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DieseArbeitsmappe" defaultThemeVersion="124226"/>
  <mc:AlternateContent xmlns:mc="http://schemas.openxmlformats.org/markup-compatibility/2006">
    <mc:Choice Requires="x15">
      <x15ac:absPath xmlns:x15ac="http://schemas.microsoft.com/office/spreadsheetml/2010/11/ac" url="C:\Users\U80863619\Downloads\"/>
    </mc:Choice>
  </mc:AlternateContent>
  <xr:revisionPtr revIDLastSave="0" documentId="13_ncr:1_{D98288D6-6643-41B1-AEBA-45AFF03DE98D}" xr6:coauthVersionLast="47" xr6:coauthVersionMax="47" xr10:uidLastSave="{00000000-0000-0000-0000-000000000000}"/>
  <bookViews>
    <workbookView xWindow="-120" yWindow="-120" windowWidth="29040" windowHeight="15720" tabRatio="842" xr2:uid="{00000000-000D-0000-FFFF-FFFF00000000}"/>
  </bookViews>
  <sheets>
    <sheet name="START, DEBUT, INIZIO" sheetId="26" r:id="rId1"/>
    <sheet name="1.1 Allgemein" sheetId="7" r:id="rId2"/>
    <sheet name="1.2 Strompreise" sheetId="1" r:id="rId3"/>
    <sheet name="2.1 Kraftwerk allgemein" sheetId="11" r:id="rId4"/>
    <sheet name="2.2 Produktion Mtl." sheetId="28" r:id="rId5"/>
    <sheet name="2.3 Weitere Erträge" sheetId="34" r:id="rId6"/>
    <sheet name="2.4 OPEX" sheetId="33" r:id="rId7"/>
    <sheet name="2.5 CAPEX" sheetId="8" r:id="rId8"/>
    <sheet name="3.1 Abschreibung" sheetId="12" r:id="rId9"/>
    <sheet name="3.2 Modell" sheetId="4" r:id="rId10"/>
    <sheet name="4.1 Auswertungen" sheetId="30" r:id="rId11"/>
    <sheet name="d_f_i" sheetId="36" state="hidden" r:id="rId12"/>
    <sheet name="5.1 Strompreise EXX u. Szenario" sheetId="35" state="hidden" r:id="rId13"/>
    <sheet name="Dropdowns" sheetId="16" state="hidden" r:id="rId14"/>
  </sheets>
  <definedNames>
    <definedName name="Aufwände">OFFSET('3.2 Modell'!$F$14,0,0,1,'2.1 Kraftwerk allgemein'!$F$17-'1.1 Allgemein'!$I$22+1)</definedName>
    <definedName name="_xlnm.Print_Area" localSheetId="1">'1.1 Allgemein'!$A$1:$P$43</definedName>
    <definedName name="_xlnm.Print_Area" localSheetId="10">'4.1 Auswertungen'!$B$3:$D$34</definedName>
    <definedName name="_xlnm.Print_Area" localSheetId="0">'START, DEBUT, INIZIO'!$A$1:$BN$73</definedName>
    <definedName name="EAT">OFFSET('3.2 Modell'!$F$34,0,0,1,'2.1 Kraftwerk allgemein'!$F$17-'1.1 Allgemein'!$I$22+1)</definedName>
    <definedName name="EBITDA">OFFSET('3.2 Modell'!$F$23,0,0,1,'2.1 Kraftwerk allgemein'!$F$17-'1.1 Allgemein'!$I$22+1)</definedName>
    <definedName name="EBT">OFFSET('3.2 Modell'!$F$30,0,0,1,'2.1 Kraftwerk allgemein'!$F$17-'1.1 Allgemein'!$I$22+1)</definedName>
    <definedName name="Erträge">OFFSET('3.2 Modell'!$F$7,0,0,1,'2.1 Kraftwerk allgemein'!$F$17-'1.1 Allgemein'!$I$22+1)</definedName>
    <definedName name="FCF">OFFSET('3.2 Modell'!$F$43,0,0,1,'2.1 Kraftwerk allgemein'!$F$17-'1.1 Allgemein'!$I$22+1)</definedName>
    <definedName name="Jahr">OFFSET('3.2 Modell'!$F$4,0,0,1,'2.1 Kraftwerk allgemein'!$F$17-'1.1 Allgemein'!$I$22+1)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34" l="1"/>
  <c r="AF12" i="34"/>
  <c r="I11" i="34"/>
  <c r="I12" i="34" s="1"/>
  <c r="J11" i="34"/>
  <c r="K11" i="34"/>
  <c r="K12" i="34" s="1"/>
  <c r="L11" i="34"/>
  <c r="L12" i="34" s="1"/>
  <c r="M11" i="34"/>
  <c r="M12" i="34" s="1"/>
  <c r="N11" i="34"/>
  <c r="N12" i="34" s="1"/>
  <c r="O11" i="34"/>
  <c r="O12" i="34" s="1"/>
  <c r="P11" i="34"/>
  <c r="P12" i="34" s="1"/>
  <c r="Q11" i="34"/>
  <c r="Q12" i="34" s="1"/>
  <c r="R11" i="34"/>
  <c r="R12" i="34" s="1"/>
  <c r="S11" i="34"/>
  <c r="S12" i="34" s="1"/>
  <c r="T11" i="34"/>
  <c r="T12" i="34" s="1"/>
  <c r="U11" i="34"/>
  <c r="U12" i="34" s="1"/>
  <c r="V11" i="34"/>
  <c r="V12" i="34" s="1"/>
  <c r="W11" i="34"/>
  <c r="W12" i="34" s="1"/>
  <c r="X11" i="34"/>
  <c r="X12" i="34" s="1"/>
  <c r="Y11" i="34"/>
  <c r="Y12" i="34" s="1"/>
  <c r="Z11" i="34"/>
  <c r="Z12" i="34" s="1"/>
  <c r="AA11" i="34"/>
  <c r="AA12" i="34" s="1"/>
  <c r="AB11" i="34"/>
  <c r="AB12" i="34" s="1"/>
  <c r="AC11" i="34"/>
  <c r="AC12" i="34" s="1"/>
  <c r="AD11" i="34"/>
  <c r="AD12" i="34" s="1"/>
  <c r="AE11" i="34"/>
  <c r="AE12" i="34" s="1"/>
  <c r="AF11" i="34"/>
  <c r="AG11" i="34"/>
  <c r="AG12" i="34" s="1"/>
  <c r="AH11" i="34"/>
  <c r="AH12" i="34" s="1"/>
  <c r="AI11" i="34"/>
  <c r="AI12" i="34" s="1"/>
  <c r="AJ11" i="34"/>
  <c r="AJ12" i="34" s="1"/>
  <c r="AK11" i="34"/>
  <c r="AK12" i="34" s="1"/>
  <c r="AL11" i="34"/>
  <c r="AL12" i="34" s="1"/>
  <c r="AM11" i="34"/>
  <c r="AM12" i="34" s="1"/>
  <c r="AN11" i="34"/>
  <c r="AN12" i="34" s="1"/>
  <c r="AO11" i="34"/>
  <c r="AO12" i="34" s="1"/>
  <c r="AP11" i="34"/>
  <c r="AP12" i="34" s="1"/>
  <c r="AQ11" i="34"/>
  <c r="AQ12" i="34" s="1"/>
  <c r="AR11" i="34"/>
  <c r="AR12" i="34" s="1"/>
  <c r="AS11" i="34"/>
  <c r="AS12" i="34" s="1"/>
  <c r="AT11" i="34"/>
  <c r="AT12" i="34" s="1"/>
  <c r="AU11" i="34"/>
  <c r="AU12" i="34" s="1"/>
  <c r="AV11" i="34"/>
  <c r="AV12" i="34" s="1"/>
  <c r="AW11" i="34"/>
  <c r="AW12" i="34" s="1"/>
  <c r="AX11" i="34"/>
  <c r="AX12" i="34" s="1"/>
  <c r="AY11" i="34"/>
  <c r="AY12" i="34" s="1"/>
  <c r="AZ11" i="34"/>
  <c r="AZ12" i="34" s="1"/>
  <c r="BA11" i="34"/>
  <c r="BA12" i="34" s="1"/>
  <c r="BB11" i="34"/>
  <c r="BB12" i="34" s="1"/>
  <c r="BC11" i="34"/>
  <c r="BC12" i="34" s="1"/>
  <c r="BD11" i="34"/>
  <c r="BD12" i="34" s="1"/>
  <c r="BE11" i="34"/>
  <c r="BE12" i="34" s="1"/>
  <c r="BF11" i="34"/>
  <c r="BF12" i="34" s="1"/>
  <c r="BG11" i="34"/>
  <c r="BG12" i="34" s="1"/>
  <c r="BH11" i="34"/>
  <c r="BH12" i="34" s="1"/>
  <c r="BI11" i="34"/>
  <c r="BI12" i="34" s="1"/>
  <c r="BJ11" i="34"/>
  <c r="BJ12" i="34" s="1"/>
  <c r="BK11" i="34"/>
  <c r="BK12" i="34" s="1"/>
  <c r="BL11" i="34"/>
  <c r="BL12" i="34" s="1"/>
  <c r="AB9" i="4"/>
  <c r="AW22" i="35"/>
  <c r="AX22" i="35"/>
  <c r="AY22" i="35"/>
  <c r="AZ22" i="35"/>
  <c r="BA22" i="35"/>
  <c r="BB22" i="35"/>
  <c r="BC22" i="35"/>
  <c r="BD22" i="35"/>
  <c r="BE22" i="35"/>
  <c r="BF22" i="35"/>
  <c r="C98" i="36" l="1"/>
  <c r="B98" i="36"/>
  <c r="A98" i="36"/>
  <c r="H34" i="11" l="1"/>
  <c r="F35" i="11" l="1"/>
  <c r="I34" i="11"/>
  <c r="J34" i="11" s="1"/>
  <c r="C104" i="36" l="1"/>
  <c r="B104" i="36"/>
  <c r="J81" i="8" l="1"/>
  <c r="F17" i="11" l="1"/>
  <c r="K19" i="12"/>
  <c r="L19" i="12"/>
  <c r="M19" i="12"/>
  <c r="N19" i="12"/>
  <c r="O19" i="12"/>
  <c r="P19" i="12"/>
  <c r="Q19" i="12"/>
  <c r="R19" i="12"/>
  <c r="S19" i="12"/>
  <c r="T19" i="12"/>
  <c r="U19" i="12"/>
  <c r="V19" i="12"/>
  <c r="W19" i="12"/>
  <c r="X19" i="12"/>
  <c r="Y19" i="12"/>
  <c r="Z19" i="12"/>
  <c r="AA19" i="12"/>
  <c r="AB19" i="12"/>
  <c r="AC19" i="12"/>
  <c r="AD19" i="12"/>
  <c r="AE19" i="12"/>
  <c r="AF19" i="12"/>
  <c r="AG19" i="12"/>
  <c r="AH19" i="12"/>
  <c r="AI19" i="12"/>
  <c r="AJ19" i="12"/>
  <c r="AK19" i="12"/>
  <c r="AL19" i="12"/>
  <c r="AM19" i="12"/>
  <c r="AN19" i="12"/>
  <c r="AO19" i="12"/>
  <c r="AP19" i="12"/>
  <c r="AQ19" i="12"/>
  <c r="AR19" i="12"/>
  <c r="AS19" i="12"/>
  <c r="AT19" i="12"/>
  <c r="AU19" i="12"/>
  <c r="AV19" i="12"/>
  <c r="AW19" i="12"/>
  <c r="AX19" i="12"/>
  <c r="AY19" i="12"/>
  <c r="AZ19" i="12"/>
  <c r="BA19" i="12"/>
  <c r="BB19" i="12"/>
  <c r="BC19" i="12"/>
  <c r="BD19" i="12"/>
  <c r="BE19" i="12"/>
  <c r="BF19" i="12"/>
  <c r="BG19" i="12"/>
  <c r="BH19" i="12"/>
  <c r="BI19" i="12"/>
  <c r="BJ19" i="12"/>
  <c r="BK19" i="12"/>
  <c r="BL19" i="12"/>
  <c r="BM19" i="12"/>
  <c r="BN19" i="12"/>
  <c r="BO19" i="12"/>
  <c r="BP19" i="12"/>
  <c r="BQ19" i="12"/>
  <c r="BR19" i="12"/>
  <c r="BS19" i="12"/>
  <c r="BT19" i="12"/>
  <c r="BU19" i="12"/>
  <c r="BV19" i="12"/>
  <c r="BW19" i="12"/>
  <c r="BX19" i="12"/>
  <c r="BY19" i="12"/>
  <c r="BZ19" i="12"/>
  <c r="CA19" i="12"/>
  <c r="CB19" i="12"/>
  <c r="CC19" i="12"/>
  <c r="CD19" i="12"/>
  <c r="CE19" i="12"/>
  <c r="CF19" i="12"/>
  <c r="CG19" i="12"/>
  <c r="CH19" i="12"/>
  <c r="CI19" i="12"/>
  <c r="CJ19" i="12"/>
  <c r="CK19" i="12"/>
  <c r="CL19" i="12"/>
  <c r="CM19" i="12"/>
  <c r="CN19" i="12"/>
  <c r="CO19" i="12"/>
  <c r="CP19" i="12"/>
  <c r="CQ19" i="12"/>
  <c r="CR19" i="12"/>
  <c r="CS19" i="12"/>
  <c r="CT19" i="12"/>
  <c r="CU19" i="12"/>
  <c r="CV19" i="12"/>
  <c r="CW19" i="12"/>
  <c r="CX19" i="12"/>
  <c r="CY19" i="12"/>
  <c r="CZ19" i="12"/>
  <c r="DA19" i="12"/>
  <c r="DB19" i="12"/>
  <c r="DC19" i="12"/>
  <c r="DD19" i="12"/>
  <c r="DE19" i="12"/>
  <c r="DF19" i="12"/>
  <c r="K20" i="12"/>
  <c r="L20" i="12"/>
  <c r="M20" i="12"/>
  <c r="N20" i="12"/>
  <c r="O20" i="12"/>
  <c r="P20" i="12"/>
  <c r="Q20" i="12"/>
  <c r="R20" i="12"/>
  <c r="S20" i="12"/>
  <c r="T20" i="12"/>
  <c r="U20" i="12"/>
  <c r="V20" i="12"/>
  <c r="W20" i="12"/>
  <c r="X20" i="12"/>
  <c r="Y20" i="12"/>
  <c r="Z20" i="12"/>
  <c r="AA20" i="12"/>
  <c r="AB20" i="12"/>
  <c r="AC20" i="12"/>
  <c r="AD20" i="12"/>
  <c r="AE20" i="12"/>
  <c r="AF20" i="12"/>
  <c r="AG20" i="12"/>
  <c r="AH20" i="12"/>
  <c r="AI20" i="12"/>
  <c r="AJ20" i="12"/>
  <c r="AK20" i="12"/>
  <c r="AL20" i="12"/>
  <c r="AM20" i="12"/>
  <c r="AN20" i="12"/>
  <c r="AO20" i="12"/>
  <c r="AP20" i="12"/>
  <c r="AQ20" i="12"/>
  <c r="AR20" i="12"/>
  <c r="AS20" i="12"/>
  <c r="AT20" i="12"/>
  <c r="AU20" i="12"/>
  <c r="AV20" i="12"/>
  <c r="AW20" i="12"/>
  <c r="AX20" i="12"/>
  <c r="AY20" i="12"/>
  <c r="AZ20" i="12"/>
  <c r="BA20" i="12"/>
  <c r="BB20" i="12"/>
  <c r="BC20" i="12"/>
  <c r="BD20" i="12"/>
  <c r="BE20" i="12"/>
  <c r="BF20" i="12"/>
  <c r="BG20" i="12"/>
  <c r="BH20" i="12"/>
  <c r="BI20" i="12"/>
  <c r="BJ20" i="12"/>
  <c r="BK20" i="12"/>
  <c r="BL20" i="12"/>
  <c r="BM20" i="12"/>
  <c r="BN20" i="12"/>
  <c r="BO20" i="12"/>
  <c r="BP20" i="12"/>
  <c r="BQ20" i="12"/>
  <c r="BR20" i="12"/>
  <c r="BS20" i="12"/>
  <c r="BT20" i="12"/>
  <c r="BU20" i="12"/>
  <c r="BV20" i="12"/>
  <c r="BW20" i="12"/>
  <c r="BX20" i="12"/>
  <c r="BY20" i="12"/>
  <c r="BZ20" i="12"/>
  <c r="CA20" i="12"/>
  <c r="CB20" i="12"/>
  <c r="CC20" i="12"/>
  <c r="CD20" i="12"/>
  <c r="CE20" i="12"/>
  <c r="CF20" i="12"/>
  <c r="CG20" i="12"/>
  <c r="CH20" i="12"/>
  <c r="CI20" i="12"/>
  <c r="CJ20" i="12"/>
  <c r="CK20" i="12"/>
  <c r="CL20" i="12"/>
  <c r="CM20" i="12"/>
  <c r="CN20" i="12"/>
  <c r="CO20" i="12"/>
  <c r="CP20" i="12"/>
  <c r="CQ20" i="12"/>
  <c r="CR20" i="12"/>
  <c r="CS20" i="12"/>
  <c r="CT20" i="12"/>
  <c r="CU20" i="12"/>
  <c r="CV20" i="12"/>
  <c r="CW20" i="12"/>
  <c r="CX20" i="12"/>
  <c r="CY20" i="12"/>
  <c r="CZ20" i="12"/>
  <c r="DA20" i="12"/>
  <c r="DB20" i="12"/>
  <c r="DC20" i="12"/>
  <c r="DD20" i="12"/>
  <c r="DE20" i="12"/>
  <c r="DF20" i="12"/>
  <c r="K21" i="12"/>
  <c r="L21" i="12"/>
  <c r="M21" i="12"/>
  <c r="N21" i="12"/>
  <c r="O21" i="12"/>
  <c r="P21" i="12"/>
  <c r="Q21" i="12"/>
  <c r="R21" i="12"/>
  <c r="S21" i="12"/>
  <c r="T21" i="12"/>
  <c r="U21" i="12"/>
  <c r="V21" i="12"/>
  <c r="W21" i="12"/>
  <c r="X21" i="12"/>
  <c r="Y21" i="12"/>
  <c r="Z21" i="12"/>
  <c r="AA21" i="12"/>
  <c r="AB21" i="12"/>
  <c r="AC21" i="12"/>
  <c r="AD21" i="12"/>
  <c r="AE21" i="12"/>
  <c r="AF21" i="12"/>
  <c r="AG21" i="12"/>
  <c r="AH21" i="12"/>
  <c r="AI21" i="12"/>
  <c r="AJ21" i="12"/>
  <c r="AK21" i="12"/>
  <c r="AL21" i="12"/>
  <c r="AM21" i="12"/>
  <c r="AN21" i="12"/>
  <c r="AO21" i="12"/>
  <c r="AP21" i="12"/>
  <c r="AQ21" i="12"/>
  <c r="AR21" i="12"/>
  <c r="AS21" i="12"/>
  <c r="AT21" i="12"/>
  <c r="AU21" i="12"/>
  <c r="AV21" i="12"/>
  <c r="AW21" i="12"/>
  <c r="AX21" i="12"/>
  <c r="AY21" i="12"/>
  <c r="AZ21" i="12"/>
  <c r="BA21" i="12"/>
  <c r="BB21" i="12"/>
  <c r="BC21" i="12"/>
  <c r="BD21" i="12"/>
  <c r="BE21" i="12"/>
  <c r="BF21" i="12"/>
  <c r="BG21" i="12"/>
  <c r="BH21" i="12"/>
  <c r="BI21" i="12"/>
  <c r="BJ21" i="12"/>
  <c r="BK21" i="12"/>
  <c r="BL21" i="12"/>
  <c r="BM21" i="12"/>
  <c r="BN21" i="12"/>
  <c r="BO21" i="12"/>
  <c r="BP21" i="12"/>
  <c r="BQ21" i="12"/>
  <c r="BR21" i="12"/>
  <c r="BS21" i="12"/>
  <c r="BT21" i="12"/>
  <c r="BU21" i="12"/>
  <c r="BV21" i="12"/>
  <c r="BW21" i="12"/>
  <c r="BX21" i="12"/>
  <c r="BY21" i="12"/>
  <c r="BZ21" i="12"/>
  <c r="CA21" i="12"/>
  <c r="CB21" i="12"/>
  <c r="CC21" i="12"/>
  <c r="CD21" i="12"/>
  <c r="CE21" i="12"/>
  <c r="CF21" i="12"/>
  <c r="CG21" i="12"/>
  <c r="CH21" i="12"/>
  <c r="CI21" i="12"/>
  <c r="CJ21" i="12"/>
  <c r="CK21" i="12"/>
  <c r="CL21" i="12"/>
  <c r="CM21" i="12"/>
  <c r="CN21" i="12"/>
  <c r="CO21" i="12"/>
  <c r="CP21" i="12"/>
  <c r="CQ21" i="12"/>
  <c r="CR21" i="12"/>
  <c r="CS21" i="12"/>
  <c r="CT21" i="12"/>
  <c r="CU21" i="12"/>
  <c r="CV21" i="12"/>
  <c r="CW21" i="12"/>
  <c r="CX21" i="12"/>
  <c r="CY21" i="12"/>
  <c r="CZ21" i="12"/>
  <c r="DA21" i="12"/>
  <c r="DB21" i="12"/>
  <c r="DC21" i="12"/>
  <c r="DD21" i="12"/>
  <c r="DE21" i="12"/>
  <c r="DF21" i="12"/>
  <c r="K32" i="12"/>
  <c r="L32" i="12"/>
  <c r="M32" i="12"/>
  <c r="N32" i="12"/>
  <c r="O32" i="12"/>
  <c r="P32" i="12"/>
  <c r="Q32" i="12"/>
  <c r="R32" i="12"/>
  <c r="S32" i="12"/>
  <c r="T32" i="12"/>
  <c r="U32" i="12"/>
  <c r="V32" i="12"/>
  <c r="W32" i="12"/>
  <c r="X32" i="12"/>
  <c r="Y32" i="12"/>
  <c r="Z32" i="12"/>
  <c r="AA32" i="12"/>
  <c r="AB32" i="12"/>
  <c r="AC32" i="12"/>
  <c r="AD32" i="12"/>
  <c r="AE32" i="12"/>
  <c r="AF32" i="12"/>
  <c r="AG32" i="12"/>
  <c r="AH32" i="12"/>
  <c r="AI32" i="12"/>
  <c r="AJ32" i="12"/>
  <c r="AK32" i="12"/>
  <c r="AL32" i="12"/>
  <c r="AM32" i="12"/>
  <c r="AN32" i="12"/>
  <c r="AO32" i="12"/>
  <c r="AP32" i="12"/>
  <c r="AQ32" i="12"/>
  <c r="AR32" i="12"/>
  <c r="AS32" i="12"/>
  <c r="AT32" i="12"/>
  <c r="AU32" i="12"/>
  <c r="AV32" i="12"/>
  <c r="AW32" i="12"/>
  <c r="AX32" i="12"/>
  <c r="AY32" i="12"/>
  <c r="AZ32" i="12"/>
  <c r="BA32" i="12"/>
  <c r="BB32" i="12"/>
  <c r="BC32" i="12"/>
  <c r="BD32" i="12"/>
  <c r="BE32" i="12"/>
  <c r="BF32" i="12"/>
  <c r="BG32" i="12"/>
  <c r="BH32" i="12"/>
  <c r="BI32" i="12"/>
  <c r="BJ32" i="12"/>
  <c r="BK32" i="12"/>
  <c r="BL32" i="12"/>
  <c r="BM32" i="12"/>
  <c r="BN32" i="12"/>
  <c r="BO32" i="12"/>
  <c r="BP32" i="12"/>
  <c r="BQ32" i="12"/>
  <c r="BR32" i="12"/>
  <c r="BS32" i="12"/>
  <c r="BT32" i="12"/>
  <c r="BU32" i="12"/>
  <c r="BV32" i="12"/>
  <c r="BW32" i="12"/>
  <c r="BX32" i="12"/>
  <c r="BY32" i="12"/>
  <c r="BZ32" i="12"/>
  <c r="CA32" i="12"/>
  <c r="CB32" i="12"/>
  <c r="CC32" i="12"/>
  <c r="CD32" i="12"/>
  <c r="CE32" i="12"/>
  <c r="CF32" i="12"/>
  <c r="CG32" i="12"/>
  <c r="CH32" i="12"/>
  <c r="CI32" i="12"/>
  <c r="CJ32" i="12"/>
  <c r="CK32" i="12"/>
  <c r="CL32" i="12"/>
  <c r="CM32" i="12"/>
  <c r="CN32" i="12"/>
  <c r="CO32" i="12"/>
  <c r="CP32" i="12"/>
  <c r="CQ32" i="12"/>
  <c r="CR32" i="12"/>
  <c r="CS32" i="12"/>
  <c r="CT32" i="12"/>
  <c r="CU32" i="12"/>
  <c r="CV32" i="12"/>
  <c r="CW32" i="12"/>
  <c r="CX32" i="12"/>
  <c r="CY32" i="12"/>
  <c r="CZ32" i="12"/>
  <c r="DA32" i="12"/>
  <c r="DB32" i="12"/>
  <c r="DC32" i="12"/>
  <c r="DD32" i="12"/>
  <c r="DE32" i="12"/>
  <c r="DF32" i="12"/>
  <c r="K33" i="12"/>
  <c r="L33" i="12"/>
  <c r="M33" i="12"/>
  <c r="N33" i="12"/>
  <c r="O33" i="12"/>
  <c r="P33" i="12"/>
  <c r="Q33" i="12"/>
  <c r="R33" i="12"/>
  <c r="S33" i="12"/>
  <c r="T33" i="12"/>
  <c r="U33" i="12"/>
  <c r="V33" i="12"/>
  <c r="W33" i="12"/>
  <c r="X33" i="12"/>
  <c r="Y33" i="12"/>
  <c r="Z33" i="12"/>
  <c r="AA33" i="12"/>
  <c r="AB33" i="12"/>
  <c r="AC33" i="12"/>
  <c r="AD33" i="12"/>
  <c r="AE33" i="12"/>
  <c r="AF33" i="12"/>
  <c r="AG33" i="12"/>
  <c r="AH33" i="12"/>
  <c r="AI33" i="12"/>
  <c r="AJ33" i="12"/>
  <c r="AK33" i="12"/>
  <c r="AL33" i="12"/>
  <c r="AM33" i="12"/>
  <c r="AN33" i="12"/>
  <c r="AO33" i="12"/>
  <c r="AP33" i="12"/>
  <c r="AQ33" i="12"/>
  <c r="AR33" i="12"/>
  <c r="AS33" i="12"/>
  <c r="AT33" i="12"/>
  <c r="AU33" i="12"/>
  <c r="AV33" i="12"/>
  <c r="AW33" i="12"/>
  <c r="AX33" i="12"/>
  <c r="AY33" i="12"/>
  <c r="AZ33" i="12"/>
  <c r="BA33" i="12"/>
  <c r="BB33" i="12"/>
  <c r="BC33" i="12"/>
  <c r="BD33" i="12"/>
  <c r="BE33" i="12"/>
  <c r="BF33" i="12"/>
  <c r="BG33" i="12"/>
  <c r="BH33" i="12"/>
  <c r="BI33" i="12"/>
  <c r="BJ33" i="12"/>
  <c r="BK33" i="12"/>
  <c r="BL33" i="12"/>
  <c r="BM33" i="12"/>
  <c r="BN33" i="12"/>
  <c r="BO33" i="12"/>
  <c r="BP33" i="12"/>
  <c r="BQ33" i="12"/>
  <c r="BR33" i="12"/>
  <c r="BS33" i="12"/>
  <c r="BT33" i="12"/>
  <c r="BU33" i="12"/>
  <c r="BV33" i="12"/>
  <c r="BW33" i="12"/>
  <c r="BX33" i="12"/>
  <c r="BY33" i="12"/>
  <c r="BZ33" i="12"/>
  <c r="CA33" i="12"/>
  <c r="CB33" i="12"/>
  <c r="CC33" i="12"/>
  <c r="CD33" i="12"/>
  <c r="CE33" i="12"/>
  <c r="CF33" i="12"/>
  <c r="CG33" i="12"/>
  <c r="CH33" i="12"/>
  <c r="CI33" i="12"/>
  <c r="CJ33" i="12"/>
  <c r="CK33" i="12"/>
  <c r="CL33" i="12"/>
  <c r="CM33" i="12"/>
  <c r="CN33" i="12"/>
  <c r="CO33" i="12"/>
  <c r="CP33" i="12"/>
  <c r="CQ33" i="12"/>
  <c r="CR33" i="12"/>
  <c r="CS33" i="12"/>
  <c r="CT33" i="12"/>
  <c r="CU33" i="12"/>
  <c r="CV33" i="12"/>
  <c r="CW33" i="12"/>
  <c r="CX33" i="12"/>
  <c r="CY33" i="12"/>
  <c r="CZ33" i="12"/>
  <c r="DA33" i="12"/>
  <c r="DB33" i="12"/>
  <c r="DC33" i="12"/>
  <c r="DD33" i="12"/>
  <c r="DE33" i="12"/>
  <c r="DF33" i="12"/>
  <c r="K34" i="12"/>
  <c r="L34" i="12"/>
  <c r="M34" i="12"/>
  <c r="N34" i="12"/>
  <c r="O34" i="12"/>
  <c r="P34" i="12"/>
  <c r="Q34" i="12"/>
  <c r="R34" i="12"/>
  <c r="S34" i="12"/>
  <c r="T34" i="12"/>
  <c r="U34" i="12"/>
  <c r="V34" i="12"/>
  <c r="W34" i="12"/>
  <c r="X34" i="12"/>
  <c r="Y34" i="12"/>
  <c r="Z34" i="12"/>
  <c r="AA34" i="12"/>
  <c r="AB34" i="12"/>
  <c r="AC34" i="12"/>
  <c r="AD34" i="12"/>
  <c r="AE34" i="12"/>
  <c r="AF34" i="12"/>
  <c r="AG34" i="12"/>
  <c r="AH34" i="12"/>
  <c r="AI34" i="12"/>
  <c r="AJ34" i="12"/>
  <c r="AK34" i="12"/>
  <c r="AL34" i="12"/>
  <c r="AM34" i="12"/>
  <c r="AN34" i="12"/>
  <c r="AO34" i="12"/>
  <c r="AP34" i="12"/>
  <c r="AQ34" i="12"/>
  <c r="AR34" i="12"/>
  <c r="AS34" i="12"/>
  <c r="AT34" i="12"/>
  <c r="AU34" i="12"/>
  <c r="AV34" i="12"/>
  <c r="AW34" i="12"/>
  <c r="AX34" i="12"/>
  <c r="AY34" i="12"/>
  <c r="AZ34" i="12"/>
  <c r="BA34" i="12"/>
  <c r="BB34" i="12"/>
  <c r="BC34" i="12"/>
  <c r="BD34" i="12"/>
  <c r="BE34" i="12"/>
  <c r="BF34" i="12"/>
  <c r="BG34" i="12"/>
  <c r="BH34" i="12"/>
  <c r="BI34" i="12"/>
  <c r="BJ34" i="12"/>
  <c r="BK34" i="12"/>
  <c r="BL34" i="12"/>
  <c r="BM34" i="12"/>
  <c r="BN34" i="12"/>
  <c r="BO34" i="12"/>
  <c r="BP34" i="12"/>
  <c r="BQ34" i="12"/>
  <c r="BR34" i="12"/>
  <c r="BS34" i="12"/>
  <c r="BT34" i="12"/>
  <c r="BU34" i="12"/>
  <c r="BV34" i="12"/>
  <c r="BW34" i="12"/>
  <c r="BX34" i="12"/>
  <c r="BY34" i="12"/>
  <c r="BZ34" i="12"/>
  <c r="CA34" i="12"/>
  <c r="CB34" i="12"/>
  <c r="CC34" i="12"/>
  <c r="CD34" i="12"/>
  <c r="CE34" i="12"/>
  <c r="CF34" i="12"/>
  <c r="CG34" i="12"/>
  <c r="CH34" i="12"/>
  <c r="CI34" i="12"/>
  <c r="CJ34" i="12"/>
  <c r="CK34" i="12"/>
  <c r="CL34" i="12"/>
  <c r="CM34" i="12"/>
  <c r="CN34" i="12"/>
  <c r="CO34" i="12"/>
  <c r="CP34" i="12"/>
  <c r="CQ34" i="12"/>
  <c r="CR34" i="12"/>
  <c r="CS34" i="12"/>
  <c r="CT34" i="12"/>
  <c r="CU34" i="12"/>
  <c r="CV34" i="12"/>
  <c r="CW34" i="12"/>
  <c r="CX34" i="12"/>
  <c r="CY34" i="12"/>
  <c r="CZ34" i="12"/>
  <c r="DA34" i="12"/>
  <c r="DB34" i="12"/>
  <c r="DC34" i="12"/>
  <c r="DD34" i="12"/>
  <c r="DE34" i="12"/>
  <c r="DF34" i="12"/>
  <c r="K40" i="12"/>
  <c r="L40" i="12"/>
  <c r="M40" i="12"/>
  <c r="N40" i="12"/>
  <c r="O40" i="12"/>
  <c r="P40" i="12"/>
  <c r="Q40" i="12"/>
  <c r="R40" i="12"/>
  <c r="S40" i="12"/>
  <c r="T40" i="12"/>
  <c r="U40" i="12"/>
  <c r="V40" i="12"/>
  <c r="W40" i="12"/>
  <c r="X40" i="12"/>
  <c r="Y40" i="12"/>
  <c r="Z40" i="12"/>
  <c r="AA40" i="12"/>
  <c r="AB40" i="12"/>
  <c r="AC40" i="12"/>
  <c r="AD40" i="12"/>
  <c r="AE40" i="12"/>
  <c r="AF40" i="12"/>
  <c r="AG40" i="12"/>
  <c r="AH40" i="12"/>
  <c r="AI40" i="12"/>
  <c r="AJ40" i="12"/>
  <c r="AK40" i="12"/>
  <c r="AL40" i="12"/>
  <c r="AM40" i="12"/>
  <c r="AN40" i="12"/>
  <c r="AO40" i="12"/>
  <c r="AP40" i="12"/>
  <c r="AQ40" i="12"/>
  <c r="AR40" i="12"/>
  <c r="AS40" i="12"/>
  <c r="AT40" i="12"/>
  <c r="AU40" i="12"/>
  <c r="AV40" i="12"/>
  <c r="AW40" i="12"/>
  <c r="AX40" i="12"/>
  <c r="AY40" i="12"/>
  <c r="AZ40" i="12"/>
  <c r="BA40" i="12"/>
  <c r="BB40" i="12"/>
  <c r="BC40" i="12"/>
  <c r="BD40" i="12"/>
  <c r="BE40" i="12"/>
  <c r="BF40" i="12"/>
  <c r="BG40" i="12"/>
  <c r="BH40" i="12"/>
  <c r="BI40" i="12"/>
  <c r="BJ40" i="12"/>
  <c r="BK40" i="12"/>
  <c r="BL40" i="12"/>
  <c r="BM40" i="12"/>
  <c r="BN40" i="12"/>
  <c r="BO40" i="12"/>
  <c r="BP40" i="12"/>
  <c r="BQ40" i="12"/>
  <c r="BR40" i="12"/>
  <c r="BS40" i="12"/>
  <c r="BT40" i="12"/>
  <c r="BU40" i="12"/>
  <c r="BV40" i="12"/>
  <c r="BW40" i="12"/>
  <c r="BX40" i="12"/>
  <c r="BY40" i="12"/>
  <c r="BZ40" i="12"/>
  <c r="CA40" i="12"/>
  <c r="CB40" i="12"/>
  <c r="CC40" i="12"/>
  <c r="CD40" i="12"/>
  <c r="CE40" i="12"/>
  <c r="CF40" i="12"/>
  <c r="CG40" i="12"/>
  <c r="CH40" i="12"/>
  <c r="CI40" i="12"/>
  <c r="CJ40" i="12"/>
  <c r="CK40" i="12"/>
  <c r="CL40" i="12"/>
  <c r="CM40" i="12"/>
  <c r="CN40" i="12"/>
  <c r="CO40" i="12"/>
  <c r="CP40" i="12"/>
  <c r="CQ40" i="12"/>
  <c r="CR40" i="12"/>
  <c r="CS40" i="12"/>
  <c r="CT40" i="12"/>
  <c r="CU40" i="12"/>
  <c r="CV40" i="12"/>
  <c r="CW40" i="12"/>
  <c r="CX40" i="12"/>
  <c r="CY40" i="12"/>
  <c r="CZ40" i="12"/>
  <c r="DA40" i="12"/>
  <c r="DB40" i="12"/>
  <c r="DC40" i="12"/>
  <c r="DD40" i="12"/>
  <c r="DE40" i="12"/>
  <c r="DF40" i="12"/>
  <c r="K41" i="12"/>
  <c r="L41" i="12"/>
  <c r="M41" i="12"/>
  <c r="N41" i="12"/>
  <c r="O41" i="12"/>
  <c r="P41" i="12"/>
  <c r="Q41" i="12"/>
  <c r="R41" i="12"/>
  <c r="S41" i="12"/>
  <c r="T41" i="12"/>
  <c r="U41" i="12"/>
  <c r="V41" i="12"/>
  <c r="W41" i="12"/>
  <c r="X41" i="12"/>
  <c r="Y41" i="12"/>
  <c r="Z41" i="12"/>
  <c r="AA41" i="12"/>
  <c r="AB41" i="12"/>
  <c r="AC41" i="12"/>
  <c r="AD41" i="12"/>
  <c r="AE41" i="12"/>
  <c r="AF41" i="12"/>
  <c r="AG41" i="12"/>
  <c r="AH41" i="12"/>
  <c r="AI41" i="12"/>
  <c r="AJ41" i="12"/>
  <c r="AK41" i="12"/>
  <c r="AL41" i="12"/>
  <c r="AM41" i="12"/>
  <c r="AN41" i="12"/>
  <c r="AO41" i="12"/>
  <c r="AP41" i="12"/>
  <c r="AQ41" i="12"/>
  <c r="AR41" i="12"/>
  <c r="AS41" i="12"/>
  <c r="AT41" i="12"/>
  <c r="AU41" i="12"/>
  <c r="AV41" i="12"/>
  <c r="AW41" i="12"/>
  <c r="AX41" i="12"/>
  <c r="AY41" i="12"/>
  <c r="AZ41" i="12"/>
  <c r="BA41" i="12"/>
  <c r="BB41" i="12"/>
  <c r="BC41" i="12"/>
  <c r="BD41" i="12"/>
  <c r="BE41" i="12"/>
  <c r="BF41" i="12"/>
  <c r="BG41" i="12"/>
  <c r="BH41" i="12"/>
  <c r="BI41" i="12"/>
  <c r="BJ41" i="12"/>
  <c r="BK41" i="12"/>
  <c r="BL41" i="12"/>
  <c r="BM41" i="12"/>
  <c r="BN41" i="12"/>
  <c r="BO41" i="12"/>
  <c r="BP41" i="12"/>
  <c r="BQ41" i="12"/>
  <c r="BR41" i="12"/>
  <c r="BS41" i="12"/>
  <c r="BT41" i="12"/>
  <c r="BU41" i="12"/>
  <c r="BV41" i="12"/>
  <c r="BW41" i="12"/>
  <c r="BX41" i="12"/>
  <c r="BY41" i="12"/>
  <c r="BZ41" i="12"/>
  <c r="CA41" i="12"/>
  <c r="CB41" i="12"/>
  <c r="CC41" i="12"/>
  <c r="CD41" i="12"/>
  <c r="CE41" i="12"/>
  <c r="CF41" i="12"/>
  <c r="CG41" i="12"/>
  <c r="CH41" i="12"/>
  <c r="CI41" i="12"/>
  <c r="CJ41" i="12"/>
  <c r="CK41" i="12"/>
  <c r="CL41" i="12"/>
  <c r="CM41" i="12"/>
  <c r="CN41" i="12"/>
  <c r="CO41" i="12"/>
  <c r="CP41" i="12"/>
  <c r="CQ41" i="12"/>
  <c r="CR41" i="12"/>
  <c r="CS41" i="12"/>
  <c r="CT41" i="12"/>
  <c r="CU41" i="12"/>
  <c r="CV41" i="12"/>
  <c r="CW41" i="12"/>
  <c r="CX41" i="12"/>
  <c r="CY41" i="12"/>
  <c r="CZ41" i="12"/>
  <c r="DA41" i="12"/>
  <c r="DB41" i="12"/>
  <c r="DC41" i="12"/>
  <c r="DD41" i="12"/>
  <c r="DE41" i="12"/>
  <c r="DF41" i="12"/>
  <c r="K42" i="12"/>
  <c r="L42" i="12"/>
  <c r="M42" i="12"/>
  <c r="N42" i="12"/>
  <c r="O42" i="12"/>
  <c r="P42" i="12"/>
  <c r="Q42" i="12"/>
  <c r="R42" i="12"/>
  <c r="S42" i="12"/>
  <c r="T42" i="12"/>
  <c r="U42" i="12"/>
  <c r="V42" i="12"/>
  <c r="W42" i="12"/>
  <c r="X42" i="12"/>
  <c r="Y42" i="12"/>
  <c r="Z42" i="12"/>
  <c r="AA42" i="12"/>
  <c r="AB42" i="12"/>
  <c r="AC42" i="12"/>
  <c r="AD42" i="12"/>
  <c r="AE42" i="12"/>
  <c r="AF42" i="12"/>
  <c r="AG42" i="12"/>
  <c r="AH42" i="12"/>
  <c r="AI42" i="12"/>
  <c r="AJ42" i="12"/>
  <c r="AK42" i="12"/>
  <c r="AL42" i="12"/>
  <c r="AM42" i="12"/>
  <c r="AN42" i="12"/>
  <c r="AO42" i="12"/>
  <c r="AP42" i="12"/>
  <c r="AQ42" i="12"/>
  <c r="AR42" i="12"/>
  <c r="AS42" i="12"/>
  <c r="AT42" i="12"/>
  <c r="AU42" i="12"/>
  <c r="AV42" i="12"/>
  <c r="AW42" i="12"/>
  <c r="AX42" i="12"/>
  <c r="AY42" i="12"/>
  <c r="AZ42" i="12"/>
  <c r="BA42" i="12"/>
  <c r="BB42" i="12"/>
  <c r="BC42" i="12"/>
  <c r="BD42" i="12"/>
  <c r="BE42" i="12"/>
  <c r="BF42" i="12"/>
  <c r="BG42" i="12"/>
  <c r="BH42" i="12"/>
  <c r="BI42" i="12"/>
  <c r="BJ42" i="12"/>
  <c r="BK42" i="12"/>
  <c r="BL42" i="12"/>
  <c r="BM42" i="12"/>
  <c r="BN42" i="12"/>
  <c r="BO42" i="12"/>
  <c r="BP42" i="12"/>
  <c r="BQ42" i="12"/>
  <c r="BR42" i="12"/>
  <c r="BS42" i="12"/>
  <c r="BT42" i="12"/>
  <c r="BU42" i="12"/>
  <c r="BV42" i="12"/>
  <c r="BW42" i="12"/>
  <c r="BX42" i="12"/>
  <c r="BY42" i="12"/>
  <c r="BZ42" i="12"/>
  <c r="CA42" i="12"/>
  <c r="CB42" i="12"/>
  <c r="CC42" i="12"/>
  <c r="CD42" i="12"/>
  <c r="CE42" i="12"/>
  <c r="CF42" i="12"/>
  <c r="CG42" i="12"/>
  <c r="CH42" i="12"/>
  <c r="CI42" i="12"/>
  <c r="CJ42" i="12"/>
  <c r="CK42" i="12"/>
  <c r="CL42" i="12"/>
  <c r="CM42" i="12"/>
  <c r="CN42" i="12"/>
  <c r="CO42" i="12"/>
  <c r="CP42" i="12"/>
  <c r="CQ42" i="12"/>
  <c r="CR42" i="12"/>
  <c r="CS42" i="12"/>
  <c r="CT42" i="12"/>
  <c r="CU42" i="12"/>
  <c r="CV42" i="12"/>
  <c r="CW42" i="12"/>
  <c r="CX42" i="12"/>
  <c r="CY42" i="12"/>
  <c r="CZ42" i="12"/>
  <c r="DA42" i="12"/>
  <c r="DB42" i="12"/>
  <c r="DC42" i="12"/>
  <c r="DD42" i="12"/>
  <c r="DE42" i="12"/>
  <c r="DF42" i="12"/>
  <c r="K52" i="12"/>
  <c r="L52" i="12"/>
  <c r="M52" i="12"/>
  <c r="N52" i="12"/>
  <c r="O52" i="12"/>
  <c r="P52" i="12"/>
  <c r="Q52" i="12"/>
  <c r="R52" i="12"/>
  <c r="S52" i="12"/>
  <c r="T52" i="12"/>
  <c r="U52" i="12"/>
  <c r="V52" i="12"/>
  <c r="W52" i="12"/>
  <c r="X52" i="12"/>
  <c r="Y52" i="12"/>
  <c r="Z52" i="12"/>
  <c r="AA52" i="12"/>
  <c r="AB52" i="12"/>
  <c r="AC52" i="12"/>
  <c r="AD52" i="12"/>
  <c r="AE52" i="12"/>
  <c r="AF52" i="12"/>
  <c r="AG52" i="12"/>
  <c r="AH52" i="12"/>
  <c r="AI52" i="12"/>
  <c r="AJ52" i="12"/>
  <c r="AK52" i="12"/>
  <c r="AL52" i="12"/>
  <c r="AM52" i="12"/>
  <c r="AN52" i="12"/>
  <c r="AO52" i="12"/>
  <c r="AP52" i="12"/>
  <c r="AQ52" i="12"/>
  <c r="AR52" i="12"/>
  <c r="AS52" i="12"/>
  <c r="AT52" i="12"/>
  <c r="AU52" i="12"/>
  <c r="AV52" i="12"/>
  <c r="AW52" i="12"/>
  <c r="AX52" i="12"/>
  <c r="AY52" i="12"/>
  <c r="AZ52" i="12"/>
  <c r="BA52" i="12"/>
  <c r="BB52" i="12"/>
  <c r="BC52" i="12"/>
  <c r="BD52" i="12"/>
  <c r="BE52" i="12"/>
  <c r="BF52" i="12"/>
  <c r="BG52" i="12"/>
  <c r="BH52" i="12"/>
  <c r="BI52" i="12"/>
  <c r="BJ52" i="12"/>
  <c r="BK52" i="12"/>
  <c r="BL52" i="12"/>
  <c r="BM52" i="12"/>
  <c r="BN52" i="12"/>
  <c r="BO52" i="12"/>
  <c r="BP52" i="12"/>
  <c r="BQ52" i="12"/>
  <c r="BR52" i="12"/>
  <c r="BS52" i="12"/>
  <c r="BT52" i="12"/>
  <c r="BU52" i="12"/>
  <c r="BV52" i="12"/>
  <c r="BW52" i="12"/>
  <c r="BX52" i="12"/>
  <c r="BY52" i="12"/>
  <c r="BZ52" i="12"/>
  <c r="CA52" i="12"/>
  <c r="CB52" i="12"/>
  <c r="CC52" i="12"/>
  <c r="CD52" i="12"/>
  <c r="CE52" i="12"/>
  <c r="CF52" i="12"/>
  <c r="CG52" i="12"/>
  <c r="CH52" i="12"/>
  <c r="CI52" i="12"/>
  <c r="CJ52" i="12"/>
  <c r="CK52" i="12"/>
  <c r="CL52" i="12"/>
  <c r="CM52" i="12"/>
  <c r="CN52" i="12"/>
  <c r="CO52" i="12"/>
  <c r="CP52" i="12"/>
  <c r="CQ52" i="12"/>
  <c r="CR52" i="12"/>
  <c r="CS52" i="12"/>
  <c r="CT52" i="12"/>
  <c r="CU52" i="12"/>
  <c r="CV52" i="12"/>
  <c r="CW52" i="12"/>
  <c r="CX52" i="12"/>
  <c r="CY52" i="12"/>
  <c r="CZ52" i="12"/>
  <c r="DA52" i="12"/>
  <c r="DB52" i="12"/>
  <c r="DC52" i="12"/>
  <c r="DD52" i="12"/>
  <c r="DE52" i="12"/>
  <c r="DF52" i="12"/>
  <c r="K53" i="12"/>
  <c r="L53" i="12"/>
  <c r="M53" i="12"/>
  <c r="N53" i="12"/>
  <c r="O53" i="12"/>
  <c r="P53" i="12"/>
  <c r="Q53" i="12"/>
  <c r="R53" i="12"/>
  <c r="S53" i="12"/>
  <c r="T53" i="12"/>
  <c r="U53" i="12"/>
  <c r="V53" i="12"/>
  <c r="W53" i="12"/>
  <c r="X53" i="12"/>
  <c r="Y53" i="12"/>
  <c r="Z53" i="12"/>
  <c r="AA53" i="12"/>
  <c r="AB53" i="12"/>
  <c r="AC53" i="12"/>
  <c r="AD53" i="12"/>
  <c r="AE53" i="12"/>
  <c r="AF53" i="12"/>
  <c r="AG53" i="12"/>
  <c r="AH53" i="12"/>
  <c r="AI53" i="12"/>
  <c r="AJ53" i="12"/>
  <c r="AK53" i="12"/>
  <c r="AL53" i="12"/>
  <c r="AM53" i="12"/>
  <c r="AN53" i="12"/>
  <c r="AO53" i="12"/>
  <c r="AP53" i="12"/>
  <c r="AQ53" i="12"/>
  <c r="AR53" i="12"/>
  <c r="AS53" i="12"/>
  <c r="AT53" i="12"/>
  <c r="AU53" i="12"/>
  <c r="AV53" i="12"/>
  <c r="AW53" i="12"/>
  <c r="AX53" i="12"/>
  <c r="AY53" i="12"/>
  <c r="AZ53" i="12"/>
  <c r="BA53" i="12"/>
  <c r="BB53" i="12"/>
  <c r="BC53" i="12"/>
  <c r="BD53" i="12"/>
  <c r="BE53" i="12"/>
  <c r="BF53" i="12"/>
  <c r="BG53" i="12"/>
  <c r="BH53" i="12"/>
  <c r="BI53" i="12"/>
  <c r="BJ53" i="12"/>
  <c r="BK53" i="12"/>
  <c r="BL53" i="12"/>
  <c r="BM53" i="12"/>
  <c r="BN53" i="12"/>
  <c r="BO53" i="12"/>
  <c r="BP53" i="12"/>
  <c r="BQ53" i="12"/>
  <c r="BR53" i="12"/>
  <c r="BS53" i="12"/>
  <c r="BT53" i="12"/>
  <c r="BU53" i="12"/>
  <c r="BV53" i="12"/>
  <c r="BW53" i="12"/>
  <c r="BX53" i="12"/>
  <c r="BY53" i="12"/>
  <c r="BZ53" i="12"/>
  <c r="CA53" i="12"/>
  <c r="CB53" i="12"/>
  <c r="CC53" i="12"/>
  <c r="CD53" i="12"/>
  <c r="CE53" i="12"/>
  <c r="CF53" i="12"/>
  <c r="CG53" i="12"/>
  <c r="CH53" i="12"/>
  <c r="CI53" i="12"/>
  <c r="CJ53" i="12"/>
  <c r="CK53" i="12"/>
  <c r="CL53" i="12"/>
  <c r="CM53" i="12"/>
  <c r="CN53" i="12"/>
  <c r="CO53" i="12"/>
  <c r="CP53" i="12"/>
  <c r="CQ53" i="12"/>
  <c r="CR53" i="12"/>
  <c r="CS53" i="12"/>
  <c r="CT53" i="12"/>
  <c r="CU53" i="12"/>
  <c r="CV53" i="12"/>
  <c r="CW53" i="12"/>
  <c r="CX53" i="12"/>
  <c r="CY53" i="12"/>
  <c r="CZ53" i="12"/>
  <c r="DA53" i="12"/>
  <c r="DB53" i="12"/>
  <c r="DC53" i="12"/>
  <c r="DD53" i="12"/>
  <c r="DE53" i="12"/>
  <c r="DF53" i="12"/>
  <c r="K54" i="12"/>
  <c r="L54" i="12"/>
  <c r="M54" i="12"/>
  <c r="N54" i="12"/>
  <c r="O54" i="12"/>
  <c r="P54" i="12"/>
  <c r="Q54" i="12"/>
  <c r="R54" i="12"/>
  <c r="S54" i="12"/>
  <c r="T54" i="12"/>
  <c r="U54" i="12"/>
  <c r="V54" i="12"/>
  <c r="W54" i="12"/>
  <c r="X54" i="12"/>
  <c r="Y54" i="12"/>
  <c r="Z54" i="12"/>
  <c r="AA54" i="12"/>
  <c r="AB54" i="12"/>
  <c r="AC54" i="12"/>
  <c r="AD54" i="12"/>
  <c r="AE54" i="12"/>
  <c r="AF54" i="12"/>
  <c r="AG54" i="12"/>
  <c r="AH54" i="12"/>
  <c r="AI54" i="12"/>
  <c r="AJ54" i="12"/>
  <c r="AK54" i="12"/>
  <c r="AL54" i="12"/>
  <c r="AM54" i="12"/>
  <c r="AN54" i="12"/>
  <c r="AO54" i="12"/>
  <c r="AP54" i="12"/>
  <c r="AQ54" i="12"/>
  <c r="AR54" i="12"/>
  <c r="AS54" i="12"/>
  <c r="AT54" i="12"/>
  <c r="AU54" i="12"/>
  <c r="AV54" i="12"/>
  <c r="AW54" i="12"/>
  <c r="AX54" i="12"/>
  <c r="AY54" i="12"/>
  <c r="AZ54" i="12"/>
  <c r="BA54" i="12"/>
  <c r="BB54" i="12"/>
  <c r="BC54" i="12"/>
  <c r="BD54" i="12"/>
  <c r="BE54" i="12"/>
  <c r="BF54" i="12"/>
  <c r="BG54" i="12"/>
  <c r="BH54" i="12"/>
  <c r="BI54" i="12"/>
  <c r="BJ54" i="12"/>
  <c r="BK54" i="12"/>
  <c r="BL54" i="12"/>
  <c r="BM54" i="12"/>
  <c r="BN54" i="12"/>
  <c r="BO54" i="12"/>
  <c r="BP54" i="12"/>
  <c r="BQ54" i="12"/>
  <c r="BR54" i="12"/>
  <c r="BS54" i="12"/>
  <c r="BT54" i="12"/>
  <c r="BU54" i="12"/>
  <c r="BV54" i="12"/>
  <c r="BW54" i="12"/>
  <c r="BX54" i="12"/>
  <c r="BY54" i="12"/>
  <c r="BZ54" i="12"/>
  <c r="CA54" i="12"/>
  <c r="CB54" i="12"/>
  <c r="CC54" i="12"/>
  <c r="CD54" i="12"/>
  <c r="CE54" i="12"/>
  <c r="CF54" i="12"/>
  <c r="CG54" i="12"/>
  <c r="CH54" i="12"/>
  <c r="CI54" i="12"/>
  <c r="CJ54" i="12"/>
  <c r="CK54" i="12"/>
  <c r="CL54" i="12"/>
  <c r="CM54" i="12"/>
  <c r="CN54" i="12"/>
  <c r="CO54" i="12"/>
  <c r="CP54" i="12"/>
  <c r="CQ54" i="12"/>
  <c r="CR54" i="12"/>
  <c r="CS54" i="12"/>
  <c r="CT54" i="12"/>
  <c r="CU54" i="12"/>
  <c r="CV54" i="12"/>
  <c r="CW54" i="12"/>
  <c r="CX54" i="12"/>
  <c r="CY54" i="12"/>
  <c r="CZ54" i="12"/>
  <c r="DA54" i="12"/>
  <c r="DB54" i="12"/>
  <c r="DC54" i="12"/>
  <c r="DD54" i="12"/>
  <c r="DE54" i="12"/>
  <c r="DF54" i="12"/>
  <c r="K62" i="12"/>
  <c r="L62" i="12"/>
  <c r="M62" i="12"/>
  <c r="N62" i="12"/>
  <c r="O62" i="12"/>
  <c r="P62" i="12"/>
  <c r="Q62" i="12"/>
  <c r="R62" i="12"/>
  <c r="S62" i="12"/>
  <c r="T62" i="12"/>
  <c r="U62" i="12"/>
  <c r="V62" i="12"/>
  <c r="W62" i="12"/>
  <c r="X62" i="12"/>
  <c r="Y62" i="12"/>
  <c r="Z62" i="12"/>
  <c r="AA62" i="12"/>
  <c r="AB62" i="12"/>
  <c r="AC62" i="12"/>
  <c r="AD62" i="12"/>
  <c r="AE62" i="12"/>
  <c r="AF62" i="12"/>
  <c r="AG62" i="12"/>
  <c r="AH62" i="12"/>
  <c r="AI62" i="12"/>
  <c r="AJ62" i="12"/>
  <c r="AK62" i="12"/>
  <c r="AL62" i="12"/>
  <c r="AM62" i="12"/>
  <c r="AN62" i="12"/>
  <c r="AO62" i="12"/>
  <c r="AP62" i="12"/>
  <c r="AQ62" i="12"/>
  <c r="AR62" i="12"/>
  <c r="AS62" i="12"/>
  <c r="AT62" i="12"/>
  <c r="AU62" i="12"/>
  <c r="AV62" i="12"/>
  <c r="AW62" i="12"/>
  <c r="AX62" i="12"/>
  <c r="AY62" i="12"/>
  <c r="AZ62" i="12"/>
  <c r="BA62" i="12"/>
  <c r="BB62" i="12"/>
  <c r="BC62" i="12"/>
  <c r="BD62" i="12"/>
  <c r="BE62" i="12"/>
  <c r="BF62" i="12"/>
  <c r="BG62" i="12"/>
  <c r="BH62" i="12"/>
  <c r="BI62" i="12"/>
  <c r="BJ62" i="12"/>
  <c r="BK62" i="12"/>
  <c r="BL62" i="12"/>
  <c r="BM62" i="12"/>
  <c r="BN62" i="12"/>
  <c r="BO62" i="12"/>
  <c r="BP62" i="12"/>
  <c r="BQ62" i="12"/>
  <c r="BR62" i="12"/>
  <c r="BS62" i="12"/>
  <c r="BT62" i="12"/>
  <c r="BU62" i="12"/>
  <c r="BV62" i="12"/>
  <c r="BW62" i="12"/>
  <c r="BX62" i="12"/>
  <c r="BY62" i="12"/>
  <c r="BZ62" i="12"/>
  <c r="CA62" i="12"/>
  <c r="CB62" i="12"/>
  <c r="CC62" i="12"/>
  <c r="CD62" i="12"/>
  <c r="CE62" i="12"/>
  <c r="CF62" i="12"/>
  <c r="CG62" i="12"/>
  <c r="CH62" i="12"/>
  <c r="CI62" i="12"/>
  <c r="CJ62" i="12"/>
  <c r="CK62" i="12"/>
  <c r="CL62" i="12"/>
  <c r="CM62" i="12"/>
  <c r="CN62" i="12"/>
  <c r="CO62" i="12"/>
  <c r="CP62" i="12"/>
  <c r="CQ62" i="12"/>
  <c r="CR62" i="12"/>
  <c r="CS62" i="12"/>
  <c r="CT62" i="12"/>
  <c r="CU62" i="12"/>
  <c r="CV62" i="12"/>
  <c r="CW62" i="12"/>
  <c r="CX62" i="12"/>
  <c r="CY62" i="12"/>
  <c r="CZ62" i="12"/>
  <c r="DA62" i="12"/>
  <c r="DB62" i="12"/>
  <c r="DC62" i="12"/>
  <c r="DD62" i="12"/>
  <c r="DE62" i="12"/>
  <c r="DF62" i="12"/>
  <c r="K63" i="12"/>
  <c r="L63" i="12"/>
  <c r="M63" i="12"/>
  <c r="N63" i="12"/>
  <c r="O63" i="12"/>
  <c r="P63" i="12"/>
  <c r="Q63" i="12"/>
  <c r="R63" i="12"/>
  <c r="S63" i="12"/>
  <c r="T63" i="12"/>
  <c r="U63" i="12"/>
  <c r="V63" i="12"/>
  <c r="W63" i="12"/>
  <c r="X63" i="12"/>
  <c r="Y63" i="12"/>
  <c r="Z63" i="12"/>
  <c r="AA63" i="12"/>
  <c r="AB63" i="12"/>
  <c r="AC63" i="12"/>
  <c r="AD63" i="12"/>
  <c r="AE63" i="12"/>
  <c r="AF63" i="12"/>
  <c r="AG63" i="12"/>
  <c r="AH63" i="12"/>
  <c r="AI63" i="12"/>
  <c r="AJ63" i="12"/>
  <c r="AK63" i="12"/>
  <c r="AL63" i="12"/>
  <c r="AM63" i="12"/>
  <c r="AN63" i="12"/>
  <c r="AO63" i="12"/>
  <c r="AP63" i="12"/>
  <c r="AQ63" i="12"/>
  <c r="AR63" i="12"/>
  <c r="AS63" i="12"/>
  <c r="AT63" i="12"/>
  <c r="AU63" i="12"/>
  <c r="AV63" i="12"/>
  <c r="AW63" i="12"/>
  <c r="AX63" i="12"/>
  <c r="AY63" i="12"/>
  <c r="AZ63" i="12"/>
  <c r="BA63" i="12"/>
  <c r="BB63" i="12"/>
  <c r="BC63" i="12"/>
  <c r="BD63" i="12"/>
  <c r="BE63" i="12"/>
  <c r="BF63" i="12"/>
  <c r="BG63" i="12"/>
  <c r="BH63" i="12"/>
  <c r="BI63" i="12"/>
  <c r="BJ63" i="12"/>
  <c r="BK63" i="12"/>
  <c r="BL63" i="12"/>
  <c r="BM63" i="12"/>
  <c r="BN63" i="12"/>
  <c r="BO63" i="12"/>
  <c r="BP63" i="12"/>
  <c r="BQ63" i="12"/>
  <c r="BR63" i="12"/>
  <c r="BS63" i="12"/>
  <c r="BT63" i="12"/>
  <c r="BU63" i="12"/>
  <c r="BV63" i="12"/>
  <c r="BW63" i="12"/>
  <c r="BX63" i="12"/>
  <c r="BY63" i="12"/>
  <c r="BZ63" i="12"/>
  <c r="CA63" i="12"/>
  <c r="CB63" i="12"/>
  <c r="CC63" i="12"/>
  <c r="CD63" i="12"/>
  <c r="CE63" i="12"/>
  <c r="CF63" i="12"/>
  <c r="CG63" i="12"/>
  <c r="CH63" i="12"/>
  <c r="CI63" i="12"/>
  <c r="CJ63" i="12"/>
  <c r="CK63" i="12"/>
  <c r="CL63" i="12"/>
  <c r="CM63" i="12"/>
  <c r="CN63" i="12"/>
  <c r="CO63" i="12"/>
  <c r="CP63" i="12"/>
  <c r="CQ63" i="12"/>
  <c r="CR63" i="12"/>
  <c r="CS63" i="12"/>
  <c r="CT63" i="12"/>
  <c r="CU63" i="12"/>
  <c r="CV63" i="12"/>
  <c r="CW63" i="12"/>
  <c r="CX63" i="12"/>
  <c r="CY63" i="12"/>
  <c r="CZ63" i="12"/>
  <c r="DA63" i="12"/>
  <c r="DB63" i="12"/>
  <c r="DC63" i="12"/>
  <c r="DD63" i="12"/>
  <c r="DE63" i="12"/>
  <c r="DF63" i="12"/>
  <c r="K64" i="12"/>
  <c r="L64" i="12"/>
  <c r="M64" i="12"/>
  <c r="N64" i="12"/>
  <c r="O64" i="12"/>
  <c r="P64" i="12"/>
  <c r="Q64" i="12"/>
  <c r="R64" i="12"/>
  <c r="S64" i="12"/>
  <c r="T64" i="12"/>
  <c r="U64" i="12"/>
  <c r="V64" i="12"/>
  <c r="W64" i="12"/>
  <c r="X64" i="12"/>
  <c r="Y64" i="12"/>
  <c r="Z64" i="12"/>
  <c r="AA64" i="12"/>
  <c r="AB64" i="12"/>
  <c r="AC64" i="12"/>
  <c r="AD64" i="12"/>
  <c r="AE64" i="12"/>
  <c r="AF64" i="12"/>
  <c r="AG64" i="12"/>
  <c r="AH64" i="12"/>
  <c r="AI64" i="12"/>
  <c r="AJ64" i="12"/>
  <c r="AK64" i="12"/>
  <c r="AL64" i="12"/>
  <c r="AM64" i="12"/>
  <c r="AN64" i="12"/>
  <c r="AO64" i="12"/>
  <c r="AP64" i="12"/>
  <c r="AQ64" i="12"/>
  <c r="AR64" i="12"/>
  <c r="AS64" i="12"/>
  <c r="AT64" i="12"/>
  <c r="AU64" i="12"/>
  <c r="AV64" i="12"/>
  <c r="AW64" i="12"/>
  <c r="AX64" i="12"/>
  <c r="AY64" i="12"/>
  <c r="AZ64" i="12"/>
  <c r="BA64" i="12"/>
  <c r="BB64" i="12"/>
  <c r="BC64" i="12"/>
  <c r="BD64" i="12"/>
  <c r="BE64" i="12"/>
  <c r="BF64" i="12"/>
  <c r="BG64" i="12"/>
  <c r="BH64" i="12"/>
  <c r="BI64" i="12"/>
  <c r="BJ64" i="12"/>
  <c r="BK64" i="12"/>
  <c r="BL64" i="12"/>
  <c r="BM64" i="12"/>
  <c r="BN64" i="12"/>
  <c r="BO64" i="12"/>
  <c r="BP64" i="12"/>
  <c r="BQ64" i="12"/>
  <c r="BR64" i="12"/>
  <c r="BS64" i="12"/>
  <c r="BT64" i="12"/>
  <c r="BU64" i="12"/>
  <c r="BV64" i="12"/>
  <c r="BW64" i="12"/>
  <c r="BX64" i="12"/>
  <c r="BY64" i="12"/>
  <c r="BZ64" i="12"/>
  <c r="CA64" i="12"/>
  <c r="CB64" i="12"/>
  <c r="CC64" i="12"/>
  <c r="CD64" i="12"/>
  <c r="CE64" i="12"/>
  <c r="CF64" i="12"/>
  <c r="CG64" i="12"/>
  <c r="CH64" i="12"/>
  <c r="CI64" i="12"/>
  <c r="CJ64" i="12"/>
  <c r="CK64" i="12"/>
  <c r="CL64" i="12"/>
  <c r="CM64" i="12"/>
  <c r="CN64" i="12"/>
  <c r="CO64" i="12"/>
  <c r="CP64" i="12"/>
  <c r="CQ64" i="12"/>
  <c r="CR64" i="12"/>
  <c r="CS64" i="12"/>
  <c r="CT64" i="12"/>
  <c r="CU64" i="12"/>
  <c r="CV64" i="12"/>
  <c r="CW64" i="12"/>
  <c r="CX64" i="12"/>
  <c r="CY64" i="12"/>
  <c r="CZ64" i="12"/>
  <c r="DA64" i="12"/>
  <c r="DB64" i="12"/>
  <c r="DC64" i="12"/>
  <c r="DD64" i="12"/>
  <c r="DE64" i="12"/>
  <c r="DF64" i="12"/>
  <c r="K67" i="12"/>
  <c r="L67" i="12"/>
  <c r="M67" i="12"/>
  <c r="N67" i="12"/>
  <c r="O67" i="12"/>
  <c r="P67" i="12"/>
  <c r="Q67" i="12"/>
  <c r="R67" i="12"/>
  <c r="S67" i="12"/>
  <c r="T67" i="12"/>
  <c r="U67" i="12"/>
  <c r="V67" i="12"/>
  <c r="W67" i="12"/>
  <c r="X67" i="12"/>
  <c r="Y67" i="12"/>
  <c r="Z67" i="12"/>
  <c r="AA67" i="12"/>
  <c r="AB67" i="12"/>
  <c r="AC67" i="12"/>
  <c r="AD67" i="12"/>
  <c r="AE67" i="12"/>
  <c r="AF67" i="12"/>
  <c r="AG67" i="12"/>
  <c r="AH67" i="12"/>
  <c r="AI67" i="12"/>
  <c r="AJ67" i="12"/>
  <c r="AK67" i="12"/>
  <c r="AL67" i="12"/>
  <c r="AM67" i="12"/>
  <c r="AN67" i="12"/>
  <c r="AO67" i="12"/>
  <c r="AP67" i="12"/>
  <c r="AQ67" i="12"/>
  <c r="AR67" i="12"/>
  <c r="AS67" i="12"/>
  <c r="AT67" i="12"/>
  <c r="AU67" i="12"/>
  <c r="AV67" i="12"/>
  <c r="AW67" i="12"/>
  <c r="AX67" i="12"/>
  <c r="AY67" i="12"/>
  <c r="AZ67" i="12"/>
  <c r="BA67" i="12"/>
  <c r="BB67" i="12"/>
  <c r="BC67" i="12"/>
  <c r="BD67" i="12"/>
  <c r="BE67" i="12"/>
  <c r="BF67" i="12"/>
  <c r="BG67" i="12"/>
  <c r="BH67" i="12"/>
  <c r="BI67" i="12"/>
  <c r="BJ67" i="12"/>
  <c r="BK67" i="12"/>
  <c r="BL67" i="12"/>
  <c r="BM67" i="12"/>
  <c r="BN67" i="12"/>
  <c r="BO67" i="12"/>
  <c r="BP67" i="12"/>
  <c r="BQ67" i="12"/>
  <c r="BR67" i="12"/>
  <c r="BS67" i="12"/>
  <c r="BT67" i="12"/>
  <c r="BU67" i="12"/>
  <c r="BV67" i="12"/>
  <c r="BW67" i="12"/>
  <c r="BX67" i="12"/>
  <c r="BY67" i="12"/>
  <c r="BZ67" i="12"/>
  <c r="CA67" i="12"/>
  <c r="CB67" i="12"/>
  <c r="CC67" i="12"/>
  <c r="CD67" i="12"/>
  <c r="CE67" i="12"/>
  <c r="CF67" i="12"/>
  <c r="CG67" i="12"/>
  <c r="CH67" i="12"/>
  <c r="CI67" i="12"/>
  <c r="CJ67" i="12"/>
  <c r="CK67" i="12"/>
  <c r="CL67" i="12"/>
  <c r="CM67" i="12"/>
  <c r="CN67" i="12"/>
  <c r="CO67" i="12"/>
  <c r="CP67" i="12"/>
  <c r="CQ67" i="12"/>
  <c r="CR67" i="12"/>
  <c r="CS67" i="12"/>
  <c r="CT67" i="12"/>
  <c r="CU67" i="12"/>
  <c r="CV67" i="12"/>
  <c r="CW67" i="12"/>
  <c r="CX67" i="12"/>
  <c r="CY67" i="12"/>
  <c r="CZ67" i="12"/>
  <c r="DA67" i="12"/>
  <c r="DB67" i="12"/>
  <c r="DC67" i="12"/>
  <c r="DD67" i="12"/>
  <c r="DE67" i="12"/>
  <c r="DF67" i="12"/>
  <c r="K68" i="12"/>
  <c r="L68" i="12"/>
  <c r="M68" i="12"/>
  <c r="N68" i="12"/>
  <c r="O68" i="12"/>
  <c r="P68" i="12"/>
  <c r="Q68" i="12"/>
  <c r="R68" i="12"/>
  <c r="S68" i="12"/>
  <c r="T68" i="12"/>
  <c r="U68" i="12"/>
  <c r="V68" i="12"/>
  <c r="W68" i="12"/>
  <c r="X68" i="12"/>
  <c r="Y68" i="12"/>
  <c r="Z68" i="12"/>
  <c r="AA68" i="12"/>
  <c r="AB68" i="12"/>
  <c r="AC68" i="12"/>
  <c r="AD68" i="12"/>
  <c r="AE68" i="12"/>
  <c r="AF68" i="12"/>
  <c r="AG68" i="12"/>
  <c r="AH68" i="12"/>
  <c r="AI68" i="12"/>
  <c r="AJ68" i="12"/>
  <c r="AK68" i="12"/>
  <c r="AL68" i="12"/>
  <c r="AM68" i="12"/>
  <c r="AN68" i="12"/>
  <c r="AO68" i="12"/>
  <c r="AP68" i="12"/>
  <c r="AQ68" i="12"/>
  <c r="AR68" i="12"/>
  <c r="AS68" i="12"/>
  <c r="AT68" i="12"/>
  <c r="AU68" i="12"/>
  <c r="AV68" i="12"/>
  <c r="AW68" i="12"/>
  <c r="AX68" i="12"/>
  <c r="AY68" i="12"/>
  <c r="AZ68" i="12"/>
  <c r="BA68" i="12"/>
  <c r="BB68" i="12"/>
  <c r="BC68" i="12"/>
  <c r="BD68" i="12"/>
  <c r="BE68" i="12"/>
  <c r="BF68" i="12"/>
  <c r="BG68" i="12"/>
  <c r="BH68" i="12"/>
  <c r="BI68" i="12"/>
  <c r="BJ68" i="12"/>
  <c r="BK68" i="12"/>
  <c r="BL68" i="12"/>
  <c r="BM68" i="12"/>
  <c r="BN68" i="12"/>
  <c r="BO68" i="12"/>
  <c r="BP68" i="12"/>
  <c r="BQ68" i="12"/>
  <c r="BR68" i="12"/>
  <c r="BS68" i="12"/>
  <c r="BT68" i="12"/>
  <c r="BU68" i="12"/>
  <c r="BV68" i="12"/>
  <c r="BW68" i="12"/>
  <c r="BX68" i="12"/>
  <c r="BY68" i="12"/>
  <c r="BZ68" i="12"/>
  <c r="CA68" i="12"/>
  <c r="CB68" i="12"/>
  <c r="CC68" i="12"/>
  <c r="CD68" i="12"/>
  <c r="CE68" i="12"/>
  <c r="CF68" i="12"/>
  <c r="CG68" i="12"/>
  <c r="CH68" i="12"/>
  <c r="CI68" i="12"/>
  <c r="CJ68" i="12"/>
  <c r="CK68" i="12"/>
  <c r="CL68" i="12"/>
  <c r="CM68" i="12"/>
  <c r="CN68" i="12"/>
  <c r="CO68" i="12"/>
  <c r="CP68" i="12"/>
  <c r="CQ68" i="12"/>
  <c r="CR68" i="12"/>
  <c r="CS68" i="12"/>
  <c r="CT68" i="12"/>
  <c r="CU68" i="12"/>
  <c r="CV68" i="12"/>
  <c r="CW68" i="12"/>
  <c r="CX68" i="12"/>
  <c r="CY68" i="12"/>
  <c r="CZ68" i="12"/>
  <c r="DA68" i="12"/>
  <c r="DB68" i="12"/>
  <c r="DC68" i="12"/>
  <c r="DD68" i="12"/>
  <c r="DE68" i="12"/>
  <c r="DF68" i="12"/>
  <c r="K69" i="12"/>
  <c r="L69" i="12"/>
  <c r="M69" i="12"/>
  <c r="N69" i="12"/>
  <c r="O69" i="12"/>
  <c r="P69" i="12"/>
  <c r="Q69" i="12"/>
  <c r="R69" i="12"/>
  <c r="S69" i="12"/>
  <c r="T69" i="12"/>
  <c r="U69" i="12"/>
  <c r="V69" i="12"/>
  <c r="W69" i="12"/>
  <c r="X69" i="12"/>
  <c r="Y69" i="12"/>
  <c r="Z69" i="12"/>
  <c r="AA69" i="12"/>
  <c r="AB69" i="12"/>
  <c r="AC69" i="12"/>
  <c r="AD69" i="12"/>
  <c r="AE69" i="12"/>
  <c r="AF69" i="12"/>
  <c r="AG69" i="12"/>
  <c r="AH69" i="12"/>
  <c r="AI69" i="12"/>
  <c r="AJ69" i="12"/>
  <c r="AK69" i="12"/>
  <c r="AL69" i="12"/>
  <c r="AM69" i="12"/>
  <c r="AN69" i="12"/>
  <c r="AO69" i="12"/>
  <c r="AP69" i="12"/>
  <c r="AQ69" i="12"/>
  <c r="AR69" i="12"/>
  <c r="AS69" i="12"/>
  <c r="AT69" i="12"/>
  <c r="AU69" i="12"/>
  <c r="AV69" i="12"/>
  <c r="AW69" i="12"/>
  <c r="AX69" i="12"/>
  <c r="AY69" i="12"/>
  <c r="AZ69" i="12"/>
  <c r="BA69" i="12"/>
  <c r="BB69" i="12"/>
  <c r="BC69" i="12"/>
  <c r="BD69" i="12"/>
  <c r="BE69" i="12"/>
  <c r="BF69" i="12"/>
  <c r="BG69" i="12"/>
  <c r="BH69" i="12"/>
  <c r="BI69" i="12"/>
  <c r="BJ69" i="12"/>
  <c r="BK69" i="12"/>
  <c r="BL69" i="12"/>
  <c r="BM69" i="12"/>
  <c r="BN69" i="12"/>
  <c r="BO69" i="12"/>
  <c r="BP69" i="12"/>
  <c r="BQ69" i="12"/>
  <c r="BR69" i="12"/>
  <c r="BS69" i="12"/>
  <c r="BT69" i="12"/>
  <c r="BU69" i="12"/>
  <c r="BV69" i="12"/>
  <c r="BW69" i="12"/>
  <c r="BX69" i="12"/>
  <c r="BY69" i="12"/>
  <c r="BZ69" i="12"/>
  <c r="CA69" i="12"/>
  <c r="CB69" i="12"/>
  <c r="CC69" i="12"/>
  <c r="CD69" i="12"/>
  <c r="CE69" i="12"/>
  <c r="CF69" i="12"/>
  <c r="CG69" i="12"/>
  <c r="CH69" i="12"/>
  <c r="CI69" i="12"/>
  <c r="CJ69" i="12"/>
  <c r="CK69" i="12"/>
  <c r="CL69" i="12"/>
  <c r="CM69" i="12"/>
  <c r="CN69" i="12"/>
  <c r="CO69" i="12"/>
  <c r="CP69" i="12"/>
  <c r="CQ69" i="12"/>
  <c r="CR69" i="12"/>
  <c r="CS69" i="12"/>
  <c r="CT69" i="12"/>
  <c r="CU69" i="12"/>
  <c r="CV69" i="12"/>
  <c r="CW69" i="12"/>
  <c r="CX69" i="12"/>
  <c r="CY69" i="12"/>
  <c r="CZ69" i="12"/>
  <c r="DA69" i="12"/>
  <c r="DB69" i="12"/>
  <c r="DC69" i="12"/>
  <c r="DD69" i="12"/>
  <c r="DE69" i="12"/>
  <c r="DF69" i="12"/>
  <c r="K74" i="12"/>
  <c r="L74" i="12"/>
  <c r="M74" i="12"/>
  <c r="N74" i="12"/>
  <c r="O74" i="12"/>
  <c r="P74" i="12"/>
  <c r="Q74" i="12"/>
  <c r="R74" i="12"/>
  <c r="S74" i="12"/>
  <c r="T74" i="12"/>
  <c r="U74" i="12"/>
  <c r="V74" i="12"/>
  <c r="W74" i="12"/>
  <c r="X74" i="12"/>
  <c r="Y74" i="12"/>
  <c r="Z74" i="12"/>
  <c r="AA74" i="12"/>
  <c r="AB74" i="12"/>
  <c r="AC74" i="12"/>
  <c r="AD74" i="12"/>
  <c r="AE74" i="12"/>
  <c r="AF74" i="12"/>
  <c r="AG74" i="12"/>
  <c r="AH74" i="12"/>
  <c r="AI74" i="12"/>
  <c r="AJ74" i="12"/>
  <c r="AK74" i="12"/>
  <c r="AL74" i="12"/>
  <c r="AM74" i="12"/>
  <c r="AN74" i="12"/>
  <c r="AO74" i="12"/>
  <c r="AP74" i="12"/>
  <c r="AQ74" i="12"/>
  <c r="AR74" i="12"/>
  <c r="AS74" i="12"/>
  <c r="AT74" i="12"/>
  <c r="AU74" i="12"/>
  <c r="AV74" i="12"/>
  <c r="AW74" i="12"/>
  <c r="AX74" i="12"/>
  <c r="AY74" i="12"/>
  <c r="AZ74" i="12"/>
  <c r="BA74" i="12"/>
  <c r="BB74" i="12"/>
  <c r="BC74" i="12"/>
  <c r="BD74" i="12"/>
  <c r="BE74" i="12"/>
  <c r="BF74" i="12"/>
  <c r="BG74" i="12"/>
  <c r="BH74" i="12"/>
  <c r="BI74" i="12"/>
  <c r="BJ74" i="12"/>
  <c r="BK74" i="12"/>
  <c r="BL74" i="12"/>
  <c r="BM74" i="12"/>
  <c r="BN74" i="12"/>
  <c r="BO74" i="12"/>
  <c r="BP74" i="12"/>
  <c r="BQ74" i="12"/>
  <c r="BR74" i="12"/>
  <c r="BS74" i="12"/>
  <c r="BT74" i="12"/>
  <c r="BU74" i="12"/>
  <c r="BV74" i="12"/>
  <c r="BW74" i="12"/>
  <c r="BX74" i="12"/>
  <c r="BY74" i="12"/>
  <c r="BZ74" i="12"/>
  <c r="CA74" i="12"/>
  <c r="CB74" i="12"/>
  <c r="CC74" i="12"/>
  <c r="CD74" i="12"/>
  <c r="CE74" i="12"/>
  <c r="CF74" i="12"/>
  <c r="CG74" i="12"/>
  <c r="CH74" i="12"/>
  <c r="CI74" i="12"/>
  <c r="CJ74" i="12"/>
  <c r="CK74" i="12"/>
  <c r="CL74" i="12"/>
  <c r="CM74" i="12"/>
  <c r="CN74" i="12"/>
  <c r="CO74" i="12"/>
  <c r="CP74" i="12"/>
  <c r="CQ74" i="12"/>
  <c r="CR74" i="12"/>
  <c r="CS74" i="12"/>
  <c r="CT74" i="12"/>
  <c r="CU74" i="12"/>
  <c r="CV74" i="12"/>
  <c r="CW74" i="12"/>
  <c r="CX74" i="12"/>
  <c r="CY74" i="12"/>
  <c r="CZ74" i="12"/>
  <c r="DA74" i="12"/>
  <c r="DB74" i="12"/>
  <c r="DC74" i="12"/>
  <c r="DD74" i="12"/>
  <c r="DE74" i="12"/>
  <c r="DF74" i="12"/>
  <c r="K75" i="12"/>
  <c r="L75" i="12"/>
  <c r="M75" i="12"/>
  <c r="N75" i="12"/>
  <c r="O75" i="12"/>
  <c r="P75" i="12"/>
  <c r="Q75" i="12"/>
  <c r="R75" i="12"/>
  <c r="S75" i="12"/>
  <c r="T75" i="12"/>
  <c r="U75" i="12"/>
  <c r="V75" i="12"/>
  <c r="W75" i="12"/>
  <c r="X75" i="12"/>
  <c r="Y75" i="12"/>
  <c r="Z75" i="12"/>
  <c r="AA75" i="12"/>
  <c r="AB75" i="12"/>
  <c r="AC75" i="12"/>
  <c r="AD75" i="12"/>
  <c r="AE75" i="12"/>
  <c r="AF75" i="12"/>
  <c r="AG75" i="12"/>
  <c r="AH75" i="12"/>
  <c r="AI75" i="12"/>
  <c r="AJ75" i="12"/>
  <c r="AK75" i="12"/>
  <c r="AL75" i="12"/>
  <c r="AM75" i="12"/>
  <c r="AN75" i="12"/>
  <c r="AO75" i="12"/>
  <c r="AP75" i="12"/>
  <c r="AQ75" i="12"/>
  <c r="AR75" i="12"/>
  <c r="AS75" i="12"/>
  <c r="AT75" i="12"/>
  <c r="AU75" i="12"/>
  <c r="AV75" i="12"/>
  <c r="AW75" i="12"/>
  <c r="AX75" i="12"/>
  <c r="AY75" i="12"/>
  <c r="AZ75" i="12"/>
  <c r="BA75" i="12"/>
  <c r="BB75" i="12"/>
  <c r="BC75" i="12"/>
  <c r="BD75" i="12"/>
  <c r="BE75" i="12"/>
  <c r="BF75" i="12"/>
  <c r="BG75" i="12"/>
  <c r="BH75" i="12"/>
  <c r="BI75" i="12"/>
  <c r="BJ75" i="12"/>
  <c r="BK75" i="12"/>
  <c r="BL75" i="12"/>
  <c r="BM75" i="12"/>
  <c r="BN75" i="12"/>
  <c r="BO75" i="12"/>
  <c r="BP75" i="12"/>
  <c r="BQ75" i="12"/>
  <c r="BR75" i="12"/>
  <c r="BS75" i="12"/>
  <c r="BT75" i="12"/>
  <c r="BU75" i="12"/>
  <c r="BV75" i="12"/>
  <c r="BW75" i="12"/>
  <c r="BX75" i="12"/>
  <c r="BY75" i="12"/>
  <c r="BZ75" i="12"/>
  <c r="CA75" i="12"/>
  <c r="CB75" i="12"/>
  <c r="CC75" i="12"/>
  <c r="CD75" i="12"/>
  <c r="CE75" i="12"/>
  <c r="CF75" i="12"/>
  <c r="CG75" i="12"/>
  <c r="CH75" i="12"/>
  <c r="CI75" i="12"/>
  <c r="CJ75" i="12"/>
  <c r="CK75" i="12"/>
  <c r="CL75" i="12"/>
  <c r="CM75" i="12"/>
  <c r="CN75" i="12"/>
  <c r="CO75" i="12"/>
  <c r="CP75" i="12"/>
  <c r="CQ75" i="12"/>
  <c r="CR75" i="12"/>
  <c r="CS75" i="12"/>
  <c r="CT75" i="12"/>
  <c r="CU75" i="12"/>
  <c r="CV75" i="12"/>
  <c r="CW75" i="12"/>
  <c r="CX75" i="12"/>
  <c r="CY75" i="12"/>
  <c r="CZ75" i="12"/>
  <c r="DA75" i="12"/>
  <c r="DB75" i="12"/>
  <c r="DC75" i="12"/>
  <c r="DD75" i="12"/>
  <c r="DE75" i="12"/>
  <c r="DF75" i="12"/>
  <c r="K76" i="12"/>
  <c r="L76" i="12"/>
  <c r="M76" i="12"/>
  <c r="N76" i="12"/>
  <c r="O76" i="12"/>
  <c r="P76" i="12"/>
  <c r="Q76" i="12"/>
  <c r="R76" i="12"/>
  <c r="S76" i="12"/>
  <c r="T76" i="12"/>
  <c r="U76" i="12"/>
  <c r="V76" i="12"/>
  <c r="W76" i="12"/>
  <c r="X76" i="12"/>
  <c r="Y76" i="12"/>
  <c r="Z76" i="12"/>
  <c r="AA76" i="12"/>
  <c r="AB76" i="12"/>
  <c r="AC76" i="12"/>
  <c r="AD76" i="12"/>
  <c r="AE76" i="12"/>
  <c r="AF76" i="12"/>
  <c r="AG76" i="12"/>
  <c r="AH76" i="12"/>
  <c r="AI76" i="12"/>
  <c r="AJ76" i="12"/>
  <c r="AK76" i="12"/>
  <c r="AL76" i="12"/>
  <c r="AM76" i="12"/>
  <c r="AN76" i="12"/>
  <c r="AO76" i="12"/>
  <c r="AP76" i="12"/>
  <c r="AQ76" i="12"/>
  <c r="AR76" i="12"/>
  <c r="AS76" i="12"/>
  <c r="AT76" i="12"/>
  <c r="AU76" i="12"/>
  <c r="AV76" i="12"/>
  <c r="AW76" i="12"/>
  <c r="AX76" i="12"/>
  <c r="AY76" i="12"/>
  <c r="AZ76" i="12"/>
  <c r="BA76" i="12"/>
  <c r="BB76" i="12"/>
  <c r="BC76" i="12"/>
  <c r="BD76" i="12"/>
  <c r="BE76" i="12"/>
  <c r="BF76" i="12"/>
  <c r="BG76" i="12"/>
  <c r="BH76" i="12"/>
  <c r="BI76" i="12"/>
  <c r="BJ76" i="12"/>
  <c r="BK76" i="12"/>
  <c r="BL76" i="12"/>
  <c r="BM76" i="12"/>
  <c r="BN76" i="12"/>
  <c r="BO76" i="12"/>
  <c r="BP76" i="12"/>
  <c r="BQ76" i="12"/>
  <c r="BR76" i="12"/>
  <c r="BS76" i="12"/>
  <c r="BT76" i="12"/>
  <c r="BU76" i="12"/>
  <c r="BV76" i="12"/>
  <c r="BW76" i="12"/>
  <c r="BX76" i="12"/>
  <c r="BY76" i="12"/>
  <c r="BZ76" i="12"/>
  <c r="CA76" i="12"/>
  <c r="CB76" i="12"/>
  <c r="CC76" i="12"/>
  <c r="CD76" i="12"/>
  <c r="CE76" i="12"/>
  <c r="CF76" i="12"/>
  <c r="CG76" i="12"/>
  <c r="CH76" i="12"/>
  <c r="CI76" i="12"/>
  <c r="CJ76" i="12"/>
  <c r="CK76" i="12"/>
  <c r="CL76" i="12"/>
  <c r="CM76" i="12"/>
  <c r="CN76" i="12"/>
  <c r="CO76" i="12"/>
  <c r="CP76" i="12"/>
  <c r="CQ76" i="12"/>
  <c r="CR76" i="12"/>
  <c r="CS76" i="12"/>
  <c r="CT76" i="12"/>
  <c r="CU76" i="12"/>
  <c r="CV76" i="12"/>
  <c r="CW76" i="12"/>
  <c r="CX76" i="12"/>
  <c r="CY76" i="12"/>
  <c r="CZ76" i="12"/>
  <c r="DA76" i="12"/>
  <c r="DB76" i="12"/>
  <c r="DC76" i="12"/>
  <c r="DD76" i="12"/>
  <c r="DE76" i="12"/>
  <c r="DF76" i="12"/>
  <c r="K77" i="12"/>
  <c r="L77" i="12"/>
  <c r="M77" i="12"/>
  <c r="N77" i="12"/>
  <c r="O77" i="12"/>
  <c r="P77" i="12"/>
  <c r="Q77" i="12"/>
  <c r="R77" i="12"/>
  <c r="S77" i="12"/>
  <c r="T77" i="12"/>
  <c r="U77" i="12"/>
  <c r="V77" i="12"/>
  <c r="W77" i="12"/>
  <c r="X77" i="12"/>
  <c r="Y77" i="12"/>
  <c r="Z77" i="12"/>
  <c r="AA77" i="12"/>
  <c r="AB77" i="12"/>
  <c r="AC77" i="12"/>
  <c r="AD77" i="12"/>
  <c r="AE77" i="12"/>
  <c r="AF77" i="12"/>
  <c r="AG77" i="12"/>
  <c r="AH77" i="12"/>
  <c r="AI77" i="12"/>
  <c r="AJ77" i="12"/>
  <c r="AK77" i="12"/>
  <c r="AL77" i="12"/>
  <c r="AM77" i="12"/>
  <c r="AN77" i="12"/>
  <c r="AO77" i="12"/>
  <c r="AP77" i="12"/>
  <c r="AQ77" i="12"/>
  <c r="AR77" i="12"/>
  <c r="AS77" i="12"/>
  <c r="AT77" i="12"/>
  <c r="AU77" i="12"/>
  <c r="AV77" i="12"/>
  <c r="AW77" i="12"/>
  <c r="AX77" i="12"/>
  <c r="AY77" i="12"/>
  <c r="AZ77" i="12"/>
  <c r="BA77" i="12"/>
  <c r="BB77" i="12"/>
  <c r="BC77" i="12"/>
  <c r="BD77" i="12"/>
  <c r="BE77" i="12"/>
  <c r="BF77" i="12"/>
  <c r="BG77" i="12"/>
  <c r="BH77" i="12"/>
  <c r="BI77" i="12"/>
  <c r="BJ77" i="12"/>
  <c r="BK77" i="12"/>
  <c r="BL77" i="12"/>
  <c r="BM77" i="12"/>
  <c r="BN77" i="12"/>
  <c r="BO77" i="12"/>
  <c r="BP77" i="12"/>
  <c r="BQ77" i="12"/>
  <c r="BR77" i="12"/>
  <c r="BS77" i="12"/>
  <c r="BT77" i="12"/>
  <c r="BU77" i="12"/>
  <c r="BV77" i="12"/>
  <c r="BW77" i="12"/>
  <c r="BX77" i="12"/>
  <c r="BY77" i="12"/>
  <c r="BZ77" i="12"/>
  <c r="CA77" i="12"/>
  <c r="CB77" i="12"/>
  <c r="CC77" i="12"/>
  <c r="CD77" i="12"/>
  <c r="CE77" i="12"/>
  <c r="CF77" i="12"/>
  <c r="CG77" i="12"/>
  <c r="CH77" i="12"/>
  <c r="CI77" i="12"/>
  <c r="CJ77" i="12"/>
  <c r="CK77" i="12"/>
  <c r="CL77" i="12"/>
  <c r="CM77" i="12"/>
  <c r="CN77" i="12"/>
  <c r="CO77" i="12"/>
  <c r="CP77" i="12"/>
  <c r="CQ77" i="12"/>
  <c r="CR77" i="12"/>
  <c r="CS77" i="12"/>
  <c r="CT77" i="12"/>
  <c r="CU77" i="12"/>
  <c r="CV77" i="12"/>
  <c r="CW77" i="12"/>
  <c r="CX77" i="12"/>
  <c r="CY77" i="12"/>
  <c r="CZ77" i="12"/>
  <c r="DA77" i="12"/>
  <c r="DB77" i="12"/>
  <c r="DC77" i="12"/>
  <c r="DD77" i="12"/>
  <c r="DE77" i="12"/>
  <c r="DF77" i="12"/>
  <c r="K81" i="12"/>
  <c r="L81" i="12"/>
  <c r="M81" i="12"/>
  <c r="N81" i="12"/>
  <c r="O81" i="12"/>
  <c r="P81" i="12"/>
  <c r="Q81" i="12"/>
  <c r="R81" i="12"/>
  <c r="S81" i="12"/>
  <c r="T81" i="12"/>
  <c r="U81" i="12"/>
  <c r="V81" i="12"/>
  <c r="W81" i="12"/>
  <c r="X81" i="12"/>
  <c r="Y81" i="12"/>
  <c r="Z81" i="12"/>
  <c r="AA81" i="12"/>
  <c r="AB81" i="12"/>
  <c r="AC81" i="12"/>
  <c r="AD81" i="12"/>
  <c r="AE81" i="12"/>
  <c r="AF81" i="12"/>
  <c r="AG81" i="12"/>
  <c r="AH81" i="12"/>
  <c r="AI81" i="12"/>
  <c r="AJ81" i="12"/>
  <c r="AK81" i="12"/>
  <c r="AL81" i="12"/>
  <c r="AM81" i="12"/>
  <c r="AN81" i="12"/>
  <c r="AO81" i="12"/>
  <c r="AP81" i="12"/>
  <c r="AQ81" i="12"/>
  <c r="AR81" i="12"/>
  <c r="AS81" i="12"/>
  <c r="AT81" i="12"/>
  <c r="AU81" i="12"/>
  <c r="AV81" i="12"/>
  <c r="AW81" i="12"/>
  <c r="AX81" i="12"/>
  <c r="AY81" i="12"/>
  <c r="AZ81" i="12"/>
  <c r="BA81" i="12"/>
  <c r="BB81" i="12"/>
  <c r="BC81" i="12"/>
  <c r="BD81" i="12"/>
  <c r="BE81" i="12"/>
  <c r="BF81" i="12"/>
  <c r="BG81" i="12"/>
  <c r="BH81" i="12"/>
  <c r="BI81" i="12"/>
  <c r="BJ81" i="12"/>
  <c r="BK81" i="12"/>
  <c r="BL81" i="12"/>
  <c r="BM81" i="12"/>
  <c r="BN81" i="12"/>
  <c r="BO81" i="12"/>
  <c r="BP81" i="12"/>
  <c r="BQ81" i="12"/>
  <c r="BR81" i="12"/>
  <c r="BS81" i="12"/>
  <c r="BT81" i="12"/>
  <c r="BU81" i="12"/>
  <c r="BV81" i="12"/>
  <c r="BW81" i="12"/>
  <c r="BX81" i="12"/>
  <c r="BY81" i="12"/>
  <c r="BZ81" i="12"/>
  <c r="CA81" i="12"/>
  <c r="CB81" i="12"/>
  <c r="CC81" i="12"/>
  <c r="CD81" i="12"/>
  <c r="CE81" i="12"/>
  <c r="CF81" i="12"/>
  <c r="CG81" i="12"/>
  <c r="CH81" i="12"/>
  <c r="CI81" i="12"/>
  <c r="CJ81" i="12"/>
  <c r="CK81" i="12"/>
  <c r="CL81" i="12"/>
  <c r="CM81" i="12"/>
  <c r="CN81" i="12"/>
  <c r="CO81" i="12"/>
  <c r="CP81" i="12"/>
  <c r="CQ81" i="12"/>
  <c r="CR81" i="12"/>
  <c r="CS81" i="12"/>
  <c r="CT81" i="12"/>
  <c r="CU81" i="12"/>
  <c r="CV81" i="12"/>
  <c r="CW81" i="12"/>
  <c r="CX81" i="12"/>
  <c r="CY81" i="12"/>
  <c r="CZ81" i="12"/>
  <c r="DA81" i="12"/>
  <c r="DB81" i="12"/>
  <c r="DC81" i="12"/>
  <c r="DD81" i="12"/>
  <c r="DE81" i="12"/>
  <c r="DF81" i="12"/>
  <c r="K82" i="12"/>
  <c r="L82" i="12"/>
  <c r="M82" i="12"/>
  <c r="N82" i="12"/>
  <c r="O82" i="12"/>
  <c r="P82" i="12"/>
  <c r="Q82" i="12"/>
  <c r="R82" i="12"/>
  <c r="S82" i="12"/>
  <c r="T82" i="12"/>
  <c r="U82" i="12"/>
  <c r="V82" i="12"/>
  <c r="W82" i="12"/>
  <c r="X82" i="12"/>
  <c r="Y82" i="12"/>
  <c r="Z82" i="12"/>
  <c r="AA82" i="12"/>
  <c r="AB82" i="12"/>
  <c r="AC82" i="12"/>
  <c r="AD82" i="12"/>
  <c r="AE82" i="12"/>
  <c r="AF82" i="12"/>
  <c r="AG82" i="12"/>
  <c r="AH82" i="12"/>
  <c r="AI82" i="12"/>
  <c r="AJ82" i="12"/>
  <c r="AK82" i="12"/>
  <c r="AL82" i="12"/>
  <c r="AM82" i="12"/>
  <c r="AN82" i="12"/>
  <c r="AO82" i="12"/>
  <c r="AP82" i="12"/>
  <c r="AQ82" i="12"/>
  <c r="AR82" i="12"/>
  <c r="AS82" i="12"/>
  <c r="AT82" i="12"/>
  <c r="AU82" i="12"/>
  <c r="AV82" i="12"/>
  <c r="AW82" i="12"/>
  <c r="AX82" i="12"/>
  <c r="AY82" i="12"/>
  <c r="AZ82" i="12"/>
  <c r="BA82" i="12"/>
  <c r="BB82" i="12"/>
  <c r="BC82" i="12"/>
  <c r="BD82" i="12"/>
  <c r="BE82" i="12"/>
  <c r="BF82" i="12"/>
  <c r="BG82" i="12"/>
  <c r="BH82" i="12"/>
  <c r="BI82" i="12"/>
  <c r="BJ82" i="12"/>
  <c r="BK82" i="12"/>
  <c r="BL82" i="12"/>
  <c r="BM82" i="12"/>
  <c r="BN82" i="12"/>
  <c r="BO82" i="12"/>
  <c r="BP82" i="12"/>
  <c r="BQ82" i="12"/>
  <c r="BR82" i="12"/>
  <c r="BS82" i="12"/>
  <c r="BT82" i="12"/>
  <c r="BU82" i="12"/>
  <c r="BV82" i="12"/>
  <c r="BW82" i="12"/>
  <c r="BX82" i="12"/>
  <c r="BY82" i="12"/>
  <c r="BZ82" i="12"/>
  <c r="CA82" i="12"/>
  <c r="CB82" i="12"/>
  <c r="CC82" i="12"/>
  <c r="CD82" i="12"/>
  <c r="CE82" i="12"/>
  <c r="CF82" i="12"/>
  <c r="CG82" i="12"/>
  <c r="CH82" i="12"/>
  <c r="CI82" i="12"/>
  <c r="CJ82" i="12"/>
  <c r="CK82" i="12"/>
  <c r="CL82" i="12"/>
  <c r="CM82" i="12"/>
  <c r="CN82" i="12"/>
  <c r="CO82" i="12"/>
  <c r="CP82" i="12"/>
  <c r="CQ82" i="12"/>
  <c r="CR82" i="12"/>
  <c r="CS82" i="12"/>
  <c r="CT82" i="12"/>
  <c r="CU82" i="12"/>
  <c r="CV82" i="12"/>
  <c r="CW82" i="12"/>
  <c r="CX82" i="12"/>
  <c r="CY82" i="12"/>
  <c r="CZ82" i="12"/>
  <c r="DA82" i="12"/>
  <c r="DB82" i="12"/>
  <c r="DC82" i="12"/>
  <c r="DD82" i="12"/>
  <c r="DE82" i="12"/>
  <c r="DF82" i="12"/>
  <c r="K83" i="12"/>
  <c r="L83" i="12"/>
  <c r="M83" i="12"/>
  <c r="N83" i="12"/>
  <c r="O83" i="12"/>
  <c r="P83" i="12"/>
  <c r="Q83" i="12"/>
  <c r="R83" i="12"/>
  <c r="S83" i="12"/>
  <c r="T83" i="12"/>
  <c r="U83" i="12"/>
  <c r="V83" i="12"/>
  <c r="W83" i="12"/>
  <c r="X83" i="12"/>
  <c r="Y83" i="12"/>
  <c r="Z83" i="12"/>
  <c r="AA83" i="12"/>
  <c r="AB83" i="12"/>
  <c r="AC83" i="12"/>
  <c r="AD83" i="12"/>
  <c r="AE83" i="12"/>
  <c r="AF83" i="12"/>
  <c r="AG83" i="12"/>
  <c r="AH83" i="12"/>
  <c r="AI83" i="12"/>
  <c r="AJ83" i="12"/>
  <c r="AK83" i="12"/>
  <c r="AL83" i="12"/>
  <c r="AM83" i="12"/>
  <c r="AN83" i="12"/>
  <c r="AO83" i="12"/>
  <c r="AP83" i="12"/>
  <c r="AQ83" i="12"/>
  <c r="AR83" i="12"/>
  <c r="AS83" i="12"/>
  <c r="AT83" i="12"/>
  <c r="AU83" i="12"/>
  <c r="AV83" i="12"/>
  <c r="AW83" i="12"/>
  <c r="AX83" i="12"/>
  <c r="AY83" i="12"/>
  <c r="AZ83" i="12"/>
  <c r="BA83" i="12"/>
  <c r="BB83" i="12"/>
  <c r="BC83" i="12"/>
  <c r="BD83" i="12"/>
  <c r="BE83" i="12"/>
  <c r="BF83" i="12"/>
  <c r="BG83" i="12"/>
  <c r="BH83" i="12"/>
  <c r="BI83" i="12"/>
  <c r="BJ83" i="12"/>
  <c r="BK83" i="12"/>
  <c r="BL83" i="12"/>
  <c r="BM83" i="12"/>
  <c r="BN83" i="12"/>
  <c r="BO83" i="12"/>
  <c r="BP83" i="12"/>
  <c r="BQ83" i="12"/>
  <c r="BR83" i="12"/>
  <c r="BS83" i="12"/>
  <c r="BT83" i="12"/>
  <c r="BU83" i="12"/>
  <c r="BV83" i="12"/>
  <c r="BW83" i="12"/>
  <c r="BX83" i="12"/>
  <c r="BY83" i="12"/>
  <c r="BZ83" i="12"/>
  <c r="CA83" i="12"/>
  <c r="CB83" i="12"/>
  <c r="CC83" i="12"/>
  <c r="CD83" i="12"/>
  <c r="CE83" i="12"/>
  <c r="CF83" i="12"/>
  <c r="CG83" i="12"/>
  <c r="CH83" i="12"/>
  <c r="CI83" i="12"/>
  <c r="CJ83" i="12"/>
  <c r="CK83" i="12"/>
  <c r="CL83" i="12"/>
  <c r="CM83" i="12"/>
  <c r="CN83" i="12"/>
  <c r="CO83" i="12"/>
  <c r="CP83" i="12"/>
  <c r="CQ83" i="12"/>
  <c r="CR83" i="12"/>
  <c r="CS83" i="12"/>
  <c r="CT83" i="12"/>
  <c r="CU83" i="12"/>
  <c r="CV83" i="12"/>
  <c r="CW83" i="12"/>
  <c r="CX83" i="12"/>
  <c r="CY83" i="12"/>
  <c r="CZ83" i="12"/>
  <c r="DA83" i="12"/>
  <c r="DB83" i="12"/>
  <c r="DC83" i="12"/>
  <c r="DD83" i="12"/>
  <c r="DE83" i="12"/>
  <c r="DF83" i="12"/>
  <c r="J19" i="12"/>
  <c r="J20" i="12"/>
  <c r="J21" i="12"/>
  <c r="J32" i="12"/>
  <c r="J33" i="12"/>
  <c r="J34" i="12"/>
  <c r="J40" i="12"/>
  <c r="J41" i="12"/>
  <c r="J42" i="12"/>
  <c r="J52" i="12"/>
  <c r="J53" i="12"/>
  <c r="J54" i="12"/>
  <c r="J62" i="12"/>
  <c r="J63" i="12"/>
  <c r="J64" i="12"/>
  <c r="J67" i="12"/>
  <c r="J68" i="12"/>
  <c r="J69" i="12"/>
  <c r="J74" i="12"/>
  <c r="J75" i="12"/>
  <c r="J76" i="12"/>
  <c r="J77" i="12"/>
  <c r="J81" i="12"/>
  <c r="J82" i="12"/>
  <c r="J83" i="12"/>
  <c r="D33" i="12"/>
  <c r="D34" i="12"/>
  <c r="D14" i="30" l="1"/>
  <c r="C13" i="30"/>
  <c r="C12" i="30"/>
  <c r="C11" i="30"/>
  <c r="D11" i="30"/>
  <c r="D10" i="30"/>
  <c r="C10" i="30"/>
  <c r="D7" i="30"/>
  <c r="D6" i="28"/>
  <c r="C17" i="30" l="1"/>
  <c r="DC14" i="4"/>
  <c r="DC17" i="4"/>
  <c r="DC7" i="4"/>
  <c r="DC8" i="4"/>
  <c r="DC9" i="4"/>
  <c r="DC10" i="4"/>
  <c r="F33" i="11"/>
  <c r="C14" i="30" s="1"/>
  <c r="H32" i="11" l="1"/>
  <c r="D16" i="26" l="1"/>
  <c r="C16" i="26"/>
  <c r="AG22" i="35" l="1"/>
  <c r="AH22" i="35"/>
  <c r="AI22" i="35"/>
  <c r="AJ22" i="35"/>
  <c r="AK22" i="35"/>
  <c r="AL22" i="35"/>
  <c r="AM22" i="35"/>
  <c r="AN22" i="35"/>
  <c r="AO22" i="35"/>
  <c r="AP22" i="35"/>
  <c r="AQ22" i="35"/>
  <c r="AR22" i="35"/>
  <c r="AS22" i="35"/>
  <c r="AT22" i="35"/>
  <c r="AU22" i="35"/>
  <c r="AV22" i="35"/>
  <c r="X22" i="35"/>
  <c r="Y22" i="35"/>
  <c r="Z22" i="35"/>
  <c r="D62" i="12"/>
  <c r="E62" i="12"/>
  <c r="F62" i="12"/>
  <c r="D63" i="12"/>
  <c r="E63" i="12"/>
  <c r="F63" i="12"/>
  <c r="D64" i="12"/>
  <c r="E64" i="12"/>
  <c r="F64" i="12"/>
  <c r="D61" i="12"/>
  <c r="D57" i="12"/>
  <c r="D58" i="12"/>
  <c r="D59" i="12"/>
  <c r="D60" i="12"/>
  <c r="D52" i="12"/>
  <c r="E52" i="12"/>
  <c r="F52" i="12"/>
  <c r="D53" i="12"/>
  <c r="E53" i="12"/>
  <c r="F53" i="12"/>
  <c r="D54" i="12"/>
  <c r="E54" i="12"/>
  <c r="F54" i="12"/>
  <c r="D45" i="12"/>
  <c r="D46" i="12"/>
  <c r="D47" i="12"/>
  <c r="D48" i="12"/>
  <c r="D49" i="12"/>
  <c r="D50" i="12"/>
  <c r="D51" i="12"/>
  <c r="D44" i="12"/>
  <c r="F43" i="12"/>
  <c r="D56" i="12"/>
  <c r="F55" i="12"/>
  <c r="A259" i="36"/>
  <c r="B259" i="36"/>
  <c r="C259" i="36"/>
  <c r="A260" i="36"/>
  <c r="B260" i="36"/>
  <c r="C260" i="36"/>
  <c r="A253" i="36"/>
  <c r="B253" i="36"/>
  <c r="C253" i="36"/>
  <c r="A254" i="36"/>
  <c r="B254" i="36"/>
  <c r="C254" i="36"/>
  <c r="A255" i="36"/>
  <c r="B255" i="36"/>
  <c r="C255" i="36"/>
  <c r="A256" i="36"/>
  <c r="B256" i="36"/>
  <c r="C256" i="36"/>
  <c r="A257" i="36"/>
  <c r="B257" i="36"/>
  <c r="C257" i="36"/>
  <c r="A258" i="36"/>
  <c r="B258" i="36"/>
  <c r="C258" i="36"/>
  <c r="A245" i="36"/>
  <c r="B245" i="36"/>
  <c r="C245" i="36"/>
  <c r="A246" i="36"/>
  <c r="B246" i="36"/>
  <c r="C246" i="36"/>
  <c r="A247" i="36"/>
  <c r="B247" i="36"/>
  <c r="C247" i="36"/>
  <c r="A248" i="36"/>
  <c r="B248" i="36"/>
  <c r="C248" i="36"/>
  <c r="A249" i="36"/>
  <c r="B249" i="36"/>
  <c r="C249" i="36"/>
  <c r="A250" i="36"/>
  <c r="B250" i="36"/>
  <c r="C250" i="36"/>
  <c r="A251" i="36"/>
  <c r="B251" i="36"/>
  <c r="C251" i="36"/>
  <c r="A252" i="36"/>
  <c r="B252" i="36"/>
  <c r="C252" i="36"/>
  <c r="AJ11" i="35" l="1"/>
  <c r="AJ19" i="35"/>
  <c r="AJ16" i="35"/>
  <c r="AJ13" i="35"/>
  <c r="AJ10" i="35"/>
  <c r="AJ18" i="35"/>
  <c r="AJ15" i="35"/>
  <c r="AJ12" i="35"/>
  <c r="AJ20" i="35"/>
  <c r="AJ14" i="35"/>
  <c r="AJ9" i="35"/>
  <c r="AJ17" i="35"/>
  <c r="AB11" i="35"/>
  <c r="AB19" i="35"/>
  <c r="AB16" i="35"/>
  <c r="AB13" i="35"/>
  <c r="AB10" i="35"/>
  <c r="AB18" i="35"/>
  <c r="AB15" i="35"/>
  <c r="AB12" i="35"/>
  <c r="AB20" i="35"/>
  <c r="AB9" i="35"/>
  <c r="AB17" i="35"/>
  <c r="AB14" i="35"/>
  <c r="U11" i="35"/>
  <c r="U19" i="35"/>
  <c r="U13" i="35"/>
  <c r="U9" i="35"/>
  <c r="U14" i="35"/>
  <c r="U15" i="35"/>
  <c r="U16" i="35"/>
  <c r="U10" i="35"/>
  <c r="U12" i="35"/>
  <c r="U17" i="35"/>
  <c r="U18" i="35"/>
  <c r="U20" i="35"/>
  <c r="AI16" i="35"/>
  <c r="AI13" i="35"/>
  <c r="AI10" i="35"/>
  <c r="AI18" i="35"/>
  <c r="AI15" i="35"/>
  <c r="AI12" i="35"/>
  <c r="AI20" i="35"/>
  <c r="AI9" i="35"/>
  <c r="AI17" i="35"/>
  <c r="AI11" i="35"/>
  <c r="AI19" i="35"/>
  <c r="AI14" i="35"/>
  <c r="AA16" i="35"/>
  <c r="AA13" i="35"/>
  <c r="AA10" i="35"/>
  <c r="AA18" i="35"/>
  <c r="AA15" i="35"/>
  <c r="AA12" i="35"/>
  <c r="AA20" i="35"/>
  <c r="AA9" i="35"/>
  <c r="AA17" i="35"/>
  <c r="AA11" i="35"/>
  <c r="AA14" i="35"/>
  <c r="AA19" i="35"/>
  <c r="AP13" i="35"/>
  <c r="AP10" i="35"/>
  <c r="AP18" i="35"/>
  <c r="AP15" i="35"/>
  <c r="AP12" i="35"/>
  <c r="AP20" i="35"/>
  <c r="AP9" i="35"/>
  <c r="AP17" i="35"/>
  <c r="AP14" i="35"/>
  <c r="AP11" i="35"/>
  <c r="AP19" i="35"/>
  <c r="AP16" i="35"/>
  <c r="AH13" i="35"/>
  <c r="AH10" i="35"/>
  <c r="AH18" i="35"/>
  <c r="AH15" i="35"/>
  <c r="AH12" i="35"/>
  <c r="AH20" i="35"/>
  <c r="AH9" i="35"/>
  <c r="AH17" i="35"/>
  <c r="AH14" i="35"/>
  <c r="AH16" i="35"/>
  <c r="AH11" i="35"/>
  <c r="AH19" i="35"/>
  <c r="Z13" i="35"/>
  <c r="Z10" i="35"/>
  <c r="Z18" i="35"/>
  <c r="Z15" i="35"/>
  <c r="Z12" i="35"/>
  <c r="Z20" i="35"/>
  <c r="Z9" i="35"/>
  <c r="Z17" i="35"/>
  <c r="Z14" i="35"/>
  <c r="Z11" i="35"/>
  <c r="Z19" i="35"/>
  <c r="Z16" i="35"/>
  <c r="AO10" i="35"/>
  <c r="AO18" i="35"/>
  <c r="AO15" i="35"/>
  <c r="AO12" i="35"/>
  <c r="AO20" i="35"/>
  <c r="AO9" i="35"/>
  <c r="AO17" i="35"/>
  <c r="AO14" i="35"/>
  <c r="AO11" i="35"/>
  <c r="AO19" i="35"/>
  <c r="AO13" i="35"/>
  <c r="AO16" i="35"/>
  <c r="AG10" i="35"/>
  <c r="AG18" i="35"/>
  <c r="AG15" i="35"/>
  <c r="AG12" i="35"/>
  <c r="AG20" i="35"/>
  <c r="AG9" i="35"/>
  <c r="AG17" i="35"/>
  <c r="AG14" i="35"/>
  <c r="AG11" i="35"/>
  <c r="AG19" i="35"/>
  <c r="AG16" i="35"/>
  <c r="AG13" i="35"/>
  <c r="Y10" i="35"/>
  <c r="Y18" i="35"/>
  <c r="Y15" i="35"/>
  <c r="Y12" i="35"/>
  <c r="Y20" i="35"/>
  <c r="Y9" i="35"/>
  <c r="Y17" i="35"/>
  <c r="Y14" i="35"/>
  <c r="Y11" i="35"/>
  <c r="Y19" i="35"/>
  <c r="Y13" i="35"/>
  <c r="Y16" i="35"/>
  <c r="AN15" i="35"/>
  <c r="AN12" i="35"/>
  <c r="AN20" i="35"/>
  <c r="AN9" i="35"/>
  <c r="AN17" i="35"/>
  <c r="AN14" i="35"/>
  <c r="AN11" i="35"/>
  <c r="AN19" i="35"/>
  <c r="AN16" i="35"/>
  <c r="AN18" i="35"/>
  <c r="AN13" i="35"/>
  <c r="AN10" i="35"/>
  <c r="AF15" i="35"/>
  <c r="AF12" i="35"/>
  <c r="AF20" i="35"/>
  <c r="AF9" i="35"/>
  <c r="AF17" i="35"/>
  <c r="AF14" i="35"/>
  <c r="AF11" i="35"/>
  <c r="AF19" i="35"/>
  <c r="AF16" i="35"/>
  <c r="AF10" i="35"/>
  <c r="AF13" i="35"/>
  <c r="AF18" i="35"/>
  <c r="X15" i="35"/>
  <c r="X12" i="35"/>
  <c r="X20" i="35"/>
  <c r="X9" i="35"/>
  <c r="X17" i="35"/>
  <c r="X14" i="35"/>
  <c r="X11" i="35"/>
  <c r="X19" i="35"/>
  <c r="X16" i="35"/>
  <c r="X10" i="35"/>
  <c r="X18" i="35"/>
  <c r="X13" i="35"/>
  <c r="AM12" i="35"/>
  <c r="AM20" i="35"/>
  <c r="AM9" i="35"/>
  <c r="AM17" i="35"/>
  <c r="AM14" i="35"/>
  <c r="AM11" i="35"/>
  <c r="AM19" i="35"/>
  <c r="AM16" i="35"/>
  <c r="AM13" i="35"/>
  <c r="AM15" i="35"/>
  <c r="AM10" i="35"/>
  <c r="AM18" i="35"/>
  <c r="AE12" i="35"/>
  <c r="AE20" i="35"/>
  <c r="AE9" i="35"/>
  <c r="AE17" i="35"/>
  <c r="AE14" i="35"/>
  <c r="AE11" i="35"/>
  <c r="AE19" i="35"/>
  <c r="AE16" i="35"/>
  <c r="AE13" i="35"/>
  <c r="AE10" i="35"/>
  <c r="AE18" i="35"/>
  <c r="AE15" i="35"/>
  <c r="W12" i="35"/>
  <c r="W20" i="35"/>
  <c r="W9" i="35"/>
  <c r="W17" i="35"/>
  <c r="W14" i="35"/>
  <c r="W11" i="35"/>
  <c r="W19" i="35"/>
  <c r="W16" i="35"/>
  <c r="W13" i="35"/>
  <c r="W15" i="35"/>
  <c r="W10" i="35"/>
  <c r="W18" i="35"/>
  <c r="AL9" i="35"/>
  <c r="AL17" i="35"/>
  <c r="AL14" i="35"/>
  <c r="AL11" i="35"/>
  <c r="AL19" i="35"/>
  <c r="AL16" i="35"/>
  <c r="AL13" i="35"/>
  <c r="AL10" i="35"/>
  <c r="AL18" i="35"/>
  <c r="AL15" i="35"/>
  <c r="AL12" i="35"/>
  <c r="AL20" i="35"/>
  <c r="AD9" i="35"/>
  <c r="AD17" i="35"/>
  <c r="AD14" i="35"/>
  <c r="AD11" i="35"/>
  <c r="AD19" i="35"/>
  <c r="AD16" i="35"/>
  <c r="AD13" i="35"/>
  <c r="AD10" i="35"/>
  <c r="AD18" i="35"/>
  <c r="AD12" i="35"/>
  <c r="AD20" i="35"/>
  <c r="AD15" i="35"/>
  <c r="V9" i="35"/>
  <c r="V17" i="35"/>
  <c r="V14" i="35"/>
  <c r="V11" i="35"/>
  <c r="V19" i="35"/>
  <c r="V16" i="35"/>
  <c r="V13" i="35"/>
  <c r="V10" i="35"/>
  <c r="V18" i="35"/>
  <c r="V15" i="35"/>
  <c r="V12" i="35"/>
  <c r="V20" i="35"/>
  <c r="AK14" i="35"/>
  <c r="AK11" i="35"/>
  <c r="AK19" i="35"/>
  <c r="AK16" i="35"/>
  <c r="AK13" i="35"/>
  <c r="AK10" i="35"/>
  <c r="AK18" i="35"/>
  <c r="AK15" i="35"/>
  <c r="AK9" i="35"/>
  <c r="AK12" i="35"/>
  <c r="AK20" i="35"/>
  <c r="AK17" i="35"/>
  <c r="AC14" i="35"/>
  <c r="AC11" i="35"/>
  <c r="AC19" i="35"/>
  <c r="AC16" i="35"/>
  <c r="AC13" i="35"/>
  <c r="AC10" i="35"/>
  <c r="AC18" i="35"/>
  <c r="AC15" i="35"/>
  <c r="AC17" i="35"/>
  <c r="AC12" i="35"/>
  <c r="AC20" i="35"/>
  <c r="AC9" i="35"/>
  <c r="B159" i="36" l="1"/>
  <c r="D4" i="30" l="1"/>
  <c r="W6" i="28" l="1"/>
  <c r="W7" i="28" l="1"/>
  <c r="O5" i="8"/>
  <c r="G3" i="1"/>
  <c r="F4" i="4"/>
  <c r="H57" i="8" l="1"/>
  <c r="H56" i="8"/>
  <c r="H55" i="8"/>
  <c r="H65" i="8"/>
  <c r="H67" i="8"/>
  <c r="H66" i="8"/>
  <c r="D3" i="26"/>
  <c r="C15" i="26"/>
  <c r="D15" i="26" s="1"/>
  <c r="B264" i="36"/>
  <c r="G66" i="8" l="1"/>
  <c r="G67" i="8"/>
  <c r="G65" i="8"/>
  <c r="G55" i="8"/>
  <c r="G56" i="8"/>
  <c r="G57" i="8"/>
  <c r="C159" i="36"/>
  <c r="A159" i="36"/>
  <c r="F2" i="11" l="1"/>
  <c r="C12" i="34" l="1"/>
  <c r="H33" i="11"/>
  <c r="F18" i="34"/>
  <c r="F15" i="34"/>
  <c r="F17" i="34"/>
  <c r="F16" i="34"/>
  <c r="F8" i="33"/>
  <c r="B18" i="30"/>
  <c r="D33" i="30"/>
  <c r="B16" i="30"/>
  <c r="B17" i="30"/>
  <c r="B7" i="30"/>
  <c r="B33" i="30"/>
  <c r="H14" i="11"/>
  <c r="C14" i="34"/>
  <c r="C11" i="34"/>
  <c r="C15" i="34"/>
  <c r="C10" i="34"/>
  <c r="F14" i="34"/>
  <c r="B10" i="4"/>
  <c r="B9" i="4"/>
  <c r="C23" i="33"/>
  <c r="C45" i="33"/>
  <c r="C10" i="33"/>
  <c r="C11" i="33"/>
  <c r="C8" i="33"/>
  <c r="C46" i="33"/>
  <c r="C32" i="11"/>
  <c r="C33" i="11"/>
  <c r="C35" i="11"/>
  <c r="C34" i="11"/>
  <c r="B26" i="16"/>
  <c r="B28" i="16"/>
  <c r="B27" i="16"/>
  <c r="C30" i="11"/>
  <c r="C29" i="11"/>
  <c r="B23" i="16"/>
  <c r="B24" i="16"/>
  <c r="C27" i="11"/>
  <c r="B21" i="16"/>
  <c r="C26" i="11"/>
  <c r="C25" i="11"/>
  <c r="C24" i="11"/>
  <c r="C22" i="11"/>
  <c r="C21" i="11"/>
  <c r="F15" i="7"/>
  <c r="B8" i="1"/>
  <c r="B20" i="16"/>
  <c r="E81" i="7"/>
  <c r="F70" i="7"/>
  <c r="B1" i="1"/>
  <c r="F71" i="7"/>
  <c r="E69" i="7"/>
  <c r="F72" i="7"/>
  <c r="F82" i="7"/>
  <c r="F83" i="7"/>
  <c r="F84" i="7"/>
  <c r="F73" i="7"/>
  <c r="F74" i="7"/>
  <c r="F75" i="7"/>
  <c r="F76" i="7"/>
  <c r="F85" i="7"/>
  <c r="F86" i="7"/>
  <c r="F87" i="7"/>
  <c r="F77" i="7"/>
  <c r="E64" i="8"/>
  <c r="E61" i="12" s="1"/>
  <c r="E63" i="8"/>
  <c r="E60" i="12" s="1"/>
  <c r="E53" i="8"/>
  <c r="E50" i="12" s="1"/>
  <c r="E51" i="8"/>
  <c r="E48" i="12" s="1"/>
  <c r="E52" i="8"/>
  <c r="E49" i="12" s="1"/>
  <c r="E60" i="8"/>
  <c r="E57" i="12" s="1"/>
  <c r="E61" i="8"/>
  <c r="E58" i="12" s="1"/>
  <c r="E62" i="8"/>
  <c r="E59" i="12" s="1"/>
  <c r="E49" i="8"/>
  <c r="E46" i="12" s="1"/>
  <c r="E59" i="8"/>
  <c r="E56" i="12" s="1"/>
  <c r="D58" i="8"/>
  <c r="D55" i="12" s="1"/>
  <c r="D46" i="8"/>
  <c r="D43" i="12" s="1"/>
  <c r="E50" i="8"/>
  <c r="E47" i="12" s="1"/>
  <c r="E48" i="8"/>
  <c r="E45" i="12" s="1"/>
  <c r="E47" i="8"/>
  <c r="E44" i="12" s="1"/>
  <c r="E54" i="8"/>
  <c r="E51" i="12" s="1"/>
  <c r="B25" i="30"/>
  <c r="F5" i="7"/>
  <c r="B7" i="28"/>
  <c r="W22" i="28"/>
  <c r="Q6" i="28"/>
  <c r="Q5" i="28"/>
  <c r="I5" i="28"/>
  <c r="F27" i="7"/>
  <c r="R55" i="12" l="1"/>
  <c r="Z55" i="12"/>
  <c r="AH55" i="12"/>
  <c r="AP55" i="12"/>
  <c r="AX55" i="12"/>
  <c r="BF55" i="12"/>
  <c r="BN55" i="12"/>
  <c r="BV55" i="12"/>
  <c r="CD55" i="12"/>
  <c r="CL55" i="12"/>
  <c r="CT55" i="12"/>
  <c r="DB55" i="12"/>
  <c r="K55" i="12"/>
  <c r="S55" i="12"/>
  <c r="AA55" i="12"/>
  <c r="AI55" i="12"/>
  <c r="AQ55" i="12"/>
  <c r="AY55" i="12"/>
  <c r="BG55" i="12"/>
  <c r="BO55" i="12"/>
  <c r="BW55" i="12"/>
  <c r="CE55" i="12"/>
  <c r="CM55" i="12"/>
  <c r="CU55" i="12"/>
  <c r="DC55" i="12"/>
  <c r="L55" i="12"/>
  <c r="T55" i="12"/>
  <c r="AB55" i="12"/>
  <c r="AJ55" i="12"/>
  <c r="AR55" i="12"/>
  <c r="AZ55" i="12"/>
  <c r="BH55" i="12"/>
  <c r="BP55" i="12"/>
  <c r="BX55" i="12"/>
  <c r="CF55" i="12"/>
  <c r="CN55" i="12"/>
  <c r="CV55" i="12"/>
  <c r="DD55" i="12"/>
  <c r="M55" i="12"/>
  <c r="U55" i="12"/>
  <c r="AC55" i="12"/>
  <c r="AK55" i="12"/>
  <c r="AS55" i="12"/>
  <c r="BA55" i="12"/>
  <c r="BI55" i="12"/>
  <c r="BQ55" i="12"/>
  <c r="BY55" i="12"/>
  <c r="CG55" i="12"/>
  <c r="CO55" i="12"/>
  <c r="CW55" i="12"/>
  <c r="DE55" i="12"/>
  <c r="N55" i="12"/>
  <c r="V55" i="12"/>
  <c r="AD55" i="12"/>
  <c r="AL55" i="12"/>
  <c r="AT55" i="12"/>
  <c r="BB55" i="12"/>
  <c r="BJ55" i="12"/>
  <c r="BR55" i="12"/>
  <c r="BZ55" i="12"/>
  <c r="CH55" i="12"/>
  <c r="CP55" i="12"/>
  <c r="CX55" i="12"/>
  <c r="DF55" i="12"/>
  <c r="O55" i="12"/>
  <c r="W55" i="12"/>
  <c r="AE55" i="12"/>
  <c r="AM55" i="12"/>
  <c r="AU55" i="12"/>
  <c r="BC55" i="12"/>
  <c r="BK55" i="12"/>
  <c r="BS55" i="12"/>
  <c r="CA55" i="12"/>
  <c r="CI55" i="12"/>
  <c r="CQ55" i="12"/>
  <c r="CY55" i="12"/>
  <c r="P55" i="12"/>
  <c r="X55" i="12"/>
  <c r="AF55" i="12"/>
  <c r="AN55" i="12"/>
  <c r="AV55" i="12"/>
  <c r="BD55" i="12"/>
  <c r="BL55" i="12"/>
  <c r="BT55" i="12"/>
  <c r="CB55" i="12"/>
  <c r="CJ55" i="12"/>
  <c r="CR55" i="12"/>
  <c r="CZ55" i="12"/>
  <c r="Q55" i="12"/>
  <c r="CC55" i="12"/>
  <c r="Y55" i="12"/>
  <c r="CK55" i="12"/>
  <c r="CS55" i="12"/>
  <c r="J55" i="12"/>
  <c r="AG55" i="12"/>
  <c r="AO55" i="12"/>
  <c r="DA55" i="12"/>
  <c r="AW55" i="12"/>
  <c r="BU55" i="12"/>
  <c r="BE55" i="12"/>
  <c r="BM55" i="12"/>
  <c r="R43" i="12"/>
  <c r="Z43" i="12"/>
  <c r="AH43" i="12"/>
  <c r="AP43" i="12"/>
  <c r="AX43" i="12"/>
  <c r="BF43" i="12"/>
  <c r="BN43" i="12"/>
  <c r="BV43" i="12"/>
  <c r="CD43" i="12"/>
  <c r="CL43" i="12"/>
  <c r="CT43" i="12"/>
  <c r="DB43" i="12"/>
  <c r="K43" i="12"/>
  <c r="S43" i="12"/>
  <c r="AA43" i="12"/>
  <c r="AI43" i="12"/>
  <c r="AQ43" i="12"/>
  <c r="AY43" i="12"/>
  <c r="BG43" i="12"/>
  <c r="BO43" i="12"/>
  <c r="BW43" i="12"/>
  <c r="CE43" i="12"/>
  <c r="CM43" i="12"/>
  <c r="CU43" i="12"/>
  <c r="DC43" i="12"/>
  <c r="L43" i="12"/>
  <c r="T43" i="12"/>
  <c r="AB43" i="12"/>
  <c r="AJ43" i="12"/>
  <c r="AR43" i="12"/>
  <c r="AZ43" i="12"/>
  <c r="BH43" i="12"/>
  <c r="BP43" i="12"/>
  <c r="BX43" i="12"/>
  <c r="CF43" i="12"/>
  <c r="CN43" i="12"/>
  <c r="CV43" i="12"/>
  <c r="DD43" i="12"/>
  <c r="M43" i="12"/>
  <c r="U43" i="12"/>
  <c r="AC43" i="12"/>
  <c r="AK43" i="12"/>
  <c r="AS43" i="12"/>
  <c r="BA43" i="12"/>
  <c r="BI43" i="12"/>
  <c r="BQ43" i="12"/>
  <c r="BY43" i="12"/>
  <c r="CG43" i="12"/>
  <c r="CO43" i="12"/>
  <c r="CW43" i="12"/>
  <c r="DE43" i="12"/>
  <c r="N43" i="12"/>
  <c r="V43" i="12"/>
  <c r="AD43" i="12"/>
  <c r="AL43" i="12"/>
  <c r="AT43" i="12"/>
  <c r="BB43" i="12"/>
  <c r="BJ43" i="12"/>
  <c r="BR43" i="12"/>
  <c r="BZ43" i="12"/>
  <c r="CH43" i="12"/>
  <c r="CP43" i="12"/>
  <c r="CX43" i="12"/>
  <c r="DF43" i="12"/>
  <c r="O43" i="12"/>
  <c r="W43" i="12"/>
  <c r="AE43" i="12"/>
  <c r="AM43" i="12"/>
  <c r="AU43" i="12"/>
  <c r="BC43" i="12"/>
  <c r="BK43" i="12"/>
  <c r="BS43" i="12"/>
  <c r="CA43" i="12"/>
  <c r="CI43" i="12"/>
  <c r="CQ43" i="12"/>
  <c r="CY43" i="12"/>
  <c r="P43" i="12"/>
  <c r="X43" i="12"/>
  <c r="AF43" i="12"/>
  <c r="AN43" i="12"/>
  <c r="AV43" i="12"/>
  <c r="BD43" i="12"/>
  <c r="BL43" i="12"/>
  <c r="BT43" i="12"/>
  <c r="CB43" i="12"/>
  <c r="CJ43" i="12"/>
  <c r="CR43" i="12"/>
  <c r="CZ43" i="12"/>
  <c r="Q43" i="12"/>
  <c r="CC43" i="12"/>
  <c r="J43" i="12"/>
  <c r="Y43" i="12"/>
  <c r="CK43" i="12"/>
  <c r="AG43" i="12"/>
  <c r="CS43" i="12"/>
  <c r="AO43" i="12"/>
  <c r="DA43" i="12"/>
  <c r="AW43" i="12"/>
  <c r="BE43" i="12"/>
  <c r="BM43" i="12"/>
  <c r="BU43" i="12"/>
  <c r="G55" i="12"/>
  <c r="D32" i="30"/>
  <c r="B32" i="30"/>
  <c r="S5" i="28" l="1"/>
  <c r="D22" i="28"/>
  <c r="B5" i="28"/>
  <c r="B6" i="28"/>
  <c r="F22" i="28" l="1"/>
  <c r="Y22" i="28" s="1"/>
  <c r="E22" i="28"/>
  <c r="S9" i="28"/>
  <c r="S10" i="28"/>
  <c r="S11" i="28"/>
  <c r="S12" i="28"/>
  <c r="S13" i="28"/>
  <c r="S14" i="28"/>
  <c r="S15" i="28"/>
  <c r="S16" i="28"/>
  <c r="S17" i="28"/>
  <c r="S18" i="28"/>
  <c r="S19" i="28"/>
  <c r="S8" i="28"/>
  <c r="Q20" i="28"/>
  <c r="C15" i="30" s="1"/>
  <c r="C16" i="30" s="1"/>
  <c r="C18" i="30" s="1"/>
  <c r="B10" i="28"/>
  <c r="S20" i="28" l="1"/>
  <c r="E6" i="28"/>
  <c r="D7" i="28"/>
  <c r="D20" i="28"/>
  <c r="F6" i="28" l="1"/>
  <c r="X6" i="28"/>
  <c r="E20" i="28"/>
  <c r="E7" i="28"/>
  <c r="X7" i="28" l="1"/>
  <c r="G6" i="28"/>
  <c r="Y6" i="28"/>
  <c r="F20" i="28"/>
  <c r="F7" i="28"/>
  <c r="B28" i="30"/>
  <c r="B27" i="30"/>
  <c r="B29" i="30"/>
  <c r="B30" i="30"/>
  <c r="B26" i="30"/>
  <c r="B23" i="30"/>
  <c r="B21" i="30"/>
  <c r="B22" i="30"/>
  <c r="B14" i="30"/>
  <c r="B15" i="30"/>
  <c r="B10" i="30"/>
  <c r="B11" i="30"/>
  <c r="B12" i="30"/>
  <c r="B13" i="30"/>
  <c r="B9" i="30"/>
  <c r="B6" i="30"/>
  <c r="B4" i="30"/>
  <c r="B3" i="30"/>
  <c r="C62" i="4"/>
  <c r="D7" i="4"/>
  <c r="H55" i="4"/>
  <c r="A55" i="4"/>
  <c r="A53" i="4"/>
  <c r="B52" i="4"/>
  <c r="A51" i="4"/>
  <c r="A46" i="4"/>
  <c r="B39" i="4"/>
  <c r="B40" i="4"/>
  <c r="B41" i="4"/>
  <c r="B42" i="4"/>
  <c r="B43" i="4"/>
  <c r="B44" i="4"/>
  <c r="B38" i="4"/>
  <c r="A37" i="4"/>
  <c r="B34" i="4"/>
  <c r="C33" i="4"/>
  <c r="C32" i="4"/>
  <c r="B31" i="4"/>
  <c r="B30" i="4"/>
  <c r="C29" i="4"/>
  <c r="C28" i="4"/>
  <c r="C27" i="4"/>
  <c r="B26" i="4"/>
  <c r="B24" i="4"/>
  <c r="B25" i="4"/>
  <c r="B23" i="4"/>
  <c r="B20" i="4"/>
  <c r="B19" i="4"/>
  <c r="C18" i="4"/>
  <c r="C17" i="4"/>
  <c r="C16" i="4"/>
  <c r="B15" i="4"/>
  <c r="B14" i="4"/>
  <c r="B11" i="4"/>
  <c r="B8" i="4"/>
  <c r="B7" i="4"/>
  <c r="A6" i="4"/>
  <c r="E4" i="4"/>
  <c r="B3" i="4"/>
  <c r="G8" i="12"/>
  <c r="F8" i="12"/>
  <c r="C8" i="12"/>
  <c r="G6" i="12"/>
  <c r="D5" i="12"/>
  <c r="D4" i="12"/>
  <c r="B3" i="12"/>
  <c r="B3" i="8"/>
  <c r="C90" i="8"/>
  <c r="D88" i="8"/>
  <c r="C88" i="8"/>
  <c r="C8" i="8"/>
  <c r="M11" i="8"/>
  <c r="L11" i="8"/>
  <c r="K11" i="8"/>
  <c r="K10" i="8"/>
  <c r="J11" i="8"/>
  <c r="I11" i="8"/>
  <c r="H11" i="8"/>
  <c r="G10" i="8"/>
  <c r="G11" i="8"/>
  <c r="F11" i="8"/>
  <c r="B11" i="8"/>
  <c r="I7" i="8"/>
  <c r="I6" i="8"/>
  <c r="C6" i="8"/>
  <c r="B5" i="8"/>
  <c r="C40" i="33"/>
  <c r="C41" i="33"/>
  <c r="C42" i="33"/>
  <c r="C43" i="33"/>
  <c r="C44" i="33"/>
  <c r="C39" i="33"/>
  <c r="C34" i="33"/>
  <c r="B31" i="33"/>
  <c r="B20" i="33"/>
  <c r="C9" i="33"/>
  <c r="C7" i="33"/>
  <c r="B6" i="33"/>
  <c r="B22" i="33" s="1"/>
  <c r="B33" i="33" s="1"/>
  <c r="B4" i="33"/>
  <c r="B5" i="33"/>
  <c r="B21" i="33" s="1"/>
  <c r="B32" i="33" s="1"/>
  <c r="B3" i="33"/>
  <c r="F5" i="34"/>
  <c r="C8" i="34"/>
  <c r="B6" i="34"/>
  <c r="B5" i="34"/>
  <c r="B3" i="34"/>
  <c r="A163" i="36"/>
  <c r="C7" i="28" s="1"/>
  <c r="B3" i="28"/>
  <c r="B4" i="16"/>
  <c r="B5" i="16"/>
  <c r="B8" i="16"/>
  <c r="B9" i="16"/>
  <c r="B10" i="16"/>
  <c r="B11" i="16"/>
  <c r="B12" i="16"/>
  <c r="B13" i="16"/>
  <c r="B14" i="16"/>
  <c r="B15" i="16"/>
  <c r="B16" i="16"/>
  <c r="B17" i="16"/>
  <c r="B18" i="16"/>
  <c r="B7" i="16"/>
  <c r="H17" i="11"/>
  <c r="C17" i="11"/>
  <c r="C15" i="11"/>
  <c r="C16" i="11"/>
  <c r="C19" i="11"/>
  <c r="C14" i="11"/>
  <c r="B14" i="11"/>
  <c r="C12" i="11"/>
  <c r="C9" i="11"/>
  <c r="C10" i="11"/>
  <c r="C11" i="11"/>
  <c r="C8" i="11"/>
  <c r="B8" i="11"/>
  <c r="E6" i="11"/>
  <c r="C6" i="11"/>
  <c r="C5" i="11"/>
  <c r="C4" i="11"/>
  <c r="B4" i="11"/>
  <c r="B3" i="11"/>
  <c r="B6" i="1"/>
  <c r="F2" i="1"/>
  <c r="F1" i="1"/>
  <c r="B3" i="1"/>
  <c r="F106" i="7"/>
  <c r="F105" i="7"/>
  <c r="E104" i="7"/>
  <c r="D103" i="7"/>
  <c r="F99" i="7"/>
  <c r="F98" i="7"/>
  <c r="F97" i="7"/>
  <c r="E96" i="7"/>
  <c r="F92" i="7"/>
  <c r="E91" i="7"/>
  <c r="F63" i="7"/>
  <c r="F64" i="7"/>
  <c r="F65" i="7"/>
  <c r="F62" i="7"/>
  <c r="E61" i="7"/>
  <c r="F50" i="7"/>
  <c r="F51" i="7"/>
  <c r="F52" i="7"/>
  <c r="F53" i="7"/>
  <c r="F54" i="7"/>
  <c r="F55" i="7"/>
  <c r="F56" i="7"/>
  <c r="F57" i="7"/>
  <c r="F49" i="7"/>
  <c r="E48" i="7"/>
  <c r="F38" i="7"/>
  <c r="F39" i="7"/>
  <c r="F40" i="7"/>
  <c r="F41" i="7"/>
  <c r="F42" i="7"/>
  <c r="F43" i="7"/>
  <c r="F44" i="7"/>
  <c r="F37" i="7"/>
  <c r="E36" i="7"/>
  <c r="D35" i="7"/>
  <c r="L34" i="7"/>
  <c r="K34" i="7"/>
  <c r="J34" i="7"/>
  <c r="I34" i="7"/>
  <c r="H34" i="7"/>
  <c r="J33" i="7"/>
  <c r="C34" i="7"/>
  <c r="B33" i="7"/>
  <c r="I29" i="7"/>
  <c r="F31" i="7"/>
  <c r="F30" i="7"/>
  <c r="B29" i="7"/>
  <c r="H22" i="7"/>
  <c r="H23" i="7" s="1"/>
  <c r="H24" i="7" s="1"/>
  <c r="H25" i="7" s="1"/>
  <c r="H26" i="7" s="1"/>
  <c r="F23" i="7"/>
  <c r="F24" i="7"/>
  <c r="F25" i="7"/>
  <c r="F26" i="7"/>
  <c r="F22" i="7"/>
  <c r="B22" i="7"/>
  <c r="F18" i="7"/>
  <c r="F19" i="7"/>
  <c r="F20" i="7"/>
  <c r="F17" i="7"/>
  <c r="H8" i="7"/>
  <c r="F6" i="7"/>
  <c r="F7" i="7"/>
  <c r="F8" i="7"/>
  <c r="F9" i="7"/>
  <c r="F10" i="7"/>
  <c r="F11" i="7"/>
  <c r="F12" i="7"/>
  <c r="F13" i="7"/>
  <c r="F14" i="7"/>
  <c r="F4" i="7"/>
  <c r="B4" i="7"/>
  <c r="B3" i="7"/>
  <c r="B1" i="7"/>
  <c r="A104" i="36"/>
  <c r="B4" i="1" s="1"/>
  <c r="C270" i="36"/>
  <c r="C332" i="36" s="1"/>
  <c r="B270" i="36"/>
  <c r="B332" i="36" s="1"/>
  <c r="A270" i="36"/>
  <c r="A332" i="36" s="1"/>
  <c r="C269" i="36"/>
  <c r="C331" i="36" s="1"/>
  <c r="B269" i="36"/>
  <c r="B331" i="36" s="1"/>
  <c r="A269" i="36"/>
  <c r="A331" i="36" s="1"/>
  <c r="C268" i="36"/>
  <c r="C330" i="36" s="1"/>
  <c r="B268" i="36"/>
  <c r="B330" i="36" s="1"/>
  <c r="A268" i="36"/>
  <c r="A330" i="36" s="1"/>
  <c r="C267" i="36"/>
  <c r="C329" i="36" s="1"/>
  <c r="B267" i="36"/>
  <c r="B329" i="36" s="1"/>
  <c r="A267" i="36"/>
  <c r="A329" i="36" s="1"/>
  <c r="C266" i="36"/>
  <c r="C328" i="36" s="1"/>
  <c r="B266" i="36"/>
  <c r="B328" i="36" s="1"/>
  <c r="A266" i="36"/>
  <c r="A328" i="36" s="1"/>
  <c r="C265" i="36"/>
  <c r="C327" i="36" s="1"/>
  <c r="B265" i="36"/>
  <c r="B327" i="36" s="1"/>
  <c r="A265" i="36"/>
  <c r="A327" i="36" s="1"/>
  <c r="C264" i="36"/>
  <c r="C326" i="36" s="1"/>
  <c r="B326" i="36"/>
  <c r="A264" i="36"/>
  <c r="C263" i="36"/>
  <c r="C325" i="36" s="1"/>
  <c r="B263" i="36"/>
  <c r="B325" i="36" s="1"/>
  <c r="A263" i="36"/>
  <c r="C262" i="36"/>
  <c r="C324" i="36" s="1"/>
  <c r="B262" i="36"/>
  <c r="B324" i="36" s="1"/>
  <c r="A262" i="36"/>
  <c r="C261" i="36"/>
  <c r="C323" i="36" s="1"/>
  <c r="B261" i="36"/>
  <c r="B323" i="36" s="1"/>
  <c r="A261" i="36"/>
  <c r="C322" i="36"/>
  <c r="B322" i="36"/>
  <c r="A322" i="36"/>
  <c r="C321" i="36"/>
  <c r="B321" i="36"/>
  <c r="A321" i="36"/>
  <c r="C320" i="36"/>
  <c r="B320" i="36"/>
  <c r="A320" i="36"/>
  <c r="C319" i="36"/>
  <c r="B319" i="36"/>
  <c r="A319" i="36"/>
  <c r="C318" i="36"/>
  <c r="B318" i="36"/>
  <c r="A318" i="36"/>
  <c r="C317" i="36"/>
  <c r="B317" i="36"/>
  <c r="A317" i="36"/>
  <c r="C316" i="36"/>
  <c r="B316" i="36"/>
  <c r="A316" i="36"/>
  <c r="C315" i="36"/>
  <c r="B315" i="36"/>
  <c r="C314" i="36"/>
  <c r="B314" i="36"/>
  <c r="C313" i="36"/>
  <c r="B313" i="36"/>
  <c r="C312" i="36"/>
  <c r="B312" i="36"/>
  <c r="C311" i="36"/>
  <c r="B311" i="36"/>
  <c r="C310" i="36"/>
  <c r="B310" i="36"/>
  <c r="C309" i="36"/>
  <c r="B309" i="36"/>
  <c r="C244" i="36"/>
  <c r="C308" i="36" s="1"/>
  <c r="B244" i="36"/>
  <c r="B308" i="36" s="1"/>
  <c r="A244" i="36"/>
  <c r="C243" i="36"/>
  <c r="C307" i="36" s="1"/>
  <c r="B243" i="36"/>
  <c r="B307" i="36" s="1"/>
  <c r="A243" i="36"/>
  <c r="C242" i="36"/>
  <c r="C306" i="36" s="1"/>
  <c r="B242" i="36"/>
  <c r="B306" i="36" s="1"/>
  <c r="A242" i="36"/>
  <c r="A306" i="36" s="1"/>
  <c r="C241" i="36"/>
  <c r="C305" i="36" s="1"/>
  <c r="B241" i="36"/>
  <c r="B305" i="36" s="1"/>
  <c r="A241" i="36"/>
  <c r="A305" i="36" s="1"/>
  <c r="C240" i="36"/>
  <c r="C304" i="36" s="1"/>
  <c r="B240" i="36"/>
  <c r="B304" i="36" s="1"/>
  <c r="A240" i="36"/>
  <c r="A304" i="36" s="1"/>
  <c r="C239" i="36"/>
  <c r="C303" i="36" s="1"/>
  <c r="B239" i="36"/>
  <c r="B303" i="36" s="1"/>
  <c r="A239" i="36"/>
  <c r="C238" i="36"/>
  <c r="C302" i="36" s="1"/>
  <c r="B238" i="36"/>
  <c r="B302" i="36" s="1"/>
  <c r="A238" i="36"/>
  <c r="C237" i="36"/>
  <c r="C301" i="36" s="1"/>
  <c r="B237" i="36"/>
  <c r="B301" i="36" s="1"/>
  <c r="A237" i="36"/>
  <c r="A301" i="36" s="1"/>
  <c r="C236" i="36"/>
  <c r="C300" i="36" s="1"/>
  <c r="B236" i="36"/>
  <c r="B300" i="36" s="1"/>
  <c r="A236" i="36"/>
  <c r="A300" i="36" s="1"/>
  <c r="C235" i="36"/>
  <c r="C299" i="36" s="1"/>
  <c r="B235" i="36"/>
  <c r="B299" i="36" s="1"/>
  <c r="A235" i="36"/>
  <c r="A299" i="36" s="1"/>
  <c r="C234" i="36"/>
  <c r="C298" i="36" s="1"/>
  <c r="B234" i="36"/>
  <c r="B298" i="36" s="1"/>
  <c r="A234" i="36"/>
  <c r="A298" i="36" s="1"/>
  <c r="C233" i="36"/>
  <c r="C297" i="36" s="1"/>
  <c r="B233" i="36"/>
  <c r="B297" i="36" s="1"/>
  <c r="A233" i="36"/>
  <c r="A297" i="36" s="1"/>
  <c r="C232" i="36"/>
  <c r="C296" i="36" s="1"/>
  <c r="B232" i="36"/>
  <c r="B296" i="36" s="1"/>
  <c r="A232" i="36"/>
  <c r="A296" i="36" s="1"/>
  <c r="C231" i="36"/>
  <c r="C295" i="36" s="1"/>
  <c r="B231" i="36"/>
  <c r="B295" i="36" s="1"/>
  <c r="A231" i="36"/>
  <c r="A295" i="36" s="1"/>
  <c r="C230" i="36"/>
  <c r="C294" i="36" s="1"/>
  <c r="B230" i="36"/>
  <c r="B294" i="36" s="1"/>
  <c r="A230" i="36"/>
  <c r="A294" i="36" s="1"/>
  <c r="C229" i="36"/>
  <c r="C293" i="36" s="1"/>
  <c r="B229" i="36"/>
  <c r="B293" i="36" s="1"/>
  <c r="A229" i="36"/>
  <c r="A293" i="36" s="1"/>
  <c r="C228" i="36"/>
  <c r="C292" i="36" s="1"/>
  <c r="B228" i="36"/>
  <c r="B292" i="36" s="1"/>
  <c r="A228" i="36"/>
  <c r="A292" i="36" s="1"/>
  <c r="C227" i="36"/>
  <c r="C291" i="36" s="1"/>
  <c r="B227" i="36"/>
  <c r="B291" i="36" s="1"/>
  <c r="A227" i="36"/>
  <c r="A291" i="36" s="1"/>
  <c r="C226" i="36"/>
  <c r="C290" i="36" s="1"/>
  <c r="B226" i="36"/>
  <c r="B290" i="36" s="1"/>
  <c r="A226" i="36"/>
  <c r="A290" i="36" s="1"/>
  <c r="C225" i="36"/>
  <c r="C289" i="36" s="1"/>
  <c r="B225" i="36"/>
  <c r="B289" i="36" s="1"/>
  <c r="A225" i="36"/>
  <c r="A289" i="36" s="1"/>
  <c r="C224" i="36"/>
  <c r="C288" i="36" s="1"/>
  <c r="B224" i="36"/>
  <c r="B288" i="36" s="1"/>
  <c r="A224" i="36"/>
  <c r="A288" i="36" s="1"/>
  <c r="C223" i="36"/>
  <c r="C287" i="36" s="1"/>
  <c r="B223" i="36"/>
  <c r="B287" i="36" s="1"/>
  <c r="A223" i="36"/>
  <c r="A287" i="36" s="1"/>
  <c r="C222" i="36"/>
  <c r="C286" i="36" s="1"/>
  <c r="B222" i="36"/>
  <c r="B286" i="36" s="1"/>
  <c r="A222" i="36"/>
  <c r="A286" i="36" s="1"/>
  <c r="C221" i="36"/>
  <c r="C285" i="36" s="1"/>
  <c r="B221" i="36"/>
  <c r="B285" i="36" s="1"/>
  <c r="A221" i="36"/>
  <c r="A285" i="36" s="1"/>
  <c r="C220" i="36"/>
  <c r="C284" i="36" s="1"/>
  <c r="B220" i="36"/>
  <c r="B284" i="36" s="1"/>
  <c r="A220" i="36"/>
  <c r="A284" i="36" s="1"/>
  <c r="C202" i="36"/>
  <c r="C208" i="36" s="1"/>
  <c r="B202" i="36"/>
  <c r="B208" i="36" s="1"/>
  <c r="B375" i="36" s="1"/>
  <c r="A202" i="36"/>
  <c r="B181" i="36"/>
  <c r="C181" i="36" s="1"/>
  <c r="C163" i="36"/>
  <c r="B163" i="36"/>
  <c r="C148" i="36"/>
  <c r="B148" i="36"/>
  <c r="A148" i="36"/>
  <c r="E17" i="11" s="1"/>
  <c r="E15" i="11" s="1"/>
  <c r="E16" i="11" s="1"/>
  <c r="C106" i="36"/>
  <c r="B106" i="36"/>
  <c r="A106" i="36"/>
  <c r="A208" i="36" l="1"/>
  <c r="L6" i="8" s="1"/>
  <c r="D10" i="4"/>
  <c r="D9" i="4"/>
  <c r="D55" i="4"/>
  <c r="A326" i="36"/>
  <c r="E74" i="8"/>
  <c r="A324" i="36"/>
  <c r="A325" i="36"/>
  <c r="A323" i="36"/>
  <c r="A314" i="36"/>
  <c r="A308" i="36"/>
  <c r="A302" i="36"/>
  <c r="A309" i="36"/>
  <c r="A307" i="36"/>
  <c r="A315" i="36"/>
  <c r="A312" i="36"/>
  <c r="A303" i="36"/>
  <c r="A310" i="36"/>
  <c r="A311" i="36"/>
  <c r="A313" i="36"/>
  <c r="X22" i="28"/>
  <c r="Y14" i="28" s="1"/>
  <c r="Y7" i="28"/>
  <c r="H6" i="28"/>
  <c r="Z6" i="28"/>
  <c r="G20" i="28"/>
  <c r="G7" i="28"/>
  <c r="F5" i="33"/>
  <c r="E18" i="8"/>
  <c r="E33" i="8"/>
  <c r="E29" i="8"/>
  <c r="D38" i="8"/>
  <c r="E41" i="8"/>
  <c r="E69" i="8"/>
  <c r="D73" i="8"/>
  <c r="C80" i="8"/>
  <c r="C77" i="12" s="1"/>
  <c r="F21" i="33"/>
  <c r="C12" i="8"/>
  <c r="C9" i="12" s="1"/>
  <c r="E21" i="8"/>
  <c r="E17" i="8"/>
  <c r="D25" i="8"/>
  <c r="E32" i="8"/>
  <c r="E28" i="8"/>
  <c r="E39" i="8"/>
  <c r="E40" i="8"/>
  <c r="D81" i="8"/>
  <c r="F32" i="33"/>
  <c r="D13" i="8"/>
  <c r="E20" i="8"/>
  <c r="E16" i="8"/>
  <c r="E26" i="8"/>
  <c r="E31" i="8"/>
  <c r="E27" i="8"/>
  <c r="E75" i="8"/>
  <c r="E82" i="8"/>
  <c r="E14" i="8"/>
  <c r="E19" i="8"/>
  <c r="E15" i="8"/>
  <c r="E34" i="8"/>
  <c r="E30" i="8"/>
  <c r="E42" i="8"/>
  <c r="D68" i="8"/>
  <c r="E76" i="8"/>
  <c r="E83" i="8"/>
  <c r="D8" i="4"/>
  <c r="D19" i="4"/>
  <c r="D29" i="4"/>
  <c r="D40" i="4"/>
  <c r="D26" i="4"/>
  <c r="D11" i="4"/>
  <c r="D20" i="4"/>
  <c r="D30" i="4"/>
  <c r="D41" i="4"/>
  <c r="D16" i="4"/>
  <c r="D34" i="4"/>
  <c r="D52" i="4"/>
  <c r="D15" i="4"/>
  <c r="D25" i="4"/>
  <c r="D33" i="4"/>
  <c r="D51" i="4"/>
  <c r="D14" i="4"/>
  <c r="D17" i="4"/>
  <c r="D23" i="4"/>
  <c r="D27" i="4"/>
  <c r="D31" i="4"/>
  <c r="D38" i="4"/>
  <c r="D42" i="4"/>
  <c r="D53" i="4"/>
  <c r="D18" i="4"/>
  <c r="D24" i="4"/>
  <c r="D28" i="4"/>
  <c r="D32" i="4"/>
  <c r="D39" i="4"/>
  <c r="D43" i="4"/>
  <c r="C375" i="36"/>
  <c r="C279" i="36"/>
  <c r="A375" i="36"/>
  <c r="E7" i="4" s="1"/>
  <c r="B279" i="36"/>
  <c r="A279" i="36" l="1"/>
  <c r="H5" i="12" s="1"/>
  <c r="H6" i="12" s="1"/>
  <c r="Y12" i="28"/>
  <c r="Y10" i="28"/>
  <c r="Y15" i="28"/>
  <c r="Y18" i="28"/>
  <c r="Y19" i="28"/>
  <c r="W14" i="28"/>
  <c r="W12" i="28"/>
  <c r="W8" i="28"/>
  <c r="W9" i="28"/>
  <c r="W11" i="28"/>
  <c r="W18" i="28"/>
  <c r="W19" i="28"/>
  <c r="W10" i="28"/>
  <c r="W16" i="28"/>
  <c r="W13" i="28"/>
  <c r="W15" i="28"/>
  <c r="W17" i="28"/>
  <c r="X10" i="28"/>
  <c r="X15" i="28"/>
  <c r="X12" i="28"/>
  <c r="X17" i="28"/>
  <c r="X14" i="28"/>
  <c r="X19" i="28"/>
  <c r="X11" i="28"/>
  <c r="X16" i="28"/>
  <c r="X8" i="28"/>
  <c r="X18" i="28"/>
  <c r="X9" i="28"/>
  <c r="X13" i="28"/>
  <c r="Y17" i="28"/>
  <c r="Y13" i="28"/>
  <c r="Y11" i="28"/>
  <c r="Y16" i="28"/>
  <c r="Y9" i="28"/>
  <c r="Y8" i="28"/>
  <c r="L7" i="8"/>
  <c r="Z12" i="28"/>
  <c r="Z14" i="28"/>
  <c r="Z13" i="28"/>
  <c r="Z9" i="28"/>
  <c r="Z17" i="28"/>
  <c r="Z18" i="28"/>
  <c r="Z11" i="28"/>
  <c r="Z8" i="28"/>
  <c r="Z15" i="28"/>
  <c r="Z10" i="28"/>
  <c r="Z19" i="28"/>
  <c r="Z16" i="28"/>
  <c r="D10" i="12"/>
  <c r="Z7" i="28"/>
  <c r="I6" i="28"/>
  <c r="AA6" i="28"/>
  <c r="H20" i="28"/>
  <c r="H7" i="28"/>
  <c r="E46" i="4"/>
  <c r="E26" i="4"/>
  <c r="E53" i="4"/>
  <c r="E29" i="4"/>
  <c r="E8" i="4"/>
  <c r="E43" i="4"/>
  <c r="E52" i="4"/>
  <c r="E55" i="4"/>
  <c r="E28" i="4"/>
  <c r="E42" i="4"/>
  <c r="E23" i="4"/>
  <c r="E39" i="4"/>
  <c r="E18" i="4"/>
  <c r="E31" i="4"/>
  <c r="E14" i="4"/>
  <c r="E41" i="4"/>
  <c r="E20" i="4"/>
  <c r="E44" i="4"/>
  <c r="E25" i="4"/>
  <c r="E38" i="4"/>
  <c r="E51" i="4"/>
  <c r="E34" i="4"/>
  <c r="E16" i="4"/>
  <c r="E40" i="4"/>
  <c r="E19" i="4"/>
  <c r="E27" i="4"/>
  <c r="E32" i="4"/>
  <c r="E30" i="4"/>
  <c r="E11" i="4"/>
  <c r="E33" i="4"/>
  <c r="E15" i="4"/>
  <c r="E17" i="4"/>
  <c r="E24" i="4"/>
  <c r="AA11" i="28" l="1"/>
  <c r="AA19" i="28"/>
  <c r="AA8" i="28"/>
  <c r="AA13" i="28"/>
  <c r="AA12" i="28"/>
  <c r="AA16" i="28"/>
  <c r="AA9" i="28"/>
  <c r="AA18" i="28"/>
  <c r="AA14" i="28"/>
  <c r="AA15" i="28"/>
  <c r="AA17" i="28"/>
  <c r="AA10" i="28"/>
  <c r="Y20" i="28"/>
  <c r="W20" i="28"/>
  <c r="F9" i="4" s="1"/>
  <c r="X20" i="28"/>
  <c r="Z20" i="28"/>
  <c r="AA7" i="28"/>
  <c r="J6" i="28"/>
  <c r="AB6" i="28"/>
  <c r="I20" i="28"/>
  <c r="I7" i="28"/>
  <c r="AB9" i="28" l="1"/>
  <c r="AB11" i="28"/>
  <c r="AB13" i="28"/>
  <c r="AB15" i="28"/>
  <c r="AB17" i="28"/>
  <c r="AB19" i="28"/>
  <c r="AB10" i="28"/>
  <c r="AB12" i="28"/>
  <c r="AB14" i="28"/>
  <c r="AB16" i="28"/>
  <c r="AB18" i="28"/>
  <c r="AB8" i="28"/>
  <c r="AA20" i="28"/>
  <c r="AB7" i="28"/>
  <c r="K6" i="28"/>
  <c r="AC6" i="28"/>
  <c r="J20" i="28"/>
  <c r="J7" i="28"/>
  <c r="AC8" i="28" l="1"/>
  <c r="AC10" i="28"/>
  <c r="AC18" i="28"/>
  <c r="AC11" i="28"/>
  <c r="AC19" i="28"/>
  <c r="AC12" i="28"/>
  <c r="AC15" i="28"/>
  <c r="AC16" i="28"/>
  <c r="AC9" i="28"/>
  <c r="AC13" i="28"/>
  <c r="AC17" i="28"/>
  <c r="AC14" i="28"/>
  <c r="AB20" i="28"/>
  <c r="AC7" i="28"/>
  <c r="L6" i="28"/>
  <c r="AD6" i="28"/>
  <c r="K20" i="28"/>
  <c r="K7" i="28"/>
  <c r="AD9" i="28" l="1"/>
  <c r="AD17" i="28"/>
  <c r="AD11" i="28"/>
  <c r="AD19" i="28"/>
  <c r="AD10" i="28"/>
  <c r="AD18" i="28"/>
  <c r="AD8" i="28"/>
  <c r="AD14" i="28"/>
  <c r="AD16" i="28"/>
  <c r="AD13" i="28"/>
  <c r="AD15" i="28"/>
  <c r="AD12" i="28"/>
  <c r="AC20" i="28"/>
  <c r="AD7" i="28"/>
  <c r="M6" i="28"/>
  <c r="AE6" i="28"/>
  <c r="L20" i="28"/>
  <c r="L7" i="28"/>
  <c r="AE16" i="28" l="1"/>
  <c r="AE9" i="28"/>
  <c r="AE17" i="28"/>
  <c r="AE10" i="28"/>
  <c r="AE18" i="28"/>
  <c r="AE13" i="28"/>
  <c r="AE14" i="28"/>
  <c r="AE11" i="28"/>
  <c r="AE8" i="28"/>
  <c r="AE15" i="28"/>
  <c r="AE19" i="28"/>
  <c r="AE12" i="28"/>
  <c r="AD20" i="28"/>
  <c r="AE7" i="28"/>
  <c r="N6" i="28"/>
  <c r="AF6" i="28"/>
  <c r="M20" i="28"/>
  <c r="M7" i="28"/>
  <c r="AF10" i="28" l="1"/>
  <c r="AF12" i="28"/>
  <c r="AF14" i="28"/>
  <c r="AF16" i="28"/>
  <c r="AF18" i="28"/>
  <c r="AF9" i="28"/>
  <c r="AF11" i="28"/>
  <c r="AF13" i="28"/>
  <c r="AF15" i="28"/>
  <c r="AF17" i="28"/>
  <c r="AF19" i="28"/>
  <c r="AF8" i="28"/>
  <c r="AE20" i="28"/>
  <c r="O6" i="28"/>
  <c r="AH6" i="28" s="1"/>
  <c r="AG6" i="28"/>
  <c r="AF7" i="28"/>
  <c r="N20" i="28"/>
  <c r="N7" i="28"/>
  <c r="AH14" i="28" l="1"/>
  <c r="AH15" i="28"/>
  <c r="AH16" i="28"/>
  <c r="AH11" i="28"/>
  <c r="AH19" i="28"/>
  <c r="AH8" i="28"/>
  <c r="AH12" i="28"/>
  <c r="AH9" i="28"/>
  <c r="AH17" i="28"/>
  <c r="AH18" i="28"/>
  <c r="AH13" i="28"/>
  <c r="AH10" i="28"/>
  <c r="AG8" i="28"/>
  <c r="AG15" i="28"/>
  <c r="AG9" i="28"/>
  <c r="AG17" i="28"/>
  <c r="AG16" i="28"/>
  <c r="AG12" i="28"/>
  <c r="AG14" i="28"/>
  <c r="AG18" i="28"/>
  <c r="AG10" i="28"/>
  <c r="AG11" i="28"/>
  <c r="AG13" i="28"/>
  <c r="AG19" i="28"/>
  <c r="AF20" i="28"/>
  <c r="AG7" i="28"/>
  <c r="AH7" i="28"/>
  <c r="O20" i="28"/>
  <c r="O7" i="28"/>
  <c r="AG20" i="28" l="1"/>
  <c r="AH20" i="28"/>
  <c r="E20" i="7"/>
  <c r="E19" i="7"/>
  <c r="E8" i="35"/>
  <c r="F8" i="35" s="1"/>
  <c r="G8" i="35" s="1"/>
  <c r="H8" i="35" s="1"/>
  <c r="I8" i="35" s="1"/>
  <c r="J8" i="35" s="1"/>
  <c r="K8" i="35" s="1"/>
  <c r="L8" i="35" s="1"/>
  <c r="M8" i="35" s="1"/>
  <c r="N8" i="35" s="1"/>
  <c r="O8" i="35" s="1"/>
  <c r="P8" i="35" s="1"/>
  <c r="Q8" i="35" s="1"/>
  <c r="R8" i="35" s="1"/>
  <c r="S8" i="35" s="1"/>
  <c r="T8" i="35" s="1"/>
  <c r="U8" i="35" s="1"/>
  <c r="V8" i="35" s="1"/>
  <c r="W8" i="35" s="1"/>
  <c r="X8" i="35" s="1"/>
  <c r="Y8" i="35" s="1"/>
  <c r="Z8" i="35" s="1"/>
  <c r="AA8" i="35" s="1"/>
  <c r="AB8" i="35" s="1"/>
  <c r="AC8" i="35" s="1"/>
  <c r="AD8" i="35" s="1"/>
  <c r="AE8" i="35" s="1"/>
  <c r="AF8" i="35" s="1"/>
  <c r="AG8" i="35" s="1"/>
  <c r="AH8" i="35" s="1"/>
  <c r="AI8" i="35" s="1"/>
  <c r="AJ8" i="35" s="1"/>
  <c r="AK8" i="35" s="1"/>
  <c r="AL8" i="35" s="1"/>
  <c r="AM8" i="35" s="1"/>
  <c r="AN8" i="35" s="1"/>
  <c r="AO8" i="35" s="1"/>
  <c r="AP8" i="35" s="1"/>
  <c r="AQ8" i="35" s="1"/>
  <c r="AR8" i="35" s="1"/>
  <c r="AS8" i="35" s="1"/>
  <c r="AT8" i="35" s="1"/>
  <c r="AU8" i="35" s="1"/>
  <c r="AV8" i="35" s="1"/>
  <c r="AW8" i="35" s="1"/>
  <c r="AX8" i="35" s="1"/>
  <c r="AY8" i="35" s="1"/>
  <c r="AZ8" i="35" s="1"/>
  <c r="BA8" i="35" s="1"/>
  <c r="BB8" i="35" s="1"/>
  <c r="BC8" i="35" s="1"/>
  <c r="BD8" i="35" s="1"/>
  <c r="BE8" i="35" s="1"/>
  <c r="BF8" i="35" s="1"/>
  <c r="BG8" i="35" s="1"/>
  <c r="BH8" i="35" s="1"/>
  <c r="BI8" i="35" s="1"/>
  <c r="BJ8" i="35" s="1"/>
  <c r="BK8" i="35" s="1"/>
  <c r="BL8" i="35" s="1"/>
  <c r="BM8" i="35" s="1"/>
  <c r="BN8" i="35" s="1"/>
  <c r="BO8" i="35" s="1"/>
  <c r="BP8" i="35" s="1"/>
  <c r="BQ8" i="35" s="1"/>
  <c r="BR8" i="35" s="1"/>
  <c r="BS8" i="35" s="1"/>
  <c r="BT8" i="35" s="1"/>
  <c r="BU8" i="35" s="1"/>
  <c r="BV8" i="35" s="1"/>
  <c r="BW8" i="35" s="1"/>
  <c r="BX8" i="35" s="1"/>
  <c r="BY8" i="35" s="1"/>
  <c r="BZ8" i="35" s="1"/>
  <c r="CA8" i="35" s="1"/>
  <c r="CB8" i="35" s="1"/>
  <c r="CC8" i="35" s="1"/>
  <c r="CD8" i="35" s="1"/>
  <c r="CE8" i="35" s="1"/>
  <c r="CF8" i="35" s="1"/>
  <c r="CG8" i="35" s="1"/>
  <c r="CH8" i="35" s="1"/>
  <c r="CI8" i="35" s="1"/>
  <c r="CJ8" i="35" s="1"/>
  <c r="CK8" i="35" s="1"/>
  <c r="CL8" i="35" s="1"/>
  <c r="CM8" i="35" s="1"/>
  <c r="CN8" i="35" s="1"/>
  <c r="CO8" i="35" s="1"/>
  <c r="CP8" i="35" s="1"/>
  <c r="CQ8" i="35" s="1"/>
  <c r="CR8" i="35" s="1"/>
  <c r="CS8" i="35" s="1"/>
  <c r="CT8" i="35" s="1"/>
  <c r="CU8" i="35" s="1"/>
  <c r="CV8" i="35" s="1"/>
  <c r="CW8" i="35" s="1"/>
  <c r="CX8" i="35" s="1"/>
  <c r="CY8" i="35" s="1"/>
  <c r="CZ8" i="35" s="1"/>
  <c r="DA8" i="35" s="1"/>
  <c r="DB8" i="35" s="1"/>
  <c r="DC8" i="35" s="1"/>
  <c r="DD8" i="35" s="1"/>
  <c r="DE8" i="35" s="1"/>
  <c r="DF8" i="35" s="1"/>
  <c r="DG8" i="35" s="1"/>
  <c r="DH8" i="35" s="1"/>
  <c r="DI8" i="35" s="1"/>
  <c r="DJ8" i="35" s="1"/>
  <c r="DK8" i="35" s="1"/>
  <c r="M74" i="8" l="1"/>
  <c r="F63" i="8"/>
  <c r="F60" i="12" s="1"/>
  <c r="K54" i="8"/>
  <c r="L47" i="8"/>
  <c r="M50" i="8"/>
  <c r="F51" i="8"/>
  <c r="F48" i="12" s="1"/>
  <c r="M62" i="8"/>
  <c r="K62" i="8"/>
  <c r="L74" i="8"/>
  <c r="F64" i="8"/>
  <c r="F61" i="12" s="1"/>
  <c r="K48" i="8"/>
  <c r="L49" i="8"/>
  <c r="M49" i="8"/>
  <c r="F47" i="8"/>
  <c r="F44" i="12" s="1"/>
  <c r="M59" i="8"/>
  <c r="K61" i="8"/>
  <c r="K74" i="8"/>
  <c r="L63" i="8"/>
  <c r="K50" i="8"/>
  <c r="L53" i="8"/>
  <c r="M52" i="8"/>
  <c r="F48" i="8"/>
  <c r="F45" i="12" s="1"/>
  <c r="M60" i="8"/>
  <c r="K59" i="8"/>
  <c r="L64" i="8"/>
  <c r="K49" i="8"/>
  <c r="L48" i="8"/>
  <c r="M47" i="8"/>
  <c r="F49" i="8"/>
  <c r="F46" i="12" s="1"/>
  <c r="M61" i="8"/>
  <c r="K60" i="8"/>
  <c r="M64" i="8"/>
  <c r="K52" i="8"/>
  <c r="L54" i="8"/>
  <c r="M54" i="8"/>
  <c r="F54" i="8"/>
  <c r="F51" i="12" s="1"/>
  <c r="F59" i="8"/>
  <c r="F56" i="12" s="1"/>
  <c r="L62" i="8"/>
  <c r="M63" i="8"/>
  <c r="K51" i="8"/>
  <c r="L51" i="8"/>
  <c r="M53" i="8"/>
  <c r="F53" i="8"/>
  <c r="F50" i="12" s="1"/>
  <c r="F62" i="8"/>
  <c r="F59" i="12" s="1"/>
  <c r="L61" i="8"/>
  <c r="K64" i="8"/>
  <c r="K53" i="8"/>
  <c r="L50" i="8"/>
  <c r="M48" i="8"/>
  <c r="F52" i="8"/>
  <c r="F49" i="12" s="1"/>
  <c r="F60" i="8"/>
  <c r="F57" i="12" s="1"/>
  <c r="L60" i="8"/>
  <c r="K63" i="8"/>
  <c r="K47" i="8"/>
  <c r="L52" i="8"/>
  <c r="M51" i="8"/>
  <c r="F50" i="8"/>
  <c r="F47" i="12" s="1"/>
  <c r="F61" i="8"/>
  <c r="F58" i="12" s="1"/>
  <c r="L59" i="8"/>
  <c r="H3" i="1"/>
  <c r="I3" i="1" s="1"/>
  <c r="J3" i="1" s="1"/>
  <c r="K3" i="1" s="1"/>
  <c r="L3" i="1" s="1"/>
  <c r="M3" i="1" s="1"/>
  <c r="N3" i="1" s="1"/>
  <c r="O3" i="1" s="1"/>
  <c r="P3" i="1" s="1"/>
  <c r="K17" i="11"/>
  <c r="Q3" i="1" l="1"/>
  <c r="R3" i="1" s="1"/>
  <c r="S3" i="1" s="1"/>
  <c r="T3" i="1" s="1"/>
  <c r="U3" i="1" s="1"/>
  <c r="V3" i="1" s="1"/>
  <c r="W3" i="1" s="1"/>
  <c r="X3" i="1" s="1"/>
  <c r="Y3" i="1" s="1"/>
  <c r="Z3" i="1" s="1"/>
  <c r="AA3" i="1" s="1"/>
  <c r="AB3" i="1" s="1"/>
  <c r="AC3" i="1" s="1"/>
  <c r="AD3" i="1" s="1"/>
  <c r="AE3" i="1" s="1"/>
  <c r="AF3" i="1" s="1"/>
  <c r="AG3" i="1" s="1"/>
  <c r="AH3" i="1" s="1"/>
  <c r="AI3" i="1" s="1"/>
  <c r="AJ3" i="1" s="1"/>
  <c r="AK3" i="1" s="1"/>
  <c r="AL3" i="1" s="1"/>
  <c r="AM3" i="1" s="1"/>
  <c r="AN3" i="1" s="1"/>
  <c r="AO3" i="1" s="1"/>
  <c r="AP3" i="1" s="1"/>
  <c r="AQ3" i="1" s="1"/>
  <c r="AR3" i="1" s="1"/>
  <c r="AS3" i="1" s="1"/>
  <c r="AT3" i="1" s="1"/>
  <c r="AU3" i="1" s="1"/>
  <c r="AV3" i="1" s="1"/>
  <c r="AW3" i="1" s="1"/>
  <c r="AX3" i="1" s="1"/>
  <c r="AY3" i="1" s="1"/>
  <c r="AZ3" i="1" s="1"/>
  <c r="BA3" i="1" s="1"/>
  <c r="BB3" i="1" s="1"/>
  <c r="BC3" i="1" s="1"/>
  <c r="BD3" i="1" s="1"/>
  <c r="BE3" i="1" s="1"/>
  <c r="BF3" i="1" s="1"/>
  <c r="BG3" i="1" s="1"/>
  <c r="BH3" i="1" s="1"/>
  <c r="BI3" i="1" s="1"/>
  <c r="BJ3" i="1" s="1"/>
  <c r="BK3" i="1" s="1"/>
  <c r="BL3" i="1" s="1"/>
  <c r="BM3" i="1" s="1"/>
  <c r="BN3" i="1" s="1"/>
  <c r="BO3" i="1" s="1"/>
  <c r="BP3" i="1" s="1"/>
  <c r="BQ3" i="1" s="1"/>
  <c r="BR3" i="1" s="1"/>
  <c r="BS3" i="1" s="1"/>
  <c r="BT3" i="1" s="1"/>
  <c r="BU3" i="1" s="1"/>
  <c r="BV3" i="1" s="1"/>
  <c r="BW3" i="1" s="1"/>
  <c r="BX3" i="1" s="1"/>
  <c r="BY3" i="1" s="1"/>
  <c r="BZ3" i="1" s="1"/>
  <c r="CA3" i="1" s="1"/>
  <c r="CB3" i="1" s="1"/>
  <c r="CC3" i="1" s="1"/>
  <c r="CD3" i="1" s="1"/>
  <c r="CE3" i="1" s="1"/>
  <c r="CF3" i="1" s="1"/>
  <c r="CG3" i="1" s="1"/>
  <c r="CH3" i="1" s="1"/>
  <c r="CI3" i="1" s="1"/>
  <c r="CJ3" i="1" s="1"/>
  <c r="CK3" i="1" s="1"/>
  <c r="CL3" i="1" s="1"/>
  <c r="CM3" i="1" s="1"/>
  <c r="CN3" i="1" s="1"/>
  <c r="CO3" i="1" s="1"/>
  <c r="CP3" i="1" s="1"/>
  <c r="CQ3" i="1" s="1"/>
  <c r="CR3" i="1" s="1"/>
  <c r="CS3" i="1" s="1"/>
  <c r="CT3" i="1" s="1"/>
  <c r="CU3" i="1" s="1"/>
  <c r="CV3" i="1" s="1"/>
  <c r="CW3" i="1" s="1"/>
  <c r="CX3" i="1" s="1"/>
  <c r="CY3" i="1" s="1"/>
  <c r="CZ3" i="1" s="1"/>
  <c r="DA3" i="1" s="1"/>
  <c r="DB3" i="1" s="1"/>
  <c r="DC3" i="1" s="1"/>
  <c r="DD3" i="1" s="1"/>
  <c r="DE3" i="1" s="1"/>
  <c r="DF3" i="1" s="1"/>
  <c r="DG3" i="1" s="1"/>
  <c r="DH3" i="1" s="1"/>
  <c r="DI3" i="1" s="1"/>
  <c r="DJ3" i="1" s="1"/>
  <c r="I25" i="7"/>
  <c r="N8" i="8" l="1"/>
  <c r="M8" i="8"/>
  <c r="L8" i="8"/>
  <c r="K8" i="8"/>
  <c r="J8" i="8"/>
  <c r="I8" i="8"/>
  <c r="H8" i="8"/>
  <c r="J4" i="12" l="1"/>
  <c r="G4" i="33"/>
  <c r="G4" i="34"/>
  <c r="G11" i="34" l="1"/>
  <c r="G12" i="34" s="1"/>
  <c r="K4" i="12"/>
  <c r="G6" i="1"/>
  <c r="L4" i="12" l="1"/>
  <c r="H6" i="1"/>
  <c r="M4" i="12" l="1"/>
  <c r="I6" i="1"/>
  <c r="N4" i="12" l="1"/>
  <c r="O4" i="12" s="1"/>
  <c r="P4" i="12" s="1"/>
  <c r="Q4" i="12" s="1"/>
  <c r="R4" i="12" s="1"/>
  <c r="S4" i="12" s="1"/>
  <c r="T4" i="12" s="1"/>
  <c r="U4" i="12" s="1"/>
  <c r="V4" i="12" s="1"/>
  <c r="W4" i="12" s="1"/>
  <c r="X4" i="12" s="1"/>
  <c r="Y4" i="12" s="1"/>
  <c r="Z4" i="12" s="1"/>
  <c r="AA4" i="12" s="1"/>
  <c r="AB4" i="12" s="1"/>
  <c r="AC4" i="12" s="1"/>
  <c r="AD4" i="12" s="1"/>
  <c r="AE4" i="12" s="1"/>
  <c r="AF4" i="12" s="1"/>
  <c r="AG4" i="12" s="1"/>
  <c r="AH4" i="12" s="1"/>
  <c r="AI4" i="12" s="1"/>
  <c r="AJ4" i="12" s="1"/>
  <c r="AK4" i="12" s="1"/>
  <c r="AL4" i="12" s="1"/>
  <c r="AM4" i="12" s="1"/>
  <c r="AN4" i="12" s="1"/>
  <c r="AO4" i="12" s="1"/>
  <c r="AP4" i="12" s="1"/>
  <c r="AQ4" i="12" s="1"/>
  <c r="AR4" i="12" s="1"/>
  <c r="AS4" i="12" s="1"/>
  <c r="AT4" i="12" s="1"/>
  <c r="AU4" i="12" s="1"/>
  <c r="AV4" i="12" s="1"/>
  <c r="AW4" i="12" s="1"/>
  <c r="AX4" i="12" s="1"/>
  <c r="AY4" i="12" s="1"/>
  <c r="AZ4" i="12" s="1"/>
  <c r="BA4" i="12" s="1"/>
  <c r="BB4" i="12" s="1"/>
  <c r="BC4" i="12" s="1"/>
  <c r="BD4" i="12" s="1"/>
  <c r="BE4" i="12" s="1"/>
  <c r="BF4" i="12" s="1"/>
  <c r="BG4" i="12" s="1"/>
  <c r="BH4" i="12" s="1"/>
  <c r="BI4" i="12" s="1"/>
  <c r="BJ4" i="12" s="1"/>
  <c r="BK4" i="12" s="1"/>
  <c r="BL4" i="12" s="1"/>
  <c r="BM4" i="12" s="1"/>
  <c r="BN4" i="12" s="1"/>
  <c r="BO4" i="12" s="1"/>
  <c r="BP4" i="12" s="1"/>
  <c r="BQ4" i="12" s="1"/>
  <c r="BR4" i="12" s="1"/>
  <c r="BS4" i="12" s="1"/>
  <c r="BT4" i="12" s="1"/>
  <c r="BU4" i="12" s="1"/>
  <c r="BV4" i="12" s="1"/>
  <c r="BW4" i="12" s="1"/>
  <c r="BX4" i="12" s="1"/>
  <c r="BY4" i="12" s="1"/>
  <c r="BZ4" i="12" s="1"/>
  <c r="CA4" i="12" s="1"/>
  <c r="CB4" i="12" s="1"/>
  <c r="CC4" i="12" s="1"/>
  <c r="CD4" i="12" s="1"/>
  <c r="CE4" i="12" s="1"/>
  <c r="CF4" i="12" s="1"/>
  <c r="CG4" i="12" s="1"/>
  <c r="CH4" i="12" s="1"/>
  <c r="CI4" i="12" s="1"/>
  <c r="CJ4" i="12" s="1"/>
  <c r="CK4" i="12" s="1"/>
  <c r="CL4" i="12" s="1"/>
  <c r="CM4" i="12" s="1"/>
  <c r="CN4" i="12" s="1"/>
  <c r="CO4" i="12" s="1"/>
  <c r="CP4" i="12" s="1"/>
  <c r="CQ4" i="12" s="1"/>
  <c r="CR4" i="12" s="1"/>
  <c r="CS4" i="12" s="1"/>
  <c r="CT4" i="12" s="1"/>
  <c r="CU4" i="12" s="1"/>
  <c r="CV4" i="12" s="1"/>
  <c r="CW4" i="12" s="1"/>
  <c r="CX4" i="12" s="1"/>
  <c r="CY4" i="12" s="1"/>
  <c r="CZ4" i="12" s="1"/>
  <c r="DA4" i="12" s="1"/>
  <c r="DB4" i="12" s="1"/>
  <c r="DC4" i="12" s="1"/>
  <c r="DD4" i="12" s="1"/>
  <c r="DE4" i="12" s="1"/>
  <c r="DF4" i="12" s="1"/>
  <c r="J6" i="1"/>
  <c r="K6" i="1" l="1"/>
  <c r="L6" i="1" l="1"/>
  <c r="I13" i="7" l="1"/>
  <c r="I12" i="7"/>
  <c r="I6" i="7"/>
  <c r="I90" i="8" l="1"/>
  <c r="C23" i="30" s="1"/>
  <c r="G77" i="12" l="1"/>
  <c r="G20" i="33" l="1"/>
  <c r="G31" i="33"/>
  <c r="F78" i="12" l="1"/>
  <c r="F77" i="12"/>
  <c r="F70" i="12"/>
  <c r="F65" i="12"/>
  <c r="F35" i="12"/>
  <c r="F22" i="12"/>
  <c r="F21" i="12"/>
  <c r="F20" i="12"/>
  <c r="F19" i="12"/>
  <c r="F83" i="12" l="1"/>
  <c r="F82" i="12"/>
  <c r="F81" i="12"/>
  <c r="F83" i="8"/>
  <c r="F80" i="12" s="1"/>
  <c r="F82" i="8"/>
  <c r="F79" i="12" s="1"/>
  <c r="F76" i="12"/>
  <c r="F75" i="12"/>
  <c r="F74" i="12"/>
  <c r="F76" i="8"/>
  <c r="F73" i="12" s="1"/>
  <c r="F75" i="8"/>
  <c r="F72" i="12" s="1"/>
  <c r="F71" i="12"/>
  <c r="F69" i="12"/>
  <c r="F68" i="12"/>
  <c r="F67" i="12"/>
  <c r="F69" i="8"/>
  <c r="F66" i="12" s="1"/>
  <c r="F42" i="12"/>
  <c r="F41" i="12"/>
  <c r="F40" i="12"/>
  <c r="F42" i="8"/>
  <c r="F39" i="12" s="1"/>
  <c r="F41" i="8"/>
  <c r="F38" i="12" s="1"/>
  <c r="F40" i="8"/>
  <c r="F37" i="12" s="1"/>
  <c r="F39" i="8"/>
  <c r="F36" i="12" s="1"/>
  <c r="F34" i="12"/>
  <c r="F33" i="12"/>
  <c r="F32" i="12"/>
  <c r="F34" i="8"/>
  <c r="F31" i="12" s="1"/>
  <c r="F33" i="8"/>
  <c r="F30" i="12" s="1"/>
  <c r="F32" i="8"/>
  <c r="F29" i="12" s="1"/>
  <c r="F31" i="8"/>
  <c r="F28" i="12" s="1"/>
  <c r="F30" i="8"/>
  <c r="F27" i="12" s="1"/>
  <c r="F29" i="8"/>
  <c r="F26" i="12" s="1"/>
  <c r="F28" i="8"/>
  <c r="F25" i="12" s="1"/>
  <c r="F27" i="8"/>
  <c r="F24" i="12" s="1"/>
  <c r="F26" i="8"/>
  <c r="F23" i="12" s="1"/>
  <c r="F21" i="8"/>
  <c r="F18" i="12" s="1"/>
  <c r="F20" i="8"/>
  <c r="F17" i="12" s="1"/>
  <c r="F19" i="8"/>
  <c r="F16" i="12" s="1"/>
  <c r="F18" i="8"/>
  <c r="F15" i="12" s="1"/>
  <c r="F17" i="8"/>
  <c r="F14" i="12" s="1"/>
  <c r="F16" i="8"/>
  <c r="F13" i="12" s="1"/>
  <c r="F15" i="8"/>
  <c r="F12" i="12" s="1"/>
  <c r="D83" i="12" l="1"/>
  <c r="D82" i="12"/>
  <c r="D81" i="12"/>
  <c r="D80" i="12"/>
  <c r="D79" i="12"/>
  <c r="D78" i="12"/>
  <c r="D76" i="12"/>
  <c r="D75" i="12"/>
  <c r="D74" i="12"/>
  <c r="D73" i="12"/>
  <c r="D72" i="12"/>
  <c r="D71" i="12"/>
  <c r="D70" i="12"/>
  <c r="D69" i="12"/>
  <c r="D68" i="12"/>
  <c r="D67" i="12"/>
  <c r="D66" i="12"/>
  <c r="D65" i="12"/>
  <c r="D42" i="12"/>
  <c r="D41" i="12"/>
  <c r="D40" i="12"/>
  <c r="D39" i="12"/>
  <c r="D38" i="12"/>
  <c r="D37" i="12"/>
  <c r="D36" i="12"/>
  <c r="D35" i="12"/>
  <c r="D32" i="12"/>
  <c r="D31" i="12"/>
  <c r="D30" i="12"/>
  <c r="D29" i="12"/>
  <c r="D28" i="12"/>
  <c r="D27" i="12"/>
  <c r="D26" i="12"/>
  <c r="D25" i="12"/>
  <c r="D24" i="12"/>
  <c r="D23" i="12"/>
  <c r="D22" i="12"/>
  <c r="D21" i="12"/>
  <c r="D20" i="12"/>
  <c r="D19" i="12"/>
  <c r="D18" i="12"/>
  <c r="D17" i="12"/>
  <c r="D16" i="12"/>
  <c r="D15" i="12"/>
  <c r="D14" i="12"/>
  <c r="D13" i="12"/>
  <c r="D12" i="12"/>
  <c r="E83" i="12"/>
  <c r="E82" i="12"/>
  <c r="E81" i="12"/>
  <c r="E80" i="12"/>
  <c r="E79" i="12"/>
  <c r="E76" i="12"/>
  <c r="E75" i="12"/>
  <c r="E74" i="12"/>
  <c r="E73" i="12"/>
  <c r="E72" i="12"/>
  <c r="E71" i="12"/>
  <c r="E69" i="12"/>
  <c r="E68" i="12"/>
  <c r="E67" i="12"/>
  <c r="E66" i="12"/>
  <c r="E42" i="12"/>
  <c r="E41" i="12"/>
  <c r="E40" i="12"/>
  <c r="E39" i="12"/>
  <c r="E38" i="12"/>
  <c r="E37" i="12"/>
  <c r="E36" i="12"/>
  <c r="E34" i="12"/>
  <c r="E33" i="12"/>
  <c r="E32" i="12"/>
  <c r="E31" i="12"/>
  <c r="E30" i="12"/>
  <c r="E29" i="12"/>
  <c r="E28" i="12"/>
  <c r="E27" i="12"/>
  <c r="E26" i="12"/>
  <c r="E25" i="12"/>
  <c r="E24" i="12"/>
  <c r="E23" i="12"/>
  <c r="E21" i="12"/>
  <c r="E20" i="12"/>
  <c r="E19" i="12"/>
  <c r="E18" i="12"/>
  <c r="E17" i="12"/>
  <c r="E16" i="12"/>
  <c r="E15" i="12"/>
  <c r="E14" i="12"/>
  <c r="E13" i="12"/>
  <c r="E12" i="12"/>
  <c r="E11" i="12"/>
  <c r="N78" i="12" l="1"/>
  <c r="V78" i="12"/>
  <c r="O78" i="12"/>
  <c r="W78" i="12"/>
  <c r="AE78" i="12"/>
  <c r="AM78" i="12"/>
  <c r="AU78" i="12"/>
  <c r="BC78" i="12"/>
  <c r="BK78" i="12"/>
  <c r="K78" i="12"/>
  <c r="S78" i="12"/>
  <c r="AA78" i="12"/>
  <c r="AI78" i="12"/>
  <c r="AQ78" i="12"/>
  <c r="AY78" i="12"/>
  <c r="BG78" i="12"/>
  <c r="BO78" i="12"/>
  <c r="BW78" i="12"/>
  <c r="CE78" i="12"/>
  <c r="L78" i="12"/>
  <c r="T78" i="12"/>
  <c r="AB78" i="12"/>
  <c r="AJ78" i="12"/>
  <c r="AR78" i="12"/>
  <c r="AZ78" i="12"/>
  <c r="M78" i="12"/>
  <c r="AC78" i="12"/>
  <c r="AO78" i="12"/>
  <c r="BB78" i="12"/>
  <c r="BM78" i="12"/>
  <c r="BV78" i="12"/>
  <c r="CF78" i="12"/>
  <c r="CN78" i="12"/>
  <c r="CV78" i="12"/>
  <c r="DD78" i="12"/>
  <c r="AF78" i="12"/>
  <c r="BP78" i="12"/>
  <c r="CX78" i="12"/>
  <c r="AG78" i="12"/>
  <c r="BF78" i="12"/>
  <c r="CQ78" i="12"/>
  <c r="J78" i="12"/>
  <c r="Z78" i="12"/>
  <c r="CD78" i="12"/>
  <c r="P78" i="12"/>
  <c r="AD78" i="12"/>
  <c r="AP78" i="12"/>
  <c r="BD78" i="12"/>
  <c r="BN78" i="12"/>
  <c r="BX78" i="12"/>
  <c r="CG78" i="12"/>
  <c r="CO78" i="12"/>
  <c r="CW78" i="12"/>
  <c r="DE78" i="12"/>
  <c r="Q78" i="12"/>
  <c r="AS78" i="12"/>
  <c r="BY78" i="12"/>
  <c r="CP78" i="12"/>
  <c r="DF78" i="12"/>
  <c r="AT78" i="12"/>
  <c r="BQ78" i="12"/>
  <c r="CY78" i="12"/>
  <c r="AN78" i="12"/>
  <c r="BE78" i="12"/>
  <c r="CH78" i="12"/>
  <c r="CI78" i="12"/>
  <c r="DC78" i="12"/>
  <c r="R78" i="12"/>
  <c r="BZ78" i="12"/>
  <c r="CM78" i="12"/>
  <c r="U78" i="12"/>
  <c r="AH78" i="12"/>
  <c r="AV78" i="12"/>
  <c r="BH78" i="12"/>
  <c r="BR78" i="12"/>
  <c r="CA78" i="12"/>
  <c r="CJ78" i="12"/>
  <c r="CR78" i="12"/>
  <c r="CZ78" i="12"/>
  <c r="Y78" i="12"/>
  <c r="AX78" i="12"/>
  <c r="CC78" i="12"/>
  <c r="DB78" i="12"/>
  <c r="BA78" i="12"/>
  <c r="CU78" i="12"/>
  <c r="X78" i="12"/>
  <c r="AK78" i="12"/>
  <c r="AW78" i="12"/>
  <c r="BI78" i="12"/>
  <c r="BS78" i="12"/>
  <c r="CB78" i="12"/>
  <c r="CK78" i="12"/>
  <c r="CS78" i="12"/>
  <c r="DA78" i="12"/>
  <c r="AL78" i="12"/>
  <c r="BT78" i="12"/>
  <c r="CT78" i="12"/>
  <c r="BL78" i="12"/>
  <c r="BJ78" i="12"/>
  <c r="CL78" i="12"/>
  <c r="BU78" i="12"/>
  <c r="R22" i="12"/>
  <c r="Z22" i="12"/>
  <c r="AH22" i="12"/>
  <c r="AP22" i="12"/>
  <c r="AX22" i="12"/>
  <c r="BF22" i="12"/>
  <c r="BN22" i="12"/>
  <c r="BV22" i="12"/>
  <c r="CD22" i="12"/>
  <c r="CL22" i="12"/>
  <c r="CT22" i="12"/>
  <c r="DB22" i="12"/>
  <c r="K22" i="12"/>
  <c r="S22" i="12"/>
  <c r="AA22" i="12"/>
  <c r="AI22" i="12"/>
  <c r="AQ22" i="12"/>
  <c r="AY22" i="12"/>
  <c r="BG22" i="12"/>
  <c r="BO22" i="12"/>
  <c r="BW22" i="12"/>
  <c r="CE22" i="12"/>
  <c r="CM22" i="12"/>
  <c r="CU22" i="12"/>
  <c r="DC22" i="12"/>
  <c r="L22" i="12"/>
  <c r="T22" i="12"/>
  <c r="AB22" i="12"/>
  <c r="AJ22" i="12"/>
  <c r="AR22" i="12"/>
  <c r="AZ22" i="12"/>
  <c r="BH22" i="12"/>
  <c r="BP22" i="12"/>
  <c r="BX22" i="12"/>
  <c r="CF22" i="12"/>
  <c r="CN22" i="12"/>
  <c r="CV22" i="12"/>
  <c r="DD22" i="12"/>
  <c r="M22" i="12"/>
  <c r="U22" i="12"/>
  <c r="AC22" i="12"/>
  <c r="AK22" i="12"/>
  <c r="AS22" i="12"/>
  <c r="BA22" i="12"/>
  <c r="BI22" i="12"/>
  <c r="BQ22" i="12"/>
  <c r="BY22" i="12"/>
  <c r="CG22" i="12"/>
  <c r="CO22" i="12"/>
  <c r="CW22" i="12"/>
  <c r="DE22" i="12"/>
  <c r="N22" i="12"/>
  <c r="V22" i="12"/>
  <c r="AD22" i="12"/>
  <c r="AL22" i="12"/>
  <c r="AT22" i="12"/>
  <c r="BB22" i="12"/>
  <c r="BJ22" i="12"/>
  <c r="BR22" i="12"/>
  <c r="BZ22" i="12"/>
  <c r="CH22" i="12"/>
  <c r="CP22" i="12"/>
  <c r="CX22" i="12"/>
  <c r="DF22" i="12"/>
  <c r="O22" i="12"/>
  <c r="W22" i="12"/>
  <c r="AE22" i="12"/>
  <c r="AM22" i="12"/>
  <c r="AU22" i="12"/>
  <c r="BC22" i="12"/>
  <c r="BK22" i="12"/>
  <c r="BS22" i="12"/>
  <c r="CA22" i="12"/>
  <c r="CI22" i="12"/>
  <c r="CQ22" i="12"/>
  <c r="CY22" i="12"/>
  <c r="P22" i="12"/>
  <c r="X22" i="12"/>
  <c r="AF22" i="12"/>
  <c r="AN22" i="12"/>
  <c r="AV22" i="12"/>
  <c r="BD22" i="12"/>
  <c r="BL22" i="12"/>
  <c r="BT22" i="12"/>
  <c r="CB22" i="12"/>
  <c r="CJ22" i="12"/>
  <c r="CR22" i="12"/>
  <c r="CZ22" i="12"/>
  <c r="Q22" i="12"/>
  <c r="CC22" i="12"/>
  <c r="Y22" i="12"/>
  <c r="CK22" i="12"/>
  <c r="AG22" i="12"/>
  <c r="CS22" i="12"/>
  <c r="J22" i="12"/>
  <c r="AO22" i="12"/>
  <c r="DA22" i="12"/>
  <c r="AW22" i="12"/>
  <c r="BU22" i="12"/>
  <c r="BE22" i="12"/>
  <c r="BM22" i="12"/>
  <c r="R70" i="12"/>
  <c r="Z70" i="12"/>
  <c r="AH70" i="12"/>
  <c r="AP70" i="12"/>
  <c r="AX70" i="12"/>
  <c r="BF70" i="12"/>
  <c r="BN70" i="12"/>
  <c r="BV70" i="12"/>
  <c r="CD70" i="12"/>
  <c r="CL70" i="12"/>
  <c r="CT70" i="12"/>
  <c r="DB70" i="12"/>
  <c r="K70" i="12"/>
  <c r="S70" i="12"/>
  <c r="AA70" i="12"/>
  <c r="AI70" i="12"/>
  <c r="AQ70" i="12"/>
  <c r="AY70" i="12"/>
  <c r="BG70" i="12"/>
  <c r="BO70" i="12"/>
  <c r="BW70" i="12"/>
  <c r="CE70" i="12"/>
  <c r="CM70" i="12"/>
  <c r="CU70" i="12"/>
  <c r="DC70" i="12"/>
  <c r="N70" i="12"/>
  <c r="V70" i="12"/>
  <c r="AD70" i="12"/>
  <c r="AL70" i="12"/>
  <c r="AT70" i="12"/>
  <c r="BB70" i="12"/>
  <c r="BJ70" i="12"/>
  <c r="BR70" i="12"/>
  <c r="BZ70" i="12"/>
  <c r="CH70" i="12"/>
  <c r="CP70" i="12"/>
  <c r="CX70" i="12"/>
  <c r="DF70" i="12"/>
  <c r="O70" i="12"/>
  <c r="W70" i="12"/>
  <c r="AE70" i="12"/>
  <c r="AM70" i="12"/>
  <c r="AU70" i="12"/>
  <c r="BC70" i="12"/>
  <c r="BK70" i="12"/>
  <c r="BS70" i="12"/>
  <c r="CA70" i="12"/>
  <c r="CI70" i="12"/>
  <c r="CQ70" i="12"/>
  <c r="CY70" i="12"/>
  <c r="P70" i="12"/>
  <c r="X70" i="12"/>
  <c r="AF70" i="12"/>
  <c r="AN70" i="12"/>
  <c r="AV70" i="12"/>
  <c r="BD70" i="12"/>
  <c r="BL70" i="12"/>
  <c r="BT70" i="12"/>
  <c r="CB70" i="12"/>
  <c r="CJ70" i="12"/>
  <c r="CR70" i="12"/>
  <c r="CZ70" i="12"/>
  <c r="AB70" i="12"/>
  <c r="AW70" i="12"/>
  <c r="BQ70" i="12"/>
  <c r="CN70" i="12"/>
  <c r="L70" i="12"/>
  <c r="BX70" i="12"/>
  <c r="M70" i="12"/>
  <c r="AS70" i="12"/>
  <c r="AC70" i="12"/>
  <c r="AZ70" i="12"/>
  <c r="BU70" i="12"/>
  <c r="CO70" i="12"/>
  <c r="AG70" i="12"/>
  <c r="CS70" i="12"/>
  <c r="AJ70" i="12"/>
  <c r="CK70" i="12"/>
  <c r="BA70" i="12"/>
  <c r="J70" i="12"/>
  <c r="BE70" i="12"/>
  <c r="BY70" i="12"/>
  <c r="CV70" i="12"/>
  <c r="DE70" i="12"/>
  <c r="Q70" i="12"/>
  <c r="AK70" i="12"/>
  <c r="BH70" i="12"/>
  <c r="CC70" i="12"/>
  <c r="CW70" i="12"/>
  <c r="BM70" i="12"/>
  <c r="Y70" i="12"/>
  <c r="T70" i="12"/>
  <c r="AO70" i="12"/>
  <c r="BI70" i="12"/>
  <c r="CF70" i="12"/>
  <c r="DA70" i="12"/>
  <c r="U70" i="12"/>
  <c r="CG70" i="12"/>
  <c r="AR70" i="12"/>
  <c r="DD70" i="12"/>
  <c r="BP70" i="12"/>
  <c r="R35" i="12"/>
  <c r="Z35" i="12"/>
  <c r="AH35" i="12"/>
  <c r="AP35" i="12"/>
  <c r="AX35" i="12"/>
  <c r="BF35" i="12"/>
  <c r="BN35" i="12"/>
  <c r="BV35" i="12"/>
  <c r="CD35" i="12"/>
  <c r="CL35" i="12"/>
  <c r="CT35" i="12"/>
  <c r="DB35" i="12"/>
  <c r="K35" i="12"/>
  <c r="S35" i="12"/>
  <c r="AA35" i="12"/>
  <c r="AI35" i="12"/>
  <c r="AQ35" i="12"/>
  <c r="AY35" i="12"/>
  <c r="BG35" i="12"/>
  <c r="BO35" i="12"/>
  <c r="BW35" i="12"/>
  <c r="CE35" i="12"/>
  <c r="CM35" i="12"/>
  <c r="CU35" i="12"/>
  <c r="DC35" i="12"/>
  <c r="L35" i="12"/>
  <c r="T35" i="12"/>
  <c r="AB35" i="12"/>
  <c r="AJ35" i="12"/>
  <c r="AR35" i="12"/>
  <c r="AZ35" i="12"/>
  <c r="BH35" i="12"/>
  <c r="BP35" i="12"/>
  <c r="BX35" i="12"/>
  <c r="CF35" i="12"/>
  <c r="CN35" i="12"/>
  <c r="CV35" i="12"/>
  <c r="DD35" i="12"/>
  <c r="M35" i="12"/>
  <c r="U35" i="12"/>
  <c r="AC35" i="12"/>
  <c r="AK35" i="12"/>
  <c r="AS35" i="12"/>
  <c r="BA35" i="12"/>
  <c r="BI35" i="12"/>
  <c r="BQ35" i="12"/>
  <c r="BY35" i="12"/>
  <c r="CG35" i="12"/>
  <c r="CO35" i="12"/>
  <c r="CW35" i="12"/>
  <c r="DE35" i="12"/>
  <c r="N35" i="12"/>
  <c r="V35" i="12"/>
  <c r="AD35" i="12"/>
  <c r="AL35" i="12"/>
  <c r="AT35" i="12"/>
  <c r="BB35" i="12"/>
  <c r="BJ35" i="12"/>
  <c r="BR35" i="12"/>
  <c r="BZ35" i="12"/>
  <c r="CH35" i="12"/>
  <c r="CP35" i="12"/>
  <c r="CX35" i="12"/>
  <c r="DF35" i="12"/>
  <c r="O35" i="12"/>
  <c r="W35" i="12"/>
  <c r="AE35" i="12"/>
  <c r="AM35" i="12"/>
  <c r="AU35" i="12"/>
  <c r="BC35" i="12"/>
  <c r="BK35" i="12"/>
  <c r="BS35" i="12"/>
  <c r="CA35" i="12"/>
  <c r="CI35" i="12"/>
  <c r="CQ35" i="12"/>
  <c r="CY35" i="12"/>
  <c r="P35" i="12"/>
  <c r="X35" i="12"/>
  <c r="AF35" i="12"/>
  <c r="AN35" i="12"/>
  <c r="AV35" i="12"/>
  <c r="BD35" i="12"/>
  <c r="BL35" i="12"/>
  <c r="BT35" i="12"/>
  <c r="CB35" i="12"/>
  <c r="CJ35" i="12"/>
  <c r="CR35" i="12"/>
  <c r="CZ35" i="12"/>
  <c r="Q35" i="12"/>
  <c r="CC35" i="12"/>
  <c r="CS35" i="12"/>
  <c r="Y35" i="12"/>
  <c r="CK35" i="12"/>
  <c r="AG35" i="12"/>
  <c r="AO35" i="12"/>
  <c r="DA35" i="12"/>
  <c r="AW35" i="12"/>
  <c r="BE35" i="12"/>
  <c r="BM35" i="12"/>
  <c r="J35" i="12"/>
  <c r="BU35" i="12"/>
  <c r="R65" i="12"/>
  <c r="Z65" i="12"/>
  <c r="AH65" i="12"/>
  <c r="AP65" i="12"/>
  <c r="AX65" i="12"/>
  <c r="BF65" i="12"/>
  <c r="BN65" i="12"/>
  <c r="BV65" i="12"/>
  <c r="CD65" i="12"/>
  <c r="CL65" i="12"/>
  <c r="CT65" i="12"/>
  <c r="DB65" i="12"/>
  <c r="K65" i="12"/>
  <c r="S65" i="12"/>
  <c r="AA65" i="12"/>
  <c r="AI65" i="12"/>
  <c r="AQ65" i="12"/>
  <c r="AY65" i="12"/>
  <c r="BG65" i="12"/>
  <c r="BO65" i="12"/>
  <c r="BW65" i="12"/>
  <c r="CE65" i="12"/>
  <c r="CM65" i="12"/>
  <c r="CU65" i="12"/>
  <c r="DC65" i="12"/>
  <c r="N65" i="12"/>
  <c r="V65" i="12"/>
  <c r="AD65" i="12"/>
  <c r="AL65" i="12"/>
  <c r="AT65" i="12"/>
  <c r="BB65" i="12"/>
  <c r="BJ65" i="12"/>
  <c r="BR65" i="12"/>
  <c r="BZ65" i="12"/>
  <c r="CH65" i="12"/>
  <c r="CP65" i="12"/>
  <c r="CX65" i="12"/>
  <c r="DF65" i="12"/>
  <c r="O65" i="12"/>
  <c r="W65" i="12"/>
  <c r="AE65" i="12"/>
  <c r="AM65" i="12"/>
  <c r="AU65" i="12"/>
  <c r="BC65" i="12"/>
  <c r="BK65" i="12"/>
  <c r="BS65" i="12"/>
  <c r="CA65" i="12"/>
  <c r="CI65" i="12"/>
  <c r="CQ65" i="12"/>
  <c r="CY65" i="12"/>
  <c r="P65" i="12"/>
  <c r="X65" i="12"/>
  <c r="AF65" i="12"/>
  <c r="AN65" i="12"/>
  <c r="AV65" i="12"/>
  <c r="BD65" i="12"/>
  <c r="BL65" i="12"/>
  <c r="BT65" i="12"/>
  <c r="CB65" i="12"/>
  <c r="CJ65" i="12"/>
  <c r="CR65" i="12"/>
  <c r="CZ65" i="12"/>
  <c r="L65" i="12"/>
  <c r="AG65" i="12"/>
  <c r="BA65" i="12"/>
  <c r="BX65" i="12"/>
  <c r="CS65" i="12"/>
  <c r="Q65" i="12"/>
  <c r="AK65" i="12"/>
  <c r="CC65" i="12"/>
  <c r="J65" i="12"/>
  <c r="AZ65" i="12"/>
  <c r="M65" i="12"/>
  <c r="AJ65" i="12"/>
  <c r="BE65" i="12"/>
  <c r="BY65" i="12"/>
  <c r="CV65" i="12"/>
  <c r="BH65" i="12"/>
  <c r="CW65" i="12"/>
  <c r="T65" i="12"/>
  <c r="AO65" i="12"/>
  <c r="BI65" i="12"/>
  <c r="CF65" i="12"/>
  <c r="DA65" i="12"/>
  <c r="AC65" i="12"/>
  <c r="U65" i="12"/>
  <c r="AR65" i="12"/>
  <c r="BM65" i="12"/>
  <c r="CG65" i="12"/>
  <c r="DD65" i="12"/>
  <c r="AB65" i="12"/>
  <c r="BQ65" i="12"/>
  <c r="BU65" i="12"/>
  <c r="Y65" i="12"/>
  <c r="AS65" i="12"/>
  <c r="BP65" i="12"/>
  <c r="CK65" i="12"/>
  <c r="DE65" i="12"/>
  <c r="CN65" i="12"/>
  <c r="CO65" i="12"/>
  <c r="AW65" i="12"/>
  <c r="G78" i="12"/>
  <c r="G35" i="12"/>
  <c r="G22" i="12"/>
  <c r="G65" i="12"/>
  <c r="G70" i="12"/>
  <c r="D14" i="8" l="1"/>
  <c r="H15" i="11"/>
  <c r="O74" i="8" l="1"/>
  <c r="J71" i="12" s="1"/>
  <c r="G63" i="12"/>
  <c r="G62" i="12"/>
  <c r="G64" i="12"/>
  <c r="O64" i="8"/>
  <c r="J61" i="12" s="1"/>
  <c r="O63" i="8"/>
  <c r="J60" i="12" s="1"/>
  <c r="O50" i="8"/>
  <c r="J47" i="12" s="1"/>
  <c r="O48" i="8"/>
  <c r="J45" i="12" s="1"/>
  <c r="O61" i="8"/>
  <c r="J58" i="12" s="1"/>
  <c r="O52" i="8"/>
  <c r="J49" i="12" s="1"/>
  <c r="O49" i="8"/>
  <c r="J46" i="12" s="1"/>
  <c r="O62" i="8"/>
  <c r="J59" i="12" s="1"/>
  <c r="O53" i="8"/>
  <c r="J50" i="12" s="1"/>
  <c r="O47" i="8"/>
  <c r="J44" i="12" s="1"/>
  <c r="O60" i="8"/>
  <c r="J57" i="12" s="1"/>
  <c r="O59" i="8"/>
  <c r="J56" i="12" s="1"/>
  <c r="O51" i="8"/>
  <c r="J48" i="12" s="1"/>
  <c r="O54" i="8"/>
  <c r="J51" i="12" s="1"/>
  <c r="I15" i="11"/>
  <c r="F14" i="8"/>
  <c r="F11" i="12" s="1"/>
  <c r="D11" i="12"/>
  <c r="J15" i="11" l="1"/>
  <c r="K15" i="11" s="1"/>
  <c r="M18" i="8"/>
  <c r="K33" i="8"/>
  <c r="K26" i="8"/>
  <c r="M39" i="8"/>
  <c r="M28" i="8"/>
  <c r="K40" i="8"/>
  <c r="K16" i="8"/>
  <c r="M32" i="8"/>
  <c r="M42" i="8"/>
  <c r="L42" i="8"/>
  <c r="L16" i="8"/>
  <c r="L20" i="8"/>
  <c r="L75" i="8"/>
  <c r="L83" i="8"/>
  <c r="K15" i="8"/>
  <c r="M17" i="8"/>
  <c r="M21" i="8"/>
  <c r="M27" i="8"/>
  <c r="M31" i="8"/>
  <c r="L34" i="8"/>
  <c r="L41" i="8"/>
  <c r="L69" i="8"/>
  <c r="M76" i="8"/>
  <c r="K82" i="8"/>
  <c r="L82" i="8"/>
  <c r="L26" i="8"/>
  <c r="L30" i="8"/>
  <c r="M14" i="8"/>
  <c r="L17" i="8"/>
  <c r="L21" i="8"/>
  <c r="L27" i="8"/>
  <c r="L31" i="8"/>
  <c r="K34" i="8"/>
  <c r="K41" i="8"/>
  <c r="K69" i="8"/>
  <c r="M75" i="8"/>
  <c r="M83" i="8"/>
  <c r="K19" i="8"/>
  <c r="K29" i="8"/>
  <c r="K83" i="8"/>
  <c r="K75" i="8"/>
  <c r="K42" i="8"/>
  <c r="K31" i="8"/>
  <c r="K27" i="8"/>
  <c r="K21" i="8"/>
  <c r="K17" i="8"/>
  <c r="K76" i="8"/>
  <c r="K39" i="8"/>
  <c r="K32" i="8"/>
  <c r="K28" i="8"/>
  <c r="K18" i="8"/>
  <c r="K14" i="8"/>
  <c r="K20" i="8"/>
  <c r="K30" i="8"/>
  <c r="L15" i="8"/>
  <c r="M16" i="8"/>
  <c r="L19" i="8"/>
  <c r="M20" i="8"/>
  <c r="M26" i="8"/>
  <c r="L29" i="8"/>
  <c r="M30" i="8"/>
  <c r="L33" i="8"/>
  <c r="M34" i="8"/>
  <c r="L40" i="8"/>
  <c r="M41" i="8"/>
  <c r="M69" i="8"/>
  <c r="M82" i="8"/>
  <c r="L14" i="8"/>
  <c r="M15" i="8"/>
  <c r="L18" i="8"/>
  <c r="M19" i="8"/>
  <c r="L28" i="8"/>
  <c r="M29" i="8"/>
  <c r="L32" i="8"/>
  <c r="M33" i="8"/>
  <c r="L39" i="8"/>
  <c r="M40" i="8"/>
  <c r="L76" i="8"/>
  <c r="AS72" i="12" l="1"/>
  <c r="DE72" i="12"/>
  <c r="DD72" i="12"/>
  <c r="BR72" i="12"/>
  <c r="CC72" i="12"/>
  <c r="AE72" i="12"/>
  <c r="CQ72" i="12"/>
  <c r="J72" i="12"/>
  <c r="BT72" i="12"/>
  <c r="AA72" i="12"/>
  <c r="AX72" i="12"/>
  <c r="S72" i="12"/>
  <c r="CF72" i="12"/>
  <c r="BA72" i="12"/>
  <c r="Y72" i="12"/>
  <c r="N72" i="12"/>
  <c r="BZ72" i="12"/>
  <c r="K72" i="12"/>
  <c r="AM72" i="12"/>
  <c r="CY72" i="12"/>
  <c r="P72" i="12"/>
  <c r="CB72" i="12"/>
  <c r="BO72" i="12"/>
  <c r="BF72" i="12"/>
  <c r="AY72" i="12"/>
  <c r="BI72" i="12"/>
  <c r="BE72" i="12"/>
  <c r="V72" i="12"/>
  <c r="CH72" i="12"/>
  <c r="BG72" i="12"/>
  <c r="AU72" i="12"/>
  <c r="AO72" i="12"/>
  <c r="X72" i="12"/>
  <c r="CJ72" i="12"/>
  <c r="L72" i="12"/>
  <c r="BN72" i="12"/>
  <c r="BW72" i="12"/>
  <c r="BQ72" i="12"/>
  <c r="CK72" i="12"/>
  <c r="AD72" i="12"/>
  <c r="CP72" i="12"/>
  <c r="DC72" i="12"/>
  <c r="BC72" i="12"/>
  <c r="BU72" i="12"/>
  <c r="AF72" i="12"/>
  <c r="CR72" i="12"/>
  <c r="BH72" i="12"/>
  <c r="BV72" i="12"/>
  <c r="T72" i="12"/>
  <c r="M72" i="12"/>
  <c r="BY72" i="12"/>
  <c r="AQ72" i="12"/>
  <c r="AL72" i="12"/>
  <c r="CX72" i="12"/>
  <c r="AR72" i="12"/>
  <c r="BK72" i="12"/>
  <c r="DA72" i="12"/>
  <c r="AN72" i="12"/>
  <c r="CZ72" i="12"/>
  <c r="R72" i="12"/>
  <c r="CD72" i="12"/>
  <c r="AZ72" i="12"/>
  <c r="U72" i="12"/>
  <c r="CG72" i="12"/>
  <c r="CM72" i="12"/>
  <c r="AT72" i="12"/>
  <c r="DF72" i="12"/>
  <c r="CN72" i="12"/>
  <c r="BS72" i="12"/>
  <c r="AI72" i="12"/>
  <c r="AV72" i="12"/>
  <c r="AG72" i="12"/>
  <c r="Z72" i="12"/>
  <c r="CL72" i="12"/>
  <c r="CV72" i="12"/>
  <c r="AC72" i="12"/>
  <c r="CO72" i="12"/>
  <c r="AB72" i="12"/>
  <c r="BB72" i="12"/>
  <c r="Q72" i="12"/>
  <c r="O72" i="12"/>
  <c r="CA72" i="12"/>
  <c r="CE72" i="12"/>
  <c r="BD72" i="12"/>
  <c r="BM72" i="12"/>
  <c r="AH72" i="12"/>
  <c r="CT72" i="12"/>
  <c r="CU72" i="12"/>
  <c r="AK72" i="12"/>
  <c r="CW72" i="12"/>
  <c r="BP72" i="12"/>
  <c r="BJ72" i="12"/>
  <c r="AW72" i="12"/>
  <c r="W72" i="12"/>
  <c r="CI72" i="12"/>
  <c r="BX72" i="12"/>
  <c r="BL72" i="12"/>
  <c r="CS72" i="12"/>
  <c r="AP72" i="12"/>
  <c r="DB72" i="12"/>
  <c r="AJ72" i="12"/>
  <c r="L15" i="11"/>
  <c r="M15" i="11" s="1"/>
  <c r="N15" i="11" s="1"/>
  <c r="O15" i="11" s="1"/>
  <c r="P15" i="11" s="1"/>
  <c r="Q15" i="11" s="1"/>
  <c r="R15" i="11" s="1"/>
  <c r="S15" i="11" s="1"/>
  <c r="D6" i="30" l="1"/>
  <c r="F33" i="4" l="1"/>
  <c r="H84" i="8" l="1"/>
  <c r="H72" i="8"/>
  <c r="H44" i="8"/>
  <c r="G53" i="12" s="1"/>
  <c r="H35" i="8"/>
  <c r="H79" i="8"/>
  <c r="H71" i="8"/>
  <c r="H43" i="8"/>
  <c r="G52" i="12" s="1"/>
  <c r="H24" i="8"/>
  <c r="H86" i="8"/>
  <c r="H78" i="8"/>
  <c r="H70" i="8"/>
  <c r="H37" i="8"/>
  <c r="H23" i="8"/>
  <c r="H85" i="8"/>
  <c r="H77" i="8"/>
  <c r="H45" i="8"/>
  <c r="G54" i="12" s="1"/>
  <c r="H36" i="8"/>
  <c r="H22" i="8"/>
  <c r="P5" i="8"/>
  <c r="P74" i="8" s="1"/>
  <c r="O40" i="8"/>
  <c r="J37" i="12" s="1"/>
  <c r="O29" i="8"/>
  <c r="J26" i="12" s="1"/>
  <c r="O15" i="8"/>
  <c r="J12" i="12" s="1"/>
  <c r="O83" i="8"/>
  <c r="J80" i="12" s="1"/>
  <c r="O76" i="8"/>
  <c r="J73" i="12" s="1"/>
  <c r="O75" i="8"/>
  <c r="O82" i="8"/>
  <c r="J79" i="12" s="1"/>
  <c r="O18" i="8"/>
  <c r="J15" i="12" s="1"/>
  <c r="O19" i="8"/>
  <c r="J16" i="12" s="1"/>
  <c r="O21" i="8"/>
  <c r="J18" i="12" s="1"/>
  <c r="O20" i="8"/>
  <c r="J17" i="12" s="1"/>
  <c r="O39" i="8"/>
  <c r="J36" i="12" s="1"/>
  <c r="O14" i="8"/>
  <c r="J11" i="12" s="1"/>
  <c r="O17" i="8"/>
  <c r="J14" i="12" s="1"/>
  <c r="O16" i="8"/>
  <c r="J13" i="12" s="1"/>
  <c r="O34" i="8"/>
  <c r="J31" i="12" s="1"/>
  <c r="O31" i="8"/>
  <c r="J28" i="12" s="1"/>
  <c r="O69" i="8"/>
  <c r="J66" i="12" s="1"/>
  <c r="O30" i="8"/>
  <c r="J27" i="12" s="1"/>
  <c r="O27" i="8"/>
  <c r="J24" i="12" s="1"/>
  <c r="O26" i="8"/>
  <c r="J23" i="12" s="1"/>
  <c r="O32" i="8"/>
  <c r="J29" i="12" s="1"/>
  <c r="O33" i="8"/>
  <c r="J30" i="12" s="1"/>
  <c r="O28" i="8"/>
  <c r="J25" i="12" s="1"/>
  <c r="O42" i="8"/>
  <c r="J39" i="12" s="1"/>
  <c r="O41" i="8"/>
  <c r="J38" i="12" s="1"/>
  <c r="N5" i="8"/>
  <c r="K71" i="12" l="1"/>
  <c r="P63" i="8"/>
  <c r="P64" i="8"/>
  <c r="P52" i="8"/>
  <c r="P48" i="8"/>
  <c r="P54" i="8"/>
  <c r="P51" i="8"/>
  <c r="P49" i="8"/>
  <c r="P53" i="8"/>
  <c r="P50" i="8"/>
  <c r="P47" i="8"/>
  <c r="Q5" i="8"/>
  <c r="Q74" i="8" s="1"/>
  <c r="L71" i="12" s="1"/>
  <c r="P61" i="8"/>
  <c r="P60" i="8"/>
  <c r="P62" i="8"/>
  <c r="P59" i="8"/>
  <c r="H4" i="33"/>
  <c r="H4" i="34"/>
  <c r="H11" i="34" s="1"/>
  <c r="H12" i="34" s="1"/>
  <c r="G37" i="8"/>
  <c r="G34" i="12"/>
  <c r="G35" i="8"/>
  <c r="G32" i="12"/>
  <c r="G70" i="8"/>
  <c r="G43" i="8"/>
  <c r="G40" i="12"/>
  <c r="G44" i="8"/>
  <c r="G41" i="12"/>
  <c r="G22" i="8"/>
  <c r="G19" i="12"/>
  <c r="G85" i="8"/>
  <c r="G82" i="12"/>
  <c r="G78" i="8"/>
  <c r="G71" i="8"/>
  <c r="G72" i="8"/>
  <c r="G45" i="8"/>
  <c r="G42" i="12"/>
  <c r="G24" i="8"/>
  <c r="G21" i="12"/>
  <c r="G77" i="8"/>
  <c r="P26" i="8"/>
  <c r="P20" i="8"/>
  <c r="P76" i="8"/>
  <c r="P27" i="8"/>
  <c r="P83" i="8"/>
  <c r="P21" i="8"/>
  <c r="P31" i="8"/>
  <c r="P75" i="8"/>
  <c r="P69" i="8"/>
  <c r="P42" i="8"/>
  <c r="P32" i="8"/>
  <c r="P34" i="8"/>
  <c r="P40" i="8"/>
  <c r="P19" i="8"/>
  <c r="P16" i="8"/>
  <c r="P30" i="8"/>
  <c r="P28" i="8"/>
  <c r="P41" i="8"/>
  <c r="P17" i="8"/>
  <c r="P82" i="8"/>
  <c r="P14" i="8"/>
  <c r="P33" i="8"/>
  <c r="P18" i="8"/>
  <c r="P15" i="8"/>
  <c r="P29" i="8"/>
  <c r="P39" i="8"/>
  <c r="G36" i="8"/>
  <c r="G33" i="12"/>
  <c r="G23" i="8"/>
  <c r="G20" i="12"/>
  <c r="G86" i="8"/>
  <c r="G83" i="12"/>
  <c r="G79" i="8"/>
  <c r="G84" i="8"/>
  <c r="G81" i="12"/>
  <c r="H14" i="34" l="1"/>
  <c r="K13" i="12"/>
  <c r="K28" i="12"/>
  <c r="K57" i="12"/>
  <c r="K51" i="12"/>
  <c r="K30" i="12"/>
  <c r="K16" i="12"/>
  <c r="K18" i="12"/>
  <c r="K58" i="12"/>
  <c r="K45" i="12"/>
  <c r="K15" i="12"/>
  <c r="K80" i="12"/>
  <c r="K49" i="12"/>
  <c r="K11" i="12"/>
  <c r="K79" i="12"/>
  <c r="K31" i="12"/>
  <c r="K24" i="12"/>
  <c r="K44" i="12"/>
  <c r="K61" i="12"/>
  <c r="K14" i="12"/>
  <c r="K29" i="12"/>
  <c r="K73" i="12"/>
  <c r="K47" i="12"/>
  <c r="K60" i="12"/>
  <c r="K38" i="12"/>
  <c r="K39" i="12"/>
  <c r="K17" i="12"/>
  <c r="K50" i="12"/>
  <c r="K37" i="12"/>
  <c r="K36" i="12"/>
  <c r="K26" i="12"/>
  <c r="K25" i="12"/>
  <c r="K66" i="12"/>
  <c r="K23" i="12"/>
  <c r="K56" i="12"/>
  <c r="K46" i="12"/>
  <c r="K12" i="12"/>
  <c r="K27" i="12"/>
  <c r="K59" i="12"/>
  <c r="K48" i="12"/>
  <c r="Q63" i="8"/>
  <c r="L60" i="12" s="1"/>
  <c r="Q64" i="8"/>
  <c r="L61" i="12" s="1"/>
  <c r="Q51" i="8"/>
  <c r="L48" i="12" s="1"/>
  <c r="Q52" i="8"/>
  <c r="L49" i="12" s="1"/>
  <c r="Q54" i="8"/>
  <c r="L51" i="12" s="1"/>
  <c r="Q49" i="8"/>
  <c r="L46" i="12" s="1"/>
  <c r="Q50" i="8"/>
  <c r="L47" i="12" s="1"/>
  <c r="Q47" i="8"/>
  <c r="L44" i="12" s="1"/>
  <c r="Q53" i="8"/>
  <c r="Q48" i="8"/>
  <c r="L45" i="12" s="1"/>
  <c r="R5" i="8"/>
  <c r="R74" i="8" s="1"/>
  <c r="M71" i="12" s="1"/>
  <c r="Q62" i="8"/>
  <c r="L59" i="12" s="1"/>
  <c r="Q61" i="8"/>
  <c r="L58" i="12" s="1"/>
  <c r="Q59" i="8"/>
  <c r="L56" i="12" s="1"/>
  <c r="Q60" i="8"/>
  <c r="H31" i="33"/>
  <c r="H20" i="33"/>
  <c r="I4" i="33"/>
  <c r="I4" i="34"/>
  <c r="Q32" i="8"/>
  <c r="L29" i="12" s="1"/>
  <c r="Q28" i="8"/>
  <c r="Q42" i="8"/>
  <c r="L39" i="12" s="1"/>
  <c r="Q30" i="8"/>
  <c r="Q41" i="8"/>
  <c r="L38" i="12" s="1"/>
  <c r="Q26" i="8"/>
  <c r="Q18" i="8"/>
  <c r="L15" i="12" s="1"/>
  <c r="Q17" i="8"/>
  <c r="Q21" i="8"/>
  <c r="L18" i="12" s="1"/>
  <c r="Q76" i="8"/>
  <c r="Q16" i="8"/>
  <c r="Q75" i="8"/>
  <c r="Q14" i="8"/>
  <c r="L11" i="12" s="1"/>
  <c r="Q15" i="8"/>
  <c r="Q19" i="8"/>
  <c r="Q33" i="8"/>
  <c r="Q39" i="8"/>
  <c r="Q82" i="8"/>
  <c r="L79" i="12" s="1"/>
  <c r="Q20" i="8"/>
  <c r="L17" i="12" s="1"/>
  <c r="Q34" i="8"/>
  <c r="L31" i="12" s="1"/>
  <c r="Q83" i="8"/>
  <c r="Q40" i="8"/>
  <c r="Q29" i="8"/>
  <c r="L26" i="12" s="1"/>
  <c r="Q31" i="8"/>
  <c r="L28" i="12" s="1"/>
  <c r="Q27" i="8"/>
  <c r="Q69" i="8"/>
  <c r="G4" i="4"/>
  <c r="I14" i="34" l="1"/>
  <c r="L27" i="12"/>
  <c r="L66" i="12"/>
  <c r="L36" i="12"/>
  <c r="L50" i="12"/>
  <c r="L14" i="12"/>
  <c r="L24" i="12"/>
  <c r="L80" i="12"/>
  <c r="L16" i="12"/>
  <c r="L57" i="12"/>
  <c r="L73" i="12"/>
  <c r="L30" i="12"/>
  <c r="L12" i="12"/>
  <c r="L25" i="12"/>
  <c r="L23" i="12"/>
  <c r="L37" i="12"/>
  <c r="L13" i="12"/>
  <c r="G9" i="4"/>
  <c r="R63" i="8"/>
  <c r="M60" i="12" s="1"/>
  <c r="R64" i="8"/>
  <c r="M61" i="12" s="1"/>
  <c r="R50" i="8"/>
  <c r="M47" i="12" s="1"/>
  <c r="R49" i="8"/>
  <c r="M46" i="12" s="1"/>
  <c r="R51" i="8"/>
  <c r="M48" i="12" s="1"/>
  <c r="R53" i="8"/>
  <c r="M50" i="12" s="1"/>
  <c r="R47" i="8"/>
  <c r="M44" i="12" s="1"/>
  <c r="R48" i="8"/>
  <c r="M45" i="12" s="1"/>
  <c r="R54" i="8"/>
  <c r="M51" i="12" s="1"/>
  <c r="R52" i="8"/>
  <c r="M49" i="12" s="1"/>
  <c r="S5" i="8"/>
  <c r="S74" i="8" s="1"/>
  <c r="R60" i="8"/>
  <c r="M57" i="12" s="1"/>
  <c r="R62" i="8"/>
  <c r="M59" i="12" s="1"/>
  <c r="R61" i="8"/>
  <c r="M58" i="12" s="1"/>
  <c r="R59" i="8"/>
  <c r="M56" i="12" s="1"/>
  <c r="I31" i="33"/>
  <c r="I20" i="33"/>
  <c r="J4" i="33"/>
  <c r="J4" i="34"/>
  <c r="R21" i="8"/>
  <c r="M18" i="12" s="1"/>
  <c r="R34" i="8"/>
  <c r="M31" i="12" s="1"/>
  <c r="R32" i="8"/>
  <c r="M29" i="12" s="1"/>
  <c r="R20" i="8"/>
  <c r="M17" i="12" s="1"/>
  <c r="R76" i="8"/>
  <c r="M73" i="12" s="1"/>
  <c r="R26" i="8"/>
  <c r="M23" i="12" s="1"/>
  <c r="R33" i="8"/>
  <c r="M30" i="12" s="1"/>
  <c r="R15" i="8"/>
  <c r="M12" i="12" s="1"/>
  <c r="R30" i="8"/>
  <c r="M27" i="12" s="1"/>
  <c r="R18" i="8"/>
  <c r="M15" i="12" s="1"/>
  <c r="R82" i="8"/>
  <c r="M79" i="12" s="1"/>
  <c r="R31" i="8"/>
  <c r="M28" i="12" s="1"/>
  <c r="R29" i="8"/>
  <c r="M26" i="12" s="1"/>
  <c r="R42" i="8"/>
  <c r="M39" i="12" s="1"/>
  <c r="R41" i="8"/>
  <c r="M38" i="12" s="1"/>
  <c r="R40" i="8"/>
  <c r="M37" i="12" s="1"/>
  <c r="R28" i="8"/>
  <c r="M25" i="12" s="1"/>
  <c r="R16" i="8"/>
  <c r="M13" i="12" s="1"/>
  <c r="R39" i="8"/>
  <c r="M36" i="12" s="1"/>
  <c r="R27" i="8"/>
  <c r="M24" i="12" s="1"/>
  <c r="R17" i="8"/>
  <c r="M14" i="12" s="1"/>
  <c r="R19" i="8"/>
  <c r="M16" i="12" s="1"/>
  <c r="R75" i="8"/>
  <c r="R14" i="8"/>
  <c r="M11" i="12" s="1"/>
  <c r="R83" i="8"/>
  <c r="M80" i="12" s="1"/>
  <c r="R69" i="8"/>
  <c r="M66" i="12" s="1"/>
  <c r="K6" i="12"/>
  <c r="H4" i="4"/>
  <c r="J14" i="34" l="1"/>
  <c r="H9" i="4"/>
  <c r="N71" i="12"/>
  <c r="S63" i="8"/>
  <c r="S64" i="8"/>
  <c r="S54" i="8"/>
  <c r="S52" i="8"/>
  <c r="S50" i="8"/>
  <c r="S53" i="8"/>
  <c r="S51" i="8"/>
  <c r="S49" i="8"/>
  <c r="S47" i="8"/>
  <c r="S48" i="8"/>
  <c r="T5" i="8"/>
  <c r="T74" i="8" s="1"/>
  <c r="S62" i="8"/>
  <c r="S61" i="8"/>
  <c r="S59" i="8"/>
  <c r="S60" i="8"/>
  <c r="J31" i="33"/>
  <c r="J20" i="33"/>
  <c r="K4" i="34"/>
  <c r="K4" i="33"/>
  <c r="S39" i="8"/>
  <c r="S14" i="8"/>
  <c r="S21" i="8"/>
  <c r="S82" i="8"/>
  <c r="S20" i="8"/>
  <c r="S34" i="8"/>
  <c r="S33" i="8"/>
  <c r="S26" i="8"/>
  <c r="S31" i="8"/>
  <c r="S76" i="8"/>
  <c r="S75" i="8"/>
  <c r="S69" i="8"/>
  <c r="S17" i="8"/>
  <c r="S29" i="8"/>
  <c r="S30" i="8"/>
  <c r="S16" i="8"/>
  <c r="S19" i="8"/>
  <c r="S40" i="8"/>
  <c r="S27" i="8"/>
  <c r="S32" i="8"/>
  <c r="S15" i="8"/>
  <c r="S18" i="8"/>
  <c r="S83" i="8"/>
  <c r="S42" i="8"/>
  <c r="S28" i="8"/>
  <c r="S41" i="8"/>
  <c r="L6" i="12"/>
  <c r="H42" i="4" s="1"/>
  <c r="I4" i="4"/>
  <c r="K14" i="34" l="1"/>
  <c r="I9" i="4"/>
  <c r="N80" i="12"/>
  <c r="N27" i="12"/>
  <c r="N30" i="12"/>
  <c r="N45" i="12"/>
  <c r="N61" i="12"/>
  <c r="N15" i="12"/>
  <c r="N26" i="12"/>
  <c r="N31" i="12"/>
  <c r="N44" i="12"/>
  <c r="N60" i="12"/>
  <c r="N12" i="12"/>
  <c r="N14" i="12"/>
  <c r="N17" i="12"/>
  <c r="N46" i="12"/>
  <c r="N29" i="12"/>
  <c r="N66" i="12"/>
  <c r="N79" i="12"/>
  <c r="N57" i="12"/>
  <c r="N48" i="12"/>
  <c r="N24" i="12"/>
  <c r="N18" i="12"/>
  <c r="N56" i="12"/>
  <c r="N50" i="12"/>
  <c r="N38" i="12"/>
  <c r="N37" i="12"/>
  <c r="N73" i="12"/>
  <c r="N11" i="12"/>
  <c r="N58" i="12"/>
  <c r="N47" i="12"/>
  <c r="N25" i="12"/>
  <c r="N16" i="12"/>
  <c r="N28" i="12"/>
  <c r="N36" i="12"/>
  <c r="N59" i="12"/>
  <c r="N49" i="12"/>
  <c r="N39" i="12"/>
  <c r="N13" i="12"/>
  <c r="N23" i="12"/>
  <c r="N51" i="12"/>
  <c r="O71" i="12"/>
  <c r="T64" i="8"/>
  <c r="T63" i="8"/>
  <c r="T54" i="8"/>
  <c r="T53" i="8"/>
  <c r="T47" i="8"/>
  <c r="T52" i="8"/>
  <c r="O49" i="12" s="1"/>
  <c r="T48" i="8"/>
  <c r="T50" i="8"/>
  <c r="T51" i="8"/>
  <c r="T49" i="8"/>
  <c r="U5" i="8"/>
  <c r="U74" i="8" s="1"/>
  <c r="T61" i="8"/>
  <c r="T59" i="8"/>
  <c r="T62" i="8"/>
  <c r="T60" i="8"/>
  <c r="K31" i="33"/>
  <c r="K20" i="33"/>
  <c r="L4" i="33"/>
  <c r="L4" i="34"/>
  <c r="T14" i="8"/>
  <c r="T32" i="8"/>
  <c r="T15" i="8"/>
  <c r="T16" i="8"/>
  <c r="T28" i="8"/>
  <c r="T39" i="8"/>
  <c r="T18" i="8"/>
  <c r="T33" i="8"/>
  <c r="T75" i="8"/>
  <c r="T31" i="8"/>
  <c r="T83" i="8"/>
  <c r="T21" i="8"/>
  <c r="T26" i="8"/>
  <c r="T17" i="8"/>
  <c r="T19" i="8"/>
  <c r="T69" i="8"/>
  <c r="T30" i="8"/>
  <c r="T82" i="8"/>
  <c r="T34" i="8"/>
  <c r="T42" i="8"/>
  <c r="T41" i="8"/>
  <c r="T76" i="8"/>
  <c r="T40" i="8"/>
  <c r="T27" i="8"/>
  <c r="T29" i="8"/>
  <c r="T20" i="8"/>
  <c r="M6" i="12"/>
  <c r="I42" i="4" s="1"/>
  <c r="J4" i="4"/>
  <c r="L14" i="34" l="1"/>
  <c r="J9" i="4"/>
  <c r="O27" i="12"/>
  <c r="O11" i="12"/>
  <c r="O58" i="12"/>
  <c r="O50" i="12"/>
  <c r="O66" i="12"/>
  <c r="O30" i="12"/>
  <c r="P71" i="12"/>
  <c r="O39" i="12"/>
  <c r="O24" i="12"/>
  <c r="O16" i="12"/>
  <c r="O15" i="12"/>
  <c r="O46" i="12"/>
  <c r="O60" i="12"/>
  <c r="O26" i="12"/>
  <c r="O14" i="12"/>
  <c r="O36" i="12"/>
  <c r="O48" i="12"/>
  <c r="O61" i="12"/>
  <c r="O73" i="12"/>
  <c r="O38" i="12"/>
  <c r="O25" i="12"/>
  <c r="O47" i="12"/>
  <c r="O57" i="12"/>
  <c r="O45" i="12"/>
  <c r="O23" i="12"/>
  <c r="O37" i="12"/>
  <c r="O31" i="12"/>
  <c r="O80" i="12"/>
  <c r="O12" i="12"/>
  <c r="O59" i="12"/>
  <c r="O18" i="12"/>
  <c r="O17" i="12"/>
  <c r="O79" i="12"/>
  <c r="O28" i="12"/>
  <c r="O29" i="12"/>
  <c r="O56" i="12"/>
  <c r="O44" i="12"/>
  <c r="O51" i="12"/>
  <c r="O13" i="12"/>
  <c r="U63" i="8"/>
  <c r="U64" i="8"/>
  <c r="U54" i="8"/>
  <c r="U53" i="8"/>
  <c r="U52" i="8"/>
  <c r="U51" i="8"/>
  <c r="U47" i="8"/>
  <c r="U48" i="8"/>
  <c r="U49" i="8"/>
  <c r="U50" i="8"/>
  <c r="V5" i="8"/>
  <c r="V74" i="8" s="1"/>
  <c r="U61" i="8"/>
  <c r="U62" i="8"/>
  <c r="U60" i="8"/>
  <c r="U59" i="8"/>
  <c r="L31" i="33"/>
  <c r="L20" i="33"/>
  <c r="M4" i="33"/>
  <c r="M4" i="34"/>
  <c r="U82" i="8"/>
  <c r="U83" i="8"/>
  <c r="U76" i="8"/>
  <c r="U39" i="8"/>
  <c r="U33" i="8"/>
  <c r="U26" i="8"/>
  <c r="U40" i="8"/>
  <c r="U69" i="8"/>
  <c r="U75" i="8"/>
  <c r="U16" i="8"/>
  <c r="U30" i="8"/>
  <c r="U15" i="8"/>
  <c r="U14" i="8"/>
  <c r="U29" i="8"/>
  <c r="U28" i="8"/>
  <c r="U42" i="8"/>
  <c r="U27" i="8"/>
  <c r="U18" i="8"/>
  <c r="U20" i="8"/>
  <c r="U31" i="8"/>
  <c r="U21" i="8"/>
  <c r="U41" i="8"/>
  <c r="U34" i="8"/>
  <c r="U32" i="8"/>
  <c r="U17" i="8"/>
  <c r="U19" i="8"/>
  <c r="N6" i="12"/>
  <c r="J42" i="4" s="1"/>
  <c r="K4" i="4"/>
  <c r="M14" i="34" l="1"/>
  <c r="K9" i="4"/>
  <c r="P36" i="12"/>
  <c r="P28" i="12"/>
  <c r="P12" i="12"/>
  <c r="P57" i="12"/>
  <c r="P48" i="12"/>
  <c r="P27" i="12"/>
  <c r="P15" i="12"/>
  <c r="P80" i="12"/>
  <c r="P59" i="12"/>
  <c r="P79" i="12"/>
  <c r="P14" i="12"/>
  <c r="P24" i="12"/>
  <c r="P58" i="12"/>
  <c r="P50" i="12"/>
  <c r="P49" i="12"/>
  <c r="P13" i="12"/>
  <c r="P66" i="12"/>
  <c r="Q71" i="12"/>
  <c r="P51" i="12"/>
  <c r="P29" i="12"/>
  <c r="P73" i="12"/>
  <c r="P25" i="12"/>
  <c r="P37" i="12"/>
  <c r="P47" i="12"/>
  <c r="P61" i="12"/>
  <c r="P16" i="12"/>
  <c r="P38" i="12"/>
  <c r="P26" i="12"/>
  <c r="P23" i="12"/>
  <c r="P46" i="12"/>
  <c r="P60" i="12"/>
  <c r="P39" i="12"/>
  <c r="P17" i="12"/>
  <c r="P31" i="12"/>
  <c r="P18" i="12"/>
  <c r="P11" i="12"/>
  <c r="P30" i="12"/>
  <c r="P45" i="12"/>
  <c r="P44" i="12"/>
  <c r="P56" i="12"/>
  <c r="V64" i="8"/>
  <c r="V63" i="8"/>
  <c r="V49" i="8"/>
  <c r="V54" i="8"/>
  <c r="V52" i="8"/>
  <c r="V51" i="8"/>
  <c r="V48" i="8"/>
  <c r="V53" i="8"/>
  <c r="V50" i="8"/>
  <c r="V47" i="8"/>
  <c r="W5" i="8"/>
  <c r="W74" i="8" s="1"/>
  <c r="V62" i="8"/>
  <c r="V59" i="8"/>
  <c r="V60" i="8"/>
  <c r="V61" i="8"/>
  <c r="V34" i="8"/>
  <c r="M31" i="33"/>
  <c r="M20" i="33"/>
  <c r="N4" i="33"/>
  <c r="N4" i="34"/>
  <c r="V75" i="8"/>
  <c r="V27" i="8"/>
  <c r="V15" i="8"/>
  <c r="V69" i="8"/>
  <c r="V33" i="8"/>
  <c r="Q30" i="12" s="1"/>
  <c r="V17" i="8"/>
  <c r="V29" i="8"/>
  <c r="V40" i="8"/>
  <c r="V82" i="8"/>
  <c r="V83" i="8"/>
  <c r="V76" i="8"/>
  <c r="V39" i="8"/>
  <c r="V31" i="8"/>
  <c r="V42" i="8"/>
  <c r="V19" i="8"/>
  <c r="V20" i="8"/>
  <c r="V16" i="8"/>
  <c r="V14" i="8"/>
  <c r="V18" i="8"/>
  <c r="V28" i="8"/>
  <c r="V41" i="8"/>
  <c r="V30" i="8"/>
  <c r="V26" i="8"/>
  <c r="V32" i="8"/>
  <c r="V21" i="8"/>
  <c r="O6" i="12"/>
  <c r="K42" i="4" s="1"/>
  <c r="L4" i="4"/>
  <c r="N14" i="34" l="1"/>
  <c r="L9" i="4"/>
  <c r="Q36" i="12"/>
  <c r="Q18" i="12"/>
  <c r="Q13" i="12"/>
  <c r="Q79" i="12"/>
  <c r="Q56" i="12"/>
  <c r="Q49" i="12"/>
  <c r="Q11" i="12"/>
  <c r="Q44" i="12"/>
  <c r="Q29" i="12"/>
  <c r="Q17" i="12"/>
  <c r="Q37" i="12"/>
  <c r="Q59" i="12"/>
  <c r="Q51" i="12"/>
  <c r="Q45" i="12"/>
  <c r="Q16" i="12"/>
  <c r="Q46" i="12"/>
  <c r="Q23" i="12"/>
  <c r="R71" i="12"/>
  <c r="Q39" i="12"/>
  <c r="Q26" i="12"/>
  <c r="Q27" i="12"/>
  <c r="Q14" i="12"/>
  <c r="Q38" i="12"/>
  <c r="Q28" i="12"/>
  <c r="Q47" i="12"/>
  <c r="Q61" i="12"/>
  <c r="Q25" i="12"/>
  <c r="Q50" i="12"/>
  <c r="Q15" i="12"/>
  <c r="Q73" i="12"/>
  <c r="Q12" i="12"/>
  <c r="Q58" i="12"/>
  <c r="Q66" i="12"/>
  <c r="Q80" i="12"/>
  <c r="Q24" i="12"/>
  <c r="Q57" i="12"/>
  <c r="Q48" i="12"/>
  <c r="Q31" i="12"/>
  <c r="Q60" i="12"/>
  <c r="W64" i="8"/>
  <c r="W63" i="8"/>
  <c r="W53" i="8"/>
  <c r="W51" i="8"/>
  <c r="W54" i="8"/>
  <c r="W52" i="8"/>
  <c r="W50" i="8"/>
  <c r="W49" i="8"/>
  <c r="W47" i="8"/>
  <c r="W48" i="8"/>
  <c r="X5" i="8"/>
  <c r="X74" i="8" s="1"/>
  <c r="W62" i="8"/>
  <c r="W61" i="8"/>
  <c r="W60" i="8"/>
  <c r="W59" i="8"/>
  <c r="O4" i="34"/>
  <c r="O4" i="33"/>
  <c r="N31" i="33"/>
  <c r="N20" i="33"/>
  <c r="W26" i="8"/>
  <c r="W40" i="8"/>
  <c r="W31" i="8"/>
  <c r="W39" i="8"/>
  <c r="W76" i="8"/>
  <c r="W82" i="8"/>
  <c r="W83" i="8"/>
  <c r="W29" i="8"/>
  <c r="W69" i="8"/>
  <c r="W17" i="8"/>
  <c r="W75" i="8"/>
  <c r="W33" i="8"/>
  <c r="W27" i="8"/>
  <c r="W34" i="8"/>
  <c r="R31" i="12" s="1"/>
  <c r="W21" i="8"/>
  <c r="W41" i="8"/>
  <c r="W32" i="8"/>
  <c r="W18" i="8"/>
  <c r="W42" i="8"/>
  <c r="W20" i="8"/>
  <c r="W19" i="8"/>
  <c r="W16" i="8"/>
  <c r="W14" i="8"/>
  <c r="W30" i="8"/>
  <c r="W28" i="8"/>
  <c r="W15" i="8"/>
  <c r="P6" i="12"/>
  <c r="L42" i="4" s="1"/>
  <c r="M4" i="4"/>
  <c r="I26" i="7"/>
  <c r="O14" i="34" l="1"/>
  <c r="M9" i="4"/>
  <c r="R14" i="12"/>
  <c r="R37" i="12"/>
  <c r="R51" i="12"/>
  <c r="R66" i="12"/>
  <c r="R23" i="12"/>
  <c r="R59" i="12"/>
  <c r="R11" i="12"/>
  <c r="R57" i="12"/>
  <c r="R58" i="12"/>
  <c r="R29" i="12"/>
  <c r="R38" i="12"/>
  <c r="R26" i="12"/>
  <c r="S71" i="12"/>
  <c r="R50" i="12"/>
  <c r="R24" i="12"/>
  <c r="R15" i="12"/>
  <c r="R18" i="12"/>
  <c r="R45" i="12"/>
  <c r="R48" i="12"/>
  <c r="R25" i="12"/>
  <c r="R27" i="12"/>
  <c r="R13" i="12"/>
  <c r="R79" i="12"/>
  <c r="R44" i="12"/>
  <c r="R61" i="12"/>
  <c r="R16" i="12"/>
  <c r="R73" i="12"/>
  <c r="R46" i="12"/>
  <c r="R12" i="12"/>
  <c r="R30" i="12"/>
  <c r="R36" i="12"/>
  <c r="R56" i="12"/>
  <c r="R47" i="12"/>
  <c r="R39" i="12"/>
  <c r="R28" i="12"/>
  <c r="R49" i="12"/>
  <c r="R80" i="12"/>
  <c r="R60" i="12"/>
  <c r="R17" i="12"/>
  <c r="X63" i="8"/>
  <c r="X64" i="8"/>
  <c r="X51" i="8"/>
  <c r="X50" i="8"/>
  <c r="X54" i="8"/>
  <c r="X53" i="8"/>
  <c r="X48" i="8"/>
  <c r="X52" i="8"/>
  <c r="X49" i="8"/>
  <c r="X47" i="8"/>
  <c r="Y5" i="8"/>
  <c r="Y74" i="8" s="1"/>
  <c r="X61" i="8"/>
  <c r="X62" i="8"/>
  <c r="X60" i="8"/>
  <c r="X59" i="8"/>
  <c r="J16" i="7"/>
  <c r="P4" i="33"/>
  <c r="P4" i="34"/>
  <c r="O31" i="33"/>
  <c r="O20" i="33"/>
  <c r="X82" i="8"/>
  <c r="X83" i="8"/>
  <c r="S80" i="12" s="1"/>
  <c r="X76" i="8"/>
  <c r="X40" i="8"/>
  <c r="X39" i="8"/>
  <c r="X15" i="8"/>
  <c r="X29" i="8"/>
  <c r="X17" i="8"/>
  <c r="X27" i="8"/>
  <c r="X75" i="8"/>
  <c r="X28" i="8"/>
  <c r="X34" i="8"/>
  <c r="X31" i="8"/>
  <c r="X30" i="8"/>
  <c r="X14" i="8"/>
  <c r="X18" i="8"/>
  <c r="X41" i="8"/>
  <c r="X19" i="8"/>
  <c r="X21" i="8"/>
  <c r="X32" i="8"/>
  <c r="X20" i="8"/>
  <c r="X16" i="8"/>
  <c r="X69" i="8"/>
  <c r="X42" i="8"/>
  <c r="X33" i="8"/>
  <c r="X26" i="8"/>
  <c r="Q6" i="12"/>
  <c r="M42" i="4" s="1"/>
  <c r="N4" i="4"/>
  <c r="P14" i="34" l="1"/>
  <c r="N9" i="4"/>
  <c r="S45" i="12"/>
  <c r="S56" i="12"/>
  <c r="S57" i="12"/>
  <c r="S50" i="12"/>
  <c r="S39" i="12"/>
  <c r="S47" i="12"/>
  <c r="S66" i="12"/>
  <c r="S59" i="12"/>
  <c r="S51" i="12"/>
  <c r="S24" i="12"/>
  <c r="S26" i="12"/>
  <c r="S12" i="12"/>
  <c r="S58" i="12"/>
  <c r="S30" i="12"/>
  <c r="S14" i="12"/>
  <c r="S17" i="12"/>
  <c r="S28" i="12"/>
  <c r="S36" i="12"/>
  <c r="T71" i="12"/>
  <c r="S48" i="12"/>
  <c r="S49" i="12"/>
  <c r="S11" i="12"/>
  <c r="S79" i="12"/>
  <c r="S13" i="12"/>
  <c r="S31" i="12"/>
  <c r="S37" i="12"/>
  <c r="S44" i="12"/>
  <c r="S61" i="12"/>
  <c r="S15" i="12"/>
  <c r="S27" i="12"/>
  <c r="S29" i="12"/>
  <c r="S18" i="12"/>
  <c r="S25" i="12"/>
  <c r="S73" i="12"/>
  <c r="S46" i="12"/>
  <c r="S60" i="12"/>
  <c r="S38" i="12"/>
  <c r="S23" i="12"/>
  <c r="S16" i="12"/>
  <c r="Y63" i="8"/>
  <c r="Y64" i="8"/>
  <c r="Y53" i="8"/>
  <c r="Y50" i="8"/>
  <c r="Y48" i="8"/>
  <c r="Y52" i="8"/>
  <c r="Y47" i="8"/>
  <c r="Y54" i="8"/>
  <c r="Y51" i="8"/>
  <c r="Y49" i="8"/>
  <c r="Z5" i="8"/>
  <c r="Z74" i="8" s="1"/>
  <c r="Y62" i="8"/>
  <c r="Y59" i="8"/>
  <c r="Y60" i="8"/>
  <c r="Y61" i="8"/>
  <c r="Y18" i="8"/>
  <c r="K16" i="7"/>
  <c r="Q4" i="33"/>
  <c r="Q4" i="34"/>
  <c r="P20" i="33"/>
  <c r="P31" i="33"/>
  <c r="Y17" i="8"/>
  <c r="Y31" i="8"/>
  <c r="Y75" i="8"/>
  <c r="Y28" i="8"/>
  <c r="Y32" i="8"/>
  <c r="Y82" i="8"/>
  <c r="Y83" i="8"/>
  <c r="Y76" i="8"/>
  <c r="Y26" i="8"/>
  <c r="Y15" i="8"/>
  <c r="Y40" i="8"/>
  <c r="Y33" i="8"/>
  <c r="Y69" i="8"/>
  <c r="Y39" i="8"/>
  <c r="Y42" i="8"/>
  <c r="Y34" i="8"/>
  <c r="Y27" i="8"/>
  <c r="Y30" i="8"/>
  <c r="Y16" i="8"/>
  <c r="Y29" i="8"/>
  <c r="Y14" i="8"/>
  <c r="Y21" i="8"/>
  <c r="Y41" i="8"/>
  <c r="Y20" i="8"/>
  <c r="Y19" i="8"/>
  <c r="R6" i="12"/>
  <c r="N42" i="4" s="1"/>
  <c r="O4" i="4"/>
  <c r="Q14" i="34" l="1"/>
  <c r="O9" i="4"/>
  <c r="T66" i="12"/>
  <c r="T46" i="12"/>
  <c r="T61" i="12"/>
  <c r="T30" i="12"/>
  <c r="T25" i="12"/>
  <c r="T48" i="12"/>
  <c r="T60" i="12"/>
  <c r="T37" i="12"/>
  <c r="T15" i="12"/>
  <c r="T51" i="12"/>
  <c r="T13" i="12"/>
  <c r="T12" i="12"/>
  <c r="T28" i="12"/>
  <c r="T58" i="12"/>
  <c r="T44" i="12"/>
  <c r="T27" i="12"/>
  <c r="T14" i="12"/>
  <c r="T49" i="12"/>
  <c r="T11" i="12"/>
  <c r="T24" i="12"/>
  <c r="T57" i="12"/>
  <c r="T17" i="12"/>
  <c r="T31" i="12"/>
  <c r="T73" i="12"/>
  <c r="T56" i="12"/>
  <c r="T45" i="12"/>
  <c r="T29" i="12"/>
  <c r="T23" i="12"/>
  <c r="T39" i="12"/>
  <c r="T80" i="12"/>
  <c r="T59" i="12"/>
  <c r="T47" i="12"/>
  <c r="T26" i="12"/>
  <c r="T16" i="12"/>
  <c r="T38" i="12"/>
  <c r="T18" i="12"/>
  <c r="T36" i="12"/>
  <c r="T79" i="12"/>
  <c r="U71" i="12"/>
  <c r="T50" i="12"/>
  <c r="Z63" i="8"/>
  <c r="Z64" i="8"/>
  <c r="Z54" i="8"/>
  <c r="Z52" i="8"/>
  <c r="Z49" i="8"/>
  <c r="Z51" i="8"/>
  <c r="Z48" i="8"/>
  <c r="Z53" i="8"/>
  <c r="Z50" i="8"/>
  <c r="Z47" i="8"/>
  <c r="AA5" i="8"/>
  <c r="AA74" i="8" s="1"/>
  <c r="Z62" i="8"/>
  <c r="Z60" i="8"/>
  <c r="Z59" i="8"/>
  <c r="Z61" i="8"/>
  <c r="L16" i="7"/>
  <c r="R4" i="33"/>
  <c r="R4" i="34"/>
  <c r="Q31" i="33"/>
  <c r="Q20" i="33"/>
  <c r="Z69" i="8"/>
  <c r="Z29" i="8"/>
  <c r="CR6" i="1"/>
  <c r="Z27" i="8"/>
  <c r="Z26" i="8"/>
  <c r="Z82" i="8"/>
  <c r="Z83" i="8"/>
  <c r="Z76" i="8"/>
  <c r="Z75" i="8"/>
  <c r="Z39" i="8"/>
  <c r="Z17" i="8"/>
  <c r="Z33" i="8"/>
  <c r="Z31" i="8"/>
  <c r="Z28" i="8"/>
  <c r="Z40" i="8"/>
  <c r="Z15" i="8"/>
  <c r="Z32" i="8"/>
  <c r="Z30" i="8"/>
  <c r="Z18" i="8"/>
  <c r="Z42" i="8"/>
  <c r="Z21" i="8"/>
  <c r="Z14" i="8"/>
  <c r="Z41" i="8"/>
  <c r="Z20" i="8"/>
  <c r="Z19" i="8"/>
  <c r="Z16" i="8"/>
  <c r="Z34" i="8"/>
  <c r="S6" i="12"/>
  <c r="O42" i="4" s="1"/>
  <c r="P4" i="4"/>
  <c r="P9" i="4" s="1"/>
  <c r="R14" i="34" l="1"/>
  <c r="U12" i="12"/>
  <c r="U73" i="12"/>
  <c r="U59" i="12"/>
  <c r="U49" i="12"/>
  <c r="U27" i="12"/>
  <c r="U80" i="12"/>
  <c r="V71" i="12"/>
  <c r="U51" i="12"/>
  <c r="U11" i="12"/>
  <c r="U79" i="12"/>
  <c r="U61" i="12"/>
  <c r="U17" i="12"/>
  <c r="U25" i="12"/>
  <c r="U44" i="12"/>
  <c r="U18" i="12"/>
  <c r="U28" i="12"/>
  <c r="U23" i="12"/>
  <c r="U47" i="12"/>
  <c r="U60" i="12"/>
  <c r="U13" i="12"/>
  <c r="U38" i="12"/>
  <c r="U39" i="12"/>
  <c r="U30" i="12"/>
  <c r="U24" i="12"/>
  <c r="U50" i="12"/>
  <c r="U37" i="12"/>
  <c r="U31" i="12"/>
  <c r="U15" i="12"/>
  <c r="U14" i="12"/>
  <c r="U58" i="12"/>
  <c r="U45" i="12"/>
  <c r="U26" i="12"/>
  <c r="U48" i="12"/>
  <c r="U36" i="12"/>
  <c r="U56" i="12"/>
  <c r="U16" i="12"/>
  <c r="U29" i="12"/>
  <c r="U66" i="12"/>
  <c r="U57" i="12"/>
  <c r="U46" i="12"/>
  <c r="AA63" i="8"/>
  <c r="AA64" i="8"/>
  <c r="AA54" i="8"/>
  <c r="AA52" i="8"/>
  <c r="AA50" i="8"/>
  <c r="AA53" i="8"/>
  <c r="AA51" i="8"/>
  <c r="AA49" i="8"/>
  <c r="AA48" i="8"/>
  <c r="AA47" i="8"/>
  <c r="AB5" i="8"/>
  <c r="AB74" i="8" s="1"/>
  <c r="AA59" i="8"/>
  <c r="AA61" i="8"/>
  <c r="AA62" i="8"/>
  <c r="AA60" i="8"/>
  <c r="M16" i="7"/>
  <c r="N16" i="7" s="1"/>
  <c r="S4" i="34"/>
  <c r="S4" i="33"/>
  <c r="R31" i="33"/>
  <c r="R20" i="33"/>
  <c r="AA30" i="8"/>
  <c r="CS6" i="1"/>
  <c r="AA21" i="8"/>
  <c r="AA17" i="8"/>
  <c r="AA27" i="8"/>
  <c r="AA76" i="8"/>
  <c r="AA82" i="8"/>
  <c r="AA83" i="8"/>
  <c r="AA26" i="8"/>
  <c r="AA69" i="8"/>
  <c r="AA40" i="8"/>
  <c r="AA16" i="8"/>
  <c r="AA39" i="8"/>
  <c r="AA33" i="8"/>
  <c r="AA29" i="8"/>
  <c r="AA31" i="8"/>
  <c r="AA28" i="8"/>
  <c r="AA75" i="8"/>
  <c r="AA34" i="8"/>
  <c r="AA15" i="8"/>
  <c r="AA42" i="8"/>
  <c r="AA32" i="8"/>
  <c r="AA19" i="8"/>
  <c r="AA18" i="8"/>
  <c r="AA41" i="8"/>
  <c r="AA14" i="8"/>
  <c r="AA20" i="8"/>
  <c r="T6" i="12"/>
  <c r="P42" i="4" s="1"/>
  <c r="Q4" i="4"/>
  <c r="Q9" i="4" s="1"/>
  <c r="I4" i="12"/>
  <c r="M6" i="1"/>
  <c r="S14" i="34" l="1"/>
  <c r="V39" i="12"/>
  <c r="V36" i="12"/>
  <c r="V24" i="12"/>
  <c r="V45" i="12"/>
  <c r="V60" i="12"/>
  <c r="V37" i="12"/>
  <c r="V12" i="12"/>
  <c r="V13" i="12"/>
  <c r="V14" i="12"/>
  <c r="V46" i="12"/>
  <c r="V18" i="12"/>
  <c r="V48" i="12"/>
  <c r="V59" i="12"/>
  <c r="V50" i="12"/>
  <c r="V57" i="12"/>
  <c r="V23" i="12"/>
  <c r="V58" i="12"/>
  <c r="V47" i="12"/>
  <c r="V17" i="12"/>
  <c r="V66" i="12"/>
  <c r="V27" i="12"/>
  <c r="V80" i="12"/>
  <c r="V56" i="12"/>
  <c r="V49" i="12"/>
  <c r="V11" i="12"/>
  <c r="V25" i="12"/>
  <c r="V28" i="12"/>
  <c r="V16" i="12"/>
  <c r="V26" i="12"/>
  <c r="V79" i="12"/>
  <c r="W71" i="12"/>
  <c r="V51" i="12"/>
  <c r="V31" i="12"/>
  <c r="V38" i="12"/>
  <c r="V15" i="12"/>
  <c r="V29" i="12"/>
  <c r="V30" i="12"/>
  <c r="V73" i="12"/>
  <c r="V44" i="12"/>
  <c r="V61" i="12"/>
  <c r="AB64" i="8"/>
  <c r="AB63" i="8"/>
  <c r="AB51" i="8"/>
  <c r="AB53" i="8"/>
  <c r="AB49" i="8"/>
  <c r="AB52" i="8"/>
  <c r="AB47" i="8"/>
  <c r="AB54" i="8"/>
  <c r="AB50" i="8"/>
  <c r="AB48" i="8"/>
  <c r="AC5" i="8"/>
  <c r="AC74" i="8" s="1"/>
  <c r="AB61" i="8"/>
  <c r="AB59" i="8"/>
  <c r="AB62" i="8"/>
  <c r="AB60" i="8"/>
  <c r="T4" i="33"/>
  <c r="T4" i="34"/>
  <c r="O16" i="7"/>
  <c r="S31" i="33"/>
  <c r="S20" i="33"/>
  <c r="AB69" i="8"/>
  <c r="AB42" i="8"/>
  <c r="AB28" i="8"/>
  <c r="CT6" i="1"/>
  <c r="AB16" i="8"/>
  <c r="AB29" i="8"/>
  <c r="AB39" i="8"/>
  <c r="AB76" i="8"/>
  <c r="AB82" i="8"/>
  <c r="AB83" i="8"/>
  <c r="AB17" i="8"/>
  <c r="AB27" i="8"/>
  <c r="AB26" i="8"/>
  <c r="AB15" i="8"/>
  <c r="AB31" i="8"/>
  <c r="AB34" i="8"/>
  <c r="AB40" i="8"/>
  <c r="AB33" i="8"/>
  <c r="AB30" i="8"/>
  <c r="AB75" i="8"/>
  <c r="AB32" i="8"/>
  <c r="AB18" i="8"/>
  <c r="AB19" i="8"/>
  <c r="AB21" i="8"/>
  <c r="AB14" i="8"/>
  <c r="AB41" i="8"/>
  <c r="AB20" i="8"/>
  <c r="U6" i="12"/>
  <c r="Q42" i="4" s="1"/>
  <c r="I5" i="12"/>
  <c r="I6" i="12"/>
  <c r="R4" i="4"/>
  <c r="R9" i="4" s="1"/>
  <c r="G42" i="4"/>
  <c r="CL6" i="1"/>
  <c r="BJ6" i="1"/>
  <c r="CF6" i="1"/>
  <c r="CJ6" i="1"/>
  <c r="BV6" i="1"/>
  <c r="BS6" i="1"/>
  <c r="CG6" i="1"/>
  <c r="N6" i="1"/>
  <c r="BO6" i="1"/>
  <c r="BY6" i="1"/>
  <c r="BL6" i="1"/>
  <c r="BW6" i="1"/>
  <c r="BG6" i="1"/>
  <c r="BI6" i="1"/>
  <c r="CI6" i="1"/>
  <c r="BK6" i="1"/>
  <c r="BH6" i="1"/>
  <c r="BE6" i="1"/>
  <c r="BR6" i="1"/>
  <c r="CE6" i="1"/>
  <c r="CN6" i="1"/>
  <c r="BQ6" i="1"/>
  <c r="CD6" i="1"/>
  <c r="CQ6" i="1"/>
  <c r="CK6" i="1"/>
  <c r="BD6" i="1"/>
  <c r="CP6" i="1"/>
  <c r="BZ6" i="1"/>
  <c r="BF6" i="1"/>
  <c r="BP6" i="1"/>
  <c r="CC6" i="1"/>
  <c r="CB6" i="1"/>
  <c r="BM6" i="1"/>
  <c r="CM6" i="1"/>
  <c r="CO6" i="1"/>
  <c r="BT6" i="1"/>
  <c r="BN6" i="1"/>
  <c r="CA6" i="1"/>
  <c r="BX6" i="1"/>
  <c r="BU6" i="1"/>
  <c r="CH6" i="1"/>
  <c r="T14" i="34" l="1"/>
  <c r="W16" i="12"/>
  <c r="W28" i="12"/>
  <c r="W36" i="12"/>
  <c r="X71" i="12"/>
  <c r="W48" i="12"/>
  <c r="W26" i="12"/>
  <c r="W45" i="12"/>
  <c r="W60" i="12"/>
  <c r="W29" i="12"/>
  <c r="W13" i="12"/>
  <c r="W47" i="12"/>
  <c r="W61" i="12"/>
  <c r="W23" i="12"/>
  <c r="W24" i="12"/>
  <c r="W51" i="12"/>
  <c r="W27" i="12"/>
  <c r="W25" i="12"/>
  <c r="W57" i="12"/>
  <c r="W44" i="12"/>
  <c r="W15" i="12"/>
  <c r="W38" i="12"/>
  <c r="W30" i="12"/>
  <c r="W80" i="12"/>
  <c r="W39" i="12"/>
  <c r="W59" i="12"/>
  <c r="W49" i="12"/>
  <c r="W17" i="12"/>
  <c r="W11" i="12"/>
  <c r="W37" i="12"/>
  <c r="W79" i="12"/>
  <c r="W66" i="12"/>
  <c r="W56" i="12"/>
  <c r="W46" i="12"/>
  <c r="W12" i="12"/>
  <c r="W14" i="12"/>
  <c r="W18" i="12"/>
  <c r="W31" i="12"/>
  <c r="W73" i="12"/>
  <c r="W58" i="12"/>
  <c r="W50" i="12"/>
  <c r="AC63" i="8"/>
  <c r="AC64" i="8"/>
  <c r="AC54" i="8"/>
  <c r="AC50" i="8"/>
  <c r="AC52" i="8"/>
  <c r="AC47" i="8"/>
  <c r="AC48" i="8"/>
  <c r="AC53" i="8"/>
  <c r="AC51" i="8"/>
  <c r="AC49" i="8"/>
  <c r="AD5" i="8"/>
  <c r="AD74" i="8" s="1"/>
  <c r="AC61" i="8"/>
  <c r="AC60" i="8"/>
  <c r="AC62" i="8"/>
  <c r="AC59" i="8"/>
  <c r="U4" i="33"/>
  <c r="U4" i="34"/>
  <c r="P16" i="7"/>
  <c r="T20" i="33"/>
  <c r="T31" i="33"/>
  <c r="AC19" i="8"/>
  <c r="CU6" i="1"/>
  <c r="AC40" i="8"/>
  <c r="AC21" i="8"/>
  <c r="AC75" i="8"/>
  <c r="AC27" i="8"/>
  <c r="AC31" i="8"/>
  <c r="AC76" i="8"/>
  <c r="AC82" i="8"/>
  <c r="AC83" i="8"/>
  <c r="AC69" i="8"/>
  <c r="AC29" i="8"/>
  <c r="AC28" i="8"/>
  <c r="AC16" i="8"/>
  <c r="AC17" i="8"/>
  <c r="AC39" i="8"/>
  <c r="AC26" i="8"/>
  <c r="AC42" i="8"/>
  <c r="AC34" i="8"/>
  <c r="AC30" i="8"/>
  <c r="AC33" i="8"/>
  <c r="AC15" i="8"/>
  <c r="AC32" i="8"/>
  <c r="AC18" i="8"/>
  <c r="AC41" i="8"/>
  <c r="AC14" i="8"/>
  <c r="AC20" i="8"/>
  <c r="V6" i="12"/>
  <c r="R42" i="4" s="1"/>
  <c r="S4" i="4"/>
  <c r="S9" i="4" s="1"/>
  <c r="O6" i="1"/>
  <c r="U14" i="34" l="1"/>
  <c r="X15" i="12"/>
  <c r="X36" i="12"/>
  <c r="X73" i="12"/>
  <c r="X58" i="12"/>
  <c r="X47" i="12"/>
  <c r="X14" i="12"/>
  <c r="X28" i="12"/>
  <c r="Y71" i="12"/>
  <c r="X51" i="12"/>
  <c r="X13" i="12"/>
  <c r="X24" i="12"/>
  <c r="X46" i="12"/>
  <c r="X61" i="12"/>
  <c r="X25" i="12"/>
  <c r="X48" i="12"/>
  <c r="X60" i="12"/>
  <c r="X27" i="12"/>
  <c r="X26" i="12"/>
  <c r="X18" i="12"/>
  <c r="X50" i="12"/>
  <c r="X29" i="12"/>
  <c r="X17" i="12"/>
  <c r="X66" i="12"/>
  <c r="X37" i="12"/>
  <c r="X56" i="12"/>
  <c r="X45" i="12"/>
  <c r="X30" i="12"/>
  <c r="X11" i="12"/>
  <c r="X39" i="12"/>
  <c r="X80" i="12"/>
  <c r="X59" i="12"/>
  <c r="X44" i="12"/>
  <c r="X12" i="12"/>
  <c r="X31" i="12"/>
  <c r="X38" i="12"/>
  <c r="X23" i="12"/>
  <c r="X79" i="12"/>
  <c r="X16" i="12"/>
  <c r="X57" i="12"/>
  <c r="X49" i="12"/>
  <c r="AD64" i="8"/>
  <c r="AD63" i="8"/>
  <c r="AD49" i="8"/>
  <c r="AD53" i="8"/>
  <c r="AD48" i="8"/>
  <c r="AD51" i="8"/>
  <c r="AD52" i="8"/>
  <c r="AD50" i="8"/>
  <c r="AD47" i="8"/>
  <c r="AD54" i="8"/>
  <c r="AE5" i="8"/>
  <c r="AE74" i="8" s="1"/>
  <c r="AD62" i="8"/>
  <c r="AD59" i="8"/>
  <c r="AD61" i="8"/>
  <c r="AD60" i="8"/>
  <c r="Q16" i="7"/>
  <c r="U20" i="33"/>
  <c r="U31" i="33"/>
  <c r="V4" i="33"/>
  <c r="V4" i="34"/>
  <c r="CV6" i="1"/>
  <c r="AD69" i="8"/>
  <c r="AD32" i="8"/>
  <c r="AD75" i="8"/>
  <c r="AD31" i="8"/>
  <c r="AD26" i="8"/>
  <c r="AD29" i="8"/>
  <c r="AD76" i="8"/>
  <c r="AD82" i="8"/>
  <c r="AD83" i="8"/>
  <c r="AD27" i="8"/>
  <c r="AD17" i="8"/>
  <c r="AD16" i="8"/>
  <c r="AD40" i="8"/>
  <c r="AD28" i="8"/>
  <c r="AD21" i="8"/>
  <c r="AD39" i="8"/>
  <c r="AD19" i="8"/>
  <c r="AD42" i="8"/>
  <c r="AD34" i="8"/>
  <c r="AD30" i="8"/>
  <c r="AD15" i="8"/>
  <c r="AD33" i="8"/>
  <c r="AD18" i="8"/>
  <c r="AD41" i="8"/>
  <c r="AD20" i="8"/>
  <c r="AD14" i="8"/>
  <c r="W6" i="12"/>
  <c r="S42" i="4" s="1"/>
  <c r="T4" i="4"/>
  <c r="T9" i="4" s="1"/>
  <c r="P6" i="1"/>
  <c r="V14" i="34" l="1"/>
  <c r="Y13" i="12"/>
  <c r="Y28" i="12"/>
  <c r="Y44" i="12"/>
  <c r="Y61" i="12"/>
  <c r="Y31" i="12"/>
  <c r="Y14" i="12"/>
  <c r="Y47" i="12"/>
  <c r="Y57" i="12"/>
  <c r="Y49" i="12"/>
  <c r="Y39" i="12"/>
  <c r="Y16" i="12"/>
  <c r="Y80" i="12"/>
  <c r="Y66" i="12"/>
  <c r="Y58" i="12"/>
  <c r="Y48" i="12"/>
  <c r="Y24" i="12"/>
  <c r="Y36" i="12"/>
  <c r="Y45" i="12"/>
  <c r="Y11" i="12"/>
  <c r="Y38" i="12"/>
  <c r="Y79" i="12"/>
  <c r="Y56" i="12"/>
  <c r="Y15" i="12"/>
  <c r="Y18" i="12"/>
  <c r="Y73" i="12"/>
  <c r="Y59" i="12"/>
  <c r="Y50" i="12"/>
  <c r="Y27" i="12"/>
  <c r="Y17" i="12"/>
  <c r="Y25" i="12"/>
  <c r="Y26" i="12"/>
  <c r="Z71" i="12"/>
  <c r="Y46" i="12"/>
  <c r="Y29" i="12"/>
  <c r="Y30" i="12"/>
  <c r="Y12" i="12"/>
  <c r="Y37" i="12"/>
  <c r="Y23" i="12"/>
  <c r="Y51" i="12"/>
  <c r="Y60" i="12"/>
  <c r="AE64" i="8"/>
  <c r="AE63" i="8"/>
  <c r="AE53" i="8"/>
  <c r="AE51" i="8"/>
  <c r="AE54" i="8"/>
  <c r="AE52" i="8"/>
  <c r="AE50" i="8"/>
  <c r="AE49" i="8"/>
  <c r="AE47" i="8"/>
  <c r="AE48" i="8"/>
  <c r="AF5" i="8"/>
  <c r="AF74" i="8" s="1"/>
  <c r="AE62" i="8"/>
  <c r="AE61" i="8"/>
  <c r="AE60" i="8"/>
  <c r="AE59" i="8"/>
  <c r="W4" i="34"/>
  <c r="W4" i="33"/>
  <c r="R16" i="7"/>
  <c r="V31" i="33"/>
  <c r="V20" i="33"/>
  <c r="AE42" i="8"/>
  <c r="CW6" i="1"/>
  <c r="AE82" i="8"/>
  <c r="AE83" i="8"/>
  <c r="AE76" i="8"/>
  <c r="AE69" i="8"/>
  <c r="AE26" i="8"/>
  <c r="AE75" i="8"/>
  <c r="AE27" i="8"/>
  <c r="AE29" i="8"/>
  <c r="AE16" i="8"/>
  <c r="AE28" i="8"/>
  <c r="AE39" i="8"/>
  <c r="AE17" i="8"/>
  <c r="AE40" i="8"/>
  <c r="AE34" i="8"/>
  <c r="AE32" i="8"/>
  <c r="AE15" i="8"/>
  <c r="AE33" i="8"/>
  <c r="AE19" i="8"/>
  <c r="AE30" i="8"/>
  <c r="AE18" i="8"/>
  <c r="AE14" i="8"/>
  <c r="AE21" i="8"/>
  <c r="AE31" i="8"/>
  <c r="AE20" i="8"/>
  <c r="AE41" i="8"/>
  <c r="X6" i="12"/>
  <c r="T42" i="4" s="1"/>
  <c r="U4" i="4"/>
  <c r="U9" i="4" s="1"/>
  <c r="Q6" i="1"/>
  <c r="W14" i="34" l="1"/>
  <c r="Z16" i="12"/>
  <c r="Z25" i="12"/>
  <c r="Z80" i="12"/>
  <c r="Z44" i="12"/>
  <c r="Z61" i="12"/>
  <c r="Z38" i="12"/>
  <c r="Z30" i="12"/>
  <c r="Z13" i="12"/>
  <c r="Z79" i="12"/>
  <c r="Z46" i="12"/>
  <c r="Z12" i="12"/>
  <c r="Z26" i="12"/>
  <c r="Z56" i="12"/>
  <c r="Z47" i="12"/>
  <c r="Z29" i="12"/>
  <c r="Z57" i="12"/>
  <c r="Z49" i="12"/>
  <c r="Z28" i="12"/>
  <c r="Z39" i="12"/>
  <c r="Z18" i="12"/>
  <c r="Z31" i="12"/>
  <c r="Z58" i="12"/>
  <c r="Z51" i="12"/>
  <c r="Z17" i="12"/>
  <c r="Z11" i="12"/>
  <c r="Z23" i="12"/>
  <c r="Z59" i="12"/>
  <c r="Z48" i="12"/>
  <c r="Z24" i="12"/>
  <c r="Z37" i="12"/>
  <c r="Z15" i="12"/>
  <c r="Z14" i="12"/>
  <c r="Z66" i="12"/>
  <c r="AA71" i="12"/>
  <c r="Z50" i="12"/>
  <c r="Z27" i="12"/>
  <c r="Z36" i="12"/>
  <c r="Z73" i="12"/>
  <c r="Z45" i="12"/>
  <c r="Z60" i="12"/>
  <c r="AF63" i="8"/>
  <c r="AF64" i="8"/>
  <c r="AF53" i="8"/>
  <c r="AF52" i="8"/>
  <c r="AF51" i="8"/>
  <c r="AF54" i="8"/>
  <c r="AF50" i="8"/>
  <c r="AF49" i="8"/>
  <c r="AF47" i="8"/>
  <c r="AF48" i="8"/>
  <c r="AG5" i="8"/>
  <c r="AG74" i="8" s="1"/>
  <c r="AF61" i="8"/>
  <c r="AF62" i="8"/>
  <c r="AF60" i="8"/>
  <c r="AF59" i="8"/>
  <c r="W31" i="33"/>
  <c r="W20" i="33"/>
  <c r="X4" i="33"/>
  <c r="X4" i="34"/>
  <c r="S16" i="7"/>
  <c r="AF28" i="8"/>
  <c r="AF27" i="8"/>
  <c r="AF19" i="8"/>
  <c r="CX6" i="1"/>
  <c r="AF20" i="8"/>
  <c r="AF69" i="8"/>
  <c r="AF82" i="8"/>
  <c r="AF76" i="8"/>
  <c r="AF83" i="8"/>
  <c r="AF31" i="8"/>
  <c r="AF75" i="8"/>
  <c r="AF26" i="8"/>
  <c r="AF29" i="8"/>
  <c r="AF21" i="8"/>
  <c r="AF17" i="8"/>
  <c r="AF42" i="8"/>
  <c r="AF40" i="8"/>
  <c r="AF16" i="8"/>
  <c r="AF39" i="8"/>
  <c r="AF33" i="8"/>
  <c r="AF34" i="8"/>
  <c r="AF15" i="8"/>
  <c r="AF30" i="8"/>
  <c r="AF32" i="8"/>
  <c r="AF41" i="8"/>
  <c r="AF18" i="8"/>
  <c r="AF14" i="8"/>
  <c r="Y6" i="12"/>
  <c r="U42" i="4" s="1"/>
  <c r="V4" i="4"/>
  <c r="V9" i="4" s="1"/>
  <c r="R6" i="1"/>
  <c r="X14" i="34" l="1"/>
  <c r="AA25" i="12"/>
  <c r="AA57" i="12"/>
  <c r="AA51" i="12"/>
  <c r="AA80" i="12"/>
  <c r="AA73" i="12"/>
  <c r="AA59" i="12"/>
  <c r="AA48" i="12"/>
  <c r="AA39" i="12"/>
  <c r="AA58" i="12"/>
  <c r="AA49" i="12"/>
  <c r="AA38" i="12"/>
  <c r="AA12" i="12"/>
  <c r="AA66" i="12"/>
  <c r="AB71" i="12"/>
  <c r="AA50" i="12"/>
  <c r="AA27" i="12"/>
  <c r="AA31" i="12"/>
  <c r="AA17" i="12"/>
  <c r="AA45" i="12"/>
  <c r="AA61" i="12"/>
  <c r="AA29" i="12"/>
  <c r="AA79" i="12"/>
  <c r="AA26" i="12"/>
  <c r="AA30" i="12"/>
  <c r="AA23" i="12"/>
  <c r="AA44" i="12"/>
  <c r="AA60" i="12"/>
  <c r="AA14" i="12"/>
  <c r="AA18" i="12"/>
  <c r="AA11" i="12"/>
  <c r="AA36" i="12"/>
  <c r="AA16" i="12"/>
  <c r="AA46" i="12"/>
  <c r="AA37" i="12"/>
  <c r="AA15" i="12"/>
  <c r="AA13" i="12"/>
  <c r="AA28" i="12"/>
  <c r="AA24" i="12"/>
  <c r="AA56" i="12"/>
  <c r="AA47" i="12"/>
  <c r="AG63" i="8"/>
  <c r="AG64" i="8"/>
  <c r="AG52" i="8"/>
  <c r="AG54" i="8"/>
  <c r="AG51" i="8"/>
  <c r="AG48" i="8"/>
  <c r="AG53" i="8"/>
  <c r="AG49" i="8"/>
  <c r="AG47" i="8"/>
  <c r="AG50" i="8"/>
  <c r="AH5" i="8"/>
  <c r="AH74" i="8" s="1"/>
  <c r="AG62" i="8"/>
  <c r="AG61" i="8"/>
  <c r="AG60" i="8"/>
  <c r="AG59" i="8"/>
  <c r="Y4" i="33"/>
  <c r="Y4" i="34"/>
  <c r="T16" i="7"/>
  <c r="X31" i="33"/>
  <c r="X20" i="33"/>
  <c r="CY6" i="1"/>
  <c r="AG41" i="8"/>
  <c r="AG31" i="8"/>
  <c r="AG17" i="8"/>
  <c r="AG76" i="8"/>
  <c r="AG83" i="8"/>
  <c r="AG82" i="8"/>
  <c r="AG69" i="8"/>
  <c r="AG27" i="8"/>
  <c r="AG26" i="8"/>
  <c r="AG21" i="8"/>
  <c r="AG75" i="8"/>
  <c r="AG28" i="8"/>
  <c r="AG29" i="8"/>
  <c r="AG19" i="8"/>
  <c r="AG16" i="8"/>
  <c r="AG40" i="8"/>
  <c r="AG42" i="8"/>
  <c r="AG39" i="8"/>
  <c r="AG33" i="8"/>
  <c r="AG34" i="8"/>
  <c r="AG15" i="8"/>
  <c r="AG30" i="8"/>
  <c r="AG32" i="8"/>
  <c r="AG20" i="8"/>
  <c r="AG18" i="8"/>
  <c r="AG14" i="8"/>
  <c r="Z6" i="12"/>
  <c r="V42" i="4" s="1"/>
  <c r="W4" i="4"/>
  <c r="W9" i="4" s="1"/>
  <c r="S6" i="1"/>
  <c r="Y14" i="34" l="1"/>
  <c r="AB25" i="12"/>
  <c r="AB73" i="12"/>
  <c r="AB47" i="12"/>
  <c r="AB61" i="12"/>
  <c r="AB30" i="12"/>
  <c r="AB14" i="12"/>
  <c r="AB44" i="12"/>
  <c r="AB60" i="12"/>
  <c r="AB18" i="12"/>
  <c r="AB28" i="12"/>
  <c r="AB46" i="12"/>
  <c r="AB36" i="12"/>
  <c r="AB15" i="12"/>
  <c r="AB39" i="12"/>
  <c r="AB23" i="12"/>
  <c r="AB38" i="12"/>
  <c r="AB56" i="12"/>
  <c r="AB50" i="12"/>
  <c r="AB11" i="12"/>
  <c r="AB57" i="12"/>
  <c r="AB45" i="12"/>
  <c r="AB31" i="12"/>
  <c r="AB24" i="12"/>
  <c r="AB13" i="12"/>
  <c r="AB66" i="12"/>
  <c r="AB58" i="12"/>
  <c r="AB48" i="12"/>
  <c r="AB17" i="12"/>
  <c r="AB27" i="12"/>
  <c r="AB16" i="12"/>
  <c r="AB79" i="12"/>
  <c r="AB59" i="12"/>
  <c r="AB51" i="12"/>
  <c r="AB37" i="12"/>
  <c r="AB29" i="12"/>
  <c r="AB12" i="12"/>
  <c r="AB26" i="12"/>
  <c r="AB80" i="12"/>
  <c r="AC71" i="12"/>
  <c r="AB49" i="12"/>
  <c r="AH63" i="8"/>
  <c r="AH64" i="8"/>
  <c r="AH54" i="8"/>
  <c r="AH51" i="8"/>
  <c r="AH50" i="8"/>
  <c r="AH49" i="8"/>
  <c r="AH52" i="8"/>
  <c r="AH48" i="8"/>
  <c r="AH47" i="8"/>
  <c r="AH53" i="8"/>
  <c r="AI5" i="8"/>
  <c r="AI74" i="8" s="1"/>
  <c r="AH60" i="8"/>
  <c r="AH62" i="8"/>
  <c r="AH59" i="8"/>
  <c r="AH61" i="8"/>
  <c r="AG7" i="8"/>
  <c r="Z4" i="33"/>
  <c r="Z4" i="34"/>
  <c r="Y5" i="33"/>
  <c r="X16" i="4" s="1"/>
  <c r="Y31" i="33"/>
  <c r="Y32" i="33" s="1"/>
  <c r="X20" i="4" s="1"/>
  <c r="Y20" i="33"/>
  <c r="Y21" i="33" s="1"/>
  <c r="X19" i="4" s="1"/>
  <c r="U16" i="7"/>
  <c r="AH19" i="8"/>
  <c r="CZ6" i="1"/>
  <c r="AH16" i="8"/>
  <c r="AH69" i="8"/>
  <c r="AH83" i="8"/>
  <c r="AH76" i="8"/>
  <c r="AH82" i="8"/>
  <c r="AH31" i="8"/>
  <c r="AH27" i="8"/>
  <c r="AH17" i="8"/>
  <c r="AH26" i="8"/>
  <c r="AH29" i="8"/>
  <c r="AH75" i="8"/>
  <c r="AH39" i="8"/>
  <c r="AH40" i="8"/>
  <c r="AH42" i="8"/>
  <c r="AH34" i="8"/>
  <c r="AH30" i="8"/>
  <c r="AH33" i="8"/>
  <c r="AH15" i="8"/>
  <c r="AH41" i="8"/>
  <c r="AH32" i="8"/>
  <c r="AH20" i="8"/>
  <c r="AH18" i="8"/>
  <c r="AH14" i="8"/>
  <c r="AH28" i="8"/>
  <c r="AH21" i="8"/>
  <c r="AA6" i="12"/>
  <c r="W42" i="4" s="1"/>
  <c r="X4" i="4"/>
  <c r="T6" i="1"/>
  <c r="Z14" i="34" l="1"/>
  <c r="X17" i="4"/>
  <c r="X9" i="4"/>
  <c r="AC24" i="12"/>
  <c r="AC16" i="12"/>
  <c r="AC58" i="12"/>
  <c r="AC49" i="12"/>
  <c r="AC25" i="12"/>
  <c r="AC28" i="12"/>
  <c r="AC56" i="12"/>
  <c r="AC46" i="12"/>
  <c r="AC27" i="12"/>
  <c r="AC17" i="12"/>
  <c r="AC37" i="12"/>
  <c r="AC79" i="12"/>
  <c r="AC59" i="12"/>
  <c r="AC47" i="12"/>
  <c r="AC31" i="12"/>
  <c r="AC36" i="12"/>
  <c r="AC57" i="12"/>
  <c r="AC48" i="12"/>
  <c r="AC11" i="12"/>
  <c r="AC29" i="12"/>
  <c r="AC38" i="12"/>
  <c r="AC80" i="12"/>
  <c r="AD71" i="12"/>
  <c r="AC51" i="12"/>
  <c r="AC15" i="12"/>
  <c r="AC12" i="12"/>
  <c r="AC26" i="12"/>
  <c r="AC66" i="12"/>
  <c r="AC50" i="12"/>
  <c r="AC61" i="12"/>
  <c r="AC39" i="12"/>
  <c r="AC73" i="12"/>
  <c r="AC18" i="12"/>
  <c r="AC30" i="12"/>
  <c r="AC23" i="12"/>
  <c r="AC13" i="12"/>
  <c r="AC44" i="12"/>
  <c r="AC60" i="12"/>
  <c r="AC14" i="12"/>
  <c r="AC45" i="12"/>
  <c r="AI63" i="8"/>
  <c r="AI64" i="8"/>
  <c r="AI54" i="8"/>
  <c r="AI52" i="8"/>
  <c r="AI50" i="8"/>
  <c r="AI53" i="8"/>
  <c r="AI51" i="8"/>
  <c r="AI49" i="8"/>
  <c r="AI47" i="8"/>
  <c r="AI48" i="8"/>
  <c r="AI62" i="8"/>
  <c r="AI61" i="8"/>
  <c r="AI59" i="8"/>
  <c r="AI60" i="8"/>
  <c r="AH7" i="8"/>
  <c r="AA4" i="34"/>
  <c r="AA4" i="33"/>
  <c r="V16" i="7"/>
  <c r="Z5" i="33"/>
  <c r="Y16" i="4" s="1"/>
  <c r="Z20" i="33"/>
  <c r="Z21" i="33" s="1"/>
  <c r="Y19" i="4" s="1"/>
  <c r="Z31" i="33"/>
  <c r="Z32" i="33" s="1"/>
  <c r="Y20" i="4" s="1"/>
  <c r="DA6" i="1"/>
  <c r="AI28" i="8"/>
  <c r="AI31" i="8"/>
  <c r="AJ5" i="8"/>
  <c r="AJ74" i="8" s="1"/>
  <c r="AI76" i="8"/>
  <c r="AI82" i="8"/>
  <c r="AI83" i="8"/>
  <c r="AI69" i="8"/>
  <c r="AI27" i="8"/>
  <c r="AI21" i="8"/>
  <c r="AI17" i="8"/>
  <c r="AI75" i="8"/>
  <c r="AI16" i="8"/>
  <c r="AI29" i="8"/>
  <c r="AI26" i="8"/>
  <c r="AI19" i="8"/>
  <c r="AI40" i="8"/>
  <c r="AI42" i="8"/>
  <c r="AI39" i="8"/>
  <c r="AI32" i="8"/>
  <c r="AI33" i="8"/>
  <c r="AI34" i="8"/>
  <c r="AI15" i="8"/>
  <c r="AI20" i="8"/>
  <c r="AI41" i="8"/>
  <c r="AI30" i="8"/>
  <c r="AI18" i="8"/>
  <c r="AI14" i="8"/>
  <c r="AB6" i="12"/>
  <c r="X42" i="4" s="1"/>
  <c r="Y4" i="4"/>
  <c r="U6" i="1"/>
  <c r="AA14" i="34" l="1"/>
  <c r="Y17" i="4"/>
  <c r="Y9" i="4"/>
  <c r="AD60" i="12"/>
  <c r="AD27" i="12"/>
  <c r="AD48" i="12"/>
  <c r="AD38" i="12"/>
  <c r="AD37" i="12"/>
  <c r="AD24" i="12"/>
  <c r="AD57" i="12"/>
  <c r="AD50" i="12"/>
  <c r="AD39" i="12"/>
  <c r="AD17" i="12"/>
  <c r="AD56" i="12"/>
  <c r="AD23" i="12"/>
  <c r="AD49" i="12"/>
  <c r="AD11" i="12"/>
  <c r="AD18" i="12"/>
  <c r="AD16" i="12"/>
  <c r="AD47" i="12"/>
  <c r="AD12" i="12"/>
  <c r="AD80" i="12"/>
  <c r="AD58" i="12"/>
  <c r="AD31" i="12"/>
  <c r="AD26" i="12"/>
  <c r="AD79" i="12"/>
  <c r="AD59" i="12"/>
  <c r="AD51" i="12"/>
  <c r="AE71" i="12"/>
  <c r="AD25" i="12"/>
  <c r="AD66" i="12"/>
  <c r="AD30" i="12"/>
  <c r="AD13" i="12"/>
  <c r="AD73" i="12"/>
  <c r="AD45" i="12"/>
  <c r="AD61" i="12"/>
  <c r="AD29" i="12"/>
  <c r="AD15" i="12"/>
  <c r="AD36" i="12"/>
  <c r="AD14" i="12"/>
  <c r="AD28" i="12"/>
  <c r="AD46" i="12"/>
  <c r="AD44" i="12"/>
  <c r="AJ64" i="8"/>
  <c r="AJ63" i="8"/>
  <c r="AJ53" i="8"/>
  <c r="AJ51" i="8"/>
  <c r="AJ54" i="8"/>
  <c r="AJ47" i="8"/>
  <c r="AJ50" i="8"/>
  <c r="AJ48" i="8"/>
  <c r="AJ49" i="8"/>
  <c r="AJ52" i="8"/>
  <c r="AJ60" i="8"/>
  <c r="AJ61" i="8"/>
  <c r="AJ59" i="8"/>
  <c r="AJ62" i="8"/>
  <c r="AI7" i="8"/>
  <c r="AB4" i="33"/>
  <c r="AB4" i="34"/>
  <c r="W16" i="7"/>
  <c r="AA5" i="33"/>
  <c r="Z16" i="4" s="1"/>
  <c r="AA31" i="33"/>
  <c r="AA32" i="33" s="1"/>
  <c r="Z20" i="4" s="1"/>
  <c r="AA20" i="33"/>
  <c r="AA21" i="33" s="1"/>
  <c r="Z19" i="4" s="1"/>
  <c r="AJ41" i="8"/>
  <c r="AJ29" i="8"/>
  <c r="AJ21" i="8"/>
  <c r="DB6" i="1"/>
  <c r="AJ16" i="8"/>
  <c r="AK5" i="8"/>
  <c r="AK74" i="8" s="1"/>
  <c r="AF71" i="12" s="1"/>
  <c r="AJ76" i="8"/>
  <c r="AJ82" i="8"/>
  <c r="AJ83" i="8"/>
  <c r="AJ69" i="8"/>
  <c r="AJ31" i="8"/>
  <c r="AJ28" i="8"/>
  <c r="AJ27" i="8"/>
  <c r="AJ19" i="8"/>
  <c r="AJ26" i="8"/>
  <c r="AJ17" i="8"/>
  <c r="AJ75" i="8"/>
  <c r="AJ42" i="8"/>
  <c r="AJ40" i="8"/>
  <c r="AJ39" i="8"/>
  <c r="AJ32" i="8"/>
  <c r="AJ33" i="8"/>
  <c r="AJ15" i="8"/>
  <c r="AJ20" i="8"/>
  <c r="AJ34" i="8"/>
  <c r="AJ30" i="8"/>
  <c r="AJ18" i="8"/>
  <c r="AJ14" i="8"/>
  <c r="AC6" i="12"/>
  <c r="Y42" i="4" s="1"/>
  <c r="Z4" i="4"/>
  <c r="V6" i="1"/>
  <c r="AB14" i="34" l="1"/>
  <c r="Z9" i="4"/>
  <c r="Z17" i="4"/>
  <c r="AE24" i="12"/>
  <c r="AE13" i="12"/>
  <c r="AE49" i="12"/>
  <c r="AE60" i="12"/>
  <c r="AE29" i="12"/>
  <c r="AE36" i="12"/>
  <c r="AE25" i="12"/>
  <c r="AE46" i="12"/>
  <c r="AE61" i="12"/>
  <c r="AE11" i="12"/>
  <c r="AE37" i="12"/>
  <c r="AE28" i="12"/>
  <c r="AE18" i="12"/>
  <c r="AE45" i="12"/>
  <c r="AE27" i="12"/>
  <c r="AE39" i="12"/>
  <c r="AE66" i="12"/>
  <c r="AE26" i="12"/>
  <c r="AE47" i="12"/>
  <c r="AE80" i="12"/>
  <c r="AE38" i="12"/>
  <c r="AE59" i="12"/>
  <c r="AE44" i="12"/>
  <c r="AE15" i="12"/>
  <c r="AE17" i="12"/>
  <c r="AE14" i="12"/>
  <c r="AE79" i="12"/>
  <c r="AE56" i="12"/>
  <c r="AE51" i="12"/>
  <c r="AE31" i="12"/>
  <c r="AE12" i="12"/>
  <c r="AE23" i="12"/>
  <c r="AE73" i="12"/>
  <c r="AE58" i="12"/>
  <c r="AE48" i="12"/>
  <c r="AE30" i="12"/>
  <c r="AE16" i="12"/>
  <c r="AE57" i="12"/>
  <c r="AE50" i="12"/>
  <c r="AK63" i="8"/>
  <c r="AK64" i="8"/>
  <c r="AK54" i="8"/>
  <c r="AK52" i="8"/>
  <c r="AK47" i="8"/>
  <c r="AF44" i="12" s="1"/>
  <c r="AK50" i="8"/>
  <c r="AK49" i="8"/>
  <c r="AK53" i="8"/>
  <c r="AK48" i="8"/>
  <c r="AK51" i="8"/>
  <c r="AK61" i="8"/>
  <c r="AK62" i="8"/>
  <c r="AK60" i="8"/>
  <c r="AK59" i="8"/>
  <c r="AJ7" i="8"/>
  <c r="X16" i="7"/>
  <c r="AC4" i="33"/>
  <c r="AC4" i="34"/>
  <c r="AB5" i="33"/>
  <c r="AA16" i="4" s="1"/>
  <c r="AB20" i="33"/>
  <c r="AB21" i="33" s="1"/>
  <c r="AA19" i="4" s="1"/>
  <c r="AB31" i="33"/>
  <c r="AB32" i="33" s="1"/>
  <c r="AA20" i="4" s="1"/>
  <c r="AK17" i="8"/>
  <c r="DC6" i="1"/>
  <c r="AL5" i="8"/>
  <c r="AL74" i="8" s="1"/>
  <c r="AG71" i="12" s="1"/>
  <c r="AK82" i="8"/>
  <c r="AK83" i="8"/>
  <c r="AK76" i="8"/>
  <c r="AK69" i="8"/>
  <c r="AK28" i="8"/>
  <c r="AK21" i="8"/>
  <c r="AF18" i="12" s="1"/>
  <c r="AK19" i="8"/>
  <c r="AK29" i="8"/>
  <c r="AK75" i="8"/>
  <c r="AK26" i="8"/>
  <c r="AF23" i="12" s="1"/>
  <c r="AK41" i="8"/>
  <c r="AK39" i="8"/>
  <c r="AF36" i="12" s="1"/>
  <c r="AK40" i="8"/>
  <c r="AK42" i="8"/>
  <c r="AK34" i="8"/>
  <c r="AK30" i="8"/>
  <c r="AK15" i="8"/>
  <c r="AK32" i="8"/>
  <c r="AK20" i="8"/>
  <c r="AK33" i="8"/>
  <c r="AK18" i="8"/>
  <c r="AK14" i="8"/>
  <c r="AF11" i="12" s="1"/>
  <c r="AK16" i="8"/>
  <c r="AK27" i="8"/>
  <c r="AK31" i="8"/>
  <c r="AA4" i="4"/>
  <c r="W6" i="1"/>
  <c r="AC14" i="34" l="1"/>
  <c r="AA17" i="4"/>
  <c r="AA9" i="4"/>
  <c r="AF28" i="12"/>
  <c r="AF24" i="12"/>
  <c r="AF50" i="12"/>
  <c r="AF29" i="12"/>
  <c r="AF80" i="12"/>
  <c r="AF48" i="12"/>
  <c r="AF61" i="12"/>
  <c r="AF12" i="12"/>
  <c r="AF79" i="12"/>
  <c r="AF45" i="12"/>
  <c r="AF13" i="12"/>
  <c r="AF31" i="12"/>
  <c r="AF16" i="12"/>
  <c r="AF46" i="12"/>
  <c r="AF39" i="12"/>
  <c r="AF14" i="12"/>
  <c r="AF56" i="12"/>
  <c r="AF47" i="12"/>
  <c r="AF27" i="12"/>
  <c r="AF15" i="12"/>
  <c r="AF37" i="12"/>
  <c r="AF25" i="12"/>
  <c r="AF57" i="12"/>
  <c r="AF60" i="12"/>
  <c r="AF26" i="12"/>
  <c r="AF30" i="12"/>
  <c r="AF66" i="12"/>
  <c r="AF49" i="12"/>
  <c r="AF59" i="12"/>
  <c r="AF17" i="12"/>
  <c r="AF38" i="12"/>
  <c r="AF73" i="12"/>
  <c r="AF58" i="12"/>
  <c r="AF51" i="12"/>
  <c r="AL64" i="8"/>
  <c r="AL63" i="8"/>
  <c r="AL51" i="8"/>
  <c r="AL49" i="8"/>
  <c r="AL48" i="8"/>
  <c r="AL54" i="8"/>
  <c r="AL50" i="8"/>
  <c r="AL53" i="8"/>
  <c r="AL52" i="8"/>
  <c r="AL47" i="8"/>
  <c r="AL59" i="8"/>
  <c r="AL60" i="8"/>
  <c r="AL62" i="8"/>
  <c r="AL61" i="8"/>
  <c r="AK7" i="8"/>
  <c r="Y16" i="7"/>
  <c r="AC5" i="33"/>
  <c r="AB16" i="4" s="1"/>
  <c r="AC20" i="33"/>
  <c r="AC21" i="33" s="1"/>
  <c r="AB19" i="4" s="1"/>
  <c r="AC31" i="33"/>
  <c r="AC32" i="33" s="1"/>
  <c r="AB20" i="4" s="1"/>
  <c r="AD4" i="33"/>
  <c r="AD4" i="34"/>
  <c r="DD6" i="1"/>
  <c r="AL28" i="8"/>
  <c r="AL19" i="8"/>
  <c r="AM5" i="8"/>
  <c r="AM74" i="8" s="1"/>
  <c r="AH71" i="12" s="1"/>
  <c r="AL76" i="8"/>
  <c r="AL82" i="8"/>
  <c r="AL83" i="8"/>
  <c r="AL31" i="8"/>
  <c r="AL69" i="8"/>
  <c r="AL21" i="8"/>
  <c r="AL27" i="8"/>
  <c r="AL16" i="8"/>
  <c r="AL29" i="8"/>
  <c r="AL17" i="8"/>
  <c r="AL75" i="8"/>
  <c r="AL26" i="8"/>
  <c r="AL42" i="8"/>
  <c r="AL39" i="8"/>
  <c r="AG36" i="12" s="1"/>
  <c r="AL41" i="8"/>
  <c r="AL40" i="8"/>
  <c r="AL20" i="8"/>
  <c r="AL30" i="8"/>
  <c r="AL34" i="8"/>
  <c r="AL32" i="8"/>
  <c r="AL33" i="8"/>
  <c r="AL15" i="8"/>
  <c r="AL18" i="8"/>
  <c r="AL14" i="8"/>
  <c r="AG11" i="12" s="1"/>
  <c r="AE6" i="12"/>
  <c r="AA42" i="4" s="1"/>
  <c r="AB4" i="4"/>
  <c r="X6" i="1"/>
  <c r="AD14" i="34" l="1"/>
  <c r="AB17" i="4"/>
  <c r="AG17" i="12"/>
  <c r="AG26" i="12"/>
  <c r="AG73" i="12"/>
  <c r="AG44" i="12"/>
  <c r="AG60" i="12"/>
  <c r="AG37" i="12"/>
  <c r="AG49" i="12"/>
  <c r="AG61" i="12"/>
  <c r="AG38" i="12"/>
  <c r="AG16" i="12"/>
  <c r="AG50" i="12"/>
  <c r="AG15" i="12"/>
  <c r="AG25" i="12"/>
  <c r="AG47" i="12"/>
  <c r="AG13" i="12"/>
  <c r="AG12" i="12"/>
  <c r="AG66" i="12"/>
  <c r="AG58" i="12"/>
  <c r="AG51" i="12"/>
  <c r="AG24" i="12"/>
  <c r="AG29" i="12"/>
  <c r="AG23" i="12"/>
  <c r="AG59" i="12"/>
  <c r="AG45" i="12"/>
  <c r="AG18" i="12"/>
  <c r="AG39" i="12"/>
  <c r="AG28" i="12"/>
  <c r="AG31" i="12"/>
  <c r="AG80" i="12"/>
  <c r="AG57" i="12"/>
  <c r="AG46" i="12"/>
  <c r="AG30" i="12"/>
  <c r="AG27" i="12"/>
  <c r="AG14" i="12"/>
  <c r="AG79" i="12"/>
  <c r="AG56" i="12"/>
  <c r="AG48" i="12"/>
  <c r="AM64" i="8"/>
  <c r="AM63" i="8"/>
  <c r="AM53" i="8"/>
  <c r="AM51" i="8"/>
  <c r="AM54" i="8"/>
  <c r="AM52" i="8"/>
  <c r="AM50" i="8"/>
  <c r="AM49" i="8"/>
  <c r="AM48" i="8"/>
  <c r="AM47" i="8"/>
  <c r="AH44" i="12" s="1"/>
  <c r="AM62" i="8"/>
  <c r="AM60" i="8"/>
  <c r="AM61" i="8"/>
  <c r="AM59" i="8"/>
  <c r="AL7" i="8"/>
  <c r="Z16" i="7"/>
  <c r="AD5" i="33"/>
  <c r="AC16" i="4" s="1"/>
  <c r="AD31" i="33"/>
  <c r="AD32" i="33" s="1"/>
  <c r="AC20" i="4" s="1"/>
  <c r="AD20" i="33"/>
  <c r="AD21" i="33" s="1"/>
  <c r="AC19" i="4" s="1"/>
  <c r="AE4" i="34"/>
  <c r="AE4" i="33"/>
  <c r="DE6" i="1"/>
  <c r="AN5" i="8"/>
  <c r="AN74" i="8" s="1"/>
  <c r="AI71" i="12" s="1"/>
  <c r="AM82" i="8"/>
  <c r="AM83" i="8"/>
  <c r="AM76" i="8"/>
  <c r="AM31" i="8"/>
  <c r="AM69" i="8"/>
  <c r="AM19" i="8"/>
  <c r="AM16" i="8"/>
  <c r="AM27" i="8"/>
  <c r="AM21" i="8"/>
  <c r="AH18" i="12" s="1"/>
  <c r="AM17" i="8"/>
  <c r="AM29" i="8"/>
  <c r="AM75" i="8"/>
  <c r="AM26" i="8"/>
  <c r="AH23" i="12" s="1"/>
  <c r="AM39" i="8"/>
  <c r="AH36" i="12" s="1"/>
  <c r="AM40" i="8"/>
  <c r="AM42" i="8"/>
  <c r="AM41" i="8"/>
  <c r="AM34" i="8"/>
  <c r="AM33" i="8"/>
  <c r="AM20" i="8"/>
  <c r="AM30" i="8"/>
  <c r="AM15" i="8"/>
  <c r="AM32" i="8"/>
  <c r="AM18" i="8"/>
  <c r="AM14" i="8"/>
  <c r="AH11" i="12" s="1"/>
  <c r="AM28" i="8"/>
  <c r="AF6" i="12"/>
  <c r="AB42" i="4" s="1"/>
  <c r="AK6" i="8"/>
  <c r="AB29" i="4" s="1"/>
  <c r="AB41" i="4" s="1"/>
  <c r="AC4" i="4"/>
  <c r="Y6" i="1"/>
  <c r="AE14" i="34" l="1"/>
  <c r="AC17" i="4"/>
  <c r="AC9" i="4"/>
  <c r="AH66" i="12"/>
  <c r="AH57" i="12"/>
  <c r="AH48" i="12"/>
  <c r="AH17" i="12"/>
  <c r="AH28" i="12"/>
  <c r="AH59" i="12"/>
  <c r="AH50" i="12"/>
  <c r="AH60" i="12"/>
  <c r="AH26" i="12"/>
  <c r="AH31" i="12"/>
  <c r="AH14" i="12"/>
  <c r="AH80" i="12"/>
  <c r="AH45" i="12"/>
  <c r="AH61" i="12"/>
  <c r="AH30" i="12"/>
  <c r="AH38" i="12"/>
  <c r="AH79" i="12"/>
  <c r="AH46" i="12"/>
  <c r="AH24" i="12"/>
  <c r="AH47" i="12"/>
  <c r="AH27" i="12"/>
  <c r="AH73" i="12"/>
  <c r="AH39" i="12"/>
  <c r="AH29" i="12"/>
  <c r="AH37" i="12"/>
  <c r="AH13" i="12"/>
  <c r="AH56" i="12"/>
  <c r="AH49" i="12"/>
  <c r="AH25" i="12"/>
  <c r="AH15" i="12"/>
  <c r="AH12" i="12"/>
  <c r="AH16" i="12"/>
  <c r="AH58" i="12"/>
  <c r="AH51" i="12"/>
  <c r="AN63" i="8"/>
  <c r="AN64" i="8"/>
  <c r="AN54" i="8"/>
  <c r="AN50" i="8"/>
  <c r="AN51" i="8"/>
  <c r="AN53" i="8"/>
  <c r="AN48" i="8"/>
  <c r="AN52" i="8"/>
  <c r="AN47" i="8"/>
  <c r="AI44" i="12" s="1"/>
  <c r="AN49" i="8"/>
  <c r="AN61" i="8"/>
  <c r="AN62" i="8"/>
  <c r="AN60" i="8"/>
  <c r="AN59" i="8"/>
  <c r="AM7" i="8"/>
  <c r="Y5" i="34"/>
  <c r="X11" i="4" s="1"/>
  <c r="AA16" i="7"/>
  <c r="AA19" i="7" s="1"/>
  <c r="AF4" i="33"/>
  <c r="AF4" i="34"/>
  <c r="AE5" i="33"/>
  <c r="AD16" i="4" s="1"/>
  <c r="AE31" i="33"/>
  <c r="AE32" i="33" s="1"/>
  <c r="AD20" i="4" s="1"/>
  <c r="AE20" i="33"/>
  <c r="AE21" i="33" s="1"/>
  <c r="AD19" i="4" s="1"/>
  <c r="AN19" i="8"/>
  <c r="DF6" i="1"/>
  <c r="AN20" i="8"/>
  <c r="AN31" i="8"/>
  <c r="AO5" i="8"/>
  <c r="AO74" i="8" s="1"/>
  <c r="AJ71" i="12" s="1"/>
  <c r="AN83" i="8"/>
  <c r="AN76" i="8"/>
  <c r="AN82" i="8"/>
  <c r="AN28" i="8"/>
  <c r="AN69" i="8"/>
  <c r="AN27" i="8"/>
  <c r="AN21" i="8"/>
  <c r="AI18" i="12" s="1"/>
  <c r="AN16" i="8"/>
  <c r="AN17" i="8"/>
  <c r="AN29" i="8"/>
  <c r="AN75" i="8"/>
  <c r="AN26" i="8"/>
  <c r="AI23" i="12" s="1"/>
  <c r="AN40" i="8"/>
  <c r="AN39" i="8"/>
  <c r="AI36" i="12" s="1"/>
  <c r="AN42" i="8"/>
  <c r="AN41" i="8"/>
  <c r="AN33" i="8"/>
  <c r="AN32" i="8"/>
  <c r="AN34" i="8"/>
  <c r="AN30" i="8"/>
  <c r="AN15" i="8"/>
  <c r="AN18" i="8"/>
  <c r="AN14" i="8"/>
  <c r="AI11" i="12" s="1"/>
  <c r="AG6" i="12"/>
  <c r="AC42" i="4" s="1"/>
  <c r="AL6" i="8"/>
  <c r="AC29" i="4" s="1"/>
  <c r="AC41" i="4" s="1"/>
  <c r="AD4" i="4"/>
  <c r="Z6" i="1"/>
  <c r="AF14" i="34" l="1"/>
  <c r="AD17" i="4"/>
  <c r="AD9" i="4"/>
  <c r="AI24" i="12"/>
  <c r="AI17" i="12"/>
  <c r="AI60" i="12"/>
  <c r="AI66" i="12"/>
  <c r="AI49" i="12"/>
  <c r="AI15" i="12"/>
  <c r="AI25" i="12"/>
  <c r="AI16" i="12"/>
  <c r="AI45" i="12"/>
  <c r="AI12" i="12"/>
  <c r="AI31" i="12"/>
  <c r="AI79" i="12"/>
  <c r="AI56" i="12"/>
  <c r="AI50" i="12"/>
  <c r="AI37" i="12"/>
  <c r="AI27" i="12"/>
  <c r="AI29" i="12"/>
  <c r="AI26" i="12"/>
  <c r="AI73" i="12"/>
  <c r="AI57" i="12"/>
  <c r="AI48" i="12"/>
  <c r="AI30" i="12"/>
  <c r="AI14" i="12"/>
  <c r="AI80" i="12"/>
  <c r="AI59" i="12"/>
  <c r="AI47" i="12"/>
  <c r="AI38" i="12"/>
  <c r="AI13" i="12"/>
  <c r="AI58" i="12"/>
  <c r="AI51" i="12"/>
  <c r="AI39" i="12"/>
  <c r="AI28" i="12"/>
  <c r="AI46" i="12"/>
  <c r="AI61" i="12"/>
  <c r="AO63" i="8"/>
  <c r="AO64" i="8"/>
  <c r="AO53" i="8"/>
  <c r="AO52" i="8"/>
  <c r="AO47" i="8"/>
  <c r="AJ44" i="12" s="1"/>
  <c r="AO50" i="8"/>
  <c r="AO54" i="8"/>
  <c r="AO49" i="8"/>
  <c r="AO51" i="8"/>
  <c r="AO48" i="8"/>
  <c r="AO62" i="8"/>
  <c r="AO60" i="8"/>
  <c r="AO61" i="8"/>
  <c r="AO59" i="8"/>
  <c r="AN7" i="8"/>
  <c r="Z5" i="34"/>
  <c r="Y11" i="4" s="1"/>
  <c r="AB16" i="7"/>
  <c r="AG4" i="33"/>
  <c r="AG4" i="34"/>
  <c r="AF5" i="33"/>
  <c r="AE16" i="4" s="1"/>
  <c r="AF31" i="33"/>
  <c r="AF32" i="33" s="1"/>
  <c r="AE20" i="4" s="1"/>
  <c r="AF20" i="33"/>
  <c r="AF21" i="33" s="1"/>
  <c r="AE19" i="4" s="1"/>
  <c r="AO27" i="8"/>
  <c r="DG6" i="1"/>
  <c r="AP5" i="8"/>
  <c r="AP74" i="8" s="1"/>
  <c r="AK71" i="12" s="1"/>
  <c r="AO76" i="8"/>
  <c r="AO82" i="8"/>
  <c r="AO83" i="8"/>
  <c r="AO31" i="8"/>
  <c r="AO28" i="8"/>
  <c r="AO19" i="8"/>
  <c r="AO69" i="8"/>
  <c r="AO21" i="8"/>
  <c r="AJ18" i="12" s="1"/>
  <c r="AO17" i="8"/>
  <c r="AO29" i="8"/>
  <c r="AO26" i="8"/>
  <c r="AJ23" i="12" s="1"/>
  <c r="AO75" i="8"/>
  <c r="AO39" i="8"/>
  <c r="AJ36" i="12" s="1"/>
  <c r="AO41" i="8"/>
  <c r="AO40" i="8"/>
  <c r="AO42" i="8"/>
  <c r="AO20" i="8"/>
  <c r="AO30" i="8"/>
  <c r="AO15" i="8"/>
  <c r="AO32" i="8"/>
  <c r="AO33" i="8"/>
  <c r="AO34" i="8"/>
  <c r="AO18" i="8"/>
  <c r="AO14" i="8"/>
  <c r="AJ11" i="12" s="1"/>
  <c r="AO16" i="8"/>
  <c r="AH6" i="12"/>
  <c r="AD42" i="4" s="1"/>
  <c r="AM6" i="8"/>
  <c r="AD29" i="4" s="1"/>
  <c r="AD41" i="4" s="1"/>
  <c r="AE4" i="4"/>
  <c r="AA6" i="1"/>
  <c r="AG14" i="34" l="1"/>
  <c r="AE9" i="4"/>
  <c r="AE17" i="4"/>
  <c r="AJ58" i="12"/>
  <c r="AJ27" i="12"/>
  <c r="AJ26" i="12"/>
  <c r="AJ79" i="12"/>
  <c r="AJ57" i="12"/>
  <c r="AJ49" i="12"/>
  <c r="AJ80" i="12"/>
  <c r="AJ13" i="12"/>
  <c r="AJ59" i="12"/>
  <c r="AJ50" i="12"/>
  <c r="AJ45" i="12"/>
  <c r="AJ61" i="12"/>
  <c r="AJ14" i="12"/>
  <c r="AJ39" i="12"/>
  <c r="AJ37" i="12"/>
  <c r="AJ66" i="12"/>
  <c r="AJ48" i="12"/>
  <c r="AJ60" i="12"/>
  <c r="AJ15" i="12"/>
  <c r="AJ31" i="12"/>
  <c r="AJ38" i="12"/>
  <c r="AJ16" i="12"/>
  <c r="AJ24" i="12"/>
  <c r="AJ46" i="12"/>
  <c r="AJ25" i="12"/>
  <c r="AJ51" i="12"/>
  <c r="AJ12" i="12"/>
  <c r="AJ17" i="12"/>
  <c r="AJ73" i="12"/>
  <c r="AJ30" i="12"/>
  <c r="AJ29" i="12"/>
  <c r="AJ28" i="12"/>
  <c r="AJ56" i="12"/>
  <c r="AJ47" i="12"/>
  <c r="AP63" i="8"/>
  <c r="AP64" i="8"/>
  <c r="AP53" i="8"/>
  <c r="AP52" i="8"/>
  <c r="AP49" i="8"/>
  <c r="AP54" i="8"/>
  <c r="AP48" i="8"/>
  <c r="AP51" i="8"/>
  <c r="AP50" i="8"/>
  <c r="AP47" i="8"/>
  <c r="AK44" i="12" s="1"/>
  <c r="AP62" i="8"/>
  <c r="AP60" i="8"/>
  <c r="AP61" i="8"/>
  <c r="AP59" i="8"/>
  <c r="AO7" i="8"/>
  <c r="DI6" i="1"/>
  <c r="AA5" i="34"/>
  <c r="Z11" i="4" s="1"/>
  <c r="AC16" i="7"/>
  <c r="AH4" i="33"/>
  <c r="AH4" i="34"/>
  <c r="AG5" i="33"/>
  <c r="AF16" i="4" s="1"/>
  <c r="AG31" i="33"/>
  <c r="AG32" i="33" s="1"/>
  <c r="AF20" i="4" s="1"/>
  <c r="AG20" i="33"/>
  <c r="AG21" i="33" s="1"/>
  <c r="AF19" i="4" s="1"/>
  <c r="DH6" i="1"/>
  <c r="AP20" i="8"/>
  <c r="AQ5" i="8"/>
  <c r="AQ74" i="8" s="1"/>
  <c r="AL71" i="12" s="1"/>
  <c r="AP83" i="8"/>
  <c r="AP82" i="8"/>
  <c r="AP76" i="8"/>
  <c r="AP31" i="8"/>
  <c r="AP28" i="8"/>
  <c r="AP69" i="8"/>
  <c r="AP27" i="8"/>
  <c r="AP16" i="8"/>
  <c r="AP19" i="8"/>
  <c r="AP21" i="8"/>
  <c r="AK18" i="12" s="1"/>
  <c r="AP29" i="8"/>
  <c r="AP17" i="8"/>
  <c r="AP75" i="8"/>
  <c r="AP26" i="8"/>
  <c r="AK23" i="12" s="1"/>
  <c r="AP39" i="8"/>
  <c r="AK36" i="12" s="1"/>
  <c r="AP42" i="8"/>
  <c r="AP41" i="8"/>
  <c r="AP40" i="8"/>
  <c r="AP33" i="8"/>
  <c r="AP32" i="8"/>
  <c r="AP30" i="8"/>
  <c r="AP34" i="8"/>
  <c r="AP15" i="8"/>
  <c r="AP18" i="8"/>
  <c r="AP14" i="8"/>
  <c r="AK11" i="12" s="1"/>
  <c r="AI6" i="12"/>
  <c r="AE42" i="4" s="1"/>
  <c r="AN6" i="8"/>
  <c r="AE29" i="4" s="1"/>
  <c r="AE41" i="4" s="1"/>
  <c r="AF4" i="4"/>
  <c r="AB6" i="1"/>
  <c r="AH14" i="34" l="1"/>
  <c r="AF17" i="4"/>
  <c r="AF9" i="4"/>
  <c r="AK30" i="12"/>
  <c r="AK26" i="12"/>
  <c r="AK73" i="12"/>
  <c r="AK56" i="12"/>
  <c r="AK51" i="12"/>
  <c r="AK79" i="12"/>
  <c r="AK58" i="12"/>
  <c r="AK46" i="12"/>
  <c r="AK38" i="12"/>
  <c r="AK80" i="12"/>
  <c r="AK57" i="12"/>
  <c r="AK49" i="12"/>
  <c r="AK59" i="12"/>
  <c r="AK50" i="12"/>
  <c r="AK16" i="12"/>
  <c r="AK61" i="12"/>
  <c r="AK37" i="12"/>
  <c r="AK39" i="12"/>
  <c r="AK12" i="12"/>
  <c r="AK24" i="12"/>
  <c r="AK31" i="12"/>
  <c r="AK66" i="12"/>
  <c r="AK47" i="12"/>
  <c r="AK60" i="12"/>
  <c r="AK15" i="12"/>
  <c r="AK13" i="12"/>
  <c r="AK27" i="12"/>
  <c r="AK25" i="12"/>
  <c r="AK48" i="12"/>
  <c r="AK17" i="12"/>
  <c r="AK29" i="12"/>
  <c r="AK14" i="12"/>
  <c r="AK28" i="12"/>
  <c r="AK45" i="12"/>
  <c r="AQ63" i="8"/>
  <c r="AQ64" i="8"/>
  <c r="AQ54" i="8"/>
  <c r="AQ52" i="8"/>
  <c r="AQ50" i="8"/>
  <c r="AQ53" i="8"/>
  <c r="AQ51" i="8"/>
  <c r="AQ48" i="8"/>
  <c r="AQ47" i="8"/>
  <c r="AL44" i="12" s="1"/>
  <c r="AQ49" i="8"/>
  <c r="AQ62" i="8"/>
  <c r="AQ61" i="8"/>
  <c r="AQ59" i="8"/>
  <c r="AQ60" i="8"/>
  <c r="DJ6" i="1"/>
  <c r="AB5" i="34"/>
  <c r="AA11" i="4" s="1"/>
  <c r="AD16" i="7"/>
  <c r="AD18" i="7" s="1"/>
  <c r="AI4" i="34"/>
  <c r="AI4" i="33"/>
  <c r="AH5" i="33"/>
  <c r="AG16" i="4" s="1"/>
  <c r="AH31" i="33"/>
  <c r="AH32" i="33" s="1"/>
  <c r="AG20" i="4" s="1"/>
  <c r="AH20" i="33"/>
  <c r="AH21" i="33" s="1"/>
  <c r="AG19" i="4" s="1"/>
  <c r="AP7" i="8"/>
  <c r="AR5" i="8"/>
  <c r="AR74" i="8" s="1"/>
  <c r="AM71" i="12" s="1"/>
  <c r="AQ76" i="8"/>
  <c r="AQ82" i="8"/>
  <c r="AQ83" i="8"/>
  <c r="AQ31" i="8"/>
  <c r="AQ28" i="8"/>
  <c r="AQ27" i="8"/>
  <c r="AQ19" i="8"/>
  <c r="AQ69" i="8"/>
  <c r="AQ16" i="8"/>
  <c r="AQ21" i="8"/>
  <c r="AL18" i="12" s="1"/>
  <c r="AQ17" i="8"/>
  <c r="AQ29" i="8"/>
  <c r="AQ20" i="8"/>
  <c r="AQ75" i="8"/>
  <c r="AQ26" i="8"/>
  <c r="AL23" i="12" s="1"/>
  <c r="AQ40" i="8"/>
  <c r="AQ41" i="8"/>
  <c r="AQ39" i="8"/>
  <c r="AL36" i="12" s="1"/>
  <c r="AQ42" i="8"/>
  <c r="AQ30" i="8"/>
  <c r="AQ15" i="8"/>
  <c r="AQ33" i="8"/>
  <c r="AQ32" i="8"/>
  <c r="AQ34" i="8"/>
  <c r="AQ18" i="8"/>
  <c r="AQ14" i="8"/>
  <c r="AL11" i="12" s="1"/>
  <c r="AJ6" i="12"/>
  <c r="AF42" i="4" s="1"/>
  <c r="AO6" i="8"/>
  <c r="AF29" i="4" s="1"/>
  <c r="AF41" i="4" s="1"/>
  <c r="AG4" i="4"/>
  <c r="AC6" i="1"/>
  <c r="AI14" i="34" l="1"/>
  <c r="AG17" i="4"/>
  <c r="AG9" i="4"/>
  <c r="AL27" i="12"/>
  <c r="AL30" i="12"/>
  <c r="AL24" i="12"/>
  <c r="AL48" i="12"/>
  <c r="AL12" i="12"/>
  <c r="AL25" i="12"/>
  <c r="AL57" i="12"/>
  <c r="AL50" i="12"/>
  <c r="AL26" i="12"/>
  <c r="AL28" i="12"/>
  <c r="AL56" i="12"/>
  <c r="AL47" i="12"/>
  <c r="AL39" i="12"/>
  <c r="AL14" i="12"/>
  <c r="AL80" i="12"/>
  <c r="AL58" i="12"/>
  <c r="AL49" i="12"/>
  <c r="AL79" i="12"/>
  <c r="AL59" i="12"/>
  <c r="AL51" i="12"/>
  <c r="AL15" i="12"/>
  <c r="AL38" i="12"/>
  <c r="AL13" i="12"/>
  <c r="AL73" i="12"/>
  <c r="AL46" i="12"/>
  <c r="AL61" i="12"/>
  <c r="AL37" i="12"/>
  <c r="AL66" i="12"/>
  <c r="AL60" i="12"/>
  <c r="AL17" i="12"/>
  <c r="AL31" i="12"/>
  <c r="AL29" i="12"/>
  <c r="AL16" i="12"/>
  <c r="AL45" i="12"/>
  <c r="AR64" i="8"/>
  <c r="AR63" i="8"/>
  <c r="AR52" i="8"/>
  <c r="AR51" i="8"/>
  <c r="AR47" i="8"/>
  <c r="AM44" i="12" s="1"/>
  <c r="AR49" i="8"/>
  <c r="AR54" i="8"/>
  <c r="AR50" i="8"/>
  <c r="AR53" i="8"/>
  <c r="AR48" i="8"/>
  <c r="AR62" i="8"/>
  <c r="AR60" i="8"/>
  <c r="AR61" i="8"/>
  <c r="AR59" i="8"/>
  <c r="AC20" i="7"/>
  <c r="AB20" i="7" s="1"/>
  <c r="AA20" i="7" s="1"/>
  <c r="Z20" i="7" s="1"/>
  <c r="Y20" i="7" s="1"/>
  <c r="X20" i="7" s="1"/>
  <c r="W20" i="7" s="1"/>
  <c r="V20" i="7" s="1"/>
  <c r="U20" i="7" s="1"/>
  <c r="T20" i="7" s="1"/>
  <c r="S20" i="7" s="1"/>
  <c r="R20" i="7" s="1"/>
  <c r="Q20" i="7" s="1"/>
  <c r="P20" i="7" s="1"/>
  <c r="O20" i="7" s="1"/>
  <c r="N20" i="7" s="1"/>
  <c r="M20" i="7" s="1"/>
  <c r="L20" i="7" s="1"/>
  <c r="K20" i="7" s="1"/>
  <c r="J20" i="7" s="1"/>
  <c r="I20" i="7" s="1"/>
  <c r="AC5" i="34"/>
  <c r="AB11" i="4" s="1"/>
  <c r="AE16" i="7"/>
  <c r="AE18" i="7" s="1"/>
  <c r="AI5" i="33"/>
  <c r="AH16" i="4" s="1"/>
  <c r="AI31" i="33"/>
  <c r="AI32" i="33" s="1"/>
  <c r="AH20" i="4" s="1"/>
  <c r="AI20" i="33"/>
  <c r="AI21" i="33" s="1"/>
  <c r="AH19" i="4" s="1"/>
  <c r="AJ4" i="33"/>
  <c r="AJ4" i="34"/>
  <c r="AQ7" i="8"/>
  <c r="AR27" i="8"/>
  <c r="AS5" i="8"/>
  <c r="AS74" i="8" s="1"/>
  <c r="AN71" i="12" s="1"/>
  <c r="AR82" i="8"/>
  <c r="AR76" i="8"/>
  <c r="AR83" i="8"/>
  <c r="AR31" i="8"/>
  <c r="AR28" i="8"/>
  <c r="AR69" i="8"/>
  <c r="AR16" i="8"/>
  <c r="AR19" i="8"/>
  <c r="AR21" i="8"/>
  <c r="AM18" i="12" s="1"/>
  <c r="AR17" i="8"/>
  <c r="AR29" i="8"/>
  <c r="AR75" i="8"/>
  <c r="AR26" i="8"/>
  <c r="AM23" i="12" s="1"/>
  <c r="AR20" i="8"/>
  <c r="AR40" i="8"/>
  <c r="AR42" i="8"/>
  <c r="AR39" i="8"/>
  <c r="AM36" i="12" s="1"/>
  <c r="AR41" i="8"/>
  <c r="AR30" i="8"/>
  <c r="AR15" i="8"/>
  <c r="AR33" i="8"/>
  <c r="AR34" i="8"/>
  <c r="AR32" i="8"/>
  <c r="AR18" i="8"/>
  <c r="AR14" i="8"/>
  <c r="AM11" i="12" s="1"/>
  <c r="AP6" i="8"/>
  <c r="AG29" i="4" s="1"/>
  <c r="AG41" i="4" s="1"/>
  <c r="AH4" i="4"/>
  <c r="AD6" i="1"/>
  <c r="AJ14" i="34" l="1"/>
  <c r="AH17" i="4"/>
  <c r="AH9" i="4"/>
  <c r="AM27" i="12"/>
  <c r="AM26" i="12"/>
  <c r="AM80" i="12"/>
  <c r="AM57" i="12"/>
  <c r="AM48" i="12"/>
  <c r="AM38" i="12"/>
  <c r="AM14" i="12"/>
  <c r="AM73" i="12"/>
  <c r="AM59" i="12"/>
  <c r="AM49" i="12"/>
  <c r="AM79" i="12"/>
  <c r="AM45" i="12"/>
  <c r="AM60" i="12"/>
  <c r="AM50" i="12"/>
  <c r="AM61" i="12"/>
  <c r="AM39" i="12"/>
  <c r="AM29" i="12"/>
  <c r="AM24" i="12"/>
  <c r="AM47" i="12"/>
  <c r="AM15" i="12"/>
  <c r="AM16" i="12"/>
  <c r="AM37" i="12"/>
  <c r="AM13" i="12"/>
  <c r="AM31" i="12"/>
  <c r="AM17" i="12"/>
  <c r="AM66" i="12"/>
  <c r="AM51" i="12"/>
  <c r="AM25" i="12"/>
  <c r="AM56" i="12"/>
  <c r="AM46" i="12"/>
  <c r="AM30" i="12"/>
  <c r="AM12" i="12"/>
  <c r="AM28" i="12"/>
  <c r="AM58" i="12"/>
  <c r="AS63" i="8"/>
  <c r="AS64" i="8"/>
  <c r="AS54" i="8"/>
  <c r="AS51" i="8"/>
  <c r="AS50" i="8"/>
  <c r="AS53" i="8"/>
  <c r="AS47" i="8"/>
  <c r="AN44" i="12" s="1"/>
  <c r="AS52" i="8"/>
  <c r="AS49" i="8"/>
  <c r="AS48" i="8"/>
  <c r="AS61" i="8"/>
  <c r="AS60" i="8"/>
  <c r="AS62" i="8"/>
  <c r="AS59" i="8"/>
  <c r="AE17" i="7"/>
  <c r="AF16" i="7"/>
  <c r="AF18" i="7" s="1"/>
  <c r="AD5" i="34"/>
  <c r="AC11" i="4" s="1"/>
  <c r="AJ5" i="33"/>
  <c r="AI16" i="4" s="1"/>
  <c r="AJ20" i="33"/>
  <c r="AJ21" i="33" s="1"/>
  <c r="AI19" i="4" s="1"/>
  <c r="AJ31" i="33"/>
  <c r="AJ32" i="33" s="1"/>
  <c r="AI20" i="4" s="1"/>
  <c r="AK4" i="33"/>
  <c r="AK4" i="34"/>
  <c r="AR7" i="8"/>
  <c r="AS16" i="8"/>
  <c r="AT5" i="8"/>
  <c r="AT74" i="8" s="1"/>
  <c r="AO71" i="12" s="1"/>
  <c r="AS82" i="8"/>
  <c r="AS76" i="8"/>
  <c r="AS83" i="8"/>
  <c r="AS31" i="8"/>
  <c r="AS28" i="8"/>
  <c r="AS27" i="8"/>
  <c r="AS69" i="8"/>
  <c r="AS19" i="8"/>
  <c r="AS17" i="8"/>
  <c r="AS21" i="8"/>
  <c r="AN18" i="12" s="1"/>
  <c r="AS29" i="8"/>
  <c r="AS75" i="8"/>
  <c r="AS26" i="8"/>
  <c r="AN23" i="12" s="1"/>
  <c r="AS20" i="8"/>
  <c r="AS40" i="8"/>
  <c r="AS39" i="8"/>
  <c r="AN36" i="12" s="1"/>
  <c r="AS41" i="8"/>
  <c r="AS42" i="8"/>
  <c r="AS32" i="8"/>
  <c r="AS30" i="8"/>
  <c r="AS15" i="8"/>
  <c r="AS34" i="8"/>
  <c r="AS33" i="8"/>
  <c r="AS18" i="8"/>
  <c r="AS14" i="8"/>
  <c r="AN11" i="12" s="1"/>
  <c r="AL6" i="12"/>
  <c r="AH42" i="4" s="1"/>
  <c r="AQ6" i="8"/>
  <c r="AH29" i="4" s="1"/>
  <c r="AH41" i="4" s="1"/>
  <c r="AI4" i="4"/>
  <c r="AE6" i="1"/>
  <c r="AK14" i="34" l="1"/>
  <c r="AI17" i="4"/>
  <c r="AI9" i="4"/>
  <c r="AN31" i="12"/>
  <c r="AN17" i="12"/>
  <c r="AN24" i="12"/>
  <c r="AN56" i="12"/>
  <c r="AN50" i="12"/>
  <c r="AN25" i="12"/>
  <c r="AN27" i="12"/>
  <c r="AN28" i="12"/>
  <c r="AN59" i="12"/>
  <c r="AN47" i="12"/>
  <c r="AN29" i="12"/>
  <c r="AN80" i="12"/>
  <c r="AN57" i="12"/>
  <c r="AN48" i="12"/>
  <c r="AN26" i="12"/>
  <c r="AN73" i="12"/>
  <c r="AN58" i="12"/>
  <c r="AN51" i="12"/>
  <c r="AN38" i="12"/>
  <c r="AN14" i="12"/>
  <c r="AN79" i="12"/>
  <c r="AN45" i="12"/>
  <c r="AN61" i="12"/>
  <c r="AN12" i="12"/>
  <c r="AN16" i="12"/>
  <c r="AN46" i="12"/>
  <c r="AN60" i="12"/>
  <c r="AN39" i="12"/>
  <c r="AN15" i="12"/>
  <c r="AN30" i="12"/>
  <c r="AN37" i="12"/>
  <c r="AN66" i="12"/>
  <c r="AN13" i="12"/>
  <c r="AN49" i="12"/>
  <c r="AT64" i="8"/>
  <c r="AT63" i="8"/>
  <c r="AT53" i="8"/>
  <c r="AT49" i="8"/>
  <c r="AT54" i="8"/>
  <c r="AT48" i="8"/>
  <c r="AT52" i="8"/>
  <c r="AT50" i="8"/>
  <c r="AT47" i="8"/>
  <c r="AO44" i="12" s="1"/>
  <c r="AT51" i="8"/>
  <c r="AT59" i="8"/>
  <c r="AT61" i="8"/>
  <c r="AT60" i="8"/>
  <c r="AT62" i="8"/>
  <c r="AF17" i="7"/>
  <c r="AE5" i="34"/>
  <c r="AD11" i="4" s="1"/>
  <c r="AG16" i="7"/>
  <c r="AG18" i="7" s="1"/>
  <c r="AK5" i="33"/>
  <c r="AJ16" i="4" s="1"/>
  <c r="AK31" i="33"/>
  <c r="AK32" i="33" s="1"/>
  <c r="AJ20" i="4" s="1"/>
  <c r="AK20" i="33"/>
  <c r="AK21" i="33" s="1"/>
  <c r="AJ19" i="4" s="1"/>
  <c r="AL4" i="33"/>
  <c r="AL4" i="34"/>
  <c r="AS7" i="8"/>
  <c r="AU5" i="8"/>
  <c r="AU74" i="8" s="1"/>
  <c r="AP71" i="12" s="1"/>
  <c r="AT76" i="8"/>
  <c r="AT82" i="8"/>
  <c r="AT83" i="8"/>
  <c r="AT31" i="8"/>
  <c r="AT27" i="8"/>
  <c r="AT16" i="8"/>
  <c r="AT28" i="8"/>
  <c r="AT19" i="8"/>
  <c r="AT69" i="8"/>
  <c r="AT21" i="8"/>
  <c r="AO18" i="12" s="1"/>
  <c r="AT17" i="8"/>
  <c r="AT29" i="8"/>
  <c r="AT75" i="8"/>
  <c r="AT20" i="8"/>
  <c r="AT26" i="8"/>
  <c r="AO23" i="12" s="1"/>
  <c r="AT42" i="8"/>
  <c r="AT40" i="8"/>
  <c r="AT41" i="8"/>
  <c r="AT39" i="8"/>
  <c r="AO36" i="12" s="1"/>
  <c r="AT34" i="8"/>
  <c r="AT30" i="8"/>
  <c r="AT32" i="8"/>
  <c r="AT33" i="8"/>
  <c r="AT15" i="8"/>
  <c r="AT18" i="8"/>
  <c r="AT14" i="8"/>
  <c r="AO11" i="12" s="1"/>
  <c r="AM6" i="12"/>
  <c r="AI42" i="4" s="1"/>
  <c r="AR6" i="8"/>
  <c r="AI29" i="4" s="1"/>
  <c r="AI41" i="4" s="1"/>
  <c r="AS6" i="8"/>
  <c r="AJ4" i="4"/>
  <c r="AF6" i="1"/>
  <c r="AL14" i="34" l="1"/>
  <c r="AJ17" i="4"/>
  <c r="AJ9" i="4"/>
  <c r="AJ29" i="4"/>
  <c r="AJ41" i="4" s="1"/>
  <c r="AO37" i="12"/>
  <c r="AO73" i="12"/>
  <c r="AO61" i="12"/>
  <c r="AO15" i="12"/>
  <c r="AO47" i="12"/>
  <c r="AO25" i="12"/>
  <c r="AO49" i="12"/>
  <c r="AO16" i="12"/>
  <c r="AO13" i="12"/>
  <c r="AO59" i="12"/>
  <c r="AO45" i="12"/>
  <c r="AO12" i="12"/>
  <c r="AO17" i="12"/>
  <c r="AO27" i="12"/>
  <c r="AO24" i="12"/>
  <c r="AO57" i="12"/>
  <c r="AO51" i="12"/>
  <c r="AO39" i="12"/>
  <c r="AO29" i="12"/>
  <c r="AO31" i="12"/>
  <c r="AO26" i="12"/>
  <c r="AO28" i="12"/>
  <c r="AO58" i="12"/>
  <c r="AO46" i="12"/>
  <c r="AO66" i="12"/>
  <c r="AO30" i="12"/>
  <c r="AO14" i="12"/>
  <c r="AO80" i="12"/>
  <c r="AO56" i="12"/>
  <c r="AO50" i="12"/>
  <c r="AO38" i="12"/>
  <c r="AO79" i="12"/>
  <c r="AO48" i="12"/>
  <c r="AO60" i="12"/>
  <c r="AU64" i="8"/>
  <c r="AU63" i="8"/>
  <c r="AU53" i="8"/>
  <c r="AU51" i="8"/>
  <c r="AU54" i="8"/>
  <c r="AU52" i="8"/>
  <c r="AU50" i="8"/>
  <c r="AU47" i="8"/>
  <c r="AP44" i="12" s="1"/>
  <c r="AU49" i="8"/>
  <c r="AU48" i="8"/>
  <c r="AU62" i="8"/>
  <c r="AU61" i="8"/>
  <c r="AU60" i="8"/>
  <c r="AU59" i="8"/>
  <c r="AG17" i="7"/>
  <c r="AF5" i="34"/>
  <c r="AE11" i="4" s="1"/>
  <c r="AH16" i="7"/>
  <c r="AH18" i="7" s="1"/>
  <c r="AM4" i="34"/>
  <c r="AM4" i="33"/>
  <c r="AL5" i="33"/>
  <c r="AK16" i="4" s="1"/>
  <c r="AL31" i="33"/>
  <c r="AL32" i="33" s="1"/>
  <c r="AK20" i="4" s="1"/>
  <c r="AL20" i="33"/>
  <c r="AL21" i="33" s="1"/>
  <c r="AK19" i="4" s="1"/>
  <c r="AT7" i="8"/>
  <c r="AV5" i="8"/>
  <c r="AV74" i="8" s="1"/>
  <c r="AQ71" i="12" s="1"/>
  <c r="AU83" i="8"/>
  <c r="AU76" i="8"/>
  <c r="AU82" i="8"/>
  <c r="AU16" i="8"/>
  <c r="AU31" i="8"/>
  <c r="AU27" i="8"/>
  <c r="AU28" i="8"/>
  <c r="AU19" i="8"/>
  <c r="AU69" i="8"/>
  <c r="AU21" i="8"/>
  <c r="AP18" i="12" s="1"/>
  <c r="AU17" i="8"/>
  <c r="AU29" i="8"/>
  <c r="AU75" i="8"/>
  <c r="AU26" i="8"/>
  <c r="AP23" i="12" s="1"/>
  <c r="AU20" i="8"/>
  <c r="AU39" i="8"/>
  <c r="AP36" i="12" s="1"/>
  <c r="AU41" i="8"/>
  <c r="AU40" i="8"/>
  <c r="AU42" i="8"/>
  <c r="AU33" i="8"/>
  <c r="AU15" i="8"/>
  <c r="AU30" i="8"/>
  <c r="AU34" i="8"/>
  <c r="AU32" i="8"/>
  <c r="AU18" i="8"/>
  <c r="AU14" i="8"/>
  <c r="AP11" i="12" s="1"/>
  <c r="AK4" i="4"/>
  <c r="AG6" i="1"/>
  <c r="AM14" i="34" l="1"/>
  <c r="AK9" i="4"/>
  <c r="AK17" i="4"/>
  <c r="AP12" i="12"/>
  <c r="AP28" i="12"/>
  <c r="AP57" i="12"/>
  <c r="AP51" i="12"/>
  <c r="AP26" i="12"/>
  <c r="AP13" i="12"/>
  <c r="AP58" i="12"/>
  <c r="AP48" i="12"/>
  <c r="AP39" i="12"/>
  <c r="AP79" i="12"/>
  <c r="AP59" i="12"/>
  <c r="AP50" i="12"/>
  <c r="AP45" i="12"/>
  <c r="AP60" i="12"/>
  <c r="AP15" i="12"/>
  <c r="AP38" i="12"/>
  <c r="AP66" i="12"/>
  <c r="AP80" i="12"/>
  <c r="AP46" i="12"/>
  <c r="AP61" i="12"/>
  <c r="AP37" i="12"/>
  <c r="AP16" i="12"/>
  <c r="AP14" i="12"/>
  <c r="AP29" i="12"/>
  <c r="AP31" i="12"/>
  <c r="AP17" i="12"/>
  <c r="AP25" i="12"/>
  <c r="AP47" i="12"/>
  <c r="AP30" i="12"/>
  <c r="AP73" i="12"/>
  <c r="AP27" i="12"/>
  <c r="AP24" i="12"/>
  <c r="AP56" i="12"/>
  <c r="AP49" i="12"/>
  <c r="AV63" i="8"/>
  <c r="AV64" i="8"/>
  <c r="AV52" i="8"/>
  <c r="AV54" i="8"/>
  <c r="AV49" i="8"/>
  <c r="AV51" i="8"/>
  <c r="AV48" i="8"/>
  <c r="AV53" i="8"/>
  <c r="AV47" i="8"/>
  <c r="AQ44" i="12" s="1"/>
  <c r="AV50" i="8"/>
  <c r="AV61" i="8"/>
  <c r="AV60" i="8"/>
  <c r="AV62" i="8"/>
  <c r="AV59" i="8"/>
  <c r="AH17" i="7"/>
  <c r="AG5" i="34"/>
  <c r="AF11" i="4" s="1"/>
  <c r="AI16" i="7"/>
  <c r="AI18" i="7" s="1"/>
  <c r="AN4" i="33"/>
  <c r="AN4" i="34"/>
  <c r="AM5" i="33"/>
  <c r="AL16" i="4" s="1"/>
  <c r="AM31" i="33"/>
  <c r="AM32" i="33" s="1"/>
  <c r="AL20" i="4" s="1"/>
  <c r="AM20" i="33"/>
  <c r="AM21" i="33" s="1"/>
  <c r="AL19" i="4" s="1"/>
  <c r="AU7" i="8"/>
  <c r="AW5" i="8"/>
  <c r="AW74" i="8" s="1"/>
  <c r="AR71" i="12" s="1"/>
  <c r="AV76" i="8"/>
  <c r="AV82" i="8"/>
  <c r="AV83" i="8"/>
  <c r="AV31" i="8"/>
  <c r="AV16" i="8"/>
  <c r="AV27" i="8"/>
  <c r="AV28" i="8"/>
  <c r="AV69" i="8"/>
  <c r="AV19" i="8"/>
  <c r="AV17" i="8"/>
  <c r="AV21" i="8"/>
  <c r="AQ18" i="12" s="1"/>
  <c r="AV29" i="8"/>
  <c r="AV75" i="8"/>
  <c r="AV26" i="8"/>
  <c r="AQ23" i="12" s="1"/>
  <c r="AV20" i="8"/>
  <c r="AV39" i="8"/>
  <c r="AQ36" i="12" s="1"/>
  <c r="AV41" i="8"/>
  <c r="AV42" i="8"/>
  <c r="AV40" i="8"/>
  <c r="AV30" i="8"/>
  <c r="AV33" i="8"/>
  <c r="AV32" i="8"/>
  <c r="AV15" i="8"/>
  <c r="AV34" i="8"/>
  <c r="AV18" i="8"/>
  <c r="AV14" i="8"/>
  <c r="AQ11" i="12" s="1"/>
  <c r="AT6" i="8"/>
  <c r="AK29" i="4" s="1"/>
  <c r="AK41" i="4" s="1"/>
  <c r="AL4" i="4"/>
  <c r="AH6" i="1"/>
  <c r="AN14" i="34" l="1"/>
  <c r="AL17" i="4"/>
  <c r="AL9" i="4"/>
  <c r="AQ66" i="12"/>
  <c r="AQ50" i="12"/>
  <c r="AQ12" i="12"/>
  <c r="AQ17" i="12"/>
  <c r="AQ25" i="12"/>
  <c r="AQ45" i="12"/>
  <c r="AQ24" i="12"/>
  <c r="AQ56" i="12"/>
  <c r="AQ48" i="12"/>
  <c r="AQ30" i="12"/>
  <c r="AQ13" i="12"/>
  <c r="AQ59" i="12"/>
  <c r="AQ46" i="12"/>
  <c r="AQ29" i="12"/>
  <c r="AQ27" i="12"/>
  <c r="AQ26" i="12"/>
  <c r="AQ28" i="12"/>
  <c r="AQ57" i="12"/>
  <c r="AQ51" i="12"/>
  <c r="AQ80" i="12"/>
  <c r="AQ58" i="12"/>
  <c r="AQ49" i="12"/>
  <c r="AQ31" i="12"/>
  <c r="AQ37" i="12"/>
  <c r="AQ39" i="12"/>
  <c r="AQ14" i="12"/>
  <c r="AQ79" i="12"/>
  <c r="AQ47" i="12"/>
  <c r="AQ61" i="12"/>
  <c r="AQ15" i="12"/>
  <c r="AQ38" i="12"/>
  <c r="AQ16" i="12"/>
  <c r="AQ73" i="12"/>
  <c r="AQ60" i="12"/>
  <c r="AW63" i="8"/>
  <c r="AW64" i="8"/>
  <c r="AW51" i="8"/>
  <c r="AW49" i="8"/>
  <c r="AW54" i="8"/>
  <c r="AW53" i="8"/>
  <c r="AW47" i="8"/>
  <c r="AR44" i="12" s="1"/>
  <c r="AW52" i="8"/>
  <c r="AW48" i="8"/>
  <c r="AW50" i="8"/>
  <c r="AW60" i="8"/>
  <c r="AW62" i="8"/>
  <c r="AW61" i="8"/>
  <c r="AW59" i="8"/>
  <c r="AI17" i="7"/>
  <c r="AH5" i="34"/>
  <c r="AG11" i="4" s="1"/>
  <c r="AJ16" i="7"/>
  <c r="AJ18" i="7" s="1"/>
  <c r="AO4" i="33"/>
  <c r="AO4" i="34"/>
  <c r="AN5" i="33"/>
  <c r="AM16" i="4" s="1"/>
  <c r="AN31" i="33"/>
  <c r="AN32" i="33" s="1"/>
  <c r="AM20" i="4" s="1"/>
  <c r="AN20" i="33"/>
  <c r="AN21" i="33" s="1"/>
  <c r="AM19" i="4" s="1"/>
  <c r="AV7" i="8"/>
  <c r="AX5" i="8"/>
  <c r="AX74" i="8" s="1"/>
  <c r="AS71" i="12" s="1"/>
  <c r="AW76" i="8"/>
  <c r="AW82" i="8"/>
  <c r="AW83" i="8"/>
  <c r="AW16" i="8"/>
  <c r="AW31" i="8"/>
  <c r="AW28" i="8"/>
  <c r="AW27" i="8"/>
  <c r="AW69" i="8"/>
  <c r="AW19" i="8"/>
  <c r="AW17" i="8"/>
  <c r="AW21" i="8"/>
  <c r="AR18" i="12" s="1"/>
  <c r="AW29" i="8"/>
  <c r="AW26" i="8"/>
  <c r="AR23" i="12" s="1"/>
  <c r="AW75" i="8"/>
  <c r="AW20" i="8"/>
  <c r="AW41" i="8"/>
  <c r="AW42" i="8"/>
  <c r="AW39" i="8"/>
  <c r="AR36" i="12" s="1"/>
  <c r="AW40" i="8"/>
  <c r="AW30" i="8"/>
  <c r="AW33" i="8"/>
  <c r="AW32" i="8"/>
  <c r="AW34" i="8"/>
  <c r="AW15" i="8"/>
  <c r="AW18" i="8"/>
  <c r="AW14" i="8"/>
  <c r="AR11" i="12" s="1"/>
  <c r="AU6" i="8"/>
  <c r="AL29" i="4" s="1"/>
  <c r="AL41" i="4" s="1"/>
  <c r="AM4" i="4"/>
  <c r="AI6" i="1"/>
  <c r="AO14" i="34" l="1"/>
  <c r="AM17" i="4"/>
  <c r="AM9" i="4"/>
  <c r="AR49" i="12"/>
  <c r="AR66" i="12"/>
  <c r="AR25" i="12"/>
  <c r="AR50" i="12"/>
  <c r="AR51" i="12"/>
  <c r="AR31" i="12"/>
  <c r="AR29" i="12"/>
  <c r="AR56" i="12"/>
  <c r="AR28" i="12"/>
  <c r="AR58" i="12"/>
  <c r="AR27" i="12"/>
  <c r="AR26" i="12"/>
  <c r="AR13" i="12"/>
  <c r="AR59" i="12"/>
  <c r="AR46" i="12"/>
  <c r="AR38" i="12"/>
  <c r="AR80" i="12"/>
  <c r="AR57" i="12"/>
  <c r="AR48" i="12"/>
  <c r="AR24" i="12"/>
  <c r="AR79" i="12"/>
  <c r="AR47" i="12"/>
  <c r="AR61" i="12"/>
  <c r="AR12" i="12"/>
  <c r="AR17" i="12"/>
  <c r="AR30" i="12"/>
  <c r="AR37" i="12"/>
  <c r="AR14" i="12"/>
  <c r="AR15" i="12"/>
  <c r="AR39" i="12"/>
  <c r="AR16" i="12"/>
  <c r="AR73" i="12"/>
  <c r="AR45" i="12"/>
  <c r="AR60" i="12"/>
  <c r="AX63" i="8"/>
  <c r="AX64" i="8"/>
  <c r="AX50" i="8"/>
  <c r="AX49" i="8"/>
  <c r="AX52" i="8"/>
  <c r="AX51" i="8"/>
  <c r="AX53" i="8"/>
  <c r="AX48" i="8"/>
  <c r="AX47" i="8"/>
  <c r="AS44" i="12" s="1"/>
  <c r="AX54" i="8"/>
  <c r="AX62" i="8"/>
  <c r="AX60" i="8"/>
  <c r="AX59" i="8"/>
  <c r="AX61" i="8"/>
  <c r="AJ17" i="7"/>
  <c r="AI5" i="34"/>
  <c r="AH11" i="4" s="1"/>
  <c r="AK16" i="7"/>
  <c r="AK18" i="7" s="1"/>
  <c r="AP4" i="33"/>
  <c r="AP4" i="34"/>
  <c r="AO5" i="33"/>
  <c r="AN16" i="4" s="1"/>
  <c r="AO31" i="33"/>
  <c r="AO32" i="33" s="1"/>
  <c r="AN20" i="4" s="1"/>
  <c r="AO20" i="33"/>
  <c r="AO21" i="33" s="1"/>
  <c r="AN19" i="4" s="1"/>
  <c r="AW7" i="8"/>
  <c r="AX27" i="8"/>
  <c r="AY5" i="8"/>
  <c r="AY74" i="8" s="1"/>
  <c r="AT71" i="12" s="1"/>
  <c r="AX83" i="8"/>
  <c r="AX82" i="8"/>
  <c r="AX76" i="8"/>
  <c r="AX16" i="8"/>
  <c r="AX31" i="8"/>
  <c r="AX28" i="8"/>
  <c r="AX69" i="8"/>
  <c r="AX19" i="8"/>
  <c r="AX17" i="8"/>
  <c r="AX21" i="8"/>
  <c r="AS18" i="12" s="1"/>
  <c r="AX29" i="8"/>
  <c r="AX20" i="8"/>
  <c r="AX75" i="8"/>
  <c r="AX26" i="8"/>
  <c r="AS23" i="12" s="1"/>
  <c r="AX42" i="8"/>
  <c r="AX39" i="8"/>
  <c r="AS36" i="12" s="1"/>
  <c r="AX40" i="8"/>
  <c r="AX41" i="8"/>
  <c r="AX15" i="8"/>
  <c r="AX30" i="8"/>
  <c r="AX33" i="8"/>
  <c r="AX32" i="8"/>
  <c r="AX34" i="8"/>
  <c r="AX18" i="8"/>
  <c r="AX14" i="8"/>
  <c r="AS11" i="12" s="1"/>
  <c r="AV6" i="8"/>
  <c r="AM29" i="4" s="1"/>
  <c r="AM41" i="4" s="1"/>
  <c r="AN4" i="4"/>
  <c r="AJ6" i="1"/>
  <c r="AP14" i="34" l="1"/>
  <c r="AN17" i="4"/>
  <c r="AN9" i="4"/>
  <c r="AS27" i="12"/>
  <c r="AS17" i="12"/>
  <c r="AS13" i="12"/>
  <c r="AS56" i="12"/>
  <c r="AS49" i="12"/>
  <c r="AS26" i="12"/>
  <c r="AS46" i="12"/>
  <c r="AS73" i="12"/>
  <c r="AS59" i="12"/>
  <c r="AS14" i="12"/>
  <c r="AS61" i="12"/>
  <c r="AS60" i="12"/>
  <c r="AS57" i="12"/>
  <c r="AS24" i="12"/>
  <c r="AS45" i="12"/>
  <c r="AS79" i="12"/>
  <c r="AS47" i="12"/>
  <c r="AS37" i="12"/>
  <c r="AS80" i="12"/>
  <c r="AS51" i="12"/>
  <c r="AS15" i="12"/>
  <c r="AS16" i="12"/>
  <c r="AS31" i="12"/>
  <c r="AS25" i="12"/>
  <c r="AS50" i="12"/>
  <c r="AS12" i="12"/>
  <c r="AS38" i="12"/>
  <c r="AS39" i="12"/>
  <c r="AS66" i="12"/>
  <c r="AS29" i="12"/>
  <c r="AS30" i="12"/>
  <c r="AS28" i="12"/>
  <c r="AS58" i="12"/>
  <c r="AS48" i="12"/>
  <c r="AY63" i="8"/>
  <c r="AY64" i="8"/>
  <c r="AY54" i="8"/>
  <c r="AY52" i="8"/>
  <c r="AY50" i="8"/>
  <c r="AY53" i="8"/>
  <c r="AY51" i="8"/>
  <c r="AY48" i="8"/>
  <c r="AY49" i="8"/>
  <c r="AY47" i="8"/>
  <c r="AT44" i="12" s="1"/>
  <c r="AY62" i="8"/>
  <c r="AY60" i="8"/>
  <c r="AY59" i="8"/>
  <c r="AY61" i="8"/>
  <c r="AK17" i="7"/>
  <c r="AJ5" i="34"/>
  <c r="AI11" i="4" s="1"/>
  <c r="AL16" i="7"/>
  <c r="AL18" i="7" s="1"/>
  <c r="AQ4" i="34"/>
  <c r="AQ4" i="33"/>
  <c r="AP5" i="33"/>
  <c r="AO16" i="4" s="1"/>
  <c r="AP31" i="33"/>
  <c r="AP32" i="33" s="1"/>
  <c r="AO20" i="4" s="1"/>
  <c r="AP20" i="33"/>
  <c r="AP21" i="33" s="1"/>
  <c r="AO19" i="4" s="1"/>
  <c r="AX7" i="8"/>
  <c r="AZ5" i="8"/>
  <c r="AZ74" i="8" s="1"/>
  <c r="AU71" i="12" s="1"/>
  <c r="AY76" i="8"/>
  <c r="AY82" i="8"/>
  <c r="AY83" i="8"/>
  <c r="AY27" i="8"/>
  <c r="AY31" i="8"/>
  <c r="AY16" i="8"/>
  <c r="AY28" i="8"/>
  <c r="AY69" i="8"/>
  <c r="AY19" i="8"/>
  <c r="AY17" i="8"/>
  <c r="AY21" i="8"/>
  <c r="AT18" i="12" s="1"/>
  <c r="AY29" i="8"/>
  <c r="AY20" i="8"/>
  <c r="AY75" i="8"/>
  <c r="AY26" i="8"/>
  <c r="AT23" i="12" s="1"/>
  <c r="AY40" i="8"/>
  <c r="AY42" i="8"/>
  <c r="AY39" i="8"/>
  <c r="AT36" i="12" s="1"/>
  <c r="AY41" i="8"/>
  <c r="AY15" i="8"/>
  <c r="AY32" i="8"/>
  <c r="AY33" i="8"/>
  <c r="AY34" i="8"/>
  <c r="AY30" i="8"/>
  <c r="AY18" i="8"/>
  <c r="AY14" i="8"/>
  <c r="AT11" i="12" s="1"/>
  <c r="AW6" i="8"/>
  <c r="AN29" i="4" s="1"/>
  <c r="AN41" i="4" s="1"/>
  <c r="AO4" i="4"/>
  <c r="AK6" i="1"/>
  <c r="AQ14" i="34" l="1"/>
  <c r="AO17" i="4"/>
  <c r="AO9" i="4"/>
  <c r="AT12" i="12"/>
  <c r="AT26" i="12"/>
  <c r="AT24" i="12"/>
  <c r="AT57" i="12"/>
  <c r="AT49" i="12"/>
  <c r="AT80" i="12"/>
  <c r="AT59" i="12"/>
  <c r="AT51" i="12"/>
  <c r="AT61" i="12"/>
  <c r="AT16" i="12"/>
  <c r="AT14" i="12"/>
  <c r="AT39" i="12"/>
  <c r="AT73" i="12"/>
  <c r="AT60" i="12"/>
  <c r="AT27" i="12"/>
  <c r="AT37" i="12"/>
  <c r="AT66" i="12"/>
  <c r="AT45" i="12"/>
  <c r="AT79" i="12"/>
  <c r="AT15" i="12"/>
  <c r="AT46" i="12"/>
  <c r="AT31" i="12"/>
  <c r="AT25" i="12"/>
  <c r="AT48" i="12"/>
  <c r="AT30" i="12"/>
  <c r="AT13" i="12"/>
  <c r="AT58" i="12"/>
  <c r="AT50" i="12"/>
  <c r="AT38" i="12"/>
  <c r="AT29" i="12"/>
  <c r="AT17" i="12"/>
  <c r="AT28" i="12"/>
  <c r="AT56" i="12"/>
  <c r="AT47" i="12"/>
  <c r="AZ64" i="8"/>
  <c r="AZ63" i="8"/>
  <c r="AZ54" i="8"/>
  <c r="AZ53" i="8"/>
  <c r="AZ51" i="8"/>
  <c r="AZ48" i="8"/>
  <c r="AZ50" i="8"/>
  <c r="AZ47" i="8"/>
  <c r="AU44" i="12" s="1"/>
  <c r="AZ52" i="8"/>
  <c r="AZ49" i="8"/>
  <c r="AZ60" i="8"/>
  <c r="AZ61" i="8"/>
  <c r="AZ59" i="8"/>
  <c r="AZ62" i="8"/>
  <c r="AL17" i="7"/>
  <c r="AK5" i="34"/>
  <c r="AJ11" i="4" s="1"/>
  <c r="AM16" i="7"/>
  <c r="AM18" i="7" s="1"/>
  <c r="AR4" i="33"/>
  <c r="AR4" i="34"/>
  <c r="AQ5" i="33"/>
  <c r="AP16" i="4" s="1"/>
  <c r="AQ31" i="33"/>
  <c r="AQ32" i="33" s="1"/>
  <c r="AP20" i="4" s="1"/>
  <c r="AQ20" i="33"/>
  <c r="AQ21" i="33" s="1"/>
  <c r="AP19" i="4" s="1"/>
  <c r="AY7" i="8"/>
  <c r="BA5" i="8"/>
  <c r="BA74" i="8" s="1"/>
  <c r="AV71" i="12" s="1"/>
  <c r="AZ82" i="8"/>
  <c r="AZ76" i="8"/>
  <c r="AZ83" i="8"/>
  <c r="AZ27" i="8"/>
  <c r="AZ31" i="8"/>
  <c r="AZ16" i="8"/>
  <c r="AZ28" i="8"/>
  <c r="AZ19" i="8"/>
  <c r="AZ69" i="8"/>
  <c r="AZ17" i="8"/>
  <c r="AZ21" i="8"/>
  <c r="AU18" i="12" s="1"/>
  <c r="AZ29" i="8"/>
  <c r="AZ26" i="8"/>
  <c r="AU23" i="12" s="1"/>
  <c r="AZ20" i="8"/>
  <c r="AZ75" i="8"/>
  <c r="AZ39" i="8"/>
  <c r="AU36" i="12" s="1"/>
  <c r="AZ40" i="8"/>
  <c r="AZ41" i="8"/>
  <c r="AZ42" i="8"/>
  <c r="AZ33" i="8"/>
  <c r="AZ34" i="8"/>
  <c r="AZ15" i="8"/>
  <c r="AZ32" i="8"/>
  <c r="AZ30" i="8"/>
  <c r="AZ18" i="8"/>
  <c r="AZ14" i="8"/>
  <c r="AU11" i="12" s="1"/>
  <c r="AX6" i="8"/>
  <c r="AO29" i="4" s="1"/>
  <c r="AO41" i="4" s="1"/>
  <c r="AP4" i="4"/>
  <c r="AL6" i="1"/>
  <c r="AR14" i="34" l="1"/>
  <c r="AP9" i="4"/>
  <c r="AP17" i="4"/>
  <c r="AU59" i="12"/>
  <c r="AU56" i="12"/>
  <c r="AU48" i="12"/>
  <c r="AU16" i="12"/>
  <c r="AU47" i="12"/>
  <c r="AU17" i="12"/>
  <c r="AU31" i="12"/>
  <c r="AU30" i="12"/>
  <c r="AU26" i="12"/>
  <c r="AU24" i="12"/>
  <c r="AU58" i="12"/>
  <c r="AU50" i="12"/>
  <c r="AU25" i="12"/>
  <c r="AU13" i="12"/>
  <c r="AU80" i="12"/>
  <c r="AU57" i="12"/>
  <c r="AU51" i="12"/>
  <c r="AU27" i="12"/>
  <c r="AU12" i="12"/>
  <c r="AU38" i="12"/>
  <c r="AU14" i="12"/>
  <c r="AU73" i="12"/>
  <c r="AU46" i="12"/>
  <c r="AU60" i="12"/>
  <c r="AU29" i="12"/>
  <c r="AU45" i="12"/>
  <c r="AU28" i="12"/>
  <c r="AU39" i="12"/>
  <c r="AU15" i="12"/>
  <c r="AU37" i="12"/>
  <c r="AU66" i="12"/>
  <c r="AU79" i="12"/>
  <c r="AU49" i="12"/>
  <c r="AU61" i="12"/>
  <c r="BA63" i="8"/>
  <c r="BA64" i="8"/>
  <c r="BA54" i="8"/>
  <c r="BA53" i="8"/>
  <c r="BA52" i="8"/>
  <c r="BA50" i="8"/>
  <c r="BA47" i="8"/>
  <c r="AV44" i="12" s="1"/>
  <c r="BA48" i="8"/>
  <c r="BA51" i="8"/>
  <c r="BA49" i="8"/>
  <c r="BA62" i="8"/>
  <c r="BA61" i="8"/>
  <c r="BA60" i="8"/>
  <c r="BA59" i="8"/>
  <c r="AM17" i="7"/>
  <c r="AL5" i="34"/>
  <c r="AK11" i="4" s="1"/>
  <c r="AN16" i="7"/>
  <c r="AN18" i="7" s="1"/>
  <c r="AS4" i="33"/>
  <c r="AS4" i="34"/>
  <c r="AR5" i="33"/>
  <c r="AQ16" i="4" s="1"/>
  <c r="AR31" i="33"/>
  <c r="AR32" i="33" s="1"/>
  <c r="AQ20" i="4" s="1"/>
  <c r="AR20" i="33"/>
  <c r="AR21" i="33" s="1"/>
  <c r="AQ19" i="4" s="1"/>
  <c r="AZ7" i="8"/>
  <c r="BB5" i="8"/>
  <c r="BB74" i="8" s="1"/>
  <c r="AW71" i="12" s="1"/>
  <c r="BA83" i="8"/>
  <c r="BA76" i="8"/>
  <c r="BA82" i="8"/>
  <c r="BA27" i="8"/>
  <c r="BA16" i="8"/>
  <c r="BA31" i="8"/>
  <c r="BA28" i="8"/>
  <c r="BA69" i="8"/>
  <c r="BA19" i="8"/>
  <c r="BA17" i="8"/>
  <c r="BA21" i="8"/>
  <c r="AV18" i="12" s="1"/>
  <c r="BA29" i="8"/>
  <c r="BA26" i="8"/>
  <c r="AV23" i="12" s="1"/>
  <c r="BA20" i="8"/>
  <c r="BA75" i="8"/>
  <c r="BA39" i="8"/>
  <c r="AV36" i="12" s="1"/>
  <c r="BA42" i="8"/>
  <c r="BA41" i="8"/>
  <c r="BA40" i="8"/>
  <c r="BA32" i="8"/>
  <c r="BA34" i="8"/>
  <c r="BA33" i="8"/>
  <c r="BA30" i="8"/>
  <c r="BA15" i="8"/>
  <c r="BA18" i="8"/>
  <c r="BA14" i="8"/>
  <c r="AV11" i="12" s="1"/>
  <c r="AY6" i="8"/>
  <c r="AP29" i="4" s="1"/>
  <c r="AP41" i="4" s="1"/>
  <c r="AQ4" i="4"/>
  <c r="AM6" i="1"/>
  <c r="AS14" i="34" l="1"/>
  <c r="AQ17" i="4"/>
  <c r="AQ9" i="4"/>
  <c r="AV15" i="12"/>
  <c r="AV29" i="12"/>
  <c r="AV26" i="12"/>
  <c r="AV24" i="12"/>
  <c r="AV58" i="12"/>
  <c r="AV50" i="12"/>
  <c r="AV79" i="12"/>
  <c r="AV59" i="12"/>
  <c r="AV51" i="12"/>
  <c r="AV38" i="12"/>
  <c r="AV14" i="12"/>
  <c r="AV73" i="12"/>
  <c r="AV46" i="12"/>
  <c r="AV61" i="12"/>
  <c r="AV80" i="12"/>
  <c r="AV48" i="12"/>
  <c r="AV60" i="12"/>
  <c r="AV37" i="12"/>
  <c r="AV45" i="12"/>
  <c r="AV39" i="12"/>
  <c r="AV66" i="12"/>
  <c r="AV27" i="12"/>
  <c r="AV25" i="12"/>
  <c r="AV30" i="12"/>
  <c r="AV17" i="12"/>
  <c r="AV28" i="12"/>
  <c r="AV56" i="12"/>
  <c r="AV47" i="12"/>
  <c r="AV16" i="12"/>
  <c r="AV12" i="12"/>
  <c r="AV31" i="12"/>
  <c r="AV13" i="12"/>
  <c r="AV57" i="12"/>
  <c r="AV49" i="12"/>
  <c r="BB64" i="8"/>
  <c r="BB63" i="8"/>
  <c r="BB49" i="8"/>
  <c r="BB52" i="8"/>
  <c r="BB51" i="8"/>
  <c r="BB48" i="8"/>
  <c r="BB53" i="8"/>
  <c r="BB54" i="8"/>
  <c r="BB50" i="8"/>
  <c r="BB47" i="8"/>
  <c r="AW44" i="12" s="1"/>
  <c r="BB59" i="8"/>
  <c r="BB62" i="8"/>
  <c r="BB61" i="8"/>
  <c r="BB60" i="8"/>
  <c r="AN17" i="7"/>
  <c r="AM5" i="34"/>
  <c r="AL11" i="4" s="1"/>
  <c r="AO16" i="7"/>
  <c r="AO18" i="7" s="1"/>
  <c r="AT4" i="33"/>
  <c r="AT4" i="34"/>
  <c r="AS5" i="33"/>
  <c r="AR16" i="4" s="1"/>
  <c r="AS31" i="33"/>
  <c r="AS32" i="33" s="1"/>
  <c r="AR20" i="4" s="1"/>
  <c r="AS20" i="33"/>
  <c r="AS21" i="33" s="1"/>
  <c r="AR19" i="4" s="1"/>
  <c r="BA7" i="8"/>
  <c r="BC5" i="8"/>
  <c r="BC74" i="8" s="1"/>
  <c r="AX71" i="12" s="1"/>
  <c r="BB83" i="8"/>
  <c r="BB76" i="8"/>
  <c r="BB82" i="8"/>
  <c r="BB27" i="8"/>
  <c r="BB31" i="8"/>
  <c r="BB16" i="8"/>
  <c r="BB28" i="8"/>
  <c r="BB69" i="8"/>
  <c r="BB19" i="8"/>
  <c r="BB17" i="8"/>
  <c r="BB21" i="8"/>
  <c r="AW18" i="12" s="1"/>
  <c r="BB29" i="8"/>
  <c r="BB75" i="8"/>
  <c r="BB26" i="8"/>
  <c r="AW23" i="12" s="1"/>
  <c r="BB20" i="8"/>
  <c r="BB42" i="8"/>
  <c r="BB39" i="8"/>
  <c r="AW36" i="12" s="1"/>
  <c r="BB40" i="8"/>
  <c r="BB41" i="8"/>
  <c r="BB34" i="8"/>
  <c r="BB32" i="8"/>
  <c r="BB30" i="8"/>
  <c r="BB33" i="8"/>
  <c r="BB15" i="8"/>
  <c r="BB18" i="8"/>
  <c r="BB14" i="8"/>
  <c r="AW11" i="12" s="1"/>
  <c r="AZ6" i="8"/>
  <c r="AQ29" i="4" s="1"/>
  <c r="AQ41" i="4" s="1"/>
  <c r="AR4" i="4"/>
  <c r="AN6" i="1"/>
  <c r="AT14" i="34" l="1"/>
  <c r="AR9" i="4"/>
  <c r="AR17" i="4"/>
  <c r="AW29" i="12"/>
  <c r="AW28" i="12"/>
  <c r="AW58" i="12"/>
  <c r="AW48" i="12"/>
  <c r="AW31" i="12"/>
  <c r="AW26" i="12"/>
  <c r="AW24" i="12"/>
  <c r="AW59" i="12"/>
  <c r="AW49" i="12"/>
  <c r="AW79" i="12"/>
  <c r="AW56" i="12"/>
  <c r="AW46" i="12"/>
  <c r="AW37" i="12"/>
  <c r="AW60" i="12"/>
  <c r="AW38" i="12"/>
  <c r="AW14" i="12"/>
  <c r="AW51" i="12"/>
  <c r="AW16" i="12"/>
  <c r="AW80" i="12"/>
  <c r="AW61" i="12"/>
  <c r="AW12" i="12"/>
  <c r="AW39" i="12"/>
  <c r="AW66" i="12"/>
  <c r="AW30" i="12"/>
  <c r="AW17" i="12"/>
  <c r="AW25" i="12"/>
  <c r="AW50" i="12"/>
  <c r="AW73" i="12"/>
  <c r="AW15" i="12"/>
  <c r="AW47" i="12"/>
  <c r="AW27" i="12"/>
  <c r="AW13" i="12"/>
  <c r="AW57" i="12"/>
  <c r="AW45" i="12"/>
  <c r="BC64" i="8"/>
  <c r="BC63" i="8"/>
  <c r="BC53" i="8"/>
  <c r="BC51" i="8"/>
  <c r="BC54" i="8"/>
  <c r="BC52" i="8"/>
  <c r="BC50" i="8"/>
  <c r="BC49" i="8"/>
  <c r="BC48" i="8"/>
  <c r="BC47" i="8"/>
  <c r="AX44" i="12" s="1"/>
  <c r="BC62" i="8"/>
  <c r="BC60" i="8"/>
  <c r="BC61" i="8"/>
  <c r="BC59" i="8"/>
  <c r="AO17" i="7"/>
  <c r="AN5" i="34"/>
  <c r="AM11" i="4" s="1"/>
  <c r="AP16" i="7"/>
  <c r="AP18" i="7" s="1"/>
  <c r="AU4" i="34"/>
  <c r="AU4" i="33"/>
  <c r="AT5" i="33"/>
  <c r="AS16" i="4" s="1"/>
  <c r="AT31" i="33"/>
  <c r="AT32" i="33" s="1"/>
  <c r="AS20" i="4" s="1"/>
  <c r="AT20" i="33"/>
  <c r="AT21" i="33" s="1"/>
  <c r="AS19" i="4" s="1"/>
  <c r="BB7" i="8"/>
  <c r="BD5" i="8"/>
  <c r="BD74" i="8" s="1"/>
  <c r="AY71" i="12" s="1"/>
  <c r="BC76" i="8"/>
  <c r="BC82" i="8"/>
  <c r="BC83" i="8"/>
  <c r="BC27" i="8"/>
  <c r="BC31" i="8"/>
  <c r="BC16" i="8"/>
  <c r="BC28" i="8"/>
  <c r="BC69" i="8"/>
  <c r="BC19" i="8"/>
  <c r="BC17" i="8"/>
  <c r="BC21" i="8"/>
  <c r="AX18" i="12" s="1"/>
  <c r="BC29" i="8"/>
  <c r="BC26" i="8"/>
  <c r="AX23" i="12" s="1"/>
  <c r="BC20" i="8"/>
  <c r="BC75" i="8"/>
  <c r="BC41" i="8"/>
  <c r="BC42" i="8"/>
  <c r="BC39" i="8"/>
  <c r="AX36" i="12" s="1"/>
  <c r="BC40" i="8"/>
  <c r="BC30" i="8"/>
  <c r="BC33" i="8"/>
  <c r="BC32" i="8"/>
  <c r="BC34" i="8"/>
  <c r="BC15" i="8"/>
  <c r="BC18" i="8"/>
  <c r="BC14" i="8"/>
  <c r="AX11" i="12" s="1"/>
  <c r="BA6" i="8"/>
  <c r="AR29" i="4" s="1"/>
  <c r="AR41" i="4" s="1"/>
  <c r="AS4" i="4"/>
  <c r="AO6" i="1"/>
  <c r="AU14" i="34" l="1"/>
  <c r="AS17" i="4"/>
  <c r="AS9" i="4"/>
  <c r="AX46" i="12"/>
  <c r="AX31" i="12"/>
  <c r="AX25" i="12"/>
  <c r="AX47" i="12"/>
  <c r="AX38" i="12"/>
  <c r="AX29" i="12"/>
  <c r="AX56" i="12"/>
  <c r="AX30" i="12"/>
  <c r="AX28" i="12"/>
  <c r="AX58" i="12"/>
  <c r="AX51" i="12"/>
  <c r="AX26" i="12"/>
  <c r="AX24" i="12"/>
  <c r="AX57" i="12"/>
  <c r="AX48" i="12"/>
  <c r="AX12" i="12"/>
  <c r="AX13" i="12"/>
  <c r="AX49" i="12"/>
  <c r="AX27" i="12"/>
  <c r="AX37" i="12"/>
  <c r="AX80" i="12"/>
  <c r="AX59" i="12"/>
  <c r="AX50" i="12"/>
  <c r="AX60" i="12"/>
  <c r="AX66" i="12"/>
  <c r="AX17" i="12"/>
  <c r="AX14" i="12"/>
  <c r="AX79" i="12"/>
  <c r="AX15" i="12"/>
  <c r="AX39" i="12"/>
  <c r="AX16" i="12"/>
  <c r="AX73" i="12"/>
  <c r="AX45" i="12"/>
  <c r="AX61" i="12"/>
  <c r="BD63" i="8"/>
  <c r="BD64" i="8"/>
  <c r="BD51" i="8"/>
  <c r="BD50" i="8"/>
  <c r="BD54" i="8"/>
  <c r="BD53" i="8"/>
  <c r="BD52" i="8"/>
  <c r="BD48" i="8"/>
  <c r="BD47" i="8"/>
  <c r="AY44" i="12" s="1"/>
  <c r="BD49" i="8"/>
  <c r="BD61" i="8"/>
  <c r="BD62" i="8"/>
  <c r="BD60" i="8"/>
  <c r="BD59" i="8"/>
  <c r="AP17" i="7"/>
  <c r="AO5" i="34"/>
  <c r="AN11" i="4" s="1"/>
  <c r="AQ16" i="7"/>
  <c r="AQ18" i="7" s="1"/>
  <c r="AV4" i="33"/>
  <c r="AV4" i="34"/>
  <c r="AU5" i="33"/>
  <c r="AT16" i="4" s="1"/>
  <c r="AU31" i="33"/>
  <c r="AU32" i="33" s="1"/>
  <c r="AT20" i="4" s="1"/>
  <c r="AU20" i="33"/>
  <c r="AU21" i="33" s="1"/>
  <c r="AT19" i="4" s="1"/>
  <c r="BC7" i="8"/>
  <c r="BE5" i="8"/>
  <c r="BE74" i="8" s="1"/>
  <c r="AZ71" i="12" s="1"/>
  <c r="BD83" i="8"/>
  <c r="BD82" i="8"/>
  <c r="BD76" i="8"/>
  <c r="BD27" i="8"/>
  <c r="BD16" i="8"/>
  <c r="BD31" i="8"/>
  <c r="BD28" i="8"/>
  <c r="BD69" i="8"/>
  <c r="BD19" i="8"/>
  <c r="BD17" i="8"/>
  <c r="BD21" i="8"/>
  <c r="AY18" i="12" s="1"/>
  <c r="BD29" i="8"/>
  <c r="BD26" i="8"/>
  <c r="AY23" i="12" s="1"/>
  <c r="BD75" i="8"/>
  <c r="BD20" i="8"/>
  <c r="BD39" i="8"/>
  <c r="AY36" i="12" s="1"/>
  <c r="BD42" i="8"/>
  <c r="BD41" i="8"/>
  <c r="BD40" i="8"/>
  <c r="BD30" i="8"/>
  <c r="BD33" i="8"/>
  <c r="BD32" i="8"/>
  <c r="BD15" i="8"/>
  <c r="BD34" i="8"/>
  <c r="BD18" i="8"/>
  <c r="BD14" i="8"/>
  <c r="AY11" i="12" s="1"/>
  <c r="BB6" i="8"/>
  <c r="AS29" i="4" s="1"/>
  <c r="AS41" i="4" s="1"/>
  <c r="AT4" i="4"/>
  <c r="AP6" i="1"/>
  <c r="AV14" i="34" l="1"/>
  <c r="AT17" i="4"/>
  <c r="AT9" i="4"/>
  <c r="AY38" i="12"/>
  <c r="AY14" i="12"/>
  <c r="AY79" i="12"/>
  <c r="AY46" i="12"/>
  <c r="AY61" i="12"/>
  <c r="AY16" i="12"/>
  <c r="AY45" i="12"/>
  <c r="AY60" i="12"/>
  <c r="AY17" i="12"/>
  <c r="AY15" i="12"/>
  <c r="AY80" i="12"/>
  <c r="AY31" i="12"/>
  <c r="AY12" i="12"/>
  <c r="AY49" i="12"/>
  <c r="AY29" i="12"/>
  <c r="AY28" i="12"/>
  <c r="AY50" i="12"/>
  <c r="AY66" i="12"/>
  <c r="AY57" i="12"/>
  <c r="AY51" i="12"/>
  <c r="AY39" i="12"/>
  <c r="AY56" i="12"/>
  <c r="AY30" i="12"/>
  <c r="AY13" i="12"/>
  <c r="AY27" i="12"/>
  <c r="AY26" i="12"/>
  <c r="AY24" i="12"/>
  <c r="AY59" i="12"/>
  <c r="AY47" i="12"/>
  <c r="AY25" i="12"/>
  <c r="AY37" i="12"/>
  <c r="AY73" i="12"/>
  <c r="AY58" i="12"/>
  <c r="AY48" i="12"/>
  <c r="BE63" i="8"/>
  <c r="BE64" i="8"/>
  <c r="BE53" i="8"/>
  <c r="BE51" i="8"/>
  <c r="BE50" i="8"/>
  <c r="AZ47" i="12" s="1"/>
  <c r="BE54" i="8"/>
  <c r="BE48" i="8"/>
  <c r="BE47" i="8"/>
  <c r="AZ44" i="12" s="1"/>
  <c r="BE49" i="8"/>
  <c r="AZ46" i="12" s="1"/>
  <c r="BE52" i="8"/>
  <c r="BE60" i="8"/>
  <c r="AZ57" i="12" s="1"/>
  <c r="BE61" i="8"/>
  <c r="AZ58" i="12" s="1"/>
  <c r="BE59" i="8"/>
  <c r="AZ56" i="12" s="1"/>
  <c r="BE62" i="8"/>
  <c r="AZ59" i="12" s="1"/>
  <c r="AX6" i="12"/>
  <c r="AT42" i="4" s="1"/>
  <c r="AQ17" i="7"/>
  <c r="AP5" i="34"/>
  <c r="AO11" i="4" s="1"/>
  <c r="AR16" i="7"/>
  <c r="AR18" i="7" s="1"/>
  <c r="AW4" i="33"/>
  <c r="AW4" i="34"/>
  <c r="AV5" i="33"/>
  <c r="AU16" i="4" s="1"/>
  <c r="AV31" i="33"/>
  <c r="AV32" i="33" s="1"/>
  <c r="AU20" i="4" s="1"/>
  <c r="AV20" i="33"/>
  <c r="AV21" i="33" s="1"/>
  <c r="AU19" i="4" s="1"/>
  <c r="BD7" i="8"/>
  <c r="BF5" i="8"/>
  <c r="BF74" i="8" s="1"/>
  <c r="BA71" i="12" s="1"/>
  <c r="BE82" i="8"/>
  <c r="BE83" i="8"/>
  <c r="BE76" i="8"/>
  <c r="BE27" i="8"/>
  <c r="BE31" i="8"/>
  <c r="BE16" i="8"/>
  <c r="BE28" i="8"/>
  <c r="BE69" i="8"/>
  <c r="BE19" i="8"/>
  <c r="BE17" i="8"/>
  <c r="BE21" i="8"/>
  <c r="AZ18" i="12" s="1"/>
  <c r="BE29" i="8"/>
  <c r="BE75" i="8"/>
  <c r="BE26" i="8"/>
  <c r="AZ23" i="12" s="1"/>
  <c r="BE20" i="8"/>
  <c r="BE42" i="8"/>
  <c r="BE40" i="8"/>
  <c r="BE39" i="8"/>
  <c r="AZ36" i="12" s="1"/>
  <c r="BE41" i="8"/>
  <c r="BE15" i="8"/>
  <c r="BE33" i="8"/>
  <c r="BE32" i="8"/>
  <c r="BE30" i="8"/>
  <c r="BE34" i="8"/>
  <c r="BE18" i="8"/>
  <c r="BE14" i="8"/>
  <c r="AZ11" i="12" s="1"/>
  <c r="BC6" i="8"/>
  <c r="AT29" i="4" s="1"/>
  <c r="AT41" i="4" s="1"/>
  <c r="AU4" i="4"/>
  <c r="AQ6" i="1"/>
  <c r="AW14" i="34" l="1"/>
  <c r="AU9" i="4"/>
  <c r="AU17" i="4"/>
  <c r="AZ80" i="12"/>
  <c r="AZ50" i="12"/>
  <c r="AZ14" i="12"/>
  <c r="AZ15" i="12"/>
  <c r="AZ37" i="12"/>
  <c r="AZ16" i="12"/>
  <c r="AZ79" i="12"/>
  <c r="AZ49" i="12"/>
  <c r="AZ61" i="12"/>
  <c r="AZ60" i="12"/>
  <c r="AZ38" i="12"/>
  <c r="AZ27" i="12"/>
  <c r="AZ31" i="12"/>
  <c r="AZ39" i="12"/>
  <c r="AZ66" i="12"/>
  <c r="AZ25" i="12"/>
  <c r="AZ29" i="12"/>
  <c r="AZ13" i="12"/>
  <c r="AZ45" i="12"/>
  <c r="AZ28" i="12"/>
  <c r="AZ51" i="12"/>
  <c r="AZ17" i="12"/>
  <c r="AZ30" i="12"/>
  <c r="AZ12" i="12"/>
  <c r="AZ26" i="12"/>
  <c r="AZ24" i="12"/>
  <c r="AZ73" i="12"/>
  <c r="AZ48" i="12"/>
  <c r="BF63" i="8"/>
  <c r="BF64" i="8"/>
  <c r="BF52" i="8"/>
  <c r="BF54" i="8"/>
  <c r="BF49" i="8"/>
  <c r="BA46" i="12" s="1"/>
  <c r="BF53" i="8"/>
  <c r="BF47" i="8"/>
  <c r="BA44" i="12" s="1"/>
  <c r="BF51" i="8"/>
  <c r="BF50" i="8"/>
  <c r="BF48" i="8"/>
  <c r="BF62" i="8"/>
  <c r="BA59" i="12" s="1"/>
  <c r="BF61" i="8"/>
  <c r="BA58" i="12" s="1"/>
  <c r="BF59" i="8"/>
  <c r="BA56" i="12" s="1"/>
  <c r="BF60" i="8"/>
  <c r="BA57" i="12" s="1"/>
  <c r="AR17" i="7"/>
  <c r="AQ5" i="34"/>
  <c r="AP11" i="4" s="1"/>
  <c r="AS16" i="7"/>
  <c r="AS18" i="7" s="1"/>
  <c r="AX4" i="33"/>
  <c r="AX4" i="34"/>
  <c r="AW5" i="33"/>
  <c r="AV16" i="4" s="1"/>
  <c r="AW20" i="33"/>
  <c r="AW21" i="33" s="1"/>
  <c r="AV19" i="4" s="1"/>
  <c r="AW31" i="33"/>
  <c r="AW32" i="33" s="1"/>
  <c r="AV20" i="4" s="1"/>
  <c r="BE7" i="8"/>
  <c r="BG5" i="8"/>
  <c r="BG74" i="8" s="1"/>
  <c r="BB71" i="12" s="1"/>
  <c r="BF82" i="8"/>
  <c r="BF83" i="8"/>
  <c r="BF76" i="8"/>
  <c r="BF27" i="8"/>
  <c r="BF16" i="8"/>
  <c r="BF31" i="8"/>
  <c r="BF28" i="8"/>
  <c r="BF69" i="8"/>
  <c r="BF19" i="8"/>
  <c r="BF17" i="8"/>
  <c r="BF21" i="8"/>
  <c r="BA18" i="12" s="1"/>
  <c r="BF29" i="8"/>
  <c r="BF75" i="8"/>
  <c r="BF20" i="8"/>
  <c r="BF26" i="8"/>
  <c r="BA23" i="12" s="1"/>
  <c r="BF42" i="8"/>
  <c r="BF40" i="8"/>
  <c r="BF41" i="8"/>
  <c r="BF39" i="8"/>
  <c r="BA36" i="12" s="1"/>
  <c r="BF33" i="8"/>
  <c r="BF30" i="8"/>
  <c r="BF34" i="8"/>
  <c r="BF32" i="8"/>
  <c r="BF15" i="8"/>
  <c r="BF18" i="8"/>
  <c r="BF14" i="8"/>
  <c r="BA11" i="12" s="1"/>
  <c r="AY6" i="12"/>
  <c r="AU42" i="4" s="1"/>
  <c r="BD6" i="8"/>
  <c r="AU29" i="4" s="1"/>
  <c r="AU41" i="4" s="1"/>
  <c r="AV4" i="4"/>
  <c r="AR6" i="1"/>
  <c r="AX14" i="34" l="1"/>
  <c r="AV17" i="4"/>
  <c r="AV9" i="4"/>
  <c r="BA66" i="12"/>
  <c r="BA48" i="12"/>
  <c r="BA25" i="12"/>
  <c r="BA29" i="12"/>
  <c r="BA50" i="12"/>
  <c r="BA26" i="12"/>
  <c r="BA51" i="12"/>
  <c r="BA12" i="12"/>
  <c r="BA17" i="12"/>
  <c r="BA49" i="12"/>
  <c r="BA39" i="12"/>
  <c r="BA31" i="12"/>
  <c r="BA27" i="12"/>
  <c r="BA13" i="12"/>
  <c r="BA30" i="12"/>
  <c r="BA24" i="12"/>
  <c r="BA38" i="12"/>
  <c r="BA14" i="12"/>
  <c r="BA80" i="12"/>
  <c r="BA45" i="12"/>
  <c r="BA61" i="12"/>
  <c r="BA28" i="12"/>
  <c r="BA73" i="12"/>
  <c r="BA15" i="12"/>
  <c r="BA37" i="12"/>
  <c r="BA16" i="12"/>
  <c r="BA79" i="12"/>
  <c r="BA47" i="12"/>
  <c r="BA60" i="12"/>
  <c r="BG63" i="8"/>
  <c r="BG64" i="8"/>
  <c r="BG54" i="8"/>
  <c r="BG52" i="8"/>
  <c r="BG50" i="8"/>
  <c r="BB47" i="12" s="1"/>
  <c r="BG53" i="8"/>
  <c r="BG51" i="8"/>
  <c r="BG49" i="8"/>
  <c r="BB46" i="12" s="1"/>
  <c r="BG47" i="8"/>
  <c r="BB44" i="12" s="1"/>
  <c r="BG48" i="8"/>
  <c r="BG62" i="8"/>
  <c r="BB59" i="12" s="1"/>
  <c r="BG59" i="8"/>
  <c r="BB56" i="12" s="1"/>
  <c r="BG60" i="8"/>
  <c r="BB57" i="12" s="1"/>
  <c r="BG61" i="8"/>
  <c r="BB58" i="12" s="1"/>
  <c r="AZ6" i="12"/>
  <c r="AV42" i="4" s="1"/>
  <c r="AS17" i="7"/>
  <c r="AR5" i="34"/>
  <c r="AQ11" i="4" s="1"/>
  <c r="AT16" i="7"/>
  <c r="AT18" i="7" s="1"/>
  <c r="AY4" i="34"/>
  <c r="AY4" i="33"/>
  <c r="AX31" i="33"/>
  <c r="AX32" i="33" s="1"/>
  <c r="AW20" i="4" s="1"/>
  <c r="AX20" i="33"/>
  <c r="AX21" i="33" s="1"/>
  <c r="AW19" i="4" s="1"/>
  <c r="AX5" i="33"/>
  <c r="AW16" i="4" s="1"/>
  <c r="BF7" i="8"/>
  <c r="BH5" i="8"/>
  <c r="BH74" i="8" s="1"/>
  <c r="BC71" i="12" s="1"/>
  <c r="BG76" i="8"/>
  <c r="BG82" i="8"/>
  <c r="BG83" i="8"/>
  <c r="BG27" i="8"/>
  <c r="BG31" i="8"/>
  <c r="BG16" i="8"/>
  <c r="BG28" i="8"/>
  <c r="BG69" i="8"/>
  <c r="BG19" i="8"/>
  <c r="BG17" i="8"/>
  <c r="BG21" i="8"/>
  <c r="BB18" i="12" s="1"/>
  <c r="BG29" i="8"/>
  <c r="BG26" i="8"/>
  <c r="BB23" i="12" s="1"/>
  <c r="BG75" i="8"/>
  <c r="BG20" i="8"/>
  <c r="BG40" i="8"/>
  <c r="BG39" i="8"/>
  <c r="BB36" i="12" s="1"/>
  <c r="BG42" i="8"/>
  <c r="BG41" i="8"/>
  <c r="BG33" i="8"/>
  <c r="BG30" i="8"/>
  <c r="BG34" i="8"/>
  <c r="BG32" i="8"/>
  <c r="BG15" i="8"/>
  <c r="BG18" i="8"/>
  <c r="BG14" i="8"/>
  <c r="BB11" i="12" s="1"/>
  <c r="BE6" i="8"/>
  <c r="AV29" i="4" s="1"/>
  <c r="AV41" i="4" s="1"/>
  <c r="AW4" i="4"/>
  <c r="AS6" i="1"/>
  <c r="AY14" i="34" l="1"/>
  <c r="AW17" i="4"/>
  <c r="AW9" i="4"/>
  <c r="BB28" i="12"/>
  <c r="BB50" i="12"/>
  <c r="BB27" i="12"/>
  <c r="BB26" i="12"/>
  <c r="BB49" i="12"/>
  <c r="BB51" i="12"/>
  <c r="BB30" i="12"/>
  <c r="BB38" i="12"/>
  <c r="BB80" i="12"/>
  <c r="BB16" i="12"/>
  <c r="BB73" i="12"/>
  <c r="BB45" i="12"/>
  <c r="BB61" i="12"/>
  <c r="BB79" i="12"/>
  <c r="BB60" i="12"/>
  <c r="BB24" i="12"/>
  <c r="BB39" i="12"/>
  <c r="BB14" i="12"/>
  <c r="BB15" i="12"/>
  <c r="BB12" i="12"/>
  <c r="BB37" i="12"/>
  <c r="BB66" i="12"/>
  <c r="BB29" i="12"/>
  <c r="BB17" i="12"/>
  <c r="BB25" i="12"/>
  <c r="BB31" i="12"/>
  <c r="BB13" i="12"/>
  <c r="BB48" i="12"/>
  <c r="BH64" i="8"/>
  <c r="BH63" i="8"/>
  <c r="BH51" i="8"/>
  <c r="BH54" i="8"/>
  <c r="BH49" i="8"/>
  <c r="BH48" i="8"/>
  <c r="BH47" i="8"/>
  <c r="BC44" i="12" s="1"/>
  <c r="BH52" i="8"/>
  <c r="BH50" i="8"/>
  <c r="BC47" i="12" s="1"/>
  <c r="BH53" i="8"/>
  <c r="BH60" i="8"/>
  <c r="BC57" i="12" s="1"/>
  <c r="BH62" i="8"/>
  <c r="BC59" i="12" s="1"/>
  <c r="BH61" i="8"/>
  <c r="BC58" i="12" s="1"/>
  <c r="BH59" i="8"/>
  <c r="BC56" i="12" s="1"/>
  <c r="BA6" i="12"/>
  <c r="AW42" i="4" s="1"/>
  <c r="AT17" i="7"/>
  <c r="AS5" i="34"/>
  <c r="AR11" i="4" s="1"/>
  <c r="AU16" i="7"/>
  <c r="AU18" i="7" s="1"/>
  <c r="AZ4" i="33"/>
  <c r="AZ4" i="34"/>
  <c r="AY5" i="33"/>
  <c r="AX16" i="4" s="1"/>
  <c r="AY20" i="33"/>
  <c r="AY21" i="33" s="1"/>
  <c r="AX19" i="4" s="1"/>
  <c r="AY31" i="33"/>
  <c r="AY32" i="33" s="1"/>
  <c r="AX20" i="4" s="1"/>
  <c r="BG7" i="8"/>
  <c r="BI5" i="8"/>
  <c r="BI74" i="8" s="1"/>
  <c r="BD71" i="12" s="1"/>
  <c r="BH76" i="8"/>
  <c r="BH82" i="8"/>
  <c r="BH83" i="8"/>
  <c r="BH27" i="8"/>
  <c r="BH31" i="8"/>
  <c r="BH16" i="8"/>
  <c r="BH28" i="8"/>
  <c r="BH19" i="8"/>
  <c r="BH69" i="8"/>
  <c r="BH17" i="8"/>
  <c r="BH21" i="8"/>
  <c r="BC18" i="12" s="1"/>
  <c r="BH29" i="8"/>
  <c r="BH26" i="8"/>
  <c r="BC23" i="12" s="1"/>
  <c r="BH75" i="8"/>
  <c r="BH20" i="8"/>
  <c r="BH41" i="8"/>
  <c r="BH39" i="8"/>
  <c r="BC36" i="12" s="1"/>
  <c r="BH42" i="8"/>
  <c r="BH40" i="8"/>
  <c r="BH33" i="8"/>
  <c r="BH32" i="8"/>
  <c r="BH34" i="8"/>
  <c r="BH30" i="8"/>
  <c r="BH15" i="8"/>
  <c r="BH18" i="8"/>
  <c r="BH14" i="8"/>
  <c r="BC11" i="12" s="1"/>
  <c r="BF6" i="8"/>
  <c r="AW29" i="4" s="1"/>
  <c r="AW41" i="4" s="1"/>
  <c r="AX4" i="4"/>
  <c r="AT6" i="1"/>
  <c r="AZ14" i="34" l="1"/>
  <c r="AX17" i="4"/>
  <c r="AX9" i="4"/>
  <c r="BC80" i="12"/>
  <c r="BC51" i="12"/>
  <c r="BC48" i="12"/>
  <c r="BC37" i="12"/>
  <c r="BC14" i="12"/>
  <c r="BC66" i="12"/>
  <c r="BC50" i="12"/>
  <c r="BC60" i="12"/>
  <c r="BC61" i="12"/>
  <c r="BC27" i="12"/>
  <c r="BC17" i="12"/>
  <c r="BC25" i="12"/>
  <c r="BC49" i="12"/>
  <c r="BC79" i="12"/>
  <c r="BC73" i="12"/>
  <c r="BC16" i="12"/>
  <c r="BC31" i="12"/>
  <c r="BC13" i="12"/>
  <c r="BC39" i="12"/>
  <c r="BC15" i="12"/>
  <c r="BC28" i="12"/>
  <c r="BC45" i="12"/>
  <c r="BC12" i="12"/>
  <c r="BC38" i="12"/>
  <c r="BC29" i="12"/>
  <c r="BC30" i="12"/>
  <c r="BC26" i="12"/>
  <c r="BC24" i="12"/>
  <c r="BC46" i="12"/>
  <c r="BI63" i="8"/>
  <c r="BI64" i="8"/>
  <c r="BI54" i="8"/>
  <c r="BI50" i="8"/>
  <c r="BD47" i="12" s="1"/>
  <c r="BI53" i="8"/>
  <c r="BI48" i="8"/>
  <c r="BI47" i="8"/>
  <c r="BD44" i="12" s="1"/>
  <c r="BI52" i="8"/>
  <c r="BI51" i="8"/>
  <c r="BI49" i="8"/>
  <c r="BI61" i="8"/>
  <c r="BD58" i="12" s="1"/>
  <c r="BI62" i="8"/>
  <c r="BD59" i="12" s="1"/>
  <c r="BI60" i="8"/>
  <c r="BD57" i="12" s="1"/>
  <c r="BI59" i="8"/>
  <c r="AU17" i="7"/>
  <c r="AT5" i="34"/>
  <c r="AS11" i="4" s="1"/>
  <c r="AV16" i="7"/>
  <c r="AV18" i="7" s="1"/>
  <c r="BA4" i="33"/>
  <c r="BA4" i="34"/>
  <c r="AZ5" i="33"/>
  <c r="AY16" i="4" s="1"/>
  <c r="AZ20" i="33"/>
  <c r="AZ21" i="33" s="1"/>
  <c r="AY19" i="4" s="1"/>
  <c r="AZ31" i="33"/>
  <c r="AZ32" i="33" s="1"/>
  <c r="AY20" i="4" s="1"/>
  <c r="BH7" i="8"/>
  <c r="BB6" i="12"/>
  <c r="AX42" i="4" s="1"/>
  <c r="BJ5" i="8"/>
  <c r="BJ74" i="8" s="1"/>
  <c r="BE71" i="12" s="1"/>
  <c r="BI83" i="8"/>
  <c r="BI76" i="8"/>
  <c r="BI82" i="8"/>
  <c r="BI27" i="8"/>
  <c r="BI31" i="8"/>
  <c r="BI16" i="8"/>
  <c r="BI28" i="8"/>
  <c r="BI69" i="8"/>
  <c r="BI19" i="8"/>
  <c r="BI21" i="8"/>
  <c r="BD18" i="12" s="1"/>
  <c r="BI17" i="8"/>
  <c r="BI29" i="8"/>
  <c r="BI75" i="8"/>
  <c r="BI26" i="8"/>
  <c r="BD23" i="12" s="1"/>
  <c r="BI20" i="8"/>
  <c r="BI39" i="8"/>
  <c r="BD36" i="12" s="1"/>
  <c r="BI41" i="8"/>
  <c r="BI40" i="8"/>
  <c r="BI42" i="8"/>
  <c r="BI30" i="8"/>
  <c r="BI34" i="8"/>
  <c r="BI33" i="8"/>
  <c r="BI15" i="8"/>
  <c r="BI32" i="8"/>
  <c r="BI18" i="8"/>
  <c r="BI14" i="8"/>
  <c r="BD11" i="12" s="1"/>
  <c r="BG6" i="8"/>
  <c r="AX29" i="4" s="1"/>
  <c r="AX41" i="4" s="1"/>
  <c r="AY4" i="4"/>
  <c r="AU6" i="1"/>
  <c r="BA14" i="34" l="1"/>
  <c r="AY17" i="4"/>
  <c r="AY9" i="4"/>
  <c r="BD26" i="12"/>
  <c r="BD14" i="12"/>
  <c r="BD30" i="12"/>
  <c r="BD31" i="12"/>
  <c r="BD28" i="12"/>
  <c r="BD56" i="12"/>
  <c r="BD45" i="12"/>
  <c r="BD24" i="12"/>
  <c r="BD50" i="12"/>
  <c r="BD51" i="12"/>
  <c r="BD27" i="12"/>
  <c r="BD39" i="12"/>
  <c r="BD79" i="12"/>
  <c r="BD15" i="12"/>
  <c r="BD38" i="12"/>
  <c r="BD16" i="12"/>
  <c r="BD80" i="12"/>
  <c r="BD46" i="12"/>
  <c r="BD61" i="12"/>
  <c r="BD37" i="12"/>
  <c r="BD66" i="12"/>
  <c r="BD48" i="12"/>
  <c r="BD73" i="12"/>
  <c r="BD29" i="12"/>
  <c r="BD60" i="12"/>
  <c r="BD12" i="12"/>
  <c r="BD17" i="12"/>
  <c r="BD25" i="12"/>
  <c r="BD49" i="12"/>
  <c r="BD13" i="12"/>
  <c r="BJ64" i="8"/>
  <c r="BJ63" i="8"/>
  <c r="BJ49" i="8"/>
  <c r="BE46" i="12" s="1"/>
  <c r="BJ53" i="8"/>
  <c r="BJ48" i="8"/>
  <c r="BJ52" i="8"/>
  <c r="BJ47" i="8"/>
  <c r="BE44" i="12" s="1"/>
  <c r="BJ54" i="8"/>
  <c r="BJ51" i="8"/>
  <c r="BJ50" i="8"/>
  <c r="BE47" i="12" s="1"/>
  <c r="BJ62" i="8"/>
  <c r="BE59" i="12" s="1"/>
  <c r="BJ61" i="8"/>
  <c r="BE58" i="12" s="1"/>
  <c r="BJ59" i="8"/>
  <c r="BE56" i="12" s="1"/>
  <c r="BJ60" i="8"/>
  <c r="BE57" i="12" s="1"/>
  <c r="AV17" i="7"/>
  <c r="AU5" i="34"/>
  <c r="AT11" i="4" s="1"/>
  <c r="AW16" i="7"/>
  <c r="AW18" i="7" s="1"/>
  <c r="BB4" i="33"/>
  <c r="BB4" i="34"/>
  <c r="BA5" i="33"/>
  <c r="AZ16" i="4" s="1"/>
  <c r="BA20" i="33"/>
  <c r="BA21" i="33" s="1"/>
  <c r="AZ19" i="4" s="1"/>
  <c r="BA31" i="33"/>
  <c r="BA32" i="33" s="1"/>
  <c r="AZ20" i="4" s="1"/>
  <c r="BI7" i="8"/>
  <c r="BK5" i="8"/>
  <c r="BK74" i="8" s="1"/>
  <c r="BF71" i="12" s="1"/>
  <c r="BJ76" i="8"/>
  <c r="BJ82" i="8"/>
  <c r="BJ83" i="8"/>
  <c r="BJ27" i="8"/>
  <c r="BJ31" i="8"/>
  <c r="BJ16" i="8"/>
  <c r="BJ28" i="8"/>
  <c r="BJ19" i="8"/>
  <c r="BJ69" i="8"/>
  <c r="BJ17" i="8"/>
  <c r="BJ21" i="8"/>
  <c r="BE18" i="12" s="1"/>
  <c r="BJ29" i="8"/>
  <c r="BJ26" i="8"/>
  <c r="BE23" i="12" s="1"/>
  <c r="BJ20" i="8"/>
  <c r="BJ75" i="8"/>
  <c r="BJ39" i="8"/>
  <c r="BE36" i="12" s="1"/>
  <c r="BJ42" i="8"/>
  <c r="BJ41" i="8"/>
  <c r="BJ40" i="8"/>
  <c r="BJ15" i="8"/>
  <c r="BJ33" i="8"/>
  <c r="BJ34" i="8"/>
  <c r="BJ30" i="8"/>
  <c r="BJ32" i="8"/>
  <c r="BJ18" i="8"/>
  <c r="BJ14" i="8"/>
  <c r="BE11" i="12" s="1"/>
  <c r="BH6" i="8"/>
  <c r="AY29" i="4" s="1"/>
  <c r="AY41" i="4" s="1"/>
  <c r="AZ4" i="4"/>
  <c r="AV6" i="1"/>
  <c r="BB14" i="34" l="1"/>
  <c r="AZ9" i="4"/>
  <c r="AZ17" i="4"/>
  <c r="BE26" i="12"/>
  <c r="BE24" i="12"/>
  <c r="BE50" i="12"/>
  <c r="BE60" i="12"/>
  <c r="BE38" i="12"/>
  <c r="BE14" i="12"/>
  <c r="BE79" i="12"/>
  <c r="BE15" i="12"/>
  <c r="BE39" i="12"/>
  <c r="BE66" i="12"/>
  <c r="BE73" i="12"/>
  <c r="BE48" i="12"/>
  <c r="BE61" i="12"/>
  <c r="BE12" i="12"/>
  <c r="BE37" i="12"/>
  <c r="BE29" i="12"/>
  <c r="BE16" i="12"/>
  <c r="BE51" i="12"/>
  <c r="BE80" i="12"/>
  <c r="BE27" i="12"/>
  <c r="BE25" i="12"/>
  <c r="BE31" i="12"/>
  <c r="BE17" i="12"/>
  <c r="BE13" i="12"/>
  <c r="BE49" i="12"/>
  <c r="BE30" i="12"/>
  <c r="BE28" i="12"/>
  <c r="BE45" i="12"/>
  <c r="BK64" i="8"/>
  <c r="BK63" i="8"/>
  <c r="BK53" i="8"/>
  <c r="BK51" i="8"/>
  <c r="BK54" i="8"/>
  <c r="BK52" i="8"/>
  <c r="BK50" i="8"/>
  <c r="BF47" i="12" s="1"/>
  <c r="BK49" i="8"/>
  <c r="BF46" i="12" s="1"/>
  <c r="BK48" i="8"/>
  <c r="BK47" i="8"/>
  <c r="BF44" i="12" s="1"/>
  <c r="BK62" i="8"/>
  <c r="BF59" i="12" s="1"/>
  <c r="BK60" i="8"/>
  <c r="BF57" i="12" s="1"/>
  <c r="BK59" i="8"/>
  <c r="BF56" i="12" s="1"/>
  <c r="BK61" i="8"/>
  <c r="BF58" i="12" s="1"/>
  <c r="AW17" i="7"/>
  <c r="AV5" i="34"/>
  <c r="AU11" i="4" s="1"/>
  <c r="AX16" i="7"/>
  <c r="AX18" i="7" s="1"/>
  <c r="BC4" i="34"/>
  <c r="BC4" i="33"/>
  <c r="BB20" i="33"/>
  <c r="BB21" i="33" s="1"/>
  <c r="BA19" i="4" s="1"/>
  <c r="BB31" i="33"/>
  <c r="BB32" i="33" s="1"/>
  <c r="BA20" i="4" s="1"/>
  <c r="BB5" i="33"/>
  <c r="BA16" i="4" s="1"/>
  <c r="BJ7" i="8"/>
  <c r="BL5" i="8"/>
  <c r="BL74" i="8" s="1"/>
  <c r="BG71" i="12" s="1"/>
  <c r="BK82" i="8"/>
  <c r="BK83" i="8"/>
  <c r="BK76" i="8"/>
  <c r="BK27" i="8"/>
  <c r="BK31" i="8"/>
  <c r="BK16" i="8"/>
  <c r="BK28" i="8"/>
  <c r="BK19" i="8"/>
  <c r="BK69" i="8"/>
  <c r="BK21" i="8"/>
  <c r="BF18" i="12" s="1"/>
  <c r="BK17" i="8"/>
  <c r="BK29" i="8"/>
  <c r="BK20" i="8"/>
  <c r="BK26" i="8"/>
  <c r="BF23" i="12" s="1"/>
  <c r="BK75" i="8"/>
  <c r="BK39" i="8"/>
  <c r="BF36" i="12" s="1"/>
  <c r="BK41" i="8"/>
  <c r="BK40" i="8"/>
  <c r="BK42" i="8"/>
  <c r="BK33" i="8"/>
  <c r="BK32" i="8"/>
  <c r="BK34" i="8"/>
  <c r="BK30" i="8"/>
  <c r="BK15" i="8"/>
  <c r="BK18" i="8"/>
  <c r="BK14" i="8"/>
  <c r="BF11" i="12" s="1"/>
  <c r="BI6" i="8"/>
  <c r="AZ29" i="4" s="1"/>
  <c r="AZ41" i="4" s="1"/>
  <c r="BA4" i="4"/>
  <c r="AW6" i="1"/>
  <c r="BC14" i="34" l="1"/>
  <c r="BA17" i="4"/>
  <c r="BA9" i="4"/>
  <c r="BF49" i="12"/>
  <c r="BF51" i="12"/>
  <c r="BF48" i="12"/>
  <c r="BF31" i="12"/>
  <c r="BF50" i="12"/>
  <c r="BF13" i="12"/>
  <c r="BF37" i="12"/>
  <c r="BF60" i="12"/>
  <c r="BF17" i="12"/>
  <c r="BF26" i="12"/>
  <c r="BF80" i="12"/>
  <c r="BF15" i="12"/>
  <c r="BF38" i="12"/>
  <c r="BF66" i="12"/>
  <c r="BF79" i="12"/>
  <c r="BF45" i="12"/>
  <c r="BF61" i="12"/>
  <c r="BF29" i="12"/>
  <c r="BF30" i="12"/>
  <c r="BF24" i="12"/>
  <c r="BF39" i="12"/>
  <c r="BF14" i="12"/>
  <c r="BF73" i="12"/>
  <c r="BF12" i="12"/>
  <c r="BF28" i="12"/>
  <c r="BF16" i="12"/>
  <c r="BF27" i="12"/>
  <c r="BF25" i="12"/>
  <c r="BL63" i="8"/>
  <c r="BL64" i="8"/>
  <c r="BL53" i="8"/>
  <c r="BL52" i="8"/>
  <c r="BL54" i="8"/>
  <c r="BL51" i="8"/>
  <c r="BL50" i="8"/>
  <c r="BG47" i="12" s="1"/>
  <c r="BL49" i="8"/>
  <c r="BG46" i="12" s="1"/>
  <c r="BL48" i="8"/>
  <c r="BL47" i="8"/>
  <c r="BG44" i="12" s="1"/>
  <c r="BL61" i="8"/>
  <c r="BG58" i="12" s="1"/>
  <c r="BL60" i="8"/>
  <c r="BG57" i="12" s="1"/>
  <c r="BL59" i="8"/>
  <c r="BG56" i="12" s="1"/>
  <c r="BL62" i="8"/>
  <c r="BG59" i="12" s="1"/>
  <c r="AX17" i="7"/>
  <c r="AW5" i="34"/>
  <c r="AV11" i="4" s="1"/>
  <c r="AY16" i="7"/>
  <c r="AY18" i="7" s="1"/>
  <c r="BD4" i="33"/>
  <c r="BD4" i="34"/>
  <c r="BC5" i="33"/>
  <c r="BB16" i="4" s="1"/>
  <c r="BC31" i="33"/>
  <c r="BC32" i="33" s="1"/>
  <c r="BB20" i="4" s="1"/>
  <c r="BC20" i="33"/>
  <c r="BC21" i="33" s="1"/>
  <c r="BB19" i="4" s="1"/>
  <c r="BK7" i="8"/>
  <c r="BM5" i="8"/>
  <c r="BM74" i="8" s="1"/>
  <c r="BH71" i="12" s="1"/>
  <c r="BL83" i="8"/>
  <c r="BL76" i="8"/>
  <c r="BL82" i="8"/>
  <c r="BL27" i="8"/>
  <c r="BL31" i="8"/>
  <c r="BL16" i="8"/>
  <c r="BL28" i="8"/>
  <c r="BL19" i="8"/>
  <c r="BL69" i="8"/>
  <c r="BL21" i="8"/>
  <c r="BG18" i="12" s="1"/>
  <c r="BL17" i="8"/>
  <c r="BL29" i="8"/>
  <c r="BL26" i="8"/>
  <c r="BG23" i="12" s="1"/>
  <c r="BL75" i="8"/>
  <c r="BL20" i="8"/>
  <c r="BL42" i="8"/>
  <c r="BL41" i="8"/>
  <c r="BL40" i="8"/>
  <c r="BL39" i="8"/>
  <c r="BG36" i="12" s="1"/>
  <c r="BL15" i="8"/>
  <c r="BL34" i="8"/>
  <c r="BL33" i="8"/>
  <c r="BL32" i="8"/>
  <c r="BL30" i="8"/>
  <c r="BL18" i="8"/>
  <c r="BL14" i="8"/>
  <c r="BG11" i="12" s="1"/>
  <c r="BJ6" i="8"/>
  <c r="BA29" i="4" s="1"/>
  <c r="BA41" i="4" s="1"/>
  <c r="BB4" i="4"/>
  <c r="AX6" i="1"/>
  <c r="BD14" i="34" l="1"/>
  <c r="BB9" i="4"/>
  <c r="BB17" i="4"/>
  <c r="BG28" i="12"/>
  <c r="BG51" i="12"/>
  <c r="BG49" i="12"/>
  <c r="BG50" i="12"/>
  <c r="BG37" i="12"/>
  <c r="BG73" i="12"/>
  <c r="BG61" i="12"/>
  <c r="BG26" i="12"/>
  <c r="BG15" i="12"/>
  <c r="BG38" i="12"/>
  <c r="BG66" i="12"/>
  <c r="BG80" i="12"/>
  <c r="BG45" i="12"/>
  <c r="BG60" i="12"/>
  <c r="BG14" i="12"/>
  <c r="BG79" i="12"/>
  <c r="BG27" i="12"/>
  <c r="BG39" i="12"/>
  <c r="BG16" i="12"/>
  <c r="BG29" i="12"/>
  <c r="BG17" i="12"/>
  <c r="BG25" i="12"/>
  <c r="BG31" i="12"/>
  <c r="BG12" i="12"/>
  <c r="BG24" i="12"/>
  <c r="BG30" i="12"/>
  <c r="BG13" i="12"/>
  <c r="BG48" i="12"/>
  <c r="BM64" i="8"/>
  <c r="BM63" i="8"/>
  <c r="BM54" i="8"/>
  <c r="BM52" i="8"/>
  <c r="BM51" i="8"/>
  <c r="BM50" i="8"/>
  <c r="BH47" i="12" s="1"/>
  <c r="BM49" i="8"/>
  <c r="BH46" i="12" s="1"/>
  <c r="BM47" i="8"/>
  <c r="BH44" i="12" s="1"/>
  <c r="BM53" i="8"/>
  <c r="BM48" i="8"/>
  <c r="BM60" i="8"/>
  <c r="BH57" i="12" s="1"/>
  <c r="BM61" i="8"/>
  <c r="BH58" i="12" s="1"/>
  <c r="BM59" i="8"/>
  <c r="BH56" i="12" s="1"/>
  <c r="BM62" i="8"/>
  <c r="BH59" i="12" s="1"/>
  <c r="AY17" i="7"/>
  <c r="AX5" i="34"/>
  <c r="AW11" i="4" s="1"/>
  <c r="AZ16" i="7"/>
  <c r="AZ18" i="7" s="1"/>
  <c r="BD5" i="33"/>
  <c r="BC16" i="4" s="1"/>
  <c r="BD31" i="33"/>
  <c r="BD32" i="33" s="1"/>
  <c r="BC20" i="4" s="1"/>
  <c r="BD20" i="33"/>
  <c r="BD21" i="33" s="1"/>
  <c r="BC19" i="4" s="1"/>
  <c r="BE4" i="33"/>
  <c r="BE4" i="34"/>
  <c r="BL7" i="8"/>
  <c r="BN5" i="8"/>
  <c r="BN74" i="8" s="1"/>
  <c r="BI71" i="12" s="1"/>
  <c r="BM76" i="8"/>
  <c r="BM83" i="8"/>
  <c r="BM82" i="8"/>
  <c r="BM27" i="8"/>
  <c r="BM16" i="8"/>
  <c r="BM31" i="8"/>
  <c r="BM28" i="8"/>
  <c r="BM69" i="8"/>
  <c r="BM19" i="8"/>
  <c r="BM21" i="8"/>
  <c r="BH18" i="12" s="1"/>
  <c r="BM17" i="8"/>
  <c r="BM29" i="8"/>
  <c r="BM20" i="8"/>
  <c r="BM26" i="8"/>
  <c r="BH23" i="12" s="1"/>
  <c r="BM75" i="8"/>
  <c r="BM39" i="8"/>
  <c r="BH36" i="12" s="1"/>
  <c r="BM40" i="8"/>
  <c r="BM41" i="8"/>
  <c r="BM42" i="8"/>
  <c r="BM34" i="8"/>
  <c r="BM30" i="8"/>
  <c r="BM33" i="8"/>
  <c r="BM15" i="8"/>
  <c r="BM32" i="8"/>
  <c r="BM18" i="8"/>
  <c r="BM14" i="8"/>
  <c r="BH11" i="12" s="1"/>
  <c r="BK6" i="8"/>
  <c r="BB29" i="4" s="1"/>
  <c r="BB41" i="4" s="1"/>
  <c r="BC4" i="4"/>
  <c r="AY6" i="1"/>
  <c r="BE14" i="34" l="1"/>
  <c r="BC17" i="4"/>
  <c r="BC9" i="4"/>
  <c r="BD5" i="34" s="1"/>
  <c r="BC11" i="4" s="1"/>
  <c r="BH39" i="12"/>
  <c r="BH14" i="12"/>
  <c r="BH79" i="12"/>
  <c r="BH51" i="12"/>
  <c r="BH38" i="12"/>
  <c r="BH80" i="12"/>
  <c r="BH45" i="12"/>
  <c r="BH60" i="12"/>
  <c r="BH29" i="12"/>
  <c r="BH15" i="12"/>
  <c r="BH37" i="12"/>
  <c r="BH16" i="12"/>
  <c r="BH73" i="12"/>
  <c r="BH50" i="12"/>
  <c r="BH61" i="12"/>
  <c r="BH25" i="12"/>
  <c r="BH12" i="12"/>
  <c r="BH30" i="12"/>
  <c r="BH66" i="12"/>
  <c r="BH27" i="12"/>
  <c r="BH17" i="12"/>
  <c r="BH13" i="12"/>
  <c r="BH48" i="12"/>
  <c r="BH28" i="12"/>
  <c r="BH31" i="12"/>
  <c r="BH26" i="12"/>
  <c r="BH24" i="12"/>
  <c r="BH49" i="12"/>
  <c r="BN63" i="8"/>
  <c r="BN64" i="8"/>
  <c r="BN51" i="8"/>
  <c r="BN50" i="8"/>
  <c r="BI47" i="12" s="1"/>
  <c r="BN49" i="8"/>
  <c r="BI46" i="12" s="1"/>
  <c r="BN53" i="8"/>
  <c r="BN48" i="8"/>
  <c r="BN54" i="8"/>
  <c r="BN47" i="8"/>
  <c r="BI44" i="12" s="1"/>
  <c r="BN52" i="8"/>
  <c r="BN60" i="8"/>
  <c r="BI57" i="12" s="1"/>
  <c r="BN62" i="8"/>
  <c r="BI59" i="12" s="1"/>
  <c r="BN61" i="8"/>
  <c r="BI58" i="12" s="1"/>
  <c r="BN59" i="8"/>
  <c r="BI56" i="12" s="1"/>
  <c r="AZ17" i="7"/>
  <c r="AY5" i="34"/>
  <c r="AX11" i="4" s="1"/>
  <c r="BA16" i="7"/>
  <c r="BA18" i="7" s="1"/>
  <c r="BF4" i="33"/>
  <c r="BF4" i="34"/>
  <c r="BE5" i="33"/>
  <c r="BD16" i="4" s="1"/>
  <c r="BE20" i="33"/>
  <c r="BE21" i="33" s="1"/>
  <c r="BD19" i="4" s="1"/>
  <c r="BE31" i="33"/>
  <c r="BE32" i="33" s="1"/>
  <c r="BD20" i="4" s="1"/>
  <c r="BM7" i="8"/>
  <c r="BO5" i="8"/>
  <c r="BO74" i="8" s="1"/>
  <c r="BJ71" i="12" s="1"/>
  <c r="BN83" i="8"/>
  <c r="BN82" i="8"/>
  <c r="BN76" i="8"/>
  <c r="BN27" i="8"/>
  <c r="BN31" i="8"/>
  <c r="BN16" i="8"/>
  <c r="BN28" i="8"/>
  <c r="BN69" i="8"/>
  <c r="BN19" i="8"/>
  <c r="BN17" i="8"/>
  <c r="BN21" i="8"/>
  <c r="BI18" i="12" s="1"/>
  <c r="BN29" i="8"/>
  <c r="BN26" i="8"/>
  <c r="BI23" i="12" s="1"/>
  <c r="BN20" i="8"/>
  <c r="BN75" i="8"/>
  <c r="BN42" i="8"/>
  <c r="BN41" i="8"/>
  <c r="BN39" i="8"/>
  <c r="BI36" i="12" s="1"/>
  <c r="BN40" i="8"/>
  <c r="BN33" i="8"/>
  <c r="BN32" i="8"/>
  <c r="BN30" i="8"/>
  <c r="BN34" i="8"/>
  <c r="BN15" i="8"/>
  <c r="BN18" i="8"/>
  <c r="BN14" i="8"/>
  <c r="BI11" i="12" s="1"/>
  <c r="BL6" i="8"/>
  <c r="BC29" i="4" s="1"/>
  <c r="BC41" i="4" s="1"/>
  <c r="BD4" i="4"/>
  <c r="AZ6" i="1"/>
  <c r="BF14" i="34" l="1"/>
  <c r="BD17" i="4"/>
  <c r="BD9" i="4"/>
  <c r="BE5" i="34" s="1"/>
  <c r="BD11" i="4" s="1"/>
  <c r="BI29" i="12"/>
  <c r="BI48" i="12"/>
  <c r="BI79" i="12"/>
  <c r="BI49" i="12"/>
  <c r="BI61" i="12"/>
  <c r="BI24" i="12"/>
  <c r="BI60" i="12"/>
  <c r="BI73" i="12"/>
  <c r="BI14" i="12"/>
  <c r="BI38" i="12"/>
  <c r="BI51" i="12"/>
  <c r="BI15" i="12"/>
  <c r="BI16" i="12"/>
  <c r="BI80" i="12"/>
  <c r="BI12" i="12"/>
  <c r="BI39" i="12"/>
  <c r="BI66" i="12"/>
  <c r="BI31" i="12"/>
  <c r="BI25" i="12"/>
  <c r="BI45" i="12"/>
  <c r="BI30" i="12"/>
  <c r="BI26" i="12"/>
  <c r="BI37" i="12"/>
  <c r="BI27" i="12"/>
  <c r="BI17" i="12"/>
  <c r="BI13" i="12"/>
  <c r="BI50" i="12"/>
  <c r="BI28" i="12"/>
  <c r="BO63" i="8"/>
  <c r="BJ60" i="12" s="1"/>
  <c r="BO64" i="8"/>
  <c r="BO54" i="8"/>
  <c r="BO52" i="8"/>
  <c r="BO50" i="8"/>
  <c r="BJ47" i="12" s="1"/>
  <c r="BO53" i="8"/>
  <c r="BO51" i="8"/>
  <c r="BO49" i="8"/>
  <c r="BJ46" i="12" s="1"/>
  <c r="BO48" i="8"/>
  <c r="BO47" i="8"/>
  <c r="BJ44" i="12" s="1"/>
  <c r="BO62" i="8"/>
  <c r="BJ59" i="12" s="1"/>
  <c r="BO59" i="8"/>
  <c r="BJ56" i="12" s="1"/>
  <c r="BO61" i="8"/>
  <c r="BJ58" i="12" s="1"/>
  <c r="BO60" i="8"/>
  <c r="BJ57" i="12" s="1"/>
  <c r="BA17" i="7"/>
  <c r="AZ5" i="34"/>
  <c r="AY11" i="4" s="1"/>
  <c r="BB16" i="7"/>
  <c r="BB18" i="7" s="1"/>
  <c r="BG4" i="34"/>
  <c r="BG4" i="33"/>
  <c r="BF20" i="33"/>
  <c r="BF21" i="33" s="1"/>
  <c r="BE19" i="4" s="1"/>
  <c r="BF31" i="33"/>
  <c r="BF32" i="33" s="1"/>
  <c r="BE20" i="4" s="1"/>
  <c r="BF5" i="33"/>
  <c r="BE16" i="4" s="1"/>
  <c r="BN7" i="8"/>
  <c r="BP5" i="8"/>
  <c r="BP74" i="8" s="1"/>
  <c r="BK71" i="12" s="1"/>
  <c r="BO21" i="8"/>
  <c r="BJ18" i="12" s="1"/>
  <c r="BO33" i="8"/>
  <c r="BO30" i="8"/>
  <c r="BO42" i="8"/>
  <c r="BO75" i="8"/>
  <c r="BO69" i="8"/>
  <c r="BO41" i="8"/>
  <c r="BO15" i="8"/>
  <c r="BJ12" i="12" s="1"/>
  <c r="BO18" i="8"/>
  <c r="BJ15" i="12" s="1"/>
  <c r="BO19" i="8"/>
  <c r="BO31" i="8"/>
  <c r="BO82" i="8"/>
  <c r="BO83" i="8"/>
  <c r="BO32" i="8"/>
  <c r="BO16" i="8"/>
  <c r="BJ13" i="12" s="1"/>
  <c r="BO28" i="8"/>
  <c r="BO40" i="8"/>
  <c r="BO76" i="8"/>
  <c r="BO26" i="8"/>
  <c r="BJ23" i="12" s="1"/>
  <c r="BO27" i="8"/>
  <c r="BO17" i="8"/>
  <c r="BO29" i="8"/>
  <c r="BO20" i="8"/>
  <c r="BO39" i="8"/>
  <c r="BJ36" i="12" s="1"/>
  <c r="BO34" i="8"/>
  <c r="BO14" i="8"/>
  <c r="BJ11" i="12" s="1"/>
  <c r="BH6" i="12"/>
  <c r="BD42" i="4" s="1"/>
  <c r="BM6" i="8"/>
  <c r="BD29" i="4" s="1"/>
  <c r="BD41" i="4" s="1"/>
  <c r="BE4" i="4"/>
  <c r="BA6" i="1"/>
  <c r="BG14" i="34" l="1"/>
  <c r="BE17" i="4"/>
  <c r="BE9" i="4"/>
  <c r="BF5" i="34" s="1"/>
  <c r="BE11" i="4" s="1"/>
  <c r="BJ38" i="12"/>
  <c r="BJ48" i="12"/>
  <c r="BJ25" i="12"/>
  <c r="BJ29" i="12"/>
  <c r="BJ50" i="12"/>
  <c r="BJ26" i="12"/>
  <c r="BJ31" i="12"/>
  <c r="BJ17" i="12"/>
  <c r="BJ66" i="12"/>
  <c r="BJ14" i="12"/>
  <c r="BJ80" i="12"/>
  <c r="BJ24" i="12"/>
  <c r="BJ79" i="12"/>
  <c r="BJ39" i="12"/>
  <c r="BJ49" i="12"/>
  <c r="BJ28" i="12"/>
  <c r="BJ27" i="12"/>
  <c r="BJ51" i="12"/>
  <c r="BJ73" i="12"/>
  <c r="BJ16" i="12"/>
  <c r="BJ30" i="12"/>
  <c r="BJ61" i="12"/>
  <c r="BJ37" i="12"/>
  <c r="BJ45" i="12"/>
  <c r="BP64" i="8"/>
  <c r="BP63" i="8"/>
  <c r="BP53" i="8"/>
  <c r="BP52" i="8"/>
  <c r="BP50" i="8"/>
  <c r="BK47" i="12" s="1"/>
  <c r="BP51" i="8"/>
  <c r="BP47" i="8"/>
  <c r="BK44" i="12" s="1"/>
  <c r="BP54" i="8"/>
  <c r="BP49" i="8"/>
  <c r="BK46" i="12" s="1"/>
  <c r="BP48" i="8"/>
  <c r="BP60" i="8"/>
  <c r="BK57" i="12" s="1"/>
  <c r="BP62" i="8"/>
  <c r="BK59" i="12" s="1"/>
  <c r="BP61" i="8"/>
  <c r="BK58" i="12" s="1"/>
  <c r="BP59" i="8"/>
  <c r="BK56" i="12" s="1"/>
  <c r="BB17" i="7"/>
  <c r="BA5" i="34"/>
  <c r="AZ11" i="4" s="1"/>
  <c r="BC16" i="7"/>
  <c r="BC18" i="7" s="1"/>
  <c r="BH4" i="33"/>
  <c r="BH4" i="34"/>
  <c r="BG31" i="33"/>
  <c r="BG32" i="33" s="1"/>
  <c r="BF20" i="4" s="1"/>
  <c r="BG20" i="33"/>
  <c r="BG21" i="33" s="1"/>
  <c r="BF19" i="4" s="1"/>
  <c r="BG5" i="33"/>
  <c r="BF16" i="4" s="1"/>
  <c r="BO7" i="8"/>
  <c r="BI6" i="12"/>
  <c r="BE42" i="4" s="1"/>
  <c r="BQ5" i="8"/>
  <c r="BQ74" i="8" s="1"/>
  <c r="BL71" i="12" s="1"/>
  <c r="BP21" i="8"/>
  <c r="BK18" i="12" s="1"/>
  <c r="BP26" i="8"/>
  <c r="BK23" i="12" s="1"/>
  <c r="BP19" i="8"/>
  <c r="BP30" i="8"/>
  <c r="BP82" i="8"/>
  <c r="BP83" i="8"/>
  <c r="BP41" i="8"/>
  <c r="BP40" i="8"/>
  <c r="BP42" i="8"/>
  <c r="BP18" i="8"/>
  <c r="BK15" i="12" s="1"/>
  <c r="BP33" i="8"/>
  <c r="BP75" i="8"/>
  <c r="BP31" i="8"/>
  <c r="BP15" i="8"/>
  <c r="BK12" i="12" s="1"/>
  <c r="BP76" i="8"/>
  <c r="BP28" i="8"/>
  <c r="BP32" i="8"/>
  <c r="BP16" i="8"/>
  <c r="BK13" i="12" s="1"/>
  <c r="BP69" i="8"/>
  <c r="BP27" i="8"/>
  <c r="BP17" i="8"/>
  <c r="BP29" i="8"/>
  <c r="BP20" i="8"/>
  <c r="BP39" i="8"/>
  <c r="BK36" i="12" s="1"/>
  <c r="BP34" i="8"/>
  <c r="BP14" i="8"/>
  <c r="BK11" i="12" s="1"/>
  <c r="BN6" i="8"/>
  <c r="BE29" i="4" s="1"/>
  <c r="BE41" i="4" s="1"/>
  <c r="BO6" i="8"/>
  <c r="BF4" i="4"/>
  <c r="BB6" i="1"/>
  <c r="BH14" i="34" l="1"/>
  <c r="BF29" i="4"/>
  <c r="BF41" i="4" s="1"/>
  <c r="BF17" i="4"/>
  <c r="BF9" i="4"/>
  <c r="BG5" i="34" s="1"/>
  <c r="BF11" i="4" s="1"/>
  <c r="BK66" i="12"/>
  <c r="BK30" i="12"/>
  <c r="BK16" i="12"/>
  <c r="BK49" i="12"/>
  <c r="BK50" i="12"/>
  <c r="BK45" i="12"/>
  <c r="BK60" i="12"/>
  <c r="BK31" i="12"/>
  <c r="BK37" i="12"/>
  <c r="BK61" i="12"/>
  <c r="BK17" i="12"/>
  <c r="BK73" i="12"/>
  <c r="BK38" i="12"/>
  <c r="BK51" i="12"/>
  <c r="BK25" i="12"/>
  <c r="BK26" i="12"/>
  <c r="BK39" i="12"/>
  <c r="BK80" i="12"/>
  <c r="BK14" i="12"/>
  <c r="BK28" i="12"/>
  <c r="BK79" i="12"/>
  <c r="BK48" i="12"/>
  <c r="BK29" i="12"/>
  <c r="BK24" i="12"/>
  <c r="BK27" i="12"/>
  <c r="BH5" i="34"/>
  <c r="BG11" i="4" s="1"/>
  <c r="BQ63" i="8"/>
  <c r="BL60" i="12" s="1"/>
  <c r="BQ64" i="8"/>
  <c r="BQ54" i="8"/>
  <c r="BQ52" i="8"/>
  <c r="BQ51" i="8"/>
  <c r="BQ47" i="8"/>
  <c r="BL44" i="12" s="1"/>
  <c r="BQ49" i="8"/>
  <c r="BL46" i="12" s="1"/>
  <c r="BQ48" i="8"/>
  <c r="BQ50" i="8"/>
  <c r="BL47" i="12" s="1"/>
  <c r="BQ53" i="8"/>
  <c r="BQ62" i="8"/>
  <c r="BL59" i="12" s="1"/>
  <c r="BQ61" i="8"/>
  <c r="BL58" i="12" s="1"/>
  <c r="BQ59" i="8"/>
  <c r="BL56" i="12" s="1"/>
  <c r="BQ60" i="8"/>
  <c r="BL57" i="12" s="1"/>
  <c r="BC17" i="7"/>
  <c r="BB5" i="34"/>
  <c r="BA11" i="4" s="1"/>
  <c r="BD16" i="7"/>
  <c r="BD18" i="7" s="1"/>
  <c r="BI4" i="33"/>
  <c r="BI4" i="34"/>
  <c r="BH20" i="33"/>
  <c r="BH21" i="33" s="1"/>
  <c r="BG19" i="4" s="1"/>
  <c r="BH5" i="33"/>
  <c r="BG16" i="4" s="1"/>
  <c r="BH31" i="33"/>
  <c r="BH32" i="33" s="1"/>
  <c r="BG20" i="4" s="1"/>
  <c r="BP7" i="8"/>
  <c r="BR5" i="8"/>
  <c r="BR74" i="8" s="1"/>
  <c r="BM71" i="12" s="1"/>
  <c r="BQ41" i="8"/>
  <c r="BQ33" i="8"/>
  <c r="BQ30" i="8"/>
  <c r="BQ31" i="8"/>
  <c r="BQ83" i="8"/>
  <c r="BQ42" i="8"/>
  <c r="BQ75" i="8"/>
  <c r="BQ32" i="8"/>
  <c r="BQ15" i="8"/>
  <c r="BL12" i="12" s="1"/>
  <c r="BQ28" i="8"/>
  <c r="BQ40" i="8"/>
  <c r="BQ69" i="8"/>
  <c r="BQ26" i="8"/>
  <c r="BL23" i="12" s="1"/>
  <c r="BQ16" i="8"/>
  <c r="BL13" i="12" s="1"/>
  <c r="BQ18" i="8"/>
  <c r="BL15" i="12" s="1"/>
  <c r="BQ21" i="8"/>
  <c r="BL18" i="12" s="1"/>
  <c r="BQ19" i="8"/>
  <c r="BQ76" i="8"/>
  <c r="BQ82" i="8"/>
  <c r="BQ27" i="8"/>
  <c r="BQ17" i="8"/>
  <c r="BQ29" i="8"/>
  <c r="BQ20" i="8"/>
  <c r="BQ39" i="8"/>
  <c r="BL36" i="12" s="1"/>
  <c r="BQ34" i="8"/>
  <c r="BQ14" i="8"/>
  <c r="BL11" i="12" s="1"/>
  <c r="BJ6" i="12"/>
  <c r="BF42" i="4" s="1"/>
  <c r="BP6" i="8"/>
  <c r="BG4" i="4"/>
  <c r="BC6" i="1"/>
  <c r="BI14" i="34" l="1"/>
  <c r="BG17" i="4"/>
  <c r="BG29" i="4"/>
  <c r="BG41" i="4" s="1"/>
  <c r="BG9" i="4"/>
  <c r="BL16" i="12"/>
  <c r="BL66" i="12"/>
  <c r="BL28" i="12"/>
  <c r="BL49" i="12"/>
  <c r="BL79" i="12"/>
  <c r="BL37" i="12"/>
  <c r="BL27" i="12"/>
  <c r="BL51" i="12"/>
  <c r="BL24" i="12"/>
  <c r="BL73" i="12"/>
  <c r="BL25" i="12"/>
  <c r="BL30" i="12"/>
  <c r="BL50" i="12"/>
  <c r="BL61" i="12"/>
  <c r="BL38" i="12"/>
  <c r="BL29" i="12"/>
  <c r="BL45" i="12"/>
  <c r="BL17" i="12"/>
  <c r="BL39" i="12"/>
  <c r="BL31" i="12"/>
  <c r="BL26" i="12"/>
  <c r="BL14" i="12"/>
  <c r="BL80" i="12"/>
  <c r="BL48" i="12"/>
  <c r="BI5" i="34"/>
  <c r="BH11" i="4" s="1"/>
  <c r="BR64" i="8"/>
  <c r="BR63" i="8"/>
  <c r="BM60" i="12" s="1"/>
  <c r="BR51" i="8"/>
  <c r="BR49" i="8"/>
  <c r="BM46" i="12" s="1"/>
  <c r="BR48" i="8"/>
  <c r="BR50" i="8"/>
  <c r="BM47" i="12" s="1"/>
  <c r="BR53" i="8"/>
  <c r="BR54" i="8"/>
  <c r="BR47" i="8"/>
  <c r="BM44" i="12" s="1"/>
  <c r="BR52" i="8"/>
  <c r="BR59" i="8"/>
  <c r="BM56" i="12" s="1"/>
  <c r="BR60" i="8"/>
  <c r="BM57" i="12" s="1"/>
  <c r="BR61" i="8"/>
  <c r="BM58" i="12" s="1"/>
  <c r="BR62" i="8"/>
  <c r="BM59" i="12" s="1"/>
  <c r="BD17" i="7"/>
  <c r="BC5" i="34"/>
  <c r="BB11" i="4" s="1"/>
  <c r="BE16" i="7"/>
  <c r="BE18" i="7" s="1"/>
  <c r="BJ4" i="33"/>
  <c r="BJ4" i="34"/>
  <c r="BI5" i="33"/>
  <c r="BH16" i="4" s="1"/>
  <c r="BI20" i="33"/>
  <c r="BI21" i="33" s="1"/>
  <c r="BH19" i="4" s="1"/>
  <c r="BI31" i="33"/>
  <c r="BI32" i="33" s="1"/>
  <c r="BH20" i="4" s="1"/>
  <c r="BQ7" i="8"/>
  <c r="BK6" i="12"/>
  <c r="BG42" i="4" s="1"/>
  <c r="BS5" i="8"/>
  <c r="BS74" i="8" s="1"/>
  <c r="BN71" i="12" s="1"/>
  <c r="BR32" i="8"/>
  <c r="BR28" i="8"/>
  <c r="BR19" i="8"/>
  <c r="BR76" i="8"/>
  <c r="BR15" i="8"/>
  <c r="BM12" i="12" s="1"/>
  <c r="BR26" i="8"/>
  <c r="BM23" i="12" s="1"/>
  <c r="BR16" i="8"/>
  <c r="BM13" i="12" s="1"/>
  <c r="BR18" i="8"/>
  <c r="BM15" i="12" s="1"/>
  <c r="BR40" i="8"/>
  <c r="BR33" i="8"/>
  <c r="BR31" i="8"/>
  <c r="BR82" i="8"/>
  <c r="BR83" i="8"/>
  <c r="BR41" i="8"/>
  <c r="BR42" i="8"/>
  <c r="BR21" i="8"/>
  <c r="BM18" i="12" s="1"/>
  <c r="BR69" i="8"/>
  <c r="BR30" i="8"/>
  <c r="BR75" i="8"/>
  <c r="BR27" i="8"/>
  <c r="BR17" i="8"/>
  <c r="BR29" i="8"/>
  <c r="BR20" i="8"/>
  <c r="BR39" i="8"/>
  <c r="BM36" i="12" s="1"/>
  <c r="BR34" i="8"/>
  <c r="BR14" i="8"/>
  <c r="BM11" i="12" s="1"/>
  <c r="BQ6" i="8"/>
  <c r="BH4" i="4"/>
  <c r="BJ14" i="34" l="1"/>
  <c r="BH29" i="4"/>
  <c r="BH41" i="4" s="1"/>
  <c r="BH9" i="4"/>
  <c r="BH17" i="4"/>
  <c r="BM24" i="12"/>
  <c r="BM79" i="12"/>
  <c r="BM73" i="12"/>
  <c r="BM45" i="12"/>
  <c r="BM27" i="12"/>
  <c r="BM25" i="12"/>
  <c r="BM48" i="12"/>
  <c r="BM31" i="12"/>
  <c r="BM37" i="12"/>
  <c r="BM29" i="12"/>
  <c r="BM49" i="12"/>
  <c r="BM61" i="12"/>
  <c r="BM28" i="12"/>
  <c r="BM17" i="12"/>
  <c r="BM51" i="12"/>
  <c r="BM16" i="12"/>
  <c r="BM30" i="12"/>
  <c r="BM66" i="12"/>
  <c r="BM39" i="12"/>
  <c r="BM26" i="12"/>
  <c r="BM38" i="12"/>
  <c r="BM50" i="12"/>
  <c r="BM14" i="12"/>
  <c r="BM80" i="12"/>
  <c r="BJ5" i="34"/>
  <c r="BI11" i="4" s="1"/>
  <c r="BS64" i="8"/>
  <c r="BS63" i="8"/>
  <c r="BN60" i="12" s="1"/>
  <c r="BS53" i="8"/>
  <c r="BS51" i="8"/>
  <c r="BS54" i="8"/>
  <c r="BS52" i="8"/>
  <c r="BS50" i="8"/>
  <c r="BN47" i="12" s="1"/>
  <c r="BS49" i="8"/>
  <c r="BN46" i="12" s="1"/>
  <c r="BS48" i="8"/>
  <c r="BS47" i="8"/>
  <c r="BN44" i="12" s="1"/>
  <c r="BS62" i="8"/>
  <c r="BN59" i="12" s="1"/>
  <c r="BS61" i="8"/>
  <c r="BN58" i="12" s="1"/>
  <c r="BS60" i="8"/>
  <c r="BN57" i="12" s="1"/>
  <c r="BS59" i="8"/>
  <c r="BN56" i="12" s="1"/>
  <c r="BE17" i="7"/>
  <c r="BF16" i="7"/>
  <c r="BF18" i="7" s="1"/>
  <c r="BK4" i="34"/>
  <c r="BK4" i="33"/>
  <c r="BJ5" i="33"/>
  <c r="BI16" i="4" s="1"/>
  <c r="BJ31" i="33"/>
  <c r="BJ32" i="33" s="1"/>
  <c r="BI20" i="4" s="1"/>
  <c r="BJ20" i="33"/>
  <c r="BJ21" i="33" s="1"/>
  <c r="BI19" i="4" s="1"/>
  <c r="BR7" i="8"/>
  <c r="BR6" i="8"/>
  <c r="BL6" i="12"/>
  <c r="BH42" i="4" s="1"/>
  <c r="BT5" i="8"/>
  <c r="BT74" i="8" s="1"/>
  <c r="BO71" i="12" s="1"/>
  <c r="BS41" i="8"/>
  <c r="BS40" i="8"/>
  <c r="BS82" i="8"/>
  <c r="BS83" i="8"/>
  <c r="BS15" i="8"/>
  <c r="BN12" i="12" s="1"/>
  <c r="BS76" i="8"/>
  <c r="BS42" i="8"/>
  <c r="BS32" i="8"/>
  <c r="BS16" i="8"/>
  <c r="BS28" i="8"/>
  <c r="BS75" i="8"/>
  <c r="BS69" i="8"/>
  <c r="BS30" i="8"/>
  <c r="BS21" i="8"/>
  <c r="BN18" i="12" s="1"/>
  <c r="BS26" i="8"/>
  <c r="BN23" i="12" s="1"/>
  <c r="BS19" i="8"/>
  <c r="BS18" i="8"/>
  <c r="BN15" i="12" s="1"/>
  <c r="BS31" i="8"/>
  <c r="BS33" i="8"/>
  <c r="BS27" i="8"/>
  <c r="BS17" i="8"/>
  <c r="BS29" i="8"/>
  <c r="BS20" i="8"/>
  <c r="BS39" i="8"/>
  <c r="BN36" i="12" s="1"/>
  <c r="BS34" i="8"/>
  <c r="BS14" i="8"/>
  <c r="BN11" i="12" s="1"/>
  <c r="BI4" i="4"/>
  <c r="BK14" i="34" l="1"/>
  <c r="BI29" i="4"/>
  <c r="BI41" i="4" s="1"/>
  <c r="BI17" i="4"/>
  <c r="BI9" i="4"/>
  <c r="BN73" i="12"/>
  <c r="BN49" i="12"/>
  <c r="BN14" i="12"/>
  <c r="BN80" i="12"/>
  <c r="BN51" i="12"/>
  <c r="BN27" i="12"/>
  <c r="BN48" i="12"/>
  <c r="BN28" i="12"/>
  <c r="BN25" i="12"/>
  <c r="BN37" i="12"/>
  <c r="BN50" i="12"/>
  <c r="BN26" i="12"/>
  <c r="BN24" i="12"/>
  <c r="BN30" i="12"/>
  <c r="BN31" i="12"/>
  <c r="BN66" i="12"/>
  <c r="BN79" i="12"/>
  <c r="BN13" i="12"/>
  <c r="BN16" i="12"/>
  <c r="BN29" i="12"/>
  <c r="BN45" i="12"/>
  <c r="BN61" i="12"/>
  <c r="BN38" i="12"/>
  <c r="BN17" i="12"/>
  <c r="BN39" i="12"/>
  <c r="BK5" i="34"/>
  <c r="BJ11" i="4" s="1"/>
  <c r="BT63" i="8"/>
  <c r="BO60" i="12" s="1"/>
  <c r="BT64" i="8"/>
  <c r="BT50" i="8"/>
  <c r="BO47" i="12" s="1"/>
  <c r="BT54" i="8"/>
  <c r="BT53" i="8"/>
  <c r="BT52" i="8"/>
  <c r="BT51" i="8"/>
  <c r="BT47" i="8"/>
  <c r="BO44" i="12" s="1"/>
  <c r="BT48" i="8"/>
  <c r="BT49" i="8"/>
  <c r="BO46" i="12" s="1"/>
  <c r="BT62" i="8"/>
  <c r="BO59" i="12" s="1"/>
  <c r="BT61" i="8"/>
  <c r="BO58" i="12" s="1"/>
  <c r="BT60" i="8"/>
  <c r="BO57" i="12" s="1"/>
  <c r="BT59" i="8"/>
  <c r="BO56" i="12" s="1"/>
  <c r="BF17" i="7"/>
  <c r="BG16" i="7"/>
  <c r="BG18" i="7" s="1"/>
  <c r="BL4" i="33"/>
  <c r="BL4" i="34"/>
  <c r="BK5" i="33"/>
  <c r="BJ16" i="4" s="1"/>
  <c r="BK31" i="33"/>
  <c r="BK32" i="33" s="1"/>
  <c r="BJ20" i="4" s="1"/>
  <c r="BK20" i="33"/>
  <c r="BK21" i="33" s="1"/>
  <c r="BJ19" i="4" s="1"/>
  <c r="BS7" i="8"/>
  <c r="BS6" i="8"/>
  <c r="BU5" i="8"/>
  <c r="BU74" i="8" s="1"/>
  <c r="BP71" i="12" s="1"/>
  <c r="BT26" i="8"/>
  <c r="BO23" i="12" s="1"/>
  <c r="BT31" i="8"/>
  <c r="BT42" i="8"/>
  <c r="BT30" i="8"/>
  <c r="BT41" i="8"/>
  <c r="BT15" i="8"/>
  <c r="BO12" i="12" s="1"/>
  <c r="BT40" i="8"/>
  <c r="BT75" i="8"/>
  <c r="BT76" i="8"/>
  <c r="BT32" i="8"/>
  <c r="BT16" i="8"/>
  <c r="BO13" i="12" s="1"/>
  <c r="BT28" i="8"/>
  <c r="BT18" i="8"/>
  <c r="BO15" i="12" s="1"/>
  <c r="BT33" i="8"/>
  <c r="BT69" i="8"/>
  <c r="BT83" i="8"/>
  <c r="BT82" i="8"/>
  <c r="BT21" i="8"/>
  <c r="BO18" i="12" s="1"/>
  <c r="BT19" i="8"/>
  <c r="BT27" i="8"/>
  <c r="BT17" i="8"/>
  <c r="BT29" i="8"/>
  <c r="BT20" i="8"/>
  <c r="BT39" i="8"/>
  <c r="BO36" i="12" s="1"/>
  <c r="BT34" i="8"/>
  <c r="BT14" i="8"/>
  <c r="BO11" i="12" s="1"/>
  <c r="BM6" i="12"/>
  <c r="BI42" i="4" s="1"/>
  <c r="BJ4" i="4"/>
  <c r="BL14" i="34" l="1"/>
  <c r="BJ29" i="4"/>
  <c r="BJ41" i="4" s="1"/>
  <c r="BJ17" i="4"/>
  <c r="BJ9" i="4"/>
  <c r="BO49" i="12"/>
  <c r="BO38" i="12"/>
  <c r="BO50" i="12"/>
  <c r="BO24" i="12"/>
  <c r="BO27" i="12"/>
  <c r="BO51" i="12"/>
  <c r="BO39" i="12"/>
  <c r="BO26" i="12"/>
  <c r="BO29" i="12"/>
  <c r="BO28" i="12"/>
  <c r="BO61" i="12"/>
  <c r="BO30" i="12"/>
  <c r="BO25" i="12"/>
  <c r="BO16" i="12"/>
  <c r="BO45" i="12"/>
  <c r="BO31" i="12"/>
  <c r="BO80" i="12"/>
  <c r="BO14" i="12"/>
  <c r="BO79" i="12"/>
  <c r="BO73" i="12"/>
  <c r="BO17" i="12"/>
  <c r="BO66" i="12"/>
  <c r="BO37" i="12"/>
  <c r="BO48" i="12"/>
  <c r="BL5" i="34"/>
  <c r="BK11" i="4" s="1"/>
  <c r="BU64" i="8"/>
  <c r="BU63" i="8"/>
  <c r="BP60" i="12" s="1"/>
  <c r="BU54" i="8"/>
  <c r="BU53" i="8"/>
  <c r="BU51" i="8"/>
  <c r="BU47" i="8"/>
  <c r="BP44" i="12" s="1"/>
  <c r="BU52" i="8"/>
  <c r="BU49" i="8"/>
  <c r="BP46" i="12" s="1"/>
  <c r="BU48" i="8"/>
  <c r="BU50" i="8"/>
  <c r="BP47" i="12" s="1"/>
  <c r="BU60" i="8"/>
  <c r="BP57" i="12" s="1"/>
  <c r="BU62" i="8"/>
  <c r="BP59" i="12" s="1"/>
  <c r="BU61" i="8"/>
  <c r="BP58" i="12" s="1"/>
  <c r="BU59" i="8"/>
  <c r="BP56" i="12" s="1"/>
  <c r="BG17" i="7"/>
  <c r="BH16" i="7"/>
  <c r="BH18" i="7" s="1"/>
  <c r="BM4" i="33"/>
  <c r="BM4" i="34"/>
  <c r="BL5" i="33"/>
  <c r="BK16" i="4" s="1"/>
  <c r="BL20" i="33"/>
  <c r="BL21" i="33" s="1"/>
  <c r="BK19" i="4" s="1"/>
  <c r="BL31" i="33"/>
  <c r="BL32" i="33" s="1"/>
  <c r="BK20" i="4" s="1"/>
  <c r="BT7" i="8"/>
  <c r="BT6" i="8"/>
  <c r="BV5" i="8"/>
  <c r="BV74" i="8" s="1"/>
  <c r="BQ71" i="12" s="1"/>
  <c r="BU15" i="8"/>
  <c r="BP12" i="12" s="1"/>
  <c r="BU16" i="8"/>
  <c r="BP13" i="12" s="1"/>
  <c r="BU40" i="8"/>
  <c r="BU75" i="8"/>
  <c r="BU41" i="8"/>
  <c r="BU21" i="8"/>
  <c r="BP18" i="12" s="1"/>
  <c r="BU19" i="8"/>
  <c r="BU76" i="8"/>
  <c r="BU26" i="8"/>
  <c r="BP23" i="12" s="1"/>
  <c r="BU18" i="8"/>
  <c r="BP15" i="12" s="1"/>
  <c r="BU69" i="8"/>
  <c r="BU32" i="8"/>
  <c r="BU17" i="8"/>
  <c r="BU82" i="8"/>
  <c r="BU42" i="8"/>
  <c r="BU30" i="8"/>
  <c r="BU83" i="8"/>
  <c r="BU34" i="8"/>
  <c r="BU33" i="8"/>
  <c r="BU31" i="8"/>
  <c r="BU29" i="8"/>
  <c r="BU28" i="8"/>
  <c r="BU27" i="8"/>
  <c r="BU20" i="8"/>
  <c r="BU39" i="8"/>
  <c r="BP36" i="12" s="1"/>
  <c r="BU14" i="8"/>
  <c r="BP11" i="12" s="1"/>
  <c r="BN6" i="12"/>
  <c r="BJ42" i="4" s="1"/>
  <c r="BK4" i="4"/>
  <c r="BM11" i="34" l="1"/>
  <c r="BK29" i="4"/>
  <c r="BK41" i="4" s="1"/>
  <c r="BK9" i="4"/>
  <c r="BK17" i="4"/>
  <c r="BP28" i="12"/>
  <c r="BP29" i="12"/>
  <c r="BP50" i="12"/>
  <c r="BP51" i="12"/>
  <c r="BP66" i="12"/>
  <c r="BP80" i="12"/>
  <c r="BP45" i="12"/>
  <c r="BP61" i="12"/>
  <c r="BP17" i="12"/>
  <c r="BP27" i="12"/>
  <c r="BP73" i="12"/>
  <c r="BP24" i="12"/>
  <c r="BP39" i="12"/>
  <c r="BP16" i="12"/>
  <c r="BP49" i="12"/>
  <c r="BP25" i="12"/>
  <c r="BP79" i="12"/>
  <c r="BP30" i="12"/>
  <c r="BP37" i="12"/>
  <c r="BP31" i="12"/>
  <c r="BP26" i="12"/>
  <c r="BP14" i="12"/>
  <c r="BP38" i="12"/>
  <c r="BP48" i="12"/>
  <c r="BM5" i="34"/>
  <c r="BL11" i="4" s="1"/>
  <c r="BV63" i="8"/>
  <c r="BQ60" i="12" s="1"/>
  <c r="BV64" i="8"/>
  <c r="BV53" i="8"/>
  <c r="BV52" i="8"/>
  <c r="BV49" i="8"/>
  <c r="BQ46" i="12" s="1"/>
  <c r="BV47" i="8"/>
  <c r="BQ44" i="12" s="1"/>
  <c r="BV54" i="8"/>
  <c r="BV50" i="8"/>
  <c r="BQ47" i="12" s="1"/>
  <c r="BV51" i="8"/>
  <c r="BV48" i="8"/>
  <c r="BV61" i="8"/>
  <c r="BQ58" i="12" s="1"/>
  <c r="BV62" i="8"/>
  <c r="BQ59" i="12" s="1"/>
  <c r="BV60" i="8"/>
  <c r="BQ57" i="12" s="1"/>
  <c r="BV59" i="8"/>
  <c r="BQ56" i="12" s="1"/>
  <c r="BH17" i="7"/>
  <c r="BI16" i="7"/>
  <c r="BI18" i="7" s="1"/>
  <c r="BN4" i="33"/>
  <c r="BN4" i="34"/>
  <c r="BM31" i="33"/>
  <c r="BM32" i="33" s="1"/>
  <c r="BL20" i="4" s="1"/>
  <c r="BM20" i="33"/>
  <c r="BM21" i="33" s="1"/>
  <c r="BL19" i="4" s="1"/>
  <c r="BM5" i="33"/>
  <c r="BL16" i="4" s="1"/>
  <c r="BU7" i="8"/>
  <c r="BU6" i="8"/>
  <c r="BW5" i="8"/>
  <c r="BW74" i="8" s="1"/>
  <c r="BR71" i="12" s="1"/>
  <c r="BV29" i="8"/>
  <c r="BV26" i="8"/>
  <c r="BQ23" i="12" s="1"/>
  <c r="BV18" i="8"/>
  <c r="BQ15" i="12" s="1"/>
  <c r="BV40" i="8"/>
  <c r="BV33" i="8"/>
  <c r="BV83" i="8"/>
  <c r="BV16" i="8"/>
  <c r="BQ13" i="12" s="1"/>
  <c r="BV30" i="8"/>
  <c r="BV21" i="8"/>
  <c r="BQ18" i="12" s="1"/>
  <c r="BV32" i="8"/>
  <c r="BV76" i="8"/>
  <c r="BV41" i="8"/>
  <c r="BV42" i="8"/>
  <c r="BV15" i="8"/>
  <c r="BQ12" i="12" s="1"/>
  <c r="BV17" i="8"/>
  <c r="BV28" i="8"/>
  <c r="BV75" i="8"/>
  <c r="BV69" i="8"/>
  <c r="BV82" i="8"/>
  <c r="BV19" i="8"/>
  <c r="BV34" i="8"/>
  <c r="BV31" i="8"/>
  <c r="BV27" i="8"/>
  <c r="BV20" i="8"/>
  <c r="BV39" i="8"/>
  <c r="BQ36" i="12" s="1"/>
  <c r="BV14" i="8"/>
  <c r="BQ11" i="12" s="1"/>
  <c r="BO6" i="12"/>
  <c r="BK42" i="4" s="1"/>
  <c r="BL4" i="4"/>
  <c r="BM12" i="34" l="1"/>
  <c r="BM14" i="34" s="1"/>
  <c r="BN11" i="34"/>
  <c r="BL17" i="4"/>
  <c r="BL29" i="4"/>
  <c r="BL41" i="4" s="1"/>
  <c r="BL9" i="4"/>
  <c r="BQ80" i="12"/>
  <c r="BQ49" i="12"/>
  <c r="BQ30" i="12"/>
  <c r="BQ16" i="12"/>
  <c r="BQ50" i="12"/>
  <c r="BQ29" i="12"/>
  <c r="BQ45" i="12"/>
  <c r="BQ61" i="12"/>
  <c r="BQ28" i="12"/>
  <c r="BQ39" i="12"/>
  <c r="BQ37" i="12"/>
  <c r="BQ79" i="12"/>
  <c r="BQ73" i="12"/>
  <c r="BQ26" i="12"/>
  <c r="BQ48" i="12"/>
  <c r="BQ38" i="12"/>
  <c r="BQ31" i="12"/>
  <c r="BQ66" i="12"/>
  <c r="BQ17" i="12"/>
  <c r="BQ25" i="12"/>
  <c r="BQ27" i="12"/>
  <c r="BQ24" i="12"/>
  <c r="BQ14" i="12"/>
  <c r="BQ51" i="12"/>
  <c r="BN5" i="34"/>
  <c r="BM11" i="4" s="1"/>
  <c r="BW63" i="8"/>
  <c r="BR60" i="12" s="1"/>
  <c r="BW64" i="8"/>
  <c r="BW54" i="8"/>
  <c r="BW52" i="8"/>
  <c r="BW50" i="8"/>
  <c r="BR47" i="12" s="1"/>
  <c r="BW53" i="8"/>
  <c r="BW51" i="8"/>
  <c r="BW48" i="8"/>
  <c r="BW47" i="8"/>
  <c r="BR44" i="12" s="1"/>
  <c r="BW49" i="8"/>
  <c r="BR46" i="12" s="1"/>
  <c r="BW62" i="8"/>
  <c r="BR59" i="12" s="1"/>
  <c r="BW59" i="8"/>
  <c r="BR56" i="12" s="1"/>
  <c r="BW61" i="8"/>
  <c r="BR58" i="12" s="1"/>
  <c r="BW60" i="8"/>
  <c r="BR57" i="12" s="1"/>
  <c r="BI17" i="7"/>
  <c r="BJ16" i="7"/>
  <c r="BJ18" i="7" s="1"/>
  <c r="BO4" i="34"/>
  <c r="BO4" i="33"/>
  <c r="BN5" i="33"/>
  <c r="BM16" i="4" s="1"/>
  <c r="BN20" i="33"/>
  <c r="BN21" i="33" s="1"/>
  <c r="BM19" i="4" s="1"/>
  <c r="BN31" i="33"/>
  <c r="BN32" i="33" s="1"/>
  <c r="BM20" i="4" s="1"/>
  <c r="BV7" i="8"/>
  <c r="BV6" i="8"/>
  <c r="BX5" i="8"/>
  <c r="BX74" i="8" s="1"/>
  <c r="BS71" i="12" s="1"/>
  <c r="BW42" i="8"/>
  <c r="BW29" i="8"/>
  <c r="BW32" i="8"/>
  <c r="BW15" i="8"/>
  <c r="BR12" i="12" s="1"/>
  <c r="BW16" i="8"/>
  <c r="BR13" i="12" s="1"/>
  <c r="BW28" i="8"/>
  <c r="BW18" i="8"/>
  <c r="BR15" i="12" s="1"/>
  <c r="BW75" i="8"/>
  <c r="BW19" i="8"/>
  <c r="BW69" i="8"/>
  <c r="BW31" i="8"/>
  <c r="BW26" i="8"/>
  <c r="BR23" i="12" s="1"/>
  <c r="BW17" i="8"/>
  <c r="BW33" i="8"/>
  <c r="BW27" i="8"/>
  <c r="BW40" i="8"/>
  <c r="BW76" i="8"/>
  <c r="BW30" i="8"/>
  <c r="BW34" i="8"/>
  <c r="BW83" i="8"/>
  <c r="BW39" i="8"/>
  <c r="BR36" i="12" s="1"/>
  <c r="BW41" i="8"/>
  <c r="BW21" i="8"/>
  <c r="BR18" i="12" s="1"/>
  <c r="BW82" i="8"/>
  <c r="BW20" i="8"/>
  <c r="BW14" i="8"/>
  <c r="BR11" i="12" s="1"/>
  <c r="BM4" i="4"/>
  <c r="BN12" i="34" l="1"/>
  <c r="BN14" i="34" s="1"/>
  <c r="BO11" i="34"/>
  <c r="BM29" i="4"/>
  <c r="BM41" i="4" s="1"/>
  <c r="BM9" i="4"/>
  <c r="BM17" i="4"/>
  <c r="BR30" i="12"/>
  <c r="BR73" i="12"/>
  <c r="BR39" i="12"/>
  <c r="BR17" i="12"/>
  <c r="BR16" i="12"/>
  <c r="BR79" i="12"/>
  <c r="BR37" i="12"/>
  <c r="BR45" i="12"/>
  <c r="BR24" i="12"/>
  <c r="BR48" i="12"/>
  <c r="BR38" i="12"/>
  <c r="BR25" i="12"/>
  <c r="BR50" i="12"/>
  <c r="BR14" i="12"/>
  <c r="BR80" i="12"/>
  <c r="BR49" i="12"/>
  <c r="BR31" i="12"/>
  <c r="BR28" i="12"/>
  <c r="BR29" i="12"/>
  <c r="BR51" i="12"/>
  <c r="BR27" i="12"/>
  <c r="BR66" i="12"/>
  <c r="BR26" i="12"/>
  <c r="BR61" i="12"/>
  <c r="BO5" i="34"/>
  <c r="BN11" i="4" s="1"/>
  <c r="BX64" i="8"/>
  <c r="BX63" i="8"/>
  <c r="BS60" i="12" s="1"/>
  <c r="BX52" i="8"/>
  <c r="BX51" i="8"/>
  <c r="BX53" i="8"/>
  <c r="BX54" i="8"/>
  <c r="BX49" i="8"/>
  <c r="BS46" i="12" s="1"/>
  <c r="BX48" i="8"/>
  <c r="BX50" i="8"/>
  <c r="BS47" i="12" s="1"/>
  <c r="BX47" i="8"/>
  <c r="BS44" i="12" s="1"/>
  <c r="BX60" i="8"/>
  <c r="BS57" i="12" s="1"/>
  <c r="BX62" i="8"/>
  <c r="BS59" i="12" s="1"/>
  <c r="BX61" i="8"/>
  <c r="BS58" i="12" s="1"/>
  <c r="BX59" i="8"/>
  <c r="BS56" i="12" s="1"/>
  <c r="BJ17" i="7"/>
  <c r="BK16" i="7"/>
  <c r="BK18" i="7" s="1"/>
  <c r="BP4" i="33"/>
  <c r="BP4" i="34"/>
  <c r="BO20" i="33"/>
  <c r="BO21" i="33" s="1"/>
  <c r="BN19" i="4" s="1"/>
  <c r="BO31" i="33"/>
  <c r="BO32" i="33" s="1"/>
  <c r="BN20" i="4" s="1"/>
  <c r="BO5" i="33"/>
  <c r="BN16" i="4" s="1"/>
  <c r="BW7" i="8"/>
  <c r="BW6" i="8"/>
  <c r="BQ6" i="12"/>
  <c r="BM42" i="4" s="1"/>
  <c r="BY5" i="8"/>
  <c r="BY74" i="8" s="1"/>
  <c r="BT71" i="12" s="1"/>
  <c r="BX41" i="8"/>
  <c r="BX42" i="8"/>
  <c r="BX15" i="8"/>
  <c r="BS12" i="12" s="1"/>
  <c r="BX17" i="8"/>
  <c r="BX18" i="8"/>
  <c r="BS15" i="12" s="1"/>
  <c r="BX40" i="8"/>
  <c r="BX33" i="8"/>
  <c r="BX75" i="8"/>
  <c r="BX34" i="8"/>
  <c r="BX69" i="8"/>
  <c r="BX30" i="8"/>
  <c r="BX39" i="8"/>
  <c r="BS36" i="12" s="1"/>
  <c r="BX32" i="8"/>
  <c r="BX26" i="8"/>
  <c r="BS23" i="12" s="1"/>
  <c r="BX16" i="8"/>
  <c r="BS13" i="12" s="1"/>
  <c r="BX28" i="8"/>
  <c r="BX76" i="8"/>
  <c r="BX29" i="8"/>
  <c r="BX27" i="8"/>
  <c r="BX21" i="8"/>
  <c r="BS18" i="12" s="1"/>
  <c r="BX19" i="8"/>
  <c r="BX82" i="8"/>
  <c r="BX31" i="8"/>
  <c r="BX83" i="8"/>
  <c r="BX20" i="8"/>
  <c r="BX14" i="8"/>
  <c r="BS11" i="12" s="1"/>
  <c r="BN4" i="4"/>
  <c r="BO12" i="34" l="1"/>
  <c r="BO14" i="34" s="1"/>
  <c r="BP11" i="34"/>
  <c r="BN29" i="4"/>
  <c r="BN41" i="4" s="1"/>
  <c r="BN17" i="4"/>
  <c r="BN9" i="4"/>
  <c r="BS37" i="12"/>
  <c r="BS51" i="12"/>
  <c r="BS79" i="12"/>
  <c r="BS50" i="12"/>
  <c r="BS16" i="12"/>
  <c r="BS48" i="12"/>
  <c r="BS24" i="12"/>
  <c r="BS27" i="12"/>
  <c r="BS26" i="12"/>
  <c r="BS39" i="12"/>
  <c r="BS49" i="12"/>
  <c r="BS14" i="12"/>
  <c r="BS29" i="12"/>
  <c r="BS61" i="12"/>
  <c r="BS66" i="12"/>
  <c r="BS17" i="12"/>
  <c r="BS73" i="12"/>
  <c r="BS31" i="12"/>
  <c r="BS38" i="12"/>
  <c r="BS80" i="12"/>
  <c r="BS25" i="12"/>
  <c r="BS28" i="12"/>
  <c r="BS30" i="12"/>
  <c r="BS45" i="12"/>
  <c r="BP5" i="34"/>
  <c r="BO11" i="4" s="1"/>
  <c r="BY63" i="8"/>
  <c r="BT60" i="12" s="1"/>
  <c r="BY64" i="8"/>
  <c r="BY54" i="8"/>
  <c r="BY51" i="8"/>
  <c r="BT48" i="12" s="1"/>
  <c r="BY50" i="8"/>
  <c r="BT47" i="12" s="1"/>
  <c r="BY47" i="8"/>
  <c r="BT44" i="12" s="1"/>
  <c r="BY52" i="8"/>
  <c r="BY48" i="8"/>
  <c r="BY49" i="8"/>
  <c r="BT46" i="12" s="1"/>
  <c r="BY53" i="8"/>
  <c r="BY62" i="8"/>
  <c r="BT59" i="12" s="1"/>
  <c r="BY61" i="8"/>
  <c r="BT58" i="12" s="1"/>
  <c r="BY60" i="8"/>
  <c r="BT57" i="12" s="1"/>
  <c r="BY59" i="8"/>
  <c r="BT56" i="12" s="1"/>
  <c r="BK17" i="7"/>
  <c r="BL16" i="7"/>
  <c r="BL18" i="7" s="1"/>
  <c r="BQ4" i="33"/>
  <c r="BQ4" i="34"/>
  <c r="BP31" i="33"/>
  <c r="BP32" i="33" s="1"/>
  <c r="BO20" i="4" s="1"/>
  <c r="BP20" i="33"/>
  <c r="BP21" i="33" s="1"/>
  <c r="BO19" i="4" s="1"/>
  <c r="BP5" i="33"/>
  <c r="BO16" i="4" s="1"/>
  <c r="BX7" i="8"/>
  <c r="BX6" i="8"/>
  <c r="BR6" i="12"/>
  <c r="BN42" i="4" s="1"/>
  <c r="BZ5" i="8"/>
  <c r="BZ74" i="8" s="1"/>
  <c r="BU71" i="12" s="1"/>
  <c r="BY32" i="8"/>
  <c r="BY26" i="8"/>
  <c r="BT23" i="12" s="1"/>
  <c r="BY28" i="8"/>
  <c r="BY18" i="8"/>
  <c r="BT15" i="12" s="1"/>
  <c r="BY83" i="8"/>
  <c r="BT80" i="12" s="1"/>
  <c r="BY34" i="8"/>
  <c r="BY29" i="8"/>
  <c r="BY31" i="8"/>
  <c r="BY42" i="8"/>
  <c r="BY21" i="8"/>
  <c r="BT18" i="12" s="1"/>
  <c r="BY16" i="8"/>
  <c r="BT13" i="12" s="1"/>
  <c r="BY75" i="8"/>
  <c r="BY19" i="8"/>
  <c r="BY76" i="8"/>
  <c r="BT73" i="12" s="1"/>
  <c r="BY69" i="8"/>
  <c r="BY30" i="8"/>
  <c r="BT27" i="12" s="1"/>
  <c r="BY82" i="8"/>
  <c r="BT79" i="12" s="1"/>
  <c r="BY27" i="8"/>
  <c r="BT24" i="12" s="1"/>
  <c r="BY40" i="8"/>
  <c r="BT37" i="12" s="1"/>
  <c r="BY33" i="8"/>
  <c r="BY39" i="8"/>
  <c r="BT36" i="12" s="1"/>
  <c r="BY17" i="8"/>
  <c r="BY41" i="8"/>
  <c r="BY15" i="8"/>
  <c r="BT12" i="12" s="1"/>
  <c r="BY20" i="8"/>
  <c r="BY14" i="8"/>
  <c r="BT11" i="12" s="1"/>
  <c r="BO4" i="4"/>
  <c r="BP12" i="34" l="1"/>
  <c r="BP14" i="34" s="1"/>
  <c r="BQ11" i="34"/>
  <c r="BO17" i="4"/>
  <c r="BO29" i="4"/>
  <c r="BO41" i="4" s="1"/>
  <c r="BO9" i="4"/>
  <c r="BT16" i="12"/>
  <c r="BT30" i="12"/>
  <c r="BT14" i="12"/>
  <c r="BT31" i="12"/>
  <c r="BT49" i="12"/>
  <c r="BT25" i="12"/>
  <c r="BT51" i="12"/>
  <c r="BT17" i="12"/>
  <c r="BT39" i="12"/>
  <c r="BT29" i="12"/>
  <c r="BT50" i="12"/>
  <c r="BT61" i="12"/>
  <c r="BT28" i="12"/>
  <c r="BT38" i="12"/>
  <c r="BT66" i="12"/>
  <c r="BT26" i="12"/>
  <c r="BT45" i="12"/>
  <c r="BQ5" i="34"/>
  <c r="BP11" i="4" s="1"/>
  <c r="BZ64" i="8"/>
  <c r="BZ63" i="8"/>
  <c r="BU60" i="12" s="1"/>
  <c r="BZ54" i="8"/>
  <c r="BZ53" i="8"/>
  <c r="BZ49" i="8"/>
  <c r="BU46" i="12" s="1"/>
  <c r="BZ48" i="8"/>
  <c r="BZ47" i="8"/>
  <c r="BU44" i="12" s="1"/>
  <c r="BZ52" i="8"/>
  <c r="BZ51" i="8"/>
  <c r="BU48" i="12" s="1"/>
  <c r="BZ50" i="8"/>
  <c r="BU47" i="12" s="1"/>
  <c r="BZ62" i="8"/>
  <c r="BU59" i="12" s="1"/>
  <c r="BZ59" i="8"/>
  <c r="BU56" i="12" s="1"/>
  <c r="BZ60" i="8"/>
  <c r="BU57" i="12" s="1"/>
  <c r="BZ61" i="8"/>
  <c r="BU58" i="12" s="1"/>
  <c r="BL17" i="7"/>
  <c r="BM16" i="7"/>
  <c r="BM18" i="7" s="1"/>
  <c r="BR4" i="33"/>
  <c r="BR4" i="34"/>
  <c r="BQ5" i="33"/>
  <c r="BP16" i="4" s="1"/>
  <c r="BQ31" i="33"/>
  <c r="BQ32" i="33" s="1"/>
  <c r="BP20" i="4" s="1"/>
  <c r="BQ20" i="33"/>
  <c r="BQ21" i="33" s="1"/>
  <c r="BP19" i="4" s="1"/>
  <c r="BY7" i="8"/>
  <c r="BY6" i="8"/>
  <c r="CA5" i="8"/>
  <c r="CA74" i="8" s="1"/>
  <c r="BV71" i="12" s="1"/>
  <c r="BZ21" i="8"/>
  <c r="BU18" i="12" s="1"/>
  <c r="BZ15" i="8"/>
  <c r="BU12" i="12" s="1"/>
  <c r="BZ16" i="8"/>
  <c r="BU13" i="12" s="1"/>
  <c r="BZ76" i="8"/>
  <c r="BU73" i="12" s="1"/>
  <c r="BZ39" i="8"/>
  <c r="BU36" i="12" s="1"/>
  <c r="BZ82" i="8"/>
  <c r="BU79" i="12" s="1"/>
  <c r="BZ41" i="8"/>
  <c r="BZ42" i="8"/>
  <c r="BZ17" i="8"/>
  <c r="BZ40" i="8"/>
  <c r="BU37" i="12" s="1"/>
  <c r="BZ75" i="8"/>
  <c r="BZ69" i="8"/>
  <c r="BZ30" i="8"/>
  <c r="BU27" i="12" s="1"/>
  <c r="BZ31" i="8"/>
  <c r="BZ34" i="8"/>
  <c r="BZ29" i="8"/>
  <c r="BZ32" i="8"/>
  <c r="BZ20" i="8"/>
  <c r="BZ83" i="8"/>
  <c r="BU80" i="12" s="1"/>
  <c r="BZ27" i="8"/>
  <c r="BU24" i="12" s="1"/>
  <c r="BZ19" i="8"/>
  <c r="BZ18" i="8"/>
  <c r="BU15" i="12" s="1"/>
  <c r="BZ33" i="8"/>
  <c r="BZ28" i="8"/>
  <c r="BZ26" i="8"/>
  <c r="BU23" i="12" s="1"/>
  <c r="BZ14" i="8"/>
  <c r="BU11" i="12" s="1"/>
  <c r="BP4" i="4"/>
  <c r="BQ12" i="34" l="1"/>
  <c r="BQ14" i="34" s="1"/>
  <c r="BR11" i="34"/>
  <c r="BP29" i="4"/>
  <c r="BP41" i="4" s="1"/>
  <c r="BP17" i="4"/>
  <c r="BP9" i="4"/>
  <c r="BU45" i="12"/>
  <c r="BU28" i="12"/>
  <c r="BU16" i="12"/>
  <c r="BU50" i="12"/>
  <c r="BU51" i="12"/>
  <c r="BU61" i="12"/>
  <c r="BU66" i="12"/>
  <c r="BU17" i="12"/>
  <c r="BU29" i="12"/>
  <c r="BU25" i="12"/>
  <c r="BU26" i="12"/>
  <c r="BU39" i="12"/>
  <c r="BU49" i="12"/>
  <c r="BU14" i="12"/>
  <c r="BU30" i="12"/>
  <c r="BU31" i="12"/>
  <c r="BU38" i="12"/>
  <c r="BR5" i="34"/>
  <c r="BQ11" i="4" s="1"/>
  <c r="CA64" i="8"/>
  <c r="CA63" i="8"/>
  <c r="BV60" i="12" s="1"/>
  <c r="CA53" i="8"/>
  <c r="CA51" i="8"/>
  <c r="BV48" i="12" s="1"/>
  <c r="CA54" i="8"/>
  <c r="CA52" i="8"/>
  <c r="CA50" i="8"/>
  <c r="BV47" i="12" s="1"/>
  <c r="CA48" i="8"/>
  <c r="CA49" i="8"/>
  <c r="BV46" i="12" s="1"/>
  <c r="CA47" i="8"/>
  <c r="BV44" i="12" s="1"/>
  <c r="CA62" i="8"/>
  <c r="BV59" i="12" s="1"/>
  <c r="CA61" i="8"/>
  <c r="BV58" i="12" s="1"/>
  <c r="CA59" i="8"/>
  <c r="BV56" i="12" s="1"/>
  <c r="CA60" i="8"/>
  <c r="BV57" i="12" s="1"/>
  <c r="BM17" i="7"/>
  <c r="BN16" i="7"/>
  <c r="BN18" i="7" s="1"/>
  <c r="BS4" i="34"/>
  <c r="BS4" i="33"/>
  <c r="BR20" i="33"/>
  <c r="BR21" i="33" s="1"/>
  <c r="BQ19" i="4" s="1"/>
  <c r="BR5" i="33"/>
  <c r="BQ16" i="4" s="1"/>
  <c r="BR31" i="33"/>
  <c r="BR32" i="33" s="1"/>
  <c r="BQ20" i="4" s="1"/>
  <c r="BZ7" i="8"/>
  <c r="BZ6" i="8"/>
  <c r="CB5" i="8"/>
  <c r="CB74" i="8" s="1"/>
  <c r="BW71" i="12" s="1"/>
  <c r="CA19" i="8"/>
  <c r="CA30" i="8"/>
  <c r="BV27" i="12" s="1"/>
  <c r="CA31" i="8"/>
  <c r="CA27" i="8"/>
  <c r="BV24" i="12" s="1"/>
  <c r="CA21" i="8"/>
  <c r="BV18" i="12" s="1"/>
  <c r="CA83" i="8"/>
  <c r="BV80" i="12" s="1"/>
  <c r="CA34" i="8"/>
  <c r="CA26" i="8"/>
  <c r="BV23" i="12" s="1"/>
  <c r="CA17" i="8"/>
  <c r="CA33" i="8"/>
  <c r="CA20" i="8"/>
  <c r="CA76" i="8"/>
  <c r="BV73" i="12" s="1"/>
  <c r="CA41" i="8"/>
  <c r="CA40" i="8"/>
  <c r="BV37" i="12" s="1"/>
  <c r="CA39" i="8"/>
  <c r="BV36" i="12" s="1"/>
  <c r="CA82" i="8"/>
  <c r="BV79" i="12" s="1"/>
  <c r="CA42" i="8"/>
  <c r="CA16" i="8"/>
  <c r="BV13" i="12" s="1"/>
  <c r="CA29" i="8"/>
  <c r="CA15" i="8"/>
  <c r="BV12" i="12" s="1"/>
  <c r="CA69" i="8"/>
  <c r="CA32" i="8"/>
  <c r="CA28" i="8"/>
  <c r="CA18" i="8"/>
  <c r="BV15" i="12" s="1"/>
  <c r="CA75" i="8"/>
  <c r="CA14" i="8"/>
  <c r="BV11" i="12" s="1"/>
  <c r="BT6" i="12"/>
  <c r="BP42" i="4" s="1"/>
  <c r="BQ4" i="4"/>
  <c r="BR12" i="34" l="1"/>
  <c r="BR14" i="34" s="1"/>
  <c r="BS11" i="34"/>
  <c r="BQ29" i="4"/>
  <c r="BQ41" i="4" s="1"/>
  <c r="BQ17" i="4"/>
  <c r="BQ9" i="4"/>
  <c r="BV31" i="12"/>
  <c r="BV49" i="12"/>
  <c r="BV51" i="12"/>
  <c r="BV26" i="12"/>
  <c r="BV17" i="12"/>
  <c r="BV28" i="12"/>
  <c r="BV50" i="12"/>
  <c r="BV38" i="12"/>
  <c r="BV25" i="12"/>
  <c r="BV30" i="12"/>
  <c r="BV39" i="12"/>
  <c r="BV14" i="12"/>
  <c r="BV16" i="12"/>
  <c r="BV61" i="12"/>
  <c r="BV29" i="12"/>
  <c r="BV66" i="12"/>
  <c r="BV45" i="12"/>
  <c r="BS5" i="34"/>
  <c r="BR11" i="4" s="1"/>
  <c r="CB63" i="8"/>
  <c r="BW60" i="12" s="1"/>
  <c r="CB64" i="8"/>
  <c r="CB52" i="8"/>
  <c r="CB53" i="8"/>
  <c r="CB54" i="8"/>
  <c r="CB48" i="8"/>
  <c r="CB50" i="8"/>
  <c r="BW47" i="12" s="1"/>
  <c r="CB49" i="8"/>
  <c r="BW46" i="12" s="1"/>
  <c r="CB47" i="8"/>
  <c r="BW44" i="12" s="1"/>
  <c r="CB51" i="8"/>
  <c r="BW48" i="12" s="1"/>
  <c r="CB61" i="8"/>
  <c r="BW58" i="12" s="1"/>
  <c r="CB62" i="8"/>
  <c r="BW59" i="12" s="1"/>
  <c r="CB60" i="8"/>
  <c r="BW57" i="12" s="1"/>
  <c r="CB59" i="8"/>
  <c r="BW56" i="12" s="1"/>
  <c r="BN17" i="7"/>
  <c r="BO16" i="7"/>
  <c r="BO18" i="7" s="1"/>
  <c r="BT4" i="33"/>
  <c r="BT4" i="34"/>
  <c r="BS31" i="33"/>
  <c r="BS32" i="33" s="1"/>
  <c r="BR20" i="4" s="1"/>
  <c r="BS20" i="33"/>
  <c r="BS21" i="33" s="1"/>
  <c r="BR19" i="4" s="1"/>
  <c r="BS5" i="33"/>
  <c r="BR16" i="4" s="1"/>
  <c r="CA7" i="8"/>
  <c r="CA6" i="8"/>
  <c r="BU6" i="12"/>
  <c r="BQ42" i="4" s="1"/>
  <c r="CC5" i="8"/>
  <c r="CC74" i="8" s="1"/>
  <c r="BX71" i="12" s="1"/>
  <c r="CB34" i="8"/>
  <c r="CB29" i="8"/>
  <c r="CB32" i="8"/>
  <c r="CB16" i="8"/>
  <c r="BW13" i="12" s="1"/>
  <c r="CB28" i="8"/>
  <c r="CB33" i="8"/>
  <c r="CB76" i="8"/>
  <c r="BW73" i="12" s="1"/>
  <c r="CB39" i="8"/>
  <c r="BW36" i="12" s="1"/>
  <c r="CB69" i="8"/>
  <c r="CB20" i="8"/>
  <c r="CB42" i="8"/>
  <c r="CB27" i="8"/>
  <c r="BW24" i="12" s="1"/>
  <c r="CB21" i="8"/>
  <c r="BW18" i="12" s="1"/>
  <c r="CB18" i="8"/>
  <c r="BW15" i="12" s="1"/>
  <c r="CB19" i="8"/>
  <c r="CB30" i="8"/>
  <c r="BW27" i="12" s="1"/>
  <c r="CB82" i="8"/>
  <c r="BW79" i="12" s="1"/>
  <c r="CB31" i="8"/>
  <c r="CB15" i="8"/>
  <c r="BW12" i="12" s="1"/>
  <c r="CB17" i="8"/>
  <c r="CB83" i="8"/>
  <c r="BW80" i="12" s="1"/>
  <c r="CB75" i="8"/>
  <c r="CB26" i="8"/>
  <c r="BW23" i="12" s="1"/>
  <c r="CB40" i="8"/>
  <c r="BW37" i="12" s="1"/>
  <c r="CB41" i="8"/>
  <c r="CB14" i="8"/>
  <c r="BW11" i="12" s="1"/>
  <c r="BR4" i="4"/>
  <c r="BS12" i="34" l="1"/>
  <c r="BS14" i="34" s="1"/>
  <c r="BT11" i="34"/>
  <c r="BR29" i="4"/>
  <c r="BR41" i="4" s="1"/>
  <c r="BR17" i="4"/>
  <c r="BR9" i="4"/>
  <c r="BW16" i="12"/>
  <c r="BW30" i="12"/>
  <c r="BW25" i="12"/>
  <c r="BW45" i="12"/>
  <c r="BW51" i="12"/>
  <c r="BW14" i="12"/>
  <c r="BW39" i="12"/>
  <c r="BW29" i="12"/>
  <c r="BW50" i="12"/>
  <c r="BW28" i="12"/>
  <c r="BW17" i="12"/>
  <c r="BW26" i="12"/>
  <c r="BW49" i="12"/>
  <c r="BW38" i="12"/>
  <c r="BW66" i="12"/>
  <c r="BW31" i="12"/>
  <c r="BW61" i="12"/>
  <c r="BT5" i="34"/>
  <c r="BS11" i="4" s="1"/>
  <c r="CC64" i="8"/>
  <c r="CC63" i="8"/>
  <c r="BX60" i="12" s="1"/>
  <c r="CC51" i="8"/>
  <c r="BX48" i="12" s="1"/>
  <c r="CC52" i="8"/>
  <c r="CC50" i="8"/>
  <c r="BX47" i="12" s="1"/>
  <c r="CC49" i="8"/>
  <c r="BX46" i="12" s="1"/>
  <c r="CC53" i="8"/>
  <c r="CC54" i="8"/>
  <c r="CC48" i="8"/>
  <c r="CC47" i="8"/>
  <c r="BX44" i="12" s="1"/>
  <c r="CC62" i="8"/>
  <c r="BX59" i="12" s="1"/>
  <c r="CC60" i="8"/>
  <c r="BX57" i="12" s="1"/>
  <c r="CC61" i="8"/>
  <c r="BX58" i="12" s="1"/>
  <c r="CC59" i="8"/>
  <c r="BX56" i="12" s="1"/>
  <c r="BO17" i="7"/>
  <c r="BP16" i="7"/>
  <c r="BP18" i="7" s="1"/>
  <c r="BU4" i="33"/>
  <c r="BU4" i="34"/>
  <c r="BT20" i="33"/>
  <c r="BT21" i="33" s="1"/>
  <c r="BS19" i="4" s="1"/>
  <c r="BT5" i="33"/>
  <c r="BS16" i="4" s="1"/>
  <c r="BT31" i="33"/>
  <c r="BT32" i="33" s="1"/>
  <c r="BS20" i="4" s="1"/>
  <c r="CB7" i="8"/>
  <c r="CB6" i="8"/>
  <c r="CD5" i="8"/>
  <c r="CD74" i="8" s="1"/>
  <c r="BY71" i="12" s="1"/>
  <c r="CC42" i="8"/>
  <c r="CC29" i="8"/>
  <c r="CC21" i="8"/>
  <c r="BX18" i="12" s="1"/>
  <c r="CC19" i="8"/>
  <c r="CC69" i="8"/>
  <c r="CC76" i="8"/>
  <c r="BX73" i="12" s="1"/>
  <c r="CC27" i="8"/>
  <c r="BX24" i="12" s="1"/>
  <c r="CC32" i="8"/>
  <c r="CC28" i="8"/>
  <c r="CC40" i="8"/>
  <c r="BX37" i="12" s="1"/>
  <c r="CC39" i="8"/>
  <c r="BX36" i="12" s="1"/>
  <c r="CC83" i="8"/>
  <c r="BX80" i="12" s="1"/>
  <c r="CC34" i="8"/>
  <c r="CC17" i="8"/>
  <c r="CC33" i="8"/>
  <c r="CC30" i="8"/>
  <c r="BX27" i="12" s="1"/>
  <c r="CC20" i="8"/>
  <c r="CC31" i="8"/>
  <c r="CC82" i="8"/>
  <c r="BX79" i="12" s="1"/>
  <c r="CC15" i="8"/>
  <c r="BX12" i="12" s="1"/>
  <c r="CC75" i="8"/>
  <c r="CC26" i="8"/>
  <c r="BX23" i="12" s="1"/>
  <c r="CC16" i="8"/>
  <c r="BX13" i="12" s="1"/>
  <c r="CC18" i="8"/>
  <c r="BX15" i="12" s="1"/>
  <c r="CC41" i="8"/>
  <c r="CC14" i="8"/>
  <c r="BX11" i="12" s="1"/>
  <c r="BV6" i="12"/>
  <c r="BR42" i="4" s="1"/>
  <c r="BS4" i="4"/>
  <c r="BT12" i="34" l="1"/>
  <c r="BT14" i="34" s="1"/>
  <c r="BU11" i="34"/>
  <c r="BS29" i="4"/>
  <c r="BS41" i="4" s="1"/>
  <c r="BS17" i="4"/>
  <c r="BS9" i="4"/>
  <c r="BX29" i="12"/>
  <c r="BX51" i="12"/>
  <c r="BX30" i="12"/>
  <c r="BX50" i="12"/>
  <c r="BX16" i="12"/>
  <c r="BX49" i="12"/>
  <c r="BX14" i="12"/>
  <c r="BX31" i="12"/>
  <c r="BX26" i="12"/>
  <c r="BX66" i="12"/>
  <c r="BX28" i="12"/>
  <c r="BX38" i="12"/>
  <c r="BX17" i="12"/>
  <c r="BX25" i="12"/>
  <c r="BX39" i="12"/>
  <c r="BX45" i="12"/>
  <c r="BX61" i="12"/>
  <c r="BU5" i="34"/>
  <c r="BT11" i="4" s="1"/>
  <c r="CD63" i="8"/>
  <c r="BY60" i="12" s="1"/>
  <c r="CD64" i="8"/>
  <c r="CD50" i="8"/>
  <c r="BY47" i="12" s="1"/>
  <c r="CD49" i="8"/>
  <c r="BY46" i="12" s="1"/>
  <c r="CD47" i="8"/>
  <c r="BY44" i="12" s="1"/>
  <c r="CD54" i="8"/>
  <c r="CD51" i="8"/>
  <c r="BY48" i="12" s="1"/>
  <c r="CD53" i="8"/>
  <c r="CD48" i="8"/>
  <c r="CD52" i="8"/>
  <c r="CD61" i="8"/>
  <c r="BY58" i="12" s="1"/>
  <c r="CD60" i="8"/>
  <c r="BY57" i="12" s="1"/>
  <c r="CD59" i="8"/>
  <c r="BY56" i="12" s="1"/>
  <c r="CD62" i="8"/>
  <c r="BY59" i="12" s="1"/>
  <c r="BP17" i="7"/>
  <c r="BQ16" i="7"/>
  <c r="BQ18" i="7" s="1"/>
  <c r="BV4" i="33"/>
  <c r="BV4" i="34"/>
  <c r="BU31" i="33"/>
  <c r="BU32" i="33" s="1"/>
  <c r="BT20" i="4" s="1"/>
  <c r="BU20" i="33"/>
  <c r="BU21" i="33" s="1"/>
  <c r="BT19" i="4" s="1"/>
  <c r="BU5" i="33"/>
  <c r="BT16" i="4" s="1"/>
  <c r="CC7" i="8"/>
  <c r="CC6" i="8"/>
  <c r="CE5" i="8"/>
  <c r="CE74" i="8" s="1"/>
  <c r="BZ71" i="12" s="1"/>
  <c r="CD42" i="8"/>
  <c r="CD27" i="8"/>
  <c r="BY24" i="12" s="1"/>
  <c r="CD21" i="8"/>
  <c r="BY18" i="12" s="1"/>
  <c r="CD32" i="8"/>
  <c r="CD17" i="8"/>
  <c r="CD75" i="8"/>
  <c r="CD69" i="8"/>
  <c r="CD30" i="8"/>
  <c r="BY27" i="12" s="1"/>
  <c r="CD15" i="8"/>
  <c r="BY12" i="12" s="1"/>
  <c r="CD19" i="8"/>
  <c r="CD31" i="8"/>
  <c r="CD83" i="8"/>
  <c r="BY80" i="12" s="1"/>
  <c r="CD41" i="8"/>
  <c r="CD34" i="8"/>
  <c r="CD28" i="8"/>
  <c r="CD82" i="8"/>
  <c r="BY79" i="12" s="1"/>
  <c r="CD29" i="8"/>
  <c r="CD26" i="8"/>
  <c r="BY23" i="12" s="1"/>
  <c r="CD18" i="8"/>
  <c r="BY15" i="12" s="1"/>
  <c r="CD33" i="8"/>
  <c r="CD20" i="8"/>
  <c r="CD16" i="8"/>
  <c r="BY13" i="12" s="1"/>
  <c r="CD76" i="8"/>
  <c r="BY73" i="12" s="1"/>
  <c r="CD40" i="8"/>
  <c r="BY37" i="12" s="1"/>
  <c r="CD39" i="8"/>
  <c r="BY36" i="12" s="1"/>
  <c r="CD14" i="8"/>
  <c r="BY11" i="12" s="1"/>
  <c r="BT4" i="4"/>
  <c r="BU12" i="34" l="1"/>
  <c r="BU14" i="34" s="1"/>
  <c r="BV11" i="34"/>
  <c r="BT29" i="4"/>
  <c r="BT41" i="4" s="1"/>
  <c r="BT17" i="4"/>
  <c r="BT9" i="4"/>
  <c r="BY29" i="12"/>
  <c r="BY16" i="12"/>
  <c r="BY49" i="12"/>
  <c r="BY61" i="12"/>
  <c r="BY39" i="12"/>
  <c r="BY45" i="12"/>
  <c r="BY50" i="12"/>
  <c r="BY26" i="12"/>
  <c r="BY25" i="12"/>
  <c r="BY66" i="12"/>
  <c r="BY31" i="12"/>
  <c r="BY51" i="12"/>
  <c r="BY30" i="12"/>
  <c r="BY28" i="12"/>
  <c r="BY17" i="12"/>
  <c r="BY38" i="12"/>
  <c r="BY14" i="12"/>
  <c r="BV5" i="34"/>
  <c r="BU11" i="4" s="1"/>
  <c r="CE63" i="8"/>
  <c r="BZ60" i="12" s="1"/>
  <c r="CE64" i="8"/>
  <c r="CE54" i="8"/>
  <c r="CE52" i="8"/>
  <c r="CE50" i="8"/>
  <c r="BZ47" i="12" s="1"/>
  <c r="CE53" i="8"/>
  <c r="CE51" i="8"/>
  <c r="BZ48" i="12" s="1"/>
  <c r="CE47" i="8"/>
  <c r="BZ44" i="12" s="1"/>
  <c r="CE48" i="8"/>
  <c r="CE49" i="8"/>
  <c r="BZ46" i="12" s="1"/>
  <c r="CE61" i="8"/>
  <c r="BZ58" i="12" s="1"/>
  <c r="CE60" i="8"/>
  <c r="BZ57" i="12" s="1"/>
  <c r="CE59" i="8"/>
  <c r="BZ56" i="12" s="1"/>
  <c r="CE62" i="8"/>
  <c r="BZ59" i="12" s="1"/>
  <c r="BQ17" i="7"/>
  <c r="BR16" i="7"/>
  <c r="BR18" i="7" s="1"/>
  <c r="BW4" i="34"/>
  <c r="BW4" i="33"/>
  <c r="BV20" i="33"/>
  <c r="BV21" i="33" s="1"/>
  <c r="BU19" i="4" s="1"/>
  <c r="BV31" i="33"/>
  <c r="BV32" i="33" s="1"/>
  <c r="BU20" i="4" s="1"/>
  <c r="BV5" i="33"/>
  <c r="BU16" i="4" s="1"/>
  <c r="CD7" i="8"/>
  <c r="CD6" i="8"/>
  <c r="CF5" i="8"/>
  <c r="CF74" i="8" s="1"/>
  <c r="CA71" i="12" s="1"/>
  <c r="CE27" i="8"/>
  <c r="BZ24" i="12" s="1"/>
  <c r="CE17" i="8"/>
  <c r="CE40" i="8"/>
  <c r="BZ37" i="12" s="1"/>
  <c r="CE33" i="8"/>
  <c r="CE76" i="8"/>
  <c r="BZ73" i="12" s="1"/>
  <c r="CE29" i="8"/>
  <c r="CE21" i="8"/>
  <c r="BZ18" i="12" s="1"/>
  <c r="CE32" i="8"/>
  <c r="CE26" i="8"/>
  <c r="BZ23" i="12" s="1"/>
  <c r="CE16" i="8"/>
  <c r="BZ13" i="12" s="1"/>
  <c r="CE28" i="8"/>
  <c r="CE41" i="8"/>
  <c r="CE39" i="8"/>
  <c r="BZ36" i="12" s="1"/>
  <c r="CE82" i="8"/>
  <c r="BZ79" i="12" s="1"/>
  <c r="CE83" i="8"/>
  <c r="BZ80" i="12" s="1"/>
  <c r="CE42" i="8"/>
  <c r="CE75" i="8"/>
  <c r="CE69" i="8"/>
  <c r="CE20" i="8"/>
  <c r="CE31" i="8"/>
  <c r="CE30" i="8"/>
  <c r="BZ27" i="12" s="1"/>
  <c r="CE18" i="8"/>
  <c r="BZ15" i="12" s="1"/>
  <c r="CE15" i="8"/>
  <c r="BZ12" i="12" s="1"/>
  <c r="CE34" i="8"/>
  <c r="CE19" i="8"/>
  <c r="CE14" i="8"/>
  <c r="BZ11" i="12" s="1"/>
  <c r="BX6" i="12"/>
  <c r="BT42" i="4" s="1"/>
  <c r="BU4" i="4"/>
  <c r="BV12" i="34" l="1"/>
  <c r="BV14" i="34" s="1"/>
  <c r="BW11" i="34"/>
  <c r="BU29" i="4"/>
  <c r="BU41" i="4" s="1"/>
  <c r="BU17" i="4"/>
  <c r="BU9" i="4"/>
  <c r="BZ28" i="12"/>
  <c r="BZ38" i="12"/>
  <c r="BZ30" i="12"/>
  <c r="BZ49" i="12"/>
  <c r="BZ51" i="12"/>
  <c r="BZ14" i="12"/>
  <c r="BZ61" i="12"/>
  <c r="BZ17" i="12"/>
  <c r="BZ45" i="12"/>
  <c r="BZ66" i="12"/>
  <c r="BZ16" i="12"/>
  <c r="BZ31" i="12"/>
  <c r="BZ39" i="12"/>
  <c r="BZ29" i="12"/>
  <c r="BZ25" i="12"/>
  <c r="BZ26" i="12"/>
  <c r="BZ50" i="12"/>
  <c r="BW5" i="34"/>
  <c r="BV11" i="4" s="1"/>
  <c r="CF64" i="8"/>
  <c r="CF63" i="8"/>
  <c r="CA60" i="12" s="1"/>
  <c r="CF54" i="8"/>
  <c r="CF53" i="8"/>
  <c r="CF52" i="8"/>
  <c r="CF51" i="8"/>
  <c r="CA48" i="12" s="1"/>
  <c r="CF48" i="8"/>
  <c r="CF49" i="8"/>
  <c r="CA46" i="12" s="1"/>
  <c r="CF47" i="8"/>
  <c r="CA44" i="12" s="1"/>
  <c r="CF50" i="8"/>
  <c r="CA47" i="12" s="1"/>
  <c r="CF60" i="8"/>
  <c r="CA57" i="12" s="1"/>
  <c r="CF61" i="8"/>
  <c r="CA58" i="12" s="1"/>
  <c r="CF59" i="8"/>
  <c r="CA56" i="12" s="1"/>
  <c r="CF62" i="8"/>
  <c r="CA59" i="12" s="1"/>
  <c r="BR17" i="7"/>
  <c r="BS16" i="7"/>
  <c r="BS18" i="7" s="1"/>
  <c r="BX4" i="33"/>
  <c r="BX4" i="34"/>
  <c r="BW20" i="33"/>
  <c r="BW21" i="33" s="1"/>
  <c r="BV19" i="4" s="1"/>
  <c r="BW5" i="33"/>
  <c r="BV16" i="4" s="1"/>
  <c r="BW31" i="33"/>
  <c r="BW32" i="33" s="1"/>
  <c r="BV20" i="4" s="1"/>
  <c r="CE7" i="8"/>
  <c r="CE6" i="8"/>
  <c r="CG5" i="8"/>
  <c r="CG74" i="8" s="1"/>
  <c r="CB71" i="12" s="1"/>
  <c r="CF27" i="8"/>
  <c r="CA24" i="12" s="1"/>
  <c r="CF21" i="8"/>
  <c r="CA18" i="12" s="1"/>
  <c r="CF17" i="8"/>
  <c r="CF18" i="8"/>
  <c r="CA15" i="12" s="1"/>
  <c r="CF19" i="8"/>
  <c r="CF69" i="8"/>
  <c r="CF82" i="8"/>
  <c r="CA79" i="12" s="1"/>
  <c r="CF15" i="8"/>
  <c r="CA12" i="12" s="1"/>
  <c r="CF83" i="8"/>
  <c r="CA80" i="12" s="1"/>
  <c r="CF34" i="8"/>
  <c r="CF29" i="8"/>
  <c r="CF76" i="8"/>
  <c r="CA73" i="12" s="1"/>
  <c r="CF31" i="8"/>
  <c r="CF41" i="8"/>
  <c r="CF40" i="8"/>
  <c r="CA37" i="12" s="1"/>
  <c r="CF32" i="8"/>
  <c r="CF16" i="8"/>
  <c r="CA13" i="12" s="1"/>
  <c r="CF42" i="8"/>
  <c r="CF26" i="8"/>
  <c r="CA23" i="12" s="1"/>
  <c r="CF28" i="8"/>
  <c r="CF33" i="8"/>
  <c r="CF30" i="8"/>
  <c r="CA27" i="12" s="1"/>
  <c r="CF20" i="8"/>
  <c r="CF39" i="8"/>
  <c r="CA36" i="12" s="1"/>
  <c r="CF75" i="8"/>
  <c r="CF14" i="8"/>
  <c r="CA11" i="12" s="1"/>
  <c r="BV4" i="4"/>
  <c r="BW12" i="34" l="1"/>
  <c r="BW14" i="34" s="1"/>
  <c r="BX11" i="34"/>
  <c r="BV29" i="4"/>
  <c r="BV41" i="4" s="1"/>
  <c r="BV17" i="4"/>
  <c r="BV9" i="4"/>
  <c r="CA61" i="12"/>
  <c r="CA45" i="12"/>
  <c r="CA29" i="12"/>
  <c r="CA28" i="12"/>
  <c r="CA16" i="12"/>
  <c r="CA49" i="12"/>
  <c r="CA39" i="12"/>
  <c r="CA31" i="12"/>
  <c r="CA38" i="12"/>
  <c r="CA50" i="12"/>
  <c r="CA17" i="12"/>
  <c r="CA66" i="12"/>
  <c r="CA30" i="12"/>
  <c r="CA25" i="12"/>
  <c r="CA26" i="12"/>
  <c r="CA14" i="12"/>
  <c r="CA51" i="12"/>
  <c r="BX5" i="34"/>
  <c r="BW11" i="4" s="1"/>
  <c r="CG63" i="8"/>
  <c r="CB60" i="12" s="1"/>
  <c r="CG64" i="8"/>
  <c r="CG54" i="8"/>
  <c r="CG53" i="8"/>
  <c r="CG52" i="8"/>
  <c r="CG50" i="8"/>
  <c r="CB47" i="12" s="1"/>
  <c r="CG51" i="8"/>
  <c r="CB48" i="12" s="1"/>
  <c r="CG49" i="8"/>
  <c r="CB46" i="12" s="1"/>
  <c r="CG47" i="8"/>
  <c r="CB44" i="12" s="1"/>
  <c r="CG48" i="8"/>
  <c r="CG61" i="8"/>
  <c r="CB58" i="12" s="1"/>
  <c r="CG62" i="8"/>
  <c r="CB59" i="12" s="1"/>
  <c r="CG60" i="8"/>
  <c r="CB57" i="12" s="1"/>
  <c r="CG59" i="8"/>
  <c r="CB56" i="12" s="1"/>
  <c r="BS17" i="7"/>
  <c r="BT16" i="7"/>
  <c r="BT18" i="7" s="1"/>
  <c r="BY4" i="33"/>
  <c r="BY4" i="34"/>
  <c r="BX31" i="33"/>
  <c r="BX32" i="33" s="1"/>
  <c r="BW20" i="4" s="1"/>
  <c r="BX20" i="33"/>
  <c r="BX21" i="33" s="1"/>
  <c r="BW19" i="4" s="1"/>
  <c r="BX5" i="33"/>
  <c r="BW16" i="4" s="1"/>
  <c r="CF7" i="8"/>
  <c r="CF6" i="8"/>
  <c r="CH5" i="8"/>
  <c r="CH74" i="8" s="1"/>
  <c r="CC71" i="12" s="1"/>
  <c r="CG34" i="8"/>
  <c r="CG42" i="8"/>
  <c r="CG16" i="8"/>
  <c r="CB13" i="12" s="1"/>
  <c r="CG75" i="8"/>
  <c r="CG69" i="8"/>
  <c r="CG30" i="8"/>
  <c r="CB27" i="12" s="1"/>
  <c r="CG20" i="8"/>
  <c r="CG31" i="8"/>
  <c r="CG41" i="8"/>
  <c r="CG26" i="8"/>
  <c r="CB23" i="12" s="1"/>
  <c r="CG17" i="8"/>
  <c r="CG18" i="8"/>
  <c r="CB15" i="12" s="1"/>
  <c r="CG33" i="8"/>
  <c r="CG29" i="8"/>
  <c r="CG27" i="8"/>
  <c r="CB24" i="12" s="1"/>
  <c r="CG15" i="8"/>
  <c r="CB12" i="12" s="1"/>
  <c r="CG40" i="8"/>
  <c r="CB37" i="12" s="1"/>
  <c r="CG39" i="8"/>
  <c r="CB36" i="12" s="1"/>
  <c r="CG82" i="8"/>
  <c r="CB79" i="12" s="1"/>
  <c r="CG28" i="8"/>
  <c r="CG32" i="8"/>
  <c r="CG19" i="8"/>
  <c r="CG76" i="8"/>
  <c r="CB73" i="12" s="1"/>
  <c r="CG83" i="8"/>
  <c r="CB80" i="12" s="1"/>
  <c r="CG21" i="8"/>
  <c r="CB18" i="12" s="1"/>
  <c r="CG14" i="8"/>
  <c r="CB11" i="12" s="1"/>
  <c r="BZ6" i="12"/>
  <c r="BV42" i="4" s="1"/>
  <c r="BW4" i="4"/>
  <c r="BX12" i="34" l="1"/>
  <c r="BX14" i="34" s="1"/>
  <c r="BY11" i="34"/>
  <c r="BW29" i="4"/>
  <c r="BW41" i="4" s="1"/>
  <c r="BW17" i="4"/>
  <c r="BW9" i="4"/>
  <c r="CB29" i="12"/>
  <c r="CB30" i="12"/>
  <c r="CB66" i="12"/>
  <c r="CB49" i="12"/>
  <c r="CB50" i="12"/>
  <c r="CB51" i="12"/>
  <c r="CB39" i="12"/>
  <c r="CB45" i="12"/>
  <c r="CB61" i="12"/>
  <c r="CB31" i="12"/>
  <c r="CB25" i="12"/>
  <c r="CB28" i="12"/>
  <c r="CB14" i="12"/>
  <c r="CB17" i="12"/>
  <c r="CB38" i="12"/>
  <c r="CB16" i="12"/>
  <c r="CB26" i="12"/>
  <c r="BY5" i="34"/>
  <c r="BX11" i="4" s="1"/>
  <c r="CH64" i="8"/>
  <c r="CH63" i="8"/>
  <c r="CC60" i="12" s="1"/>
  <c r="CH49" i="8"/>
  <c r="CC46" i="12" s="1"/>
  <c r="CH54" i="8"/>
  <c r="CH52" i="8"/>
  <c r="CH51" i="8"/>
  <c r="CC48" i="12" s="1"/>
  <c r="CH48" i="8"/>
  <c r="CH47" i="8"/>
  <c r="CC44" i="12" s="1"/>
  <c r="CH50" i="8"/>
  <c r="CC47" i="12" s="1"/>
  <c r="CH53" i="8"/>
  <c r="CH62" i="8"/>
  <c r="CC59" i="12" s="1"/>
  <c r="CH59" i="8"/>
  <c r="CC56" i="12" s="1"/>
  <c r="CH61" i="8"/>
  <c r="CC58" i="12" s="1"/>
  <c r="CH60" i="8"/>
  <c r="CC57" i="12" s="1"/>
  <c r="BT17" i="7"/>
  <c r="BU16" i="7"/>
  <c r="BU18" i="7" s="1"/>
  <c r="BZ4" i="33"/>
  <c r="BZ4" i="34"/>
  <c r="BY31" i="33"/>
  <c r="BY32" i="33" s="1"/>
  <c r="BX20" i="4" s="1"/>
  <c r="BY20" i="33"/>
  <c r="BY21" i="33" s="1"/>
  <c r="BX19" i="4" s="1"/>
  <c r="BY5" i="33"/>
  <c r="BX16" i="4" s="1"/>
  <c r="CG7" i="8"/>
  <c r="CG6" i="8"/>
  <c r="CI5" i="8"/>
  <c r="CI74" i="8" s="1"/>
  <c r="CD71" i="12" s="1"/>
  <c r="CH41" i="8"/>
  <c r="CH34" i="8"/>
  <c r="CH28" i="8"/>
  <c r="CH31" i="8"/>
  <c r="CH40" i="8"/>
  <c r="CC37" i="12" s="1"/>
  <c r="CH19" i="8"/>
  <c r="CH29" i="8"/>
  <c r="CH26" i="8"/>
  <c r="CC23" i="12" s="1"/>
  <c r="CH18" i="8"/>
  <c r="CC15" i="12" s="1"/>
  <c r="CH33" i="8"/>
  <c r="CH20" i="8"/>
  <c r="CH83" i="8"/>
  <c r="CC80" i="12" s="1"/>
  <c r="CH27" i="8"/>
  <c r="CC24" i="12" s="1"/>
  <c r="CH76" i="8"/>
  <c r="CC73" i="12" s="1"/>
  <c r="CH39" i="8"/>
  <c r="CC36" i="12" s="1"/>
  <c r="CH82" i="8"/>
  <c r="CC79" i="12" s="1"/>
  <c r="CH21" i="8"/>
  <c r="CC18" i="12" s="1"/>
  <c r="CH75" i="8"/>
  <c r="CH42" i="8"/>
  <c r="CH32" i="8"/>
  <c r="CH15" i="8"/>
  <c r="CC12" i="12" s="1"/>
  <c r="CH69" i="8"/>
  <c r="CH30" i="8"/>
  <c r="CC27" i="12" s="1"/>
  <c r="CH16" i="8"/>
  <c r="CC13" i="12" s="1"/>
  <c r="CH17" i="8"/>
  <c r="CH14" i="8"/>
  <c r="CC11" i="12" s="1"/>
  <c r="CA6" i="12"/>
  <c r="BW42" i="4" s="1"/>
  <c r="BX4" i="4"/>
  <c r="BY12" i="34" l="1"/>
  <c r="BY14" i="34" s="1"/>
  <c r="BZ11" i="34"/>
  <c r="BX29" i="4"/>
  <c r="BX41" i="4" s="1"/>
  <c r="BX9" i="4"/>
  <c r="BX17" i="4"/>
  <c r="CC16" i="12"/>
  <c r="CC49" i="12"/>
  <c r="CC28" i="12"/>
  <c r="CC51" i="12"/>
  <c r="CC66" i="12"/>
  <c r="CC39" i="12"/>
  <c r="CC25" i="12"/>
  <c r="CC17" i="12"/>
  <c r="CC30" i="12"/>
  <c r="CC31" i="12"/>
  <c r="CC50" i="12"/>
  <c r="CC38" i="12"/>
  <c r="CC61" i="12"/>
  <c r="CC29" i="12"/>
  <c r="CC14" i="12"/>
  <c r="CC26" i="12"/>
  <c r="CC45" i="12"/>
  <c r="BZ5" i="34"/>
  <c r="BY11" i="4" s="1"/>
  <c r="CI64" i="8"/>
  <c r="CI63" i="8"/>
  <c r="CD60" i="12" s="1"/>
  <c r="CI53" i="8"/>
  <c r="CI51" i="8"/>
  <c r="CD48" i="12" s="1"/>
  <c r="CI54" i="8"/>
  <c r="CI52" i="8"/>
  <c r="CD49" i="12" s="1"/>
  <c r="CI50" i="8"/>
  <c r="CD47" i="12" s="1"/>
  <c r="CI47" i="8"/>
  <c r="CD44" i="12" s="1"/>
  <c r="CI49" i="8"/>
  <c r="CD46" i="12" s="1"/>
  <c r="CI48" i="8"/>
  <c r="CI62" i="8"/>
  <c r="CD59" i="12" s="1"/>
  <c r="CI61" i="8"/>
  <c r="CD58" i="12" s="1"/>
  <c r="CI60" i="8"/>
  <c r="CD57" i="12" s="1"/>
  <c r="CI59" i="8"/>
  <c r="CD56" i="12" s="1"/>
  <c r="BU17" i="7"/>
  <c r="BV16" i="7"/>
  <c r="BV18" i="7" s="1"/>
  <c r="CA4" i="34"/>
  <c r="CA4" i="33"/>
  <c r="BZ31" i="33"/>
  <c r="BZ32" i="33" s="1"/>
  <c r="BY20" i="4" s="1"/>
  <c r="BZ20" i="33"/>
  <c r="BZ21" i="33" s="1"/>
  <c r="BY19" i="4" s="1"/>
  <c r="BZ5" i="33"/>
  <c r="BY16" i="4" s="1"/>
  <c r="CH7" i="8"/>
  <c r="CJ5" i="8"/>
  <c r="CJ74" i="8" s="1"/>
  <c r="CE71" i="12" s="1"/>
  <c r="CH6" i="8"/>
  <c r="CI41" i="8"/>
  <c r="CD38" i="12" s="1"/>
  <c r="CI34" i="8"/>
  <c r="CI26" i="8"/>
  <c r="CD23" i="12" s="1"/>
  <c r="CI20" i="8"/>
  <c r="CD17" i="12" s="1"/>
  <c r="CI76" i="8"/>
  <c r="CD73" i="12" s="1"/>
  <c r="CI82" i="8"/>
  <c r="CD79" i="12" s="1"/>
  <c r="CI83" i="8"/>
  <c r="CD80" i="12" s="1"/>
  <c r="CI18" i="8"/>
  <c r="CD15" i="12" s="1"/>
  <c r="CI42" i="8"/>
  <c r="CI29" i="8"/>
  <c r="CI27" i="8"/>
  <c r="CD24" i="12" s="1"/>
  <c r="CI21" i="8"/>
  <c r="CD18" i="12" s="1"/>
  <c r="CI32" i="8"/>
  <c r="CD29" i="12" s="1"/>
  <c r="CI15" i="8"/>
  <c r="CD12" i="12" s="1"/>
  <c r="CI16" i="8"/>
  <c r="CD13" i="12" s="1"/>
  <c r="CI28" i="8"/>
  <c r="CI75" i="8"/>
  <c r="CI19" i="8"/>
  <c r="CD16" i="12" s="1"/>
  <c r="CI69" i="8"/>
  <c r="CD66" i="12" s="1"/>
  <c r="CI39" i="8"/>
  <c r="CD36" i="12" s="1"/>
  <c r="CI31" i="8"/>
  <c r="CI40" i="8"/>
  <c r="CD37" i="12" s="1"/>
  <c r="CI17" i="8"/>
  <c r="CD14" i="12" s="1"/>
  <c r="CI30" i="8"/>
  <c r="CD27" i="12" s="1"/>
  <c r="CI14" i="8"/>
  <c r="CD11" i="12" s="1"/>
  <c r="CI33" i="8"/>
  <c r="CD30" i="12" s="1"/>
  <c r="BY4" i="4"/>
  <c r="BZ12" i="34" l="1"/>
  <c r="BZ14" i="34" s="1"/>
  <c r="CA11" i="34"/>
  <c r="BY29" i="4"/>
  <c r="BY41" i="4" s="1"/>
  <c r="BY17" i="4"/>
  <c r="BY9" i="4"/>
  <c r="CD50" i="12"/>
  <c r="CD26" i="12"/>
  <c r="CD31" i="12"/>
  <c r="CD45" i="12"/>
  <c r="CD39" i="12"/>
  <c r="CD61" i="12"/>
  <c r="CD25" i="12"/>
  <c r="CD28" i="12"/>
  <c r="CD51" i="12"/>
  <c r="CA5" i="34"/>
  <c r="BZ11" i="4" s="1"/>
  <c r="CJ63" i="8"/>
  <c r="CE60" i="12" s="1"/>
  <c r="CJ64" i="8"/>
  <c r="CJ51" i="8"/>
  <c r="CE48" i="12" s="1"/>
  <c r="CJ50" i="8"/>
  <c r="CE47" i="12" s="1"/>
  <c r="CJ48" i="8"/>
  <c r="CE45" i="12" s="1"/>
  <c r="CJ53" i="8"/>
  <c r="CJ54" i="8"/>
  <c r="CJ47" i="8"/>
  <c r="CE44" i="12" s="1"/>
  <c r="CJ52" i="8"/>
  <c r="CE49" i="12" s="1"/>
  <c r="CJ49" i="8"/>
  <c r="CE46" i="12" s="1"/>
  <c r="CJ61" i="8"/>
  <c r="CE58" i="12" s="1"/>
  <c r="CJ62" i="8"/>
  <c r="CE59" i="12" s="1"/>
  <c r="CJ60" i="8"/>
  <c r="CE57" i="12" s="1"/>
  <c r="CJ59" i="8"/>
  <c r="CE56" i="12" s="1"/>
  <c r="BV17" i="7"/>
  <c r="BW16" i="7"/>
  <c r="BW18" i="7" s="1"/>
  <c r="CB4" i="33"/>
  <c r="CB4" i="34"/>
  <c r="CA31" i="33"/>
  <c r="CA32" i="33" s="1"/>
  <c r="BZ20" i="4" s="1"/>
  <c r="CA5" i="33"/>
  <c r="BZ16" i="4" s="1"/>
  <c r="CA20" i="33"/>
  <c r="CA21" i="33" s="1"/>
  <c r="BZ19" i="4" s="1"/>
  <c r="CI7" i="8"/>
  <c r="CK5" i="8"/>
  <c r="CK74" i="8" s="1"/>
  <c r="CF71" i="12" s="1"/>
  <c r="CJ42" i="8"/>
  <c r="CJ17" i="8"/>
  <c r="CE14" i="12" s="1"/>
  <c r="CJ82" i="8"/>
  <c r="CE79" i="12" s="1"/>
  <c r="CJ83" i="8"/>
  <c r="CE80" i="12" s="1"/>
  <c r="CJ20" i="8"/>
  <c r="CE17" i="12" s="1"/>
  <c r="CJ16" i="8"/>
  <c r="CE13" i="12" s="1"/>
  <c r="CJ30" i="8"/>
  <c r="CE27" i="12" s="1"/>
  <c r="CJ76" i="8"/>
  <c r="CE73" i="12" s="1"/>
  <c r="CJ14" i="8"/>
  <c r="CE11" i="12" s="1"/>
  <c r="CJ21" i="8"/>
  <c r="CE18" i="12" s="1"/>
  <c r="CJ34" i="8"/>
  <c r="CJ32" i="8"/>
  <c r="CE29" i="12" s="1"/>
  <c r="CJ29" i="8"/>
  <c r="CE26" i="12" s="1"/>
  <c r="CJ19" i="8"/>
  <c r="CE16" i="12" s="1"/>
  <c r="CJ69" i="8"/>
  <c r="CE66" i="12" s="1"/>
  <c r="CJ28" i="8"/>
  <c r="CJ15" i="8"/>
  <c r="CE12" i="12" s="1"/>
  <c r="CJ40" i="8"/>
  <c r="CE37" i="12" s="1"/>
  <c r="CJ18" i="8"/>
  <c r="CE15" i="12" s="1"/>
  <c r="CJ39" i="8"/>
  <c r="CE36" i="12" s="1"/>
  <c r="CJ75" i="8"/>
  <c r="CJ26" i="8"/>
  <c r="CE23" i="12" s="1"/>
  <c r="CJ41" i="8"/>
  <c r="CE38" i="12" s="1"/>
  <c r="CJ31" i="8"/>
  <c r="CJ27" i="8"/>
  <c r="CE24" i="12" s="1"/>
  <c r="CJ33" i="8"/>
  <c r="CE30" i="12" s="1"/>
  <c r="CI6" i="8"/>
  <c r="BZ4" i="4"/>
  <c r="CA12" i="34" l="1"/>
  <c r="CA14" i="34" s="1"/>
  <c r="CB11" i="34"/>
  <c r="BZ17" i="4"/>
  <c r="BZ29" i="4"/>
  <c r="BZ41" i="4" s="1"/>
  <c r="BZ9" i="4"/>
  <c r="CE31" i="12"/>
  <c r="CE61" i="12"/>
  <c r="CE39" i="12"/>
  <c r="CE28" i="12"/>
  <c r="CE25" i="12"/>
  <c r="CE51" i="12"/>
  <c r="CE50" i="12"/>
  <c r="CB5" i="34"/>
  <c r="CA11" i="4" s="1"/>
  <c r="CK64" i="8"/>
  <c r="CK63" i="8"/>
  <c r="CF60" i="12" s="1"/>
  <c r="CK53" i="8"/>
  <c r="CK48" i="8"/>
  <c r="CF45" i="12" s="1"/>
  <c r="CK54" i="8"/>
  <c r="CK52" i="8"/>
  <c r="CF49" i="12" s="1"/>
  <c r="CK50" i="8"/>
  <c r="CF47" i="12" s="1"/>
  <c r="CK47" i="8"/>
  <c r="CF44" i="12" s="1"/>
  <c r="CK51" i="8"/>
  <c r="CF48" i="12" s="1"/>
  <c r="CK49" i="8"/>
  <c r="CF46" i="12" s="1"/>
  <c r="CK60" i="8"/>
  <c r="CF57" i="12" s="1"/>
  <c r="CK62" i="8"/>
  <c r="CF59" i="12" s="1"/>
  <c r="CK59" i="8"/>
  <c r="CF56" i="12" s="1"/>
  <c r="CK61" i="8"/>
  <c r="CF58" i="12" s="1"/>
  <c r="BW17" i="7"/>
  <c r="BX16" i="7"/>
  <c r="BX18" i="7" s="1"/>
  <c r="CC4" i="33"/>
  <c r="CC4" i="34"/>
  <c r="CB31" i="33"/>
  <c r="CB32" i="33" s="1"/>
  <c r="CA20" i="4" s="1"/>
  <c r="CB5" i="33"/>
  <c r="CA16" i="4" s="1"/>
  <c r="CB20" i="33"/>
  <c r="CB21" i="33" s="1"/>
  <c r="CA19" i="4" s="1"/>
  <c r="CJ7" i="8"/>
  <c r="CJ6" i="8"/>
  <c r="CL5" i="8"/>
  <c r="CL74" i="8" s="1"/>
  <c r="CG71" i="12" s="1"/>
  <c r="CK20" i="8"/>
  <c r="CF17" i="12" s="1"/>
  <c r="CK29" i="8"/>
  <c r="CF26" i="12" s="1"/>
  <c r="CK16" i="8"/>
  <c r="CF13" i="12" s="1"/>
  <c r="CK39" i="8"/>
  <c r="CF36" i="12" s="1"/>
  <c r="CK83" i="8"/>
  <c r="CF80" i="12" s="1"/>
  <c r="CK40" i="8"/>
  <c r="CF37" i="12" s="1"/>
  <c r="CK15" i="8"/>
  <c r="CF12" i="12" s="1"/>
  <c r="CK31" i="8"/>
  <c r="CK76" i="8"/>
  <c r="CF73" i="12" s="1"/>
  <c r="CK82" i="8"/>
  <c r="CF79" i="12" s="1"/>
  <c r="CK41" i="8"/>
  <c r="CF38" i="12" s="1"/>
  <c r="CK33" i="8"/>
  <c r="CF30" i="12" s="1"/>
  <c r="CK32" i="8"/>
  <c r="CF29" i="12" s="1"/>
  <c r="CK28" i="8"/>
  <c r="CK21" i="8"/>
  <c r="CF18" i="12" s="1"/>
  <c r="CK17" i="8"/>
  <c r="CF14" i="12" s="1"/>
  <c r="CK18" i="8"/>
  <c r="CF15" i="12" s="1"/>
  <c r="CK27" i="8"/>
  <c r="CF24" i="12" s="1"/>
  <c r="CK19" i="8"/>
  <c r="CF16" i="12" s="1"/>
  <c r="CK14" i="8"/>
  <c r="CF11" i="12" s="1"/>
  <c r="CK69" i="8"/>
  <c r="CF66" i="12" s="1"/>
  <c r="CK42" i="8"/>
  <c r="CK34" i="8"/>
  <c r="CK75" i="8"/>
  <c r="CK26" i="8"/>
  <c r="CF23" i="12" s="1"/>
  <c r="CK30" i="8"/>
  <c r="CF27" i="12" s="1"/>
  <c r="CA4" i="4"/>
  <c r="CB12" i="34" l="1"/>
  <c r="CB14" i="34" s="1"/>
  <c r="CC11" i="34"/>
  <c r="CA29" i="4"/>
  <c r="CA41" i="4" s="1"/>
  <c r="CA9" i="4"/>
  <c r="CA17" i="4"/>
  <c r="CF50" i="12"/>
  <c r="CF61" i="12"/>
  <c r="CF28" i="12"/>
  <c r="CF31" i="12"/>
  <c r="CF39" i="12"/>
  <c r="CF25" i="12"/>
  <c r="CF51" i="12"/>
  <c r="CC5" i="34"/>
  <c r="CB11" i="4" s="1"/>
  <c r="CL63" i="8"/>
  <c r="CG60" i="12" s="1"/>
  <c r="CL64" i="8"/>
  <c r="CL54" i="8"/>
  <c r="CL52" i="8"/>
  <c r="CG49" i="12" s="1"/>
  <c r="CL49" i="8"/>
  <c r="CG46" i="12" s="1"/>
  <c r="CL47" i="8"/>
  <c r="CG44" i="12" s="1"/>
  <c r="CL51" i="8"/>
  <c r="CG48" i="12" s="1"/>
  <c r="CL53" i="8"/>
  <c r="CL50" i="8"/>
  <c r="CG47" i="12" s="1"/>
  <c r="CL48" i="8"/>
  <c r="CL62" i="8"/>
  <c r="CG59" i="12" s="1"/>
  <c r="CL59" i="8"/>
  <c r="CG56" i="12" s="1"/>
  <c r="CL60" i="8"/>
  <c r="CG57" i="12" s="1"/>
  <c r="CL61" i="8"/>
  <c r="CG58" i="12" s="1"/>
  <c r="BX17" i="7"/>
  <c r="CB4" i="4"/>
  <c r="BY16" i="7"/>
  <c r="BY18" i="7" s="1"/>
  <c r="CM5" i="8"/>
  <c r="CM74" i="8" s="1"/>
  <c r="CH71" i="12" s="1"/>
  <c r="CD4" i="33"/>
  <c r="CD4" i="34"/>
  <c r="CC5" i="33"/>
  <c r="CB16" i="4" s="1"/>
  <c r="CC20" i="33"/>
  <c r="CC21" i="33" s="1"/>
  <c r="CB19" i="4" s="1"/>
  <c r="CC31" i="33"/>
  <c r="CC32" i="33" s="1"/>
  <c r="CB20" i="4" s="1"/>
  <c r="CK7" i="8"/>
  <c r="CK6" i="8"/>
  <c r="CL27" i="8"/>
  <c r="CG24" i="12" s="1"/>
  <c r="CL69" i="8"/>
  <c r="CG66" i="12" s="1"/>
  <c r="CL42" i="8"/>
  <c r="CL26" i="8"/>
  <c r="CG23" i="12" s="1"/>
  <c r="CL21" i="8"/>
  <c r="CG18" i="12" s="1"/>
  <c r="CL17" i="8"/>
  <c r="CG14" i="12" s="1"/>
  <c r="CL33" i="8"/>
  <c r="CG30" i="12" s="1"/>
  <c r="CL75" i="8"/>
  <c r="CL28" i="8"/>
  <c r="CL31" i="8"/>
  <c r="CL83" i="8"/>
  <c r="CG80" i="12" s="1"/>
  <c r="CL32" i="8"/>
  <c r="CG29" i="12" s="1"/>
  <c r="CL41" i="8"/>
  <c r="CG38" i="12" s="1"/>
  <c r="CL19" i="8"/>
  <c r="CG16" i="12" s="1"/>
  <c r="CL34" i="8"/>
  <c r="CL39" i="8"/>
  <c r="CG36" i="12" s="1"/>
  <c r="CL30" i="8"/>
  <c r="CG27" i="12" s="1"/>
  <c r="CL29" i="8"/>
  <c r="CG26" i="12" s="1"/>
  <c r="CL40" i="8"/>
  <c r="CG37" i="12" s="1"/>
  <c r="CL76" i="8"/>
  <c r="CG73" i="12" s="1"/>
  <c r="CL82" i="8"/>
  <c r="CG79" i="12" s="1"/>
  <c r="CL15" i="8"/>
  <c r="CG12" i="12" s="1"/>
  <c r="CL20" i="8"/>
  <c r="CG17" i="12" s="1"/>
  <c r="CL16" i="8"/>
  <c r="CG13" i="12" s="1"/>
  <c r="CL18" i="8"/>
  <c r="CG15" i="12" s="1"/>
  <c r="CL14" i="8"/>
  <c r="CG11" i="12" s="1"/>
  <c r="CC12" i="34" l="1"/>
  <c r="CC14" i="34" s="1"/>
  <c r="CD11" i="34"/>
  <c r="CD12" i="34" s="1"/>
  <c r="CD14" i="34" s="1"/>
  <c r="CB29" i="4"/>
  <c r="CB41" i="4" s="1"/>
  <c r="CB17" i="4"/>
  <c r="CB9" i="4"/>
  <c r="CG31" i="12"/>
  <c r="CG50" i="12"/>
  <c r="CG39" i="12"/>
  <c r="CG28" i="12"/>
  <c r="CG51" i="12"/>
  <c r="CG25" i="12"/>
  <c r="CG45" i="12"/>
  <c r="CG61" i="12"/>
  <c r="CD5" i="34"/>
  <c r="CC11" i="4" s="1"/>
  <c r="CC4" i="4"/>
  <c r="CM63" i="8"/>
  <c r="CH60" i="12" s="1"/>
  <c r="CM64" i="8"/>
  <c r="CM54" i="8"/>
  <c r="CM52" i="8"/>
  <c r="CM50" i="8"/>
  <c r="CH47" i="12" s="1"/>
  <c r="CM53" i="8"/>
  <c r="CM51" i="8"/>
  <c r="CH48" i="12" s="1"/>
  <c r="CM49" i="8"/>
  <c r="CH46" i="12" s="1"/>
  <c r="CM47" i="8"/>
  <c r="CH44" i="12" s="1"/>
  <c r="CM48" i="8"/>
  <c r="CH45" i="12" s="1"/>
  <c r="CM61" i="8"/>
  <c r="CH58" i="12" s="1"/>
  <c r="CM62" i="8"/>
  <c r="CH59" i="12" s="1"/>
  <c r="CM59" i="8"/>
  <c r="CH56" i="12" s="1"/>
  <c r="CM60" i="8"/>
  <c r="CH57" i="12" s="1"/>
  <c r="CN5" i="8"/>
  <c r="CN74" i="8" s="1"/>
  <c r="CM83" i="8"/>
  <c r="CH80" i="12" s="1"/>
  <c r="CM76" i="8"/>
  <c r="CH73" i="12" s="1"/>
  <c r="CM82" i="8"/>
  <c r="CH79" i="12" s="1"/>
  <c r="BY17" i="7"/>
  <c r="BZ16" i="7"/>
  <c r="BZ18" i="7" s="1"/>
  <c r="CO5" i="8"/>
  <c r="CO74" i="8" s="1"/>
  <c r="CD31" i="33"/>
  <c r="CD32" i="33" s="1"/>
  <c r="CC20" i="4" s="1"/>
  <c r="CD5" i="33"/>
  <c r="CC16" i="4" s="1"/>
  <c r="CD20" i="33"/>
  <c r="CD21" i="33" s="1"/>
  <c r="CC19" i="4" s="1"/>
  <c r="CE4" i="34"/>
  <c r="CE4" i="33"/>
  <c r="CL7" i="8"/>
  <c r="CM75" i="8"/>
  <c r="CM69" i="8"/>
  <c r="CH66" i="12" s="1"/>
  <c r="CM41" i="8"/>
  <c r="CH38" i="12" s="1"/>
  <c r="CM42" i="8"/>
  <c r="CM40" i="8"/>
  <c r="CH37" i="12" s="1"/>
  <c r="CM30" i="8"/>
  <c r="CH27" i="12" s="1"/>
  <c r="CM26" i="8"/>
  <c r="CH23" i="12" s="1"/>
  <c r="CM29" i="8"/>
  <c r="CH26" i="12" s="1"/>
  <c r="CM34" i="8"/>
  <c r="CM31" i="8"/>
  <c r="CM16" i="8"/>
  <c r="CH13" i="12" s="1"/>
  <c r="CM20" i="8"/>
  <c r="CH17" i="12" s="1"/>
  <c r="CM18" i="8"/>
  <c r="CH15" i="12" s="1"/>
  <c r="CM19" i="8"/>
  <c r="CH16" i="12" s="1"/>
  <c r="CM17" i="8"/>
  <c r="CH14" i="12" s="1"/>
  <c r="CM15" i="8"/>
  <c r="CH12" i="12" s="1"/>
  <c r="CM21" i="8"/>
  <c r="CH18" i="12" s="1"/>
  <c r="CM39" i="8"/>
  <c r="CH36" i="12" s="1"/>
  <c r="CM32" i="8"/>
  <c r="CH29" i="12" s="1"/>
  <c r="CM33" i="8"/>
  <c r="CH30" i="12" s="1"/>
  <c r="CM14" i="8"/>
  <c r="CH11" i="12" s="1"/>
  <c r="CM27" i="8"/>
  <c r="CH24" i="12" s="1"/>
  <c r="CM28" i="8"/>
  <c r="CL6" i="8"/>
  <c r="CF6" i="12"/>
  <c r="CB42" i="4" s="1"/>
  <c r="CD4" i="4"/>
  <c r="CE11" i="34" l="1"/>
  <c r="CE12" i="34" s="1"/>
  <c r="CE14" i="34" s="1"/>
  <c r="CJ71" i="12"/>
  <c r="CD9" i="4"/>
  <c r="CC29" i="4"/>
  <c r="CC41" i="4" s="1"/>
  <c r="CC17" i="4"/>
  <c r="CC9" i="4"/>
  <c r="CH39" i="12"/>
  <c r="H74" i="8"/>
  <c r="G74" i="8" s="1"/>
  <c r="CI71" i="12"/>
  <c r="CH50" i="12"/>
  <c r="CH31" i="12"/>
  <c r="CH49" i="12"/>
  <c r="CH28" i="12"/>
  <c r="CH25" i="12"/>
  <c r="CH51" i="12"/>
  <c r="CH61" i="12"/>
  <c r="CE5" i="34"/>
  <c r="CD11" i="4" s="1"/>
  <c r="CN83" i="8"/>
  <c r="CI80" i="12" s="1"/>
  <c r="CO63" i="8"/>
  <c r="CO64" i="8"/>
  <c r="CN64" i="8"/>
  <c r="CN63" i="8"/>
  <c r="CO54" i="8"/>
  <c r="CO50" i="8"/>
  <c r="CO52" i="8"/>
  <c r="CO48" i="8"/>
  <c r="CO53" i="8"/>
  <c r="CO51" i="8"/>
  <c r="CO49" i="8"/>
  <c r="CO47" i="8"/>
  <c r="CN51" i="8"/>
  <c r="CN53" i="8"/>
  <c r="CN49" i="8"/>
  <c r="CN47" i="8"/>
  <c r="CN52" i="8"/>
  <c r="CN50" i="8"/>
  <c r="CN48" i="8"/>
  <c r="CN54" i="8"/>
  <c r="CN60" i="8"/>
  <c r="CN62" i="8"/>
  <c r="CN59" i="8"/>
  <c r="CN61" i="8"/>
  <c r="CO61" i="8"/>
  <c r="CO62" i="8"/>
  <c r="CO60" i="8"/>
  <c r="CO59" i="8"/>
  <c r="CN82" i="8"/>
  <c r="CI79" i="12" s="1"/>
  <c r="CF4" i="34"/>
  <c r="CF4" i="33"/>
  <c r="CF20" i="33" s="1"/>
  <c r="CF21" i="33" s="1"/>
  <c r="CE19" i="4" s="1"/>
  <c r="CN76" i="8"/>
  <c r="CI73" i="12" s="1"/>
  <c r="CM7" i="8"/>
  <c r="CD17" i="4" s="1"/>
  <c r="CO83" i="8"/>
  <c r="BZ17" i="7"/>
  <c r="CP5" i="8"/>
  <c r="CP74" i="8" s="1"/>
  <c r="CK71" i="12" s="1"/>
  <c r="CO76" i="8"/>
  <c r="CO82" i="8"/>
  <c r="CA16" i="7"/>
  <c r="CA18" i="7" s="1"/>
  <c r="CE5" i="33"/>
  <c r="CD16" i="4" s="1"/>
  <c r="CE20" i="33"/>
  <c r="CE21" i="33" s="1"/>
  <c r="CD19" i="4" s="1"/>
  <c r="CE31" i="33"/>
  <c r="CE32" i="33" s="1"/>
  <c r="CD20" i="4" s="1"/>
  <c r="CG4" i="33"/>
  <c r="CG4" i="34"/>
  <c r="CN31" i="8"/>
  <c r="CN69" i="8"/>
  <c r="CI66" i="12" s="1"/>
  <c r="CN20" i="8"/>
  <c r="CI17" i="12" s="1"/>
  <c r="CN75" i="8"/>
  <c r="CN15" i="8"/>
  <c r="CI12" i="12" s="1"/>
  <c r="CN40" i="8"/>
  <c r="CI37" i="12" s="1"/>
  <c r="CN42" i="8"/>
  <c r="CN26" i="8"/>
  <c r="CI23" i="12" s="1"/>
  <c r="CN30" i="8"/>
  <c r="CI27" i="12" s="1"/>
  <c r="CN19" i="8"/>
  <c r="CI16" i="12" s="1"/>
  <c r="CN29" i="8"/>
  <c r="CI26" i="12" s="1"/>
  <c r="CN34" i="8"/>
  <c r="CN41" i="8"/>
  <c r="CI38" i="12" s="1"/>
  <c r="CN21" i="8"/>
  <c r="CI18" i="12" s="1"/>
  <c r="CN27" i="8"/>
  <c r="CI24" i="12" s="1"/>
  <c r="CN17" i="8"/>
  <c r="CI14" i="12" s="1"/>
  <c r="CN16" i="8"/>
  <c r="CI13" i="12" s="1"/>
  <c r="CN18" i="8"/>
  <c r="CI15" i="12" s="1"/>
  <c r="CN14" i="8"/>
  <c r="CI11" i="12" s="1"/>
  <c r="CN28" i="8"/>
  <c r="CN32" i="8"/>
  <c r="CI29" i="12" s="1"/>
  <c r="CN33" i="8"/>
  <c r="CI30" i="12" s="1"/>
  <c r="CM6" i="8"/>
  <c r="CD29" i="4" s="1"/>
  <c r="CD41" i="4" s="1"/>
  <c r="CN39" i="8"/>
  <c r="CI36" i="12" s="1"/>
  <c r="CE4" i="4"/>
  <c r="CG11" i="34" l="1"/>
  <c r="CG12" i="34" s="1"/>
  <c r="CG14" i="34" s="1"/>
  <c r="CF11" i="34"/>
  <c r="CF12" i="34" s="1"/>
  <c r="CF14" i="34" s="1"/>
  <c r="CJ80" i="12"/>
  <c r="CJ57" i="12"/>
  <c r="CJ46" i="12"/>
  <c r="CE9" i="4"/>
  <c r="CJ56" i="12"/>
  <c r="CJ44" i="12"/>
  <c r="CJ58" i="12"/>
  <c r="CJ73" i="12"/>
  <c r="CJ47" i="12"/>
  <c r="CI28" i="12"/>
  <c r="H62" i="8"/>
  <c r="G59" i="12" s="1"/>
  <c r="CI59" i="12"/>
  <c r="H53" i="8"/>
  <c r="G53" i="8" s="1"/>
  <c r="CI50" i="12"/>
  <c r="H60" i="8"/>
  <c r="G57" i="12" s="1"/>
  <c r="CI57" i="12"/>
  <c r="H51" i="8"/>
  <c r="G48" i="12" s="1"/>
  <c r="CI48" i="12"/>
  <c r="CJ51" i="12"/>
  <c r="CI39" i="12"/>
  <c r="H54" i="8"/>
  <c r="G54" i="8" s="1"/>
  <c r="CI51" i="12"/>
  <c r="H63" i="8"/>
  <c r="G60" i="12" s="1"/>
  <c r="CI60" i="12"/>
  <c r="H48" i="8"/>
  <c r="G48" i="8" s="1"/>
  <c r="CI45" i="12"/>
  <c r="H64" i="8"/>
  <c r="G61" i="12" s="1"/>
  <c r="CI61" i="12"/>
  <c r="CJ59" i="12"/>
  <c r="H50" i="8"/>
  <c r="G50" i="8" s="1"/>
  <c r="CI47" i="12"/>
  <c r="CJ48" i="12"/>
  <c r="CJ61" i="12"/>
  <c r="CI25" i="12"/>
  <c r="CI31" i="12"/>
  <c r="H52" i="8"/>
  <c r="G52" i="8" s="1"/>
  <c r="CI49" i="12"/>
  <c r="CJ50" i="12"/>
  <c r="CJ60" i="12"/>
  <c r="H61" i="8"/>
  <c r="G58" i="12" s="1"/>
  <c r="CI58" i="12"/>
  <c r="H47" i="8"/>
  <c r="G47" i="8" s="1"/>
  <c r="CI44" i="12"/>
  <c r="CJ45" i="12"/>
  <c r="CJ79" i="12"/>
  <c r="H59" i="8"/>
  <c r="G56" i="12" s="1"/>
  <c r="CI56" i="12"/>
  <c r="H49" i="8"/>
  <c r="G46" i="12" s="1"/>
  <c r="CI46" i="12"/>
  <c r="CJ49" i="12"/>
  <c r="CG5" i="34"/>
  <c r="CF11" i="4" s="1"/>
  <c r="CF5" i="34"/>
  <c r="CE11" i="4" s="1"/>
  <c r="CP64" i="8"/>
  <c r="CP63" i="8"/>
  <c r="CK60" i="12" s="1"/>
  <c r="G74" i="12"/>
  <c r="G75" i="12"/>
  <c r="G76" i="12"/>
  <c r="CF5" i="33"/>
  <c r="CE16" i="4" s="1"/>
  <c r="CP49" i="8"/>
  <c r="CK46" i="12" s="1"/>
  <c r="CP53" i="8"/>
  <c r="CP48" i="8"/>
  <c r="CK45" i="12" s="1"/>
  <c r="CP52" i="8"/>
  <c r="CK49" i="12" s="1"/>
  <c r="CP50" i="8"/>
  <c r="CK47" i="12" s="1"/>
  <c r="CP54" i="8"/>
  <c r="CP51" i="8"/>
  <c r="CK48" i="12" s="1"/>
  <c r="CP47" i="8"/>
  <c r="CK44" i="12" s="1"/>
  <c r="CP61" i="8"/>
  <c r="CK58" i="12" s="1"/>
  <c r="CP62" i="8"/>
  <c r="CK59" i="12" s="1"/>
  <c r="CP59" i="8"/>
  <c r="CK56" i="12" s="1"/>
  <c r="CP60" i="8"/>
  <c r="CK57" i="12" s="1"/>
  <c r="CF31" i="33"/>
  <c r="CF32" i="33" s="1"/>
  <c r="CE20" i="4" s="1"/>
  <c r="CO30" i="8"/>
  <c r="CJ27" i="12" s="1"/>
  <c r="CO20" i="8"/>
  <c r="CO31" i="8"/>
  <c r="CO18" i="8"/>
  <c r="CO21" i="8"/>
  <c r="CO33" i="8"/>
  <c r="CJ30" i="12" s="1"/>
  <c r="CO28" i="8"/>
  <c r="CO41" i="8"/>
  <c r="CJ38" i="12" s="1"/>
  <c r="CO39" i="8"/>
  <c r="CJ36" i="12" s="1"/>
  <c r="CO16" i="8"/>
  <c r="CO32" i="8"/>
  <c r="CO17" i="8"/>
  <c r="CJ14" i="12" s="1"/>
  <c r="CO42" i="8"/>
  <c r="CO14" i="8"/>
  <c r="CO7" i="8" s="1"/>
  <c r="CH4" i="33"/>
  <c r="CH31" i="33" s="1"/>
  <c r="CH32" i="33" s="1"/>
  <c r="CG20" i="4" s="1"/>
  <c r="CA17" i="7"/>
  <c r="CP76" i="8"/>
  <c r="CK73" i="12" s="1"/>
  <c r="CH4" i="34"/>
  <c r="CP82" i="8"/>
  <c r="CK79" i="12" s="1"/>
  <c r="CP83" i="8"/>
  <c r="CK80" i="12" s="1"/>
  <c r="CQ5" i="8"/>
  <c r="CQ74" i="8" s="1"/>
  <c r="CL71" i="12" s="1"/>
  <c r="CB16" i="7"/>
  <c r="CB18" i="7" s="1"/>
  <c r="CG20" i="33"/>
  <c r="CG21" i="33" s="1"/>
  <c r="CF19" i="4" s="1"/>
  <c r="CG5" i="33"/>
  <c r="CF16" i="4" s="1"/>
  <c r="CG31" i="33"/>
  <c r="CG32" i="33" s="1"/>
  <c r="CF20" i="4" s="1"/>
  <c r="CP30" i="8"/>
  <c r="CP39" i="8"/>
  <c r="CO40" i="8"/>
  <c r="CJ37" i="12" s="1"/>
  <c r="CO75" i="8"/>
  <c r="CO15" i="8"/>
  <c r="CJ12" i="12" s="1"/>
  <c r="CO19" i="8"/>
  <c r="CJ16" i="12" s="1"/>
  <c r="CP28" i="8"/>
  <c r="CO29" i="8"/>
  <c r="CJ26" i="12" s="1"/>
  <c r="CO27" i="8"/>
  <c r="CJ24" i="12" s="1"/>
  <c r="CP33" i="8"/>
  <c r="CO26" i="8"/>
  <c r="CJ23" i="12" s="1"/>
  <c r="CP31" i="8"/>
  <c r="CO69" i="8"/>
  <c r="CJ66" i="12" s="1"/>
  <c r="CO34" i="8"/>
  <c r="CN7" i="8"/>
  <c r="CE17" i="4" s="1"/>
  <c r="CN6" i="8"/>
  <c r="CE29" i="4" s="1"/>
  <c r="CE41" i="4" s="1"/>
  <c r="CF4" i="4"/>
  <c r="CH11" i="34" l="1"/>
  <c r="CH12" i="34" s="1"/>
  <c r="CH14" i="34" s="1"/>
  <c r="G51" i="8"/>
  <c r="G61" i="8"/>
  <c r="G45" i="12"/>
  <c r="CF9" i="4"/>
  <c r="CF17" i="4"/>
  <c r="G62" i="8"/>
  <c r="G47" i="12"/>
  <c r="CK30" i="12"/>
  <c r="G49" i="8"/>
  <c r="G64" i="8"/>
  <c r="G63" i="8"/>
  <c r="G60" i="8"/>
  <c r="CK36" i="12"/>
  <c r="CK27" i="12"/>
  <c r="G59" i="8"/>
  <c r="CJ25" i="12"/>
  <c r="CP42" i="8"/>
  <c r="CJ39" i="12"/>
  <c r="CP21" i="8"/>
  <c r="CK18" i="12" s="1"/>
  <c r="CJ18" i="12"/>
  <c r="CK50" i="12"/>
  <c r="CK61" i="12"/>
  <c r="CP14" i="8"/>
  <c r="CJ11" i="12"/>
  <c r="CP18" i="8"/>
  <c r="CK15" i="12" s="1"/>
  <c r="CJ15" i="12"/>
  <c r="CP32" i="8"/>
  <c r="CK29" i="12" s="1"/>
  <c r="CJ29" i="12"/>
  <c r="CJ28" i="12"/>
  <c r="CP16" i="8"/>
  <c r="CK13" i="12" s="1"/>
  <c r="CJ13" i="12"/>
  <c r="CP20" i="8"/>
  <c r="CK17" i="12" s="1"/>
  <c r="CJ17" i="12"/>
  <c r="CK25" i="12"/>
  <c r="CK51" i="12"/>
  <c r="CK28" i="12"/>
  <c r="CJ31" i="12"/>
  <c r="CH5" i="34"/>
  <c r="CG11" i="4" s="1"/>
  <c r="CQ64" i="8"/>
  <c r="CQ63" i="8"/>
  <c r="CL60" i="12" s="1"/>
  <c r="CQ53" i="8"/>
  <c r="CQ51" i="8"/>
  <c r="CL48" i="12" s="1"/>
  <c r="CQ49" i="8"/>
  <c r="CL46" i="12" s="1"/>
  <c r="CQ54" i="8"/>
  <c r="CQ52" i="8"/>
  <c r="CL49" i="12" s="1"/>
  <c r="CQ50" i="8"/>
  <c r="CL47" i="12" s="1"/>
  <c r="CQ47" i="8"/>
  <c r="CL44" i="12" s="1"/>
  <c r="CQ48" i="8"/>
  <c r="CL45" i="12" s="1"/>
  <c r="CR5" i="8"/>
  <c r="CR74" i="8" s="1"/>
  <c r="CM71" i="12" s="1"/>
  <c r="CQ62" i="8"/>
  <c r="CL59" i="12" s="1"/>
  <c r="CQ60" i="8"/>
  <c r="CL57" i="12" s="1"/>
  <c r="CQ61" i="8"/>
  <c r="CL58" i="12" s="1"/>
  <c r="CQ59" i="8"/>
  <c r="CL56" i="12" s="1"/>
  <c r="CP17" i="8"/>
  <c r="CP34" i="8"/>
  <c r="CP26" i="8"/>
  <c r="CK23" i="12" s="1"/>
  <c r="CP69" i="8"/>
  <c r="CK66" i="12" s="1"/>
  <c r="CP19" i="8"/>
  <c r="CK16" i="12" s="1"/>
  <c r="CP75" i="8"/>
  <c r="CQ75" i="8" s="1"/>
  <c r="CP15" i="8"/>
  <c r="CK12" i="12" s="1"/>
  <c r="CP27" i="8"/>
  <c r="CK24" i="12" s="1"/>
  <c r="CP40" i="8"/>
  <c r="CK37" i="12" s="1"/>
  <c r="CP41" i="8"/>
  <c r="CQ14" i="8"/>
  <c r="CQ7" i="8" s="1"/>
  <c r="CH20" i="33"/>
  <c r="CH21" i="33" s="1"/>
  <c r="CG19" i="4" s="1"/>
  <c r="CQ83" i="8"/>
  <c r="CL80" i="12" s="1"/>
  <c r="CQ32" i="8"/>
  <c r="CQ33" i="8"/>
  <c r="CL30" i="12" s="1"/>
  <c r="CQ82" i="8"/>
  <c r="CL79" i="12" s="1"/>
  <c r="CH5" i="33"/>
  <c r="CG16" i="4" s="1"/>
  <c r="CQ76" i="8"/>
  <c r="CL73" i="12" s="1"/>
  <c r="CQ18" i="8"/>
  <c r="CQ42" i="8"/>
  <c r="CQ21" i="8"/>
  <c r="CQ16" i="8"/>
  <c r="CQ15" i="8"/>
  <c r="CI4" i="34"/>
  <c r="CB17" i="7"/>
  <c r="CQ20" i="8"/>
  <c r="CQ40" i="8"/>
  <c r="CQ28" i="8"/>
  <c r="CQ39" i="8"/>
  <c r="CL36" i="12" s="1"/>
  <c r="CI4" i="33"/>
  <c r="CI31" i="33" s="1"/>
  <c r="CI32" i="33" s="1"/>
  <c r="CH20" i="4" s="1"/>
  <c r="CQ30" i="8"/>
  <c r="CL27" i="12" s="1"/>
  <c r="CC16" i="7"/>
  <c r="CC18" i="7" s="1"/>
  <c r="CQ27" i="8"/>
  <c r="CP29" i="8"/>
  <c r="CK26" i="12" s="1"/>
  <c r="CQ31" i="8"/>
  <c r="CQ69" i="8"/>
  <c r="CS5" i="8"/>
  <c r="CS74" i="8" s="1"/>
  <c r="CO6" i="8"/>
  <c r="CF29" i="4" s="1"/>
  <c r="CF41" i="4" s="1"/>
  <c r="CQ19" i="8"/>
  <c r="CQ26" i="8"/>
  <c r="CG4" i="4"/>
  <c r="CI11" i="34" l="1"/>
  <c r="CI12" i="34" s="1"/>
  <c r="CI14" i="34" s="1"/>
  <c r="CN71" i="12"/>
  <c r="CL18" i="12"/>
  <c r="CL15" i="12"/>
  <c r="CL17" i="12"/>
  <c r="CL16" i="12"/>
  <c r="CK11" i="12"/>
  <c r="CP7" i="8"/>
  <c r="CL29" i="12"/>
  <c r="CG9" i="4"/>
  <c r="CG17" i="4"/>
  <c r="CL12" i="12"/>
  <c r="CL11" i="12"/>
  <c r="CL66" i="12"/>
  <c r="CL23" i="12"/>
  <c r="CL13" i="12"/>
  <c r="CL37" i="12"/>
  <c r="CL24" i="12"/>
  <c r="CL25" i="12"/>
  <c r="CL50" i="12"/>
  <c r="CQ41" i="8"/>
  <c r="CL38" i="12" s="1"/>
  <c r="CK38" i="12"/>
  <c r="CQ34" i="8"/>
  <c r="CK31" i="12"/>
  <c r="CL61" i="12"/>
  <c r="CQ17" i="8"/>
  <c r="CL14" i="12" s="1"/>
  <c r="CK14" i="12"/>
  <c r="CL39" i="12"/>
  <c r="CL28" i="12"/>
  <c r="CK39" i="12"/>
  <c r="CL51" i="12"/>
  <c r="CI5" i="34"/>
  <c r="CH11" i="4" s="1"/>
  <c r="CR40" i="8"/>
  <c r="CM37" i="12" s="1"/>
  <c r="CR18" i="8"/>
  <c r="CM15" i="12" s="1"/>
  <c r="CR83" i="8"/>
  <c r="CM80" i="12" s="1"/>
  <c r="CR27" i="8"/>
  <c r="CM24" i="12" s="1"/>
  <c r="CJ4" i="34"/>
  <c r="CR33" i="8"/>
  <c r="CM30" i="12" s="1"/>
  <c r="CJ4" i="33"/>
  <c r="CJ31" i="33" s="1"/>
  <c r="CJ32" i="33" s="1"/>
  <c r="CI20" i="4" s="1"/>
  <c r="CR41" i="8"/>
  <c r="CR82" i="8"/>
  <c r="CM79" i="12" s="1"/>
  <c r="CR32" i="8"/>
  <c r="CM29" i="12" s="1"/>
  <c r="CR15" i="8"/>
  <c r="CM12" i="12" s="1"/>
  <c r="CR14" i="8"/>
  <c r="CM11" i="12" s="1"/>
  <c r="CR16" i="8"/>
  <c r="CM13" i="12" s="1"/>
  <c r="CR75" i="8"/>
  <c r="CR21" i="8"/>
  <c r="CM18" i="12" s="1"/>
  <c r="CR76" i="8"/>
  <c r="CM73" i="12" s="1"/>
  <c r="CR42" i="8"/>
  <c r="CR63" i="8"/>
  <c r="CM60" i="12" s="1"/>
  <c r="CR64" i="8"/>
  <c r="CS64" i="8"/>
  <c r="CS63" i="8"/>
  <c r="CS52" i="8"/>
  <c r="CS54" i="8"/>
  <c r="CS51" i="8"/>
  <c r="CS53" i="8"/>
  <c r="CS48" i="8"/>
  <c r="CS50" i="8"/>
  <c r="CS49" i="8"/>
  <c r="CS47" i="8"/>
  <c r="CR53" i="8"/>
  <c r="CR52" i="8"/>
  <c r="CM49" i="12" s="1"/>
  <c r="CR50" i="8"/>
  <c r="CM47" i="12" s="1"/>
  <c r="CR47" i="8"/>
  <c r="CM44" i="12" s="1"/>
  <c r="CR54" i="8"/>
  <c r="CR48" i="8"/>
  <c r="CM45" i="12" s="1"/>
  <c r="CR51" i="8"/>
  <c r="CM48" i="12" s="1"/>
  <c r="CR49" i="8"/>
  <c r="CM46" i="12" s="1"/>
  <c r="CS61" i="8"/>
  <c r="CS62" i="8"/>
  <c r="CS60" i="8"/>
  <c r="CS59" i="8"/>
  <c r="CR62" i="8"/>
  <c r="CM59" i="12" s="1"/>
  <c r="CR61" i="8"/>
  <c r="CM58" i="12" s="1"/>
  <c r="CR60" i="8"/>
  <c r="CM57" i="12" s="1"/>
  <c r="CR59" i="8"/>
  <c r="CM56" i="12" s="1"/>
  <c r="CR17" i="8"/>
  <c r="CQ29" i="8"/>
  <c r="CR28" i="8"/>
  <c r="CR26" i="8"/>
  <c r="CR39" i="8"/>
  <c r="CR20" i="8"/>
  <c r="CR69" i="8"/>
  <c r="CR31" i="8"/>
  <c r="CR19" i="8"/>
  <c r="CR30" i="8"/>
  <c r="CM27" i="12" s="1"/>
  <c r="CC17" i="7"/>
  <c r="CI20" i="33"/>
  <c r="CI21" i="33" s="1"/>
  <c r="CH19" i="4" s="1"/>
  <c r="CI5" i="33"/>
  <c r="CH16" i="4" s="1"/>
  <c r="CD16" i="7"/>
  <c r="CD18" i="7" s="1"/>
  <c r="CK4" i="33"/>
  <c r="CK4" i="34"/>
  <c r="CP6" i="8"/>
  <c r="CG29" i="4" s="1"/>
  <c r="CG41" i="4" s="1"/>
  <c r="CT5" i="8"/>
  <c r="CT74" i="8" s="1"/>
  <c r="CO71" i="12" s="1"/>
  <c r="CS27" i="8"/>
  <c r="CS75" i="8"/>
  <c r="CS14" i="8"/>
  <c r="CS7" i="8" s="1"/>
  <c r="CS83" i="8"/>
  <c r="CS40" i="8"/>
  <c r="CS82" i="8"/>
  <c r="CS42" i="8"/>
  <c r="CS32" i="8"/>
  <c r="CS21" i="8"/>
  <c r="CS30" i="8"/>
  <c r="CS33" i="8"/>
  <c r="CS41" i="8"/>
  <c r="CS16" i="8"/>
  <c r="CS15" i="8"/>
  <c r="CS76" i="8"/>
  <c r="CS18" i="8"/>
  <c r="CR34" i="8"/>
  <c r="CH4" i="4"/>
  <c r="CK11" i="34" l="1"/>
  <c r="CK12" i="34" s="1"/>
  <c r="CK14" i="34" s="1"/>
  <c r="CJ11" i="34"/>
  <c r="CJ12" i="34" s="1"/>
  <c r="CJ14" i="34" s="1"/>
  <c r="CN13" i="12"/>
  <c r="CN18" i="12"/>
  <c r="CN30" i="12"/>
  <c r="CR7" i="8"/>
  <c r="CN38" i="12"/>
  <c r="CH9" i="4"/>
  <c r="CH17" i="4"/>
  <c r="CN37" i="12"/>
  <c r="CN73" i="12"/>
  <c r="CN24" i="12"/>
  <c r="CN80" i="12"/>
  <c r="CN15" i="12"/>
  <c r="CN29" i="12"/>
  <c r="CN12" i="12"/>
  <c r="CN79" i="12"/>
  <c r="CN11" i="12"/>
  <c r="CM38" i="12"/>
  <c r="CN57" i="12"/>
  <c r="CN48" i="12"/>
  <c r="CN27" i="12"/>
  <c r="CN56" i="12"/>
  <c r="CS20" i="8"/>
  <c r="CN17" i="12" s="1"/>
  <c r="CM17" i="12"/>
  <c r="CN47" i="12"/>
  <c r="CM61" i="12"/>
  <c r="CS39" i="8"/>
  <c r="CN36" i="12" s="1"/>
  <c r="CM36" i="12"/>
  <c r="CM51" i="12"/>
  <c r="CN45" i="12"/>
  <c r="CS26" i="8"/>
  <c r="CN23" i="12" s="1"/>
  <c r="CM23" i="12"/>
  <c r="CN50" i="12"/>
  <c r="CM39" i="12"/>
  <c r="CS28" i="8"/>
  <c r="CM25" i="12"/>
  <c r="CR29" i="8"/>
  <c r="CM26" i="12" s="1"/>
  <c r="CL26" i="12"/>
  <c r="CN59" i="12"/>
  <c r="CN51" i="12"/>
  <c r="CL31" i="12"/>
  <c r="CM31" i="12"/>
  <c r="CN39" i="12"/>
  <c r="CS19" i="8"/>
  <c r="CN16" i="12" s="1"/>
  <c r="CM16" i="12"/>
  <c r="CS17" i="8"/>
  <c r="CN14" i="12" s="1"/>
  <c r="CM14" i="12"/>
  <c r="CN58" i="12"/>
  <c r="CM50" i="12"/>
  <c r="CN49" i="12"/>
  <c r="CS31" i="8"/>
  <c r="CM28" i="12"/>
  <c r="CN44" i="12"/>
  <c r="CN60" i="12"/>
  <c r="CS69" i="8"/>
  <c r="CN66" i="12" s="1"/>
  <c r="CM66" i="12"/>
  <c r="CN46" i="12"/>
  <c r="CN61" i="12"/>
  <c r="CJ5" i="34"/>
  <c r="CI11" i="4" s="1"/>
  <c r="CK5" i="34"/>
  <c r="CJ11" i="4" s="1"/>
  <c r="CJ20" i="33"/>
  <c r="CJ21" i="33" s="1"/>
  <c r="CI19" i="4" s="1"/>
  <c r="CJ5" i="33"/>
  <c r="CI16" i="4" s="1"/>
  <c r="CT63" i="8"/>
  <c r="CO60" i="12" s="1"/>
  <c r="CT64" i="8"/>
  <c r="CO61" i="12" s="1"/>
  <c r="CT54" i="8"/>
  <c r="CO51" i="12" s="1"/>
  <c r="CT51" i="8"/>
  <c r="CO48" i="12" s="1"/>
  <c r="CT50" i="8"/>
  <c r="CO47" i="12" s="1"/>
  <c r="CT47" i="8"/>
  <c r="CO44" i="12" s="1"/>
  <c r="CT52" i="8"/>
  <c r="CO49" i="12" s="1"/>
  <c r="CT48" i="8"/>
  <c r="CO45" i="12" s="1"/>
  <c r="CT49" i="8"/>
  <c r="CO46" i="12" s="1"/>
  <c r="CT53" i="8"/>
  <c r="CT62" i="8"/>
  <c r="CO59" i="12" s="1"/>
  <c r="CT60" i="8"/>
  <c r="CO57" i="12" s="1"/>
  <c r="CT61" i="8"/>
  <c r="CO58" i="12" s="1"/>
  <c r="CT59" i="8"/>
  <c r="CO56" i="12" s="1"/>
  <c r="CS34" i="8"/>
  <c r="CN31" i="12" s="1"/>
  <c r="CS29" i="8"/>
  <c r="CD17" i="7"/>
  <c r="CE16" i="7"/>
  <c r="CE18" i="7" s="1"/>
  <c r="CL4" i="34"/>
  <c r="CL4" i="33"/>
  <c r="CK31" i="33"/>
  <c r="CK32" i="33" s="1"/>
  <c r="CJ20" i="4" s="1"/>
  <c r="CK5" i="33"/>
  <c r="CJ16" i="4" s="1"/>
  <c r="CK20" i="33"/>
  <c r="CK21" i="33" s="1"/>
  <c r="CJ19" i="4" s="1"/>
  <c r="CQ6" i="8"/>
  <c r="CH29" i="4" s="1"/>
  <c r="CH41" i="4" s="1"/>
  <c r="CU5" i="8"/>
  <c r="CU74" i="8" s="1"/>
  <c r="CP71" i="12" s="1"/>
  <c r="CT28" i="8"/>
  <c r="CT40" i="8"/>
  <c r="CO37" i="12" s="1"/>
  <c r="CT32" i="8"/>
  <c r="CO29" i="12" s="1"/>
  <c r="CT14" i="8"/>
  <c r="CO11" i="12" s="1"/>
  <c r="CT20" i="8"/>
  <c r="CT18" i="8"/>
  <c r="CO15" i="12" s="1"/>
  <c r="CT30" i="8"/>
  <c r="CO27" i="12" s="1"/>
  <c r="CT26" i="8"/>
  <c r="CT21" i="8"/>
  <c r="CO18" i="12" s="1"/>
  <c r="CT33" i="8"/>
  <c r="CO30" i="12" s="1"/>
  <c r="CT69" i="8"/>
  <c r="CT29" i="8"/>
  <c r="CT82" i="8"/>
  <c r="CO79" i="12" s="1"/>
  <c r="CT41" i="8"/>
  <c r="CO38" i="12" s="1"/>
  <c r="CT19" i="8"/>
  <c r="CT17" i="8"/>
  <c r="CT31" i="8"/>
  <c r="CT34" i="8"/>
  <c r="CT39" i="8"/>
  <c r="CT83" i="8"/>
  <c r="CO80" i="12" s="1"/>
  <c r="CT15" i="8"/>
  <c r="CO12" i="12" s="1"/>
  <c r="CT16" i="8"/>
  <c r="CO13" i="12" s="1"/>
  <c r="CT42" i="8"/>
  <c r="CT27" i="8"/>
  <c r="CO24" i="12" s="1"/>
  <c r="CT76" i="8"/>
  <c r="CO73" i="12" s="1"/>
  <c r="CT75" i="8"/>
  <c r="CI4" i="4"/>
  <c r="CL11" i="34" l="1"/>
  <c r="CL12" i="34" s="1"/>
  <c r="CL14" i="34" s="1"/>
  <c r="CO17" i="12"/>
  <c r="CN26" i="12"/>
  <c r="CO36" i="12"/>
  <c r="CT7" i="8"/>
  <c r="CI17" i="4"/>
  <c r="CI9" i="4"/>
  <c r="CO66" i="12"/>
  <c r="CO14" i="12"/>
  <c r="CO23" i="12"/>
  <c r="CO16" i="12"/>
  <c r="CO26" i="12"/>
  <c r="CO31" i="12"/>
  <c r="CO28" i="12"/>
  <c r="CO25" i="12"/>
  <c r="CO50" i="12"/>
  <c r="CN25" i="12"/>
  <c r="CO39" i="12"/>
  <c r="CN28" i="12"/>
  <c r="CL5" i="34"/>
  <c r="CK11" i="4" s="1"/>
  <c r="CU63" i="8"/>
  <c r="CP60" i="12" s="1"/>
  <c r="CU64" i="8"/>
  <c r="CU54" i="8"/>
  <c r="CP51" i="12" s="1"/>
  <c r="CU52" i="8"/>
  <c r="CP49" i="12" s="1"/>
  <c r="CU50" i="8"/>
  <c r="CP47" i="12" s="1"/>
  <c r="CU53" i="8"/>
  <c r="CU51" i="8"/>
  <c r="CP48" i="12" s="1"/>
  <c r="CU49" i="8"/>
  <c r="CP46" i="12" s="1"/>
  <c r="CU48" i="8"/>
  <c r="CP45" i="12" s="1"/>
  <c r="CU47" i="8"/>
  <c r="CP44" i="12" s="1"/>
  <c r="CU61" i="8"/>
  <c r="CP58" i="12" s="1"/>
  <c r="CU62" i="8"/>
  <c r="CP59" i="12" s="1"/>
  <c r="CU59" i="8"/>
  <c r="CP56" i="12" s="1"/>
  <c r="CU60" i="8"/>
  <c r="CP57" i="12" s="1"/>
  <c r="CR6" i="8"/>
  <c r="CI29" i="4" s="1"/>
  <c r="CI41" i="4" s="1"/>
  <c r="CV5" i="8"/>
  <c r="CV74" i="8" s="1"/>
  <c r="CQ71" i="12" s="1"/>
  <c r="CE17" i="7"/>
  <c r="CF16" i="7"/>
  <c r="CF18" i="7" s="1"/>
  <c r="CL20" i="33"/>
  <c r="CL21" i="33" s="1"/>
  <c r="CK19" i="4" s="1"/>
  <c r="CL31" i="33"/>
  <c r="CL32" i="33" s="1"/>
  <c r="CK20" i="4" s="1"/>
  <c r="CL5" i="33"/>
  <c r="CK16" i="4" s="1"/>
  <c r="CM4" i="34"/>
  <c r="CM4" i="33"/>
  <c r="CU7" i="8"/>
  <c r="CU19" i="8"/>
  <c r="CP16" i="12" s="1"/>
  <c r="CU15" i="8"/>
  <c r="CP12" i="12" s="1"/>
  <c r="CU18" i="8"/>
  <c r="CP15" i="12" s="1"/>
  <c r="CU14" i="8"/>
  <c r="CP11" i="12" s="1"/>
  <c r="CU34" i="8"/>
  <c r="CP31" i="12" s="1"/>
  <c r="CU30" i="8"/>
  <c r="CP27" i="12" s="1"/>
  <c r="CU26" i="8"/>
  <c r="CP23" i="12" s="1"/>
  <c r="CU40" i="8"/>
  <c r="CP37" i="12" s="1"/>
  <c r="CU21" i="8"/>
  <c r="CP18" i="12" s="1"/>
  <c r="CU32" i="8"/>
  <c r="CP29" i="12" s="1"/>
  <c r="CU17" i="8"/>
  <c r="CP14" i="12" s="1"/>
  <c r="CU28" i="8"/>
  <c r="CU83" i="8"/>
  <c r="CP80" i="12" s="1"/>
  <c r="CU31" i="8"/>
  <c r="CU27" i="8"/>
  <c r="CP24" i="12" s="1"/>
  <c r="CU33" i="8"/>
  <c r="CP30" i="12" s="1"/>
  <c r="CU69" i="8"/>
  <c r="CP66" i="12" s="1"/>
  <c r="CU29" i="8"/>
  <c r="CP26" i="12" s="1"/>
  <c r="CU20" i="8"/>
  <c r="CP17" i="12" s="1"/>
  <c r="CU16" i="8"/>
  <c r="CP13" i="12" s="1"/>
  <c r="CU41" i="8"/>
  <c r="CP38" i="12" s="1"/>
  <c r="CU76" i="8"/>
  <c r="CP73" i="12" s="1"/>
  <c r="CU39" i="8"/>
  <c r="CP36" i="12" s="1"/>
  <c r="CU82" i="8"/>
  <c r="CP79" i="12" s="1"/>
  <c r="CU42" i="8"/>
  <c r="CU75" i="8"/>
  <c r="CJ4" i="4"/>
  <c r="CM11" i="34" l="1"/>
  <c r="CM12" i="34" s="1"/>
  <c r="CM14" i="34" s="1"/>
  <c r="CJ17" i="4"/>
  <c r="CJ9" i="4"/>
  <c r="CP28" i="12"/>
  <c r="CP50" i="12"/>
  <c r="CP25" i="12"/>
  <c r="CP61" i="12"/>
  <c r="CP39" i="12"/>
  <c r="CM5" i="34"/>
  <c r="CL11" i="4" s="1"/>
  <c r="CV63" i="8"/>
  <c r="CQ60" i="12" s="1"/>
  <c r="CV64" i="8"/>
  <c r="CV53" i="8"/>
  <c r="CV49" i="8"/>
  <c r="CQ46" i="12" s="1"/>
  <c r="CV50" i="8"/>
  <c r="CQ47" i="12" s="1"/>
  <c r="CV54" i="8"/>
  <c r="CV51" i="8"/>
  <c r="CQ48" i="12" s="1"/>
  <c r="CV52" i="8"/>
  <c r="CQ49" i="12" s="1"/>
  <c r="CV48" i="8"/>
  <c r="CQ45" i="12" s="1"/>
  <c r="CV47" i="8"/>
  <c r="CQ44" i="12" s="1"/>
  <c r="CV60" i="8"/>
  <c r="CQ57" i="12" s="1"/>
  <c r="CV59" i="8"/>
  <c r="CQ56" i="12" s="1"/>
  <c r="CV62" i="8"/>
  <c r="CQ59" i="12" s="1"/>
  <c r="CV61" i="8"/>
  <c r="CQ58" i="12" s="1"/>
  <c r="CS6" i="8"/>
  <c r="CJ29" i="4" s="1"/>
  <c r="CJ41" i="4" s="1"/>
  <c r="CV34" i="8"/>
  <c r="CQ31" i="12" s="1"/>
  <c r="CW5" i="8"/>
  <c r="CW74" i="8" s="1"/>
  <c r="CR71" i="12" s="1"/>
  <c r="CV76" i="8"/>
  <c r="CQ73" i="12" s="1"/>
  <c r="CV15" i="8"/>
  <c r="CQ12" i="12" s="1"/>
  <c r="CV19" i="8"/>
  <c r="CQ16" i="12" s="1"/>
  <c r="CN4" i="33"/>
  <c r="CN5" i="33" s="1"/>
  <c r="CM16" i="4" s="1"/>
  <c r="CV32" i="8"/>
  <c r="CQ29" i="12" s="1"/>
  <c r="CV40" i="8"/>
  <c r="CQ37" i="12" s="1"/>
  <c r="CV82" i="8"/>
  <c r="CQ79" i="12" s="1"/>
  <c r="CV7" i="8"/>
  <c r="CV20" i="8"/>
  <c r="CQ17" i="12" s="1"/>
  <c r="CV28" i="8"/>
  <c r="CV30" i="8"/>
  <c r="CQ27" i="12" s="1"/>
  <c r="CV83" i="8"/>
  <c r="CQ80" i="12" s="1"/>
  <c r="CN4" i="34"/>
  <c r="CF17" i="7"/>
  <c r="CV14" i="8"/>
  <c r="CQ11" i="12" s="1"/>
  <c r="CV41" i="8"/>
  <c r="CQ38" i="12" s="1"/>
  <c r="CV29" i="8"/>
  <c r="CQ26" i="12" s="1"/>
  <c r="CV21" i="8"/>
  <c r="CQ18" i="12" s="1"/>
  <c r="CV16" i="8"/>
  <c r="CQ13" i="12" s="1"/>
  <c r="CV39" i="8"/>
  <c r="CQ36" i="12" s="1"/>
  <c r="CV69" i="8"/>
  <c r="CQ66" i="12" s="1"/>
  <c r="CV42" i="8"/>
  <c r="CV27" i="8"/>
  <c r="CQ24" i="12" s="1"/>
  <c r="CV31" i="8"/>
  <c r="CV33" i="8"/>
  <c r="CQ30" i="12" s="1"/>
  <c r="CV17" i="8"/>
  <c r="CQ14" i="12" s="1"/>
  <c r="CV75" i="8"/>
  <c r="CV26" i="8"/>
  <c r="CQ23" i="12" s="1"/>
  <c r="CV18" i="8"/>
  <c r="CQ15" i="12" s="1"/>
  <c r="CG16" i="7"/>
  <c r="CG18" i="7" s="1"/>
  <c r="CM5" i="33"/>
  <c r="CL16" i="4" s="1"/>
  <c r="CM20" i="33"/>
  <c r="CM21" i="33" s="1"/>
  <c r="CL19" i="4" s="1"/>
  <c r="CM31" i="33"/>
  <c r="CM32" i="33" s="1"/>
  <c r="CL20" i="4" s="1"/>
  <c r="CM6" i="12"/>
  <c r="CI42" i="4" s="1"/>
  <c r="CK4" i="4"/>
  <c r="CN11" i="34" l="1"/>
  <c r="CN12" i="34" s="1"/>
  <c r="CN14" i="34" s="1"/>
  <c r="CK17" i="4"/>
  <c r="CK9" i="4"/>
  <c r="CQ25" i="12"/>
  <c r="CQ50" i="12"/>
  <c r="CQ61" i="12"/>
  <c r="CQ39" i="12"/>
  <c r="CQ28" i="12"/>
  <c r="CQ51" i="12"/>
  <c r="CN5" i="34"/>
  <c r="CM11" i="4" s="1"/>
  <c r="CW63" i="8"/>
  <c r="CR60" i="12" s="1"/>
  <c r="CW64" i="8"/>
  <c r="CR61" i="12" s="1"/>
  <c r="CW54" i="8"/>
  <c r="CR51" i="12" s="1"/>
  <c r="CW52" i="8"/>
  <c r="CR49" i="12" s="1"/>
  <c r="CW51" i="8"/>
  <c r="CR48" i="12" s="1"/>
  <c r="CW53" i="8"/>
  <c r="CW47" i="8"/>
  <c r="CR44" i="12" s="1"/>
  <c r="CW49" i="8"/>
  <c r="CR46" i="12" s="1"/>
  <c r="CW48" i="8"/>
  <c r="CR45" i="12" s="1"/>
  <c r="CW50" i="8"/>
  <c r="CR47" i="12" s="1"/>
  <c r="CW61" i="8"/>
  <c r="CR58" i="12" s="1"/>
  <c r="CW62" i="8"/>
  <c r="CR59" i="12" s="1"/>
  <c r="CW60" i="8"/>
  <c r="CR57" i="12" s="1"/>
  <c r="CW59" i="8"/>
  <c r="CR56" i="12" s="1"/>
  <c r="CX5" i="8"/>
  <c r="CX42" i="8" s="1"/>
  <c r="CW76" i="8"/>
  <c r="CR73" i="12" s="1"/>
  <c r="CW27" i="8"/>
  <c r="CR24" i="12" s="1"/>
  <c r="CW82" i="8"/>
  <c r="CR79" i="12" s="1"/>
  <c r="CW19" i="8"/>
  <c r="CR16" i="12" s="1"/>
  <c r="CO4" i="34"/>
  <c r="CW30" i="8"/>
  <c r="CR27" i="12" s="1"/>
  <c r="CW39" i="8"/>
  <c r="CR36" i="12" s="1"/>
  <c r="CW34" i="8"/>
  <c r="CR31" i="12" s="1"/>
  <c r="CT6" i="8"/>
  <c r="CK29" i="4" s="1"/>
  <c r="CK41" i="4" s="1"/>
  <c r="CW42" i="8"/>
  <c r="CW18" i="8"/>
  <c r="CR15" i="12" s="1"/>
  <c r="CW26" i="8"/>
  <c r="CR23" i="12" s="1"/>
  <c r="CW21" i="8"/>
  <c r="CR18" i="12" s="1"/>
  <c r="CW15" i="8"/>
  <c r="CR12" i="12" s="1"/>
  <c r="CW83" i="8"/>
  <c r="CR80" i="12" s="1"/>
  <c r="CW16" i="8"/>
  <c r="CR13" i="12" s="1"/>
  <c r="CW28" i="8"/>
  <c r="CO4" i="33"/>
  <c r="CO5" i="33" s="1"/>
  <c r="CN16" i="4" s="1"/>
  <c r="CW75" i="8"/>
  <c r="CW33" i="8"/>
  <c r="CR30" i="12" s="1"/>
  <c r="CW31" i="8"/>
  <c r="CW41" i="8"/>
  <c r="CR38" i="12" s="1"/>
  <c r="CW17" i="8"/>
  <c r="CR14" i="12" s="1"/>
  <c r="CW7" i="8"/>
  <c r="CW40" i="8"/>
  <c r="CR37" i="12" s="1"/>
  <c r="CW20" i="8"/>
  <c r="CR17" i="12" s="1"/>
  <c r="CW32" i="8"/>
  <c r="CR29" i="12" s="1"/>
  <c r="CW29" i="8"/>
  <c r="CR26" i="12" s="1"/>
  <c r="CW14" i="8"/>
  <c r="CR11" i="12" s="1"/>
  <c r="CN20" i="33"/>
  <c r="CN21" i="33" s="1"/>
  <c r="CM19" i="4" s="1"/>
  <c r="CN31" i="33"/>
  <c r="CN32" i="33" s="1"/>
  <c r="CM20" i="4" s="1"/>
  <c r="CG17" i="7"/>
  <c r="CY5" i="8"/>
  <c r="CY74" i="8" s="1"/>
  <c r="CW69" i="8"/>
  <c r="CR66" i="12" s="1"/>
  <c r="CH16" i="7"/>
  <c r="CH18" i="7" s="1"/>
  <c r="CL4" i="4"/>
  <c r="CO11" i="34" l="1"/>
  <c r="CO12" i="34" s="1"/>
  <c r="CO14" i="34" s="1"/>
  <c r="CL9" i="4"/>
  <c r="CL17" i="4"/>
  <c r="CR39" i="12"/>
  <c r="CR25" i="12"/>
  <c r="CS39" i="12"/>
  <c r="CR50" i="12"/>
  <c r="CR28" i="12"/>
  <c r="CO5" i="34"/>
  <c r="CN11" i="4" s="1"/>
  <c r="CX32" i="8"/>
  <c r="CS29" i="12" s="1"/>
  <c r="CX18" i="8"/>
  <c r="CS15" i="12" s="1"/>
  <c r="CX14" i="8"/>
  <c r="CS11" i="12" s="1"/>
  <c r="CX74" i="8"/>
  <c r="CS71" i="12" s="1"/>
  <c r="CP4" i="34"/>
  <c r="CX31" i="8"/>
  <c r="CS28" i="12" s="1"/>
  <c r="CX83" i="8"/>
  <c r="CS80" i="12" s="1"/>
  <c r="CY64" i="8"/>
  <c r="CY63" i="8"/>
  <c r="CX19" i="8"/>
  <c r="CS16" i="12" s="1"/>
  <c r="CX64" i="8"/>
  <c r="CS61" i="12" s="1"/>
  <c r="CX63" i="8"/>
  <c r="CS60" i="12" s="1"/>
  <c r="CX39" i="8"/>
  <c r="CS36" i="12" s="1"/>
  <c r="CX7" i="8"/>
  <c r="CX28" i="8"/>
  <c r="CS25" i="12" s="1"/>
  <c r="CX40" i="8"/>
  <c r="CS37" i="12" s="1"/>
  <c r="CX29" i="8"/>
  <c r="CS26" i="12" s="1"/>
  <c r="CX26" i="8"/>
  <c r="CS23" i="12" s="1"/>
  <c r="CX27" i="8"/>
  <c r="CS24" i="12" s="1"/>
  <c r="CX33" i="8"/>
  <c r="CS30" i="12" s="1"/>
  <c r="CX34" i="8"/>
  <c r="CS31" i="12" s="1"/>
  <c r="CX75" i="8"/>
  <c r="CX51" i="8"/>
  <c r="CS48" i="12" s="1"/>
  <c r="CX48" i="8"/>
  <c r="CS45" i="12" s="1"/>
  <c r="CX52" i="8"/>
  <c r="CS49" i="12" s="1"/>
  <c r="CX50" i="8"/>
  <c r="CS47" i="12" s="1"/>
  <c r="CX49" i="8"/>
  <c r="CS46" i="12" s="1"/>
  <c r="CX47" i="8"/>
  <c r="CS44" i="12" s="1"/>
  <c r="CX53" i="8"/>
  <c r="CX54" i="8"/>
  <c r="CS51" i="12" s="1"/>
  <c r="CY53" i="8"/>
  <c r="CY51" i="8"/>
  <c r="CY49" i="8"/>
  <c r="CY54" i="8"/>
  <c r="CY52" i="8"/>
  <c r="CY50" i="8"/>
  <c r="CY48" i="8"/>
  <c r="CY47" i="8"/>
  <c r="CX61" i="8"/>
  <c r="CS58" i="12" s="1"/>
  <c r="CX59" i="8"/>
  <c r="CS56" i="12" s="1"/>
  <c r="CX60" i="8"/>
  <c r="CS57" i="12" s="1"/>
  <c r="CX62" i="8"/>
  <c r="CS59" i="12" s="1"/>
  <c r="CY62" i="8"/>
  <c r="CY61" i="8"/>
  <c r="CY60" i="8"/>
  <c r="CY59" i="8"/>
  <c r="CX76" i="8"/>
  <c r="CS73" i="12" s="1"/>
  <c r="CX16" i="8"/>
  <c r="CS13" i="12" s="1"/>
  <c r="CP4" i="33"/>
  <c r="CP31" i="33" s="1"/>
  <c r="CP32" i="33" s="1"/>
  <c r="CO20" i="4" s="1"/>
  <c r="CX17" i="8"/>
  <c r="CS14" i="12" s="1"/>
  <c r="CX82" i="8"/>
  <c r="CS79" i="12" s="1"/>
  <c r="CX15" i="8"/>
  <c r="CS12" i="12" s="1"/>
  <c r="CX41" i="8"/>
  <c r="CS38" i="12" s="1"/>
  <c r="CX30" i="8"/>
  <c r="CS27" i="12" s="1"/>
  <c r="CO31" i="33"/>
  <c r="CO32" i="33" s="1"/>
  <c r="CN20" i="4" s="1"/>
  <c r="CM4" i="4"/>
  <c r="CN4" i="4" s="1"/>
  <c r="CX20" i="8"/>
  <c r="CX21" i="8"/>
  <c r="CS18" i="12" s="1"/>
  <c r="CO20" i="33"/>
  <c r="CO21" i="33" s="1"/>
  <c r="CN19" i="4" s="1"/>
  <c r="CH17" i="7"/>
  <c r="CX69" i="8"/>
  <c r="CS66" i="12" s="1"/>
  <c r="CZ5" i="8"/>
  <c r="CZ74" i="8" s="1"/>
  <c r="CY7" i="8"/>
  <c r="CQ4" i="34"/>
  <c r="CQ4" i="33"/>
  <c r="CY39" i="8"/>
  <c r="CY14" i="8"/>
  <c r="CY41" i="8"/>
  <c r="CY17" i="8"/>
  <c r="CY83" i="8"/>
  <c r="CY34" i="8"/>
  <c r="CY30" i="8"/>
  <c r="CY29" i="8"/>
  <c r="CT26" i="12" s="1"/>
  <c r="CY26" i="8"/>
  <c r="CT23" i="12" s="1"/>
  <c r="CY32" i="8"/>
  <c r="CY75" i="8"/>
  <c r="CY15" i="8"/>
  <c r="CY40" i="8"/>
  <c r="CY82" i="8"/>
  <c r="CY31" i="8"/>
  <c r="CY27" i="8"/>
  <c r="CY19" i="8"/>
  <c r="CT16" i="12" s="1"/>
  <c r="CY33" i="8"/>
  <c r="CY28" i="8"/>
  <c r="CY76" i="8"/>
  <c r="CY18" i="8"/>
  <c r="CY42" i="8"/>
  <c r="CT39" i="12" s="1"/>
  <c r="CY21" i="8"/>
  <c r="CY16" i="8"/>
  <c r="CI16" i="7"/>
  <c r="CI18" i="7" s="1"/>
  <c r="CU6" i="8"/>
  <c r="CL29" i="4" s="1"/>
  <c r="CL41" i="4" s="1"/>
  <c r="CO6" i="12"/>
  <c r="CK42" i="4" s="1"/>
  <c r="CQ11" i="34" l="1"/>
  <c r="CQ12" i="34" s="1"/>
  <c r="CQ14" i="34" s="1"/>
  <c r="CP11" i="34"/>
  <c r="CP12" i="34" s="1"/>
  <c r="CP14" i="34" s="1"/>
  <c r="CT11" i="12"/>
  <c r="CT28" i="12"/>
  <c r="CT27" i="12"/>
  <c r="CT36" i="12"/>
  <c r="CT31" i="12"/>
  <c r="CT38" i="12"/>
  <c r="CT30" i="12"/>
  <c r="CT13" i="12"/>
  <c r="CT50" i="12"/>
  <c r="CU71" i="12"/>
  <c r="CT15" i="12"/>
  <c r="CT24" i="12"/>
  <c r="CT18" i="12"/>
  <c r="CT46" i="12"/>
  <c r="CM17" i="4"/>
  <c r="CM9" i="4"/>
  <c r="CT61" i="12"/>
  <c r="CT79" i="12"/>
  <c r="CN9" i="4"/>
  <c r="CN17" i="4"/>
  <c r="CT48" i="12"/>
  <c r="CT80" i="12"/>
  <c r="CT25" i="12"/>
  <c r="CT51" i="12"/>
  <c r="CT29" i="12"/>
  <c r="CT37" i="12"/>
  <c r="CT44" i="12"/>
  <c r="CT12" i="12"/>
  <c r="CT49" i="12"/>
  <c r="CT73" i="12"/>
  <c r="CT56" i="12"/>
  <c r="CT14" i="12"/>
  <c r="CT57" i="12"/>
  <c r="CT45" i="12"/>
  <c r="CT58" i="12"/>
  <c r="CT47" i="12"/>
  <c r="CT59" i="12"/>
  <c r="CS50" i="12"/>
  <c r="CT71" i="12"/>
  <c r="CY20" i="8"/>
  <c r="CT17" i="12" s="1"/>
  <c r="CS17" i="12"/>
  <c r="CT60" i="12"/>
  <c r="CQ5" i="34"/>
  <c r="CP11" i="4" s="1"/>
  <c r="CP5" i="34"/>
  <c r="CO11" i="4" s="1"/>
  <c r="CP5" i="33"/>
  <c r="CO16" i="4" s="1"/>
  <c r="CP20" i="33"/>
  <c r="CP21" i="33" s="1"/>
  <c r="CO19" i="4" s="1"/>
  <c r="CZ63" i="8"/>
  <c r="CU60" i="12" s="1"/>
  <c r="CZ64" i="8"/>
  <c r="CU61" i="12" s="1"/>
  <c r="CZ54" i="8"/>
  <c r="CU51" i="12" s="1"/>
  <c r="CZ50" i="8"/>
  <c r="CU47" i="12" s="1"/>
  <c r="CZ51" i="8"/>
  <c r="CU48" i="12" s="1"/>
  <c r="CZ49" i="8"/>
  <c r="CU46" i="12" s="1"/>
  <c r="CZ47" i="8"/>
  <c r="CU44" i="12" s="1"/>
  <c r="CZ53" i="8"/>
  <c r="CU50" i="12" s="1"/>
  <c r="CZ52" i="8"/>
  <c r="CU49" i="12" s="1"/>
  <c r="CZ48" i="8"/>
  <c r="CU45" i="12" s="1"/>
  <c r="CZ62" i="8"/>
  <c r="CU59" i="12" s="1"/>
  <c r="CZ60" i="8"/>
  <c r="CU57" i="12" s="1"/>
  <c r="CZ61" i="8"/>
  <c r="CU58" i="12" s="1"/>
  <c r="CZ59" i="8"/>
  <c r="CU56" i="12" s="1"/>
  <c r="CY69" i="8"/>
  <c r="CT66" i="12" s="1"/>
  <c r="CV6" i="8"/>
  <c r="CM29" i="4" s="1"/>
  <c r="CM41" i="4" s="1"/>
  <c r="CI17" i="7"/>
  <c r="DA5" i="8"/>
  <c r="DA74" i="8" s="1"/>
  <c r="CV71" i="12" s="1"/>
  <c r="CR4" i="33"/>
  <c r="CR4" i="34"/>
  <c r="CZ32" i="8"/>
  <c r="CU29" i="12" s="1"/>
  <c r="CZ40" i="8"/>
  <c r="CU37" i="12" s="1"/>
  <c r="CZ15" i="8"/>
  <c r="CU12" i="12" s="1"/>
  <c r="CZ69" i="8"/>
  <c r="CZ28" i="8"/>
  <c r="CU25" i="12" s="1"/>
  <c r="CZ19" i="8"/>
  <c r="CU16" i="12" s="1"/>
  <c r="CZ76" i="8"/>
  <c r="CU73" i="12" s="1"/>
  <c r="CZ34" i="8"/>
  <c r="CU31" i="12" s="1"/>
  <c r="CZ14" i="8"/>
  <c r="CU11" i="12" s="1"/>
  <c r="CZ75" i="8"/>
  <c r="CZ18" i="8"/>
  <c r="CU15" i="12" s="1"/>
  <c r="CZ39" i="8"/>
  <c r="CU36" i="12" s="1"/>
  <c r="CZ30" i="8"/>
  <c r="CU27" i="12" s="1"/>
  <c r="CZ31" i="8"/>
  <c r="CU28" i="12" s="1"/>
  <c r="CZ20" i="8"/>
  <c r="CZ27" i="8"/>
  <c r="CU24" i="12" s="1"/>
  <c r="CZ16" i="8"/>
  <c r="CU13" i="12" s="1"/>
  <c r="CZ29" i="8"/>
  <c r="CU26" i="12" s="1"/>
  <c r="CZ82" i="8"/>
  <c r="CU79" i="12" s="1"/>
  <c r="CZ42" i="8"/>
  <c r="CU39" i="12" s="1"/>
  <c r="CZ33" i="8"/>
  <c r="CU30" i="12" s="1"/>
  <c r="CZ83" i="8"/>
  <c r="CU80" i="12" s="1"/>
  <c r="CZ26" i="8"/>
  <c r="CU23" i="12" s="1"/>
  <c r="CZ41" i="8"/>
  <c r="CU38" i="12" s="1"/>
  <c r="CZ17" i="8"/>
  <c r="CU14" i="12" s="1"/>
  <c r="CZ21" i="8"/>
  <c r="CU18" i="12" s="1"/>
  <c r="CQ5" i="33"/>
  <c r="CP16" i="4" s="1"/>
  <c r="CQ20" i="33"/>
  <c r="CQ21" i="33" s="1"/>
  <c r="CP19" i="4" s="1"/>
  <c r="CQ31" i="33"/>
  <c r="CQ32" i="33" s="1"/>
  <c r="CP20" i="4" s="1"/>
  <c r="CC6" i="12"/>
  <c r="BY42" i="4" s="1"/>
  <c r="CB6" i="12"/>
  <c r="BX42" i="4" s="1"/>
  <c r="CH6" i="12"/>
  <c r="CD42" i="4" s="1"/>
  <c r="CJ16" i="7"/>
  <c r="CJ18" i="7" s="1"/>
  <c r="CO4" i="4"/>
  <c r="CR11" i="34" l="1"/>
  <c r="CR12" i="34" s="1"/>
  <c r="CR14" i="34" s="1"/>
  <c r="CZ7" i="8"/>
  <c r="CO17" i="4"/>
  <c r="CO9" i="4"/>
  <c r="CU17" i="12"/>
  <c r="CU66" i="12"/>
  <c r="CR5" i="34"/>
  <c r="CQ11" i="4" s="1"/>
  <c r="DA64" i="8"/>
  <c r="CV61" i="12" s="1"/>
  <c r="DA63" i="8"/>
  <c r="CV60" i="12" s="1"/>
  <c r="DA49" i="8"/>
  <c r="CV46" i="12" s="1"/>
  <c r="DA53" i="8"/>
  <c r="DA54" i="8"/>
  <c r="CV51" i="12" s="1"/>
  <c r="DA47" i="8"/>
  <c r="CV44" i="12" s="1"/>
  <c r="DA52" i="8"/>
  <c r="CV49" i="12" s="1"/>
  <c r="DA51" i="8"/>
  <c r="CV48" i="12" s="1"/>
  <c r="DA48" i="8"/>
  <c r="CV45" i="12" s="1"/>
  <c r="DA50" i="8"/>
  <c r="CV47" i="12" s="1"/>
  <c r="DA62" i="8"/>
  <c r="CV59" i="12" s="1"/>
  <c r="DA60" i="8"/>
  <c r="CV57" i="12" s="1"/>
  <c r="DA61" i="8"/>
  <c r="CV58" i="12" s="1"/>
  <c r="DA59" i="8"/>
  <c r="CV56" i="12" s="1"/>
  <c r="CW6" i="8"/>
  <c r="CN29" i="4" s="1"/>
  <c r="CN41" i="4" s="1"/>
  <c r="CJ17" i="7"/>
  <c r="CR31" i="33"/>
  <c r="CR32" i="33" s="1"/>
  <c r="CQ20" i="4" s="1"/>
  <c r="CR20" i="33"/>
  <c r="CR21" i="33" s="1"/>
  <c r="CQ19" i="4" s="1"/>
  <c r="CR5" i="33"/>
  <c r="CQ16" i="4" s="1"/>
  <c r="DB5" i="8"/>
  <c r="DB74" i="8" s="1"/>
  <c r="CW71" i="12" s="1"/>
  <c r="CS4" i="33"/>
  <c r="CS4" i="34"/>
  <c r="DA20" i="8"/>
  <c r="CV17" i="12" s="1"/>
  <c r="DA16" i="8"/>
  <c r="CV13" i="12" s="1"/>
  <c r="DA33" i="8"/>
  <c r="CV30" i="12" s="1"/>
  <c r="DA21" i="8"/>
  <c r="CV18" i="12" s="1"/>
  <c r="DA76" i="8"/>
  <c r="CV73" i="12" s="1"/>
  <c r="DA17" i="8"/>
  <c r="CV14" i="12" s="1"/>
  <c r="DA19" i="8"/>
  <c r="CV16" i="12" s="1"/>
  <c r="DA69" i="8"/>
  <c r="CV66" i="12" s="1"/>
  <c r="DA29" i="8"/>
  <c r="CV26" i="12" s="1"/>
  <c r="DA28" i="8"/>
  <c r="CV25" i="12" s="1"/>
  <c r="DA42" i="8"/>
  <c r="CV39" i="12" s="1"/>
  <c r="DA39" i="8"/>
  <c r="CV36" i="12" s="1"/>
  <c r="DA14" i="8"/>
  <c r="CV11" i="12" s="1"/>
  <c r="DA40" i="8"/>
  <c r="CV37" i="12" s="1"/>
  <c r="DA15" i="8"/>
  <c r="CV12" i="12" s="1"/>
  <c r="DA31" i="8"/>
  <c r="CV28" i="12" s="1"/>
  <c r="DA83" i="8"/>
  <c r="CV80" i="12" s="1"/>
  <c r="DA75" i="8"/>
  <c r="DA34" i="8"/>
  <c r="CV31" i="12" s="1"/>
  <c r="DA30" i="8"/>
  <c r="CV27" i="12" s="1"/>
  <c r="DA18" i="8"/>
  <c r="CV15" i="12" s="1"/>
  <c r="DA82" i="8"/>
  <c r="CV79" i="12" s="1"/>
  <c r="DA26" i="8"/>
  <c r="CV23" i="12" s="1"/>
  <c r="DA32" i="8"/>
  <c r="CV29" i="12" s="1"/>
  <c r="DA27" i="8"/>
  <c r="CV24" i="12" s="1"/>
  <c r="DA41" i="8"/>
  <c r="CV38" i="12" s="1"/>
  <c r="CK16" i="7"/>
  <c r="CK18" i="7" s="1"/>
  <c r="CP4" i="4"/>
  <c r="CS11" i="34" l="1"/>
  <c r="CS12" i="34" s="1"/>
  <c r="CS14" i="34" s="1"/>
  <c r="DA7" i="8"/>
  <c r="CP17" i="4"/>
  <c r="CP9" i="4"/>
  <c r="CV50" i="12"/>
  <c r="CS5" i="34"/>
  <c r="CR11" i="4" s="1"/>
  <c r="DB63" i="8"/>
  <c r="CW60" i="12" s="1"/>
  <c r="DB64" i="8"/>
  <c r="CW61" i="12" s="1"/>
  <c r="DB53" i="8"/>
  <c r="CW50" i="12" s="1"/>
  <c r="DB52" i="8"/>
  <c r="CW49" i="12" s="1"/>
  <c r="DB47" i="8"/>
  <c r="CW44" i="12" s="1"/>
  <c r="DB51" i="8"/>
  <c r="CW48" i="12" s="1"/>
  <c r="DB49" i="8"/>
  <c r="CW46" i="12" s="1"/>
  <c r="DB48" i="8"/>
  <c r="CW45" i="12" s="1"/>
  <c r="DB50" i="8"/>
  <c r="CW47" i="12" s="1"/>
  <c r="DB54" i="8"/>
  <c r="CW51" i="12" s="1"/>
  <c r="DB61" i="8"/>
  <c r="CW58" i="12" s="1"/>
  <c r="DB62" i="8"/>
  <c r="CW59" i="12" s="1"/>
  <c r="DB60" i="8"/>
  <c r="CW57" i="12" s="1"/>
  <c r="DB59" i="8"/>
  <c r="CW56" i="12" s="1"/>
  <c r="CY6" i="8"/>
  <c r="CP29" i="4" s="1"/>
  <c r="CP41" i="4" s="1"/>
  <c r="CX6" i="8"/>
  <c r="CO29" i="4" s="1"/>
  <c r="CO41" i="4" s="1"/>
  <c r="CK17" i="7"/>
  <c r="DC5" i="8"/>
  <c r="DC74" i="8" s="1"/>
  <c r="CX71" i="12" s="1"/>
  <c r="DB7" i="8"/>
  <c r="CT4" i="34"/>
  <c r="CT4" i="33"/>
  <c r="DB26" i="8"/>
  <c r="CW23" i="12" s="1"/>
  <c r="DB29" i="8"/>
  <c r="CW26" i="12" s="1"/>
  <c r="DB39" i="8"/>
  <c r="CW36" i="12" s="1"/>
  <c r="DB27" i="8"/>
  <c r="CW24" i="12" s="1"/>
  <c r="DB76" i="8"/>
  <c r="CW73" i="12" s="1"/>
  <c r="DB15" i="8"/>
  <c r="CW12" i="12" s="1"/>
  <c r="DB21" i="8"/>
  <c r="CW18" i="12" s="1"/>
  <c r="DB31" i="8"/>
  <c r="CW28" i="12" s="1"/>
  <c r="DB16" i="8"/>
  <c r="CW13" i="12" s="1"/>
  <c r="DB28" i="8"/>
  <c r="CW25" i="12" s="1"/>
  <c r="DB14" i="8"/>
  <c r="CW11" i="12" s="1"/>
  <c r="DB83" i="8"/>
  <c r="CW80" i="12" s="1"/>
  <c r="DB20" i="8"/>
  <c r="CW17" i="12" s="1"/>
  <c r="DB18" i="8"/>
  <c r="CW15" i="12" s="1"/>
  <c r="DB42" i="8"/>
  <c r="CW39" i="12" s="1"/>
  <c r="DB82" i="8"/>
  <c r="CW79" i="12" s="1"/>
  <c r="DB75" i="8"/>
  <c r="DB69" i="8"/>
  <c r="CW66" i="12" s="1"/>
  <c r="DB41" i="8"/>
  <c r="CW38" i="12" s="1"/>
  <c r="DB19" i="8"/>
  <c r="CW16" i="12" s="1"/>
  <c r="DB30" i="8"/>
  <c r="CW27" i="12" s="1"/>
  <c r="DB32" i="8"/>
  <c r="CW29" i="12" s="1"/>
  <c r="DB34" i="8"/>
  <c r="CW31" i="12" s="1"/>
  <c r="DB40" i="8"/>
  <c r="CW37" i="12" s="1"/>
  <c r="DB17" i="8"/>
  <c r="CW14" i="12" s="1"/>
  <c r="DB33" i="8"/>
  <c r="CW30" i="12" s="1"/>
  <c r="CS5" i="33"/>
  <c r="CR16" i="4" s="1"/>
  <c r="CS20" i="33"/>
  <c r="CS21" i="33" s="1"/>
  <c r="CR19" i="4" s="1"/>
  <c r="CS31" i="33"/>
  <c r="CS32" i="33" s="1"/>
  <c r="CR20" i="4" s="1"/>
  <c r="CL16" i="7"/>
  <c r="CL18" i="7" s="1"/>
  <c r="CR6" i="12"/>
  <c r="CN42" i="4" s="1"/>
  <c r="CQ4" i="4"/>
  <c r="CT11" i="34" l="1"/>
  <c r="CT12" i="34" s="1"/>
  <c r="CT14" i="34" s="1"/>
  <c r="CQ9" i="4"/>
  <c r="CQ17" i="4"/>
  <c r="CT5" i="34"/>
  <c r="CS11" i="4" s="1"/>
  <c r="DC63" i="8"/>
  <c r="CX60" i="12" s="1"/>
  <c r="DC64" i="8"/>
  <c r="CX61" i="12" s="1"/>
  <c r="DC54" i="8"/>
  <c r="CX51" i="12" s="1"/>
  <c r="DC52" i="8"/>
  <c r="CX49" i="12" s="1"/>
  <c r="DC50" i="8"/>
  <c r="CX47" i="12" s="1"/>
  <c r="DC53" i="8"/>
  <c r="CX50" i="12" s="1"/>
  <c r="DC51" i="8"/>
  <c r="CX48" i="12" s="1"/>
  <c r="DC49" i="8"/>
  <c r="CX46" i="12" s="1"/>
  <c r="DC48" i="8"/>
  <c r="CX45" i="12" s="1"/>
  <c r="DC47" i="8"/>
  <c r="CX44" i="12" s="1"/>
  <c r="DC61" i="8"/>
  <c r="CX58" i="12" s="1"/>
  <c r="DC59" i="8"/>
  <c r="CX56" i="12" s="1"/>
  <c r="DC62" i="8"/>
  <c r="CX59" i="12" s="1"/>
  <c r="DC60" i="8"/>
  <c r="CX57" i="12" s="1"/>
  <c r="CZ6" i="8"/>
  <c r="CQ29" i="4" s="1"/>
  <c r="CQ41" i="4" s="1"/>
  <c r="CL17" i="7"/>
  <c r="DD5" i="8"/>
  <c r="DD74" i="8" s="1"/>
  <c r="CY71" i="12" s="1"/>
  <c r="CU4" i="34"/>
  <c r="CU4" i="33"/>
  <c r="DC7" i="8"/>
  <c r="DC19" i="8"/>
  <c r="CX16" i="12" s="1"/>
  <c r="DC18" i="8"/>
  <c r="CX15" i="12" s="1"/>
  <c r="DC17" i="8"/>
  <c r="CX14" i="12" s="1"/>
  <c r="DC39" i="8"/>
  <c r="CX36" i="12" s="1"/>
  <c r="DC15" i="8"/>
  <c r="CX12" i="12" s="1"/>
  <c r="DC14" i="8"/>
  <c r="CX11" i="12" s="1"/>
  <c r="DC83" i="8"/>
  <c r="CX80" i="12" s="1"/>
  <c r="DC21" i="8"/>
  <c r="CX18" i="12" s="1"/>
  <c r="DC69" i="8"/>
  <c r="CX66" i="12" s="1"/>
  <c r="DC30" i="8"/>
  <c r="CX27" i="12" s="1"/>
  <c r="DC26" i="8"/>
  <c r="CX23" i="12" s="1"/>
  <c r="DC34" i="8"/>
  <c r="CX31" i="12" s="1"/>
  <c r="DC76" i="8"/>
  <c r="CX73" i="12" s="1"/>
  <c r="DC42" i="8"/>
  <c r="CX39" i="12" s="1"/>
  <c r="DC41" i="8"/>
  <c r="CX38" i="12" s="1"/>
  <c r="DC16" i="8"/>
  <c r="CX13" i="12" s="1"/>
  <c r="DC82" i="8"/>
  <c r="CX79" i="12" s="1"/>
  <c r="DC75" i="8"/>
  <c r="DC31" i="8"/>
  <c r="CX28" i="12" s="1"/>
  <c r="DC40" i="8"/>
  <c r="CX37" i="12" s="1"/>
  <c r="DC33" i="8"/>
  <c r="CX30" i="12" s="1"/>
  <c r="DC32" i="8"/>
  <c r="CX29" i="12" s="1"/>
  <c r="DC27" i="8"/>
  <c r="CX24" i="12" s="1"/>
  <c r="DC29" i="8"/>
  <c r="CX26" i="12" s="1"/>
  <c r="DC28" i="8"/>
  <c r="CX25" i="12" s="1"/>
  <c r="DC20" i="8"/>
  <c r="CX17" i="12" s="1"/>
  <c r="CT5" i="33"/>
  <c r="CS16" i="4" s="1"/>
  <c r="CT20" i="33"/>
  <c r="CT21" i="33" s="1"/>
  <c r="CS19" i="4" s="1"/>
  <c r="CT31" i="33"/>
  <c r="CT32" i="33" s="1"/>
  <c r="CS20" i="4" s="1"/>
  <c r="CM16" i="7"/>
  <c r="CM18" i="7" s="1"/>
  <c r="CS6" i="12"/>
  <c r="CO42" i="4" s="1"/>
  <c r="CR4" i="4"/>
  <c r="CU11" i="34" l="1"/>
  <c r="CU12" i="34" s="1"/>
  <c r="CU14" i="34" s="1"/>
  <c r="CR17" i="4"/>
  <c r="CR9" i="4"/>
  <c r="CU5" i="34"/>
  <c r="CT11" i="4" s="1"/>
  <c r="DD63" i="8"/>
  <c r="CY60" i="12" s="1"/>
  <c r="DD64" i="8"/>
  <c r="CY61" i="12" s="1"/>
  <c r="DD52" i="8"/>
  <c r="CY49" i="12" s="1"/>
  <c r="DD51" i="8"/>
  <c r="CY48" i="12" s="1"/>
  <c r="DD53" i="8"/>
  <c r="CY50" i="12" s="1"/>
  <c r="DD50" i="8"/>
  <c r="CY47" i="12" s="1"/>
  <c r="DD54" i="8"/>
  <c r="CY51" i="12" s="1"/>
  <c r="DD49" i="8"/>
  <c r="CY46" i="12" s="1"/>
  <c r="DD48" i="8"/>
  <c r="CY45" i="12" s="1"/>
  <c r="DD47" i="8"/>
  <c r="CY44" i="12" s="1"/>
  <c r="DD62" i="8"/>
  <c r="CY59" i="12" s="1"/>
  <c r="DD60" i="8"/>
  <c r="CY57" i="12" s="1"/>
  <c r="DD59" i="8"/>
  <c r="CY56" i="12" s="1"/>
  <c r="DD61" i="8"/>
  <c r="CY58" i="12" s="1"/>
  <c r="DA6" i="8"/>
  <c r="CR29" i="4" s="1"/>
  <c r="CR41" i="4" s="1"/>
  <c r="CM17" i="7"/>
  <c r="CU5" i="33"/>
  <c r="CT16" i="4" s="1"/>
  <c r="CU31" i="33"/>
  <c r="CU32" i="33" s="1"/>
  <c r="CT20" i="4" s="1"/>
  <c r="CU20" i="33"/>
  <c r="CU21" i="33" s="1"/>
  <c r="CT19" i="4" s="1"/>
  <c r="DE5" i="8"/>
  <c r="DE74" i="8" s="1"/>
  <c r="CZ71" i="12" s="1"/>
  <c r="CV4" i="34"/>
  <c r="DD69" i="8"/>
  <c r="CY66" i="12" s="1"/>
  <c r="DD30" i="8"/>
  <c r="CY27" i="12" s="1"/>
  <c r="DD14" i="8"/>
  <c r="CY11" i="12" s="1"/>
  <c r="DD76" i="8"/>
  <c r="CY73" i="12" s="1"/>
  <c r="DD34" i="8"/>
  <c r="CY31" i="12" s="1"/>
  <c r="DD31" i="8"/>
  <c r="CY28" i="12" s="1"/>
  <c r="DD75" i="8"/>
  <c r="DD41" i="8"/>
  <c r="CY38" i="12" s="1"/>
  <c r="DD40" i="8"/>
  <c r="CY37" i="12" s="1"/>
  <c r="DD82" i="8"/>
  <c r="CY79" i="12" s="1"/>
  <c r="DD20" i="8"/>
  <c r="CY17" i="12" s="1"/>
  <c r="DD16" i="8"/>
  <c r="CY13" i="12" s="1"/>
  <c r="DD7" i="8"/>
  <c r="DD39" i="8"/>
  <c r="CY36" i="12" s="1"/>
  <c r="DD17" i="8"/>
  <c r="CY14" i="12" s="1"/>
  <c r="DD32" i="8"/>
  <c r="CY29" i="12" s="1"/>
  <c r="DD27" i="8"/>
  <c r="CY24" i="12" s="1"/>
  <c r="DD19" i="8"/>
  <c r="CY16" i="12" s="1"/>
  <c r="CV4" i="33"/>
  <c r="DD29" i="8"/>
  <c r="CY26" i="12" s="1"/>
  <c r="DD42" i="8"/>
  <c r="CY39" i="12" s="1"/>
  <c r="DD18" i="8"/>
  <c r="CY15" i="12" s="1"/>
  <c r="DD83" i="8"/>
  <c r="CY80" i="12" s="1"/>
  <c r="DD28" i="8"/>
  <c r="CY25" i="12" s="1"/>
  <c r="DD26" i="8"/>
  <c r="CY23" i="12" s="1"/>
  <c r="DD21" i="8"/>
  <c r="CY18" i="12" s="1"/>
  <c r="DD15" i="8"/>
  <c r="CY12" i="12" s="1"/>
  <c r="DD33" i="8"/>
  <c r="CY30" i="12" s="1"/>
  <c r="CN16" i="7"/>
  <c r="CN18" i="7" s="1"/>
  <c r="CT6" i="12"/>
  <c r="CP42" i="4" s="1"/>
  <c r="CS4" i="4"/>
  <c r="CV11" i="34" l="1"/>
  <c r="CV12" i="34" s="1"/>
  <c r="CV14" i="34" s="1"/>
  <c r="CS17" i="4"/>
  <c r="CS9" i="4"/>
  <c r="CV5" i="34"/>
  <c r="CU11" i="4" s="1"/>
  <c r="DE63" i="8"/>
  <c r="CZ60" i="12" s="1"/>
  <c r="DE64" i="8"/>
  <c r="CZ61" i="12" s="1"/>
  <c r="DE54" i="8"/>
  <c r="CZ51" i="12" s="1"/>
  <c r="DE51" i="8"/>
  <c r="CZ48" i="12" s="1"/>
  <c r="DE50" i="8"/>
  <c r="CZ47" i="12" s="1"/>
  <c r="DE53" i="8"/>
  <c r="CZ50" i="12" s="1"/>
  <c r="DE49" i="8"/>
  <c r="CZ46" i="12" s="1"/>
  <c r="DE48" i="8"/>
  <c r="CZ45" i="12" s="1"/>
  <c r="DE47" i="8"/>
  <c r="CZ44" i="12" s="1"/>
  <c r="DE52" i="8"/>
  <c r="CZ49" i="12" s="1"/>
  <c r="DE60" i="8"/>
  <c r="CZ57" i="12" s="1"/>
  <c r="DE62" i="8"/>
  <c r="CZ59" i="12" s="1"/>
  <c r="DE61" i="8"/>
  <c r="CZ58" i="12" s="1"/>
  <c r="DE59" i="8"/>
  <c r="CZ56" i="12" s="1"/>
  <c r="DB6" i="8"/>
  <c r="CS29" i="4" s="1"/>
  <c r="CS41" i="4" s="1"/>
  <c r="CN17" i="7"/>
  <c r="DF5" i="8"/>
  <c r="DF74" i="8" s="1"/>
  <c r="DA71" i="12" s="1"/>
  <c r="DE29" i="8"/>
  <c r="CZ26" i="12" s="1"/>
  <c r="DE19" i="8"/>
  <c r="CZ16" i="12" s="1"/>
  <c r="DE15" i="8"/>
  <c r="CZ12" i="12" s="1"/>
  <c r="DE31" i="8"/>
  <c r="CZ28" i="12" s="1"/>
  <c r="DE75" i="8"/>
  <c r="DE27" i="8"/>
  <c r="CZ24" i="12" s="1"/>
  <c r="DE76" i="8"/>
  <c r="CZ73" i="12" s="1"/>
  <c r="CW4" i="33"/>
  <c r="DE42" i="8"/>
  <c r="CZ39" i="12" s="1"/>
  <c r="DE32" i="8"/>
  <c r="CZ29" i="12" s="1"/>
  <c r="DE21" i="8"/>
  <c r="CZ18" i="12" s="1"/>
  <c r="DE28" i="8"/>
  <c r="CZ25" i="12" s="1"/>
  <c r="DE30" i="8"/>
  <c r="CZ27" i="12" s="1"/>
  <c r="DE40" i="8"/>
  <c r="CZ37" i="12" s="1"/>
  <c r="DE69" i="8"/>
  <c r="CZ66" i="12" s="1"/>
  <c r="DE26" i="8"/>
  <c r="CZ23" i="12" s="1"/>
  <c r="DE41" i="8"/>
  <c r="CZ38" i="12" s="1"/>
  <c r="CW4" i="34"/>
  <c r="DE18" i="8"/>
  <c r="CZ15" i="12" s="1"/>
  <c r="DE34" i="8"/>
  <c r="CZ31" i="12" s="1"/>
  <c r="DE14" i="8"/>
  <c r="CZ11" i="12" s="1"/>
  <c r="DE17" i="8"/>
  <c r="CZ14" i="12" s="1"/>
  <c r="DE82" i="8"/>
  <c r="CZ79" i="12" s="1"/>
  <c r="DE16" i="8"/>
  <c r="CZ13" i="12" s="1"/>
  <c r="DE83" i="8"/>
  <c r="CZ80" i="12" s="1"/>
  <c r="DE20" i="8"/>
  <c r="CZ17" i="12" s="1"/>
  <c r="DE39" i="8"/>
  <c r="CZ36" i="12" s="1"/>
  <c r="DE33" i="8"/>
  <c r="CZ30" i="12" s="1"/>
  <c r="CV20" i="33"/>
  <c r="CV21" i="33" s="1"/>
  <c r="CU19" i="4" s="1"/>
  <c r="CV5" i="33"/>
  <c r="CU16" i="4" s="1"/>
  <c r="CV31" i="33"/>
  <c r="CV32" i="33" s="1"/>
  <c r="CU20" i="4" s="1"/>
  <c r="CO16" i="7"/>
  <c r="CO18" i="7" s="1"/>
  <c r="CU6" i="12"/>
  <c r="CQ42" i="4" s="1"/>
  <c r="CT4" i="4"/>
  <c r="CW11" i="34" l="1"/>
  <c r="CW12" i="34" s="1"/>
  <c r="CW14" i="34" s="1"/>
  <c r="DE7" i="8"/>
  <c r="CT17" i="4"/>
  <c r="CT9" i="4"/>
  <c r="CW5" i="34"/>
  <c r="CV11" i="4" s="1"/>
  <c r="DF64" i="8"/>
  <c r="DA61" i="12" s="1"/>
  <c r="DF63" i="8"/>
  <c r="DA60" i="12" s="1"/>
  <c r="DF53" i="8"/>
  <c r="DA50" i="12" s="1"/>
  <c r="DF54" i="8"/>
  <c r="DA51" i="12" s="1"/>
  <c r="DF49" i="8"/>
  <c r="DA46" i="12" s="1"/>
  <c r="DF48" i="8"/>
  <c r="DA45" i="12" s="1"/>
  <c r="DF50" i="8"/>
  <c r="DA47" i="12" s="1"/>
  <c r="DF52" i="8"/>
  <c r="DA49" i="12" s="1"/>
  <c r="DF47" i="8"/>
  <c r="DA44" i="12" s="1"/>
  <c r="DF51" i="8"/>
  <c r="DA48" i="12" s="1"/>
  <c r="DF59" i="8"/>
  <c r="DA56" i="12" s="1"/>
  <c r="DF62" i="8"/>
  <c r="DA59" i="12" s="1"/>
  <c r="DF61" i="8"/>
  <c r="DA58" i="12" s="1"/>
  <c r="DF60" i="8"/>
  <c r="DA57" i="12" s="1"/>
  <c r="DC6" i="8"/>
  <c r="CT29" i="4" s="1"/>
  <c r="CT41" i="4" s="1"/>
  <c r="CO17" i="7"/>
  <c r="CU4" i="4"/>
  <c r="CW5" i="33"/>
  <c r="CV16" i="4" s="1"/>
  <c r="CW31" i="33"/>
  <c r="CW32" i="33" s="1"/>
  <c r="CV20" i="4" s="1"/>
  <c r="CW20" i="33"/>
  <c r="CW21" i="33" s="1"/>
  <c r="CV19" i="4" s="1"/>
  <c r="DG5" i="8"/>
  <c r="DG74" i="8" s="1"/>
  <c r="DB71" i="12" s="1"/>
  <c r="CX4" i="33"/>
  <c r="CX4" i="34"/>
  <c r="DF40" i="8"/>
  <c r="DA37" i="12" s="1"/>
  <c r="DF18" i="8"/>
  <c r="DA15" i="12" s="1"/>
  <c r="DF14" i="8"/>
  <c r="DA11" i="12" s="1"/>
  <c r="DF33" i="8"/>
  <c r="DA30" i="12" s="1"/>
  <c r="DF20" i="8"/>
  <c r="DA17" i="12" s="1"/>
  <c r="DF21" i="8"/>
  <c r="DA18" i="12" s="1"/>
  <c r="DF30" i="8"/>
  <c r="DA27" i="12" s="1"/>
  <c r="DF26" i="8"/>
  <c r="DA23" i="12" s="1"/>
  <c r="DF34" i="8"/>
  <c r="DA31" i="12" s="1"/>
  <c r="DF32" i="8"/>
  <c r="DA29" i="12" s="1"/>
  <c r="DF69" i="8"/>
  <c r="DA66" i="12" s="1"/>
  <c r="DF28" i="8"/>
  <c r="DA25" i="12" s="1"/>
  <c r="DF41" i="8"/>
  <c r="DA38" i="12" s="1"/>
  <c r="DF16" i="8"/>
  <c r="DA13" i="12" s="1"/>
  <c r="DF31" i="8"/>
  <c r="DA28" i="12" s="1"/>
  <c r="DF75" i="8"/>
  <c r="DF82" i="8"/>
  <c r="DA79" i="12" s="1"/>
  <c r="DF17" i="8"/>
  <c r="DA14" i="12" s="1"/>
  <c r="DF76" i="8"/>
  <c r="DA73" i="12" s="1"/>
  <c r="DF83" i="8"/>
  <c r="DA80" i="12" s="1"/>
  <c r="DF42" i="8"/>
  <c r="DA39" i="12" s="1"/>
  <c r="DF29" i="8"/>
  <c r="DA26" i="12" s="1"/>
  <c r="DF39" i="8"/>
  <c r="DA36" i="12" s="1"/>
  <c r="DF27" i="8"/>
  <c r="DA24" i="12" s="1"/>
  <c r="DF19" i="8"/>
  <c r="DA16" i="12" s="1"/>
  <c r="DF15" i="8"/>
  <c r="DA12" i="12" s="1"/>
  <c r="CP16" i="7"/>
  <c r="CP18" i="7" s="1"/>
  <c r="CV6" i="12"/>
  <c r="CR42" i="4" s="1"/>
  <c r="CT52" i="4"/>
  <c r="CX11" i="34" l="1"/>
  <c r="CX12" i="34" s="1"/>
  <c r="CX14" i="34" s="1"/>
  <c r="DF7" i="8"/>
  <c r="CU17" i="4"/>
  <c r="CU9" i="4"/>
  <c r="CX5" i="34"/>
  <c r="CW11" i="4" s="1"/>
  <c r="DG64" i="8"/>
  <c r="DB61" i="12" s="1"/>
  <c r="DG63" i="8"/>
  <c r="DB60" i="12" s="1"/>
  <c r="DG53" i="8"/>
  <c r="DB50" i="12" s="1"/>
  <c r="DG51" i="8"/>
  <c r="DB48" i="12" s="1"/>
  <c r="DG49" i="8"/>
  <c r="DB46" i="12" s="1"/>
  <c r="DG54" i="8"/>
  <c r="DB51" i="12" s="1"/>
  <c r="DG52" i="8"/>
  <c r="DB49" i="12" s="1"/>
  <c r="DG50" i="8"/>
  <c r="DB47" i="12" s="1"/>
  <c r="DG48" i="8"/>
  <c r="DB45" i="12" s="1"/>
  <c r="DG47" i="8"/>
  <c r="DB44" i="12" s="1"/>
  <c r="DG62" i="8"/>
  <c r="DB59" i="12" s="1"/>
  <c r="DG61" i="8"/>
  <c r="DB58" i="12" s="1"/>
  <c r="DG60" i="8"/>
  <c r="DB57" i="12" s="1"/>
  <c r="DG59" i="8"/>
  <c r="DB56" i="12" s="1"/>
  <c r="CU52" i="4"/>
  <c r="CQ16" i="7"/>
  <c r="CQ18" i="7" s="1"/>
  <c r="DD6" i="8"/>
  <c r="CU29" i="4" s="1"/>
  <c r="CU41" i="4" s="1"/>
  <c r="CV4" i="4"/>
  <c r="CP17" i="7"/>
  <c r="CX20" i="33"/>
  <c r="CX21" i="33" s="1"/>
  <c r="CW19" i="4" s="1"/>
  <c r="CX31" i="33"/>
  <c r="CX32" i="33" s="1"/>
  <c r="CW20" i="4" s="1"/>
  <c r="CX5" i="33"/>
  <c r="CW16" i="4" s="1"/>
  <c r="DH5" i="8"/>
  <c r="DH74" i="8" s="1"/>
  <c r="DC71" i="12" s="1"/>
  <c r="CY4" i="34"/>
  <c r="CY4" i="33"/>
  <c r="DG7" i="8"/>
  <c r="DG75" i="8"/>
  <c r="DG33" i="8"/>
  <c r="DB30" i="12" s="1"/>
  <c r="DG41" i="8"/>
  <c r="DB38" i="12" s="1"/>
  <c r="DG34" i="8"/>
  <c r="DB31" i="12" s="1"/>
  <c r="DG42" i="8"/>
  <c r="DB39" i="12" s="1"/>
  <c r="DG30" i="8"/>
  <c r="DB27" i="12" s="1"/>
  <c r="DG28" i="8"/>
  <c r="DB25" i="12" s="1"/>
  <c r="DG21" i="8"/>
  <c r="DB18" i="12" s="1"/>
  <c r="DG40" i="8"/>
  <c r="DB37" i="12" s="1"/>
  <c r="DG31" i="8"/>
  <c r="DB28" i="12" s="1"/>
  <c r="DG27" i="8"/>
  <c r="DB24" i="12" s="1"/>
  <c r="DG18" i="8"/>
  <c r="DB15" i="12" s="1"/>
  <c r="DG14" i="8"/>
  <c r="DB11" i="12" s="1"/>
  <c r="DG29" i="8"/>
  <c r="DB26" i="12" s="1"/>
  <c r="DG16" i="8"/>
  <c r="DB13" i="12" s="1"/>
  <c r="DG17" i="8"/>
  <c r="DB14" i="12" s="1"/>
  <c r="DG83" i="8"/>
  <c r="DB80" i="12" s="1"/>
  <c r="DG26" i="8"/>
  <c r="DB23" i="12" s="1"/>
  <c r="DG69" i="8"/>
  <c r="DB66" i="12" s="1"/>
  <c r="DG82" i="8"/>
  <c r="DB79" i="12" s="1"/>
  <c r="DG19" i="8"/>
  <c r="DB16" i="12" s="1"/>
  <c r="DG39" i="8"/>
  <c r="DB36" i="12" s="1"/>
  <c r="DG76" i="8"/>
  <c r="DB73" i="12" s="1"/>
  <c r="DG20" i="8"/>
  <c r="DB17" i="12" s="1"/>
  <c r="DG15" i="8"/>
  <c r="DB12" i="12" s="1"/>
  <c r="DG32" i="8"/>
  <c r="DB29" i="12" s="1"/>
  <c r="CW4" i="4"/>
  <c r="CW6" i="12"/>
  <c r="CS42" i="4" s="1"/>
  <c r="CY11" i="34" l="1"/>
  <c r="CY12" i="34" s="1"/>
  <c r="CY14" i="34" s="1"/>
  <c r="CV17" i="4"/>
  <c r="CV9" i="4"/>
  <c r="CW17" i="4"/>
  <c r="CW9" i="4"/>
  <c r="CY5" i="34"/>
  <c r="CX11" i="4" s="1"/>
  <c r="DH63" i="8"/>
  <c r="DC60" i="12" s="1"/>
  <c r="DH64" i="8"/>
  <c r="DC61" i="12" s="1"/>
  <c r="DH52" i="8"/>
  <c r="DC49" i="12" s="1"/>
  <c r="DH54" i="8"/>
  <c r="DC51" i="12" s="1"/>
  <c r="DH51" i="8"/>
  <c r="DC48" i="12" s="1"/>
  <c r="DH48" i="8"/>
  <c r="DC45" i="12" s="1"/>
  <c r="DH53" i="8"/>
  <c r="DC50" i="12" s="1"/>
  <c r="DH47" i="8"/>
  <c r="DC44" i="12" s="1"/>
  <c r="DH50" i="8"/>
  <c r="DC47" i="12" s="1"/>
  <c r="DH49" i="8"/>
  <c r="DC46" i="12" s="1"/>
  <c r="DH61" i="8"/>
  <c r="DC58" i="12" s="1"/>
  <c r="DH62" i="8"/>
  <c r="DC59" i="12" s="1"/>
  <c r="DH60" i="8"/>
  <c r="DC57" i="12" s="1"/>
  <c r="DH59" i="8"/>
  <c r="DC56" i="12" s="1"/>
  <c r="CR16" i="7"/>
  <c r="CR18" i="7" s="1"/>
  <c r="DE6" i="8"/>
  <c r="CV29" i="4" s="1"/>
  <c r="CV41" i="4" s="1"/>
  <c r="CV52" i="4"/>
  <c r="CQ17" i="7"/>
  <c r="CS16" i="7"/>
  <c r="CS18" i="7" s="1"/>
  <c r="CX4" i="4"/>
  <c r="CW52" i="4"/>
  <c r="DI5" i="8"/>
  <c r="DI74" i="8" s="1"/>
  <c r="DD71" i="12" s="1"/>
  <c r="DH19" i="8"/>
  <c r="DC16" i="12" s="1"/>
  <c r="DH76" i="8"/>
  <c r="DC73" i="12" s="1"/>
  <c r="DH15" i="8"/>
  <c r="DC12" i="12" s="1"/>
  <c r="DH18" i="8"/>
  <c r="DC15" i="12" s="1"/>
  <c r="CZ4" i="33"/>
  <c r="DH27" i="8"/>
  <c r="DC24" i="12" s="1"/>
  <c r="DH26" i="8"/>
  <c r="DC23" i="12" s="1"/>
  <c r="DH42" i="8"/>
  <c r="DC39" i="12" s="1"/>
  <c r="CZ4" i="34"/>
  <c r="DH82" i="8"/>
  <c r="DC79" i="12" s="1"/>
  <c r="DH41" i="8"/>
  <c r="DC38" i="12" s="1"/>
  <c r="DH31" i="8"/>
  <c r="DC28" i="12" s="1"/>
  <c r="DH39" i="8"/>
  <c r="DC36" i="12" s="1"/>
  <c r="DH20" i="8"/>
  <c r="DC17" i="12" s="1"/>
  <c r="DH29" i="8"/>
  <c r="DC26" i="12" s="1"/>
  <c r="DH30" i="8"/>
  <c r="DC27" i="12" s="1"/>
  <c r="DH16" i="8"/>
  <c r="DC13" i="12" s="1"/>
  <c r="DH34" i="8"/>
  <c r="DC31" i="12" s="1"/>
  <c r="DH83" i="8"/>
  <c r="DC80" i="12" s="1"/>
  <c r="DH33" i="8"/>
  <c r="DC30" i="12" s="1"/>
  <c r="DH75" i="8"/>
  <c r="DH14" i="8"/>
  <c r="DC11" i="12" s="1"/>
  <c r="DH69" i="8"/>
  <c r="DC66" i="12" s="1"/>
  <c r="DH40" i="8"/>
  <c r="DC37" i="12" s="1"/>
  <c r="DH21" i="8"/>
  <c r="DC18" i="12" s="1"/>
  <c r="DH32" i="8"/>
  <c r="DC29" i="12" s="1"/>
  <c r="DH17" i="8"/>
  <c r="DC14" i="12" s="1"/>
  <c r="DH28" i="8"/>
  <c r="DC25" i="12" s="1"/>
  <c r="CY20" i="33"/>
  <c r="CY21" i="33" s="1"/>
  <c r="CX19" i="4" s="1"/>
  <c r="CY31" i="33"/>
  <c r="CY32" i="33" s="1"/>
  <c r="CX20" i="4" s="1"/>
  <c r="CY5" i="33"/>
  <c r="CX16" i="4" s="1"/>
  <c r="CX6" i="12"/>
  <c r="CT42" i="4" s="1"/>
  <c r="CZ11" i="34" l="1"/>
  <c r="CZ12" i="34" s="1"/>
  <c r="CZ14" i="34" s="1"/>
  <c r="DH7" i="8"/>
  <c r="CX17" i="4"/>
  <c r="CX9" i="4"/>
  <c r="CR17" i="7"/>
  <c r="CZ5" i="34"/>
  <c r="CY11" i="4" s="1"/>
  <c r="DI64" i="8"/>
  <c r="DD61" i="12" s="1"/>
  <c r="DI63" i="8"/>
  <c r="DD60" i="12" s="1"/>
  <c r="DI51" i="8"/>
  <c r="DD48" i="12" s="1"/>
  <c r="DI53" i="8"/>
  <c r="DD50" i="12" s="1"/>
  <c r="DI50" i="8"/>
  <c r="DD47" i="12" s="1"/>
  <c r="DI52" i="8"/>
  <c r="DD49" i="12" s="1"/>
  <c r="DI47" i="8"/>
  <c r="DD44" i="12" s="1"/>
  <c r="DI49" i="8"/>
  <c r="DD46" i="12" s="1"/>
  <c r="DI48" i="8"/>
  <c r="DD45" i="12" s="1"/>
  <c r="DI54" i="8"/>
  <c r="DD51" i="12" s="1"/>
  <c r="DI60" i="8"/>
  <c r="DD57" i="12" s="1"/>
  <c r="DI62" i="8"/>
  <c r="DD59" i="12" s="1"/>
  <c r="DI61" i="8"/>
  <c r="DD58" i="12" s="1"/>
  <c r="DI59" i="8"/>
  <c r="DD56" i="12" s="1"/>
  <c r="DF6" i="8"/>
  <c r="CW29" i="4" s="1"/>
  <c r="CW41" i="4" s="1"/>
  <c r="CT16" i="7"/>
  <c r="CT18" i="7" s="1"/>
  <c r="CS17" i="7"/>
  <c r="DJ5" i="8"/>
  <c r="DJ74" i="8" s="1"/>
  <c r="DE71" i="12" s="1"/>
  <c r="DI31" i="8"/>
  <c r="DD28" i="12" s="1"/>
  <c r="DI28" i="8"/>
  <c r="DD25" i="12" s="1"/>
  <c r="DI27" i="8"/>
  <c r="DD24" i="12" s="1"/>
  <c r="DI20" i="8"/>
  <c r="DD17" i="12" s="1"/>
  <c r="DI15" i="8"/>
  <c r="DD12" i="12" s="1"/>
  <c r="DI29" i="8"/>
  <c r="DD26" i="12" s="1"/>
  <c r="DI18" i="8"/>
  <c r="DD15" i="12" s="1"/>
  <c r="DI17" i="8"/>
  <c r="DD14" i="12" s="1"/>
  <c r="DI14" i="8"/>
  <c r="DD11" i="12" s="1"/>
  <c r="DA4" i="33"/>
  <c r="DI41" i="8"/>
  <c r="DD38" i="12" s="1"/>
  <c r="DI33" i="8"/>
  <c r="DD30" i="12" s="1"/>
  <c r="DI69" i="8"/>
  <c r="DD66" i="12" s="1"/>
  <c r="DI30" i="8"/>
  <c r="DD27" i="12" s="1"/>
  <c r="DI21" i="8"/>
  <c r="DD18" i="12" s="1"/>
  <c r="DI26" i="8"/>
  <c r="DD23" i="12" s="1"/>
  <c r="DA4" i="34"/>
  <c r="DI39" i="8"/>
  <c r="DD36" i="12" s="1"/>
  <c r="DI19" i="8"/>
  <c r="DD16" i="12" s="1"/>
  <c r="DI82" i="8"/>
  <c r="DD79" i="12" s="1"/>
  <c r="DI32" i="8"/>
  <c r="DD29" i="12" s="1"/>
  <c r="DI83" i="8"/>
  <c r="DD80" i="12" s="1"/>
  <c r="DI75" i="8"/>
  <c r="DI34" i="8"/>
  <c r="DD31" i="12" s="1"/>
  <c r="DI42" i="8"/>
  <c r="DD39" i="12" s="1"/>
  <c r="DI16" i="8"/>
  <c r="DD13" i="12" s="1"/>
  <c r="DI40" i="8"/>
  <c r="DD37" i="12" s="1"/>
  <c r="DI76" i="8"/>
  <c r="DD73" i="12" s="1"/>
  <c r="CZ20" i="33"/>
  <c r="CZ21" i="33" s="1"/>
  <c r="CY19" i="4" s="1"/>
  <c r="CZ5" i="33"/>
  <c r="CY16" i="4" s="1"/>
  <c r="CZ31" i="33"/>
  <c r="CZ32" i="33" s="1"/>
  <c r="CY20" i="4" s="1"/>
  <c r="CY4" i="4"/>
  <c r="CX52" i="4"/>
  <c r="CY6" i="12"/>
  <c r="CU42" i="4" s="1"/>
  <c r="DA11" i="34" l="1"/>
  <c r="DA12" i="34" s="1"/>
  <c r="DA14" i="34" s="1"/>
  <c r="DI7" i="8"/>
  <c r="CY17" i="4"/>
  <c r="CY9" i="4"/>
  <c r="DA5" i="34"/>
  <c r="CZ11" i="4" s="1"/>
  <c r="DJ63" i="8"/>
  <c r="DE60" i="12" s="1"/>
  <c r="DJ64" i="8"/>
  <c r="DE61" i="12" s="1"/>
  <c r="DJ50" i="8"/>
  <c r="DE47" i="12" s="1"/>
  <c r="DJ47" i="8"/>
  <c r="DE44" i="12" s="1"/>
  <c r="DJ52" i="8"/>
  <c r="DE49" i="12" s="1"/>
  <c r="DJ54" i="8"/>
  <c r="DE51" i="12" s="1"/>
  <c r="DJ53" i="8"/>
  <c r="DE50" i="12" s="1"/>
  <c r="DJ48" i="8"/>
  <c r="DE45" i="12" s="1"/>
  <c r="DJ51" i="8"/>
  <c r="DE48" i="12" s="1"/>
  <c r="DJ49" i="8"/>
  <c r="DE46" i="12" s="1"/>
  <c r="DJ62" i="8"/>
  <c r="DE59" i="12" s="1"/>
  <c r="DJ60" i="8"/>
  <c r="DE57" i="12" s="1"/>
  <c r="DJ59" i="8"/>
  <c r="DE56" i="12" s="1"/>
  <c r="DJ61" i="8"/>
  <c r="DE58" i="12" s="1"/>
  <c r="DG6" i="8"/>
  <c r="CX29" i="4" s="1"/>
  <c r="CX41" i="4" s="1"/>
  <c r="CU16" i="7"/>
  <c r="CU18" i="7" s="1"/>
  <c r="CT17" i="7"/>
  <c r="CZ4" i="4"/>
  <c r="CY52" i="4"/>
  <c r="DK5" i="8"/>
  <c r="DK74" i="8" s="1"/>
  <c r="DF71" i="12" s="1"/>
  <c r="DB4" i="33"/>
  <c r="DJ7" i="8"/>
  <c r="DB4" i="34"/>
  <c r="DJ29" i="8"/>
  <c r="DE26" i="12" s="1"/>
  <c r="DJ69" i="8"/>
  <c r="DE66" i="12" s="1"/>
  <c r="DJ18" i="8"/>
  <c r="DE15" i="12" s="1"/>
  <c r="DJ19" i="8"/>
  <c r="DE16" i="12" s="1"/>
  <c r="DJ26" i="8"/>
  <c r="DE23" i="12" s="1"/>
  <c r="DJ15" i="8"/>
  <c r="DE12" i="12" s="1"/>
  <c r="DJ34" i="8"/>
  <c r="DE31" i="12" s="1"/>
  <c r="DJ75" i="8"/>
  <c r="DJ41" i="8"/>
  <c r="DE38" i="12" s="1"/>
  <c r="DJ27" i="8"/>
  <c r="DE24" i="12" s="1"/>
  <c r="DJ30" i="8"/>
  <c r="DE27" i="12" s="1"/>
  <c r="DJ76" i="8"/>
  <c r="DE73" i="12" s="1"/>
  <c r="DJ39" i="8"/>
  <c r="DE36" i="12" s="1"/>
  <c r="DJ20" i="8"/>
  <c r="DE17" i="12" s="1"/>
  <c r="DJ31" i="8"/>
  <c r="DE28" i="12" s="1"/>
  <c r="DJ40" i="8"/>
  <c r="DE37" i="12" s="1"/>
  <c r="DJ14" i="8"/>
  <c r="DE11" i="12" s="1"/>
  <c r="DJ33" i="8"/>
  <c r="DE30" i="12" s="1"/>
  <c r="DJ83" i="8"/>
  <c r="DE80" i="12" s="1"/>
  <c r="DJ42" i="8"/>
  <c r="DE39" i="12" s="1"/>
  <c r="DJ21" i="8"/>
  <c r="DE18" i="12" s="1"/>
  <c r="DJ28" i="8"/>
  <c r="DE25" i="12" s="1"/>
  <c r="DJ17" i="8"/>
  <c r="DE14" i="12" s="1"/>
  <c r="DJ16" i="8"/>
  <c r="DE13" i="12" s="1"/>
  <c r="DJ82" i="8"/>
  <c r="DE79" i="12" s="1"/>
  <c r="DJ32" i="8"/>
  <c r="DE29" i="12" s="1"/>
  <c r="DA5" i="33"/>
  <c r="CZ16" i="4" s="1"/>
  <c r="DA20" i="33"/>
  <c r="DA21" i="33" s="1"/>
  <c r="CZ19" i="4" s="1"/>
  <c r="DA31" i="33"/>
  <c r="DA32" i="33" s="1"/>
  <c r="CZ20" i="4" s="1"/>
  <c r="DB11" i="34" l="1"/>
  <c r="DB12" i="34" s="1"/>
  <c r="DB14" i="34" s="1"/>
  <c r="CZ17" i="4"/>
  <c r="CZ9" i="4"/>
  <c r="DB5" i="34"/>
  <c r="DA11" i="4" s="1"/>
  <c r="DK63" i="8"/>
  <c r="DF60" i="12" s="1"/>
  <c r="DK64" i="8"/>
  <c r="DF61" i="12" s="1"/>
  <c r="DK54" i="8"/>
  <c r="DF51" i="12" s="1"/>
  <c r="DK52" i="8"/>
  <c r="DF49" i="12" s="1"/>
  <c r="DK50" i="8"/>
  <c r="DF47" i="12" s="1"/>
  <c r="DK53" i="8"/>
  <c r="DF50" i="12" s="1"/>
  <c r="DK51" i="8"/>
  <c r="DF48" i="12" s="1"/>
  <c r="DK49" i="8"/>
  <c r="DF46" i="12" s="1"/>
  <c r="DK47" i="8"/>
  <c r="DF44" i="12" s="1"/>
  <c r="DK48" i="8"/>
  <c r="DF45" i="12" s="1"/>
  <c r="DK61" i="8"/>
  <c r="DF58" i="12" s="1"/>
  <c r="DK62" i="8"/>
  <c r="DF59" i="12" s="1"/>
  <c r="DK60" i="8"/>
  <c r="DF57" i="12" s="1"/>
  <c r="DK59" i="8"/>
  <c r="DF56" i="12" s="1"/>
  <c r="DH6" i="8"/>
  <c r="CY29" i="4" s="1"/>
  <c r="CY41" i="4" s="1"/>
  <c r="CV16" i="7"/>
  <c r="CV18" i="7" s="1"/>
  <c r="CU17" i="7"/>
  <c r="DB20" i="33"/>
  <c r="DB21" i="33" s="1"/>
  <c r="DA19" i="4" s="1"/>
  <c r="DB5" i="33"/>
  <c r="DA16" i="4" s="1"/>
  <c r="DB31" i="33"/>
  <c r="DB32" i="33" s="1"/>
  <c r="DA20" i="4" s="1"/>
  <c r="DC4" i="33"/>
  <c r="DK7" i="8"/>
  <c r="DC4" i="34"/>
  <c r="DK18" i="8"/>
  <c r="DF15" i="12" s="1"/>
  <c r="DK14" i="8"/>
  <c r="DF11" i="12" s="1"/>
  <c r="DK30" i="8"/>
  <c r="DF27" i="12" s="1"/>
  <c r="DK26" i="8"/>
  <c r="DF23" i="12" s="1"/>
  <c r="DK21" i="8"/>
  <c r="DF18" i="12" s="1"/>
  <c r="DK76" i="8"/>
  <c r="DF73" i="12" s="1"/>
  <c r="DK34" i="8"/>
  <c r="DF31" i="12" s="1"/>
  <c r="DK39" i="8"/>
  <c r="DF36" i="12" s="1"/>
  <c r="DK16" i="8"/>
  <c r="DF13" i="12" s="1"/>
  <c r="DK82" i="8"/>
  <c r="DF79" i="12" s="1"/>
  <c r="DK42" i="8"/>
  <c r="DF39" i="12" s="1"/>
  <c r="DK40" i="8"/>
  <c r="DF37" i="12" s="1"/>
  <c r="DK20" i="8"/>
  <c r="DF17" i="12" s="1"/>
  <c r="DK31" i="8"/>
  <c r="DF28" i="12" s="1"/>
  <c r="DK33" i="8"/>
  <c r="DF30" i="12" s="1"/>
  <c r="DK29" i="8"/>
  <c r="DF26" i="12" s="1"/>
  <c r="DK19" i="8"/>
  <c r="DF16" i="12" s="1"/>
  <c r="DK15" i="8"/>
  <c r="DF12" i="12" s="1"/>
  <c r="DK75" i="8"/>
  <c r="DK32" i="8"/>
  <c r="DF29" i="12" s="1"/>
  <c r="DK69" i="8"/>
  <c r="DF66" i="12" s="1"/>
  <c r="DK17" i="8"/>
  <c r="DF14" i="12" s="1"/>
  <c r="DK41" i="8"/>
  <c r="DF38" i="12" s="1"/>
  <c r="DK27" i="8"/>
  <c r="DF24" i="12" s="1"/>
  <c r="DK28" i="8"/>
  <c r="DF25" i="12" s="1"/>
  <c r="DK83" i="8"/>
  <c r="DF80" i="12" s="1"/>
  <c r="DA4" i="4"/>
  <c r="CZ52" i="4"/>
  <c r="DA6" i="12"/>
  <c r="CW42" i="4" s="1"/>
  <c r="DC11" i="34" l="1"/>
  <c r="DC12" i="34" s="1"/>
  <c r="DC14" i="34" s="1"/>
  <c r="DA17" i="4"/>
  <c r="DA9" i="4"/>
  <c r="DC5" i="34"/>
  <c r="DB11" i="4" s="1"/>
  <c r="H76" i="8"/>
  <c r="G76" i="8" s="1"/>
  <c r="H83" i="8"/>
  <c r="G83" i="8" s="1"/>
  <c r="H27" i="8"/>
  <c r="G27" i="8" s="1"/>
  <c r="H32" i="8"/>
  <c r="G32" i="8" s="1"/>
  <c r="H75" i="8"/>
  <c r="G72" i="12" s="1"/>
  <c r="H19" i="8"/>
  <c r="G19" i="8" s="1"/>
  <c r="H33" i="8"/>
  <c r="H39" i="8"/>
  <c r="H82" i="8"/>
  <c r="G79" i="12" s="1"/>
  <c r="H21" i="8"/>
  <c r="G18" i="12" s="1"/>
  <c r="H26" i="8"/>
  <c r="G26" i="8" s="1"/>
  <c r="H18" i="8"/>
  <c r="G15" i="12" s="1"/>
  <c r="H41" i="8"/>
  <c r="H31" i="8"/>
  <c r="G28" i="12" s="1"/>
  <c r="H29" i="8"/>
  <c r="G26" i="12" s="1"/>
  <c r="H40" i="8"/>
  <c r="H42" i="8"/>
  <c r="H34" i="8"/>
  <c r="H28" i="8"/>
  <c r="G28" i="8" s="1"/>
  <c r="H17" i="8"/>
  <c r="G17" i="8" s="1"/>
  <c r="H20" i="8"/>
  <c r="G20" i="8" s="1"/>
  <c r="H69" i="8"/>
  <c r="H15" i="8"/>
  <c r="G15" i="8" s="1"/>
  <c r="H16" i="8"/>
  <c r="G16" i="8" s="1"/>
  <c r="H30" i="8"/>
  <c r="G30" i="8" s="1"/>
  <c r="H14" i="8"/>
  <c r="G11" i="12" s="1"/>
  <c r="DI6" i="8"/>
  <c r="CZ29" i="4" s="1"/>
  <c r="CZ41" i="4" s="1"/>
  <c r="CW16" i="7"/>
  <c r="CW18" i="7" s="1"/>
  <c r="CV17" i="7"/>
  <c r="DB4" i="4"/>
  <c r="DA52" i="4"/>
  <c r="DC5" i="33"/>
  <c r="DB16" i="4" s="1"/>
  <c r="DC20" i="33"/>
  <c r="DC21" i="33" s="1"/>
  <c r="DB19" i="4" s="1"/>
  <c r="DC31" i="33"/>
  <c r="DC32" i="33" s="1"/>
  <c r="DB20" i="4" s="1"/>
  <c r="DB6" i="12"/>
  <c r="CX42" i="4" s="1"/>
  <c r="DB9" i="4" l="1"/>
  <c r="DB17" i="4"/>
  <c r="G37" i="12"/>
  <c r="G50" i="12"/>
  <c r="G36" i="12"/>
  <c r="G49" i="12"/>
  <c r="G31" i="12"/>
  <c r="G44" i="12"/>
  <c r="G39" i="12"/>
  <c r="G33" i="8"/>
  <c r="G43" i="12"/>
  <c r="G41" i="8"/>
  <c r="G51" i="12"/>
  <c r="G66" i="12"/>
  <c r="G68" i="12"/>
  <c r="G67" i="12"/>
  <c r="G69" i="12"/>
  <c r="G73" i="12"/>
  <c r="G75" i="8"/>
  <c r="G29" i="12"/>
  <c r="G23" i="12"/>
  <c r="G29" i="8"/>
  <c r="G24" i="12"/>
  <c r="G39" i="8"/>
  <c r="G13" i="12"/>
  <c r="G14" i="12"/>
  <c r="G82" i="8"/>
  <c r="G27" i="12"/>
  <c r="G34" i="8"/>
  <c r="G21" i="8"/>
  <c r="G38" i="12"/>
  <c r="G18" i="8"/>
  <c r="G25" i="12"/>
  <c r="G12" i="12"/>
  <c r="G40" i="8"/>
  <c r="G31" i="8"/>
  <c r="G14" i="8"/>
  <c r="G30" i="12"/>
  <c r="G80" i="12"/>
  <c r="G42" i="8"/>
  <c r="G17" i="12"/>
  <c r="G69" i="8"/>
  <c r="G16" i="12"/>
  <c r="DJ6" i="8"/>
  <c r="DA29" i="4" s="1"/>
  <c r="DA41" i="4" s="1"/>
  <c r="CZ6" i="12"/>
  <c r="CV42" i="4" s="1"/>
  <c r="CX16" i="7"/>
  <c r="CX18" i="7" s="1"/>
  <c r="CW17" i="7"/>
  <c r="CE6" i="12"/>
  <c r="CA42" i="4" s="1"/>
  <c r="CP6" i="12"/>
  <c r="CL42" i="4" s="1"/>
  <c r="DB52" i="4"/>
  <c r="DC6" i="12"/>
  <c r="CY42" i="4" s="1"/>
  <c r="DK6" i="8" l="1"/>
  <c r="DB29" i="4" s="1"/>
  <c r="DB41" i="4" s="1"/>
  <c r="CY16" i="7"/>
  <c r="CY18" i="7" s="1"/>
  <c r="CX17" i="7"/>
  <c r="DD6" i="12"/>
  <c r="CZ42" i="4" s="1"/>
  <c r="BC6" i="12" l="1"/>
  <c r="AY42" i="4" s="1"/>
  <c r="CZ16" i="7"/>
  <c r="CY17" i="7"/>
  <c r="DD5" i="12"/>
  <c r="CZ24" i="4" s="1"/>
  <c r="CZ39" i="4" s="1"/>
  <c r="DE6" i="12"/>
  <c r="DA42" i="4" s="1"/>
  <c r="BY6" i="12"/>
  <c r="BU42" i="4" s="1"/>
  <c r="CZ18" i="7" l="1"/>
  <c r="DA16" i="7"/>
  <c r="CV1" i="1"/>
  <c r="BW6" i="12"/>
  <c r="BS42" i="4" s="1"/>
  <c r="BK1" i="1"/>
  <c r="CZ17" i="7"/>
  <c r="DE5" i="12"/>
  <c r="DA24" i="4" s="1"/>
  <c r="DA39" i="4" s="1"/>
  <c r="DF6" i="12"/>
  <c r="DB42" i="4" s="1"/>
  <c r="AW52" i="4"/>
  <c r="AX52" i="4"/>
  <c r="AY52" i="4"/>
  <c r="AZ52" i="4"/>
  <c r="BA52" i="4"/>
  <c r="BB52" i="4"/>
  <c r="BC52" i="4"/>
  <c r="BD52" i="4"/>
  <c r="BE52" i="4"/>
  <c r="BF52" i="4"/>
  <c r="BG52" i="4"/>
  <c r="BH52" i="4"/>
  <c r="BI52" i="4"/>
  <c r="BJ52" i="4"/>
  <c r="BK52" i="4"/>
  <c r="BL52" i="4"/>
  <c r="BM52" i="4"/>
  <c r="BN52" i="4"/>
  <c r="BO52" i="4"/>
  <c r="BP52" i="4"/>
  <c r="BQ52" i="4"/>
  <c r="BR52" i="4"/>
  <c r="BS52" i="4"/>
  <c r="BT52" i="4"/>
  <c r="BU52" i="4"/>
  <c r="BV52" i="4"/>
  <c r="BW52" i="4"/>
  <c r="BX52" i="4"/>
  <c r="BY52" i="4"/>
  <c r="BZ52" i="4"/>
  <c r="CA52" i="4"/>
  <c r="CB52" i="4"/>
  <c r="CC52" i="4"/>
  <c r="CD52" i="4"/>
  <c r="CE52" i="4"/>
  <c r="CF52" i="4"/>
  <c r="CG52" i="4"/>
  <c r="CH52" i="4"/>
  <c r="CI52" i="4"/>
  <c r="CJ52" i="4"/>
  <c r="CK52" i="4"/>
  <c r="CL52" i="4"/>
  <c r="CM52" i="4"/>
  <c r="CN52" i="4"/>
  <c r="CO52" i="4"/>
  <c r="CP52" i="4"/>
  <c r="CQ52" i="4"/>
  <c r="CR52" i="4"/>
  <c r="CS52" i="4"/>
  <c r="DA18" i="7" l="1"/>
  <c r="DB16" i="7"/>
  <c r="DA17" i="7"/>
  <c r="BY1" i="1"/>
  <c r="BI1" i="1"/>
  <c r="BG1" i="1"/>
  <c r="AS1" i="1"/>
  <c r="CZ1" i="1"/>
  <c r="DF1" i="1"/>
  <c r="DG1" i="1"/>
  <c r="CE1" i="1"/>
  <c r="AV1" i="1"/>
  <c r="BT1" i="1"/>
  <c r="AQ1" i="1"/>
  <c r="AZ1" i="1"/>
  <c r="AX1" i="1"/>
  <c r="DE1" i="1"/>
  <c r="BA1" i="1"/>
  <c r="BX1" i="1"/>
  <c r="AW1" i="1"/>
  <c r="DC1" i="1"/>
  <c r="CH1" i="1"/>
  <c r="CN1" i="1"/>
  <c r="BJ1" i="1"/>
  <c r="BU1" i="1"/>
  <c r="BV1" i="1"/>
  <c r="CS1" i="1"/>
  <c r="AY1" i="1"/>
  <c r="AR1" i="1"/>
  <c r="BS1" i="1"/>
  <c r="AU1" i="1"/>
  <c r="DI1" i="1"/>
  <c r="DB1" i="1"/>
  <c r="AT1" i="1"/>
  <c r="BF1" i="1"/>
  <c r="BP1" i="1"/>
  <c r="BO1" i="1"/>
  <c r="CC1" i="1"/>
  <c r="CJ1" i="1"/>
  <c r="BE1" i="1"/>
  <c r="CK1" i="1"/>
  <c r="DH1" i="1"/>
  <c r="CI1" i="1"/>
  <c r="CX1" i="1"/>
  <c r="CR1" i="1"/>
  <c r="BR1" i="1"/>
  <c r="BD1" i="1"/>
  <c r="BZ1" i="1"/>
  <c r="CU1" i="1"/>
  <c r="CO1" i="1"/>
  <c r="BW1" i="1"/>
  <c r="CM1" i="1"/>
  <c r="DD1" i="1"/>
  <c r="BL1" i="1"/>
  <c r="CY1" i="1"/>
  <c r="BQ1" i="1"/>
  <c r="CQ1" i="1"/>
  <c r="CT1" i="1"/>
  <c r="CF1" i="1"/>
  <c r="CP1" i="1"/>
  <c r="AP1" i="1"/>
  <c r="BB1" i="1"/>
  <c r="CA1" i="1"/>
  <c r="BN1" i="1"/>
  <c r="DA1" i="1"/>
  <c r="BC1" i="1"/>
  <c r="CG1" i="1"/>
  <c r="CB1" i="1"/>
  <c r="CW1" i="1"/>
  <c r="BM1" i="1"/>
  <c r="DJ1" i="1"/>
  <c r="CL1" i="1"/>
  <c r="BH1" i="1"/>
  <c r="CD1" i="1"/>
  <c r="DF5" i="12"/>
  <c r="DB24" i="4" s="1"/>
  <c r="DB39" i="4" s="1"/>
  <c r="DB18" i="7" l="1"/>
  <c r="DC16" i="7"/>
  <c r="DB17" i="7"/>
  <c r="AR52" i="4"/>
  <c r="AJ52" i="4"/>
  <c r="AI52" i="4"/>
  <c r="AN52" i="4"/>
  <c r="DC18" i="7" l="1"/>
  <c r="DD16" i="7"/>
  <c r="DC17" i="7"/>
  <c r="AF52" i="4"/>
  <c r="AB52" i="4"/>
  <c r="X52" i="4"/>
  <c r="AV52" i="4"/>
  <c r="AM52" i="4"/>
  <c r="AU52" i="4"/>
  <c r="AQ52" i="4"/>
  <c r="DD18" i="7" l="1"/>
  <c r="DE16" i="7"/>
  <c r="DD17" i="7"/>
  <c r="AE52" i="4"/>
  <c r="AA52" i="4"/>
  <c r="AD52" i="4"/>
  <c r="AT52" i="4"/>
  <c r="AL52" i="4"/>
  <c r="AC52" i="4"/>
  <c r="AS52" i="4"/>
  <c r="AK52" i="4"/>
  <c r="AO52" i="4"/>
  <c r="AP52" i="4"/>
  <c r="Z52" i="4"/>
  <c r="AH52" i="4"/>
  <c r="Y52" i="4"/>
  <c r="AG52" i="4"/>
  <c r="DE18" i="7" l="1"/>
  <c r="DF16" i="7"/>
  <c r="DE17" i="7"/>
  <c r="CD6" i="12"/>
  <c r="BZ42" i="4" s="1"/>
  <c r="DF18" i="7" l="1"/>
  <c r="DG16" i="7"/>
  <c r="DF17" i="7"/>
  <c r="DG18" i="7" l="1"/>
  <c r="DH16" i="7"/>
  <c r="DG17" i="7"/>
  <c r="DH18" i="7" l="1"/>
  <c r="DI16" i="7"/>
  <c r="DH17" i="7"/>
  <c r="DI18" i="7" l="1"/>
  <c r="DJ16" i="7"/>
  <c r="DI17" i="7"/>
  <c r="DC5" i="12"/>
  <c r="CY24" i="4" s="1"/>
  <c r="CY39" i="4" s="1"/>
  <c r="AI6" i="8"/>
  <c r="Z29" i="4" s="1"/>
  <c r="Z41" i="4" s="1"/>
  <c r="AH6" i="8"/>
  <c r="Y29" i="4" s="1"/>
  <c r="Y41" i="4" s="1"/>
  <c r="AJ6" i="8"/>
  <c r="AA29" i="4" s="1"/>
  <c r="AA41" i="4" s="1"/>
  <c r="DJ18" i="7" l="1"/>
  <c r="DK16" i="7"/>
  <c r="DJ17" i="7"/>
  <c r="AG6" i="8"/>
  <c r="X29" i="4" s="1"/>
  <c r="X41" i="4" s="1"/>
  <c r="DK18" i="7" l="1"/>
  <c r="DL16" i="7"/>
  <c r="DK17" i="7"/>
  <c r="AE20" i="7"/>
  <c r="DL18" i="7" l="1"/>
  <c r="DM16" i="7"/>
  <c r="DL17" i="7"/>
  <c r="AF20" i="7"/>
  <c r="DM18" i="7" l="1"/>
  <c r="DN16" i="7"/>
  <c r="DM17" i="7"/>
  <c r="DN18" i="7" l="1"/>
  <c r="DO16" i="7"/>
  <c r="DN17" i="7"/>
  <c r="AG20" i="7"/>
  <c r="DO18" i="7" l="1"/>
  <c r="DP16" i="7"/>
  <c r="DO17" i="7"/>
  <c r="AH20" i="7"/>
  <c r="DP18" i="7" l="1"/>
  <c r="DQ16" i="7"/>
  <c r="DP17" i="7"/>
  <c r="AI20" i="7"/>
  <c r="DQ18" i="7" l="1"/>
  <c r="DR16" i="7"/>
  <c r="DQ17" i="7"/>
  <c r="U8" i="8"/>
  <c r="W8" i="8"/>
  <c r="I6" i="34"/>
  <c r="I22" i="33"/>
  <c r="I21" i="33" s="1"/>
  <c r="H19" i="4" s="1"/>
  <c r="O6" i="33"/>
  <c r="O5" i="33" s="1"/>
  <c r="N16" i="4" s="1"/>
  <c r="M6" i="34"/>
  <c r="M5" i="34" s="1"/>
  <c r="L11" i="4" s="1"/>
  <c r="I6" i="33"/>
  <c r="I5" i="33" s="1"/>
  <c r="H16" i="4" s="1"/>
  <c r="P33" i="33"/>
  <c r="P32" i="33" s="1"/>
  <c r="O20" i="4" s="1"/>
  <c r="O33" i="33"/>
  <c r="O32" i="33" s="1"/>
  <c r="N20" i="4" s="1"/>
  <c r="K33" i="33"/>
  <c r="K32" i="33" s="1"/>
  <c r="J20" i="4" s="1"/>
  <c r="Q8" i="8"/>
  <c r="O6" i="34"/>
  <c r="O5" i="34" s="1"/>
  <c r="N11" i="4" s="1"/>
  <c r="K6" i="33"/>
  <c r="K5" i="33" s="1"/>
  <c r="J16" i="4" s="1"/>
  <c r="P6" i="34"/>
  <c r="P5" i="34" s="1"/>
  <c r="O11" i="4" s="1"/>
  <c r="I33" i="33"/>
  <c r="I32" i="33" s="1"/>
  <c r="H20" i="4" s="1"/>
  <c r="O22" i="33"/>
  <c r="O21" i="33" s="1"/>
  <c r="N19" i="4" s="1"/>
  <c r="P6" i="33"/>
  <c r="P5" i="33" s="1"/>
  <c r="O16" i="4" s="1"/>
  <c r="P22" i="33"/>
  <c r="P21" i="33" s="1"/>
  <c r="O19" i="4" s="1"/>
  <c r="S8" i="8"/>
  <c r="M6" i="33"/>
  <c r="M5" i="33" s="1"/>
  <c r="L16" i="4" s="1"/>
  <c r="K6" i="34"/>
  <c r="K22" i="33"/>
  <c r="K21" i="33" s="1"/>
  <c r="J19" i="4" s="1"/>
  <c r="M22" i="33"/>
  <c r="M21" i="33" s="1"/>
  <c r="L19" i="4" s="1"/>
  <c r="X8" i="8"/>
  <c r="R6" i="33"/>
  <c r="R5" i="33" s="1"/>
  <c r="Q16" i="4" s="1"/>
  <c r="Z8" i="8"/>
  <c r="R22" i="33"/>
  <c r="R21" i="33" s="1"/>
  <c r="Q19" i="4" s="1"/>
  <c r="R33" i="33"/>
  <c r="R32" i="33" s="1"/>
  <c r="Q20" i="4" s="1"/>
  <c r="R6" i="34"/>
  <c r="R5" i="34" s="1"/>
  <c r="Q11" i="4" s="1"/>
  <c r="G22" i="33"/>
  <c r="G21" i="33" s="1"/>
  <c r="F19" i="4" s="1"/>
  <c r="O8" i="8"/>
  <c r="G6" i="33"/>
  <c r="G5" i="33" s="1"/>
  <c r="F16" i="4" s="1"/>
  <c r="G33" i="33"/>
  <c r="G32" i="33" s="1"/>
  <c r="F20" i="4" s="1"/>
  <c r="G6" i="34"/>
  <c r="AJ20" i="7"/>
  <c r="DR18" i="7" l="1"/>
  <c r="DR17" i="7"/>
  <c r="DG2" i="1"/>
  <c r="AR2" i="1"/>
  <c r="AQ2" i="1"/>
  <c r="BR2" i="1"/>
  <c r="DB2" i="1"/>
  <c r="CE2" i="1"/>
  <c r="CY2" i="1"/>
  <c r="CW2" i="1"/>
  <c r="CU2" i="1"/>
  <c r="DE2" i="1"/>
  <c r="BD2" i="1"/>
  <c r="CN2" i="1"/>
  <c r="CF2" i="1"/>
  <c r="BV2" i="1"/>
  <c r="AP2" i="1"/>
  <c r="BT2" i="1"/>
  <c r="BW2" i="1"/>
  <c r="DF2" i="1"/>
  <c r="CR2" i="1"/>
  <c r="BM2" i="1"/>
  <c r="BZ2" i="1"/>
  <c r="CX2" i="1"/>
  <c r="AX2" i="1"/>
  <c r="CV2" i="1"/>
  <c r="CT2" i="1"/>
  <c r="BO2" i="1"/>
  <c r="DJ2" i="1"/>
  <c r="CO2" i="1"/>
  <c r="BY2" i="1"/>
  <c r="BU2" i="1"/>
  <c r="BE2" i="1"/>
  <c r="BH2" i="1"/>
  <c r="AS2" i="1"/>
  <c r="DH2" i="1"/>
  <c r="AZ2" i="1"/>
  <c r="CD2" i="1"/>
  <c r="AV2" i="1"/>
  <c r="BK2" i="1"/>
  <c r="BS2" i="1"/>
  <c r="AW2" i="1"/>
  <c r="BP2" i="1"/>
  <c r="CS2" i="1"/>
  <c r="BI2" i="1"/>
  <c r="CZ2" i="1"/>
  <c r="BB2" i="1"/>
  <c r="CM2" i="1"/>
  <c r="AT2" i="1"/>
  <c r="CH2" i="1"/>
  <c r="DC2" i="1"/>
  <c r="CA2" i="1"/>
  <c r="BG2" i="1"/>
  <c r="BJ2" i="1"/>
  <c r="BC2" i="1"/>
  <c r="BF2" i="1"/>
  <c r="CJ2" i="1"/>
  <c r="CQ2" i="1"/>
  <c r="CL2" i="1"/>
  <c r="CB2" i="1"/>
  <c r="CG2" i="1"/>
  <c r="BQ2" i="1"/>
  <c r="CI2" i="1"/>
  <c r="BA2" i="1"/>
  <c r="CP2" i="1"/>
  <c r="CK2" i="1"/>
  <c r="DD2" i="1"/>
  <c r="BN2" i="1"/>
  <c r="AU2" i="1"/>
  <c r="BX2" i="1"/>
  <c r="BL2" i="1"/>
  <c r="DI2" i="1"/>
  <c r="AY2" i="1"/>
  <c r="DA2" i="1"/>
  <c r="CC2" i="1"/>
  <c r="L22" i="33"/>
  <c r="L21" i="33" s="1"/>
  <c r="K19" i="4" s="1"/>
  <c r="L6" i="33"/>
  <c r="L5" i="33" s="1"/>
  <c r="K16" i="4" s="1"/>
  <c r="Y8" i="8"/>
  <c r="H22" i="33"/>
  <c r="H21" i="33" s="1"/>
  <c r="G19" i="4" s="1"/>
  <c r="J6" i="34"/>
  <c r="J6" i="33"/>
  <c r="J5" i="33" s="1"/>
  <c r="I16" i="4" s="1"/>
  <c r="N22" i="33"/>
  <c r="N21" i="33" s="1"/>
  <c r="M19" i="4" s="1"/>
  <c r="Q33" i="33"/>
  <c r="Q32" i="33" s="1"/>
  <c r="P20" i="4" s="1"/>
  <c r="Q6" i="34"/>
  <c r="Q5" i="34" s="1"/>
  <c r="P11" i="4" s="1"/>
  <c r="T8" i="8"/>
  <c r="N6" i="33"/>
  <c r="N5" i="33" s="1"/>
  <c r="M16" i="4" s="1"/>
  <c r="P8" i="8"/>
  <c r="H33" i="33"/>
  <c r="H32" i="33" s="1"/>
  <c r="G20" i="4" s="1"/>
  <c r="L33" i="33"/>
  <c r="L32" i="33" s="1"/>
  <c r="K20" i="4" s="1"/>
  <c r="L6" i="34"/>
  <c r="L5" i="34" s="1"/>
  <c r="K11" i="4" s="1"/>
  <c r="H6" i="34"/>
  <c r="Q22" i="33"/>
  <c r="Q21" i="33" s="1"/>
  <c r="P19" i="4" s="1"/>
  <c r="R8" i="8"/>
  <c r="N6" i="34"/>
  <c r="N5" i="34" s="1"/>
  <c r="M11" i="4" s="1"/>
  <c r="Q6" i="33"/>
  <c r="Q5" i="33" s="1"/>
  <c r="P16" i="4" s="1"/>
  <c r="N33" i="33"/>
  <c r="N32" i="33" s="1"/>
  <c r="M20" i="4" s="1"/>
  <c r="M33" i="33"/>
  <c r="M32" i="33" s="1"/>
  <c r="L20" i="4" s="1"/>
  <c r="J33" i="33"/>
  <c r="J32" i="33" s="1"/>
  <c r="I20" i="4" s="1"/>
  <c r="J22" i="33"/>
  <c r="J21" i="33" s="1"/>
  <c r="I19" i="4" s="1"/>
  <c r="V8" i="8"/>
  <c r="H6" i="33"/>
  <c r="H5" i="33" s="1"/>
  <c r="G16" i="4" s="1"/>
  <c r="S6" i="33"/>
  <c r="S5" i="33" s="1"/>
  <c r="R16" i="4" s="1"/>
  <c r="S33" i="33"/>
  <c r="S32" i="33" s="1"/>
  <c r="R20" i="4" s="1"/>
  <c r="S22" i="33"/>
  <c r="S21" i="33" s="1"/>
  <c r="R19" i="4" s="1"/>
  <c r="AA8" i="8"/>
  <c r="AA7" i="8" s="1"/>
  <c r="R17" i="4" s="1"/>
  <c r="S6" i="34"/>
  <c r="S5" i="34" s="1"/>
  <c r="R11" i="4" s="1"/>
  <c r="AK20" i="7"/>
  <c r="AK1" i="1" l="1"/>
  <c r="AJ1" i="1"/>
  <c r="AL1" i="1"/>
  <c r="AO1" i="1"/>
  <c r="AN1" i="1"/>
  <c r="AI1" i="1"/>
  <c r="AM1" i="1"/>
  <c r="R1" i="1"/>
  <c r="G1" i="1"/>
  <c r="G7" i="1" s="1"/>
  <c r="L1" i="1"/>
  <c r="U1" i="1"/>
  <c r="N1" i="1"/>
  <c r="K1" i="1"/>
  <c r="X1" i="1"/>
  <c r="H1" i="1"/>
  <c r="H7" i="1" s="1"/>
  <c r="J1" i="1"/>
  <c r="AA1" i="1"/>
  <c r="AB1" i="1"/>
  <c r="Y1" i="1"/>
  <c r="AH1" i="1"/>
  <c r="T1" i="1"/>
  <c r="W1" i="1"/>
  <c r="M1" i="1"/>
  <c r="V1" i="1"/>
  <c r="I1" i="1"/>
  <c r="I7" i="1" s="1"/>
  <c r="S1" i="1"/>
  <c r="AF1" i="1"/>
  <c r="Q1" i="1"/>
  <c r="Z1" i="1"/>
  <c r="AC1" i="1"/>
  <c r="AG1" i="1"/>
  <c r="AD1" i="1"/>
  <c r="O1" i="1"/>
  <c r="P1" i="1"/>
  <c r="AE1" i="1"/>
  <c r="BD26" i="1"/>
  <c r="BD7" i="1"/>
  <c r="BD34" i="1"/>
  <c r="BD31" i="1"/>
  <c r="BD32" i="1"/>
  <c r="BD33" i="1"/>
  <c r="BD24" i="1"/>
  <c r="BD30" i="1"/>
  <c r="BD28" i="1"/>
  <c r="BD23" i="1"/>
  <c r="BD29" i="1"/>
  <c r="BD27" i="1"/>
  <c r="BD25" i="1"/>
  <c r="BR31" i="1"/>
  <c r="BR34" i="1"/>
  <c r="BR25" i="1"/>
  <c r="BR33" i="1"/>
  <c r="BR28" i="1"/>
  <c r="BR24" i="1"/>
  <c r="BR30" i="1"/>
  <c r="BR26" i="1"/>
  <c r="BR27" i="1"/>
  <c r="BR32" i="1"/>
  <c r="BR23" i="1"/>
  <c r="BR29" i="1"/>
  <c r="BL23" i="1"/>
  <c r="BL29" i="1"/>
  <c r="BL30" i="1"/>
  <c r="BL25" i="1"/>
  <c r="BL24" i="1"/>
  <c r="BL26" i="1"/>
  <c r="BL32" i="1"/>
  <c r="BL33" i="1"/>
  <c r="BL7" i="1"/>
  <c r="BL31" i="1"/>
  <c r="BL28" i="1"/>
  <c r="BL27" i="1"/>
  <c r="BL34" i="1"/>
  <c r="CI32" i="1"/>
  <c r="CI30" i="1"/>
  <c r="CI27" i="1"/>
  <c r="CI33" i="1"/>
  <c r="CI28" i="1"/>
  <c r="CI24" i="1"/>
  <c r="CI29" i="1"/>
  <c r="CI25" i="1"/>
  <c r="CI31" i="1"/>
  <c r="CI23" i="1"/>
  <c r="CI34" i="1"/>
  <c r="CI26" i="1"/>
  <c r="CJ27" i="1"/>
  <c r="CJ30" i="1"/>
  <c r="CJ24" i="1"/>
  <c r="CJ34" i="1"/>
  <c r="CJ25" i="1"/>
  <c r="CJ32" i="1"/>
  <c r="CJ29" i="1"/>
  <c r="CJ31" i="1"/>
  <c r="CJ23" i="1"/>
  <c r="CJ28" i="1"/>
  <c r="CJ33" i="1"/>
  <c r="CJ26" i="1"/>
  <c r="AT24" i="1"/>
  <c r="AT32" i="1"/>
  <c r="AT34" i="1"/>
  <c r="AT31" i="1"/>
  <c r="AT26" i="1"/>
  <c r="AT30" i="1"/>
  <c r="AT27" i="1"/>
  <c r="AT33" i="1"/>
  <c r="AT28" i="1"/>
  <c r="AT7" i="1"/>
  <c r="AT25" i="1"/>
  <c r="AT29" i="1"/>
  <c r="AT23" i="1"/>
  <c r="AW7" i="1"/>
  <c r="AW25" i="1"/>
  <c r="AW31" i="1"/>
  <c r="AW26" i="1"/>
  <c r="AW28" i="1"/>
  <c r="AW23" i="1"/>
  <c r="AW27" i="1"/>
  <c r="AW29" i="1"/>
  <c r="AW33" i="1"/>
  <c r="AW32" i="1"/>
  <c r="AW24" i="1"/>
  <c r="AW34" i="1"/>
  <c r="AW30" i="1"/>
  <c r="BH24" i="1"/>
  <c r="BH27" i="1"/>
  <c r="BH23" i="1"/>
  <c r="BH7" i="1"/>
  <c r="BH34" i="1"/>
  <c r="BH33" i="1"/>
  <c r="BH32" i="1"/>
  <c r="BH29" i="1"/>
  <c r="BH25" i="1"/>
  <c r="BH26" i="1"/>
  <c r="BH28" i="1"/>
  <c r="BH30" i="1"/>
  <c r="BH31" i="1"/>
  <c r="CV23" i="1"/>
  <c r="CV33" i="1"/>
  <c r="CV32" i="1"/>
  <c r="CV27" i="1"/>
  <c r="CV24" i="1"/>
  <c r="CV26" i="1"/>
  <c r="CV29" i="1"/>
  <c r="CV34" i="1"/>
  <c r="CV31" i="1"/>
  <c r="CV25" i="1"/>
  <c r="CV28" i="1"/>
  <c r="CV30" i="1"/>
  <c r="BW32" i="1"/>
  <c r="BW25" i="1"/>
  <c r="BW31" i="1"/>
  <c r="BW23" i="1"/>
  <c r="BW33" i="1"/>
  <c r="BW34" i="1"/>
  <c r="BW29" i="1"/>
  <c r="BW24" i="1"/>
  <c r="BW27" i="1"/>
  <c r="BW28" i="1"/>
  <c r="BW26" i="1"/>
  <c r="BW30" i="1"/>
  <c r="AQ26" i="1"/>
  <c r="AQ32" i="1"/>
  <c r="AQ7" i="1"/>
  <c r="AQ33" i="1"/>
  <c r="AQ25" i="1"/>
  <c r="AQ28" i="1"/>
  <c r="AQ23" i="1"/>
  <c r="AQ24" i="1"/>
  <c r="AQ27" i="1"/>
  <c r="AQ31" i="1"/>
  <c r="AQ29" i="1"/>
  <c r="AQ30" i="1"/>
  <c r="AQ34" i="1"/>
  <c r="BX23" i="1"/>
  <c r="BX25" i="1"/>
  <c r="BX31" i="1"/>
  <c r="BX27" i="1"/>
  <c r="BX32" i="1"/>
  <c r="BX24" i="1"/>
  <c r="BX34" i="1"/>
  <c r="BX26" i="1"/>
  <c r="BX28" i="1"/>
  <c r="BX33" i="1"/>
  <c r="BX30" i="1"/>
  <c r="BX29" i="1"/>
  <c r="BF34" i="1"/>
  <c r="BF7" i="1"/>
  <c r="BF33" i="1"/>
  <c r="BF30" i="1"/>
  <c r="BF27" i="1"/>
  <c r="BF26" i="1"/>
  <c r="BF24" i="1"/>
  <c r="BF29" i="1"/>
  <c r="BF32" i="1"/>
  <c r="BF31" i="1"/>
  <c r="BF28" i="1"/>
  <c r="BF25" i="1"/>
  <c r="BF23" i="1"/>
  <c r="CM27" i="1"/>
  <c r="CM29" i="1"/>
  <c r="CM30" i="1"/>
  <c r="CM33" i="1"/>
  <c r="CM23" i="1"/>
  <c r="CM25" i="1"/>
  <c r="CM26" i="1"/>
  <c r="CM32" i="1"/>
  <c r="CM28" i="1"/>
  <c r="CM24" i="1"/>
  <c r="CM34" i="1"/>
  <c r="CM31" i="1"/>
  <c r="BS29" i="1"/>
  <c r="BS33" i="1"/>
  <c r="BS34" i="1"/>
  <c r="BS28" i="1"/>
  <c r="BS27" i="1"/>
  <c r="BS30" i="1"/>
  <c r="BS24" i="1"/>
  <c r="BS25" i="1"/>
  <c r="BS31" i="1"/>
  <c r="BS32" i="1"/>
  <c r="BS23" i="1"/>
  <c r="BS26" i="1"/>
  <c r="BE29" i="1"/>
  <c r="BE7" i="1"/>
  <c r="BE30" i="1"/>
  <c r="BE25" i="1"/>
  <c r="BE23" i="1"/>
  <c r="BE33" i="1"/>
  <c r="BE34" i="1"/>
  <c r="BE24" i="1"/>
  <c r="BE31" i="1"/>
  <c r="BE32" i="1"/>
  <c r="BE26" i="1"/>
  <c r="BE28" i="1"/>
  <c r="BE27" i="1"/>
  <c r="AX7" i="1"/>
  <c r="AX30" i="1"/>
  <c r="AX29" i="1"/>
  <c r="AX26" i="1"/>
  <c r="AX24" i="1"/>
  <c r="AX23" i="1"/>
  <c r="AX27" i="1"/>
  <c r="AX33" i="1"/>
  <c r="AX28" i="1"/>
  <c r="AX25" i="1"/>
  <c r="AX32" i="1"/>
  <c r="AX31" i="1"/>
  <c r="AX34" i="1"/>
  <c r="BT34" i="1"/>
  <c r="BT28" i="1"/>
  <c r="BT26" i="1"/>
  <c r="BT30" i="1"/>
  <c r="BT32" i="1"/>
  <c r="BT25" i="1"/>
  <c r="BT23" i="1"/>
  <c r="BT24" i="1"/>
  <c r="BT33" i="1"/>
  <c r="BT29" i="1"/>
  <c r="BT27" i="1"/>
  <c r="BT31" i="1"/>
  <c r="DE31" i="1"/>
  <c r="DE29" i="1"/>
  <c r="DE24" i="1"/>
  <c r="DE27" i="1"/>
  <c r="DE32" i="1"/>
  <c r="DE28" i="1"/>
  <c r="DE30" i="1"/>
  <c r="DE23" i="1"/>
  <c r="DE33" i="1"/>
  <c r="DE34" i="1"/>
  <c r="DE26" i="1"/>
  <c r="DE25" i="1"/>
  <c r="AR31" i="1"/>
  <c r="AR28" i="1"/>
  <c r="AR25" i="1"/>
  <c r="AR26" i="1"/>
  <c r="AR7" i="1"/>
  <c r="AR23" i="1"/>
  <c r="AR32" i="1"/>
  <c r="AR30" i="1"/>
  <c r="AR27" i="1"/>
  <c r="AR34" i="1"/>
  <c r="AR33" i="1"/>
  <c r="AR29" i="1"/>
  <c r="AR24" i="1"/>
  <c r="DI34" i="1"/>
  <c r="DI27" i="1"/>
  <c r="DI29" i="1"/>
  <c r="DI31" i="1"/>
  <c r="DI28" i="1"/>
  <c r="DI25" i="1"/>
  <c r="DI32" i="1"/>
  <c r="DI24" i="1"/>
  <c r="DI23" i="1"/>
  <c r="DI30" i="1"/>
  <c r="DI26" i="1"/>
  <c r="DI33" i="1"/>
  <c r="AU32" i="1"/>
  <c r="AU30" i="1"/>
  <c r="AU27" i="1"/>
  <c r="AU33" i="1"/>
  <c r="AU7" i="1"/>
  <c r="AU28" i="1"/>
  <c r="AU29" i="1"/>
  <c r="AU31" i="1"/>
  <c r="AU25" i="1"/>
  <c r="AU24" i="1"/>
  <c r="AU23" i="1"/>
  <c r="AU34" i="1"/>
  <c r="AU26" i="1"/>
  <c r="BC29" i="1"/>
  <c r="BC26" i="1"/>
  <c r="BC34" i="1"/>
  <c r="BC23" i="1"/>
  <c r="BC31" i="1"/>
  <c r="BC27" i="1"/>
  <c r="BC25" i="1"/>
  <c r="BC33" i="1"/>
  <c r="BC7" i="1"/>
  <c r="BC28" i="1"/>
  <c r="BC30" i="1"/>
  <c r="BC24" i="1"/>
  <c r="BC32" i="1"/>
  <c r="BB24" i="1"/>
  <c r="BB26" i="1"/>
  <c r="BB28" i="1"/>
  <c r="BB30" i="1"/>
  <c r="BB25" i="1"/>
  <c r="BB23" i="1"/>
  <c r="BB7" i="1"/>
  <c r="BB29" i="1"/>
  <c r="BB34" i="1"/>
  <c r="BB32" i="1"/>
  <c r="BB27" i="1"/>
  <c r="BB33" i="1"/>
  <c r="BB31" i="1"/>
  <c r="BK24" i="1"/>
  <c r="BK28" i="1"/>
  <c r="BK30" i="1"/>
  <c r="BK29" i="1"/>
  <c r="BK27" i="1"/>
  <c r="BK34" i="1"/>
  <c r="BK23" i="1"/>
  <c r="BK25" i="1"/>
  <c r="BK33" i="1"/>
  <c r="BK32" i="1"/>
  <c r="BK26" i="1"/>
  <c r="BK7" i="1"/>
  <c r="BK31" i="1"/>
  <c r="BU24" i="1"/>
  <c r="BU34" i="1"/>
  <c r="BU32" i="1"/>
  <c r="BU27" i="1"/>
  <c r="BU25" i="1"/>
  <c r="BU33" i="1"/>
  <c r="BU31" i="1"/>
  <c r="BU29" i="1"/>
  <c r="BU30" i="1"/>
  <c r="BU28" i="1"/>
  <c r="BU26" i="1"/>
  <c r="BU23" i="1"/>
  <c r="CX24" i="1"/>
  <c r="CX30" i="1"/>
  <c r="CX33" i="1"/>
  <c r="CX28" i="1"/>
  <c r="CX26" i="1"/>
  <c r="CX31" i="1"/>
  <c r="CX29" i="1"/>
  <c r="CX23" i="1"/>
  <c r="CX25" i="1"/>
  <c r="CX27" i="1"/>
  <c r="CX34" i="1"/>
  <c r="CX32" i="1"/>
  <c r="AP7" i="1"/>
  <c r="AP34" i="1"/>
  <c r="AP25" i="1"/>
  <c r="AP33" i="1"/>
  <c r="AP23" i="1"/>
  <c r="AP29" i="1"/>
  <c r="AP30" i="1"/>
  <c r="AP26" i="1"/>
  <c r="AP32" i="1"/>
  <c r="AP27" i="1"/>
  <c r="AP31" i="1"/>
  <c r="AP24" i="1"/>
  <c r="AP28" i="1"/>
  <c r="CU34" i="1"/>
  <c r="CU26" i="1"/>
  <c r="CU32" i="1"/>
  <c r="CU25" i="1"/>
  <c r="CU28" i="1"/>
  <c r="CU23" i="1"/>
  <c r="CU27" i="1"/>
  <c r="CU29" i="1"/>
  <c r="CU33" i="1"/>
  <c r="CU31" i="1"/>
  <c r="CU24" i="1"/>
  <c r="CU30" i="1"/>
  <c r="DG23" i="1"/>
  <c r="DG29" i="1"/>
  <c r="DG34" i="1"/>
  <c r="DG27" i="1"/>
  <c r="DG33" i="1"/>
  <c r="DG24" i="1"/>
  <c r="DG30" i="1"/>
  <c r="DG26" i="1"/>
  <c r="DG31" i="1"/>
  <c r="DG32" i="1"/>
  <c r="DG28" i="1"/>
  <c r="DG25" i="1"/>
  <c r="BA24" i="1"/>
  <c r="BA26" i="1"/>
  <c r="BA25" i="1"/>
  <c r="BA23" i="1"/>
  <c r="BA29" i="1"/>
  <c r="BA33" i="1"/>
  <c r="BA32" i="1"/>
  <c r="BA30" i="1"/>
  <c r="BA28" i="1"/>
  <c r="BA27" i="1"/>
  <c r="BA7" i="1"/>
  <c r="BA31" i="1"/>
  <c r="BA34" i="1"/>
  <c r="CH33" i="1"/>
  <c r="CH28" i="1"/>
  <c r="CH31" i="1"/>
  <c r="CH24" i="1"/>
  <c r="CH34" i="1"/>
  <c r="CH27" i="1"/>
  <c r="CH29" i="1"/>
  <c r="CH32" i="1"/>
  <c r="CH25" i="1"/>
  <c r="CH26" i="1"/>
  <c r="CH23" i="1"/>
  <c r="CH30" i="1"/>
  <c r="AS24" i="1"/>
  <c r="AS29" i="1"/>
  <c r="AS25" i="1"/>
  <c r="AS23" i="1"/>
  <c r="AS7" i="1"/>
  <c r="AS30" i="1"/>
  <c r="AS28" i="1"/>
  <c r="AS34" i="1"/>
  <c r="AS26" i="1"/>
  <c r="AS27" i="1"/>
  <c r="AS31" i="1"/>
  <c r="AS33" i="1"/>
  <c r="AS32" i="1"/>
  <c r="CC27" i="1"/>
  <c r="CC31" i="1"/>
  <c r="CC26" i="1"/>
  <c r="CC28" i="1"/>
  <c r="CC24" i="1"/>
  <c r="CC32" i="1"/>
  <c r="CC34" i="1"/>
  <c r="CC29" i="1"/>
  <c r="CC25" i="1"/>
  <c r="CC33" i="1"/>
  <c r="CC30" i="1"/>
  <c r="CC23" i="1"/>
  <c r="BN30" i="1"/>
  <c r="BN28" i="1"/>
  <c r="BN33" i="1"/>
  <c r="BN34" i="1"/>
  <c r="BN27" i="1"/>
  <c r="BN32" i="1"/>
  <c r="BN24" i="1"/>
  <c r="BN31" i="1"/>
  <c r="BN23" i="1"/>
  <c r="BN26" i="1"/>
  <c r="BN29" i="1"/>
  <c r="BN25" i="1"/>
  <c r="BQ33" i="1"/>
  <c r="BQ34" i="1"/>
  <c r="BQ27" i="1"/>
  <c r="BQ28" i="1"/>
  <c r="BQ30" i="1"/>
  <c r="BQ32" i="1"/>
  <c r="BQ31" i="1"/>
  <c r="BQ24" i="1"/>
  <c r="BQ23" i="1"/>
  <c r="BQ29" i="1"/>
  <c r="BQ25" i="1"/>
  <c r="BQ26" i="1"/>
  <c r="BJ7" i="1"/>
  <c r="BJ33" i="1"/>
  <c r="BJ23" i="1"/>
  <c r="BJ32" i="1"/>
  <c r="BJ28" i="1"/>
  <c r="BJ27" i="1"/>
  <c r="BJ34" i="1"/>
  <c r="BJ31" i="1"/>
  <c r="BJ24" i="1"/>
  <c r="BJ26" i="1"/>
  <c r="BJ30" i="1"/>
  <c r="BJ29" i="1"/>
  <c r="BJ25" i="1"/>
  <c r="CZ29" i="1"/>
  <c r="CZ32" i="1"/>
  <c r="CZ26" i="1"/>
  <c r="CZ34" i="1"/>
  <c r="CZ28" i="1"/>
  <c r="CZ31" i="1"/>
  <c r="CZ33" i="1"/>
  <c r="CZ24" i="1"/>
  <c r="CZ25" i="1"/>
  <c r="CZ30" i="1"/>
  <c r="CZ23" i="1"/>
  <c r="CZ27" i="1"/>
  <c r="AV34" i="1"/>
  <c r="AV7" i="1"/>
  <c r="AV26" i="1"/>
  <c r="AV24" i="1"/>
  <c r="AV23" i="1"/>
  <c r="AV31" i="1"/>
  <c r="AV33" i="1"/>
  <c r="AV29" i="1"/>
  <c r="AV27" i="1"/>
  <c r="AV28" i="1"/>
  <c r="AV30" i="1"/>
  <c r="AV25" i="1"/>
  <c r="AV32" i="1"/>
  <c r="BY33" i="1"/>
  <c r="BY32" i="1"/>
  <c r="BY28" i="1"/>
  <c r="BY26" i="1"/>
  <c r="BY27" i="1"/>
  <c r="BY30" i="1"/>
  <c r="BY29" i="1"/>
  <c r="BY23" i="1"/>
  <c r="BY25" i="1"/>
  <c r="BY31" i="1"/>
  <c r="BY34" i="1"/>
  <c r="BY24" i="1"/>
  <c r="BZ26" i="1"/>
  <c r="BZ32" i="1"/>
  <c r="BZ24" i="1"/>
  <c r="BZ31" i="1"/>
  <c r="BZ33" i="1"/>
  <c r="BZ23" i="1"/>
  <c r="BZ25" i="1"/>
  <c r="BZ27" i="1"/>
  <c r="BZ34" i="1"/>
  <c r="BZ28" i="1"/>
  <c r="BZ29" i="1"/>
  <c r="BZ30" i="1"/>
  <c r="CW27" i="1"/>
  <c r="CW32" i="1"/>
  <c r="CW25" i="1"/>
  <c r="CW30" i="1"/>
  <c r="CW34" i="1"/>
  <c r="CW29" i="1"/>
  <c r="CW28" i="1"/>
  <c r="CW26" i="1"/>
  <c r="CW23" i="1"/>
  <c r="CW33" i="1"/>
  <c r="CW31" i="1"/>
  <c r="CW24" i="1"/>
  <c r="CQ29" i="1"/>
  <c r="CQ33" i="1"/>
  <c r="CQ30" i="1"/>
  <c r="CQ26" i="1"/>
  <c r="CQ32" i="1"/>
  <c r="CQ24" i="1"/>
  <c r="CQ23" i="1"/>
  <c r="CQ31" i="1"/>
  <c r="CQ27" i="1"/>
  <c r="CQ25" i="1"/>
  <c r="CQ34" i="1"/>
  <c r="CQ28" i="1"/>
  <c r="BP24" i="1"/>
  <c r="BP32" i="1"/>
  <c r="BP23" i="1"/>
  <c r="BP25" i="1"/>
  <c r="BP33" i="1"/>
  <c r="BP31" i="1"/>
  <c r="BP26" i="1"/>
  <c r="BP34" i="1"/>
  <c r="BP30" i="1"/>
  <c r="BP28" i="1"/>
  <c r="BP27" i="1"/>
  <c r="BP29" i="1"/>
  <c r="CT32" i="1"/>
  <c r="CT31" i="1"/>
  <c r="CT28" i="1"/>
  <c r="CT29" i="1"/>
  <c r="CT27" i="1"/>
  <c r="CT33" i="1"/>
  <c r="CT34" i="1"/>
  <c r="CT30" i="1"/>
  <c r="CT23" i="1"/>
  <c r="CT26" i="1"/>
  <c r="CT25" i="1"/>
  <c r="CT24" i="1"/>
  <c r="DD31" i="1"/>
  <c r="DD24" i="1"/>
  <c r="DD23" i="1"/>
  <c r="DD26" i="1"/>
  <c r="DD28" i="1"/>
  <c r="DD33" i="1"/>
  <c r="DD30" i="1"/>
  <c r="DD29" i="1"/>
  <c r="DD25" i="1"/>
  <c r="DD27" i="1"/>
  <c r="DD34" i="1"/>
  <c r="DD32" i="1"/>
  <c r="CG23" i="1"/>
  <c r="CG25" i="1"/>
  <c r="CG30" i="1"/>
  <c r="CG28" i="1"/>
  <c r="CG34" i="1"/>
  <c r="CG31" i="1"/>
  <c r="CG29" i="1"/>
  <c r="CG32" i="1"/>
  <c r="CG26" i="1"/>
  <c r="CG27" i="1"/>
  <c r="CG24" i="1"/>
  <c r="CG33" i="1"/>
  <c r="BG23" i="1"/>
  <c r="BG7" i="1"/>
  <c r="BG32" i="1"/>
  <c r="BG28" i="1"/>
  <c r="BG30" i="1"/>
  <c r="BG26" i="1"/>
  <c r="BG33" i="1"/>
  <c r="BG29" i="1"/>
  <c r="BG24" i="1"/>
  <c r="BG31" i="1"/>
  <c r="BG34" i="1"/>
  <c r="BG25" i="1"/>
  <c r="BG27" i="1"/>
  <c r="BI28" i="1"/>
  <c r="BI25" i="1"/>
  <c r="BI24" i="1"/>
  <c r="BI7" i="1"/>
  <c r="BI31" i="1"/>
  <c r="BI23" i="1"/>
  <c r="BI33" i="1"/>
  <c r="BI27" i="1"/>
  <c r="BI26" i="1"/>
  <c r="BI30" i="1"/>
  <c r="BI34" i="1"/>
  <c r="BI29" i="1"/>
  <c r="BI32" i="1"/>
  <c r="CD23" i="1"/>
  <c r="CD26" i="1"/>
  <c r="CD25" i="1"/>
  <c r="CD33" i="1"/>
  <c r="CD34" i="1"/>
  <c r="CD24" i="1"/>
  <c r="CD29" i="1"/>
  <c r="CD30" i="1"/>
  <c r="CD27" i="1"/>
  <c r="CD32" i="1"/>
  <c r="CD31" i="1"/>
  <c r="CD28" i="1"/>
  <c r="CO32" i="1"/>
  <c r="CO34" i="1"/>
  <c r="CO33" i="1"/>
  <c r="CO29" i="1"/>
  <c r="CO28" i="1"/>
  <c r="CO25" i="1"/>
  <c r="CO27" i="1"/>
  <c r="CO30" i="1"/>
  <c r="CO31" i="1"/>
  <c r="CO23" i="1"/>
  <c r="CO26" i="1"/>
  <c r="CO24" i="1"/>
  <c r="BM27" i="1"/>
  <c r="BM7" i="1"/>
  <c r="BM28" i="1"/>
  <c r="BM33" i="1"/>
  <c r="BM29" i="1"/>
  <c r="BM26" i="1"/>
  <c r="BM30" i="1"/>
  <c r="BM31" i="1"/>
  <c r="BM23" i="1"/>
  <c r="BM34" i="1"/>
  <c r="BM32" i="1"/>
  <c r="BM24" i="1"/>
  <c r="BM25" i="1"/>
  <c r="BV29" i="1"/>
  <c r="BV34" i="1"/>
  <c r="BV32" i="1"/>
  <c r="BV27" i="1"/>
  <c r="BV28" i="1"/>
  <c r="BV25" i="1"/>
  <c r="BV33" i="1"/>
  <c r="BV23" i="1"/>
  <c r="BV26" i="1"/>
  <c r="BV31" i="1"/>
  <c r="BV24" i="1"/>
  <c r="BV30" i="1"/>
  <c r="CY34" i="1"/>
  <c r="CY31" i="1"/>
  <c r="CY30" i="1"/>
  <c r="CY23" i="1"/>
  <c r="CY29" i="1"/>
  <c r="CY32" i="1"/>
  <c r="CY27" i="1"/>
  <c r="CY24" i="1"/>
  <c r="CY28" i="1"/>
  <c r="CY33" i="1"/>
  <c r="CY25" i="1"/>
  <c r="CY26" i="1"/>
  <c r="DA26" i="1"/>
  <c r="DA34" i="1"/>
  <c r="DA32" i="1"/>
  <c r="DA25" i="1"/>
  <c r="DA33" i="1"/>
  <c r="DA27" i="1"/>
  <c r="DA28" i="1"/>
  <c r="DA23" i="1"/>
  <c r="DA30" i="1"/>
  <c r="DA24" i="1"/>
  <c r="DA31" i="1"/>
  <c r="DA29" i="1"/>
  <c r="CK24" i="1"/>
  <c r="CK25" i="1"/>
  <c r="CK28" i="1"/>
  <c r="CK34" i="1"/>
  <c r="CK26" i="1"/>
  <c r="CK27" i="1"/>
  <c r="CK33" i="1"/>
  <c r="CK30" i="1"/>
  <c r="CK32" i="1"/>
  <c r="CK31" i="1"/>
  <c r="CK23" i="1"/>
  <c r="CK29" i="1"/>
  <c r="CB30" i="1"/>
  <c r="CB32" i="1"/>
  <c r="CB29" i="1"/>
  <c r="CB28" i="1"/>
  <c r="CB25" i="1"/>
  <c r="CB26" i="1"/>
  <c r="CB27" i="1"/>
  <c r="CB23" i="1"/>
  <c r="CB24" i="1"/>
  <c r="CB33" i="1"/>
  <c r="CB34" i="1"/>
  <c r="CB31" i="1"/>
  <c r="CA28" i="1"/>
  <c r="CA24" i="1"/>
  <c r="CA23" i="1"/>
  <c r="CA30" i="1"/>
  <c r="CA29" i="1"/>
  <c r="CA27" i="1"/>
  <c r="CA25" i="1"/>
  <c r="CA26" i="1"/>
  <c r="CA31" i="1"/>
  <c r="CA32" i="1"/>
  <c r="CA34" i="1"/>
  <c r="CA33" i="1"/>
  <c r="AZ23" i="1"/>
  <c r="AZ7" i="1"/>
  <c r="AZ32" i="1"/>
  <c r="AZ29" i="1"/>
  <c r="AZ28" i="1"/>
  <c r="AZ34" i="1"/>
  <c r="AZ31" i="1"/>
  <c r="AZ33" i="1"/>
  <c r="AZ25" i="1"/>
  <c r="AZ24" i="1"/>
  <c r="AZ30" i="1"/>
  <c r="AZ26" i="1"/>
  <c r="AZ27" i="1"/>
  <c r="DJ30" i="1"/>
  <c r="DJ33" i="1"/>
  <c r="DJ23" i="1"/>
  <c r="DJ32" i="1"/>
  <c r="DJ24" i="1"/>
  <c r="DJ31" i="1"/>
  <c r="DJ29" i="1"/>
  <c r="DJ27" i="1"/>
  <c r="DJ28" i="1"/>
  <c r="DJ34" i="1"/>
  <c r="DJ26" i="1"/>
  <c r="DJ25" i="1"/>
  <c r="CR33" i="1"/>
  <c r="CR30" i="1"/>
  <c r="CR24" i="1"/>
  <c r="CR25" i="1"/>
  <c r="CR28" i="1"/>
  <c r="CR23" i="1"/>
  <c r="CR26" i="1"/>
  <c r="CR31" i="1"/>
  <c r="CR29" i="1"/>
  <c r="CR27" i="1"/>
  <c r="CR32" i="1"/>
  <c r="CR34" i="1"/>
  <c r="CF28" i="1"/>
  <c r="CF23" i="1"/>
  <c r="CF34" i="1"/>
  <c r="CF32" i="1"/>
  <c r="CF24" i="1"/>
  <c r="CF33" i="1"/>
  <c r="CF27" i="1"/>
  <c r="CF25" i="1"/>
  <c r="CF31" i="1"/>
  <c r="CF29" i="1"/>
  <c r="CF26" i="1"/>
  <c r="CF30" i="1"/>
  <c r="CE24" i="1"/>
  <c r="CE26" i="1"/>
  <c r="CE34" i="1"/>
  <c r="CE31" i="1"/>
  <c r="CE30" i="1"/>
  <c r="CE32" i="1"/>
  <c r="CE33" i="1"/>
  <c r="CE23" i="1"/>
  <c r="CE27" i="1"/>
  <c r="CE29" i="1"/>
  <c r="CE25" i="1"/>
  <c r="CE28" i="1"/>
  <c r="AY7" i="1"/>
  <c r="AY30" i="1"/>
  <c r="AY23" i="1"/>
  <c r="AY27" i="1"/>
  <c r="AY26" i="1"/>
  <c r="AY29" i="1"/>
  <c r="AY33" i="1"/>
  <c r="AY25" i="1"/>
  <c r="AY24" i="1"/>
  <c r="AY28" i="1"/>
  <c r="AY34" i="1"/>
  <c r="AY32" i="1"/>
  <c r="AY31" i="1"/>
  <c r="CP23" i="1"/>
  <c r="CP26" i="1"/>
  <c r="CP34" i="1"/>
  <c r="CP30" i="1"/>
  <c r="CP28" i="1"/>
  <c r="CP25" i="1"/>
  <c r="CP33" i="1"/>
  <c r="CP24" i="1"/>
  <c r="CP29" i="1"/>
  <c r="CP27" i="1"/>
  <c r="CP31" i="1"/>
  <c r="CP32" i="1"/>
  <c r="CL27" i="1"/>
  <c r="CL23" i="1"/>
  <c r="CL32" i="1"/>
  <c r="CL33" i="1"/>
  <c r="CL24" i="1"/>
  <c r="CL26" i="1"/>
  <c r="CL25" i="1"/>
  <c r="CL29" i="1"/>
  <c r="CL34" i="1"/>
  <c r="CL31" i="1"/>
  <c r="CL28" i="1"/>
  <c r="CL30" i="1"/>
  <c r="DC33" i="1"/>
  <c r="DC25" i="1"/>
  <c r="DC23" i="1"/>
  <c r="DC26" i="1"/>
  <c r="DC28" i="1"/>
  <c r="DC27" i="1"/>
  <c r="DC30" i="1"/>
  <c r="DC29" i="1"/>
  <c r="DC31" i="1"/>
  <c r="DC24" i="1"/>
  <c r="DC32" i="1"/>
  <c r="DC34" i="1"/>
  <c r="CS29" i="1"/>
  <c r="CS31" i="1"/>
  <c r="CS32" i="1"/>
  <c r="CS34" i="1"/>
  <c r="CS27" i="1"/>
  <c r="CS25" i="1"/>
  <c r="CS28" i="1"/>
  <c r="CS24" i="1"/>
  <c r="CS33" i="1"/>
  <c r="CS23" i="1"/>
  <c r="CS30" i="1"/>
  <c r="CS26" i="1"/>
  <c r="DH25" i="1"/>
  <c r="DH26" i="1"/>
  <c r="DH33" i="1"/>
  <c r="DH29" i="1"/>
  <c r="DH30" i="1"/>
  <c r="DH27" i="1"/>
  <c r="DH32" i="1"/>
  <c r="DH23" i="1"/>
  <c r="DH31" i="1"/>
  <c r="DH24" i="1"/>
  <c r="DH28" i="1"/>
  <c r="DH34" i="1"/>
  <c r="BO27" i="1"/>
  <c r="BO25" i="1"/>
  <c r="BO31" i="1"/>
  <c r="BO34" i="1"/>
  <c r="BO28" i="1"/>
  <c r="BO23" i="1"/>
  <c r="BO32" i="1"/>
  <c r="BO33" i="1"/>
  <c r="BO26" i="1"/>
  <c r="BO24" i="1"/>
  <c r="BO29" i="1"/>
  <c r="BO30" i="1"/>
  <c r="DF30" i="1"/>
  <c r="DF26" i="1"/>
  <c r="DF25" i="1"/>
  <c r="DF32" i="1"/>
  <c r="DF27" i="1"/>
  <c r="DF28" i="1"/>
  <c r="DF34" i="1"/>
  <c r="DF31" i="1"/>
  <c r="DF23" i="1"/>
  <c r="DF33" i="1"/>
  <c r="DF24" i="1"/>
  <c r="DF29" i="1"/>
  <c r="CN29" i="1"/>
  <c r="CN34" i="1"/>
  <c r="CN23" i="1"/>
  <c r="CN31" i="1"/>
  <c r="CN32" i="1"/>
  <c r="CN28" i="1"/>
  <c r="CN33" i="1"/>
  <c r="CN25" i="1"/>
  <c r="CN24" i="1"/>
  <c r="CN30" i="1"/>
  <c r="CN26" i="1"/>
  <c r="CN27" i="1"/>
  <c r="DB28" i="1"/>
  <c r="DB34" i="1"/>
  <c r="DB33" i="1"/>
  <c r="DB29" i="1"/>
  <c r="DB31" i="1"/>
  <c r="DB26" i="1"/>
  <c r="DB23" i="1"/>
  <c r="DB30" i="1"/>
  <c r="DB25" i="1"/>
  <c r="DB32" i="1"/>
  <c r="DB24" i="1"/>
  <c r="DB27" i="1"/>
  <c r="T6" i="33"/>
  <c r="T5" i="33" s="1"/>
  <c r="S16" i="4" s="1"/>
  <c r="T22" i="33"/>
  <c r="T21" i="33" s="1"/>
  <c r="S19" i="4" s="1"/>
  <c r="T33" i="33"/>
  <c r="T32" i="33" s="1"/>
  <c r="S20" i="4" s="1"/>
  <c r="AB8" i="8"/>
  <c r="AB7" i="8" s="1"/>
  <c r="S17" i="4" s="1"/>
  <c r="T6" i="34"/>
  <c r="T5" i="34" s="1"/>
  <c r="S11" i="4" s="1"/>
  <c r="R52" i="4"/>
  <c r="AL20" i="7"/>
  <c r="G10" i="4" l="1"/>
  <c r="G8" i="4" s="1"/>
  <c r="H5" i="34"/>
  <c r="G11" i="4" s="1"/>
  <c r="K5" i="34"/>
  <c r="J11" i="4" s="1"/>
  <c r="J5" i="34"/>
  <c r="I11" i="4" s="1"/>
  <c r="H10" i="4"/>
  <c r="H8" i="4" s="1"/>
  <c r="I5" i="34"/>
  <c r="H11" i="4" s="1"/>
  <c r="Z6" i="8"/>
  <c r="Q29" i="4" s="1"/>
  <c r="Q41" i="4" s="1"/>
  <c r="Z7" i="8"/>
  <c r="Q17" i="4" s="1"/>
  <c r="S52" i="4"/>
  <c r="U6" i="34"/>
  <c r="U5" i="34" s="1"/>
  <c r="T11" i="4" s="1"/>
  <c r="AC8" i="8"/>
  <c r="AC7" i="8" s="1"/>
  <c r="T17" i="4" s="1"/>
  <c r="U22" i="33"/>
  <c r="U21" i="33" s="1"/>
  <c r="T19" i="4" s="1"/>
  <c r="U6" i="33"/>
  <c r="U5" i="33" s="1"/>
  <c r="T16" i="4" s="1"/>
  <c r="U33" i="33"/>
  <c r="U32" i="33" s="1"/>
  <c r="T20" i="4" s="1"/>
  <c r="BE6" i="12"/>
  <c r="BA42" i="4" s="1"/>
  <c r="AM20" i="7"/>
  <c r="H7" i="4" l="1"/>
  <c r="G7" i="4"/>
  <c r="G14" i="34"/>
  <c r="F10" i="4"/>
  <c r="F8" i="4" s="1"/>
  <c r="T52" i="4"/>
  <c r="Q52" i="4"/>
  <c r="AD8" i="8"/>
  <c r="AD7" i="8" s="1"/>
  <c r="V6" i="33"/>
  <c r="V5" i="33" s="1"/>
  <c r="U16" i="4" s="1"/>
  <c r="V33" i="33"/>
  <c r="V32" i="33" s="1"/>
  <c r="U20" i="4" s="1"/>
  <c r="V6" i="34"/>
  <c r="V5" i="34" s="1"/>
  <c r="U11" i="4" s="1"/>
  <c r="V22" i="33"/>
  <c r="V21" i="33" s="1"/>
  <c r="U19" i="4" s="1"/>
  <c r="AA6" i="8"/>
  <c r="R29" i="4" s="1"/>
  <c r="R41" i="4" s="1"/>
  <c r="AN20" i="7"/>
  <c r="U17" i="4" l="1"/>
  <c r="U52" i="4"/>
  <c r="AB6" i="8"/>
  <c r="S29" i="4" s="1"/>
  <c r="S41" i="4" s="1"/>
  <c r="W22" i="33"/>
  <c r="W21" i="33" s="1"/>
  <c r="V19" i="4" s="1"/>
  <c r="W6" i="34"/>
  <c r="W5" i="34" s="1"/>
  <c r="V11" i="4" s="1"/>
  <c r="W6" i="33"/>
  <c r="W5" i="33" s="1"/>
  <c r="V16" i="4" s="1"/>
  <c r="AE8" i="8"/>
  <c r="AE7" i="8" s="1"/>
  <c r="W33" i="33"/>
  <c r="W32" i="33" s="1"/>
  <c r="V20" i="4" s="1"/>
  <c r="AO20" i="7"/>
  <c r="V17" i="4" l="1"/>
  <c r="V52" i="4"/>
  <c r="AC6" i="8"/>
  <c r="T29" i="4" s="1"/>
  <c r="T41" i="4" s="1"/>
  <c r="AF8" i="8"/>
  <c r="AF7" i="8" s="1"/>
  <c r="X6" i="34"/>
  <c r="X5" i="34" s="1"/>
  <c r="W11" i="4" s="1"/>
  <c r="X6" i="33"/>
  <c r="X5" i="33" s="1"/>
  <c r="W16" i="4" s="1"/>
  <c r="X22" i="33"/>
  <c r="X21" i="33" s="1"/>
  <c r="W19" i="4" s="1"/>
  <c r="X33" i="33"/>
  <c r="X32" i="33" s="1"/>
  <c r="W20" i="4" s="1"/>
  <c r="AP20" i="7"/>
  <c r="W17" i="4" l="1"/>
  <c r="W52" i="4"/>
  <c r="AD6" i="8"/>
  <c r="U29" i="4" s="1"/>
  <c r="U41" i="4" s="1"/>
  <c r="AQ20" i="7"/>
  <c r="AE6" i="8" l="1"/>
  <c r="V29" i="4" s="1"/>
  <c r="V41" i="4" s="1"/>
  <c r="AR20" i="7"/>
  <c r="DB5" i="12" l="1"/>
  <c r="CX24" i="4" s="1"/>
  <c r="CX39" i="4" s="1"/>
  <c r="CY5" i="12"/>
  <c r="CU24" i="4" s="1"/>
  <c r="CU39" i="4" s="1"/>
  <c r="CV5" i="12"/>
  <c r="CR24" i="4" s="1"/>
  <c r="CR39" i="4" s="1"/>
  <c r="CW5" i="12"/>
  <c r="CS24" i="4" s="1"/>
  <c r="CS39" i="4" s="1"/>
  <c r="CX5" i="12"/>
  <c r="CT24" i="4" s="1"/>
  <c r="CT39" i="4" s="1"/>
  <c r="DA5" i="12"/>
  <c r="CW24" i="4" s="1"/>
  <c r="CW39" i="4" s="1"/>
  <c r="CZ5" i="12"/>
  <c r="CV24" i="4" s="1"/>
  <c r="CV39" i="4" s="1"/>
  <c r="AF6" i="8"/>
  <c r="W29" i="4" s="1"/>
  <c r="W41" i="4" s="1"/>
  <c r="AS20" i="7"/>
  <c r="BS6" i="12" l="1"/>
  <c r="BO42" i="4" s="1"/>
  <c r="BP6" i="12"/>
  <c r="BL42" i="4" s="1"/>
  <c r="AD6" i="12"/>
  <c r="Z42" i="4" s="1"/>
  <c r="J6" i="12"/>
  <c r="F42" i="4" s="1"/>
  <c r="BD6" i="12"/>
  <c r="AZ42" i="4" s="1"/>
  <c r="BF6" i="12"/>
  <c r="BB42" i="4" s="1"/>
  <c r="BG6" i="12"/>
  <c r="BC42" i="4" s="1"/>
  <c r="AT20" i="7"/>
  <c r="CN6" i="12" l="1"/>
  <c r="CJ42" i="4" s="1"/>
  <c r="CK6" i="12"/>
  <c r="CG42" i="4" s="1"/>
  <c r="CL6" i="12"/>
  <c r="CH42" i="4" s="1"/>
  <c r="AU20" i="7"/>
  <c r="AV20" i="7" s="1"/>
  <c r="AW20" i="7" l="1"/>
  <c r="AX20" i="7" l="1"/>
  <c r="AY20" i="7" l="1"/>
  <c r="AZ20" i="7" l="1"/>
  <c r="BA20" i="7" l="1"/>
  <c r="BB20" i="7" l="1"/>
  <c r="BC20" i="7" l="1"/>
  <c r="BD20" i="7" s="1"/>
  <c r="BE20" i="7" l="1"/>
  <c r="BF20" i="7" l="1"/>
  <c r="BG20" i="7" l="1"/>
  <c r="BH20" i="7" l="1"/>
  <c r="BI20" i="7" l="1"/>
  <c r="BJ20" i="7" l="1"/>
  <c r="BK20" i="7" l="1"/>
  <c r="BL20" i="7" l="1"/>
  <c r="BM20" i="7" s="1"/>
  <c r="BN20" i="7" l="1"/>
  <c r="BO20" i="7" l="1"/>
  <c r="BP20" i="7" l="1"/>
  <c r="BQ20" i="7" l="1"/>
  <c r="BR20" i="7" l="1"/>
  <c r="BS20" i="7" l="1"/>
  <c r="BT20" i="7" l="1"/>
  <c r="BU20" i="7" l="1"/>
  <c r="BV20" i="7" l="1"/>
  <c r="BW20" i="7" l="1"/>
  <c r="BX20" i="7" l="1"/>
  <c r="BY20" i="7" l="1"/>
  <c r="BZ20" i="7" l="1"/>
  <c r="CA20" i="7" s="1"/>
  <c r="CB20" i="7" l="1"/>
  <c r="CC20" i="7" l="1"/>
  <c r="CD20" i="7" l="1"/>
  <c r="CE20" i="7" l="1"/>
  <c r="CF20" i="7" s="1"/>
  <c r="CG20" i="7" l="1"/>
  <c r="CH20" i="7" l="1"/>
  <c r="CI20" i="7" s="1"/>
  <c r="CJ20" i="7" s="1"/>
  <c r="CK20" i="7" s="1"/>
  <c r="CL20" i="7" s="1"/>
  <c r="CM20" i="7" s="1"/>
  <c r="CN20" i="7" s="1"/>
  <c r="CO20" i="7" s="1"/>
  <c r="CP20" i="7" s="1"/>
  <c r="CQ20" i="7" s="1"/>
  <c r="CR20" i="7" s="1"/>
  <c r="CS20" i="7" s="1"/>
  <c r="CT20" i="7" s="1"/>
  <c r="CU20" i="7" s="1"/>
  <c r="CV20" i="7" s="1"/>
  <c r="CW20" i="7" s="1"/>
  <c r="CX20" i="7" s="1"/>
  <c r="CY20" i="7" s="1"/>
  <c r="CZ20" i="7" s="1"/>
  <c r="DA20" i="7" s="1"/>
  <c r="DB20" i="7" s="1"/>
  <c r="DC20" i="7" s="1"/>
  <c r="DD20" i="7" s="1"/>
  <c r="DE20" i="7" s="1"/>
  <c r="DF20" i="7" s="1"/>
  <c r="DG20" i="7" s="1"/>
  <c r="DH20" i="7" s="1"/>
  <c r="DI20" i="7" s="1"/>
  <c r="DJ20" i="7" s="1"/>
  <c r="DK20" i="7" s="1"/>
  <c r="DL20" i="7" s="1"/>
  <c r="DM20" i="7" s="1"/>
  <c r="DN20" i="7" s="1"/>
  <c r="DO20" i="7" s="1"/>
  <c r="DP20" i="7" s="1"/>
  <c r="DQ20" i="7" s="1"/>
  <c r="DR20" i="7" s="1"/>
  <c r="J23" i="1" l="1"/>
  <c r="L33" i="1"/>
  <c r="O27" i="1"/>
  <c r="G29" i="1"/>
  <c r="H24" i="1"/>
  <c r="K27" i="1"/>
  <c r="K31" i="1"/>
  <c r="K24" i="1"/>
  <c r="K28" i="1"/>
  <c r="K34" i="1"/>
  <c r="K30" i="1"/>
  <c r="K32" i="1"/>
  <c r="K33" i="1"/>
  <c r="K29" i="1"/>
  <c r="K26" i="1"/>
  <c r="K23" i="1"/>
  <c r="K25" i="1"/>
  <c r="N31" i="1"/>
  <c r="N33" i="1"/>
  <c r="N26" i="1"/>
  <c r="N24" i="1"/>
  <c r="N30" i="1"/>
  <c r="N23" i="1"/>
  <c r="N34" i="1"/>
  <c r="N28" i="1"/>
  <c r="N27" i="1"/>
  <c r="N29" i="1"/>
  <c r="N25" i="1"/>
  <c r="N32" i="1"/>
  <c r="M23" i="1"/>
  <c r="M24" i="1"/>
  <c r="M29" i="1"/>
  <c r="M25" i="1"/>
  <c r="M32" i="1"/>
  <c r="M31" i="1"/>
  <c r="M30" i="1"/>
  <c r="M26" i="1"/>
  <c r="M27" i="1"/>
  <c r="M33" i="1"/>
  <c r="M28" i="1"/>
  <c r="M34" i="1"/>
  <c r="I34" i="1"/>
  <c r="I33" i="1"/>
  <c r="I25" i="1"/>
  <c r="I32" i="1"/>
  <c r="I26" i="1"/>
  <c r="I31" i="1"/>
  <c r="I28" i="1"/>
  <c r="I23" i="1"/>
  <c r="I27" i="1"/>
  <c r="I24" i="1"/>
  <c r="I29" i="1"/>
  <c r="I30" i="1"/>
  <c r="J28" i="1" l="1"/>
  <c r="J34" i="1"/>
  <c r="J26" i="1"/>
  <c r="J25" i="1"/>
  <c r="J31" i="1"/>
  <c r="J32" i="1"/>
  <c r="J24" i="1"/>
  <c r="J27" i="1"/>
  <c r="J30" i="1"/>
  <c r="J33" i="1"/>
  <c r="J29" i="1"/>
  <c r="G33" i="1"/>
  <c r="G26" i="1"/>
  <c r="G32" i="1"/>
  <c r="G25" i="1"/>
  <c r="G30" i="1"/>
  <c r="L26" i="1"/>
  <c r="G23" i="1"/>
  <c r="L27" i="1"/>
  <c r="G24" i="1"/>
  <c r="G27" i="1"/>
  <c r="L32" i="1"/>
  <c r="G28" i="1"/>
  <c r="L34" i="1"/>
  <c r="G31" i="1"/>
  <c r="G34" i="1"/>
  <c r="L24" i="1"/>
  <c r="L25" i="1"/>
  <c r="L29" i="1"/>
  <c r="L31" i="1"/>
  <c r="L23" i="1"/>
  <c r="L30" i="1"/>
  <c r="L28" i="1"/>
  <c r="H27" i="1"/>
  <c r="O34" i="1"/>
  <c r="O30" i="1"/>
  <c r="O33" i="1"/>
  <c r="O28" i="1"/>
  <c r="O24" i="1"/>
  <c r="O23" i="1"/>
  <c r="O31" i="1"/>
  <c r="O32" i="1"/>
  <c r="O29" i="1"/>
  <c r="O25" i="1"/>
  <c r="O26" i="1"/>
  <c r="CT5" i="12"/>
  <c r="CP24" i="4" s="1"/>
  <c r="CP39" i="4" s="1"/>
  <c r="H25" i="1"/>
  <c r="H26" i="1"/>
  <c r="H30" i="1"/>
  <c r="H32" i="1"/>
  <c r="H28" i="1"/>
  <c r="H33" i="1"/>
  <c r="H31" i="1"/>
  <c r="H34" i="1"/>
  <c r="H29" i="1"/>
  <c r="H23" i="1"/>
  <c r="CN5" i="12"/>
  <c r="CJ24" i="4" s="1"/>
  <c r="CJ39" i="4" s="1"/>
  <c r="Q6" i="8"/>
  <c r="H29" i="4" s="1"/>
  <c r="H41" i="4" s="1"/>
  <c r="W7" i="8"/>
  <c r="N17" i="4" s="1"/>
  <c r="X6" i="8"/>
  <c r="O29" i="4" s="1"/>
  <c r="O41" i="4" s="1"/>
  <c r="X7" i="8"/>
  <c r="O17" i="4" s="1"/>
  <c r="U6" i="8"/>
  <c r="L29" i="4" s="1"/>
  <c r="L41" i="4" s="1"/>
  <c r="U7" i="8"/>
  <c r="L17" i="4" s="1"/>
  <c r="V6" i="8"/>
  <c r="M29" i="4" s="1"/>
  <c r="M41" i="4" s="1"/>
  <c r="V7" i="8"/>
  <c r="M17" i="4" s="1"/>
  <c r="Y6" i="8"/>
  <c r="P29" i="4" s="1"/>
  <c r="P41" i="4" s="1"/>
  <c r="Y7" i="8"/>
  <c r="P17" i="4" s="1"/>
  <c r="R7" i="8"/>
  <c r="I17" i="4" s="1"/>
  <c r="T6" i="8"/>
  <c r="K29" i="4" s="1"/>
  <c r="K41" i="4" s="1"/>
  <c r="T7" i="8"/>
  <c r="K17" i="4" s="1"/>
  <c r="S6" i="8"/>
  <c r="J29" i="4" s="1"/>
  <c r="J41" i="4" s="1"/>
  <c r="S7" i="8"/>
  <c r="J17" i="4" s="1"/>
  <c r="CU5" i="12" l="1"/>
  <c r="CQ24" i="4" s="1"/>
  <c r="CQ39" i="4" s="1"/>
  <c r="W6" i="8"/>
  <c r="N29" i="4" s="1"/>
  <c r="N41" i="4" s="1"/>
  <c r="CQ5" i="12"/>
  <c r="CM24" i="4" s="1"/>
  <c r="CM39" i="4" s="1"/>
  <c r="R6" i="8"/>
  <c r="I29" i="4" s="1"/>
  <c r="I41" i="4" s="1"/>
  <c r="J5" i="12"/>
  <c r="F24" i="4" s="1"/>
  <c r="F39" i="4" s="1"/>
  <c r="CO5" i="12"/>
  <c r="CK24" i="4" s="1"/>
  <c r="CK39" i="4" s="1"/>
  <c r="CR5" i="12"/>
  <c r="CN24" i="4" s="1"/>
  <c r="CN39" i="4" s="1"/>
  <c r="CS5" i="12"/>
  <c r="CO24" i="4" s="1"/>
  <c r="CO39" i="4" s="1"/>
  <c r="CP5" i="12"/>
  <c r="CL24" i="4" s="1"/>
  <c r="CL39" i="4" s="1"/>
  <c r="Q7" i="8"/>
  <c r="H17" i="4" s="1"/>
  <c r="J52" i="4"/>
  <c r="K52" i="4"/>
  <c r="I52" i="4"/>
  <c r="P52" i="4"/>
  <c r="M52" i="4"/>
  <c r="L52" i="4"/>
  <c r="O52" i="4"/>
  <c r="N52" i="4"/>
  <c r="O7" i="8"/>
  <c r="AT10" i="4" l="1"/>
  <c r="AU10" i="4"/>
  <c r="AV10" i="4"/>
  <c r="AH5" i="12"/>
  <c r="AD24" i="4" s="1"/>
  <c r="AD39" i="4" s="1"/>
  <c r="O6" i="8"/>
  <c r="F29" i="4" s="1"/>
  <c r="F41" i="4" s="1"/>
  <c r="P6" i="8"/>
  <c r="G29" i="4" s="1"/>
  <c r="P7" i="8"/>
  <c r="G17" i="4" s="1"/>
  <c r="BI5" i="12"/>
  <c r="BE24" i="4" s="1"/>
  <c r="BE39" i="4" s="1"/>
  <c r="BM5" i="12"/>
  <c r="BI24" i="4" s="1"/>
  <c r="BI39" i="4" s="1"/>
  <c r="BQ5" i="12"/>
  <c r="BM24" i="4" s="1"/>
  <c r="BM39" i="4" s="1"/>
  <c r="BT5" i="12"/>
  <c r="BP24" i="4" s="1"/>
  <c r="BP39" i="4" s="1"/>
  <c r="BU5" i="12"/>
  <c r="BQ24" i="4" s="1"/>
  <c r="BQ39" i="4" s="1"/>
  <c r="BV5" i="12"/>
  <c r="BR24" i="4" s="1"/>
  <c r="BR39" i="4" s="1"/>
  <c r="BW5" i="12"/>
  <c r="BS24" i="4" s="1"/>
  <c r="BS39" i="4" s="1"/>
  <c r="BX5" i="12"/>
  <c r="BT24" i="4" s="1"/>
  <c r="BT39" i="4" s="1"/>
  <c r="BY5" i="12"/>
  <c r="BU24" i="4" s="1"/>
  <c r="BU39" i="4" s="1"/>
  <c r="BZ5" i="12"/>
  <c r="BV24" i="4" s="1"/>
  <c r="BV39" i="4" s="1"/>
  <c r="CA5" i="12"/>
  <c r="BW24" i="4" s="1"/>
  <c r="BW39" i="4" s="1"/>
  <c r="CB5" i="12"/>
  <c r="BX24" i="4" s="1"/>
  <c r="BX39" i="4" s="1"/>
  <c r="CC5" i="12"/>
  <c r="BY24" i="4" s="1"/>
  <c r="BY39" i="4" s="1"/>
  <c r="CD5" i="12"/>
  <c r="BZ24" i="4" s="1"/>
  <c r="BZ39" i="4" s="1"/>
  <c r="CE5" i="12"/>
  <c r="CA24" i="4" s="1"/>
  <c r="CA39" i="4" s="1"/>
  <c r="CF5" i="12"/>
  <c r="CB24" i="4" s="1"/>
  <c r="CB39" i="4" s="1"/>
  <c r="CG5" i="12"/>
  <c r="CC24" i="4" s="1"/>
  <c r="CC39" i="4" s="1"/>
  <c r="CH5" i="12"/>
  <c r="CD24" i="4" s="1"/>
  <c r="CD39" i="4" s="1"/>
  <c r="CI5" i="12"/>
  <c r="CE24" i="4" s="1"/>
  <c r="CE39" i="4" s="1"/>
  <c r="CJ5" i="12"/>
  <c r="CF24" i="4" s="1"/>
  <c r="CF39" i="4" s="1"/>
  <c r="CK5" i="12"/>
  <c r="CG24" i="4" s="1"/>
  <c r="CG39" i="4" s="1"/>
  <c r="CL5" i="12"/>
  <c r="CH24" i="4" s="1"/>
  <c r="CH39" i="4" s="1"/>
  <c r="CM5" i="12"/>
  <c r="CI24" i="4" s="1"/>
  <c r="CI39" i="4" s="1"/>
  <c r="Y5" i="12"/>
  <c r="U24" i="4" s="1"/>
  <c r="U39" i="4" s="1"/>
  <c r="R5" i="12"/>
  <c r="N24" i="4" s="1"/>
  <c r="N39" i="4" s="1"/>
  <c r="S5" i="12"/>
  <c r="O24" i="4" s="1"/>
  <c r="O39" i="4" s="1"/>
  <c r="H52" i="4"/>
  <c r="F52" i="4"/>
  <c r="F17" i="4"/>
  <c r="K5" i="12"/>
  <c r="G24" i="4" s="1"/>
  <c r="AV8" i="4" l="1"/>
  <c r="AV7" i="4" s="1"/>
  <c r="BA10" i="4"/>
  <c r="AU8" i="4"/>
  <c r="AU7" i="4" s="1"/>
  <c r="AZ10" i="4"/>
  <c r="AT8" i="4"/>
  <c r="AT7" i="4" s="1"/>
  <c r="AY10" i="4"/>
  <c r="AW10" i="4"/>
  <c r="AX10" i="4"/>
  <c r="G39" i="4"/>
  <c r="F18" i="4"/>
  <c r="G52" i="4"/>
  <c r="F53" i="4" s="1"/>
  <c r="CG6" i="12"/>
  <c r="CC42" i="4" s="1"/>
  <c r="BE5" i="12"/>
  <c r="BA24" i="4" s="1"/>
  <c r="BA39" i="4" s="1"/>
  <c r="F28" i="4"/>
  <c r="AW5" i="12"/>
  <c r="AS24" i="4" s="1"/>
  <c r="AS39" i="4" s="1"/>
  <c r="U5" i="12"/>
  <c r="Q24" i="4" s="1"/>
  <c r="Q39" i="4" s="1"/>
  <c r="AO5" i="12"/>
  <c r="AK24" i="4" s="1"/>
  <c r="AK39" i="4" s="1"/>
  <c r="AG5" i="12"/>
  <c r="AC24" i="4" s="1"/>
  <c r="AC39" i="4" s="1"/>
  <c r="M5" i="12"/>
  <c r="I24" i="4" s="1"/>
  <c r="I39" i="4" s="1"/>
  <c r="L5" i="12"/>
  <c r="H24" i="4" s="1"/>
  <c r="H39" i="4" s="1"/>
  <c r="P5" i="12"/>
  <c r="L24" i="4" s="1"/>
  <c r="L39" i="4" s="1"/>
  <c r="X5" i="12"/>
  <c r="T24" i="4" s="1"/>
  <c r="T39" i="4" s="1"/>
  <c r="BL5" i="12"/>
  <c r="BH24" i="4" s="1"/>
  <c r="BH39" i="4" s="1"/>
  <c r="BD5" i="12"/>
  <c r="AZ24" i="4" s="1"/>
  <c r="AZ39" i="4" s="1"/>
  <c r="AV5" i="12"/>
  <c r="AR24" i="4" s="1"/>
  <c r="AR39" i="4" s="1"/>
  <c r="AN5" i="12"/>
  <c r="AJ24" i="4" s="1"/>
  <c r="AJ39" i="4" s="1"/>
  <c r="AF5" i="12"/>
  <c r="AB24" i="4" s="1"/>
  <c r="AB39" i="4" s="1"/>
  <c r="T5" i="12"/>
  <c r="P24" i="4" s="1"/>
  <c r="P39" i="4" s="1"/>
  <c r="W5" i="12"/>
  <c r="S24" i="4" s="1"/>
  <c r="S39" i="4" s="1"/>
  <c r="BS5" i="12"/>
  <c r="BO24" i="4" s="1"/>
  <c r="BO39" i="4" s="1"/>
  <c r="BK5" i="12"/>
  <c r="BG24" i="4" s="1"/>
  <c r="BG39" i="4" s="1"/>
  <c r="BC5" i="12"/>
  <c r="AY24" i="4" s="1"/>
  <c r="AY39" i="4" s="1"/>
  <c r="AU5" i="12"/>
  <c r="AQ24" i="4" s="1"/>
  <c r="AQ39" i="4" s="1"/>
  <c r="AM5" i="12"/>
  <c r="AI24" i="4" s="1"/>
  <c r="AI39" i="4" s="1"/>
  <c r="AE5" i="12"/>
  <c r="AA24" i="4" s="1"/>
  <c r="AA39" i="4" s="1"/>
  <c r="G71" i="12"/>
  <c r="O5" i="12"/>
  <c r="K24" i="4" s="1"/>
  <c r="K39" i="4" s="1"/>
  <c r="V5" i="12"/>
  <c r="R24" i="4" s="1"/>
  <c r="R39" i="4" s="1"/>
  <c r="BR5" i="12"/>
  <c r="BN24" i="4" s="1"/>
  <c r="BN39" i="4" s="1"/>
  <c r="BJ5" i="12"/>
  <c r="BF24" i="4" s="1"/>
  <c r="BF39" i="4" s="1"/>
  <c r="BB5" i="12"/>
  <c r="AX24" i="4" s="1"/>
  <c r="AX39" i="4" s="1"/>
  <c r="AT5" i="12"/>
  <c r="AP24" i="4" s="1"/>
  <c r="AP39" i="4" s="1"/>
  <c r="AL5" i="12"/>
  <c r="AH24" i="4" s="1"/>
  <c r="AH39" i="4" s="1"/>
  <c r="AD5" i="12"/>
  <c r="Z24" i="4" s="1"/>
  <c r="Z39" i="4" s="1"/>
  <c r="BA5" i="12"/>
  <c r="AW24" i="4" s="1"/>
  <c r="AW39" i="4" s="1"/>
  <c r="AC5" i="12"/>
  <c r="Y24" i="4" s="1"/>
  <c r="Y39" i="4" s="1"/>
  <c r="J90" i="8"/>
  <c r="Q5" i="12"/>
  <c r="M24" i="4" s="1"/>
  <c r="M39" i="4" s="1"/>
  <c r="AB5" i="12"/>
  <c r="X24" i="4" s="1"/>
  <c r="X39" i="4" s="1"/>
  <c r="BP5" i="12"/>
  <c r="BL24" i="4" s="1"/>
  <c r="BL39" i="4" s="1"/>
  <c r="BH5" i="12"/>
  <c r="BD24" i="4" s="1"/>
  <c r="BD39" i="4" s="1"/>
  <c r="AZ5" i="12"/>
  <c r="AV24" i="4" s="1"/>
  <c r="AV39" i="4" s="1"/>
  <c r="AR5" i="12"/>
  <c r="AN24" i="4" s="1"/>
  <c r="AN39" i="4" s="1"/>
  <c r="AJ5" i="12"/>
  <c r="AF24" i="4" s="1"/>
  <c r="AF39" i="4" s="1"/>
  <c r="AK5" i="12"/>
  <c r="AG24" i="4" s="1"/>
  <c r="AG39" i="4" s="1"/>
  <c r="BO5" i="12"/>
  <c r="BK24" i="4" s="1"/>
  <c r="BK39" i="4" s="1"/>
  <c r="BG5" i="12"/>
  <c r="BC24" i="4" s="1"/>
  <c r="BC39" i="4" s="1"/>
  <c r="AY5" i="12"/>
  <c r="AU24" i="4" s="1"/>
  <c r="AU39" i="4" s="1"/>
  <c r="AQ5" i="12"/>
  <c r="AM24" i="4" s="1"/>
  <c r="AM39" i="4" s="1"/>
  <c r="AI5" i="12"/>
  <c r="AE24" i="4" s="1"/>
  <c r="AE39" i="4" s="1"/>
  <c r="AS5" i="12"/>
  <c r="AO24" i="4" s="1"/>
  <c r="AO39" i="4" s="1"/>
  <c r="AA5" i="12"/>
  <c r="W24" i="4" s="1"/>
  <c r="W39" i="4" s="1"/>
  <c r="N5" i="12"/>
  <c r="J24" i="4" s="1"/>
  <c r="J39" i="4" s="1"/>
  <c r="Z5" i="12"/>
  <c r="V24" i="4" s="1"/>
  <c r="V39" i="4" s="1"/>
  <c r="BN5" i="12"/>
  <c r="BJ24" i="4" s="1"/>
  <c r="BJ39" i="4" s="1"/>
  <c r="BF5" i="12"/>
  <c r="BB24" i="4" s="1"/>
  <c r="BB39" i="4" s="1"/>
  <c r="AX5" i="12"/>
  <c r="AT24" i="4" s="1"/>
  <c r="AT39" i="4" s="1"/>
  <c r="AP5" i="12"/>
  <c r="AL24" i="4" s="1"/>
  <c r="AL39" i="4" s="1"/>
  <c r="CQ6" i="12"/>
  <c r="CM42" i="4" s="1"/>
  <c r="CJ6" i="12"/>
  <c r="CF42" i="4" s="1"/>
  <c r="AW6" i="12" l="1"/>
  <c r="AS42" i="4" s="1"/>
  <c r="AO6" i="12"/>
  <c r="AK42" i="4" s="1"/>
  <c r="AW8" i="4"/>
  <c r="AW7" i="4" s="1"/>
  <c r="BB10" i="4"/>
  <c r="AY8" i="4"/>
  <c r="AY7" i="4" s="1"/>
  <c r="BD10" i="4"/>
  <c r="AZ8" i="4"/>
  <c r="AZ7" i="4" s="1"/>
  <c r="BE10" i="4"/>
  <c r="AX8" i="4"/>
  <c r="AX7" i="4" s="1"/>
  <c r="BC10" i="4"/>
  <c r="BA8" i="4"/>
  <c r="BA7" i="4" s="1"/>
  <c r="BF10" i="4"/>
  <c r="AN6" i="12"/>
  <c r="AJ42" i="4" s="1"/>
  <c r="AS15" i="4"/>
  <c r="AS14" i="4" s="1"/>
  <c r="AT15" i="4"/>
  <c r="AT14" i="4" s="1"/>
  <c r="AT23" i="4" s="1"/>
  <c r="AT25" i="4" s="1"/>
  <c r="AU15" i="4"/>
  <c r="AU14" i="4" s="1"/>
  <c r="AU23" i="4" s="1"/>
  <c r="AU25" i="4" s="1"/>
  <c r="AV15" i="4"/>
  <c r="AV14" i="4" s="1"/>
  <c r="AV23" i="4" s="1"/>
  <c r="AV25" i="4" s="1"/>
  <c r="AW15" i="4"/>
  <c r="AW14" i="4" s="1"/>
  <c r="AW23" i="4" s="1"/>
  <c r="AW25" i="4" s="1"/>
  <c r="AX15" i="4"/>
  <c r="AX14" i="4" s="1"/>
  <c r="AY15" i="4"/>
  <c r="AY14" i="4" s="1"/>
  <c r="AZ15" i="4"/>
  <c r="AZ14" i="4" s="1"/>
  <c r="AZ23" i="4" s="1"/>
  <c r="AZ25" i="4" s="1"/>
  <c r="BA15" i="4"/>
  <c r="BA14" i="4" s="1"/>
  <c r="BA23" i="4" s="1"/>
  <c r="BA25" i="4" s="1"/>
  <c r="BB15" i="4"/>
  <c r="BB14" i="4" s="1"/>
  <c r="BC15" i="4"/>
  <c r="BC14" i="4" s="1"/>
  <c r="BD15" i="4"/>
  <c r="BD14" i="4" s="1"/>
  <c r="BE15" i="4"/>
  <c r="BE14" i="4" s="1"/>
  <c r="BF15" i="4"/>
  <c r="BF14" i="4" s="1"/>
  <c r="BG15" i="4"/>
  <c r="BG14" i="4" s="1"/>
  <c r="BH15" i="4"/>
  <c r="BH14" i="4" s="1"/>
  <c r="BI15" i="4"/>
  <c r="BI14" i="4" s="1"/>
  <c r="BJ15" i="4"/>
  <c r="BJ14" i="4" s="1"/>
  <c r="BK15" i="4"/>
  <c r="BK14" i="4" s="1"/>
  <c r="BL15" i="4"/>
  <c r="BL14" i="4" s="1"/>
  <c r="BM15" i="4"/>
  <c r="BM14" i="4" s="1"/>
  <c r="BN15" i="4"/>
  <c r="BN14" i="4" s="1"/>
  <c r="BO15" i="4"/>
  <c r="BO14" i="4" s="1"/>
  <c r="BP15" i="4"/>
  <c r="BP14" i="4" s="1"/>
  <c r="BQ15" i="4"/>
  <c r="BQ14" i="4" s="1"/>
  <c r="BR15" i="4"/>
  <c r="BR14" i="4" s="1"/>
  <c r="BS15" i="4"/>
  <c r="BS14" i="4" s="1"/>
  <c r="BT15" i="4"/>
  <c r="BT14" i="4" s="1"/>
  <c r="BU15" i="4"/>
  <c r="BU14" i="4" s="1"/>
  <c r="BV15" i="4"/>
  <c r="BV14" i="4" s="1"/>
  <c r="BW15" i="4"/>
  <c r="BW14" i="4" s="1"/>
  <c r="BX15" i="4"/>
  <c r="BX14" i="4" s="1"/>
  <c r="BY15" i="4"/>
  <c r="BY14" i="4" s="1"/>
  <c r="BZ15" i="4"/>
  <c r="BZ14" i="4" s="1"/>
  <c r="CA15" i="4"/>
  <c r="CA14" i="4" s="1"/>
  <c r="CB15" i="4"/>
  <c r="CB14" i="4" s="1"/>
  <c r="CC15" i="4"/>
  <c r="CC14" i="4" s="1"/>
  <c r="CD15" i="4"/>
  <c r="CD14" i="4" s="1"/>
  <c r="CE15" i="4"/>
  <c r="CE14" i="4" s="1"/>
  <c r="CF15" i="4"/>
  <c r="CF14" i="4" s="1"/>
  <c r="CG15" i="4"/>
  <c r="CG14" i="4" s="1"/>
  <c r="CH15" i="4"/>
  <c r="CH14" i="4" s="1"/>
  <c r="CI15" i="4"/>
  <c r="CI14" i="4" s="1"/>
  <c r="CJ15" i="4"/>
  <c r="CJ14" i="4" s="1"/>
  <c r="CK15" i="4"/>
  <c r="CK14" i="4" s="1"/>
  <c r="CL15" i="4"/>
  <c r="CL14" i="4" s="1"/>
  <c r="CM15" i="4"/>
  <c r="CM14" i="4" s="1"/>
  <c r="CN15" i="4"/>
  <c r="CN14" i="4" s="1"/>
  <c r="CO15" i="4"/>
  <c r="CO14" i="4" s="1"/>
  <c r="CP15" i="4"/>
  <c r="CP14" i="4" s="1"/>
  <c r="CQ15" i="4"/>
  <c r="CQ14" i="4" s="1"/>
  <c r="CR15" i="4"/>
  <c r="CR14" i="4" s="1"/>
  <c r="CS15" i="4"/>
  <c r="CS14" i="4" s="1"/>
  <c r="CT15" i="4"/>
  <c r="CT14" i="4" s="1"/>
  <c r="CU15" i="4"/>
  <c r="CU14" i="4" s="1"/>
  <c r="CV15" i="4"/>
  <c r="CV14" i="4" s="1"/>
  <c r="CW15" i="4"/>
  <c r="CW14" i="4" s="1"/>
  <c r="CX15" i="4"/>
  <c r="CX14" i="4" s="1"/>
  <c r="CY15" i="4"/>
  <c r="CY14" i="4" s="1"/>
  <c r="CZ15" i="4"/>
  <c r="CZ14" i="4" s="1"/>
  <c r="DA15" i="4"/>
  <c r="DA14" i="4" s="1"/>
  <c r="DB15" i="4"/>
  <c r="DB14" i="4" s="1"/>
  <c r="AV6" i="12"/>
  <c r="AR42" i="4" s="1"/>
  <c r="AQ15" i="4"/>
  <c r="AQ14" i="4" s="1"/>
  <c r="AR15" i="4"/>
  <c r="AR14" i="4" s="1"/>
  <c r="AS6" i="12"/>
  <c r="AO42" i="4" s="1"/>
  <c r="AT6" i="12"/>
  <c r="AP42" i="4" s="1"/>
  <c r="AN15" i="4"/>
  <c r="AN14" i="4" s="1"/>
  <c r="AO15" i="4"/>
  <c r="AO14" i="4" s="1"/>
  <c r="AP15" i="4"/>
  <c r="AP14" i="4" s="1"/>
  <c r="AR6" i="12"/>
  <c r="AN42" i="4" s="1"/>
  <c r="AG15" i="4"/>
  <c r="AG14" i="4" s="1"/>
  <c r="Y15" i="4"/>
  <c r="Y14" i="4" s="1"/>
  <c r="Q15" i="4"/>
  <c r="Q14" i="4" s="1"/>
  <c r="I15" i="4"/>
  <c r="I14" i="4" s="1"/>
  <c r="AM15" i="4"/>
  <c r="AM14" i="4" s="1"/>
  <c r="AA15" i="4"/>
  <c r="AA14" i="4" s="1"/>
  <c r="N15" i="4"/>
  <c r="N14" i="4" s="1"/>
  <c r="AL15" i="4"/>
  <c r="AL14" i="4" s="1"/>
  <c r="M15" i="4"/>
  <c r="M14" i="4" s="1"/>
  <c r="AK15" i="4"/>
  <c r="AK14" i="4" s="1"/>
  <c r="W15" i="4"/>
  <c r="W14" i="4" s="1"/>
  <c r="K15" i="4"/>
  <c r="K14" i="4" s="1"/>
  <c r="AI15" i="4"/>
  <c r="AI14" i="4" s="1"/>
  <c r="V15" i="4"/>
  <c r="V14" i="4" s="1"/>
  <c r="AH15" i="4"/>
  <c r="AH14" i="4" s="1"/>
  <c r="U15" i="4"/>
  <c r="U14" i="4" s="1"/>
  <c r="AE15" i="4"/>
  <c r="AE14" i="4" s="1"/>
  <c r="S15" i="4"/>
  <c r="S14" i="4" s="1"/>
  <c r="AD15" i="4"/>
  <c r="AD14" i="4" s="1"/>
  <c r="AC15" i="4"/>
  <c r="AC14" i="4" s="1"/>
  <c r="O15" i="4"/>
  <c r="O14" i="4" s="1"/>
  <c r="T15" i="4"/>
  <c r="T14" i="4" s="1"/>
  <c r="R15" i="4"/>
  <c r="R14" i="4" s="1"/>
  <c r="H15" i="4"/>
  <c r="H14" i="4" s="1"/>
  <c r="H23" i="4" s="1"/>
  <c r="H25" i="4" s="1"/>
  <c r="X15" i="4"/>
  <c r="X14" i="4" s="1"/>
  <c r="AF15" i="4"/>
  <c r="AF14" i="4" s="1"/>
  <c r="J15" i="4"/>
  <c r="J14" i="4" s="1"/>
  <c r="AB15" i="4"/>
  <c r="AB14" i="4" s="1"/>
  <c r="AJ15" i="4"/>
  <c r="AJ14" i="4" s="1"/>
  <c r="Z15" i="4"/>
  <c r="Z14" i="4" s="1"/>
  <c r="P15" i="4"/>
  <c r="P14" i="4" s="1"/>
  <c r="L15" i="4"/>
  <c r="L14" i="4" s="1"/>
  <c r="F27" i="4"/>
  <c r="F26" i="4" s="1"/>
  <c r="F40" i="4" s="1"/>
  <c r="G28" i="4"/>
  <c r="H28" i="4" s="1"/>
  <c r="G41" i="4"/>
  <c r="G15" i="4"/>
  <c r="G14" i="4" s="1"/>
  <c r="G23" i="4" s="1"/>
  <c r="G25" i="4" s="1"/>
  <c r="AQ6" i="12"/>
  <c r="AM42" i="4" s="1"/>
  <c r="AU6" i="12"/>
  <c r="AQ42" i="4" s="1"/>
  <c r="C22" i="30"/>
  <c r="C21" i="30" s="1"/>
  <c r="F24" i="33"/>
  <c r="G90" i="8"/>
  <c r="AK6" i="12"/>
  <c r="AG42" i="4" s="1"/>
  <c r="AP6" i="12"/>
  <c r="AL42" i="4" s="1"/>
  <c r="CI6" i="12"/>
  <c r="CE42" i="4" s="1"/>
  <c r="F15" i="4"/>
  <c r="F14" i="4" s="1"/>
  <c r="C28" i="30"/>
  <c r="BC8" i="4" l="1"/>
  <c r="BC7" i="4" s="1"/>
  <c r="BC23" i="4" s="1"/>
  <c r="BC25" i="4" s="1"/>
  <c r="BH10" i="4"/>
  <c r="BE8" i="4"/>
  <c r="BE7" i="4" s="1"/>
  <c r="BE23" i="4" s="1"/>
  <c r="BE25" i="4" s="1"/>
  <c r="BJ10" i="4"/>
  <c r="BD8" i="4"/>
  <c r="BD7" i="4" s="1"/>
  <c r="BD23" i="4" s="1"/>
  <c r="BD25" i="4" s="1"/>
  <c r="BI10" i="4"/>
  <c r="AY23" i="4"/>
  <c r="AY25" i="4" s="1"/>
  <c r="BF8" i="4"/>
  <c r="BF7" i="4" s="1"/>
  <c r="BF23" i="4" s="1"/>
  <c r="BF25" i="4" s="1"/>
  <c r="BK10" i="4"/>
  <c r="BB8" i="4"/>
  <c r="BB7" i="4" s="1"/>
  <c r="BB23" i="4" s="1"/>
  <c r="BB25" i="4" s="1"/>
  <c r="BG10" i="4"/>
  <c r="AX23" i="4"/>
  <c r="AX25" i="4" s="1"/>
  <c r="I28" i="4"/>
  <c r="H27" i="4"/>
  <c r="H26" i="4" s="1"/>
  <c r="H40" i="4" s="1"/>
  <c r="G27" i="4"/>
  <c r="G26" i="4" s="1"/>
  <c r="G40" i="4" s="1"/>
  <c r="BI8" i="4" l="1"/>
  <c r="BI7" i="4" s="1"/>
  <c r="BI23" i="4" s="1"/>
  <c r="BI25" i="4" s="1"/>
  <c r="BN10" i="4"/>
  <c r="BK8" i="4"/>
  <c r="BK7" i="4" s="1"/>
  <c r="BK23" i="4" s="1"/>
  <c r="BK25" i="4" s="1"/>
  <c r="BP10" i="4"/>
  <c r="BG8" i="4"/>
  <c r="BG7" i="4" s="1"/>
  <c r="BG23" i="4" s="1"/>
  <c r="BG25" i="4" s="1"/>
  <c r="BL10" i="4"/>
  <c r="BJ8" i="4"/>
  <c r="BJ7" i="4" s="1"/>
  <c r="BJ23" i="4" s="1"/>
  <c r="BJ25" i="4" s="1"/>
  <c r="BO10" i="4"/>
  <c r="BH8" i="4"/>
  <c r="BH7" i="4" s="1"/>
  <c r="BH23" i="4" s="1"/>
  <c r="BH25" i="4" s="1"/>
  <c r="BM10" i="4"/>
  <c r="J28" i="4"/>
  <c r="I27" i="4"/>
  <c r="I26" i="4" s="1"/>
  <c r="H30" i="4"/>
  <c r="G30" i="4"/>
  <c r="G63" i="4" s="1"/>
  <c r="BO8" i="4" l="1"/>
  <c r="BO7" i="4" s="1"/>
  <c r="BO23" i="4" s="1"/>
  <c r="BO25" i="4" s="1"/>
  <c r="BT10" i="4"/>
  <c r="BL8" i="4"/>
  <c r="BL7" i="4" s="1"/>
  <c r="BL23" i="4" s="1"/>
  <c r="BL25" i="4" s="1"/>
  <c r="BQ10" i="4"/>
  <c r="BM8" i="4"/>
  <c r="BM7" i="4" s="1"/>
  <c r="BM23" i="4" s="1"/>
  <c r="BM25" i="4" s="1"/>
  <c r="BR10" i="4"/>
  <c r="BN8" i="4"/>
  <c r="BN7" i="4" s="1"/>
  <c r="BN23" i="4" s="1"/>
  <c r="BN25" i="4" s="1"/>
  <c r="BS10" i="4"/>
  <c r="BP8" i="4"/>
  <c r="BP7" i="4" s="1"/>
  <c r="BP23" i="4" s="1"/>
  <c r="BP25" i="4" s="1"/>
  <c r="BU10" i="4"/>
  <c r="I40" i="4"/>
  <c r="K28" i="4"/>
  <c r="J27" i="4"/>
  <c r="J26" i="4" s="1"/>
  <c r="H63" i="4"/>
  <c r="BS8" i="4" l="1"/>
  <c r="BS7" i="4" s="1"/>
  <c r="BS23" i="4" s="1"/>
  <c r="BS25" i="4" s="1"/>
  <c r="BX10" i="4"/>
  <c r="BQ8" i="4"/>
  <c r="BQ7" i="4" s="1"/>
  <c r="BQ23" i="4" s="1"/>
  <c r="BQ25" i="4" s="1"/>
  <c r="BV10" i="4"/>
  <c r="BR8" i="4"/>
  <c r="BR7" i="4" s="1"/>
  <c r="BR23" i="4" s="1"/>
  <c r="BR25" i="4" s="1"/>
  <c r="BW10" i="4"/>
  <c r="BU8" i="4"/>
  <c r="BU7" i="4" s="1"/>
  <c r="BU23" i="4" s="1"/>
  <c r="BU25" i="4" s="1"/>
  <c r="BZ10" i="4"/>
  <c r="BT8" i="4"/>
  <c r="BT7" i="4" s="1"/>
  <c r="BT23" i="4" s="1"/>
  <c r="BT25" i="4" s="1"/>
  <c r="BY10" i="4"/>
  <c r="K27" i="4"/>
  <c r="K26" i="4" s="1"/>
  <c r="L28" i="4"/>
  <c r="J40" i="4"/>
  <c r="BW8" i="4" l="1"/>
  <c r="BW7" i="4" s="1"/>
  <c r="BW23" i="4" s="1"/>
  <c r="BW25" i="4" s="1"/>
  <c r="CB10" i="4"/>
  <c r="BZ8" i="4"/>
  <c r="BZ7" i="4" s="1"/>
  <c r="BZ23" i="4" s="1"/>
  <c r="BZ25" i="4" s="1"/>
  <c r="CE10" i="4"/>
  <c r="BY8" i="4"/>
  <c r="BY7" i="4" s="1"/>
  <c r="BY23" i="4" s="1"/>
  <c r="BY25" i="4" s="1"/>
  <c r="CD10" i="4"/>
  <c r="BX8" i="4"/>
  <c r="BX7" i="4" s="1"/>
  <c r="BX23" i="4" s="1"/>
  <c r="BX25" i="4" s="1"/>
  <c r="CC10" i="4"/>
  <c r="BV8" i="4"/>
  <c r="BV7" i="4" s="1"/>
  <c r="BV23" i="4" s="1"/>
  <c r="BV25" i="4" s="1"/>
  <c r="CA10" i="4"/>
  <c r="L27" i="4"/>
  <c r="L26" i="4" s="1"/>
  <c r="M28" i="4"/>
  <c r="K40" i="4"/>
  <c r="CE8" i="4" l="1"/>
  <c r="CE7" i="4" s="1"/>
  <c r="CE23" i="4" s="1"/>
  <c r="CE25" i="4" s="1"/>
  <c r="CJ10" i="4"/>
  <c r="CC8" i="4"/>
  <c r="CC7" i="4" s="1"/>
  <c r="CC23" i="4" s="1"/>
  <c r="CC25" i="4" s="1"/>
  <c r="CH10" i="4"/>
  <c r="CD8" i="4"/>
  <c r="CD7" i="4" s="1"/>
  <c r="CD23" i="4" s="1"/>
  <c r="CD25" i="4" s="1"/>
  <c r="CI10" i="4"/>
  <c r="CA8" i="4"/>
  <c r="CA7" i="4" s="1"/>
  <c r="CA23" i="4" s="1"/>
  <c r="CA25" i="4" s="1"/>
  <c r="CF10" i="4"/>
  <c r="CB8" i="4"/>
  <c r="CB7" i="4" s="1"/>
  <c r="CB23" i="4" s="1"/>
  <c r="CB25" i="4" s="1"/>
  <c r="CG10" i="4"/>
  <c r="L40" i="4"/>
  <c r="M27" i="4"/>
  <c r="M26" i="4" s="1"/>
  <c r="N28" i="4"/>
  <c r="CI8" i="4" l="1"/>
  <c r="CI7" i="4" s="1"/>
  <c r="CI23" i="4" s="1"/>
  <c r="CI25" i="4" s="1"/>
  <c r="CN10" i="4"/>
  <c r="CH8" i="4"/>
  <c r="CH7" i="4" s="1"/>
  <c r="CH23" i="4" s="1"/>
  <c r="CH25" i="4" s="1"/>
  <c r="CM10" i="4"/>
  <c r="CF8" i="4"/>
  <c r="CF7" i="4" s="1"/>
  <c r="CF23" i="4" s="1"/>
  <c r="CF25" i="4" s="1"/>
  <c r="CK10" i="4"/>
  <c r="CG8" i="4"/>
  <c r="CG7" i="4" s="1"/>
  <c r="CG23" i="4" s="1"/>
  <c r="CG25" i="4" s="1"/>
  <c r="CL10" i="4"/>
  <c r="CJ8" i="4"/>
  <c r="CJ7" i="4" s="1"/>
  <c r="CJ23" i="4" s="1"/>
  <c r="CJ25" i="4" s="1"/>
  <c r="CO10" i="4"/>
  <c r="M40" i="4"/>
  <c r="N27" i="4"/>
  <c r="N26" i="4" s="1"/>
  <c r="O28" i="4"/>
  <c r="CL8" i="4" l="1"/>
  <c r="CL7" i="4" s="1"/>
  <c r="CL23" i="4" s="1"/>
  <c r="CL25" i="4" s="1"/>
  <c r="CQ10" i="4"/>
  <c r="CK8" i="4"/>
  <c r="CK7" i="4" s="1"/>
  <c r="CK23" i="4" s="1"/>
  <c r="CK25" i="4" s="1"/>
  <c r="CP10" i="4"/>
  <c r="CO8" i="4"/>
  <c r="CO7" i="4" s="1"/>
  <c r="CO23" i="4" s="1"/>
  <c r="CO25" i="4" s="1"/>
  <c r="CT10" i="4"/>
  <c r="CN8" i="4"/>
  <c r="CN7" i="4" s="1"/>
  <c r="CN23" i="4" s="1"/>
  <c r="CN25" i="4" s="1"/>
  <c r="CS10" i="4"/>
  <c r="CM8" i="4"/>
  <c r="CM7" i="4" s="1"/>
  <c r="CM23" i="4" s="1"/>
  <c r="CM25" i="4" s="1"/>
  <c r="CR10" i="4"/>
  <c r="P28" i="4"/>
  <c r="O27" i="4"/>
  <c r="O26" i="4" s="1"/>
  <c r="N40" i="4"/>
  <c r="CT8" i="4" l="1"/>
  <c r="CT7" i="4" s="1"/>
  <c r="CT23" i="4" s="1"/>
  <c r="CT25" i="4" s="1"/>
  <c r="CY10" i="4"/>
  <c r="CY8" i="4" s="1"/>
  <c r="CY7" i="4" s="1"/>
  <c r="CY23" i="4" s="1"/>
  <c r="CY25" i="4" s="1"/>
  <c r="CP8" i="4"/>
  <c r="CP7" i="4" s="1"/>
  <c r="CP23" i="4" s="1"/>
  <c r="CP25" i="4" s="1"/>
  <c r="CU10" i="4"/>
  <c r="CR8" i="4"/>
  <c r="CR7" i="4" s="1"/>
  <c r="CR23" i="4" s="1"/>
  <c r="CR25" i="4" s="1"/>
  <c r="CW10" i="4"/>
  <c r="CQ8" i="4"/>
  <c r="CQ7" i="4" s="1"/>
  <c r="CQ23" i="4" s="1"/>
  <c r="CQ25" i="4" s="1"/>
  <c r="CV10" i="4"/>
  <c r="CS8" i="4"/>
  <c r="CS7" i="4" s="1"/>
  <c r="CS23" i="4" s="1"/>
  <c r="CS25" i="4" s="1"/>
  <c r="CX10" i="4"/>
  <c r="CX8" i="4" s="1"/>
  <c r="CX7" i="4" s="1"/>
  <c r="CX23" i="4" s="1"/>
  <c r="CX25" i="4" s="1"/>
  <c r="O40" i="4"/>
  <c r="Q28" i="4"/>
  <c r="P27" i="4"/>
  <c r="P26" i="4" s="1"/>
  <c r="CW8" i="4" l="1"/>
  <c r="CW7" i="4" s="1"/>
  <c r="CW23" i="4" s="1"/>
  <c r="CW25" i="4" s="1"/>
  <c r="DB10" i="4"/>
  <c r="DB8" i="4" s="1"/>
  <c r="DB7" i="4" s="1"/>
  <c r="DB23" i="4" s="1"/>
  <c r="DB25" i="4" s="1"/>
  <c r="CV8" i="4"/>
  <c r="CV7" i="4" s="1"/>
  <c r="CV23" i="4" s="1"/>
  <c r="CV25" i="4" s="1"/>
  <c r="DA10" i="4"/>
  <c r="DA8" i="4" s="1"/>
  <c r="DA7" i="4" s="1"/>
  <c r="DA23" i="4" s="1"/>
  <c r="DA25" i="4" s="1"/>
  <c r="CU8" i="4"/>
  <c r="CU7" i="4" s="1"/>
  <c r="CU23" i="4" s="1"/>
  <c r="CU25" i="4" s="1"/>
  <c r="CZ10" i="4"/>
  <c r="CZ8" i="4" s="1"/>
  <c r="CZ7" i="4" s="1"/>
  <c r="CZ23" i="4" s="1"/>
  <c r="CZ25" i="4" s="1"/>
  <c r="P40" i="4"/>
  <c r="R28" i="4"/>
  <c r="Q27" i="4"/>
  <c r="Q26" i="4" s="1"/>
  <c r="Q40" i="4" l="1"/>
  <c r="S28" i="4"/>
  <c r="R27" i="4"/>
  <c r="R26" i="4" s="1"/>
  <c r="R40" i="4" l="1"/>
  <c r="T28" i="4"/>
  <c r="S27" i="4"/>
  <c r="S26" i="4" s="1"/>
  <c r="S40" i="4" l="1"/>
  <c r="T27" i="4"/>
  <c r="T26" i="4" s="1"/>
  <c r="U28" i="4"/>
  <c r="U27" i="4" l="1"/>
  <c r="U26" i="4" s="1"/>
  <c r="V28" i="4"/>
  <c r="T40" i="4"/>
  <c r="V27" i="4" l="1"/>
  <c r="V26" i="4" s="1"/>
  <c r="W28" i="4"/>
  <c r="U40" i="4"/>
  <c r="X28" i="4" l="1"/>
  <c r="W27" i="4"/>
  <c r="W26" i="4" s="1"/>
  <c r="V40" i="4"/>
  <c r="W40" i="4" l="1"/>
  <c r="X27" i="4"/>
  <c r="X26" i="4" s="1"/>
  <c r="Y28" i="4"/>
  <c r="Y27" i="4" l="1"/>
  <c r="Y26" i="4" s="1"/>
  <c r="Z28" i="4"/>
  <c r="X40" i="4"/>
  <c r="Z27" i="4" l="1"/>
  <c r="Z26" i="4" s="1"/>
  <c r="AA28" i="4"/>
  <c r="Y40" i="4"/>
  <c r="AB28" i="4" l="1"/>
  <c r="AA27" i="4"/>
  <c r="AA26" i="4" s="1"/>
  <c r="Z40" i="4"/>
  <c r="AA40" i="4" l="1"/>
  <c r="AC28" i="4"/>
  <c r="AB27" i="4"/>
  <c r="AB26" i="4" s="1"/>
  <c r="AB40" i="4" l="1"/>
  <c r="AD28" i="4"/>
  <c r="AC27" i="4"/>
  <c r="AC26" i="4" s="1"/>
  <c r="AD27" i="4" l="1"/>
  <c r="AD26" i="4" s="1"/>
  <c r="AE28" i="4"/>
  <c r="AC40" i="4"/>
  <c r="AF28" i="4" l="1"/>
  <c r="AE27" i="4"/>
  <c r="AE26" i="4" s="1"/>
  <c r="AD40" i="4"/>
  <c r="AE40" i="4" l="1"/>
  <c r="AG28" i="4"/>
  <c r="AF27" i="4"/>
  <c r="AF26" i="4" s="1"/>
  <c r="AF40" i="4" l="1"/>
  <c r="AH28" i="4"/>
  <c r="AG27" i="4"/>
  <c r="AG26" i="4" s="1"/>
  <c r="AH27" i="4" l="1"/>
  <c r="AH26" i="4" s="1"/>
  <c r="AI28" i="4"/>
  <c r="AG40" i="4"/>
  <c r="AJ28" i="4" l="1"/>
  <c r="AI27" i="4"/>
  <c r="AI26" i="4" s="1"/>
  <c r="AH40" i="4"/>
  <c r="AI40" i="4" l="1"/>
  <c r="AJ27" i="4"/>
  <c r="AJ26" i="4" s="1"/>
  <c r="AK28" i="4"/>
  <c r="AJ40" i="4" l="1"/>
  <c r="AK27" i="4"/>
  <c r="AK26" i="4" s="1"/>
  <c r="AL28" i="4"/>
  <c r="AK40" i="4" l="1"/>
  <c r="AL27" i="4"/>
  <c r="AL26" i="4" s="1"/>
  <c r="AM28" i="4"/>
  <c r="AM27" i="4" l="1"/>
  <c r="AM26" i="4" s="1"/>
  <c r="AM40" i="4" s="1"/>
  <c r="AN28" i="4"/>
  <c r="AL40" i="4"/>
  <c r="AN27" i="4" l="1"/>
  <c r="AN26" i="4" s="1"/>
  <c r="AN40" i="4" s="1"/>
  <c r="AO28" i="4"/>
  <c r="AO27" i="4" l="1"/>
  <c r="AO26" i="4" s="1"/>
  <c r="AP28" i="4"/>
  <c r="AP27" i="4" l="1"/>
  <c r="AP26" i="4" s="1"/>
  <c r="AP40" i="4" s="1"/>
  <c r="AQ28" i="4"/>
  <c r="AO40" i="4"/>
  <c r="AQ27" i="4" l="1"/>
  <c r="AQ26" i="4" s="1"/>
  <c r="AR28" i="4"/>
  <c r="AR27" i="4" l="1"/>
  <c r="AR26" i="4" s="1"/>
  <c r="AR40" i="4" s="1"/>
  <c r="AS28" i="4"/>
  <c r="AQ40" i="4"/>
  <c r="AS27" i="4" l="1"/>
  <c r="AS26" i="4" s="1"/>
  <c r="AT28" i="4"/>
  <c r="AT27" i="4" l="1"/>
  <c r="AT26" i="4" s="1"/>
  <c r="AU28" i="4"/>
  <c r="AS40" i="4"/>
  <c r="AU27" i="4" l="1"/>
  <c r="AU26" i="4" s="1"/>
  <c r="AV28" i="4"/>
  <c r="AT40" i="4"/>
  <c r="AT30" i="4"/>
  <c r="AT63" i="4" l="1"/>
  <c r="AV27" i="4"/>
  <c r="AV26" i="4" s="1"/>
  <c r="AW28" i="4"/>
  <c r="AU40" i="4"/>
  <c r="AU30" i="4"/>
  <c r="AT64" i="4" l="1"/>
  <c r="AU63" i="4"/>
  <c r="AW27" i="4"/>
  <c r="AW26" i="4" s="1"/>
  <c r="AX28" i="4"/>
  <c r="AV40" i="4"/>
  <c r="AV30" i="4"/>
  <c r="AU64" i="4"/>
  <c r="AV63" i="4"/>
  <c r="AX27" i="4" l="1"/>
  <c r="AX26" i="4" s="1"/>
  <c r="AY28" i="4"/>
  <c r="AW40" i="4"/>
  <c r="AW30" i="4"/>
  <c r="AW63" i="4" s="1"/>
  <c r="AT65" i="4"/>
  <c r="AU65" i="4" l="1"/>
  <c r="AY27" i="4"/>
  <c r="AY26" i="4" s="1"/>
  <c r="AZ28" i="4"/>
  <c r="AV64" i="4"/>
  <c r="AT66" i="4"/>
  <c r="AX40" i="4"/>
  <c r="AX30" i="4"/>
  <c r="AW64" i="4"/>
  <c r="AX63" i="4"/>
  <c r="AU66" i="4" l="1"/>
  <c r="AT67" i="4"/>
  <c r="AY40" i="4"/>
  <c r="AY30" i="4"/>
  <c r="AX64" i="4" s="1"/>
  <c r="AZ27" i="4"/>
  <c r="AZ26" i="4" s="1"/>
  <c r="BA28" i="4"/>
  <c r="AV65" i="4"/>
  <c r="AV66" i="4" l="1"/>
  <c r="AW65" i="4"/>
  <c r="AU67" i="4"/>
  <c r="AT68" i="4"/>
  <c r="AY63" i="4"/>
  <c r="AZ40" i="4"/>
  <c r="AZ30" i="4"/>
  <c r="BA27" i="4"/>
  <c r="BA26" i="4" s="1"/>
  <c r="BB28" i="4"/>
  <c r="AX65" i="4"/>
  <c r="AY64" i="4" l="1"/>
  <c r="AV67" i="4"/>
  <c r="AW66" i="4"/>
  <c r="AU68" i="4"/>
  <c r="AT69" i="4"/>
  <c r="AZ63" i="4"/>
  <c r="AZ64" i="4" s="1"/>
  <c r="BB27" i="4"/>
  <c r="BB26" i="4" s="1"/>
  <c r="BC28" i="4"/>
  <c r="BA40" i="4"/>
  <c r="BA30" i="4"/>
  <c r="AW67" i="4" s="1"/>
  <c r="AT70" i="4" l="1"/>
  <c r="AT78" i="4" s="1"/>
  <c r="BA63" i="4"/>
  <c r="AY65" i="4"/>
  <c r="AX66" i="4"/>
  <c r="AV68" i="4"/>
  <c r="BC27" i="4"/>
  <c r="BC26" i="4" s="1"/>
  <c r="BD28" i="4"/>
  <c r="AU69" i="4"/>
  <c r="BB40" i="4"/>
  <c r="BB30" i="4"/>
  <c r="BB63" i="4" s="1"/>
  <c r="BA64" i="4"/>
  <c r="AV69" i="4" l="1"/>
  <c r="AY66" i="4"/>
  <c r="AW68" i="4"/>
  <c r="AX67" i="4"/>
  <c r="AU70" i="4"/>
  <c r="AU78" i="4" s="1"/>
  <c r="BD27" i="4"/>
  <c r="BD26" i="4" s="1"/>
  <c r="BE28" i="4"/>
  <c r="BC40" i="4"/>
  <c r="BC30" i="4"/>
  <c r="AX68" i="4" s="1"/>
  <c r="AZ65" i="4"/>
  <c r="BC63" i="4"/>
  <c r="AZ66" i="4"/>
  <c r="BB64" i="4"/>
  <c r="BA65" i="4" l="1"/>
  <c r="AY67" i="4"/>
  <c r="AW69" i="4"/>
  <c r="AV70" i="4"/>
  <c r="AV78" i="4" s="1"/>
  <c r="BE27" i="4"/>
  <c r="BE26" i="4" s="1"/>
  <c r="BF28" i="4"/>
  <c r="BD40" i="4"/>
  <c r="BD30" i="4"/>
  <c r="BD63" i="4" s="1"/>
  <c r="AX69" i="4" l="1"/>
  <c r="BA66" i="4"/>
  <c r="AZ67" i="4"/>
  <c r="AY68" i="4"/>
  <c r="AW70" i="4"/>
  <c r="AW78" i="4" s="1"/>
  <c r="BF27" i="4"/>
  <c r="BF26" i="4" s="1"/>
  <c r="BG28" i="4"/>
  <c r="BE40" i="4"/>
  <c r="BE30" i="4"/>
  <c r="BB65" i="4"/>
  <c r="BC64" i="4"/>
  <c r="BA67" i="4"/>
  <c r="BB66" i="4"/>
  <c r="BC65" i="4"/>
  <c r="BD64" i="4"/>
  <c r="BG27" i="4" l="1"/>
  <c r="BG26" i="4" s="1"/>
  <c r="BH28" i="4"/>
  <c r="AZ68" i="4"/>
  <c r="AY69" i="4"/>
  <c r="AX70" i="4"/>
  <c r="AX78" i="4" s="1"/>
  <c r="BE63" i="4"/>
  <c r="BF40" i="4"/>
  <c r="BF30" i="4"/>
  <c r="BF63" i="4" s="1"/>
  <c r="BC66" i="4" l="1"/>
  <c r="BD65" i="4"/>
  <c r="BB67" i="4"/>
  <c r="BA68" i="4"/>
  <c r="AZ69" i="4"/>
  <c r="AY70" i="4"/>
  <c r="AY78" i="4" s="1"/>
  <c r="BH27" i="4"/>
  <c r="BH26" i="4" s="1"/>
  <c r="BI28" i="4"/>
  <c r="BG40" i="4"/>
  <c r="BG30" i="4"/>
  <c r="BE64" i="4"/>
  <c r="BD66" i="4"/>
  <c r="BF64" i="4"/>
  <c r="BA69" i="4" l="1"/>
  <c r="BI27" i="4"/>
  <c r="BI26" i="4" s="1"/>
  <c r="BJ28" i="4"/>
  <c r="BG63" i="4"/>
  <c r="BC67" i="4"/>
  <c r="BB68" i="4"/>
  <c r="AZ70" i="4"/>
  <c r="AZ78" i="4" s="1"/>
  <c r="BH40" i="4"/>
  <c r="BH30" i="4"/>
  <c r="BE65" i="4"/>
  <c r="BH63" i="4"/>
  <c r="BA70" i="4"/>
  <c r="BA78" i="4" s="1"/>
  <c r="BB69" i="4"/>
  <c r="BD67" i="4"/>
  <c r="BE66" i="4"/>
  <c r="BI40" i="4" l="1"/>
  <c r="BI30" i="4"/>
  <c r="BI63" i="4" s="1"/>
  <c r="BG64" i="4"/>
  <c r="BF65" i="4"/>
  <c r="BC68" i="4"/>
  <c r="BJ27" i="4"/>
  <c r="BJ26" i="4" s="1"/>
  <c r="BK28" i="4"/>
  <c r="BB70" i="4"/>
  <c r="BB78" i="4" s="1"/>
  <c r="BF66" i="4" l="1"/>
  <c r="BE67" i="4"/>
  <c r="BD68" i="4"/>
  <c r="BC69" i="4"/>
  <c r="BK27" i="4"/>
  <c r="BK26" i="4" s="1"/>
  <c r="BL28" i="4"/>
  <c r="BH64" i="4"/>
  <c r="BJ40" i="4"/>
  <c r="BJ30" i="4"/>
  <c r="BG65" i="4"/>
  <c r="BH65" i="4" l="1"/>
  <c r="BE68" i="4"/>
  <c r="BG66" i="4"/>
  <c r="BF67" i="4"/>
  <c r="BD69" i="4"/>
  <c r="BC70" i="4"/>
  <c r="BC78" i="4" s="1"/>
  <c r="BL27" i="4"/>
  <c r="BL26" i="4" s="1"/>
  <c r="BM28" i="4"/>
  <c r="BJ63" i="4"/>
  <c r="BI64" i="4"/>
  <c r="BK40" i="4"/>
  <c r="BK30" i="4"/>
  <c r="BH66" i="4" s="1"/>
  <c r="BD70" i="4"/>
  <c r="BD78" i="4" s="1"/>
  <c r="BJ64" i="4"/>
  <c r="BK63" i="4" l="1"/>
  <c r="BM27" i="4"/>
  <c r="BM26" i="4" s="1"/>
  <c r="BN28" i="4"/>
  <c r="BI65" i="4"/>
  <c r="BG67" i="4"/>
  <c r="BF68" i="4"/>
  <c r="BE69" i="4"/>
  <c r="BL40" i="4"/>
  <c r="BL30" i="4"/>
  <c r="BK64" i="4"/>
  <c r="BL63" i="4"/>
  <c r="BE70" i="4"/>
  <c r="BE78" i="4" s="1"/>
  <c r="BF69" i="4"/>
  <c r="BG68" i="4"/>
  <c r="BH67" i="4"/>
  <c r="BN27" i="4" l="1"/>
  <c r="BN26" i="4" s="1"/>
  <c r="BO28" i="4"/>
  <c r="BJ65" i="4"/>
  <c r="BI66" i="4"/>
  <c r="BM40" i="4"/>
  <c r="BM30" i="4"/>
  <c r="BK65" i="4"/>
  <c r="BH68" i="4" l="1"/>
  <c r="BI67" i="4"/>
  <c r="BG69" i="4"/>
  <c r="BF70" i="4"/>
  <c r="BF78" i="4" s="1"/>
  <c r="BO27" i="4"/>
  <c r="BO26" i="4" s="1"/>
  <c r="BP28" i="4"/>
  <c r="BJ66" i="4"/>
  <c r="BM63" i="4"/>
  <c r="BM64" i="4" s="1"/>
  <c r="BL64" i="4"/>
  <c r="BN40" i="4"/>
  <c r="BN30" i="4"/>
  <c r="BN63" i="4"/>
  <c r="BL65" i="4"/>
  <c r="BP27" i="4" l="1"/>
  <c r="BP26" i="4" s="1"/>
  <c r="BQ28" i="4"/>
  <c r="BO40" i="4"/>
  <c r="BO30" i="4"/>
  <c r="BO63" i="4" s="1"/>
  <c r="BK66" i="4"/>
  <c r="BI68" i="4"/>
  <c r="BH69" i="4"/>
  <c r="BJ67" i="4"/>
  <c r="BG70" i="4"/>
  <c r="BG78" i="4" s="1"/>
  <c r="BK67" i="4" l="1"/>
  <c r="BI69" i="4"/>
  <c r="BJ68" i="4"/>
  <c r="BH70" i="4"/>
  <c r="BH78" i="4" s="1"/>
  <c r="BM65" i="4"/>
  <c r="BQ27" i="4"/>
  <c r="BQ26" i="4" s="1"/>
  <c r="BR28" i="4"/>
  <c r="BN64" i="4"/>
  <c r="BL66" i="4"/>
  <c r="BP40" i="4"/>
  <c r="BP30" i="4"/>
  <c r="BI70" i="4" s="1"/>
  <c r="BI78" i="4" s="1"/>
  <c r="BO64" i="4" l="1"/>
  <c r="BP63" i="4"/>
  <c r="BN65" i="4"/>
  <c r="BM66" i="4"/>
  <c r="BL67" i="4"/>
  <c r="BK68" i="4"/>
  <c r="BJ69" i="4"/>
  <c r="BR27" i="4"/>
  <c r="BR26" i="4" s="1"/>
  <c r="BS28" i="4"/>
  <c r="BQ40" i="4"/>
  <c r="BQ30" i="4"/>
  <c r="BQ63" i="4"/>
  <c r="BJ70" i="4"/>
  <c r="BJ78" i="4" s="1"/>
  <c r="BN66" i="4"/>
  <c r="BP64" i="4"/>
  <c r="BO65" i="4" l="1"/>
  <c r="BL68" i="4"/>
  <c r="BS27" i="4"/>
  <c r="BS26" i="4" s="1"/>
  <c r="BT28" i="4"/>
  <c r="BM67" i="4"/>
  <c r="BK69" i="4"/>
  <c r="BR40" i="4"/>
  <c r="BR30" i="4"/>
  <c r="BR63" i="4" s="1"/>
  <c r="BM68" i="4" l="1"/>
  <c r="BQ64" i="4"/>
  <c r="BN67" i="4"/>
  <c r="BL69" i="4"/>
  <c r="BK70" i="4"/>
  <c r="BK78" i="4" s="1"/>
  <c r="BT27" i="4"/>
  <c r="BT26" i="4" s="1"/>
  <c r="BU28" i="4"/>
  <c r="BS40" i="4"/>
  <c r="BS30" i="4"/>
  <c r="BL70" i="4" s="1"/>
  <c r="BL78" i="4" s="1"/>
  <c r="BP65" i="4"/>
  <c r="BO66" i="4"/>
  <c r="BM69" i="4"/>
  <c r="BN68" i="4"/>
  <c r="BO67" i="4"/>
  <c r="BP66" i="4"/>
  <c r="BU27" i="4" l="1"/>
  <c r="BU26" i="4" s="1"/>
  <c r="BV28" i="4"/>
  <c r="BQ65" i="4"/>
  <c r="BS63" i="4"/>
  <c r="BR64" i="4"/>
  <c r="BT40" i="4"/>
  <c r="BT30" i="4"/>
  <c r="BM70" i="4" s="1"/>
  <c r="BM78" i="4" s="1"/>
  <c r="BS64" i="4" l="1"/>
  <c r="BT63" i="4"/>
  <c r="BO68" i="4"/>
  <c r="BQ66" i="4"/>
  <c r="BP67" i="4"/>
  <c r="BN69" i="4"/>
  <c r="BV27" i="4"/>
  <c r="BV26" i="4" s="1"/>
  <c r="BW28" i="4"/>
  <c r="BR65" i="4"/>
  <c r="BU40" i="4"/>
  <c r="BU30" i="4"/>
  <c r="BO69" i="4" s="1"/>
  <c r="BR66" i="4"/>
  <c r="BQ67" i="4" l="1"/>
  <c r="BP68" i="4"/>
  <c r="BN70" i="4"/>
  <c r="BN78" i="4" s="1"/>
  <c r="BW27" i="4"/>
  <c r="BW26" i="4" s="1"/>
  <c r="BX28" i="4"/>
  <c r="BS65" i="4"/>
  <c r="BU63" i="4"/>
  <c r="BU64" i="4" s="1"/>
  <c r="BT64" i="4"/>
  <c r="BV40" i="4"/>
  <c r="BV30" i="4"/>
  <c r="BV63" i="4"/>
  <c r="BO70" i="4"/>
  <c r="BO78" i="4" s="1"/>
  <c r="BP69" i="4"/>
  <c r="BT65" i="4"/>
  <c r="BX27" i="4" l="1"/>
  <c r="BX26" i="4" s="1"/>
  <c r="BY28" i="4"/>
  <c r="BW40" i="4"/>
  <c r="BW30" i="4"/>
  <c r="BV64" i="4" s="1"/>
  <c r="BS66" i="4"/>
  <c r="BR67" i="4"/>
  <c r="BQ68" i="4"/>
  <c r="BP70" i="4"/>
  <c r="BP78" i="4" s="1"/>
  <c r="BS67" i="4" l="1"/>
  <c r="BR68" i="4"/>
  <c r="BQ69" i="4"/>
  <c r="BW63" i="4"/>
  <c r="BW64" i="4" s="1"/>
  <c r="BY27" i="4"/>
  <c r="BY26" i="4" s="1"/>
  <c r="BZ28" i="4"/>
  <c r="BU65" i="4"/>
  <c r="BT66" i="4"/>
  <c r="BX40" i="4"/>
  <c r="BX30" i="4"/>
  <c r="BU66" i="4" s="1"/>
  <c r="BX63" i="4"/>
  <c r="BQ70" i="4"/>
  <c r="BQ78" i="4" s="1"/>
  <c r="BR69" i="4"/>
  <c r="BS68" i="4"/>
  <c r="BT67" i="4"/>
  <c r="BZ27" i="4" l="1"/>
  <c r="BZ26" i="4" s="1"/>
  <c r="CA28" i="4"/>
  <c r="BY40" i="4"/>
  <c r="BY30" i="4"/>
  <c r="BV66" i="4" s="1"/>
  <c r="BV65" i="4"/>
  <c r="BY63" i="4"/>
  <c r="BT68" i="4"/>
  <c r="BU67" i="4"/>
  <c r="BX64" i="4" l="1"/>
  <c r="BW65" i="4"/>
  <c r="CA27" i="4"/>
  <c r="CA26" i="4" s="1"/>
  <c r="CB28" i="4"/>
  <c r="BS69" i="4"/>
  <c r="BR70" i="4"/>
  <c r="BR78" i="4" s="1"/>
  <c r="BZ40" i="4"/>
  <c r="BZ30" i="4"/>
  <c r="BT69" i="4" s="1"/>
  <c r="BX65" i="4" l="1"/>
  <c r="BY64" i="4"/>
  <c r="BV67" i="4"/>
  <c r="BU68" i="4"/>
  <c r="BW66" i="4"/>
  <c r="CB27" i="4"/>
  <c r="CB26" i="4" s="1"/>
  <c r="CC28" i="4"/>
  <c r="CA40" i="4"/>
  <c r="CA30" i="4"/>
  <c r="BS70" i="4"/>
  <c r="BS78" i="4" s="1"/>
  <c r="BZ63" i="4"/>
  <c r="BZ64" i="4"/>
  <c r="CA63" i="4"/>
  <c r="BT70" i="4"/>
  <c r="BT78" i="4" s="1"/>
  <c r="BU69" i="4"/>
  <c r="BV68" i="4"/>
  <c r="BW67" i="4"/>
  <c r="BX66" i="4"/>
  <c r="CD28" i="4" l="1"/>
  <c r="CC27" i="4"/>
  <c r="CC26" i="4" s="1"/>
  <c r="CB40" i="4"/>
  <c r="CB30" i="4"/>
  <c r="CA64" i="4" s="1"/>
  <c r="BY65" i="4"/>
  <c r="BW68" i="4"/>
  <c r="BX67" i="4"/>
  <c r="BY66" i="4"/>
  <c r="CC40" i="4" l="1"/>
  <c r="CC30" i="4"/>
  <c r="CC63" i="4" s="1"/>
  <c r="BZ65" i="4"/>
  <c r="BV69" i="4"/>
  <c r="BU70" i="4"/>
  <c r="BU78" i="4" s="1"/>
  <c r="CB63" i="4"/>
  <c r="CD27" i="4"/>
  <c r="CD26" i="4" s="1"/>
  <c r="CE28" i="4"/>
  <c r="BZ66" i="4" l="1"/>
  <c r="BY67" i="4"/>
  <c r="BX68" i="4"/>
  <c r="BW69" i="4"/>
  <c r="BV70" i="4"/>
  <c r="BV78" i="4" s="1"/>
  <c r="CB64" i="4"/>
  <c r="CE27" i="4"/>
  <c r="CE26" i="4" s="1"/>
  <c r="CF28" i="4"/>
  <c r="CA65" i="4"/>
  <c r="CD40" i="4"/>
  <c r="CD30" i="4"/>
  <c r="BX69" i="4" s="1"/>
  <c r="CD63" i="4" l="1"/>
  <c r="BW70" i="4"/>
  <c r="BW78" i="4" s="1"/>
  <c r="CA66" i="4"/>
  <c r="CC64" i="4"/>
  <c r="BZ67" i="4"/>
  <c r="BY68" i="4"/>
  <c r="CF27" i="4"/>
  <c r="CF26" i="4" s="1"/>
  <c r="CG28" i="4"/>
  <c r="CE40" i="4"/>
  <c r="CE30" i="4"/>
  <c r="BY69" i="4" s="1"/>
  <c r="CB65" i="4"/>
  <c r="CB66" i="4" l="1"/>
  <c r="CA67" i="4"/>
  <c r="BZ68" i="4"/>
  <c r="CC65" i="4"/>
  <c r="CG27" i="4"/>
  <c r="CG26" i="4" s="1"/>
  <c r="CH28" i="4"/>
  <c r="BX70" i="4"/>
  <c r="BX78" i="4" s="1"/>
  <c r="CE63" i="4"/>
  <c r="CD64" i="4"/>
  <c r="CF40" i="4"/>
  <c r="CF30" i="4"/>
  <c r="BY70" i="4" s="1"/>
  <c r="BY78" i="4" s="1"/>
  <c r="CB67" i="4"/>
  <c r="CD65" i="4"/>
  <c r="CA68" i="4"/>
  <c r="CF63" i="4"/>
  <c r="BZ69" i="4"/>
  <c r="CH27" i="4" l="1"/>
  <c r="CH26" i="4" s="1"/>
  <c r="CI28" i="4"/>
  <c r="CC66" i="4"/>
  <c r="CG40" i="4"/>
  <c r="CG30" i="4"/>
  <c r="BZ70" i="4" s="1"/>
  <c r="BZ78" i="4" s="1"/>
  <c r="CE64" i="4"/>
  <c r="CD66" i="4"/>
  <c r="CC67" i="4" l="1"/>
  <c r="CB68" i="4"/>
  <c r="CA69" i="4"/>
  <c r="CH40" i="4"/>
  <c r="CH30" i="4"/>
  <c r="CG63" i="4"/>
  <c r="CI27" i="4"/>
  <c r="CI26" i="4" s="1"/>
  <c r="CJ28" i="4"/>
  <c r="CF64" i="4"/>
  <c r="CE65" i="4"/>
  <c r="CH63" i="4" l="1"/>
  <c r="CB69" i="4"/>
  <c r="CG64" i="4"/>
  <c r="CC68" i="4"/>
  <c r="CA70" i="4"/>
  <c r="CA78" i="4" s="1"/>
  <c r="CF65" i="4"/>
  <c r="CE66" i="4"/>
  <c r="CJ27" i="4"/>
  <c r="CJ26" i="4" s="1"/>
  <c r="CK28" i="4"/>
  <c r="CD67" i="4"/>
  <c r="CI40" i="4"/>
  <c r="CI30" i="4"/>
  <c r="CK27" i="4" l="1"/>
  <c r="CK26" i="4" s="1"/>
  <c r="CL28" i="4"/>
  <c r="CC69" i="4"/>
  <c r="CI63" i="4"/>
  <c r="CD68" i="4"/>
  <c r="CJ40" i="4"/>
  <c r="CJ30" i="4"/>
  <c r="CF67" i="4" s="1"/>
  <c r="CB70" i="4"/>
  <c r="CB78" i="4" s="1"/>
  <c r="CG65" i="4"/>
  <c r="CF66" i="4"/>
  <c r="CH64" i="4"/>
  <c r="CE67" i="4"/>
  <c r="CG66" i="4" l="1"/>
  <c r="CE68" i="4"/>
  <c r="CC70" i="4"/>
  <c r="CC78" i="4" s="1"/>
  <c r="CJ63" i="4"/>
  <c r="CL27" i="4"/>
  <c r="CL26" i="4" s="1"/>
  <c r="CM28" i="4"/>
  <c r="CK40" i="4"/>
  <c r="CK30" i="4"/>
  <c r="CE69" i="4" s="1"/>
  <c r="CI64" i="4"/>
  <c r="CD69" i="4"/>
  <c r="CH65" i="4"/>
  <c r="CG67" i="4" l="1"/>
  <c r="CK63" i="4"/>
  <c r="CL40" i="4"/>
  <c r="CL30" i="4"/>
  <c r="CF68" i="4"/>
  <c r="CD70" i="4"/>
  <c r="CD78" i="4" s="1"/>
  <c r="CM27" i="4"/>
  <c r="CM26" i="4" s="1"/>
  <c r="CN28" i="4"/>
  <c r="CH66" i="4"/>
  <c r="CJ64" i="4"/>
  <c r="CI65" i="4"/>
  <c r="CE70" i="4"/>
  <c r="CE78" i="4" s="1"/>
  <c r="CF69" i="4"/>
  <c r="CG68" i="4"/>
  <c r="CH67" i="4"/>
  <c r="CI66" i="4"/>
  <c r="CM40" i="4" l="1"/>
  <c r="CM30" i="4"/>
  <c r="CJ65" i="4"/>
  <c r="CK64" i="4"/>
  <c r="CL63" i="4"/>
  <c r="CN27" i="4"/>
  <c r="CN26" i="4" s="1"/>
  <c r="CO28" i="4"/>
  <c r="CK78" i="4"/>
  <c r="CI78" i="4"/>
  <c r="CH78" i="4"/>
  <c r="CG78" i="4"/>
  <c r="CF78" i="4"/>
  <c r="CO27" i="4" l="1"/>
  <c r="CO26" i="4" s="1"/>
  <c r="CP28" i="4"/>
  <c r="CL64" i="4"/>
  <c r="CI67" i="4"/>
  <c r="CJ66" i="4"/>
  <c r="CJ78" i="4" s="1"/>
  <c r="CM63" i="4"/>
  <c r="CF70" i="4"/>
  <c r="CK65" i="4"/>
  <c r="CG69" i="4"/>
  <c r="CH68" i="4"/>
  <c r="CN40" i="4"/>
  <c r="CN30" i="4"/>
  <c r="CL78" i="4"/>
  <c r="CM64" i="4" l="1"/>
  <c r="CN63" i="4"/>
  <c r="CG70" i="4"/>
  <c r="CH69" i="4"/>
  <c r="CJ67" i="4"/>
  <c r="CI68" i="4"/>
  <c r="CK66" i="4"/>
  <c r="CM78" i="4"/>
  <c r="CO40" i="4"/>
  <c r="CO30" i="4"/>
  <c r="CM65" i="4" s="1"/>
  <c r="CL65" i="4"/>
  <c r="CP27" i="4"/>
  <c r="CP26" i="4" s="1"/>
  <c r="CQ28" i="4"/>
  <c r="G5" i="34"/>
  <c r="F11" i="4" s="1"/>
  <c r="CQ27" i="4" l="1"/>
  <c r="CQ26" i="4" s="1"/>
  <c r="CR28" i="4"/>
  <c r="CP40" i="4"/>
  <c r="CP30" i="4"/>
  <c r="CO63" i="4"/>
  <c r="CH70" i="4"/>
  <c r="CI69" i="4"/>
  <c r="CJ68" i="4"/>
  <c r="CK67" i="4"/>
  <c r="CL66" i="4"/>
  <c r="CN64" i="4"/>
  <c r="CN65" i="4"/>
  <c r="F7" i="4"/>
  <c r="F23" i="4" s="1"/>
  <c r="F25" i="4" s="1"/>
  <c r="F30" i="4" s="1"/>
  <c r="G33" i="4" s="1"/>
  <c r="H33" i="4" s="1"/>
  <c r="CO64" i="4" l="1"/>
  <c r="CR27" i="4"/>
  <c r="CR26" i="4" s="1"/>
  <c r="CS28" i="4"/>
  <c r="CP63" i="4"/>
  <c r="CI70" i="4"/>
  <c r="CJ69" i="4"/>
  <c r="CK68" i="4"/>
  <c r="CL67" i="4"/>
  <c r="CM66" i="4"/>
  <c r="CQ40" i="4"/>
  <c r="CQ30" i="4"/>
  <c r="I33" i="4"/>
  <c r="H32" i="4"/>
  <c r="H31" i="4" s="1"/>
  <c r="H34" i="4" s="1"/>
  <c r="H38" i="4" s="1"/>
  <c r="H43" i="4" s="1"/>
  <c r="H44" i="4" s="1"/>
  <c r="G32" i="4"/>
  <c r="G31" i="4" s="1"/>
  <c r="G34" i="4" s="1"/>
  <c r="F63" i="4"/>
  <c r="F64" i="4" s="1"/>
  <c r="F65" i="4" s="1"/>
  <c r="G64" i="4" s="1"/>
  <c r="F32" i="4"/>
  <c r="F31" i="4" s="1"/>
  <c r="F34" i="4" s="1"/>
  <c r="F38" i="4" s="1"/>
  <c r="F43" i="4" s="1"/>
  <c r="F44" i="4" s="1"/>
  <c r="CR40" i="4" l="1"/>
  <c r="CR30" i="4"/>
  <c r="CP64" i="4"/>
  <c r="CP65" i="4"/>
  <c r="CQ63" i="4"/>
  <c r="CJ70" i="4"/>
  <c r="CK69" i="4"/>
  <c r="CL68" i="4"/>
  <c r="CM67" i="4"/>
  <c r="CN66" i="4"/>
  <c r="CO65" i="4"/>
  <c r="CS27" i="4"/>
  <c r="CS26" i="4" s="1"/>
  <c r="CT28" i="4"/>
  <c r="G38" i="4"/>
  <c r="G43" i="4" s="1"/>
  <c r="G44" i="4" s="1"/>
  <c r="CQ64" i="4" l="1"/>
  <c r="CT27" i="4"/>
  <c r="CT26" i="4" s="1"/>
  <c r="CU28" i="4"/>
  <c r="CS40" i="4"/>
  <c r="CS30" i="4"/>
  <c r="CR63" i="4"/>
  <c r="CK70" i="4"/>
  <c r="CL69" i="4"/>
  <c r="CM68" i="4"/>
  <c r="CN67" i="4"/>
  <c r="CO66" i="4"/>
  <c r="CS63" i="4" l="1"/>
  <c r="CL70" i="4"/>
  <c r="CM69" i="4"/>
  <c r="CN68" i="4"/>
  <c r="CO67" i="4"/>
  <c r="CP66" i="4"/>
  <c r="CT40" i="4"/>
  <c r="CT30" i="4"/>
  <c r="CR65" i="4" s="1"/>
  <c r="CR64" i="4"/>
  <c r="CQ65" i="4"/>
  <c r="CU27" i="4"/>
  <c r="CU26" i="4" s="1"/>
  <c r="CV28" i="4"/>
  <c r="CW28" i="4" l="1"/>
  <c r="CV27" i="4"/>
  <c r="CV26" i="4" s="1"/>
  <c r="CS64" i="4"/>
  <c r="CT63" i="4"/>
  <c r="CM70" i="4"/>
  <c r="CN69" i="4"/>
  <c r="CO68" i="4"/>
  <c r="CP67" i="4"/>
  <c r="CQ66" i="4"/>
  <c r="CU40" i="4"/>
  <c r="CU30" i="4"/>
  <c r="CS65" i="4" s="1"/>
  <c r="CV40" i="4" l="1"/>
  <c r="CV30" i="4"/>
  <c r="CT64" i="4"/>
  <c r="CT65" i="4"/>
  <c r="CU63" i="4"/>
  <c r="CN70" i="4"/>
  <c r="CN78" i="4" s="1"/>
  <c r="CO69" i="4"/>
  <c r="CP68" i="4"/>
  <c r="CQ67" i="4"/>
  <c r="CR66" i="4"/>
  <c r="CW27" i="4"/>
  <c r="CW26" i="4" s="1"/>
  <c r="CX28" i="4"/>
  <c r="CV63" i="4" l="1"/>
  <c r="CO70" i="4"/>
  <c r="CO78" i="4" s="1"/>
  <c r="CP69" i="4"/>
  <c r="CQ68" i="4"/>
  <c r="CR67" i="4"/>
  <c r="CS66" i="4"/>
  <c r="CU78" i="4"/>
  <c r="CU64" i="4"/>
  <c r="CX27" i="4"/>
  <c r="CX26" i="4" s="1"/>
  <c r="CY28" i="4"/>
  <c r="CW40" i="4"/>
  <c r="CW30" i="4"/>
  <c r="CW63" i="4" l="1"/>
  <c r="CP70" i="4"/>
  <c r="CP78" i="4" s="1"/>
  <c r="CQ69" i="4"/>
  <c r="CR68" i="4"/>
  <c r="CS67" i="4"/>
  <c r="CT66" i="4"/>
  <c r="CV78" i="4"/>
  <c r="CV70" i="4"/>
  <c r="CV64" i="4"/>
  <c r="CU65" i="4"/>
  <c r="CY27" i="4"/>
  <c r="CY26" i="4" s="1"/>
  <c r="CZ28" i="4"/>
  <c r="CX40" i="4"/>
  <c r="CX30" i="4"/>
  <c r="CV65" i="4" s="1"/>
  <c r="CW64" i="4" l="1"/>
  <c r="CW69" i="4"/>
  <c r="CW78" i="4"/>
  <c r="CW70" i="4"/>
  <c r="CX63" i="4"/>
  <c r="CQ70" i="4"/>
  <c r="CQ78" i="4" s="1"/>
  <c r="CR69" i="4"/>
  <c r="CS68" i="4"/>
  <c r="CT67" i="4"/>
  <c r="CU66" i="4"/>
  <c r="CZ27" i="4"/>
  <c r="CZ26" i="4" s="1"/>
  <c r="DA28" i="4"/>
  <c r="CY40" i="4"/>
  <c r="CY30" i="4"/>
  <c r="CY63" i="4" l="1"/>
  <c r="CR70" i="4"/>
  <c r="CR78" i="4" s="1"/>
  <c r="CS69" i="4"/>
  <c r="CT68" i="4"/>
  <c r="CU67" i="4"/>
  <c r="CV66" i="4"/>
  <c r="CX64" i="4"/>
  <c r="CX70" i="4"/>
  <c r="CX78" i="4"/>
  <c r="CX68" i="4"/>
  <c r="CX69" i="4"/>
  <c r="CX65" i="4"/>
  <c r="CW65" i="4"/>
  <c r="DA27" i="4"/>
  <c r="DA26" i="4" s="1"/>
  <c r="DB28" i="4"/>
  <c r="DB27" i="4" s="1"/>
  <c r="DB26" i="4" s="1"/>
  <c r="CZ40" i="4"/>
  <c r="CZ30" i="4"/>
  <c r="CZ63" i="4" l="1"/>
  <c r="CS70" i="4"/>
  <c r="CS78" i="4" s="1"/>
  <c r="CT69" i="4"/>
  <c r="CU68" i="4"/>
  <c r="CV67" i="4"/>
  <c r="CW66" i="4"/>
  <c r="CY78" i="4"/>
  <c r="CY64" i="4"/>
  <c r="CY68" i="4"/>
  <c r="CY69" i="4"/>
  <c r="CY70" i="4"/>
  <c r="CY67" i="4"/>
  <c r="CY65" i="4"/>
  <c r="DB40" i="4"/>
  <c r="DB30" i="4"/>
  <c r="CY66" i="4" s="1"/>
  <c r="DA40" i="4"/>
  <c r="DA30" i="4"/>
  <c r="DA63" i="4" l="1"/>
  <c r="CT70" i="4"/>
  <c r="CT78" i="4" s="1"/>
  <c r="CU69" i="4"/>
  <c r="CV68" i="4"/>
  <c r="CW67" i="4"/>
  <c r="CX66" i="4"/>
  <c r="CZ65" i="4"/>
  <c r="CZ78" i="4"/>
  <c r="CZ67" i="4"/>
  <c r="CZ69" i="4"/>
  <c r="CZ64" i="4"/>
  <c r="CZ70" i="4"/>
  <c r="CZ68" i="4"/>
  <c r="CZ66" i="4"/>
  <c r="DB63" i="4"/>
  <c r="CU70" i="4"/>
  <c r="CV69" i="4"/>
  <c r="CW68" i="4"/>
  <c r="CX67" i="4"/>
  <c r="DA70" i="4" l="1"/>
  <c r="DA67" i="4"/>
  <c r="DA69" i="4"/>
  <c r="DA64" i="4"/>
  <c r="DA78" i="4"/>
  <c r="DA66" i="4"/>
  <c r="DA65" i="4"/>
  <c r="DA68" i="4"/>
  <c r="DB70" i="4"/>
  <c r="DB67" i="4"/>
  <c r="DB68" i="4"/>
  <c r="DB65" i="4"/>
  <c r="DB64" i="4"/>
  <c r="DB66" i="4"/>
  <c r="DB69" i="4"/>
  <c r="DB78" i="4"/>
  <c r="AT33" i="4" l="1"/>
  <c r="AU33" i="4" l="1"/>
  <c r="AT32" i="4"/>
  <c r="AT31" i="4" s="1"/>
  <c r="AT34" i="4" s="1"/>
  <c r="AT38" i="4" s="1"/>
  <c r="AT43" i="4" s="1"/>
  <c r="AT44" i="4" s="1"/>
  <c r="AV33" i="4" l="1"/>
  <c r="AU32" i="4"/>
  <c r="AU31" i="4" s="1"/>
  <c r="AU34" i="4" s="1"/>
  <c r="AU38" i="4" s="1"/>
  <c r="AU43" i="4" s="1"/>
  <c r="AU44" i="4" s="1"/>
  <c r="AW33" i="4" l="1"/>
  <c r="AV32" i="4"/>
  <c r="AV31" i="4" s="1"/>
  <c r="AV34" i="4" s="1"/>
  <c r="AV38" i="4" s="1"/>
  <c r="AV43" i="4" s="1"/>
  <c r="AV44" i="4" s="1"/>
  <c r="AX33" i="4" l="1"/>
  <c r="AW32" i="4"/>
  <c r="AW31" i="4" s="1"/>
  <c r="AW34" i="4" s="1"/>
  <c r="AW38" i="4" s="1"/>
  <c r="AW43" i="4" s="1"/>
  <c r="AW44" i="4" s="1"/>
  <c r="AY33" i="4" l="1"/>
  <c r="AX32" i="4"/>
  <c r="AX31" i="4" s="1"/>
  <c r="AX34" i="4" s="1"/>
  <c r="AX38" i="4" s="1"/>
  <c r="AX43" i="4" s="1"/>
  <c r="AX44" i="4" s="1"/>
  <c r="AZ33" i="4" l="1"/>
  <c r="AY32" i="4"/>
  <c r="AY31" i="4" s="1"/>
  <c r="AY34" i="4" s="1"/>
  <c r="AY38" i="4" s="1"/>
  <c r="AY43" i="4" s="1"/>
  <c r="AY44" i="4" s="1"/>
  <c r="BA33" i="4" l="1"/>
  <c r="AZ32" i="4"/>
  <c r="AZ31" i="4" s="1"/>
  <c r="AZ34" i="4" s="1"/>
  <c r="AZ38" i="4" s="1"/>
  <c r="AZ43" i="4" s="1"/>
  <c r="AZ44" i="4" s="1"/>
  <c r="BB33" i="4" l="1"/>
  <c r="BA32" i="4"/>
  <c r="BA31" i="4" s="1"/>
  <c r="BA34" i="4" s="1"/>
  <c r="BA38" i="4" s="1"/>
  <c r="BA43" i="4" s="1"/>
  <c r="BA44" i="4" s="1"/>
  <c r="BC33" i="4" l="1"/>
  <c r="BB32" i="4"/>
  <c r="BB31" i="4" s="1"/>
  <c r="BB34" i="4" s="1"/>
  <c r="BB38" i="4" s="1"/>
  <c r="BB43" i="4" s="1"/>
  <c r="BB44" i="4" s="1"/>
  <c r="BD33" i="4" l="1"/>
  <c r="BC32" i="4"/>
  <c r="BC31" i="4" s="1"/>
  <c r="BC34" i="4" s="1"/>
  <c r="BC38" i="4" s="1"/>
  <c r="BC43" i="4" s="1"/>
  <c r="BC44" i="4" s="1"/>
  <c r="BE33" i="4" l="1"/>
  <c r="BD32" i="4"/>
  <c r="BD31" i="4" s="1"/>
  <c r="BD34" i="4" s="1"/>
  <c r="BD38" i="4" s="1"/>
  <c r="BD43" i="4" s="1"/>
  <c r="BD44" i="4" s="1"/>
  <c r="BF33" i="4" l="1"/>
  <c r="BE32" i="4"/>
  <c r="BE31" i="4" s="1"/>
  <c r="BE34" i="4" s="1"/>
  <c r="BE38" i="4" s="1"/>
  <c r="BE43" i="4" s="1"/>
  <c r="BE44" i="4" s="1"/>
  <c r="BG33" i="4" l="1"/>
  <c r="BF32" i="4"/>
  <c r="BF31" i="4" s="1"/>
  <c r="BF34" i="4" s="1"/>
  <c r="BF38" i="4" s="1"/>
  <c r="BF43" i="4" s="1"/>
  <c r="BF44" i="4" s="1"/>
  <c r="BH33" i="4" l="1"/>
  <c r="BG32" i="4"/>
  <c r="BG31" i="4" s="1"/>
  <c r="BG34" i="4" s="1"/>
  <c r="BG38" i="4" s="1"/>
  <c r="BG43" i="4" s="1"/>
  <c r="BG44" i="4" s="1"/>
  <c r="BI33" i="4" l="1"/>
  <c r="BH32" i="4"/>
  <c r="BH31" i="4" s="1"/>
  <c r="BH34" i="4" s="1"/>
  <c r="BH38" i="4" s="1"/>
  <c r="BH43" i="4" s="1"/>
  <c r="BH44" i="4" s="1"/>
  <c r="BJ33" i="4" l="1"/>
  <c r="BI32" i="4"/>
  <c r="BI31" i="4" s="1"/>
  <c r="BI34" i="4" s="1"/>
  <c r="BI38" i="4" s="1"/>
  <c r="BI43" i="4" s="1"/>
  <c r="BI44" i="4" s="1"/>
  <c r="BK33" i="4" l="1"/>
  <c r="BJ32" i="4"/>
  <c r="BJ31" i="4" s="1"/>
  <c r="BJ34" i="4" s="1"/>
  <c r="BJ38" i="4" s="1"/>
  <c r="BJ43" i="4" s="1"/>
  <c r="BJ44" i="4" s="1"/>
  <c r="BL33" i="4" l="1"/>
  <c r="BK32" i="4"/>
  <c r="BK31" i="4" s="1"/>
  <c r="BK34" i="4" s="1"/>
  <c r="BK38" i="4" s="1"/>
  <c r="BK43" i="4" s="1"/>
  <c r="BK44" i="4" s="1"/>
  <c r="BM33" i="4" l="1"/>
  <c r="BL32" i="4"/>
  <c r="BL31" i="4" s="1"/>
  <c r="BL34" i="4" s="1"/>
  <c r="BL38" i="4" s="1"/>
  <c r="BL43" i="4" s="1"/>
  <c r="BL44" i="4" s="1"/>
  <c r="BN33" i="4" l="1"/>
  <c r="BM32" i="4"/>
  <c r="BM31" i="4" s="1"/>
  <c r="BM34" i="4" s="1"/>
  <c r="BM38" i="4" s="1"/>
  <c r="BM43" i="4" s="1"/>
  <c r="BM44" i="4" s="1"/>
  <c r="BO33" i="4" l="1"/>
  <c r="BN32" i="4"/>
  <c r="BN31" i="4" s="1"/>
  <c r="BN34" i="4" s="1"/>
  <c r="BN38" i="4" s="1"/>
  <c r="BN43" i="4" s="1"/>
  <c r="BN44" i="4" s="1"/>
  <c r="BP33" i="4" l="1"/>
  <c r="BO32" i="4"/>
  <c r="BO31" i="4" s="1"/>
  <c r="BO34" i="4" s="1"/>
  <c r="BO38" i="4" s="1"/>
  <c r="BO43" i="4" s="1"/>
  <c r="BO44" i="4" s="1"/>
  <c r="BQ33" i="4" l="1"/>
  <c r="BP32" i="4"/>
  <c r="BP31" i="4" s="1"/>
  <c r="BP34" i="4" s="1"/>
  <c r="BP38" i="4" s="1"/>
  <c r="BP43" i="4" s="1"/>
  <c r="BP44" i="4" s="1"/>
  <c r="BR33" i="4" l="1"/>
  <c r="BQ32" i="4"/>
  <c r="BQ31" i="4" s="1"/>
  <c r="BQ34" i="4" s="1"/>
  <c r="BQ38" i="4" s="1"/>
  <c r="BQ43" i="4" s="1"/>
  <c r="BQ44" i="4" s="1"/>
  <c r="BS33" i="4" l="1"/>
  <c r="BR32" i="4"/>
  <c r="BR31" i="4" s="1"/>
  <c r="BR34" i="4" s="1"/>
  <c r="BR38" i="4" s="1"/>
  <c r="BR43" i="4" s="1"/>
  <c r="BR44" i="4" s="1"/>
  <c r="BT33" i="4" l="1"/>
  <c r="BS32" i="4"/>
  <c r="BS31" i="4" s="1"/>
  <c r="BS34" i="4" s="1"/>
  <c r="BS38" i="4" s="1"/>
  <c r="BS43" i="4" s="1"/>
  <c r="BS44" i="4" s="1"/>
  <c r="BU33" i="4" l="1"/>
  <c r="BT32" i="4"/>
  <c r="BT31" i="4" s="1"/>
  <c r="BT34" i="4" s="1"/>
  <c r="BT38" i="4" s="1"/>
  <c r="BT43" i="4" s="1"/>
  <c r="BT44" i="4" s="1"/>
  <c r="BV33" i="4" l="1"/>
  <c r="BU32" i="4"/>
  <c r="BU31" i="4" s="1"/>
  <c r="BU34" i="4" s="1"/>
  <c r="BU38" i="4" s="1"/>
  <c r="BU43" i="4" s="1"/>
  <c r="BU44" i="4" s="1"/>
  <c r="BW33" i="4" l="1"/>
  <c r="BV32" i="4"/>
  <c r="BV31" i="4" s="1"/>
  <c r="BV34" i="4" s="1"/>
  <c r="BV38" i="4" s="1"/>
  <c r="BV43" i="4" s="1"/>
  <c r="BV44" i="4" s="1"/>
  <c r="BX33" i="4" l="1"/>
  <c r="BW32" i="4"/>
  <c r="BW31" i="4" s="1"/>
  <c r="BW34" i="4" s="1"/>
  <c r="BW38" i="4" s="1"/>
  <c r="BW43" i="4" s="1"/>
  <c r="BW44" i="4" s="1"/>
  <c r="BY33" i="4" l="1"/>
  <c r="BX32" i="4"/>
  <c r="BX31" i="4" s="1"/>
  <c r="BX34" i="4" s="1"/>
  <c r="BX38" i="4" s="1"/>
  <c r="BX43" i="4" s="1"/>
  <c r="BX44" i="4" s="1"/>
  <c r="BZ33" i="4" l="1"/>
  <c r="BY32" i="4"/>
  <c r="BY31" i="4" s="1"/>
  <c r="BY34" i="4" s="1"/>
  <c r="BY38" i="4" s="1"/>
  <c r="BY43" i="4" s="1"/>
  <c r="BY44" i="4" s="1"/>
  <c r="CA33" i="4" l="1"/>
  <c r="BZ32" i="4"/>
  <c r="BZ31" i="4" s="1"/>
  <c r="BZ34" i="4" s="1"/>
  <c r="BZ38" i="4" s="1"/>
  <c r="BZ43" i="4" s="1"/>
  <c r="BZ44" i="4" s="1"/>
  <c r="CB33" i="4" l="1"/>
  <c r="CA32" i="4"/>
  <c r="CA31" i="4" s="1"/>
  <c r="CA34" i="4" s="1"/>
  <c r="CA38" i="4" s="1"/>
  <c r="CA43" i="4" s="1"/>
  <c r="CA44" i="4" s="1"/>
  <c r="CC33" i="4" l="1"/>
  <c r="CB32" i="4"/>
  <c r="CB31" i="4" s="1"/>
  <c r="CB34" i="4" s="1"/>
  <c r="CB38" i="4" s="1"/>
  <c r="CB43" i="4" s="1"/>
  <c r="CB44" i="4" s="1"/>
  <c r="CD33" i="4" l="1"/>
  <c r="CC32" i="4"/>
  <c r="CC31" i="4" s="1"/>
  <c r="CC34" i="4" s="1"/>
  <c r="CC38" i="4" s="1"/>
  <c r="CC43" i="4" s="1"/>
  <c r="CC44" i="4" s="1"/>
  <c r="CE33" i="4" l="1"/>
  <c r="CD32" i="4"/>
  <c r="CD31" i="4" s="1"/>
  <c r="CD34" i="4" s="1"/>
  <c r="CD38" i="4" s="1"/>
  <c r="CD43" i="4" s="1"/>
  <c r="CD44" i="4" s="1"/>
  <c r="CF33" i="4" l="1"/>
  <c r="CE32" i="4"/>
  <c r="CE31" i="4" s="1"/>
  <c r="CE34" i="4" s="1"/>
  <c r="CE38" i="4" s="1"/>
  <c r="CE43" i="4" s="1"/>
  <c r="CE44" i="4" s="1"/>
  <c r="CG33" i="4" l="1"/>
  <c r="CF32" i="4"/>
  <c r="CF31" i="4" s="1"/>
  <c r="CF34" i="4" s="1"/>
  <c r="CF38" i="4" s="1"/>
  <c r="CF43" i="4" s="1"/>
  <c r="CF44" i="4" s="1"/>
  <c r="CH33" i="4" l="1"/>
  <c r="CG32" i="4"/>
  <c r="CG31" i="4" s="1"/>
  <c r="CG34" i="4" s="1"/>
  <c r="CG38" i="4" s="1"/>
  <c r="CG43" i="4" s="1"/>
  <c r="CG44" i="4" s="1"/>
  <c r="CI33" i="4" l="1"/>
  <c r="CH32" i="4"/>
  <c r="CH31" i="4" s="1"/>
  <c r="CH34" i="4" s="1"/>
  <c r="CH38" i="4" s="1"/>
  <c r="CH43" i="4" s="1"/>
  <c r="CH44" i="4" s="1"/>
  <c r="CJ33" i="4" l="1"/>
  <c r="CI32" i="4"/>
  <c r="CI31" i="4" s="1"/>
  <c r="CI34" i="4" s="1"/>
  <c r="CI38" i="4" s="1"/>
  <c r="CI43" i="4" s="1"/>
  <c r="CI44" i="4" s="1"/>
  <c r="CK33" i="4" l="1"/>
  <c r="CJ32" i="4"/>
  <c r="CJ31" i="4" s="1"/>
  <c r="CJ34" i="4" s="1"/>
  <c r="CJ38" i="4" s="1"/>
  <c r="CJ43" i="4" s="1"/>
  <c r="CJ44" i="4" s="1"/>
  <c r="CL33" i="4" l="1"/>
  <c r="CK32" i="4"/>
  <c r="CK31" i="4" s="1"/>
  <c r="CK34" i="4" s="1"/>
  <c r="CK38" i="4" s="1"/>
  <c r="CK43" i="4" s="1"/>
  <c r="CK44" i="4" s="1"/>
  <c r="CM33" i="4" l="1"/>
  <c r="CL32" i="4"/>
  <c r="CL31" i="4" s="1"/>
  <c r="CL34" i="4" s="1"/>
  <c r="CL38" i="4" s="1"/>
  <c r="CL43" i="4" s="1"/>
  <c r="CL44" i="4" s="1"/>
  <c r="CN33" i="4" l="1"/>
  <c r="CM32" i="4"/>
  <c r="CM31" i="4" s="1"/>
  <c r="CM34" i="4" s="1"/>
  <c r="CM38" i="4" s="1"/>
  <c r="CM43" i="4" s="1"/>
  <c r="CM44" i="4" s="1"/>
  <c r="CO33" i="4" l="1"/>
  <c r="CN32" i="4"/>
  <c r="CN31" i="4" s="1"/>
  <c r="CN34" i="4" s="1"/>
  <c r="CN38" i="4" s="1"/>
  <c r="CN43" i="4" s="1"/>
  <c r="CN44" i="4" s="1"/>
  <c r="CP33" i="4" l="1"/>
  <c r="CO32" i="4"/>
  <c r="CO31" i="4" s="1"/>
  <c r="CO34" i="4" s="1"/>
  <c r="CO38" i="4" s="1"/>
  <c r="CO43" i="4" s="1"/>
  <c r="CO44" i="4" s="1"/>
  <c r="CQ33" i="4" l="1"/>
  <c r="CP32" i="4"/>
  <c r="CP31" i="4" s="1"/>
  <c r="CP34" i="4" s="1"/>
  <c r="CP38" i="4" s="1"/>
  <c r="CP43" i="4" s="1"/>
  <c r="CP44" i="4" s="1"/>
  <c r="CR33" i="4" l="1"/>
  <c r="CQ32" i="4"/>
  <c r="CQ31" i="4" s="1"/>
  <c r="CQ34" i="4" s="1"/>
  <c r="CQ38" i="4" s="1"/>
  <c r="CQ43" i="4" s="1"/>
  <c r="CQ44" i="4" s="1"/>
  <c r="CS33" i="4" l="1"/>
  <c r="CR32" i="4"/>
  <c r="CR31" i="4" s="1"/>
  <c r="CR34" i="4" s="1"/>
  <c r="CR38" i="4" s="1"/>
  <c r="CR43" i="4" s="1"/>
  <c r="CR44" i="4" s="1"/>
  <c r="CT33" i="4" l="1"/>
  <c r="CS32" i="4"/>
  <c r="CS31" i="4" s="1"/>
  <c r="CS34" i="4" s="1"/>
  <c r="CS38" i="4" s="1"/>
  <c r="CS43" i="4" s="1"/>
  <c r="CS44" i="4" s="1"/>
  <c r="CU33" i="4" l="1"/>
  <c r="CT32" i="4"/>
  <c r="CT31" i="4" s="1"/>
  <c r="CT34" i="4" s="1"/>
  <c r="CT38" i="4" s="1"/>
  <c r="CT43" i="4" s="1"/>
  <c r="CT44" i="4" s="1"/>
  <c r="CV33" i="4" l="1"/>
  <c r="CU32" i="4"/>
  <c r="CU31" i="4" s="1"/>
  <c r="CU34" i="4" s="1"/>
  <c r="CU38" i="4" s="1"/>
  <c r="CU43" i="4" s="1"/>
  <c r="CU44" i="4" s="1"/>
  <c r="CW33" i="4" l="1"/>
  <c r="CV32" i="4"/>
  <c r="CV31" i="4" s="1"/>
  <c r="CV34" i="4" s="1"/>
  <c r="CV38" i="4" s="1"/>
  <c r="CV43" i="4" s="1"/>
  <c r="CV44" i="4" s="1"/>
  <c r="CX33" i="4" l="1"/>
  <c r="CW32" i="4"/>
  <c r="CW31" i="4" s="1"/>
  <c r="CW34" i="4" s="1"/>
  <c r="CW38" i="4" s="1"/>
  <c r="CW43" i="4" s="1"/>
  <c r="CW44" i="4" s="1"/>
  <c r="CY33" i="4" l="1"/>
  <c r="CX32" i="4"/>
  <c r="CX31" i="4" s="1"/>
  <c r="CX34" i="4" s="1"/>
  <c r="CX38" i="4" s="1"/>
  <c r="CX43" i="4" s="1"/>
  <c r="CX44" i="4" s="1"/>
  <c r="CZ33" i="4" l="1"/>
  <c r="CY32" i="4"/>
  <c r="CY31" i="4" s="1"/>
  <c r="CY34" i="4" s="1"/>
  <c r="CY38" i="4" s="1"/>
  <c r="CY43" i="4" s="1"/>
  <c r="CY44" i="4" s="1"/>
  <c r="DA33" i="4" l="1"/>
  <c r="CZ32" i="4"/>
  <c r="CZ31" i="4" s="1"/>
  <c r="CZ34" i="4" s="1"/>
  <c r="CZ38" i="4" s="1"/>
  <c r="CZ43" i="4" s="1"/>
  <c r="CZ44" i="4" s="1"/>
  <c r="DB33" i="4" l="1"/>
  <c r="DB32" i="4" s="1"/>
  <c r="DB31" i="4" s="1"/>
  <c r="DB34" i="4" s="1"/>
  <c r="DB38" i="4" s="1"/>
  <c r="DB43" i="4" s="1"/>
  <c r="DB44" i="4" s="1"/>
  <c r="DA32" i="4"/>
  <c r="DA31" i="4" s="1"/>
  <c r="DA34" i="4" s="1"/>
  <c r="DA38" i="4" s="1"/>
  <c r="DA43" i="4" s="1"/>
  <c r="DA44" i="4" s="1"/>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AA22" i="35" l="1"/>
  <c r="J7" i="1" s="1"/>
  <c r="I10" i="4" s="1"/>
  <c r="I8" i="4" s="1"/>
  <c r="I7" i="4" s="1"/>
  <c r="I23" i="4" s="1"/>
  <c r="I25" i="4" s="1"/>
  <c r="I30" i="4" s="1"/>
  <c r="I63" i="4" l="1"/>
  <c r="F66" i="4"/>
  <c r="J33" i="4"/>
  <c r="I32" i="4"/>
  <c r="I31" i="4" s="1"/>
  <c r="I34" i="4" s="1"/>
  <c r="I38" i="4" s="1"/>
  <c r="I43" i="4" s="1"/>
  <c r="I44" i="4" s="1"/>
  <c r="G65" i="4"/>
  <c r="H64" i="4"/>
  <c r="Z19" i="7"/>
  <c r="Y19" i="7" s="1"/>
  <c r="X19" i="7" s="1"/>
  <c r="W19" i="7" s="1"/>
  <c r="V19" i="7" s="1"/>
  <c r="U19" i="7" s="1"/>
  <c r="T19" i="7" s="1"/>
  <c r="S19" i="7" s="1"/>
  <c r="R19" i="7" s="1"/>
  <c r="Q19" i="7" s="1"/>
  <c r="P19" i="7" s="1"/>
  <c r="O19" i="7" s="1"/>
  <c r="N19" i="7" s="1"/>
  <c r="M19" i="7" s="1"/>
  <c r="L19" i="7" s="1"/>
  <c r="K19" i="7" s="1"/>
  <c r="J19" i="7" s="1"/>
  <c r="I19" i="7" s="1"/>
  <c r="AC19" i="7"/>
  <c r="AD19" i="7" s="1"/>
  <c r="Z31" i="35" l="1"/>
  <c r="AH31" i="35"/>
  <c r="AP31" i="35"/>
  <c r="AX31" i="35"/>
  <c r="AX32" i="35" s="1"/>
  <c r="BF31" i="35"/>
  <c r="BF32" i="35" s="1"/>
  <c r="AF31" i="35"/>
  <c r="AA31" i="35"/>
  <c r="AI31" i="35"/>
  <c r="AQ31" i="35"/>
  <c r="AY31" i="35"/>
  <c r="AY32" i="35" s="1"/>
  <c r="X31" i="35"/>
  <c r="BD31" i="35"/>
  <c r="BD32" i="35" s="1"/>
  <c r="Y31" i="35"/>
  <c r="AW31" i="35"/>
  <c r="AW32" i="35" s="1"/>
  <c r="AB31" i="35"/>
  <c r="AJ31" i="35"/>
  <c r="AR31" i="35"/>
  <c r="AZ31" i="35"/>
  <c r="AZ32" i="35" s="1"/>
  <c r="AV31" i="35"/>
  <c r="AC31" i="35"/>
  <c r="AK31" i="35"/>
  <c r="AS31" i="35"/>
  <c r="BA31" i="35"/>
  <c r="BA32" i="35" s="1"/>
  <c r="AG31" i="35"/>
  <c r="AC32" i="35" s="1"/>
  <c r="AD32" i="35" s="1"/>
  <c r="AE32" i="35" s="1"/>
  <c r="AF32" i="35" s="1"/>
  <c r="AF22" i="35" s="1"/>
  <c r="AD31" i="35"/>
  <c r="AL31" i="35"/>
  <c r="AT31" i="35"/>
  <c r="BB31" i="35"/>
  <c r="BB32" i="35" s="1"/>
  <c r="AE31" i="35"/>
  <c r="AM31" i="35"/>
  <c r="AU31" i="35"/>
  <c r="BC31" i="35"/>
  <c r="BC32" i="35" s="1"/>
  <c r="AN31" i="35"/>
  <c r="AO31" i="35"/>
  <c r="BE31" i="35"/>
  <c r="BE32" i="35" s="1"/>
  <c r="P2" i="1"/>
  <c r="AO2" i="1"/>
  <c r="AJ2" i="1"/>
  <c r="AI2" i="1"/>
  <c r="AM2" i="1"/>
  <c r="AL2" i="1"/>
  <c r="AK2" i="1"/>
  <c r="AN2" i="1"/>
  <c r="AH2" i="1"/>
  <c r="AG2" i="1"/>
  <c r="AB2" i="1"/>
  <c r="AE19" i="7"/>
  <c r="AF19" i="7" s="1"/>
  <c r="AG19" i="7" s="1"/>
  <c r="AH19" i="7" s="1"/>
  <c r="AI19" i="7" s="1"/>
  <c r="AJ19" i="7" s="1"/>
  <c r="AK19" i="7" s="1"/>
  <c r="AL19" i="7" s="1"/>
  <c r="AM19" i="7" s="1"/>
  <c r="AN19" i="7" s="1"/>
  <c r="AO19" i="7" s="1"/>
  <c r="AP19" i="7" s="1"/>
  <c r="AQ19" i="7" s="1"/>
  <c r="AR19" i="7" s="1"/>
  <c r="AS19" i="7" s="1"/>
  <c r="AT19" i="7" s="1"/>
  <c r="AU19" i="7" s="1"/>
  <c r="AV19" i="7" s="1"/>
  <c r="AW19" i="7" s="1"/>
  <c r="AX19" i="7" s="1"/>
  <c r="AY19" i="7" s="1"/>
  <c r="AZ19" i="7" s="1"/>
  <c r="BA19" i="7" s="1"/>
  <c r="BB19" i="7" s="1"/>
  <c r="BC19" i="7" s="1"/>
  <c r="BD19" i="7" s="1"/>
  <c r="BE19" i="7" s="1"/>
  <c r="BF19" i="7" s="1"/>
  <c r="BG19" i="7" s="1"/>
  <c r="BH19" i="7" s="1"/>
  <c r="BI19" i="7" s="1"/>
  <c r="BJ19" i="7" s="1"/>
  <c r="BK19" i="7" s="1"/>
  <c r="BL19" i="7" s="1"/>
  <c r="BM19" i="7" s="1"/>
  <c r="BN19" i="7" s="1"/>
  <c r="BO19" i="7" s="1"/>
  <c r="BP19" i="7" s="1"/>
  <c r="BQ19" i="7" s="1"/>
  <c r="Y2" i="1"/>
  <c r="S2" i="1"/>
  <c r="X2" i="1"/>
  <c r="T2" i="1"/>
  <c r="AC2" i="1"/>
  <c r="Z2" i="1"/>
  <c r="U2" i="1"/>
  <c r="AI32" i="35"/>
  <c r="AO32" i="35"/>
  <c r="AT32" i="35"/>
  <c r="AP32" i="35"/>
  <c r="AK32" i="35"/>
  <c r="AL32" i="35"/>
  <c r="AV32" i="35"/>
  <c r="AG32" i="35"/>
  <c r="AS32" i="35"/>
  <c r="AU32" i="35"/>
  <c r="AH32" i="35"/>
  <c r="AN32" i="35"/>
  <c r="AR32" i="35"/>
  <c r="AM32" i="35"/>
  <c r="AQ32" i="35"/>
  <c r="AJ32" i="35"/>
  <c r="AA2" i="1"/>
  <c r="V2" i="1"/>
  <c r="Q2" i="1"/>
  <c r="AD2" i="1"/>
  <c r="W2" i="1"/>
  <c r="R2" i="1"/>
  <c r="AF2" i="1"/>
  <c r="AE2" i="1"/>
  <c r="AM31" i="1" l="1"/>
  <c r="AM28" i="1"/>
  <c r="AM30" i="1"/>
  <c r="AM25" i="1"/>
  <c r="AM7" i="1"/>
  <c r="AM26" i="1"/>
  <c r="AM27" i="1"/>
  <c r="AM34" i="1"/>
  <c r="AM32" i="1"/>
  <c r="AM29" i="1"/>
  <c r="AM33" i="1"/>
  <c r="AM24" i="1"/>
  <c r="AM23" i="1"/>
  <c r="AI25" i="1"/>
  <c r="AI34" i="1"/>
  <c r="AI29" i="1"/>
  <c r="AI24" i="1"/>
  <c r="AI31" i="1"/>
  <c r="AI26" i="1"/>
  <c r="AI28" i="1"/>
  <c r="AI27" i="1"/>
  <c r="AI33" i="1"/>
  <c r="AI23" i="1"/>
  <c r="AI32" i="1"/>
  <c r="AI7" i="1"/>
  <c r="AI30" i="1"/>
  <c r="AJ29" i="1"/>
  <c r="AJ34" i="1"/>
  <c r="AJ26" i="1"/>
  <c r="AJ7" i="1"/>
  <c r="AJ28" i="1"/>
  <c r="AJ24" i="1"/>
  <c r="AJ32" i="1"/>
  <c r="AJ31" i="1"/>
  <c r="AJ23" i="1"/>
  <c r="AJ30" i="1"/>
  <c r="AJ33" i="1"/>
  <c r="AJ25" i="1"/>
  <c r="AJ27" i="1"/>
  <c r="AG28" i="1"/>
  <c r="AG30" i="1"/>
  <c r="AG23" i="1"/>
  <c r="AG24" i="1"/>
  <c r="AG32" i="1"/>
  <c r="AG31" i="1"/>
  <c r="AG27" i="1"/>
  <c r="AG26" i="1"/>
  <c r="AG7" i="1"/>
  <c r="AG34" i="1"/>
  <c r="AG25" i="1"/>
  <c r="AG33" i="1"/>
  <c r="AG29" i="1"/>
  <c r="AO26" i="1"/>
  <c r="AO30" i="1"/>
  <c r="AO28" i="1"/>
  <c r="AO24" i="1"/>
  <c r="AO27" i="1"/>
  <c r="AO34" i="1"/>
  <c r="AO31" i="1"/>
  <c r="AO33" i="1"/>
  <c r="AO32" i="1"/>
  <c r="AO25" i="1"/>
  <c r="AO7" i="1"/>
  <c r="AO29" i="1"/>
  <c r="AO23" i="1"/>
  <c r="AH7" i="1"/>
  <c r="AH23" i="1"/>
  <c r="AH33" i="1"/>
  <c r="AH34" i="1"/>
  <c r="AH26" i="1"/>
  <c r="AH27" i="1"/>
  <c r="AH29" i="1"/>
  <c r="AH32" i="1"/>
  <c r="AH28" i="1"/>
  <c r="AH30" i="1"/>
  <c r="AH31" i="1"/>
  <c r="AH24" i="1"/>
  <c r="AH25" i="1"/>
  <c r="AN32" i="1"/>
  <c r="AN26" i="1"/>
  <c r="AN33" i="1"/>
  <c r="AN25" i="1"/>
  <c r="AN28" i="1"/>
  <c r="AN23" i="1"/>
  <c r="AN29" i="1"/>
  <c r="AN31" i="1"/>
  <c r="AN24" i="1"/>
  <c r="AN27" i="1"/>
  <c r="AN34" i="1"/>
  <c r="AN30" i="1"/>
  <c r="AN7" i="1"/>
  <c r="AK7" i="1"/>
  <c r="AK31" i="1"/>
  <c r="AK27" i="1"/>
  <c r="AK29" i="1"/>
  <c r="AK32" i="1"/>
  <c r="AK24" i="1"/>
  <c r="AK25" i="1"/>
  <c r="AK33" i="1"/>
  <c r="AK23" i="1"/>
  <c r="AK34" i="1"/>
  <c r="AK26" i="1"/>
  <c r="AK30" i="1"/>
  <c r="AK28" i="1"/>
  <c r="AL31" i="1"/>
  <c r="AL33" i="1"/>
  <c r="AL25" i="1"/>
  <c r="AL27" i="1"/>
  <c r="AL30" i="1"/>
  <c r="AL26" i="1"/>
  <c r="AL24" i="1"/>
  <c r="AL29" i="1"/>
  <c r="AL28" i="1"/>
  <c r="AL34" i="1"/>
  <c r="AL7" i="1"/>
  <c r="AL23" i="1"/>
  <c r="AL32" i="1"/>
  <c r="V30" i="1"/>
  <c r="V32" i="1"/>
  <c r="V27" i="1"/>
  <c r="V24" i="1"/>
  <c r="V34" i="1"/>
  <c r="V29" i="1"/>
  <c r="V31" i="1"/>
  <c r="V28" i="1"/>
  <c r="V33" i="1"/>
  <c r="V26" i="1"/>
  <c r="V25" i="1"/>
  <c r="V23" i="1"/>
  <c r="V7" i="1"/>
  <c r="U10" i="4" s="1"/>
  <c r="U8" i="4" s="1"/>
  <c r="U7" i="4" s="1"/>
  <c r="U23" i="4" s="1"/>
  <c r="U25" i="4" s="1"/>
  <c r="U30" i="4" s="1"/>
  <c r="T31" i="1"/>
  <c r="T33" i="1"/>
  <c r="T30" i="1"/>
  <c r="T29" i="1"/>
  <c r="T24" i="1"/>
  <c r="T34" i="1"/>
  <c r="T23" i="1"/>
  <c r="T25" i="1"/>
  <c r="T32" i="1"/>
  <c r="T27" i="1"/>
  <c r="T26" i="1"/>
  <c r="T28" i="1"/>
  <c r="T7" i="1"/>
  <c r="S10" i="4" s="1"/>
  <c r="S8" i="4" s="1"/>
  <c r="S7" i="4" s="1"/>
  <c r="S23" i="4" s="1"/>
  <c r="S25" i="4" s="1"/>
  <c r="S30" i="4" s="1"/>
  <c r="Q24" i="1"/>
  <c r="Q27" i="1"/>
  <c r="Q23" i="1"/>
  <c r="Q33" i="1"/>
  <c r="Q26" i="1"/>
  <c r="Q32" i="1"/>
  <c r="Q29" i="1"/>
  <c r="Q31" i="1"/>
  <c r="Q25" i="1"/>
  <c r="Q34" i="1"/>
  <c r="Q28" i="1"/>
  <c r="Q30" i="1"/>
  <c r="Q7" i="1"/>
  <c r="P10" i="4" s="1"/>
  <c r="P8" i="4" s="1"/>
  <c r="P7" i="4" s="1"/>
  <c r="P23" i="4" s="1"/>
  <c r="P25" i="4" s="1"/>
  <c r="P30" i="4" s="1"/>
  <c r="X26" i="1"/>
  <c r="X29" i="1"/>
  <c r="X34" i="1"/>
  <c r="X33" i="1"/>
  <c r="X25" i="1"/>
  <c r="X23" i="1"/>
  <c r="X32" i="1"/>
  <c r="X31" i="1"/>
  <c r="X28" i="1"/>
  <c r="X24" i="1"/>
  <c r="X27" i="1"/>
  <c r="X30" i="1"/>
  <c r="X7" i="1"/>
  <c r="W10" i="4" s="1"/>
  <c r="W8" i="4" s="1"/>
  <c r="W7" i="4" s="1"/>
  <c r="W23" i="4" s="1"/>
  <c r="W25" i="4" s="1"/>
  <c r="W30" i="4" s="1"/>
  <c r="S27" i="1"/>
  <c r="S23" i="1"/>
  <c r="S7" i="1"/>
  <c r="R10" i="4" s="1"/>
  <c r="R8" i="4" s="1"/>
  <c r="R7" i="4" s="1"/>
  <c r="R23" i="4" s="1"/>
  <c r="R25" i="4" s="1"/>
  <c r="R30" i="4" s="1"/>
  <c r="S33" i="1"/>
  <c r="S24" i="1"/>
  <c r="S31" i="1"/>
  <c r="S30" i="1"/>
  <c r="S34" i="1"/>
  <c r="S25" i="1"/>
  <c r="S32" i="1"/>
  <c r="S28" i="1"/>
  <c r="S29" i="1"/>
  <c r="S26" i="1"/>
  <c r="AA24" i="1"/>
  <c r="AA33" i="1"/>
  <c r="AA23" i="1"/>
  <c r="AA30" i="1"/>
  <c r="AA34" i="1"/>
  <c r="AA25" i="1"/>
  <c r="AA32" i="1"/>
  <c r="AA27" i="1"/>
  <c r="AA26" i="1"/>
  <c r="AA29" i="1"/>
  <c r="AA31" i="1"/>
  <c r="AA28" i="1"/>
  <c r="AA7" i="1"/>
  <c r="Z10" i="4" s="1"/>
  <c r="Z8" i="4" s="1"/>
  <c r="Z7" i="4" s="1"/>
  <c r="Z23" i="4" s="1"/>
  <c r="Z25" i="4" s="1"/>
  <c r="Z30" i="4" s="1"/>
  <c r="Y33" i="1"/>
  <c r="Y24" i="1"/>
  <c r="Y31" i="1"/>
  <c r="Y32" i="1"/>
  <c r="Y34" i="1"/>
  <c r="Y29" i="1"/>
  <c r="Y28" i="1"/>
  <c r="Y26" i="1"/>
  <c r="Y23" i="1"/>
  <c r="Y25" i="1"/>
  <c r="Y30" i="1"/>
  <c r="Y7" i="1"/>
  <c r="X10" i="4" s="1"/>
  <c r="X8" i="4" s="1"/>
  <c r="X7" i="4" s="1"/>
  <c r="X23" i="4" s="1"/>
  <c r="X25" i="4" s="1"/>
  <c r="X30" i="4" s="1"/>
  <c r="Y27" i="1"/>
  <c r="AE32" i="1"/>
  <c r="AE31" i="1"/>
  <c r="AE24" i="1"/>
  <c r="AE33" i="1"/>
  <c r="AE34" i="1"/>
  <c r="AE25" i="1"/>
  <c r="AE27" i="1"/>
  <c r="AE28" i="1"/>
  <c r="AE26" i="1"/>
  <c r="AE23" i="1"/>
  <c r="AE29" i="1"/>
  <c r="AE30" i="1"/>
  <c r="AE7" i="1"/>
  <c r="AD10" i="4" s="1"/>
  <c r="AF27" i="1"/>
  <c r="AF31" i="1"/>
  <c r="AF32" i="1"/>
  <c r="AF29" i="1"/>
  <c r="AF23" i="1"/>
  <c r="AF26" i="1"/>
  <c r="AF25" i="1"/>
  <c r="AF28" i="1"/>
  <c r="AF30" i="1"/>
  <c r="AF34" i="1"/>
  <c r="AF24" i="1"/>
  <c r="AF33" i="1"/>
  <c r="AF7" i="1"/>
  <c r="P24" i="1"/>
  <c r="P30" i="1"/>
  <c r="P31" i="1"/>
  <c r="P29" i="1"/>
  <c r="P23" i="1"/>
  <c r="P26" i="1"/>
  <c r="P34" i="1"/>
  <c r="P33" i="1"/>
  <c r="P7" i="1"/>
  <c r="O10" i="4" s="1"/>
  <c r="O8" i="4" s="1"/>
  <c r="O7" i="4" s="1"/>
  <c r="O23" i="4" s="1"/>
  <c r="O25" i="4" s="1"/>
  <c r="O30" i="4" s="1"/>
  <c r="P27" i="1"/>
  <c r="P25" i="1"/>
  <c r="P32" i="1"/>
  <c r="P28" i="1"/>
  <c r="R33" i="1"/>
  <c r="R29" i="1"/>
  <c r="R34" i="1"/>
  <c r="R28" i="1"/>
  <c r="R32" i="1"/>
  <c r="R25" i="1"/>
  <c r="R23" i="1"/>
  <c r="R26" i="1"/>
  <c r="R31" i="1"/>
  <c r="R30" i="1"/>
  <c r="R24" i="1"/>
  <c r="R27" i="1"/>
  <c r="R7" i="1"/>
  <c r="Q10" i="4" s="1"/>
  <c r="Q8" i="4" s="1"/>
  <c r="Q7" i="4" s="1"/>
  <c r="Q23" i="4" s="1"/>
  <c r="Q25" i="4" s="1"/>
  <c r="Q30" i="4" s="1"/>
  <c r="W26" i="1"/>
  <c r="W31" i="1"/>
  <c r="W32" i="1"/>
  <c r="W23" i="1"/>
  <c r="W28" i="1"/>
  <c r="W34" i="1"/>
  <c r="W29" i="1"/>
  <c r="W24" i="1"/>
  <c r="W27" i="1"/>
  <c r="W25" i="1"/>
  <c r="W30" i="1"/>
  <c r="W33" i="1"/>
  <c r="W7" i="1"/>
  <c r="V10" i="4" s="1"/>
  <c r="V8" i="4" s="1"/>
  <c r="V7" i="4" s="1"/>
  <c r="V23" i="4" s="1"/>
  <c r="V25" i="4" s="1"/>
  <c r="V30" i="4" s="1"/>
  <c r="Z24" i="1"/>
  <c r="Z34" i="1"/>
  <c r="Z28" i="1"/>
  <c r="Z26" i="1"/>
  <c r="Z29" i="1"/>
  <c r="Z27" i="1"/>
  <c r="Z33" i="1"/>
  <c r="Z32" i="1"/>
  <c r="Z31" i="1"/>
  <c r="Z23" i="1"/>
  <c r="Z25" i="1"/>
  <c r="Z30" i="1"/>
  <c r="Z7" i="1"/>
  <c r="Y10" i="4" s="1"/>
  <c r="Y8" i="4" s="1"/>
  <c r="Y7" i="4" s="1"/>
  <c r="Y23" i="4" s="1"/>
  <c r="Y25" i="4" s="1"/>
  <c r="Y30" i="4" s="1"/>
  <c r="AB27" i="1"/>
  <c r="AB31" i="1"/>
  <c r="AB25" i="1"/>
  <c r="AB28" i="1"/>
  <c r="AB33" i="1"/>
  <c r="AB7" i="1"/>
  <c r="AA10" i="4" s="1"/>
  <c r="AB34" i="1"/>
  <c r="AB29" i="1"/>
  <c r="AB26" i="1"/>
  <c r="AB30" i="1"/>
  <c r="AB32" i="1"/>
  <c r="AB23" i="1"/>
  <c r="AB24" i="1"/>
  <c r="U27" i="1"/>
  <c r="U32" i="1"/>
  <c r="U31" i="1"/>
  <c r="U26" i="1"/>
  <c r="U25" i="1"/>
  <c r="U28" i="1"/>
  <c r="U33" i="1"/>
  <c r="U23" i="1"/>
  <c r="U29" i="1"/>
  <c r="U30" i="1"/>
  <c r="U24" i="1"/>
  <c r="U34" i="1"/>
  <c r="U7" i="1"/>
  <c r="T10" i="4" s="1"/>
  <c r="T8" i="4" s="1"/>
  <c r="T7" i="4" s="1"/>
  <c r="T23" i="4" s="1"/>
  <c r="T25" i="4" s="1"/>
  <c r="T30" i="4" s="1"/>
  <c r="AD26" i="1"/>
  <c r="AD28" i="1"/>
  <c r="AD27" i="1"/>
  <c r="AD25" i="1"/>
  <c r="AD31" i="1"/>
  <c r="AD29" i="1"/>
  <c r="AD24" i="1"/>
  <c r="AD23" i="1"/>
  <c r="AD32" i="1"/>
  <c r="AD33" i="1"/>
  <c r="AD34" i="1"/>
  <c r="AD30" i="1"/>
  <c r="AD7" i="1"/>
  <c r="AC10" i="4" s="1"/>
  <c r="AC31" i="1"/>
  <c r="AC33" i="1"/>
  <c r="AC29" i="1"/>
  <c r="AC24" i="1"/>
  <c r="AC23" i="1"/>
  <c r="AC28" i="1"/>
  <c r="AC25" i="1"/>
  <c r="AC27" i="1"/>
  <c r="AC32" i="1"/>
  <c r="AC26" i="1"/>
  <c r="AC30" i="1"/>
  <c r="AC34" i="1"/>
  <c r="AC7" i="1"/>
  <c r="AB10" i="4" s="1"/>
  <c r="AB22" i="35" l="1"/>
  <c r="K7" i="1" s="1"/>
  <c r="J10" i="4" s="1"/>
  <c r="J8" i="4" s="1"/>
  <c r="J7" i="4" s="1"/>
  <c r="J23" i="4" s="1"/>
  <c r="J25" i="4" s="1"/>
  <c r="J30" i="4" s="1"/>
  <c r="J63" i="4" s="1"/>
  <c r="AE10" i="4"/>
  <c r="AC8" i="4"/>
  <c r="AC7" i="4" s="1"/>
  <c r="AC23" i="4" s="1"/>
  <c r="AC25" i="4" s="1"/>
  <c r="AC30" i="4" s="1"/>
  <c r="AH10" i="4"/>
  <c r="Y63" i="4"/>
  <c r="X63" i="4"/>
  <c r="W63" i="4"/>
  <c r="AF10" i="4"/>
  <c r="AA8" i="4"/>
  <c r="AA7" i="4" s="1"/>
  <c r="AA23" i="4" s="1"/>
  <c r="AA25" i="4" s="1"/>
  <c r="AA30" i="4" s="1"/>
  <c r="AD8" i="4"/>
  <c r="AD7" i="4" s="1"/>
  <c r="AD23" i="4" s="1"/>
  <c r="AD25" i="4" s="1"/>
  <c r="AD30" i="4" s="1"/>
  <c r="AI10" i="4"/>
  <c r="AB8" i="4"/>
  <c r="AB7" i="4" s="1"/>
  <c r="AB23" i="4" s="1"/>
  <c r="AB25" i="4" s="1"/>
  <c r="AB30" i="4" s="1"/>
  <c r="AG10" i="4"/>
  <c r="Q63" i="4"/>
  <c r="U63" i="4"/>
  <c r="I69" i="4"/>
  <c r="H70" i="4"/>
  <c r="O63" i="4"/>
  <c r="S63" i="4"/>
  <c r="V63" i="4"/>
  <c r="AJ10" i="4"/>
  <c r="AE8" i="4"/>
  <c r="AE7" i="4" s="1"/>
  <c r="AE23" i="4" s="1"/>
  <c r="AE25" i="4" s="1"/>
  <c r="AE30" i="4" s="1"/>
  <c r="Z63" i="4"/>
  <c r="R63" i="4"/>
  <c r="I70" i="4"/>
  <c r="P63" i="4"/>
  <c r="T63" i="4"/>
  <c r="H65" i="4" l="1"/>
  <c r="I64" i="4" s="1"/>
  <c r="G66" i="4"/>
  <c r="F67" i="4"/>
  <c r="J32" i="4"/>
  <c r="J31" i="4" s="1"/>
  <c r="J34" i="4" s="1"/>
  <c r="J38" i="4" s="1"/>
  <c r="J43" i="4" s="1"/>
  <c r="J44" i="4" s="1"/>
  <c r="K33" i="4"/>
  <c r="J70" i="4"/>
  <c r="J68" i="4"/>
  <c r="J69" i="4"/>
  <c r="AC22" i="35"/>
  <c r="L7" i="1" s="1"/>
  <c r="K10" i="4" s="1"/>
  <c r="K8" i="4" s="1"/>
  <c r="K7" i="4" s="1"/>
  <c r="K23" i="4" s="1"/>
  <c r="K25" i="4" s="1"/>
  <c r="K30" i="4" s="1"/>
  <c r="K63" i="4" s="1"/>
  <c r="AJ8" i="4"/>
  <c r="AJ7" i="4" s="1"/>
  <c r="AJ23" i="4" s="1"/>
  <c r="AJ25" i="4" s="1"/>
  <c r="AJ30" i="4" s="1"/>
  <c r="AJ63" i="4" s="1"/>
  <c r="AO10" i="4"/>
  <c r="AO8" i="4" s="1"/>
  <c r="AO7" i="4" s="1"/>
  <c r="AO23" i="4" s="1"/>
  <c r="AO25" i="4" s="1"/>
  <c r="AO30" i="4" s="1"/>
  <c r="AH8" i="4"/>
  <c r="AH7" i="4" s="1"/>
  <c r="AH23" i="4" s="1"/>
  <c r="AH25" i="4" s="1"/>
  <c r="AH30" i="4" s="1"/>
  <c r="AH63" i="4" s="1"/>
  <c r="AM10" i="4"/>
  <c r="AI8" i="4"/>
  <c r="AI7" i="4" s="1"/>
  <c r="AI23" i="4" s="1"/>
  <c r="AI25" i="4" s="1"/>
  <c r="AI30" i="4" s="1"/>
  <c r="AI63" i="4" s="1"/>
  <c r="AN10" i="4"/>
  <c r="AD63" i="4"/>
  <c r="AA63" i="4"/>
  <c r="T69" i="4"/>
  <c r="T64" i="4"/>
  <c r="T70" i="4"/>
  <c r="T65" i="4"/>
  <c r="T66" i="4"/>
  <c r="T67" i="4"/>
  <c r="T68" i="4"/>
  <c r="V68" i="4"/>
  <c r="V65" i="4"/>
  <c r="V70" i="4"/>
  <c r="V67" i="4"/>
  <c r="V64" i="4"/>
  <c r="V66" i="4"/>
  <c r="V69" i="4"/>
  <c r="Q70" i="4"/>
  <c r="Q65" i="4"/>
  <c r="Q66" i="4"/>
  <c r="Q67" i="4"/>
  <c r="Q69" i="4"/>
  <c r="Q68" i="4"/>
  <c r="Q64" i="4"/>
  <c r="AF8" i="4"/>
  <c r="AF7" i="4" s="1"/>
  <c r="AF23" i="4" s="1"/>
  <c r="AF25" i="4" s="1"/>
  <c r="AF30" i="4" s="1"/>
  <c r="Y70" i="4" s="1"/>
  <c r="AK10" i="4"/>
  <c r="R64" i="4"/>
  <c r="R66" i="4"/>
  <c r="R67" i="4"/>
  <c r="R68" i="4"/>
  <c r="R69" i="4"/>
  <c r="R70" i="4"/>
  <c r="R65" i="4"/>
  <c r="AG8" i="4"/>
  <c r="AG7" i="4" s="1"/>
  <c r="AG23" i="4" s="1"/>
  <c r="AG25" i="4" s="1"/>
  <c r="AG30" i="4" s="1"/>
  <c r="Z70" i="4" s="1"/>
  <c r="AL10" i="4"/>
  <c r="Y69" i="4"/>
  <c r="Y68" i="4"/>
  <c r="Y64" i="4"/>
  <c r="Y65" i="4"/>
  <c r="Y66" i="4"/>
  <c r="Y67" i="4"/>
  <c r="AB63" i="4"/>
  <c r="W67" i="4"/>
  <c r="W64" i="4"/>
  <c r="W70" i="4"/>
  <c r="W66" i="4"/>
  <c r="W65" i="4"/>
  <c r="W68" i="4"/>
  <c r="W69" i="4"/>
  <c r="AC63" i="4"/>
  <c r="AE63" i="4"/>
  <c r="U67" i="4"/>
  <c r="U68" i="4"/>
  <c r="U69" i="4"/>
  <c r="U65" i="4"/>
  <c r="U64" i="4"/>
  <c r="U66" i="4"/>
  <c r="U70" i="4"/>
  <c r="X69" i="4"/>
  <c r="X67" i="4"/>
  <c r="X64" i="4"/>
  <c r="X68" i="4"/>
  <c r="X70" i="4"/>
  <c r="X65" i="4"/>
  <c r="X66" i="4"/>
  <c r="Z64" i="4"/>
  <c r="Z66" i="4"/>
  <c r="Z68" i="4"/>
  <c r="Z67" i="4"/>
  <c r="Z65" i="4"/>
  <c r="S68" i="4"/>
  <c r="S69" i="4"/>
  <c r="S70" i="4"/>
  <c r="S64" i="4"/>
  <c r="S65" i="4"/>
  <c r="S67" i="4"/>
  <c r="S66" i="4"/>
  <c r="P68" i="4"/>
  <c r="P64" i="4"/>
  <c r="P69" i="4"/>
  <c r="P66" i="4"/>
  <c r="P67" i="4"/>
  <c r="P70" i="4"/>
  <c r="P65" i="4"/>
  <c r="O69" i="4"/>
  <c r="O70" i="4"/>
  <c r="O65" i="4"/>
  <c r="O64" i="4"/>
  <c r="O68" i="4"/>
  <c r="O67" i="4"/>
  <c r="O66" i="4"/>
  <c r="L33" i="4" l="1"/>
  <c r="I65" i="4"/>
  <c r="G67" i="4"/>
  <c r="H66" i="4"/>
  <c r="F68" i="4"/>
  <c r="K32" i="4"/>
  <c r="K31" i="4" s="1"/>
  <c r="K34" i="4" s="1"/>
  <c r="K38" i="4" s="1"/>
  <c r="K43" i="4" s="1"/>
  <c r="K44" i="4" s="1"/>
  <c r="AE22" i="35"/>
  <c r="O7" i="1" s="1"/>
  <c r="N10" i="4" s="1"/>
  <c r="N8" i="4" s="1"/>
  <c r="N7" i="4" s="1"/>
  <c r="N23" i="4" s="1"/>
  <c r="N25" i="4" s="1"/>
  <c r="N30" i="4" s="1"/>
  <c r="AD22" i="35"/>
  <c r="J64" i="4"/>
  <c r="AL8" i="4"/>
  <c r="AL7" i="4" s="1"/>
  <c r="AL23" i="4" s="1"/>
  <c r="AL25" i="4" s="1"/>
  <c r="AL30" i="4" s="1"/>
  <c r="AI66" i="4" s="1"/>
  <c r="AQ10" i="4"/>
  <c r="AQ8" i="4" s="1"/>
  <c r="AQ7" i="4" s="1"/>
  <c r="AQ23" i="4" s="1"/>
  <c r="AQ25" i="4" s="1"/>
  <c r="AQ30" i="4" s="1"/>
  <c r="AJ70" i="4" s="1"/>
  <c r="AN8" i="4"/>
  <c r="AN7" i="4" s="1"/>
  <c r="AN23" i="4" s="1"/>
  <c r="AN25" i="4" s="1"/>
  <c r="AN30" i="4" s="1"/>
  <c r="AN63" i="4" s="1"/>
  <c r="AS10" i="4"/>
  <c r="AS8" i="4" s="1"/>
  <c r="AS7" i="4" s="1"/>
  <c r="AS23" i="4" s="1"/>
  <c r="AS25" i="4" s="1"/>
  <c r="AS30" i="4" s="1"/>
  <c r="AM8" i="4"/>
  <c r="AM7" i="4" s="1"/>
  <c r="AM23" i="4" s="1"/>
  <c r="AM25" i="4" s="1"/>
  <c r="AM30" i="4" s="1"/>
  <c r="AI67" i="4" s="1"/>
  <c r="AR10" i="4"/>
  <c r="AR8" i="4" s="1"/>
  <c r="AR7" i="4" s="1"/>
  <c r="AR23" i="4" s="1"/>
  <c r="AR25" i="4" s="1"/>
  <c r="AR30" i="4" s="1"/>
  <c r="AK8" i="4"/>
  <c r="AK7" i="4" s="1"/>
  <c r="AK23" i="4" s="1"/>
  <c r="AK25" i="4" s="1"/>
  <c r="AK30" i="4" s="1"/>
  <c r="AJ64" i="4" s="1"/>
  <c r="AP10" i="4"/>
  <c r="AP8" i="4" s="1"/>
  <c r="AP7" i="4" s="1"/>
  <c r="AP23" i="4" s="1"/>
  <c r="AP25" i="4" s="1"/>
  <c r="AP30" i="4" s="1"/>
  <c r="AI70" i="4" s="1"/>
  <c r="AO63" i="4"/>
  <c r="K68" i="4"/>
  <c r="K70" i="4"/>
  <c r="K69" i="4"/>
  <c r="K67" i="4"/>
  <c r="Z69" i="4"/>
  <c r="Z78" i="4" s="1"/>
  <c r="P78" i="4"/>
  <c r="U78" i="4"/>
  <c r="Q78" i="4"/>
  <c r="V78" i="4"/>
  <c r="W78" i="4"/>
  <c r="Y78" i="4"/>
  <c r="X78" i="4"/>
  <c r="T78" i="4"/>
  <c r="S78" i="4"/>
  <c r="R78" i="4"/>
  <c r="O78" i="4"/>
  <c r="AI64" i="4"/>
  <c r="AI69" i="4"/>
  <c r="AA70" i="4"/>
  <c r="AA67" i="4"/>
  <c r="AA69" i="4"/>
  <c r="AA66" i="4"/>
  <c r="AA68" i="4"/>
  <c r="AA64" i="4"/>
  <c r="AA65" i="4"/>
  <c r="AC64" i="4"/>
  <c r="AC68" i="4"/>
  <c r="AC65" i="4"/>
  <c r="AC70" i="4"/>
  <c r="AC69" i="4"/>
  <c r="AC67" i="4"/>
  <c r="AC66" i="4"/>
  <c r="AB69" i="4"/>
  <c r="AB65" i="4"/>
  <c r="AB68" i="4"/>
  <c r="AB70" i="4"/>
  <c r="AB66" i="4"/>
  <c r="AB64" i="4"/>
  <c r="AB67" i="4"/>
  <c r="AJ68" i="4"/>
  <c r="AG63" i="4"/>
  <c r="AD65" i="4"/>
  <c r="AD66" i="4"/>
  <c r="AD67" i="4"/>
  <c r="AD69" i="4"/>
  <c r="AD68" i="4"/>
  <c r="AD64" i="4"/>
  <c r="AH69" i="4"/>
  <c r="AH70" i="4"/>
  <c r="AH65" i="4"/>
  <c r="AH64" i="4"/>
  <c r="AF63" i="4"/>
  <c r="AE67" i="4"/>
  <c r="AE68" i="4"/>
  <c r="AE65" i="4"/>
  <c r="AE66" i="4"/>
  <c r="AE64" i="4"/>
  <c r="AH68" i="4" l="1"/>
  <c r="AJ67" i="4"/>
  <c r="AH67" i="4"/>
  <c r="AL63" i="4"/>
  <c r="AL69" i="4" s="1"/>
  <c r="AE70" i="4"/>
  <c r="AJ66" i="4"/>
  <c r="AJ65" i="4"/>
  <c r="N7" i="1"/>
  <c r="M10" i="4" s="1"/>
  <c r="M8" i="4" s="1"/>
  <c r="M7" i="4" s="1"/>
  <c r="M23" i="4" s="1"/>
  <c r="M25" i="4" s="1"/>
  <c r="M30" i="4" s="1"/>
  <c r="M7" i="1"/>
  <c r="L10" i="4" s="1"/>
  <c r="L8" i="4" s="1"/>
  <c r="L7" i="4" s="1"/>
  <c r="L23" i="4" s="1"/>
  <c r="L25" i="4" s="1"/>
  <c r="L30" i="4" s="1"/>
  <c r="J67" i="4"/>
  <c r="I68" i="4"/>
  <c r="H69" i="4"/>
  <c r="N63" i="4"/>
  <c r="G70" i="4"/>
  <c r="K66" i="4"/>
  <c r="AN66" i="4"/>
  <c r="AI68" i="4"/>
  <c r="AM63" i="4"/>
  <c r="AM67" i="4" s="1"/>
  <c r="AN70" i="4"/>
  <c r="AK63" i="4"/>
  <c r="AK67" i="4" s="1"/>
  <c r="AI65" i="4"/>
  <c r="AN68" i="4"/>
  <c r="AH66" i="4"/>
  <c r="AH78" i="4" s="1"/>
  <c r="AN69" i="4"/>
  <c r="AE69" i="4"/>
  <c r="AD70" i="4"/>
  <c r="AD78" i="4" s="1"/>
  <c r="AR63" i="4"/>
  <c r="AS63" i="4"/>
  <c r="AQ63" i="4"/>
  <c r="AJ69" i="4"/>
  <c r="AO65" i="4"/>
  <c r="AO67" i="4"/>
  <c r="AO68" i="4"/>
  <c r="AO69" i="4"/>
  <c r="AO70" i="4"/>
  <c r="AO64" i="4"/>
  <c r="AO66" i="4"/>
  <c r="AP63" i="4"/>
  <c r="AC78" i="4"/>
  <c r="AA78" i="4"/>
  <c r="AB78" i="4"/>
  <c r="AF67" i="4"/>
  <c r="AF64" i="4"/>
  <c r="AF66" i="4"/>
  <c r="AF65" i="4"/>
  <c r="AF69" i="4"/>
  <c r="AF68" i="4"/>
  <c r="AF70" i="4"/>
  <c r="AG69" i="4"/>
  <c r="AG65" i="4"/>
  <c r="AG70" i="4"/>
  <c r="AG67" i="4"/>
  <c r="AG64" i="4"/>
  <c r="AG66" i="4"/>
  <c r="AG68" i="4"/>
  <c r="AK64" i="4" l="1"/>
  <c r="AK70" i="4"/>
  <c r="AL65" i="4"/>
  <c r="AL66" i="4"/>
  <c r="AK69" i="4"/>
  <c r="AL70" i="4"/>
  <c r="AL68" i="4"/>
  <c r="AL67" i="4"/>
  <c r="AK65" i="4"/>
  <c r="AL64" i="4"/>
  <c r="AK66" i="4"/>
  <c r="AE78" i="4"/>
  <c r="AJ78" i="4"/>
  <c r="AM68" i="4"/>
  <c r="AN67" i="4" s="1"/>
  <c r="AM64" i="4"/>
  <c r="AI78" i="4"/>
  <c r="AM70" i="4"/>
  <c r="AM65" i="4"/>
  <c r="AN64" i="4" s="1"/>
  <c r="AK68" i="4"/>
  <c r="AM69" i="4"/>
  <c r="N67" i="4"/>
  <c r="N64" i="4"/>
  <c r="N65" i="4"/>
  <c r="N70" i="4"/>
  <c r="N68" i="4"/>
  <c r="N69" i="4"/>
  <c r="N66" i="4"/>
  <c r="G68" i="4"/>
  <c r="H67" i="4"/>
  <c r="F69" i="4"/>
  <c r="J65" i="4"/>
  <c r="I66" i="4"/>
  <c r="L63" i="4"/>
  <c r="M33" i="4"/>
  <c r="L32" i="4"/>
  <c r="L31" i="4" s="1"/>
  <c r="L34" i="4" s="1"/>
  <c r="L38" i="4" s="1"/>
  <c r="L43" i="4" s="1"/>
  <c r="L44" i="4" s="1"/>
  <c r="K64" i="4"/>
  <c r="G69" i="4"/>
  <c r="M63" i="4"/>
  <c r="F70" i="4"/>
  <c r="H68" i="4"/>
  <c r="J66" i="4"/>
  <c r="I67" i="4"/>
  <c r="K65" i="4"/>
  <c r="AM66" i="4"/>
  <c r="AN65" i="4" s="1"/>
  <c r="AP65" i="4"/>
  <c r="AO78" i="4"/>
  <c r="AQ65" i="4"/>
  <c r="AQ66" i="4"/>
  <c r="AQ67" i="4"/>
  <c r="AQ68" i="4"/>
  <c r="AQ69" i="4"/>
  <c r="AQ70" i="4"/>
  <c r="AQ64" i="4"/>
  <c r="AS64" i="4"/>
  <c r="AS66" i="4"/>
  <c r="AS65" i="4"/>
  <c r="AS67" i="4"/>
  <c r="AS68" i="4"/>
  <c r="AS69" i="4"/>
  <c r="AS70" i="4"/>
  <c r="AR64" i="4"/>
  <c r="AR65" i="4"/>
  <c r="AR67" i="4"/>
  <c r="AR66" i="4"/>
  <c r="AR68" i="4"/>
  <c r="AR69" i="4"/>
  <c r="AR70" i="4"/>
  <c r="AP64" i="4"/>
  <c r="AP66" i="4"/>
  <c r="AP67" i="4"/>
  <c r="AP68" i="4"/>
  <c r="AP69" i="4"/>
  <c r="AP70" i="4"/>
  <c r="AF78" i="4"/>
  <c r="AG78" i="4"/>
  <c r="AK78" i="4" l="1"/>
  <c r="AL78" i="4"/>
  <c r="AN78" i="4"/>
  <c r="AM78" i="4"/>
  <c r="N78" i="4"/>
  <c r="M32" i="4"/>
  <c r="M31" i="4" s="1"/>
  <c r="M34" i="4" s="1"/>
  <c r="M38" i="4" s="1"/>
  <c r="M43" i="4" s="1"/>
  <c r="M44" i="4" s="1"/>
  <c r="L66" i="4"/>
  <c r="L64" i="4"/>
  <c r="L67" i="4"/>
  <c r="L68" i="4"/>
  <c r="L70" i="4"/>
  <c r="L65" i="4"/>
  <c r="L69" i="4"/>
  <c r="I78" i="4"/>
  <c r="J78" i="4"/>
  <c r="M65" i="4"/>
  <c r="M66" i="4"/>
  <c r="M67" i="4"/>
  <c r="M70" i="4"/>
  <c r="M69" i="4"/>
  <c r="M68" i="4"/>
  <c r="M64" i="4"/>
  <c r="F78" i="4"/>
  <c r="N33" i="4" s="1"/>
  <c r="H78" i="4"/>
  <c r="K78" i="4"/>
  <c r="G78" i="4"/>
  <c r="AS78" i="4"/>
  <c r="AQ78" i="4"/>
  <c r="AP78" i="4"/>
  <c r="AR78" i="4"/>
  <c r="L78" i="4" l="1"/>
  <c r="M78" i="4"/>
  <c r="N32" i="4"/>
  <c r="N31" i="4" s="1"/>
  <c r="N34" i="4" s="1"/>
  <c r="N38" i="4" s="1"/>
  <c r="N43" i="4" s="1"/>
  <c r="N44" i="4" s="1"/>
  <c r="O33" i="4"/>
  <c r="P33" i="4" l="1"/>
  <c r="O32" i="4"/>
  <c r="O31" i="4" s="1"/>
  <c r="O34" i="4" s="1"/>
  <c r="O38" i="4" s="1"/>
  <c r="O43" i="4" s="1"/>
  <c r="O44" i="4" s="1"/>
  <c r="P32" i="4" l="1"/>
  <c r="P31" i="4" s="1"/>
  <c r="P34" i="4" s="1"/>
  <c r="P38" i="4" s="1"/>
  <c r="P43" i="4" s="1"/>
  <c r="P44" i="4" s="1"/>
  <c r="Q33" i="4"/>
  <c r="R33" i="4" l="1"/>
  <c r="Q32" i="4"/>
  <c r="Q31" i="4" s="1"/>
  <c r="Q34" i="4" s="1"/>
  <c r="Q38" i="4" s="1"/>
  <c r="Q43" i="4" s="1"/>
  <c r="Q44" i="4" s="1"/>
  <c r="S33" i="4" l="1"/>
  <c r="R32" i="4"/>
  <c r="R31" i="4" s="1"/>
  <c r="R34" i="4" s="1"/>
  <c r="R38" i="4" s="1"/>
  <c r="R43" i="4" s="1"/>
  <c r="R44" i="4" s="1"/>
  <c r="T33" i="4" l="1"/>
  <c r="S32" i="4"/>
  <c r="S31" i="4" s="1"/>
  <c r="S34" i="4" s="1"/>
  <c r="S38" i="4" s="1"/>
  <c r="S43" i="4" s="1"/>
  <c r="S44" i="4" s="1"/>
  <c r="U33" i="4" l="1"/>
  <c r="T32" i="4"/>
  <c r="T31" i="4" s="1"/>
  <c r="T34" i="4" s="1"/>
  <c r="T38" i="4" s="1"/>
  <c r="T43" i="4" s="1"/>
  <c r="T44" i="4" s="1"/>
  <c r="V33" i="4" l="1"/>
  <c r="U32" i="4"/>
  <c r="U31" i="4" s="1"/>
  <c r="U34" i="4" s="1"/>
  <c r="U38" i="4" s="1"/>
  <c r="U43" i="4" s="1"/>
  <c r="U44" i="4" s="1"/>
  <c r="V32" i="4" l="1"/>
  <c r="V31" i="4" s="1"/>
  <c r="V34" i="4" s="1"/>
  <c r="V38" i="4" s="1"/>
  <c r="V43" i="4" s="1"/>
  <c r="V44" i="4" s="1"/>
  <c r="W33" i="4"/>
  <c r="W32" i="4" l="1"/>
  <c r="W31" i="4" s="1"/>
  <c r="W34" i="4" s="1"/>
  <c r="W38" i="4" s="1"/>
  <c r="W43" i="4" s="1"/>
  <c r="W44" i="4" s="1"/>
  <c r="X33" i="4"/>
  <c r="X32" i="4" l="1"/>
  <c r="X31" i="4" s="1"/>
  <c r="X34" i="4" s="1"/>
  <c r="X38" i="4" s="1"/>
  <c r="X43" i="4" s="1"/>
  <c r="X44" i="4" s="1"/>
  <c r="Y33" i="4"/>
  <c r="Z33" i="4" l="1"/>
  <c r="Y32" i="4"/>
  <c r="Y31" i="4" s="1"/>
  <c r="Y34" i="4" s="1"/>
  <c r="Y38" i="4" s="1"/>
  <c r="Y43" i="4" s="1"/>
  <c r="Y44" i="4" s="1"/>
  <c r="AA33" i="4" l="1"/>
  <c r="Z32" i="4"/>
  <c r="Z31" i="4" s="1"/>
  <c r="Z34" i="4" s="1"/>
  <c r="Z38" i="4" s="1"/>
  <c r="Z43" i="4" s="1"/>
  <c r="Z44" i="4" s="1"/>
  <c r="AB33" i="4" l="1"/>
  <c r="AA32" i="4"/>
  <c r="AA31" i="4" s="1"/>
  <c r="AA34" i="4" s="1"/>
  <c r="AA38" i="4" s="1"/>
  <c r="AA43" i="4" s="1"/>
  <c r="AA44" i="4" s="1"/>
  <c r="AC33" i="4" l="1"/>
  <c r="AB32" i="4"/>
  <c r="AB31" i="4" s="1"/>
  <c r="AB34" i="4" s="1"/>
  <c r="AB38" i="4" s="1"/>
  <c r="AB43" i="4" s="1"/>
  <c r="AB44" i="4" s="1"/>
  <c r="AD33" i="4" l="1"/>
  <c r="AC32" i="4"/>
  <c r="AC31" i="4" s="1"/>
  <c r="AC34" i="4" s="1"/>
  <c r="AC38" i="4" s="1"/>
  <c r="AC43" i="4" s="1"/>
  <c r="AC44" i="4" s="1"/>
  <c r="AE33" i="4" l="1"/>
  <c r="AD32" i="4"/>
  <c r="AD31" i="4" s="1"/>
  <c r="AD34" i="4" s="1"/>
  <c r="AD38" i="4" s="1"/>
  <c r="AD43" i="4" s="1"/>
  <c r="AD44" i="4" s="1"/>
  <c r="AF33" i="4" l="1"/>
  <c r="AE32" i="4"/>
  <c r="AE31" i="4" s="1"/>
  <c r="AE34" i="4" s="1"/>
  <c r="AE38" i="4" s="1"/>
  <c r="AE43" i="4" s="1"/>
  <c r="AE44" i="4" s="1"/>
  <c r="AG33" i="4" l="1"/>
  <c r="AF32" i="4"/>
  <c r="AF31" i="4" s="1"/>
  <c r="AF34" i="4" s="1"/>
  <c r="AF38" i="4" s="1"/>
  <c r="AF43" i="4" s="1"/>
  <c r="AF44" i="4" s="1"/>
  <c r="AH33" i="4" l="1"/>
  <c r="AG32" i="4"/>
  <c r="AG31" i="4" s="1"/>
  <c r="AG34" i="4" s="1"/>
  <c r="AG38" i="4" s="1"/>
  <c r="AG43" i="4" s="1"/>
  <c r="AG44" i="4" s="1"/>
  <c r="AH32" i="4" l="1"/>
  <c r="AH31" i="4" s="1"/>
  <c r="AH34" i="4" s="1"/>
  <c r="AH38" i="4" s="1"/>
  <c r="AH43" i="4" s="1"/>
  <c r="AH44" i="4" s="1"/>
  <c r="AI33" i="4"/>
  <c r="AJ33" i="4" l="1"/>
  <c r="AI32" i="4"/>
  <c r="AI31" i="4" s="1"/>
  <c r="AI34" i="4" s="1"/>
  <c r="AI38" i="4" s="1"/>
  <c r="AI43" i="4" s="1"/>
  <c r="AI44" i="4" s="1"/>
  <c r="AJ32" i="4" l="1"/>
  <c r="AJ31" i="4" s="1"/>
  <c r="AJ34" i="4" s="1"/>
  <c r="AJ38" i="4" s="1"/>
  <c r="AJ43" i="4" s="1"/>
  <c r="AJ44" i="4" s="1"/>
  <c r="AK33" i="4"/>
  <c r="AK32" i="4" l="1"/>
  <c r="AK31" i="4" s="1"/>
  <c r="AK34" i="4" s="1"/>
  <c r="AK38" i="4" s="1"/>
  <c r="AK43" i="4" s="1"/>
  <c r="AK44" i="4" s="1"/>
  <c r="AL33" i="4"/>
  <c r="AL32" i="4" l="1"/>
  <c r="AL31" i="4" s="1"/>
  <c r="AL34" i="4" s="1"/>
  <c r="AL38" i="4" s="1"/>
  <c r="AL43" i="4" s="1"/>
  <c r="AL44" i="4" s="1"/>
  <c r="AM33" i="4"/>
  <c r="AN33" i="4" l="1"/>
  <c r="AM32" i="4"/>
  <c r="AM31" i="4" s="1"/>
  <c r="AM34" i="4" s="1"/>
  <c r="AM38" i="4" s="1"/>
  <c r="AM43" i="4" s="1"/>
  <c r="AM44" i="4" s="1"/>
  <c r="AN32" i="4" l="1"/>
  <c r="AN31" i="4" s="1"/>
  <c r="AN34" i="4" s="1"/>
  <c r="AN38" i="4" s="1"/>
  <c r="AN43" i="4" s="1"/>
  <c r="AN44" i="4" s="1"/>
  <c r="AO33" i="4"/>
  <c r="AP33" i="4" l="1"/>
  <c r="AO32" i="4"/>
  <c r="AO31" i="4" s="1"/>
  <c r="AO34" i="4" s="1"/>
  <c r="AO38" i="4" s="1"/>
  <c r="AO43" i="4" s="1"/>
  <c r="AO44" i="4" s="1"/>
  <c r="AQ33" i="4" l="1"/>
  <c r="AP32" i="4"/>
  <c r="AP31" i="4" s="1"/>
  <c r="AP34" i="4" s="1"/>
  <c r="AP38" i="4" s="1"/>
  <c r="AP43" i="4" s="1"/>
  <c r="AP44" i="4" s="1"/>
  <c r="AQ32" i="4" l="1"/>
  <c r="AQ31" i="4" s="1"/>
  <c r="AQ34" i="4" s="1"/>
  <c r="AQ38" i="4" s="1"/>
  <c r="AQ43" i="4" s="1"/>
  <c r="AQ44" i="4" s="1"/>
  <c r="AR33" i="4"/>
  <c r="AR32" i="4" l="1"/>
  <c r="AR31" i="4" s="1"/>
  <c r="AR34" i="4" s="1"/>
  <c r="AR38" i="4" s="1"/>
  <c r="AR43" i="4" s="1"/>
  <c r="AR44" i="4" s="1"/>
  <c r="AS33" i="4"/>
  <c r="AS32" i="4" s="1"/>
  <c r="AS31" i="4" s="1"/>
  <c r="AS34" i="4" s="1"/>
  <c r="AS38" i="4" s="1"/>
  <c r="AS43" i="4" s="1"/>
  <c r="AS44" i="4" s="1"/>
  <c r="F46" i="4" l="1"/>
  <c r="F51" i="4" s="1"/>
  <c r="C26" i="30" l="1"/>
  <c r="C27" i="30"/>
  <c r="F55" i="4"/>
  <c r="C29" i="30" l="1"/>
  <c r="G55" i="4"/>
  <c r="C33" i="30" l="1"/>
  <c r="C32" i="30"/>
  <c r="C30" i="30"/>
</calcChain>
</file>

<file path=xl/sharedStrings.xml><?xml version="1.0" encoding="utf-8"?>
<sst xmlns="http://schemas.openxmlformats.org/spreadsheetml/2006/main" count="1080" uniqueCount="830">
  <si>
    <t>Month12</t>
  </si>
  <si>
    <t>Finanzkennzahlen</t>
  </si>
  <si>
    <t>[%]</t>
  </si>
  <si>
    <t>NPV von</t>
  </si>
  <si>
    <t>[Tsd. CHF]</t>
  </si>
  <si>
    <t>Stromverkauf am Spotmarkt</t>
  </si>
  <si>
    <t xml:space="preserve">Durchschnittlicher Strompreis </t>
  </si>
  <si>
    <t>Eigenbedarfs- und Notstromanlagen</t>
  </si>
  <si>
    <t>Betriebsgebäude</t>
  </si>
  <si>
    <t>Nutzungsdauer</t>
  </si>
  <si>
    <t>Kraftwerksname</t>
  </si>
  <si>
    <t>Technische Angaben</t>
  </si>
  <si>
    <t>Kraftwerkstyp</t>
  </si>
  <si>
    <t>[MW]</t>
  </si>
  <si>
    <t>[m]</t>
  </si>
  <si>
    <t>Investitionsart</t>
  </si>
  <si>
    <t>[CHF/EUR]</t>
  </si>
  <si>
    <t>Investitionskosten</t>
  </si>
  <si>
    <t>Restwert</t>
  </si>
  <si>
    <t>Cashflowrechnung</t>
  </si>
  <si>
    <t>Erfolgsrechnung</t>
  </si>
  <si>
    <t>Einheit</t>
  </si>
  <si>
    <t>Anrechenbare Investitionskosten</t>
  </si>
  <si>
    <t>Fremdkapital</t>
  </si>
  <si>
    <t>+</t>
  </si>
  <si>
    <t>-</t>
  </si>
  <si>
    <t>=</t>
  </si>
  <si>
    <t>Anlagenbestandteile &amp; Nutzungsdauer</t>
  </si>
  <si>
    <t>Neuanlage</t>
  </si>
  <si>
    <t>Kosten für den Anlagenbetrieb, den Unterhalt sowie den übrigen Betriebskosten</t>
  </si>
  <si>
    <t>[EUR/MWh]</t>
  </si>
  <si>
    <t>Basisjahr NPV</t>
  </si>
  <si>
    <t>Erstellungsdatum der Bewertung</t>
  </si>
  <si>
    <t>Standort (Gemeinde)</t>
  </si>
  <si>
    <t>Kontaktangaben für Rückfragen</t>
  </si>
  <si>
    <t>Abschreibungen</t>
  </si>
  <si>
    <t>Basisjahr Strompreise</t>
  </si>
  <si>
    <t>Finanzielle Angaben</t>
  </si>
  <si>
    <t>Name</t>
  </si>
  <si>
    <t>Vorname</t>
  </si>
  <si>
    <t>Telefon</t>
  </si>
  <si>
    <t>Email</t>
  </si>
  <si>
    <t>NPV</t>
  </si>
  <si>
    <t>Summarischer Buchwert der Anlage</t>
  </si>
  <si>
    <t>Free Cash Flow</t>
  </si>
  <si>
    <t>Diskontierter Cash Flow</t>
  </si>
  <si>
    <t>Maximale jährliche anrechenbare Mehrkosten für Anlagenbetrieb, den Unterhalt sowie den übrigen Betriebskosten</t>
  </si>
  <si>
    <t>Gewinnsteuersatz</t>
  </si>
  <si>
    <t>Firma</t>
  </si>
  <si>
    <t>Aufwände</t>
  </si>
  <si>
    <t>Erträge</t>
  </si>
  <si>
    <t>real</t>
  </si>
  <si>
    <t>EBITDA</t>
  </si>
  <si>
    <t>EBIT</t>
  </si>
  <si>
    <t>Fremdkapitalzinsen</t>
  </si>
  <si>
    <t>EBT</t>
  </si>
  <si>
    <t>Gewinnsteuern auf EBT</t>
  </si>
  <si>
    <t>EAT</t>
  </si>
  <si>
    <t>Total anrechenbare Investitionskosten</t>
  </si>
  <si>
    <t>Kraftwerk</t>
  </si>
  <si>
    <t>[JJJJ]</t>
  </si>
  <si>
    <t>[+41 xx xxx xx xx]</t>
  </si>
  <si>
    <t>[abc@xyz.com]</t>
  </si>
  <si>
    <t>[TT.MM.JJJJ]</t>
  </si>
  <si>
    <t>[Jahre]</t>
  </si>
  <si>
    <t>Anteil Fremdkapital</t>
  </si>
  <si>
    <t>Anzahl Jahre für Berechnung des steuerlichen Verlustvortrags</t>
  </si>
  <si>
    <t>Angaben Bewertung</t>
  </si>
  <si>
    <t>Abschreibung der Investitionen</t>
  </si>
  <si>
    <t>Weitere Erträge</t>
  </si>
  <si>
    <t>Bauleitungskosten</t>
  </si>
  <si>
    <t>juristische Person</t>
  </si>
  <si>
    <t>natürliche Person</t>
  </si>
  <si>
    <t>Juristischer Status</t>
  </si>
  <si>
    <t>Realer Geldwerte</t>
  </si>
  <si>
    <t>Steuerbarer EBT</t>
  </si>
  <si>
    <t>Verfügbarer Verlustvortrag</t>
  </si>
  <si>
    <t>Nebenrechnung Verlustvortrag</t>
  </si>
  <si>
    <t>Verlust im Steuerjahr</t>
  </si>
  <si>
    <t>davon aufgebraucht in Steuerjahr +</t>
  </si>
  <si>
    <t>Nicht aufgebrauchter Verlustvortrag nach 7 Jahren</t>
  </si>
  <si>
    <t>nominal</t>
  </si>
  <si>
    <t>Ort</t>
  </si>
  <si>
    <t>[Rp./kWh]</t>
  </si>
  <si>
    <t>Inflationsrate</t>
  </si>
  <si>
    <t>Abschreibung</t>
  </si>
  <si>
    <t>keine</t>
  </si>
  <si>
    <t>einmalig</t>
  </si>
  <si>
    <t>Erstellungskosten</t>
  </si>
  <si>
    <t>Elektrische Schutzeinrichtungen</t>
  </si>
  <si>
    <t>Sonstige Kosten</t>
  </si>
  <si>
    <t>Ersatzmassnahmen, Ausgleichsmassnahmen</t>
  </si>
  <si>
    <t>Planungs- und Bauleitungskosten</t>
  </si>
  <si>
    <t>Total</t>
  </si>
  <si>
    <t>Investitionen</t>
  </si>
  <si>
    <t>Geldwert real</t>
  </si>
  <si>
    <t>anrechenbare</t>
  </si>
  <si>
    <t>nicht anrechenbare</t>
  </si>
  <si>
    <t>Letzte Ersatzinvestitionen (% der Restlebensdauer)</t>
  </si>
  <si>
    <t>Investitionsverteilung (%)</t>
  </si>
  <si>
    <t>Total abschreibungsfähig</t>
  </si>
  <si>
    <t>Abschreibungsfähige Investitionskosten</t>
  </si>
  <si>
    <t>kontinuierlich mit Ersatzinvestitionen</t>
  </si>
  <si>
    <t>x</t>
  </si>
  <si>
    <t>Ersatzinvestitionen</t>
  </si>
  <si>
    <t>U</t>
  </si>
  <si>
    <t>Unvorhergesehenes und Reserven</t>
  </si>
  <si>
    <t>T</t>
  </si>
  <si>
    <t>Zinssatz Fremdkapital (nominal)</t>
  </si>
  <si>
    <t>Zinssatz Eigenkapital (nominal)</t>
  </si>
  <si>
    <t>Zinssatz Fremdkapital (real)</t>
  </si>
  <si>
    <t>Zinssatz Eigenkapital (real)</t>
  </si>
  <si>
    <t>Inflationsindex (Basisjahr NPV)</t>
  </si>
  <si>
    <t>WACC (nominal)</t>
  </si>
  <si>
    <t>WACC (real)</t>
  </si>
  <si>
    <t>Wechselkurs</t>
  </si>
  <si>
    <t>1.1 Allgemein</t>
  </si>
  <si>
    <t>1.2 Strompreise</t>
  </si>
  <si>
    <t>2.1 Kraftwerk allgemein</t>
  </si>
  <si>
    <t>2.3 Weitere Erträge</t>
  </si>
  <si>
    <t>2.5 OPEX</t>
  </si>
  <si>
    <t>2.6 CAPEX</t>
  </si>
  <si>
    <t>3.1 Abschreibung</t>
  </si>
  <si>
    <t>3.2 Modell</t>
  </si>
  <si>
    <t>4.1 Auswertungen</t>
  </si>
  <si>
    <t>5.1 Strompreise EXX u. Szenario</t>
  </si>
  <si>
    <t>[CHF]</t>
  </si>
  <si>
    <t>Anfangsinvestitionen total</t>
  </si>
  <si>
    <t>Total Investitionsverteilung  =</t>
  </si>
  <si>
    <t>Veränderung techn. Angaben</t>
  </si>
  <si>
    <t>Inflationsindex (Basisjahr Strompreise)</t>
  </si>
  <si>
    <t>Jahrspezifischer Inflationsindex</t>
  </si>
  <si>
    <t>Wechselkurs [CHF/EUR]</t>
  </si>
  <si>
    <t>[CHF/MWh]</t>
  </si>
  <si>
    <t>[MWh]</t>
  </si>
  <si>
    <t xml:space="preserve">[MWh] </t>
  </si>
  <si>
    <t>September</t>
  </si>
  <si>
    <t>Betriebskosten</t>
  </si>
  <si>
    <t>Versicherungen</t>
  </si>
  <si>
    <t>Kosten für Reparaturen, Ersatzteile und Revisionen.</t>
  </si>
  <si>
    <t>Reparaturkosten</t>
  </si>
  <si>
    <t>der total anrechenbaren Investitionskosten</t>
  </si>
  <si>
    <t>1.1 Généralités</t>
  </si>
  <si>
    <t>1.1 Dati generali</t>
  </si>
  <si>
    <t>Indicateurs financiers</t>
  </si>
  <si>
    <t>Parametri finanziari</t>
  </si>
  <si>
    <t>CMPC (nominale)</t>
  </si>
  <si>
    <t>WACC (nominale)</t>
  </si>
  <si>
    <t>Taux d'inflation</t>
  </si>
  <si>
    <t>Tasso d'inflazione</t>
  </si>
  <si>
    <t>CMPC (réel)</t>
  </si>
  <si>
    <t>WACC (reale)</t>
  </si>
  <si>
    <t>Taux d'imposition des bénéfices</t>
  </si>
  <si>
    <t>Aliquota dell'imposta sull'utile</t>
  </si>
  <si>
    <t>Nombre d'années pour le calcul du report des pertes fiscales</t>
  </si>
  <si>
    <t>Numero di anni per il calcolo del riporto fiscale delle perdite</t>
  </si>
  <si>
    <t>Part des fonds de tiers</t>
  </si>
  <si>
    <t>Quota capitale di terzi</t>
  </si>
  <si>
    <t>Taux d'intérêt des fonds de tiers (nominale)</t>
  </si>
  <si>
    <t>Tasso d'interesse sul capitale di terzi (nominale)</t>
  </si>
  <si>
    <t>Taux d'intérêt du capital propre (nominale)</t>
  </si>
  <si>
    <t>Tasso d'interesse sul capitale proprio (nominale)</t>
  </si>
  <si>
    <t>Taux d'intérêt des fonds de tiers (réel)</t>
  </si>
  <si>
    <t>Tasso d'interesse sul capitale di terzi (reale)</t>
  </si>
  <si>
    <t>Taux d'intérêt du capital propre (réel)</t>
  </si>
  <si>
    <t>Tasso d'interesse sul capitale proprio (reale)</t>
  </si>
  <si>
    <t>[Ans]</t>
  </si>
  <si>
    <t>[Anni]</t>
  </si>
  <si>
    <t>Taux de change</t>
  </si>
  <si>
    <t>Tasso di cambio</t>
  </si>
  <si>
    <t>Données évaluation</t>
  </si>
  <si>
    <t>Indicazioni valutazione</t>
  </si>
  <si>
    <t>Anno di base NPV</t>
  </si>
  <si>
    <t>Année de base des prix de l'électricité</t>
  </si>
  <si>
    <t>Anno di base prezzi elettricità</t>
  </si>
  <si>
    <t>Dernier investissement de remplacement (% de la durée de vie résiduelle)</t>
  </si>
  <si>
    <t>Gli ultimi investimenti di sostituzione (% della durata residua)</t>
  </si>
  <si>
    <t>[AAAA]</t>
  </si>
  <si>
    <t>Tipo d'impianto</t>
  </si>
  <si>
    <t>Types d'investissement</t>
  </si>
  <si>
    <t>Tipo d'investimento</t>
  </si>
  <si>
    <t>Nouvelle installation</t>
  </si>
  <si>
    <t>Impianto nuovo</t>
  </si>
  <si>
    <t>Composantes de l'installation et durée d'utilisation</t>
  </si>
  <si>
    <t>Elementi costituenti dell'impianto e periodi di utilizzazione</t>
  </si>
  <si>
    <t>Coûts d'investissement</t>
  </si>
  <si>
    <t>Costi d'investimento</t>
  </si>
  <si>
    <t>Amortissements</t>
  </si>
  <si>
    <t>Gli ammortamenti</t>
  </si>
  <si>
    <t>[années]</t>
  </si>
  <si>
    <t>Durée d'utilisation</t>
  </si>
  <si>
    <t>Periodo di utilizzazione</t>
  </si>
  <si>
    <t>aucun</t>
  </si>
  <si>
    <t>unique</t>
  </si>
  <si>
    <t>unico</t>
  </si>
  <si>
    <t>continuellement avec des investissements de remplacement</t>
  </si>
  <si>
    <t>Coûts de construction</t>
  </si>
  <si>
    <t>Costi di costruzione</t>
  </si>
  <si>
    <t>Installation pour les besoins propres et groupes électrogènes de secours</t>
  </si>
  <si>
    <t>Centrale</t>
  </si>
  <si>
    <t>Impianti a corrente elettrica per uso proprio e di emergenza</t>
  </si>
  <si>
    <t>Autres coûts</t>
  </si>
  <si>
    <t>Altri costi</t>
  </si>
  <si>
    <t>Mesures de substitution, mesures de compensation</t>
  </si>
  <si>
    <t>Misure sostitutive e misure compensative</t>
  </si>
  <si>
    <t>Coûts de planification et de direction des travaux</t>
  </si>
  <si>
    <t>Planification</t>
  </si>
  <si>
    <t>Direction des travaux</t>
  </si>
  <si>
    <t>Costi di direzione dei lavori</t>
  </si>
  <si>
    <t>1.2 Prix de l'électricité</t>
  </si>
  <si>
    <t>1.2 Prezzi dell'elettricità</t>
  </si>
  <si>
    <t>Monat12</t>
  </si>
  <si>
    <t>Mois12</t>
  </si>
  <si>
    <t>Mese12</t>
  </si>
  <si>
    <t>Tag365</t>
  </si>
  <si>
    <t>Jour365</t>
  </si>
  <si>
    <t>Giorno365</t>
  </si>
  <si>
    <t>Stunde8760</t>
  </si>
  <si>
    <t>Heure8760</t>
  </si>
  <si>
    <t>Ora8760</t>
  </si>
  <si>
    <t>2.1 Centrale généralités</t>
  </si>
  <si>
    <t>Impianto</t>
  </si>
  <si>
    <t>Nom de la centrale</t>
  </si>
  <si>
    <t>Nome dell'impianto</t>
  </si>
  <si>
    <t>Lieu (commune)</t>
  </si>
  <si>
    <t>Ubicazione (Comune)</t>
  </si>
  <si>
    <t>Date de l'évaluation</t>
  </si>
  <si>
    <t>Data della valutazione</t>
  </si>
  <si>
    <t>[JJ.MM.AAAA]</t>
  </si>
  <si>
    <t>Interlocuteur en cas de questions</t>
  </si>
  <si>
    <t>Persona di contatto in caso di domande</t>
  </si>
  <si>
    <t>Entreprise</t>
  </si>
  <si>
    <t>Ditta</t>
  </si>
  <si>
    <t>Nom</t>
  </si>
  <si>
    <t>Cognome</t>
  </si>
  <si>
    <t>Prénom</t>
  </si>
  <si>
    <t>Nome</t>
  </si>
  <si>
    <t>Téléphone</t>
  </si>
  <si>
    <t>Courriel</t>
  </si>
  <si>
    <t>Données techniques</t>
  </si>
  <si>
    <t>Dati tecnici</t>
  </si>
  <si>
    <t>Statut juridique</t>
  </si>
  <si>
    <t>Forma giuridica</t>
  </si>
  <si>
    <t>Type de centrale</t>
  </si>
  <si>
    <t>répartition des investissements (%)</t>
  </si>
  <si>
    <t>Distribuzione di investimento (%)</t>
  </si>
  <si>
    <t xml:space="preserve">Total répartition des investissements  = </t>
  </si>
  <si>
    <t xml:space="preserve">Totale distribuzione di investimento  = </t>
  </si>
  <si>
    <t>Données financières</t>
  </si>
  <si>
    <t>Dati finanziari</t>
  </si>
  <si>
    <t>Mutation des données techniques</t>
  </si>
  <si>
    <t>Mutamento dei dati tecnici</t>
  </si>
  <si>
    <t>2.3 Autres produits</t>
  </si>
  <si>
    <t>2.3 Ulteriori ricavi</t>
  </si>
  <si>
    <t>Realer Geldwert Basisjahr NPV</t>
  </si>
  <si>
    <t>Valore monetario reale. Anno di base NPV</t>
  </si>
  <si>
    <t>[migliaia di CHF]</t>
  </si>
  <si>
    <t>Valeur financière réelle</t>
  </si>
  <si>
    <t>Valore monetario reale</t>
  </si>
  <si>
    <t>Coûts d'investissement amortissables</t>
  </si>
  <si>
    <t>Costi di investimento ammortizzabili</t>
  </si>
  <si>
    <t>Coûts d’investissement imputables</t>
  </si>
  <si>
    <t>Costi d’investimento computabili</t>
  </si>
  <si>
    <t>Totale</t>
  </si>
  <si>
    <t>Investissements</t>
  </si>
  <si>
    <t>investimenti</t>
  </si>
  <si>
    <t>Investissements de remplacement</t>
  </si>
  <si>
    <t>investimenti di sostituzione</t>
  </si>
  <si>
    <t>pas imputable</t>
  </si>
  <si>
    <t>non computabili</t>
  </si>
  <si>
    <t>imputable</t>
  </si>
  <si>
    <t>computabili</t>
  </si>
  <si>
    <t>Amortissement</t>
  </si>
  <si>
    <t>I</t>
  </si>
  <si>
    <t>Imprévus et réserves</t>
  </si>
  <si>
    <t>3.1 Amortissement</t>
  </si>
  <si>
    <t>3.1 Ammortamento</t>
  </si>
  <si>
    <t>Amortissement des investissements</t>
  </si>
  <si>
    <t>Ammortamento degli investimenti</t>
  </si>
  <si>
    <t xml:space="preserve">Valore monetario reale </t>
  </si>
  <si>
    <t>Valeurs résiduelles</t>
  </si>
  <si>
    <t>Valore residuo</t>
  </si>
  <si>
    <t>Total coûts d'investissement amortissables</t>
  </si>
  <si>
    <t>Totale ammortizzabile</t>
  </si>
  <si>
    <t>3.2 Modèle</t>
  </si>
  <si>
    <t>3.2 Modello</t>
  </si>
  <si>
    <t>Compte de résultat</t>
  </si>
  <si>
    <t>Conto economico</t>
  </si>
  <si>
    <t>Produits</t>
  </si>
  <si>
    <t>Ricavi</t>
  </si>
  <si>
    <t>Vente d'électricité sur le marché au comptant</t>
  </si>
  <si>
    <t>Vendita elettricità mercato spot</t>
  </si>
  <si>
    <t>Charges</t>
  </si>
  <si>
    <t>Spese</t>
  </si>
  <si>
    <t>Coûts imputables pour expl. install., entretien et autres coûts d'expl.</t>
  </si>
  <si>
    <t>Costi computabili per l’esercizio dell’impianto e la manutenzione nonché altri costi d’esercizio</t>
  </si>
  <si>
    <t>Coûts pour expl. install., entretien et autres coûts d'expl.</t>
  </si>
  <si>
    <t>Costi per l’esercizio dell’impianto e la manutenzione nonché gli altri costi d’esercizio</t>
  </si>
  <si>
    <t>Coûts d'investissement imputables</t>
  </si>
  <si>
    <t>Coûts suppl. max. imputables chaque année pour expl. install., entretien et autres coûts d'expl.</t>
  </si>
  <si>
    <t>Maggiori costi annui computabili per l’esercizio dell’impianto e la manutenzione nonché altri costi d’esercizio</t>
  </si>
  <si>
    <t>Ammortamenti</t>
  </si>
  <si>
    <t>Intérêts des fonds de tiers</t>
  </si>
  <si>
    <t>Interessi sul capitale di terzi</t>
  </si>
  <si>
    <t>Fonds de tiers</t>
  </si>
  <si>
    <t xml:space="preserve">Capitale di terzi </t>
  </si>
  <si>
    <t>Valeur comptable cumulée de l'installation</t>
  </si>
  <si>
    <t>Valore contabile complessivo dell'impianto</t>
  </si>
  <si>
    <t xml:space="preserve">Costi di investimento </t>
  </si>
  <si>
    <t>Impôt sur le bénéfice sur l'EBT</t>
  </si>
  <si>
    <t>Imposta sull'utile su EBT</t>
  </si>
  <si>
    <t>EBT imposable</t>
  </si>
  <si>
    <t>EBT imponibile</t>
  </si>
  <si>
    <t>Report de pertes disponible</t>
  </si>
  <si>
    <t>Riporto delle perdite disponibile</t>
  </si>
  <si>
    <t>Calcul du cash-flow</t>
  </si>
  <si>
    <t xml:space="preserve">Conto del cash flow </t>
  </si>
  <si>
    <t>Costi di investimento</t>
  </si>
  <si>
    <t>Valeur résiduelle</t>
  </si>
  <si>
    <t>Cash-flow libre</t>
  </si>
  <si>
    <t>Cash-flow escompté</t>
  </si>
  <si>
    <t>Cash flow scontato</t>
  </si>
  <si>
    <t>Valeur nette actuelle (VNA)</t>
  </si>
  <si>
    <t>Total des coûts d'investissement imputables</t>
  </si>
  <si>
    <t>Totale costi d’investimento computabili</t>
  </si>
  <si>
    <t>Calcul annexe du report des pertes</t>
  </si>
  <si>
    <t>réel</t>
  </si>
  <si>
    <t>reale</t>
  </si>
  <si>
    <t>4.1 Évaluations</t>
  </si>
  <si>
    <t>4.1 Valutazioni</t>
  </si>
  <si>
    <t>Lieu</t>
  </si>
  <si>
    <t>Luogo</t>
  </si>
  <si>
    <t>Investissement initial total</t>
  </si>
  <si>
    <t>Sprache / Langue / Lingua (d=deutsch, f=francais, i=italiano)</t>
  </si>
  <si>
    <t>juristischer Status / Statut juridique / Statuto giuridico</t>
  </si>
  <si>
    <t>Monat / Mois / Mese</t>
  </si>
  <si>
    <t>d</t>
  </si>
  <si>
    <t>f</t>
  </si>
  <si>
    <t>i</t>
  </si>
  <si>
    <t>Personne morale</t>
  </si>
  <si>
    <t>persona giuridica</t>
  </si>
  <si>
    <t>Personne physique</t>
  </si>
  <si>
    <t>persona fisica</t>
  </si>
  <si>
    <t>Januar</t>
  </si>
  <si>
    <t>Janvier</t>
  </si>
  <si>
    <t>Gennaio</t>
  </si>
  <si>
    <t>Februar</t>
  </si>
  <si>
    <t>Février</t>
  </si>
  <si>
    <t>Febbraio</t>
  </si>
  <si>
    <t>März</t>
  </si>
  <si>
    <t>Mars</t>
  </si>
  <si>
    <t>Marzo</t>
  </si>
  <si>
    <t>April</t>
  </si>
  <si>
    <t>Avril</t>
  </si>
  <si>
    <t>Aprile</t>
  </si>
  <si>
    <t>Mai</t>
  </si>
  <si>
    <t>Maggio</t>
  </si>
  <si>
    <t>Juni</t>
  </si>
  <si>
    <t>Juin</t>
  </si>
  <si>
    <t>Giugno</t>
  </si>
  <si>
    <t>Juli</t>
  </si>
  <si>
    <t>Juillet</t>
  </si>
  <si>
    <t>Luglio</t>
  </si>
  <si>
    <t>August</t>
  </si>
  <si>
    <t>Août</t>
  </si>
  <si>
    <t>Agosto</t>
  </si>
  <si>
    <t>Septembre</t>
  </si>
  <si>
    <t>Settembre</t>
  </si>
  <si>
    <t>Oktober</t>
  </si>
  <si>
    <t>Octobre</t>
  </si>
  <si>
    <t>Ottobre</t>
  </si>
  <si>
    <t>November</t>
  </si>
  <si>
    <t>Novembre</t>
  </si>
  <si>
    <t>Dezember</t>
  </si>
  <si>
    <t>Décembre</t>
  </si>
  <si>
    <t>Dicembre</t>
  </si>
  <si>
    <t>Erwartete Stromproduktion aus bereits (teil-)realisierter Neuanlage, Erweiterung oder Erneuerung während der Bauphase (von Jahr Baubeginn bis und mit Jahr der Inbetriebnahme)</t>
  </si>
  <si>
    <t>START</t>
  </si>
  <si>
    <t>INIZIO</t>
  </si>
  <si>
    <t>DEBUT</t>
  </si>
  <si>
    <t>für die Ertragsermittlung</t>
  </si>
  <si>
    <t>Während der Bauphase ist nur diejenige Produktion anzugeben, die aus bereits (teil-)realisierten Anlagenteilen des Projektes resultiert.</t>
  </si>
  <si>
    <t>Nettoproduktion nach Investition</t>
  </si>
  <si>
    <t>Taux de change [CHF/EUR]</t>
  </si>
  <si>
    <t>Tasso di cambio [CHF/EUR]</t>
  </si>
  <si>
    <t>Indice annuel d'inflation</t>
  </si>
  <si>
    <t>Indice di inflazione annuale</t>
  </si>
  <si>
    <t>Prix moyen de l'électricité</t>
  </si>
  <si>
    <t>Prezzo medio dell' elettricità</t>
  </si>
  <si>
    <t>Valeur financière réelle. Année de base de la VNA</t>
  </si>
  <si>
    <t>Valeur financière réelle. Année de base de la VAN</t>
  </si>
  <si>
    <t>Valore netto attuale (NPV)</t>
  </si>
  <si>
    <t>Année de base de la VAN</t>
  </si>
  <si>
    <t>VAN de</t>
  </si>
  <si>
    <t>NPV di</t>
  </si>
  <si>
    <t>Indice d'inflation (année de base pour le prix de l'électricité)</t>
  </si>
  <si>
    <t>Indice d'inflazione (anno base per i prezzi dell'elettricità)</t>
  </si>
  <si>
    <t>Indice d'inflazione (anno base NPV)</t>
  </si>
  <si>
    <t>Indice d'inflation (année de base VAN)</t>
  </si>
  <si>
    <t>Bei Neuanlagen nur Mehrproduktion angeben</t>
  </si>
  <si>
    <t>Bei Erweiterungen und Erneuerungen Referenzperiode und Mehrproduktion angeben</t>
  </si>
  <si>
    <t>Pour nouvelles installations indiquer seulement la production supplémentaire</t>
  </si>
  <si>
    <t>Pour agrandissements  renouvellements indiquer la période de référence et la production supplémentaire</t>
  </si>
  <si>
    <t>Per nuovi impianti indicare solamente la produzione supplementare</t>
  </si>
  <si>
    <t>Per ampliamenti e rinnovamenti indicare il periodo di riferimento e la produzione supplementare</t>
  </si>
  <si>
    <t>Produzione di energia elettrica prevista durante la fase di costruzione a partire da nuovi impianti (parzialmente) completati, ampliamenti e rinnovi (dall'anno di inizio della costruzione fino alla messa in servizio)</t>
  </si>
  <si>
    <t>Durante la fase di costruzione dichiarare solo la produzione derivante dai componenti dell'impianto già (parzialmente) realizzati</t>
  </si>
  <si>
    <t>Production nette après l'investissement</t>
  </si>
  <si>
    <t>Produzione netta dopo l'investimento</t>
  </si>
  <si>
    <t>pour la détermination des revenus</t>
  </si>
  <si>
    <t>[millier de CHF]</t>
  </si>
  <si>
    <t>Coûts d'exploitation</t>
  </si>
  <si>
    <t>Costi d'esercizio</t>
  </si>
  <si>
    <t>Coûts de réparation</t>
  </si>
  <si>
    <t>Costi per riparazioni</t>
  </si>
  <si>
    <t>Assurances</t>
  </si>
  <si>
    <t>Assicurazioni</t>
  </si>
  <si>
    <t>Coûts des réparations, des pièces de rechange et des révisions</t>
  </si>
  <si>
    <t>Costi per riparazioni, ricambi e revisioni</t>
  </si>
  <si>
    <t>Par exemple pour l'assurance perte d'exploitation, l'assurance bris de machines, l'assurance complémentaire pour les équipements et le matériel, l'assurance responsabilité civile, l'assurance accidents, l'assurance dégâts des eaux, l'assurance incendie et dommages élémentaires, ...</t>
  </si>
  <si>
    <t>Ad esempio per l'assicurazione contro l'interruzione dell'attività, l'assicurazione contro i guasti ai macchinari, l'assicurazione supplementare per attrezzature e materiali, l'assicurazione di responsabilità civile, l'assicurazione contro gli infortuni, l'assicurazione contro i danni causati dall'acqua, l'assicurazione contro l'incendio e i danni elementari, ...</t>
  </si>
  <si>
    <t>Unité</t>
  </si>
  <si>
    <t>Unità</t>
  </si>
  <si>
    <t>du total des coûts imputables</t>
  </si>
  <si>
    <t>del totale dei costi computabili</t>
  </si>
  <si>
    <t>[c./kWh]</t>
  </si>
  <si>
    <t>[ct./kWh]</t>
  </si>
  <si>
    <t>Dropdowns</t>
  </si>
  <si>
    <t>d_f_i</t>
  </si>
  <si>
    <t>Coûts max. imputables pour l'exploitation de l'installation, l'entretien et les autres coûts d'exploitation, en % des coûts d'investissement imputables</t>
  </si>
  <si>
    <t>Costi computabili al massimo per l’esercizio dell’impianto e la manutenzione nonché altri costi d’esercizio come percentuale dei costi d'investimento computabili</t>
  </si>
  <si>
    <t>Ammortamento</t>
  </si>
  <si>
    <t>START, DÉBUT, INIZIO</t>
  </si>
  <si>
    <t>2.2 Production</t>
  </si>
  <si>
    <t>2.2 Produzione</t>
  </si>
  <si>
    <t>2.2 Produktion</t>
  </si>
  <si>
    <t>nessuno</t>
  </si>
  <si>
    <t>per la determinazione delle entrate</t>
  </si>
  <si>
    <t>continuo con gli investimenti di sostituzione</t>
  </si>
  <si>
    <t>Imprevisti e riserve</t>
  </si>
  <si>
    <t>Calcolo del riporto delle perdite</t>
  </si>
  <si>
    <t>Investimenti iniziali totali</t>
  </si>
  <si>
    <t>Production d'électricité prévue pendant la phase de construction provenant d'installation déjà (partiellement) réalisés de nouvelles installations, agrandissements et renouvellements (à partir de l'année du début de construction jusqu'à la mise en service)</t>
  </si>
  <si>
    <t>Pendant la phase de construction, ne déclarer que la production provenant des composants d'installation déjà (partiellement) réalisés</t>
  </si>
  <si>
    <t>Bitte die Sprache auswählen (deutsch = d)</t>
  </si>
  <si>
    <t>Svp. saisir la langue (français = f)</t>
  </si>
  <si>
    <t>P.f. selezionare la lingua (italiano = i)</t>
  </si>
  <si>
    <t>2.1 Impianto generale</t>
  </si>
  <si>
    <t>Leitfaden Bewertungsmodell</t>
  </si>
  <si>
    <t>Guide modèle d'évaluation</t>
  </si>
  <si>
    <t>Guida modello di valutazione</t>
  </si>
  <si>
    <t>Differenzrechnung Inbetriebnahmejahr für Erweiterungen, sonst Produktion nach Investition</t>
  </si>
  <si>
    <t>Erwartete Stromproduktion ab Baustart</t>
  </si>
  <si>
    <t>Production d'électricité prévue à partir du début des travaux de construction</t>
  </si>
  <si>
    <t>Produzione di energia elettrica prevista a partire dall'inizio dei lavori di costruzione</t>
  </si>
  <si>
    <t>davon anrechenbar</t>
  </si>
  <si>
    <t>davon nicht anrechenbar</t>
  </si>
  <si>
    <t>Ergebnisse Projektbewertung</t>
  </si>
  <si>
    <t>Anrechenbare Invesititionskosten gemäss Modellrechnung</t>
  </si>
  <si>
    <t>Coûts d'investissement imputables selon le modèle de calcul</t>
  </si>
  <si>
    <t>Costi d'investimento computabili secondo modello di calcolo</t>
  </si>
  <si>
    <t>Risultati della valutazione del progetto</t>
  </si>
  <si>
    <t>Résultats de l'évaluation du projet</t>
  </si>
  <si>
    <t>parte computabile</t>
  </si>
  <si>
    <t>parte non computabile</t>
  </si>
  <si>
    <t>part imputable</t>
  </si>
  <si>
    <t>part non imputable</t>
  </si>
  <si>
    <t>EUR/MWh</t>
  </si>
  <si>
    <t>Struktur aus BFE mixed Stundenpreisszenario von AFRY</t>
  </si>
  <si>
    <t>Lineare Übergangsphase von 5 Jahren</t>
  </si>
  <si>
    <t>Solarmodulfeld</t>
  </si>
  <si>
    <t>Champ de modules solaires</t>
  </si>
  <si>
    <t>Campo di moduli solari</t>
  </si>
  <si>
    <t xml:space="preserve">Fundamente </t>
  </si>
  <si>
    <t xml:space="preserve">Fondations </t>
  </si>
  <si>
    <t xml:space="preserve">Fondazioni </t>
  </si>
  <si>
    <t>Stützen, Tragstruktur</t>
  </si>
  <si>
    <t>Supports, structure porteuse</t>
  </si>
  <si>
    <t>Supporti, struttura portante</t>
  </si>
  <si>
    <t>Halterungen, Befestigungselemente</t>
  </si>
  <si>
    <t>Fixations, éléments de fixation</t>
  </si>
  <si>
    <t>Staffe, elementi di fissaggio</t>
  </si>
  <si>
    <t>Photovoltaikmodule</t>
  </si>
  <si>
    <t>Modules photovoltaïques</t>
  </si>
  <si>
    <t>Moduli fotovoltaici</t>
  </si>
  <si>
    <t>Kabelkanäle</t>
  </si>
  <si>
    <t>Conduits de câbles</t>
  </si>
  <si>
    <t>Canali per cavi</t>
  </si>
  <si>
    <t>Strangkabel</t>
  </si>
  <si>
    <t>Câblage de chaîne</t>
  </si>
  <si>
    <t>DC-Verteilkästen und DC-Trennstellen</t>
  </si>
  <si>
    <t>Boîtiers de distribution DC et points de sectionnement DC</t>
  </si>
  <si>
    <t xml:space="preserve">Blitzschutz, Erdungsanlage </t>
  </si>
  <si>
    <t xml:space="preserve">Protection contre la foudre, dispositif de mise à la terre </t>
  </si>
  <si>
    <t xml:space="preserve">Protezione dai fulmini, impianto di messa a terra </t>
  </si>
  <si>
    <t>Kraftwerkszentralen</t>
  </si>
  <si>
    <t>Centrales électriques</t>
  </si>
  <si>
    <t>Centrali elettriche</t>
  </si>
  <si>
    <t>Fundamente</t>
  </si>
  <si>
    <t>Fondations</t>
  </si>
  <si>
    <t>Fondazioni</t>
  </si>
  <si>
    <t xml:space="preserve">Bauten, Container </t>
  </si>
  <si>
    <t xml:space="preserve">Constructions, Conteneurs </t>
  </si>
  <si>
    <t xml:space="preserve">Costruzioni, Container </t>
  </si>
  <si>
    <t>Wechselrichter</t>
  </si>
  <si>
    <t>Onduleurs</t>
  </si>
  <si>
    <t>Inverter</t>
  </si>
  <si>
    <t>Blitz- und Überspannungsschutz</t>
  </si>
  <si>
    <t>Protection contre la foudre et les surtensions</t>
  </si>
  <si>
    <t>Protezione da fulmini e sovratensioni</t>
  </si>
  <si>
    <t>Transformatoren NS-MS</t>
  </si>
  <si>
    <t>Transformateurs BT-MT</t>
  </si>
  <si>
    <t>Trasformatori BT-MT</t>
  </si>
  <si>
    <t>Messung, Kraftwerksleittechnik</t>
  </si>
  <si>
    <t>Mesure, système de commande-contrôle de la centrale</t>
  </si>
  <si>
    <t>Misurazione, tecnica di controllo della centrale</t>
  </si>
  <si>
    <t>Schaltanlagen auf Spannungsebene MS</t>
  </si>
  <si>
    <t>Poste couplage au niveau MT</t>
  </si>
  <si>
    <t>Dispositifs de protection électriques</t>
  </si>
  <si>
    <t>Dispositivi di protezione elettrica</t>
  </si>
  <si>
    <t>Bâtiment d’exploitation</t>
  </si>
  <si>
    <t>Stabili d’esercizio</t>
  </si>
  <si>
    <t>Gebäude</t>
  </si>
  <si>
    <t>Bâtiment</t>
  </si>
  <si>
    <t>Edifici</t>
  </si>
  <si>
    <t xml:space="preserve">Installationen (Elektro- und Gebäudetechnik) </t>
  </si>
  <si>
    <t>Installations (électrotechnique et technique du bâtiment)</t>
  </si>
  <si>
    <t xml:space="preserve">Installazioni (elettrotecnica e impiantistica) </t>
  </si>
  <si>
    <t>Fernmelde- und Informationstechnik</t>
  </si>
  <si>
    <t>Télécommunication et technologie de l’information</t>
  </si>
  <si>
    <t>Telecomunicazioni e tecnologia dell'informazione</t>
  </si>
  <si>
    <t>Elektrische Erschliessung</t>
  </si>
  <si>
    <t>Raccordement électrique</t>
  </si>
  <si>
    <t>Allacciamento elettrico</t>
  </si>
  <si>
    <t>Freileitung auf Holzmasten</t>
  </si>
  <si>
    <t xml:space="preserve">Ligne aérienne sur des mâts en bois </t>
  </si>
  <si>
    <t>Linea aerea su pali di legno</t>
  </si>
  <si>
    <t>Ligne aérienne sur des pylônes en béton ou métalliques</t>
  </si>
  <si>
    <t>Linea aerea su pali di calcestruzzo o metallo</t>
  </si>
  <si>
    <t>Erdverlegte Leitung, Kabelanlage MS und HS</t>
  </si>
  <si>
    <t>Ligne enterrée, installation de câbles MT et HT</t>
  </si>
  <si>
    <t>Linea interrata, sistema di cavi MT e AT</t>
  </si>
  <si>
    <t>Trafostation MS zu HS</t>
  </si>
  <si>
    <t>Station de transformation MT-HT</t>
  </si>
  <si>
    <t>Stazione di trasformazione da MT a AT</t>
  </si>
  <si>
    <t>Schaltanlagen beim Netzanschluss</t>
  </si>
  <si>
    <t>Poste couplage pour le raccordement au réseau</t>
  </si>
  <si>
    <t>Leittechnik</t>
  </si>
  <si>
    <t>Système de commande-contrôle</t>
  </si>
  <si>
    <t>Tecnica di controllo</t>
  </si>
  <si>
    <t>Freileitung auf Beton- oder Metallmasten  </t>
  </si>
  <si>
    <t>Transportwege und Erschliessung</t>
  </si>
  <si>
    <t>Voies de transport et accès</t>
  </si>
  <si>
    <t>Vie di trasporto e urbanizzazione</t>
  </si>
  <si>
    <t>Zufahrtsstrassen</t>
  </si>
  <si>
    <t>Routes d’accès</t>
  </si>
  <si>
    <t>Strade di accesso</t>
  </si>
  <si>
    <t>Erschliessung im Solarmodulfeld (Naturwege)</t>
  </si>
  <si>
    <t>Accès dans le champ de modules solaires (sentiers naturels)</t>
  </si>
  <si>
    <t>Vie di collegamento nel campo di moduli solari (sentieri naturali)</t>
  </si>
  <si>
    <t>Brücken (Holz, Beton, Metall)</t>
  </si>
  <si>
    <t>Ponts (bois, béton, métalliques)</t>
  </si>
  <si>
    <t>Ponti (di legno, calcestruzzo o metallo)</t>
  </si>
  <si>
    <t>Stützmauern Beton/Mauerwerk/Naturstein</t>
  </si>
  <si>
    <t>Murs de soutènement en béton/maçonnerie/pierre naturelle</t>
  </si>
  <si>
    <t>Muri di sostegno in calcestruzzo/muratura/pietra naturale</t>
  </si>
  <si>
    <t>Seilbahnstatik</t>
  </si>
  <si>
    <t>Statique des téléphériques</t>
  </si>
  <si>
    <t>Funivie (elementi statici)</t>
  </si>
  <si>
    <t>Seilbahntechnik</t>
  </si>
  <si>
    <t>Technique des téléphériques</t>
  </si>
  <si>
    <t>Funivie (tecnica)</t>
  </si>
  <si>
    <t>Sonstige Komponenten</t>
  </si>
  <si>
    <t>Autres composantes</t>
  </si>
  <si>
    <t>Altri componenti</t>
  </si>
  <si>
    <t>Meteostation</t>
  </si>
  <si>
    <t>Station météo</t>
  </si>
  <si>
    <t>Stazione meteorologica</t>
  </si>
  <si>
    <t>Grundstückskosten</t>
  </si>
  <si>
    <t>Coûts d’acquisition du terrain</t>
  </si>
  <si>
    <t>Costo dei terreni</t>
  </si>
  <si>
    <t>Baunebenkosten</t>
  </si>
  <si>
    <t>Coûts accessoires liés à la construction</t>
  </si>
  <si>
    <t>Costi accessori di costruzione</t>
  </si>
  <si>
    <t>Projektierungs- und Planungskosten</t>
  </si>
  <si>
    <t xml:space="preserve">Costi di pianificazione e progettazione </t>
  </si>
  <si>
    <t>Stromproduktion</t>
  </si>
  <si>
    <t>Production d'électricité</t>
  </si>
  <si>
    <t>Produzione di energia elettrica</t>
  </si>
  <si>
    <t>Bauphase inkl. Jahre während deren die Anlage teilweise in Betrieb ist</t>
  </si>
  <si>
    <t>Première année complète à compter de la mise en service complète</t>
  </si>
  <si>
    <t>Primo anno completo dalla messa in servizio completa</t>
  </si>
  <si>
    <t>Erstes volles Jahr ab vollständiger Inbetriebnahme der gesamten geplanten Anlage</t>
  </si>
  <si>
    <r>
      <t>Es sind viele verschiedene Entwicklungspfade der Strommarktpreise bis 2050 denkbar. Das vorliegende Preisszenario ist nicht als Prognose zu verstehen und stellt keine allgemeine Erwartung des Bundesamts für Energie über die künftige Strompreisentwicklung dar. Es dient einzig als Grundlage für die Wirtschaftlichkeitsrechnung der Photovoltaik-Grossanlagen nach Art. 71</t>
    </r>
    <r>
      <rPr>
        <i/>
        <sz val="11"/>
        <color theme="1"/>
        <rFont val="Calibri"/>
        <family val="2"/>
        <scheme val="minor"/>
      </rPr>
      <t>a</t>
    </r>
    <r>
      <rPr>
        <sz val="11"/>
        <color theme="1"/>
        <rFont val="Calibri"/>
        <family val="2"/>
        <scheme val="minor"/>
      </rPr>
      <t xml:space="preserve"> EnG</t>
    </r>
  </si>
  <si>
    <t>Letztes Jahr mit Preis gemäss Szenario (danach bis zum Ende der Nutzungsdauer der zuletzt in Betrieb genommenen PV-Module mit den 5 letzten Jahren wiederholend)</t>
  </si>
  <si>
    <t>bis (=Ende Nutzungsdauer der zuletzt in Betrieb genommenen PV-Module)</t>
  </si>
  <si>
    <t>à (= fin de la durée d'utilisation des derniers modules photovoltaïques mis en exploitation)</t>
  </si>
  <si>
    <t>GWh</t>
  </si>
  <si>
    <t xml:space="preserve">Photovoltaik-Grossanlage nach Art. 71a EnG mit jährlicher Gesamtproduktion von mindestens </t>
  </si>
  <si>
    <r>
      <t>Grande installation photovoltaïque visée à l'art. 71</t>
    </r>
    <r>
      <rPr>
        <i/>
        <sz val="11"/>
        <color theme="1"/>
        <rFont val="Calibri"/>
        <family val="2"/>
        <scheme val="minor"/>
      </rPr>
      <t>a</t>
    </r>
    <r>
      <rPr>
        <sz val="11"/>
        <color theme="1"/>
        <rFont val="Calibri"/>
        <family val="2"/>
        <scheme val="minor"/>
      </rPr>
      <t xml:space="preserve"> Lene avec production annuelle d'au moins</t>
    </r>
  </si>
  <si>
    <t>Grande impianto fotovoltaico di cui all'articolo 71a LEne con produzione annua di almeno</t>
  </si>
  <si>
    <r>
      <t xml:space="preserve">Dernière année du scénario des prix </t>
    </r>
    <r>
      <rPr>
        <sz val="11"/>
        <rFont val="Calibri"/>
        <family val="2"/>
        <scheme val="minor"/>
      </rPr>
      <t>(après et jusqu'à la fin de la durée d'utilisation des derniers modules photovoltaïques mis en exploitation les 5 derniers ans se répètent)</t>
    </r>
  </si>
  <si>
    <t>a (=scadenza del periodo di utilizzazione dei moduli fotovoltaici messin in esercizio per ultimi)</t>
  </si>
  <si>
    <t>Jahr Ende Nutzungsdauer der zuletzt in Betrieb genommenen PV-Module</t>
  </si>
  <si>
    <t>Monat vollständige Inbetriebnahme (ab Anfang Monat)</t>
  </si>
  <si>
    <t>Strompreise</t>
  </si>
  <si>
    <t>Ja</t>
  </si>
  <si>
    <t>Nein</t>
  </si>
  <si>
    <t>Oui</t>
  </si>
  <si>
    <t>Non</t>
  </si>
  <si>
    <t>Si</t>
  </si>
  <si>
    <t>No</t>
  </si>
  <si>
    <t>Modultechnologie</t>
  </si>
  <si>
    <t>2.4 OPEX</t>
  </si>
  <si>
    <t>2.5 CAPEX</t>
  </si>
  <si>
    <t>Installierte AC-Leistung</t>
  </si>
  <si>
    <t>Puissance installée AC</t>
  </si>
  <si>
    <t>Potenza installata AC</t>
  </si>
  <si>
    <t>[MVA]</t>
  </si>
  <si>
    <t>Tracking</t>
  </si>
  <si>
    <t>[°]</t>
  </si>
  <si>
    <t>Bifazial</t>
  </si>
  <si>
    <t>Monofazial</t>
  </si>
  <si>
    <t>bifaciale</t>
  </si>
  <si>
    <t>monofaciale</t>
  </si>
  <si>
    <t>Technologie des modules</t>
  </si>
  <si>
    <t>Tecnologia dei moduli</t>
  </si>
  <si>
    <t>Mittleres Azimut der Anlage (West = 90°, Süd = 0°, Ost = -90°)</t>
  </si>
  <si>
    <t>Angle d'inclinaison moyen des panneaux solaires</t>
  </si>
  <si>
    <t>Angolo di inclinazione medio die moduli</t>
  </si>
  <si>
    <t>Mittlerer Neigungswinkel der PV-Module</t>
  </si>
  <si>
    <t>Azimut moyen de l'installation (ouest = 90°, sud = 0°, est = -90°)</t>
  </si>
  <si>
    <t>Azimut medio dell'impianto (ovest = 90°, sud = 0°, est = -90°)</t>
  </si>
  <si>
    <t>Höhe Anlagenstandort (mittlere Höhe über Meer)</t>
  </si>
  <si>
    <t>Netzebene Netzanschluss</t>
  </si>
  <si>
    <t>Niveau de réseau du raccordement au réseau</t>
  </si>
  <si>
    <t>NE5</t>
  </si>
  <si>
    <t>NE3</t>
  </si>
  <si>
    <t>NE1</t>
  </si>
  <si>
    <t>NR5</t>
  </si>
  <si>
    <t>NR3</t>
  </si>
  <si>
    <t>NR1</t>
  </si>
  <si>
    <t>LR5</t>
  </si>
  <si>
    <t>LR3</t>
  </si>
  <si>
    <t>LR1</t>
  </si>
  <si>
    <t>Livello di rete dell'allacciamento</t>
  </si>
  <si>
    <t>Altitude du site de l'installation (altitude moyenne au-dessus du niveau de la mer)</t>
  </si>
  <si>
    <t>Altezza dell'impianto (altezza media sul livello del mare)</t>
  </si>
  <si>
    <t>Ungedeckte Kosten</t>
  </si>
  <si>
    <t>Rückstellungen für den Rückbau</t>
  </si>
  <si>
    <t>Coûts non couverts</t>
  </si>
  <si>
    <t>Einmalvergütung</t>
  </si>
  <si>
    <t>Rétribution unique</t>
  </si>
  <si>
    <t>Costi scoperti</t>
  </si>
  <si>
    <t>Rimunerazione unica</t>
  </si>
  <si>
    <t>Maximaler Beitrag der der Einmalvergütung</t>
  </si>
  <si>
    <t>Contribution maximale de la rétribution unique</t>
  </si>
  <si>
    <t>Contributo massimo della rimunerazione unica</t>
  </si>
  <si>
    <t>Einmalvergütung (EIV)</t>
  </si>
  <si>
    <t>Rétribution unique (RU)</t>
  </si>
  <si>
    <t>Rimunerazione unica (RU)</t>
  </si>
  <si>
    <t>Personalaufwand für periodische Kontrollen, Reinigungs- und Aufräumarbeiten, Kontrolle nach Störungen/Fehlalarme, Strombezug (falls nicht durch Hilfsspeisung gedeckt), Telekomunikation, Zählermiete…</t>
  </si>
  <si>
    <t xml:space="preserve">Coûts d’exploitation de l’installation, coûts d’entretien et autres coûts d’exploitation (annexe 4, chiffre 3.1, let. b OEneR)   [limité à max. 1% des coûts d’investissements imputables par an] </t>
  </si>
  <si>
    <t>Übrige Betriebskosten</t>
  </si>
  <si>
    <t>Altri costi d'esercizio</t>
  </si>
  <si>
    <t>Autres coûts d'exploitation</t>
  </si>
  <si>
    <t>Beispielsweise für Betriebsausfallversicherung, Maschinenbruchversicherung, Zusatzversicherung für Geräte und Materialien, Betriebshaftpflichtversicherung, Personal-Unfallversicherung, Wasserschadenversicherung, Feuer- und Elementarschadenversicherung, ...</t>
  </si>
  <si>
    <t>Allfällige Pachtzinsen oder Baurechtszinsen</t>
  </si>
  <si>
    <t>Un éventuel fermage ou toute rente du droit de superficie</t>
  </si>
  <si>
    <t>Eventuali canoni di locazione o diritti di superficie</t>
  </si>
  <si>
    <t>Coûts de personnel pour les contrôles périodiques, le nettoyage et le déblaiement, les contrôles après des dysfonctionnements / fausses alertes, consommation d'électricité (si elle n'est pas couverte par l'alimentation auxiliaire), les télécommunications, la location de compteurs…</t>
  </si>
  <si>
    <t>Costi del personale per controlli periodici, pulizia e sgombero, controlli dopo malfunzionamenti / falsi allarmi, consumo di elettricità (se non è coperta dall'alimentazione ausiliaria), telecomunicazioni, noleggio contatori...</t>
  </si>
  <si>
    <t>Costi per l’esercizio dell’impianto e la manutenzione nonché altri costi d’esercizio (allegato 4, numero 3.1, lett. b OPEn)    [al massimo l’1% all’anno dei costi d’investimento computabili]</t>
  </si>
  <si>
    <t>Rückstellungen überschreiten den zugelassenen Maximalbetrag</t>
  </si>
  <si>
    <t>Les provisions dépassent le montant maximal admis</t>
  </si>
  <si>
    <t>Gli accantonamenti depassano il montante massimo ammesso</t>
  </si>
  <si>
    <t>Vollständige Inbetriebnahme Anfang</t>
  </si>
  <si>
    <t>Mise en service complète au début de</t>
  </si>
  <si>
    <t>Messa in servizio completa per l'inizio di</t>
  </si>
  <si>
    <t>Phase de construction, y compris les années pendant lesquelles l'installation est partiellement en service</t>
  </si>
  <si>
    <t>Fase di costruzione inclusi gli anni durante i quali l'impianto è parzialmente in servizio</t>
  </si>
  <si>
    <t>Position [realer Geldwert Basisjahr NPV]</t>
  </si>
  <si>
    <t>Poste (valeur financière réelle de l'année de base VAN)</t>
  </si>
  <si>
    <t>Posizione (valore monetario reale anno di base NPV)</t>
  </si>
  <si>
    <t>Mois de mise en service complète (à partir du début du mois)</t>
  </si>
  <si>
    <t>Mese di messa in esercizio completa (dall'inizio del mese)</t>
  </si>
  <si>
    <r>
      <t>De nombreuses possibilités d'évolution des prix du marché de l'électricité sont envisageables d'ici 2050. Le présent scénario de prix ne doit pas être considéré comme un pronostic et ne constitue pas une attente générale de l'Office fédéral de l'énergie quant à l'évolution future des prix de l'électricité. Il sert uniquement de base pour le calcul de rentabilité des grandes installations photovoltaïques selon l'art. 71</t>
    </r>
    <r>
      <rPr>
        <i/>
        <sz val="11"/>
        <color theme="1"/>
        <rFont val="Calibri"/>
        <family val="2"/>
        <scheme val="minor"/>
      </rPr>
      <t>a</t>
    </r>
    <r>
      <rPr>
        <sz val="11"/>
        <color theme="1"/>
        <rFont val="Calibri"/>
        <family val="2"/>
        <scheme val="minor"/>
      </rPr>
      <t xml:space="preserve"> LEne.</t>
    </r>
  </si>
  <si>
    <r>
      <t>Sono ipotizzabili diversi scenari di sviluppo dei prezzi del mercato elettrico fino al 2050. Il presente scenario dei prezzi non deve essere inteso come una previsione e non rappresenta un'aspettativa generale dell'Ufficio federale dell'energia per quanto riguarda l'andamento futuro dei prezzi dell'elettricità. Serve esclusivamente come base per il calcolo della redditività dei grandi impianti fotovoltaici ai sensi dell'art. 71</t>
    </r>
    <r>
      <rPr>
        <i/>
        <sz val="11"/>
        <color theme="1"/>
        <rFont val="Calibri"/>
        <family val="2"/>
        <scheme val="minor"/>
      </rPr>
      <t>a</t>
    </r>
    <r>
      <rPr>
        <sz val="11"/>
        <color theme="1"/>
        <rFont val="Calibri"/>
        <family val="2"/>
        <scheme val="minor"/>
      </rPr>
      <t xml:space="preserve"> LEne.</t>
    </r>
  </si>
  <si>
    <t>Maximale Höhe der Einmalvergütung</t>
  </si>
  <si>
    <t>Montant maximal de la rétribution unique</t>
  </si>
  <si>
    <t>Montante massimo della rimunerazione unica</t>
  </si>
  <si>
    <t>in % der anrechenbaren Investitionskosten</t>
  </si>
  <si>
    <t>en % des coûts d'investissements imputables</t>
  </si>
  <si>
    <t>in % dei costi d'investimento computabili</t>
  </si>
  <si>
    <t>Types de centrale</t>
  </si>
  <si>
    <t>Année de fin de la durée d'utilisation des derniers modules photovoltaïques mis en exploitation</t>
  </si>
  <si>
    <r>
      <t>Ultimo anno dello scenario dei prezzi</t>
    </r>
    <r>
      <rPr>
        <sz val="11"/>
        <rFont val="Calibri"/>
        <family val="2"/>
        <scheme val="minor"/>
      </rPr>
      <t xml:space="preserve"> (successivamente e fino alla fine del periodo di utilizzazione dei moduli fotovoltaici messi in esercizio per ultimi gli ultimi 5 anni si ripetono</t>
    </r>
    <r>
      <rPr>
        <sz val="11"/>
        <color theme="1"/>
        <rFont val="Calibri"/>
        <family val="2"/>
        <scheme val="minor"/>
      </rPr>
      <t>)</t>
    </r>
  </si>
  <si>
    <t>Anno di fine del periodoe di utilizzazione dei moduli fotovoltaici messi in esercizio per ultimi</t>
  </si>
  <si>
    <t>Prezzo dell'elettricità</t>
  </si>
  <si>
    <t>Nettoproduktion unter Berücksichtigung der Degradation</t>
  </si>
  <si>
    <t>Production nette en considérant la dégradation</t>
  </si>
  <si>
    <t>Produzione netta, considerando il degrado dei moduli</t>
  </si>
  <si>
    <t>Si prega di compilare il foglio di calcolo '2.3 Altri ricavi'</t>
  </si>
  <si>
    <t>Bitte füllen Sie das Tabellenblatt '2.3 Weitere Erträge' aus</t>
  </si>
  <si>
    <t>Ist Eigenverbrauch vorgesehen?</t>
  </si>
  <si>
    <t>Est-il prévu de faire de la consommation propre?</t>
  </si>
  <si>
    <t>È previsto fare del consumo proprio?</t>
  </si>
  <si>
    <t>Nom du gestionnaire du réseau</t>
  </si>
  <si>
    <t>Name des Netzbetreibers</t>
  </si>
  <si>
    <t>Nome de gestore di rete</t>
  </si>
  <si>
    <t>Jährlicher Eigenverbrauchsanteil</t>
  </si>
  <si>
    <t>Quota annuale di consumo proprio</t>
  </si>
  <si>
    <t>Taux annuel de consommation propre</t>
  </si>
  <si>
    <t>Falls ja, wie hoch ist der prognostizierte durchschnittliche jährliche Eigenverbrauchsanteil (in Prozent der Nettoproduktion)?</t>
  </si>
  <si>
    <t>Prognostizierte durchschnittliche Einsparungen durch Eigenverbrauch pro MWh</t>
  </si>
  <si>
    <t>Risparmio medio previsto dal consumo proprio per MWh</t>
  </si>
  <si>
    <t>Économies moyennes prévues grâce à la consommation propre par MWh</t>
  </si>
  <si>
    <t>Si oui, quel est le taux de consommation propre annuel moyen prévu (en pourcentage de la production nette) ?</t>
  </si>
  <si>
    <t>Se sì, qual è la quota media annua prevista di consumo proprio (in percentuale della produzione netta)?</t>
  </si>
  <si>
    <t>Prix d'électricité</t>
  </si>
  <si>
    <t>Autres produits (y.c. économies grâce à la consommation propre)</t>
  </si>
  <si>
    <t>Altri ricavi (compreso risparmio grazie al consumo proprio)</t>
  </si>
  <si>
    <t>Weitere Erträge (inkl. Einsparungen durch Eigenverbrauch)</t>
  </si>
  <si>
    <t>Anrechenbare Kosten für den Anlagenbetrieb, den Unterhalt sowie für die übrigen Betriebskosten</t>
  </si>
  <si>
    <t>Provisions pour le démantèlement</t>
  </si>
  <si>
    <t>Accantonamenti per lo smantellamento</t>
  </si>
  <si>
    <t>Kosten für eine wissenschaftliche Begleitung</t>
  </si>
  <si>
    <t xml:space="preserve">Coûts pour un suivi scientifique </t>
  </si>
  <si>
    <t xml:space="preserve">Costi per un'assistenza scientifica </t>
  </si>
  <si>
    <t>Autres recettes</t>
  </si>
  <si>
    <t>Ulteriori ricavi</t>
  </si>
  <si>
    <t>Durchschnittliche Einsparungen durch Eigenverbrauch pro MWh</t>
  </si>
  <si>
    <t>Économies moyennes grâce à la consommation propre par MWh</t>
  </si>
  <si>
    <t>Maximal anrechenbare Kosten für den Anlagenbetrieb, den Unterhalt sowie für die übrigen Betriebskosten in Prozent der anrechenbaren Investitionskosten</t>
  </si>
  <si>
    <t>Installierte DC-Leistung</t>
  </si>
  <si>
    <t>Puissance installée DC</t>
  </si>
  <si>
    <t>Potenza installata DC</t>
  </si>
  <si>
    <t xml:space="preserve">Jahr vollständige Inbetriebnahme </t>
  </si>
  <si>
    <t>Année de mise en service</t>
  </si>
  <si>
    <t>Anno di messa in esercizio</t>
  </si>
  <si>
    <t>Eigenverbrauch</t>
  </si>
  <si>
    <t>Consommation propre</t>
  </si>
  <si>
    <t>Consumo proprio</t>
  </si>
  <si>
    <t>Durchschnittlicher Eigenverbrauchsanteil</t>
  </si>
  <si>
    <t>Taux de consommation propre moyen</t>
  </si>
  <si>
    <t>Quota media di consumo</t>
  </si>
  <si>
    <t>EIV / anrechenbare Investitionskosten</t>
  </si>
  <si>
    <t>RU / coûts d'investissements imputables</t>
  </si>
  <si>
    <t>RU / Costi d'investimento computabili</t>
  </si>
  <si>
    <t>Erwarteter Jahresertrag</t>
  </si>
  <si>
    <t>Erwarteter spezifischer Ertrag Winterhalbjahr</t>
  </si>
  <si>
    <t>[GWh]</t>
  </si>
  <si>
    <t>Erwarteter spezifischer Jahreserstrag</t>
  </si>
  <si>
    <t>[kWh/kW]</t>
  </si>
  <si>
    <t>Winterstromanteil</t>
  </si>
  <si>
    <t>Pourcentage hivernale</t>
  </si>
  <si>
    <t>Quota invernale</t>
  </si>
  <si>
    <t>Production annuelle attendue</t>
  </si>
  <si>
    <t>Produzione annua attesa</t>
  </si>
  <si>
    <t>Production annuelle spécifique attendue</t>
  </si>
  <si>
    <t>Produzione annua specifica attesa</t>
  </si>
  <si>
    <t>Production annuelle spécifique attendue pendant le semestre hivernal</t>
  </si>
  <si>
    <t>Produzione annua specifica attesa durante il semestre invernale</t>
  </si>
  <si>
    <t>Veuillez remplir la feuille de calcul '2.3 Autres produits'</t>
  </si>
  <si>
    <t>Fördereffizienz pro kWh (über 30 Jahre)</t>
  </si>
  <si>
    <t>Fördereffizienz pro kWh Winterstrom (über 30 Jahre)</t>
  </si>
  <si>
    <t>Efficacité des mesures d'encouragement par kWh (sur 30 ans)</t>
  </si>
  <si>
    <t>Efficacité des mesures d'encouragement par kWh hivernal (sur 30 ans)</t>
  </si>
  <si>
    <t>Efficienza delle misure di incentivazione per kWh (su 30 anni)</t>
  </si>
  <si>
    <t>Efficienza delle misure di incentivazione per kWh invernale (su 30 anni)</t>
  </si>
  <si>
    <t>Anteilsmässig zur in Betrieb genommenen Leistung</t>
  </si>
  <si>
    <t>Proportionnellement à la puissance mise en service</t>
  </si>
  <si>
    <t>Proporzionato alla potenza messa in esercizio</t>
  </si>
  <si>
    <t>Costi di pianificazione e di direzione dei lavori</t>
  </si>
  <si>
    <t>Die Planungs- und Bauleitungskosten sind grösser als 15 % der Erstellungskosten (Die Erstellungskosten entsprechen den anrechenbaren Investitionen abzüglich Planungs- und Bauleitungskosten). Bitte anpassen.</t>
  </si>
  <si>
    <t>I costi di pianificazione e di direzione dei lavori sono superiori al 15% dei costi di costruzione (i costi di costruzione corrispondono ai costi d'investimento computabili meno i costi di pianificazione e di direzione dei lavori). Si prega di adattare.</t>
  </si>
  <si>
    <t>Les coûts de planification et de direction des travaux sont supérieurs à 15 % des coûts de construction (les coûts de construction correspondent aux coûts d'investissements imputables moins les coûts de planification et de direction des travaux). Veuillez adapter.</t>
  </si>
  <si>
    <t>Linee solari DC</t>
  </si>
  <si>
    <t>Scatole di giunzione DC e punti di disconnessione DC</t>
  </si>
  <si>
    <t>Impianti di distribuzione a livello MT</t>
  </si>
  <si>
    <t>Impianti di commutazione presso il punto di allacciamento alla rete</t>
  </si>
  <si>
    <t>Stromproduktion = Nettostromproduktion</t>
  </si>
  <si>
    <t>Production d'électricité = production nette</t>
  </si>
  <si>
    <t>Produzione di elettricità = produzione netta</t>
  </si>
  <si>
    <t>Installierte DC-Leistung (normierten Gleichstrom-Spitzenleistung der Vorderseite des Solarstromgenerators)</t>
  </si>
  <si>
    <t>Puissance installée DC (puissance courant continu maximale normée de la face avant du générateur d’électricité solaire)</t>
  </si>
  <si>
    <t>Potenza installata DC (potenza di punta normalizzata in corrente continua sul lato anteriore del generatore solare)</t>
  </si>
  <si>
    <t>Installierte AC-Leistung der Wechselrichter</t>
  </si>
  <si>
    <t>Puissance installée AC des onduleurs</t>
  </si>
  <si>
    <t>Potenza installata AC degli inverter</t>
  </si>
  <si>
    <t>Jährliche Degradation der PV-Module, welche ab der Medlung der Nettoproduktion berücksichtigt wird</t>
  </si>
  <si>
    <t>Dégradation annuelle des modules PV, prise en compte à partir de la déclaration de la production nette</t>
  </si>
  <si>
    <t>Degrado annuale dei moduli FV, che viene preso in considerazione à partire della notifica della produzione netta</t>
  </si>
  <si>
    <t>Kosten für den Anlagenbetrieb und den Unterhalt sowie übrige Betriebskosten (Anhang 4, Ziffer 3.1, Bst. b EnFV)   [jährlich max. 1% der anrechenbaren Investitionskosten]</t>
  </si>
  <si>
    <t xml:space="preserve">Provisions pour le démantèlement (annexe 4, chiffre 3.1, let. e OEneR)   [limité à max. 15% des coûts d’investissements, répartis de manière linéaire] </t>
  </si>
  <si>
    <t>Accantonamenti per lo smantellamento (allegato 4, numero 3.1, lett. e OPEn)   [per un massimo del 15% dei costi d’investimento computabili, distribuiti linearmente]</t>
  </si>
  <si>
    <t>Rückstellungen für den Rückbau (Anhang 4, Ziffer 3.1, Bst. e EnFV)   [max. 15% der anrechenbaren Investitionskosten, linear verteilt]</t>
  </si>
  <si>
    <t xml:space="preserve"> </t>
  </si>
  <si>
    <t>Für die Wirtschaftlichkeitsrechnung berücksichtigte Einsparungen durch Eigenverbrauch</t>
  </si>
  <si>
    <t>Économies grâce à la consommation propre prises en compte pour le calcul de rentabilité</t>
  </si>
  <si>
    <t>Risparmio dal consumo proprio preso in considerazione per il calcolo della redditività</t>
  </si>
  <si>
    <t>Für die Wirtschaftlichkeitsrechnung berücksichtigte durchschnittliche Einsparungen durch Eigenverbrauch pro MWh</t>
  </si>
  <si>
    <t>Économies moyennes grâce à la consommation propre par MWh prises en compte pour le calcul de rentabilité</t>
  </si>
  <si>
    <t>Risparmio medio dal consumo proprio per MWh</t>
  </si>
  <si>
    <t>Risparmio medio dal consumo proprio per MWh preso in considerazione per il calcolo della redditività</t>
  </si>
  <si>
    <t>Durchschnittliche Kosten pro MWh für Netznutzung und alle weiteren Abgaben (ohne MWSt.)</t>
  </si>
  <si>
    <t>Coûts moyens par MWh pour l'utilisation du réseau et toutes autres redevances (hors TVA)</t>
  </si>
  <si>
    <t>Costi medi per MWh per l'utilizzo della rete e tutti gli altri prelievi/tasse (senza IVA)</t>
  </si>
  <si>
    <t>Kosten pro MWh für Netznutzung und alle weiteren Abgaben (ohne MWSt.)</t>
  </si>
  <si>
    <t>Coûts par MWh pour l'utilisation du réseau et toutes autres redevances (hors TVA)</t>
  </si>
  <si>
    <t>Costi per MWh per l'utilizzo della rete e tutti gli altri prelievi/tasse (senza IVA)</t>
  </si>
  <si>
    <t>Kosten für eine wissenschaftliche Begleitung (Anhang 4, Ziffer 3.1, Bst. d EnFV)   [max. 5% der anrechenbaren Investitionskosten, höchstens aber 1'000'000 CHF]</t>
  </si>
  <si>
    <t xml:space="preserve">Coûts pour un suivi scientifique (annexe 4, chiffre 3.1, let. d OEneR)   [limité à max. 5% des coûts d’investissements ou max. 1'000'000 CHF] </t>
  </si>
  <si>
    <t>Costi per un'assistenza scientifica (allegato 4, numero 3.1, lett. d OPEn)   [al massimo il 5%  dei costi d’investimento computabili ma per un massimo di 1'000'000 CHF]</t>
  </si>
  <si>
    <r>
      <t xml:space="preserve">AFRY BFE Mixed aus Blatt Wholesale-Electricity (EURO, real </t>
    </r>
    <r>
      <rPr>
        <b/>
        <sz val="11"/>
        <color theme="1"/>
        <rFont val="Calibri"/>
        <family val="2"/>
        <scheme val="minor"/>
      </rPr>
      <t>2023</t>
    </r>
    <r>
      <rPr>
        <sz val="11"/>
        <color theme="1"/>
        <rFont val="Calibri"/>
        <family val="2"/>
        <scheme val="minor"/>
      </rPr>
      <t>)</t>
    </r>
  </si>
  <si>
    <r>
      <t xml:space="preserve">Terminpreise, real </t>
    </r>
    <r>
      <rPr>
        <b/>
        <sz val="11"/>
        <color theme="1"/>
        <rFont val="Calibri"/>
        <family val="2"/>
        <scheme val="minor"/>
      </rPr>
      <t>2025</t>
    </r>
    <r>
      <rPr>
        <sz val="11"/>
        <color theme="1"/>
        <rFont val="Calibri"/>
        <family val="2"/>
        <scheme val="minor"/>
      </rPr>
      <t xml:space="preserve"> EURO</t>
    </r>
  </si>
  <si>
    <r>
      <t xml:space="preserve">AFRY BFE Mixed aus Blatt Wholesale-Electricity (EURO real </t>
    </r>
    <r>
      <rPr>
        <b/>
        <sz val="11"/>
        <color theme="1"/>
        <rFont val="Calibri"/>
        <family val="2"/>
        <scheme val="minor"/>
      </rPr>
      <t>2025</t>
    </r>
    <r>
      <rPr>
        <sz val="11"/>
        <color theme="1"/>
        <rFont val="Calibri"/>
        <family val="2"/>
        <scheme val="minor"/>
      </rPr>
      <t>) mit Inflation korrigiert</t>
    </r>
  </si>
  <si>
    <t>Version 4.0 vom 24. Juni 2026</t>
  </si>
  <si>
    <t>Version 4.0 du 24 juin 2026</t>
  </si>
  <si>
    <t>Versione 4.0 del 24 giugno 2026</t>
  </si>
  <si>
    <t>Jahr vollständige Inbetriebnahme (ab 2026 möglich)</t>
  </si>
  <si>
    <t>Année de mise en service (possible à partir du 2026)</t>
  </si>
  <si>
    <t>Anno di messa in esercizio (possibile a partire dal 2026)</t>
  </si>
  <si>
    <t>Jahr Baubeginn (ab 2026 möglich)</t>
  </si>
  <si>
    <t>Année de début de la construction (possible à partir du 2026)</t>
  </si>
  <si>
    <t>Anno d'inizio dei lavori di costruzione (possibile a partire dal 2026)</t>
  </si>
  <si>
    <t xml:space="preserve">E-Mail </t>
  </si>
  <si>
    <t xml:space="preserve">Telefono </t>
  </si>
  <si>
    <t>Ohne Inflation</t>
  </si>
  <si>
    <t>Mit Inflation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</si>
</sst>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0%"/>
    <numFmt numFmtId="166" formatCode="000"/>
    <numFmt numFmtId="167" formatCode="00"/>
    <numFmt numFmtId="168" formatCode="0.0000"/>
    <numFmt numFmtId="169" formatCode="#,##0.0"/>
    <numFmt numFmtId="170" formatCode="#,##0.00000"/>
    <numFmt numFmtId="171" formatCode="#,##0.000"/>
  </numFmts>
  <fonts count="53" x14ac:knownFonts="1">
    <font>
      <sz val="11"/>
      <color theme="1"/>
      <name val="Calibri"/>
      <family val="2"/>
      <scheme val="minor"/>
    </font>
    <font>
      <sz val="10"/>
      <color theme="1"/>
      <name val="Arial"/>
      <family val="2"/>
    </font>
    <font>
      <sz val="11"/>
      <color theme="1"/>
      <name val="Arial"/>
      <family val="2"/>
    </font>
    <font>
      <b/>
      <sz val="11"/>
      <color theme="1"/>
      <name val="Arial"/>
      <family val="2"/>
    </font>
    <font>
      <b/>
      <i/>
      <sz val="11"/>
      <color theme="1"/>
      <name val="Arial"/>
      <family val="2"/>
    </font>
    <font>
      <i/>
      <sz val="11"/>
      <color theme="1"/>
      <name val="Arial"/>
      <family val="2"/>
    </font>
    <font>
      <b/>
      <sz val="11"/>
      <name val="Arial"/>
      <family val="2"/>
    </font>
    <font>
      <sz val="11"/>
      <name val="Arial"/>
      <family val="2"/>
    </font>
    <font>
      <sz val="11"/>
      <color theme="0" tint="-0.249977111117893"/>
      <name val="Arial"/>
      <family val="2"/>
    </font>
    <font>
      <i/>
      <sz val="11"/>
      <name val="Arial"/>
      <family val="2"/>
    </font>
    <font>
      <b/>
      <sz val="11"/>
      <color theme="0" tint="-0.499984740745262"/>
      <name val="Arial"/>
      <family val="2"/>
    </font>
    <font>
      <i/>
      <sz val="11"/>
      <color theme="0" tint="-0.499984740745262"/>
      <name val="Arial"/>
      <family val="2"/>
    </font>
    <font>
      <sz val="11"/>
      <color theme="0" tint="-0.499984740745262"/>
      <name val="Arial"/>
      <family val="2"/>
    </font>
    <font>
      <b/>
      <sz val="11"/>
      <color theme="0" tint="-0.249977111117893"/>
      <name val="Arial"/>
      <family val="2"/>
    </font>
    <font>
      <b/>
      <sz val="18"/>
      <color theme="1"/>
      <name val="Arial"/>
      <family val="2"/>
    </font>
    <font>
      <sz val="18"/>
      <color theme="1"/>
      <name val="Arial"/>
      <family val="2"/>
    </font>
    <font>
      <i/>
      <sz val="18"/>
      <color theme="1"/>
      <name val="Arial"/>
      <family val="2"/>
    </font>
    <font>
      <sz val="11"/>
      <color theme="1"/>
      <name val="Calibri"/>
      <family val="2"/>
      <scheme val="minor"/>
    </font>
    <font>
      <b/>
      <i/>
      <sz val="11"/>
      <name val="Arial"/>
      <family val="2"/>
    </font>
    <font>
      <b/>
      <i/>
      <u/>
      <sz val="11"/>
      <color theme="1"/>
      <name val="Arial"/>
      <family val="2"/>
    </font>
    <font>
      <b/>
      <sz val="8"/>
      <color theme="0" tint="-0.499984740745262"/>
      <name val="Arial"/>
      <family val="2"/>
    </font>
    <font>
      <b/>
      <sz val="16"/>
      <color rgb="FF00B050"/>
      <name val="Arial"/>
      <family val="2"/>
    </font>
    <font>
      <b/>
      <sz val="14"/>
      <color theme="5" tint="-0.249977111117893"/>
      <name val="Arial"/>
      <family val="2"/>
    </font>
    <font>
      <b/>
      <sz val="18"/>
      <color theme="5" tint="-0.249977111117893"/>
      <name val="Arial"/>
      <family val="2"/>
    </font>
    <font>
      <b/>
      <sz val="12"/>
      <color theme="5" tint="-0.249977111117893"/>
      <name val="Arial"/>
      <family val="2"/>
    </font>
    <font>
      <b/>
      <u/>
      <sz val="11"/>
      <color theme="1"/>
      <name val="Arial"/>
      <family val="2"/>
    </font>
    <font>
      <sz val="11"/>
      <color indexed="8"/>
      <name val="Calibri"/>
      <family val="2"/>
      <scheme val="minor"/>
    </font>
    <font>
      <sz val="11"/>
      <name val="Calibri"/>
      <family val="2"/>
      <scheme val="minor"/>
    </font>
    <font>
      <sz val="18"/>
      <color rgb="FFFF0000"/>
      <name val="Arial"/>
      <family val="2"/>
    </font>
    <font>
      <i/>
      <sz val="18"/>
      <color rgb="FFFF0000"/>
      <name val="Arial"/>
      <family val="2"/>
    </font>
    <font>
      <b/>
      <sz val="18"/>
      <color rgb="FFFF0000"/>
      <name val="Arial"/>
      <family val="2"/>
    </font>
    <font>
      <b/>
      <i/>
      <sz val="18"/>
      <color rgb="FFFF0000"/>
      <name val="Arial"/>
      <family val="2"/>
    </font>
    <font>
      <u/>
      <sz val="11"/>
      <color theme="1"/>
      <name val="Arial"/>
      <family val="2"/>
    </font>
    <font>
      <i/>
      <sz val="11"/>
      <color rgb="FFFF0000"/>
      <name val="Arial"/>
      <family val="2"/>
    </font>
    <font>
      <sz val="11"/>
      <color rgb="FFFF0000"/>
      <name val="Arial"/>
      <family val="2"/>
    </font>
    <font>
      <b/>
      <i/>
      <u/>
      <sz val="18"/>
      <color theme="1"/>
      <name val="Arial"/>
      <family val="2"/>
    </font>
    <font>
      <b/>
      <sz val="11"/>
      <color rgb="FFFF0000"/>
      <name val="Arial"/>
      <family val="2"/>
    </font>
    <font>
      <sz val="11"/>
      <color theme="0"/>
      <name val="Arial"/>
      <family val="2"/>
    </font>
    <font>
      <b/>
      <sz val="11"/>
      <color theme="1"/>
      <name val="Calibri"/>
      <family val="2"/>
      <scheme val="minor"/>
    </font>
    <font>
      <b/>
      <sz val="11"/>
      <color theme="0"/>
      <name val="Arial"/>
      <family val="2"/>
    </font>
    <font>
      <b/>
      <sz val="11"/>
      <color theme="0" tint="-4.9989318521683403E-2"/>
      <name val="Arial"/>
      <family val="2"/>
    </font>
    <font>
      <sz val="11"/>
      <color rgb="FF0070C0"/>
      <name val="Arial"/>
      <family val="2"/>
    </font>
    <font>
      <u/>
      <sz val="11"/>
      <color theme="10"/>
      <name val="Calibri"/>
      <family val="2"/>
      <scheme val="minor"/>
    </font>
    <font>
      <b/>
      <u/>
      <sz val="18"/>
      <color theme="1"/>
      <name val="Arial"/>
      <family val="2"/>
    </font>
    <font>
      <sz val="11"/>
      <color theme="0"/>
      <name val="Calibri"/>
      <family val="2"/>
      <scheme val="minor"/>
    </font>
    <font>
      <sz val="11"/>
      <color rgb="FF06936C"/>
      <name val="Arial"/>
      <family val="2"/>
    </font>
    <font>
      <b/>
      <sz val="9"/>
      <color rgb="FF080808"/>
      <name val="Arial"/>
      <family val="2"/>
    </font>
    <font>
      <sz val="11"/>
      <color theme="9"/>
      <name val="Arial"/>
      <family val="2"/>
    </font>
    <font>
      <b/>
      <sz val="11"/>
      <color rgb="FF0070C0"/>
      <name val="Arial"/>
      <family val="2"/>
    </font>
    <font>
      <sz val="14"/>
      <color rgb="FFFF0000"/>
      <name val="Arial"/>
      <family val="2"/>
    </font>
    <font>
      <i/>
      <sz val="11"/>
      <color theme="1"/>
      <name val="Calibri"/>
      <family val="2"/>
      <scheme val="minor"/>
    </font>
    <font>
      <b/>
      <sz val="11"/>
      <color rgb="FFFF0000"/>
      <name val="Calibri"/>
      <family val="2"/>
      <scheme val="minor"/>
    </font>
    <font>
      <i/>
      <sz val="11"/>
      <name val="Calibri"/>
      <family val="2"/>
      <scheme val="minor"/>
    </font>
  </fonts>
  <fills count="12">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E9E6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2">
    <border>
      <left/>
      <right/>
      <top/>
      <bottom/>
      <diagonal/>
    </border>
    <border>
      <left/>
      <right/>
      <top/>
      <bottom style="thin">
        <color indexed="64"/>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dotted">
        <color theme="0" tint="-0.249977111117893"/>
      </left>
      <right style="dotted">
        <color theme="0" tint="-0.249977111117893"/>
      </right>
      <top/>
      <bottom style="dotted">
        <color theme="0" tint="-0.249977111117893"/>
      </bottom>
      <diagonal/>
    </border>
    <border>
      <left/>
      <right style="thin">
        <color indexed="64"/>
      </right>
      <top/>
      <bottom style="thin">
        <color indexed="64"/>
      </bottom>
      <diagonal/>
    </border>
    <border>
      <left/>
      <right style="thin">
        <color theme="0" tint="-0.24994659260841701"/>
      </right>
      <top/>
      <bottom/>
      <diagonal/>
    </border>
    <border>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theme="0" tint="-0.249977111117893"/>
      </right>
      <top/>
      <bottom/>
      <diagonal/>
    </border>
    <border>
      <left/>
      <right/>
      <top style="thin">
        <color theme="0" tint="-0.24994659260841701"/>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dotted">
        <color theme="0" tint="-0.249977111117893"/>
      </left>
      <right style="thin">
        <color theme="0" tint="-0.24994659260841701"/>
      </right>
      <top style="dotted">
        <color theme="0" tint="-0.249977111117893"/>
      </top>
      <bottom/>
      <diagonal/>
    </border>
    <border>
      <left style="dotted">
        <color theme="0" tint="-0.249977111117893"/>
      </left>
      <right style="thin">
        <color theme="0" tint="-0.24994659260841701"/>
      </right>
      <top/>
      <bottom style="dotted">
        <color theme="0" tint="-0.249977111117893"/>
      </bottom>
      <diagonal/>
    </border>
    <border>
      <left style="dotted">
        <color theme="0" tint="-0.249977111117893"/>
      </left>
      <right style="thin">
        <color theme="0" tint="-0.24994659260841701"/>
      </right>
      <top/>
      <bottom/>
      <diagonal/>
    </border>
  </borders>
  <cellStyleXfs count="8">
    <xf numFmtId="0" fontId="0" fillId="0" borderId="0"/>
    <xf numFmtId="9" fontId="17" fillId="0" borderId="0" applyFont="0" applyFill="0" applyBorder="0" applyAlignment="0" applyProtection="0"/>
    <xf numFmtId="0" fontId="26" fillId="0" borderId="0"/>
    <xf numFmtId="0" fontId="42" fillId="0" borderId="0" applyNumberForma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 fillId="0" borderId="0"/>
    <xf numFmtId="43" fontId="17" fillId="0" borderId="0" applyFont="0" applyFill="0" applyBorder="0" applyAlignment="0" applyProtection="0"/>
  </cellStyleXfs>
  <cellXfs count="412">
    <xf numFmtId="0" fontId="0" fillId="0" borderId="0" xfId="0"/>
    <xf numFmtId="1" fontId="7" fillId="2" borderId="3" xfId="0" applyNumberFormat="1" applyFont="1" applyFill="1" applyBorder="1" applyAlignment="1" applyProtection="1">
      <alignment horizontal="left"/>
      <protection locked="0"/>
    </xf>
    <xf numFmtId="0" fontId="2" fillId="0" borderId="0" xfId="0" applyFont="1"/>
    <xf numFmtId="0" fontId="3" fillId="0" borderId="0" xfId="0" applyFont="1"/>
    <xf numFmtId="0" fontId="5" fillId="0" borderId="0" xfId="0" applyFont="1"/>
    <xf numFmtId="0" fontId="2" fillId="0" borderId="0" xfId="0" applyFont="1" applyAlignment="1">
      <alignment horizontal="left"/>
    </xf>
    <xf numFmtId="0" fontId="6" fillId="0" borderId="3" xfId="0" applyFont="1" applyBorder="1" applyAlignment="1">
      <alignment horizontal="center"/>
    </xf>
    <xf numFmtId="0" fontId="7" fillId="0" borderId="0" xfId="0" applyFont="1"/>
    <xf numFmtId="0" fontId="9" fillId="0" borderId="0" xfId="0" applyFont="1"/>
    <xf numFmtId="0" fontId="2" fillId="0" borderId="0" xfId="0" applyFont="1" applyAlignment="1">
      <alignment horizontal="center"/>
    </xf>
    <xf numFmtId="0" fontId="3" fillId="0" borderId="0" xfId="0" applyFont="1" applyAlignment="1">
      <alignment horizontal="center"/>
    </xf>
    <xf numFmtId="2" fontId="2" fillId="0" borderId="0" xfId="0" applyNumberFormat="1" applyFont="1" applyAlignment="1">
      <alignment horizontal="center"/>
    </xf>
    <xf numFmtId="0" fontId="4" fillId="0" borderId="1" xfId="0" applyFont="1" applyBorder="1" applyAlignment="1">
      <alignment horizontal="center"/>
    </xf>
    <xf numFmtId="0" fontId="3" fillId="0" borderId="1" xfId="0" applyFont="1" applyBorder="1" applyAlignment="1">
      <alignment horizontal="center"/>
    </xf>
    <xf numFmtId="0" fontId="2" fillId="0" borderId="5" xfId="0" applyFont="1" applyBorder="1" applyAlignment="1">
      <alignment horizontal="center"/>
    </xf>
    <xf numFmtId="0" fontId="6" fillId="0" borderId="1" xfId="0" applyFont="1" applyBorder="1" applyAlignment="1">
      <alignment horizontal="center"/>
    </xf>
    <xf numFmtId="0" fontId="2" fillId="0" borderId="1" xfId="0" applyFont="1" applyBorder="1" applyAlignment="1">
      <alignment horizontal="center"/>
    </xf>
    <xf numFmtId="0" fontId="7" fillId="0" borderId="0" xfId="0" applyFont="1" applyAlignment="1">
      <alignment horizontal="center"/>
    </xf>
    <xf numFmtId="0" fontId="5" fillId="0" borderId="0" xfId="0" applyFont="1" applyAlignment="1">
      <alignment horizontal="center"/>
    </xf>
    <xf numFmtId="0" fontId="7" fillId="0" borderId="5" xfId="0" applyFont="1" applyBorder="1" applyAlignment="1">
      <alignment horizontal="center"/>
    </xf>
    <xf numFmtId="0" fontId="6" fillId="0" borderId="0" xfId="0" applyFont="1"/>
    <xf numFmtId="0" fontId="5" fillId="0" borderId="0" xfId="0" applyFont="1" applyAlignment="1">
      <alignment horizontal="left"/>
    </xf>
    <xf numFmtId="0" fontId="3" fillId="0" borderId="0" xfId="0" applyFont="1" applyAlignment="1">
      <alignment horizontal="left"/>
    </xf>
    <xf numFmtId="0" fontId="9" fillId="0" borderId="0" xfId="0" applyFont="1" applyAlignment="1">
      <alignment horizontal="right"/>
    </xf>
    <xf numFmtId="2" fontId="7" fillId="0" borderId="0" xfId="0" applyNumberFormat="1" applyFont="1" applyAlignment="1">
      <alignment horizontal="center"/>
    </xf>
    <xf numFmtId="0" fontId="13" fillId="0" borderId="3" xfId="0" applyFont="1" applyBorder="1" applyAlignment="1">
      <alignment horizontal="center"/>
    </xf>
    <xf numFmtId="1" fontId="8" fillId="0" borderId="3" xfId="0" applyNumberFormat="1" applyFont="1" applyBorder="1" applyAlignment="1">
      <alignment horizontal="center"/>
    </xf>
    <xf numFmtId="1" fontId="8" fillId="0" borderId="0" xfId="0" applyNumberFormat="1" applyFont="1" applyAlignment="1">
      <alignment horizontal="center"/>
    </xf>
    <xf numFmtId="1" fontId="7" fillId="0" borderId="0" xfId="0" applyNumberFormat="1" applyFont="1" applyAlignment="1">
      <alignment horizontal="center"/>
    </xf>
    <xf numFmtId="0" fontId="8" fillId="0" borderId="0" xfId="0" applyFont="1" applyAlignment="1">
      <alignment horizontal="center"/>
    </xf>
    <xf numFmtId="1" fontId="2" fillId="0" borderId="0" xfId="0" applyNumberFormat="1" applyFont="1" applyAlignment="1">
      <alignment horizontal="center"/>
    </xf>
    <xf numFmtId="1" fontId="13" fillId="0" borderId="0" xfId="0" applyNumberFormat="1" applyFont="1" applyAlignment="1">
      <alignment horizontal="center"/>
    </xf>
    <xf numFmtId="1" fontId="3" fillId="0" borderId="0" xfId="0" applyNumberFormat="1" applyFont="1" applyAlignment="1">
      <alignment horizontal="center"/>
    </xf>
    <xf numFmtId="0" fontId="7" fillId="4" borderId="5" xfId="0" applyFont="1" applyFill="1" applyBorder="1"/>
    <xf numFmtId="1" fontId="7" fillId="4" borderId="7" xfId="0" applyNumberFormat="1" applyFont="1" applyFill="1" applyBorder="1" applyAlignment="1">
      <alignment horizontal="center"/>
    </xf>
    <xf numFmtId="0" fontId="7" fillId="4" borderId="16" xfId="0" applyFont="1" applyFill="1" applyBorder="1" applyAlignment="1">
      <alignment horizontal="center"/>
    </xf>
    <xf numFmtId="164" fontId="7" fillId="4" borderId="5" xfId="0" applyNumberFormat="1" applyFont="1" applyFill="1" applyBorder="1"/>
    <xf numFmtId="0" fontId="7" fillId="7" borderId="5" xfId="0" applyFont="1" applyFill="1" applyBorder="1"/>
    <xf numFmtId="164" fontId="7" fillId="7" borderId="5" xfId="0" applyNumberFormat="1" applyFont="1" applyFill="1" applyBorder="1"/>
    <xf numFmtId="1" fontId="7" fillId="7" borderId="3" xfId="0" applyNumberFormat="1" applyFont="1" applyFill="1" applyBorder="1" applyAlignment="1">
      <alignment horizontal="center"/>
    </xf>
    <xf numFmtId="0" fontId="7" fillId="7" borderId="5" xfId="0" applyFont="1" applyFill="1" applyBorder="1" applyAlignment="1">
      <alignment horizontal="center"/>
    </xf>
    <xf numFmtId="0" fontId="7" fillId="0" borderId="5" xfId="0" applyFont="1" applyBorder="1"/>
    <xf numFmtId="0" fontId="7" fillId="7" borderId="0" xfId="0" applyFont="1" applyFill="1"/>
    <xf numFmtId="0" fontId="7" fillId="7" borderId="5" xfId="0" applyFont="1" applyFill="1" applyBorder="1" applyAlignment="1">
      <alignment horizontal="right"/>
    </xf>
    <xf numFmtId="0" fontId="7" fillId="4" borderId="5" xfId="0" applyFont="1" applyFill="1" applyBorder="1" applyAlignment="1">
      <alignment horizontal="right"/>
    </xf>
    <xf numFmtId="167" fontId="7" fillId="7" borderId="5" xfId="0" applyNumberFormat="1" applyFont="1" applyFill="1" applyBorder="1"/>
    <xf numFmtId="166" fontId="7" fillId="0" borderId="5" xfId="0" applyNumberFormat="1" applyFont="1" applyBorder="1"/>
    <xf numFmtId="0" fontId="6" fillId="0" borderId="1" xfId="0" applyFont="1" applyBorder="1"/>
    <xf numFmtId="0" fontId="2" fillId="0" borderId="1" xfId="0" applyFont="1" applyBorder="1"/>
    <xf numFmtId="0" fontId="2" fillId="0" borderId="18" xfId="0" applyFont="1" applyBorder="1" applyAlignment="1">
      <alignment horizontal="left"/>
    </xf>
    <xf numFmtId="0" fontId="5" fillId="0" borderId="1" xfId="0" applyFont="1" applyBorder="1" applyAlignment="1">
      <alignment horizontal="left"/>
    </xf>
    <xf numFmtId="0" fontId="7" fillId="0" borderId="1" xfId="0" applyFont="1" applyBorder="1"/>
    <xf numFmtId="1" fontId="21" fillId="5" borderId="3" xfId="0" applyNumberFormat="1" applyFont="1" applyFill="1" applyBorder="1" applyAlignment="1">
      <alignment horizontal="left"/>
    </xf>
    <xf numFmtId="2" fontId="7" fillId="0" borderId="3" xfId="0" applyNumberFormat="1" applyFont="1" applyBorder="1" applyAlignment="1">
      <alignment horizontal="center"/>
    </xf>
    <xf numFmtId="0" fontId="22" fillId="0" borderId="1" xfId="0" applyFont="1" applyBorder="1"/>
    <xf numFmtId="0" fontId="24" fillId="0" borderId="0" xfId="0" applyFont="1"/>
    <xf numFmtId="0" fontId="2" fillId="0" borderId="0" xfId="0" applyFont="1" applyAlignment="1" applyProtection="1">
      <alignment horizontal="center"/>
      <protection hidden="1"/>
    </xf>
    <xf numFmtId="0" fontId="2" fillId="0" borderId="0" xfId="0" applyFont="1" applyAlignment="1" applyProtection="1">
      <alignment horizontal="right"/>
      <protection hidden="1"/>
    </xf>
    <xf numFmtId="2" fontId="7" fillId="0" borderId="0" xfId="0" applyNumberFormat="1" applyFont="1" applyAlignment="1" applyProtection="1">
      <alignment horizontal="center"/>
      <protection hidden="1"/>
    </xf>
    <xf numFmtId="0" fontId="3" fillId="0" borderId="1" xfId="0" applyFont="1" applyBorder="1" applyAlignment="1" applyProtection="1">
      <alignment horizontal="center"/>
      <protection hidden="1"/>
    </xf>
    <xf numFmtId="0" fontId="2" fillId="0" borderId="1" xfId="0" applyFont="1" applyBorder="1" applyAlignment="1" applyProtection="1">
      <alignment horizontal="center"/>
      <protection hidden="1"/>
    </xf>
    <xf numFmtId="0" fontId="7" fillId="0" borderId="0" xfId="0" applyFont="1" applyAlignment="1" applyProtection="1">
      <alignment horizontal="center"/>
      <protection hidden="1"/>
    </xf>
    <xf numFmtId="164" fontId="7" fillId="0" borderId="0" xfId="0" applyNumberFormat="1" applyFont="1" applyAlignment="1">
      <alignment horizontal="center"/>
    </xf>
    <xf numFmtId="0" fontId="27" fillId="0" borderId="0" xfId="0" applyFont="1"/>
    <xf numFmtId="3" fontId="7" fillId="2" borderId="3" xfId="0" applyNumberFormat="1" applyFont="1" applyFill="1" applyBorder="1" applyAlignment="1" applyProtection="1">
      <alignment horizontal="center"/>
      <protection locked="0"/>
    </xf>
    <xf numFmtId="3" fontId="2" fillId="0" borderId="0" xfId="0" applyNumberFormat="1" applyFont="1"/>
    <xf numFmtId="0" fontId="33" fillId="0" borderId="0" xfId="0" applyFont="1" applyAlignment="1">
      <alignment horizontal="center"/>
    </xf>
    <xf numFmtId="0" fontId="33" fillId="0" borderId="0" xfId="0" applyFont="1"/>
    <xf numFmtId="3" fontId="7" fillId="0" borderId="5" xfId="0" applyNumberFormat="1" applyFont="1" applyBorder="1" applyAlignment="1">
      <alignment horizontal="center"/>
    </xf>
    <xf numFmtId="3" fontId="7" fillId="0" borderId="5" xfId="0" applyNumberFormat="1" applyFont="1" applyBorder="1"/>
    <xf numFmtId="3" fontId="7" fillId="7" borderId="3" xfId="0" applyNumberFormat="1" applyFont="1" applyFill="1" applyBorder="1" applyAlignment="1">
      <alignment horizontal="center"/>
    </xf>
    <xf numFmtId="3" fontId="7" fillId="7" borderId="5" xfId="0" applyNumberFormat="1" applyFont="1" applyFill="1" applyBorder="1" applyAlignment="1">
      <alignment horizontal="center"/>
    </xf>
    <xf numFmtId="3" fontId="7" fillId="7" borderId="5" xfId="0" applyNumberFormat="1" applyFont="1" applyFill="1" applyBorder="1"/>
    <xf numFmtId="3" fontId="7" fillId="4" borderId="3" xfId="0" applyNumberFormat="1" applyFont="1" applyFill="1" applyBorder="1" applyAlignment="1">
      <alignment horizontal="center"/>
    </xf>
    <xf numFmtId="3" fontId="7" fillId="4" borderId="5" xfId="0" applyNumberFormat="1" applyFont="1" applyFill="1" applyBorder="1" applyAlignment="1">
      <alignment horizontal="center"/>
    </xf>
    <xf numFmtId="3" fontId="7" fillId="4" borderId="5" xfId="0" applyNumberFormat="1" applyFont="1" applyFill="1" applyBorder="1"/>
    <xf numFmtId="3" fontId="5" fillId="0" borderId="0" xfId="0" applyNumberFormat="1" applyFont="1"/>
    <xf numFmtId="3" fontId="9" fillId="0" borderId="0" xfId="0" applyNumberFormat="1" applyFont="1"/>
    <xf numFmtId="3" fontId="8" fillId="0" borderId="0" xfId="0" applyNumberFormat="1" applyFont="1" applyAlignment="1">
      <alignment horizontal="center"/>
    </xf>
    <xf numFmtId="3" fontId="2" fillId="0" borderId="0" xfId="0" applyNumberFormat="1" applyFont="1" applyAlignment="1">
      <alignment horizontal="center"/>
    </xf>
    <xf numFmtId="170" fontId="34" fillId="7" borderId="3" xfId="0" applyNumberFormat="1" applyFont="1" applyFill="1" applyBorder="1" applyAlignment="1">
      <alignment horizontal="center"/>
    </xf>
    <xf numFmtId="0" fontId="9" fillId="0" borderId="0" xfId="0" applyFont="1" applyAlignment="1">
      <alignment horizontal="center"/>
    </xf>
    <xf numFmtId="0" fontId="4" fillId="0" borderId="17" xfId="0" applyFont="1" applyBorder="1" applyAlignment="1">
      <alignment horizontal="center"/>
    </xf>
    <xf numFmtId="0" fontId="18" fillId="0" borderId="13" xfId="0" applyFont="1" applyBorder="1" applyAlignment="1">
      <alignment horizontal="center"/>
    </xf>
    <xf numFmtId="0" fontId="18" fillId="0" borderId="1" xfId="0" applyFont="1" applyBorder="1" applyAlignment="1">
      <alignment horizontal="center"/>
    </xf>
    <xf numFmtId="0" fontId="4" fillId="0" borderId="13" xfId="0" applyFont="1" applyBorder="1" applyAlignment="1">
      <alignment horizontal="center"/>
    </xf>
    <xf numFmtId="0" fontId="7" fillId="0" borderId="1" xfId="0" applyFont="1" applyBorder="1" applyAlignment="1">
      <alignment horizontal="center"/>
    </xf>
    <xf numFmtId="0" fontId="7" fillId="4" borderId="5" xfId="0" applyFont="1" applyFill="1" applyBorder="1" applyAlignment="1">
      <alignment horizontal="center"/>
    </xf>
    <xf numFmtId="1" fontId="7" fillId="2" borderId="3" xfId="0" applyNumberFormat="1" applyFont="1" applyFill="1" applyBorder="1" applyAlignment="1" applyProtection="1">
      <alignment horizontal="center"/>
      <protection locked="0"/>
    </xf>
    <xf numFmtId="164" fontId="9" fillId="4" borderId="16" xfId="0" applyNumberFormat="1" applyFont="1" applyFill="1" applyBorder="1" applyAlignment="1">
      <alignment horizontal="center"/>
    </xf>
    <xf numFmtId="164" fontId="7" fillId="4" borderId="16" xfId="0" applyNumberFormat="1" applyFont="1" applyFill="1" applyBorder="1" applyAlignment="1">
      <alignment horizontal="center"/>
    </xf>
    <xf numFmtId="164" fontId="9" fillId="7" borderId="5" xfId="0" applyNumberFormat="1" applyFont="1" applyFill="1" applyBorder="1" applyAlignment="1">
      <alignment horizontal="center"/>
    </xf>
    <xf numFmtId="164" fontId="7" fillId="7" borderId="5" xfId="0" applyNumberFormat="1" applyFont="1" applyFill="1" applyBorder="1" applyAlignment="1">
      <alignment horizontal="center"/>
    </xf>
    <xf numFmtId="169" fontId="9" fillId="0" borderId="5" xfId="0" applyNumberFormat="1" applyFont="1" applyBorder="1" applyAlignment="1">
      <alignment horizontal="center"/>
    </xf>
    <xf numFmtId="169" fontId="7" fillId="0" borderId="5" xfId="0" applyNumberFormat="1" applyFont="1" applyBorder="1" applyAlignment="1">
      <alignment horizontal="center"/>
    </xf>
    <xf numFmtId="169" fontId="9" fillId="7" borderId="5" xfId="0" applyNumberFormat="1" applyFont="1" applyFill="1" applyBorder="1" applyAlignment="1">
      <alignment horizontal="center"/>
    </xf>
    <xf numFmtId="169" fontId="7" fillId="7" borderId="5" xfId="0" applyNumberFormat="1" applyFont="1" applyFill="1" applyBorder="1" applyAlignment="1">
      <alignment horizontal="center"/>
    </xf>
    <xf numFmtId="169" fontId="9" fillId="4" borderId="5" xfId="0" applyNumberFormat="1" applyFont="1" applyFill="1" applyBorder="1" applyAlignment="1">
      <alignment horizontal="center"/>
    </xf>
    <xf numFmtId="169" fontId="7" fillId="4" borderId="5" xfId="0" applyNumberFormat="1" applyFont="1" applyFill="1" applyBorder="1" applyAlignment="1">
      <alignment horizontal="center"/>
    </xf>
    <xf numFmtId="169" fontId="5" fillId="0" borderId="0" xfId="0" applyNumberFormat="1" applyFont="1" applyAlignment="1">
      <alignment horizontal="center"/>
    </xf>
    <xf numFmtId="0" fontId="18" fillId="0" borderId="17" xfId="0" applyFont="1" applyBorder="1" applyAlignment="1">
      <alignment horizontal="center" wrapText="1"/>
    </xf>
    <xf numFmtId="0" fontId="7" fillId="7" borderId="5" xfId="0" applyFont="1" applyFill="1" applyBorder="1" applyAlignment="1">
      <alignment horizontal="left"/>
    </xf>
    <xf numFmtId="0" fontId="2" fillId="0" borderId="0" xfId="0" applyFont="1" applyAlignment="1" applyProtection="1">
      <alignment horizontal="right" indent="1"/>
      <protection hidden="1"/>
    </xf>
    <xf numFmtId="0" fontId="7" fillId="0" borderId="0" xfId="0" applyFont="1" applyAlignment="1" applyProtection="1">
      <alignment horizontal="right" indent="1"/>
      <protection hidden="1"/>
    </xf>
    <xf numFmtId="0" fontId="2" fillId="0" borderId="0" xfId="0" applyFont="1" applyProtection="1">
      <protection hidden="1"/>
    </xf>
    <xf numFmtId="0" fontId="3" fillId="0" borderId="0" xfId="0" applyFont="1" applyProtection="1">
      <protection hidden="1"/>
    </xf>
    <xf numFmtId="0" fontId="5" fillId="0" borderId="0" xfId="0" applyFont="1" applyAlignment="1" applyProtection="1">
      <alignment horizontal="right"/>
      <protection hidden="1"/>
    </xf>
    <xf numFmtId="164" fontId="2" fillId="0" borderId="0" xfId="0" applyNumberFormat="1" applyFont="1" applyProtection="1">
      <protection hidden="1"/>
    </xf>
    <xf numFmtId="164" fontId="5" fillId="0" borderId="0" xfId="0" applyNumberFormat="1" applyFont="1" applyAlignment="1" applyProtection="1">
      <alignment horizontal="right"/>
      <protection hidden="1"/>
    </xf>
    <xf numFmtId="164" fontId="23" fillId="0" borderId="1" xfId="0" applyNumberFormat="1" applyFont="1" applyBorder="1" applyProtection="1">
      <protection hidden="1"/>
    </xf>
    <xf numFmtId="0" fontId="2" fillId="0" borderId="1" xfId="0" applyFont="1" applyBorder="1" applyProtection="1">
      <protection hidden="1"/>
    </xf>
    <xf numFmtId="164" fontId="5" fillId="0" borderId="1" xfId="0" applyNumberFormat="1" applyFont="1" applyBorder="1" applyAlignment="1" applyProtection="1">
      <alignment horizontal="right"/>
      <protection hidden="1"/>
    </xf>
    <xf numFmtId="164" fontId="14" fillId="0" borderId="0" xfId="0" applyNumberFormat="1" applyFont="1" applyProtection="1">
      <protection hidden="1"/>
    </xf>
    <xf numFmtId="0" fontId="15" fillId="0" borderId="0" xfId="0" applyFont="1" applyProtection="1">
      <protection hidden="1"/>
    </xf>
    <xf numFmtId="2" fontId="15" fillId="0" borderId="0" xfId="0" applyNumberFormat="1" applyFont="1" applyProtection="1">
      <protection hidden="1"/>
    </xf>
    <xf numFmtId="0" fontId="15" fillId="0" borderId="0" xfId="0" applyFont="1" applyAlignment="1" applyProtection="1">
      <alignment horizontal="right"/>
      <protection hidden="1"/>
    </xf>
    <xf numFmtId="164" fontId="15" fillId="0" borderId="0" xfId="0" applyNumberFormat="1" applyFont="1" applyProtection="1">
      <protection hidden="1"/>
    </xf>
    <xf numFmtId="2" fontId="16" fillId="0" borderId="0" xfId="0" applyNumberFormat="1" applyFont="1" applyAlignment="1" applyProtection="1">
      <alignment horizontal="right"/>
      <protection hidden="1"/>
    </xf>
    <xf numFmtId="2" fontId="35" fillId="0" borderId="8" xfId="0" applyNumberFormat="1" applyFont="1" applyBorder="1" applyAlignment="1" applyProtection="1">
      <alignment vertical="center"/>
      <protection hidden="1"/>
    </xf>
    <xf numFmtId="0" fontId="15" fillId="0" borderId="2" xfId="0" applyFont="1" applyBorder="1" applyAlignment="1" applyProtection="1">
      <alignment vertical="center"/>
      <protection hidden="1"/>
    </xf>
    <xf numFmtId="2" fontId="16" fillId="0" borderId="9" xfId="0" applyNumberFormat="1" applyFont="1" applyBorder="1" applyAlignment="1" applyProtection="1">
      <alignment horizontal="right" vertical="center"/>
      <protection hidden="1"/>
    </xf>
    <xf numFmtId="0" fontId="2" fillId="0" borderId="0" xfId="0" applyFont="1" applyAlignment="1" applyProtection="1">
      <alignment vertical="center"/>
      <protection hidden="1"/>
    </xf>
    <xf numFmtId="2" fontId="15" fillId="0" borderId="10" xfId="0" applyNumberFormat="1" applyFont="1" applyBorder="1" applyProtection="1">
      <protection hidden="1"/>
    </xf>
    <xf numFmtId="169" fontId="15" fillId="0" borderId="0" xfId="0" applyNumberFormat="1" applyFont="1" applyAlignment="1" applyProtection="1">
      <alignment horizontal="right"/>
      <protection hidden="1"/>
    </xf>
    <xf numFmtId="164" fontId="16" fillId="0" borderId="11" xfId="0" applyNumberFormat="1" applyFont="1" applyBorder="1" applyAlignment="1" applyProtection="1">
      <alignment horizontal="left" indent="2"/>
      <protection hidden="1"/>
    </xf>
    <xf numFmtId="2" fontId="15" fillId="0" borderId="13" xfId="0" applyNumberFormat="1" applyFont="1" applyBorder="1" applyProtection="1">
      <protection hidden="1"/>
    </xf>
    <xf numFmtId="164" fontId="16" fillId="0" borderId="17" xfId="0" applyNumberFormat="1" applyFont="1" applyBorder="1" applyAlignment="1" applyProtection="1">
      <alignment horizontal="left" indent="2"/>
      <protection hidden="1"/>
    </xf>
    <xf numFmtId="164" fontId="16" fillId="0" borderId="0" xfId="0" applyNumberFormat="1" applyFont="1" applyAlignment="1" applyProtection="1">
      <alignment horizontal="left" indent="2"/>
      <protection hidden="1"/>
    </xf>
    <xf numFmtId="3" fontId="15" fillId="0" borderId="0" xfId="0" applyNumberFormat="1" applyFont="1" applyProtection="1">
      <protection hidden="1"/>
    </xf>
    <xf numFmtId="2" fontId="28" fillId="0" borderId="0" xfId="0" applyNumberFormat="1" applyFont="1" applyProtection="1">
      <protection hidden="1"/>
    </xf>
    <xf numFmtId="3" fontId="28" fillId="0" borderId="0" xfId="0" applyNumberFormat="1" applyFont="1" applyProtection="1">
      <protection hidden="1"/>
    </xf>
    <xf numFmtId="164" fontId="29" fillId="0" borderId="0" xfId="0" applyNumberFormat="1" applyFont="1" applyAlignment="1" applyProtection="1">
      <alignment horizontal="left" indent="2"/>
      <protection hidden="1"/>
    </xf>
    <xf numFmtId="0" fontId="30" fillId="0" borderId="0" xfId="0" applyFont="1" applyProtection="1">
      <protection hidden="1"/>
    </xf>
    <xf numFmtId="3" fontId="30" fillId="0" borderId="0" xfId="0" applyNumberFormat="1" applyFont="1" applyProtection="1">
      <protection hidden="1"/>
    </xf>
    <xf numFmtId="164" fontId="31" fillId="0" borderId="0" xfId="0" applyNumberFormat="1" applyFont="1" applyAlignment="1" applyProtection="1">
      <alignment horizontal="left" indent="2"/>
      <protection hidden="1"/>
    </xf>
    <xf numFmtId="0" fontId="28" fillId="0" borderId="0" xfId="0" applyFont="1" applyProtection="1">
      <protection hidden="1"/>
    </xf>
    <xf numFmtId="165" fontId="28" fillId="0" borderId="0" xfId="1" applyNumberFormat="1" applyFont="1" applyProtection="1">
      <protection hidden="1"/>
    </xf>
    <xf numFmtId="164" fontId="30" fillId="0" borderId="0" xfId="0" applyNumberFormat="1" applyFont="1" applyProtection="1">
      <protection hidden="1"/>
    </xf>
    <xf numFmtId="2" fontId="2" fillId="0" borderId="0" xfId="0" applyNumberFormat="1" applyFont="1" applyProtection="1">
      <protection hidden="1"/>
    </xf>
    <xf numFmtId="2" fontId="5" fillId="0" borderId="0" xfId="0" applyNumberFormat="1" applyFont="1" applyAlignment="1" applyProtection="1">
      <alignment horizontal="right"/>
      <protection hidden="1"/>
    </xf>
    <xf numFmtId="0" fontId="5" fillId="0" borderId="0" xfId="0" applyFont="1" applyAlignment="1" applyProtection="1">
      <alignment horizontal="right" indent="1"/>
      <protection hidden="1"/>
    </xf>
    <xf numFmtId="1" fontId="2" fillId="0" borderId="0" xfId="0" applyNumberFormat="1" applyFont="1" applyAlignment="1" applyProtection="1">
      <alignment horizontal="center"/>
      <protection hidden="1"/>
    </xf>
    <xf numFmtId="2" fontId="2" fillId="0" borderId="0" xfId="0" applyNumberFormat="1" applyFont="1" applyAlignment="1" applyProtection="1">
      <alignment horizontal="center"/>
      <protection hidden="1"/>
    </xf>
    <xf numFmtId="0" fontId="22" fillId="0" borderId="1" xfId="0" applyFont="1" applyBorder="1" applyProtection="1">
      <protection hidden="1"/>
    </xf>
    <xf numFmtId="0" fontId="5" fillId="0" borderId="1" xfId="0" applyFont="1" applyBorder="1" applyAlignment="1" applyProtection="1">
      <alignment horizontal="right" indent="1"/>
      <protection hidden="1"/>
    </xf>
    <xf numFmtId="0" fontId="3" fillId="0" borderId="1" xfId="0" applyFont="1" applyBorder="1" applyProtection="1">
      <protection hidden="1"/>
    </xf>
    <xf numFmtId="0" fontId="4" fillId="0" borderId="1" xfId="0" applyFont="1" applyBorder="1" applyAlignment="1" applyProtection="1">
      <alignment horizontal="right" indent="1"/>
      <protection hidden="1"/>
    </xf>
    <xf numFmtId="1" fontId="6" fillId="0" borderId="1" xfId="0" applyNumberFormat="1" applyFont="1" applyBorder="1" applyAlignment="1" applyProtection="1">
      <alignment horizontal="center"/>
      <protection hidden="1"/>
    </xf>
    <xf numFmtId="1" fontId="6" fillId="0" borderId="0" xfId="0" applyNumberFormat="1" applyFont="1" applyAlignment="1" applyProtection="1">
      <alignment horizontal="center"/>
      <protection hidden="1"/>
    </xf>
    <xf numFmtId="0" fontId="4" fillId="0" borderId="0" xfId="0" applyFont="1" applyAlignment="1" applyProtection="1">
      <alignment horizontal="right" indent="1"/>
      <protection hidden="1"/>
    </xf>
    <xf numFmtId="0" fontId="3" fillId="0" borderId="0" xfId="0" applyFont="1" applyAlignment="1" applyProtection="1">
      <alignment horizontal="right" indent="1"/>
      <protection hidden="1"/>
    </xf>
    <xf numFmtId="0" fontId="6" fillId="0" borderId="0" xfId="0" applyFont="1" applyProtection="1">
      <protection hidden="1"/>
    </xf>
    <xf numFmtId="0" fontId="3" fillId="0" borderId="0" xfId="0" quotePrefix="1" applyFont="1" applyAlignment="1" applyProtection="1">
      <alignment horizontal="right"/>
      <protection hidden="1"/>
    </xf>
    <xf numFmtId="1" fontId="7" fillId="0" borderId="0" xfId="0" applyNumberFormat="1" applyFont="1" applyAlignment="1" applyProtection="1">
      <alignment horizontal="center"/>
      <protection hidden="1"/>
    </xf>
    <xf numFmtId="0" fontId="7" fillId="0" borderId="0" xfId="0" applyFont="1" applyProtection="1">
      <protection hidden="1"/>
    </xf>
    <xf numFmtId="0" fontId="5" fillId="0" borderId="0" xfId="0" applyFont="1" applyProtection="1">
      <protection hidden="1"/>
    </xf>
    <xf numFmtId="0" fontId="9" fillId="0" borderId="0" xfId="0" applyFont="1" applyProtection="1">
      <protection hidden="1"/>
    </xf>
    <xf numFmtId="0" fontId="2" fillId="0" borderId="0" xfId="0" quotePrefix="1" applyFont="1" applyAlignment="1" applyProtection="1">
      <alignment horizontal="right"/>
      <protection hidden="1"/>
    </xf>
    <xf numFmtId="0" fontId="5" fillId="0" borderId="0" xfId="0" quotePrefix="1" applyFont="1" applyAlignment="1" applyProtection="1">
      <alignment horizontal="right"/>
      <protection hidden="1"/>
    </xf>
    <xf numFmtId="0" fontId="18" fillId="0" borderId="0" xfId="0" applyFont="1" applyProtection="1">
      <protection hidden="1"/>
    </xf>
    <xf numFmtId="3" fontId="7" fillId="0" borderId="0" xfId="0" applyNumberFormat="1" applyFont="1" applyAlignment="1" applyProtection="1">
      <alignment horizontal="center"/>
      <protection hidden="1"/>
    </xf>
    <xf numFmtId="3" fontId="6" fillId="0" borderId="0" xfId="0" applyNumberFormat="1" applyFont="1" applyAlignment="1" applyProtection="1">
      <alignment horizontal="center"/>
      <protection hidden="1"/>
    </xf>
    <xf numFmtId="0" fontId="2" fillId="0" borderId="2" xfId="0" applyFont="1" applyBorder="1" applyProtection="1">
      <protection hidden="1"/>
    </xf>
    <xf numFmtId="0" fontId="5" fillId="0" borderId="2" xfId="0" applyFont="1" applyBorder="1" applyAlignment="1" applyProtection="1">
      <alignment horizontal="right" indent="1"/>
      <protection hidden="1"/>
    </xf>
    <xf numFmtId="0" fontId="2" fillId="0" borderId="2" xfId="0" applyFont="1" applyBorder="1" applyAlignment="1" applyProtection="1">
      <alignment horizontal="right" indent="1"/>
      <protection hidden="1"/>
    </xf>
    <xf numFmtId="3" fontId="7" fillId="0" borderId="2" xfId="0" applyNumberFormat="1" applyFont="1" applyBorder="1" applyAlignment="1" applyProtection="1">
      <alignment horizontal="center"/>
      <protection hidden="1"/>
    </xf>
    <xf numFmtId="171" fontId="6" fillId="0" borderId="0" xfId="0" applyNumberFormat="1" applyFont="1" applyAlignment="1" applyProtection="1">
      <alignment horizontal="center"/>
      <protection hidden="1"/>
    </xf>
    <xf numFmtId="171" fontId="7" fillId="0" borderId="0" xfId="0" applyNumberFormat="1" applyFont="1" applyAlignment="1" applyProtection="1">
      <alignment horizontal="center"/>
      <protection hidden="1"/>
    </xf>
    <xf numFmtId="165" fontId="2" fillId="0" borderId="0" xfId="1" applyNumberFormat="1" applyFont="1" applyBorder="1" applyAlignment="1" applyProtection="1">
      <alignment horizontal="right"/>
      <protection hidden="1"/>
    </xf>
    <xf numFmtId="3" fontId="2" fillId="0" borderId="0" xfId="0" applyNumberFormat="1" applyFont="1" applyAlignment="1" applyProtection="1">
      <alignment horizontal="left"/>
      <protection hidden="1"/>
    </xf>
    <xf numFmtId="0" fontId="4" fillId="0" borderId="0" xfId="0" applyFont="1" applyProtection="1">
      <protection hidden="1"/>
    </xf>
    <xf numFmtId="1" fontId="7" fillId="4" borderId="0" xfId="0" applyNumberFormat="1" applyFont="1" applyFill="1" applyAlignment="1" applyProtection="1">
      <alignment horizontal="center"/>
      <protection hidden="1"/>
    </xf>
    <xf numFmtId="0" fontId="5" fillId="0" borderId="0" xfId="0" applyFont="1" applyAlignment="1" applyProtection="1">
      <alignment horizontal="left"/>
      <protection hidden="1"/>
    </xf>
    <xf numFmtId="0" fontId="2" fillId="5" borderId="0" xfId="0" applyFont="1" applyFill="1" applyProtection="1">
      <protection hidden="1"/>
    </xf>
    <xf numFmtId="0" fontId="3" fillId="5" borderId="0" xfId="0" applyFont="1" applyFill="1" applyProtection="1">
      <protection hidden="1"/>
    </xf>
    <xf numFmtId="0" fontId="2" fillId="5" borderId="0" xfId="0" applyFont="1" applyFill="1" applyAlignment="1" applyProtection="1">
      <alignment horizontal="center"/>
      <protection hidden="1"/>
    </xf>
    <xf numFmtId="0" fontId="5" fillId="5" borderId="0" xfId="0" applyFont="1" applyFill="1" applyAlignment="1" applyProtection="1">
      <alignment horizontal="left"/>
      <protection hidden="1"/>
    </xf>
    <xf numFmtId="0" fontId="5" fillId="0" borderId="1" xfId="0" applyFont="1" applyBorder="1" applyAlignment="1" applyProtection="1">
      <alignment horizontal="left"/>
      <protection hidden="1"/>
    </xf>
    <xf numFmtId="0" fontId="2" fillId="0" borderId="0" xfId="0" applyFont="1" applyAlignment="1" applyProtection="1">
      <alignment horizontal="left"/>
      <protection hidden="1"/>
    </xf>
    <xf numFmtId="0" fontId="6" fillId="0" borderId="3" xfId="0" applyFont="1" applyBorder="1" applyAlignment="1" applyProtection="1">
      <alignment horizontal="center"/>
      <protection hidden="1"/>
    </xf>
    <xf numFmtId="0" fontId="5" fillId="0" borderId="0" xfId="0" applyFont="1" applyAlignment="1" applyProtection="1">
      <alignment horizontal="center"/>
      <protection hidden="1"/>
    </xf>
    <xf numFmtId="3" fontId="7" fillId="0" borderId="3" xfId="0" applyNumberFormat="1" applyFont="1" applyBorder="1" applyAlignment="1" applyProtection="1">
      <alignment horizontal="center"/>
      <protection hidden="1"/>
    </xf>
    <xf numFmtId="3" fontId="2" fillId="0" borderId="0" xfId="0" applyNumberFormat="1" applyFont="1" applyProtection="1">
      <protection hidden="1"/>
    </xf>
    <xf numFmtId="0" fontId="3" fillId="0" borderId="0" xfId="0" applyFont="1" applyAlignment="1" applyProtection="1">
      <alignment horizontal="center"/>
      <protection hidden="1"/>
    </xf>
    <xf numFmtId="0" fontId="3" fillId="0" borderId="0" xfId="0" applyFont="1" applyAlignment="1" applyProtection="1">
      <alignment horizontal="left"/>
      <protection hidden="1"/>
    </xf>
    <xf numFmtId="0" fontId="7" fillId="4" borderId="5" xfId="0" applyFont="1" applyFill="1" applyBorder="1" applyProtection="1">
      <protection hidden="1"/>
    </xf>
    <xf numFmtId="0" fontId="7" fillId="4" borderId="5" xfId="0" applyFont="1" applyFill="1" applyBorder="1" applyAlignment="1" applyProtection="1">
      <alignment horizontal="center"/>
      <protection hidden="1"/>
    </xf>
    <xf numFmtId="164" fontId="2" fillId="4" borderId="5" xfId="0" applyNumberFormat="1" applyFont="1" applyFill="1" applyBorder="1" applyAlignment="1" applyProtection="1">
      <alignment horizontal="center"/>
      <protection hidden="1"/>
    </xf>
    <xf numFmtId="0" fontId="2" fillId="4" borderId="5" xfId="0" applyFont="1" applyFill="1" applyBorder="1" applyAlignment="1" applyProtection="1">
      <alignment horizontal="center"/>
      <protection hidden="1"/>
    </xf>
    <xf numFmtId="164" fontId="7" fillId="4" borderId="3" xfId="0" applyNumberFormat="1" applyFont="1" applyFill="1" applyBorder="1" applyAlignment="1" applyProtection="1">
      <alignment horizontal="center"/>
      <protection hidden="1"/>
    </xf>
    <xf numFmtId="0" fontId="7" fillId="7" borderId="5" xfId="0" applyFont="1" applyFill="1" applyBorder="1" applyProtection="1">
      <protection hidden="1"/>
    </xf>
    <xf numFmtId="0" fontId="7" fillId="0" borderId="5" xfId="0" applyFont="1" applyBorder="1" applyProtection="1">
      <protection hidden="1"/>
    </xf>
    <xf numFmtId="0" fontId="7" fillId="7" borderId="5" xfId="0" applyFont="1" applyFill="1" applyBorder="1" applyAlignment="1" applyProtection="1">
      <alignment horizontal="center"/>
      <protection hidden="1"/>
    </xf>
    <xf numFmtId="164" fontId="2" fillId="7" borderId="5" xfId="0" applyNumberFormat="1" applyFont="1" applyFill="1" applyBorder="1" applyAlignment="1" applyProtection="1">
      <alignment horizontal="center"/>
      <protection hidden="1"/>
    </xf>
    <xf numFmtId="0" fontId="2" fillId="7" borderId="5" xfId="0" applyFont="1" applyFill="1" applyBorder="1" applyAlignment="1" applyProtection="1">
      <alignment horizontal="center"/>
      <protection hidden="1"/>
    </xf>
    <xf numFmtId="164" fontId="7" fillId="7" borderId="3" xfId="0" applyNumberFormat="1" applyFont="1" applyFill="1" applyBorder="1" applyAlignment="1" applyProtection="1">
      <alignment horizontal="center"/>
      <protection hidden="1"/>
    </xf>
    <xf numFmtId="0" fontId="7" fillId="0" borderId="5" xfId="0" applyFont="1" applyBorder="1" applyAlignment="1" applyProtection="1">
      <alignment horizontal="center"/>
      <protection hidden="1"/>
    </xf>
    <xf numFmtId="169" fontId="2" fillId="0" borderId="5" xfId="0" applyNumberFormat="1" applyFont="1" applyBorder="1" applyAlignment="1" applyProtection="1">
      <alignment horizontal="center"/>
      <protection hidden="1"/>
    </xf>
    <xf numFmtId="169" fontId="7" fillId="3" borderId="3" xfId="0" applyNumberFormat="1" applyFont="1" applyFill="1" applyBorder="1" applyAlignment="1" applyProtection="1">
      <alignment horizontal="center"/>
      <protection hidden="1"/>
    </xf>
    <xf numFmtId="169" fontId="7" fillId="0" borderId="3" xfId="0" applyNumberFormat="1" applyFont="1" applyBorder="1" applyAlignment="1" applyProtection="1">
      <alignment horizontal="center"/>
      <protection hidden="1"/>
    </xf>
    <xf numFmtId="169" fontId="2" fillId="0" borderId="0" xfId="0" applyNumberFormat="1" applyFont="1" applyProtection="1">
      <protection hidden="1"/>
    </xf>
    <xf numFmtId="169" fontId="2" fillId="7" borderId="5" xfId="0" applyNumberFormat="1" applyFont="1" applyFill="1" applyBorder="1" applyAlignment="1" applyProtection="1">
      <alignment horizontal="center"/>
      <protection hidden="1"/>
    </xf>
    <xf numFmtId="169" fontId="7" fillId="7" borderId="3" xfId="0" applyNumberFormat="1" applyFont="1" applyFill="1" applyBorder="1" applyAlignment="1" applyProtection="1">
      <alignment horizontal="center"/>
      <protection hidden="1"/>
    </xf>
    <xf numFmtId="169" fontId="2" fillId="4" borderId="5" xfId="0" applyNumberFormat="1" applyFont="1" applyFill="1" applyBorder="1" applyAlignment="1" applyProtection="1">
      <alignment horizontal="center"/>
      <protection hidden="1"/>
    </xf>
    <xf numFmtId="169" fontId="7" fillId="4" borderId="3" xfId="0" applyNumberFormat="1" applyFont="1" applyFill="1" applyBorder="1" applyAlignment="1" applyProtection="1">
      <alignment horizontal="center"/>
      <protection hidden="1"/>
    </xf>
    <xf numFmtId="167" fontId="7" fillId="7" borderId="5" xfId="0" applyNumberFormat="1" applyFont="1" applyFill="1" applyBorder="1" applyProtection="1">
      <protection hidden="1"/>
    </xf>
    <xf numFmtId="166" fontId="7" fillId="0" borderId="5" xfId="0" applyNumberFormat="1" applyFont="1" applyBorder="1" applyProtection="1">
      <protection hidden="1"/>
    </xf>
    <xf numFmtId="0" fontId="33" fillId="0" borderId="0" xfId="0" applyFont="1" applyAlignment="1" applyProtection="1">
      <alignment horizontal="center"/>
      <protection hidden="1"/>
    </xf>
    <xf numFmtId="2" fontId="7" fillId="0" borderId="3" xfId="0" applyNumberFormat="1" applyFont="1" applyBorder="1" applyAlignment="1" applyProtection="1">
      <alignment horizontal="center"/>
      <protection hidden="1"/>
    </xf>
    <xf numFmtId="0" fontId="2" fillId="0" borderId="5" xfId="0" applyFont="1" applyBorder="1" applyAlignment="1" applyProtection="1">
      <alignment horizontal="center"/>
      <protection hidden="1"/>
    </xf>
    <xf numFmtId="0" fontId="25" fillId="0" borderId="0" xfId="0" applyFont="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0" xfId="0" applyFont="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6" fillId="0" borderId="0" xfId="0" applyFont="1" applyAlignment="1" applyProtection="1">
      <alignment horizontal="center"/>
      <protection hidden="1"/>
    </xf>
    <xf numFmtId="0" fontId="6" fillId="0" borderId="0" xfId="0" applyFont="1" applyAlignment="1" applyProtection="1">
      <alignment horizontal="center" vertical="center"/>
      <protection hidden="1"/>
    </xf>
    <xf numFmtId="3" fontId="3" fillId="0" borderId="0" xfId="0" applyNumberFormat="1" applyFont="1" applyAlignment="1" applyProtection="1">
      <alignment horizontal="center" vertical="center"/>
      <protection hidden="1"/>
    </xf>
    <xf numFmtId="0" fontId="3" fillId="0" borderId="2" xfId="0" applyFont="1" applyBorder="1" applyProtection="1">
      <protection hidden="1"/>
    </xf>
    <xf numFmtId="0" fontId="3" fillId="0" borderId="0" xfId="0" applyFont="1" applyAlignment="1" applyProtection="1">
      <alignment horizontal="center" vertical="center"/>
      <protection hidden="1"/>
    </xf>
    <xf numFmtId="0" fontId="6" fillId="0" borderId="20" xfId="0" applyFont="1" applyBorder="1" applyProtection="1">
      <protection hidden="1"/>
    </xf>
    <xf numFmtId="0" fontId="2" fillId="0" borderId="21" xfId="0" applyFont="1" applyBorder="1" applyProtection="1">
      <protection hidden="1"/>
    </xf>
    <xf numFmtId="3" fontId="41" fillId="0" borderId="21" xfId="0" applyNumberFormat="1" applyFont="1" applyBorder="1" applyAlignment="1" applyProtection="1">
      <alignment horizontal="center" vertical="center"/>
      <protection hidden="1"/>
    </xf>
    <xf numFmtId="0" fontId="2" fillId="0" borderId="22" xfId="0" applyFont="1" applyBorder="1" applyProtection="1">
      <protection hidden="1"/>
    </xf>
    <xf numFmtId="3" fontId="2" fillId="0" borderId="23" xfId="0" applyNumberFormat="1" applyFont="1" applyBorder="1" applyAlignment="1" applyProtection="1">
      <alignment horizontal="center" vertical="center"/>
      <protection hidden="1"/>
    </xf>
    <xf numFmtId="0" fontId="2" fillId="0" borderId="0" xfId="0" applyFont="1" applyAlignment="1" applyProtection="1">
      <alignment wrapText="1"/>
      <protection hidden="1"/>
    </xf>
    <xf numFmtId="3" fontId="2" fillId="0" borderId="0" xfId="0" applyNumberFormat="1" applyFont="1" applyAlignment="1" applyProtection="1">
      <alignment horizontal="right" vertical="center"/>
      <protection hidden="1"/>
    </xf>
    <xf numFmtId="3" fontId="2" fillId="0" borderId="0" xfId="0" applyNumberFormat="1" applyFont="1" applyAlignment="1" applyProtection="1">
      <alignment horizontal="center" vertical="center"/>
      <protection hidden="1"/>
    </xf>
    <xf numFmtId="3" fontId="3" fillId="0" borderId="1" xfId="0" applyNumberFormat="1" applyFont="1" applyBorder="1" applyAlignment="1" applyProtection="1">
      <alignment horizontal="center" vertical="center"/>
      <protection hidden="1"/>
    </xf>
    <xf numFmtId="0" fontId="6" fillId="0" borderId="1" xfId="0" applyFont="1" applyBorder="1" applyAlignment="1" applyProtection="1">
      <alignment horizontal="center"/>
      <protection hidden="1"/>
    </xf>
    <xf numFmtId="169" fontId="7" fillId="2" borderId="4" xfId="0" applyNumberFormat="1" applyFont="1" applyFill="1" applyBorder="1" applyAlignment="1" applyProtection="1">
      <alignment horizontal="center"/>
      <protection locked="0"/>
    </xf>
    <xf numFmtId="169" fontId="3" fillId="0" borderId="0" xfId="0" applyNumberFormat="1" applyFont="1" applyAlignment="1" applyProtection="1">
      <alignment horizontal="center" vertical="center"/>
      <protection hidden="1"/>
    </xf>
    <xf numFmtId="169" fontId="7" fillId="0" borderId="4" xfId="0" applyNumberFormat="1" applyFont="1" applyBorder="1" applyAlignment="1" applyProtection="1">
      <alignment horizontal="center"/>
      <protection hidden="1"/>
    </xf>
    <xf numFmtId="169" fontId="3" fillId="0" borderId="0" xfId="0" applyNumberFormat="1" applyFont="1" applyAlignment="1" applyProtection="1">
      <alignment horizontal="center"/>
      <protection hidden="1"/>
    </xf>
    <xf numFmtId="0" fontId="32" fillId="0" borderId="1" xfId="0" applyFont="1" applyBorder="1" applyProtection="1">
      <protection hidden="1"/>
    </xf>
    <xf numFmtId="0" fontId="39"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37" fillId="0" borderId="0" xfId="0" applyFont="1" applyAlignment="1" applyProtection="1">
      <alignment horizontal="center" vertical="center"/>
      <protection hidden="1"/>
    </xf>
    <xf numFmtId="0" fontId="22" fillId="0" borderId="0" xfId="0" applyFont="1" applyProtection="1">
      <protection hidden="1"/>
    </xf>
    <xf numFmtId="0" fontId="5" fillId="0" borderId="2" xfId="0" applyFont="1" applyBorder="1" applyAlignment="1" applyProtection="1">
      <alignment horizontal="center"/>
      <protection hidden="1"/>
    </xf>
    <xf numFmtId="14" fontId="2" fillId="0" borderId="0" xfId="0" applyNumberFormat="1" applyFont="1" applyAlignment="1" applyProtection="1">
      <alignment horizontal="left"/>
      <protection hidden="1"/>
    </xf>
    <xf numFmtId="0" fontId="7" fillId="0" borderId="19" xfId="0" applyFont="1" applyBorder="1" applyAlignment="1" applyProtection="1">
      <alignment horizontal="left"/>
      <protection hidden="1"/>
    </xf>
    <xf numFmtId="165" fontId="7" fillId="0" borderId="0" xfId="0" applyNumberFormat="1" applyFont="1" applyAlignment="1" applyProtection="1">
      <alignment horizontal="center"/>
      <protection hidden="1"/>
    </xf>
    <xf numFmtId="165" fontId="2" fillId="0" borderId="0" xfId="0" applyNumberFormat="1" applyFont="1" applyAlignment="1" applyProtection="1">
      <alignment horizontal="center" vertical="top"/>
      <protection hidden="1"/>
    </xf>
    <xf numFmtId="169" fontId="34" fillId="2" borderId="3" xfId="0" applyNumberFormat="1" applyFont="1" applyFill="1" applyBorder="1" applyAlignment="1" applyProtection="1">
      <alignment horizontal="left" vertical="center"/>
      <protection locked="0" hidden="1"/>
    </xf>
    <xf numFmtId="0" fontId="0" fillId="0" borderId="0" xfId="0" applyAlignment="1" applyProtection="1">
      <alignment vertical="center" wrapText="1"/>
      <protection hidden="1"/>
    </xf>
    <xf numFmtId="0" fontId="38" fillId="0" borderId="0" xfId="0" applyFont="1" applyAlignment="1" applyProtection="1">
      <alignment vertical="center" wrapText="1"/>
      <protection hidden="1"/>
    </xf>
    <xf numFmtId="0" fontId="0" fillId="0" borderId="0" xfId="0" applyAlignment="1" applyProtection="1">
      <alignment vertical="center"/>
      <protection hidden="1"/>
    </xf>
    <xf numFmtId="0" fontId="22" fillId="0" borderId="1"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0" fillId="0" borderId="1" xfId="0" applyBorder="1" applyAlignment="1" applyProtection="1">
      <alignment vertical="center" wrapText="1"/>
      <protection hidden="1"/>
    </xf>
    <xf numFmtId="0" fontId="5" fillId="0" borderId="1" xfId="0" applyFont="1" applyBorder="1" applyAlignment="1" applyProtection="1">
      <alignment vertical="center"/>
      <protection hidden="1"/>
    </xf>
    <xf numFmtId="1" fontId="7" fillId="6" borderId="3" xfId="0" applyNumberFormat="1" applyFont="1" applyFill="1" applyBorder="1" applyAlignment="1" applyProtection="1">
      <alignment horizontal="center"/>
      <protection hidden="1"/>
    </xf>
    <xf numFmtId="0" fontId="4" fillId="0" borderId="1" xfId="0" applyFont="1" applyBorder="1" applyAlignment="1" applyProtection="1">
      <alignment horizontal="center"/>
      <protection hidden="1"/>
    </xf>
    <xf numFmtId="0" fontId="6" fillId="0" borderId="1" xfId="0" applyFont="1" applyBorder="1" applyProtection="1">
      <protection hidden="1"/>
    </xf>
    <xf numFmtId="0" fontId="20" fillId="0" borderId="0" xfId="0" applyFont="1" applyProtection="1">
      <protection hidden="1"/>
    </xf>
    <xf numFmtId="10" fontId="7" fillId="6" borderId="6" xfId="0" applyNumberFormat="1" applyFont="1" applyFill="1" applyBorder="1" applyAlignment="1" applyProtection="1">
      <alignment horizontal="left"/>
      <protection hidden="1"/>
    </xf>
    <xf numFmtId="10" fontId="7" fillId="6" borderId="7" xfId="0" applyNumberFormat="1" applyFont="1" applyFill="1" applyBorder="1" applyAlignment="1" applyProtection="1">
      <alignment horizontal="left"/>
      <protection hidden="1"/>
    </xf>
    <xf numFmtId="10" fontId="7" fillId="0" borderId="3" xfId="1" applyNumberFormat="1" applyFont="1" applyFill="1" applyBorder="1" applyAlignment="1" applyProtection="1">
      <alignment horizontal="left"/>
      <protection hidden="1"/>
    </xf>
    <xf numFmtId="10" fontId="7" fillId="6" borderId="3" xfId="0" applyNumberFormat="1" applyFont="1" applyFill="1" applyBorder="1" applyAlignment="1" applyProtection="1">
      <alignment horizontal="left"/>
      <protection hidden="1"/>
    </xf>
    <xf numFmtId="1" fontId="7" fillId="0" borderId="3" xfId="0" applyNumberFormat="1" applyFont="1" applyBorder="1" applyAlignment="1" applyProtection="1">
      <alignment horizontal="left"/>
      <protection hidden="1"/>
    </xf>
    <xf numFmtId="168" fontId="0" fillId="0" borderId="0" xfId="0" applyNumberFormat="1" applyAlignment="1" applyProtection="1">
      <alignment horizontal="center"/>
      <protection hidden="1"/>
    </xf>
    <xf numFmtId="168" fontId="0" fillId="0" borderId="0" xfId="0" applyNumberFormat="1" applyProtection="1">
      <protection hidden="1"/>
    </xf>
    <xf numFmtId="10" fontId="2" fillId="0" borderId="0" xfId="1" applyNumberFormat="1" applyFont="1" applyAlignment="1" applyProtection="1">
      <alignment horizontal="center"/>
      <protection hidden="1"/>
    </xf>
    <xf numFmtId="0" fontId="3" fillId="0" borderId="0" xfId="0" applyFont="1" applyAlignment="1" applyProtection="1">
      <alignment wrapText="1"/>
      <protection hidden="1"/>
    </xf>
    <xf numFmtId="10" fontId="7" fillId="6" borderId="3" xfId="1" applyNumberFormat="1" applyFont="1" applyFill="1" applyBorder="1" applyAlignment="1" applyProtection="1">
      <alignment horizontal="center"/>
      <protection hidden="1"/>
    </xf>
    <xf numFmtId="168" fontId="7" fillId="6" borderId="3" xfId="0" applyNumberFormat="1" applyFont="1" applyFill="1" applyBorder="1" applyAlignment="1" applyProtection="1">
      <alignment horizontal="center"/>
      <protection hidden="1"/>
    </xf>
    <xf numFmtId="0" fontId="7" fillId="6" borderId="3" xfId="0" applyFont="1" applyFill="1" applyBorder="1" applyAlignment="1" applyProtection="1">
      <alignment horizontal="center"/>
      <protection hidden="1"/>
    </xf>
    <xf numFmtId="0" fontId="10" fillId="0" borderId="0" xfId="0" applyFont="1" applyProtection="1">
      <protection hidden="1"/>
    </xf>
    <xf numFmtId="0" fontId="11" fillId="0" borderId="0" xfId="0" applyFont="1" applyProtection="1">
      <protection hidden="1"/>
    </xf>
    <xf numFmtId="2" fontId="12" fillId="0" borderId="0" xfId="0" applyNumberFormat="1" applyFont="1" applyAlignment="1" applyProtection="1">
      <alignment horizontal="center"/>
      <protection hidden="1"/>
    </xf>
    <xf numFmtId="0" fontId="5" fillId="0" borderId="2" xfId="0" applyFont="1" applyBorder="1" applyProtection="1">
      <protection hidden="1"/>
    </xf>
    <xf numFmtId="0" fontId="7" fillId="6" borderId="6" xfId="0" applyFont="1" applyFill="1" applyBorder="1" applyAlignment="1" applyProtection="1">
      <alignment horizontal="left"/>
      <protection hidden="1"/>
    </xf>
    <xf numFmtId="0" fontId="7" fillId="6" borderId="3" xfId="0" applyFont="1" applyFill="1" applyBorder="1" applyAlignment="1" applyProtection="1">
      <alignment horizontal="left"/>
      <protection hidden="1"/>
    </xf>
    <xf numFmtId="0" fontId="12" fillId="0" borderId="0" xfId="0" applyFont="1" applyAlignment="1" applyProtection="1">
      <alignment horizontal="left"/>
      <protection hidden="1"/>
    </xf>
    <xf numFmtId="0" fontId="2" fillId="0" borderId="0" xfId="0" quotePrefix="1" applyFont="1" applyAlignment="1" applyProtection="1">
      <alignment horizontal="center"/>
      <protection hidden="1"/>
    </xf>
    <xf numFmtId="9" fontId="7" fillId="6" borderId="3" xfId="0" applyNumberFormat="1" applyFont="1" applyFill="1" applyBorder="1" applyAlignment="1" applyProtection="1">
      <alignment horizontal="left"/>
      <protection hidden="1"/>
    </xf>
    <xf numFmtId="0" fontId="3" fillId="0" borderId="2" xfId="0" applyFont="1" applyBorder="1" applyAlignment="1" applyProtection="1">
      <alignment wrapText="1"/>
      <protection hidden="1"/>
    </xf>
    <xf numFmtId="0" fontId="4" fillId="0" borderId="2" xfId="0" applyFont="1" applyBorder="1" applyProtection="1">
      <protection hidden="1"/>
    </xf>
    <xf numFmtId="3" fontId="7" fillId="6" borderId="3" xfId="0" applyNumberFormat="1" applyFont="1" applyFill="1" applyBorder="1" applyAlignment="1" applyProtection="1">
      <alignment horizontal="center"/>
      <protection hidden="1"/>
    </xf>
    <xf numFmtId="0" fontId="2" fillId="0" borderId="25"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0" xfId="0" applyFont="1" applyAlignment="1" applyProtection="1">
      <alignment horizontal="center" wrapText="1"/>
      <protection hidden="1"/>
    </xf>
    <xf numFmtId="0" fontId="2" fillId="4" borderId="8" xfId="0" applyFont="1" applyFill="1" applyBorder="1" applyProtection="1">
      <protection hidden="1"/>
    </xf>
    <xf numFmtId="0" fontId="2" fillId="4" borderId="2" xfId="0" applyFont="1" applyFill="1" applyBorder="1" applyProtection="1">
      <protection hidden="1"/>
    </xf>
    <xf numFmtId="0" fontId="3" fillId="4" borderId="2" xfId="0" applyFont="1" applyFill="1" applyBorder="1" applyProtection="1">
      <protection hidden="1"/>
    </xf>
    <xf numFmtId="0" fontId="4" fillId="4" borderId="2" xfId="0" applyFont="1" applyFill="1" applyBorder="1" applyProtection="1">
      <protection hidden="1"/>
    </xf>
    <xf numFmtId="0" fontId="3" fillId="4" borderId="2" xfId="0" applyFont="1" applyFill="1" applyBorder="1" applyAlignment="1" applyProtection="1">
      <alignment horizontal="center"/>
      <protection hidden="1"/>
    </xf>
    <xf numFmtId="0" fontId="3" fillId="4" borderId="9" xfId="0" applyFont="1" applyFill="1" applyBorder="1" applyAlignment="1" applyProtection="1">
      <alignment horizontal="center"/>
      <protection hidden="1"/>
    </xf>
    <xf numFmtId="0" fontId="2" fillId="7" borderId="10" xfId="0" applyFont="1" applyFill="1" applyBorder="1" applyProtection="1">
      <protection hidden="1"/>
    </xf>
    <xf numFmtId="0" fontId="2" fillId="7" borderId="0" xfId="0" applyFont="1" applyFill="1" applyProtection="1">
      <protection hidden="1"/>
    </xf>
    <xf numFmtId="0" fontId="3" fillId="7" borderId="0" xfId="0" applyFont="1" applyFill="1" applyProtection="1">
      <protection hidden="1"/>
    </xf>
    <xf numFmtId="0" fontId="4" fillId="7" borderId="0" xfId="0" applyFont="1" applyFill="1" applyProtection="1">
      <protection hidden="1"/>
    </xf>
    <xf numFmtId="0" fontId="3" fillId="7" borderId="0" xfId="0" applyFont="1" applyFill="1" applyAlignment="1" applyProtection="1">
      <alignment horizontal="center"/>
      <protection hidden="1"/>
    </xf>
    <xf numFmtId="0" fontId="3" fillId="7" borderId="11" xfId="0" applyFont="1" applyFill="1" applyBorder="1" applyAlignment="1" applyProtection="1">
      <alignment horizontal="center"/>
      <protection hidden="1"/>
    </xf>
    <xf numFmtId="0" fontId="2" fillId="0" borderId="10" xfId="0" applyFont="1" applyBorder="1" applyProtection="1">
      <protection hidden="1"/>
    </xf>
    <xf numFmtId="0" fontId="7" fillId="6" borderId="12" xfId="0" applyFont="1" applyFill="1" applyBorder="1" applyAlignment="1" applyProtection="1">
      <alignment horizontal="center"/>
      <protection hidden="1"/>
    </xf>
    <xf numFmtId="0" fontId="7" fillId="0" borderId="3" xfId="0" applyFont="1" applyBorder="1" applyAlignment="1" applyProtection="1">
      <alignment horizontal="left"/>
      <protection hidden="1"/>
    </xf>
    <xf numFmtId="0" fontId="7" fillId="0" borderId="3" xfId="0" applyFont="1" applyBorder="1" applyAlignment="1" applyProtection="1">
      <alignment horizontal="center"/>
      <protection hidden="1"/>
    </xf>
    <xf numFmtId="0" fontId="7" fillId="0" borderId="12" xfId="0" applyFont="1" applyBorder="1" applyAlignment="1" applyProtection="1">
      <alignment horizontal="center"/>
      <protection hidden="1"/>
    </xf>
    <xf numFmtId="0" fontId="2" fillId="7" borderId="0" xfId="0" applyFont="1" applyFill="1" applyAlignment="1" applyProtection="1">
      <alignment wrapText="1"/>
      <protection hidden="1"/>
    </xf>
    <xf numFmtId="0" fontId="5" fillId="7" borderId="0" xfId="0" applyFont="1" applyFill="1" applyProtection="1">
      <protection hidden="1"/>
    </xf>
    <xf numFmtId="0" fontId="7" fillId="7" borderId="3" xfId="0" applyFont="1" applyFill="1" applyBorder="1" applyAlignment="1" applyProtection="1">
      <alignment horizontal="left"/>
      <protection hidden="1"/>
    </xf>
    <xf numFmtId="0" fontId="7" fillId="7" borderId="3" xfId="0" applyFont="1" applyFill="1" applyBorder="1" applyAlignment="1" applyProtection="1">
      <alignment horizontal="center"/>
      <protection hidden="1"/>
    </xf>
    <xf numFmtId="0" fontId="7" fillId="7" borderId="12" xfId="0" applyFont="1" applyFill="1" applyBorder="1" applyAlignment="1" applyProtection="1">
      <alignment horizontal="center"/>
      <protection hidden="1"/>
    </xf>
    <xf numFmtId="0" fontId="2" fillId="4" borderId="10" xfId="0" applyFont="1" applyFill="1" applyBorder="1" applyProtection="1">
      <protection hidden="1"/>
    </xf>
    <xf numFmtId="0" fontId="2" fillId="4" borderId="0" xfId="0" applyFont="1" applyFill="1" applyProtection="1">
      <protection hidden="1"/>
    </xf>
    <xf numFmtId="0" fontId="2" fillId="4" borderId="0" xfId="0" applyFont="1" applyFill="1" applyAlignment="1" applyProtection="1">
      <alignment wrapText="1"/>
      <protection hidden="1"/>
    </xf>
    <xf numFmtId="0" fontId="5" fillId="4" borderId="0" xfId="0" applyFont="1" applyFill="1" applyProtection="1">
      <protection hidden="1"/>
    </xf>
    <xf numFmtId="0" fontId="7" fillId="4" borderId="3" xfId="0" applyFont="1" applyFill="1" applyBorder="1" applyAlignment="1" applyProtection="1">
      <alignment horizontal="left"/>
      <protection hidden="1"/>
    </xf>
    <xf numFmtId="0" fontId="7" fillId="4" borderId="3" xfId="0" applyFont="1" applyFill="1" applyBorder="1" applyAlignment="1" applyProtection="1">
      <alignment horizontal="center"/>
      <protection hidden="1"/>
    </xf>
    <xf numFmtId="0" fontId="7" fillId="4" borderId="12" xfId="0" applyFont="1" applyFill="1" applyBorder="1" applyAlignment="1" applyProtection="1">
      <alignment horizontal="center"/>
      <protection hidden="1"/>
    </xf>
    <xf numFmtId="167" fontId="2" fillId="7" borderId="0" xfId="0" applyNumberFormat="1" applyFont="1" applyFill="1" applyProtection="1">
      <protection hidden="1"/>
    </xf>
    <xf numFmtId="166" fontId="7" fillId="6" borderId="3" xfId="0" applyNumberFormat="1" applyFont="1" applyFill="1" applyBorder="1" applyAlignment="1" applyProtection="1">
      <alignment horizontal="left"/>
      <protection hidden="1"/>
    </xf>
    <xf numFmtId="166" fontId="7" fillId="0" borderId="3" xfId="0" applyNumberFormat="1" applyFont="1" applyBorder="1" applyAlignment="1" applyProtection="1">
      <alignment horizontal="left"/>
      <protection hidden="1"/>
    </xf>
    <xf numFmtId="0" fontId="2" fillId="0" borderId="13" xfId="0" applyFont="1" applyBorder="1" applyProtection="1">
      <protection hidden="1"/>
    </xf>
    <xf numFmtId="166" fontId="7" fillId="0" borderId="14" xfId="0" applyNumberFormat="1" applyFont="1" applyBorder="1" applyAlignment="1" applyProtection="1">
      <alignment horizontal="left"/>
      <protection hidden="1"/>
    </xf>
    <xf numFmtId="0" fontId="7" fillId="0" borderId="14" xfId="0" applyFont="1" applyBorder="1" applyAlignment="1" applyProtection="1">
      <alignment horizontal="left"/>
      <protection hidden="1"/>
    </xf>
    <xf numFmtId="0" fontId="2" fillId="0" borderId="1" xfId="0" applyFont="1" applyBorder="1" applyAlignment="1" applyProtection="1">
      <alignment wrapText="1"/>
      <protection hidden="1"/>
    </xf>
    <xf numFmtId="0" fontId="5" fillId="0" borderId="1" xfId="0" applyFont="1" applyBorder="1" applyProtection="1">
      <protection hidden="1"/>
    </xf>
    <xf numFmtId="0" fontId="7" fillId="0" borderId="14" xfId="0" applyFont="1" applyBorder="1" applyAlignment="1" applyProtection="1">
      <alignment horizontal="center"/>
      <protection hidden="1"/>
    </xf>
    <xf numFmtId="0" fontId="7" fillId="0" borderId="15" xfId="0" applyFont="1" applyBorder="1" applyAlignment="1" applyProtection="1">
      <alignment horizontal="center"/>
      <protection hidden="1"/>
    </xf>
    <xf numFmtId="0" fontId="7" fillId="0" borderId="0" xfId="0" applyFont="1" applyAlignment="1" applyProtection="1">
      <alignment vertical="center"/>
      <protection hidden="1"/>
    </xf>
    <xf numFmtId="0" fontId="7" fillId="0" borderId="0" xfId="0" applyFont="1" applyAlignment="1" applyProtection="1">
      <alignment vertical="center" wrapText="1"/>
      <protection hidden="1"/>
    </xf>
    <xf numFmtId="0" fontId="40" fillId="0" borderId="1" xfId="0" applyFont="1" applyBorder="1" applyAlignment="1" applyProtection="1">
      <alignment horizontal="right"/>
      <protection hidden="1"/>
    </xf>
    <xf numFmtId="0" fontId="7" fillId="0" borderId="0" xfId="0" applyFont="1" applyAlignment="1" applyProtection="1">
      <alignment horizontal="left" vertical="center" wrapText="1"/>
      <protection hidden="1"/>
    </xf>
    <xf numFmtId="0" fontId="2" fillId="0" borderId="25" xfId="0" applyFont="1" applyBorder="1" applyAlignment="1" applyProtection="1">
      <alignment horizontal="left"/>
      <protection hidden="1"/>
    </xf>
    <xf numFmtId="0" fontId="42" fillId="0" borderId="0" xfId="3" applyFill="1" applyAlignment="1" applyProtection="1">
      <alignment vertical="center"/>
    </xf>
    <xf numFmtId="169" fontId="7" fillId="0" borderId="4" xfId="0" applyNumberFormat="1" applyFont="1" applyBorder="1" applyAlignment="1" applyProtection="1">
      <alignment horizontal="center"/>
      <protection locked="0" hidden="1"/>
    </xf>
    <xf numFmtId="169" fontId="6" fillId="0" borderId="0" xfId="0" applyNumberFormat="1" applyFont="1" applyAlignment="1" applyProtection="1">
      <alignment horizontal="center" vertical="center"/>
      <protection hidden="1"/>
    </xf>
    <xf numFmtId="0" fontId="27" fillId="0" borderId="0" xfId="0" quotePrefix="1" applyFont="1" applyAlignment="1" applyProtection="1">
      <alignment vertical="center" wrapText="1"/>
      <protection hidden="1"/>
    </xf>
    <xf numFmtId="0" fontId="2" fillId="0" borderId="24" xfId="0" applyFont="1" applyBorder="1" applyAlignment="1" applyProtection="1">
      <alignment vertical="top" wrapText="1"/>
      <protection hidden="1"/>
    </xf>
    <xf numFmtId="3" fontId="9" fillId="0" borderId="0" xfId="0" applyNumberFormat="1" applyFont="1" applyAlignment="1" applyProtection="1">
      <alignment horizontal="center"/>
      <protection hidden="1"/>
    </xf>
    <xf numFmtId="2" fontId="15" fillId="0" borderId="0" xfId="0" applyNumberFormat="1" applyFont="1" applyAlignment="1" applyProtection="1">
      <alignment horizontal="left" indent="1"/>
      <protection hidden="1"/>
    </xf>
    <xf numFmtId="2" fontId="43" fillId="0" borderId="0" xfId="0" applyNumberFormat="1" applyFont="1" applyAlignment="1" applyProtection="1">
      <alignment horizontal="left" vertical="top"/>
      <protection hidden="1"/>
    </xf>
    <xf numFmtId="4" fontId="30" fillId="0" borderId="0" xfId="0" applyNumberFormat="1" applyFont="1" applyProtection="1">
      <protection hidden="1"/>
    </xf>
    <xf numFmtId="164" fontId="14" fillId="0" borderId="0" xfId="0" applyNumberFormat="1" applyFont="1" applyAlignment="1" applyProtection="1">
      <alignment horizontal="right"/>
      <protection hidden="1"/>
    </xf>
    <xf numFmtId="169" fontId="7" fillId="2" borderId="3" xfId="0" applyNumberFormat="1" applyFont="1" applyFill="1" applyBorder="1" applyAlignment="1" applyProtection="1">
      <alignment horizontal="center"/>
      <protection locked="0"/>
    </xf>
    <xf numFmtId="169" fontId="7" fillId="0" borderId="3" xfId="0" applyNumberFormat="1" applyFont="1" applyBorder="1" applyAlignment="1">
      <alignment horizontal="center"/>
    </xf>
    <xf numFmtId="164" fontId="7" fillId="4" borderId="3" xfId="0" applyNumberFormat="1" applyFont="1" applyFill="1" applyBorder="1" applyAlignment="1">
      <alignment horizontal="center"/>
    </xf>
    <xf numFmtId="164" fontId="7" fillId="7" borderId="3" xfId="0" applyNumberFormat="1" applyFont="1" applyFill="1" applyBorder="1" applyAlignment="1">
      <alignment horizontal="center"/>
    </xf>
    <xf numFmtId="164" fontId="7" fillId="0" borderId="3" xfId="0" applyNumberFormat="1" applyFont="1" applyBorder="1" applyAlignment="1">
      <alignment horizontal="center"/>
    </xf>
    <xf numFmtId="164" fontId="7" fillId="2" borderId="3" xfId="0" applyNumberFormat="1" applyFont="1" applyFill="1" applyBorder="1" applyAlignment="1" applyProtection="1">
      <alignment horizontal="center"/>
      <protection locked="0"/>
    </xf>
    <xf numFmtId="0" fontId="7" fillId="2" borderId="6" xfId="0" applyFont="1" applyFill="1" applyBorder="1" applyAlignment="1" applyProtection="1">
      <alignment horizontal="left"/>
      <protection locked="0"/>
    </xf>
    <xf numFmtId="0" fontId="7" fillId="2" borderId="3" xfId="0" applyFont="1" applyFill="1" applyBorder="1" applyAlignment="1" applyProtection="1">
      <alignment horizontal="left"/>
      <protection locked="0"/>
    </xf>
    <xf numFmtId="14" fontId="7" fillId="2" borderId="3" xfId="0" applyNumberFormat="1" applyFont="1" applyFill="1" applyBorder="1" applyAlignment="1" applyProtection="1">
      <alignment horizontal="left"/>
      <protection locked="0"/>
    </xf>
    <xf numFmtId="0" fontId="7" fillId="2" borderId="7" xfId="0" applyFont="1" applyFill="1" applyBorder="1" applyAlignment="1" applyProtection="1">
      <alignment horizontal="left"/>
      <protection locked="0"/>
    </xf>
    <xf numFmtId="0" fontId="34" fillId="2" borderId="7" xfId="0" applyFont="1" applyFill="1" applyBorder="1" applyAlignment="1" applyProtection="1">
      <alignment horizontal="left"/>
      <protection locked="0"/>
    </xf>
    <xf numFmtId="165" fontId="7" fillId="2" borderId="3" xfId="0" applyNumberFormat="1" applyFont="1" applyFill="1" applyBorder="1" applyAlignment="1" applyProtection="1">
      <alignment horizontal="center"/>
      <protection locked="0"/>
    </xf>
    <xf numFmtId="0" fontId="44" fillId="0" borderId="0" xfId="0" applyFont="1"/>
    <xf numFmtId="2" fontId="45" fillId="0" borderId="0" xfId="0" applyNumberFormat="1" applyFont="1" applyAlignment="1">
      <alignment horizontal="center"/>
    </xf>
    <xf numFmtId="2" fontId="34" fillId="0" borderId="0" xfId="0" applyNumberFormat="1" applyFont="1" applyAlignment="1">
      <alignment horizontal="center"/>
    </xf>
    <xf numFmtId="3" fontId="6" fillId="0" borderId="0" xfId="0" quotePrefix="1" applyNumberFormat="1" applyFont="1" applyAlignment="1" applyProtection="1">
      <alignment horizontal="left"/>
      <protection hidden="1"/>
    </xf>
    <xf numFmtId="4" fontId="7" fillId="0" borderId="0" xfId="0" applyNumberFormat="1" applyFont="1" applyAlignment="1" applyProtection="1">
      <alignment horizontal="center"/>
      <protection hidden="1"/>
    </xf>
    <xf numFmtId="0" fontId="38" fillId="0" borderId="0" xfId="0" applyFont="1"/>
    <xf numFmtId="0" fontId="46" fillId="8" borderId="1" xfId="0" applyFont="1" applyFill="1" applyBorder="1" applyAlignment="1">
      <alignment horizontal="right"/>
    </xf>
    <xf numFmtId="2" fontId="0" fillId="9" borderId="0" xfId="0" applyNumberFormat="1" applyFill="1"/>
    <xf numFmtId="2" fontId="0" fillId="10" borderId="0" xfId="0" applyNumberFormat="1" applyFill="1"/>
    <xf numFmtId="2" fontId="0" fillId="11" borderId="0" xfId="0" applyNumberFormat="1" applyFill="1"/>
    <xf numFmtId="0" fontId="0" fillId="0" borderId="0" xfId="0" applyAlignment="1">
      <alignment horizontal="right"/>
    </xf>
    <xf numFmtId="2" fontId="0" fillId="0" borderId="0" xfId="0" applyNumberFormat="1"/>
    <xf numFmtId="2" fontId="27" fillId="0" borderId="0" xfId="0" applyNumberFormat="1" applyFont="1"/>
    <xf numFmtId="2" fontId="47" fillId="0" borderId="0" xfId="0" applyNumberFormat="1" applyFont="1" applyAlignment="1">
      <alignment horizontal="center"/>
    </xf>
    <xf numFmtId="0" fontId="0" fillId="9" borderId="0" xfId="0" applyFill="1"/>
    <xf numFmtId="0" fontId="0" fillId="10" borderId="0" xfId="0" applyFill="1"/>
    <xf numFmtId="0" fontId="0" fillId="11" borderId="0" xfId="0" applyFill="1"/>
    <xf numFmtId="2" fontId="7" fillId="6" borderId="3" xfId="0" applyNumberFormat="1" applyFont="1" applyFill="1" applyBorder="1" applyAlignment="1" applyProtection="1">
      <alignment horizontal="center"/>
      <protection hidden="1"/>
    </xf>
    <xf numFmtId="169" fontId="48" fillId="0" borderId="0" xfId="0" applyNumberFormat="1" applyFont="1" applyAlignment="1" applyProtection="1">
      <alignment horizontal="center" vertical="center"/>
      <protection hidden="1"/>
    </xf>
    <xf numFmtId="0" fontId="48" fillId="0" borderId="0" xfId="0" applyFont="1" applyAlignment="1" applyProtection="1">
      <alignment horizontal="center" vertical="center"/>
      <protection hidden="1"/>
    </xf>
    <xf numFmtId="0" fontId="48" fillId="0" borderId="0" xfId="0" applyFont="1" applyAlignment="1" applyProtection="1">
      <alignment horizontal="center"/>
      <protection hidden="1"/>
    </xf>
    <xf numFmtId="0" fontId="0" fillId="0" borderId="0" xfId="0" applyAlignment="1" applyProtection="1">
      <alignment wrapText="1"/>
      <protection hidden="1"/>
    </xf>
    <xf numFmtId="0" fontId="22" fillId="0" borderId="2" xfId="0" applyFont="1" applyBorder="1" applyAlignment="1" applyProtection="1">
      <alignment vertical="center" wrapText="1"/>
      <protection hidden="1"/>
    </xf>
    <xf numFmtId="0" fontId="51" fillId="0" borderId="0" xfId="0" applyFont="1" applyAlignment="1" applyProtection="1">
      <alignment wrapText="1"/>
      <protection hidden="1"/>
    </xf>
    <xf numFmtId="9" fontId="7" fillId="6" borderId="3" xfId="1" applyFont="1" applyFill="1" applyBorder="1" applyAlignment="1" applyProtection="1">
      <alignment horizontal="center"/>
      <protection hidden="1"/>
    </xf>
    <xf numFmtId="0" fontId="7" fillId="0" borderId="3" xfId="0" applyFont="1" applyBorder="1" applyAlignment="1">
      <alignment horizontal="left"/>
    </xf>
    <xf numFmtId="171" fontId="34" fillId="2" borderId="3" xfId="0" applyNumberFormat="1" applyFont="1" applyFill="1" applyBorder="1" applyAlignment="1" applyProtection="1">
      <alignment horizontal="left" vertical="center"/>
      <protection locked="0"/>
    </xf>
    <xf numFmtId="9" fontId="7" fillId="2" borderId="3" xfId="1" applyFont="1" applyFill="1" applyBorder="1" applyAlignment="1" applyProtection="1">
      <alignment horizontal="left" vertical="center"/>
      <protection locked="0"/>
    </xf>
    <xf numFmtId="171" fontId="7" fillId="2" borderId="3" xfId="0" applyNumberFormat="1" applyFont="1" applyFill="1" applyBorder="1" applyAlignment="1" applyProtection="1">
      <alignment horizontal="left" vertical="center"/>
      <protection locked="0"/>
    </xf>
    <xf numFmtId="171" fontId="7" fillId="0" borderId="19" xfId="0" applyNumberFormat="1" applyFont="1" applyBorder="1" applyAlignment="1" applyProtection="1">
      <alignment horizontal="left" vertical="center"/>
      <protection hidden="1"/>
    </xf>
    <xf numFmtId="0" fontId="36" fillId="0" borderId="0" xfId="0" applyFont="1" applyProtection="1">
      <protection hidden="1"/>
    </xf>
    <xf numFmtId="0" fontId="0" fillId="0" borderId="0" xfId="0" applyAlignment="1" applyProtection="1">
      <alignment vertical="top" wrapText="1"/>
      <protection hidden="1"/>
    </xf>
    <xf numFmtId="0" fontId="3" fillId="0" borderId="2" xfId="0" applyFont="1" applyBorder="1" applyAlignment="1" applyProtection="1">
      <alignment horizontal="left" vertical="top" wrapText="1"/>
      <protection hidden="1"/>
    </xf>
    <xf numFmtId="171" fontId="7" fillId="0" borderId="0" xfId="0" applyNumberFormat="1" applyFont="1" applyAlignment="1" applyProtection="1">
      <alignment horizontal="left" vertical="center"/>
      <protection hidden="1"/>
    </xf>
    <xf numFmtId="9" fontId="7" fillId="2" borderId="3" xfId="1" applyFont="1" applyFill="1" applyBorder="1" applyAlignment="1" applyProtection="1">
      <alignment horizontal="center"/>
      <protection locked="0"/>
    </xf>
    <xf numFmtId="0" fontId="33" fillId="0" borderId="5" xfId="0" applyFont="1" applyBorder="1" applyAlignment="1">
      <alignment horizontal="center"/>
    </xf>
    <xf numFmtId="9" fontId="7" fillId="0" borderId="3" xfId="1" applyFont="1" applyFill="1" applyBorder="1" applyAlignment="1" applyProtection="1">
      <alignment horizontal="left" vertical="center"/>
    </xf>
    <xf numFmtId="1" fontId="7" fillId="0" borderId="3" xfId="0" applyNumberFormat="1" applyFont="1" applyBorder="1" applyAlignment="1">
      <alignment horizontal="left"/>
    </xf>
    <xf numFmtId="2" fontId="7" fillId="0" borderId="3" xfId="4" applyNumberFormat="1" applyFont="1" applyFill="1" applyBorder="1" applyAlignment="1" applyProtection="1">
      <alignment horizontal="left" vertical="center"/>
    </xf>
    <xf numFmtId="9" fontId="15" fillId="0" borderId="1" xfId="1" applyFont="1" applyBorder="1" applyAlignment="1" applyProtection="1">
      <alignment horizontal="right"/>
      <protection hidden="1"/>
    </xf>
    <xf numFmtId="9" fontId="2" fillId="0" borderId="0" xfId="0" applyNumberFormat="1" applyFont="1" applyAlignment="1">
      <alignment horizontal="center"/>
    </xf>
    <xf numFmtId="43" fontId="27" fillId="9" borderId="0" xfId="7" applyFont="1" applyFill="1"/>
    <xf numFmtId="43" fontId="0" fillId="0" borderId="0" xfId="7" applyFont="1" applyFill="1"/>
    <xf numFmtId="0" fontId="7" fillId="2" borderId="3" xfId="0" applyFont="1" applyFill="1" applyBorder="1" applyAlignment="1" applyProtection="1">
      <alignment horizontal="center"/>
      <protection locked="0"/>
    </xf>
    <xf numFmtId="169" fontId="7" fillId="2" borderId="26" xfId="0" applyNumberFormat="1" applyFont="1" applyFill="1" applyBorder="1" applyAlignment="1" applyProtection="1">
      <alignment horizontal="center" vertical="center"/>
      <protection locked="0"/>
    </xf>
    <xf numFmtId="169" fontId="7" fillId="2" borderId="27" xfId="0" applyNumberFormat="1" applyFont="1" applyFill="1" applyBorder="1" applyAlignment="1" applyProtection="1">
      <alignment horizontal="center" vertical="center"/>
      <protection locked="0"/>
    </xf>
    <xf numFmtId="169" fontId="7" fillId="2" borderId="28" xfId="0" applyNumberFormat="1" applyFont="1" applyFill="1" applyBorder="1" applyAlignment="1" applyProtection="1">
      <alignment horizontal="center" vertical="center"/>
      <protection locked="0"/>
    </xf>
    <xf numFmtId="0" fontId="3" fillId="0" borderId="0" xfId="0" applyFont="1" applyAlignment="1" applyProtection="1">
      <alignment horizontal="center"/>
      <protection hidden="1"/>
    </xf>
    <xf numFmtId="0" fontId="49" fillId="0" borderId="0" xfId="0" applyFont="1" applyAlignment="1" applyProtection="1">
      <alignment horizontal="center" vertical="center" wrapText="1"/>
      <protection hidden="1"/>
    </xf>
    <xf numFmtId="0" fontId="49" fillId="0" borderId="0" xfId="0" applyFont="1" applyAlignment="1" applyProtection="1">
      <alignment horizontal="center" vertical="top" wrapText="1"/>
      <protection hidden="1"/>
    </xf>
    <xf numFmtId="0" fontId="2" fillId="0" borderId="0" xfId="0" applyFont="1" applyAlignment="1" applyProtection="1">
      <alignment horizontal="left" wrapText="1"/>
      <protection hidden="1"/>
    </xf>
    <xf numFmtId="0" fontId="2" fillId="0" borderId="24" xfId="0" applyFont="1" applyBorder="1" applyAlignment="1" applyProtection="1">
      <alignment horizontal="left" vertical="top" wrapText="1"/>
      <protection hidden="1"/>
    </xf>
    <xf numFmtId="3" fontId="7" fillId="0" borderId="20" xfId="0" applyNumberFormat="1" applyFont="1" applyBorder="1" applyAlignment="1" applyProtection="1">
      <alignment horizontal="center" vertical="center"/>
      <protection hidden="1"/>
    </xf>
    <xf numFmtId="3" fontId="7" fillId="0" borderId="21" xfId="0" applyNumberFormat="1" applyFont="1" applyBorder="1" applyAlignment="1" applyProtection="1">
      <alignment horizontal="center" vertical="center"/>
      <protection hidden="1"/>
    </xf>
    <xf numFmtId="3" fontId="7" fillId="0" borderId="22" xfId="0" applyNumberFormat="1" applyFont="1" applyBorder="1" applyAlignment="1" applyProtection="1">
      <alignment horizontal="center" vertical="center"/>
      <protection hidden="1"/>
    </xf>
    <xf numFmtId="0" fontId="36" fillId="0" borderId="29" xfId="0" applyFont="1" applyBorder="1" applyAlignment="1" applyProtection="1">
      <alignment horizontal="center" wrapText="1"/>
      <protection hidden="1"/>
    </xf>
    <xf numFmtId="0" fontId="36" fillId="0" borderId="30" xfId="0" applyFont="1" applyBorder="1" applyAlignment="1" applyProtection="1">
      <alignment horizontal="center" wrapText="1"/>
      <protection hidden="1"/>
    </xf>
    <xf numFmtId="0" fontId="36" fillId="0" borderId="29" xfId="0" applyFont="1" applyBorder="1" applyAlignment="1" applyProtection="1">
      <alignment horizontal="center" vertical="center" wrapText="1"/>
      <protection hidden="1"/>
    </xf>
    <xf numFmtId="0" fontId="36" fillId="0" borderId="31" xfId="0" applyFont="1" applyBorder="1" applyAlignment="1" applyProtection="1">
      <alignment horizontal="center" vertical="center" wrapText="1"/>
      <protection hidden="1"/>
    </xf>
    <xf numFmtId="0" fontId="36" fillId="0" borderId="30" xfId="0" applyFont="1" applyBorder="1" applyAlignment="1" applyProtection="1">
      <alignment horizontal="center" vertical="center" wrapText="1"/>
      <protection hidden="1"/>
    </xf>
    <xf numFmtId="0" fontId="19" fillId="0" borderId="8" xfId="0" applyFont="1" applyBorder="1" applyAlignment="1">
      <alignment horizontal="center"/>
    </xf>
    <xf numFmtId="0" fontId="19" fillId="0" borderId="2" xfId="0" applyFont="1" applyBorder="1" applyAlignment="1">
      <alignment horizontal="center"/>
    </xf>
    <xf numFmtId="0" fontId="19" fillId="0" borderId="9" xfId="0" applyFont="1" applyBorder="1" applyAlignment="1">
      <alignment horizontal="center"/>
    </xf>
    <xf numFmtId="2" fontId="52" fillId="0" borderId="0" xfId="0" applyNumberFormat="1" applyFont="1"/>
  </cellXfs>
  <cellStyles count="8">
    <cellStyle name="Komma" xfId="4" builtinId="3"/>
    <cellStyle name="Komma 2" xfId="7" xr:uid="{3E1590C5-7C78-4D9A-ACA8-47CAD4E3175E}"/>
    <cellStyle name="Komma 3" xfId="5" xr:uid="{0A4C6F1F-964B-45F6-8883-6FED0AF019E7}"/>
    <cellStyle name="Link" xfId="3" builtinId="8"/>
    <cellStyle name="Normal 5 11" xfId="6" xr:uid="{2007DB8F-B3A2-4DDE-96A0-3984758D476E}"/>
    <cellStyle name="Prozent" xfId="1" builtinId="5"/>
    <cellStyle name="Standard" xfId="0" builtinId="0"/>
    <cellStyle name="Standard 2" xfId="2" xr:uid="{00000000-0005-0000-0000-000003000000}"/>
  </cellStyles>
  <dxfs count="6">
    <dxf>
      <font>
        <color rgb="FF0070C0"/>
      </font>
    </dxf>
    <dxf>
      <font>
        <color rgb="FF0070C0"/>
      </font>
    </dxf>
    <dxf>
      <fill>
        <patternFill>
          <bgColor rgb="FFFF0000"/>
        </patternFill>
      </fill>
    </dxf>
    <dxf>
      <fill>
        <patternFill>
          <bgColor rgb="FFFF0000"/>
        </patternFill>
      </fill>
    </dxf>
    <dxf>
      <fill>
        <patternFill>
          <bgColor rgb="FFFF0000"/>
        </patternFill>
      </fill>
    </dxf>
    <dxf>
      <font>
        <color rgb="FF0070C0"/>
      </font>
    </dxf>
  </dxfs>
  <tableStyles count="0" defaultTableStyle="TableStyleMedium2" defaultPivotStyle="PivotStyleLight16"/>
  <colors>
    <mruColors>
      <color rgb="FFFFFFCC"/>
      <color rgb="FF06936C"/>
      <color rgb="FFFF850E"/>
      <color rgb="FF99FFCC"/>
      <color rgb="FFCCFFCC"/>
      <color rgb="FFCCFF99"/>
      <color rgb="FF99FF99"/>
      <color rgb="FF969696"/>
      <color rgb="FF52ADD5"/>
      <color rgb="FF001E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fe.admin.ch/bfe/it/home/promozione/energie-rinnovabili/contributi-investimento-forza-idrica.html" TargetMode="External"/><Relationship Id="rId2" Type="http://schemas.openxmlformats.org/officeDocument/2006/relationships/hyperlink" Target="https://www.bfe.admin.ch/bfe/fr/home/mesures-d-encouragement/energies-renouvelables/contributions-investissement-force-hydraulique.html" TargetMode="External"/><Relationship Id="rId1" Type="http://schemas.openxmlformats.org/officeDocument/2006/relationships/hyperlink" Target="https://www.bfe.admin.ch/bfe/de/home/foerderung/erneuerbare-energien/investitionsbeitraege-wasserkraft.html" TargetMode="Externa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M22"/>
  <sheetViews>
    <sheetView showGridLines="0" tabSelected="1" zoomScale="110" zoomScaleNormal="110" workbookViewId="0">
      <selection activeCell="G21" sqref="G21"/>
    </sheetView>
  </sheetViews>
  <sheetFormatPr baseColWidth="10" defaultColWidth="9.1796875" defaultRowHeight="14" x14ac:dyDescent="0.3"/>
  <cols>
    <col min="1" max="1" width="3.7265625" style="104" customWidth="1"/>
    <col min="2" max="2" width="29.453125" style="104" customWidth="1"/>
    <col min="3" max="3" width="28.1796875" style="104" customWidth="1"/>
    <col min="4" max="4" width="26" style="104" customWidth="1"/>
    <col min="5" max="11" width="9.1796875" style="104"/>
    <col min="12" max="12" width="44.453125" style="104" customWidth="1"/>
    <col min="13" max="52" width="9.1796875" style="104"/>
    <col min="53" max="53" width="9.1796875" style="104" customWidth="1"/>
    <col min="54" max="16384" width="9.1796875" style="104"/>
  </cols>
  <sheetData>
    <row r="1" spans="2:13" ht="14.5" customHeight="1" x14ac:dyDescent="0.3"/>
    <row r="2" spans="2:13" ht="14.5" customHeight="1" x14ac:dyDescent="0.3"/>
    <row r="3" spans="2:13" ht="18" x14ac:dyDescent="0.4">
      <c r="B3" s="143" t="s">
        <v>432</v>
      </c>
      <c r="C3" s="145"/>
      <c r="D3" s="323" t="str">
        <f>D6</f>
        <v>d</v>
      </c>
      <c r="F3" s="105"/>
      <c r="G3" s="105"/>
      <c r="H3" s="105"/>
      <c r="I3" s="105"/>
      <c r="K3" s="105"/>
      <c r="L3" s="105"/>
      <c r="M3" s="105"/>
    </row>
    <row r="4" spans="2:13" ht="14.5" customHeight="1" x14ac:dyDescent="0.3"/>
    <row r="6" spans="2:13" s="121" customFormat="1" x14ac:dyDescent="0.35">
      <c r="B6" s="121" t="s">
        <v>444</v>
      </c>
      <c r="D6" s="392" t="s">
        <v>336</v>
      </c>
    </row>
    <row r="7" spans="2:13" x14ac:dyDescent="0.3">
      <c r="B7" s="121" t="s">
        <v>445</v>
      </c>
      <c r="D7" s="393"/>
    </row>
    <row r="8" spans="2:13" x14ac:dyDescent="0.3">
      <c r="B8" s="121" t="s">
        <v>446</v>
      </c>
      <c r="D8" s="394"/>
    </row>
    <row r="9" spans="2:13" x14ac:dyDescent="0.3">
      <c r="B9" s="121"/>
    </row>
    <row r="10" spans="2:13" s="321" customFormat="1" x14ac:dyDescent="0.35">
      <c r="B10" s="324" t="s">
        <v>116</v>
      </c>
      <c r="C10" s="322" t="s">
        <v>142</v>
      </c>
      <c r="D10" s="322" t="s">
        <v>143</v>
      </c>
    </row>
    <row r="11" spans="2:13" s="154" customFormat="1" x14ac:dyDescent="0.3">
      <c r="B11" s="324" t="s">
        <v>117</v>
      </c>
      <c r="C11" s="322" t="s">
        <v>209</v>
      </c>
      <c r="D11" s="322" t="s">
        <v>210</v>
      </c>
    </row>
    <row r="12" spans="2:13" s="154" customFormat="1" x14ac:dyDescent="0.3">
      <c r="B12" s="324" t="s">
        <v>118</v>
      </c>
      <c r="C12" s="322" t="s">
        <v>220</v>
      </c>
      <c r="D12" s="322" t="s">
        <v>447</v>
      </c>
    </row>
    <row r="13" spans="2:13" s="154" customFormat="1" x14ac:dyDescent="0.3">
      <c r="B13" s="324" t="s">
        <v>435</v>
      </c>
      <c r="C13" s="322" t="s">
        <v>433</v>
      </c>
      <c r="D13" s="322" t="s">
        <v>434</v>
      </c>
    </row>
    <row r="14" spans="2:13" s="154" customFormat="1" x14ac:dyDescent="0.3">
      <c r="B14" s="324" t="s">
        <v>119</v>
      </c>
      <c r="C14" s="322" t="s">
        <v>252</v>
      </c>
      <c r="D14" s="322" t="s">
        <v>253</v>
      </c>
    </row>
    <row r="15" spans="2:13" s="154" customFormat="1" x14ac:dyDescent="0.3">
      <c r="B15" s="324" t="s">
        <v>613</v>
      </c>
      <c r="C15" s="322" t="str">
        <f>B15</f>
        <v>2.4 OPEX</v>
      </c>
      <c r="D15" s="322" t="str">
        <f>C15</f>
        <v>2.4 OPEX</v>
      </c>
    </row>
    <row r="16" spans="2:13" s="154" customFormat="1" x14ac:dyDescent="0.3">
      <c r="B16" s="324" t="s">
        <v>614</v>
      </c>
      <c r="C16" s="322" t="str">
        <f>B16</f>
        <v>2.5 CAPEX</v>
      </c>
      <c r="D16" s="322" t="str">
        <f>C16</f>
        <v>2.5 CAPEX</v>
      </c>
    </row>
    <row r="17" spans="2:4" s="154" customFormat="1" x14ac:dyDescent="0.3">
      <c r="B17" s="324" t="s">
        <v>122</v>
      </c>
      <c r="C17" s="322" t="s">
        <v>275</v>
      </c>
      <c r="D17" s="322" t="s">
        <v>276</v>
      </c>
    </row>
    <row r="18" spans="2:4" s="154" customFormat="1" x14ac:dyDescent="0.3">
      <c r="B18" s="324" t="s">
        <v>123</v>
      </c>
      <c r="C18" s="322" t="s">
        <v>284</v>
      </c>
      <c r="D18" s="322" t="s">
        <v>285</v>
      </c>
    </row>
    <row r="19" spans="2:4" s="321" customFormat="1" x14ac:dyDescent="0.35">
      <c r="B19" s="324" t="s">
        <v>124</v>
      </c>
      <c r="C19" s="322" t="s">
        <v>328</v>
      </c>
      <c r="D19" s="322" t="s">
        <v>329</v>
      </c>
    </row>
    <row r="20" spans="2:4" ht="29.25" hidden="1" customHeight="1" x14ac:dyDescent="0.3">
      <c r="B20" s="326" t="s">
        <v>448</v>
      </c>
      <c r="C20" s="326" t="s">
        <v>449</v>
      </c>
      <c r="D20" s="326" t="s">
        <v>450</v>
      </c>
    </row>
    <row r="21" spans="2:4" ht="10.5" customHeight="1" x14ac:dyDescent="0.3">
      <c r="B21" s="326"/>
      <c r="C21" s="326"/>
      <c r="D21" s="326"/>
    </row>
    <row r="22" spans="2:4" s="369" customFormat="1" ht="45" customHeight="1" x14ac:dyDescent="0.35">
      <c r="B22" s="371"/>
      <c r="C22" s="371"/>
      <c r="D22" s="371"/>
    </row>
  </sheetData>
  <sheetProtection algorithmName="SHA-512" hashValue="tHM+M32jHIlri4ebpwA4LRhS7Voq3Zm1gTwkaCXm6llo4TbDKdIxnXmMSmXSdaNnGwHx42r34Ftq0Qboc4pdqw==" saltValue="3KCQjyJp6QDrMWkH8O189Q==" spinCount="100000" sheet="1" objects="1" scenarios="1"/>
  <mergeCells count="1">
    <mergeCell ref="D6:D8"/>
  </mergeCells>
  <hyperlinks>
    <hyperlink ref="B20" r:id="rId1" xr:uid="{00000000-0004-0000-0000-000000000000}"/>
    <hyperlink ref="C20" r:id="rId2" xr:uid="{00000000-0004-0000-0000-000001000000}"/>
    <hyperlink ref="D20" r:id="rId3" xr:uid="{00000000-0004-0000-0000-000002000000}"/>
  </hyperlinks>
  <pageMargins left="0.70866141732283472" right="0.70866141732283472" top="0.74803149606299213" bottom="0.74803149606299213" header="0.31496062992125984" footer="0.31496062992125984"/>
  <pageSetup paperSize="9" scale="70" orientation="portrait" r:id="rId4"/>
  <customProperties>
    <customPr name="EpmWorksheetKeyString_GUID" r:id="rId5"/>
  </customProperties>
  <extLst>
    <ext xmlns:x14="http://schemas.microsoft.com/office/spreadsheetml/2009/9/main" uri="{78C0D931-6437-407d-A8EE-F0AAD7539E65}">
      <x14:conditionalFormattings>
        <x14:conditionalFormatting xmlns:xm="http://schemas.microsoft.com/office/excel/2006/main">
          <x14:cfRule type="expression" priority="9" id="{31C613F7-A767-4138-89CB-7D39D2F4CDA8}">
            <xm:f>AND(#REF!&gt;='2.1 Kraftwerk allgemein'!$F$15,#REF!&lt;='2.1 Kraftwerk allgemein'!$F$16)</xm:f>
            <x14:dxf>
              <font>
                <color rgb="FF0070C0"/>
              </font>
            </x14:dxf>
          </x14:cfRule>
          <xm:sqref>D6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001E6D"/>
  </sheetPr>
  <dimension ref="A1:SZ101"/>
  <sheetViews>
    <sheetView showGridLines="0" zoomScale="70" zoomScaleNormal="70" workbookViewId="0">
      <pane xSplit="5" ySplit="4" topLeftCell="F5" activePane="bottomRight" state="frozen"/>
      <selection pane="topRight" activeCell="E1" sqref="E1"/>
      <selection pane="bottomLeft" activeCell="A5" sqref="A5"/>
      <selection pane="bottomRight" activeCell="P27" sqref="P27"/>
    </sheetView>
  </sheetViews>
  <sheetFormatPr baseColWidth="10" defaultColWidth="9.1796875" defaultRowHeight="15" customHeight="1" outlineLevelRow="1" x14ac:dyDescent="0.35"/>
  <cols>
    <col min="1" max="2" width="4.7265625" style="104" customWidth="1"/>
    <col min="3" max="3" width="108.7265625" style="104" customWidth="1"/>
    <col min="4" max="4" width="8.453125" style="140" customWidth="1"/>
    <col min="5" max="5" width="22.1796875" style="102" bestFit="1" customWidth="1"/>
    <col min="6" max="6" width="15.7265625" style="141" bestFit="1" customWidth="1"/>
    <col min="7" max="9" width="10" style="141" bestFit="1" customWidth="1"/>
    <col min="10" max="14" width="10.1796875" style="141" bestFit="1" customWidth="1"/>
    <col min="15" max="20" width="10.26953125" style="141" bestFit="1" customWidth="1"/>
    <col min="21" max="35" width="10.1796875" style="141" bestFit="1" customWidth="1"/>
    <col min="36" max="38" width="10.81640625" style="141" bestFit="1" customWidth="1"/>
    <col min="39" max="73" width="10.1796875" style="141" bestFit="1" customWidth="1"/>
    <col min="74" max="78" width="9.453125" style="141" bestFit="1" customWidth="1"/>
    <col min="79" max="83" width="9.26953125" style="141" bestFit="1" customWidth="1"/>
    <col min="84" max="90" width="9.7265625" style="141" bestFit="1" customWidth="1"/>
    <col min="91" max="106" width="9.1796875" style="141"/>
    <col min="107" max="16384" width="9.1796875" style="104"/>
  </cols>
  <sheetData>
    <row r="1" spans="1:445" ht="15" customHeight="1" x14ac:dyDescent="0.35">
      <c r="F1" s="153"/>
      <c r="G1" s="153"/>
      <c r="H1" s="153"/>
      <c r="I1" s="153"/>
      <c r="J1" s="153"/>
      <c r="K1" s="153"/>
      <c r="DC1" s="141"/>
      <c r="DD1" s="141"/>
      <c r="DE1" s="141"/>
      <c r="DF1" s="141"/>
      <c r="DG1" s="141"/>
      <c r="DH1" s="141"/>
      <c r="DI1" s="141"/>
      <c r="DJ1" s="141"/>
    </row>
    <row r="2" spans="1:445" ht="15" customHeight="1" x14ac:dyDescent="0.35">
      <c r="F2" s="153"/>
      <c r="G2" s="58"/>
      <c r="H2" s="153"/>
      <c r="I2" s="153"/>
      <c r="J2" s="153"/>
      <c r="K2" s="153"/>
    </row>
    <row r="3" spans="1:445" ht="15" customHeight="1" x14ac:dyDescent="0.4">
      <c r="B3" s="143" t="str">
        <f>IF('2.1 Kraftwerk allgemein'!$F$2="f",d_f_i!$B333,IF('2.1 Kraftwerk allgemein'!$F$2="i",d_f_i!$C333,d_f_i!$A333))</f>
        <v>3.2 Modell</v>
      </c>
      <c r="C3" s="110"/>
      <c r="D3" s="144"/>
      <c r="E3" s="144"/>
      <c r="F3" s="58"/>
      <c r="G3" s="58"/>
      <c r="H3" s="58"/>
      <c r="I3" s="58"/>
      <c r="J3" s="58"/>
      <c r="K3" s="58"/>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row>
    <row r="4" spans="1:445" s="145" customFormat="1" ht="15" customHeight="1" x14ac:dyDescent="0.3">
      <c r="D4" s="146"/>
      <c r="E4" s="146" t="str">
        <f>IF('2.1 Kraftwerk allgemein'!$F$2="f",d_f_i!$B334,IF('2.1 Kraftwerk allgemein'!$F$2="i",d_f_i!$C334,d_f_i!$A334))</f>
        <v>Einheit</v>
      </c>
      <c r="F4" s="147">
        <f>IF('2.1 Kraftwerk allgemein'!$F$15&gt;='1.1 Allgemein'!$I$22,'1.1 Allgemein'!$I$22,'2.1 Kraftwerk allgemein'!$F$15)</f>
        <v>2026</v>
      </c>
      <c r="G4" s="147">
        <f>IF($F$4+COLUMN(A4) &lt;= '2.1 Kraftwerk allgemein'!$F$17,F4+1,"")</f>
        <v>2027</v>
      </c>
      <c r="H4" s="147">
        <f>IF($F$4+COLUMN(B4) &lt;= '2.1 Kraftwerk allgemein'!$F$17,G4+1,"")</f>
        <v>2028</v>
      </c>
      <c r="I4" s="147">
        <f>IF($F$4+COLUMN(C4) &lt;= '2.1 Kraftwerk allgemein'!$F$17,H4+1,"")</f>
        <v>2029</v>
      </c>
      <c r="J4" s="147">
        <f>IF($F$4+COLUMN(D4) &lt;= '2.1 Kraftwerk allgemein'!$F$17,I4+1,"")</f>
        <v>2030</v>
      </c>
      <c r="K4" s="147">
        <f>IF($F$4+COLUMN(E4) &lt;= '2.1 Kraftwerk allgemein'!$F$17,J4+1,"")</f>
        <v>2031</v>
      </c>
      <c r="L4" s="147">
        <f>IF($F$4+COLUMN(F4) &lt;= '2.1 Kraftwerk allgemein'!$F$17,K4+1,"")</f>
        <v>2032</v>
      </c>
      <c r="M4" s="147">
        <f>IF($F$4+COLUMN(G4) &lt;= '2.1 Kraftwerk allgemein'!$F$17,L4+1,"")</f>
        <v>2033</v>
      </c>
      <c r="N4" s="147">
        <f>IF($F$4+COLUMN(H4) &lt;= '2.1 Kraftwerk allgemein'!$F$17,M4+1,"")</f>
        <v>2034</v>
      </c>
      <c r="O4" s="147">
        <f>IF($F$4+COLUMN(I4) &lt;= '2.1 Kraftwerk allgemein'!$F$17,N4+1,"")</f>
        <v>2035</v>
      </c>
      <c r="P4" s="147">
        <f>IF($F$4+COLUMN(J4) &lt;= '2.1 Kraftwerk allgemein'!$F$17,O4+1,"")</f>
        <v>2036</v>
      </c>
      <c r="Q4" s="147">
        <f>IF($F$4+COLUMN(K4) &lt;= '2.1 Kraftwerk allgemein'!$F$17,P4+1,"")</f>
        <v>2037</v>
      </c>
      <c r="R4" s="147">
        <f>IF($F$4+COLUMN(L4) &lt;= '2.1 Kraftwerk allgemein'!$F$17,Q4+1,"")</f>
        <v>2038</v>
      </c>
      <c r="S4" s="147">
        <f>IF($F$4+COLUMN(M4) &lt;= '2.1 Kraftwerk allgemein'!$F$17,R4+1,"")</f>
        <v>2039</v>
      </c>
      <c r="T4" s="147">
        <f>IF($F$4+COLUMN(N4) &lt;= '2.1 Kraftwerk allgemein'!$F$17,S4+1,"")</f>
        <v>2040</v>
      </c>
      <c r="U4" s="147">
        <f>IF($F$4+COLUMN(O4) &lt;= '2.1 Kraftwerk allgemein'!$F$17,T4+1,"")</f>
        <v>2041</v>
      </c>
      <c r="V4" s="147">
        <f>IF($F$4+COLUMN(P4) &lt;= '2.1 Kraftwerk allgemein'!$F$17,U4+1,"")</f>
        <v>2042</v>
      </c>
      <c r="W4" s="147">
        <f>IF($F$4+COLUMN(Q4) &lt;= '2.1 Kraftwerk allgemein'!$F$17,V4+1,"")</f>
        <v>2043</v>
      </c>
      <c r="X4" s="147">
        <f>IF($F$4+COLUMN(R4) &lt;= '2.1 Kraftwerk allgemein'!$F$17,W4+1,"")</f>
        <v>2044</v>
      </c>
      <c r="Y4" s="147">
        <f>IF($F$4+COLUMN(S4) &lt;= '2.1 Kraftwerk allgemein'!$F$17,X4+1,"")</f>
        <v>2045</v>
      </c>
      <c r="Z4" s="147">
        <f>IF($F$4+COLUMN(T4) &lt;= '2.1 Kraftwerk allgemein'!$F$17,Y4+1,"")</f>
        <v>2046</v>
      </c>
      <c r="AA4" s="147">
        <f>IF($F$4+COLUMN(U4) &lt;= '2.1 Kraftwerk allgemein'!$F$17,Z4+1,"")</f>
        <v>2047</v>
      </c>
      <c r="AB4" s="147">
        <f>IF($F$4+COLUMN(V4) &lt;= '2.1 Kraftwerk allgemein'!$F$17,AA4+1,"")</f>
        <v>2048</v>
      </c>
      <c r="AC4" s="147">
        <f>IF($F$4+COLUMN(W4) &lt;= '2.1 Kraftwerk allgemein'!$F$17,AB4+1,"")</f>
        <v>2049</v>
      </c>
      <c r="AD4" s="147">
        <f>IF($F$4+COLUMN(X4) &lt;= '2.1 Kraftwerk allgemein'!$F$17,AC4+1,"")</f>
        <v>2050</v>
      </c>
      <c r="AE4" s="147">
        <f>IF($F$4+COLUMN(Y4) &lt;= '2.1 Kraftwerk allgemein'!$F$17,AD4+1,"")</f>
        <v>2051</v>
      </c>
      <c r="AF4" s="147">
        <f>IF($F$4+COLUMN(Z4) &lt;= '2.1 Kraftwerk allgemein'!$F$17,AE4+1,"")</f>
        <v>2052</v>
      </c>
      <c r="AG4" s="147">
        <f>IF($F$4+COLUMN(AA4) &lt;= '2.1 Kraftwerk allgemein'!$F$17,AF4+1,"")</f>
        <v>2053</v>
      </c>
      <c r="AH4" s="147">
        <f>IF($F$4+COLUMN(AB4) &lt;= '2.1 Kraftwerk allgemein'!$F$17,AG4+1,"")</f>
        <v>2054</v>
      </c>
      <c r="AI4" s="147">
        <f>IF($F$4+COLUMN(AC4) &lt;= '2.1 Kraftwerk allgemein'!$F$17,AH4+1,"")</f>
        <v>2055</v>
      </c>
      <c r="AJ4" s="147">
        <f>IF($F$4+COLUMN(AD4) &lt;= '2.1 Kraftwerk allgemein'!$F$17,AI4+1,"")</f>
        <v>2056</v>
      </c>
      <c r="AK4" s="147">
        <f>IF($F$4+COLUMN(AE4) &lt;= '2.1 Kraftwerk allgemein'!$F$17,AJ4+1,"")</f>
        <v>2057</v>
      </c>
      <c r="AL4" s="147">
        <f>IF($F$4+COLUMN(AF4) &lt;= '2.1 Kraftwerk allgemein'!$F$17,AK4+1,"")</f>
        <v>2058</v>
      </c>
      <c r="AM4" s="147" t="str">
        <f>IF($F$4+COLUMN(AG4) &lt;= '2.1 Kraftwerk allgemein'!$F$17,AL4+1,"")</f>
        <v/>
      </c>
      <c r="AN4" s="147" t="str">
        <f>IF($F$4+COLUMN(AH4) &lt;= '2.1 Kraftwerk allgemein'!$F$17,AM4+1,"")</f>
        <v/>
      </c>
      <c r="AO4" s="147" t="str">
        <f>IF($F$4+COLUMN(AI4) &lt;= '2.1 Kraftwerk allgemein'!$F$17,AN4+1,"")</f>
        <v/>
      </c>
      <c r="AP4" s="147" t="str">
        <f>IF($F$4+COLUMN(AJ4) &lt;= '2.1 Kraftwerk allgemein'!$F$17,AO4+1,"")</f>
        <v/>
      </c>
      <c r="AQ4" s="147" t="str">
        <f>IF($F$4+COLUMN(AK4) &lt;= '2.1 Kraftwerk allgemein'!$F$17,AP4+1,"")</f>
        <v/>
      </c>
      <c r="AR4" s="147" t="str">
        <f>IF($F$4+COLUMN(AL4) &lt;= '2.1 Kraftwerk allgemein'!$F$17,AQ4+1,"")</f>
        <v/>
      </c>
      <c r="AS4" s="147" t="str">
        <f>IF($F$4+COLUMN(AM4) &lt;= '2.1 Kraftwerk allgemein'!$F$17,AR4+1,"")</f>
        <v/>
      </c>
      <c r="AT4" s="147" t="str">
        <f>IF($F$4+COLUMN(AN4) &lt;= '2.1 Kraftwerk allgemein'!$F$17,AS4+1,"")</f>
        <v/>
      </c>
      <c r="AU4" s="147" t="str">
        <f>IF($F$4+COLUMN(AO4) &lt;= '2.1 Kraftwerk allgemein'!$F$17,AT4+1,"")</f>
        <v/>
      </c>
      <c r="AV4" s="147" t="str">
        <f>IF($F$4+COLUMN(AP4) &lt;= '2.1 Kraftwerk allgemein'!$F$17,AU4+1,"")</f>
        <v/>
      </c>
      <c r="AW4" s="147" t="str">
        <f>IF($F$4+COLUMN(AQ4) &lt;= '2.1 Kraftwerk allgemein'!$F$17,AV4+1,"")</f>
        <v/>
      </c>
      <c r="AX4" s="147" t="str">
        <f>IF($F$4+COLUMN(AR4) &lt;= '2.1 Kraftwerk allgemein'!$F$17,AW4+1,"")</f>
        <v/>
      </c>
      <c r="AY4" s="147" t="str">
        <f>IF($F$4+COLUMN(AS4) &lt;= '2.1 Kraftwerk allgemein'!$F$17,AX4+1,"")</f>
        <v/>
      </c>
      <c r="AZ4" s="147" t="str">
        <f>IF($F$4+COLUMN(AT4) &lt;= '2.1 Kraftwerk allgemein'!$F$17,AY4+1,"")</f>
        <v/>
      </c>
      <c r="BA4" s="147" t="str">
        <f>IF($F$4+COLUMN(AU4) &lt;= '2.1 Kraftwerk allgemein'!$F$17,AZ4+1,"")</f>
        <v/>
      </c>
      <c r="BB4" s="147" t="str">
        <f>IF($F$4+COLUMN(AV4) &lt;= '2.1 Kraftwerk allgemein'!$F$17,BA4+1,"")</f>
        <v/>
      </c>
      <c r="BC4" s="147" t="str">
        <f>IF($F$4+COLUMN(AW4) &lt;= '2.1 Kraftwerk allgemein'!$F$17,BB4+1,"")</f>
        <v/>
      </c>
      <c r="BD4" s="147" t="str">
        <f>IF($F$4+COLUMN(AX4) &lt;= '2.1 Kraftwerk allgemein'!$F$17,BC4+1,"")</f>
        <v/>
      </c>
      <c r="BE4" s="147" t="str">
        <f>IF($F$4+COLUMN(AY4) &lt;= '2.1 Kraftwerk allgemein'!$F$17,BD4+1,"")</f>
        <v/>
      </c>
      <c r="BF4" s="147" t="str">
        <f>IF($F$4+COLUMN(AZ4) &lt;= '2.1 Kraftwerk allgemein'!$F$17,BE4+1,"")</f>
        <v/>
      </c>
      <c r="BG4" s="147" t="str">
        <f>IF($F$4+COLUMN(BA4) &lt;= '2.1 Kraftwerk allgemein'!$F$17,BF4+1,"")</f>
        <v/>
      </c>
      <c r="BH4" s="147" t="str">
        <f>IF($F$4+COLUMN(BB4) &lt;= '2.1 Kraftwerk allgemein'!$F$17,BG4+1,"")</f>
        <v/>
      </c>
      <c r="BI4" s="147" t="str">
        <f>IF($F$4+COLUMN(BC4) &lt;= '2.1 Kraftwerk allgemein'!$F$17,BH4+1,"")</f>
        <v/>
      </c>
      <c r="BJ4" s="147" t="str">
        <f>IF($F$4+COLUMN(BD4) &lt;= '2.1 Kraftwerk allgemein'!$F$17,BI4+1,"")</f>
        <v/>
      </c>
      <c r="BK4" s="147" t="str">
        <f>IF($F$4+COLUMN(BE4) &lt;= '2.1 Kraftwerk allgemein'!$F$17,BJ4+1,"")</f>
        <v/>
      </c>
      <c r="BL4" s="147" t="str">
        <f>IF($F$4+COLUMN(BF4) &lt;= '2.1 Kraftwerk allgemein'!$F$17,BK4+1,"")</f>
        <v/>
      </c>
      <c r="BM4" s="147" t="str">
        <f>IF($F$4+COLUMN(BG4) &lt;= '2.1 Kraftwerk allgemein'!$F$17,BL4+1,"")</f>
        <v/>
      </c>
      <c r="BN4" s="147" t="str">
        <f>IF($F$4+COLUMN(BH4) &lt;= '2.1 Kraftwerk allgemein'!$F$17,BM4+1,"")</f>
        <v/>
      </c>
      <c r="BO4" s="147" t="str">
        <f>IF($F$4+COLUMN(BI4) &lt;= '2.1 Kraftwerk allgemein'!$F$17,BN4+1,"")</f>
        <v/>
      </c>
      <c r="BP4" s="147" t="str">
        <f>IF($F$4+COLUMN(BJ4) &lt;= '2.1 Kraftwerk allgemein'!$F$17,BO4+1,"")</f>
        <v/>
      </c>
      <c r="BQ4" s="147" t="str">
        <f>IF($F$4+COLUMN(BK4) &lt;= '2.1 Kraftwerk allgemein'!$F$17,BP4+1,"")</f>
        <v/>
      </c>
      <c r="BR4" s="147" t="str">
        <f>IF($F$4+COLUMN(BL4) &lt;= '2.1 Kraftwerk allgemein'!$F$17,BQ4+1,"")</f>
        <v/>
      </c>
      <c r="BS4" s="147" t="str">
        <f>IF($F$4+COLUMN(BM4) &lt;= '2.1 Kraftwerk allgemein'!$F$17,BR4+1,"")</f>
        <v/>
      </c>
      <c r="BT4" s="147" t="str">
        <f>IF($F$4+COLUMN(BN4) &lt;= '2.1 Kraftwerk allgemein'!$F$17,BS4+1,"")</f>
        <v/>
      </c>
      <c r="BU4" s="147" t="str">
        <f>IF($F$4+COLUMN(BO4) &lt;= '2.1 Kraftwerk allgemein'!$F$17,BT4+1,"")</f>
        <v/>
      </c>
      <c r="BV4" s="147" t="str">
        <f>IF($F$4+COLUMN(BP4) &lt;= '2.1 Kraftwerk allgemein'!$F$17,BU4+1,"")</f>
        <v/>
      </c>
      <c r="BW4" s="147" t="str">
        <f>IF($F$4+COLUMN(BQ4) &lt;= '2.1 Kraftwerk allgemein'!$F$17,BV4+1,"")</f>
        <v/>
      </c>
      <c r="BX4" s="147" t="str">
        <f>IF($F$4+COLUMN(BR4) &lt;= '2.1 Kraftwerk allgemein'!$F$17,BW4+1,"")</f>
        <v/>
      </c>
      <c r="BY4" s="147" t="str">
        <f>IF($F$4+COLUMN(BS4) &lt;= '2.1 Kraftwerk allgemein'!$F$17,BX4+1,"")</f>
        <v/>
      </c>
      <c r="BZ4" s="147" t="str">
        <f>IF($F$4+COLUMN(BT4) &lt;= '2.1 Kraftwerk allgemein'!$F$17,BY4+1,"")</f>
        <v/>
      </c>
      <c r="CA4" s="147" t="str">
        <f>IF($F$4+COLUMN(BU4) &lt;= '2.1 Kraftwerk allgemein'!$F$17,BZ4+1,"")</f>
        <v/>
      </c>
      <c r="CB4" s="147" t="str">
        <f>IF($F$4+COLUMN(BV4) &lt;= '2.1 Kraftwerk allgemein'!$F$17,CA4+1,"")</f>
        <v/>
      </c>
      <c r="CC4" s="147" t="str">
        <f>IF($F$4+COLUMN(BW4) &lt;= '2.1 Kraftwerk allgemein'!$F$17,CB4+1,"")</f>
        <v/>
      </c>
      <c r="CD4" s="147" t="str">
        <f>IF($F$4+COLUMN(BX4) &lt;= '2.1 Kraftwerk allgemein'!$F$17,CC4+1,"")</f>
        <v/>
      </c>
      <c r="CE4" s="147" t="str">
        <f>IF($F$4+COLUMN(BY4) &lt;= '2.1 Kraftwerk allgemein'!$F$17,CD4+1,"")</f>
        <v/>
      </c>
      <c r="CF4" s="147" t="str">
        <f>IF($F$4+COLUMN(BZ4) &lt;= '2.1 Kraftwerk allgemein'!$F$17,CE4+1,"")</f>
        <v/>
      </c>
      <c r="CG4" s="147" t="str">
        <f>IF($F$4+COLUMN(CA4) &lt;= '2.1 Kraftwerk allgemein'!$F$17,CF4+1,"")</f>
        <v/>
      </c>
      <c r="CH4" s="147" t="str">
        <f>IF($F$4+COLUMN(CB4) &lt;= '2.1 Kraftwerk allgemein'!$F$17,CG4+1,"")</f>
        <v/>
      </c>
      <c r="CI4" s="148" t="str">
        <f>IF($F$4+COLUMN(CC4) &lt;= '2.1 Kraftwerk allgemein'!$F$17,CH4+1,"")</f>
        <v/>
      </c>
      <c r="CJ4" s="148" t="str">
        <f>IF($F$4+COLUMN(CD4) &lt;= '2.1 Kraftwerk allgemein'!$F$17,CI4+1,"")</f>
        <v/>
      </c>
      <c r="CK4" s="148" t="str">
        <f>IF($F$4+COLUMN(CE4) &lt;= '2.1 Kraftwerk allgemein'!$F$17,CJ4+1,"")</f>
        <v/>
      </c>
      <c r="CL4" s="148" t="str">
        <f>IF($F$4+COLUMN(CF4) &lt;= '2.1 Kraftwerk allgemein'!$F$17,CK4+1,"")</f>
        <v/>
      </c>
      <c r="CM4" s="148" t="str">
        <f>IF($F$4+COLUMN(CG4) &lt;= '2.1 Kraftwerk allgemein'!$F$17,CL4+1,"")</f>
        <v/>
      </c>
      <c r="CN4" s="148" t="str">
        <f>IF($F$4+COLUMN(CH4) &lt;= '2.1 Kraftwerk allgemein'!$F$17,CM4+1,"")</f>
        <v/>
      </c>
      <c r="CO4" s="148" t="str">
        <f>IF($F$4+COLUMN(CI4) &lt;= '2.1 Kraftwerk allgemein'!$F$17,CN4+1,"")</f>
        <v/>
      </c>
      <c r="CP4" s="148" t="str">
        <f>IF($F$4+COLUMN(CJ4) &lt;= '2.1 Kraftwerk allgemein'!$F$17,CO4+1,"")</f>
        <v/>
      </c>
      <c r="CQ4" s="148" t="str">
        <f>IF($F$4+COLUMN(CK4) &lt;= '2.1 Kraftwerk allgemein'!$F$17,CP4+1,"")</f>
        <v/>
      </c>
      <c r="CR4" s="148" t="str">
        <f>IF($F$4+COLUMN(CL4) &lt;= '2.1 Kraftwerk allgemein'!$F$17,CQ4+1,"")</f>
        <v/>
      </c>
      <c r="CS4" s="148" t="str">
        <f>IF($F$4+COLUMN(CM4) &lt;= '2.1 Kraftwerk allgemein'!$F$17,CR4+1,"")</f>
        <v/>
      </c>
      <c r="CT4" s="148" t="str">
        <f>IF($F$4+COLUMN(CN4) &lt;= '2.1 Kraftwerk allgemein'!$F$17,CS4+1,"")</f>
        <v/>
      </c>
      <c r="CU4" s="148" t="str">
        <f>IF($F$4+COLUMN(CO4) &lt;= '2.1 Kraftwerk allgemein'!$F$17,CT4+1,"")</f>
        <v/>
      </c>
      <c r="CV4" s="148" t="str">
        <f>IF($F$4+COLUMN(CP4) &lt;= '2.1 Kraftwerk allgemein'!$F$17,CU4+1,"")</f>
        <v/>
      </c>
      <c r="CW4" s="148" t="str">
        <f>IF($F$4+COLUMN(CQ4) &lt;= '2.1 Kraftwerk allgemein'!$F$17,CV4+1,"")</f>
        <v/>
      </c>
      <c r="CX4" s="148" t="str">
        <f>IF($F$4+COLUMN(CR4) &lt;= '2.1 Kraftwerk allgemein'!$F$17,CW4+1,"")</f>
        <v/>
      </c>
      <c r="CY4" s="148" t="str">
        <f>IF($F$4+COLUMN(CS4) &lt;= '2.1 Kraftwerk allgemein'!$F$17,CX4+1,"")</f>
        <v/>
      </c>
      <c r="CZ4" s="148" t="str">
        <f>IF($F$4+COLUMN(CT4) &lt;= '2.1 Kraftwerk allgemein'!$F$17,CY4+1,"")</f>
        <v/>
      </c>
      <c r="DA4" s="148" t="str">
        <f>IF($F$4+COLUMN(CU4) &lt;= '2.1 Kraftwerk allgemein'!$F$17,CZ4+1,"")</f>
        <v/>
      </c>
      <c r="DB4" s="148" t="str">
        <f>IF($F$4+COLUMN(CV4) &lt;= '2.1 Kraftwerk allgemein'!$F$17,DA4+1,"")</f>
        <v/>
      </c>
    </row>
    <row r="5" spans="1:445" s="151" customFormat="1" ht="15" customHeight="1" x14ac:dyDescent="0.3">
      <c r="A5" s="105"/>
      <c r="B5" s="105"/>
      <c r="C5" s="105"/>
      <c r="D5" s="149"/>
      <c r="E5" s="150"/>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row>
    <row r="6" spans="1:445" s="151" customFormat="1" ht="15" customHeight="1" x14ac:dyDescent="0.3">
      <c r="A6" s="105" t="str">
        <f>IF('2.1 Kraftwerk allgemein'!$F$2="f",d_f_i!$B335,IF('2.1 Kraftwerk allgemein'!$F$2="i",d_f_i!$C335,d_f_i!$A335))</f>
        <v>Erfolgsrechnung</v>
      </c>
      <c r="B6" s="105"/>
      <c r="C6" s="105"/>
      <c r="D6" s="149"/>
      <c r="E6" s="150"/>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row>
    <row r="7" spans="1:445" s="151" customFormat="1" ht="16" customHeight="1" x14ac:dyDescent="0.3">
      <c r="A7" s="152" t="s">
        <v>24</v>
      </c>
      <c r="B7" s="105" t="str">
        <f>IF('2.1 Kraftwerk allgemein'!$F$2="f",d_f_i!$B336,IF('2.1 Kraftwerk allgemein'!$F$2="i",d_f_i!$C336,d_f_i!$A336))</f>
        <v>Erträge</v>
      </c>
      <c r="C7" s="105"/>
      <c r="D7" s="149" t="str">
        <f>IF('2.1 Kraftwerk allgemein'!$F$2="f",d_f_i!$B376,IF('2.1 Kraftwerk allgemein'!$F$2="i",d_f_i!$C376,d_f_i!$A376))</f>
        <v>real</v>
      </c>
      <c r="E7" s="149" t="str">
        <f>IF('2.1 Kraftwerk allgemein'!$F$2="f",d_f_i!$B375,IF('2.1 Kraftwerk allgemein'!$F$2="i",d_f_i!$C375,d_f_i!$A375))</f>
        <v>[Tsd. CHF]</v>
      </c>
      <c r="F7" s="161">
        <f>IF(F4&lt;&gt;"",F8+F11,"")</f>
        <v>0</v>
      </c>
      <c r="G7" s="161">
        <f t="shared" ref="G7" si="0">IF(G4&lt;&gt;"",G8+G11,"")</f>
        <v>0</v>
      </c>
      <c r="H7" s="161">
        <f t="shared" ref="H7" si="1">IF(H4&lt;&gt;"",H8+H11,"")</f>
        <v>0</v>
      </c>
      <c r="I7" s="161">
        <f t="shared" ref="I7" si="2">IF(I4&lt;&gt;"",I8+I11,"")</f>
        <v>0</v>
      </c>
      <c r="J7" s="161">
        <f t="shared" ref="J7" si="3">IF(J4&lt;&gt;"",J8+J11,"")</f>
        <v>0</v>
      </c>
      <c r="K7" s="161">
        <f t="shared" ref="K7" si="4">IF(K4&lt;&gt;"",K8+K11,"")</f>
        <v>0</v>
      </c>
      <c r="L7" s="161">
        <f t="shared" ref="L7" si="5">IF(L4&lt;&gt;"",L8+L11,"")</f>
        <v>0</v>
      </c>
      <c r="M7" s="161">
        <f t="shared" ref="M7" si="6">IF(M4&lt;&gt;"",M8+M11,"")</f>
        <v>0</v>
      </c>
      <c r="N7" s="161">
        <f t="shared" ref="N7" si="7">IF(N4&lt;&gt;"",N8+N11,"")</f>
        <v>0</v>
      </c>
      <c r="O7" s="161">
        <f t="shared" ref="O7" si="8">IF(O4&lt;&gt;"",O8+O11,"")</f>
        <v>0</v>
      </c>
      <c r="P7" s="161">
        <f t="shared" ref="P7" si="9">IF(P4&lt;&gt;"",P8+P11,"")</f>
        <v>0</v>
      </c>
      <c r="Q7" s="161">
        <f t="shared" ref="Q7" si="10">IF(Q4&lt;&gt;"",Q8+Q11,"")</f>
        <v>0</v>
      </c>
      <c r="R7" s="161">
        <f t="shared" ref="R7" si="11">IF(R4&lt;&gt;"",R8+R11,"")</f>
        <v>0</v>
      </c>
      <c r="S7" s="161">
        <f t="shared" ref="S7" si="12">IF(S4&lt;&gt;"",S8+S11,"")</f>
        <v>0</v>
      </c>
      <c r="T7" s="161">
        <f t="shared" ref="T7" si="13">IF(T4&lt;&gt;"",T8+T11,"")</f>
        <v>0</v>
      </c>
      <c r="U7" s="161">
        <f t="shared" ref="U7" si="14">IF(U4&lt;&gt;"",U8+U11,"")</f>
        <v>0</v>
      </c>
      <c r="V7" s="161">
        <f t="shared" ref="V7" si="15">IF(V4&lt;&gt;"",V8+V11,"")</f>
        <v>0</v>
      </c>
      <c r="W7" s="161">
        <f t="shared" ref="W7" si="16">IF(W4&lt;&gt;"",W8+W11,"")</f>
        <v>0</v>
      </c>
      <c r="X7" s="161">
        <f t="shared" ref="X7" si="17">IF(X4&lt;&gt;"",X8+X11,"")</f>
        <v>0</v>
      </c>
      <c r="Y7" s="161">
        <f t="shared" ref="Y7" si="18">IF(Y4&lt;&gt;"",Y8+Y11,"")</f>
        <v>0</v>
      </c>
      <c r="Z7" s="161">
        <f t="shared" ref="Z7" si="19">IF(Z4&lt;&gt;"",Z8+Z11,"")</f>
        <v>0</v>
      </c>
      <c r="AA7" s="161">
        <f t="shared" ref="AA7" si="20">IF(AA4&lt;&gt;"",AA8+AA11,"")</f>
        <v>0</v>
      </c>
      <c r="AB7" s="161">
        <f t="shared" ref="AB7" si="21">IF(AB4&lt;&gt;"",AB8+AB11,"")</f>
        <v>0</v>
      </c>
      <c r="AC7" s="161">
        <f t="shared" ref="AC7" si="22">IF(AC4&lt;&gt;"",AC8+AC11,"")</f>
        <v>0</v>
      </c>
      <c r="AD7" s="161">
        <f t="shared" ref="AD7" si="23">IF(AD4&lt;&gt;"",AD8+AD11,"")</f>
        <v>0</v>
      </c>
      <c r="AE7" s="161">
        <f t="shared" ref="AE7" si="24">IF(AE4&lt;&gt;"",AE8+AE11,"")</f>
        <v>0</v>
      </c>
      <c r="AF7" s="161">
        <f t="shared" ref="AF7" si="25">IF(AF4&lt;&gt;"",AF8+AF11,"")</f>
        <v>0</v>
      </c>
      <c r="AG7" s="161">
        <f t="shared" ref="AG7" si="26">IF(AG4&lt;&gt;"",AG8+AG11,"")</f>
        <v>0</v>
      </c>
      <c r="AH7" s="161">
        <f t="shared" ref="AH7" si="27">IF(AH4&lt;&gt;"",AH8+AH11,"")</f>
        <v>0</v>
      </c>
      <c r="AI7" s="161">
        <f t="shared" ref="AI7" si="28">IF(AI4&lt;&gt;"",AI8+AI11,"")</f>
        <v>0</v>
      </c>
      <c r="AJ7" s="161">
        <f t="shared" ref="AJ7" si="29">IF(AJ4&lt;&gt;"",AJ8+AJ11,"")</f>
        <v>0</v>
      </c>
      <c r="AK7" s="161">
        <f t="shared" ref="AK7" si="30">IF(AK4&lt;&gt;"",AK8+AK11,"")</f>
        <v>0</v>
      </c>
      <c r="AL7" s="161">
        <f t="shared" ref="AL7" si="31">IF(AL4&lt;&gt;"",AL8+AL11,"")</f>
        <v>0</v>
      </c>
      <c r="AM7" s="161" t="str">
        <f t="shared" ref="AM7" si="32">IF(AM4&lt;&gt;"",AM8+AM11,"")</f>
        <v/>
      </c>
      <c r="AN7" s="161" t="str">
        <f t="shared" ref="AN7" si="33">IF(AN4&lt;&gt;"",AN8+AN11,"")</f>
        <v/>
      </c>
      <c r="AO7" s="161" t="str">
        <f t="shared" ref="AO7" si="34">IF(AO4&lt;&gt;"",AO8+AO11,"")</f>
        <v/>
      </c>
      <c r="AP7" s="161" t="str">
        <f t="shared" ref="AP7" si="35">IF(AP4&lt;&gt;"",AP8+AP11,"")</f>
        <v/>
      </c>
      <c r="AQ7" s="161" t="str">
        <f t="shared" ref="AQ7" si="36">IF(AQ4&lt;&gt;"",AQ8+AQ11,"")</f>
        <v/>
      </c>
      <c r="AR7" s="161" t="str">
        <f t="shared" ref="AR7" si="37">IF(AR4&lt;&gt;"",AR8+AR11,"")</f>
        <v/>
      </c>
      <c r="AS7" s="161" t="str">
        <f t="shared" ref="AS7" si="38">IF(AS4&lt;&gt;"",AS8+AS11,"")</f>
        <v/>
      </c>
      <c r="AT7" s="161" t="str">
        <f t="shared" ref="AT7" si="39">IF(AT4&lt;&gt;"",AT8+AT11,"")</f>
        <v/>
      </c>
      <c r="AU7" s="161" t="str">
        <f t="shared" ref="AU7" si="40">IF(AU4&lt;&gt;"",AU8+AU11,"")</f>
        <v/>
      </c>
      <c r="AV7" s="161" t="str">
        <f t="shared" ref="AV7" si="41">IF(AV4&lt;&gt;"",AV8+AV11,"")</f>
        <v/>
      </c>
      <c r="AW7" s="161" t="str">
        <f t="shared" ref="AW7" si="42">IF(AW4&lt;&gt;"",AW8+AW11,"")</f>
        <v/>
      </c>
      <c r="AX7" s="161" t="str">
        <f t="shared" ref="AX7" si="43">IF(AX4&lt;&gt;"",AX8+AX11,"")</f>
        <v/>
      </c>
      <c r="AY7" s="161" t="str">
        <f t="shared" ref="AY7" si="44">IF(AY4&lt;&gt;"",AY8+AY11,"")</f>
        <v/>
      </c>
      <c r="AZ7" s="161" t="str">
        <f t="shared" ref="AZ7" si="45">IF(AZ4&lt;&gt;"",AZ8+AZ11,"")</f>
        <v/>
      </c>
      <c r="BA7" s="161" t="str">
        <f t="shared" ref="BA7" si="46">IF(BA4&lt;&gt;"",BA8+BA11,"")</f>
        <v/>
      </c>
      <c r="BB7" s="161" t="str">
        <f t="shared" ref="BB7" si="47">IF(BB4&lt;&gt;"",BB8+BB11,"")</f>
        <v/>
      </c>
      <c r="BC7" s="161" t="str">
        <f t="shared" ref="BC7" si="48">IF(BC4&lt;&gt;"",BC8+BC11,"")</f>
        <v/>
      </c>
      <c r="BD7" s="161" t="str">
        <f t="shared" ref="BD7" si="49">IF(BD4&lt;&gt;"",BD8+BD11,"")</f>
        <v/>
      </c>
      <c r="BE7" s="161" t="str">
        <f t="shared" ref="BE7" si="50">IF(BE4&lt;&gt;"",BE8+BE11,"")</f>
        <v/>
      </c>
      <c r="BF7" s="161" t="str">
        <f t="shared" ref="BF7" si="51">IF(BF4&lt;&gt;"",BF8+BF11,"")</f>
        <v/>
      </c>
      <c r="BG7" s="161" t="str">
        <f t="shared" ref="BG7" si="52">IF(BG4&lt;&gt;"",BG8+BG11,"")</f>
        <v/>
      </c>
      <c r="BH7" s="161" t="str">
        <f t="shared" ref="BH7" si="53">IF(BH4&lt;&gt;"",BH8+BH11,"")</f>
        <v/>
      </c>
      <c r="BI7" s="161" t="str">
        <f t="shared" ref="BI7" si="54">IF(BI4&lt;&gt;"",BI8+BI11,"")</f>
        <v/>
      </c>
      <c r="BJ7" s="161" t="str">
        <f t="shared" ref="BJ7" si="55">IF(BJ4&lt;&gt;"",BJ8+BJ11,"")</f>
        <v/>
      </c>
      <c r="BK7" s="161" t="str">
        <f t="shared" ref="BK7" si="56">IF(BK4&lt;&gt;"",BK8+BK11,"")</f>
        <v/>
      </c>
      <c r="BL7" s="161" t="str">
        <f t="shared" ref="BL7" si="57">IF(BL4&lt;&gt;"",BL8+BL11,"")</f>
        <v/>
      </c>
      <c r="BM7" s="161" t="str">
        <f t="shared" ref="BM7" si="58">IF(BM4&lt;&gt;"",BM8+BM11,"")</f>
        <v/>
      </c>
      <c r="BN7" s="161" t="str">
        <f t="shared" ref="BN7" si="59">IF(BN4&lt;&gt;"",BN8+BN11,"")</f>
        <v/>
      </c>
      <c r="BO7" s="161" t="str">
        <f t="shared" ref="BO7" si="60">IF(BO4&lt;&gt;"",BO8+BO11,"")</f>
        <v/>
      </c>
      <c r="BP7" s="161" t="str">
        <f t="shared" ref="BP7" si="61">IF(BP4&lt;&gt;"",BP8+BP11,"")</f>
        <v/>
      </c>
      <c r="BQ7" s="161" t="str">
        <f t="shared" ref="BQ7" si="62">IF(BQ4&lt;&gt;"",BQ8+BQ11,"")</f>
        <v/>
      </c>
      <c r="BR7" s="161" t="str">
        <f t="shared" ref="BR7" si="63">IF(BR4&lt;&gt;"",BR8+BR11,"")</f>
        <v/>
      </c>
      <c r="BS7" s="161" t="str">
        <f t="shared" ref="BS7" si="64">IF(BS4&lt;&gt;"",BS8+BS11,"")</f>
        <v/>
      </c>
      <c r="BT7" s="161" t="str">
        <f t="shared" ref="BT7" si="65">IF(BT4&lt;&gt;"",BT8+BT11,"")</f>
        <v/>
      </c>
      <c r="BU7" s="161" t="str">
        <f t="shared" ref="BU7" si="66">IF(BU4&lt;&gt;"",BU8+BU11,"")</f>
        <v/>
      </c>
      <c r="BV7" s="161" t="str">
        <f t="shared" ref="BV7" si="67">IF(BV4&lt;&gt;"",BV8+BV11,"")</f>
        <v/>
      </c>
      <c r="BW7" s="161" t="str">
        <f t="shared" ref="BW7" si="68">IF(BW4&lt;&gt;"",BW8+BW11,"")</f>
        <v/>
      </c>
      <c r="BX7" s="161" t="str">
        <f t="shared" ref="BX7" si="69">IF(BX4&lt;&gt;"",BX8+BX11,"")</f>
        <v/>
      </c>
      <c r="BY7" s="161" t="str">
        <f t="shared" ref="BY7" si="70">IF(BY4&lt;&gt;"",BY8+BY11,"")</f>
        <v/>
      </c>
      <c r="BZ7" s="161" t="str">
        <f t="shared" ref="BZ7" si="71">IF(BZ4&lt;&gt;"",BZ8+BZ11,"")</f>
        <v/>
      </c>
      <c r="CA7" s="161" t="str">
        <f t="shared" ref="CA7" si="72">IF(CA4&lt;&gt;"",CA8+CA11,"")</f>
        <v/>
      </c>
      <c r="CB7" s="161" t="str">
        <f t="shared" ref="CB7" si="73">IF(CB4&lt;&gt;"",CB8+CB11,"")</f>
        <v/>
      </c>
      <c r="CC7" s="161" t="str">
        <f t="shared" ref="CC7" si="74">IF(CC4&lt;&gt;"",CC8+CC11,"")</f>
        <v/>
      </c>
      <c r="CD7" s="161" t="str">
        <f t="shared" ref="CD7" si="75">IF(CD4&lt;&gt;"",CD8+CD11,"")</f>
        <v/>
      </c>
      <c r="CE7" s="161" t="str">
        <f t="shared" ref="CE7" si="76">IF(CE4&lt;&gt;"",CE8+CE11,"")</f>
        <v/>
      </c>
      <c r="CF7" s="161" t="str">
        <f t="shared" ref="CF7" si="77">IF(CF4&lt;&gt;"",CF8+CF11,"")</f>
        <v/>
      </c>
      <c r="CG7" s="161" t="str">
        <f t="shared" ref="CG7" si="78">IF(CG4&lt;&gt;"",CG8+CG11,"")</f>
        <v/>
      </c>
      <c r="CH7" s="161" t="str">
        <f t="shared" ref="CH7" si="79">IF(CH4&lt;&gt;"",CH8+CH11,"")</f>
        <v/>
      </c>
      <c r="CI7" s="161" t="str">
        <f t="shared" ref="CI7" si="80">IF(CI4&lt;&gt;"",CI8+CI11,"")</f>
        <v/>
      </c>
      <c r="CJ7" s="161" t="str">
        <f t="shared" ref="CJ7" si="81">IF(CJ4&lt;&gt;"",CJ8+CJ11,"")</f>
        <v/>
      </c>
      <c r="CK7" s="161" t="str">
        <f t="shared" ref="CK7" si="82">IF(CK4&lt;&gt;"",CK8+CK11,"")</f>
        <v/>
      </c>
      <c r="CL7" s="161" t="str">
        <f t="shared" ref="CL7" si="83">IF(CL4&lt;&gt;"",CL8+CL11,"")</f>
        <v/>
      </c>
      <c r="CM7" s="161" t="str">
        <f t="shared" ref="CM7" si="84">IF(CM4&lt;&gt;"",CM8+CM11,"")</f>
        <v/>
      </c>
      <c r="CN7" s="161" t="str">
        <f t="shared" ref="CN7" si="85">IF(CN4&lt;&gt;"",CN8+CN11,"")</f>
        <v/>
      </c>
      <c r="CO7" s="161" t="str">
        <f t="shared" ref="CO7" si="86">IF(CO4&lt;&gt;"",CO8+CO11,"")</f>
        <v/>
      </c>
      <c r="CP7" s="161" t="str">
        <f t="shared" ref="CP7" si="87">IF(CP4&lt;&gt;"",CP8+CP11,"")</f>
        <v/>
      </c>
      <c r="CQ7" s="161" t="str">
        <f t="shared" ref="CQ7" si="88">IF(CQ4&lt;&gt;"",CQ8+CQ11,"")</f>
        <v/>
      </c>
      <c r="CR7" s="161" t="str">
        <f t="shared" ref="CR7" si="89">IF(CR4&lt;&gt;"",CR8+CR11,"")</f>
        <v/>
      </c>
      <c r="CS7" s="161" t="str">
        <f t="shared" ref="CS7" si="90">IF(CS4&lt;&gt;"",CS8+CS11,"")</f>
        <v/>
      </c>
      <c r="CT7" s="161" t="str">
        <f t="shared" ref="CT7" si="91">IF(CT4&lt;&gt;"",CT8+CT11,"")</f>
        <v/>
      </c>
      <c r="CU7" s="161" t="str">
        <f t="shared" ref="CU7" si="92">IF(CU4&lt;&gt;"",CU8+CU11,"")</f>
        <v/>
      </c>
      <c r="CV7" s="161" t="str">
        <f t="shared" ref="CV7" si="93">IF(CV4&lt;&gt;"",CV8+CV11,"")</f>
        <v/>
      </c>
      <c r="CW7" s="161" t="str">
        <f t="shared" ref="CW7" si="94">IF(CW4&lt;&gt;"",CW8+CW11,"")</f>
        <v/>
      </c>
      <c r="CX7" s="161" t="str">
        <f t="shared" ref="CX7" si="95">IF(CX4&lt;&gt;"",CX8+CX11,"")</f>
        <v/>
      </c>
      <c r="CY7" s="161" t="str">
        <f t="shared" ref="CY7" si="96">IF(CY4&lt;&gt;"",CY8+CY11,"")</f>
        <v/>
      </c>
      <c r="CZ7" s="161" t="str">
        <f t="shared" ref="CZ7" si="97">IF(CZ4&lt;&gt;"",CZ8+CZ11,"")</f>
        <v/>
      </c>
      <c r="DA7" s="161" t="str">
        <f t="shared" ref="DA7" si="98">IF(DA4&lt;&gt;"",DA8+DA11,"")</f>
        <v/>
      </c>
      <c r="DB7" s="161" t="str">
        <f t="shared" ref="DB7" si="99">IF(DB4&lt;&gt;"",DB8+DB11,"")</f>
        <v/>
      </c>
      <c r="DC7" s="161" t="str">
        <f t="shared" ref="DC7" si="100">IF(DC4&lt;&gt;"",DC8+DC11,"")</f>
        <v/>
      </c>
    </row>
    <row r="8" spans="1:445" s="154" customFormat="1" ht="15" customHeight="1" x14ac:dyDescent="0.35">
      <c r="A8" s="104"/>
      <c r="B8" s="104" t="str">
        <f>IF('2.1 Kraftwerk allgemein'!$F$2="f",d_f_i!$B337,IF('2.1 Kraftwerk allgemein'!$F$2="i",d_f_i!$C337,d_f_i!$A337))</f>
        <v>Stromverkauf am Spotmarkt</v>
      </c>
      <c r="C8" s="104"/>
      <c r="D8" s="140" t="str">
        <f t="shared" ref="D8:D11" si="101">$D$7</f>
        <v>real</v>
      </c>
      <c r="E8" s="140" t="str">
        <f t="shared" ref="E8:E11" si="102">$E$7</f>
        <v>[Tsd. CHF]</v>
      </c>
      <c r="F8" s="160">
        <f>IF(F4="","",IF(OR('2.1 Kraftwerk allgemein'!$F$32="Nein",'2.1 Kraftwerk allgemein'!$F$32="Non",'2.1 Kraftwerk allgemein'!$F$32="No"),'3.2 Modell'!F9*'3.2 Modell'!F10/1000,(1-'2.3 Weitere Erträge'!G10)*'3.2 Modell'!F9*'3.2 Modell'!F10/1000))</f>
        <v>0</v>
      </c>
      <c r="G8" s="160">
        <f>IF(G4="","",IF(OR('2.1 Kraftwerk allgemein'!$F$32="Nein",'2.1 Kraftwerk allgemein'!$F$32="Non",'2.1 Kraftwerk allgemein'!$F$32="No"),'3.2 Modell'!G9*'3.2 Modell'!G10/1000,(1-'2.3 Weitere Erträge'!H10)*'3.2 Modell'!G9*'3.2 Modell'!G10/1000))</f>
        <v>0</v>
      </c>
      <c r="H8" s="160">
        <f>IF(H4="","",IF(OR('2.1 Kraftwerk allgemein'!$F$32="Nein",'2.1 Kraftwerk allgemein'!$F$32="Non",'2.1 Kraftwerk allgemein'!$F$32="No"),'3.2 Modell'!H9*'3.2 Modell'!H10/1000,(1-'2.3 Weitere Erträge'!I10)*'3.2 Modell'!H9*'3.2 Modell'!H10/1000))</f>
        <v>0</v>
      </c>
      <c r="I8" s="160">
        <f>IF(I4="","",IF(OR('2.1 Kraftwerk allgemein'!$F$32="Nein",'2.1 Kraftwerk allgemein'!$F$32="Non",'2.1 Kraftwerk allgemein'!$F$32="No"),'3.2 Modell'!I9*'3.2 Modell'!I10/1000,(1-'2.3 Weitere Erträge'!J10)*'3.2 Modell'!I9*'3.2 Modell'!I10/1000))</f>
        <v>0</v>
      </c>
      <c r="J8" s="160">
        <f>IF(J4="","",IF(OR('2.1 Kraftwerk allgemein'!$F$32="Nein",'2.1 Kraftwerk allgemein'!$F$32="Non",'2.1 Kraftwerk allgemein'!$F$32="No"),'3.2 Modell'!J9*'3.2 Modell'!J10/1000,(1-'2.3 Weitere Erträge'!K10)*'3.2 Modell'!J9*'3.2 Modell'!J10/1000))</f>
        <v>0</v>
      </c>
      <c r="K8" s="160">
        <f>IF(K4="","",IF(OR('2.1 Kraftwerk allgemein'!$F$32="Nein",'2.1 Kraftwerk allgemein'!$F$32="Non",'2.1 Kraftwerk allgemein'!$F$32="No"),'3.2 Modell'!K9*'3.2 Modell'!K10/1000,(1-'2.3 Weitere Erträge'!L10)*'3.2 Modell'!K9*'3.2 Modell'!K10/1000))</f>
        <v>0</v>
      </c>
      <c r="L8" s="160">
        <f>IF(L4="","",IF(OR('2.1 Kraftwerk allgemein'!$F$32="Nein",'2.1 Kraftwerk allgemein'!$F$32="Non",'2.1 Kraftwerk allgemein'!$F$32="No"),'3.2 Modell'!L9*'3.2 Modell'!L10/1000,(1-'2.3 Weitere Erträge'!M10)*'3.2 Modell'!L9*'3.2 Modell'!L10/1000))</f>
        <v>0</v>
      </c>
      <c r="M8" s="160">
        <f>IF(M4="","",IF(OR('2.1 Kraftwerk allgemein'!$F$32="Nein",'2.1 Kraftwerk allgemein'!$F$32="Non",'2.1 Kraftwerk allgemein'!$F$32="No"),'3.2 Modell'!M9*'3.2 Modell'!M10/1000,(1-'2.3 Weitere Erträge'!N10)*'3.2 Modell'!M9*'3.2 Modell'!M10/1000))</f>
        <v>0</v>
      </c>
      <c r="N8" s="160">
        <f>IF(N4="","",IF(OR('2.1 Kraftwerk allgemein'!$F$32="Nein",'2.1 Kraftwerk allgemein'!$F$32="Non",'2.1 Kraftwerk allgemein'!$F$32="No"),'3.2 Modell'!N9*'3.2 Modell'!N10/1000,(1-'2.3 Weitere Erträge'!O10)*'3.2 Modell'!N9*'3.2 Modell'!N10/1000))</f>
        <v>0</v>
      </c>
      <c r="O8" s="160">
        <f>IF(O4="","",IF(OR('2.1 Kraftwerk allgemein'!$F$32="Nein",'2.1 Kraftwerk allgemein'!$F$32="Non",'2.1 Kraftwerk allgemein'!$F$32="No"),'3.2 Modell'!O9*'3.2 Modell'!O10/1000,(1-'2.3 Weitere Erträge'!P10)*'3.2 Modell'!O9*'3.2 Modell'!O10/1000))</f>
        <v>0</v>
      </c>
      <c r="P8" s="160">
        <f>IF(P4="","",IF(OR('2.1 Kraftwerk allgemein'!$F$32="Nein",'2.1 Kraftwerk allgemein'!$F$32="Non",'2.1 Kraftwerk allgemein'!$F$32="No"),'3.2 Modell'!P9*'3.2 Modell'!P10/1000,(1-'2.3 Weitere Erträge'!Q10)*'3.2 Modell'!P9*'3.2 Modell'!P10/1000))</f>
        <v>0</v>
      </c>
      <c r="Q8" s="160">
        <f>IF(Q4="","",IF(OR('2.1 Kraftwerk allgemein'!$F$32="Nein",'2.1 Kraftwerk allgemein'!$F$32="Non",'2.1 Kraftwerk allgemein'!$F$32="No"),'3.2 Modell'!Q9*'3.2 Modell'!Q10/1000,(1-'2.3 Weitere Erträge'!R10)*'3.2 Modell'!Q9*'3.2 Modell'!Q10/1000))</f>
        <v>0</v>
      </c>
      <c r="R8" s="160">
        <f>IF(R4="","",IF(OR('2.1 Kraftwerk allgemein'!$F$32="Nein",'2.1 Kraftwerk allgemein'!$F$32="Non",'2.1 Kraftwerk allgemein'!$F$32="No"),'3.2 Modell'!R9*'3.2 Modell'!R10/1000,(1-'2.3 Weitere Erträge'!S10)*'3.2 Modell'!R9*'3.2 Modell'!R10/1000))</f>
        <v>0</v>
      </c>
      <c r="S8" s="160">
        <f>IF(S4="","",IF(OR('2.1 Kraftwerk allgemein'!$F$32="Nein",'2.1 Kraftwerk allgemein'!$F$32="Non",'2.1 Kraftwerk allgemein'!$F$32="No"),'3.2 Modell'!S9*'3.2 Modell'!S10/1000,(1-'2.3 Weitere Erträge'!T10)*'3.2 Modell'!S9*'3.2 Modell'!S10/1000))</f>
        <v>0</v>
      </c>
      <c r="T8" s="160">
        <f>IF(T4="","",IF(OR('2.1 Kraftwerk allgemein'!$F$32="Nein",'2.1 Kraftwerk allgemein'!$F$32="Non",'2.1 Kraftwerk allgemein'!$F$32="No"),'3.2 Modell'!T9*'3.2 Modell'!T10/1000,(1-'2.3 Weitere Erträge'!U10)*'3.2 Modell'!T9*'3.2 Modell'!T10/1000))</f>
        <v>0</v>
      </c>
      <c r="U8" s="160">
        <f>IF(U4="","",IF(OR('2.1 Kraftwerk allgemein'!$F$32="Nein",'2.1 Kraftwerk allgemein'!$F$32="Non",'2.1 Kraftwerk allgemein'!$F$32="No"),'3.2 Modell'!U9*'3.2 Modell'!U10/1000,(1-'2.3 Weitere Erträge'!V10)*'3.2 Modell'!U9*'3.2 Modell'!U10/1000))</f>
        <v>0</v>
      </c>
      <c r="V8" s="160">
        <f>IF(V4="","",IF(OR('2.1 Kraftwerk allgemein'!$F$32="Nein",'2.1 Kraftwerk allgemein'!$F$32="Non",'2.1 Kraftwerk allgemein'!$F$32="No"),'3.2 Modell'!V9*'3.2 Modell'!V10/1000,(1-'2.3 Weitere Erträge'!W10)*'3.2 Modell'!V9*'3.2 Modell'!V10/1000))</f>
        <v>0</v>
      </c>
      <c r="W8" s="160">
        <f>IF(W4="","",IF(OR('2.1 Kraftwerk allgemein'!$F$32="Nein",'2.1 Kraftwerk allgemein'!$F$32="Non",'2.1 Kraftwerk allgemein'!$F$32="No"),'3.2 Modell'!W9*'3.2 Modell'!W10/1000,(1-'2.3 Weitere Erträge'!X10)*'3.2 Modell'!W9*'3.2 Modell'!W10/1000))</f>
        <v>0</v>
      </c>
      <c r="X8" s="160">
        <f>IF(X4="","",IF(OR('2.1 Kraftwerk allgemein'!$F$32="Nein",'2.1 Kraftwerk allgemein'!$F$32="Non",'2.1 Kraftwerk allgemein'!$F$32="No"),'3.2 Modell'!X9*'3.2 Modell'!X10/1000,(1-'2.3 Weitere Erträge'!Y10)*'3.2 Modell'!X9*'3.2 Modell'!X10/1000))</f>
        <v>0</v>
      </c>
      <c r="Y8" s="160">
        <f>IF(Y4="","",IF(OR('2.1 Kraftwerk allgemein'!$F$32="Nein",'2.1 Kraftwerk allgemein'!$F$32="Non",'2.1 Kraftwerk allgemein'!$F$32="No"),'3.2 Modell'!Y9*'3.2 Modell'!Y10/1000,(1-'2.3 Weitere Erträge'!Z10)*'3.2 Modell'!Y9*'3.2 Modell'!Y10/1000))</f>
        <v>0</v>
      </c>
      <c r="Z8" s="160">
        <f>IF(Z4="","",IF(OR('2.1 Kraftwerk allgemein'!$F$32="Nein",'2.1 Kraftwerk allgemein'!$F$32="Non",'2.1 Kraftwerk allgemein'!$F$32="No"),'3.2 Modell'!Z9*'3.2 Modell'!Z10/1000,(1-'2.3 Weitere Erträge'!AA10)*'3.2 Modell'!Z9*'3.2 Modell'!Z10/1000))</f>
        <v>0</v>
      </c>
      <c r="AA8" s="160">
        <f>IF(AA4="","",IF(OR('2.1 Kraftwerk allgemein'!$F$32="Nein",'2.1 Kraftwerk allgemein'!$F$32="Non",'2.1 Kraftwerk allgemein'!$F$32="No"),'3.2 Modell'!AA9*'3.2 Modell'!AA10/1000,(1-'2.3 Weitere Erträge'!AB10)*'3.2 Modell'!AA9*'3.2 Modell'!AA10/1000))</f>
        <v>0</v>
      </c>
      <c r="AB8" s="160">
        <f>IF(AB4="","",IF(OR('2.1 Kraftwerk allgemein'!$F$32="Nein",'2.1 Kraftwerk allgemein'!$F$32="Non",'2.1 Kraftwerk allgemein'!$F$32="No"),'3.2 Modell'!AB9*'3.2 Modell'!AB10/1000,(1-'2.3 Weitere Erträge'!AC10)*'3.2 Modell'!AB9*'3.2 Modell'!AB10/1000))</f>
        <v>0</v>
      </c>
      <c r="AC8" s="160">
        <f>IF(AC4="","",IF(OR('2.1 Kraftwerk allgemein'!$F$32="Nein",'2.1 Kraftwerk allgemein'!$F$32="Non",'2.1 Kraftwerk allgemein'!$F$32="No"),'3.2 Modell'!AC9*'3.2 Modell'!AC10/1000,(1-'2.3 Weitere Erträge'!AD10)*'3.2 Modell'!AC9*'3.2 Modell'!AC10/1000))</f>
        <v>0</v>
      </c>
      <c r="AD8" s="160">
        <f>IF(AD4="","",IF(OR('2.1 Kraftwerk allgemein'!$F$32="Nein",'2.1 Kraftwerk allgemein'!$F$32="Non",'2.1 Kraftwerk allgemein'!$F$32="No"),'3.2 Modell'!AD9*'3.2 Modell'!AD10/1000,(1-'2.3 Weitere Erträge'!AE10)*'3.2 Modell'!AD9*'3.2 Modell'!AD10/1000))</f>
        <v>0</v>
      </c>
      <c r="AE8" s="160">
        <f>IF(AE4="","",IF(OR('2.1 Kraftwerk allgemein'!$F$32="Nein",'2.1 Kraftwerk allgemein'!$F$32="Non",'2.1 Kraftwerk allgemein'!$F$32="No"),'3.2 Modell'!AE9*'3.2 Modell'!AE10/1000,(1-'2.3 Weitere Erträge'!AF10)*'3.2 Modell'!AE9*'3.2 Modell'!AE10/1000))</f>
        <v>0</v>
      </c>
      <c r="AF8" s="160">
        <f>IF(AF4="","",IF(OR('2.1 Kraftwerk allgemein'!$F$32="Nein",'2.1 Kraftwerk allgemein'!$F$32="Non",'2.1 Kraftwerk allgemein'!$F$32="No"),'3.2 Modell'!AF9*'3.2 Modell'!AF10/1000,(1-'2.3 Weitere Erträge'!AG10)*'3.2 Modell'!AF9*'3.2 Modell'!AF10/1000))</f>
        <v>0</v>
      </c>
      <c r="AG8" s="160">
        <f>IF(AG4="","",IF(OR('2.1 Kraftwerk allgemein'!$F$32="Nein",'2.1 Kraftwerk allgemein'!$F$32="Non",'2.1 Kraftwerk allgemein'!$F$32="No"),'3.2 Modell'!AG9*'3.2 Modell'!AG10/1000,(1-'2.3 Weitere Erträge'!AH10)*'3.2 Modell'!AG9*'3.2 Modell'!AG10/1000))</f>
        <v>0</v>
      </c>
      <c r="AH8" s="160">
        <f>IF(AH4="","",IF(OR('2.1 Kraftwerk allgemein'!$F$32="Nein",'2.1 Kraftwerk allgemein'!$F$32="Non",'2.1 Kraftwerk allgemein'!$F$32="No"),'3.2 Modell'!AH9*'3.2 Modell'!AH10/1000,(1-'2.3 Weitere Erträge'!AI10)*'3.2 Modell'!AH9*'3.2 Modell'!AH10/1000))</f>
        <v>0</v>
      </c>
      <c r="AI8" s="160">
        <f>IF(AI4="","",IF(OR('2.1 Kraftwerk allgemein'!$F$32="Nein",'2.1 Kraftwerk allgemein'!$F$32="Non",'2.1 Kraftwerk allgemein'!$F$32="No"),'3.2 Modell'!AI9*'3.2 Modell'!AI10/1000,(1-'2.3 Weitere Erträge'!AJ10)*'3.2 Modell'!AI9*'3.2 Modell'!AI10/1000))</f>
        <v>0</v>
      </c>
      <c r="AJ8" s="160">
        <f>IF(AJ4="","",IF(OR('2.1 Kraftwerk allgemein'!$F$32="Nein",'2.1 Kraftwerk allgemein'!$F$32="Non",'2.1 Kraftwerk allgemein'!$F$32="No"),'3.2 Modell'!AJ9*'3.2 Modell'!AJ10/1000,(1-'2.3 Weitere Erträge'!AK10)*'3.2 Modell'!AJ9*'3.2 Modell'!AJ10/1000))</f>
        <v>0</v>
      </c>
      <c r="AK8" s="160">
        <f>IF(AK4="","",IF(OR('2.1 Kraftwerk allgemein'!$F$32="Nein",'2.1 Kraftwerk allgemein'!$F$32="Non",'2.1 Kraftwerk allgemein'!$F$32="No"),'3.2 Modell'!AK9*'3.2 Modell'!AK10/1000,(1-'2.3 Weitere Erträge'!AL10)*'3.2 Modell'!AK9*'3.2 Modell'!AK10/1000))</f>
        <v>0</v>
      </c>
      <c r="AL8" s="160">
        <f>IF(AL4="","",IF(OR('2.1 Kraftwerk allgemein'!$F$32="Nein",'2.1 Kraftwerk allgemein'!$F$32="Non",'2.1 Kraftwerk allgemein'!$F$32="No"),'3.2 Modell'!AL9*'3.2 Modell'!AL10/1000,(1-'2.3 Weitere Erträge'!AM10)*'3.2 Modell'!AL9*'3.2 Modell'!AL10/1000))</f>
        <v>0</v>
      </c>
      <c r="AM8" s="160" t="str">
        <f>IF(AM4="","",IF(OR('2.1 Kraftwerk allgemein'!$F$32="Nein",'2.1 Kraftwerk allgemein'!$F$32="Non",'2.1 Kraftwerk allgemein'!$F$32="No"),'3.2 Modell'!AM9*'3.2 Modell'!AM10/1000,(1-'2.3 Weitere Erträge'!AN10)*'3.2 Modell'!AM9*'3.2 Modell'!AM10/1000))</f>
        <v/>
      </c>
      <c r="AN8" s="160" t="str">
        <f>IF(AN4="","",IF(OR('2.1 Kraftwerk allgemein'!$F$32="Nein",'2.1 Kraftwerk allgemein'!$F$32="Non",'2.1 Kraftwerk allgemein'!$F$32="No"),'3.2 Modell'!AN9*'3.2 Modell'!AN10/1000,(1-'2.3 Weitere Erträge'!AO10)*'3.2 Modell'!AN9*'3.2 Modell'!AN10/1000))</f>
        <v/>
      </c>
      <c r="AO8" s="160" t="str">
        <f>IF(AO4="","",IF(OR('2.1 Kraftwerk allgemein'!$F$32="Nein",'2.1 Kraftwerk allgemein'!$F$32="Non",'2.1 Kraftwerk allgemein'!$F$32="No"),'3.2 Modell'!AO9*'3.2 Modell'!AO10/1000,(1-'2.3 Weitere Erträge'!AP10)*'3.2 Modell'!AO9*'3.2 Modell'!AO10/1000))</f>
        <v/>
      </c>
      <c r="AP8" s="160" t="str">
        <f>IF(AP4="","",IF(OR('2.1 Kraftwerk allgemein'!$F$32="Nein",'2.1 Kraftwerk allgemein'!$F$32="Non",'2.1 Kraftwerk allgemein'!$F$32="No"),'3.2 Modell'!AP9*'3.2 Modell'!AP10/1000,(1-'2.3 Weitere Erträge'!AQ10)*'3.2 Modell'!AP9*'3.2 Modell'!AP10/1000))</f>
        <v/>
      </c>
      <c r="AQ8" s="160" t="str">
        <f>IF(AQ4="","",IF(OR('2.1 Kraftwerk allgemein'!$F$32="Nein",'2.1 Kraftwerk allgemein'!$F$32="Non",'2.1 Kraftwerk allgemein'!$F$32="No"),'3.2 Modell'!AQ9*'3.2 Modell'!AQ10/1000,(1-'2.3 Weitere Erträge'!AR10)*'3.2 Modell'!AQ9*'3.2 Modell'!AQ10/1000))</f>
        <v/>
      </c>
      <c r="AR8" s="160" t="str">
        <f>IF(AR4="","",IF(OR('2.1 Kraftwerk allgemein'!$F$32="Nein",'2.1 Kraftwerk allgemein'!$F$32="Non",'2.1 Kraftwerk allgemein'!$F$32="No"),'3.2 Modell'!AR9*'3.2 Modell'!AR10/1000,(1-'2.3 Weitere Erträge'!AS10)*'3.2 Modell'!AR9*'3.2 Modell'!AR10/1000))</f>
        <v/>
      </c>
      <c r="AS8" s="160" t="str">
        <f>IF(AS4="","",IF(OR('2.1 Kraftwerk allgemein'!$F$32="Nein",'2.1 Kraftwerk allgemein'!$F$32="Non",'2.1 Kraftwerk allgemein'!$F$32="No"),'3.2 Modell'!AS9*'3.2 Modell'!AS10/1000,(1-'2.3 Weitere Erträge'!AT10)*'3.2 Modell'!AS9*'3.2 Modell'!AS10/1000))</f>
        <v/>
      </c>
      <c r="AT8" s="160" t="str">
        <f>IF(AT4="","",IF(OR('2.1 Kraftwerk allgemein'!$F$32="Nein",'2.1 Kraftwerk allgemein'!$F$32="Non",'2.1 Kraftwerk allgemein'!$F$32="No"),'3.2 Modell'!AT9*'3.2 Modell'!AT10/1000,(1-'2.3 Weitere Erträge'!AU10)*'3.2 Modell'!AT9*'3.2 Modell'!AT10/1000))</f>
        <v/>
      </c>
      <c r="AU8" s="160" t="str">
        <f>IF(AU4="","",IF(OR('2.1 Kraftwerk allgemein'!$F$32="Nein",'2.1 Kraftwerk allgemein'!$F$32="Non",'2.1 Kraftwerk allgemein'!$F$32="No"),'3.2 Modell'!AU9*'3.2 Modell'!AU10/1000,(1-'2.3 Weitere Erträge'!AV10)*'3.2 Modell'!AU9*'3.2 Modell'!AU10/1000))</f>
        <v/>
      </c>
      <c r="AV8" s="160" t="str">
        <f>IF(AV4="","",IF(OR('2.1 Kraftwerk allgemein'!$F$32="Nein",'2.1 Kraftwerk allgemein'!$F$32="Non",'2.1 Kraftwerk allgemein'!$F$32="No"),'3.2 Modell'!AV9*'3.2 Modell'!AV10/1000,(1-'2.3 Weitere Erträge'!AW10)*'3.2 Modell'!AV9*'3.2 Modell'!AV10/1000))</f>
        <v/>
      </c>
      <c r="AW8" s="160" t="str">
        <f>IF(AW4="","",IF(OR('2.1 Kraftwerk allgemein'!$F$32="Nein",'2.1 Kraftwerk allgemein'!$F$32="Non",'2.1 Kraftwerk allgemein'!$F$32="No"),'3.2 Modell'!AW9*'3.2 Modell'!AW10/1000,(1-'2.3 Weitere Erträge'!AX10)*'3.2 Modell'!AW9*'3.2 Modell'!AW10/1000))</f>
        <v/>
      </c>
      <c r="AX8" s="160" t="str">
        <f>IF(AX4="","",IF(OR('2.1 Kraftwerk allgemein'!$F$32="Nein",'2.1 Kraftwerk allgemein'!$F$32="Non",'2.1 Kraftwerk allgemein'!$F$32="No"),'3.2 Modell'!AX9*'3.2 Modell'!AX10/1000,(1-'2.3 Weitere Erträge'!AY10)*'3.2 Modell'!AX9*'3.2 Modell'!AX10/1000))</f>
        <v/>
      </c>
      <c r="AY8" s="160" t="str">
        <f>IF(AY4="","",IF(OR('2.1 Kraftwerk allgemein'!$F$32="Nein",'2.1 Kraftwerk allgemein'!$F$32="Non",'2.1 Kraftwerk allgemein'!$F$32="No"),'3.2 Modell'!AY9*'3.2 Modell'!AY10/1000,(1-'2.3 Weitere Erträge'!AZ10)*'3.2 Modell'!AY9*'3.2 Modell'!AY10/1000))</f>
        <v/>
      </c>
      <c r="AZ8" s="160" t="str">
        <f>IF(AZ4="","",IF(OR('2.1 Kraftwerk allgemein'!$F$32="Nein",'2.1 Kraftwerk allgemein'!$F$32="Non",'2.1 Kraftwerk allgemein'!$F$32="No"),'3.2 Modell'!AZ9*'3.2 Modell'!AZ10/1000,(1-'2.3 Weitere Erträge'!BA10)*'3.2 Modell'!AZ9*'3.2 Modell'!AZ10/1000))</f>
        <v/>
      </c>
      <c r="BA8" s="160" t="str">
        <f>IF(BA4="","",IF(OR('2.1 Kraftwerk allgemein'!$F$32="Nein",'2.1 Kraftwerk allgemein'!$F$32="Non",'2.1 Kraftwerk allgemein'!$F$32="No"),'3.2 Modell'!BA9*'3.2 Modell'!BA10/1000,(1-'2.3 Weitere Erträge'!BB10)*'3.2 Modell'!BA9*'3.2 Modell'!BA10/1000))</f>
        <v/>
      </c>
      <c r="BB8" s="160" t="str">
        <f>IF(BB4="","",IF(OR('2.1 Kraftwerk allgemein'!$F$32="Nein",'2.1 Kraftwerk allgemein'!$F$32="Non",'2.1 Kraftwerk allgemein'!$F$32="No"),'3.2 Modell'!BB9*'3.2 Modell'!BB10/1000,(1-'2.3 Weitere Erträge'!BC10)*'3.2 Modell'!BB9*'3.2 Modell'!BB10/1000))</f>
        <v/>
      </c>
      <c r="BC8" s="160" t="str">
        <f>IF(BC4="","",IF(OR('2.1 Kraftwerk allgemein'!$F$32="Nein",'2.1 Kraftwerk allgemein'!$F$32="Non",'2.1 Kraftwerk allgemein'!$F$32="No"),'3.2 Modell'!BC9*'3.2 Modell'!BC10/1000,(1-'2.3 Weitere Erträge'!BD10)*'3.2 Modell'!BC9*'3.2 Modell'!BC10/1000))</f>
        <v/>
      </c>
      <c r="BD8" s="160" t="str">
        <f>IF(BD4="","",IF(OR('2.1 Kraftwerk allgemein'!$F$32="Nein",'2.1 Kraftwerk allgemein'!$F$32="Non",'2.1 Kraftwerk allgemein'!$F$32="No"),'3.2 Modell'!BD9*'3.2 Modell'!BD10/1000,(1-'2.3 Weitere Erträge'!BE10)*'3.2 Modell'!BD9*'3.2 Modell'!BD10/1000))</f>
        <v/>
      </c>
      <c r="BE8" s="160" t="str">
        <f>IF(BE4="","",IF(OR('2.1 Kraftwerk allgemein'!$F$32="Nein",'2.1 Kraftwerk allgemein'!$F$32="Non",'2.1 Kraftwerk allgemein'!$F$32="No"),'3.2 Modell'!BE9*'3.2 Modell'!BE10/1000,(1-'2.3 Weitere Erträge'!BF10)*'3.2 Modell'!BE9*'3.2 Modell'!BE10/1000))</f>
        <v/>
      </c>
      <c r="BF8" s="160" t="str">
        <f>IF(BF4="","",IF(OR('2.1 Kraftwerk allgemein'!$F$32="Nein",'2.1 Kraftwerk allgemein'!$F$32="Non",'2.1 Kraftwerk allgemein'!$F$32="No"),'3.2 Modell'!BF9*'3.2 Modell'!BF10/1000,(1-'2.3 Weitere Erträge'!BG10)*'3.2 Modell'!BF9*'3.2 Modell'!BF10/1000))</f>
        <v/>
      </c>
      <c r="BG8" s="160" t="str">
        <f>IF(BG4="","",IF(OR('2.1 Kraftwerk allgemein'!$F$32="Nein",'2.1 Kraftwerk allgemein'!$F$32="Non",'2.1 Kraftwerk allgemein'!$F$32="No"),'3.2 Modell'!BG9*'3.2 Modell'!BG10/1000,(1-'2.3 Weitere Erträge'!BH10)*'3.2 Modell'!BG9*'3.2 Modell'!BG10/1000))</f>
        <v/>
      </c>
      <c r="BH8" s="160" t="str">
        <f>IF(BH4="","",IF(OR('2.1 Kraftwerk allgemein'!$F$32="Nein",'2.1 Kraftwerk allgemein'!$F$32="Non",'2.1 Kraftwerk allgemein'!$F$32="No"),'3.2 Modell'!BH9*'3.2 Modell'!BH10/1000,(1-'2.3 Weitere Erträge'!BI10)*'3.2 Modell'!BH9*'3.2 Modell'!BH10/1000))</f>
        <v/>
      </c>
      <c r="BI8" s="160" t="str">
        <f>IF(BI4="","",IF(OR('2.1 Kraftwerk allgemein'!$F$32="Nein",'2.1 Kraftwerk allgemein'!$F$32="Non",'2.1 Kraftwerk allgemein'!$F$32="No"),'3.2 Modell'!BI9*'3.2 Modell'!BI10/1000,(1-'2.3 Weitere Erträge'!BJ10)*'3.2 Modell'!BI9*'3.2 Modell'!BI10/1000))</f>
        <v/>
      </c>
      <c r="BJ8" s="160" t="str">
        <f>IF(BJ4="","",IF(OR('2.1 Kraftwerk allgemein'!$F$32="Nein",'2.1 Kraftwerk allgemein'!$F$32="Non",'2.1 Kraftwerk allgemein'!$F$32="No"),'3.2 Modell'!BJ9*'3.2 Modell'!BJ10/1000,(1-'2.3 Weitere Erträge'!BK10)*'3.2 Modell'!BJ9*'3.2 Modell'!BJ10/1000))</f>
        <v/>
      </c>
      <c r="BK8" s="160" t="str">
        <f>IF(BK4="","",IF(OR('2.1 Kraftwerk allgemein'!$F$32="Nein",'2.1 Kraftwerk allgemein'!$F$32="Non",'2.1 Kraftwerk allgemein'!$F$32="No"),'3.2 Modell'!BK9*'3.2 Modell'!BK10/1000,(1-'2.3 Weitere Erträge'!BL10)*'3.2 Modell'!BK9*'3.2 Modell'!BK10/1000))</f>
        <v/>
      </c>
      <c r="BL8" s="160" t="str">
        <f>IF(BL4="","",IF(OR('2.1 Kraftwerk allgemein'!$F$32="Nein",'2.1 Kraftwerk allgemein'!$F$32="Non",'2.1 Kraftwerk allgemein'!$F$32="No"),'3.2 Modell'!BL9*'3.2 Modell'!BL10/1000,(1-'2.3 Weitere Erträge'!BM10)*'3.2 Modell'!BL9*'3.2 Modell'!BL10/1000))</f>
        <v/>
      </c>
      <c r="BM8" s="160" t="str">
        <f>IF(BM4="","",IF(OR('2.1 Kraftwerk allgemein'!$F$32="Nein",'2.1 Kraftwerk allgemein'!$F$32="Non",'2.1 Kraftwerk allgemein'!$F$32="No"),'3.2 Modell'!BM9*'3.2 Modell'!BM10/1000,(1-'2.3 Weitere Erträge'!BN10)*'3.2 Modell'!BM9*'3.2 Modell'!BM10/1000))</f>
        <v/>
      </c>
      <c r="BN8" s="160" t="str">
        <f>IF(BN4="","",IF(OR('2.1 Kraftwerk allgemein'!$F$32="Nein",'2.1 Kraftwerk allgemein'!$F$32="Non",'2.1 Kraftwerk allgemein'!$F$32="No"),'3.2 Modell'!BN9*'3.2 Modell'!BN10/1000,(1-'2.3 Weitere Erträge'!BO10)*'3.2 Modell'!BN9*'3.2 Modell'!BN10/1000))</f>
        <v/>
      </c>
      <c r="BO8" s="160" t="str">
        <f>IF(BO4="","",IF(OR('2.1 Kraftwerk allgemein'!$F$32="Nein",'2.1 Kraftwerk allgemein'!$F$32="Non",'2.1 Kraftwerk allgemein'!$F$32="No"),'3.2 Modell'!BO9*'3.2 Modell'!BO10/1000,(1-'2.3 Weitere Erträge'!BP10)*'3.2 Modell'!BO9*'3.2 Modell'!BO10/1000))</f>
        <v/>
      </c>
      <c r="BP8" s="160" t="str">
        <f>IF(BP4="","",IF(OR('2.1 Kraftwerk allgemein'!$F$32="Nein",'2.1 Kraftwerk allgemein'!$F$32="Non",'2.1 Kraftwerk allgemein'!$F$32="No"),'3.2 Modell'!BP9*'3.2 Modell'!BP10/1000,(1-'2.3 Weitere Erträge'!BQ10)*'3.2 Modell'!BP9*'3.2 Modell'!BP10/1000))</f>
        <v/>
      </c>
      <c r="BQ8" s="160" t="str">
        <f>IF(BQ4="","",IF(OR('2.1 Kraftwerk allgemein'!$F$32="Nein",'2.1 Kraftwerk allgemein'!$F$32="Non",'2.1 Kraftwerk allgemein'!$F$32="No"),'3.2 Modell'!BQ9*'3.2 Modell'!BQ10/1000,(1-'2.3 Weitere Erträge'!BR10)*'3.2 Modell'!BQ9*'3.2 Modell'!BQ10/1000))</f>
        <v/>
      </c>
      <c r="BR8" s="160" t="str">
        <f>IF(BR4="","",IF(OR('2.1 Kraftwerk allgemein'!$F$32="Nein",'2.1 Kraftwerk allgemein'!$F$32="Non",'2.1 Kraftwerk allgemein'!$F$32="No"),'3.2 Modell'!BR9*'3.2 Modell'!BR10/1000,(1-'2.3 Weitere Erträge'!BS10)*'3.2 Modell'!BR9*'3.2 Modell'!BR10/1000))</f>
        <v/>
      </c>
      <c r="BS8" s="160" t="str">
        <f>IF(BS4="","",IF(OR('2.1 Kraftwerk allgemein'!$F$32="Nein",'2.1 Kraftwerk allgemein'!$F$32="Non",'2.1 Kraftwerk allgemein'!$F$32="No"),'3.2 Modell'!BS9*'3.2 Modell'!BS10/1000,(1-'2.3 Weitere Erträge'!BT10)*'3.2 Modell'!BS9*'3.2 Modell'!BS10/1000))</f>
        <v/>
      </c>
      <c r="BT8" s="160" t="str">
        <f>IF(BT4="","",IF(OR('2.1 Kraftwerk allgemein'!$F$32="Nein",'2.1 Kraftwerk allgemein'!$F$32="Non",'2.1 Kraftwerk allgemein'!$F$32="No"),'3.2 Modell'!BT9*'3.2 Modell'!BT10/1000,(1-'2.3 Weitere Erträge'!BU10)*'3.2 Modell'!BT9*'3.2 Modell'!BT10/1000))</f>
        <v/>
      </c>
      <c r="BU8" s="160" t="str">
        <f>IF(BU4="","",IF(OR('2.1 Kraftwerk allgemein'!$F$32="Nein",'2.1 Kraftwerk allgemein'!$F$32="Non",'2.1 Kraftwerk allgemein'!$F$32="No"),'3.2 Modell'!BU9*'3.2 Modell'!BU10/1000,(1-'2.3 Weitere Erträge'!BV10)*'3.2 Modell'!BU9*'3.2 Modell'!BU10/1000))</f>
        <v/>
      </c>
      <c r="BV8" s="160" t="str">
        <f>IF(BV4="","",IF(OR('2.1 Kraftwerk allgemein'!$F$32="Nein",'2.1 Kraftwerk allgemein'!$F$32="Non",'2.1 Kraftwerk allgemein'!$F$32="No"),'3.2 Modell'!BV9*'3.2 Modell'!BV10/1000,(1-'2.3 Weitere Erträge'!BW10)*'3.2 Modell'!BV9*'3.2 Modell'!BV10/1000))</f>
        <v/>
      </c>
      <c r="BW8" s="160" t="str">
        <f>IF(BW4="","",IF(OR('2.1 Kraftwerk allgemein'!$F$32="Nein",'2.1 Kraftwerk allgemein'!$F$32="Non",'2.1 Kraftwerk allgemein'!$F$32="No"),'3.2 Modell'!BW9*'3.2 Modell'!BW10/1000,(1-'2.3 Weitere Erträge'!BX10)*'3.2 Modell'!BW9*'3.2 Modell'!BW10/1000))</f>
        <v/>
      </c>
      <c r="BX8" s="160" t="str">
        <f>IF(BX4="","",IF(OR('2.1 Kraftwerk allgemein'!$F$32="Nein",'2.1 Kraftwerk allgemein'!$F$32="Non",'2.1 Kraftwerk allgemein'!$F$32="No"),'3.2 Modell'!BX9*'3.2 Modell'!BX10/1000,(1-'2.3 Weitere Erträge'!BY10)*'3.2 Modell'!BX9*'3.2 Modell'!BX10/1000))</f>
        <v/>
      </c>
      <c r="BY8" s="160" t="str">
        <f>IF(BY4="","",IF(OR('2.1 Kraftwerk allgemein'!$F$32="Nein",'2.1 Kraftwerk allgemein'!$F$32="Non",'2.1 Kraftwerk allgemein'!$F$32="No"),'3.2 Modell'!BY9*'3.2 Modell'!BY10/1000,(1-'2.3 Weitere Erträge'!BZ10)*'3.2 Modell'!BY9*'3.2 Modell'!BY10/1000))</f>
        <v/>
      </c>
      <c r="BZ8" s="160" t="str">
        <f>IF(BZ4="","",IF(OR('2.1 Kraftwerk allgemein'!$F$32="Nein",'2.1 Kraftwerk allgemein'!$F$32="Non",'2.1 Kraftwerk allgemein'!$F$32="No"),'3.2 Modell'!BZ9*'3.2 Modell'!BZ10/1000,(1-'2.3 Weitere Erträge'!CA10)*'3.2 Modell'!BZ9*'3.2 Modell'!BZ10/1000))</f>
        <v/>
      </c>
      <c r="CA8" s="160" t="str">
        <f>IF(CA4="","",IF(OR('2.1 Kraftwerk allgemein'!$F$32="Nein",'2.1 Kraftwerk allgemein'!$F$32="Non",'2.1 Kraftwerk allgemein'!$F$32="No"),'3.2 Modell'!CA9*'3.2 Modell'!CA10/1000,(1-'2.3 Weitere Erträge'!CB10)*'3.2 Modell'!CA9*'3.2 Modell'!CA10/1000))</f>
        <v/>
      </c>
      <c r="CB8" s="160" t="str">
        <f>IF(CB4="","",IF(OR('2.1 Kraftwerk allgemein'!$F$32="Nein",'2.1 Kraftwerk allgemein'!$F$32="Non",'2.1 Kraftwerk allgemein'!$F$32="No"),'3.2 Modell'!CB9*'3.2 Modell'!CB10/1000,(1-'2.3 Weitere Erträge'!CC10)*'3.2 Modell'!CB9*'3.2 Modell'!CB10/1000))</f>
        <v/>
      </c>
      <c r="CC8" s="160" t="str">
        <f>IF(CC4="","",IF(OR('2.1 Kraftwerk allgemein'!$F$32="Nein",'2.1 Kraftwerk allgemein'!$F$32="Non",'2.1 Kraftwerk allgemein'!$F$32="No"),'3.2 Modell'!CC9*'3.2 Modell'!CC10/1000,(1-'2.3 Weitere Erträge'!CD10)*'3.2 Modell'!CC9*'3.2 Modell'!CC10/1000))</f>
        <v/>
      </c>
      <c r="CD8" s="160" t="str">
        <f>IF(CD4="","",IF(OR('2.1 Kraftwerk allgemein'!$F$32="Nein",'2.1 Kraftwerk allgemein'!$F$32="Non",'2.1 Kraftwerk allgemein'!$F$32="No"),'3.2 Modell'!CD9*'3.2 Modell'!CD10/1000,(1-'2.3 Weitere Erträge'!CE10)*'3.2 Modell'!CD9*'3.2 Modell'!CD10/1000))</f>
        <v/>
      </c>
      <c r="CE8" s="160" t="str">
        <f>IF(CE4="","",IF(OR('2.1 Kraftwerk allgemein'!$F$32="Nein",'2.1 Kraftwerk allgemein'!$F$32="Non",'2.1 Kraftwerk allgemein'!$F$32="No"),'3.2 Modell'!CE9*'3.2 Modell'!CE10/1000,(1-'2.3 Weitere Erträge'!CF10)*'3.2 Modell'!CE9*'3.2 Modell'!CE10/1000))</f>
        <v/>
      </c>
      <c r="CF8" s="160" t="str">
        <f>IF(CF4="","",IF(OR('2.1 Kraftwerk allgemein'!$F$32="Nein",'2.1 Kraftwerk allgemein'!$F$32="Non",'2.1 Kraftwerk allgemein'!$F$32="No"),'3.2 Modell'!CF9*'3.2 Modell'!CF10/1000,(1-'2.3 Weitere Erträge'!CG10)*'3.2 Modell'!CF9*'3.2 Modell'!CF10/1000))</f>
        <v/>
      </c>
      <c r="CG8" s="160" t="str">
        <f>IF(CG4="","",IF(OR('2.1 Kraftwerk allgemein'!$F$32="Nein",'2.1 Kraftwerk allgemein'!$F$32="Non",'2.1 Kraftwerk allgemein'!$F$32="No"),'3.2 Modell'!CG9*'3.2 Modell'!CG10/1000,(1-'2.3 Weitere Erträge'!CH10)*'3.2 Modell'!CG9*'3.2 Modell'!CG10/1000))</f>
        <v/>
      </c>
      <c r="CH8" s="160" t="str">
        <f>IF(CH4="","",IF(OR('2.1 Kraftwerk allgemein'!$F$32="Nein",'2.1 Kraftwerk allgemein'!$F$32="Non",'2.1 Kraftwerk allgemein'!$F$32="No"),'3.2 Modell'!CH9*'3.2 Modell'!CH10/1000,(1-'2.3 Weitere Erträge'!CI10)*'3.2 Modell'!CH9*'3.2 Modell'!CH10/1000))</f>
        <v/>
      </c>
      <c r="CI8" s="160" t="str">
        <f>IF(CI4="","",IF(OR('2.1 Kraftwerk allgemein'!$F$32="Nein",'2.1 Kraftwerk allgemein'!$F$32="Non",'2.1 Kraftwerk allgemein'!$F$32="No"),'3.2 Modell'!CI9*'3.2 Modell'!CI10/1000,(1-'2.3 Weitere Erträge'!CJ10)*'3.2 Modell'!CI9*'3.2 Modell'!CI10/1000))</f>
        <v/>
      </c>
      <c r="CJ8" s="160" t="str">
        <f>IF(CJ4="","",IF(OR('2.1 Kraftwerk allgemein'!$F$32="Nein",'2.1 Kraftwerk allgemein'!$F$32="Non",'2.1 Kraftwerk allgemein'!$F$32="No"),'3.2 Modell'!CJ9*'3.2 Modell'!CJ10/1000,(1-'2.3 Weitere Erträge'!CK10)*'3.2 Modell'!CJ9*'3.2 Modell'!CJ10/1000))</f>
        <v/>
      </c>
      <c r="CK8" s="160" t="str">
        <f>IF(CK4="","",IF(OR('2.1 Kraftwerk allgemein'!$F$32="Nein",'2.1 Kraftwerk allgemein'!$F$32="Non",'2.1 Kraftwerk allgemein'!$F$32="No"),'3.2 Modell'!CK9*'3.2 Modell'!CK10/1000,(1-'2.3 Weitere Erträge'!CL10)*'3.2 Modell'!CK9*'3.2 Modell'!CK10/1000))</f>
        <v/>
      </c>
      <c r="CL8" s="160" t="str">
        <f>IF(CL4="","",IF(OR('2.1 Kraftwerk allgemein'!$F$32="Nein",'2.1 Kraftwerk allgemein'!$F$32="Non",'2.1 Kraftwerk allgemein'!$F$32="No"),'3.2 Modell'!CL9*'3.2 Modell'!CL10/1000,(1-'2.3 Weitere Erträge'!CM10)*'3.2 Modell'!CL9*'3.2 Modell'!CL10/1000))</f>
        <v/>
      </c>
      <c r="CM8" s="160" t="str">
        <f>IF(CM4="","",IF(OR('2.1 Kraftwerk allgemein'!$F$32="Nein",'2.1 Kraftwerk allgemein'!$F$32="Non",'2.1 Kraftwerk allgemein'!$F$32="No"),'3.2 Modell'!CM9*'3.2 Modell'!CM10/1000,(1-'2.3 Weitere Erträge'!CN10)*'3.2 Modell'!CM9*'3.2 Modell'!CM10/1000))</f>
        <v/>
      </c>
      <c r="CN8" s="160" t="str">
        <f>IF(CN4="","",IF(OR('2.1 Kraftwerk allgemein'!$F$32="Nein",'2.1 Kraftwerk allgemein'!$F$32="Non",'2.1 Kraftwerk allgemein'!$F$32="No"),'3.2 Modell'!CN9*'3.2 Modell'!CN10/1000,(1-'2.3 Weitere Erträge'!CO10)*'3.2 Modell'!CN9*'3.2 Modell'!CN10/1000))</f>
        <v/>
      </c>
      <c r="CO8" s="160" t="str">
        <f>IF(CO4="","",IF(OR('2.1 Kraftwerk allgemein'!$F$32="Nein",'2.1 Kraftwerk allgemein'!$F$32="Non",'2.1 Kraftwerk allgemein'!$F$32="No"),'3.2 Modell'!CO9*'3.2 Modell'!CO10/1000,(1-'2.3 Weitere Erträge'!CP10)*'3.2 Modell'!CO9*'3.2 Modell'!CO10/1000))</f>
        <v/>
      </c>
      <c r="CP8" s="160" t="str">
        <f>IF(CP4="","",IF(OR('2.1 Kraftwerk allgemein'!$F$32="Nein",'2.1 Kraftwerk allgemein'!$F$32="Non",'2.1 Kraftwerk allgemein'!$F$32="No"),'3.2 Modell'!CP9*'3.2 Modell'!CP10/1000,(1-'2.3 Weitere Erträge'!CQ10)*'3.2 Modell'!CP9*'3.2 Modell'!CP10/1000))</f>
        <v/>
      </c>
      <c r="CQ8" s="160" t="str">
        <f>IF(CQ4="","",IF(OR('2.1 Kraftwerk allgemein'!$F$32="Nein",'2.1 Kraftwerk allgemein'!$F$32="Non",'2.1 Kraftwerk allgemein'!$F$32="No"),'3.2 Modell'!CQ9*'3.2 Modell'!CQ10/1000,(1-'2.3 Weitere Erträge'!CR10)*'3.2 Modell'!CQ9*'3.2 Modell'!CQ10/1000))</f>
        <v/>
      </c>
      <c r="CR8" s="160" t="str">
        <f>IF(CR4="","",IF(OR('2.1 Kraftwerk allgemein'!$F$32="Nein",'2.1 Kraftwerk allgemein'!$F$32="Non",'2.1 Kraftwerk allgemein'!$F$32="No"),'3.2 Modell'!CR9*'3.2 Modell'!CR10/1000,(1-'2.3 Weitere Erträge'!CS10)*'3.2 Modell'!CR9*'3.2 Modell'!CR10/1000))</f>
        <v/>
      </c>
      <c r="CS8" s="160" t="str">
        <f>IF(CS4="","",IF(OR('2.1 Kraftwerk allgemein'!$F$32="Nein",'2.1 Kraftwerk allgemein'!$F$32="Non",'2.1 Kraftwerk allgemein'!$F$32="No"),'3.2 Modell'!CS9*'3.2 Modell'!CS10/1000,(1-'2.3 Weitere Erträge'!CT10)*'3.2 Modell'!CS9*'3.2 Modell'!CS10/1000))</f>
        <v/>
      </c>
      <c r="CT8" s="160" t="str">
        <f>IF(CT4="","",IF(OR('2.1 Kraftwerk allgemein'!$F$32="Nein",'2.1 Kraftwerk allgemein'!$F$32="Non",'2.1 Kraftwerk allgemein'!$F$32="No"),'3.2 Modell'!CT9*'3.2 Modell'!CT10/1000,(1-'2.3 Weitere Erträge'!CU10)*'3.2 Modell'!CT9*'3.2 Modell'!CT10/1000))</f>
        <v/>
      </c>
      <c r="CU8" s="160" t="str">
        <f>IF(CU4="","",IF(OR('2.1 Kraftwerk allgemein'!$F$32="Nein",'2.1 Kraftwerk allgemein'!$F$32="Non",'2.1 Kraftwerk allgemein'!$F$32="No"),'3.2 Modell'!CU9*'3.2 Modell'!CU10/1000,(1-'2.3 Weitere Erträge'!CV10)*'3.2 Modell'!CU9*'3.2 Modell'!CU10/1000))</f>
        <v/>
      </c>
      <c r="CV8" s="160" t="str">
        <f>IF(CV4="","",IF(OR('2.1 Kraftwerk allgemein'!$F$32="Nein",'2.1 Kraftwerk allgemein'!$F$32="Non",'2.1 Kraftwerk allgemein'!$F$32="No"),'3.2 Modell'!CV9*'3.2 Modell'!CV10/1000,(1-'2.3 Weitere Erträge'!CW10)*'3.2 Modell'!CV9*'3.2 Modell'!CV10/1000))</f>
        <v/>
      </c>
      <c r="CW8" s="160" t="str">
        <f>IF(CW4="","",IF(OR('2.1 Kraftwerk allgemein'!$F$32="Nein",'2.1 Kraftwerk allgemein'!$F$32="Non",'2.1 Kraftwerk allgemein'!$F$32="No"),'3.2 Modell'!CW9*'3.2 Modell'!CW10/1000,(1-'2.3 Weitere Erträge'!CX10)*'3.2 Modell'!CW9*'3.2 Modell'!CW10/1000))</f>
        <v/>
      </c>
      <c r="CX8" s="160" t="str">
        <f>IF(CX4="","",IF(OR('2.1 Kraftwerk allgemein'!$F$32="Nein",'2.1 Kraftwerk allgemein'!$F$32="Non",'2.1 Kraftwerk allgemein'!$F$32="No"),'3.2 Modell'!CX9*'3.2 Modell'!CX10/1000,(1-'2.3 Weitere Erträge'!CY10)*'3.2 Modell'!CX9*'3.2 Modell'!CX10/1000))</f>
        <v/>
      </c>
      <c r="CY8" s="160" t="str">
        <f>IF(CY4="","",IF(OR('2.1 Kraftwerk allgemein'!$F$32="Nein",'2.1 Kraftwerk allgemein'!$F$32="Non",'2.1 Kraftwerk allgemein'!$F$32="No"),'3.2 Modell'!CY9*'3.2 Modell'!CY10/1000,(1-'2.3 Weitere Erträge'!CZ10)*'3.2 Modell'!CY9*'3.2 Modell'!CY10/1000))</f>
        <v/>
      </c>
      <c r="CZ8" s="160" t="str">
        <f>IF(CZ4="","",IF(OR('2.1 Kraftwerk allgemein'!$F$32="Nein",'2.1 Kraftwerk allgemein'!$F$32="Non",'2.1 Kraftwerk allgemein'!$F$32="No"),'3.2 Modell'!CZ9*'3.2 Modell'!CZ10/1000,(1-'2.3 Weitere Erträge'!DA10)*'3.2 Modell'!CZ9*'3.2 Modell'!CZ10/1000))</f>
        <v/>
      </c>
      <c r="DA8" s="160" t="str">
        <f>IF(DA4="","",IF(OR('2.1 Kraftwerk allgemein'!$F$32="Nein",'2.1 Kraftwerk allgemein'!$F$32="Non",'2.1 Kraftwerk allgemein'!$F$32="No"),'3.2 Modell'!DA9*'3.2 Modell'!DA10/1000,(1-'2.3 Weitere Erträge'!DB10)*'3.2 Modell'!DA9*'3.2 Modell'!DA10/1000))</f>
        <v/>
      </c>
      <c r="DB8" s="160" t="str">
        <f>IF(DB4="","",IF(OR('2.1 Kraftwerk allgemein'!$F$32="Nein",'2.1 Kraftwerk allgemein'!$F$32="Non",'2.1 Kraftwerk allgemein'!$F$32="No"),'3.2 Modell'!DB9*'3.2 Modell'!DB10/1000,(1-'2.3 Weitere Erträge'!DC10)*'3.2 Modell'!DB9*'3.2 Modell'!DB10/1000))</f>
        <v/>
      </c>
      <c r="DC8" s="160" t="str">
        <f>IF(DC4="","",IF(OR('2.1 Kraftwerk allgemein'!$F$32="Nein",'2.1 Kraftwerk allgemein'!$F$32="Non",'2.1 Kraftwerk allgemein'!$F$32="No"),'3.2 Modell'!DC9*'3.2 Modell'!DC10/1000,(1-'2.3 Weitere Erträge'!DD10)*'3.2 Modell'!DC9*'3.2 Modell'!DC10/1000))</f>
        <v/>
      </c>
      <c r="DD8" s="160"/>
      <c r="DE8" s="160"/>
      <c r="DF8" s="160"/>
      <c r="DG8" s="160"/>
      <c r="DH8" s="160"/>
      <c r="DI8" s="160"/>
      <c r="DJ8" s="160"/>
      <c r="DK8" s="160"/>
      <c r="DL8" s="160"/>
      <c r="DM8" s="160"/>
      <c r="DN8" s="160"/>
      <c r="DO8" s="160"/>
      <c r="DP8" s="160"/>
      <c r="DQ8" s="160"/>
      <c r="DR8" s="160"/>
      <c r="DS8" s="160"/>
      <c r="DT8" s="160"/>
      <c r="DU8" s="160"/>
      <c r="DV8" s="153"/>
      <c r="DW8" s="153"/>
      <c r="DX8" s="153"/>
      <c r="DY8" s="153"/>
      <c r="DZ8" s="153"/>
      <c r="EA8" s="153"/>
      <c r="EB8" s="153"/>
      <c r="EC8" s="153"/>
      <c r="ED8" s="153"/>
      <c r="EE8" s="153"/>
      <c r="EF8" s="153"/>
      <c r="EG8" s="153"/>
      <c r="EH8" s="153"/>
      <c r="EI8" s="153"/>
      <c r="EJ8" s="153"/>
      <c r="EK8" s="153"/>
      <c r="EL8" s="153"/>
      <c r="EM8" s="153"/>
      <c r="EN8" s="153"/>
      <c r="EO8" s="153"/>
      <c r="EP8" s="153"/>
      <c r="EQ8" s="153"/>
      <c r="ER8" s="153"/>
      <c r="ES8" s="153"/>
      <c r="ET8" s="153"/>
      <c r="EU8" s="153"/>
      <c r="EV8" s="153"/>
      <c r="EW8" s="153"/>
      <c r="EX8" s="153"/>
      <c r="EY8" s="153"/>
      <c r="EZ8" s="153"/>
      <c r="FA8" s="153"/>
      <c r="FB8" s="153"/>
      <c r="FC8" s="153"/>
      <c r="FD8" s="153"/>
      <c r="FE8" s="153"/>
      <c r="FF8" s="153"/>
      <c r="FG8" s="153"/>
      <c r="FH8" s="153"/>
      <c r="FI8" s="153"/>
      <c r="FJ8" s="153"/>
      <c r="FK8" s="153"/>
      <c r="FL8" s="153"/>
      <c r="FM8" s="153"/>
      <c r="FN8" s="153"/>
      <c r="FO8" s="153"/>
      <c r="FP8" s="153"/>
      <c r="FQ8" s="153"/>
      <c r="FR8" s="153"/>
      <c r="FS8" s="153"/>
      <c r="FT8" s="153"/>
      <c r="FU8" s="153"/>
      <c r="FV8" s="153"/>
      <c r="FW8" s="153"/>
      <c r="FX8" s="153"/>
      <c r="FY8" s="153"/>
      <c r="FZ8" s="153"/>
      <c r="GA8" s="153"/>
      <c r="GB8" s="153"/>
      <c r="GC8" s="153"/>
      <c r="GD8" s="153"/>
      <c r="GE8" s="153"/>
      <c r="GF8" s="153"/>
      <c r="GG8" s="153"/>
      <c r="GH8" s="153"/>
      <c r="GI8" s="153"/>
      <c r="GJ8" s="153"/>
      <c r="GK8" s="153"/>
      <c r="GL8" s="153"/>
      <c r="GM8" s="153"/>
      <c r="GN8" s="153"/>
      <c r="GO8" s="153"/>
      <c r="GP8" s="153"/>
      <c r="GQ8" s="153"/>
      <c r="GR8" s="153"/>
      <c r="GS8" s="153"/>
      <c r="GT8" s="153"/>
      <c r="GU8" s="153"/>
      <c r="GV8" s="153"/>
      <c r="GW8" s="153"/>
      <c r="GX8" s="153"/>
      <c r="GY8" s="153"/>
      <c r="GZ8" s="153"/>
      <c r="HA8" s="153"/>
      <c r="HB8" s="153"/>
      <c r="HC8" s="153"/>
      <c r="HD8" s="153"/>
      <c r="HE8" s="153"/>
      <c r="HF8" s="153"/>
      <c r="HG8" s="153"/>
      <c r="HH8" s="153"/>
      <c r="HI8" s="153"/>
      <c r="HJ8" s="153"/>
      <c r="HK8" s="153"/>
      <c r="HL8" s="153"/>
      <c r="HM8" s="153"/>
      <c r="HN8" s="153"/>
      <c r="HO8" s="153"/>
      <c r="HP8" s="153"/>
      <c r="HQ8" s="153"/>
      <c r="HR8" s="153"/>
      <c r="HS8" s="153"/>
      <c r="HT8" s="153"/>
      <c r="HU8" s="153"/>
      <c r="HV8" s="153"/>
      <c r="HW8" s="153"/>
      <c r="HX8" s="153"/>
      <c r="HY8" s="153"/>
      <c r="HZ8" s="153"/>
      <c r="IA8" s="153"/>
      <c r="IB8" s="153"/>
      <c r="IC8" s="153"/>
      <c r="ID8" s="153"/>
      <c r="IE8" s="153"/>
      <c r="IF8" s="153"/>
      <c r="IG8" s="153"/>
      <c r="IH8" s="153"/>
      <c r="II8" s="153"/>
      <c r="IJ8" s="153"/>
      <c r="IK8" s="153"/>
      <c r="IL8" s="153"/>
      <c r="IM8" s="153"/>
      <c r="IN8" s="153"/>
      <c r="IO8" s="153"/>
      <c r="IP8" s="153"/>
      <c r="IQ8" s="153"/>
      <c r="IR8" s="153"/>
      <c r="IS8" s="153"/>
      <c r="IT8" s="153"/>
      <c r="IU8" s="153"/>
      <c r="IV8" s="153"/>
      <c r="IW8" s="153"/>
      <c r="IX8" s="153"/>
      <c r="IY8" s="153"/>
      <c r="IZ8" s="153"/>
      <c r="JA8" s="153"/>
      <c r="JB8" s="153"/>
      <c r="JC8" s="153"/>
      <c r="JD8" s="153"/>
      <c r="JE8" s="153"/>
      <c r="JF8" s="153"/>
      <c r="JG8" s="153"/>
      <c r="JH8" s="153"/>
      <c r="JI8" s="153"/>
      <c r="JJ8" s="153"/>
      <c r="JK8" s="153"/>
      <c r="JL8" s="153"/>
      <c r="JM8" s="153"/>
      <c r="JN8" s="153"/>
      <c r="JO8" s="153"/>
      <c r="JP8" s="153"/>
      <c r="JQ8" s="153"/>
      <c r="JR8" s="153"/>
      <c r="JS8" s="153"/>
      <c r="JT8" s="153"/>
      <c r="JU8" s="153"/>
      <c r="JV8" s="153"/>
      <c r="JW8" s="153"/>
      <c r="JX8" s="153"/>
      <c r="JY8" s="153"/>
      <c r="JZ8" s="153"/>
      <c r="KA8" s="153"/>
      <c r="KB8" s="153"/>
      <c r="KC8" s="153"/>
      <c r="KD8" s="153"/>
      <c r="KE8" s="153"/>
      <c r="KF8" s="153"/>
      <c r="KG8" s="153"/>
      <c r="KH8" s="153"/>
      <c r="KI8" s="153"/>
      <c r="KJ8" s="153"/>
      <c r="KK8" s="153"/>
      <c r="KL8" s="153"/>
      <c r="KM8" s="153"/>
      <c r="KN8" s="153"/>
      <c r="KO8" s="153"/>
      <c r="KP8" s="153"/>
      <c r="KQ8" s="153"/>
      <c r="KR8" s="153"/>
      <c r="KS8" s="153"/>
      <c r="KT8" s="153"/>
      <c r="KU8" s="153"/>
      <c r="KV8" s="153"/>
      <c r="KW8" s="153"/>
      <c r="KX8" s="153"/>
      <c r="KY8" s="153"/>
      <c r="KZ8" s="153"/>
      <c r="LA8" s="153"/>
      <c r="LB8" s="153"/>
      <c r="LC8" s="153"/>
      <c r="LD8" s="153"/>
      <c r="LE8" s="153"/>
      <c r="LF8" s="153"/>
      <c r="LG8" s="153"/>
      <c r="LH8" s="153"/>
      <c r="LI8" s="153"/>
      <c r="LJ8" s="153"/>
      <c r="LK8" s="153"/>
      <c r="LL8" s="153"/>
      <c r="LM8" s="153"/>
      <c r="LN8" s="153"/>
      <c r="LO8" s="153"/>
      <c r="LP8" s="153"/>
      <c r="LQ8" s="153"/>
      <c r="LR8" s="153"/>
      <c r="LS8" s="153"/>
      <c r="LT8" s="153"/>
      <c r="LU8" s="153"/>
      <c r="LV8" s="153"/>
      <c r="LW8" s="153"/>
      <c r="LX8" s="153"/>
      <c r="LY8" s="153"/>
      <c r="LZ8" s="153"/>
      <c r="MA8" s="153"/>
      <c r="MB8" s="153"/>
      <c r="MC8" s="153"/>
      <c r="MD8" s="153"/>
      <c r="ME8" s="153"/>
      <c r="MF8" s="153"/>
      <c r="MG8" s="153"/>
      <c r="MH8" s="153"/>
      <c r="MI8" s="153"/>
      <c r="MJ8" s="153"/>
      <c r="MK8" s="153"/>
      <c r="ML8" s="153"/>
      <c r="MM8" s="153"/>
      <c r="MN8" s="153"/>
      <c r="MO8" s="153"/>
      <c r="MP8" s="153"/>
      <c r="MQ8" s="153"/>
      <c r="MR8" s="153"/>
      <c r="MS8" s="153"/>
      <c r="MT8" s="153"/>
      <c r="MU8" s="153"/>
      <c r="MV8" s="153"/>
      <c r="MW8" s="153"/>
      <c r="MX8" s="153"/>
      <c r="MY8" s="153"/>
      <c r="MZ8" s="153"/>
      <c r="NA8" s="153"/>
      <c r="NB8" s="153"/>
      <c r="NC8" s="153"/>
      <c r="ND8" s="153"/>
      <c r="NE8" s="153"/>
      <c r="NF8" s="153"/>
      <c r="NG8" s="153"/>
      <c r="NH8" s="153"/>
      <c r="NI8" s="153"/>
      <c r="NJ8" s="153"/>
      <c r="NK8" s="153"/>
      <c r="NL8" s="153"/>
      <c r="NM8" s="153"/>
      <c r="NN8" s="153"/>
      <c r="NO8" s="153"/>
      <c r="NP8" s="153"/>
      <c r="NQ8" s="153"/>
      <c r="NR8" s="153"/>
      <c r="NS8" s="153"/>
      <c r="NT8" s="153"/>
      <c r="NU8" s="153"/>
      <c r="NV8" s="153"/>
      <c r="NW8" s="153"/>
      <c r="NX8" s="153"/>
      <c r="NY8" s="153"/>
      <c r="NZ8" s="153"/>
      <c r="OA8" s="153"/>
      <c r="OB8" s="153"/>
      <c r="OC8" s="153"/>
      <c r="OD8" s="153"/>
      <c r="OE8" s="153"/>
      <c r="OF8" s="153"/>
      <c r="OG8" s="153"/>
      <c r="OH8" s="153"/>
      <c r="OI8" s="153"/>
      <c r="OJ8" s="153"/>
      <c r="OK8" s="153"/>
      <c r="OL8" s="153"/>
      <c r="OM8" s="153"/>
      <c r="ON8" s="153"/>
      <c r="OO8" s="153"/>
      <c r="OP8" s="153"/>
      <c r="OQ8" s="153"/>
      <c r="OR8" s="153"/>
      <c r="OS8" s="153"/>
      <c r="OT8" s="153"/>
      <c r="OU8" s="153"/>
      <c r="OV8" s="153"/>
      <c r="OW8" s="153"/>
      <c r="OX8" s="153"/>
      <c r="OY8" s="153"/>
      <c r="OZ8" s="153"/>
      <c r="PA8" s="153"/>
      <c r="PB8" s="153"/>
      <c r="PC8" s="153"/>
      <c r="PD8" s="153"/>
      <c r="PE8" s="153"/>
      <c r="PF8" s="153"/>
      <c r="PG8" s="153"/>
      <c r="PH8" s="153"/>
      <c r="PI8" s="153"/>
      <c r="PJ8" s="153"/>
      <c r="PK8" s="153"/>
      <c r="PL8" s="153"/>
      <c r="PM8" s="153"/>
      <c r="PN8" s="153"/>
      <c r="PO8" s="153"/>
      <c r="PP8" s="153"/>
      <c r="PQ8" s="153"/>
      <c r="PR8" s="153"/>
      <c r="PS8" s="153"/>
      <c r="PT8" s="153"/>
      <c r="PU8" s="153"/>
      <c r="PV8" s="153"/>
      <c r="PW8" s="153"/>
      <c r="PX8" s="153"/>
      <c r="PY8" s="153"/>
      <c r="PZ8" s="153"/>
      <c r="QA8" s="153"/>
      <c r="QB8" s="153"/>
      <c r="QC8" s="153"/>
    </row>
    <row r="9" spans="1:445" s="154" customFormat="1" ht="15" hidden="1" customHeight="1" outlineLevel="1" x14ac:dyDescent="0.35">
      <c r="A9" s="104"/>
      <c r="B9" s="104" t="str">
        <f>IF('2.1 Kraftwerk allgemein'!$F$2="f",d_f_i!$B338,IF('2.1 Kraftwerk allgemein'!$F$2="i",d_f_i!$C338,d_f_i!$A338))</f>
        <v>Nettoproduktion unter Berücksichtigung der Degradation</v>
      </c>
      <c r="C9" s="104"/>
      <c r="D9" s="140" t="str">
        <f t="shared" si="101"/>
        <v>real</v>
      </c>
      <c r="E9" s="140" t="s">
        <v>134</v>
      </c>
      <c r="F9" s="160">
        <f>IF(AND('2.1 Kraftwerk allgemein'!$F$15&gt;'1.1 Allgemein'!$I$22,'3.2 Modell'!F4&lt;'2.1 Kraftwerk allgemein'!$F$15),0,
IF(F4="","",
IF(AND(F4&gt;='2.1 Kraftwerk allgemein'!$F$15,F4&lt;='2.1 Kraftwerk allgemein'!$F$16),'2.2 Produktion Mtl.'!W$20,'2.2 Produktion Mtl.'!$S$20*(1-'1.1 Allgemein'!$I$15)^(F4-'2.1 Kraftwerk allgemein'!$F$16-1))))</f>
        <v>0</v>
      </c>
      <c r="G9" s="160">
        <f>IF(AND('2.1 Kraftwerk allgemein'!$F$15&gt;'1.1 Allgemein'!$I$22,'3.2 Modell'!G4&lt;'2.1 Kraftwerk allgemein'!$F$15),0,
IF(G4="","",
IF(AND(G4&gt;='2.1 Kraftwerk allgemein'!$F$15,G4&lt;='2.1 Kraftwerk allgemein'!$F$16),'2.2 Produktion Mtl.'!X$20,'2.2 Produktion Mtl.'!$S$20*(1-'1.1 Allgemein'!$I$15)^(G4-'2.1 Kraftwerk allgemein'!$F$16-1))))</f>
        <v>0</v>
      </c>
      <c r="H9" s="160">
        <f>IF(AND('2.1 Kraftwerk allgemein'!$F$15&gt;'1.1 Allgemein'!$I$22,'3.2 Modell'!H4&lt;'2.1 Kraftwerk allgemein'!$F$15),0,
IF(H4="","",
IF(AND(H4&gt;='2.1 Kraftwerk allgemein'!$F$15,H4&lt;='2.1 Kraftwerk allgemein'!$F$16),'2.2 Produktion Mtl.'!Y$20,'2.2 Produktion Mtl.'!$S$20*(1-'1.1 Allgemein'!$I$15)^(H4-'2.1 Kraftwerk allgemein'!$F$16-1))))</f>
        <v>0</v>
      </c>
      <c r="I9" s="160">
        <f>IF(AND('2.1 Kraftwerk allgemein'!$F$15&gt;'1.1 Allgemein'!$I$22,'3.2 Modell'!I4&lt;'2.1 Kraftwerk allgemein'!$F$15),0,
IF(I4="","",
IF(AND(I4&gt;='2.1 Kraftwerk allgemein'!$F$15,I4&lt;='2.1 Kraftwerk allgemein'!$F$16),'2.2 Produktion Mtl.'!Z$20,'2.2 Produktion Mtl.'!$S$20*(1-'1.1 Allgemein'!$I$15)^(I4-'2.1 Kraftwerk allgemein'!$F$16-1))))</f>
        <v>0</v>
      </c>
      <c r="J9" s="160">
        <f>IF(AND('2.1 Kraftwerk allgemein'!$F$15&gt;'1.1 Allgemein'!$I$22,'3.2 Modell'!J4&lt;'2.1 Kraftwerk allgemein'!$F$15),0,
IF(J4="","",
IF(AND(J4&gt;='2.1 Kraftwerk allgemein'!$F$15,J4&lt;='2.1 Kraftwerk allgemein'!$F$16),'2.2 Produktion Mtl.'!AA$20,'2.2 Produktion Mtl.'!$S$20*(1-'1.1 Allgemein'!$I$15)^(J4-'2.1 Kraftwerk allgemein'!$F$16-1))))</f>
        <v>0</v>
      </c>
      <c r="K9" s="160">
        <f>IF(AND('2.1 Kraftwerk allgemein'!$F$15&gt;'1.1 Allgemein'!$I$22,'3.2 Modell'!K4&lt;'2.1 Kraftwerk allgemein'!$F$15),0,
IF(K4="","",
IF(AND(K4&gt;='2.1 Kraftwerk allgemein'!$F$15,K4&lt;='2.1 Kraftwerk allgemein'!$F$16),'2.2 Produktion Mtl.'!AB$20,'2.2 Produktion Mtl.'!$S$20*(1-'1.1 Allgemein'!$I$15)^(K4-'2.1 Kraftwerk allgemein'!$F$16-1))))</f>
        <v>0</v>
      </c>
      <c r="L9" s="160">
        <f>IF(AND('2.1 Kraftwerk allgemein'!$F$15&gt;'1.1 Allgemein'!$I$22,'3.2 Modell'!L4&lt;'2.1 Kraftwerk allgemein'!$F$15),0,
IF(L4="","",
IF(AND(L4&gt;='2.1 Kraftwerk allgemein'!$F$15,L4&lt;='2.1 Kraftwerk allgemein'!$F$16),'2.2 Produktion Mtl.'!AC$20,'2.2 Produktion Mtl.'!$S$20*(1-'1.1 Allgemein'!$I$15)^(L4-'2.1 Kraftwerk allgemein'!$F$16-1))))</f>
        <v>0</v>
      </c>
      <c r="M9" s="160">
        <f>IF(AND('2.1 Kraftwerk allgemein'!$F$15&gt;'1.1 Allgemein'!$I$22,'3.2 Modell'!M4&lt;'2.1 Kraftwerk allgemein'!$F$15),0,
IF(M4="","",
IF(AND(M4&gt;='2.1 Kraftwerk allgemein'!$F$15,M4&lt;='2.1 Kraftwerk allgemein'!$F$16),'2.2 Produktion Mtl.'!AD$20,'2.2 Produktion Mtl.'!$S$20*(1-'1.1 Allgemein'!$I$15)^(M4-'2.1 Kraftwerk allgemein'!$F$16-1))))</f>
        <v>0</v>
      </c>
      <c r="N9" s="160">
        <f>IF(AND('2.1 Kraftwerk allgemein'!$F$15&gt;'1.1 Allgemein'!$I$22,'3.2 Modell'!N4&lt;'2.1 Kraftwerk allgemein'!$F$15),0,
IF(N4="","",
IF(AND(N4&gt;='2.1 Kraftwerk allgemein'!$F$15,N4&lt;='2.1 Kraftwerk allgemein'!$F$16),'2.2 Produktion Mtl.'!AE$20,'2.2 Produktion Mtl.'!$S$20*(1-'1.1 Allgemein'!$I$15)^(N4-'2.1 Kraftwerk allgemein'!$F$16-1))))</f>
        <v>0</v>
      </c>
      <c r="O9" s="160">
        <f>IF(AND('2.1 Kraftwerk allgemein'!$F$15&gt;'1.1 Allgemein'!$I$22,'3.2 Modell'!O4&lt;'2.1 Kraftwerk allgemein'!$F$15),0,
IF(O4="","",
IF(AND(O4&gt;='2.1 Kraftwerk allgemein'!$F$15,O4&lt;='2.1 Kraftwerk allgemein'!$F$16),'2.2 Produktion Mtl.'!AF$20,'2.2 Produktion Mtl.'!$S$20*(1-'1.1 Allgemein'!$I$15)^(O4-'2.1 Kraftwerk allgemein'!$F$16-1))))</f>
        <v>0</v>
      </c>
      <c r="P9" s="160">
        <f>IF(AND('2.1 Kraftwerk allgemein'!$F$15&gt;'1.1 Allgemein'!$I$22,'3.2 Modell'!P4&lt;'2.1 Kraftwerk allgemein'!$F$15),0,
IF(P4="","",
IF(AND(P4&gt;='2.1 Kraftwerk allgemein'!$F$15,P4&lt;='2.1 Kraftwerk allgemein'!$F$16),'2.2 Produktion Mtl.'!AG$20,'2.2 Produktion Mtl.'!$S$20*(1-'1.1 Allgemein'!$I$15)^(P4-'2.1 Kraftwerk allgemein'!$F$16-1))))</f>
        <v>0</v>
      </c>
      <c r="Q9" s="160">
        <f>IF(AND('2.1 Kraftwerk allgemein'!$F$15&gt;'1.1 Allgemein'!$I$22,'3.2 Modell'!Q4&lt;'2.1 Kraftwerk allgemein'!$F$15),0,
IF(Q4="","",
IF(AND(Q4&gt;='2.1 Kraftwerk allgemein'!$F$15,Q4&lt;='2.1 Kraftwerk allgemein'!$F$16),'2.2 Produktion Mtl.'!AH$20,'2.2 Produktion Mtl.'!$S$20*(1-'1.1 Allgemein'!$I$15)^(Q4-'2.1 Kraftwerk allgemein'!$F$16-1))))</f>
        <v>0</v>
      </c>
      <c r="R9" s="160">
        <f>IF(AND('2.1 Kraftwerk allgemein'!$F$15&gt;'1.1 Allgemein'!$I$22,'3.2 Modell'!R4&lt;'2.1 Kraftwerk allgemein'!$F$15),0,
IF(R4="","",
IF(AND(R4&gt;='2.1 Kraftwerk allgemein'!$F$15,R4&lt;='2.1 Kraftwerk allgemein'!$F$16),'2.2 Produktion Mtl.'!AI$20,'2.2 Produktion Mtl.'!$S$20*(1-'1.1 Allgemein'!$I$15)^(R4-'2.1 Kraftwerk allgemein'!$F$16-1))))</f>
        <v>0</v>
      </c>
      <c r="S9" s="160">
        <f>IF(AND('2.1 Kraftwerk allgemein'!$F$15&gt;'1.1 Allgemein'!$I$22,'3.2 Modell'!S4&lt;'2.1 Kraftwerk allgemein'!$F$15),0,
IF(S4="","",
IF(AND(S4&gt;='2.1 Kraftwerk allgemein'!$F$15,S4&lt;='2.1 Kraftwerk allgemein'!$F$16),'2.2 Produktion Mtl.'!AJ$20,'2.2 Produktion Mtl.'!$S$20*(1-'1.1 Allgemein'!$I$15)^(S4-'2.1 Kraftwerk allgemein'!$F$16-1))))</f>
        <v>0</v>
      </c>
      <c r="T9" s="160">
        <f>IF(AND('2.1 Kraftwerk allgemein'!$F$15&gt;'1.1 Allgemein'!$I$22,'3.2 Modell'!T4&lt;'2.1 Kraftwerk allgemein'!$F$15),0,
IF(T4="","",
IF(AND(T4&gt;='2.1 Kraftwerk allgemein'!$F$15,T4&lt;='2.1 Kraftwerk allgemein'!$F$16),'2.2 Produktion Mtl.'!AK$20,'2.2 Produktion Mtl.'!$S$20*(1-'1.1 Allgemein'!$I$15)^(T4-'2.1 Kraftwerk allgemein'!$F$16-1))))</f>
        <v>0</v>
      </c>
      <c r="U9" s="160">
        <f>IF(AND('2.1 Kraftwerk allgemein'!$F$15&gt;'1.1 Allgemein'!$I$22,'3.2 Modell'!U4&lt;'2.1 Kraftwerk allgemein'!$F$15),0,
IF(U4="","",
IF(AND(U4&gt;='2.1 Kraftwerk allgemein'!$F$15,U4&lt;='2.1 Kraftwerk allgemein'!$F$16),'2.2 Produktion Mtl.'!AL$20,'2.2 Produktion Mtl.'!$S$20*(1-'1.1 Allgemein'!$I$15)^(U4-'2.1 Kraftwerk allgemein'!$F$16-1))))</f>
        <v>0</v>
      </c>
      <c r="V9" s="160">
        <f>IF(AND('2.1 Kraftwerk allgemein'!$F$15&gt;'1.1 Allgemein'!$I$22,'3.2 Modell'!V4&lt;'2.1 Kraftwerk allgemein'!$F$15),0,
IF(V4="","",
IF(AND(V4&gt;='2.1 Kraftwerk allgemein'!$F$15,V4&lt;='2.1 Kraftwerk allgemein'!$F$16),'2.2 Produktion Mtl.'!AM$20,'2.2 Produktion Mtl.'!$S$20*(1-'1.1 Allgemein'!$I$15)^(V4-'2.1 Kraftwerk allgemein'!$F$16-1))))</f>
        <v>0</v>
      </c>
      <c r="W9" s="160">
        <f>IF(AND('2.1 Kraftwerk allgemein'!$F$15&gt;'1.1 Allgemein'!$I$22,'3.2 Modell'!W4&lt;'2.1 Kraftwerk allgemein'!$F$15),0,
IF(W4="","",
IF(AND(W4&gt;='2.1 Kraftwerk allgemein'!$F$15,W4&lt;='2.1 Kraftwerk allgemein'!$F$16),'2.2 Produktion Mtl.'!AN$20,'2.2 Produktion Mtl.'!$S$20*(1-'1.1 Allgemein'!$I$15)^(W4-'2.1 Kraftwerk allgemein'!$F$16-1))))</f>
        <v>0</v>
      </c>
      <c r="X9" s="160">
        <f>IF(AND('2.1 Kraftwerk allgemein'!$F$15&gt;'1.1 Allgemein'!$I$22,'3.2 Modell'!X4&lt;'2.1 Kraftwerk allgemein'!$F$15),0,
IF(X4="","",
IF(AND(X4&gt;='2.1 Kraftwerk allgemein'!$F$15,X4&lt;='2.1 Kraftwerk allgemein'!$F$16),'2.2 Produktion Mtl.'!AO$20,'2.2 Produktion Mtl.'!$S$20*(1-'1.1 Allgemein'!$I$15)^(X4-'2.1 Kraftwerk allgemein'!$F$16-1))))</f>
        <v>0</v>
      </c>
      <c r="Y9" s="160">
        <f>IF(AND('2.1 Kraftwerk allgemein'!$F$15&gt;'1.1 Allgemein'!$I$22,'3.2 Modell'!Y4&lt;'2.1 Kraftwerk allgemein'!$F$15),0,
IF(Y4="","",
IF(AND(Y4&gt;='2.1 Kraftwerk allgemein'!$F$15,Y4&lt;='2.1 Kraftwerk allgemein'!$F$16),'2.2 Produktion Mtl.'!AP$20,'2.2 Produktion Mtl.'!$S$20*(1-'1.1 Allgemein'!$I$15)^(Y4-'2.1 Kraftwerk allgemein'!$F$16-1))))</f>
        <v>0</v>
      </c>
      <c r="Z9" s="160">
        <f>IF(AND('2.1 Kraftwerk allgemein'!$F$15&gt;'1.1 Allgemein'!$I$22,'3.2 Modell'!Z4&lt;'2.1 Kraftwerk allgemein'!$F$15),0,
IF(Z4="","",
IF(AND(Z4&gt;='2.1 Kraftwerk allgemein'!$F$15,Z4&lt;='2.1 Kraftwerk allgemein'!$F$16),'2.2 Produktion Mtl.'!AQ$20,'2.2 Produktion Mtl.'!$S$20*(1-'1.1 Allgemein'!$I$15)^(Z4-'2.1 Kraftwerk allgemein'!$F$16-1))))</f>
        <v>0</v>
      </c>
      <c r="AA9" s="160">
        <f>IF(AND('2.1 Kraftwerk allgemein'!$F$15&gt;'1.1 Allgemein'!$I$22,'3.2 Modell'!AA4&lt;'2.1 Kraftwerk allgemein'!$F$15),0,
IF(AA4="","",
IF(AND(AA4&gt;='2.1 Kraftwerk allgemein'!$F$15,AA4&lt;='2.1 Kraftwerk allgemein'!$F$16),'2.2 Produktion Mtl.'!AR$20,'2.2 Produktion Mtl.'!$S$20*(1-'1.1 Allgemein'!$I$15)^(AA4-'2.1 Kraftwerk allgemein'!$F$16-1))))</f>
        <v>0</v>
      </c>
      <c r="AB9" s="160">
        <f>IF(AND('2.1 Kraftwerk allgemein'!$F$15&gt;'1.1 Allgemein'!$I$22,'3.2 Modell'!AB4&lt;'2.1 Kraftwerk allgemein'!$F$15),0,
IF(AB4="","",
IF(AND(AB4&gt;='2.1 Kraftwerk allgemein'!$F$15,AB4&lt;='2.1 Kraftwerk allgemein'!$F$16),'2.2 Produktion Mtl.'!AS$20,'2.2 Produktion Mtl.'!$S$20*(1-'1.1 Allgemein'!$I$15)^(AB4-'2.1 Kraftwerk allgemein'!$F$16-1))))</f>
        <v>0</v>
      </c>
      <c r="AC9" s="160">
        <f>IF(AND('2.1 Kraftwerk allgemein'!$F$15&gt;'1.1 Allgemein'!$I$22,'3.2 Modell'!AC4&lt;'2.1 Kraftwerk allgemein'!$F$15),0,
IF(AC4="","",
IF(AND(AC4&gt;='2.1 Kraftwerk allgemein'!$F$15,AC4&lt;='2.1 Kraftwerk allgemein'!$F$16),'2.2 Produktion Mtl.'!AT$20,'2.2 Produktion Mtl.'!$S$20*(1-'1.1 Allgemein'!$I$15)^(AC4-'2.1 Kraftwerk allgemein'!$F$16-1))))</f>
        <v>0</v>
      </c>
      <c r="AD9" s="160">
        <f>IF(AND('2.1 Kraftwerk allgemein'!$F$15&gt;'1.1 Allgemein'!$I$22,'3.2 Modell'!AD4&lt;'2.1 Kraftwerk allgemein'!$F$15),0,
IF(AD4="","",
IF(AND(AD4&gt;='2.1 Kraftwerk allgemein'!$F$15,AD4&lt;='2.1 Kraftwerk allgemein'!$F$16),'2.2 Produktion Mtl.'!AU$20,'2.2 Produktion Mtl.'!$S$20*(1-'1.1 Allgemein'!$I$15)^(AD4-'2.1 Kraftwerk allgemein'!$F$16-1))))</f>
        <v>0</v>
      </c>
      <c r="AE9" s="160">
        <f>IF(AND('2.1 Kraftwerk allgemein'!$F$15&gt;'1.1 Allgemein'!$I$22,'3.2 Modell'!AE4&lt;'2.1 Kraftwerk allgemein'!$F$15),0,
IF(AE4="","",
IF(AND(AE4&gt;='2.1 Kraftwerk allgemein'!$F$15,AE4&lt;='2.1 Kraftwerk allgemein'!$F$16),'2.2 Produktion Mtl.'!AV$20,'2.2 Produktion Mtl.'!$S$20*(1-'1.1 Allgemein'!$I$15)^(AE4-'2.1 Kraftwerk allgemein'!$F$16-1))))</f>
        <v>0</v>
      </c>
      <c r="AF9" s="160">
        <f>IF(AND('2.1 Kraftwerk allgemein'!$F$15&gt;'1.1 Allgemein'!$I$22,'3.2 Modell'!AF4&lt;'2.1 Kraftwerk allgemein'!$F$15),0,
IF(AF4="","",
IF(AND(AF4&gt;='2.1 Kraftwerk allgemein'!$F$15,AF4&lt;='2.1 Kraftwerk allgemein'!$F$16),'2.2 Produktion Mtl.'!AW$20,'2.2 Produktion Mtl.'!$S$20*(1-'1.1 Allgemein'!$I$15)^(AF4-'2.1 Kraftwerk allgemein'!$F$16-1))))</f>
        <v>0</v>
      </c>
      <c r="AG9" s="160">
        <f>IF(AND('2.1 Kraftwerk allgemein'!$F$15&gt;'1.1 Allgemein'!$I$22,'3.2 Modell'!AG4&lt;'2.1 Kraftwerk allgemein'!$F$15),0,
IF(AG4="","",
IF(AND(AG4&gt;='2.1 Kraftwerk allgemein'!$F$15,AG4&lt;='2.1 Kraftwerk allgemein'!$F$16),'2.2 Produktion Mtl.'!AX$20,'2.2 Produktion Mtl.'!$S$20*(1-'1.1 Allgemein'!$I$15)^(AG4-'2.1 Kraftwerk allgemein'!$F$16-1))))</f>
        <v>0</v>
      </c>
      <c r="AH9" s="160">
        <f>IF(AND('2.1 Kraftwerk allgemein'!$F$15&gt;'1.1 Allgemein'!$I$22,'3.2 Modell'!AH4&lt;'2.1 Kraftwerk allgemein'!$F$15),0,
IF(AH4="","",
IF(AND(AH4&gt;='2.1 Kraftwerk allgemein'!$F$15,AH4&lt;='2.1 Kraftwerk allgemein'!$F$16),'2.2 Produktion Mtl.'!AY$20,'2.2 Produktion Mtl.'!$S$20*(1-'1.1 Allgemein'!$I$15)^(AH4-'2.1 Kraftwerk allgemein'!$F$16-1))))</f>
        <v>0</v>
      </c>
      <c r="AI9" s="160">
        <f>IF(AND('2.1 Kraftwerk allgemein'!$F$15&gt;'1.1 Allgemein'!$I$22,'3.2 Modell'!AI4&lt;'2.1 Kraftwerk allgemein'!$F$15),0,
IF(AI4="","",
IF(AND(AI4&gt;='2.1 Kraftwerk allgemein'!$F$15,AI4&lt;='2.1 Kraftwerk allgemein'!$F$16),'2.2 Produktion Mtl.'!AZ$20,'2.2 Produktion Mtl.'!$S$20*(1-'1.1 Allgemein'!$I$15)^(AI4-'2.1 Kraftwerk allgemein'!$F$16-1))))</f>
        <v>0</v>
      </c>
      <c r="AJ9" s="160">
        <f>IF(AND('2.1 Kraftwerk allgemein'!$F$15&gt;'1.1 Allgemein'!$I$22,'3.2 Modell'!AJ4&lt;'2.1 Kraftwerk allgemein'!$F$15),0,
IF(AJ4="","",
IF(AND(AJ4&gt;='2.1 Kraftwerk allgemein'!$F$15,AJ4&lt;='2.1 Kraftwerk allgemein'!$F$16),'2.2 Produktion Mtl.'!BA$20,'2.2 Produktion Mtl.'!$S$20*(1-'1.1 Allgemein'!$I$15)^(AJ4-'2.1 Kraftwerk allgemein'!$F$16-1))))</f>
        <v>0</v>
      </c>
      <c r="AK9" s="160">
        <f>IF(AND('2.1 Kraftwerk allgemein'!$F$15&gt;'1.1 Allgemein'!$I$22,'3.2 Modell'!AK4&lt;'2.1 Kraftwerk allgemein'!$F$15),0,
IF(AK4="","",
IF(AND(AK4&gt;='2.1 Kraftwerk allgemein'!$F$15,AK4&lt;='2.1 Kraftwerk allgemein'!$F$16),'2.2 Produktion Mtl.'!BB$20,'2.2 Produktion Mtl.'!$S$20*(1-'1.1 Allgemein'!$I$15)^(AK4-'2.1 Kraftwerk allgemein'!$F$16-1))))</f>
        <v>0</v>
      </c>
      <c r="AL9" s="160">
        <f>IF(AND('2.1 Kraftwerk allgemein'!$F$15&gt;'1.1 Allgemein'!$I$22,'3.2 Modell'!AL4&lt;'2.1 Kraftwerk allgemein'!$F$15),0,
IF(AL4="","",
IF(AND(AL4&gt;='2.1 Kraftwerk allgemein'!$F$15,AL4&lt;='2.1 Kraftwerk allgemein'!$F$16),'2.2 Produktion Mtl.'!BC$20,'2.2 Produktion Mtl.'!$S$20*(1-'1.1 Allgemein'!$I$15)^(AL4-'2.1 Kraftwerk allgemein'!$F$16-1))))</f>
        <v>0</v>
      </c>
      <c r="AM9" s="160" t="str">
        <f>IF(AND('2.1 Kraftwerk allgemein'!$F$15&gt;'1.1 Allgemein'!$I$22,'3.2 Modell'!AM4&lt;'2.1 Kraftwerk allgemein'!$F$15),0,
IF(AM4="","",
IF(AND(AM4&gt;='2.1 Kraftwerk allgemein'!$F$15,AM4&lt;='2.1 Kraftwerk allgemein'!$F$16),'2.2 Produktion Mtl.'!BD$20,'2.2 Produktion Mtl.'!$S$20*(1-'1.1 Allgemein'!$I$15)^(AM4-'2.1 Kraftwerk allgemein'!$F$16-1))))</f>
        <v/>
      </c>
      <c r="AN9" s="160" t="str">
        <f>IF(AND('2.1 Kraftwerk allgemein'!$F$15&gt;'1.1 Allgemein'!$I$22,'3.2 Modell'!AN4&lt;'2.1 Kraftwerk allgemein'!$F$15),0,
IF(AN4="","",
IF(AND(AN4&gt;='2.1 Kraftwerk allgemein'!$F$15,AN4&lt;='2.1 Kraftwerk allgemein'!$F$16),'2.2 Produktion Mtl.'!BE$20,'2.2 Produktion Mtl.'!$S$20*(1-'1.1 Allgemein'!$I$15)^(AN4-'2.1 Kraftwerk allgemein'!$F$16-1))))</f>
        <v/>
      </c>
      <c r="AO9" s="160" t="str">
        <f>IF(AND('2.1 Kraftwerk allgemein'!$F$15&gt;'1.1 Allgemein'!$I$22,'3.2 Modell'!AO4&lt;'2.1 Kraftwerk allgemein'!$F$15),0,
IF(AO4="","",
IF(AND(AO4&gt;='2.1 Kraftwerk allgemein'!$F$15,AO4&lt;='2.1 Kraftwerk allgemein'!$F$16),'2.2 Produktion Mtl.'!BF$20,'2.2 Produktion Mtl.'!$S$20*(1-'1.1 Allgemein'!$I$15)^(AO4-'2.1 Kraftwerk allgemein'!$F$16-1))))</f>
        <v/>
      </c>
      <c r="AP9" s="160" t="str">
        <f>IF(AND('2.1 Kraftwerk allgemein'!$F$15&gt;'1.1 Allgemein'!$I$22,'3.2 Modell'!AP4&lt;'2.1 Kraftwerk allgemein'!$F$15),0,
IF(AP4="","",
IF(AND(AP4&gt;='2.1 Kraftwerk allgemein'!$F$15,AP4&lt;='2.1 Kraftwerk allgemein'!$F$16),'2.2 Produktion Mtl.'!BG$20,'2.2 Produktion Mtl.'!$S$20*(1-'1.1 Allgemein'!$I$15)^(AP4-'2.1 Kraftwerk allgemein'!$F$16-1))))</f>
        <v/>
      </c>
      <c r="AQ9" s="160" t="str">
        <f>IF(AND('2.1 Kraftwerk allgemein'!$F$15&gt;'1.1 Allgemein'!$I$22,'3.2 Modell'!AQ4&lt;'2.1 Kraftwerk allgemein'!$F$15),0,
IF(AQ4="","",
IF(AND(AQ4&gt;='2.1 Kraftwerk allgemein'!$F$15,AQ4&lt;='2.1 Kraftwerk allgemein'!$F$16),'2.2 Produktion Mtl.'!BH$20,'2.2 Produktion Mtl.'!$S$20*(1-'1.1 Allgemein'!$I$15)^(AQ4-'2.1 Kraftwerk allgemein'!$F$16-1))))</f>
        <v/>
      </c>
      <c r="AR9" s="160" t="str">
        <f>IF(AND('2.1 Kraftwerk allgemein'!$F$15&gt;'1.1 Allgemein'!$I$22,'3.2 Modell'!AR4&lt;'2.1 Kraftwerk allgemein'!$F$15),0,
IF(AR4="","",
IF(AND(AR4&gt;='2.1 Kraftwerk allgemein'!$F$15,AR4&lt;='2.1 Kraftwerk allgemein'!$F$16),'2.2 Produktion Mtl.'!BI$20,'2.2 Produktion Mtl.'!$S$20*(1-'1.1 Allgemein'!$I$15)^(AR4-'2.1 Kraftwerk allgemein'!$F$16-1))))</f>
        <v/>
      </c>
      <c r="AS9" s="160" t="str">
        <f>IF(AND('2.1 Kraftwerk allgemein'!$F$15&gt;'1.1 Allgemein'!$I$22,'3.2 Modell'!AS4&lt;'2.1 Kraftwerk allgemein'!$F$15),0,
IF(AS4="","",
IF(AND(AS4&gt;='2.1 Kraftwerk allgemein'!$F$15,AS4&lt;='2.1 Kraftwerk allgemein'!$F$16),'2.2 Produktion Mtl.'!BJ$20,'2.2 Produktion Mtl.'!$S$20*(1-'1.1 Allgemein'!$I$15)^(AS4-'2.1 Kraftwerk allgemein'!$F$16-1))))</f>
        <v/>
      </c>
      <c r="AT9" s="160" t="str">
        <f>IF(AND('2.1 Kraftwerk allgemein'!$F$15&gt;'1.1 Allgemein'!$I$22,'3.2 Modell'!AT4&lt;'2.1 Kraftwerk allgemein'!$F$15),0,
IF(AT4="","",
IF(AND(AT4&gt;='2.1 Kraftwerk allgemein'!$F$15,AT4&lt;='2.1 Kraftwerk allgemein'!$F$16),'2.2 Produktion Mtl.'!BK$20,'2.2 Produktion Mtl.'!$S$20*(1-'1.1 Allgemein'!$I$15)^(AT4-'2.1 Kraftwerk allgemein'!$F$16-1))))</f>
        <v/>
      </c>
      <c r="AU9" s="160" t="str">
        <f>IF(AND('2.1 Kraftwerk allgemein'!$F$15&gt;'1.1 Allgemein'!$I$22,'3.2 Modell'!AU4&lt;'2.1 Kraftwerk allgemein'!$F$15),0,
IF(AU4="","",
IF(AND(AU4&gt;='2.1 Kraftwerk allgemein'!$F$15,AU4&lt;='2.1 Kraftwerk allgemein'!$F$16),'2.2 Produktion Mtl.'!BL$20,'2.2 Produktion Mtl.'!$S$20*(1-'1.1 Allgemein'!$I$15)^(AU4-'2.1 Kraftwerk allgemein'!$F$16-1))))</f>
        <v/>
      </c>
      <c r="AV9" s="160" t="str">
        <f>IF(AND('2.1 Kraftwerk allgemein'!$F$15&gt;'1.1 Allgemein'!$I$22,'3.2 Modell'!AV4&lt;'2.1 Kraftwerk allgemein'!$F$15),0,
IF(AV4="","",
IF(AND(AV4&gt;='2.1 Kraftwerk allgemein'!$F$15,AV4&lt;='2.1 Kraftwerk allgemein'!$F$16),'2.2 Produktion Mtl.'!BM$20,'2.2 Produktion Mtl.'!$S$20*(1-'1.1 Allgemein'!$I$15)^(AV4-'2.1 Kraftwerk allgemein'!$F$16-1))))</f>
        <v/>
      </c>
      <c r="AW9" s="160" t="str">
        <f>IF(AND('2.1 Kraftwerk allgemein'!$F$15&gt;'1.1 Allgemein'!$I$22,'3.2 Modell'!AW4&lt;'2.1 Kraftwerk allgemein'!$F$15),0,
IF(AW4="","",
IF(AND(AW4&gt;='2.1 Kraftwerk allgemein'!$F$15,AW4&lt;='2.1 Kraftwerk allgemein'!$F$16),'2.2 Produktion Mtl.'!BN$20,'2.2 Produktion Mtl.'!$S$20*(1-'1.1 Allgemein'!$I$15)^(AW4-'2.1 Kraftwerk allgemein'!$F$16-1))))</f>
        <v/>
      </c>
      <c r="AX9" s="160" t="str">
        <f>IF(AND('2.1 Kraftwerk allgemein'!$F$15&gt;'1.1 Allgemein'!$I$22,'3.2 Modell'!AX4&lt;'2.1 Kraftwerk allgemein'!$F$15),0,
IF(AX4="","",
IF(AND(AX4&gt;='2.1 Kraftwerk allgemein'!$F$15,AX4&lt;='2.1 Kraftwerk allgemein'!$F$16),'2.2 Produktion Mtl.'!BO$20,'2.2 Produktion Mtl.'!$S$20*(1-'1.1 Allgemein'!$I$15)^(AX4-'2.1 Kraftwerk allgemein'!$F$16-1))))</f>
        <v/>
      </c>
      <c r="AY9" s="160" t="str">
        <f>IF(AND('2.1 Kraftwerk allgemein'!$F$15&gt;'1.1 Allgemein'!$I$22,'3.2 Modell'!AY4&lt;'2.1 Kraftwerk allgemein'!$F$15),0,
IF(AY4="","",
IF(AND(AY4&gt;='2.1 Kraftwerk allgemein'!$F$15,AY4&lt;='2.1 Kraftwerk allgemein'!$F$16),'2.2 Produktion Mtl.'!BP$20,'2.2 Produktion Mtl.'!$S$20*(1-'1.1 Allgemein'!$I$15)^(AY4-'2.1 Kraftwerk allgemein'!$F$16-1))))</f>
        <v/>
      </c>
      <c r="AZ9" s="160" t="str">
        <f>IF(AND('2.1 Kraftwerk allgemein'!$F$15&gt;'1.1 Allgemein'!$I$22,'3.2 Modell'!AZ4&lt;'2.1 Kraftwerk allgemein'!$F$15),0,
IF(AZ4="","",
IF(AND(AZ4&gt;='2.1 Kraftwerk allgemein'!$F$15,AZ4&lt;='2.1 Kraftwerk allgemein'!$F$16),'2.2 Produktion Mtl.'!BQ$20,'2.2 Produktion Mtl.'!$S$20*(1-'1.1 Allgemein'!$I$15)^(AZ4-'2.1 Kraftwerk allgemein'!$F$16-1))))</f>
        <v/>
      </c>
      <c r="BA9" s="160" t="str">
        <f>IF(AND('2.1 Kraftwerk allgemein'!$F$15&gt;'1.1 Allgemein'!$I$22,'3.2 Modell'!BA4&lt;'2.1 Kraftwerk allgemein'!$F$15),0,
IF(BA4="","",
IF(AND(BA4&gt;='2.1 Kraftwerk allgemein'!$F$15,BA4&lt;='2.1 Kraftwerk allgemein'!$F$16),'2.2 Produktion Mtl.'!BR$20,'2.2 Produktion Mtl.'!$S$20*(1-'1.1 Allgemein'!$I$15)^(BA4-'2.1 Kraftwerk allgemein'!$F$16-1))))</f>
        <v/>
      </c>
      <c r="BB9" s="160" t="str">
        <f>IF(AND('2.1 Kraftwerk allgemein'!$F$15&gt;'1.1 Allgemein'!$I$22,'3.2 Modell'!BB4&lt;'2.1 Kraftwerk allgemein'!$F$15),0,
IF(BB4="","",
IF(AND(BB4&gt;='2.1 Kraftwerk allgemein'!$F$15,BB4&lt;='2.1 Kraftwerk allgemein'!$F$16),'2.2 Produktion Mtl.'!BS$20,'2.2 Produktion Mtl.'!$S$20*(1-'1.1 Allgemein'!$I$15)^(BB4-'2.1 Kraftwerk allgemein'!$F$16-1))))</f>
        <v/>
      </c>
      <c r="BC9" s="160" t="str">
        <f>IF(AND('2.1 Kraftwerk allgemein'!$F$15&gt;'1.1 Allgemein'!$I$22,'3.2 Modell'!BC4&lt;'2.1 Kraftwerk allgemein'!$F$15),0,
IF(BC4="","",
IF(AND(BC4&gt;='2.1 Kraftwerk allgemein'!$F$15,BC4&lt;='2.1 Kraftwerk allgemein'!$F$16),'2.2 Produktion Mtl.'!BT$20,'2.2 Produktion Mtl.'!$S$20*(1-'1.1 Allgemein'!$I$15)^(BC4-'2.1 Kraftwerk allgemein'!$F$16-1))))</f>
        <v/>
      </c>
      <c r="BD9" s="160" t="str">
        <f>IF(AND('2.1 Kraftwerk allgemein'!$F$15&gt;'1.1 Allgemein'!$I$22,'3.2 Modell'!BD4&lt;'2.1 Kraftwerk allgemein'!$F$15),0,
IF(BD4="","",
IF(AND(BD4&gt;='2.1 Kraftwerk allgemein'!$F$15,BD4&lt;='2.1 Kraftwerk allgemein'!$F$16),'2.2 Produktion Mtl.'!BU$20,'2.2 Produktion Mtl.'!$S$20*(1-'1.1 Allgemein'!$I$15)^(BD4-'2.1 Kraftwerk allgemein'!$F$16-1))))</f>
        <v/>
      </c>
      <c r="BE9" s="160" t="str">
        <f>IF(AND('2.1 Kraftwerk allgemein'!$F$15&gt;'1.1 Allgemein'!$I$22,'3.2 Modell'!BE4&lt;'2.1 Kraftwerk allgemein'!$F$15),0,
IF(BE4="","",
IF(AND(BE4&gt;='2.1 Kraftwerk allgemein'!$F$15,BE4&lt;='2.1 Kraftwerk allgemein'!$F$16),'2.2 Produktion Mtl.'!BV$20,'2.2 Produktion Mtl.'!$S$20*(1-'1.1 Allgemein'!$I$15)^(BE4-'2.1 Kraftwerk allgemein'!$F$16-1))))</f>
        <v/>
      </c>
      <c r="BF9" s="160" t="str">
        <f>IF(AND('2.1 Kraftwerk allgemein'!$F$15&gt;'1.1 Allgemein'!$I$22,'3.2 Modell'!BF4&lt;'2.1 Kraftwerk allgemein'!$F$15),0,
IF(BF4="","",
IF(AND(BF4&gt;='2.1 Kraftwerk allgemein'!$F$15,BF4&lt;='2.1 Kraftwerk allgemein'!$F$16),'2.2 Produktion Mtl.'!BW$20,'2.2 Produktion Mtl.'!$S$20*(1-'1.1 Allgemein'!$I$15)^(BF4-'2.1 Kraftwerk allgemein'!$F$16-1))))</f>
        <v/>
      </c>
      <c r="BG9" s="160" t="str">
        <f>IF(AND('2.1 Kraftwerk allgemein'!$F$15&gt;'1.1 Allgemein'!$I$22,'3.2 Modell'!BG4&lt;'2.1 Kraftwerk allgemein'!$F$15),0,
IF(BG4="","",
IF(AND(BG4&gt;='2.1 Kraftwerk allgemein'!$F$15,BG4&lt;='2.1 Kraftwerk allgemein'!$F$16),'2.2 Produktion Mtl.'!BX$20,'2.2 Produktion Mtl.'!$S$20*(1-'1.1 Allgemein'!$I$15)^(BG4-'2.1 Kraftwerk allgemein'!$F$16-1))))</f>
        <v/>
      </c>
      <c r="BH9" s="160" t="str">
        <f>IF(AND('2.1 Kraftwerk allgemein'!$F$15&gt;'1.1 Allgemein'!$I$22,'3.2 Modell'!BH4&lt;'2.1 Kraftwerk allgemein'!$F$15),0,
IF(BH4="","",
IF(AND(BH4&gt;='2.1 Kraftwerk allgemein'!$F$15,BH4&lt;='2.1 Kraftwerk allgemein'!$F$16),'2.2 Produktion Mtl.'!BY$20,'2.2 Produktion Mtl.'!$S$20*(1-'1.1 Allgemein'!$I$15)^(BH4-'2.1 Kraftwerk allgemein'!$F$16-1))))</f>
        <v/>
      </c>
      <c r="BI9" s="160" t="str">
        <f>IF(AND('2.1 Kraftwerk allgemein'!$F$15&gt;'1.1 Allgemein'!$I$22,'3.2 Modell'!BI4&lt;'2.1 Kraftwerk allgemein'!$F$15),0,
IF(BI4="","",
IF(AND(BI4&gt;='2.1 Kraftwerk allgemein'!$F$15,BI4&lt;='2.1 Kraftwerk allgemein'!$F$16),'2.2 Produktion Mtl.'!BZ$20,'2.2 Produktion Mtl.'!$S$20*(1-'1.1 Allgemein'!$I$15)^(BI4-'2.1 Kraftwerk allgemein'!$F$16-1))))</f>
        <v/>
      </c>
      <c r="BJ9" s="160" t="str">
        <f>IF(AND('2.1 Kraftwerk allgemein'!$F$15&gt;'1.1 Allgemein'!$I$22,'3.2 Modell'!BJ4&lt;'2.1 Kraftwerk allgemein'!$F$15),0,
IF(BJ4="","",
IF(AND(BJ4&gt;='2.1 Kraftwerk allgemein'!$F$15,BJ4&lt;='2.1 Kraftwerk allgemein'!$F$16),'2.2 Produktion Mtl.'!CA$20,'2.2 Produktion Mtl.'!$S$20*(1-'1.1 Allgemein'!$I$15)^(BJ4-'2.1 Kraftwerk allgemein'!$F$16-1))))</f>
        <v/>
      </c>
      <c r="BK9" s="160" t="str">
        <f>IF(AND('2.1 Kraftwerk allgemein'!$F$15&gt;'1.1 Allgemein'!$I$22,'3.2 Modell'!BK4&lt;'2.1 Kraftwerk allgemein'!$F$15),0,
IF(BK4="","",
IF(AND(BK4&gt;='2.1 Kraftwerk allgemein'!$F$15,BK4&lt;='2.1 Kraftwerk allgemein'!$F$16),'2.2 Produktion Mtl.'!CB$20,'2.2 Produktion Mtl.'!$S$20*(1-'1.1 Allgemein'!$I$15)^(BK4-'2.1 Kraftwerk allgemein'!$F$16-1))))</f>
        <v/>
      </c>
      <c r="BL9" s="160" t="str">
        <f>IF(AND('2.1 Kraftwerk allgemein'!$F$15&gt;'1.1 Allgemein'!$I$22,'3.2 Modell'!BL4&lt;'2.1 Kraftwerk allgemein'!$F$15),0,
IF(BL4="","",
IF(AND(BL4&gt;='2.1 Kraftwerk allgemein'!$F$15,BL4&lt;='2.1 Kraftwerk allgemein'!$F$16),'2.2 Produktion Mtl.'!CC$20,'2.2 Produktion Mtl.'!$S$20*(1-'1.1 Allgemein'!$I$15)^(BL4-'2.1 Kraftwerk allgemein'!$F$16-1))))</f>
        <v/>
      </c>
      <c r="BM9" s="160" t="str">
        <f>IF(AND('2.1 Kraftwerk allgemein'!$F$15&gt;'1.1 Allgemein'!$I$22,'3.2 Modell'!BM4&lt;'2.1 Kraftwerk allgemein'!$F$15),0,
IF(BM4="","",
IF(AND(BM4&gt;='2.1 Kraftwerk allgemein'!$F$15,BM4&lt;='2.1 Kraftwerk allgemein'!$F$16),'2.2 Produktion Mtl.'!CD$20,'2.2 Produktion Mtl.'!$S$20*(1-'1.1 Allgemein'!$I$15)^(BM4-'2.1 Kraftwerk allgemein'!$F$16-1))))</f>
        <v/>
      </c>
      <c r="BN9" s="160" t="str">
        <f>IF(AND('2.1 Kraftwerk allgemein'!$F$15&gt;'1.1 Allgemein'!$I$22,'3.2 Modell'!BN4&lt;'2.1 Kraftwerk allgemein'!$F$15),0,
IF(BN4="","",
IF(AND(BN4&gt;='2.1 Kraftwerk allgemein'!$F$15,BN4&lt;='2.1 Kraftwerk allgemein'!$F$16),'2.2 Produktion Mtl.'!CE$20,'2.2 Produktion Mtl.'!$S$20*(1-'1.1 Allgemein'!$I$15)^(BN4-'2.1 Kraftwerk allgemein'!$F$16-1))))</f>
        <v/>
      </c>
      <c r="BO9" s="160" t="str">
        <f>IF(AND('2.1 Kraftwerk allgemein'!$F$15&gt;'1.1 Allgemein'!$I$22,'3.2 Modell'!BO4&lt;'2.1 Kraftwerk allgemein'!$F$15),0,
IF(BO4="","",
IF(AND(BO4&gt;='2.1 Kraftwerk allgemein'!$F$15,BO4&lt;='2.1 Kraftwerk allgemein'!$F$16),'2.2 Produktion Mtl.'!CF$20,'2.2 Produktion Mtl.'!$S$20*(1-'1.1 Allgemein'!$I$15)^(BO4-'2.1 Kraftwerk allgemein'!$F$16-1))))</f>
        <v/>
      </c>
      <c r="BP9" s="160" t="str">
        <f>IF(AND('2.1 Kraftwerk allgemein'!$F$15&gt;'1.1 Allgemein'!$I$22,'3.2 Modell'!BP4&lt;'2.1 Kraftwerk allgemein'!$F$15),0,
IF(BP4="","",
IF(AND(BP4&gt;='2.1 Kraftwerk allgemein'!$F$15,BP4&lt;='2.1 Kraftwerk allgemein'!$F$16),'2.2 Produktion Mtl.'!CG$20,'2.2 Produktion Mtl.'!$S$20*(1-'1.1 Allgemein'!$I$15)^(BP4-'2.1 Kraftwerk allgemein'!$F$16-1))))</f>
        <v/>
      </c>
      <c r="BQ9" s="160" t="str">
        <f>IF(AND('2.1 Kraftwerk allgemein'!$F$15&gt;'1.1 Allgemein'!$I$22,'3.2 Modell'!BQ4&lt;'2.1 Kraftwerk allgemein'!$F$15),0,
IF(BQ4="","",
IF(AND(BQ4&gt;='2.1 Kraftwerk allgemein'!$F$15,BQ4&lt;='2.1 Kraftwerk allgemein'!$F$16),'2.2 Produktion Mtl.'!CH$20,'2.2 Produktion Mtl.'!$S$20*(1-'1.1 Allgemein'!$I$15)^(BQ4-'2.1 Kraftwerk allgemein'!$F$16-1))))</f>
        <v/>
      </c>
      <c r="BR9" s="160" t="str">
        <f>IF(AND('2.1 Kraftwerk allgemein'!$F$15&gt;'1.1 Allgemein'!$I$22,'3.2 Modell'!BR4&lt;'2.1 Kraftwerk allgemein'!$F$15),0,
IF(BR4="","",
IF(AND(BR4&gt;='2.1 Kraftwerk allgemein'!$F$15,BR4&lt;='2.1 Kraftwerk allgemein'!$F$16),'2.2 Produktion Mtl.'!CI$20,'2.2 Produktion Mtl.'!$S$20*(1-'1.1 Allgemein'!$I$15)^(BR4-'2.1 Kraftwerk allgemein'!$F$16-1))))</f>
        <v/>
      </c>
      <c r="BS9" s="160" t="str">
        <f>IF(AND('2.1 Kraftwerk allgemein'!$F$15&gt;'1.1 Allgemein'!$I$22,'3.2 Modell'!BS4&lt;'2.1 Kraftwerk allgemein'!$F$15),0,
IF(BS4="","",
IF(AND(BS4&gt;='2.1 Kraftwerk allgemein'!$F$15,BS4&lt;='2.1 Kraftwerk allgemein'!$F$16),'2.2 Produktion Mtl.'!CJ$20,'2.2 Produktion Mtl.'!$S$20*(1-'1.1 Allgemein'!$I$15)^(BS4-'2.1 Kraftwerk allgemein'!$F$16-1))))</f>
        <v/>
      </c>
      <c r="BT9" s="160" t="str">
        <f>IF(AND('2.1 Kraftwerk allgemein'!$F$15&gt;'1.1 Allgemein'!$I$22,'3.2 Modell'!BT4&lt;'2.1 Kraftwerk allgemein'!$F$15),0,
IF(BT4="","",
IF(AND(BT4&gt;='2.1 Kraftwerk allgemein'!$F$15,BT4&lt;='2.1 Kraftwerk allgemein'!$F$16),'2.2 Produktion Mtl.'!CK$20,'2.2 Produktion Mtl.'!$S$20*(1-'1.1 Allgemein'!$I$15)^(BT4-'2.1 Kraftwerk allgemein'!$F$16-1))))</f>
        <v/>
      </c>
      <c r="BU9" s="160" t="str">
        <f>IF(AND('2.1 Kraftwerk allgemein'!$F$15&gt;'1.1 Allgemein'!$I$22,'3.2 Modell'!BU4&lt;'2.1 Kraftwerk allgemein'!$F$15),0,
IF(BU4="","",
IF(AND(BU4&gt;='2.1 Kraftwerk allgemein'!$F$15,BU4&lt;='2.1 Kraftwerk allgemein'!$F$16),'2.2 Produktion Mtl.'!CL$20,'2.2 Produktion Mtl.'!$S$20*(1-'1.1 Allgemein'!$I$15)^(BU4-'2.1 Kraftwerk allgemein'!$F$16-1))))</f>
        <v/>
      </c>
      <c r="BV9" s="160" t="str">
        <f>IF(AND('2.1 Kraftwerk allgemein'!$F$15&gt;'1.1 Allgemein'!$I$22,'3.2 Modell'!BV4&lt;'2.1 Kraftwerk allgemein'!$F$15),0,
IF(BV4="","",
IF(AND(BV4&gt;='2.1 Kraftwerk allgemein'!$F$15,BV4&lt;='2.1 Kraftwerk allgemein'!$F$16),'2.2 Produktion Mtl.'!CM$20,'2.2 Produktion Mtl.'!$S$20*(1-'1.1 Allgemein'!$I$15)^(BV4-'2.1 Kraftwerk allgemein'!$F$16-1))))</f>
        <v/>
      </c>
      <c r="BW9" s="160" t="str">
        <f>IF(AND('2.1 Kraftwerk allgemein'!$F$15&gt;'1.1 Allgemein'!$I$22,'3.2 Modell'!BW4&lt;'2.1 Kraftwerk allgemein'!$F$15),0,
IF(BW4="","",
IF(AND(BW4&gt;='2.1 Kraftwerk allgemein'!$F$15,BW4&lt;='2.1 Kraftwerk allgemein'!$F$16),'2.2 Produktion Mtl.'!CN$20,'2.2 Produktion Mtl.'!$S$20*(1-'1.1 Allgemein'!$I$15)^(BW4-'2.1 Kraftwerk allgemein'!$F$16-1))))</f>
        <v/>
      </c>
      <c r="BX9" s="160" t="str">
        <f>IF(AND('2.1 Kraftwerk allgemein'!$F$15&gt;'1.1 Allgemein'!$I$22,'3.2 Modell'!BX4&lt;'2.1 Kraftwerk allgemein'!$F$15),0,
IF(BX4="","",
IF(AND(BX4&gt;='2.1 Kraftwerk allgemein'!$F$15,BX4&lt;='2.1 Kraftwerk allgemein'!$F$16),'2.2 Produktion Mtl.'!CO$20,'2.2 Produktion Mtl.'!$S$20*(1-'1.1 Allgemein'!$I$15)^(BX4-'2.1 Kraftwerk allgemein'!$F$16-1))))</f>
        <v/>
      </c>
      <c r="BY9" s="160" t="str">
        <f>IF(AND('2.1 Kraftwerk allgemein'!$F$15&gt;'1.1 Allgemein'!$I$22,'3.2 Modell'!BY4&lt;'2.1 Kraftwerk allgemein'!$F$15),0,
IF(BY4="","",
IF(AND(BY4&gt;='2.1 Kraftwerk allgemein'!$F$15,BY4&lt;='2.1 Kraftwerk allgemein'!$F$16),'2.2 Produktion Mtl.'!CP$20,'2.2 Produktion Mtl.'!$S$20*(1-'1.1 Allgemein'!$I$15)^(BY4-'2.1 Kraftwerk allgemein'!$F$16-1))))</f>
        <v/>
      </c>
      <c r="BZ9" s="160" t="str">
        <f>IF(AND('2.1 Kraftwerk allgemein'!$F$15&gt;'1.1 Allgemein'!$I$22,'3.2 Modell'!BZ4&lt;'2.1 Kraftwerk allgemein'!$F$15),0,
IF(BZ4="","",
IF(AND(BZ4&gt;='2.1 Kraftwerk allgemein'!$F$15,BZ4&lt;='2.1 Kraftwerk allgemein'!$F$16),'2.2 Produktion Mtl.'!CQ$20,'2.2 Produktion Mtl.'!$S$20*(1-'1.1 Allgemein'!$I$15)^(BZ4-'2.1 Kraftwerk allgemein'!$F$16-1))))</f>
        <v/>
      </c>
      <c r="CA9" s="160" t="str">
        <f>IF(AND('2.1 Kraftwerk allgemein'!$F$15&gt;'1.1 Allgemein'!$I$22,'3.2 Modell'!CA4&lt;'2.1 Kraftwerk allgemein'!$F$15),0,
IF(CA4="","",
IF(AND(CA4&gt;='2.1 Kraftwerk allgemein'!$F$15,CA4&lt;='2.1 Kraftwerk allgemein'!$F$16),'2.2 Produktion Mtl.'!CR$20,'2.2 Produktion Mtl.'!$S$20*(1-'1.1 Allgemein'!$I$15)^(CA4-'2.1 Kraftwerk allgemein'!$F$16-1))))</f>
        <v/>
      </c>
      <c r="CB9" s="160" t="str">
        <f>IF(AND('2.1 Kraftwerk allgemein'!$F$15&gt;'1.1 Allgemein'!$I$22,'3.2 Modell'!CB4&lt;'2.1 Kraftwerk allgemein'!$F$15),0,
IF(CB4="","",
IF(AND(CB4&gt;='2.1 Kraftwerk allgemein'!$F$15,CB4&lt;='2.1 Kraftwerk allgemein'!$F$16),'2.2 Produktion Mtl.'!CS$20,'2.2 Produktion Mtl.'!$S$20*(1-'1.1 Allgemein'!$I$15)^(CB4-'2.1 Kraftwerk allgemein'!$F$16-1))))</f>
        <v/>
      </c>
      <c r="CC9" s="160" t="str">
        <f>IF(AND('2.1 Kraftwerk allgemein'!$F$15&gt;'1.1 Allgemein'!$I$22,'3.2 Modell'!CC4&lt;'2.1 Kraftwerk allgemein'!$F$15),0,
IF(CC4="","",
IF(AND(CC4&gt;='2.1 Kraftwerk allgemein'!$F$15,CC4&lt;='2.1 Kraftwerk allgemein'!$F$16),'2.2 Produktion Mtl.'!CT$20,'2.2 Produktion Mtl.'!$S$20*(1-'1.1 Allgemein'!$I$15)^(CC4-'2.1 Kraftwerk allgemein'!$F$16-1))))</f>
        <v/>
      </c>
      <c r="CD9" s="160" t="str">
        <f>IF(AND('2.1 Kraftwerk allgemein'!$F$15&gt;'1.1 Allgemein'!$I$22,'3.2 Modell'!CD4&lt;'2.1 Kraftwerk allgemein'!$F$15),0,
IF(CD4="","",
IF(AND(CD4&gt;='2.1 Kraftwerk allgemein'!$F$15,CD4&lt;='2.1 Kraftwerk allgemein'!$F$16),'2.2 Produktion Mtl.'!CU$20,'2.2 Produktion Mtl.'!$S$20*(1-'1.1 Allgemein'!$I$15)^(CD4-'2.1 Kraftwerk allgemein'!$F$16-1))))</f>
        <v/>
      </c>
      <c r="CE9" s="160" t="str">
        <f>IF(AND('2.1 Kraftwerk allgemein'!$F$15&gt;'1.1 Allgemein'!$I$22,'3.2 Modell'!CE4&lt;'2.1 Kraftwerk allgemein'!$F$15),0,
IF(CE4="","",
IF(AND(CE4&gt;='2.1 Kraftwerk allgemein'!$F$15,CE4&lt;='2.1 Kraftwerk allgemein'!$F$16),'2.2 Produktion Mtl.'!CV$20,'2.2 Produktion Mtl.'!$S$20*(1-'1.1 Allgemein'!$I$15)^(CE4-'2.1 Kraftwerk allgemein'!$F$16-1))))</f>
        <v/>
      </c>
      <c r="CF9" s="160" t="str">
        <f>IF(AND('2.1 Kraftwerk allgemein'!$F$15&gt;'1.1 Allgemein'!$I$22,'3.2 Modell'!CF4&lt;'2.1 Kraftwerk allgemein'!$F$15),0,
IF(CF4="","",
IF(AND(CF4&gt;='2.1 Kraftwerk allgemein'!$F$15,CF4&lt;='2.1 Kraftwerk allgemein'!$F$16),'2.2 Produktion Mtl.'!CW$20,'2.2 Produktion Mtl.'!$S$20*(1-'1.1 Allgemein'!$I$15)^(CF4-'2.1 Kraftwerk allgemein'!$F$16-1))))</f>
        <v/>
      </c>
      <c r="CG9" s="160" t="str">
        <f>IF(AND('2.1 Kraftwerk allgemein'!$F$15&gt;'1.1 Allgemein'!$I$22,'3.2 Modell'!CG4&lt;'2.1 Kraftwerk allgemein'!$F$15),0,
IF(CG4="","",
IF(AND(CG4&gt;='2.1 Kraftwerk allgemein'!$F$15,CG4&lt;='2.1 Kraftwerk allgemein'!$F$16),'2.2 Produktion Mtl.'!CX$20,'2.2 Produktion Mtl.'!$S$20*(1-'1.1 Allgemein'!$I$15)^(CG4-'2.1 Kraftwerk allgemein'!$F$16-1))))</f>
        <v/>
      </c>
      <c r="CH9" s="160" t="str">
        <f>IF(AND('2.1 Kraftwerk allgemein'!$F$15&gt;'1.1 Allgemein'!$I$22,'3.2 Modell'!CH4&lt;'2.1 Kraftwerk allgemein'!$F$15),0,
IF(CH4="","",
IF(AND(CH4&gt;='2.1 Kraftwerk allgemein'!$F$15,CH4&lt;='2.1 Kraftwerk allgemein'!$F$16),'2.2 Produktion Mtl.'!CY$20,'2.2 Produktion Mtl.'!$S$20*(1-'1.1 Allgemein'!$I$15)^(CH4-'2.1 Kraftwerk allgemein'!$F$16-1))))</f>
        <v/>
      </c>
      <c r="CI9" s="160" t="str">
        <f>IF(AND('2.1 Kraftwerk allgemein'!$F$15&gt;'1.1 Allgemein'!$I$22,'3.2 Modell'!CI4&lt;'2.1 Kraftwerk allgemein'!$F$15),0,
IF(CI4="","",
IF(AND(CI4&gt;='2.1 Kraftwerk allgemein'!$F$15,CI4&lt;='2.1 Kraftwerk allgemein'!$F$16),'2.2 Produktion Mtl.'!CZ$20,'2.2 Produktion Mtl.'!$S$20*(1-'1.1 Allgemein'!$I$15)^(CI4-'2.1 Kraftwerk allgemein'!$F$16-1))))</f>
        <v/>
      </c>
      <c r="CJ9" s="160" t="str">
        <f>IF(AND('2.1 Kraftwerk allgemein'!$F$15&gt;'1.1 Allgemein'!$I$22,'3.2 Modell'!CJ4&lt;'2.1 Kraftwerk allgemein'!$F$15),0,
IF(CJ4="","",
IF(AND(CJ4&gt;='2.1 Kraftwerk allgemein'!$F$15,CJ4&lt;='2.1 Kraftwerk allgemein'!$F$16),'2.2 Produktion Mtl.'!DA$20,'2.2 Produktion Mtl.'!$S$20*(1-'1.1 Allgemein'!$I$15)^(CJ4-'2.1 Kraftwerk allgemein'!$F$16-1))))</f>
        <v/>
      </c>
      <c r="CK9" s="160" t="str">
        <f>IF(AND('2.1 Kraftwerk allgemein'!$F$15&gt;'1.1 Allgemein'!$I$22,'3.2 Modell'!CK4&lt;'2.1 Kraftwerk allgemein'!$F$15),0,
IF(CK4="","",
IF(AND(CK4&gt;='2.1 Kraftwerk allgemein'!$F$15,CK4&lt;='2.1 Kraftwerk allgemein'!$F$16),'2.2 Produktion Mtl.'!DB$20,'2.2 Produktion Mtl.'!$S$20*(1-'1.1 Allgemein'!$I$15)^(CK4-'2.1 Kraftwerk allgemein'!$F$16-1))))</f>
        <v/>
      </c>
      <c r="CL9" s="160" t="str">
        <f>IF(AND('2.1 Kraftwerk allgemein'!$F$15&gt;'1.1 Allgemein'!$I$22,'3.2 Modell'!CL4&lt;'2.1 Kraftwerk allgemein'!$F$15),0,
IF(CL4="","",
IF(AND(CL4&gt;='2.1 Kraftwerk allgemein'!$F$15,CL4&lt;='2.1 Kraftwerk allgemein'!$F$16),'2.2 Produktion Mtl.'!DC$20,'2.2 Produktion Mtl.'!$S$20*(1-'1.1 Allgemein'!$I$15)^(CL4-'2.1 Kraftwerk allgemein'!$F$16-1))))</f>
        <v/>
      </c>
      <c r="CM9" s="160" t="str">
        <f>IF(AND('2.1 Kraftwerk allgemein'!$F$15&gt;'1.1 Allgemein'!$I$22,'3.2 Modell'!CM4&lt;'2.1 Kraftwerk allgemein'!$F$15),0,
IF(CM4="","",
IF(AND(CM4&gt;='2.1 Kraftwerk allgemein'!$F$15,CM4&lt;='2.1 Kraftwerk allgemein'!$F$16),'2.2 Produktion Mtl.'!DD$20,'2.2 Produktion Mtl.'!$S$20*(1-'1.1 Allgemein'!$I$15)^(CM4-'2.1 Kraftwerk allgemein'!$F$16-1))))</f>
        <v/>
      </c>
      <c r="CN9" s="160" t="str">
        <f>IF(AND('2.1 Kraftwerk allgemein'!$F$15&gt;'1.1 Allgemein'!$I$22,'3.2 Modell'!CN4&lt;'2.1 Kraftwerk allgemein'!$F$15),0,
IF(CN4="","",
IF(AND(CN4&gt;='2.1 Kraftwerk allgemein'!$F$15,CN4&lt;='2.1 Kraftwerk allgemein'!$F$16),'2.2 Produktion Mtl.'!DE$20,'2.2 Produktion Mtl.'!$S$20*(1-'1.1 Allgemein'!$I$15)^(CN4-'2.1 Kraftwerk allgemein'!$F$16-1))))</f>
        <v/>
      </c>
      <c r="CO9" s="160" t="str">
        <f>IF(AND('2.1 Kraftwerk allgemein'!$F$15&gt;'1.1 Allgemein'!$I$22,'3.2 Modell'!CO4&lt;'2.1 Kraftwerk allgemein'!$F$15),0,
IF(CO4="","",
IF(AND(CO4&gt;='2.1 Kraftwerk allgemein'!$F$15,CO4&lt;='2.1 Kraftwerk allgemein'!$F$16),'2.2 Produktion Mtl.'!DF$20,'2.2 Produktion Mtl.'!$S$20*(1-'1.1 Allgemein'!$I$15)^(CO4-'2.1 Kraftwerk allgemein'!$F$16-1))))</f>
        <v/>
      </c>
      <c r="CP9" s="160" t="str">
        <f>IF(AND('2.1 Kraftwerk allgemein'!$F$15&gt;'1.1 Allgemein'!$I$22,'3.2 Modell'!CP4&lt;'2.1 Kraftwerk allgemein'!$F$15),0,
IF(CP4="","",
IF(AND(CP4&gt;='2.1 Kraftwerk allgemein'!$F$15,CP4&lt;='2.1 Kraftwerk allgemein'!$F$16),'2.2 Produktion Mtl.'!DG$20,'2.2 Produktion Mtl.'!$S$20*(1-'1.1 Allgemein'!$I$15)^(CP4-'2.1 Kraftwerk allgemein'!$F$16-1))))</f>
        <v/>
      </c>
      <c r="CQ9" s="160" t="str">
        <f>IF(AND('2.1 Kraftwerk allgemein'!$F$15&gt;'1.1 Allgemein'!$I$22,'3.2 Modell'!CQ4&lt;'2.1 Kraftwerk allgemein'!$F$15),0,
IF(CQ4="","",
IF(AND(CQ4&gt;='2.1 Kraftwerk allgemein'!$F$15,CQ4&lt;='2.1 Kraftwerk allgemein'!$F$16),'2.2 Produktion Mtl.'!DH$20,'2.2 Produktion Mtl.'!$S$20*(1-'1.1 Allgemein'!$I$15)^(CQ4-'2.1 Kraftwerk allgemein'!$F$16-1))))</f>
        <v/>
      </c>
      <c r="CR9" s="160" t="str">
        <f>IF(AND('2.1 Kraftwerk allgemein'!$F$15&gt;'1.1 Allgemein'!$I$22,'3.2 Modell'!CR4&lt;'2.1 Kraftwerk allgemein'!$F$15),0,
IF(CR4="","",
IF(AND(CR4&gt;='2.1 Kraftwerk allgemein'!$F$15,CR4&lt;='2.1 Kraftwerk allgemein'!$F$16),'2.2 Produktion Mtl.'!DI$20,'2.2 Produktion Mtl.'!$S$20*(1-'1.1 Allgemein'!$I$15)^(CR4-'2.1 Kraftwerk allgemein'!$F$16-1))))</f>
        <v/>
      </c>
      <c r="CS9" s="160" t="str">
        <f>IF(AND('2.1 Kraftwerk allgemein'!$F$15&gt;'1.1 Allgemein'!$I$22,'3.2 Modell'!CS4&lt;'2.1 Kraftwerk allgemein'!$F$15),0,
IF(CS4="","",
IF(AND(CS4&gt;='2.1 Kraftwerk allgemein'!$F$15,CS4&lt;='2.1 Kraftwerk allgemein'!$F$16),'2.2 Produktion Mtl.'!DJ$20,'2.2 Produktion Mtl.'!$S$20*(1-'1.1 Allgemein'!$I$15)^(CS4-'2.1 Kraftwerk allgemein'!$F$16-1))))</f>
        <v/>
      </c>
      <c r="CT9" s="160" t="str">
        <f>IF(AND('2.1 Kraftwerk allgemein'!$F$15&gt;'1.1 Allgemein'!$I$22,'3.2 Modell'!CT4&lt;'2.1 Kraftwerk allgemein'!$F$15),0,
IF(CT4="","",
IF(AND(CT4&gt;='2.1 Kraftwerk allgemein'!$F$15,CT4&lt;='2.1 Kraftwerk allgemein'!$F$16),'2.2 Produktion Mtl.'!DK$20,'2.2 Produktion Mtl.'!$S$20*(1-'1.1 Allgemein'!$I$15)^(CT4-'2.1 Kraftwerk allgemein'!$F$16-1))))</f>
        <v/>
      </c>
      <c r="CU9" s="160" t="str">
        <f>IF(AND('2.1 Kraftwerk allgemein'!$F$15&gt;'1.1 Allgemein'!$I$22,'3.2 Modell'!CU4&lt;'2.1 Kraftwerk allgemein'!$F$15),0,
IF(CU4="","",
IF(AND(CU4&gt;='2.1 Kraftwerk allgemein'!$F$15,CU4&lt;='2.1 Kraftwerk allgemein'!$F$16),'2.2 Produktion Mtl.'!DL$20,'2.2 Produktion Mtl.'!$S$20*(1-'1.1 Allgemein'!$I$15)^(CU4-'2.1 Kraftwerk allgemein'!$F$16-1))))</f>
        <v/>
      </c>
      <c r="CV9" s="160" t="str">
        <f>IF(AND('2.1 Kraftwerk allgemein'!$F$15&gt;'1.1 Allgemein'!$I$22,'3.2 Modell'!CV4&lt;'2.1 Kraftwerk allgemein'!$F$15),0,
IF(CV4="","",
IF(AND(CV4&gt;='2.1 Kraftwerk allgemein'!$F$15,CV4&lt;='2.1 Kraftwerk allgemein'!$F$16),'2.2 Produktion Mtl.'!DM$20,'2.2 Produktion Mtl.'!$S$20*(1-'1.1 Allgemein'!$I$15)^(CV4-'2.1 Kraftwerk allgemein'!$F$16-1))))</f>
        <v/>
      </c>
      <c r="CW9" s="160" t="str">
        <f>IF(AND('2.1 Kraftwerk allgemein'!$F$15&gt;'1.1 Allgemein'!$I$22,'3.2 Modell'!CW4&lt;'2.1 Kraftwerk allgemein'!$F$15),0,
IF(CW4="","",
IF(AND(CW4&gt;='2.1 Kraftwerk allgemein'!$F$15,CW4&lt;='2.1 Kraftwerk allgemein'!$F$16),'2.2 Produktion Mtl.'!DN$20,'2.2 Produktion Mtl.'!$S$20*(1-'1.1 Allgemein'!$I$15)^(CW4-'2.1 Kraftwerk allgemein'!$F$16-1))))</f>
        <v/>
      </c>
      <c r="CX9" s="160" t="str">
        <f>IF(AND('2.1 Kraftwerk allgemein'!$F$15&gt;'1.1 Allgemein'!$I$22,'3.2 Modell'!CX4&lt;'2.1 Kraftwerk allgemein'!$F$15),0,
IF(CX4="","",
IF(AND(CX4&gt;='2.1 Kraftwerk allgemein'!$F$15,CX4&lt;='2.1 Kraftwerk allgemein'!$F$16),'2.2 Produktion Mtl.'!DO$20,'2.2 Produktion Mtl.'!$S$20*(1-'1.1 Allgemein'!$I$15)^(CX4-'2.1 Kraftwerk allgemein'!$F$16-1))))</f>
        <v/>
      </c>
      <c r="CY9" s="160" t="str">
        <f>IF(AND('2.1 Kraftwerk allgemein'!$F$15&gt;'1.1 Allgemein'!$I$22,'3.2 Modell'!CY4&lt;'2.1 Kraftwerk allgemein'!$F$15),0,
IF(CY4="","",
IF(AND(CY4&gt;='2.1 Kraftwerk allgemein'!$F$15,CY4&lt;='2.1 Kraftwerk allgemein'!$F$16),'2.2 Produktion Mtl.'!DP$20,'2.2 Produktion Mtl.'!$S$20*(1-'1.1 Allgemein'!$I$15)^(CY4-'2.1 Kraftwerk allgemein'!$F$16-1))))</f>
        <v/>
      </c>
      <c r="CZ9" s="160" t="str">
        <f>IF(AND('2.1 Kraftwerk allgemein'!$F$15&gt;'1.1 Allgemein'!$I$22,'3.2 Modell'!CZ4&lt;'2.1 Kraftwerk allgemein'!$F$15),0,
IF(CZ4="","",
IF(AND(CZ4&gt;='2.1 Kraftwerk allgemein'!$F$15,CZ4&lt;='2.1 Kraftwerk allgemein'!$F$16),'2.2 Produktion Mtl.'!DQ$20,'2.2 Produktion Mtl.'!$S$20*(1-'1.1 Allgemein'!$I$15)^(CZ4-'2.1 Kraftwerk allgemein'!$F$16-1))))</f>
        <v/>
      </c>
      <c r="DA9" s="160" t="str">
        <f>IF(AND('2.1 Kraftwerk allgemein'!$F$15&gt;'1.1 Allgemein'!$I$22,'3.2 Modell'!DA4&lt;'2.1 Kraftwerk allgemein'!$F$15),0,
IF(DA4="","",
IF(AND(DA4&gt;='2.1 Kraftwerk allgemein'!$F$15,DA4&lt;='2.1 Kraftwerk allgemein'!$F$16),'2.2 Produktion Mtl.'!DR$20,'2.2 Produktion Mtl.'!$S$20*(1-'1.1 Allgemein'!$I$15)^(DA4-'2.1 Kraftwerk allgemein'!$F$16-1))))</f>
        <v/>
      </c>
      <c r="DB9" s="160" t="str">
        <f>IF(AND('2.1 Kraftwerk allgemein'!$F$15&gt;'1.1 Allgemein'!$I$22,'3.2 Modell'!DB4&lt;'2.1 Kraftwerk allgemein'!$F$15),0,
IF(DB4="","",
IF(AND(DB4&gt;='2.1 Kraftwerk allgemein'!$F$15,DB4&lt;='2.1 Kraftwerk allgemein'!$F$16),'2.2 Produktion Mtl.'!DS$20,'2.2 Produktion Mtl.'!$S$20*(1-'1.1 Allgemein'!$I$15)^(DB4-'2.1 Kraftwerk allgemein'!$F$16-1))))</f>
        <v/>
      </c>
      <c r="DC9" s="160" t="str">
        <f>IF(AND('2.1 Kraftwerk allgemein'!$F$15&gt;'1.1 Allgemein'!$I$22,'3.2 Modell'!DC4&lt;'2.1 Kraftwerk allgemein'!$F$15),0,
IF(DC4="","",
IF(AND(DC4&gt;='2.1 Kraftwerk allgemein'!$F$15,DC4&lt;='2.1 Kraftwerk allgemein'!$F$16),'2.2 Produktion Mtl.'!DT$20,'2.2 Produktion Mtl.'!$S$20*(1-'1.1 Allgemein'!$I$15)^(DC4-'2.1 Kraftwerk allgemein'!$F$16-1))))</f>
        <v/>
      </c>
      <c r="DD9" s="160"/>
      <c r="DE9" s="160"/>
      <c r="DF9" s="160"/>
      <c r="DG9" s="160"/>
      <c r="DH9" s="160"/>
      <c r="DI9" s="160"/>
      <c r="DJ9" s="160"/>
      <c r="DK9" s="160"/>
      <c r="DL9" s="160"/>
      <c r="DM9" s="160"/>
      <c r="DN9" s="160"/>
      <c r="DO9" s="160"/>
      <c r="DP9" s="160"/>
      <c r="DQ9" s="160"/>
      <c r="DR9" s="160"/>
      <c r="DS9" s="160"/>
      <c r="DT9" s="160"/>
      <c r="DU9" s="160"/>
      <c r="DV9" s="153"/>
      <c r="DW9" s="153"/>
      <c r="DX9" s="153"/>
      <c r="DY9" s="153"/>
      <c r="DZ9" s="153"/>
      <c r="EA9" s="153"/>
      <c r="EB9" s="153"/>
      <c r="EC9" s="153"/>
      <c r="ED9" s="153"/>
      <c r="EE9" s="153"/>
      <c r="EF9" s="153"/>
      <c r="EG9" s="153"/>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3"/>
      <c r="FZ9" s="153"/>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3"/>
      <c r="HS9" s="153"/>
      <c r="HT9" s="153"/>
      <c r="HU9" s="153"/>
      <c r="HV9" s="153"/>
      <c r="HW9" s="153"/>
      <c r="HX9" s="153"/>
      <c r="HY9" s="153"/>
      <c r="HZ9" s="153"/>
      <c r="IA9" s="153"/>
      <c r="IB9" s="153"/>
      <c r="IC9" s="153"/>
      <c r="ID9" s="153"/>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3"/>
      <c r="JW9" s="153"/>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3"/>
      <c r="LP9" s="153"/>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3"/>
      <c r="NI9" s="153"/>
      <c r="NJ9" s="153"/>
      <c r="NK9" s="153"/>
      <c r="NL9" s="153"/>
      <c r="NM9" s="153"/>
      <c r="NN9" s="153"/>
      <c r="NO9" s="153"/>
      <c r="NP9" s="153"/>
      <c r="NQ9" s="153"/>
      <c r="NR9" s="153"/>
      <c r="NS9" s="153"/>
      <c r="NT9" s="153"/>
      <c r="NU9" s="153"/>
      <c r="NV9" s="153"/>
      <c r="NW9" s="153"/>
      <c r="NX9" s="153"/>
      <c r="NY9" s="153"/>
      <c r="NZ9" s="153"/>
      <c r="OA9" s="153"/>
      <c r="OB9" s="153"/>
      <c r="OC9" s="153"/>
      <c r="OD9" s="153"/>
      <c r="OE9" s="153"/>
      <c r="OF9" s="153"/>
      <c r="OG9" s="153"/>
      <c r="OH9" s="153"/>
      <c r="OI9" s="153"/>
      <c r="OJ9" s="153"/>
      <c r="OK9" s="153"/>
      <c r="OL9" s="153"/>
      <c r="OM9" s="153"/>
      <c r="ON9" s="153"/>
      <c r="OO9" s="153"/>
      <c r="OP9" s="153"/>
      <c r="OQ9" s="153"/>
      <c r="OR9" s="153"/>
      <c r="OS9" s="153"/>
      <c r="OT9" s="153"/>
      <c r="OU9" s="153"/>
      <c r="OV9" s="153"/>
      <c r="OW9" s="153"/>
      <c r="OX9" s="153"/>
      <c r="OY9" s="153"/>
      <c r="OZ9" s="153"/>
      <c r="PA9" s="153"/>
      <c r="PB9" s="153"/>
      <c r="PC9" s="153"/>
      <c r="PD9" s="153"/>
      <c r="PE9" s="153"/>
      <c r="PF9" s="153"/>
      <c r="PG9" s="153"/>
      <c r="PH9" s="153"/>
      <c r="PI9" s="153"/>
      <c r="PJ9" s="153"/>
      <c r="PK9" s="153"/>
      <c r="PL9" s="153"/>
      <c r="PM9" s="153"/>
      <c r="PN9" s="153"/>
      <c r="PO9" s="153"/>
      <c r="PP9" s="153"/>
      <c r="PQ9" s="153"/>
      <c r="PR9" s="153"/>
      <c r="PS9" s="153"/>
      <c r="PT9" s="153"/>
      <c r="PU9" s="153"/>
      <c r="PV9" s="153"/>
      <c r="PW9" s="153"/>
      <c r="PX9" s="153"/>
      <c r="PY9" s="153"/>
      <c r="PZ9" s="153"/>
      <c r="QA9" s="153"/>
      <c r="QB9" s="153"/>
      <c r="QC9" s="153"/>
    </row>
    <row r="10" spans="1:445" s="154" customFormat="1" ht="15" hidden="1" customHeight="1" outlineLevel="1" x14ac:dyDescent="0.35">
      <c r="A10" s="104"/>
      <c r="B10" s="104" t="str">
        <f>IF('2.1 Kraftwerk allgemein'!$F$2="f",d_f_i!$B339,IF('2.1 Kraftwerk allgemein'!$F$2="i",d_f_i!$C339,d_f_i!$A339))</f>
        <v>Strompreise</v>
      </c>
      <c r="C10" s="104"/>
      <c r="D10" s="140" t="str">
        <f t="shared" si="101"/>
        <v>real</v>
      </c>
      <c r="E10" s="140" t="s">
        <v>133</v>
      </c>
      <c r="F10" s="167">
        <f>IF(F4="","",
IF(F4&gt;'1.1 Allgemein'!$I$24,A10,
('1.2 Strompreise'!G$7)))</f>
        <v>80.368518777636638</v>
      </c>
      <c r="G10" s="167">
        <f>IF(G4="","",
IF(G4&gt;'1.1 Allgemein'!$I$24,B10,
('1.2 Strompreise'!H$7)))</f>
        <v>79.968675400633472</v>
      </c>
      <c r="H10" s="167">
        <f>IF(H4="","",
IF(H4&gt;'1.1 Allgemein'!$I$24,C10,
('1.2 Strompreise'!I$7)))</f>
        <v>74.002090963306287</v>
      </c>
      <c r="I10" s="167">
        <f>IF(I4="","",
IF(I4&gt;'1.1 Allgemein'!$I$24,D10,
('1.2 Strompreise'!J$7)))</f>
        <v>69.521918072161839</v>
      </c>
      <c r="J10" s="167">
        <f>IF(J4="","",
IF(J4&gt;'1.1 Allgemein'!$I$24,E10,
('1.2 Strompreise'!K$7)))</f>
        <v>67.040466613105622</v>
      </c>
      <c r="K10" s="167">
        <f>IF(K4="","",
IF(K4&gt;'1.1 Allgemein'!$I$24,F10,
('1.2 Strompreise'!L$7)))</f>
        <v>64.676220465620489</v>
      </c>
      <c r="L10" s="167">
        <f>IF(L4="","",
IF(L4&gt;'1.1 Allgemein'!$I$24,G10,
('1.2 Strompreise'!M$7)))</f>
        <v>62.31197431813537</v>
      </c>
      <c r="M10" s="167">
        <f>IF(M4="","",
IF(M4&gt;'1.1 Allgemein'!$I$24,H10,
('1.2 Strompreise'!N$7)))</f>
        <v>59.947728170650244</v>
      </c>
      <c r="N10" s="167">
        <f>IF(N4="","",
IF(N4&gt;'1.1 Allgemein'!$I$24,I10,
('1.2 Strompreise'!O$7)))</f>
        <v>57.583482023165118</v>
      </c>
      <c r="O10" s="167">
        <f>IF(O4="","",
IF(O4&gt;'1.1 Allgemein'!$I$24,J10,
('1.2 Strompreise'!P$7)))</f>
        <v>55.219235875680006</v>
      </c>
      <c r="P10" s="167">
        <f>IF(P4="","",
IF(P4&gt;'1.1 Allgemein'!$I$24,K10,
('1.2 Strompreise'!Q$7)))</f>
        <v>55.633992853919906</v>
      </c>
      <c r="Q10" s="167">
        <f>IF(Q4="","",
IF(Q4&gt;'1.1 Allgemein'!$I$24,L10,
('1.2 Strompreise'!R$7)))</f>
        <v>56.048749832160006</v>
      </c>
      <c r="R10" s="167">
        <f>IF(R4="","",
IF(R4&gt;'1.1 Allgemein'!$I$24,M10,
('1.2 Strompreise'!S$7)))</f>
        <v>56.463506810400006</v>
      </c>
      <c r="S10" s="167">
        <f>IF(S4="","",
IF(S4&gt;'1.1 Allgemein'!$I$24,N10,
('1.2 Strompreise'!T$7)))</f>
        <v>56.878263788640005</v>
      </c>
      <c r="T10" s="167">
        <f>IF(T4="","",
IF(T4&gt;'1.1 Allgemein'!$I$24,O10,
('1.2 Strompreise'!U$7)))</f>
        <v>57.293020766880005</v>
      </c>
      <c r="U10" s="167">
        <f>IF(U4="","",
IF(U4&gt;'1.1 Allgemein'!$I$24,P10,
('1.2 Strompreise'!V$7)))</f>
        <v>58.086714802512006</v>
      </c>
      <c r="V10" s="167">
        <f>IF(V4="","",
IF(V4&gt;'1.1 Allgemein'!$I$24,Q10,
('1.2 Strompreise'!W$7)))</f>
        <v>58.880408838144</v>
      </c>
      <c r="W10" s="167">
        <f>IF(W4="","",
IF(W4&gt;'1.1 Allgemein'!$I$24,R10,
('1.2 Strompreise'!X$7)))</f>
        <v>59.674102873776</v>
      </c>
      <c r="X10" s="167">
        <f>IF(X4="","",
IF(X4&gt;'1.1 Allgemein'!$I$24,S10,
('1.2 Strompreise'!Y$7)))</f>
        <v>60.467796909408001</v>
      </c>
      <c r="Y10" s="167">
        <f>IF(Y4="","",
IF(Y4&gt;'1.1 Allgemein'!$I$24,T10,
('1.2 Strompreise'!Z$7)))</f>
        <v>61.261490945039995</v>
      </c>
      <c r="Z10" s="167">
        <f>IF(Z4="","",
IF(Z4&gt;'1.1 Allgemein'!$I$24,U10,
('1.2 Strompreise'!AA$7)))</f>
        <v>61.142719628543915</v>
      </c>
      <c r="AA10" s="167">
        <f>IF(AA4="","",
IF(AA4&gt;'1.1 Allgemein'!$I$24,V10,
('1.2 Strompreise'!AB$7)))</f>
        <v>61.023948312047999</v>
      </c>
      <c r="AB10" s="167">
        <f>IF(AB4="","",
IF(AB4&gt;'1.1 Allgemein'!$I$24,W10,
('1.2 Strompreise'!AC$7)))</f>
        <v>60.905176995552004</v>
      </c>
      <c r="AC10" s="167">
        <f>IF(AC4="","",
IF(AC4&gt;'1.1 Allgemein'!$I$24,X10,
('1.2 Strompreise'!AD$7)))</f>
        <v>60.786405679056003</v>
      </c>
      <c r="AD10" s="167">
        <f>IF(AD4="","",
IF(AD4&gt;'1.1 Allgemein'!$I$24,Y10,
('1.2 Strompreise'!AE$7)))</f>
        <v>60.667634362560001</v>
      </c>
      <c r="AE10" s="167">
        <f>IF(AE4="","",
IF(AE4&gt;'1.1 Allgemein'!$I$24,Z10,
('1.2 Strompreise'!AF$7)))</f>
        <v>60.288697305168</v>
      </c>
      <c r="AF10" s="167">
        <f>IF(AF4="","",
IF(AF4&gt;'1.1 Allgemein'!$I$24,AA10,
('1.2 Strompreise'!AG$7)))</f>
        <v>59.909760247776006</v>
      </c>
      <c r="AG10" s="167">
        <f>IF(AG4="","",
IF(AG4&gt;'1.1 Allgemein'!$I$24,AB10,
('1.2 Strompreise'!AH$7)))</f>
        <v>59.530823190384005</v>
      </c>
      <c r="AH10" s="167">
        <f>IF(AH4="","",
IF(AH4&gt;'1.1 Allgemein'!$I$24,AC10,
('1.2 Strompreise'!AI$7)))</f>
        <v>59.151886132992011</v>
      </c>
      <c r="AI10" s="167">
        <f>IF(AI4="","",
IF(AI4&gt;'1.1 Allgemein'!$I$24,AD10,
('1.2 Strompreise'!AJ$7)))</f>
        <v>58.772949075600003</v>
      </c>
      <c r="AJ10" s="167">
        <f>IF(AJ4="","",
IF(AJ4&gt;'1.1 Allgemein'!$I$24,AE10,
('1.2 Strompreise'!AK$7)))</f>
        <v>58.61835783825601</v>
      </c>
      <c r="AK10" s="167">
        <f>IF(AK4="","",
IF(AK4&gt;'1.1 Allgemein'!$I$24,AF10,
('1.2 Strompreise'!AL$7)))</f>
        <v>58.463766600912003</v>
      </c>
      <c r="AL10" s="167">
        <f>IF(AL4="","",
IF(AL4&gt;'1.1 Allgemein'!$I$24,AG10,
('1.2 Strompreise'!AM$7)))</f>
        <v>58.309175363568002</v>
      </c>
      <c r="AM10" s="167" t="str">
        <f>IF(AM4="","",
IF(AM4&gt;'1.1 Allgemein'!$I$24,AH10,
('1.2 Strompreise'!AN$7)))</f>
        <v/>
      </c>
      <c r="AN10" s="167" t="str">
        <f>IF(AN4="","",
IF(AN4&gt;'1.1 Allgemein'!$I$24,AI10,
('1.2 Strompreise'!AO$7)))</f>
        <v/>
      </c>
      <c r="AO10" s="167" t="str">
        <f>IF(AO4="","",
IF(AO4&gt;'1.1 Allgemein'!$I$24,AJ10,
('1.2 Strompreise'!AP$7)))</f>
        <v/>
      </c>
      <c r="AP10" s="167" t="str">
        <f>IF(AP4="","",
IF(AP4&gt;'1.1 Allgemein'!$I$24,AK10,
('1.2 Strompreise'!AQ$7)))</f>
        <v/>
      </c>
      <c r="AQ10" s="167" t="str">
        <f>IF(AQ4="","",
IF(AQ4&gt;'1.1 Allgemein'!$I$24,AL10,
('1.2 Strompreise'!AR$7)))</f>
        <v/>
      </c>
      <c r="AR10" s="167" t="str">
        <f>IF(AR4="","",
IF(AR4&gt;'1.1 Allgemein'!$I$24,AM10,
('1.2 Strompreise'!AS$7)))</f>
        <v/>
      </c>
      <c r="AS10" s="167" t="str">
        <f>IF(AS4="","",
IF(AS4&gt;'1.1 Allgemein'!$I$24,AN10,
('1.2 Strompreise'!AT$7)))</f>
        <v/>
      </c>
      <c r="AT10" s="167" t="str">
        <f>IF(AT4="","",
IF(AT4&gt;'1.1 Allgemein'!$I$24,AO10,
('1.2 Strompreise'!AU$7)))</f>
        <v/>
      </c>
      <c r="AU10" s="167" t="str">
        <f>IF(AU4="","",
IF(AU4&gt;'1.1 Allgemein'!$I$24,AP10,
('1.2 Strompreise'!AV$7)))</f>
        <v/>
      </c>
      <c r="AV10" s="167" t="str">
        <f>IF(AV4="","",
IF(AV4&gt;'1.1 Allgemein'!$I$24,AQ10,
('1.2 Strompreise'!AW$7)))</f>
        <v/>
      </c>
      <c r="AW10" s="167" t="str">
        <f>IF(AW4="","",
IF(AW4&gt;'1.1 Allgemein'!$I$24,AR10,
('1.2 Strompreise'!AX$7)))</f>
        <v/>
      </c>
      <c r="AX10" s="167" t="str">
        <f>IF(AX4="","",
IF(AX4&gt;'1.1 Allgemein'!$I$24,AS10,
('1.2 Strompreise'!AY$7)))</f>
        <v/>
      </c>
      <c r="AY10" s="167" t="str">
        <f>IF(AY4="","",
IF(AY4&gt;'1.1 Allgemein'!$I$24,AT10,
('1.2 Strompreise'!AZ$7)))</f>
        <v/>
      </c>
      <c r="AZ10" s="167" t="str">
        <f>IF(AZ4="","",
IF(AZ4&gt;'1.1 Allgemein'!$I$24,AU10,
('1.2 Strompreise'!BA$7)))</f>
        <v/>
      </c>
      <c r="BA10" s="167" t="str">
        <f>IF(BA4="","",
IF(BA4&gt;'1.1 Allgemein'!$I$24,AV10,
('1.2 Strompreise'!BB$7)))</f>
        <v/>
      </c>
      <c r="BB10" s="167" t="str">
        <f>IF(BB4="","",
IF(BB4&gt;'1.1 Allgemein'!$I$24,AW10,
('1.2 Strompreise'!BC$7)))</f>
        <v/>
      </c>
      <c r="BC10" s="167" t="str">
        <f>IF(BC4="","",
IF(BC4&gt;'1.1 Allgemein'!$I$24,AX10,
('1.2 Strompreise'!BD$7)))</f>
        <v/>
      </c>
      <c r="BD10" s="167" t="str">
        <f>IF(BD4="","",
IF(BD4&gt;'1.1 Allgemein'!$I$24,AY10,
('1.2 Strompreise'!BE$7)))</f>
        <v/>
      </c>
      <c r="BE10" s="167" t="str">
        <f>IF(BE4="","",
IF(BE4&gt;'1.1 Allgemein'!$I$24,AZ10,
('1.2 Strompreise'!BF$7)))</f>
        <v/>
      </c>
      <c r="BF10" s="167" t="str">
        <f>IF(BF4="","",
IF(BF4&gt;'1.1 Allgemein'!$I$24,BA10,
('1.2 Strompreise'!BG$7)))</f>
        <v/>
      </c>
      <c r="BG10" s="167" t="str">
        <f>IF(BG4="","",
IF(BG4&gt;'1.1 Allgemein'!$I$24,BB10,
('1.2 Strompreise'!BH$7)))</f>
        <v/>
      </c>
      <c r="BH10" s="167" t="str">
        <f>IF(BH4="","",
IF(BH4&gt;'1.1 Allgemein'!$I$24,BC10,
('1.2 Strompreise'!BI$7)))</f>
        <v/>
      </c>
      <c r="BI10" s="167" t="str">
        <f>IF(BI4="","",
IF(BI4&gt;'1.1 Allgemein'!$I$24,BD10,
('1.2 Strompreise'!BJ$7)))</f>
        <v/>
      </c>
      <c r="BJ10" s="167" t="str">
        <f>IF(BJ4="","",
IF(BJ4&gt;'1.1 Allgemein'!$I$24,BE10,
('1.2 Strompreise'!BK$7)))</f>
        <v/>
      </c>
      <c r="BK10" s="167" t="str">
        <f>IF(BK4="","",
IF(BK4&gt;'1.1 Allgemein'!$I$24,BF10,
('1.2 Strompreise'!BL$7)))</f>
        <v/>
      </c>
      <c r="BL10" s="167" t="str">
        <f>IF(BL4="","",
IF(BL4&gt;'1.1 Allgemein'!$I$24,BG10,
('1.2 Strompreise'!BM$7)))</f>
        <v/>
      </c>
      <c r="BM10" s="167" t="str">
        <f>IF(BM4="","",
IF(BM4&gt;'1.1 Allgemein'!$I$24,BH10,
('1.2 Strompreise'!BN$7)))</f>
        <v/>
      </c>
      <c r="BN10" s="167" t="str">
        <f>IF(BN4="","",
IF(BN4&gt;'1.1 Allgemein'!$I$24,BI10,
('1.2 Strompreise'!BO$7)))</f>
        <v/>
      </c>
      <c r="BO10" s="167" t="str">
        <f>IF(BO4="","",
IF(BO4&gt;'1.1 Allgemein'!$I$24,BJ10,
('1.2 Strompreise'!BP$7)))</f>
        <v/>
      </c>
      <c r="BP10" s="167" t="str">
        <f>IF(BP4="","",
IF(BP4&gt;'1.1 Allgemein'!$I$24,BK10,
('1.2 Strompreise'!BQ$7)))</f>
        <v/>
      </c>
      <c r="BQ10" s="167" t="str">
        <f>IF(BQ4="","",
IF(BQ4&gt;'1.1 Allgemein'!$I$24,BL10,
('1.2 Strompreise'!BR$7)))</f>
        <v/>
      </c>
      <c r="BR10" s="167" t="str">
        <f>IF(BR4="","",
IF(BR4&gt;'1.1 Allgemein'!$I$24,BM10,
('1.2 Strompreise'!BS$7)))</f>
        <v/>
      </c>
      <c r="BS10" s="167" t="str">
        <f>IF(BS4="","",
IF(BS4&gt;'1.1 Allgemein'!$I$24,BN10,
('1.2 Strompreise'!BT$7)))</f>
        <v/>
      </c>
      <c r="BT10" s="167" t="str">
        <f>IF(BT4="","",
IF(BT4&gt;'1.1 Allgemein'!$I$24,BO10,
('1.2 Strompreise'!BU$7)))</f>
        <v/>
      </c>
      <c r="BU10" s="167" t="str">
        <f>IF(BU4="","",
IF(BU4&gt;'1.1 Allgemein'!$I$24,BP10,
('1.2 Strompreise'!BV$7)))</f>
        <v/>
      </c>
      <c r="BV10" s="167" t="str">
        <f>IF(BV4="","",
IF(BV4&gt;'1.1 Allgemein'!$I$24,BQ10,
('1.2 Strompreise'!BW$7)))</f>
        <v/>
      </c>
      <c r="BW10" s="167" t="str">
        <f>IF(BW4="","",
IF(BW4&gt;'1.1 Allgemein'!$I$24,BR10,
('1.2 Strompreise'!BX$7)))</f>
        <v/>
      </c>
      <c r="BX10" s="167" t="str">
        <f>IF(BX4="","",
IF(BX4&gt;'1.1 Allgemein'!$I$24,BS10,
('1.2 Strompreise'!BY$7)))</f>
        <v/>
      </c>
      <c r="BY10" s="167" t="str">
        <f>IF(BY4="","",
IF(BY4&gt;'1.1 Allgemein'!$I$24,BT10,
('1.2 Strompreise'!BZ$7)))</f>
        <v/>
      </c>
      <c r="BZ10" s="167" t="str">
        <f>IF(BZ4="","",
IF(BZ4&gt;'1.1 Allgemein'!$I$24,BU10,
('1.2 Strompreise'!CA$7)))</f>
        <v/>
      </c>
      <c r="CA10" s="167" t="str">
        <f>IF(CA4="","",
IF(CA4&gt;'1.1 Allgemein'!$I$24,BV10,
('1.2 Strompreise'!CB$7)))</f>
        <v/>
      </c>
      <c r="CB10" s="167" t="str">
        <f>IF(CB4="","",
IF(CB4&gt;'1.1 Allgemein'!$I$24,BW10,
('1.2 Strompreise'!CC$7)))</f>
        <v/>
      </c>
      <c r="CC10" s="167" t="str">
        <f>IF(CC4="","",
IF(CC4&gt;'1.1 Allgemein'!$I$24,BX10,
('1.2 Strompreise'!CD$7)))</f>
        <v/>
      </c>
      <c r="CD10" s="167" t="str">
        <f>IF(CD4="","",
IF(CD4&gt;'1.1 Allgemein'!$I$24,BY10,
('1.2 Strompreise'!CE$7)))</f>
        <v/>
      </c>
      <c r="CE10" s="167" t="str">
        <f>IF(CE4="","",
IF(CE4&gt;'1.1 Allgemein'!$I$24,BZ10,
('1.2 Strompreise'!CF$7)))</f>
        <v/>
      </c>
      <c r="CF10" s="167" t="str">
        <f>IF(CF4="","",
IF(CF4&gt;'1.1 Allgemein'!$I$24,CA10,
('1.2 Strompreise'!CG$7)))</f>
        <v/>
      </c>
      <c r="CG10" s="167" t="str">
        <f>IF(CG4="","",
IF(CG4&gt;'1.1 Allgemein'!$I$24,CB10,
('1.2 Strompreise'!CH$7)))</f>
        <v/>
      </c>
      <c r="CH10" s="167" t="str">
        <f>IF(CH4="","",
IF(CH4&gt;'1.1 Allgemein'!$I$24,CC10,
('1.2 Strompreise'!CI$7)))</f>
        <v/>
      </c>
      <c r="CI10" s="167" t="str">
        <f>IF(CI4="","",
IF(CI4&gt;'1.1 Allgemein'!$I$24,CD10,
('1.2 Strompreise'!CJ$7)))</f>
        <v/>
      </c>
      <c r="CJ10" s="167" t="str">
        <f>IF(CJ4="","",
IF(CJ4&gt;'1.1 Allgemein'!$I$24,CE10,
('1.2 Strompreise'!CK$7)))</f>
        <v/>
      </c>
      <c r="CK10" s="167" t="str">
        <f>IF(CK4="","",
IF(CK4&gt;'1.1 Allgemein'!$I$24,CF10,
('1.2 Strompreise'!CL$7)))</f>
        <v/>
      </c>
      <c r="CL10" s="167" t="str">
        <f>IF(CL4="","",
IF(CL4&gt;'1.1 Allgemein'!$I$24,CG10,
('1.2 Strompreise'!CM$7)))</f>
        <v/>
      </c>
      <c r="CM10" s="167" t="str">
        <f>IF(CM4="","",
IF(CM4&gt;'1.1 Allgemein'!$I$24,CH10,
('1.2 Strompreise'!CN$7)))</f>
        <v/>
      </c>
      <c r="CN10" s="167" t="str">
        <f>IF(CN4="","",
IF(CN4&gt;'1.1 Allgemein'!$I$24,CI10,
('1.2 Strompreise'!CO$7)))</f>
        <v/>
      </c>
      <c r="CO10" s="167" t="str">
        <f>IF(CO4="","",
IF(CO4&gt;'1.1 Allgemein'!$I$24,CJ10,
('1.2 Strompreise'!CP$7)))</f>
        <v/>
      </c>
      <c r="CP10" s="167" t="str">
        <f>IF(CP4="","",
IF(CP4&gt;'1.1 Allgemein'!$I$24,CK10,
('1.2 Strompreise'!CQ$7)))</f>
        <v/>
      </c>
      <c r="CQ10" s="167" t="str">
        <f>IF(CQ4="","",
IF(CQ4&gt;'1.1 Allgemein'!$I$24,CL10,
('1.2 Strompreise'!CR$7)))</f>
        <v/>
      </c>
      <c r="CR10" s="167" t="str">
        <f>IF(CR4="","",
IF(CR4&gt;'1.1 Allgemein'!$I$24,CM10,
('1.2 Strompreise'!CS$7)))</f>
        <v/>
      </c>
      <c r="CS10" s="167" t="str">
        <f>IF(CS4="","",
IF(CS4&gt;'1.1 Allgemein'!$I$24,CN10,
('1.2 Strompreise'!CT$7)))</f>
        <v/>
      </c>
      <c r="CT10" s="167" t="str">
        <f>IF(CT4="","",
IF(CT4&gt;'1.1 Allgemein'!$I$24,CO10,
('1.2 Strompreise'!CU$7)))</f>
        <v/>
      </c>
      <c r="CU10" s="167" t="str">
        <f>IF(CU4="","",
IF(CU4&gt;'1.1 Allgemein'!$I$24,CP10,
('1.2 Strompreise'!CV$7)))</f>
        <v/>
      </c>
      <c r="CV10" s="167" t="str">
        <f>IF(CV4="","",
IF(CV4&gt;'1.1 Allgemein'!$I$24,CQ10,
('1.2 Strompreise'!CW$7)))</f>
        <v/>
      </c>
      <c r="CW10" s="167" t="str">
        <f>IF(CW4="","",
IF(CW4&gt;'1.1 Allgemein'!$I$24,CR10,
('1.2 Strompreise'!CX$7)))</f>
        <v/>
      </c>
      <c r="CX10" s="167" t="str">
        <f>IF(CX4="","",
IF(CX4&gt;'1.1 Allgemein'!$I$24,CS10,
('1.2 Strompreise'!CY$7)))</f>
        <v/>
      </c>
      <c r="CY10" s="167" t="str">
        <f>IF(CY4="","",
IF(CY4&gt;'1.1 Allgemein'!$I$24,CT10,
('1.2 Strompreise'!CZ$7)))</f>
        <v/>
      </c>
      <c r="CZ10" s="167" t="str">
        <f>IF(CZ4="","",
IF(CZ4&gt;'1.1 Allgemein'!$I$24,CU10,
('1.2 Strompreise'!DA$7)))</f>
        <v/>
      </c>
      <c r="DA10" s="167" t="str">
        <f>IF(DA4="","",
IF(DA4&gt;'1.1 Allgemein'!$I$24,CV10,
('1.2 Strompreise'!DB$7)))</f>
        <v/>
      </c>
      <c r="DB10" s="167" t="str">
        <f>IF(DB4="","",
IF(DB4&gt;'1.1 Allgemein'!$I$24,CW10,
('1.2 Strompreise'!DC$7)))</f>
        <v/>
      </c>
      <c r="DC10" s="167" t="str">
        <f>IF(DC4="","",
IF(DC4&gt;'1.1 Allgemein'!$I$24,CX10,
('1.2 Strompreise'!DD$7)))</f>
        <v/>
      </c>
      <c r="DD10" s="160"/>
      <c r="DE10" s="160"/>
      <c r="DF10" s="160"/>
      <c r="DG10" s="160"/>
      <c r="DH10" s="160"/>
      <c r="DI10" s="160"/>
      <c r="DJ10" s="160"/>
      <c r="DK10" s="160"/>
      <c r="DL10" s="160"/>
      <c r="DM10" s="160"/>
      <c r="DN10" s="160"/>
      <c r="DO10" s="160"/>
      <c r="DP10" s="160"/>
      <c r="DQ10" s="160"/>
      <c r="DR10" s="160"/>
      <c r="DS10" s="160"/>
      <c r="DT10" s="160"/>
      <c r="DU10" s="160"/>
      <c r="DV10" s="153"/>
      <c r="DW10" s="153"/>
      <c r="DX10" s="153"/>
      <c r="DY10" s="153"/>
      <c r="DZ10" s="153"/>
      <c r="EA10" s="153"/>
      <c r="EB10" s="153"/>
      <c r="EC10" s="153"/>
      <c r="ED10" s="153"/>
      <c r="EE10" s="153"/>
      <c r="EF10" s="153"/>
      <c r="EG10" s="153"/>
      <c r="EH10" s="153"/>
      <c r="EI10" s="153"/>
      <c r="EJ10" s="153"/>
      <c r="EK10" s="153"/>
      <c r="EL10" s="153"/>
      <c r="EM10" s="153"/>
      <c r="EN10" s="153"/>
      <c r="EO10" s="153"/>
      <c r="EP10" s="153"/>
      <c r="EQ10" s="153"/>
      <c r="ER10" s="153"/>
      <c r="ES10" s="153"/>
      <c r="ET10" s="153"/>
      <c r="EU10" s="153"/>
      <c r="EV10" s="153"/>
      <c r="EW10" s="153"/>
      <c r="EX10" s="153"/>
      <c r="EY10" s="153"/>
      <c r="EZ10" s="153"/>
      <c r="FA10" s="153"/>
      <c r="FB10" s="153"/>
      <c r="FC10" s="153"/>
      <c r="FD10" s="153"/>
      <c r="FE10" s="153"/>
      <c r="FF10" s="153"/>
      <c r="FG10" s="153"/>
      <c r="FH10" s="153"/>
      <c r="FI10" s="153"/>
      <c r="FJ10" s="153"/>
      <c r="FK10" s="153"/>
      <c r="FL10" s="153"/>
      <c r="FM10" s="153"/>
      <c r="FN10" s="153"/>
      <c r="FO10" s="153"/>
      <c r="FP10" s="153"/>
      <c r="FQ10" s="153"/>
      <c r="FR10" s="153"/>
      <c r="FS10" s="153"/>
      <c r="FT10" s="153"/>
      <c r="FU10" s="153"/>
      <c r="FV10" s="153"/>
      <c r="FW10" s="153"/>
      <c r="FX10" s="153"/>
      <c r="FY10" s="153"/>
      <c r="FZ10" s="153"/>
      <c r="GA10" s="153"/>
      <c r="GB10" s="153"/>
      <c r="GC10" s="153"/>
      <c r="GD10" s="153"/>
      <c r="GE10" s="153"/>
      <c r="GF10" s="153"/>
      <c r="GG10" s="153"/>
      <c r="GH10" s="153"/>
      <c r="GI10" s="153"/>
      <c r="GJ10" s="153"/>
      <c r="GK10" s="153"/>
      <c r="GL10" s="153"/>
      <c r="GM10" s="153"/>
      <c r="GN10" s="153"/>
      <c r="GO10" s="153"/>
      <c r="GP10" s="153"/>
      <c r="GQ10" s="153"/>
      <c r="GR10" s="153"/>
      <c r="GS10" s="153"/>
      <c r="GT10" s="153"/>
      <c r="GU10" s="153"/>
      <c r="GV10" s="153"/>
      <c r="GW10" s="153"/>
      <c r="GX10" s="153"/>
      <c r="GY10" s="153"/>
      <c r="GZ10" s="153"/>
      <c r="HA10" s="153"/>
      <c r="HB10" s="153"/>
      <c r="HC10" s="153"/>
      <c r="HD10" s="153"/>
      <c r="HE10" s="153"/>
      <c r="HF10" s="153"/>
      <c r="HG10" s="153"/>
      <c r="HH10" s="153"/>
      <c r="HI10" s="153"/>
      <c r="HJ10" s="153"/>
      <c r="HK10" s="153"/>
      <c r="HL10" s="153"/>
      <c r="HM10" s="153"/>
      <c r="HN10" s="153"/>
      <c r="HO10" s="153"/>
      <c r="HP10" s="153"/>
      <c r="HQ10" s="153"/>
      <c r="HR10" s="153"/>
      <c r="HS10" s="153"/>
      <c r="HT10" s="153"/>
      <c r="HU10" s="153"/>
      <c r="HV10" s="153"/>
      <c r="HW10" s="153"/>
      <c r="HX10" s="153"/>
      <c r="HY10" s="153"/>
      <c r="HZ10" s="153"/>
      <c r="IA10" s="153"/>
      <c r="IB10" s="153"/>
      <c r="IC10" s="153"/>
      <c r="ID10" s="153"/>
      <c r="IE10" s="153"/>
      <c r="IF10" s="153"/>
      <c r="IG10" s="153"/>
      <c r="IH10" s="153"/>
      <c r="II10" s="153"/>
      <c r="IJ10" s="153"/>
      <c r="IK10" s="153"/>
      <c r="IL10" s="153"/>
      <c r="IM10" s="153"/>
      <c r="IN10" s="153"/>
      <c r="IO10" s="153"/>
      <c r="IP10" s="153"/>
      <c r="IQ10" s="153"/>
      <c r="IR10" s="153"/>
      <c r="IS10" s="153"/>
      <c r="IT10" s="153"/>
      <c r="IU10" s="153"/>
      <c r="IV10" s="153"/>
      <c r="IW10" s="153"/>
      <c r="IX10" s="153"/>
      <c r="IY10" s="153"/>
      <c r="IZ10" s="153"/>
      <c r="JA10" s="153"/>
      <c r="JB10" s="153"/>
      <c r="JC10" s="153"/>
      <c r="JD10" s="153"/>
      <c r="JE10" s="153"/>
      <c r="JF10" s="153"/>
      <c r="JG10" s="153"/>
      <c r="JH10" s="153"/>
      <c r="JI10" s="153"/>
      <c r="JJ10" s="153"/>
      <c r="JK10" s="153"/>
      <c r="JL10" s="153"/>
      <c r="JM10" s="153"/>
      <c r="JN10" s="153"/>
      <c r="JO10" s="153"/>
      <c r="JP10" s="153"/>
      <c r="JQ10" s="153"/>
      <c r="JR10" s="153"/>
      <c r="JS10" s="153"/>
      <c r="JT10" s="153"/>
      <c r="JU10" s="153"/>
      <c r="JV10" s="153"/>
      <c r="JW10" s="153"/>
      <c r="JX10" s="153"/>
      <c r="JY10" s="153"/>
      <c r="JZ10" s="153"/>
      <c r="KA10" s="153"/>
      <c r="KB10" s="153"/>
      <c r="KC10" s="153"/>
      <c r="KD10" s="153"/>
      <c r="KE10" s="153"/>
      <c r="KF10" s="153"/>
      <c r="KG10" s="153"/>
      <c r="KH10" s="153"/>
      <c r="KI10" s="153"/>
      <c r="KJ10" s="153"/>
      <c r="KK10" s="153"/>
      <c r="KL10" s="153"/>
      <c r="KM10" s="153"/>
      <c r="KN10" s="153"/>
      <c r="KO10" s="153"/>
      <c r="KP10" s="153"/>
      <c r="KQ10" s="153"/>
      <c r="KR10" s="153"/>
      <c r="KS10" s="153"/>
      <c r="KT10" s="153"/>
      <c r="KU10" s="153"/>
      <c r="KV10" s="153"/>
      <c r="KW10" s="153"/>
      <c r="KX10" s="153"/>
      <c r="KY10" s="153"/>
      <c r="KZ10" s="153"/>
      <c r="LA10" s="153"/>
      <c r="LB10" s="153"/>
      <c r="LC10" s="153"/>
      <c r="LD10" s="153"/>
      <c r="LE10" s="153"/>
      <c r="LF10" s="153"/>
      <c r="LG10" s="153"/>
      <c r="LH10" s="153"/>
      <c r="LI10" s="153"/>
      <c r="LJ10" s="153"/>
      <c r="LK10" s="153"/>
      <c r="LL10" s="153"/>
      <c r="LM10" s="153"/>
      <c r="LN10" s="153"/>
      <c r="LO10" s="153"/>
      <c r="LP10" s="153"/>
      <c r="LQ10" s="153"/>
      <c r="LR10" s="153"/>
      <c r="LS10" s="153"/>
      <c r="LT10" s="153"/>
      <c r="LU10" s="153"/>
      <c r="LV10" s="153"/>
      <c r="LW10" s="153"/>
      <c r="LX10" s="153"/>
      <c r="LY10" s="153"/>
      <c r="LZ10" s="153"/>
      <c r="MA10" s="153"/>
      <c r="MB10" s="153"/>
      <c r="MC10" s="153"/>
      <c r="MD10" s="153"/>
      <c r="ME10" s="153"/>
      <c r="MF10" s="153"/>
      <c r="MG10" s="153"/>
      <c r="MH10" s="153"/>
      <c r="MI10" s="153"/>
      <c r="MJ10" s="153"/>
      <c r="MK10" s="153"/>
      <c r="ML10" s="153"/>
      <c r="MM10" s="153"/>
      <c r="MN10" s="153"/>
      <c r="MO10" s="153"/>
      <c r="MP10" s="153"/>
      <c r="MQ10" s="153"/>
      <c r="MR10" s="153"/>
      <c r="MS10" s="153"/>
      <c r="MT10" s="153"/>
      <c r="MU10" s="153"/>
      <c r="MV10" s="153"/>
      <c r="MW10" s="153"/>
      <c r="MX10" s="153"/>
      <c r="MY10" s="153"/>
      <c r="MZ10" s="153"/>
      <c r="NA10" s="153"/>
      <c r="NB10" s="153"/>
      <c r="NC10" s="153"/>
      <c r="ND10" s="153"/>
      <c r="NE10" s="153"/>
      <c r="NF10" s="153"/>
      <c r="NG10" s="153"/>
      <c r="NH10" s="153"/>
      <c r="NI10" s="153"/>
      <c r="NJ10" s="153"/>
      <c r="NK10" s="153"/>
      <c r="NL10" s="153"/>
      <c r="NM10" s="153"/>
      <c r="NN10" s="153"/>
      <c r="NO10" s="153"/>
      <c r="NP10" s="153"/>
      <c r="NQ10" s="153"/>
      <c r="NR10" s="153"/>
      <c r="NS10" s="153"/>
      <c r="NT10" s="153"/>
      <c r="NU10" s="153"/>
      <c r="NV10" s="153"/>
      <c r="NW10" s="153"/>
      <c r="NX10" s="153"/>
      <c r="NY10" s="153"/>
      <c r="NZ10" s="153"/>
      <c r="OA10" s="153"/>
      <c r="OB10" s="153"/>
      <c r="OC10" s="153"/>
      <c r="OD10" s="153"/>
      <c r="OE10" s="153"/>
      <c r="OF10" s="153"/>
      <c r="OG10" s="153"/>
      <c r="OH10" s="153"/>
      <c r="OI10" s="153"/>
      <c r="OJ10" s="153"/>
      <c r="OK10" s="153"/>
      <c r="OL10" s="153"/>
      <c r="OM10" s="153"/>
      <c r="ON10" s="153"/>
      <c r="OO10" s="153"/>
      <c r="OP10" s="153"/>
      <c r="OQ10" s="153"/>
      <c r="OR10" s="153"/>
      <c r="OS10" s="153"/>
      <c r="OT10" s="153"/>
      <c r="OU10" s="153"/>
      <c r="OV10" s="153"/>
      <c r="OW10" s="153"/>
      <c r="OX10" s="153"/>
      <c r="OY10" s="153"/>
      <c r="OZ10" s="153"/>
      <c r="PA10" s="153"/>
      <c r="PB10" s="153"/>
      <c r="PC10" s="153"/>
      <c r="PD10" s="153"/>
      <c r="PE10" s="153"/>
      <c r="PF10" s="153"/>
      <c r="PG10" s="153"/>
      <c r="PH10" s="153"/>
      <c r="PI10" s="153"/>
      <c r="PJ10" s="153"/>
      <c r="PK10" s="153"/>
      <c r="PL10" s="153"/>
      <c r="PM10" s="153"/>
      <c r="PN10" s="153"/>
      <c r="PO10" s="153"/>
      <c r="PP10" s="153"/>
      <c r="PQ10" s="153"/>
      <c r="PR10" s="153"/>
      <c r="PS10" s="153"/>
      <c r="PT10" s="153"/>
      <c r="PU10" s="153"/>
      <c r="PV10" s="153"/>
      <c r="PW10" s="153"/>
      <c r="PX10" s="153"/>
      <c r="PY10" s="153"/>
      <c r="PZ10" s="153"/>
      <c r="QA10" s="153"/>
      <c r="QB10" s="153"/>
      <c r="QC10" s="153"/>
    </row>
    <row r="11" spans="1:445" s="154" customFormat="1" ht="15" customHeight="1" collapsed="1" x14ac:dyDescent="0.35">
      <c r="A11" s="104"/>
      <c r="B11" s="104" t="str">
        <f>IF('2.1 Kraftwerk allgemein'!$F$2="f",d_f_i!$B340,IF('2.1 Kraftwerk allgemein'!$F$2="i",d_f_i!$C340,d_f_i!$A340))</f>
        <v>Weitere Erträge (inkl. Einsparungen durch Eigenverbrauch)</v>
      </c>
      <c r="C11" s="104"/>
      <c r="D11" s="140" t="str">
        <f t="shared" si="101"/>
        <v>real</v>
      </c>
      <c r="E11" s="140" t="str">
        <f t="shared" si="102"/>
        <v>[Tsd. CHF]</v>
      </c>
      <c r="F11" s="160">
        <f>'2.3 Weitere Erträge'!G5</f>
        <v>0</v>
      </c>
      <c r="G11" s="160">
        <f>'2.3 Weitere Erträge'!H5</f>
        <v>0</v>
      </c>
      <c r="H11" s="160">
        <f>'2.3 Weitere Erträge'!I5</f>
        <v>0</v>
      </c>
      <c r="I11" s="160">
        <f>'2.3 Weitere Erträge'!J5</f>
        <v>0</v>
      </c>
      <c r="J11" s="160">
        <f>'2.3 Weitere Erträge'!K5</f>
        <v>0</v>
      </c>
      <c r="K11" s="160">
        <f>'2.3 Weitere Erträge'!L5</f>
        <v>0</v>
      </c>
      <c r="L11" s="160">
        <f>'2.3 Weitere Erträge'!M5</f>
        <v>0</v>
      </c>
      <c r="M11" s="160">
        <f>'2.3 Weitere Erträge'!N5</f>
        <v>0</v>
      </c>
      <c r="N11" s="160">
        <f>'2.3 Weitere Erträge'!O5</f>
        <v>0</v>
      </c>
      <c r="O11" s="160">
        <f>'2.3 Weitere Erträge'!P5</f>
        <v>0</v>
      </c>
      <c r="P11" s="160">
        <f>'2.3 Weitere Erträge'!Q5</f>
        <v>0</v>
      </c>
      <c r="Q11" s="160">
        <f>'2.3 Weitere Erträge'!R5</f>
        <v>0</v>
      </c>
      <c r="R11" s="160">
        <f>'2.3 Weitere Erträge'!S5</f>
        <v>0</v>
      </c>
      <c r="S11" s="160">
        <f>'2.3 Weitere Erträge'!T5</f>
        <v>0</v>
      </c>
      <c r="T11" s="160">
        <f>'2.3 Weitere Erträge'!U5</f>
        <v>0</v>
      </c>
      <c r="U11" s="160">
        <f>'2.3 Weitere Erträge'!V5</f>
        <v>0</v>
      </c>
      <c r="V11" s="160">
        <f>'2.3 Weitere Erträge'!W5</f>
        <v>0</v>
      </c>
      <c r="W11" s="160">
        <f>'2.3 Weitere Erträge'!X5</f>
        <v>0</v>
      </c>
      <c r="X11" s="160">
        <f>'2.3 Weitere Erträge'!Y5</f>
        <v>0</v>
      </c>
      <c r="Y11" s="160">
        <f>'2.3 Weitere Erträge'!Z5</f>
        <v>0</v>
      </c>
      <c r="Z11" s="160">
        <f>'2.3 Weitere Erträge'!AA5</f>
        <v>0</v>
      </c>
      <c r="AA11" s="160">
        <f>'2.3 Weitere Erträge'!AB5</f>
        <v>0</v>
      </c>
      <c r="AB11" s="160">
        <f>'2.3 Weitere Erträge'!AC5</f>
        <v>0</v>
      </c>
      <c r="AC11" s="160">
        <f>'2.3 Weitere Erträge'!AD5</f>
        <v>0</v>
      </c>
      <c r="AD11" s="160">
        <f>'2.3 Weitere Erträge'!AE5</f>
        <v>0</v>
      </c>
      <c r="AE11" s="160">
        <f>'2.3 Weitere Erträge'!AF5</f>
        <v>0</v>
      </c>
      <c r="AF11" s="160">
        <f>'2.3 Weitere Erträge'!AG5</f>
        <v>0</v>
      </c>
      <c r="AG11" s="160">
        <f>'2.3 Weitere Erträge'!AH5</f>
        <v>0</v>
      </c>
      <c r="AH11" s="160">
        <f>'2.3 Weitere Erträge'!AI5</f>
        <v>0</v>
      </c>
      <c r="AI11" s="160">
        <f>'2.3 Weitere Erträge'!AJ5</f>
        <v>0</v>
      </c>
      <c r="AJ11" s="160">
        <f>'2.3 Weitere Erträge'!AK5</f>
        <v>0</v>
      </c>
      <c r="AK11" s="160">
        <f>'2.3 Weitere Erträge'!AL5</f>
        <v>0</v>
      </c>
      <c r="AL11" s="160">
        <f>'2.3 Weitere Erträge'!AM5</f>
        <v>0</v>
      </c>
      <c r="AM11" s="160" t="str">
        <f>'2.3 Weitere Erträge'!AN5</f>
        <v/>
      </c>
      <c r="AN11" s="160" t="str">
        <f>'2.3 Weitere Erträge'!AO5</f>
        <v/>
      </c>
      <c r="AO11" s="160" t="str">
        <f>'2.3 Weitere Erträge'!AP5</f>
        <v/>
      </c>
      <c r="AP11" s="160" t="str">
        <f>'2.3 Weitere Erträge'!AQ5</f>
        <v/>
      </c>
      <c r="AQ11" s="160" t="str">
        <f>'2.3 Weitere Erträge'!AR5</f>
        <v/>
      </c>
      <c r="AR11" s="160" t="str">
        <f>'2.3 Weitere Erträge'!AS5</f>
        <v/>
      </c>
      <c r="AS11" s="160" t="str">
        <f>'2.3 Weitere Erträge'!AT5</f>
        <v/>
      </c>
      <c r="AT11" s="160" t="str">
        <f>'2.3 Weitere Erträge'!AU5</f>
        <v/>
      </c>
      <c r="AU11" s="160" t="str">
        <f>'2.3 Weitere Erträge'!AV5</f>
        <v/>
      </c>
      <c r="AV11" s="160" t="str">
        <f>'2.3 Weitere Erträge'!AW5</f>
        <v/>
      </c>
      <c r="AW11" s="160" t="str">
        <f>'2.3 Weitere Erträge'!AX5</f>
        <v/>
      </c>
      <c r="AX11" s="160" t="str">
        <f>'2.3 Weitere Erträge'!AY5</f>
        <v/>
      </c>
      <c r="AY11" s="160" t="str">
        <f>'2.3 Weitere Erträge'!AZ5</f>
        <v/>
      </c>
      <c r="AZ11" s="160" t="str">
        <f>'2.3 Weitere Erträge'!BA5</f>
        <v/>
      </c>
      <c r="BA11" s="160" t="str">
        <f>'2.3 Weitere Erträge'!BB5</f>
        <v/>
      </c>
      <c r="BB11" s="160" t="str">
        <f>'2.3 Weitere Erträge'!BC5</f>
        <v/>
      </c>
      <c r="BC11" s="160" t="str">
        <f>'2.3 Weitere Erträge'!BD5</f>
        <v/>
      </c>
      <c r="BD11" s="160" t="str">
        <f>'2.3 Weitere Erträge'!BE5</f>
        <v/>
      </c>
      <c r="BE11" s="160" t="str">
        <f>'2.3 Weitere Erträge'!BF5</f>
        <v/>
      </c>
      <c r="BF11" s="160" t="str">
        <f>'2.3 Weitere Erträge'!BG5</f>
        <v/>
      </c>
      <c r="BG11" s="160" t="str">
        <f>'2.3 Weitere Erträge'!BH5</f>
        <v/>
      </c>
      <c r="BH11" s="160" t="str">
        <f>'2.3 Weitere Erträge'!BI5</f>
        <v/>
      </c>
      <c r="BI11" s="160" t="str">
        <f>'2.3 Weitere Erträge'!BJ5</f>
        <v/>
      </c>
      <c r="BJ11" s="160" t="str">
        <f>'2.3 Weitere Erträge'!BK5</f>
        <v/>
      </c>
      <c r="BK11" s="160" t="str">
        <f>'2.3 Weitere Erträge'!BL5</f>
        <v/>
      </c>
      <c r="BL11" s="160" t="str">
        <f>'2.3 Weitere Erträge'!BM5</f>
        <v/>
      </c>
      <c r="BM11" s="160" t="str">
        <f>'2.3 Weitere Erträge'!BN5</f>
        <v/>
      </c>
      <c r="BN11" s="160" t="str">
        <f>'2.3 Weitere Erträge'!BO5</f>
        <v/>
      </c>
      <c r="BO11" s="160" t="str">
        <f>'2.3 Weitere Erträge'!BP5</f>
        <v/>
      </c>
      <c r="BP11" s="160" t="str">
        <f>'2.3 Weitere Erträge'!BQ5</f>
        <v/>
      </c>
      <c r="BQ11" s="160" t="str">
        <f>'2.3 Weitere Erträge'!BR5</f>
        <v/>
      </c>
      <c r="BR11" s="160" t="str">
        <f>'2.3 Weitere Erträge'!BS5</f>
        <v/>
      </c>
      <c r="BS11" s="160" t="str">
        <f>'2.3 Weitere Erträge'!BT5</f>
        <v/>
      </c>
      <c r="BT11" s="160" t="str">
        <f>'2.3 Weitere Erträge'!BU5</f>
        <v/>
      </c>
      <c r="BU11" s="160" t="str">
        <f>'2.3 Weitere Erträge'!BV5</f>
        <v/>
      </c>
      <c r="BV11" s="160" t="str">
        <f>'2.3 Weitere Erträge'!BW5</f>
        <v/>
      </c>
      <c r="BW11" s="160" t="str">
        <f>'2.3 Weitere Erträge'!BX5</f>
        <v/>
      </c>
      <c r="BX11" s="160" t="str">
        <f>'2.3 Weitere Erträge'!BY5</f>
        <v/>
      </c>
      <c r="BY11" s="160" t="str">
        <f>'2.3 Weitere Erträge'!BZ5</f>
        <v/>
      </c>
      <c r="BZ11" s="160" t="str">
        <f>'2.3 Weitere Erträge'!CA5</f>
        <v/>
      </c>
      <c r="CA11" s="160" t="str">
        <f>'2.3 Weitere Erträge'!CB5</f>
        <v/>
      </c>
      <c r="CB11" s="160" t="str">
        <f>'2.3 Weitere Erträge'!CC5</f>
        <v/>
      </c>
      <c r="CC11" s="160" t="str">
        <f>'2.3 Weitere Erträge'!CD5</f>
        <v/>
      </c>
      <c r="CD11" s="160" t="str">
        <f>'2.3 Weitere Erträge'!CE5</f>
        <v/>
      </c>
      <c r="CE11" s="160" t="str">
        <f>'2.3 Weitere Erträge'!CF5</f>
        <v/>
      </c>
      <c r="CF11" s="160" t="str">
        <f>'2.3 Weitere Erträge'!CG5</f>
        <v/>
      </c>
      <c r="CG11" s="160" t="str">
        <f>'2.3 Weitere Erträge'!CH5</f>
        <v/>
      </c>
      <c r="CH11" s="160" t="str">
        <f>'2.3 Weitere Erträge'!CI5</f>
        <v/>
      </c>
      <c r="CI11" s="160" t="str">
        <f>'2.3 Weitere Erträge'!CJ5</f>
        <v/>
      </c>
      <c r="CJ11" s="160" t="str">
        <f>'2.3 Weitere Erträge'!CK5</f>
        <v/>
      </c>
      <c r="CK11" s="160" t="str">
        <f>'2.3 Weitere Erträge'!CL5</f>
        <v/>
      </c>
      <c r="CL11" s="160" t="str">
        <f>'2.3 Weitere Erträge'!CM5</f>
        <v/>
      </c>
      <c r="CM11" s="160" t="str">
        <f>'2.3 Weitere Erträge'!CN5</f>
        <v/>
      </c>
      <c r="CN11" s="160" t="str">
        <f>'2.3 Weitere Erträge'!CO5</f>
        <v/>
      </c>
      <c r="CO11" s="160" t="str">
        <f>'2.3 Weitere Erträge'!CP5</f>
        <v/>
      </c>
      <c r="CP11" s="160" t="str">
        <f>'2.3 Weitere Erträge'!CQ5</f>
        <v/>
      </c>
      <c r="CQ11" s="160" t="str">
        <f>'2.3 Weitere Erträge'!CR5</f>
        <v/>
      </c>
      <c r="CR11" s="160" t="str">
        <f>'2.3 Weitere Erträge'!CS5</f>
        <v/>
      </c>
      <c r="CS11" s="160" t="str">
        <f>'2.3 Weitere Erträge'!CT5</f>
        <v/>
      </c>
      <c r="CT11" s="160" t="str">
        <f>'2.3 Weitere Erträge'!CU5</f>
        <v/>
      </c>
      <c r="CU11" s="160" t="str">
        <f>'2.3 Weitere Erträge'!CV5</f>
        <v/>
      </c>
      <c r="CV11" s="160" t="str">
        <f>'2.3 Weitere Erträge'!CW5</f>
        <v/>
      </c>
      <c r="CW11" s="160" t="str">
        <f>'2.3 Weitere Erträge'!CX5</f>
        <v/>
      </c>
      <c r="CX11" s="160" t="str">
        <f>'2.3 Weitere Erträge'!CY5</f>
        <v/>
      </c>
      <c r="CY11" s="160" t="str">
        <f>'2.3 Weitere Erträge'!CZ5</f>
        <v/>
      </c>
      <c r="CZ11" s="160" t="str">
        <f>'2.3 Weitere Erträge'!DA5</f>
        <v/>
      </c>
      <c r="DA11" s="160" t="str">
        <f>'2.3 Weitere Erträge'!DB5</f>
        <v/>
      </c>
      <c r="DB11" s="160" t="str">
        <f>'2.3 Weitere Erträge'!DC5</f>
        <v/>
      </c>
      <c r="DC11" s="160"/>
    </row>
    <row r="12" spans="1:445" s="154" customFormat="1" ht="15" customHeight="1" x14ac:dyDescent="0.35">
      <c r="A12" s="104"/>
      <c r="B12" s="104"/>
      <c r="C12" s="104"/>
      <c r="D12" s="140"/>
      <c r="E12" s="102"/>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row>
    <row r="13" spans="1:445" s="154" customFormat="1" ht="15" customHeight="1" x14ac:dyDescent="0.35">
      <c r="A13" s="104"/>
      <c r="B13" s="104"/>
      <c r="C13" s="104"/>
      <c r="D13" s="140"/>
      <c r="E13" s="102"/>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row>
    <row r="14" spans="1:445" s="151" customFormat="1" ht="15" customHeight="1" x14ac:dyDescent="0.35">
      <c r="A14" s="152" t="s">
        <v>25</v>
      </c>
      <c r="B14" s="105" t="str">
        <f>IF('2.1 Kraftwerk allgemein'!$F$2="f",d_f_i!$B341,IF('2.1 Kraftwerk allgemein'!$F$2="i",d_f_i!$C341,d_f_i!$A341))</f>
        <v>Aufwände</v>
      </c>
      <c r="C14" s="105"/>
      <c r="D14" s="140" t="str">
        <f t="shared" ref="D14:D20" si="103">$D$7</f>
        <v>real</v>
      </c>
      <c r="E14" s="149" t="str">
        <f t="shared" ref="E14:E20" si="104">$E$7</f>
        <v>[Tsd. CHF]</v>
      </c>
      <c r="F14" s="161">
        <f ca="1">IF(F4&lt;&gt;"",F15+F19+F20,"")</f>
        <v>0</v>
      </c>
      <c r="G14" s="161">
        <f t="shared" ref="G14" ca="1" si="105">IF(G4&lt;&gt;"",G15+G19+G20,"")</f>
        <v>0</v>
      </c>
      <c r="H14" s="161">
        <f t="shared" ref="H14" ca="1" si="106">IF(H4&lt;&gt;"",H15+H19+H20,"")</f>
        <v>0</v>
      </c>
      <c r="I14" s="161">
        <f t="shared" ref="I14" ca="1" si="107">IF(I4&lt;&gt;"",I15+I19+I20,"")</f>
        <v>0</v>
      </c>
      <c r="J14" s="161">
        <f t="shared" ref="J14" ca="1" si="108">IF(J4&lt;&gt;"",J15+J19+J20,"")</f>
        <v>0</v>
      </c>
      <c r="K14" s="161">
        <f t="shared" ref="K14" ca="1" si="109">IF(K4&lt;&gt;"",K15+K19+K20,"")</f>
        <v>0</v>
      </c>
      <c r="L14" s="161">
        <f t="shared" ref="L14" ca="1" si="110">IF(L4&lt;&gt;"",L15+L19+L20,"")</f>
        <v>0</v>
      </c>
      <c r="M14" s="161">
        <f t="shared" ref="M14" ca="1" si="111">IF(M4&lt;&gt;"",M15+M19+M20,"")</f>
        <v>0</v>
      </c>
      <c r="N14" s="161">
        <f t="shared" ref="N14" ca="1" si="112">IF(N4&lt;&gt;"",N15+N19+N20,"")</f>
        <v>0</v>
      </c>
      <c r="O14" s="161">
        <f t="shared" ref="O14" ca="1" si="113">IF(O4&lt;&gt;"",O15+O19+O20,"")</f>
        <v>0</v>
      </c>
      <c r="P14" s="161">
        <f t="shared" ref="P14" ca="1" si="114">IF(P4&lt;&gt;"",P15+P19+P20,"")</f>
        <v>0</v>
      </c>
      <c r="Q14" s="161">
        <f t="shared" ref="Q14" ca="1" si="115">IF(Q4&lt;&gt;"",Q15+Q19+Q20,"")</f>
        <v>0</v>
      </c>
      <c r="R14" s="161">
        <f t="shared" ref="R14" ca="1" si="116">IF(R4&lt;&gt;"",R15+R19+R20,"")</f>
        <v>0</v>
      </c>
      <c r="S14" s="161">
        <f t="shared" ref="S14" ca="1" si="117">IF(S4&lt;&gt;"",S15+S19+S20,"")</f>
        <v>0</v>
      </c>
      <c r="T14" s="161">
        <f t="shared" ref="T14" ca="1" si="118">IF(T4&lt;&gt;"",T15+T19+T20,"")</f>
        <v>0</v>
      </c>
      <c r="U14" s="161">
        <f t="shared" ref="U14" ca="1" si="119">IF(U4&lt;&gt;"",U15+U19+U20,"")</f>
        <v>0</v>
      </c>
      <c r="V14" s="161">
        <f t="shared" ref="V14" ca="1" si="120">IF(V4&lt;&gt;"",V15+V19+V20,"")</f>
        <v>0</v>
      </c>
      <c r="W14" s="161">
        <f t="shared" ref="W14" ca="1" si="121">IF(W4&lt;&gt;"",W15+W19+W20,"")</f>
        <v>0</v>
      </c>
      <c r="X14" s="161">
        <f t="shared" ref="X14" ca="1" si="122">IF(X4&lt;&gt;"",X15+X19+X20,"")</f>
        <v>0</v>
      </c>
      <c r="Y14" s="161">
        <f t="shared" ref="Y14" ca="1" si="123">IF(Y4&lt;&gt;"",Y15+Y19+Y20,"")</f>
        <v>0</v>
      </c>
      <c r="Z14" s="161">
        <f t="shared" ref="Z14" ca="1" si="124">IF(Z4&lt;&gt;"",Z15+Z19+Z20,"")</f>
        <v>0</v>
      </c>
      <c r="AA14" s="161">
        <f t="shared" ref="AA14" ca="1" si="125">IF(AA4&lt;&gt;"",AA15+AA19+AA20,"")</f>
        <v>0</v>
      </c>
      <c r="AB14" s="161">
        <f t="shared" ref="AB14" ca="1" si="126">IF(AB4&lt;&gt;"",AB15+AB19+AB20,"")</f>
        <v>0</v>
      </c>
      <c r="AC14" s="161">
        <f t="shared" ref="AC14" ca="1" si="127">IF(AC4&lt;&gt;"",AC15+AC19+AC20,"")</f>
        <v>0</v>
      </c>
      <c r="AD14" s="161">
        <f t="shared" ref="AD14" ca="1" si="128">IF(AD4&lt;&gt;"",AD15+AD19+AD20,"")</f>
        <v>0</v>
      </c>
      <c r="AE14" s="161">
        <f t="shared" ref="AE14" ca="1" si="129">IF(AE4&lt;&gt;"",AE15+AE19+AE20,"")</f>
        <v>0</v>
      </c>
      <c r="AF14" s="161">
        <f t="shared" ref="AF14" ca="1" si="130">IF(AF4&lt;&gt;"",AF15+AF19+AF20,"")</f>
        <v>0</v>
      </c>
      <c r="AG14" s="161">
        <f t="shared" ref="AG14" ca="1" si="131">IF(AG4&lt;&gt;"",AG15+AG19+AG20,"")</f>
        <v>0</v>
      </c>
      <c r="AH14" s="161">
        <f t="shared" ref="AH14" ca="1" si="132">IF(AH4&lt;&gt;"",AH15+AH19+AH20,"")</f>
        <v>0</v>
      </c>
      <c r="AI14" s="161">
        <f t="shared" ref="AI14" ca="1" si="133">IF(AI4&lt;&gt;"",AI15+AI19+AI20,"")</f>
        <v>0</v>
      </c>
      <c r="AJ14" s="161">
        <f t="shared" ref="AJ14" ca="1" si="134">IF(AJ4&lt;&gt;"",AJ15+AJ19+AJ20,"")</f>
        <v>0</v>
      </c>
      <c r="AK14" s="161">
        <f t="shared" ref="AK14" ca="1" si="135">IF(AK4&lt;&gt;"",AK15+AK19+AK20,"")</f>
        <v>0</v>
      </c>
      <c r="AL14" s="161">
        <f t="shared" ref="AL14" ca="1" si="136">IF(AL4&lt;&gt;"",AL15+AL19+AL20,"")</f>
        <v>0</v>
      </c>
      <c r="AM14" s="161" t="str">
        <f t="shared" ref="AM14" si="137">IF(AM4&lt;&gt;"",AM15+AM19+AM20,"")</f>
        <v/>
      </c>
      <c r="AN14" s="161" t="str">
        <f t="shared" ref="AN14" si="138">IF(AN4&lt;&gt;"",AN15+AN19+AN20,"")</f>
        <v/>
      </c>
      <c r="AO14" s="161" t="str">
        <f t="shared" ref="AO14" si="139">IF(AO4&lt;&gt;"",AO15+AO19+AO20,"")</f>
        <v/>
      </c>
      <c r="AP14" s="161" t="str">
        <f t="shared" ref="AP14" si="140">IF(AP4&lt;&gt;"",AP15+AP19+AP20,"")</f>
        <v/>
      </c>
      <c r="AQ14" s="161" t="str">
        <f t="shared" ref="AQ14" si="141">IF(AQ4&lt;&gt;"",AQ15+AQ19+AQ20,"")</f>
        <v/>
      </c>
      <c r="AR14" s="161" t="str">
        <f t="shared" ref="AR14" si="142">IF(AR4&lt;&gt;"",AR15+AR19+AR20,"")</f>
        <v/>
      </c>
      <c r="AS14" s="161" t="str">
        <f t="shared" ref="AS14" si="143">IF(AS4&lt;&gt;"",AS15+AS19+AS20,"")</f>
        <v/>
      </c>
      <c r="AT14" s="161" t="str">
        <f t="shared" ref="AT14" si="144">IF(AT4&lt;&gt;"",AT15+AT19+AT20,"")</f>
        <v/>
      </c>
      <c r="AU14" s="161" t="str">
        <f t="shared" ref="AU14" si="145">IF(AU4&lt;&gt;"",AU15+AU19+AU20,"")</f>
        <v/>
      </c>
      <c r="AV14" s="161" t="str">
        <f t="shared" ref="AV14" si="146">IF(AV4&lt;&gt;"",AV15+AV19+AV20,"")</f>
        <v/>
      </c>
      <c r="AW14" s="161" t="str">
        <f t="shared" ref="AW14" si="147">IF(AW4&lt;&gt;"",AW15+AW19+AW20,"")</f>
        <v/>
      </c>
      <c r="AX14" s="161" t="str">
        <f t="shared" ref="AX14" si="148">IF(AX4&lt;&gt;"",AX15+AX19+AX20,"")</f>
        <v/>
      </c>
      <c r="AY14" s="161" t="str">
        <f t="shared" ref="AY14" si="149">IF(AY4&lt;&gt;"",AY15+AY19+AY20,"")</f>
        <v/>
      </c>
      <c r="AZ14" s="161" t="str">
        <f t="shared" ref="AZ14" si="150">IF(AZ4&lt;&gt;"",AZ15+AZ19+AZ20,"")</f>
        <v/>
      </c>
      <c r="BA14" s="161" t="str">
        <f t="shared" ref="BA14" si="151">IF(BA4&lt;&gt;"",BA15+BA19+BA20,"")</f>
        <v/>
      </c>
      <c r="BB14" s="161" t="str">
        <f t="shared" ref="BB14" si="152">IF(BB4&lt;&gt;"",BB15+BB19+BB20,"")</f>
        <v/>
      </c>
      <c r="BC14" s="161" t="str">
        <f t="shared" ref="BC14" si="153">IF(BC4&lt;&gt;"",BC15+BC19+BC20,"")</f>
        <v/>
      </c>
      <c r="BD14" s="161" t="str">
        <f t="shared" ref="BD14" si="154">IF(BD4&lt;&gt;"",BD15+BD19+BD20,"")</f>
        <v/>
      </c>
      <c r="BE14" s="161" t="str">
        <f t="shared" ref="BE14" si="155">IF(BE4&lt;&gt;"",BE15+BE19+BE20,"")</f>
        <v/>
      </c>
      <c r="BF14" s="161" t="str">
        <f t="shared" ref="BF14" si="156">IF(BF4&lt;&gt;"",BF15+BF19+BF20,"")</f>
        <v/>
      </c>
      <c r="BG14" s="161" t="str">
        <f t="shared" ref="BG14" si="157">IF(BG4&lt;&gt;"",BG15+BG19+BG20,"")</f>
        <v/>
      </c>
      <c r="BH14" s="161" t="str">
        <f t="shared" ref="BH14" si="158">IF(BH4&lt;&gt;"",BH15+BH19+BH20,"")</f>
        <v/>
      </c>
      <c r="BI14" s="161" t="str">
        <f t="shared" ref="BI14" si="159">IF(BI4&lt;&gt;"",BI15+BI19+BI20,"")</f>
        <v/>
      </c>
      <c r="BJ14" s="161" t="str">
        <f t="shared" ref="BJ14" si="160">IF(BJ4&lt;&gt;"",BJ15+BJ19+BJ20,"")</f>
        <v/>
      </c>
      <c r="BK14" s="161" t="str">
        <f t="shared" ref="BK14" si="161">IF(BK4&lt;&gt;"",BK15+BK19+BK20,"")</f>
        <v/>
      </c>
      <c r="BL14" s="161" t="str">
        <f t="shared" ref="BL14" si="162">IF(BL4&lt;&gt;"",BL15+BL19+BL20,"")</f>
        <v/>
      </c>
      <c r="BM14" s="161" t="str">
        <f t="shared" ref="BM14" si="163">IF(BM4&lt;&gt;"",BM15+BM19+BM20,"")</f>
        <v/>
      </c>
      <c r="BN14" s="161" t="str">
        <f t="shared" ref="BN14" si="164">IF(BN4&lt;&gt;"",BN15+BN19+BN20,"")</f>
        <v/>
      </c>
      <c r="BO14" s="161" t="str">
        <f t="shared" ref="BO14" si="165">IF(BO4&lt;&gt;"",BO15+BO19+BO20,"")</f>
        <v/>
      </c>
      <c r="BP14" s="161" t="str">
        <f t="shared" ref="BP14" si="166">IF(BP4&lt;&gt;"",BP15+BP19+BP20,"")</f>
        <v/>
      </c>
      <c r="BQ14" s="161" t="str">
        <f t="shared" ref="BQ14" si="167">IF(BQ4&lt;&gt;"",BQ15+BQ19+BQ20,"")</f>
        <v/>
      </c>
      <c r="BR14" s="161" t="str">
        <f t="shared" ref="BR14" si="168">IF(BR4&lt;&gt;"",BR15+BR19+BR20,"")</f>
        <v/>
      </c>
      <c r="BS14" s="161" t="str">
        <f t="shared" ref="BS14" si="169">IF(BS4&lt;&gt;"",BS15+BS19+BS20,"")</f>
        <v/>
      </c>
      <c r="BT14" s="161" t="str">
        <f t="shared" ref="BT14" si="170">IF(BT4&lt;&gt;"",BT15+BT19+BT20,"")</f>
        <v/>
      </c>
      <c r="BU14" s="161" t="str">
        <f t="shared" ref="BU14" si="171">IF(BU4&lt;&gt;"",BU15+BU19+BU20,"")</f>
        <v/>
      </c>
      <c r="BV14" s="161" t="str">
        <f t="shared" ref="BV14" si="172">IF(BV4&lt;&gt;"",BV15+BV19+BV20,"")</f>
        <v/>
      </c>
      <c r="BW14" s="161" t="str">
        <f t="shared" ref="BW14" si="173">IF(BW4&lt;&gt;"",BW15+BW19+BW20,"")</f>
        <v/>
      </c>
      <c r="BX14" s="161" t="str">
        <f t="shared" ref="BX14" si="174">IF(BX4&lt;&gt;"",BX15+BX19+BX20,"")</f>
        <v/>
      </c>
      <c r="BY14" s="161" t="str">
        <f t="shared" ref="BY14" si="175">IF(BY4&lt;&gt;"",BY15+BY19+BY20,"")</f>
        <v/>
      </c>
      <c r="BZ14" s="161" t="str">
        <f t="shared" ref="BZ14" si="176">IF(BZ4&lt;&gt;"",BZ15+BZ19+BZ20,"")</f>
        <v/>
      </c>
      <c r="CA14" s="161" t="str">
        <f t="shared" ref="CA14" si="177">IF(CA4&lt;&gt;"",CA15+CA19+CA20,"")</f>
        <v/>
      </c>
      <c r="CB14" s="161" t="str">
        <f t="shared" ref="CB14" si="178">IF(CB4&lt;&gt;"",CB15+CB19+CB20,"")</f>
        <v/>
      </c>
      <c r="CC14" s="161" t="str">
        <f t="shared" ref="CC14" si="179">IF(CC4&lt;&gt;"",CC15+CC19+CC20,"")</f>
        <v/>
      </c>
      <c r="CD14" s="161" t="str">
        <f t="shared" ref="CD14" si="180">IF(CD4&lt;&gt;"",CD15+CD19+CD20,"")</f>
        <v/>
      </c>
      <c r="CE14" s="161" t="str">
        <f t="shared" ref="CE14" si="181">IF(CE4&lt;&gt;"",CE15+CE19+CE20,"")</f>
        <v/>
      </c>
      <c r="CF14" s="161" t="str">
        <f t="shared" ref="CF14" si="182">IF(CF4&lt;&gt;"",CF15+CF19+CF20,"")</f>
        <v/>
      </c>
      <c r="CG14" s="161" t="str">
        <f t="shared" ref="CG14" si="183">IF(CG4&lt;&gt;"",CG15+CG19+CG20,"")</f>
        <v/>
      </c>
      <c r="CH14" s="161" t="str">
        <f t="shared" ref="CH14" si="184">IF(CH4&lt;&gt;"",CH15+CH19+CH20,"")</f>
        <v/>
      </c>
      <c r="CI14" s="161" t="str">
        <f t="shared" ref="CI14" si="185">IF(CI4&lt;&gt;"",CI15+CI19+CI20,"")</f>
        <v/>
      </c>
      <c r="CJ14" s="161" t="str">
        <f t="shared" ref="CJ14" si="186">IF(CJ4&lt;&gt;"",CJ15+CJ19+CJ20,"")</f>
        <v/>
      </c>
      <c r="CK14" s="161" t="str">
        <f t="shared" ref="CK14" si="187">IF(CK4&lt;&gt;"",CK15+CK19+CK20,"")</f>
        <v/>
      </c>
      <c r="CL14" s="161" t="str">
        <f t="shared" ref="CL14" si="188">IF(CL4&lt;&gt;"",CL15+CL19+CL20,"")</f>
        <v/>
      </c>
      <c r="CM14" s="161" t="str">
        <f t="shared" ref="CM14" si="189">IF(CM4&lt;&gt;"",CM15+CM19+CM20,"")</f>
        <v/>
      </c>
      <c r="CN14" s="161" t="str">
        <f t="shared" ref="CN14" si="190">IF(CN4&lt;&gt;"",CN15+CN19+CN20,"")</f>
        <v/>
      </c>
      <c r="CO14" s="161" t="str">
        <f t="shared" ref="CO14" si="191">IF(CO4&lt;&gt;"",CO15+CO19+CO20,"")</f>
        <v/>
      </c>
      <c r="CP14" s="161" t="str">
        <f t="shared" ref="CP14" si="192">IF(CP4&lt;&gt;"",CP15+CP19+CP20,"")</f>
        <v/>
      </c>
      <c r="CQ14" s="161" t="str">
        <f t="shared" ref="CQ14" si="193">IF(CQ4&lt;&gt;"",CQ15+CQ19+CQ20,"")</f>
        <v/>
      </c>
      <c r="CR14" s="161" t="str">
        <f t="shared" ref="CR14" si="194">IF(CR4&lt;&gt;"",CR15+CR19+CR20,"")</f>
        <v/>
      </c>
      <c r="CS14" s="161" t="str">
        <f t="shared" ref="CS14" si="195">IF(CS4&lt;&gt;"",CS15+CS19+CS20,"")</f>
        <v/>
      </c>
      <c r="CT14" s="161" t="str">
        <f t="shared" ref="CT14" si="196">IF(CT4&lt;&gt;"",CT15+CT19+CT20,"")</f>
        <v/>
      </c>
      <c r="CU14" s="161" t="str">
        <f t="shared" ref="CU14" si="197">IF(CU4&lt;&gt;"",CU15+CU19+CU20,"")</f>
        <v/>
      </c>
      <c r="CV14" s="161" t="str">
        <f t="shared" ref="CV14" si="198">IF(CV4&lt;&gt;"",CV15+CV19+CV20,"")</f>
        <v/>
      </c>
      <c r="CW14" s="161" t="str">
        <f t="shared" ref="CW14" si="199">IF(CW4&lt;&gt;"",CW15+CW19+CW20,"")</f>
        <v/>
      </c>
      <c r="CX14" s="161" t="str">
        <f t="shared" ref="CX14" si="200">IF(CX4&lt;&gt;"",CX15+CX19+CX20,"")</f>
        <v/>
      </c>
      <c r="CY14" s="161" t="str">
        <f t="shared" ref="CY14" si="201">IF(CY4&lt;&gt;"",CY15+CY19+CY20,"")</f>
        <v/>
      </c>
      <c r="CZ14" s="161" t="str">
        <f t="shared" ref="CZ14" si="202">IF(CZ4&lt;&gt;"",CZ15+CZ19+CZ20,"")</f>
        <v/>
      </c>
      <c r="DA14" s="161" t="str">
        <f t="shared" ref="DA14" si="203">IF(DA4&lt;&gt;"",DA15+DA19+DA20,"")</f>
        <v/>
      </c>
      <c r="DB14" s="161" t="str">
        <f t="shared" ref="DB14" si="204">IF(DB4&lt;&gt;"",DB15+DB19+DB20,"")</f>
        <v/>
      </c>
      <c r="DC14" s="161" t="str">
        <f t="shared" ref="DC14" si="205">IF(DC4&lt;&gt;"",DC15+DC19+DC20,"")</f>
        <v/>
      </c>
    </row>
    <row r="15" spans="1:445" s="154" customFormat="1" ht="15" customHeight="1" x14ac:dyDescent="0.35">
      <c r="A15" s="104"/>
      <c r="B15" s="104" t="str">
        <f>IF('2.1 Kraftwerk allgemein'!$F$2="f",d_f_i!$B342,IF('2.1 Kraftwerk allgemein'!$F$2="i",d_f_i!$C342,d_f_i!$A342))</f>
        <v>Anrechenbare Kosten für den Anlagenbetrieb, den Unterhalt sowie für die übrigen Betriebskosten</v>
      </c>
      <c r="C15" s="104"/>
      <c r="D15" s="140" t="str">
        <f t="shared" si="103"/>
        <v>real</v>
      </c>
      <c r="E15" s="140" t="str">
        <f t="shared" si="104"/>
        <v>[Tsd. CHF]</v>
      </c>
      <c r="F15" s="160">
        <f ca="1">IF(AND('2.1 Kraftwerk allgemein'!$F$15&gt;'1.1 Allgemein'!$I$22,'3.2 Modell'!F4&lt;'2.1 Kraftwerk allgemein'!$F$15),0,
IF(F4&lt;&gt;"",MIN(F16,$F$18),""))</f>
        <v>0</v>
      </c>
      <c r="G15" s="160">
        <f ca="1">IF(AND('2.1 Kraftwerk allgemein'!$F$15&gt;'1.1 Allgemein'!$I$22,'3.2 Modell'!G4&lt;'2.1 Kraftwerk allgemein'!$F$15),0,
IF(G4&lt;&gt;"",MIN(G16,$F$18),""))</f>
        <v>0</v>
      </c>
      <c r="H15" s="160">
        <f ca="1">IF(AND('2.1 Kraftwerk allgemein'!$F$15&gt;'1.1 Allgemein'!$I$22,'3.2 Modell'!H4&lt;'2.1 Kraftwerk allgemein'!$F$15),0,
IF(H4&lt;&gt;"",MIN(H16,$F$18),""))</f>
        <v>0</v>
      </c>
      <c r="I15" s="160">
        <f ca="1">IF(AND('2.1 Kraftwerk allgemein'!$F$15&gt;'1.1 Allgemein'!$I$22,'3.2 Modell'!I4&lt;'2.1 Kraftwerk allgemein'!$F$15),0,
IF(I4&lt;&gt;"",MIN(I16,$F$18),""))</f>
        <v>0</v>
      </c>
      <c r="J15" s="160">
        <f ca="1">IF(AND('2.1 Kraftwerk allgemein'!$F$15&gt;'1.1 Allgemein'!$I$22,'3.2 Modell'!J4&lt;'2.1 Kraftwerk allgemein'!$F$15),0,
IF(J4&lt;&gt;"",MIN(J16,$F$18),""))</f>
        <v>0</v>
      </c>
      <c r="K15" s="160">
        <f ca="1">IF(AND('2.1 Kraftwerk allgemein'!$F$15&gt;'1.1 Allgemein'!$I$22,'3.2 Modell'!K4&lt;'2.1 Kraftwerk allgemein'!$F$15),0,
IF(K4&lt;&gt;"",MIN(K16,$F$18),""))</f>
        <v>0</v>
      </c>
      <c r="L15" s="160">
        <f ca="1">IF(AND('2.1 Kraftwerk allgemein'!$F$15&gt;'1.1 Allgemein'!$I$22,'3.2 Modell'!L4&lt;'2.1 Kraftwerk allgemein'!$F$15),0,
IF(L4&lt;&gt;"",MIN(L16,$F$18),""))</f>
        <v>0</v>
      </c>
      <c r="M15" s="160">
        <f ca="1">IF(AND('2.1 Kraftwerk allgemein'!$F$15&gt;'1.1 Allgemein'!$I$22,'3.2 Modell'!M4&lt;'2.1 Kraftwerk allgemein'!$F$15),0,
IF(M4&lt;&gt;"",MIN(M16,$F$18),""))</f>
        <v>0</v>
      </c>
      <c r="N15" s="160">
        <f ca="1">IF(AND('2.1 Kraftwerk allgemein'!$F$15&gt;'1.1 Allgemein'!$I$22,'3.2 Modell'!N4&lt;'2.1 Kraftwerk allgemein'!$F$15),0,
IF(N4&lt;&gt;"",MIN(N16,$F$18),""))</f>
        <v>0</v>
      </c>
      <c r="O15" s="160">
        <f ca="1">IF(AND('2.1 Kraftwerk allgemein'!$F$15&gt;'1.1 Allgemein'!$I$22,'3.2 Modell'!O4&lt;'2.1 Kraftwerk allgemein'!$F$15),0,
IF(O4&lt;&gt;"",MIN(O16,$F$18),""))</f>
        <v>0</v>
      </c>
      <c r="P15" s="160">
        <f ca="1">IF(AND('2.1 Kraftwerk allgemein'!$F$15&gt;'1.1 Allgemein'!$I$22,'3.2 Modell'!P4&lt;'2.1 Kraftwerk allgemein'!$F$15),0,
IF(P4&lt;&gt;"",MIN(P16,$F$18),""))</f>
        <v>0</v>
      </c>
      <c r="Q15" s="160">
        <f ca="1">IF(AND('2.1 Kraftwerk allgemein'!$F$15&gt;'1.1 Allgemein'!$I$22,'3.2 Modell'!Q4&lt;'2.1 Kraftwerk allgemein'!$F$15),0,
IF(Q4&lt;&gt;"",MIN(Q16,$F$18),""))</f>
        <v>0</v>
      </c>
      <c r="R15" s="160">
        <f ca="1">IF(AND('2.1 Kraftwerk allgemein'!$F$15&gt;'1.1 Allgemein'!$I$22,'3.2 Modell'!R4&lt;'2.1 Kraftwerk allgemein'!$F$15),0,
IF(R4&lt;&gt;"",MIN(R16,$F$18),""))</f>
        <v>0</v>
      </c>
      <c r="S15" s="160">
        <f ca="1">IF(AND('2.1 Kraftwerk allgemein'!$F$15&gt;'1.1 Allgemein'!$I$22,'3.2 Modell'!S4&lt;'2.1 Kraftwerk allgemein'!$F$15),0,
IF(S4&lt;&gt;"",MIN(S16,$F$18),""))</f>
        <v>0</v>
      </c>
      <c r="T15" s="160">
        <f ca="1">IF(AND('2.1 Kraftwerk allgemein'!$F$15&gt;'1.1 Allgemein'!$I$22,'3.2 Modell'!T4&lt;'2.1 Kraftwerk allgemein'!$F$15),0,
IF(T4&lt;&gt;"",MIN(T16,$F$18),""))</f>
        <v>0</v>
      </c>
      <c r="U15" s="160">
        <f ca="1">IF(AND('2.1 Kraftwerk allgemein'!$F$15&gt;'1.1 Allgemein'!$I$22,'3.2 Modell'!U4&lt;'2.1 Kraftwerk allgemein'!$F$15),0,
IF(U4&lt;&gt;"",MIN(U16,$F$18),""))</f>
        <v>0</v>
      </c>
      <c r="V15" s="160">
        <f ca="1">IF(AND('2.1 Kraftwerk allgemein'!$F$15&gt;'1.1 Allgemein'!$I$22,'3.2 Modell'!V4&lt;'2.1 Kraftwerk allgemein'!$F$15),0,
IF(V4&lt;&gt;"",MIN(V16,$F$18),""))</f>
        <v>0</v>
      </c>
      <c r="W15" s="160">
        <f ca="1">IF(AND('2.1 Kraftwerk allgemein'!$F$15&gt;'1.1 Allgemein'!$I$22,'3.2 Modell'!W4&lt;'2.1 Kraftwerk allgemein'!$F$15),0,
IF(W4&lt;&gt;"",MIN(W16,$F$18),""))</f>
        <v>0</v>
      </c>
      <c r="X15" s="160">
        <f ca="1">IF(AND('2.1 Kraftwerk allgemein'!$F$15&gt;'1.1 Allgemein'!$I$22,'3.2 Modell'!X4&lt;'2.1 Kraftwerk allgemein'!$F$15),0,
IF(X4&lt;&gt;"",MIN(X16,$F$18),""))</f>
        <v>0</v>
      </c>
      <c r="Y15" s="160">
        <f ca="1">IF(AND('2.1 Kraftwerk allgemein'!$F$15&gt;'1.1 Allgemein'!$I$22,'3.2 Modell'!Y4&lt;'2.1 Kraftwerk allgemein'!$F$15),0,
IF(Y4&lt;&gt;"",MIN(Y16,$F$18),""))</f>
        <v>0</v>
      </c>
      <c r="Z15" s="160">
        <f ca="1">IF(AND('2.1 Kraftwerk allgemein'!$F$15&gt;'1.1 Allgemein'!$I$22,'3.2 Modell'!Z4&lt;'2.1 Kraftwerk allgemein'!$F$15),0,
IF(Z4&lt;&gt;"",MIN(Z16,$F$18),""))</f>
        <v>0</v>
      </c>
      <c r="AA15" s="160">
        <f ca="1">IF(AND('2.1 Kraftwerk allgemein'!$F$15&gt;'1.1 Allgemein'!$I$22,'3.2 Modell'!AA4&lt;'2.1 Kraftwerk allgemein'!$F$15),0,
IF(AA4&lt;&gt;"",MIN(AA16,$F$18),""))</f>
        <v>0</v>
      </c>
      <c r="AB15" s="160">
        <f ca="1">IF(AND('2.1 Kraftwerk allgemein'!$F$15&gt;'1.1 Allgemein'!$I$22,'3.2 Modell'!AB4&lt;'2.1 Kraftwerk allgemein'!$F$15),0,
IF(AB4&lt;&gt;"",MIN(AB16,$F$18),""))</f>
        <v>0</v>
      </c>
      <c r="AC15" s="160">
        <f ca="1">IF(AND('2.1 Kraftwerk allgemein'!$F$15&gt;'1.1 Allgemein'!$I$22,'3.2 Modell'!AC4&lt;'2.1 Kraftwerk allgemein'!$F$15),0,
IF(AC4&lt;&gt;"",MIN(AC16,$F$18),""))</f>
        <v>0</v>
      </c>
      <c r="AD15" s="160">
        <f ca="1">IF(AND('2.1 Kraftwerk allgemein'!$F$15&gt;'1.1 Allgemein'!$I$22,'3.2 Modell'!AD4&lt;'2.1 Kraftwerk allgemein'!$F$15),0,
IF(AD4&lt;&gt;"",MIN(AD16,$F$18),""))</f>
        <v>0</v>
      </c>
      <c r="AE15" s="160">
        <f ca="1">IF(AND('2.1 Kraftwerk allgemein'!$F$15&gt;'1.1 Allgemein'!$I$22,'3.2 Modell'!AE4&lt;'2.1 Kraftwerk allgemein'!$F$15),0,
IF(AE4&lt;&gt;"",MIN(AE16,$F$18),""))</f>
        <v>0</v>
      </c>
      <c r="AF15" s="160">
        <f ca="1">IF(AND('2.1 Kraftwerk allgemein'!$F$15&gt;'1.1 Allgemein'!$I$22,'3.2 Modell'!AF4&lt;'2.1 Kraftwerk allgemein'!$F$15),0,
IF(AF4&lt;&gt;"",MIN(AF16,$F$18),""))</f>
        <v>0</v>
      </c>
      <c r="AG15" s="160">
        <f ca="1">IF(AND('2.1 Kraftwerk allgemein'!$F$15&gt;'1.1 Allgemein'!$I$22,'3.2 Modell'!AG4&lt;'2.1 Kraftwerk allgemein'!$F$15),0,
IF(AG4&lt;&gt;"",MIN(AG16,$F$18),""))</f>
        <v>0</v>
      </c>
      <c r="AH15" s="160">
        <f ca="1">IF(AND('2.1 Kraftwerk allgemein'!$F$15&gt;'1.1 Allgemein'!$I$22,'3.2 Modell'!AH4&lt;'2.1 Kraftwerk allgemein'!$F$15),0,
IF(AH4&lt;&gt;"",MIN(AH16,$F$18),""))</f>
        <v>0</v>
      </c>
      <c r="AI15" s="160">
        <f ca="1">IF(AND('2.1 Kraftwerk allgemein'!$F$15&gt;'1.1 Allgemein'!$I$22,'3.2 Modell'!AI4&lt;'2.1 Kraftwerk allgemein'!$F$15),0,
IF(AI4&lt;&gt;"",MIN(AI16,$F$18),""))</f>
        <v>0</v>
      </c>
      <c r="AJ15" s="160">
        <f ca="1">IF(AND('2.1 Kraftwerk allgemein'!$F$15&gt;'1.1 Allgemein'!$I$22,'3.2 Modell'!AJ4&lt;'2.1 Kraftwerk allgemein'!$F$15),0,
IF(AJ4&lt;&gt;"",MIN(AJ16,$F$18),""))</f>
        <v>0</v>
      </c>
      <c r="AK15" s="160">
        <f ca="1">IF(AND('2.1 Kraftwerk allgemein'!$F$15&gt;'1.1 Allgemein'!$I$22,'3.2 Modell'!AK4&lt;'2.1 Kraftwerk allgemein'!$F$15),0,
IF(AK4&lt;&gt;"",MIN(AK16,$F$18),""))</f>
        <v>0</v>
      </c>
      <c r="AL15" s="160">
        <f ca="1">IF(AND('2.1 Kraftwerk allgemein'!$F$15&gt;'1.1 Allgemein'!$I$22,'3.2 Modell'!AL4&lt;'2.1 Kraftwerk allgemein'!$F$15),0,
IF(AL4&lt;&gt;"",MIN(AL16,$F$18),""))</f>
        <v>0</v>
      </c>
      <c r="AM15" s="160" t="str">
        <f>IF(AND('2.1 Kraftwerk allgemein'!$F$15&gt;'1.1 Allgemein'!$I$22,'3.2 Modell'!AM4&lt;'2.1 Kraftwerk allgemein'!$F$15),0,
IF(AM4&lt;&gt;"",MIN(AM16,$F$18),""))</f>
        <v/>
      </c>
      <c r="AN15" s="160" t="str">
        <f>IF(AND('2.1 Kraftwerk allgemein'!$F$15&gt;'1.1 Allgemein'!$I$22,'3.2 Modell'!AN4&lt;'2.1 Kraftwerk allgemein'!$F$15),0,
IF(AN4&lt;&gt;"",MIN(AN16,$F$18),""))</f>
        <v/>
      </c>
      <c r="AO15" s="160" t="str">
        <f>IF(AND('2.1 Kraftwerk allgemein'!$F$15&gt;'1.1 Allgemein'!$I$22,'3.2 Modell'!AO4&lt;'2.1 Kraftwerk allgemein'!$F$15),0,
IF(AO4&lt;&gt;"",MIN(AO16,$F$18),""))</f>
        <v/>
      </c>
      <c r="AP15" s="160" t="str">
        <f>IF(AND('2.1 Kraftwerk allgemein'!$F$15&gt;'1.1 Allgemein'!$I$22,'3.2 Modell'!AP4&lt;'2.1 Kraftwerk allgemein'!$F$15),0,
IF(AP4&lt;&gt;"",MIN(AP16,$F$18),""))</f>
        <v/>
      </c>
      <c r="AQ15" s="160" t="str">
        <f>IF(AND('2.1 Kraftwerk allgemein'!$F$15&gt;'1.1 Allgemein'!$I$22,'3.2 Modell'!AQ4&lt;'2.1 Kraftwerk allgemein'!$F$15),0,
IF(AQ4&lt;&gt;"",MIN(AQ16,$F$18),""))</f>
        <v/>
      </c>
      <c r="AR15" s="160" t="str">
        <f>IF(AND('2.1 Kraftwerk allgemein'!$F$15&gt;'1.1 Allgemein'!$I$22,'3.2 Modell'!AR4&lt;'2.1 Kraftwerk allgemein'!$F$15),0,
IF(AR4&lt;&gt;"",MIN(AR16,$F$18),""))</f>
        <v/>
      </c>
      <c r="AS15" s="160" t="str">
        <f>IF(AND('2.1 Kraftwerk allgemein'!$F$15&gt;'1.1 Allgemein'!$I$22,'3.2 Modell'!AS4&lt;'2.1 Kraftwerk allgemein'!$F$15),0,
IF(AS4&lt;&gt;"",MIN(AS16,$F$18),""))</f>
        <v/>
      </c>
      <c r="AT15" s="160" t="str">
        <f>IF(AND('2.1 Kraftwerk allgemein'!$F$15&gt;'1.1 Allgemein'!$I$22,'3.2 Modell'!AT4&lt;'2.1 Kraftwerk allgemein'!$F$15),0,
IF(AT4&lt;&gt;"",MIN(AT16,$F$18),""))</f>
        <v/>
      </c>
      <c r="AU15" s="160" t="str">
        <f>IF(AND('2.1 Kraftwerk allgemein'!$F$15&gt;'1.1 Allgemein'!$I$22,'3.2 Modell'!AU4&lt;'2.1 Kraftwerk allgemein'!$F$15),0,
IF(AU4&lt;&gt;"",MIN(AU16,$F$18),""))</f>
        <v/>
      </c>
      <c r="AV15" s="160" t="str">
        <f>IF(AND('2.1 Kraftwerk allgemein'!$F$15&gt;'1.1 Allgemein'!$I$22,'3.2 Modell'!AV4&lt;'2.1 Kraftwerk allgemein'!$F$15),0,
IF(AV4&lt;&gt;"",MIN(AV16,$F$18),""))</f>
        <v/>
      </c>
      <c r="AW15" s="160" t="str">
        <f>IF(AND('2.1 Kraftwerk allgemein'!$F$15&gt;'1.1 Allgemein'!$I$22,'3.2 Modell'!AW4&lt;'2.1 Kraftwerk allgemein'!$F$15),0,
IF(AW4&lt;&gt;"",MIN(AW16,$F$18),""))</f>
        <v/>
      </c>
      <c r="AX15" s="160" t="str">
        <f>IF(AND('2.1 Kraftwerk allgemein'!$F$15&gt;'1.1 Allgemein'!$I$22,'3.2 Modell'!AX4&lt;'2.1 Kraftwerk allgemein'!$F$15),0,
IF(AX4&lt;&gt;"",MIN(AX16,$F$18),""))</f>
        <v/>
      </c>
      <c r="AY15" s="160" t="str">
        <f>IF(AND('2.1 Kraftwerk allgemein'!$F$15&gt;'1.1 Allgemein'!$I$22,'3.2 Modell'!AY4&lt;'2.1 Kraftwerk allgemein'!$F$15),0,
IF(AY4&lt;&gt;"",MIN(AY16,$F$18),""))</f>
        <v/>
      </c>
      <c r="AZ15" s="160" t="str">
        <f>IF(AND('2.1 Kraftwerk allgemein'!$F$15&gt;'1.1 Allgemein'!$I$22,'3.2 Modell'!AZ4&lt;'2.1 Kraftwerk allgemein'!$F$15),0,
IF(AZ4&lt;&gt;"",MIN(AZ16,$F$18),""))</f>
        <v/>
      </c>
      <c r="BA15" s="160" t="str">
        <f>IF(AND('2.1 Kraftwerk allgemein'!$F$15&gt;'1.1 Allgemein'!$I$22,'3.2 Modell'!BA4&lt;'2.1 Kraftwerk allgemein'!$F$15),0,
IF(BA4&lt;&gt;"",MIN(BA16,$F$18),""))</f>
        <v/>
      </c>
      <c r="BB15" s="160" t="str">
        <f>IF(AND('2.1 Kraftwerk allgemein'!$F$15&gt;'1.1 Allgemein'!$I$22,'3.2 Modell'!BB4&lt;'2.1 Kraftwerk allgemein'!$F$15),0,
IF(BB4&lt;&gt;"",MIN(BB16,$F$18),""))</f>
        <v/>
      </c>
      <c r="BC15" s="160" t="str">
        <f>IF(AND('2.1 Kraftwerk allgemein'!$F$15&gt;'1.1 Allgemein'!$I$22,'3.2 Modell'!BC4&lt;'2.1 Kraftwerk allgemein'!$F$15),0,
IF(BC4&lt;&gt;"",MIN(BC16,$F$18),""))</f>
        <v/>
      </c>
      <c r="BD15" s="160" t="str">
        <f>IF(AND('2.1 Kraftwerk allgemein'!$F$15&gt;'1.1 Allgemein'!$I$22,'3.2 Modell'!BD4&lt;'2.1 Kraftwerk allgemein'!$F$15),0,
IF(BD4&lt;&gt;"",MIN(BD16,$F$18),""))</f>
        <v/>
      </c>
      <c r="BE15" s="160" t="str">
        <f>IF(AND('2.1 Kraftwerk allgemein'!$F$15&gt;'1.1 Allgemein'!$I$22,'3.2 Modell'!BE4&lt;'2.1 Kraftwerk allgemein'!$F$15),0,
IF(BE4&lt;&gt;"",MIN(BE16,$F$18),""))</f>
        <v/>
      </c>
      <c r="BF15" s="160" t="str">
        <f>IF(AND('2.1 Kraftwerk allgemein'!$F$15&gt;'1.1 Allgemein'!$I$22,'3.2 Modell'!BF4&lt;'2.1 Kraftwerk allgemein'!$F$15),0,
IF(BF4&lt;&gt;"",MIN(BF16,$F$18),""))</f>
        <v/>
      </c>
      <c r="BG15" s="160" t="str">
        <f>IF(AND('2.1 Kraftwerk allgemein'!$F$15&gt;'1.1 Allgemein'!$I$22,'3.2 Modell'!BG4&lt;'2.1 Kraftwerk allgemein'!$F$15),0,
IF(BG4&lt;&gt;"",MIN(BG16,$F$18),""))</f>
        <v/>
      </c>
      <c r="BH15" s="160" t="str">
        <f>IF(AND('2.1 Kraftwerk allgemein'!$F$15&gt;'1.1 Allgemein'!$I$22,'3.2 Modell'!BH4&lt;'2.1 Kraftwerk allgemein'!$F$15),0,
IF(BH4&lt;&gt;"",MIN(BH16,$F$18),""))</f>
        <v/>
      </c>
      <c r="BI15" s="160" t="str">
        <f>IF(AND('2.1 Kraftwerk allgemein'!$F$15&gt;'1.1 Allgemein'!$I$22,'3.2 Modell'!BI4&lt;'2.1 Kraftwerk allgemein'!$F$15),0,
IF(BI4&lt;&gt;"",MIN(BI16,$F$18),""))</f>
        <v/>
      </c>
      <c r="BJ15" s="160" t="str">
        <f>IF(AND('2.1 Kraftwerk allgemein'!$F$15&gt;'1.1 Allgemein'!$I$22,'3.2 Modell'!BJ4&lt;'2.1 Kraftwerk allgemein'!$F$15),0,
IF(BJ4&lt;&gt;"",MIN(BJ16,$F$18),""))</f>
        <v/>
      </c>
      <c r="BK15" s="160" t="str">
        <f>IF(AND('2.1 Kraftwerk allgemein'!$F$15&gt;'1.1 Allgemein'!$I$22,'3.2 Modell'!BK4&lt;'2.1 Kraftwerk allgemein'!$F$15),0,
IF(BK4&lt;&gt;"",MIN(BK16,$F$18),""))</f>
        <v/>
      </c>
      <c r="BL15" s="160" t="str">
        <f>IF(AND('2.1 Kraftwerk allgemein'!$F$15&gt;'1.1 Allgemein'!$I$22,'3.2 Modell'!BL4&lt;'2.1 Kraftwerk allgemein'!$F$15),0,
IF(BL4&lt;&gt;"",MIN(BL16,$F$18),""))</f>
        <v/>
      </c>
      <c r="BM15" s="160" t="str">
        <f>IF(AND('2.1 Kraftwerk allgemein'!$F$15&gt;'1.1 Allgemein'!$I$22,'3.2 Modell'!BM4&lt;'2.1 Kraftwerk allgemein'!$F$15),0,
IF(BM4&lt;&gt;"",MIN(BM16,$F$18),""))</f>
        <v/>
      </c>
      <c r="BN15" s="160" t="str">
        <f>IF(AND('2.1 Kraftwerk allgemein'!$F$15&gt;'1.1 Allgemein'!$I$22,'3.2 Modell'!BN4&lt;'2.1 Kraftwerk allgemein'!$F$15),0,
IF(BN4&lt;&gt;"",MIN(BN16,$F$18),""))</f>
        <v/>
      </c>
      <c r="BO15" s="160" t="str">
        <f>IF(AND('2.1 Kraftwerk allgemein'!$F$15&gt;'1.1 Allgemein'!$I$22,'3.2 Modell'!BO4&lt;'2.1 Kraftwerk allgemein'!$F$15),0,
IF(BO4&lt;&gt;"",MIN(BO16,$F$18),""))</f>
        <v/>
      </c>
      <c r="BP15" s="160" t="str">
        <f>IF(AND('2.1 Kraftwerk allgemein'!$F$15&gt;'1.1 Allgemein'!$I$22,'3.2 Modell'!BP4&lt;'2.1 Kraftwerk allgemein'!$F$15),0,
IF(BP4&lt;&gt;"",MIN(BP16,$F$18),""))</f>
        <v/>
      </c>
      <c r="BQ15" s="160" t="str">
        <f>IF(AND('2.1 Kraftwerk allgemein'!$F$15&gt;'1.1 Allgemein'!$I$22,'3.2 Modell'!BQ4&lt;'2.1 Kraftwerk allgemein'!$F$15),0,
IF(BQ4&lt;&gt;"",MIN(BQ16,$F$18),""))</f>
        <v/>
      </c>
      <c r="BR15" s="160" t="str">
        <f>IF(AND('2.1 Kraftwerk allgemein'!$F$15&gt;'1.1 Allgemein'!$I$22,'3.2 Modell'!BR4&lt;'2.1 Kraftwerk allgemein'!$F$15),0,
IF(BR4&lt;&gt;"",MIN(BR16,$F$18),""))</f>
        <v/>
      </c>
      <c r="BS15" s="160" t="str">
        <f>IF(AND('2.1 Kraftwerk allgemein'!$F$15&gt;'1.1 Allgemein'!$I$22,'3.2 Modell'!BS4&lt;'2.1 Kraftwerk allgemein'!$F$15),0,
IF(BS4&lt;&gt;"",MIN(BS16,$F$18),""))</f>
        <v/>
      </c>
      <c r="BT15" s="160" t="str">
        <f>IF(AND('2.1 Kraftwerk allgemein'!$F$15&gt;'1.1 Allgemein'!$I$22,'3.2 Modell'!BT4&lt;'2.1 Kraftwerk allgemein'!$F$15),0,
IF(BT4&lt;&gt;"",MIN(BT16,$F$18),""))</f>
        <v/>
      </c>
      <c r="BU15" s="160" t="str">
        <f>IF(AND('2.1 Kraftwerk allgemein'!$F$15&gt;'1.1 Allgemein'!$I$22,'3.2 Modell'!BU4&lt;'2.1 Kraftwerk allgemein'!$F$15),0,
IF(BU4&lt;&gt;"",MIN(BU16,$F$18),""))</f>
        <v/>
      </c>
      <c r="BV15" s="160" t="str">
        <f>IF(AND('2.1 Kraftwerk allgemein'!$F$15&gt;'1.1 Allgemein'!$I$22,'3.2 Modell'!BV4&lt;'2.1 Kraftwerk allgemein'!$F$15),0,
IF(BV4&lt;&gt;"",MIN(BV16,$F$18),""))</f>
        <v/>
      </c>
      <c r="BW15" s="160" t="str">
        <f>IF(AND('2.1 Kraftwerk allgemein'!$F$15&gt;'1.1 Allgemein'!$I$22,'3.2 Modell'!BW4&lt;'2.1 Kraftwerk allgemein'!$F$15),0,
IF(BW4&lt;&gt;"",MIN(BW16,$F$18),""))</f>
        <v/>
      </c>
      <c r="BX15" s="160" t="str">
        <f>IF(AND('2.1 Kraftwerk allgemein'!$F$15&gt;'1.1 Allgemein'!$I$22,'3.2 Modell'!BX4&lt;'2.1 Kraftwerk allgemein'!$F$15),0,
IF(BX4&lt;&gt;"",MIN(BX16,$F$18),""))</f>
        <v/>
      </c>
      <c r="BY15" s="160" t="str">
        <f>IF(AND('2.1 Kraftwerk allgemein'!$F$15&gt;'1.1 Allgemein'!$I$22,'3.2 Modell'!BY4&lt;'2.1 Kraftwerk allgemein'!$F$15),0,
IF(BY4&lt;&gt;"",MIN(BY16,$F$18),""))</f>
        <v/>
      </c>
      <c r="BZ15" s="160" t="str">
        <f>IF(AND('2.1 Kraftwerk allgemein'!$F$15&gt;'1.1 Allgemein'!$I$22,'3.2 Modell'!BZ4&lt;'2.1 Kraftwerk allgemein'!$F$15),0,
IF(BZ4&lt;&gt;"",MIN(BZ16,$F$18),""))</f>
        <v/>
      </c>
      <c r="CA15" s="160" t="str">
        <f>IF(AND('2.1 Kraftwerk allgemein'!$F$15&gt;'1.1 Allgemein'!$I$22,'3.2 Modell'!CA4&lt;'2.1 Kraftwerk allgemein'!$F$15),0,
IF(CA4&lt;&gt;"",MIN(CA16,$F$18),""))</f>
        <v/>
      </c>
      <c r="CB15" s="160" t="str">
        <f>IF(AND('2.1 Kraftwerk allgemein'!$F$15&gt;'1.1 Allgemein'!$I$22,'3.2 Modell'!CB4&lt;'2.1 Kraftwerk allgemein'!$F$15),0,
IF(CB4&lt;&gt;"",MIN(CB16,$F$18),""))</f>
        <v/>
      </c>
      <c r="CC15" s="160" t="str">
        <f>IF(AND('2.1 Kraftwerk allgemein'!$F$15&gt;'1.1 Allgemein'!$I$22,'3.2 Modell'!CC4&lt;'2.1 Kraftwerk allgemein'!$F$15),0,
IF(CC4&lt;&gt;"",MIN(CC16,$F$18),""))</f>
        <v/>
      </c>
      <c r="CD15" s="160" t="str">
        <f>IF(AND('2.1 Kraftwerk allgemein'!$F$15&gt;'1.1 Allgemein'!$I$22,'3.2 Modell'!CD4&lt;'2.1 Kraftwerk allgemein'!$F$15),0,
IF(CD4&lt;&gt;"",MIN(CD16,$F$18),""))</f>
        <v/>
      </c>
      <c r="CE15" s="160" t="str">
        <f>IF(AND('2.1 Kraftwerk allgemein'!$F$15&gt;'1.1 Allgemein'!$I$22,'3.2 Modell'!CE4&lt;'2.1 Kraftwerk allgemein'!$F$15),0,
IF(CE4&lt;&gt;"",MIN(CE16,$F$18),""))</f>
        <v/>
      </c>
      <c r="CF15" s="160" t="str">
        <f>IF(AND('2.1 Kraftwerk allgemein'!$F$15&gt;'1.1 Allgemein'!$I$22,'3.2 Modell'!CF4&lt;'2.1 Kraftwerk allgemein'!$F$15),0,
IF(CF4&lt;&gt;"",MIN(CF16,$F$18),""))</f>
        <v/>
      </c>
      <c r="CG15" s="160" t="str">
        <f>IF(AND('2.1 Kraftwerk allgemein'!$F$15&gt;'1.1 Allgemein'!$I$22,'3.2 Modell'!CG4&lt;'2.1 Kraftwerk allgemein'!$F$15),0,
IF(CG4&lt;&gt;"",MIN(CG16,$F$18),""))</f>
        <v/>
      </c>
      <c r="CH15" s="160" t="str">
        <f>IF(AND('2.1 Kraftwerk allgemein'!$F$15&gt;'1.1 Allgemein'!$I$22,'3.2 Modell'!CH4&lt;'2.1 Kraftwerk allgemein'!$F$15),0,
IF(CH4&lt;&gt;"",MIN(CH16,$F$18),""))</f>
        <v/>
      </c>
      <c r="CI15" s="160" t="str">
        <f>IF(AND('2.1 Kraftwerk allgemein'!$F$15&gt;'1.1 Allgemein'!$I$22,'3.2 Modell'!CI4&lt;'2.1 Kraftwerk allgemein'!$F$15),0,
IF(CI4&lt;&gt;"",MIN(CI16,$F$18),""))</f>
        <v/>
      </c>
      <c r="CJ15" s="160" t="str">
        <f>IF(AND('2.1 Kraftwerk allgemein'!$F$15&gt;'1.1 Allgemein'!$I$22,'3.2 Modell'!CJ4&lt;'2.1 Kraftwerk allgemein'!$F$15),0,
IF(CJ4&lt;&gt;"",MIN(CJ16,$F$18),""))</f>
        <v/>
      </c>
      <c r="CK15" s="160" t="str">
        <f>IF(AND('2.1 Kraftwerk allgemein'!$F$15&gt;'1.1 Allgemein'!$I$22,'3.2 Modell'!CK4&lt;'2.1 Kraftwerk allgemein'!$F$15),0,
IF(CK4&lt;&gt;"",MIN(CK16,$F$18),""))</f>
        <v/>
      </c>
      <c r="CL15" s="160" t="str">
        <f>IF(AND('2.1 Kraftwerk allgemein'!$F$15&gt;'1.1 Allgemein'!$I$22,'3.2 Modell'!CL4&lt;'2.1 Kraftwerk allgemein'!$F$15),0,
IF(CL4&lt;&gt;"",MIN(CL16,$F$18),""))</f>
        <v/>
      </c>
      <c r="CM15" s="160" t="str">
        <f>IF(AND('2.1 Kraftwerk allgemein'!$F$15&gt;'1.1 Allgemein'!$I$22,'3.2 Modell'!CM4&lt;'2.1 Kraftwerk allgemein'!$F$15),0,
IF(CM4&lt;&gt;"",MIN(CM16,$F$18),""))</f>
        <v/>
      </c>
      <c r="CN15" s="160" t="str">
        <f>IF(AND('2.1 Kraftwerk allgemein'!$F$15&gt;'1.1 Allgemein'!$I$22,'3.2 Modell'!CN4&lt;'2.1 Kraftwerk allgemein'!$F$15),0,
IF(CN4&lt;&gt;"",MIN(CN16,$F$18),""))</f>
        <v/>
      </c>
      <c r="CO15" s="160" t="str">
        <f>IF(AND('2.1 Kraftwerk allgemein'!$F$15&gt;'1.1 Allgemein'!$I$22,'3.2 Modell'!CO4&lt;'2.1 Kraftwerk allgemein'!$F$15),0,
IF(CO4&lt;&gt;"",MIN(CO16,$F$18),""))</f>
        <v/>
      </c>
      <c r="CP15" s="160" t="str">
        <f>IF(AND('2.1 Kraftwerk allgemein'!$F$15&gt;'1.1 Allgemein'!$I$22,'3.2 Modell'!CP4&lt;'2.1 Kraftwerk allgemein'!$F$15),0,
IF(CP4&lt;&gt;"",MIN(CP16,$F$18),""))</f>
        <v/>
      </c>
      <c r="CQ15" s="160" t="str">
        <f>IF(AND('2.1 Kraftwerk allgemein'!$F$15&gt;'1.1 Allgemein'!$I$22,'3.2 Modell'!CQ4&lt;'2.1 Kraftwerk allgemein'!$F$15),0,
IF(CQ4&lt;&gt;"",MIN(CQ16,$F$18),""))</f>
        <v/>
      </c>
      <c r="CR15" s="160" t="str">
        <f>IF(AND('2.1 Kraftwerk allgemein'!$F$15&gt;'1.1 Allgemein'!$I$22,'3.2 Modell'!CR4&lt;'2.1 Kraftwerk allgemein'!$F$15),0,
IF(CR4&lt;&gt;"",MIN(CR16,$F$18),""))</f>
        <v/>
      </c>
      <c r="CS15" s="160" t="str">
        <f>IF(AND('2.1 Kraftwerk allgemein'!$F$15&gt;'1.1 Allgemein'!$I$22,'3.2 Modell'!CS4&lt;'2.1 Kraftwerk allgemein'!$F$15),0,
IF(CS4&lt;&gt;"",MIN(CS16,$F$18),""))</f>
        <v/>
      </c>
      <c r="CT15" s="160" t="str">
        <f>IF(AND('2.1 Kraftwerk allgemein'!$F$15&gt;'1.1 Allgemein'!$I$22,'3.2 Modell'!CT4&lt;'2.1 Kraftwerk allgemein'!$F$15),0,
IF(CT4&lt;&gt;"",MIN(CT16,$F$18),""))</f>
        <v/>
      </c>
      <c r="CU15" s="160" t="str">
        <f>IF(AND('2.1 Kraftwerk allgemein'!$F$15&gt;'1.1 Allgemein'!$I$22,'3.2 Modell'!CU4&lt;'2.1 Kraftwerk allgemein'!$F$15),0,
IF(CU4&lt;&gt;"",MIN(CU16,$F$18),""))</f>
        <v/>
      </c>
      <c r="CV15" s="160" t="str">
        <f>IF(AND('2.1 Kraftwerk allgemein'!$F$15&gt;'1.1 Allgemein'!$I$22,'3.2 Modell'!CV4&lt;'2.1 Kraftwerk allgemein'!$F$15),0,
IF(CV4&lt;&gt;"",MIN(CV16,$F$18),""))</f>
        <v/>
      </c>
      <c r="CW15" s="160" t="str">
        <f>IF(AND('2.1 Kraftwerk allgemein'!$F$15&gt;'1.1 Allgemein'!$I$22,'3.2 Modell'!CW4&lt;'2.1 Kraftwerk allgemein'!$F$15),0,
IF(CW4&lt;&gt;"",MIN(CW16,$F$18),""))</f>
        <v/>
      </c>
      <c r="CX15" s="160" t="str">
        <f>IF(AND('2.1 Kraftwerk allgemein'!$F$15&gt;'1.1 Allgemein'!$I$22,'3.2 Modell'!CX4&lt;'2.1 Kraftwerk allgemein'!$F$15),0,
IF(CX4&lt;&gt;"",MIN(CX16,$F$18),""))</f>
        <v/>
      </c>
      <c r="CY15" s="160" t="str">
        <f>IF(AND('2.1 Kraftwerk allgemein'!$F$15&gt;'1.1 Allgemein'!$I$22,'3.2 Modell'!CY4&lt;'2.1 Kraftwerk allgemein'!$F$15),0,
IF(CY4&lt;&gt;"",MIN(CY16,$F$18),""))</f>
        <v/>
      </c>
      <c r="CZ15" s="160" t="str">
        <f>IF(AND('2.1 Kraftwerk allgemein'!$F$15&gt;'1.1 Allgemein'!$I$22,'3.2 Modell'!CZ4&lt;'2.1 Kraftwerk allgemein'!$F$15),0,
IF(CZ4&lt;&gt;"",MIN(CZ16,$F$18),""))</f>
        <v/>
      </c>
      <c r="DA15" s="160" t="str">
        <f>IF(AND('2.1 Kraftwerk allgemein'!$F$15&gt;'1.1 Allgemein'!$I$22,'3.2 Modell'!DA4&lt;'2.1 Kraftwerk allgemein'!$F$15),0,
IF(DA4&lt;&gt;"",MIN(DA16,$F$18),""))</f>
        <v/>
      </c>
      <c r="DB15" s="160" t="str">
        <f>IF(AND('2.1 Kraftwerk allgemein'!$F$15&gt;'1.1 Allgemein'!$I$22,'3.2 Modell'!DB4&lt;'2.1 Kraftwerk allgemein'!$F$15),0,
IF(DB4&lt;&gt;"",MIN(DB16,$F$18),""))</f>
        <v/>
      </c>
      <c r="DC15" s="160"/>
    </row>
    <row r="16" spans="1:445" s="156" customFormat="1" ht="15" customHeight="1" x14ac:dyDescent="0.35">
      <c r="A16" s="155"/>
      <c r="B16" s="155"/>
      <c r="C16" s="155" t="str">
        <f>IF('2.1 Kraftwerk allgemein'!$F$2="f",d_f_i!$B343,IF('2.1 Kraftwerk allgemein'!$F$2="i",d_f_i!$C343,d_f_i!$A343))</f>
        <v>Kosten für den Anlagenbetrieb, den Unterhalt sowie den übrigen Betriebskosten</v>
      </c>
      <c r="D16" s="140" t="str">
        <f t="shared" si="103"/>
        <v>real</v>
      </c>
      <c r="E16" s="140" t="str">
        <f t="shared" si="104"/>
        <v>[Tsd. CHF]</v>
      </c>
      <c r="F16" s="331">
        <f>'2.4 OPEX'!G5</f>
        <v>0</v>
      </c>
      <c r="G16" s="331">
        <f>'2.4 OPEX'!H5</f>
        <v>0</v>
      </c>
      <c r="H16" s="331">
        <f>'2.4 OPEX'!I5</f>
        <v>0</v>
      </c>
      <c r="I16" s="331">
        <f>'2.4 OPEX'!J5</f>
        <v>0</v>
      </c>
      <c r="J16" s="331">
        <f>'2.4 OPEX'!K5</f>
        <v>0</v>
      </c>
      <c r="K16" s="331">
        <f>'2.4 OPEX'!L5</f>
        <v>0</v>
      </c>
      <c r="L16" s="331">
        <f>'2.4 OPEX'!M5</f>
        <v>0</v>
      </c>
      <c r="M16" s="331">
        <f>'2.4 OPEX'!N5</f>
        <v>0</v>
      </c>
      <c r="N16" s="331">
        <f>'2.4 OPEX'!O5</f>
        <v>0</v>
      </c>
      <c r="O16" s="331">
        <f>'2.4 OPEX'!P5</f>
        <v>0</v>
      </c>
      <c r="P16" s="331">
        <f>'2.4 OPEX'!Q5</f>
        <v>0</v>
      </c>
      <c r="Q16" s="331">
        <f>'2.4 OPEX'!R5</f>
        <v>0</v>
      </c>
      <c r="R16" s="331">
        <f>'2.4 OPEX'!S5</f>
        <v>0</v>
      </c>
      <c r="S16" s="331">
        <f>'2.4 OPEX'!T5</f>
        <v>0</v>
      </c>
      <c r="T16" s="331">
        <f>'2.4 OPEX'!U5</f>
        <v>0</v>
      </c>
      <c r="U16" s="331">
        <f>'2.4 OPEX'!V5</f>
        <v>0</v>
      </c>
      <c r="V16" s="331">
        <f>'2.4 OPEX'!W5</f>
        <v>0</v>
      </c>
      <c r="W16" s="331">
        <f>'2.4 OPEX'!X5</f>
        <v>0</v>
      </c>
      <c r="X16" s="331">
        <f>'2.4 OPEX'!Y5</f>
        <v>0</v>
      </c>
      <c r="Y16" s="331">
        <f>'2.4 OPEX'!Z5</f>
        <v>0</v>
      </c>
      <c r="Z16" s="331">
        <f>'2.4 OPEX'!AA5</f>
        <v>0</v>
      </c>
      <c r="AA16" s="331">
        <f>'2.4 OPEX'!AB5</f>
        <v>0</v>
      </c>
      <c r="AB16" s="331">
        <f>'2.4 OPEX'!AC5</f>
        <v>0</v>
      </c>
      <c r="AC16" s="331">
        <f>'2.4 OPEX'!AD5</f>
        <v>0</v>
      </c>
      <c r="AD16" s="331">
        <f>'2.4 OPEX'!AE5</f>
        <v>0</v>
      </c>
      <c r="AE16" s="331">
        <f>'2.4 OPEX'!AF5</f>
        <v>0</v>
      </c>
      <c r="AF16" s="331">
        <f>'2.4 OPEX'!AG5</f>
        <v>0</v>
      </c>
      <c r="AG16" s="331">
        <f>'2.4 OPEX'!AH5</f>
        <v>0</v>
      </c>
      <c r="AH16" s="331">
        <f>'2.4 OPEX'!AI5</f>
        <v>0</v>
      </c>
      <c r="AI16" s="331">
        <f>'2.4 OPEX'!AJ5</f>
        <v>0</v>
      </c>
      <c r="AJ16" s="331">
        <f>'2.4 OPEX'!AK5</f>
        <v>0</v>
      </c>
      <c r="AK16" s="331">
        <f>'2.4 OPEX'!AL5</f>
        <v>0</v>
      </c>
      <c r="AL16" s="331">
        <f>'2.4 OPEX'!AM5</f>
        <v>0</v>
      </c>
      <c r="AM16" s="331" t="str">
        <f>'2.4 OPEX'!AN5</f>
        <v/>
      </c>
      <c r="AN16" s="331" t="str">
        <f>'2.4 OPEX'!AO5</f>
        <v/>
      </c>
      <c r="AO16" s="331" t="str">
        <f>'2.4 OPEX'!AP5</f>
        <v/>
      </c>
      <c r="AP16" s="331" t="str">
        <f>'2.4 OPEX'!AQ5</f>
        <v/>
      </c>
      <c r="AQ16" s="331" t="str">
        <f>'2.4 OPEX'!AR5</f>
        <v/>
      </c>
      <c r="AR16" s="331" t="str">
        <f>'2.4 OPEX'!AS5</f>
        <v/>
      </c>
      <c r="AS16" s="331" t="str">
        <f>'2.4 OPEX'!AT5</f>
        <v/>
      </c>
      <c r="AT16" s="331" t="str">
        <f>'2.4 OPEX'!AU5</f>
        <v/>
      </c>
      <c r="AU16" s="331" t="str">
        <f>'2.4 OPEX'!AV5</f>
        <v/>
      </c>
      <c r="AV16" s="331" t="str">
        <f>'2.4 OPEX'!AW5</f>
        <v/>
      </c>
      <c r="AW16" s="331" t="str">
        <f>'2.4 OPEX'!AX5</f>
        <v/>
      </c>
      <c r="AX16" s="331" t="str">
        <f>'2.4 OPEX'!AY5</f>
        <v/>
      </c>
      <c r="AY16" s="331" t="str">
        <f>'2.4 OPEX'!AZ5</f>
        <v/>
      </c>
      <c r="AZ16" s="331" t="str">
        <f>'2.4 OPEX'!BA5</f>
        <v/>
      </c>
      <c r="BA16" s="331" t="str">
        <f>'2.4 OPEX'!BB5</f>
        <v/>
      </c>
      <c r="BB16" s="331" t="str">
        <f>'2.4 OPEX'!BC5</f>
        <v/>
      </c>
      <c r="BC16" s="331" t="str">
        <f>'2.4 OPEX'!BD5</f>
        <v/>
      </c>
      <c r="BD16" s="331" t="str">
        <f>'2.4 OPEX'!BE5</f>
        <v/>
      </c>
      <c r="BE16" s="331" t="str">
        <f>'2.4 OPEX'!BF5</f>
        <v/>
      </c>
      <c r="BF16" s="331" t="str">
        <f>'2.4 OPEX'!BG5</f>
        <v/>
      </c>
      <c r="BG16" s="331" t="str">
        <f>'2.4 OPEX'!BH5</f>
        <v/>
      </c>
      <c r="BH16" s="331" t="str">
        <f>'2.4 OPEX'!BI5</f>
        <v/>
      </c>
      <c r="BI16" s="331" t="str">
        <f>'2.4 OPEX'!BJ5</f>
        <v/>
      </c>
      <c r="BJ16" s="331" t="str">
        <f>'2.4 OPEX'!BK5</f>
        <v/>
      </c>
      <c r="BK16" s="331" t="str">
        <f>'2.4 OPEX'!BL5</f>
        <v/>
      </c>
      <c r="BL16" s="331" t="str">
        <f>'2.4 OPEX'!BM5</f>
        <v/>
      </c>
      <c r="BM16" s="331" t="str">
        <f>'2.4 OPEX'!BN5</f>
        <v/>
      </c>
      <c r="BN16" s="331" t="str">
        <f>'2.4 OPEX'!BO5</f>
        <v/>
      </c>
      <c r="BO16" s="331" t="str">
        <f>'2.4 OPEX'!BP5</f>
        <v/>
      </c>
      <c r="BP16" s="331" t="str">
        <f>'2.4 OPEX'!BQ5</f>
        <v/>
      </c>
      <c r="BQ16" s="331" t="str">
        <f>'2.4 OPEX'!BR5</f>
        <v/>
      </c>
      <c r="BR16" s="331" t="str">
        <f>'2.4 OPEX'!BS5</f>
        <v/>
      </c>
      <c r="BS16" s="331" t="str">
        <f>'2.4 OPEX'!BT5</f>
        <v/>
      </c>
      <c r="BT16" s="331" t="str">
        <f>'2.4 OPEX'!BU5</f>
        <v/>
      </c>
      <c r="BU16" s="331" t="str">
        <f>'2.4 OPEX'!BV5</f>
        <v/>
      </c>
      <c r="BV16" s="331" t="str">
        <f>'2.4 OPEX'!BW5</f>
        <v/>
      </c>
      <c r="BW16" s="331" t="str">
        <f>'2.4 OPEX'!BX5</f>
        <v/>
      </c>
      <c r="BX16" s="331" t="str">
        <f>'2.4 OPEX'!BY5</f>
        <v/>
      </c>
      <c r="BY16" s="331" t="str">
        <f>'2.4 OPEX'!BZ5</f>
        <v/>
      </c>
      <c r="BZ16" s="331" t="str">
        <f>'2.4 OPEX'!CA5</f>
        <v/>
      </c>
      <c r="CA16" s="331" t="str">
        <f>'2.4 OPEX'!CB5</f>
        <v/>
      </c>
      <c r="CB16" s="331" t="str">
        <f>'2.4 OPEX'!CC5</f>
        <v/>
      </c>
      <c r="CC16" s="331" t="str">
        <f>'2.4 OPEX'!CD5</f>
        <v/>
      </c>
      <c r="CD16" s="331" t="str">
        <f>'2.4 OPEX'!CE5</f>
        <v/>
      </c>
      <c r="CE16" s="331" t="str">
        <f>'2.4 OPEX'!CF5</f>
        <v/>
      </c>
      <c r="CF16" s="331" t="str">
        <f>'2.4 OPEX'!CG5</f>
        <v/>
      </c>
      <c r="CG16" s="331" t="str">
        <f>'2.4 OPEX'!CH5</f>
        <v/>
      </c>
      <c r="CH16" s="331" t="str">
        <f>'2.4 OPEX'!CI5</f>
        <v/>
      </c>
      <c r="CI16" s="331" t="str">
        <f>'2.4 OPEX'!CJ5</f>
        <v/>
      </c>
      <c r="CJ16" s="331" t="str">
        <f>'2.4 OPEX'!CK5</f>
        <v/>
      </c>
      <c r="CK16" s="331" t="str">
        <f>'2.4 OPEX'!CL5</f>
        <v/>
      </c>
      <c r="CL16" s="331" t="str">
        <f>'2.4 OPEX'!CM5</f>
        <v/>
      </c>
      <c r="CM16" s="331" t="str">
        <f>'2.4 OPEX'!CN5</f>
        <v/>
      </c>
      <c r="CN16" s="331" t="str">
        <f>'2.4 OPEX'!CO5</f>
        <v/>
      </c>
      <c r="CO16" s="331" t="str">
        <f>'2.4 OPEX'!CP5</f>
        <v/>
      </c>
      <c r="CP16" s="331" t="str">
        <f>'2.4 OPEX'!CQ5</f>
        <v/>
      </c>
      <c r="CQ16" s="331" t="str">
        <f>'2.4 OPEX'!CR5</f>
        <v/>
      </c>
      <c r="CR16" s="331" t="str">
        <f>'2.4 OPEX'!CS5</f>
        <v/>
      </c>
      <c r="CS16" s="331" t="str">
        <f>'2.4 OPEX'!CT5</f>
        <v/>
      </c>
      <c r="CT16" s="331" t="str">
        <f>'2.4 OPEX'!CU5</f>
        <v/>
      </c>
      <c r="CU16" s="331" t="str">
        <f>'2.4 OPEX'!CV5</f>
        <v/>
      </c>
      <c r="CV16" s="331" t="str">
        <f>'2.4 OPEX'!CW5</f>
        <v/>
      </c>
      <c r="CW16" s="331" t="str">
        <f>'2.4 OPEX'!CX5</f>
        <v/>
      </c>
      <c r="CX16" s="331" t="str">
        <f>'2.4 OPEX'!CY5</f>
        <v/>
      </c>
      <c r="CY16" s="331" t="str">
        <f>'2.4 OPEX'!CZ5</f>
        <v/>
      </c>
      <c r="CZ16" s="331" t="str">
        <f>'2.4 OPEX'!DA5</f>
        <v/>
      </c>
      <c r="DA16" s="331" t="str">
        <f>'2.4 OPEX'!DB5</f>
        <v/>
      </c>
      <c r="DB16" s="331" t="str">
        <f>'2.4 OPEX'!DC5</f>
        <v/>
      </c>
      <c r="DC16" s="331"/>
    </row>
    <row r="17" spans="1:107" s="156" customFormat="1" ht="15" customHeight="1" x14ac:dyDescent="0.35">
      <c r="A17" s="155"/>
      <c r="B17" s="155"/>
      <c r="C17" s="155" t="str">
        <f>IF('2.1 Kraftwerk allgemein'!$F$2="f",d_f_i!$B344,IF('2.1 Kraftwerk allgemein'!$F$2="i",d_f_i!$C344,d_f_i!$A344))</f>
        <v>Anrechenbare Investitionskosten</v>
      </c>
      <c r="D17" s="140" t="str">
        <f t="shared" si="103"/>
        <v>real</v>
      </c>
      <c r="E17" s="140" t="str">
        <f t="shared" si="104"/>
        <v>[Tsd. CHF]</v>
      </c>
      <c r="F17" s="331">
        <f ca="1">IF(F4&lt;&gt;"",'2.5 CAPEX'!O7,"")</f>
        <v>0</v>
      </c>
      <c r="G17" s="331">
        <f ca="1">IF(G4&lt;&gt;"",'2.5 CAPEX'!P7,"")</f>
        <v>0</v>
      </c>
      <c r="H17" s="331">
        <f ca="1">IF(H4&lt;&gt;"",'2.5 CAPEX'!Q7,"")</f>
        <v>0</v>
      </c>
      <c r="I17" s="331">
        <f>IF(I4&lt;&gt;"",'2.5 CAPEX'!R7,"")</f>
        <v>0</v>
      </c>
      <c r="J17" s="331">
        <f>IF(J4&lt;&gt;"",'2.5 CAPEX'!S7,"")</f>
        <v>0</v>
      </c>
      <c r="K17" s="331">
        <f>IF(K4&lt;&gt;"",'2.5 CAPEX'!T7,"")</f>
        <v>0</v>
      </c>
      <c r="L17" s="331">
        <f>IF(L4&lt;&gt;"",'2.5 CAPEX'!U7,"")</f>
        <v>0</v>
      </c>
      <c r="M17" s="331">
        <f>IF(M4&lt;&gt;"",'2.5 CAPEX'!V7,"")</f>
        <v>0</v>
      </c>
      <c r="N17" s="331">
        <f>IF(N4&lt;&gt;"",'2.5 CAPEX'!W7,"")</f>
        <v>0</v>
      </c>
      <c r="O17" s="331">
        <f>IF(O4&lt;&gt;"",'2.5 CAPEX'!X7,"")</f>
        <v>0</v>
      </c>
      <c r="P17" s="331">
        <f>IF(P4&lt;&gt;"",'2.5 CAPEX'!Y7,"")</f>
        <v>0</v>
      </c>
      <c r="Q17" s="331">
        <f>IF(Q4&lt;&gt;"",'2.5 CAPEX'!Z7,"")</f>
        <v>0</v>
      </c>
      <c r="R17" s="331">
        <f>IF(R4&lt;&gt;"",'2.5 CAPEX'!AA7,"")</f>
        <v>0</v>
      </c>
      <c r="S17" s="331">
        <f>IF(S4&lt;&gt;"",'2.5 CAPEX'!AB7,"")</f>
        <v>0</v>
      </c>
      <c r="T17" s="331">
        <f>IF(T4&lt;&gt;"",'2.5 CAPEX'!AC7,"")</f>
        <v>0</v>
      </c>
      <c r="U17" s="331">
        <f>IF(U4&lt;&gt;"",'2.5 CAPEX'!AD7,"")</f>
        <v>0</v>
      </c>
      <c r="V17" s="331">
        <f>IF(V4&lt;&gt;"",'2.5 CAPEX'!AE7,"")</f>
        <v>0</v>
      </c>
      <c r="W17" s="331">
        <f>IF(W4&lt;&gt;"",'2.5 CAPEX'!AF7,"")</f>
        <v>0</v>
      </c>
      <c r="X17" s="331">
        <f>IF(X4&lt;&gt;"",'2.5 CAPEX'!AG7,"")</f>
        <v>0</v>
      </c>
      <c r="Y17" s="331">
        <f>IF(Y4&lt;&gt;"",'2.5 CAPEX'!AH7,"")</f>
        <v>0</v>
      </c>
      <c r="Z17" s="331">
        <f>IF(Z4&lt;&gt;"",'2.5 CAPEX'!AI7,"")</f>
        <v>0</v>
      </c>
      <c r="AA17" s="331">
        <f>IF(AA4&lt;&gt;"",'2.5 CAPEX'!AJ7,"")</f>
        <v>0</v>
      </c>
      <c r="AB17" s="331">
        <f>IF(AB4&lt;&gt;"",'2.5 CAPEX'!AK7,"")</f>
        <v>0</v>
      </c>
      <c r="AC17" s="331">
        <f>IF(AC4&lt;&gt;"",'2.5 CAPEX'!AL7,"")</f>
        <v>0</v>
      </c>
      <c r="AD17" s="331">
        <f>IF(AD4&lt;&gt;"",'2.5 CAPEX'!AM7,"")</f>
        <v>0</v>
      </c>
      <c r="AE17" s="331">
        <f>IF(AE4&lt;&gt;"",'2.5 CAPEX'!AN7,"")</f>
        <v>0</v>
      </c>
      <c r="AF17" s="331">
        <f>IF(AF4&lt;&gt;"",'2.5 CAPEX'!AO7,"")</f>
        <v>0</v>
      </c>
      <c r="AG17" s="331">
        <f>IF(AG4&lt;&gt;"",'2.5 CAPEX'!AP7,"")</f>
        <v>0</v>
      </c>
      <c r="AH17" s="331">
        <f>IF(AH4&lt;&gt;"",'2.5 CAPEX'!AQ7,"")</f>
        <v>0</v>
      </c>
      <c r="AI17" s="331">
        <f>IF(AI4&lt;&gt;"",'2.5 CAPEX'!AR7,"")</f>
        <v>0</v>
      </c>
      <c r="AJ17" s="331">
        <f>IF(AJ4&lt;&gt;"",'2.5 CAPEX'!AS7,"")</f>
        <v>0</v>
      </c>
      <c r="AK17" s="331">
        <f>IF(AK4&lt;&gt;"",'2.5 CAPEX'!AT7,"")</f>
        <v>0</v>
      </c>
      <c r="AL17" s="331">
        <f>IF(AL4&lt;&gt;"",'2.5 CAPEX'!AU7,"")</f>
        <v>0</v>
      </c>
      <c r="AM17" s="331" t="str">
        <f>IF(AM4&lt;&gt;"",'2.5 CAPEX'!AV7,"")</f>
        <v/>
      </c>
      <c r="AN17" s="331" t="str">
        <f>IF(AN4&lt;&gt;"",'2.5 CAPEX'!AW7,"")</f>
        <v/>
      </c>
      <c r="AO17" s="331" t="str">
        <f>IF(AO4&lt;&gt;"",'2.5 CAPEX'!AX7,"")</f>
        <v/>
      </c>
      <c r="AP17" s="331" t="str">
        <f>IF(AP4&lt;&gt;"",'2.5 CAPEX'!AY7,"")</f>
        <v/>
      </c>
      <c r="AQ17" s="331" t="str">
        <f>IF(AQ4&lt;&gt;"",'2.5 CAPEX'!AZ7,"")</f>
        <v/>
      </c>
      <c r="AR17" s="331" t="str">
        <f>IF(AR4&lt;&gt;"",'2.5 CAPEX'!BA7,"")</f>
        <v/>
      </c>
      <c r="AS17" s="331" t="str">
        <f>IF(AS4&lt;&gt;"",'2.5 CAPEX'!BB7,"")</f>
        <v/>
      </c>
      <c r="AT17" s="331" t="str">
        <f>IF(AT4&lt;&gt;"",'2.5 CAPEX'!BC7,"")</f>
        <v/>
      </c>
      <c r="AU17" s="331" t="str">
        <f>IF(AU4&lt;&gt;"",'2.5 CAPEX'!BD7,"")</f>
        <v/>
      </c>
      <c r="AV17" s="331" t="str">
        <f>IF(AV4&lt;&gt;"",'2.5 CAPEX'!BE7,"")</f>
        <v/>
      </c>
      <c r="AW17" s="331" t="str">
        <f>IF(AW4&lt;&gt;"",'2.5 CAPEX'!BF7,"")</f>
        <v/>
      </c>
      <c r="AX17" s="331" t="str">
        <f>IF(AX4&lt;&gt;"",'2.5 CAPEX'!BG7,"")</f>
        <v/>
      </c>
      <c r="AY17" s="331" t="str">
        <f>IF(AY4&lt;&gt;"",'2.5 CAPEX'!BH7,"")</f>
        <v/>
      </c>
      <c r="AZ17" s="331" t="str">
        <f>IF(AZ4&lt;&gt;"",'2.5 CAPEX'!BI7,"")</f>
        <v/>
      </c>
      <c r="BA17" s="331" t="str">
        <f>IF(BA4&lt;&gt;"",'2.5 CAPEX'!BJ7,"")</f>
        <v/>
      </c>
      <c r="BB17" s="331" t="str">
        <f>IF(BB4&lt;&gt;"",'2.5 CAPEX'!BK7,"")</f>
        <v/>
      </c>
      <c r="BC17" s="331" t="str">
        <f>IF(BC4&lt;&gt;"",'2.5 CAPEX'!BL7,"")</f>
        <v/>
      </c>
      <c r="BD17" s="331" t="str">
        <f>IF(BD4&lt;&gt;"",'2.5 CAPEX'!BM7,"")</f>
        <v/>
      </c>
      <c r="BE17" s="331" t="str">
        <f>IF(BE4&lt;&gt;"",'2.5 CAPEX'!BN7,"")</f>
        <v/>
      </c>
      <c r="BF17" s="331" t="str">
        <f>IF(BF4&lt;&gt;"",'2.5 CAPEX'!BO7,"")</f>
        <v/>
      </c>
      <c r="BG17" s="331" t="str">
        <f>IF(BG4&lt;&gt;"",'2.5 CAPEX'!BP7,"")</f>
        <v/>
      </c>
      <c r="BH17" s="331" t="str">
        <f>IF(BH4&lt;&gt;"",'2.5 CAPEX'!BQ7,"")</f>
        <v/>
      </c>
      <c r="BI17" s="331" t="str">
        <f>IF(BI4&lt;&gt;"",'2.5 CAPEX'!BR7,"")</f>
        <v/>
      </c>
      <c r="BJ17" s="331" t="str">
        <f>IF(BJ4&lt;&gt;"",'2.5 CAPEX'!BS7,"")</f>
        <v/>
      </c>
      <c r="BK17" s="331" t="str">
        <f>IF(BK4&lt;&gt;"",'2.5 CAPEX'!BT7,"")</f>
        <v/>
      </c>
      <c r="BL17" s="331" t="str">
        <f>IF(BL4&lt;&gt;"",'2.5 CAPEX'!BU7,"")</f>
        <v/>
      </c>
      <c r="BM17" s="331" t="str">
        <f>IF(BM4&lt;&gt;"",'2.5 CAPEX'!BV7,"")</f>
        <v/>
      </c>
      <c r="BN17" s="331" t="str">
        <f>IF(BN4&lt;&gt;"",'2.5 CAPEX'!BW7,"")</f>
        <v/>
      </c>
      <c r="BO17" s="331" t="str">
        <f>IF(BO4&lt;&gt;"",'2.5 CAPEX'!BX7,"")</f>
        <v/>
      </c>
      <c r="BP17" s="331" t="str">
        <f>IF(BP4&lt;&gt;"",'2.5 CAPEX'!BY7,"")</f>
        <v/>
      </c>
      <c r="BQ17" s="331" t="str">
        <f>IF(BQ4&lt;&gt;"",'2.5 CAPEX'!BZ7,"")</f>
        <v/>
      </c>
      <c r="BR17" s="331" t="str">
        <f>IF(BR4&lt;&gt;"",'2.5 CAPEX'!CA7,"")</f>
        <v/>
      </c>
      <c r="BS17" s="331" t="str">
        <f>IF(BS4&lt;&gt;"",'2.5 CAPEX'!CB7,"")</f>
        <v/>
      </c>
      <c r="BT17" s="331" t="str">
        <f>IF(BT4&lt;&gt;"",'2.5 CAPEX'!CC7,"")</f>
        <v/>
      </c>
      <c r="BU17" s="331" t="str">
        <f>IF(BU4&lt;&gt;"",'2.5 CAPEX'!CD7,"")</f>
        <v/>
      </c>
      <c r="BV17" s="331" t="str">
        <f>IF(BV4&lt;&gt;"",'2.5 CAPEX'!CE7,"")</f>
        <v/>
      </c>
      <c r="BW17" s="331" t="str">
        <f>IF(BW4&lt;&gt;"",'2.5 CAPEX'!CF7,"")</f>
        <v/>
      </c>
      <c r="BX17" s="331" t="str">
        <f>IF(BX4&lt;&gt;"",'2.5 CAPEX'!CG7,"")</f>
        <v/>
      </c>
      <c r="BY17" s="331" t="str">
        <f>IF(BY4&lt;&gt;"",'2.5 CAPEX'!CH7,"")</f>
        <v/>
      </c>
      <c r="BZ17" s="331" t="str">
        <f>IF(BZ4&lt;&gt;"",'2.5 CAPEX'!CI7,"")</f>
        <v/>
      </c>
      <c r="CA17" s="331" t="str">
        <f>IF(CA4&lt;&gt;"",'2.5 CAPEX'!CJ7,"")</f>
        <v/>
      </c>
      <c r="CB17" s="331" t="str">
        <f>IF(CB4&lt;&gt;"",'2.5 CAPEX'!CK7,"")</f>
        <v/>
      </c>
      <c r="CC17" s="331" t="str">
        <f>IF(CC4&lt;&gt;"",'2.5 CAPEX'!CL7,"")</f>
        <v/>
      </c>
      <c r="CD17" s="331" t="str">
        <f>IF(CD4&lt;&gt;"",'2.5 CAPEX'!CM7,"")</f>
        <v/>
      </c>
      <c r="CE17" s="331" t="str">
        <f>IF(CE4&lt;&gt;"",'2.5 CAPEX'!CN7,"")</f>
        <v/>
      </c>
      <c r="CF17" s="331" t="str">
        <f>IF(CF4&lt;&gt;"",'2.5 CAPEX'!CO7,"")</f>
        <v/>
      </c>
      <c r="CG17" s="331" t="str">
        <f>IF(CG4&lt;&gt;"",'2.5 CAPEX'!CP7,"")</f>
        <v/>
      </c>
      <c r="CH17" s="331" t="str">
        <f>IF(CH4&lt;&gt;"",'2.5 CAPEX'!CQ7,"")</f>
        <v/>
      </c>
      <c r="CI17" s="331" t="str">
        <f>IF(CI4&lt;&gt;"",'2.5 CAPEX'!CR7,"")</f>
        <v/>
      </c>
      <c r="CJ17" s="331" t="str">
        <f>IF(CJ4&lt;&gt;"",'2.5 CAPEX'!CS7,"")</f>
        <v/>
      </c>
      <c r="CK17" s="331" t="str">
        <f>IF(CK4&lt;&gt;"",'2.5 CAPEX'!CT7,"")</f>
        <v/>
      </c>
      <c r="CL17" s="331" t="str">
        <f>IF(CL4&lt;&gt;"",'2.5 CAPEX'!CU7,"")</f>
        <v/>
      </c>
      <c r="CM17" s="331" t="str">
        <f>IF(CM4&lt;&gt;"",'2.5 CAPEX'!CV7,"")</f>
        <v/>
      </c>
      <c r="CN17" s="331" t="str">
        <f>IF(CN4&lt;&gt;"",'2.5 CAPEX'!CW7,"")</f>
        <v/>
      </c>
      <c r="CO17" s="331" t="str">
        <f>IF(CO4&lt;&gt;"",'2.5 CAPEX'!CX7,"")</f>
        <v/>
      </c>
      <c r="CP17" s="331" t="str">
        <f>IF(CP4&lt;&gt;"",'2.5 CAPEX'!CY7,"")</f>
        <v/>
      </c>
      <c r="CQ17" s="331" t="str">
        <f>IF(CQ4&lt;&gt;"",'2.5 CAPEX'!CZ7,"")</f>
        <v/>
      </c>
      <c r="CR17" s="331" t="str">
        <f>IF(CR4&lt;&gt;"",'2.5 CAPEX'!DA7,"")</f>
        <v/>
      </c>
      <c r="CS17" s="331" t="str">
        <f>IF(CS4&lt;&gt;"",'2.5 CAPEX'!DB7,"")</f>
        <v/>
      </c>
      <c r="CT17" s="331" t="str">
        <f>IF(CT4&lt;&gt;"",'2.5 CAPEX'!DC7,"")</f>
        <v/>
      </c>
      <c r="CU17" s="331" t="str">
        <f>IF(CU4&lt;&gt;"",'2.5 CAPEX'!DD7,"")</f>
        <v/>
      </c>
      <c r="CV17" s="331" t="str">
        <f>IF(CV4&lt;&gt;"",'2.5 CAPEX'!DE7,"")</f>
        <v/>
      </c>
      <c r="CW17" s="331" t="str">
        <f>IF(CW4&lt;&gt;"",'2.5 CAPEX'!DF7,"")</f>
        <v/>
      </c>
      <c r="CX17" s="331" t="str">
        <f>IF(CX4&lt;&gt;"",'2.5 CAPEX'!DG7,"")</f>
        <v/>
      </c>
      <c r="CY17" s="331" t="str">
        <f>IF(CY4&lt;&gt;"",'2.5 CAPEX'!DH7,"")</f>
        <v/>
      </c>
      <c r="CZ17" s="331" t="str">
        <f>IF(CZ4&lt;&gt;"",'2.5 CAPEX'!DI7,"")</f>
        <v/>
      </c>
      <c r="DA17" s="331" t="str">
        <f>IF(DA4&lt;&gt;"",'2.5 CAPEX'!DJ7,"")</f>
        <v/>
      </c>
      <c r="DB17" s="331" t="str">
        <f>IF(DB4&lt;&gt;"",'2.5 CAPEX'!DK7,"")</f>
        <v/>
      </c>
      <c r="DC17" s="331" t="str">
        <f>IF(DC4&lt;&gt;"",'2.5 CAPEX'!DL7,"")</f>
        <v/>
      </c>
    </row>
    <row r="18" spans="1:107" s="156" customFormat="1" ht="15" customHeight="1" x14ac:dyDescent="0.35">
      <c r="A18" s="155"/>
      <c r="B18" s="155"/>
      <c r="C18" s="155" t="str">
        <f>IF('2.1 Kraftwerk allgemein'!$F$2="f",d_f_i!$B345,IF('2.1 Kraftwerk allgemein'!$F$2="i",d_f_i!$C345,d_f_i!$A345))</f>
        <v>Maximale jährliche anrechenbare Mehrkosten für Anlagenbetrieb, den Unterhalt sowie den übrigen Betriebskosten</v>
      </c>
      <c r="D18" s="140" t="str">
        <f t="shared" si="103"/>
        <v>real</v>
      </c>
      <c r="E18" s="140" t="str">
        <f t="shared" si="104"/>
        <v>[Tsd. CHF]</v>
      </c>
      <c r="F18" s="331">
        <f ca="1">SUM(F17:DB17)*'1.1 Allgemein'!$I$14</f>
        <v>0</v>
      </c>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row>
    <row r="19" spans="1:107" s="154" customFormat="1" ht="15" customHeight="1" x14ac:dyDescent="0.35">
      <c r="A19" s="104"/>
      <c r="B19" s="104" t="str">
        <f>IF('2.1 Kraftwerk allgemein'!$F$2="f",d_f_i!$B346,IF('2.1 Kraftwerk allgemein'!$F$2="i",d_f_i!$C346,d_f_i!$A346))</f>
        <v>Rückstellungen für den Rückbau</v>
      </c>
      <c r="C19" s="104"/>
      <c r="D19" s="140" t="str">
        <f t="shared" si="103"/>
        <v>real</v>
      </c>
      <c r="E19" s="140" t="str">
        <f t="shared" si="104"/>
        <v>[Tsd. CHF]</v>
      </c>
      <c r="F19" s="160">
        <f>'2.4 OPEX'!G21</f>
        <v>0</v>
      </c>
      <c r="G19" s="160">
        <f>'2.4 OPEX'!H21</f>
        <v>0</v>
      </c>
      <c r="H19" s="160">
        <f>'2.4 OPEX'!I21</f>
        <v>0</v>
      </c>
      <c r="I19" s="160">
        <f>'2.4 OPEX'!J21</f>
        <v>0</v>
      </c>
      <c r="J19" s="160">
        <f>'2.4 OPEX'!K21</f>
        <v>0</v>
      </c>
      <c r="K19" s="160">
        <f>'2.4 OPEX'!L21</f>
        <v>0</v>
      </c>
      <c r="L19" s="160">
        <f>'2.4 OPEX'!M21</f>
        <v>0</v>
      </c>
      <c r="M19" s="160">
        <f>'2.4 OPEX'!N21</f>
        <v>0</v>
      </c>
      <c r="N19" s="160">
        <f>'2.4 OPEX'!O21</f>
        <v>0</v>
      </c>
      <c r="O19" s="160">
        <f>'2.4 OPEX'!P21</f>
        <v>0</v>
      </c>
      <c r="P19" s="160">
        <f>'2.4 OPEX'!Q21</f>
        <v>0</v>
      </c>
      <c r="Q19" s="160">
        <f>'2.4 OPEX'!R21</f>
        <v>0</v>
      </c>
      <c r="R19" s="160">
        <f>'2.4 OPEX'!S21</f>
        <v>0</v>
      </c>
      <c r="S19" s="160">
        <f>'2.4 OPEX'!T21</f>
        <v>0</v>
      </c>
      <c r="T19" s="160">
        <f>'2.4 OPEX'!U21</f>
        <v>0</v>
      </c>
      <c r="U19" s="160">
        <f>'2.4 OPEX'!V21</f>
        <v>0</v>
      </c>
      <c r="V19" s="160">
        <f>'2.4 OPEX'!W21</f>
        <v>0</v>
      </c>
      <c r="W19" s="160">
        <f>'2.4 OPEX'!X21</f>
        <v>0</v>
      </c>
      <c r="X19" s="160">
        <f>'2.4 OPEX'!Y21</f>
        <v>0</v>
      </c>
      <c r="Y19" s="160">
        <f>'2.4 OPEX'!Z21</f>
        <v>0</v>
      </c>
      <c r="Z19" s="160">
        <f>'2.4 OPEX'!AA21</f>
        <v>0</v>
      </c>
      <c r="AA19" s="160">
        <f>'2.4 OPEX'!AB21</f>
        <v>0</v>
      </c>
      <c r="AB19" s="160">
        <f>'2.4 OPEX'!AC21</f>
        <v>0</v>
      </c>
      <c r="AC19" s="160">
        <f>'2.4 OPEX'!AD21</f>
        <v>0</v>
      </c>
      <c r="AD19" s="160">
        <f>'2.4 OPEX'!AE21</f>
        <v>0</v>
      </c>
      <c r="AE19" s="160">
        <f>'2.4 OPEX'!AF21</f>
        <v>0</v>
      </c>
      <c r="AF19" s="160">
        <f>'2.4 OPEX'!AG21</f>
        <v>0</v>
      </c>
      <c r="AG19" s="160">
        <f>'2.4 OPEX'!AH21</f>
        <v>0</v>
      </c>
      <c r="AH19" s="160">
        <f>'2.4 OPEX'!AI21</f>
        <v>0</v>
      </c>
      <c r="AI19" s="160">
        <f>'2.4 OPEX'!AJ21</f>
        <v>0</v>
      </c>
      <c r="AJ19" s="160">
        <f>'2.4 OPEX'!AK21</f>
        <v>0</v>
      </c>
      <c r="AK19" s="160">
        <f>'2.4 OPEX'!AL21</f>
        <v>0</v>
      </c>
      <c r="AL19" s="160">
        <f>'2.4 OPEX'!AM21</f>
        <v>0</v>
      </c>
      <c r="AM19" s="160" t="str">
        <f>'2.4 OPEX'!AN21</f>
        <v/>
      </c>
      <c r="AN19" s="160" t="str">
        <f>'2.4 OPEX'!AO21</f>
        <v/>
      </c>
      <c r="AO19" s="160" t="str">
        <f>'2.4 OPEX'!AP21</f>
        <v/>
      </c>
      <c r="AP19" s="160" t="str">
        <f>'2.4 OPEX'!AQ21</f>
        <v/>
      </c>
      <c r="AQ19" s="160" t="str">
        <f>'2.4 OPEX'!AR21</f>
        <v/>
      </c>
      <c r="AR19" s="160" t="str">
        <f>'2.4 OPEX'!AS21</f>
        <v/>
      </c>
      <c r="AS19" s="160" t="str">
        <f>'2.4 OPEX'!AT21</f>
        <v/>
      </c>
      <c r="AT19" s="160" t="str">
        <f>'2.4 OPEX'!AU21</f>
        <v/>
      </c>
      <c r="AU19" s="160" t="str">
        <f>'2.4 OPEX'!AV21</f>
        <v/>
      </c>
      <c r="AV19" s="160" t="str">
        <f>'2.4 OPEX'!AW21</f>
        <v/>
      </c>
      <c r="AW19" s="160" t="str">
        <f>'2.4 OPEX'!AX21</f>
        <v/>
      </c>
      <c r="AX19" s="160" t="str">
        <f>'2.4 OPEX'!AY21</f>
        <v/>
      </c>
      <c r="AY19" s="160" t="str">
        <f>'2.4 OPEX'!AZ21</f>
        <v/>
      </c>
      <c r="AZ19" s="160" t="str">
        <f>'2.4 OPEX'!BA21</f>
        <v/>
      </c>
      <c r="BA19" s="160" t="str">
        <f>'2.4 OPEX'!BB21</f>
        <v/>
      </c>
      <c r="BB19" s="160" t="str">
        <f>'2.4 OPEX'!BC21</f>
        <v/>
      </c>
      <c r="BC19" s="160" t="str">
        <f>'2.4 OPEX'!BD21</f>
        <v/>
      </c>
      <c r="BD19" s="160" t="str">
        <f>'2.4 OPEX'!BE21</f>
        <v/>
      </c>
      <c r="BE19" s="160" t="str">
        <f>'2.4 OPEX'!BF21</f>
        <v/>
      </c>
      <c r="BF19" s="160" t="str">
        <f>'2.4 OPEX'!BG21</f>
        <v/>
      </c>
      <c r="BG19" s="160" t="str">
        <f>'2.4 OPEX'!BH21</f>
        <v/>
      </c>
      <c r="BH19" s="160" t="str">
        <f>'2.4 OPEX'!BI21</f>
        <v/>
      </c>
      <c r="BI19" s="160" t="str">
        <f>'2.4 OPEX'!BJ21</f>
        <v/>
      </c>
      <c r="BJ19" s="160" t="str">
        <f>'2.4 OPEX'!BK21</f>
        <v/>
      </c>
      <c r="BK19" s="160" t="str">
        <f>'2.4 OPEX'!BL21</f>
        <v/>
      </c>
      <c r="BL19" s="160" t="str">
        <f>'2.4 OPEX'!BM21</f>
        <v/>
      </c>
      <c r="BM19" s="160" t="str">
        <f>'2.4 OPEX'!BN21</f>
        <v/>
      </c>
      <c r="BN19" s="160" t="str">
        <f>'2.4 OPEX'!BO21</f>
        <v/>
      </c>
      <c r="BO19" s="160" t="str">
        <f>'2.4 OPEX'!BP21</f>
        <v/>
      </c>
      <c r="BP19" s="160" t="str">
        <f>'2.4 OPEX'!BQ21</f>
        <v/>
      </c>
      <c r="BQ19" s="160" t="str">
        <f>'2.4 OPEX'!BR21</f>
        <v/>
      </c>
      <c r="BR19" s="160" t="str">
        <f>'2.4 OPEX'!BS21</f>
        <v/>
      </c>
      <c r="BS19" s="160" t="str">
        <f>'2.4 OPEX'!BT21</f>
        <v/>
      </c>
      <c r="BT19" s="160" t="str">
        <f>'2.4 OPEX'!BU21</f>
        <v/>
      </c>
      <c r="BU19" s="160" t="str">
        <f>'2.4 OPEX'!BV21</f>
        <v/>
      </c>
      <c r="BV19" s="160" t="str">
        <f>'2.4 OPEX'!BW21</f>
        <v/>
      </c>
      <c r="BW19" s="160" t="str">
        <f>'2.4 OPEX'!BX21</f>
        <v/>
      </c>
      <c r="BX19" s="160" t="str">
        <f>'2.4 OPEX'!BY21</f>
        <v/>
      </c>
      <c r="BY19" s="160" t="str">
        <f>'2.4 OPEX'!BZ21</f>
        <v/>
      </c>
      <c r="BZ19" s="160" t="str">
        <f>'2.4 OPEX'!CA21</f>
        <v/>
      </c>
      <c r="CA19" s="160" t="str">
        <f>'2.4 OPEX'!CB21</f>
        <v/>
      </c>
      <c r="CB19" s="160" t="str">
        <f>'2.4 OPEX'!CC21</f>
        <v/>
      </c>
      <c r="CC19" s="160" t="str">
        <f>'2.4 OPEX'!CD21</f>
        <v/>
      </c>
      <c r="CD19" s="160" t="str">
        <f>'2.4 OPEX'!CE21</f>
        <v/>
      </c>
      <c r="CE19" s="160" t="str">
        <f>'2.4 OPEX'!CF21</f>
        <v/>
      </c>
      <c r="CF19" s="160" t="str">
        <f>'2.4 OPEX'!CG21</f>
        <v/>
      </c>
      <c r="CG19" s="160" t="str">
        <f>'2.4 OPEX'!CH21</f>
        <v/>
      </c>
      <c r="CH19" s="160" t="str">
        <f>'2.4 OPEX'!CI21</f>
        <v/>
      </c>
      <c r="CI19" s="160" t="str">
        <f>'2.4 OPEX'!CJ21</f>
        <v/>
      </c>
      <c r="CJ19" s="160" t="str">
        <f>'2.4 OPEX'!CK21</f>
        <v/>
      </c>
      <c r="CK19" s="160" t="str">
        <f>'2.4 OPEX'!CL21</f>
        <v/>
      </c>
      <c r="CL19" s="160" t="str">
        <f>'2.4 OPEX'!CM21</f>
        <v/>
      </c>
      <c r="CM19" s="160" t="str">
        <f>'2.4 OPEX'!CN21</f>
        <v/>
      </c>
      <c r="CN19" s="160" t="str">
        <f>'2.4 OPEX'!CO21</f>
        <v/>
      </c>
      <c r="CO19" s="160" t="str">
        <f>'2.4 OPEX'!CP21</f>
        <v/>
      </c>
      <c r="CP19" s="160" t="str">
        <f>'2.4 OPEX'!CQ21</f>
        <v/>
      </c>
      <c r="CQ19" s="160" t="str">
        <f>'2.4 OPEX'!CR21</f>
        <v/>
      </c>
      <c r="CR19" s="160" t="str">
        <f>'2.4 OPEX'!CS21</f>
        <v/>
      </c>
      <c r="CS19" s="160" t="str">
        <f>'2.4 OPEX'!CT21</f>
        <v/>
      </c>
      <c r="CT19" s="160" t="str">
        <f>'2.4 OPEX'!CU21</f>
        <v/>
      </c>
      <c r="CU19" s="160" t="str">
        <f>'2.4 OPEX'!CV21</f>
        <v/>
      </c>
      <c r="CV19" s="160" t="str">
        <f>'2.4 OPEX'!CW21</f>
        <v/>
      </c>
      <c r="CW19" s="160" t="str">
        <f>'2.4 OPEX'!CX21</f>
        <v/>
      </c>
      <c r="CX19" s="160" t="str">
        <f>'2.4 OPEX'!CY21</f>
        <v/>
      </c>
      <c r="CY19" s="160" t="str">
        <f>'2.4 OPEX'!CZ21</f>
        <v/>
      </c>
      <c r="CZ19" s="160" t="str">
        <f>'2.4 OPEX'!DA21</f>
        <v/>
      </c>
      <c r="DA19" s="160" t="str">
        <f>'2.4 OPEX'!DB21</f>
        <v/>
      </c>
      <c r="DB19" s="160" t="str">
        <f>'2.4 OPEX'!DC21</f>
        <v/>
      </c>
      <c r="DC19" s="160"/>
    </row>
    <row r="20" spans="1:107" s="154" customFormat="1" ht="15" customHeight="1" x14ac:dyDescent="0.35">
      <c r="A20" s="104"/>
      <c r="B20" s="104" t="str">
        <f>IF('2.1 Kraftwerk allgemein'!$F$2="f",d_f_i!$B347,IF('2.1 Kraftwerk allgemein'!$F$2="i",d_f_i!$C347,d_f_i!$A347))</f>
        <v>Kosten für eine wissenschaftliche Begleitung</v>
      </c>
      <c r="C20" s="104"/>
      <c r="D20" s="140" t="str">
        <f t="shared" si="103"/>
        <v>real</v>
      </c>
      <c r="E20" s="140" t="str">
        <f t="shared" si="104"/>
        <v>[Tsd. CHF]</v>
      </c>
      <c r="F20" s="160">
        <f>'2.4 OPEX'!G32</f>
        <v>0</v>
      </c>
      <c r="G20" s="160">
        <f>'2.4 OPEX'!H32</f>
        <v>0</v>
      </c>
      <c r="H20" s="160">
        <f>'2.4 OPEX'!I32</f>
        <v>0</v>
      </c>
      <c r="I20" s="160">
        <f>'2.4 OPEX'!J32</f>
        <v>0</v>
      </c>
      <c r="J20" s="160">
        <f>'2.4 OPEX'!K32</f>
        <v>0</v>
      </c>
      <c r="K20" s="160">
        <f>'2.4 OPEX'!L32</f>
        <v>0</v>
      </c>
      <c r="L20" s="160">
        <f>'2.4 OPEX'!M32</f>
        <v>0</v>
      </c>
      <c r="M20" s="160">
        <f>'2.4 OPEX'!N32</f>
        <v>0</v>
      </c>
      <c r="N20" s="160">
        <f>'2.4 OPEX'!O32</f>
        <v>0</v>
      </c>
      <c r="O20" s="160">
        <f>'2.4 OPEX'!P32</f>
        <v>0</v>
      </c>
      <c r="P20" s="160">
        <f>'2.4 OPEX'!Q32</f>
        <v>0</v>
      </c>
      <c r="Q20" s="160">
        <f>'2.4 OPEX'!R32</f>
        <v>0</v>
      </c>
      <c r="R20" s="160">
        <f>'2.4 OPEX'!S32</f>
        <v>0</v>
      </c>
      <c r="S20" s="160">
        <f>'2.4 OPEX'!T32</f>
        <v>0</v>
      </c>
      <c r="T20" s="160">
        <f>'2.4 OPEX'!U32</f>
        <v>0</v>
      </c>
      <c r="U20" s="160">
        <f>'2.4 OPEX'!V32</f>
        <v>0</v>
      </c>
      <c r="V20" s="160">
        <f>'2.4 OPEX'!W32</f>
        <v>0</v>
      </c>
      <c r="W20" s="160">
        <f>'2.4 OPEX'!X32</f>
        <v>0</v>
      </c>
      <c r="X20" s="160">
        <f>'2.4 OPEX'!Y32</f>
        <v>0</v>
      </c>
      <c r="Y20" s="160">
        <f>'2.4 OPEX'!Z32</f>
        <v>0</v>
      </c>
      <c r="Z20" s="160">
        <f>'2.4 OPEX'!AA32</f>
        <v>0</v>
      </c>
      <c r="AA20" s="160">
        <f>'2.4 OPEX'!AB32</f>
        <v>0</v>
      </c>
      <c r="AB20" s="160">
        <f>'2.4 OPEX'!AC32</f>
        <v>0</v>
      </c>
      <c r="AC20" s="160">
        <f>'2.4 OPEX'!AD32</f>
        <v>0</v>
      </c>
      <c r="AD20" s="160">
        <f>'2.4 OPEX'!AE32</f>
        <v>0</v>
      </c>
      <c r="AE20" s="160">
        <f>'2.4 OPEX'!AF32</f>
        <v>0</v>
      </c>
      <c r="AF20" s="160">
        <f>'2.4 OPEX'!AG32</f>
        <v>0</v>
      </c>
      <c r="AG20" s="160">
        <f>'2.4 OPEX'!AH32</f>
        <v>0</v>
      </c>
      <c r="AH20" s="160">
        <f>'2.4 OPEX'!AI32</f>
        <v>0</v>
      </c>
      <c r="AI20" s="160">
        <f>'2.4 OPEX'!AJ32</f>
        <v>0</v>
      </c>
      <c r="AJ20" s="160">
        <f>'2.4 OPEX'!AK32</f>
        <v>0</v>
      </c>
      <c r="AK20" s="160">
        <f>'2.4 OPEX'!AL32</f>
        <v>0</v>
      </c>
      <c r="AL20" s="160">
        <f>'2.4 OPEX'!AM32</f>
        <v>0</v>
      </c>
      <c r="AM20" s="160" t="str">
        <f>'2.4 OPEX'!AN32</f>
        <v/>
      </c>
      <c r="AN20" s="160" t="str">
        <f>'2.4 OPEX'!AO32</f>
        <v/>
      </c>
      <c r="AO20" s="160" t="str">
        <f>'2.4 OPEX'!AP32</f>
        <v/>
      </c>
      <c r="AP20" s="160" t="str">
        <f>'2.4 OPEX'!AQ32</f>
        <v/>
      </c>
      <c r="AQ20" s="160" t="str">
        <f>'2.4 OPEX'!AR32</f>
        <v/>
      </c>
      <c r="AR20" s="160" t="str">
        <f>'2.4 OPEX'!AS32</f>
        <v/>
      </c>
      <c r="AS20" s="160" t="str">
        <f>'2.4 OPEX'!AT32</f>
        <v/>
      </c>
      <c r="AT20" s="160" t="str">
        <f>'2.4 OPEX'!AU32</f>
        <v/>
      </c>
      <c r="AU20" s="160" t="str">
        <f>'2.4 OPEX'!AV32</f>
        <v/>
      </c>
      <c r="AV20" s="160" t="str">
        <f>'2.4 OPEX'!AW32</f>
        <v/>
      </c>
      <c r="AW20" s="160" t="str">
        <f>'2.4 OPEX'!AX32</f>
        <v/>
      </c>
      <c r="AX20" s="160" t="str">
        <f>'2.4 OPEX'!AY32</f>
        <v/>
      </c>
      <c r="AY20" s="160" t="str">
        <f>'2.4 OPEX'!AZ32</f>
        <v/>
      </c>
      <c r="AZ20" s="160" t="str">
        <f>'2.4 OPEX'!BA32</f>
        <v/>
      </c>
      <c r="BA20" s="160" t="str">
        <f>'2.4 OPEX'!BB32</f>
        <v/>
      </c>
      <c r="BB20" s="160" t="str">
        <f>'2.4 OPEX'!BC32</f>
        <v/>
      </c>
      <c r="BC20" s="160" t="str">
        <f>'2.4 OPEX'!BD32</f>
        <v/>
      </c>
      <c r="BD20" s="160" t="str">
        <f>'2.4 OPEX'!BE32</f>
        <v/>
      </c>
      <c r="BE20" s="160" t="str">
        <f>'2.4 OPEX'!BF32</f>
        <v/>
      </c>
      <c r="BF20" s="160" t="str">
        <f>'2.4 OPEX'!BG32</f>
        <v/>
      </c>
      <c r="BG20" s="160" t="str">
        <f>'2.4 OPEX'!BH32</f>
        <v/>
      </c>
      <c r="BH20" s="160" t="str">
        <f>'2.4 OPEX'!BI32</f>
        <v/>
      </c>
      <c r="BI20" s="160" t="str">
        <f>'2.4 OPEX'!BJ32</f>
        <v/>
      </c>
      <c r="BJ20" s="160" t="str">
        <f>'2.4 OPEX'!BK32</f>
        <v/>
      </c>
      <c r="BK20" s="160" t="str">
        <f>'2.4 OPEX'!BL32</f>
        <v/>
      </c>
      <c r="BL20" s="160" t="str">
        <f>'2.4 OPEX'!BM32</f>
        <v/>
      </c>
      <c r="BM20" s="160" t="str">
        <f>'2.4 OPEX'!BN32</f>
        <v/>
      </c>
      <c r="BN20" s="160" t="str">
        <f>'2.4 OPEX'!BO32</f>
        <v/>
      </c>
      <c r="BO20" s="160" t="str">
        <f>'2.4 OPEX'!BP32</f>
        <v/>
      </c>
      <c r="BP20" s="160" t="str">
        <f>'2.4 OPEX'!BQ32</f>
        <v/>
      </c>
      <c r="BQ20" s="160" t="str">
        <f>'2.4 OPEX'!BR32</f>
        <v/>
      </c>
      <c r="BR20" s="160" t="str">
        <f>'2.4 OPEX'!BS32</f>
        <v/>
      </c>
      <c r="BS20" s="160" t="str">
        <f>'2.4 OPEX'!BT32</f>
        <v/>
      </c>
      <c r="BT20" s="160" t="str">
        <f>'2.4 OPEX'!BU32</f>
        <v/>
      </c>
      <c r="BU20" s="160" t="str">
        <f>'2.4 OPEX'!BV32</f>
        <v/>
      </c>
      <c r="BV20" s="160" t="str">
        <f>'2.4 OPEX'!BW32</f>
        <v/>
      </c>
      <c r="BW20" s="160" t="str">
        <f>'2.4 OPEX'!BX32</f>
        <v/>
      </c>
      <c r="BX20" s="160" t="str">
        <f>'2.4 OPEX'!BY32</f>
        <v/>
      </c>
      <c r="BY20" s="160" t="str">
        <f>'2.4 OPEX'!BZ32</f>
        <v/>
      </c>
      <c r="BZ20" s="160" t="str">
        <f>'2.4 OPEX'!CA32</f>
        <v/>
      </c>
      <c r="CA20" s="160" t="str">
        <f>'2.4 OPEX'!CB32</f>
        <v/>
      </c>
      <c r="CB20" s="160" t="str">
        <f>'2.4 OPEX'!CC32</f>
        <v/>
      </c>
      <c r="CC20" s="160" t="str">
        <f>'2.4 OPEX'!CD32</f>
        <v/>
      </c>
      <c r="CD20" s="160" t="str">
        <f>'2.4 OPEX'!CE32</f>
        <v/>
      </c>
      <c r="CE20" s="160" t="str">
        <f>'2.4 OPEX'!CF32</f>
        <v/>
      </c>
      <c r="CF20" s="160" t="str">
        <f>'2.4 OPEX'!CG32</f>
        <v/>
      </c>
      <c r="CG20" s="160" t="str">
        <f>'2.4 OPEX'!CH32</f>
        <v/>
      </c>
      <c r="CH20" s="160" t="str">
        <f>'2.4 OPEX'!CI32</f>
        <v/>
      </c>
      <c r="CI20" s="160" t="str">
        <f>'2.4 OPEX'!CJ32</f>
        <v/>
      </c>
      <c r="CJ20" s="160" t="str">
        <f>'2.4 OPEX'!CK32</f>
        <v/>
      </c>
      <c r="CK20" s="160" t="str">
        <f>'2.4 OPEX'!CL32</f>
        <v/>
      </c>
      <c r="CL20" s="160" t="str">
        <f>'2.4 OPEX'!CM32</f>
        <v/>
      </c>
      <c r="CM20" s="160" t="str">
        <f>'2.4 OPEX'!CN32</f>
        <v/>
      </c>
      <c r="CN20" s="160" t="str">
        <f>'2.4 OPEX'!CO32</f>
        <v/>
      </c>
      <c r="CO20" s="160" t="str">
        <f>'2.4 OPEX'!CP32</f>
        <v/>
      </c>
      <c r="CP20" s="160" t="str">
        <f>'2.4 OPEX'!CQ32</f>
        <v/>
      </c>
      <c r="CQ20" s="160" t="str">
        <f>'2.4 OPEX'!CR32</f>
        <v/>
      </c>
      <c r="CR20" s="160" t="str">
        <f>'2.4 OPEX'!CS32</f>
        <v/>
      </c>
      <c r="CS20" s="160" t="str">
        <f>'2.4 OPEX'!CT32</f>
        <v/>
      </c>
      <c r="CT20" s="160" t="str">
        <f>'2.4 OPEX'!CU32</f>
        <v/>
      </c>
      <c r="CU20" s="160" t="str">
        <f>'2.4 OPEX'!CV32</f>
        <v/>
      </c>
      <c r="CV20" s="160" t="str">
        <f>'2.4 OPEX'!CW32</f>
        <v/>
      </c>
      <c r="CW20" s="160" t="str">
        <f>'2.4 OPEX'!CX32</f>
        <v/>
      </c>
      <c r="CX20" s="160" t="str">
        <f>'2.4 OPEX'!CY32</f>
        <v/>
      </c>
      <c r="CY20" s="160" t="str">
        <f>'2.4 OPEX'!CZ32</f>
        <v/>
      </c>
      <c r="CZ20" s="160" t="str">
        <f>'2.4 OPEX'!DA32</f>
        <v/>
      </c>
      <c r="DA20" s="160" t="str">
        <f>'2.4 OPEX'!DB32</f>
        <v/>
      </c>
      <c r="DB20" s="160" t="str">
        <f>'2.4 OPEX'!DC32</f>
        <v/>
      </c>
    </row>
    <row r="21" spans="1:107" s="154" customFormat="1" ht="15" customHeight="1" x14ac:dyDescent="0.35">
      <c r="A21" s="104"/>
      <c r="B21" s="104"/>
      <c r="C21" s="104"/>
      <c r="D21" s="140"/>
      <c r="E21" s="102"/>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row>
    <row r="22" spans="1:107" s="154" customFormat="1" ht="15" customHeight="1" x14ac:dyDescent="0.35">
      <c r="A22" s="104"/>
      <c r="B22" s="104"/>
      <c r="C22" s="104"/>
      <c r="D22" s="140"/>
      <c r="E22" s="102"/>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0"/>
      <c r="CT22" s="160"/>
      <c r="CU22" s="160"/>
      <c r="CV22" s="160"/>
      <c r="CW22" s="160"/>
      <c r="CX22" s="160"/>
      <c r="CY22" s="160"/>
      <c r="CZ22" s="160"/>
      <c r="DA22" s="160"/>
      <c r="DB22" s="160"/>
    </row>
    <row r="23" spans="1:107" s="151" customFormat="1" ht="15" customHeight="1" x14ac:dyDescent="0.3">
      <c r="A23" s="152" t="s">
        <v>26</v>
      </c>
      <c r="B23" s="105" t="str">
        <f>IF('2.1 Kraftwerk allgemein'!$F$2="f",d_f_i!$B348,IF('2.1 Kraftwerk allgemein'!$F$2="i",d_f_i!$C348,d_f_i!$A348))</f>
        <v>EBITDA</v>
      </c>
      <c r="C23" s="105"/>
      <c r="D23" s="149" t="str">
        <f t="shared" ref="D23:D34" si="206">$D$7</f>
        <v>real</v>
      </c>
      <c r="E23" s="149" t="str">
        <f t="shared" ref="E23:E34" si="207">$E$7</f>
        <v>[Tsd. CHF]</v>
      </c>
      <c r="F23" s="161">
        <f ca="1">IF(F4&lt;&gt;"",F7-F14,"")</f>
        <v>0</v>
      </c>
      <c r="G23" s="161">
        <f t="shared" ref="G23" ca="1" si="208">IF(G4&lt;&gt;"",G7-G14,"")</f>
        <v>0</v>
      </c>
      <c r="H23" s="161">
        <f t="shared" ref="H23:BS23" ca="1" si="209">IF(H4&lt;&gt;"",H7-H14,"")</f>
        <v>0</v>
      </c>
      <c r="I23" s="161">
        <f t="shared" ca="1" si="209"/>
        <v>0</v>
      </c>
      <c r="J23" s="161">
        <f t="shared" ca="1" si="209"/>
        <v>0</v>
      </c>
      <c r="K23" s="161">
        <f t="shared" ca="1" si="209"/>
        <v>0</v>
      </c>
      <c r="L23" s="161">
        <f t="shared" ca="1" si="209"/>
        <v>0</v>
      </c>
      <c r="M23" s="161">
        <f t="shared" ca="1" si="209"/>
        <v>0</v>
      </c>
      <c r="N23" s="161">
        <f t="shared" ca="1" si="209"/>
        <v>0</v>
      </c>
      <c r="O23" s="161">
        <f t="shared" ca="1" si="209"/>
        <v>0</v>
      </c>
      <c r="P23" s="161">
        <f t="shared" ca="1" si="209"/>
        <v>0</v>
      </c>
      <c r="Q23" s="161">
        <f t="shared" ca="1" si="209"/>
        <v>0</v>
      </c>
      <c r="R23" s="161">
        <f t="shared" ca="1" si="209"/>
        <v>0</v>
      </c>
      <c r="S23" s="161">
        <f t="shared" ca="1" si="209"/>
        <v>0</v>
      </c>
      <c r="T23" s="161">
        <f t="shared" ca="1" si="209"/>
        <v>0</v>
      </c>
      <c r="U23" s="161">
        <f t="shared" ca="1" si="209"/>
        <v>0</v>
      </c>
      <c r="V23" s="161">
        <f t="shared" ca="1" si="209"/>
        <v>0</v>
      </c>
      <c r="W23" s="161">
        <f t="shared" ca="1" si="209"/>
        <v>0</v>
      </c>
      <c r="X23" s="161">
        <f t="shared" ca="1" si="209"/>
        <v>0</v>
      </c>
      <c r="Y23" s="161">
        <f t="shared" ca="1" si="209"/>
        <v>0</v>
      </c>
      <c r="Z23" s="161">
        <f t="shared" ca="1" si="209"/>
        <v>0</v>
      </c>
      <c r="AA23" s="161">
        <f t="shared" ca="1" si="209"/>
        <v>0</v>
      </c>
      <c r="AB23" s="161">
        <f t="shared" ca="1" si="209"/>
        <v>0</v>
      </c>
      <c r="AC23" s="161">
        <f t="shared" ca="1" si="209"/>
        <v>0</v>
      </c>
      <c r="AD23" s="161">
        <f t="shared" ca="1" si="209"/>
        <v>0</v>
      </c>
      <c r="AE23" s="161">
        <f t="shared" ca="1" si="209"/>
        <v>0</v>
      </c>
      <c r="AF23" s="161">
        <f t="shared" ca="1" si="209"/>
        <v>0</v>
      </c>
      <c r="AG23" s="161">
        <f t="shared" ca="1" si="209"/>
        <v>0</v>
      </c>
      <c r="AH23" s="161">
        <f t="shared" ca="1" si="209"/>
        <v>0</v>
      </c>
      <c r="AI23" s="161">
        <f t="shared" ca="1" si="209"/>
        <v>0</v>
      </c>
      <c r="AJ23" s="161">
        <f t="shared" ca="1" si="209"/>
        <v>0</v>
      </c>
      <c r="AK23" s="161">
        <f t="shared" ca="1" si="209"/>
        <v>0</v>
      </c>
      <c r="AL23" s="161">
        <f t="shared" ca="1" si="209"/>
        <v>0</v>
      </c>
      <c r="AM23" s="161" t="str">
        <f t="shared" si="209"/>
        <v/>
      </c>
      <c r="AN23" s="161" t="str">
        <f t="shared" si="209"/>
        <v/>
      </c>
      <c r="AO23" s="161" t="str">
        <f t="shared" si="209"/>
        <v/>
      </c>
      <c r="AP23" s="161" t="str">
        <f t="shared" si="209"/>
        <v/>
      </c>
      <c r="AQ23" s="161" t="str">
        <f t="shared" si="209"/>
        <v/>
      </c>
      <c r="AR23" s="161" t="str">
        <f t="shared" si="209"/>
        <v/>
      </c>
      <c r="AS23" s="161" t="str">
        <f t="shared" si="209"/>
        <v/>
      </c>
      <c r="AT23" s="161" t="str">
        <f t="shared" si="209"/>
        <v/>
      </c>
      <c r="AU23" s="161" t="str">
        <f t="shared" si="209"/>
        <v/>
      </c>
      <c r="AV23" s="161" t="str">
        <f t="shared" si="209"/>
        <v/>
      </c>
      <c r="AW23" s="161" t="str">
        <f t="shared" si="209"/>
        <v/>
      </c>
      <c r="AX23" s="161" t="str">
        <f t="shared" si="209"/>
        <v/>
      </c>
      <c r="AY23" s="161" t="str">
        <f t="shared" si="209"/>
        <v/>
      </c>
      <c r="AZ23" s="161" t="str">
        <f t="shared" si="209"/>
        <v/>
      </c>
      <c r="BA23" s="161" t="str">
        <f t="shared" si="209"/>
        <v/>
      </c>
      <c r="BB23" s="161" t="str">
        <f t="shared" si="209"/>
        <v/>
      </c>
      <c r="BC23" s="161" t="str">
        <f t="shared" si="209"/>
        <v/>
      </c>
      <c r="BD23" s="161" t="str">
        <f t="shared" si="209"/>
        <v/>
      </c>
      <c r="BE23" s="161" t="str">
        <f t="shared" si="209"/>
        <v/>
      </c>
      <c r="BF23" s="161" t="str">
        <f t="shared" si="209"/>
        <v/>
      </c>
      <c r="BG23" s="161" t="str">
        <f t="shared" si="209"/>
        <v/>
      </c>
      <c r="BH23" s="161" t="str">
        <f t="shared" si="209"/>
        <v/>
      </c>
      <c r="BI23" s="161" t="str">
        <f t="shared" si="209"/>
        <v/>
      </c>
      <c r="BJ23" s="161" t="str">
        <f t="shared" si="209"/>
        <v/>
      </c>
      <c r="BK23" s="161" t="str">
        <f t="shared" si="209"/>
        <v/>
      </c>
      <c r="BL23" s="161" t="str">
        <f t="shared" si="209"/>
        <v/>
      </c>
      <c r="BM23" s="161" t="str">
        <f t="shared" si="209"/>
        <v/>
      </c>
      <c r="BN23" s="161" t="str">
        <f t="shared" si="209"/>
        <v/>
      </c>
      <c r="BO23" s="161" t="str">
        <f t="shared" si="209"/>
        <v/>
      </c>
      <c r="BP23" s="161" t="str">
        <f t="shared" si="209"/>
        <v/>
      </c>
      <c r="BQ23" s="161" t="str">
        <f t="shared" si="209"/>
        <v/>
      </c>
      <c r="BR23" s="161" t="str">
        <f t="shared" si="209"/>
        <v/>
      </c>
      <c r="BS23" s="161" t="str">
        <f t="shared" si="209"/>
        <v/>
      </c>
      <c r="BT23" s="161" t="str">
        <f t="shared" ref="BT23:DB23" si="210">IF(BT4&lt;&gt;"",BT7-BT14,"")</f>
        <v/>
      </c>
      <c r="BU23" s="161" t="str">
        <f t="shared" si="210"/>
        <v/>
      </c>
      <c r="BV23" s="161" t="str">
        <f t="shared" si="210"/>
        <v/>
      </c>
      <c r="BW23" s="161" t="str">
        <f t="shared" si="210"/>
        <v/>
      </c>
      <c r="BX23" s="161" t="str">
        <f t="shared" si="210"/>
        <v/>
      </c>
      <c r="BY23" s="161" t="str">
        <f t="shared" si="210"/>
        <v/>
      </c>
      <c r="BZ23" s="161" t="str">
        <f t="shared" si="210"/>
        <v/>
      </c>
      <c r="CA23" s="161" t="str">
        <f t="shared" si="210"/>
        <v/>
      </c>
      <c r="CB23" s="161" t="str">
        <f t="shared" si="210"/>
        <v/>
      </c>
      <c r="CC23" s="161" t="str">
        <f t="shared" si="210"/>
        <v/>
      </c>
      <c r="CD23" s="161" t="str">
        <f t="shared" si="210"/>
        <v/>
      </c>
      <c r="CE23" s="161" t="str">
        <f t="shared" si="210"/>
        <v/>
      </c>
      <c r="CF23" s="161" t="str">
        <f t="shared" si="210"/>
        <v/>
      </c>
      <c r="CG23" s="161" t="str">
        <f t="shared" si="210"/>
        <v/>
      </c>
      <c r="CH23" s="161" t="str">
        <f t="shared" si="210"/>
        <v/>
      </c>
      <c r="CI23" s="161" t="str">
        <f t="shared" si="210"/>
        <v/>
      </c>
      <c r="CJ23" s="161" t="str">
        <f t="shared" si="210"/>
        <v/>
      </c>
      <c r="CK23" s="161" t="str">
        <f t="shared" si="210"/>
        <v/>
      </c>
      <c r="CL23" s="161" t="str">
        <f t="shared" si="210"/>
        <v/>
      </c>
      <c r="CM23" s="161" t="str">
        <f t="shared" si="210"/>
        <v/>
      </c>
      <c r="CN23" s="161" t="str">
        <f t="shared" si="210"/>
        <v/>
      </c>
      <c r="CO23" s="161" t="str">
        <f t="shared" si="210"/>
        <v/>
      </c>
      <c r="CP23" s="161" t="str">
        <f t="shared" si="210"/>
        <v/>
      </c>
      <c r="CQ23" s="161" t="str">
        <f t="shared" si="210"/>
        <v/>
      </c>
      <c r="CR23" s="161" t="str">
        <f t="shared" si="210"/>
        <v/>
      </c>
      <c r="CS23" s="161" t="str">
        <f t="shared" si="210"/>
        <v/>
      </c>
      <c r="CT23" s="161" t="str">
        <f t="shared" si="210"/>
        <v/>
      </c>
      <c r="CU23" s="161" t="str">
        <f t="shared" si="210"/>
        <v/>
      </c>
      <c r="CV23" s="161" t="str">
        <f t="shared" si="210"/>
        <v/>
      </c>
      <c r="CW23" s="161" t="str">
        <f t="shared" si="210"/>
        <v/>
      </c>
      <c r="CX23" s="161" t="str">
        <f t="shared" si="210"/>
        <v/>
      </c>
      <c r="CY23" s="161" t="str">
        <f t="shared" si="210"/>
        <v/>
      </c>
      <c r="CZ23" s="161" t="str">
        <f t="shared" si="210"/>
        <v/>
      </c>
      <c r="DA23" s="161" t="str">
        <f t="shared" si="210"/>
        <v/>
      </c>
      <c r="DB23" s="161" t="str">
        <f t="shared" si="210"/>
        <v/>
      </c>
    </row>
    <row r="24" spans="1:107" s="154" customFormat="1" ht="15" customHeight="1" x14ac:dyDescent="0.35">
      <c r="A24" s="157" t="s">
        <v>25</v>
      </c>
      <c r="B24" s="104" t="str">
        <f>IF('2.1 Kraftwerk allgemein'!$F$2="f",d_f_i!$B349,IF('2.1 Kraftwerk allgemein'!$F$2="i",d_f_i!$C349,d_f_i!$A349))</f>
        <v>Abschreibungen</v>
      </c>
      <c r="C24" s="104"/>
      <c r="D24" s="140" t="str">
        <f t="shared" si="206"/>
        <v>real</v>
      </c>
      <c r="E24" s="140" t="str">
        <f t="shared" si="207"/>
        <v>[Tsd. CHF]</v>
      </c>
      <c r="F24" s="160">
        <f ca="1">IF(F4&lt;&gt;"",'3.1 Abschreibung'!J5,"")</f>
        <v>0</v>
      </c>
      <c r="G24" s="160">
        <f ca="1">IF(G4&lt;&gt;"",'3.1 Abschreibung'!K5,"")</f>
        <v>0</v>
      </c>
      <c r="H24" s="160">
        <f ca="1">IF(H4&lt;&gt;"",'3.1 Abschreibung'!L5,"")</f>
        <v>0</v>
      </c>
      <c r="I24" s="160">
        <f ca="1">IF(I4&lt;&gt;"",'3.1 Abschreibung'!M5,"")</f>
        <v>0</v>
      </c>
      <c r="J24" s="160">
        <f ca="1">IF(J4&lt;&gt;"",'3.1 Abschreibung'!N5,"")</f>
        <v>0</v>
      </c>
      <c r="K24" s="160">
        <f ca="1">IF(K4&lt;&gt;"",'3.1 Abschreibung'!O5,"")</f>
        <v>0</v>
      </c>
      <c r="L24" s="160">
        <f ca="1">IF(L4&lt;&gt;"",'3.1 Abschreibung'!P5,"")</f>
        <v>0</v>
      </c>
      <c r="M24" s="160">
        <f ca="1">IF(M4&lt;&gt;"",'3.1 Abschreibung'!Q5,"")</f>
        <v>0</v>
      </c>
      <c r="N24" s="160">
        <f ca="1">IF(N4&lt;&gt;"",'3.1 Abschreibung'!R5,"")</f>
        <v>0</v>
      </c>
      <c r="O24" s="160">
        <f ca="1">IF(O4&lt;&gt;"",'3.1 Abschreibung'!S5,"")</f>
        <v>0</v>
      </c>
      <c r="P24" s="160">
        <f ca="1">IF(P4&lt;&gt;"",'3.1 Abschreibung'!T5,"")</f>
        <v>0</v>
      </c>
      <c r="Q24" s="160">
        <f ca="1">IF(Q4&lt;&gt;"",'3.1 Abschreibung'!U5,"")</f>
        <v>0</v>
      </c>
      <c r="R24" s="160">
        <f ca="1">IF(R4&lt;&gt;"",'3.1 Abschreibung'!V5,"")</f>
        <v>0</v>
      </c>
      <c r="S24" s="160">
        <f ca="1">IF(S4&lt;&gt;"",'3.1 Abschreibung'!W5,"")</f>
        <v>0</v>
      </c>
      <c r="T24" s="160">
        <f ca="1">IF(T4&lt;&gt;"",'3.1 Abschreibung'!X5,"")</f>
        <v>0</v>
      </c>
      <c r="U24" s="160">
        <f ca="1">IF(U4&lt;&gt;"",'3.1 Abschreibung'!Y5,"")</f>
        <v>0</v>
      </c>
      <c r="V24" s="160">
        <f ca="1">IF(V4&lt;&gt;"",'3.1 Abschreibung'!Z5,"")</f>
        <v>0</v>
      </c>
      <c r="W24" s="160">
        <f ca="1">IF(W4&lt;&gt;"",'3.1 Abschreibung'!AA5,"")</f>
        <v>0</v>
      </c>
      <c r="X24" s="160">
        <f ca="1">IF(X4&lt;&gt;"",'3.1 Abschreibung'!AB5,"")</f>
        <v>0</v>
      </c>
      <c r="Y24" s="160">
        <f ca="1">IF(Y4&lt;&gt;"",'3.1 Abschreibung'!AC5,"")</f>
        <v>0</v>
      </c>
      <c r="Z24" s="160">
        <f ca="1">IF(Z4&lt;&gt;"",'3.1 Abschreibung'!AD5,"")</f>
        <v>0</v>
      </c>
      <c r="AA24" s="160">
        <f ca="1">IF(AA4&lt;&gt;"",'3.1 Abschreibung'!AE5,"")</f>
        <v>0</v>
      </c>
      <c r="AB24" s="160">
        <f ca="1">IF(AB4&lt;&gt;"",'3.1 Abschreibung'!AF5,"")</f>
        <v>0</v>
      </c>
      <c r="AC24" s="160">
        <f ca="1">IF(AC4&lt;&gt;"",'3.1 Abschreibung'!AG5,"")</f>
        <v>0</v>
      </c>
      <c r="AD24" s="160">
        <f ca="1">IF(AD4&lt;&gt;"",'3.1 Abschreibung'!AH5,"")</f>
        <v>0</v>
      </c>
      <c r="AE24" s="160">
        <f ca="1">IF(AE4&lt;&gt;"",'3.1 Abschreibung'!AI5,"")</f>
        <v>0</v>
      </c>
      <c r="AF24" s="160">
        <f ca="1">IF(AF4&lt;&gt;"",'3.1 Abschreibung'!AJ5,"")</f>
        <v>0</v>
      </c>
      <c r="AG24" s="160">
        <f ca="1">IF(AG4&lt;&gt;"",'3.1 Abschreibung'!AK5,"")</f>
        <v>0</v>
      </c>
      <c r="AH24" s="160">
        <f ca="1">IF(AH4&lt;&gt;"",'3.1 Abschreibung'!AL5,"")</f>
        <v>0</v>
      </c>
      <c r="AI24" s="160">
        <f ca="1">IF(AI4&lt;&gt;"",'3.1 Abschreibung'!AM5,"")</f>
        <v>0</v>
      </c>
      <c r="AJ24" s="160">
        <f ca="1">IF(AJ4&lt;&gt;"",'3.1 Abschreibung'!AN5,"")</f>
        <v>0</v>
      </c>
      <c r="AK24" s="160">
        <f ca="1">IF(AK4&lt;&gt;"",'3.1 Abschreibung'!AO5,"")</f>
        <v>0</v>
      </c>
      <c r="AL24" s="160">
        <f ca="1">IF(AL4&lt;&gt;"",'3.1 Abschreibung'!AP5,"")</f>
        <v>0</v>
      </c>
      <c r="AM24" s="160" t="str">
        <f>IF(AM4&lt;&gt;"",'3.1 Abschreibung'!AQ5,"")</f>
        <v/>
      </c>
      <c r="AN24" s="160" t="str">
        <f>IF(AN4&lt;&gt;"",'3.1 Abschreibung'!AR5,"")</f>
        <v/>
      </c>
      <c r="AO24" s="160" t="str">
        <f>IF(AO4&lt;&gt;"",'3.1 Abschreibung'!AS5,"")</f>
        <v/>
      </c>
      <c r="AP24" s="160" t="str">
        <f>IF(AP4&lt;&gt;"",'3.1 Abschreibung'!AT5,"")</f>
        <v/>
      </c>
      <c r="AQ24" s="160" t="str">
        <f>IF(AQ4&lt;&gt;"",'3.1 Abschreibung'!AU5,"")</f>
        <v/>
      </c>
      <c r="AR24" s="160" t="str">
        <f>IF(AR4&lt;&gt;"",'3.1 Abschreibung'!AV5,"")</f>
        <v/>
      </c>
      <c r="AS24" s="160" t="str">
        <f>IF(AS4&lt;&gt;"",'3.1 Abschreibung'!AW5,"")</f>
        <v/>
      </c>
      <c r="AT24" s="160" t="str">
        <f>IF(AT4&lt;&gt;"",'3.1 Abschreibung'!AX5,"")</f>
        <v/>
      </c>
      <c r="AU24" s="160" t="str">
        <f>IF(AU4&lt;&gt;"",'3.1 Abschreibung'!AY5,"")</f>
        <v/>
      </c>
      <c r="AV24" s="160" t="str">
        <f>IF(AV4&lt;&gt;"",'3.1 Abschreibung'!AZ5,"")</f>
        <v/>
      </c>
      <c r="AW24" s="160" t="str">
        <f>IF(AW4&lt;&gt;"",'3.1 Abschreibung'!BA5,"")</f>
        <v/>
      </c>
      <c r="AX24" s="160" t="str">
        <f>IF(AX4&lt;&gt;"",'3.1 Abschreibung'!BB5,"")</f>
        <v/>
      </c>
      <c r="AY24" s="160" t="str">
        <f>IF(AY4&lt;&gt;"",'3.1 Abschreibung'!BC5,"")</f>
        <v/>
      </c>
      <c r="AZ24" s="160" t="str">
        <f>IF(AZ4&lt;&gt;"",'3.1 Abschreibung'!BD5,"")</f>
        <v/>
      </c>
      <c r="BA24" s="160" t="str">
        <f>IF(BA4&lt;&gt;"",'3.1 Abschreibung'!BE5,"")</f>
        <v/>
      </c>
      <c r="BB24" s="160" t="str">
        <f>IF(BB4&lt;&gt;"",'3.1 Abschreibung'!BF5,"")</f>
        <v/>
      </c>
      <c r="BC24" s="160" t="str">
        <f>IF(BC4&lt;&gt;"",'3.1 Abschreibung'!BG5,"")</f>
        <v/>
      </c>
      <c r="BD24" s="160" t="str">
        <f>IF(BD4&lt;&gt;"",'3.1 Abschreibung'!BH5,"")</f>
        <v/>
      </c>
      <c r="BE24" s="160" t="str">
        <f>IF(BE4&lt;&gt;"",'3.1 Abschreibung'!BI5,"")</f>
        <v/>
      </c>
      <c r="BF24" s="160" t="str">
        <f>IF(BF4&lt;&gt;"",'3.1 Abschreibung'!BJ5,"")</f>
        <v/>
      </c>
      <c r="BG24" s="160" t="str">
        <f>IF(BG4&lt;&gt;"",'3.1 Abschreibung'!BK5,"")</f>
        <v/>
      </c>
      <c r="BH24" s="160" t="str">
        <f>IF(BH4&lt;&gt;"",'3.1 Abschreibung'!BL5,"")</f>
        <v/>
      </c>
      <c r="BI24" s="160" t="str">
        <f>IF(BI4&lt;&gt;"",'3.1 Abschreibung'!BM5,"")</f>
        <v/>
      </c>
      <c r="BJ24" s="160" t="str">
        <f>IF(BJ4&lt;&gt;"",'3.1 Abschreibung'!BN5,"")</f>
        <v/>
      </c>
      <c r="BK24" s="160" t="str">
        <f>IF(BK4&lt;&gt;"",'3.1 Abschreibung'!BO5,"")</f>
        <v/>
      </c>
      <c r="BL24" s="160" t="str">
        <f>IF(BL4&lt;&gt;"",'3.1 Abschreibung'!BP5,"")</f>
        <v/>
      </c>
      <c r="BM24" s="160" t="str">
        <f>IF(BM4&lt;&gt;"",'3.1 Abschreibung'!BQ5,"")</f>
        <v/>
      </c>
      <c r="BN24" s="160" t="str">
        <f>IF(BN4&lt;&gt;"",'3.1 Abschreibung'!BR5,"")</f>
        <v/>
      </c>
      <c r="BO24" s="160" t="str">
        <f>IF(BO4&lt;&gt;"",'3.1 Abschreibung'!BS5,"")</f>
        <v/>
      </c>
      <c r="BP24" s="160" t="str">
        <f>IF(BP4&lt;&gt;"",'3.1 Abschreibung'!BT5,"")</f>
        <v/>
      </c>
      <c r="BQ24" s="160" t="str">
        <f>IF(BQ4&lt;&gt;"",'3.1 Abschreibung'!BU5,"")</f>
        <v/>
      </c>
      <c r="BR24" s="160" t="str">
        <f>IF(BR4&lt;&gt;"",'3.1 Abschreibung'!BV5,"")</f>
        <v/>
      </c>
      <c r="BS24" s="160" t="str">
        <f>IF(BS4&lt;&gt;"",'3.1 Abschreibung'!BW5,"")</f>
        <v/>
      </c>
      <c r="BT24" s="160" t="str">
        <f>IF(BT4&lt;&gt;"",'3.1 Abschreibung'!BX5,"")</f>
        <v/>
      </c>
      <c r="BU24" s="160" t="str">
        <f>IF(BU4&lt;&gt;"",'3.1 Abschreibung'!BY5,"")</f>
        <v/>
      </c>
      <c r="BV24" s="160" t="str">
        <f>IF(BV4&lt;&gt;"",'3.1 Abschreibung'!BZ5,"")</f>
        <v/>
      </c>
      <c r="BW24" s="160" t="str">
        <f>IF(BW4&lt;&gt;"",'3.1 Abschreibung'!CA5,"")</f>
        <v/>
      </c>
      <c r="BX24" s="160" t="str">
        <f>IF(BX4&lt;&gt;"",'3.1 Abschreibung'!CB5,"")</f>
        <v/>
      </c>
      <c r="BY24" s="160" t="str">
        <f>IF(BY4&lt;&gt;"",'3.1 Abschreibung'!CC5,"")</f>
        <v/>
      </c>
      <c r="BZ24" s="160" t="str">
        <f>IF(BZ4&lt;&gt;"",'3.1 Abschreibung'!CD5,"")</f>
        <v/>
      </c>
      <c r="CA24" s="160" t="str">
        <f>IF(CA4&lt;&gt;"",'3.1 Abschreibung'!CE5,"")</f>
        <v/>
      </c>
      <c r="CB24" s="160" t="str">
        <f>IF(CB4&lt;&gt;"",'3.1 Abschreibung'!CF5,"")</f>
        <v/>
      </c>
      <c r="CC24" s="160" t="str">
        <f>IF(CC4&lt;&gt;"",'3.1 Abschreibung'!CG5,"")</f>
        <v/>
      </c>
      <c r="CD24" s="160" t="str">
        <f>IF(CD4&lt;&gt;"",'3.1 Abschreibung'!CH5,"")</f>
        <v/>
      </c>
      <c r="CE24" s="160" t="str">
        <f>IF(CE4&lt;&gt;"",'3.1 Abschreibung'!CI5,"")</f>
        <v/>
      </c>
      <c r="CF24" s="160" t="str">
        <f>IF(CF4&lt;&gt;"",'3.1 Abschreibung'!CJ5,"")</f>
        <v/>
      </c>
      <c r="CG24" s="160" t="str">
        <f>IF(CG4&lt;&gt;"",'3.1 Abschreibung'!CK5,"")</f>
        <v/>
      </c>
      <c r="CH24" s="160" t="str">
        <f>IF(CH4&lt;&gt;"",'3.1 Abschreibung'!CL5,"")</f>
        <v/>
      </c>
      <c r="CI24" s="160" t="str">
        <f>IF(CI4&lt;&gt;"",'3.1 Abschreibung'!CM5,"")</f>
        <v/>
      </c>
      <c r="CJ24" s="160" t="str">
        <f>IF(CJ4&lt;&gt;"",'3.1 Abschreibung'!CN5,"")</f>
        <v/>
      </c>
      <c r="CK24" s="160" t="str">
        <f>IF(CK4&lt;&gt;"",'3.1 Abschreibung'!CO5,"")</f>
        <v/>
      </c>
      <c r="CL24" s="160" t="str">
        <f>IF(CL4&lt;&gt;"",'3.1 Abschreibung'!CP5,"")</f>
        <v/>
      </c>
      <c r="CM24" s="160" t="str">
        <f>IF(CM4&lt;&gt;"",'3.1 Abschreibung'!CQ5,"")</f>
        <v/>
      </c>
      <c r="CN24" s="160" t="str">
        <f>IF(CN4&lt;&gt;"",'3.1 Abschreibung'!CR5,"")</f>
        <v/>
      </c>
      <c r="CO24" s="160" t="str">
        <f>IF(CO4&lt;&gt;"",'3.1 Abschreibung'!CS5,"")</f>
        <v/>
      </c>
      <c r="CP24" s="160" t="str">
        <f>IF(CP4&lt;&gt;"",'3.1 Abschreibung'!CT5,"")</f>
        <v/>
      </c>
      <c r="CQ24" s="160" t="str">
        <f>IF(CQ4&lt;&gt;"",'3.1 Abschreibung'!CU5,"")</f>
        <v/>
      </c>
      <c r="CR24" s="160" t="str">
        <f>IF(CR4&lt;&gt;"",'3.1 Abschreibung'!CV5,"")</f>
        <v/>
      </c>
      <c r="CS24" s="160" t="str">
        <f>IF(CS4&lt;&gt;"",'3.1 Abschreibung'!CW5,"")</f>
        <v/>
      </c>
      <c r="CT24" s="160" t="str">
        <f>IF(CT4&lt;&gt;"",'3.1 Abschreibung'!CX5,"")</f>
        <v/>
      </c>
      <c r="CU24" s="160" t="str">
        <f>IF(CU4&lt;&gt;"",'3.1 Abschreibung'!CY5,"")</f>
        <v/>
      </c>
      <c r="CV24" s="160" t="str">
        <f>IF(CV4&lt;&gt;"",'3.1 Abschreibung'!CZ5,"")</f>
        <v/>
      </c>
      <c r="CW24" s="160" t="str">
        <f>IF(CW4&lt;&gt;"",'3.1 Abschreibung'!DA5,"")</f>
        <v/>
      </c>
      <c r="CX24" s="160" t="str">
        <f>IF(CX4&lt;&gt;"",'3.1 Abschreibung'!DB5,"")</f>
        <v/>
      </c>
      <c r="CY24" s="160" t="str">
        <f>IF(CY4&lt;&gt;"",'3.1 Abschreibung'!DC5,"")</f>
        <v/>
      </c>
      <c r="CZ24" s="160" t="str">
        <f>IF(CZ4&lt;&gt;"",'3.1 Abschreibung'!DD5,"")</f>
        <v/>
      </c>
      <c r="DA24" s="160" t="str">
        <f>IF(DA4&lt;&gt;"",'3.1 Abschreibung'!DE5,"")</f>
        <v/>
      </c>
      <c r="DB24" s="160" t="str">
        <f>IF(DB4&lt;&gt;"",'3.1 Abschreibung'!DF5,"")</f>
        <v/>
      </c>
    </row>
    <row r="25" spans="1:107" s="151" customFormat="1" ht="15" customHeight="1" x14ac:dyDescent="0.3">
      <c r="A25" s="152" t="s">
        <v>26</v>
      </c>
      <c r="B25" s="105" t="str">
        <f>IF('2.1 Kraftwerk allgemein'!$F$2="f",d_f_i!$B350,IF('2.1 Kraftwerk allgemein'!$F$2="i",d_f_i!$C350,d_f_i!$A350))</f>
        <v>EBIT</v>
      </c>
      <c r="C25" s="105"/>
      <c r="D25" s="149" t="str">
        <f t="shared" si="206"/>
        <v>real</v>
      </c>
      <c r="E25" s="149" t="str">
        <f t="shared" si="207"/>
        <v>[Tsd. CHF]</v>
      </c>
      <c r="F25" s="161">
        <f ca="1">IF(F4&lt;&gt;"",F23-F24,"")</f>
        <v>0</v>
      </c>
      <c r="G25" s="161">
        <f t="shared" ref="G25" ca="1" si="211">IF(G4&lt;&gt;"",G23-G24,"")</f>
        <v>0</v>
      </c>
      <c r="H25" s="161">
        <f t="shared" ref="H25" ca="1" si="212">IF(H4&lt;&gt;"",H23-H24,"")</f>
        <v>0</v>
      </c>
      <c r="I25" s="161">
        <f t="shared" ref="I25" ca="1" si="213">IF(I4&lt;&gt;"",I23-I24,"")</f>
        <v>0</v>
      </c>
      <c r="J25" s="161">
        <f t="shared" ref="J25" ca="1" si="214">IF(J4&lt;&gt;"",J23-J24,"")</f>
        <v>0</v>
      </c>
      <c r="K25" s="161">
        <f t="shared" ref="K25" ca="1" si="215">IF(K4&lt;&gt;"",K23-K24,"")</f>
        <v>0</v>
      </c>
      <c r="L25" s="161">
        <f t="shared" ref="L25" ca="1" si="216">IF(L4&lt;&gt;"",L23-L24,"")</f>
        <v>0</v>
      </c>
      <c r="M25" s="161">
        <f t="shared" ref="M25" ca="1" si="217">IF(M4&lt;&gt;"",M23-M24,"")</f>
        <v>0</v>
      </c>
      <c r="N25" s="161">
        <f t="shared" ref="N25" ca="1" si="218">IF(N4&lt;&gt;"",N23-N24,"")</f>
        <v>0</v>
      </c>
      <c r="O25" s="161">
        <f t="shared" ref="O25" ca="1" si="219">IF(O4&lt;&gt;"",O23-O24,"")</f>
        <v>0</v>
      </c>
      <c r="P25" s="161">
        <f t="shared" ref="P25" ca="1" si="220">IF(P4&lt;&gt;"",P23-P24,"")</f>
        <v>0</v>
      </c>
      <c r="Q25" s="161">
        <f t="shared" ref="Q25" ca="1" si="221">IF(Q4&lt;&gt;"",Q23-Q24,"")</f>
        <v>0</v>
      </c>
      <c r="R25" s="161">
        <f t="shared" ref="R25" ca="1" si="222">IF(R4&lt;&gt;"",R23-R24,"")</f>
        <v>0</v>
      </c>
      <c r="S25" s="161">
        <f t="shared" ref="S25" ca="1" si="223">IF(S4&lt;&gt;"",S23-S24,"")</f>
        <v>0</v>
      </c>
      <c r="T25" s="161">
        <f t="shared" ref="T25" ca="1" si="224">IF(T4&lt;&gt;"",T23-T24,"")</f>
        <v>0</v>
      </c>
      <c r="U25" s="161">
        <f t="shared" ref="U25" ca="1" si="225">IF(U4&lt;&gt;"",U23-U24,"")</f>
        <v>0</v>
      </c>
      <c r="V25" s="161">
        <f t="shared" ref="V25" ca="1" si="226">IF(V4&lt;&gt;"",V23-V24,"")</f>
        <v>0</v>
      </c>
      <c r="W25" s="161">
        <f t="shared" ref="W25" ca="1" si="227">IF(W4&lt;&gt;"",W23-W24,"")</f>
        <v>0</v>
      </c>
      <c r="X25" s="161">
        <f t="shared" ref="X25" ca="1" si="228">IF(X4&lt;&gt;"",X23-X24,"")</f>
        <v>0</v>
      </c>
      <c r="Y25" s="161">
        <f t="shared" ref="Y25" ca="1" si="229">IF(Y4&lt;&gt;"",Y23-Y24,"")</f>
        <v>0</v>
      </c>
      <c r="Z25" s="161">
        <f t="shared" ref="Z25" ca="1" si="230">IF(Z4&lt;&gt;"",Z23-Z24,"")</f>
        <v>0</v>
      </c>
      <c r="AA25" s="161">
        <f t="shared" ref="AA25" ca="1" si="231">IF(AA4&lt;&gt;"",AA23-AA24,"")</f>
        <v>0</v>
      </c>
      <c r="AB25" s="161">
        <f t="shared" ref="AB25" ca="1" si="232">IF(AB4&lt;&gt;"",AB23-AB24,"")</f>
        <v>0</v>
      </c>
      <c r="AC25" s="161">
        <f t="shared" ref="AC25" ca="1" si="233">IF(AC4&lt;&gt;"",AC23-AC24,"")</f>
        <v>0</v>
      </c>
      <c r="AD25" s="161">
        <f t="shared" ref="AD25" ca="1" si="234">IF(AD4&lt;&gt;"",AD23-AD24,"")</f>
        <v>0</v>
      </c>
      <c r="AE25" s="161">
        <f t="shared" ref="AE25" ca="1" si="235">IF(AE4&lt;&gt;"",AE23-AE24,"")</f>
        <v>0</v>
      </c>
      <c r="AF25" s="161">
        <f t="shared" ref="AF25" ca="1" si="236">IF(AF4&lt;&gt;"",AF23-AF24,"")</f>
        <v>0</v>
      </c>
      <c r="AG25" s="161">
        <f t="shared" ref="AG25" ca="1" si="237">IF(AG4&lt;&gt;"",AG23-AG24,"")</f>
        <v>0</v>
      </c>
      <c r="AH25" s="161">
        <f t="shared" ref="AH25" ca="1" si="238">IF(AH4&lt;&gt;"",AH23-AH24,"")</f>
        <v>0</v>
      </c>
      <c r="AI25" s="161">
        <f t="shared" ref="AI25" ca="1" si="239">IF(AI4&lt;&gt;"",AI23-AI24,"")</f>
        <v>0</v>
      </c>
      <c r="AJ25" s="161">
        <f t="shared" ref="AJ25" ca="1" si="240">IF(AJ4&lt;&gt;"",AJ23-AJ24,"")</f>
        <v>0</v>
      </c>
      <c r="AK25" s="161">
        <f t="shared" ref="AK25" ca="1" si="241">IF(AK4&lt;&gt;"",AK23-AK24,"")</f>
        <v>0</v>
      </c>
      <c r="AL25" s="161">
        <f t="shared" ref="AL25" ca="1" si="242">IF(AL4&lt;&gt;"",AL23-AL24,"")</f>
        <v>0</v>
      </c>
      <c r="AM25" s="161" t="str">
        <f t="shared" ref="AM25" si="243">IF(AM4&lt;&gt;"",AM23-AM24,"")</f>
        <v/>
      </c>
      <c r="AN25" s="161" t="str">
        <f t="shared" ref="AN25" si="244">IF(AN4&lt;&gt;"",AN23-AN24,"")</f>
        <v/>
      </c>
      <c r="AO25" s="161" t="str">
        <f t="shared" ref="AO25" si="245">IF(AO4&lt;&gt;"",AO23-AO24,"")</f>
        <v/>
      </c>
      <c r="AP25" s="161" t="str">
        <f t="shared" ref="AP25" si="246">IF(AP4&lt;&gt;"",AP23-AP24,"")</f>
        <v/>
      </c>
      <c r="AQ25" s="161" t="str">
        <f t="shared" ref="AQ25" si="247">IF(AQ4&lt;&gt;"",AQ23-AQ24,"")</f>
        <v/>
      </c>
      <c r="AR25" s="161" t="str">
        <f t="shared" ref="AR25" si="248">IF(AR4&lt;&gt;"",AR23-AR24,"")</f>
        <v/>
      </c>
      <c r="AS25" s="161" t="str">
        <f t="shared" ref="AS25" si="249">IF(AS4&lt;&gt;"",AS23-AS24,"")</f>
        <v/>
      </c>
      <c r="AT25" s="161" t="str">
        <f t="shared" ref="AT25" si="250">IF(AT4&lt;&gt;"",AT23-AT24,"")</f>
        <v/>
      </c>
      <c r="AU25" s="161" t="str">
        <f t="shared" ref="AU25" si="251">IF(AU4&lt;&gt;"",AU23-AU24,"")</f>
        <v/>
      </c>
      <c r="AV25" s="161" t="str">
        <f t="shared" ref="AV25" si="252">IF(AV4&lt;&gt;"",AV23-AV24,"")</f>
        <v/>
      </c>
      <c r="AW25" s="161" t="str">
        <f t="shared" ref="AW25" si="253">IF(AW4&lt;&gt;"",AW23-AW24,"")</f>
        <v/>
      </c>
      <c r="AX25" s="161" t="str">
        <f t="shared" ref="AX25" si="254">IF(AX4&lt;&gt;"",AX23-AX24,"")</f>
        <v/>
      </c>
      <c r="AY25" s="161" t="str">
        <f t="shared" ref="AY25" si="255">IF(AY4&lt;&gt;"",AY23-AY24,"")</f>
        <v/>
      </c>
      <c r="AZ25" s="161" t="str">
        <f t="shared" ref="AZ25" si="256">IF(AZ4&lt;&gt;"",AZ23-AZ24,"")</f>
        <v/>
      </c>
      <c r="BA25" s="161" t="str">
        <f t="shared" ref="BA25" si="257">IF(BA4&lt;&gt;"",BA23-BA24,"")</f>
        <v/>
      </c>
      <c r="BB25" s="161" t="str">
        <f t="shared" ref="BB25" si="258">IF(BB4&lt;&gt;"",BB23-BB24,"")</f>
        <v/>
      </c>
      <c r="BC25" s="161" t="str">
        <f t="shared" ref="BC25" si="259">IF(BC4&lt;&gt;"",BC23-BC24,"")</f>
        <v/>
      </c>
      <c r="BD25" s="161" t="str">
        <f t="shared" ref="BD25" si="260">IF(BD4&lt;&gt;"",BD23-BD24,"")</f>
        <v/>
      </c>
      <c r="BE25" s="161" t="str">
        <f t="shared" ref="BE25" si="261">IF(BE4&lt;&gt;"",BE23-BE24,"")</f>
        <v/>
      </c>
      <c r="BF25" s="161" t="str">
        <f t="shared" ref="BF25" si="262">IF(BF4&lt;&gt;"",BF23-BF24,"")</f>
        <v/>
      </c>
      <c r="BG25" s="161" t="str">
        <f t="shared" ref="BG25" si="263">IF(BG4&lt;&gt;"",BG23-BG24,"")</f>
        <v/>
      </c>
      <c r="BH25" s="161" t="str">
        <f t="shared" ref="BH25" si="264">IF(BH4&lt;&gt;"",BH23-BH24,"")</f>
        <v/>
      </c>
      <c r="BI25" s="161" t="str">
        <f t="shared" ref="BI25" si="265">IF(BI4&lt;&gt;"",BI23-BI24,"")</f>
        <v/>
      </c>
      <c r="BJ25" s="161" t="str">
        <f t="shared" ref="BJ25" si="266">IF(BJ4&lt;&gt;"",BJ23-BJ24,"")</f>
        <v/>
      </c>
      <c r="BK25" s="161" t="str">
        <f t="shared" ref="BK25" si="267">IF(BK4&lt;&gt;"",BK23-BK24,"")</f>
        <v/>
      </c>
      <c r="BL25" s="161" t="str">
        <f t="shared" ref="BL25" si="268">IF(BL4&lt;&gt;"",BL23-BL24,"")</f>
        <v/>
      </c>
      <c r="BM25" s="161" t="str">
        <f t="shared" ref="BM25" si="269">IF(BM4&lt;&gt;"",BM23-BM24,"")</f>
        <v/>
      </c>
      <c r="BN25" s="161" t="str">
        <f t="shared" ref="BN25" si="270">IF(BN4&lt;&gt;"",BN23-BN24,"")</f>
        <v/>
      </c>
      <c r="BO25" s="161" t="str">
        <f t="shared" ref="BO25" si="271">IF(BO4&lt;&gt;"",BO23-BO24,"")</f>
        <v/>
      </c>
      <c r="BP25" s="161" t="str">
        <f t="shared" ref="BP25" si="272">IF(BP4&lt;&gt;"",BP23-BP24,"")</f>
        <v/>
      </c>
      <c r="BQ25" s="161" t="str">
        <f t="shared" ref="BQ25" si="273">IF(BQ4&lt;&gt;"",BQ23-BQ24,"")</f>
        <v/>
      </c>
      <c r="BR25" s="161" t="str">
        <f t="shared" ref="BR25" si="274">IF(BR4&lt;&gt;"",BR23-BR24,"")</f>
        <v/>
      </c>
      <c r="BS25" s="161" t="str">
        <f t="shared" ref="BS25" si="275">IF(BS4&lt;&gt;"",BS23-BS24,"")</f>
        <v/>
      </c>
      <c r="BT25" s="161" t="str">
        <f t="shared" ref="BT25" si="276">IF(BT4&lt;&gt;"",BT23-BT24,"")</f>
        <v/>
      </c>
      <c r="BU25" s="161" t="str">
        <f t="shared" ref="BU25" si="277">IF(BU4&lt;&gt;"",BU23-BU24,"")</f>
        <v/>
      </c>
      <c r="BV25" s="161" t="str">
        <f t="shared" ref="BV25" si="278">IF(BV4&lt;&gt;"",BV23-BV24,"")</f>
        <v/>
      </c>
      <c r="BW25" s="161" t="str">
        <f t="shared" ref="BW25" si="279">IF(BW4&lt;&gt;"",BW23-BW24,"")</f>
        <v/>
      </c>
      <c r="BX25" s="161" t="str">
        <f t="shared" ref="BX25" si="280">IF(BX4&lt;&gt;"",BX23-BX24,"")</f>
        <v/>
      </c>
      <c r="BY25" s="161" t="str">
        <f t="shared" ref="BY25" si="281">IF(BY4&lt;&gt;"",BY23-BY24,"")</f>
        <v/>
      </c>
      <c r="BZ25" s="161" t="str">
        <f t="shared" ref="BZ25" si="282">IF(BZ4&lt;&gt;"",BZ23-BZ24,"")</f>
        <v/>
      </c>
      <c r="CA25" s="161" t="str">
        <f t="shared" ref="CA25" si="283">IF(CA4&lt;&gt;"",CA23-CA24,"")</f>
        <v/>
      </c>
      <c r="CB25" s="161" t="str">
        <f t="shared" ref="CB25" si="284">IF(CB4&lt;&gt;"",CB23-CB24,"")</f>
        <v/>
      </c>
      <c r="CC25" s="161" t="str">
        <f t="shared" ref="CC25" si="285">IF(CC4&lt;&gt;"",CC23-CC24,"")</f>
        <v/>
      </c>
      <c r="CD25" s="161" t="str">
        <f t="shared" ref="CD25" si="286">IF(CD4&lt;&gt;"",CD23-CD24,"")</f>
        <v/>
      </c>
      <c r="CE25" s="161" t="str">
        <f t="shared" ref="CE25" si="287">IF(CE4&lt;&gt;"",CE23-CE24,"")</f>
        <v/>
      </c>
      <c r="CF25" s="161" t="str">
        <f t="shared" ref="CF25" si="288">IF(CF4&lt;&gt;"",CF23-CF24,"")</f>
        <v/>
      </c>
      <c r="CG25" s="161" t="str">
        <f t="shared" ref="CG25" si="289">IF(CG4&lt;&gt;"",CG23-CG24,"")</f>
        <v/>
      </c>
      <c r="CH25" s="161" t="str">
        <f t="shared" ref="CH25" si="290">IF(CH4&lt;&gt;"",CH23-CH24,"")</f>
        <v/>
      </c>
      <c r="CI25" s="161" t="str">
        <f t="shared" ref="CI25" si="291">IF(CI4&lt;&gt;"",CI23-CI24,"")</f>
        <v/>
      </c>
      <c r="CJ25" s="161" t="str">
        <f t="shared" ref="CJ25" si="292">IF(CJ4&lt;&gt;"",CJ23-CJ24,"")</f>
        <v/>
      </c>
      <c r="CK25" s="161" t="str">
        <f t="shared" ref="CK25" si="293">IF(CK4&lt;&gt;"",CK23-CK24,"")</f>
        <v/>
      </c>
      <c r="CL25" s="161" t="str">
        <f t="shared" ref="CL25" si="294">IF(CL4&lt;&gt;"",CL23-CL24,"")</f>
        <v/>
      </c>
      <c r="CM25" s="161" t="str">
        <f t="shared" ref="CM25" si="295">IF(CM4&lt;&gt;"",CM23-CM24,"")</f>
        <v/>
      </c>
      <c r="CN25" s="161" t="str">
        <f t="shared" ref="CN25" si="296">IF(CN4&lt;&gt;"",CN23-CN24,"")</f>
        <v/>
      </c>
      <c r="CO25" s="161" t="str">
        <f t="shared" ref="CO25" si="297">IF(CO4&lt;&gt;"",CO23-CO24,"")</f>
        <v/>
      </c>
      <c r="CP25" s="161" t="str">
        <f t="shared" ref="CP25" si="298">IF(CP4&lt;&gt;"",CP23-CP24,"")</f>
        <v/>
      </c>
      <c r="CQ25" s="161" t="str">
        <f t="shared" ref="CQ25" si="299">IF(CQ4&lt;&gt;"",CQ23-CQ24,"")</f>
        <v/>
      </c>
      <c r="CR25" s="161" t="str">
        <f t="shared" ref="CR25" si="300">IF(CR4&lt;&gt;"",CR23-CR24,"")</f>
        <v/>
      </c>
      <c r="CS25" s="161" t="str">
        <f t="shared" ref="CS25" si="301">IF(CS4&lt;&gt;"",CS23-CS24,"")</f>
        <v/>
      </c>
      <c r="CT25" s="161" t="str">
        <f t="shared" ref="CT25" si="302">IF(CT4&lt;&gt;"",CT23-CT24,"")</f>
        <v/>
      </c>
      <c r="CU25" s="161" t="str">
        <f t="shared" ref="CU25" si="303">IF(CU4&lt;&gt;"",CU23-CU24,"")</f>
        <v/>
      </c>
      <c r="CV25" s="161" t="str">
        <f t="shared" ref="CV25" si="304">IF(CV4&lt;&gt;"",CV23-CV24,"")</f>
        <v/>
      </c>
      <c r="CW25" s="161" t="str">
        <f t="shared" ref="CW25" si="305">IF(CW4&lt;&gt;"",CW23-CW24,"")</f>
        <v/>
      </c>
      <c r="CX25" s="161" t="str">
        <f t="shared" ref="CX25" si="306">IF(CX4&lt;&gt;"",CX23-CX24,"")</f>
        <v/>
      </c>
      <c r="CY25" s="161" t="str">
        <f t="shared" ref="CY25" si="307">IF(CY4&lt;&gt;"",CY23-CY24,"")</f>
        <v/>
      </c>
      <c r="CZ25" s="161" t="str">
        <f t="shared" ref="CZ25" si="308">IF(CZ4&lt;&gt;"",CZ23-CZ24,"")</f>
        <v/>
      </c>
      <c r="DA25" s="161" t="str">
        <f t="shared" ref="DA25" si="309">IF(DA4&lt;&gt;"",DA23-DA24,"")</f>
        <v/>
      </c>
      <c r="DB25" s="161" t="str">
        <f t="shared" ref="DB25" si="310">IF(DB4&lt;&gt;"",DB23-DB24,"")</f>
        <v/>
      </c>
    </row>
    <row r="26" spans="1:107" s="154" customFormat="1" ht="15" customHeight="1" x14ac:dyDescent="0.35">
      <c r="A26" s="157" t="s">
        <v>25</v>
      </c>
      <c r="B26" s="104" t="str">
        <f>IF('2.1 Kraftwerk allgemein'!$F$2="f",d_f_i!$B351,IF('2.1 Kraftwerk allgemein'!$F$2="i",d_f_i!$C351,d_f_i!$A351))</f>
        <v>Fremdkapitalzinsen</v>
      </c>
      <c r="C26" s="104"/>
      <c r="D26" s="140" t="str">
        <f t="shared" si="206"/>
        <v>real</v>
      </c>
      <c r="E26" s="140" t="str">
        <f t="shared" si="207"/>
        <v>[Tsd. CHF]</v>
      </c>
      <c r="F26" s="160">
        <f ca="1">IF(F4&lt;&gt;"",F27*'1.1 Allgemein'!$I$12,"")</f>
        <v>0</v>
      </c>
      <c r="G26" s="160">
        <f ca="1">IF(G4&lt;&gt;"",G27*'1.1 Allgemein'!$I$12,"")</f>
        <v>0</v>
      </c>
      <c r="H26" s="160">
        <f ca="1">IF(H4&lt;&gt;"",H27*'1.1 Allgemein'!$I$12,"")</f>
        <v>0</v>
      </c>
      <c r="I26" s="160">
        <f ca="1">IF(I4&lt;&gt;"",I27*'1.1 Allgemein'!$I$12,"")</f>
        <v>0</v>
      </c>
      <c r="J26" s="160">
        <f ca="1">IF(J4&lt;&gt;"",J27*'1.1 Allgemein'!$I$12,"")</f>
        <v>0</v>
      </c>
      <c r="K26" s="160">
        <f ca="1">IF(K4&lt;&gt;"",K27*'1.1 Allgemein'!$I$12,"")</f>
        <v>0</v>
      </c>
      <c r="L26" s="160">
        <f ca="1">IF(L4&lt;&gt;"",L27*'1.1 Allgemein'!$I$12,"")</f>
        <v>0</v>
      </c>
      <c r="M26" s="160">
        <f ca="1">IF(M4&lt;&gt;"",M27*'1.1 Allgemein'!$I$12,"")</f>
        <v>0</v>
      </c>
      <c r="N26" s="160">
        <f ca="1">IF(N4&lt;&gt;"",N27*'1.1 Allgemein'!$I$12,"")</f>
        <v>0</v>
      </c>
      <c r="O26" s="160">
        <f ca="1">IF(O4&lt;&gt;"",O27*'1.1 Allgemein'!$I$12,"")</f>
        <v>0</v>
      </c>
      <c r="P26" s="160">
        <f ca="1">IF(P4&lt;&gt;"",P27*'1.1 Allgemein'!$I$12,"")</f>
        <v>0</v>
      </c>
      <c r="Q26" s="160">
        <f ca="1">IF(Q4&lt;&gt;"",Q27*'1.1 Allgemein'!$I$12,"")</f>
        <v>0</v>
      </c>
      <c r="R26" s="160">
        <f ca="1">IF(R4&lt;&gt;"",R27*'1.1 Allgemein'!$I$12,"")</f>
        <v>0</v>
      </c>
      <c r="S26" s="160">
        <f ca="1">IF(S4&lt;&gt;"",S27*'1.1 Allgemein'!$I$12,"")</f>
        <v>0</v>
      </c>
      <c r="T26" s="160">
        <f ca="1">IF(T4&lt;&gt;"",T27*'1.1 Allgemein'!$I$12,"")</f>
        <v>0</v>
      </c>
      <c r="U26" s="160">
        <f ca="1">IF(U4&lt;&gt;"",U27*'1.1 Allgemein'!$I$12,"")</f>
        <v>0</v>
      </c>
      <c r="V26" s="160">
        <f ca="1">IF(V4&lt;&gt;"",V27*'1.1 Allgemein'!$I$12,"")</f>
        <v>0</v>
      </c>
      <c r="W26" s="160">
        <f ca="1">IF(W4&lt;&gt;"",W27*'1.1 Allgemein'!$I$12,"")</f>
        <v>0</v>
      </c>
      <c r="X26" s="160">
        <f ca="1">IF(X4&lt;&gt;"",X27*'1.1 Allgemein'!$I$12,"")</f>
        <v>0</v>
      </c>
      <c r="Y26" s="160">
        <f ca="1">IF(Y4&lt;&gt;"",Y27*'1.1 Allgemein'!$I$12,"")</f>
        <v>0</v>
      </c>
      <c r="Z26" s="160">
        <f ca="1">IF(Z4&lt;&gt;"",Z27*'1.1 Allgemein'!$I$12,"")</f>
        <v>0</v>
      </c>
      <c r="AA26" s="160">
        <f ca="1">IF(AA4&lt;&gt;"",AA27*'1.1 Allgemein'!$I$12,"")</f>
        <v>0</v>
      </c>
      <c r="AB26" s="160">
        <f ca="1">IF(AB4&lt;&gt;"",AB27*'1.1 Allgemein'!$I$12,"")</f>
        <v>0</v>
      </c>
      <c r="AC26" s="160">
        <f ca="1">IF(AC4&lt;&gt;"",AC27*'1.1 Allgemein'!$I$12,"")</f>
        <v>0</v>
      </c>
      <c r="AD26" s="160">
        <f ca="1">IF(AD4&lt;&gt;"",AD27*'1.1 Allgemein'!$I$12,"")</f>
        <v>0</v>
      </c>
      <c r="AE26" s="160">
        <f ca="1">IF(AE4&lt;&gt;"",AE27*'1.1 Allgemein'!$I$12,"")</f>
        <v>0</v>
      </c>
      <c r="AF26" s="160">
        <f ca="1">IF(AF4&lt;&gt;"",AF27*'1.1 Allgemein'!$I$12,"")</f>
        <v>0</v>
      </c>
      <c r="AG26" s="160">
        <f ca="1">IF(AG4&lt;&gt;"",AG27*'1.1 Allgemein'!$I$12,"")</f>
        <v>0</v>
      </c>
      <c r="AH26" s="160">
        <f ca="1">IF(AH4&lt;&gt;"",AH27*'1.1 Allgemein'!$I$12,"")</f>
        <v>0</v>
      </c>
      <c r="AI26" s="160">
        <f ca="1">IF(AI4&lt;&gt;"",AI27*'1.1 Allgemein'!$I$12,"")</f>
        <v>0</v>
      </c>
      <c r="AJ26" s="160">
        <f ca="1">IF(AJ4&lt;&gt;"",AJ27*'1.1 Allgemein'!$I$12,"")</f>
        <v>0</v>
      </c>
      <c r="AK26" s="160">
        <f ca="1">IF(AK4&lt;&gt;"",AK27*'1.1 Allgemein'!$I$12,"")</f>
        <v>0</v>
      </c>
      <c r="AL26" s="160">
        <f ca="1">IF(AL4&lt;&gt;"",AL27*'1.1 Allgemein'!$I$12,"")</f>
        <v>0</v>
      </c>
      <c r="AM26" s="160" t="str">
        <f>IF(AM4&lt;&gt;"",AM27*'1.1 Allgemein'!$I$12,"")</f>
        <v/>
      </c>
      <c r="AN26" s="160" t="str">
        <f>IF(AN4&lt;&gt;"",AN27*'1.1 Allgemein'!$I$12,"")</f>
        <v/>
      </c>
      <c r="AO26" s="160" t="str">
        <f>IF(AO4&lt;&gt;"",AO27*'1.1 Allgemein'!$I$12,"")</f>
        <v/>
      </c>
      <c r="AP26" s="160" t="str">
        <f>IF(AP4&lt;&gt;"",AP27*'1.1 Allgemein'!$I$12,"")</f>
        <v/>
      </c>
      <c r="AQ26" s="160" t="str">
        <f>IF(AQ4&lt;&gt;"",AQ27*'1.1 Allgemein'!$I$12,"")</f>
        <v/>
      </c>
      <c r="AR26" s="160" t="str">
        <f>IF(AR4&lt;&gt;"",AR27*'1.1 Allgemein'!$I$12,"")</f>
        <v/>
      </c>
      <c r="AS26" s="160" t="str">
        <f>IF(AS4&lt;&gt;"",AS27*'1.1 Allgemein'!$I$12,"")</f>
        <v/>
      </c>
      <c r="AT26" s="160" t="str">
        <f>IF(AT4&lt;&gt;"",AT27*'1.1 Allgemein'!$I$12,"")</f>
        <v/>
      </c>
      <c r="AU26" s="160" t="str">
        <f>IF(AU4&lt;&gt;"",AU27*'1.1 Allgemein'!$I$12,"")</f>
        <v/>
      </c>
      <c r="AV26" s="160" t="str">
        <f>IF(AV4&lt;&gt;"",AV27*'1.1 Allgemein'!$I$12,"")</f>
        <v/>
      </c>
      <c r="AW26" s="160" t="str">
        <f>IF(AW4&lt;&gt;"",AW27*'1.1 Allgemein'!$I$12,"")</f>
        <v/>
      </c>
      <c r="AX26" s="160" t="str">
        <f>IF(AX4&lt;&gt;"",AX27*'1.1 Allgemein'!$I$12,"")</f>
        <v/>
      </c>
      <c r="AY26" s="160" t="str">
        <f>IF(AY4&lt;&gt;"",AY27*'1.1 Allgemein'!$I$12,"")</f>
        <v/>
      </c>
      <c r="AZ26" s="160" t="str">
        <f>IF(AZ4&lt;&gt;"",AZ27*'1.1 Allgemein'!$I$12,"")</f>
        <v/>
      </c>
      <c r="BA26" s="160" t="str">
        <f>IF(BA4&lt;&gt;"",BA27*'1.1 Allgemein'!$I$12,"")</f>
        <v/>
      </c>
      <c r="BB26" s="160" t="str">
        <f>IF(BB4&lt;&gt;"",BB27*'1.1 Allgemein'!$I$12,"")</f>
        <v/>
      </c>
      <c r="BC26" s="160" t="str">
        <f>IF(BC4&lt;&gt;"",BC27*'1.1 Allgemein'!$I$12,"")</f>
        <v/>
      </c>
      <c r="BD26" s="160" t="str">
        <f>IF(BD4&lt;&gt;"",BD27*'1.1 Allgemein'!$I$12,"")</f>
        <v/>
      </c>
      <c r="BE26" s="160" t="str">
        <f>IF(BE4&lt;&gt;"",BE27*'1.1 Allgemein'!$I$12,"")</f>
        <v/>
      </c>
      <c r="BF26" s="160" t="str">
        <f>IF(BF4&lt;&gt;"",BF27*'1.1 Allgemein'!$I$12,"")</f>
        <v/>
      </c>
      <c r="BG26" s="160" t="str">
        <f>IF(BG4&lt;&gt;"",BG27*'1.1 Allgemein'!$I$12,"")</f>
        <v/>
      </c>
      <c r="BH26" s="160" t="str">
        <f>IF(BH4&lt;&gt;"",BH27*'1.1 Allgemein'!$I$12,"")</f>
        <v/>
      </c>
      <c r="BI26" s="160" t="str">
        <f>IF(BI4&lt;&gt;"",BI27*'1.1 Allgemein'!$I$12,"")</f>
        <v/>
      </c>
      <c r="BJ26" s="160" t="str">
        <f>IF(BJ4&lt;&gt;"",BJ27*'1.1 Allgemein'!$I$12,"")</f>
        <v/>
      </c>
      <c r="BK26" s="160" t="str">
        <f>IF(BK4&lt;&gt;"",BK27*'1.1 Allgemein'!$I$12,"")</f>
        <v/>
      </c>
      <c r="BL26" s="160" t="str">
        <f>IF(BL4&lt;&gt;"",BL27*'1.1 Allgemein'!$I$12,"")</f>
        <v/>
      </c>
      <c r="BM26" s="160" t="str">
        <f>IF(BM4&lt;&gt;"",BM27*'1.1 Allgemein'!$I$12,"")</f>
        <v/>
      </c>
      <c r="BN26" s="160" t="str">
        <f>IF(BN4&lt;&gt;"",BN27*'1.1 Allgemein'!$I$12,"")</f>
        <v/>
      </c>
      <c r="BO26" s="160" t="str">
        <f>IF(BO4&lt;&gt;"",BO27*'1.1 Allgemein'!$I$12,"")</f>
        <v/>
      </c>
      <c r="BP26" s="160" t="str">
        <f>IF(BP4&lt;&gt;"",BP27*'1.1 Allgemein'!$I$12,"")</f>
        <v/>
      </c>
      <c r="BQ26" s="160" t="str">
        <f>IF(BQ4&lt;&gt;"",BQ27*'1.1 Allgemein'!$I$12,"")</f>
        <v/>
      </c>
      <c r="BR26" s="160" t="str">
        <f>IF(BR4&lt;&gt;"",BR27*'1.1 Allgemein'!$I$12,"")</f>
        <v/>
      </c>
      <c r="BS26" s="160" t="str">
        <f>IF(BS4&lt;&gt;"",BS27*'1.1 Allgemein'!$I$12,"")</f>
        <v/>
      </c>
      <c r="BT26" s="160" t="str">
        <f>IF(BT4&lt;&gt;"",BT27*'1.1 Allgemein'!$I$12,"")</f>
        <v/>
      </c>
      <c r="BU26" s="160" t="str">
        <f>IF(BU4&lt;&gt;"",BU27*'1.1 Allgemein'!$I$12,"")</f>
        <v/>
      </c>
      <c r="BV26" s="160" t="str">
        <f>IF(BV4&lt;&gt;"",BV27*'1.1 Allgemein'!$I$12,"")</f>
        <v/>
      </c>
      <c r="BW26" s="160" t="str">
        <f>IF(BW4&lt;&gt;"",BW27*'1.1 Allgemein'!$I$12,"")</f>
        <v/>
      </c>
      <c r="BX26" s="160" t="str">
        <f>IF(BX4&lt;&gt;"",BX27*'1.1 Allgemein'!$I$12,"")</f>
        <v/>
      </c>
      <c r="BY26" s="160" t="str">
        <f>IF(BY4&lt;&gt;"",BY27*'1.1 Allgemein'!$I$12,"")</f>
        <v/>
      </c>
      <c r="BZ26" s="160" t="str">
        <f>IF(BZ4&lt;&gt;"",BZ27*'1.1 Allgemein'!$I$12,"")</f>
        <v/>
      </c>
      <c r="CA26" s="160" t="str">
        <f>IF(CA4&lt;&gt;"",CA27*'1.1 Allgemein'!$I$12,"")</f>
        <v/>
      </c>
      <c r="CB26" s="160" t="str">
        <f>IF(CB4&lt;&gt;"",CB27*'1.1 Allgemein'!$I$12,"")</f>
        <v/>
      </c>
      <c r="CC26" s="160" t="str">
        <f>IF(CC4&lt;&gt;"",CC27*'1.1 Allgemein'!$I$12,"")</f>
        <v/>
      </c>
      <c r="CD26" s="160" t="str">
        <f>IF(CD4&lt;&gt;"",CD27*'1.1 Allgemein'!$I$12,"")</f>
        <v/>
      </c>
      <c r="CE26" s="160" t="str">
        <f>IF(CE4&lt;&gt;"",CE27*'1.1 Allgemein'!$I$12,"")</f>
        <v/>
      </c>
      <c r="CF26" s="160" t="str">
        <f>IF(CF4&lt;&gt;"",CF27*'1.1 Allgemein'!$I$12,"")</f>
        <v/>
      </c>
      <c r="CG26" s="160" t="str">
        <f>IF(CG4&lt;&gt;"",CG27*'1.1 Allgemein'!$I$12,"")</f>
        <v/>
      </c>
      <c r="CH26" s="160" t="str">
        <f>IF(CH4&lt;&gt;"",CH27*'1.1 Allgemein'!$I$12,"")</f>
        <v/>
      </c>
      <c r="CI26" s="160" t="str">
        <f>IF(CI4&lt;&gt;"",CI27*'1.1 Allgemein'!$I$12,"")</f>
        <v/>
      </c>
      <c r="CJ26" s="160" t="str">
        <f>IF(CJ4&lt;&gt;"",CJ27*'1.1 Allgemein'!$I$12,"")</f>
        <v/>
      </c>
      <c r="CK26" s="160" t="str">
        <f>IF(CK4&lt;&gt;"",CK27*'1.1 Allgemein'!$I$12,"")</f>
        <v/>
      </c>
      <c r="CL26" s="160" t="str">
        <f>IF(CL4&lt;&gt;"",CL27*'1.1 Allgemein'!$I$12,"")</f>
        <v/>
      </c>
      <c r="CM26" s="160" t="str">
        <f>IF(CM4&lt;&gt;"",CM27*'1.1 Allgemein'!$I$12,"")</f>
        <v/>
      </c>
      <c r="CN26" s="160" t="str">
        <f>IF(CN4&lt;&gt;"",CN27*'1.1 Allgemein'!$I$12,"")</f>
        <v/>
      </c>
      <c r="CO26" s="160" t="str">
        <f>IF(CO4&lt;&gt;"",CO27*'1.1 Allgemein'!$I$12,"")</f>
        <v/>
      </c>
      <c r="CP26" s="160" t="str">
        <f>IF(CP4&lt;&gt;"",CP27*'1.1 Allgemein'!$I$12,"")</f>
        <v/>
      </c>
      <c r="CQ26" s="160" t="str">
        <f>IF(CQ4&lt;&gt;"",CQ27*'1.1 Allgemein'!$I$12,"")</f>
        <v/>
      </c>
      <c r="CR26" s="160" t="str">
        <f>IF(CR4&lt;&gt;"",CR27*'1.1 Allgemein'!$I$12,"")</f>
        <v/>
      </c>
      <c r="CS26" s="160" t="str">
        <f>IF(CS4&lt;&gt;"",CS27*'1.1 Allgemein'!$I$12,"")</f>
        <v/>
      </c>
      <c r="CT26" s="160" t="str">
        <f>IF(CT4&lt;&gt;"",CT27*'1.1 Allgemein'!$I$12,"")</f>
        <v/>
      </c>
      <c r="CU26" s="160" t="str">
        <f>IF(CU4&lt;&gt;"",CU27*'1.1 Allgemein'!$I$12,"")</f>
        <v/>
      </c>
      <c r="CV26" s="160" t="str">
        <f>IF(CV4&lt;&gt;"",CV27*'1.1 Allgemein'!$I$12,"")</f>
        <v/>
      </c>
      <c r="CW26" s="160" t="str">
        <f>IF(CW4&lt;&gt;"",CW27*'1.1 Allgemein'!$I$12,"")</f>
        <v/>
      </c>
      <c r="CX26" s="160" t="str">
        <f>IF(CX4&lt;&gt;"",CX27*'1.1 Allgemein'!$I$12,"")</f>
        <v/>
      </c>
      <c r="CY26" s="160" t="str">
        <f>IF(CY4&lt;&gt;"",CY27*'1.1 Allgemein'!$I$12,"")</f>
        <v/>
      </c>
      <c r="CZ26" s="160" t="str">
        <f>IF(CZ4&lt;&gt;"",CZ27*'1.1 Allgemein'!$I$12,"")</f>
        <v/>
      </c>
      <c r="DA26" s="160" t="str">
        <f>IF(DA4&lt;&gt;"",DA27*'1.1 Allgemein'!$I$12,"")</f>
        <v/>
      </c>
      <c r="DB26" s="160" t="str">
        <f>IF(DB4&lt;&gt;"",DB27*'1.1 Allgemein'!$I$12,"")</f>
        <v/>
      </c>
    </row>
    <row r="27" spans="1:107" s="156" customFormat="1" ht="15" customHeight="1" x14ac:dyDescent="0.35">
      <c r="A27" s="106"/>
      <c r="B27" s="155"/>
      <c r="C27" s="155" t="str">
        <f>IF('2.1 Kraftwerk allgemein'!$F$2="f",d_f_i!$B352,IF('2.1 Kraftwerk allgemein'!$F$2="i",d_f_i!$C352,d_f_i!$A352))</f>
        <v>Fremdkapital</v>
      </c>
      <c r="D27" s="140" t="str">
        <f t="shared" si="206"/>
        <v>real</v>
      </c>
      <c r="E27" s="140" t="str">
        <f t="shared" si="207"/>
        <v>[Tsd. CHF]</v>
      </c>
      <c r="F27" s="331">
        <f ca="1">IF(F4&lt;&gt;"",F28*'1.1 Allgemein'!$I$9,"")</f>
        <v>0</v>
      </c>
      <c r="G27" s="331">
        <f ca="1">IF(G4&lt;&gt;"",G28*'1.1 Allgemein'!$I$9,"")</f>
        <v>0</v>
      </c>
      <c r="H27" s="331">
        <f ca="1">IF(H4&lt;&gt;"",H28*'1.1 Allgemein'!$I$9,"")</f>
        <v>0</v>
      </c>
      <c r="I27" s="331">
        <f ca="1">IF(I4&lt;&gt;"",I28*'1.1 Allgemein'!$I$9,"")</f>
        <v>0</v>
      </c>
      <c r="J27" s="331">
        <f ca="1">IF(J4&lt;&gt;"",J28*'1.1 Allgemein'!$I$9,"")</f>
        <v>0</v>
      </c>
      <c r="K27" s="331">
        <f ca="1">IF(K4&lt;&gt;"",K28*'1.1 Allgemein'!$I$9,"")</f>
        <v>0</v>
      </c>
      <c r="L27" s="331">
        <f ca="1">IF(L4&lt;&gt;"",L28*'1.1 Allgemein'!$I$9,"")</f>
        <v>0</v>
      </c>
      <c r="M27" s="331">
        <f ca="1">IF(M4&lt;&gt;"",M28*'1.1 Allgemein'!$I$9,"")</f>
        <v>0</v>
      </c>
      <c r="N27" s="331">
        <f ca="1">IF(N4&lt;&gt;"",N28*'1.1 Allgemein'!$I$9,"")</f>
        <v>0</v>
      </c>
      <c r="O27" s="331">
        <f ca="1">IF(O4&lt;&gt;"",O28*'1.1 Allgemein'!$I$9,"")</f>
        <v>0</v>
      </c>
      <c r="P27" s="331">
        <f ca="1">IF(P4&lt;&gt;"",P28*'1.1 Allgemein'!$I$9,"")</f>
        <v>0</v>
      </c>
      <c r="Q27" s="331">
        <f ca="1">IF(Q4&lt;&gt;"",Q28*'1.1 Allgemein'!$I$9,"")</f>
        <v>0</v>
      </c>
      <c r="R27" s="331">
        <f ca="1">IF(R4&lt;&gt;"",R28*'1.1 Allgemein'!$I$9,"")</f>
        <v>0</v>
      </c>
      <c r="S27" s="331">
        <f ca="1">IF(S4&lt;&gt;"",S28*'1.1 Allgemein'!$I$9,"")</f>
        <v>0</v>
      </c>
      <c r="T27" s="331">
        <f ca="1">IF(T4&lt;&gt;"",T28*'1.1 Allgemein'!$I$9,"")</f>
        <v>0</v>
      </c>
      <c r="U27" s="331">
        <f ca="1">IF(U4&lt;&gt;"",U28*'1.1 Allgemein'!$I$9,"")</f>
        <v>0</v>
      </c>
      <c r="V27" s="331">
        <f ca="1">IF(V4&lt;&gt;"",V28*'1.1 Allgemein'!$I$9,"")</f>
        <v>0</v>
      </c>
      <c r="W27" s="331">
        <f ca="1">IF(W4&lt;&gt;"",W28*'1.1 Allgemein'!$I$9,"")</f>
        <v>0</v>
      </c>
      <c r="X27" s="331">
        <f ca="1">IF(X4&lt;&gt;"",X28*'1.1 Allgemein'!$I$9,"")</f>
        <v>0</v>
      </c>
      <c r="Y27" s="331">
        <f ca="1">IF(Y4&lt;&gt;"",Y28*'1.1 Allgemein'!$I$9,"")</f>
        <v>0</v>
      </c>
      <c r="Z27" s="331">
        <f ca="1">IF(Z4&lt;&gt;"",Z28*'1.1 Allgemein'!$I$9,"")</f>
        <v>0</v>
      </c>
      <c r="AA27" s="331">
        <f ca="1">IF(AA4&lt;&gt;"",AA28*'1.1 Allgemein'!$I$9,"")</f>
        <v>0</v>
      </c>
      <c r="AB27" s="331">
        <f ca="1">IF(AB4&lt;&gt;"",AB28*'1.1 Allgemein'!$I$9,"")</f>
        <v>0</v>
      </c>
      <c r="AC27" s="331">
        <f ca="1">IF(AC4&lt;&gt;"",AC28*'1.1 Allgemein'!$I$9,"")</f>
        <v>0</v>
      </c>
      <c r="AD27" s="331">
        <f ca="1">IF(AD4&lt;&gt;"",AD28*'1.1 Allgemein'!$I$9,"")</f>
        <v>0</v>
      </c>
      <c r="AE27" s="331">
        <f ca="1">IF(AE4&lt;&gt;"",AE28*'1.1 Allgemein'!$I$9,"")</f>
        <v>0</v>
      </c>
      <c r="AF27" s="331">
        <f ca="1">IF(AF4&lt;&gt;"",AF28*'1.1 Allgemein'!$I$9,"")</f>
        <v>0</v>
      </c>
      <c r="AG27" s="331">
        <f ca="1">IF(AG4&lt;&gt;"",AG28*'1.1 Allgemein'!$I$9,"")</f>
        <v>0</v>
      </c>
      <c r="AH27" s="331">
        <f ca="1">IF(AH4&lt;&gt;"",AH28*'1.1 Allgemein'!$I$9,"")</f>
        <v>0</v>
      </c>
      <c r="AI27" s="331">
        <f ca="1">IF(AI4&lt;&gt;"",AI28*'1.1 Allgemein'!$I$9,"")</f>
        <v>0</v>
      </c>
      <c r="AJ27" s="331">
        <f ca="1">IF(AJ4&lt;&gt;"",AJ28*'1.1 Allgemein'!$I$9,"")</f>
        <v>0</v>
      </c>
      <c r="AK27" s="331">
        <f ca="1">IF(AK4&lt;&gt;"",AK28*'1.1 Allgemein'!$I$9,"")</f>
        <v>0</v>
      </c>
      <c r="AL27" s="331">
        <f ca="1">IF(AL4&lt;&gt;"",AL28*'1.1 Allgemein'!$I$9,"")</f>
        <v>0</v>
      </c>
      <c r="AM27" s="331" t="str">
        <f>IF(AM4&lt;&gt;"",AM28*'1.1 Allgemein'!$I$9,"")</f>
        <v/>
      </c>
      <c r="AN27" s="331" t="str">
        <f>IF(AN4&lt;&gt;"",AN28*'1.1 Allgemein'!$I$9,"")</f>
        <v/>
      </c>
      <c r="AO27" s="331" t="str">
        <f>IF(AO4&lt;&gt;"",AO28*'1.1 Allgemein'!$I$9,"")</f>
        <v/>
      </c>
      <c r="AP27" s="331" t="str">
        <f>IF(AP4&lt;&gt;"",AP28*'1.1 Allgemein'!$I$9,"")</f>
        <v/>
      </c>
      <c r="AQ27" s="331" t="str">
        <f>IF(AQ4&lt;&gt;"",AQ28*'1.1 Allgemein'!$I$9,"")</f>
        <v/>
      </c>
      <c r="AR27" s="331" t="str">
        <f>IF(AR4&lt;&gt;"",AR28*'1.1 Allgemein'!$I$9,"")</f>
        <v/>
      </c>
      <c r="AS27" s="331" t="str">
        <f>IF(AS4&lt;&gt;"",AS28*'1.1 Allgemein'!$I$9,"")</f>
        <v/>
      </c>
      <c r="AT27" s="331" t="str">
        <f>IF(AT4&lt;&gt;"",AT28*'1.1 Allgemein'!$I$9,"")</f>
        <v/>
      </c>
      <c r="AU27" s="331" t="str">
        <f>IF(AU4&lt;&gt;"",AU28*'1.1 Allgemein'!$I$9,"")</f>
        <v/>
      </c>
      <c r="AV27" s="331" t="str">
        <f>IF(AV4&lt;&gt;"",AV28*'1.1 Allgemein'!$I$9,"")</f>
        <v/>
      </c>
      <c r="AW27" s="331" t="str">
        <f>IF(AW4&lt;&gt;"",AW28*'1.1 Allgemein'!$I$9,"")</f>
        <v/>
      </c>
      <c r="AX27" s="331" t="str">
        <f>IF(AX4&lt;&gt;"",AX28*'1.1 Allgemein'!$I$9,"")</f>
        <v/>
      </c>
      <c r="AY27" s="331" t="str">
        <f>IF(AY4&lt;&gt;"",AY28*'1.1 Allgemein'!$I$9,"")</f>
        <v/>
      </c>
      <c r="AZ27" s="331" t="str">
        <f>IF(AZ4&lt;&gt;"",AZ28*'1.1 Allgemein'!$I$9,"")</f>
        <v/>
      </c>
      <c r="BA27" s="331" t="str">
        <f>IF(BA4&lt;&gt;"",BA28*'1.1 Allgemein'!$I$9,"")</f>
        <v/>
      </c>
      <c r="BB27" s="331" t="str">
        <f>IF(BB4&lt;&gt;"",BB28*'1.1 Allgemein'!$I$9,"")</f>
        <v/>
      </c>
      <c r="BC27" s="331" t="str">
        <f>IF(BC4&lt;&gt;"",BC28*'1.1 Allgemein'!$I$9,"")</f>
        <v/>
      </c>
      <c r="BD27" s="331" t="str">
        <f>IF(BD4&lt;&gt;"",BD28*'1.1 Allgemein'!$I$9,"")</f>
        <v/>
      </c>
      <c r="BE27" s="331" t="str">
        <f>IF(BE4&lt;&gt;"",BE28*'1.1 Allgemein'!$I$9,"")</f>
        <v/>
      </c>
      <c r="BF27" s="331" t="str">
        <f>IF(BF4&lt;&gt;"",BF28*'1.1 Allgemein'!$I$9,"")</f>
        <v/>
      </c>
      <c r="BG27" s="331" t="str">
        <f>IF(BG4&lt;&gt;"",BG28*'1.1 Allgemein'!$I$9,"")</f>
        <v/>
      </c>
      <c r="BH27" s="331" t="str">
        <f>IF(BH4&lt;&gt;"",BH28*'1.1 Allgemein'!$I$9,"")</f>
        <v/>
      </c>
      <c r="BI27" s="331" t="str">
        <f>IF(BI4&lt;&gt;"",BI28*'1.1 Allgemein'!$I$9,"")</f>
        <v/>
      </c>
      <c r="BJ27" s="331" t="str">
        <f>IF(BJ4&lt;&gt;"",BJ28*'1.1 Allgemein'!$I$9,"")</f>
        <v/>
      </c>
      <c r="BK27" s="331" t="str">
        <f>IF(BK4&lt;&gt;"",BK28*'1.1 Allgemein'!$I$9,"")</f>
        <v/>
      </c>
      <c r="BL27" s="331" t="str">
        <f>IF(BL4&lt;&gt;"",BL28*'1.1 Allgemein'!$I$9,"")</f>
        <v/>
      </c>
      <c r="BM27" s="331" t="str">
        <f>IF(BM4&lt;&gt;"",BM28*'1.1 Allgemein'!$I$9,"")</f>
        <v/>
      </c>
      <c r="BN27" s="331" t="str">
        <f>IF(BN4&lt;&gt;"",BN28*'1.1 Allgemein'!$I$9,"")</f>
        <v/>
      </c>
      <c r="BO27" s="331" t="str">
        <f>IF(BO4&lt;&gt;"",BO28*'1.1 Allgemein'!$I$9,"")</f>
        <v/>
      </c>
      <c r="BP27" s="331" t="str">
        <f>IF(BP4&lt;&gt;"",BP28*'1.1 Allgemein'!$I$9,"")</f>
        <v/>
      </c>
      <c r="BQ27" s="331" t="str">
        <f>IF(BQ4&lt;&gt;"",BQ28*'1.1 Allgemein'!$I$9,"")</f>
        <v/>
      </c>
      <c r="BR27" s="331" t="str">
        <f>IF(BR4&lt;&gt;"",BR28*'1.1 Allgemein'!$I$9,"")</f>
        <v/>
      </c>
      <c r="BS27" s="331" t="str">
        <f>IF(BS4&lt;&gt;"",BS28*'1.1 Allgemein'!$I$9,"")</f>
        <v/>
      </c>
      <c r="BT27" s="331" t="str">
        <f>IF(BT4&lt;&gt;"",BT28*'1.1 Allgemein'!$I$9,"")</f>
        <v/>
      </c>
      <c r="BU27" s="331" t="str">
        <f>IF(BU4&lt;&gt;"",BU28*'1.1 Allgemein'!$I$9,"")</f>
        <v/>
      </c>
      <c r="BV27" s="331" t="str">
        <f>IF(BV4&lt;&gt;"",BV28*'1.1 Allgemein'!$I$9,"")</f>
        <v/>
      </c>
      <c r="BW27" s="331" t="str">
        <f>IF(BW4&lt;&gt;"",BW28*'1.1 Allgemein'!$I$9,"")</f>
        <v/>
      </c>
      <c r="BX27" s="331" t="str">
        <f>IF(BX4&lt;&gt;"",BX28*'1.1 Allgemein'!$I$9,"")</f>
        <v/>
      </c>
      <c r="BY27" s="331" t="str">
        <f>IF(BY4&lt;&gt;"",BY28*'1.1 Allgemein'!$I$9,"")</f>
        <v/>
      </c>
      <c r="BZ27" s="331" t="str">
        <f>IF(BZ4&lt;&gt;"",BZ28*'1.1 Allgemein'!$I$9,"")</f>
        <v/>
      </c>
      <c r="CA27" s="331" t="str">
        <f>IF(CA4&lt;&gt;"",CA28*'1.1 Allgemein'!$I$9,"")</f>
        <v/>
      </c>
      <c r="CB27" s="331" t="str">
        <f>IF(CB4&lt;&gt;"",CB28*'1.1 Allgemein'!$I$9,"")</f>
        <v/>
      </c>
      <c r="CC27" s="331" t="str">
        <f>IF(CC4&lt;&gt;"",CC28*'1.1 Allgemein'!$I$9,"")</f>
        <v/>
      </c>
      <c r="CD27" s="331" t="str">
        <f>IF(CD4&lt;&gt;"",CD28*'1.1 Allgemein'!$I$9,"")</f>
        <v/>
      </c>
      <c r="CE27" s="331" t="str">
        <f>IF(CE4&lt;&gt;"",CE28*'1.1 Allgemein'!$I$9,"")</f>
        <v/>
      </c>
      <c r="CF27" s="331" t="str">
        <f>IF(CF4&lt;&gt;"",CF28*'1.1 Allgemein'!$I$9,"")</f>
        <v/>
      </c>
      <c r="CG27" s="331" t="str">
        <f>IF(CG4&lt;&gt;"",CG28*'1.1 Allgemein'!$I$9,"")</f>
        <v/>
      </c>
      <c r="CH27" s="331" t="str">
        <f>IF(CH4&lt;&gt;"",CH28*'1.1 Allgemein'!$I$9,"")</f>
        <v/>
      </c>
      <c r="CI27" s="331" t="str">
        <f>IF(CI4&lt;&gt;"",CI28*'1.1 Allgemein'!$I$9,"")</f>
        <v/>
      </c>
      <c r="CJ27" s="331" t="str">
        <f>IF(CJ4&lt;&gt;"",CJ28*'1.1 Allgemein'!$I$9,"")</f>
        <v/>
      </c>
      <c r="CK27" s="331" t="str">
        <f>IF(CK4&lt;&gt;"",CK28*'1.1 Allgemein'!$I$9,"")</f>
        <v/>
      </c>
      <c r="CL27" s="331" t="str">
        <f>IF(CL4&lt;&gt;"",CL28*'1.1 Allgemein'!$I$9,"")</f>
        <v/>
      </c>
      <c r="CM27" s="331" t="str">
        <f>IF(CM4&lt;&gt;"",CM28*'1.1 Allgemein'!$I$9,"")</f>
        <v/>
      </c>
      <c r="CN27" s="331" t="str">
        <f>IF(CN4&lt;&gt;"",CN28*'1.1 Allgemein'!$I$9,"")</f>
        <v/>
      </c>
      <c r="CO27" s="331" t="str">
        <f>IF(CO4&lt;&gt;"",CO28*'1.1 Allgemein'!$I$9,"")</f>
        <v/>
      </c>
      <c r="CP27" s="331" t="str">
        <f>IF(CP4&lt;&gt;"",CP28*'1.1 Allgemein'!$I$9,"")</f>
        <v/>
      </c>
      <c r="CQ27" s="331" t="str">
        <f>IF(CQ4&lt;&gt;"",CQ28*'1.1 Allgemein'!$I$9,"")</f>
        <v/>
      </c>
      <c r="CR27" s="331" t="str">
        <f>IF(CR4&lt;&gt;"",CR28*'1.1 Allgemein'!$I$9,"")</f>
        <v/>
      </c>
      <c r="CS27" s="331" t="str">
        <f>IF(CS4&lt;&gt;"",CS28*'1.1 Allgemein'!$I$9,"")</f>
        <v/>
      </c>
      <c r="CT27" s="331" t="str">
        <f>IF(CT4&lt;&gt;"",CT28*'1.1 Allgemein'!$I$9,"")</f>
        <v/>
      </c>
      <c r="CU27" s="331" t="str">
        <f>IF(CU4&lt;&gt;"",CU28*'1.1 Allgemein'!$I$9,"")</f>
        <v/>
      </c>
      <c r="CV27" s="331" t="str">
        <f>IF(CV4&lt;&gt;"",CV28*'1.1 Allgemein'!$I$9,"")</f>
        <v/>
      </c>
      <c r="CW27" s="331" t="str">
        <f>IF(CW4&lt;&gt;"",CW28*'1.1 Allgemein'!$I$9,"")</f>
        <v/>
      </c>
      <c r="CX27" s="331" t="str">
        <f>IF(CX4&lt;&gt;"",CX28*'1.1 Allgemein'!$I$9,"")</f>
        <v/>
      </c>
      <c r="CY27" s="331" t="str">
        <f>IF(CY4&lt;&gt;"",CY28*'1.1 Allgemein'!$I$9,"")</f>
        <v/>
      </c>
      <c r="CZ27" s="331" t="str">
        <f>IF(CZ4&lt;&gt;"",CZ28*'1.1 Allgemein'!$I$9,"")</f>
        <v/>
      </c>
      <c r="DA27" s="331" t="str">
        <f>IF(DA4&lt;&gt;"",DA28*'1.1 Allgemein'!$I$9,"")</f>
        <v/>
      </c>
      <c r="DB27" s="331" t="str">
        <f>IF(DB4&lt;&gt;"",DB28*'1.1 Allgemein'!$I$9,"")</f>
        <v/>
      </c>
    </row>
    <row r="28" spans="1:107" s="156" customFormat="1" ht="15" customHeight="1" x14ac:dyDescent="0.35">
      <c r="A28" s="106"/>
      <c r="B28" s="155"/>
      <c r="C28" s="155" t="str">
        <f>IF('2.1 Kraftwerk allgemein'!$F$2="f",d_f_i!$B353,IF('2.1 Kraftwerk allgemein'!$F$2="i",d_f_i!$C353,d_f_i!$A353))</f>
        <v>Summarischer Buchwert der Anlage</v>
      </c>
      <c r="D28" s="140" t="str">
        <f t="shared" si="206"/>
        <v>real</v>
      </c>
      <c r="E28" s="140" t="str">
        <f t="shared" si="207"/>
        <v>[Tsd. CHF]</v>
      </c>
      <c r="F28" s="331">
        <f ca="1">IF(F4&lt;&gt;"",F29-F24,"")</f>
        <v>0</v>
      </c>
      <c r="G28" s="331">
        <f t="shared" ref="G28" ca="1" si="311">IF(G4&lt;&gt;"",F28+G29-G24,"")</f>
        <v>0</v>
      </c>
      <c r="H28" s="331">
        <f t="shared" ref="H28" ca="1" si="312">IF(H4&lt;&gt;"",G28+H29-H24,"")</f>
        <v>0</v>
      </c>
      <c r="I28" s="331">
        <f t="shared" ref="I28" ca="1" si="313">IF(I4&lt;&gt;"",H28+I29-I24,"")</f>
        <v>0</v>
      </c>
      <c r="J28" s="331">
        <f t="shared" ref="J28" ca="1" si="314">IF(J4&lt;&gt;"",I28+J29-J24,"")</f>
        <v>0</v>
      </c>
      <c r="K28" s="331">
        <f t="shared" ref="K28" ca="1" si="315">IF(K4&lt;&gt;"",J28+K29-K24,"")</f>
        <v>0</v>
      </c>
      <c r="L28" s="331">
        <f t="shared" ref="L28" ca="1" si="316">IF(L4&lt;&gt;"",K28+L29-L24,"")</f>
        <v>0</v>
      </c>
      <c r="M28" s="331">
        <f t="shared" ref="M28" ca="1" si="317">IF(M4&lt;&gt;"",L28+M29-M24,"")</f>
        <v>0</v>
      </c>
      <c r="N28" s="331">
        <f t="shared" ref="N28" ca="1" si="318">IF(N4&lt;&gt;"",M28+N29-N24,"")</f>
        <v>0</v>
      </c>
      <c r="O28" s="331">
        <f t="shared" ref="O28" ca="1" si="319">IF(O4&lt;&gt;"",N28+O29-O24,"")</f>
        <v>0</v>
      </c>
      <c r="P28" s="331">
        <f t="shared" ref="P28" ca="1" si="320">IF(P4&lt;&gt;"",O28+P29-P24,"")</f>
        <v>0</v>
      </c>
      <c r="Q28" s="331">
        <f t="shared" ref="Q28" ca="1" si="321">IF(Q4&lt;&gt;"",P28+Q29-Q24,"")</f>
        <v>0</v>
      </c>
      <c r="R28" s="331">
        <f t="shared" ref="R28" ca="1" si="322">IF(R4&lt;&gt;"",Q28+R29-R24,"")</f>
        <v>0</v>
      </c>
      <c r="S28" s="331">
        <f t="shared" ref="S28" ca="1" si="323">IF(S4&lt;&gt;"",R28+S29-S24,"")</f>
        <v>0</v>
      </c>
      <c r="T28" s="331">
        <f t="shared" ref="T28" ca="1" si="324">IF(T4&lt;&gt;"",S28+T29-T24,"")</f>
        <v>0</v>
      </c>
      <c r="U28" s="331">
        <f t="shared" ref="U28" ca="1" si="325">IF(U4&lt;&gt;"",T28+U29-U24,"")</f>
        <v>0</v>
      </c>
      <c r="V28" s="331">
        <f t="shared" ref="V28" ca="1" si="326">IF(V4&lt;&gt;"",U28+V29-V24,"")</f>
        <v>0</v>
      </c>
      <c r="W28" s="331">
        <f t="shared" ref="W28" ca="1" si="327">IF(W4&lt;&gt;"",V28+W29-W24,"")</f>
        <v>0</v>
      </c>
      <c r="X28" s="331">
        <f t="shared" ref="X28" ca="1" si="328">IF(X4&lt;&gt;"",W28+X29-X24,"")</f>
        <v>0</v>
      </c>
      <c r="Y28" s="331">
        <f t="shared" ref="Y28" ca="1" si="329">IF(Y4&lt;&gt;"",X28+Y29-Y24,"")</f>
        <v>0</v>
      </c>
      <c r="Z28" s="331">
        <f t="shared" ref="Z28" ca="1" si="330">IF(Z4&lt;&gt;"",Y28+Z29-Z24,"")</f>
        <v>0</v>
      </c>
      <c r="AA28" s="331">
        <f t="shared" ref="AA28" ca="1" si="331">IF(AA4&lt;&gt;"",Z28+AA29-AA24,"")</f>
        <v>0</v>
      </c>
      <c r="AB28" s="331">
        <f t="shared" ref="AB28" ca="1" si="332">IF(AB4&lt;&gt;"",AA28+AB29-AB24,"")</f>
        <v>0</v>
      </c>
      <c r="AC28" s="331">
        <f t="shared" ref="AC28" ca="1" si="333">IF(AC4&lt;&gt;"",AB28+AC29-AC24,"")</f>
        <v>0</v>
      </c>
      <c r="AD28" s="331">
        <f t="shared" ref="AD28" ca="1" si="334">IF(AD4&lt;&gt;"",AC28+AD29-AD24,"")</f>
        <v>0</v>
      </c>
      <c r="AE28" s="331">
        <f t="shared" ref="AE28" ca="1" si="335">IF(AE4&lt;&gt;"",AD28+AE29-AE24,"")</f>
        <v>0</v>
      </c>
      <c r="AF28" s="331">
        <f t="shared" ref="AF28" ca="1" si="336">IF(AF4&lt;&gt;"",AE28+AF29-AF24,"")</f>
        <v>0</v>
      </c>
      <c r="AG28" s="331">
        <f t="shared" ref="AG28" ca="1" si="337">IF(AG4&lt;&gt;"",AF28+AG29-AG24,"")</f>
        <v>0</v>
      </c>
      <c r="AH28" s="331">
        <f t="shared" ref="AH28" ca="1" si="338">IF(AH4&lt;&gt;"",AG28+AH29-AH24,"")</f>
        <v>0</v>
      </c>
      <c r="AI28" s="331">
        <f t="shared" ref="AI28" ca="1" si="339">IF(AI4&lt;&gt;"",AH28+AI29-AI24,"")</f>
        <v>0</v>
      </c>
      <c r="AJ28" s="331">
        <f t="shared" ref="AJ28" ca="1" si="340">IF(AJ4&lt;&gt;"",AI28+AJ29-AJ24,"")</f>
        <v>0</v>
      </c>
      <c r="AK28" s="331">
        <f t="shared" ref="AK28" ca="1" si="341">IF(AK4&lt;&gt;"",AJ28+AK29-AK24,"")</f>
        <v>0</v>
      </c>
      <c r="AL28" s="331">
        <f t="shared" ref="AL28" ca="1" si="342">IF(AL4&lt;&gt;"",AK28+AL29-AL24,"")</f>
        <v>0</v>
      </c>
      <c r="AM28" s="331" t="str">
        <f t="shared" ref="AM28" si="343">IF(AM4&lt;&gt;"",AL28+AM29-AM24,"")</f>
        <v/>
      </c>
      <c r="AN28" s="331" t="str">
        <f t="shared" ref="AN28" si="344">IF(AN4&lt;&gt;"",AM28+AN29-AN24,"")</f>
        <v/>
      </c>
      <c r="AO28" s="331" t="str">
        <f t="shared" ref="AO28" si="345">IF(AO4&lt;&gt;"",AN28+AO29-AO24,"")</f>
        <v/>
      </c>
      <c r="AP28" s="331" t="str">
        <f t="shared" ref="AP28" si="346">IF(AP4&lt;&gt;"",AO28+AP29-AP24,"")</f>
        <v/>
      </c>
      <c r="AQ28" s="331" t="str">
        <f t="shared" ref="AQ28" si="347">IF(AQ4&lt;&gt;"",AP28+AQ29-AQ24,"")</f>
        <v/>
      </c>
      <c r="AR28" s="331" t="str">
        <f t="shared" ref="AR28" si="348">IF(AR4&lt;&gt;"",AQ28+AR29-AR24,"")</f>
        <v/>
      </c>
      <c r="AS28" s="331" t="str">
        <f t="shared" ref="AS28" si="349">IF(AS4&lt;&gt;"",AR28+AS29-AS24,"")</f>
        <v/>
      </c>
      <c r="AT28" s="331" t="str">
        <f t="shared" ref="AT28" si="350">IF(AT4&lt;&gt;"",AS28+AT29-AT24,"")</f>
        <v/>
      </c>
      <c r="AU28" s="331" t="str">
        <f t="shared" ref="AU28" si="351">IF(AU4&lt;&gt;"",AT28+AU29-AU24,"")</f>
        <v/>
      </c>
      <c r="AV28" s="331" t="str">
        <f t="shared" ref="AV28" si="352">IF(AV4&lt;&gt;"",AU28+AV29-AV24,"")</f>
        <v/>
      </c>
      <c r="AW28" s="331" t="str">
        <f t="shared" ref="AW28" si="353">IF(AW4&lt;&gt;"",AV28+AW29-AW24,"")</f>
        <v/>
      </c>
      <c r="AX28" s="331" t="str">
        <f t="shared" ref="AX28" si="354">IF(AX4&lt;&gt;"",AW28+AX29-AX24,"")</f>
        <v/>
      </c>
      <c r="AY28" s="331" t="str">
        <f t="shared" ref="AY28" si="355">IF(AY4&lt;&gt;"",AX28+AY29-AY24,"")</f>
        <v/>
      </c>
      <c r="AZ28" s="331" t="str">
        <f t="shared" ref="AZ28" si="356">IF(AZ4&lt;&gt;"",AY28+AZ29-AZ24,"")</f>
        <v/>
      </c>
      <c r="BA28" s="331" t="str">
        <f t="shared" ref="BA28" si="357">IF(BA4&lt;&gt;"",AZ28+BA29-BA24,"")</f>
        <v/>
      </c>
      <c r="BB28" s="331" t="str">
        <f t="shared" ref="BB28" si="358">IF(BB4&lt;&gt;"",BA28+BB29-BB24,"")</f>
        <v/>
      </c>
      <c r="BC28" s="331" t="str">
        <f t="shared" ref="BC28" si="359">IF(BC4&lt;&gt;"",BB28+BC29-BC24,"")</f>
        <v/>
      </c>
      <c r="BD28" s="331" t="str">
        <f t="shared" ref="BD28" si="360">IF(BD4&lt;&gt;"",BC28+BD29-BD24,"")</f>
        <v/>
      </c>
      <c r="BE28" s="331" t="str">
        <f t="shared" ref="BE28" si="361">IF(BE4&lt;&gt;"",BD28+BE29-BE24,"")</f>
        <v/>
      </c>
      <c r="BF28" s="331" t="str">
        <f t="shared" ref="BF28" si="362">IF(BF4&lt;&gt;"",BE28+BF29-BF24,"")</f>
        <v/>
      </c>
      <c r="BG28" s="331" t="str">
        <f t="shared" ref="BG28" si="363">IF(BG4&lt;&gt;"",BF28+BG29-BG24,"")</f>
        <v/>
      </c>
      <c r="BH28" s="331" t="str">
        <f t="shared" ref="BH28" si="364">IF(BH4&lt;&gt;"",BG28+BH29-BH24,"")</f>
        <v/>
      </c>
      <c r="BI28" s="331" t="str">
        <f t="shared" ref="BI28" si="365">IF(BI4&lt;&gt;"",BH28+BI29-BI24,"")</f>
        <v/>
      </c>
      <c r="BJ28" s="331" t="str">
        <f t="shared" ref="BJ28" si="366">IF(BJ4&lt;&gt;"",BI28+BJ29-BJ24,"")</f>
        <v/>
      </c>
      <c r="BK28" s="331" t="str">
        <f t="shared" ref="BK28" si="367">IF(BK4&lt;&gt;"",BJ28+BK29-BK24,"")</f>
        <v/>
      </c>
      <c r="BL28" s="331" t="str">
        <f t="shared" ref="BL28" si="368">IF(BL4&lt;&gt;"",BK28+BL29-BL24,"")</f>
        <v/>
      </c>
      <c r="BM28" s="331" t="str">
        <f t="shared" ref="BM28" si="369">IF(BM4&lt;&gt;"",BL28+BM29-BM24,"")</f>
        <v/>
      </c>
      <c r="BN28" s="331" t="str">
        <f t="shared" ref="BN28" si="370">IF(BN4&lt;&gt;"",BM28+BN29-BN24,"")</f>
        <v/>
      </c>
      <c r="BO28" s="331" t="str">
        <f t="shared" ref="BO28" si="371">IF(BO4&lt;&gt;"",BN28+BO29-BO24,"")</f>
        <v/>
      </c>
      <c r="BP28" s="331" t="str">
        <f t="shared" ref="BP28" si="372">IF(BP4&lt;&gt;"",BO28+BP29-BP24,"")</f>
        <v/>
      </c>
      <c r="BQ28" s="331" t="str">
        <f t="shared" ref="BQ28" si="373">IF(BQ4&lt;&gt;"",BP28+BQ29-BQ24,"")</f>
        <v/>
      </c>
      <c r="BR28" s="331" t="str">
        <f t="shared" ref="BR28" si="374">IF(BR4&lt;&gt;"",BQ28+BR29-BR24,"")</f>
        <v/>
      </c>
      <c r="BS28" s="331" t="str">
        <f t="shared" ref="BS28" si="375">IF(BS4&lt;&gt;"",BR28+BS29-BS24,"")</f>
        <v/>
      </c>
      <c r="BT28" s="331" t="str">
        <f t="shared" ref="BT28" si="376">IF(BT4&lt;&gt;"",BS28+BT29-BT24,"")</f>
        <v/>
      </c>
      <c r="BU28" s="331" t="str">
        <f t="shared" ref="BU28" si="377">IF(BU4&lt;&gt;"",BT28+BU29-BU24,"")</f>
        <v/>
      </c>
      <c r="BV28" s="331" t="str">
        <f t="shared" ref="BV28" si="378">IF(BV4&lt;&gt;"",BU28+BV29-BV24,"")</f>
        <v/>
      </c>
      <c r="BW28" s="331" t="str">
        <f t="shared" ref="BW28" si="379">IF(BW4&lt;&gt;"",BV28+BW29-BW24,"")</f>
        <v/>
      </c>
      <c r="BX28" s="331" t="str">
        <f t="shared" ref="BX28" si="380">IF(BX4&lt;&gt;"",BW28+BX29-BX24,"")</f>
        <v/>
      </c>
      <c r="BY28" s="331" t="str">
        <f t="shared" ref="BY28" si="381">IF(BY4&lt;&gt;"",BX28+BY29-BY24,"")</f>
        <v/>
      </c>
      <c r="BZ28" s="331" t="str">
        <f t="shared" ref="BZ28" si="382">IF(BZ4&lt;&gt;"",BY28+BZ29-BZ24,"")</f>
        <v/>
      </c>
      <c r="CA28" s="331" t="str">
        <f t="shared" ref="CA28" si="383">IF(CA4&lt;&gt;"",BZ28+CA29-CA24,"")</f>
        <v/>
      </c>
      <c r="CB28" s="331" t="str">
        <f t="shared" ref="CB28" si="384">IF(CB4&lt;&gt;"",CA28+CB29-CB24,"")</f>
        <v/>
      </c>
      <c r="CC28" s="331" t="str">
        <f t="shared" ref="CC28" si="385">IF(CC4&lt;&gt;"",CB28+CC29-CC24,"")</f>
        <v/>
      </c>
      <c r="CD28" s="331" t="str">
        <f t="shared" ref="CD28" si="386">IF(CD4&lt;&gt;"",CC28+CD29-CD24,"")</f>
        <v/>
      </c>
      <c r="CE28" s="331" t="str">
        <f t="shared" ref="CE28" si="387">IF(CE4&lt;&gt;"",CD28+CE29-CE24,"")</f>
        <v/>
      </c>
      <c r="CF28" s="331" t="str">
        <f t="shared" ref="CF28" si="388">IF(CF4&lt;&gt;"",CE28+CF29-CF24,"")</f>
        <v/>
      </c>
      <c r="CG28" s="331" t="str">
        <f t="shared" ref="CG28" si="389">IF(CG4&lt;&gt;"",CF28+CG29-CG24,"")</f>
        <v/>
      </c>
      <c r="CH28" s="331" t="str">
        <f t="shared" ref="CH28" si="390">IF(CH4&lt;&gt;"",CG28+CH29-CH24,"")</f>
        <v/>
      </c>
      <c r="CI28" s="331" t="str">
        <f t="shared" ref="CI28" si="391">IF(CI4&lt;&gt;"",CH28+CI29-CI24,"")</f>
        <v/>
      </c>
      <c r="CJ28" s="331" t="str">
        <f t="shared" ref="CJ28" si="392">IF(CJ4&lt;&gt;"",CI28+CJ29-CJ24,"")</f>
        <v/>
      </c>
      <c r="CK28" s="331" t="str">
        <f t="shared" ref="CK28" si="393">IF(CK4&lt;&gt;"",CJ28+CK29-CK24,"")</f>
        <v/>
      </c>
      <c r="CL28" s="331" t="str">
        <f t="shared" ref="CL28" si="394">IF(CL4&lt;&gt;"",CK28+CL29-CL24,"")</f>
        <v/>
      </c>
      <c r="CM28" s="331" t="str">
        <f t="shared" ref="CM28" si="395">IF(CM4&lt;&gt;"",CL28+CM29-CM24,"")</f>
        <v/>
      </c>
      <c r="CN28" s="331" t="str">
        <f t="shared" ref="CN28" si="396">IF(CN4&lt;&gt;"",CM28+CN29-CN24,"")</f>
        <v/>
      </c>
      <c r="CO28" s="331" t="str">
        <f t="shared" ref="CO28" si="397">IF(CO4&lt;&gt;"",CN28+CO29-CO24,"")</f>
        <v/>
      </c>
      <c r="CP28" s="331" t="str">
        <f t="shared" ref="CP28" si="398">IF(CP4&lt;&gt;"",CO28+CP29-CP24,"")</f>
        <v/>
      </c>
      <c r="CQ28" s="331" t="str">
        <f t="shared" ref="CQ28" si="399">IF(CQ4&lt;&gt;"",CP28+CQ29-CQ24,"")</f>
        <v/>
      </c>
      <c r="CR28" s="331" t="str">
        <f t="shared" ref="CR28" si="400">IF(CR4&lt;&gt;"",CQ28+CR29-CR24,"")</f>
        <v/>
      </c>
      <c r="CS28" s="331" t="str">
        <f t="shared" ref="CS28" si="401">IF(CS4&lt;&gt;"",CR28+CS29-CS24,"")</f>
        <v/>
      </c>
      <c r="CT28" s="331" t="str">
        <f t="shared" ref="CT28" si="402">IF(CT4&lt;&gt;"",CS28+CT29-CT24,"")</f>
        <v/>
      </c>
      <c r="CU28" s="331" t="str">
        <f t="shared" ref="CU28" si="403">IF(CU4&lt;&gt;"",CT28+CU29-CU24,"")</f>
        <v/>
      </c>
      <c r="CV28" s="331" t="str">
        <f t="shared" ref="CV28" si="404">IF(CV4&lt;&gt;"",CU28+CV29-CV24,"")</f>
        <v/>
      </c>
      <c r="CW28" s="331" t="str">
        <f t="shared" ref="CW28" si="405">IF(CW4&lt;&gt;"",CV28+CW29-CW24,"")</f>
        <v/>
      </c>
      <c r="CX28" s="331" t="str">
        <f t="shared" ref="CX28" si="406">IF(CX4&lt;&gt;"",CW28+CX29-CX24,"")</f>
        <v/>
      </c>
      <c r="CY28" s="331" t="str">
        <f t="shared" ref="CY28" si="407">IF(CY4&lt;&gt;"",CX28+CY29-CY24,"")</f>
        <v/>
      </c>
      <c r="CZ28" s="331" t="str">
        <f t="shared" ref="CZ28" si="408">IF(CZ4&lt;&gt;"",CY28+CZ29-CZ24,"")</f>
        <v/>
      </c>
      <c r="DA28" s="331" t="str">
        <f t="shared" ref="DA28" si="409">IF(DA4&lt;&gt;"",CZ28+DA29-DA24,"")</f>
        <v/>
      </c>
      <c r="DB28" s="331" t="str">
        <f t="shared" ref="DB28" si="410">IF(DB4&lt;&gt;"",DA28+DB29-DB24,"")</f>
        <v/>
      </c>
    </row>
    <row r="29" spans="1:107" s="156" customFormat="1" ht="15" customHeight="1" x14ac:dyDescent="0.35">
      <c r="A29" s="106"/>
      <c r="B29" s="155"/>
      <c r="C29" s="155" t="str">
        <f>IF('2.1 Kraftwerk allgemein'!$F$2="f",d_f_i!$B354,IF('2.1 Kraftwerk allgemein'!$F$2="i",d_f_i!$C354,d_f_i!$A354))</f>
        <v>Investitionskosten</v>
      </c>
      <c r="D29" s="140" t="str">
        <f t="shared" si="206"/>
        <v>real</v>
      </c>
      <c r="E29" s="140" t="str">
        <f t="shared" si="207"/>
        <v>[Tsd. CHF]</v>
      </c>
      <c r="F29" s="331">
        <f ca="1">IF(F4&lt;&gt;"",'2.5 CAPEX'!O6,"")</f>
        <v>0</v>
      </c>
      <c r="G29" s="331">
        <f ca="1">IF(G4&lt;&gt;"",'2.5 CAPEX'!P6,"")</f>
        <v>0</v>
      </c>
      <c r="H29" s="331">
        <f ca="1">IF(H4&lt;&gt;"",'2.5 CAPEX'!Q6,"")</f>
        <v>0</v>
      </c>
      <c r="I29" s="331">
        <f ca="1">IF(I4&lt;&gt;"",'2.5 CAPEX'!R6,"")</f>
        <v>0</v>
      </c>
      <c r="J29" s="331">
        <f ca="1">IF(J4&lt;&gt;"",'2.5 CAPEX'!S6,"")</f>
        <v>0</v>
      </c>
      <c r="K29" s="331">
        <f ca="1">IF(K4&lt;&gt;"",'2.5 CAPEX'!T6,"")</f>
        <v>0</v>
      </c>
      <c r="L29" s="331">
        <f ca="1">IF(L4&lt;&gt;"",'2.5 CAPEX'!U6,"")</f>
        <v>0</v>
      </c>
      <c r="M29" s="331">
        <f ca="1">IF(M4&lt;&gt;"",'2.5 CAPEX'!V6,"")</f>
        <v>0</v>
      </c>
      <c r="N29" s="331">
        <f ca="1">IF(N4&lt;&gt;"",'2.5 CAPEX'!W6,"")</f>
        <v>0</v>
      </c>
      <c r="O29" s="331">
        <f ca="1">IF(O4&lt;&gt;"",'2.5 CAPEX'!X6,"")</f>
        <v>0</v>
      </c>
      <c r="P29" s="331">
        <f ca="1">IF(P4&lt;&gt;"",'2.5 CAPEX'!Y6,"")</f>
        <v>0</v>
      </c>
      <c r="Q29" s="331">
        <f ca="1">IF(Q4&lt;&gt;"",'2.5 CAPEX'!Z6,"")</f>
        <v>0</v>
      </c>
      <c r="R29" s="331">
        <f ca="1">IF(R4&lt;&gt;"",'2.5 CAPEX'!AA6,"")</f>
        <v>0</v>
      </c>
      <c r="S29" s="331">
        <f ca="1">IF(S4&lt;&gt;"",'2.5 CAPEX'!AB6,"")</f>
        <v>0</v>
      </c>
      <c r="T29" s="331">
        <f ca="1">IF(T4&lt;&gt;"",'2.5 CAPEX'!AC6,"")</f>
        <v>0</v>
      </c>
      <c r="U29" s="331">
        <f ca="1">IF(U4&lt;&gt;"",'2.5 CAPEX'!AD6,"")</f>
        <v>0</v>
      </c>
      <c r="V29" s="331">
        <f ca="1">IF(V4&lt;&gt;"",'2.5 CAPEX'!AE6,"")</f>
        <v>0</v>
      </c>
      <c r="W29" s="331">
        <f ca="1">IF(W4&lt;&gt;"",'2.5 CAPEX'!AF6,"")</f>
        <v>0</v>
      </c>
      <c r="X29" s="331">
        <f ca="1">IF(X4&lt;&gt;"",'2.5 CAPEX'!AG6,"")</f>
        <v>0</v>
      </c>
      <c r="Y29" s="331">
        <f ca="1">IF(Y4&lt;&gt;"",'2.5 CAPEX'!AH6,"")</f>
        <v>0</v>
      </c>
      <c r="Z29" s="331">
        <f ca="1">IF(Z4&lt;&gt;"",'2.5 CAPEX'!AI6,"")</f>
        <v>0</v>
      </c>
      <c r="AA29" s="331">
        <f ca="1">IF(AA4&lt;&gt;"",'2.5 CAPEX'!AJ6,"")</f>
        <v>0</v>
      </c>
      <c r="AB29" s="331">
        <f ca="1">IF(AB4&lt;&gt;"",'2.5 CAPEX'!AK6,"")</f>
        <v>0</v>
      </c>
      <c r="AC29" s="331">
        <f ca="1">IF(AC4&lt;&gt;"",'2.5 CAPEX'!AL6,"")</f>
        <v>0</v>
      </c>
      <c r="AD29" s="331">
        <f ca="1">IF(AD4&lt;&gt;"",'2.5 CAPEX'!AM6,"")</f>
        <v>0</v>
      </c>
      <c r="AE29" s="331">
        <f ca="1">IF(AE4&lt;&gt;"",'2.5 CAPEX'!AN6,"")</f>
        <v>0</v>
      </c>
      <c r="AF29" s="331">
        <f ca="1">IF(AF4&lt;&gt;"",'2.5 CAPEX'!AO6,"")</f>
        <v>0</v>
      </c>
      <c r="AG29" s="331">
        <f ca="1">IF(AG4&lt;&gt;"",'2.5 CAPEX'!AP6,"")</f>
        <v>0</v>
      </c>
      <c r="AH29" s="331">
        <f ca="1">IF(AH4&lt;&gt;"",'2.5 CAPEX'!AQ6,"")</f>
        <v>0</v>
      </c>
      <c r="AI29" s="331">
        <f ca="1">IF(AI4&lt;&gt;"",'2.5 CAPEX'!AR6,"")</f>
        <v>0</v>
      </c>
      <c r="AJ29" s="331">
        <f ca="1">IF(AJ4&lt;&gt;"",'2.5 CAPEX'!AS6,"")</f>
        <v>0</v>
      </c>
      <c r="AK29" s="331">
        <f ca="1">IF(AK4&lt;&gt;"",'2.5 CAPEX'!AT6,"")</f>
        <v>0</v>
      </c>
      <c r="AL29" s="331">
        <f ca="1">IF(AL4&lt;&gt;"",'2.5 CAPEX'!AU6,"")</f>
        <v>0</v>
      </c>
      <c r="AM29" s="331" t="str">
        <f>IF(AM4&lt;&gt;"",'2.5 CAPEX'!AV6,"")</f>
        <v/>
      </c>
      <c r="AN29" s="331" t="str">
        <f>IF(AN4&lt;&gt;"",'2.5 CAPEX'!AW6,"")</f>
        <v/>
      </c>
      <c r="AO29" s="331" t="str">
        <f>IF(AO4&lt;&gt;"",'2.5 CAPEX'!AX6,"")</f>
        <v/>
      </c>
      <c r="AP29" s="331" t="str">
        <f>IF(AP4&lt;&gt;"",'2.5 CAPEX'!AY6,"")</f>
        <v/>
      </c>
      <c r="AQ29" s="331" t="str">
        <f>IF(AQ4&lt;&gt;"",'2.5 CAPEX'!AZ6,"")</f>
        <v/>
      </c>
      <c r="AR29" s="331" t="str">
        <f>IF(AR4&lt;&gt;"",'2.5 CAPEX'!BA6,"")</f>
        <v/>
      </c>
      <c r="AS29" s="331" t="str">
        <f>IF(AS4&lt;&gt;"",'2.5 CAPEX'!BB6,"")</f>
        <v/>
      </c>
      <c r="AT29" s="331" t="str">
        <f>IF(AT4&lt;&gt;"",'2.5 CAPEX'!BC6,"")</f>
        <v/>
      </c>
      <c r="AU29" s="331" t="str">
        <f>IF(AU4&lt;&gt;"",'2.5 CAPEX'!BD6,"")</f>
        <v/>
      </c>
      <c r="AV29" s="331" t="str">
        <f>IF(AV4&lt;&gt;"",'2.5 CAPEX'!BE6,"")</f>
        <v/>
      </c>
      <c r="AW29" s="331" t="str">
        <f>IF(AW4&lt;&gt;"",'2.5 CAPEX'!BF6,"")</f>
        <v/>
      </c>
      <c r="AX29" s="331" t="str">
        <f>IF(AX4&lt;&gt;"",'2.5 CAPEX'!BG6,"")</f>
        <v/>
      </c>
      <c r="AY29" s="331" t="str">
        <f>IF(AY4&lt;&gt;"",'2.5 CAPEX'!BH6,"")</f>
        <v/>
      </c>
      <c r="AZ29" s="331" t="str">
        <f>IF(AZ4&lt;&gt;"",'2.5 CAPEX'!BI6,"")</f>
        <v/>
      </c>
      <c r="BA29" s="331" t="str">
        <f>IF(BA4&lt;&gt;"",'2.5 CAPEX'!BJ6,"")</f>
        <v/>
      </c>
      <c r="BB29" s="331" t="str">
        <f>IF(BB4&lt;&gt;"",'2.5 CAPEX'!BK6,"")</f>
        <v/>
      </c>
      <c r="BC29" s="331" t="str">
        <f>IF(BC4&lt;&gt;"",'2.5 CAPEX'!BL6,"")</f>
        <v/>
      </c>
      <c r="BD29" s="331" t="str">
        <f>IF(BD4&lt;&gt;"",'2.5 CAPEX'!BM6,"")</f>
        <v/>
      </c>
      <c r="BE29" s="331" t="str">
        <f>IF(BE4&lt;&gt;"",'2.5 CAPEX'!BN6,"")</f>
        <v/>
      </c>
      <c r="BF29" s="331" t="str">
        <f>IF(BF4&lt;&gt;"",'2.5 CAPEX'!BO6,"")</f>
        <v/>
      </c>
      <c r="BG29" s="331" t="str">
        <f>IF(BG4&lt;&gt;"",'2.5 CAPEX'!BP6,"")</f>
        <v/>
      </c>
      <c r="BH29" s="331" t="str">
        <f>IF(BH4&lt;&gt;"",'2.5 CAPEX'!BQ6,"")</f>
        <v/>
      </c>
      <c r="BI29" s="331" t="str">
        <f>IF(BI4&lt;&gt;"",'2.5 CAPEX'!BR6,"")</f>
        <v/>
      </c>
      <c r="BJ29" s="331" t="str">
        <f>IF(BJ4&lt;&gt;"",'2.5 CAPEX'!BS6,"")</f>
        <v/>
      </c>
      <c r="BK29" s="331" t="str">
        <f>IF(BK4&lt;&gt;"",'2.5 CAPEX'!BT6,"")</f>
        <v/>
      </c>
      <c r="BL29" s="331" t="str">
        <f>IF(BL4&lt;&gt;"",'2.5 CAPEX'!BU6,"")</f>
        <v/>
      </c>
      <c r="BM29" s="331" t="str">
        <f>IF(BM4&lt;&gt;"",'2.5 CAPEX'!BV6,"")</f>
        <v/>
      </c>
      <c r="BN29" s="331" t="str">
        <f>IF(BN4&lt;&gt;"",'2.5 CAPEX'!BW6,"")</f>
        <v/>
      </c>
      <c r="BO29" s="331" t="str">
        <f>IF(BO4&lt;&gt;"",'2.5 CAPEX'!BX6,"")</f>
        <v/>
      </c>
      <c r="BP29" s="331" t="str">
        <f>IF(BP4&lt;&gt;"",'2.5 CAPEX'!BY6,"")</f>
        <v/>
      </c>
      <c r="BQ29" s="331" t="str">
        <f>IF(BQ4&lt;&gt;"",'2.5 CAPEX'!BZ6,"")</f>
        <v/>
      </c>
      <c r="BR29" s="331" t="str">
        <f>IF(BR4&lt;&gt;"",'2.5 CAPEX'!CA6,"")</f>
        <v/>
      </c>
      <c r="BS29" s="331" t="str">
        <f>IF(BS4&lt;&gt;"",'2.5 CAPEX'!CB6,"")</f>
        <v/>
      </c>
      <c r="BT29" s="331" t="str">
        <f>IF(BT4&lt;&gt;"",'2.5 CAPEX'!CC6,"")</f>
        <v/>
      </c>
      <c r="BU29" s="331" t="str">
        <f>IF(BU4&lt;&gt;"",'2.5 CAPEX'!CD6,"")</f>
        <v/>
      </c>
      <c r="BV29" s="331" t="str">
        <f>IF(BV4&lt;&gt;"",'2.5 CAPEX'!CE6,"")</f>
        <v/>
      </c>
      <c r="BW29" s="331" t="str">
        <f>IF(BW4&lt;&gt;"",'2.5 CAPEX'!CF6,"")</f>
        <v/>
      </c>
      <c r="BX29" s="331" t="str">
        <f>IF(BX4&lt;&gt;"",'2.5 CAPEX'!CG6,"")</f>
        <v/>
      </c>
      <c r="BY29" s="331" t="str">
        <f>IF(BY4&lt;&gt;"",'2.5 CAPEX'!CH6,"")</f>
        <v/>
      </c>
      <c r="BZ29" s="331" t="str">
        <f>IF(BZ4&lt;&gt;"",'2.5 CAPEX'!CI6,"")</f>
        <v/>
      </c>
      <c r="CA29" s="331" t="str">
        <f>IF(CA4&lt;&gt;"",'2.5 CAPEX'!CJ6,"")</f>
        <v/>
      </c>
      <c r="CB29" s="331" t="str">
        <f>IF(CB4&lt;&gt;"",'2.5 CAPEX'!CK6,"")</f>
        <v/>
      </c>
      <c r="CC29" s="331" t="str">
        <f>IF(CC4&lt;&gt;"",'2.5 CAPEX'!CL6,"")</f>
        <v/>
      </c>
      <c r="CD29" s="331" t="str">
        <f>IF(CD4&lt;&gt;"",'2.5 CAPEX'!CM6,"")</f>
        <v/>
      </c>
      <c r="CE29" s="331" t="str">
        <f>IF(CE4&lt;&gt;"",'2.5 CAPEX'!CN6,"")</f>
        <v/>
      </c>
      <c r="CF29" s="331" t="str">
        <f>IF(CF4&lt;&gt;"",'2.5 CAPEX'!CO6,"")</f>
        <v/>
      </c>
      <c r="CG29" s="331" t="str">
        <f>IF(CG4&lt;&gt;"",'2.5 CAPEX'!CP6,"")</f>
        <v/>
      </c>
      <c r="CH29" s="331" t="str">
        <f>IF(CH4&lt;&gt;"",'2.5 CAPEX'!CQ6,"")</f>
        <v/>
      </c>
      <c r="CI29" s="331" t="str">
        <f>IF(CI4&lt;&gt;"",'2.5 CAPEX'!CR6,"")</f>
        <v/>
      </c>
      <c r="CJ29" s="331" t="str">
        <f>IF(CJ4&lt;&gt;"",'2.5 CAPEX'!CS6,"")</f>
        <v/>
      </c>
      <c r="CK29" s="331" t="str">
        <f>IF(CK4&lt;&gt;"",'2.5 CAPEX'!CT6,"")</f>
        <v/>
      </c>
      <c r="CL29" s="331" t="str">
        <f>IF(CL4&lt;&gt;"",'2.5 CAPEX'!CU6,"")</f>
        <v/>
      </c>
      <c r="CM29" s="331" t="str">
        <f>IF(CM4&lt;&gt;"",'2.5 CAPEX'!CV6,"")</f>
        <v/>
      </c>
      <c r="CN29" s="331" t="str">
        <f>IF(CN4&lt;&gt;"",'2.5 CAPEX'!CW6,"")</f>
        <v/>
      </c>
      <c r="CO29" s="331" t="str">
        <f>IF(CO4&lt;&gt;"",'2.5 CAPEX'!CX6,"")</f>
        <v/>
      </c>
      <c r="CP29" s="331" t="str">
        <f>IF(CP4&lt;&gt;"",'2.5 CAPEX'!CY6,"")</f>
        <v/>
      </c>
      <c r="CQ29" s="331" t="str">
        <f>IF(CQ4&lt;&gt;"",'2.5 CAPEX'!CZ6,"")</f>
        <v/>
      </c>
      <c r="CR29" s="331" t="str">
        <f>IF(CR4&lt;&gt;"",'2.5 CAPEX'!DA6,"")</f>
        <v/>
      </c>
      <c r="CS29" s="331" t="str">
        <f>IF(CS4&lt;&gt;"",'2.5 CAPEX'!DB6,"")</f>
        <v/>
      </c>
      <c r="CT29" s="331" t="str">
        <f>IF(CT4&lt;&gt;"",'2.5 CAPEX'!DC6,"")</f>
        <v/>
      </c>
      <c r="CU29" s="331" t="str">
        <f>IF(CU4&lt;&gt;"",'2.5 CAPEX'!DD6,"")</f>
        <v/>
      </c>
      <c r="CV29" s="331" t="str">
        <f>IF(CV4&lt;&gt;"",'2.5 CAPEX'!DE6,"")</f>
        <v/>
      </c>
      <c r="CW29" s="331" t="str">
        <f>IF(CW4&lt;&gt;"",'2.5 CAPEX'!DF6,"")</f>
        <v/>
      </c>
      <c r="CX29" s="331" t="str">
        <f>IF(CX4&lt;&gt;"",'2.5 CAPEX'!DG6,"")</f>
        <v/>
      </c>
      <c r="CY29" s="331" t="str">
        <f>IF(CY4&lt;&gt;"",'2.5 CAPEX'!DH6,"")</f>
        <v/>
      </c>
      <c r="CZ29" s="331" t="str">
        <f>IF(CZ4&lt;&gt;"",'2.5 CAPEX'!DI6,"")</f>
        <v/>
      </c>
      <c r="DA29" s="331" t="str">
        <f>IF(DA4&lt;&gt;"",'2.5 CAPEX'!DJ6,"")</f>
        <v/>
      </c>
      <c r="DB29" s="331" t="str">
        <f>IF(DB4&lt;&gt;"",'2.5 CAPEX'!DK6,"")</f>
        <v/>
      </c>
    </row>
    <row r="30" spans="1:107" s="151" customFormat="1" ht="15" customHeight="1" x14ac:dyDescent="0.3">
      <c r="A30" s="152" t="s">
        <v>26</v>
      </c>
      <c r="B30" s="105" t="str">
        <f>IF('2.1 Kraftwerk allgemein'!$F$2="f",d_f_i!$B355,IF('2.1 Kraftwerk allgemein'!$F$2="i",d_f_i!$C355,d_f_i!$A355))</f>
        <v>EBT</v>
      </c>
      <c r="C30" s="105"/>
      <c r="D30" s="149" t="str">
        <f t="shared" si="206"/>
        <v>real</v>
      </c>
      <c r="E30" s="149" t="str">
        <f t="shared" si="207"/>
        <v>[Tsd. CHF]</v>
      </c>
      <c r="F30" s="161">
        <f ca="1">IF(F4&lt;&gt;"",F25-F26,"")</f>
        <v>0</v>
      </c>
      <c r="G30" s="161">
        <f t="shared" ref="G30" ca="1" si="411">IF(G4&lt;&gt;"",G25-G26,"")</f>
        <v>0</v>
      </c>
      <c r="H30" s="161">
        <f t="shared" ref="H30:BS30" ca="1" si="412">IF(H4&lt;&gt;"",H25-H26,"")</f>
        <v>0</v>
      </c>
      <c r="I30" s="161">
        <f t="shared" ca="1" si="412"/>
        <v>0</v>
      </c>
      <c r="J30" s="161">
        <f t="shared" ca="1" si="412"/>
        <v>0</v>
      </c>
      <c r="K30" s="161">
        <f t="shared" ca="1" si="412"/>
        <v>0</v>
      </c>
      <c r="L30" s="161">
        <f t="shared" ca="1" si="412"/>
        <v>0</v>
      </c>
      <c r="M30" s="161">
        <f t="shared" ca="1" si="412"/>
        <v>0</v>
      </c>
      <c r="N30" s="161">
        <f t="shared" ca="1" si="412"/>
        <v>0</v>
      </c>
      <c r="O30" s="161">
        <f t="shared" ca="1" si="412"/>
        <v>0</v>
      </c>
      <c r="P30" s="161">
        <f t="shared" ca="1" si="412"/>
        <v>0</v>
      </c>
      <c r="Q30" s="161">
        <f t="shared" ca="1" si="412"/>
        <v>0</v>
      </c>
      <c r="R30" s="161">
        <f t="shared" ca="1" si="412"/>
        <v>0</v>
      </c>
      <c r="S30" s="161">
        <f t="shared" ca="1" si="412"/>
        <v>0</v>
      </c>
      <c r="T30" s="161">
        <f t="shared" ca="1" si="412"/>
        <v>0</v>
      </c>
      <c r="U30" s="161">
        <f t="shared" ca="1" si="412"/>
        <v>0</v>
      </c>
      <c r="V30" s="161">
        <f t="shared" ca="1" si="412"/>
        <v>0</v>
      </c>
      <c r="W30" s="161">
        <f t="shared" ca="1" si="412"/>
        <v>0</v>
      </c>
      <c r="X30" s="161">
        <f t="shared" ca="1" si="412"/>
        <v>0</v>
      </c>
      <c r="Y30" s="161">
        <f t="shared" ca="1" si="412"/>
        <v>0</v>
      </c>
      <c r="Z30" s="161">
        <f t="shared" ca="1" si="412"/>
        <v>0</v>
      </c>
      <c r="AA30" s="161">
        <f t="shared" ca="1" si="412"/>
        <v>0</v>
      </c>
      <c r="AB30" s="161">
        <f t="shared" ca="1" si="412"/>
        <v>0</v>
      </c>
      <c r="AC30" s="161">
        <f t="shared" ca="1" si="412"/>
        <v>0</v>
      </c>
      <c r="AD30" s="161">
        <f t="shared" ca="1" si="412"/>
        <v>0</v>
      </c>
      <c r="AE30" s="161">
        <f t="shared" ca="1" si="412"/>
        <v>0</v>
      </c>
      <c r="AF30" s="161">
        <f t="shared" ca="1" si="412"/>
        <v>0</v>
      </c>
      <c r="AG30" s="161">
        <f t="shared" ca="1" si="412"/>
        <v>0</v>
      </c>
      <c r="AH30" s="161">
        <f t="shared" ca="1" si="412"/>
        <v>0</v>
      </c>
      <c r="AI30" s="161">
        <f t="shared" ca="1" si="412"/>
        <v>0</v>
      </c>
      <c r="AJ30" s="161">
        <f t="shared" ca="1" si="412"/>
        <v>0</v>
      </c>
      <c r="AK30" s="161">
        <f t="shared" ca="1" si="412"/>
        <v>0</v>
      </c>
      <c r="AL30" s="161">
        <f t="shared" ca="1" si="412"/>
        <v>0</v>
      </c>
      <c r="AM30" s="161" t="str">
        <f t="shared" si="412"/>
        <v/>
      </c>
      <c r="AN30" s="161" t="str">
        <f t="shared" si="412"/>
        <v/>
      </c>
      <c r="AO30" s="161" t="str">
        <f t="shared" si="412"/>
        <v/>
      </c>
      <c r="AP30" s="161" t="str">
        <f t="shared" si="412"/>
        <v/>
      </c>
      <c r="AQ30" s="161" t="str">
        <f t="shared" si="412"/>
        <v/>
      </c>
      <c r="AR30" s="161" t="str">
        <f t="shared" si="412"/>
        <v/>
      </c>
      <c r="AS30" s="161" t="str">
        <f t="shared" si="412"/>
        <v/>
      </c>
      <c r="AT30" s="161" t="str">
        <f t="shared" si="412"/>
        <v/>
      </c>
      <c r="AU30" s="161" t="str">
        <f t="shared" si="412"/>
        <v/>
      </c>
      <c r="AV30" s="161" t="str">
        <f t="shared" si="412"/>
        <v/>
      </c>
      <c r="AW30" s="161" t="str">
        <f t="shared" si="412"/>
        <v/>
      </c>
      <c r="AX30" s="161" t="str">
        <f t="shared" si="412"/>
        <v/>
      </c>
      <c r="AY30" s="161" t="str">
        <f t="shared" si="412"/>
        <v/>
      </c>
      <c r="AZ30" s="161" t="str">
        <f t="shared" si="412"/>
        <v/>
      </c>
      <c r="BA30" s="161" t="str">
        <f t="shared" si="412"/>
        <v/>
      </c>
      <c r="BB30" s="161" t="str">
        <f t="shared" si="412"/>
        <v/>
      </c>
      <c r="BC30" s="161" t="str">
        <f t="shared" si="412"/>
        <v/>
      </c>
      <c r="BD30" s="161" t="str">
        <f t="shared" si="412"/>
        <v/>
      </c>
      <c r="BE30" s="161" t="str">
        <f t="shared" si="412"/>
        <v/>
      </c>
      <c r="BF30" s="161" t="str">
        <f t="shared" si="412"/>
        <v/>
      </c>
      <c r="BG30" s="161" t="str">
        <f t="shared" si="412"/>
        <v/>
      </c>
      <c r="BH30" s="161" t="str">
        <f t="shared" si="412"/>
        <v/>
      </c>
      <c r="BI30" s="161" t="str">
        <f t="shared" si="412"/>
        <v/>
      </c>
      <c r="BJ30" s="161" t="str">
        <f t="shared" si="412"/>
        <v/>
      </c>
      <c r="BK30" s="161" t="str">
        <f t="shared" si="412"/>
        <v/>
      </c>
      <c r="BL30" s="161" t="str">
        <f t="shared" si="412"/>
        <v/>
      </c>
      <c r="BM30" s="161" t="str">
        <f t="shared" si="412"/>
        <v/>
      </c>
      <c r="BN30" s="161" t="str">
        <f t="shared" si="412"/>
        <v/>
      </c>
      <c r="BO30" s="161" t="str">
        <f t="shared" si="412"/>
        <v/>
      </c>
      <c r="BP30" s="161" t="str">
        <f t="shared" si="412"/>
        <v/>
      </c>
      <c r="BQ30" s="161" t="str">
        <f t="shared" si="412"/>
        <v/>
      </c>
      <c r="BR30" s="161" t="str">
        <f t="shared" si="412"/>
        <v/>
      </c>
      <c r="BS30" s="161" t="str">
        <f t="shared" si="412"/>
        <v/>
      </c>
      <c r="BT30" s="161" t="str">
        <f t="shared" ref="BT30:DB30" si="413">IF(BT4&lt;&gt;"",BT25-BT26,"")</f>
        <v/>
      </c>
      <c r="BU30" s="161" t="str">
        <f t="shared" si="413"/>
        <v/>
      </c>
      <c r="BV30" s="161" t="str">
        <f t="shared" si="413"/>
        <v/>
      </c>
      <c r="BW30" s="161" t="str">
        <f t="shared" si="413"/>
        <v/>
      </c>
      <c r="BX30" s="161" t="str">
        <f t="shared" si="413"/>
        <v/>
      </c>
      <c r="BY30" s="161" t="str">
        <f t="shared" si="413"/>
        <v/>
      </c>
      <c r="BZ30" s="161" t="str">
        <f t="shared" si="413"/>
        <v/>
      </c>
      <c r="CA30" s="161" t="str">
        <f t="shared" si="413"/>
        <v/>
      </c>
      <c r="CB30" s="161" t="str">
        <f t="shared" si="413"/>
        <v/>
      </c>
      <c r="CC30" s="161" t="str">
        <f t="shared" si="413"/>
        <v/>
      </c>
      <c r="CD30" s="161" t="str">
        <f t="shared" si="413"/>
        <v/>
      </c>
      <c r="CE30" s="161" t="str">
        <f t="shared" si="413"/>
        <v/>
      </c>
      <c r="CF30" s="161" t="str">
        <f t="shared" si="413"/>
        <v/>
      </c>
      <c r="CG30" s="161" t="str">
        <f t="shared" si="413"/>
        <v/>
      </c>
      <c r="CH30" s="161" t="str">
        <f t="shared" si="413"/>
        <v/>
      </c>
      <c r="CI30" s="161" t="str">
        <f t="shared" si="413"/>
        <v/>
      </c>
      <c r="CJ30" s="161" t="str">
        <f t="shared" si="413"/>
        <v/>
      </c>
      <c r="CK30" s="161" t="str">
        <f t="shared" si="413"/>
        <v/>
      </c>
      <c r="CL30" s="161" t="str">
        <f t="shared" si="413"/>
        <v/>
      </c>
      <c r="CM30" s="161" t="str">
        <f t="shared" si="413"/>
        <v/>
      </c>
      <c r="CN30" s="161" t="str">
        <f t="shared" si="413"/>
        <v/>
      </c>
      <c r="CO30" s="161" t="str">
        <f t="shared" si="413"/>
        <v/>
      </c>
      <c r="CP30" s="161" t="str">
        <f t="shared" si="413"/>
        <v/>
      </c>
      <c r="CQ30" s="161" t="str">
        <f t="shared" si="413"/>
        <v/>
      </c>
      <c r="CR30" s="161" t="str">
        <f t="shared" si="413"/>
        <v/>
      </c>
      <c r="CS30" s="161" t="str">
        <f t="shared" si="413"/>
        <v/>
      </c>
      <c r="CT30" s="161" t="str">
        <f t="shared" si="413"/>
        <v/>
      </c>
      <c r="CU30" s="161" t="str">
        <f t="shared" si="413"/>
        <v/>
      </c>
      <c r="CV30" s="161" t="str">
        <f t="shared" si="413"/>
        <v/>
      </c>
      <c r="CW30" s="161" t="str">
        <f t="shared" si="413"/>
        <v/>
      </c>
      <c r="CX30" s="161" t="str">
        <f t="shared" si="413"/>
        <v/>
      </c>
      <c r="CY30" s="161" t="str">
        <f t="shared" si="413"/>
        <v/>
      </c>
      <c r="CZ30" s="161" t="str">
        <f t="shared" si="413"/>
        <v/>
      </c>
      <c r="DA30" s="161" t="str">
        <f t="shared" si="413"/>
        <v/>
      </c>
      <c r="DB30" s="161" t="str">
        <f t="shared" si="413"/>
        <v/>
      </c>
    </row>
    <row r="31" spans="1:107" s="151" customFormat="1" ht="15" customHeight="1" x14ac:dyDescent="0.35">
      <c r="A31" s="157" t="s">
        <v>25</v>
      </c>
      <c r="B31" s="104" t="str">
        <f>IF('2.1 Kraftwerk allgemein'!$F$2="f",d_f_i!$B356,IF('2.1 Kraftwerk allgemein'!$F$2="i",d_f_i!$C356,d_f_i!$A356))</f>
        <v>Gewinnsteuern auf EBT</v>
      </c>
      <c r="C31" s="105"/>
      <c r="D31" s="149" t="str">
        <f t="shared" si="206"/>
        <v>real</v>
      </c>
      <c r="E31" s="140" t="str">
        <f t="shared" si="207"/>
        <v>[Tsd. CHF]</v>
      </c>
      <c r="F31" s="160">
        <f ca="1">IF(F4&lt;&gt;"",F32*'1.1 Allgemein'!$I$7,"")</f>
        <v>0</v>
      </c>
      <c r="G31" s="160">
        <f ca="1">IF(G4&lt;&gt;"",G32*'1.1 Allgemein'!$I$7,"")</f>
        <v>0</v>
      </c>
      <c r="H31" s="160">
        <f ca="1">IF(H4&lt;&gt;"",H32*'1.1 Allgemein'!$I$7,"")</f>
        <v>0</v>
      </c>
      <c r="I31" s="160">
        <f ca="1">IF(I4&lt;&gt;"",I32*'1.1 Allgemein'!$I$7,"")</f>
        <v>0</v>
      </c>
      <c r="J31" s="160">
        <f ca="1">IF(J4&lt;&gt;"",J32*'1.1 Allgemein'!$I$7,"")</f>
        <v>0</v>
      </c>
      <c r="K31" s="160">
        <f ca="1">IF(K4&lt;&gt;"",K32*'1.1 Allgemein'!$I$7,"")</f>
        <v>0</v>
      </c>
      <c r="L31" s="160">
        <f ca="1">IF(L4&lt;&gt;"",L32*'1.1 Allgemein'!$I$7,"")</f>
        <v>0</v>
      </c>
      <c r="M31" s="160">
        <f ca="1">IF(M4&lt;&gt;"",M32*'1.1 Allgemein'!$I$7,"")</f>
        <v>0</v>
      </c>
      <c r="N31" s="160">
        <f ca="1">IF(N4&lt;&gt;"",N32*'1.1 Allgemein'!$I$7,"")</f>
        <v>0</v>
      </c>
      <c r="O31" s="160">
        <f ca="1">IF(O4&lt;&gt;"",O32*'1.1 Allgemein'!$I$7,"")</f>
        <v>0</v>
      </c>
      <c r="P31" s="160">
        <f ca="1">IF(P4&lt;&gt;"",P32*'1.1 Allgemein'!$I$7,"")</f>
        <v>0</v>
      </c>
      <c r="Q31" s="160">
        <f ca="1">IF(Q4&lt;&gt;"",Q32*'1.1 Allgemein'!$I$7,"")</f>
        <v>0</v>
      </c>
      <c r="R31" s="160">
        <f ca="1">IF(R4&lt;&gt;"",R32*'1.1 Allgemein'!$I$7,"")</f>
        <v>0</v>
      </c>
      <c r="S31" s="160">
        <f ca="1">IF(S4&lt;&gt;"",S32*'1.1 Allgemein'!$I$7,"")</f>
        <v>0</v>
      </c>
      <c r="T31" s="160">
        <f ca="1">IF(T4&lt;&gt;"",T32*'1.1 Allgemein'!$I$7,"")</f>
        <v>0</v>
      </c>
      <c r="U31" s="160">
        <f ca="1">IF(U4&lt;&gt;"",U32*'1.1 Allgemein'!$I$7,"")</f>
        <v>0</v>
      </c>
      <c r="V31" s="160">
        <f ca="1">IF(V4&lt;&gt;"",V32*'1.1 Allgemein'!$I$7,"")</f>
        <v>0</v>
      </c>
      <c r="W31" s="160">
        <f ca="1">IF(W4&lt;&gt;"",W32*'1.1 Allgemein'!$I$7,"")</f>
        <v>0</v>
      </c>
      <c r="X31" s="160">
        <f ca="1">IF(X4&lt;&gt;"",X32*'1.1 Allgemein'!$I$7,"")</f>
        <v>0</v>
      </c>
      <c r="Y31" s="160">
        <f ca="1">IF(Y4&lt;&gt;"",Y32*'1.1 Allgemein'!$I$7,"")</f>
        <v>0</v>
      </c>
      <c r="Z31" s="160">
        <f ca="1">IF(Z4&lt;&gt;"",Z32*'1.1 Allgemein'!$I$7,"")</f>
        <v>0</v>
      </c>
      <c r="AA31" s="160">
        <f ca="1">IF(AA4&lt;&gt;"",AA32*'1.1 Allgemein'!$I$7,"")</f>
        <v>0</v>
      </c>
      <c r="AB31" s="160">
        <f ca="1">IF(AB4&lt;&gt;"",AB32*'1.1 Allgemein'!$I$7,"")</f>
        <v>0</v>
      </c>
      <c r="AC31" s="160">
        <f ca="1">IF(AC4&lt;&gt;"",AC32*'1.1 Allgemein'!$I$7,"")</f>
        <v>0</v>
      </c>
      <c r="AD31" s="160">
        <f ca="1">IF(AD4&lt;&gt;"",AD32*'1.1 Allgemein'!$I$7,"")</f>
        <v>0</v>
      </c>
      <c r="AE31" s="160">
        <f ca="1">IF(AE4&lt;&gt;"",AE32*'1.1 Allgemein'!$I$7,"")</f>
        <v>0</v>
      </c>
      <c r="AF31" s="160">
        <f ca="1">IF(AF4&lt;&gt;"",AF32*'1.1 Allgemein'!$I$7,"")</f>
        <v>0</v>
      </c>
      <c r="AG31" s="160">
        <f ca="1">IF(AG4&lt;&gt;"",AG32*'1.1 Allgemein'!$I$7,"")</f>
        <v>0</v>
      </c>
      <c r="AH31" s="160">
        <f ca="1">IF(AH4&lt;&gt;"",AH32*'1.1 Allgemein'!$I$7,"")</f>
        <v>0</v>
      </c>
      <c r="AI31" s="160">
        <f ca="1">IF(AI4&lt;&gt;"",AI32*'1.1 Allgemein'!$I$7,"")</f>
        <v>0</v>
      </c>
      <c r="AJ31" s="160">
        <f ca="1">IF(AJ4&lt;&gt;"",AJ32*'1.1 Allgemein'!$I$7,"")</f>
        <v>0</v>
      </c>
      <c r="AK31" s="160">
        <f ca="1">IF(AK4&lt;&gt;"",AK32*'1.1 Allgemein'!$I$7,"")</f>
        <v>0</v>
      </c>
      <c r="AL31" s="160">
        <f ca="1">IF(AL4&lt;&gt;"",AL32*'1.1 Allgemein'!$I$7,"")</f>
        <v>0</v>
      </c>
      <c r="AM31" s="160" t="str">
        <f>IF(AM4&lt;&gt;"",AM32*'1.1 Allgemein'!$I$7,"")</f>
        <v/>
      </c>
      <c r="AN31" s="160" t="str">
        <f>IF(AN4&lt;&gt;"",AN32*'1.1 Allgemein'!$I$7,"")</f>
        <v/>
      </c>
      <c r="AO31" s="160" t="str">
        <f>IF(AO4&lt;&gt;"",AO32*'1.1 Allgemein'!$I$7,"")</f>
        <v/>
      </c>
      <c r="AP31" s="160" t="str">
        <f>IF(AP4&lt;&gt;"",AP32*'1.1 Allgemein'!$I$7,"")</f>
        <v/>
      </c>
      <c r="AQ31" s="160" t="str">
        <f>IF(AQ4&lt;&gt;"",AQ32*'1.1 Allgemein'!$I$7,"")</f>
        <v/>
      </c>
      <c r="AR31" s="160" t="str">
        <f>IF(AR4&lt;&gt;"",AR32*'1.1 Allgemein'!$I$7,"")</f>
        <v/>
      </c>
      <c r="AS31" s="160" t="str">
        <f>IF(AS4&lt;&gt;"",AS32*'1.1 Allgemein'!$I$7,"")</f>
        <v/>
      </c>
      <c r="AT31" s="160" t="str">
        <f>IF(AT4&lt;&gt;"",AT32*'1.1 Allgemein'!$I$7,"")</f>
        <v/>
      </c>
      <c r="AU31" s="160" t="str">
        <f>IF(AU4&lt;&gt;"",AU32*'1.1 Allgemein'!$I$7,"")</f>
        <v/>
      </c>
      <c r="AV31" s="160" t="str">
        <f>IF(AV4&lt;&gt;"",AV32*'1.1 Allgemein'!$I$7,"")</f>
        <v/>
      </c>
      <c r="AW31" s="160" t="str">
        <f>IF(AW4&lt;&gt;"",AW32*'1.1 Allgemein'!$I$7,"")</f>
        <v/>
      </c>
      <c r="AX31" s="160" t="str">
        <f>IF(AX4&lt;&gt;"",AX32*'1.1 Allgemein'!$I$7,"")</f>
        <v/>
      </c>
      <c r="AY31" s="160" t="str">
        <f>IF(AY4&lt;&gt;"",AY32*'1.1 Allgemein'!$I$7,"")</f>
        <v/>
      </c>
      <c r="AZ31" s="160" t="str">
        <f>IF(AZ4&lt;&gt;"",AZ32*'1.1 Allgemein'!$I$7,"")</f>
        <v/>
      </c>
      <c r="BA31" s="160" t="str">
        <f>IF(BA4&lt;&gt;"",BA32*'1.1 Allgemein'!$I$7,"")</f>
        <v/>
      </c>
      <c r="BB31" s="160" t="str">
        <f>IF(BB4&lt;&gt;"",BB32*'1.1 Allgemein'!$I$7,"")</f>
        <v/>
      </c>
      <c r="BC31" s="160" t="str">
        <f>IF(BC4&lt;&gt;"",BC32*'1.1 Allgemein'!$I$7,"")</f>
        <v/>
      </c>
      <c r="BD31" s="160" t="str">
        <f>IF(BD4&lt;&gt;"",BD32*'1.1 Allgemein'!$I$7,"")</f>
        <v/>
      </c>
      <c r="BE31" s="160" t="str">
        <f>IF(BE4&lt;&gt;"",BE32*'1.1 Allgemein'!$I$7,"")</f>
        <v/>
      </c>
      <c r="BF31" s="160" t="str">
        <f>IF(BF4&lt;&gt;"",BF32*'1.1 Allgemein'!$I$7,"")</f>
        <v/>
      </c>
      <c r="BG31" s="160" t="str">
        <f>IF(BG4&lt;&gt;"",BG32*'1.1 Allgemein'!$I$7,"")</f>
        <v/>
      </c>
      <c r="BH31" s="160" t="str">
        <f>IF(BH4&lt;&gt;"",BH32*'1.1 Allgemein'!$I$7,"")</f>
        <v/>
      </c>
      <c r="BI31" s="160" t="str">
        <f>IF(BI4&lt;&gt;"",BI32*'1.1 Allgemein'!$I$7,"")</f>
        <v/>
      </c>
      <c r="BJ31" s="160" t="str">
        <f>IF(BJ4&lt;&gt;"",BJ32*'1.1 Allgemein'!$I$7,"")</f>
        <v/>
      </c>
      <c r="BK31" s="160" t="str">
        <f>IF(BK4&lt;&gt;"",BK32*'1.1 Allgemein'!$I$7,"")</f>
        <v/>
      </c>
      <c r="BL31" s="160" t="str">
        <f>IF(BL4&lt;&gt;"",BL32*'1.1 Allgemein'!$I$7,"")</f>
        <v/>
      </c>
      <c r="BM31" s="160" t="str">
        <f>IF(BM4&lt;&gt;"",BM32*'1.1 Allgemein'!$I$7,"")</f>
        <v/>
      </c>
      <c r="BN31" s="160" t="str">
        <f>IF(BN4&lt;&gt;"",BN32*'1.1 Allgemein'!$I$7,"")</f>
        <v/>
      </c>
      <c r="BO31" s="160" t="str">
        <f>IF(BO4&lt;&gt;"",BO32*'1.1 Allgemein'!$I$7,"")</f>
        <v/>
      </c>
      <c r="BP31" s="160" t="str">
        <f>IF(BP4&lt;&gt;"",BP32*'1.1 Allgemein'!$I$7,"")</f>
        <v/>
      </c>
      <c r="BQ31" s="160" t="str">
        <f>IF(BQ4&lt;&gt;"",BQ32*'1.1 Allgemein'!$I$7,"")</f>
        <v/>
      </c>
      <c r="BR31" s="160" t="str">
        <f>IF(BR4&lt;&gt;"",BR32*'1.1 Allgemein'!$I$7,"")</f>
        <v/>
      </c>
      <c r="BS31" s="160" t="str">
        <f>IF(BS4&lt;&gt;"",BS32*'1.1 Allgemein'!$I$7,"")</f>
        <v/>
      </c>
      <c r="BT31" s="160" t="str">
        <f>IF(BT4&lt;&gt;"",BT32*'1.1 Allgemein'!$I$7,"")</f>
        <v/>
      </c>
      <c r="BU31" s="160" t="str">
        <f>IF(BU4&lt;&gt;"",BU32*'1.1 Allgemein'!$I$7,"")</f>
        <v/>
      </c>
      <c r="BV31" s="160" t="str">
        <f>IF(BV4&lt;&gt;"",BV32*'1.1 Allgemein'!$I$7,"")</f>
        <v/>
      </c>
      <c r="BW31" s="160" t="str">
        <f>IF(BW4&lt;&gt;"",BW32*'1.1 Allgemein'!$I$7,"")</f>
        <v/>
      </c>
      <c r="BX31" s="160" t="str">
        <f>IF(BX4&lt;&gt;"",BX32*'1.1 Allgemein'!$I$7,"")</f>
        <v/>
      </c>
      <c r="BY31" s="160" t="str">
        <f>IF(BY4&lt;&gt;"",BY32*'1.1 Allgemein'!$I$7,"")</f>
        <v/>
      </c>
      <c r="BZ31" s="160" t="str">
        <f>IF(BZ4&lt;&gt;"",BZ32*'1.1 Allgemein'!$I$7,"")</f>
        <v/>
      </c>
      <c r="CA31" s="160" t="str">
        <f>IF(CA4&lt;&gt;"",CA32*'1.1 Allgemein'!$I$7,"")</f>
        <v/>
      </c>
      <c r="CB31" s="160" t="str">
        <f>IF(CB4&lt;&gt;"",CB32*'1.1 Allgemein'!$I$7,"")</f>
        <v/>
      </c>
      <c r="CC31" s="160" t="str">
        <f>IF(CC4&lt;&gt;"",CC32*'1.1 Allgemein'!$I$7,"")</f>
        <v/>
      </c>
      <c r="CD31" s="160" t="str">
        <f>IF(CD4&lt;&gt;"",CD32*'1.1 Allgemein'!$I$7,"")</f>
        <v/>
      </c>
      <c r="CE31" s="160" t="str">
        <f>IF(CE4&lt;&gt;"",CE32*'1.1 Allgemein'!$I$7,"")</f>
        <v/>
      </c>
      <c r="CF31" s="160" t="str">
        <f>IF(CF4&lt;&gt;"",CF32*'1.1 Allgemein'!$I$7,"")</f>
        <v/>
      </c>
      <c r="CG31" s="160" t="str">
        <f>IF(CG4&lt;&gt;"",CG32*'1.1 Allgemein'!$I$7,"")</f>
        <v/>
      </c>
      <c r="CH31" s="160" t="str">
        <f>IF(CH4&lt;&gt;"",CH32*'1.1 Allgemein'!$I$7,"")</f>
        <v/>
      </c>
      <c r="CI31" s="160" t="str">
        <f>IF(CI4&lt;&gt;"",CI32*'1.1 Allgemein'!$I$7,"")</f>
        <v/>
      </c>
      <c r="CJ31" s="160" t="str">
        <f>IF(CJ4&lt;&gt;"",CJ32*'1.1 Allgemein'!$I$7,"")</f>
        <v/>
      </c>
      <c r="CK31" s="160" t="str">
        <f>IF(CK4&lt;&gt;"",CK32*'1.1 Allgemein'!$I$7,"")</f>
        <v/>
      </c>
      <c r="CL31" s="160" t="str">
        <f>IF(CL4&lt;&gt;"",CL32*'1.1 Allgemein'!$I$7,"")</f>
        <v/>
      </c>
      <c r="CM31" s="160" t="str">
        <f>IF(CM4&lt;&gt;"",CM32*'1.1 Allgemein'!$I$7,"")</f>
        <v/>
      </c>
      <c r="CN31" s="160" t="str">
        <f>IF(CN4&lt;&gt;"",CN32*'1.1 Allgemein'!$I$7,"")</f>
        <v/>
      </c>
      <c r="CO31" s="160" t="str">
        <f>IF(CO4&lt;&gt;"",CO32*'1.1 Allgemein'!$I$7,"")</f>
        <v/>
      </c>
      <c r="CP31" s="160" t="str">
        <f>IF(CP4&lt;&gt;"",CP32*'1.1 Allgemein'!$I$7,"")</f>
        <v/>
      </c>
      <c r="CQ31" s="160" t="str">
        <f>IF(CQ4&lt;&gt;"",CQ32*'1.1 Allgemein'!$I$7,"")</f>
        <v/>
      </c>
      <c r="CR31" s="160" t="str">
        <f>IF(CR4&lt;&gt;"",CR32*'1.1 Allgemein'!$I$7,"")</f>
        <v/>
      </c>
      <c r="CS31" s="160" t="str">
        <f>IF(CS4&lt;&gt;"",CS32*'1.1 Allgemein'!$I$7,"")</f>
        <v/>
      </c>
      <c r="CT31" s="160" t="str">
        <f>IF(CT4&lt;&gt;"",CT32*'1.1 Allgemein'!$I$7,"")</f>
        <v/>
      </c>
      <c r="CU31" s="160" t="str">
        <f>IF(CU4&lt;&gt;"",CU32*'1.1 Allgemein'!$I$7,"")</f>
        <v/>
      </c>
      <c r="CV31" s="160" t="str">
        <f>IF(CV4&lt;&gt;"",CV32*'1.1 Allgemein'!$I$7,"")</f>
        <v/>
      </c>
      <c r="CW31" s="160" t="str">
        <f>IF(CW4&lt;&gt;"",CW32*'1.1 Allgemein'!$I$7,"")</f>
        <v/>
      </c>
      <c r="CX31" s="160" t="str">
        <f>IF(CX4&lt;&gt;"",CX32*'1.1 Allgemein'!$I$7,"")</f>
        <v/>
      </c>
      <c r="CY31" s="160" t="str">
        <f>IF(CY4&lt;&gt;"",CY32*'1.1 Allgemein'!$I$7,"")</f>
        <v/>
      </c>
      <c r="CZ31" s="160" t="str">
        <f>IF(CZ4&lt;&gt;"",CZ32*'1.1 Allgemein'!$I$7,"")</f>
        <v/>
      </c>
      <c r="DA31" s="160" t="str">
        <f>IF(DA4&lt;&gt;"",DA32*'1.1 Allgemein'!$I$7,"")</f>
        <v/>
      </c>
      <c r="DB31" s="160" t="str">
        <f>IF(DB4&lt;&gt;"",DB32*'1.1 Allgemein'!$I$7,"")</f>
        <v/>
      </c>
    </row>
    <row r="32" spans="1:107" s="159" customFormat="1" ht="15" customHeight="1" x14ac:dyDescent="0.35">
      <c r="A32" s="158"/>
      <c r="B32" s="155"/>
      <c r="C32" s="155" t="str">
        <f>IF('2.1 Kraftwerk allgemein'!$F$2="f",d_f_i!$B357,IF('2.1 Kraftwerk allgemein'!$F$2="i",d_f_i!$C357,d_f_i!$A357))</f>
        <v>Steuerbarer EBT</v>
      </c>
      <c r="D32" s="140" t="str">
        <f t="shared" si="206"/>
        <v>real</v>
      </c>
      <c r="E32" s="140" t="str">
        <f t="shared" si="207"/>
        <v>[Tsd. CHF]</v>
      </c>
      <c r="F32" s="331">
        <f ca="1">IF(F4&lt;&gt;"",IF('2.1 Kraftwerk allgemein'!$F$14=Dropdowns!$B$4,IF(F30+F33&gt;0,F30+F33,0),IF(F30&gt;0,F30,0)),"")</f>
        <v>0</v>
      </c>
      <c r="G32" s="331">
        <f ca="1">IF(G4&lt;&gt;"",IF('2.1 Kraftwerk allgemein'!$F$14=Dropdowns!$B$4,IF(G30+G33&gt;0,G30+G33,0),IF(G30&gt;0,G30,0)),"")</f>
        <v>0</v>
      </c>
      <c r="H32" s="331">
        <f ca="1">IF(H4&lt;&gt;"",IF('2.1 Kraftwerk allgemein'!$F$14=Dropdowns!$B$4,IF(H30+H33&gt;0,H30+H33,0),IF(H30&gt;0,H30,0)),"")</f>
        <v>0</v>
      </c>
      <c r="I32" s="331">
        <f ca="1">IF(I4&lt;&gt;"",IF('2.1 Kraftwerk allgemein'!$F$14=Dropdowns!$B$4,IF(I30+I33&gt;0,I30+I33,0),IF(I30&gt;0,I30,0)),"")</f>
        <v>0</v>
      </c>
      <c r="J32" s="331">
        <f ca="1">IF(J4&lt;&gt;"",IF('2.1 Kraftwerk allgemein'!$F$14=Dropdowns!$B$4,IF(J30+J33&gt;0,J30+J33,0),IF(J30&gt;0,J30,0)),"")</f>
        <v>0</v>
      </c>
      <c r="K32" s="331">
        <f ca="1">IF(K4&lt;&gt;"",IF('2.1 Kraftwerk allgemein'!$F$14=Dropdowns!$B$4,IF(K30+K33&gt;0,K30+K33,0),IF(K30&gt;0,K30,0)),"")</f>
        <v>0</v>
      </c>
      <c r="L32" s="331">
        <f ca="1">IF(L4&lt;&gt;"",IF('2.1 Kraftwerk allgemein'!$F$14=Dropdowns!$B$4,IF(L30+L33&gt;0,L30+L33,0),IF(L30&gt;0,L30,0)),"")</f>
        <v>0</v>
      </c>
      <c r="M32" s="331">
        <f ca="1">IF(M4&lt;&gt;"",IF('2.1 Kraftwerk allgemein'!$F$14=Dropdowns!$B$4,IF(M30+M33&gt;0,M30+M33,0),IF(M30&gt;0,M30,0)),"")</f>
        <v>0</v>
      </c>
      <c r="N32" s="331">
        <f ca="1">IF(N4&lt;&gt;"",IF('2.1 Kraftwerk allgemein'!$F$14=Dropdowns!$B$4,IF(N30+N33&gt;0,N30+N33,0),IF(N30&gt;0,N30,0)),"")</f>
        <v>0</v>
      </c>
      <c r="O32" s="331">
        <f ca="1">IF(O4&lt;&gt;"",IF('2.1 Kraftwerk allgemein'!$F$14=Dropdowns!$B$4,IF(O30+O33&gt;0,O30+O33,0),IF(O30&gt;0,O30,0)),"")</f>
        <v>0</v>
      </c>
      <c r="P32" s="331">
        <f ca="1">IF(P4&lt;&gt;"",IF('2.1 Kraftwerk allgemein'!$F$14=Dropdowns!$B$4,IF(P30+P33&gt;0,P30+P33,0),IF(P30&gt;0,P30,0)),"")</f>
        <v>0</v>
      </c>
      <c r="Q32" s="331">
        <f ca="1">IF(Q4&lt;&gt;"",IF('2.1 Kraftwerk allgemein'!$F$14=Dropdowns!$B$4,IF(Q30+Q33&gt;0,Q30+Q33,0),IF(Q30&gt;0,Q30,0)),"")</f>
        <v>0</v>
      </c>
      <c r="R32" s="331">
        <f ca="1">IF(R4&lt;&gt;"",IF('2.1 Kraftwerk allgemein'!$F$14=Dropdowns!$B$4,IF(R30+R33&gt;0,R30+R33,0),IF(R30&gt;0,R30,0)),"")</f>
        <v>0</v>
      </c>
      <c r="S32" s="331">
        <f ca="1">IF(S4&lt;&gt;"",IF('2.1 Kraftwerk allgemein'!$F$14=Dropdowns!$B$4,IF(S30+S33&gt;0,S30+S33,0),IF(S30&gt;0,S30,0)),"")</f>
        <v>0</v>
      </c>
      <c r="T32" s="331">
        <f ca="1">IF(T4&lt;&gt;"",IF('2.1 Kraftwerk allgemein'!$F$14=Dropdowns!$B$4,IF(T30+T33&gt;0,T30+T33,0),IF(T30&gt;0,T30,0)),"")</f>
        <v>0</v>
      </c>
      <c r="U32" s="331">
        <f ca="1">IF(U4&lt;&gt;"",IF('2.1 Kraftwerk allgemein'!$F$14=Dropdowns!$B$4,IF(U30+U33&gt;0,U30+U33,0),IF(U30&gt;0,U30,0)),"")</f>
        <v>0</v>
      </c>
      <c r="V32" s="331">
        <f ca="1">IF(V4&lt;&gt;"",IF('2.1 Kraftwerk allgemein'!$F$14=Dropdowns!$B$4,IF(V30+V33&gt;0,V30+V33,0),IF(V30&gt;0,V30,0)),"")</f>
        <v>0</v>
      </c>
      <c r="W32" s="331">
        <f ca="1">IF(W4&lt;&gt;"",IF('2.1 Kraftwerk allgemein'!$F$14=Dropdowns!$B$4,IF(W30+W33&gt;0,W30+W33,0),IF(W30&gt;0,W30,0)),"")</f>
        <v>0</v>
      </c>
      <c r="X32" s="331">
        <f ca="1">IF(X4&lt;&gt;"",IF('2.1 Kraftwerk allgemein'!$F$14=Dropdowns!$B$4,IF(X30+X33&gt;0,X30+X33,0),IF(X30&gt;0,X30,0)),"")</f>
        <v>0</v>
      </c>
      <c r="Y32" s="331">
        <f ca="1">IF(Y4&lt;&gt;"",IF('2.1 Kraftwerk allgemein'!$F$14=Dropdowns!$B$4,IF(Y30+Y33&gt;0,Y30+Y33,0),IF(Y30&gt;0,Y30,0)),"")</f>
        <v>0</v>
      </c>
      <c r="Z32" s="331">
        <f ca="1">IF(Z4&lt;&gt;"",IF('2.1 Kraftwerk allgemein'!$F$14=Dropdowns!$B$4,IF(Z30+Z33&gt;0,Z30+Z33,0),IF(Z30&gt;0,Z30,0)),"")</f>
        <v>0</v>
      </c>
      <c r="AA32" s="331">
        <f ca="1">IF(AA4&lt;&gt;"",IF('2.1 Kraftwerk allgemein'!$F$14=Dropdowns!$B$4,IF(AA30+AA33&gt;0,AA30+AA33,0),IF(AA30&gt;0,AA30,0)),"")</f>
        <v>0</v>
      </c>
      <c r="AB32" s="331">
        <f ca="1">IF(AB4&lt;&gt;"",IF('2.1 Kraftwerk allgemein'!$F$14=Dropdowns!$B$4,IF(AB30+AB33&gt;0,AB30+AB33,0),IF(AB30&gt;0,AB30,0)),"")</f>
        <v>0</v>
      </c>
      <c r="AC32" s="331">
        <f ca="1">IF(AC4&lt;&gt;"",IF('2.1 Kraftwerk allgemein'!$F$14=Dropdowns!$B$4,IF(AC30+AC33&gt;0,AC30+AC33,0),IF(AC30&gt;0,AC30,0)),"")</f>
        <v>0</v>
      </c>
      <c r="AD32" s="331">
        <f ca="1">IF(AD4&lt;&gt;"",IF('2.1 Kraftwerk allgemein'!$F$14=Dropdowns!$B$4,IF(AD30+AD33&gt;0,AD30+AD33,0),IF(AD30&gt;0,AD30,0)),"")</f>
        <v>0</v>
      </c>
      <c r="AE32" s="331">
        <f ca="1">IF(AE4&lt;&gt;"",IF('2.1 Kraftwerk allgemein'!$F$14=Dropdowns!$B$4,IF(AE30+AE33&gt;0,AE30+AE33,0),IF(AE30&gt;0,AE30,0)),"")</f>
        <v>0</v>
      </c>
      <c r="AF32" s="331">
        <f ca="1">IF(AF4&lt;&gt;"",IF('2.1 Kraftwerk allgemein'!$F$14=Dropdowns!$B$4,IF(AF30+AF33&gt;0,AF30+AF33,0),IF(AF30&gt;0,AF30,0)),"")</f>
        <v>0</v>
      </c>
      <c r="AG32" s="331">
        <f ca="1">IF(AG4&lt;&gt;"",IF('2.1 Kraftwerk allgemein'!$F$14=Dropdowns!$B$4,IF(AG30+AG33&gt;0,AG30+AG33,0),IF(AG30&gt;0,AG30,0)),"")</f>
        <v>0</v>
      </c>
      <c r="AH32" s="331">
        <f ca="1">IF(AH4&lt;&gt;"",IF('2.1 Kraftwerk allgemein'!$F$14=Dropdowns!$B$4,IF(AH30+AH33&gt;0,AH30+AH33,0),IF(AH30&gt;0,AH30,0)),"")</f>
        <v>0</v>
      </c>
      <c r="AI32" s="331">
        <f ca="1">IF(AI4&lt;&gt;"",IF('2.1 Kraftwerk allgemein'!$F$14=Dropdowns!$B$4,IF(AI30+AI33&gt;0,AI30+AI33,0),IF(AI30&gt;0,AI30,0)),"")</f>
        <v>0</v>
      </c>
      <c r="AJ32" s="331">
        <f ca="1">IF(AJ4&lt;&gt;"",IF('2.1 Kraftwerk allgemein'!$F$14=Dropdowns!$B$4,IF(AJ30+AJ33&gt;0,AJ30+AJ33,0),IF(AJ30&gt;0,AJ30,0)),"")</f>
        <v>0</v>
      </c>
      <c r="AK32" s="331">
        <f ca="1">IF(AK4&lt;&gt;"",IF('2.1 Kraftwerk allgemein'!$F$14=Dropdowns!$B$4,IF(AK30+AK33&gt;0,AK30+AK33,0),IF(AK30&gt;0,AK30,0)),"")</f>
        <v>0</v>
      </c>
      <c r="AL32" s="331">
        <f ca="1">IF(AL4&lt;&gt;"",IF('2.1 Kraftwerk allgemein'!$F$14=Dropdowns!$B$4,IF(AL30+AL33&gt;0,AL30+AL33,0),IF(AL30&gt;0,AL30,0)),"")</f>
        <v>0</v>
      </c>
      <c r="AM32" s="331" t="str">
        <f>IF(AM4&lt;&gt;"",IF('2.1 Kraftwerk allgemein'!$F$14=Dropdowns!$B$4,IF(AM30+AM33&gt;0,AM30+AM33,0),IF(AM30&gt;0,AM30,0)),"")</f>
        <v/>
      </c>
      <c r="AN32" s="331" t="str">
        <f>IF(AN4&lt;&gt;"",IF('2.1 Kraftwerk allgemein'!$F$14=Dropdowns!$B$4,IF(AN30+AN33&gt;0,AN30+AN33,0),IF(AN30&gt;0,AN30,0)),"")</f>
        <v/>
      </c>
      <c r="AO32" s="331" t="str">
        <f>IF(AO4&lt;&gt;"",IF('2.1 Kraftwerk allgemein'!$F$14=Dropdowns!$B$4,IF(AO30+AO33&gt;0,AO30+AO33,0),IF(AO30&gt;0,AO30,0)),"")</f>
        <v/>
      </c>
      <c r="AP32" s="331" t="str">
        <f>IF(AP4&lt;&gt;"",IF('2.1 Kraftwerk allgemein'!$F$14=Dropdowns!$B$4,IF(AP30+AP33&gt;0,AP30+AP33,0),IF(AP30&gt;0,AP30,0)),"")</f>
        <v/>
      </c>
      <c r="AQ32" s="331" t="str">
        <f>IF(AQ4&lt;&gt;"",IF('2.1 Kraftwerk allgemein'!$F$14=Dropdowns!$B$4,IF(AQ30+AQ33&gt;0,AQ30+AQ33,0),IF(AQ30&gt;0,AQ30,0)),"")</f>
        <v/>
      </c>
      <c r="AR32" s="331" t="str">
        <f>IF(AR4&lt;&gt;"",IF('2.1 Kraftwerk allgemein'!$F$14=Dropdowns!$B$4,IF(AR30+AR33&gt;0,AR30+AR33,0),IF(AR30&gt;0,AR30,0)),"")</f>
        <v/>
      </c>
      <c r="AS32" s="331" t="str">
        <f>IF(AS4&lt;&gt;"",IF('2.1 Kraftwerk allgemein'!$F$14=Dropdowns!$B$4,IF(AS30+AS33&gt;0,AS30+AS33,0),IF(AS30&gt;0,AS30,0)),"")</f>
        <v/>
      </c>
      <c r="AT32" s="331" t="str">
        <f>IF(AT4&lt;&gt;"",IF('2.1 Kraftwerk allgemein'!$F$14=Dropdowns!$B$4,IF(AT30+AT33&gt;0,AT30+AT33,0),IF(AT30&gt;0,AT30,0)),"")</f>
        <v/>
      </c>
      <c r="AU32" s="331" t="str">
        <f>IF(AU4&lt;&gt;"",IF('2.1 Kraftwerk allgemein'!$F$14=Dropdowns!$B$4,IF(AU30+AU33&gt;0,AU30+AU33,0),IF(AU30&gt;0,AU30,0)),"")</f>
        <v/>
      </c>
      <c r="AV32" s="331" t="str">
        <f>IF(AV4&lt;&gt;"",IF('2.1 Kraftwerk allgemein'!$F$14=Dropdowns!$B$4,IF(AV30+AV33&gt;0,AV30+AV33,0),IF(AV30&gt;0,AV30,0)),"")</f>
        <v/>
      </c>
      <c r="AW32" s="331" t="str">
        <f>IF(AW4&lt;&gt;"",IF('2.1 Kraftwerk allgemein'!$F$14=Dropdowns!$B$4,IF(AW30+AW33&gt;0,AW30+AW33,0),IF(AW30&gt;0,AW30,0)),"")</f>
        <v/>
      </c>
      <c r="AX32" s="331" t="str">
        <f>IF(AX4&lt;&gt;"",IF('2.1 Kraftwerk allgemein'!$F$14=Dropdowns!$B$4,IF(AX30+AX33&gt;0,AX30+AX33,0),IF(AX30&gt;0,AX30,0)),"")</f>
        <v/>
      </c>
      <c r="AY32" s="331" t="str">
        <f>IF(AY4&lt;&gt;"",IF('2.1 Kraftwerk allgemein'!$F$14=Dropdowns!$B$4,IF(AY30+AY33&gt;0,AY30+AY33,0),IF(AY30&gt;0,AY30,0)),"")</f>
        <v/>
      </c>
      <c r="AZ32" s="331" t="str">
        <f>IF(AZ4&lt;&gt;"",IF('2.1 Kraftwerk allgemein'!$F$14=Dropdowns!$B$4,IF(AZ30+AZ33&gt;0,AZ30+AZ33,0),IF(AZ30&gt;0,AZ30,0)),"")</f>
        <v/>
      </c>
      <c r="BA32" s="331" t="str">
        <f>IF(BA4&lt;&gt;"",IF('2.1 Kraftwerk allgemein'!$F$14=Dropdowns!$B$4,IF(BA30+BA33&gt;0,BA30+BA33,0),IF(BA30&gt;0,BA30,0)),"")</f>
        <v/>
      </c>
      <c r="BB32" s="331" t="str">
        <f>IF(BB4&lt;&gt;"",IF('2.1 Kraftwerk allgemein'!$F$14=Dropdowns!$B$4,IF(BB30+BB33&gt;0,BB30+BB33,0),IF(BB30&gt;0,BB30,0)),"")</f>
        <v/>
      </c>
      <c r="BC32" s="331" t="str">
        <f>IF(BC4&lt;&gt;"",IF('2.1 Kraftwerk allgemein'!$F$14=Dropdowns!$B$4,IF(BC30+BC33&gt;0,BC30+BC33,0),IF(BC30&gt;0,BC30,0)),"")</f>
        <v/>
      </c>
      <c r="BD32" s="331" t="str">
        <f>IF(BD4&lt;&gt;"",IF('2.1 Kraftwerk allgemein'!$F$14=Dropdowns!$B$4,IF(BD30+BD33&gt;0,BD30+BD33,0),IF(BD30&gt;0,BD30,0)),"")</f>
        <v/>
      </c>
      <c r="BE32" s="331" t="str">
        <f>IF(BE4&lt;&gt;"",IF('2.1 Kraftwerk allgemein'!$F$14=Dropdowns!$B$4,IF(BE30+BE33&gt;0,BE30+BE33,0),IF(BE30&gt;0,BE30,0)),"")</f>
        <v/>
      </c>
      <c r="BF32" s="331" t="str">
        <f>IF(BF4&lt;&gt;"",IF('2.1 Kraftwerk allgemein'!$F$14=Dropdowns!$B$4,IF(BF30+BF33&gt;0,BF30+BF33,0),IF(BF30&gt;0,BF30,0)),"")</f>
        <v/>
      </c>
      <c r="BG32" s="331" t="str">
        <f>IF(BG4&lt;&gt;"",IF('2.1 Kraftwerk allgemein'!$F$14=Dropdowns!$B$4,IF(BG30+BG33&gt;0,BG30+BG33,0),IF(BG30&gt;0,BG30,0)),"")</f>
        <v/>
      </c>
      <c r="BH32" s="331" t="str">
        <f>IF(BH4&lt;&gt;"",IF('2.1 Kraftwerk allgemein'!$F$14=Dropdowns!$B$4,IF(BH30+BH33&gt;0,BH30+BH33,0),IF(BH30&gt;0,BH30,0)),"")</f>
        <v/>
      </c>
      <c r="BI32" s="331" t="str">
        <f>IF(BI4&lt;&gt;"",IF('2.1 Kraftwerk allgemein'!$F$14=Dropdowns!$B$4,IF(BI30+BI33&gt;0,BI30+BI33,0),IF(BI30&gt;0,BI30,0)),"")</f>
        <v/>
      </c>
      <c r="BJ32" s="331" t="str">
        <f>IF(BJ4&lt;&gt;"",IF('2.1 Kraftwerk allgemein'!$F$14=Dropdowns!$B$4,IF(BJ30+BJ33&gt;0,BJ30+BJ33,0),IF(BJ30&gt;0,BJ30,0)),"")</f>
        <v/>
      </c>
      <c r="BK32" s="331" t="str">
        <f>IF(BK4&lt;&gt;"",IF('2.1 Kraftwerk allgemein'!$F$14=Dropdowns!$B$4,IF(BK30+BK33&gt;0,BK30+BK33,0),IF(BK30&gt;0,BK30,0)),"")</f>
        <v/>
      </c>
      <c r="BL32" s="331" t="str">
        <f>IF(BL4&lt;&gt;"",IF('2.1 Kraftwerk allgemein'!$F$14=Dropdowns!$B$4,IF(BL30+BL33&gt;0,BL30+BL33,0),IF(BL30&gt;0,BL30,0)),"")</f>
        <v/>
      </c>
      <c r="BM32" s="331" t="str">
        <f>IF(BM4&lt;&gt;"",IF('2.1 Kraftwerk allgemein'!$F$14=Dropdowns!$B$4,IF(BM30+BM33&gt;0,BM30+BM33,0),IF(BM30&gt;0,BM30,0)),"")</f>
        <v/>
      </c>
      <c r="BN32" s="331" t="str">
        <f>IF(BN4&lt;&gt;"",IF('2.1 Kraftwerk allgemein'!$F$14=Dropdowns!$B$4,IF(BN30+BN33&gt;0,BN30+BN33,0),IF(BN30&gt;0,BN30,0)),"")</f>
        <v/>
      </c>
      <c r="BO32" s="331" t="str">
        <f>IF(BO4&lt;&gt;"",IF('2.1 Kraftwerk allgemein'!$F$14=Dropdowns!$B$4,IF(BO30+BO33&gt;0,BO30+BO33,0),IF(BO30&gt;0,BO30,0)),"")</f>
        <v/>
      </c>
      <c r="BP32" s="331" t="str">
        <f>IF(BP4&lt;&gt;"",IF('2.1 Kraftwerk allgemein'!$F$14=Dropdowns!$B$4,IF(BP30+BP33&gt;0,BP30+BP33,0),IF(BP30&gt;0,BP30,0)),"")</f>
        <v/>
      </c>
      <c r="BQ32" s="331" t="str">
        <f>IF(BQ4&lt;&gt;"",IF('2.1 Kraftwerk allgemein'!$F$14=Dropdowns!$B$4,IF(BQ30+BQ33&gt;0,BQ30+BQ33,0),IF(BQ30&gt;0,BQ30,0)),"")</f>
        <v/>
      </c>
      <c r="BR32" s="331" t="str">
        <f>IF(BR4&lt;&gt;"",IF('2.1 Kraftwerk allgemein'!$F$14=Dropdowns!$B$4,IF(BR30+BR33&gt;0,BR30+BR33,0),IF(BR30&gt;0,BR30,0)),"")</f>
        <v/>
      </c>
      <c r="BS32" s="331" t="str">
        <f>IF(BS4&lt;&gt;"",IF('2.1 Kraftwerk allgemein'!$F$14=Dropdowns!$B$4,IF(BS30+BS33&gt;0,BS30+BS33,0),IF(BS30&gt;0,BS30,0)),"")</f>
        <v/>
      </c>
      <c r="BT32" s="331" t="str">
        <f>IF(BT4&lt;&gt;"",IF('2.1 Kraftwerk allgemein'!$F$14=Dropdowns!$B$4,IF(BT30+BT33&gt;0,BT30+BT33,0),IF(BT30&gt;0,BT30,0)),"")</f>
        <v/>
      </c>
      <c r="BU32" s="331" t="str">
        <f>IF(BU4&lt;&gt;"",IF('2.1 Kraftwerk allgemein'!$F$14=Dropdowns!$B$4,IF(BU30+BU33&gt;0,BU30+BU33,0),IF(BU30&gt;0,BU30,0)),"")</f>
        <v/>
      </c>
      <c r="BV32" s="331" t="str">
        <f>IF(BV4&lt;&gt;"",IF('2.1 Kraftwerk allgemein'!$F$14=Dropdowns!$B$4,IF(BV30+BV33&gt;0,BV30+BV33,0),IF(BV30&gt;0,BV30,0)),"")</f>
        <v/>
      </c>
      <c r="BW32" s="331" t="str">
        <f>IF(BW4&lt;&gt;"",IF('2.1 Kraftwerk allgemein'!$F$14=Dropdowns!$B$4,IF(BW30+BW33&gt;0,BW30+BW33,0),IF(BW30&gt;0,BW30,0)),"")</f>
        <v/>
      </c>
      <c r="BX32" s="331" t="str">
        <f>IF(BX4&lt;&gt;"",IF('2.1 Kraftwerk allgemein'!$F$14=Dropdowns!$B$4,IF(BX30+BX33&gt;0,BX30+BX33,0),IF(BX30&gt;0,BX30,0)),"")</f>
        <v/>
      </c>
      <c r="BY32" s="331" t="str">
        <f>IF(BY4&lt;&gt;"",IF('2.1 Kraftwerk allgemein'!$F$14=Dropdowns!$B$4,IF(BY30+BY33&gt;0,BY30+BY33,0),IF(BY30&gt;0,BY30,0)),"")</f>
        <v/>
      </c>
      <c r="BZ32" s="331" t="str">
        <f>IF(BZ4&lt;&gt;"",IF('2.1 Kraftwerk allgemein'!$F$14=Dropdowns!$B$4,IF(BZ30+BZ33&gt;0,BZ30+BZ33,0),IF(BZ30&gt;0,BZ30,0)),"")</f>
        <v/>
      </c>
      <c r="CA32" s="331" t="str">
        <f>IF(CA4&lt;&gt;"",IF('2.1 Kraftwerk allgemein'!$F$14=Dropdowns!$B$4,IF(CA30+CA33&gt;0,CA30+CA33,0),IF(CA30&gt;0,CA30,0)),"")</f>
        <v/>
      </c>
      <c r="CB32" s="331" t="str">
        <f>IF(CB4&lt;&gt;"",IF('2.1 Kraftwerk allgemein'!$F$14=Dropdowns!$B$4,IF(CB30+CB33&gt;0,CB30+CB33,0),IF(CB30&gt;0,CB30,0)),"")</f>
        <v/>
      </c>
      <c r="CC32" s="331" t="str">
        <f>IF(CC4&lt;&gt;"",IF('2.1 Kraftwerk allgemein'!$F$14=Dropdowns!$B$4,IF(CC30+CC33&gt;0,CC30+CC33,0),IF(CC30&gt;0,CC30,0)),"")</f>
        <v/>
      </c>
      <c r="CD32" s="331" t="str">
        <f>IF(CD4&lt;&gt;"",IF('2.1 Kraftwerk allgemein'!$F$14=Dropdowns!$B$4,IF(CD30+CD33&gt;0,CD30+CD33,0),IF(CD30&gt;0,CD30,0)),"")</f>
        <v/>
      </c>
      <c r="CE32" s="331" t="str">
        <f>IF(CE4&lt;&gt;"",IF('2.1 Kraftwerk allgemein'!$F$14=Dropdowns!$B$4,IF(CE30+CE33&gt;0,CE30+CE33,0),IF(CE30&gt;0,CE30,0)),"")</f>
        <v/>
      </c>
      <c r="CF32" s="331" t="str">
        <f>IF(CF4&lt;&gt;"",IF('2.1 Kraftwerk allgemein'!$F$14=Dropdowns!$B$4,IF(CF30+CF33&gt;0,CF30+CF33,0),IF(CF30&gt;0,CF30,0)),"")</f>
        <v/>
      </c>
      <c r="CG32" s="331" t="str">
        <f>IF(CG4&lt;&gt;"",IF('2.1 Kraftwerk allgemein'!$F$14=Dropdowns!$B$4,IF(CG30+CG33&gt;0,CG30+CG33,0),IF(CG30&gt;0,CG30,0)),"")</f>
        <v/>
      </c>
      <c r="CH32" s="331" t="str">
        <f>IF(CH4&lt;&gt;"",IF('2.1 Kraftwerk allgemein'!$F$14=Dropdowns!$B$4,IF(CH30+CH33&gt;0,CH30+CH33,0),IF(CH30&gt;0,CH30,0)),"")</f>
        <v/>
      </c>
      <c r="CI32" s="331" t="str">
        <f>IF(CI4&lt;&gt;"",IF('2.1 Kraftwerk allgemein'!$F$14=Dropdowns!$B$4,IF(CI30+CI33&gt;0,CI30+CI33,0),IF(CI30&gt;0,CI30,0)),"")</f>
        <v/>
      </c>
      <c r="CJ32" s="331" t="str">
        <f>IF(CJ4&lt;&gt;"",IF('2.1 Kraftwerk allgemein'!$F$14=Dropdowns!$B$4,IF(CJ30+CJ33&gt;0,CJ30+CJ33,0),IF(CJ30&gt;0,CJ30,0)),"")</f>
        <v/>
      </c>
      <c r="CK32" s="331" t="str">
        <f>IF(CK4&lt;&gt;"",IF('2.1 Kraftwerk allgemein'!$F$14=Dropdowns!$B$4,IF(CK30+CK33&gt;0,CK30+CK33,0),IF(CK30&gt;0,CK30,0)),"")</f>
        <v/>
      </c>
      <c r="CL32" s="331" t="str">
        <f>IF(CL4&lt;&gt;"",IF('2.1 Kraftwerk allgemein'!$F$14=Dropdowns!$B$4,IF(CL30+CL33&gt;0,CL30+CL33,0),IF(CL30&gt;0,CL30,0)),"")</f>
        <v/>
      </c>
      <c r="CM32" s="331" t="str">
        <f>IF(CM4&lt;&gt;"",IF('2.1 Kraftwerk allgemein'!$F$14=Dropdowns!$B$4,IF(CM30+CM33&gt;0,CM30+CM33,0),IF(CM30&gt;0,CM30,0)),"")</f>
        <v/>
      </c>
      <c r="CN32" s="331" t="str">
        <f>IF(CN4&lt;&gt;"",IF('2.1 Kraftwerk allgemein'!$F$14=Dropdowns!$B$4,IF(CN30+CN33&gt;0,CN30+CN33,0),IF(CN30&gt;0,CN30,0)),"")</f>
        <v/>
      </c>
      <c r="CO32" s="331" t="str">
        <f>IF(CO4&lt;&gt;"",IF('2.1 Kraftwerk allgemein'!$F$14=Dropdowns!$B$4,IF(CO30+CO33&gt;0,CO30+CO33,0),IF(CO30&gt;0,CO30,0)),"")</f>
        <v/>
      </c>
      <c r="CP32" s="331" t="str">
        <f>IF(CP4&lt;&gt;"",IF('2.1 Kraftwerk allgemein'!$F$14=Dropdowns!$B$4,IF(CP30+CP33&gt;0,CP30+CP33,0),IF(CP30&gt;0,CP30,0)),"")</f>
        <v/>
      </c>
      <c r="CQ32" s="331" t="str">
        <f>IF(CQ4&lt;&gt;"",IF('2.1 Kraftwerk allgemein'!$F$14=Dropdowns!$B$4,IF(CQ30+CQ33&gt;0,CQ30+CQ33,0),IF(CQ30&gt;0,CQ30,0)),"")</f>
        <v/>
      </c>
      <c r="CR32" s="331" t="str">
        <f>IF(CR4&lt;&gt;"",IF('2.1 Kraftwerk allgemein'!$F$14=Dropdowns!$B$4,IF(CR30+CR33&gt;0,CR30+CR33,0),IF(CR30&gt;0,CR30,0)),"")</f>
        <v/>
      </c>
      <c r="CS32" s="331" t="str">
        <f>IF(CS4&lt;&gt;"",IF('2.1 Kraftwerk allgemein'!$F$14=Dropdowns!$B$4,IF(CS30+CS33&gt;0,CS30+CS33,0),IF(CS30&gt;0,CS30,0)),"")</f>
        <v/>
      </c>
      <c r="CT32" s="331" t="str">
        <f>IF(CT4&lt;&gt;"",IF('2.1 Kraftwerk allgemein'!$F$14=Dropdowns!$B$4,IF(CT30+CT33&gt;0,CT30+CT33,0),IF(CT30&gt;0,CT30,0)),"")</f>
        <v/>
      </c>
      <c r="CU32" s="331" t="str">
        <f>IF(CU4&lt;&gt;"",IF('2.1 Kraftwerk allgemein'!$F$14=Dropdowns!$B$4,IF(CU30+CU33&gt;0,CU30+CU33,0),IF(CU30&gt;0,CU30,0)),"")</f>
        <v/>
      </c>
      <c r="CV32" s="331" t="str">
        <f>IF(CV4&lt;&gt;"",IF('2.1 Kraftwerk allgemein'!$F$14=Dropdowns!$B$4,IF(CV30+CV33&gt;0,CV30+CV33,0),IF(CV30&gt;0,CV30,0)),"")</f>
        <v/>
      </c>
      <c r="CW32" s="331" t="str">
        <f>IF(CW4&lt;&gt;"",IF('2.1 Kraftwerk allgemein'!$F$14=Dropdowns!$B$4,IF(CW30+CW33&gt;0,CW30+CW33,0),IF(CW30&gt;0,CW30,0)),"")</f>
        <v/>
      </c>
      <c r="CX32" s="331" t="str">
        <f>IF(CX4&lt;&gt;"",IF('2.1 Kraftwerk allgemein'!$F$14=Dropdowns!$B$4,IF(CX30+CX33&gt;0,CX30+CX33,0),IF(CX30&gt;0,CX30,0)),"")</f>
        <v/>
      </c>
      <c r="CY32" s="331" t="str">
        <f>IF(CY4&lt;&gt;"",IF('2.1 Kraftwerk allgemein'!$F$14=Dropdowns!$B$4,IF(CY30+CY33&gt;0,CY30+CY33,0),IF(CY30&gt;0,CY30,0)),"")</f>
        <v/>
      </c>
      <c r="CZ32" s="331" t="str">
        <f>IF(CZ4&lt;&gt;"",IF('2.1 Kraftwerk allgemein'!$F$14=Dropdowns!$B$4,IF(CZ30+CZ33&gt;0,CZ30+CZ33,0),IF(CZ30&gt;0,CZ30,0)),"")</f>
        <v/>
      </c>
      <c r="DA32" s="331" t="str">
        <f>IF(DA4&lt;&gt;"",IF('2.1 Kraftwerk allgemein'!$F$14=Dropdowns!$B$4,IF(DA30+DA33&gt;0,DA30+DA33,0),IF(DA30&gt;0,DA30,0)),"")</f>
        <v/>
      </c>
      <c r="DB32" s="331" t="str">
        <f>IF(DB4&lt;&gt;"",IF('2.1 Kraftwerk allgemein'!$F$14=Dropdowns!$B$4,IF(DB30+DB33&gt;0,DB30+DB33,0),IF(DB30&gt;0,DB30,0)),"")</f>
        <v/>
      </c>
    </row>
    <row r="33" spans="1:106" s="159" customFormat="1" ht="15" customHeight="1" x14ac:dyDescent="0.35">
      <c r="A33" s="158"/>
      <c r="B33" s="155"/>
      <c r="C33" s="155" t="str">
        <f>IF('2.1 Kraftwerk allgemein'!$F$2="f",d_f_i!$B358,IF('2.1 Kraftwerk allgemein'!$F$2="i",d_f_i!$C358,d_f_i!$A358))</f>
        <v>Verfügbarer Verlustvortrag</v>
      </c>
      <c r="D33" s="140" t="str">
        <f t="shared" si="206"/>
        <v>real</v>
      </c>
      <c r="E33" s="140" t="str">
        <f t="shared" si="207"/>
        <v>[Tsd. CHF]</v>
      </c>
      <c r="F33" s="331">
        <f>0</f>
        <v>0</v>
      </c>
      <c r="G33" s="331">
        <f ca="1">IF(G4&lt;&gt;"",
IF(G4&gt;$F$4+'1.1 Allgemein'!$I$8,
IF((F33-OFFSET(F78,0,-'1.1 Allgemein'!$I$8)+F30)&lt;0,F33-OFFSET(F78,0,-'1.1 Allgemein'!$I$8)+F30,0),IF((F33+F30)&lt;0,(F33+F30),0)),"")</f>
        <v>0</v>
      </c>
      <c r="H33" s="331">
        <f ca="1">IF(H4&lt;&gt;"",
IF(H4&gt;$F$4+'1.1 Allgemein'!$I$8,
IF((G33-OFFSET(G78,0,-'1.1 Allgemein'!$I$8)+G30)&lt;0,G33-OFFSET(G78,0,-'1.1 Allgemein'!$I$8)+G30,0),IF((G33+G30)&lt;0,(G33+G30),0)),"")</f>
        <v>0</v>
      </c>
      <c r="I33" s="331">
        <f ca="1">IF(I4&lt;&gt;"",
IF(I4&gt;$F$4+'1.1 Allgemein'!$I$8,
IF((H33-OFFSET(H78,0,-'1.1 Allgemein'!$I$8)+H30)&lt;0,H33-OFFSET(H78,0,-'1.1 Allgemein'!$I$8)+H30,0),IF((H33+H30)&lt;0,(H33+H30),0)),"")</f>
        <v>0</v>
      </c>
      <c r="J33" s="331">
        <f ca="1">IF(J4&lt;&gt;"",
IF(J4&gt;$F$4+'1.1 Allgemein'!$I$8,
IF((I33-OFFSET(I78,0,-'1.1 Allgemein'!$I$8)+I30)&lt;0,I33-OFFSET(I78,0,-'1.1 Allgemein'!$I$8)+I30,0),IF((I33+I30)&lt;0,(I33+I30),0)),"")</f>
        <v>0</v>
      </c>
      <c r="K33" s="331">
        <f ca="1">IF(K4&lt;&gt;"",
IF(K4&gt;$F$4+'1.1 Allgemein'!$I$8,
IF((J33-OFFSET(J78,0,-'1.1 Allgemein'!$I$8)+J30)&lt;0,J33-OFFSET(J78,0,-'1.1 Allgemein'!$I$8)+J30,0),IF((J33+J30)&lt;0,(J33+J30),0)),"")</f>
        <v>0</v>
      </c>
      <c r="L33" s="331">
        <f ca="1">IF(L4&lt;&gt;"",
IF(L4&gt;$F$4+'1.1 Allgemein'!$I$8,
IF((K33-OFFSET(K78,0,-'1.1 Allgemein'!$I$8)+K30)&lt;0,K33-OFFSET(K78,0,-'1.1 Allgemein'!$I$8)+K30,0),IF((K33+K30)&lt;0,(K33+K30),0)),"")</f>
        <v>0</v>
      </c>
      <c r="M33" s="331">
        <f ca="1">IF(M4&lt;&gt;"",
IF(M4&gt;$F$4+'1.1 Allgemein'!$I$8,
IF((L33-OFFSET(L78,0,-'1.1 Allgemein'!$I$8)+L30)&lt;0,L33-OFFSET(L78,0,-'1.1 Allgemein'!$I$8)+L30,0),IF((L33+L30)&lt;0,(L33+L30),0)),"")</f>
        <v>0</v>
      </c>
      <c r="N33" s="331">
        <f ca="1">IF(N4&lt;&gt;"",
IF(N4&gt;$F$4+'1.1 Allgemein'!$I$8,
IF((M33-OFFSET(M78,0,-'1.1 Allgemein'!$I$8)+M30)&lt;0,M33-OFFSET(M78,0,-'1.1 Allgemein'!$I$8)+M30,0),IF((M33+M30)&lt;0,(M33+M30),0)),"")</f>
        <v>0</v>
      </c>
      <c r="O33" s="331">
        <f ca="1">IF(O4&lt;&gt;"",
IF(O4&gt;$F$4+'1.1 Allgemein'!$I$8,
IF((N33-OFFSET(N78,0,-'1.1 Allgemein'!$I$8)+N30)&lt;0,N33-OFFSET(N78,0,-'1.1 Allgemein'!$I$8)+N30,0),IF((N33+N30)&lt;0,(N33+N30),0)),"")</f>
        <v>0</v>
      </c>
      <c r="P33" s="331">
        <f ca="1">IF(P4&lt;&gt;"",
IF(P4&gt;$F$4+'1.1 Allgemein'!$I$8,
IF((O33-OFFSET(O78,0,-'1.1 Allgemein'!$I$8)+O30)&lt;0,O33-OFFSET(O78,0,-'1.1 Allgemein'!$I$8)+O30,0),IF((O33+O30)&lt;0,(O33+O30),0)),"")</f>
        <v>0</v>
      </c>
      <c r="Q33" s="331">
        <f ca="1">IF(Q4&lt;&gt;"",
IF(Q4&gt;$F$4+'1.1 Allgemein'!$I$8,
IF((P33-OFFSET(P78,0,-'1.1 Allgemein'!$I$8)+P30)&lt;0,P33-OFFSET(P78,0,-'1.1 Allgemein'!$I$8)+P30,0),IF((P33+P30)&lt;0,(P33+P30),0)),"")</f>
        <v>0</v>
      </c>
      <c r="R33" s="331">
        <f ca="1">IF(R4&lt;&gt;"",
IF(R4&gt;$F$4+'1.1 Allgemein'!$I$8,
IF((Q33-OFFSET(Q78,0,-'1.1 Allgemein'!$I$8)+Q30)&lt;0,Q33-OFFSET(Q78,0,-'1.1 Allgemein'!$I$8)+Q30,0),IF((Q33+Q30)&lt;0,(Q33+Q30),0)),"")</f>
        <v>0</v>
      </c>
      <c r="S33" s="331">
        <f ca="1">IF(S4&lt;&gt;"",
IF(S4&gt;$F$4+'1.1 Allgemein'!$I$8,
IF((R33-OFFSET(R78,0,-'1.1 Allgemein'!$I$8)+R30)&lt;0,R33-OFFSET(R78,0,-'1.1 Allgemein'!$I$8)+R30,0),IF((R33+R30)&lt;0,(R33+R30),0)),"")</f>
        <v>0</v>
      </c>
      <c r="T33" s="331">
        <f ca="1">IF(T4&lt;&gt;"",
IF(T4&gt;$F$4+'1.1 Allgemein'!$I$8,
IF((S33-OFFSET(S78,0,-'1.1 Allgemein'!$I$8)+S30)&lt;0,S33-OFFSET(S78,0,-'1.1 Allgemein'!$I$8)+S30,0),IF((S33+S30)&lt;0,(S33+S30),0)),"")</f>
        <v>0</v>
      </c>
      <c r="U33" s="331">
        <f ca="1">IF(U4&lt;&gt;"",
IF(U4&gt;$F$4+'1.1 Allgemein'!$I$8,
IF((T33-OFFSET(T78,0,-'1.1 Allgemein'!$I$8)+T30)&lt;0,T33-OFFSET(T78,0,-'1.1 Allgemein'!$I$8)+T30,0),IF((T33+T30)&lt;0,(T33+T30),0)),"")</f>
        <v>0</v>
      </c>
      <c r="V33" s="331">
        <f ca="1">IF(V4&lt;&gt;"",
IF(V4&gt;$F$4+'1.1 Allgemein'!$I$8,
IF((U33-OFFSET(U78,0,-'1.1 Allgemein'!$I$8)+U30)&lt;0,U33-OFFSET(U78,0,-'1.1 Allgemein'!$I$8)+U30,0),IF((U33+U30)&lt;0,(U33+U30),0)),"")</f>
        <v>0</v>
      </c>
      <c r="W33" s="331">
        <f ca="1">IF(W4&lt;&gt;"",
IF(W4&gt;$F$4+'1.1 Allgemein'!$I$8,
IF((V33-OFFSET(V78,0,-'1.1 Allgemein'!$I$8)+V30)&lt;0,V33-OFFSET(V78,0,-'1.1 Allgemein'!$I$8)+V30,0),IF((V33+V30)&lt;0,(V33+V30),0)),"")</f>
        <v>0</v>
      </c>
      <c r="X33" s="331">
        <f ca="1">IF(X4&lt;&gt;"",
IF(X4&gt;$F$4+'1.1 Allgemein'!$I$8,
IF((W33-OFFSET(W78,0,-'1.1 Allgemein'!$I$8)+W30)&lt;0,W33-OFFSET(W78,0,-'1.1 Allgemein'!$I$8)+W30,0),IF((W33+W30)&lt;0,(W33+W30),0)),"")</f>
        <v>0</v>
      </c>
      <c r="Y33" s="331">
        <f ca="1">IF(Y4&lt;&gt;"",
IF(Y4&gt;$F$4+'1.1 Allgemein'!$I$8,
IF((X33-OFFSET(X78,0,-'1.1 Allgemein'!$I$8)+X30)&lt;0,X33-OFFSET(X78,0,-'1.1 Allgemein'!$I$8)+X30,0),IF((X33+X30)&lt;0,(X33+X30),0)),"")</f>
        <v>0</v>
      </c>
      <c r="Z33" s="331">
        <f ca="1">IF(Z4&lt;&gt;"",
IF(Z4&gt;$F$4+'1.1 Allgemein'!$I$8,
IF((Y33-OFFSET(Y78,0,-'1.1 Allgemein'!$I$8)+Y30)&lt;0,Y33-OFFSET(Y78,0,-'1.1 Allgemein'!$I$8)+Y30,0),IF((Y33+Y30)&lt;0,(Y33+Y30),0)),"")</f>
        <v>0</v>
      </c>
      <c r="AA33" s="331">
        <f ca="1">IF(AA4&lt;&gt;"",
IF(AA4&gt;$F$4+'1.1 Allgemein'!$I$8,
IF((Z33-OFFSET(Z78,0,-'1.1 Allgemein'!$I$8)+Z30)&lt;0,Z33-OFFSET(Z78,0,-'1.1 Allgemein'!$I$8)+Z30,0),IF((Z33+Z30)&lt;0,(Z33+Z30),0)),"")</f>
        <v>0</v>
      </c>
      <c r="AB33" s="331">
        <f ca="1">IF(AB4&lt;&gt;"",
IF(AB4&gt;$F$4+'1.1 Allgemein'!$I$8,
IF((AA33-OFFSET(AA78,0,-'1.1 Allgemein'!$I$8)+AA30)&lt;0,AA33-OFFSET(AA78,0,-'1.1 Allgemein'!$I$8)+AA30,0),IF((AA33+AA30)&lt;0,(AA33+AA30),0)),"")</f>
        <v>0</v>
      </c>
      <c r="AC33" s="331">
        <f ca="1">IF(AC4&lt;&gt;"",
IF(AC4&gt;$F$4+'1.1 Allgemein'!$I$8,
IF((AB33-OFFSET(AB78,0,-'1.1 Allgemein'!$I$8)+AB30)&lt;0,AB33-OFFSET(AB78,0,-'1.1 Allgemein'!$I$8)+AB30,0),IF((AB33+AB30)&lt;0,(AB33+AB30),0)),"")</f>
        <v>0</v>
      </c>
      <c r="AD33" s="331">
        <f ca="1">IF(AD4&lt;&gt;"",
IF(AD4&gt;$F$4+'1.1 Allgemein'!$I$8,
IF((AC33-OFFSET(AC78,0,-'1.1 Allgemein'!$I$8)+AC30)&lt;0,AC33-OFFSET(AC78,0,-'1.1 Allgemein'!$I$8)+AC30,0),IF((AC33+AC30)&lt;0,(AC33+AC30),0)),"")</f>
        <v>0</v>
      </c>
      <c r="AE33" s="331">
        <f ca="1">IF(AE4&lt;&gt;"",
IF(AE4&gt;$F$4+'1.1 Allgemein'!$I$8,
IF((AD33-OFFSET(AD78,0,-'1.1 Allgemein'!$I$8)+AD30)&lt;0,AD33-OFFSET(AD78,0,-'1.1 Allgemein'!$I$8)+AD30,0),IF((AD33+AD30)&lt;0,(AD33+AD30),0)),"")</f>
        <v>0</v>
      </c>
      <c r="AF33" s="331">
        <f ca="1">IF(AF4&lt;&gt;"",
IF(AF4&gt;$F$4+'1.1 Allgemein'!$I$8,
IF((AE33-OFFSET(AE78,0,-'1.1 Allgemein'!$I$8)+AE30)&lt;0,AE33-OFFSET(AE78,0,-'1.1 Allgemein'!$I$8)+AE30,0),IF((AE33+AE30)&lt;0,(AE33+AE30),0)),"")</f>
        <v>0</v>
      </c>
      <c r="AG33" s="331">
        <f ca="1">IF(AG4&lt;&gt;"",
IF(AG4&gt;$F$4+'1.1 Allgemein'!$I$8,
IF((AF33-OFFSET(AF78,0,-'1.1 Allgemein'!$I$8)+AF30)&lt;0,AF33-OFFSET(AF78,0,-'1.1 Allgemein'!$I$8)+AF30,0),IF((AF33+AF30)&lt;0,(AF33+AF30),0)),"")</f>
        <v>0</v>
      </c>
      <c r="AH33" s="331">
        <f ca="1">IF(AH4&lt;&gt;"",
IF(AH4&gt;$F$4+'1.1 Allgemein'!$I$8,
IF((AG33-OFFSET(AG78,0,-'1.1 Allgemein'!$I$8)+AG30)&lt;0,AG33-OFFSET(AG78,0,-'1.1 Allgemein'!$I$8)+AG30,0),IF((AG33+AG30)&lt;0,(AG33+AG30),0)),"")</f>
        <v>0</v>
      </c>
      <c r="AI33" s="331">
        <f ca="1">IF(AI4&lt;&gt;"",
IF(AI4&gt;$F$4+'1.1 Allgemein'!$I$8,
IF((AH33-OFFSET(AH78,0,-'1.1 Allgemein'!$I$8)+AH30)&lt;0,AH33-OFFSET(AH78,0,-'1.1 Allgemein'!$I$8)+AH30,0),IF((AH33+AH30)&lt;0,(AH33+AH30),0)),"")</f>
        <v>0</v>
      </c>
      <c r="AJ33" s="331">
        <f ca="1">IF(AJ4&lt;&gt;"",
IF(AJ4&gt;$F$4+'1.1 Allgemein'!$I$8,
IF((AI33-OFFSET(AI78,0,-'1.1 Allgemein'!$I$8)+AI30)&lt;0,AI33-OFFSET(AI78,0,-'1.1 Allgemein'!$I$8)+AI30,0),IF((AI33+AI30)&lt;0,(AI33+AI30),0)),"")</f>
        <v>0</v>
      </c>
      <c r="AK33" s="331">
        <f ca="1">IF(AK4&lt;&gt;"",
IF(AK4&gt;$F$4+'1.1 Allgemein'!$I$8,
IF((AJ33-OFFSET(AJ78,0,-'1.1 Allgemein'!$I$8)+AJ30)&lt;0,AJ33-OFFSET(AJ78,0,-'1.1 Allgemein'!$I$8)+AJ30,0),IF((AJ33+AJ30)&lt;0,(AJ33+AJ30),0)),"")</f>
        <v>0</v>
      </c>
      <c r="AL33" s="331">
        <f ca="1">IF(AL4&lt;&gt;"",
IF(AL4&gt;$F$4+'1.1 Allgemein'!$I$8,
IF((AK33-OFFSET(AK78,0,-'1.1 Allgemein'!$I$8)+AK30)&lt;0,AK33-OFFSET(AK78,0,-'1.1 Allgemein'!$I$8)+AK30,0),IF((AK33+AK30)&lt;0,(AK33+AK30),0)),"")</f>
        <v>0</v>
      </c>
      <c r="AM33" s="331" t="str">
        <f ca="1">IF(AM4&lt;&gt;"",
IF(AM4&gt;$F$4+'1.1 Allgemein'!$I$8,
IF((AL33-OFFSET(AL78,0,-'1.1 Allgemein'!$I$8)+AL30)&lt;0,AL33-OFFSET(AL78,0,-'1.1 Allgemein'!$I$8)+AL30,0),IF((AL33+AL30)&lt;0,(AL33+AL30),0)),"")</f>
        <v/>
      </c>
      <c r="AN33" s="331" t="str">
        <f ca="1">IF(AN4&lt;&gt;"",
IF(AN4&gt;$F$4+'1.1 Allgemein'!$I$8,
IF((AM33-OFFSET(AM78,0,-'1.1 Allgemein'!$I$8)+AM30)&lt;0,AM33-OFFSET(AM78,0,-'1.1 Allgemein'!$I$8)+AM30,0),IF((AM33+AM30)&lt;0,(AM33+AM30),0)),"")</f>
        <v/>
      </c>
      <c r="AO33" s="331" t="str">
        <f ca="1">IF(AO4&lt;&gt;"",
IF(AO4&gt;$F$4+'1.1 Allgemein'!$I$8,
IF((AN33-OFFSET(AN78,0,-'1.1 Allgemein'!$I$8)+AN30)&lt;0,AN33-OFFSET(AN78,0,-'1.1 Allgemein'!$I$8)+AN30,0),IF((AN33+AN30)&lt;0,(AN33+AN30),0)),"")</f>
        <v/>
      </c>
      <c r="AP33" s="331" t="str">
        <f ca="1">IF(AP4&lt;&gt;"",
IF(AP4&gt;$F$4+'1.1 Allgemein'!$I$8,
IF((AO33-OFFSET(AO78,0,-'1.1 Allgemein'!$I$8)+AO30)&lt;0,AO33-OFFSET(AO78,0,-'1.1 Allgemein'!$I$8)+AO30,0),IF((AO33+AO30)&lt;0,(AO33+AO30),0)),"")</f>
        <v/>
      </c>
      <c r="AQ33" s="331" t="str">
        <f ca="1">IF(AQ4&lt;&gt;"",
IF(AQ4&gt;$F$4+'1.1 Allgemein'!$I$8,
IF((AP33-OFFSET(AP78,0,-'1.1 Allgemein'!$I$8)+AP30)&lt;0,AP33-OFFSET(AP78,0,-'1.1 Allgemein'!$I$8)+AP30,0),IF((AP33+AP30)&lt;0,(AP33+AP30),0)),"")</f>
        <v/>
      </c>
      <c r="AR33" s="331" t="str">
        <f ca="1">IF(AR4&lt;&gt;"",
IF(AR4&gt;$F$4+'1.1 Allgemein'!$I$8,
IF((AQ33-OFFSET(AQ78,0,-'1.1 Allgemein'!$I$8)+AQ30)&lt;0,AQ33-OFFSET(AQ78,0,-'1.1 Allgemein'!$I$8)+AQ30,0),IF((AQ33+AQ30)&lt;0,(AQ33+AQ30),0)),"")</f>
        <v/>
      </c>
      <c r="AS33" s="331" t="str">
        <f ca="1">IF(AS4&lt;&gt;"",
IF(AS4&gt;$F$4+'1.1 Allgemein'!$I$8,
IF((AR33-OFFSET(AR78,0,-'1.1 Allgemein'!$I$8)+AR30)&lt;0,AR33-OFFSET(AR78,0,-'1.1 Allgemein'!$I$8)+AR30,0),IF((AR33+AR30)&lt;0,(AR33+AR30),0)),"")</f>
        <v/>
      </c>
      <c r="AT33" s="331" t="str">
        <f ca="1">IF(AT4&lt;&gt;"",
IF(AT4&gt;$F$4+'1.1 Allgemein'!$I$8,
IF((AS33-OFFSET(AS78,0,-'1.1 Allgemein'!$I$8)+AS30)&lt;0,AS33-OFFSET(AS78,0,-'1.1 Allgemein'!$I$8)+AS30,0),IF((AS33+AS30)&lt;0,(AS33+AS30),0)),"")</f>
        <v/>
      </c>
      <c r="AU33" s="331" t="str">
        <f ca="1">IF(AU4&lt;&gt;"",
IF(AU4&gt;$F$4+'1.1 Allgemein'!$I$8,
IF((AT33-OFFSET(AT78,0,-'1.1 Allgemein'!$I$8)+AT30)&lt;0,AT33-OFFSET(AT78,0,-'1.1 Allgemein'!$I$8)+AT30,0),IF((AT33+AT30)&lt;0,(AT33+AT30),0)),"")</f>
        <v/>
      </c>
      <c r="AV33" s="331" t="str">
        <f ca="1">IF(AV4&lt;&gt;"",
IF(AV4&gt;$F$4+'1.1 Allgemein'!$I$8,
IF((AU33-OFFSET(AU78,0,-'1.1 Allgemein'!$I$8)+AU30)&lt;0,AU33-OFFSET(AU78,0,-'1.1 Allgemein'!$I$8)+AU30,0),IF((AU33+AU30)&lt;0,(AU33+AU30),0)),"")</f>
        <v/>
      </c>
      <c r="AW33" s="331" t="str">
        <f ca="1">IF(AW4&lt;&gt;"",
IF(AW4&gt;$F$4+'1.1 Allgemein'!$I$8,
IF((AV33-OFFSET(AV78,0,-'1.1 Allgemein'!$I$8)+AV30)&lt;0,AV33-OFFSET(AV78,0,-'1.1 Allgemein'!$I$8)+AV30,0),IF((AV33+AV30)&lt;0,(AV33+AV30),0)),"")</f>
        <v/>
      </c>
      <c r="AX33" s="331" t="str">
        <f ca="1">IF(AX4&lt;&gt;"",
IF(AX4&gt;$F$4+'1.1 Allgemein'!$I$8,
IF((AW33-OFFSET(AW78,0,-'1.1 Allgemein'!$I$8)+AW30)&lt;0,AW33-OFFSET(AW78,0,-'1.1 Allgemein'!$I$8)+AW30,0),IF((AW33+AW30)&lt;0,(AW33+AW30),0)),"")</f>
        <v/>
      </c>
      <c r="AY33" s="331" t="str">
        <f ca="1">IF(AY4&lt;&gt;"",
IF(AY4&gt;$F$4+'1.1 Allgemein'!$I$8,
IF((AX33-OFFSET(AX78,0,-'1.1 Allgemein'!$I$8)+AX30)&lt;0,AX33-OFFSET(AX78,0,-'1.1 Allgemein'!$I$8)+AX30,0),IF((AX33+AX30)&lt;0,(AX33+AX30),0)),"")</f>
        <v/>
      </c>
      <c r="AZ33" s="331" t="str">
        <f ca="1">IF(AZ4&lt;&gt;"",
IF(AZ4&gt;$F$4+'1.1 Allgemein'!$I$8,
IF((AY33-OFFSET(AY78,0,-'1.1 Allgemein'!$I$8)+AY30)&lt;0,AY33-OFFSET(AY78,0,-'1.1 Allgemein'!$I$8)+AY30,0),IF((AY33+AY30)&lt;0,(AY33+AY30),0)),"")</f>
        <v/>
      </c>
      <c r="BA33" s="331" t="str">
        <f ca="1">IF(BA4&lt;&gt;"",
IF(BA4&gt;$F$4+'1.1 Allgemein'!$I$8,
IF((AZ33-OFFSET(AZ78,0,-'1.1 Allgemein'!$I$8)+AZ30)&lt;0,AZ33-OFFSET(AZ78,0,-'1.1 Allgemein'!$I$8)+AZ30,0),IF((AZ33+AZ30)&lt;0,(AZ33+AZ30),0)),"")</f>
        <v/>
      </c>
      <c r="BB33" s="331" t="str">
        <f ca="1">IF(BB4&lt;&gt;"",
IF(BB4&gt;$F$4+'1.1 Allgemein'!$I$8,
IF((BA33-OFFSET(BA78,0,-'1.1 Allgemein'!$I$8)+BA30)&lt;0,BA33-OFFSET(BA78,0,-'1.1 Allgemein'!$I$8)+BA30,0),IF((BA33+BA30)&lt;0,(BA33+BA30),0)),"")</f>
        <v/>
      </c>
      <c r="BC33" s="331" t="str">
        <f ca="1">IF(BC4&lt;&gt;"",
IF(BC4&gt;$F$4+'1.1 Allgemein'!$I$8,
IF((BB33-OFFSET(BB78,0,-'1.1 Allgemein'!$I$8)+BB30)&lt;0,BB33-OFFSET(BB78,0,-'1.1 Allgemein'!$I$8)+BB30,0),IF((BB33+BB30)&lt;0,(BB33+BB30),0)),"")</f>
        <v/>
      </c>
      <c r="BD33" s="331" t="str">
        <f ca="1">IF(BD4&lt;&gt;"",
IF(BD4&gt;$F$4+'1.1 Allgemein'!$I$8,
IF((BC33-OFFSET(BC78,0,-'1.1 Allgemein'!$I$8)+BC30)&lt;0,BC33-OFFSET(BC78,0,-'1.1 Allgemein'!$I$8)+BC30,0),IF((BC33+BC30)&lt;0,(BC33+BC30),0)),"")</f>
        <v/>
      </c>
      <c r="BE33" s="331" t="str">
        <f ca="1">IF(BE4&lt;&gt;"",
IF(BE4&gt;$F$4+'1.1 Allgemein'!$I$8,
IF((BD33-OFFSET(BD78,0,-'1.1 Allgemein'!$I$8)+BD30)&lt;0,BD33-OFFSET(BD78,0,-'1.1 Allgemein'!$I$8)+BD30,0),IF((BD33+BD30)&lt;0,(BD33+BD30),0)),"")</f>
        <v/>
      </c>
      <c r="BF33" s="331" t="str">
        <f ca="1">IF(BF4&lt;&gt;"",
IF(BF4&gt;$F$4+'1.1 Allgemein'!$I$8,
IF((BE33-OFFSET(BE78,0,-'1.1 Allgemein'!$I$8)+BE30)&lt;0,BE33-OFFSET(BE78,0,-'1.1 Allgemein'!$I$8)+BE30,0),IF((BE33+BE30)&lt;0,(BE33+BE30),0)),"")</f>
        <v/>
      </c>
      <c r="BG33" s="331" t="str">
        <f ca="1">IF(BG4&lt;&gt;"",
IF(BG4&gt;$F$4+'1.1 Allgemein'!$I$8,
IF((BF33-OFFSET(BF78,0,-'1.1 Allgemein'!$I$8)+BF30)&lt;0,BF33-OFFSET(BF78,0,-'1.1 Allgemein'!$I$8)+BF30,0),IF((BF33+BF30)&lt;0,(BF33+BF30),0)),"")</f>
        <v/>
      </c>
      <c r="BH33" s="331" t="str">
        <f ca="1">IF(BH4&lt;&gt;"",
IF(BH4&gt;$F$4+'1.1 Allgemein'!$I$8,
IF((BG33-OFFSET(BG78,0,-'1.1 Allgemein'!$I$8)+BG30)&lt;0,BG33-OFFSET(BG78,0,-'1.1 Allgemein'!$I$8)+BG30,0),IF((BG33+BG30)&lt;0,(BG33+BG30),0)),"")</f>
        <v/>
      </c>
      <c r="BI33" s="331" t="str">
        <f ca="1">IF(BI4&lt;&gt;"",
IF(BI4&gt;$F$4+'1.1 Allgemein'!$I$8,
IF((BH33-OFFSET(BH78,0,-'1.1 Allgemein'!$I$8)+BH30)&lt;0,BH33-OFFSET(BH78,0,-'1.1 Allgemein'!$I$8)+BH30,0),IF((BH33+BH30)&lt;0,(BH33+BH30),0)),"")</f>
        <v/>
      </c>
      <c r="BJ33" s="331" t="str">
        <f ca="1">IF(BJ4&lt;&gt;"",
IF(BJ4&gt;$F$4+'1.1 Allgemein'!$I$8,
IF((BI33-OFFSET(BI78,0,-'1.1 Allgemein'!$I$8)+BI30)&lt;0,BI33-OFFSET(BI78,0,-'1.1 Allgemein'!$I$8)+BI30,0),IF((BI33+BI30)&lt;0,(BI33+BI30),0)),"")</f>
        <v/>
      </c>
      <c r="BK33" s="331" t="str">
        <f ca="1">IF(BK4&lt;&gt;"",
IF(BK4&gt;$F$4+'1.1 Allgemein'!$I$8,
IF((BJ33-OFFSET(BJ78,0,-'1.1 Allgemein'!$I$8)+BJ30)&lt;0,BJ33-OFFSET(BJ78,0,-'1.1 Allgemein'!$I$8)+BJ30,0),IF((BJ33+BJ30)&lt;0,(BJ33+BJ30),0)),"")</f>
        <v/>
      </c>
      <c r="BL33" s="331" t="str">
        <f ca="1">IF(BL4&lt;&gt;"",
IF(BL4&gt;$F$4+'1.1 Allgemein'!$I$8,
IF((BK33-OFFSET(BK78,0,-'1.1 Allgemein'!$I$8)+BK30)&lt;0,BK33-OFFSET(BK78,0,-'1.1 Allgemein'!$I$8)+BK30,0),IF((BK33+BK30)&lt;0,(BK33+BK30),0)),"")</f>
        <v/>
      </c>
      <c r="BM33" s="331" t="str">
        <f ca="1">IF(BM4&lt;&gt;"",
IF(BM4&gt;$F$4+'1.1 Allgemein'!$I$8,
IF((BL33-OFFSET(BL78,0,-'1.1 Allgemein'!$I$8)+BL30)&lt;0,BL33-OFFSET(BL78,0,-'1.1 Allgemein'!$I$8)+BL30,0),IF((BL33+BL30)&lt;0,(BL33+BL30),0)),"")</f>
        <v/>
      </c>
      <c r="BN33" s="331" t="str">
        <f ca="1">IF(BN4&lt;&gt;"",
IF(BN4&gt;$F$4+'1.1 Allgemein'!$I$8,
IF((BM33-OFFSET(BM78,0,-'1.1 Allgemein'!$I$8)+BM30)&lt;0,BM33-OFFSET(BM78,0,-'1.1 Allgemein'!$I$8)+BM30,0),IF((BM33+BM30)&lt;0,(BM33+BM30),0)),"")</f>
        <v/>
      </c>
      <c r="BO33" s="331" t="str">
        <f ca="1">IF(BO4&lt;&gt;"",
IF(BO4&gt;$F$4+'1.1 Allgemein'!$I$8,
IF((BN33-OFFSET(BN78,0,-'1.1 Allgemein'!$I$8)+BN30)&lt;0,BN33-OFFSET(BN78,0,-'1.1 Allgemein'!$I$8)+BN30,0),IF((BN33+BN30)&lt;0,(BN33+BN30),0)),"")</f>
        <v/>
      </c>
      <c r="BP33" s="331" t="str">
        <f ca="1">IF(BP4&lt;&gt;"",
IF(BP4&gt;$F$4+'1.1 Allgemein'!$I$8,
IF((BO33-OFFSET(BO78,0,-'1.1 Allgemein'!$I$8)+BO30)&lt;0,BO33-OFFSET(BO78,0,-'1.1 Allgemein'!$I$8)+BO30,0),IF((BO33+BO30)&lt;0,(BO33+BO30),0)),"")</f>
        <v/>
      </c>
      <c r="BQ33" s="331" t="str">
        <f ca="1">IF(BQ4&lt;&gt;"",
IF(BQ4&gt;$F$4+'1.1 Allgemein'!$I$8,
IF((BP33-OFFSET(BP78,0,-'1.1 Allgemein'!$I$8)+BP30)&lt;0,BP33-OFFSET(BP78,0,-'1.1 Allgemein'!$I$8)+BP30,0),IF((BP33+BP30)&lt;0,(BP33+BP30),0)),"")</f>
        <v/>
      </c>
      <c r="BR33" s="331" t="str">
        <f ca="1">IF(BR4&lt;&gt;"",
IF(BR4&gt;$F$4+'1.1 Allgemein'!$I$8,
IF((BQ33-OFFSET(BQ78,0,-'1.1 Allgemein'!$I$8)+BQ30)&lt;0,BQ33-OFFSET(BQ78,0,-'1.1 Allgemein'!$I$8)+BQ30,0),IF((BQ33+BQ30)&lt;0,(BQ33+BQ30),0)),"")</f>
        <v/>
      </c>
      <c r="BS33" s="331" t="str">
        <f ca="1">IF(BS4&lt;&gt;"",
IF(BS4&gt;$F$4+'1.1 Allgemein'!$I$8,
IF((BR33-OFFSET(BR78,0,-'1.1 Allgemein'!$I$8)+BR30)&lt;0,BR33-OFFSET(BR78,0,-'1.1 Allgemein'!$I$8)+BR30,0),IF((BR33+BR30)&lt;0,(BR33+BR30),0)),"")</f>
        <v/>
      </c>
      <c r="BT33" s="331" t="str">
        <f ca="1">IF(BT4&lt;&gt;"",
IF(BT4&gt;$F$4+'1.1 Allgemein'!$I$8,
IF((BS33-OFFSET(BS78,0,-'1.1 Allgemein'!$I$8)+BS30)&lt;0,BS33-OFFSET(BS78,0,-'1.1 Allgemein'!$I$8)+BS30,0),IF((BS33+BS30)&lt;0,(BS33+BS30),0)),"")</f>
        <v/>
      </c>
      <c r="BU33" s="331" t="str">
        <f ca="1">IF(BU4&lt;&gt;"",
IF(BU4&gt;$F$4+'1.1 Allgemein'!$I$8,
IF((BT33-OFFSET(BT78,0,-'1.1 Allgemein'!$I$8)+BT30)&lt;0,BT33-OFFSET(BT78,0,-'1.1 Allgemein'!$I$8)+BT30,0),IF((BT33+BT30)&lt;0,(BT33+BT30),0)),"")</f>
        <v/>
      </c>
      <c r="BV33" s="331" t="str">
        <f ca="1">IF(BV4&lt;&gt;"",
IF(BV4&gt;$F$4+'1.1 Allgemein'!$I$8,
IF((BU33-OFFSET(BU78,0,-'1.1 Allgemein'!$I$8)+BU30)&lt;0,BU33-OFFSET(BU78,0,-'1.1 Allgemein'!$I$8)+BU30,0),IF((BU33+BU30)&lt;0,(BU33+BU30),0)),"")</f>
        <v/>
      </c>
      <c r="BW33" s="331" t="str">
        <f ca="1">IF(BW4&lt;&gt;"",
IF(BW4&gt;$F$4+'1.1 Allgemein'!$I$8,
IF((BV33-OFFSET(BV78,0,-'1.1 Allgemein'!$I$8)+BV30)&lt;0,BV33-OFFSET(BV78,0,-'1.1 Allgemein'!$I$8)+BV30,0),IF((BV33+BV30)&lt;0,(BV33+BV30),0)),"")</f>
        <v/>
      </c>
      <c r="BX33" s="331" t="str">
        <f ca="1">IF(BX4&lt;&gt;"",
IF(BX4&gt;$F$4+'1.1 Allgemein'!$I$8,
IF((BW33-OFFSET(BW78,0,-'1.1 Allgemein'!$I$8)+BW30)&lt;0,BW33-OFFSET(BW78,0,-'1.1 Allgemein'!$I$8)+BW30,0),IF((BW33+BW30)&lt;0,(BW33+BW30),0)),"")</f>
        <v/>
      </c>
      <c r="BY33" s="331" t="str">
        <f ca="1">IF(BY4&lt;&gt;"",
IF(BY4&gt;$F$4+'1.1 Allgemein'!$I$8,
IF((BX33-OFFSET(BX78,0,-'1.1 Allgemein'!$I$8)+BX30)&lt;0,BX33-OFFSET(BX78,0,-'1.1 Allgemein'!$I$8)+BX30,0),IF((BX33+BX30)&lt;0,(BX33+BX30),0)),"")</f>
        <v/>
      </c>
      <c r="BZ33" s="331" t="str">
        <f ca="1">IF(BZ4&lt;&gt;"",
IF(BZ4&gt;$F$4+'1.1 Allgemein'!$I$8,
IF((BY33-OFFSET(BY78,0,-'1.1 Allgemein'!$I$8)+BY30)&lt;0,BY33-OFFSET(BY78,0,-'1.1 Allgemein'!$I$8)+BY30,0),IF((BY33+BY30)&lt;0,(BY33+BY30),0)),"")</f>
        <v/>
      </c>
      <c r="CA33" s="331" t="str">
        <f ca="1">IF(CA4&lt;&gt;"",
IF(CA4&gt;$F$4+'1.1 Allgemein'!$I$8,
IF((BZ33-OFFSET(BZ78,0,-'1.1 Allgemein'!$I$8)+BZ30)&lt;0,BZ33-OFFSET(BZ78,0,-'1.1 Allgemein'!$I$8)+BZ30,0),IF((BZ33+BZ30)&lt;0,(BZ33+BZ30),0)),"")</f>
        <v/>
      </c>
      <c r="CB33" s="331" t="str">
        <f ca="1">IF(CB4&lt;&gt;"",
IF(CB4&gt;$F$4+'1.1 Allgemein'!$I$8,
IF((CA33-OFFSET(CA78,0,-'1.1 Allgemein'!$I$8)+CA30)&lt;0,CA33-OFFSET(CA78,0,-'1.1 Allgemein'!$I$8)+CA30,0),IF((CA33+CA30)&lt;0,(CA33+CA30),0)),"")</f>
        <v/>
      </c>
      <c r="CC33" s="331" t="str">
        <f ca="1">IF(CC4&lt;&gt;"",
IF(CC4&gt;$F$4+'1.1 Allgemein'!$I$8,
IF((CB33-OFFSET(CB78,0,-'1.1 Allgemein'!$I$8)+CB30)&lt;0,CB33-OFFSET(CB78,0,-'1.1 Allgemein'!$I$8)+CB30,0),IF((CB33+CB30)&lt;0,(CB33+CB30),0)),"")</f>
        <v/>
      </c>
      <c r="CD33" s="331" t="str">
        <f ca="1">IF(CD4&lt;&gt;"",
IF(CD4&gt;$F$4+'1.1 Allgemein'!$I$8,
IF((CC33-OFFSET(CC78,0,-'1.1 Allgemein'!$I$8)+CC30)&lt;0,CC33-OFFSET(CC78,0,-'1.1 Allgemein'!$I$8)+CC30,0),IF((CC33+CC30)&lt;0,(CC33+CC30),0)),"")</f>
        <v/>
      </c>
      <c r="CE33" s="331" t="str">
        <f ca="1">IF(CE4&lt;&gt;"",
IF(CE4&gt;$F$4+'1.1 Allgemein'!$I$8,
IF((CD33-OFFSET(CD78,0,-'1.1 Allgemein'!$I$8)+CD30)&lt;0,CD33-OFFSET(CD78,0,-'1.1 Allgemein'!$I$8)+CD30,0),IF((CD33+CD30)&lt;0,(CD33+CD30),0)),"")</f>
        <v/>
      </c>
      <c r="CF33" s="331" t="str">
        <f ca="1">IF(CF4&lt;&gt;"",
IF(CF4&gt;$F$4+'1.1 Allgemein'!$I$8,
IF((CE33-OFFSET(CE78,0,-'1.1 Allgemein'!$I$8)+CE30)&lt;0,CE33-OFFSET(CE78,0,-'1.1 Allgemein'!$I$8)+CE30,0),IF((CE33+CE30)&lt;0,(CE33+CE30),0)),"")</f>
        <v/>
      </c>
      <c r="CG33" s="331" t="str">
        <f ca="1">IF(CG4&lt;&gt;"",
IF(CG4&gt;$F$4+'1.1 Allgemein'!$I$8,
IF((CF33-OFFSET(CF78,0,-'1.1 Allgemein'!$I$8)+CF30)&lt;0,CF33-OFFSET(CF78,0,-'1.1 Allgemein'!$I$8)+CF30,0),IF((CF33+CF30)&lt;0,(CF33+CF30),0)),"")</f>
        <v/>
      </c>
      <c r="CH33" s="331" t="str">
        <f ca="1">IF(CH4&lt;&gt;"",
IF(CH4&gt;$F$4+'1.1 Allgemein'!$I$8,
IF((CG33-OFFSET(CG78,0,-'1.1 Allgemein'!$I$8)+CG30)&lt;0,CG33-OFFSET(CG78,0,-'1.1 Allgemein'!$I$8)+CG30,0),IF((CG33+CG30)&lt;0,(CG33+CG30),0)),"")</f>
        <v/>
      </c>
      <c r="CI33" s="331" t="str">
        <f ca="1">IF(CI4&lt;&gt;"",
IF(CI4&gt;$F$4+'1.1 Allgemein'!$I$8,
IF((CH33-OFFSET(CH78,0,-'1.1 Allgemein'!$I$8)+CH30)&lt;0,CH33-OFFSET(CH78,0,-'1.1 Allgemein'!$I$8)+CH30,0),IF((CH33+CH30)&lt;0,(CH33+CH30),0)),"")</f>
        <v/>
      </c>
      <c r="CJ33" s="331" t="str">
        <f ca="1">IF(CJ4&lt;&gt;"",
IF(CJ4&gt;$F$4+'1.1 Allgemein'!$I$8,
IF((CI33-OFFSET(CI78,0,-'1.1 Allgemein'!$I$8)+CI30)&lt;0,CI33-OFFSET(CI78,0,-'1.1 Allgemein'!$I$8)+CI30,0),IF((CI33+CI30)&lt;0,(CI33+CI30),0)),"")</f>
        <v/>
      </c>
      <c r="CK33" s="331" t="str">
        <f ca="1">IF(CK4&lt;&gt;"",
IF(CK4&gt;$F$4+'1.1 Allgemein'!$I$8,
IF((CJ33-OFFSET(CJ78,0,-'1.1 Allgemein'!$I$8)+CJ30)&lt;0,CJ33-OFFSET(CJ78,0,-'1.1 Allgemein'!$I$8)+CJ30,0),IF((CJ33+CJ30)&lt;0,(CJ33+CJ30),0)),"")</f>
        <v/>
      </c>
      <c r="CL33" s="331" t="str">
        <f ca="1">IF(CL4&lt;&gt;"",
IF(CL4&gt;$F$4+'1.1 Allgemein'!$I$8,
IF((CK33-OFFSET(CK78,0,-'1.1 Allgemein'!$I$8)+CK30)&lt;0,CK33-OFFSET(CK78,0,-'1.1 Allgemein'!$I$8)+CK30,0),IF((CK33+CK30)&lt;0,(CK33+CK30),0)),"")</f>
        <v/>
      </c>
      <c r="CM33" s="331" t="str">
        <f ca="1">IF(CM4&lt;&gt;"",
IF(CM4&gt;$F$4+'1.1 Allgemein'!$I$8,
IF((CL33-OFFSET(CL78,0,-'1.1 Allgemein'!$I$8)+CL30)&lt;0,CL33-OFFSET(CL78,0,-'1.1 Allgemein'!$I$8)+CL30,0),IF((CL33+CL30)&lt;0,(CL33+CL30),0)),"")</f>
        <v/>
      </c>
      <c r="CN33" s="331" t="str">
        <f ca="1">IF(CN4&lt;&gt;"",
IF(CN4&gt;$F$4+'1.1 Allgemein'!$I$8,
IF((CM33-OFFSET(CM78,0,-'1.1 Allgemein'!$I$8)+CM30)&lt;0,CM33-OFFSET(CM78,0,-'1.1 Allgemein'!$I$8)+CM30,0),IF((CM33+CM30)&lt;0,(CM33+CM30),0)),"")</f>
        <v/>
      </c>
      <c r="CO33" s="331" t="str">
        <f ca="1">IF(CO4&lt;&gt;"",
IF(CO4&gt;$F$4+'1.1 Allgemein'!$I$8,
IF((CN33-OFFSET(CN78,0,-'1.1 Allgemein'!$I$8)+CN30)&lt;0,CN33-OFFSET(CN78,0,-'1.1 Allgemein'!$I$8)+CN30,0),IF((CN33+CN30)&lt;0,(CN33+CN30),0)),"")</f>
        <v/>
      </c>
      <c r="CP33" s="331" t="str">
        <f ca="1">IF(CP4&lt;&gt;"",
IF(CP4&gt;$F$4+'1.1 Allgemein'!$I$8,
IF((CO33-OFFSET(CO78,0,-'1.1 Allgemein'!$I$8)+CO30)&lt;0,CO33-OFFSET(CO78,0,-'1.1 Allgemein'!$I$8)+CO30,0),IF((CO33+CO30)&lt;0,(CO33+CO30),0)),"")</f>
        <v/>
      </c>
      <c r="CQ33" s="331" t="str">
        <f ca="1">IF(CQ4&lt;&gt;"",
IF(CQ4&gt;$F$4+'1.1 Allgemein'!$I$8,
IF((CP33-OFFSET(CP78,0,-'1.1 Allgemein'!$I$8)+CP30)&lt;0,CP33-OFFSET(CP78,0,-'1.1 Allgemein'!$I$8)+CP30,0),IF((CP33+CP30)&lt;0,(CP33+CP30),0)),"")</f>
        <v/>
      </c>
      <c r="CR33" s="331" t="str">
        <f ca="1">IF(CR4&lt;&gt;"",
IF(CR4&gt;$F$4+'1.1 Allgemein'!$I$8,
IF((CQ33-OFFSET(CQ78,0,-'1.1 Allgemein'!$I$8)+CQ30)&lt;0,CQ33-OFFSET(CQ78,0,-'1.1 Allgemein'!$I$8)+CQ30,0),IF((CQ33+CQ30)&lt;0,(CQ33+CQ30),0)),"")</f>
        <v/>
      </c>
      <c r="CS33" s="331" t="str">
        <f ca="1">IF(CS4&lt;&gt;"",
IF(CS4&gt;$F$4+'1.1 Allgemein'!$I$8,
IF((CR33-OFFSET(CR78,0,-'1.1 Allgemein'!$I$8)+CR30)&lt;0,CR33-OFFSET(CR78,0,-'1.1 Allgemein'!$I$8)+CR30,0),IF((CR33+CR30)&lt;0,(CR33+CR30),0)),"")</f>
        <v/>
      </c>
      <c r="CT33" s="331" t="str">
        <f ca="1">IF(CT4&lt;&gt;"",
IF(CT4&gt;$F$4+'1.1 Allgemein'!$I$8,
IF((CS33-OFFSET(CS78,0,-'1.1 Allgemein'!$I$8)+CS30)&lt;0,CS33-OFFSET(CS78,0,-'1.1 Allgemein'!$I$8)+CS30,0),IF((CS33+CS30)&lt;0,(CS33+CS30),0)),"")</f>
        <v/>
      </c>
      <c r="CU33" s="331" t="str">
        <f ca="1">IF(CU4&lt;&gt;"",
IF(CU4&gt;$F$4+'1.1 Allgemein'!$I$8,
IF((CT33-OFFSET(CT78,0,-'1.1 Allgemein'!$I$8)+CT30)&lt;0,CT33-OFFSET(CT78,0,-'1.1 Allgemein'!$I$8)+CT30,0),IF((CT33+CT30)&lt;0,(CT33+CT30),0)),"")</f>
        <v/>
      </c>
      <c r="CV33" s="331" t="str">
        <f ca="1">IF(CV4&lt;&gt;"",
IF(CV4&gt;$F$4+'1.1 Allgemein'!$I$8,
IF((CU33-OFFSET(CU78,0,-'1.1 Allgemein'!$I$8)+CU30)&lt;0,CU33-OFFSET(CU78,0,-'1.1 Allgemein'!$I$8)+CU30,0),IF((CU33+CU30)&lt;0,(CU33+CU30),0)),"")</f>
        <v/>
      </c>
      <c r="CW33" s="331" t="str">
        <f ca="1">IF(CW4&lt;&gt;"",
IF(CW4&gt;$F$4+'1.1 Allgemein'!$I$8,
IF((CV33-OFFSET(CV78,0,-'1.1 Allgemein'!$I$8)+CV30)&lt;0,CV33-OFFSET(CV78,0,-'1.1 Allgemein'!$I$8)+CV30,0),IF((CV33+CV30)&lt;0,(CV33+CV30),0)),"")</f>
        <v/>
      </c>
      <c r="CX33" s="331" t="str">
        <f ca="1">IF(CX4&lt;&gt;"",
IF(CX4&gt;$F$4+'1.1 Allgemein'!$I$8,
IF((CW33-OFFSET(CW78,0,-'1.1 Allgemein'!$I$8)+CW30)&lt;0,CW33-OFFSET(CW78,0,-'1.1 Allgemein'!$I$8)+CW30,0),IF((CW33+CW30)&lt;0,(CW33+CW30),0)),"")</f>
        <v/>
      </c>
      <c r="CY33" s="331" t="str">
        <f ca="1">IF(CY4&lt;&gt;"",
IF(CY4&gt;$F$4+'1.1 Allgemein'!$I$8,
IF((CX33-OFFSET(CX78,0,-'1.1 Allgemein'!$I$8)+CX30)&lt;0,CX33-OFFSET(CX78,0,-'1.1 Allgemein'!$I$8)+CX30,0),IF((CX33+CX30)&lt;0,(CX33+CX30),0)),"")</f>
        <v/>
      </c>
      <c r="CZ33" s="331" t="str">
        <f ca="1">IF(CZ4&lt;&gt;"",
IF(CZ4&gt;$F$4+'1.1 Allgemein'!$I$8,
IF((CY33-OFFSET(CY78,0,-'1.1 Allgemein'!$I$8)+CY30)&lt;0,CY33-OFFSET(CY78,0,-'1.1 Allgemein'!$I$8)+CY30,0),IF((CY33+CY30)&lt;0,(CY33+CY30),0)),"")</f>
        <v/>
      </c>
      <c r="DA33" s="331" t="str">
        <f ca="1">IF(DA4&lt;&gt;"",
IF(DA4&gt;$F$4+'1.1 Allgemein'!$I$8,
IF((CZ33-OFFSET(CZ78,0,-'1.1 Allgemein'!$I$8)+CZ30)&lt;0,CZ33-OFFSET(CZ78,0,-'1.1 Allgemein'!$I$8)+CZ30,0),IF((CZ33+CZ30)&lt;0,(CZ33+CZ30),0)),"")</f>
        <v/>
      </c>
      <c r="DB33" s="331" t="str">
        <f ca="1">IF(DB4&lt;&gt;"",
IF(DB4&gt;$F$4+'1.1 Allgemein'!$I$8,
IF((DA33-OFFSET(DA78,0,-'1.1 Allgemein'!$I$8)+DA30)&lt;0,DA33-OFFSET(DA78,0,-'1.1 Allgemein'!$I$8)+DA30,0),IF((DA33+DA30)&lt;0,(DA33+DA30),0)),"")</f>
        <v/>
      </c>
    </row>
    <row r="34" spans="1:106" s="151" customFormat="1" ht="15" customHeight="1" x14ac:dyDescent="0.3">
      <c r="A34" s="152" t="s">
        <v>26</v>
      </c>
      <c r="B34" s="105" t="str">
        <f>IF('2.1 Kraftwerk allgemein'!$F$2="f",d_f_i!$B359,IF('2.1 Kraftwerk allgemein'!$F$2="i",d_f_i!$C359,d_f_i!$A359))</f>
        <v>EAT</v>
      </c>
      <c r="C34" s="105"/>
      <c r="D34" s="149" t="str">
        <f t="shared" si="206"/>
        <v>real</v>
      </c>
      <c r="E34" s="149" t="str">
        <f t="shared" si="207"/>
        <v>[Tsd. CHF]</v>
      </c>
      <c r="F34" s="161">
        <f ca="1">IF(F4&lt;&gt;"",F30-F31,"")</f>
        <v>0</v>
      </c>
      <c r="G34" s="161">
        <f t="shared" ref="G34" ca="1" si="414">IF(G4&lt;&gt;"",G30-G31,"")</f>
        <v>0</v>
      </c>
      <c r="H34" s="161">
        <f t="shared" ref="H34:BS34" ca="1" si="415">IF(H4&lt;&gt;"",H30-H31,"")</f>
        <v>0</v>
      </c>
      <c r="I34" s="161">
        <f t="shared" ca="1" si="415"/>
        <v>0</v>
      </c>
      <c r="J34" s="161">
        <f t="shared" ca="1" si="415"/>
        <v>0</v>
      </c>
      <c r="K34" s="161">
        <f t="shared" ca="1" si="415"/>
        <v>0</v>
      </c>
      <c r="L34" s="161">
        <f t="shared" ca="1" si="415"/>
        <v>0</v>
      </c>
      <c r="M34" s="161">
        <f t="shared" ca="1" si="415"/>
        <v>0</v>
      </c>
      <c r="N34" s="161">
        <f t="shared" ca="1" si="415"/>
        <v>0</v>
      </c>
      <c r="O34" s="161">
        <f t="shared" ca="1" si="415"/>
        <v>0</v>
      </c>
      <c r="P34" s="161">
        <f t="shared" ca="1" si="415"/>
        <v>0</v>
      </c>
      <c r="Q34" s="161">
        <f t="shared" ca="1" si="415"/>
        <v>0</v>
      </c>
      <c r="R34" s="161">
        <f t="shared" ca="1" si="415"/>
        <v>0</v>
      </c>
      <c r="S34" s="161">
        <f t="shared" ca="1" si="415"/>
        <v>0</v>
      </c>
      <c r="T34" s="161">
        <f t="shared" ca="1" si="415"/>
        <v>0</v>
      </c>
      <c r="U34" s="161">
        <f t="shared" ca="1" si="415"/>
        <v>0</v>
      </c>
      <c r="V34" s="161">
        <f t="shared" ca="1" si="415"/>
        <v>0</v>
      </c>
      <c r="W34" s="161">
        <f t="shared" ca="1" si="415"/>
        <v>0</v>
      </c>
      <c r="X34" s="161">
        <f t="shared" ca="1" si="415"/>
        <v>0</v>
      </c>
      <c r="Y34" s="161">
        <f t="shared" ca="1" si="415"/>
        <v>0</v>
      </c>
      <c r="Z34" s="161">
        <f t="shared" ca="1" si="415"/>
        <v>0</v>
      </c>
      <c r="AA34" s="161">
        <f t="shared" ca="1" si="415"/>
        <v>0</v>
      </c>
      <c r="AB34" s="161">
        <f t="shared" ca="1" si="415"/>
        <v>0</v>
      </c>
      <c r="AC34" s="161">
        <f t="shared" ca="1" si="415"/>
        <v>0</v>
      </c>
      <c r="AD34" s="161">
        <f t="shared" ca="1" si="415"/>
        <v>0</v>
      </c>
      <c r="AE34" s="161">
        <f t="shared" ca="1" si="415"/>
        <v>0</v>
      </c>
      <c r="AF34" s="161">
        <f t="shared" ca="1" si="415"/>
        <v>0</v>
      </c>
      <c r="AG34" s="161">
        <f t="shared" ca="1" si="415"/>
        <v>0</v>
      </c>
      <c r="AH34" s="161">
        <f t="shared" ca="1" si="415"/>
        <v>0</v>
      </c>
      <c r="AI34" s="161">
        <f t="shared" ca="1" si="415"/>
        <v>0</v>
      </c>
      <c r="AJ34" s="161">
        <f t="shared" ca="1" si="415"/>
        <v>0</v>
      </c>
      <c r="AK34" s="161">
        <f t="shared" ca="1" si="415"/>
        <v>0</v>
      </c>
      <c r="AL34" s="161">
        <f t="shared" ca="1" si="415"/>
        <v>0</v>
      </c>
      <c r="AM34" s="161" t="str">
        <f t="shared" si="415"/>
        <v/>
      </c>
      <c r="AN34" s="161" t="str">
        <f t="shared" si="415"/>
        <v/>
      </c>
      <c r="AO34" s="161" t="str">
        <f t="shared" si="415"/>
        <v/>
      </c>
      <c r="AP34" s="161" t="str">
        <f t="shared" si="415"/>
        <v/>
      </c>
      <c r="AQ34" s="161" t="str">
        <f t="shared" si="415"/>
        <v/>
      </c>
      <c r="AR34" s="161" t="str">
        <f t="shared" si="415"/>
        <v/>
      </c>
      <c r="AS34" s="161" t="str">
        <f t="shared" si="415"/>
        <v/>
      </c>
      <c r="AT34" s="161" t="str">
        <f t="shared" si="415"/>
        <v/>
      </c>
      <c r="AU34" s="161" t="str">
        <f t="shared" si="415"/>
        <v/>
      </c>
      <c r="AV34" s="161" t="str">
        <f t="shared" si="415"/>
        <v/>
      </c>
      <c r="AW34" s="161" t="str">
        <f t="shared" si="415"/>
        <v/>
      </c>
      <c r="AX34" s="161" t="str">
        <f t="shared" si="415"/>
        <v/>
      </c>
      <c r="AY34" s="161" t="str">
        <f t="shared" si="415"/>
        <v/>
      </c>
      <c r="AZ34" s="161" t="str">
        <f t="shared" si="415"/>
        <v/>
      </c>
      <c r="BA34" s="161" t="str">
        <f t="shared" si="415"/>
        <v/>
      </c>
      <c r="BB34" s="161" t="str">
        <f t="shared" si="415"/>
        <v/>
      </c>
      <c r="BC34" s="161" t="str">
        <f t="shared" si="415"/>
        <v/>
      </c>
      <c r="BD34" s="161" t="str">
        <f t="shared" si="415"/>
        <v/>
      </c>
      <c r="BE34" s="161" t="str">
        <f t="shared" si="415"/>
        <v/>
      </c>
      <c r="BF34" s="161" t="str">
        <f t="shared" si="415"/>
        <v/>
      </c>
      <c r="BG34" s="161" t="str">
        <f t="shared" si="415"/>
        <v/>
      </c>
      <c r="BH34" s="161" t="str">
        <f t="shared" si="415"/>
        <v/>
      </c>
      <c r="BI34" s="161" t="str">
        <f t="shared" si="415"/>
        <v/>
      </c>
      <c r="BJ34" s="161" t="str">
        <f t="shared" si="415"/>
        <v/>
      </c>
      <c r="BK34" s="161" t="str">
        <f t="shared" si="415"/>
        <v/>
      </c>
      <c r="BL34" s="161" t="str">
        <f t="shared" si="415"/>
        <v/>
      </c>
      <c r="BM34" s="161" t="str">
        <f t="shared" si="415"/>
        <v/>
      </c>
      <c r="BN34" s="161" t="str">
        <f t="shared" si="415"/>
        <v/>
      </c>
      <c r="BO34" s="161" t="str">
        <f t="shared" si="415"/>
        <v/>
      </c>
      <c r="BP34" s="161" t="str">
        <f t="shared" si="415"/>
        <v/>
      </c>
      <c r="BQ34" s="161" t="str">
        <f t="shared" si="415"/>
        <v/>
      </c>
      <c r="BR34" s="161" t="str">
        <f t="shared" si="415"/>
        <v/>
      </c>
      <c r="BS34" s="161" t="str">
        <f t="shared" si="415"/>
        <v/>
      </c>
      <c r="BT34" s="161" t="str">
        <f t="shared" ref="BT34:DB34" si="416">IF(BT4&lt;&gt;"",BT30-BT31,"")</f>
        <v/>
      </c>
      <c r="BU34" s="161" t="str">
        <f t="shared" si="416"/>
        <v/>
      </c>
      <c r="BV34" s="161" t="str">
        <f t="shared" si="416"/>
        <v/>
      </c>
      <c r="BW34" s="161" t="str">
        <f t="shared" si="416"/>
        <v/>
      </c>
      <c r="BX34" s="161" t="str">
        <f t="shared" si="416"/>
        <v/>
      </c>
      <c r="BY34" s="161" t="str">
        <f t="shared" si="416"/>
        <v/>
      </c>
      <c r="BZ34" s="161" t="str">
        <f t="shared" si="416"/>
        <v/>
      </c>
      <c r="CA34" s="161" t="str">
        <f t="shared" si="416"/>
        <v/>
      </c>
      <c r="CB34" s="161" t="str">
        <f t="shared" si="416"/>
        <v/>
      </c>
      <c r="CC34" s="161" t="str">
        <f t="shared" si="416"/>
        <v/>
      </c>
      <c r="CD34" s="161" t="str">
        <f t="shared" si="416"/>
        <v/>
      </c>
      <c r="CE34" s="161" t="str">
        <f t="shared" si="416"/>
        <v/>
      </c>
      <c r="CF34" s="161" t="str">
        <f t="shared" si="416"/>
        <v/>
      </c>
      <c r="CG34" s="161" t="str">
        <f t="shared" si="416"/>
        <v/>
      </c>
      <c r="CH34" s="161" t="str">
        <f t="shared" si="416"/>
        <v/>
      </c>
      <c r="CI34" s="161" t="str">
        <f t="shared" si="416"/>
        <v/>
      </c>
      <c r="CJ34" s="161" t="str">
        <f t="shared" si="416"/>
        <v/>
      </c>
      <c r="CK34" s="161" t="str">
        <f t="shared" si="416"/>
        <v/>
      </c>
      <c r="CL34" s="161" t="str">
        <f t="shared" si="416"/>
        <v/>
      </c>
      <c r="CM34" s="161" t="str">
        <f t="shared" si="416"/>
        <v/>
      </c>
      <c r="CN34" s="161" t="str">
        <f t="shared" si="416"/>
        <v/>
      </c>
      <c r="CO34" s="161" t="str">
        <f t="shared" si="416"/>
        <v/>
      </c>
      <c r="CP34" s="161" t="str">
        <f t="shared" si="416"/>
        <v/>
      </c>
      <c r="CQ34" s="161" t="str">
        <f t="shared" si="416"/>
        <v/>
      </c>
      <c r="CR34" s="161" t="str">
        <f t="shared" si="416"/>
        <v/>
      </c>
      <c r="CS34" s="161" t="str">
        <f t="shared" si="416"/>
        <v/>
      </c>
      <c r="CT34" s="161" t="str">
        <f t="shared" si="416"/>
        <v/>
      </c>
      <c r="CU34" s="161" t="str">
        <f t="shared" si="416"/>
        <v/>
      </c>
      <c r="CV34" s="161" t="str">
        <f t="shared" si="416"/>
        <v/>
      </c>
      <c r="CW34" s="161" t="str">
        <f t="shared" si="416"/>
        <v/>
      </c>
      <c r="CX34" s="161" t="str">
        <f t="shared" si="416"/>
        <v/>
      </c>
      <c r="CY34" s="161" t="str">
        <f t="shared" si="416"/>
        <v/>
      </c>
      <c r="CZ34" s="161" t="str">
        <f t="shared" si="416"/>
        <v/>
      </c>
      <c r="DA34" s="161" t="str">
        <f t="shared" si="416"/>
        <v/>
      </c>
      <c r="DB34" s="161" t="str">
        <f t="shared" si="416"/>
        <v/>
      </c>
    </row>
    <row r="35" spans="1:106" s="154" customFormat="1" ht="15" customHeight="1" x14ac:dyDescent="0.35">
      <c r="A35" s="104"/>
      <c r="B35" s="104"/>
      <c r="C35" s="104"/>
      <c r="D35" s="140"/>
      <c r="E35" s="102"/>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160"/>
      <c r="CL35" s="160"/>
      <c r="CM35" s="160"/>
      <c r="CN35" s="160"/>
      <c r="CO35" s="160"/>
      <c r="CP35" s="160"/>
      <c r="CQ35" s="160"/>
      <c r="CR35" s="160"/>
      <c r="CS35" s="160"/>
      <c r="CT35" s="160"/>
      <c r="CU35" s="160"/>
      <c r="CV35" s="160"/>
      <c r="CW35" s="160"/>
      <c r="CX35" s="160"/>
      <c r="CY35" s="160"/>
      <c r="CZ35" s="160"/>
      <c r="DA35" s="160"/>
      <c r="DB35" s="160"/>
    </row>
    <row r="36" spans="1:106" s="154" customFormat="1" ht="15" customHeight="1" x14ac:dyDescent="0.35">
      <c r="A36" s="104"/>
      <c r="B36" s="104"/>
      <c r="C36" s="104"/>
      <c r="D36" s="140"/>
      <c r="E36" s="102"/>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60"/>
      <c r="BS36" s="160"/>
      <c r="BT36" s="160"/>
      <c r="BU36" s="160"/>
      <c r="BV36" s="160"/>
      <c r="BW36" s="160"/>
      <c r="BX36" s="160"/>
      <c r="BY36" s="160"/>
      <c r="BZ36" s="160"/>
      <c r="CA36" s="160"/>
      <c r="CB36" s="160"/>
      <c r="CC36" s="160"/>
      <c r="CD36" s="160"/>
      <c r="CE36" s="160"/>
      <c r="CF36" s="160"/>
      <c r="CG36" s="160"/>
      <c r="CH36" s="160"/>
      <c r="CI36" s="160"/>
      <c r="CJ36" s="160"/>
      <c r="CK36" s="160"/>
      <c r="CL36" s="160"/>
      <c r="CM36" s="160"/>
      <c r="CN36" s="160"/>
      <c r="CO36" s="160"/>
      <c r="CP36" s="160"/>
      <c r="CQ36" s="160"/>
      <c r="CR36" s="160"/>
      <c r="CS36" s="160"/>
      <c r="CT36" s="160"/>
      <c r="CU36" s="160"/>
      <c r="CV36" s="160"/>
      <c r="CW36" s="160"/>
      <c r="CX36" s="160"/>
      <c r="CY36" s="160"/>
      <c r="CZ36" s="160"/>
      <c r="DA36" s="160"/>
      <c r="DB36" s="160"/>
    </row>
    <row r="37" spans="1:106" s="154" customFormat="1" ht="15" customHeight="1" x14ac:dyDescent="0.35">
      <c r="A37" s="105" t="str">
        <f>IF('2.1 Kraftwerk allgemein'!$F$2="f",d_f_i!$B360,IF('2.1 Kraftwerk allgemein'!$F$2="i",d_f_i!$C360,d_f_i!$A360))</f>
        <v>Cashflowrechnung</v>
      </c>
      <c r="B37" s="104"/>
      <c r="C37" s="104"/>
      <c r="D37" s="140"/>
      <c r="E37" s="102"/>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row>
    <row r="38" spans="1:106" s="154" customFormat="1" ht="15" customHeight="1" x14ac:dyDescent="0.35">
      <c r="A38" s="105"/>
      <c r="B38" s="104" t="str">
        <f>IF('2.1 Kraftwerk allgemein'!$F$2="f",d_f_i!$B361,IF('2.1 Kraftwerk allgemein'!$F$2="i",d_f_i!$C361,d_f_i!$A361))</f>
        <v>EAT</v>
      </c>
      <c r="C38" s="104"/>
      <c r="D38" s="140" t="str">
        <f t="shared" ref="D38:D43" si="417">$D$7</f>
        <v>real</v>
      </c>
      <c r="E38" s="140" t="str">
        <f t="shared" ref="E38:E44" si="418">$E$7</f>
        <v>[Tsd. CHF]</v>
      </c>
      <c r="F38" s="160">
        <f ca="1">F34</f>
        <v>0</v>
      </c>
      <c r="G38" s="160">
        <f t="shared" ref="G38" ca="1" si="419">G34</f>
        <v>0</v>
      </c>
      <c r="H38" s="160">
        <f t="shared" ref="H38:BS38" ca="1" si="420">H34</f>
        <v>0</v>
      </c>
      <c r="I38" s="160">
        <f t="shared" ca="1" si="420"/>
        <v>0</v>
      </c>
      <c r="J38" s="160">
        <f t="shared" ca="1" si="420"/>
        <v>0</v>
      </c>
      <c r="K38" s="160">
        <f t="shared" ca="1" si="420"/>
        <v>0</v>
      </c>
      <c r="L38" s="160">
        <f t="shared" ca="1" si="420"/>
        <v>0</v>
      </c>
      <c r="M38" s="160">
        <f t="shared" ca="1" si="420"/>
        <v>0</v>
      </c>
      <c r="N38" s="160">
        <f t="shared" ca="1" si="420"/>
        <v>0</v>
      </c>
      <c r="O38" s="160">
        <f t="shared" ca="1" si="420"/>
        <v>0</v>
      </c>
      <c r="P38" s="160">
        <f t="shared" ca="1" si="420"/>
        <v>0</v>
      </c>
      <c r="Q38" s="160">
        <f t="shared" ca="1" si="420"/>
        <v>0</v>
      </c>
      <c r="R38" s="160">
        <f t="shared" ca="1" si="420"/>
        <v>0</v>
      </c>
      <c r="S38" s="160">
        <f t="shared" ca="1" si="420"/>
        <v>0</v>
      </c>
      <c r="T38" s="160">
        <f t="shared" ca="1" si="420"/>
        <v>0</v>
      </c>
      <c r="U38" s="160">
        <f t="shared" ca="1" si="420"/>
        <v>0</v>
      </c>
      <c r="V38" s="160">
        <f t="shared" ca="1" si="420"/>
        <v>0</v>
      </c>
      <c r="W38" s="160">
        <f t="shared" ca="1" si="420"/>
        <v>0</v>
      </c>
      <c r="X38" s="160">
        <f t="shared" ca="1" si="420"/>
        <v>0</v>
      </c>
      <c r="Y38" s="160">
        <f t="shared" ca="1" si="420"/>
        <v>0</v>
      </c>
      <c r="Z38" s="160">
        <f t="shared" ca="1" si="420"/>
        <v>0</v>
      </c>
      <c r="AA38" s="160">
        <f t="shared" ca="1" si="420"/>
        <v>0</v>
      </c>
      <c r="AB38" s="160">
        <f t="shared" ca="1" si="420"/>
        <v>0</v>
      </c>
      <c r="AC38" s="160">
        <f t="shared" ca="1" si="420"/>
        <v>0</v>
      </c>
      <c r="AD38" s="160">
        <f t="shared" ca="1" si="420"/>
        <v>0</v>
      </c>
      <c r="AE38" s="160">
        <f t="shared" ca="1" si="420"/>
        <v>0</v>
      </c>
      <c r="AF38" s="160">
        <f t="shared" ca="1" si="420"/>
        <v>0</v>
      </c>
      <c r="AG38" s="160">
        <f t="shared" ca="1" si="420"/>
        <v>0</v>
      </c>
      <c r="AH38" s="160">
        <f t="shared" ca="1" si="420"/>
        <v>0</v>
      </c>
      <c r="AI38" s="160">
        <f t="shared" ca="1" si="420"/>
        <v>0</v>
      </c>
      <c r="AJ38" s="160">
        <f t="shared" ca="1" si="420"/>
        <v>0</v>
      </c>
      <c r="AK38" s="160">
        <f t="shared" ca="1" si="420"/>
        <v>0</v>
      </c>
      <c r="AL38" s="160">
        <f t="shared" ca="1" si="420"/>
        <v>0</v>
      </c>
      <c r="AM38" s="160" t="str">
        <f t="shared" si="420"/>
        <v/>
      </c>
      <c r="AN38" s="160" t="str">
        <f t="shared" si="420"/>
        <v/>
      </c>
      <c r="AO38" s="160" t="str">
        <f t="shared" si="420"/>
        <v/>
      </c>
      <c r="AP38" s="160" t="str">
        <f t="shared" si="420"/>
        <v/>
      </c>
      <c r="AQ38" s="160" t="str">
        <f t="shared" si="420"/>
        <v/>
      </c>
      <c r="AR38" s="160" t="str">
        <f t="shared" si="420"/>
        <v/>
      </c>
      <c r="AS38" s="160" t="str">
        <f t="shared" si="420"/>
        <v/>
      </c>
      <c r="AT38" s="160" t="str">
        <f t="shared" si="420"/>
        <v/>
      </c>
      <c r="AU38" s="160" t="str">
        <f t="shared" si="420"/>
        <v/>
      </c>
      <c r="AV38" s="160" t="str">
        <f t="shared" si="420"/>
        <v/>
      </c>
      <c r="AW38" s="160" t="str">
        <f t="shared" si="420"/>
        <v/>
      </c>
      <c r="AX38" s="160" t="str">
        <f t="shared" si="420"/>
        <v/>
      </c>
      <c r="AY38" s="160" t="str">
        <f t="shared" si="420"/>
        <v/>
      </c>
      <c r="AZ38" s="160" t="str">
        <f t="shared" si="420"/>
        <v/>
      </c>
      <c r="BA38" s="160" t="str">
        <f t="shared" si="420"/>
        <v/>
      </c>
      <c r="BB38" s="160" t="str">
        <f t="shared" si="420"/>
        <v/>
      </c>
      <c r="BC38" s="160" t="str">
        <f t="shared" si="420"/>
        <v/>
      </c>
      <c r="BD38" s="160" t="str">
        <f t="shared" si="420"/>
        <v/>
      </c>
      <c r="BE38" s="160" t="str">
        <f t="shared" si="420"/>
        <v/>
      </c>
      <c r="BF38" s="160" t="str">
        <f t="shared" si="420"/>
        <v/>
      </c>
      <c r="BG38" s="160" t="str">
        <f t="shared" si="420"/>
        <v/>
      </c>
      <c r="BH38" s="160" t="str">
        <f t="shared" si="420"/>
        <v/>
      </c>
      <c r="BI38" s="160" t="str">
        <f t="shared" si="420"/>
        <v/>
      </c>
      <c r="BJ38" s="160" t="str">
        <f t="shared" si="420"/>
        <v/>
      </c>
      <c r="BK38" s="160" t="str">
        <f t="shared" si="420"/>
        <v/>
      </c>
      <c r="BL38" s="160" t="str">
        <f t="shared" si="420"/>
        <v/>
      </c>
      <c r="BM38" s="160" t="str">
        <f t="shared" si="420"/>
        <v/>
      </c>
      <c r="BN38" s="160" t="str">
        <f t="shared" si="420"/>
        <v/>
      </c>
      <c r="BO38" s="160" t="str">
        <f t="shared" si="420"/>
        <v/>
      </c>
      <c r="BP38" s="160" t="str">
        <f t="shared" si="420"/>
        <v/>
      </c>
      <c r="BQ38" s="160" t="str">
        <f t="shared" si="420"/>
        <v/>
      </c>
      <c r="BR38" s="160" t="str">
        <f t="shared" si="420"/>
        <v/>
      </c>
      <c r="BS38" s="160" t="str">
        <f t="shared" si="420"/>
        <v/>
      </c>
      <c r="BT38" s="160" t="str">
        <f t="shared" ref="BT38:DB38" si="421">BT34</f>
        <v/>
      </c>
      <c r="BU38" s="160" t="str">
        <f t="shared" si="421"/>
        <v/>
      </c>
      <c r="BV38" s="160" t="str">
        <f t="shared" si="421"/>
        <v/>
      </c>
      <c r="BW38" s="160" t="str">
        <f t="shared" si="421"/>
        <v/>
      </c>
      <c r="BX38" s="160" t="str">
        <f t="shared" si="421"/>
        <v/>
      </c>
      <c r="BY38" s="160" t="str">
        <f t="shared" si="421"/>
        <v/>
      </c>
      <c r="BZ38" s="160" t="str">
        <f t="shared" si="421"/>
        <v/>
      </c>
      <c r="CA38" s="160" t="str">
        <f t="shared" si="421"/>
        <v/>
      </c>
      <c r="CB38" s="160" t="str">
        <f t="shared" si="421"/>
        <v/>
      </c>
      <c r="CC38" s="160" t="str">
        <f t="shared" si="421"/>
        <v/>
      </c>
      <c r="CD38" s="160" t="str">
        <f t="shared" si="421"/>
        <v/>
      </c>
      <c r="CE38" s="160" t="str">
        <f t="shared" si="421"/>
        <v/>
      </c>
      <c r="CF38" s="160" t="str">
        <f t="shared" si="421"/>
        <v/>
      </c>
      <c r="CG38" s="160" t="str">
        <f t="shared" si="421"/>
        <v/>
      </c>
      <c r="CH38" s="160" t="str">
        <f t="shared" si="421"/>
        <v/>
      </c>
      <c r="CI38" s="160" t="str">
        <f t="shared" si="421"/>
        <v/>
      </c>
      <c r="CJ38" s="160" t="str">
        <f t="shared" si="421"/>
        <v/>
      </c>
      <c r="CK38" s="160" t="str">
        <f t="shared" si="421"/>
        <v/>
      </c>
      <c r="CL38" s="160" t="str">
        <f t="shared" si="421"/>
        <v/>
      </c>
      <c r="CM38" s="160" t="str">
        <f t="shared" si="421"/>
        <v/>
      </c>
      <c r="CN38" s="160" t="str">
        <f t="shared" si="421"/>
        <v/>
      </c>
      <c r="CO38" s="160" t="str">
        <f t="shared" si="421"/>
        <v/>
      </c>
      <c r="CP38" s="160" t="str">
        <f t="shared" si="421"/>
        <v/>
      </c>
      <c r="CQ38" s="160" t="str">
        <f t="shared" si="421"/>
        <v/>
      </c>
      <c r="CR38" s="160" t="str">
        <f t="shared" si="421"/>
        <v/>
      </c>
      <c r="CS38" s="160" t="str">
        <f t="shared" si="421"/>
        <v/>
      </c>
      <c r="CT38" s="160" t="str">
        <f t="shared" si="421"/>
        <v/>
      </c>
      <c r="CU38" s="160" t="str">
        <f t="shared" si="421"/>
        <v/>
      </c>
      <c r="CV38" s="160" t="str">
        <f t="shared" si="421"/>
        <v/>
      </c>
      <c r="CW38" s="160" t="str">
        <f t="shared" si="421"/>
        <v/>
      </c>
      <c r="CX38" s="160" t="str">
        <f t="shared" si="421"/>
        <v/>
      </c>
      <c r="CY38" s="160" t="str">
        <f t="shared" si="421"/>
        <v/>
      </c>
      <c r="CZ38" s="160" t="str">
        <f t="shared" si="421"/>
        <v/>
      </c>
      <c r="DA38" s="160" t="str">
        <f t="shared" si="421"/>
        <v/>
      </c>
      <c r="DB38" s="160" t="str">
        <f t="shared" si="421"/>
        <v/>
      </c>
    </row>
    <row r="39" spans="1:106" s="154" customFormat="1" ht="15" customHeight="1" x14ac:dyDescent="0.35">
      <c r="A39" s="157" t="s">
        <v>24</v>
      </c>
      <c r="B39" s="104" t="str">
        <f>IF('2.1 Kraftwerk allgemein'!$F$2="f",d_f_i!$B362,IF('2.1 Kraftwerk allgemein'!$F$2="i",d_f_i!$C362,d_f_i!$A362))</f>
        <v>Abschreibungen</v>
      </c>
      <c r="C39" s="104"/>
      <c r="D39" s="140" t="str">
        <f t="shared" si="417"/>
        <v>real</v>
      </c>
      <c r="E39" s="140" t="str">
        <f t="shared" si="418"/>
        <v>[Tsd. CHF]</v>
      </c>
      <c r="F39" s="160">
        <f t="shared" ref="F39:G39" ca="1" si="422">F24</f>
        <v>0</v>
      </c>
      <c r="G39" s="160">
        <f t="shared" ca="1" si="422"/>
        <v>0</v>
      </c>
      <c r="H39" s="160">
        <f t="shared" ref="H39:BS39" ca="1" si="423">H24</f>
        <v>0</v>
      </c>
      <c r="I39" s="160">
        <f t="shared" ca="1" si="423"/>
        <v>0</v>
      </c>
      <c r="J39" s="160">
        <f t="shared" ca="1" si="423"/>
        <v>0</v>
      </c>
      <c r="K39" s="160">
        <f t="shared" ca="1" si="423"/>
        <v>0</v>
      </c>
      <c r="L39" s="160">
        <f t="shared" ca="1" si="423"/>
        <v>0</v>
      </c>
      <c r="M39" s="160">
        <f t="shared" ca="1" si="423"/>
        <v>0</v>
      </c>
      <c r="N39" s="160">
        <f t="shared" ca="1" si="423"/>
        <v>0</v>
      </c>
      <c r="O39" s="160">
        <f t="shared" ca="1" si="423"/>
        <v>0</v>
      </c>
      <c r="P39" s="160">
        <f t="shared" ca="1" si="423"/>
        <v>0</v>
      </c>
      <c r="Q39" s="160">
        <f t="shared" ca="1" si="423"/>
        <v>0</v>
      </c>
      <c r="R39" s="160">
        <f t="shared" ca="1" si="423"/>
        <v>0</v>
      </c>
      <c r="S39" s="160">
        <f t="shared" ca="1" si="423"/>
        <v>0</v>
      </c>
      <c r="T39" s="160">
        <f t="shared" ca="1" si="423"/>
        <v>0</v>
      </c>
      <c r="U39" s="160">
        <f t="shared" ca="1" si="423"/>
        <v>0</v>
      </c>
      <c r="V39" s="160">
        <f t="shared" ca="1" si="423"/>
        <v>0</v>
      </c>
      <c r="W39" s="160">
        <f t="shared" ca="1" si="423"/>
        <v>0</v>
      </c>
      <c r="X39" s="160">
        <f t="shared" ca="1" si="423"/>
        <v>0</v>
      </c>
      <c r="Y39" s="160">
        <f t="shared" ca="1" si="423"/>
        <v>0</v>
      </c>
      <c r="Z39" s="160">
        <f t="shared" ca="1" si="423"/>
        <v>0</v>
      </c>
      <c r="AA39" s="160">
        <f t="shared" ca="1" si="423"/>
        <v>0</v>
      </c>
      <c r="AB39" s="160">
        <f t="shared" ca="1" si="423"/>
        <v>0</v>
      </c>
      <c r="AC39" s="160">
        <f t="shared" ca="1" si="423"/>
        <v>0</v>
      </c>
      <c r="AD39" s="160">
        <f t="shared" ca="1" si="423"/>
        <v>0</v>
      </c>
      <c r="AE39" s="160">
        <f t="shared" ca="1" si="423"/>
        <v>0</v>
      </c>
      <c r="AF39" s="160">
        <f t="shared" ca="1" si="423"/>
        <v>0</v>
      </c>
      <c r="AG39" s="160">
        <f t="shared" ca="1" si="423"/>
        <v>0</v>
      </c>
      <c r="AH39" s="160">
        <f t="shared" ca="1" si="423"/>
        <v>0</v>
      </c>
      <c r="AI39" s="160">
        <f t="shared" ca="1" si="423"/>
        <v>0</v>
      </c>
      <c r="AJ39" s="160">
        <f t="shared" ca="1" si="423"/>
        <v>0</v>
      </c>
      <c r="AK39" s="160">
        <f t="shared" ca="1" si="423"/>
        <v>0</v>
      </c>
      <c r="AL39" s="160">
        <f t="shared" ca="1" si="423"/>
        <v>0</v>
      </c>
      <c r="AM39" s="160" t="str">
        <f t="shared" si="423"/>
        <v/>
      </c>
      <c r="AN39" s="160" t="str">
        <f t="shared" si="423"/>
        <v/>
      </c>
      <c r="AO39" s="160" t="str">
        <f t="shared" si="423"/>
        <v/>
      </c>
      <c r="AP39" s="160" t="str">
        <f t="shared" si="423"/>
        <v/>
      </c>
      <c r="AQ39" s="160" t="str">
        <f t="shared" si="423"/>
        <v/>
      </c>
      <c r="AR39" s="160" t="str">
        <f t="shared" si="423"/>
        <v/>
      </c>
      <c r="AS39" s="160" t="str">
        <f t="shared" si="423"/>
        <v/>
      </c>
      <c r="AT39" s="160" t="str">
        <f t="shared" si="423"/>
        <v/>
      </c>
      <c r="AU39" s="160" t="str">
        <f t="shared" si="423"/>
        <v/>
      </c>
      <c r="AV39" s="160" t="str">
        <f t="shared" si="423"/>
        <v/>
      </c>
      <c r="AW39" s="160" t="str">
        <f t="shared" si="423"/>
        <v/>
      </c>
      <c r="AX39" s="160" t="str">
        <f t="shared" si="423"/>
        <v/>
      </c>
      <c r="AY39" s="160" t="str">
        <f t="shared" si="423"/>
        <v/>
      </c>
      <c r="AZ39" s="160" t="str">
        <f t="shared" si="423"/>
        <v/>
      </c>
      <c r="BA39" s="160" t="str">
        <f t="shared" si="423"/>
        <v/>
      </c>
      <c r="BB39" s="160" t="str">
        <f t="shared" si="423"/>
        <v/>
      </c>
      <c r="BC39" s="160" t="str">
        <f t="shared" si="423"/>
        <v/>
      </c>
      <c r="BD39" s="160" t="str">
        <f t="shared" si="423"/>
        <v/>
      </c>
      <c r="BE39" s="160" t="str">
        <f t="shared" si="423"/>
        <v/>
      </c>
      <c r="BF39" s="160" t="str">
        <f t="shared" si="423"/>
        <v/>
      </c>
      <c r="BG39" s="160" t="str">
        <f t="shared" si="423"/>
        <v/>
      </c>
      <c r="BH39" s="160" t="str">
        <f t="shared" si="423"/>
        <v/>
      </c>
      <c r="BI39" s="160" t="str">
        <f t="shared" si="423"/>
        <v/>
      </c>
      <c r="BJ39" s="160" t="str">
        <f t="shared" si="423"/>
        <v/>
      </c>
      <c r="BK39" s="160" t="str">
        <f t="shared" si="423"/>
        <v/>
      </c>
      <c r="BL39" s="160" t="str">
        <f t="shared" si="423"/>
        <v/>
      </c>
      <c r="BM39" s="160" t="str">
        <f t="shared" si="423"/>
        <v/>
      </c>
      <c r="BN39" s="160" t="str">
        <f t="shared" si="423"/>
        <v/>
      </c>
      <c r="BO39" s="160" t="str">
        <f t="shared" si="423"/>
        <v/>
      </c>
      <c r="BP39" s="160" t="str">
        <f t="shared" si="423"/>
        <v/>
      </c>
      <c r="BQ39" s="160" t="str">
        <f t="shared" si="423"/>
        <v/>
      </c>
      <c r="BR39" s="160" t="str">
        <f t="shared" si="423"/>
        <v/>
      </c>
      <c r="BS39" s="160" t="str">
        <f t="shared" si="423"/>
        <v/>
      </c>
      <c r="BT39" s="160" t="str">
        <f t="shared" ref="BT39:DB39" si="424">BT24</f>
        <v/>
      </c>
      <c r="BU39" s="160" t="str">
        <f t="shared" si="424"/>
        <v/>
      </c>
      <c r="BV39" s="160" t="str">
        <f t="shared" si="424"/>
        <v/>
      </c>
      <c r="BW39" s="160" t="str">
        <f t="shared" si="424"/>
        <v/>
      </c>
      <c r="BX39" s="160" t="str">
        <f t="shared" si="424"/>
        <v/>
      </c>
      <c r="BY39" s="160" t="str">
        <f t="shared" si="424"/>
        <v/>
      </c>
      <c r="BZ39" s="160" t="str">
        <f t="shared" si="424"/>
        <v/>
      </c>
      <c r="CA39" s="160" t="str">
        <f t="shared" si="424"/>
        <v/>
      </c>
      <c r="CB39" s="160" t="str">
        <f t="shared" si="424"/>
        <v/>
      </c>
      <c r="CC39" s="160" t="str">
        <f t="shared" si="424"/>
        <v/>
      </c>
      <c r="CD39" s="160" t="str">
        <f t="shared" si="424"/>
        <v/>
      </c>
      <c r="CE39" s="160" t="str">
        <f t="shared" si="424"/>
        <v/>
      </c>
      <c r="CF39" s="160" t="str">
        <f t="shared" si="424"/>
        <v/>
      </c>
      <c r="CG39" s="160" t="str">
        <f t="shared" si="424"/>
        <v/>
      </c>
      <c r="CH39" s="160" t="str">
        <f t="shared" si="424"/>
        <v/>
      </c>
      <c r="CI39" s="160" t="str">
        <f t="shared" si="424"/>
        <v/>
      </c>
      <c r="CJ39" s="160" t="str">
        <f t="shared" si="424"/>
        <v/>
      </c>
      <c r="CK39" s="160" t="str">
        <f t="shared" si="424"/>
        <v/>
      </c>
      <c r="CL39" s="160" t="str">
        <f t="shared" si="424"/>
        <v/>
      </c>
      <c r="CM39" s="160" t="str">
        <f t="shared" si="424"/>
        <v/>
      </c>
      <c r="CN39" s="160" t="str">
        <f t="shared" si="424"/>
        <v/>
      </c>
      <c r="CO39" s="160" t="str">
        <f t="shared" si="424"/>
        <v/>
      </c>
      <c r="CP39" s="160" t="str">
        <f t="shared" si="424"/>
        <v/>
      </c>
      <c r="CQ39" s="160" t="str">
        <f t="shared" si="424"/>
        <v/>
      </c>
      <c r="CR39" s="160" t="str">
        <f t="shared" si="424"/>
        <v/>
      </c>
      <c r="CS39" s="160" t="str">
        <f t="shared" si="424"/>
        <v/>
      </c>
      <c r="CT39" s="160" t="str">
        <f t="shared" si="424"/>
        <v/>
      </c>
      <c r="CU39" s="160" t="str">
        <f t="shared" si="424"/>
        <v/>
      </c>
      <c r="CV39" s="160" t="str">
        <f t="shared" si="424"/>
        <v/>
      </c>
      <c r="CW39" s="160" t="str">
        <f t="shared" si="424"/>
        <v/>
      </c>
      <c r="CX39" s="160" t="str">
        <f t="shared" si="424"/>
        <v/>
      </c>
      <c r="CY39" s="160" t="str">
        <f t="shared" si="424"/>
        <v/>
      </c>
      <c r="CZ39" s="160" t="str">
        <f t="shared" si="424"/>
        <v/>
      </c>
      <c r="DA39" s="160" t="str">
        <f t="shared" si="424"/>
        <v/>
      </c>
      <c r="DB39" s="160" t="str">
        <f t="shared" si="424"/>
        <v/>
      </c>
    </row>
    <row r="40" spans="1:106" s="154" customFormat="1" ht="15" customHeight="1" x14ac:dyDescent="0.35">
      <c r="A40" s="157" t="s">
        <v>24</v>
      </c>
      <c r="B40" s="104" t="str">
        <f>IF('2.1 Kraftwerk allgemein'!$F$2="f",d_f_i!$B363,IF('2.1 Kraftwerk allgemein'!$F$2="i",d_f_i!$C363,d_f_i!$A363))</f>
        <v>Fremdkapitalzinsen</v>
      </c>
      <c r="C40" s="104"/>
      <c r="D40" s="140" t="str">
        <f t="shared" si="417"/>
        <v>real</v>
      </c>
      <c r="E40" s="140" t="str">
        <f t="shared" si="418"/>
        <v>[Tsd. CHF]</v>
      </c>
      <c r="F40" s="160">
        <f ca="1">F26</f>
        <v>0</v>
      </c>
      <c r="G40" s="160">
        <f t="shared" ref="G40" ca="1" si="425">G26</f>
        <v>0</v>
      </c>
      <c r="H40" s="160">
        <f t="shared" ref="H40:BS40" ca="1" si="426">H26</f>
        <v>0</v>
      </c>
      <c r="I40" s="160">
        <f t="shared" ca="1" si="426"/>
        <v>0</v>
      </c>
      <c r="J40" s="160">
        <f t="shared" ca="1" si="426"/>
        <v>0</v>
      </c>
      <c r="K40" s="160">
        <f t="shared" ca="1" si="426"/>
        <v>0</v>
      </c>
      <c r="L40" s="160">
        <f t="shared" ca="1" si="426"/>
        <v>0</v>
      </c>
      <c r="M40" s="160">
        <f t="shared" ca="1" si="426"/>
        <v>0</v>
      </c>
      <c r="N40" s="160">
        <f t="shared" ca="1" si="426"/>
        <v>0</v>
      </c>
      <c r="O40" s="160">
        <f t="shared" ca="1" si="426"/>
        <v>0</v>
      </c>
      <c r="P40" s="160">
        <f t="shared" ca="1" si="426"/>
        <v>0</v>
      </c>
      <c r="Q40" s="160">
        <f t="shared" ca="1" si="426"/>
        <v>0</v>
      </c>
      <c r="R40" s="160">
        <f t="shared" ca="1" si="426"/>
        <v>0</v>
      </c>
      <c r="S40" s="160">
        <f t="shared" ca="1" si="426"/>
        <v>0</v>
      </c>
      <c r="T40" s="160">
        <f t="shared" ca="1" si="426"/>
        <v>0</v>
      </c>
      <c r="U40" s="160">
        <f t="shared" ca="1" si="426"/>
        <v>0</v>
      </c>
      <c r="V40" s="160">
        <f t="shared" ca="1" si="426"/>
        <v>0</v>
      </c>
      <c r="W40" s="160">
        <f t="shared" ca="1" si="426"/>
        <v>0</v>
      </c>
      <c r="X40" s="160">
        <f t="shared" ca="1" si="426"/>
        <v>0</v>
      </c>
      <c r="Y40" s="160">
        <f t="shared" ca="1" si="426"/>
        <v>0</v>
      </c>
      <c r="Z40" s="160">
        <f t="shared" ca="1" si="426"/>
        <v>0</v>
      </c>
      <c r="AA40" s="160">
        <f t="shared" ca="1" si="426"/>
        <v>0</v>
      </c>
      <c r="AB40" s="160">
        <f t="shared" ca="1" si="426"/>
        <v>0</v>
      </c>
      <c r="AC40" s="160">
        <f t="shared" ca="1" si="426"/>
        <v>0</v>
      </c>
      <c r="AD40" s="160">
        <f t="shared" ca="1" si="426"/>
        <v>0</v>
      </c>
      <c r="AE40" s="160">
        <f t="shared" ca="1" si="426"/>
        <v>0</v>
      </c>
      <c r="AF40" s="160">
        <f t="shared" ca="1" si="426"/>
        <v>0</v>
      </c>
      <c r="AG40" s="160">
        <f t="shared" ca="1" si="426"/>
        <v>0</v>
      </c>
      <c r="AH40" s="160">
        <f t="shared" ca="1" si="426"/>
        <v>0</v>
      </c>
      <c r="AI40" s="160">
        <f t="shared" ca="1" si="426"/>
        <v>0</v>
      </c>
      <c r="AJ40" s="160">
        <f t="shared" ca="1" si="426"/>
        <v>0</v>
      </c>
      <c r="AK40" s="160">
        <f t="shared" ca="1" si="426"/>
        <v>0</v>
      </c>
      <c r="AL40" s="160">
        <f t="shared" ca="1" si="426"/>
        <v>0</v>
      </c>
      <c r="AM40" s="160" t="str">
        <f t="shared" si="426"/>
        <v/>
      </c>
      <c r="AN40" s="160" t="str">
        <f t="shared" si="426"/>
        <v/>
      </c>
      <c r="AO40" s="160" t="str">
        <f t="shared" si="426"/>
        <v/>
      </c>
      <c r="AP40" s="160" t="str">
        <f t="shared" si="426"/>
        <v/>
      </c>
      <c r="AQ40" s="160" t="str">
        <f t="shared" si="426"/>
        <v/>
      </c>
      <c r="AR40" s="160" t="str">
        <f t="shared" si="426"/>
        <v/>
      </c>
      <c r="AS40" s="160" t="str">
        <f t="shared" si="426"/>
        <v/>
      </c>
      <c r="AT40" s="160" t="str">
        <f t="shared" si="426"/>
        <v/>
      </c>
      <c r="AU40" s="160" t="str">
        <f t="shared" si="426"/>
        <v/>
      </c>
      <c r="AV40" s="160" t="str">
        <f t="shared" si="426"/>
        <v/>
      </c>
      <c r="AW40" s="160" t="str">
        <f t="shared" si="426"/>
        <v/>
      </c>
      <c r="AX40" s="160" t="str">
        <f t="shared" si="426"/>
        <v/>
      </c>
      <c r="AY40" s="160" t="str">
        <f t="shared" si="426"/>
        <v/>
      </c>
      <c r="AZ40" s="160" t="str">
        <f t="shared" si="426"/>
        <v/>
      </c>
      <c r="BA40" s="160" t="str">
        <f t="shared" si="426"/>
        <v/>
      </c>
      <c r="BB40" s="160" t="str">
        <f t="shared" si="426"/>
        <v/>
      </c>
      <c r="BC40" s="160" t="str">
        <f t="shared" si="426"/>
        <v/>
      </c>
      <c r="BD40" s="160" t="str">
        <f t="shared" si="426"/>
        <v/>
      </c>
      <c r="BE40" s="160" t="str">
        <f t="shared" si="426"/>
        <v/>
      </c>
      <c r="BF40" s="160" t="str">
        <f t="shared" si="426"/>
        <v/>
      </c>
      <c r="BG40" s="160" t="str">
        <f t="shared" si="426"/>
        <v/>
      </c>
      <c r="BH40" s="160" t="str">
        <f t="shared" si="426"/>
        <v/>
      </c>
      <c r="BI40" s="160" t="str">
        <f t="shared" si="426"/>
        <v/>
      </c>
      <c r="BJ40" s="160" t="str">
        <f t="shared" si="426"/>
        <v/>
      </c>
      <c r="BK40" s="160" t="str">
        <f t="shared" si="426"/>
        <v/>
      </c>
      <c r="BL40" s="160" t="str">
        <f t="shared" si="426"/>
        <v/>
      </c>
      <c r="BM40" s="160" t="str">
        <f t="shared" si="426"/>
        <v/>
      </c>
      <c r="BN40" s="160" t="str">
        <f t="shared" si="426"/>
        <v/>
      </c>
      <c r="BO40" s="160" t="str">
        <f t="shared" si="426"/>
        <v/>
      </c>
      <c r="BP40" s="160" t="str">
        <f t="shared" si="426"/>
        <v/>
      </c>
      <c r="BQ40" s="160" t="str">
        <f t="shared" si="426"/>
        <v/>
      </c>
      <c r="BR40" s="160" t="str">
        <f t="shared" si="426"/>
        <v/>
      </c>
      <c r="BS40" s="160" t="str">
        <f t="shared" si="426"/>
        <v/>
      </c>
      <c r="BT40" s="160" t="str">
        <f t="shared" ref="BT40:DB40" si="427">BT26</f>
        <v/>
      </c>
      <c r="BU40" s="160" t="str">
        <f t="shared" si="427"/>
        <v/>
      </c>
      <c r="BV40" s="160" t="str">
        <f t="shared" si="427"/>
        <v/>
      </c>
      <c r="BW40" s="160" t="str">
        <f t="shared" si="427"/>
        <v/>
      </c>
      <c r="BX40" s="160" t="str">
        <f t="shared" si="427"/>
        <v/>
      </c>
      <c r="BY40" s="160" t="str">
        <f t="shared" si="427"/>
        <v/>
      </c>
      <c r="BZ40" s="160" t="str">
        <f t="shared" si="427"/>
        <v/>
      </c>
      <c r="CA40" s="160" t="str">
        <f t="shared" si="427"/>
        <v/>
      </c>
      <c r="CB40" s="160" t="str">
        <f t="shared" si="427"/>
        <v/>
      </c>
      <c r="CC40" s="160" t="str">
        <f t="shared" si="427"/>
        <v/>
      </c>
      <c r="CD40" s="160" t="str">
        <f t="shared" si="427"/>
        <v/>
      </c>
      <c r="CE40" s="160" t="str">
        <f t="shared" si="427"/>
        <v/>
      </c>
      <c r="CF40" s="160" t="str">
        <f t="shared" si="427"/>
        <v/>
      </c>
      <c r="CG40" s="160" t="str">
        <f t="shared" si="427"/>
        <v/>
      </c>
      <c r="CH40" s="160" t="str">
        <f t="shared" si="427"/>
        <v/>
      </c>
      <c r="CI40" s="160" t="str">
        <f t="shared" si="427"/>
        <v/>
      </c>
      <c r="CJ40" s="160" t="str">
        <f t="shared" si="427"/>
        <v/>
      </c>
      <c r="CK40" s="160" t="str">
        <f t="shared" si="427"/>
        <v/>
      </c>
      <c r="CL40" s="160" t="str">
        <f t="shared" si="427"/>
        <v/>
      </c>
      <c r="CM40" s="160" t="str">
        <f t="shared" si="427"/>
        <v/>
      </c>
      <c r="CN40" s="160" t="str">
        <f t="shared" si="427"/>
        <v/>
      </c>
      <c r="CO40" s="160" t="str">
        <f t="shared" si="427"/>
        <v/>
      </c>
      <c r="CP40" s="160" t="str">
        <f t="shared" si="427"/>
        <v/>
      </c>
      <c r="CQ40" s="160" t="str">
        <f t="shared" si="427"/>
        <v/>
      </c>
      <c r="CR40" s="160" t="str">
        <f t="shared" si="427"/>
        <v/>
      </c>
      <c r="CS40" s="160" t="str">
        <f t="shared" si="427"/>
        <v/>
      </c>
      <c r="CT40" s="160" t="str">
        <f t="shared" si="427"/>
        <v/>
      </c>
      <c r="CU40" s="160" t="str">
        <f t="shared" si="427"/>
        <v/>
      </c>
      <c r="CV40" s="160" t="str">
        <f t="shared" si="427"/>
        <v/>
      </c>
      <c r="CW40" s="160" t="str">
        <f t="shared" si="427"/>
        <v/>
      </c>
      <c r="CX40" s="160" t="str">
        <f t="shared" si="427"/>
        <v/>
      </c>
      <c r="CY40" s="160" t="str">
        <f t="shared" si="427"/>
        <v/>
      </c>
      <c r="CZ40" s="160" t="str">
        <f t="shared" si="427"/>
        <v/>
      </c>
      <c r="DA40" s="160" t="str">
        <f t="shared" si="427"/>
        <v/>
      </c>
      <c r="DB40" s="160" t="str">
        <f t="shared" si="427"/>
        <v/>
      </c>
    </row>
    <row r="41" spans="1:106" s="154" customFormat="1" ht="15" customHeight="1" x14ac:dyDescent="0.35">
      <c r="A41" s="157" t="s">
        <v>25</v>
      </c>
      <c r="B41" s="154" t="str">
        <f>IF('2.1 Kraftwerk allgemein'!$F$2="f",d_f_i!$B364,IF('2.1 Kraftwerk allgemein'!$F$2="i",d_f_i!$C364,d_f_i!$A364))</f>
        <v>Investitionskosten</v>
      </c>
      <c r="C41" s="104"/>
      <c r="D41" s="140" t="str">
        <f t="shared" si="417"/>
        <v>real</v>
      </c>
      <c r="E41" s="140" t="str">
        <f t="shared" si="418"/>
        <v>[Tsd. CHF]</v>
      </c>
      <c r="F41" s="160">
        <f ca="1">F29</f>
        <v>0</v>
      </c>
      <c r="G41" s="160">
        <f ca="1">G29</f>
        <v>0</v>
      </c>
      <c r="H41" s="160">
        <f t="shared" ref="H41:BS41" ca="1" si="428">H29</f>
        <v>0</v>
      </c>
      <c r="I41" s="160">
        <f t="shared" ca="1" si="428"/>
        <v>0</v>
      </c>
      <c r="J41" s="160">
        <f t="shared" ca="1" si="428"/>
        <v>0</v>
      </c>
      <c r="K41" s="160">
        <f t="shared" ca="1" si="428"/>
        <v>0</v>
      </c>
      <c r="L41" s="160">
        <f t="shared" ca="1" si="428"/>
        <v>0</v>
      </c>
      <c r="M41" s="160">
        <f t="shared" ca="1" si="428"/>
        <v>0</v>
      </c>
      <c r="N41" s="160">
        <f t="shared" ca="1" si="428"/>
        <v>0</v>
      </c>
      <c r="O41" s="160">
        <f t="shared" ca="1" si="428"/>
        <v>0</v>
      </c>
      <c r="P41" s="160">
        <f t="shared" ca="1" si="428"/>
        <v>0</v>
      </c>
      <c r="Q41" s="160">
        <f t="shared" ca="1" si="428"/>
        <v>0</v>
      </c>
      <c r="R41" s="160">
        <f t="shared" ca="1" si="428"/>
        <v>0</v>
      </c>
      <c r="S41" s="160">
        <f t="shared" ca="1" si="428"/>
        <v>0</v>
      </c>
      <c r="T41" s="160">
        <f t="shared" ca="1" si="428"/>
        <v>0</v>
      </c>
      <c r="U41" s="160">
        <f t="shared" ca="1" si="428"/>
        <v>0</v>
      </c>
      <c r="V41" s="160">
        <f t="shared" ca="1" si="428"/>
        <v>0</v>
      </c>
      <c r="W41" s="160">
        <f t="shared" ca="1" si="428"/>
        <v>0</v>
      </c>
      <c r="X41" s="160">
        <f t="shared" ca="1" si="428"/>
        <v>0</v>
      </c>
      <c r="Y41" s="160">
        <f t="shared" ca="1" si="428"/>
        <v>0</v>
      </c>
      <c r="Z41" s="160">
        <f t="shared" ca="1" si="428"/>
        <v>0</v>
      </c>
      <c r="AA41" s="160">
        <f t="shared" ca="1" si="428"/>
        <v>0</v>
      </c>
      <c r="AB41" s="160">
        <f t="shared" ca="1" si="428"/>
        <v>0</v>
      </c>
      <c r="AC41" s="160">
        <f t="shared" ca="1" si="428"/>
        <v>0</v>
      </c>
      <c r="AD41" s="160">
        <f t="shared" ca="1" si="428"/>
        <v>0</v>
      </c>
      <c r="AE41" s="160">
        <f t="shared" ca="1" si="428"/>
        <v>0</v>
      </c>
      <c r="AF41" s="160">
        <f t="shared" ca="1" si="428"/>
        <v>0</v>
      </c>
      <c r="AG41" s="160">
        <f t="shared" ca="1" si="428"/>
        <v>0</v>
      </c>
      <c r="AH41" s="160">
        <f t="shared" ca="1" si="428"/>
        <v>0</v>
      </c>
      <c r="AI41" s="160">
        <f t="shared" ca="1" si="428"/>
        <v>0</v>
      </c>
      <c r="AJ41" s="160">
        <f t="shared" ca="1" si="428"/>
        <v>0</v>
      </c>
      <c r="AK41" s="160">
        <f t="shared" ca="1" si="428"/>
        <v>0</v>
      </c>
      <c r="AL41" s="160">
        <f t="shared" ca="1" si="428"/>
        <v>0</v>
      </c>
      <c r="AM41" s="160" t="str">
        <f t="shared" si="428"/>
        <v/>
      </c>
      <c r="AN41" s="160" t="str">
        <f t="shared" si="428"/>
        <v/>
      </c>
      <c r="AO41" s="160" t="str">
        <f t="shared" si="428"/>
        <v/>
      </c>
      <c r="AP41" s="160" t="str">
        <f t="shared" si="428"/>
        <v/>
      </c>
      <c r="AQ41" s="160" t="str">
        <f t="shared" si="428"/>
        <v/>
      </c>
      <c r="AR41" s="160" t="str">
        <f t="shared" si="428"/>
        <v/>
      </c>
      <c r="AS41" s="160" t="str">
        <f t="shared" si="428"/>
        <v/>
      </c>
      <c r="AT41" s="160" t="str">
        <f t="shared" si="428"/>
        <v/>
      </c>
      <c r="AU41" s="160" t="str">
        <f t="shared" si="428"/>
        <v/>
      </c>
      <c r="AV41" s="160" t="str">
        <f t="shared" si="428"/>
        <v/>
      </c>
      <c r="AW41" s="160" t="str">
        <f t="shared" si="428"/>
        <v/>
      </c>
      <c r="AX41" s="160" t="str">
        <f t="shared" si="428"/>
        <v/>
      </c>
      <c r="AY41" s="160" t="str">
        <f t="shared" si="428"/>
        <v/>
      </c>
      <c r="AZ41" s="160" t="str">
        <f t="shared" si="428"/>
        <v/>
      </c>
      <c r="BA41" s="160" t="str">
        <f t="shared" si="428"/>
        <v/>
      </c>
      <c r="BB41" s="160" t="str">
        <f t="shared" si="428"/>
        <v/>
      </c>
      <c r="BC41" s="160" t="str">
        <f t="shared" si="428"/>
        <v/>
      </c>
      <c r="BD41" s="160" t="str">
        <f t="shared" si="428"/>
        <v/>
      </c>
      <c r="BE41" s="160" t="str">
        <f t="shared" si="428"/>
        <v/>
      </c>
      <c r="BF41" s="160" t="str">
        <f t="shared" si="428"/>
        <v/>
      </c>
      <c r="BG41" s="160" t="str">
        <f t="shared" si="428"/>
        <v/>
      </c>
      <c r="BH41" s="160" t="str">
        <f t="shared" si="428"/>
        <v/>
      </c>
      <c r="BI41" s="160" t="str">
        <f t="shared" si="428"/>
        <v/>
      </c>
      <c r="BJ41" s="160" t="str">
        <f t="shared" si="428"/>
        <v/>
      </c>
      <c r="BK41" s="160" t="str">
        <f t="shared" si="428"/>
        <v/>
      </c>
      <c r="BL41" s="160" t="str">
        <f t="shared" si="428"/>
        <v/>
      </c>
      <c r="BM41" s="160" t="str">
        <f t="shared" si="428"/>
        <v/>
      </c>
      <c r="BN41" s="160" t="str">
        <f t="shared" si="428"/>
        <v/>
      </c>
      <c r="BO41" s="160" t="str">
        <f t="shared" si="428"/>
        <v/>
      </c>
      <c r="BP41" s="160" t="str">
        <f t="shared" si="428"/>
        <v/>
      </c>
      <c r="BQ41" s="160" t="str">
        <f t="shared" si="428"/>
        <v/>
      </c>
      <c r="BR41" s="160" t="str">
        <f t="shared" si="428"/>
        <v/>
      </c>
      <c r="BS41" s="160" t="str">
        <f t="shared" si="428"/>
        <v/>
      </c>
      <c r="BT41" s="160" t="str">
        <f t="shared" ref="BT41:DB41" si="429">BT29</f>
        <v/>
      </c>
      <c r="BU41" s="160" t="str">
        <f t="shared" si="429"/>
        <v/>
      </c>
      <c r="BV41" s="160" t="str">
        <f t="shared" si="429"/>
        <v/>
      </c>
      <c r="BW41" s="160" t="str">
        <f t="shared" si="429"/>
        <v/>
      </c>
      <c r="BX41" s="160" t="str">
        <f t="shared" si="429"/>
        <v/>
      </c>
      <c r="BY41" s="160" t="str">
        <f t="shared" si="429"/>
        <v/>
      </c>
      <c r="BZ41" s="160" t="str">
        <f t="shared" si="429"/>
        <v/>
      </c>
      <c r="CA41" s="160" t="str">
        <f t="shared" si="429"/>
        <v/>
      </c>
      <c r="CB41" s="160" t="str">
        <f t="shared" si="429"/>
        <v/>
      </c>
      <c r="CC41" s="160" t="str">
        <f t="shared" si="429"/>
        <v/>
      </c>
      <c r="CD41" s="160" t="str">
        <f t="shared" si="429"/>
        <v/>
      </c>
      <c r="CE41" s="160" t="str">
        <f t="shared" si="429"/>
        <v/>
      </c>
      <c r="CF41" s="160" t="str">
        <f t="shared" si="429"/>
        <v/>
      </c>
      <c r="CG41" s="160" t="str">
        <f t="shared" si="429"/>
        <v/>
      </c>
      <c r="CH41" s="160" t="str">
        <f t="shared" si="429"/>
        <v/>
      </c>
      <c r="CI41" s="160" t="str">
        <f t="shared" si="429"/>
        <v/>
      </c>
      <c r="CJ41" s="160" t="str">
        <f t="shared" si="429"/>
        <v/>
      </c>
      <c r="CK41" s="160" t="str">
        <f t="shared" si="429"/>
        <v/>
      </c>
      <c r="CL41" s="160" t="str">
        <f t="shared" si="429"/>
        <v/>
      </c>
      <c r="CM41" s="160" t="str">
        <f t="shared" si="429"/>
        <v/>
      </c>
      <c r="CN41" s="160" t="str">
        <f t="shared" si="429"/>
        <v/>
      </c>
      <c r="CO41" s="160" t="str">
        <f t="shared" si="429"/>
        <v/>
      </c>
      <c r="CP41" s="160" t="str">
        <f t="shared" si="429"/>
        <v/>
      </c>
      <c r="CQ41" s="160" t="str">
        <f t="shared" si="429"/>
        <v/>
      </c>
      <c r="CR41" s="160" t="str">
        <f t="shared" si="429"/>
        <v/>
      </c>
      <c r="CS41" s="160" t="str">
        <f t="shared" si="429"/>
        <v/>
      </c>
      <c r="CT41" s="160" t="str">
        <f t="shared" si="429"/>
        <v/>
      </c>
      <c r="CU41" s="160" t="str">
        <f t="shared" si="429"/>
        <v/>
      </c>
      <c r="CV41" s="160" t="str">
        <f t="shared" si="429"/>
        <v/>
      </c>
      <c r="CW41" s="160" t="str">
        <f t="shared" si="429"/>
        <v/>
      </c>
      <c r="CX41" s="160" t="str">
        <f t="shared" si="429"/>
        <v/>
      </c>
      <c r="CY41" s="160" t="str">
        <f t="shared" si="429"/>
        <v/>
      </c>
      <c r="CZ41" s="160" t="str">
        <f t="shared" si="429"/>
        <v/>
      </c>
      <c r="DA41" s="160" t="str">
        <f t="shared" si="429"/>
        <v/>
      </c>
      <c r="DB41" s="160" t="str">
        <f t="shared" si="429"/>
        <v/>
      </c>
    </row>
    <row r="42" spans="1:106" s="154" customFormat="1" ht="15" customHeight="1" x14ac:dyDescent="0.35">
      <c r="A42" s="157" t="s">
        <v>24</v>
      </c>
      <c r="B42" s="104" t="str">
        <f>IF('2.1 Kraftwerk allgemein'!$F$2="f",d_f_i!$B365,IF('2.1 Kraftwerk allgemein'!$F$2="i",d_f_i!$C365,d_f_i!$A365))</f>
        <v>Restwert</v>
      </c>
      <c r="C42" s="104"/>
      <c r="D42" s="140" t="str">
        <f t="shared" si="417"/>
        <v>real</v>
      </c>
      <c r="E42" s="140" t="str">
        <f t="shared" si="418"/>
        <v>[Tsd. CHF]</v>
      </c>
      <c r="F42" s="160">
        <f>IF(F4&lt;&gt;"",IF('3.1 Abschreibung'!J6&lt;&gt;"",'3.1 Abschreibung'!J6,0),"")</f>
        <v>0</v>
      </c>
      <c r="G42" s="160">
        <f>IF(G4&lt;&gt;"",IF('3.1 Abschreibung'!K6&lt;&gt;"",'3.1 Abschreibung'!K6,0),"")</f>
        <v>0</v>
      </c>
      <c r="H42" s="160">
        <f>IF(H4&lt;&gt;"",IF('3.1 Abschreibung'!L6&lt;&gt;"",'3.1 Abschreibung'!L6,0),"")</f>
        <v>0</v>
      </c>
      <c r="I42" s="160">
        <f>IF(I4&lt;&gt;"",IF('3.1 Abschreibung'!M6&lt;&gt;"",'3.1 Abschreibung'!M6,0),"")</f>
        <v>0</v>
      </c>
      <c r="J42" s="160">
        <f>IF(J4&lt;&gt;"",IF('3.1 Abschreibung'!N6&lt;&gt;"",'3.1 Abschreibung'!N6,0),"")</f>
        <v>0</v>
      </c>
      <c r="K42" s="160">
        <f>IF(K4&lt;&gt;"",IF('3.1 Abschreibung'!O6&lt;&gt;"",'3.1 Abschreibung'!O6,0),"")</f>
        <v>0</v>
      </c>
      <c r="L42" s="160">
        <f>IF(L4&lt;&gt;"",IF('3.1 Abschreibung'!P6&lt;&gt;"",'3.1 Abschreibung'!P6,0),"")</f>
        <v>0</v>
      </c>
      <c r="M42" s="160">
        <f>IF(M4&lt;&gt;"",IF('3.1 Abschreibung'!Q6&lt;&gt;"",'3.1 Abschreibung'!Q6,0),"")</f>
        <v>0</v>
      </c>
      <c r="N42" s="160">
        <f>IF(N4&lt;&gt;"",IF('3.1 Abschreibung'!R6&lt;&gt;"",'3.1 Abschreibung'!R6,0),"")</f>
        <v>0</v>
      </c>
      <c r="O42" s="160">
        <f>IF(O4&lt;&gt;"",IF('3.1 Abschreibung'!S6&lt;&gt;"",'3.1 Abschreibung'!S6,0),"")</f>
        <v>0</v>
      </c>
      <c r="P42" s="160">
        <f>IF(P4&lt;&gt;"",IF('3.1 Abschreibung'!T6&lt;&gt;"",'3.1 Abschreibung'!T6,0),"")</f>
        <v>0</v>
      </c>
      <c r="Q42" s="160">
        <f>IF(Q4&lt;&gt;"",IF('3.1 Abschreibung'!U6&lt;&gt;"",'3.1 Abschreibung'!U6,0),"")</f>
        <v>0</v>
      </c>
      <c r="R42" s="160">
        <f>IF(R4&lt;&gt;"",IF('3.1 Abschreibung'!V6&lt;&gt;"",'3.1 Abschreibung'!V6,0),"")</f>
        <v>0</v>
      </c>
      <c r="S42" s="160">
        <f>IF(S4&lt;&gt;"",IF('3.1 Abschreibung'!W6&lt;&gt;"",'3.1 Abschreibung'!W6,0),"")</f>
        <v>0</v>
      </c>
      <c r="T42" s="160">
        <f>IF(T4&lt;&gt;"",IF('3.1 Abschreibung'!X6&lt;&gt;"",'3.1 Abschreibung'!X6,0),"")</f>
        <v>0</v>
      </c>
      <c r="U42" s="160">
        <f>IF(U4&lt;&gt;"",IF('3.1 Abschreibung'!Y6&lt;&gt;"",'3.1 Abschreibung'!Y6,0),"")</f>
        <v>0</v>
      </c>
      <c r="V42" s="160">
        <f>IF(V4&lt;&gt;"",IF('3.1 Abschreibung'!Z6&lt;&gt;"",'3.1 Abschreibung'!Z6,0),"")</f>
        <v>0</v>
      </c>
      <c r="W42" s="160">
        <f>IF(W4&lt;&gt;"",IF('3.1 Abschreibung'!AA6&lt;&gt;"",'3.1 Abschreibung'!AA6,0),"")</f>
        <v>0</v>
      </c>
      <c r="X42" s="160">
        <f>IF(X4&lt;&gt;"",IF('3.1 Abschreibung'!AB6&lt;&gt;"",'3.1 Abschreibung'!AB6,0),"")</f>
        <v>0</v>
      </c>
      <c r="Y42" s="160">
        <f>IF(Y4&lt;&gt;"",IF('3.1 Abschreibung'!AC6&lt;&gt;"",'3.1 Abschreibung'!AC6,0),"")</f>
        <v>0</v>
      </c>
      <c r="Z42" s="160">
        <f>IF(Z4&lt;&gt;"",IF('3.1 Abschreibung'!AD6&lt;&gt;"",'3.1 Abschreibung'!AD6,0),"")</f>
        <v>0</v>
      </c>
      <c r="AA42" s="160">
        <f>IF(AA4&lt;&gt;"",IF('3.1 Abschreibung'!AE6&lt;&gt;"",'3.1 Abschreibung'!AE6,0),"")</f>
        <v>0</v>
      </c>
      <c r="AB42" s="160">
        <f>IF(AB4&lt;&gt;"",IF('3.1 Abschreibung'!AF6&lt;&gt;"",'3.1 Abschreibung'!AF6,0),"")</f>
        <v>0</v>
      </c>
      <c r="AC42" s="160">
        <f>IF(AC4&lt;&gt;"",IF('3.1 Abschreibung'!AG6&lt;&gt;"",'3.1 Abschreibung'!AG6,0),"")</f>
        <v>0</v>
      </c>
      <c r="AD42" s="160">
        <f>IF(AD4&lt;&gt;"",IF('3.1 Abschreibung'!AH6&lt;&gt;"",'3.1 Abschreibung'!AH6,0),"")</f>
        <v>0</v>
      </c>
      <c r="AE42" s="160">
        <f>IF(AE4&lt;&gt;"",IF('3.1 Abschreibung'!AI6&lt;&gt;"",'3.1 Abschreibung'!AI6,0),"")</f>
        <v>0</v>
      </c>
      <c r="AF42" s="160">
        <f>IF(AF4&lt;&gt;"",IF('3.1 Abschreibung'!AJ6&lt;&gt;"",'3.1 Abschreibung'!AJ6,0),"")</f>
        <v>0</v>
      </c>
      <c r="AG42" s="160">
        <f>IF(AG4&lt;&gt;"",IF('3.1 Abschreibung'!AK6&lt;&gt;"",'3.1 Abschreibung'!AK6,0),"")</f>
        <v>0</v>
      </c>
      <c r="AH42" s="160">
        <f>IF(AH4&lt;&gt;"",IF('3.1 Abschreibung'!AL6&lt;&gt;"",'3.1 Abschreibung'!AL6,0),"")</f>
        <v>0</v>
      </c>
      <c r="AI42" s="160">
        <f>IF(AI4&lt;&gt;"",IF('3.1 Abschreibung'!AM6&lt;&gt;"",'3.1 Abschreibung'!AM6,0),"")</f>
        <v>0</v>
      </c>
      <c r="AJ42" s="160">
        <f>IF(AJ4&lt;&gt;"",IF('3.1 Abschreibung'!AN6&lt;&gt;"",'3.1 Abschreibung'!AN6,0),"")</f>
        <v>0</v>
      </c>
      <c r="AK42" s="160">
        <f>IF(AK4&lt;&gt;"",IF('3.1 Abschreibung'!AO6&lt;&gt;"",'3.1 Abschreibung'!AO6,0),"")</f>
        <v>0</v>
      </c>
      <c r="AL42" s="160">
        <f ca="1">IF(AL4&lt;&gt;"",IF('3.1 Abschreibung'!AP6&lt;&gt;"",'3.1 Abschreibung'!AP6,0),"")</f>
        <v>0</v>
      </c>
      <c r="AM42" s="160" t="str">
        <f>IF(AM4&lt;&gt;"",IF('3.1 Abschreibung'!AQ6&lt;&gt;"",'3.1 Abschreibung'!AQ6,0),"")</f>
        <v/>
      </c>
      <c r="AN42" s="160" t="str">
        <f>IF(AN4&lt;&gt;"",IF('3.1 Abschreibung'!AR6&lt;&gt;"",'3.1 Abschreibung'!AR6,0),"")</f>
        <v/>
      </c>
      <c r="AO42" s="160" t="str">
        <f>IF(AO4&lt;&gt;"",IF('3.1 Abschreibung'!AS6&lt;&gt;"",'3.1 Abschreibung'!AS6,0),"")</f>
        <v/>
      </c>
      <c r="AP42" s="160" t="str">
        <f>IF(AP4&lt;&gt;"",IF('3.1 Abschreibung'!AT6&lt;&gt;"",'3.1 Abschreibung'!AT6,0),"")</f>
        <v/>
      </c>
      <c r="AQ42" s="160" t="str">
        <f>IF(AQ4&lt;&gt;"",IF('3.1 Abschreibung'!AU6&lt;&gt;"",'3.1 Abschreibung'!AU6,0),"")</f>
        <v/>
      </c>
      <c r="AR42" s="160" t="str">
        <f>IF(AR4&lt;&gt;"",IF('3.1 Abschreibung'!AV6&lt;&gt;"",'3.1 Abschreibung'!AV6,0),"")</f>
        <v/>
      </c>
      <c r="AS42" s="160" t="str">
        <f>IF(AS4&lt;&gt;"",IF('3.1 Abschreibung'!AW6&lt;&gt;"",'3.1 Abschreibung'!AW6,0),"")</f>
        <v/>
      </c>
      <c r="AT42" s="160" t="str">
        <f>IF(AT4&lt;&gt;"",IF('3.1 Abschreibung'!AX6&lt;&gt;"",'3.1 Abschreibung'!AX6,0),"")</f>
        <v/>
      </c>
      <c r="AU42" s="160" t="str">
        <f>IF(AU4&lt;&gt;"",IF('3.1 Abschreibung'!AY6&lt;&gt;"",'3.1 Abschreibung'!AY6,0),"")</f>
        <v/>
      </c>
      <c r="AV42" s="160" t="str">
        <f>IF(AV4&lt;&gt;"",IF('3.1 Abschreibung'!AZ6&lt;&gt;"",'3.1 Abschreibung'!AZ6,0),"")</f>
        <v/>
      </c>
      <c r="AW42" s="160" t="str">
        <f>IF(AW4&lt;&gt;"",IF('3.1 Abschreibung'!BA6&lt;&gt;"",'3.1 Abschreibung'!BA6,0),"")</f>
        <v/>
      </c>
      <c r="AX42" s="160" t="str">
        <f>IF(AX4&lt;&gt;"",IF('3.1 Abschreibung'!BB6&lt;&gt;"",'3.1 Abschreibung'!BB6,0),"")</f>
        <v/>
      </c>
      <c r="AY42" s="160" t="str">
        <f>IF(AY4&lt;&gt;"",IF('3.1 Abschreibung'!BC6&lt;&gt;"",'3.1 Abschreibung'!BC6,0),"")</f>
        <v/>
      </c>
      <c r="AZ42" s="160" t="str">
        <f>IF(AZ4&lt;&gt;"",IF('3.1 Abschreibung'!BD6&lt;&gt;"",'3.1 Abschreibung'!BD6,0),"")</f>
        <v/>
      </c>
      <c r="BA42" s="160" t="str">
        <f>IF(BA4&lt;&gt;"",IF('3.1 Abschreibung'!BE6&lt;&gt;"",'3.1 Abschreibung'!BE6,0),"")</f>
        <v/>
      </c>
      <c r="BB42" s="160" t="str">
        <f>IF(BB4&lt;&gt;"",IF('3.1 Abschreibung'!BF6&lt;&gt;"",'3.1 Abschreibung'!BF6,0),"")</f>
        <v/>
      </c>
      <c r="BC42" s="160" t="str">
        <f>IF(BC4&lt;&gt;"",IF('3.1 Abschreibung'!BG6&lt;&gt;"",'3.1 Abschreibung'!BG6,0),"")</f>
        <v/>
      </c>
      <c r="BD42" s="160" t="str">
        <f>IF(BD4&lt;&gt;"",IF('3.1 Abschreibung'!BH6&lt;&gt;"",'3.1 Abschreibung'!BH6,0),"")</f>
        <v/>
      </c>
      <c r="BE42" s="160" t="str">
        <f>IF(BE4&lt;&gt;"",IF('3.1 Abschreibung'!BI6&lt;&gt;"",'3.1 Abschreibung'!BI6,0),"")</f>
        <v/>
      </c>
      <c r="BF42" s="160" t="str">
        <f>IF(BF4&lt;&gt;"",IF('3.1 Abschreibung'!BJ6&lt;&gt;"",'3.1 Abschreibung'!BJ6,0),"")</f>
        <v/>
      </c>
      <c r="BG42" s="160" t="str">
        <f>IF(BG4&lt;&gt;"",IF('3.1 Abschreibung'!BK6&lt;&gt;"",'3.1 Abschreibung'!BK6,0),"")</f>
        <v/>
      </c>
      <c r="BH42" s="160" t="str">
        <f>IF(BH4&lt;&gt;"",IF('3.1 Abschreibung'!BL6&lt;&gt;"",'3.1 Abschreibung'!BL6,0),"")</f>
        <v/>
      </c>
      <c r="BI42" s="160" t="str">
        <f>IF(BI4&lt;&gt;"",IF('3.1 Abschreibung'!BM6&lt;&gt;"",'3.1 Abschreibung'!BM6,0),"")</f>
        <v/>
      </c>
      <c r="BJ42" s="160" t="str">
        <f>IF(BJ4&lt;&gt;"",IF('3.1 Abschreibung'!BN6&lt;&gt;"",'3.1 Abschreibung'!BN6,0),"")</f>
        <v/>
      </c>
      <c r="BK42" s="160" t="str">
        <f>IF(BK4&lt;&gt;"",IF('3.1 Abschreibung'!BO6&lt;&gt;"",'3.1 Abschreibung'!BO6,0),"")</f>
        <v/>
      </c>
      <c r="BL42" s="160" t="str">
        <f>IF(BL4&lt;&gt;"",IF('3.1 Abschreibung'!BP6&lt;&gt;"",'3.1 Abschreibung'!BP6,0),"")</f>
        <v/>
      </c>
      <c r="BM42" s="160" t="str">
        <f>IF(BM4&lt;&gt;"",IF('3.1 Abschreibung'!BQ6&lt;&gt;"",'3.1 Abschreibung'!BQ6,0),"")</f>
        <v/>
      </c>
      <c r="BN42" s="160" t="str">
        <f>IF(BN4&lt;&gt;"",IF('3.1 Abschreibung'!BR6&lt;&gt;"",'3.1 Abschreibung'!BR6,0),"")</f>
        <v/>
      </c>
      <c r="BO42" s="160" t="str">
        <f>IF(BO4&lt;&gt;"",IF('3.1 Abschreibung'!BS6&lt;&gt;"",'3.1 Abschreibung'!BS6,0),"")</f>
        <v/>
      </c>
      <c r="BP42" s="160" t="str">
        <f>IF(BP4&lt;&gt;"",IF('3.1 Abschreibung'!BT6&lt;&gt;"",'3.1 Abschreibung'!BT6,0),"")</f>
        <v/>
      </c>
      <c r="BQ42" s="160" t="str">
        <f>IF(BQ4&lt;&gt;"",IF('3.1 Abschreibung'!BU6&lt;&gt;"",'3.1 Abschreibung'!BU6,0),"")</f>
        <v/>
      </c>
      <c r="BR42" s="160" t="str">
        <f>IF(BR4&lt;&gt;"",IF('3.1 Abschreibung'!BV6&lt;&gt;"",'3.1 Abschreibung'!BV6,0),"")</f>
        <v/>
      </c>
      <c r="BS42" s="160" t="str">
        <f>IF(BS4&lt;&gt;"",IF('3.1 Abschreibung'!BW6&lt;&gt;"",'3.1 Abschreibung'!BW6,0),"")</f>
        <v/>
      </c>
      <c r="BT42" s="160" t="str">
        <f>IF(BT4&lt;&gt;"",IF('3.1 Abschreibung'!BX6&lt;&gt;"",'3.1 Abschreibung'!BX6,0),"")</f>
        <v/>
      </c>
      <c r="BU42" s="160" t="str">
        <f>IF(BU4&lt;&gt;"",IF('3.1 Abschreibung'!BY6&lt;&gt;"",'3.1 Abschreibung'!BY6,0),"")</f>
        <v/>
      </c>
      <c r="BV42" s="160" t="str">
        <f>IF(BV4&lt;&gt;"",IF('3.1 Abschreibung'!BZ6&lt;&gt;"",'3.1 Abschreibung'!BZ6,0),"")</f>
        <v/>
      </c>
      <c r="BW42" s="160" t="str">
        <f>IF(BW4&lt;&gt;"",IF('3.1 Abschreibung'!CA6&lt;&gt;"",'3.1 Abschreibung'!CA6,0),"")</f>
        <v/>
      </c>
      <c r="BX42" s="160" t="str">
        <f>IF(BX4&lt;&gt;"",IF('3.1 Abschreibung'!CB6&lt;&gt;"",'3.1 Abschreibung'!CB6,0),"")</f>
        <v/>
      </c>
      <c r="BY42" s="160" t="str">
        <f>IF(BY4&lt;&gt;"",IF('3.1 Abschreibung'!CC6&lt;&gt;"",'3.1 Abschreibung'!CC6,0),"")</f>
        <v/>
      </c>
      <c r="BZ42" s="160" t="str">
        <f>IF(BZ4&lt;&gt;"",IF('3.1 Abschreibung'!CD6&lt;&gt;"",'3.1 Abschreibung'!CD6,0),"")</f>
        <v/>
      </c>
      <c r="CA42" s="160" t="str">
        <f>IF(CA4&lt;&gt;"",IF('3.1 Abschreibung'!CE6&lt;&gt;"",'3.1 Abschreibung'!CE6,0),"")</f>
        <v/>
      </c>
      <c r="CB42" s="160" t="str">
        <f>IF(CB4&lt;&gt;"",IF('3.1 Abschreibung'!CF6&lt;&gt;"",'3.1 Abschreibung'!CF6,0),"")</f>
        <v/>
      </c>
      <c r="CC42" s="160" t="str">
        <f>IF(CC4&lt;&gt;"",IF('3.1 Abschreibung'!CG6&lt;&gt;"",'3.1 Abschreibung'!CG6,0),"")</f>
        <v/>
      </c>
      <c r="CD42" s="160" t="str">
        <f>IF(CD4&lt;&gt;"",IF('3.1 Abschreibung'!CH6&lt;&gt;"",'3.1 Abschreibung'!CH6,0),"")</f>
        <v/>
      </c>
      <c r="CE42" s="160" t="str">
        <f>IF(CE4&lt;&gt;"",IF('3.1 Abschreibung'!CI6&lt;&gt;"",'3.1 Abschreibung'!CI6,0),"")</f>
        <v/>
      </c>
      <c r="CF42" s="160" t="str">
        <f>IF(CF4&lt;&gt;"",IF('3.1 Abschreibung'!CJ6&lt;&gt;"",'3.1 Abschreibung'!CJ6,0),"")</f>
        <v/>
      </c>
      <c r="CG42" s="160" t="str">
        <f>IF(CG4&lt;&gt;"",IF('3.1 Abschreibung'!CK6&lt;&gt;"",'3.1 Abschreibung'!CK6,0),"")</f>
        <v/>
      </c>
      <c r="CH42" s="160" t="str">
        <f>IF(CH4&lt;&gt;"",IF('3.1 Abschreibung'!CL6&lt;&gt;"",'3.1 Abschreibung'!CL6,0),"")</f>
        <v/>
      </c>
      <c r="CI42" s="160" t="str">
        <f>IF(CI4&lt;&gt;"",IF('3.1 Abschreibung'!CM6&lt;&gt;"",'3.1 Abschreibung'!CM6,0),"")</f>
        <v/>
      </c>
      <c r="CJ42" s="160" t="str">
        <f>IF(CJ4&lt;&gt;"",IF('3.1 Abschreibung'!CN6&lt;&gt;"",'3.1 Abschreibung'!CN6,0),"")</f>
        <v/>
      </c>
      <c r="CK42" s="160" t="str">
        <f>IF(CK4&lt;&gt;"",IF('3.1 Abschreibung'!CO6&lt;&gt;"",'3.1 Abschreibung'!CO6,0),"")</f>
        <v/>
      </c>
      <c r="CL42" s="160" t="str">
        <f>IF(CL4&lt;&gt;"",IF('3.1 Abschreibung'!CP6&lt;&gt;"",'3.1 Abschreibung'!CP6,0),"")</f>
        <v/>
      </c>
      <c r="CM42" s="160" t="str">
        <f>IF(CM4&lt;&gt;"",IF('3.1 Abschreibung'!CQ6&lt;&gt;"",'3.1 Abschreibung'!CQ6,0),"")</f>
        <v/>
      </c>
      <c r="CN42" s="160" t="str">
        <f>IF(CN4&lt;&gt;"",IF('3.1 Abschreibung'!CR6&lt;&gt;"",'3.1 Abschreibung'!CR6,0),"")</f>
        <v/>
      </c>
      <c r="CO42" s="160" t="str">
        <f>IF(CO4&lt;&gt;"",IF('3.1 Abschreibung'!CS6&lt;&gt;"",'3.1 Abschreibung'!CS6,0),"")</f>
        <v/>
      </c>
      <c r="CP42" s="160" t="str">
        <f>IF(CP4&lt;&gt;"",IF('3.1 Abschreibung'!CT6&lt;&gt;"",'3.1 Abschreibung'!CT6,0),"")</f>
        <v/>
      </c>
      <c r="CQ42" s="160" t="str">
        <f>IF(CQ4&lt;&gt;"",IF('3.1 Abschreibung'!CU6&lt;&gt;"",'3.1 Abschreibung'!CU6,0),"")</f>
        <v/>
      </c>
      <c r="CR42" s="160" t="str">
        <f>IF(CR4&lt;&gt;"",IF('3.1 Abschreibung'!CV6&lt;&gt;"",'3.1 Abschreibung'!CV6,0),"")</f>
        <v/>
      </c>
      <c r="CS42" s="160" t="str">
        <f>IF(CS4&lt;&gt;"",IF('3.1 Abschreibung'!CW6&lt;&gt;"",'3.1 Abschreibung'!CW6,0),"")</f>
        <v/>
      </c>
      <c r="CT42" s="160" t="str">
        <f>IF(CT4&lt;&gt;"",IF('3.1 Abschreibung'!CX6&lt;&gt;"",'3.1 Abschreibung'!CX6,0),"")</f>
        <v/>
      </c>
      <c r="CU42" s="160" t="str">
        <f>IF(CU4&lt;&gt;"",IF('3.1 Abschreibung'!CY6&lt;&gt;"",'3.1 Abschreibung'!CY6,0),"")</f>
        <v/>
      </c>
      <c r="CV42" s="160" t="str">
        <f>IF(CV4&lt;&gt;"",IF('3.1 Abschreibung'!CZ6&lt;&gt;"",'3.1 Abschreibung'!CZ6,0),"")</f>
        <v/>
      </c>
      <c r="CW42" s="160" t="str">
        <f>IF(CW4&lt;&gt;"",IF('3.1 Abschreibung'!DA6&lt;&gt;"",'3.1 Abschreibung'!DA6,0),"")</f>
        <v/>
      </c>
      <c r="CX42" s="160" t="str">
        <f>IF(CX4&lt;&gt;"",IF('3.1 Abschreibung'!DB6&lt;&gt;"",'3.1 Abschreibung'!DB6,0),"")</f>
        <v/>
      </c>
      <c r="CY42" s="160" t="str">
        <f>IF(CY4&lt;&gt;"",IF('3.1 Abschreibung'!DC6&lt;&gt;"",'3.1 Abschreibung'!DC6,0),"")</f>
        <v/>
      </c>
      <c r="CZ42" s="160" t="str">
        <f>IF(CZ4&lt;&gt;"",IF('3.1 Abschreibung'!DD6&lt;&gt;"",'3.1 Abschreibung'!DD6,0),"")</f>
        <v/>
      </c>
      <c r="DA42" s="160" t="str">
        <f>IF(DA4&lt;&gt;"",IF('3.1 Abschreibung'!DE6&lt;&gt;"",'3.1 Abschreibung'!DE6,0),"")</f>
        <v/>
      </c>
      <c r="DB42" s="160" t="str">
        <f>IF(DB4&lt;&gt;"",IF('3.1 Abschreibung'!DF6&lt;&gt;"",'3.1 Abschreibung'!DF6,0),"")</f>
        <v/>
      </c>
    </row>
    <row r="43" spans="1:106" s="151" customFormat="1" ht="15" customHeight="1" x14ac:dyDescent="0.3">
      <c r="A43" s="152" t="s">
        <v>26</v>
      </c>
      <c r="B43" s="105" t="str">
        <f>IF('2.1 Kraftwerk allgemein'!$F$2="f",d_f_i!$B366,IF('2.1 Kraftwerk allgemein'!$F$2="i",d_f_i!$C366,d_f_i!$A366))</f>
        <v>Free Cash Flow</v>
      </c>
      <c r="C43" s="105"/>
      <c r="D43" s="149" t="str">
        <f t="shared" si="417"/>
        <v>real</v>
      </c>
      <c r="E43" s="149" t="str">
        <f t="shared" si="418"/>
        <v>[Tsd. CHF]</v>
      </c>
      <c r="F43" s="161">
        <f ca="1">IF(F4&lt;&gt;"",F38+F39+F40-F41+F42,"")</f>
        <v>0</v>
      </c>
      <c r="G43" s="161">
        <f ca="1">IF(G4&lt;&gt;"",G38+G39+G40-G41+G42,"")</f>
        <v>0</v>
      </c>
      <c r="H43" s="161">
        <f t="shared" ref="H43:BS43" ca="1" si="430">IF(H4&lt;&gt;"",H38+H39+H40-H41+H42,"")</f>
        <v>0</v>
      </c>
      <c r="I43" s="161">
        <f t="shared" ca="1" si="430"/>
        <v>0</v>
      </c>
      <c r="J43" s="161">
        <f t="shared" ca="1" si="430"/>
        <v>0</v>
      </c>
      <c r="K43" s="161">
        <f t="shared" ca="1" si="430"/>
        <v>0</v>
      </c>
      <c r="L43" s="161">
        <f t="shared" ca="1" si="430"/>
        <v>0</v>
      </c>
      <c r="M43" s="161">
        <f t="shared" ca="1" si="430"/>
        <v>0</v>
      </c>
      <c r="N43" s="161">
        <f t="shared" ca="1" si="430"/>
        <v>0</v>
      </c>
      <c r="O43" s="161">
        <f t="shared" ca="1" si="430"/>
        <v>0</v>
      </c>
      <c r="P43" s="161">
        <f t="shared" ca="1" si="430"/>
        <v>0</v>
      </c>
      <c r="Q43" s="161">
        <f t="shared" ca="1" si="430"/>
        <v>0</v>
      </c>
      <c r="R43" s="161">
        <f t="shared" ca="1" si="430"/>
        <v>0</v>
      </c>
      <c r="S43" s="161">
        <f t="shared" ca="1" si="430"/>
        <v>0</v>
      </c>
      <c r="T43" s="161">
        <f t="shared" ca="1" si="430"/>
        <v>0</v>
      </c>
      <c r="U43" s="161">
        <f t="shared" ca="1" si="430"/>
        <v>0</v>
      </c>
      <c r="V43" s="161">
        <f t="shared" ca="1" si="430"/>
        <v>0</v>
      </c>
      <c r="W43" s="161">
        <f t="shared" ca="1" si="430"/>
        <v>0</v>
      </c>
      <c r="X43" s="161">
        <f t="shared" ca="1" si="430"/>
        <v>0</v>
      </c>
      <c r="Y43" s="161">
        <f t="shared" ca="1" si="430"/>
        <v>0</v>
      </c>
      <c r="Z43" s="161">
        <f t="shared" ca="1" si="430"/>
        <v>0</v>
      </c>
      <c r="AA43" s="161">
        <f t="shared" ca="1" si="430"/>
        <v>0</v>
      </c>
      <c r="AB43" s="161">
        <f t="shared" ca="1" si="430"/>
        <v>0</v>
      </c>
      <c r="AC43" s="161">
        <f t="shared" ca="1" si="430"/>
        <v>0</v>
      </c>
      <c r="AD43" s="161">
        <f t="shared" ca="1" si="430"/>
        <v>0</v>
      </c>
      <c r="AE43" s="161">
        <f t="shared" ca="1" si="430"/>
        <v>0</v>
      </c>
      <c r="AF43" s="161">
        <f t="shared" ca="1" si="430"/>
        <v>0</v>
      </c>
      <c r="AG43" s="161">
        <f t="shared" ca="1" si="430"/>
        <v>0</v>
      </c>
      <c r="AH43" s="161">
        <f t="shared" ca="1" si="430"/>
        <v>0</v>
      </c>
      <c r="AI43" s="161">
        <f t="shared" ca="1" si="430"/>
        <v>0</v>
      </c>
      <c r="AJ43" s="161">
        <f t="shared" ca="1" si="430"/>
        <v>0</v>
      </c>
      <c r="AK43" s="161">
        <f t="shared" ca="1" si="430"/>
        <v>0</v>
      </c>
      <c r="AL43" s="161">
        <f t="shared" ca="1" si="430"/>
        <v>0</v>
      </c>
      <c r="AM43" s="161" t="str">
        <f t="shared" si="430"/>
        <v/>
      </c>
      <c r="AN43" s="161" t="str">
        <f t="shared" si="430"/>
        <v/>
      </c>
      <c r="AO43" s="161" t="str">
        <f t="shared" si="430"/>
        <v/>
      </c>
      <c r="AP43" s="161" t="str">
        <f t="shared" si="430"/>
        <v/>
      </c>
      <c r="AQ43" s="161" t="str">
        <f t="shared" si="430"/>
        <v/>
      </c>
      <c r="AR43" s="161" t="str">
        <f t="shared" si="430"/>
        <v/>
      </c>
      <c r="AS43" s="161" t="str">
        <f t="shared" si="430"/>
        <v/>
      </c>
      <c r="AT43" s="161" t="str">
        <f t="shared" si="430"/>
        <v/>
      </c>
      <c r="AU43" s="161" t="str">
        <f t="shared" si="430"/>
        <v/>
      </c>
      <c r="AV43" s="161" t="str">
        <f t="shared" si="430"/>
        <v/>
      </c>
      <c r="AW43" s="161" t="str">
        <f t="shared" si="430"/>
        <v/>
      </c>
      <c r="AX43" s="161" t="str">
        <f t="shared" si="430"/>
        <v/>
      </c>
      <c r="AY43" s="161" t="str">
        <f t="shared" si="430"/>
        <v/>
      </c>
      <c r="AZ43" s="161" t="str">
        <f t="shared" si="430"/>
        <v/>
      </c>
      <c r="BA43" s="161" t="str">
        <f t="shared" si="430"/>
        <v/>
      </c>
      <c r="BB43" s="161" t="str">
        <f t="shared" si="430"/>
        <v/>
      </c>
      <c r="BC43" s="161" t="str">
        <f t="shared" si="430"/>
        <v/>
      </c>
      <c r="BD43" s="161" t="str">
        <f t="shared" si="430"/>
        <v/>
      </c>
      <c r="BE43" s="161" t="str">
        <f t="shared" si="430"/>
        <v/>
      </c>
      <c r="BF43" s="161" t="str">
        <f t="shared" si="430"/>
        <v/>
      </c>
      <c r="BG43" s="161" t="str">
        <f t="shared" si="430"/>
        <v/>
      </c>
      <c r="BH43" s="161" t="str">
        <f t="shared" si="430"/>
        <v/>
      </c>
      <c r="BI43" s="161" t="str">
        <f t="shared" si="430"/>
        <v/>
      </c>
      <c r="BJ43" s="161" t="str">
        <f t="shared" si="430"/>
        <v/>
      </c>
      <c r="BK43" s="161" t="str">
        <f t="shared" si="430"/>
        <v/>
      </c>
      <c r="BL43" s="161" t="str">
        <f t="shared" si="430"/>
        <v/>
      </c>
      <c r="BM43" s="161" t="str">
        <f t="shared" si="430"/>
        <v/>
      </c>
      <c r="BN43" s="161" t="str">
        <f t="shared" si="430"/>
        <v/>
      </c>
      <c r="BO43" s="161" t="str">
        <f t="shared" si="430"/>
        <v/>
      </c>
      <c r="BP43" s="161" t="str">
        <f t="shared" si="430"/>
        <v/>
      </c>
      <c r="BQ43" s="161" t="str">
        <f t="shared" si="430"/>
        <v/>
      </c>
      <c r="BR43" s="161" t="str">
        <f t="shared" si="430"/>
        <v/>
      </c>
      <c r="BS43" s="161" t="str">
        <f t="shared" si="430"/>
        <v/>
      </c>
      <c r="BT43" s="161" t="str">
        <f t="shared" ref="BT43:DB43" si="431">IF(BT4&lt;&gt;"",BT38+BT39+BT40-BT41+BT42,"")</f>
        <v/>
      </c>
      <c r="BU43" s="161" t="str">
        <f t="shared" si="431"/>
        <v/>
      </c>
      <c r="BV43" s="161" t="str">
        <f t="shared" si="431"/>
        <v/>
      </c>
      <c r="BW43" s="161" t="str">
        <f t="shared" si="431"/>
        <v/>
      </c>
      <c r="BX43" s="161" t="str">
        <f t="shared" si="431"/>
        <v/>
      </c>
      <c r="BY43" s="161" t="str">
        <f t="shared" si="431"/>
        <v/>
      </c>
      <c r="BZ43" s="161" t="str">
        <f t="shared" si="431"/>
        <v/>
      </c>
      <c r="CA43" s="161" t="str">
        <f t="shared" si="431"/>
        <v/>
      </c>
      <c r="CB43" s="161" t="str">
        <f t="shared" si="431"/>
        <v/>
      </c>
      <c r="CC43" s="161" t="str">
        <f t="shared" si="431"/>
        <v/>
      </c>
      <c r="CD43" s="161" t="str">
        <f t="shared" si="431"/>
        <v/>
      </c>
      <c r="CE43" s="161" t="str">
        <f t="shared" si="431"/>
        <v/>
      </c>
      <c r="CF43" s="161" t="str">
        <f t="shared" si="431"/>
        <v/>
      </c>
      <c r="CG43" s="161" t="str">
        <f t="shared" si="431"/>
        <v/>
      </c>
      <c r="CH43" s="161" t="str">
        <f t="shared" si="431"/>
        <v/>
      </c>
      <c r="CI43" s="161" t="str">
        <f t="shared" si="431"/>
        <v/>
      </c>
      <c r="CJ43" s="161" t="str">
        <f t="shared" si="431"/>
        <v/>
      </c>
      <c r="CK43" s="161" t="str">
        <f t="shared" si="431"/>
        <v/>
      </c>
      <c r="CL43" s="161" t="str">
        <f t="shared" si="431"/>
        <v/>
      </c>
      <c r="CM43" s="161" t="str">
        <f t="shared" si="431"/>
        <v/>
      </c>
      <c r="CN43" s="161" t="str">
        <f t="shared" si="431"/>
        <v/>
      </c>
      <c r="CO43" s="161" t="str">
        <f t="shared" si="431"/>
        <v/>
      </c>
      <c r="CP43" s="161" t="str">
        <f t="shared" si="431"/>
        <v/>
      </c>
      <c r="CQ43" s="161" t="str">
        <f t="shared" si="431"/>
        <v/>
      </c>
      <c r="CR43" s="161" t="str">
        <f t="shared" si="431"/>
        <v/>
      </c>
      <c r="CS43" s="161" t="str">
        <f t="shared" si="431"/>
        <v/>
      </c>
      <c r="CT43" s="161" t="str">
        <f t="shared" si="431"/>
        <v/>
      </c>
      <c r="CU43" s="161" t="str">
        <f t="shared" si="431"/>
        <v/>
      </c>
      <c r="CV43" s="161" t="str">
        <f t="shared" si="431"/>
        <v/>
      </c>
      <c r="CW43" s="161" t="str">
        <f t="shared" si="431"/>
        <v/>
      </c>
      <c r="CX43" s="161" t="str">
        <f t="shared" si="431"/>
        <v/>
      </c>
      <c r="CY43" s="161" t="str">
        <f t="shared" si="431"/>
        <v/>
      </c>
      <c r="CZ43" s="161" t="str">
        <f t="shared" si="431"/>
        <v/>
      </c>
      <c r="DA43" s="161" t="str">
        <f t="shared" si="431"/>
        <v/>
      </c>
      <c r="DB43" s="161" t="str">
        <f t="shared" si="431"/>
        <v/>
      </c>
    </row>
    <row r="44" spans="1:106" s="154" customFormat="1" ht="15" customHeight="1" x14ac:dyDescent="0.35">
      <c r="A44" s="157"/>
      <c r="B44" s="104" t="str">
        <f>IF('2.1 Kraftwerk allgemein'!$F$2="f",d_f_i!$B367,IF('2.1 Kraftwerk allgemein'!$F$2="i",d_f_i!$C367,d_f_i!$A367))</f>
        <v>Diskontierter Cash Flow</v>
      </c>
      <c r="C44" s="104"/>
      <c r="D44" s="140"/>
      <c r="E44" s="140" t="str">
        <f t="shared" si="418"/>
        <v>[Tsd. CHF]</v>
      </c>
      <c r="F44" s="160">
        <f ca="1">IF(F4&lt;&gt;"",F43/((1+'1.1 Allgemein'!$I$6)^('3.2 Modell'!F4-'1.1 Allgemein'!$I$22)),"")</f>
        <v>0</v>
      </c>
      <c r="G44" s="160">
        <f ca="1">IF(G4&lt;&gt;"",G43/((1+'1.1 Allgemein'!$I$6)^('3.2 Modell'!G4-'1.1 Allgemein'!$I$22)),"")</f>
        <v>0</v>
      </c>
      <c r="H44" s="160">
        <f ca="1">IF(H4&lt;&gt;"",H43/((1+'1.1 Allgemein'!$I$6)^('3.2 Modell'!H4-'1.1 Allgemein'!$I$22)),"")</f>
        <v>0</v>
      </c>
      <c r="I44" s="160">
        <f ca="1">IF(I4&lt;&gt;"",I43/((1+'1.1 Allgemein'!$I$6)^('3.2 Modell'!I4-'1.1 Allgemein'!$I$22)),"")</f>
        <v>0</v>
      </c>
      <c r="J44" s="160">
        <f ca="1">IF(J4&lt;&gt;"",J43/((1+'1.1 Allgemein'!$I$6)^('3.2 Modell'!J4-'1.1 Allgemein'!$I$22)),"")</f>
        <v>0</v>
      </c>
      <c r="K44" s="160">
        <f ca="1">IF(K4&lt;&gt;"",K43/((1+'1.1 Allgemein'!$I$6)^('3.2 Modell'!K4-'1.1 Allgemein'!$I$22)),"")</f>
        <v>0</v>
      </c>
      <c r="L44" s="160">
        <f ca="1">IF(L4&lt;&gt;"",L43/((1+'1.1 Allgemein'!$I$6)^('3.2 Modell'!L4-'1.1 Allgemein'!$I$22)),"")</f>
        <v>0</v>
      </c>
      <c r="M44" s="160">
        <f ca="1">IF(M4&lt;&gt;"",M43/((1+'1.1 Allgemein'!$I$6)^('3.2 Modell'!M4-'1.1 Allgemein'!$I$22)),"")</f>
        <v>0</v>
      </c>
      <c r="N44" s="160">
        <f ca="1">IF(N4&lt;&gt;"",N43/((1+'1.1 Allgemein'!$I$6)^('3.2 Modell'!N4-'1.1 Allgemein'!$I$22)),"")</f>
        <v>0</v>
      </c>
      <c r="O44" s="160">
        <f ca="1">IF(O4&lt;&gt;"",O43/((1+'1.1 Allgemein'!$I$6)^('3.2 Modell'!O4-'1.1 Allgemein'!$I$22)),"")</f>
        <v>0</v>
      </c>
      <c r="P44" s="160">
        <f ca="1">IF(P4&lt;&gt;"",P43/((1+'1.1 Allgemein'!$I$6)^('3.2 Modell'!P4-'1.1 Allgemein'!$I$22)),"")</f>
        <v>0</v>
      </c>
      <c r="Q44" s="160">
        <f ca="1">IF(Q4&lt;&gt;"",Q43/((1+'1.1 Allgemein'!$I$6)^('3.2 Modell'!Q4-'1.1 Allgemein'!$I$22)),"")</f>
        <v>0</v>
      </c>
      <c r="R44" s="160">
        <f ca="1">IF(R4&lt;&gt;"",R43/((1+'1.1 Allgemein'!$I$6)^('3.2 Modell'!R4-'1.1 Allgemein'!$I$22)),"")</f>
        <v>0</v>
      </c>
      <c r="S44" s="160">
        <f ca="1">IF(S4&lt;&gt;"",S43/((1+'1.1 Allgemein'!$I$6)^('3.2 Modell'!S4-'1.1 Allgemein'!$I$22)),"")</f>
        <v>0</v>
      </c>
      <c r="T44" s="160">
        <f ca="1">IF(T4&lt;&gt;"",T43/((1+'1.1 Allgemein'!$I$6)^('3.2 Modell'!T4-'1.1 Allgemein'!$I$22)),"")</f>
        <v>0</v>
      </c>
      <c r="U44" s="160">
        <f ca="1">IF(U4&lt;&gt;"",U43/((1+'1.1 Allgemein'!$I$6)^('3.2 Modell'!U4-'1.1 Allgemein'!$I$22)),"")</f>
        <v>0</v>
      </c>
      <c r="V44" s="160">
        <f ca="1">IF(V4&lt;&gt;"",V43/((1+'1.1 Allgemein'!$I$6)^('3.2 Modell'!V4-'1.1 Allgemein'!$I$22)),"")</f>
        <v>0</v>
      </c>
      <c r="W44" s="160">
        <f ca="1">IF(W4&lt;&gt;"",W43/((1+'1.1 Allgemein'!$I$6)^('3.2 Modell'!W4-'1.1 Allgemein'!$I$22)),"")</f>
        <v>0</v>
      </c>
      <c r="X44" s="160">
        <f ca="1">IF(X4&lt;&gt;"",X43/((1+'1.1 Allgemein'!$I$6)^('3.2 Modell'!X4-'1.1 Allgemein'!$I$22)),"")</f>
        <v>0</v>
      </c>
      <c r="Y44" s="160">
        <f ca="1">IF(Y4&lt;&gt;"",Y43/((1+'1.1 Allgemein'!$I$6)^('3.2 Modell'!Y4-'1.1 Allgemein'!$I$22)),"")</f>
        <v>0</v>
      </c>
      <c r="Z44" s="160">
        <f ca="1">IF(Z4&lt;&gt;"",Z43/((1+'1.1 Allgemein'!$I$6)^('3.2 Modell'!Z4-'1.1 Allgemein'!$I$22)),"")</f>
        <v>0</v>
      </c>
      <c r="AA44" s="160">
        <f ca="1">IF(AA4&lt;&gt;"",AA43/((1+'1.1 Allgemein'!$I$6)^('3.2 Modell'!AA4-'1.1 Allgemein'!$I$22)),"")</f>
        <v>0</v>
      </c>
      <c r="AB44" s="160">
        <f ca="1">IF(AB4&lt;&gt;"",AB43/((1+'1.1 Allgemein'!$I$6)^('3.2 Modell'!AB4-'1.1 Allgemein'!$I$22)),"")</f>
        <v>0</v>
      </c>
      <c r="AC44" s="160">
        <f ca="1">IF(AC4&lt;&gt;"",AC43/((1+'1.1 Allgemein'!$I$6)^('3.2 Modell'!AC4-'1.1 Allgemein'!$I$22)),"")</f>
        <v>0</v>
      </c>
      <c r="AD44" s="160">
        <f ca="1">IF(AD4&lt;&gt;"",AD43/((1+'1.1 Allgemein'!$I$6)^('3.2 Modell'!AD4-'1.1 Allgemein'!$I$22)),"")</f>
        <v>0</v>
      </c>
      <c r="AE44" s="160">
        <f ca="1">IF(AE4&lt;&gt;"",AE43/((1+'1.1 Allgemein'!$I$6)^('3.2 Modell'!AE4-'1.1 Allgemein'!$I$22)),"")</f>
        <v>0</v>
      </c>
      <c r="AF44" s="160">
        <f ca="1">IF(AF4&lt;&gt;"",AF43/((1+'1.1 Allgemein'!$I$6)^('3.2 Modell'!AF4-'1.1 Allgemein'!$I$22)),"")</f>
        <v>0</v>
      </c>
      <c r="AG44" s="160">
        <f ca="1">IF(AG4&lt;&gt;"",AG43/((1+'1.1 Allgemein'!$I$6)^('3.2 Modell'!AG4-'1.1 Allgemein'!$I$22)),"")</f>
        <v>0</v>
      </c>
      <c r="AH44" s="160">
        <f ca="1">IF(AH4&lt;&gt;"",AH43/((1+'1.1 Allgemein'!$I$6)^('3.2 Modell'!AH4-'1.1 Allgemein'!$I$22)),"")</f>
        <v>0</v>
      </c>
      <c r="AI44" s="160">
        <f ca="1">IF(AI4&lt;&gt;"",AI43/((1+'1.1 Allgemein'!$I$6)^('3.2 Modell'!AI4-'1.1 Allgemein'!$I$22)),"")</f>
        <v>0</v>
      </c>
      <c r="AJ44" s="160">
        <f ca="1">IF(AJ4&lt;&gt;"",AJ43/((1+'1.1 Allgemein'!$I$6)^('3.2 Modell'!AJ4-'1.1 Allgemein'!$I$22)),"")</f>
        <v>0</v>
      </c>
      <c r="AK44" s="160">
        <f ca="1">IF(AK4&lt;&gt;"",AK43/((1+'1.1 Allgemein'!$I$6)^('3.2 Modell'!AK4-'1.1 Allgemein'!$I$22)),"")</f>
        <v>0</v>
      </c>
      <c r="AL44" s="160">
        <f ca="1">IF(AL4&lt;&gt;"",AL43/((1+'1.1 Allgemein'!$I$6)^('3.2 Modell'!AL4-'1.1 Allgemein'!$I$22)),"")</f>
        <v>0</v>
      </c>
      <c r="AM44" s="160" t="str">
        <f>IF(AM4&lt;&gt;"",AM43/((1+'1.1 Allgemein'!$I$6)^('3.2 Modell'!AM4-'1.1 Allgemein'!$I$22)),"")</f>
        <v/>
      </c>
      <c r="AN44" s="160" t="str">
        <f>IF(AN4&lt;&gt;"",AN43/((1+'1.1 Allgemein'!$I$6)^('3.2 Modell'!AN4-'1.1 Allgemein'!$I$22)),"")</f>
        <v/>
      </c>
      <c r="AO44" s="160" t="str">
        <f>IF(AO4&lt;&gt;"",AO43/((1+'1.1 Allgemein'!$I$6)^('3.2 Modell'!AO4-'1.1 Allgemein'!$I$22)),"")</f>
        <v/>
      </c>
      <c r="AP44" s="160" t="str">
        <f>IF(AP4&lt;&gt;"",AP43/((1+'1.1 Allgemein'!$I$6)^('3.2 Modell'!AP4-'1.1 Allgemein'!$I$22)),"")</f>
        <v/>
      </c>
      <c r="AQ44" s="160" t="str">
        <f>IF(AQ4&lt;&gt;"",AQ43/((1+'1.1 Allgemein'!$I$6)^('3.2 Modell'!AQ4-'1.1 Allgemein'!$I$22)),"")</f>
        <v/>
      </c>
      <c r="AR44" s="160" t="str">
        <f>IF(AR4&lt;&gt;"",AR43/((1+'1.1 Allgemein'!$I$6)^('3.2 Modell'!AR4-'1.1 Allgemein'!$I$22)),"")</f>
        <v/>
      </c>
      <c r="AS44" s="160" t="str">
        <f>IF(AS4&lt;&gt;"",AS43/((1+'1.1 Allgemein'!$I$6)^('3.2 Modell'!AS4-'1.1 Allgemein'!$I$22)),"")</f>
        <v/>
      </c>
      <c r="AT44" s="160" t="str">
        <f>IF(AT4&lt;&gt;"",AT43/((1+'1.1 Allgemein'!$I$6)^('3.2 Modell'!AT4-'1.1 Allgemein'!$I$22)),"")</f>
        <v/>
      </c>
      <c r="AU44" s="160" t="str">
        <f>IF(AU4&lt;&gt;"",AU43/((1+'1.1 Allgemein'!$I$6)^('3.2 Modell'!AU4-'1.1 Allgemein'!$I$22)),"")</f>
        <v/>
      </c>
      <c r="AV44" s="160" t="str">
        <f>IF(AV4&lt;&gt;"",AV43/((1+'1.1 Allgemein'!$I$6)^('3.2 Modell'!AV4-'1.1 Allgemein'!$I$22)),"")</f>
        <v/>
      </c>
      <c r="AW44" s="160" t="str">
        <f>IF(AW4&lt;&gt;"",AW43/((1+'1.1 Allgemein'!$I$6)^('3.2 Modell'!AW4-'1.1 Allgemein'!$I$22)),"")</f>
        <v/>
      </c>
      <c r="AX44" s="160" t="str">
        <f>IF(AX4&lt;&gt;"",AX43/((1+'1.1 Allgemein'!$I$6)^('3.2 Modell'!AX4-'1.1 Allgemein'!$I$22)),"")</f>
        <v/>
      </c>
      <c r="AY44" s="160" t="str">
        <f>IF(AY4&lt;&gt;"",AY43/((1+'1.1 Allgemein'!$I$6)^('3.2 Modell'!AY4-'1.1 Allgemein'!$I$22)),"")</f>
        <v/>
      </c>
      <c r="AZ44" s="160" t="str">
        <f>IF(AZ4&lt;&gt;"",AZ43/((1+'1.1 Allgemein'!$I$6)^('3.2 Modell'!AZ4-'1.1 Allgemein'!$I$22)),"")</f>
        <v/>
      </c>
      <c r="BA44" s="160" t="str">
        <f>IF(BA4&lt;&gt;"",BA43/((1+'1.1 Allgemein'!$I$6)^('3.2 Modell'!BA4-'1.1 Allgemein'!$I$22)),"")</f>
        <v/>
      </c>
      <c r="BB44" s="160" t="str">
        <f>IF(BB4&lt;&gt;"",BB43/((1+'1.1 Allgemein'!$I$6)^('3.2 Modell'!BB4-'1.1 Allgemein'!$I$22)),"")</f>
        <v/>
      </c>
      <c r="BC44" s="160" t="str">
        <f>IF(BC4&lt;&gt;"",BC43/((1+'1.1 Allgemein'!$I$6)^('3.2 Modell'!BC4-'1.1 Allgemein'!$I$22)),"")</f>
        <v/>
      </c>
      <c r="BD44" s="160" t="str">
        <f>IF(BD4&lt;&gt;"",BD43/((1+'1.1 Allgemein'!$I$6)^('3.2 Modell'!BD4-'1.1 Allgemein'!$I$22)),"")</f>
        <v/>
      </c>
      <c r="BE44" s="160" t="str">
        <f>IF(BE4&lt;&gt;"",BE43/((1+'1.1 Allgemein'!$I$6)^('3.2 Modell'!BE4-'1.1 Allgemein'!$I$22)),"")</f>
        <v/>
      </c>
      <c r="BF44" s="160" t="str">
        <f>IF(BF4&lt;&gt;"",BF43/((1+'1.1 Allgemein'!$I$6)^('3.2 Modell'!BF4-'1.1 Allgemein'!$I$22)),"")</f>
        <v/>
      </c>
      <c r="BG44" s="160" t="str">
        <f>IF(BG4&lt;&gt;"",BG43/((1+'1.1 Allgemein'!$I$6)^('3.2 Modell'!BG4-'1.1 Allgemein'!$I$22)),"")</f>
        <v/>
      </c>
      <c r="BH44" s="160" t="str">
        <f>IF(BH4&lt;&gt;"",BH43/((1+'1.1 Allgemein'!$I$6)^('3.2 Modell'!BH4-'1.1 Allgemein'!$I$22)),"")</f>
        <v/>
      </c>
      <c r="BI44" s="160" t="str">
        <f>IF(BI4&lt;&gt;"",BI43/((1+'1.1 Allgemein'!$I$6)^('3.2 Modell'!BI4-'1.1 Allgemein'!$I$22)),"")</f>
        <v/>
      </c>
      <c r="BJ44" s="160" t="str">
        <f>IF(BJ4&lt;&gt;"",BJ43/((1+'1.1 Allgemein'!$I$6)^('3.2 Modell'!BJ4-'1.1 Allgemein'!$I$22)),"")</f>
        <v/>
      </c>
      <c r="BK44" s="160" t="str">
        <f>IF(BK4&lt;&gt;"",BK43/((1+'1.1 Allgemein'!$I$6)^('3.2 Modell'!BK4-'1.1 Allgemein'!$I$22)),"")</f>
        <v/>
      </c>
      <c r="BL44" s="160" t="str">
        <f>IF(BL4&lt;&gt;"",BL43/((1+'1.1 Allgemein'!$I$6)^('3.2 Modell'!BL4-'1.1 Allgemein'!$I$22)),"")</f>
        <v/>
      </c>
      <c r="BM44" s="160" t="str">
        <f>IF(BM4&lt;&gt;"",BM43/((1+'1.1 Allgemein'!$I$6)^('3.2 Modell'!BM4-'1.1 Allgemein'!$I$22)),"")</f>
        <v/>
      </c>
      <c r="BN44" s="160" t="str">
        <f>IF(BN4&lt;&gt;"",BN43/((1+'1.1 Allgemein'!$I$6)^('3.2 Modell'!BN4-'1.1 Allgemein'!$I$22)),"")</f>
        <v/>
      </c>
      <c r="BO44" s="160" t="str">
        <f>IF(BO4&lt;&gt;"",BO43/((1+'1.1 Allgemein'!$I$6)^('3.2 Modell'!BO4-'1.1 Allgemein'!$I$22)),"")</f>
        <v/>
      </c>
      <c r="BP44" s="160" t="str">
        <f>IF(BP4&lt;&gt;"",BP43/((1+'1.1 Allgemein'!$I$6)^('3.2 Modell'!BP4-'1.1 Allgemein'!$I$22)),"")</f>
        <v/>
      </c>
      <c r="BQ44" s="160" t="str">
        <f>IF(BQ4&lt;&gt;"",BQ43/((1+'1.1 Allgemein'!$I$6)^('3.2 Modell'!BQ4-'1.1 Allgemein'!$I$22)),"")</f>
        <v/>
      </c>
      <c r="BR44" s="160" t="str">
        <f>IF(BR4&lt;&gt;"",BR43/((1+'1.1 Allgemein'!$I$6)^('3.2 Modell'!BR4-'1.1 Allgemein'!$I$22)),"")</f>
        <v/>
      </c>
      <c r="BS44" s="160" t="str">
        <f>IF(BS4&lt;&gt;"",BS43/((1+'1.1 Allgemein'!$I$6)^('3.2 Modell'!BS4-'1.1 Allgemein'!$I$22)),"")</f>
        <v/>
      </c>
      <c r="BT44" s="160" t="str">
        <f>IF(BT4&lt;&gt;"",BT43/((1+'1.1 Allgemein'!$I$6)^('3.2 Modell'!BT4-'1.1 Allgemein'!$I$22)),"")</f>
        <v/>
      </c>
      <c r="BU44" s="160" t="str">
        <f>IF(BU4&lt;&gt;"",BU43/((1+'1.1 Allgemein'!$I$6)^('3.2 Modell'!BU4-'1.1 Allgemein'!$I$22)),"")</f>
        <v/>
      </c>
      <c r="BV44" s="160" t="str">
        <f>IF(BV4&lt;&gt;"",BV43/((1+'1.1 Allgemein'!$I$6)^('3.2 Modell'!BV4-'1.1 Allgemein'!$I$22)),"")</f>
        <v/>
      </c>
      <c r="BW44" s="160" t="str">
        <f>IF(BW4&lt;&gt;"",BW43/((1+'1.1 Allgemein'!$I$6)^('3.2 Modell'!BW4-'1.1 Allgemein'!$I$22)),"")</f>
        <v/>
      </c>
      <c r="BX44" s="160" t="str">
        <f>IF(BX4&lt;&gt;"",BX43/((1+'1.1 Allgemein'!$I$6)^('3.2 Modell'!BX4-'1.1 Allgemein'!$I$22)),"")</f>
        <v/>
      </c>
      <c r="BY44" s="160" t="str">
        <f>IF(BY4&lt;&gt;"",BY43/((1+'1.1 Allgemein'!$I$6)^('3.2 Modell'!BY4-'1.1 Allgemein'!$I$22)),"")</f>
        <v/>
      </c>
      <c r="BZ44" s="160" t="str">
        <f>IF(BZ4&lt;&gt;"",BZ43/((1+'1.1 Allgemein'!$I$6)^('3.2 Modell'!BZ4-'1.1 Allgemein'!$I$22)),"")</f>
        <v/>
      </c>
      <c r="CA44" s="160" t="str">
        <f>IF(CA4&lt;&gt;"",CA43/((1+'1.1 Allgemein'!$I$6)^('3.2 Modell'!CA4-'1.1 Allgemein'!$I$22)),"")</f>
        <v/>
      </c>
      <c r="CB44" s="160" t="str">
        <f>IF(CB4&lt;&gt;"",CB43/((1+'1.1 Allgemein'!$I$6)^('3.2 Modell'!CB4-'1.1 Allgemein'!$I$22)),"")</f>
        <v/>
      </c>
      <c r="CC44" s="160" t="str">
        <f>IF(CC4&lt;&gt;"",CC43/((1+'1.1 Allgemein'!$I$6)^('3.2 Modell'!CC4-'1.1 Allgemein'!$I$22)),"")</f>
        <v/>
      </c>
      <c r="CD44" s="160" t="str">
        <f>IF(CD4&lt;&gt;"",CD43/((1+'1.1 Allgemein'!$I$6)^('3.2 Modell'!CD4-'1.1 Allgemein'!$I$22)),"")</f>
        <v/>
      </c>
      <c r="CE44" s="160" t="str">
        <f>IF(CE4&lt;&gt;"",CE43/((1+'1.1 Allgemein'!$I$6)^('3.2 Modell'!CE4-'1.1 Allgemein'!$I$22)),"")</f>
        <v/>
      </c>
      <c r="CF44" s="160" t="str">
        <f>IF(CF4&lt;&gt;"",CF43/((1+'1.1 Allgemein'!$I$6)^('3.2 Modell'!CF4-'1.1 Allgemein'!$I$22)),"")</f>
        <v/>
      </c>
      <c r="CG44" s="160" t="str">
        <f>IF(CG4&lt;&gt;"",CG43/((1+'1.1 Allgemein'!$I$6)^('3.2 Modell'!CG4-'1.1 Allgemein'!$I$22)),"")</f>
        <v/>
      </c>
      <c r="CH44" s="160" t="str">
        <f>IF(CH4&lt;&gt;"",CH43/((1+'1.1 Allgemein'!$I$6)^('3.2 Modell'!CH4-'1.1 Allgemein'!$I$22)),"")</f>
        <v/>
      </c>
      <c r="CI44" s="160" t="str">
        <f>IF(CI4&lt;&gt;"",CI43/((1+'1.1 Allgemein'!$I$6)^('3.2 Modell'!CI4-'1.1 Allgemein'!$I$22)),"")</f>
        <v/>
      </c>
      <c r="CJ44" s="160" t="str">
        <f>IF(CJ4&lt;&gt;"",CJ43/((1+'1.1 Allgemein'!$I$6)^('3.2 Modell'!CJ4-'1.1 Allgemein'!$I$22)),"")</f>
        <v/>
      </c>
      <c r="CK44" s="160" t="str">
        <f>IF(CK4&lt;&gt;"",CK43/((1+'1.1 Allgemein'!$I$6)^('3.2 Modell'!CK4-'1.1 Allgemein'!$I$22)),"")</f>
        <v/>
      </c>
      <c r="CL44" s="160" t="str">
        <f>IF(CL4&lt;&gt;"",CL43/((1+'1.1 Allgemein'!$I$6)^('3.2 Modell'!CL4-'1.1 Allgemein'!$I$22)),"")</f>
        <v/>
      </c>
      <c r="CM44" s="160" t="str">
        <f>IF(CM4&lt;&gt;"",CM43/((1+'1.1 Allgemein'!$I$6)^('3.2 Modell'!CM4-'1.1 Allgemein'!$I$22)),"")</f>
        <v/>
      </c>
      <c r="CN44" s="160" t="str">
        <f>IF(CN4&lt;&gt;"",CN43/((1+'1.1 Allgemein'!$I$6)^('3.2 Modell'!CN4-'1.1 Allgemein'!$I$22)),"")</f>
        <v/>
      </c>
      <c r="CO44" s="160" t="str">
        <f>IF(CO4&lt;&gt;"",CO43/((1+'1.1 Allgemein'!$I$6)^('3.2 Modell'!CO4-'1.1 Allgemein'!$I$22)),"")</f>
        <v/>
      </c>
      <c r="CP44" s="160" t="str">
        <f>IF(CP4&lt;&gt;"",CP43/((1+'1.1 Allgemein'!$I$6)^('3.2 Modell'!CP4-'1.1 Allgemein'!$I$22)),"")</f>
        <v/>
      </c>
      <c r="CQ44" s="160" t="str">
        <f>IF(CQ4&lt;&gt;"",CQ43/((1+'1.1 Allgemein'!$I$6)^('3.2 Modell'!CQ4-'1.1 Allgemein'!$I$22)),"")</f>
        <v/>
      </c>
      <c r="CR44" s="160" t="str">
        <f>IF(CR4&lt;&gt;"",CR43/((1+'1.1 Allgemein'!$I$6)^('3.2 Modell'!CR4-'1.1 Allgemein'!$I$22)),"")</f>
        <v/>
      </c>
      <c r="CS44" s="160" t="str">
        <f>IF(CS4&lt;&gt;"",CS43/((1+'1.1 Allgemein'!$I$6)^('3.2 Modell'!CS4-'1.1 Allgemein'!$I$22)),"")</f>
        <v/>
      </c>
      <c r="CT44" s="160" t="str">
        <f>IF(CT4&lt;&gt;"",CT43/((1+'1.1 Allgemein'!$I$6)^('3.2 Modell'!CT4-'1.1 Allgemein'!$I$22)),"")</f>
        <v/>
      </c>
      <c r="CU44" s="160" t="str">
        <f>IF(CU4&lt;&gt;"",CU43/((1+'1.1 Allgemein'!$I$6)^('3.2 Modell'!CU4-'1.1 Allgemein'!$I$22)),"")</f>
        <v/>
      </c>
      <c r="CV44" s="160" t="str">
        <f>IF(CV4&lt;&gt;"",CV43/((1+'1.1 Allgemein'!$I$6)^('3.2 Modell'!CV4-'1.1 Allgemein'!$I$22)),"")</f>
        <v/>
      </c>
      <c r="CW44" s="160" t="str">
        <f>IF(CW4&lt;&gt;"",CW43/((1+'1.1 Allgemein'!$I$6)^('3.2 Modell'!CW4-'1.1 Allgemein'!$I$22)),"")</f>
        <v/>
      </c>
      <c r="CX44" s="160" t="str">
        <f>IF(CX4&lt;&gt;"",CX43/((1+'1.1 Allgemein'!$I$6)^('3.2 Modell'!CX4-'1.1 Allgemein'!$I$22)),"")</f>
        <v/>
      </c>
      <c r="CY44" s="160" t="str">
        <f>IF(CY4&lt;&gt;"",CY43/((1+'1.1 Allgemein'!$I$6)^('3.2 Modell'!CY4-'1.1 Allgemein'!$I$22)),"")</f>
        <v/>
      </c>
      <c r="CZ44" s="160" t="str">
        <f>IF(CZ4&lt;&gt;"",CZ43/((1+'1.1 Allgemein'!$I$6)^('3.2 Modell'!CZ4-'1.1 Allgemein'!$I$22)),"")</f>
        <v/>
      </c>
      <c r="DA44" s="160" t="str">
        <f>IF(DA4&lt;&gt;"",DA43/((1+'1.1 Allgemein'!$I$6)^('3.2 Modell'!DA4-'1.1 Allgemein'!$I$22)),"")</f>
        <v/>
      </c>
      <c r="DB44" s="160" t="str">
        <f>IF(DB4&lt;&gt;"",DB43/((1+'1.1 Allgemein'!$I$6)^('3.2 Modell'!DB4-'1.1 Allgemein'!$I$22)),"")</f>
        <v/>
      </c>
    </row>
    <row r="45" spans="1:106" s="154" customFormat="1" ht="15" customHeight="1" x14ac:dyDescent="0.35">
      <c r="A45" s="104"/>
      <c r="B45" s="104"/>
      <c r="C45" s="104"/>
      <c r="D45" s="140"/>
      <c r="E45" s="102"/>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row>
    <row r="46" spans="1:106" s="151" customFormat="1" ht="15" customHeight="1" x14ac:dyDescent="0.3">
      <c r="A46" s="105" t="str">
        <f>IF('2.1 Kraftwerk allgemein'!$F$2="f",d_f_i!$B368,IF('2.1 Kraftwerk allgemein'!$F$2="i",d_f_i!$C368,d_f_i!$A368))</f>
        <v>NPV</v>
      </c>
      <c r="B46" s="105"/>
      <c r="C46" s="105"/>
      <c r="D46" s="149"/>
      <c r="E46" s="149" t="str">
        <f>$E$7</f>
        <v>[Tsd. CHF]</v>
      </c>
      <c r="F46" s="166">
        <f ca="1">SUM(F44:DB44)</f>
        <v>0</v>
      </c>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c r="CN46" s="161"/>
      <c r="CO46" s="161"/>
      <c r="CP46" s="161"/>
      <c r="CQ46" s="161"/>
      <c r="CR46" s="161"/>
      <c r="CS46" s="161"/>
      <c r="CT46" s="161"/>
      <c r="CU46" s="161"/>
      <c r="CV46" s="161"/>
      <c r="CW46" s="161"/>
      <c r="CX46" s="161"/>
      <c r="CY46" s="161"/>
      <c r="CZ46" s="161"/>
      <c r="DA46" s="161"/>
      <c r="DB46" s="161"/>
    </row>
    <row r="47" spans="1:106" s="154" customFormat="1" ht="15" customHeight="1" x14ac:dyDescent="0.35">
      <c r="A47" s="104"/>
      <c r="B47" s="104"/>
      <c r="C47" s="104"/>
      <c r="D47" s="140"/>
      <c r="E47" s="102"/>
      <c r="F47" s="351"/>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160"/>
      <c r="CA47" s="160"/>
      <c r="CB47" s="160"/>
      <c r="CC47" s="160"/>
      <c r="CD47" s="160"/>
      <c r="CE47" s="160"/>
      <c r="CF47" s="160"/>
      <c r="CG47" s="160"/>
      <c r="CH47" s="160"/>
      <c r="CI47" s="160"/>
      <c r="CJ47" s="160"/>
      <c r="CK47" s="160"/>
      <c r="CL47" s="160"/>
      <c r="CM47" s="160"/>
      <c r="CN47" s="160"/>
      <c r="CO47" s="160"/>
      <c r="CP47" s="160"/>
      <c r="CQ47" s="160"/>
      <c r="CR47" s="160"/>
      <c r="CS47" s="160"/>
      <c r="CT47" s="160"/>
      <c r="CU47" s="160"/>
      <c r="CV47" s="160"/>
      <c r="CW47" s="160"/>
      <c r="CX47" s="160"/>
      <c r="CY47" s="160"/>
      <c r="CZ47" s="160"/>
      <c r="DA47" s="160"/>
      <c r="DB47" s="160"/>
    </row>
    <row r="48" spans="1:106" s="154" customFormat="1" ht="15" customHeight="1" x14ac:dyDescent="0.35">
      <c r="A48" s="105"/>
      <c r="B48" s="104"/>
      <c r="C48" s="104"/>
      <c r="D48" s="140"/>
      <c r="E48" s="102"/>
      <c r="F48" s="160"/>
      <c r="G48" s="160"/>
      <c r="H48" s="160"/>
      <c r="I48" s="160"/>
      <c r="J48" s="160"/>
      <c r="K48" s="352"/>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160"/>
      <c r="CA48" s="160"/>
      <c r="CB48" s="160"/>
      <c r="CC48" s="160"/>
      <c r="CD48" s="160"/>
      <c r="CE48" s="160"/>
      <c r="CF48" s="160"/>
      <c r="CG48" s="160"/>
      <c r="CH48" s="160"/>
      <c r="CI48" s="160"/>
      <c r="CJ48" s="160"/>
      <c r="CK48" s="160"/>
      <c r="CL48" s="160"/>
      <c r="CM48" s="160"/>
      <c r="CN48" s="160"/>
      <c r="CO48" s="160"/>
      <c r="CP48" s="160"/>
      <c r="CQ48" s="160"/>
      <c r="CR48" s="160"/>
      <c r="CS48" s="160"/>
      <c r="CT48" s="160"/>
      <c r="CU48" s="160"/>
      <c r="CV48" s="160"/>
      <c r="CW48" s="160"/>
      <c r="CX48" s="160"/>
      <c r="CY48" s="160"/>
      <c r="CZ48" s="160"/>
      <c r="DA48" s="160"/>
      <c r="DB48" s="160"/>
    </row>
    <row r="49" spans="1:520" s="154" customFormat="1" ht="15" customHeight="1" x14ac:dyDescent="0.35">
      <c r="A49" s="104"/>
      <c r="B49" s="104"/>
      <c r="C49" s="104"/>
      <c r="D49" s="140"/>
      <c r="E49" s="102"/>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0"/>
      <c r="BS49" s="160"/>
      <c r="BT49" s="160"/>
      <c r="BU49" s="160"/>
      <c r="BV49" s="160"/>
      <c r="BW49" s="160"/>
      <c r="BX49" s="160"/>
      <c r="BY49" s="160"/>
      <c r="BZ49" s="160"/>
      <c r="CA49" s="160"/>
      <c r="CB49" s="160"/>
      <c r="CC49" s="160"/>
      <c r="CD49" s="160"/>
      <c r="CE49" s="160"/>
      <c r="CF49" s="160"/>
      <c r="CG49" s="160"/>
      <c r="CH49" s="160"/>
      <c r="CI49" s="160"/>
      <c r="CJ49" s="160"/>
      <c r="CK49" s="160"/>
      <c r="CL49" s="160"/>
      <c r="CM49" s="160"/>
      <c r="CN49" s="160"/>
      <c r="CO49" s="160"/>
      <c r="CP49" s="160"/>
      <c r="CQ49" s="160"/>
      <c r="CR49" s="160"/>
      <c r="CS49" s="160"/>
      <c r="CT49" s="160"/>
      <c r="CU49" s="160"/>
      <c r="CV49" s="160"/>
      <c r="CW49" s="160"/>
      <c r="CX49" s="160"/>
      <c r="CY49" s="160"/>
      <c r="CZ49" s="160"/>
      <c r="DA49" s="160"/>
      <c r="DB49" s="160"/>
      <c r="DC49" s="153"/>
      <c r="DD49" s="153"/>
    </row>
    <row r="50" spans="1:520" s="154" customFormat="1" ht="15" customHeight="1" x14ac:dyDescent="0.35">
      <c r="A50" s="162"/>
      <c r="B50" s="162"/>
      <c r="C50" s="162"/>
      <c r="D50" s="163"/>
      <c r="E50" s="164"/>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5"/>
      <c r="BR50" s="165"/>
      <c r="BS50" s="165"/>
      <c r="BT50" s="165"/>
      <c r="BU50" s="165"/>
      <c r="BV50" s="165"/>
      <c r="BW50" s="165"/>
      <c r="BX50" s="165"/>
      <c r="BY50" s="165"/>
      <c r="BZ50" s="165"/>
      <c r="CA50" s="165"/>
      <c r="CB50" s="165"/>
      <c r="CC50" s="165"/>
      <c r="CD50" s="165"/>
      <c r="CE50" s="165"/>
      <c r="CF50" s="165"/>
      <c r="CG50" s="165"/>
      <c r="CH50" s="165"/>
      <c r="CI50" s="165"/>
      <c r="CJ50" s="165"/>
      <c r="CK50" s="165"/>
      <c r="CL50" s="165"/>
      <c r="CM50" s="165"/>
      <c r="CN50" s="165"/>
      <c r="CO50" s="165"/>
      <c r="CP50" s="165"/>
      <c r="CQ50" s="165"/>
      <c r="CR50" s="165"/>
      <c r="CS50" s="165"/>
      <c r="CT50" s="165"/>
      <c r="CU50" s="165"/>
      <c r="CV50" s="165"/>
      <c r="CW50" s="165"/>
      <c r="CX50" s="165"/>
      <c r="CY50" s="165"/>
      <c r="CZ50" s="165"/>
      <c r="DA50" s="165"/>
      <c r="DB50" s="160"/>
      <c r="DC50" s="153"/>
      <c r="DD50" s="153"/>
    </row>
    <row r="51" spans="1:520" s="151" customFormat="1" ht="15" customHeight="1" x14ac:dyDescent="0.3">
      <c r="A51" s="105" t="str">
        <f>IF('2.1 Kraftwerk allgemein'!$F$2="f",d_f_i!$B369,IF('2.1 Kraftwerk allgemein'!$F$2="i",d_f_i!$C369,d_f_i!$A369))</f>
        <v>Ungedeckte Kosten</v>
      </c>
      <c r="B51" s="105"/>
      <c r="C51" s="105"/>
      <c r="D51" s="149" t="str">
        <f t="shared" ref="D51:D55" si="432">$D$7</f>
        <v>real</v>
      </c>
      <c r="E51" s="149" t="str">
        <f t="shared" ref="E51:E53" si="433">$E$7</f>
        <v>[Tsd. CHF]</v>
      </c>
      <c r="F51" s="166">
        <f ca="1">IF(F46&lt;0,ABS(F46),0)</f>
        <v>0</v>
      </c>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c r="CL51" s="161"/>
      <c r="CM51" s="161"/>
      <c r="CN51" s="161"/>
      <c r="CO51" s="161"/>
      <c r="CP51" s="161"/>
      <c r="CQ51" s="161"/>
      <c r="CR51" s="161"/>
      <c r="CS51" s="161"/>
      <c r="CT51" s="161"/>
      <c r="CU51" s="161"/>
      <c r="CV51" s="161"/>
      <c r="CW51" s="161"/>
      <c r="CX51" s="161"/>
      <c r="CY51" s="161"/>
      <c r="CZ51" s="161"/>
      <c r="DA51" s="161"/>
      <c r="DB51" s="161"/>
    </row>
    <row r="52" spans="1:520" s="154" customFormat="1" ht="15" customHeight="1" x14ac:dyDescent="0.35">
      <c r="A52" s="104"/>
      <c r="B52" s="104" t="str">
        <f>IF('2.1 Kraftwerk allgemein'!$F$2="f",d_f_i!$B370,IF('2.1 Kraftwerk allgemein'!$F$2="i",d_f_i!$C370,d_f_i!$A370))</f>
        <v>Anrechenbare Investitionskosten</v>
      </c>
      <c r="C52" s="104"/>
      <c r="D52" s="140" t="str">
        <f t="shared" si="432"/>
        <v>real</v>
      </c>
      <c r="E52" s="140" t="str">
        <f t="shared" si="433"/>
        <v>[Tsd. CHF]</v>
      </c>
      <c r="F52" s="167">
        <f ca="1">IF(F4&lt;&gt;"",'2.5 CAPEX'!O7,"")</f>
        <v>0</v>
      </c>
      <c r="G52" s="160">
        <f ca="1">IF(G4&lt;&gt;"",'2.5 CAPEX'!P7,"")</f>
        <v>0</v>
      </c>
      <c r="H52" s="160">
        <f ca="1">IF(H4&lt;&gt;"",'2.5 CAPEX'!Q7,"")</f>
        <v>0</v>
      </c>
      <c r="I52" s="160">
        <f>IF(I4&lt;&gt;"",'2.5 CAPEX'!R7,"")</f>
        <v>0</v>
      </c>
      <c r="J52" s="160">
        <f>IF(J4&lt;&gt;"",'2.5 CAPEX'!S7,"")</f>
        <v>0</v>
      </c>
      <c r="K52" s="160">
        <f>IF(K4&lt;&gt;"",'2.5 CAPEX'!T7,"")</f>
        <v>0</v>
      </c>
      <c r="L52" s="160">
        <f>IF(L4&lt;&gt;"",'2.5 CAPEX'!U7,"")</f>
        <v>0</v>
      </c>
      <c r="M52" s="160">
        <f>IF(M4&lt;&gt;"",'2.5 CAPEX'!V7,"")</f>
        <v>0</v>
      </c>
      <c r="N52" s="160">
        <f>IF(N4&lt;&gt;"",'2.5 CAPEX'!W7,"")</f>
        <v>0</v>
      </c>
      <c r="O52" s="160">
        <f>IF(O4&lt;&gt;"",'2.5 CAPEX'!X7,"")</f>
        <v>0</v>
      </c>
      <c r="P52" s="160">
        <f>IF(P4&lt;&gt;"",'2.5 CAPEX'!Y7,"")</f>
        <v>0</v>
      </c>
      <c r="Q52" s="160">
        <f>IF(Q4&lt;&gt;"",'2.5 CAPEX'!Z7,"")</f>
        <v>0</v>
      </c>
      <c r="R52" s="160">
        <f>IF(R4&lt;&gt;"",'2.5 CAPEX'!AA7,"")</f>
        <v>0</v>
      </c>
      <c r="S52" s="160">
        <f>IF(S4&lt;&gt;"",'2.5 CAPEX'!AB7,"")</f>
        <v>0</v>
      </c>
      <c r="T52" s="160">
        <f>IF(T4&lt;&gt;"",'2.5 CAPEX'!AC7,"")</f>
        <v>0</v>
      </c>
      <c r="U52" s="160">
        <f>IF(U4&lt;&gt;"",'2.5 CAPEX'!AD7,"")</f>
        <v>0</v>
      </c>
      <c r="V52" s="160">
        <f>IF(V4&lt;&gt;"",'2.5 CAPEX'!AE7,"")</f>
        <v>0</v>
      </c>
      <c r="W52" s="160">
        <f>IF(W4&lt;&gt;"",'2.5 CAPEX'!AF7,"")</f>
        <v>0</v>
      </c>
      <c r="X52" s="160">
        <f>IF(X4&lt;&gt;"",'2.5 CAPEX'!AG7,"")</f>
        <v>0</v>
      </c>
      <c r="Y52" s="160">
        <f>IF(Y4&lt;&gt;"",'2.5 CAPEX'!AH7,"")</f>
        <v>0</v>
      </c>
      <c r="Z52" s="160">
        <f>IF(Z4&lt;&gt;"",'2.5 CAPEX'!AI7,"")</f>
        <v>0</v>
      </c>
      <c r="AA52" s="160">
        <f>IF(AA4&lt;&gt;"",'2.5 CAPEX'!AJ7,"")</f>
        <v>0</v>
      </c>
      <c r="AB52" s="160">
        <f>IF(AB4&lt;&gt;"",'2.5 CAPEX'!AK7,"")</f>
        <v>0</v>
      </c>
      <c r="AC52" s="160">
        <f>IF(AC4&lt;&gt;"",'2.5 CAPEX'!AL7,"")</f>
        <v>0</v>
      </c>
      <c r="AD52" s="160">
        <f>IF(AD4&lt;&gt;"",'2.5 CAPEX'!AM7,"")</f>
        <v>0</v>
      </c>
      <c r="AE52" s="160">
        <f>IF(AE4&lt;&gt;"",'2.5 CAPEX'!AN7,"")</f>
        <v>0</v>
      </c>
      <c r="AF52" s="160">
        <f>IF(AF4&lt;&gt;"",'2.5 CAPEX'!AO7,"")</f>
        <v>0</v>
      </c>
      <c r="AG52" s="160">
        <f>IF(AG4&lt;&gt;"",'2.5 CAPEX'!AP7,"")</f>
        <v>0</v>
      </c>
      <c r="AH52" s="160">
        <f>IF(AH4&lt;&gt;"",'2.5 CAPEX'!AQ7,"")</f>
        <v>0</v>
      </c>
      <c r="AI52" s="160">
        <f>IF(AI4&lt;&gt;"",'2.5 CAPEX'!AR7,"")</f>
        <v>0</v>
      </c>
      <c r="AJ52" s="160">
        <f>IF(AJ4&lt;&gt;"",'2.5 CAPEX'!AS7,"")</f>
        <v>0</v>
      </c>
      <c r="AK52" s="160">
        <f>IF(AK4&lt;&gt;"",'2.5 CAPEX'!AT7,"")</f>
        <v>0</v>
      </c>
      <c r="AL52" s="160">
        <f>IF(AL4&lt;&gt;"",'2.5 CAPEX'!AU7,"")</f>
        <v>0</v>
      </c>
      <c r="AM52" s="160" t="str">
        <f>IF(AM4&lt;&gt;"",'2.5 CAPEX'!AV7,"")</f>
        <v/>
      </c>
      <c r="AN52" s="160" t="str">
        <f>IF(AN4&lt;&gt;"",'2.5 CAPEX'!AW7,"")</f>
        <v/>
      </c>
      <c r="AO52" s="160" t="str">
        <f>IF(AO4&lt;&gt;"",'2.5 CAPEX'!AX7,"")</f>
        <v/>
      </c>
      <c r="AP52" s="160" t="str">
        <f>IF(AP4&lt;&gt;"",'2.5 CAPEX'!AY7,"")</f>
        <v/>
      </c>
      <c r="AQ52" s="160" t="str">
        <f>IF(AQ4&lt;&gt;"",'2.5 CAPEX'!AZ7,"")</f>
        <v/>
      </c>
      <c r="AR52" s="160" t="str">
        <f>IF(AR4&lt;&gt;"",'2.5 CAPEX'!BA7,"")</f>
        <v/>
      </c>
      <c r="AS52" s="160" t="str">
        <f>IF(AS4&lt;&gt;"",'2.5 CAPEX'!BB7,"")</f>
        <v/>
      </c>
      <c r="AT52" s="160" t="str">
        <f>IF(AT4&lt;&gt;"",'2.5 CAPEX'!BC7,"")</f>
        <v/>
      </c>
      <c r="AU52" s="160" t="str">
        <f>IF(AU4&lt;&gt;"",'2.5 CAPEX'!BD7,"")</f>
        <v/>
      </c>
      <c r="AV52" s="160" t="str">
        <f>IF(AV4&lt;&gt;"",'2.5 CAPEX'!BE7,"")</f>
        <v/>
      </c>
      <c r="AW52" s="160" t="str">
        <f>IF(AW4&lt;&gt;"",'2.5 CAPEX'!BF7,"")</f>
        <v/>
      </c>
      <c r="AX52" s="160" t="str">
        <f>IF(AX4&lt;&gt;"",'2.5 CAPEX'!BG7,"")</f>
        <v/>
      </c>
      <c r="AY52" s="160" t="str">
        <f>IF(AY4&lt;&gt;"",'2.5 CAPEX'!BH7,"")</f>
        <v/>
      </c>
      <c r="AZ52" s="160" t="str">
        <f>IF(AZ4&lt;&gt;"",'2.5 CAPEX'!BI7,"")</f>
        <v/>
      </c>
      <c r="BA52" s="160" t="str">
        <f>IF(BA4&lt;&gt;"",'2.5 CAPEX'!BJ7,"")</f>
        <v/>
      </c>
      <c r="BB52" s="160" t="str">
        <f>IF(BB4&lt;&gt;"",'2.5 CAPEX'!BK7,"")</f>
        <v/>
      </c>
      <c r="BC52" s="160" t="str">
        <f>IF(BC4&lt;&gt;"",'2.5 CAPEX'!BL7,"")</f>
        <v/>
      </c>
      <c r="BD52" s="160" t="str">
        <f>IF(BD4&lt;&gt;"",'2.5 CAPEX'!BM7,"")</f>
        <v/>
      </c>
      <c r="BE52" s="160" t="str">
        <f>IF(BE4&lt;&gt;"",'2.5 CAPEX'!BN7,"")</f>
        <v/>
      </c>
      <c r="BF52" s="160" t="str">
        <f>IF(BF4&lt;&gt;"",'2.5 CAPEX'!BO7,"")</f>
        <v/>
      </c>
      <c r="BG52" s="160" t="str">
        <f>IF(BG4&lt;&gt;"",'2.5 CAPEX'!BP7,"")</f>
        <v/>
      </c>
      <c r="BH52" s="160" t="str">
        <f>IF(BH4&lt;&gt;"",'2.5 CAPEX'!BQ7,"")</f>
        <v/>
      </c>
      <c r="BI52" s="160" t="str">
        <f>IF(BI4&lt;&gt;"",'2.5 CAPEX'!BR7,"")</f>
        <v/>
      </c>
      <c r="BJ52" s="160" t="str">
        <f>IF(BJ4&lt;&gt;"",'2.5 CAPEX'!BS7,"")</f>
        <v/>
      </c>
      <c r="BK52" s="160" t="str">
        <f>IF(BK4&lt;&gt;"",'2.5 CAPEX'!BT7,"")</f>
        <v/>
      </c>
      <c r="BL52" s="160" t="str">
        <f>IF(BL4&lt;&gt;"",'2.5 CAPEX'!BU7,"")</f>
        <v/>
      </c>
      <c r="BM52" s="160" t="str">
        <f>IF(BM4&lt;&gt;"",'2.5 CAPEX'!BV7,"")</f>
        <v/>
      </c>
      <c r="BN52" s="160" t="str">
        <f>IF(BN4&lt;&gt;"",'2.5 CAPEX'!BW7,"")</f>
        <v/>
      </c>
      <c r="BO52" s="160" t="str">
        <f>IF(BO4&lt;&gt;"",'2.5 CAPEX'!BX7,"")</f>
        <v/>
      </c>
      <c r="BP52" s="160" t="str">
        <f>IF(BP4&lt;&gt;"",'2.5 CAPEX'!BY7,"")</f>
        <v/>
      </c>
      <c r="BQ52" s="160" t="str">
        <f>IF(BQ4&lt;&gt;"",'2.5 CAPEX'!BZ7,"")</f>
        <v/>
      </c>
      <c r="BR52" s="160" t="str">
        <f>IF(BR4&lt;&gt;"",'2.5 CAPEX'!CA7,"")</f>
        <v/>
      </c>
      <c r="BS52" s="160" t="str">
        <f>IF(BS4&lt;&gt;"",'2.5 CAPEX'!CB7,"")</f>
        <v/>
      </c>
      <c r="BT52" s="160" t="str">
        <f>IF(BT4&lt;&gt;"",'2.5 CAPEX'!CC7,"")</f>
        <v/>
      </c>
      <c r="BU52" s="160" t="str">
        <f>IF(BU4&lt;&gt;"",'2.5 CAPEX'!CD7,"")</f>
        <v/>
      </c>
      <c r="BV52" s="160" t="str">
        <f>IF(BV4&lt;&gt;"",'2.5 CAPEX'!CE7,"")</f>
        <v/>
      </c>
      <c r="BW52" s="160" t="str">
        <f>IF(BW4&lt;&gt;"",'2.5 CAPEX'!CF7,"")</f>
        <v/>
      </c>
      <c r="BX52" s="160" t="str">
        <f>IF(BX4&lt;&gt;"",'2.5 CAPEX'!CG7,"")</f>
        <v/>
      </c>
      <c r="BY52" s="160" t="str">
        <f>IF(BY4&lt;&gt;"",'2.5 CAPEX'!CH7,"")</f>
        <v/>
      </c>
      <c r="BZ52" s="160" t="str">
        <f>IF(BZ4&lt;&gt;"",'2.5 CAPEX'!CI7,"")</f>
        <v/>
      </c>
      <c r="CA52" s="160" t="str">
        <f>IF(CA4&lt;&gt;"",'2.5 CAPEX'!CJ7,"")</f>
        <v/>
      </c>
      <c r="CB52" s="160" t="str">
        <f>IF(CB4&lt;&gt;"",'2.5 CAPEX'!CK7,"")</f>
        <v/>
      </c>
      <c r="CC52" s="160" t="str">
        <f>IF(CC4&lt;&gt;"",'2.5 CAPEX'!CL7,"")</f>
        <v/>
      </c>
      <c r="CD52" s="160" t="str">
        <f>IF(CD4&lt;&gt;"",'2.5 CAPEX'!CM7,"")</f>
        <v/>
      </c>
      <c r="CE52" s="160" t="str">
        <f>IF(CE4&lt;&gt;"",'2.5 CAPEX'!CN7,"")</f>
        <v/>
      </c>
      <c r="CF52" s="160" t="str">
        <f>IF(CF4&lt;&gt;"",'2.5 CAPEX'!CO7,"")</f>
        <v/>
      </c>
      <c r="CG52" s="160" t="str">
        <f>IF(CG4&lt;&gt;"",'2.5 CAPEX'!CP7,"")</f>
        <v/>
      </c>
      <c r="CH52" s="160" t="str">
        <f>IF(CH4&lt;&gt;"",'2.5 CAPEX'!CQ7,"")</f>
        <v/>
      </c>
      <c r="CI52" s="160" t="str">
        <f>IF(CI4&lt;&gt;"",'2.5 CAPEX'!CR7,"")</f>
        <v/>
      </c>
      <c r="CJ52" s="160" t="str">
        <f>IF(CJ4&lt;&gt;"",'2.5 CAPEX'!CS7,"")</f>
        <v/>
      </c>
      <c r="CK52" s="160" t="str">
        <f>IF(CK4&lt;&gt;"",'2.5 CAPEX'!CT7,"")</f>
        <v/>
      </c>
      <c r="CL52" s="160" t="str">
        <f>IF(CL4&lt;&gt;"",'2.5 CAPEX'!CU7,"")</f>
        <v/>
      </c>
      <c r="CM52" s="160" t="str">
        <f>IF(CM4&lt;&gt;"",'2.5 CAPEX'!CV7,"")</f>
        <v/>
      </c>
      <c r="CN52" s="160" t="str">
        <f>IF(CN4&lt;&gt;"",'2.5 CAPEX'!CW7,"")</f>
        <v/>
      </c>
      <c r="CO52" s="160" t="str">
        <f>IF(CO4&lt;&gt;"",'2.5 CAPEX'!CX7,"")</f>
        <v/>
      </c>
      <c r="CP52" s="160" t="str">
        <f>IF(CP4&lt;&gt;"",'2.5 CAPEX'!CY7,"")</f>
        <v/>
      </c>
      <c r="CQ52" s="160" t="str">
        <f>IF(CQ4&lt;&gt;"",'2.5 CAPEX'!CZ7,"")</f>
        <v/>
      </c>
      <c r="CR52" s="160" t="str">
        <f>IF(CR4&lt;&gt;"",'2.5 CAPEX'!DA7,"")</f>
        <v/>
      </c>
      <c r="CS52" s="160" t="str">
        <f>IF(CS4&lt;&gt;"",'2.5 CAPEX'!DB7,"")</f>
        <v/>
      </c>
      <c r="CT52" s="160" t="str">
        <f>IF(CT4&lt;&gt;"",'2.5 CAPEX'!DC7,"")</f>
        <v/>
      </c>
      <c r="CU52" s="160" t="str">
        <f>IF(CU4&lt;&gt;"",'2.5 CAPEX'!DD7,"")</f>
        <v/>
      </c>
      <c r="CV52" s="160" t="str">
        <f>IF(CV4&lt;&gt;"",'2.5 CAPEX'!DE7,"")</f>
        <v/>
      </c>
      <c r="CW52" s="160" t="str">
        <f>IF(CW4&lt;&gt;"",'2.5 CAPEX'!DF7,"")</f>
        <v/>
      </c>
      <c r="CX52" s="160" t="str">
        <f>IF(CX4&lt;&gt;"",'2.5 CAPEX'!DG7,"")</f>
        <v/>
      </c>
      <c r="CY52" s="160" t="str">
        <f>IF(CY4&lt;&gt;"",'2.5 CAPEX'!DH7,"")</f>
        <v/>
      </c>
      <c r="CZ52" s="160" t="str">
        <f>IF(CZ4&lt;&gt;"",'2.5 CAPEX'!DI7,"")</f>
        <v/>
      </c>
      <c r="DA52" s="160" t="str">
        <f>IF(DA4&lt;&gt;"",'2.5 CAPEX'!DJ7,"")</f>
        <v/>
      </c>
      <c r="DB52" s="160" t="str">
        <f>IF(DB4&lt;&gt;"",'2.5 CAPEX'!DK7,"")</f>
        <v/>
      </c>
    </row>
    <row r="53" spans="1:520" s="151" customFormat="1" ht="15" customHeight="1" x14ac:dyDescent="0.3">
      <c r="A53" s="105" t="str">
        <f>IF('2.1 Kraftwerk allgemein'!$F$2="f",d_f_i!$B371,IF('2.1 Kraftwerk allgemein'!$F$2="i",d_f_i!$C371,d_f_i!$A371))</f>
        <v>Total anrechenbare Investitionskosten</v>
      </c>
      <c r="B53" s="105"/>
      <c r="C53" s="105"/>
      <c r="D53" s="149" t="str">
        <f t="shared" si="432"/>
        <v>real</v>
      </c>
      <c r="E53" s="149" t="str">
        <f t="shared" si="433"/>
        <v>[Tsd. CHF]</v>
      </c>
      <c r="F53" s="166">
        <f ca="1">SUM(F52:DB52)</f>
        <v>0</v>
      </c>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1"/>
      <c r="CP53" s="161"/>
      <c r="CQ53" s="161"/>
      <c r="CR53" s="161"/>
      <c r="CS53" s="161"/>
      <c r="CT53" s="161"/>
      <c r="CU53" s="161"/>
      <c r="CV53" s="161"/>
      <c r="CW53" s="161"/>
      <c r="CX53" s="161"/>
      <c r="CY53" s="161"/>
      <c r="CZ53" s="161"/>
      <c r="DA53" s="161"/>
      <c r="DB53" s="161"/>
    </row>
    <row r="54" spans="1:520" s="154" customFormat="1" ht="15" customHeight="1" x14ac:dyDescent="0.35">
      <c r="A54" s="104"/>
      <c r="B54" s="104"/>
      <c r="C54" s="104"/>
      <c r="D54" s="140"/>
      <c r="E54" s="140"/>
      <c r="F54" s="167"/>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0"/>
      <c r="BV54" s="160"/>
      <c r="BW54" s="160"/>
      <c r="BX54" s="160"/>
      <c r="BY54" s="160"/>
      <c r="BZ54" s="160"/>
      <c r="CA54" s="160"/>
      <c r="CB54" s="160"/>
      <c r="CC54" s="160"/>
      <c r="CD54" s="160"/>
      <c r="CE54" s="160"/>
      <c r="CF54" s="160"/>
      <c r="CG54" s="160"/>
      <c r="CH54" s="160"/>
      <c r="CI54" s="160"/>
      <c r="CJ54" s="160"/>
      <c r="CK54" s="160"/>
      <c r="CL54" s="160"/>
      <c r="CM54" s="160"/>
      <c r="CN54" s="160"/>
      <c r="CO54" s="160"/>
      <c r="CP54" s="160"/>
      <c r="CQ54" s="160"/>
      <c r="CR54" s="160"/>
      <c r="CS54" s="160"/>
      <c r="CT54" s="160"/>
      <c r="CU54" s="160"/>
      <c r="CV54" s="160"/>
      <c r="CW54" s="160"/>
      <c r="CX54" s="160"/>
      <c r="CY54" s="160"/>
      <c r="CZ54" s="160"/>
      <c r="DA54" s="160"/>
      <c r="DB54" s="160"/>
    </row>
    <row r="55" spans="1:520" s="151" customFormat="1" ht="15" customHeight="1" x14ac:dyDescent="0.3">
      <c r="A55" s="105" t="str">
        <f>IF('2.1 Kraftwerk allgemein'!$F$2="f",d_f_i!$B372,IF('2.1 Kraftwerk allgemein'!$F$2="i",d_f_i!$C372,d_f_i!$A372))</f>
        <v>Einmalvergütung</v>
      </c>
      <c r="B55" s="105"/>
      <c r="C55" s="105"/>
      <c r="D55" s="149" t="str">
        <f t="shared" si="432"/>
        <v>real</v>
      </c>
      <c r="E55" s="149" t="str">
        <f>$E$7</f>
        <v>[Tsd. CHF]</v>
      </c>
      <c r="F55" s="166">
        <f ca="1">MIN(F51,F53*'1.1 Allgemein'!$I$31)</f>
        <v>0</v>
      </c>
      <c r="G55" s="168" t="e">
        <f ca="1">F55/F53</f>
        <v>#DIV/0!</v>
      </c>
      <c r="H55" s="169" t="str">
        <f>IF('2.1 Kraftwerk allgemein'!$F$2="f",d_f_i!$B373,IF('2.1 Kraftwerk allgemein'!$F$2="i",d_f_i!$C373,d_f_i!$A373))</f>
        <v>der total anrechenbaren Investitionskosten</v>
      </c>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c r="BI55" s="161"/>
      <c r="BJ55" s="161"/>
      <c r="BK55" s="161"/>
      <c r="BL55" s="161"/>
      <c r="BM55" s="161"/>
      <c r="BN55" s="161"/>
      <c r="BO55" s="161"/>
      <c r="BP55" s="161"/>
      <c r="BQ55" s="161"/>
      <c r="BR55" s="161"/>
      <c r="BS55" s="161"/>
      <c r="BT55" s="161"/>
      <c r="BU55" s="161"/>
      <c r="BV55" s="161"/>
      <c r="BW55" s="161"/>
      <c r="BX55" s="161"/>
      <c r="BY55" s="161"/>
      <c r="BZ55" s="161"/>
      <c r="CA55" s="161"/>
      <c r="CB55" s="161"/>
      <c r="CC55" s="161"/>
      <c r="CD55" s="161"/>
      <c r="CE55" s="161"/>
      <c r="CF55" s="161"/>
      <c r="CG55" s="161"/>
      <c r="CH55" s="161"/>
      <c r="CI55" s="161"/>
      <c r="CJ55" s="161"/>
      <c r="CK55" s="161"/>
      <c r="CL55" s="161"/>
      <c r="CM55" s="161"/>
      <c r="CN55" s="161"/>
      <c r="CO55" s="161"/>
      <c r="CP55" s="161"/>
      <c r="CQ55" s="161"/>
      <c r="CR55" s="161"/>
      <c r="CS55" s="161"/>
      <c r="CT55" s="161"/>
      <c r="CU55" s="161"/>
      <c r="CV55" s="161"/>
      <c r="CW55" s="161"/>
      <c r="CX55" s="161"/>
      <c r="CY55" s="161"/>
      <c r="CZ55" s="161"/>
      <c r="DA55" s="161"/>
      <c r="DB55" s="161"/>
    </row>
    <row r="56" spans="1:520" ht="15" customHeight="1" x14ac:dyDescent="0.35">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153"/>
      <c r="BF56" s="153"/>
      <c r="BG56" s="153"/>
      <c r="BH56" s="153"/>
      <c r="BI56" s="153"/>
      <c r="BJ56" s="153"/>
      <c r="BK56" s="153"/>
      <c r="BL56" s="153"/>
      <c r="BM56" s="153"/>
      <c r="BN56" s="153"/>
      <c r="BO56" s="153"/>
      <c r="BP56" s="153"/>
      <c r="BQ56" s="153"/>
      <c r="BR56" s="153"/>
      <c r="BS56" s="153"/>
      <c r="BT56" s="153"/>
      <c r="BU56" s="153"/>
      <c r="BV56" s="153"/>
      <c r="BW56" s="153"/>
      <c r="BX56" s="153"/>
      <c r="BY56" s="153"/>
      <c r="BZ56" s="153"/>
      <c r="CA56" s="153"/>
      <c r="CB56" s="153"/>
      <c r="CC56" s="153"/>
      <c r="CD56" s="153"/>
      <c r="CE56" s="153"/>
      <c r="CF56" s="153"/>
      <c r="CG56" s="153"/>
      <c r="CH56" s="153"/>
      <c r="CI56" s="153"/>
      <c r="CJ56" s="153"/>
      <c r="CK56" s="153"/>
      <c r="CL56" s="153"/>
      <c r="CM56" s="153"/>
      <c r="CN56" s="153"/>
      <c r="CO56" s="153"/>
      <c r="CP56" s="153"/>
      <c r="CQ56" s="153"/>
      <c r="CR56" s="153"/>
      <c r="CS56" s="153"/>
      <c r="CT56" s="153"/>
      <c r="CU56" s="153"/>
      <c r="CV56" s="153"/>
      <c r="CW56" s="153"/>
      <c r="CX56" s="153"/>
      <c r="CY56" s="153"/>
      <c r="CZ56" s="153"/>
      <c r="DA56" s="153"/>
      <c r="DB56" s="153"/>
      <c r="DC56" s="154"/>
      <c r="DD56" s="154"/>
      <c r="DE56" s="154"/>
      <c r="DF56" s="154"/>
      <c r="DG56" s="154"/>
      <c r="DH56" s="154"/>
      <c r="DI56" s="154"/>
      <c r="DJ56" s="154"/>
      <c r="DK56" s="154"/>
      <c r="DL56" s="154"/>
      <c r="DM56" s="154"/>
      <c r="DN56" s="154"/>
      <c r="DO56" s="154"/>
      <c r="DP56" s="154"/>
      <c r="DQ56" s="154"/>
      <c r="DR56" s="154"/>
      <c r="DS56" s="154"/>
      <c r="DT56" s="154"/>
      <c r="DU56" s="154"/>
      <c r="DV56" s="154"/>
      <c r="DW56" s="154"/>
      <c r="DX56" s="154"/>
      <c r="DY56" s="154"/>
      <c r="DZ56" s="154"/>
      <c r="EA56" s="154"/>
      <c r="EB56" s="154"/>
      <c r="EC56" s="154"/>
      <c r="ED56" s="154"/>
      <c r="EE56" s="154"/>
      <c r="EF56" s="154"/>
      <c r="EG56" s="154"/>
      <c r="EH56" s="154"/>
      <c r="EI56" s="154"/>
      <c r="EJ56" s="154"/>
      <c r="EK56" s="154"/>
      <c r="EL56" s="154"/>
      <c r="EM56" s="154"/>
      <c r="EN56" s="154"/>
      <c r="EO56" s="154"/>
      <c r="EP56" s="154"/>
      <c r="EQ56" s="154"/>
      <c r="ER56" s="154"/>
      <c r="ES56" s="154"/>
      <c r="ET56" s="154"/>
      <c r="EU56" s="154"/>
      <c r="EV56" s="154"/>
      <c r="EW56" s="154"/>
      <c r="EX56" s="154"/>
      <c r="EY56" s="154"/>
      <c r="EZ56" s="154"/>
      <c r="FA56" s="154"/>
      <c r="FB56" s="154"/>
      <c r="FC56" s="154"/>
      <c r="FD56" s="154"/>
      <c r="FE56" s="154"/>
      <c r="FF56" s="154"/>
      <c r="FG56" s="154"/>
      <c r="FH56" s="154"/>
      <c r="FI56" s="154"/>
      <c r="FJ56" s="154"/>
      <c r="FK56" s="154"/>
      <c r="FL56" s="154"/>
      <c r="FM56" s="154"/>
      <c r="FN56" s="154"/>
      <c r="FO56" s="154"/>
      <c r="FP56" s="154"/>
      <c r="FQ56" s="154"/>
      <c r="FR56" s="154"/>
      <c r="FS56" s="154"/>
      <c r="FT56" s="154"/>
      <c r="FU56" s="154"/>
      <c r="FV56" s="154"/>
      <c r="FW56" s="154"/>
      <c r="FX56" s="154"/>
      <c r="FY56" s="154"/>
      <c r="FZ56" s="154"/>
      <c r="GA56" s="154"/>
      <c r="GB56" s="154"/>
      <c r="GC56" s="154"/>
      <c r="GD56" s="154"/>
      <c r="GE56" s="154"/>
      <c r="GF56" s="154"/>
      <c r="GG56" s="154"/>
      <c r="GH56" s="154"/>
      <c r="GI56" s="154"/>
      <c r="GJ56" s="154"/>
      <c r="GK56" s="154"/>
      <c r="GL56" s="154"/>
      <c r="GM56" s="154"/>
      <c r="GN56" s="154"/>
      <c r="GO56" s="154"/>
      <c r="GP56" s="154"/>
      <c r="GQ56" s="154"/>
      <c r="GR56" s="154"/>
      <c r="GS56" s="154"/>
      <c r="GT56" s="154"/>
      <c r="GU56" s="154"/>
      <c r="GV56" s="154"/>
      <c r="GW56" s="154"/>
      <c r="GX56" s="154"/>
      <c r="GY56" s="154"/>
      <c r="GZ56" s="154"/>
      <c r="HA56" s="154"/>
      <c r="HB56" s="154"/>
      <c r="HC56" s="154"/>
      <c r="HD56" s="154"/>
      <c r="HE56" s="154"/>
      <c r="HF56" s="154"/>
      <c r="HG56" s="154"/>
      <c r="HH56" s="154"/>
      <c r="HI56" s="154"/>
      <c r="HJ56" s="154"/>
      <c r="HK56" s="154"/>
      <c r="HL56" s="154"/>
      <c r="HM56" s="154"/>
      <c r="HN56" s="154"/>
      <c r="HO56" s="154"/>
      <c r="HP56" s="154"/>
      <c r="HQ56" s="154"/>
      <c r="HR56" s="154"/>
      <c r="HS56" s="154"/>
      <c r="HT56" s="154"/>
      <c r="HU56" s="154"/>
      <c r="HV56" s="154"/>
      <c r="HW56" s="154"/>
      <c r="HX56" s="154"/>
      <c r="HY56" s="154"/>
      <c r="HZ56" s="154"/>
      <c r="IA56" s="154"/>
      <c r="IB56" s="154"/>
      <c r="IC56" s="154"/>
      <c r="ID56" s="154"/>
      <c r="IE56" s="154"/>
      <c r="IF56" s="154"/>
      <c r="IG56" s="154"/>
      <c r="IH56" s="154"/>
      <c r="II56" s="154"/>
      <c r="IJ56" s="154"/>
      <c r="IK56" s="154"/>
      <c r="IL56" s="154"/>
      <c r="IM56" s="154"/>
      <c r="IN56" s="154"/>
      <c r="IO56" s="154"/>
      <c r="IP56" s="154"/>
      <c r="IQ56" s="154"/>
      <c r="IR56" s="154"/>
      <c r="IS56" s="154"/>
      <c r="IT56" s="154"/>
      <c r="IU56" s="154"/>
      <c r="IV56" s="154"/>
      <c r="IW56" s="154"/>
      <c r="IX56" s="154"/>
      <c r="IY56" s="154"/>
      <c r="IZ56" s="154"/>
      <c r="JA56" s="154"/>
      <c r="JB56" s="154"/>
      <c r="JC56" s="154"/>
      <c r="JD56" s="154"/>
      <c r="JE56" s="154"/>
      <c r="JF56" s="154"/>
      <c r="JG56" s="154"/>
      <c r="JH56" s="154"/>
      <c r="JI56" s="154"/>
      <c r="JJ56" s="154"/>
      <c r="JK56" s="154"/>
      <c r="JL56" s="154"/>
      <c r="JM56" s="154"/>
      <c r="JN56" s="154"/>
      <c r="JO56" s="154"/>
      <c r="JP56" s="154"/>
      <c r="JQ56" s="154"/>
      <c r="JR56" s="154"/>
      <c r="JS56" s="154"/>
      <c r="JT56" s="154"/>
      <c r="JU56" s="154"/>
      <c r="JV56" s="154"/>
      <c r="JW56" s="154"/>
      <c r="JX56" s="154"/>
      <c r="JY56" s="154"/>
      <c r="JZ56" s="154"/>
      <c r="KA56" s="154"/>
      <c r="KB56" s="154"/>
      <c r="KC56" s="154"/>
      <c r="KD56" s="154"/>
      <c r="KE56" s="154"/>
      <c r="KF56" s="154"/>
      <c r="KG56" s="154"/>
      <c r="KH56" s="154"/>
      <c r="KI56" s="154"/>
      <c r="KJ56" s="154"/>
      <c r="KK56" s="154"/>
      <c r="KL56" s="154"/>
      <c r="KM56" s="154"/>
      <c r="KN56" s="154"/>
      <c r="KO56" s="154"/>
      <c r="KP56" s="154"/>
      <c r="KQ56" s="154"/>
      <c r="KR56" s="154"/>
      <c r="KS56" s="154"/>
      <c r="KT56" s="154"/>
      <c r="KU56" s="154"/>
      <c r="KV56" s="154"/>
      <c r="KW56" s="154"/>
      <c r="KX56" s="154"/>
      <c r="KY56" s="154"/>
      <c r="KZ56" s="154"/>
      <c r="LA56" s="154"/>
      <c r="LB56" s="154"/>
      <c r="LC56" s="154"/>
      <c r="LD56" s="154"/>
      <c r="LE56" s="154"/>
      <c r="LF56" s="154"/>
      <c r="LG56" s="154"/>
      <c r="LH56" s="154"/>
      <c r="LI56" s="154"/>
      <c r="LJ56" s="154"/>
      <c r="LK56" s="154"/>
      <c r="LL56" s="154"/>
      <c r="LM56" s="154"/>
      <c r="LN56" s="154"/>
      <c r="LO56" s="154"/>
      <c r="LP56" s="154"/>
      <c r="LQ56" s="154"/>
      <c r="LR56" s="154"/>
      <c r="LS56" s="154"/>
      <c r="LT56" s="154"/>
      <c r="LU56" s="154"/>
      <c r="LV56" s="154"/>
      <c r="LW56" s="154"/>
      <c r="LX56" s="154"/>
      <c r="LY56" s="154"/>
      <c r="LZ56" s="154"/>
      <c r="MA56" s="154"/>
      <c r="MB56" s="154"/>
      <c r="MC56" s="154"/>
      <c r="MD56" s="154"/>
      <c r="ME56" s="154"/>
      <c r="MF56" s="154"/>
      <c r="MG56" s="154"/>
      <c r="MH56" s="154"/>
      <c r="MI56" s="154"/>
      <c r="MJ56" s="154"/>
      <c r="MK56" s="154"/>
      <c r="ML56" s="154"/>
      <c r="MM56" s="154"/>
      <c r="MN56" s="154"/>
      <c r="MO56" s="154"/>
      <c r="MP56" s="154"/>
      <c r="MQ56" s="154"/>
      <c r="MR56" s="154"/>
      <c r="MS56" s="154"/>
      <c r="MT56" s="154"/>
      <c r="MU56" s="154"/>
      <c r="MV56" s="154"/>
      <c r="MW56" s="154"/>
      <c r="MX56" s="154"/>
      <c r="MY56" s="154"/>
      <c r="MZ56" s="154"/>
      <c r="NA56" s="154"/>
      <c r="NB56" s="154"/>
      <c r="NC56" s="154"/>
      <c r="ND56" s="154"/>
      <c r="NE56" s="154"/>
      <c r="NF56" s="154"/>
      <c r="NG56" s="154"/>
      <c r="NH56" s="154"/>
      <c r="NI56" s="154"/>
      <c r="NJ56" s="154"/>
      <c r="NK56" s="154"/>
      <c r="NL56" s="154"/>
      <c r="NM56" s="154"/>
      <c r="NN56" s="154"/>
      <c r="NO56" s="154"/>
      <c r="NP56" s="154"/>
      <c r="NQ56" s="154"/>
      <c r="NR56" s="154"/>
      <c r="NS56" s="154"/>
      <c r="NT56" s="154"/>
      <c r="NU56" s="154"/>
      <c r="NV56" s="154"/>
      <c r="NW56" s="154"/>
      <c r="NX56" s="154"/>
      <c r="NY56" s="154"/>
      <c r="NZ56" s="154"/>
      <c r="OA56" s="154"/>
      <c r="OB56" s="154"/>
      <c r="OC56" s="154"/>
      <c r="OD56" s="154"/>
      <c r="OE56" s="154"/>
      <c r="OF56" s="154"/>
      <c r="OG56" s="154"/>
      <c r="OH56" s="154"/>
      <c r="OI56" s="154"/>
      <c r="OJ56" s="154"/>
      <c r="OK56" s="154"/>
      <c r="OL56" s="154"/>
      <c r="OM56" s="154"/>
      <c r="ON56" s="154"/>
      <c r="OO56" s="154"/>
      <c r="OP56" s="154"/>
      <c r="OQ56" s="154"/>
      <c r="OR56" s="154"/>
      <c r="OS56" s="154"/>
      <c r="OT56" s="154"/>
      <c r="OU56" s="154"/>
      <c r="OV56" s="154"/>
      <c r="OW56" s="154"/>
      <c r="OX56" s="154"/>
      <c r="OY56" s="154"/>
      <c r="OZ56" s="154"/>
      <c r="PA56" s="154"/>
      <c r="PB56" s="154"/>
      <c r="PC56" s="154"/>
      <c r="PD56" s="154"/>
      <c r="PE56" s="154"/>
      <c r="PF56" s="154"/>
      <c r="PG56" s="154"/>
      <c r="PH56" s="154"/>
      <c r="PI56" s="154"/>
      <c r="PJ56" s="154"/>
      <c r="PK56" s="154"/>
      <c r="PL56" s="154"/>
      <c r="PM56" s="154"/>
      <c r="PN56" s="154"/>
      <c r="PO56" s="154"/>
      <c r="PP56" s="154"/>
      <c r="PQ56" s="154"/>
      <c r="PR56" s="154"/>
      <c r="PS56" s="154"/>
      <c r="PT56" s="154"/>
      <c r="PU56" s="154"/>
      <c r="PV56" s="154"/>
      <c r="PW56" s="154"/>
      <c r="PX56" s="154"/>
      <c r="PY56" s="154"/>
      <c r="PZ56" s="154"/>
      <c r="QA56" s="154"/>
      <c r="QB56" s="154"/>
      <c r="QC56" s="154"/>
      <c r="QD56" s="154"/>
      <c r="QE56" s="154"/>
      <c r="QF56" s="154"/>
      <c r="QG56" s="154"/>
      <c r="QH56" s="154"/>
      <c r="QI56" s="154"/>
      <c r="QJ56" s="154"/>
      <c r="QK56" s="154"/>
      <c r="QL56" s="154"/>
      <c r="QM56" s="154"/>
      <c r="QN56" s="154"/>
      <c r="QO56" s="154"/>
      <c r="QP56" s="154"/>
      <c r="QQ56" s="154"/>
      <c r="QR56" s="154"/>
      <c r="QS56" s="154"/>
      <c r="QT56" s="154"/>
      <c r="QU56" s="154"/>
      <c r="QV56" s="154"/>
      <c r="QW56" s="154"/>
      <c r="QX56" s="154"/>
      <c r="QY56" s="154"/>
      <c r="QZ56" s="154"/>
      <c r="RA56" s="154"/>
      <c r="RB56" s="154"/>
      <c r="RC56" s="154"/>
      <c r="RD56" s="154"/>
      <c r="RE56" s="154"/>
      <c r="RF56" s="154"/>
      <c r="RG56" s="154"/>
      <c r="RH56" s="154"/>
      <c r="RI56" s="154"/>
      <c r="RJ56" s="154"/>
      <c r="RK56" s="154"/>
      <c r="RL56" s="154"/>
      <c r="RM56" s="154"/>
      <c r="RN56" s="154"/>
      <c r="RO56" s="154"/>
      <c r="RP56" s="154"/>
      <c r="RQ56" s="154"/>
      <c r="RR56" s="154"/>
      <c r="RS56" s="154"/>
      <c r="RT56" s="154"/>
      <c r="RU56" s="154"/>
      <c r="RV56" s="154"/>
      <c r="RW56" s="154"/>
      <c r="RX56" s="154"/>
      <c r="RY56" s="154"/>
      <c r="RZ56" s="154"/>
      <c r="SA56" s="154"/>
      <c r="SB56" s="154"/>
      <c r="SC56" s="154"/>
      <c r="SD56" s="154"/>
      <c r="SE56" s="154"/>
      <c r="SF56" s="154"/>
      <c r="SG56" s="154"/>
      <c r="SH56" s="154"/>
      <c r="SI56" s="154"/>
      <c r="SJ56" s="154"/>
      <c r="SK56" s="154"/>
      <c r="SL56" s="154"/>
      <c r="SM56" s="154"/>
      <c r="SN56" s="154"/>
      <c r="SO56" s="154"/>
      <c r="SP56" s="154"/>
      <c r="SQ56" s="154"/>
      <c r="SR56" s="154"/>
      <c r="SS56" s="154"/>
      <c r="ST56" s="154"/>
      <c r="SU56" s="154"/>
      <c r="SV56" s="154"/>
      <c r="SW56" s="154"/>
      <c r="SX56" s="154"/>
      <c r="SY56" s="154"/>
      <c r="SZ56" s="154"/>
    </row>
    <row r="57" spans="1:520" ht="15" customHeight="1" x14ac:dyDescent="0.35">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3"/>
      <c r="BR57" s="153"/>
      <c r="BS57" s="153"/>
      <c r="BT57" s="153"/>
      <c r="BU57" s="153"/>
      <c r="BV57" s="153"/>
      <c r="BW57" s="153"/>
      <c r="BX57" s="153"/>
      <c r="BY57" s="153"/>
      <c r="BZ57" s="153"/>
      <c r="CA57" s="153"/>
      <c r="CB57" s="153"/>
      <c r="CC57" s="153"/>
      <c r="CD57" s="153"/>
      <c r="CE57" s="153"/>
      <c r="CF57" s="153"/>
      <c r="CG57" s="153"/>
      <c r="CH57" s="153"/>
      <c r="CI57" s="153"/>
      <c r="CJ57" s="153"/>
      <c r="CK57" s="153"/>
      <c r="CL57" s="153"/>
      <c r="CM57" s="153"/>
      <c r="CN57" s="153"/>
      <c r="CO57" s="153"/>
      <c r="CP57" s="153"/>
      <c r="CQ57" s="153"/>
      <c r="CR57" s="153"/>
      <c r="CS57" s="153"/>
      <c r="CT57" s="153"/>
      <c r="CU57" s="153"/>
      <c r="CV57" s="153"/>
      <c r="CW57" s="153"/>
      <c r="CX57" s="153"/>
      <c r="CY57" s="153"/>
      <c r="CZ57" s="153"/>
      <c r="DA57" s="153"/>
      <c r="DB57" s="153"/>
      <c r="DC57" s="154"/>
      <c r="DD57" s="154"/>
      <c r="DE57" s="154"/>
      <c r="DF57" s="154"/>
      <c r="DG57" s="154"/>
      <c r="DH57" s="154"/>
      <c r="DI57" s="154"/>
      <c r="DJ57" s="154"/>
      <c r="DK57" s="154"/>
      <c r="DL57" s="154"/>
      <c r="DM57" s="154"/>
      <c r="DN57" s="154"/>
      <c r="DO57" s="154"/>
      <c r="DP57" s="154"/>
      <c r="DQ57" s="154"/>
      <c r="DR57" s="154"/>
      <c r="DS57" s="154"/>
      <c r="DT57" s="154"/>
      <c r="DU57" s="154"/>
      <c r="DV57" s="154"/>
      <c r="DW57" s="154"/>
      <c r="DX57" s="154"/>
      <c r="DY57" s="154"/>
      <c r="DZ57" s="154"/>
      <c r="EA57" s="154"/>
      <c r="EB57" s="154"/>
      <c r="EC57" s="154"/>
      <c r="ED57" s="154"/>
      <c r="EE57" s="154"/>
      <c r="EF57" s="154"/>
      <c r="EG57" s="154"/>
      <c r="EH57" s="154"/>
      <c r="EI57" s="154"/>
      <c r="EJ57" s="154"/>
      <c r="EK57" s="154"/>
      <c r="EL57" s="154"/>
      <c r="EM57" s="154"/>
      <c r="EN57" s="154"/>
      <c r="EO57" s="154"/>
      <c r="EP57" s="154"/>
      <c r="EQ57" s="154"/>
      <c r="ER57" s="154"/>
      <c r="ES57" s="154"/>
      <c r="ET57" s="154"/>
      <c r="EU57" s="154"/>
      <c r="EV57" s="154"/>
      <c r="EW57" s="154"/>
      <c r="EX57" s="154"/>
      <c r="EY57" s="154"/>
      <c r="EZ57" s="154"/>
      <c r="FA57" s="154"/>
      <c r="FB57" s="154"/>
      <c r="FC57" s="154"/>
      <c r="FD57" s="154"/>
      <c r="FE57" s="154"/>
      <c r="FF57" s="154"/>
      <c r="FG57" s="154"/>
      <c r="FH57" s="154"/>
      <c r="FI57" s="154"/>
      <c r="FJ57" s="154"/>
      <c r="FK57" s="154"/>
      <c r="FL57" s="154"/>
      <c r="FM57" s="154"/>
      <c r="FN57" s="154"/>
      <c r="FO57" s="154"/>
      <c r="FP57" s="154"/>
      <c r="FQ57" s="154"/>
      <c r="FR57" s="154"/>
      <c r="FS57" s="154"/>
      <c r="FT57" s="154"/>
      <c r="FU57" s="154"/>
      <c r="FV57" s="154"/>
      <c r="FW57" s="154"/>
      <c r="FX57" s="154"/>
      <c r="FY57" s="154"/>
      <c r="FZ57" s="154"/>
      <c r="GA57" s="154"/>
      <c r="GB57" s="154"/>
      <c r="GC57" s="154"/>
      <c r="GD57" s="154"/>
      <c r="GE57" s="154"/>
      <c r="GF57" s="154"/>
      <c r="GG57" s="154"/>
      <c r="GH57" s="154"/>
      <c r="GI57" s="154"/>
      <c r="GJ57" s="154"/>
      <c r="GK57" s="154"/>
      <c r="GL57" s="154"/>
      <c r="GM57" s="154"/>
      <c r="GN57" s="154"/>
      <c r="GO57" s="154"/>
      <c r="GP57" s="154"/>
      <c r="GQ57" s="154"/>
      <c r="GR57" s="154"/>
      <c r="GS57" s="154"/>
      <c r="GT57" s="154"/>
      <c r="GU57" s="154"/>
      <c r="GV57" s="154"/>
      <c r="GW57" s="154"/>
      <c r="GX57" s="154"/>
      <c r="GY57" s="154"/>
      <c r="GZ57" s="154"/>
      <c r="HA57" s="154"/>
      <c r="HB57" s="154"/>
      <c r="HC57" s="154"/>
      <c r="HD57" s="154"/>
      <c r="HE57" s="154"/>
      <c r="HF57" s="154"/>
      <c r="HG57" s="154"/>
      <c r="HH57" s="154"/>
      <c r="HI57" s="154"/>
      <c r="HJ57" s="154"/>
      <c r="HK57" s="154"/>
      <c r="HL57" s="154"/>
      <c r="HM57" s="154"/>
      <c r="HN57" s="154"/>
      <c r="HO57" s="154"/>
      <c r="HP57" s="154"/>
      <c r="HQ57" s="154"/>
      <c r="HR57" s="154"/>
      <c r="HS57" s="154"/>
      <c r="HT57" s="154"/>
      <c r="HU57" s="154"/>
      <c r="HV57" s="154"/>
      <c r="HW57" s="154"/>
      <c r="HX57" s="154"/>
      <c r="HY57" s="154"/>
      <c r="HZ57" s="154"/>
      <c r="IA57" s="154"/>
      <c r="IB57" s="154"/>
      <c r="IC57" s="154"/>
      <c r="ID57" s="154"/>
      <c r="IE57" s="154"/>
      <c r="IF57" s="154"/>
      <c r="IG57" s="154"/>
      <c r="IH57" s="154"/>
      <c r="II57" s="154"/>
      <c r="IJ57" s="154"/>
      <c r="IK57" s="154"/>
      <c r="IL57" s="154"/>
      <c r="IM57" s="154"/>
      <c r="IN57" s="154"/>
      <c r="IO57" s="154"/>
      <c r="IP57" s="154"/>
      <c r="IQ57" s="154"/>
      <c r="IR57" s="154"/>
      <c r="IS57" s="154"/>
      <c r="IT57" s="154"/>
      <c r="IU57" s="154"/>
      <c r="IV57" s="154"/>
      <c r="IW57" s="154"/>
      <c r="IX57" s="154"/>
      <c r="IY57" s="154"/>
      <c r="IZ57" s="154"/>
      <c r="JA57" s="154"/>
      <c r="JB57" s="154"/>
      <c r="JC57" s="154"/>
      <c r="JD57" s="154"/>
      <c r="JE57" s="154"/>
      <c r="JF57" s="154"/>
      <c r="JG57" s="154"/>
      <c r="JH57" s="154"/>
      <c r="JI57" s="154"/>
      <c r="JJ57" s="154"/>
      <c r="JK57" s="154"/>
      <c r="JL57" s="154"/>
      <c r="JM57" s="154"/>
      <c r="JN57" s="154"/>
      <c r="JO57" s="154"/>
      <c r="JP57" s="154"/>
      <c r="JQ57" s="154"/>
      <c r="JR57" s="154"/>
      <c r="JS57" s="154"/>
      <c r="JT57" s="154"/>
      <c r="JU57" s="154"/>
      <c r="JV57" s="154"/>
      <c r="JW57" s="154"/>
      <c r="JX57" s="154"/>
      <c r="JY57" s="154"/>
      <c r="JZ57" s="154"/>
      <c r="KA57" s="154"/>
      <c r="KB57" s="154"/>
      <c r="KC57" s="154"/>
      <c r="KD57" s="154"/>
      <c r="KE57" s="154"/>
      <c r="KF57" s="154"/>
      <c r="KG57" s="154"/>
      <c r="KH57" s="154"/>
      <c r="KI57" s="154"/>
      <c r="KJ57" s="154"/>
      <c r="KK57" s="154"/>
      <c r="KL57" s="154"/>
      <c r="KM57" s="154"/>
      <c r="KN57" s="154"/>
      <c r="KO57" s="154"/>
      <c r="KP57" s="154"/>
      <c r="KQ57" s="154"/>
      <c r="KR57" s="154"/>
      <c r="KS57" s="154"/>
      <c r="KT57" s="154"/>
      <c r="KU57" s="154"/>
      <c r="KV57" s="154"/>
      <c r="KW57" s="154"/>
      <c r="KX57" s="154"/>
      <c r="KY57" s="154"/>
      <c r="KZ57" s="154"/>
      <c r="LA57" s="154"/>
      <c r="LB57" s="154"/>
      <c r="LC57" s="154"/>
      <c r="LD57" s="154"/>
      <c r="LE57" s="154"/>
      <c r="LF57" s="154"/>
      <c r="LG57" s="154"/>
      <c r="LH57" s="154"/>
      <c r="LI57" s="154"/>
      <c r="LJ57" s="154"/>
      <c r="LK57" s="154"/>
      <c r="LL57" s="154"/>
      <c r="LM57" s="154"/>
      <c r="LN57" s="154"/>
      <c r="LO57" s="154"/>
      <c r="LP57" s="154"/>
      <c r="LQ57" s="154"/>
      <c r="LR57" s="154"/>
      <c r="LS57" s="154"/>
      <c r="LT57" s="154"/>
      <c r="LU57" s="154"/>
      <c r="LV57" s="154"/>
      <c r="LW57" s="154"/>
      <c r="LX57" s="154"/>
      <c r="LY57" s="154"/>
      <c r="LZ57" s="154"/>
      <c r="MA57" s="154"/>
      <c r="MB57" s="154"/>
      <c r="MC57" s="154"/>
      <c r="MD57" s="154"/>
      <c r="ME57" s="154"/>
      <c r="MF57" s="154"/>
      <c r="MG57" s="154"/>
      <c r="MH57" s="154"/>
      <c r="MI57" s="154"/>
      <c r="MJ57" s="154"/>
      <c r="MK57" s="154"/>
      <c r="ML57" s="154"/>
      <c r="MM57" s="154"/>
      <c r="MN57" s="154"/>
      <c r="MO57" s="154"/>
      <c r="MP57" s="154"/>
      <c r="MQ57" s="154"/>
      <c r="MR57" s="154"/>
      <c r="MS57" s="154"/>
      <c r="MT57" s="154"/>
      <c r="MU57" s="154"/>
      <c r="MV57" s="154"/>
      <c r="MW57" s="154"/>
      <c r="MX57" s="154"/>
      <c r="MY57" s="154"/>
      <c r="MZ57" s="154"/>
      <c r="NA57" s="154"/>
      <c r="NB57" s="154"/>
      <c r="NC57" s="154"/>
      <c r="ND57" s="154"/>
      <c r="NE57" s="154"/>
      <c r="NF57" s="154"/>
      <c r="NG57" s="154"/>
      <c r="NH57" s="154"/>
      <c r="NI57" s="154"/>
      <c r="NJ57" s="154"/>
      <c r="NK57" s="154"/>
      <c r="NL57" s="154"/>
      <c r="NM57" s="154"/>
      <c r="NN57" s="154"/>
      <c r="NO57" s="154"/>
      <c r="NP57" s="154"/>
      <c r="NQ57" s="154"/>
      <c r="NR57" s="154"/>
      <c r="NS57" s="154"/>
      <c r="NT57" s="154"/>
      <c r="NU57" s="154"/>
      <c r="NV57" s="154"/>
      <c r="NW57" s="154"/>
      <c r="NX57" s="154"/>
      <c r="NY57" s="154"/>
      <c r="NZ57" s="154"/>
      <c r="OA57" s="154"/>
      <c r="OB57" s="154"/>
      <c r="OC57" s="154"/>
      <c r="OD57" s="154"/>
      <c r="OE57" s="154"/>
      <c r="OF57" s="154"/>
      <c r="OG57" s="154"/>
      <c r="OH57" s="154"/>
      <c r="OI57" s="154"/>
      <c r="OJ57" s="154"/>
      <c r="OK57" s="154"/>
      <c r="OL57" s="154"/>
      <c r="OM57" s="154"/>
      <c r="ON57" s="154"/>
      <c r="OO57" s="154"/>
      <c r="OP57" s="154"/>
      <c r="OQ57" s="154"/>
      <c r="OR57" s="154"/>
      <c r="OS57" s="154"/>
      <c r="OT57" s="154"/>
      <c r="OU57" s="154"/>
      <c r="OV57" s="154"/>
      <c r="OW57" s="154"/>
      <c r="OX57" s="154"/>
      <c r="OY57" s="154"/>
      <c r="OZ57" s="154"/>
      <c r="PA57" s="154"/>
      <c r="PB57" s="154"/>
      <c r="PC57" s="154"/>
      <c r="PD57" s="154"/>
      <c r="PE57" s="154"/>
      <c r="PF57" s="154"/>
      <c r="PG57" s="154"/>
      <c r="PH57" s="154"/>
      <c r="PI57" s="154"/>
      <c r="PJ57" s="154"/>
      <c r="PK57" s="154"/>
      <c r="PL57" s="154"/>
      <c r="PM57" s="154"/>
      <c r="PN57" s="154"/>
      <c r="PO57" s="154"/>
      <c r="PP57" s="154"/>
      <c r="PQ57" s="154"/>
      <c r="PR57" s="154"/>
      <c r="PS57" s="154"/>
      <c r="PT57" s="154"/>
      <c r="PU57" s="154"/>
      <c r="PV57" s="154"/>
      <c r="PW57" s="154"/>
      <c r="PX57" s="154"/>
      <c r="PY57" s="154"/>
      <c r="PZ57" s="154"/>
      <c r="QA57" s="154"/>
      <c r="QB57" s="154"/>
      <c r="QC57" s="154"/>
      <c r="QD57" s="154"/>
      <c r="QE57" s="154"/>
      <c r="QF57" s="154"/>
      <c r="QG57" s="154"/>
      <c r="QH57" s="154"/>
      <c r="QI57" s="154"/>
      <c r="QJ57" s="154"/>
      <c r="QK57" s="154"/>
      <c r="QL57" s="154"/>
      <c r="QM57" s="154"/>
      <c r="QN57" s="154"/>
      <c r="QO57" s="154"/>
      <c r="QP57" s="154"/>
      <c r="QQ57" s="154"/>
      <c r="QR57" s="154"/>
      <c r="QS57" s="154"/>
      <c r="QT57" s="154"/>
      <c r="QU57" s="154"/>
      <c r="QV57" s="154"/>
      <c r="QW57" s="154"/>
      <c r="QX57" s="154"/>
      <c r="QY57" s="154"/>
      <c r="QZ57" s="154"/>
      <c r="RA57" s="154"/>
      <c r="RB57" s="154"/>
      <c r="RC57" s="154"/>
      <c r="RD57" s="154"/>
      <c r="RE57" s="154"/>
      <c r="RF57" s="154"/>
      <c r="RG57" s="154"/>
      <c r="RH57" s="154"/>
      <c r="RI57" s="154"/>
      <c r="RJ57" s="154"/>
      <c r="RK57" s="154"/>
      <c r="RL57" s="154"/>
      <c r="RM57" s="154"/>
      <c r="RN57" s="154"/>
      <c r="RO57" s="154"/>
      <c r="RP57" s="154"/>
      <c r="RQ57" s="154"/>
      <c r="RR57" s="154"/>
      <c r="RS57" s="154"/>
      <c r="RT57" s="154"/>
      <c r="RU57" s="154"/>
      <c r="RV57" s="154"/>
      <c r="RW57" s="154"/>
      <c r="RX57" s="154"/>
      <c r="RY57" s="154"/>
      <c r="RZ57" s="154"/>
      <c r="SA57" s="154"/>
      <c r="SB57" s="154"/>
      <c r="SC57" s="154"/>
      <c r="SD57" s="154"/>
      <c r="SE57" s="154"/>
      <c r="SF57" s="154"/>
      <c r="SG57" s="154"/>
      <c r="SH57" s="154"/>
      <c r="SI57" s="154"/>
      <c r="SJ57" s="154"/>
      <c r="SK57" s="154"/>
      <c r="SL57" s="154"/>
      <c r="SM57" s="154"/>
      <c r="SN57" s="154"/>
      <c r="SO57" s="154"/>
      <c r="SP57" s="154"/>
      <c r="SQ57" s="154"/>
      <c r="SR57" s="154"/>
      <c r="SS57" s="154"/>
      <c r="ST57" s="154"/>
      <c r="SU57" s="154"/>
      <c r="SV57" s="154"/>
      <c r="SW57" s="154"/>
      <c r="SX57" s="154"/>
      <c r="SY57" s="154"/>
      <c r="SZ57" s="154"/>
    </row>
    <row r="58" spans="1:520" ht="15" customHeight="1" x14ac:dyDescent="0.35">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3"/>
      <c r="BR58" s="153"/>
      <c r="BS58" s="153"/>
      <c r="BT58" s="153"/>
      <c r="BU58" s="153"/>
      <c r="BV58" s="153"/>
      <c r="BW58" s="153"/>
      <c r="BX58" s="153"/>
      <c r="BY58" s="153"/>
      <c r="BZ58" s="153"/>
      <c r="CA58" s="153"/>
      <c r="CB58" s="153"/>
      <c r="CC58" s="153"/>
      <c r="CD58" s="153"/>
      <c r="CE58" s="153"/>
      <c r="CF58" s="153"/>
      <c r="CG58" s="153"/>
      <c r="CH58" s="153"/>
      <c r="CI58" s="153"/>
      <c r="CJ58" s="153"/>
      <c r="CK58" s="153"/>
      <c r="CL58" s="153"/>
      <c r="CM58" s="153"/>
      <c r="CN58" s="153"/>
      <c r="CO58" s="153"/>
      <c r="CP58" s="153"/>
      <c r="CQ58" s="153"/>
      <c r="CR58" s="153"/>
      <c r="CS58" s="153"/>
      <c r="CT58" s="153"/>
      <c r="CU58" s="153"/>
      <c r="CV58" s="153"/>
      <c r="CW58" s="153"/>
      <c r="CX58" s="153"/>
      <c r="CY58" s="153"/>
      <c r="CZ58" s="153"/>
      <c r="DA58" s="153"/>
      <c r="DB58" s="153"/>
      <c r="DC58" s="154"/>
      <c r="DD58" s="154"/>
      <c r="DE58" s="154"/>
      <c r="DF58" s="154"/>
      <c r="DG58" s="154"/>
      <c r="DH58" s="154"/>
      <c r="DI58" s="154"/>
      <c r="DJ58" s="154"/>
      <c r="DK58" s="154"/>
      <c r="DL58" s="154"/>
      <c r="DM58" s="154"/>
      <c r="DN58" s="154"/>
      <c r="DO58" s="154"/>
      <c r="DP58" s="154"/>
      <c r="DQ58" s="154"/>
      <c r="DR58" s="154"/>
      <c r="DS58" s="154"/>
      <c r="DT58" s="154"/>
      <c r="DU58" s="154"/>
      <c r="DV58" s="154"/>
      <c r="DW58" s="154"/>
      <c r="DX58" s="154"/>
      <c r="DY58" s="154"/>
      <c r="DZ58" s="154"/>
      <c r="EA58" s="154"/>
      <c r="EB58" s="154"/>
      <c r="EC58" s="154"/>
      <c r="ED58" s="154"/>
      <c r="EE58" s="154"/>
      <c r="EF58" s="154"/>
      <c r="EG58" s="154"/>
      <c r="EH58" s="154"/>
      <c r="EI58" s="154"/>
      <c r="EJ58" s="154"/>
      <c r="EK58" s="154"/>
      <c r="EL58" s="154"/>
      <c r="EM58" s="154"/>
      <c r="EN58" s="154"/>
      <c r="EO58" s="154"/>
      <c r="EP58" s="154"/>
      <c r="EQ58" s="154"/>
      <c r="ER58" s="154"/>
      <c r="ES58" s="154"/>
      <c r="ET58" s="154"/>
      <c r="EU58" s="154"/>
      <c r="EV58" s="154"/>
      <c r="EW58" s="154"/>
      <c r="EX58" s="154"/>
      <c r="EY58" s="154"/>
      <c r="EZ58" s="154"/>
      <c r="FA58" s="154"/>
      <c r="FB58" s="154"/>
      <c r="FC58" s="154"/>
      <c r="FD58" s="154"/>
      <c r="FE58" s="154"/>
      <c r="FF58" s="154"/>
      <c r="FG58" s="154"/>
      <c r="FH58" s="154"/>
      <c r="FI58" s="154"/>
      <c r="FJ58" s="154"/>
      <c r="FK58" s="154"/>
      <c r="FL58" s="154"/>
      <c r="FM58" s="154"/>
      <c r="FN58" s="154"/>
      <c r="FO58" s="154"/>
      <c r="FP58" s="154"/>
      <c r="FQ58" s="154"/>
      <c r="FR58" s="154"/>
      <c r="FS58" s="154"/>
      <c r="FT58" s="154"/>
      <c r="FU58" s="154"/>
      <c r="FV58" s="154"/>
      <c r="FW58" s="154"/>
      <c r="FX58" s="154"/>
      <c r="FY58" s="154"/>
      <c r="FZ58" s="154"/>
      <c r="GA58" s="154"/>
      <c r="GB58" s="154"/>
      <c r="GC58" s="154"/>
      <c r="GD58" s="154"/>
      <c r="GE58" s="154"/>
      <c r="GF58" s="154"/>
      <c r="GG58" s="154"/>
      <c r="GH58" s="154"/>
      <c r="GI58" s="154"/>
      <c r="GJ58" s="154"/>
      <c r="GK58" s="154"/>
      <c r="GL58" s="154"/>
      <c r="GM58" s="154"/>
      <c r="GN58" s="154"/>
      <c r="GO58" s="154"/>
      <c r="GP58" s="154"/>
      <c r="GQ58" s="154"/>
      <c r="GR58" s="154"/>
      <c r="GS58" s="154"/>
      <c r="GT58" s="154"/>
      <c r="GU58" s="154"/>
      <c r="GV58" s="154"/>
      <c r="GW58" s="154"/>
      <c r="GX58" s="154"/>
      <c r="GY58" s="154"/>
      <c r="GZ58" s="154"/>
      <c r="HA58" s="154"/>
      <c r="HB58" s="154"/>
      <c r="HC58" s="154"/>
      <c r="HD58" s="154"/>
      <c r="HE58" s="154"/>
      <c r="HF58" s="154"/>
      <c r="HG58" s="154"/>
      <c r="HH58" s="154"/>
      <c r="HI58" s="154"/>
      <c r="HJ58" s="154"/>
      <c r="HK58" s="154"/>
      <c r="HL58" s="154"/>
      <c r="HM58" s="154"/>
      <c r="HN58" s="154"/>
      <c r="HO58" s="154"/>
      <c r="HP58" s="154"/>
      <c r="HQ58" s="154"/>
      <c r="HR58" s="154"/>
      <c r="HS58" s="154"/>
      <c r="HT58" s="154"/>
      <c r="HU58" s="154"/>
      <c r="HV58" s="154"/>
      <c r="HW58" s="154"/>
      <c r="HX58" s="154"/>
      <c r="HY58" s="154"/>
      <c r="HZ58" s="154"/>
      <c r="IA58" s="154"/>
      <c r="IB58" s="154"/>
      <c r="IC58" s="154"/>
      <c r="ID58" s="154"/>
      <c r="IE58" s="154"/>
      <c r="IF58" s="154"/>
      <c r="IG58" s="154"/>
      <c r="IH58" s="154"/>
      <c r="II58" s="154"/>
      <c r="IJ58" s="154"/>
      <c r="IK58" s="154"/>
      <c r="IL58" s="154"/>
      <c r="IM58" s="154"/>
      <c r="IN58" s="154"/>
      <c r="IO58" s="154"/>
      <c r="IP58" s="154"/>
      <c r="IQ58" s="154"/>
      <c r="IR58" s="154"/>
      <c r="IS58" s="154"/>
      <c r="IT58" s="154"/>
      <c r="IU58" s="154"/>
      <c r="IV58" s="154"/>
      <c r="IW58" s="154"/>
      <c r="IX58" s="154"/>
      <c r="IY58" s="154"/>
      <c r="IZ58" s="154"/>
      <c r="JA58" s="154"/>
      <c r="JB58" s="154"/>
      <c r="JC58" s="154"/>
      <c r="JD58" s="154"/>
      <c r="JE58" s="154"/>
      <c r="JF58" s="154"/>
      <c r="JG58" s="154"/>
      <c r="JH58" s="154"/>
      <c r="JI58" s="154"/>
      <c r="JJ58" s="154"/>
      <c r="JK58" s="154"/>
      <c r="JL58" s="154"/>
      <c r="JM58" s="154"/>
      <c r="JN58" s="154"/>
      <c r="JO58" s="154"/>
      <c r="JP58" s="154"/>
      <c r="JQ58" s="154"/>
      <c r="JR58" s="154"/>
      <c r="JS58" s="154"/>
      <c r="JT58" s="154"/>
      <c r="JU58" s="154"/>
      <c r="JV58" s="154"/>
      <c r="JW58" s="154"/>
      <c r="JX58" s="154"/>
      <c r="JY58" s="154"/>
      <c r="JZ58" s="154"/>
      <c r="KA58" s="154"/>
      <c r="KB58" s="154"/>
      <c r="KC58" s="154"/>
      <c r="KD58" s="154"/>
      <c r="KE58" s="154"/>
      <c r="KF58" s="154"/>
      <c r="KG58" s="154"/>
      <c r="KH58" s="154"/>
      <c r="KI58" s="154"/>
      <c r="KJ58" s="154"/>
      <c r="KK58" s="154"/>
      <c r="KL58" s="154"/>
      <c r="KM58" s="154"/>
      <c r="KN58" s="154"/>
      <c r="KO58" s="154"/>
      <c r="KP58" s="154"/>
      <c r="KQ58" s="154"/>
      <c r="KR58" s="154"/>
      <c r="KS58" s="154"/>
      <c r="KT58" s="154"/>
      <c r="KU58" s="154"/>
      <c r="KV58" s="154"/>
      <c r="KW58" s="154"/>
      <c r="KX58" s="154"/>
      <c r="KY58" s="154"/>
      <c r="KZ58" s="154"/>
      <c r="LA58" s="154"/>
      <c r="LB58" s="154"/>
      <c r="LC58" s="154"/>
      <c r="LD58" s="154"/>
      <c r="LE58" s="154"/>
      <c r="LF58" s="154"/>
      <c r="LG58" s="154"/>
      <c r="LH58" s="154"/>
      <c r="LI58" s="154"/>
      <c r="LJ58" s="154"/>
      <c r="LK58" s="154"/>
      <c r="LL58" s="154"/>
      <c r="LM58" s="154"/>
      <c r="LN58" s="154"/>
      <c r="LO58" s="154"/>
      <c r="LP58" s="154"/>
      <c r="LQ58" s="154"/>
      <c r="LR58" s="154"/>
      <c r="LS58" s="154"/>
      <c r="LT58" s="154"/>
      <c r="LU58" s="154"/>
      <c r="LV58" s="154"/>
      <c r="LW58" s="154"/>
      <c r="LX58" s="154"/>
      <c r="LY58" s="154"/>
      <c r="LZ58" s="154"/>
      <c r="MA58" s="154"/>
      <c r="MB58" s="154"/>
      <c r="MC58" s="154"/>
      <c r="MD58" s="154"/>
      <c r="ME58" s="154"/>
      <c r="MF58" s="154"/>
      <c r="MG58" s="154"/>
      <c r="MH58" s="154"/>
      <c r="MI58" s="154"/>
      <c r="MJ58" s="154"/>
      <c r="MK58" s="154"/>
      <c r="ML58" s="154"/>
      <c r="MM58" s="154"/>
      <c r="MN58" s="154"/>
      <c r="MO58" s="154"/>
      <c r="MP58" s="154"/>
      <c r="MQ58" s="154"/>
      <c r="MR58" s="154"/>
      <c r="MS58" s="154"/>
      <c r="MT58" s="154"/>
      <c r="MU58" s="154"/>
      <c r="MV58" s="154"/>
      <c r="MW58" s="154"/>
      <c r="MX58" s="154"/>
      <c r="MY58" s="154"/>
      <c r="MZ58" s="154"/>
      <c r="NA58" s="154"/>
      <c r="NB58" s="154"/>
      <c r="NC58" s="154"/>
      <c r="ND58" s="154"/>
      <c r="NE58" s="154"/>
      <c r="NF58" s="154"/>
      <c r="NG58" s="154"/>
      <c r="NH58" s="154"/>
      <c r="NI58" s="154"/>
      <c r="NJ58" s="154"/>
      <c r="NK58" s="154"/>
      <c r="NL58" s="154"/>
      <c r="NM58" s="154"/>
      <c r="NN58" s="154"/>
      <c r="NO58" s="154"/>
      <c r="NP58" s="154"/>
      <c r="NQ58" s="154"/>
      <c r="NR58" s="154"/>
      <c r="NS58" s="154"/>
      <c r="NT58" s="154"/>
      <c r="NU58" s="154"/>
      <c r="NV58" s="154"/>
      <c r="NW58" s="154"/>
      <c r="NX58" s="154"/>
      <c r="NY58" s="154"/>
      <c r="NZ58" s="154"/>
      <c r="OA58" s="154"/>
      <c r="OB58" s="154"/>
      <c r="OC58" s="154"/>
      <c r="OD58" s="154"/>
      <c r="OE58" s="154"/>
      <c r="OF58" s="154"/>
      <c r="OG58" s="154"/>
      <c r="OH58" s="154"/>
      <c r="OI58" s="154"/>
      <c r="OJ58" s="154"/>
      <c r="OK58" s="154"/>
      <c r="OL58" s="154"/>
      <c r="OM58" s="154"/>
      <c r="ON58" s="154"/>
      <c r="OO58" s="154"/>
      <c r="OP58" s="154"/>
      <c r="OQ58" s="154"/>
      <c r="OR58" s="154"/>
      <c r="OS58" s="154"/>
      <c r="OT58" s="154"/>
      <c r="OU58" s="154"/>
      <c r="OV58" s="154"/>
      <c r="OW58" s="154"/>
      <c r="OX58" s="154"/>
      <c r="OY58" s="154"/>
      <c r="OZ58" s="154"/>
      <c r="PA58" s="154"/>
      <c r="PB58" s="154"/>
      <c r="PC58" s="154"/>
      <c r="PD58" s="154"/>
      <c r="PE58" s="154"/>
      <c r="PF58" s="154"/>
      <c r="PG58" s="154"/>
      <c r="PH58" s="154"/>
      <c r="PI58" s="154"/>
      <c r="PJ58" s="154"/>
      <c r="PK58" s="154"/>
      <c r="PL58" s="154"/>
      <c r="PM58" s="154"/>
      <c r="PN58" s="154"/>
      <c r="PO58" s="154"/>
      <c r="PP58" s="154"/>
      <c r="PQ58" s="154"/>
      <c r="PR58" s="154"/>
      <c r="PS58" s="154"/>
      <c r="PT58" s="154"/>
      <c r="PU58" s="154"/>
      <c r="PV58" s="154"/>
      <c r="PW58" s="154"/>
      <c r="PX58" s="154"/>
      <c r="PY58" s="154"/>
      <c r="PZ58" s="154"/>
      <c r="QA58" s="154"/>
      <c r="QB58" s="154"/>
      <c r="QC58" s="154"/>
      <c r="QD58" s="154"/>
      <c r="QE58" s="154"/>
      <c r="QF58" s="154"/>
      <c r="QG58" s="154"/>
      <c r="QH58" s="154"/>
      <c r="QI58" s="154"/>
      <c r="QJ58" s="154"/>
      <c r="QK58" s="154"/>
      <c r="QL58" s="154"/>
      <c r="QM58" s="154"/>
      <c r="QN58" s="154"/>
      <c r="QO58" s="154"/>
      <c r="QP58" s="154"/>
      <c r="QQ58" s="154"/>
      <c r="QR58" s="154"/>
      <c r="QS58" s="154"/>
      <c r="QT58" s="154"/>
      <c r="QU58" s="154"/>
      <c r="QV58" s="154"/>
      <c r="QW58" s="154"/>
      <c r="QX58" s="154"/>
      <c r="QY58" s="154"/>
      <c r="QZ58" s="154"/>
      <c r="RA58" s="154"/>
      <c r="RB58" s="154"/>
      <c r="RC58" s="154"/>
      <c r="RD58" s="154"/>
      <c r="RE58" s="154"/>
      <c r="RF58" s="154"/>
      <c r="RG58" s="154"/>
      <c r="RH58" s="154"/>
      <c r="RI58" s="154"/>
      <c r="RJ58" s="154"/>
      <c r="RK58" s="154"/>
      <c r="RL58" s="154"/>
      <c r="RM58" s="154"/>
      <c r="RN58" s="154"/>
      <c r="RO58" s="154"/>
      <c r="RP58" s="154"/>
      <c r="RQ58" s="154"/>
      <c r="RR58" s="154"/>
      <c r="RS58" s="154"/>
      <c r="RT58" s="154"/>
      <c r="RU58" s="154"/>
      <c r="RV58" s="154"/>
      <c r="RW58" s="154"/>
      <c r="RX58" s="154"/>
      <c r="RY58" s="154"/>
      <c r="RZ58" s="154"/>
      <c r="SA58" s="154"/>
      <c r="SB58" s="154"/>
      <c r="SC58" s="154"/>
      <c r="SD58" s="154"/>
      <c r="SE58" s="154"/>
      <c r="SF58" s="154"/>
      <c r="SG58" s="154"/>
      <c r="SH58" s="154"/>
      <c r="SI58" s="154"/>
      <c r="SJ58" s="154"/>
      <c r="SK58" s="154"/>
      <c r="SL58" s="154"/>
      <c r="SM58" s="154"/>
      <c r="SN58" s="154"/>
      <c r="SO58" s="154"/>
      <c r="SP58" s="154"/>
      <c r="SQ58" s="154"/>
      <c r="SR58" s="154"/>
      <c r="SS58" s="154"/>
      <c r="ST58" s="154"/>
      <c r="SU58" s="154"/>
      <c r="SV58" s="154"/>
      <c r="SW58" s="154"/>
      <c r="SX58" s="154"/>
      <c r="SY58" s="154"/>
      <c r="SZ58" s="154"/>
    </row>
    <row r="59" spans="1:520" ht="15" customHeight="1" x14ac:dyDescent="0.35">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3"/>
      <c r="BR59" s="153"/>
      <c r="BS59" s="153"/>
      <c r="BT59" s="153"/>
      <c r="BU59" s="153"/>
      <c r="BV59" s="153"/>
      <c r="BW59" s="153"/>
      <c r="BX59" s="153"/>
      <c r="BY59" s="153"/>
      <c r="BZ59" s="153"/>
      <c r="CA59" s="153"/>
      <c r="CB59" s="153"/>
      <c r="CC59" s="153"/>
      <c r="CD59" s="153"/>
      <c r="CE59" s="153"/>
      <c r="CF59" s="153"/>
      <c r="CG59" s="153"/>
      <c r="CH59" s="153"/>
      <c r="CI59" s="153"/>
      <c r="CJ59" s="153"/>
      <c r="CK59" s="153"/>
      <c r="CL59" s="153"/>
      <c r="CM59" s="153"/>
      <c r="CN59" s="153"/>
      <c r="CO59" s="153"/>
      <c r="CP59" s="153"/>
      <c r="CQ59" s="153"/>
      <c r="CR59" s="153"/>
      <c r="CS59" s="153"/>
      <c r="CT59" s="153"/>
      <c r="CU59" s="153"/>
      <c r="CV59" s="153"/>
      <c r="CW59" s="153"/>
      <c r="CX59" s="153"/>
      <c r="CY59" s="153"/>
      <c r="CZ59" s="153"/>
      <c r="DA59" s="153"/>
      <c r="DB59" s="153"/>
      <c r="DC59" s="154"/>
      <c r="DD59" s="154"/>
      <c r="DE59" s="154"/>
      <c r="DF59" s="154"/>
      <c r="DG59" s="154"/>
      <c r="DH59" s="154"/>
      <c r="DI59" s="154"/>
      <c r="DJ59" s="154"/>
      <c r="DK59" s="154"/>
      <c r="DL59" s="154"/>
      <c r="DM59" s="154"/>
      <c r="DN59" s="154"/>
      <c r="DO59" s="154"/>
      <c r="DP59" s="154"/>
      <c r="DQ59" s="154"/>
      <c r="DR59" s="154"/>
      <c r="DS59" s="154"/>
      <c r="DT59" s="154"/>
      <c r="DU59" s="154"/>
      <c r="DV59" s="154"/>
      <c r="DW59" s="154"/>
      <c r="DX59" s="154"/>
      <c r="DY59" s="154"/>
      <c r="DZ59" s="154"/>
      <c r="EA59" s="154"/>
      <c r="EB59" s="154"/>
      <c r="EC59" s="154"/>
      <c r="ED59" s="154"/>
      <c r="EE59" s="154"/>
      <c r="EF59" s="154"/>
      <c r="EG59" s="154"/>
      <c r="EH59" s="154"/>
      <c r="EI59" s="154"/>
      <c r="EJ59" s="154"/>
      <c r="EK59" s="154"/>
      <c r="EL59" s="154"/>
      <c r="EM59" s="154"/>
      <c r="EN59" s="154"/>
      <c r="EO59" s="154"/>
      <c r="EP59" s="154"/>
      <c r="EQ59" s="154"/>
      <c r="ER59" s="154"/>
      <c r="ES59" s="154"/>
      <c r="ET59" s="154"/>
      <c r="EU59" s="154"/>
      <c r="EV59" s="154"/>
      <c r="EW59" s="154"/>
      <c r="EX59" s="154"/>
      <c r="EY59" s="154"/>
      <c r="EZ59" s="154"/>
      <c r="FA59" s="154"/>
      <c r="FB59" s="154"/>
      <c r="FC59" s="154"/>
      <c r="FD59" s="154"/>
      <c r="FE59" s="154"/>
      <c r="FF59" s="154"/>
      <c r="FG59" s="154"/>
      <c r="FH59" s="154"/>
      <c r="FI59" s="154"/>
      <c r="FJ59" s="154"/>
      <c r="FK59" s="154"/>
      <c r="FL59" s="154"/>
      <c r="FM59" s="154"/>
      <c r="FN59" s="154"/>
      <c r="FO59" s="154"/>
      <c r="FP59" s="154"/>
      <c r="FQ59" s="154"/>
      <c r="FR59" s="154"/>
      <c r="FS59" s="154"/>
      <c r="FT59" s="154"/>
      <c r="FU59" s="154"/>
      <c r="FV59" s="154"/>
      <c r="FW59" s="154"/>
      <c r="FX59" s="154"/>
      <c r="FY59" s="154"/>
      <c r="FZ59" s="154"/>
      <c r="GA59" s="154"/>
      <c r="GB59" s="154"/>
      <c r="GC59" s="154"/>
      <c r="GD59" s="154"/>
      <c r="GE59" s="154"/>
      <c r="GF59" s="154"/>
      <c r="GG59" s="154"/>
      <c r="GH59" s="154"/>
      <c r="GI59" s="154"/>
      <c r="GJ59" s="154"/>
      <c r="GK59" s="154"/>
      <c r="GL59" s="154"/>
      <c r="GM59" s="154"/>
      <c r="GN59" s="154"/>
      <c r="GO59" s="154"/>
      <c r="GP59" s="154"/>
      <c r="GQ59" s="154"/>
      <c r="GR59" s="154"/>
      <c r="GS59" s="154"/>
      <c r="GT59" s="154"/>
      <c r="GU59" s="154"/>
      <c r="GV59" s="154"/>
      <c r="GW59" s="154"/>
      <c r="GX59" s="154"/>
      <c r="GY59" s="154"/>
      <c r="GZ59" s="154"/>
      <c r="HA59" s="154"/>
      <c r="HB59" s="154"/>
      <c r="HC59" s="154"/>
      <c r="HD59" s="154"/>
      <c r="HE59" s="154"/>
      <c r="HF59" s="154"/>
      <c r="HG59" s="154"/>
      <c r="HH59" s="154"/>
      <c r="HI59" s="154"/>
      <c r="HJ59" s="154"/>
      <c r="HK59" s="154"/>
      <c r="HL59" s="154"/>
      <c r="HM59" s="154"/>
      <c r="HN59" s="154"/>
      <c r="HO59" s="154"/>
      <c r="HP59" s="154"/>
      <c r="HQ59" s="154"/>
      <c r="HR59" s="154"/>
      <c r="HS59" s="154"/>
      <c r="HT59" s="154"/>
      <c r="HU59" s="154"/>
      <c r="HV59" s="154"/>
      <c r="HW59" s="154"/>
      <c r="HX59" s="154"/>
      <c r="HY59" s="154"/>
      <c r="HZ59" s="154"/>
      <c r="IA59" s="154"/>
      <c r="IB59" s="154"/>
      <c r="IC59" s="154"/>
      <c r="ID59" s="154"/>
      <c r="IE59" s="154"/>
      <c r="IF59" s="154"/>
      <c r="IG59" s="154"/>
      <c r="IH59" s="154"/>
      <c r="II59" s="154"/>
      <c r="IJ59" s="154"/>
      <c r="IK59" s="154"/>
      <c r="IL59" s="154"/>
      <c r="IM59" s="154"/>
      <c r="IN59" s="154"/>
      <c r="IO59" s="154"/>
      <c r="IP59" s="154"/>
      <c r="IQ59" s="154"/>
      <c r="IR59" s="154"/>
      <c r="IS59" s="154"/>
      <c r="IT59" s="154"/>
      <c r="IU59" s="154"/>
      <c r="IV59" s="154"/>
      <c r="IW59" s="154"/>
      <c r="IX59" s="154"/>
      <c r="IY59" s="154"/>
      <c r="IZ59" s="154"/>
      <c r="JA59" s="154"/>
      <c r="JB59" s="154"/>
      <c r="JC59" s="154"/>
      <c r="JD59" s="154"/>
      <c r="JE59" s="154"/>
      <c r="JF59" s="154"/>
      <c r="JG59" s="154"/>
      <c r="JH59" s="154"/>
      <c r="JI59" s="154"/>
      <c r="JJ59" s="154"/>
      <c r="JK59" s="154"/>
      <c r="JL59" s="154"/>
      <c r="JM59" s="154"/>
      <c r="JN59" s="154"/>
      <c r="JO59" s="154"/>
      <c r="JP59" s="154"/>
      <c r="JQ59" s="154"/>
      <c r="JR59" s="154"/>
      <c r="JS59" s="154"/>
      <c r="JT59" s="154"/>
      <c r="JU59" s="154"/>
      <c r="JV59" s="154"/>
      <c r="JW59" s="154"/>
      <c r="JX59" s="154"/>
      <c r="JY59" s="154"/>
      <c r="JZ59" s="154"/>
      <c r="KA59" s="154"/>
      <c r="KB59" s="154"/>
      <c r="KC59" s="154"/>
      <c r="KD59" s="154"/>
      <c r="KE59" s="154"/>
      <c r="KF59" s="154"/>
      <c r="KG59" s="154"/>
      <c r="KH59" s="154"/>
      <c r="KI59" s="154"/>
      <c r="KJ59" s="154"/>
      <c r="KK59" s="154"/>
      <c r="KL59" s="154"/>
      <c r="KM59" s="154"/>
      <c r="KN59" s="154"/>
      <c r="KO59" s="154"/>
      <c r="KP59" s="154"/>
      <c r="KQ59" s="154"/>
      <c r="KR59" s="154"/>
      <c r="KS59" s="154"/>
      <c r="KT59" s="154"/>
      <c r="KU59" s="154"/>
      <c r="KV59" s="154"/>
      <c r="KW59" s="154"/>
      <c r="KX59" s="154"/>
      <c r="KY59" s="154"/>
      <c r="KZ59" s="154"/>
      <c r="LA59" s="154"/>
      <c r="LB59" s="154"/>
      <c r="LC59" s="154"/>
      <c r="LD59" s="154"/>
      <c r="LE59" s="154"/>
      <c r="LF59" s="154"/>
      <c r="LG59" s="154"/>
      <c r="LH59" s="154"/>
      <c r="LI59" s="154"/>
      <c r="LJ59" s="154"/>
      <c r="LK59" s="154"/>
      <c r="LL59" s="154"/>
      <c r="LM59" s="154"/>
      <c r="LN59" s="154"/>
      <c r="LO59" s="154"/>
      <c r="LP59" s="154"/>
      <c r="LQ59" s="154"/>
      <c r="LR59" s="154"/>
      <c r="LS59" s="154"/>
      <c r="LT59" s="154"/>
      <c r="LU59" s="154"/>
      <c r="LV59" s="154"/>
      <c r="LW59" s="154"/>
      <c r="LX59" s="154"/>
      <c r="LY59" s="154"/>
      <c r="LZ59" s="154"/>
      <c r="MA59" s="154"/>
      <c r="MB59" s="154"/>
      <c r="MC59" s="154"/>
      <c r="MD59" s="154"/>
      <c r="ME59" s="154"/>
      <c r="MF59" s="154"/>
      <c r="MG59" s="154"/>
      <c r="MH59" s="154"/>
      <c r="MI59" s="154"/>
      <c r="MJ59" s="154"/>
      <c r="MK59" s="154"/>
      <c r="ML59" s="154"/>
      <c r="MM59" s="154"/>
      <c r="MN59" s="154"/>
      <c r="MO59" s="154"/>
      <c r="MP59" s="154"/>
      <c r="MQ59" s="154"/>
      <c r="MR59" s="154"/>
      <c r="MS59" s="154"/>
      <c r="MT59" s="154"/>
      <c r="MU59" s="154"/>
      <c r="MV59" s="154"/>
      <c r="MW59" s="154"/>
      <c r="MX59" s="154"/>
      <c r="MY59" s="154"/>
      <c r="MZ59" s="154"/>
      <c r="NA59" s="154"/>
      <c r="NB59" s="154"/>
      <c r="NC59" s="154"/>
      <c r="ND59" s="154"/>
      <c r="NE59" s="154"/>
      <c r="NF59" s="154"/>
      <c r="NG59" s="154"/>
      <c r="NH59" s="154"/>
      <c r="NI59" s="154"/>
      <c r="NJ59" s="154"/>
      <c r="NK59" s="154"/>
      <c r="NL59" s="154"/>
      <c r="NM59" s="154"/>
      <c r="NN59" s="154"/>
      <c r="NO59" s="154"/>
      <c r="NP59" s="154"/>
      <c r="NQ59" s="154"/>
      <c r="NR59" s="154"/>
      <c r="NS59" s="154"/>
      <c r="NT59" s="154"/>
      <c r="NU59" s="154"/>
      <c r="NV59" s="154"/>
      <c r="NW59" s="154"/>
      <c r="NX59" s="154"/>
      <c r="NY59" s="154"/>
      <c r="NZ59" s="154"/>
      <c r="OA59" s="154"/>
      <c r="OB59" s="154"/>
      <c r="OC59" s="154"/>
      <c r="OD59" s="154"/>
      <c r="OE59" s="154"/>
      <c r="OF59" s="154"/>
      <c r="OG59" s="154"/>
      <c r="OH59" s="154"/>
      <c r="OI59" s="154"/>
      <c r="OJ59" s="154"/>
      <c r="OK59" s="154"/>
      <c r="OL59" s="154"/>
      <c r="OM59" s="154"/>
      <c r="ON59" s="154"/>
      <c r="OO59" s="154"/>
      <c r="OP59" s="154"/>
      <c r="OQ59" s="154"/>
      <c r="OR59" s="154"/>
      <c r="OS59" s="154"/>
      <c r="OT59" s="154"/>
      <c r="OU59" s="154"/>
      <c r="OV59" s="154"/>
      <c r="OW59" s="154"/>
      <c r="OX59" s="154"/>
      <c r="OY59" s="154"/>
      <c r="OZ59" s="154"/>
      <c r="PA59" s="154"/>
      <c r="PB59" s="154"/>
      <c r="PC59" s="154"/>
      <c r="PD59" s="154"/>
      <c r="PE59" s="154"/>
      <c r="PF59" s="154"/>
      <c r="PG59" s="154"/>
      <c r="PH59" s="154"/>
      <c r="PI59" s="154"/>
      <c r="PJ59" s="154"/>
      <c r="PK59" s="154"/>
      <c r="PL59" s="154"/>
      <c r="PM59" s="154"/>
      <c r="PN59" s="154"/>
      <c r="PO59" s="154"/>
      <c r="PP59" s="154"/>
      <c r="PQ59" s="154"/>
      <c r="PR59" s="154"/>
      <c r="PS59" s="154"/>
      <c r="PT59" s="154"/>
      <c r="PU59" s="154"/>
      <c r="PV59" s="154"/>
      <c r="PW59" s="154"/>
      <c r="PX59" s="154"/>
      <c r="PY59" s="154"/>
      <c r="PZ59" s="154"/>
      <c r="QA59" s="154"/>
      <c r="QB59" s="154"/>
      <c r="QC59" s="154"/>
      <c r="QD59" s="154"/>
      <c r="QE59" s="154"/>
      <c r="QF59" s="154"/>
      <c r="QG59" s="154"/>
      <c r="QH59" s="154"/>
      <c r="QI59" s="154"/>
      <c r="QJ59" s="154"/>
      <c r="QK59" s="154"/>
      <c r="QL59" s="154"/>
      <c r="QM59" s="154"/>
      <c r="QN59" s="154"/>
      <c r="QO59" s="154"/>
      <c r="QP59" s="154"/>
      <c r="QQ59" s="154"/>
      <c r="QR59" s="154"/>
      <c r="QS59" s="154"/>
      <c r="QT59" s="154"/>
      <c r="QU59" s="154"/>
      <c r="QV59" s="154"/>
      <c r="QW59" s="154"/>
      <c r="QX59" s="154"/>
      <c r="QY59" s="154"/>
      <c r="QZ59" s="154"/>
      <c r="RA59" s="154"/>
      <c r="RB59" s="154"/>
      <c r="RC59" s="154"/>
      <c r="RD59" s="154"/>
      <c r="RE59" s="154"/>
      <c r="RF59" s="154"/>
      <c r="RG59" s="154"/>
      <c r="RH59" s="154"/>
      <c r="RI59" s="154"/>
      <c r="RJ59" s="154"/>
      <c r="RK59" s="154"/>
      <c r="RL59" s="154"/>
      <c r="RM59" s="154"/>
      <c r="RN59" s="154"/>
      <c r="RO59" s="154"/>
      <c r="RP59" s="154"/>
      <c r="RQ59" s="154"/>
      <c r="RR59" s="154"/>
      <c r="RS59" s="154"/>
      <c r="RT59" s="154"/>
      <c r="RU59" s="154"/>
      <c r="RV59" s="154"/>
      <c r="RW59" s="154"/>
      <c r="RX59" s="154"/>
      <c r="RY59" s="154"/>
      <c r="RZ59" s="154"/>
      <c r="SA59" s="154"/>
      <c r="SB59" s="154"/>
      <c r="SC59" s="154"/>
      <c r="SD59" s="154"/>
      <c r="SE59" s="154"/>
      <c r="SF59" s="154"/>
      <c r="SG59" s="154"/>
      <c r="SH59" s="154"/>
      <c r="SI59" s="154"/>
      <c r="SJ59" s="154"/>
      <c r="SK59" s="154"/>
      <c r="SL59" s="154"/>
      <c r="SM59" s="154"/>
      <c r="SN59" s="154"/>
      <c r="SO59" s="154"/>
      <c r="SP59" s="154"/>
      <c r="SQ59" s="154"/>
      <c r="SR59" s="154"/>
      <c r="SS59" s="154"/>
      <c r="ST59" s="154"/>
      <c r="SU59" s="154"/>
      <c r="SV59" s="154"/>
      <c r="SW59" s="154"/>
      <c r="SX59" s="154"/>
      <c r="SY59" s="154"/>
      <c r="SZ59" s="154"/>
    </row>
    <row r="60" spans="1:520" ht="15" customHeight="1" x14ac:dyDescent="0.35">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3"/>
      <c r="BF60" s="153"/>
      <c r="BG60" s="153"/>
      <c r="BH60" s="153"/>
      <c r="BI60" s="153"/>
      <c r="BJ60" s="153"/>
      <c r="BK60" s="153"/>
      <c r="BL60" s="153"/>
      <c r="BM60" s="153"/>
      <c r="BN60" s="153"/>
      <c r="BO60" s="153"/>
      <c r="BP60" s="153"/>
      <c r="BQ60" s="153"/>
      <c r="BR60" s="153"/>
      <c r="BS60" s="153"/>
      <c r="BT60" s="153"/>
      <c r="BU60" s="153"/>
      <c r="BV60" s="153"/>
      <c r="BW60" s="153"/>
      <c r="BX60" s="153"/>
      <c r="BY60" s="153"/>
      <c r="BZ60" s="153"/>
      <c r="CA60" s="153"/>
      <c r="CB60" s="153"/>
      <c r="CC60" s="153"/>
      <c r="CD60" s="153"/>
      <c r="CE60" s="153"/>
      <c r="CF60" s="153"/>
      <c r="CG60" s="153"/>
      <c r="CH60" s="153"/>
      <c r="CI60" s="153"/>
      <c r="CJ60" s="153"/>
      <c r="CK60" s="153"/>
      <c r="CL60" s="153"/>
      <c r="CM60" s="153"/>
      <c r="CN60" s="153"/>
      <c r="CO60" s="153"/>
      <c r="CP60" s="153"/>
      <c r="CQ60" s="153"/>
      <c r="CR60" s="153"/>
      <c r="CS60" s="153"/>
      <c r="CT60" s="153"/>
      <c r="CU60" s="153"/>
      <c r="CV60" s="153"/>
      <c r="CW60" s="153"/>
      <c r="CX60" s="153"/>
      <c r="CY60" s="153"/>
      <c r="CZ60" s="153"/>
      <c r="DA60" s="153"/>
      <c r="DB60" s="153"/>
      <c r="DC60" s="154"/>
      <c r="DD60" s="154"/>
      <c r="DE60" s="154"/>
      <c r="DF60" s="154"/>
      <c r="DG60" s="154"/>
      <c r="DH60" s="154"/>
      <c r="DI60" s="154"/>
      <c r="DJ60" s="154"/>
      <c r="DK60" s="154"/>
      <c r="DL60" s="154"/>
      <c r="DM60" s="154"/>
      <c r="DN60" s="154"/>
      <c r="DO60" s="154"/>
      <c r="DP60" s="154"/>
      <c r="DQ60" s="154"/>
      <c r="DR60" s="154"/>
      <c r="DS60" s="154"/>
      <c r="DT60" s="154"/>
      <c r="DU60" s="154"/>
      <c r="DV60" s="154"/>
      <c r="DW60" s="154"/>
      <c r="DX60" s="154"/>
      <c r="DY60" s="154"/>
      <c r="DZ60" s="154"/>
      <c r="EA60" s="154"/>
      <c r="EB60" s="154"/>
      <c r="EC60" s="154"/>
      <c r="ED60" s="154"/>
      <c r="EE60" s="154"/>
      <c r="EF60" s="154"/>
      <c r="EG60" s="154"/>
      <c r="EH60" s="154"/>
      <c r="EI60" s="154"/>
      <c r="EJ60" s="154"/>
      <c r="EK60" s="154"/>
      <c r="EL60" s="154"/>
      <c r="EM60" s="154"/>
      <c r="EN60" s="154"/>
      <c r="EO60" s="154"/>
      <c r="EP60" s="154"/>
      <c r="EQ60" s="154"/>
      <c r="ER60" s="154"/>
      <c r="ES60" s="154"/>
      <c r="ET60" s="154"/>
      <c r="EU60" s="154"/>
      <c r="EV60" s="154"/>
      <c r="EW60" s="154"/>
      <c r="EX60" s="154"/>
      <c r="EY60" s="154"/>
      <c r="EZ60" s="154"/>
      <c r="FA60" s="154"/>
      <c r="FB60" s="154"/>
      <c r="FC60" s="154"/>
      <c r="FD60" s="154"/>
      <c r="FE60" s="154"/>
      <c r="FF60" s="154"/>
      <c r="FG60" s="154"/>
      <c r="FH60" s="154"/>
      <c r="FI60" s="154"/>
      <c r="FJ60" s="154"/>
      <c r="FK60" s="154"/>
      <c r="FL60" s="154"/>
      <c r="FM60" s="154"/>
      <c r="FN60" s="154"/>
      <c r="FO60" s="154"/>
      <c r="FP60" s="154"/>
      <c r="FQ60" s="154"/>
      <c r="FR60" s="154"/>
      <c r="FS60" s="154"/>
      <c r="FT60" s="154"/>
      <c r="FU60" s="154"/>
      <c r="FV60" s="154"/>
      <c r="FW60" s="154"/>
      <c r="FX60" s="154"/>
      <c r="FY60" s="154"/>
      <c r="FZ60" s="154"/>
      <c r="GA60" s="154"/>
      <c r="GB60" s="154"/>
      <c r="GC60" s="154"/>
      <c r="GD60" s="154"/>
      <c r="GE60" s="154"/>
      <c r="GF60" s="154"/>
      <c r="GG60" s="154"/>
      <c r="GH60" s="154"/>
      <c r="GI60" s="154"/>
      <c r="GJ60" s="154"/>
      <c r="GK60" s="154"/>
      <c r="GL60" s="154"/>
      <c r="GM60" s="154"/>
      <c r="GN60" s="154"/>
      <c r="GO60" s="154"/>
      <c r="GP60" s="154"/>
      <c r="GQ60" s="154"/>
      <c r="GR60" s="154"/>
      <c r="GS60" s="154"/>
      <c r="GT60" s="154"/>
      <c r="GU60" s="154"/>
      <c r="GV60" s="154"/>
      <c r="GW60" s="154"/>
      <c r="GX60" s="154"/>
      <c r="GY60" s="154"/>
      <c r="GZ60" s="154"/>
      <c r="HA60" s="154"/>
      <c r="HB60" s="154"/>
      <c r="HC60" s="154"/>
      <c r="HD60" s="154"/>
      <c r="HE60" s="154"/>
      <c r="HF60" s="154"/>
      <c r="HG60" s="154"/>
      <c r="HH60" s="154"/>
      <c r="HI60" s="154"/>
      <c r="HJ60" s="154"/>
      <c r="HK60" s="154"/>
      <c r="HL60" s="154"/>
      <c r="HM60" s="154"/>
      <c r="HN60" s="154"/>
      <c r="HO60" s="154"/>
      <c r="HP60" s="154"/>
      <c r="HQ60" s="154"/>
      <c r="HR60" s="154"/>
      <c r="HS60" s="154"/>
      <c r="HT60" s="154"/>
      <c r="HU60" s="154"/>
      <c r="HV60" s="154"/>
      <c r="HW60" s="154"/>
      <c r="HX60" s="154"/>
      <c r="HY60" s="154"/>
      <c r="HZ60" s="154"/>
      <c r="IA60" s="154"/>
      <c r="IB60" s="154"/>
      <c r="IC60" s="154"/>
      <c r="ID60" s="154"/>
      <c r="IE60" s="154"/>
      <c r="IF60" s="154"/>
      <c r="IG60" s="154"/>
      <c r="IH60" s="154"/>
      <c r="II60" s="154"/>
      <c r="IJ60" s="154"/>
      <c r="IK60" s="154"/>
      <c r="IL60" s="154"/>
      <c r="IM60" s="154"/>
      <c r="IN60" s="154"/>
      <c r="IO60" s="154"/>
      <c r="IP60" s="154"/>
      <c r="IQ60" s="154"/>
      <c r="IR60" s="154"/>
      <c r="IS60" s="154"/>
      <c r="IT60" s="154"/>
      <c r="IU60" s="154"/>
      <c r="IV60" s="154"/>
      <c r="IW60" s="154"/>
      <c r="IX60" s="154"/>
      <c r="IY60" s="154"/>
      <c r="IZ60" s="154"/>
      <c r="JA60" s="154"/>
      <c r="JB60" s="154"/>
      <c r="JC60" s="154"/>
      <c r="JD60" s="154"/>
      <c r="JE60" s="154"/>
      <c r="JF60" s="154"/>
      <c r="JG60" s="154"/>
      <c r="JH60" s="154"/>
      <c r="JI60" s="154"/>
      <c r="JJ60" s="154"/>
      <c r="JK60" s="154"/>
      <c r="JL60" s="154"/>
      <c r="JM60" s="154"/>
      <c r="JN60" s="154"/>
      <c r="JO60" s="154"/>
      <c r="JP60" s="154"/>
      <c r="JQ60" s="154"/>
      <c r="JR60" s="154"/>
      <c r="JS60" s="154"/>
      <c r="JT60" s="154"/>
      <c r="JU60" s="154"/>
      <c r="JV60" s="154"/>
      <c r="JW60" s="154"/>
      <c r="JX60" s="154"/>
      <c r="JY60" s="154"/>
      <c r="JZ60" s="154"/>
      <c r="KA60" s="154"/>
      <c r="KB60" s="154"/>
      <c r="KC60" s="154"/>
      <c r="KD60" s="154"/>
      <c r="KE60" s="154"/>
      <c r="KF60" s="154"/>
      <c r="KG60" s="154"/>
      <c r="KH60" s="154"/>
      <c r="KI60" s="154"/>
      <c r="KJ60" s="154"/>
      <c r="KK60" s="154"/>
      <c r="KL60" s="154"/>
      <c r="KM60" s="154"/>
      <c r="KN60" s="154"/>
      <c r="KO60" s="154"/>
      <c r="KP60" s="154"/>
      <c r="KQ60" s="154"/>
      <c r="KR60" s="154"/>
      <c r="KS60" s="154"/>
      <c r="KT60" s="154"/>
      <c r="KU60" s="154"/>
      <c r="KV60" s="154"/>
      <c r="KW60" s="154"/>
      <c r="KX60" s="154"/>
      <c r="KY60" s="154"/>
      <c r="KZ60" s="154"/>
      <c r="LA60" s="154"/>
      <c r="LB60" s="154"/>
      <c r="LC60" s="154"/>
      <c r="LD60" s="154"/>
      <c r="LE60" s="154"/>
      <c r="LF60" s="154"/>
      <c r="LG60" s="154"/>
      <c r="LH60" s="154"/>
      <c r="LI60" s="154"/>
      <c r="LJ60" s="154"/>
      <c r="LK60" s="154"/>
      <c r="LL60" s="154"/>
      <c r="LM60" s="154"/>
      <c r="LN60" s="154"/>
      <c r="LO60" s="154"/>
      <c r="LP60" s="154"/>
      <c r="LQ60" s="154"/>
      <c r="LR60" s="154"/>
      <c r="LS60" s="154"/>
      <c r="LT60" s="154"/>
      <c r="LU60" s="154"/>
      <c r="LV60" s="154"/>
      <c r="LW60" s="154"/>
      <c r="LX60" s="154"/>
      <c r="LY60" s="154"/>
      <c r="LZ60" s="154"/>
      <c r="MA60" s="154"/>
      <c r="MB60" s="154"/>
      <c r="MC60" s="154"/>
      <c r="MD60" s="154"/>
      <c r="ME60" s="154"/>
      <c r="MF60" s="154"/>
      <c r="MG60" s="154"/>
      <c r="MH60" s="154"/>
      <c r="MI60" s="154"/>
      <c r="MJ60" s="154"/>
      <c r="MK60" s="154"/>
      <c r="ML60" s="154"/>
      <c r="MM60" s="154"/>
      <c r="MN60" s="154"/>
      <c r="MO60" s="154"/>
      <c r="MP60" s="154"/>
      <c r="MQ60" s="154"/>
      <c r="MR60" s="154"/>
      <c r="MS60" s="154"/>
      <c r="MT60" s="154"/>
      <c r="MU60" s="154"/>
      <c r="MV60" s="154"/>
      <c r="MW60" s="154"/>
      <c r="MX60" s="154"/>
      <c r="MY60" s="154"/>
      <c r="MZ60" s="154"/>
      <c r="NA60" s="154"/>
      <c r="NB60" s="154"/>
      <c r="NC60" s="154"/>
      <c r="ND60" s="154"/>
      <c r="NE60" s="154"/>
      <c r="NF60" s="154"/>
      <c r="NG60" s="154"/>
      <c r="NH60" s="154"/>
      <c r="NI60" s="154"/>
      <c r="NJ60" s="154"/>
      <c r="NK60" s="154"/>
      <c r="NL60" s="154"/>
      <c r="NM60" s="154"/>
      <c r="NN60" s="154"/>
      <c r="NO60" s="154"/>
      <c r="NP60" s="154"/>
      <c r="NQ60" s="154"/>
      <c r="NR60" s="154"/>
      <c r="NS60" s="154"/>
      <c r="NT60" s="154"/>
      <c r="NU60" s="154"/>
      <c r="NV60" s="154"/>
      <c r="NW60" s="154"/>
      <c r="NX60" s="154"/>
      <c r="NY60" s="154"/>
      <c r="NZ60" s="154"/>
      <c r="OA60" s="154"/>
      <c r="OB60" s="154"/>
      <c r="OC60" s="154"/>
      <c r="OD60" s="154"/>
      <c r="OE60" s="154"/>
      <c r="OF60" s="154"/>
      <c r="OG60" s="154"/>
      <c r="OH60" s="154"/>
      <c r="OI60" s="154"/>
      <c r="OJ60" s="154"/>
      <c r="OK60" s="154"/>
      <c r="OL60" s="154"/>
      <c r="OM60" s="154"/>
      <c r="ON60" s="154"/>
      <c r="OO60" s="154"/>
      <c r="OP60" s="154"/>
      <c r="OQ60" s="154"/>
      <c r="OR60" s="154"/>
      <c r="OS60" s="154"/>
      <c r="OT60" s="154"/>
      <c r="OU60" s="154"/>
      <c r="OV60" s="154"/>
      <c r="OW60" s="154"/>
      <c r="OX60" s="154"/>
      <c r="OY60" s="154"/>
      <c r="OZ60" s="154"/>
      <c r="PA60" s="154"/>
      <c r="PB60" s="154"/>
      <c r="PC60" s="154"/>
      <c r="PD60" s="154"/>
      <c r="PE60" s="154"/>
      <c r="PF60" s="154"/>
      <c r="PG60" s="154"/>
      <c r="PH60" s="154"/>
      <c r="PI60" s="154"/>
      <c r="PJ60" s="154"/>
      <c r="PK60" s="154"/>
      <c r="PL60" s="154"/>
      <c r="PM60" s="154"/>
      <c r="PN60" s="154"/>
      <c r="PO60" s="154"/>
      <c r="PP60" s="154"/>
      <c r="PQ60" s="154"/>
      <c r="PR60" s="154"/>
      <c r="PS60" s="154"/>
      <c r="PT60" s="154"/>
      <c r="PU60" s="154"/>
      <c r="PV60" s="154"/>
      <c r="PW60" s="154"/>
      <c r="PX60" s="154"/>
      <c r="PY60" s="154"/>
      <c r="PZ60" s="154"/>
      <c r="QA60" s="154"/>
      <c r="QB60" s="154"/>
      <c r="QC60" s="154"/>
      <c r="QD60" s="154"/>
      <c r="QE60" s="154"/>
      <c r="QF60" s="154"/>
      <c r="QG60" s="154"/>
      <c r="QH60" s="154"/>
      <c r="QI60" s="154"/>
      <c r="QJ60" s="154"/>
      <c r="QK60" s="154"/>
      <c r="QL60" s="154"/>
      <c r="QM60" s="154"/>
      <c r="QN60" s="154"/>
      <c r="QO60" s="154"/>
      <c r="QP60" s="154"/>
      <c r="QQ60" s="154"/>
      <c r="QR60" s="154"/>
      <c r="QS60" s="154"/>
      <c r="QT60" s="154"/>
      <c r="QU60" s="154"/>
      <c r="QV60" s="154"/>
      <c r="QW60" s="154"/>
      <c r="QX60" s="154"/>
      <c r="QY60" s="154"/>
      <c r="QZ60" s="154"/>
      <c r="RA60" s="154"/>
      <c r="RB60" s="154"/>
      <c r="RC60" s="154"/>
      <c r="RD60" s="154"/>
      <c r="RE60" s="154"/>
      <c r="RF60" s="154"/>
      <c r="RG60" s="154"/>
      <c r="RH60" s="154"/>
      <c r="RI60" s="154"/>
      <c r="RJ60" s="154"/>
      <c r="RK60" s="154"/>
      <c r="RL60" s="154"/>
      <c r="RM60" s="154"/>
      <c r="RN60" s="154"/>
      <c r="RO60" s="154"/>
      <c r="RP60" s="154"/>
      <c r="RQ60" s="154"/>
      <c r="RR60" s="154"/>
      <c r="RS60" s="154"/>
      <c r="RT60" s="154"/>
      <c r="RU60" s="154"/>
      <c r="RV60" s="154"/>
      <c r="RW60" s="154"/>
      <c r="RX60" s="154"/>
      <c r="RY60" s="154"/>
      <c r="RZ60" s="154"/>
      <c r="SA60" s="154"/>
      <c r="SB60" s="154"/>
      <c r="SC60" s="154"/>
      <c r="SD60" s="154"/>
      <c r="SE60" s="154"/>
      <c r="SF60" s="154"/>
      <c r="SG60" s="154"/>
      <c r="SH60" s="154"/>
      <c r="SI60" s="154"/>
      <c r="SJ60" s="154"/>
      <c r="SK60" s="154"/>
      <c r="SL60" s="154"/>
      <c r="SM60" s="154"/>
      <c r="SN60" s="154"/>
      <c r="SO60" s="154"/>
      <c r="SP60" s="154"/>
      <c r="SQ60" s="154"/>
      <c r="SR60" s="154"/>
      <c r="SS60" s="154"/>
      <c r="ST60" s="154"/>
      <c r="SU60" s="154"/>
      <c r="SV60" s="154"/>
      <c r="SW60" s="154"/>
      <c r="SX60" s="154"/>
      <c r="SY60" s="154"/>
      <c r="SZ60" s="154"/>
    </row>
    <row r="61" spans="1:520" ht="15" customHeight="1" x14ac:dyDescent="0.35">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3"/>
      <c r="BG61" s="153"/>
      <c r="BH61" s="153"/>
      <c r="BI61" s="153"/>
      <c r="BJ61" s="153"/>
      <c r="BK61" s="153"/>
      <c r="BL61" s="153"/>
      <c r="BM61" s="153"/>
      <c r="BN61" s="153"/>
      <c r="BO61" s="153"/>
      <c r="BP61" s="153"/>
      <c r="BQ61" s="153"/>
      <c r="BR61" s="153"/>
      <c r="BS61" s="153"/>
      <c r="BT61" s="153"/>
      <c r="BU61" s="153"/>
      <c r="BV61" s="153"/>
      <c r="BW61" s="153"/>
      <c r="BX61" s="153"/>
      <c r="BY61" s="153"/>
      <c r="BZ61" s="153"/>
      <c r="CA61" s="153"/>
      <c r="CB61" s="153"/>
      <c r="CC61" s="153"/>
      <c r="CD61" s="153"/>
      <c r="CE61" s="153"/>
      <c r="CF61" s="153"/>
      <c r="CG61" s="153"/>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4"/>
      <c r="DD61" s="154"/>
      <c r="DE61" s="154"/>
      <c r="DF61" s="154"/>
      <c r="DG61" s="154"/>
      <c r="DH61" s="154"/>
      <c r="DI61" s="154"/>
      <c r="DJ61" s="154"/>
      <c r="DK61" s="154"/>
      <c r="DL61" s="154"/>
      <c r="DM61" s="154"/>
      <c r="DN61" s="154"/>
      <c r="DO61" s="154"/>
      <c r="DP61" s="154"/>
      <c r="DQ61" s="154"/>
      <c r="DR61" s="154"/>
      <c r="DS61" s="154"/>
      <c r="DT61" s="154"/>
      <c r="DU61" s="154"/>
      <c r="DV61" s="154"/>
      <c r="DW61" s="154"/>
      <c r="DX61" s="154"/>
      <c r="DY61" s="154"/>
      <c r="DZ61" s="154"/>
      <c r="EA61" s="154"/>
      <c r="EB61" s="154"/>
      <c r="EC61" s="154"/>
      <c r="ED61" s="154"/>
      <c r="EE61" s="154"/>
      <c r="EF61" s="154"/>
      <c r="EG61" s="154"/>
      <c r="EH61" s="154"/>
      <c r="EI61" s="154"/>
      <c r="EJ61" s="154"/>
      <c r="EK61" s="154"/>
      <c r="EL61" s="154"/>
      <c r="EM61" s="154"/>
      <c r="EN61" s="154"/>
      <c r="EO61" s="154"/>
      <c r="EP61" s="154"/>
      <c r="EQ61" s="154"/>
      <c r="ER61" s="154"/>
      <c r="ES61" s="154"/>
      <c r="ET61" s="154"/>
      <c r="EU61" s="154"/>
      <c r="EV61" s="154"/>
      <c r="EW61" s="154"/>
      <c r="EX61" s="154"/>
      <c r="EY61" s="154"/>
      <c r="EZ61" s="154"/>
      <c r="FA61" s="154"/>
      <c r="FB61" s="154"/>
      <c r="FC61" s="154"/>
      <c r="FD61" s="154"/>
      <c r="FE61" s="154"/>
      <c r="FF61" s="154"/>
      <c r="FG61" s="154"/>
      <c r="FH61" s="154"/>
      <c r="FI61" s="154"/>
      <c r="FJ61" s="154"/>
      <c r="FK61" s="154"/>
      <c r="FL61" s="154"/>
      <c r="FM61" s="154"/>
      <c r="FN61" s="154"/>
      <c r="FO61" s="154"/>
      <c r="FP61" s="154"/>
      <c r="FQ61" s="154"/>
      <c r="FR61" s="154"/>
      <c r="FS61" s="154"/>
      <c r="FT61" s="154"/>
      <c r="FU61" s="154"/>
      <c r="FV61" s="154"/>
      <c r="FW61" s="154"/>
      <c r="FX61" s="154"/>
      <c r="FY61" s="154"/>
      <c r="FZ61" s="154"/>
      <c r="GA61" s="154"/>
      <c r="GB61" s="154"/>
      <c r="GC61" s="154"/>
      <c r="GD61" s="154"/>
      <c r="GE61" s="154"/>
      <c r="GF61" s="154"/>
      <c r="GG61" s="154"/>
      <c r="GH61" s="154"/>
      <c r="GI61" s="154"/>
      <c r="GJ61" s="154"/>
      <c r="GK61" s="154"/>
      <c r="GL61" s="154"/>
      <c r="GM61" s="154"/>
      <c r="GN61" s="154"/>
      <c r="GO61" s="154"/>
      <c r="GP61" s="154"/>
      <c r="GQ61" s="154"/>
      <c r="GR61" s="154"/>
      <c r="GS61" s="154"/>
      <c r="GT61" s="154"/>
      <c r="GU61" s="154"/>
      <c r="GV61" s="154"/>
      <c r="GW61" s="154"/>
      <c r="GX61" s="154"/>
      <c r="GY61" s="154"/>
      <c r="GZ61" s="154"/>
      <c r="HA61" s="154"/>
      <c r="HB61" s="154"/>
      <c r="HC61" s="154"/>
      <c r="HD61" s="154"/>
      <c r="HE61" s="154"/>
      <c r="HF61" s="154"/>
      <c r="HG61" s="154"/>
      <c r="HH61" s="154"/>
      <c r="HI61" s="154"/>
      <c r="HJ61" s="154"/>
      <c r="HK61" s="154"/>
      <c r="HL61" s="154"/>
      <c r="HM61" s="154"/>
      <c r="HN61" s="154"/>
      <c r="HO61" s="154"/>
      <c r="HP61" s="154"/>
      <c r="HQ61" s="154"/>
      <c r="HR61" s="154"/>
      <c r="HS61" s="154"/>
      <c r="HT61" s="154"/>
      <c r="HU61" s="154"/>
      <c r="HV61" s="154"/>
      <c r="HW61" s="154"/>
      <c r="HX61" s="154"/>
      <c r="HY61" s="154"/>
      <c r="HZ61" s="154"/>
      <c r="IA61" s="154"/>
      <c r="IB61" s="154"/>
      <c r="IC61" s="154"/>
      <c r="ID61" s="154"/>
      <c r="IE61" s="154"/>
      <c r="IF61" s="154"/>
      <c r="IG61" s="154"/>
      <c r="IH61" s="154"/>
      <c r="II61" s="154"/>
      <c r="IJ61" s="154"/>
      <c r="IK61" s="154"/>
      <c r="IL61" s="154"/>
      <c r="IM61" s="154"/>
      <c r="IN61" s="154"/>
      <c r="IO61" s="154"/>
      <c r="IP61" s="154"/>
      <c r="IQ61" s="154"/>
      <c r="IR61" s="154"/>
      <c r="IS61" s="154"/>
      <c r="IT61" s="154"/>
      <c r="IU61" s="154"/>
      <c r="IV61" s="154"/>
      <c r="IW61" s="154"/>
      <c r="IX61" s="154"/>
      <c r="IY61" s="154"/>
      <c r="IZ61" s="154"/>
      <c r="JA61" s="154"/>
      <c r="JB61" s="154"/>
      <c r="JC61" s="154"/>
      <c r="JD61" s="154"/>
      <c r="JE61" s="154"/>
      <c r="JF61" s="154"/>
      <c r="JG61" s="154"/>
      <c r="JH61" s="154"/>
      <c r="JI61" s="154"/>
      <c r="JJ61" s="154"/>
      <c r="JK61" s="154"/>
      <c r="JL61" s="154"/>
      <c r="JM61" s="154"/>
      <c r="JN61" s="154"/>
      <c r="JO61" s="154"/>
      <c r="JP61" s="154"/>
      <c r="JQ61" s="154"/>
      <c r="JR61" s="154"/>
      <c r="JS61" s="154"/>
      <c r="JT61" s="154"/>
      <c r="JU61" s="154"/>
      <c r="JV61" s="154"/>
      <c r="JW61" s="154"/>
      <c r="JX61" s="154"/>
      <c r="JY61" s="154"/>
      <c r="JZ61" s="154"/>
      <c r="KA61" s="154"/>
      <c r="KB61" s="154"/>
      <c r="KC61" s="154"/>
      <c r="KD61" s="154"/>
      <c r="KE61" s="154"/>
      <c r="KF61" s="154"/>
      <c r="KG61" s="154"/>
      <c r="KH61" s="154"/>
      <c r="KI61" s="154"/>
      <c r="KJ61" s="154"/>
      <c r="KK61" s="154"/>
      <c r="KL61" s="154"/>
      <c r="KM61" s="154"/>
      <c r="KN61" s="154"/>
      <c r="KO61" s="154"/>
      <c r="KP61" s="154"/>
      <c r="KQ61" s="154"/>
      <c r="KR61" s="154"/>
      <c r="KS61" s="154"/>
      <c r="KT61" s="154"/>
      <c r="KU61" s="154"/>
      <c r="KV61" s="154"/>
      <c r="KW61" s="154"/>
      <c r="KX61" s="154"/>
      <c r="KY61" s="154"/>
      <c r="KZ61" s="154"/>
      <c r="LA61" s="154"/>
      <c r="LB61" s="154"/>
      <c r="LC61" s="154"/>
      <c r="LD61" s="154"/>
      <c r="LE61" s="154"/>
      <c r="LF61" s="154"/>
      <c r="LG61" s="154"/>
      <c r="LH61" s="154"/>
      <c r="LI61" s="154"/>
      <c r="LJ61" s="154"/>
      <c r="LK61" s="154"/>
      <c r="LL61" s="154"/>
      <c r="LM61" s="154"/>
      <c r="LN61" s="154"/>
      <c r="LO61" s="154"/>
      <c r="LP61" s="154"/>
      <c r="LQ61" s="154"/>
      <c r="LR61" s="154"/>
      <c r="LS61" s="154"/>
      <c r="LT61" s="154"/>
      <c r="LU61" s="154"/>
      <c r="LV61" s="154"/>
      <c r="LW61" s="154"/>
      <c r="LX61" s="154"/>
      <c r="LY61" s="154"/>
      <c r="LZ61" s="154"/>
      <c r="MA61" s="154"/>
      <c r="MB61" s="154"/>
      <c r="MC61" s="154"/>
      <c r="MD61" s="154"/>
      <c r="ME61" s="154"/>
      <c r="MF61" s="154"/>
      <c r="MG61" s="154"/>
      <c r="MH61" s="154"/>
      <c r="MI61" s="154"/>
      <c r="MJ61" s="154"/>
      <c r="MK61" s="154"/>
      <c r="ML61" s="154"/>
      <c r="MM61" s="154"/>
      <c r="MN61" s="154"/>
      <c r="MO61" s="154"/>
      <c r="MP61" s="154"/>
      <c r="MQ61" s="154"/>
      <c r="MR61" s="154"/>
      <c r="MS61" s="154"/>
      <c r="MT61" s="154"/>
      <c r="MU61" s="154"/>
      <c r="MV61" s="154"/>
      <c r="MW61" s="154"/>
      <c r="MX61" s="154"/>
      <c r="MY61" s="154"/>
      <c r="MZ61" s="154"/>
      <c r="NA61" s="154"/>
      <c r="NB61" s="154"/>
      <c r="NC61" s="154"/>
      <c r="ND61" s="154"/>
      <c r="NE61" s="154"/>
      <c r="NF61" s="154"/>
      <c r="NG61" s="154"/>
      <c r="NH61" s="154"/>
      <c r="NI61" s="154"/>
      <c r="NJ61" s="154"/>
      <c r="NK61" s="154"/>
      <c r="NL61" s="154"/>
      <c r="NM61" s="154"/>
      <c r="NN61" s="154"/>
      <c r="NO61" s="154"/>
      <c r="NP61" s="154"/>
      <c r="NQ61" s="154"/>
      <c r="NR61" s="154"/>
      <c r="NS61" s="154"/>
      <c r="NT61" s="154"/>
      <c r="NU61" s="154"/>
      <c r="NV61" s="154"/>
      <c r="NW61" s="154"/>
      <c r="NX61" s="154"/>
      <c r="NY61" s="154"/>
      <c r="NZ61" s="154"/>
      <c r="OA61" s="154"/>
      <c r="OB61" s="154"/>
      <c r="OC61" s="154"/>
      <c r="OD61" s="154"/>
      <c r="OE61" s="154"/>
      <c r="OF61" s="154"/>
      <c r="OG61" s="154"/>
      <c r="OH61" s="154"/>
      <c r="OI61" s="154"/>
      <c r="OJ61" s="154"/>
      <c r="OK61" s="154"/>
      <c r="OL61" s="154"/>
      <c r="OM61" s="154"/>
      <c r="ON61" s="154"/>
      <c r="OO61" s="154"/>
      <c r="OP61" s="154"/>
      <c r="OQ61" s="154"/>
      <c r="OR61" s="154"/>
      <c r="OS61" s="154"/>
      <c r="OT61" s="154"/>
      <c r="OU61" s="154"/>
      <c r="OV61" s="154"/>
      <c r="OW61" s="154"/>
      <c r="OX61" s="154"/>
      <c r="OY61" s="154"/>
      <c r="OZ61" s="154"/>
      <c r="PA61" s="154"/>
      <c r="PB61" s="154"/>
      <c r="PC61" s="154"/>
      <c r="PD61" s="154"/>
      <c r="PE61" s="154"/>
      <c r="PF61" s="154"/>
      <c r="PG61" s="154"/>
      <c r="PH61" s="154"/>
      <c r="PI61" s="154"/>
      <c r="PJ61" s="154"/>
      <c r="PK61" s="154"/>
      <c r="PL61" s="154"/>
      <c r="PM61" s="154"/>
      <c r="PN61" s="154"/>
      <c r="PO61" s="154"/>
      <c r="PP61" s="154"/>
      <c r="PQ61" s="154"/>
      <c r="PR61" s="154"/>
      <c r="PS61" s="154"/>
      <c r="PT61" s="154"/>
      <c r="PU61" s="154"/>
      <c r="PV61" s="154"/>
      <c r="PW61" s="154"/>
      <c r="PX61" s="154"/>
      <c r="PY61" s="154"/>
      <c r="PZ61" s="154"/>
      <c r="QA61" s="154"/>
      <c r="QB61" s="154"/>
      <c r="QC61" s="154"/>
      <c r="QD61" s="154"/>
      <c r="QE61" s="154"/>
      <c r="QF61" s="154"/>
      <c r="QG61" s="154"/>
      <c r="QH61" s="154"/>
      <c r="QI61" s="154"/>
      <c r="QJ61" s="154"/>
      <c r="QK61" s="154"/>
      <c r="QL61" s="154"/>
      <c r="QM61" s="154"/>
      <c r="QN61" s="154"/>
      <c r="QO61" s="154"/>
      <c r="QP61" s="154"/>
      <c r="QQ61" s="154"/>
      <c r="QR61" s="154"/>
      <c r="QS61" s="154"/>
      <c r="QT61" s="154"/>
      <c r="QU61" s="154"/>
      <c r="QV61" s="154"/>
      <c r="QW61" s="154"/>
      <c r="QX61" s="154"/>
      <c r="QY61" s="154"/>
      <c r="QZ61" s="154"/>
      <c r="RA61" s="154"/>
      <c r="RB61" s="154"/>
      <c r="RC61" s="154"/>
      <c r="RD61" s="154"/>
      <c r="RE61" s="154"/>
      <c r="RF61" s="154"/>
      <c r="RG61" s="154"/>
      <c r="RH61" s="154"/>
      <c r="RI61" s="154"/>
      <c r="RJ61" s="154"/>
      <c r="RK61" s="154"/>
      <c r="RL61" s="154"/>
      <c r="RM61" s="154"/>
      <c r="RN61" s="154"/>
      <c r="RO61" s="154"/>
      <c r="RP61" s="154"/>
      <c r="RQ61" s="154"/>
      <c r="RR61" s="154"/>
      <c r="RS61" s="154"/>
      <c r="RT61" s="154"/>
      <c r="RU61" s="154"/>
      <c r="RV61" s="154"/>
      <c r="RW61" s="154"/>
      <c r="RX61" s="154"/>
      <c r="RY61" s="154"/>
      <c r="RZ61" s="154"/>
      <c r="SA61" s="154"/>
      <c r="SB61" s="154"/>
      <c r="SC61" s="154"/>
      <c r="SD61" s="154"/>
      <c r="SE61" s="154"/>
      <c r="SF61" s="154"/>
      <c r="SG61" s="154"/>
      <c r="SH61" s="154"/>
      <c r="SI61" s="154"/>
      <c r="SJ61" s="154"/>
      <c r="SK61" s="154"/>
      <c r="SL61" s="154"/>
      <c r="SM61" s="154"/>
      <c r="SN61" s="154"/>
      <c r="SO61" s="154"/>
      <c r="SP61" s="154"/>
      <c r="SQ61" s="154"/>
      <c r="SR61" s="154"/>
      <c r="SS61" s="154"/>
      <c r="ST61" s="154"/>
      <c r="SU61" s="154"/>
      <c r="SV61" s="154"/>
      <c r="SW61" s="154"/>
      <c r="SX61" s="154"/>
      <c r="SY61" s="154"/>
      <c r="SZ61" s="154"/>
    </row>
    <row r="62" spans="1:520" ht="15" hidden="1" customHeight="1" outlineLevel="1" x14ac:dyDescent="0.35">
      <c r="C62" s="170" t="str">
        <f>IF('2.1 Kraftwerk allgemein'!$F$2="f",d_f_i!$B374,IF('2.1 Kraftwerk allgemein'!$F$2="i",d_f_i!$C374,d_f_i!$A374))</f>
        <v>Nebenrechnung Verlustvortrag</v>
      </c>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3"/>
      <c r="BC62" s="153"/>
      <c r="BD62" s="153"/>
      <c r="BE62" s="153"/>
      <c r="BF62" s="153"/>
      <c r="BG62" s="153"/>
      <c r="BH62" s="153"/>
      <c r="BI62" s="153"/>
      <c r="BJ62" s="153"/>
      <c r="BK62" s="153"/>
      <c r="BL62" s="153"/>
      <c r="BM62" s="153"/>
      <c r="BN62" s="153"/>
      <c r="BO62" s="153"/>
      <c r="BP62" s="153"/>
      <c r="BQ62" s="153"/>
      <c r="BR62" s="153"/>
      <c r="BS62" s="153"/>
      <c r="BT62" s="153"/>
      <c r="BU62" s="153"/>
      <c r="BV62" s="153"/>
      <c r="BW62" s="153"/>
      <c r="BX62" s="153"/>
      <c r="BY62" s="153"/>
      <c r="BZ62" s="153"/>
      <c r="CA62" s="153"/>
      <c r="CB62" s="153"/>
      <c r="CC62" s="153"/>
      <c r="CD62" s="153"/>
      <c r="CE62" s="153"/>
      <c r="CF62" s="153"/>
      <c r="CG62" s="153"/>
      <c r="CH62" s="153"/>
      <c r="CI62" s="153"/>
      <c r="CJ62" s="153"/>
      <c r="CK62" s="153"/>
      <c r="CL62" s="153"/>
      <c r="CM62" s="153"/>
      <c r="CN62" s="153"/>
      <c r="CO62" s="153"/>
      <c r="CP62" s="153"/>
      <c r="CQ62" s="153"/>
      <c r="CR62" s="153"/>
      <c r="CS62" s="153"/>
      <c r="CT62" s="153"/>
      <c r="CU62" s="153"/>
      <c r="CV62" s="153"/>
      <c r="CW62" s="153"/>
      <c r="CX62" s="153"/>
      <c r="CY62" s="153"/>
      <c r="CZ62" s="153"/>
      <c r="DA62" s="153"/>
      <c r="DB62" s="153"/>
      <c r="DC62" s="154"/>
      <c r="DD62" s="154"/>
      <c r="DE62" s="154"/>
      <c r="DF62" s="154"/>
      <c r="DG62" s="154"/>
      <c r="DH62" s="154"/>
      <c r="DI62" s="154"/>
      <c r="DJ62" s="154"/>
      <c r="DK62" s="154"/>
      <c r="DL62" s="154"/>
      <c r="DM62" s="154"/>
      <c r="DN62" s="154"/>
      <c r="DO62" s="154"/>
      <c r="DP62" s="154"/>
      <c r="DQ62" s="154"/>
      <c r="DR62" s="154"/>
      <c r="DS62" s="154"/>
      <c r="DT62" s="154"/>
      <c r="DU62" s="154"/>
      <c r="DV62" s="154"/>
      <c r="DW62" s="154"/>
      <c r="DX62" s="154"/>
      <c r="DY62" s="154"/>
      <c r="DZ62" s="154"/>
      <c r="EA62" s="154"/>
      <c r="EB62" s="154"/>
      <c r="EC62" s="154"/>
      <c r="ED62" s="154"/>
      <c r="EE62" s="154"/>
      <c r="EF62" s="154"/>
      <c r="EG62" s="154"/>
      <c r="EH62" s="154"/>
      <c r="EI62" s="154"/>
      <c r="EJ62" s="154"/>
      <c r="EK62" s="154"/>
      <c r="EL62" s="154"/>
      <c r="EM62" s="154"/>
      <c r="EN62" s="154"/>
      <c r="EO62" s="154"/>
      <c r="EP62" s="154"/>
      <c r="EQ62" s="154"/>
      <c r="ER62" s="154"/>
      <c r="ES62" s="154"/>
      <c r="ET62" s="154"/>
      <c r="EU62" s="154"/>
      <c r="EV62" s="154"/>
      <c r="EW62" s="154"/>
      <c r="EX62" s="154"/>
      <c r="EY62" s="154"/>
      <c r="EZ62" s="154"/>
      <c r="FA62" s="154"/>
      <c r="FB62" s="154"/>
      <c r="FC62" s="154"/>
      <c r="FD62" s="154"/>
      <c r="FE62" s="154"/>
      <c r="FF62" s="154"/>
      <c r="FG62" s="154"/>
      <c r="FH62" s="154"/>
      <c r="FI62" s="154"/>
      <c r="FJ62" s="154"/>
      <c r="FK62" s="154"/>
      <c r="FL62" s="154"/>
      <c r="FM62" s="154"/>
      <c r="FN62" s="154"/>
      <c r="FO62" s="154"/>
      <c r="FP62" s="154"/>
      <c r="FQ62" s="154"/>
      <c r="FR62" s="154"/>
      <c r="FS62" s="154"/>
      <c r="FT62" s="154"/>
      <c r="FU62" s="154"/>
      <c r="FV62" s="154"/>
      <c r="FW62" s="154"/>
      <c r="FX62" s="154"/>
      <c r="FY62" s="154"/>
      <c r="FZ62" s="154"/>
      <c r="GA62" s="154"/>
      <c r="GB62" s="154"/>
      <c r="GC62" s="154"/>
      <c r="GD62" s="154"/>
      <c r="GE62" s="154"/>
      <c r="GF62" s="154"/>
      <c r="GG62" s="154"/>
      <c r="GH62" s="154"/>
      <c r="GI62" s="154"/>
      <c r="GJ62" s="154"/>
      <c r="GK62" s="154"/>
      <c r="GL62" s="154"/>
      <c r="GM62" s="154"/>
      <c r="GN62" s="154"/>
      <c r="GO62" s="154"/>
      <c r="GP62" s="154"/>
      <c r="GQ62" s="154"/>
      <c r="GR62" s="154"/>
      <c r="GS62" s="154"/>
      <c r="GT62" s="154"/>
      <c r="GU62" s="154"/>
      <c r="GV62" s="154"/>
      <c r="GW62" s="154"/>
      <c r="GX62" s="154"/>
      <c r="GY62" s="154"/>
      <c r="GZ62" s="154"/>
      <c r="HA62" s="154"/>
      <c r="HB62" s="154"/>
      <c r="HC62" s="154"/>
      <c r="HD62" s="154"/>
      <c r="HE62" s="154"/>
      <c r="HF62" s="154"/>
      <c r="HG62" s="154"/>
      <c r="HH62" s="154"/>
      <c r="HI62" s="154"/>
      <c r="HJ62" s="154"/>
      <c r="HK62" s="154"/>
      <c r="HL62" s="154"/>
      <c r="HM62" s="154"/>
      <c r="HN62" s="154"/>
      <c r="HO62" s="154"/>
      <c r="HP62" s="154"/>
      <c r="HQ62" s="154"/>
      <c r="HR62" s="154"/>
      <c r="HS62" s="154"/>
      <c r="HT62" s="154"/>
      <c r="HU62" s="154"/>
      <c r="HV62" s="154"/>
      <c r="HW62" s="154"/>
      <c r="HX62" s="154"/>
      <c r="HY62" s="154"/>
      <c r="HZ62" s="154"/>
      <c r="IA62" s="154"/>
      <c r="IB62" s="154"/>
      <c r="IC62" s="154"/>
      <c r="ID62" s="154"/>
      <c r="IE62" s="154"/>
      <c r="IF62" s="154"/>
      <c r="IG62" s="154"/>
      <c r="IH62" s="154"/>
      <c r="II62" s="154"/>
      <c r="IJ62" s="154"/>
      <c r="IK62" s="154"/>
      <c r="IL62" s="154"/>
      <c r="IM62" s="154"/>
      <c r="IN62" s="154"/>
      <c r="IO62" s="154"/>
      <c r="IP62" s="154"/>
      <c r="IQ62" s="154"/>
      <c r="IR62" s="154"/>
      <c r="IS62" s="154"/>
      <c r="IT62" s="154"/>
      <c r="IU62" s="154"/>
      <c r="IV62" s="154"/>
      <c r="IW62" s="154"/>
      <c r="IX62" s="154"/>
      <c r="IY62" s="154"/>
      <c r="IZ62" s="154"/>
      <c r="JA62" s="154"/>
      <c r="JB62" s="154"/>
      <c r="JC62" s="154"/>
      <c r="JD62" s="154"/>
      <c r="JE62" s="154"/>
      <c r="JF62" s="154"/>
      <c r="JG62" s="154"/>
      <c r="JH62" s="154"/>
      <c r="JI62" s="154"/>
      <c r="JJ62" s="154"/>
      <c r="JK62" s="154"/>
      <c r="JL62" s="154"/>
      <c r="JM62" s="154"/>
      <c r="JN62" s="154"/>
      <c r="JO62" s="154"/>
      <c r="JP62" s="154"/>
      <c r="JQ62" s="154"/>
      <c r="JR62" s="154"/>
      <c r="JS62" s="154"/>
      <c r="JT62" s="154"/>
      <c r="JU62" s="154"/>
      <c r="JV62" s="154"/>
      <c r="JW62" s="154"/>
      <c r="JX62" s="154"/>
      <c r="JY62" s="154"/>
      <c r="JZ62" s="154"/>
      <c r="KA62" s="154"/>
      <c r="KB62" s="154"/>
      <c r="KC62" s="154"/>
      <c r="KD62" s="154"/>
      <c r="KE62" s="154"/>
      <c r="KF62" s="154"/>
      <c r="KG62" s="154"/>
      <c r="KH62" s="154"/>
      <c r="KI62" s="154"/>
      <c r="KJ62" s="154"/>
      <c r="KK62" s="154"/>
      <c r="KL62" s="154"/>
      <c r="KM62" s="154"/>
      <c r="KN62" s="154"/>
      <c r="KO62" s="154"/>
      <c r="KP62" s="154"/>
      <c r="KQ62" s="154"/>
      <c r="KR62" s="154"/>
      <c r="KS62" s="154"/>
      <c r="KT62" s="154"/>
      <c r="KU62" s="154"/>
      <c r="KV62" s="154"/>
      <c r="KW62" s="154"/>
      <c r="KX62" s="154"/>
      <c r="KY62" s="154"/>
      <c r="KZ62" s="154"/>
      <c r="LA62" s="154"/>
      <c r="LB62" s="154"/>
      <c r="LC62" s="154"/>
      <c r="LD62" s="154"/>
      <c r="LE62" s="154"/>
      <c r="LF62" s="154"/>
      <c r="LG62" s="154"/>
      <c r="LH62" s="154"/>
      <c r="LI62" s="154"/>
      <c r="LJ62" s="154"/>
      <c r="LK62" s="154"/>
      <c r="LL62" s="154"/>
      <c r="LM62" s="154"/>
      <c r="LN62" s="154"/>
      <c r="LO62" s="154"/>
      <c r="LP62" s="154"/>
      <c r="LQ62" s="154"/>
      <c r="LR62" s="154"/>
      <c r="LS62" s="154"/>
      <c r="LT62" s="154"/>
      <c r="LU62" s="154"/>
      <c r="LV62" s="154"/>
      <c r="LW62" s="154"/>
      <c r="LX62" s="154"/>
      <c r="LY62" s="154"/>
      <c r="LZ62" s="154"/>
      <c r="MA62" s="154"/>
      <c r="MB62" s="154"/>
      <c r="MC62" s="154"/>
      <c r="MD62" s="154"/>
      <c r="ME62" s="154"/>
      <c r="MF62" s="154"/>
      <c r="MG62" s="154"/>
      <c r="MH62" s="154"/>
      <c r="MI62" s="154"/>
      <c r="MJ62" s="154"/>
      <c r="MK62" s="154"/>
      <c r="ML62" s="154"/>
      <c r="MM62" s="154"/>
      <c r="MN62" s="154"/>
      <c r="MO62" s="154"/>
      <c r="MP62" s="154"/>
      <c r="MQ62" s="154"/>
      <c r="MR62" s="154"/>
      <c r="MS62" s="154"/>
      <c r="MT62" s="154"/>
      <c r="MU62" s="154"/>
      <c r="MV62" s="154"/>
      <c r="MW62" s="154"/>
      <c r="MX62" s="154"/>
      <c r="MY62" s="154"/>
      <c r="MZ62" s="154"/>
      <c r="NA62" s="154"/>
      <c r="NB62" s="154"/>
      <c r="NC62" s="154"/>
      <c r="ND62" s="154"/>
      <c r="NE62" s="154"/>
      <c r="NF62" s="154"/>
      <c r="NG62" s="154"/>
      <c r="NH62" s="154"/>
      <c r="NI62" s="154"/>
      <c r="NJ62" s="154"/>
      <c r="NK62" s="154"/>
      <c r="NL62" s="154"/>
      <c r="NM62" s="154"/>
      <c r="NN62" s="154"/>
      <c r="NO62" s="154"/>
      <c r="NP62" s="154"/>
      <c r="NQ62" s="154"/>
      <c r="NR62" s="154"/>
      <c r="NS62" s="154"/>
      <c r="NT62" s="154"/>
      <c r="NU62" s="154"/>
      <c r="NV62" s="154"/>
      <c r="NW62" s="154"/>
      <c r="NX62" s="154"/>
      <c r="NY62" s="154"/>
      <c r="NZ62" s="154"/>
      <c r="OA62" s="154"/>
      <c r="OB62" s="154"/>
      <c r="OC62" s="154"/>
      <c r="OD62" s="154"/>
      <c r="OE62" s="154"/>
      <c r="OF62" s="154"/>
      <c r="OG62" s="154"/>
      <c r="OH62" s="154"/>
      <c r="OI62" s="154"/>
      <c r="OJ62" s="154"/>
      <c r="OK62" s="154"/>
      <c r="OL62" s="154"/>
      <c r="OM62" s="154"/>
      <c r="ON62" s="154"/>
      <c r="OO62" s="154"/>
      <c r="OP62" s="154"/>
      <c r="OQ62" s="154"/>
      <c r="OR62" s="154"/>
      <c r="OS62" s="154"/>
      <c r="OT62" s="154"/>
      <c r="OU62" s="154"/>
      <c r="OV62" s="154"/>
      <c r="OW62" s="154"/>
      <c r="OX62" s="154"/>
      <c r="OY62" s="154"/>
      <c r="OZ62" s="154"/>
      <c r="PA62" s="154"/>
      <c r="PB62" s="154"/>
      <c r="PC62" s="154"/>
      <c r="PD62" s="154"/>
      <c r="PE62" s="154"/>
      <c r="PF62" s="154"/>
      <c r="PG62" s="154"/>
      <c r="PH62" s="154"/>
      <c r="PI62" s="154"/>
      <c r="PJ62" s="154"/>
      <c r="PK62" s="154"/>
      <c r="PL62" s="154"/>
      <c r="PM62" s="154"/>
      <c r="PN62" s="154"/>
      <c r="PO62" s="154"/>
      <c r="PP62" s="154"/>
      <c r="PQ62" s="154"/>
      <c r="PR62" s="154"/>
      <c r="PS62" s="154"/>
      <c r="PT62" s="154"/>
      <c r="PU62" s="154"/>
      <c r="PV62" s="154"/>
      <c r="PW62" s="154"/>
      <c r="PX62" s="154"/>
      <c r="PY62" s="154"/>
      <c r="PZ62" s="154"/>
      <c r="QA62" s="154"/>
      <c r="QB62" s="154"/>
      <c r="QC62" s="154"/>
      <c r="QD62" s="154"/>
      <c r="QE62" s="154"/>
      <c r="QF62" s="154"/>
      <c r="QG62" s="154"/>
      <c r="QH62" s="154"/>
      <c r="QI62" s="154"/>
      <c r="QJ62" s="154"/>
      <c r="QK62" s="154"/>
      <c r="QL62" s="154"/>
      <c r="QM62" s="154"/>
      <c r="QN62" s="154"/>
      <c r="QO62" s="154"/>
      <c r="QP62" s="154"/>
      <c r="QQ62" s="154"/>
      <c r="QR62" s="154"/>
      <c r="QS62" s="154"/>
      <c r="QT62" s="154"/>
      <c r="QU62" s="154"/>
      <c r="QV62" s="154"/>
      <c r="QW62" s="154"/>
      <c r="QX62" s="154"/>
      <c r="QY62" s="154"/>
      <c r="QZ62" s="154"/>
      <c r="RA62" s="154"/>
      <c r="RB62" s="154"/>
      <c r="RC62" s="154"/>
      <c r="RD62" s="154"/>
      <c r="RE62" s="154"/>
      <c r="RF62" s="154"/>
      <c r="RG62" s="154"/>
      <c r="RH62" s="154"/>
      <c r="RI62" s="154"/>
      <c r="RJ62" s="154"/>
      <c r="RK62" s="154"/>
      <c r="RL62" s="154"/>
      <c r="RM62" s="154"/>
      <c r="RN62" s="154"/>
      <c r="RO62" s="154"/>
      <c r="RP62" s="154"/>
      <c r="RQ62" s="154"/>
      <c r="RR62" s="154"/>
      <c r="RS62" s="154"/>
      <c r="RT62" s="154"/>
      <c r="RU62" s="154"/>
      <c r="RV62" s="154"/>
      <c r="RW62" s="154"/>
      <c r="RX62" s="154"/>
      <c r="RY62" s="154"/>
      <c r="RZ62" s="154"/>
      <c r="SA62" s="154"/>
      <c r="SB62" s="154"/>
      <c r="SC62" s="154"/>
      <c r="SD62" s="154"/>
      <c r="SE62" s="154"/>
      <c r="SF62" s="154"/>
      <c r="SG62" s="154"/>
      <c r="SH62" s="154"/>
      <c r="SI62" s="154"/>
      <c r="SJ62" s="154"/>
      <c r="SK62" s="154"/>
      <c r="SL62" s="154"/>
      <c r="SM62" s="154"/>
      <c r="SN62" s="154"/>
      <c r="SO62" s="154"/>
      <c r="SP62" s="154"/>
      <c r="SQ62" s="154"/>
      <c r="SR62" s="154"/>
      <c r="SS62" s="154"/>
      <c r="ST62" s="154"/>
      <c r="SU62" s="154"/>
      <c r="SV62" s="154"/>
      <c r="SW62" s="154"/>
      <c r="SX62" s="154"/>
      <c r="SY62" s="154"/>
      <c r="SZ62" s="154"/>
    </row>
    <row r="63" spans="1:520" ht="15" hidden="1" customHeight="1" outlineLevel="1" x14ac:dyDescent="0.35">
      <c r="D63" s="140" t="s">
        <v>78</v>
      </c>
      <c r="F63" s="153">
        <f t="shared" ref="F63:AK63" ca="1" si="434">IF(F4&lt;&gt;"",IF(F30&lt;0,F30,0),"")</f>
        <v>0</v>
      </c>
      <c r="G63" s="153">
        <f t="shared" ca="1" si="434"/>
        <v>0</v>
      </c>
      <c r="H63" s="153">
        <f t="shared" ca="1" si="434"/>
        <v>0</v>
      </c>
      <c r="I63" s="153">
        <f t="shared" ca="1" si="434"/>
        <v>0</v>
      </c>
      <c r="J63" s="153">
        <f t="shared" ca="1" si="434"/>
        <v>0</v>
      </c>
      <c r="K63" s="153">
        <f t="shared" ca="1" si="434"/>
        <v>0</v>
      </c>
      <c r="L63" s="153">
        <f t="shared" ca="1" si="434"/>
        <v>0</v>
      </c>
      <c r="M63" s="153">
        <f t="shared" ca="1" si="434"/>
        <v>0</v>
      </c>
      <c r="N63" s="153">
        <f t="shared" ca="1" si="434"/>
        <v>0</v>
      </c>
      <c r="O63" s="153">
        <f t="shared" ca="1" si="434"/>
        <v>0</v>
      </c>
      <c r="P63" s="153">
        <f t="shared" ca="1" si="434"/>
        <v>0</v>
      </c>
      <c r="Q63" s="153">
        <f t="shared" ca="1" si="434"/>
        <v>0</v>
      </c>
      <c r="R63" s="153">
        <f t="shared" ca="1" si="434"/>
        <v>0</v>
      </c>
      <c r="S63" s="153">
        <f t="shared" ca="1" si="434"/>
        <v>0</v>
      </c>
      <c r="T63" s="153">
        <f t="shared" ca="1" si="434"/>
        <v>0</v>
      </c>
      <c r="U63" s="153">
        <f t="shared" ca="1" si="434"/>
        <v>0</v>
      </c>
      <c r="V63" s="153">
        <f t="shared" ca="1" si="434"/>
        <v>0</v>
      </c>
      <c r="W63" s="153">
        <f t="shared" ca="1" si="434"/>
        <v>0</v>
      </c>
      <c r="X63" s="153">
        <f t="shared" ca="1" si="434"/>
        <v>0</v>
      </c>
      <c r="Y63" s="153">
        <f t="shared" ca="1" si="434"/>
        <v>0</v>
      </c>
      <c r="Z63" s="153">
        <f t="shared" ca="1" si="434"/>
        <v>0</v>
      </c>
      <c r="AA63" s="153">
        <f t="shared" ca="1" si="434"/>
        <v>0</v>
      </c>
      <c r="AB63" s="153">
        <f t="shared" ca="1" si="434"/>
        <v>0</v>
      </c>
      <c r="AC63" s="153">
        <f t="shared" ca="1" si="434"/>
        <v>0</v>
      </c>
      <c r="AD63" s="153">
        <f t="shared" ca="1" si="434"/>
        <v>0</v>
      </c>
      <c r="AE63" s="153">
        <f t="shared" ca="1" si="434"/>
        <v>0</v>
      </c>
      <c r="AF63" s="153">
        <f t="shared" ca="1" si="434"/>
        <v>0</v>
      </c>
      <c r="AG63" s="153">
        <f t="shared" ca="1" si="434"/>
        <v>0</v>
      </c>
      <c r="AH63" s="153">
        <f t="shared" ca="1" si="434"/>
        <v>0</v>
      </c>
      <c r="AI63" s="153">
        <f t="shared" ca="1" si="434"/>
        <v>0</v>
      </c>
      <c r="AJ63" s="153">
        <f t="shared" ca="1" si="434"/>
        <v>0</v>
      </c>
      <c r="AK63" s="153">
        <f t="shared" ca="1" si="434"/>
        <v>0</v>
      </c>
      <c r="AL63" s="153">
        <f t="shared" ref="AL63:BQ63" ca="1" si="435">IF(AL4&lt;&gt;"",IF(AL30&lt;0,AL30,0),"")</f>
        <v>0</v>
      </c>
      <c r="AM63" s="153" t="str">
        <f t="shared" si="435"/>
        <v/>
      </c>
      <c r="AN63" s="153" t="str">
        <f t="shared" si="435"/>
        <v/>
      </c>
      <c r="AO63" s="153" t="str">
        <f t="shared" si="435"/>
        <v/>
      </c>
      <c r="AP63" s="153" t="str">
        <f t="shared" si="435"/>
        <v/>
      </c>
      <c r="AQ63" s="153" t="str">
        <f t="shared" si="435"/>
        <v/>
      </c>
      <c r="AR63" s="153" t="str">
        <f t="shared" si="435"/>
        <v/>
      </c>
      <c r="AS63" s="153" t="str">
        <f t="shared" si="435"/>
        <v/>
      </c>
      <c r="AT63" s="153" t="str">
        <f t="shared" si="435"/>
        <v/>
      </c>
      <c r="AU63" s="153" t="str">
        <f t="shared" si="435"/>
        <v/>
      </c>
      <c r="AV63" s="153" t="str">
        <f t="shared" si="435"/>
        <v/>
      </c>
      <c r="AW63" s="153" t="str">
        <f t="shared" si="435"/>
        <v/>
      </c>
      <c r="AX63" s="153" t="str">
        <f t="shared" si="435"/>
        <v/>
      </c>
      <c r="AY63" s="153" t="str">
        <f t="shared" si="435"/>
        <v/>
      </c>
      <c r="AZ63" s="153" t="str">
        <f t="shared" si="435"/>
        <v/>
      </c>
      <c r="BA63" s="153" t="str">
        <f t="shared" si="435"/>
        <v/>
      </c>
      <c r="BB63" s="153" t="str">
        <f t="shared" si="435"/>
        <v/>
      </c>
      <c r="BC63" s="153" t="str">
        <f t="shared" si="435"/>
        <v/>
      </c>
      <c r="BD63" s="153" t="str">
        <f t="shared" si="435"/>
        <v/>
      </c>
      <c r="BE63" s="153" t="str">
        <f t="shared" si="435"/>
        <v/>
      </c>
      <c r="BF63" s="153" t="str">
        <f t="shared" si="435"/>
        <v/>
      </c>
      <c r="BG63" s="153" t="str">
        <f t="shared" si="435"/>
        <v/>
      </c>
      <c r="BH63" s="153" t="str">
        <f t="shared" si="435"/>
        <v/>
      </c>
      <c r="BI63" s="153" t="str">
        <f t="shared" si="435"/>
        <v/>
      </c>
      <c r="BJ63" s="153" t="str">
        <f t="shared" si="435"/>
        <v/>
      </c>
      <c r="BK63" s="153" t="str">
        <f t="shared" si="435"/>
        <v/>
      </c>
      <c r="BL63" s="153" t="str">
        <f t="shared" si="435"/>
        <v/>
      </c>
      <c r="BM63" s="153" t="str">
        <f t="shared" si="435"/>
        <v/>
      </c>
      <c r="BN63" s="153" t="str">
        <f t="shared" si="435"/>
        <v/>
      </c>
      <c r="BO63" s="153" t="str">
        <f t="shared" si="435"/>
        <v/>
      </c>
      <c r="BP63" s="153" t="str">
        <f t="shared" si="435"/>
        <v/>
      </c>
      <c r="BQ63" s="153" t="str">
        <f t="shared" si="435"/>
        <v/>
      </c>
      <c r="BR63" s="153" t="str">
        <f t="shared" ref="BR63:DB63" si="436">IF(BR4&lt;&gt;"",IF(BR30&lt;0,BR30,0),"")</f>
        <v/>
      </c>
      <c r="BS63" s="153" t="str">
        <f t="shared" si="436"/>
        <v/>
      </c>
      <c r="BT63" s="153" t="str">
        <f t="shared" si="436"/>
        <v/>
      </c>
      <c r="BU63" s="153" t="str">
        <f t="shared" si="436"/>
        <v/>
      </c>
      <c r="BV63" s="153" t="str">
        <f t="shared" si="436"/>
        <v/>
      </c>
      <c r="BW63" s="153" t="str">
        <f t="shared" si="436"/>
        <v/>
      </c>
      <c r="BX63" s="153" t="str">
        <f t="shared" si="436"/>
        <v/>
      </c>
      <c r="BY63" s="153" t="str">
        <f t="shared" si="436"/>
        <v/>
      </c>
      <c r="BZ63" s="153" t="str">
        <f t="shared" si="436"/>
        <v/>
      </c>
      <c r="CA63" s="153" t="str">
        <f t="shared" si="436"/>
        <v/>
      </c>
      <c r="CB63" s="153" t="str">
        <f t="shared" si="436"/>
        <v/>
      </c>
      <c r="CC63" s="153" t="str">
        <f t="shared" si="436"/>
        <v/>
      </c>
      <c r="CD63" s="153" t="str">
        <f t="shared" si="436"/>
        <v/>
      </c>
      <c r="CE63" s="153" t="str">
        <f t="shared" si="436"/>
        <v/>
      </c>
      <c r="CF63" s="153" t="str">
        <f t="shared" si="436"/>
        <v/>
      </c>
      <c r="CG63" s="153" t="str">
        <f t="shared" si="436"/>
        <v/>
      </c>
      <c r="CH63" s="153" t="str">
        <f t="shared" si="436"/>
        <v/>
      </c>
      <c r="CI63" s="153" t="str">
        <f t="shared" si="436"/>
        <v/>
      </c>
      <c r="CJ63" s="153" t="str">
        <f t="shared" si="436"/>
        <v/>
      </c>
      <c r="CK63" s="153" t="str">
        <f t="shared" si="436"/>
        <v/>
      </c>
      <c r="CL63" s="153" t="str">
        <f t="shared" si="436"/>
        <v/>
      </c>
      <c r="CM63" s="153" t="str">
        <f t="shared" si="436"/>
        <v/>
      </c>
      <c r="CN63" s="153" t="str">
        <f t="shared" si="436"/>
        <v/>
      </c>
      <c r="CO63" s="153" t="str">
        <f t="shared" si="436"/>
        <v/>
      </c>
      <c r="CP63" s="153" t="str">
        <f t="shared" si="436"/>
        <v/>
      </c>
      <c r="CQ63" s="153" t="str">
        <f t="shared" si="436"/>
        <v/>
      </c>
      <c r="CR63" s="153" t="str">
        <f t="shared" si="436"/>
        <v/>
      </c>
      <c r="CS63" s="153" t="str">
        <f t="shared" si="436"/>
        <v/>
      </c>
      <c r="CT63" s="153" t="str">
        <f t="shared" si="436"/>
        <v/>
      </c>
      <c r="CU63" s="153" t="str">
        <f t="shared" si="436"/>
        <v/>
      </c>
      <c r="CV63" s="153" t="str">
        <f t="shared" si="436"/>
        <v/>
      </c>
      <c r="CW63" s="153" t="str">
        <f t="shared" si="436"/>
        <v/>
      </c>
      <c r="CX63" s="153" t="str">
        <f t="shared" si="436"/>
        <v/>
      </c>
      <c r="CY63" s="153" t="str">
        <f t="shared" si="436"/>
        <v/>
      </c>
      <c r="CZ63" s="153" t="str">
        <f t="shared" si="436"/>
        <v/>
      </c>
      <c r="DA63" s="153" t="str">
        <f t="shared" si="436"/>
        <v/>
      </c>
      <c r="DB63" s="153" t="str">
        <f t="shared" si="436"/>
        <v/>
      </c>
      <c r="DC63" s="154"/>
      <c r="DD63" s="154"/>
      <c r="DE63" s="154"/>
      <c r="DF63" s="154"/>
      <c r="DG63" s="154"/>
      <c r="DH63" s="154"/>
      <c r="DI63" s="154"/>
      <c r="DJ63" s="154"/>
      <c r="DK63" s="154"/>
      <c r="DL63" s="154"/>
      <c r="DM63" s="154"/>
      <c r="DN63" s="154"/>
      <c r="DO63" s="154"/>
      <c r="DP63" s="154"/>
      <c r="DQ63" s="154"/>
      <c r="DR63" s="154"/>
      <c r="DS63" s="154"/>
      <c r="DT63" s="154"/>
      <c r="DU63" s="154"/>
      <c r="DV63" s="154"/>
      <c r="DW63" s="154"/>
      <c r="DX63" s="154"/>
      <c r="DY63" s="154"/>
      <c r="DZ63" s="154"/>
      <c r="EA63" s="154"/>
      <c r="EB63" s="154"/>
      <c r="EC63" s="154"/>
      <c r="ED63" s="154"/>
      <c r="EE63" s="154"/>
      <c r="EF63" s="154"/>
      <c r="EG63" s="154"/>
      <c r="EH63" s="154"/>
      <c r="EI63" s="154"/>
      <c r="EJ63" s="154"/>
      <c r="EK63" s="154"/>
      <c r="EL63" s="154"/>
      <c r="EM63" s="154"/>
      <c r="EN63" s="154"/>
      <c r="EO63" s="154"/>
      <c r="EP63" s="154"/>
      <c r="EQ63" s="154"/>
      <c r="ER63" s="154"/>
      <c r="ES63" s="154"/>
      <c r="ET63" s="154"/>
      <c r="EU63" s="154"/>
      <c r="EV63" s="154"/>
      <c r="EW63" s="154"/>
      <c r="EX63" s="154"/>
      <c r="EY63" s="154"/>
      <c r="EZ63" s="154"/>
      <c r="FA63" s="154"/>
      <c r="FB63" s="154"/>
      <c r="FC63" s="154"/>
      <c r="FD63" s="154"/>
      <c r="FE63" s="154"/>
      <c r="FF63" s="154"/>
      <c r="FG63" s="154"/>
      <c r="FH63" s="154"/>
      <c r="FI63" s="154"/>
      <c r="FJ63" s="154"/>
      <c r="FK63" s="154"/>
      <c r="FL63" s="154"/>
      <c r="FM63" s="154"/>
      <c r="FN63" s="154"/>
      <c r="FO63" s="154"/>
      <c r="FP63" s="154"/>
      <c r="FQ63" s="154"/>
      <c r="FR63" s="154"/>
      <c r="FS63" s="154"/>
      <c r="FT63" s="154"/>
      <c r="FU63" s="154"/>
      <c r="FV63" s="154"/>
      <c r="FW63" s="154"/>
      <c r="FX63" s="154"/>
      <c r="FY63" s="154"/>
      <c r="FZ63" s="154"/>
      <c r="GA63" s="154"/>
      <c r="GB63" s="154"/>
      <c r="GC63" s="154"/>
      <c r="GD63" s="154"/>
      <c r="GE63" s="154"/>
      <c r="GF63" s="154"/>
      <c r="GG63" s="154"/>
      <c r="GH63" s="154"/>
      <c r="GI63" s="154"/>
      <c r="GJ63" s="154"/>
      <c r="GK63" s="154"/>
      <c r="GL63" s="154"/>
      <c r="GM63" s="154"/>
      <c r="GN63" s="154"/>
      <c r="GO63" s="154"/>
      <c r="GP63" s="154"/>
      <c r="GQ63" s="154"/>
      <c r="GR63" s="154"/>
      <c r="GS63" s="154"/>
      <c r="GT63" s="154"/>
      <c r="GU63" s="154"/>
      <c r="GV63" s="154"/>
      <c r="GW63" s="154"/>
      <c r="GX63" s="154"/>
      <c r="GY63" s="154"/>
      <c r="GZ63" s="154"/>
      <c r="HA63" s="154"/>
      <c r="HB63" s="154"/>
      <c r="HC63" s="154"/>
      <c r="HD63" s="154"/>
      <c r="HE63" s="154"/>
      <c r="HF63" s="154"/>
      <c r="HG63" s="154"/>
      <c r="HH63" s="154"/>
      <c r="HI63" s="154"/>
      <c r="HJ63" s="154"/>
      <c r="HK63" s="154"/>
      <c r="HL63" s="154"/>
      <c r="HM63" s="154"/>
      <c r="HN63" s="154"/>
      <c r="HO63" s="154"/>
      <c r="HP63" s="154"/>
      <c r="HQ63" s="154"/>
      <c r="HR63" s="154"/>
      <c r="HS63" s="154"/>
      <c r="HT63" s="154"/>
      <c r="HU63" s="154"/>
      <c r="HV63" s="154"/>
      <c r="HW63" s="154"/>
      <c r="HX63" s="154"/>
      <c r="HY63" s="154"/>
      <c r="HZ63" s="154"/>
      <c r="IA63" s="154"/>
      <c r="IB63" s="154"/>
      <c r="IC63" s="154"/>
      <c r="ID63" s="154"/>
      <c r="IE63" s="154"/>
      <c r="IF63" s="154"/>
      <c r="IG63" s="154"/>
      <c r="IH63" s="154"/>
      <c r="II63" s="154"/>
      <c r="IJ63" s="154"/>
      <c r="IK63" s="154"/>
      <c r="IL63" s="154"/>
      <c r="IM63" s="154"/>
      <c r="IN63" s="154"/>
      <c r="IO63" s="154"/>
      <c r="IP63" s="154"/>
      <c r="IQ63" s="154"/>
      <c r="IR63" s="154"/>
      <c r="IS63" s="154"/>
      <c r="IT63" s="154"/>
      <c r="IU63" s="154"/>
      <c r="IV63" s="154"/>
      <c r="IW63" s="154"/>
      <c r="IX63" s="154"/>
      <c r="IY63" s="154"/>
      <c r="IZ63" s="154"/>
      <c r="JA63" s="154"/>
      <c r="JB63" s="154"/>
      <c r="JC63" s="154"/>
      <c r="JD63" s="154"/>
      <c r="JE63" s="154"/>
      <c r="JF63" s="154"/>
      <c r="JG63" s="154"/>
      <c r="JH63" s="154"/>
      <c r="JI63" s="154"/>
      <c r="JJ63" s="154"/>
      <c r="JK63" s="154"/>
      <c r="JL63" s="154"/>
      <c r="JM63" s="154"/>
      <c r="JN63" s="154"/>
      <c r="JO63" s="154"/>
      <c r="JP63" s="154"/>
      <c r="JQ63" s="154"/>
      <c r="JR63" s="154"/>
      <c r="JS63" s="154"/>
      <c r="JT63" s="154"/>
      <c r="JU63" s="154"/>
      <c r="JV63" s="154"/>
      <c r="JW63" s="154"/>
      <c r="JX63" s="154"/>
      <c r="JY63" s="154"/>
      <c r="JZ63" s="154"/>
      <c r="KA63" s="154"/>
      <c r="KB63" s="154"/>
      <c r="KC63" s="154"/>
      <c r="KD63" s="154"/>
      <c r="KE63" s="154"/>
      <c r="KF63" s="154"/>
      <c r="KG63" s="154"/>
      <c r="KH63" s="154"/>
      <c r="KI63" s="154"/>
      <c r="KJ63" s="154"/>
      <c r="KK63" s="154"/>
      <c r="KL63" s="154"/>
      <c r="KM63" s="154"/>
      <c r="KN63" s="154"/>
      <c r="KO63" s="154"/>
      <c r="KP63" s="154"/>
      <c r="KQ63" s="154"/>
      <c r="KR63" s="154"/>
      <c r="KS63" s="154"/>
      <c r="KT63" s="154"/>
      <c r="KU63" s="154"/>
      <c r="KV63" s="154"/>
      <c r="KW63" s="154"/>
      <c r="KX63" s="154"/>
      <c r="KY63" s="154"/>
      <c r="KZ63" s="154"/>
      <c r="LA63" s="154"/>
      <c r="LB63" s="154"/>
      <c r="LC63" s="154"/>
      <c r="LD63" s="154"/>
      <c r="LE63" s="154"/>
      <c r="LF63" s="154"/>
      <c r="LG63" s="154"/>
      <c r="LH63" s="154"/>
      <c r="LI63" s="154"/>
      <c r="LJ63" s="154"/>
      <c r="LK63" s="154"/>
      <c r="LL63" s="154"/>
      <c r="LM63" s="154"/>
      <c r="LN63" s="154"/>
      <c r="LO63" s="154"/>
      <c r="LP63" s="154"/>
      <c r="LQ63" s="154"/>
      <c r="LR63" s="154"/>
      <c r="LS63" s="154"/>
      <c r="LT63" s="154"/>
      <c r="LU63" s="154"/>
      <c r="LV63" s="154"/>
      <c r="LW63" s="154"/>
      <c r="LX63" s="154"/>
      <c r="LY63" s="154"/>
      <c r="LZ63" s="154"/>
      <c r="MA63" s="154"/>
      <c r="MB63" s="154"/>
      <c r="MC63" s="154"/>
      <c r="MD63" s="154"/>
      <c r="ME63" s="154"/>
      <c r="MF63" s="154"/>
      <c r="MG63" s="154"/>
      <c r="MH63" s="154"/>
      <c r="MI63" s="154"/>
      <c r="MJ63" s="154"/>
      <c r="MK63" s="154"/>
      <c r="ML63" s="154"/>
      <c r="MM63" s="154"/>
      <c r="MN63" s="154"/>
      <c r="MO63" s="154"/>
      <c r="MP63" s="154"/>
      <c r="MQ63" s="154"/>
      <c r="MR63" s="154"/>
      <c r="MS63" s="154"/>
      <c r="MT63" s="154"/>
      <c r="MU63" s="154"/>
      <c r="MV63" s="154"/>
      <c r="MW63" s="154"/>
      <c r="MX63" s="154"/>
      <c r="MY63" s="154"/>
      <c r="MZ63" s="154"/>
      <c r="NA63" s="154"/>
      <c r="NB63" s="154"/>
      <c r="NC63" s="154"/>
      <c r="ND63" s="154"/>
      <c r="NE63" s="154"/>
      <c r="NF63" s="154"/>
      <c r="NG63" s="154"/>
      <c r="NH63" s="154"/>
      <c r="NI63" s="154"/>
      <c r="NJ63" s="154"/>
      <c r="NK63" s="154"/>
      <c r="NL63" s="154"/>
      <c r="NM63" s="154"/>
      <c r="NN63" s="154"/>
      <c r="NO63" s="154"/>
      <c r="NP63" s="154"/>
      <c r="NQ63" s="154"/>
      <c r="NR63" s="154"/>
      <c r="NS63" s="154"/>
      <c r="NT63" s="154"/>
      <c r="NU63" s="154"/>
      <c r="NV63" s="154"/>
      <c r="NW63" s="154"/>
      <c r="NX63" s="154"/>
      <c r="NY63" s="154"/>
      <c r="NZ63" s="154"/>
      <c r="OA63" s="154"/>
      <c r="OB63" s="154"/>
      <c r="OC63" s="154"/>
      <c r="OD63" s="154"/>
      <c r="OE63" s="154"/>
      <c r="OF63" s="154"/>
      <c r="OG63" s="154"/>
      <c r="OH63" s="154"/>
      <c r="OI63" s="154"/>
      <c r="OJ63" s="154"/>
      <c r="OK63" s="154"/>
      <c r="OL63" s="154"/>
      <c r="OM63" s="154"/>
      <c r="ON63" s="154"/>
      <c r="OO63" s="154"/>
      <c r="OP63" s="154"/>
      <c r="OQ63" s="154"/>
      <c r="OR63" s="154"/>
      <c r="OS63" s="154"/>
      <c r="OT63" s="154"/>
      <c r="OU63" s="154"/>
      <c r="OV63" s="154"/>
      <c r="OW63" s="154"/>
      <c r="OX63" s="154"/>
      <c r="OY63" s="154"/>
      <c r="OZ63" s="154"/>
      <c r="PA63" s="154"/>
      <c r="PB63" s="154"/>
      <c r="PC63" s="154"/>
      <c r="PD63" s="154"/>
      <c r="PE63" s="154"/>
      <c r="PF63" s="154"/>
      <c r="PG63" s="154"/>
      <c r="PH63" s="154"/>
      <c r="PI63" s="154"/>
      <c r="PJ63" s="154"/>
      <c r="PK63" s="154"/>
      <c r="PL63" s="154"/>
      <c r="PM63" s="154"/>
      <c r="PN63" s="154"/>
      <c r="PO63" s="154"/>
      <c r="PP63" s="154"/>
      <c r="PQ63" s="154"/>
      <c r="PR63" s="154"/>
      <c r="PS63" s="154"/>
      <c r="PT63" s="154"/>
      <c r="PU63" s="154"/>
      <c r="PV63" s="154"/>
      <c r="PW63" s="154"/>
      <c r="PX63" s="154"/>
      <c r="PY63" s="154"/>
      <c r="PZ63" s="154"/>
      <c r="QA63" s="154"/>
      <c r="QB63" s="154"/>
      <c r="QC63" s="154"/>
      <c r="QD63" s="154"/>
      <c r="QE63" s="154"/>
      <c r="QF63" s="154"/>
      <c r="QG63" s="154"/>
      <c r="QH63" s="154"/>
      <c r="QI63" s="154"/>
      <c r="QJ63" s="154"/>
      <c r="QK63" s="154"/>
      <c r="QL63" s="154"/>
      <c r="QM63" s="154"/>
      <c r="QN63" s="154"/>
      <c r="QO63" s="154"/>
      <c r="QP63" s="154"/>
      <c r="QQ63" s="154"/>
      <c r="QR63" s="154"/>
      <c r="QS63" s="154"/>
      <c r="QT63" s="154"/>
      <c r="QU63" s="154"/>
      <c r="QV63" s="154"/>
      <c r="QW63" s="154"/>
      <c r="QX63" s="154"/>
      <c r="QY63" s="154"/>
      <c r="QZ63" s="154"/>
      <c r="RA63" s="154"/>
      <c r="RB63" s="154"/>
      <c r="RC63" s="154"/>
      <c r="RD63" s="154"/>
      <c r="RE63" s="154"/>
      <c r="RF63" s="154"/>
      <c r="RG63" s="154"/>
      <c r="RH63" s="154"/>
      <c r="RI63" s="154"/>
      <c r="RJ63" s="154"/>
      <c r="RK63" s="154"/>
      <c r="RL63" s="154"/>
      <c r="RM63" s="154"/>
      <c r="RN63" s="154"/>
      <c r="RO63" s="154"/>
      <c r="RP63" s="154"/>
      <c r="RQ63" s="154"/>
      <c r="RR63" s="154"/>
      <c r="RS63" s="154"/>
      <c r="RT63" s="154"/>
      <c r="RU63" s="154"/>
      <c r="RV63" s="154"/>
      <c r="RW63" s="154"/>
      <c r="RX63" s="154"/>
      <c r="RY63" s="154"/>
      <c r="RZ63" s="154"/>
      <c r="SA63" s="154"/>
      <c r="SB63" s="154"/>
      <c r="SC63" s="154"/>
      <c r="SD63" s="154"/>
      <c r="SE63" s="154"/>
      <c r="SF63" s="154"/>
      <c r="SG63" s="154"/>
      <c r="SH63" s="154"/>
      <c r="SI63" s="154"/>
      <c r="SJ63" s="154"/>
      <c r="SK63" s="154"/>
      <c r="SL63" s="154"/>
      <c r="SM63" s="154"/>
      <c r="SN63" s="154"/>
      <c r="SO63" s="154"/>
      <c r="SP63" s="154"/>
      <c r="SQ63" s="154"/>
      <c r="SR63" s="154"/>
      <c r="SS63" s="154"/>
      <c r="ST63" s="154"/>
      <c r="SU63" s="154"/>
      <c r="SV63" s="154"/>
      <c r="SW63" s="154"/>
      <c r="SX63" s="154"/>
      <c r="SY63" s="154"/>
      <c r="SZ63" s="154"/>
    </row>
    <row r="64" spans="1:520" ht="15" hidden="1" customHeight="1" outlineLevel="1" x14ac:dyDescent="0.35">
      <c r="D64" s="140" t="s">
        <v>79</v>
      </c>
      <c r="E64" s="102">
        <v>1</v>
      </c>
      <c r="F64" s="171">
        <f ca="1">IF(F$4&lt;&gt;"",
IF(AND(F$63&lt;0,OFFSET(F$30,0,$E64)&gt;0),
IF(SUM(F$63:F63)+OFFSET(F$30,0,$E64)&lt;0,OFFSET(F$30,0,$E64),ABS(SUM(F$63:F63))),
0),"")</f>
        <v>0</v>
      </c>
      <c r="G64" s="153">
        <f ca="1">IF(G$4&lt;&gt;"",IF(AND(G$63&lt;0,OFFSET(G$30,0,$E64)&lt;&gt;"",OFFSET(G$30,0,$E64)&gt;0),
IF((SUM(G$63:G63)+OFFSET(G$30,0,$E64)-IF(COLUMN(F$64)&gt;=COLUMN($F$64),F65,0)-IF(COLUMN(E$64)&gt;=COLUMN($F$64),E66,0)-IF(COLUMN(D$64)&gt;=COLUMN($F$64),D67,0)-IF(COLUMN(C$64)&gt;=COLUMN($F$64),C68,0)-IF(COLUMN(B$64)&gt;=COLUMN($F$64),B69,0)-IF(COLUMN(A$64)&gt;=COLUMN($F$64),A70,0))&lt;0,OFFSET(G$30,0,$E64)-IF(COLUMN(F$64)&gt;=COLUMN($F$64),F65,0)-IF(COLUMN(E$64)&gt;=COLUMN($F$64),E66,0)-IF(COLUMN(D$64)&gt;=COLUMN($F$64),D67,0)-IF(COLUMN(C$64)&gt;=COLUMN($F$64),C68,0)-IF(COLUMN(B$64)&gt;=COLUMN($F$64),B69,0)-IF(COLUMN(A$64)&gt;=COLUMN($F$64),A70,0),ABS(SUM(G$63:G63))),0),"")</f>
        <v>0</v>
      </c>
      <c r="H64" s="153">
        <f ca="1">IF(H$4&lt;&gt;"",IF(AND(H$63&lt;0,OFFSET(H$30,0,$E64)&lt;&gt;"",OFFSET(H$30,0,$E64)&gt;0),
IF((SUM(H$63:H63)+OFFSET(H$30,0,$E64)-IF(COLUMN(G$64)&gt;=COLUMN($F$64),G65,0)-IF(COLUMN(F$64)&gt;=COLUMN($F$64),F66,0)-IF(COLUMN(E$64)&gt;=COLUMN($F$64),E67,0)-IF(COLUMN(D$64)&gt;=COLUMN($F$64),D68,0)-IF(COLUMN(C$64)&gt;=COLUMN($F$64),C69,0)-IF(COLUMN(B$64)&gt;=COLUMN($F$64),B70,0))&lt;0,OFFSET(H$30,0,$E64)-IF(COLUMN(G$64)&gt;=COLUMN($F$64),G65,0)-IF(COLUMN(F$64)&gt;=COLUMN($F$64),F66,0)-IF(COLUMN(E$64)&gt;=COLUMN($F$64),E67,0)-IF(COLUMN(D$64)&gt;=COLUMN($F$64),D68,0)-IF(COLUMN(C$64)&gt;=COLUMN($F$64),C69,0)-IF(COLUMN(B$64)&gt;=COLUMN($F$64),B70,0),ABS(SUM(H$63:H63))),0),"")</f>
        <v>0</v>
      </c>
      <c r="I64" s="153">
        <f ca="1">IF(I$4&lt;&gt;"",IF(AND(I$63&lt;0,OFFSET(I$30,0,$E64)&lt;&gt;"",OFFSET(I$30,0,$E64)&gt;0),
IF((SUM(I$63:I63)+OFFSET(I$30,0,$E64)-IF(COLUMN(H$64)&gt;=COLUMN($F$64),H65,0)-IF(COLUMN(G$64)&gt;=COLUMN($F$64),G66,0)-IF(COLUMN(F$64)&gt;=COLUMN($F$64),F67,0)-IF(COLUMN(E$64)&gt;=COLUMN($F$64),E68,0)-IF(COLUMN(D$64)&gt;=COLUMN($F$64),D69,0)-IF(COLUMN(C$64)&gt;=COLUMN($F$64),C70,0))&lt;0,OFFSET(I$30,0,$E64)-IF(COLUMN(H$64)&gt;=COLUMN($F$64),H65,0)-IF(COLUMN(G$64)&gt;=COLUMN($F$64),G66,0)-IF(COLUMN(F$64)&gt;=COLUMN($F$64),F67,0)-IF(COLUMN(E$64)&gt;=COLUMN($F$64),E68,0)-IF(COLUMN(D$64)&gt;=COLUMN($F$64),D69,0)-IF(COLUMN(C$64)&gt;=COLUMN($F$64),C70,0),ABS(SUM(I$63:I63))),0),"")</f>
        <v>0</v>
      </c>
      <c r="J64" s="153">
        <f ca="1">IF(J$4&lt;&gt;"",IF(AND(J$63&lt;0,OFFSET(J$30,0,$E64)&lt;&gt;"",OFFSET(J$30,0,$E64)&gt;0),
IF((SUM(J$63:J63)+OFFSET(J$30,0,$E64)-IF(COLUMN(I$64)&gt;=COLUMN($F$64),I65,0)-IF(COLUMN(H$64)&gt;=COLUMN($F$64),H66,0)-IF(COLUMN(G$64)&gt;=COLUMN($F$64),G67,0)-IF(COLUMN(F$64)&gt;=COLUMN($F$64),F68,0)-IF(COLUMN(E$64)&gt;=COLUMN($F$64),E69,0)-IF(COLUMN(D$64)&gt;=COLUMN($F$64),D70,0))&lt;0,OFFSET(J$30,0,$E64)-IF(COLUMN(I$64)&gt;=COLUMN($F$64),I65,0)-IF(COLUMN(H$64)&gt;=COLUMN($F$64),H66,0)-IF(COLUMN(G$64)&gt;=COLUMN($F$64),G67,0)-IF(COLUMN(F$64)&gt;=COLUMN($F$64),F68,0)-IF(COLUMN(E$64)&gt;=COLUMN($F$64),E69,0)-IF(COLUMN(D$64)&gt;=COLUMN($F$64),D70,0),ABS(SUM(J$63:J63))),0),"")</f>
        <v>0</v>
      </c>
      <c r="K64" s="153">
        <f ca="1">IF(K$4&lt;&gt;"",IF(AND(K$63&lt;0,OFFSET(K$30,0,$E64)&lt;&gt;"",OFFSET(K$30,0,$E64)&gt;0),
IF((SUM(K$63:K63)+OFFSET(K$30,0,$E64)-IF(COLUMN(J$64)&gt;=COLUMN($F$64),J65,0)-IF(COLUMN(I$64)&gt;=COLUMN($F$64),I66,0)-IF(COLUMN(H$64)&gt;=COLUMN($F$64),H67,0)-IF(COLUMN(G$64)&gt;=COLUMN($F$64),G68,0)-IF(COLUMN(F$64)&gt;=COLUMN($F$64),F69,0)-IF(COLUMN(E$64)&gt;=COLUMN($F$64),E70,0))&lt;0,OFFSET(K$30,0,$E64)-IF(COLUMN(J$64)&gt;=COLUMN($F$64),J65,0)-IF(COLUMN(I$64)&gt;=COLUMN($F$64),I66,0)-IF(COLUMN(H$64)&gt;=COLUMN($F$64),H67,0)-IF(COLUMN(G$64)&gt;=COLUMN($F$64),G68,0)-IF(COLUMN(F$64)&gt;=COLUMN($F$64),F69,0)-IF(COLUMN(E$64)&gt;=COLUMN($F$64),E70,0),ABS(SUM(K$63:K63))),0),"")</f>
        <v>0</v>
      </c>
      <c r="L64" s="153">
        <f ca="1">IF(L$4&lt;&gt;"",IF(AND(L$63&lt;0,OFFSET(L$30,0,$E64)&lt;&gt;"",OFFSET(L$30,0,$E64)&gt;0),
IF((SUM(L$63:L63)+OFFSET(L$30,0,$E64)-IF(COLUMN(K$64)&gt;=COLUMN($F$64),K65,0)-IF(COLUMN(J$64)&gt;=COLUMN($F$64),J66,0)-IF(COLUMN(I$64)&gt;=COLUMN($F$64),I67,0)-IF(COLUMN(H$64)&gt;=COLUMN($F$64),H68,0)-IF(COLUMN(G$64)&gt;=COLUMN($F$64),G69,0)-IF(COLUMN(F$64)&gt;=COLUMN($F$64),F70,0))&lt;0,OFFSET(L$30,0,$E64)-IF(COLUMN(K$64)&gt;=COLUMN($F$64),K65,0)-IF(COLUMN(J$64)&gt;=COLUMN($F$64),J66,0)-IF(COLUMN(I$64)&gt;=COLUMN($F$64),I67,0)-IF(COLUMN(H$64)&gt;=COLUMN($F$64),H68,0)-IF(COLUMN(G$64)&gt;=COLUMN($F$64),G69,0)-IF(COLUMN(F$64)&gt;=COLUMN($F$64),F70,0),ABS(SUM(L$63:L63))),0),"")</f>
        <v>0</v>
      </c>
      <c r="M64" s="153">
        <f ca="1">IF(M$4&lt;&gt;"",IF(AND(M$63&lt;0,OFFSET(M$30,0,$E64)&lt;&gt;"",OFFSET(M$30,0,$E64)&gt;0),
IF((SUM(M$63:M63)+OFFSET(M$30,0,$E64)-IF(COLUMN(L$64)&gt;=COLUMN($F$64),L65,0)-IF(COLUMN(K$64)&gt;=COLUMN($F$64),K66,0)-IF(COLUMN(J$64)&gt;=COLUMN($F$64),J67,0)-IF(COLUMN(I$64)&gt;=COLUMN($F$64),I68,0)-IF(COLUMN(H$64)&gt;=COLUMN($F$64),H69,0)-IF(COLUMN(G$64)&gt;=COLUMN($F$64),G70,0))&lt;0,OFFSET(M$30,0,$E64)-IF(COLUMN(L$64)&gt;=COLUMN($F$64),L65,0)-IF(COLUMN(K$64)&gt;=COLUMN($F$64),K66,0)-IF(COLUMN(J$64)&gt;=COLUMN($F$64),J67,0)-IF(COLUMN(I$64)&gt;=COLUMN($F$64),I68,0)-IF(COLUMN(H$64)&gt;=COLUMN($F$64),H69,0)-IF(COLUMN(G$64)&gt;=COLUMN($F$64),G70,0),ABS(SUM(M$63:M63))),0),"")</f>
        <v>0</v>
      </c>
      <c r="N64" s="153">
        <f ca="1">IF(N$4&lt;&gt;"",IF(AND(N$63&lt;0,OFFSET(N$30,0,$E64)&lt;&gt;"",OFFSET(N$30,0,$E64)&gt;0),
IF((SUM(N$63:N63)+OFFSET(N$30,0,$E64)-IF(COLUMN(M$64)&gt;=COLUMN($F$64),M65,0)-IF(COLUMN(L$64)&gt;=COLUMN($F$64),L66,0)-IF(COLUMN(K$64)&gt;=COLUMN($F$64),K67,0)-IF(COLUMN(J$64)&gt;=COLUMN($F$64),J68,0)-IF(COLUMN(I$64)&gt;=COLUMN($F$64),I69,0)-IF(COLUMN(H$64)&gt;=COLUMN($F$64),H70,0))&lt;0,OFFSET(N$30,0,$E64)-IF(COLUMN(M$64)&gt;=COLUMN($F$64),M65,0)-IF(COLUMN(L$64)&gt;=COLUMN($F$64),L66,0)-IF(COLUMN(K$64)&gt;=COLUMN($F$64),K67,0)-IF(COLUMN(J$64)&gt;=COLUMN($F$64),J68,0)-IF(COLUMN(I$64)&gt;=COLUMN($F$64),I69,0)-IF(COLUMN(H$64)&gt;=COLUMN($F$64),H70,0),ABS(SUM(N$63:N63))),0),"")</f>
        <v>0</v>
      </c>
      <c r="O64" s="153">
        <f ca="1">IF(O$4&lt;&gt;"",IF(AND(O$63&lt;0,OFFSET(O$30,0,$E64)&lt;&gt;"",OFFSET(O$30,0,$E64)&gt;0),
IF((SUM(O$63:O63)+OFFSET(O$30,0,$E64)-IF(COLUMN(N$64)&gt;=COLUMN($F$64),N65,0)-IF(COLUMN(M$64)&gt;=COLUMN($F$64),M66,0)-IF(COLUMN(L$64)&gt;=COLUMN($F$64),L67,0)-IF(COLUMN(K$64)&gt;=COLUMN($F$64),K68,0)-IF(COLUMN(J$64)&gt;=COLUMN($F$64),J69,0)-IF(COLUMN(I$64)&gt;=COLUMN($F$64),I70,0))&lt;0,OFFSET(O$30,0,$E64)-IF(COLUMN(N$64)&gt;=COLUMN($F$64),N65,0)-IF(COLUMN(M$64)&gt;=COLUMN($F$64),M66,0)-IF(COLUMN(L$64)&gt;=COLUMN($F$64),L67,0)-IF(COLUMN(K$64)&gt;=COLUMN($F$64),K68,0)-IF(COLUMN(J$64)&gt;=COLUMN($F$64),J69,0)-IF(COLUMN(I$64)&gt;=COLUMN($F$64),I70,0),ABS(SUM(O$63:O63))),0),"")</f>
        <v>0</v>
      </c>
      <c r="P64" s="153">
        <f ca="1">IF(P$4&lt;&gt;"",IF(AND(P$63&lt;0,OFFSET(P$30,0,$E64)&lt;&gt;"",OFFSET(P$30,0,$E64)&gt;0),
IF((SUM(P$63:P63)+OFFSET(P$30,0,$E64)-IF(COLUMN(O$64)&gt;=COLUMN($F$64),O65,0)-IF(COLUMN(N$64)&gt;=COLUMN($F$64),N66,0)-IF(COLUMN(M$64)&gt;=COLUMN($F$64),M67,0)-IF(COLUMN(L$64)&gt;=COLUMN($F$64),L68,0)-IF(COLUMN(K$64)&gt;=COLUMN($F$64),K69,0)-IF(COLUMN(J$64)&gt;=COLUMN($F$64),J70,0))&lt;0,OFFSET(P$30,0,$E64)-IF(COLUMN(O$64)&gt;=COLUMN($F$64),O65,0)-IF(COLUMN(N$64)&gt;=COLUMN($F$64),N66,0)-IF(COLUMN(M$64)&gt;=COLUMN($F$64),M67,0)-IF(COLUMN(L$64)&gt;=COLUMN($F$64),L68,0)-IF(COLUMN(K$64)&gt;=COLUMN($F$64),K69,0)-IF(COLUMN(J$64)&gt;=COLUMN($F$64),J70,0),ABS(SUM(P$63:P63))),0),"")</f>
        <v>0</v>
      </c>
      <c r="Q64" s="153">
        <f ca="1">IF(Q$4&lt;&gt;"",IF(AND(Q$63&lt;0,OFFSET(Q$30,0,$E64)&lt;&gt;"",OFFSET(Q$30,0,$E64)&gt;0),
IF((SUM(Q$63:Q63)+OFFSET(Q$30,0,$E64)-IF(COLUMN(P$64)&gt;=COLUMN($F$64),P65,0)-IF(COLUMN(O$64)&gt;=COLUMN($F$64),O66,0)-IF(COLUMN(N$64)&gt;=COLUMN($F$64),N67,0)-IF(COLUMN(M$64)&gt;=COLUMN($F$64),M68,0)-IF(COLUMN(L$64)&gt;=COLUMN($F$64),L69,0)-IF(COLUMN(K$64)&gt;=COLUMN($F$64),K70,0))&lt;0,OFFSET(Q$30,0,$E64)-IF(COLUMN(P$64)&gt;=COLUMN($F$64),P65,0)-IF(COLUMN(O$64)&gt;=COLUMN($F$64),O66,0)-IF(COLUMN(N$64)&gt;=COLUMN($F$64),N67,0)-IF(COLUMN(M$64)&gt;=COLUMN($F$64),M68,0)-IF(COLUMN(L$64)&gt;=COLUMN($F$64),L69,0)-IF(COLUMN(K$64)&gt;=COLUMN($F$64),K70,0),ABS(SUM(Q$63:Q63))),0),"")</f>
        <v>0</v>
      </c>
      <c r="R64" s="153">
        <f ca="1">IF(R$4&lt;&gt;"",IF(AND(R$63&lt;0,OFFSET(R$30,0,$E64)&lt;&gt;"",OFFSET(R$30,0,$E64)&gt;0),
IF((SUM(R$63:R63)+OFFSET(R$30,0,$E64)-IF(COLUMN(Q$64)&gt;=COLUMN($F$64),Q65,0)-IF(COLUMN(P$64)&gt;=COLUMN($F$64),P66,0)-IF(COLUMN(O$64)&gt;=COLUMN($F$64),O67,0)-IF(COLUMN(N$64)&gt;=COLUMN($F$64),N68,0)-IF(COLUMN(M$64)&gt;=COLUMN($F$64),M69,0)-IF(COLUMN(L$64)&gt;=COLUMN($F$64),L70,0))&lt;0,OFFSET(R$30,0,$E64)-IF(COLUMN(Q$64)&gt;=COLUMN($F$64),Q65,0)-IF(COLUMN(P$64)&gt;=COLUMN($F$64),P66,0)-IF(COLUMN(O$64)&gt;=COLUMN($F$64),O67,0)-IF(COLUMN(N$64)&gt;=COLUMN($F$64),N68,0)-IF(COLUMN(M$64)&gt;=COLUMN($F$64),M69,0)-IF(COLUMN(L$64)&gt;=COLUMN($F$64),L70,0),ABS(SUM(R$63:R63))),0),"")</f>
        <v>0</v>
      </c>
      <c r="S64" s="153">
        <f ca="1">IF(S$4&lt;&gt;"",IF(AND(S$63&lt;0,OFFSET(S$30,0,$E64)&lt;&gt;"",OFFSET(S$30,0,$E64)&gt;0),
IF((SUM(S$63:S63)+OFFSET(S$30,0,$E64)-IF(COLUMN(R$64)&gt;=COLUMN($F$64),R65,0)-IF(COLUMN(Q$64)&gt;=COLUMN($F$64),Q66,0)-IF(COLUMN(P$64)&gt;=COLUMN($F$64),P67,0)-IF(COLUMN(O$64)&gt;=COLUMN($F$64),O68,0)-IF(COLUMN(N$64)&gt;=COLUMN($F$64),N69,0)-IF(COLUMN(M$64)&gt;=COLUMN($F$64),M70,0))&lt;0,OFFSET(S$30,0,$E64)-IF(COLUMN(R$64)&gt;=COLUMN($F$64),R65,0)-IF(COLUMN(Q$64)&gt;=COLUMN($F$64),Q66,0)-IF(COLUMN(P$64)&gt;=COLUMN($F$64),P67,0)-IF(COLUMN(O$64)&gt;=COLUMN($F$64),O68,0)-IF(COLUMN(N$64)&gt;=COLUMN($F$64),N69,0)-IF(COLUMN(M$64)&gt;=COLUMN($F$64),M70,0),ABS(SUM(S$63:S63))),0),"")</f>
        <v>0</v>
      </c>
      <c r="T64" s="153">
        <f ca="1">IF(T$4&lt;&gt;"",IF(AND(T$63&lt;0,OFFSET(T$30,0,$E64)&lt;&gt;"",OFFSET(T$30,0,$E64)&gt;0),
IF((SUM(T$63:T63)+OFFSET(T$30,0,$E64)-IF(COLUMN(S$64)&gt;=COLUMN($F$64),S65,0)-IF(COLUMN(R$64)&gt;=COLUMN($F$64),R66,0)-IF(COLUMN(Q$64)&gt;=COLUMN($F$64),Q67,0)-IF(COLUMN(P$64)&gt;=COLUMN($F$64),P68,0)-IF(COLUMN(O$64)&gt;=COLUMN($F$64),O69,0)-IF(COLUMN(N$64)&gt;=COLUMN($F$64),N70,0))&lt;0,OFFSET(T$30,0,$E64)-IF(COLUMN(S$64)&gt;=COLUMN($F$64),S65,0)-IF(COLUMN(R$64)&gt;=COLUMN($F$64),R66,0)-IF(COLUMN(Q$64)&gt;=COLUMN($F$64),Q67,0)-IF(COLUMN(P$64)&gt;=COLUMN($F$64),P68,0)-IF(COLUMN(O$64)&gt;=COLUMN($F$64),O69,0)-IF(COLUMN(N$64)&gt;=COLUMN($F$64),N70,0),ABS(SUM(T$63:T63))),0),"")</f>
        <v>0</v>
      </c>
      <c r="U64" s="153">
        <f ca="1">IF(U$4&lt;&gt;"",IF(AND(U$63&lt;0,OFFSET(U$30,0,$E64)&lt;&gt;"",OFFSET(U$30,0,$E64)&gt;0),
IF((SUM(U$63:U63)+OFFSET(U$30,0,$E64)-IF(COLUMN(T$64)&gt;=COLUMN($F$64),T65,0)-IF(COLUMN(S$64)&gt;=COLUMN($F$64),S66,0)-IF(COLUMN(R$64)&gt;=COLUMN($F$64),R67,0)-IF(COLUMN(Q$64)&gt;=COLUMN($F$64),Q68,0)-IF(COLUMN(P$64)&gt;=COLUMN($F$64),P69,0)-IF(COLUMN(O$64)&gt;=COLUMN($F$64),O70,0))&lt;0,OFFSET(U$30,0,$E64)-IF(COLUMN(T$64)&gt;=COLUMN($F$64),T65,0)-IF(COLUMN(S$64)&gt;=COLUMN($F$64),S66,0)-IF(COLUMN(R$64)&gt;=COLUMN($F$64),R67,0)-IF(COLUMN(Q$64)&gt;=COLUMN($F$64),Q68,0)-IF(COLUMN(P$64)&gt;=COLUMN($F$64),P69,0)-IF(COLUMN(O$64)&gt;=COLUMN($F$64),O70,0),ABS(SUM(U$63:U63))),0),"")</f>
        <v>0</v>
      </c>
      <c r="V64" s="153">
        <f ca="1">IF(V$4&lt;&gt;"",IF(AND(V$63&lt;0,OFFSET(V$30,0,$E64)&lt;&gt;"",OFFSET(V$30,0,$E64)&gt;0),
IF((SUM(V$63:V63)+OFFSET(V$30,0,$E64)-IF(COLUMN(U$64)&gt;=COLUMN($F$64),U65,0)-IF(COLUMN(T$64)&gt;=COLUMN($F$64),T66,0)-IF(COLUMN(S$64)&gt;=COLUMN($F$64),S67,0)-IF(COLUMN(R$64)&gt;=COLUMN($F$64),R68,0)-IF(COLUMN(Q$64)&gt;=COLUMN($F$64),Q69,0)-IF(COLUMN(P$64)&gt;=COLUMN($F$64),P70,0))&lt;0,OFFSET(V$30,0,$E64)-IF(COLUMN(U$64)&gt;=COLUMN($F$64),U65,0)-IF(COLUMN(T$64)&gt;=COLUMN($F$64),T66,0)-IF(COLUMN(S$64)&gt;=COLUMN($F$64),S67,0)-IF(COLUMN(R$64)&gt;=COLUMN($F$64),R68,0)-IF(COLUMN(Q$64)&gt;=COLUMN($F$64),Q69,0)-IF(COLUMN(P$64)&gt;=COLUMN($F$64),P70,0),ABS(SUM(V$63:V63))),0),"")</f>
        <v>0</v>
      </c>
      <c r="W64" s="153">
        <f ca="1">IF(W$4&lt;&gt;"",IF(AND(W$63&lt;0,OFFSET(W$30,0,$E64)&lt;&gt;"",OFFSET(W$30,0,$E64)&gt;0),
IF((SUM(W$63:W63)+OFFSET(W$30,0,$E64)-IF(COLUMN(V$64)&gt;=COLUMN($F$64),V65,0)-IF(COLUMN(U$64)&gt;=COLUMN($F$64),U66,0)-IF(COLUMN(T$64)&gt;=COLUMN($F$64),T67,0)-IF(COLUMN(S$64)&gt;=COLUMN($F$64),S68,0)-IF(COLUMN(R$64)&gt;=COLUMN($F$64),R69,0)-IF(COLUMN(Q$64)&gt;=COLUMN($F$64),Q70,0))&lt;0,OFFSET(W$30,0,$E64)-IF(COLUMN(V$64)&gt;=COLUMN($F$64),V65,0)-IF(COLUMN(U$64)&gt;=COLUMN($F$64),U66,0)-IF(COLUMN(T$64)&gt;=COLUMN($F$64),T67,0)-IF(COLUMN(S$64)&gt;=COLUMN($F$64),S68,0)-IF(COLUMN(R$64)&gt;=COLUMN($F$64),R69,0)-IF(COLUMN(Q$64)&gt;=COLUMN($F$64),Q70,0),ABS(SUM(W$63:W63))),0),"")</f>
        <v>0</v>
      </c>
      <c r="X64" s="153">
        <f ca="1">IF(X$4&lt;&gt;"",IF(AND(X$63&lt;0,OFFSET(X$30,0,$E64)&lt;&gt;"",OFFSET(X$30,0,$E64)&gt;0),
IF((SUM(X$63:X63)+OFFSET(X$30,0,$E64)-IF(COLUMN(W$64)&gt;=COLUMN($F$64),W65,0)-IF(COLUMN(V$64)&gt;=COLUMN($F$64),V66,0)-IF(COLUMN(U$64)&gt;=COLUMN($F$64),U67,0)-IF(COLUMN(T$64)&gt;=COLUMN($F$64),T68,0)-IF(COLUMN(S$64)&gt;=COLUMN($F$64),S69,0)-IF(COLUMN(R$64)&gt;=COLUMN($F$64),R70,0))&lt;0,OFFSET(X$30,0,$E64)-IF(COLUMN(W$64)&gt;=COLUMN($F$64),W65,0)-IF(COLUMN(V$64)&gt;=COLUMN($F$64),V66,0)-IF(COLUMN(U$64)&gt;=COLUMN($F$64),U67,0)-IF(COLUMN(T$64)&gt;=COLUMN($F$64),T68,0)-IF(COLUMN(S$64)&gt;=COLUMN($F$64),S69,0)-IF(COLUMN(R$64)&gt;=COLUMN($F$64),R70,0),ABS(SUM(X$63:X63))),0),"")</f>
        <v>0</v>
      </c>
      <c r="Y64" s="153">
        <f ca="1">IF(Y$4&lt;&gt;"",IF(AND(Y$63&lt;0,OFFSET(Y$30,0,$E64)&lt;&gt;"",OFFSET(Y$30,0,$E64)&gt;0),
IF((SUM(Y$63:Y63)+OFFSET(Y$30,0,$E64)-IF(COLUMN(X$64)&gt;=COLUMN($F$64),X65,0)-IF(COLUMN(W$64)&gt;=COLUMN($F$64),W66,0)-IF(COLUMN(V$64)&gt;=COLUMN($F$64),V67,0)-IF(COLUMN(U$64)&gt;=COLUMN($F$64),U68,0)-IF(COLUMN(T$64)&gt;=COLUMN($F$64),T69,0)-IF(COLUMN(S$64)&gt;=COLUMN($F$64),S70,0))&lt;0,OFFSET(Y$30,0,$E64)-IF(COLUMN(X$64)&gt;=COLUMN($F$64),X65,0)-IF(COLUMN(W$64)&gt;=COLUMN($F$64),W66,0)-IF(COLUMN(V$64)&gt;=COLUMN($F$64),V67,0)-IF(COLUMN(U$64)&gt;=COLUMN($F$64),U68,0)-IF(COLUMN(T$64)&gt;=COLUMN($F$64),T69,0)-IF(COLUMN(S$64)&gt;=COLUMN($F$64),S70,0),ABS(SUM(Y$63:Y63))),0),"")</f>
        <v>0</v>
      </c>
      <c r="Z64" s="153">
        <f ca="1">IF(Z$4&lt;&gt;"",IF(AND(Z$63&lt;0,OFFSET(Z$30,0,$E64)&lt;&gt;"",OFFSET(Z$30,0,$E64)&gt;0),
IF((SUM(Z$63:Z63)+OFFSET(Z$30,0,$E64)-IF(COLUMN(Y$64)&gt;=COLUMN($F$64),Y65,0)-IF(COLUMN(X$64)&gt;=COLUMN($F$64),X66,0)-IF(COLUMN(W$64)&gt;=COLUMN($F$64),W67,0)-IF(COLUMN(V$64)&gt;=COLUMN($F$64),V68,0)-IF(COLUMN(U$64)&gt;=COLUMN($F$64),U69,0)-IF(COLUMN(T$64)&gt;=COLUMN($F$64),T70,0))&lt;0,OFFSET(Z$30,0,$E64)-IF(COLUMN(Y$64)&gt;=COLUMN($F$64),Y65,0)-IF(COLUMN(X$64)&gt;=COLUMN($F$64),X66,0)-IF(COLUMN(W$64)&gt;=COLUMN($F$64),W67,0)-IF(COLUMN(V$64)&gt;=COLUMN($F$64),V68,0)-IF(COLUMN(U$64)&gt;=COLUMN($F$64),U69,0)-IF(COLUMN(T$64)&gt;=COLUMN($F$64),T70,0),ABS(SUM(Z$63:Z63))),0),"")</f>
        <v>0</v>
      </c>
      <c r="AA64" s="153">
        <f ca="1">IF(AA$4&lt;&gt;"",IF(AND(AA$63&lt;0,OFFSET(AA$30,0,$E64)&lt;&gt;"",OFFSET(AA$30,0,$E64)&gt;0),
IF((SUM(AA$63:AA63)+OFFSET(AA$30,0,$E64)-IF(COLUMN(Z$64)&gt;=COLUMN($F$64),Z65,0)-IF(COLUMN(Y$64)&gt;=COLUMN($F$64),Y66,0)-IF(COLUMN(X$64)&gt;=COLUMN($F$64),X67,0)-IF(COLUMN(W$64)&gt;=COLUMN($F$64),W68,0)-IF(COLUMN(V$64)&gt;=COLUMN($F$64),V69,0)-IF(COLUMN(U$64)&gt;=COLUMN($F$64),U70,0))&lt;0,OFFSET(AA$30,0,$E64)-IF(COLUMN(Z$64)&gt;=COLUMN($F$64),Z65,0)-IF(COLUMN(Y$64)&gt;=COLUMN($F$64),Y66,0)-IF(COLUMN(X$64)&gt;=COLUMN($F$64),X67,0)-IF(COLUMN(W$64)&gt;=COLUMN($F$64),W68,0)-IF(COLUMN(V$64)&gt;=COLUMN($F$64),V69,0)-IF(COLUMN(U$64)&gt;=COLUMN($F$64),U70,0),ABS(SUM(AA$63:AA63))),0),"")</f>
        <v>0</v>
      </c>
      <c r="AB64" s="153">
        <f ca="1">IF(AB$4&lt;&gt;"",IF(AND(AB$63&lt;0,OFFSET(AB$30,0,$E64)&lt;&gt;"",OFFSET(AB$30,0,$E64)&gt;0),
IF((SUM(AB$63:AB63)+OFFSET(AB$30,0,$E64)-IF(COLUMN(AA$64)&gt;=COLUMN($F$64),AA65,0)-IF(COLUMN(Z$64)&gt;=COLUMN($F$64),Z66,0)-IF(COLUMN(Y$64)&gt;=COLUMN($F$64),Y67,0)-IF(COLUMN(X$64)&gt;=COLUMN($F$64),X68,0)-IF(COLUMN(W$64)&gt;=COLUMN($F$64),W69,0)-IF(COLUMN(V$64)&gt;=COLUMN($F$64),V70,0))&lt;0,OFFSET(AB$30,0,$E64)-IF(COLUMN(AA$64)&gt;=COLUMN($F$64),AA65,0)-IF(COLUMN(Z$64)&gt;=COLUMN($F$64),Z66,0)-IF(COLUMN(Y$64)&gt;=COLUMN($F$64),Y67,0)-IF(COLUMN(X$64)&gt;=COLUMN($F$64),X68,0)-IF(COLUMN(W$64)&gt;=COLUMN($F$64),W69,0)-IF(COLUMN(V$64)&gt;=COLUMN($F$64),V70,0),ABS(SUM(AB$63:AB63))),0),"")</f>
        <v>0</v>
      </c>
      <c r="AC64" s="153">
        <f ca="1">IF(AC$4&lt;&gt;"",IF(AND(AC$63&lt;0,OFFSET(AC$30,0,$E64)&lt;&gt;"",OFFSET(AC$30,0,$E64)&gt;0),
IF((SUM(AC$63:AC63)+OFFSET(AC$30,0,$E64)-IF(COLUMN(AB$64)&gt;=COLUMN($F$64),AB65,0)-IF(COLUMN(AA$64)&gt;=COLUMN($F$64),AA66,0)-IF(COLUMN(Z$64)&gt;=COLUMN($F$64),Z67,0)-IF(COLUMN(Y$64)&gt;=COLUMN($F$64),Y68,0)-IF(COLUMN(X$64)&gt;=COLUMN($F$64),X69,0)-IF(COLUMN(W$64)&gt;=COLUMN($F$64),W70,0))&lt;0,OFFSET(AC$30,0,$E64)-IF(COLUMN(AB$64)&gt;=COLUMN($F$64),AB65,0)-IF(COLUMN(AA$64)&gt;=COLUMN($F$64),AA66,0)-IF(COLUMN(Z$64)&gt;=COLUMN($F$64),Z67,0)-IF(COLUMN(Y$64)&gt;=COLUMN($F$64),Y68,0)-IF(COLUMN(X$64)&gt;=COLUMN($F$64),X69,0)-IF(COLUMN(W$64)&gt;=COLUMN($F$64),W70,0),ABS(SUM(AC$63:AC63))),0),"")</f>
        <v>0</v>
      </c>
      <c r="AD64" s="153">
        <f ca="1">IF(AD$4&lt;&gt;"",IF(AND(AD$63&lt;0,OFFSET(AD$30,0,$E64)&lt;&gt;"",OFFSET(AD$30,0,$E64)&gt;0),
IF((SUM(AD$63:AD63)+OFFSET(AD$30,0,$E64)-IF(COLUMN(AC$64)&gt;=COLUMN($F$64),AC65,0)-IF(COLUMN(AB$64)&gt;=COLUMN($F$64),AB66,0)-IF(COLUMN(AA$64)&gt;=COLUMN($F$64),AA67,0)-IF(COLUMN(Z$64)&gt;=COLUMN($F$64),Z68,0)-IF(COLUMN(Y$64)&gt;=COLUMN($F$64),Y69,0)-IF(COLUMN(X$64)&gt;=COLUMN($F$64),X70,0))&lt;0,OFFSET(AD$30,0,$E64)-IF(COLUMN(AC$64)&gt;=COLUMN($F$64),AC65,0)-IF(COLUMN(AB$64)&gt;=COLUMN($F$64),AB66,0)-IF(COLUMN(AA$64)&gt;=COLUMN($F$64),AA67,0)-IF(COLUMN(Z$64)&gt;=COLUMN($F$64),Z68,0)-IF(COLUMN(Y$64)&gt;=COLUMN($F$64),Y69,0)-IF(COLUMN(X$64)&gt;=COLUMN($F$64),X70,0),ABS(SUM(AD$63:AD63))),0),"")</f>
        <v>0</v>
      </c>
      <c r="AE64" s="153">
        <f ca="1">IF(AE$4&lt;&gt;"",IF(AND(AE$63&lt;0,OFFSET(AE$30,0,$E64)&lt;&gt;"",OFFSET(AE$30,0,$E64)&gt;0),
IF((SUM(AE$63:AE63)+OFFSET(AE$30,0,$E64)-IF(COLUMN(AD$64)&gt;=COLUMN($F$64),AD65,0)-IF(COLUMN(AC$64)&gt;=COLUMN($F$64),AC66,0)-IF(COLUMN(AB$64)&gt;=COLUMN($F$64),AB67,0)-IF(COLUMN(AA$64)&gt;=COLUMN($F$64),AA68,0)-IF(COLUMN(Z$64)&gt;=COLUMN($F$64),Z69,0)-IF(COLUMN(Y$64)&gt;=COLUMN($F$64),Y70,0))&lt;0,OFFSET(AE$30,0,$E64)-IF(COLUMN(AD$64)&gt;=COLUMN($F$64),AD65,0)-IF(COLUMN(AC$64)&gt;=COLUMN($F$64),AC66,0)-IF(COLUMN(AB$64)&gt;=COLUMN($F$64),AB67,0)-IF(COLUMN(AA$64)&gt;=COLUMN($F$64),AA68,0)-IF(COLUMN(Z$64)&gt;=COLUMN($F$64),Z69,0)-IF(COLUMN(Y$64)&gt;=COLUMN($F$64),Y70,0),ABS(SUM(AE$63:AE63))),0),"")</f>
        <v>0</v>
      </c>
      <c r="AF64" s="153">
        <f ca="1">IF(AF$4&lt;&gt;"",IF(AND(AF$63&lt;0,OFFSET(AF$30,0,$E64)&lt;&gt;"",OFFSET(AF$30,0,$E64)&gt;0),
IF((SUM(AF$63:AF63)+OFFSET(AF$30,0,$E64)-IF(COLUMN(AE$64)&gt;=COLUMN($F$64),AE65,0)-IF(COLUMN(AD$64)&gt;=COLUMN($F$64),AD66,0)-IF(COLUMN(AC$64)&gt;=COLUMN($F$64),AC67,0)-IF(COLUMN(AB$64)&gt;=COLUMN($F$64),AB68,0)-IF(COLUMN(AA$64)&gt;=COLUMN($F$64),AA69,0)-IF(COLUMN(Z$64)&gt;=COLUMN($F$64),Z70,0))&lt;0,OFFSET(AF$30,0,$E64)-IF(COLUMN(AE$64)&gt;=COLUMN($F$64),AE65,0)-IF(COLUMN(AD$64)&gt;=COLUMN($F$64),AD66,0)-IF(COLUMN(AC$64)&gt;=COLUMN($F$64),AC67,0)-IF(COLUMN(AB$64)&gt;=COLUMN($F$64),AB68,0)-IF(COLUMN(AA$64)&gt;=COLUMN($F$64),AA69,0)-IF(COLUMN(Z$64)&gt;=COLUMN($F$64),Z70,0),ABS(SUM(AF$63:AF63))),0),"")</f>
        <v>0</v>
      </c>
      <c r="AG64" s="153">
        <f ca="1">IF(AG$4&lt;&gt;"",IF(AND(AG$63&lt;0,OFFSET(AG$30,0,$E64)&lt;&gt;"",OFFSET(AG$30,0,$E64)&gt;0),
IF((SUM(AG$63:AG63)+OFFSET(AG$30,0,$E64)-IF(COLUMN(AF$64)&gt;=COLUMN($F$64),AF65,0)-IF(COLUMN(AE$64)&gt;=COLUMN($F$64),AE66,0)-IF(COLUMN(AD$64)&gt;=COLUMN($F$64),AD67,0)-IF(COLUMN(AC$64)&gt;=COLUMN($F$64),AC68,0)-IF(COLUMN(AB$64)&gt;=COLUMN($F$64),AB69,0)-IF(COLUMN(AA$64)&gt;=COLUMN($F$64),AA70,0))&lt;0,OFFSET(AG$30,0,$E64)-IF(COLUMN(AF$64)&gt;=COLUMN($F$64),AF65,0)-IF(COLUMN(AE$64)&gt;=COLUMN($F$64),AE66,0)-IF(COLUMN(AD$64)&gt;=COLUMN($F$64),AD67,0)-IF(COLUMN(AC$64)&gt;=COLUMN($F$64),AC68,0)-IF(COLUMN(AB$64)&gt;=COLUMN($F$64),AB69,0)-IF(COLUMN(AA$64)&gt;=COLUMN($F$64),AA70,0),ABS(SUM(AG$63:AG63))),0),"")</f>
        <v>0</v>
      </c>
      <c r="AH64" s="153">
        <f ca="1">IF(AH$4&lt;&gt;"",IF(AND(AH$63&lt;0,OFFSET(AH$30,0,$E64)&lt;&gt;"",OFFSET(AH$30,0,$E64)&gt;0),
IF((SUM(AH$63:AH63)+OFFSET(AH$30,0,$E64)-IF(COLUMN(AG$64)&gt;=COLUMN($F$64),AG65,0)-IF(COLUMN(AF$64)&gt;=COLUMN($F$64),AF66,0)-IF(COLUMN(AE$64)&gt;=COLUMN($F$64),AE67,0)-IF(COLUMN(AD$64)&gt;=COLUMN($F$64),AD68,0)-IF(COLUMN(AC$64)&gt;=COLUMN($F$64),AC69,0)-IF(COLUMN(AB$64)&gt;=COLUMN($F$64),AB70,0))&lt;0,OFFSET(AH$30,0,$E64)-IF(COLUMN(AG$64)&gt;=COLUMN($F$64),AG65,0)-IF(COLUMN(AF$64)&gt;=COLUMN($F$64),AF66,0)-IF(COLUMN(AE$64)&gt;=COLUMN($F$64),AE67,0)-IF(COLUMN(AD$64)&gt;=COLUMN($F$64),AD68,0)-IF(COLUMN(AC$64)&gt;=COLUMN($F$64),AC69,0)-IF(COLUMN(AB$64)&gt;=COLUMN($F$64),AB70,0),ABS(SUM(AH$63:AH63))),0),"")</f>
        <v>0</v>
      </c>
      <c r="AI64" s="153">
        <f ca="1">IF(AI$4&lt;&gt;"",IF(AND(AI$63&lt;0,OFFSET(AI$30,0,$E64)&lt;&gt;"",OFFSET(AI$30,0,$E64)&gt;0),
IF((SUM(AI$63:AI63)+OFFSET(AI$30,0,$E64)-IF(COLUMN(AH$64)&gt;=COLUMN($F$64),AH65,0)-IF(COLUMN(AG$64)&gt;=COLUMN($F$64),AG66,0)-IF(COLUMN(AF$64)&gt;=COLUMN($F$64),AF67,0)-IF(COLUMN(AE$64)&gt;=COLUMN($F$64),AE68,0)-IF(COLUMN(AD$64)&gt;=COLUMN($F$64),AD69,0)-IF(COLUMN(AC$64)&gt;=COLUMN($F$64),AC70,0))&lt;0,OFFSET(AI$30,0,$E64)-IF(COLUMN(AH$64)&gt;=COLUMN($F$64),AH65,0)-IF(COLUMN(AG$64)&gt;=COLUMN($F$64),AG66,0)-IF(COLUMN(AF$64)&gt;=COLUMN($F$64),AF67,0)-IF(COLUMN(AE$64)&gt;=COLUMN($F$64),AE68,0)-IF(COLUMN(AD$64)&gt;=COLUMN($F$64),AD69,0)-IF(COLUMN(AC$64)&gt;=COLUMN($F$64),AC70,0),ABS(SUM(AI$63:AI63))),0),"")</f>
        <v>0</v>
      </c>
      <c r="AJ64" s="153">
        <f ca="1">IF(AJ$4&lt;&gt;"",IF(AND(AJ$63&lt;0,OFFSET(AJ$30,0,$E64)&lt;&gt;"",OFFSET(AJ$30,0,$E64)&gt;0),
IF((SUM(AJ$63:AJ63)+OFFSET(AJ$30,0,$E64)-IF(COLUMN(AI$64)&gt;=COLUMN($F$64),AI65,0)-IF(COLUMN(AH$64)&gt;=COLUMN($F$64),AH66,0)-IF(COLUMN(AG$64)&gt;=COLUMN($F$64),AG67,0)-IF(COLUMN(AF$64)&gt;=COLUMN($F$64),AF68,0)-IF(COLUMN(AE$64)&gt;=COLUMN($F$64),AE69,0)-IF(COLUMN(AD$64)&gt;=COLUMN($F$64),AD70,0))&lt;0,OFFSET(AJ$30,0,$E64)-IF(COLUMN(AI$64)&gt;=COLUMN($F$64),AI65,0)-IF(COLUMN(AH$64)&gt;=COLUMN($F$64),AH66,0)-IF(COLUMN(AG$64)&gt;=COLUMN($F$64),AG67,0)-IF(COLUMN(AF$64)&gt;=COLUMN($F$64),AF68,0)-IF(COLUMN(AE$64)&gt;=COLUMN($F$64),AE69,0)-IF(COLUMN(AD$64)&gt;=COLUMN($F$64),AD70,0),ABS(SUM(AJ$63:AJ63))),0),"")</f>
        <v>0</v>
      </c>
      <c r="AK64" s="153">
        <f ca="1">IF(AK$4&lt;&gt;"",IF(AND(AK$63&lt;0,OFFSET(AK$30,0,$E64)&lt;&gt;"",OFFSET(AK$30,0,$E64)&gt;0),
IF((SUM(AK$63:AK63)+OFFSET(AK$30,0,$E64)-IF(COLUMN(AJ$64)&gt;=COLUMN($F$64),AJ65,0)-IF(COLUMN(AI$64)&gt;=COLUMN($F$64),AI66,0)-IF(COLUMN(AH$64)&gt;=COLUMN($F$64),AH67,0)-IF(COLUMN(AG$64)&gt;=COLUMN($F$64),AG68,0)-IF(COLUMN(AF$64)&gt;=COLUMN($F$64),AF69,0)-IF(COLUMN(AE$64)&gt;=COLUMN($F$64),AE70,0))&lt;0,OFFSET(AK$30,0,$E64)-IF(COLUMN(AJ$64)&gt;=COLUMN($F$64),AJ65,0)-IF(COLUMN(AI$64)&gt;=COLUMN($F$64),AI66,0)-IF(COLUMN(AH$64)&gt;=COLUMN($F$64),AH67,0)-IF(COLUMN(AG$64)&gt;=COLUMN($F$64),AG68,0)-IF(COLUMN(AF$64)&gt;=COLUMN($F$64),AF69,0)-IF(COLUMN(AE$64)&gt;=COLUMN($F$64),AE70,0),ABS(SUM(AK$63:AK63))),0),"")</f>
        <v>0</v>
      </c>
      <c r="AL64" s="153">
        <f ca="1">IF(AL$4&lt;&gt;"",IF(AND(AL$63&lt;0,OFFSET(AL$30,0,$E64)&lt;&gt;"",OFFSET(AL$30,0,$E64)&gt;0),
IF((SUM(AL$63:AL63)+OFFSET(AL$30,0,$E64)-IF(COLUMN(AK$64)&gt;=COLUMN($F$64),AK65,0)-IF(COLUMN(AJ$64)&gt;=COLUMN($F$64),AJ66,0)-IF(COLUMN(AI$64)&gt;=COLUMN($F$64),AI67,0)-IF(COLUMN(AH$64)&gt;=COLUMN($F$64),AH68,0)-IF(COLUMN(AG$64)&gt;=COLUMN($F$64),AG69,0)-IF(COLUMN(AF$64)&gt;=COLUMN($F$64),AF70,0))&lt;0,OFFSET(AL$30,0,$E64)-IF(COLUMN(AK$64)&gt;=COLUMN($F$64),AK65,0)-IF(COLUMN(AJ$64)&gt;=COLUMN($F$64),AJ66,0)-IF(COLUMN(AI$64)&gt;=COLUMN($F$64),AI67,0)-IF(COLUMN(AH$64)&gt;=COLUMN($F$64),AH68,0)-IF(COLUMN(AG$64)&gt;=COLUMN($F$64),AG69,0)-IF(COLUMN(AF$64)&gt;=COLUMN($F$64),AF70,0),ABS(SUM(AL$63:AL63))),0),"")</f>
        <v>0</v>
      </c>
      <c r="AM64" s="153" t="str">
        <f ca="1">IF(AM$4&lt;&gt;"",IF(AND(AM$63&lt;0,OFFSET(AM$30,0,$E64)&lt;&gt;"",OFFSET(AM$30,0,$E64)&gt;0),
IF((SUM(AM$63:AM63)+OFFSET(AM$30,0,$E64)-IF(COLUMN(AL$64)&gt;=COLUMN($F$64),AL65,0)-IF(COLUMN(AK$64)&gt;=COLUMN($F$64),AK66,0)-IF(COLUMN(AJ$64)&gt;=COLUMN($F$64),AJ67,0)-IF(COLUMN(AI$64)&gt;=COLUMN($F$64),AI68,0)-IF(COLUMN(AH$64)&gt;=COLUMN($F$64),AH69,0)-IF(COLUMN(AG$64)&gt;=COLUMN($F$64),AG70,0))&lt;0,OFFSET(AM$30,0,$E64)-IF(COLUMN(AL$64)&gt;=COLUMN($F$64),AL65,0)-IF(COLUMN(AK$64)&gt;=COLUMN($F$64),AK66,0)-IF(COLUMN(AJ$64)&gt;=COLUMN($F$64),AJ67,0)-IF(COLUMN(AI$64)&gt;=COLUMN($F$64),AI68,0)-IF(COLUMN(AH$64)&gt;=COLUMN($F$64),AH69,0)-IF(COLUMN(AG$64)&gt;=COLUMN($F$64),AG70,0),ABS(SUM(AM$63:AM63))),0),"")</f>
        <v/>
      </c>
      <c r="AN64" s="153" t="str">
        <f ca="1">IF(AN$4&lt;&gt;"",IF(AND(AN$63&lt;0,OFFSET(AN$30,0,$E64)&lt;&gt;"",OFFSET(AN$30,0,$E64)&gt;0),
IF((SUM(AN$63:AN63)+OFFSET(AN$30,0,$E64)-IF(COLUMN(AM$64)&gt;=COLUMN($F$64),AM65,0)-IF(COLUMN(AL$64)&gt;=COLUMN($F$64),AL66,0)-IF(COLUMN(AK$64)&gt;=COLUMN($F$64),AK67,0)-IF(COLUMN(AJ$64)&gt;=COLUMN($F$64),AJ68,0)-IF(COLUMN(AI$64)&gt;=COLUMN($F$64),AI69,0)-IF(COLUMN(AH$64)&gt;=COLUMN($F$64),AH70,0))&lt;0,OFFSET(AN$30,0,$E64)-IF(COLUMN(AM$64)&gt;=COLUMN($F$64),AM65,0)-IF(COLUMN(AL$64)&gt;=COLUMN($F$64),AL66,0)-IF(COLUMN(AK$64)&gt;=COLUMN($F$64),AK67,0)-IF(COLUMN(AJ$64)&gt;=COLUMN($F$64),AJ68,0)-IF(COLUMN(AI$64)&gt;=COLUMN($F$64),AI69,0)-IF(COLUMN(AH$64)&gt;=COLUMN($F$64),AH70,0),ABS(SUM(AN$63:AN63))),0),"")</f>
        <v/>
      </c>
      <c r="AO64" s="153" t="str">
        <f ca="1">IF(AO$4&lt;&gt;"",IF(AND(AO$63&lt;0,OFFSET(AO$30,0,$E64)&lt;&gt;"",OFFSET(AO$30,0,$E64)&gt;0),
IF((SUM(AO$63:AO63)+OFFSET(AO$30,0,$E64)-IF(COLUMN(AN$64)&gt;=COLUMN($F$64),AN65,0)-IF(COLUMN(AM$64)&gt;=COLUMN($F$64),AM66,0)-IF(COLUMN(AL$64)&gt;=COLUMN($F$64),AL67,0)-IF(COLUMN(AK$64)&gt;=COLUMN($F$64),AK68,0)-IF(COLUMN(AJ$64)&gt;=COLUMN($F$64),AJ69,0)-IF(COLUMN(AI$64)&gt;=COLUMN($F$64),AI70,0))&lt;0,OFFSET(AO$30,0,$E64)-IF(COLUMN(AN$64)&gt;=COLUMN($F$64),AN65,0)-IF(COLUMN(AM$64)&gt;=COLUMN($F$64),AM66,0)-IF(COLUMN(AL$64)&gt;=COLUMN($F$64),AL67,0)-IF(COLUMN(AK$64)&gt;=COLUMN($F$64),AK68,0)-IF(COLUMN(AJ$64)&gt;=COLUMN($F$64),AJ69,0)-IF(COLUMN(AI$64)&gt;=COLUMN($F$64),AI70,0),ABS(SUM(AO$63:AO63))),0),"")</f>
        <v/>
      </c>
      <c r="AP64" s="153" t="str">
        <f ca="1">IF(AP$4&lt;&gt;"",IF(AND(AP$63&lt;0,OFFSET(AP$30,0,$E64)&lt;&gt;"",OFFSET(AP$30,0,$E64)&gt;0),
IF((SUM(AP$63:AP63)+OFFSET(AP$30,0,$E64)-IF(COLUMN(AO$64)&gt;=COLUMN($F$64),AO65,0)-IF(COLUMN(AN$64)&gt;=COLUMN($F$64),AN66,0)-IF(COLUMN(AM$64)&gt;=COLUMN($F$64),AM67,0)-IF(COLUMN(AL$64)&gt;=COLUMN($F$64),AL68,0)-IF(COLUMN(AK$64)&gt;=COLUMN($F$64),AK69,0)-IF(COLUMN(AJ$64)&gt;=COLUMN($F$64),AJ70,0))&lt;0,OFFSET(AP$30,0,$E64)-IF(COLUMN(AO$64)&gt;=COLUMN($F$64),AO65,0)-IF(COLUMN(AN$64)&gt;=COLUMN($F$64),AN66,0)-IF(COLUMN(AM$64)&gt;=COLUMN($F$64),AM67,0)-IF(COLUMN(AL$64)&gt;=COLUMN($F$64),AL68,0)-IF(COLUMN(AK$64)&gt;=COLUMN($F$64),AK69,0)-IF(COLUMN(AJ$64)&gt;=COLUMN($F$64),AJ70,0),ABS(SUM(AP$63:AP63))),0),"")</f>
        <v/>
      </c>
      <c r="AQ64" s="153" t="str">
        <f ca="1">IF(AQ$4&lt;&gt;"",IF(AND(AQ$63&lt;0,OFFSET(AQ$30,0,$E64)&lt;&gt;"",OFFSET(AQ$30,0,$E64)&gt;0),
IF((SUM(AQ$63:AQ63)+OFFSET(AQ$30,0,$E64)-IF(COLUMN(AP$64)&gt;=COLUMN($F$64),AP65,0)-IF(COLUMN(AO$64)&gt;=COLUMN($F$64),AO66,0)-IF(COLUMN(AN$64)&gt;=COLUMN($F$64),AN67,0)-IF(COLUMN(AM$64)&gt;=COLUMN($F$64),AM68,0)-IF(COLUMN(AL$64)&gt;=COLUMN($F$64),AL69,0)-IF(COLUMN(AK$64)&gt;=COLUMN($F$64),AK70,0))&lt;0,OFFSET(AQ$30,0,$E64)-IF(COLUMN(AP$64)&gt;=COLUMN($F$64),AP65,0)-IF(COLUMN(AO$64)&gt;=COLUMN($F$64),AO66,0)-IF(COLUMN(AN$64)&gt;=COLUMN($F$64),AN67,0)-IF(COLUMN(AM$64)&gt;=COLUMN($F$64),AM68,0)-IF(COLUMN(AL$64)&gt;=COLUMN($F$64),AL69,0)-IF(COLUMN(AK$64)&gt;=COLUMN($F$64),AK70,0),ABS(SUM(AQ$63:AQ63))),0),"")</f>
        <v/>
      </c>
      <c r="AR64" s="153" t="str">
        <f ca="1">IF(AR$4&lt;&gt;"",IF(AND(AR$63&lt;0,OFFSET(AR$30,0,$E64)&lt;&gt;"",OFFSET(AR$30,0,$E64)&gt;0),
IF((SUM(AR$63:AR63)+OFFSET(AR$30,0,$E64)-IF(COLUMN(AQ$64)&gt;=COLUMN($F$64),AQ65,0)-IF(COLUMN(AP$64)&gt;=COLUMN($F$64),AP66,0)-IF(COLUMN(AO$64)&gt;=COLUMN($F$64),AO67,0)-IF(COLUMN(AN$64)&gt;=COLUMN($F$64),AN68,0)-IF(COLUMN(AM$64)&gt;=COLUMN($F$64),AM69,0)-IF(COLUMN(AL$64)&gt;=COLUMN($F$64),AL70,0))&lt;0,OFFSET(AR$30,0,$E64)-IF(COLUMN(AQ$64)&gt;=COLUMN($F$64),AQ65,0)-IF(COLUMN(AP$64)&gt;=COLUMN($F$64),AP66,0)-IF(COLUMN(AO$64)&gt;=COLUMN($F$64),AO67,0)-IF(COLUMN(AN$64)&gt;=COLUMN($F$64),AN68,0)-IF(COLUMN(AM$64)&gt;=COLUMN($F$64),AM69,0)-IF(COLUMN(AL$64)&gt;=COLUMN($F$64),AL70,0),ABS(SUM(AR$63:AR63))),0),"")</f>
        <v/>
      </c>
      <c r="AS64" s="153" t="str">
        <f ca="1">IF(AS$4&lt;&gt;"",IF(AND(AS$63&lt;0,OFFSET(AS$30,0,$E64)&lt;&gt;"",OFFSET(AS$30,0,$E64)&gt;0),
IF((SUM(AS$63:AS63)+OFFSET(AS$30,0,$E64)-IF(COLUMN(AR$64)&gt;=COLUMN($F$64),AR65,0)-IF(COLUMN(AQ$64)&gt;=COLUMN($F$64),AQ66,0)-IF(COLUMN(AP$64)&gt;=COLUMN($F$64),AP67,0)-IF(COLUMN(AO$64)&gt;=COLUMN($F$64),AO68,0)-IF(COLUMN(AN$64)&gt;=COLUMN($F$64),AN69,0)-IF(COLUMN(AM$64)&gt;=COLUMN($F$64),AM70,0))&lt;0,OFFSET(AS$30,0,$E64)-IF(COLUMN(AR$64)&gt;=COLUMN($F$64),AR65,0)-IF(COLUMN(AQ$64)&gt;=COLUMN($F$64),AQ66,0)-IF(COLUMN(AP$64)&gt;=COLUMN($F$64),AP67,0)-IF(COLUMN(AO$64)&gt;=COLUMN($F$64),AO68,0)-IF(COLUMN(AN$64)&gt;=COLUMN($F$64),AN69,0)-IF(COLUMN(AM$64)&gt;=COLUMN($F$64),AM70,0),ABS(SUM(AS$63:AS63))),0),"")</f>
        <v/>
      </c>
      <c r="AT64" s="153" t="str">
        <f ca="1">IF(AT$4&lt;&gt;"",IF(AND(AT$63&lt;0,OFFSET(AT$30,0,$E64)&lt;&gt;"",OFFSET(AT$30,0,$E64)&gt;0),
IF((SUM(AT$63:AT63)+OFFSET(AT$30,0,$E64)-IF(COLUMN(AS$64)&gt;=COLUMN($F$64),AS65,0)-IF(COLUMN(AR$64)&gt;=COLUMN($F$64),AR66,0)-IF(COLUMN(AQ$64)&gt;=COLUMN($F$64),AQ67,0)-IF(COLUMN(AP$64)&gt;=COLUMN($F$64),AP68,0)-IF(COLUMN(AO$64)&gt;=COLUMN($F$64),AO69,0)-IF(COLUMN(AN$64)&gt;=COLUMN($F$64),AN70,0))&lt;0,OFFSET(AT$30,0,$E64)-IF(COLUMN(AS$64)&gt;=COLUMN($F$64),AS65,0)-IF(COLUMN(AR$64)&gt;=COLUMN($F$64),AR66,0)-IF(COLUMN(AQ$64)&gt;=COLUMN($F$64),AQ67,0)-IF(COLUMN(AP$64)&gt;=COLUMN($F$64),AP68,0)-IF(COLUMN(AO$64)&gt;=COLUMN($F$64),AO69,0)-IF(COLUMN(AN$64)&gt;=COLUMN($F$64),AN70,0),ABS(SUM(AT$63:AT63))),0),"")</f>
        <v/>
      </c>
      <c r="AU64" s="153" t="str">
        <f ca="1">IF(AU$4&lt;&gt;"",IF(AND(AU$63&lt;0,OFFSET(AU$30,0,$E64)&lt;&gt;"",OFFSET(AU$30,0,$E64)&gt;0),
IF((SUM(AU$63:AU63)+OFFSET(AU$30,0,$E64)-IF(COLUMN(AT$64)&gt;=COLUMN($F$64),AT65,0)-IF(COLUMN(AS$64)&gt;=COLUMN($F$64),AS66,0)-IF(COLUMN(AR$64)&gt;=COLUMN($F$64),AR67,0)-IF(COLUMN(AQ$64)&gt;=COLUMN($F$64),AQ68,0)-IF(COLUMN(AP$64)&gt;=COLUMN($F$64),AP69,0)-IF(COLUMN(AO$64)&gt;=COLUMN($F$64),AO70,0))&lt;0,OFFSET(AU$30,0,$E64)-IF(COLUMN(AT$64)&gt;=COLUMN($F$64),AT65,0)-IF(COLUMN(AS$64)&gt;=COLUMN($F$64),AS66,0)-IF(COLUMN(AR$64)&gt;=COLUMN($F$64),AR67,0)-IF(COLUMN(AQ$64)&gt;=COLUMN($F$64),AQ68,0)-IF(COLUMN(AP$64)&gt;=COLUMN($F$64),AP69,0)-IF(COLUMN(AO$64)&gt;=COLUMN($F$64),AO70,0),ABS(SUM(AU$63:AU63))),0),"")</f>
        <v/>
      </c>
      <c r="AV64" s="153" t="str">
        <f ca="1">IF(AV$4&lt;&gt;"",IF(AND(AV$63&lt;0,OFFSET(AV$30,0,$E64)&lt;&gt;"",OFFSET(AV$30,0,$E64)&gt;0),
IF((SUM(AV$63:AV63)+OFFSET(AV$30,0,$E64)-IF(COLUMN(AU$64)&gt;=COLUMN($F$64),AU65,0)-IF(COLUMN(AT$64)&gt;=COLUMN($F$64),AT66,0)-IF(COLUMN(AS$64)&gt;=COLUMN($F$64),AS67,0)-IF(COLUMN(AR$64)&gt;=COLUMN($F$64),AR68,0)-IF(COLUMN(AQ$64)&gt;=COLUMN($F$64),AQ69,0)-IF(COLUMN(AP$64)&gt;=COLUMN($F$64),AP70,0))&lt;0,OFFSET(AV$30,0,$E64)-IF(COLUMN(AU$64)&gt;=COLUMN($F$64),AU65,0)-IF(COLUMN(AT$64)&gt;=COLUMN($F$64),AT66,0)-IF(COLUMN(AS$64)&gt;=COLUMN($F$64),AS67,0)-IF(COLUMN(AR$64)&gt;=COLUMN($F$64),AR68,0)-IF(COLUMN(AQ$64)&gt;=COLUMN($F$64),AQ69,0)-IF(COLUMN(AP$64)&gt;=COLUMN($F$64),AP70,0),ABS(SUM(AV$63:AV63))),0),"")</f>
        <v/>
      </c>
      <c r="AW64" s="153" t="str">
        <f ca="1">IF(AW$4&lt;&gt;"",IF(AND(AW$63&lt;0,OFFSET(AW$30,0,$E64)&lt;&gt;"",OFFSET(AW$30,0,$E64)&gt;0),
IF((SUM(AW$63:AW63)+OFFSET(AW$30,0,$E64)-IF(COLUMN(AV$64)&gt;=COLUMN($F$64),AV65,0)-IF(COLUMN(AU$64)&gt;=COLUMN($F$64),AU66,0)-IF(COLUMN(AT$64)&gt;=COLUMN($F$64),AT67,0)-IF(COLUMN(AS$64)&gt;=COLUMN($F$64),AS68,0)-IF(COLUMN(AR$64)&gt;=COLUMN($F$64),AR69,0)-IF(COLUMN(AQ$64)&gt;=COLUMN($F$64),AQ70,0))&lt;0,OFFSET(AW$30,0,$E64)-IF(COLUMN(AV$64)&gt;=COLUMN($F$64),AV65,0)-IF(COLUMN(AU$64)&gt;=COLUMN($F$64),AU66,0)-IF(COLUMN(AT$64)&gt;=COLUMN($F$64),AT67,0)-IF(COLUMN(AS$64)&gt;=COLUMN($F$64),AS68,0)-IF(COLUMN(AR$64)&gt;=COLUMN($F$64),AR69,0)-IF(COLUMN(AQ$64)&gt;=COLUMN($F$64),AQ70,0),ABS(SUM(AW$63:AW63))),0),"")</f>
        <v/>
      </c>
      <c r="AX64" s="153" t="str">
        <f ca="1">IF(AX$4&lt;&gt;"",IF(AND(AX$63&lt;0,OFFSET(AX$30,0,$E64)&lt;&gt;"",OFFSET(AX$30,0,$E64)&gt;0),
IF((SUM(AX$63:AX63)+OFFSET(AX$30,0,$E64)-IF(COLUMN(AW$64)&gt;=COLUMN($F$64),AW65,0)-IF(COLUMN(AV$64)&gt;=COLUMN($F$64),AV66,0)-IF(COLUMN(AU$64)&gt;=COLUMN($F$64),AU67,0)-IF(COLUMN(AT$64)&gt;=COLUMN($F$64),AT68,0)-IF(COLUMN(AS$64)&gt;=COLUMN($F$64),AS69,0)-IF(COLUMN(AR$64)&gt;=COLUMN($F$64),AR70,0))&lt;0,OFFSET(AX$30,0,$E64)-IF(COLUMN(AW$64)&gt;=COLUMN($F$64),AW65,0)-IF(COLUMN(AV$64)&gt;=COLUMN($F$64),AV66,0)-IF(COLUMN(AU$64)&gt;=COLUMN($F$64),AU67,0)-IF(COLUMN(AT$64)&gt;=COLUMN($F$64),AT68,0)-IF(COLUMN(AS$64)&gt;=COLUMN($F$64),AS69,0)-IF(COLUMN(AR$64)&gt;=COLUMN($F$64),AR70,0),ABS(SUM(AX$63:AX63))),0),"")</f>
        <v/>
      </c>
      <c r="AY64" s="153" t="str">
        <f ca="1">IF(AY$4&lt;&gt;"",IF(AND(AY$63&lt;0,OFFSET(AY$30,0,$E64)&lt;&gt;"",OFFSET(AY$30,0,$E64)&gt;0),
IF((SUM(AY$63:AY63)+OFFSET(AY$30,0,$E64)-IF(COLUMN(AX$64)&gt;=COLUMN($F$64),AX65,0)-IF(COLUMN(AW$64)&gt;=COLUMN($F$64),AW66,0)-IF(COLUMN(AV$64)&gt;=COLUMN($F$64),AV67,0)-IF(COLUMN(AU$64)&gt;=COLUMN($F$64),AU68,0)-IF(COLUMN(AT$64)&gt;=COLUMN($F$64),AT69,0)-IF(COLUMN(AS$64)&gt;=COLUMN($F$64),AS70,0))&lt;0,OFFSET(AY$30,0,$E64)-IF(COLUMN(AX$64)&gt;=COLUMN($F$64),AX65,0)-IF(COLUMN(AW$64)&gt;=COLUMN($F$64),AW66,0)-IF(COLUMN(AV$64)&gt;=COLUMN($F$64),AV67,0)-IF(COLUMN(AU$64)&gt;=COLUMN($F$64),AU68,0)-IF(COLUMN(AT$64)&gt;=COLUMN($F$64),AT69,0)-IF(COLUMN(AS$64)&gt;=COLUMN($F$64),AS70,0),ABS(SUM(AY$63:AY63))),0),"")</f>
        <v/>
      </c>
      <c r="AZ64" s="153" t="str">
        <f ca="1">IF(AZ$4&lt;&gt;"",IF(AND(AZ$63&lt;0,OFFSET(AZ$30,0,$E64)&lt;&gt;"",OFFSET(AZ$30,0,$E64)&gt;0),
IF((SUM(AZ$63:AZ63)+OFFSET(AZ$30,0,$E64)-IF(COLUMN(AY$64)&gt;=COLUMN($F$64),AY65,0)-IF(COLUMN(AX$64)&gt;=COLUMN($F$64),AX66,0)-IF(COLUMN(AW$64)&gt;=COLUMN($F$64),AW67,0)-IF(COLUMN(AV$64)&gt;=COLUMN($F$64),AV68,0)-IF(COLUMN(AU$64)&gt;=COLUMN($F$64),AU69,0)-IF(COLUMN(AT$64)&gt;=COLUMN($F$64),AT70,0))&lt;0,OFFSET(AZ$30,0,$E64)-IF(COLUMN(AY$64)&gt;=COLUMN($F$64),AY65,0)-IF(COLUMN(AX$64)&gt;=COLUMN($F$64),AX66,0)-IF(COLUMN(AW$64)&gt;=COLUMN($F$64),AW67,0)-IF(COLUMN(AV$64)&gt;=COLUMN($F$64),AV68,0)-IF(COLUMN(AU$64)&gt;=COLUMN($F$64),AU69,0)-IF(COLUMN(AT$64)&gt;=COLUMN($F$64),AT70,0),ABS(SUM(AZ$63:AZ63))),0),"")</f>
        <v/>
      </c>
      <c r="BA64" s="153" t="str">
        <f ca="1">IF(BA$4&lt;&gt;"",IF(AND(BA$63&lt;0,OFFSET(BA$30,0,$E64)&lt;&gt;"",OFFSET(BA$30,0,$E64)&gt;0),
IF((SUM(BA$63:BA63)+OFFSET(BA$30,0,$E64)-IF(COLUMN(AZ$64)&gt;=COLUMN($F$64),AZ65,0)-IF(COLUMN(AY$64)&gt;=COLUMN($F$64),AY66,0)-IF(COLUMN(AX$64)&gt;=COLUMN($F$64),AX67,0)-IF(COLUMN(AW$64)&gt;=COLUMN($F$64),AW68,0)-IF(COLUMN(AV$64)&gt;=COLUMN($F$64),AV69,0)-IF(COLUMN(AU$64)&gt;=COLUMN($F$64),AU70,0))&lt;0,OFFSET(BA$30,0,$E64)-IF(COLUMN(AZ$64)&gt;=COLUMN($F$64),AZ65,0)-IF(COLUMN(AY$64)&gt;=COLUMN($F$64),AY66,0)-IF(COLUMN(AX$64)&gt;=COLUMN($F$64),AX67,0)-IF(COLUMN(AW$64)&gt;=COLUMN($F$64),AW68,0)-IF(COLUMN(AV$64)&gt;=COLUMN($F$64),AV69,0)-IF(COLUMN(AU$64)&gt;=COLUMN($F$64),AU70,0),ABS(SUM(BA$63:BA63))),0),"")</f>
        <v/>
      </c>
      <c r="BB64" s="153" t="str">
        <f ca="1">IF(BB$4&lt;&gt;"",IF(AND(BB$63&lt;0,OFFSET(BB$30,0,$E64)&lt;&gt;"",OFFSET(BB$30,0,$E64)&gt;0),
IF((SUM(BB$63:BB63)+OFFSET(BB$30,0,$E64)-IF(COLUMN(BA$64)&gt;=COLUMN($F$64),BA65,0)-IF(COLUMN(AZ$64)&gt;=COLUMN($F$64),AZ66,0)-IF(COLUMN(AY$64)&gt;=COLUMN($F$64),AY67,0)-IF(COLUMN(AX$64)&gt;=COLUMN($F$64),AX68,0)-IF(COLUMN(AW$64)&gt;=COLUMN($F$64),AW69,0)-IF(COLUMN(AV$64)&gt;=COLUMN($F$64),AV70,0))&lt;0,OFFSET(BB$30,0,$E64)-IF(COLUMN(BA$64)&gt;=COLUMN($F$64),BA65,0)-IF(COLUMN(AZ$64)&gt;=COLUMN($F$64),AZ66,0)-IF(COLUMN(AY$64)&gt;=COLUMN($F$64),AY67,0)-IF(COLUMN(AX$64)&gt;=COLUMN($F$64),AX68,0)-IF(COLUMN(AW$64)&gt;=COLUMN($F$64),AW69,0)-IF(COLUMN(AV$64)&gt;=COLUMN($F$64),AV70,0),ABS(SUM(BB$63:BB63))),0),"")</f>
        <v/>
      </c>
      <c r="BC64" s="153" t="str">
        <f ca="1">IF(BC$4&lt;&gt;"",IF(AND(BC$63&lt;0,OFFSET(BC$30,0,$E64)&lt;&gt;"",OFFSET(BC$30,0,$E64)&gt;0),
IF((SUM(BC$63:BC63)+OFFSET(BC$30,0,$E64)-IF(COLUMN(BB$64)&gt;=COLUMN($F$64),BB65,0)-IF(COLUMN(BA$64)&gt;=COLUMN($F$64),BA66,0)-IF(COLUMN(AZ$64)&gt;=COLUMN($F$64),AZ67,0)-IF(COLUMN(AY$64)&gt;=COLUMN($F$64),AY68,0)-IF(COLUMN(AX$64)&gt;=COLUMN($F$64),AX69,0)-IF(COLUMN(AW$64)&gt;=COLUMN($F$64),AW70,0))&lt;0,OFFSET(BC$30,0,$E64)-IF(COLUMN(BB$64)&gt;=COLUMN($F$64),BB65,0)-IF(COLUMN(BA$64)&gt;=COLUMN($F$64),BA66,0)-IF(COLUMN(AZ$64)&gt;=COLUMN($F$64),AZ67,0)-IF(COLUMN(AY$64)&gt;=COLUMN($F$64),AY68,0)-IF(COLUMN(AX$64)&gt;=COLUMN($F$64),AX69,0)-IF(COLUMN(AW$64)&gt;=COLUMN($F$64),AW70,0),ABS(SUM(BC$63:BC63))),0),"")</f>
        <v/>
      </c>
      <c r="BD64" s="153" t="str">
        <f ca="1">IF(BD$4&lt;&gt;"",IF(AND(BD$63&lt;0,OFFSET(BD$30,0,$E64)&lt;&gt;"",OFFSET(BD$30,0,$E64)&gt;0),
IF((SUM(BD$63:BD63)+OFFSET(BD$30,0,$E64)-IF(COLUMN(BC$64)&gt;=COLUMN($F$64),BC65,0)-IF(COLUMN(BB$64)&gt;=COLUMN($F$64),BB66,0)-IF(COLUMN(BA$64)&gt;=COLUMN($F$64),BA67,0)-IF(COLUMN(AZ$64)&gt;=COLUMN($F$64),AZ68,0)-IF(COLUMN(AY$64)&gt;=COLUMN($F$64),AY69,0)-IF(COLUMN(AX$64)&gt;=COLUMN($F$64),AX70,0))&lt;0,OFFSET(BD$30,0,$E64)-IF(COLUMN(BC$64)&gt;=COLUMN($F$64),BC65,0)-IF(COLUMN(BB$64)&gt;=COLUMN($F$64),BB66,0)-IF(COLUMN(BA$64)&gt;=COLUMN($F$64),BA67,0)-IF(COLUMN(AZ$64)&gt;=COLUMN($F$64),AZ68,0)-IF(COLUMN(AY$64)&gt;=COLUMN($F$64),AY69,0)-IF(COLUMN(AX$64)&gt;=COLUMN($F$64),AX70,0),ABS(SUM(BD$63:BD63))),0),"")</f>
        <v/>
      </c>
      <c r="BE64" s="153" t="str">
        <f ca="1">IF(BE$4&lt;&gt;"",IF(AND(BE$63&lt;0,OFFSET(BE$30,0,$E64)&lt;&gt;"",OFFSET(BE$30,0,$E64)&gt;0),
IF((SUM(BE$63:BE63)+OFFSET(BE$30,0,$E64)-IF(COLUMN(BD$64)&gt;=COLUMN($F$64),BD65,0)-IF(COLUMN(BC$64)&gt;=COLUMN($F$64),BC66,0)-IF(COLUMN(BB$64)&gt;=COLUMN($F$64),BB67,0)-IF(COLUMN(BA$64)&gt;=COLUMN($F$64),BA68,0)-IF(COLUMN(AZ$64)&gt;=COLUMN($F$64),AZ69,0)-IF(COLUMN(AY$64)&gt;=COLUMN($F$64),AY70,0))&lt;0,OFFSET(BE$30,0,$E64)-IF(COLUMN(BD$64)&gt;=COLUMN($F$64),BD65,0)-IF(COLUMN(BC$64)&gt;=COLUMN($F$64),BC66,0)-IF(COLUMN(BB$64)&gt;=COLUMN($F$64),BB67,0)-IF(COLUMN(BA$64)&gt;=COLUMN($F$64),BA68,0)-IF(COLUMN(AZ$64)&gt;=COLUMN($F$64),AZ69,0)-IF(COLUMN(AY$64)&gt;=COLUMN($F$64),AY70,0),ABS(SUM(BE$63:BE63))),0),"")</f>
        <v/>
      </c>
      <c r="BF64" s="153" t="str">
        <f ca="1">IF(BF$4&lt;&gt;"",IF(AND(BF$63&lt;0,OFFSET(BF$30,0,$E64)&lt;&gt;"",OFFSET(BF$30,0,$E64)&gt;0),
IF((SUM(BF$63:BF63)+OFFSET(BF$30,0,$E64)-IF(COLUMN(BE$64)&gt;=COLUMN($F$64),BE65,0)-IF(COLUMN(BD$64)&gt;=COLUMN($F$64),BD66,0)-IF(COLUMN(BC$64)&gt;=COLUMN($F$64),BC67,0)-IF(COLUMN(BB$64)&gt;=COLUMN($F$64),BB68,0)-IF(COLUMN(BA$64)&gt;=COLUMN($F$64),BA69,0)-IF(COLUMN(AZ$64)&gt;=COLUMN($F$64),AZ70,0))&lt;0,OFFSET(BF$30,0,$E64)-IF(COLUMN(BE$64)&gt;=COLUMN($F$64),BE65,0)-IF(COLUMN(BD$64)&gt;=COLUMN($F$64),BD66,0)-IF(COLUMN(BC$64)&gt;=COLUMN($F$64),BC67,0)-IF(COLUMN(BB$64)&gt;=COLUMN($F$64),BB68,0)-IF(COLUMN(BA$64)&gt;=COLUMN($F$64),BA69,0)-IF(COLUMN(AZ$64)&gt;=COLUMN($F$64),AZ70,0),ABS(SUM(BF$63:BF63))),0),"")</f>
        <v/>
      </c>
      <c r="BG64" s="153" t="str">
        <f ca="1">IF(BG$4&lt;&gt;"",IF(AND(BG$63&lt;0,OFFSET(BG$30,0,$E64)&lt;&gt;"",OFFSET(BG$30,0,$E64)&gt;0),
IF((SUM(BG$63:BG63)+OFFSET(BG$30,0,$E64)-IF(COLUMN(BF$64)&gt;=COLUMN($F$64),BF65,0)-IF(COLUMN(BE$64)&gt;=COLUMN($F$64),BE66,0)-IF(COLUMN(BD$64)&gt;=COLUMN($F$64),BD67,0)-IF(COLUMN(BC$64)&gt;=COLUMN($F$64),BC68,0)-IF(COLUMN(BB$64)&gt;=COLUMN($F$64),BB69,0)-IF(COLUMN(BA$64)&gt;=COLUMN($F$64),BA70,0))&lt;0,OFFSET(BG$30,0,$E64)-IF(COLUMN(BF$64)&gt;=COLUMN($F$64),BF65,0)-IF(COLUMN(BE$64)&gt;=COLUMN($F$64),BE66,0)-IF(COLUMN(BD$64)&gt;=COLUMN($F$64),BD67,0)-IF(COLUMN(BC$64)&gt;=COLUMN($F$64),BC68,0)-IF(COLUMN(BB$64)&gt;=COLUMN($F$64),BB69,0)-IF(COLUMN(BA$64)&gt;=COLUMN($F$64),BA70,0),ABS(SUM(BG$63:BG63))),0),"")</f>
        <v/>
      </c>
      <c r="BH64" s="153" t="str">
        <f ca="1">IF(BH$4&lt;&gt;"",IF(AND(BH$63&lt;0,OFFSET(BH$30,0,$E64)&lt;&gt;"",OFFSET(BH$30,0,$E64)&gt;0),
IF((SUM(BH$63:BH63)+OFFSET(BH$30,0,$E64)-IF(COLUMN(BG$64)&gt;=COLUMN($F$64),BG65,0)-IF(COLUMN(BF$64)&gt;=COLUMN($F$64),BF66,0)-IF(COLUMN(BE$64)&gt;=COLUMN($F$64),BE67,0)-IF(COLUMN(BD$64)&gt;=COLUMN($F$64),BD68,0)-IF(COLUMN(BC$64)&gt;=COLUMN($F$64),BC69,0)-IF(COLUMN(BB$64)&gt;=COLUMN($F$64),BB70,0))&lt;0,OFFSET(BH$30,0,$E64)-IF(COLUMN(BG$64)&gt;=COLUMN($F$64),BG65,0)-IF(COLUMN(BF$64)&gt;=COLUMN($F$64),BF66,0)-IF(COLUMN(BE$64)&gt;=COLUMN($F$64),BE67,0)-IF(COLUMN(BD$64)&gt;=COLUMN($F$64),BD68,0)-IF(COLUMN(BC$64)&gt;=COLUMN($F$64),BC69,0)-IF(COLUMN(BB$64)&gt;=COLUMN($F$64),BB70,0),ABS(SUM(BH$63:BH63))),0),"")</f>
        <v/>
      </c>
      <c r="BI64" s="153" t="str">
        <f ca="1">IF(BI$4&lt;&gt;"",IF(AND(BI$63&lt;0,OFFSET(BI$30,0,$E64)&lt;&gt;"",OFFSET(BI$30,0,$E64)&gt;0),
IF((SUM(BI$63:BI63)+OFFSET(BI$30,0,$E64)-IF(COLUMN(BH$64)&gt;=COLUMN($F$64),BH65,0)-IF(COLUMN(BG$64)&gt;=COLUMN($F$64),BG66,0)-IF(COLUMN(BF$64)&gt;=COLUMN($F$64),BF67,0)-IF(COLUMN(BE$64)&gt;=COLUMN($F$64),BE68,0)-IF(COLUMN(BD$64)&gt;=COLUMN($F$64),BD69,0)-IF(COLUMN(BC$64)&gt;=COLUMN($F$64),BC70,0))&lt;0,OFFSET(BI$30,0,$E64)-IF(COLUMN(BH$64)&gt;=COLUMN($F$64),BH65,0)-IF(COLUMN(BG$64)&gt;=COLUMN($F$64),BG66,0)-IF(COLUMN(BF$64)&gt;=COLUMN($F$64),BF67,0)-IF(COLUMN(BE$64)&gt;=COLUMN($F$64),BE68,0)-IF(COLUMN(BD$64)&gt;=COLUMN($F$64),BD69,0)-IF(COLUMN(BC$64)&gt;=COLUMN($F$64),BC70,0),ABS(SUM(BI$63:BI63))),0),"")</f>
        <v/>
      </c>
      <c r="BJ64" s="153" t="str">
        <f ca="1">IF(BJ$4&lt;&gt;"",IF(AND(BJ$63&lt;0,OFFSET(BJ$30,0,$E64)&lt;&gt;"",OFFSET(BJ$30,0,$E64)&gt;0),
IF((SUM(BJ$63:BJ63)+OFFSET(BJ$30,0,$E64)-IF(COLUMN(BI$64)&gt;=COLUMN($F$64),BI65,0)-IF(COLUMN(BH$64)&gt;=COLUMN($F$64),BH66,0)-IF(COLUMN(BG$64)&gt;=COLUMN($F$64),BG67,0)-IF(COLUMN(BF$64)&gt;=COLUMN($F$64),BF68,0)-IF(COLUMN(BE$64)&gt;=COLUMN($F$64),BE69,0)-IF(COLUMN(BD$64)&gt;=COLUMN($F$64),BD70,0))&lt;0,OFFSET(BJ$30,0,$E64)-IF(COLUMN(BI$64)&gt;=COLUMN($F$64),BI65,0)-IF(COLUMN(BH$64)&gt;=COLUMN($F$64),BH66,0)-IF(COLUMN(BG$64)&gt;=COLUMN($F$64),BG67,0)-IF(COLUMN(BF$64)&gt;=COLUMN($F$64),BF68,0)-IF(COLUMN(BE$64)&gt;=COLUMN($F$64),BE69,0)-IF(COLUMN(BD$64)&gt;=COLUMN($F$64),BD70,0),ABS(SUM(BJ$63:BJ63))),0),"")</f>
        <v/>
      </c>
      <c r="BK64" s="153" t="str">
        <f ca="1">IF(BK$4&lt;&gt;"",IF(AND(BK$63&lt;0,OFFSET(BK$30,0,$E64)&lt;&gt;"",OFFSET(BK$30,0,$E64)&gt;0),
IF((SUM(BK$63:BK63)+OFFSET(BK$30,0,$E64)-IF(COLUMN(BJ$64)&gt;=COLUMN($F$64),BJ65,0)-IF(COLUMN(BI$64)&gt;=COLUMN($F$64),BI66,0)-IF(COLUMN(BH$64)&gt;=COLUMN($F$64),BH67,0)-IF(COLUMN(BG$64)&gt;=COLUMN($F$64),BG68,0)-IF(COLUMN(BF$64)&gt;=COLUMN($F$64),BF69,0)-IF(COLUMN(BE$64)&gt;=COLUMN($F$64),BE70,0))&lt;0,OFFSET(BK$30,0,$E64)-IF(COLUMN(BJ$64)&gt;=COLUMN($F$64),BJ65,0)-IF(COLUMN(BI$64)&gt;=COLUMN($F$64),BI66,0)-IF(COLUMN(BH$64)&gt;=COLUMN($F$64),BH67,0)-IF(COLUMN(BG$64)&gt;=COLUMN($F$64),BG68,0)-IF(COLUMN(BF$64)&gt;=COLUMN($F$64),BF69,0)-IF(COLUMN(BE$64)&gt;=COLUMN($F$64),BE70,0),ABS(SUM(BK$63:BK63))),0),"")</f>
        <v/>
      </c>
      <c r="BL64" s="153" t="str">
        <f ca="1">IF(BL$4&lt;&gt;"",IF(AND(BL$63&lt;0,OFFSET(BL$30,0,$E64)&lt;&gt;"",OFFSET(BL$30,0,$E64)&gt;0),
IF((SUM(BL$63:BL63)+OFFSET(BL$30,0,$E64)-IF(COLUMN(BK$64)&gt;=COLUMN($F$64),BK65,0)-IF(COLUMN(BJ$64)&gt;=COLUMN($F$64),BJ66,0)-IF(COLUMN(BI$64)&gt;=COLUMN($F$64),BI67,0)-IF(COLUMN(BH$64)&gt;=COLUMN($F$64),BH68,0)-IF(COLUMN(BG$64)&gt;=COLUMN($F$64),BG69,0)-IF(COLUMN(BF$64)&gt;=COLUMN($F$64),BF70,0))&lt;0,OFFSET(BL$30,0,$E64)-IF(COLUMN(BK$64)&gt;=COLUMN($F$64),BK65,0)-IF(COLUMN(BJ$64)&gt;=COLUMN($F$64),BJ66,0)-IF(COLUMN(BI$64)&gt;=COLUMN($F$64),BI67,0)-IF(COLUMN(BH$64)&gt;=COLUMN($F$64),BH68,0)-IF(COLUMN(BG$64)&gt;=COLUMN($F$64),BG69,0)-IF(COLUMN(BF$64)&gt;=COLUMN($F$64),BF70,0),ABS(SUM(BL$63:BL63))),0),"")</f>
        <v/>
      </c>
      <c r="BM64" s="153" t="str">
        <f ca="1">IF(BM$4&lt;&gt;"",IF(AND(BM$63&lt;0,OFFSET(BM$30,0,$E64)&lt;&gt;"",OFFSET(BM$30,0,$E64)&gt;0),
IF((SUM(BM$63:BM63)+OFFSET(BM$30,0,$E64)-IF(COLUMN(BL$64)&gt;=COLUMN($F$64),BL65,0)-IF(COLUMN(BK$64)&gt;=COLUMN($F$64),BK66,0)-IF(COLUMN(BJ$64)&gt;=COLUMN($F$64),BJ67,0)-IF(COLUMN(BI$64)&gt;=COLUMN($F$64),BI68,0)-IF(COLUMN(BH$64)&gt;=COLUMN($F$64),BH69,0)-IF(COLUMN(BG$64)&gt;=COLUMN($F$64),BG70,0))&lt;0,OFFSET(BM$30,0,$E64)-IF(COLUMN(BL$64)&gt;=COLUMN($F$64),BL65,0)-IF(COLUMN(BK$64)&gt;=COLUMN($F$64),BK66,0)-IF(COLUMN(BJ$64)&gt;=COLUMN($F$64),BJ67,0)-IF(COLUMN(BI$64)&gt;=COLUMN($F$64),BI68,0)-IF(COLUMN(BH$64)&gt;=COLUMN($F$64),BH69,0)-IF(COLUMN(BG$64)&gt;=COLUMN($F$64),BG70,0),ABS(SUM(BM$63:BM63))),0),"")</f>
        <v/>
      </c>
      <c r="BN64" s="153" t="str">
        <f ca="1">IF(BN$4&lt;&gt;"",IF(AND(BN$63&lt;0,OFFSET(BN$30,0,$E64)&lt;&gt;"",OFFSET(BN$30,0,$E64)&gt;0),
IF((SUM(BN$63:BN63)+OFFSET(BN$30,0,$E64)-IF(COLUMN(BM$64)&gt;=COLUMN($F$64),BM65,0)-IF(COLUMN(BL$64)&gt;=COLUMN($F$64),BL66,0)-IF(COLUMN(BK$64)&gt;=COLUMN($F$64),BK67,0)-IF(COLUMN(BJ$64)&gt;=COLUMN($F$64),BJ68,0)-IF(COLUMN(BI$64)&gt;=COLUMN($F$64),BI69,0)-IF(COLUMN(BH$64)&gt;=COLUMN($F$64),BH70,0))&lt;0,OFFSET(BN$30,0,$E64)-IF(COLUMN(BM$64)&gt;=COLUMN($F$64),BM65,0)-IF(COLUMN(BL$64)&gt;=COLUMN($F$64),BL66,0)-IF(COLUMN(BK$64)&gt;=COLUMN($F$64),BK67,0)-IF(COLUMN(BJ$64)&gt;=COLUMN($F$64),BJ68,0)-IF(COLUMN(BI$64)&gt;=COLUMN($F$64),BI69,0)-IF(COLUMN(BH$64)&gt;=COLUMN($F$64),BH70,0),ABS(SUM(BN$63:BN63))),0),"")</f>
        <v/>
      </c>
      <c r="BO64" s="153" t="str">
        <f ca="1">IF(BO$4&lt;&gt;"",IF(AND(BO$63&lt;0,OFFSET(BO$30,0,$E64)&lt;&gt;"",OFFSET(BO$30,0,$E64)&gt;0),
IF((SUM(BO$63:BO63)+OFFSET(BO$30,0,$E64)-IF(COLUMN(BN$64)&gt;=COLUMN($F$64),BN65,0)-IF(COLUMN(BM$64)&gt;=COLUMN($F$64),BM66,0)-IF(COLUMN(BL$64)&gt;=COLUMN($F$64),BL67,0)-IF(COLUMN(BK$64)&gt;=COLUMN($F$64),BK68,0)-IF(COLUMN(BJ$64)&gt;=COLUMN($F$64),BJ69,0)-IF(COLUMN(BI$64)&gt;=COLUMN($F$64),BI70,0))&lt;0,OFFSET(BO$30,0,$E64)-IF(COLUMN(BN$64)&gt;=COLUMN($F$64),BN65,0)-IF(COLUMN(BM$64)&gt;=COLUMN($F$64),BM66,0)-IF(COLUMN(BL$64)&gt;=COLUMN($F$64),BL67,0)-IF(COLUMN(BK$64)&gt;=COLUMN($F$64),BK68,0)-IF(COLUMN(BJ$64)&gt;=COLUMN($F$64),BJ69,0)-IF(COLUMN(BI$64)&gt;=COLUMN($F$64),BI70,0),ABS(SUM(BO$63:BO63))),0),"")</f>
        <v/>
      </c>
      <c r="BP64" s="153" t="str">
        <f ca="1">IF(BP$4&lt;&gt;"",IF(AND(BP$63&lt;0,OFFSET(BP$30,0,$E64)&lt;&gt;"",OFFSET(BP$30,0,$E64)&gt;0),
IF((SUM(BP$63:BP63)+OFFSET(BP$30,0,$E64)-IF(COLUMN(BO$64)&gt;=COLUMN($F$64),BO65,0)-IF(COLUMN(BN$64)&gt;=COLUMN($F$64),BN66,0)-IF(COLUMN(BM$64)&gt;=COLUMN($F$64),BM67,0)-IF(COLUMN(BL$64)&gt;=COLUMN($F$64),BL68,0)-IF(COLUMN(BK$64)&gt;=COLUMN($F$64),BK69,0)-IF(COLUMN(BJ$64)&gt;=COLUMN($F$64),BJ70,0))&lt;0,OFFSET(BP$30,0,$E64)-IF(COLUMN(BO$64)&gt;=COLUMN($F$64),BO65,0)-IF(COLUMN(BN$64)&gt;=COLUMN($F$64),BN66,0)-IF(COLUMN(BM$64)&gt;=COLUMN($F$64),BM67,0)-IF(COLUMN(BL$64)&gt;=COLUMN($F$64),BL68,0)-IF(COLUMN(BK$64)&gt;=COLUMN($F$64),BK69,0)-IF(COLUMN(BJ$64)&gt;=COLUMN($F$64),BJ70,0),ABS(SUM(BP$63:BP63))),0),"")</f>
        <v/>
      </c>
      <c r="BQ64" s="153" t="str">
        <f ca="1">IF(BQ$4&lt;&gt;"",IF(AND(BQ$63&lt;0,OFFSET(BQ$30,0,$E64)&lt;&gt;"",OFFSET(BQ$30,0,$E64)&gt;0),
IF((SUM(BQ$63:BQ63)+OFFSET(BQ$30,0,$E64)-IF(COLUMN(BP$64)&gt;=COLUMN($F$64),BP65,0)-IF(COLUMN(BO$64)&gt;=COLUMN($F$64),BO66,0)-IF(COLUMN(BN$64)&gt;=COLUMN($F$64),BN67,0)-IF(COLUMN(BM$64)&gt;=COLUMN($F$64),BM68,0)-IF(COLUMN(BL$64)&gt;=COLUMN($F$64),BL69,0)-IF(COLUMN(BK$64)&gt;=COLUMN($F$64),BK70,0))&lt;0,OFFSET(BQ$30,0,$E64)-IF(COLUMN(BP$64)&gt;=COLUMN($F$64),BP65,0)-IF(COLUMN(BO$64)&gt;=COLUMN($F$64),BO66,0)-IF(COLUMN(BN$64)&gt;=COLUMN($F$64),BN67,0)-IF(COLUMN(BM$64)&gt;=COLUMN($F$64),BM68,0)-IF(COLUMN(BL$64)&gt;=COLUMN($F$64),BL69,0)-IF(COLUMN(BK$64)&gt;=COLUMN($F$64),BK70,0),ABS(SUM(BQ$63:BQ63))),0),"")</f>
        <v/>
      </c>
      <c r="BR64" s="153" t="str">
        <f ca="1">IF(BR$4&lt;&gt;"",IF(AND(BR$63&lt;0,OFFSET(BR$30,0,$E64)&lt;&gt;"",OFFSET(BR$30,0,$E64)&gt;0),
IF((SUM(BR$63:BR63)+OFFSET(BR$30,0,$E64)-IF(COLUMN(BQ$64)&gt;=COLUMN($F$64),BQ65,0)-IF(COLUMN(BP$64)&gt;=COLUMN($F$64),BP66,0)-IF(COLUMN(BO$64)&gt;=COLUMN($F$64),BO67,0)-IF(COLUMN(BN$64)&gt;=COLUMN($F$64),BN68,0)-IF(COLUMN(BM$64)&gt;=COLUMN($F$64),BM69,0)-IF(COLUMN(BL$64)&gt;=COLUMN($F$64),BL70,0))&lt;0,OFFSET(BR$30,0,$E64)-IF(COLUMN(BQ$64)&gt;=COLUMN($F$64),BQ65,0)-IF(COLUMN(BP$64)&gt;=COLUMN($F$64),BP66,0)-IF(COLUMN(BO$64)&gt;=COLUMN($F$64),BO67,0)-IF(COLUMN(BN$64)&gt;=COLUMN($F$64),BN68,0)-IF(COLUMN(BM$64)&gt;=COLUMN($F$64),BM69,0)-IF(COLUMN(BL$64)&gt;=COLUMN($F$64),BL70,0),ABS(SUM(BR$63:BR63))),0),"")</f>
        <v/>
      </c>
      <c r="BS64" s="153" t="str">
        <f ca="1">IF(BS$4&lt;&gt;"",IF(AND(BS$63&lt;0,OFFSET(BS$30,0,$E64)&lt;&gt;"",OFFSET(BS$30,0,$E64)&gt;0),
IF((SUM(BS$63:BS63)+OFFSET(BS$30,0,$E64)-IF(COLUMN(BR$64)&gt;=COLUMN($F$64),BR65,0)-IF(COLUMN(BQ$64)&gt;=COLUMN($F$64),BQ66,0)-IF(COLUMN(BP$64)&gt;=COLUMN($F$64),BP67,0)-IF(COLUMN(BO$64)&gt;=COLUMN($F$64),BO68,0)-IF(COLUMN(BN$64)&gt;=COLUMN($F$64),BN69,0)-IF(COLUMN(BM$64)&gt;=COLUMN($F$64),BM70,0))&lt;0,OFFSET(BS$30,0,$E64)-IF(COLUMN(BR$64)&gt;=COLUMN($F$64),BR65,0)-IF(COLUMN(BQ$64)&gt;=COLUMN($F$64),BQ66,0)-IF(COLUMN(BP$64)&gt;=COLUMN($F$64),BP67,0)-IF(COLUMN(BO$64)&gt;=COLUMN($F$64),BO68,0)-IF(COLUMN(BN$64)&gt;=COLUMN($F$64),BN69,0)-IF(COLUMN(BM$64)&gt;=COLUMN($F$64),BM70,0),ABS(SUM(BS$63:BS63))),0),"")</f>
        <v/>
      </c>
      <c r="BT64" s="153" t="str">
        <f ca="1">IF(BT$4&lt;&gt;"",IF(AND(BT$63&lt;0,OFFSET(BT$30,0,$E64)&lt;&gt;"",OFFSET(BT$30,0,$E64)&gt;0),
IF((SUM(BT$63:BT63)+OFFSET(BT$30,0,$E64)-IF(COLUMN(BS$64)&gt;=COLUMN($F$64),BS65,0)-IF(COLUMN(BR$64)&gt;=COLUMN($F$64),BR66,0)-IF(COLUMN(BQ$64)&gt;=COLUMN($F$64),BQ67,0)-IF(COLUMN(BP$64)&gt;=COLUMN($F$64),BP68,0)-IF(COLUMN(BO$64)&gt;=COLUMN($F$64),BO69,0)-IF(COLUMN(BN$64)&gt;=COLUMN($F$64),BN70,0))&lt;0,OFFSET(BT$30,0,$E64)-IF(COLUMN(BS$64)&gt;=COLUMN($F$64),BS65,0)-IF(COLUMN(BR$64)&gt;=COLUMN($F$64),BR66,0)-IF(COLUMN(BQ$64)&gt;=COLUMN($F$64),BQ67,0)-IF(COLUMN(BP$64)&gt;=COLUMN($F$64),BP68,0)-IF(COLUMN(BO$64)&gt;=COLUMN($F$64),BO69,0)-IF(COLUMN(BN$64)&gt;=COLUMN($F$64),BN70,0),ABS(SUM(BT$63:BT63))),0),"")</f>
        <v/>
      </c>
      <c r="BU64" s="153" t="str">
        <f ca="1">IF(BU$4&lt;&gt;"",IF(AND(BU$63&lt;0,OFFSET(BU$30,0,$E64)&lt;&gt;"",OFFSET(BU$30,0,$E64)&gt;0),
IF((SUM(BU$63:BU63)+OFFSET(BU$30,0,$E64)-IF(COLUMN(BT$64)&gt;=COLUMN($F$64),BT65,0)-IF(COLUMN(BS$64)&gt;=COLUMN($F$64),BS66,0)-IF(COLUMN(BR$64)&gt;=COLUMN($F$64),BR67,0)-IF(COLUMN(BQ$64)&gt;=COLUMN($F$64),BQ68,0)-IF(COLUMN(BP$64)&gt;=COLUMN($F$64),BP69,0)-IF(COLUMN(BO$64)&gt;=COLUMN($F$64),BO70,0))&lt;0,OFFSET(BU$30,0,$E64)-IF(COLUMN(BT$64)&gt;=COLUMN($F$64),BT65,0)-IF(COLUMN(BS$64)&gt;=COLUMN($F$64),BS66,0)-IF(COLUMN(BR$64)&gt;=COLUMN($F$64),BR67,0)-IF(COLUMN(BQ$64)&gt;=COLUMN($F$64),BQ68,0)-IF(COLUMN(BP$64)&gt;=COLUMN($F$64),BP69,0)-IF(COLUMN(BO$64)&gt;=COLUMN($F$64),BO70,0),ABS(SUM(BU$63:BU63))),0),"")</f>
        <v/>
      </c>
      <c r="BV64" s="153" t="str">
        <f ca="1">IF(BV$4&lt;&gt;"",IF(AND(BV$63&lt;0,OFFSET(BV$30,0,$E64)&lt;&gt;"",OFFSET(BV$30,0,$E64)&gt;0),
IF((SUM(BV$63:BV63)+OFFSET(BV$30,0,$E64)-IF(COLUMN(BU$64)&gt;=COLUMN($F$64),BU65,0)-IF(COLUMN(BT$64)&gt;=COLUMN($F$64),BT66,0)-IF(COLUMN(BS$64)&gt;=COLUMN($F$64),BS67,0)-IF(COLUMN(BR$64)&gt;=COLUMN($F$64),BR68,0)-IF(COLUMN(BQ$64)&gt;=COLUMN($F$64),BQ69,0)-IF(COLUMN(BP$64)&gt;=COLUMN($F$64),BP70,0))&lt;0,OFFSET(BV$30,0,$E64)-IF(COLUMN(BU$64)&gt;=COLUMN($F$64),BU65,0)-IF(COLUMN(BT$64)&gt;=COLUMN($F$64),BT66,0)-IF(COLUMN(BS$64)&gt;=COLUMN($F$64),BS67,0)-IF(COLUMN(BR$64)&gt;=COLUMN($F$64),BR68,0)-IF(COLUMN(BQ$64)&gt;=COLUMN($F$64),BQ69,0)-IF(COLUMN(BP$64)&gt;=COLUMN($F$64),BP70,0),ABS(SUM(BV$63:BV63))),0),"")</f>
        <v/>
      </c>
      <c r="BW64" s="153" t="str">
        <f ca="1">IF(BW$4&lt;&gt;"",IF(AND(BW$63&lt;0,OFFSET(BW$30,0,$E64)&lt;&gt;"",OFFSET(BW$30,0,$E64)&gt;0),
IF((SUM(BW$63:BW63)+OFFSET(BW$30,0,$E64)-IF(COLUMN(BV$64)&gt;=COLUMN($F$64),BV65,0)-IF(COLUMN(BU$64)&gt;=COLUMN($F$64),BU66,0)-IF(COLUMN(BT$64)&gt;=COLUMN($F$64),BT67,0)-IF(COLUMN(BS$64)&gt;=COLUMN($F$64),BS68,0)-IF(COLUMN(BR$64)&gt;=COLUMN($F$64),BR69,0)-IF(COLUMN(BQ$64)&gt;=COLUMN($F$64),BQ70,0))&lt;0,OFFSET(BW$30,0,$E64)-IF(COLUMN(BV$64)&gt;=COLUMN($F$64),BV65,0)-IF(COLUMN(BU$64)&gt;=COLUMN($F$64),BU66,0)-IF(COLUMN(BT$64)&gt;=COLUMN($F$64),BT67,0)-IF(COLUMN(BS$64)&gt;=COLUMN($F$64),BS68,0)-IF(COLUMN(BR$64)&gt;=COLUMN($F$64),BR69,0)-IF(COLUMN(BQ$64)&gt;=COLUMN($F$64),BQ70,0),ABS(SUM(BW$63:BW63))),0),"")</f>
        <v/>
      </c>
      <c r="BX64" s="153" t="str">
        <f ca="1">IF(BX$4&lt;&gt;"",IF(AND(BX$63&lt;0,OFFSET(BX$30,0,$E64)&lt;&gt;"",OFFSET(BX$30,0,$E64)&gt;0),
IF((SUM(BX$63:BX63)+OFFSET(BX$30,0,$E64)-IF(COLUMN(BW$64)&gt;=COLUMN($F$64),BW65,0)-IF(COLUMN(BV$64)&gt;=COLUMN($F$64),BV66,0)-IF(COLUMN(BU$64)&gt;=COLUMN($F$64),BU67,0)-IF(COLUMN(BT$64)&gt;=COLUMN($F$64),BT68,0)-IF(COLUMN(BS$64)&gt;=COLUMN($F$64),BS69,0)-IF(COLUMN(BR$64)&gt;=COLUMN($F$64),BR70,0))&lt;0,OFFSET(BX$30,0,$E64)-IF(COLUMN(BW$64)&gt;=COLUMN($F$64),BW65,0)-IF(COLUMN(BV$64)&gt;=COLUMN($F$64),BV66,0)-IF(COLUMN(BU$64)&gt;=COLUMN($F$64),BU67,0)-IF(COLUMN(BT$64)&gt;=COLUMN($F$64),BT68,0)-IF(COLUMN(BS$64)&gt;=COLUMN($F$64),BS69,0)-IF(COLUMN(BR$64)&gt;=COLUMN($F$64),BR70,0),ABS(SUM(BX$63:BX63))),0),"")</f>
        <v/>
      </c>
      <c r="BY64" s="153" t="str">
        <f ca="1">IF(BY$4&lt;&gt;"",IF(AND(BY$63&lt;0,OFFSET(BY$30,0,$E64)&lt;&gt;"",OFFSET(BY$30,0,$E64)&gt;0),
IF((SUM(BY$63:BY63)+OFFSET(BY$30,0,$E64)-IF(COLUMN(BX$64)&gt;=COLUMN($F$64),BX65,0)-IF(COLUMN(BW$64)&gt;=COLUMN($F$64),BW66,0)-IF(COLUMN(BV$64)&gt;=COLUMN($F$64),BV67,0)-IF(COLUMN(BU$64)&gt;=COLUMN($F$64),BU68,0)-IF(COLUMN(BT$64)&gt;=COLUMN($F$64),BT69,0)-IF(COLUMN(BS$64)&gt;=COLUMN($F$64),BS70,0))&lt;0,OFFSET(BY$30,0,$E64)-IF(COLUMN(BX$64)&gt;=COLUMN($F$64),BX65,0)-IF(COLUMN(BW$64)&gt;=COLUMN($F$64),BW66,0)-IF(COLUMN(BV$64)&gt;=COLUMN($F$64),BV67,0)-IF(COLUMN(BU$64)&gt;=COLUMN($F$64),BU68,0)-IF(COLUMN(BT$64)&gt;=COLUMN($F$64),BT69,0)-IF(COLUMN(BS$64)&gt;=COLUMN($F$64),BS70,0),ABS(SUM(BY$63:BY63))),0),"")</f>
        <v/>
      </c>
      <c r="BZ64" s="153" t="str">
        <f ca="1">IF(BZ$4&lt;&gt;"",IF(AND(BZ$63&lt;0,OFFSET(BZ$30,0,$E64)&lt;&gt;"",OFFSET(BZ$30,0,$E64)&gt;0),
IF((SUM(BZ$63:BZ63)+OFFSET(BZ$30,0,$E64)-IF(COLUMN(BY$64)&gt;=COLUMN($F$64),BY65,0)-IF(COLUMN(BX$64)&gt;=COLUMN($F$64),BX66,0)-IF(COLUMN(BW$64)&gt;=COLUMN($F$64),BW67,0)-IF(COLUMN(BV$64)&gt;=COLUMN($F$64),BV68,0)-IF(COLUMN(BU$64)&gt;=COLUMN($F$64),BU69,0)-IF(COLUMN(BT$64)&gt;=COLUMN($F$64),BT70,0))&lt;0,OFFSET(BZ$30,0,$E64)-IF(COLUMN(BY$64)&gt;=COLUMN($F$64),BY65,0)-IF(COLUMN(BX$64)&gt;=COLUMN($F$64),BX66,0)-IF(COLUMN(BW$64)&gt;=COLUMN($F$64),BW67,0)-IF(COLUMN(BV$64)&gt;=COLUMN($F$64),BV68,0)-IF(COLUMN(BU$64)&gt;=COLUMN($F$64),BU69,0)-IF(COLUMN(BT$64)&gt;=COLUMN($F$64),BT70,0),ABS(SUM(BZ$63:BZ63))),0),"")</f>
        <v/>
      </c>
      <c r="CA64" s="153" t="str">
        <f ca="1">IF(CA$4&lt;&gt;"",IF(AND(CA$63&lt;0,OFFSET(CA$30,0,$E64)&lt;&gt;"",OFFSET(CA$30,0,$E64)&gt;0),
IF((SUM(CA$63:CA63)+OFFSET(CA$30,0,$E64)-IF(COLUMN(BZ$64)&gt;=COLUMN($F$64),BZ65,0)-IF(COLUMN(BY$64)&gt;=COLUMN($F$64),BY66,0)-IF(COLUMN(BX$64)&gt;=COLUMN($F$64),BX67,0)-IF(COLUMN(BW$64)&gt;=COLUMN($F$64),BW68,0)-IF(COLUMN(BV$64)&gt;=COLUMN($F$64),BV69,0)-IF(COLUMN(BU$64)&gt;=COLUMN($F$64),BU70,0))&lt;0,OFFSET(CA$30,0,$E64)-IF(COLUMN(BZ$64)&gt;=COLUMN($F$64),BZ65,0)-IF(COLUMN(BY$64)&gt;=COLUMN($F$64),BY66,0)-IF(COLUMN(BX$64)&gt;=COLUMN($F$64),BX67,0)-IF(COLUMN(BW$64)&gt;=COLUMN($F$64),BW68,0)-IF(COLUMN(BV$64)&gt;=COLUMN($F$64),BV69,0)-IF(COLUMN(BU$64)&gt;=COLUMN($F$64),BU70,0),ABS(SUM(CA$63:CA63))),0),"")</f>
        <v/>
      </c>
      <c r="CB64" s="153" t="str">
        <f ca="1">IF(CB$4&lt;&gt;"",IF(AND(CB$63&lt;0,OFFSET(CB$30,0,$E64)&lt;&gt;"",OFFSET(CB$30,0,$E64)&gt;0),
IF((SUM(CB$63:CB63)+OFFSET(CB$30,0,$E64)-IF(COLUMN(CA$64)&gt;=COLUMN($F$64),CA65,0)-IF(COLUMN(BZ$64)&gt;=COLUMN($F$64),BZ66,0)-IF(COLUMN(BY$64)&gt;=COLUMN($F$64),BY67,0)-IF(COLUMN(BX$64)&gt;=COLUMN($F$64),BX68,0)-IF(COLUMN(BW$64)&gt;=COLUMN($F$64),BW69,0)-IF(COLUMN(BV$64)&gt;=COLUMN($F$64),BV70,0))&lt;0,OFFSET(CB$30,0,$E64)-IF(COLUMN(CA$64)&gt;=COLUMN($F$64),CA65,0)-IF(COLUMN(BZ$64)&gt;=COLUMN($F$64),BZ66,0)-IF(COLUMN(BY$64)&gt;=COLUMN($F$64),BY67,0)-IF(COLUMN(BX$64)&gt;=COLUMN($F$64),BX68,0)-IF(COLUMN(BW$64)&gt;=COLUMN($F$64),BW69,0)-IF(COLUMN(BV$64)&gt;=COLUMN($F$64),BV70,0),ABS(SUM(CB$63:CB63))),0),"")</f>
        <v/>
      </c>
      <c r="CC64" s="153" t="str">
        <f ca="1">IF(CC$4&lt;&gt;"",IF(AND(CC$63&lt;0,OFFSET(CC$30,0,$E64)&lt;&gt;"",OFFSET(CC$30,0,$E64)&gt;0),
IF((SUM(CC$63:CC63)+OFFSET(CC$30,0,$E64)-IF(COLUMN(CB$64)&gt;=COLUMN($F$64),CB65,0)-IF(COLUMN(CA$64)&gt;=COLUMN($F$64),CA66,0)-IF(COLUMN(BZ$64)&gt;=COLUMN($F$64),BZ67,0)-IF(COLUMN(BY$64)&gt;=COLUMN($F$64),BY68,0)-IF(COLUMN(BX$64)&gt;=COLUMN($F$64),BX69,0)-IF(COLUMN(BW$64)&gt;=COLUMN($F$64),BW70,0))&lt;0,OFFSET(CC$30,0,$E64)-IF(COLUMN(CB$64)&gt;=COLUMN($F$64),CB65,0)-IF(COLUMN(CA$64)&gt;=COLUMN($F$64),CA66,0)-IF(COLUMN(BZ$64)&gt;=COLUMN($F$64),BZ67,0)-IF(COLUMN(BY$64)&gt;=COLUMN($F$64),BY68,0)-IF(COLUMN(BX$64)&gt;=COLUMN($F$64),BX69,0)-IF(COLUMN(BW$64)&gt;=COLUMN($F$64),BW70,0),ABS(SUM(CC$63:CC63))),0),"")</f>
        <v/>
      </c>
      <c r="CD64" s="153" t="str">
        <f ca="1">IF(CD$4&lt;&gt;"",IF(AND(CD$63&lt;0,OFFSET(CD$30,0,$E64)&lt;&gt;"",OFFSET(CD$30,0,$E64)&gt;0),
IF((SUM(CD$63:CD63)+OFFSET(CD$30,0,$E64)-IF(COLUMN(CC$64)&gt;=COLUMN($F$64),CC65,0)-IF(COLUMN(CB$64)&gt;=COLUMN($F$64),CB66,0)-IF(COLUMN(CA$64)&gt;=COLUMN($F$64),CA67,0)-IF(COLUMN(BZ$64)&gt;=COLUMN($F$64),BZ68,0)-IF(COLUMN(BY$64)&gt;=COLUMN($F$64),BY69,0)-IF(COLUMN(BX$64)&gt;=COLUMN($F$64),BX70,0))&lt;0,OFFSET(CD$30,0,$E64)-IF(COLUMN(CC$64)&gt;=COLUMN($F$64),CC65,0)-IF(COLUMN(CB$64)&gt;=COLUMN($F$64),CB66,0)-IF(COLUMN(CA$64)&gt;=COLUMN($F$64),CA67,0)-IF(COLUMN(BZ$64)&gt;=COLUMN($F$64),BZ68,0)-IF(COLUMN(BY$64)&gt;=COLUMN($F$64),BY69,0)-IF(COLUMN(BX$64)&gt;=COLUMN($F$64),BX70,0),ABS(SUM(CD$63:CD63))),0),"")</f>
        <v/>
      </c>
      <c r="CE64" s="153" t="str">
        <f ca="1">IF(CE$4&lt;&gt;"",IF(AND(CE$63&lt;0,OFFSET(CE$30,0,$E64)&lt;&gt;"",OFFSET(CE$30,0,$E64)&gt;0),
IF((SUM(CE$63:CE63)+OFFSET(CE$30,0,$E64)-IF(COLUMN(CD$64)&gt;=COLUMN($F$64),CD65,0)-IF(COLUMN(CC$64)&gt;=COLUMN($F$64),CC66,0)-IF(COLUMN(CB$64)&gt;=COLUMN($F$64),CB67,0)-IF(COLUMN(CA$64)&gt;=COLUMN($F$64),CA68,0)-IF(COLUMN(BZ$64)&gt;=COLUMN($F$64),BZ69,0)-IF(COLUMN(BY$64)&gt;=COLUMN($F$64),BY70,0))&lt;0,OFFSET(CE$30,0,$E64)-IF(COLUMN(CD$64)&gt;=COLUMN($F$64),CD65,0)-IF(COLUMN(CC$64)&gt;=COLUMN($F$64),CC66,0)-IF(COLUMN(CB$64)&gt;=COLUMN($F$64),CB67,0)-IF(COLUMN(CA$64)&gt;=COLUMN($F$64),CA68,0)-IF(COLUMN(BZ$64)&gt;=COLUMN($F$64),BZ69,0)-IF(COLUMN(BY$64)&gt;=COLUMN($F$64),BY70,0),ABS(SUM(CE$63:CE63))),0),"")</f>
        <v/>
      </c>
      <c r="CF64" s="153" t="str">
        <f ca="1">IF(CF$4&lt;&gt;"",IF(AND(CF$63&lt;0,OFFSET(CF$30,0,$E64)&lt;&gt;"",OFFSET(CF$30,0,$E64)&gt;0),
IF((SUM(CF$63:CF63)+OFFSET(CF$30,0,$E64)-IF(COLUMN(CE$64)&gt;=COLUMN($F$64),CE65,0)-IF(COLUMN(CD$64)&gt;=COLUMN($F$64),CD66,0)-IF(COLUMN(CC$64)&gt;=COLUMN($F$64),CC67,0)-IF(COLUMN(CB$64)&gt;=COLUMN($F$64),CB68,0)-IF(COLUMN(CA$64)&gt;=COLUMN($F$64),CA69,0)-IF(COLUMN(BZ$64)&gt;=COLUMN($F$64),BZ70,0))&lt;0,OFFSET(CF$30,0,$E64)-IF(COLUMN(CE$64)&gt;=COLUMN($F$64),CE65,0)-IF(COLUMN(CD$64)&gt;=COLUMN($F$64),CD66,0)-IF(COLUMN(CC$64)&gt;=COLUMN($F$64),CC67,0)-IF(COLUMN(CB$64)&gt;=COLUMN($F$64),CB68,0)-IF(COLUMN(CA$64)&gt;=COLUMN($F$64),CA69,0)-IF(COLUMN(BZ$64)&gt;=COLUMN($F$64),BZ70,0),ABS(SUM(CF$63:CF63))),0),"")</f>
        <v/>
      </c>
      <c r="CG64" s="153" t="str">
        <f ca="1">IF(CG$4&lt;&gt;"",IF(AND(CG$63&lt;0,OFFSET(CG$30,0,$E64)&lt;&gt;"",OFFSET(CG$30,0,$E64)&gt;0),
IF((SUM(CG$63:CG63)+OFFSET(CG$30,0,$E64)-IF(COLUMN(CF$64)&gt;=COLUMN($F$64),CF65,0)-IF(COLUMN(CE$64)&gt;=COLUMN($F$64),CE66,0)-IF(COLUMN(CD$64)&gt;=COLUMN($F$64),CD67,0)-IF(COLUMN(CC$64)&gt;=COLUMN($F$64),CC68,0)-IF(COLUMN(CB$64)&gt;=COLUMN($F$64),CB69,0)-IF(COLUMN(CA$64)&gt;=COLUMN($F$64),CA70,0))&lt;0,OFFSET(CG$30,0,$E64)-IF(COLUMN(CF$64)&gt;=COLUMN($F$64),CF65,0)-IF(COLUMN(CE$64)&gt;=COLUMN($F$64),CE66,0)-IF(COLUMN(CD$64)&gt;=COLUMN($F$64),CD67,0)-IF(COLUMN(CC$64)&gt;=COLUMN($F$64),CC68,0)-IF(COLUMN(CB$64)&gt;=COLUMN($F$64),CB69,0)-IF(COLUMN(CA$64)&gt;=COLUMN($F$64),CA70,0),ABS(SUM(CG$63:CG63))),0),"")</f>
        <v/>
      </c>
      <c r="CH64" s="153" t="str">
        <f ca="1">IF(CH$4&lt;&gt;"",IF(AND(CH$63&lt;0,OFFSET(CH$30,0,$E64)&lt;&gt;"",OFFSET(CH$30,0,$E64)&gt;0),
IF((SUM(CH$63:CH63)+OFFSET(CH$30,0,$E64)-IF(COLUMN(CG$64)&gt;=COLUMN($F$64),CG65,0)-IF(COLUMN(CF$64)&gt;=COLUMN($F$64),CF66,0)-IF(COLUMN(CE$64)&gt;=COLUMN($F$64),CE67,0)-IF(COLUMN(CD$64)&gt;=COLUMN($F$64),CD68,0)-IF(COLUMN(CC$64)&gt;=COLUMN($F$64),CC69,0)-IF(COLUMN(CB$64)&gt;=COLUMN($F$64),CB70,0))&lt;0,OFFSET(CH$30,0,$E64)-IF(COLUMN(CG$64)&gt;=COLUMN($F$64),CG65,0)-IF(COLUMN(CF$64)&gt;=COLUMN($F$64),CF66,0)-IF(COLUMN(CE$64)&gt;=COLUMN($F$64),CE67,0)-IF(COLUMN(CD$64)&gt;=COLUMN($F$64),CD68,0)-IF(COLUMN(CC$64)&gt;=COLUMN($F$64),CC69,0)-IF(COLUMN(CB$64)&gt;=COLUMN($F$64),CB70,0),ABS(SUM(CH$63:CH63))),0),"")</f>
        <v/>
      </c>
      <c r="CI64" s="153" t="str">
        <f ca="1">IF(CI$4&lt;&gt;"",IF(AND(CI$63&lt;0,OFFSET(CI$30,0,$E64)&lt;&gt;"",OFFSET(CI$30,0,$E64)&gt;0),
IF((SUM(CI$63:CI63)+OFFSET(CI$30,0,$E64)-IF(COLUMN(CH$64)&gt;=COLUMN($F$64),CH65,0)-IF(COLUMN(CG$64)&gt;=COLUMN($F$64),CG66,0)-IF(COLUMN(CF$64)&gt;=COLUMN($F$64),CF67,0)-IF(COLUMN(CE$64)&gt;=COLUMN($F$64),CE68,0)-IF(COLUMN(CD$64)&gt;=COLUMN($F$64),CD69,0)-IF(COLUMN(CC$64)&gt;=COLUMN($F$64),CC70,0))&lt;0,OFFSET(CI$30,0,$E64)-IF(COLUMN(CH$64)&gt;=COLUMN($F$64),CH65,0)-IF(COLUMN(CG$64)&gt;=COLUMN($F$64),CG66,0)-IF(COLUMN(CF$64)&gt;=COLUMN($F$64),CF67,0)-IF(COLUMN(CE$64)&gt;=COLUMN($F$64),CE68,0)-IF(COLUMN(CD$64)&gt;=COLUMN($F$64),CD69,0)-IF(COLUMN(CC$64)&gt;=COLUMN($F$64),CC70,0),ABS(SUM(CI$63:CI63))),0),"")</f>
        <v/>
      </c>
      <c r="CJ64" s="153" t="str">
        <f ca="1">IF(CJ$4&lt;&gt;"",IF(AND(CJ$63&lt;0,OFFSET(CJ$30,0,$E64)&lt;&gt;"",OFFSET(CJ$30,0,$E64)&gt;0),
IF((SUM(CJ$63:CJ63)+OFFSET(CJ$30,0,$E64)-IF(COLUMN(CI$64)&gt;=COLUMN($F$64),CI65,0)-IF(COLUMN(CH$64)&gt;=COLUMN($F$64),CH66,0)-IF(COLUMN(CG$64)&gt;=COLUMN($F$64),CG67,0)-IF(COLUMN(CF$64)&gt;=COLUMN($F$64),CF68,0)-IF(COLUMN(CE$64)&gt;=COLUMN($F$64),CE69,0)-IF(COLUMN(CD$64)&gt;=COLUMN($F$64),CD70,0))&lt;0,OFFSET(CJ$30,0,$E64)-IF(COLUMN(CI$64)&gt;=COLUMN($F$64),CI65,0)-IF(COLUMN(CH$64)&gt;=COLUMN($F$64),CH66,0)-IF(COLUMN(CG$64)&gt;=COLUMN($F$64),CG67,0)-IF(COLUMN(CF$64)&gt;=COLUMN($F$64),CF68,0)-IF(COLUMN(CE$64)&gt;=COLUMN($F$64),CE69,0)-IF(COLUMN(CD$64)&gt;=COLUMN($F$64),CD70,0),ABS(SUM(CJ$63:CJ63))),0),"")</f>
        <v/>
      </c>
      <c r="CK64" s="153" t="str">
        <f ca="1">IF(CK$4&lt;&gt;"",IF(AND(CK$63&lt;0,OFFSET(CK$30,0,$E64)&lt;&gt;"",OFFSET(CK$30,0,$E64)&gt;0),
IF((SUM(CK$63:CK63)+OFFSET(CK$30,0,$E64)-IF(COLUMN(CJ$64)&gt;=COLUMN($F$64),CJ65,0)-IF(COLUMN(CI$64)&gt;=COLUMN($F$64),CI66,0)-IF(COLUMN(CH$64)&gt;=COLUMN($F$64),CH67,0)-IF(COLUMN(CG$64)&gt;=COLUMN($F$64),CG68,0)-IF(COLUMN(CF$64)&gt;=COLUMN($F$64),CF69,0)-IF(COLUMN(CE$64)&gt;=COLUMN($F$64),CE70,0))&lt;0,OFFSET(CK$30,0,$E64)-IF(COLUMN(CJ$64)&gt;=COLUMN($F$64),CJ65,0)-IF(COLUMN(CI$64)&gt;=COLUMN($F$64),CI66,0)-IF(COLUMN(CH$64)&gt;=COLUMN($F$64),CH67,0)-IF(COLUMN(CG$64)&gt;=COLUMN($F$64),CG68,0)-IF(COLUMN(CF$64)&gt;=COLUMN($F$64),CF69,0)-IF(COLUMN(CE$64)&gt;=COLUMN($F$64),CE70,0),ABS(SUM(CK$63:CK63))),0),"")</f>
        <v/>
      </c>
      <c r="CL64" s="153" t="str">
        <f ca="1">IF(CL$4&lt;&gt;"",IF(AND(CL$63&lt;0,OFFSET(CL$30,0,$E64)&lt;&gt;"",OFFSET(CL$30,0,$E64)&gt;0),
IF((SUM(CL$63:CL63)+OFFSET(CL$30,0,$E64)-IF(COLUMN(CK$64)&gt;=COLUMN($F$64),CK65,0)-IF(COLUMN(CJ$64)&gt;=COLUMN($F$64),CJ66,0)-IF(COLUMN(CI$64)&gt;=COLUMN($F$64),CI67,0)-IF(COLUMN(CH$64)&gt;=COLUMN($F$64),CH68,0)-IF(COLUMN(CG$64)&gt;=COLUMN($F$64),CG69,0)-IF(COLUMN(CF$64)&gt;=COLUMN($F$64),CF70,0))&lt;0,OFFSET(CL$30,0,$E64)-IF(COLUMN(CK$64)&gt;=COLUMN($F$64),CK65,0)-IF(COLUMN(CJ$64)&gt;=COLUMN($F$64),CJ66,0)-IF(COLUMN(CI$64)&gt;=COLUMN($F$64),CI67,0)-IF(COLUMN(CH$64)&gt;=COLUMN($F$64),CH68,0)-IF(COLUMN(CG$64)&gt;=COLUMN($F$64),CG69,0)-IF(COLUMN(CF$64)&gt;=COLUMN($F$64),CF70,0),ABS(SUM(CL$63:CL63))),0),"")</f>
        <v/>
      </c>
      <c r="CM64" s="153" t="str">
        <f ca="1">IF(CM$4&lt;&gt;"",IF(AND(CM$63&lt;0,OFFSET(CM$30,0,$E64)&lt;&gt;"",OFFSET(CM$30,0,$E64)&gt;0),
IF((SUM(CM$63:CM63)+OFFSET(CM$30,0,$E64)-IF(COLUMN(CL$64)&gt;=COLUMN($F$64),CL65,0)-IF(COLUMN(CK$64)&gt;=COLUMN($F$64),CK66,0)-IF(COLUMN(CJ$64)&gt;=COLUMN($F$64),CJ67,0)-IF(COLUMN(CI$64)&gt;=COLUMN($F$64),CI68,0)-IF(COLUMN(CH$64)&gt;=COLUMN($F$64),CH69,0)-IF(COLUMN(CG$64)&gt;=COLUMN($F$64),CG70,0))&lt;0,OFFSET(CM$30,0,$E64)-IF(COLUMN(CL$64)&gt;=COLUMN($F$64),CL65,0)-IF(COLUMN(CK$64)&gt;=COLUMN($F$64),CK66,0)-IF(COLUMN(CJ$64)&gt;=COLUMN($F$64),CJ67,0)-IF(COLUMN(CI$64)&gt;=COLUMN($F$64),CI68,0)-IF(COLUMN(CH$64)&gt;=COLUMN($F$64),CH69,0)-IF(COLUMN(CG$64)&gt;=COLUMN($F$64),CG70,0),ABS(SUM(CM$63:CM63))),0),"")</f>
        <v/>
      </c>
      <c r="CN64" s="153" t="str">
        <f ca="1">IF(CN$4&lt;&gt;"",IF(AND(CN$63&lt;0,OFFSET(CN$30,0,$E64)&lt;&gt;"",OFFSET(CN$30,0,$E64)&gt;0),
IF((SUM(CN$63:CN63)+OFFSET(CN$30,0,$E64)-IF(COLUMN(CM$64)&gt;=COLUMN($F$64),CM65,0)-IF(COLUMN(CL$64)&gt;=COLUMN($F$64),CL66,0)-IF(COLUMN(CK$64)&gt;=COLUMN($F$64),CK67,0)-IF(COLUMN(CJ$64)&gt;=COLUMN($F$64),CJ68,0)-IF(COLUMN(CI$64)&gt;=COLUMN($F$64),CI69,0)-IF(COLUMN(CH$64)&gt;=COLUMN($F$64),CH70,0))&lt;0,OFFSET(CN$30,0,$E64)-IF(COLUMN(CM$64)&gt;=COLUMN($F$64),CM65,0)-IF(COLUMN(CL$64)&gt;=COLUMN($F$64),CL66,0)-IF(COLUMN(CK$64)&gt;=COLUMN($F$64),CK67,0)-IF(COLUMN(CJ$64)&gt;=COLUMN($F$64),CJ68,0)-IF(COLUMN(CI$64)&gt;=COLUMN($F$64),CI69,0)-IF(COLUMN(CH$64)&gt;=COLUMN($F$64),CH70,0),ABS(SUM(CN$63:CN63))),0),"")</f>
        <v/>
      </c>
      <c r="CO64" s="153" t="str">
        <f ca="1">IF(CO$4&lt;&gt;"",IF(AND(CO$63&lt;0,OFFSET(CO$30,0,$E64)&lt;&gt;"",OFFSET(CO$30,0,$E64)&gt;0),
IF((SUM(CO$63:CO63)+OFFSET(CO$30,0,$E64)-IF(COLUMN(CN$64)&gt;=COLUMN($F$64),CN65,0)-IF(COLUMN(CM$64)&gt;=COLUMN($F$64),CM66,0)-IF(COLUMN(CL$64)&gt;=COLUMN($F$64),CL67,0)-IF(COLUMN(CK$64)&gt;=COLUMN($F$64),CK68,0)-IF(COLUMN(CJ$64)&gt;=COLUMN($F$64),CJ69,0)-IF(COLUMN(CI$64)&gt;=COLUMN($F$64),CI70,0))&lt;0,OFFSET(CO$30,0,$E64)-IF(COLUMN(CN$64)&gt;=COLUMN($F$64),CN65,0)-IF(COLUMN(CM$64)&gt;=COLUMN($F$64),CM66,0)-IF(COLUMN(CL$64)&gt;=COLUMN($F$64),CL67,0)-IF(COLUMN(CK$64)&gt;=COLUMN($F$64),CK68,0)-IF(COLUMN(CJ$64)&gt;=COLUMN($F$64),CJ69,0)-IF(COLUMN(CI$64)&gt;=COLUMN($F$64),CI70,0),ABS(SUM(CO$63:CO63))),0),"")</f>
        <v/>
      </c>
      <c r="CP64" s="153" t="str">
        <f ca="1">IF(CP$4&lt;&gt;"",IF(AND(CP$63&lt;0,OFFSET(CP$30,0,$E64)&lt;&gt;"",OFFSET(CP$30,0,$E64)&gt;0),
IF((SUM(CP$63:CP63)+OFFSET(CP$30,0,$E64)-IF(COLUMN(CO$64)&gt;=COLUMN($F$64),CO65,0)-IF(COLUMN(CN$64)&gt;=COLUMN($F$64),CN66,0)-IF(COLUMN(CM$64)&gt;=COLUMN($F$64),CM67,0)-IF(COLUMN(CL$64)&gt;=COLUMN($F$64),CL68,0)-IF(COLUMN(CK$64)&gt;=COLUMN($F$64),CK69,0)-IF(COLUMN(CJ$64)&gt;=COLUMN($F$64),CJ70,0))&lt;0,OFFSET(CP$30,0,$E64)-IF(COLUMN(CO$64)&gt;=COLUMN($F$64),CO65,0)-IF(COLUMN(CN$64)&gt;=COLUMN($F$64),CN66,0)-IF(COLUMN(CM$64)&gt;=COLUMN($F$64),CM67,0)-IF(COLUMN(CL$64)&gt;=COLUMN($F$64),CL68,0)-IF(COLUMN(CK$64)&gt;=COLUMN($F$64),CK69,0)-IF(COLUMN(CJ$64)&gt;=COLUMN($F$64),CJ70,0),ABS(SUM(CP$63:CP63))),0),"")</f>
        <v/>
      </c>
      <c r="CQ64" s="153" t="str">
        <f ca="1">IF(CQ$4&lt;&gt;"",IF(AND(CQ$63&lt;0,OFFSET(CQ$30,0,$E64)&lt;&gt;"",OFFSET(CQ$30,0,$E64)&gt;0),
IF((SUM(CQ$63:CQ63)+OFFSET(CQ$30,0,$E64)-IF(COLUMN(CP$64)&gt;=COLUMN($F$64),CP65,0)-IF(COLUMN(CO$64)&gt;=COLUMN($F$64),CO66,0)-IF(COLUMN(CN$64)&gt;=COLUMN($F$64),CN67,0)-IF(COLUMN(CM$64)&gt;=COLUMN($F$64),CM68,0)-IF(COLUMN(CL$64)&gt;=COLUMN($F$64),CL69,0)-IF(COLUMN(CK$64)&gt;=COLUMN($F$64),CK70,0))&lt;0,OFFSET(CQ$30,0,$E64)-IF(COLUMN(CP$64)&gt;=COLUMN($F$64),CP65,0)-IF(COLUMN(CO$64)&gt;=COLUMN($F$64),CO66,0)-IF(COLUMN(CN$64)&gt;=COLUMN($F$64),CN67,0)-IF(COLUMN(CM$64)&gt;=COLUMN($F$64),CM68,0)-IF(COLUMN(CL$64)&gt;=COLUMN($F$64),CL69,0)-IF(COLUMN(CK$64)&gt;=COLUMN($F$64),CK70,0),ABS(SUM(CQ$63:CQ63))),0),"")</f>
        <v/>
      </c>
      <c r="CR64" s="153" t="str">
        <f ca="1">IF(CR$4&lt;&gt;"",IF(AND(CR$63&lt;0,OFFSET(CR$30,0,$E64)&lt;&gt;"",OFFSET(CR$30,0,$E64)&gt;0),
IF((SUM(CR$63:CR63)+OFFSET(CR$30,0,$E64)-IF(COLUMN(CQ$64)&gt;=COLUMN($F$64),CQ65,0)-IF(COLUMN(CP$64)&gt;=COLUMN($F$64),CP66,0)-IF(COLUMN(CO$64)&gt;=COLUMN($F$64),CO67,0)-IF(COLUMN(CN$64)&gt;=COLUMN($F$64),CN68,0)-IF(COLUMN(CM$64)&gt;=COLUMN($F$64),CM69,0)-IF(COLUMN(CL$64)&gt;=COLUMN($F$64),CL70,0))&lt;0,OFFSET(CR$30,0,$E64)-IF(COLUMN(CQ$64)&gt;=COLUMN($F$64),CQ65,0)-IF(COLUMN(CP$64)&gt;=COLUMN($F$64),CP66,0)-IF(COLUMN(CO$64)&gt;=COLUMN($F$64),CO67,0)-IF(COLUMN(CN$64)&gt;=COLUMN($F$64),CN68,0)-IF(COLUMN(CM$64)&gt;=COLUMN($F$64),CM69,0)-IF(COLUMN(CL$64)&gt;=COLUMN($F$64),CL70,0),ABS(SUM(CR$63:CR63))),0),"")</f>
        <v/>
      </c>
      <c r="CS64" s="153" t="str">
        <f ca="1">IF(CS$4&lt;&gt;"",IF(AND(CS$63&lt;0,OFFSET(CS$30,0,$E64)&lt;&gt;"",OFFSET(CS$30,0,$E64)&gt;0),
IF((SUM(CS$63:CS63)+OFFSET(CS$30,0,$E64)-IF(COLUMN(CR$64)&gt;=COLUMN($F$64),CR65,0)-IF(COLUMN(CQ$64)&gt;=COLUMN($F$64),CQ66,0)-IF(COLUMN(CP$64)&gt;=COLUMN($F$64),CP67,0)-IF(COLUMN(CO$64)&gt;=COLUMN($F$64),CO68,0)-IF(COLUMN(CN$64)&gt;=COLUMN($F$64),CN69,0)-IF(COLUMN(CM$64)&gt;=COLUMN($F$64),CM70,0))&lt;0,OFFSET(CS$30,0,$E64)-IF(COLUMN(CR$64)&gt;=COLUMN($F$64),CR65,0)-IF(COLUMN(CQ$64)&gt;=COLUMN($F$64),CQ66,0)-IF(COLUMN(CP$64)&gt;=COLUMN($F$64),CP67,0)-IF(COLUMN(CO$64)&gt;=COLUMN($F$64),CO68,0)-IF(COLUMN(CN$64)&gt;=COLUMN($F$64),CN69,0)-IF(COLUMN(CM$64)&gt;=COLUMN($F$64),CM70,0),ABS(SUM(CS$63:CS63))),0),"")</f>
        <v/>
      </c>
      <c r="CT64" s="153" t="str">
        <f ca="1">IF(CT$4&lt;&gt;"",IF(AND(CT$63&lt;0,OFFSET(CT$30,0,$E64)&lt;&gt;"",OFFSET(CT$30,0,$E64)&gt;0),
IF((SUM(CT$63:CT63)+OFFSET(CT$30,0,$E64)-IF(COLUMN(CS$64)&gt;=COLUMN($F$64),CS65,0)-IF(COLUMN(CR$64)&gt;=COLUMN($F$64),CR66,0)-IF(COLUMN(CQ$64)&gt;=COLUMN($F$64),CQ67,0)-IF(COLUMN(CP$64)&gt;=COLUMN($F$64),CP68,0)-IF(COLUMN(CO$64)&gt;=COLUMN($F$64),CO69,0)-IF(COLUMN(CN$64)&gt;=COLUMN($F$64),CN70,0))&lt;0,OFFSET(CT$30,0,$E64)-IF(COLUMN(CS$64)&gt;=COLUMN($F$64),CS65,0)-IF(COLUMN(CR$64)&gt;=COLUMN($F$64),CR66,0)-IF(COLUMN(CQ$64)&gt;=COLUMN($F$64),CQ67,0)-IF(COLUMN(CP$64)&gt;=COLUMN($F$64),CP68,0)-IF(COLUMN(CO$64)&gt;=COLUMN($F$64),CO69,0)-IF(COLUMN(CN$64)&gt;=COLUMN($F$64),CN70,0),ABS(SUM(CT$63:CT63))),0),"")</f>
        <v/>
      </c>
      <c r="CU64" s="153" t="str">
        <f ca="1">IF(CU$4&lt;&gt;"",IF(AND(CU$63&lt;0,OFFSET(CU$30,0,$E64)&lt;&gt;"",OFFSET(CU$30,0,$E64)&gt;0),
IF((SUM(CU$63:CU63)+OFFSET(CU$30,0,$E64)-IF(COLUMN(CT$64)&gt;=COLUMN($F$64),CT65,0)-IF(COLUMN(CS$64)&gt;=COLUMN($F$64),CS66,0)-IF(COLUMN(CR$64)&gt;=COLUMN($F$64),CR67,0)-IF(COLUMN(CQ$64)&gt;=COLUMN($F$64),CQ68,0)-IF(COLUMN(CP$64)&gt;=COLUMN($F$64),CP69,0)-IF(COLUMN(CO$64)&gt;=COLUMN($F$64),CO70,0))&lt;0,OFFSET(CU$30,0,$E64)-IF(COLUMN(CT$64)&gt;=COLUMN($F$64),CT65,0)-IF(COLUMN(CS$64)&gt;=COLUMN($F$64),CS66,0)-IF(COLUMN(CR$64)&gt;=COLUMN($F$64),CR67,0)-IF(COLUMN(CQ$64)&gt;=COLUMN($F$64),CQ68,0)-IF(COLUMN(CP$64)&gt;=COLUMN($F$64),CP69,0)-IF(COLUMN(CO$64)&gt;=COLUMN($F$64),CO70,0),ABS(SUM(CU$63:CU63))),0),"")</f>
        <v/>
      </c>
      <c r="CV64" s="153" t="str">
        <f ca="1">IF(CV$4&lt;&gt;"",IF(AND(CV$63&lt;0,OFFSET(CV$30,0,$E64)&lt;&gt;"",OFFSET(CV$30,0,$E64)&gt;0),
IF((SUM(CV$63:CV63)+OFFSET(CV$30,0,$E64)-IF(COLUMN(CU$64)&gt;=COLUMN($F$64),CU65,0)-IF(COLUMN(CT$64)&gt;=COLUMN($F$64),CT66,0)-IF(COLUMN(CS$64)&gt;=COLUMN($F$64),CS67,0)-IF(COLUMN(CR$64)&gt;=COLUMN($F$64),CR68,0)-IF(COLUMN(CQ$64)&gt;=COLUMN($F$64),CQ69,0)-IF(COLUMN(CP$64)&gt;=COLUMN($F$64),CP70,0))&lt;0,OFFSET(CV$30,0,$E64)-IF(COLUMN(CU$64)&gt;=COLUMN($F$64),CU65,0)-IF(COLUMN(CT$64)&gt;=COLUMN($F$64),CT66,0)-IF(COLUMN(CS$64)&gt;=COLUMN($F$64),CS67,0)-IF(COLUMN(CR$64)&gt;=COLUMN($F$64),CR68,0)-IF(COLUMN(CQ$64)&gt;=COLUMN($F$64),CQ69,0)-IF(COLUMN(CP$64)&gt;=COLUMN($F$64),CP70,0),ABS(SUM(CV$63:CV63))),0),"")</f>
        <v/>
      </c>
      <c r="CW64" s="153" t="str">
        <f ca="1">IF(CW$4&lt;&gt;"",IF(AND(CW$63&lt;0,OFFSET(CW$30,0,$E64)&lt;&gt;"",OFFSET(CW$30,0,$E64)&gt;0),
IF((SUM(CW$63:CW63)+OFFSET(CW$30,0,$E64)-IF(COLUMN(CV$64)&gt;=COLUMN($F$64),CV65,0)-IF(COLUMN(CU$64)&gt;=COLUMN($F$64),CU66,0)-IF(COLUMN(CT$64)&gt;=COLUMN($F$64),CT67,0)-IF(COLUMN(CS$64)&gt;=COLUMN($F$64),CS68,0)-IF(COLUMN(CR$64)&gt;=COLUMN($F$64),CR69,0)-IF(COLUMN(CQ$64)&gt;=COLUMN($F$64),CQ70,0))&lt;0,OFFSET(CW$30,0,$E64)-IF(COLUMN(CV$64)&gt;=COLUMN($F$64),CV65,0)-IF(COLUMN(CU$64)&gt;=COLUMN($F$64),CU66,0)-IF(COLUMN(CT$64)&gt;=COLUMN($F$64),CT67,0)-IF(COLUMN(CS$64)&gt;=COLUMN($F$64),CS68,0)-IF(COLUMN(CR$64)&gt;=COLUMN($F$64),CR69,0)-IF(COLUMN(CQ$64)&gt;=COLUMN($F$64),CQ70,0),ABS(SUM(CW$63:CW63))),0),"")</f>
        <v/>
      </c>
      <c r="CX64" s="153" t="str">
        <f ca="1">IF(CX$4&lt;&gt;"",IF(AND(CX$63&lt;0,OFFSET(CX$30,0,$E64)&lt;&gt;"",OFFSET(CX$30,0,$E64)&gt;0),
IF((SUM(CX$63:CX63)+OFFSET(CX$30,0,$E64)-IF(COLUMN(CW$64)&gt;=COLUMN($F$64),CW65,0)-IF(COLUMN(CV$64)&gt;=COLUMN($F$64),CV66,0)-IF(COLUMN(CU$64)&gt;=COLUMN($F$64),CU67,0)-IF(COLUMN(CT$64)&gt;=COLUMN($F$64),CT68,0)-IF(COLUMN(CS$64)&gt;=COLUMN($F$64),CS69,0)-IF(COLUMN(CR$64)&gt;=COLUMN($F$64),CR70,0))&lt;0,OFFSET(CX$30,0,$E64)-IF(COLUMN(CW$64)&gt;=COLUMN($F$64),CW65,0)-IF(COLUMN(CV$64)&gt;=COLUMN($F$64),CV66,0)-IF(COLUMN(CU$64)&gt;=COLUMN($F$64),CU67,0)-IF(COLUMN(CT$64)&gt;=COLUMN($F$64),CT68,0)-IF(COLUMN(CS$64)&gt;=COLUMN($F$64),CS69,0)-IF(COLUMN(CR$64)&gt;=COLUMN($F$64),CR70,0),ABS(SUM(CX$63:CX63))),0),"")</f>
        <v/>
      </c>
      <c r="CY64" s="153" t="str">
        <f ca="1">IF(CY$4&lt;&gt;"",IF(AND(CY$63&lt;0,OFFSET(CY$30,0,$E64)&lt;&gt;"",OFFSET(CY$30,0,$E64)&gt;0),
IF((SUM(CY$63:CY63)+OFFSET(CY$30,0,$E64)-IF(COLUMN(CX$64)&gt;=COLUMN($F$64),CX65,0)-IF(COLUMN(CW$64)&gt;=COLUMN($F$64),CW66,0)-IF(COLUMN(CV$64)&gt;=COLUMN($F$64),CV67,0)-IF(COLUMN(CU$64)&gt;=COLUMN($F$64),CU68,0)-IF(COLUMN(CT$64)&gt;=COLUMN($F$64),CT69,0)-IF(COLUMN(CS$64)&gt;=COLUMN($F$64),CS70,0))&lt;0,OFFSET(CY$30,0,$E64)-IF(COLUMN(CX$64)&gt;=COLUMN($F$64),CX65,0)-IF(COLUMN(CW$64)&gt;=COLUMN($F$64),CW66,0)-IF(COLUMN(CV$64)&gt;=COLUMN($F$64),CV67,0)-IF(COLUMN(CU$64)&gt;=COLUMN($F$64),CU68,0)-IF(COLUMN(CT$64)&gt;=COLUMN($F$64),CT69,0)-IF(COLUMN(CS$64)&gt;=COLUMN($F$64),CS70,0),ABS(SUM(CY$63:CY63))),0),"")</f>
        <v/>
      </c>
      <c r="CZ64" s="153" t="str">
        <f ca="1">IF(CZ$4&lt;&gt;"",IF(AND(CZ$63&lt;0,OFFSET(CZ$30,0,$E64)&lt;&gt;"",OFFSET(CZ$30,0,$E64)&gt;0),
IF((SUM(CZ$63:CZ63)+OFFSET(CZ$30,0,$E64)-IF(COLUMN(CY$64)&gt;=COLUMN($F$64),CY65,0)-IF(COLUMN(CX$64)&gt;=COLUMN($F$64),CX66,0)-IF(COLUMN(CW$64)&gt;=COLUMN($F$64),CW67,0)-IF(COLUMN(CV$64)&gt;=COLUMN($F$64),CV68,0)-IF(COLUMN(CU$64)&gt;=COLUMN($F$64),CU69,0)-IF(COLUMN(CT$64)&gt;=COLUMN($F$64),CT70,0))&lt;0,OFFSET(CZ$30,0,$E64)-IF(COLUMN(CY$64)&gt;=COLUMN($F$64),CY65,0)-IF(COLUMN(CX$64)&gt;=COLUMN($F$64),CX66,0)-IF(COLUMN(CW$64)&gt;=COLUMN($F$64),CW67,0)-IF(COLUMN(CV$64)&gt;=COLUMN($F$64),CV68,0)-IF(COLUMN(CU$64)&gt;=COLUMN($F$64),CU69,0)-IF(COLUMN(CT$64)&gt;=COLUMN($F$64),CT70,0),ABS(SUM(CZ$63:CZ63))),0),"")</f>
        <v/>
      </c>
      <c r="DA64" s="153" t="str">
        <f ca="1">IF(DA$4&lt;&gt;"",IF(AND(DA$63&lt;0,OFFSET(DA$30,0,$E64)&lt;&gt;"",OFFSET(DA$30,0,$E64)&gt;0),
IF((SUM(DA$63:DA63)+OFFSET(DA$30,0,$E64)-IF(COLUMN(CZ$64)&gt;=COLUMN($F$64),CZ65,0)-IF(COLUMN(CY$64)&gt;=COLUMN($F$64),CY66,0)-IF(COLUMN(CX$64)&gt;=COLUMN($F$64),CX67,0)-IF(COLUMN(CW$64)&gt;=COLUMN($F$64),CW68,0)-IF(COLUMN(CV$64)&gt;=COLUMN($F$64),CV69,0)-IF(COLUMN(CU$64)&gt;=COLUMN($F$64),CU70,0))&lt;0,OFFSET(DA$30,0,$E64)-IF(COLUMN(CZ$64)&gt;=COLUMN($F$64),CZ65,0)-IF(COLUMN(CY$64)&gt;=COLUMN($F$64),CY66,0)-IF(COLUMN(CX$64)&gt;=COLUMN($F$64),CX67,0)-IF(COLUMN(CW$64)&gt;=COLUMN($F$64),CW68,0)-IF(COLUMN(CV$64)&gt;=COLUMN($F$64),CV69,0)-IF(COLUMN(CU$64)&gt;=COLUMN($F$64),CU70,0),ABS(SUM(DA$63:DA63))),0),"")</f>
        <v/>
      </c>
      <c r="DB64" s="153" t="str">
        <f ca="1">IF(DB$4&lt;&gt;"",IF(AND(DB$63&lt;0,OFFSET(DB$30,0,$E64)&lt;&gt;"",OFFSET(DB$30,0,$E64)&gt;0),
IF((SUM(DB$63:DB63)+OFFSET(DB$30,0,$E64)-IF(COLUMN(DA$64)&gt;=COLUMN($F$64),DA65,0)-IF(COLUMN(CZ$64)&gt;=COLUMN($F$64),CZ66,0)-IF(COLUMN(CY$64)&gt;=COLUMN($F$64),CY67,0)-IF(COLUMN(CX$64)&gt;=COLUMN($F$64),CX68,0)-IF(COLUMN(CW$64)&gt;=COLUMN($F$64),CW69,0)-IF(COLUMN(CV$64)&gt;=COLUMN($F$64),CV70,0))&lt;0,OFFSET(DB$30,0,$E64)-IF(COLUMN(DA$64)&gt;=COLUMN($F$64),DA65,0)-IF(COLUMN(CZ$64)&gt;=COLUMN($F$64),CZ66,0)-IF(COLUMN(CY$64)&gt;=COLUMN($F$64),CY67,0)-IF(COLUMN(CX$64)&gt;=COLUMN($F$64),CX68,0)-IF(COLUMN(CW$64)&gt;=COLUMN($F$64),CW69,0)-IF(COLUMN(CV$64)&gt;=COLUMN($F$64),CV70,0),ABS(SUM(DB$63:DB63))),0),"")</f>
        <v/>
      </c>
      <c r="DC64" s="154"/>
      <c r="DD64" s="154"/>
      <c r="DE64" s="154"/>
      <c r="DF64" s="154"/>
      <c r="DG64" s="154"/>
      <c r="DH64" s="154"/>
      <c r="DI64" s="154"/>
      <c r="DJ64" s="154"/>
      <c r="DK64" s="154"/>
      <c r="DL64" s="154"/>
      <c r="DM64" s="154"/>
      <c r="DN64" s="154"/>
      <c r="DO64" s="154"/>
      <c r="DP64" s="154"/>
      <c r="DQ64" s="154"/>
      <c r="DR64" s="154"/>
      <c r="DS64" s="154"/>
      <c r="DT64" s="154"/>
      <c r="DU64" s="154"/>
      <c r="DV64" s="154"/>
      <c r="DW64" s="154"/>
      <c r="DX64" s="154"/>
      <c r="DY64" s="154"/>
      <c r="DZ64" s="154"/>
      <c r="EA64" s="154"/>
      <c r="EB64" s="154"/>
      <c r="EC64" s="154"/>
      <c r="ED64" s="154"/>
      <c r="EE64" s="154"/>
      <c r="EF64" s="154"/>
      <c r="EG64" s="154"/>
      <c r="EH64" s="154"/>
      <c r="EI64" s="154"/>
      <c r="EJ64" s="154"/>
      <c r="EK64" s="154"/>
      <c r="EL64" s="154"/>
      <c r="EM64" s="154"/>
      <c r="EN64" s="154"/>
      <c r="EO64" s="154"/>
      <c r="EP64" s="154"/>
      <c r="EQ64" s="154"/>
      <c r="ER64" s="154"/>
      <c r="ES64" s="154"/>
      <c r="ET64" s="154"/>
      <c r="EU64" s="154"/>
      <c r="EV64" s="154"/>
      <c r="EW64" s="154"/>
      <c r="EX64" s="154"/>
      <c r="EY64" s="154"/>
      <c r="EZ64" s="154"/>
      <c r="FA64" s="154"/>
      <c r="FB64" s="154"/>
      <c r="FC64" s="154"/>
      <c r="FD64" s="154"/>
      <c r="FE64" s="154"/>
      <c r="FF64" s="154"/>
      <c r="FG64" s="154"/>
      <c r="FH64" s="154"/>
      <c r="FI64" s="154"/>
      <c r="FJ64" s="154"/>
      <c r="FK64" s="154"/>
      <c r="FL64" s="154"/>
      <c r="FM64" s="154"/>
      <c r="FN64" s="154"/>
      <c r="FO64" s="154"/>
      <c r="FP64" s="154"/>
      <c r="FQ64" s="154"/>
      <c r="FR64" s="154"/>
      <c r="FS64" s="154"/>
      <c r="FT64" s="154"/>
      <c r="FU64" s="154"/>
      <c r="FV64" s="154"/>
      <c r="FW64" s="154"/>
      <c r="FX64" s="154"/>
      <c r="FY64" s="154"/>
      <c r="FZ64" s="154"/>
      <c r="GA64" s="154"/>
      <c r="GB64" s="154"/>
      <c r="GC64" s="154"/>
      <c r="GD64" s="154"/>
      <c r="GE64" s="154"/>
      <c r="GF64" s="154"/>
      <c r="GG64" s="154"/>
      <c r="GH64" s="154"/>
      <c r="GI64" s="154"/>
      <c r="GJ64" s="154"/>
      <c r="GK64" s="154"/>
      <c r="GL64" s="154"/>
      <c r="GM64" s="154"/>
      <c r="GN64" s="154"/>
      <c r="GO64" s="154"/>
      <c r="GP64" s="154"/>
      <c r="GQ64" s="154"/>
      <c r="GR64" s="154"/>
      <c r="GS64" s="154"/>
      <c r="GT64" s="154"/>
      <c r="GU64" s="154"/>
      <c r="GV64" s="154"/>
      <c r="GW64" s="154"/>
      <c r="GX64" s="154"/>
      <c r="GY64" s="154"/>
      <c r="GZ64" s="154"/>
      <c r="HA64" s="154"/>
      <c r="HB64" s="154"/>
      <c r="HC64" s="154"/>
      <c r="HD64" s="154"/>
      <c r="HE64" s="154"/>
      <c r="HF64" s="154"/>
      <c r="HG64" s="154"/>
      <c r="HH64" s="154"/>
      <c r="HI64" s="154"/>
      <c r="HJ64" s="154"/>
      <c r="HK64" s="154"/>
      <c r="HL64" s="154"/>
      <c r="HM64" s="154"/>
      <c r="HN64" s="154"/>
      <c r="HO64" s="154"/>
      <c r="HP64" s="154"/>
      <c r="HQ64" s="154"/>
      <c r="HR64" s="154"/>
      <c r="HS64" s="154"/>
      <c r="HT64" s="154"/>
      <c r="HU64" s="154"/>
      <c r="HV64" s="154"/>
      <c r="HW64" s="154"/>
      <c r="HX64" s="154"/>
      <c r="HY64" s="154"/>
      <c r="HZ64" s="154"/>
      <c r="IA64" s="154"/>
      <c r="IB64" s="154"/>
      <c r="IC64" s="154"/>
      <c r="ID64" s="154"/>
      <c r="IE64" s="154"/>
      <c r="IF64" s="154"/>
      <c r="IG64" s="154"/>
      <c r="IH64" s="154"/>
      <c r="II64" s="154"/>
      <c r="IJ64" s="154"/>
      <c r="IK64" s="154"/>
      <c r="IL64" s="154"/>
      <c r="IM64" s="154"/>
      <c r="IN64" s="154"/>
      <c r="IO64" s="154"/>
      <c r="IP64" s="154"/>
      <c r="IQ64" s="154"/>
      <c r="IR64" s="154"/>
      <c r="IS64" s="154"/>
      <c r="IT64" s="154"/>
      <c r="IU64" s="154"/>
      <c r="IV64" s="154"/>
      <c r="IW64" s="154"/>
      <c r="IX64" s="154"/>
      <c r="IY64" s="154"/>
      <c r="IZ64" s="154"/>
      <c r="JA64" s="154"/>
      <c r="JB64" s="154"/>
      <c r="JC64" s="154"/>
      <c r="JD64" s="154"/>
      <c r="JE64" s="154"/>
      <c r="JF64" s="154"/>
      <c r="JG64" s="154"/>
      <c r="JH64" s="154"/>
      <c r="JI64" s="154"/>
      <c r="JJ64" s="154"/>
      <c r="JK64" s="154"/>
      <c r="JL64" s="154"/>
      <c r="JM64" s="154"/>
      <c r="JN64" s="154"/>
      <c r="JO64" s="154"/>
      <c r="JP64" s="154"/>
      <c r="JQ64" s="154"/>
      <c r="JR64" s="154"/>
      <c r="JS64" s="154"/>
      <c r="JT64" s="154"/>
      <c r="JU64" s="154"/>
      <c r="JV64" s="154"/>
      <c r="JW64" s="154"/>
      <c r="JX64" s="154"/>
      <c r="JY64" s="154"/>
      <c r="JZ64" s="154"/>
      <c r="KA64" s="154"/>
      <c r="KB64" s="154"/>
      <c r="KC64" s="154"/>
      <c r="KD64" s="154"/>
      <c r="KE64" s="154"/>
      <c r="KF64" s="154"/>
      <c r="KG64" s="154"/>
      <c r="KH64" s="154"/>
      <c r="KI64" s="154"/>
      <c r="KJ64" s="154"/>
      <c r="KK64" s="154"/>
      <c r="KL64" s="154"/>
      <c r="KM64" s="154"/>
      <c r="KN64" s="154"/>
      <c r="KO64" s="154"/>
      <c r="KP64" s="154"/>
      <c r="KQ64" s="154"/>
      <c r="KR64" s="154"/>
      <c r="KS64" s="154"/>
      <c r="KT64" s="154"/>
      <c r="KU64" s="154"/>
      <c r="KV64" s="154"/>
      <c r="KW64" s="154"/>
      <c r="KX64" s="154"/>
      <c r="KY64" s="154"/>
      <c r="KZ64" s="154"/>
      <c r="LA64" s="154"/>
      <c r="LB64" s="154"/>
      <c r="LC64" s="154"/>
      <c r="LD64" s="154"/>
      <c r="LE64" s="154"/>
      <c r="LF64" s="154"/>
      <c r="LG64" s="154"/>
      <c r="LH64" s="154"/>
      <c r="LI64" s="154"/>
      <c r="LJ64" s="154"/>
      <c r="LK64" s="154"/>
      <c r="LL64" s="154"/>
      <c r="LM64" s="154"/>
      <c r="LN64" s="154"/>
      <c r="LO64" s="154"/>
      <c r="LP64" s="154"/>
      <c r="LQ64" s="154"/>
      <c r="LR64" s="154"/>
      <c r="LS64" s="154"/>
      <c r="LT64" s="154"/>
      <c r="LU64" s="154"/>
      <c r="LV64" s="154"/>
      <c r="LW64" s="154"/>
      <c r="LX64" s="154"/>
      <c r="LY64" s="154"/>
      <c r="LZ64" s="154"/>
      <c r="MA64" s="154"/>
      <c r="MB64" s="154"/>
      <c r="MC64" s="154"/>
      <c r="MD64" s="154"/>
      <c r="ME64" s="154"/>
      <c r="MF64" s="154"/>
      <c r="MG64" s="154"/>
      <c r="MH64" s="154"/>
      <c r="MI64" s="154"/>
      <c r="MJ64" s="154"/>
      <c r="MK64" s="154"/>
      <c r="ML64" s="154"/>
      <c r="MM64" s="154"/>
      <c r="MN64" s="154"/>
      <c r="MO64" s="154"/>
      <c r="MP64" s="154"/>
      <c r="MQ64" s="154"/>
      <c r="MR64" s="154"/>
      <c r="MS64" s="154"/>
      <c r="MT64" s="154"/>
      <c r="MU64" s="154"/>
      <c r="MV64" s="154"/>
      <c r="MW64" s="154"/>
      <c r="MX64" s="154"/>
      <c r="MY64" s="154"/>
      <c r="MZ64" s="154"/>
      <c r="NA64" s="154"/>
      <c r="NB64" s="154"/>
      <c r="NC64" s="154"/>
      <c r="ND64" s="154"/>
      <c r="NE64" s="154"/>
      <c r="NF64" s="154"/>
      <c r="NG64" s="154"/>
      <c r="NH64" s="154"/>
      <c r="NI64" s="154"/>
      <c r="NJ64" s="154"/>
      <c r="NK64" s="154"/>
      <c r="NL64" s="154"/>
      <c r="NM64" s="154"/>
      <c r="NN64" s="154"/>
      <c r="NO64" s="154"/>
      <c r="NP64" s="154"/>
      <c r="NQ64" s="154"/>
      <c r="NR64" s="154"/>
      <c r="NS64" s="154"/>
      <c r="NT64" s="154"/>
      <c r="NU64" s="154"/>
      <c r="NV64" s="154"/>
      <c r="NW64" s="154"/>
      <c r="NX64" s="154"/>
      <c r="NY64" s="154"/>
      <c r="NZ64" s="154"/>
      <c r="OA64" s="154"/>
      <c r="OB64" s="154"/>
      <c r="OC64" s="154"/>
      <c r="OD64" s="154"/>
      <c r="OE64" s="154"/>
      <c r="OF64" s="154"/>
      <c r="OG64" s="154"/>
      <c r="OH64" s="154"/>
      <c r="OI64" s="154"/>
      <c r="OJ64" s="154"/>
      <c r="OK64" s="154"/>
      <c r="OL64" s="154"/>
      <c r="OM64" s="154"/>
      <c r="ON64" s="154"/>
      <c r="OO64" s="154"/>
      <c r="OP64" s="154"/>
      <c r="OQ64" s="154"/>
      <c r="OR64" s="154"/>
      <c r="OS64" s="154"/>
      <c r="OT64" s="154"/>
      <c r="OU64" s="154"/>
      <c r="OV64" s="154"/>
      <c r="OW64" s="154"/>
      <c r="OX64" s="154"/>
      <c r="OY64" s="154"/>
      <c r="OZ64" s="154"/>
      <c r="PA64" s="154"/>
      <c r="PB64" s="154"/>
      <c r="PC64" s="154"/>
      <c r="PD64" s="154"/>
      <c r="PE64" s="154"/>
      <c r="PF64" s="154"/>
      <c r="PG64" s="154"/>
      <c r="PH64" s="154"/>
      <c r="PI64" s="154"/>
      <c r="PJ64" s="154"/>
      <c r="PK64" s="154"/>
      <c r="PL64" s="154"/>
      <c r="PM64" s="154"/>
      <c r="PN64" s="154"/>
      <c r="PO64" s="154"/>
      <c r="PP64" s="154"/>
      <c r="PQ64" s="154"/>
      <c r="PR64" s="154"/>
      <c r="PS64" s="154"/>
      <c r="PT64" s="154"/>
      <c r="PU64" s="154"/>
      <c r="PV64" s="154"/>
      <c r="PW64" s="154"/>
      <c r="PX64" s="154"/>
      <c r="PY64" s="154"/>
      <c r="PZ64" s="154"/>
      <c r="QA64" s="154"/>
      <c r="QB64" s="154"/>
      <c r="QC64" s="154"/>
      <c r="QD64" s="154"/>
      <c r="QE64" s="154"/>
      <c r="QF64" s="154"/>
      <c r="QG64" s="154"/>
      <c r="QH64" s="154"/>
      <c r="QI64" s="154"/>
      <c r="QJ64" s="154"/>
      <c r="QK64" s="154"/>
      <c r="QL64" s="154"/>
      <c r="QM64" s="154"/>
      <c r="QN64" s="154"/>
      <c r="QO64" s="154"/>
      <c r="QP64" s="154"/>
      <c r="QQ64" s="154"/>
      <c r="QR64" s="154"/>
      <c r="QS64" s="154"/>
      <c r="QT64" s="154"/>
      <c r="QU64" s="154"/>
      <c r="QV64" s="154"/>
      <c r="QW64" s="154"/>
      <c r="QX64" s="154"/>
      <c r="QY64" s="154"/>
      <c r="QZ64" s="154"/>
      <c r="RA64" s="154"/>
      <c r="RB64" s="154"/>
      <c r="RC64" s="154"/>
      <c r="RD64" s="154"/>
      <c r="RE64" s="154"/>
      <c r="RF64" s="154"/>
      <c r="RG64" s="154"/>
      <c r="RH64" s="154"/>
      <c r="RI64" s="154"/>
      <c r="RJ64" s="154"/>
      <c r="RK64" s="154"/>
      <c r="RL64" s="154"/>
      <c r="RM64" s="154"/>
      <c r="RN64" s="154"/>
      <c r="RO64" s="154"/>
      <c r="RP64" s="154"/>
      <c r="RQ64" s="154"/>
      <c r="RR64" s="154"/>
      <c r="RS64" s="154"/>
      <c r="RT64" s="154"/>
      <c r="RU64" s="154"/>
      <c r="RV64" s="154"/>
      <c r="RW64" s="154"/>
      <c r="RX64" s="154"/>
      <c r="RY64" s="154"/>
      <c r="RZ64" s="154"/>
      <c r="SA64" s="154"/>
      <c r="SB64" s="154"/>
      <c r="SC64" s="154"/>
      <c r="SD64" s="154"/>
      <c r="SE64" s="154"/>
      <c r="SF64" s="154"/>
      <c r="SG64" s="154"/>
      <c r="SH64" s="154"/>
      <c r="SI64" s="154"/>
      <c r="SJ64" s="154"/>
      <c r="SK64" s="154"/>
      <c r="SL64" s="154"/>
      <c r="SM64" s="154"/>
      <c r="SN64" s="154"/>
      <c r="SO64" s="154"/>
      <c r="SP64" s="154"/>
      <c r="SQ64" s="154"/>
      <c r="SR64" s="154"/>
      <c r="SS64" s="154"/>
      <c r="ST64" s="154"/>
      <c r="SU64" s="154"/>
      <c r="SV64" s="154"/>
      <c r="SW64" s="154"/>
      <c r="SX64" s="154"/>
      <c r="SY64" s="154"/>
      <c r="SZ64" s="154"/>
    </row>
    <row r="65" spans="3:520" ht="15" hidden="1" customHeight="1" outlineLevel="1" x14ac:dyDescent="0.35">
      <c r="D65" s="140" t="s">
        <v>79</v>
      </c>
      <c r="E65" s="102">
        <v>2</v>
      </c>
      <c r="F65" s="171">
        <f ca="1">IF(F$4&lt;&gt;"",
IF(AND(F$63&lt;0,OFFSET(F$30,0,$E65)&gt;0),
IF(SUM(F$63:F64)+OFFSET(F$30,0,$E65)&lt;0,OFFSET(F$30,0,$E65),ABS(SUM(F$63:F64))),
0),"")</f>
        <v>0</v>
      </c>
      <c r="G65" s="153">
        <f ca="1">IF(G$4&lt;&gt;"",IF(AND(G$63&lt;0,OFFSET(G$30,0,$E65)&lt;&gt;"",OFFSET(G$30,0,$E65)&gt;0),
IF((SUM(G$63:G64)+OFFSET(G$30,0,$E65)-IF(COLUMN(F$64)&gt;=COLUMN($F$64),F66,0)-IF(COLUMN(E$64)&gt;=COLUMN($F$64),E67,0)-IF(COLUMN(D$64)&gt;=COLUMN($F$64),D68,0)-IF(COLUMN(C$64)&gt;=COLUMN($F$64),C69,0)-IF(COLUMN(B$64)&gt;=COLUMN($F$64),B70,0)-IF(COLUMN(A$64)&gt;=COLUMN($F$64),A71,0))&lt;0,OFFSET(G$30,0,$E65)-IF(COLUMN(F$64)&gt;=COLUMN($F$64),F66,0)-IF(COLUMN(E$64)&gt;=COLUMN($F$64),E67,0)-IF(COLUMN(D$64)&gt;=COLUMN($F$64),D68,0)-IF(COLUMN(C$64)&gt;=COLUMN($F$64),C69,0)-IF(COLUMN(B$64)&gt;=COLUMN($F$64),B70,0)-IF(COLUMN(A$64)&gt;=COLUMN($F$64),A71,0),ABS(SUM(G$63:G64))),0),"")</f>
        <v>0</v>
      </c>
      <c r="H65" s="153">
        <f ca="1">IF(H$4&lt;&gt;"",IF(AND(H$63&lt;0,OFFSET(H$30,0,$E65)&lt;&gt;"",OFFSET(H$30,0,$E65)&gt;0),
IF((SUM(H$63:H64)+OFFSET(H$30,0,$E65)-IF(COLUMN(G$64)&gt;=COLUMN($F$64),G66,0)-IF(COLUMN(F$64)&gt;=COLUMN($F$64),F67,0)-IF(COLUMN(E$64)&gt;=COLUMN($F$64),E68,0)-IF(COLUMN(D$64)&gt;=COLUMN($F$64),D69,0)-IF(COLUMN(C$64)&gt;=COLUMN($F$64),C70,0)-IF(COLUMN(B$64)&gt;=COLUMN($F$64),B71,0))&lt;0,OFFSET(H$30,0,$E65)-IF(COLUMN(G$64)&gt;=COLUMN($F$64),G66,0)-IF(COLUMN(F$64)&gt;=COLUMN($F$64),F67,0)-IF(COLUMN(E$64)&gt;=COLUMN($F$64),E68,0)-IF(COLUMN(D$64)&gt;=COLUMN($F$64),D69,0)-IF(COLUMN(C$64)&gt;=COLUMN($F$64),C70,0)-IF(COLUMN(B$64)&gt;=COLUMN($F$64),B71,0),ABS(SUM(H$63:H64))),0),"")</f>
        <v>0</v>
      </c>
      <c r="I65" s="153">
        <f ca="1">IF(I$4&lt;&gt;"",IF(AND(I$63&lt;0,OFFSET(I$30,0,$E65)&lt;&gt;"",OFFSET(I$30,0,$E65)&gt;0),
IF((SUM(I$63:I64)+OFFSET(I$30,0,$E65)-IF(COLUMN(H$64)&gt;=COLUMN($F$64),H66,0)-IF(COLUMN(G$64)&gt;=COLUMN($F$64),G67,0)-IF(COLUMN(F$64)&gt;=COLUMN($F$64),F68,0)-IF(COLUMN(E$64)&gt;=COLUMN($F$64),E69,0)-IF(COLUMN(D$64)&gt;=COLUMN($F$64),D70,0)-IF(COLUMN(C$64)&gt;=COLUMN($F$64),C71,0))&lt;0,OFFSET(I$30,0,$E65)-IF(COLUMN(H$64)&gt;=COLUMN($F$64),H66,0)-IF(COLUMN(G$64)&gt;=COLUMN($F$64),G67,0)-IF(COLUMN(F$64)&gt;=COLUMN($F$64),F68,0)-IF(COLUMN(E$64)&gt;=COLUMN($F$64),E69,0)-IF(COLUMN(D$64)&gt;=COLUMN($F$64),D70,0)-IF(COLUMN(C$64)&gt;=COLUMN($F$64),C71,0),ABS(SUM(I$63:I64))),0),"")</f>
        <v>0</v>
      </c>
      <c r="J65" s="153">
        <f ca="1">IF(J$4&lt;&gt;"",IF(AND(J$63&lt;0,OFFSET(J$30,0,$E65)&lt;&gt;"",OFFSET(J$30,0,$E65)&gt;0),
IF((SUM(J$63:J64)+OFFSET(J$30,0,$E65)-IF(COLUMN(I$64)&gt;=COLUMN($F$64),I66,0)-IF(COLUMN(H$64)&gt;=COLUMN($F$64),H67,0)-IF(COLUMN(G$64)&gt;=COLUMN($F$64),G68,0)-IF(COLUMN(F$64)&gt;=COLUMN($F$64),F69,0)-IF(COLUMN(E$64)&gt;=COLUMN($F$64),E70,0)-IF(COLUMN(D$64)&gt;=COLUMN($F$64),D71,0))&lt;0,OFFSET(J$30,0,$E65)-IF(COLUMN(I$64)&gt;=COLUMN($F$64),I66,0)-IF(COLUMN(H$64)&gt;=COLUMN($F$64),H67,0)-IF(COLUMN(G$64)&gt;=COLUMN($F$64),G68,0)-IF(COLUMN(F$64)&gt;=COLUMN($F$64),F69,0)-IF(COLUMN(E$64)&gt;=COLUMN($F$64),E70,0)-IF(COLUMN(D$64)&gt;=COLUMN($F$64),D71,0),ABS(SUM(J$63:J64))),0),"")</f>
        <v>0</v>
      </c>
      <c r="K65" s="153">
        <f ca="1">IF(K$4&lt;&gt;"",IF(AND(K$63&lt;0,OFFSET(K$30,0,$E65)&lt;&gt;"",OFFSET(K$30,0,$E65)&gt;0),
IF((SUM(K$63:K64)+OFFSET(K$30,0,$E65)-IF(COLUMN(J$64)&gt;=COLUMN($F$64),J66,0)-IF(COLUMN(I$64)&gt;=COLUMN($F$64),I67,0)-IF(COLUMN(H$64)&gt;=COLUMN($F$64),H68,0)-IF(COLUMN(G$64)&gt;=COLUMN($F$64),G69,0)-IF(COLUMN(F$64)&gt;=COLUMN($F$64),F70,0)-IF(COLUMN(E$64)&gt;=COLUMN($F$64),E71,0))&lt;0,OFFSET(K$30,0,$E65)-IF(COLUMN(J$64)&gt;=COLUMN($F$64),J66,0)-IF(COLUMN(I$64)&gt;=COLUMN($F$64),I67,0)-IF(COLUMN(H$64)&gt;=COLUMN($F$64),H68,0)-IF(COLUMN(G$64)&gt;=COLUMN($F$64),G69,0)-IF(COLUMN(F$64)&gt;=COLUMN($F$64),F70,0)-IF(COLUMN(E$64)&gt;=COLUMN($F$64),E71,0),ABS(SUM(K$63:K64))),0),"")</f>
        <v>0</v>
      </c>
      <c r="L65" s="153">
        <f ca="1">IF(L$4&lt;&gt;"",IF(AND(L$63&lt;0,OFFSET(L$30,0,$E65)&lt;&gt;"",OFFSET(L$30,0,$E65)&gt;0),
IF((SUM(L$63:L64)+OFFSET(L$30,0,$E65)-IF(COLUMN(K$64)&gt;=COLUMN($F$64),K66,0)-IF(COLUMN(J$64)&gt;=COLUMN($F$64),J67,0)-IF(COLUMN(I$64)&gt;=COLUMN($F$64),I68,0)-IF(COLUMN(H$64)&gt;=COLUMN($F$64),H69,0)-IF(COLUMN(G$64)&gt;=COLUMN($F$64),G70,0)-IF(COLUMN(F$64)&gt;=COLUMN($F$64),F71,0))&lt;0,OFFSET(L$30,0,$E65)-IF(COLUMN(K$64)&gt;=COLUMN($F$64),K66,0)-IF(COLUMN(J$64)&gt;=COLUMN($F$64),J67,0)-IF(COLUMN(I$64)&gt;=COLUMN($F$64),I68,0)-IF(COLUMN(H$64)&gt;=COLUMN($F$64),H69,0)-IF(COLUMN(G$64)&gt;=COLUMN($F$64),G70,0)-IF(COLUMN(F$64)&gt;=COLUMN($F$64),F71,0),ABS(SUM(L$63:L64))),0),"")</f>
        <v>0</v>
      </c>
      <c r="M65" s="153">
        <f ca="1">IF(M$4&lt;&gt;"",IF(AND(M$63&lt;0,OFFSET(M$30,0,$E65)&lt;&gt;"",OFFSET(M$30,0,$E65)&gt;0),
IF((SUM(M$63:M64)+OFFSET(M$30,0,$E65)-IF(COLUMN(L$64)&gt;=COLUMN($F$64),L66,0)-IF(COLUMN(K$64)&gt;=COLUMN($F$64),K67,0)-IF(COLUMN(J$64)&gt;=COLUMN($F$64),J68,0)-IF(COLUMN(I$64)&gt;=COLUMN($F$64),I69,0)-IF(COLUMN(H$64)&gt;=COLUMN($F$64),H70,0)-IF(COLUMN(G$64)&gt;=COLUMN($F$64),G71,0))&lt;0,OFFSET(M$30,0,$E65)-IF(COLUMN(L$64)&gt;=COLUMN($F$64),L66,0)-IF(COLUMN(K$64)&gt;=COLUMN($F$64),K67,0)-IF(COLUMN(J$64)&gt;=COLUMN($F$64),J68,0)-IF(COLUMN(I$64)&gt;=COLUMN($F$64),I69,0)-IF(COLUMN(H$64)&gt;=COLUMN($F$64),H70,0)-IF(COLUMN(G$64)&gt;=COLUMN($F$64),G71,0),ABS(SUM(M$63:M64))),0),"")</f>
        <v>0</v>
      </c>
      <c r="N65" s="153">
        <f ca="1">IF(N$4&lt;&gt;"",IF(AND(N$63&lt;0,OFFSET(N$30,0,$E65)&lt;&gt;"",OFFSET(N$30,0,$E65)&gt;0),
IF((SUM(N$63:N64)+OFFSET(N$30,0,$E65)-IF(COLUMN(M$64)&gt;=COLUMN($F$64),M66,0)-IF(COLUMN(L$64)&gt;=COLUMN($F$64),L67,0)-IF(COLUMN(K$64)&gt;=COLUMN($F$64),K68,0)-IF(COLUMN(J$64)&gt;=COLUMN($F$64),J69,0)-IF(COLUMN(I$64)&gt;=COLUMN($F$64),I70,0)-IF(COLUMN(H$64)&gt;=COLUMN($F$64),H71,0))&lt;0,OFFSET(N$30,0,$E65)-IF(COLUMN(M$64)&gt;=COLUMN($F$64),M66,0)-IF(COLUMN(L$64)&gt;=COLUMN($F$64),L67,0)-IF(COLUMN(K$64)&gt;=COLUMN($F$64),K68,0)-IF(COLUMN(J$64)&gt;=COLUMN($F$64),J69,0)-IF(COLUMN(I$64)&gt;=COLUMN($F$64),I70,0)-IF(COLUMN(H$64)&gt;=COLUMN($F$64),H71,0),ABS(SUM(N$63:N64))),0),"")</f>
        <v>0</v>
      </c>
      <c r="O65" s="153">
        <f ca="1">IF(O$4&lt;&gt;"",IF(AND(O$63&lt;0,OFFSET(O$30,0,$E65)&lt;&gt;"",OFFSET(O$30,0,$E65)&gt;0),
IF((SUM(O$63:O64)+OFFSET(O$30,0,$E65)-IF(COLUMN(N$64)&gt;=COLUMN($F$64),N66,0)-IF(COLUMN(M$64)&gt;=COLUMN($F$64),M67,0)-IF(COLUMN(L$64)&gt;=COLUMN($F$64),L68,0)-IF(COLUMN(K$64)&gt;=COLUMN($F$64),K69,0)-IF(COLUMN(J$64)&gt;=COLUMN($F$64),J70,0)-IF(COLUMN(I$64)&gt;=COLUMN($F$64),I71,0))&lt;0,OFFSET(O$30,0,$E65)-IF(COLUMN(N$64)&gt;=COLUMN($F$64),N66,0)-IF(COLUMN(M$64)&gt;=COLUMN($F$64),M67,0)-IF(COLUMN(L$64)&gt;=COLUMN($F$64),L68,0)-IF(COLUMN(K$64)&gt;=COLUMN($F$64),K69,0)-IF(COLUMN(J$64)&gt;=COLUMN($F$64),J70,0)-IF(COLUMN(I$64)&gt;=COLUMN($F$64),I71,0),ABS(SUM(O$63:O64))),0),"")</f>
        <v>0</v>
      </c>
      <c r="P65" s="153">
        <f ca="1">IF(P$4&lt;&gt;"",IF(AND(P$63&lt;0,OFFSET(P$30,0,$E65)&lt;&gt;"",OFFSET(P$30,0,$E65)&gt;0),
IF((SUM(P$63:P64)+OFFSET(P$30,0,$E65)-IF(COLUMN(O$64)&gt;=COLUMN($F$64),O66,0)-IF(COLUMN(N$64)&gt;=COLUMN($F$64),N67,0)-IF(COLUMN(M$64)&gt;=COLUMN($F$64),M68,0)-IF(COLUMN(L$64)&gt;=COLUMN($F$64),L69,0)-IF(COLUMN(K$64)&gt;=COLUMN($F$64),K70,0)-IF(COLUMN(J$64)&gt;=COLUMN($F$64),J71,0))&lt;0,OFFSET(P$30,0,$E65)-IF(COLUMN(O$64)&gt;=COLUMN($F$64),O66,0)-IF(COLUMN(N$64)&gt;=COLUMN($F$64),N67,0)-IF(COLUMN(M$64)&gt;=COLUMN($F$64),M68,0)-IF(COLUMN(L$64)&gt;=COLUMN($F$64),L69,0)-IF(COLUMN(K$64)&gt;=COLUMN($F$64),K70,0)-IF(COLUMN(J$64)&gt;=COLUMN($F$64),J71,0),ABS(SUM(P$63:P64))),0),"")</f>
        <v>0</v>
      </c>
      <c r="Q65" s="153">
        <f ca="1">IF(Q$4&lt;&gt;"",IF(AND(Q$63&lt;0,OFFSET(Q$30,0,$E65)&lt;&gt;"",OFFSET(Q$30,0,$E65)&gt;0),
IF((SUM(Q$63:Q64)+OFFSET(Q$30,0,$E65)-IF(COLUMN(P$64)&gt;=COLUMN($F$64),P66,0)-IF(COLUMN(O$64)&gt;=COLUMN($F$64),O67,0)-IF(COLUMN(N$64)&gt;=COLUMN($F$64),N68,0)-IF(COLUMN(M$64)&gt;=COLUMN($F$64),M69,0)-IF(COLUMN(L$64)&gt;=COLUMN($F$64),L70,0)-IF(COLUMN(K$64)&gt;=COLUMN($F$64),K71,0))&lt;0,OFFSET(Q$30,0,$E65)-IF(COLUMN(P$64)&gt;=COLUMN($F$64),P66,0)-IF(COLUMN(O$64)&gt;=COLUMN($F$64),O67,0)-IF(COLUMN(N$64)&gt;=COLUMN($F$64),N68,0)-IF(COLUMN(M$64)&gt;=COLUMN($F$64),M69,0)-IF(COLUMN(L$64)&gt;=COLUMN($F$64),L70,0)-IF(COLUMN(K$64)&gt;=COLUMN($F$64),K71,0),ABS(SUM(Q$63:Q64))),0),"")</f>
        <v>0</v>
      </c>
      <c r="R65" s="153">
        <f ca="1">IF(R$4&lt;&gt;"",IF(AND(R$63&lt;0,OFFSET(R$30,0,$E65)&lt;&gt;"",OFFSET(R$30,0,$E65)&gt;0),
IF((SUM(R$63:R64)+OFFSET(R$30,0,$E65)-IF(COLUMN(Q$64)&gt;=COLUMN($F$64),Q66,0)-IF(COLUMN(P$64)&gt;=COLUMN($F$64),P67,0)-IF(COLUMN(O$64)&gt;=COLUMN($F$64),O68,0)-IF(COLUMN(N$64)&gt;=COLUMN($F$64),N69,0)-IF(COLUMN(M$64)&gt;=COLUMN($F$64),M70,0)-IF(COLUMN(L$64)&gt;=COLUMN($F$64),L71,0))&lt;0,OFFSET(R$30,0,$E65)-IF(COLUMN(Q$64)&gt;=COLUMN($F$64),Q66,0)-IF(COLUMN(P$64)&gt;=COLUMN($F$64),P67,0)-IF(COLUMN(O$64)&gt;=COLUMN($F$64),O68,0)-IF(COLUMN(N$64)&gt;=COLUMN($F$64),N69,0)-IF(COLUMN(M$64)&gt;=COLUMN($F$64),M70,0)-IF(COLUMN(L$64)&gt;=COLUMN($F$64),L71,0),ABS(SUM(R$63:R64))),0),"")</f>
        <v>0</v>
      </c>
      <c r="S65" s="153">
        <f ca="1">IF(S$4&lt;&gt;"",IF(AND(S$63&lt;0,OFFSET(S$30,0,$E65)&lt;&gt;"",OFFSET(S$30,0,$E65)&gt;0),
IF((SUM(S$63:S64)+OFFSET(S$30,0,$E65)-IF(COLUMN(R$64)&gt;=COLUMN($F$64),R66,0)-IF(COLUMN(Q$64)&gt;=COLUMN($F$64),Q67,0)-IF(COLUMN(P$64)&gt;=COLUMN($F$64),P68,0)-IF(COLUMN(O$64)&gt;=COLUMN($F$64),O69,0)-IF(COLUMN(N$64)&gt;=COLUMN($F$64),N70,0)-IF(COLUMN(M$64)&gt;=COLUMN($F$64),M71,0))&lt;0,OFFSET(S$30,0,$E65)-IF(COLUMN(R$64)&gt;=COLUMN($F$64),R66,0)-IF(COLUMN(Q$64)&gt;=COLUMN($F$64),Q67,0)-IF(COLUMN(P$64)&gt;=COLUMN($F$64),P68,0)-IF(COLUMN(O$64)&gt;=COLUMN($F$64),O69,0)-IF(COLUMN(N$64)&gt;=COLUMN($F$64),N70,0)-IF(COLUMN(M$64)&gt;=COLUMN($F$64),M71,0),ABS(SUM(S$63:S64))),0),"")</f>
        <v>0</v>
      </c>
      <c r="T65" s="153">
        <f ca="1">IF(T$4&lt;&gt;"",IF(AND(T$63&lt;0,OFFSET(T$30,0,$E65)&lt;&gt;"",OFFSET(T$30,0,$E65)&gt;0),
IF((SUM(T$63:T64)+OFFSET(T$30,0,$E65)-IF(COLUMN(S$64)&gt;=COLUMN($F$64),S66,0)-IF(COLUMN(R$64)&gt;=COLUMN($F$64),R67,0)-IF(COLUMN(Q$64)&gt;=COLUMN($F$64),Q68,0)-IF(COLUMN(P$64)&gt;=COLUMN($F$64),P69,0)-IF(COLUMN(O$64)&gt;=COLUMN($F$64),O70,0)-IF(COLUMN(N$64)&gt;=COLUMN($F$64),N71,0))&lt;0,OFFSET(T$30,0,$E65)-IF(COLUMN(S$64)&gt;=COLUMN($F$64),S66,0)-IF(COLUMN(R$64)&gt;=COLUMN($F$64),R67,0)-IF(COLUMN(Q$64)&gt;=COLUMN($F$64),Q68,0)-IF(COLUMN(P$64)&gt;=COLUMN($F$64),P69,0)-IF(COLUMN(O$64)&gt;=COLUMN($F$64),O70,0)-IF(COLUMN(N$64)&gt;=COLUMN($F$64),N71,0),ABS(SUM(T$63:T64))),0),"")</f>
        <v>0</v>
      </c>
      <c r="U65" s="153">
        <f ca="1">IF(U$4&lt;&gt;"",IF(AND(U$63&lt;0,OFFSET(U$30,0,$E65)&lt;&gt;"",OFFSET(U$30,0,$E65)&gt;0),
IF((SUM(U$63:U64)+OFFSET(U$30,0,$E65)-IF(COLUMN(T$64)&gt;=COLUMN($F$64),T66,0)-IF(COLUMN(S$64)&gt;=COLUMN($F$64),S67,0)-IF(COLUMN(R$64)&gt;=COLUMN($F$64),R68,0)-IF(COLUMN(Q$64)&gt;=COLUMN($F$64),Q69,0)-IF(COLUMN(P$64)&gt;=COLUMN($F$64),P70,0)-IF(COLUMN(O$64)&gt;=COLUMN($F$64),O71,0))&lt;0,OFFSET(U$30,0,$E65)-IF(COLUMN(T$64)&gt;=COLUMN($F$64),T66,0)-IF(COLUMN(S$64)&gt;=COLUMN($F$64),S67,0)-IF(COLUMN(R$64)&gt;=COLUMN($F$64),R68,0)-IF(COLUMN(Q$64)&gt;=COLUMN($F$64),Q69,0)-IF(COLUMN(P$64)&gt;=COLUMN($F$64),P70,0)-IF(COLUMN(O$64)&gt;=COLUMN($F$64),O71,0),ABS(SUM(U$63:U64))),0),"")</f>
        <v>0</v>
      </c>
      <c r="V65" s="153">
        <f ca="1">IF(V$4&lt;&gt;"",IF(AND(V$63&lt;0,OFFSET(V$30,0,$E65)&lt;&gt;"",OFFSET(V$30,0,$E65)&gt;0),
IF((SUM(V$63:V64)+OFFSET(V$30,0,$E65)-IF(COLUMN(U$64)&gt;=COLUMN($F$64),U66,0)-IF(COLUMN(T$64)&gt;=COLUMN($F$64),T67,0)-IF(COLUMN(S$64)&gt;=COLUMN($F$64),S68,0)-IF(COLUMN(R$64)&gt;=COLUMN($F$64),R69,0)-IF(COLUMN(Q$64)&gt;=COLUMN($F$64),Q70,0)-IF(COLUMN(P$64)&gt;=COLUMN($F$64),P71,0))&lt;0,OFFSET(V$30,0,$E65)-IF(COLUMN(U$64)&gt;=COLUMN($F$64),U66,0)-IF(COLUMN(T$64)&gt;=COLUMN($F$64),T67,0)-IF(COLUMN(S$64)&gt;=COLUMN($F$64),S68,0)-IF(COLUMN(R$64)&gt;=COLUMN($F$64),R69,0)-IF(COLUMN(Q$64)&gt;=COLUMN($F$64),Q70,0)-IF(COLUMN(P$64)&gt;=COLUMN($F$64),P71,0),ABS(SUM(V$63:V64))),0),"")</f>
        <v>0</v>
      </c>
      <c r="W65" s="153">
        <f ca="1">IF(W$4&lt;&gt;"",IF(AND(W$63&lt;0,OFFSET(W$30,0,$E65)&lt;&gt;"",OFFSET(W$30,0,$E65)&gt;0),
IF((SUM(W$63:W64)+OFFSET(W$30,0,$E65)-IF(COLUMN(V$64)&gt;=COLUMN($F$64),V66,0)-IF(COLUMN(U$64)&gt;=COLUMN($F$64),U67,0)-IF(COLUMN(T$64)&gt;=COLUMN($F$64),T68,0)-IF(COLUMN(S$64)&gt;=COLUMN($F$64),S69,0)-IF(COLUMN(R$64)&gt;=COLUMN($F$64),R70,0)-IF(COLUMN(Q$64)&gt;=COLUMN($F$64),Q71,0))&lt;0,OFFSET(W$30,0,$E65)-IF(COLUMN(V$64)&gt;=COLUMN($F$64),V66,0)-IF(COLUMN(U$64)&gt;=COLUMN($F$64),U67,0)-IF(COLUMN(T$64)&gt;=COLUMN($F$64),T68,0)-IF(COLUMN(S$64)&gt;=COLUMN($F$64),S69,0)-IF(COLUMN(R$64)&gt;=COLUMN($F$64),R70,0)-IF(COLUMN(Q$64)&gt;=COLUMN($F$64),Q71,0),ABS(SUM(W$63:W64))),0),"")</f>
        <v>0</v>
      </c>
      <c r="X65" s="153">
        <f ca="1">IF(X$4&lt;&gt;"",IF(AND(X$63&lt;0,OFFSET(X$30,0,$E65)&lt;&gt;"",OFFSET(X$30,0,$E65)&gt;0),
IF((SUM(X$63:X64)+OFFSET(X$30,0,$E65)-IF(COLUMN(W$64)&gt;=COLUMN($F$64),W66,0)-IF(COLUMN(V$64)&gt;=COLUMN($F$64),V67,0)-IF(COLUMN(U$64)&gt;=COLUMN($F$64),U68,0)-IF(COLUMN(T$64)&gt;=COLUMN($F$64),T69,0)-IF(COLUMN(S$64)&gt;=COLUMN($F$64),S70,0)-IF(COLUMN(R$64)&gt;=COLUMN($F$64),R71,0))&lt;0,OFFSET(X$30,0,$E65)-IF(COLUMN(W$64)&gt;=COLUMN($F$64),W66,0)-IF(COLUMN(V$64)&gt;=COLUMN($F$64),V67,0)-IF(COLUMN(U$64)&gt;=COLUMN($F$64),U68,0)-IF(COLUMN(T$64)&gt;=COLUMN($F$64),T69,0)-IF(COLUMN(S$64)&gt;=COLUMN($F$64),S70,0)-IF(COLUMN(R$64)&gt;=COLUMN($F$64),R71,0),ABS(SUM(X$63:X64))),0),"")</f>
        <v>0</v>
      </c>
      <c r="Y65" s="153">
        <f ca="1">IF(Y$4&lt;&gt;"",IF(AND(Y$63&lt;0,OFFSET(Y$30,0,$E65)&lt;&gt;"",OFFSET(Y$30,0,$E65)&gt;0),
IF((SUM(Y$63:Y64)+OFFSET(Y$30,0,$E65)-IF(COLUMN(X$64)&gt;=COLUMN($F$64),X66,0)-IF(COLUMN(W$64)&gt;=COLUMN($F$64),W67,0)-IF(COLUMN(V$64)&gt;=COLUMN($F$64),V68,0)-IF(COLUMN(U$64)&gt;=COLUMN($F$64),U69,0)-IF(COLUMN(T$64)&gt;=COLUMN($F$64),T70,0)-IF(COLUMN(S$64)&gt;=COLUMN($F$64),S71,0))&lt;0,OFFSET(Y$30,0,$E65)-IF(COLUMN(X$64)&gt;=COLUMN($F$64),X66,0)-IF(COLUMN(W$64)&gt;=COLUMN($F$64),W67,0)-IF(COLUMN(V$64)&gt;=COLUMN($F$64),V68,0)-IF(COLUMN(U$64)&gt;=COLUMN($F$64),U69,0)-IF(COLUMN(T$64)&gt;=COLUMN($F$64),T70,0)-IF(COLUMN(S$64)&gt;=COLUMN($F$64),S71,0),ABS(SUM(Y$63:Y64))),0),"")</f>
        <v>0</v>
      </c>
      <c r="Z65" s="153">
        <f ca="1">IF(Z$4&lt;&gt;"",IF(AND(Z$63&lt;0,OFFSET(Z$30,0,$E65)&lt;&gt;"",OFFSET(Z$30,0,$E65)&gt;0),
IF((SUM(Z$63:Z64)+OFFSET(Z$30,0,$E65)-IF(COLUMN(Y$64)&gt;=COLUMN($F$64),Y66,0)-IF(COLUMN(X$64)&gt;=COLUMN($F$64),X67,0)-IF(COLUMN(W$64)&gt;=COLUMN($F$64),W68,0)-IF(COLUMN(V$64)&gt;=COLUMN($F$64),V69,0)-IF(COLUMN(U$64)&gt;=COLUMN($F$64),U70,0)-IF(COLUMN(T$64)&gt;=COLUMN($F$64),T71,0))&lt;0,OFFSET(Z$30,0,$E65)-IF(COLUMN(Y$64)&gt;=COLUMN($F$64),Y66,0)-IF(COLUMN(X$64)&gt;=COLUMN($F$64),X67,0)-IF(COLUMN(W$64)&gt;=COLUMN($F$64),W68,0)-IF(COLUMN(V$64)&gt;=COLUMN($F$64),V69,0)-IF(COLUMN(U$64)&gt;=COLUMN($F$64),U70,0)-IF(COLUMN(T$64)&gt;=COLUMN($F$64),T71,0),ABS(SUM(Z$63:Z64))),0),"")</f>
        <v>0</v>
      </c>
      <c r="AA65" s="153">
        <f ca="1">IF(AA$4&lt;&gt;"",IF(AND(AA$63&lt;0,OFFSET(AA$30,0,$E65)&lt;&gt;"",OFFSET(AA$30,0,$E65)&gt;0),
IF((SUM(AA$63:AA64)+OFFSET(AA$30,0,$E65)-IF(COLUMN(Z$64)&gt;=COLUMN($F$64),Z66,0)-IF(COLUMN(Y$64)&gt;=COLUMN($F$64),Y67,0)-IF(COLUMN(X$64)&gt;=COLUMN($F$64),X68,0)-IF(COLUMN(W$64)&gt;=COLUMN($F$64),W69,0)-IF(COLUMN(V$64)&gt;=COLUMN($F$64),V70,0)-IF(COLUMN(U$64)&gt;=COLUMN($F$64),U71,0))&lt;0,OFFSET(AA$30,0,$E65)-IF(COLUMN(Z$64)&gt;=COLUMN($F$64),Z66,0)-IF(COLUMN(Y$64)&gt;=COLUMN($F$64),Y67,0)-IF(COLUMN(X$64)&gt;=COLUMN($F$64),X68,0)-IF(COLUMN(W$64)&gt;=COLUMN($F$64),W69,0)-IF(COLUMN(V$64)&gt;=COLUMN($F$64),V70,0)-IF(COLUMN(U$64)&gt;=COLUMN($F$64),U71,0),ABS(SUM(AA$63:AA64))),0),"")</f>
        <v>0</v>
      </c>
      <c r="AB65" s="153">
        <f ca="1">IF(AB$4&lt;&gt;"",IF(AND(AB$63&lt;0,OFFSET(AB$30,0,$E65)&lt;&gt;"",OFFSET(AB$30,0,$E65)&gt;0),
IF((SUM(AB$63:AB64)+OFFSET(AB$30,0,$E65)-IF(COLUMN(AA$64)&gt;=COLUMN($F$64),AA66,0)-IF(COLUMN(Z$64)&gt;=COLUMN($F$64),Z67,0)-IF(COLUMN(Y$64)&gt;=COLUMN($F$64),Y68,0)-IF(COLUMN(X$64)&gt;=COLUMN($F$64),X69,0)-IF(COLUMN(W$64)&gt;=COLUMN($F$64),W70,0)-IF(COLUMN(V$64)&gt;=COLUMN($F$64),V71,0))&lt;0,OFFSET(AB$30,0,$E65)-IF(COLUMN(AA$64)&gt;=COLUMN($F$64),AA66,0)-IF(COLUMN(Z$64)&gt;=COLUMN($F$64),Z67,0)-IF(COLUMN(Y$64)&gt;=COLUMN($F$64),Y68,0)-IF(COLUMN(X$64)&gt;=COLUMN($F$64),X69,0)-IF(COLUMN(W$64)&gt;=COLUMN($F$64),W70,0)-IF(COLUMN(V$64)&gt;=COLUMN($F$64),V71,0),ABS(SUM(AB$63:AB64))),0),"")</f>
        <v>0</v>
      </c>
      <c r="AC65" s="153">
        <f ca="1">IF(AC$4&lt;&gt;"",IF(AND(AC$63&lt;0,OFFSET(AC$30,0,$E65)&lt;&gt;"",OFFSET(AC$30,0,$E65)&gt;0),
IF((SUM(AC$63:AC64)+OFFSET(AC$30,0,$E65)-IF(COLUMN(AB$64)&gt;=COLUMN($F$64),AB66,0)-IF(COLUMN(AA$64)&gt;=COLUMN($F$64),AA67,0)-IF(COLUMN(Z$64)&gt;=COLUMN($F$64),Z68,0)-IF(COLUMN(Y$64)&gt;=COLUMN($F$64),Y69,0)-IF(COLUMN(X$64)&gt;=COLUMN($F$64),X70,0)-IF(COLUMN(W$64)&gt;=COLUMN($F$64),W71,0))&lt;0,OFFSET(AC$30,0,$E65)-IF(COLUMN(AB$64)&gt;=COLUMN($F$64),AB66,0)-IF(COLUMN(AA$64)&gt;=COLUMN($F$64),AA67,0)-IF(COLUMN(Z$64)&gt;=COLUMN($F$64),Z68,0)-IF(COLUMN(Y$64)&gt;=COLUMN($F$64),Y69,0)-IF(COLUMN(X$64)&gt;=COLUMN($F$64),X70,0)-IF(COLUMN(W$64)&gt;=COLUMN($F$64),W71,0),ABS(SUM(AC$63:AC64))),0),"")</f>
        <v>0</v>
      </c>
      <c r="AD65" s="153">
        <f ca="1">IF(AD$4&lt;&gt;"",IF(AND(AD$63&lt;0,OFFSET(AD$30,0,$E65)&lt;&gt;"",OFFSET(AD$30,0,$E65)&gt;0),
IF((SUM(AD$63:AD64)+OFFSET(AD$30,0,$E65)-IF(COLUMN(AC$64)&gt;=COLUMN($F$64),AC66,0)-IF(COLUMN(AB$64)&gt;=COLUMN($F$64),AB67,0)-IF(COLUMN(AA$64)&gt;=COLUMN($F$64),AA68,0)-IF(COLUMN(Z$64)&gt;=COLUMN($F$64),Z69,0)-IF(COLUMN(Y$64)&gt;=COLUMN($F$64),Y70,0)-IF(COLUMN(X$64)&gt;=COLUMN($F$64),X71,0))&lt;0,OFFSET(AD$30,0,$E65)-IF(COLUMN(AC$64)&gt;=COLUMN($F$64),AC66,0)-IF(COLUMN(AB$64)&gt;=COLUMN($F$64),AB67,0)-IF(COLUMN(AA$64)&gt;=COLUMN($F$64),AA68,0)-IF(COLUMN(Z$64)&gt;=COLUMN($F$64),Z69,0)-IF(COLUMN(Y$64)&gt;=COLUMN($F$64),Y70,0)-IF(COLUMN(X$64)&gt;=COLUMN($F$64),X71,0),ABS(SUM(AD$63:AD64))),0),"")</f>
        <v>0</v>
      </c>
      <c r="AE65" s="153">
        <f ca="1">IF(AE$4&lt;&gt;"",IF(AND(AE$63&lt;0,OFFSET(AE$30,0,$E65)&lt;&gt;"",OFFSET(AE$30,0,$E65)&gt;0),
IF((SUM(AE$63:AE64)+OFFSET(AE$30,0,$E65)-IF(COLUMN(AD$64)&gt;=COLUMN($F$64),AD66,0)-IF(COLUMN(AC$64)&gt;=COLUMN($F$64),AC67,0)-IF(COLUMN(AB$64)&gt;=COLUMN($F$64),AB68,0)-IF(COLUMN(AA$64)&gt;=COLUMN($F$64),AA69,0)-IF(COLUMN(Z$64)&gt;=COLUMN($F$64),Z70,0)-IF(COLUMN(Y$64)&gt;=COLUMN($F$64),Y71,0))&lt;0,OFFSET(AE$30,0,$E65)-IF(COLUMN(AD$64)&gt;=COLUMN($F$64),AD66,0)-IF(COLUMN(AC$64)&gt;=COLUMN($F$64),AC67,0)-IF(COLUMN(AB$64)&gt;=COLUMN($F$64),AB68,0)-IF(COLUMN(AA$64)&gt;=COLUMN($F$64),AA69,0)-IF(COLUMN(Z$64)&gt;=COLUMN($F$64),Z70,0)-IF(COLUMN(Y$64)&gt;=COLUMN($F$64),Y71,0),ABS(SUM(AE$63:AE64))),0),"")</f>
        <v>0</v>
      </c>
      <c r="AF65" s="153">
        <f ca="1">IF(AF$4&lt;&gt;"",IF(AND(AF$63&lt;0,OFFSET(AF$30,0,$E65)&lt;&gt;"",OFFSET(AF$30,0,$E65)&gt;0),
IF((SUM(AF$63:AF64)+OFFSET(AF$30,0,$E65)-IF(COLUMN(AE$64)&gt;=COLUMN($F$64),AE66,0)-IF(COLUMN(AD$64)&gt;=COLUMN($F$64),AD67,0)-IF(COLUMN(AC$64)&gt;=COLUMN($F$64),AC68,0)-IF(COLUMN(AB$64)&gt;=COLUMN($F$64),AB69,0)-IF(COLUMN(AA$64)&gt;=COLUMN($F$64),AA70,0)-IF(COLUMN(Z$64)&gt;=COLUMN($F$64),Z71,0))&lt;0,OFFSET(AF$30,0,$E65)-IF(COLUMN(AE$64)&gt;=COLUMN($F$64),AE66,0)-IF(COLUMN(AD$64)&gt;=COLUMN($F$64),AD67,0)-IF(COLUMN(AC$64)&gt;=COLUMN($F$64),AC68,0)-IF(COLUMN(AB$64)&gt;=COLUMN($F$64),AB69,0)-IF(COLUMN(AA$64)&gt;=COLUMN($F$64),AA70,0)-IF(COLUMN(Z$64)&gt;=COLUMN($F$64),Z71,0),ABS(SUM(AF$63:AF64))),0),"")</f>
        <v>0</v>
      </c>
      <c r="AG65" s="153">
        <f ca="1">IF(AG$4&lt;&gt;"",IF(AND(AG$63&lt;0,OFFSET(AG$30,0,$E65)&lt;&gt;"",OFFSET(AG$30,0,$E65)&gt;0),
IF((SUM(AG$63:AG64)+OFFSET(AG$30,0,$E65)-IF(COLUMN(AF$64)&gt;=COLUMN($F$64),AF66,0)-IF(COLUMN(AE$64)&gt;=COLUMN($F$64),AE67,0)-IF(COLUMN(AD$64)&gt;=COLUMN($F$64),AD68,0)-IF(COLUMN(AC$64)&gt;=COLUMN($F$64),AC69,0)-IF(COLUMN(AB$64)&gt;=COLUMN($F$64),AB70,0)-IF(COLUMN(AA$64)&gt;=COLUMN($F$64),AA71,0))&lt;0,OFFSET(AG$30,0,$E65)-IF(COLUMN(AF$64)&gt;=COLUMN($F$64),AF66,0)-IF(COLUMN(AE$64)&gt;=COLUMN($F$64),AE67,0)-IF(COLUMN(AD$64)&gt;=COLUMN($F$64),AD68,0)-IF(COLUMN(AC$64)&gt;=COLUMN($F$64),AC69,0)-IF(COLUMN(AB$64)&gt;=COLUMN($F$64),AB70,0)-IF(COLUMN(AA$64)&gt;=COLUMN($F$64),AA71,0),ABS(SUM(AG$63:AG64))),0),"")</f>
        <v>0</v>
      </c>
      <c r="AH65" s="153">
        <f ca="1">IF(AH$4&lt;&gt;"",IF(AND(AH$63&lt;0,OFFSET(AH$30,0,$E65)&lt;&gt;"",OFFSET(AH$30,0,$E65)&gt;0),
IF((SUM(AH$63:AH64)+OFFSET(AH$30,0,$E65)-IF(COLUMN(AG$64)&gt;=COLUMN($F$64),AG66,0)-IF(COLUMN(AF$64)&gt;=COLUMN($F$64),AF67,0)-IF(COLUMN(AE$64)&gt;=COLUMN($F$64),AE68,0)-IF(COLUMN(AD$64)&gt;=COLUMN($F$64),AD69,0)-IF(COLUMN(AC$64)&gt;=COLUMN($F$64),AC70,0)-IF(COLUMN(AB$64)&gt;=COLUMN($F$64),AB71,0))&lt;0,OFFSET(AH$30,0,$E65)-IF(COLUMN(AG$64)&gt;=COLUMN($F$64),AG66,0)-IF(COLUMN(AF$64)&gt;=COLUMN($F$64),AF67,0)-IF(COLUMN(AE$64)&gt;=COLUMN($F$64),AE68,0)-IF(COLUMN(AD$64)&gt;=COLUMN($F$64),AD69,0)-IF(COLUMN(AC$64)&gt;=COLUMN($F$64),AC70,0)-IF(COLUMN(AB$64)&gt;=COLUMN($F$64),AB71,0),ABS(SUM(AH$63:AH64))),0),"")</f>
        <v>0</v>
      </c>
      <c r="AI65" s="153">
        <f ca="1">IF(AI$4&lt;&gt;"",IF(AND(AI$63&lt;0,OFFSET(AI$30,0,$E65)&lt;&gt;"",OFFSET(AI$30,0,$E65)&gt;0),
IF((SUM(AI$63:AI64)+OFFSET(AI$30,0,$E65)-IF(COLUMN(AH$64)&gt;=COLUMN($F$64),AH66,0)-IF(COLUMN(AG$64)&gt;=COLUMN($F$64),AG67,0)-IF(COLUMN(AF$64)&gt;=COLUMN($F$64),AF68,0)-IF(COLUMN(AE$64)&gt;=COLUMN($F$64),AE69,0)-IF(COLUMN(AD$64)&gt;=COLUMN($F$64),AD70,0)-IF(COLUMN(AC$64)&gt;=COLUMN($F$64),AC71,0))&lt;0,OFFSET(AI$30,0,$E65)-IF(COLUMN(AH$64)&gt;=COLUMN($F$64),AH66,0)-IF(COLUMN(AG$64)&gt;=COLUMN($F$64),AG67,0)-IF(COLUMN(AF$64)&gt;=COLUMN($F$64),AF68,0)-IF(COLUMN(AE$64)&gt;=COLUMN($F$64),AE69,0)-IF(COLUMN(AD$64)&gt;=COLUMN($F$64),AD70,0)-IF(COLUMN(AC$64)&gt;=COLUMN($F$64),AC71,0),ABS(SUM(AI$63:AI64))),0),"")</f>
        <v>0</v>
      </c>
      <c r="AJ65" s="153">
        <f ca="1">IF(AJ$4&lt;&gt;"",IF(AND(AJ$63&lt;0,OFFSET(AJ$30,0,$E65)&lt;&gt;"",OFFSET(AJ$30,0,$E65)&gt;0),
IF((SUM(AJ$63:AJ64)+OFFSET(AJ$30,0,$E65)-IF(COLUMN(AI$64)&gt;=COLUMN($F$64),AI66,0)-IF(COLUMN(AH$64)&gt;=COLUMN($F$64),AH67,0)-IF(COLUMN(AG$64)&gt;=COLUMN($F$64),AG68,0)-IF(COLUMN(AF$64)&gt;=COLUMN($F$64),AF69,0)-IF(COLUMN(AE$64)&gt;=COLUMN($F$64),AE70,0)-IF(COLUMN(AD$64)&gt;=COLUMN($F$64),AD71,0))&lt;0,OFFSET(AJ$30,0,$E65)-IF(COLUMN(AI$64)&gt;=COLUMN($F$64),AI66,0)-IF(COLUMN(AH$64)&gt;=COLUMN($F$64),AH67,0)-IF(COLUMN(AG$64)&gt;=COLUMN($F$64),AG68,0)-IF(COLUMN(AF$64)&gt;=COLUMN($F$64),AF69,0)-IF(COLUMN(AE$64)&gt;=COLUMN($F$64),AE70,0)-IF(COLUMN(AD$64)&gt;=COLUMN($F$64),AD71,0),ABS(SUM(AJ$63:AJ64))),0),"")</f>
        <v>0</v>
      </c>
      <c r="AK65" s="153">
        <f ca="1">IF(AK$4&lt;&gt;"",IF(AND(AK$63&lt;0,OFFSET(AK$30,0,$E65)&lt;&gt;"",OFFSET(AK$30,0,$E65)&gt;0),
IF((SUM(AK$63:AK64)+OFFSET(AK$30,0,$E65)-IF(COLUMN(AJ$64)&gt;=COLUMN($F$64),AJ66,0)-IF(COLUMN(AI$64)&gt;=COLUMN($F$64),AI67,0)-IF(COLUMN(AH$64)&gt;=COLUMN($F$64),AH68,0)-IF(COLUMN(AG$64)&gt;=COLUMN($F$64),AG69,0)-IF(COLUMN(AF$64)&gt;=COLUMN($F$64),AF70,0)-IF(COLUMN(AE$64)&gt;=COLUMN($F$64),AE71,0))&lt;0,OFFSET(AK$30,0,$E65)-IF(COLUMN(AJ$64)&gt;=COLUMN($F$64),AJ66,0)-IF(COLUMN(AI$64)&gt;=COLUMN($F$64),AI67,0)-IF(COLUMN(AH$64)&gt;=COLUMN($F$64),AH68,0)-IF(COLUMN(AG$64)&gt;=COLUMN($F$64),AG69,0)-IF(COLUMN(AF$64)&gt;=COLUMN($F$64),AF70,0)-IF(COLUMN(AE$64)&gt;=COLUMN($F$64),AE71,0),ABS(SUM(AK$63:AK64))),0),"")</f>
        <v>0</v>
      </c>
      <c r="AL65" s="153">
        <f ca="1">IF(AL$4&lt;&gt;"",IF(AND(AL$63&lt;0,OFFSET(AL$30,0,$E65)&lt;&gt;"",OFFSET(AL$30,0,$E65)&gt;0),
IF((SUM(AL$63:AL64)+OFFSET(AL$30,0,$E65)-IF(COLUMN(AK$64)&gt;=COLUMN($F$64),AK66,0)-IF(COLUMN(AJ$64)&gt;=COLUMN($F$64),AJ67,0)-IF(COLUMN(AI$64)&gt;=COLUMN($F$64),AI68,0)-IF(COLUMN(AH$64)&gt;=COLUMN($F$64),AH69,0)-IF(COLUMN(AG$64)&gt;=COLUMN($F$64),AG70,0)-IF(COLUMN(AF$64)&gt;=COLUMN($F$64),AF71,0))&lt;0,OFFSET(AL$30,0,$E65)-IF(COLUMN(AK$64)&gt;=COLUMN($F$64),AK66,0)-IF(COLUMN(AJ$64)&gt;=COLUMN($F$64),AJ67,0)-IF(COLUMN(AI$64)&gt;=COLUMN($F$64),AI68,0)-IF(COLUMN(AH$64)&gt;=COLUMN($F$64),AH69,0)-IF(COLUMN(AG$64)&gt;=COLUMN($F$64),AG70,0)-IF(COLUMN(AF$64)&gt;=COLUMN($F$64),AF71,0),ABS(SUM(AL$63:AL64))),0),"")</f>
        <v>0</v>
      </c>
      <c r="AM65" s="153" t="str">
        <f ca="1">IF(AM$4&lt;&gt;"",IF(AND(AM$63&lt;0,OFFSET(AM$30,0,$E65)&lt;&gt;"",OFFSET(AM$30,0,$E65)&gt;0),
IF((SUM(AM$63:AM64)+OFFSET(AM$30,0,$E65)-IF(COLUMN(AL$64)&gt;=COLUMN($F$64),AL66,0)-IF(COLUMN(AK$64)&gt;=COLUMN($F$64),AK67,0)-IF(COLUMN(AJ$64)&gt;=COLUMN($F$64),AJ68,0)-IF(COLUMN(AI$64)&gt;=COLUMN($F$64),AI69,0)-IF(COLUMN(AH$64)&gt;=COLUMN($F$64),AH70,0)-IF(COLUMN(AG$64)&gt;=COLUMN($F$64),AG71,0))&lt;0,OFFSET(AM$30,0,$E65)-IF(COLUMN(AL$64)&gt;=COLUMN($F$64),AL66,0)-IF(COLUMN(AK$64)&gt;=COLUMN($F$64),AK67,0)-IF(COLUMN(AJ$64)&gt;=COLUMN($F$64),AJ68,0)-IF(COLUMN(AI$64)&gt;=COLUMN($F$64),AI69,0)-IF(COLUMN(AH$64)&gt;=COLUMN($F$64),AH70,0)-IF(COLUMN(AG$64)&gt;=COLUMN($F$64),AG71,0),ABS(SUM(AM$63:AM64))),0),"")</f>
        <v/>
      </c>
      <c r="AN65" s="153" t="str">
        <f ca="1">IF(AN$4&lt;&gt;"",IF(AND(AN$63&lt;0,OFFSET(AN$30,0,$E65)&lt;&gt;"",OFFSET(AN$30,0,$E65)&gt;0),
IF((SUM(AN$63:AN64)+OFFSET(AN$30,0,$E65)-IF(COLUMN(AM$64)&gt;=COLUMN($F$64),AM66,0)-IF(COLUMN(AL$64)&gt;=COLUMN($F$64),AL67,0)-IF(COLUMN(AK$64)&gt;=COLUMN($F$64),AK68,0)-IF(COLUMN(AJ$64)&gt;=COLUMN($F$64),AJ69,0)-IF(COLUMN(AI$64)&gt;=COLUMN($F$64),AI70,0)-IF(COLUMN(AH$64)&gt;=COLUMN($F$64),AH71,0))&lt;0,OFFSET(AN$30,0,$E65)-IF(COLUMN(AM$64)&gt;=COLUMN($F$64),AM66,0)-IF(COLUMN(AL$64)&gt;=COLUMN($F$64),AL67,0)-IF(COLUMN(AK$64)&gt;=COLUMN($F$64),AK68,0)-IF(COLUMN(AJ$64)&gt;=COLUMN($F$64),AJ69,0)-IF(COLUMN(AI$64)&gt;=COLUMN($F$64),AI70,0)-IF(COLUMN(AH$64)&gt;=COLUMN($F$64),AH71,0),ABS(SUM(AN$63:AN64))),0),"")</f>
        <v/>
      </c>
      <c r="AO65" s="153" t="str">
        <f ca="1">IF(AO$4&lt;&gt;"",IF(AND(AO$63&lt;0,OFFSET(AO$30,0,$E65)&lt;&gt;"",OFFSET(AO$30,0,$E65)&gt;0),
IF((SUM(AO$63:AO64)+OFFSET(AO$30,0,$E65)-IF(COLUMN(AN$64)&gt;=COLUMN($F$64),AN66,0)-IF(COLUMN(AM$64)&gt;=COLUMN($F$64),AM67,0)-IF(COLUMN(AL$64)&gt;=COLUMN($F$64),AL68,0)-IF(COLUMN(AK$64)&gt;=COLUMN($F$64),AK69,0)-IF(COLUMN(AJ$64)&gt;=COLUMN($F$64),AJ70,0)-IF(COLUMN(AI$64)&gt;=COLUMN($F$64),AI71,0))&lt;0,OFFSET(AO$30,0,$E65)-IF(COLUMN(AN$64)&gt;=COLUMN($F$64),AN66,0)-IF(COLUMN(AM$64)&gt;=COLUMN($F$64),AM67,0)-IF(COLUMN(AL$64)&gt;=COLUMN($F$64),AL68,0)-IF(COLUMN(AK$64)&gt;=COLUMN($F$64),AK69,0)-IF(COLUMN(AJ$64)&gt;=COLUMN($F$64),AJ70,0)-IF(COLUMN(AI$64)&gt;=COLUMN($F$64),AI71,0),ABS(SUM(AO$63:AO64))),0),"")</f>
        <v/>
      </c>
      <c r="AP65" s="153" t="str">
        <f ca="1">IF(AP$4&lt;&gt;"",IF(AND(AP$63&lt;0,OFFSET(AP$30,0,$E65)&lt;&gt;"",OFFSET(AP$30,0,$E65)&gt;0),
IF((SUM(AP$63:AP64)+OFFSET(AP$30,0,$E65)-IF(COLUMN(AO$64)&gt;=COLUMN($F$64),AO66,0)-IF(COLUMN(AN$64)&gt;=COLUMN($F$64),AN67,0)-IF(COLUMN(AM$64)&gt;=COLUMN($F$64),AM68,0)-IF(COLUMN(AL$64)&gt;=COLUMN($F$64),AL69,0)-IF(COLUMN(AK$64)&gt;=COLUMN($F$64),AK70,0)-IF(COLUMN(AJ$64)&gt;=COLUMN($F$64),AJ71,0))&lt;0,OFFSET(AP$30,0,$E65)-IF(COLUMN(AO$64)&gt;=COLUMN($F$64),AO66,0)-IF(COLUMN(AN$64)&gt;=COLUMN($F$64),AN67,0)-IF(COLUMN(AM$64)&gt;=COLUMN($F$64),AM68,0)-IF(COLUMN(AL$64)&gt;=COLUMN($F$64),AL69,0)-IF(COLUMN(AK$64)&gt;=COLUMN($F$64),AK70,0)-IF(COLUMN(AJ$64)&gt;=COLUMN($F$64),AJ71,0),ABS(SUM(AP$63:AP64))),0),"")</f>
        <v/>
      </c>
      <c r="AQ65" s="153" t="str">
        <f ca="1">IF(AQ$4&lt;&gt;"",IF(AND(AQ$63&lt;0,OFFSET(AQ$30,0,$E65)&lt;&gt;"",OFFSET(AQ$30,0,$E65)&gt;0),
IF((SUM(AQ$63:AQ64)+OFFSET(AQ$30,0,$E65)-IF(COLUMN(AP$64)&gt;=COLUMN($F$64),AP66,0)-IF(COLUMN(AO$64)&gt;=COLUMN($F$64),AO67,0)-IF(COLUMN(AN$64)&gt;=COLUMN($F$64),AN68,0)-IF(COLUMN(AM$64)&gt;=COLUMN($F$64),AM69,0)-IF(COLUMN(AL$64)&gt;=COLUMN($F$64),AL70,0)-IF(COLUMN(AK$64)&gt;=COLUMN($F$64),AK71,0))&lt;0,OFFSET(AQ$30,0,$E65)-IF(COLUMN(AP$64)&gt;=COLUMN($F$64),AP66,0)-IF(COLUMN(AO$64)&gt;=COLUMN($F$64),AO67,0)-IF(COLUMN(AN$64)&gt;=COLUMN($F$64),AN68,0)-IF(COLUMN(AM$64)&gt;=COLUMN($F$64),AM69,0)-IF(COLUMN(AL$64)&gt;=COLUMN($F$64),AL70,0)-IF(COLUMN(AK$64)&gt;=COLUMN($F$64),AK71,0),ABS(SUM(AQ$63:AQ64))),0),"")</f>
        <v/>
      </c>
      <c r="AR65" s="153" t="str">
        <f ca="1">IF(AR$4&lt;&gt;"",IF(AND(AR$63&lt;0,OFFSET(AR$30,0,$E65)&lt;&gt;"",OFFSET(AR$30,0,$E65)&gt;0),
IF((SUM(AR$63:AR64)+OFFSET(AR$30,0,$E65)-IF(COLUMN(AQ$64)&gt;=COLUMN($F$64),AQ66,0)-IF(COLUMN(AP$64)&gt;=COLUMN($F$64),AP67,0)-IF(COLUMN(AO$64)&gt;=COLUMN($F$64),AO68,0)-IF(COLUMN(AN$64)&gt;=COLUMN($F$64),AN69,0)-IF(COLUMN(AM$64)&gt;=COLUMN($F$64),AM70,0)-IF(COLUMN(AL$64)&gt;=COLUMN($F$64),AL71,0))&lt;0,OFFSET(AR$30,0,$E65)-IF(COLUMN(AQ$64)&gt;=COLUMN($F$64),AQ66,0)-IF(COLUMN(AP$64)&gt;=COLUMN($F$64),AP67,0)-IF(COLUMN(AO$64)&gt;=COLUMN($F$64),AO68,0)-IF(COLUMN(AN$64)&gt;=COLUMN($F$64),AN69,0)-IF(COLUMN(AM$64)&gt;=COLUMN($F$64),AM70,0)-IF(COLUMN(AL$64)&gt;=COLUMN($F$64),AL71,0),ABS(SUM(AR$63:AR64))),0),"")</f>
        <v/>
      </c>
      <c r="AS65" s="153" t="str">
        <f ca="1">IF(AS$4&lt;&gt;"",IF(AND(AS$63&lt;0,OFFSET(AS$30,0,$E65)&lt;&gt;"",OFFSET(AS$30,0,$E65)&gt;0),
IF((SUM(AS$63:AS64)+OFFSET(AS$30,0,$E65)-IF(COLUMN(AR$64)&gt;=COLUMN($F$64),AR66,0)-IF(COLUMN(AQ$64)&gt;=COLUMN($F$64),AQ67,0)-IF(COLUMN(AP$64)&gt;=COLUMN($F$64),AP68,0)-IF(COLUMN(AO$64)&gt;=COLUMN($F$64),AO69,0)-IF(COLUMN(AN$64)&gt;=COLUMN($F$64),AN70,0)-IF(COLUMN(AM$64)&gt;=COLUMN($F$64),AM71,0))&lt;0,OFFSET(AS$30,0,$E65)-IF(COLUMN(AR$64)&gt;=COLUMN($F$64),AR66,0)-IF(COLUMN(AQ$64)&gt;=COLUMN($F$64),AQ67,0)-IF(COLUMN(AP$64)&gt;=COLUMN($F$64),AP68,0)-IF(COLUMN(AO$64)&gt;=COLUMN($F$64),AO69,0)-IF(COLUMN(AN$64)&gt;=COLUMN($F$64),AN70,0)-IF(COLUMN(AM$64)&gt;=COLUMN($F$64),AM71,0),ABS(SUM(AS$63:AS64))),0),"")</f>
        <v/>
      </c>
      <c r="AT65" s="153" t="str">
        <f ca="1">IF(AT$4&lt;&gt;"",IF(AND(AT$63&lt;0,OFFSET(AT$30,0,$E65)&lt;&gt;"",OFFSET(AT$30,0,$E65)&gt;0),
IF((SUM(AT$63:AT64)+OFFSET(AT$30,0,$E65)-IF(COLUMN(AS$64)&gt;=COLUMN($F$64),AS66,0)-IF(COLUMN(AR$64)&gt;=COLUMN($F$64),AR67,0)-IF(COLUMN(AQ$64)&gt;=COLUMN($F$64),AQ68,0)-IF(COLUMN(AP$64)&gt;=COLUMN($F$64),AP69,0)-IF(COLUMN(AO$64)&gt;=COLUMN($F$64),AO70,0)-IF(COLUMN(AN$64)&gt;=COLUMN($F$64),AN71,0))&lt;0,OFFSET(AT$30,0,$E65)-IF(COLUMN(AS$64)&gt;=COLUMN($F$64),AS66,0)-IF(COLUMN(AR$64)&gt;=COLUMN($F$64),AR67,0)-IF(COLUMN(AQ$64)&gt;=COLUMN($F$64),AQ68,0)-IF(COLUMN(AP$64)&gt;=COLUMN($F$64),AP69,0)-IF(COLUMN(AO$64)&gt;=COLUMN($F$64),AO70,0)-IF(COLUMN(AN$64)&gt;=COLUMN($F$64),AN71,0),ABS(SUM(AT$63:AT64))),0),"")</f>
        <v/>
      </c>
      <c r="AU65" s="153" t="str">
        <f ca="1">IF(AU$4&lt;&gt;"",IF(AND(AU$63&lt;0,OFFSET(AU$30,0,$E65)&lt;&gt;"",OFFSET(AU$30,0,$E65)&gt;0),
IF((SUM(AU$63:AU64)+OFFSET(AU$30,0,$E65)-IF(COLUMN(AT$64)&gt;=COLUMN($F$64),AT66,0)-IF(COLUMN(AS$64)&gt;=COLUMN($F$64),AS67,0)-IF(COLUMN(AR$64)&gt;=COLUMN($F$64),AR68,0)-IF(COLUMN(AQ$64)&gt;=COLUMN($F$64),AQ69,0)-IF(COLUMN(AP$64)&gt;=COLUMN($F$64),AP70,0)-IF(COLUMN(AO$64)&gt;=COLUMN($F$64),AO71,0))&lt;0,OFFSET(AU$30,0,$E65)-IF(COLUMN(AT$64)&gt;=COLUMN($F$64),AT66,0)-IF(COLUMN(AS$64)&gt;=COLUMN($F$64),AS67,0)-IF(COLUMN(AR$64)&gt;=COLUMN($F$64),AR68,0)-IF(COLUMN(AQ$64)&gt;=COLUMN($F$64),AQ69,0)-IF(COLUMN(AP$64)&gt;=COLUMN($F$64),AP70,0)-IF(COLUMN(AO$64)&gt;=COLUMN($F$64),AO71,0),ABS(SUM(AU$63:AU64))),0),"")</f>
        <v/>
      </c>
      <c r="AV65" s="153" t="str">
        <f ca="1">IF(AV$4&lt;&gt;"",IF(AND(AV$63&lt;0,OFFSET(AV$30,0,$E65)&lt;&gt;"",OFFSET(AV$30,0,$E65)&gt;0),
IF((SUM(AV$63:AV64)+OFFSET(AV$30,0,$E65)-IF(COLUMN(AU$64)&gt;=COLUMN($F$64),AU66,0)-IF(COLUMN(AT$64)&gt;=COLUMN($F$64),AT67,0)-IF(COLUMN(AS$64)&gt;=COLUMN($F$64),AS68,0)-IF(COLUMN(AR$64)&gt;=COLUMN($F$64),AR69,0)-IF(COLUMN(AQ$64)&gt;=COLUMN($F$64),AQ70,0)-IF(COLUMN(AP$64)&gt;=COLUMN($F$64),AP71,0))&lt;0,OFFSET(AV$30,0,$E65)-IF(COLUMN(AU$64)&gt;=COLUMN($F$64),AU66,0)-IF(COLUMN(AT$64)&gt;=COLUMN($F$64),AT67,0)-IF(COLUMN(AS$64)&gt;=COLUMN($F$64),AS68,0)-IF(COLUMN(AR$64)&gt;=COLUMN($F$64),AR69,0)-IF(COLUMN(AQ$64)&gt;=COLUMN($F$64),AQ70,0)-IF(COLUMN(AP$64)&gt;=COLUMN($F$64),AP71,0),ABS(SUM(AV$63:AV64))),0),"")</f>
        <v/>
      </c>
      <c r="AW65" s="153" t="str">
        <f ca="1">IF(AW$4&lt;&gt;"",IF(AND(AW$63&lt;0,OFFSET(AW$30,0,$E65)&lt;&gt;"",OFFSET(AW$30,0,$E65)&gt;0),
IF((SUM(AW$63:AW64)+OFFSET(AW$30,0,$E65)-IF(COLUMN(AV$64)&gt;=COLUMN($F$64),AV66,0)-IF(COLUMN(AU$64)&gt;=COLUMN($F$64),AU67,0)-IF(COLUMN(AT$64)&gt;=COLUMN($F$64),AT68,0)-IF(COLUMN(AS$64)&gt;=COLUMN($F$64),AS69,0)-IF(COLUMN(AR$64)&gt;=COLUMN($F$64),AR70,0)-IF(COLUMN(AQ$64)&gt;=COLUMN($F$64),AQ71,0))&lt;0,OFFSET(AW$30,0,$E65)-IF(COLUMN(AV$64)&gt;=COLUMN($F$64),AV66,0)-IF(COLUMN(AU$64)&gt;=COLUMN($F$64),AU67,0)-IF(COLUMN(AT$64)&gt;=COLUMN($F$64),AT68,0)-IF(COLUMN(AS$64)&gt;=COLUMN($F$64),AS69,0)-IF(COLUMN(AR$64)&gt;=COLUMN($F$64),AR70,0)-IF(COLUMN(AQ$64)&gt;=COLUMN($F$64),AQ71,0),ABS(SUM(AW$63:AW64))),0),"")</f>
        <v/>
      </c>
      <c r="AX65" s="153" t="str">
        <f ca="1">IF(AX$4&lt;&gt;"",IF(AND(AX$63&lt;0,OFFSET(AX$30,0,$E65)&lt;&gt;"",OFFSET(AX$30,0,$E65)&gt;0),
IF((SUM(AX$63:AX64)+OFFSET(AX$30,0,$E65)-IF(COLUMN(AW$64)&gt;=COLUMN($F$64),AW66,0)-IF(COLUMN(AV$64)&gt;=COLUMN($F$64),AV67,0)-IF(COLUMN(AU$64)&gt;=COLUMN($F$64),AU68,0)-IF(COLUMN(AT$64)&gt;=COLUMN($F$64),AT69,0)-IF(COLUMN(AS$64)&gt;=COLUMN($F$64),AS70,0)-IF(COLUMN(AR$64)&gt;=COLUMN($F$64),AR71,0))&lt;0,OFFSET(AX$30,0,$E65)-IF(COLUMN(AW$64)&gt;=COLUMN($F$64),AW66,0)-IF(COLUMN(AV$64)&gt;=COLUMN($F$64),AV67,0)-IF(COLUMN(AU$64)&gt;=COLUMN($F$64),AU68,0)-IF(COLUMN(AT$64)&gt;=COLUMN($F$64),AT69,0)-IF(COLUMN(AS$64)&gt;=COLUMN($F$64),AS70,0)-IF(COLUMN(AR$64)&gt;=COLUMN($F$64),AR71,0),ABS(SUM(AX$63:AX64))),0),"")</f>
        <v/>
      </c>
      <c r="AY65" s="153" t="str">
        <f ca="1">IF(AY$4&lt;&gt;"",IF(AND(AY$63&lt;0,OFFSET(AY$30,0,$E65)&lt;&gt;"",OFFSET(AY$30,0,$E65)&gt;0),
IF((SUM(AY$63:AY64)+OFFSET(AY$30,0,$E65)-IF(COLUMN(AX$64)&gt;=COLUMN($F$64),AX66,0)-IF(COLUMN(AW$64)&gt;=COLUMN($F$64),AW67,0)-IF(COLUMN(AV$64)&gt;=COLUMN($F$64),AV68,0)-IF(COLUMN(AU$64)&gt;=COLUMN($F$64),AU69,0)-IF(COLUMN(AT$64)&gt;=COLUMN($F$64),AT70,0)-IF(COLUMN(AS$64)&gt;=COLUMN($F$64),AS71,0))&lt;0,OFFSET(AY$30,0,$E65)-IF(COLUMN(AX$64)&gt;=COLUMN($F$64),AX66,0)-IF(COLUMN(AW$64)&gt;=COLUMN($F$64),AW67,0)-IF(COLUMN(AV$64)&gt;=COLUMN($F$64),AV68,0)-IF(COLUMN(AU$64)&gt;=COLUMN($F$64),AU69,0)-IF(COLUMN(AT$64)&gt;=COLUMN($F$64),AT70,0)-IF(COLUMN(AS$64)&gt;=COLUMN($F$64),AS71,0),ABS(SUM(AY$63:AY64))),0),"")</f>
        <v/>
      </c>
      <c r="AZ65" s="153" t="str">
        <f ca="1">IF(AZ$4&lt;&gt;"",IF(AND(AZ$63&lt;0,OFFSET(AZ$30,0,$E65)&lt;&gt;"",OFFSET(AZ$30,0,$E65)&gt;0),
IF((SUM(AZ$63:AZ64)+OFFSET(AZ$30,0,$E65)-IF(COLUMN(AY$64)&gt;=COLUMN($F$64),AY66,0)-IF(COLUMN(AX$64)&gt;=COLUMN($F$64),AX67,0)-IF(COLUMN(AW$64)&gt;=COLUMN($F$64),AW68,0)-IF(COLUMN(AV$64)&gt;=COLUMN($F$64),AV69,0)-IF(COLUMN(AU$64)&gt;=COLUMN($F$64),AU70,0)-IF(COLUMN(AT$64)&gt;=COLUMN($F$64),AT71,0))&lt;0,OFFSET(AZ$30,0,$E65)-IF(COLUMN(AY$64)&gt;=COLUMN($F$64),AY66,0)-IF(COLUMN(AX$64)&gt;=COLUMN($F$64),AX67,0)-IF(COLUMN(AW$64)&gt;=COLUMN($F$64),AW68,0)-IF(COLUMN(AV$64)&gt;=COLUMN($F$64),AV69,0)-IF(COLUMN(AU$64)&gt;=COLUMN($F$64),AU70,0)-IF(COLUMN(AT$64)&gt;=COLUMN($F$64),AT71,0),ABS(SUM(AZ$63:AZ64))),0),"")</f>
        <v/>
      </c>
      <c r="BA65" s="153" t="str">
        <f ca="1">IF(BA$4&lt;&gt;"",IF(AND(BA$63&lt;0,OFFSET(BA$30,0,$E65)&lt;&gt;"",OFFSET(BA$30,0,$E65)&gt;0),
IF((SUM(BA$63:BA64)+OFFSET(BA$30,0,$E65)-IF(COLUMN(AZ$64)&gt;=COLUMN($F$64),AZ66,0)-IF(COLUMN(AY$64)&gt;=COLUMN($F$64),AY67,0)-IF(COLUMN(AX$64)&gt;=COLUMN($F$64),AX68,0)-IF(COLUMN(AW$64)&gt;=COLUMN($F$64),AW69,0)-IF(COLUMN(AV$64)&gt;=COLUMN($F$64),AV70,0)-IF(COLUMN(AU$64)&gt;=COLUMN($F$64),AU71,0))&lt;0,OFFSET(BA$30,0,$E65)-IF(COLUMN(AZ$64)&gt;=COLUMN($F$64),AZ66,0)-IF(COLUMN(AY$64)&gt;=COLUMN($F$64),AY67,0)-IF(COLUMN(AX$64)&gt;=COLUMN($F$64),AX68,0)-IF(COLUMN(AW$64)&gt;=COLUMN($F$64),AW69,0)-IF(COLUMN(AV$64)&gt;=COLUMN($F$64),AV70,0)-IF(COLUMN(AU$64)&gt;=COLUMN($F$64),AU71,0),ABS(SUM(BA$63:BA64))),0),"")</f>
        <v/>
      </c>
      <c r="BB65" s="153" t="str">
        <f ca="1">IF(BB$4&lt;&gt;"",IF(AND(BB$63&lt;0,OFFSET(BB$30,0,$E65)&lt;&gt;"",OFFSET(BB$30,0,$E65)&gt;0),
IF((SUM(BB$63:BB64)+OFFSET(BB$30,0,$E65)-IF(COLUMN(BA$64)&gt;=COLUMN($F$64),BA66,0)-IF(COLUMN(AZ$64)&gt;=COLUMN($F$64),AZ67,0)-IF(COLUMN(AY$64)&gt;=COLUMN($F$64),AY68,0)-IF(COLUMN(AX$64)&gt;=COLUMN($F$64),AX69,0)-IF(COLUMN(AW$64)&gt;=COLUMN($F$64),AW70,0)-IF(COLUMN(AV$64)&gt;=COLUMN($F$64),AV71,0))&lt;0,OFFSET(BB$30,0,$E65)-IF(COLUMN(BA$64)&gt;=COLUMN($F$64),BA66,0)-IF(COLUMN(AZ$64)&gt;=COLUMN($F$64),AZ67,0)-IF(COLUMN(AY$64)&gt;=COLUMN($F$64),AY68,0)-IF(COLUMN(AX$64)&gt;=COLUMN($F$64),AX69,0)-IF(COLUMN(AW$64)&gt;=COLUMN($F$64),AW70,0)-IF(COLUMN(AV$64)&gt;=COLUMN($F$64),AV71,0),ABS(SUM(BB$63:BB64))),0),"")</f>
        <v/>
      </c>
      <c r="BC65" s="153" t="str">
        <f ca="1">IF(BC$4&lt;&gt;"",IF(AND(BC$63&lt;0,OFFSET(BC$30,0,$E65)&lt;&gt;"",OFFSET(BC$30,0,$E65)&gt;0),
IF((SUM(BC$63:BC64)+OFFSET(BC$30,0,$E65)-IF(COLUMN(BB$64)&gt;=COLUMN($F$64),BB66,0)-IF(COLUMN(BA$64)&gt;=COLUMN($F$64),BA67,0)-IF(COLUMN(AZ$64)&gt;=COLUMN($F$64),AZ68,0)-IF(COLUMN(AY$64)&gt;=COLUMN($F$64),AY69,0)-IF(COLUMN(AX$64)&gt;=COLUMN($F$64),AX70,0)-IF(COLUMN(AW$64)&gt;=COLUMN($F$64),AW71,0))&lt;0,OFFSET(BC$30,0,$E65)-IF(COLUMN(BB$64)&gt;=COLUMN($F$64),BB66,0)-IF(COLUMN(BA$64)&gt;=COLUMN($F$64),BA67,0)-IF(COLUMN(AZ$64)&gt;=COLUMN($F$64),AZ68,0)-IF(COLUMN(AY$64)&gt;=COLUMN($F$64),AY69,0)-IF(COLUMN(AX$64)&gt;=COLUMN($F$64),AX70,0)-IF(COLUMN(AW$64)&gt;=COLUMN($F$64),AW71,0),ABS(SUM(BC$63:BC64))),0),"")</f>
        <v/>
      </c>
      <c r="BD65" s="153" t="str">
        <f ca="1">IF(BD$4&lt;&gt;"",IF(AND(BD$63&lt;0,OFFSET(BD$30,0,$E65)&lt;&gt;"",OFFSET(BD$30,0,$E65)&gt;0),
IF((SUM(BD$63:BD64)+OFFSET(BD$30,0,$E65)-IF(COLUMN(BC$64)&gt;=COLUMN($F$64),BC66,0)-IF(COLUMN(BB$64)&gt;=COLUMN($F$64),BB67,0)-IF(COLUMN(BA$64)&gt;=COLUMN($F$64),BA68,0)-IF(COLUMN(AZ$64)&gt;=COLUMN($F$64),AZ69,0)-IF(COLUMN(AY$64)&gt;=COLUMN($F$64),AY70,0)-IF(COLUMN(AX$64)&gt;=COLUMN($F$64),AX71,0))&lt;0,OFFSET(BD$30,0,$E65)-IF(COLUMN(BC$64)&gt;=COLUMN($F$64),BC66,0)-IF(COLUMN(BB$64)&gt;=COLUMN($F$64),BB67,0)-IF(COLUMN(BA$64)&gt;=COLUMN($F$64),BA68,0)-IF(COLUMN(AZ$64)&gt;=COLUMN($F$64),AZ69,0)-IF(COLUMN(AY$64)&gt;=COLUMN($F$64),AY70,0)-IF(COLUMN(AX$64)&gt;=COLUMN($F$64),AX71,0),ABS(SUM(BD$63:BD64))),0),"")</f>
        <v/>
      </c>
      <c r="BE65" s="153" t="str">
        <f ca="1">IF(BE$4&lt;&gt;"",IF(AND(BE$63&lt;0,OFFSET(BE$30,0,$E65)&lt;&gt;"",OFFSET(BE$30,0,$E65)&gt;0),
IF((SUM(BE$63:BE64)+OFFSET(BE$30,0,$E65)-IF(COLUMN(BD$64)&gt;=COLUMN($F$64),BD66,0)-IF(COLUMN(BC$64)&gt;=COLUMN($F$64),BC67,0)-IF(COLUMN(BB$64)&gt;=COLUMN($F$64),BB68,0)-IF(COLUMN(BA$64)&gt;=COLUMN($F$64),BA69,0)-IF(COLUMN(AZ$64)&gt;=COLUMN($F$64),AZ70,0)-IF(COLUMN(AY$64)&gt;=COLUMN($F$64),AY71,0))&lt;0,OFFSET(BE$30,0,$E65)-IF(COLUMN(BD$64)&gt;=COLUMN($F$64),BD66,0)-IF(COLUMN(BC$64)&gt;=COLUMN($F$64),BC67,0)-IF(COLUMN(BB$64)&gt;=COLUMN($F$64),BB68,0)-IF(COLUMN(BA$64)&gt;=COLUMN($F$64),BA69,0)-IF(COLUMN(AZ$64)&gt;=COLUMN($F$64),AZ70,0)-IF(COLUMN(AY$64)&gt;=COLUMN($F$64),AY71,0),ABS(SUM(BE$63:BE64))),0),"")</f>
        <v/>
      </c>
      <c r="BF65" s="153" t="str">
        <f ca="1">IF(BF$4&lt;&gt;"",IF(AND(BF$63&lt;0,OFFSET(BF$30,0,$E65)&lt;&gt;"",OFFSET(BF$30,0,$E65)&gt;0),
IF((SUM(BF$63:BF64)+OFFSET(BF$30,0,$E65)-IF(COLUMN(BE$64)&gt;=COLUMN($F$64),BE66,0)-IF(COLUMN(BD$64)&gt;=COLUMN($F$64),BD67,0)-IF(COLUMN(BC$64)&gt;=COLUMN($F$64),BC68,0)-IF(COLUMN(BB$64)&gt;=COLUMN($F$64),BB69,0)-IF(COLUMN(BA$64)&gt;=COLUMN($F$64),BA70,0)-IF(COLUMN(AZ$64)&gt;=COLUMN($F$64),AZ71,0))&lt;0,OFFSET(BF$30,0,$E65)-IF(COLUMN(BE$64)&gt;=COLUMN($F$64),BE66,0)-IF(COLUMN(BD$64)&gt;=COLUMN($F$64),BD67,0)-IF(COLUMN(BC$64)&gt;=COLUMN($F$64),BC68,0)-IF(COLUMN(BB$64)&gt;=COLUMN($F$64),BB69,0)-IF(COLUMN(BA$64)&gt;=COLUMN($F$64),BA70,0)-IF(COLUMN(AZ$64)&gt;=COLUMN($F$64),AZ71,0),ABS(SUM(BF$63:BF64))),0),"")</f>
        <v/>
      </c>
      <c r="BG65" s="153" t="str">
        <f ca="1">IF(BG$4&lt;&gt;"",IF(AND(BG$63&lt;0,OFFSET(BG$30,0,$E65)&lt;&gt;"",OFFSET(BG$30,0,$E65)&gt;0),
IF((SUM(BG$63:BG64)+OFFSET(BG$30,0,$E65)-IF(COLUMN(BF$64)&gt;=COLUMN($F$64),BF66,0)-IF(COLUMN(BE$64)&gt;=COLUMN($F$64),BE67,0)-IF(COLUMN(BD$64)&gt;=COLUMN($F$64),BD68,0)-IF(COLUMN(BC$64)&gt;=COLUMN($F$64),BC69,0)-IF(COLUMN(BB$64)&gt;=COLUMN($F$64),BB70,0)-IF(COLUMN(BA$64)&gt;=COLUMN($F$64),BA71,0))&lt;0,OFFSET(BG$30,0,$E65)-IF(COLUMN(BF$64)&gt;=COLUMN($F$64),BF66,0)-IF(COLUMN(BE$64)&gt;=COLUMN($F$64),BE67,0)-IF(COLUMN(BD$64)&gt;=COLUMN($F$64),BD68,0)-IF(COLUMN(BC$64)&gt;=COLUMN($F$64),BC69,0)-IF(COLUMN(BB$64)&gt;=COLUMN($F$64),BB70,0)-IF(COLUMN(BA$64)&gt;=COLUMN($F$64),BA71,0),ABS(SUM(BG$63:BG64))),0),"")</f>
        <v/>
      </c>
      <c r="BH65" s="153" t="str">
        <f ca="1">IF(BH$4&lt;&gt;"",IF(AND(BH$63&lt;0,OFFSET(BH$30,0,$E65)&lt;&gt;"",OFFSET(BH$30,0,$E65)&gt;0),
IF((SUM(BH$63:BH64)+OFFSET(BH$30,0,$E65)-IF(COLUMN(BG$64)&gt;=COLUMN($F$64),BG66,0)-IF(COLUMN(BF$64)&gt;=COLUMN($F$64),BF67,0)-IF(COLUMN(BE$64)&gt;=COLUMN($F$64),BE68,0)-IF(COLUMN(BD$64)&gt;=COLUMN($F$64),BD69,0)-IF(COLUMN(BC$64)&gt;=COLUMN($F$64),BC70,0)-IF(COLUMN(BB$64)&gt;=COLUMN($F$64),BB71,0))&lt;0,OFFSET(BH$30,0,$E65)-IF(COLUMN(BG$64)&gt;=COLUMN($F$64),BG66,0)-IF(COLUMN(BF$64)&gt;=COLUMN($F$64),BF67,0)-IF(COLUMN(BE$64)&gt;=COLUMN($F$64),BE68,0)-IF(COLUMN(BD$64)&gt;=COLUMN($F$64),BD69,0)-IF(COLUMN(BC$64)&gt;=COLUMN($F$64),BC70,0)-IF(COLUMN(BB$64)&gt;=COLUMN($F$64),BB71,0),ABS(SUM(BH$63:BH64))),0),"")</f>
        <v/>
      </c>
      <c r="BI65" s="153" t="str">
        <f ca="1">IF(BI$4&lt;&gt;"",IF(AND(BI$63&lt;0,OFFSET(BI$30,0,$E65)&lt;&gt;"",OFFSET(BI$30,0,$E65)&gt;0),
IF((SUM(BI$63:BI64)+OFFSET(BI$30,0,$E65)-IF(COLUMN(BH$64)&gt;=COLUMN($F$64),BH66,0)-IF(COLUMN(BG$64)&gt;=COLUMN($F$64),BG67,0)-IF(COLUMN(BF$64)&gt;=COLUMN($F$64),BF68,0)-IF(COLUMN(BE$64)&gt;=COLUMN($F$64),BE69,0)-IF(COLUMN(BD$64)&gt;=COLUMN($F$64),BD70,0)-IF(COLUMN(BC$64)&gt;=COLUMN($F$64),BC71,0))&lt;0,OFFSET(BI$30,0,$E65)-IF(COLUMN(BH$64)&gt;=COLUMN($F$64),BH66,0)-IF(COLUMN(BG$64)&gt;=COLUMN($F$64),BG67,0)-IF(COLUMN(BF$64)&gt;=COLUMN($F$64),BF68,0)-IF(COLUMN(BE$64)&gt;=COLUMN($F$64),BE69,0)-IF(COLUMN(BD$64)&gt;=COLUMN($F$64),BD70,0)-IF(COLUMN(BC$64)&gt;=COLUMN($F$64),BC71,0),ABS(SUM(BI$63:BI64))),0),"")</f>
        <v/>
      </c>
      <c r="BJ65" s="153" t="str">
        <f ca="1">IF(BJ$4&lt;&gt;"",IF(AND(BJ$63&lt;0,OFFSET(BJ$30,0,$E65)&lt;&gt;"",OFFSET(BJ$30,0,$E65)&gt;0),
IF((SUM(BJ$63:BJ64)+OFFSET(BJ$30,0,$E65)-IF(COLUMN(BI$64)&gt;=COLUMN($F$64),BI66,0)-IF(COLUMN(BH$64)&gt;=COLUMN($F$64),BH67,0)-IF(COLUMN(BG$64)&gt;=COLUMN($F$64),BG68,0)-IF(COLUMN(BF$64)&gt;=COLUMN($F$64),BF69,0)-IF(COLUMN(BE$64)&gt;=COLUMN($F$64),BE70,0)-IF(COLUMN(BD$64)&gt;=COLUMN($F$64),BD71,0))&lt;0,OFFSET(BJ$30,0,$E65)-IF(COLUMN(BI$64)&gt;=COLUMN($F$64),BI66,0)-IF(COLUMN(BH$64)&gt;=COLUMN($F$64),BH67,0)-IF(COLUMN(BG$64)&gt;=COLUMN($F$64),BG68,0)-IF(COLUMN(BF$64)&gt;=COLUMN($F$64),BF69,0)-IF(COLUMN(BE$64)&gt;=COLUMN($F$64),BE70,0)-IF(COLUMN(BD$64)&gt;=COLUMN($F$64),BD71,0),ABS(SUM(BJ$63:BJ64))),0),"")</f>
        <v/>
      </c>
      <c r="BK65" s="153" t="str">
        <f ca="1">IF(BK$4&lt;&gt;"",IF(AND(BK$63&lt;0,OFFSET(BK$30,0,$E65)&lt;&gt;"",OFFSET(BK$30,0,$E65)&gt;0),
IF((SUM(BK$63:BK64)+OFFSET(BK$30,0,$E65)-IF(COLUMN(BJ$64)&gt;=COLUMN($F$64),BJ66,0)-IF(COLUMN(BI$64)&gt;=COLUMN($F$64),BI67,0)-IF(COLUMN(BH$64)&gt;=COLUMN($F$64),BH68,0)-IF(COLUMN(BG$64)&gt;=COLUMN($F$64),BG69,0)-IF(COLUMN(BF$64)&gt;=COLUMN($F$64),BF70,0)-IF(COLUMN(BE$64)&gt;=COLUMN($F$64),BE71,0))&lt;0,OFFSET(BK$30,0,$E65)-IF(COLUMN(BJ$64)&gt;=COLUMN($F$64),BJ66,0)-IF(COLUMN(BI$64)&gt;=COLUMN($F$64),BI67,0)-IF(COLUMN(BH$64)&gt;=COLUMN($F$64),BH68,0)-IF(COLUMN(BG$64)&gt;=COLUMN($F$64),BG69,0)-IF(COLUMN(BF$64)&gt;=COLUMN($F$64),BF70,0)-IF(COLUMN(BE$64)&gt;=COLUMN($F$64),BE71,0),ABS(SUM(BK$63:BK64))),0),"")</f>
        <v/>
      </c>
      <c r="BL65" s="153" t="str">
        <f ca="1">IF(BL$4&lt;&gt;"",IF(AND(BL$63&lt;0,OFFSET(BL$30,0,$E65)&lt;&gt;"",OFFSET(BL$30,0,$E65)&gt;0),
IF((SUM(BL$63:BL64)+OFFSET(BL$30,0,$E65)-IF(COLUMN(BK$64)&gt;=COLUMN($F$64),BK66,0)-IF(COLUMN(BJ$64)&gt;=COLUMN($F$64),BJ67,0)-IF(COLUMN(BI$64)&gt;=COLUMN($F$64),BI68,0)-IF(COLUMN(BH$64)&gt;=COLUMN($F$64),BH69,0)-IF(COLUMN(BG$64)&gt;=COLUMN($F$64),BG70,0)-IF(COLUMN(BF$64)&gt;=COLUMN($F$64),BF71,0))&lt;0,OFFSET(BL$30,0,$E65)-IF(COLUMN(BK$64)&gt;=COLUMN($F$64),BK66,0)-IF(COLUMN(BJ$64)&gt;=COLUMN($F$64),BJ67,0)-IF(COLUMN(BI$64)&gt;=COLUMN($F$64),BI68,0)-IF(COLUMN(BH$64)&gt;=COLUMN($F$64),BH69,0)-IF(COLUMN(BG$64)&gt;=COLUMN($F$64),BG70,0)-IF(COLUMN(BF$64)&gt;=COLUMN($F$64),BF71,0),ABS(SUM(BL$63:BL64))),0),"")</f>
        <v/>
      </c>
      <c r="BM65" s="153" t="str">
        <f ca="1">IF(BM$4&lt;&gt;"",IF(AND(BM$63&lt;0,OFFSET(BM$30,0,$E65)&lt;&gt;"",OFFSET(BM$30,0,$E65)&gt;0),
IF((SUM(BM$63:BM64)+OFFSET(BM$30,0,$E65)-IF(COLUMN(BL$64)&gt;=COLUMN($F$64),BL66,0)-IF(COLUMN(BK$64)&gt;=COLUMN($F$64),BK67,0)-IF(COLUMN(BJ$64)&gt;=COLUMN($F$64),BJ68,0)-IF(COLUMN(BI$64)&gt;=COLUMN($F$64),BI69,0)-IF(COLUMN(BH$64)&gt;=COLUMN($F$64),BH70,0)-IF(COLUMN(BG$64)&gt;=COLUMN($F$64),BG71,0))&lt;0,OFFSET(BM$30,0,$E65)-IF(COLUMN(BL$64)&gt;=COLUMN($F$64),BL66,0)-IF(COLUMN(BK$64)&gt;=COLUMN($F$64),BK67,0)-IF(COLUMN(BJ$64)&gt;=COLUMN($F$64),BJ68,0)-IF(COLUMN(BI$64)&gt;=COLUMN($F$64),BI69,0)-IF(COLUMN(BH$64)&gt;=COLUMN($F$64),BH70,0)-IF(COLUMN(BG$64)&gt;=COLUMN($F$64),BG71,0),ABS(SUM(BM$63:BM64))),0),"")</f>
        <v/>
      </c>
      <c r="BN65" s="153" t="str">
        <f ca="1">IF(BN$4&lt;&gt;"",IF(AND(BN$63&lt;0,OFFSET(BN$30,0,$E65)&lt;&gt;"",OFFSET(BN$30,0,$E65)&gt;0),
IF((SUM(BN$63:BN64)+OFFSET(BN$30,0,$E65)-IF(COLUMN(BM$64)&gt;=COLUMN($F$64),BM66,0)-IF(COLUMN(BL$64)&gt;=COLUMN($F$64),BL67,0)-IF(COLUMN(BK$64)&gt;=COLUMN($F$64),BK68,0)-IF(COLUMN(BJ$64)&gt;=COLUMN($F$64),BJ69,0)-IF(COLUMN(BI$64)&gt;=COLUMN($F$64),BI70,0)-IF(COLUMN(BH$64)&gt;=COLUMN($F$64),BH71,0))&lt;0,OFFSET(BN$30,0,$E65)-IF(COLUMN(BM$64)&gt;=COLUMN($F$64),BM66,0)-IF(COLUMN(BL$64)&gt;=COLUMN($F$64),BL67,0)-IF(COLUMN(BK$64)&gt;=COLUMN($F$64),BK68,0)-IF(COLUMN(BJ$64)&gt;=COLUMN($F$64),BJ69,0)-IF(COLUMN(BI$64)&gt;=COLUMN($F$64),BI70,0)-IF(COLUMN(BH$64)&gt;=COLUMN($F$64),BH71,0),ABS(SUM(BN$63:BN64))),0),"")</f>
        <v/>
      </c>
      <c r="BO65" s="153" t="str">
        <f ca="1">IF(BO$4&lt;&gt;"",IF(AND(BO$63&lt;0,OFFSET(BO$30,0,$E65)&lt;&gt;"",OFFSET(BO$30,0,$E65)&gt;0),
IF((SUM(BO$63:BO64)+OFFSET(BO$30,0,$E65)-IF(COLUMN(BN$64)&gt;=COLUMN($F$64),BN66,0)-IF(COLUMN(BM$64)&gt;=COLUMN($F$64),BM67,0)-IF(COLUMN(BL$64)&gt;=COLUMN($F$64),BL68,0)-IF(COLUMN(BK$64)&gt;=COLUMN($F$64),BK69,0)-IF(COLUMN(BJ$64)&gt;=COLUMN($F$64),BJ70,0)-IF(COLUMN(BI$64)&gt;=COLUMN($F$64),BI71,0))&lt;0,OFFSET(BO$30,0,$E65)-IF(COLUMN(BN$64)&gt;=COLUMN($F$64),BN66,0)-IF(COLUMN(BM$64)&gt;=COLUMN($F$64),BM67,0)-IF(COLUMN(BL$64)&gt;=COLUMN($F$64),BL68,0)-IF(COLUMN(BK$64)&gt;=COLUMN($F$64),BK69,0)-IF(COLUMN(BJ$64)&gt;=COLUMN($F$64),BJ70,0)-IF(COLUMN(BI$64)&gt;=COLUMN($F$64),BI71,0),ABS(SUM(BO$63:BO64))),0),"")</f>
        <v/>
      </c>
      <c r="BP65" s="153" t="str">
        <f ca="1">IF(BP$4&lt;&gt;"",IF(AND(BP$63&lt;0,OFFSET(BP$30,0,$E65)&lt;&gt;"",OFFSET(BP$30,0,$E65)&gt;0),
IF((SUM(BP$63:BP64)+OFFSET(BP$30,0,$E65)-IF(COLUMN(BO$64)&gt;=COLUMN($F$64),BO66,0)-IF(COLUMN(BN$64)&gt;=COLUMN($F$64),BN67,0)-IF(COLUMN(BM$64)&gt;=COLUMN($F$64),BM68,0)-IF(COLUMN(BL$64)&gt;=COLUMN($F$64),BL69,0)-IF(COLUMN(BK$64)&gt;=COLUMN($F$64),BK70,0)-IF(COLUMN(BJ$64)&gt;=COLUMN($F$64),BJ71,0))&lt;0,OFFSET(BP$30,0,$E65)-IF(COLUMN(BO$64)&gt;=COLUMN($F$64),BO66,0)-IF(COLUMN(BN$64)&gt;=COLUMN($F$64),BN67,0)-IF(COLUMN(BM$64)&gt;=COLUMN($F$64),BM68,0)-IF(COLUMN(BL$64)&gt;=COLUMN($F$64),BL69,0)-IF(COLUMN(BK$64)&gt;=COLUMN($F$64),BK70,0)-IF(COLUMN(BJ$64)&gt;=COLUMN($F$64),BJ71,0),ABS(SUM(BP$63:BP64))),0),"")</f>
        <v/>
      </c>
      <c r="BQ65" s="153" t="str">
        <f ca="1">IF(BQ$4&lt;&gt;"",IF(AND(BQ$63&lt;0,OFFSET(BQ$30,0,$E65)&lt;&gt;"",OFFSET(BQ$30,0,$E65)&gt;0),
IF((SUM(BQ$63:BQ64)+OFFSET(BQ$30,0,$E65)-IF(COLUMN(BP$64)&gt;=COLUMN($F$64),BP66,0)-IF(COLUMN(BO$64)&gt;=COLUMN($F$64),BO67,0)-IF(COLUMN(BN$64)&gt;=COLUMN($F$64),BN68,0)-IF(COLUMN(BM$64)&gt;=COLUMN($F$64),BM69,0)-IF(COLUMN(BL$64)&gt;=COLUMN($F$64),BL70,0)-IF(COLUMN(BK$64)&gt;=COLUMN($F$64),BK71,0))&lt;0,OFFSET(BQ$30,0,$E65)-IF(COLUMN(BP$64)&gt;=COLUMN($F$64),BP66,0)-IF(COLUMN(BO$64)&gt;=COLUMN($F$64),BO67,0)-IF(COLUMN(BN$64)&gt;=COLUMN($F$64),BN68,0)-IF(COLUMN(BM$64)&gt;=COLUMN($F$64),BM69,0)-IF(COLUMN(BL$64)&gt;=COLUMN($F$64),BL70,0)-IF(COLUMN(BK$64)&gt;=COLUMN($F$64),BK71,0),ABS(SUM(BQ$63:BQ64))),0),"")</f>
        <v/>
      </c>
      <c r="BR65" s="153" t="str">
        <f ca="1">IF(BR$4&lt;&gt;"",IF(AND(BR$63&lt;0,OFFSET(BR$30,0,$E65)&lt;&gt;"",OFFSET(BR$30,0,$E65)&gt;0),
IF((SUM(BR$63:BR64)+OFFSET(BR$30,0,$E65)-IF(COLUMN(BQ$64)&gt;=COLUMN($F$64),BQ66,0)-IF(COLUMN(BP$64)&gt;=COLUMN($F$64),BP67,0)-IF(COLUMN(BO$64)&gt;=COLUMN($F$64),BO68,0)-IF(COLUMN(BN$64)&gt;=COLUMN($F$64),BN69,0)-IF(COLUMN(BM$64)&gt;=COLUMN($F$64),BM70,0)-IF(COLUMN(BL$64)&gt;=COLUMN($F$64),BL71,0))&lt;0,OFFSET(BR$30,0,$E65)-IF(COLUMN(BQ$64)&gt;=COLUMN($F$64),BQ66,0)-IF(COLUMN(BP$64)&gt;=COLUMN($F$64),BP67,0)-IF(COLUMN(BO$64)&gt;=COLUMN($F$64),BO68,0)-IF(COLUMN(BN$64)&gt;=COLUMN($F$64),BN69,0)-IF(COLUMN(BM$64)&gt;=COLUMN($F$64),BM70,0)-IF(COLUMN(BL$64)&gt;=COLUMN($F$64),BL71,0),ABS(SUM(BR$63:BR64))),0),"")</f>
        <v/>
      </c>
      <c r="BS65" s="153" t="str">
        <f ca="1">IF(BS$4&lt;&gt;"",IF(AND(BS$63&lt;0,OFFSET(BS$30,0,$E65)&lt;&gt;"",OFFSET(BS$30,0,$E65)&gt;0),
IF((SUM(BS$63:BS64)+OFFSET(BS$30,0,$E65)-IF(COLUMN(BR$64)&gt;=COLUMN($F$64),BR66,0)-IF(COLUMN(BQ$64)&gt;=COLUMN($F$64),BQ67,0)-IF(COLUMN(BP$64)&gt;=COLUMN($F$64),BP68,0)-IF(COLUMN(BO$64)&gt;=COLUMN($F$64),BO69,0)-IF(COLUMN(BN$64)&gt;=COLUMN($F$64),BN70,0)-IF(COLUMN(BM$64)&gt;=COLUMN($F$64),BM71,0))&lt;0,OFFSET(BS$30,0,$E65)-IF(COLUMN(BR$64)&gt;=COLUMN($F$64),BR66,0)-IF(COLUMN(BQ$64)&gt;=COLUMN($F$64),BQ67,0)-IF(COLUMN(BP$64)&gt;=COLUMN($F$64),BP68,0)-IF(COLUMN(BO$64)&gt;=COLUMN($F$64),BO69,0)-IF(COLUMN(BN$64)&gt;=COLUMN($F$64),BN70,0)-IF(COLUMN(BM$64)&gt;=COLUMN($F$64),BM71,0),ABS(SUM(BS$63:BS64))),0),"")</f>
        <v/>
      </c>
      <c r="BT65" s="153" t="str">
        <f ca="1">IF(BT$4&lt;&gt;"",IF(AND(BT$63&lt;0,OFFSET(BT$30,0,$E65)&lt;&gt;"",OFFSET(BT$30,0,$E65)&gt;0),
IF((SUM(BT$63:BT64)+OFFSET(BT$30,0,$E65)-IF(COLUMN(BS$64)&gt;=COLUMN($F$64),BS66,0)-IF(COLUMN(BR$64)&gt;=COLUMN($F$64),BR67,0)-IF(COLUMN(BQ$64)&gt;=COLUMN($F$64),BQ68,0)-IF(COLUMN(BP$64)&gt;=COLUMN($F$64),BP69,0)-IF(COLUMN(BO$64)&gt;=COLUMN($F$64),BO70,0)-IF(COLUMN(BN$64)&gt;=COLUMN($F$64),BN71,0))&lt;0,OFFSET(BT$30,0,$E65)-IF(COLUMN(BS$64)&gt;=COLUMN($F$64),BS66,0)-IF(COLUMN(BR$64)&gt;=COLUMN($F$64),BR67,0)-IF(COLUMN(BQ$64)&gt;=COLUMN($F$64),BQ68,0)-IF(COLUMN(BP$64)&gt;=COLUMN($F$64),BP69,0)-IF(COLUMN(BO$64)&gt;=COLUMN($F$64),BO70,0)-IF(COLUMN(BN$64)&gt;=COLUMN($F$64),BN71,0),ABS(SUM(BT$63:BT64))),0),"")</f>
        <v/>
      </c>
      <c r="BU65" s="153" t="str">
        <f ca="1">IF(BU$4&lt;&gt;"",IF(AND(BU$63&lt;0,OFFSET(BU$30,0,$E65)&lt;&gt;"",OFFSET(BU$30,0,$E65)&gt;0),
IF((SUM(BU$63:BU64)+OFFSET(BU$30,0,$E65)-IF(COLUMN(BT$64)&gt;=COLUMN($F$64),BT66,0)-IF(COLUMN(BS$64)&gt;=COLUMN($F$64),BS67,0)-IF(COLUMN(BR$64)&gt;=COLUMN($F$64),BR68,0)-IF(COLUMN(BQ$64)&gt;=COLUMN($F$64),BQ69,0)-IF(COLUMN(BP$64)&gt;=COLUMN($F$64),BP70,0)-IF(COLUMN(BO$64)&gt;=COLUMN($F$64),BO71,0))&lt;0,OFFSET(BU$30,0,$E65)-IF(COLUMN(BT$64)&gt;=COLUMN($F$64),BT66,0)-IF(COLUMN(BS$64)&gt;=COLUMN($F$64),BS67,0)-IF(COLUMN(BR$64)&gt;=COLUMN($F$64),BR68,0)-IF(COLUMN(BQ$64)&gt;=COLUMN($F$64),BQ69,0)-IF(COLUMN(BP$64)&gt;=COLUMN($F$64),BP70,0)-IF(COLUMN(BO$64)&gt;=COLUMN($F$64),BO71,0),ABS(SUM(BU$63:BU64))),0),"")</f>
        <v/>
      </c>
      <c r="BV65" s="153" t="str">
        <f ca="1">IF(BV$4&lt;&gt;"",IF(AND(BV$63&lt;0,OFFSET(BV$30,0,$E65)&lt;&gt;"",OFFSET(BV$30,0,$E65)&gt;0),
IF((SUM(BV$63:BV64)+OFFSET(BV$30,0,$E65)-IF(COLUMN(BU$64)&gt;=COLUMN($F$64),BU66,0)-IF(COLUMN(BT$64)&gt;=COLUMN($F$64),BT67,0)-IF(COLUMN(BS$64)&gt;=COLUMN($F$64),BS68,0)-IF(COLUMN(BR$64)&gt;=COLUMN($F$64),BR69,0)-IF(COLUMN(BQ$64)&gt;=COLUMN($F$64),BQ70,0)-IF(COLUMN(BP$64)&gt;=COLUMN($F$64),BP71,0))&lt;0,OFFSET(BV$30,0,$E65)-IF(COLUMN(BU$64)&gt;=COLUMN($F$64),BU66,0)-IF(COLUMN(BT$64)&gt;=COLUMN($F$64),BT67,0)-IF(COLUMN(BS$64)&gt;=COLUMN($F$64),BS68,0)-IF(COLUMN(BR$64)&gt;=COLUMN($F$64),BR69,0)-IF(COLUMN(BQ$64)&gt;=COLUMN($F$64),BQ70,0)-IF(COLUMN(BP$64)&gt;=COLUMN($F$64),BP71,0),ABS(SUM(BV$63:BV64))),0),"")</f>
        <v/>
      </c>
      <c r="BW65" s="153" t="str">
        <f ca="1">IF(BW$4&lt;&gt;"",IF(AND(BW$63&lt;0,OFFSET(BW$30,0,$E65)&lt;&gt;"",OFFSET(BW$30,0,$E65)&gt;0),
IF((SUM(BW$63:BW64)+OFFSET(BW$30,0,$E65)-IF(COLUMN(BV$64)&gt;=COLUMN($F$64),BV66,0)-IF(COLUMN(BU$64)&gt;=COLUMN($F$64),BU67,0)-IF(COLUMN(BT$64)&gt;=COLUMN($F$64),BT68,0)-IF(COLUMN(BS$64)&gt;=COLUMN($F$64),BS69,0)-IF(COLUMN(BR$64)&gt;=COLUMN($F$64),BR70,0)-IF(COLUMN(BQ$64)&gt;=COLUMN($F$64),BQ71,0))&lt;0,OFFSET(BW$30,0,$E65)-IF(COLUMN(BV$64)&gt;=COLUMN($F$64),BV66,0)-IF(COLUMN(BU$64)&gt;=COLUMN($F$64),BU67,0)-IF(COLUMN(BT$64)&gt;=COLUMN($F$64),BT68,0)-IF(COLUMN(BS$64)&gt;=COLUMN($F$64),BS69,0)-IF(COLUMN(BR$64)&gt;=COLUMN($F$64),BR70,0)-IF(COLUMN(BQ$64)&gt;=COLUMN($F$64),BQ71,0),ABS(SUM(BW$63:BW64))),0),"")</f>
        <v/>
      </c>
      <c r="BX65" s="153" t="str">
        <f ca="1">IF(BX$4&lt;&gt;"",IF(AND(BX$63&lt;0,OFFSET(BX$30,0,$E65)&lt;&gt;"",OFFSET(BX$30,0,$E65)&gt;0),
IF((SUM(BX$63:BX64)+OFFSET(BX$30,0,$E65)-IF(COLUMN(BW$64)&gt;=COLUMN($F$64),BW66,0)-IF(COLUMN(BV$64)&gt;=COLUMN($F$64),BV67,0)-IF(COLUMN(BU$64)&gt;=COLUMN($F$64),BU68,0)-IF(COLUMN(BT$64)&gt;=COLUMN($F$64),BT69,0)-IF(COLUMN(BS$64)&gt;=COLUMN($F$64),BS70,0)-IF(COLUMN(BR$64)&gt;=COLUMN($F$64),BR71,0))&lt;0,OFFSET(BX$30,0,$E65)-IF(COLUMN(BW$64)&gt;=COLUMN($F$64),BW66,0)-IF(COLUMN(BV$64)&gt;=COLUMN($F$64),BV67,0)-IF(COLUMN(BU$64)&gt;=COLUMN($F$64),BU68,0)-IF(COLUMN(BT$64)&gt;=COLUMN($F$64),BT69,0)-IF(COLUMN(BS$64)&gt;=COLUMN($F$64),BS70,0)-IF(COLUMN(BR$64)&gt;=COLUMN($F$64),BR71,0),ABS(SUM(BX$63:BX64))),0),"")</f>
        <v/>
      </c>
      <c r="BY65" s="153" t="str">
        <f ca="1">IF(BY$4&lt;&gt;"",IF(AND(BY$63&lt;0,OFFSET(BY$30,0,$E65)&lt;&gt;"",OFFSET(BY$30,0,$E65)&gt;0),
IF((SUM(BY$63:BY64)+OFFSET(BY$30,0,$E65)-IF(COLUMN(BX$64)&gt;=COLUMN($F$64),BX66,0)-IF(COLUMN(BW$64)&gt;=COLUMN($F$64),BW67,0)-IF(COLUMN(BV$64)&gt;=COLUMN($F$64),BV68,0)-IF(COLUMN(BU$64)&gt;=COLUMN($F$64),BU69,0)-IF(COLUMN(BT$64)&gt;=COLUMN($F$64),BT70,0)-IF(COLUMN(BS$64)&gt;=COLUMN($F$64),BS71,0))&lt;0,OFFSET(BY$30,0,$E65)-IF(COLUMN(BX$64)&gt;=COLUMN($F$64),BX66,0)-IF(COLUMN(BW$64)&gt;=COLUMN($F$64),BW67,0)-IF(COLUMN(BV$64)&gt;=COLUMN($F$64),BV68,0)-IF(COLUMN(BU$64)&gt;=COLUMN($F$64),BU69,0)-IF(COLUMN(BT$64)&gt;=COLUMN($F$64),BT70,0)-IF(COLUMN(BS$64)&gt;=COLUMN($F$64),BS71,0),ABS(SUM(BY$63:BY64))),0),"")</f>
        <v/>
      </c>
      <c r="BZ65" s="153" t="str">
        <f ca="1">IF(BZ$4&lt;&gt;"",IF(AND(BZ$63&lt;0,OFFSET(BZ$30,0,$E65)&lt;&gt;"",OFFSET(BZ$30,0,$E65)&gt;0),
IF((SUM(BZ$63:BZ64)+OFFSET(BZ$30,0,$E65)-IF(COLUMN(BY$64)&gt;=COLUMN($F$64),BY66,0)-IF(COLUMN(BX$64)&gt;=COLUMN($F$64),BX67,0)-IF(COLUMN(BW$64)&gt;=COLUMN($F$64),BW68,0)-IF(COLUMN(BV$64)&gt;=COLUMN($F$64),BV69,0)-IF(COLUMN(BU$64)&gt;=COLUMN($F$64),BU70,0)-IF(COLUMN(BT$64)&gt;=COLUMN($F$64),BT71,0))&lt;0,OFFSET(BZ$30,0,$E65)-IF(COLUMN(BY$64)&gt;=COLUMN($F$64),BY66,0)-IF(COLUMN(BX$64)&gt;=COLUMN($F$64),BX67,0)-IF(COLUMN(BW$64)&gt;=COLUMN($F$64),BW68,0)-IF(COLUMN(BV$64)&gt;=COLUMN($F$64),BV69,0)-IF(COLUMN(BU$64)&gt;=COLUMN($F$64),BU70,0)-IF(COLUMN(BT$64)&gt;=COLUMN($F$64),BT71,0),ABS(SUM(BZ$63:BZ64))),0),"")</f>
        <v/>
      </c>
      <c r="CA65" s="153" t="str">
        <f ca="1">IF(CA$4&lt;&gt;"",IF(AND(CA$63&lt;0,OFFSET(CA$30,0,$E65)&lt;&gt;"",OFFSET(CA$30,0,$E65)&gt;0),
IF((SUM(CA$63:CA64)+OFFSET(CA$30,0,$E65)-IF(COLUMN(BZ$64)&gt;=COLUMN($F$64),BZ66,0)-IF(COLUMN(BY$64)&gt;=COLUMN($F$64),BY67,0)-IF(COLUMN(BX$64)&gt;=COLUMN($F$64),BX68,0)-IF(COLUMN(BW$64)&gt;=COLUMN($F$64),BW69,0)-IF(COLUMN(BV$64)&gt;=COLUMN($F$64),BV70,0)-IF(COLUMN(BU$64)&gt;=COLUMN($F$64),BU71,0))&lt;0,OFFSET(CA$30,0,$E65)-IF(COLUMN(BZ$64)&gt;=COLUMN($F$64),BZ66,0)-IF(COLUMN(BY$64)&gt;=COLUMN($F$64),BY67,0)-IF(COLUMN(BX$64)&gt;=COLUMN($F$64),BX68,0)-IF(COLUMN(BW$64)&gt;=COLUMN($F$64),BW69,0)-IF(COLUMN(BV$64)&gt;=COLUMN($F$64),BV70,0)-IF(COLUMN(BU$64)&gt;=COLUMN($F$64),BU71,0),ABS(SUM(CA$63:CA64))),0),"")</f>
        <v/>
      </c>
      <c r="CB65" s="153" t="str">
        <f ca="1">IF(CB$4&lt;&gt;"",IF(AND(CB$63&lt;0,OFFSET(CB$30,0,$E65)&lt;&gt;"",OFFSET(CB$30,0,$E65)&gt;0),
IF((SUM(CB$63:CB64)+OFFSET(CB$30,0,$E65)-IF(COLUMN(CA$64)&gt;=COLUMN($F$64),CA66,0)-IF(COLUMN(BZ$64)&gt;=COLUMN($F$64),BZ67,0)-IF(COLUMN(BY$64)&gt;=COLUMN($F$64),BY68,0)-IF(COLUMN(BX$64)&gt;=COLUMN($F$64),BX69,0)-IF(COLUMN(BW$64)&gt;=COLUMN($F$64),BW70,0)-IF(COLUMN(BV$64)&gt;=COLUMN($F$64),BV71,0))&lt;0,OFFSET(CB$30,0,$E65)-IF(COLUMN(CA$64)&gt;=COLUMN($F$64),CA66,0)-IF(COLUMN(BZ$64)&gt;=COLUMN($F$64),BZ67,0)-IF(COLUMN(BY$64)&gt;=COLUMN($F$64),BY68,0)-IF(COLUMN(BX$64)&gt;=COLUMN($F$64),BX69,0)-IF(COLUMN(BW$64)&gt;=COLUMN($F$64),BW70,0)-IF(COLUMN(BV$64)&gt;=COLUMN($F$64),BV71,0),ABS(SUM(CB$63:CB64))),0),"")</f>
        <v/>
      </c>
      <c r="CC65" s="153" t="str">
        <f ca="1">IF(CC$4&lt;&gt;"",IF(AND(CC$63&lt;0,OFFSET(CC$30,0,$E65)&lt;&gt;"",OFFSET(CC$30,0,$E65)&gt;0),
IF((SUM(CC$63:CC64)+OFFSET(CC$30,0,$E65)-IF(COLUMN(CB$64)&gt;=COLUMN($F$64),CB66,0)-IF(COLUMN(CA$64)&gt;=COLUMN($F$64),CA67,0)-IF(COLUMN(BZ$64)&gt;=COLUMN($F$64),BZ68,0)-IF(COLUMN(BY$64)&gt;=COLUMN($F$64),BY69,0)-IF(COLUMN(BX$64)&gt;=COLUMN($F$64),BX70,0)-IF(COLUMN(BW$64)&gt;=COLUMN($F$64),BW71,0))&lt;0,OFFSET(CC$30,0,$E65)-IF(COLUMN(CB$64)&gt;=COLUMN($F$64),CB66,0)-IF(COLUMN(CA$64)&gt;=COLUMN($F$64),CA67,0)-IF(COLUMN(BZ$64)&gt;=COLUMN($F$64),BZ68,0)-IF(COLUMN(BY$64)&gt;=COLUMN($F$64),BY69,0)-IF(COLUMN(BX$64)&gt;=COLUMN($F$64),BX70,0)-IF(COLUMN(BW$64)&gt;=COLUMN($F$64),BW71,0),ABS(SUM(CC$63:CC64))),0),"")</f>
        <v/>
      </c>
      <c r="CD65" s="153" t="str">
        <f ca="1">IF(CD$4&lt;&gt;"",IF(AND(CD$63&lt;0,OFFSET(CD$30,0,$E65)&lt;&gt;"",OFFSET(CD$30,0,$E65)&gt;0),
IF((SUM(CD$63:CD64)+OFFSET(CD$30,0,$E65)-IF(COLUMN(CC$64)&gt;=COLUMN($F$64),CC66,0)-IF(COLUMN(CB$64)&gt;=COLUMN($F$64),CB67,0)-IF(COLUMN(CA$64)&gt;=COLUMN($F$64),CA68,0)-IF(COLUMN(BZ$64)&gt;=COLUMN($F$64),BZ69,0)-IF(COLUMN(BY$64)&gt;=COLUMN($F$64),BY70,0)-IF(COLUMN(BX$64)&gt;=COLUMN($F$64),BX71,0))&lt;0,OFFSET(CD$30,0,$E65)-IF(COLUMN(CC$64)&gt;=COLUMN($F$64),CC66,0)-IF(COLUMN(CB$64)&gt;=COLUMN($F$64),CB67,0)-IF(COLUMN(CA$64)&gt;=COLUMN($F$64),CA68,0)-IF(COLUMN(BZ$64)&gt;=COLUMN($F$64),BZ69,0)-IF(COLUMN(BY$64)&gt;=COLUMN($F$64),BY70,0)-IF(COLUMN(BX$64)&gt;=COLUMN($F$64),BX71,0),ABS(SUM(CD$63:CD64))),0),"")</f>
        <v/>
      </c>
      <c r="CE65" s="153" t="str">
        <f ca="1">IF(CE$4&lt;&gt;"",IF(AND(CE$63&lt;0,OFFSET(CE$30,0,$E65)&lt;&gt;"",OFFSET(CE$30,0,$E65)&gt;0),
IF((SUM(CE$63:CE64)+OFFSET(CE$30,0,$E65)-IF(COLUMN(CD$64)&gt;=COLUMN($F$64),CD66,0)-IF(COLUMN(CC$64)&gt;=COLUMN($F$64),CC67,0)-IF(COLUMN(CB$64)&gt;=COLUMN($F$64),CB68,0)-IF(COLUMN(CA$64)&gt;=COLUMN($F$64),CA69,0)-IF(COLUMN(BZ$64)&gt;=COLUMN($F$64),BZ70,0)-IF(COLUMN(BY$64)&gt;=COLUMN($F$64),BY71,0))&lt;0,OFFSET(CE$30,0,$E65)-IF(COLUMN(CD$64)&gt;=COLUMN($F$64),CD66,0)-IF(COLUMN(CC$64)&gt;=COLUMN($F$64),CC67,0)-IF(COLUMN(CB$64)&gt;=COLUMN($F$64),CB68,0)-IF(COLUMN(CA$64)&gt;=COLUMN($F$64),CA69,0)-IF(COLUMN(BZ$64)&gt;=COLUMN($F$64),BZ70,0)-IF(COLUMN(BY$64)&gt;=COLUMN($F$64),BY71,0),ABS(SUM(CE$63:CE64))),0),"")</f>
        <v/>
      </c>
      <c r="CF65" s="153" t="str">
        <f ca="1">IF(CF$4&lt;&gt;"",IF(AND(CF$63&lt;0,OFFSET(CF$30,0,$E65)&lt;&gt;"",OFFSET(CF$30,0,$E65)&gt;0),
IF((SUM(CF$63:CF64)+OFFSET(CF$30,0,$E65)-IF(COLUMN(CE$64)&gt;=COLUMN($F$64),CE66,0)-IF(COLUMN(CD$64)&gt;=COLUMN($F$64),CD67,0)-IF(COLUMN(CC$64)&gt;=COLUMN($F$64),CC68,0)-IF(COLUMN(CB$64)&gt;=COLUMN($F$64),CB69,0)-IF(COLUMN(CA$64)&gt;=COLUMN($F$64),CA70,0)-IF(COLUMN(BZ$64)&gt;=COLUMN($F$64),BZ71,0))&lt;0,OFFSET(CF$30,0,$E65)-IF(COLUMN(CE$64)&gt;=COLUMN($F$64),CE66,0)-IF(COLUMN(CD$64)&gt;=COLUMN($F$64),CD67,0)-IF(COLUMN(CC$64)&gt;=COLUMN($F$64),CC68,0)-IF(COLUMN(CB$64)&gt;=COLUMN($F$64),CB69,0)-IF(COLUMN(CA$64)&gt;=COLUMN($F$64),CA70,0)-IF(COLUMN(BZ$64)&gt;=COLUMN($F$64),BZ71,0),ABS(SUM(CF$63:CF64))),0),"")</f>
        <v/>
      </c>
      <c r="CG65" s="153" t="str">
        <f ca="1">IF(CG$4&lt;&gt;"",IF(AND(CG$63&lt;0,OFFSET(CG$30,0,$E65)&lt;&gt;"",OFFSET(CG$30,0,$E65)&gt;0),
IF((SUM(CG$63:CG64)+OFFSET(CG$30,0,$E65)-IF(COLUMN(CF$64)&gt;=COLUMN($F$64),CF66,0)-IF(COLUMN(CE$64)&gt;=COLUMN($F$64),CE67,0)-IF(COLUMN(CD$64)&gt;=COLUMN($F$64),CD68,0)-IF(COLUMN(CC$64)&gt;=COLUMN($F$64),CC69,0)-IF(COLUMN(CB$64)&gt;=COLUMN($F$64),CB70,0)-IF(COLUMN(CA$64)&gt;=COLUMN($F$64),CA71,0))&lt;0,OFFSET(CG$30,0,$E65)-IF(COLUMN(CF$64)&gt;=COLUMN($F$64),CF66,0)-IF(COLUMN(CE$64)&gt;=COLUMN($F$64),CE67,0)-IF(COLUMN(CD$64)&gt;=COLUMN($F$64),CD68,0)-IF(COLUMN(CC$64)&gt;=COLUMN($F$64),CC69,0)-IF(COLUMN(CB$64)&gt;=COLUMN($F$64),CB70,0)-IF(COLUMN(CA$64)&gt;=COLUMN($F$64),CA71,0),ABS(SUM(CG$63:CG64))),0),"")</f>
        <v/>
      </c>
      <c r="CH65" s="153" t="str">
        <f ca="1">IF(CH$4&lt;&gt;"",IF(AND(CH$63&lt;0,OFFSET(CH$30,0,$E65)&lt;&gt;"",OFFSET(CH$30,0,$E65)&gt;0),
IF((SUM(CH$63:CH64)+OFFSET(CH$30,0,$E65)-IF(COLUMN(CG$64)&gt;=COLUMN($F$64),CG66,0)-IF(COLUMN(CF$64)&gt;=COLUMN($F$64),CF67,0)-IF(COLUMN(CE$64)&gt;=COLUMN($F$64),CE68,0)-IF(COLUMN(CD$64)&gt;=COLUMN($F$64),CD69,0)-IF(COLUMN(CC$64)&gt;=COLUMN($F$64),CC70,0)-IF(COLUMN(CB$64)&gt;=COLUMN($F$64),CB71,0))&lt;0,OFFSET(CH$30,0,$E65)-IF(COLUMN(CG$64)&gt;=COLUMN($F$64),CG66,0)-IF(COLUMN(CF$64)&gt;=COLUMN($F$64),CF67,0)-IF(COLUMN(CE$64)&gt;=COLUMN($F$64),CE68,0)-IF(COLUMN(CD$64)&gt;=COLUMN($F$64),CD69,0)-IF(COLUMN(CC$64)&gt;=COLUMN($F$64),CC70,0)-IF(COLUMN(CB$64)&gt;=COLUMN($F$64),CB71,0),ABS(SUM(CH$63:CH64))),0),"")</f>
        <v/>
      </c>
      <c r="CI65" s="153" t="str">
        <f ca="1">IF(CI$4&lt;&gt;"",IF(AND(CI$63&lt;0,OFFSET(CI$30,0,$E65)&lt;&gt;"",OFFSET(CI$30,0,$E65)&gt;0),
IF((SUM(CI$63:CI64)+OFFSET(CI$30,0,$E65)-IF(COLUMN(CH$64)&gt;=COLUMN($F$64),CH66,0)-IF(COLUMN(CG$64)&gt;=COLUMN($F$64),CG67,0)-IF(COLUMN(CF$64)&gt;=COLUMN($F$64),CF68,0)-IF(COLUMN(CE$64)&gt;=COLUMN($F$64),CE69,0)-IF(COLUMN(CD$64)&gt;=COLUMN($F$64),CD70,0)-IF(COLUMN(CC$64)&gt;=COLUMN($F$64),CC71,0))&lt;0,OFFSET(CI$30,0,$E65)-IF(COLUMN(CH$64)&gt;=COLUMN($F$64),CH66,0)-IF(COLUMN(CG$64)&gt;=COLUMN($F$64),CG67,0)-IF(COLUMN(CF$64)&gt;=COLUMN($F$64),CF68,0)-IF(COLUMN(CE$64)&gt;=COLUMN($F$64),CE69,0)-IF(COLUMN(CD$64)&gt;=COLUMN($F$64),CD70,0)-IF(COLUMN(CC$64)&gt;=COLUMN($F$64),CC71,0),ABS(SUM(CI$63:CI64))),0),"")</f>
        <v/>
      </c>
      <c r="CJ65" s="153" t="str">
        <f ca="1">IF(CJ$4&lt;&gt;"",IF(AND(CJ$63&lt;0,OFFSET(CJ$30,0,$E65)&lt;&gt;"",OFFSET(CJ$30,0,$E65)&gt;0),
IF((SUM(CJ$63:CJ64)+OFFSET(CJ$30,0,$E65)-IF(COLUMN(CI$64)&gt;=COLUMN($F$64),CI66,0)-IF(COLUMN(CH$64)&gt;=COLUMN($F$64),CH67,0)-IF(COLUMN(CG$64)&gt;=COLUMN($F$64),CG68,0)-IF(COLUMN(CF$64)&gt;=COLUMN($F$64),CF69,0)-IF(COLUMN(CE$64)&gt;=COLUMN($F$64),CE70,0)-IF(COLUMN(CD$64)&gt;=COLUMN($F$64),CD71,0))&lt;0,OFFSET(CJ$30,0,$E65)-IF(COLUMN(CI$64)&gt;=COLUMN($F$64),CI66,0)-IF(COLUMN(CH$64)&gt;=COLUMN($F$64),CH67,0)-IF(COLUMN(CG$64)&gt;=COLUMN($F$64),CG68,0)-IF(COLUMN(CF$64)&gt;=COLUMN($F$64),CF69,0)-IF(COLUMN(CE$64)&gt;=COLUMN($F$64),CE70,0)-IF(COLUMN(CD$64)&gt;=COLUMN($F$64),CD71,0),ABS(SUM(CJ$63:CJ64))),0),"")</f>
        <v/>
      </c>
      <c r="CK65" s="153" t="str">
        <f ca="1">IF(CK$4&lt;&gt;"",IF(AND(CK$63&lt;0,OFFSET(CK$30,0,$E65)&lt;&gt;"",OFFSET(CK$30,0,$E65)&gt;0),
IF((SUM(CK$63:CK64)+OFFSET(CK$30,0,$E65)-IF(COLUMN(CJ$64)&gt;=COLUMN($F$64),CJ66,0)-IF(COLUMN(CI$64)&gt;=COLUMN($F$64),CI67,0)-IF(COLUMN(CH$64)&gt;=COLUMN($F$64),CH68,0)-IF(COLUMN(CG$64)&gt;=COLUMN($F$64),CG69,0)-IF(COLUMN(CF$64)&gt;=COLUMN($F$64),CF70,0)-IF(COLUMN(CE$64)&gt;=COLUMN($F$64),CE71,0))&lt;0,OFFSET(CK$30,0,$E65)-IF(COLUMN(CJ$64)&gt;=COLUMN($F$64),CJ66,0)-IF(COLUMN(CI$64)&gt;=COLUMN($F$64),CI67,0)-IF(COLUMN(CH$64)&gt;=COLUMN($F$64),CH68,0)-IF(COLUMN(CG$64)&gt;=COLUMN($F$64),CG69,0)-IF(COLUMN(CF$64)&gt;=COLUMN($F$64),CF70,0)-IF(COLUMN(CE$64)&gt;=COLUMN($F$64),CE71,0),ABS(SUM(CK$63:CK64))),0),"")</f>
        <v/>
      </c>
      <c r="CL65" s="153" t="str">
        <f ca="1">IF(CL$4&lt;&gt;"",IF(AND(CL$63&lt;0,OFFSET(CL$30,0,$E65)&lt;&gt;"",OFFSET(CL$30,0,$E65)&gt;0),
IF((SUM(CL$63:CL64)+OFFSET(CL$30,0,$E65)-IF(COLUMN(CK$64)&gt;=COLUMN($F$64),CK66,0)-IF(COLUMN(CJ$64)&gt;=COLUMN($F$64),CJ67,0)-IF(COLUMN(CI$64)&gt;=COLUMN($F$64),CI68,0)-IF(COLUMN(CH$64)&gt;=COLUMN($F$64),CH69,0)-IF(COLUMN(CG$64)&gt;=COLUMN($F$64),CG70,0)-IF(COLUMN(CF$64)&gt;=COLUMN($F$64),CF71,0))&lt;0,OFFSET(CL$30,0,$E65)-IF(COLUMN(CK$64)&gt;=COLUMN($F$64),CK66,0)-IF(COLUMN(CJ$64)&gt;=COLUMN($F$64),CJ67,0)-IF(COLUMN(CI$64)&gt;=COLUMN($F$64),CI68,0)-IF(COLUMN(CH$64)&gt;=COLUMN($F$64),CH69,0)-IF(COLUMN(CG$64)&gt;=COLUMN($F$64),CG70,0)-IF(COLUMN(CF$64)&gt;=COLUMN($F$64),CF71,0),ABS(SUM(CL$63:CL64))),0),"")</f>
        <v/>
      </c>
      <c r="CM65" s="153" t="str">
        <f ca="1">IF(CM$4&lt;&gt;"",IF(AND(CM$63&lt;0,OFFSET(CM$30,0,$E65)&lt;&gt;"",OFFSET(CM$30,0,$E65)&gt;0),
IF((SUM(CM$63:CM64)+OFFSET(CM$30,0,$E65)-IF(COLUMN(CL$64)&gt;=COLUMN($F$64),CL66,0)-IF(COLUMN(CK$64)&gt;=COLUMN($F$64),CK67,0)-IF(COLUMN(CJ$64)&gt;=COLUMN($F$64),CJ68,0)-IF(COLUMN(CI$64)&gt;=COLUMN($F$64),CI69,0)-IF(COLUMN(CH$64)&gt;=COLUMN($F$64),CH70,0)-IF(COLUMN(CG$64)&gt;=COLUMN($F$64),CG71,0))&lt;0,OFFSET(CM$30,0,$E65)-IF(COLUMN(CL$64)&gt;=COLUMN($F$64),CL66,0)-IF(COLUMN(CK$64)&gt;=COLUMN($F$64),CK67,0)-IF(COLUMN(CJ$64)&gt;=COLUMN($F$64),CJ68,0)-IF(COLUMN(CI$64)&gt;=COLUMN($F$64),CI69,0)-IF(COLUMN(CH$64)&gt;=COLUMN($F$64),CH70,0)-IF(COLUMN(CG$64)&gt;=COLUMN($F$64),CG71,0),ABS(SUM(CM$63:CM64))),0),"")</f>
        <v/>
      </c>
      <c r="CN65" s="153" t="str">
        <f ca="1">IF(CN$4&lt;&gt;"",IF(AND(CN$63&lt;0,OFFSET(CN$30,0,$E65)&lt;&gt;"",OFFSET(CN$30,0,$E65)&gt;0),
IF((SUM(CN$63:CN64)+OFFSET(CN$30,0,$E65)-IF(COLUMN(CM$64)&gt;=COLUMN($F$64),CM66,0)-IF(COLUMN(CL$64)&gt;=COLUMN($F$64),CL67,0)-IF(COLUMN(CK$64)&gt;=COLUMN($F$64),CK68,0)-IF(COLUMN(CJ$64)&gt;=COLUMN($F$64),CJ69,0)-IF(COLUMN(CI$64)&gt;=COLUMN($F$64),CI70,0)-IF(COLUMN(CH$64)&gt;=COLUMN($F$64),CH71,0))&lt;0,OFFSET(CN$30,0,$E65)-IF(COLUMN(CM$64)&gt;=COLUMN($F$64),CM66,0)-IF(COLUMN(CL$64)&gt;=COLUMN($F$64),CL67,0)-IF(COLUMN(CK$64)&gt;=COLUMN($F$64),CK68,0)-IF(COLUMN(CJ$64)&gt;=COLUMN($F$64),CJ69,0)-IF(COLUMN(CI$64)&gt;=COLUMN($F$64),CI70,0)-IF(COLUMN(CH$64)&gt;=COLUMN($F$64),CH71,0),ABS(SUM(CN$63:CN64))),0),"")</f>
        <v/>
      </c>
      <c r="CO65" s="153" t="str">
        <f ca="1">IF(CO$4&lt;&gt;"",IF(AND(CO$63&lt;0,OFFSET(CO$30,0,$E65)&lt;&gt;"",OFFSET(CO$30,0,$E65)&gt;0),
IF((SUM(CO$63:CO64)+OFFSET(CO$30,0,$E65)-IF(COLUMN(CN$64)&gt;=COLUMN($F$64),CN66,0)-IF(COLUMN(CM$64)&gt;=COLUMN($F$64),CM67,0)-IF(COLUMN(CL$64)&gt;=COLUMN($F$64),CL68,0)-IF(COLUMN(CK$64)&gt;=COLUMN($F$64),CK69,0)-IF(COLUMN(CJ$64)&gt;=COLUMN($F$64),CJ70,0)-IF(COLUMN(CI$64)&gt;=COLUMN($F$64),CI71,0))&lt;0,OFFSET(CO$30,0,$E65)-IF(COLUMN(CN$64)&gt;=COLUMN($F$64),CN66,0)-IF(COLUMN(CM$64)&gt;=COLUMN($F$64),CM67,0)-IF(COLUMN(CL$64)&gt;=COLUMN($F$64),CL68,0)-IF(COLUMN(CK$64)&gt;=COLUMN($F$64),CK69,0)-IF(COLUMN(CJ$64)&gt;=COLUMN($F$64),CJ70,0)-IF(COLUMN(CI$64)&gt;=COLUMN($F$64),CI71,0),ABS(SUM(CO$63:CO64))),0),"")</f>
        <v/>
      </c>
      <c r="CP65" s="153" t="str">
        <f ca="1">IF(CP$4&lt;&gt;"",IF(AND(CP$63&lt;0,OFFSET(CP$30,0,$E65)&lt;&gt;"",OFFSET(CP$30,0,$E65)&gt;0),
IF((SUM(CP$63:CP64)+OFFSET(CP$30,0,$E65)-IF(COLUMN(CO$64)&gt;=COLUMN($F$64),CO66,0)-IF(COLUMN(CN$64)&gt;=COLUMN($F$64),CN67,0)-IF(COLUMN(CM$64)&gt;=COLUMN($F$64),CM68,0)-IF(COLUMN(CL$64)&gt;=COLUMN($F$64),CL69,0)-IF(COLUMN(CK$64)&gt;=COLUMN($F$64),CK70,0)-IF(COLUMN(CJ$64)&gt;=COLUMN($F$64),CJ71,0))&lt;0,OFFSET(CP$30,0,$E65)-IF(COLUMN(CO$64)&gt;=COLUMN($F$64),CO66,0)-IF(COLUMN(CN$64)&gt;=COLUMN($F$64),CN67,0)-IF(COLUMN(CM$64)&gt;=COLUMN($F$64),CM68,0)-IF(COLUMN(CL$64)&gt;=COLUMN($F$64),CL69,0)-IF(COLUMN(CK$64)&gt;=COLUMN($F$64),CK70,0)-IF(COLUMN(CJ$64)&gt;=COLUMN($F$64),CJ71,0),ABS(SUM(CP$63:CP64))),0),"")</f>
        <v/>
      </c>
      <c r="CQ65" s="153" t="str">
        <f ca="1">IF(CQ$4&lt;&gt;"",IF(AND(CQ$63&lt;0,OFFSET(CQ$30,0,$E65)&lt;&gt;"",OFFSET(CQ$30,0,$E65)&gt;0),
IF((SUM(CQ$63:CQ64)+OFFSET(CQ$30,0,$E65)-IF(COLUMN(CP$64)&gt;=COLUMN($F$64),CP66,0)-IF(COLUMN(CO$64)&gt;=COLUMN($F$64),CO67,0)-IF(COLUMN(CN$64)&gt;=COLUMN($F$64),CN68,0)-IF(COLUMN(CM$64)&gt;=COLUMN($F$64),CM69,0)-IF(COLUMN(CL$64)&gt;=COLUMN($F$64),CL70,0)-IF(COLUMN(CK$64)&gt;=COLUMN($F$64),CK71,0))&lt;0,OFFSET(CQ$30,0,$E65)-IF(COLUMN(CP$64)&gt;=COLUMN($F$64),CP66,0)-IF(COLUMN(CO$64)&gt;=COLUMN($F$64),CO67,0)-IF(COLUMN(CN$64)&gt;=COLUMN($F$64),CN68,0)-IF(COLUMN(CM$64)&gt;=COLUMN($F$64),CM69,0)-IF(COLUMN(CL$64)&gt;=COLUMN($F$64),CL70,0)-IF(COLUMN(CK$64)&gt;=COLUMN($F$64),CK71,0),ABS(SUM(CQ$63:CQ64))),0),"")</f>
        <v/>
      </c>
      <c r="CR65" s="153" t="str">
        <f ca="1">IF(CR$4&lt;&gt;"",IF(AND(CR$63&lt;0,OFFSET(CR$30,0,$E65)&lt;&gt;"",OFFSET(CR$30,0,$E65)&gt;0),
IF((SUM(CR$63:CR64)+OFFSET(CR$30,0,$E65)-IF(COLUMN(CQ$64)&gt;=COLUMN($F$64),CQ66,0)-IF(COLUMN(CP$64)&gt;=COLUMN($F$64),CP67,0)-IF(COLUMN(CO$64)&gt;=COLUMN($F$64),CO68,0)-IF(COLUMN(CN$64)&gt;=COLUMN($F$64),CN69,0)-IF(COLUMN(CM$64)&gt;=COLUMN($F$64),CM70,0)-IF(COLUMN(CL$64)&gt;=COLUMN($F$64),CL71,0))&lt;0,OFFSET(CR$30,0,$E65)-IF(COLUMN(CQ$64)&gt;=COLUMN($F$64),CQ66,0)-IF(COLUMN(CP$64)&gt;=COLUMN($F$64),CP67,0)-IF(COLUMN(CO$64)&gt;=COLUMN($F$64),CO68,0)-IF(COLUMN(CN$64)&gt;=COLUMN($F$64),CN69,0)-IF(COLUMN(CM$64)&gt;=COLUMN($F$64),CM70,0)-IF(COLUMN(CL$64)&gt;=COLUMN($F$64),CL71,0),ABS(SUM(CR$63:CR64))),0),"")</f>
        <v/>
      </c>
      <c r="CS65" s="153" t="str">
        <f ca="1">IF(CS$4&lt;&gt;"",IF(AND(CS$63&lt;0,OFFSET(CS$30,0,$E65)&lt;&gt;"",OFFSET(CS$30,0,$E65)&gt;0),
IF((SUM(CS$63:CS64)+OFFSET(CS$30,0,$E65)-IF(COLUMN(CR$64)&gt;=COLUMN($F$64),CR66,0)-IF(COLUMN(CQ$64)&gt;=COLUMN($F$64),CQ67,0)-IF(COLUMN(CP$64)&gt;=COLUMN($F$64),CP68,0)-IF(COLUMN(CO$64)&gt;=COLUMN($F$64),CO69,0)-IF(COLUMN(CN$64)&gt;=COLUMN($F$64),CN70,0)-IF(COLUMN(CM$64)&gt;=COLUMN($F$64),CM71,0))&lt;0,OFFSET(CS$30,0,$E65)-IF(COLUMN(CR$64)&gt;=COLUMN($F$64),CR66,0)-IF(COLUMN(CQ$64)&gt;=COLUMN($F$64),CQ67,0)-IF(COLUMN(CP$64)&gt;=COLUMN($F$64),CP68,0)-IF(COLUMN(CO$64)&gt;=COLUMN($F$64),CO69,0)-IF(COLUMN(CN$64)&gt;=COLUMN($F$64),CN70,0)-IF(COLUMN(CM$64)&gt;=COLUMN($F$64),CM71,0),ABS(SUM(CS$63:CS64))),0),"")</f>
        <v/>
      </c>
      <c r="CT65" s="153" t="str">
        <f ca="1">IF(CT$4&lt;&gt;"",IF(AND(CT$63&lt;0,OFFSET(CT$30,0,$E65)&lt;&gt;"",OFFSET(CT$30,0,$E65)&gt;0),
IF((SUM(CT$63:CT64)+OFFSET(CT$30,0,$E65)-IF(COLUMN(CS$64)&gt;=COLUMN($F$64),CS66,0)-IF(COLUMN(CR$64)&gt;=COLUMN($F$64),CR67,0)-IF(COLUMN(CQ$64)&gt;=COLUMN($F$64),CQ68,0)-IF(COLUMN(CP$64)&gt;=COLUMN($F$64),CP69,0)-IF(COLUMN(CO$64)&gt;=COLUMN($F$64),CO70,0)-IF(COLUMN(CN$64)&gt;=COLUMN($F$64),CN71,0))&lt;0,OFFSET(CT$30,0,$E65)-IF(COLUMN(CS$64)&gt;=COLUMN($F$64),CS66,0)-IF(COLUMN(CR$64)&gt;=COLUMN($F$64),CR67,0)-IF(COLUMN(CQ$64)&gt;=COLUMN($F$64),CQ68,0)-IF(COLUMN(CP$64)&gt;=COLUMN($F$64),CP69,0)-IF(COLUMN(CO$64)&gt;=COLUMN($F$64),CO70,0)-IF(COLUMN(CN$64)&gt;=COLUMN($F$64),CN71,0),ABS(SUM(CT$63:CT64))),0),"")</f>
        <v/>
      </c>
      <c r="CU65" s="153" t="str">
        <f ca="1">IF(CU$4&lt;&gt;"",IF(AND(CU$63&lt;0,OFFSET(CU$30,0,$E65)&lt;&gt;"",OFFSET(CU$30,0,$E65)&gt;0),
IF((SUM(CU$63:CU64)+OFFSET(CU$30,0,$E65)-IF(COLUMN(CT$64)&gt;=COLUMN($F$64),CT66,0)-IF(COLUMN(CS$64)&gt;=COLUMN($F$64),CS67,0)-IF(COLUMN(CR$64)&gt;=COLUMN($F$64),CR68,0)-IF(COLUMN(CQ$64)&gt;=COLUMN($F$64),CQ69,0)-IF(COLUMN(CP$64)&gt;=COLUMN($F$64),CP70,0)-IF(COLUMN(CO$64)&gt;=COLUMN($F$64),CO71,0))&lt;0,OFFSET(CU$30,0,$E65)-IF(COLUMN(CT$64)&gt;=COLUMN($F$64),CT66,0)-IF(COLUMN(CS$64)&gt;=COLUMN($F$64),CS67,0)-IF(COLUMN(CR$64)&gt;=COLUMN($F$64),CR68,0)-IF(COLUMN(CQ$64)&gt;=COLUMN($F$64),CQ69,0)-IF(COLUMN(CP$64)&gt;=COLUMN($F$64),CP70,0)-IF(COLUMN(CO$64)&gt;=COLUMN($F$64),CO71,0),ABS(SUM(CU$63:CU64))),0),"")</f>
        <v/>
      </c>
      <c r="CV65" s="153" t="str">
        <f ca="1">IF(CV$4&lt;&gt;"",IF(AND(CV$63&lt;0,OFFSET(CV$30,0,$E65)&lt;&gt;"",OFFSET(CV$30,0,$E65)&gt;0),
IF((SUM(CV$63:CV64)+OFFSET(CV$30,0,$E65)-IF(COLUMN(CU$64)&gt;=COLUMN($F$64),CU66,0)-IF(COLUMN(CT$64)&gt;=COLUMN($F$64),CT67,0)-IF(COLUMN(CS$64)&gt;=COLUMN($F$64),CS68,0)-IF(COLUMN(CR$64)&gt;=COLUMN($F$64),CR69,0)-IF(COLUMN(CQ$64)&gt;=COLUMN($F$64),CQ70,0)-IF(COLUMN(CP$64)&gt;=COLUMN($F$64),CP71,0))&lt;0,OFFSET(CV$30,0,$E65)-IF(COLUMN(CU$64)&gt;=COLUMN($F$64),CU66,0)-IF(COLUMN(CT$64)&gt;=COLUMN($F$64),CT67,0)-IF(COLUMN(CS$64)&gt;=COLUMN($F$64),CS68,0)-IF(COLUMN(CR$64)&gt;=COLUMN($F$64),CR69,0)-IF(COLUMN(CQ$64)&gt;=COLUMN($F$64),CQ70,0)-IF(COLUMN(CP$64)&gt;=COLUMN($F$64),CP71,0),ABS(SUM(CV$63:CV64))),0),"")</f>
        <v/>
      </c>
      <c r="CW65" s="153" t="str">
        <f ca="1">IF(CW$4&lt;&gt;"",IF(AND(CW$63&lt;0,OFFSET(CW$30,0,$E65)&lt;&gt;"",OFFSET(CW$30,0,$E65)&gt;0),
IF((SUM(CW$63:CW64)+OFFSET(CW$30,0,$E65)-IF(COLUMN(CV$64)&gt;=COLUMN($F$64),CV66,0)-IF(COLUMN(CU$64)&gt;=COLUMN($F$64),CU67,0)-IF(COLUMN(CT$64)&gt;=COLUMN($F$64),CT68,0)-IF(COLUMN(CS$64)&gt;=COLUMN($F$64),CS69,0)-IF(COLUMN(CR$64)&gt;=COLUMN($F$64),CR70,0)-IF(COLUMN(CQ$64)&gt;=COLUMN($F$64),CQ71,0))&lt;0,OFFSET(CW$30,0,$E65)-IF(COLUMN(CV$64)&gt;=COLUMN($F$64),CV66,0)-IF(COLUMN(CU$64)&gt;=COLUMN($F$64),CU67,0)-IF(COLUMN(CT$64)&gt;=COLUMN($F$64),CT68,0)-IF(COLUMN(CS$64)&gt;=COLUMN($F$64),CS69,0)-IF(COLUMN(CR$64)&gt;=COLUMN($F$64),CR70,0)-IF(COLUMN(CQ$64)&gt;=COLUMN($F$64),CQ71,0),ABS(SUM(CW$63:CW64))),0),"")</f>
        <v/>
      </c>
      <c r="CX65" s="153" t="str">
        <f ca="1">IF(CX$4&lt;&gt;"",IF(AND(CX$63&lt;0,OFFSET(CX$30,0,$E65)&lt;&gt;"",OFFSET(CX$30,0,$E65)&gt;0),
IF((SUM(CX$63:CX64)+OFFSET(CX$30,0,$E65)-IF(COLUMN(CW$64)&gt;=COLUMN($F$64),CW66,0)-IF(COLUMN(CV$64)&gt;=COLUMN($F$64),CV67,0)-IF(COLUMN(CU$64)&gt;=COLUMN($F$64),CU68,0)-IF(COLUMN(CT$64)&gt;=COLUMN($F$64),CT69,0)-IF(COLUMN(CS$64)&gt;=COLUMN($F$64),CS70,0)-IF(COLUMN(CR$64)&gt;=COLUMN($F$64),CR71,0))&lt;0,OFFSET(CX$30,0,$E65)-IF(COLUMN(CW$64)&gt;=COLUMN($F$64),CW66,0)-IF(COLUMN(CV$64)&gt;=COLUMN($F$64),CV67,0)-IF(COLUMN(CU$64)&gt;=COLUMN($F$64),CU68,0)-IF(COLUMN(CT$64)&gt;=COLUMN($F$64),CT69,0)-IF(COLUMN(CS$64)&gt;=COLUMN($F$64),CS70,0)-IF(COLUMN(CR$64)&gt;=COLUMN($F$64),CR71,0),ABS(SUM(CX$63:CX64))),0),"")</f>
        <v/>
      </c>
      <c r="CY65" s="153" t="str">
        <f ca="1">IF(CY$4&lt;&gt;"",IF(AND(CY$63&lt;0,OFFSET(CY$30,0,$E65)&lt;&gt;"",OFFSET(CY$30,0,$E65)&gt;0),
IF((SUM(CY$63:CY64)+OFFSET(CY$30,0,$E65)-IF(COLUMN(CX$64)&gt;=COLUMN($F$64),CX66,0)-IF(COLUMN(CW$64)&gt;=COLUMN($F$64),CW67,0)-IF(COLUMN(CV$64)&gt;=COLUMN($F$64),CV68,0)-IF(COLUMN(CU$64)&gt;=COLUMN($F$64),CU69,0)-IF(COLUMN(CT$64)&gt;=COLUMN($F$64),CT70,0)-IF(COLUMN(CS$64)&gt;=COLUMN($F$64),CS71,0))&lt;0,OFFSET(CY$30,0,$E65)-IF(COLUMN(CX$64)&gt;=COLUMN($F$64),CX66,0)-IF(COLUMN(CW$64)&gt;=COLUMN($F$64),CW67,0)-IF(COLUMN(CV$64)&gt;=COLUMN($F$64),CV68,0)-IF(COLUMN(CU$64)&gt;=COLUMN($F$64),CU69,0)-IF(COLUMN(CT$64)&gt;=COLUMN($F$64),CT70,0)-IF(COLUMN(CS$64)&gt;=COLUMN($F$64),CS71,0),ABS(SUM(CY$63:CY64))),0),"")</f>
        <v/>
      </c>
      <c r="CZ65" s="153" t="str">
        <f ca="1">IF(CZ$4&lt;&gt;"",IF(AND(CZ$63&lt;0,OFFSET(CZ$30,0,$E65)&lt;&gt;"",OFFSET(CZ$30,0,$E65)&gt;0),
IF((SUM(CZ$63:CZ64)+OFFSET(CZ$30,0,$E65)-IF(COLUMN(CY$64)&gt;=COLUMN($F$64),CY66,0)-IF(COLUMN(CX$64)&gt;=COLUMN($F$64),CX67,0)-IF(COLUMN(CW$64)&gt;=COLUMN($F$64),CW68,0)-IF(COLUMN(CV$64)&gt;=COLUMN($F$64),CV69,0)-IF(COLUMN(CU$64)&gt;=COLUMN($F$64),CU70,0)-IF(COLUMN(CT$64)&gt;=COLUMN($F$64),CT71,0))&lt;0,OFFSET(CZ$30,0,$E65)-IF(COLUMN(CY$64)&gt;=COLUMN($F$64),CY66,0)-IF(COLUMN(CX$64)&gt;=COLUMN($F$64),CX67,0)-IF(COLUMN(CW$64)&gt;=COLUMN($F$64),CW68,0)-IF(COLUMN(CV$64)&gt;=COLUMN($F$64),CV69,0)-IF(COLUMN(CU$64)&gt;=COLUMN($F$64),CU70,0)-IF(COLUMN(CT$64)&gt;=COLUMN($F$64),CT71,0),ABS(SUM(CZ$63:CZ64))),0),"")</f>
        <v/>
      </c>
      <c r="DA65" s="153" t="str">
        <f ca="1">IF(DA$4&lt;&gt;"",IF(AND(DA$63&lt;0,OFFSET(DA$30,0,$E65)&lt;&gt;"",OFFSET(DA$30,0,$E65)&gt;0),
IF((SUM(DA$63:DA64)+OFFSET(DA$30,0,$E65)-IF(COLUMN(CZ$64)&gt;=COLUMN($F$64),CZ66,0)-IF(COLUMN(CY$64)&gt;=COLUMN($F$64),CY67,0)-IF(COLUMN(CX$64)&gt;=COLUMN($F$64),CX68,0)-IF(COLUMN(CW$64)&gt;=COLUMN($F$64),CW69,0)-IF(COLUMN(CV$64)&gt;=COLUMN($F$64),CV70,0)-IF(COLUMN(CU$64)&gt;=COLUMN($F$64),CU71,0))&lt;0,OFFSET(DA$30,0,$E65)-IF(COLUMN(CZ$64)&gt;=COLUMN($F$64),CZ66,0)-IF(COLUMN(CY$64)&gt;=COLUMN($F$64),CY67,0)-IF(COLUMN(CX$64)&gt;=COLUMN($F$64),CX68,0)-IF(COLUMN(CW$64)&gt;=COLUMN($F$64),CW69,0)-IF(COLUMN(CV$64)&gt;=COLUMN($F$64),CV70,0)-IF(COLUMN(CU$64)&gt;=COLUMN($F$64),CU71,0),ABS(SUM(DA$63:DA64))),0),"")</f>
        <v/>
      </c>
      <c r="DB65" s="153" t="str">
        <f ca="1">IF(DB$4&lt;&gt;"",IF(AND(DB$63&lt;0,OFFSET(DB$30,0,$E65)&lt;&gt;"",OFFSET(DB$30,0,$E65)&gt;0),
IF((SUM(DB$63:DB64)+OFFSET(DB$30,0,$E65)-IF(COLUMN(DA$64)&gt;=COLUMN($F$64),DA66,0)-IF(COLUMN(CZ$64)&gt;=COLUMN($F$64),CZ67,0)-IF(COLUMN(CY$64)&gt;=COLUMN($F$64),CY68,0)-IF(COLUMN(CX$64)&gt;=COLUMN($F$64),CX69,0)-IF(COLUMN(CW$64)&gt;=COLUMN($F$64),CW70,0)-IF(COLUMN(CV$64)&gt;=COLUMN($F$64),CV71,0))&lt;0,OFFSET(DB$30,0,$E65)-IF(COLUMN(DA$64)&gt;=COLUMN($F$64),DA66,0)-IF(COLUMN(CZ$64)&gt;=COLUMN($F$64),CZ67,0)-IF(COLUMN(CY$64)&gt;=COLUMN($F$64),CY68,0)-IF(COLUMN(CX$64)&gt;=COLUMN($F$64),CX69,0)-IF(COLUMN(CW$64)&gt;=COLUMN($F$64),CW70,0)-IF(COLUMN(CV$64)&gt;=COLUMN($F$64),CV71,0),ABS(SUM(DB$63:DB64))),0),"")</f>
        <v/>
      </c>
      <c r="DC65" s="154"/>
      <c r="DD65" s="154"/>
      <c r="DE65" s="154"/>
      <c r="DF65" s="154"/>
      <c r="DG65" s="154"/>
      <c r="DH65" s="154"/>
      <c r="DI65" s="154"/>
      <c r="DJ65" s="154"/>
      <c r="DK65" s="154"/>
      <c r="DL65" s="154"/>
      <c r="DM65" s="154"/>
      <c r="DN65" s="154"/>
      <c r="DO65" s="154"/>
      <c r="DP65" s="154"/>
      <c r="DQ65" s="154"/>
      <c r="DR65" s="154"/>
      <c r="DS65" s="154"/>
      <c r="DT65" s="154"/>
      <c r="DU65" s="154"/>
      <c r="DV65" s="154"/>
      <c r="DW65" s="154"/>
      <c r="DX65" s="154"/>
      <c r="DY65" s="154"/>
      <c r="DZ65" s="154"/>
      <c r="EA65" s="154"/>
      <c r="EB65" s="154"/>
      <c r="EC65" s="154"/>
      <c r="ED65" s="154"/>
      <c r="EE65" s="154"/>
      <c r="EF65" s="154"/>
      <c r="EG65" s="154"/>
      <c r="EH65" s="154"/>
      <c r="EI65" s="154"/>
      <c r="EJ65" s="154"/>
      <c r="EK65" s="154"/>
      <c r="EL65" s="154"/>
      <c r="EM65" s="154"/>
      <c r="EN65" s="154"/>
      <c r="EO65" s="154"/>
      <c r="EP65" s="154"/>
      <c r="EQ65" s="154"/>
      <c r="ER65" s="154"/>
      <c r="ES65" s="154"/>
      <c r="ET65" s="154"/>
      <c r="EU65" s="154"/>
      <c r="EV65" s="154"/>
      <c r="EW65" s="154"/>
      <c r="EX65" s="154"/>
      <c r="EY65" s="154"/>
      <c r="EZ65" s="154"/>
      <c r="FA65" s="154"/>
      <c r="FB65" s="154"/>
      <c r="FC65" s="154"/>
      <c r="FD65" s="154"/>
      <c r="FE65" s="154"/>
      <c r="FF65" s="154"/>
      <c r="FG65" s="154"/>
      <c r="FH65" s="154"/>
      <c r="FI65" s="154"/>
      <c r="FJ65" s="154"/>
      <c r="FK65" s="154"/>
      <c r="FL65" s="154"/>
      <c r="FM65" s="154"/>
      <c r="FN65" s="154"/>
      <c r="FO65" s="154"/>
      <c r="FP65" s="154"/>
      <c r="FQ65" s="154"/>
      <c r="FR65" s="154"/>
      <c r="FS65" s="154"/>
      <c r="FT65" s="154"/>
      <c r="FU65" s="154"/>
      <c r="FV65" s="154"/>
      <c r="FW65" s="154"/>
      <c r="FX65" s="154"/>
      <c r="FY65" s="154"/>
      <c r="FZ65" s="154"/>
      <c r="GA65" s="154"/>
      <c r="GB65" s="154"/>
      <c r="GC65" s="154"/>
      <c r="GD65" s="154"/>
      <c r="GE65" s="154"/>
      <c r="GF65" s="154"/>
      <c r="GG65" s="154"/>
      <c r="GH65" s="154"/>
      <c r="GI65" s="154"/>
      <c r="GJ65" s="154"/>
      <c r="GK65" s="154"/>
      <c r="GL65" s="154"/>
      <c r="GM65" s="154"/>
      <c r="GN65" s="154"/>
      <c r="GO65" s="154"/>
      <c r="GP65" s="154"/>
      <c r="GQ65" s="154"/>
      <c r="GR65" s="154"/>
      <c r="GS65" s="154"/>
      <c r="GT65" s="154"/>
      <c r="GU65" s="154"/>
      <c r="GV65" s="154"/>
      <c r="GW65" s="154"/>
      <c r="GX65" s="154"/>
      <c r="GY65" s="154"/>
      <c r="GZ65" s="154"/>
      <c r="HA65" s="154"/>
      <c r="HB65" s="154"/>
      <c r="HC65" s="154"/>
      <c r="HD65" s="154"/>
      <c r="HE65" s="154"/>
      <c r="HF65" s="154"/>
      <c r="HG65" s="154"/>
      <c r="HH65" s="154"/>
      <c r="HI65" s="154"/>
      <c r="HJ65" s="154"/>
      <c r="HK65" s="154"/>
      <c r="HL65" s="154"/>
      <c r="HM65" s="154"/>
      <c r="HN65" s="154"/>
      <c r="HO65" s="154"/>
      <c r="HP65" s="154"/>
      <c r="HQ65" s="154"/>
      <c r="HR65" s="154"/>
      <c r="HS65" s="154"/>
      <c r="HT65" s="154"/>
      <c r="HU65" s="154"/>
      <c r="HV65" s="154"/>
      <c r="HW65" s="154"/>
      <c r="HX65" s="154"/>
      <c r="HY65" s="154"/>
      <c r="HZ65" s="154"/>
      <c r="IA65" s="154"/>
      <c r="IB65" s="154"/>
      <c r="IC65" s="154"/>
      <c r="ID65" s="154"/>
      <c r="IE65" s="154"/>
      <c r="IF65" s="154"/>
      <c r="IG65" s="154"/>
      <c r="IH65" s="154"/>
      <c r="II65" s="154"/>
      <c r="IJ65" s="154"/>
      <c r="IK65" s="154"/>
      <c r="IL65" s="154"/>
      <c r="IM65" s="154"/>
      <c r="IN65" s="154"/>
      <c r="IO65" s="154"/>
      <c r="IP65" s="154"/>
      <c r="IQ65" s="154"/>
      <c r="IR65" s="154"/>
      <c r="IS65" s="154"/>
      <c r="IT65" s="154"/>
      <c r="IU65" s="154"/>
      <c r="IV65" s="154"/>
      <c r="IW65" s="154"/>
      <c r="IX65" s="154"/>
      <c r="IY65" s="154"/>
      <c r="IZ65" s="154"/>
      <c r="JA65" s="154"/>
      <c r="JB65" s="154"/>
      <c r="JC65" s="154"/>
      <c r="JD65" s="154"/>
      <c r="JE65" s="154"/>
      <c r="JF65" s="154"/>
      <c r="JG65" s="154"/>
      <c r="JH65" s="154"/>
      <c r="JI65" s="154"/>
      <c r="JJ65" s="154"/>
      <c r="JK65" s="154"/>
      <c r="JL65" s="154"/>
      <c r="JM65" s="154"/>
      <c r="JN65" s="154"/>
      <c r="JO65" s="154"/>
      <c r="JP65" s="154"/>
      <c r="JQ65" s="154"/>
      <c r="JR65" s="154"/>
      <c r="JS65" s="154"/>
      <c r="JT65" s="154"/>
      <c r="JU65" s="154"/>
      <c r="JV65" s="154"/>
      <c r="JW65" s="154"/>
      <c r="JX65" s="154"/>
      <c r="JY65" s="154"/>
      <c r="JZ65" s="154"/>
      <c r="KA65" s="154"/>
      <c r="KB65" s="154"/>
      <c r="KC65" s="154"/>
      <c r="KD65" s="154"/>
      <c r="KE65" s="154"/>
      <c r="KF65" s="154"/>
      <c r="KG65" s="154"/>
      <c r="KH65" s="154"/>
      <c r="KI65" s="154"/>
      <c r="KJ65" s="154"/>
      <c r="KK65" s="154"/>
      <c r="KL65" s="154"/>
      <c r="KM65" s="154"/>
      <c r="KN65" s="154"/>
      <c r="KO65" s="154"/>
      <c r="KP65" s="154"/>
      <c r="KQ65" s="154"/>
      <c r="KR65" s="154"/>
      <c r="KS65" s="154"/>
      <c r="KT65" s="154"/>
      <c r="KU65" s="154"/>
      <c r="KV65" s="154"/>
      <c r="KW65" s="154"/>
      <c r="KX65" s="154"/>
      <c r="KY65" s="154"/>
      <c r="KZ65" s="154"/>
      <c r="LA65" s="154"/>
      <c r="LB65" s="154"/>
      <c r="LC65" s="154"/>
      <c r="LD65" s="154"/>
      <c r="LE65" s="154"/>
      <c r="LF65" s="154"/>
      <c r="LG65" s="154"/>
      <c r="LH65" s="154"/>
      <c r="LI65" s="154"/>
      <c r="LJ65" s="154"/>
      <c r="LK65" s="154"/>
      <c r="LL65" s="154"/>
      <c r="LM65" s="154"/>
      <c r="LN65" s="154"/>
      <c r="LO65" s="154"/>
      <c r="LP65" s="154"/>
      <c r="LQ65" s="154"/>
      <c r="LR65" s="154"/>
      <c r="LS65" s="154"/>
      <c r="LT65" s="154"/>
      <c r="LU65" s="154"/>
      <c r="LV65" s="154"/>
      <c r="LW65" s="154"/>
      <c r="LX65" s="154"/>
      <c r="LY65" s="154"/>
      <c r="LZ65" s="154"/>
      <c r="MA65" s="154"/>
      <c r="MB65" s="154"/>
      <c r="MC65" s="154"/>
      <c r="MD65" s="154"/>
      <c r="ME65" s="154"/>
      <c r="MF65" s="154"/>
      <c r="MG65" s="154"/>
      <c r="MH65" s="154"/>
      <c r="MI65" s="154"/>
      <c r="MJ65" s="154"/>
      <c r="MK65" s="154"/>
      <c r="ML65" s="154"/>
      <c r="MM65" s="154"/>
      <c r="MN65" s="154"/>
      <c r="MO65" s="154"/>
      <c r="MP65" s="154"/>
      <c r="MQ65" s="154"/>
      <c r="MR65" s="154"/>
      <c r="MS65" s="154"/>
      <c r="MT65" s="154"/>
      <c r="MU65" s="154"/>
      <c r="MV65" s="154"/>
      <c r="MW65" s="154"/>
      <c r="MX65" s="154"/>
      <c r="MY65" s="154"/>
      <c r="MZ65" s="154"/>
      <c r="NA65" s="154"/>
      <c r="NB65" s="154"/>
      <c r="NC65" s="154"/>
      <c r="ND65" s="154"/>
      <c r="NE65" s="154"/>
      <c r="NF65" s="154"/>
      <c r="NG65" s="154"/>
      <c r="NH65" s="154"/>
      <c r="NI65" s="154"/>
      <c r="NJ65" s="154"/>
      <c r="NK65" s="154"/>
      <c r="NL65" s="154"/>
      <c r="NM65" s="154"/>
      <c r="NN65" s="154"/>
      <c r="NO65" s="154"/>
      <c r="NP65" s="154"/>
      <c r="NQ65" s="154"/>
      <c r="NR65" s="154"/>
      <c r="NS65" s="154"/>
      <c r="NT65" s="154"/>
      <c r="NU65" s="154"/>
      <c r="NV65" s="154"/>
      <c r="NW65" s="154"/>
      <c r="NX65" s="154"/>
      <c r="NY65" s="154"/>
      <c r="NZ65" s="154"/>
      <c r="OA65" s="154"/>
      <c r="OB65" s="154"/>
      <c r="OC65" s="154"/>
      <c r="OD65" s="154"/>
      <c r="OE65" s="154"/>
      <c r="OF65" s="154"/>
      <c r="OG65" s="154"/>
      <c r="OH65" s="154"/>
      <c r="OI65" s="154"/>
      <c r="OJ65" s="154"/>
      <c r="OK65" s="154"/>
      <c r="OL65" s="154"/>
      <c r="OM65" s="154"/>
      <c r="ON65" s="154"/>
      <c r="OO65" s="154"/>
      <c r="OP65" s="154"/>
      <c r="OQ65" s="154"/>
      <c r="OR65" s="154"/>
      <c r="OS65" s="154"/>
      <c r="OT65" s="154"/>
      <c r="OU65" s="154"/>
      <c r="OV65" s="154"/>
      <c r="OW65" s="154"/>
      <c r="OX65" s="154"/>
      <c r="OY65" s="154"/>
      <c r="OZ65" s="154"/>
      <c r="PA65" s="154"/>
      <c r="PB65" s="154"/>
      <c r="PC65" s="154"/>
      <c r="PD65" s="154"/>
      <c r="PE65" s="154"/>
      <c r="PF65" s="154"/>
      <c r="PG65" s="154"/>
      <c r="PH65" s="154"/>
      <c r="PI65" s="154"/>
      <c r="PJ65" s="154"/>
      <c r="PK65" s="154"/>
      <c r="PL65" s="154"/>
      <c r="PM65" s="154"/>
      <c r="PN65" s="154"/>
      <c r="PO65" s="154"/>
      <c r="PP65" s="154"/>
      <c r="PQ65" s="154"/>
      <c r="PR65" s="154"/>
      <c r="PS65" s="154"/>
      <c r="PT65" s="154"/>
      <c r="PU65" s="154"/>
      <c r="PV65" s="154"/>
      <c r="PW65" s="154"/>
      <c r="PX65" s="154"/>
      <c r="PY65" s="154"/>
      <c r="PZ65" s="154"/>
      <c r="QA65" s="154"/>
      <c r="QB65" s="154"/>
      <c r="QC65" s="154"/>
      <c r="QD65" s="154"/>
      <c r="QE65" s="154"/>
      <c r="QF65" s="154"/>
      <c r="QG65" s="154"/>
      <c r="QH65" s="154"/>
      <c r="QI65" s="154"/>
      <c r="QJ65" s="154"/>
      <c r="QK65" s="154"/>
      <c r="QL65" s="154"/>
      <c r="QM65" s="154"/>
      <c r="QN65" s="154"/>
      <c r="QO65" s="154"/>
      <c r="QP65" s="154"/>
      <c r="QQ65" s="154"/>
      <c r="QR65" s="154"/>
      <c r="QS65" s="154"/>
      <c r="QT65" s="154"/>
      <c r="QU65" s="154"/>
      <c r="QV65" s="154"/>
      <c r="QW65" s="154"/>
      <c r="QX65" s="154"/>
      <c r="QY65" s="154"/>
      <c r="QZ65" s="154"/>
      <c r="RA65" s="154"/>
      <c r="RB65" s="154"/>
      <c r="RC65" s="154"/>
      <c r="RD65" s="154"/>
      <c r="RE65" s="154"/>
      <c r="RF65" s="154"/>
      <c r="RG65" s="154"/>
      <c r="RH65" s="154"/>
      <c r="RI65" s="154"/>
      <c r="RJ65" s="154"/>
      <c r="RK65" s="154"/>
      <c r="RL65" s="154"/>
      <c r="RM65" s="154"/>
      <c r="RN65" s="154"/>
      <c r="RO65" s="154"/>
      <c r="RP65" s="154"/>
      <c r="RQ65" s="154"/>
      <c r="RR65" s="154"/>
      <c r="RS65" s="154"/>
      <c r="RT65" s="154"/>
      <c r="RU65" s="154"/>
      <c r="RV65" s="154"/>
      <c r="RW65" s="154"/>
      <c r="RX65" s="154"/>
      <c r="RY65" s="154"/>
      <c r="RZ65" s="154"/>
      <c r="SA65" s="154"/>
      <c r="SB65" s="154"/>
      <c r="SC65" s="154"/>
      <c r="SD65" s="154"/>
      <c r="SE65" s="154"/>
      <c r="SF65" s="154"/>
      <c r="SG65" s="154"/>
      <c r="SH65" s="154"/>
      <c r="SI65" s="154"/>
      <c r="SJ65" s="154"/>
      <c r="SK65" s="154"/>
      <c r="SL65" s="154"/>
      <c r="SM65" s="154"/>
      <c r="SN65" s="154"/>
      <c r="SO65" s="154"/>
      <c r="SP65" s="154"/>
      <c r="SQ65" s="154"/>
      <c r="SR65" s="154"/>
      <c r="SS65" s="154"/>
      <c r="ST65" s="154"/>
      <c r="SU65" s="154"/>
      <c r="SV65" s="154"/>
      <c r="SW65" s="154"/>
      <c r="SX65" s="154"/>
      <c r="SY65" s="154"/>
      <c r="SZ65" s="154"/>
    </row>
    <row r="66" spans="3:520" ht="15" hidden="1" customHeight="1" outlineLevel="1" x14ac:dyDescent="0.35">
      <c r="D66" s="140" t="s">
        <v>79</v>
      </c>
      <c r="E66" s="102">
        <v>3</v>
      </c>
      <c r="F66" s="171">
        <f ca="1">IF(F$4&lt;&gt;"",
IF(AND(F$63&lt;0,OFFSET(F$30,0,$E66)&gt;0),
IF(SUM(F$63:F65)+OFFSET(F$30,0,$E66)&lt;0,OFFSET(F$30,0,$E66),ABS(SUM(F$63:F65))),
0),"")</f>
        <v>0</v>
      </c>
      <c r="G66" s="153">
        <f ca="1">IF(G$4&lt;&gt;"",IF(AND(G$63&lt;0,OFFSET(G$30,0,$E66)&lt;&gt;"",OFFSET(G$30,0,$E66)&gt;0),
IF((SUM(G$63:G65)+OFFSET(G$30,0,$E66)-IF(COLUMN(F$64)&gt;=COLUMN($F$64),F67,0)-IF(COLUMN(E$64)&gt;=COLUMN($F$64),E68,0)-IF(COLUMN(D$64)&gt;=COLUMN($F$64),D69,0)-IF(COLUMN(C$64)&gt;=COLUMN($F$64),C70,0)-IF(COLUMN(B$64)&gt;=COLUMN($F$64),B71,0)-IF(COLUMN(A$64)&gt;=COLUMN($F$64),A72,0))&lt;0,OFFSET(G$30,0,$E66)-IF(COLUMN(F$64)&gt;=COLUMN($F$64),F67,0)-IF(COLUMN(E$64)&gt;=COLUMN($F$64),E68,0)-IF(COLUMN(D$64)&gt;=COLUMN($F$64),D69,0)-IF(COLUMN(C$64)&gt;=COLUMN($F$64),C70,0)-IF(COLUMN(B$64)&gt;=COLUMN($F$64),B71,0)-IF(COLUMN(A$64)&gt;=COLUMN($F$64),A72,0),ABS(SUM(G$63:G65))),0),"")</f>
        <v>0</v>
      </c>
      <c r="H66" s="153">
        <f ca="1">IF(H$4&lt;&gt;"",IF(AND(H$63&lt;0,OFFSET(H$30,0,$E66)&lt;&gt;"",OFFSET(H$30,0,$E66)&gt;0),
IF((SUM(H$63:H65)+OFFSET(H$30,0,$E66)-IF(COLUMN(G$64)&gt;=COLUMN($F$64),G67,0)-IF(COLUMN(F$64)&gt;=COLUMN($F$64),F68,0)-IF(COLUMN(E$64)&gt;=COLUMN($F$64),E69,0)-IF(COLUMN(D$64)&gt;=COLUMN($F$64),D70,0)-IF(COLUMN(C$64)&gt;=COLUMN($F$64),C71,0)-IF(COLUMN(B$64)&gt;=COLUMN($F$64),B72,0))&lt;0,OFFSET(H$30,0,$E66)-IF(COLUMN(G$64)&gt;=COLUMN($F$64),G67,0)-IF(COLUMN(F$64)&gt;=COLUMN($F$64),F68,0)-IF(COLUMN(E$64)&gt;=COLUMN($F$64),E69,0)-IF(COLUMN(D$64)&gt;=COLUMN($F$64),D70,0)-IF(COLUMN(C$64)&gt;=COLUMN($F$64),C71,0)-IF(COLUMN(B$64)&gt;=COLUMN($F$64),B72,0),ABS(SUM(H$63:H65))),0),"")</f>
        <v>0</v>
      </c>
      <c r="I66" s="153">
        <f ca="1">IF(I$4&lt;&gt;"",IF(AND(I$63&lt;0,OFFSET(I$30,0,$E66)&lt;&gt;"",OFFSET(I$30,0,$E66)&gt;0),
IF((SUM(I$63:I65)+OFFSET(I$30,0,$E66)-IF(COLUMN(H$64)&gt;=COLUMN($F$64),H67,0)-IF(COLUMN(G$64)&gt;=COLUMN($F$64),G68,0)-IF(COLUMN(F$64)&gt;=COLUMN($F$64),F69,0)-IF(COLUMN(E$64)&gt;=COLUMN($F$64),E70,0)-IF(COLUMN(D$64)&gt;=COLUMN($F$64),D71,0)-IF(COLUMN(C$64)&gt;=COLUMN($F$64),C72,0))&lt;0,OFFSET(I$30,0,$E66)-IF(COLUMN(H$64)&gt;=COLUMN($F$64),H67,0)-IF(COLUMN(G$64)&gt;=COLUMN($F$64),G68,0)-IF(COLUMN(F$64)&gt;=COLUMN($F$64),F69,0)-IF(COLUMN(E$64)&gt;=COLUMN($F$64),E70,0)-IF(COLUMN(D$64)&gt;=COLUMN($F$64),D71,0)-IF(COLUMN(C$64)&gt;=COLUMN($F$64),C72,0),ABS(SUM(I$63:I65))),0),"")</f>
        <v>0</v>
      </c>
      <c r="J66" s="153">
        <f ca="1">IF(J$4&lt;&gt;"",IF(AND(J$63&lt;0,OFFSET(J$30,0,$E66)&lt;&gt;"",OFFSET(J$30,0,$E66)&gt;0),
IF((SUM(J$63:J65)+OFFSET(J$30,0,$E66)-IF(COLUMN(I$64)&gt;=COLUMN($F$64),I67,0)-IF(COLUMN(H$64)&gt;=COLUMN($F$64),H68,0)-IF(COLUMN(G$64)&gt;=COLUMN($F$64),G69,0)-IF(COLUMN(F$64)&gt;=COLUMN($F$64),F70,0)-IF(COLUMN(E$64)&gt;=COLUMN($F$64),E71,0)-IF(COLUMN(D$64)&gt;=COLUMN($F$64),D72,0))&lt;0,OFFSET(J$30,0,$E66)-IF(COLUMN(I$64)&gt;=COLUMN($F$64),I67,0)-IF(COLUMN(H$64)&gt;=COLUMN($F$64),H68,0)-IF(COLUMN(G$64)&gt;=COLUMN($F$64),G69,0)-IF(COLUMN(F$64)&gt;=COLUMN($F$64),F70,0)-IF(COLUMN(E$64)&gt;=COLUMN($F$64),E71,0)-IF(COLUMN(D$64)&gt;=COLUMN($F$64),D72,0),ABS(SUM(J$63:J65))),0),"")</f>
        <v>0</v>
      </c>
      <c r="K66" s="153">
        <f ca="1">IF(K$4&lt;&gt;"",IF(AND(K$63&lt;0,OFFSET(K$30,0,$E66)&lt;&gt;"",OFFSET(K$30,0,$E66)&gt;0),
IF((SUM(K$63:K65)+OFFSET(K$30,0,$E66)-IF(COLUMN(J$64)&gt;=COLUMN($F$64),J67,0)-IF(COLUMN(I$64)&gt;=COLUMN($F$64),I68,0)-IF(COLUMN(H$64)&gt;=COLUMN($F$64),H69,0)-IF(COLUMN(G$64)&gt;=COLUMN($F$64),G70,0)-IF(COLUMN(F$64)&gt;=COLUMN($F$64),F71,0)-IF(COLUMN(E$64)&gt;=COLUMN($F$64),E72,0))&lt;0,OFFSET(K$30,0,$E66)-IF(COLUMN(J$64)&gt;=COLUMN($F$64),J67,0)-IF(COLUMN(I$64)&gt;=COLUMN($F$64),I68,0)-IF(COLUMN(H$64)&gt;=COLUMN($F$64),H69,0)-IF(COLUMN(G$64)&gt;=COLUMN($F$64),G70,0)-IF(COLUMN(F$64)&gt;=COLUMN($F$64),F71,0)-IF(COLUMN(E$64)&gt;=COLUMN($F$64),E72,0),ABS(SUM(K$63:K65))),0),"")</f>
        <v>0</v>
      </c>
      <c r="L66" s="153">
        <f ca="1">IF(L$4&lt;&gt;"",IF(AND(L$63&lt;0,OFFSET(L$30,0,$E66)&lt;&gt;"",OFFSET(L$30,0,$E66)&gt;0),
IF((SUM(L$63:L65)+OFFSET(L$30,0,$E66)-IF(COLUMN(K$64)&gt;=COLUMN($F$64),K67,0)-IF(COLUMN(J$64)&gt;=COLUMN($F$64),J68,0)-IF(COLUMN(I$64)&gt;=COLUMN($F$64),I69,0)-IF(COLUMN(H$64)&gt;=COLUMN($F$64),H70,0)-IF(COLUMN(G$64)&gt;=COLUMN($F$64),G71,0)-IF(COLUMN(F$64)&gt;=COLUMN($F$64),F72,0))&lt;0,OFFSET(L$30,0,$E66)-IF(COLUMN(K$64)&gt;=COLUMN($F$64),K67,0)-IF(COLUMN(J$64)&gt;=COLUMN($F$64),J68,0)-IF(COLUMN(I$64)&gt;=COLUMN($F$64),I69,0)-IF(COLUMN(H$64)&gt;=COLUMN($F$64),H70,0)-IF(COLUMN(G$64)&gt;=COLUMN($F$64),G71,0)-IF(COLUMN(F$64)&gt;=COLUMN($F$64),F72,0),ABS(SUM(L$63:L65))),0),"")</f>
        <v>0</v>
      </c>
      <c r="M66" s="153">
        <f ca="1">IF(M$4&lt;&gt;"",IF(AND(M$63&lt;0,OFFSET(M$30,0,$E66)&lt;&gt;"",OFFSET(M$30,0,$E66)&gt;0),
IF((SUM(M$63:M65)+OFFSET(M$30,0,$E66)-IF(COLUMN(L$64)&gt;=COLUMN($F$64),L67,0)-IF(COLUMN(K$64)&gt;=COLUMN($F$64),K68,0)-IF(COLUMN(J$64)&gt;=COLUMN($F$64),J69,0)-IF(COLUMN(I$64)&gt;=COLUMN($F$64),I70,0)-IF(COLUMN(H$64)&gt;=COLUMN($F$64),H71,0)-IF(COLUMN(G$64)&gt;=COLUMN($F$64),G72,0))&lt;0,OFFSET(M$30,0,$E66)-IF(COLUMN(L$64)&gt;=COLUMN($F$64),L67,0)-IF(COLUMN(K$64)&gt;=COLUMN($F$64),K68,0)-IF(COLUMN(J$64)&gt;=COLUMN($F$64),J69,0)-IF(COLUMN(I$64)&gt;=COLUMN($F$64),I70,0)-IF(COLUMN(H$64)&gt;=COLUMN($F$64),H71,0)-IF(COLUMN(G$64)&gt;=COLUMN($F$64),G72,0),ABS(SUM(M$63:M65))),0),"")</f>
        <v>0</v>
      </c>
      <c r="N66" s="153">
        <f ca="1">IF(N$4&lt;&gt;"",IF(AND(N$63&lt;0,OFFSET(N$30,0,$E66)&lt;&gt;"",OFFSET(N$30,0,$E66)&gt;0),
IF((SUM(N$63:N65)+OFFSET(N$30,0,$E66)-IF(COLUMN(M$64)&gt;=COLUMN($F$64),M67,0)-IF(COLUMN(L$64)&gt;=COLUMN($F$64),L68,0)-IF(COLUMN(K$64)&gt;=COLUMN($F$64),K69,0)-IF(COLUMN(J$64)&gt;=COLUMN($F$64),J70,0)-IF(COLUMN(I$64)&gt;=COLUMN($F$64),I71,0)-IF(COLUMN(H$64)&gt;=COLUMN($F$64),H72,0))&lt;0,OFFSET(N$30,0,$E66)-IF(COLUMN(M$64)&gt;=COLUMN($F$64),M67,0)-IF(COLUMN(L$64)&gt;=COLUMN($F$64),L68,0)-IF(COLUMN(K$64)&gt;=COLUMN($F$64),K69,0)-IF(COLUMN(J$64)&gt;=COLUMN($F$64),J70,0)-IF(COLUMN(I$64)&gt;=COLUMN($F$64),I71,0)-IF(COLUMN(H$64)&gt;=COLUMN($F$64),H72,0),ABS(SUM(N$63:N65))),0),"")</f>
        <v>0</v>
      </c>
      <c r="O66" s="153">
        <f ca="1">IF(O$4&lt;&gt;"",IF(AND(O$63&lt;0,OFFSET(O$30,0,$E66)&lt;&gt;"",OFFSET(O$30,0,$E66)&gt;0),
IF((SUM(O$63:O65)+OFFSET(O$30,0,$E66)-IF(COLUMN(N$64)&gt;=COLUMN($F$64),N67,0)-IF(COLUMN(M$64)&gt;=COLUMN($F$64),M68,0)-IF(COLUMN(L$64)&gt;=COLUMN($F$64),L69,0)-IF(COLUMN(K$64)&gt;=COLUMN($F$64),K70,0)-IF(COLUMN(J$64)&gt;=COLUMN($F$64),J71,0)-IF(COLUMN(I$64)&gt;=COLUMN($F$64),I72,0))&lt;0,OFFSET(O$30,0,$E66)-IF(COLUMN(N$64)&gt;=COLUMN($F$64),N67,0)-IF(COLUMN(M$64)&gt;=COLUMN($F$64),M68,0)-IF(COLUMN(L$64)&gt;=COLUMN($F$64),L69,0)-IF(COLUMN(K$64)&gt;=COLUMN($F$64),K70,0)-IF(COLUMN(J$64)&gt;=COLUMN($F$64),J71,0)-IF(COLUMN(I$64)&gt;=COLUMN($F$64),I72,0),ABS(SUM(O$63:O65))),0),"")</f>
        <v>0</v>
      </c>
      <c r="P66" s="153">
        <f ca="1">IF(P$4&lt;&gt;"",IF(AND(P$63&lt;0,OFFSET(P$30,0,$E66)&lt;&gt;"",OFFSET(P$30,0,$E66)&gt;0),
IF((SUM(P$63:P65)+OFFSET(P$30,0,$E66)-IF(COLUMN(O$64)&gt;=COLUMN($F$64),O67,0)-IF(COLUMN(N$64)&gt;=COLUMN($F$64),N68,0)-IF(COLUMN(M$64)&gt;=COLUMN($F$64),M69,0)-IF(COLUMN(L$64)&gt;=COLUMN($F$64),L70,0)-IF(COLUMN(K$64)&gt;=COLUMN($F$64),K71,0)-IF(COLUMN(J$64)&gt;=COLUMN($F$64),J72,0))&lt;0,OFFSET(P$30,0,$E66)-IF(COLUMN(O$64)&gt;=COLUMN($F$64),O67,0)-IF(COLUMN(N$64)&gt;=COLUMN($F$64),N68,0)-IF(COLUMN(M$64)&gt;=COLUMN($F$64),M69,0)-IF(COLUMN(L$64)&gt;=COLUMN($F$64),L70,0)-IF(COLUMN(K$64)&gt;=COLUMN($F$64),K71,0)-IF(COLUMN(J$64)&gt;=COLUMN($F$64),J72,0),ABS(SUM(P$63:P65))),0),"")</f>
        <v>0</v>
      </c>
      <c r="Q66" s="153">
        <f ca="1">IF(Q$4&lt;&gt;"",IF(AND(Q$63&lt;0,OFFSET(Q$30,0,$E66)&lt;&gt;"",OFFSET(Q$30,0,$E66)&gt;0),
IF((SUM(Q$63:Q65)+OFFSET(Q$30,0,$E66)-IF(COLUMN(P$64)&gt;=COLUMN($F$64),P67,0)-IF(COLUMN(O$64)&gt;=COLUMN($F$64),O68,0)-IF(COLUMN(N$64)&gt;=COLUMN($F$64),N69,0)-IF(COLUMN(M$64)&gt;=COLUMN($F$64),M70,0)-IF(COLUMN(L$64)&gt;=COLUMN($F$64),L71,0)-IF(COLUMN(K$64)&gt;=COLUMN($F$64),K72,0))&lt;0,OFFSET(Q$30,0,$E66)-IF(COLUMN(P$64)&gt;=COLUMN($F$64),P67,0)-IF(COLUMN(O$64)&gt;=COLUMN($F$64),O68,0)-IF(COLUMN(N$64)&gt;=COLUMN($F$64),N69,0)-IF(COLUMN(M$64)&gt;=COLUMN($F$64),M70,0)-IF(COLUMN(L$64)&gt;=COLUMN($F$64),L71,0)-IF(COLUMN(K$64)&gt;=COLUMN($F$64),K72,0),ABS(SUM(Q$63:Q65))),0),"")</f>
        <v>0</v>
      </c>
      <c r="R66" s="153">
        <f ca="1">IF(R$4&lt;&gt;"",IF(AND(R$63&lt;0,OFFSET(R$30,0,$E66)&lt;&gt;"",OFFSET(R$30,0,$E66)&gt;0),
IF((SUM(R$63:R65)+OFFSET(R$30,0,$E66)-IF(COLUMN(Q$64)&gt;=COLUMN($F$64),Q67,0)-IF(COLUMN(P$64)&gt;=COLUMN($F$64),P68,0)-IF(COLUMN(O$64)&gt;=COLUMN($F$64),O69,0)-IF(COLUMN(N$64)&gt;=COLUMN($F$64),N70,0)-IF(COLUMN(M$64)&gt;=COLUMN($F$64),M71,0)-IF(COLUMN(L$64)&gt;=COLUMN($F$64),L72,0))&lt;0,OFFSET(R$30,0,$E66)-IF(COLUMN(Q$64)&gt;=COLUMN($F$64),Q67,0)-IF(COLUMN(P$64)&gt;=COLUMN($F$64),P68,0)-IF(COLUMN(O$64)&gt;=COLUMN($F$64),O69,0)-IF(COLUMN(N$64)&gt;=COLUMN($F$64),N70,0)-IF(COLUMN(M$64)&gt;=COLUMN($F$64),M71,0)-IF(COLUMN(L$64)&gt;=COLUMN($F$64),L72,0),ABS(SUM(R$63:R65))),0),"")</f>
        <v>0</v>
      </c>
      <c r="S66" s="153">
        <f ca="1">IF(S$4&lt;&gt;"",IF(AND(S$63&lt;0,OFFSET(S$30,0,$E66)&lt;&gt;"",OFFSET(S$30,0,$E66)&gt;0),
IF((SUM(S$63:S65)+OFFSET(S$30,0,$E66)-IF(COLUMN(R$64)&gt;=COLUMN($F$64),R67,0)-IF(COLUMN(Q$64)&gt;=COLUMN($F$64),Q68,0)-IF(COLUMN(P$64)&gt;=COLUMN($F$64),P69,0)-IF(COLUMN(O$64)&gt;=COLUMN($F$64),O70,0)-IF(COLUMN(N$64)&gt;=COLUMN($F$64),N71,0)-IF(COLUMN(M$64)&gt;=COLUMN($F$64),M72,0))&lt;0,OFFSET(S$30,0,$E66)-IF(COLUMN(R$64)&gt;=COLUMN($F$64),R67,0)-IF(COLUMN(Q$64)&gt;=COLUMN($F$64),Q68,0)-IF(COLUMN(P$64)&gt;=COLUMN($F$64),P69,0)-IF(COLUMN(O$64)&gt;=COLUMN($F$64),O70,0)-IF(COLUMN(N$64)&gt;=COLUMN($F$64),N71,0)-IF(COLUMN(M$64)&gt;=COLUMN($F$64),M72,0),ABS(SUM(S$63:S65))),0),"")</f>
        <v>0</v>
      </c>
      <c r="T66" s="153">
        <f ca="1">IF(T$4&lt;&gt;"",IF(AND(T$63&lt;0,OFFSET(T$30,0,$E66)&lt;&gt;"",OFFSET(T$30,0,$E66)&gt;0),
IF((SUM(T$63:T65)+OFFSET(T$30,0,$E66)-IF(COLUMN(S$64)&gt;=COLUMN($F$64),S67,0)-IF(COLUMN(R$64)&gt;=COLUMN($F$64),R68,0)-IF(COLUMN(Q$64)&gt;=COLUMN($F$64),Q69,0)-IF(COLUMN(P$64)&gt;=COLUMN($F$64),P70,0)-IF(COLUMN(O$64)&gt;=COLUMN($F$64),O71,0)-IF(COLUMN(N$64)&gt;=COLUMN($F$64),N72,0))&lt;0,OFFSET(T$30,0,$E66)-IF(COLUMN(S$64)&gt;=COLUMN($F$64),S67,0)-IF(COLUMN(R$64)&gt;=COLUMN($F$64),R68,0)-IF(COLUMN(Q$64)&gt;=COLUMN($F$64),Q69,0)-IF(COLUMN(P$64)&gt;=COLUMN($F$64),P70,0)-IF(COLUMN(O$64)&gt;=COLUMN($F$64),O71,0)-IF(COLUMN(N$64)&gt;=COLUMN($F$64),N72,0),ABS(SUM(T$63:T65))),0),"")</f>
        <v>0</v>
      </c>
      <c r="U66" s="153">
        <f ca="1">IF(U$4&lt;&gt;"",IF(AND(U$63&lt;0,OFFSET(U$30,0,$E66)&lt;&gt;"",OFFSET(U$30,0,$E66)&gt;0),
IF((SUM(U$63:U65)+OFFSET(U$30,0,$E66)-IF(COLUMN(T$64)&gt;=COLUMN($F$64),T67,0)-IF(COLUMN(S$64)&gt;=COLUMN($F$64),S68,0)-IF(COLUMN(R$64)&gt;=COLUMN($F$64),R69,0)-IF(COLUMN(Q$64)&gt;=COLUMN($F$64),Q70,0)-IF(COLUMN(P$64)&gt;=COLUMN($F$64),P71,0)-IF(COLUMN(O$64)&gt;=COLUMN($F$64),O72,0))&lt;0,OFFSET(U$30,0,$E66)-IF(COLUMN(T$64)&gt;=COLUMN($F$64),T67,0)-IF(COLUMN(S$64)&gt;=COLUMN($F$64),S68,0)-IF(COLUMN(R$64)&gt;=COLUMN($F$64),R69,0)-IF(COLUMN(Q$64)&gt;=COLUMN($F$64),Q70,0)-IF(COLUMN(P$64)&gt;=COLUMN($F$64),P71,0)-IF(COLUMN(O$64)&gt;=COLUMN($F$64),O72,0),ABS(SUM(U$63:U65))),0),"")</f>
        <v>0</v>
      </c>
      <c r="V66" s="153">
        <f ca="1">IF(V$4&lt;&gt;"",IF(AND(V$63&lt;0,OFFSET(V$30,0,$E66)&lt;&gt;"",OFFSET(V$30,0,$E66)&gt;0),
IF((SUM(V$63:V65)+OFFSET(V$30,0,$E66)-IF(COLUMN(U$64)&gt;=COLUMN($F$64),U67,0)-IF(COLUMN(T$64)&gt;=COLUMN($F$64),T68,0)-IF(COLUMN(S$64)&gt;=COLUMN($F$64),S69,0)-IF(COLUMN(R$64)&gt;=COLUMN($F$64),R70,0)-IF(COLUMN(Q$64)&gt;=COLUMN($F$64),Q71,0)-IF(COLUMN(P$64)&gt;=COLUMN($F$64),P72,0))&lt;0,OFFSET(V$30,0,$E66)-IF(COLUMN(U$64)&gt;=COLUMN($F$64),U67,0)-IF(COLUMN(T$64)&gt;=COLUMN($F$64),T68,0)-IF(COLUMN(S$64)&gt;=COLUMN($F$64),S69,0)-IF(COLUMN(R$64)&gt;=COLUMN($F$64),R70,0)-IF(COLUMN(Q$64)&gt;=COLUMN($F$64),Q71,0)-IF(COLUMN(P$64)&gt;=COLUMN($F$64),P72,0),ABS(SUM(V$63:V65))),0),"")</f>
        <v>0</v>
      </c>
      <c r="W66" s="153">
        <f ca="1">IF(W$4&lt;&gt;"",IF(AND(W$63&lt;0,OFFSET(W$30,0,$E66)&lt;&gt;"",OFFSET(W$30,0,$E66)&gt;0),
IF((SUM(W$63:W65)+OFFSET(W$30,0,$E66)-IF(COLUMN(V$64)&gt;=COLUMN($F$64),V67,0)-IF(COLUMN(U$64)&gt;=COLUMN($F$64),U68,0)-IF(COLUMN(T$64)&gt;=COLUMN($F$64),T69,0)-IF(COLUMN(S$64)&gt;=COLUMN($F$64),S70,0)-IF(COLUMN(R$64)&gt;=COLUMN($F$64),R71,0)-IF(COLUMN(Q$64)&gt;=COLUMN($F$64),Q72,0))&lt;0,OFFSET(W$30,0,$E66)-IF(COLUMN(V$64)&gt;=COLUMN($F$64),V67,0)-IF(COLUMN(U$64)&gt;=COLUMN($F$64),U68,0)-IF(COLUMN(T$64)&gt;=COLUMN($F$64),T69,0)-IF(COLUMN(S$64)&gt;=COLUMN($F$64),S70,0)-IF(COLUMN(R$64)&gt;=COLUMN($F$64),R71,0)-IF(COLUMN(Q$64)&gt;=COLUMN($F$64),Q72,0),ABS(SUM(W$63:W65))),0),"")</f>
        <v>0</v>
      </c>
      <c r="X66" s="153">
        <f ca="1">IF(X$4&lt;&gt;"",IF(AND(X$63&lt;0,OFFSET(X$30,0,$E66)&lt;&gt;"",OFFSET(X$30,0,$E66)&gt;0),
IF((SUM(X$63:X65)+OFFSET(X$30,0,$E66)-IF(COLUMN(W$64)&gt;=COLUMN($F$64),W67,0)-IF(COLUMN(V$64)&gt;=COLUMN($F$64),V68,0)-IF(COLUMN(U$64)&gt;=COLUMN($F$64),U69,0)-IF(COLUMN(T$64)&gt;=COLUMN($F$64),T70,0)-IF(COLUMN(S$64)&gt;=COLUMN($F$64),S71,0)-IF(COLUMN(R$64)&gt;=COLUMN($F$64),R72,0))&lt;0,OFFSET(X$30,0,$E66)-IF(COLUMN(W$64)&gt;=COLUMN($F$64),W67,0)-IF(COLUMN(V$64)&gt;=COLUMN($F$64),V68,0)-IF(COLUMN(U$64)&gt;=COLUMN($F$64),U69,0)-IF(COLUMN(T$64)&gt;=COLUMN($F$64),T70,0)-IF(COLUMN(S$64)&gt;=COLUMN($F$64),S71,0)-IF(COLUMN(R$64)&gt;=COLUMN($F$64),R72,0),ABS(SUM(X$63:X65))),0),"")</f>
        <v>0</v>
      </c>
      <c r="Y66" s="153">
        <f ca="1">IF(Y$4&lt;&gt;"",IF(AND(Y$63&lt;0,OFFSET(Y$30,0,$E66)&lt;&gt;"",OFFSET(Y$30,0,$E66)&gt;0),
IF((SUM(Y$63:Y65)+OFFSET(Y$30,0,$E66)-IF(COLUMN(X$64)&gt;=COLUMN($F$64),X67,0)-IF(COLUMN(W$64)&gt;=COLUMN($F$64),W68,0)-IF(COLUMN(V$64)&gt;=COLUMN($F$64),V69,0)-IF(COLUMN(U$64)&gt;=COLUMN($F$64),U70,0)-IF(COLUMN(T$64)&gt;=COLUMN($F$64),T71,0)-IF(COLUMN(S$64)&gt;=COLUMN($F$64),S72,0))&lt;0,OFFSET(Y$30,0,$E66)-IF(COLUMN(X$64)&gt;=COLUMN($F$64),X67,0)-IF(COLUMN(W$64)&gt;=COLUMN($F$64),W68,0)-IF(COLUMN(V$64)&gt;=COLUMN($F$64),V69,0)-IF(COLUMN(U$64)&gt;=COLUMN($F$64),U70,0)-IF(COLUMN(T$64)&gt;=COLUMN($F$64),T71,0)-IF(COLUMN(S$64)&gt;=COLUMN($F$64),S72,0),ABS(SUM(Y$63:Y65))),0),"")</f>
        <v>0</v>
      </c>
      <c r="Z66" s="153">
        <f ca="1">IF(Z$4&lt;&gt;"",IF(AND(Z$63&lt;0,OFFSET(Z$30,0,$E66)&lt;&gt;"",OFFSET(Z$30,0,$E66)&gt;0),
IF((SUM(Z$63:Z65)+OFFSET(Z$30,0,$E66)-IF(COLUMN(Y$64)&gt;=COLUMN($F$64),Y67,0)-IF(COLUMN(X$64)&gt;=COLUMN($F$64),X68,0)-IF(COLUMN(W$64)&gt;=COLUMN($F$64),W69,0)-IF(COLUMN(V$64)&gt;=COLUMN($F$64),V70,0)-IF(COLUMN(U$64)&gt;=COLUMN($F$64),U71,0)-IF(COLUMN(T$64)&gt;=COLUMN($F$64),T72,0))&lt;0,OFFSET(Z$30,0,$E66)-IF(COLUMN(Y$64)&gt;=COLUMN($F$64),Y67,0)-IF(COLUMN(X$64)&gt;=COLUMN($F$64),X68,0)-IF(COLUMN(W$64)&gt;=COLUMN($F$64),W69,0)-IF(COLUMN(V$64)&gt;=COLUMN($F$64),V70,0)-IF(COLUMN(U$64)&gt;=COLUMN($F$64),U71,0)-IF(COLUMN(T$64)&gt;=COLUMN($F$64),T72,0),ABS(SUM(Z$63:Z65))),0),"")</f>
        <v>0</v>
      </c>
      <c r="AA66" s="153">
        <f ca="1">IF(AA$4&lt;&gt;"",IF(AND(AA$63&lt;0,OFFSET(AA$30,0,$E66)&lt;&gt;"",OFFSET(AA$30,0,$E66)&gt;0),
IF((SUM(AA$63:AA65)+OFFSET(AA$30,0,$E66)-IF(COLUMN(Z$64)&gt;=COLUMN($F$64),Z67,0)-IF(COLUMN(Y$64)&gt;=COLUMN($F$64),Y68,0)-IF(COLUMN(X$64)&gt;=COLUMN($F$64),X69,0)-IF(COLUMN(W$64)&gt;=COLUMN($F$64),W70,0)-IF(COLUMN(V$64)&gt;=COLUMN($F$64),V71,0)-IF(COLUMN(U$64)&gt;=COLUMN($F$64),U72,0))&lt;0,OFFSET(AA$30,0,$E66)-IF(COLUMN(Z$64)&gt;=COLUMN($F$64),Z67,0)-IF(COLUMN(Y$64)&gt;=COLUMN($F$64),Y68,0)-IF(COLUMN(X$64)&gt;=COLUMN($F$64),X69,0)-IF(COLUMN(W$64)&gt;=COLUMN($F$64),W70,0)-IF(COLUMN(V$64)&gt;=COLUMN($F$64),V71,0)-IF(COLUMN(U$64)&gt;=COLUMN($F$64),U72,0),ABS(SUM(AA$63:AA65))),0),"")</f>
        <v>0</v>
      </c>
      <c r="AB66" s="153">
        <f ca="1">IF(AB$4&lt;&gt;"",IF(AND(AB$63&lt;0,OFFSET(AB$30,0,$E66)&lt;&gt;"",OFFSET(AB$30,0,$E66)&gt;0),
IF((SUM(AB$63:AB65)+OFFSET(AB$30,0,$E66)-IF(COLUMN(AA$64)&gt;=COLUMN($F$64),AA67,0)-IF(COLUMN(Z$64)&gt;=COLUMN($F$64),Z68,0)-IF(COLUMN(Y$64)&gt;=COLUMN($F$64),Y69,0)-IF(COLUMN(X$64)&gt;=COLUMN($F$64),X70,0)-IF(COLUMN(W$64)&gt;=COLUMN($F$64),W71,0)-IF(COLUMN(V$64)&gt;=COLUMN($F$64),V72,0))&lt;0,OFFSET(AB$30,0,$E66)-IF(COLUMN(AA$64)&gt;=COLUMN($F$64),AA67,0)-IF(COLUMN(Z$64)&gt;=COLUMN($F$64),Z68,0)-IF(COLUMN(Y$64)&gt;=COLUMN($F$64),Y69,0)-IF(COLUMN(X$64)&gt;=COLUMN($F$64),X70,0)-IF(COLUMN(W$64)&gt;=COLUMN($F$64),W71,0)-IF(COLUMN(V$64)&gt;=COLUMN($F$64),V72,0),ABS(SUM(AB$63:AB65))),0),"")</f>
        <v>0</v>
      </c>
      <c r="AC66" s="153">
        <f ca="1">IF(AC$4&lt;&gt;"",IF(AND(AC$63&lt;0,OFFSET(AC$30,0,$E66)&lt;&gt;"",OFFSET(AC$30,0,$E66)&gt;0),
IF((SUM(AC$63:AC65)+OFFSET(AC$30,0,$E66)-IF(COLUMN(AB$64)&gt;=COLUMN($F$64),AB67,0)-IF(COLUMN(AA$64)&gt;=COLUMN($F$64),AA68,0)-IF(COLUMN(Z$64)&gt;=COLUMN($F$64),Z69,0)-IF(COLUMN(Y$64)&gt;=COLUMN($F$64),Y70,0)-IF(COLUMN(X$64)&gt;=COLUMN($F$64),X71,0)-IF(COLUMN(W$64)&gt;=COLUMN($F$64),W72,0))&lt;0,OFFSET(AC$30,0,$E66)-IF(COLUMN(AB$64)&gt;=COLUMN($F$64),AB67,0)-IF(COLUMN(AA$64)&gt;=COLUMN($F$64),AA68,0)-IF(COLUMN(Z$64)&gt;=COLUMN($F$64),Z69,0)-IF(COLUMN(Y$64)&gt;=COLUMN($F$64),Y70,0)-IF(COLUMN(X$64)&gt;=COLUMN($F$64),X71,0)-IF(COLUMN(W$64)&gt;=COLUMN($F$64),W72,0),ABS(SUM(AC$63:AC65))),0),"")</f>
        <v>0</v>
      </c>
      <c r="AD66" s="153">
        <f ca="1">IF(AD$4&lt;&gt;"",IF(AND(AD$63&lt;0,OFFSET(AD$30,0,$E66)&lt;&gt;"",OFFSET(AD$30,0,$E66)&gt;0),
IF((SUM(AD$63:AD65)+OFFSET(AD$30,0,$E66)-IF(COLUMN(AC$64)&gt;=COLUMN($F$64),AC67,0)-IF(COLUMN(AB$64)&gt;=COLUMN($F$64),AB68,0)-IF(COLUMN(AA$64)&gt;=COLUMN($F$64),AA69,0)-IF(COLUMN(Z$64)&gt;=COLUMN($F$64),Z70,0)-IF(COLUMN(Y$64)&gt;=COLUMN($F$64),Y71,0)-IF(COLUMN(X$64)&gt;=COLUMN($F$64),X72,0))&lt;0,OFFSET(AD$30,0,$E66)-IF(COLUMN(AC$64)&gt;=COLUMN($F$64),AC67,0)-IF(COLUMN(AB$64)&gt;=COLUMN($F$64),AB68,0)-IF(COLUMN(AA$64)&gt;=COLUMN($F$64),AA69,0)-IF(COLUMN(Z$64)&gt;=COLUMN($F$64),Z70,0)-IF(COLUMN(Y$64)&gt;=COLUMN($F$64),Y71,0)-IF(COLUMN(X$64)&gt;=COLUMN($F$64),X72,0),ABS(SUM(AD$63:AD65))),0),"")</f>
        <v>0</v>
      </c>
      <c r="AE66" s="153">
        <f ca="1">IF(AE$4&lt;&gt;"",IF(AND(AE$63&lt;0,OFFSET(AE$30,0,$E66)&lt;&gt;"",OFFSET(AE$30,0,$E66)&gt;0),
IF((SUM(AE$63:AE65)+OFFSET(AE$30,0,$E66)-IF(COLUMN(AD$64)&gt;=COLUMN($F$64),AD67,0)-IF(COLUMN(AC$64)&gt;=COLUMN($F$64),AC68,0)-IF(COLUMN(AB$64)&gt;=COLUMN($F$64),AB69,0)-IF(COLUMN(AA$64)&gt;=COLUMN($F$64),AA70,0)-IF(COLUMN(Z$64)&gt;=COLUMN($F$64),Z71,0)-IF(COLUMN(Y$64)&gt;=COLUMN($F$64),Y72,0))&lt;0,OFFSET(AE$30,0,$E66)-IF(COLUMN(AD$64)&gt;=COLUMN($F$64),AD67,0)-IF(COLUMN(AC$64)&gt;=COLUMN($F$64),AC68,0)-IF(COLUMN(AB$64)&gt;=COLUMN($F$64),AB69,0)-IF(COLUMN(AA$64)&gt;=COLUMN($F$64),AA70,0)-IF(COLUMN(Z$64)&gt;=COLUMN($F$64),Z71,0)-IF(COLUMN(Y$64)&gt;=COLUMN($F$64),Y72,0),ABS(SUM(AE$63:AE65))),0),"")</f>
        <v>0</v>
      </c>
      <c r="AF66" s="153">
        <f ca="1">IF(AF$4&lt;&gt;"",IF(AND(AF$63&lt;0,OFFSET(AF$30,0,$E66)&lt;&gt;"",OFFSET(AF$30,0,$E66)&gt;0),
IF((SUM(AF$63:AF65)+OFFSET(AF$30,0,$E66)-IF(COLUMN(AE$64)&gt;=COLUMN($F$64),AE67,0)-IF(COLUMN(AD$64)&gt;=COLUMN($F$64),AD68,0)-IF(COLUMN(AC$64)&gt;=COLUMN($F$64),AC69,0)-IF(COLUMN(AB$64)&gt;=COLUMN($F$64),AB70,0)-IF(COLUMN(AA$64)&gt;=COLUMN($F$64),AA71,0)-IF(COLUMN(Z$64)&gt;=COLUMN($F$64),Z72,0))&lt;0,OFFSET(AF$30,0,$E66)-IF(COLUMN(AE$64)&gt;=COLUMN($F$64),AE67,0)-IF(COLUMN(AD$64)&gt;=COLUMN($F$64),AD68,0)-IF(COLUMN(AC$64)&gt;=COLUMN($F$64),AC69,0)-IF(COLUMN(AB$64)&gt;=COLUMN($F$64),AB70,0)-IF(COLUMN(AA$64)&gt;=COLUMN($F$64),AA71,0)-IF(COLUMN(Z$64)&gt;=COLUMN($F$64),Z72,0),ABS(SUM(AF$63:AF65))),0),"")</f>
        <v>0</v>
      </c>
      <c r="AG66" s="153">
        <f ca="1">IF(AG$4&lt;&gt;"",IF(AND(AG$63&lt;0,OFFSET(AG$30,0,$E66)&lt;&gt;"",OFFSET(AG$30,0,$E66)&gt;0),
IF((SUM(AG$63:AG65)+OFFSET(AG$30,0,$E66)-IF(COLUMN(AF$64)&gt;=COLUMN($F$64),AF67,0)-IF(COLUMN(AE$64)&gt;=COLUMN($F$64),AE68,0)-IF(COLUMN(AD$64)&gt;=COLUMN($F$64),AD69,0)-IF(COLUMN(AC$64)&gt;=COLUMN($F$64),AC70,0)-IF(COLUMN(AB$64)&gt;=COLUMN($F$64),AB71,0)-IF(COLUMN(AA$64)&gt;=COLUMN($F$64),AA72,0))&lt;0,OFFSET(AG$30,0,$E66)-IF(COLUMN(AF$64)&gt;=COLUMN($F$64),AF67,0)-IF(COLUMN(AE$64)&gt;=COLUMN($F$64),AE68,0)-IF(COLUMN(AD$64)&gt;=COLUMN($F$64),AD69,0)-IF(COLUMN(AC$64)&gt;=COLUMN($F$64),AC70,0)-IF(COLUMN(AB$64)&gt;=COLUMN($F$64),AB71,0)-IF(COLUMN(AA$64)&gt;=COLUMN($F$64),AA72,0),ABS(SUM(AG$63:AG65))),0),"")</f>
        <v>0</v>
      </c>
      <c r="AH66" s="153">
        <f ca="1">IF(AH$4&lt;&gt;"",IF(AND(AH$63&lt;0,OFFSET(AH$30,0,$E66)&lt;&gt;"",OFFSET(AH$30,0,$E66)&gt;0),
IF((SUM(AH$63:AH65)+OFFSET(AH$30,0,$E66)-IF(COLUMN(AG$64)&gt;=COLUMN($F$64),AG67,0)-IF(COLUMN(AF$64)&gt;=COLUMN($F$64),AF68,0)-IF(COLUMN(AE$64)&gt;=COLUMN($F$64),AE69,0)-IF(COLUMN(AD$64)&gt;=COLUMN($F$64),AD70,0)-IF(COLUMN(AC$64)&gt;=COLUMN($F$64),AC71,0)-IF(COLUMN(AB$64)&gt;=COLUMN($F$64),AB72,0))&lt;0,OFFSET(AH$30,0,$E66)-IF(COLUMN(AG$64)&gt;=COLUMN($F$64),AG67,0)-IF(COLUMN(AF$64)&gt;=COLUMN($F$64),AF68,0)-IF(COLUMN(AE$64)&gt;=COLUMN($F$64),AE69,0)-IF(COLUMN(AD$64)&gt;=COLUMN($F$64),AD70,0)-IF(COLUMN(AC$64)&gt;=COLUMN($F$64),AC71,0)-IF(COLUMN(AB$64)&gt;=COLUMN($F$64),AB72,0),ABS(SUM(AH$63:AH65))),0),"")</f>
        <v>0</v>
      </c>
      <c r="AI66" s="153">
        <f ca="1">IF(AI$4&lt;&gt;"",IF(AND(AI$63&lt;0,OFFSET(AI$30,0,$E66)&lt;&gt;"",OFFSET(AI$30,0,$E66)&gt;0),
IF((SUM(AI$63:AI65)+OFFSET(AI$30,0,$E66)-IF(COLUMN(AH$64)&gt;=COLUMN($F$64),AH67,0)-IF(COLUMN(AG$64)&gt;=COLUMN($F$64),AG68,0)-IF(COLUMN(AF$64)&gt;=COLUMN($F$64),AF69,0)-IF(COLUMN(AE$64)&gt;=COLUMN($F$64),AE70,0)-IF(COLUMN(AD$64)&gt;=COLUMN($F$64),AD71,0)-IF(COLUMN(AC$64)&gt;=COLUMN($F$64),AC72,0))&lt;0,OFFSET(AI$30,0,$E66)-IF(COLUMN(AH$64)&gt;=COLUMN($F$64),AH67,0)-IF(COLUMN(AG$64)&gt;=COLUMN($F$64),AG68,0)-IF(COLUMN(AF$64)&gt;=COLUMN($F$64),AF69,0)-IF(COLUMN(AE$64)&gt;=COLUMN($F$64),AE70,0)-IF(COLUMN(AD$64)&gt;=COLUMN($F$64),AD71,0)-IF(COLUMN(AC$64)&gt;=COLUMN($F$64),AC72,0),ABS(SUM(AI$63:AI65))),0),"")</f>
        <v>0</v>
      </c>
      <c r="AJ66" s="153">
        <f ca="1">IF(AJ$4&lt;&gt;"",IF(AND(AJ$63&lt;0,OFFSET(AJ$30,0,$E66)&lt;&gt;"",OFFSET(AJ$30,0,$E66)&gt;0),
IF((SUM(AJ$63:AJ65)+OFFSET(AJ$30,0,$E66)-IF(COLUMN(AI$64)&gt;=COLUMN($F$64),AI67,0)-IF(COLUMN(AH$64)&gt;=COLUMN($F$64),AH68,0)-IF(COLUMN(AG$64)&gt;=COLUMN($F$64),AG69,0)-IF(COLUMN(AF$64)&gt;=COLUMN($F$64),AF70,0)-IF(COLUMN(AE$64)&gt;=COLUMN($F$64),AE71,0)-IF(COLUMN(AD$64)&gt;=COLUMN($F$64),AD72,0))&lt;0,OFFSET(AJ$30,0,$E66)-IF(COLUMN(AI$64)&gt;=COLUMN($F$64),AI67,0)-IF(COLUMN(AH$64)&gt;=COLUMN($F$64),AH68,0)-IF(COLUMN(AG$64)&gt;=COLUMN($F$64),AG69,0)-IF(COLUMN(AF$64)&gt;=COLUMN($F$64),AF70,0)-IF(COLUMN(AE$64)&gt;=COLUMN($F$64),AE71,0)-IF(COLUMN(AD$64)&gt;=COLUMN($F$64),AD72,0),ABS(SUM(AJ$63:AJ65))),0),"")</f>
        <v>0</v>
      </c>
      <c r="AK66" s="153">
        <f ca="1">IF(AK$4&lt;&gt;"",IF(AND(AK$63&lt;0,OFFSET(AK$30,0,$E66)&lt;&gt;"",OFFSET(AK$30,0,$E66)&gt;0),
IF((SUM(AK$63:AK65)+OFFSET(AK$30,0,$E66)-IF(COLUMN(AJ$64)&gt;=COLUMN($F$64),AJ67,0)-IF(COLUMN(AI$64)&gt;=COLUMN($F$64),AI68,0)-IF(COLUMN(AH$64)&gt;=COLUMN($F$64),AH69,0)-IF(COLUMN(AG$64)&gt;=COLUMN($F$64),AG70,0)-IF(COLUMN(AF$64)&gt;=COLUMN($F$64),AF71,0)-IF(COLUMN(AE$64)&gt;=COLUMN($F$64),AE72,0))&lt;0,OFFSET(AK$30,0,$E66)-IF(COLUMN(AJ$64)&gt;=COLUMN($F$64),AJ67,0)-IF(COLUMN(AI$64)&gt;=COLUMN($F$64),AI68,0)-IF(COLUMN(AH$64)&gt;=COLUMN($F$64),AH69,0)-IF(COLUMN(AG$64)&gt;=COLUMN($F$64),AG70,0)-IF(COLUMN(AF$64)&gt;=COLUMN($F$64),AF71,0)-IF(COLUMN(AE$64)&gt;=COLUMN($F$64),AE72,0),ABS(SUM(AK$63:AK65))),0),"")</f>
        <v>0</v>
      </c>
      <c r="AL66" s="153">
        <f ca="1">IF(AL$4&lt;&gt;"",IF(AND(AL$63&lt;0,OFFSET(AL$30,0,$E66)&lt;&gt;"",OFFSET(AL$30,0,$E66)&gt;0),
IF((SUM(AL$63:AL65)+OFFSET(AL$30,0,$E66)-IF(COLUMN(AK$64)&gt;=COLUMN($F$64),AK67,0)-IF(COLUMN(AJ$64)&gt;=COLUMN($F$64),AJ68,0)-IF(COLUMN(AI$64)&gt;=COLUMN($F$64),AI69,0)-IF(COLUMN(AH$64)&gt;=COLUMN($F$64),AH70,0)-IF(COLUMN(AG$64)&gt;=COLUMN($F$64),AG71,0)-IF(COLUMN(AF$64)&gt;=COLUMN($F$64),AF72,0))&lt;0,OFFSET(AL$30,0,$E66)-IF(COLUMN(AK$64)&gt;=COLUMN($F$64),AK67,0)-IF(COLUMN(AJ$64)&gt;=COLUMN($F$64),AJ68,0)-IF(COLUMN(AI$64)&gt;=COLUMN($F$64),AI69,0)-IF(COLUMN(AH$64)&gt;=COLUMN($F$64),AH70,0)-IF(COLUMN(AG$64)&gt;=COLUMN($F$64),AG71,0)-IF(COLUMN(AF$64)&gt;=COLUMN($F$64),AF72,0),ABS(SUM(AL$63:AL65))),0),"")</f>
        <v>0</v>
      </c>
      <c r="AM66" s="153" t="str">
        <f ca="1">IF(AM$4&lt;&gt;"",IF(AND(AM$63&lt;0,OFFSET(AM$30,0,$E66)&lt;&gt;"",OFFSET(AM$30,0,$E66)&gt;0),
IF((SUM(AM$63:AM65)+OFFSET(AM$30,0,$E66)-IF(COLUMN(AL$64)&gt;=COLUMN($F$64),AL67,0)-IF(COLUMN(AK$64)&gt;=COLUMN($F$64),AK68,0)-IF(COLUMN(AJ$64)&gt;=COLUMN($F$64),AJ69,0)-IF(COLUMN(AI$64)&gt;=COLUMN($F$64),AI70,0)-IF(COLUMN(AH$64)&gt;=COLUMN($F$64),AH71,0)-IF(COLUMN(AG$64)&gt;=COLUMN($F$64),AG72,0))&lt;0,OFFSET(AM$30,0,$E66)-IF(COLUMN(AL$64)&gt;=COLUMN($F$64),AL67,0)-IF(COLUMN(AK$64)&gt;=COLUMN($F$64),AK68,0)-IF(COLUMN(AJ$64)&gt;=COLUMN($F$64),AJ69,0)-IF(COLUMN(AI$64)&gt;=COLUMN($F$64),AI70,0)-IF(COLUMN(AH$64)&gt;=COLUMN($F$64),AH71,0)-IF(COLUMN(AG$64)&gt;=COLUMN($F$64),AG72,0),ABS(SUM(AM$63:AM65))),0),"")</f>
        <v/>
      </c>
      <c r="AN66" s="153" t="str">
        <f ca="1">IF(AN$4&lt;&gt;"",IF(AND(AN$63&lt;0,OFFSET(AN$30,0,$E66)&lt;&gt;"",OFFSET(AN$30,0,$E66)&gt;0),
IF((SUM(AN$63:AN65)+OFFSET(AN$30,0,$E66)-IF(COLUMN(AM$64)&gt;=COLUMN($F$64),AM67,0)-IF(COLUMN(AL$64)&gt;=COLUMN($F$64),AL68,0)-IF(COLUMN(AK$64)&gt;=COLUMN($F$64),AK69,0)-IF(COLUMN(AJ$64)&gt;=COLUMN($F$64),AJ70,0)-IF(COLUMN(AI$64)&gt;=COLUMN($F$64),AI71,0)-IF(COLUMN(AH$64)&gt;=COLUMN($F$64),AH72,0))&lt;0,OFFSET(AN$30,0,$E66)-IF(COLUMN(AM$64)&gt;=COLUMN($F$64),AM67,0)-IF(COLUMN(AL$64)&gt;=COLUMN($F$64),AL68,0)-IF(COLUMN(AK$64)&gt;=COLUMN($F$64),AK69,0)-IF(COLUMN(AJ$64)&gt;=COLUMN($F$64),AJ70,0)-IF(COLUMN(AI$64)&gt;=COLUMN($F$64),AI71,0)-IF(COLUMN(AH$64)&gt;=COLUMN($F$64),AH72,0),ABS(SUM(AN$63:AN65))),0),"")</f>
        <v/>
      </c>
      <c r="AO66" s="153" t="str">
        <f ca="1">IF(AO$4&lt;&gt;"",IF(AND(AO$63&lt;0,OFFSET(AO$30,0,$E66)&lt;&gt;"",OFFSET(AO$30,0,$E66)&gt;0),
IF((SUM(AO$63:AO65)+OFFSET(AO$30,0,$E66)-IF(COLUMN(AN$64)&gt;=COLUMN($F$64),AN67,0)-IF(COLUMN(AM$64)&gt;=COLUMN($F$64),AM68,0)-IF(COLUMN(AL$64)&gt;=COLUMN($F$64),AL69,0)-IF(COLUMN(AK$64)&gt;=COLUMN($F$64),AK70,0)-IF(COLUMN(AJ$64)&gt;=COLUMN($F$64),AJ71,0)-IF(COLUMN(AI$64)&gt;=COLUMN($F$64),AI72,0))&lt;0,OFFSET(AO$30,0,$E66)-IF(COLUMN(AN$64)&gt;=COLUMN($F$64),AN67,0)-IF(COLUMN(AM$64)&gt;=COLUMN($F$64),AM68,0)-IF(COLUMN(AL$64)&gt;=COLUMN($F$64),AL69,0)-IF(COLUMN(AK$64)&gt;=COLUMN($F$64),AK70,0)-IF(COLUMN(AJ$64)&gt;=COLUMN($F$64),AJ71,0)-IF(COLUMN(AI$64)&gt;=COLUMN($F$64),AI72,0),ABS(SUM(AO$63:AO65))),0),"")</f>
        <v/>
      </c>
      <c r="AP66" s="153" t="str">
        <f ca="1">IF(AP$4&lt;&gt;"",IF(AND(AP$63&lt;0,OFFSET(AP$30,0,$E66)&lt;&gt;"",OFFSET(AP$30,0,$E66)&gt;0),
IF((SUM(AP$63:AP65)+OFFSET(AP$30,0,$E66)-IF(COLUMN(AO$64)&gt;=COLUMN($F$64),AO67,0)-IF(COLUMN(AN$64)&gt;=COLUMN($F$64),AN68,0)-IF(COLUMN(AM$64)&gt;=COLUMN($F$64),AM69,0)-IF(COLUMN(AL$64)&gt;=COLUMN($F$64),AL70,0)-IF(COLUMN(AK$64)&gt;=COLUMN($F$64),AK71,0)-IF(COLUMN(AJ$64)&gt;=COLUMN($F$64),AJ72,0))&lt;0,OFFSET(AP$30,0,$E66)-IF(COLUMN(AO$64)&gt;=COLUMN($F$64),AO67,0)-IF(COLUMN(AN$64)&gt;=COLUMN($F$64),AN68,0)-IF(COLUMN(AM$64)&gt;=COLUMN($F$64),AM69,0)-IF(COLUMN(AL$64)&gt;=COLUMN($F$64),AL70,0)-IF(COLUMN(AK$64)&gt;=COLUMN($F$64),AK71,0)-IF(COLUMN(AJ$64)&gt;=COLUMN($F$64),AJ72,0),ABS(SUM(AP$63:AP65))),0),"")</f>
        <v/>
      </c>
      <c r="AQ66" s="153" t="str">
        <f ca="1">IF(AQ$4&lt;&gt;"",IF(AND(AQ$63&lt;0,OFFSET(AQ$30,0,$E66)&lt;&gt;"",OFFSET(AQ$30,0,$E66)&gt;0),
IF((SUM(AQ$63:AQ65)+OFFSET(AQ$30,0,$E66)-IF(COLUMN(AP$64)&gt;=COLUMN($F$64),AP67,0)-IF(COLUMN(AO$64)&gt;=COLUMN($F$64),AO68,0)-IF(COLUMN(AN$64)&gt;=COLUMN($F$64),AN69,0)-IF(COLUMN(AM$64)&gt;=COLUMN($F$64),AM70,0)-IF(COLUMN(AL$64)&gt;=COLUMN($F$64),AL71,0)-IF(COLUMN(AK$64)&gt;=COLUMN($F$64),AK72,0))&lt;0,OFFSET(AQ$30,0,$E66)-IF(COLUMN(AP$64)&gt;=COLUMN($F$64),AP67,0)-IF(COLUMN(AO$64)&gt;=COLUMN($F$64),AO68,0)-IF(COLUMN(AN$64)&gt;=COLUMN($F$64),AN69,0)-IF(COLUMN(AM$64)&gt;=COLUMN($F$64),AM70,0)-IF(COLUMN(AL$64)&gt;=COLUMN($F$64),AL71,0)-IF(COLUMN(AK$64)&gt;=COLUMN($F$64),AK72,0),ABS(SUM(AQ$63:AQ65))),0),"")</f>
        <v/>
      </c>
      <c r="AR66" s="153" t="str">
        <f ca="1">IF(AR$4&lt;&gt;"",IF(AND(AR$63&lt;0,OFFSET(AR$30,0,$E66)&lt;&gt;"",OFFSET(AR$30,0,$E66)&gt;0),
IF((SUM(AR$63:AR65)+OFFSET(AR$30,0,$E66)-IF(COLUMN(AQ$64)&gt;=COLUMN($F$64),AQ67,0)-IF(COLUMN(AP$64)&gt;=COLUMN($F$64),AP68,0)-IF(COLUMN(AO$64)&gt;=COLUMN($F$64),AO69,0)-IF(COLUMN(AN$64)&gt;=COLUMN($F$64),AN70,0)-IF(COLUMN(AM$64)&gt;=COLUMN($F$64),AM71,0)-IF(COLUMN(AL$64)&gt;=COLUMN($F$64),AL72,0))&lt;0,OFFSET(AR$30,0,$E66)-IF(COLUMN(AQ$64)&gt;=COLUMN($F$64),AQ67,0)-IF(COLUMN(AP$64)&gt;=COLUMN($F$64),AP68,0)-IF(COLUMN(AO$64)&gt;=COLUMN($F$64),AO69,0)-IF(COLUMN(AN$64)&gt;=COLUMN($F$64),AN70,0)-IF(COLUMN(AM$64)&gt;=COLUMN($F$64),AM71,0)-IF(COLUMN(AL$64)&gt;=COLUMN($F$64),AL72,0),ABS(SUM(AR$63:AR65))),0),"")</f>
        <v/>
      </c>
      <c r="AS66" s="153" t="str">
        <f ca="1">IF(AS$4&lt;&gt;"",IF(AND(AS$63&lt;0,OFFSET(AS$30,0,$E66)&lt;&gt;"",OFFSET(AS$30,0,$E66)&gt;0),
IF((SUM(AS$63:AS65)+OFFSET(AS$30,0,$E66)-IF(COLUMN(AR$64)&gt;=COLUMN($F$64),AR67,0)-IF(COLUMN(AQ$64)&gt;=COLUMN($F$64),AQ68,0)-IF(COLUMN(AP$64)&gt;=COLUMN($F$64),AP69,0)-IF(COLUMN(AO$64)&gt;=COLUMN($F$64),AO70,0)-IF(COLUMN(AN$64)&gt;=COLUMN($F$64),AN71,0)-IF(COLUMN(AM$64)&gt;=COLUMN($F$64),AM72,0))&lt;0,OFFSET(AS$30,0,$E66)-IF(COLUMN(AR$64)&gt;=COLUMN($F$64),AR67,0)-IF(COLUMN(AQ$64)&gt;=COLUMN($F$64),AQ68,0)-IF(COLUMN(AP$64)&gt;=COLUMN($F$64),AP69,0)-IF(COLUMN(AO$64)&gt;=COLUMN($F$64),AO70,0)-IF(COLUMN(AN$64)&gt;=COLUMN($F$64),AN71,0)-IF(COLUMN(AM$64)&gt;=COLUMN($F$64),AM72,0),ABS(SUM(AS$63:AS65))),0),"")</f>
        <v/>
      </c>
      <c r="AT66" s="153" t="str">
        <f ca="1">IF(AT$4&lt;&gt;"",IF(AND(AT$63&lt;0,OFFSET(AT$30,0,$E66)&lt;&gt;"",OFFSET(AT$30,0,$E66)&gt;0),
IF((SUM(AT$63:AT65)+OFFSET(AT$30,0,$E66)-IF(COLUMN(AS$64)&gt;=COLUMN($F$64),AS67,0)-IF(COLUMN(AR$64)&gt;=COLUMN($F$64),AR68,0)-IF(COLUMN(AQ$64)&gt;=COLUMN($F$64),AQ69,0)-IF(COLUMN(AP$64)&gt;=COLUMN($F$64),AP70,0)-IF(COLUMN(AO$64)&gt;=COLUMN($F$64),AO71,0)-IF(COLUMN(AN$64)&gt;=COLUMN($F$64),AN72,0))&lt;0,OFFSET(AT$30,0,$E66)-IF(COLUMN(AS$64)&gt;=COLUMN($F$64),AS67,0)-IF(COLUMN(AR$64)&gt;=COLUMN($F$64),AR68,0)-IF(COLUMN(AQ$64)&gt;=COLUMN($F$64),AQ69,0)-IF(COLUMN(AP$64)&gt;=COLUMN($F$64),AP70,0)-IF(COLUMN(AO$64)&gt;=COLUMN($F$64),AO71,0)-IF(COLUMN(AN$64)&gt;=COLUMN($F$64),AN72,0),ABS(SUM(AT$63:AT65))),0),"")</f>
        <v/>
      </c>
      <c r="AU66" s="153" t="str">
        <f ca="1">IF(AU$4&lt;&gt;"",IF(AND(AU$63&lt;0,OFFSET(AU$30,0,$E66)&lt;&gt;"",OFFSET(AU$30,0,$E66)&gt;0),
IF((SUM(AU$63:AU65)+OFFSET(AU$30,0,$E66)-IF(COLUMN(AT$64)&gt;=COLUMN($F$64),AT67,0)-IF(COLUMN(AS$64)&gt;=COLUMN($F$64),AS68,0)-IF(COLUMN(AR$64)&gt;=COLUMN($F$64),AR69,0)-IF(COLUMN(AQ$64)&gt;=COLUMN($F$64),AQ70,0)-IF(COLUMN(AP$64)&gt;=COLUMN($F$64),AP71,0)-IF(COLUMN(AO$64)&gt;=COLUMN($F$64),AO72,0))&lt;0,OFFSET(AU$30,0,$E66)-IF(COLUMN(AT$64)&gt;=COLUMN($F$64),AT67,0)-IF(COLUMN(AS$64)&gt;=COLUMN($F$64),AS68,0)-IF(COLUMN(AR$64)&gt;=COLUMN($F$64),AR69,0)-IF(COLUMN(AQ$64)&gt;=COLUMN($F$64),AQ70,0)-IF(COLUMN(AP$64)&gt;=COLUMN($F$64),AP71,0)-IF(COLUMN(AO$64)&gt;=COLUMN($F$64),AO72,0),ABS(SUM(AU$63:AU65))),0),"")</f>
        <v/>
      </c>
      <c r="AV66" s="153" t="str">
        <f ca="1">IF(AV$4&lt;&gt;"",IF(AND(AV$63&lt;0,OFFSET(AV$30,0,$E66)&lt;&gt;"",OFFSET(AV$30,0,$E66)&gt;0),
IF((SUM(AV$63:AV65)+OFFSET(AV$30,0,$E66)-IF(COLUMN(AU$64)&gt;=COLUMN($F$64),AU67,0)-IF(COLUMN(AT$64)&gt;=COLUMN($F$64),AT68,0)-IF(COLUMN(AS$64)&gt;=COLUMN($F$64),AS69,0)-IF(COLUMN(AR$64)&gt;=COLUMN($F$64),AR70,0)-IF(COLUMN(AQ$64)&gt;=COLUMN($F$64),AQ71,0)-IF(COLUMN(AP$64)&gt;=COLUMN($F$64),AP72,0))&lt;0,OFFSET(AV$30,0,$E66)-IF(COLUMN(AU$64)&gt;=COLUMN($F$64),AU67,0)-IF(COLUMN(AT$64)&gt;=COLUMN($F$64),AT68,0)-IF(COLUMN(AS$64)&gt;=COLUMN($F$64),AS69,0)-IF(COLUMN(AR$64)&gt;=COLUMN($F$64),AR70,0)-IF(COLUMN(AQ$64)&gt;=COLUMN($F$64),AQ71,0)-IF(COLUMN(AP$64)&gt;=COLUMN($F$64),AP72,0),ABS(SUM(AV$63:AV65))),0),"")</f>
        <v/>
      </c>
      <c r="AW66" s="153" t="str">
        <f ca="1">IF(AW$4&lt;&gt;"",IF(AND(AW$63&lt;0,OFFSET(AW$30,0,$E66)&lt;&gt;"",OFFSET(AW$30,0,$E66)&gt;0),
IF((SUM(AW$63:AW65)+OFFSET(AW$30,0,$E66)-IF(COLUMN(AV$64)&gt;=COLUMN($F$64),AV67,0)-IF(COLUMN(AU$64)&gt;=COLUMN($F$64),AU68,0)-IF(COLUMN(AT$64)&gt;=COLUMN($F$64),AT69,0)-IF(COLUMN(AS$64)&gt;=COLUMN($F$64),AS70,0)-IF(COLUMN(AR$64)&gt;=COLUMN($F$64),AR71,0)-IF(COLUMN(AQ$64)&gt;=COLUMN($F$64),AQ72,0))&lt;0,OFFSET(AW$30,0,$E66)-IF(COLUMN(AV$64)&gt;=COLUMN($F$64),AV67,0)-IF(COLUMN(AU$64)&gt;=COLUMN($F$64),AU68,0)-IF(COLUMN(AT$64)&gt;=COLUMN($F$64),AT69,0)-IF(COLUMN(AS$64)&gt;=COLUMN($F$64),AS70,0)-IF(COLUMN(AR$64)&gt;=COLUMN($F$64),AR71,0)-IF(COLUMN(AQ$64)&gt;=COLUMN($F$64),AQ72,0),ABS(SUM(AW$63:AW65))),0),"")</f>
        <v/>
      </c>
      <c r="AX66" s="153" t="str">
        <f ca="1">IF(AX$4&lt;&gt;"",IF(AND(AX$63&lt;0,OFFSET(AX$30,0,$E66)&lt;&gt;"",OFFSET(AX$30,0,$E66)&gt;0),
IF((SUM(AX$63:AX65)+OFFSET(AX$30,0,$E66)-IF(COLUMN(AW$64)&gt;=COLUMN($F$64),AW67,0)-IF(COLUMN(AV$64)&gt;=COLUMN($F$64),AV68,0)-IF(COLUMN(AU$64)&gt;=COLUMN($F$64),AU69,0)-IF(COLUMN(AT$64)&gt;=COLUMN($F$64),AT70,0)-IF(COLUMN(AS$64)&gt;=COLUMN($F$64),AS71,0)-IF(COLUMN(AR$64)&gt;=COLUMN($F$64),AR72,0))&lt;0,OFFSET(AX$30,0,$E66)-IF(COLUMN(AW$64)&gt;=COLUMN($F$64),AW67,0)-IF(COLUMN(AV$64)&gt;=COLUMN($F$64),AV68,0)-IF(COLUMN(AU$64)&gt;=COLUMN($F$64),AU69,0)-IF(COLUMN(AT$64)&gt;=COLUMN($F$64),AT70,0)-IF(COLUMN(AS$64)&gt;=COLUMN($F$64),AS71,0)-IF(COLUMN(AR$64)&gt;=COLUMN($F$64),AR72,0),ABS(SUM(AX$63:AX65))),0),"")</f>
        <v/>
      </c>
      <c r="AY66" s="153" t="str">
        <f ca="1">IF(AY$4&lt;&gt;"",IF(AND(AY$63&lt;0,OFFSET(AY$30,0,$E66)&lt;&gt;"",OFFSET(AY$30,0,$E66)&gt;0),
IF((SUM(AY$63:AY65)+OFFSET(AY$30,0,$E66)-IF(COLUMN(AX$64)&gt;=COLUMN($F$64),AX67,0)-IF(COLUMN(AW$64)&gt;=COLUMN($F$64),AW68,0)-IF(COLUMN(AV$64)&gt;=COLUMN($F$64),AV69,0)-IF(COLUMN(AU$64)&gt;=COLUMN($F$64),AU70,0)-IF(COLUMN(AT$64)&gt;=COLUMN($F$64),AT71,0)-IF(COLUMN(AS$64)&gt;=COLUMN($F$64),AS72,0))&lt;0,OFFSET(AY$30,0,$E66)-IF(COLUMN(AX$64)&gt;=COLUMN($F$64),AX67,0)-IF(COLUMN(AW$64)&gt;=COLUMN($F$64),AW68,0)-IF(COLUMN(AV$64)&gt;=COLUMN($F$64),AV69,0)-IF(COLUMN(AU$64)&gt;=COLUMN($F$64),AU70,0)-IF(COLUMN(AT$64)&gt;=COLUMN($F$64),AT71,0)-IF(COLUMN(AS$64)&gt;=COLUMN($F$64),AS72,0),ABS(SUM(AY$63:AY65))),0),"")</f>
        <v/>
      </c>
      <c r="AZ66" s="153" t="str">
        <f ca="1">IF(AZ$4&lt;&gt;"",IF(AND(AZ$63&lt;0,OFFSET(AZ$30,0,$E66)&lt;&gt;"",OFFSET(AZ$30,0,$E66)&gt;0),
IF((SUM(AZ$63:AZ65)+OFFSET(AZ$30,0,$E66)-IF(COLUMN(AY$64)&gt;=COLUMN($F$64),AY67,0)-IF(COLUMN(AX$64)&gt;=COLUMN($F$64),AX68,0)-IF(COLUMN(AW$64)&gt;=COLUMN($F$64),AW69,0)-IF(COLUMN(AV$64)&gt;=COLUMN($F$64),AV70,0)-IF(COLUMN(AU$64)&gt;=COLUMN($F$64),AU71,0)-IF(COLUMN(AT$64)&gt;=COLUMN($F$64),AT72,0))&lt;0,OFFSET(AZ$30,0,$E66)-IF(COLUMN(AY$64)&gt;=COLUMN($F$64),AY67,0)-IF(COLUMN(AX$64)&gt;=COLUMN($F$64),AX68,0)-IF(COLUMN(AW$64)&gt;=COLUMN($F$64),AW69,0)-IF(COLUMN(AV$64)&gt;=COLUMN($F$64),AV70,0)-IF(COLUMN(AU$64)&gt;=COLUMN($F$64),AU71,0)-IF(COLUMN(AT$64)&gt;=COLUMN($F$64),AT72,0),ABS(SUM(AZ$63:AZ65))),0),"")</f>
        <v/>
      </c>
      <c r="BA66" s="153" t="str">
        <f ca="1">IF(BA$4&lt;&gt;"",IF(AND(BA$63&lt;0,OFFSET(BA$30,0,$E66)&lt;&gt;"",OFFSET(BA$30,0,$E66)&gt;0),
IF((SUM(BA$63:BA65)+OFFSET(BA$30,0,$E66)-IF(COLUMN(AZ$64)&gt;=COLUMN($F$64),AZ67,0)-IF(COLUMN(AY$64)&gt;=COLUMN($F$64),AY68,0)-IF(COLUMN(AX$64)&gt;=COLUMN($F$64),AX69,0)-IF(COLUMN(AW$64)&gt;=COLUMN($F$64),AW70,0)-IF(COLUMN(AV$64)&gt;=COLUMN($F$64),AV71,0)-IF(COLUMN(AU$64)&gt;=COLUMN($F$64),AU72,0))&lt;0,OFFSET(BA$30,0,$E66)-IF(COLUMN(AZ$64)&gt;=COLUMN($F$64),AZ67,0)-IF(COLUMN(AY$64)&gt;=COLUMN($F$64),AY68,0)-IF(COLUMN(AX$64)&gt;=COLUMN($F$64),AX69,0)-IF(COLUMN(AW$64)&gt;=COLUMN($F$64),AW70,0)-IF(COLUMN(AV$64)&gt;=COLUMN($F$64),AV71,0)-IF(COLUMN(AU$64)&gt;=COLUMN($F$64),AU72,0),ABS(SUM(BA$63:BA65))),0),"")</f>
        <v/>
      </c>
      <c r="BB66" s="153" t="str">
        <f ca="1">IF(BB$4&lt;&gt;"",IF(AND(BB$63&lt;0,OFFSET(BB$30,0,$E66)&lt;&gt;"",OFFSET(BB$30,0,$E66)&gt;0),
IF((SUM(BB$63:BB65)+OFFSET(BB$30,0,$E66)-IF(COLUMN(BA$64)&gt;=COLUMN($F$64),BA67,0)-IF(COLUMN(AZ$64)&gt;=COLUMN($F$64),AZ68,0)-IF(COLUMN(AY$64)&gt;=COLUMN($F$64),AY69,0)-IF(COLUMN(AX$64)&gt;=COLUMN($F$64),AX70,0)-IF(COLUMN(AW$64)&gt;=COLUMN($F$64),AW71,0)-IF(COLUMN(AV$64)&gt;=COLUMN($F$64),AV72,0))&lt;0,OFFSET(BB$30,0,$E66)-IF(COLUMN(BA$64)&gt;=COLUMN($F$64),BA67,0)-IF(COLUMN(AZ$64)&gt;=COLUMN($F$64),AZ68,0)-IF(COLUMN(AY$64)&gt;=COLUMN($F$64),AY69,0)-IF(COLUMN(AX$64)&gt;=COLUMN($F$64),AX70,0)-IF(COLUMN(AW$64)&gt;=COLUMN($F$64),AW71,0)-IF(COLUMN(AV$64)&gt;=COLUMN($F$64),AV72,0),ABS(SUM(BB$63:BB65))),0),"")</f>
        <v/>
      </c>
      <c r="BC66" s="153" t="str">
        <f ca="1">IF(BC$4&lt;&gt;"",IF(AND(BC$63&lt;0,OFFSET(BC$30,0,$E66)&lt;&gt;"",OFFSET(BC$30,0,$E66)&gt;0),
IF((SUM(BC$63:BC65)+OFFSET(BC$30,0,$E66)-IF(COLUMN(BB$64)&gt;=COLUMN($F$64),BB67,0)-IF(COLUMN(BA$64)&gt;=COLUMN($F$64),BA68,0)-IF(COLUMN(AZ$64)&gt;=COLUMN($F$64),AZ69,0)-IF(COLUMN(AY$64)&gt;=COLUMN($F$64),AY70,0)-IF(COLUMN(AX$64)&gt;=COLUMN($F$64),AX71,0)-IF(COLUMN(AW$64)&gt;=COLUMN($F$64),AW72,0))&lt;0,OFFSET(BC$30,0,$E66)-IF(COLUMN(BB$64)&gt;=COLUMN($F$64),BB67,0)-IF(COLUMN(BA$64)&gt;=COLUMN($F$64),BA68,0)-IF(COLUMN(AZ$64)&gt;=COLUMN($F$64),AZ69,0)-IF(COLUMN(AY$64)&gt;=COLUMN($F$64),AY70,0)-IF(COLUMN(AX$64)&gt;=COLUMN($F$64),AX71,0)-IF(COLUMN(AW$64)&gt;=COLUMN($F$64),AW72,0),ABS(SUM(BC$63:BC65))),0),"")</f>
        <v/>
      </c>
      <c r="BD66" s="153" t="str">
        <f ca="1">IF(BD$4&lt;&gt;"",IF(AND(BD$63&lt;0,OFFSET(BD$30,0,$E66)&lt;&gt;"",OFFSET(BD$30,0,$E66)&gt;0),
IF((SUM(BD$63:BD65)+OFFSET(BD$30,0,$E66)-IF(COLUMN(BC$64)&gt;=COLUMN($F$64),BC67,0)-IF(COLUMN(BB$64)&gt;=COLUMN($F$64),BB68,0)-IF(COLUMN(BA$64)&gt;=COLUMN($F$64),BA69,0)-IF(COLUMN(AZ$64)&gt;=COLUMN($F$64),AZ70,0)-IF(COLUMN(AY$64)&gt;=COLUMN($F$64),AY71,0)-IF(COLUMN(AX$64)&gt;=COLUMN($F$64),AX72,0))&lt;0,OFFSET(BD$30,0,$E66)-IF(COLUMN(BC$64)&gt;=COLUMN($F$64),BC67,0)-IF(COLUMN(BB$64)&gt;=COLUMN($F$64),BB68,0)-IF(COLUMN(BA$64)&gt;=COLUMN($F$64),BA69,0)-IF(COLUMN(AZ$64)&gt;=COLUMN($F$64),AZ70,0)-IF(COLUMN(AY$64)&gt;=COLUMN($F$64),AY71,0)-IF(COLUMN(AX$64)&gt;=COLUMN($F$64),AX72,0),ABS(SUM(BD$63:BD65))),0),"")</f>
        <v/>
      </c>
      <c r="BE66" s="153" t="str">
        <f ca="1">IF(BE$4&lt;&gt;"",IF(AND(BE$63&lt;0,OFFSET(BE$30,0,$E66)&lt;&gt;"",OFFSET(BE$30,0,$E66)&gt;0),
IF((SUM(BE$63:BE65)+OFFSET(BE$30,0,$E66)-IF(COLUMN(BD$64)&gt;=COLUMN($F$64),BD67,0)-IF(COLUMN(BC$64)&gt;=COLUMN($F$64),BC68,0)-IF(COLUMN(BB$64)&gt;=COLUMN($F$64),BB69,0)-IF(COLUMN(BA$64)&gt;=COLUMN($F$64),BA70,0)-IF(COLUMN(AZ$64)&gt;=COLUMN($F$64),AZ71,0)-IF(COLUMN(AY$64)&gt;=COLUMN($F$64),AY72,0))&lt;0,OFFSET(BE$30,0,$E66)-IF(COLUMN(BD$64)&gt;=COLUMN($F$64),BD67,0)-IF(COLUMN(BC$64)&gt;=COLUMN($F$64),BC68,0)-IF(COLUMN(BB$64)&gt;=COLUMN($F$64),BB69,0)-IF(COLUMN(BA$64)&gt;=COLUMN($F$64),BA70,0)-IF(COLUMN(AZ$64)&gt;=COLUMN($F$64),AZ71,0)-IF(COLUMN(AY$64)&gt;=COLUMN($F$64),AY72,0),ABS(SUM(BE$63:BE65))),0),"")</f>
        <v/>
      </c>
      <c r="BF66" s="153" t="str">
        <f ca="1">IF(BF$4&lt;&gt;"",IF(AND(BF$63&lt;0,OFFSET(BF$30,0,$E66)&lt;&gt;"",OFFSET(BF$30,0,$E66)&gt;0),
IF((SUM(BF$63:BF65)+OFFSET(BF$30,0,$E66)-IF(COLUMN(BE$64)&gt;=COLUMN($F$64),BE67,0)-IF(COLUMN(BD$64)&gt;=COLUMN($F$64),BD68,0)-IF(COLUMN(BC$64)&gt;=COLUMN($F$64),BC69,0)-IF(COLUMN(BB$64)&gt;=COLUMN($F$64),BB70,0)-IF(COLUMN(BA$64)&gt;=COLUMN($F$64),BA71,0)-IF(COLUMN(AZ$64)&gt;=COLUMN($F$64),AZ72,0))&lt;0,OFFSET(BF$30,0,$E66)-IF(COLUMN(BE$64)&gt;=COLUMN($F$64),BE67,0)-IF(COLUMN(BD$64)&gt;=COLUMN($F$64),BD68,0)-IF(COLUMN(BC$64)&gt;=COLUMN($F$64),BC69,0)-IF(COLUMN(BB$64)&gt;=COLUMN($F$64),BB70,0)-IF(COLUMN(BA$64)&gt;=COLUMN($F$64),BA71,0)-IF(COLUMN(AZ$64)&gt;=COLUMN($F$64),AZ72,0),ABS(SUM(BF$63:BF65))),0),"")</f>
        <v/>
      </c>
      <c r="BG66" s="153" t="str">
        <f ca="1">IF(BG$4&lt;&gt;"",IF(AND(BG$63&lt;0,OFFSET(BG$30,0,$E66)&lt;&gt;"",OFFSET(BG$30,0,$E66)&gt;0),
IF((SUM(BG$63:BG65)+OFFSET(BG$30,0,$E66)-IF(COLUMN(BF$64)&gt;=COLUMN($F$64),BF67,0)-IF(COLUMN(BE$64)&gt;=COLUMN($F$64),BE68,0)-IF(COLUMN(BD$64)&gt;=COLUMN($F$64),BD69,0)-IF(COLUMN(BC$64)&gt;=COLUMN($F$64),BC70,0)-IF(COLUMN(BB$64)&gt;=COLUMN($F$64),BB71,0)-IF(COLUMN(BA$64)&gt;=COLUMN($F$64),BA72,0))&lt;0,OFFSET(BG$30,0,$E66)-IF(COLUMN(BF$64)&gt;=COLUMN($F$64),BF67,0)-IF(COLUMN(BE$64)&gt;=COLUMN($F$64),BE68,0)-IF(COLUMN(BD$64)&gt;=COLUMN($F$64),BD69,0)-IF(COLUMN(BC$64)&gt;=COLUMN($F$64),BC70,0)-IF(COLUMN(BB$64)&gt;=COLUMN($F$64),BB71,0)-IF(COLUMN(BA$64)&gt;=COLUMN($F$64),BA72,0),ABS(SUM(BG$63:BG65))),0),"")</f>
        <v/>
      </c>
      <c r="BH66" s="153" t="str">
        <f ca="1">IF(BH$4&lt;&gt;"",IF(AND(BH$63&lt;0,OFFSET(BH$30,0,$E66)&lt;&gt;"",OFFSET(BH$30,0,$E66)&gt;0),
IF((SUM(BH$63:BH65)+OFFSET(BH$30,0,$E66)-IF(COLUMN(BG$64)&gt;=COLUMN($F$64),BG67,0)-IF(COLUMN(BF$64)&gt;=COLUMN($F$64),BF68,0)-IF(COLUMN(BE$64)&gt;=COLUMN($F$64),BE69,0)-IF(COLUMN(BD$64)&gt;=COLUMN($F$64),BD70,0)-IF(COLUMN(BC$64)&gt;=COLUMN($F$64),BC71,0)-IF(COLUMN(BB$64)&gt;=COLUMN($F$64),BB72,0))&lt;0,OFFSET(BH$30,0,$E66)-IF(COLUMN(BG$64)&gt;=COLUMN($F$64),BG67,0)-IF(COLUMN(BF$64)&gt;=COLUMN($F$64),BF68,0)-IF(COLUMN(BE$64)&gt;=COLUMN($F$64),BE69,0)-IF(COLUMN(BD$64)&gt;=COLUMN($F$64),BD70,0)-IF(COLUMN(BC$64)&gt;=COLUMN($F$64),BC71,0)-IF(COLUMN(BB$64)&gt;=COLUMN($F$64),BB72,0),ABS(SUM(BH$63:BH65))),0),"")</f>
        <v/>
      </c>
      <c r="BI66" s="153" t="str">
        <f ca="1">IF(BI$4&lt;&gt;"",IF(AND(BI$63&lt;0,OFFSET(BI$30,0,$E66)&lt;&gt;"",OFFSET(BI$30,0,$E66)&gt;0),
IF((SUM(BI$63:BI65)+OFFSET(BI$30,0,$E66)-IF(COLUMN(BH$64)&gt;=COLUMN($F$64),BH67,0)-IF(COLUMN(BG$64)&gt;=COLUMN($F$64),BG68,0)-IF(COLUMN(BF$64)&gt;=COLUMN($F$64),BF69,0)-IF(COLUMN(BE$64)&gt;=COLUMN($F$64),BE70,0)-IF(COLUMN(BD$64)&gt;=COLUMN($F$64),BD71,0)-IF(COLUMN(BC$64)&gt;=COLUMN($F$64),BC72,0))&lt;0,OFFSET(BI$30,0,$E66)-IF(COLUMN(BH$64)&gt;=COLUMN($F$64),BH67,0)-IF(COLUMN(BG$64)&gt;=COLUMN($F$64),BG68,0)-IF(COLUMN(BF$64)&gt;=COLUMN($F$64),BF69,0)-IF(COLUMN(BE$64)&gt;=COLUMN($F$64),BE70,0)-IF(COLUMN(BD$64)&gt;=COLUMN($F$64),BD71,0)-IF(COLUMN(BC$64)&gt;=COLUMN($F$64),BC72,0),ABS(SUM(BI$63:BI65))),0),"")</f>
        <v/>
      </c>
      <c r="BJ66" s="153" t="str">
        <f ca="1">IF(BJ$4&lt;&gt;"",IF(AND(BJ$63&lt;0,OFFSET(BJ$30,0,$E66)&lt;&gt;"",OFFSET(BJ$30,0,$E66)&gt;0),
IF((SUM(BJ$63:BJ65)+OFFSET(BJ$30,0,$E66)-IF(COLUMN(BI$64)&gt;=COLUMN($F$64),BI67,0)-IF(COLUMN(BH$64)&gt;=COLUMN($F$64),BH68,0)-IF(COLUMN(BG$64)&gt;=COLUMN($F$64),BG69,0)-IF(COLUMN(BF$64)&gt;=COLUMN($F$64),BF70,0)-IF(COLUMN(BE$64)&gt;=COLUMN($F$64),BE71,0)-IF(COLUMN(BD$64)&gt;=COLUMN($F$64),BD72,0))&lt;0,OFFSET(BJ$30,0,$E66)-IF(COLUMN(BI$64)&gt;=COLUMN($F$64),BI67,0)-IF(COLUMN(BH$64)&gt;=COLUMN($F$64),BH68,0)-IF(COLUMN(BG$64)&gt;=COLUMN($F$64),BG69,0)-IF(COLUMN(BF$64)&gt;=COLUMN($F$64),BF70,0)-IF(COLUMN(BE$64)&gt;=COLUMN($F$64),BE71,0)-IF(COLUMN(BD$64)&gt;=COLUMN($F$64),BD72,0),ABS(SUM(BJ$63:BJ65))),0),"")</f>
        <v/>
      </c>
      <c r="BK66" s="153" t="str">
        <f ca="1">IF(BK$4&lt;&gt;"",IF(AND(BK$63&lt;0,OFFSET(BK$30,0,$E66)&lt;&gt;"",OFFSET(BK$30,0,$E66)&gt;0),
IF((SUM(BK$63:BK65)+OFFSET(BK$30,0,$E66)-IF(COLUMN(BJ$64)&gt;=COLUMN($F$64),BJ67,0)-IF(COLUMN(BI$64)&gt;=COLUMN($F$64),BI68,0)-IF(COLUMN(BH$64)&gt;=COLUMN($F$64),BH69,0)-IF(COLUMN(BG$64)&gt;=COLUMN($F$64),BG70,0)-IF(COLUMN(BF$64)&gt;=COLUMN($F$64),BF71,0)-IF(COLUMN(BE$64)&gt;=COLUMN($F$64),BE72,0))&lt;0,OFFSET(BK$30,0,$E66)-IF(COLUMN(BJ$64)&gt;=COLUMN($F$64),BJ67,0)-IF(COLUMN(BI$64)&gt;=COLUMN($F$64),BI68,0)-IF(COLUMN(BH$64)&gt;=COLUMN($F$64),BH69,0)-IF(COLUMN(BG$64)&gt;=COLUMN($F$64),BG70,0)-IF(COLUMN(BF$64)&gt;=COLUMN($F$64),BF71,0)-IF(COLUMN(BE$64)&gt;=COLUMN($F$64),BE72,0),ABS(SUM(BK$63:BK65))),0),"")</f>
        <v/>
      </c>
      <c r="BL66" s="153" t="str">
        <f ca="1">IF(BL$4&lt;&gt;"",IF(AND(BL$63&lt;0,OFFSET(BL$30,0,$E66)&lt;&gt;"",OFFSET(BL$30,0,$E66)&gt;0),
IF((SUM(BL$63:BL65)+OFFSET(BL$30,0,$E66)-IF(COLUMN(BK$64)&gt;=COLUMN($F$64),BK67,0)-IF(COLUMN(BJ$64)&gt;=COLUMN($F$64),BJ68,0)-IF(COLUMN(BI$64)&gt;=COLUMN($F$64),BI69,0)-IF(COLUMN(BH$64)&gt;=COLUMN($F$64),BH70,0)-IF(COLUMN(BG$64)&gt;=COLUMN($F$64),BG71,0)-IF(COLUMN(BF$64)&gt;=COLUMN($F$64),BF72,0))&lt;0,OFFSET(BL$30,0,$E66)-IF(COLUMN(BK$64)&gt;=COLUMN($F$64),BK67,0)-IF(COLUMN(BJ$64)&gt;=COLUMN($F$64),BJ68,0)-IF(COLUMN(BI$64)&gt;=COLUMN($F$64),BI69,0)-IF(COLUMN(BH$64)&gt;=COLUMN($F$64),BH70,0)-IF(COLUMN(BG$64)&gt;=COLUMN($F$64),BG71,0)-IF(COLUMN(BF$64)&gt;=COLUMN($F$64),BF72,0),ABS(SUM(BL$63:BL65))),0),"")</f>
        <v/>
      </c>
      <c r="BM66" s="153" t="str">
        <f ca="1">IF(BM$4&lt;&gt;"",IF(AND(BM$63&lt;0,OFFSET(BM$30,0,$E66)&lt;&gt;"",OFFSET(BM$30,0,$E66)&gt;0),
IF((SUM(BM$63:BM65)+OFFSET(BM$30,0,$E66)-IF(COLUMN(BL$64)&gt;=COLUMN($F$64),BL67,0)-IF(COLUMN(BK$64)&gt;=COLUMN($F$64),BK68,0)-IF(COLUMN(BJ$64)&gt;=COLUMN($F$64),BJ69,0)-IF(COLUMN(BI$64)&gt;=COLUMN($F$64),BI70,0)-IF(COLUMN(BH$64)&gt;=COLUMN($F$64),BH71,0)-IF(COLUMN(BG$64)&gt;=COLUMN($F$64),BG72,0))&lt;0,OFFSET(BM$30,0,$E66)-IF(COLUMN(BL$64)&gt;=COLUMN($F$64),BL67,0)-IF(COLUMN(BK$64)&gt;=COLUMN($F$64),BK68,0)-IF(COLUMN(BJ$64)&gt;=COLUMN($F$64),BJ69,0)-IF(COLUMN(BI$64)&gt;=COLUMN($F$64),BI70,0)-IF(COLUMN(BH$64)&gt;=COLUMN($F$64),BH71,0)-IF(COLUMN(BG$64)&gt;=COLUMN($F$64),BG72,0),ABS(SUM(BM$63:BM65))),0),"")</f>
        <v/>
      </c>
      <c r="BN66" s="153" t="str">
        <f ca="1">IF(BN$4&lt;&gt;"",IF(AND(BN$63&lt;0,OFFSET(BN$30,0,$E66)&lt;&gt;"",OFFSET(BN$30,0,$E66)&gt;0),
IF((SUM(BN$63:BN65)+OFFSET(BN$30,0,$E66)-IF(COLUMN(BM$64)&gt;=COLUMN($F$64),BM67,0)-IF(COLUMN(BL$64)&gt;=COLUMN($F$64),BL68,0)-IF(COLUMN(BK$64)&gt;=COLUMN($F$64),BK69,0)-IF(COLUMN(BJ$64)&gt;=COLUMN($F$64),BJ70,0)-IF(COLUMN(BI$64)&gt;=COLUMN($F$64),BI71,0)-IF(COLUMN(BH$64)&gt;=COLUMN($F$64),BH72,0))&lt;0,OFFSET(BN$30,0,$E66)-IF(COLUMN(BM$64)&gt;=COLUMN($F$64),BM67,0)-IF(COLUMN(BL$64)&gt;=COLUMN($F$64),BL68,0)-IF(COLUMN(BK$64)&gt;=COLUMN($F$64),BK69,0)-IF(COLUMN(BJ$64)&gt;=COLUMN($F$64),BJ70,0)-IF(COLUMN(BI$64)&gt;=COLUMN($F$64),BI71,0)-IF(COLUMN(BH$64)&gt;=COLUMN($F$64),BH72,0),ABS(SUM(BN$63:BN65))),0),"")</f>
        <v/>
      </c>
      <c r="BO66" s="153" t="str">
        <f ca="1">IF(BO$4&lt;&gt;"",IF(AND(BO$63&lt;0,OFFSET(BO$30,0,$E66)&lt;&gt;"",OFFSET(BO$30,0,$E66)&gt;0),
IF((SUM(BO$63:BO65)+OFFSET(BO$30,0,$E66)-IF(COLUMN(BN$64)&gt;=COLUMN($F$64),BN67,0)-IF(COLUMN(BM$64)&gt;=COLUMN($F$64),BM68,0)-IF(COLUMN(BL$64)&gt;=COLUMN($F$64),BL69,0)-IF(COLUMN(BK$64)&gt;=COLUMN($F$64),BK70,0)-IF(COLUMN(BJ$64)&gt;=COLUMN($F$64),BJ71,0)-IF(COLUMN(BI$64)&gt;=COLUMN($F$64),BI72,0))&lt;0,OFFSET(BO$30,0,$E66)-IF(COLUMN(BN$64)&gt;=COLUMN($F$64),BN67,0)-IF(COLUMN(BM$64)&gt;=COLUMN($F$64),BM68,0)-IF(COLUMN(BL$64)&gt;=COLUMN($F$64),BL69,0)-IF(COLUMN(BK$64)&gt;=COLUMN($F$64),BK70,0)-IF(COLUMN(BJ$64)&gt;=COLUMN($F$64),BJ71,0)-IF(COLUMN(BI$64)&gt;=COLUMN($F$64),BI72,0),ABS(SUM(BO$63:BO65))),0),"")</f>
        <v/>
      </c>
      <c r="BP66" s="153" t="str">
        <f ca="1">IF(BP$4&lt;&gt;"",IF(AND(BP$63&lt;0,OFFSET(BP$30,0,$E66)&lt;&gt;"",OFFSET(BP$30,0,$E66)&gt;0),
IF((SUM(BP$63:BP65)+OFFSET(BP$30,0,$E66)-IF(COLUMN(BO$64)&gt;=COLUMN($F$64),BO67,0)-IF(COLUMN(BN$64)&gt;=COLUMN($F$64),BN68,0)-IF(COLUMN(BM$64)&gt;=COLUMN($F$64),BM69,0)-IF(COLUMN(BL$64)&gt;=COLUMN($F$64),BL70,0)-IF(COLUMN(BK$64)&gt;=COLUMN($F$64),BK71,0)-IF(COLUMN(BJ$64)&gt;=COLUMN($F$64),BJ72,0))&lt;0,OFFSET(BP$30,0,$E66)-IF(COLUMN(BO$64)&gt;=COLUMN($F$64),BO67,0)-IF(COLUMN(BN$64)&gt;=COLUMN($F$64),BN68,0)-IF(COLUMN(BM$64)&gt;=COLUMN($F$64),BM69,0)-IF(COLUMN(BL$64)&gt;=COLUMN($F$64),BL70,0)-IF(COLUMN(BK$64)&gt;=COLUMN($F$64),BK71,0)-IF(COLUMN(BJ$64)&gt;=COLUMN($F$64),BJ72,0),ABS(SUM(BP$63:BP65))),0),"")</f>
        <v/>
      </c>
      <c r="BQ66" s="153" t="str">
        <f ca="1">IF(BQ$4&lt;&gt;"",IF(AND(BQ$63&lt;0,OFFSET(BQ$30,0,$E66)&lt;&gt;"",OFFSET(BQ$30,0,$E66)&gt;0),
IF((SUM(BQ$63:BQ65)+OFFSET(BQ$30,0,$E66)-IF(COLUMN(BP$64)&gt;=COLUMN($F$64),BP67,0)-IF(COLUMN(BO$64)&gt;=COLUMN($F$64),BO68,0)-IF(COLUMN(BN$64)&gt;=COLUMN($F$64),BN69,0)-IF(COLUMN(BM$64)&gt;=COLUMN($F$64),BM70,0)-IF(COLUMN(BL$64)&gt;=COLUMN($F$64),BL71,0)-IF(COLUMN(BK$64)&gt;=COLUMN($F$64),BK72,0))&lt;0,OFFSET(BQ$30,0,$E66)-IF(COLUMN(BP$64)&gt;=COLUMN($F$64),BP67,0)-IF(COLUMN(BO$64)&gt;=COLUMN($F$64),BO68,0)-IF(COLUMN(BN$64)&gt;=COLUMN($F$64),BN69,0)-IF(COLUMN(BM$64)&gt;=COLUMN($F$64),BM70,0)-IF(COLUMN(BL$64)&gt;=COLUMN($F$64),BL71,0)-IF(COLUMN(BK$64)&gt;=COLUMN($F$64),BK72,0),ABS(SUM(BQ$63:BQ65))),0),"")</f>
        <v/>
      </c>
      <c r="BR66" s="153" t="str">
        <f ca="1">IF(BR$4&lt;&gt;"",IF(AND(BR$63&lt;0,OFFSET(BR$30,0,$E66)&lt;&gt;"",OFFSET(BR$30,0,$E66)&gt;0),
IF((SUM(BR$63:BR65)+OFFSET(BR$30,0,$E66)-IF(COLUMN(BQ$64)&gt;=COLUMN($F$64),BQ67,0)-IF(COLUMN(BP$64)&gt;=COLUMN($F$64),BP68,0)-IF(COLUMN(BO$64)&gt;=COLUMN($F$64),BO69,0)-IF(COLUMN(BN$64)&gt;=COLUMN($F$64),BN70,0)-IF(COLUMN(BM$64)&gt;=COLUMN($F$64),BM71,0)-IF(COLUMN(BL$64)&gt;=COLUMN($F$64),BL72,0))&lt;0,OFFSET(BR$30,0,$E66)-IF(COLUMN(BQ$64)&gt;=COLUMN($F$64),BQ67,0)-IF(COLUMN(BP$64)&gt;=COLUMN($F$64),BP68,0)-IF(COLUMN(BO$64)&gt;=COLUMN($F$64),BO69,0)-IF(COLUMN(BN$64)&gt;=COLUMN($F$64),BN70,0)-IF(COLUMN(BM$64)&gt;=COLUMN($F$64),BM71,0)-IF(COLUMN(BL$64)&gt;=COLUMN($F$64),BL72,0),ABS(SUM(BR$63:BR65))),0),"")</f>
        <v/>
      </c>
      <c r="BS66" s="153" t="str">
        <f ca="1">IF(BS$4&lt;&gt;"",IF(AND(BS$63&lt;0,OFFSET(BS$30,0,$E66)&lt;&gt;"",OFFSET(BS$30,0,$E66)&gt;0),
IF((SUM(BS$63:BS65)+OFFSET(BS$30,0,$E66)-IF(COLUMN(BR$64)&gt;=COLUMN($F$64),BR67,0)-IF(COLUMN(BQ$64)&gt;=COLUMN($F$64),BQ68,0)-IF(COLUMN(BP$64)&gt;=COLUMN($F$64),BP69,0)-IF(COLUMN(BO$64)&gt;=COLUMN($F$64),BO70,0)-IF(COLUMN(BN$64)&gt;=COLUMN($F$64),BN71,0)-IF(COLUMN(BM$64)&gt;=COLUMN($F$64),BM72,0))&lt;0,OFFSET(BS$30,0,$E66)-IF(COLUMN(BR$64)&gt;=COLUMN($F$64),BR67,0)-IF(COLUMN(BQ$64)&gt;=COLUMN($F$64),BQ68,0)-IF(COLUMN(BP$64)&gt;=COLUMN($F$64),BP69,0)-IF(COLUMN(BO$64)&gt;=COLUMN($F$64),BO70,0)-IF(COLUMN(BN$64)&gt;=COLUMN($F$64),BN71,0)-IF(COLUMN(BM$64)&gt;=COLUMN($F$64),BM72,0),ABS(SUM(BS$63:BS65))),0),"")</f>
        <v/>
      </c>
      <c r="BT66" s="153" t="str">
        <f ca="1">IF(BT$4&lt;&gt;"",IF(AND(BT$63&lt;0,OFFSET(BT$30,0,$E66)&lt;&gt;"",OFFSET(BT$30,0,$E66)&gt;0),
IF((SUM(BT$63:BT65)+OFFSET(BT$30,0,$E66)-IF(COLUMN(BS$64)&gt;=COLUMN($F$64),BS67,0)-IF(COLUMN(BR$64)&gt;=COLUMN($F$64),BR68,0)-IF(COLUMN(BQ$64)&gt;=COLUMN($F$64),BQ69,0)-IF(COLUMN(BP$64)&gt;=COLUMN($F$64),BP70,0)-IF(COLUMN(BO$64)&gt;=COLUMN($F$64),BO71,0)-IF(COLUMN(BN$64)&gt;=COLUMN($F$64),BN72,0))&lt;0,OFFSET(BT$30,0,$E66)-IF(COLUMN(BS$64)&gt;=COLUMN($F$64),BS67,0)-IF(COLUMN(BR$64)&gt;=COLUMN($F$64),BR68,0)-IF(COLUMN(BQ$64)&gt;=COLUMN($F$64),BQ69,0)-IF(COLUMN(BP$64)&gt;=COLUMN($F$64),BP70,0)-IF(COLUMN(BO$64)&gt;=COLUMN($F$64),BO71,0)-IF(COLUMN(BN$64)&gt;=COLUMN($F$64),BN72,0),ABS(SUM(BT$63:BT65))),0),"")</f>
        <v/>
      </c>
      <c r="BU66" s="153" t="str">
        <f ca="1">IF(BU$4&lt;&gt;"",IF(AND(BU$63&lt;0,OFFSET(BU$30,0,$E66)&lt;&gt;"",OFFSET(BU$30,0,$E66)&gt;0),
IF((SUM(BU$63:BU65)+OFFSET(BU$30,0,$E66)-IF(COLUMN(BT$64)&gt;=COLUMN($F$64),BT67,0)-IF(COLUMN(BS$64)&gt;=COLUMN($F$64),BS68,0)-IF(COLUMN(BR$64)&gt;=COLUMN($F$64),BR69,0)-IF(COLUMN(BQ$64)&gt;=COLUMN($F$64),BQ70,0)-IF(COLUMN(BP$64)&gt;=COLUMN($F$64),BP71,0)-IF(COLUMN(BO$64)&gt;=COLUMN($F$64),BO72,0))&lt;0,OFFSET(BU$30,0,$E66)-IF(COLUMN(BT$64)&gt;=COLUMN($F$64),BT67,0)-IF(COLUMN(BS$64)&gt;=COLUMN($F$64),BS68,0)-IF(COLUMN(BR$64)&gt;=COLUMN($F$64),BR69,0)-IF(COLUMN(BQ$64)&gt;=COLUMN($F$64),BQ70,0)-IF(COLUMN(BP$64)&gt;=COLUMN($F$64),BP71,0)-IF(COLUMN(BO$64)&gt;=COLUMN($F$64),BO72,0),ABS(SUM(BU$63:BU65))),0),"")</f>
        <v/>
      </c>
      <c r="BV66" s="153" t="str">
        <f ca="1">IF(BV$4&lt;&gt;"",IF(AND(BV$63&lt;0,OFFSET(BV$30,0,$E66)&lt;&gt;"",OFFSET(BV$30,0,$E66)&gt;0),
IF((SUM(BV$63:BV65)+OFFSET(BV$30,0,$E66)-IF(COLUMN(BU$64)&gt;=COLUMN($F$64),BU67,0)-IF(COLUMN(BT$64)&gt;=COLUMN($F$64),BT68,0)-IF(COLUMN(BS$64)&gt;=COLUMN($F$64),BS69,0)-IF(COLUMN(BR$64)&gt;=COLUMN($F$64),BR70,0)-IF(COLUMN(BQ$64)&gt;=COLUMN($F$64),BQ71,0)-IF(COLUMN(BP$64)&gt;=COLUMN($F$64),BP72,0))&lt;0,OFFSET(BV$30,0,$E66)-IF(COLUMN(BU$64)&gt;=COLUMN($F$64),BU67,0)-IF(COLUMN(BT$64)&gt;=COLUMN($F$64),BT68,0)-IF(COLUMN(BS$64)&gt;=COLUMN($F$64),BS69,0)-IF(COLUMN(BR$64)&gt;=COLUMN($F$64),BR70,0)-IF(COLUMN(BQ$64)&gt;=COLUMN($F$64),BQ71,0)-IF(COLUMN(BP$64)&gt;=COLUMN($F$64),BP72,0),ABS(SUM(BV$63:BV65))),0),"")</f>
        <v/>
      </c>
      <c r="BW66" s="153" t="str">
        <f ca="1">IF(BW$4&lt;&gt;"",IF(AND(BW$63&lt;0,OFFSET(BW$30,0,$E66)&lt;&gt;"",OFFSET(BW$30,0,$E66)&gt;0),
IF((SUM(BW$63:BW65)+OFFSET(BW$30,0,$E66)-IF(COLUMN(BV$64)&gt;=COLUMN($F$64),BV67,0)-IF(COLUMN(BU$64)&gt;=COLUMN($F$64),BU68,0)-IF(COLUMN(BT$64)&gt;=COLUMN($F$64),BT69,0)-IF(COLUMN(BS$64)&gt;=COLUMN($F$64),BS70,0)-IF(COLUMN(BR$64)&gt;=COLUMN($F$64),BR71,0)-IF(COLUMN(BQ$64)&gt;=COLUMN($F$64),BQ72,0))&lt;0,OFFSET(BW$30,0,$E66)-IF(COLUMN(BV$64)&gt;=COLUMN($F$64),BV67,0)-IF(COLUMN(BU$64)&gt;=COLUMN($F$64),BU68,0)-IF(COLUMN(BT$64)&gt;=COLUMN($F$64),BT69,0)-IF(COLUMN(BS$64)&gt;=COLUMN($F$64),BS70,0)-IF(COLUMN(BR$64)&gt;=COLUMN($F$64),BR71,0)-IF(COLUMN(BQ$64)&gt;=COLUMN($F$64),BQ72,0),ABS(SUM(BW$63:BW65))),0),"")</f>
        <v/>
      </c>
      <c r="BX66" s="153" t="str">
        <f ca="1">IF(BX$4&lt;&gt;"",IF(AND(BX$63&lt;0,OFFSET(BX$30,0,$E66)&lt;&gt;"",OFFSET(BX$30,0,$E66)&gt;0),
IF((SUM(BX$63:BX65)+OFFSET(BX$30,0,$E66)-IF(COLUMN(BW$64)&gt;=COLUMN($F$64),BW67,0)-IF(COLUMN(BV$64)&gt;=COLUMN($F$64),BV68,0)-IF(COLUMN(BU$64)&gt;=COLUMN($F$64),BU69,0)-IF(COLUMN(BT$64)&gt;=COLUMN($F$64),BT70,0)-IF(COLUMN(BS$64)&gt;=COLUMN($F$64),BS71,0)-IF(COLUMN(BR$64)&gt;=COLUMN($F$64),BR72,0))&lt;0,OFFSET(BX$30,0,$E66)-IF(COLUMN(BW$64)&gt;=COLUMN($F$64),BW67,0)-IF(COLUMN(BV$64)&gt;=COLUMN($F$64),BV68,0)-IF(COLUMN(BU$64)&gt;=COLUMN($F$64),BU69,0)-IF(COLUMN(BT$64)&gt;=COLUMN($F$64),BT70,0)-IF(COLUMN(BS$64)&gt;=COLUMN($F$64),BS71,0)-IF(COLUMN(BR$64)&gt;=COLUMN($F$64),BR72,0),ABS(SUM(BX$63:BX65))),0),"")</f>
        <v/>
      </c>
      <c r="BY66" s="153" t="str">
        <f ca="1">IF(BY$4&lt;&gt;"",IF(AND(BY$63&lt;0,OFFSET(BY$30,0,$E66)&lt;&gt;"",OFFSET(BY$30,0,$E66)&gt;0),
IF((SUM(BY$63:BY65)+OFFSET(BY$30,0,$E66)-IF(COLUMN(BX$64)&gt;=COLUMN($F$64),BX67,0)-IF(COLUMN(BW$64)&gt;=COLUMN($F$64),BW68,0)-IF(COLUMN(BV$64)&gt;=COLUMN($F$64),BV69,0)-IF(COLUMN(BU$64)&gt;=COLUMN($F$64),BU70,0)-IF(COLUMN(BT$64)&gt;=COLUMN($F$64),BT71,0)-IF(COLUMN(BS$64)&gt;=COLUMN($F$64),BS72,0))&lt;0,OFFSET(BY$30,0,$E66)-IF(COLUMN(BX$64)&gt;=COLUMN($F$64),BX67,0)-IF(COLUMN(BW$64)&gt;=COLUMN($F$64),BW68,0)-IF(COLUMN(BV$64)&gt;=COLUMN($F$64),BV69,0)-IF(COLUMN(BU$64)&gt;=COLUMN($F$64),BU70,0)-IF(COLUMN(BT$64)&gt;=COLUMN($F$64),BT71,0)-IF(COLUMN(BS$64)&gt;=COLUMN($F$64),BS72,0),ABS(SUM(BY$63:BY65))),0),"")</f>
        <v/>
      </c>
      <c r="BZ66" s="153" t="str">
        <f ca="1">IF(BZ$4&lt;&gt;"",IF(AND(BZ$63&lt;0,OFFSET(BZ$30,0,$E66)&lt;&gt;"",OFFSET(BZ$30,0,$E66)&gt;0),
IF((SUM(BZ$63:BZ65)+OFFSET(BZ$30,0,$E66)-IF(COLUMN(BY$64)&gt;=COLUMN($F$64),BY67,0)-IF(COLUMN(BX$64)&gt;=COLUMN($F$64),BX68,0)-IF(COLUMN(BW$64)&gt;=COLUMN($F$64),BW69,0)-IF(COLUMN(BV$64)&gt;=COLUMN($F$64),BV70,0)-IF(COLUMN(BU$64)&gt;=COLUMN($F$64),BU71,0)-IF(COLUMN(BT$64)&gt;=COLUMN($F$64),BT72,0))&lt;0,OFFSET(BZ$30,0,$E66)-IF(COLUMN(BY$64)&gt;=COLUMN($F$64),BY67,0)-IF(COLUMN(BX$64)&gt;=COLUMN($F$64),BX68,0)-IF(COLUMN(BW$64)&gt;=COLUMN($F$64),BW69,0)-IF(COLUMN(BV$64)&gt;=COLUMN($F$64),BV70,0)-IF(COLUMN(BU$64)&gt;=COLUMN($F$64),BU71,0)-IF(COLUMN(BT$64)&gt;=COLUMN($F$64),BT72,0),ABS(SUM(BZ$63:BZ65))),0),"")</f>
        <v/>
      </c>
      <c r="CA66" s="153" t="str">
        <f ca="1">IF(CA$4&lt;&gt;"",IF(AND(CA$63&lt;0,OFFSET(CA$30,0,$E66)&lt;&gt;"",OFFSET(CA$30,0,$E66)&gt;0),
IF((SUM(CA$63:CA65)+OFFSET(CA$30,0,$E66)-IF(COLUMN(BZ$64)&gt;=COLUMN($F$64),BZ67,0)-IF(COLUMN(BY$64)&gt;=COLUMN($F$64),BY68,0)-IF(COLUMN(BX$64)&gt;=COLUMN($F$64),BX69,0)-IF(COLUMN(BW$64)&gt;=COLUMN($F$64),BW70,0)-IF(COLUMN(BV$64)&gt;=COLUMN($F$64),BV71,0)-IF(COLUMN(BU$64)&gt;=COLUMN($F$64),BU72,0))&lt;0,OFFSET(CA$30,0,$E66)-IF(COLUMN(BZ$64)&gt;=COLUMN($F$64),BZ67,0)-IF(COLUMN(BY$64)&gt;=COLUMN($F$64),BY68,0)-IF(COLUMN(BX$64)&gt;=COLUMN($F$64),BX69,0)-IF(COLUMN(BW$64)&gt;=COLUMN($F$64),BW70,0)-IF(COLUMN(BV$64)&gt;=COLUMN($F$64),BV71,0)-IF(COLUMN(BU$64)&gt;=COLUMN($F$64),BU72,0),ABS(SUM(CA$63:CA65))),0),"")</f>
        <v/>
      </c>
      <c r="CB66" s="153" t="str">
        <f ca="1">IF(CB$4&lt;&gt;"",IF(AND(CB$63&lt;0,OFFSET(CB$30,0,$E66)&lt;&gt;"",OFFSET(CB$30,0,$E66)&gt;0),
IF((SUM(CB$63:CB65)+OFFSET(CB$30,0,$E66)-IF(COLUMN(CA$64)&gt;=COLUMN($F$64),CA67,0)-IF(COLUMN(BZ$64)&gt;=COLUMN($F$64),BZ68,0)-IF(COLUMN(BY$64)&gt;=COLUMN($F$64),BY69,0)-IF(COLUMN(BX$64)&gt;=COLUMN($F$64),BX70,0)-IF(COLUMN(BW$64)&gt;=COLUMN($F$64),BW71,0)-IF(COLUMN(BV$64)&gt;=COLUMN($F$64),BV72,0))&lt;0,OFFSET(CB$30,0,$E66)-IF(COLUMN(CA$64)&gt;=COLUMN($F$64),CA67,0)-IF(COLUMN(BZ$64)&gt;=COLUMN($F$64),BZ68,0)-IF(COLUMN(BY$64)&gt;=COLUMN($F$64),BY69,0)-IF(COLUMN(BX$64)&gt;=COLUMN($F$64),BX70,0)-IF(COLUMN(BW$64)&gt;=COLUMN($F$64),BW71,0)-IF(COLUMN(BV$64)&gt;=COLUMN($F$64),BV72,0),ABS(SUM(CB$63:CB65))),0),"")</f>
        <v/>
      </c>
      <c r="CC66" s="153" t="str">
        <f ca="1">IF(CC$4&lt;&gt;"",IF(AND(CC$63&lt;0,OFFSET(CC$30,0,$E66)&lt;&gt;"",OFFSET(CC$30,0,$E66)&gt;0),
IF((SUM(CC$63:CC65)+OFFSET(CC$30,0,$E66)-IF(COLUMN(CB$64)&gt;=COLUMN($F$64),CB67,0)-IF(COLUMN(CA$64)&gt;=COLUMN($F$64),CA68,0)-IF(COLUMN(BZ$64)&gt;=COLUMN($F$64),BZ69,0)-IF(COLUMN(BY$64)&gt;=COLUMN($F$64),BY70,0)-IF(COLUMN(BX$64)&gt;=COLUMN($F$64),BX71,0)-IF(COLUMN(BW$64)&gt;=COLUMN($F$64),BW72,0))&lt;0,OFFSET(CC$30,0,$E66)-IF(COLUMN(CB$64)&gt;=COLUMN($F$64),CB67,0)-IF(COLUMN(CA$64)&gt;=COLUMN($F$64),CA68,0)-IF(COLUMN(BZ$64)&gt;=COLUMN($F$64),BZ69,0)-IF(COLUMN(BY$64)&gt;=COLUMN($F$64),BY70,0)-IF(COLUMN(BX$64)&gt;=COLUMN($F$64),BX71,0)-IF(COLUMN(BW$64)&gt;=COLUMN($F$64),BW72,0),ABS(SUM(CC$63:CC65))),0),"")</f>
        <v/>
      </c>
      <c r="CD66" s="153" t="str">
        <f ca="1">IF(CD$4&lt;&gt;"",IF(AND(CD$63&lt;0,OFFSET(CD$30,0,$E66)&lt;&gt;"",OFFSET(CD$30,0,$E66)&gt;0),
IF((SUM(CD$63:CD65)+OFFSET(CD$30,0,$E66)-IF(COLUMN(CC$64)&gt;=COLUMN($F$64),CC67,0)-IF(COLUMN(CB$64)&gt;=COLUMN($F$64),CB68,0)-IF(COLUMN(CA$64)&gt;=COLUMN($F$64),CA69,0)-IF(COLUMN(BZ$64)&gt;=COLUMN($F$64),BZ70,0)-IF(COLUMN(BY$64)&gt;=COLUMN($F$64),BY71,0)-IF(COLUMN(BX$64)&gt;=COLUMN($F$64),BX72,0))&lt;0,OFFSET(CD$30,0,$E66)-IF(COLUMN(CC$64)&gt;=COLUMN($F$64),CC67,0)-IF(COLUMN(CB$64)&gt;=COLUMN($F$64),CB68,0)-IF(COLUMN(CA$64)&gt;=COLUMN($F$64),CA69,0)-IF(COLUMN(BZ$64)&gt;=COLUMN($F$64),BZ70,0)-IF(COLUMN(BY$64)&gt;=COLUMN($F$64),BY71,0)-IF(COLUMN(BX$64)&gt;=COLUMN($F$64),BX72,0),ABS(SUM(CD$63:CD65))),0),"")</f>
        <v/>
      </c>
      <c r="CE66" s="153" t="str">
        <f ca="1">IF(CE$4&lt;&gt;"",IF(AND(CE$63&lt;0,OFFSET(CE$30,0,$E66)&lt;&gt;"",OFFSET(CE$30,0,$E66)&gt;0),
IF((SUM(CE$63:CE65)+OFFSET(CE$30,0,$E66)-IF(COLUMN(CD$64)&gt;=COLUMN($F$64),CD67,0)-IF(COLUMN(CC$64)&gt;=COLUMN($F$64),CC68,0)-IF(COLUMN(CB$64)&gt;=COLUMN($F$64),CB69,0)-IF(COLUMN(CA$64)&gt;=COLUMN($F$64),CA70,0)-IF(COLUMN(BZ$64)&gt;=COLUMN($F$64),BZ71,0)-IF(COLUMN(BY$64)&gt;=COLUMN($F$64),BY72,0))&lt;0,OFFSET(CE$30,0,$E66)-IF(COLUMN(CD$64)&gt;=COLUMN($F$64),CD67,0)-IF(COLUMN(CC$64)&gt;=COLUMN($F$64),CC68,0)-IF(COLUMN(CB$64)&gt;=COLUMN($F$64),CB69,0)-IF(COLUMN(CA$64)&gt;=COLUMN($F$64),CA70,0)-IF(COLUMN(BZ$64)&gt;=COLUMN($F$64),BZ71,0)-IF(COLUMN(BY$64)&gt;=COLUMN($F$64),BY72,0),ABS(SUM(CE$63:CE65))),0),"")</f>
        <v/>
      </c>
      <c r="CF66" s="153" t="str">
        <f ca="1">IF(CF$4&lt;&gt;"",IF(AND(CF$63&lt;0,OFFSET(CF$30,0,$E66)&lt;&gt;"",OFFSET(CF$30,0,$E66)&gt;0),
IF((SUM(CF$63:CF65)+OFFSET(CF$30,0,$E66)-IF(COLUMN(CE$64)&gt;=COLUMN($F$64),CE67,0)-IF(COLUMN(CD$64)&gt;=COLUMN($F$64),CD68,0)-IF(COLUMN(CC$64)&gt;=COLUMN($F$64),CC69,0)-IF(COLUMN(CB$64)&gt;=COLUMN($F$64),CB70,0)-IF(COLUMN(CA$64)&gt;=COLUMN($F$64),CA71,0)-IF(COLUMN(BZ$64)&gt;=COLUMN($F$64),BZ72,0))&lt;0,OFFSET(CF$30,0,$E66)-IF(COLUMN(CE$64)&gt;=COLUMN($F$64),CE67,0)-IF(COLUMN(CD$64)&gt;=COLUMN($F$64),CD68,0)-IF(COLUMN(CC$64)&gt;=COLUMN($F$64),CC69,0)-IF(COLUMN(CB$64)&gt;=COLUMN($F$64),CB70,0)-IF(COLUMN(CA$64)&gt;=COLUMN($F$64),CA71,0)-IF(COLUMN(BZ$64)&gt;=COLUMN($F$64),BZ72,0),ABS(SUM(CF$63:CF65))),0),"")</f>
        <v/>
      </c>
      <c r="CG66" s="153" t="str">
        <f ca="1">IF(CG$4&lt;&gt;"",IF(AND(CG$63&lt;0,OFFSET(CG$30,0,$E66)&lt;&gt;"",OFFSET(CG$30,0,$E66)&gt;0),
IF((SUM(CG$63:CG65)+OFFSET(CG$30,0,$E66)-IF(COLUMN(CF$64)&gt;=COLUMN($F$64),CF67,0)-IF(COLUMN(CE$64)&gt;=COLUMN($F$64),CE68,0)-IF(COLUMN(CD$64)&gt;=COLUMN($F$64),CD69,0)-IF(COLUMN(CC$64)&gt;=COLUMN($F$64),CC70,0)-IF(COLUMN(CB$64)&gt;=COLUMN($F$64),CB71,0)-IF(COLUMN(CA$64)&gt;=COLUMN($F$64),CA72,0))&lt;0,OFFSET(CG$30,0,$E66)-IF(COLUMN(CF$64)&gt;=COLUMN($F$64),CF67,0)-IF(COLUMN(CE$64)&gt;=COLUMN($F$64),CE68,0)-IF(COLUMN(CD$64)&gt;=COLUMN($F$64),CD69,0)-IF(COLUMN(CC$64)&gt;=COLUMN($F$64),CC70,0)-IF(COLUMN(CB$64)&gt;=COLUMN($F$64),CB71,0)-IF(COLUMN(CA$64)&gt;=COLUMN($F$64),CA72,0),ABS(SUM(CG$63:CG65))),0),"")</f>
        <v/>
      </c>
      <c r="CH66" s="153" t="str">
        <f ca="1">IF(CH$4&lt;&gt;"",IF(AND(CH$63&lt;0,OFFSET(CH$30,0,$E66)&lt;&gt;"",OFFSET(CH$30,0,$E66)&gt;0),
IF((SUM(CH$63:CH65)+OFFSET(CH$30,0,$E66)-IF(COLUMN(CG$64)&gt;=COLUMN($F$64),CG67,0)-IF(COLUMN(CF$64)&gt;=COLUMN($F$64),CF68,0)-IF(COLUMN(CE$64)&gt;=COLUMN($F$64),CE69,0)-IF(COLUMN(CD$64)&gt;=COLUMN($F$64),CD70,0)-IF(COLUMN(CC$64)&gt;=COLUMN($F$64),CC71,0)-IF(COLUMN(CB$64)&gt;=COLUMN($F$64),CB72,0))&lt;0,OFFSET(CH$30,0,$E66)-IF(COLUMN(CG$64)&gt;=COLUMN($F$64),CG67,0)-IF(COLUMN(CF$64)&gt;=COLUMN($F$64),CF68,0)-IF(COLUMN(CE$64)&gt;=COLUMN($F$64),CE69,0)-IF(COLUMN(CD$64)&gt;=COLUMN($F$64),CD70,0)-IF(COLUMN(CC$64)&gt;=COLUMN($F$64),CC71,0)-IF(COLUMN(CB$64)&gt;=COLUMN($F$64),CB72,0),ABS(SUM(CH$63:CH65))),0),"")</f>
        <v/>
      </c>
      <c r="CI66" s="153" t="str">
        <f ca="1">IF(CI$4&lt;&gt;"",IF(AND(CI$63&lt;0,OFFSET(CI$30,0,$E66)&lt;&gt;"",OFFSET(CI$30,0,$E66)&gt;0),
IF((SUM(CI$63:CI65)+OFFSET(CI$30,0,$E66)-IF(COLUMN(CH$64)&gt;=COLUMN($F$64),CH67,0)-IF(COLUMN(CG$64)&gt;=COLUMN($F$64),CG68,0)-IF(COLUMN(CF$64)&gt;=COLUMN($F$64),CF69,0)-IF(COLUMN(CE$64)&gt;=COLUMN($F$64),CE70,0)-IF(COLUMN(CD$64)&gt;=COLUMN($F$64),CD71,0)-IF(COLUMN(CC$64)&gt;=COLUMN($F$64),CC72,0))&lt;0,OFFSET(CI$30,0,$E66)-IF(COLUMN(CH$64)&gt;=COLUMN($F$64),CH67,0)-IF(COLUMN(CG$64)&gt;=COLUMN($F$64),CG68,0)-IF(COLUMN(CF$64)&gt;=COLUMN($F$64),CF69,0)-IF(COLUMN(CE$64)&gt;=COLUMN($F$64),CE70,0)-IF(COLUMN(CD$64)&gt;=COLUMN($F$64),CD71,0)-IF(COLUMN(CC$64)&gt;=COLUMN($F$64),CC72,0),ABS(SUM(CI$63:CI65))),0),"")</f>
        <v/>
      </c>
      <c r="CJ66" s="153" t="str">
        <f ca="1">IF(CJ$4&lt;&gt;"",IF(AND(CJ$63&lt;0,OFFSET(CJ$30,0,$E66)&lt;&gt;"",OFFSET(CJ$30,0,$E66)&gt;0),
IF((SUM(CJ$63:CJ65)+OFFSET(CJ$30,0,$E66)-IF(COLUMN(CI$64)&gt;=COLUMN($F$64),CI67,0)-IF(COLUMN(CH$64)&gt;=COLUMN($F$64),CH68,0)-IF(COLUMN(CG$64)&gt;=COLUMN($F$64),CG69,0)-IF(COLUMN(CF$64)&gt;=COLUMN($F$64),CF70,0)-IF(COLUMN(CE$64)&gt;=COLUMN($F$64),CE71,0)-IF(COLUMN(CD$64)&gt;=COLUMN($F$64),CD72,0))&lt;0,OFFSET(CJ$30,0,$E66)-IF(COLUMN(CI$64)&gt;=COLUMN($F$64),CI67,0)-IF(COLUMN(CH$64)&gt;=COLUMN($F$64),CH68,0)-IF(COLUMN(CG$64)&gt;=COLUMN($F$64),CG69,0)-IF(COLUMN(CF$64)&gt;=COLUMN($F$64),CF70,0)-IF(COLUMN(CE$64)&gt;=COLUMN($F$64),CE71,0)-IF(COLUMN(CD$64)&gt;=COLUMN($F$64),CD72,0),ABS(SUM(CJ$63:CJ65))),0),"")</f>
        <v/>
      </c>
      <c r="CK66" s="153" t="str">
        <f ca="1">IF(CK$4&lt;&gt;"",IF(AND(CK$63&lt;0,OFFSET(CK$30,0,$E66)&lt;&gt;"",OFFSET(CK$30,0,$E66)&gt;0),
IF((SUM(CK$63:CK65)+OFFSET(CK$30,0,$E66)-IF(COLUMN(CJ$64)&gt;=COLUMN($F$64),CJ67,0)-IF(COLUMN(CI$64)&gt;=COLUMN($F$64),CI68,0)-IF(COLUMN(CH$64)&gt;=COLUMN($F$64),CH69,0)-IF(COLUMN(CG$64)&gt;=COLUMN($F$64),CG70,0)-IF(COLUMN(CF$64)&gt;=COLUMN($F$64),CF71,0)-IF(COLUMN(CE$64)&gt;=COLUMN($F$64),CE72,0))&lt;0,OFFSET(CK$30,0,$E66)-IF(COLUMN(CJ$64)&gt;=COLUMN($F$64),CJ67,0)-IF(COLUMN(CI$64)&gt;=COLUMN($F$64),CI68,0)-IF(COLUMN(CH$64)&gt;=COLUMN($F$64),CH69,0)-IF(COLUMN(CG$64)&gt;=COLUMN($F$64),CG70,0)-IF(COLUMN(CF$64)&gt;=COLUMN($F$64),CF71,0)-IF(COLUMN(CE$64)&gt;=COLUMN($F$64),CE72,0),ABS(SUM(CK$63:CK65))),0),"")</f>
        <v/>
      </c>
      <c r="CL66" s="153" t="str">
        <f ca="1">IF(CL$4&lt;&gt;"",IF(AND(CL$63&lt;0,OFFSET(CL$30,0,$E66)&lt;&gt;"",OFFSET(CL$30,0,$E66)&gt;0),
IF((SUM(CL$63:CL65)+OFFSET(CL$30,0,$E66)-IF(COLUMN(CK$64)&gt;=COLUMN($F$64),CK67,0)-IF(COLUMN(CJ$64)&gt;=COLUMN($F$64),CJ68,0)-IF(COLUMN(CI$64)&gt;=COLUMN($F$64),CI69,0)-IF(COLUMN(CH$64)&gt;=COLUMN($F$64),CH70,0)-IF(COLUMN(CG$64)&gt;=COLUMN($F$64),CG71,0)-IF(COLUMN(CF$64)&gt;=COLUMN($F$64),CF72,0))&lt;0,OFFSET(CL$30,0,$E66)-IF(COLUMN(CK$64)&gt;=COLUMN($F$64),CK67,0)-IF(COLUMN(CJ$64)&gt;=COLUMN($F$64),CJ68,0)-IF(COLUMN(CI$64)&gt;=COLUMN($F$64),CI69,0)-IF(COLUMN(CH$64)&gt;=COLUMN($F$64),CH70,0)-IF(COLUMN(CG$64)&gt;=COLUMN($F$64),CG71,0)-IF(COLUMN(CF$64)&gt;=COLUMN($F$64),CF72,0),ABS(SUM(CL$63:CL65))),0),"")</f>
        <v/>
      </c>
      <c r="CM66" s="153" t="str">
        <f ca="1">IF(CM$4&lt;&gt;"",IF(AND(CM$63&lt;0,OFFSET(CM$30,0,$E66)&lt;&gt;"",OFFSET(CM$30,0,$E66)&gt;0),
IF((SUM(CM$63:CM65)+OFFSET(CM$30,0,$E66)-IF(COLUMN(CL$64)&gt;=COLUMN($F$64),CL67,0)-IF(COLUMN(CK$64)&gt;=COLUMN($F$64),CK68,0)-IF(COLUMN(CJ$64)&gt;=COLUMN($F$64),CJ69,0)-IF(COLUMN(CI$64)&gt;=COLUMN($F$64),CI70,0)-IF(COLUMN(CH$64)&gt;=COLUMN($F$64),CH71,0)-IF(COLUMN(CG$64)&gt;=COLUMN($F$64),CG72,0))&lt;0,OFFSET(CM$30,0,$E66)-IF(COLUMN(CL$64)&gt;=COLUMN($F$64),CL67,0)-IF(COLUMN(CK$64)&gt;=COLUMN($F$64),CK68,0)-IF(COLUMN(CJ$64)&gt;=COLUMN($F$64),CJ69,0)-IF(COLUMN(CI$64)&gt;=COLUMN($F$64),CI70,0)-IF(COLUMN(CH$64)&gt;=COLUMN($F$64),CH71,0)-IF(COLUMN(CG$64)&gt;=COLUMN($F$64),CG72,0),ABS(SUM(CM$63:CM65))),0),"")</f>
        <v/>
      </c>
      <c r="CN66" s="153" t="str">
        <f ca="1">IF(CN$4&lt;&gt;"",IF(AND(CN$63&lt;0,OFFSET(CN$30,0,$E66)&lt;&gt;"",OFFSET(CN$30,0,$E66)&gt;0),
IF((SUM(CN$63:CN65)+OFFSET(CN$30,0,$E66)-IF(COLUMN(CM$64)&gt;=COLUMN($F$64),CM67,0)-IF(COLUMN(CL$64)&gt;=COLUMN($F$64),CL68,0)-IF(COLUMN(CK$64)&gt;=COLUMN($F$64),CK69,0)-IF(COLUMN(CJ$64)&gt;=COLUMN($F$64),CJ70,0)-IF(COLUMN(CI$64)&gt;=COLUMN($F$64),CI71,0)-IF(COLUMN(CH$64)&gt;=COLUMN($F$64),CH72,0))&lt;0,OFFSET(CN$30,0,$E66)-IF(COLUMN(CM$64)&gt;=COLUMN($F$64),CM67,0)-IF(COLUMN(CL$64)&gt;=COLUMN($F$64),CL68,0)-IF(COLUMN(CK$64)&gt;=COLUMN($F$64),CK69,0)-IF(COLUMN(CJ$64)&gt;=COLUMN($F$64),CJ70,0)-IF(COLUMN(CI$64)&gt;=COLUMN($F$64),CI71,0)-IF(COLUMN(CH$64)&gt;=COLUMN($F$64),CH72,0),ABS(SUM(CN$63:CN65))),0),"")</f>
        <v/>
      </c>
      <c r="CO66" s="153" t="str">
        <f ca="1">IF(CO$4&lt;&gt;"",IF(AND(CO$63&lt;0,OFFSET(CO$30,0,$E66)&lt;&gt;"",OFFSET(CO$30,0,$E66)&gt;0),
IF((SUM(CO$63:CO65)+OFFSET(CO$30,0,$E66)-IF(COLUMN(CN$64)&gt;=COLUMN($F$64),CN67,0)-IF(COLUMN(CM$64)&gt;=COLUMN($F$64),CM68,0)-IF(COLUMN(CL$64)&gt;=COLUMN($F$64),CL69,0)-IF(COLUMN(CK$64)&gt;=COLUMN($F$64),CK70,0)-IF(COLUMN(CJ$64)&gt;=COLUMN($F$64),CJ71,0)-IF(COLUMN(CI$64)&gt;=COLUMN($F$64),CI72,0))&lt;0,OFFSET(CO$30,0,$E66)-IF(COLUMN(CN$64)&gt;=COLUMN($F$64),CN67,0)-IF(COLUMN(CM$64)&gt;=COLUMN($F$64),CM68,0)-IF(COLUMN(CL$64)&gt;=COLUMN($F$64),CL69,0)-IF(COLUMN(CK$64)&gt;=COLUMN($F$64),CK70,0)-IF(COLUMN(CJ$64)&gt;=COLUMN($F$64),CJ71,0)-IF(COLUMN(CI$64)&gt;=COLUMN($F$64),CI72,0),ABS(SUM(CO$63:CO65))),0),"")</f>
        <v/>
      </c>
      <c r="CP66" s="153" t="str">
        <f ca="1">IF(CP$4&lt;&gt;"",IF(AND(CP$63&lt;0,OFFSET(CP$30,0,$E66)&lt;&gt;"",OFFSET(CP$30,0,$E66)&gt;0),
IF((SUM(CP$63:CP65)+OFFSET(CP$30,0,$E66)-IF(COLUMN(CO$64)&gt;=COLUMN($F$64),CO67,0)-IF(COLUMN(CN$64)&gt;=COLUMN($F$64),CN68,0)-IF(COLUMN(CM$64)&gt;=COLUMN($F$64),CM69,0)-IF(COLUMN(CL$64)&gt;=COLUMN($F$64),CL70,0)-IF(COLUMN(CK$64)&gt;=COLUMN($F$64),CK71,0)-IF(COLUMN(CJ$64)&gt;=COLUMN($F$64),CJ72,0))&lt;0,OFFSET(CP$30,0,$E66)-IF(COLUMN(CO$64)&gt;=COLUMN($F$64),CO67,0)-IF(COLUMN(CN$64)&gt;=COLUMN($F$64),CN68,0)-IF(COLUMN(CM$64)&gt;=COLUMN($F$64),CM69,0)-IF(COLUMN(CL$64)&gt;=COLUMN($F$64),CL70,0)-IF(COLUMN(CK$64)&gt;=COLUMN($F$64),CK71,0)-IF(COLUMN(CJ$64)&gt;=COLUMN($F$64),CJ72,0),ABS(SUM(CP$63:CP65))),0),"")</f>
        <v/>
      </c>
      <c r="CQ66" s="153" t="str">
        <f ca="1">IF(CQ$4&lt;&gt;"",IF(AND(CQ$63&lt;0,OFFSET(CQ$30,0,$E66)&lt;&gt;"",OFFSET(CQ$30,0,$E66)&gt;0),
IF((SUM(CQ$63:CQ65)+OFFSET(CQ$30,0,$E66)-IF(COLUMN(CP$64)&gt;=COLUMN($F$64),CP67,0)-IF(COLUMN(CO$64)&gt;=COLUMN($F$64),CO68,0)-IF(COLUMN(CN$64)&gt;=COLUMN($F$64),CN69,0)-IF(COLUMN(CM$64)&gt;=COLUMN($F$64),CM70,0)-IF(COLUMN(CL$64)&gt;=COLUMN($F$64),CL71,0)-IF(COLUMN(CK$64)&gt;=COLUMN($F$64),CK72,0))&lt;0,OFFSET(CQ$30,0,$E66)-IF(COLUMN(CP$64)&gt;=COLUMN($F$64),CP67,0)-IF(COLUMN(CO$64)&gt;=COLUMN($F$64),CO68,0)-IF(COLUMN(CN$64)&gt;=COLUMN($F$64),CN69,0)-IF(COLUMN(CM$64)&gt;=COLUMN($F$64),CM70,0)-IF(COLUMN(CL$64)&gt;=COLUMN($F$64),CL71,0)-IF(COLUMN(CK$64)&gt;=COLUMN($F$64),CK72,0),ABS(SUM(CQ$63:CQ65))),0),"")</f>
        <v/>
      </c>
      <c r="CR66" s="153" t="str">
        <f ca="1">IF(CR$4&lt;&gt;"",IF(AND(CR$63&lt;0,OFFSET(CR$30,0,$E66)&lt;&gt;"",OFFSET(CR$30,0,$E66)&gt;0),
IF((SUM(CR$63:CR65)+OFFSET(CR$30,0,$E66)-IF(COLUMN(CQ$64)&gt;=COLUMN($F$64),CQ67,0)-IF(COLUMN(CP$64)&gt;=COLUMN($F$64),CP68,0)-IF(COLUMN(CO$64)&gt;=COLUMN($F$64),CO69,0)-IF(COLUMN(CN$64)&gt;=COLUMN($F$64),CN70,0)-IF(COLUMN(CM$64)&gt;=COLUMN($F$64),CM71,0)-IF(COLUMN(CL$64)&gt;=COLUMN($F$64),CL72,0))&lt;0,OFFSET(CR$30,0,$E66)-IF(COLUMN(CQ$64)&gt;=COLUMN($F$64),CQ67,0)-IF(COLUMN(CP$64)&gt;=COLUMN($F$64),CP68,0)-IF(COLUMN(CO$64)&gt;=COLUMN($F$64),CO69,0)-IF(COLUMN(CN$64)&gt;=COLUMN($F$64),CN70,0)-IF(COLUMN(CM$64)&gt;=COLUMN($F$64),CM71,0)-IF(COLUMN(CL$64)&gt;=COLUMN($F$64),CL72,0),ABS(SUM(CR$63:CR65))),0),"")</f>
        <v/>
      </c>
      <c r="CS66" s="153" t="str">
        <f ca="1">IF(CS$4&lt;&gt;"",IF(AND(CS$63&lt;0,OFFSET(CS$30,0,$E66)&lt;&gt;"",OFFSET(CS$30,0,$E66)&gt;0),
IF((SUM(CS$63:CS65)+OFFSET(CS$30,0,$E66)-IF(COLUMN(CR$64)&gt;=COLUMN($F$64),CR67,0)-IF(COLUMN(CQ$64)&gt;=COLUMN($F$64),CQ68,0)-IF(COLUMN(CP$64)&gt;=COLUMN($F$64),CP69,0)-IF(COLUMN(CO$64)&gt;=COLUMN($F$64),CO70,0)-IF(COLUMN(CN$64)&gt;=COLUMN($F$64),CN71,0)-IF(COLUMN(CM$64)&gt;=COLUMN($F$64),CM72,0))&lt;0,OFFSET(CS$30,0,$E66)-IF(COLUMN(CR$64)&gt;=COLUMN($F$64),CR67,0)-IF(COLUMN(CQ$64)&gt;=COLUMN($F$64),CQ68,0)-IF(COLUMN(CP$64)&gt;=COLUMN($F$64),CP69,0)-IF(COLUMN(CO$64)&gt;=COLUMN($F$64),CO70,0)-IF(COLUMN(CN$64)&gt;=COLUMN($F$64),CN71,0)-IF(COLUMN(CM$64)&gt;=COLUMN($F$64),CM72,0),ABS(SUM(CS$63:CS65))),0),"")</f>
        <v/>
      </c>
      <c r="CT66" s="153" t="str">
        <f ca="1">IF(CT$4&lt;&gt;"",IF(AND(CT$63&lt;0,OFFSET(CT$30,0,$E66)&lt;&gt;"",OFFSET(CT$30,0,$E66)&gt;0),
IF((SUM(CT$63:CT65)+OFFSET(CT$30,0,$E66)-IF(COLUMN(CS$64)&gt;=COLUMN($F$64),CS67,0)-IF(COLUMN(CR$64)&gt;=COLUMN($F$64),CR68,0)-IF(COLUMN(CQ$64)&gt;=COLUMN($F$64),CQ69,0)-IF(COLUMN(CP$64)&gt;=COLUMN($F$64),CP70,0)-IF(COLUMN(CO$64)&gt;=COLUMN($F$64),CO71,0)-IF(COLUMN(CN$64)&gt;=COLUMN($F$64),CN72,0))&lt;0,OFFSET(CT$30,0,$E66)-IF(COLUMN(CS$64)&gt;=COLUMN($F$64),CS67,0)-IF(COLUMN(CR$64)&gt;=COLUMN($F$64),CR68,0)-IF(COLUMN(CQ$64)&gt;=COLUMN($F$64),CQ69,0)-IF(COLUMN(CP$64)&gt;=COLUMN($F$64),CP70,0)-IF(COLUMN(CO$64)&gt;=COLUMN($F$64),CO71,0)-IF(COLUMN(CN$64)&gt;=COLUMN($F$64),CN72,0),ABS(SUM(CT$63:CT65))),0),"")</f>
        <v/>
      </c>
      <c r="CU66" s="153" t="str">
        <f ca="1">IF(CU$4&lt;&gt;"",IF(AND(CU$63&lt;0,OFFSET(CU$30,0,$E66)&lt;&gt;"",OFFSET(CU$30,0,$E66)&gt;0),
IF((SUM(CU$63:CU65)+OFFSET(CU$30,0,$E66)-IF(COLUMN(CT$64)&gt;=COLUMN($F$64),CT67,0)-IF(COLUMN(CS$64)&gt;=COLUMN($F$64),CS68,0)-IF(COLUMN(CR$64)&gt;=COLUMN($F$64),CR69,0)-IF(COLUMN(CQ$64)&gt;=COLUMN($F$64),CQ70,0)-IF(COLUMN(CP$64)&gt;=COLUMN($F$64),CP71,0)-IF(COLUMN(CO$64)&gt;=COLUMN($F$64),CO72,0))&lt;0,OFFSET(CU$30,0,$E66)-IF(COLUMN(CT$64)&gt;=COLUMN($F$64),CT67,0)-IF(COLUMN(CS$64)&gt;=COLUMN($F$64),CS68,0)-IF(COLUMN(CR$64)&gt;=COLUMN($F$64),CR69,0)-IF(COLUMN(CQ$64)&gt;=COLUMN($F$64),CQ70,0)-IF(COLUMN(CP$64)&gt;=COLUMN($F$64),CP71,0)-IF(COLUMN(CO$64)&gt;=COLUMN($F$64),CO72,0),ABS(SUM(CU$63:CU65))),0),"")</f>
        <v/>
      </c>
      <c r="CV66" s="153" t="str">
        <f ca="1">IF(CV$4&lt;&gt;"",IF(AND(CV$63&lt;0,OFFSET(CV$30,0,$E66)&lt;&gt;"",OFFSET(CV$30,0,$E66)&gt;0),
IF((SUM(CV$63:CV65)+OFFSET(CV$30,0,$E66)-IF(COLUMN(CU$64)&gt;=COLUMN($F$64),CU67,0)-IF(COLUMN(CT$64)&gt;=COLUMN($F$64),CT68,0)-IF(COLUMN(CS$64)&gt;=COLUMN($F$64),CS69,0)-IF(COLUMN(CR$64)&gt;=COLUMN($F$64),CR70,0)-IF(COLUMN(CQ$64)&gt;=COLUMN($F$64),CQ71,0)-IF(COLUMN(CP$64)&gt;=COLUMN($F$64),CP72,0))&lt;0,OFFSET(CV$30,0,$E66)-IF(COLUMN(CU$64)&gt;=COLUMN($F$64),CU67,0)-IF(COLUMN(CT$64)&gt;=COLUMN($F$64),CT68,0)-IF(COLUMN(CS$64)&gt;=COLUMN($F$64),CS69,0)-IF(COLUMN(CR$64)&gt;=COLUMN($F$64),CR70,0)-IF(COLUMN(CQ$64)&gt;=COLUMN($F$64),CQ71,0)-IF(COLUMN(CP$64)&gt;=COLUMN($F$64),CP72,0),ABS(SUM(CV$63:CV65))),0),"")</f>
        <v/>
      </c>
      <c r="CW66" s="153" t="str">
        <f ca="1">IF(CW$4&lt;&gt;"",IF(AND(CW$63&lt;0,OFFSET(CW$30,0,$E66)&lt;&gt;"",OFFSET(CW$30,0,$E66)&gt;0),
IF((SUM(CW$63:CW65)+OFFSET(CW$30,0,$E66)-IF(COLUMN(CV$64)&gt;=COLUMN($F$64),CV67,0)-IF(COLUMN(CU$64)&gt;=COLUMN($F$64),CU68,0)-IF(COLUMN(CT$64)&gt;=COLUMN($F$64),CT69,0)-IF(COLUMN(CS$64)&gt;=COLUMN($F$64),CS70,0)-IF(COLUMN(CR$64)&gt;=COLUMN($F$64),CR71,0)-IF(COLUMN(CQ$64)&gt;=COLUMN($F$64),CQ72,0))&lt;0,OFFSET(CW$30,0,$E66)-IF(COLUMN(CV$64)&gt;=COLUMN($F$64),CV67,0)-IF(COLUMN(CU$64)&gt;=COLUMN($F$64),CU68,0)-IF(COLUMN(CT$64)&gt;=COLUMN($F$64),CT69,0)-IF(COLUMN(CS$64)&gt;=COLUMN($F$64),CS70,0)-IF(COLUMN(CR$64)&gt;=COLUMN($F$64),CR71,0)-IF(COLUMN(CQ$64)&gt;=COLUMN($F$64),CQ72,0),ABS(SUM(CW$63:CW65))),0),"")</f>
        <v/>
      </c>
      <c r="CX66" s="153" t="str">
        <f ca="1">IF(CX$4&lt;&gt;"",IF(AND(CX$63&lt;0,OFFSET(CX$30,0,$E66)&lt;&gt;"",OFFSET(CX$30,0,$E66)&gt;0),
IF((SUM(CX$63:CX65)+OFFSET(CX$30,0,$E66)-IF(COLUMN(CW$64)&gt;=COLUMN($F$64),CW67,0)-IF(COLUMN(CV$64)&gt;=COLUMN($F$64),CV68,0)-IF(COLUMN(CU$64)&gt;=COLUMN($F$64),CU69,0)-IF(COLUMN(CT$64)&gt;=COLUMN($F$64),CT70,0)-IF(COLUMN(CS$64)&gt;=COLUMN($F$64),CS71,0)-IF(COLUMN(CR$64)&gt;=COLUMN($F$64),CR72,0))&lt;0,OFFSET(CX$30,0,$E66)-IF(COLUMN(CW$64)&gt;=COLUMN($F$64),CW67,0)-IF(COLUMN(CV$64)&gt;=COLUMN($F$64),CV68,0)-IF(COLUMN(CU$64)&gt;=COLUMN($F$64),CU69,0)-IF(COLUMN(CT$64)&gt;=COLUMN($F$64),CT70,0)-IF(COLUMN(CS$64)&gt;=COLUMN($F$64),CS71,0)-IF(COLUMN(CR$64)&gt;=COLUMN($F$64),CR72,0),ABS(SUM(CX$63:CX65))),0),"")</f>
        <v/>
      </c>
      <c r="CY66" s="153" t="str">
        <f ca="1">IF(CY$4&lt;&gt;"",IF(AND(CY$63&lt;0,OFFSET(CY$30,0,$E66)&lt;&gt;"",OFFSET(CY$30,0,$E66)&gt;0),
IF((SUM(CY$63:CY65)+OFFSET(CY$30,0,$E66)-IF(COLUMN(CX$64)&gt;=COLUMN($F$64),CX67,0)-IF(COLUMN(CW$64)&gt;=COLUMN($F$64),CW68,0)-IF(COLUMN(CV$64)&gt;=COLUMN($F$64),CV69,0)-IF(COLUMN(CU$64)&gt;=COLUMN($F$64),CU70,0)-IF(COLUMN(CT$64)&gt;=COLUMN($F$64),CT71,0)-IF(COLUMN(CS$64)&gt;=COLUMN($F$64),CS72,0))&lt;0,OFFSET(CY$30,0,$E66)-IF(COLUMN(CX$64)&gt;=COLUMN($F$64),CX67,0)-IF(COLUMN(CW$64)&gt;=COLUMN($F$64),CW68,0)-IF(COLUMN(CV$64)&gt;=COLUMN($F$64),CV69,0)-IF(COLUMN(CU$64)&gt;=COLUMN($F$64),CU70,0)-IF(COLUMN(CT$64)&gt;=COLUMN($F$64),CT71,0)-IF(COLUMN(CS$64)&gt;=COLUMN($F$64),CS72,0),ABS(SUM(CY$63:CY65))),0),"")</f>
        <v/>
      </c>
      <c r="CZ66" s="153" t="str">
        <f ca="1">IF(CZ$4&lt;&gt;"",IF(AND(CZ$63&lt;0,OFFSET(CZ$30,0,$E66)&lt;&gt;"",OFFSET(CZ$30,0,$E66)&gt;0),
IF((SUM(CZ$63:CZ65)+OFFSET(CZ$30,0,$E66)-IF(COLUMN(CY$64)&gt;=COLUMN($F$64),CY67,0)-IF(COLUMN(CX$64)&gt;=COLUMN($F$64),CX68,0)-IF(COLUMN(CW$64)&gt;=COLUMN($F$64),CW69,0)-IF(COLUMN(CV$64)&gt;=COLUMN($F$64),CV70,0)-IF(COLUMN(CU$64)&gt;=COLUMN($F$64),CU71,0)-IF(COLUMN(CT$64)&gt;=COLUMN($F$64),CT72,0))&lt;0,OFFSET(CZ$30,0,$E66)-IF(COLUMN(CY$64)&gt;=COLUMN($F$64),CY67,0)-IF(COLUMN(CX$64)&gt;=COLUMN($F$64),CX68,0)-IF(COLUMN(CW$64)&gt;=COLUMN($F$64),CW69,0)-IF(COLUMN(CV$64)&gt;=COLUMN($F$64),CV70,0)-IF(COLUMN(CU$64)&gt;=COLUMN($F$64),CU71,0)-IF(COLUMN(CT$64)&gt;=COLUMN($F$64),CT72,0),ABS(SUM(CZ$63:CZ65))),0),"")</f>
        <v/>
      </c>
      <c r="DA66" s="153" t="str">
        <f ca="1">IF(DA$4&lt;&gt;"",IF(AND(DA$63&lt;0,OFFSET(DA$30,0,$E66)&lt;&gt;"",OFFSET(DA$30,0,$E66)&gt;0),
IF((SUM(DA$63:DA65)+OFFSET(DA$30,0,$E66)-IF(COLUMN(CZ$64)&gt;=COLUMN($F$64),CZ67,0)-IF(COLUMN(CY$64)&gt;=COLUMN($F$64),CY68,0)-IF(COLUMN(CX$64)&gt;=COLUMN($F$64),CX69,0)-IF(COLUMN(CW$64)&gt;=COLUMN($F$64),CW70,0)-IF(COLUMN(CV$64)&gt;=COLUMN($F$64),CV71,0)-IF(COLUMN(CU$64)&gt;=COLUMN($F$64),CU72,0))&lt;0,OFFSET(DA$30,0,$E66)-IF(COLUMN(CZ$64)&gt;=COLUMN($F$64),CZ67,0)-IF(COLUMN(CY$64)&gt;=COLUMN($F$64),CY68,0)-IF(COLUMN(CX$64)&gt;=COLUMN($F$64),CX69,0)-IF(COLUMN(CW$64)&gt;=COLUMN($F$64),CW70,0)-IF(COLUMN(CV$64)&gt;=COLUMN($F$64),CV71,0)-IF(COLUMN(CU$64)&gt;=COLUMN($F$64),CU72,0),ABS(SUM(DA$63:DA65))),0),"")</f>
        <v/>
      </c>
      <c r="DB66" s="153" t="str">
        <f ca="1">IF(DB$4&lt;&gt;"",IF(AND(DB$63&lt;0,OFFSET(DB$30,0,$E66)&lt;&gt;"",OFFSET(DB$30,0,$E66)&gt;0),
IF((SUM(DB$63:DB65)+OFFSET(DB$30,0,$E66)-IF(COLUMN(DA$64)&gt;=COLUMN($F$64),DA67,0)-IF(COLUMN(CZ$64)&gt;=COLUMN($F$64),CZ68,0)-IF(COLUMN(CY$64)&gt;=COLUMN($F$64),CY69,0)-IF(COLUMN(CX$64)&gt;=COLUMN($F$64),CX70,0)-IF(COLUMN(CW$64)&gt;=COLUMN($F$64),CW71,0)-IF(COLUMN(CV$64)&gt;=COLUMN($F$64),CV72,0))&lt;0,OFFSET(DB$30,0,$E66)-IF(COLUMN(DA$64)&gt;=COLUMN($F$64),DA67,0)-IF(COLUMN(CZ$64)&gt;=COLUMN($F$64),CZ68,0)-IF(COLUMN(CY$64)&gt;=COLUMN($F$64),CY69,0)-IF(COLUMN(CX$64)&gt;=COLUMN($F$64),CX70,0)-IF(COLUMN(CW$64)&gt;=COLUMN($F$64),CW71,0)-IF(COLUMN(CV$64)&gt;=COLUMN($F$64),CV72,0),ABS(SUM(DB$63:DB65))),0),"")</f>
        <v/>
      </c>
      <c r="DC66" s="154"/>
      <c r="DD66" s="154"/>
      <c r="DE66" s="154"/>
      <c r="DF66" s="154"/>
      <c r="DG66" s="154"/>
      <c r="DH66" s="154"/>
      <c r="DI66" s="154"/>
      <c r="DJ66" s="154"/>
      <c r="DK66" s="154"/>
      <c r="DL66" s="154"/>
      <c r="DM66" s="154"/>
      <c r="DN66" s="154"/>
      <c r="DO66" s="154"/>
      <c r="DP66" s="154"/>
      <c r="DQ66" s="154"/>
      <c r="DR66" s="154"/>
      <c r="DS66" s="154"/>
      <c r="DT66" s="154"/>
      <c r="DU66" s="154"/>
      <c r="DV66" s="154"/>
      <c r="DW66" s="154"/>
      <c r="DX66" s="154"/>
      <c r="DY66" s="154"/>
      <c r="DZ66" s="154"/>
      <c r="EA66" s="154"/>
      <c r="EB66" s="154"/>
      <c r="EC66" s="154"/>
      <c r="ED66" s="154"/>
      <c r="EE66" s="154"/>
      <c r="EF66" s="154"/>
      <c r="EG66" s="154"/>
      <c r="EH66" s="154"/>
      <c r="EI66" s="154"/>
      <c r="EJ66" s="154"/>
      <c r="EK66" s="154"/>
      <c r="EL66" s="154"/>
      <c r="EM66" s="154"/>
      <c r="EN66" s="154"/>
      <c r="EO66" s="154"/>
      <c r="EP66" s="154"/>
      <c r="EQ66" s="154"/>
      <c r="ER66" s="154"/>
      <c r="ES66" s="154"/>
      <c r="ET66" s="154"/>
      <c r="EU66" s="154"/>
      <c r="EV66" s="154"/>
      <c r="EW66" s="154"/>
      <c r="EX66" s="154"/>
      <c r="EY66" s="154"/>
      <c r="EZ66" s="154"/>
      <c r="FA66" s="154"/>
      <c r="FB66" s="154"/>
      <c r="FC66" s="154"/>
      <c r="FD66" s="154"/>
      <c r="FE66" s="154"/>
      <c r="FF66" s="154"/>
      <c r="FG66" s="154"/>
      <c r="FH66" s="154"/>
      <c r="FI66" s="154"/>
      <c r="FJ66" s="154"/>
      <c r="FK66" s="154"/>
      <c r="FL66" s="154"/>
      <c r="FM66" s="154"/>
      <c r="FN66" s="154"/>
      <c r="FO66" s="154"/>
      <c r="FP66" s="154"/>
      <c r="FQ66" s="154"/>
      <c r="FR66" s="154"/>
      <c r="FS66" s="154"/>
      <c r="FT66" s="154"/>
      <c r="FU66" s="154"/>
      <c r="FV66" s="154"/>
      <c r="FW66" s="154"/>
      <c r="FX66" s="154"/>
      <c r="FY66" s="154"/>
      <c r="FZ66" s="154"/>
      <c r="GA66" s="154"/>
      <c r="GB66" s="154"/>
      <c r="GC66" s="154"/>
      <c r="GD66" s="154"/>
      <c r="GE66" s="154"/>
      <c r="GF66" s="154"/>
      <c r="GG66" s="154"/>
      <c r="GH66" s="154"/>
      <c r="GI66" s="154"/>
      <c r="GJ66" s="154"/>
      <c r="GK66" s="154"/>
      <c r="GL66" s="154"/>
      <c r="GM66" s="154"/>
      <c r="GN66" s="154"/>
      <c r="GO66" s="154"/>
      <c r="GP66" s="154"/>
      <c r="GQ66" s="154"/>
      <c r="GR66" s="154"/>
      <c r="GS66" s="154"/>
      <c r="GT66" s="154"/>
      <c r="GU66" s="154"/>
      <c r="GV66" s="154"/>
      <c r="GW66" s="154"/>
      <c r="GX66" s="154"/>
      <c r="GY66" s="154"/>
      <c r="GZ66" s="154"/>
      <c r="HA66" s="154"/>
      <c r="HB66" s="154"/>
      <c r="HC66" s="154"/>
      <c r="HD66" s="154"/>
      <c r="HE66" s="154"/>
      <c r="HF66" s="154"/>
      <c r="HG66" s="154"/>
      <c r="HH66" s="154"/>
      <c r="HI66" s="154"/>
      <c r="HJ66" s="154"/>
      <c r="HK66" s="154"/>
      <c r="HL66" s="154"/>
      <c r="HM66" s="154"/>
      <c r="HN66" s="154"/>
      <c r="HO66" s="154"/>
      <c r="HP66" s="154"/>
      <c r="HQ66" s="154"/>
      <c r="HR66" s="154"/>
      <c r="HS66" s="154"/>
      <c r="HT66" s="154"/>
      <c r="HU66" s="154"/>
      <c r="HV66" s="154"/>
      <c r="HW66" s="154"/>
      <c r="HX66" s="154"/>
      <c r="HY66" s="154"/>
      <c r="HZ66" s="154"/>
      <c r="IA66" s="154"/>
      <c r="IB66" s="154"/>
      <c r="IC66" s="154"/>
      <c r="ID66" s="154"/>
      <c r="IE66" s="154"/>
      <c r="IF66" s="154"/>
      <c r="IG66" s="154"/>
      <c r="IH66" s="154"/>
      <c r="II66" s="154"/>
      <c r="IJ66" s="154"/>
      <c r="IK66" s="154"/>
      <c r="IL66" s="154"/>
      <c r="IM66" s="154"/>
      <c r="IN66" s="154"/>
      <c r="IO66" s="154"/>
      <c r="IP66" s="154"/>
      <c r="IQ66" s="154"/>
      <c r="IR66" s="154"/>
      <c r="IS66" s="154"/>
      <c r="IT66" s="154"/>
      <c r="IU66" s="154"/>
      <c r="IV66" s="154"/>
      <c r="IW66" s="154"/>
      <c r="IX66" s="154"/>
      <c r="IY66" s="154"/>
      <c r="IZ66" s="154"/>
      <c r="JA66" s="154"/>
      <c r="JB66" s="154"/>
      <c r="JC66" s="154"/>
      <c r="JD66" s="154"/>
      <c r="JE66" s="154"/>
      <c r="JF66" s="154"/>
      <c r="JG66" s="154"/>
      <c r="JH66" s="154"/>
      <c r="JI66" s="154"/>
      <c r="JJ66" s="154"/>
      <c r="JK66" s="154"/>
      <c r="JL66" s="154"/>
      <c r="JM66" s="154"/>
      <c r="JN66" s="154"/>
      <c r="JO66" s="154"/>
      <c r="JP66" s="154"/>
      <c r="JQ66" s="154"/>
      <c r="JR66" s="154"/>
      <c r="JS66" s="154"/>
      <c r="JT66" s="154"/>
      <c r="JU66" s="154"/>
      <c r="JV66" s="154"/>
      <c r="JW66" s="154"/>
      <c r="JX66" s="154"/>
      <c r="JY66" s="154"/>
      <c r="JZ66" s="154"/>
      <c r="KA66" s="154"/>
      <c r="KB66" s="154"/>
      <c r="KC66" s="154"/>
      <c r="KD66" s="154"/>
      <c r="KE66" s="154"/>
      <c r="KF66" s="154"/>
      <c r="KG66" s="154"/>
      <c r="KH66" s="154"/>
      <c r="KI66" s="154"/>
      <c r="KJ66" s="154"/>
      <c r="KK66" s="154"/>
      <c r="KL66" s="154"/>
      <c r="KM66" s="154"/>
      <c r="KN66" s="154"/>
      <c r="KO66" s="154"/>
      <c r="KP66" s="154"/>
      <c r="KQ66" s="154"/>
      <c r="KR66" s="154"/>
      <c r="KS66" s="154"/>
      <c r="KT66" s="154"/>
      <c r="KU66" s="154"/>
      <c r="KV66" s="154"/>
      <c r="KW66" s="154"/>
      <c r="KX66" s="154"/>
      <c r="KY66" s="154"/>
      <c r="KZ66" s="154"/>
      <c r="LA66" s="154"/>
      <c r="LB66" s="154"/>
      <c r="LC66" s="154"/>
      <c r="LD66" s="154"/>
      <c r="LE66" s="154"/>
      <c r="LF66" s="154"/>
      <c r="LG66" s="154"/>
      <c r="LH66" s="154"/>
      <c r="LI66" s="154"/>
      <c r="LJ66" s="154"/>
      <c r="LK66" s="154"/>
      <c r="LL66" s="154"/>
      <c r="LM66" s="154"/>
      <c r="LN66" s="154"/>
      <c r="LO66" s="154"/>
      <c r="LP66" s="154"/>
      <c r="LQ66" s="154"/>
      <c r="LR66" s="154"/>
      <c r="LS66" s="154"/>
      <c r="LT66" s="154"/>
      <c r="LU66" s="154"/>
      <c r="LV66" s="154"/>
      <c r="LW66" s="154"/>
      <c r="LX66" s="154"/>
      <c r="LY66" s="154"/>
      <c r="LZ66" s="154"/>
      <c r="MA66" s="154"/>
      <c r="MB66" s="154"/>
      <c r="MC66" s="154"/>
      <c r="MD66" s="154"/>
      <c r="ME66" s="154"/>
      <c r="MF66" s="154"/>
      <c r="MG66" s="154"/>
      <c r="MH66" s="154"/>
      <c r="MI66" s="154"/>
      <c r="MJ66" s="154"/>
      <c r="MK66" s="154"/>
      <c r="ML66" s="154"/>
      <c r="MM66" s="154"/>
      <c r="MN66" s="154"/>
      <c r="MO66" s="154"/>
      <c r="MP66" s="154"/>
      <c r="MQ66" s="154"/>
      <c r="MR66" s="154"/>
      <c r="MS66" s="154"/>
      <c r="MT66" s="154"/>
      <c r="MU66" s="154"/>
      <c r="MV66" s="154"/>
      <c r="MW66" s="154"/>
      <c r="MX66" s="154"/>
      <c r="MY66" s="154"/>
      <c r="MZ66" s="154"/>
      <c r="NA66" s="154"/>
      <c r="NB66" s="154"/>
      <c r="NC66" s="154"/>
      <c r="ND66" s="154"/>
      <c r="NE66" s="154"/>
      <c r="NF66" s="154"/>
      <c r="NG66" s="154"/>
      <c r="NH66" s="154"/>
      <c r="NI66" s="154"/>
      <c r="NJ66" s="154"/>
      <c r="NK66" s="154"/>
      <c r="NL66" s="154"/>
      <c r="NM66" s="154"/>
      <c r="NN66" s="154"/>
      <c r="NO66" s="154"/>
      <c r="NP66" s="154"/>
      <c r="NQ66" s="154"/>
      <c r="NR66" s="154"/>
      <c r="NS66" s="154"/>
      <c r="NT66" s="154"/>
      <c r="NU66" s="154"/>
      <c r="NV66" s="154"/>
      <c r="NW66" s="154"/>
      <c r="NX66" s="154"/>
      <c r="NY66" s="154"/>
      <c r="NZ66" s="154"/>
      <c r="OA66" s="154"/>
      <c r="OB66" s="154"/>
      <c r="OC66" s="154"/>
      <c r="OD66" s="154"/>
      <c r="OE66" s="154"/>
      <c r="OF66" s="154"/>
      <c r="OG66" s="154"/>
      <c r="OH66" s="154"/>
      <c r="OI66" s="154"/>
      <c r="OJ66" s="154"/>
      <c r="OK66" s="154"/>
      <c r="OL66" s="154"/>
      <c r="OM66" s="154"/>
      <c r="ON66" s="154"/>
      <c r="OO66" s="154"/>
      <c r="OP66" s="154"/>
      <c r="OQ66" s="154"/>
      <c r="OR66" s="154"/>
      <c r="OS66" s="154"/>
      <c r="OT66" s="154"/>
      <c r="OU66" s="154"/>
      <c r="OV66" s="154"/>
      <c r="OW66" s="154"/>
      <c r="OX66" s="154"/>
      <c r="OY66" s="154"/>
      <c r="OZ66" s="154"/>
      <c r="PA66" s="154"/>
      <c r="PB66" s="154"/>
      <c r="PC66" s="154"/>
      <c r="PD66" s="154"/>
      <c r="PE66" s="154"/>
      <c r="PF66" s="154"/>
      <c r="PG66" s="154"/>
      <c r="PH66" s="154"/>
      <c r="PI66" s="154"/>
      <c r="PJ66" s="154"/>
      <c r="PK66" s="154"/>
      <c r="PL66" s="154"/>
      <c r="PM66" s="154"/>
      <c r="PN66" s="154"/>
      <c r="PO66" s="154"/>
      <c r="PP66" s="154"/>
      <c r="PQ66" s="154"/>
      <c r="PR66" s="154"/>
      <c r="PS66" s="154"/>
      <c r="PT66" s="154"/>
      <c r="PU66" s="154"/>
      <c r="PV66" s="154"/>
      <c r="PW66" s="154"/>
      <c r="PX66" s="154"/>
      <c r="PY66" s="154"/>
      <c r="PZ66" s="154"/>
      <c r="QA66" s="154"/>
      <c r="QB66" s="154"/>
      <c r="QC66" s="154"/>
      <c r="QD66" s="154"/>
      <c r="QE66" s="154"/>
      <c r="QF66" s="154"/>
      <c r="QG66" s="154"/>
      <c r="QH66" s="154"/>
      <c r="QI66" s="154"/>
      <c r="QJ66" s="154"/>
      <c r="QK66" s="154"/>
      <c r="QL66" s="154"/>
      <c r="QM66" s="154"/>
      <c r="QN66" s="154"/>
      <c r="QO66" s="154"/>
      <c r="QP66" s="154"/>
      <c r="QQ66" s="154"/>
      <c r="QR66" s="154"/>
      <c r="QS66" s="154"/>
      <c r="QT66" s="154"/>
      <c r="QU66" s="154"/>
      <c r="QV66" s="154"/>
      <c r="QW66" s="154"/>
      <c r="QX66" s="154"/>
      <c r="QY66" s="154"/>
      <c r="QZ66" s="154"/>
      <c r="RA66" s="154"/>
      <c r="RB66" s="154"/>
      <c r="RC66" s="154"/>
      <c r="RD66" s="154"/>
      <c r="RE66" s="154"/>
      <c r="RF66" s="154"/>
      <c r="RG66" s="154"/>
      <c r="RH66" s="154"/>
      <c r="RI66" s="154"/>
      <c r="RJ66" s="154"/>
      <c r="RK66" s="154"/>
      <c r="RL66" s="154"/>
      <c r="RM66" s="154"/>
      <c r="RN66" s="154"/>
      <c r="RO66" s="154"/>
      <c r="RP66" s="154"/>
      <c r="RQ66" s="154"/>
      <c r="RR66" s="154"/>
      <c r="RS66" s="154"/>
      <c r="RT66" s="154"/>
      <c r="RU66" s="154"/>
      <c r="RV66" s="154"/>
      <c r="RW66" s="154"/>
      <c r="RX66" s="154"/>
      <c r="RY66" s="154"/>
      <c r="RZ66" s="154"/>
      <c r="SA66" s="154"/>
      <c r="SB66" s="154"/>
      <c r="SC66" s="154"/>
      <c r="SD66" s="154"/>
      <c r="SE66" s="154"/>
      <c r="SF66" s="154"/>
      <c r="SG66" s="154"/>
      <c r="SH66" s="154"/>
      <c r="SI66" s="154"/>
      <c r="SJ66" s="154"/>
      <c r="SK66" s="154"/>
      <c r="SL66" s="154"/>
      <c r="SM66" s="154"/>
      <c r="SN66" s="154"/>
      <c r="SO66" s="154"/>
      <c r="SP66" s="154"/>
      <c r="SQ66" s="154"/>
      <c r="SR66" s="154"/>
      <c r="SS66" s="154"/>
      <c r="ST66" s="154"/>
      <c r="SU66" s="154"/>
      <c r="SV66" s="154"/>
      <c r="SW66" s="154"/>
      <c r="SX66" s="154"/>
      <c r="SY66" s="154"/>
      <c r="SZ66" s="154"/>
    </row>
    <row r="67" spans="3:520" ht="15" hidden="1" customHeight="1" outlineLevel="1" x14ac:dyDescent="0.35">
      <c r="D67" s="140" t="s">
        <v>79</v>
      </c>
      <c r="E67" s="102">
        <v>4</v>
      </c>
      <c r="F67" s="171">
        <f ca="1">IF(F$4&lt;&gt;"",
IF(AND(F$63&lt;0,OFFSET(F$30,0,$E67)&gt;0),
IF(SUM(F$63:F66)+OFFSET(F$30,0,$E67)&lt;0,OFFSET(F$30,0,$E67),ABS(SUM(F$63:F66))),
0),"")</f>
        <v>0</v>
      </c>
      <c r="G67" s="153">
        <f ca="1">IF(G$4&lt;&gt;"",IF(AND(G$63&lt;0,OFFSET(G$30,0,$E67)&lt;&gt;"",OFFSET(G$30,0,$E67)&gt;0),
IF((SUM(G$63:G66)+OFFSET(G$30,0,$E67)-IF(COLUMN(F$64)&gt;=COLUMN($F$64),F68,0)-IF(COLUMN(E$64)&gt;=COLUMN($F$64),E69,0)-IF(COLUMN(D$64)&gt;=COLUMN($F$64),D70,0)-IF(COLUMN(C$64)&gt;=COLUMN($F$64),C71,0)-IF(COLUMN(B$64)&gt;=COLUMN($F$64),B72,0)-IF(COLUMN(A$64)&gt;=COLUMN($F$64),A73,0))&lt;0,OFFSET(G$30,0,$E67)-IF(COLUMN(F$64)&gt;=COLUMN($F$64),F68,0)-IF(COLUMN(E$64)&gt;=COLUMN($F$64),E69,0)-IF(COLUMN(D$64)&gt;=COLUMN($F$64),D70,0)-IF(COLUMN(C$64)&gt;=COLUMN($F$64),C71,0)-IF(COLUMN(B$64)&gt;=COLUMN($F$64),B72,0)-IF(COLUMN(A$64)&gt;=COLUMN($F$64),A73,0),ABS(SUM(G$63:G66))),0),"")</f>
        <v>0</v>
      </c>
      <c r="H67" s="153">
        <f ca="1">IF(H$4&lt;&gt;"",IF(AND(H$63&lt;0,OFFSET(H$30,0,$E67)&lt;&gt;"",OFFSET(H$30,0,$E67)&gt;0),
IF((SUM(H$63:H66)+OFFSET(H$30,0,$E67)-IF(COLUMN(G$64)&gt;=COLUMN($F$64),G68,0)-IF(COLUMN(F$64)&gt;=COLUMN($F$64),F69,0)-IF(COLUMN(E$64)&gt;=COLUMN($F$64),E70,0)-IF(COLUMN(D$64)&gt;=COLUMN($F$64),D71,0)-IF(COLUMN(C$64)&gt;=COLUMN($F$64),C72,0)-IF(COLUMN(B$64)&gt;=COLUMN($F$64),B73,0))&lt;0,OFFSET(H$30,0,$E67)-IF(COLUMN(G$64)&gt;=COLUMN($F$64),G68,0)-IF(COLUMN(F$64)&gt;=COLUMN($F$64),F69,0)-IF(COLUMN(E$64)&gt;=COLUMN($F$64),E70,0)-IF(COLUMN(D$64)&gt;=COLUMN($F$64),D71,0)-IF(COLUMN(C$64)&gt;=COLUMN($F$64),C72,0)-IF(COLUMN(B$64)&gt;=COLUMN($F$64),B73,0),ABS(SUM(H$63:H66))),0),"")</f>
        <v>0</v>
      </c>
      <c r="I67" s="153">
        <f ca="1">IF(I$4&lt;&gt;"",IF(AND(I$63&lt;0,OFFSET(I$30,0,$E67)&lt;&gt;"",OFFSET(I$30,0,$E67)&gt;0),
IF((SUM(I$63:I66)+OFFSET(I$30,0,$E67)-IF(COLUMN(H$64)&gt;=COLUMN($F$64),H68,0)-IF(COLUMN(G$64)&gt;=COLUMN($F$64),G69,0)-IF(COLUMN(F$64)&gt;=COLUMN($F$64),F70,0)-IF(COLUMN(E$64)&gt;=COLUMN($F$64),E71,0)-IF(COLUMN(D$64)&gt;=COLUMN($F$64),D72,0)-IF(COLUMN(C$64)&gt;=COLUMN($F$64),C73,0))&lt;0,OFFSET(I$30,0,$E67)-IF(COLUMN(H$64)&gt;=COLUMN($F$64),H68,0)-IF(COLUMN(G$64)&gt;=COLUMN($F$64),G69,0)-IF(COLUMN(F$64)&gt;=COLUMN($F$64),F70,0)-IF(COLUMN(E$64)&gt;=COLUMN($F$64),E71,0)-IF(COLUMN(D$64)&gt;=COLUMN($F$64),D72,0)-IF(COLUMN(C$64)&gt;=COLUMN($F$64),C73,0),ABS(SUM(I$63:I66))),0),"")</f>
        <v>0</v>
      </c>
      <c r="J67" s="153">
        <f ca="1">IF(J$4&lt;&gt;"",IF(AND(J$63&lt;0,OFFSET(J$30,0,$E67)&lt;&gt;"",OFFSET(J$30,0,$E67)&gt;0),
IF((SUM(J$63:J66)+OFFSET(J$30,0,$E67)-IF(COLUMN(I$64)&gt;=COLUMN($F$64),I68,0)-IF(COLUMN(H$64)&gt;=COLUMN($F$64),H69,0)-IF(COLUMN(G$64)&gt;=COLUMN($F$64),G70,0)-IF(COLUMN(F$64)&gt;=COLUMN($F$64),F71,0)-IF(COLUMN(E$64)&gt;=COLUMN($F$64),E72,0)-IF(COLUMN(D$64)&gt;=COLUMN($F$64),D73,0))&lt;0,OFFSET(J$30,0,$E67)-IF(COLUMN(I$64)&gt;=COLUMN($F$64),I68,0)-IF(COLUMN(H$64)&gt;=COLUMN($F$64),H69,0)-IF(COLUMN(G$64)&gt;=COLUMN($F$64),G70,0)-IF(COLUMN(F$64)&gt;=COLUMN($F$64),F71,0)-IF(COLUMN(E$64)&gt;=COLUMN($F$64),E72,0)-IF(COLUMN(D$64)&gt;=COLUMN($F$64),D73,0),ABS(SUM(J$63:J66))),0),"")</f>
        <v>0</v>
      </c>
      <c r="K67" s="153">
        <f ca="1">IF(K$4&lt;&gt;"",IF(AND(K$63&lt;0,OFFSET(K$30,0,$E67)&lt;&gt;"",OFFSET(K$30,0,$E67)&gt;0),
IF((SUM(K$63:K66)+OFFSET(K$30,0,$E67)-IF(COLUMN(J$64)&gt;=COLUMN($F$64),J68,0)-IF(COLUMN(I$64)&gt;=COLUMN($F$64),I69,0)-IF(COLUMN(H$64)&gt;=COLUMN($F$64),H70,0)-IF(COLUMN(G$64)&gt;=COLUMN($F$64),G71,0)-IF(COLUMN(F$64)&gt;=COLUMN($F$64),F72,0)-IF(COLUMN(E$64)&gt;=COLUMN($F$64),E73,0))&lt;0,OFFSET(K$30,0,$E67)-IF(COLUMN(J$64)&gt;=COLUMN($F$64),J68,0)-IF(COLUMN(I$64)&gt;=COLUMN($F$64),I69,0)-IF(COLUMN(H$64)&gt;=COLUMN($F$64),H70,0)-IF(COLUMN(G$64)&gt;=COLUMN($F$64),G71,0)-IF(COLUMN(F$64)&gt;=COLUMN($F$64),F72,0)-IF(COLUMN(E$64)&gt;=COLUMN($F$64),E73,0),ABS(SUM(K$63:K66))),0),"")</f>
        <v>0</v>
      </c>
      <c r="L67" s="153">
        <f ca="1">IF(L$4&lt;&gt;"",IF(AND(L$63&lt;0,OFFSET(L$30,0,$E67)&lt;&gt;"",OFFSET(L$30,0,$E67)&gt;0),
IF((SUM(L$63:L66)+OFFSET(L$30,0,$E67)-IF(COLUMN(K$64)&gt;=COLUMN($F$64),K68,0)-IF(COLUMN(J$64)&gt;=COLUMN($F$64),J69,0)-IF(COLUMN(I$64)&gt;=COLUMN($F$64),I70,0)-IF(COLUMN(H$64)&gt;=COLUMN($F$64),H71,0)-IF(COLUMN(G$64)&gt;=COLUMN($F$64),G72,0)-IF(COLUMN(F$64)&gt;=COLUMN($F$64),F73,0))&lt;0,OFFSET(L$30,0,$E67)-IF(COLUMN(K$64)&gt;=COLUMN($F$64),K68,0)-IF(COLUMN(J$64)&gt;=COLUMN($F$64),J69,0)-IF(COLUMN(I$64)&gt;=COLUMN($F$64),I70,0)-IF(COLUMN(H$64)&gt;=COLUMN($F$64),H71,0)-IF(COLUMN(G$64)&gt;=COLUMN($F$64),G72,0)-IF(COLUMN(F$64)&gt;=COLUMN($F$64),F73,0),ABS(SUM(L$63:L66))),0),"")</f>
        <v>0</v>
      </c>
      <c r="M67" s="153">
        <f ca="1">IF(M$4&lt;&gt;"",IF(AND(M$63&lt;0,OFFSET(M$30,0,$E67)&lt;&gt;"",OFFSET(M$30,0,$E67)&gt;0),
IF((SUM(M$63:M66)+OFFSET(M$30,0,$E67)-IF(COLUMN(L$64)&gt;=COLUMN($F$64),L68,0)-IF(COLUMN(K$64)&gt;=COLUMN($F$64),K69,0)-IF(COLUMN(J$64)&gt;=COLUMN($F$64),J70,0)-IF(COLUMN(I$64)&gt;=COLUMN($F$64),I71,0)-IF(COLUMN(H$64)&gt;=COLUMN($F$64),H72,0)-IF(COLUMN(G$64)&gt;=COLUMN($F$64),G73,0))&lt;0,OFFSET(M$30,0,$E67)-IF(COLUMN(L$64)&gt;=COLUMN($F$64),L68,0)-IF(COLUMN(K$64)&gt;=COLUMN($F$64),K69,0)-IF(COLUMN(J$64)&gt;=COLUMN($F$64),J70,0)-IF(COLUMN(I$64)&gt;=COLUMN($F$64),I71,0)-IF(COLUMN(H$64)&gt;=COLUMN($F$64),H72,0)-IF(COLUMN(G$64)&gt;=COLUMN($F$64),G73,0),ABS(SUM(M$63:M66))),0),"")</f>
        <v>0</v>
      </c>
      <c r="N67" s="153">
        <f ca="1">IF(N$4&lt;&gt;"",IF(AND(N$63&lt;0,OFFSET(N$30,0,$E67)&lt;&gt;"",OFFSET(N$30,0,$E67)&gt;0),
IF((SUM(N$63:N66)+OFFSET(N$30,0,$E67)-IF(COLUMN(M$64)&gt;=COLUMN($F$64),M68,0)-IF(COLUMN(L$64)&gt;=COLUMN($F$64),L69,0)-IF(COLUMN(K$64)&gt;=COLUMN($F$64),K70,0)-IF(COLUMN(J$64)&gt;=COLUMN($F$64),J71,0)-IF(COLUMN(I$64)&gt;=COLUMN($F$64),I72,0)-IF(COLUMN(H$64)&gt;=COLUMN($F$64),H73,0))&lt;0,OFFSET(N$30,0,$E67)-IF(COLUMN(M$64)&gt;=COLUMN($F$64),M68,0)-IF(COLUMN(L$64)&gt;=COLUMN($F$64),L69,0)-IF(COLUMN(K$64)&gt;=COLUMN($F$64),K70,0)-IF(COLUMN(J$64)&gt;=COLUMN($F$64),J71,0)-IF(COLUMN(I$64)&gt;=COLUMN($F$64),I72,0)-IF(COLUMN(H$64)&gt;=COLUMN($F$64),H73,0),ABS(SUM(N$63:N66))),0),"")</f>
        <v>0</v>
      </c>
      <c r="O67" s="153">
        <f ca="1">IF(O$4&lt;&gt;"",IF(AND(O$63&lt;0,OFFSET(O$30,0,$E67)&lt;&gt;"",OFFSET(O$30,0,$E67)&gt;0),
IF((SUM(O$63:O66)+OFFSET(O$30,0,$E67)-IF(COLUMN(N$64)&gt;=COLUMN($F$64),N68,0)-IF(COLUMN(M$64)&gt;=COLUMN($F$64),M69,0)-IF(COLUMN(L$64)&gt;=COLUMN($F$64),L70,0)-IF(COLUMN(K$64)&gt;=COLUMN($F$64),K71,0)-IF(COLUMN(J$64)&gt;=COLUMN($F$64),J72,0)-IF(COLUMN(I$64)&gt;=COLUMN($F$64),I73,0))&lt;0,OFFSET(O$30,0,$E67)-IF(COLUMN(N$64)&gt;=COLUMN($F$64),N68,0)-IF(COLUMN(M$64)&gt;=COLUMN($F$64),M69,0)-IF(COLUMN(L$64)&gt;=COLUMN($F$64),L70,0)-IF(COLUMN(K$64)&gt;=COLUMN($F$64),K71,0)-IF(COLUMN(J$64)&gt;=COLUMN($F$64),J72,0)-IF(COLUMN(I$64)&gt;=COLUMN($F$64),I73,0),ABS(SUM(O$63:O66))),0),"")</f>
        <v>0</v>
      </c>
      <c r="P67" s="153">
        <f ca="1">IF(P$4&lt;&gt;"",IF(AND(P$63&lt;0,OFFSET(P$30,0,$E67)&lt;&gt;"",OFFSET(P$30,0,$E67)&gt;0),
IF((SUM(P$63:P66)+OFFSET(P$30,0,$E67)-IF(COLUMN(O$64)&gt;=COLUMN($F$64),O68,0)-IF(COLUMN(N$64)&gt;=COLUMN($F$64),N69,0)-IF(COLUMN(M$64)&gt;=COLUMN($F$64),M70,0)-IF(COLUMN(L$64)&gt;=COLUMN($F$64),L71,0)-IF(COLUMN(K$64)&gt;=COLUMN($F$64),K72,0)-IF(COLUMN(J$64)&gt;=COLUMN($F$64),J73,0))&lt;0,OFFSET(P$30,0,$E67)-IF(COLUMN(O$64)&gt;=COLUMN($F$64),O68,0)-IF(COLUMN(N$64)&gt;=COLUMN($F$64),N69,0)-IF(COLUMN(M$64)&gt;=COLUMN($F$64),M70,0)-IF(COLUMN(L$64)&gt;=COLUMN($F$64),L71,0)-IF(COLUMN(K$64)&gt;=COLUMN($F$64),K72,0)-IF(COLUMN(J$64)&gt;=COLUMN($F$64),J73,0),ABS(SUM(P$63:P66))),0),"")</f>
        <v>0</v>
      </c>
      <c r="Q67" s="153">
        <f ca="1">IF(Q$4&lt;&gt;"",IF(AND(Q$63&lt;0,OFFSET(Q$30,0,$E67)&lt;&gt;"",OFFSET(Q$30,0,$E67)&gt;0),
IF((SUM(Q$63:Q66)+OFFSET(Q$30,0,$E67)-IF(COLUMN(P$64)&gt;=COLUMN($F$64),P68,0)-IF(COLUMN(O$64)&gt;=COLUMN($F$64),O69,0)-IF(COLUMN(N$64)&gt;=COLUMN($F$64),N70,0)-IF(COLUMN(M$64)&gt;=COLUMN($F$64),M71,0)-IF(COLUMN(L$64)&gt;=COLUMN($F$64),L72,0)-IF(COLUMN(K$64)&gt;=COLUMN($F$64),K73,0))&lt;0,OFFSET(Q$30,0,$E67)-IF(COLUMN(P$64)&gt;=COLUMN($F$64),P68,0)-IF(COLUMN(O$64)&gt;=COLUMN($F$64),O69,0)-IF(COLUMN(N$64)&gt;=COLUMN($F$64),N70,0)-IF(COLUMN(M$64)&gt;=COLUMN($F$64),M71,0)-IF(COLUMN(L$64)&gt;=COLUMN($F$64),L72,0)-IF(COLUMN(K$64)&gt;=COLUMN($F$64),K73,0),ABS(SUM(Q$63:Q66))),0),"")</f>
        <v>0</v>
      </c>
      <c r="R67" s="153">
        <f ca="1">IF(R$4&lt;&gt;"",IF(AND(R$63&lt;0,OFFSET(R$30,0,$E67)&lt;&gt;"",OFFSET(R$30,0,$E67)&gt;0),
IF((SUM(R$63:R66)+OFFSET(R$30,0,$E67)-IF(COLUMN(Q$64)&gt;=COLUMN($F$64),Q68,0)-IF(COLUMN(P$64)&gt;=COLUMN($F$64),P69,0)-IF(COLUMN(O$64)&gt;=COLUMN($F$64),O70,0)-IF(COLUMN(N$64)&gt;=COLUMN($F$64),N71,0)-IF(COLUMN(M$64)&gt;=COLUMN($F$64),M72,0)-IF(COLUMN(L$64)&gt;=COLUMN($F$64),L73,0))&lt;0,OFFSET(R$30,0,$E67)-IF(COLUMN(Q$64)&gt;=COLUMN($F$64),Q68,0)-IF(COLUMN(P$64)&gt;=COLUMN($F$64),P69,0)-IF(COLUMN(O$64)&gt;=COLUMN($F$64),O70,0)-IF(COLUMN(N$64)&gt;=COLUMN($F$64),N71,0)-IF(COLUMN(M$64)&gt;=COLUMN($F$64),M72,0)-IF(COLUMN(L$64)&gt;=COLUMN($F$64),L73,0),ABS(SUM(R$63:R66))),0),"")</f>
        <v>0</v>
      </c>
      <c r="S67" s="153">
        <f ca="1">IF(S$4&lt;&gt;"",IF(AND(S$63&lt;0,OFFSET(S$30,0,$E67)&lt;&gt;"",OFFSET(S$30,0,$E67)&gt;0),
IF((SUM(S$63:S66)+OFFSET(S$30,0,$E67)-IF(COLUMN(R$64)&gt;=COLUMN($F$64),R68,0)-IF(COLUMN(Q$64)&gt;=COLUMN($F$64),Q69,0)-IF(COLUMN(P$64)&gt;=COLUMN($F$64),P70,0)-IF(COLUMN(O$64)&gt;=COLUMN($F$64),O71,0)-IF(COLUMN(N$64)&gt;=COLUMN($F$64),N72,0)-IF(COLUMN(M$64)&gt;=COLUMN($F$64),M73,0))&lt;0,OFFSET(S$30,0,$E67)-IF(COLUMN(R$64)&gt;=COLUMN($F$64),R68,0)-IF(COLUMN(Q$64)&gt;=COLUMN($F$64),Q69,0)-IF(COLUMN(P$64)&gt;=COLUMN($F$64),P70,0)-IF(COLUMN(O$64)&gt;=COLUMN($F$64),O71,0)-IF(COLUMN(N$64)&gt;=COLUMN($F$64),N72,0)-IF(COLUMN(M$64)&gt;=COLUMN($F$64),M73,0),ABS(SUM(S$63:S66))),0),"")</f>
        <v>0</v>
      </c>
      <c r="T67" s="153">
        <f ca="1">IF(T$4&lt;&gt;"",IF(AND(T$63&lt;0,OFFSET(T$30,0,$E67)&lt;&gt;"",OFFSET(T$30,0,$E67)&gt;0),
IF((SUM(T$63:T66)+OFFSET(T$30,0,$E67)-IF(COLUMN(S$64)&gt;=COLUMN($F$64),S68,0)-IF(COLUMN(R$64)&gt;=COLUMN($F$64),R69,0)-IF(COLUMN(Q$64)&gt;=COLUMN($F$64),Q70,0)-IF(COLUMN(P$64)&gt;=COLUMN($F$64),P71,0)-IF(COLUMN(O$64)&gt;=COLUMN($F$64),O72,0)-IF(COLUMN(N$64)&gt;=COLUMN($F$64),N73,0))&lt;0,OFFSET(T$30,0,$E67)-IF(COLUMN(S$64)&gt;=COLUMN($F$64),S68,0)-IF(COLUMN(R$64)&gt;=COLUMN($F$64),R69,0)-IF(COLUMN(Q$64)&gt;=COLUMN($F$64),Q70,0)-IF(COLUMN(P$64)&gt;=COLUMN($F$64),P71,0)-IF(COLUMN(O$64)&gt;=COLUMN($F$64),O72,0)-IF(COLUMN(N$64)&gt;=COLUMN($F$64),N73,0),ABS(SUM(T$63:T66))),0),"")</f>
        <v>0</v>
      </c>
      <c r="U67" s="153">
        <f ca="1">IF(U$4&lt;&gt;"",IF(AND(U$63&lt;0,OFFSET(U$30,0,$E67)&lt;&gt;"",OFFSET(U$30,0,$E67)&gt;0),
IF((SUM(U$63:U66)+OFFSET(U$30,0,$E67)-IF(COLUMN(T$64)&gt;=COLUMN($F$64),T68,0)-IF(COLUMN(S$64)&gt;=COLUMN($F$64),S69,0)-IF(COLUMN(R$64)&gt;=COLUMN($F$64),R70,0)-IF(COLUMN(Q$64)&gt;=COLUMN($F$64),Q71,0)-IF(COLUMN(P$64)&gt;=COLUMN($F$64),P72,0)-IF(COLUMN(O$64)&gt;=COLUMN($F$64),O73,0))&lt;0,OFFSET(U$30,0,$E67)-IF(COLUMN(T$64)&gt;=COLUMN($F$64),T68,0)-IF(COLUMN(S$64)&gt;=COLUMN($F$64),S69,0)-IF(COLUMN(R$64)&gt;=COLUMN($F$64),R70,0)-IF(COLUMN(Q$64)&gt;=COLUMN($F$64),Q71,0)-IF(COLUMN(P$64)&gt;=COLUMN($F$64),P72,0)-IF(COLUMN(O$64)&gt;=COLUMN($F$64),O73,0),ABS(SUM(U$63:U66))),0),"")</f>
        <v>0</v>
      </c>
      <c r="V67" s="153">
        <f ca="1">IF(V$4&lt;&gt;"",IF(AND(V$63&lt;0,OFFSET(V$30,0,$E67)&lt;&gt;"",OFFSET(V$30,0,$E67)&gt;0),
IF((SUM(V$63:V66)+OFFSET(V$30,0,$E67)-IF(COLUMN(U$64)&gt;=COLUMN($F$64),U68,0)-IF(COLUMN(T$64)&gt;=COLUMN($F$64),T69,0)-IF(COLUMN(S$64)&gt;=COLUMN($F$64),S70,0)-IF(COLUMN(R$64)&gt;=COLUMN($F$64),R71,0)-IF(COLUMN(Q$64)&gt;=COLUMN($F$64),Q72,0)-IF(COLUMN(P$64)&gt;=COLUMN($F$64),P73,0))&lt;0,OFFSET(V$30,0,$E67)-IF(COLUMN(U$64)&gt;=COLUMN($F$64),U68,0)-IF(COLUMN(T$64)&gt;=COLUMN($F$64),T69,0)-IF(COLUMN(S$64)&gt;=COLUMN($F$64),S70,0)-IF(COLUMN(R$64)&gt;=COLUMN($F$64),R71,0)-IF(COLUMN(Q$64)&gt;=COLUMN($F$64),Q72,0)-IF(COLUMN(P$64)&gt;=COLUMN($F$64),P73,0),ABS(SUM(V$63:V66))),0),"")</f>
        <v>0</v>
      </c>
      <c r="W67" s="153">
        <f ca="1">IF(W$4&lt;&gt;"",IF(AND(W$63&lt;0,OFFSET(W$30,0,$E67)&lt;&gt;"",OFFSET(W$30,0,$E67)&gt;0),
IF((SUM(W$63:W66)+OFFSET(W$30,0,$E67)-IF(COLUMN(V$64)&gt;=COLUMN($F$64),V68,0)-IF(COLUMN(U$64)&gt;=COLUMN($F$64),U69,0)-IF(COLUMN(T$64)&gt;=COLUMN($F$64),T70,0)-IF(COLUMN(S$64)&gt;=COLUMN($F$64),S71,0)-IF(COLUMN(R$64)&gt;=COLUMN($F$64),R72,0)-IF(COLUMN(Q$64)&gt;=COLUMN($F$64),Q73,0))&lt;0,OFFSET(W$30,0,$E67)-IF(COLUMN(V$64)&gt;=COLUMN($F$64),V68,0)-IF(COLUMN(U$64)&gt;=COLUMN($F$64),U69,0)-IF(COLUMN(T$64)&gt;=COLUMN($F$64),T70,0)-IF(COLUMN(S$64)&gt;=COLUMN($F$64),S71,0)-IF(COLUMN(R$64)&gt;=COLUMN($F$64),R72,0)-IF(COLUMN(Q$64)&gt;=COLUMN($F$64),Q73,0),ABS(SUM(W$63:W66))),0),"")</f>
        <v>0</v>
      </c>
      <c r="X67" s="153">
        <f ca="1">IF(X$4&lt;&gt;"",IF(AND(X$63&lt;0,OFFSET(X$30,0,$E67)&lt;&gt;"",OFFSET(X$30,0,$E67)&gt;0),
IF((SUM(X$63:X66)+OFFSET(X$30,0,$E67)-IF(COLUMN(W$64)&gt;=COLUMN($F$64),W68,0)-IF(COLUMN(V$64)&gt;=COLUMN($F$64),V69,0)-IF(COLUMN(U$64)&gt;=COLUMN($F$64),U70,0)-IF(COLUMN(T$64)&gt;=COLUMN($F$64),T71,0)-IF(COLUMN(S$64)&gt;=COLUMN($F$64),S72,0)-IF(COLUMN(R$64)&gt;=COLUMN($F$64),R73,0))&lt;0,OFFSET(X$30,0,$E67)-IF(COLUMN(W$64)&gt;=COLUMN($F$64),W68,0)-IF(COLUMN(V$64)&gt;=COLUMN($F$64),V69,0)-IF(COLUMN(U$64)&gt;=COLUMN($F$64),U70,0)-IF(COLUMN(T$64)&gt;=COLUMN($F$64),T71,0)-IF(COLUMN(S$64)&gt;=COLUMN($F$64),S72,0)-IF(COLUMN(R$64)&gt;=COLUMN($F$64),R73,0),ABS(SUM(X$63:X66))),0),"")</f>
        <v>0</v>
      </c>
      <c r="Y67" s="153">
        <f ca="1">IF(Y$4&lt;&gt;"",IF(AND(Y$63&lt;0,OFFSET(Y$30,0,$E67)&lt;&gt;"",OFFSET(Y$30,0,$E67)&gt;0),
IF((SUM(Y$63:Y66)+OFFSET(Y$30,0,$E67)-IF(COLUMN(X$64)&gt;=COLUMN($F$64),X68,0)-IF(COLUMN(W$64)&gt;=COLUMN($F$64),W69,0)-IF(COLUMN(V$64)&gt;=COLUMN($F$64),V70,0)-IF(COLUMN(U$64)&gt;=COLUMN($F$64),U71,0)-IF(COLUMN(T$64)&gt;=COLUMN($F$64),T72,0)-IF(COLUMN(S$64)&gt;=COLUMN($F$64),S73,0))&lt;0,OFFSET(Y$30,0,$E67)-IF(COLUMN(X$64)&gt;=COLUMN($F$64),X68,0)-IF(COLUMN(W$64)&gt;=COLUMN($F$64),W69,0)-IF(COLUMN(V$64)&gt;=COLUMN($F$64),V70,0)-IF(COLUMN(U$64)&gt;=COLUMN($F$64),U71,0)-IF(COLUMN(T$64)&gt;=COLUMN($F$64),T72,0)-IF(COLUMN(S$64)&gt;=COLUMN($F$64),S73,0),ABS(SUM(Y$63:Y66))),0),"")</f>
        <v>0</v>
      </c>
      <c r="Z67" s="153">
        <f ca="1">IF(Z$4&lt;&gt;"",IF(AND(Z$63&lt;0,OFFSET(Z$30,0,$E67)&lt;&gt;"",OFFSET(Z$30,0,$E67)&gt;0),
IF((SUM(Z$63:Z66)+OFFSET(Z$30,0,$E67)-IF(COLUMN(Y$64)&gt;=COLUMN($F$64),Y68,0)-IF(COLUMN(X$64)&gt;=COLUMN($F$64),X69,0)-IF(COLUMN(W$64)&gt;=COLUMN($F$64),W70,0)-IF(COLUMN(V$64)&gt;=COLUMN($F$64),V71,0)-IF(COLUMN(U$64)&gt;=COLUMN($F$64),U72,0)-IF(COLUMN(T$64)&gt;=COLUMN($F$64),T73,0))&lt;0,OFFSET(Z$30,0,$E67)-IF(COLUMN(Y$64)&gt;=COLUMN($F$64),Y68,0)-IF(COLUMN(X$64)&gt;=COLUMN($F$64),X69,0)-IF(COLUMN(W$64)&gt;=COLUMN($F$64),W70,0)-IF(COLUMN(V$64)&gt;=COLUMN($F$64),V71,0)-IF(COLUMN(U$64)&gt;=COLUMN($F$64),U72,0)-IF(COLUMN(T$64)&gt;=COLUMN($F$64),T73,0),ABS(SUM(Z$63:Z66))),0),"")</f>
        <v>0</v>
      </c>
      <c r="AA67" s="153">
        <f ca="1">IF(AA$4&lt;&gt;"",IF(AND(AA$63&lt;0,OFFSET(AA$30,0,$E67)&lt;&gt;"",OFFSET(AA$30,0,$E67)&gt;0),
IF((SUM(AA$63:AA66)+OFFSET(AA$30,0,$E67)-IF(COLUMN(Z$64)&gt;=COLUMN($F$64),Z68,0)-IF(COLUMN(Y$64)&gt;=COLUMN($F$64),Y69,0)-IF(COLUMN(X$64)&gt;=COLUMN($F$64),X70,0)-IF(COLUMN(W$64)&gt;=COLUMN($F$64),W71,0)-IF(COLUMN(V$64)&gt;=COLUMN($F$64),V72,0)-IF(COLUMN(U$64)&gt;=COLUMN($F$64),U73,0))&lt;0,OFFSET(AA$30,0,$E67)-IF(COLUMN(Z$64)&gt;=COLUMN($F$64),Z68,0)-IF(COLUMN(Y$64)&gt;=COLUMN($F$64),Y69,0)-IF(COLUMN(X$64)&gt;=COLUMN($F$64),X70,0)-IF(COLUMN(W$64)&gt;=COLUMN($F$64),W71,0)-IF(COLUMN(V$64)&gt;=COLUMN($F$64),V72,0)-IF(COLUMN(U$64)&gt;=COLUMN($F$64),U73,0),ABS(SUM(AA$63:AA66))),0),"")</f>
        <v>0</v>
      </c>
      <c r="AB67" s="153">
        <f ca="1">IF(AB$4&lt;&gt;"",IF(AND(AB$63&lt;0,OFFSET(AB$30,0,$E67)&lt;&gt;"",OFFSET(AB$30,0,$E67)&gt;0),
IF((SUM(AB$63:AB66)+OFFSET(AB$30,0,$E67)-IF(COLUMN(AA$64)&gt;=COLUMN($F$64),AA68,0)-IF(COLUMN(Z$64)&gt;=COLUMN($F$64),Z69,0)-IF(COLUMN(Y$64)&gt;=COLUMN($F$64),Y70,0)-IF(COLUMN(X$64)&gt;=COLUMN($F$64),X71,0)-IF(COLUMN(W$64)&gt;=COLUMN($F$64),W72,0)-IF(COLUMN(V$64)&gt;=COLUMN($F$64),V73,0))&lt;0,OFFSET(AB$30,0,$E67)-IF(COLUMN(AA$64)&gt;=COLUMN($F$64),AA68,0)-IF(COLUMN(Z$64)&gt;=COLUMN($F$64),Z69,0)-IF(COLUMN(Y$64)&gt;=COLUMN($F$64),Y70,0)-IF(COLUMN(X$64)&gt;=COLUMN($F$64),X71,0)-IF(COLUMN(W$64)&gt;=COLUMN($F$64),W72,0)-IF(COLUMN(V$64)&gt;=COLUMN($F$64),V73,0),ABS(SUM(AB$63:AB66))),0),"")</f>
        <v>0</v>
      </c>
      <c r="AC67" s="153">
        <f ca="1">IF(AC$4&lt;&gt;"",IF(AND(AC$63&lt;0,OFFSET(AC$30,0,$E67)&lt;&gt;"",OFFSET(AC$30,0,$E67)&gt;0),
IF((SUM(AC$63:AC66)+OFFSET(AC$30,0,$E67)-IF(COLUMN(AB$64)&gt;=COLUMN($F$64),AB68,0)-IF(COLUMN(AA$64)&gt;=COLUMN($F$64),AA69,0)-IF(COLUMN(Z$64)&gt;=COLUMN($F$64),Z70,0)-IF(COLUMN(Y$64)&gt;=COLUMN($F$64),Y71,0)-IF(COLUMN(X$64)&gt;=COLUMN($F$64),X72,0)-IF(COLUMN(W$64)&gt;=COLUMN($F$64),W73,0))&lt;0,OFFSET(AC$30,0,$E67)-IF(COLUMN(AB$64)&gt;=COLUMN($F$64),AB68,0)-IF(COLUMN(AA$64)&gt;=COLUMN($F$64),AA69,0)-IF(COLUMN(Z$64)&gt;=COLUMN($F$64),Z70,0)-IF(COLUMN(Y$64)&gt;=COLUMN($F$64),Y71,0)-IF(COLUMN(X$64)&gt;=COLUMN($F$64),X72,0)-IF(COLUMN(W$64)&gt;=COLUMN($F$64),W73,0),ABS(SUM(AC$63:AC66))),0),"")</f>
        <v>0</v>
      </c>
      <c r="AD67" s="153">
        <f ca="1">IF(AD$4&lt;&gt;"",IF(AND(AD$63&lt;0,OFFSET(AD$30,0,$E67)&lt;&gt;"",OFFSET(AD$30,0,$E67)&gt;0),
IF((SUM(AD$63:AD66)+OFFSET(AD$30,0,$E67)-IF(COLUMN(AC$64)&gt;=COLUMN($F$64),AC68,0)-IF(COLUMN(AB$64)&gt;=COLUMN($F$64),AB69,0)-IF(COLUMN(AA$64)&gt;=COLUMN($F$64),AA70,0)-IF(COLUMN(Z$64)&gt;=COLUMN($F$64),Z71,0)-IF(COLUMN(Y$64)&gt;=COLUMN($F$64),Y72,0)-IF(COLUMN(X$64)&gt;=COLUMN($F$64),X73,0))&lt;0,OFFSET(AD$30,0,$E67)-IF(COLUMN(AC$64)&gt;=COLUMN($F$64),AC68,0)-IF(COLUMN(AB$64)&gt;=COLUMN($F$64),AB69,0)-IF(COLUMN(AA$64)&gt;=COLUMN($F$64),AA70,0)-IF(COLUMN(Z$64)&gt;=COLUMN($F$64),Z71,0)-IF(COLUMN(Y$64)&gt;=COLUMN($F$64),Y72,0)-IF(COLUMN(X$64)&gt;=COLUMN($F$64),X73,0),ABS(SUM(AD$63:AD66))),0),"")</f>
        <v>0</v>
      </c>
      <c r="AE67" s="153">
        <f ca="1">IF(AE$4&lt;&gt;"",IF(AND(AE$63&lt;0,OFFSET(AE$30,0,$E67)&lt;&gt;"",OFFSET(AE$30,0,$E67)&gt;0),
IF((SUM(AE$63:AE66)+OFFSET(AE$30,0,$E67)-IF(COLUMN(AD$64)&gt;=COLUMN($F$64),AD68,0)-IF(COLUMN(AC$64)&gt;=COLUMN($F$64),AC69,0)-IF(COLUMN(AB$64)&gt;=COLUMN($F$64),AB70,0)-IF(COLUMN(AA$64)&gt;=COLUMN($F$64),AA71,0)-IF(COLUMN(Z$64)&gt;=COLUMN($F$64),Z72,0)-IF(COLUMN(Y$64)&gt;=COLUMN($F$64),Y73,0))&lt;0,OFFSET(AE$30,0,$E67)-IF(COLUMN(AD$64)&gt;=COLUMN($F$64),AD68,0)-IF(COLUMN(AC$64)&gt;=COLUMN($F$64),AC69,0)-IF(COLUMN(AB$64)&gt;=COLUMN($F$64),AB70,0)-IF(COLUMN(AA$64)&gt;=COLUMN($F$64),AA71,0)-IF(COLUMN(Z$64)&gt;=COLUMN($F$64),Z72,0)-IF(COLUMN(Y$64)&gt;=COLUMN($F$64),Y73,0),ABS(SUM(AE$63:AE66))),0),"")</f>
        <v>0</v>
      </c>
      <c r="AF67" s="153">
        <f ca="1">IF(AF$4&lt;&gt;"",IF(AND(AF$63&lt;0,OFFSET(AF$30,0,$E67)&lt;&gt;"",OFFSET(AF$30,0,$E67)&gt;0),
IF((SUM(AF$63:AF66)+OFFSET(AF$30,0,$E67)-IF(COLUMN(AE$64)&gt;=COLUMN($F$64),AE68,0)-IF(COLUMN(AD$64)&gt;=COLUMN($F$64),AD69,0)-IF(COLUMN(AC$64)&gt;=COLUMN($F$64),AC70,0)-IF(COLUMN(AB$64)&gt;=COLUMN($F$64),AB71,0)-IF(COLUMN(AA$64)&gt;=COLUMN($F$64),AA72,0)-IF(COLUMN(Z$64)&gt;=COLUMN($F$64),Z73,0))&lt;0,OFFSET(AF$30,0,$E67)-IF(COLUMN(AE$64)&gt;=COLUMN($F$64),AE68,0)-IF(COLUMN(AD$64)&gt;=COLUMN($F$64),AD69,0)-IF(COLUMN(AC$64)&gt;=COLUMN($F$64),AC70,0)-IF(COLUMN(AB$64)&gt;=COLUMN($F$64),AB71,0)-IF(COLUMN(AA$64)&gt;=COLUMN($F$64),AA72,0)-IF(COLUMN(Z$64)&gt;=COLUMN($F$64),Z73,0),ABS(SUM(AF$63:AF66))),0),"")</f>
        <v>0</v>
      </c>
      <c r="AG67" s="153">
        <f ca="1">IF(AG$4&lt;&gt;"",IF(AND(AG$63&lt;0,OFFSET(AG$30,0,$E67)&lt;&gt;"",OFFSET(AG$30,0,$E67)&gt;0),
IF((SUM(AG$63:AG66)+OFFSET(AG$30,0,$E67)-IF(COLUMN(AF$64)&gt;=COLUMN($F$64),AF68,0)-IF(COLUMN(AE$64)&gt;=COLUMN($F$64),AE69,0)-IF(COLUMN(AD$64)&gt;=COLUMN($F$64),AD70,0)-IF(COLUMN(AC$64)&gt;=COLUMN($F$64),AC71,0)-IF(COLUMN(AB$64)&gt;=COLUMN($F$64),AB72,0)-IF(COLUMN(AA$64)&gt;=COLUMN($F$64),AA73,0))&lt;0,OFFSET(AG$30,0,$E67)-IF(COLUMN(AF$64)&gt;=COLUMN($F$64),AF68,0)-IF(COLUMN(AE$64)&gt;=COLUMN($F$64),AE69,0)-IF(COLUMN(AD$64)&gt;=COLUMN($F$64),AD70,0)-IF(COLUMN(AC$64)&gt;=COLUMN($F$64),AC71,0)-IF(COLUMN(AB$64)&gt;=COLUMN($F$64),AB72,0)-IF(COLUMN(AA$64)&gt;=COLUMN($F$64),AA73,0),ABS(SUM(AG$63:AG66))),0),"")</f>
        <v>0</v>
      </c>
      <c r="AH67" s="153">
        <f ca="1">IF(AH$4&lt;&gt;"",IF(AND(AH$63&lt;0,OFFSET(AH$30,0,$E67)&lt;&gt;"",OFFSET(AH$30,0,$E67)&gt;0),
IF((SUM(AH$63:AH66)+OFFSET(AH$30,0,$E67)-IF(COLUMN(AG$64)&gt;=COLUMN($F$64),AG68,0)-IF(COLUMN(AF$64)&gt;=COLUMN($F$64),AF69,0)-IF(COLUMN(AE$64)&gt;=COLUMN($F$64),AE70,0)-IF(COLUMN(AD$64)&gt;=COLUMN($F$64),AD71,0)-IF(COLUMN(AC$64)&gt;=COLUMN($F$64),AC72,0)-IF(COLUMN(AB$64)&gt;=COLUMN($F$64),AB73,0))&lt;0,OFFSET(AH$30,0,$E67)-IF(COLUMN(AG$64)&gt;=COLUMN($F$64),AG68,0)-IF(COLUMN(AF$64)&gt;=COLUMN($F$64),AF69,0)-IF(COLUMN(AE$64)&gt;=COLUMN($F$64),AE70,0)-IF(COLUMN(AD$64)&gt;=COLUMN($F$64),AD71,0)-IF(COLUMN(AC$64)&gt;=COLUMN($F$64),AC72,0)-IF(COLUMN(AB$64)&gt;=COLUMN($F$64),AB73,0),ABS(SUM(AH$63:AH66))),0),"")</f>
        <v>0</v>
      </c>
      <c r="AI67" s="153">
        <f ca="1">IF(AI$4&lt;&gt;"",IF(AND(AI$63&lt;0,OFFSET(AI$30,0,$E67)&lt;&gt;"",OFFSET(AI$30,0,$E67)&gt;0),
IF((SUM(AI$63:AI66)+OFFSET(AI$30,0,$E67)-IF(COLUMN(AH$64)&gt;=COLUMN($F$64),AH68,0)-IF(COLUMN(AG$64)&gt;=COLUMN($F$64),AG69,0)-IF(COLUMN(AF$64)&gt;=COLUMN($F$64),AF70,0)-IF(COLUMN(AE$64)&gt;=COLUMN($F$64),AE71,0)-IF(COLUMN(AD$64)&gt;=COLUMN($F$64),AD72,0)-IF(COLUMN(AC$64)&gt;=COLUMN($F$64),AC73,0))&lt;0,OFFSET(AI$30,0,$E67)-IF(COLUMN(AH$64)&gt;=COLUMN($F$64),AH68,0)-IF(COLUMN(AG$64)&gt;=COLUMN($F$64),AG69,0)-IF(COLUMN(AF$64)&gt;=COLUMN($F$64),AF70,0)-IF(COLUMN(AE$64)&gt;=COLUMN($F$64),AE71,0)-IF(COLUMN(AD$64)&gt;=COLUMN($F$64),AD72,0)-IF(COLUMN(AC$64)&gt;=COLUMN($F$64),AC73,0),ABS(SUM(AI$63:AI66))),0),"")</f>
        <v>0</v>
      </c>
      <c r="AJ67" s="153">
        <f ca="1">IF(AJ$4&lt;&gt;"",IF(AND(AJ$63&lt;0,OFFSET(AJ$30,0,$E67)&lt;&gt;"",OFFSET(AJ$30,0,$E67)&gt;0),
IF((SUM(AJ$63:AJ66)+OFFSET(AJ$30,0,$E67)-IF(COLUMN(AI$64)&gt;=COLUMN($F$64),AI68,0)-IF(COLUMN(AH$64)&gt;=COLUMN($F$64),AH69,0)-IF(COLUMN(AG$64)&gt;=COLUMN($F$64),AG70,0)-IF(COLUMN(AF$64)&gt;=COLUMN($F$64),AF71,0)-IF(COLUMN(AE$64)&gt;=COLUMN($F$64),AE72,0)-IF(COLUMN(AD$64)&gt;=COLUMN($F$64),AD73,0))&lt;0,OFFSET(AJ$30,0,$E67)-IF(COLUMN(AI$64)&gt;=COLUMN($F$64),AI68,0)-IF(COLUMN(AH$64)&gt;=COLUMN($F$64),AH69,0)-IF(COLUMN(AG$64)&gt;=COLUMN($F$64),AG70,0)-IF(COLUMN(AF$64)&gt;=COLUMN($F$64),AF71,0)-IF(COLUMN(AE$64)&gt;=COLUMN($F$64),AE72,0)-IF(COLUMN(AD$64)&gt;=COLUMN($F$64),AD73,0),ABS(SUM(AJ$63:AJ66))),0),"")</f>
        <v>0</v>
      </c>
      <c r="AK67" s="153">
        <f ca="1">IF(AK$4&lt;&gt;"",IF(AND(AK$63&lt;0,OFFSET(AK$30,0,$E67)&lt;&gt;"",OFFSET(AK$30,0,$E67)&gt;0),
IF((SUM(AK$63:AK66)+OFFSET(AK$30,0,$E67)-IF(COLUMN(AJ$64)&gt;=COLUMN($F$64),AJ68,0)-IF(COLUMN(AI$64)&gt;=COLUMN($F$64),AI69,0)-IF(COLUMN(AH$64)&gt;=COLUMN($F$64),AH70,0)-IF(COLUMN(AG$64)&gt;=COLUMN($F$64),AG71,0)-IF(COLUMN(AF$64)&gt;=COLUMN($F$64),AF72,0)-IF(COLUMN(AE$64)&gt;=COLUMN($F$64),AE73,0))&lt;0,OFFSET(AK$30,0,$E67)-IF(COLUMN(AJ$64)&gt;=COLUMN($F$64),AJ68,0)-IF(COLUMN(AI$64)&gt;=COLUMN($F$64),AI69,0)-IF(COLUMN(AH$64)&gt;=COLUMN($F$64),AH70,0)-IF(COLUMN(AG$64)&gt;=COLUMN($F$64),AG71,0)-IF(COLUMN(AF$64)&gt;=COLUMN($F$64),AF72,0)-IF(COLUMN(AE$64)&gt;=COLUMN($F$64),AE73,0),ABS(SUM(AK$63:AK66))),0),"")</f>
        <v>0</v>
      </c>
      <c r="AL67" s="153">
        <f ca="1">IF(AL$4&lt;&gt;"",IF(AND(AL$63&lt;0,OFFSET(AL$30,0,$E67)&lt;&gt;"",OFFSET(AL$30,0,$E67)&gt;0),
IF((SUM(AL$63:AL66)+OFFSET(AL$30,0,$E67)-IF(COLUMN(AK$64)&gt;=COLUMN($F$64),AK68,0)-IF(COLUMN(AJ$64)&gt;=COLUMN($F$64),AJ69,0)-IF(COLUMN(AI$64)&gt;=COLUMN($F$64),AI70,0)-IF(COLUMN(AH$64)&gt;=COLUMN($F$64),AH71,0)-IF(COLUMN(AG$64)&gt;=COLUMN($F$64),AG72,0)-IF(COLUMN(AF$64)&gt;=COLUMN($F$64),AF73,0))&lt;0,OFFSET(AL$30,0,$E67)-IF(COLUMN(AK$64)&gt;=COLUMN($F$64),AK68,0)-IF(COLUMN(AJ$64)&gt;=COLUMN($F$64),AJ69,0)-IF(COLUMN(AI$64)&gt;=COLUMN($F$64),AI70,0)-IF(COLUMN(AH$64)&gt;=COLUMN($F$64),AH71,0)-IF(COLUMN(AG$64)&gt;=COLUMN($F$64),AG72,0)-IF(COLUMN(AF$64)&gt;=COLUMN($F$64),AF73,0),ABS(SUM(AL$63:AL66))),0),"")</f>
        <v>0</v>
      </c>
      <c r="AM67" s="153" t="str">
        <f ca="1">IF(AM$4&lt;&gt;"",IF(AND(AM$63&lt;0,OFFSET(AM$30,0,$E67)&lt;&gt;"",OFFSET(AM$30,0,$E67)&gt;0),
IF((SUM(AM$63:AM66)+OFFSET(AM$30,0,$E67)-IF(COLUMN(AL$64)&gt;=COLUMN($F$64),AL68,0)-IF(COLUMN(AK$64)&gt;=COLUMN($F$64),AK69,0)-IF(COLUMN(AJ$64)&gt;=COLUMN($F$64),AJ70,0)-IF(COLUMN(AI$64)&gt;=COLUMN($F$64),AI71,0)-IF(COLUMN(AH$64)&gt;=COLUMN($F$64),AH72,0)-IF(COLUMN(AG$64)&gt;=COLUMN($F$64),AG73,0))&lt;0,OFFSET(AM$30,0,$E67)-IF(COLUMN(AL$64)&gt;=COLUMN($F$64),AL68,0)-IF(COLUMN(AK$64)&gt;=COLUMN($F$64),AK69,0)-IF(COLUMN(AJ$64)&gt;=COLUMN($F$64),AJ70,0)-IF(COLUMN(AI$64)&gt;=COLUMN($F$64),AI71,0)-IF(COLUMN(AH$64)&gt;=COLUMN($F$64),AH72,0)-IF(COLUMN(AG$64)&gt;=COLUMN($F$64),AG73,0),ABS(SUM(AM$63:AM66))),0),"")</f>
        <v/>
      </c>
      <c r="AN67" s="153" t="str">
        <f ca="1">IF(AN$4&lt;&gt;"",IF(AND(AN$63&lt;0,OFFSET(AN$30,0,$E67)&lt;&gt;"",OFFSET(AN$30,0,$E67)&gt;0),
IF((SUM(AN$63:AN66)+OFFSET(AN$30,0,$E67)-IF(COLUMN(AM$64)&gt;=COLUMN($F$64),AM68,0)-IF(COLUMN(AL$64)&gt;=COLUMN($F$64),AL69,0)-IF(COLUMN(AK$64)&gt;=COLUMN($F$64),AK70,0)-IF(COLUMN(AJ$64)&gt;=COLUMN($F$64),AJ71,0)-IF(COLUMN(AI$64)&gt;=COLUMN($F$64),AI72,0)-IF(COLUMN(AH$64)&gt;=COLUMN($F$64),AH73,0))&lt;0,OFFSET(AN$30,0,$E67)-IF(COLUMN(AM$64)&gt;=COLUMN($F$64),AM68,0)-IF(COLUMN(AL$64)&gt;=COLUMN($F$64),AL69,0)-IF(COLUMN(AK$64)&gt;=COLUMN($F$64),AK70,0)-IF(COLUMN(AJ$64)&gt;=COLUMN($F$64),AJ71,0)-IF(COLUMN(AI$64)&gt;=COLUMN($F$64),AI72,0)-IF(COLUMN(AH$64)&gt;=COLUMN($F$64),AH73,0),ABS(SUM(AN$63:AN66))),0),"")</f>
        <v/>
      </c>
      <c r="AO67" s="153" t="str">
        <f ca="1">IF(AO$4&lt;&gt;"",IF(AND(AO$63&lt;0,OFFSET(AO$30,0,$E67)&lt;&gt;"",OFFSET(AO$30,0,$E67)&gt;0),
IF((SUM(AO$63:AO66)+OFFSET(AO$30,0,$E67)-IF(COLUMN(AN$64)&gt;=COLUMN($F$64),AN68,0)-IF(COLUMN(AM$64)&gt;=COLUMN($F$64),AM69,0)-IF(COLUMN(AL$64)&gt;=COLUMN($F$64),AL70,0)-IF(COLUMN(AK$64)&gt;=COLUMN($F$64),AK71,0)-IF(COLUMN(AJ$64)&gt;=COLUMN($F$64),AJ72,0)-IF(COLUMN(AI$64)&gt;=COLUMN($F$64),AI73,0))&lt;0,OFFSET(AO$30,0,$E67)-IF(COLUMN(AN$64)&gt;=COLUMN($F$64),AN68,0)-IF(COLUMN(AM$64)&gt;=COLUMN($F$64),AM69,0)-IF(COLUMN(AL$64)&gt;=COLUMN($F$64),AL70,0)-IF(COLUMN(AK$64)&gt;=COLUMN($F$64),AK71,0)-IF(COLUMN(AJ$64)&gt;=COLUMN($F$64),AJ72,0)-IF(COLUMN(AI$64)&gt;=COLUMN($F$64),AI73,0),ABS(SUM(AO$63:AO66))),0),"")</f>
        <v/>
      </c>
      <c r="AP67" s="153" t="str">
        <f ca="1">IF(AP$4&lt;&gt;"",IF(AND(AP$63&lt;0,OFFSET(AP$30,0,$E67)&lt;&gt;"",OFFSET(AP$30,0,$E67)&gt;0),
IF((SUM(AP$63:AP66)+OFFSET(AP$30,0,$E67)-IF(COLUMN(AO$64)&gt;=COLUMN($F$64),AO68,0)-IF(COLUMN(AN$64)&gt;=COLUMN($F$64),AN69,0)-IF(COLUMN(AM$64)&gt;=COLUMN($F$64),AM70,0)-IF(COLUMN(AL$64)&gt;=COLUMN($F$64),AL71,0)-IF(COLUMN(AK$64)&gt;=COLUMN($F$64),AK72,0)-IF(COLUMN(AJ$64)&gt;=COLUMN($F$64),AJ73,0))&lt;0,OFFSET(AP$30,0,$E67)-IF(COLUMN(AO$64)&gt;=COLUMN($F$64),AO68,0)-IF(COLUMN(AN$64)&gt;=COLUMN($F$64),AN69,0)-IF(COLUMN(AM$64)&gt;=COLUMN($F$64),AM70,0)-IF(COLUMN(AL$64)&gt;=COLUMN($F$64),AL71,0)-IF(COLUMN(AK$64)&gt;=COLUMN($F$64),AK72,0)-IF(COLUMN(AJ$64)&gt;=COLUMN($F$64),AJ73,0),ABS(SUM(AP$63:AP66))),0),"")</f>
        <v/>
      </c>
      <c r="AQ67" s="153" t="str">
        <f ca="1">IF(AQ$4&lt;&gt;"",IF(AND(AQ$63&lt;0,OFFSET(AQ$30,0,$E67)&lt;&gt;"",OFFSET(AQ$30,0,$E67)&gt;0),
IF((SUM(AQ$63:AQ66)+OFFSET(AQ$30,0,$E67)-IF(COLUMN(AP$64)&gt;=COLUMN($F$64),AP68,0)-IF(COLUMN(AO$64)&gt;=COLUMN($F$64),AO69,0)-IF(COLUMN(AN$64)&gt;=COLUMN($F$64),AN70,0)-IF(COLUMN(AM$64)&gt;=COLUMN($F$64),AM71,0)-IF(COLUMN(AL$64)&gt;=COLUMN($F$64),AL72,0)-IF(COLUMN(AK$64)&gt;=COLUMN($F$64),AK73,0))&lt;0,OFFSET(AQ$30,0,$E67)-IF(COLUMN(AP$64)&gt;=COLUMN($F$64),AP68,0)-IF(COLUMN(AO$64)&gt;=COLUMN($F$64),AO69,0)-IF(COLUMN(AN$64)&gt;=COLUMN($F$64),AN70,0)-IF(COLUMN(AM$64)&gt;=COLUMN($F$64),AM71,0)-IF(COLUMN(AL$64)&gt;=COLUMN($F$64),AL72,0)-IF(COLUMN(AK$64)&gt;=COLUMN($F$64),AK73,0),ABS(SUM(AQ$63:AQ66))),0),"")</f>
        <v/>
      </c>
      <c r="AR67" s="153" t="str">
        <f ca="1">IF(AR$4&lt;&gt;"",IF(AND(AR$63&lt;0,OFFSET(AR$30,0,$E67)&lt;&gt;"",OFFSET(AR$30,0,$E67)&gt;0),
IF((SUM(AR$63:AR66)+OFFSET(AR$30,0,$E67)-IF(COLUMN(AQ$64)&gt;=COLUMN($F$64),AQ68,0)-IF(COLUMN(AP$64)&gt;=COLUMN($F$64),AP69,0)-IF(COLUMN(AO$64)&gt;=COLUMN($F$64),AO70,0)-IF(COLUMN(AN$64)&gt;=COLUMN($F$64),AN71,0)-IF(COLUMN(AM$64)&gt;=COLUMN($F$64),AM72,0)-IF(COLUMN(AL$64)&gt;=COLUMN($F$64),AL73,0))&lt;0,OFFSET(AR$30,0,$E67)-IF(COLUMN(AQ$64)&gt;=COLUMN($F$64),AQ68,0)-IF(COLUMN(AP$64)&gt;=COLUMN($F$64),AP69,0)-IF(COLUMN(AO$64)&gt;=COLUMN($F$64),AO70,0)-IF(COLUMN(AN$64)&gt;=COLUMN($F$64),AN71,0)-IF(COLUMN(AM$64)&gt;=COLUMN($F$64),AM72,0)-IF(COLUMN(AL$64)&gt;=COLUMN($F$64),AL73,0),ABS(SUM(AR$63:AR66))),0),"")</f>
        <v/>
      </c>
      <c r="AS67" s="153" t="str">
        <f ca="1">IF(AS$4&lt;&gt;"",IF(AND(AS$63&lt;0,OFFSET(AS$30,0,$E67)&lt;&gt;"",OFFSET(AS$30,0,$E67)&gt;0),
IF((SUM(AS$63:AS66)+OFFSET(AS$30,0,$E67)-IF(COLUMN(AR$64)&gt;=COLUMN($F$64),AR68,0)-IF(COLUMN(AQ$64)&gt;=COLUMN($F$64),AQ69,0)-IF(COLUMN(AP$64)&gt;=COLUMN($F$64),AP70,0)-IF(COLUMN(AO$64)&gt;=COLUMN($F$64),AO71,0)-IF(COLUMN(AN$64)&gt;=COLUMN($F$64),AN72,0)-IF(COLUMN(AM$64)&gt;=COLUMN($F$64),AM73,0))&lt;0,OFFSET(AS$30,0,$E67)-IF(COLUMN(AR$64)&gt;=COLUMN($F$64),AR68,0)-IF(COLUMN(AQ$64)&gt;=COLUMN($F$64),AQ69,0)-IF(COLUMN(AP$64)&gt;=COLUMN($F$64),AP70,0)-IF(COLUMN(AO$64)&gt;=COLUMN($F$64),AO71,0)-IF(COLUMN(AN$64)&gt;=COLUMN($F$64),AN72,0)-IF(COLUMN(AM$64)&gt;=COLUMN($F$64),AM73,0),ABS(SUM(AS$63:AS66))),0),"")</f>
        <v/>
      </c>
      <c r="AT67" s="153" t="str">
        <f ca="1">IF(AT$4&lt;&gt;"",IF(AND(AT$63&lt;0,OFFSET(AT$30,0,$E67)&lt;&gt;"",OFFSET(AT$30,0,$E67)&gt;0),
IF((SUM(AT$63:AT66)+OFFSET(AT$30,0,$E67)-IF(COLUMN(AS$64)&gt;=COLUMN($F$64),AS68,0)-IF(COLUMN(AR$64)&gt;=COLUMN($F$64),AR69,0)-IF(COLUMN(AQ$64)&gt;=COLUMN($F$64),AQ70,0)-IF(COLUMN(AP$64)&gt;=COLUMN($F$64),AP71,0)-IF(COLUMN(AO$64)&gt;=COLUMN($F$64),AO72,0)-IF(COLUMN(AN$64)&gt;=COLUMN($F$64),AN73,0))&lt;0,OFFSET(AT$30,0,$E67)-IF(COLUMN(AS$64)&gt;=COLUMN($F$64),AS68,0)-IF(COLUMN(AR$64)&gt;=COLUMN($F$64),AR69,0)-IF(COLUMN(AQ$64)&gt;=COLUMN($F$64),AQ70,0)-IF(COLUMN(AP$64)&gt;=COLUMN($F$64),AP71,0)-IF(COLUMN(AO$64)&gt;=COLUMN($F$64),AO72,0)-IF(COLUMN(AN$64)&gt;=COLUMN($F$64),AN73,0),ABS(SUM(AT$63:AT66))),0),"")</f>
        <v/>
      </c>
      <c r="AU67" s="153" t="str">
        <f ca="1">IF(AU$4&lt;&gt;"",IF(AND(AU$63&lt;0,OFFSET(AU$30,0,$E67)&lt;&gt;"",OFFSET(AU$30,0,$E67)&gt;0),
IF((SUM(AU$63:AU66)+OFFSET(AU$30,0,$E67)-IF(COLUMN(AT$64)&gt;=COLUMN($F$64),AT68,0)-IF(COLUMN(AS$64)&gt;=COLUMN($F$64),AS69,0)-IF(COLUMN(AR$64)&gt;=COLUMN($F$64),AR70,0)-IF(COLUMN(AQ$64)&gt;=COLUMN($F$64),AQ71,0)-IF(COLUMN(AP$64)&gt;=COLUMN($F$64),AP72,0)-IF(COLUMN(AO$64)&gt;=COLUMN($F$64),AO73,0))&lt;0,OFFSET(AU$30,0,$E67)-IF(COLUMN(AT$64)&gt;=COLUMN($F$64),AT68,0)-IF(COLUMN(AS$64)&gt;=COLUMN($F$64),AS69,0)-IF(COLUMN(AR$64)&gt;=COLUMN($F$64),AR70,0)-IF(COLUMN(AQ$64)&gt;=COLUMN($F$64),AQ71,0)-IF(COLUMN(AP$64)&gt;=COLUMN($F$64),AP72,0)-IF(COLUMN(AO$64)&gt;=COLUMN($F$64),AO73,0),ABS(SUM(AU$63:AU66))),0),"")</f>
        <v/>
      </c>
      <c r="AV67" s="153" t="str">
        <f ca="1">IF(AV$4&lt;&gt;"",IF(AND(AV$63&lt;0,OFFSET(AV$30,0,$E67)&lt;&gt;"",OFFSET(AV$30,0,$E67)&gt;0),
IF((SUM(AV$63:AV66)+OFFSET(AV$30,0,$E67)-IF(COLUMN(AU$64)&gt;=COLUMN($F$64),AU68,0)-IF(COLUMN(AT$64)&gt;=COLUMN($F$64),AT69,0)-IF(COLUMN(AS$64)&gt;=COLUMN($F$64),AS70,0)-IF(COLUMN(AR$64)&gt;=COLUMN($F$64),AR71,0)-IF(COLUMN(AQ$64)&gt;=COLUMN($F$64),AQ72,0)-IF(COLUMN(AP$64)&gt;=COLUMN($F$64),AP73,0))&lt;0,OFFSET(AV$30,0,$E67)-IF(COLUMN(AU$64)&gt;=COLUMN($F$64),AU68,0)-IF(COLUMN(AT$64)&gt;=COLUMN($F$64),AT69,0)-IF(COLUMN(AS$64)&gt;=COLUMN($F$64),AS70,0)-IF(COLUMN(AR$64)&gt;=COLUMN($F$64),AR71,0)-IF(COLUMN(AQ$64)&gt;=COLUMN($F$64),AQ72,0)-IF(COLUMN(AP$64)&gt;=COLUMN($F$64),AP73,0),ABS(SUM(AV$63:AV66))),0),"")</f>
        <v/>
      </c>
      <c r="AW67" s="153" t="str">
        <f ca="1">IF(AW$4&lt;&gt;"",IF(AND(AW$63&lt;0,OFFSET(AW$30,0,$E67)&lt;&gt;"",OFFSET(AW$30,0,$E67)&gt;0),
IF((SUM(AW$63:AW66)+OFFSET(AW$30,0,$E67)-IF(COLUMN(AV$64)&gt;=COLUMN($F$64),AV68,0)-IF(COLUMN(AU$64)&gt;=COLUMN($F$64),AU69,0)-IF(COLUMN(AT$64)&gt;=COLUMN($F$64),AT70,0)-IF(COLUMN(AS$64)&gt;=COLUMN($F$64),AS71,0)-IF(COLUMN(AR$64)&gt;=COLUMN($F$64),AR72,0)-IF(COLUMN(AQ$64)&gt;=COLUMN($F$64),AQ73,0))&lt;0,OFFSET(AW$30,0,$E67)-IF(COLUMN(AV$64)&gt;=COLUMN($F$64),AV68,0)-IF(COLUMN(AU$64)&gt;=COLUMN($F$64),AU69,0)-IF(COLUMN(AT$64)&gt;=COLUMN($F$64),AT70,0)-IF(COLUMN(AS$64)&gt;=COLUMN($F$64),AS71,0)-IF(COLUMN(AR$64)&gt;=COLUMN($F$64),AR72,0)-IF(COLUMN(AQ$64)&gt;=COLUMN($F$64),AQ73,0),ABS(SUM(AW$63:AW66))),0),"")</f>
        <v/>
      </c>
      <c r="AX67" s="153" t="str">
        <f ca="1">IF(AX$4&lt;&gt;"",IF(AND(AX$63&lt;0,OFFSET(AX$30,0,$E67)&lt;&gt;"",OFFSET(AX$30,0,$E67)&gt;0),
IF((SUM(AX$63:AX66)+OFFSET(AX$30,0,$E67)-IF(COLUMN(AW$64)&gt;=COLUMN($F$64),AW68,0)-IF(COLUMN(AV$64)&gt;=COLUMN($F$64),AV69,0)-IF(COLUMN(AU$64)&gt;=COLUMN($F$64),AU70,0)-IF(COLUMN(AT$64)&gt;=COLUMN($F$64),AT71,0)-IF(COLUMN(AS$64)&gt;=COLUMN($F$64),AS72,0)-IF(COLUMN(AR$64)&gt;=COLUMN($F$64),AR73,0))&lt;0,OFFSET(AX$30,0,$E67)-IF(COLUMN(AW$64)&gt;=COLUMN($F$64),AW68,0)-IF(COLUMN(AV$64)&gt;=COLUMN($F$64),AV69,0)-IF(COLUMN(AU$64)&gt;=COLUMN($F$64),AU70,0)-IF(COLUMN(AT$64)&gt;=COLUMN($F$64),AT71,0)-IF(COLUMN(AS$64)&gt;=COLUMN($F$64),AS72,0)-IF(COLUMN(AR$64)&gt;=COLUMN($F$64),AR73,0),ABS(SUM(AX$63:AX66))),0),"")</f>
        <v/>
      </c>
      <c r="AY67" s="153" t="str">
        <f ca="1">IF(AY$4&lt;&gt;"",IF(AND(AY$63&lt;0,OFFSET(AY$30,0,$E67)&lt;&gt;"",OFFSET(AY$30,0,$E67)&gt;0),
IF((SUM(AY$63:AY66)+OFFSET(AY$30,0,$E67)-IF(COLUMN(AX$64)&gt;=COLUMN($F$64),AX68,0)-IF(COLUMN(AW$64)&gt;=COLUMN($F$64),AW69,0)-IF(COLUMN(AV$64)&gt;=COLUMN($F$64),AV70,0)-IF(COLUMN(AU$64)&gt;=COLUMN($F$64),AU71,0)-IF(COLUMN(AT$64)&gt;=COLUMN($F$64),AT72,0)-IF(COLUMN(AS$64)&gt;=COLUMN($F$64),AS73,0))&lt;0,OFFSET(AY$30,0,$E67)-IF(COLUMN(AX$64)&gt;=COLUMN($F$64),AX68,0)-IF(COLUMN(AW$64)&gt;=COLUMN($F$64),AW69,0)-IF(COLUMN(AV$64)&gt;=COLUMN($F$64),AV70,0)-IF(COLUMN(AU$64)&gt;=COLUMN($F$64),AU71,0)-IF(COLUMN(AT$64)&gt;=COLUMN($F$64),AT72,0)-IF(COLUMN(AS$64)&gt;=COLUMN($F$64),AS73,0),ABS(SUM(AY$63:AY66))),0),"")</f>
        <v/>
      </c>
      <c r="AZ67" s="153" t="str">
        <f ca="1">IF(AZ$4&lt;&gt;"",IF(AND(AZ$63&lt;0,OFFSET(AZ$30,0,$E67)&lt;&gt;"",OFFSET(AZ$30,0,$E67)&gt;0),
IF((SUM(AZ$63:AZ66)+OFFSET(AZ$30,0,$E67)-IF(COLUMN(AY$64)&gt;=COLUMN($F$64),AY68,0)-IF(COLUMN(AX$64)&gt;=COLUMN($F$64),AX69,0)-IF(COLUMN(AW$64)&gt;=COLUMN($F$64),AW70,0)-IF(COLUMN(AV$64)&gt;=COLUMN($F$64),AV71,0)-IF(COLUMN(AU$64)&gt;=COLUMN($F$64),AU72,0)-IF(COLUMN(AT$64)&gt;=COLUMN($F$64),AT73,0))&lt;0,OFFSET(AZ$30,0,$E67)-IF(COLUMN(AY$64)&gt;=COLUMN($F$64),AY68,0)-IF(COLUMN(AX$64)&gt;=COLUMN($F$64),AX69,0)-IF(COLUMN(AW$64)&gt;=COLUMN($F$64),AW70,0)-IF(COLUMN(AV$64)&gt;=COLUMN($F$64),AV71,0)-IF(COLUMN(AU$64)&gt;=COLUMN($F$64),AU72,0)-IF(COLUMN(AT$64)&gt;=COLUMN($F$64),AT73,0),ABS(SUM(AZ$63:AZ66))),0),"")</f>
        <v/>
      </c>
      <c r="BA67" s="153" t="str">
        <f ca="1">IF(BA$4&lt;&gt;"",IF(AND(BA$63&lt;0,OFFSET(BA$30,0,$E67)&lt;&gt;"",OFFSET(BA$30,0,$E67)&gt;0),
IF((SUM(BA$63:BA66)+OFFSET(BA$30,0,$E67)-IF(COLUMN(AZ$64)&gt;=COLUMN($F$64),AZ68,0)-IF(COLUMN(AY$64)&gt;=COLUMN($F$64),AY69,0)-IF(COLUMN(AX$64)&gt;=COLUMN($F$64),AX70,0)-IF(COLUMN(AW$64)&gt;=COLUMN($F$64),AW71,0)-IF(COLUMN(AV$64)&gt;=COLUMN($F$64),AV72,0)-IF(COLUMN(AU$64)&gt;=COLUMN($F$64),AU73,0))&lt;0,OFFSET(BA$30,0,$E67)-IF(COLUMN(AZ$64)&gt;=COLUMN($F$64),AZ68,0)-IF(COLUMN(AY$64)&gt;=COLUMN($F$64),AY69,0)-IF(COLUMN(AX$64)&gt;=COLUMN($F$64),AX70,0)-IF(COLUMN(AW$64)&gt;=COLUMN($F$64),AW71,0)-IF(COLUMN(AV$64)&gt;=COLUMN($F$64),AV72,0)-IF(COLUMN(AU$64)&gt;=COLUMN($F$64),AU73,0),ABS(SUM(BA$63:BA66))),0),"")</f>
        <v/>
      </c>
      <c r="BB67" s="153" t="str">
        <f ca="1">IF(BB$4&lt;&gt;"",IF(AND(BB$63&lt;0,OFFSET(BB$30,0,$E67)&lt;&gt;"",OFFSET(BB$30,0,$E67)&gt;0),
IF((SUM(BB$63:BB66)+OFFSET(BB$30,0,$E67)-IF(COLUMN(BA$64)&gt;=COLUMN($F$64),BA68,0)-IF(COLUMN(AZ$64)&gt;=COLUMN($F$64),AZ69,0)-IF(COLUMN(AY$64)&gt;=COLUMN($F$64),AY70,0)-IF(COLUMN(AX$64)&gt;=COLUMN($F$64),AX71,0)-IF(COLUMN(AW$64)&gt;=COLUMN($F$64),AW72,0)-IF(COLUMN(AV$64)&gt;=COLUMN($F$64),AV73,0))&lt;0,OFFSET(BB$30,0,$E67)-IF(COLUMN(BA$64)&gt;=COLUMN($F$64),BA68,0)-IF(COLUMN(AZ$64)&gt;=COLUMN($F$64),AZ69,0)-IF(COLUMN(AY$64)&gt;=COLUMN($F$64),AY70,0)-IF(COLUMN(AX$64)&gt;=COLUMN($F$64),AX71,0)-IF(COLUMN(AW$64)&gt;=COLUMN($F$64),AW72,0)-IF(COLUMN(AV$64)&gt;=COLUMN($F$64),AV73,0),ABS(SUM(BB$63:BB66))),0),"")</f>
        <v/>
      </c>
      <c r="BC67" s="153" t="str">
        <f ca="1">IF(BC$4&lt;&gt;"",IF(AND(BC$63&lt;0,OFFSET(BC$30,0,$E67)&lt;&gt;"",OFFSET(BC$30,0,$E67)&gt;0),
IF((SUM(BC$63:BC66)+OFFSET(BC$30,0,$E67)-IF(COLUMN(BB$64)&gt;=COLUMN($F$64),BB68,0)-IF(COLUMN(BA$64)&gt;=COLUMN($F$64),BA69,0)-IF(COLUMN(AZ$64)&gt;=COLUMN($F$64),AZ70,0)-IF(COLUMN(AY$64)&gt;=COLUMN($F$64),AY71,0)-IF(COLUMN(AX$64)&gt;=COLUMN($F$64),AX72,0)-IF(COLUMN(AW$64)&gt;=COLUMN($F$64),AW73,0))&lt;0,OFFSET(BC$30,0,$E67)-IF(COLUMN(BB$64)&gt;=COLUMN($F$64),BB68,0)-IF(COLUMN(BA$64)&gt;=COLUMN($F$64),BA69,0)-IF(COLUMN(AZ$64)&gt;=COLUMN($F$64),AZ70,0)-IF(COLUMN(AY$64)&gt;=COLUMN($F$64),AY71,0)-IF(COLUMN(AX$64)&gt;=COLUMN($F$64),AX72,0)-IF(COLUMN(AW$64)&gt;=COLUMN($F$64),AW73,0),ABS(SUM(BC$63:BC66))),0),"")</f>
        <v/>
      </c>
      <c r="BD67" s="153" t="str">
        <f ca="1">IF(BD$4&lt;&gt;"",IF(AND(BD$63&lt;0,OFFSET(BD$30,0,$E67)&lt;&gt;"",OFFSET(BD$30,0,$E67)&gt;0),
IF((SUM(BD$63:BD66)+OFFSET(BD$30,0,$E67)-IF(COLUMN(BC$64)&gt;=COLUMN($F$64),BC68,0)-IF(COLUMN(BB$64)&gt;=COLUMN($F$64),BB69,0)-IF(COLUMN(BA$64)&gt;=COLUMN($F$64),BA70,0)-IF(COLUMN(AZ$64)&gt;=COLUMN($F$64),AZ71,0)-IF(COLUMN(AY$64)&gt;=COLUMN($F$64),AY72,0)-IF(COLUMN(AX$64)&gt;=COLUMN($F$64),AX73,0))&lt;0,OFFSET(BD$30,0,$E67)-IF(COLUMN(BC$64)&gt;=COLUMN($F$64),BC68,0)-IF(COLUMN(BB$64)&gt;=COLUMN($F$64),BB69,0)-IF(COLUMN(BA$64)&gt;=COLUMN($F$64),BA70,0)-IF(COLUMN(AZ$64)&gt;=COLUMN($F$64),AZ71,0)-IF(COLUMN(AY$64)&gt;=COLUMN($F$64),AY72,0)-IF(COLUMN(AX$64)&gt;=COLUMN($F$64),AX73,0),ABS(SUM(BD$63:BD66))),0),"")</f>
        <v/>
      </c>
      <c r="BE67" s="153" t="str">
        <f ca="1">IF(BE$4&lt;&gt;"",IF(AND(BE$63&lt;0,OFFSET(BE$30,0,$E67)&lt;&gt;"",OFFSET(BE$30,0,$E67)&gt;0),
IF((SUM(BE$63:BE66)+OFFSET(BE$30,0,$E67)-IF(COLUMN(BD$64)&gt;=COLUMN($F$64),BD68,0)-IF(COLUMN(BC$64)&gt;=COLUMN($F$64),BC69,0)-IF(COLUMN(BB$64)&gt;=COLUMN($F$64),BB70,0)-IF(COLUMN(BA$64)&gt;=COLUMN($F$64),BA71,0)-IF(COLUMN(AZ$64)&gt;=COLUMN($F$64),AZ72,0)-IF(COLUMN(AY$64)&gt;=COLUMN($F$64),AY73,0))&lt;0,OFFSET(BE$30,0,$E67)-IF(COLUMN(BD$64)&gt;=COLUMN($F$64),BD68,0)-IF(COLUMN(BC$64)&gt;=COLUMN($F$64),BC69,0)-IF(COLUMN(BB$64)&gt;=COLUMN($F$64),BB70,0)-IF(COLUMN(BA$64)&gt;=COLUMN($F$64),BA71,0)-IF(COLUMN(AZ$64)&gt;=COLUMN($F$64),AZ72,0)-IF(COLUMN(AY$64)&gt;=COLUMN($F$64),AY73,0),ABS(SUM(BE$63:BE66))),0),"")</f>
        <v/>
      </c>
      <c r="BF67" s="153" t="str">
        <f ca="1">IF(BF$4&lt;&gt;"",IF(AND(BF$63&lt;0,OFFSET(BF$30,0,$E67)&lt;&gt;"",OFFSET(BF$30,0,$E67)&gt;0),
IF((SUM(BF$63:BF66)+OFFSET(BF$30,0,$E67)-IF(COLUMN(BE$64)&gt;=COLUMN($F$64),BE68,0)-IF(COLUMN(BD$64)&gt;=COLUMN($F$64),BD69,0)-IF(COLUMN(BC$64)&gt;=COLUMN($F$64),BC70,0)-IF(COLUMN(BB$64)&gt;=COLUMN($F$64),BB71,0)-IF(COLUMN(BA$64)&gt;=COLUMN($F$64),BA72,0)-IF(COLUMN(AZ$64)&gt;=COLUMN($F$64),AZ73,0))&lt;0,OFFSET(BF$30,0,$E67)-IF(COLUMN(BE$64)&gt;=COLUMN($F$64),BE68,0)-IF(COLUMN(BD$64)&gt;=COLUMN($F$64),BD69,0)-IF(COLUMN(BC$64)&gt;=COLUMN($F$64),BC70,0)-IF(COLUMN(BB$64)&gt;=COLUMN($F$64),BB71,0)-IF(COLUMN(BA$64)&gt;=COLUMN($F$64),BA72,0)-IF(COLUMN(AZ$64)&gt;=COLUMN($F$64),AZ73,0),ABS(SUM(BF$63:BF66))),0),"")</f>
        <v/>
      </c>
      <c r="BG67" s="153" t="str">
        <f ca="1">IF(BG$4&lt;&gt;"",IF(AND(BG$63&lt;0,OFFSET(BG$30,0,$E67)&lt;&gt;"",OFFSET(BG$30,0,$E67)&gt;0),
IF((SUM(BG$63:BG66)+OFFSET(BG$30,0,$E67)-IF(COLUMN(BF$64)&gt;=COLUMN($F$64),BF68,0)-IF(COLUMN(BE$64)&gt;=COLUMN($F$64),BE69,0)-IF(COLUMN(BD$64)&gt;=COLUMN($F$64),BD70,0)-IF(COLUMN(BC$64)&gt;=COLUMN($F$64),BC71,0)-IF(COLUMN(BB$64)&gt;=COLUMN($F$64),BB72,0)-IF(COLUMN(BA$64)&gt;=COLUMN($F$64),BA73,0))&lt;0,OFFSET(BG$30,0,$E67)-IF(COLUMN(BF$64)&gt;=COLUMN($F$64),BF68,0)-IF(COLUMN(BE$64)&gt;=COLUMN($F$64),BE69,0)-IF(COLUMN(BD$64)&gt;=COLUMN($F$64),BD70,0)-IF(COLUMN(BC$64)&gt;=COLUMN($F$64),BC71,0)-IF(COLUMN(BB$64)&gt;=COLUMN($F$64),BB72,0)-IF(COLUMN(BA$64)&gt;=COLUMN($F$64),BA73,0),ABS(SUM(BG$63:BG66))),0),"")</f>
        <v/>
      </c>
      <c r="BH67" s="153" t="str">
        <f ca="1">IF(BH$4&lt;&gt;"",IF(AND(BH$63&lt;0,OFFSET(BH$30,0,$E67)&lt;&gt;"",OFFSET(BH$30,0,$E67)&gt;0),
IF((SUM(BH$63:BH66)+OFFSET(BH$30,0,$E67)-IF(COLUMN(BG$64)&gt;=COLUMN($F$64),BG68,0)-IF(COLUMN(BF$64)&gt;=COLUMN($F$64),BF69,0)-IF(COLUMN(BE$64)&gt;=COLUMN($F$64),BE70,0)-IF(COLUMN(BD$64)&gt;=COLUMN($F$64),BD71,0)-IF(COLUMN(BC$64)&gt;=COLUMN($F$64),BC72,0)-IF(COLUMN(BB$64)&gt;=COLUMN($F$64),BB73,0))&lt;0,OFFSET(BH$30,0,$E67)-IF(COLUMN(BG$64)&gt;=COLUMN($F$64),BG68,0)-IF(COLUMN(BF$64)&gt;=COLUMN($F$64),BF69,0)-IF(COLUMN(BE$64)&gt;=COLUMN($F$64),BE70,0)-IF(COLUMN(BD$64)&gt;=COLUMN($F$64),BD71,0)-IF(COLUMN(BC$64)&gt;=COLUMN($F$64),BC72,0)-IF(COLUMN(BB$64)&gt;=COLUMN($F$64),BB73,0),ABS(SUM(BH$63:BH66))),0),"")</f>
        <v/>
      </c>
      <c r="BI67" s="153" t="str">
        <f ca="1">IF(BI$4&lt;&gt;"",IF(AND(BI$63&lt;0,OFFSET(BI$30,0,$E67)&lt;&gt;"",OFFSET(BI$30,0,$E67)&gt;0),
IF((SUM(BI$63:BI66)+OFFSET(BI$30,0,$E67)-IF(COLUMN(BH$64)&gt;=COLUMN($F$64),BH68,0)-IF(COLUMN(BG$64)&gt;=COLUMN($F$64),BG69,0)-IF(COLUMN(BF$64)&gt;=COLUMN($F$64),BF70,0)-IF(COLUMN(BE$64)&gt;=COLUMN($F$64),BE71,0)-IF(COLUMN(BD$64)&gt;=COLUMN($F$64),BD72,0)-IF(COLUMN(BC$64)&gt;=COLUMN($F$64),BC73,0))&lt;0,OFFSET(BI$30,0,$E67)-IF(COLUMN(BH$64)&gt;=COLUMN($F$64),BH68,0)-IF(COLUMN(BG$64)&gt;=COLUMN($F$64),BG69,0)-IF(COLUMN(BF$64)&gt;=COLUMN($F$64),BF70,0)-IF(COLUMN(BE$64)&gt;=COLUMN($F$64),BE71,0)-IF(COLUMN(BD$64)&gt;=COLUMN($F$64),BD72,0)-IF(COLUMN(BC$64)&gt;=COLUMN($F$64),BC73,0),ABS(SUM(BI$63:BI66))),0),"")</f>
        <v/>
      </c>
      <c r="BJ67" s="153" t="str">
        <f ca="1">IF(BJ$4&lt;&gt;"",IF(AND(BJ$63&lt;0,OFFSET(BJ$30,0,$E67)&lt;&gt;"",OFFSET(BJ$30,0,$E67)&gt;0),
IF((SUM(BJ$63:BJ66)+OFFSET(BJ$30,0,$E67)-IF(COLUMN(BI$64)&gt;=COLUMN($F$64),BI68,0)-IF(COLUMN(BH$64)&gt;=COLUMN($F$64),BH69,0)-IF(COLUMN(BG$64)&gt;=COLUMN($F$64),BG70,0)-IF(COLUMN(BF$64)&gt;=COLUMN($F$64),BF71,0)-IF(COLUMN(BE$64)&gt;=COLUMN($F$64),BE72,0)-IF(COLUMN(BD$64)&gt;=COLUMN($F$64),BD73,0))&lt;0,OFFSET(BJ$30,0,$E67)-IF(COLUMN(BI$64)&gt;=COLUMN($F$64),BI68,0)-IF(COLUMN(BH$64)&gt;=COLUMN($F$64),BH69,0)-IF(COLUMN(BG$64)&gt;=COLUMN($F$64),BG70,0)-IF(COLUMN(BF$64)&gt;=COLUMN($F$64),BF71,0)-IF(COLUMN(BE$64)&gt;=COLUMN($F$64),BE72,0)-IF(COLUMN(BD$64)&gt;=COLUMN($F$64),BD73,0),ABS(SUM(BJ$63:BJ66))),0),"")</f>
        <v/>
      </c>
      <c r="BK67" s="153" t="str">
        <f ca="1">IF(BK$4&lt;&gt;"",IF(AND(BK$63&lt;0,OFFSET(BK$30,0,$E67)&lt;&gt;"",OFFSET(BK$30,0,$E67)&gt;0),
IF((SUM(BK$63:BK66)+OFFSET(BK$30,0,$E67)-IF(COLUMN(BJ$64)&gt;=COLUMN($F$64),BJ68,0)-IF(COLUMN(BI$64)&gt;=COLUMN($F$64),BI69,0)-IF(COLUMN(BH$64)&gt;=COLUMN($F$64),BH70,0)-IF(COLUMN(BG$64)&gt;=COLUMN($F$64),BG71,0)-IF(COLUMN(BF$64)&gt;=COLUMN($F$64),BF72,0)-IF(COLUMN(BE$64)&gt;=COLUMN($F$64),BE73,0))&lt;0,OFFSET(BK$30,0,$E67)-IF(COLUMN(BJ$64)&gt;=COLUMN($F$64),BJ68,0)-IF(COLUMN(BI$64)&gt;=COLUMN($F$64),BI69,0)-IF(COLUMN(BH$64)&gt;=COLUMN($F$64),BH70,0)-IF(COLUMN(BG$64)&gt;=COLUMN($F$64),BG71,0)-IF(COLUMN(BF$64)&gt;=COLUMN($F$64),BF72,0)-IF(COLUMN(BE$64)&gt;=COLUMN($F$64),BE73,0),ABS(SUM(BK$63:BK66))),0),"")</f>
        <v/>
      </c>
      <c r="BL67" s="153" t="str">
        <f ca="1">IF(BL$4&lt;&gt;"",IF(AND(BL$63&lt;0,OFFSET(BL$30,0,$E67)&lt;&gt;"",OFFSET(BL$30,0,$E67)&gt;0),
IF((SUM(BL$63:BL66)+OFFSET(BL$30,0,$E67)-IF(COLUMN(BK$64)&gt;=COLUMN($F$64),BK68,0)-IF(COLUMN(BJ$64)&gt;=COLUMN($F$64),BJ69,0)-IF(COLUMN(BI$64)&gt;=COLUMN($F$64),BI70,0)-IF(COLUMN(BH$64)&gt;=COLUMN($F$64),BH71,0)-IF(COLUMN(BG$64)&gt;=COLUMN($F$64),BG72,0)-IF(COLUMN(BF$64)&gt;=COLUMN($F$64),BF73,0))&lt;0,OFFSET(BL$30,0,$E67)-IF(COLUMN(BK$64)&gt;=COLUMN($F$64),BK68,0)-IF(COLUMN(BJ$64)&gt;=COLUMN($F$64),BJ69,0)-IF(COLUMN(BI$64)&gt;=COLUMN($F$64),BI70,0)-IF(COLUMN(BH$64)&gt;=COLUMN($F$64),BH71,0)-IF(COLUMN(BG$64)&gt;=COLUMN($F$64),BG72,0)-IF(COLUMN(BF$64)&gt;=COLUMN($F$64),BF73,0),ABS(SUM(BL$63:BL66))),0),"")</f>
        <v/>
      </c>
      <c r="BM67" s="153" t="str">
        <f ca="1">IF(BM$4&lt;&gt;"",IF(AND(BM$63&lt;0,OFFSET(BM$30,0,$E67)&lt;&gt;"",OFFSET(BM$30,0,$E67)&gt;0),
IF((SUM(BM$63:BM66)+OFFSET(BM$30,0,$E67)-IF(COLUMN(BL$64)&gt;=COLUMN($F$64),BL68,0)-IF(COLUMN(BK$64)&gt;=COLUMN($F$64),BK69,0)-IF(COLUMN(BJ$64)&gt;=COLUMN($F$64),BJ70,0)-IF(COLUMN(BI$64)&gt;=COLUMN($F$64),BI71,0)-IF(COLUMN(BH$64)&gt;=COLUMN($F$64),BH72,0)-IF(COLUMN(BG$64)&gt;=COLUMN($F$64),BG73,0))&lt;0,OFFSET(BM$30,0,$E67)-IF(COLUMN(BL$64)&gt;=COLUMN($F$64),BL68,0)-IF(COLUMN(BK$64)&gt;=COLUMN($F$64),BK69,0)-IF(COLUMN(BJ$64)&gt;=COLUMN($F$64),BJ70,0)-IF(COLUMN(BI$64)&gt;=COLUMN($F$64),BI71,0)-IF(COLUMN(BH$64)&gt;=COLUMN($F$64),BH72,0)-IF(COLUMN(BG$64)&gt;=COLUMN($F$64),BG73,0),ABS(SUM(BM$63:BM66))),0),"")</f>
        <v/>
      </c>
      <c r="BN67" s="153" t="str">
        <f ca="1">IF(BN$4&lt;&gt;"",IF(AND(BN$63&lt;0,OFFSET(BN$30,0,$E67)&lt;&gt;"",OFFSET(BN$30,0,$E67)&gt;0),
IF((SUM(BN$63:BN66)+OFFSET(BN$30,0,$E67)-IF(COLUMN(BM$64)&gt;=COLUMN($F$64),BM68,0)-IF(COLUMN(BL$64)&gt;=COLUMN($F$64),BL69,0)-IF(COLUMN(BK$64)&gt;=COLUMN($F$64),BK70,0)-IF(COLUMN(BJ$64)&gt;=COLUMN($F$64),BJ71,0)-IF(COLUMN(BI$64)&gt;=COLUMN($F$64),BI72,0)-IF(COLUMN(BH$64)&gt;=COLUMN($F$64),BH73,0))&lt;0,OFFSET(BN$30,0,$E67)-IF(COLUMN(BM$64)&gt;=COLUMN($F$64),BM68,0)-IF(COLUMN(BL$64)&gt;=COLUMN($F$64),BL69,0)-IF(COLUMN(BK$64)&gt;=COLUMN($F$64),BK70,0)-IF(COLUMN(BJ$64)&gt;=COLUMN($F$64),BJ71,0)-IF(COLUMN(BI$64)&gt;=COLUMN($F$64),BI72,0)-IF(COLUMN(BH$64)&gt;=COLUMN($F$64),BH73,0),ABS(SUM(BN$63:BN66))),0),"")</f>
        <v/>
      </c>
      <c r="BO67" s="153" t="str">
        <f ca="1">IF(BO$4&lt;&gt;"",IF(AND(BO$63&lt;0,OFFSET(BO$30,0,$E67)&lt;&gt;"",OFFSET(BO$30,0,$E67)&gt;0),
IF((SUM(BO$63:BO66)+OFFSET(BO$30,0,$E67)-IF(COLUMN(BN$64)&gt;=COLUMN($F$64),BN68,0)-IF(COLUMN(BM$64)&gt;=COLUMN($F$64),BM69,0)-IF(COLUMN(BL$64)&gt;=COLUMN($F$64),BL70,0)-IF(COLUMN(BK$64)&gt;=COLUMN($F$64),BK71,0)-IF(COLUMN(BJ$64)&gt;=COLUMN($F$64),BJ72,0)-IF(COLUMN(BI$64)&gt;=COLUMN($F$64),BI73,0))&lt;0,OFFSET(BO$30,0,$E67)-IF(COLUMN(BN$64)&gt;=COLUMN($F$64),BN68,0)-IF(COLUMN(BM$64)&gt;=COLUMN($F$64),BM69,0)-IF(COLUMN(BL$64)&gt;=COLUMN($F$64),BL70,0)-IF(COLUMN(BK$64)&gt;=COLUMN($F$64),BK71,0)-IF(COLUMN(BJ$64)&gt;=COLUMN($F$64),BJ72,0)-IF(COLUMN(BI$64)&gt;=COLUMN($F$64),BI73,0),ABS(SUM(BO$63:BO66))),0),"")</f>
        <v/>
      </c>
      <c r="BP67" s="153" t="str">
        <f ca="1">IF(BP$4&lt;&gt;"",IF(AND(BP$63&lt;0,OFFSET(BP$30,0,$E67)&lt;&gt;"",OFFSET(BP$30,0,$E67)&gt;0),
IF((SUM(BP$63:BP66)+OFFSET(BP$30,0,$E67)-IF(COLUMN(BO$64)&gt;=COLUMN($F$64),BO68,0)-IF(COLUMN(BN$64)&gt;=COLUMN($F$64),BN69,0)-IF(COLUMN(BM$64)&gt;=COLUMN($F$64),BM70,0)-IF(COLUMN(BL$64)&gt;=COLUMN($F$64),BL71,0)-IF(COLUMN(BK$64)&gt;=COLUMN($F$64),BK72,0)-IF(COLUMN(BJ$64)&gt;=COLUMN($F$64),BJ73,0))&lt;0,OFFSET(BP$30,0,$E67)-IF(COLUMN(BO$64)&gt;=COLUMN($F$64),BO68,0)-IF(COLUMN(BN$64)&gt;=COLUMN($F$64),BN69,0)-IF(COLUMN(BM$64)&gt;=COLUMN($F$64),BM70,0)-IF(COLUMN(BL$64)&gt;=COLUMN($F$64),BL71,0)-IF(COLUMN(BK$64)&gt;=COLUMN($F$64),BK72,0)-IF(COLUMN(BJ$64)&gt;=COLUMN($F$64),BJ73,0),ABS(SUM(BP$63:BP66))),0),"")</f>
        <v/>
      </c>
      <c r="BQ67" s="153" t="str">
        <f ca="1">IF(BQ$4&lt;&gt;"",IF(AND(BQ$63&lt;0,OFFSET(BQ$30,0,$E67)&lt;&gt;"",OFFSET(BQ$30,0,$E67)&gt;0),
IF((SUM(BQ$63:BQ66)+OFFSET(BQ$30,0,$E67)-IF(COLUMN(BP$64)&gt;=COLUMN($F$64),BP68,0)-IF(COLUMN(BO$64)&gt;=COLUMN($F$64),BO69,0)-IF(COLUMN(BN$64)&gt;=COLUMN($F$64),BN70,0)-IF(COLUMN(BM$64)&gt;=COLUMN($F$64),BM71,0)-IF(COLUMN(BL$64)&gt;=COLUMN($F$64),BL72,0)-IF(COLUMN(BK$64)&gt;=COLUMN($F$64),BK73,0))&lt;0,OFFSET(BQ$30,0,$E67)-IF(COLUMN(BP$64)&gt;=COLUMN($F$64),BP68,0)-IF(COLUMN(BO$64)&gt;=COLUMN($F$64),BO69,0)-IF(COLUMN(BN$64)&gt;=COLUMN($F$64),BN70,0)-IF(COLUMN(BM$64)&gt;=COLUMN($F$64),BM71,0)-IF(COLUMN(BL$64)&gt;=COLUMN($F$64),BL72,0)-IF(COLUMN(BK$64)&gt;=COLUMN($F$64),BK73,0),ABS(SUM(BQ$63:BQ66))),0),"")</f>
        <v/>
      </c>
      <c r="BR67" s="153" t="str">
        <f ca="1">IF(BR$4&lt;&gt;"",IF(AND(BR$63&lt;0,OFFSET(BR$30,0,$E67)&lt;&gt;"",OFFSET(BR$30,0,$E67)&gt;0),
IF((SUM(BR$63:BR66)+OFFSET(BR$30,0,$E67)-IF(COLUMN(BQ$64)&gt;=COLUMN($F$64),BQ68,0)-IF(COLUMN(BP$64)&gt;=COLUMN($F$64),BP69,0)-IF(COLUMN(BO$64)&gt;=COLUMN($F$64),BO70,0)-IF(COLUMN(BN$64)&gt;=COLUMN($F$64),BN71,0)-IF(COLUMN(BM$64)&gt;=COLUMN($F$64),BM72,0)-IF(COLUMN(BL$64)&gt;=COLUMN($F$64),BL73,0))&lt;0,OFFSET(BR$30,0,$E67)-IF(COLUMN(BQ$64)&gt;=COLUMN($F$64),BQ68,0)-IF(COLUMN(BP$64)&gt;=COLUMN($F$64),BP69,0)-IF(COLUMN(BO$64)&gt;=COLUMN($F$64),BO70,0)-IF(COLUMN(BN$64)&gt;=COLUMN($F$64),BN71,0)-IF(COLUMN(BM$64)&gt;=COLUMN($F$64),BM72,0)-IF(COLUMN(BL$64)&gt;=COLUMN($F$64),BL73,0),ABS(SUM(BR$63:BR66))),0),"")</f>
        <v/>
      </c>
      <c r="BS67" s="153" t="str">
        <f ca="1">IF(BS$4&lt;&gt;"",IF(AND(BS$63&lt;0,OFFSET(BS$30,0,$E67)&lt;&gt;"",OFFSET(BS$30,0,$E67)&gt;0),
IF((SUM(BS$63:BS66)+OFFSET(BS$30,0,$E67)-IF(COLUMN(BR$64)&gt;=COLUMN($F$64),BR68,0)-IF(COLUMN(BQ$64)&gt;=COLUMN($F$64),BQ69,0)-IF(COLUMN(BP$64)&gt;=COLUMN($F$64),BP70,0)-IF(COLUMN(BO$64)&gt;=COLUMN($F$64),BO71,0)-IF(COLUMN(BN$64)&gt;=COLUMN($F$64),BN72,0)-IF(COLUMN(BM$64)&gt;=COLUMN($F$64),BM73,0))&lt;0,OFFSET(BS$30,0,$E67)-IF(COLUMN(BR$64)&gt;=COLUMN($F$64),BR68,0)-IF(COLUMN(BQ$64)&gt;=COLUMN($F$64),BQ69,0)-IF(COLUMN(BP$64)&gt;=COLUMN($F$64),BP70,0)-IF(COLUMN(BO$64)&gt;=COLUMN($F$64),BO71,0)-IF(COLUMN(BN$64)&gt;=COLUMN($F$64),BN72,0)-IF(COLUMN(BM$64)&gt;=COLUMN($F$64),BM73,0),ABS(SUM(BS$63:BS66))),0),"")</f>
        <v/>
      </c>
      <c r="BT67" s="153" t="str">
        <f ca="1">IF(BT$4&lt;&gt;"",IF(AND(BT$63&lt;0,OFFSET(BT$30,0,$E67)&lt;&gt;"",OFFSET(BT$30,0,$E67)&gt;0),
IF((SUM(BT$63:BT66)+OFFSET(BT$30,0,$E67)-IF(COLUMN(BS$64)&gt;=COLUMN($F$64),BS68,0)-IF(COLUMN(BR$64)&gt;=COLUMN($F$64),BR69,0)-IF(COLUMN(BQ$64)&gt;=COLUMN($F$64),BQ70,0)-IF(COLUMN(BP$64)&gt;=COLUMN($F$64),BP71,0)-IF(COLUMN(BO$64)&gt;=COLUMN($F$64),BO72,0)-IF(COLUMN(BN$64)&gt;=COLUMN($F$64),BN73,0))&lt;0,OFFSET(BT$30,0,$E67)-IF(COLUMN(BS$64)&gt;=COLUMN($F$64),BS68,0)-IF(COLUMN(BR$64)&gt;=COLUMN($F$64),BR69,0)-IF(COLUMN(BQ$64)&gt;=COLUMN($F$64),BQ70,0)-IF(COLUMN(BP$64)&gt;=COLUMN($F$64),BP71,0)-IF(COLUMN(BO$64)&gt;=COLUMN($F$64),BO72,0)-IF(COLUMN(BN$64)&gt;=COLUMN($F$64),BN73,0),ABS(SUM(BT$63:BT66))),0),"")</f>
        <v/>
      </c>
      <c r="BU67" s="153" t="str">
        <f ca="1">IF(BU$4&lt;&gt;"",IF(AND(BU$63&lt;0,OFFSET(BU$30,0,$E67)&lt;&gt;"",OFFSET(BU$30,0,$E67)&gt;0),
IF((SUM(BU$63:BU66)+OFFSET(BU$30,0,$E67)-IF(COLUMN(BT$64)&gt;=COLUMN($F$64),BT68,0)-IF(COLUMN(BS$64)&gt;=COLUMN($F$64),BS69,0)-IF(COLUMN(BR$64)&gt;=COLUMN($F$64),BR70,0)-IF(COLUMN(BQ$64)&gt;=COLUMN($F$64),BQ71,0)-IF(COLUMN(BP$64)&gt;=COLUMN($F$64),BP72,0)-IF(COLUMN(BO$64)&gt;=COLUMN($F$64),BO73,0))&lt;0,OFFSET(BU$30,0,$E67)-IF(COLUMN(BT$64)&gt;=COLUMN($F$64),BT68,0)-IF(COLUMN(BS$64)&gt;=COLUMN($F$64),BS69,0)-IF(COLUMN(BR$64)&gt;=COLUMN($F$64),BR70,0)-IF(COLUMN(BQ$64)&gt;=COLUMN($F$64),BQ71,0)-IF(COLUMN(BP$64)&gt;=COLUMN($F$64),BP72,0)-IF(COLUMN(BO$64)&gt;=COLUMN($F$64),BO73,0),ABS(SUM(BU$63:BU66))),0),"")</f>
        <v/>
      </c>
      <c r="BV67" s="153" t="str">
        <f ca="1">IF(BV$4&lt;&gt;"",IF(AND(BV$63&lt;0,OFFSET(BV$30,0,$E67)&lt;&gt;"",OFFSET(BV$30,0,$E67)&gt;0),
IF((SUM(BV$63:BV66)+OFFSET(BV$30,0,$E67)-IF(COLUMN(BU$64)&gt;=COLUMN($F$64),BU68,0)-IF(COLUMN(BT$64)&gt;=COLUMN($F$64),BT69,0)-IF(COLUMN(BS$64)&gt;=COLUMN($F$64),BS70,0)-IF(COLUMN(BR$64)&gt;=COLUMN($F$64),BR71,0)-IF(COLUMN(BQ$64)&gt;=COLUMN($F$64),BQ72,0)-IF(COLUMN(BP$64)&gt;=COLUMN($F$64),BP73,0))&lt;0,OFFSET(BV$30,0,$E67)-IF(COLUMN(BU$64)&gt;=COLUMN($F$64),BU68,0)-IF(COLUMN(BT$64)&gt;=COLUMN($F$64),BT69,0)-IF(COLUMN(BS$64)&gt;=COLUMN($F$64),BS70,0)-IF(COLUMN(BR$64)&gt;=COLUMN($F$64),BR71,0)-IF(COLUMN(BQ$64)&gt;=COLUMN($F$64),BQ72,0)-IF(COLUMN(BP$64)&gt;=COLUMN($F$64),BP73,0),ABS(SUM(BV$63:BV66))),0),"")</f>
        <v/>
      </c>
      <c r="BW67" s="153" t="str">
        <f ca="1">IF(BW$4&lt;&gt;"",IF(AND(BW$63&lt;0,OFFSET(BW$30,0,$E67)&lt;&gt;"",OFFSET(BW$30,0,$E67)&gt;0),
IF((SUM(BW$63:BW66)+OFFSET(BW$30,0,$E67)-IF(COLUMN(BV$64)&gt;=COLUMN($F$64),BV68,0)-IF(COLUMN(BU$64)&gt;=COLUMN($F$64),BU69,0)-IF(COLUMN(BT$64)&gt;=COLUMN($F$64),BT70,0)-IF(COLUMN(BS$64)&gt;=COLUMN($F$64),BS71,0)-IF(COLUMN(BR$64)&gt;=COLUMN($F$64),BR72,0)-IF(COLUMN(BQ$64)&gt;=COLUMN($F$64),BQ73,0))&lt;0,OFFSET(BW$30,0,$E67)-IF(COLUMN(BV$64)&gt;=COLUMN($F$64),BV68,0)-IF(COLUMN(BU$64)&gt;=COLUMN($F$64),BU69,0)-IF(COLUMN(BT$64)&gt;=COLUMN($F$64),BT70,0)-IF(COLUMN(BS$64)&gt;=COLUMN($F$64),BS71,0)-IF(COLUMN(BR$64)&gt;=COLUMN($F$64),BR72,0)-IF(COLUMN(BQ$64)&gt;=COLUMN($F$64),BQ73,0),ABS(SUM(BW$63:BW66))),0),"")</f>
        <v/>
      </c>
      <c r="BX67" s="153" t="str">
        <f ca="1">IF(BX$4&lt;&gt;"",IF(AND(BX$63&lt;0,OFFSET(BX$30,0,$E67)&lt;&gt;"",OFFSET(BX$30,0,$E67)&gt;0),
IF((SUM(BX$63:BX66)+OFFSET(BX$30,0,$E67)-IF(COLUMN(BW$64)&gt;=COLUMN($F$64),BW68,0)-IF(COLUMN(BV$64)&gt;=COLUMN($F$64),BV69,0)-IF(COLUMN(BU$64)&gt;=COLUMN($F$64),BU70,0)-IF(COLUMN(BT$64)&gt;=COLUMN($F$64),BT71,0)-IF(COLUMN(BS$64)&gt;=COLUMN($F$64),BS72,0)-IF(COLUMN(BR$64)&gt;=COLUMN($F$64),BR73,0))&lt;0,OFFSET(BX$30,0,$E67)-IF(COLUMN(BW$64)&gt;=COLUMN($F$64),BW68,0)-IF(COLUMN(BV$64)&gt;=COLUMN($F$64),BV69,0)-IF(COLUMN(BU$64)&gt;=COLUMN($F$64),BU70,0)-IF(COLUMN(BT$64)&gt;=COLUMN($F$64),BT71,0)-IF(COLUMN(BS$64)&gt;=COLUMN($F$64),BS72,0)-IF(COLUMN(BR$64)&gt;=COLUMN($F$64),BR73,0),ABS(SUM(BX$63:BX66))),0),"")</f>
        <v/>
      </c>
      <c r="BY67" s="153" t="str">
        <f ca="1">IF(BY$4&lt;&gt;"",IF(AND(BY$63&lt;0,OFFSET(BY$30,0,$E67)&lt;&gt;"",OFFSET(BY$30,0,$E67)&gt;0),
IF((SUM(BY$63:BY66)+OFFSET(BY$30,0,$E67)-IF(COLUMN(BX$64)&gt;=COLUMN($F$64),BX68,0)-IF(COLUMN(BW$64)&gt;=COLUMN($F$64),BW69,0)-IF(COLUMN(BV$64)&gt;=COLUMN($F$64),BV70,0)-IF(COLUMN(BU$64)&gt;=COLUMN($F$64),BU71,0)-IF(COLUMN(BT$64)&gt;=COLUMN($F$64),BT72,0)-IF(COLUMN(BS$64)&gt;=COLUMN($F$64),BS73,0))&lt;0,OFFSET(BY$30,0,$E67)-IF(COLUMN(BX$64)&gt;=COLUMN($F$64),BX68,0)-IF(COLUMN(BW$64)&gt;=COLUMN($F$64),BW69,0)-IF(COLUMN(BV$64)&gt;=COLUMN($F$64),BV70,0)-IF(COLUMN(BU$64)&gt;=COLUMN($F$64),BU71,0)-IF(COLUMN(BT$64)&gt;=COLUMN($F$64),BT72,0)-IF(COLUMN(BS$64)&gt;=COLUMN($F$64),BS73,0),ABS(SUM(BY$63:BY66))),0),"")</f>
        <v/>
      </c>
      <c r="BZ67" s="153" t="str">
        <f ca="1">IF(BZ$4&lt;&gt;"",IF(AND(BZ$63&lt;0,OFFSET(BZ$30,0,$E67)&lt;&gt;"",OFFSET(BZ$30,0,$E67)&gt;0),
IF((SUM(BZ$63:BZ66)+OFFSET(BZ$30,0,$E67)-IF(COLUMN(BY$64)&gt;=COLUMN($F$64),BY68,0)-IF(COLUMN(BX$64)&gt;=COLUMN($F$64),BX69,0)-IF(COLUMN(BW$64)&gt;=COLUMN($F$64),BW70,0)-IF(COLUMN(BV$64)&gt;=COLUMN($F$64),BV71,0)-IF(COLUMN(BU$64)&gt;=COLUMN($F$64),BU72,0)-IF(COLUMN(BT$64)&gt;=COLUMN($F$64),BT73,0))&lt;0,OFFSET(BZ$30,0,$E67)-IF(COLUMN(BY$64)&gt;=COLUMN($F$64),BY68,0)-IF(COLUMN(BX$64)&gt;=COLUMN($F$64),BX69,0)-IF(COLUMN(BW$64)&gt;=COLUMN($F$64),BW70,0)-IF(COLUMN(BV$64)&gt;=COLUMN($F$64),BV71,0)-IF(COLUMN(BU$64)&gt;=COLUMN($F$64),BU72,0)-IF(COLUMN(BT$64)&gt;=COLUMN($F$64),BT73,0),ABS(SUM(BZ$63:BZ66))),0),"")</f>
        <v/>
      </c>
      <c r="CA67" s="153" t="str">
        <f ca="1">IF(CA$4&lt;&gt;"",IF(AND(CA$63&lt;0,OFFSET(CA$30,0,$E67)&lt;&gt;"",OFFSET(CA$30,0,$E67)&gt;0),
IF((SUM(CA$63:CA66)+OFFSET(CA$30,0,$E67)-IF(COLUMN(BZ$64)&gt;=COLUMN($F$64),BZ68,0)-IF(COLUMN(BY$64)&gt;=COLUMN($F$64),BY69,0)-IF(COLUMN(BX$64)&gt;=COLUMN($F$64),BX70,0)-IF(COLUMN(BW$64)&gt;=COLUMN($F$64),BW71,0)-IF(COLUMN(BV$64)&gt;=COLUMN($F$64),BV72,0)-IF(COLUMN(BU$64)&gt;=COLUMN($F$64),BU73,0))&lt;0,OFFSET(CA$30,0,$E67)-IF(COLUMN(BZ$64)&gt;=COLUMN($F$64),BZ68,0)-IF(COLUMN(BY$64)&gt;=COLUMN($F$64),BY69,0)-IF(COLUMN(BX$64)&gt;=COLUMN($F$64),BX70,0)-IF(COLUMN(BW$64)&gt;=COLUMN($F$64),BW71,0)-IF(COLUMN(BV$64)&gt;=COLUMN($F$64),BV72,0)-IF(COLUMN(BU$64)&gt;=COLUMN($F$64),BU73,0),ABS(SUM(CA$63:CA66))),0),"")</f>
        <v/>
      </c>
      <c r="CB67" s="153" t="str">
        <f ca="1">IF(CB$4&lt;&gt;"",IF(AND(CB$63&lt;0,OFFSET(CB$30,0,$E67)&lt;&gt;"",OFFSET(CB$30,0,$E67)&gt;0),
IF((SUM(CB$63:CB66)+OFFSET(CB$30,0,$E67)-IF(COLUMN(CA$64)&gt;=COLUMN($F$64),CA68,0)-IF(COLUMN(BZ$64)&gt;=COLUMN($F$64),BZ69,0)-IF(COLUMN(BY$64)&gt;=COLUMN($F$64),BY70,0)-IF(COLUMN(BX$64)&gt;=COLUMN($F$64),BX71,0)-IF(COLUMN(BW$64)&gt;=COLUMN($F$64),BW72,0)-IF(COLUMN(BV$64)&gt;=COLUMN($F$64),BV73,0))&lt;0,OFFSET(CB$30,0,$E67)-IF(COLUMN(CA$64)&gt;=COLUMN($F$64),CA68,0)-IF(COLUMN(BZ$64)&gt;=COLUMN($F$64),BZ69,0)-IF(COLUMN(BY$64)&gt;=COLUMN($F$64),BY70,0)-IF(COLUMN(BX$64)&gt;=COLUMN($F$64),BX71,0)-IF(COLUMN(BW$64)&gt;=COLUMN($F$64),BW72,0)-IF(COLUMN(BV$64)&gt;=COLUMN($F$64),BV73,0),ABS(SUM(CB$63:CB66))),0),"")</f>
        <v/>
      </c>
      <c r="CC67" s="153" t="str">
        <f ca="1">IF(CC$4&lt;&gt;"",IF(AND(CC$63&lt;0,OFFSET(CC$30,0,$E67)&lt;&gt;"",OFFSET(CC$30,0,$E67)&gt;0),
IF((SUM(CC$63:CC66)+OFFSET(CC$30,0,$E67)-IF(COLUMN(CB$64)&gt;=COLUMN($F$64),CB68,0)-IF(COLUMN(CA$64)&gt;=COLUMN($F$64),CA69,0)-IF(COLUMN(BZ$64)&gt;=COLUMN($F$64),BZ70,0)-IF(COLUMN(BY$64)&gt;=COLUMN($F$64),BY71,0)-IF(COLUMN(BX$64)&gt;=COLUMN($F$64),BX72,0)-IF(COLUMN(BW$64)&gt;=COLUMN($F$64),BW73,0))&lt;0,OFFSET(CC$30,0,$E67)-IF(COLUMN(CB$64)&gt;=COLUMN($F$64),CB68,0)-IF(COLUMN(CA$64)&gt;=COLUMN($F$64),CA69,0)-IF(COLUMN(BZ$64)&gt;=COLUMN($F$64),BZ70,0)-IF(COLUMN(BY$64)&gt;=COLUMN($F$64),BY71,0)-IF(COLUMN(BX$64)&gt;=COLUMN($F$64),BX72,0)-IF(COLUMN(BW$64)&gt;=COLUMN($F$64),BW73,0),ABS(SUM(CC$63:CC66))),0),"")</f>
        <v/>
      </c>
      <c r="CD67" s="153" t="str">
        <f ca="1">IF(CD$4&lt;&gt;"",IF(AND(CD$63&lt;0,OFFSET(CD$30,0,$E67)&lt;&gt;"",OFFSET(CD$30,0,$E67)&gt;0),
IF((SUM(CD$63:CD66)+OFFSET(CD$30,0,$E67)-IF(COLUMN(CC$64)&gt;=COLUMN($F$64),CC68,0)-IF(COLUMN(CB$64)&gt;=COLUMN($F$64),CB69,0)-IF(COLUMN(CA$64)&gt;=COLUMN($F$64),CA70,0)-IF(COLUMN(BZ$64)&gt;=COLUMN($F$64),BZ71,0)-IF(COLUMN(BY$64)&gt;=COLUMN($F$64),BY72,0)-IF(COLUMN(BX$64)&gt;=COLUMN($F$64),BX73,0))&lt;0,OFFSET(CD$30,0,$E67)-IF(COLUMN(CC$64)&gt;=COLUMN($F$64),CC68,0)-IF(COLUMN(CB$64)&gt;=COLUMN($F$64),CB69,0)-IF(COLUMN(CA$64)&gt;=COLUMN($F$64),CA70,0)-IF(COLUMN(BZ$64)&gt;=COLUMN($F$64),BZ71,0)-IF(COLUMN(BY$64)&gt;=COLUMN($F$64),BY72,0)-IF(COLUMN(BX$64)&gt;=COLUMN($F$64),BX73,0),ABS(SUM(CD$63:CD66))),0),"")</f>
        <v/>
      </c>
      <c r="CE67" s="153" t="str">
        <f ca="1">IF(CE$4&lt;&gt;"",IF(AND(CE$63&lt;0,OFFSET(CE$30,0,$E67)&lt;&gt;"",OFFSET(CE$30,0,$E67)&gt;0),
IF((SUM(CE$63:CE66)+OFFSET(CE$30,0,$E67)-IF(COLUMN(CD$64)&gt;=COLUMN($F$64),CD68,0)-IF(COLUMN(CC$64)&gt;=COLUMN($F$64),CC69,0)-IF(COLUMN(CB$64)&gt;=COLUMN($F$64),CB70,0)-IF(COLUMN(CA$64)&gt;=COLUMN($F$64),CA71,0)-IF(COLUMN(BZ$64)&gt;=COLUMN($F$64),BZ72,0)-IF(COLUMN(BY$64)&gt;=COLUMN($F$64),BY73,0))&lt;0,OFFSET(CE$30,0,$E67)-IF(COLUMN(CD$64)&gt;=COLUMN($F$64),CD68,0)-IF(COLUMN(CC$64)&gt;=COLUMN($F$64),CC69,0)-IF(COLUMN(CB$64)&gt;=COLUMN($F$64),CB70,0)-IF(COLUMN(CA$64)&gt;=COLUMN($F$64),CA71,0)-IF(COLUMN(BZ$64)&gt;=COLUMN($F$64),BZ72,0)-IF(COLUMN(BY$64)&gt;=COLUMN($F$64),BY73,0),ABS(SUM(CE$63:CE66))),0),"")</f>
        <v/>
      </c>
      <c r="CF67" s="153" t="str">
        <f ca="1">IF(CF$4&lt;&gt;"",IF(AND(CF$63&lt;0,OFFSET(CF$30,0,$E67)&lt;&gt;"",OFFSET(CF$30,0,$E67)&gt;0),
IF((SUM(CF$63:CF66)+OFFSET(CF$30,0,$E67)-IF(COLUMN(CE$64)&gt;=COLUMN($F$64),CE68,0)-IF(COLUMN(CD$64)&gt;=COLUMN($F$64),CD69,0)-IF(COLUMN(CC$64)&gt;=COLUMN($F$64),CC70,0)-IF(COLUMN(CB$64)&gt;=COLUMN($F$64),CB71,0)-IF(COLUMN(CA$64)&gt;=COLUMN($F$64),CA72,0)-IF(COLUMN(BZ$64)&gt;=COLUMN($F$64),BZ73,0))&lt;0,OFFSET(CF$30,0,$E67)-IF(COLUMN(CE$64)&gt;=COLUMN($F$64),CE68,0)-IF(COLUMN(CD$64)&gt;=COLUMN($F$64),CD69,0)-IF(COLUMN(CC$64)&gt;=COLUMN($F$64),CC70,0)-IF(COLUMN(CB$64)&gt;=COLUMN($F$64),CB71,0)-IF(COLUMN(CA$64)&gt;=COLUMN($F$64),CA72,0)-IF(COLUMN(BZ$64)&gt;=COLUMN($F$64),BZ73,0),ABS(SUM(CF$63:CF66))),0),"")</f>
        <v/>
      </c>
      <c r="CG67" s="153" t="str">
        <f ca="1">IF(CG$4&lt;&gt;"",IF(AND(CG$63&lt;0,OFFSET(CG$30,0,$E67)&lt;&gt;"",OFFSET(CG$30,0,$E67)&gt;0),
IF((SUM(CG$63:CG66)+OFFSET(CG$30,0,$E67)-IF(COLUMN(CF$64)&gt;=COLUMN($F$64),CF68,0)-IF(COLUMN(CE$64)&gt;=COLUMN($F$64),CE69,0)-IF(COLUMN(CD$64)&gt;=COLUMN($F$64),CD70,0)-IF(COLUMN(CC$64)&gt;=COLUMN($F$64),CC71,0)-IF(COLUMN(CB$64)&gt;=COLUMN($F$64),CB72,0)-IF(COLUMN(CA$64)&gt;=COLUMN($F$64),CA73,0))&lt;0,OFFSET(CG$30,0,$E67)-IF(COLUMN(CF$64)&gt;=COLUMN($F$64),CF68,0)-IF(COLUMN(CE$64)&gt;=COLUMN($F$64),CE69,0)-IF(COLUMN(CD$64)&gt;=COLUMN($F$64),CD70,0)-IF(COLUMN(CC$64)&gt;=COLUMN($F$64),CC71,0)-IF(COLUMN(CB$64)&gt;=COLUMN($F$64),CB72,0)-IF(COLUMN(CA$64)&gt;=COLUMN($F$64),CA73,0),ABS(SUM(CG$63:CG66))),0),"")</f>
        <v/>
      </c>
      <c r="CH67" s="153" t="str">
        <f ca="1">IF(CH$4&lt;&gt;"",IF(AND(CH$63&lt;0,OFFSET(CH$30,0,$E67)&lt;&gt;"",OFFSET(CH$30,0,$E67)&gt;0),
IF((SUM(CH$63:CH66)+OFFSET(CH$30,0,$E67)-IF(COLUMN(CG$64)&gt;=COLUMN($F$64),CG68,0)-IF(COLUMN(CF$64)&gt;=COLUMN($F$64),CF69,0)-IF(COLUMN(CE$64)&gt;=COLUMN($F$64),CE70,0)-IF(COLUMN(CD$64)&gt;=COLUMN($F$64),CD71,0)-IF(COLUMN(CC$64)&gt;=COLUMN($F$64),CC72,0)-IF(COLUMN(CB$64)&gt;=COLUMN($F$64),CB73,0))&lt;0,OFFSET(CH$30,0,$E67)-IF(COLUMN(CG$64)&gt;=COLUMN($F$64),CG68,0)-IF(COLUMN(CF$64)&gt;=COLUMN($F$64),CF69,0)-IF(COLUMN(CE$64)&gt;=COLUMN($F$64),CE70,0)-IF(COLUMN(CD$64)&gt;=COLUMN($F$64),CD71,0)-IF(COLUMN(CC$64)&gt;=COLUMN($F$64),CC72,0)-IF(COLUMN(CB$64)&gt;=COLUMN($F$64),CB73,0),ABS(SUM(CH$63:CH66))),0),"")</f>
        <v/>
      </c>
      <c r="CI67" s="153" t="str">
        <f ca="1">IF(CI$4&lt;&gt;"",IF(AND(CI$63&lt;0,OFFSET(CI$30,0,$E67)&lt;&gt;"",OFFSET(CI$30,0,$E67)&gt;0),
IF((SUM(CI$63:CI66)+OFFSET(CI$30,0,$E67)-IF(COLUMN(CH$64)&gt;=COLUMN($F$64),CH68,0)-IF(COLUMN(CG$64)&gt;=COLUMN($F$64),CG69,0)-IF(COLUMN(CF$64)&gt;=COLUMN($F$64),CF70,0)-IF(COLUMN(CE$64)&gt;=COLUMN($F$64),CE71,0)-IF(COLUMN(CD$64)&gt;=COLUMN($F$64),CD72,0)-IF(COLUMN(CC$64)&gt;=COLUMN($F$64),CC73,0))&lt;0,OFFSET(CI$30,0,$E67)-IF(COLUMN(CH$64)&gt;=COLUMN($F$64),CH68,0)-IF(COLUMN(CG$64)&gt;=COLUMN($F$64),CG69,0)-IF(COLUMN(CF$64)&gt;=COLUMN($F$64),CF70,0)-IF(COLUMN(CE$64)&gt;=COLUMN($F$64),CE71,0)-IF(COLUMN(CD$64)&gt;=COLUMN($F$64),CD72,0)-IF(COLUMN(CC$64)&gt;=COLUMN($F$64),CC73,0),ABS(SUM(CI$63:CI66))),0),"")</f>
        <v/>
      </c>
      <c r="CJ67" s="153" t="str">
        <f ca="1">IF(CJ$4&lt;&gt;"",IF(AND(CJ$63&lt;0,OFFSET(CJ$30,0,$E67)&lt;&gt;"",OFFSET(CJ$30,0,$E67)&gt;0),
IF((SUM(CJ$63:CJ66)+OFFSET(CJ$30,0,$E67)-IF(COLUMN(CI$64)&gt;=COLUMN($F$64),CI68,0)-IF(COLUMN(CH$64)&gt;=COLUMN($F$64),CH69,0)-IF(COLUMN(CG$64)&gt;=COLUMN($F$64),CG70,0)-IF(COLUMN(CF$64)&gt;=COLUMN($F$64),CF71,0)-IF(COLUMN(CE$64)&gt;=COLUMN($F$64),CE72,0)-IF(COLUMN(CD$64)&gt;=COLUMN($F$64),CD73,0))&lt;0,OFFSET(CJ$30,0,$E67)-IF(COLUMN(CI$64)&gt;=COLUMN($F$64),CI68,0)-IF(COLUMN(CH$64)&gt;=COLUMN($F$64),CH69,0)-IF(COLUMN(CG$64)&gt;=COLUMN($F$64),CG70,0)-IF(COLUMN(CF$64)&gt;=COLUMN($F$64),CF71,0)-IF(COLUMN(CE$64)&gt;=COLUMN($F$64),CE72,0)-IF(COLUMN(CD$64)&gt;=COLUMN($F$64),CD73,0),ABS(SUM(CJ$63:CJ66))),0),"")</f>
        <v/>
      </c>
      <c r="CK67" s="153" t="str">
        <f ca="1">IF(CK$4&lt;&gt;"",IF(AND(CK$63&lt;0,OFFSET(CK$30,0,$E67)&lt;&gt;"",OFFSET(CK$30,0,$E67)&gt;0),
IF((SUM(CK$63:CK66)+OFFSET(CK$30,0,$E67)-IF(COLUMN(CJ$64)&gt;=COLUMN($F$64),CJ68,0)-IF(COLUMN(CI$64)&gt;=COLUMN($F$64),CI69,0)-IF(COLUMN(CH$64)&gt;=COLUMN($F$64),CH70,0)-IF(COLUMN(CG$64)&gt;=COLUMN($F$64),CG71,0)-IF(COLUMN(CF$64)&gt;=COLUMN($F$64),CF72,0)-IF(COLUMN(CE$64)&gt;=COLUMN($F$64),CE73,0))&lt;0,OFFSET(CK$30,0,$E67)-IF(COLUMN(CJ$64)&gt;=COLUMN($F$64),CJ68,0)-IF(COLUMN(CI$64)&gt;=COLUMN($F$64),CI69,0)-IF(COLUMN(CH$64)&gt;=COLUMN($F$64),CH70,0)-IF(COLUMN(CG$64)&gt;=COLUMN($F$64),CG71,0)-IF(COLUMN(CF$64)&gt;=COLUMN($F$64),CF72,0)-IF(COLUMN(CE$64)&gt;=COLUMN($F$64),CE73,0),ABS(SUM(CK$63:CK66))),0),"")</f>
        <v/>
      </c>
      <c r="CL67" s="153" t="str">
        <f ca="1">IF(CL$4&lt;&gt;"",IF(AND(CL$63&lt;0,OFFSET(CL$30,0,$E67)&lt;&gt;"",OFFSET(CL$30,0,$E67)&gt;0),
IF((SUM(CL$63:CL66)+OFFSET(CL$30,0,$E67)-IF(COLUMN(CK$64)&gt;=COLUMN($F$64),CK68,0)-IF(COLUMN(CJ$64)&gt;=COLUMN($F$64),CJ69,0)-IF(COLUMN(CI$64)&gt;=COLUMN($F$64),CI70,0)-IF(COLUMN(CH$64)&gt;=COLUMN($F$64),CH71,0)-IF(COLUMN(CG$64)&gt;=COLUMN($F$64),CG72,0)-IF(COLUMN(CF$64)&gt;=COLUMN($F$64),CF73,0))&lt;0,OFFSET(CL$30,0,$E67)-IF(COLUMN(CK$64)&gt;=COLUMN($F$64),CK68,0)-IF(COLUMN(CJ$64)&gt;=COLUMN($F$64),CJ69,0)-IF(COLUMN(CI$64)&gt;=COLUMN($F$64),CI70,0)-IF(COLUMN(CH$64)&gt;=COLUMN($F$64),CH71,0)-IF(COLUMN(CG$64)&gt;=COLUMN($F$64),CG72,0)-IF(COLUMN(CF$64)&gt;=COLUMN($F$64),CF73,0),ABS(SUM(CL$63:CL66))),0),"")</f>
        <v/>
      </c>
      <c r="CM67" s="153" t="str">
        <f ca="1">IF(CM$4&lt;&gt;"",IF(AND(CM$63&lt;0,OFFSET(CM$30,0,$E67)&lt;&gt;"",OFFSET(CM$30,0,$E67)&gt;0),
IF((SUM(CM$63:CM66)+OFFSET(CM$30,0,$E67)-IF(COLUMN(CL$64)&gt;=COLUMN($F$64),CL68,0)-IF(COLUMN(CK$64)&gt;=COLUMN($F$64),CK69,0)-IF(COLUMN(CJ$64)&gt;=COLUMN($F$64),CJ70,0)-IF(COLUMN(CI$64)&gt;=COLUMN($F$64),CI71,0)-IF(COLUMN(CH$64)&gt;=COLUMN($F$64),CH72,0)-IF(COLUMN(CG$64)&gt;=COLUMN($F$64),CG73,0))&lt;0,OFFSET(CM$30,0,$E67)-IF(COLUMN(CL$64)&gt;=COLUMN($F$64),CL68,0)-IF(COLUMN(CK$64)&gt;=COLUMN($F$64),CK69,0)-IF(COLUMN(CJ$64)&gt;=COLUMN($F$64),CJ70,0)-IF(COLUMN(CI$64)&gt;=COLUMN($F$64),CI71,0)-IF(COLUMN(CH$64)&gt;=COLUMN($F$64),CH72,0)-IF(COLUMN(CG$64)&gt;=COLUMN($F$64),CG73,0),ABS(SUM(CM$63:CM66))),0),"")</f>
        <v/>
      </c>
      <c r="CN67" s="153" t="str">
        <f ca="1">IF(CN$4&lt;&gt;"",IF(AND(CN$63&lt;0,OFFSET(CN$30,0,$E67)&lt;&gt;"",OFFSET(CN$30,0,$E67)&gt;0),
IF((SUM(CN$63:CN66)+OFFSET(CN$30,0,$E67)-IF(COLUMN(CM$64)&gt;=COLUMN($F$64),CM68,0)-IF(COLUMN(CL$64)&gt;=COLUMN($F$64),CL69,0)-IF(COLUMN(CK$64)&gt;=COLUMN($F$64),CK70,0)-IF(COLUMN(CJ$64)&gt;=COLUMN($F$64),CJ71,0)-IF(COLUMN(CI$64)&gt;=COLUMN($F$64),CI72,0)-IF(COLUMN(CH$64)&gt;=COLUMN($F$64),CH73,0))&lt;0,OFFSET(CN$30,0,$E67)-IF(COLUMN(CM$64)&gt;=COLUMN($F$64),CM68,0)-IF(COLUMN(CL$64)&gt;=COLUMN($F$64),CL69,0)-IF(COLUMN(CK$64)&gt;=COLUMN($F$64),CK70,0)-IF(COLUMN(CJ$64)&gt;=COLUMN($F$64),CJ71,0)-IF(COLUMN(CI$64)&gt;=COLUMN($F$64),CI72,0)-IF(COLUMN(CH$64)&gt;=COLUMN($F$64),CH73,0),ABS(SUM(CN$63:CN66))),0),"")</f>
        <v/>
      </c>
      <c r="CO67" s="153" t="str">
        <f ca="1">IF(CO$4&lt;&gt;"",IF(AND(CO$63&lt;0,OFFSET(CO$30,0,$E67)&lt;&gt;"",OFFSET(CO$30,0,$E67)&gt;0),
IF((SUM(CO$63:CO66)+OFFSET(CO$30,0,$E67)-IF(COLUMN(CN$64)&gt;=COLUMN($F$64),CN68,0)-IF(COLUMN(CM$64)&gt;=COLUMN($F$64),CM69,0)-IF(COLUMN(CL$64)&gt;=COLUMN($F$64),CL70,0)-IF(COLUMN(CK$64)&gt;=COLUMN($F$64),CK71,0)-IF(COLUMN(CJ$64)&gt;=COLUMN($F$64),CJ72,0)-IF(COLUMN(CI$64)&gt;=COLUMN($F$64),CI73,0))&lt;0,OFFSET(CO$30,0,$E67)-IF(COLUMN(CN$64)&gt;=COLUMN($F$64),CN68,0)-IF(COLUMN(CM$64)&gt;=COLUMN($F$64),CM69,0)-IF(COLUMN(CL$64)&gt;=COLUMN($F$64),CL70,0)-IF(COLUMN(CK$64)&gt;=COLUMN($F$64),CK71,0)-IF(COLUMN(CJ$64)&gt;=COLUMN($F$64),CJ72,0)-IF(COLUMN(CI$64)&gt;=COLUMN($F$64),CI73,0),ABS(SUM(CO$63:CO66))),0),"")</f>
        <v/>
      </c>
      <c r="CP67" s="153" t="str">
        <f ca="1">IF(CP$4&lt;&gt;"",IF(AND(CP$63&lt;0,OFFSET(CP$30,0,$E67)&lt;&gt;"",OFFSET(CP$30,0,$E67)&gt;0),
IF((SUM(CP$63:CP66)+OFFSET(CP$30,0,$E67)-IF(COLUMN(CO$64)&gt;=COLUMN($F$64),CO68,0)-IF(COLUMN(CN$64)&gt;=COLUMN($F$64),CN69,0)-IF(COLUMN(CM$64)&gt;=COLUMN($F$64),CM70,0)-IF(COLUMN(CL$64)&gt;=COLUMN($F$64),CL71,0)-IF(COLUMN(CK$64)&gt;=COLUMN($F$64),CK72,0)-IF(COLUMN(CJ$64)&gt;=COLUMN($F$64),CJ73,0))&lt;0,OFFSET(CP$30,0,$E67)-IF(COLUMN(CO$64)&gt;=COLUMN($F$64),CO68,0)-IF(COLUMN(CN$64)&gt;=COLUMN($F$64),CN69,0)-IF(COLUMN(CM$64)&gt;=COLUMN($F$64),CM70,0)-IF(COLUMN(CL$64)&gt;=COLUMN($F$64),CL71,0)-IF(COLUMN(CK$64)&gt;=COLUMN($F$64),CK72,0)-IF(COLUMN(CJ$64)&gt;=COLUMN($F$64),CJ73,0),ABS(SUM(CP$63:CP66))),0),"")</f>
        <v/>
      </c>
      <c r="CQ67" s="153" t="str">
        <f ca="1">IF(CQ$4&lt;&gt;"",IF(AND(CQ$63&lt;0,OFFSET(CQ$30,0,$E67)&lt;&gt;"",OFFSET(CQ$30,0,$E67)&gt;0),
IF((SUM(CQ$63:CQ66)+OFFSET(CQ$30,0,$E67)-IF(COLUMN(CP$64)&gt;=COLUMN($F$64),CP68,0)-IF(COLUMN(CO$64)&gt;=COLUMN($F$64),CO69,0)-IF(COLUMN(CN$64)&gt;=COLUMN($F$64),CN70,0)-IF(COLUMN(CM$64)&gt;=COLUMN($F$64),CM71,0)-IF(COLUMN(CL$64)&gt;=COLUMN($F$64),CL72,0)-IF(COLUMN(CK$64)&gt;=COLUMN($F$64),CK73,0))&lt;0,OFFSET(CQ$30,0,$E67)-IF(COLUMN(CP$64)&gt;=COLUMN($F$64),CP68,0)-IF(COLUMN(CO$64)&gt;=COLUMN($F$64),CO69,0)-IF(COLUMN(CN$64)&gt;=COLUMN($F$64),CN70,0)-IF(COLUMN(CM$64)&gt;=COLUMN($F$64),CM71,0)-IF(COLUMN(CL$64)&gt;=COLUMN($F$64),CL72,0)-IF(COLUMN(CK$64)&gt;=COLUMN($F$64),CK73,0),ABS(SUM(CQ$63:CQ66))),0),"")</f>
        <v/>
      </c>
      <c r="CR67" s="153" t="str">
        <f ca="1">IF(CR$4&lt;&gt;"",IF(AND(CR$63&lt;0,OFFSET(CR$30,0,$E67)&lt;&gt;"",OFFSET(CR$30,0,$E67)&gt;0),
IF((SUM(CR$63:CR66)+OFFSET(CR$30,0,$E67)-IF(COLUMN(CQ$64)&gt;=COLUMN($F$64),CQ68,0)-IF(COLUMN(CP$64)&gt;=COLUMN($F$64),CP69,0)-IF(COLUMN(CO$64)&gt;=COLUMN($F$64),CO70,0)-IF(COLUMN(CN$64)&gt;=COLUMN($F$64),CN71,0)-IF(COLUMN(CM$64)&gt;=COLUMN($F$64),CM72,0)-IF(COLUMN(CL$64)&gt;=COLUMN($F$64),CL73,0))&lt;0,OFFSET(CR$30,0,$E67)-IF(COLUMN(CQ$64)&gt;=COLUMN($F$64),CQ68,0)-IF(COLUMN(CP$64)&gt;=COLUMN($F$64),CP69,0)-IF(COLUMN(CO$64)&gt;=COLUMN($F$64),CO70,0)-IF(COLUMN(CN$64)&gt;=COLUMN($F$64),CN71,0)-IF(COLUMN(CM$64)&gt;=COLUMN($F$64),CM72,0)-IF(COLUMN(CL$64)&gt;=COLUMN($F$64),CL73,0),ABS(SUM(CR$63:CR66))),0),"")</f>
        <v/>
      </c>
      <c r="CS67" s="153" t="str">
        <f ca="1">IF(CS$4&lt;&gt;"",IF(AND(CS$63&lt;0,OFFSET(CS$30,0,$E67)&lt;&gt;"",OFFSET(CS$30,0,$E67)&gt;0),
IF((SUM(CS$63:CS66)+OFFSET(CS$30,0,$E67)-IF(COLUMN(CR$64)&gt;=COLUMN($F$64),CR68,0)-IF(COLUMN(CQ$64)&gt;=COLUMN($F$64),CQ69,0)-IF(COLUMN(CP$64)&gt;=COLUMN($F$64),CP70,0)-IF(COLUMN(CO$64)&gt;=COLUMN($F$64),CO71,0)-IF(COLUMN(CN$64)&gt;=COLUMN($F$64),CN72,0)-IF(COLUMN(CM$64)&gt;=COLUMN($F$64),CM73,0))&lt;0,OFFSET(CS$30,0,$E67)-IF(COLUMN(CR$64)&gt;=COLUMN($F$64),CR68,0)-IF(COLUMN(CQ$64)&gt;=COLUMN($F$64),CQ69,0)-IF(COLUMN(CP$64)&gt;=COLUMN($F$64),CP70,0)-IF(COLUMN(CO$64)&gt;=COLUMN($F$64),CO71,0)-IF(COLUMN(CN$64)&gt;=COLUMN($F$64),CN72,0)-IF(COLUMN(CM$64)&gt;=COLUMN($F$64),CM73,0),ABS(SUM(CS$63:CS66))),0),"")</f>
        <v/>
      </c>
      <c r="CT67" s="153" t="str">
        <f ca="1">IF(CT$4&lt;&gt;"",IF(AND(CT$63&lt;0,OFFSET(CT$30,0,$E67)&lt;&gt;"",OFFSET(CT$30,0,$E67)&gt;0),
IF((SUM(CT$63:CT66)+OFFSET(CT$30,0,$E67)-IF(COLUMN(CS$64)&gt;=COLUMN($F$64),CS68,0)-IF(COLUMN(CR$64)&gt;=COLUMN($F$64),CR69,0)-IF(COLUMN(CQ$64)&gt;=COLUMN($F$64),CQ70,0)-IF(COLUMN(CP$64)&gt;=COLUMN($F$64),CP71,0)-IF(COLUMN(CO$64)&gt;=COLUMN($F$64),CO72,0)-IF(COLUMN(CN$64)&gt;=COLUMN($F$64),CN73,0))&lt;0,OFFSET(CT$30,0,$E67)-IF(COLUMN(CS$64)&gt;=COLUMN($F$64),CS68,0)-IF(COLUMN(CR$64)&gt;=COLUMN($F$64),CR69,0)-IF(COLUMN(CQ$64)&gt;=COLUMN($F$64),CQ70,0)-IF(COLUMN(CP$64)&gt;=COLUMN($F$64),CP71,0)-IF(COLUMN(CO$64)&gt;=COLUMN($F$64),CO72,0)-IF(COLUMN(CN$64)&gt;=COLUMN($F$64),CN73,0),ABS(SUM(CT$63:CT66))),0),"")</f>
        <v/>
      </c>
      <c r="CU67" s="153" t="str">
        <f ca="1">IF(CU$4&lt;&gt;"",IF(AND(CU$63&lt;0,OFFSET(CU$30,0,$E67)&lt;&gt;"",OFFSET(CU$30,0,$E67)&gt;0),
IF((SUM(CU$63:CU66)+OFFSET(CU$30,0,$E67)-IF(COLUMN(CT$64)&gt;=COLUMN($F$64),CT68,0)-IF(COLUMN(CS$64)&gt;=COLUMN($F$64),CS69,0)-IF(COLUMN(CR$64)&gt;=COLUMN($F$64),CR70,0)-IF(COLUMN(CQ$64)&gt;=COLUMN($F$64),CQ71,0)-IF(COLUMN(CP$64)&gt;=COLUMN($F$64),CP72,0)-IF(COLUMN(CO$64)&gt;=COLUMN($F$64),CO73,0))&lt;0,OFFSET(CU$30,0,$E67)-IF(COLUMN(CT$64)&gt;=COLUMN($F$64),CT68,0)-IF(COLUMN(CS$64)&gt;=COLUMN($F$64),CS69,0)-IF(COLUMN(CR$64)&gt;=COLUMN($F$64),CR70,0)-IF(COLUMN(CQ$64)&gt;=COLUMN($F$64),CQ71,0)-IF(COLUMN(CP$64)&gt;=COLUMN($F$64),CP72,0)-IF(COLUMN(CO$64)&gt;=COLUMN($F$64),CO73,0),ABS(SUM(CU$63:CU66))),0),"")</f>
        <v/>
      </c>
      <c r="CV67" s="153" t="str">
        <f ca="1">IF(CV$4&lt;&gt;"",IF(AND(CV$63&lt;0,OFFSET(CV$30,0,$E67)&lt;&gt;"",OFFSET(CV$30,0,$E67)&gt;0),
IF((SUM(CV$63:CV66)+OFFSET(CV$30,0,$E67)-IF(COLUMN(CU$64)&gt;=COLUMN($F$64),CU68,0)-IF(COLUMN(CT$64)&gt;=COLUMN($F$64),CT69,0)-IF(COLUMN(CS$64)&gt;=COLUMN($F$64),CS70,0)-IF(COLUMN(CR$64)&gt;=COLUMN($F$64),CR71,0)-IF(COLUMN(CQ$64)&gt;=COLUMN($F$64),CQ72,0)-IF(COLUMN(CP$64)&gt;=COLUMN($F$64),CP73,0))&lt;0,OFFSET(CV$30,0,$E67)-IF(COLUMN(CU$64)&gt;=COLUMN($F$64),CU68,0)-IF(COLUMN(CT$64)&gt;=COLUMN($F$64),CT69,0)-IF(COLUMN(CS$64)&gt;=COLUMN($F$64),CS70,0)-IF(COLUMN(CR$64)&gt;=COLUMN($F$64),CR71,0)-IF(COLUMN(CQ$64)&gt;=COLUMN($F$64),CQ72,0)-IF(COLUMN(CP$64)&gt;=COLUMN($F$64),CP73,0),ABS(SUM(CV$63:CV66))),0),"")</f>
        <v/>
      </c>
      <c r="CW67" s="153" t="str">
        <f ca="1">IF(CW$4&lt;&gt;"",IF(AND(CW$63&lt;0,OFFSET(CW$30,0,$E67)&lt;&gt;"",OFFSET(CW$30,0,$E67)&gt;0),
IF((SUM(CW$63:CW66)+OFFSET(CW$30,0,$E67)-IF(COLUMN(CV$64)&gt;=COLUMN($F$64),CV68,0)-IF(COLUMN(CU$64)&gt;=COLUMN($F$64),CU69,0)-IF(COLUMN(CT$64)&gt;=COLUMN($F$64),CT70,0)-IF(COLUMN(CS$64)&gt;=COLUMN($F$64),CS71,0)-IF(COLUMN(CR$64)&gt;=COLUMN($F$64),CR72,0)-IF(COLUMN(CQ$64)&gt;=COLUMN($F$64),CQ73,0))&lt;0,OFFSET(CW$30,0,$E67)-IF(COLUMN(CV$64)&gt;=COLUMN($F$64),CV68,0)-IF(COLUMN(CU$64)&gt;=COLUMN($F$64),CU69,0)-IF(COLUMN(CT$64)&gt;=COLUMN($F$64),CT70,0)-IF(COLUMN(CS$64)&gt;=COLUMN($F$64),CS71,0)-IF(COLUMN(CR$64)&gt;=COLUMN($F$64),CR72,0)-IF(COLUMN(CQ$64)&gt;=COLUMN($F$64),CQ73,0),ABS(SUM(CW$63:CW66))),0),"")</f>
        <v/>
      </c>
      <c r="CX67" s="153" t="str">
        <f ca="1">IF(CX$4&lt;&gt;"",IF(AND(CX$63&lt;0,OFFSET(CX$30,0,$E67)&lt;&gt;"",OFFSET(CX$30,0,$E67)&gt;0),
IF((SUM(CX$63:CX66)+OFFSET(CX$30,0,$E67)-IF(COLUMN(CW$64)&gt;=COLUMN($F$64),CW68,0)-IF(COLUMN(CV$64)&gt;=COLUMN($F$64),CV69,0)-IF(COLUMN(CU$64)&gt;=COLUMN($F$64),CU70,0)-IF(COLUMN(CT$64)&gt;=COLUMN($F$64),CT71,0)-IF(COLUMN(CS$64)&gt;=COLUMN($F$64),CS72,0)-IF(COLUMN(CR$64)&gt;=COLUMN($F$64),CR73,0))&lt;0,OFFSET(CX$30,0,$E67)-IF(COLUMN(CW$64)&gt;=COLUMN($F$64),CW68,0)-IF(COLUMN(CV$64)&gt;=COLUMN($F$64),CV69,0)-IF(COLUMN(CU$64)&gt;=COLUMN($F$64),CU70,0)-IF(COLUMN(CT$64)&gt;=COLUMN($F$64),CT71,0)-IF(COLUMN(CS$64)&gt;=COLUMN($F$64),CS72,0)-IF(COLUMN(CR$64)&gt;=COLUMN($F$64),CR73,0),ABS(SUM(CX$63:CX66))),0),"")</f>
        <v/>
      </c>
      <c r="CY67" s="153" t="str">
        <f ca="1">IF(CY$4&lt;&gt;"",IF(AND(CY$63&lt;0,OFFSET(CY$30,0,$E67)&lt;&gt;"",OFFSET(CY$30,0,$E67)&gt;0),
IF((SUM(CY$63:CY66)+OFFSET(CY$30,0,$E67)-IF(COLUMN(CX$64)&gt;=COLUMN($F$64),CX68,0)-IF(COLUMN(CW$64)&gt;=COLUMN($F$64),CW69,0)-IF(COLUMN(CV$64)&gt;=COLUMN($F$64),CV70,0)-IF(COLUMN(CU$64)&gt;=COLUMN($F$64),CU71,0)-IF(COLUMN(CT$64)&gt;=COLUMN($F$64),CT72,0)-IF(COLUMN(CS$64)&gt;=COLUMN($F$64),CS73,0))&lt;0,OFFSET(CY$30,0,$E67)-IF(COLUMN(CX$64)&gt;=COLUMN($F$64),CX68,0)-IF(COLUMN(CW$64)&gt;=COLUMN($F$64),CW69,0)-IF(COLUMN(CV$64)&gt;=COLUMN($F$64),CV70,0)-IF(COLUMN(CU$64)&gt;=COLUMN($F$64),CU71,0)-IF(COLUMN(CT$64)&gt;=COLUMN($F$64),CT72,0)-IF(COLUMN(CS$64)&gt;=COLUMN($F$64),CS73,0),ABS(SUM(CY$63:CY66))),0),"")</f>
        <v/>
      </c>
      <c r="CZ67" s="153" t="str">
        <f ca="1">IF(CZ$4&lt;&gt;"",IF(AND(CZ$63&lt;0,OFFSET(CZ$30,0,$E67)&lt;&gt;"",OFFSET(CZ$30,0,$E67)&gt;0),
IF((SUM(CZ$63:CZ66)+OFFSET(CZ$30,0,$E67)-IF(COLUMN(CY$64)&gt;=COLUMN($F$64),CY68,0)-IF(COLUMN(CX$64)&gt;=COLUMN($F$64),CX69,0)-IF(COLUMN(CW$64)&gt;=COLUMN($F$64),CW70,0)-IF(COLUMN(CV$64)&gt;=COLUMN($F$64),CV71,0)-IF(COLUMN(CU$64)&gt;=COLUMN($F$64),CU72,0)-IF(COLUMN(CT$64)&gt;=COLUMN($F$64),CT73,0))&lt;0,OFFSET(CZ$30,0,$E67)-IF(COLUMN(CY$64)&gt;=COLUMN($F$64),CY68,0)-IF(COLUMN(CX$64)&gt;=COLUMN($F$64),CX69,0)-IF(COLUMN(CW$64)&gt;=COLUMN($F$64),CW70,0)-IF(COLUMN(CV$64)&gt;=COLUMN($F$64),CV71,0)-IF(COLUMN(CU$64)&gt;=COLUMN($F$64),CU72,0)-IF(COLUMN(CT$64)&gt;=COLUMN($F$64),CT73,0),ABS(SUM(CZ$63:CZ66))),0),"")</f>
        <v/>
      </c>
      <c r="DA67" s="153" t="str">
        <f ca="1">IF(DA$4&lt;&gt;"",IF(AND(DA$63&lt;0,OFFSET(DA$30,0,$E67)&lt;&gt;"",OFFSET(DA$30,0,$E67)&gt;0),
IF((SUM(DA$63:DA66)+OFFSET(DA$30,0,$E67)-IF(COLUMN(CZ$64)&gt;=COLUMN($F$64),CZ68,0)-IF(COLUMN(CY$64)&gt;=COLUMN($F$64),CY69,0)-IF(COLUMN(CX$64)&gt;=COLUMN($F$64),CX70,0)-IF(COLUMN(CW$64)&gt;=COLUMN($F$64),CW71,0)-IF(COLUMN(CV$64)&gt;=COLUMN($F$64),CV72,0)-IF(COLUMN(CU$64)&gt;=COLUMN($F$64),CU73,0))&lt;0,OFFSET(DA$30,0,$E67)-IF(COLUMN(CZ$64)&gt;=COLUMN($F$64),CZ68,0)-IF(COLUMN(CY$64)&gt;=COLUMN($F$64),CY69,0)-IF(COLUMN(CX$64)&gt;=COLUMN($F$64),CX70,0)-IF(COLUMN(CW$64)&gt;=COLUMN($F$64),CW71,0)-IF(COLUMN(CV$64)&gt;=COLUMN($F$64),CV72,0)-IF(COLUMN(CU$64)&gt;=COLUMN($F$64),CU73,0),ABS(SUM(DA$63:DA66))),0),"")</f>
        <v/>
      </c>
      <c r="DB67" s="153" t="str">
        <f ca="1">IF(DB$4&lt;&gt;"",IF(AND(DB$63&lt;0,OFFSET(DB$30,0,$E67)&lt;&gt;"",OFFSET(DB$30,0,$E67)&gt;0),
IF((SUM(DB$63:DB66)+OFFSET(DB$30,0,$E67)-IF(COLUMN(DA$64)&gt;=COLUMN($F$64),DA68,0)-IF(COLUMN(CZ$64)&gt;=COLUMN($F$64),CZ69,0)-IF(COLUMN(CY$64)&gt;=COLUMN($F$64),CY70,0)-IF(COLUMN(CX$64)&gt;=COLUMN($F$64),CX71,0)-IF(COLUMN(CW$64)&gt;=COLUMN($F$64),CW72,0)-IF(COLUMN(CV$64)&gt;=COLUMN($F$64),CV73,0))&lt;0,OFFSET(DB$30,0,$E67)-IF(COLUMN(DA$64)&gt;=COLUMN($F$64),DA68,0)-IF(COLUMN(CZ$64)&gt;=COLUMN($F$64),CZ69,0)-IF(COLUMN(CY$64)&gt;=COLUMN($F$64),CY70,0)-IF(COLUMN(CX$64)&gt;=COLUMN($F$64),CX71,0)-IF(COLUMN(CW$64)&gt;=COLUMN($F$64),CW72,0)-IF(COLUMN(CV$64)&gt;=COLUMN($F$64),CV73,0),ABS(SUM(DB$63:DB66))),0),"")</f>
        <v/>
      </c>
      <c r="DC67" s="154"/>
      <c r="DD67" s="154"/>
      <c r="DE67" s="154"/>
      <c r="DF67" s="154"/>
      <c r="DG67" s="154"/>
      <c r="DH67" s="154"/>
      <c r="DI67" s="154"/>
      <c r="DJ67" s="154"/>
      <c r="DK67" s="154"/>
      <c r="DL67" s="154"/>
      <c r="DM67" s="154"/>
      <c r="DN67" s="154"/>
      <c r="DO67" s="154"/>
      <c r="DP67" s="154"/>
      <c r="DQ67" s="154"/>
      <c r="DR67" s="154"/>
      <c r="DS67" s="154"/>
      <c r="DT67" s="154"/>
      <c r="DU67" s="154"/>
      <c r="DV67" s="154"/>
      <c r="DW67" s="154"/>
      <c r="DX67" s="154"/>
      <c r="DY67" s="154"/>
      <c r="DZ67" s="154"/>
      <c r="EA67" s="154"/>
      <c r="EB67" s="154"/>
      <c r="EC67" s="154"/>
      <c r="ED67" s="154"/>
      <c r="EE67" s="154"/>
      <c r="EF67" s="154"/>
      <c r="EG67" s="154"/>
      <c r="EH67" s="154"/>
      <c r="EI67" s="154"/>
      <c r="EJ67" s="154"/>
      <c r="EK67" s="154"/>
      <c r="EL67" s="154"/>
      <c r="EM67" s="154"/>
      <c r="EN67" s="154"/>
      <c r="EO67" s="154"/>
      <c r="EP67" s="154"/>
      <c r="EQ67" s="154"/>
      <c r="ER67" s="154"/>
      <c r="ES67" s="154"/>
      <c r="ET67" s="154"/>
      <c r="EU67" s="154"/>
      <c r="EV67" s="154"/>
      <c r="EW67" s="154"/>
      <c r="EX67" s="154"/>
      <c r="EY67" s="154"/>
      <c r="EZ67" s="154"/>
      <c r="FA67" s="154"/>
      <c r="FB67" s="154"/>
      <c r="FC67" s="154"/>
      <c r="FD67" s="154"/>
      <c r="FE67" s="154"/>
      <c r="FF67" s="154"/>
      <c r="FG67" s="154"/>
      <c r="FH67" s="154"/>
      <c r="FI67" s="154"/>
      <c r="FJ67" s="154"/>
      <c r="FK67" s="154"/>
      <c r="FL67" s="154"/>
      <c r="FM67" s="154"/>
      <c r="FN67" s="154"/>
      <c r="FO67" s="154"/>
      <c r="FP67" s="154"/>
      <c r="FQ67" s="154"/>
      <c r="FR67" s="154"/>
      <c r="FS67" s="154"/>
      <c r="FT67" s="154"/>
      <c r="FU67" s="154"/>
      <c r="FV67" s="154"/>
      <c r="FW67" s="154"/>
      <c r="FX67" s="154"/>
      <c r="FY67" s="154"/>
      <c r="FZ67" s="154"/>
      <c r="GA67" s="154"/>
      <c r="GB67" s="154"/>
      <c r="GC67" s="154"/>
      <c r="GD67" s="154"/>
      <c r="GE67" s="154"/>
      <c r="GF67" s="154"/>
      <c r="GG67" s="154"/>
      <c r="GH67" s="154"/>
      <c r="GI67" s="154"/>
      <c r="GJ67" s="154"/>
      <c r="GK67" s="154"/>
      <c r="GL67" s="154"/>
      <c r="GM67" s="154"/>
      <c r="GN67" s="154"/>
      <c r="GO67" s="154"/>
      <c r="GP67" s="154"/>
      <c r="GQ67" s="154"/>
      <c r="GR67" s="154"/>
      <c r="GS67" s="154"/>
      <c r="GT67" s="154"/>
      <c r="GU67" s="154"/>
      <c r="GV67" s="154"/>
      <c r="GW67" s="154"/>
      <c r="GX67" s="154"/>
      <c r="GY67" s="154"/>
      <c r="GZ67" s="154"/>
      <c r="HA67" s="154"/>
      <c r="HB67" s="154"/>
      <c r="HC67" s="154"/>
      <c r="HD67" s="154"/>
      <c r="HE67" s="154"/>
      <c r="HF67" s="154"/>
      <c r="HG67" s="154"/>
      <c r="HH67" s="154"/>
      <c r="HI67" s="154"/>
      <c r="HJ67" s="154"/>
      <c r="HK67" s="154"/>
      <c r="HL67" s="154"/>
      <c r="HM67" s="154"/>
      <c r="HN67" s="154"/>
      <c r="HO67" s="154"/>
      <c r="HP67" s="154"/>
      <c r="HQ67" s="154"/>
      <c r="HR67" s="154"/>
      <c r="HS67" s="154"/>
      <c r="HT67" s="154"/>
      <c r="HU67" s="154"/>
      <c r="HV67" s="154"/>
      <c r="HW67" s="154"/>
      <c r="HX67" s="154"/>
      <c r="HY67" s="154"/>
      <c r="HZ67" s="154"/>
      <c r="IA67" s="154"/>
      <c r="IB67" s="154"/>
      <c r="IC67" s="154"/>
      <c r="ID67" s="154"/>
      <c r="IE67" s="154"/>
      <c r="IF67" s="154"/>
      <c r="IG67" s="154"/>
      <c r="IH67" s="154"/>
      <c r="II67" s="154"/>
      <c r="IJ67" s="154"/>
      <c r="IK67" s="154"/>
      <c r="IL67" s="154"/>
      <c r="IM67" s="154"/>
      <c r="IN67" s="154"/>
      <c r="IO67" s="154"/>
      <c r="IP67" s="154"/>
      <c r="IQ67" s="154"/>
      <c r="IR67" s="154"/>
      <c r="IS67" s="154"/>
      <c r="IT67" s="154"/>
      <c r="IU67" s="154"/>
      <c r="IV67" s="154"/>
      <c r="IW67" s="154"/>
      <c r="IX67" s="154"/>
      <c r="IY67" s="154"/>
      <c r="IZ67" s="154"/>
      <c r="JA67" s="154"/>
      <c r="JB67" s="154"/>
      <c r="JC67" s="154"/>
      <c r="JD67" s="154"/>
      <c r="JE67" s="154"/>
      <c r="JF67" s="154"/>
      <c r="JG67" s="154"/>
      <c r="JH67" s="154"/>
      <c r="JI67" s="154"/>
      <c r="JJ67" s="154"/>
      <c r="JK67" s="154"/>
      <c r="JL67" s="154"/>
      <c r="JM67" s="154"/>
      <c r="JN67" s="154"/>
      <c r="JO67" s="154"/>
      <c r="JP67" s="154"/>
      <c r="JQ67" s="154"/>
      <c r="JR67" s="154"/>
      <c r="JS67" s="154"/>
      <c r="JT67" s="154"/>
      <c r="JU67" s="154"/>
      <c r="JV67" s="154"/>
      <c r="JW67" s="154"/>
      <c r="JX67" s="154"/>
      <c r="JY67" s="154"/>
      <c r="JZ67" s="154"/>
      <c r="KA67" s="154"/>
      <c r="KB67" s="154"/>
      <c r="KC67" s="154"/>
      <c r="KD67" s="154"/>
      <c r="KE67" s="154"/>
      <c r="KF67" s="154"/>
      <c r="KG67" s="154"/>
      <c r="KH67" s="154"/>
      <c r="KI67" s="154"/>
      <c r="KJ67" s="154"/>
      <c r="KK67" s="154"/>
      <c r="KL67" s="154"/>
      <c r="KM67" s="154"/>
      <c r="KN67" s="154"/>
      <c r="KO67" s="154"/>
      <c r="KP67" s="154"/>
      <c r="KQ67" s="154"/>
      <c r="KR67" s="154"/>
      <c r="KS67" s="154"/>
      <c r="KT67" s="154"/>
      <c r="KU67" s="154"/>
      <c r="KV67" s="154"/>
      <c r="KW67" s="154"/>
      <c r="KX67" s="154"/>
      <c r="KY67" s="154"/>
      <c r="KZ67" s="154"/>
      <c r="LA67" s="154"/>
      <c r="LB67" s="154"/>
      <c r="LC67" s="154"/>
      <c r="LD67" s="154"/>
      <c r="LE67" s="154"/>
      <c r="LF67" s="154"/>
      <c r="LG67" s="154"/>
      <c r="LH67" s="154"/>
      <c r="LI67" s="154"/>
      <c r="LJ67" s="154"/>
      <c r="LK67" s="154"/>
      <c r="LL67" s="154"/>
      <c r="LM67" s="154"/>
      <c r="LN67" s="154"/>
      <c r="LO67" s="154"/>
      <c r="LP67" s="154"/>
      <c r="LQ67" s="154"/>
      <c r="LR67" s="154"/>
      <c r="LS67" s="154"/>
      <c r="LT67" s="154"/>
      <c r="LU67" s="154"/>
      <c r="LV67" s="154"/>
      <c r="LW67" s="154"/>
      <c r="LX67" s="154"/>
      <c r="LY67" s="154"/>
      <c r="LZ67" s="154"/>
      <c r="MA67" s="154"/>
      <c r="MB67" s="154"/>
      <c r="MC67" s="154"/>
      <c r="MD67" s="154"/>
      <c r="ME67" s="154"/>
      <c r="MF67" s="154"/>
      <c r="MG67" s="154"/>
      <c r="MH67" s="154"/>
      <c r="MI67" s="154"/>
      <c r="MJ67" s="154"/>
      <c r="MK67" s="154"/>
      <c r="ML67" s="154"/>
      <c r="MM67" s="154"/>
      <c r="MN67" s="154"/>
      <c r="MO67" s="154"/>
      <c r="MP67" s="154"/>
      <c r="MQ67" s="154"/>
      <c r="MR67" s="154"/>
      <c r="MS67" s="154"/>
      <c r="MT67" s="154"/>
      <c r="MU67" s="154"/>
      <c r="MV67" s="154"/>
      <c r="MW67" s="154"/>
      <c r="MX67" s="154"/>
      <c r="MY67" s="154"/>
      <c r="MZ67" s="154"/>
      <c r="NA67" s="154"/>
      <c r="NB67" s="154"/>
      <c r="NC67" s="154"/>
      <c r="ND67" s="154"/>
      <c r="NE67" s="154"/>
      <c r="NF67" s="154"/>
      <c r="NG67" s="154"/>
      <c r="NH67" s="154"/>
      <c r="NI67" s="154"/>
      <c r="NJ67" s="154"/>
      <c r="NK67" s="154"/>
      <c r="NL67" s="154"/>
      <c r="NM67" s="154"/>
      <c r="NN67" s="154"/>
      <c r="NO67" s="154"/>
      <c r="NP67" s="154"/>
      <c r="NQ67" s="154"/>
      <c r="NR67" s="154"/>
      <c r="NS67" s="154"/>
      <c r="NT67" s="154"/>
      <c r="NU67" s="154"/>
      <c r="NV67" s="154"/>
      <c r="NW67" s="154"/>
      <c r="NX67" s="154"/>
      <c r="NY67" s="154"/>
      <c r="NZ67" s="154"/>
      <c r="OA67" s="154"/>
      <c r="OB67" s="154"/>
      <c r="OC67" s="154"/>
      <c r="OD67" s="154"/>
      <c r="OE67" s="154"/>
      <c r="OF67" s="154"/>
      <c r="OG67" s="154"/>
      <c r="OH67" s="154"/>
      <c r="OI67" s="154"/>
      <c r="OJ67" s="154"/>
      <c r="OK67" s="154"/>
      <c r="OL67" s="154"/>
      <c r="OM67" s="154"/>
      <c r="ON67" s="154"/>
      <c r="OO67" s="154"/>
      <c r="OP67" s="154"/>
      <c r="OQ67" s="154"/>
      <c r="OR67" s="154"/>
      <c r="OS67" s="154"/>
      <c r="OT67" s="154"/>
      <c r="OU67" s="154"/>
      <c r="OV67" s="154"/>
      <c r="OW67" s="154"/>
      <c r="OX67" s="154"/>
      <c r="OY67" s="154"/>
      <c r="OZ67" s="154"/>
      <c r="PA67" s="154"/>
      <c r="PB67" s="154"/>
      <c r="PC67" s="154"/>
      <c r="PD67" s="154"/>
      <c r="PE67" s="154"/>
      <c r="PF67" s="154"/>
      <c r="PG67" s="154"/>
      <c r="PH67" s="154"/>
      <c r="PI67" s="154"/>
      <c r="PJ67" s="154"/>
      <c r="PK67" s="154"/>
      <c r="PL67" s="154"/>
      <c r="PM67" s="154"/>
      <c r="PN67" s="154"/>
      <c r="PO67" s="154"/>
      <c r="PP67" s="154"/>
      <c r="PQ67" s="154"/>
      <c r="PR67" s="154"/>
      <c r="PS67" s="154"/>
      <c r="PT67" s="154"/>
      <c r="PU67" s="154"/>
      <c r="PV67" s="154"/>
      <c r="PW67" s="154"/>
      <c r="PX67" s="154"/>
      <c r="PY67" s="154"/>
      <c r="PZ67" s="154"/>
      <c r="QA67" s="154"/>
      <c r="QB67" s="154"/>
      <c r="QC67" s="154"/>
      <c r="QD67" s="154"/>
      <c r="QE67" s="154"/>
      <c r="QF67" s="154"/>
      <c r="QG67" s="154"/>
      <c r="QH67" s="154"/>
      <c r="QI67" s="154"/>
      <c r="QJ67" s="154"/>
      <c r="QK67" s="154"/>
      <c r="QL67" s="154"/>
      <c r="QM67" s="154"/>
      <c r="QN67" s="154"/>
      <c r="QO67" s="154"/>
      <c r="QP67" s="154"/>
      <c r="QQ67" s="154"/>
      <c r="QR67" s="154"/>
      <c r="QS67" s="154"/>
      <c r="QT67" s="154"/>
      <c r="QU67" s="154"/>
      <c r="QV67" s="154"/>
      <c r="QW67" s="154"/>
      <c r="QX67" s="154"/>
      <c r="QY67" s="154"/>
      <c r="QZ67" s="154"/>
      <c r="RA67" s="154"/>
      <c r="RB67" s="154"/>
      <c r="RC67" s="154"/>
      <c r="RD67" s="154"/>
      <c r="RE67" s="154"/>
      <c r="RF67" s="154"/>
      <c r="RG67" s="154"/>
      <c r="RH67" s="154"/>
      <c r="RI67" s="154"/>
      <c r="RJ67" s="154"/>
      <c r="RK67" s="154"/>
      <c r="RL67" s="154"/>
      <c r="RM67" s="154"/>
      <c r="RN67" s="154"/>
      <c r="RO67" s="154"/>
      <c r="RP67" s="154"/>
      <c r="RQ67" s="154"/>
      <c r="RR67" s="154"/>
      <c r="RS67" s="154"/>
      <c r="RT67" s="154"/>
      <c r="RU67" s="154"/>
      <c r="RV67" s="154"/>
      <c r="RW67" s="154"/>
      <c r="RX67" s="154"/>
      <c r="RY67" s="154"/>
      <c r="RZ67" s="154"/>
      <c r="SA67" s="154"/>
      <c r="SB67" s="154"/>
      <c r="SC67" s="154"/>
      <c r="SD67" s="154"/>
      <c r="SE67" s="154"/>
      <c r="SF67" s="154"/>
      <c r="SG67" s="154"/>
      <c r="SH67" s="154"/>
      <c r="SI67" s="154"/>
      <c r="SJ67" s="154"/>
      <c r="SK67" s="154"/>
      <c r="SL67" s="154"/>
      <c r="SM67" s="154"/>
      <c r="SN67" s="154"/>
      <c r="SO67" s="154"/>
      <c r="SP67" s="154"/>
      <c r="SQ67" s="154"/>
      <c r="SR67" s="154"/>
      <c r="SS67" s="154"/>
      <c r="ST67" s="154"/>
      <c r="SU67" s="154"/>
      <c r="SV67" s="154"/>
      <c r="SW67" s="154"/>
      <c r="SX67" s="154"/>
      <c r="SY67" s="154"/>
      <c r="SZ67" s="154"/>
    </row>
    <row r="68" spans="3:520" ht="15" hidden="1" customHeight="1" outlineLevel="1" x14ac:dyDescent="0.35">
      <c r="D68" s="140" t="s">
        <v>79</v>
      </c>
      <c r="E68" s="102">
        <v>5</v>
      </c>
      <c r="F68" s="171">
        <f ca="1">IF(F$4&lt;&gt;"",
IF(AND(F$63&lt;0,OFFSET(F$30,0,$E68)&gt;0),
IF(SUM(F$63:F67)+OFFSET(F$30,0,$E68)&lt;0,OFFSET(F$30,0,$E68),ABS(SUM(F$63:F67))),
0),"")</f>
        <v>0</v>
      </c>
      <c r="G68" s="153">
        <f ca="1">IF(G$4&lt;&gt;"",IF(AND(G$63&lt;0,OFFSET(G$30,0,$E68)&lt;&gt;"",OFFSET(G$30,0,$E68)&gt;0),
IF((SUM(G$63:G67)+OFFSET(G$30,0,$E68)-IF(COLUMN(F$64)&gt;=COLUMN($F$64),F69,0)-IF(COLUMN(E$64)&gt;=COLUMN($F$64),E70,0)-IF(COLUMN(D$64)&gt;=COLUMN($F$64),D71,0)-IF(COLUMN(C$64)&gt;=COLUMN($F$64),C72,0)-IF(COLUMN(B$64)&gt;=COLUMN($F$64),B73,0)-IF(COLUMN(A$64)&gt;=COLUMN($F$64),A74,0))&lt;0,OFFSET(G$30,0,$E68)-IF(COLUMN(F$64)&gt;=COLUMN($F$64),F69,0)-IF(COLUMN(E$64)&gt;=COLUMN($F$64),E70,0)-IF(COLUMN(D$64)&gt;=COLUMN($F$64),D71,0)-IF(COLUMN(C$64)&gt;=COLUMN($F$64),C72,0)-IF(COLUMN(B$64)&gt;=COLUMN($F$64),B73,0)-IF(COLUMN(A$64)&gt;=COLUMN($F$64),A74,0),ABS(SUM(G$63:G67))),0),"")</f>
        <v>0</v>
      </c>
      <c r="H68" s="153">
        <f ca="1">IF(H$4&lt;&gt;"",IF(AND(H$63&lt;0,OFFSET(H$30,0,$E68)&lt;&gt;"",OFFSET(H$30,0,$E68)&gt;0),
IF((SUM(H$63:H67)+OFFSET(H$30,0,$E68)-IF(COLUMN(G$64)&gt;=COLUMN($F$64),G69,0)-IF(COLUMN(F$64)&gt;=COLUMN($F$64),F70,0)-IF(COLUMN(E$64)&gt;=COLUMN($F$64),E71,0)-IF(COLUMN(D$64)&gt;=COLUMN($F$64),D72,0)-IF(COLUMN(C$64)&gt;=COLUMN($F$64),C73,0)-IF(COLUMN(B$64)&gt;=COLUMN($F$64),B74,0))&lt;0,OFFSET(H$30,0,$E68)-IF(COLUMN(G$64)&gt;=COLUMN($F$64),G69,0)-IF(COLUMN(F$64)&gt;=COLUMN($F$64),F70,0)-IF(COLUMN(E$64)&gt;=COLUMN($F$64),E71,0)-IF(COLUMN(D$64)&gt;=COLUMN($F$64),D72,0)-IF(COLUMN(C$64)&gt;=COLUMN($F$64),C73,0)-IF(COLUMN(B$64)&gt;=COLUMN($F$64),B74,0),ABS(SUM(H$63:H67))),0),"")</f>
        <v>0</v>
      </c>
      <c r="I68" s="153">
        <f ca="1">IF(I$4&lt;&gt;"",IF(AND(I$63&lt;0,OFFSET(I$30,0,$E68)&lt;&gt;"",OFFSET(I$30,0,$E68)&gt;0),
IF((SUM(I$63:I67)+OFFSET(I$30,0,$E68)-IF(COLUMN(H$64)&gt;=COLUMN($F$64),H69,0)-IF(COLUMN(G$64)&gt;=COLUMN($F$64),G70,0)-IF(COLUMN(F$64)&gt;=COLUMN($F$64),F71,0)-IF(COLUMN(E$64)&gt;=COLUMN($F$64),E72,0)-IF(COLUMN(D$64)&gt;=COLUMN($F$64),D73,0)-IF(COLUMN(C$64)&gt;=COLUMN($F$64),C74,0))&lt;0,OFFSET(I$30,0,$E68)-IF(COLUMN(H$64)&gt;=COLUMN($F$64),H69,0)-IF(COLUMN(G$64)&gt;=COLUMN($F$64),G70,0)-IF(COLUMN(F$64)&gt;=COLUMN($F$64),F71,0)-IF(COLUMN(E$64)&gt;=COLUMN($F$64),E72,0)-IF(COLUMN(D$64)&gt;=COLUMN($F$64),D73,0)-IF(COLUMN(C$64)&gt;=COLUMN($F$64),C74,0),ABS(SUM(I$63:I67))),0),"")</f>
        <v>0</v>
      </c>
      <c r="J68" s="153">
        <f ca="1">IF(J$4&lt;&gt;"",IF(AND(J$63&lt;0,OFFSET(J$30,0,$E68)&lt;&gt;"",OFFSET(J$30,0,$E68)&gt;0),
IF((SUM(J$63:J67)+OFFSET(J$30,0,$E68)-IF(COLUMN(I$64)&gt;=COLUMN($F$64),I69,0)-IF(COLUMN(H$64)&gt;=COLUMN($F$64),H70,0)-IF(COLUMN(G$64)&gt;=COLUMN($F$64),G71,0)-IF(COLUMN(F$64)&gt;=COLUMN($F$64),F72,0)-IF(COLUMN(E$64)&gt;=COLUMN($F$64),E73,0)-IF(COLUMN(D$64)&gt;=COLUMN($F$64),D74,0))&lt;0,OFFSET(J$30,0,$E68)-IF(COLUMN(I$64)&gt;=COLUMN($F$64),I69,0)-IF(COLUMN(H$64)&gt;=COLUMN($F$64),H70,0)-IF(COLUMN(G$64)&gt;=COLUMN($F$64),G71,0)-IF(COLUMN(F$64)&gt;=COLUMN($F$64),F72,0)-IF(COLUMN(E$64)&gt;=COLUMN($F$64),E73,0)-IF(COLUMN(D$64)&gt;=COLUMN($F$64),D74,0),ABS(SUM(J$63:J67))),0),"")</f>
        <v>0</v>
      </c>
      <c r="K68" s="153">
        <f ca="1">IF(K$4&lt;&gt;"",IF(AND(K$63&lt;0,OFFSET(K$30,0,$E68)&lt;&gt;"",OFFSET(K$30,0,$E68)&gt;0),
IF((SUM(K$63:K67)+OFFSET(K$30,0,$E68)-IF(COLUMN(J$64)&gt;=COLUMN($F$64),J69,0)-IF(COLUMN(I$64)&gt;=COLUMN($F$64),I70,0)-IF(COLUMN(H$64)&gt;=COLUMN($F$64),H71,0)-IF(COLUMN(G$64)&gt;=COLUMN($F$64),G72,0)-IF(COLUMN(F$64)&gt;=COLUMN($F$64),F73,0)-IF(COLUMN(E$64)&gt;=COLUMN($F$64),E74,0))&lt;0,OFFSET(K$30,0,$E68)-IF(COLUMN(J$64)&gt;=COLUMN($F$64),J69,0)-IF(COLUMN(I$64)&gt;=COLUMN($F$64),I70,0)-IF(COLUMN(H$64)&gt;=COLUMN($F$64),H71,0)-IF(COLUMN(G$64)&gt;=COLUMN($F$64),G72,0)-IF(COLUMN(F$64)&gt;=COLUMN($F$64),F73,0)-IF(COLUMN(E$64)&gt;=COLUMN($F$64),E74,0),ABS(SUM(K$63:K67))),0),"")</f>
        <v>0</v>
      </c>
      <c r="L68" s="153">
        <f ca="1">IF(L$4&lt;&gt;"",IF(AND(L$63&lt;0,OFFSET(L$30,0,$E68)&lt;&gt;"",OFFSET(L$30,0,$E68)&gt;0),
IF((SUM(L$63:L67)+OFFSET(L$30,0,$E68)-IF(COLUMN(K$64)&gt;=COLUMN($F$64),K69,0)-IF(COLUMN(J$64)&gt;=COLUMN($F$64),J70,0)-IF(COLUMN(I$64)&gt;=COLUMN($F$64),I71,0)-IF(COLUMN(H$64)&gt;=COLUMN($F$64),H72,0)-IF(COLUMN(G$64)&gt;=COLUMN($F$64),G73,0)-IF(COLUMN(F$64)&gt;=COLUMN($F$64),F74,0))&lt;0,OFFSET(L$30,0,$E68)-IF(COLUMN(K$64)&gt;=COLUMN($F$64),K69,0)-IF(COLUMN(J$64)&gt;=COLUMN($F$64),J70,0)-IF(COLUMN(I$64)&gt;=COLUMN($F$64),I71,0)-IF(COLUMN(H$64)&gt;=COLUMN($F$64),H72,0)-IF(COLUMN(G$64)&gt;=COLUMN($F$64),G73,0)-IF(COLUMN(F$64)&gt;=COLUMN($F$64),F74,0),ABS(SUM(L$63:L67))),0),"")</f>
        <v>0</v>
      </c>
      <c r="M68" s="153">
        <f ca="1">IF(M$4&lt;&gt;"",IF(AND(M$63&lt;0,OFFSET(M$30,0,$E68)&lt;&gt;"",OFFSET(M$30,0,$E68)&gt;0),
IF((SUM(M$63:M67)+OFFSET(M$30,0,$E68)-IF(COLUMN(L$64)&gt;=COLUMN($F$64),L69,0)-IF(COLUMN(K$64)&gt;=COLUMN($F$64),K70,0)-IF(COLUMN(J$64)&gt;=COLUMN($F$64),J71,0)-IF(COLUMN(I$64)&gt;=COLUMN($F$64),I72,0)-IF(COLUMN(H$64)&gt;=COLUMN($F$64),H73,0)-IF(COLUMN(G$64)&gt;=COLUMN($F$64),G74,0))&lt;0,OFFSET(M$30,0,$E68)-IF(COLUMN(L$64)&gt;=COLUMN($F$64),L69,0)-IF(COLUMN(K$64)&gt;=COLUMN($F$64),K70,0)-IF(COLUMN(J$64)&gt;=COLUMN($F$64),J71,0)-IF(COLUMN(I$64)&gt;=COLUMN($F$64),I72,0)-IF(COLUMN(H$64)&gt;=COLUMN($F$64),H73,0)-IF(COLUMN(G$64)&gt;=COLUMN($F$64),G74,0),ABS(SUM(M$63:M67))),0),"")</f>
        <v>0</v>
      </c>
      <c r="N68" s="153">
        <f ca="1">IF(N$4&lt;&gt;"",IF(AND(N$63&lt;0,OFFSET(N$30,0,$E68)&lt;&gt;"",OFFSET(N$30,0,$E68)&gt;0),
IF((SUM(N$63:N67)+OFFSET(N$30,0,$E68)-IF(COLUMN(M$64)&gt;=COLUMN($F$64),M69,0)-IF(COLUMN(L$64)&gt;=COLUMN($F$64),L70,0)-IF(COLUMN(K$64)&gt;=COLUMN($F$64),K71,0)-IF(COLUMN(J$64)&gt;=COLUMN($F$64),J72,0)-IF(COLUMN(I$64)&gt;=COLUMN($F$64),I73,0)-IF(COLUMN(H$64)&gt;=COLUMN($F$64),H74,0))&lt;0,OFFSET(N$30,0,$E68)-IF(COLUMN(M$64)&gt;=COLUMN($F$64),M69,0)-IF(COLUMN(L$64)&gt;=COLUMN($F$64),L70,0)-IF(COLUMN(K$64)&gt;=COLUMN($F$64),K71,0)-IF(COLUMN(J$64)&gt;=COLUMN($F$64),J72,0)-IF(COLUMN(I$64)&gt;=COLUMN($F$64),I73,0)-IF(COLUMN(H$64)&gt;=COLUMN($F$64),H74,0),ABS(SUM(N$63:N67))),0),"")</f>
        <v>0</v>
      </c>
      <c r="O68" s="153">
        <f ca="1">IF(O$4&lt;&gt;"",IF(AND(O$63&lt;0,OFFSET(O$30,0,$E68)&lt;&gt;"",OFFSET(O$30,0,$E68)&gt;0),
IF((SUM(O$63:O67)+OFFSET(O$30,0,$E68)-IF(COLUMN(N$64)&gt;=COLUMN($F$64),N69,0)-IF(COLUMN(M$64)&gt;=COLUMN($F$64),M70,0)-IF(COLUMN(L$64)&gt;=COLUMN($F$64),L71,0)-IF(COLUMN(K$64)&gt;=COLUMN($F$64),K72,0)-IF(COLUMN(J$64)&gt;=COLUMN($F$64),J73,0)-IF(COLUMN(I$64)&gt;=COLUMN($F$64),I74,0))&lt;0,OFFSET(O$30,0,$E68)-IF(COLUMN(N$64)&gt;=COLUMN($F$64),N69,0)-IF(COLUMN(M$64)&gt;=COLUMN($F$64),M70,0)-IF(COLUMN(L$64)&gt;=COLUMN($F$64),L71,0)-IF(COLUMN(K$64)&gt;=COLUMN($F$64),K72,0)-IF(COLUMN(J$64)&gt;=COLUMN($F$64),J73,0)-IF(COLUMN(I$64)&gt;=COLUMN($F$64),I74,0),ABS(SUM(O$63:O67))),0),"")</f>
        <v>0</v>
      </c>
      <c r="P68" s="153">
        <f ca="1">IF(P$4&lt;&gt;"",IF(AND(P$63&lt;0,OFFSET(P$30,0,$E68)&lt;&gt;"",OFFSET(P$30,0,$E68)&gt;0),
IF((SUM(P$63:P67)+OFFSET(P$30,0,$E68)-IF(COLUMN(O$64)&gt;=COLUMN($F$64),O69,0)-IF(COLUMN(N$64)&gt;=COLUMN($F$64),N70,0)-IF(COLUMN(M$64)&gt;=COLUMN($F$64),M71,0)-IF(COLUMN(L$64)&gt;=COLUMN($F$64),L72,0)-IF(COLUMN(K$64)&gt;=COLUMN($F$64),K73,0)-IF(COLUMN(J$64)&gt;=COLUMN($F$64),J74,0))&lt;0,OFFSET(P$30,0,$E68)-IF(COLUMN(O$64)&gt;=COLUMN($F$64),O69,0)-IF(COLUMN(N$64)&gt;=COLUMN($F$64),N70,0)-IF(COLUMN(M$64)&gt;=COLUMN($F$64),M71,0)-IF(COLUMN(L$64)&gt;=COLUMN($F$64),L72,0)-IF(COLUMN(K$64)&gt;=COLUMN($F$64),K73,0)-IF(COLUMN(J$64)&gt;=COLUMN($F$64),J74,0),ABS(SUM(P$63:P67))),0),"")</f>
        <v>0</v>
      </c>
      <c r="Q68" s="153">
        <f ca="1">IF(Q$4&lt;&gt;"",IF(AND(Q$63&lt;0,OFFSET(Q$30,0,$E68)&lt;&gt;"",OFFSET(Q$30,0,$E68)&gt;0),
IF((SUM(Q$63:Q67)+OFFSET(Q$30,0,$E68)-IF(COLUMN(P$64)&gt;=COLUMN($F$64),P69,0)-IF(COLUMN(O$64)&gt;=COLUMN($F$64),O70,0)-IF(COLUMN(N$64)&gt;=COLUMN($F$64),N71,0)-IF(COLUMN(M$64)&gt;=COLUMN($F$64),M72,0)-IF(COLUMN(L$64)&gt;=COLUMN($F$64),L73,0)-IF(COLUMN(K$64)&gt;=COLUMN($F$64),K74,0))&lt;0,OFFSET(Q$30,0,$E68)-IF(COLUMN(P$64)&gt;=COLUMN($F$64),P69,0)-IF(COLUMN(O$64)&gt;=COLUMN($F$64),O70,0)-IF(COLUMN(N$64)&gt;=COLUMN($F$64),N71,0)-IF(COLUMN(M$64)&gt;=COLUMN($F$64),M72,0)-IF(COLUMN(L$64)&gt;=COLUMN($F$64),L73,0)-IF(COLUMN(K$64)&gt;=COLUMN($F$64),K74,0),ABS(SUM(Q$63:Q67))),0),"")</f>
        <v>0</v>
      </c>
      <c r="R68" s="153">
        <f ca="1">IF(R$4&lt;&gt;"",IF(AND(R$63&lt;0,OFFSET(R$30,0,$E68)&lt;&gt;"",OFFSET(R$30,0,$E68)&gt;0),
IF((SUM(R$63:R67)+OFFSET(R$30,0,$E68)-IF(COLUMN(Q$64)&gt;=COLUMN($F$64),Q69,0)-IF(COLUMN(P$64)&gt;=COLUMN($F$64),P70,0)-IF(COLUMN(O$64)&gt;=COLUMN($F$64),O71,0)-IF(COLUMN(N$64)&gt;=COLUMN($F$64),N72,0)-IF(COLUMN(M$64)&gt;=COLUMN($F$64),M73,0)-IF(COLUMN(L$64)&gt;=COLUMN($F$64),L74,0))&lt;0,OFFSET(R$30,0,$E68)-IF(COLUMN(Q$64)&gt;=COLUMN($F$64),Q69,0)-IF(COLUMN(P$64)&gt;=COLUMN($F$64),P70,0)-IF(COLUMN(O$64)&gt;=COLUMN($F$64),O71,0)-IF(COLUMN(N$64)&gt;=COLUMN($F$64),N72,0)-IF(COLUMN(M$64)&gt;=COLUMN($F$64),M73,0)-IF(COLUMN(L$64)&gt;=COLUMN($F$64),L74,0),ABS(SUM(R$63:R67))),0),"")</f>
        <v>0</v>
      </c>
      <c r="S68" s="153">
        <f ca="1">IF(S$4&lt;&gt;"",IF(AND(S$63&lt;0,OFFSET(S$30,0,$E68)&lt;&gt;"",OFFSET(S$30,0,$E68)&gt;0),
IF((SUM(S$63:S67)+OFFSET(S$30,0,$E68)-IF(COLUMN(R$64)&gt;=COLUMN($F$64),R69,0)-IF(COLUMN(Q$64)&gt;=COLUMN($F$64),Q70,0)-IF(COLUMN(P$64)&gt;=COLUMN($F$64),P71,0)-IF(COLUMN(O$64)&gt;=COLUMN($F$64),O72,0)-IF(COLUMN(N$64)&gt;=COLUMN($F$64),N73,0)-IF(COLUMN(M$64)&gt;=COLUMN($F$64),M74,0))&lt;0,OFFSET(S$30,0,$E68)-IF(COLUMN(R$64)&gt;=COLUMN($F$64),R69,0)-IF(COLUMN(Q$64)&gt;=COLUMN($F$64),Q70,0)-IF(COLUMN(P$64)&gt;=COLUMN($F$64),P71,0)-IF(COLUMN(O$64)&gt;=COLUMN($F$64),O72,0)-IF(COLUMN(N$64)&gt;=COLUMN($F$64),N73,0)-IF(COLUMN(M$64)&gt;=COLUMN($F$64),M74,0),ABS(SUM(S$63:S67))),0),"")</f>
        <v>0</v>
      </c>
      <c r="T68" s="153">
        <f ca="1">IF(T$4&lt;&gt;"",IF(AND(T$63&lt;0,OFFSET(T$30,0,$E68)&lt;&gt;"",OFFSET(T$30,0,$E68)&gt;0),
IF((SUM(T$63:T67)+OFFSET(T$30,0,$E68)-IF(COLUMN(S$64)&gt;=COLUMN($F$64),S69,0)-IF(COLUMN(R$64)&gt;=COLUMN($F$64),R70,0)-IF(COLUMN(Q$64)&gt;=COLUMN($F$64),Q71,0)-IF(COLUMN(P$64)&gt;=COLUMN($F$64),P72,0)-IF(COLUMN(O$64)&gt;=COLUMN($F$64),O73,0)-IF(COLUMN(N$64)&gt;=COLUMN($F$64),N74,0))&lt;0,OFFSET(T$30,0,$E68)-IF(COLUMN(S$64)&gt;=COLUMN($F$64),S69,0)-IF(COLUMN(R$64)&gt;=COLUMN($F$64),R70,0)-IF(COLUMN(Q$64)&gt;=COLUMN($F$64),Q71,0)-IF(COLUMN(P$64)&gt;=COLUMN($F$64),P72,0)-IF(COLUMN(O$64)&gt;=COLUMN($F$64),O73,0)-IF(COLUMN(N$64)&gt;=COLUMN($F$64),N74,0),ABS(SUM(T$63:T67))),0),"")</f>
        <v>0</v>
      </c>
      <c r="U68" s="153">
        <f ca="1">IF(U$4&lt;&gt;"",IF(AND(U$63&lt;0,OFFSET(U$30,0,$E68)&lt;&gt;"",OFFSET(U$30,0,$E68)&gt;0),
IF((SUM(U$63:U67)+OFFSET(U$30,0,$E68)-IF(COLUMN(T$64)&gt;=COLUMN($F$64),T69,0)-IF(COLUMN(S$64)&gt;=COLUMN($F$64),S70,0)-IF(COLUMN(R$64)&gt;=COLUMN($F$64),R71,0)-IF(COLUMN(Q$64)&gt;=COLUMN($F$64),Q72,0)-IF(COLUMN(P$64)&gt;=COLUMN($F$64),P73,0)-IF(COLUMN(O$64)&gt;=COLUMN($F$64),O74,0))&lt;0,OFFSET(U$30,0,$E68)-IF(COLUMN(T$64)&gt;=COLUMN($F$64),T69,0)-IF(COLUMN(S$64)&gt;=COLUMN($F$64),S70,0)-IF(COLUMN(R$64)&gt;=COLUMN($F$64),R71,0)-IF(COLUMN(Q$64)&gt;=COLUMN($F$64),Q72,0)-IF(COLUMN(P$64)&gt;=COLUMN($F$64),P73,0)-IF(COLUMN(O$64)&gt;=COLUMN($F$64),O74,0),ABS(SUM(U$63:U67))),0),"")</f>
        <v>0</v>
      </c>
      <c r="V68" s="153">
        <f ca="1">IF(V$4&lt;&gt;"",IF(AND(V$63&lt;0,OFFSET(V$30,0,$E68)&lt;&gt;"",OFFSET(V$30,0,$E68)&gt;0),
IF((SUM(V$63:V67)+OFFSET(V$30,0,$E68)-IF(COLUMN(U$64)&gt;=COLUMN($F$64),U69,0)-IF(COLUMN(T$64)&gt;=COLUMN($F$64),T70,0)-IF(COLUMN(S$64)&gt;=COLUMN($F$64),S71,0)-IF(COLUMN(R$64)&gt;=COLUMN($F$64),R72,0)-IF(COLUMN(Q$64)&gt;=COLUMN($F$64),Q73,0)-IF(COLUMN(P$64)&gt;=COLUMN($F$64),P74,0))&lt;0,OFFSET(V$30,0,$E68)-IF(COLUMN(U$64)&gt;=COLUMN($F$64),U69,0)-IF(COLUMN(T$64)&gt;=COLUMN($F$64),T70,0)-IF(COLUMN(S$64)&gt;=COLUMN($F$64),S71,0)-IF(COLUMN(R$64)&gt;=COLUMN($F$64),R72,0)-IF(COLUMN(Q$64)&gt;=COLUMN($F$64),Q73,0)-IF(COLUMN(P$64)&gt;=COLUMN($F$64),P74,0),ABS(SUM(V$63:V67))),0),"")</f>
        <v>0</v>
      </c>
      <c r="W68" s="153">
        <f ca="1">IF(W$4&lt;&gt;"",IF(AND(W$63&lt;0,OFFSET(W$30,0,$E68)&lt;&gt;"",OFFSET(W$30,0,$E68)&gt;0),
IF((SUM(W$63:W67)+OFFSET(W$30,0,$E68)-IF(COLUMN(V$64)&gt;=COLUMN($F$64),V69,0)-IF(COLUMN(U$64)&gt;=COLUMN($F$64),U70,0)-IF(COLUMN(T$64)&gt;=COLUMN($F$64),T71,0)-IF(COLUMN(S$64)&gt;=COLUMN($F$64),S72,0)-IF(COLUMN(R$64)&gt;=COLUMN($F$64),R73,0)-IF(COLUMN(Q$64)&gt;=COLUMN($F$64),Q74,0))&lt;0,OFFSET(W$30,0,$E68)-IF(COLUMN(V$64)&gt;=COLUMN($F$64),V69,0)-IF(COLUMN(U$64)&gt;=COLUMN($F$64),U70,0)-IF(COLUMN(T$64)&gt;=COLUMN($F$64),T71,0)-IF(COLUMN(S$64)&gt;=COLUMN($F$64),S72,0)-IF(COLUMN(R$64)&gt;=COLUMN($F$64),R73,0)-IF(COLUMN(Q$64)&gt;=COLUMN($F$64),Q74,0),ABS(SUM(W$63:W67))),0),"")</f>
        <v>0</v>
      </c>
      <c r="X68" s="153">
        <f ca="1">IF(X$4&lt;&gt;"",IF(AND(X$63&lt;0,OFFSET(X$30,0,$E68)&lt;&gt;"",OFFSET(X$30,0,$E68)&gt;0),
IF((SUM(X$63:X67)+OFFSET(X$30,0,$E68)-IF(COLUMN(W$64)&gt;=COLUMN($F$64),W69,0)-IF(COLUMN(V$64)&gt;=COLUMN($F$64),V70,0)-IF(COLUMN(U$64)&gt;=COLUMN($F$64),U71,0)-IF(COLUMN(T$64)&gt;=COLUMN($F$64),T72,0)-IF(COLUMN(S$64)&gt;=COLUMN($F$64),S73,0)-IF(COLUMN(R$64)&gt;=COLUMN($F$64),R74,0))&lt;0,OFFSET(X$30,0,$E68)-IF(COLUMN(W$64)&gt;=COLUMN($F$64),W69,0)-IF(COLUMN(V$64)&gt;=COLUMN($F$64),V70,0)-IF(COLUMN(U$64)&gt;=COLUMN($F$64),U71,0)-IF(COLUMN(T$64)&gt;=COLUMN($F$64),T72,0)-IF(COLUMN(S$64)&gt;=COLUMN($F$64),S73,0)-IF(COLUMN(R$64)&gt;=COLUMN($F$64),R74,0),ABS(SUM(X$63:X67))),0),"")</f>
        <v>0</v>
      </c>
      <c r="Y68" s="153">
        <f ca="1">IF(Y$4&lt;&gt;"",IF(AND(Y$63&lt;0,OFFSET(Y$30,0,$E68)&lt;&gt;"",OFFSET(Y$30,0,$E68)&gt;0),
IF((SUM(Y$63:Y67)+OFFSET(Y$30,0,$E68)-IF(COLUMN(X$64)&gt;=COLUMN($F$64),X69,0)-IF(COLUMN(W$64)&gt;=COLUMN($F$64),W70,0)-IF(COLUMN(V$64)&gt;=COLUMN($F$64),V71,0)-IF(COLUMN(U$64)&gt;=COLUMN($F$64),U72,0)-IF(COLUMN(T$64)&gt;=COLUMN($F$64),T73,0)-IF(COLUMN(S$64)&gt;=COLUMN($F$64),S74,0))&lt;0,OFFSET(Y$30,0,$E68)-IF(COLUMN(X$64)&gt;=COLUMN($F$64),X69,0)-IF(COLUMN(W$64)&gt;=COLUMN($F$64),W70,0)-IF(COLUMN(V$64)&gt;=COLUMN($F$64),V71,0)-IF(COLUMN(U$64)&gt;=COLUMN($F$64),U72,0)-IF(COLUMN(T$64)&gt;=COLUMN($F$64),T73,0)-IF(COLUMN(S$64)&gt;=COLUMN($F$64),S74,0),ABS(SUM(Y$63:Y67))),0),"")</f>
        <v>0</v>
      </c>
      <c r="Z68" s="153">
        <f ca="1">IF(Z$4&lt;&gt;"",IF(AND(Z$63&lt;0,OFFSET(Z$30,0,$E68)&lt;&gt;"",OFFSET(Z$30,0,$E68)&gt;0),
IF((SUM(Z$63:Z67)+OFFSET(Z$30,0,$E68)-IF(COLUMN(Y$64)&gt;=COLUMN($F$64),Y69,0)-IF(COLUMN(X$64)&gt;=COLUMN($F$64),X70,0)-IF(COLUMN(W$64)&gt;=COLUMN($F$64),W71,0)-IF(COLUMN(V$64)&gt;=COLUMN($F$64),V72,0)-IF(COLUMN(U$64)&gt;=COLUMN($F$64),U73,0)-IF(COLUMN(T$64)&gt;=COLUMN($F$64),T74,0))&lt;0,OFFSET(Z$30,0,$E68)-IF(COLUMN(Y$64)&gt;=COLUMN($F$64),Y69,0)-IF(COLUMN(X$64)&gt;=COLUMN($F$64),X70,0)-IF(COLUMN(W$64)&gt;=COLUMN($F$64),W71,0)-IF(COLUMN(V$64)&gt;=COLUMN($F$64),V72,0)-IF(COLUMN(U$64)&gt;=COLUMN($F$64),U73,0)-IF(COLUMN(T$64)&gt;=COLUMN($F$64),T74,0),ABS(SUM(Z$63:Z67))),0),"")</f>
        <v>0</v>
      </c>
      <c r="AA68" s="153">
        <f ca="1">IF(AA$4&lt;&gt;"",IF(AND(AA$63&lt;0,OFFSET(AA$30,0,$E68)&lt;&gt;"",OFFSET(AA$30,0,$E68)&gt;0),
IF((SUM(AA$63:AA67)+OFFSET(AA$30,0,$E68)-IF(COLUMN(Z$64)&gt;=COLUMN($F$64),Z69,0)-IF(COLUMN(Y$64)&gt;=COLUMN($F$64),Y70,0)-IF(COLUMN(X$64)&gt;=COLUMN($F$64),X71,0)-IF(COLUMN(W$64)&gt;=COLUMN($F$64),W72,0)-IF(COLUMN(V$64)&gt;=COLUMN($F$64),V73,0)-IF(COLUMN(U$64)&gt;=COLUMN($F$64),U74,0))&lt;0,OFFSET(AA$30,0,$E68)-IF(COLUMN(Z$64)&gt;=COLUMN($F$64),Z69,0)-IF(COLUMN(Y$64)&gt;=COLUMN($F$64),Y70,0)-IF(COLUMN(X$64)&gt;=COLUMN($F$64),X71,0)-IF(COLUMN(W$64)&gt;=COLUMN($F$64),W72,0)-IF(COLUMN(V$64)&gt;=COLUMN($F$64),V73,0)-IF(COLUMN(U$64)&gt;=COLUMN($F$64),U74,0),ABS(SUM(AA$63:AA67))),0),"")</f>
        <v>0</v>
      </c>
      <c r="AB68" s="153">
        <f ca="1">IF(AB$4&lt;&gt;"",IF(AND(AB$63&lt;0,OFFSET(AB$30,0,$E68)&lt;&gt;"",OFFSET(AB$30,0,$E68)&gt;0),
IF((SUM(AB$63:AB67)+OFFSET(AB$30,0,$E68)-IF(COLUMN(AA$64)&gt;=COLUMN($F$64),AA69,0)-IF(COLUMN(Z$64)&gt;=COLUMN($F$64),Z70,0)-IF(COLUMN(Y$64)&gt;=COLUMN($F$64),Y71,0)-IF(COLUMN(X$64)&gt;=COLUMN($F$64),X72,0)-IF(COLUMN(W$64)&gt;=COLUMN($F$64),W73,0)-IF(COLUMN(V$64)&gt;=COLUMN($F$64),V74,0))&lt;0,OFFSET(AB$30,0,$E68)-IF(COLUMN(AA$64)&gt;=COLUMN($F$64),AA69,0)-IF(COLUMN(Z$64)&gt;=COLUMN($F$64),Z70,0)-IF(COLUMN(Y$64)&gt;=COLUMN($F$64),Y71,0)-IF(COLUMN(X$64)&gt;=COLUMN($F$64),X72,0)-IF(COLUMN(W$64)&gt;=COLUMN($F$64),W73,0)-IF(COLUMN(V$64)&gt;=COLUMN($F$64),V74,0),ABS(SUM(AB$63:AB67))),0),"")</f>
        <v>0</v>
      </c>
      <c r="AC68" s="153">
        <f ca="1">IF(AC$4&lt;&gt;"",IF(AND(AC$63&lt;0,OFFSET(AC$30,0,$E68)&lt;&gt;"",OFFSET(AC$30,0,$E68)&gt;0),
IF((SUM(AC$63:AC67)+OFFSET(AC$30,0,$E68)-IF(COLUMN(AB$64)&gt;=COLUMN($F$64),AB69,0)-IF(COLUMN(AA$64)&gt;=COLUMN($F$64),AA70,0)-IF(COLUMN(Z$64)&gt;=COLUMN($F$64),Z71,0)-IF(COLUMN(Y$64)&gt;=COLUMN($F$64),Y72,0)-IF(COLUMN(X$64)&gt;=COLUMN($F$64),X73,0)-IF(COLUMN(W$64)&gt;=COLUMN($F$64),W74,0))&lt;0,OFFSET(AC$30,0,$E68)-IF(COLUMN(AB$64)&gt;=COLUMN($F$64),AB69,0)-IF(COLUMN(AA$64)&gt;=COLUMN($F$64),AA70,0)-IF(COLUMN(Z$64)&gt;=COLUMN($F$64),Z71,0)-IF(COLUMN(Y$64)&gt;=COLUMN($F$64),Y72,0)-IF(COLUMN(X$64)&gt;=COLUMN($F$64),X73,0)-IF(COLUMN(W$64)&gt;=COLUMN($F$64),W74,0),ABS(SUM(AC$63:AC67))),0),"")</f>
        <v>0</v>
      </c>
      <c r="AD68" s="153">
        <f ca="1">IF(AD$4&lt;&gt;"",IF(AND(AD$63&lt;0,OFFSET(AD$30,0,$E68)&lt;&gt;"",OFFSET(AD$30,0,$E68)&gt;0),
IF((SUM(AD$63:AD67)+OFFSET(AD$30,0,$E68)-IF(COLUMN(AC$64)&gt;=COLUMN($F$64),AC69,0)-IF(COLUMN(AB$64)&gt;=COLUMN($F$64),AB70,0)-IF(COLUMN(AA$64)&gt;=COLUMN($F$64),AA71,0)-IF(COLUMN(Z$64)&gt;=COLUMN($F$64),Z72,0)-IF(COLUMN(Y$64)&gt;=COLUMN($F$64),Y73,0)-IF(COLUMN(X$64)&gt;=COLUMN($F$64),X74,0))&lt;0,OFFSET(AD$30,0,$E68)-IF(COLUMN(AC$64)&gt;=COLUMN($F$64),AC69,0)-IF(COLUMN(AB$64)&gt;=COLUMN($F$64),AB70,0)-IF(COLUMN(AA$64)&gt;=COLUMN($F$64),AA71,0)-IF(COLUMN(Z$64)&gt;=COLUMN($F$64),Z72,0)-IF(COLUMN(Y$64)&gt;=COLUMN($F$64),Y73,0)-IF(COLUMN(X$64)&gt;=COLUMN($F$64),X74,0),ABS(SUM(AD$63:AD67))),0),"")</f>
        <v>0</v>
      </c>
      <c r="AE68" s="153">
        <f ca="1">IF(AE$4&lt;&gt;"",IF(AND(AE$63&lt;0,OFFSET(AE$30,0,$E68)&lt;&gt;"",OFFSET(AE$30,0,$E68)&gt;0),
IF((SUM(AE$63:AE67)+OFFSET(AE$30,0,$E68)-IF(COLUMN(AD$64)&gt;=COLUMN($F$64),AD69,0)-IF(COLUMN(AC$64)&gt;=COLUMN($F$64),AC70,0)-IF(COLUMN(AB$64)&gt;=COLUMN($F$64),AB71,0)-IF(COLUMN(AA$64)&gt;=COLUMN($F$64),AA72,0)-IF(COLUMN(Z$64)&gt;=COLUMN($F$64),Z73,0)-IF(COLUMN(Y$64)&gt;=COLUMN($F$64),Y74,0))&lt;0,OFFSET(AE$30,0,$E68)-IF(COLUMN(AD$64)&gt;=COLUMN($F$64),AD69,0)-IF(COLUMN(AC$64)&gt;=COLUMN($F$64),AC70,0)-IF(COLUMN(AB$64)&gt;=COLUMN($F$64),AB71,0)-IF(COLUMN(AA$64)&gt;=COLUMN($F$64),AA72,0)-IF(COLUMN(Z$64)&gt;=COLUMN($F$64),Z73,0)-IF(COLUMN(Y$64)&gt;=COLUMN($F$64),Y74,0),ABS(SUM(AE$63:AE67))),0),"")</f>
        <v>0</v>
      </c>
      <c r="AF68" s="153">
        <f ca="1">IF(AF$4&lt;&gt;"",IF(AND(AF$63&lt;0,OFFSET(AF$30,0,$E68)&lt;&gt;"",OFFSET(AF$30,0,$E68)&gt;0),
IF((SUM(AF$63:AF67)+OFFSET(AF$30,0,$E68)-IF(COLUMN(AE$64)&gt;=COLUMN($F$64),AE69,0)-IF(COLUMN(AD$64)&gt;=COLUMN($F$64),AD70,0)-IF(COLUMN(AC$64)&gt;=COLUMN($F$64),AC71,0)-IF(COLUMN(AB$64)&gt;=COLUMN($F$64),AB72,0)-IF(COLUMN(AA$64)&gt;=COLUMN($F$64),AA73,0)-IF(COLUMN(Z$64)&gt;=COLUMN($F$64),Z74,0))&lt;0,OFFSET(AF$30,0,$E68)-IF(COLUMN(AE$64)&gt;=COLUMN($F$64),AE69,0)-IF(COLUMN(AD$64)&gt;=COLUMN($F$64),AD70,0)-IF(COLUMN(AC$64)&gt;=COLUMN($F$64),AC71,0)-IF(COLUMN(AB$64)&gt;=COLUMN($F$64),AB72,0)-IF(COLUMN(AA$64)&gt;=COLUMN($F$64),AA73,0)-IF(COLUMN(Z$64)&gt;=COLUMN($F$64),Z74,0),ABS(SUM(AF$63:AF67))),0),"")</f>
        <v>0</v>
      </c>
      <c r="AG68" s="153">
        <f ca="1">IF(AG$4&lt;&gt;"",IF(AND(AG$63&lt;0,OFFSET(AG$30,0,$E68)&lt;&gt;"",OFFSET(AG$30,0,$E68)&gt;0),
IF((SUM(AG$63:AG67)+OFFSET(AG$30,0,$E68)-IF(COLUMN(AF$64)&gt;=COLUMN($F$64),AF69,0)-IF(COLUMN(AE$64)&gt;=COLUMN($F$64),AE70,0)-IF(COLUMN(AD$64)&gt;=COLUMN($F$64),AD71,0)-IF(COLUMN(AC$64)&gt;=COLUMN($F$64),AC72,0)-IF(COLUMN(AB$64)&gt;=COLUMN($F$64),AB73,0)-IF(COLUMN(AA$64)&gt;=COLUMN($F$64),AA74,0))&lt;0,OFFSET(AG$30,0,$E68)-IF(COLUMN(AF$64)&gt;=COLUMN($F$64),AF69,0)-IF(COLUMN(AE$64)&gt;=COLUMN($F$64),AE70,0)-IF(COLUMN(AD$64)&gt;=COLUMN($F$64),AD71,0)-IF(COLUMN(AC$64)&gt;=COLUMN($F$64),AC72,0)-IF(COLUMN(AB$64)&gt;=COLUMN($F$64),AB73,0)-IF(COLUMN(AA$64)&gt;=COLUMN($F$64),AA74,0),ABS(SUM(AG$63:AG67))),0),"")</f>
        <v>0</v>
      </c>
      <c r="AH68" s="153">
        <f ca="1">IF(AH$4&lt;&gt;"",IF(AND(AH$63&lt;0,OFFSET(AH$30,0,$E68)&lt;&gt;"",OFFSET(AH$30,0,$E68)&gt;0),
IF((SUM(AH$63:AH67)+OFFSET(AH$30,0,$E68)-IF(COLUMN(AG$64)&gt;=COLUMN($F$64),AG69,0)-IF(COLUMN(AF$64)&gt;=COLUMN($F$64),AF70,0)-IF(COLUMN(AE$64)&gt;=COLUMN($F$64),AE71,0)-IF(COLUMN(AD$64)&gt;=COLUMN($F$64),AD72,0)-IF(COLUMN(AC$64)&gt;=COLUMN($F$64),AC73,0)-IF(COLUMN(AB$64)&gt;=COLUMN($F$64),AB74,0))&lt;0,OFFSET(AH$30,0,$E68)-IF(COLUMN(AG$64)&gt;=COLUMN($F$64),AG69,0)-IF(COLUMN(AF$64)&gt;=COLUMN($F$64),AF70,0)-IF(COLUMN(AE$64)&gt;=COLUMN($F$64),AE71,0)-IF(COLUMN(AD$64)&gt;=COLUMN($F$64),AD72,0)-IF(COLUMN(AC$64)&gt;=COLUMN($F$64),AC73,0)-IF(COLUMN(AB$64)&gt;=COLUMN($F$64),AB74,0),ABS(SUM(AH$63:AH67))),0),"")</f>
        <v>0</v>
      </c>
      <c r="AI68" s="153">
        <f ca="1">IF(AI$4&lt;&gt;"",IF(AND(AI$63&lt;0,OFFSET(AI$30,0,$E68)&lt;&gt;"",OFFSET(AI$30,0,$E68)&gt;0),
IF((SUM(AI$63:AI67)+OFFSET(AI$30,0,$E68)-IF(COLUMN(AH$64)&gt;=COLUMN($F$64),AH69,0)-IF(COLUMN(AG$64)&gt;=COLUMN($F$64),AG70,0)-IF(COLUMN(AF$64)&gt;=COLUMN($F$64),AF71,0)-IF(COLUMN(AE$64)&gt;=COLUMN($F$64),AE72,0)-IF(COLUMN(AD$64)&gt;=COLUMN($F$64),AD73,0)-IF(COLUMN(AC$64)&gt;=COLUMN($F$64),AC74,0))&lt;0,OFFSET(AI$30,0,$E68)-IF(COLUMN(AH$64)&gt;=COLUMN($F$64),AH69,0)-IF(COLUMN(AG$64)&gt;=COLUMN($F$64),AG70,0)-IF(COLUMN(AF$64)&gt;=COLUMN($F$64),AF71,0)-IF(COLUMN(AE$64)&gt;=COLUMN($F$64),AE72,0)-IF(COLUMN(AD$64)&gt;=COLUMN($F$64),AD73,0)-IF(COLUMN(AC$64)&gt;=COLUMN($F$64),AC74,0),ABS(SUM(AI$63:AI67))),0),"")</f>
        <v>0</v>
      </c>
      <c r="AJ68" s="153">
        <f ca="1">IF(AJ$4&lt;&gt;"",IF(AND(AJ$63&lt;0,OFFSET(AJ$30,0,$E68)&lt;&gt;"",OFFSET(AJ$30,0,$E68)&gt;0),
IF((SUM(AJ$63:AJ67)+OFFSET(AJ$30,0,$E68)-IF(COLUMN(AI$64)&gt;=COLUMN($F$64),AI69,0)-IF(COLUMN(AH$64)&gt;=COLUMN($F$64),AH70,0)-IF(COLUMN(AG$64)&gt;=COLUMN($F$64),AG71,0)-IF(COLUMN(AF$64)&gt;=COLUMN($F$64),AF72,0)-IF(COLUMN(AE$64)&gt;=COLUMN($F$64),AE73,0)-IF(COLUMN(AD$64)&gt;=COLUMN($F$64),AD74,0))&lt;0,OFFSET(AJ$30,0,$E68)-IF(COLUMN(AI$64)&gt;=COLUMN($F$64),AI69,0)-IF(COLUMN(AH$64)&gt;=COLUMN($F$64),AH70,0)-IF(COLUMN(AG$64)&gt;=COLUMN($F$64),AG71,0)-IF(COLUMN(AF$64)&gt;=COLUMN($F$64),AF72,0)-IF(COLUMN(AE$64)&gt;=COLUMN($F$64),AE73,0)-IF(COLUMN(AD$64)&gt;=COLUMN($F$64),AD74,0),ABS(SUM(AJ$63:AJ67))),0),"")</f>
        <v>0</v>
      </c>
      <c r="AK68" s="153">
        <f ca="1">IF(AK$4&lt;&gt;"",IF(AND(AK$63&lt;0,OFFSET(AK$30,0,$E68)&lt;&gt;"",OFFSET(AK$30,0,$E68)&gt;0),
IF((SUM(AK$63:AK67)+OFFSET(AK$30,0,$E68)-IF(COLUMN(AJ$64)&gt;=COLUMN($F$64),AJ69,0)-IF(COLUMN(AI$64)&gt;=COLUMN($F$64),AI70,0)-IF(COLUMN(AH$64)&gt;=COLUMN($F$64),AH71,0)-IF(COLUMN(AG$64)&gt;=COLUMN($F$64),AG72,0)-IF(COLUMN(AF$64)&gt;=COLUMN($F$64),AF73,0)-IF(COLUMN(AE$64)&gt;=COLUMN($F$64),AE74,0))&lt;0,OFFSET(AK$30,0,$E68)-IF(COLUMN(AJ$64)&gt;=COLUMN($F$64),AJ69,0)-IF(COLUMN(AI$64)&gt;=COLUMN($F$64),AI70,0)-IF(COLUMN(AH$64)&gt;=COLUMN($F$64),AH71,0)-IF(COLUMN(AG$64)&gt;=COLUMN($F$64),AG72,0)-IF(COLUMN(AF$64)&gt;=COLUMN($F$64),AF73,0)-IF(COLUMN(AE$64)&gt;=COLUMN($F$64),AE74,0),ABS(SUM(AK$63:AK67))),0),"")</f>
        <v>0</v>
      </c>
      <c r="AL68" s="153">
        <f ca="1">IF(AL$4&lt;&gt;"",IF(AND(AL$63&lt;0,OFFSET(AL$30,0,$E68)&lt;&gt;"",OFFSET(AL$30,0,$E68)&gt;0),
IF((SUM(AL$63:AL67)+OFFSET(AL$30,0,$E68)-IF(COLUMN(AK$64)&gt;=COLUMN($F$64),AK69,0)-IF(COLUMN(AJ$64)&gt;=COLUMN($F$64),AJ70,0)-IF(COLUMN(AI$64)&gt;=COLUMN($F$64),AI71,0)-IF(COLUMN(AH$64)&gt;=COLUMN($F$64),AH72,0)-IF(COLUMN(AG$64)&gt;=COLUMN($F$64),AG73,0)-IF(COLUMN(AF$64)&gt;=COLUMN($F$64),AF74,0))&lt;0,OFFSET(AL$30,0,$E68)-IF(COLUMN(AK$64)&gt;=COLUMN($F$64),AK69,0)-IF(COLUMN(AJ$64)&gt;=COLUMN($F$64),AJ70,0)-IF(COLUMN(AI$64)&gt;=COLUMN($F$64),AI71,0)-IF(COLUMN(AH$64)&gt;=COLUMN($F$64),AH72,0)-IF(COLUMN(AG$64)&gt;=COLUMN($F$64),AG73,0)-IF(COLUMN(AF$64)&gt;=COLUMN($F$64),AF74,0),ABS(SUM(AL$63:AL67))),0),"")</f>
        <v>0</v>
      </c>
      <c r="AM68" s="153" t="str">
        <f ca="1">IF(AM$4&lt;&gt;"",IF(AND(AM$63&lt;0,OFFSET(AM$30,0,$E68)&lt;&gt;"",OFFSET(AM$30,0,$E68)&gt;0),
IF((SUM(AM$63:AM67)+OFFSET(AM$30,0,$E68)-IF(COLUMN(AL$64)&gt;=COLUMN($F$64),AL69,0)-IF(COLUMN(AK$64)&gt;=COLUMN($F$64),AK70,0)-IF(COLUMN(AJ$64)&gt;=COLUMN($F$64),AJ71,0)-IF(COLUMN(AI$64)&gt;=COLUMN($F$64),AI72,0)-IF(COLUMN(AH$64)&gt;=COLUMN($F$64),AH73,0)-IF(COLUMN(AG$64)&gt;=COLUMN($F$64),AG74,0))&lt;0,OFFSET(AM$30,0,$E68)-IF(COLUMN(AL$64)&gt;=COLUMN($F$64),AL69,0)-IF(COLUMN(AK$64)&gt;=COLUMN($F$64),AK70,0)-IF(COLUMN(AJ$64)&gt;=COLUMN($F$64),AJ71,0)-IF(COLUMN(AI$64)&gt;=COLUMN($F$64),AI72,0)-IF(COLUMN(AH$64)&gt;=COLUMN($F$64),AH73,0)-IF(COLUMN(AG$64)&gt;=COLUMN($F$64),AG74,0),ABS(SUM(AM$63:AM67))),0),"")</f>
        <v/>
      </c>
      <c r="AN68" s="153" t="str">
        <f ca="1">IF(AN$4&lt;&gt;"",IF(AND(AN$63&lt;0,OFFSET(AN$30,0,$E68)&lt;&gt;"",OFFSET(AN$30,0,$E68)&gt;0),
IF((SUM(AN$63:AN67)+OFFSET(AN$30,0,$E68)-IF(COLUMN(AM$64)&gt;=COLUMN($F$64),AM69,0)-IF(COLUMN(AL$64)&gt;=COLUMN($F$64),AL70,0)-IF(COLUMN(AK$64)&gt;=COLUMN($F$64),AK71,0)-IF(COLUMN(AJ$64)&gt;=COLUMN($F$64),AJ72,0)-IF(COLUMN(AI$64)&gt;=COLUMN($F$64),AI73,0)-IF(COLUMN(AH$64)&gt;=COLUMN($F$64),AH74,0))&lt;0,OFFSET(AN$30,0,$E68)-IF(COLUMN(AM$64)&gt;=COLUMN($F$64),AM69,0)-IF(COLUMN(AL$64)&gt;=COLUMN($F$64),AL70,0)-IF(COLUMN(AK$64)&gt;=COLUMN($F$64),AK71,0)-IF(COLUMN(AJ$64)&gt;=COLUMN($F$64),AJ72,0)-IF(COLUMN(AI$64)&gt;=COLUMN($F$64),AI73,0)-IF(COLUMN(AH$64)&gt;=COLUMN($F$64),AH74,0),ABS(SUM(AN$63:AN67))),0),"")</f>
        <v/>
      </c>
      <c r="AO68" s="153" t="str">
        <f ca="1">IF(AO$4&lt;&gt;"",IF(AND(AO$63&lt;0,OFFSET(AO$30,0,$E68)&lt;&gt;"",OFFSET(AO$30,0,$E68)&gt;0),
IF((SUM(AO$63:AO67)+OFFSET(AO$30,0,$E68)-IF(COLUMN(AN$64)&gt;=COLUMN($F$64),AN69,0)-IF(COLUMN(AM$64)&gt;=COLUMN($F$64),AM70,0)-IF(COLUMN(AL$64)&gt;=COLUMN($F$64),AL71,0)-IF(COLUMN(AK$64)&gt;=COLUMN($F$64),AK72,0)-IF(COLUMN(AJ$64)&gt;=COLUMN($F$64),AJ73,0)-IF(COLUMN(AI$64)&gt;=COLUMN($F$64),AI74,0))&lt;0,OFFSET(AO$30,0,$E68)-IF(COLUMN(AN$64)&gt;=COLUMN($F$64),AN69,0)-IF(COLUMN(AM$64)&gt;=COLUMN($F$64),AM70,0)-IF(COLUMN(AL$64)&gt;=COLUMN($F$64),AL71,0)-IF(COLUMN(AK$64)&gt;=COLUMN($F$64),AK72,0)-IF(COLUMN(AJ$64)&gt;=COLUMN($F$64),AJ73,0)-IF(COLUMN(AI$64)&gt;=COLUMN($F$64),AI74,0),ABS(SUM(AO$63:AO67))),0),"")</f>
        <v/>
      </c>
      <c r="AP68" s="153" t="str">
        <f ca="1">IF(AP$4&lt;&gt;"",IF(AND(AP$63&lt;0,OFFSET(AP$30,0,$E68)&lt;&gt;"",OFFSET(AP$30,0,$E68)&gt;0),
IF((SUM(AP$63:AP67)+OFFSET(AP$30,0,$E68)-IF(COLUMN(AO$64)&gt;=COLUMN($F$64),AO69,0)-IF(COLUMN(AN$64)&gt;=COLUMN($F$64),AN70,0)-IF(COLUMN(AM$64)&gt;=COLUMN($F$64),AM71,0)-IF(COLUMN(AL$64)&gt;=COLUMN($F$64),AL72,0)-IF(COLUMN(AK$64)&gt;=COLUMN($F$64),AK73,0)-IF(COLUMN(AJ$64)&gt;=COLUMN($F$64),AJ74,0))&lt;0,OFFSET(AP$30,0,$E68)-IF(COLUMN(AO$64)&gt;=COLUMN($F$64),AO69,0)-IF(COLUMN(AN$64)&gt;=COLUMN($F$64),AN70,0)-IF(COLUMN(AM$64)&gt;=COLUMN($F$64),AM71,0)-IF(COLUMN(AL$64)&gt;=COLUMN($F$64),AL72,0)-IF(COLUMN(AK$64)&gt;=COLUMN($F$64),AK73,0)-IF(COLUMN(AJ$64)&gt;=COLUMN($F$64),AJ74,0),ABS(SUM(AP$63:AP67))),0),"")</f>
        <v/>
      </c>
      <c r="AQ68" s="153" t="str">
        <f ca="1">IF(AQ$4&lt;&gt;"",IF(AND(AQ$63&lt;0,OFFSET(AQ$30,0,$E68)&lt;&gt;"",OFFSET(AQ$30,0,$E68)&gt;0),
IF((SUM(AQ$63:AQ67)+OFFSET(AQ$30,0,$E68)-IF(COLUMN(AP$64)&gt;=COLUMN($F$64),AP69,0)-IF(COLUMN(AO$64)&gt;=COLUMN($F$64),AO70,0)-IF(COLUMN(AN$64)&gt;=COLUMN($F$64),AN71,0)-IF(COLUMN(AM$64)&gt;=COLUMN($F$64),AM72,0)-IF(COLUMN(AL$64)&gt;=COLUMN($F$64),AL73,0)-IF(COLUMN(AK$64)&gt;=COLUMN($F$64),AK74,0))&lt;0,OFFSET(AQ$30,0,$E68)-IF(COLUMN(AP$64)&gt;=COLUMN($F$64),AP69,0)-IF(COLUMN(AO$64)&gt;=COLUMN($F$64),AO70,0)-IF(COLUMN(AN$64)&gt;=COLUMN($F$64),AN71,0)-IF(COLUMN(AM$64)&gt;=COLUMN($F$64),AM72,0)-IF(COLUMN(AL$64)&gt;=COLUMN($F$64),AL73,0)-IF(COLUMN(AK$64)&gt;=COLUMN($F$64),AK74,0),ABS(SUM(AQ$63:AQ67))),0),"")</f>
        <v/>
      </c>
      <c r="AR68" s="153" t="str">
        <f ca="1">IF(AR$4&lt;&gt;"",IF(AND(AR$63&lt;0,OFFSET(AR$30,0,$E68)&lt;&gt;"",OFFSET(AR$30,0,$E68)&gt;0),
IF((SUM(AR$63:AR67)+OFFSET(AR$30,0,$E68)-IF(COLUMN(AQ$64)&gt;=COLUMN($F$64),AQ69,0)-IF(COLUMN(AP$64)&gt;=COLUMN($F$64),AP70,0)-IF(COLUMN(AO$64)&gt;=COLUMN($F$64),AO71,0)-IF(COLUMN(AN$64)&gt;=COLUMN($F$64),AN72,0)-IF(COLUMN(AM$64)&gt;=COLUMN($F$64),AM73,0)-IF(COLUMN(AL$64)&gt;=COLUMN($F$64),AL74,0))&lt;0,OFFSET(AR$30,0,$E68)-IF(COLUMN(AQ$64)&gt;=COLUMN($F$64),AQ69,0)-IF(COLUMN(AP$64)&gt;=COLUMN($F$64),AP70,0)-IF(COLUMN(AO$64)&gt;=COLUMN($F$64),AO71,0)-IF(COLUMN(AN$64)&gt;=COLUMN($F$64),AN72,0)-IF(COLUMN(AM$64)&gt;=COLUMN($F$64),AM73,0)-IF(COLUMN(AL$64)&gt;=COLUMN($F$64),AL74,0),ABS(SUM(AR$63:AR67))),0),"")</f>
        <v/>
      </c>
      <c r="AS68" s="153" t="str">
        <f ca="1">IF(AS$4&lt;&gt;"",IF(AND(AS$63&lt;0,OFFSET(AS$30,0,$E68)&lt;&gt;"",OFFSET(AS$30,0,$E68)&gt;0),
IF((SUM(AS$63:AS67)+OFFSET(AS$30,0,$E68)-IF(COLUMN(AR$64)&gt;=COLUMN($F$64),AR69,0)-IF(COLUMN(AQ$64)&gt;=COLUMN($F$64),AQ70,0)-IF(COLUMN(AP$64)&gt;=COLUMN($F$64),AP71,0)-IF(COLUMN(AO$64)&gt;=COLUMN($F$64),AO72,0)-IF(COLUMN(AN$64)&gt;=COLUMN($F$64),AN73,0)-IF(COLUMN(AM$64)&gt;=COLUMN($F$64),AM74,0))&lt;0,OFFSET(AS$30,0,$E68)-IF(COLUMN(AR$64)&gt;=COLUMN($F$64),AR69,0)-IF(COLUMN(AQ$64)&gt;=COLUMN($F$64),AQ70,0)-IF(COLUMN(AP$64)&gt;=COLUMN($F$64),AP71,0)-IF(COLUMN(AO$64)&gt;=COLUMN($F$64),AO72,0)-IF(COLUMN(AN$64)&gt;=COLUMN($F$64),AN73,0)-IF(COLUMN(AM$64)&gt;=COLUMN($F$64),AM74,0),ABS(SUM(AS$63:AS67))),0),"")</f>
        <v/>
      </c>
      <c r="AT68" s="153" t="str">
        <f ca="1">IF(AT$4&lt;&gt;"",IF(AND(AT$63&lt;0,OFFSET(AT$30,0,$E68)&lt;&gt;"",OFFSET(AT$30,0,$E68)&gt;0),
IF((SUM(AT$63:AT67)+OFFSET(AT$30,0,$E68)-IF(COLUMN(AS$64)&gt;=COLUMN($F$64),AS69,0)-IF(COLUMN(AR$64)&gt;=COLUMN($F$64),AR70,0)-IF(COLUMN(AQ$64)&gt;=COLUMN($F$64),AQ71,0)-IF(COLUMN(AP$64)&gt;=COLUMN($F$64),AP72,0)-IF(COLUMN(AO$64)&gt;=COLUMN($F$64),AO73,0)-IF(COLUMN(AN$64)&gt;=COLUMN($F$64),AN74,0))&lt;0,OFFSET(AT$30,0,$E68)-IF(COLUMN(AS$64)&gt;=COLUMN($F$64),AS69,0)-IF(COLUMN(AR$64)&gt;=COLUMN($F$64),AR70,0)-IF(COLUMN(AQ$64)&gt;=COLUMN($F$64),AQ71,0)-IF(COLUMN(AP$64)&gt;=COLUMN($F$64),AP72,0)-IF(COLUMN(AO$64)&gt;=COLUMN($F$64),AO73,0)-IF(COLUMN(AN$64)&gt;=COLUMN($F$64),AN74,0),ABS(SUM(AT$63:AT67))),0),"")</f>
        <v/>
      </c>
      <c r="AU68" s="153" t="str">
        <f ca="1">IF(AU$4&lt;&gt;"",IF(AND(AU$63&lt;0,OFFSET(AU$30,0,$E68)&lt;&gt;"",OFFSET(AU$30,0,$E68)&gt;0),
IF((SUM(AU$63:AU67)+OFFSET(AU$30,0,$E68)-IF(COLUMN(AT$64)&gt;=COLUMN($F$64),AT69,0)-IF(COLUMN(AS$64)&gt;=COLUMN($F$64),AS70,0)-IF(COLUMN(AR$64)&gt;=COLUMN($F$64),AR71,0)-IF(COLUMN(AQ$64)&gt;=COLUMN($F$64),AQ72,0)-IF(COLUMN(AP$64)&gt;=COLUMN($F$64),AP73,0)-IF(COLUMN(AO$64)&gt;=COLUMN($F$64),AO74,0))&lt;0,OFFSET(AU$30,0,$E68)-IF(COLUMN(AT$64)&gt;=COLUMN($F$64),AT69,0)-IF(COLUMN(AS$64)&gt;=COLUMN($F$64),AS70,0)-IF(COLUMN(AR$64)&gt;=COLUMN($F$64),AR71,0)-IF(COLUMN(AQ$64)&gt;=COLUMN($F$64),AQ72,0)-IF(COLUMN(AP$64)&gt;=COLUMN($F$64),AP73,0)-IF(COLUMN(AO$64)&gt;=COLUMN($F$64),AO74,0),ABS(SUM(AU$63:AU67))),0),"")</f>
        <v/>
      </c>
      <c r="AV68" s="153" t="str">
        <f ca="1">IF(AV$4&lt;&gt;"",IF(AND(AV$63&lt;0,OFFSET(AV$30,0,$E68)&lt;&gt;"",OFFSET(AV$30,0,$E68)&gt;0),
IF((SUM(AV$63:AV67)+OFFSET(AV$30,0,$E68)-IF(COLUMN(AU$64)&gt;=COLUMN($F$64),AU69,0)-IF(COLUMN(AT$64)&gt;=COLUMN($F$64),AT70,0)-IF(COLUMN(AS$64)&gt;=COLUMN($F$64),AS71,0)-IF(COLUMN(AR$64)&gt;=COLUMN($F$64),AR72,0)-IF(COLUMN(AQ$64)&gt;=COLUMN($F$64),AQ73,0)-IF(COLUMN(AP$64)&gt;=COLUMN($F$64),AP74,0))&lt;0,OFFSET(AV$30,0,$E68)-IF(COLUMN(AU$64)&gt;=COLUMN($F$64),AU69,0)-IF(COLUMN(AT$64)&gt;=COLUMN($F$64),AT70,0)-IF(COLUMN(AS$64)&gt;=COLUMN($F$64),AS71,0)-IF(COLUMN(AR$64)&gt;=COLUMN($F$64),AR72,0)-IF(COLUMN(AQ$64)&gt;=COLUMN($F$64),AQ73,0)-IF(COLUMN(AP$64)&gt;=COLUMN($F$64),AP74,0),ABS(SUM(AV$63:AV67))),0),"")</f>
        <v/>
      </c>
      <c r="AW68" s="153" t="str">
        <f ca="1">IF(AW$4&lt;&gt;"",IF(AND(AW$63&lt;0,OFFSET(AW$30,0,$E68)&lt;&gt;"",OFFSET(AW$30,0,$E68)&gt;0),
IF((SUM(AW$63:AW67)+OFFSET(AW$30,0,$E68)-IF(COLUMN(AV$64)&gt;=COLUMN($F$64),AV69,0)-IF(COLUMN(AU$64)&gt;=COLUMN($F$64),AU70,0)-IF(COLUMN(AT$64)&gt;=COLUMN($F$64),AT71,0)-IF(COLUMN(AS$64)&gt;=COLUMN($F$64),AS72,0)-IF(COLUMN(AR$64)&gt;=COLUMN($F$64),AR73,0)-IF(COLUMN(AQ$64)&gt;=COLUMN($F$64),AQ74,0))&lt;0,OFFSET(AW$30,0,$E68)-IF(COLUMN(AV$64)&gt;=COLUMN($F$64),AV69,0)-IF(COLUMN(AU$64)&gt;=COLUMN($F$64),AU70,0)-IF(COLUMN(AT$64)&gt;=COLUMN($F$64),AT71,0)-IF(COLUMN(AS$64)&gt;=COLUMN($F$64),AS72,0)-IF(COLUMN(AR$64)&gt;=COLUMN($F$64),AR73,0)-IF(COLUMN(AQ$64)&gt;=COLUMN($F$64),AQ74,0),ABS(SUM(AW$63:AW67))),0),"")</f>
        <v/>
      </c>
      <c r="AX68" s="153" t="str">
        <f ca="1">IF(AX$4&lt;&gt;"",IF(AND(AX$63&lt;0,OFFSET(AX$30,0,$E68)&lt;&gt;"",OFFSET(AX$30,0,$E68)&gt;0),
IF((SUM(AX$63:AX67)+OFFSET(AX$30,0,$E68)-IF(COLUMN(AW$64)&gt;=COLUMN($F$64),AW69,0)-IF(COLUMN(AV$64)&gt;=COLUMN($F$64),AV70,0)-IF(COLUMN(AU$64)&gt;=COLUMN($F$64),AU71,0)-IF(COLUMN(AT$64)&gt;=COLUMN($F$64),AT72,0)-IF(COLUMN(AS$64)&gt;=COLUMN($F$64),AS73,0)-IF(COLUMN(AR$64)&gt;=COLUMN($F$64),AR74,0))&lt;0,OFFSET(AX$30,0,$E68)-IF(COLUMN(AW$64)&gt;=COLUMN($F$64),AW69,0)-IF(COLUMN(AV$64)&gt;=COLUMN($F$64),AV70,0)-IF(COLUMN(AU$64)&gt;=COLUMN($F$64),AU71,0)-IF(COLUMN(AT$64)&gt;=COLUMN($F$64),AT72,0)-IF(COLUMN(AS$64)&gt;=COLUMN($F$64),AS73,0)-IF(COLUMN(AR$64)&gt;=COLUMN($F$64),AR74,0),ABS(SUM(AX$63:AX67))),0),"")</f>
        <v/>
      </c>
      <c r="AY68" s="153" t="str">
        <f ca="1">IF(AY$4&lt;&gt;"",IF(AND(AY$63&lt;0,OFFSET(AY$30,0,$E68)&lt;&gt;"",OFFSET(AY$30,0,$E68)&gt;0),
IF((SUM(AY$63:AY67)+OFFSET(AY$30,0,$E68)-IF(COLUMN(AX$64)&gt;=COLUMN($F$64),AX69,0)-IF(COLUMN(AW$64)&gt;=COLUMN($F$64),AW70,0)-IF(COLUMN(AV$64)&gt;=COLUMN($F$64),AV71,0)-IF(COLUMN(AU$64)&gt;=COLUMN($F$64),AU72,0)-IF(COLUMN(AT$64)&gt;=COLUMN($F$64),AT73,0)-IF(COLUMN(AS$64)&gt;=COLUMN($F$64),AS74,0))&lt;0,OFFSET(AY$30,0,$E68)-IF(COLUMN(AX$64)&gt;=COLUMN($F$64),AX69,0)-IF(COLUMN(AW$64)&gt;=COLUMN($F$64),AW70,0)-IF(COLUMN(AV$64)&gt;=COLUMN($F$64),AV71,0)-IF(COLUMN(AU$64)&gt;=COLUMN($F$64),AU72,0)-IF(COLUMN(AT$64)&gt;=COLUMN($F$64),AT73,0)-IF(COLUMN(AS$64)&gt;=COLUMN($F$64),AS74,0),ABS(SUM(AY$63:AY67))),0),"")</f>
        <v/>
      </c>
      <c r="AZ68" s="153" t="str">
        <f ca="1">IF(AZ$4&lt;&gt;"",IF(AND(AZ$63&lt;0,OFFSET(AZ$30,0,$E68)&lt;&gt;"",OFFSET(AZ$30,0,$E68)&gt;0),
IF((SUM(AZ$63:AZ67)+OFFSET(AZ$30,0,$E68)-IF(COLUMN(AY$64)&gt;=COLUMN($F$64),AY69,0)-IF(COLUMN(AX$64)&gt;=COLUMN($F$64),AX70,0)-IF(COLUMN(AW$64)&gt;=COLUMN($F$64),AW71,0)-IF(COLUMN(AV$64)&gt;=COLUMN($F$64),AV72,0)-IF(COLUMN(AU$64)&gt;=COLUMN($F$64),AU73,0)-IF(COLUMN(AT$64)&gt;=COLUMN($F$64),AT74,0))&lt;0,OFFSET(AZ$30,0,$E68)-IF(COLUMN(AY$64)&gt;=COLUMN($F$64),AY69,0)-IF(COLUMN(AX$64)&gt;=COLUMN($F$64),AX70,0)-IF(COLUMN(AW$64)&gt;=COLUMN($F$64),AW71,0)-IF(COLUMN(AV$64)&gt;=COLUMN($F$64),AV72,0)-IF(COLUMN(AU$64)&gt;=COLUMN($F$64),AU73,0)-IF(COLUMN(AT$64)&gt;=COLUMN($F$64),AT74,0),ABS(SUM(AZ$63:AZ67))),0),"")</f>
        <v/>
      </c>
      <c r="BA68" s="153" t="str">
        <f ca="1">IF(BA$4&lt;&gt;"",IF(AND(BA$63&lt;0,OFFSET(BA$30,0,$E68)&lt;&gt;"",OFFSET(BA$30,0,$E68)&gt;0),
IF((SUM(BA$63:BA67)+OFFSET(BA$30,0,$E68)-IF(COLUMN(AZ$64)&gt;=COLUMN($F$64),AZ69,0)-IF(COLUMN(AY$64)&gt;=COLUMN($F$64),AY70,0)-IF(COLUMN(AX$64)&gt;=COLUMN($F$64),AX71,0)-IF(COLUMN(AW$64)&gt;=COLUMN($F$64),AW72,0)-IF(COLUMN(AV$64)&gt;=COLUMN($F$64),AV73,0)-IF(COLUMN(AU$64)&gt;=COLUMN($F$64),AU74,0))&lt;0,OFFSET(BA$30,0,$E68)-IF(COLUMN(AZ$64)&gt;=COLUMN($F$64),AZ69,0)-IF(COLUMN(AY$64)&gt;=COLUMN($F$64),AY70,0)-IF(COLUMN(AX$64)&gt;=COLUMN($F$64),AX71,0)-IF(COLUMN(AW$64)&gt;=COLUMN($F$64),AW72,0)-IF(COLUMN(AV$64)&gt;=COLUMN($F$64),AV73,0)-IF(COLUMN(AU$64)&gt;=COLUMN($F$64),AU74,0),ABS(SUM(BA$63:BA67))),0),"")</f>
        <v/>
      </c>
      <c r="BB68" s="153" t="str">
        <f ca="1">IF(BB$4&lt;&gt;"",IF(AND(BB$63&lt;0,OFFSET(BB$30,0,$E68)&lt;&gt;"",OFFSET(BB$30,0,$E68)&gt;0),
IF((SUM(BB$63:BB67)+OFFSET(BB$30,0,$E68)-IF(COLUMN(BA$64)&gt;=COLUMN($F$64),BA69,0)-IF(COLUMN(AZ$64)&gt;=COLUMN($F$64),AZ70,0)-IF(COLUMN(AY$64)&gt;=COLUMN($F$64),AY71,0)-IF(COLUMN(AX$64)&gt;=COLUMN($F$64),AX72,0)-IF(COLUMN(AW$64)&gt;=COLUMN($F$64),AW73,0)-IF(COLUMN(AV$64)&gt;=COLUMN($F$64),AV74,0))&lt;0,OFFSET(BB$30,0,$E68)-IF(COLUMN(BA$64)&gt;=COLUMN($F$64),BA69,0)-IF(COLUMN(AZ$64)&gt;=COLUMN($F$64),AZ70,0)-IF(COLUMN(AY$64)&gt;=COLUMN($F$64),AY71,0)-IF(COLUMN(AX$64)&gt;=COLUMN($F$64),AX72,0)-IF(COLUMN(AW$64)&gt;=COLUMN($F$64),AW73,0)-IF(COLUMN(AV$64)&gt;=COLUMN($F$64),AV74,0),ABS(SUM(BB$63:BB67))),0),"")</f>
        <v/>
      </c>
      <c r="BC68" s="153" t="str">
        <f ca="1">IF(BC$4&lt;&gt;"",IF(AND(BC$63&lt;0,OFFSET(BC$30,0,$E68)&lt;&gt;"",OFFSET(BC$30,0,$E68)&gt;0),
IF((SUM(BC$63:BC67)+OFFSET(BC$30,0,$E68)-IF(COLUMN(BB$64)&gt;=COLUMN($F$64),BB69,0)-IF(COLUMN(BA$64)&gt;=COLUMN($F$64),BA70,0)-IF(COLUMN(AZ$64)&gt;=COLUMN($F$64),AZ71,0)-IF(COLUMN(AY$64)&gt;=COLUMN($F$64),AY72,0)-IF(COLUMN(AX$64)&gt;=COLUMN($F$64),AX73,0)-IF(COLUMN(AW$64)&gt;=COLUMN($F$64),AW74,0))&lt;0,OFFSET(BC$30,0,$E68)-IF(COLUMN(BB$64)&gt;=COLUMN($F$64),BB69,0)-IF(COLUMN(BA$64)&gt;=COLUMN($F$64),BA70,0)-IF(COLUMN(AZ$64)&gt;=COLUMN($F$64),AZ71,0)-IF(COLUMN(AY$64)&gt;=COLUMN($F$64),AY72,0)-IF(COLUMN(AX$64)&gt;=COLUMN($F$64),AX73,0)-IF(COLUMN(AW$64)&gt;=COLUMN($F$64),AW74,0),ABS(SUM(BC$63:BC67))),0),"")</f>
        <v/>
      </c>
      <c r="BD68" s="153" t="str">
        <f ca="1">IF(BD$4&lt;&gt;"",IF(AND(BD$63&lt;0,OFFSET(BD$30,0,$E68)&lt;&gt;"",OFFSET(BD$30,0,$E68)&gt;0),
IF((SUM(BD$63:BD67)+OFFSET(BD$30,0,$E68)-IF(COLUMN(BC$64)&gt;=COLUMN($F$64),BC69,0)-IF(COLUMN(BB$64)&gt;=COLUMN($F$64),BB70,0)-IF(COLUMN(BA$64)&gt;=COLUMN($F$64),BA71,0)-IF(COLUMN(AZ$64)&gt;=COLUMN($F$64),AZ72,0)-IF(COLUMN(AY$64)&gt;=COLUMN($F$64),AY73,0)-IF(COLUMN(AX$64)&gt;=COLUMN($F$64),AX74,0))&lt;0,OFFSET(BD$30,0,$E68)-IF(COLUMN(BC$64)&gt;=COLUMN($F$64),BC69,0)-IF(COLUMN(BB$64)&gt;=COLUMN($F$64),BB70,0)-IF(COLUMN(BA$64)&gt;=COLUMN($F$64),BA71,0)-IF(COLUMN(AZ$64)&gt;=COLUMN($F$64),AZ72,0)-IF(COLUMN(AY$64)&gt;=COLUMN($F$64),AY73,0)-IF(COLUMN(AX$64)&gt;=COLUMN($F$64),AX74,0),ABS(SUM(BD$63:BD67))),0),"")</f>
        <v/>
      </c>
      <c r="BE68" s="153" t="str">
        <f ca="1">IF(BE$4&lt;&gt;"",IF(AND(BE$63&lt;0,OFFSET(BE$30,0,$E68)&lt;&gt;"",OFFSET(BE$30,0,$E68)&gt;0),
IF((SUM(BE$63:BE67)+OFFSET(BE$30,0,$E68)-IF(COLUMN(BD$64)&gt;=COLUMN($F$64),BD69,0)-IF(COLUMN(BC$64)&gt;=COLUMN($F$64),BC70,0)-IF(COLUMN(BB$64)&gt;=COLUMN($F$64),BB71,0)-IF(COLUMN(BA$64)&gt;=COLUMN($F$64),BA72,0)-IF(COLUMN(AZ$64)&gt;=COLUMN($F$64),AZ73,0)-IF(COLUMN(AY$64)&gt;=COLUMN($F$64),AY74,0))&lt;0,OFFSET(BE$30,0,$E68)-IF(COLUMN(BD$64)&gt;=COLUMN($F$64),BD69,0)-IF(COLUMN(BC$64)&gt;=COLUMN($F$64),BC70,0)-IF(COLUMN(BB$64)&gt;=COLUMN($F$64),BB71,0)-IF(COLUMN(BA$64)&gt;=COLUMN($F$64),BA72,0)-IF(COLUMN(AZ$64)&gt;=COLUMN($F$64),AZ73,0)-IF(COLUMN(AY$64)&gt;=COLUMN($F$64),AY74,0),ABS(SUM(BE$63:BE67))),0),"")</f>
        <v/>
      </c>
      <c r="BF68" s="153" t="str">
        <f ca="1">IF(BF$4&lt;&gt;"",IF(AND(BF$63&lt;0,OFFSET(BF$30,0,$E68)&lt;&gt;"",OFFSET(BF$30,0,$E68)&gt;0),
IF((SUM(BF$63:BF67)+OFFSET(BF$30,0,$E68)-IF(COLUMN(BE$64)&gt;=COLUMN($F$64),BE69,0)-IF(COLUMN(BD$64)&gt;=COLUMN($F$64),BD70,0)-IF(COLUMN(BC$64)&gt;=COLUMN($F$64),BC71,0)-IF(COLUMN(BB$64)&gt;=COLUMN($F$64),BB72,0)-IF(COLUMN(BA$64)&gt;=COLUMN($F$64),BA73,0)-IF(COLUMN(AZ$64)&gt;=COLUMN($F$64),AZ74,0))&lt;0,OFFSET(BF$30,0,$E68)-IF(COLUMN(BE$64)&gt;=COLUMN($F$64),BE69,0)-IF(COLUMN(BD$64)&gt;=COLUMN($F$64),BD70,0)-IF(COLUMN(BC$64)&gt;=COLUMN($F$64),BC71,0)-IF(COLUMN(BB$64)&gt;=COLUMN($F$64),BB72,0)-IF(COLUMN(BA$64)&gt;=COLUMN($F$64),BA73,0)-IF(COLUMN(AZ$64)&gt;=COLUMN($F$64),AZ74,0),ABS(SUM(BF$63:BF67))),0),"")</f>
        <v/>
      </c>
      <c r="BG68" s="153" t="str">
        <f ca="1">IF(BG$4&lt;&gt;"",IF(AND(BG$63&lt;0,OFFSET(BG$30,0,$E68)&lt;&gt;"",OFFSET(BG$30,0,$E68)&gt;0),
IF((SUM(BG$63:BG67)+OFFSET(BG$30,0,$E68)-IF(COLUMN(BF$64)&gt;=COLUMN($F$64),BF69,0)-IF(COLUMN(BE$64)&gt;=COLUMN($F$64),BE70,0)-IF(COLUMN(BD$64)&gt;=COLUMN($F$64),BD71,0)-IF(COLUMN(BC$64)&gt;=COLUMN($F$64),BC72,0)-IF(COLUMN(BB$64)&gt;=COLUMN($F$64),BB73,0)-IF(COLUMN(BA$64)&gt;=COLUMN($F$64),BA74,0))&lt;0,OFFSET(BG$30,0,$E68)-IF(COLUMN(BF$64)&gt;=COLUMN($F$64),BF69,0)-IF(COLUMN(BE$64)&gt;=COLUMN($F$64),BE70,0)-IF(COLUMN(BD$64)&gt;=COLUMN($F$64),BD71,0)-IF(COLUMN(BC$64)&gt;=COLUMN($F$64),BC72,0)-IF(COLUMN(BB$64)&gt;=COLUMN($F$64),BB73,0)-IF(COLUMN(BA$64)&gt;=COLUMN($F$64),BA74,0),ABS(SUM(BG$63:BG67))),0),"")</f>
        <v/>
      </c>
      <c r="BH68" s="153" t="str">
        <f ca="1">IF(BH$4&lt;&gt;"",IF(AND(BH$63&lt;0,OFFSET(BH$30,0,$E68)&lt;&gt;"",OFFSET(BH$30,0,$E68)&gt;0),
IF((SUM(BH$63:BH67)+OFFSET(BH$30,0,$E68)-IF(COLUMN(BG$64)&gt;=COLUMN($F$64),BG69,0)-IF(COLUMN(BF$64)&gt;=COLUMN($F$64),BF70,0)-IF(COLUMN(BE$64)&gt;=COLUMN($F$64),BE71,0)-IF(COLUMN(BD$64)&gt;=COLUMN($F$64),BD72,0)-IF(COLUMN(BC$64)&gt;=COLUMN($F$64),BC73,0)-IF(COLUMN(BB$64)&gt;=COLUMN($F$64),BB74,0))&lt;0,OFFSET(BH$30,0,$E68)-IF(COLUMN(BG$64)&gt;=COLUMN($F$64),BG69,0)-IF(COLUMN(BF$64)&gt;=COLUMN($F$64),BF70,0)-IF(COLUMN(BE$64)&gt;=COLUMN($F$64),BE71,0)-IF(COLUMN(BD$64)&gt;=COLUMN($F$64),BD72,0)-IF(COLUMN(BC$64)&gt;=COLUMN($F$64),BC73,0)-IF(COLUMN(BB$64)&gt;=COLUMN($F$64),BB74,0),ABS(SUM(BH$63:BH67))),0),"")</f>
        <v/>
      </c>
      <c r="BI68" s="153" t="str">
        <f ca="1">IF(BI$4&lt;&gt;"",IF(AND(BI$63&lt;0,OFFSET(BI$30,0,$E68)&lt;&gt;"",OFFSET(BI$30,0,$E68)&gt;0),
IF((SUM(BI$63:BI67)+OFFSET(BI$30,0,$E68)-IF(COLUMN(BH$64)&gt;=COLUMN($F$64),BH69,0)-IF(COLUMN(BG$64)&gt;=COLUMN($F$64),BG70,0)-IF(COLUMN(BF$64)&gt;=COLUMN($F$64),BF71,0)-IF(COLUMN(BE$64)&gt;=COLUMN($F$64),BE72,0)-IF(COLUMN(BD$64)&gt;=COLUMN($F$64),BD73,0)-IF(COLUMN(BC$64)&gt;=COLUMN($F$64),BC74,0))&lt;0,OFFSET(BI$30,0,$E68)-IF(COLUMN(BH$64)&gt;=COLUMN($F$64),BH69,0)-IF(COLUMN(BG$64)&gt;=COLUMN($F$64),BG70,0)-IF(COLUMN(BF$64)&gt;=COLUMN($F$64),BF71,0)-IF(COLUMN(BE$64)&gt;=COLUMN($F$64),BE72,0)-IF(COLUMN(BD$64)&gt;=COLUMN($F$64),BD73,0)-IF(COLUMN(BC$64)&gt;=COLUMN($F$64),BC74,0),ABS(SUM(BI$63:BI67))),0),"")</f>
        <v/>
      </c>
      <c r="BJ68" s="153" t="str">
        <f ca="1">IF(BJ$4&lt;&gt;"",IF(AND(BJ$63&lt;0,OFFSET(BJ$30,0,$E68)&lt;&gt;"",OFFSET(BJ$30,0,$E68)&gt;0),
IF((SUM(BJ$63:BJ67)+OFFSET(BJ$30,0,$E68)-IF(COLUMN(BI$64)&gt;=COLUMN($F$64),BI69,0)-IF(COLUMN(BH$64)&gt;=COLUMN($F$64),BH70,0)-IF(COLUMN(BG$64)&gt;=COLUMN($F$64),BG71,0)-IF(COLUMN(BF$64)&gt;=COLUMN($F$64),BF72,0)-IF(COLUMN(BE$64)&gt;=COLUMN($F$64),BE73,0)-IF(COLUMN(BD$64)&gt;=COLUMN($F$64),BD74,0))&lt;0,OFFSET(BJ$30,0,$E68)-IF(COLUMN(BI$64)&gt;=COLUMN($F$64),BI69,0)-IF(COLUMN(BH$64)&gt;=COLUMN($F$64),BH70,0)-IF(COLUMN(BG$64)&gt;=COLUMN($F$64),BG71,0)-IF(COLUMN(BF$64)&gt;=COLUMN($F$64),BF72,0)-IF(COLUMN(BE$64)&gt;=COLUMN($F$64),BE73,0)-IF(COLUMN(BD$64)&gt;=COLUMN($F$64),BD74,0),ABS(SUM(BJ$63:BJ67))),0),"")</f>
        <v/>
      </c>
      <c r="BK68" s="153" t="str">
        <f ca="1">IF(BK$4&lt;&gt;"",IF(AND(BK$63&lt;0,OFFSET(BK$30,0,$E68)&lt;&gt;"",OFFSET(BK$30,0,$E68)&gt;0),
IF((SUM(BK$63:BK67)+OFFSET(BK$30,0,$E68)-IF(COLUMN(BJ$64)&gt;=COLUMN($F$64),BJ69,0)-IF(COLUMN(BI$64)&gt;=COLUMN($F$64),BI70,0)-IF(COLUMN(BH$64)&gt;=COLUMN($F$64),BH71,0)-IF(COLUMN(BG$64)&gt;=COLUMN($F$64),BG72,0)-IF(COLUMN(BF$64)&gt;=COLUMN($F$64),BF73,0)-IF(COLUMN(BE$64)&gt;=COLUMN($F$64),BE74,0))&lt;0,OFFSET(BK$30,0,$E68)-IF(COLUMN(BJ$64)&gt;=COLUMN($F$64),BJ69,0)-IF(COLUMN(BI$64)&gt;=COLUMN($F$64),BI70,0)-IF(COLUMN(BH$64)&gt;=COLUMN($F$64),BH71,0)-IF(COLUMN(BG$64)&gt;=COLUMN($F$64),BG72,0)-IF(COLUMN(BF$64)&gt;=COLUMN($F$64),BF73,0)-IF(COLUMN(BE$64)&gt;=COLUMN($F$64),BE74,0),ABS(SUM(BK$63:BK67))),0),"")</f>
        <v/>
      </c>
      <c r="BL68" s="153" t="str">
        <f ca="1">IF(BL$4&lt;&gt;"",IF(AND(BL$63&lt;0,OFFSET(BL$30,0,$E68)&lt;&gt;"",OFFSET(BL$30,0,$E68)&gt;0),
IF((SUM(BL$63:BL67)+OFFSET(BL$30,0,$E68)-IF(COLUMN(BK$64)&gt;=COLUMN($F$64),BK69,0)-IF(COLUMN(BJ$64)&gt;=COLUMN($F$64),BJ70,0)-IF(COLUMN(BI$64)&gt;=COLUMN($F$64),BI71,0)-IF(COLUMN(BH$64)&gt;=COLUMN($F$64),BH72,0)-IF(COLUMN(BG$64)&gt;=COLUMN($F$64),BG73,0)-IF(COLUMN(BF$64)&gt;=COLUMN($F$64),BF74,0))&lt;0,OFFSET(BL$30,0,$E68)-IF(COLUMN(BK$64)&gt;=COLUMN($F$64),BK69,0)-IF(COLUMN(BJ$64)&gt;=COLUMN($F$64),BJ70,0)-IF(COLUMN(BI$64)&gt;=COLUMN($F$64),BI71,0)-IF(COLUMN(BH$64)&gt;=COLUMN($F$64),BH72,0)-IF(COLUMN(BG$64)&gt;=COLUMN($F$64),BG73,0)-IF(COLUMN(BF$64)&gt;=COLUMN($F$64),BF74,0),ABS(SUM(BL$63:BL67))),0),"")</f>
        <v/>
      </c>
      <c r="BM68" s="153" t="str">
        <f ca="1">IF(BM$4&lt;&gt;"",IF(AND(BM$63&lt;0,OFFSET(BM$30,0,$E68)&lt;&gt;"",OFFSET(BM$30,0,$E68)&gt;0),
IF((SUM(BM$63:BM67)+OFFSET(BM$30,0,$E68)-IF(COLUMN(BL$64)&gt;=COLUMN($F$64),BL69,0)-IF(COLUMN(BK$64)&gt;=COLUMN($F$64),BK70,0)-IF(COLUMN(BJ$64)&gt;=COLUMN($F$64),BJ71,0)-IF(COLUMN(BI$64)&gt;=COLUMN($F$64),BI72,0)-IF(COLUMN(BH$64)&gt;=COLUMN($F$64),BH73,0)-IF(COLUMN(BG$64)&gt;=COLUMN($F$64),BG74,0))&lt;0,OFFSET(BM$30,0,$E68)-IF(COLUMN(BL$64)&gt;=COLUMN($F$64),BL69,0)-IF(COLUMN(BK$64)&gt;=COLUMN($F$64),BK70,0)-IF(COLUMN(BJ$64)&gt;=COLUMN($F$64),BJ71,0)-IF(COLUMN(BI$64)&gt;=COLUMN($F$64),BI72,0)-IF(COLUMN(BH$64)&gt;=COLUMN($F$64),BH73,0)-IF(COLUMN(BG$64)&gt;=COLUMN($F$64),BG74,0),ABS(SUM(BM$63:BM67))),0),"")</f>
        <v/>
      </c>
      <c r="BN68" s="153" t="str">
        <f ca="1">IF(BN$4&lt;&gt;"",IF(AND(BN$63&lt;0,OFFSET(BN$30,0,$E68)&lt;&gt;"",OFFSET(BN$30,0,$E68)&gt;0),
IF((SUM(BN$63:BN67)+OFFSET(BN$30,0,$E68)-IF(COLUMN(BM$64)&gt;=COLUMN($F$64),BM69,0)-IF(COLUMN(BL$64)&gt;=COLUMN($F$64),BL70,0)-IF(COLUMN(BK$64)&gt;=COLUMN($F$64),BK71,0)-IF(COLUMN(BJ$64)&gt;=COLUMN($F$64),BJ72,0)-IF(COLUMN(BI$64)&gt;=COLUMN($F$64),BI73,0)-IF(COLUMN(BH$64)&gt;=COLUMN($F$64),BH74,0))&lt;0,OFFSET(BN$30,0,$E68)-IF(COLUMN(BM$64)&gt;=COLUMN($F$64),BM69,0)-IF(COLUMN(BL$64)&gt;=COLUMN($F$64),BL70,0)-IF(COLUMN(BK$64)&gt;=COLUMN($F$64),BK71,0)-IF(COLUMN(BJ$64)&gt;=COLUMN($F$64),BJ72,0)-IF(COLUMN(BI$64)&gt;=COLUMN($F$64),BI73,0)-IF(COLUMN(BH$64)&gt;=COLUMN($F$64),BH74,0),ABS(SUM(BN$63:BN67))),0),"")</f>
        <v/>
      </c>
      <c r="BO68" s="153" t="str">
        <f ca="1">IF(BO$4&lt;&gt;"",IF(AND(BO$63&lt;0,OFFSET(BO$30,0,$E68)&lt;&gt;"",OFFSET(BO$30,0,$E68)&gt;0),
IF((SUM(BO$63:BO67)+OFFSET(BO$30,0,$E68)-IF(COLUMN(BN$64)&gt;=COLUMN($F$64),BN69,0)-IF(COLUMN(BM$64)&gt;=COLUMN($F$64),BM70,0)-IF(COLUMN(BL$64)&gt;=COLUMN($F$64),BL71,0)-IF(COLUMN(BK$64)&gt;=COLUMN($F$64),BK72,0)-IF(COLUMN(BJ$64)&gt;=COLUMN($F$64),BJ73,0)-IF(COLUMN(BI$64)&gt;=COLUMN($F$64),BI74,0))&lt;0,OFFSET(BO$30,0,$E68)-IF(COLUMN(BN$64)&gt;=COLUMN($F$64),BN69,0)-IF(COLUMN(BM$64)&gt;=COLUMN($F$64),BM70,0)-IF(COLUMN(BL$64)&gt;=COLUMN($F$64),BL71,0)-IF(COLUMN(BK$64)&gt;=COLUMN($F$64),BK72,0)-IF(COLUMN(BJ$64)&gt;=COLUMN($F$64),BJ73,0)-IF(COLUMN(BI$64)&gt;=COLUMN($F$64),BI74,0),ABS(SUM(BO$63:BO67))),0),"")</f>
        <v/>
      </c>
      <c r="BP68" s="153" t="str">
        <f ca="1">IF(BP$4&lt;&gt;"",IF(AND(BP$63&lt;0,OFFSET(BP$30,0,$E68)&lt;&gt;"",OFFSET(BP$30,0,$E68)&gt;0),
IF((SUM(BP$63:BP67)+OFFSET(BP$30,0,$E68)-IF(COLUMN(BO$64)&gt;=COLUMN($F$64),BO69,0)-IF(COLUMN(BN$64)&gt;=COLUMN($F$64),BN70,0)-IF(COLUMN(BM$64)&gt;=COLUMN($F$64),BM71,0)-IF(COLUMN(BL$64)&gt;=COLUMN($F$64),BL72,0)-IF(COLUMN(BK$64)&gt;=COLUMN($F$64),BK73,0)-IF(COLUMN(BJ$64)&gt;=COLUMN($F$64),BJ74,0))&lt;0,OFFSET(BP$30,0,$E68)-IF(COLUMN(BO$64)&gt;=COLUMN($F$64),BO69,0)-IF(COLUMN(BN$64)&gt;=COLUMN($F$64),BN70,0)-IF(COLUMN(BM$64)&gt;=COLUMN($F$64),BM71,0)-IF(COLUMN(BL$64)&gt;=COLUMN($F$64),BL72,0)-IF(COLUMN(BK$64)&gt;=COLUMN($F$64),BK73,0)-IF(COLUMN(BJ$64)&gt;=COLUMN($F$64),BJ74,0),ABS(SUM(BP$63:BP67))),0),"")</f>
        <v/>
      </c>
      <c r="BQ68" s="153" t="str">
        <f ca="1">IF(BQ$4&lt;&gt;"",IF(AND(BQ$63&lt;0,OFFSET(BQ$30,0,$E68)&lt;&gt;"",OFFSET(BQ$30,0,$E68)&gt;0),
IF((SUM(BQ$63:BQ67)+OFFSET(BQ$30,0,$E68)-IF(COLUMN(BP$64)&gt;=COLUMN($F$64),BP69,0)-IF(COLUMN(BO$64)&gt;=COLUMN($F$64),BO70,0)-IF(COLUMN(BN$64)&gt;=COLUMN($F$64),BN71,0)-IF(COLUMN(BM$64)&gt;=COLUMN($F$64),BM72,0)-IF(COLUMN(BL$64)&gt;=COLUMN($F$64),BL73,0)-IF(COLUMN(BK$64)&gt;=COLUMN($F$64),BK74,0))&lt;0,OFFSET(BQ$30,0,$E68)-IF(COLUMN(BP$64)&gt;=COLUMN($F$64),BP69,0)-IF(COLUMN(BO$64)&gt;=COLUMN($F$64),BO70,0)-IF(COLUMN(BN$64)&gt;=COLUMN($F$64),BN71,0)-IF(COLUMN(BM$64)&gt;=COLUMN($F$64),BM72,0)-IF(COLUMN(BL$64)&gt;=COLUMN($F$64),BL73,0)-IF(COLUMN(BK$64)&gt;=COLUMN($F$64),BK74,0),ABS(SUM(BQ$63:BQ67))),0),"")</f>
        <v/>
      </c>
      <c r="BR68" s="153" t="str">
        <f ca="1">IF(BR$4&lt;&gt;"",IF(AND(BR$63&lt;0,OFFSET(BR$30,0,$E68)&lt;&gt;"",OFFSET(BR$30,0,$E68)&gt;0),
IF((SUM(BR$63:BR67)+OFFSET(BR$30,0,$E68)-IF(COLUMN(BQ$64)&gt;=COLUMN($F$64),BQ69,0)-IF(COLUMN(BP$64)&gt;=COLUMN($F$64),BP70,0)-IF(COLUMN(BO$64)&gt;=COLUMN($F$64),BO71,0)-IF(COLUMN(BN$64)&gt;=COLUMN($F$64),BN72,0)-IF(COLUMN(BM$64)&gt;=COLUMN($F$64),BM73,0)-IF(COLUMN(BL$64)&gt;=COLUMN($F$64),BL74,0))&lt;0,OFFSET(BR$30,0,$E68)-IF(COLUMN(BQ$64)&gt;=COLUMN($F$64),BQ69,0)-IF(COLUMN(BP$64)&gt;=COLUMN($F$64),BP70,0)-IF(COLUMN(BO$64)&gt;=COLUMN($F$64),BO71,0)-IF(COLUMN(BN$64)&gt;=COLUMN($F$64),BN72,0)-IF(COLUMN(BM$64)&gt;=COLUMN($F$64),BM73,0)-IF(COLUMN(BL$64)&gt;=COLUMN($F$64),BL74,0),ABS(SUM(BR$63:BR67))),0),"")</f>
        <v/>
      </c>
      <c r="BS68" s="153" t="str">
        <f ca="1">IF(BS$4&lt;&gt;"",IF(AND(BS$63&lt;0,OFFSET(BS$30,0,$E68)&lt;&gt;"",OFFSET(BS$30,0,$E68)&gt;0),
IF((SUM(BS$63:BS67)+OFFSET(BS$30,0,$E68)-IF(COLUMN(BR$64)&gt;=COLUMN($F$64),BR69,0)-IF(COLUMN(BQ$64)&gt;=COLUMN($F$64),BQ70,0)-IF(COLUMN(BP$64)&gt;=COLUMN($F$64),BP71,0)-IF(COLUMN(BO$64)&gt;=COLUMN($F$64),BO72,0)-IF(COLUMN(BN$64)&gt;=COLUMN($F$64),BN73,0)-IF(COLUMN(BM$64)&gt;=COLUMN($F$64),BM74,0))&lt;0,OFFSET(BS$30,0,$E68)-IF(COLUMN(BR$64)&gt;=COLUMN($F$64),BR69,0)-IF(COLUMN(BQ$64)&gt;=COLUMN($F$64),BQ70,0)-IF(COLUMN(BP$64)&gt;=COLUMN($F$64),BP71,0)-IF(COLUMN(BO$64)&gt;=COLUMN($F$64),BO72,0)-IF(COLUMN(BN$64)&gt;=COLUMN($F$64),BN73,0)-IF(COLUMN(BM$64)&gt;=COLUMN($F$64),BM74,0),ABS(SUM(BS$63:BS67))),0),"")</f>
        <v/>
      </c>
      <c r="BT68" s="153" t="str">
        <f ca="1">IF(BT$4&lt;&gt;"",IF(AND(BT$63&lt;0,OFFSET(BT$30,0,$E68)&lt;&gt;"",OFFSET(BT$30,0,$E68)&gt;0),
IF((SUM(BT$63:BT67)+OFFSET(BT$30,0,$E68)-IF(COLUMN(BS$64)&gt;=COLUMN($F$64),BS69,0)-IF(COLUMN(BR$64)&gt;=COLUMN($F$64),BR70,0)-IF(COLUMN(BQ$64)&gt;=COLUMN($F$64),BQ71,0)-IF(COLUMN(BP$64)&gt;=COLUMN($F$64),BP72,0)-IF(COLUMN(BO$64)&gt;=COLUMN($F$64),BO73,0)-IF(COLUMN(BN$64)&gt;=COLUMN($F$64),BN74,0))&lt;0,OFFSET(BT$30,0,$E68)-IF(COLUMN(BS$64)&gt;=COLUMN($F$64),BS69,0)-IF(COLUMN(BR$64)&gt;=COLUMN($F$64),BR70,0)-IF(COLUMN(BQ$64)&gt;=COLUMN($F$64),BQ71,0)-IF(COLUMN(BP$64)&gt;=COLUMN($F$64),BP72,0)-IF(COLUMN(BO$64)&gt;=COLUMN($F$64),BO73,0)-IF(COLUMN(BN$64)&gt;=COLUMN($F$64),BN74,0),ABS(SUM(BT$63:BT67))),0),"")</f>
        <v/>
      </c>
      <c r="BU68" s="153" t="str">
        <f ca="1">IF(BU$4&lt;&gt;"",IF(AND(BU$63&lt;0,OFFSET(BU$30,0,$E68)&lt;&gt;"",OFFSET(BU$30,0,$E68)&gt;0),
IF((SUM(BU$63:BU67)+OFFSET(BU$30,0,$E68)-IF(COLUMN(BT$64)&gt;=COLUMN($F$64),BT69,0)-IF(COLUMN(BS$64)&gt;=COLUMN($F$64),BS70,0)-IF(COLUMN(BR$64)&gt;=COLUMN($F$64),BR71,0)-IF(COLUMN(BQ$64)&gt;=COLUMN($F$64),BQ72,0)-IF(COLUMN(BP$64)&gt;=COLUMN($F$64),BP73,0)-IF(COLUMN(BO$64)&gt;=COLUMN($F$64),BO74,0))&lt;0,OFFSET(BU$30,0,$E68)-IF(COLUMN(BT$64)&gt;=COLUMN($F$64),BT69,0)-IF(COLUMN(BS$64)&gt;=COLUMN($F$64),BS70,0)-IF(COLUMN(BR$64)&gt;=COLUMN($F$64),BR71,0)-IF(COLUMN(BQ$64)&gt;=COLUMN($F$64),BQ72,0)-IF(COLUMN(BP$64)&gt;=COLUMN($F$64),BP73,0)-IF(COLUMN(BO$64)&gt;=COLUMN($F$64),BO74,0),ABS(SUM(BU$63:BU67))),0),"")</f>
        <v/>
      </c>
      <c r="BV68" s="153" t="str">
        <f ca="1">IF(BV$4&lt;&gt;"",IF(AND(BV$63&lt;0,OFFSET(BV$30,0,$E68)&lt;&gt;"",OFFSET(BV$30,0,$E68)&gt;0),
IF((SUM(BV$63:BV67)+OFFSET(BV$30,0,$E68)-IF(COLUMN(BU$64)&gt;=COLUMN($F$64),BU69,0)-IF(COLUMN(BT$64)&gt;=COLUMN($F$64),BT70,0)-IF(COLUMN(BS$64)&gt;=COLUMN($F$64),BS71,0)-IF(COLUMN(BR$64)&gt;=COLUMN($F$64),BR72,0)-IF(COLUMN(BQ$64)&gt;=COLUMN($F$64),BQ73,0)-IF(COLUMN(BP$64)&gt;=COLUMN($F$64),BP74,0))&lt;0,OFFSET(BV$30,0,$E68)-IF(COLUMN(BU$64)&gt;=COLUMN($F$64),BU69,0)-IF(COLUMN(BT$64)&gt;=COLUMN($F$64),BT70,0)-IF(COLUMN(BS$64)&gt;=COLUMN($F$64),BS71,0)-IF(COLUMN(BR$64)&gt;=COLUMN($F$64),BR72,0)-IF(COLUMN(BQ$64)&gt;=COLUMN($F$64),BQ73,0)-IF(COLUMN(BP$64)&gt;=COLUMN($F$64),BP74,0),ABS(SUM(BV$63:BV67))),0),"")</f>
        <v/>
      </c>
      <c r="BW68" s="153" t="str">
        <f ca="1">IF(BW$4&lt;&gt;"",IF(AND(BW$63&lt;0,OFFSET(BW$30,0,$E68)&lt;&gt;"",OFFSET(BW$30,0,$E68)&gt;0),
IF((SUM(BW$63:BW67)+OFFSET(BW$30,0,$E68)-IF(COLUMN(BV$64)&gt;=COLUMN($F$64),BV69,0)-IF(COLUMN(BU$64)&gt;=COLUMN($F$64),BU70,0)-IF(COLUMN(BT$64)&gt;=COLUMN($F$64),BT71,0)-IF(COLUMN(BS$64)&gt;=COLUMN($F$64),BS72,0)-IF(COLUMN(BR$64)&gt;=COLUMN($F$64),BR73,0)-IF(COLUMN(BQ$64)&gt;=COLUMN($F$64),BQ74,0))&lt;0,OFFSET(BW$30,0,$E68)-IF(COLUMN(BV$64)&gt;=COLUMN($F$64),BV69,0)-IF(COLUMN(BU$64)&gt;=COLUMN($F$64),BU70,0)-IF(COLUMN(BT$64)&gt;=COLUMN($F$64),BT71,0)-IF(COLUMN(BS$64)&gt;=COLUMN($F$64),BS72,0)-IF(COLUMN(BR$64)&gt;=COLUMN($F$64),BR73,0)-IF(COLUMN(BQ$64)&gt;=COLUMN($F$64),BQ74,0),ABS(SUM(BW$63:BW67))),0),"")</f>
        <v/>
      </c>
      <c r="BX68" s="153" t="str">
        <f ca="1">IF(BX$4&lt;&gt;"",IF(AND(BX$63&lt;0,OFFSET(BX$30,0,$E68)&lt;&gt;"",OFFSET(BX$30,0,$E68)&gt;0),
IF((SUM(BX$63:BX67)+OFFSET(BX$30,0,$E68)-IF(COLUMN(BW$64)&gt;=COLUMN($F$64),BW69,0)-IF(COLUMN(BV$64)&gt;=COLUMN($F$64),BV70,0)-IF(COLUMN(BU$64)&gt;=COLUMN($F$64),BU71,0)-IF(COLUMN(BT$64)&gt;=COLUMN($F$64),BT72,0)-IF(COLUMN(BS$64)&gt;=COLUMN($F$64),BS73,0)-IF(COLUMN(BR$64)&gt;=COLUMN($F$64),BR74,0))&lt;0,OFFSET(BX$30,0,$E68)-IF(COLUMN(BW$64)&gt;=COLUMN($F$64),BW69,0)-IF(COLUMN(BV$64)&gt;=COLUMN($F$64),BV70,0)-IF(COLUMN(BU$64)&gt;=COLUMN($F$64),BU71,0)-IF(COLUMN(BT$64)&gt;=COLUMN($F$64),BT72,0)-IF(COLUMN(BS$64)&gt;=COLUMN($F$64),BS73,0)-IF(COLUMN(BR$64)&gt;=COLUMN($F$64),BR74,0),ABS(SUM(BX$63:BX67))),0),"")</f>
        <v/>
      </c>
      <c r="BY68" s="153" t="str">
        <f ca="1">IF(BY$4&lt;&gt;"",IF(AND(BY$63&lt;0,OFFSET(BY$30,0,$E68)&lt;&gt;"",OFFSET(BY$30,0,$E68)&gt;0),
IF((SUM(BY$63:BY67)+OFFSET(BY$30,0,$E68)-IF(COLUMN(BX$64)&gt;=COLUMN($F$64),BX69,0)-IF(COLUMN(BW$64)&gt;=COLUMN($F$64),BW70,0)-IF(COLUMN(BV$64)&gt;=COLUMN($F$64),BV71,0)-IF(COLUMN(BU$64)&gt;=COLUMN($F$64),BU72,0)-IF(COLUMN(BT$64)&gt;=COLUMN($F$64),BT73,0)-IF(COLUMN(BS$64)&gt;=COLUMN($F$64),BS74,0))&lt;0,OFFSET(BY$30,0,$E68)-IF(COLUMN(BX$64)&gt;=COLUMN($F$64),BX69,0)-IF(COLUMN(BW$64)&gt;=COLUMN($F$64),BW70,0)-IF(COLUMN(BV$64)&gt;=COLUMN($F$64),BV71,0)-IF(COLUMN(BU$64)&gt;=COLUMN($F$64),BU72,0)-IF(COLUMN(BT$64)&gt;=COLUMN($F$64),BT73,0)-IF(COLUMN(BS$64)&gt;=COLUMN($F$64),BS74,0),ABS(SUM(BY$63:BY67))),0),"")</f>
        <v/>
      </c>
      <c r="BZ68" s="153" t="str">
        <f ca="1">IF(BZ$4&lt;&gt;"",IF(AND(BZ$63&lt;0,OFFSET(BZ$30,0,$E68)&lt;&gt;"",OFFSET(BZ$30,0,$E68)&gt;0),
IF((SUM(BZ$63:BZ67)+OFFSET(BZ$30,0,$E68)-IF(COLUMN(BY$64)&gt;=COLUMN($F$64),BY69,0)-IF(COLUMN(BX$64)&gt;=COLUMN($F$64),BX70,0)-IF(COLUMN(BW$64)&gt;=COLUMN($F$64),BW71,0)-IF(COLUMN(BV$64)&gt;=COLUMN($F$64),BV72,0)-IF(COLUMN(BU$64)&gt;=COLUMN($F$64),BU73,0)-IF(COLUMN(BT$64)&gt;=COLUMN($F$64),BT74,0))&lt;0,OFFSET(BZ$30,0,$E68)-IF(COLUMN(BY$64)&gt;=COLUMN($F$64),BY69,0)-IF(COLUMN(BX$64)&gt;=COLUMN($F$64),BX70,0)-IF(COLUMN(BW$64)&gt;=COLUMN($F$64),BW71,0)-IF(COLUMN(BV$64)&gt;=COLUMN($F$64),BV72,0)-IF(COLUMN(BU$64)&gt;=COLUMN($F$64),BU73,0)-IF(COLUMN(BT$64)&gt;=COLUMN($F$64),BT74,0),ABS(SUM(BZ$63:BZ67))),0),"")</f>
        <v/>
      </c>
      <c r="CA68" s="153" t="str">
        <f ca="1">IF(CA$4&lt;&gt;"",IF(AND(CA$63&lt;0,OFFSET(CA$30,0,$E68)&lt;&gt;"",OFFSET(CA$30,0,$E68)&gt;0),
IF((SUM(CA$63:CA67)+OFFSET(CA$30,0,$E68)-IF(COLUMN(BZ$64)&gt;=COLUMN($F$64),BZ69,0)-IF(COLUMN(BY$64)&gt;=COLUMN($F$64),BY70,0)-IF(COLUMN(BX$64)&gt;=COLUMN($F$64),BX71,0)-IF(COLUMN(BW$64)&gt;=COLUMN($F$64),BW72,0)-IF(COLUMN(BV$64)&gt;=COLUMN($F$64),BV73,0)-IF(COLUMN(BU$64)&gt;=COLUMN($F$64),BU74,0))&lt;0,OFFSET(CA$30,0,$E68)-IF(COLUMN(BZ$64)&gt;=COLUMN($F$64),BZ69,0)-IF(COLUMN(BY$64)&gt;=COLUMN($F$64),BY70,0)-IF(COLUMN(BX$64)&gt;=COLUMN($F$64),BX71,0)-IF(COLUMN(BW$64)&gt;=COLUMN($F$64),BW72,0)-IF(COLUMN(BV$64)&gt;=COLUMN($F$64),BV73,0)-IF(COLUMN(BU$64)&gt;=COLUMN($F$64),BU74,0),ABS(SUM(CA$63:CA67))),0),"")</f>
        <v/>
      </c>
      <c r="CB68" s="153" t="str">
        <f ca="1">IF(CB$4&lt;&gt;"",IF(AND(CB$63&lt;0,OFFSET(CB$30,0,$E68)&lt;&gt;"",OFFSET(CB$30,0,$E68)&gt;0),
IF((SUM(CB$63:CB67)+OFFSET(CB$30,0,$E68)-IF(COLUMN(CA$64)&gt;=COLUMN($F$64),CA69,0)-IF(COLUMN(BZ$64)&gt;=COLUMN($F$64),BZ70,0)-IF(COLUMN(BY$64)&gt;=COLUMN($F$64),BY71,0)-IF(COLUMN(BX$64)&gt;=COLUMN($F$64),BX72,0)-IF(COLUMN(BW$64)&gt;=COLUMN($F$64),BW73,0)-IF(COLUMN(BV$64)&gt;=COLUMN($F$64),BV74,0))&lt;0,OFFSET(CB$30,0,$E68)-IF(COLUMN(CA$64)&gt;=COLUMN($F$64),CA69,0)-IF(COLUMN(BZ$64)&gt;=COLUMN($F$64),BZ70,0)-IF(COLUMN(BY$64)&gt;=COLUMN($F$64),BY71,0)-IF(COLUMN(BX$64)&gt;=COLUMN($F$64),BX72,0)-IF(COLUMN(BW$64)&gt;=COLUMN($F$64),BW73,0)-IF(COLUMN(BV$64)&gt;=COLUMN($F$64),BV74,0),ABS(SUM(CB$63:CB67))),0),"")</f>
        <v/>
      </c>
      <c r="CC68" s="153" t="str">
        <f ca="1">IF(CC$4&lt;&gt;"",IF(AND(CC$63&lt;0,OFFSET(CC$30,0,$E68)&lt;&gt;"",OFFSET(CC$30,0,$E68)&gt;0),
IF((SUM(CC$63:CC67)+OFFSET(CC$30,0,$E68)-IF(COLUMN(CB$64)&gt;=COLUMN($F$64),CB69,0)-IF(COLUMN(CA$64)&gt;=COLUMN($F$64),CA70,0)-IF(COLUMN(BZ$64)&gt;=COLUMN($F$64),BZ71,0)-IF(COLUMN(BY$64)&gt;=COLUMN($F$64),BY72,0)-IF(COLUMN(BX$64)&gt;=COLUMN($F$64),BX73,0)-IF(COLUMN(BW$64)&gt;=COLUMN($F$64),BW74,0))&lt;0,OFFSET(CC$30,0,$E68)-IF(COLUMN(CB$64)&gt;=COLUMN($F$64),CB69,0)-IF(COLUMN(CA$64)&gt;=COLUMN($F$64),CA70,0)-IF(COLUMN(BZ$64)&gt;=COLUMN($F$64),BZ71,0)-IF(COLUMN(BY$64)&gt;=COLUMN($F$64),BY72,0)-IF(COLUMN(BX$64)&gt;=COLUMN($F$64),BX73,0)-IF(COLUMN(BW$64)&gt;=COLUMN($F$64),BW74,0),ABS(SUM(CC$63:CC67))),0),"")</f>
        <v/>
      </c>
      <c r="CD68" s="153" t="str">
        <f ca="1">IF(CD$4&lt;&gt;"",IF(AND(CD$63&lt;0,OFFSET(CD$30,0,$E68)&lt;&gt;"",OFFSET(CD$30,0,$E68)&gt;0),
IF((SUM(CD$63:CD67)+OFFSET(CD$30,0,$E68)-IF(COLUMN(CC$64)&gt;=COLUMN($F$64),CC69,0)-IF(COLUMN(CB$64)&gt;=COLUMN($F$64),CB70,0)-IF(COLUMN(CA$64)&gt;=COLUMN($F$64),CA71,0)-IF(COLUMN(BZ$64)&gt;=COLUMN($F$64),BZ72,0)-IF(COLUMN(BY$64)&gt;=COLUMN($F$64),BY73,0)-IF(COLUMN(BX$64)&gt;=COLUMN($F$64),BX74,0))&lt;0,OFFSET(CD$30,0,$E68)-IF(COLUMN(CC$64)&gt;=COLUMN($F$64),CC69,0)-IF(COLUMN(CB$64)&gt;=COLUMN($F$64),CB70,0)-IF(COLUMN(CA$64)&gt;=COLUMN($F$64),CA71,0)-IF(COLUMN(BZ$64)&gt;=COLUMN($F$64),BZ72,0)-IF(COLUMN(BY$64)&gt;=COLUMN($F$64),BY73,0)-IF(COLUMN(BX$64)&gt;=COLUMN($F$64),BX74,0),ABS(SUM(CD$63:CD67))),0),"")</f>
        <v/>
      </c>
      <c r="CE68" s="153" t="str">
        <f ca="1">IF(CE$4&lt;&gt;"",IF(AND(CE$63&lt;0,OFFSET(CE$30,0,$E68)&lt;&gt;"",OFFSET(CE$30,0,$E68)&gt;0),
IF((SUM(CE$63:CE67)+OFFSET(CE$30,0,$E68)-IF(COLUMN(CD$64)&gt;=COLUMN($F$64),CD69,0)-IF(COLUMN(CC$64)&gt;=COLUMN($F$64),CC70,0)-IF(COLUMN(CB$64)&gt;=COLUMN($F$64),CB71,0)-IF(COLUMN(CA$64)&gt;=COLUMN($F$64),CA72,0)-IF(COLUMN(BZ$64)&gt;=COLUMN($F$64),BZ73,0)-IF(COLUMN(BY$64)&gt;=COLUMN($F$64),BY74,0))&lt;0,OFFSET(CE$30,0,$E68)-IF(COLUMN(CD$64)&gt;=COLUMN($F$64),CD69,0)-IF(COLUMN(CC$64)&gt;=COLUMN($F$64),CC70,0)-IF(COLUMN(CB$64)&gt;=COLUMN($F$64),CB71,0)-IF(COLUMN(CA$64)&gt;=COLUMN($F$64),CA72,0)-IF(COLUMN(BZ$64)&gt;=COLUMN($F$64),BZ73,0)-IF(COLUMN(BY$64)&gt;=COLUMN($F$64),BY74,0),ABS(SUM(CE$63:CE67))),0),"")</f>
        <v/>
      </c>
      <c r="CF68" s="153" t="str">
        <f ca="1">IF(CF$4&lt;&gt;"",IF(AND(CF$63&lt;0,OFFSET(CF$30,0,$E68)&lt;&gt;"",OFFSET(CF$30,0,$E68)&gt;0),
IF((SUM(CF$63:CF67)+OFFSET(CF$30,0,$E68)-IF(COLUMN(CE$64)&gt;=COLUMN($F$64),CE69,0)-IF(COLUMN(CD$64)&gt;=COLUMN($F$64),CD70,0)-IF(COLUMN(CC$64)&gt;=COLUMN($F$64),CC71,0)-IF(COLUMN(CB$64)&gt;=COLUMN($F$64),CB72,0)-IF(COLUMN(CA$64)&gt;=COLUMN($F$64),CA73,0)-IF(COLUMN(BZ$64)&gt;=COLUMN($F$64),BZ74,0))&lt;0,OFFSET(CF$30,0,$E68)-IF(COLUMN(CE$64)&gt;=COLUMN($F$64),CE69,0)-IF(COLUMN(CD$64)&gt;=COLUMN($F$64),CD70,0)-IF(COLUMN(CC$64)&gt;=COLUMN($F$64),CC71,0)-IF(COLUMN(CB$64)&gt;=COLUMN($F$64),CB72,0)-IF(COLUMN(CA$64)&gt;=COLUMN($F$64),CA73,0)-IF(COLUMN(BZ$64)&gt;=COLUMN($F$64),BZ74,0),ABS(SUM(CF$63:CF67))),0),"")</f>
        <v/>
      </c>
      <c r="CG68" s="153" t="str">
        <f ca="1">IF(CG$4&lt;&gt;"",IF(AND(CG$63&lt;0,OFFSET(CG$30,0,$E68)&lt;&gt;"",OFFSET(CG$30,0,$E68)&gt;0),
IF((SUM(CG$63:CG67)+OFFSET(CG$30,0,$E68)-IF(COLUMN(CF$64)&gt;=COLUMN($F$64),CF69,0)-IF(COLUMN(CE$64)&gt;=COLUMN($F$64),CE70,0)-IF(COLUMN(CD$64)&gt;=COLUMN($F$64),CD71,0)-IF(COLUMN(CC$64)&gt;=COLUMN($F$64),CC72,0)-IF(COLUMN(CB$64)&gt;=COLUMN($F$64),CB73,0)-IF(COLUMN(CA$64)&gt;=COLUMN($F$64),CA74,0))&lt;0,OFFSET(CG$30,0,$E68)-IF(COLUMN(CF$64)&gt;=COLUMN($F$64),CF69,0)-IF(COLUMN(CE$64)&gt;=COLUMN($F$64),CE70,0)-IF(COLUMN(CD$64)&gt;=COLUMN($F$64),CD71,0)-IF(COLUMN(CC$64)&gt;=COLUMN($F$64),CC72,0)-IF(COLUMN(CB$64)&gt;=COLUMN($F$64),CB73,0)-IF(COLUMN(CA$64)&gt;=COLUMN($F$64),CA74,0),ABS(SUM(CG$63:CG67))),0),"")</f>
        <v/>
      </c>
      <c r="CH68" s="153" t="str">
        <f ca="1">IF(CH$4&lt;&gt;"",IF(AND(CH$63&lt;0,OFFSET(CH$30,0,$E68)&lt;&gt;"",OFFSET(CH$30,0,$E68)&gt;0),
IF((SUM(CH$63:CH67)+OFFSET(CH$30,0,$E68)-IF(COLUMN(CG$64)&gt;=COLUMN($F$64),CG69,0)-IF(COLUMN(CF$64)&gt;=COLUMN($F$64),CF70,0)-IF(COLUMN(CE$64)&gt;=COLUMN($F$64),CE71,0)-IF(COLUMN(CD$64)&gt;=COLUMN($F$64),CD72,0)-IF(COLUMN(CC$64)&gt;=COLUMN($F$64),CC73,0)-IF(COLUMN(CB$64)&gt;=COLUMN($F$64),CB74,0))&lt;0,OFFSET(CH$30,0,$E68)-IF(COLUMN(CG$64)&gt;=COLUMN($F$64),CG69,0)-IF(COLUMN(CF$64)&gt;=COLUMN($F$64),CF70,0)-IF(COLUMN(CE$64)&gt;=COLUMN($F$64),CE71,0)-IF(COLUMN(CD$64)&gt;=COLUMN($F$64),CD72,0)-IF(COLUMN(CC$64)&gt;=COLUMN($F$64),CC73,0)-IF(COLUMN(CB$64)&gt;=COLUMN($F$64),CB74,0),ABS(SUM(CH$63:CH67))),0),"")</f>
        <v/>
      </c>
      <c r="CI68" s="153" t="str">
        <f ca="1">IF(CI$4&lt;&gt;"",IF(AND(CI$63&lt;0,OFFSET(CI$30,0,$E68)&lt;&gt;"",OFFSET(CI$30,0,$E68)&gt;0),
IF((SUM(CI$63:CI67)+OFFSET(CI$30,0,$E68)-IF(COLUMN(CH$64)&gt;=COLUMN($F$64),CH69,0)-IF(COLUMN(CG$64)&gt;=COLUMN($F$64),CG70,0)-IF(COLUMN(CF$64)&gt;=COLUMN($F$64),CF71,0)-IF(COLUMN(CE$64)&gt;=COLUMN($F$64),CE72,0)-IF(COLUMN(CD$64)&gt;=COLUMN($F$64),CD73,0)-IF(COLUMN(CC$64)&gt;=COLUMN($F$64),CC74,0))&lt;0,OFFSET(CI$30,0,$E68)-IF(COLUMN(CH$64)&gt;=COLUMN($F$64),CH69,0)-IF(COLUMN(CG$64)&gt;=COLUMN($F$64),CG70,0)-IF(COLUMN(CF$64)&gt;=COLUMN($F$64),CF71,0)-IF(COLUMN(CE$64)&gt;=COLUMN($F$64),CE72,0)-IF(COLUMN(CD$64)&gt;=COLUMN($F$64),CD73,0)-IF(COLUMN(CC$64)&gt;=COLUMN($F$64),CC74,0),ABS(SUM(CI$63:CI67))),0),"")</f>
        <v/>
      </c>
      <c r="CJ68" s="153" t="str">
        <f ca="1">IF(CJ$4&lt;&gt;"",IF(AND(CJ$63&lt;0,OFFSET(CJ$30,0,$E68)&lt;&gt;"",OFFSET(CJ$30,0,$E68)&gt;0),
IF((SUM(CJ$63:CJ67)+OFFSET(CJ$30,0,$E68)-IF(COLUMN(CI$64)&gt;=COLUMN($F$64),CI69,0)-IF(COLUMN(CH$64)&gt;=COLUMN($F$64),CH70,0)-IF(COLUMN(CG$64)&gt;=COLUMN($F$64),CG71,0)-IF(COLUMN(CF$64)&gt;=COLUMN($F$64),CF72,0)-IF(COLUMN(CE$64)&gt;=COLUMN($F$64),CE73,0)-IF(COLUMN(CD$64)&gt;=COLUMN($F$64),CD74,0))&lt;0,OFFSET(CJ$30,0,$E68)-IF(COLUMN(CI$64)&gt;=COLUMN($F$64),CI69,0)-IF(COLUMN(CH$64)&gt;=COLUMN($F$64),CH70,0)-IF(COLUMN(CG$64)&gt;=COLUMN($F$64),CG71,0)-IF(COLUMN(CF$64)&gt;=COLUMN($F$64),CF72,0)-IF(COLUMN(CE$64)&gt;=COLUMN($F$64),CE73,0)-IF(COLUMN(CD$64)&gt;=COLUMN($F$64),CD74,0),ABS(SUM(CJ$63:CJ67))),0),"")</f>
        <v/>
      </c>
      <c r="CK68" s="153" t="str">
        <f ca="1">IF(CK$4&lt;&gt;"",IF(AND(CK$63&lt;0,OFFSET(CK$30,0,$E68)&lt;&gt;"",OFFSET(CK$30,0,$E68)&gt;0),
IF((SUM(CK$63:CK67)+OFFSET(CK$30,0,$E68)-IF(COLUMN(CJ$64)&gt;=COLUMN($F$64),CJ69,0)-IF(COLUMN(CI$64)&gt;=COLUMN($F$64),CI70,0)-IF(COLUMN(CH$64)&gt;=COLUMN($F$64),CH71,0)-IF(COLUMN(CG$64)&gt;=COLUMN($F$64),CG72,0)-IF(COLUMN(CF$64)&gt;=COLUMN($F$64),CF73,0)-IF(COLUMN(CE$64)&gt;=COLUMN($F$64),CE74,0))&lt;0,OFFSET(CK$30,0,$E68)-IF(COLUMN(CJ$64)&gt;=COLUMN($F$64),CJ69,0)-IF(COLUMN(CI$64)&gt;=COLUMN($F$64),CI70,0)-IF(COLUMN(CH$64)&gt;=COLUMN($F$64),CH71,0)-IF(COLUMN(CG$64)&gt;=COLUMN($F$64),CG72,0)-IF(COLUMN(CF$64)&gt;=COLUMN($F$64),CF73,0)-IF(COLUMN(CE$64)&gt;=COLUMN($F$64),CE74,0),ABS(SUM(CK$63:CK67))),0),"")</f>
        <v/>
      </c>
      <c r="CL68" s="153" t="str">
        <f ca="1">IF(CL$4&lt;&gt;"",IF(AND(CL$63&lt;0,OFFSET(CL$30,0,$E68)&lt;&gt;"",OFFSET(CL$30,0,$E68)&gt;0),
IF((SUM(CL$63:CL67)+OFFSET(CL$30,0,$E68)-IF(COLUMN(CK$64)&gt;=COLUMN($F$64),CK69,0)-IF(COLUMN(CJ$64)&gt;=COLUMN($F$64),CJ70,0)-IF(COLUMN(CI$64)&gt;=COLUMN($F$64),CI71,0)-IF(COLUMN(CH$64)&gt;=COLUMN($F$64),CH72,0)-IF(COLUMN(CG$64)&gt;=COLUMN($F$64),CG73,0)-IF(COLUMN(CF$64)&gt;=COLUMN($F$64),CF74,0))&lt;0,OFFSET(CL$30,0,$E68)-IF(COLUMN(CK$64)&gt;=COLUMN($F$64),CK69,0)-IF(COLUMN(CJ$64)&gt;=COLUMN($F$64),CJ70,0)-IF(COLUMN(CI$64)&gt;=COLUMN($F$64),CI71,0)-IF(COLUMN(CH$64)&gt;=COLUMN($F$64),CH72,0)-IF(COLUMN(CG$64)&gt;=COLUMN($F$64),CG73,0)-IF(COLUMN(CF$64)&gt;=COLUMN($F$64),CF74,0),ABS(SUM(CL$63:CL67))),0),"")</f>
        <v/>
      </c>
      <c r="CM68" s="153" t="str">
        <f ca="1">IF(CM$4&lt;&gt;"",IF(AND(CM$63&lt;0,OFFSET(CM$30,0,$E68)&lt;&gt;"",OFFSET(CM$30,0,$E68)&gt;0),
IF((SUM(CM$63:CM67)+OFFSET(CM$30,0,$E68)-IF(COLUMN(CL$64)&gt;=COLUMN($F$64),CL69,0)-IF(COLUMN(CK$64)&gt;=COLUMN($F$64),CK70,0)-IF(COLUMN(CJ$64)&gt;=COLUMN($F$64),CJ71,0)-IF(COLUMN(CI$64)&gt;=COLUMN($F$64),CI72,0)-IF(COLUMN(CH$64)&gt;=COLUMN($F$64),CH73,0)-IF(COLUMN(CG$64)&gt;=COLUMN($F$64),CG74,0))&lt;0,OFFSET(CM$30,0,$E68)-IF(COLUMN(CL$64)&gt;=COLUMN($F$64),CL69,0)-IF(COLUMN(CK$64)&gt;=COLUMN($F$64),CK70,0)-IF(COLUMN(CJ$64)&gt;=COLUMN($F$64),CJ71,0)-IF(COLUMN(CI$64)&gt;=COLUMN($F$64),CI72,0)-IF(COLUMN(CH$64)&gt;=COLUMN($F$64),CH73,0)-IF(COLUMN(CG$64)&gt;=COLUMN($F$64),CG74,0),ABS(SUM(CM$63:CM67))),0),"")</f>
        <v/>
      </c>
      <c r="CN68" s="153" t="str">
        <f ca="1">IF(CN$4&lt;&gt;"",IF(AND(CN$63&lt;0,OFFSET(CN$30,0,$E68)&lt;&gt;"",OFFSET(CN$30,0,$E68)&gt;0),
IF((SUM(CN$63:CN67)+OFFSET(CN$30,0,$E68)-IF(COLUMN(CM$64)&gt;=COLUMN($F$64),CM69,0)-IF(COLUMN(CL$64)&gt;=COLUMN($F$64),CL70,0)-IF(COLUMN(CK$64)&gt;=COLUMN($F$64),CK71,0)-IF(COLUMN(CJ$64)&gt;=COLUMN($F$64),CJ72,0)-IF(COLUMN(CI$64)&gt;=COLUMN($F$64),CI73,0)-IF(COLUMN(CH$64)&gt;=COLUMN($F$64),CH74,0))&lt;0,OFFSET(CN$30,0,$E68)-IF(COLUMN(CM$64)&gt;=COLUMN($F$64),CM69,0)-IF(COLUMN(CL$64)&gt;=COLUMN($F$64),CL70,0)-IF(COLUMN(CK$64)&gt;=COLUMN($F$64),CK71,0)-IF(COLUMN(CJ$64)&gt;=COLUMN($F$64),CJ72,0)-IF(COLUMN(CI$64)&gt;=COLUMN($F$64),CI73,0)-IF(COLUMN(CH$64)&gt;=COLUMN($F$64),CH74,0),ABS(SUM(CN$63:CN67))),0),"")</f>
        <v/>
      </c>
      <c r="CO68" s="153" t="str">
        <f ca="1">IF(CO$4&lt;&gt;"",IF(AND(CO$63&lt;0,OFFSET(CO$30,0,$E68)&lt;&gt;"",OFFSET(CO$30,0,$E68)&gt;0),
IF((SUM(CO$63:CO67)+OFFSET(CO$30,0,$E68)-IF(COLUMN(CN$64)&gt;=COLUMN($F$64),CN69,0)-IF(COLUMN(CM$64)&gt;=COLUMN($F$64),CM70,0)-IF(COLUMN(CL$64)&gt;=COLUMN($F$64),CL71,0)-IF(COLUMN(CK$64)&gt;=COLUMN($F$64),CK72,0)-IF(COLUMN(CJ$64)&gt;=COLUMN($F$64),CJ73,0)-IF(COLUMN(CI$64)&gt;=COLUMN($F$64),CI74,0))&lt;0,OFFSET(CO$30,0,$E68)-IF(COLUMN(CN$64)&gt;=COLUMN($F$64),CN69,0)-IF(COLUMN(CM$64)&gt;=COLUMN($F$64),CM70,0)-IF(COLUMN(CL$64)&gt;=COLUMN($F$64),CL71,0)-IF(COLUMN(CK$64)&gt;=COLUMN($F$64),CK72,0)-IF(COLUMN(CJ$64)&gt;=COLUMN($F$64),CJ73,0)-IF(COLUMN(CI$64)&gt;=COLUMN($F$64),CI74,0),ABS(SUM(CO$63:CO67))),0),"")</f>
        <v/>
      </c>
      <c r="CP68" s="153" t="str">
        <f ca="1">IF(CP$4&lt;&gt;"",IF(AND(CP$63&lt;0,OFFSET(CP$30,0,$E68)&lt;&gt;"",OFFSET(CP$30,0,$E68)&gt;0),
IF((SUM(CP$63:CP67)+OFFSET(CP$30,0,$E68)-IF(COLUMN(CO$64)&gt;=COLUMN($F$64),CO69,0)-IF(COLUMN(CN$64)&gt;=COLUMN($F$64),CN70,0)-IF(COLUMN(CM$64)&gt;=COLUMN($F$64),CM71,0)-IF(COLUMN(CL$64)&gt;=COLUMN($F$64),CL72,0)-IF(COLUMN(CK$64)&gt;=COLUMN($F$64),CK73,0)-IF(COLUMN(CJ$64)&gt;=COLUMN($F$64),CJ74,0))&lt;0,OFFSET(CP$30,0,$E68)-IF(COLUMN(CO$64)&gt;=COLUMN($F$64),CO69,0)-IF(COLUMN(CN$64)&gt;=COLUMN($F$64),CN70,0)-IF(COLUMN(CM$64)&gt;=COLUMN($F$64),CM71,0)-IF(COLUMN(CL$64)&gt;=COLUMN($F$64),CL72,0)-IF(COLUMN(CK$64)&gt;=COLUMN($F$64),CK73,0)-IF(COLUMN(CJ$64)&gt;=COLUMN($F$64),CJ74,0),ABS(SUM(CP$63:CP67))),0),"")</f>
        <v/>
      </c>
      <c r="CQ68" s="153" t="str">
        <f ca="1">IF(CQ$4&lt;&gt;"",IF(AND(CQ$63&lt;0,OFFSET(CQ$30,0,$E68)&lt;&gt;"",OFFSET(CQ$30,0,$E68)&gt;0),
IF((SUM(CQ$63:CQ67)+OFFSET(CQ$30,0,$E68)-IF(COLUMN(CP$64)&gt;=COLUMN($F$64),CP69,0)-IF(COLUMN(CO$64)&gt;=COLUMN($F$64),CO70,0)-IF(COLUMN(CN$64)&gt;=COLUMN($F$64),CN71,0)-IF(COLUMN(CM$64)&gt;=COLUMN($F$64),CM72,0)-IF(COLUMN(CL$64)&gt;=COLUMN($F$64),CL73,0)-IF(COLUMN(CK$64)&gt;=COLUMN($F$64),CK74,0))&lt;0,OFFSET(CQ$30,0,$E68)-IF(COLUMN(CP$64)&gt;=COLUMN($F$64),CP69,0)-IF(COLUMN(CO$64)&gt;=COLUMN($F$64),CO70,0)-IF(COLUMN(CN$64)&gt;=COLUMN($F$64),CN71,0)-IF(COLUMN(CM$64)&gt;=COLUMN($F$64),CM72,0)-IF(COLUMN(CL$64)&gt;=COLUMN($F$64),CL73,0)-IF(COLUMN(CK$64)&gt;=COLUMN($F$64),CK74,0),ABS(SUM(CQ$63:CQ67))),0),"")</f>
        <v/>
      </c>
      <c r="CR68" s="153" t="str">
        <f ca="1">IF(CR$4&lt;&gt;"",IF(AND(CR$63&lt;0,OFFSET(CR$30,0,$E68)&lt;&gt;"",OFFSET(CR$30,0,$E68)&gt;0),
IF((SUM(CR$63:CR67)+OFFSET(CR$30,0,$E68)-IF(COLUMN(CQ$64)&gt;=COLUMN($F$64),CQ69,0)-IF(COLUMN(CP$64)&gt;=COLUMN($F$64),CP70,0)-IF(COLUMN(CO$64)&gt;=COLUMN($F$64),CO71,0)-IF(COLUMN(CN$64)&gt;=COLUMN($F$64),CN72,0)-IF(COLUMN(CM$64)&gt;=COLUMN($F$64),CM73,0)-IF(COLUMN(CL$64)&gt;=COLUMN($F$64),CL74,0))&lt;0,OFFSET(CR$30,0,$E68)-IF(COLUMN(CQ$64)&gt;=COLUMN($F$64),CQ69,0)-IF(COLUMN(CP$64)&gt;=COLUMN($F$64),CP70,0)-IF(COLUMN(CO$64)&gt;=COLUMN($F$64),CO71,0)-IF(COLUMN(CN$64)&gt;=COLUMN($F$64),CN72,0)-IF(COLUMN(CM$64)&gt;=COLUMN($F$64),CM73,0)-IF(COLUMN(CL$64)&gt;=COLUMN($F$64),CL74,0),ABS(SUM(CR$63:CR67))),0),"")</f>
        <v/>
      </c>
      <c r="CS68" s="153" t="str">
        <f ca="1">IF(CS$4&lt;&gt;"",IF(AND(CS$63&lt;0,OFFSET(CS$30,0,$E68)&lt;&gt;"",OFFSET(CS$30,0,$E68)&gt;0),
IF((SUM(CS$63:CS67)+OFFSET(CS$30,0,$E68)-IF(COLUMN(CR$64)&gt;=COLUMN($F$64),CR69,0)-IF(COLUMN(CQ$64)&gt;=COLUMN($F$64),CQ70,0)-IF(COLUMN(CP$64)&gt;=COLUMN($F$64),CP71,0)-IF(COLUMN(CO$64)&gt;=COLUMN($F$64),CO72,0)-IF(COLUMN(CN$64)&gt;=COLUMN($F$64),CN73,0)-IF(COLUMN(CM$64)&gt;=COLUMN($F$64),CM74,0))&lt;0,OFFSET(CS$30,0,$E68)-IF(COLUMN(CR$64)&gt;=COLUMN($F$64),CR69,0)-IF(COLUMN(CQ$64)&gt;=COLUMN($F$64),CQ70,0)-IF(COLUMN(CP$64)&gt;=COLUMN($F$64),CP71,0)-IF(COLUMN(CO$64)&gt;=COLUMN($F$64),CO72,0)-IF(COLUMN(CN$64)&gt;=COLUMN($F$64),CN73,0)-IF(COLUMN(CM$64)&gt;=COLUMN($F$64),CM74,0),ABS(SUM(CS$63:CS67))),0),"")</f>
        <v/>
      </c>
      <c r="CT68" s="153" t="str">
        <f ca="1">IF(CT$4&lt;&gt;"",IF(AND(CT$63&lt;0,OFFSET(CT$30,0,$E68)&lt;&gt;"",OFFSET(CT$30,0,$E68)&gt;0),
IF((SUM(CT$63:CT67)+OFFSET(CT$30,0,$E68)-IF(COLUMN(CS$64)&gt;=COLUMN($F$64),CS69,0)-IF(COLUMN(CR$64)&gt;=COLUMN($F$64),CR70,0)-IF(COLUMN(CQ$64)&gt;=COLUMN($F$64),CQ71,0)-IF(COLUMN(CP$64)&gt;=COLUMN($F$64),CP72,0)-IF(COLUMN(CO$64)&gt;=COLUMN($F$64),CO73,0)-IF(COLUMN(CN$64)&gt;=COLUMN($F$64),CN74,0))&lt;0,OFFSET(CT$30,0,$E68)-IF(COLUMN(CS$64)&gt;=COLUMN($F$64),CS69,0)-IF(COLUMN(CR$64)&gt;=COLUMN($F$64),CR70,0)-IF(COLUMN(CQ$64)&gt;=COLUMN($F$64),CQ71,0)-IF(COLUMN(CP$64)&gt;=COLUMN($F$64),CP72,0)-IF(COLUMN(CO$64)&gt;=COLUMN($F$64),CO73,0)-IF(COLUMN(CN$64)&gt;=COLUMN($F$64),CN74,0),ABS(SUM(CT$63:CT67))),0),"")</f>
        <v/>
      </c>
      <c r="CU68" s="153" t="str">
        <f ca="1">IF(CU$4&lt;&gt;"",IF(AND(CU$63&lt;0,OFFSET(CU$30,0,$E68)&lt;&gt;"",OFFSET(CU$30,0,$E68)&gt;0),
IF((SUM(CU$63:CU67)+OFFSET(CU$30,0,$E68)-IF(COLUMN(CT$64)&gt;=COLUMN($F$64),CT69,0)-IF(COLUMN(CS$64)&gt;=COLUMN($F$64),CS70,0)-IF(COLUMN(CR$64)&gt;=COLUMN($F$64),CR71,0)-IF(COLUMN(CQ$64)&gt;=COLUMN($F$64),CQ72,0)-IF(COLUMN(CP$64)&gt;=COLUMN($F$64),CP73,0)-IF(COLUMN(CO$64)&gt;=COLUMN($F$64),CO74,0))&lt;0,OFFSET(CU$30,0,$E68)-IF(COLUMN(CT$64)&gt;=COLUMN($F$64),CT69,0)-IF(COLUMN(CS$64)&gt;=COLUMN($F$64),CS70,0)-IF(COLUMN(CR$64)&gt;=COLUMN($F$64),CR71,0)-IF(COLUMN(CQ$64)&gt;=COLUMN($F$64),CQ72,0)-IF(COLUMN(CP$64)&gt;=COLUMN($F$64),CP73,0)-IF(COLUMN(CO$64)&gt;=COLUMN($F$64),CO74,0),ABS(SUM(CU$63:CU67))),0),"")</f>
        <v/>
      </c>
      <c r="CV68" s="153" t="str">
        <f ca="1">IF(CV$4&lt;&gt;"",IF(AND(CV$63&lt;0,OFFSET(CV$30,0,$E68)&lt;&gt;"",OFFSET(CV$30,0,$E68)&gt;0),
IF((SUM(CV$63:CV67)+OFFSET(CV$30,0,$E68)-IF(COLUMN(CU$64)&gt;=COLUMN($F$64),CU69,0)-IF(COLUMN(CT$64)&gt;=COLUMN($F$64),CT70,0)-IF(COLUMN(CS$64)&gt;=COLUMN($F$64),CS71,0)-IF(COLUMN(CR$64)&gt;=COLUMN($F$64),CR72,0)-IF(COLUMN(CQ$64)&gt;=COLUMN($F$64),CQ73,0)-IF(COLUMN(CP$64)&gt;=COLUMN($F$64),CP74,0))&lt;0,OFFSET(CV$30,0,$E68)-IF(COLUMN(CU$64)&gt;=COLUMN($F$64),CU69,0)-IF(COLUMN(CT$64)&gt;=COLUMN($F$64),CT70,0)-IF(COLUMN(CS$64)&gt;=COLUMN($F$64),CS71,0)-IF(COLUMN(CR$64)&gt;=COLUMN($F$64),CR72,0)-IF(COLUMN(CQ$64)&gt;=COLUMN($F$64),CQ73,0)-IF(COLUMN(CP$64)&gt;=COLUMN($F$64),CP74,0),ABS(SUM(CV$63:CV67))),0),"")</f>
        <v/>
      </c>
      <c r="CW68" s="153" t="str">
        <f ca="1">IF(CW$4&lt;&gt;"",IF(AND(CW$63&lt;0,OFFSET(CW$30,0,$E68)&lt;&gt;"",OFFSET(CW$30,0,$E68)&gt;0),
IF((SUM(CW$63:CW67)+OFFSET(CW$30,0,$E68)-IF(COLUMN(CV$64)&gt;=COLUMN($F$64),CV69,0)-IF(COLUMN(CU$64)&gt;=COLUMN($F$64),CU70,0)-IF(COLUMN(CT$64)&gt;=COLUMN($F$64),CT71,0)-IF(COLUMN(CS$64)&gt;=COLUMN($F$64),CS72,0)-IF(COLUMN(CR$64)&gt;=COLUMN($F$64),CR73,0)-IF(COLUMN(CQ$64)&gt;=COLUMN($F$64),CQ74,0))&lt;0,OFFSET(CW$30,0,$E68)-IF(COLUMN(CV$64)&gt;=COLUMN($F$64),CV69,0)-IF(COLUMN(CU$64)&gt;=COLUMN($F$64),CU70,0)-IF(COLUMN(CT$64)&gt;=COLUMN($F$64),CT71,0)-IF(COLUMN(CS$64)&gt;=COLUMN($F$64),CS72,0)-IF(COLUMN(CR$64)&gt;=COLUMN($F$64),CR73,0)-IF(COLUMN(CQ$64)&gt;=COLUMN($F$64),CQ74,0),ABS(SUM(CW$63:CW67))),0),"")</f>
        <v/>
      </c>
      <c r="CX68" s="153" t="str">
        <f ca="1">IF(CX$4&lt;&gt;"",IF(AND(CX$63&lt;0,OFFSET(CX$30,0,$E68)&lt;&gt;"",OFFSET(CX$30,0,$E68)&gt;0),
IF((SUM(CX$63:CX67)+OFFSET(CX$30,0,$E68)-IF(COLUMN(CW$64)&gt;=COLUMN($F$64),CW69,0)-IF(COLUMN(CV$64)&gt;=COLUMN($F$64),CV70,0)-IF(COLUMN(CU$64)&gt;=COLUMN($F$64),CU71,0)-IF(COLUMN(CT$64)&gt;=COLUMN($F$64),CT72,0)-IF(COLUMN(CS$64)&gt;=COLUMN($F$64),CS73,0)-IF(COLUMN(CR$64)&gt;=COLUMN($F$64),CR74,0))&lt;0,OFFSET(CX$30,0,$E68)-IF(COLUMN(CW$64)&gt;=COLUMN($F$64),CW69,0)-IF(COLUMN(CV$64)&gt;=COLUMN($F$64),CV70,0)-IF(COLUMN(CU$64)&gt;=COLUMN($F$64),CU71,0)-IF(COLUMN(CT$64)&gt;=COLUMN($F$64),CT72,0)-IF(COLUMN(CS$64)&gt;=COLUMN($F$64),CS73,0)-IF(COLUMN(CR$64)&gt;=COLUMN($F$64),CR74,0),ABS(SUM(CX$63:CX67))),0),"")</f>
        <v/>
      </c>
      <c r="CY68" s="153" t="str">
        <f ca="1">IF(CY$4&lt;&gt;"",IF(AND(CY$63&lt;0,OFFSET(CY$30,0,$E68)&lt;&gt;"",OFFSET(CY$30,0,$E68)&gt;0),
IF((SUM(CY$63:CY67)+OFFSET(CY$30,0,$E68)-IF(COLUMN(CX$64)&gt;=COLUMN($F$64),CX69,0)-IF(COLUMN(CW$64)&gt;=COLUMN($F$64),CW70,0)-IF(COLUMN(CV$64)&gt;=COLUMN($F$64),CV71,0)-IF(COLUMN(CU$64)&gt;=COLUMN($F$64),CU72,0)-IF(COLUMN(CT$64)&gt;=COLUMN($F$64),CT73,0)-IF(COLUMN(CS$64)&gt;=COLUMN($F$64),CS74,0))&lt;0,OFFSET(CY$30,0,$E68)-IF(COLUMN(CX$64)&gt;=COLUMN($F$64),CX69,0)-IF(COLUMN(CW$64)&gt;=COLUMN($F$64),CW70,0)-IF(COLUMN(CV$64)&gt;=COLUMN($F$64),CV71,0)-IF(COLUMN(CU$64)&gt;=COLUMN($F$64),CU72,0)-IF(COLUMN(CT$64)&gt;=COLUMN($F$64),CT73,0)-IF(COLUMN(CS$64)&gt;=COLUMN($F$64),CS74,0),ABS(SUM(CY$63:CY67))),0),"")</f>
        <v/>
      </c>
      <c r="CZ68" s="153" t="str">
        <f ca="1">IF(CZ$4&lt;&gt;"",IF(AND(CZ$63&lt;0,OFFSET(CZ$30,0,$E68)&lt;&gt;"",OFFSET(CZ$30,0,$E68)&gt;0),
IF((SUM(CZ$63:CZ67)+OFFSET(CZ$30,0,$E68)-IF(COLUMN(CY$64)&gt;=COLUMN($F$64),CY69,0)-IF(COLUMN(CX$64)&gt;=COLUMN($F$64),CX70,0)-IF(COLUMN(CW$64)&gt;=COLUMN($F$64),CW71,0)-IF(COLUMN(CV$64)&gt;=COLUMN($F$64),CV72,0)-IF(COLUMN(CU$64)&gt;=COLUMN($F$64),CU73,0)-IF(COLUMN(CT$64)&gt;=COLUMN($F$64),CT74,0))&lt;0,OFFSET(CZ$30,0,$E68)-IF(COLUMN(CY$64)&gt;=COLUMN($F$64),CY69,0)-IF(COLUMN(CX$64)&gt;=COLUMN($F$64),CX70,0)-IF(COLUMN(CW$64)&gt;=COLUMN($F$64),CW71,0)-IF(COLUMN(CV$64)&gt;=COLUMN($F$64),CV72,0)-IF(COLUMN(CU$64)&gt;=COLUMN($F$64),CU73,0)-IF(COLUMN(CT$64)&gt;=COLUMN($F$64),CT74,0),ABS(SUM(CZ$63:CZ67))),0),"")</f>
        <v/>
      </c>
      <c r="DA68" s="153" t="str">
        <f ca="1">IF(DA$4&lt;&gt;"",IF(AND(DA$63&lt;0,OFFSET(DA$30,0,$E68)&lt;&gt;"",OFFSET(DA$30,0,$E68)&gt;0),
IF((SUM(DA$63:DA67)+OFFSET(DA$30,0,$E68)-IF(COLUMN(CZ$64)&gt;=COLUMN($F$64),CZ69,0)-IF(COLUMN(CY$64)&gt;=COLUMN($F$64),CY70,0)-IF(COLUMN(CX$64)&gt;=COLUMN($F$64),CX71,0)-IF(COLUMN(CW$64)&gt;=COLUMN($F$64),CW72,0)-IF(COLUMN(CV$64)&gt;=COLUMN($F$64),CV73,0)-IF(COLUMN(CU$64)&gt;=COLUMN($F$64),CU74,0))&lt;0,OFFSET(DA$30,0,$E68)-IF(COLUMN(CZ$64)&gt;=COLUMN($F$64),CZ69,0)-IF(COLUMN(CY$64)&gt;=COLUMN($F$64),CY70,0)-IF(COLUMN(CX$64)&gt;=COLUMN($F$64),CX71,0)-IF(COLUMN(CW$64)&gt;=COLUMN($F$64),CW72,0)-IF(COLUMN(CV$64)&gt;=COLUMN($F$64),CV73,0)-IF(COLUMN(CU$64)&gt;=COLUMN($F$64),CU74,0),ABS(SUM(DA$63:DA67))),0),"")</f>
        <v/>
      </c>
      <c r="DB68" s="153" t="str">
        <f ca="1">IF(DB$4&lt;&gt;"",IF(AND(DB$63&lt;0,OFFSET(DB$30,0,$E68)&lt;&gt;"",OFFSET(DB$30,0,$E68)&gt;0),
IF((SUM(DB$63:DB67)+OFFSET(DB$30,0,$E68)-IF(COLUMN(DA$64)&gt;=COLUMN($F$64),DA69,0)-IF(COLUMN(CZ$64)&gt;=COLUMN($F$64),CZ70,0)-IF(COLUMN(CY$64)&gt;=COLUMN($F$64),CY71,0)-IF(COLUMN(CX$64)&gt;=COLUMN($F$64),CX72,0)-IF(COLUMN(CW$64)&gt;=COLUMN($F$64),CW73,0)-IF(COLUMN(CV$64)&gt;=COLUMN($F$64),CV74,0))&lt;0,OFFSET(DB$30,0,$E68)-IF(COLUMN(DA$64)&gt;=COLUMN($F$64),DA69,0)-IF(COLUMN(CZ$64)&gt;=COLUMN($F$64),CZ70,0)-IF(COLUMN(CY$64)&gt;=COLUMN($F$64),CY71,0)-IF(COLUMN(CX$64)&gt;=COLUMN($F$64),CX72,0)-IF(COLUMN(CW$64)&gt;=COLUMN($F$64),CW73,0)-IF(COLUMN(CV$64)&gt;=COLUMN($F$64),CV74,0),ABS(SUM(DB$63:DB67))),0),"")</f>
        <v/>
      </c>
      <c r="DC68" s="154"/>
      <c r="DD68" s="154"/>
      <c r="DE68" s="154"/>
      <c r="DF68" s="154"/>
      <c r="DG68" s="154"/>
      <c r="DH68" s="154"/>
      <c r="DI68" s="154"/>
      <c r="DJ68" s="154"/>
      <c r="DK68" s="154"/>
      <c r="DL68" s="154"/>
      <c r="DM68" s="154"/>
      <c r="DN68" s="154"/>
      <c r="DO68" s="154"/>
      <c r="DP68" s="154"/>
      <c r="DQ68" s="154"/>
      <c r="DR68" s="154"/>
      <c r="DS68" s="154"/>
      <c r="DT68" s="154"/>
      <c r="DU68" s="154"/>
      <c r="DV68" s="154"/>
      <c r="DW68" s="154"/>
      <c r="DX68" s="154"/>
      <c r="DY68" s="154"/>
      <c r="DZ68" s="154"/>
      <c r="EA68" s="154"/>
      <c r="EB68" s="154"/>
      <c r="EC68" s="154"/>
      <c r="ED68" s="154"/>
      <c r="EE68" s="154"/>
      <c r="EF68" s="154"/>
      <c r="EG68" s="154"/>
      <c r="EH68" s="154"/>
      <c r="EI68" s="154"/>
      <c r="EJ68" s="154"/>
      <c r="EK68" s="154"/>
      <c r="EL68" s="154"/>
      <c r="EM68" s="154"/>
      <c r="EN68" s="154"/>
      <c r="EO68" s="154"/>
      <c r="EP68" s="154"/>
      <c r="EQ68" s="154"/>
      <c r="ER68" s="154"/>
      <c r="ES68" s="154"/>
      <c r="ET68" s="154"/>
      <c r="EU68" s="154"/>
      <c r="EV68" s="154"/>
      <c r="EW68" s="154"/>
      <c r="EX68" s="154"/>
      <c r="EY68" s="154"/>
      <c r="EZ68" s="154"/>
      <c r="FA68" s="154"/>
      <c r="FB68" s="154"/>
      <c r="FC68" s="154"/>
      <c r="FD68" s="154"/>
      <c r="FE68" s="154"/>
      <c r="FF68" s="154"/>
      <c r="FG68" s="154"/>
      <c r="FH68" s="154"/>
      <c r="FI68" s="154"/>
      <c r="FJ68" s="154"/>
      <c r="FK68" s="154"/>
      <c r="FL68" s="154"/>
      <c r="FM68" s="154"/>
      <c r="FN68" s="154"/>
      <c r="FO68" s="154"/>
      <c r="FP68" s="154"/>
      <c r="FQ68" s="154"/>
      <c r="FR68" s="154"/>
      <c r="FS68" s="154"/>
      <c r="FT68" s="154"/>
      <c r="FU68" s="154"/>
      <c r="FV68" s="154"/>
      <c r="FW68" s="154"/>
      <c r="FX68" s="154"/>
      <c r="FY68" s="154"/>
      <c r="FZ68" s="154"/>
      <c r="GA68" s="154"/>
      <c r="GB68" s="154"/>
      <c r="GC68" s="154"/>
      <c r="GD68" s="154"/>
      <c r="GE68" s="154"/>
      <c r="GF68" s="154"/>
      <c r="GG68" s="154"/>
      <c r="GH68" s="154"/>
      <c r="GI68" s="154"/>
      <c r="GJ68" s="154"/>
      <c r="GK68" s="154"/>
      <c r="GL68" s="154"/>
      <c r="GM68" s="154"/>
      <c r="GN68" s="154"/>
      <c r="GO68" s="154"/>
      <c r="GP68" s="154"/>
      <c r="GQ68" s="154"/>
      <c r="GR68" s="154"/>
      <c r="GS68" s="154"/>
      <c r="GT68" s="154"/>
      <c r="GU68" s="154"/>
      <c r="GV68" s="154"/>
      <c r="GW68" s="154"/>
      <c r="GX68" s="154"/>
      <c r="GY68" s="154"/>
      <c r="GZ68" s="154"/>
      <c r="HA68" s="154"/>
      <c r="HB68" s="154"/>
      <c r="HC68" s="154"/>
      <c r="HD68" s="154"/>
      <c r="HE68" s="154"/>
      <c r="HF68" s="154"/>
      <c r="HG68" s="154"/>
      <c r="HH68" s="154"/>
      <c r="HI68" s="154"/>
      <c r="HJ68" s="154"/>
      <c r="HK68" s="154"/>
      <c r="HL68" s="154"/>
      <c r="HM68" s="154"/>
      <c r="HN68" s="154"/>
      <c r="HO68" s="154"/>
      <c r="HP68" s="154"/>
      <c r="HQ68" s="154"/>
      <c r="HR68" s="154"/>
      <c r="HS68" s="154"/>
      <c r="HT68" s="154"/>
      <c r="HU68" s="154"/>
      <c r="HV68" s="154"/>
      <c r="HW68" s="154"/>
      <c r="HX68" s="154"/>
      <c r="HY68" s="154"/>
      <c r="HZ68" s="154"/>
      <c r="IA68" s="154"/>
      <c r="IB68" s="154"/>
      <c r="IC68" s="154"/>
      <c r="ID68" s="154"/>
      <c r="IE68" s="154"/>
      <c r="IF68" s="154"/>
      <c r="IG68" s="154"/>
      <c r="IH68" s="154"/>
      <c r="II68" s="154"/>
      <c r="IJ68" s="154"/>
      <c r="IK68" s="154"/>
      <c r="IL68" s="154"/>
      <c r="IM68" s="154"/>
      <c r="IN68" s="154"/>
      <c r="IO68" s="154"/>
      <c r="IP68" s="154"/>
      <c r="IQ68" s="154"/>
      <c r="IR68" s="154"/>
      <c r="IS68" s="154"/>
      <c r="IT68" s="154"/>
      <c r="IU68" s="154"/>
      <c r="IV68" s="154"/>
      <c r="IW68" s="154"/>
      <c r="IX68" s="154"/>
      <c r="IY68" s="154"/>
      <c r="IZ68" s="154"/>
      <c r="JA68" s="154"/>
      <c r="JB68" s="154"/>
      <c r="JC68" s="154"/>
      <c r="JD68" s="154"/>
      <c r="JE68" s="154"/>
      <c r="JF68" s="154"/>
      <c r="JG68" s="154"/>
      <c r="JH68" s="154"/>
      <c r="JI68" s="154"/>
      <c r="JJ68" s="154"/>
      <c r="JK68" s="154"/>
      <c r="JL68" s="154"/>
      <c r="JM68" s="154"/>
      <c r="JN68" s="154"/>
      <c r="JO68" s="154"/>
      <c r="JP68" s="154"/>
      <c r="JQ68" s="154"/>
      <c r="JR68" s="154"/>
      <c r="JS68" s="154"/>
      <c r="JT68" s="154"/>
      <c r="JU68" s="154"/>
      <c r="JV68" s="154"/>
      <c r="JW68" s="154"/>
      <c r="JX68" s="154"/>
      <c r="JY68" s="154"/>
      <c r="JZ68" s="154"/>
      <c r="KA68" s="154"/>
      <c r="KB68" s="154"/>
      <c r="KC68" s="154"/>
      <c r="KD68" s="154"/>
      <c r="KE68" s="154"/>
      <c r="KF68" s="154"/>
      <c r="KG68" s="154"/>
      <c r="KH68" s="154"/>
      <c r="KI68" s="154"/>
      <c r="KJ68" s="154"/>
      <c r="KK68" s="154"/>
      <c r="KL68" s="154"/>
      <c r="KM68" s="154"/>
      <c r="KN68" s="154"/>
      <c r="KO68" s="154"/>
      <c r="KP68" s="154"/>
      <c r="KQ68" s="154"/>
      <c r="KR68" s="154"/>
      <c r="KS68" s="154"/>
      <c r="KT68" s="154"/>
      <c r="KU68" s="154"/>
      <c r="KV68" s="154"/>
      <c r="KW68" s="154"/>
      <c r="KX68" s="154"/>
      <c r="KY68" s="154"/>
      <c r="KZ68" s="154"/>
      <c r="LA68" s="154"/>
      <c r="LB68" s="154"/>
      <c r="LC68" s="154"/>
      <c r="LD68" s="154"/>
      <c r="LE68" s="154"/>
      <c r="LF68" s="154"/>
      <c r="LG68" s="154"/>
      <c r="LH68" s="154"/>
      <c r="LI68" s="154"/>
      <c r="LJ68" s="154"/>
      <c r="LK68" s="154"/>
      <c r="LL68" s="154"/>
      <c r="LM68" s="154"/>
      <c r="LN68" s="154"/>
      <c r="LO68" s="154"/>
      <c r="LP68" s="154"/>
      <c r="LQ68" s="154"/>
      <c r="LR68" s="154"/>
      <c r="LS68" s="154"/>
      <c r="LT68" s="154"/>
      <c r="LU68" s="154"/>
      <c r="LV68" s="154"/>
      <c r="LW68" s="154"/>
      <c r="LX68" s="154"/>
      <c r="LY68" s="154"/>
      <c r="LZ68" s="154"/>
      <c r="MA68" s="154"/>
      <c r="MB68" s="154"/>
      <c r="MC68" s="154"/>
      <c r="MD68" s="154"/>
      <c r="ME68" s="154"/>
      <c r="MF68" s="154"/>
      <c r="MG68" s="154"/>
      <c r="MH68" s="154"/>
      <c r="MI68" s="154"/>
      <c r="MJ68" s="154"/>
      <c r="MK68" s="154"/>
      <c r="ML68" s="154"/>
      <c r="MM68" s="154"/>
      <c r="MN68" s="154"/>
      <c r="MO68" s="154"/>
      <c r="MP68" s="154"/>
      <c r="MQ68" s="154"/>
      <c r="MR68" s="154"/>
      <c r="MS68" s="154"/>
      <c r="MT68" s="154"/>
      <c r="MU68" s="154"/>
      <c r="MV68" s="154"/>
      <c r="MW68" s="154"/>
      <c r="MX68" s="154"/>
      <c r="MY68" s="154"/>
      <c r="MZ68" s="154"/>
      <c r="NA68" s="154"/>
      <c r="NB68" s="154"/>
      <c r="NC68" s="154"/>
      <c r="ND68" s="154"/>
      <c r="NE68" s="154"/>
      <c r="NF68" s="154"/>
      <c r="NG68" s="154"/>
      <c r="NH68" s="154"/>
      <c r="NI68" s="154"/>
      <c r="NJ68" s="154"/>
      <c r="NK68" s="154"/>
      <c r="NL68" s="154"/>
      <c r="NM68" s="154"/>
      <c r="NN68" s="154"/>
      <c r="NO68" s="154"/>
      <c r="NP68" s="154"/>
      <c r="NQ68" s="154"/>
      <c r="NR68" s="154"/>
      <c r="NS68" s="154"/>
      <c r="NT68" s="154"/>
      <c r="NU68" s="154"/>
      <c r="NV68" s="154"/>
      <c r="NW68" s="154"/>
      <c r="NX68" s="154"/>
      <c r="NY68" s="154"/>
      <c r="NZ68" s="154"/>
      <c r="OA68" s="154"/>
      <c r="OB68" s="154"/>
      <c r="OC68" s="154"/>
      <c r="OD68" s="154"/>
      <c r="OE68" s="154"/>
      <c r="OF68" s="154"/>
      <c r="OG68" s="154"/>
      <c r="OH68" s="154"/>
      <c r="OI68" s="154"/>
      <c r="OJ68" s="154"/>
      <c r="OK68" s="154"/>
      <c r="OL68" s="154"/>
      <c r="OM68" s="154"/>
      <c r="ON68" s="154"/>
      <c r="OO68" s="154"/>
      <c r="OP68" s="154"/>
      <c r="OQ68" s="154"/>
      <c r="OR68" s="154"/>
      <c r="OS68" s="154"/>
      <c r="OT68" s="154"/>
      <c r="OU68" s="154"/>
      <c r="OV68" s="154"/>
      <c r="OW68" s="154"/>
      <c r="OX68" s="154"/>
      <c r="OY68" s="154"/>
      <c r="OZ68" s="154"/>
      <c r="PA68" s="154"/>
      <c r="PB68" s="154"/>
      <c r="PC68" s="154"/>
      <c r="PD68" s="154"/>
      <c r="PE68" s="154"/>
      <c r="PF68" s="154"/>
      <c r="PG68" s="154"/>
      <c r="PH68" s="154"/>
      <c r="PI68" s="154"/>
      <c r="PJ68" s="154"/>
      <c r="PK68" s="154"/>
      <c r="PL68" s="154"/>
      <c r="PM68" s="154"/>
      <c r="PN68" s="154"/>
      <c r="PO68" s="154"/>
      <c r="PP68" s="154"/>
      <c r="PQ68" s="154"/>
      <c r="PR68" s="154"/>
      <c r="PS68" s="154"/>
      <c r="PT68" s="154"/>
      <c r="PU68" s="154"/>
      <c r="PV68" s="154"/>
      <c r="PW68" s="154"/>
      <c r="PX68" s="154"/>
      <c r="PY68" s="154"/>
      <c r="PZ68" s="154"/>
      <c r="QA68" s="154"/>
      <c r="QB68" s="154"/>
      <c r="QC68" s="154"/>
      <c r="QD68" s="154"/>
      <c r="QE68" s="154"/>
      <c r="QF68" s="154"/>
      <c r="QG68" s="154"/>
      <c r="QH68" s="154"/>
      <c r="QI68" s="154"/>
      <c r="QJ68" s="154"/>
      <c r="QK68" s="154"/>
      <c r="QL68" s="154"/>
      <c r="QM68" s="154"/>
      <c r="QN68" s="154"/>
      <c r="QO68" s="154"/>
      <c r="QP68" s="154"/>
      <c r="QQ68" s="154"/>
      <c r="QR68" s="154"/>
      <c r="QS68" s="154"/>
      <c r="QT68" s="154"/>
      <c r="QU68" s="154"/>
      <c r="QV68" s="154"/>
      <c r="QW68" s="154"/>
      <c r="QX68" s="154"/>
      <c r="QY68" s="154"/>
      <c r="QZ68" s="154"/>
      <c r="RA68" s="154"/>
      <c r="RB68" s="154"/>
      <c r="RC68" s="154"/>
      <c r="RD68" s="154"/>
      <c r="RE68" s="154"/>
      <c r="RF68" s="154"/>
      <c r="RG68" s="154"/>
      <c r="RH68" s="154"/>
      <c r="RI68" s="154"/>
      <c r="RJ68" s="154"/>
      <c r="RK68" s="154"/>
      <c r="RL68" s="154"/>
      <c r="RM68" s="154"/>
      <c r="RN68" s="154"/>
      <c r="RO68" s="154"/>
      <c r="RP68" s="154"/>
      <c r="RQ68" s="154"/>
      <c r="RR68" s="154"/>
      <c r="RS68" s="154"/>
      <c r="RT68" s="154"/>
      <c r="RU68" s="154"/>
      <c r="RV68" s="154"/>
      <c r="RW68" s="154"/>
      <c r="RX68" s="154"/>
      <c r="RY68" s="154"/>
      <c r="RZ68" s="154"/>
      <c r="SA68" s="154"/>
      <c r="SB68" s="154"/>
      <c r="SC68" s="154"/>
      <c r="SD68" s="154"/>
      <c r="SE68" s="154"/>
      <c r="SF68" s="154"/>
      <c r="SG68" s="154"/>
      <c r="SH68" s="154"/>
      <c r="SI68" s="154"/>
      <c r="SJ68" s="154"/>
      <c r="SK68" s="154"/>
      <c r="SL68" s="154"/>
      <c r="SM68" s="154"/>
      <c r="SN68" s="154"/>
      <c r="SO68" s="154"/>
      <c r="SP68" s="154"/>
      <c r="SQ68" s="154"/>
      <c r="SR68" s="154"/>
      <c r="SS68" s="154"/>
      <c r="ST68" s="154"/>
      <c r="SU68" s="154"/>
      <c r="SV68" s="154"/>
      <c r="SW68" s="154"/>
      <c r="SX68" s="154"/>
      <c r="SY68" s="154"/>
      <c r="SZ68" s="154"/>
    </row>
    <row r="69" spans="3:520" ht="15" hidden="1" customHeight="1" outlineLevel="1" x14ac:dyDescent="0.35">
      <c r="D69" s="140" t="s">
        <v>79</v>
      </c>
      <c r="E69" s="102">
        <v>6</v>
      </c>
      <c r="F69" s="171">
        <f ca="1">IF(F$4&lt;&gt;"",
IF(AND(F$63&lt;0,OFFSET(F$30,0,$E69)&gt;0),
IF(SUM(F$63:F68)+OFFSET(F$30,0,$E69)&lt;0,OFFSET(F$30,0,$E69),ABS(SUM(F$63:F68))),
0),"")</f>
        <v>0</v>
      </c>
      <c r="G69" s="153">
        <f ca="1">IF(G$4&lt;&gt;"",IF(AND(G$63&lt;0,OFFSET(G$30,0,$E69)&lt;&gt;"",OFFSET(G$30,0,$E69)&gt;0),
IF((SUM(G$63:G68)+OFFSET(G$30,0,$E69)-IF(COLUMN(F$64)&gt;=COLUMN($F$64),F70,0)-IF(COLUMN(E$64)&gt;=COLUMN($F$64),E71,0)-IF(COLUMN(D$64)&gt;=COLUMN($F$64),D72,0)-IF(COLUMN(C$64)&gt;=COLUMN($F$64),C73,0)-IF(COLUMN(B$64)&gt;=COLUMN($F$64),B74,0)-IF(COLUMN(A$64)&gt;=COLUMN($F$64),A75,0))&lt;0,OFFSET(G$30,0,$E69)-IF(COLUMN(F$64)&gt;=COLUMN($F$64),F70,0)-IF(COLUMN(E$64)&gt;=COLUMN($F$64),E71,0)-IF(COLUMN(D$64)&gt;=COLUMN($F$64),D72,0)-IF(COLUMN(C$64)&gt;=COLUMN($F$64),C73,0)-IF(COLUMN(B$64)&gt;=COLUMN($F$64),B74,0)-IF(COLUMN(A$64)&gt;=COLUMN($F$64),A75,0),ABS(SUM(G$63:G68))),0),"")</f>
        <v>0</v>
      </c>
      <c r="H69" s="153">
        <f ca="1">IF(H$4&lt;&gt;"",IF(AND(H$63&lt;0,OFFSET(H$30,0,$E69)&lt;&gt;"",OFFSET(H$30,0,$E69)&gt;0),
IF((SUM(H$63:H68)+OFFSET(H$30,0,$E69)-IF(COLUMN(G$64)&gt;=COLUMN($F$64),G70,0)-IF(COLUMN(F$64)&gt;=COLUMN($F$64),F71,0)-IF(COLUMN(E$64)&gt;=COLUMN($F$64),E72,0)-IF(COLUMN(D$64)&gt;=COLUMN($F$64),D73,0)-IF(COLUMN(C$64)&gt;=COLUMN($F$64),C74,0)-IF(COLUMN(B$64)&gt;=COLUMN($F$64),B75,0))&lt;0,OFFSET(H$30,0,$E69)-IF(COLUMN(G$64)&gt;=COLUMN($F$64),G70,0)-IF(COLUMN(F$64)&gt;=COLUMN($F$64),F71,0)-IF(COLUMN(E$64)&gt;=COLUMN($F$64),E72,0)-IF(COLUMN(D$64)&gt;=COLUMN($F$64),D73,0)-IF(COLUMN(C$64)&gt;=COLUMN($F$64),C74,0)-IF(COLUMN(B$64)&gt;=COLUMN($F$64),B75,0),ABS(SUM(H$63:H68))),0),"")</f>
        <v>0</v>
      </c>
      <c r="I69" s="153">
        <f ca="1">IF(I$4&lt;&gt;"",IF(AND(I$63&lt;0,OFFSET(I$30,0,$E69)&lt;&gt;"",OFFSET(I$30,0,$E69)&gt;0),
IF((SUM(I$63:I68)+OFFSET(I$30,0,$E69)-IF(COLUMN(H$64)&gt;=COLUMN($F$64),H70,0)-IF(COLUMN(G$64)&gt;=COLUMN($F$64),G71,0)-IF(COLUMN(F$64)&gt;=COLUMN($F$64),F72,0)-IF(COLUMN(E$64)&gt;=COLUMN($F$64),E73,0)-IF(COLUMN(D$64)&gt;=COLUMN($F$64),D74,0)-IF(COLUMN(C$64)&gt;=COLUMN($F$64),C75,0))&lt;0,OFFSET(I$30,0,$E69)-IF(COLUMN(H$64)&gt;=COLUMN($F$64),H70,0)-IF(COLUMN(G$64)&gt;=COLUMN($F$64),G71,0)-IF(COLUMN(F$64)&gt;=COLUMN($F$64),F72,0)-IF(COLUMN(E$64)&gt;=COLUMN($F$64),E73,0)-IF(COLUMN(D$64)&gt;=COLUMN($F$64),D74,0)-IF(COLUMN(C$64)&gt;=COLUMN($F$64),C75,0),ABS(SUM(I$63:I68))),0),"")</f>
        <v>0</v>
      </c>
      <c r="J69" s="153">
        <f ca="1">IF(J$4&lt;&gt;"",IF(AND(J$63&lt;0,OFFSET(J$30,0,$E69)&lt;&gt;"",OFFSET(J$30,0,$E69)&gt;0),
IF((SUM(J$63:J68)+OFFSET(J$30,0,$E69)-IF(COLUMN(I$64)&gt;=COLUMN($F$64),I70,0)-IF(COLUMN(H$64)&gt;=COLUMN($F$64),H71,0)-IF(COLUMN(G$64)&gt;=COLUMN($F$64),G72,0)-IF(COLUMN(F$64)&gt;=COLUMN($F$64),F73,0)-IF(COLUMN(E$64)&gt;=COLUMN($F$64),E74,0)-IF(COLUMN(D$64)&gt;=COLUMN($F$64),D75,0))&lt;0,OFFSET(J$30,0,$E69)-IF(COLUMN(I$64)&gt;=COLUMN($F$64),I70,0)-IF(COLUMN(H$64)&gt;=COLUMN($F$64),H71,0)-IF(COLUMN(G$64)&gt;=COLUMN($F$64),G72,0)-IF(COLUMN(F$64)&gt;=COLUMN($F$64),F73,0)-IF(COLUMN(E$64)&gt;=COLUMN($F$64),E74,0)-IF(COLUMN(D$64)&gt;=COLUMN($F$64),D75,0),ABS(SUM(J$63:J68))),0),"")</f>
        <v>0</v>
      </c>
      <c r="K69" s="153">
        <f ca="1">IF(K$4&lt;&gt;"",IF(AND(K$63&lt;0,OFFSET(K$30,0,$E69)&lt;&gt;"",OFFSET(K$30,0,$E69)&gt;0),
IF((SUM(K$63:K68)+OFFSET(K$30,0,$E69)-IF(COLUMN(J$64)&gt;=COLUMN($F$64),J70,0)-IF(COLUMN(I$64)&gt;=COLUMN($F$64),I71,0)-IF(COLUMN(H$64)&gt;=COLUMN($F$64),H72,0)-IF(COLUMN(G$64)&gt;=COLUMN($F$64),G73,0)-IF(COLUMN(F$64)&gt;=COLUMN($F$64),F74,0)-IF(COLUMN(E$64)&gt;=COLUMN($F$64),E75,0))&lt;0,OFFSET(K$30,0,$E69)-IF(COLUMN(J$64)&gt;=COLUMN($F$64),J70,0)-IF(COLUMN(I$64)&gt;=COLUMN($F$64),I71,0)-IF(COLUMN(H$64)&gt;=COLUMN($F$64),H72,0)-IF(COLUMN(G$64)&gt;=COLUMN($F$64),G73,0)-IF(COLUMN(F$64)&gt;=COLUMN($F$64),F74,0)-IF(COLUMN(E$64)&gt;=COLUMN($F$64),E75,0),ABS(SUM(K$63:K68))),0),"")</f>
        <v>0</v>
      </c>
      <c r="L69" s="153">
        <f ca="1">IF(L$4&lt;&gt;"",IF(AND(L$63&lt;0,OFFSET(L$30,0,$E69)&lt;&gt;"",OFFSET(L$30,0,$E69)&gt;0),
IF((SUM(L$63:L68)+OFFSET(L$30,0,$E69)-IF(COLUMN(K$64)&gt;=COLUMN($F$64),K70,0)-IF(COLUMN(J$64)&gt;=COLUMN($F$64),J71,0)-IF(COLUMN(I$64)&gt;=COLUMN($F$64),I72,0)-IF(COLUMN(H$64)&gt;=COLUMN($F$64),H73,0)-IF(COLUMN(G$64)&gt;=COLUMN($F$64),G74,0)-IF(COLUMN(F$64)&gt;=COLUMN($F$64),F75,0))&lt;0,OFFSET(L$30,0,$E69)-IF(COLUMN(K$64)&gt;=COLUMN($F$64),K70,0)-IF(COLUMN(J$64)&gt;=COLUMN($F$64),J71,0)-IF(COLUMN(I$64)&gt;=COLUMN($F$64),I72,0)-IF(COLUMN(H$64)&gt;=COLUMN($F$64),H73,0)-IF(COLUMN(G$64)&gt;=COLUMN($F$64),G74,0)-IF(COLUMN(F$64)&gt;=COLUMN($F$64),F75,0),ABS(SUM(L$63:L68))),0),"")</f>
        <v>0</v>
      </c>
      <c r="M69" s="153">
        <f ca="1">IF(M$4&lt;&gt;"",IF(AND(M$63&lt;0,OFFSET(M$30,0,$E69)&lt;&gt;"",OFFSET(M$30,0,$E69)&gt;0),
IF((SUM(M$63:M68)+OFFSET(M$30,0,$E69)-IF(COLUMN(L$64)&gt;=COLUMN($F$64),L70,0)-IF(COLUMN(K$64)&gt;=COLUMN($F$64),K71,0)-IF(COLUMN(J$64)&gt;=COLUMN($F$64),J72,0)-IF(COLUMN(I$64)&gt;=COLUMN($F$64),I73,0)-IF(COLUMN(H$64)&gt;=COLUMN($F$64),H74,0)-IF(COLUMN(G$64)&gt;=COLUMN($F$64),G75,0))&lt;0,OFFSET(M$30,0,$E69)-IF(COLUMN(L$64)&gt;=COLUMN($F$64),L70,0)-IF(COLUMN(K$64)&gt;=COLUMN($F$64),K71,0)-IF(COLUMN(J$64)&gt;=COLUMN($F$64),J72,0)-IF(COLUMN(I$64)&gt;=COLUMN($F$64),I73,0)-IF(COLUMN(H$64)&gt;=COLUMN($F$64),H74,0)-IF(COLUMN(G$64)&gt;=COLUMN($F$64),G75,0),ABS(SUM(M$63:M68))),0),"")</f>
        <v>0</v>
      </c>
      <c r="N69" s="153">
        <f ca="1">IF(N$4&lt;&gt;"",IF(AND(N$63&lt;0,OFFSET(N$30,0,$E69)&lt;&gt;"",OFFSET(N$30,0,$E69)&gt;0),
IF((SUM(N$63:N68)+OFFSET(N$30,0,$E69)-IF(COLUMN(M$64)&gt;=COLUMN($F$64),M70,0)-IF(COLUMN(L$64)&gt;=COLUMN($F$64),L71,0)-IF(COLUMN(K$64)&gt;=COLUMN($F$64),K72,0)-IF(COLUMN(J$64)&gt;=COLUMN($F$64),J73,0)-IF(COLUMN(I$64)&gt;=COLUMN($F$64),I74,0)-IF(COLUMN(H$64)&gt;=COLUMN($F$64),H75,0))&lt;0,OFFSET(N$30,0,$E69)-IF(COLUMN(M$64)&gt;=COLUMN($F$64),M70,0)-IF(COLUMN(L$64)&gt;=COLUMN($F$64),L71,0)-IF(COLUMN(K$64)&gt;=COLUMN($F$64),K72,0)-IF(COLUMN(J$64)&gt;=COLUMN($F$64),J73,0)-IF(COLUMN(I$64)&gt;=COLUMN($F$64),I74,0)-IF(COLUMN(H$64)&gt;=COLUMN($F$64),H75,0),ABS(SUM(N$63:N68))),0),"")</f>
        <v>0</v>
      </c>
      <c r="O69" s="153">
        <f ca="1">IF(O$4&lt;&gt;"",IF(AND(O$63&lt;0,OFFSET(O$30,0,$E69)&lt;&gt;"",OFFSET(O$30,0,$E69)&gt;0),
IF((SUM(O$63:O68)+OFFSET(O$30,0,$E69)-IF(COLUMN(N$64)&gt;=COLUMN($F$64),N70,0)-IF(COLUMN(M$64)&gt;=COLUMN($F$64),M71,0)-IF(COLUMN(L$64)&gt;=COLUMN($F$64),L72,0)-IF(COLUMN(K$64)&gt;=COLUMN($F$64),K73,0)-IF(COLUMN(J$64)&gt;=COLUMN($F$64),J74,0)-IF(COLUMN(I$64)&gt;=COLUMN($F$64),I75,0))&lt;0,OFFSET(O$30,0,$E69)-IF(COLUMN(N$64)&gt;=COLUMN($F$64),N70,0)-IF(COLUMN(M$64)&gt;=COLUMN($F$64),M71,0)-IF(COLUMN(L$64)&gt;=COLUMN($F$64),L72,0)-IF(COLUMN(K$64)&gt;=COLUMN($F$64),K73,0)-IF(COLUMN(J$64)&gt;=COLUMN($F$64),J74,0)-IF(COLUMN(I$64)&gt;=COLUMN($F$64),I75,0),ABS(SUM(O$63:O68))),0),"")</f>
        <v>0</v>
      </c>
      <c r="P69" s="153">
        <f ca="1">IF(P$4&lt;&gt;"",IF(AND(P$63&lt;0,OFFSET(P$30,0,$E69)&lt;&gt;"",OFFSET(P$30,0,$E69)&gt;0),
IF((SUM(P$63:P68)+OFFSET(P$30,0,$E69)-IF(COLUMN(O$64)&gt;=COLUMN($F$64),O70,0)-IF(COLUMN(N$64)&gt;=COLUMN($F$64),N71,0)-IF(COLUMN(M$64)&gt;=COLUMN($F$64),M72,0)-IF(COLUMN(L$64)&gt;=COLUMN($F$64),L73,0)-IF(COLUMN(K$64)&gt;=COLUMN($F$64),K74,0)-IF(COLUMN(J$64)&gt;=COLUMN($F$64),J75,0))&lt;0,OFFSET(P$30,0,$E69)-IF(COLUMN(O$64)&gt;=COLUMN($F$64),O70,0)-IF(COLUMN(N$64)&gt;=COLUMN($F$64),N71,0)-IF(COLUMN(M$64)&gt;=COLUMN($F$64),M72,0)-IF(COLUMN(L$64)&gt;=COLUMN($F$64),L73,0)-IF(COLUMN(K$64)&gt;=COLUMN($F$64),K74,0)-IF(COLUMN(J$64)&gt;=COLUMN($F$64),J75,0),ABS(SUM(P$63:P68))),0),"")</f>
        <v>0</v>
      </c>
      <c r="Q69" s="153">
        <f ca="1">IF(Q$4&lt;&gt;"",IF(AND(Q$63&lt;0,OFFSET(Q$30,0,$E69)&lt;&gt;"",OFFSET(Q$30,0,$E69)&gt;0),
IF((SUM(Q$63:Q68)+OFFSET(Q$30,0,$E69)-IF(COLUMN(P$64)&gt;=COLUMN($F$64),P70,0)-IF(COLUMN(O$64)&gt;=COLUMN($F$64),O71,0)-IF(COLUMN(N$64)&gt;=COLUMN($F$64),N72,0)-IF(COLUMN(M$64)&gt;=COLUMN($F$64),M73,0)-IF(COLUMN(L$64)&gt;=COLUMN($F$64),L74,0)-IF(COLUMN(K$64)&gt;=COLUMN($F$64),K75,0))&lt;0,OFFSET(Q$30,0,$E69)-IF(COLUMN(P$64)&gt;=COLUMN($F$64),P70,0)-IF(COLUMN(O$64)&gt;=COLUMN($F$64),O71,0)-IF(COLUMN(N$64)&gt;=COLUMN($F$64),N72,0)-IF(COLUMN(M$64)&gt;=COLUMN($F$64),M73,0)-IF(COLUMN(L$64)&gt;=COLUMN($F$64),L74,0)-IF(COLUMN(K$64)&gt;=COLUMN($F$64),K75,0),ABS(SUM(Q$63:Q68))),0),"")</f>
        <v>0</v>
      </c>
      <c r="R69" s="153">
        <f ca="1">IF(R$4&lt;&gt;"",IF(AND(R$63&lt;0,OFFSET(R$30,0,$E69)&lt;&gt;"",OFFSET(R$30,0,$E69)&gt;0),
IF((SUM(R$63:R68)+OFFSET(R$30,0,$E69)-IF(COLUMN(Q$64)&gt;=COLUMN($F$64),Q70,0)-IF(COLUMN(P$64)&gt;=COLUMN($F$64),P71,0)-IF(COLUMN(O$64)&gt;=COLUMN($F$64),O72,0)-IF(COLUMN(N$64)&gt;=COLUMN($F$64),N73,0)-IF(COLUMN(M$64)&gt;=COLUMN($F$64),M74,0)-IF(COLUMN(L$64)&gt;=COLUMN($F$64),L75,0))&lt;0,OFFSET(R$30,0,$E69)-IF(COLUMN(Q$64)&gt;=COLUMN($F$64),Q70,0)-IF(COLUMN(P$64)&gt;=COLUMN($F$64),P71,0)-IF(COLUMN(O$64)&gt;=COLUMN($F$64),O72,0)-IF(COLUMN(N$64)&gt;=COLUMN($F$64),N73,0)-IF(COLUMN(M$64)&gt;=COLUMN($F$64),M74,0)-IF(COLUMN(L$64)&gt;=COLUMN($F$64),L75,0),ABS(SUM(R$63:R68))),0),"")</f>
        <v>0</v>
      </c>
      <c r="S69" s="153">
        <f ca="1">IF(S$4&lt;&gt;"",IF(AND(S$63&lt;0,OFFSET(S$30,0,$E69)&lt;&gt;"",OFFSET(S$30,0,$E69)&gt;0),
IF((SUM(S$63:S68)+OFFSET(S$30,0,$E69)-IF(COLUMN(R$64)&gt;=COLUMN($F$64),R70,0)-IF(COLUMN(Q$64)&gt;=COLUMN($F$64),Q71,0)-IF(COLUMN(P$64)&gt;=COLUMN($F$64),P72,0)-IF(COLUMN(O$64)&gt;=COLUMN($F$64),O73,0)-IF(COLUMN(N$64)&gt;=COLUMN($F$64),N74,0)-IF(COLUMN(M$64)&gt;=COLUMN($F$64),M75,0))&lt;0,OFFSET(S$30,0,$E69)-IF(COLUMN(R$64)&gt;=COLUMN($F$64),R70,0)-IF(COLUMN(Q$64)&gt;=COLUMN($F$64),Q71,0)-IF(COLUMN(P$64)&gt;=COLUMN($F$64),P72,0)-IF(COLUMN(O$64)&gt;=COLUMN($F$64),O73,0)-IF(COLUMN(N$64)&gt;=COLUMN($F$64),N74,0)-IF(COLUMN(M$64)&gt;=COLUMN($F$64),M75,0),ABS(SUM(S$63:S68))),0),"")</f>
        <v>0</v>
      </c>
      <c r="T69" s="153">
        <f ca="1">IF(T$4&lt;&gt;"",IF(AND(T$63&lt;0,OFFSET(T$30,0,$E69)&lt;&gt;"",OFFSET(T$30,0,$E69)&gt;0),
IF((SUM(T$63:T68)+OFFSET(T$30,0,$E69)-IF(COLUMN(S$64)&gt;=COLUMN($F$64),S70,0)-IF(COLUMN(R$64)&gt;=COLUMN($F$64),R71,0)-IF(COLUMN(Q$64)&gt;=COLUMN($F$64),Q72,0)-IF(COLUMN(P$64)&gt;=COLUMN($F$64),P73,0)-IF(COLUMN(O$64)&gt;=COLUMN($F$64),O74,0)-IF(COLUMN(N$64)&gt;=COLUMN($F$64),N75,0))&lt;0,OFFSET(T$30,0,$E69)-IF(COLUMN(S$64)&gt;=COLUMN($F$64),S70,0)-IF(COLUMN(R$64)&gt;=COLUMN($F$64),R71,0)-IF(COLUMN(Q$64)&gt;=COLUMN($F$64),Q72,0)-IF(COLUMN(P$64)&gt;=COLUMN($F$64),P73,0)-IF(COLUMN(O$64)&gt;=COLUMN($F$64),O74,0)-IF(COLUMN(N$64)&gt;=COLUMN($F$64),N75,0),ABS(SUM(T$63:T68))),0),"")</f>
        <v>0</v>
      </c>
      <c r="U69" s="153">
        <f ca="1">IF(U$4&lt;&gt;"",IF(AND(U$63&lt;0,OFFSET(U$30,0,$E69)&lt;&gt;"",OFFSET(U$30,0,$E69)&gt;0),
IF((SUM(U$63:U68)+OFFSET(U$30,0,$E69)-IF(COLUMN(T$64)&gt;=COLUMN($F$64),T70,0)-IF(COLUMN(S$64)&gt;=COLUMN($F$64),S71,0)-IF(COLUMN(R$64)&gt;=COLUMN($F$64),R72,0)-IF(COLUMN(Q$64)&gt;=COLUMN($F$64),Q73,0)-IF(COLUMN(P$64)&gt;=COLUMN($F$64),P74,0)-IF(COLUMN(O$64)&gt;=COLUMN($F$64),O75,0))&lt;0,OFFSET(U$30,0,$E69)-IF(COLUMN(T$64)&gt;=COLUMN($F$64),T70,0)-IF(COLUMN(S$64)&gt;=COLUMN($F$64),S71,0)-IF(COLUMN(R$64)&gt;=COLUMN($F$64),R72,0)-IF(COLUMN(Q$64)&gt;=COLUMN($F$64),Q73,0)-IF(COLUMN(P$64)&gt;=COLUMN($F$64),P74,0)-IF(COLUMN(O$64)&gt;=COLUMN($F$64),O75,0),ABS(SUM(U$63:U68))),0),"")</f>
        <v>0</v>
      </c>
      <c r="V69" s="153">
        <f ca="1">IF(V$4&lt;&gt;"",IF(AND(V$63&lt;0,OFFSET(V$30,0,$E69)&lt;&gt;"",OFFSET(V$30,0,$E69)&gt;0),
IF((SUM(V$63:V68)+OFFSET(V$30,0,$E69)-IF(COLUMN(U$64)&gt;=COLUMN($F$64),U70,0)-IF(COLUMN(T$64)&gt;=COLUMN($F$64),T71,0)-IF(COLUMN(S$64)&gt;=COLUMN($F$64),S72,0)-IF(COLUMN(R$64)&gt;=COLUMN($F$64),R73,0)-IF(COLUMN(Q$64)&gt;=COLUMN($F$64),Q74,0)-IF(COLUMN(P$64)&gt;=COLUMN($F$64),P75,0))&lt;0,OFFSET(V$30,0,$E69)-IF(COLUMN(U$64)&gt;=COLUMN($F$64),U70,0)-IF(COLUMN(T$64)&gt;=COLUMN($F$64),T71,0)-IF(COLUMN(S$64)&gt;=COLUMN($F$64),S72,0)-IF(COLUMN(R$64)&gt;=COLUMN($F$64),R73,0)-IF(COLUMN(Q$64)&gt;=COLUMN($F$64),Q74,0)-IF(COLUMN(P$64)&gt;=COLUMN($F$64),P75,0),ABS(SUM(V$63:V68))),0),"")</f>
        <v>0</v>
      </c>
      <c r="W69" s="153">
        <f ca="1">IF(W$4&lt;&gt;"",IF(AND(W$63&lt;0,OFFSET(W$30,0,$E69)&lt;&gt;"",OFFSET(W$30,0,$E69)&gt;0),
IF((SUM(W$63:W68)+OFFSET(W$30,0,$E69)-IF(COLUMN(V$64)&gt;=COLUMN($F$64),V70,0)-IF(COLUMN(U$64)&gt;=COLUMN($F$64),U71,0)-IF(COLUMN(T$64)&gt;=COLUMN($F$64),T72,0)-IF(COLUMN(S$64)&gt;=COLUMN($F$64),S73,0)-IF(COLUMN(R$64)&gt;=COLUMN($F$64),R74,0)-IF(COLUMN(Q$64)&gt;=COLUMN($F$64),Q75,0))&lt;0,OFFSET(W$30,0,$E69)-IF(COLUMN(V$64)&gt;=COLUMN($F$64),V70,0)-IF(COLUMN(U$64)&gt;=COLUMN($F$64),U71,0)-IF(COLUMN(T$64)&gt;=COLUMN($F$64),T72,0)-IF(COLUMN(S$64)&gt;=COLUMN($F$64),S73,0)-IF(COLUMN(R$64)&gt;=COLUMN($F$64),R74,0)-IF(COLUMN(Q$64)&gt;=COLUMN($F$64),Q75,0),ABS(SUM(W$63:W68))),0),"")</f>
        <v>0</v>
      </c>
      <c r="X69" s="153">
        <f ca="1">IF(X$4&lt;&gt;"",IF(AND(X$63&lt;0,OFFSET(X$30,0,$E69)&lt;&gt;"",OFFSET(X$30,0,$E69)&gt;0),
IF((SUM(X$63:X68)+OFFSET(X$30,0,$E69)-IF(COLUMN(W$64)&gt;=COLUMN($F$64),W70,0)-IF(COLUMN(V$64)&gt;=COLUMN($F$64),V71,0)-IF(COLUMN(U$64)&gt;=COLUMN($F$64),U72,0)-IF(COLUMN(T$64)&gt;=COLUMN($F$64),T73,0)-IF(COLUMN(S$64)&gt;=COLUMN($F$64),S74,0)-IF(COLUMN(R$64)&gt;=COLUMN($F$64),R75,0))&lt;0,OFFSET(X$30,0,$E69)-IF(COLUMN(W$64)&gt;=COLUMN($F$64),W70,0)-IF(COLUMN(V$64)&gt;=COLUMN($F$64),V71,0)-IF(COLUMN(U$64)&gt;=COLUMN($F$64),U72,0)-IF(COLUMN(T$64)&gt;=COLUMN($F$64),T73,0)-IF(COLUMN(S$64)&gt;=COLUMN($F$64),S74,0)-IF(COLUMN(R$64)&gt;=COLUMN($F$64),R75,0),ABS(SUM(X$63:X68))),0),"")</f>
        <v>0</v>
      </c>
      <c r="Y69" s="153">
        <f ca="1">IF(Y$4&lt;&gt;"",IF(AND(Y$63&lt;0,OFFSET(Y$30,0,$E69)&lt;&gt;"",OFFSET(Y$30,0,$E69)&gt;0),
IF((SUM(Y$63:Y68)+OFFSET(Y$30,0,$E69)-IF(COLUMN(X$64)&gt;=COLUMN($F$64),X70,0)-IF(COLUMN(W$64)&gt;=COLUMN($F$64),W71,0)-IF(COLUMN(V$64)&gt;=COLUMN($F$64),V72,0)-IF(COLUMN(U$64)&gt;=COLUMN($F$64),U73,0)-IF(COLUMN(T$64)&gt;=COLUMN($F$64),T74,0)-IF(COLUMN(S$64)&gt;=COLUMN($F$64),S75,0))&lt;0,OFFSET(Y$30,0,$E69)-IF(COLUMN(X$64)&gt;=COLUMN($F$64),X70,0)-IF(COLUMN(W$64)&gt;=COLUMN($F$64),W71,0)-IF(COLUMN(V$64)&gt;=COLUMN($F$64),V72,0)-IF(COLUMN(U$64)&gt;=COLUMN($F$64),U73,0)-IF(COLUMN(T$64)&gt;=COLUMN($F$64),T74,0)-IF(COLUMN(S$64)&gt;=COLUMN($F$64),S75,0),ABS(SUM(Y$63:Y68))),0),"")</f>
        <v>0</v>
      </c>
      <c r="Z69" s="153">
        <f ca="1">IF(Z$4&lt;&gt;"",IF(AND(Z$63&lt;0,OFFSET(Z$30,0,$E69)&lt;&gt;"",OFFSET(Z$30,0,$E69)&gt;0),
IF((SUM(Z$63:Z68)+OFFSET(Z$30,0,$E69)-IF(COLUMN(Y$64)&gt;=COLUMN($F$64),Y70,0)-IF(COLUMN(X$64)&gt;=COLUMN($F$64),X71,0)-IF(COLUMN(W$64)&gt;=COLUMN($F$64),W72,0)-IF(COLUMN(V$64)&gt;=COLUMN($F$64),V73,0)-IF(COLUMN(U$64)&gt;=COLUMN($F$64),U74,0)-IF(COLUMN(T$64)&gt;=COLUMN($F$64),T75,0))&lt;0,OFFSET(Z$30,0,$E69)-IF(COLUMN(Y$64)&gt;=COLUMN($F$64),Y70,0)-IF(COLUMN(X$64)&gt;=COLUMN($F$64),X71,0)-IF(COLUMN(W$64)&gt;=COLUMN($F$64),W72,0)-IF(COLUMN(V$64)&gt;=COLUMN($F$64),V73,0)-IF(COLUMN(U$64)&gt;=COLUMN($F$64),U74,0)-IF(COLUMN(T$64)&gt;=COLUMN($F$64),T75,0),ABS(SUM(Z$63:Z68))),0),"")</f>
        <v>0</v>
      </c>
      <c r="AA69" s="153">
        <f ca="1">IF(AA$4&lt;&gt;"",IF(AND(AA$63&lt;0,OFFSET(AA$30,0,$E69)&lt;&gt;"",OFFSET(AA$30,0,$E69)&gt;0),
IF((SUM(AA$63:AA68)+OFFSET(AA$30,0,$E69)-IF(COLUMN(Z$64)&gt;=COLUMN($F$64),Z70,0)-IF(COLUMN(Y$64)&gt;=COLUMN($F$64),Y71,0)-IF(COLUMN(X$64)&gt;=COLUMN($F$64),X72,0)-IF(COLUMN(W$64)&gt;=COLUMN($F$64),W73,0)-IF(COLUMN(V$64)&gt;=COLUMN($F$64),V74,0)-IF(COLUMN(U$64)&gt;=COLUMN($F$64),U75,0))&lt;0,OFFSET(AA$30,0,$E69)-IF(COLUMN(Z$64)&gt;=COLUMN($F$64),Z70,0)-IF(COLUMN(Y$64)&gt;=COLUMN($F$64),Y71,0)-IF(COLUMN(X$64)&gt;=COLUMN($F$64),X72,0)-IF(COLUMN(W$64)&gt;=COLUMN($F$64),W73,0)-IF(COLUMN(V$64)&gt;=COLUMN($F$64),V74,0)-IF(COLUMN(U$64)&gt;=COLUMN($F$64),U75,0),ABS(SUM(AA$63:AA68))),0),"")</f>
        <v>0</v>
      </c>
      <c r="AB69" s="153">
        <f ca="1">IF(AB$4&lt;&gt;"",IF(AND(AB$63&lt;0,OFFSET(AB$30,0,$E69)&lt;&gt;"",OFFSET(AB$30,0,$E69)&gt;0),
IF((SUM(AB$63:AB68)+OFFSET(AB$30,0,$E69)-IF(COLUMN(AA$64)&gt;=COLUMN($F$64),AA70,0)-IF(COLUMN(Z$64)&gt;=COLUMN($F$64),Z71,0)-IF(COLUMN(Y$64)&gt;=COLUMN($F$64),Y72,0)-IF(COLUMN(X$64)&gt;=COLUMN($F$64),X73,0)-IF(COLUMN(W$64)&gt;=COLUMN($F$64),W74,0)-IF(COLUMN(V$64)&gt;=COLUMN($F$64),V75,0))&lt;0,OFFSET(AB$30,0,$E69)-IF(COLUMN(AA$64)&gt;=COLUMN($F$64),AA70,0)-IF(COLUMN(Z$64)&gt;=COLUMN($F$64),Z71,0)-IF(COLUMN(Y$64)&gt;=COLUMN($F$64),Y72,0)-IF(COLUMN(X$64)&gt;=COLUMN($F$64),X73,0)-IF(COLUMN(W$64)&gt;=COLUMN($F$64),W74,0)-IF(COLUMN(V$64)&gt;=COLUMN($F$64),V75,0),ABS(SUM(AB$63:AB68))),0),"")</f>
        <v>0</v>
      </c>
      <c r="AC69" s="153">
        <f ca="1">IF(AC$4&lt;&gt;"",IF(AND(AC$63&lt;0,OFFSET(AC$30,0,$E69)&lt;&gt;"",OFFSET(AC$30,0,$E69)&gt;0),
IF((SUM(AC$63:AC68)+OFFSET(AC$30,0,$E69)-IF(COLUMN(AB$64)&gt;=COLUMN($F$64),AB70,0)-IF(COLUMN(AA$64)&gt;=COLUMN($F$64),AA71,0)-IF(COLUMN(Z$64)&gt;=COLUMN($F$64),Z72,0)-IF(COLUMN(Y$64)&gt;=COLUMN($F$64),Y73,0)-IF(COLUMN(X$64)&gt;=COLUMN($F$64),X74,0)-IF(COLUMN(W$64)&gt;=COLUMN($F$64),W75,0))&lt;0,OFFSET(AC$30,0,$E69)-IF(COLUMN(AB$64)&gt;=COLUMN($F$64),AB70,0)-IF(COLUMN(AA$64)&gt;=COLUMN($F$64),AA71,0)-IF(COLUMN(Z$64)&gt;=COLUMN($F$64),Z72,0)-IF(COLUMN(Y$64)&gt;=COLUMN($F$64),Y73,0)-IF(COLUMN(X$64)&gt;=COLUMN($F$64),X74,0)-IF(COLUMN(W$64)&gt;=COLUMN($F$64),W75,0),ABS(SUM(AC$63:AC68))),0),"")</f>
        <v>0</v>
      </c>
      <c r="AD69" s="153">
        <f ca="1">IF(AD$4&lt;&gt;"",IF(AND(AD$63&lt;0,OFFSET(AD$30,0,$E69)&lt;&gt;"",OFFSET(AD$30,0,$E69)&gt;0),
IF((SUM(AD$63:AD68)+OFFSET(AD$30,0,$E69)-IF(COLUMN(AC$64)&gt;=COLUMN($F$64),AC70,0)-IF(COLUMN(AB$64)&gt;=COLUMN($F$64),AB71,0)-IF(COLUMN(AA$64)&gt;=COLUMN($F$64),AA72,0)-IF(COLUMN(Z$64)&gt;=COLUMN($F$64),Z73,0)-IF(COLUMN(Y$64)&gt;=COLUMN($F$64),Y74,0)-IF(COLUMN(X$64)&gt;=COLUMN($F$64),X75,0))&lt;0,OFFSET(AD$30,0,$E69)-IF(COLUMN(AC$64)&gt;=COLUMN($F$64),AC70,0)-IF(COLUMN(AB$64)&gt;=COLUMN($F$64),AB71,0)-IF(COLUMN(AA$64)&gt;=COLUMN($F$64),AA72,0)-IF(COLUMN(Z$64)&gt;=COLUMN($F$64),Z73,0)-IF(COLUMN(Y$64)&gt;=COLUMN($F$64),Y74,0)-IF(COLUMN(X$64)&gt;=COLUMN($F$64),X75,0),ABS(SUM(AD$63:AD68))),0),"")</f>
        <v>0</v>
      </c>
      <c r="AE69" s="153">
        <f ca="1">IF(AE$4&lt;&gt;"",IF(AND(AE$63&lt;0,OFFSET(AE$30,0,$E69)&lt;&gt;"",OFFSET(AE$30,0,$E69)&gt;0),
IF((SUM(AE$63:AE68)+OFFSET(AE$30,0,$E69)-IF(COLUMN(AD$64)&gt;=COLUMN($F$64),AD70,0)-IF(COLUMN(AC$64)&gt;=COLUMN($F$64),AC71,0)-IF(COLUMN(AB$64)&gt;=COLUMN($F$64),AB72,0)-IF(COLUMN(AA$64)&gt;=COLUMN($F$64),AA73,0)-IF(COLUMN(Z$64)&gt;=COLUMN($F$64),Z74,0)-IF(COLUMN(Y$64)&gt;=COLUMN($F$64),Y75,0))&lt;0,OFFSET(AE$30,0,$E69)-IF(COLUMN(AD$64)&gt;=COLUMN($F$64),AD70,0)-IF(COLUMN(AC$64)&gt;=COLUMN($F$64),AC71,0)-IF(COLUMN(AB$64)&gt;=COLUMN($F$64),AB72,0)-IF(COLUMN(AA$64)&gt;=COLUMN($F$64),AA73,0)-IF(COLUMN(Z$64)&gt;=COLUMN($F$64),Z74,0)-IF(COLUMN(Y$64)&gt;=COLUMN($F$64),Y75,0),ABS(SUM(AE$63:AE68))),0),"")</f>
        <v>0</v>
      </c>
      <c r="AF69" s="153">
        <f ca="1">IF(AF$4&lt;&gt;"",IF(AND(AF$63&lt;0,OFFSET(AF$30,0,$E69)&lt;&gt;"",OFFSET(AF$30,0,$E69)&gt;0),
IF((SUM(AF$63:AF68)+OFFSET(AF$30,0,$E69)-IF(COLUMN(AE$64)&gt;=COLUMN($F$64),AE70,0)-IF(COLUMN(AD$64)&gt;=COLUMN($F$64),AD71,0)-IF(COLUMN(AC$64)&gt;=COLUMN($F$64),AC72,0)-IF(COLUMN(AB$64)&gt;=COLUMN($F$64),AB73,0)-IF(COLUMN(AA$64)&gt;=COLUMN($F$64),AA74,0)-IF(COLUMN(Z$64)&gt;=COLUMN($F$64),Z75,0))&lt;0,OFFSET(AF$30,0,$E69)-IF(COLUMN(AE$64)&gt;=COLUMN($F$64),AE70,0)-IF(COLUMN(AD$64)&gt;=COLUMN($F$64),AD71,0)-IF(COLUMN(AC$64)&gt;=COLUMN($F$64),AC72,0)-IF(COLUMN(AB$64)&gt;=COLUMN($F$64),AB73,0)-IF(COLUMN(AA$64)&gt;=COLUMN($F$64),AA74,0)-IF(COLUMN(Z$64)&gt;=COLUMN($F$64),Z75,0),ABS(SUM(AF$63:AF68))),0),"")</f>
        <v>0</v>
      </c>
      <c r="AG69" s="153">
        <f ca="1">IF(AG$4&lt;&gt;"",IF(AND(AG$63&lt;0,OFFSET(AG$30,0,$E69)&lt;&gt;"",OFFSET(AG$30,0,$E69)&gt;0),
IF((SUM(AG$63:AG68)+OFFSET(AG$30,0,$E69)-IF(COLUMN(AF$64)&gt;=COLUMN($F$64),AF70,0)-IF(COLUMN(AE$64)&gt;=COLUMN($F$64),AE71,0)-IF(COLUMN(AD$64)&gt;=COLUMN($F$64),AD72,0)-IF(COLUMN(AC$64)&gt;=COLUMN($F$64),AC73,0)-IF(COLUMN(AB$64)&gt;=COLUMN($F$64),AB74,0)-IF(COLUMN(AA$64)&gt;=COLUMN($F$64),AA75,0))&lt;0,OFFSET(AG$30,0,$E69)-IF(COLUMN(AF$64)&gt;=COLUMN($F$64),AF70,0)-IF(COLUMN(AE$64)&gt;=COLUMN($F$64),AE71,0)-IF(COLUMN(AD$64)&gt;=COLUMN($F$64),AD72,0)-IF(COLUMN(AC$64)&gt;=COLUMN($F$64),AC73,0)-IF(COLUMN(AB$64)&gt;=COLUMN($F$64),AB74,0)-IF(COLUMN(AA$64)&gt;=COLUMN($F$64),AA75,0),ABS(SUM(AG$63:AG68))),0),"")</f>
        <v>0</v>
      </c>
      <c r="AH69" s="153">
        <f ca="1">IF(AH$4&lt;&gt;"",IF(AND(AH$63&lt;0,OFFSET(AH$30,0,$E69)&lt;&gt;"",OFFSET(AH$30,0,$E69)&gt;0),
IF((SUM(AH$63:AH68)+OFFSET(AH$30,0,$E69)-IF(COLUMN(AG$64)&gt;=COLUMN($F$64),AG70,0)-IF(COLUMN(AF$64)&gt;=COLUMN($F$64),AF71,0)-IF(COLUMN(AE$64)&gt;=COLUMN($F$64),AE72,0)-IF(COLUMN(AD$64)&gt;=COLUMN($F$64),AD73,0)-IF(COLUMN(AC$64)&gt;=COLUMN($F$64),AC74,0)-IF(COLUMN(AB$64)&gt;=COLUMN($F$64),AB75,0))&lt;0,OFFSET(AH$30,0,$E69)-IF(COLUMN(AG$64)&gt;=COLUMN($F$64),AG70,0)-IF(COLUMN(AF$64)&gt;=COLUMN($F$64),AF71,0)-IF(COLUMN(AE$64)&gt;=COLUMN($F$64),AE72,0)-IF(COLUMN(AD$64)&gt;=COLUMN($F$64),AD73,0)-IF(COLUMN(AC$64)&gt;=COLUMN($F$64),AC74,0)-IF(COLUMN(AB$64)&gt;=COLUMN($F$64),AB75,0),ABS(SUM(AH$63:AH68))),0),"")</f>
        <v>0</v>
      </c>
      <c r="AI69" s="153">
        <f ca="1">IF(AI$4&lt;&gt;"",IF(AND(AI$63&lt;0,OFFSET(AI$30,0,$E69)&lt;&gt;"",OFFSET(AI$30,0,$E69)&gt;0),
IF((SUM(AI$63:AI68)+OFFSET(AI$30,0,$E69)-IF(COLUMN(AH$64)&gt;=COLUMN($F$64),AH70,0)-IF(COLUMN(AG$64)&gt;=COLUMN($F$64),AG71,0)-IF(COLUMN(AF$64)&gt;=COLUMN($F$64),AF72,0)-IF(COLUMN(AE$64)&gt;=COLUMN($F$64),AE73,0)-IF(COLUMN(AD$64)&gt;=COLUMN($F$64),AD74,0)-IF(COLUMN(AC$64)&gt;=COLUMN($F$64),AC75,0))&lt;0,OFFSET(AI$30,0,$E69)-IF(COLUMN(AH$64)&gt;=COLUMN($F$64),AH70,0)-IF(COLUMN(AG$64)&gt;=COLUMN($F$64),AG71,0)-IF(COLUMN(AF$64)&gt;=COLUMN($F$64),AF72,0)-IF(COLUMN(AE$64)&gt;=COLUMN($F$64),AE73,0)-IF(COLUMN(AD$64)&gt;=COLUMN($F$64),AD74,0)-IF(COLUMN(AC$64)&gt;=COLUMN($F$64),AC75,0),ABS(SUM(AI$63:AI68))),0),"")</f>
        <v>0</v>
      </c>
      <c r="AJ69" s="153">
        <f ca="1">IF(AJ$4&lt;&gt;"",IF(AND(AJ$63&lt;0,OFFSET(AJ$30,0,$E69)&lt;&gt;"",OFFSET(AJ$30,0,$E69)&gt;0),
IF((SUM(AJ$63:AJ68)+OFFSET(AJ$30,0,$E69)-IF(COLUMN(AI$64)&gt;=COLUMN($F$64),AI70,0)-IF(COLUMN(AH$64)&gt;=COLUMN($F$64),AH71,0)-IF(COLUMN(AG$64)&gt;=COLUMN($F$64),AG72,0)-IF(COLUMN(AF$64)&gt;=COLUMN($F$64),AF73,0)-IF(COLUMN(AE$64)&gt;=COLUMN($F$64),AE74,0)-IF(COLUMN(AD$64)&gt;=COLUMN($F$64),AD75,0))&lt;0,OFFSET(AJ$30,0,$E69)-IF(COLUMN(AI$64)&gt;=COLUMN($F$64),AI70,0)-IF(COLUMN(AH$64)&gt;=COLUMN($F$64),AH71,0)-IF(COLUMN(AG$64)&gt;=COLUMN($F$64),AG72,0)-IF(COLUMN(AF$64)&gt;=COLUMN($F$64),AF73,0)-IF(COLUMN(AE$64)&gt;=COLUMN($F$64),AE74,0)-IF(COLUMN(AD$64)&gt;=COLUMN($F$64),AD75,0),ABS(SUM(AJ$63:AJ68))),0),"")</f>
        <v>0</v>
      </c>
      <c r="AK69" s="153">
        <f ca="1">IF(AK$4&lt;&gt;"",IF(AND(AK$63&lt;0,OFFSET(AK$30,0,$E69)&lt;&gt;"",OFFSET(AK$30,0,$E69)&gt;0),
IF((SUM(AK$63:AK68)+OFFSET(AK$30,0,$E69)-IF(COLUMN(AJ$64)&gt;=COLUMN($F$64),AJ70,0)-IF(COLUMN(AI$64)&gt;=COLUMN($F$64),AI71,0)-IF(COLUMN(AH$64)&gt;=COLUMN($F$64),AH72,0)-IF(COLUMN(AG$64)&gt;=COLUMN($F$64),AG73,0)-IF(COLUMN(AF$64)&gt;=COLUMN($F$64),AF74,0)-IF(COLUMN(AE$64)&gt;=COLUMN($F$64),AE75,0))&lt;0,OFFSET(AK$30,0,$E69)-IF(COLUMN(AJ$64)&gt;=COLUMN($F$64),AJ70,0)-IF(COLUMN(AI$64)&gt;=COLUMN($F$64),AI71,0)-IF(COLUMN(AH$64)&gt;=COLUMN($F$64),AH72,0)-IF(COLUMN(AG$64)&gt;=COLUMN($F$64),AG73,0)-IF(COLUMN(AF$64)&gt;=COLUMN($F$64),AF74,0)-IF(COLUMN(AE$64)&gt;=COLUMN($F$64),AE75,0),ABS(SUM(AK$63:AK68))),0),"")</f>
        <v>0</v>
      </c>
      <c r="AL69" s="153">
        <f ca="1">IF(AL$4&lt;&gt;"",IF(AND(AL$63&lt;0,OFFSET(AL$30,0,$E69)&lt;&gt;"",OFFSET(AL$30,0,$E69)&gt;0),
IF((SUM(AL$63:AL68)+OFFSET(AL$30,0,$E69)-IF(COLUMN(AK$64)&gt;=COLUMN($F$64),AK70,0)-IF(COLUMN(AJ$64)&gt;=COLUMN($F$64),AJ71,0)-IF(COLUMN(AI$64)&gt;=COLUMN($F$64),AI72,0)-IF(COLUMN(AH$64)&gt;=COLUMN($F$64),AH73,0)-IF(COLUMN(AG$64)&gt;=COLUMN($F$64),AG74,0)-IF(COLUMN(AF$64)&gt;=COLUMN($F$64),AF75,0))&lt;0,OFFSET(AL$30,0,$E69)-IF(COLUMN(AK$64)&gt;=COLUMN($F$64),AK70,0)-IF(COLUMN(AJ$64)&gt;=COLUMN($F$64),AJ71,0)-IF(COLUMN(AI$64)&gt;=COLUMN($F$64),AI72,0)-IF(COLUMN(AH$64)&gt;=COLUMN($F$64),AH73,0)-IF(COLUMN(AG$64)&gt;=COLUMN($F$64),AG74,0)-IF(COLUMN(AF$64)&gt;=COLUMN($F$64),AF75,0),ABS(SUM(AL$63:AL68))),0),"")</f>
        <v>0</v>
      </c>
      <c r="AM69" s="153" t="str">
        <f ca="1">IF(AM$4&lt;&gt;"",IF(AND(AM$63&lt;0,OFFSET(AM$30,0,$E69)&lt;&gt;"",OFFSET(AM$30,0,$E69)&gt;0),
IF((SUM(AM$63:AM68)+OFFSET(AM$30,0,$E69)-IF(COLUMN(AL$64)&gt;=COLUMN($F$64),AL70,0)-IF(COLUMN(AK$64)&gt;=COLUMN($F$64),AK71,0)-IF(COLUMN(AJ$64)&gt;=COLUMN($F$64),AJ72,0)-IF(COLUMN(AI$64)&gt;=COLUMN($F$64),AI73,0)-IF(COLUMN(AH$64)&gt;=COLUMN($F$64),AH74,0)-IF(COLUMN(AG$64)&gt;=COLUMN($F$64),AG75,0))&lt;0,OFFSET(AM$30,0,$E69)-IF(COLUMN(AL$64)&gt;=COLUMN($F$64),AL70,0)-IF(COLUMN(AK$64)&gt;=COLUMN($F$64),AK71,0)-IF(COLUMN(AJ$64)&gt;=COLUMN($F$64),AJ72,0)-IF(COLUMN(AI$64)&gt;=COLUMN($F$64),AI73,0)-IF(COLUMN(AH$64)&gt;=COLUMN($F$64),AH74,0)-IF(COLUMN(AG$64)&gt;=COLUMN($F$64),AG75,0),ABS(SUM(AM$63:AM68))),0),"")</f>
        <v/>
      </c>
      <c r="AN69" s="153" t="str">
        <f ca="1">IF(AN$4&lt;&gt;"",IF(AND(AN$63&lt;0,OFFSET(AN$30,0,$E69)&lt;&gt;"",OFFSET(AN$30,0,$E69)&gt;0),
IF((SUM(AN$63:AN68)+OFFSET(AN$30,0,$E69)-IF(COLUMN(AM$64)&gt;=COLUMN($F$64),AM70,0)-IF(COLUMN(AL$64)&gt;=COLUMN($F$64),AL71,0)-IF(COLUMN(AK$64)&gt;=COLUMN($F$64),AK72,0)-IF(COLUMN(AJ$64)&gt;=COLUMN($F$64),AJ73,0)-IF(COLUMN(AI$64)&gt;=COLUMN($F$64),AI74,0)-IF(COLUMN(AH$64)&gt;=COLUMN($F$64),AH75,0))&lt;0,OFFSET(AN$30,0,$E69)-IF(COLUMN(AM$64)&gt;=COLUMN($F$64),AM70,0)-IF(COLUMN(AL$64)&gt;=COLUMN($F$64),AL71,0)-IF(COLUMN(AK$64)&gt;=COLUMN($F$64),AK72,0)-IF(COLUMN(AJ$64)&gt;=COLUMN($F$64),AJ73,0)-IF(COLUMN(AI$64)&gt;=COLUMN($F$64),AI74,0)-IF(COLUMN(AH$64)&gt;=COLUMN($F$64),AH75,0),ABS(SUM(AN$63:AN68))),0),"")</f>
        <v/>
      </c>
      <c r="AO69" s="153" t="str">
        <f ca="1">IF(AO$4&lt;&gt;"",IF(AND(AO$63&lt;0,OFFSET(AO$30,0,$E69)&lt;&gt;"",OFFSET(AO$30,0,$E69)&gt;0),
IF((SUM(AO$63:AO68)+OFFSET(AO$30,0,$E69)-IF(COLUMN(AN$64)&gt;=COLUMN($F$64),AN70,0)-IF(COLUMN(AM$64)&gt;=COLUMN($F$64),AM71,0)-IF(COLUMN(AL$64)&gt;=COLUMN($F$64),AL72,0)-IF(COLUMN(AK$64)&gt;=COLUMN($F$64),AK73,0)-IF(COLUMN(AJ$64)&gt;=COLUMN($F$64),AJ74,0)-IF(COLUMN(AI$64)&gt;=COLUMN($F$64),AI75,0))&lt;0,OFFSET(AO$30,0,$E69)-IF(COLUMN(AN$64)&gt;=COLUMN($F$64),AN70,0)-IF(COLUMN(AM$64)&gt;=COLUMN($F$64),AM71,0)-IF(COLUMN(AL$64)&gt;=COLUMN($F$64),AL72,0)-IF(COLUMN(AK$64)&gt;=COLUMN($F$64),AK73,0)-IF(COLUMN(AJ$64)&gt;=COLUMN($F$64),AJ74,0)-IF(COLUMN(AI$64)&gt;=COLUMN($F$64),AI75,0),ABS(SUM(AO$63:AO68))),0),"")</f>
        <v/>
      </c>
      <c r="AP69" s="153" t="str">
        <f ca="1">IF(AP$4&lt;&gt;"",IF(AND(AP$63&lt;0,OFFSET(AP$30,0,$E69)&lt;&gt;"",OFFSET(AP$30,0,$E69)&gt;0),
IF((SUM(AP$63:AP68)+OFFSET(AP$30,0,$E69)-IF(COLUMN(AO$64)&gt;=COLUMN($F$64),AO70,0)-IF(COLUMN(AN$64)&gt;=COLUMN($F$64),AN71,0)-IF(COLUMN(AM$64)&gt;=COLUMN($F$64),AM72,0)-IF(COLUMN(AL$64)&gt;=COLUMN($F$64),AL73,0)-IF(COLUMN(AK$64)&gt;=COLUMN($F$64),AK74,0)-IF(COLUMN(AJ$64)&gt;=COLUMN($F$64),AJ75,0))&lt;0,OFFSET(AP$30,0,$E69)-IF(COLUMN(AO$64)&gt;=COLUMN($F$64),AO70,0)-IF(COLUMN(AN$64)&gt;=COLUMN($F$64),AN71,0)-IF(COLUMN(AM$64)&gt;=COLUMN($F$64),AM72,0)-IF(COLUMN(AL$64)&gt;=COLUMN($F$64),AL73,0)-IF(COLUMN(AK$64)&gt;=COLUMN($F$64),AK74,0)-IF(COLUMN(AJ$64)&gt;=COLUMN($F$64),AJ75,0),ABS(SUM(AP$63:AP68))),0),"")</f>
        <v/>
      </c>
      <c r="AQ69" s="153" t="str">
        <f ca="1">IF(AQ$4&lt;&gt;"",IF(AND(AQ$63&lt;0,OFFSET(AQ$30,0,$E69)&lt;&gt;"",OFFSET(AQ$30,0,$E69)&gt;0),
IF((SUM(AQ$63:AQ68)+OFFSET(AQ$30,0,$E69)-IF(COLUMN(AP$64)&gt;=COLUMN($F$64),AP70,0)-IF(COLUMN(AO$64)&gt;=COLUMN($F$64),AO71,0)-IF(COLUMN(AN$64)&gt;=COLUMN($F$64),AN72,0)-IF(COLUMN(AM$64)&gt;=COLUMN($F$64),AM73,0)-IF(COLUMN(AL$64)&gt;=COLUMN($F$64),AL74,0)-IF(COLUMN(AK$64)&gt;=COLUMN($F$64),AK75,0))&lt;0,OFFSET(AQ$30,0,$E69)-IF(COLUMN(AP$64)&gt;=COLUMN($F$64),AP70,0)-IF(COLUMN(AO$64)&gt;=COLUMN($F$64),AO71,0)-IF(COLUMN(AN$64)&gt;=COLUMN($F$64),AN72,0)-IF(COLUMN(AM$64)&gt;=COLUMN($F$64),AM73,0)-IF(COLUMN(AL$64)&gt;=COLUMN($F$64),AL74,0)-IF(COLUMN(AK$64)&gt;=COLUMN($F$64),AK75,0),ABS(SUM(AQ$63:AQ68))),0),"")</f>
        <v/>
      </c>
      <c r="AR69" s="153" t="str">
        <f ca="1">IF(AR$4&lt;&gt;"",IF(AND(AR$63&lt;0,OFFSET(AR$30,0,$E69)&lt;&gt;"",OFFSET(AR$30,0,$E69)&gt;0),
IF((SUM(AR$63:AR68)+OFFSET(AR$30,0,$E69)-IF(COLUMN(AQ$64)&gt;=COLUMN($F$64),AQ70,0)-IF(COLUMN(AP$64)&gt;=COLUMN($F$64),AP71,0)-IF(COLUMN(AO$64)&gt;=COLUMN($F$64),AO72,0)-IF(COLUMN(AN$64)&gt;=COLUMN($F$64),AN73,0)-IF(COLUMN(AM$64)&gt;=COLUMN($F$64),AM74,0)-IF(COLUMN(AL$64)&gt;=COLUMN($F$64),AL75,0))&lt;0,OFFSET(AR$30,0,$E69)-IF(COLUMN(AQ$64)&gt;=COLUMN($F$64),AQ70,0)-IF(COLUMN(AP$64)&gt;=COLUMN($F$64),AP71,0)-IF(COLUMN(AO$64)&gt;=COLUMN($F$64),AO72,0)-IF(COLUMN(AN$64)&gt;=COLUMN($F$64),AN73,0)-IF(COLUMN(AM$64)&gt;=COLUMN($F$64),AM74,0)-IF(COLUMN(AL$64)&gt;=COLUMN($F$64),AL75,0),ABS(SUM(AR$63:AR68))),0),"")</f>
        <v/>
      </c>
      <c r="AS69" s="153" t="str">
        <f ca="1">IF(AS$4&lt;&gt;"",IF(AND(AS$63&lt;0,OFFSET(AS$30,0,$E69)&lt;&gt;"",OFFSET(AS$30,0,$E69)&gt;0),
IF((SUM(AS$63:AS68)+OFFSET(AS$30,0,$E69)-IF(COLUMN(AR$64)&gt;=COLUMN($F$64),AR70,0)-IF(COLUMN(AQ$64)&gt;=COLUMN($F$64),AQ71,0)-IF(COLUMN(AP$64)&gt;=COLUMN($F$64),AP72,0)-IF(COLUMN(AO$64)&gt;=COLUMN($F$64),AO73,0)-IF(COLUMN(AN$64)&gt;=COLUMN($F$64),AN74,0)-IF(COLUMN(AM$64)&gt;=COLUMN($F$64),AM75,0))&lt;0,OFFSET(AS$30,0,$E69)-IF(COLUMN(AR$64)&gt;=COLUMN($F$64),AR70,0)-IF(COLUMN(AQ$64)&gt;=COLUMN($F$64),AQ71,0)-IF(COLUMN(AP$64)&gt;=COLUMN($F$64),AP72,0)-IF(COLUMN(AO$64)&gt;=COLUMN($F$64),AO73,0)-IF(COLUMN(AN$64)&gt;=COLUMN($F$64),AN74,0)-IF(COLUMN(AM$64)&gt;=COLUMN($F$64),AM75,0),ABS(SUM(AS$63:AS68))),0),"")</f>
        <v/>
      </c>
      <c r="AT69" s="153" t="str">
        <f ca="1">IF(AT$4&lt;&gt;"",IF(AND(AT$63&lt;0,OFFSET(AT$30,0,$E69)&lt;&gt;"",OFFSET(AT$30,0,$E69)&gt;0),
IF((SUM(AT$63:AT68)+OFFSET(AT$30,0,$E69)-IF(COLUMN(AS$64)&gt;=COLUMN($F$64),AS70,0)-IF(COLUMN(AR$64)&gt;=COLUMN($F$64),AR71,0)-IF(COLUMN(AQ$64)&gt;=COLUMN($F$64),AQ72,0)-IF(COLUMN(AP$64)&gt;=COLUMN($F$64),AP73,0)-IF(COLUMN(AO$64)&gt;=COLUMN($F$64),AO74,0)-IF(COLUMN(AN$64)&gt;=COLUMN($F$64),AN75,0))&lt;0,OFFSET(AT$30,0,$E69)-IF(COLUMN(AS$64)&gt;=COLUMN($F$64),AS70,0)-IF(COLUMN(AR$64)&gt;=COLUMN($F$64),AR71,0)-IF(COLUMN(AQ$64)&gt;=COLUMN($F$64),AQ72,0)-IF(COLUMN(AP$64)&gt;=COLUMN($F$64),AP73,0)-IF(COLUMN(AO$64)&gt;=COLUMN($F$64),AO74,0)-IF(COLUMN(AN$64)&gt;=COLUMN($F$64),AN75,0),ABS(SUM(AT$63:AT68))),0),"")</f>
        <v/>
      </c>
      <c r="AU69" s="153" t="str">
        <f ca="1">IF(AU$4&lt;&gt;"",IF(AND(AU$63&lt;0,OFFSET(AU$30,0,$E69)&lt;&gt;"",OFFSET(AU$30,0,$E69)&gt;0),
IF((SUM(AU$63:AU68)+OFFSET(AU$30,0,$E69)-IF(COLUMN(AT$64)&gt;=COLUMN($F$64),AT70,0)-IF(COLUMN(AS$64)&gt;=COLUMN($F$64),AS71,0)-IF(COLUMN(AR$64)&gt;=COLUMN($F$64),AR72,0)-IF(COLUMN(AQ$64)&gt;=COLUMN($F$64),AQ73,0)-IF(COLUMN(AP$64)&gt;=COLUMN($F$64),AP74,0)-IF(COLUMN(AO$64)&gt;=COLUMN($F$64),AO75,0))&lt;0,OFFSET(AU$30,0,$E69)-IF(COLUMN(AT$64)&gt;=COLUMN($F$64),AT70,0)-IF(COLUMN(AS$64)&gt;=COLUMN($F$64),AS71,0)-IF(COLUMN(AR$64)&gt;=COLUMN($F$64),AR72,0)-IF(COLUMN(AQ$64)&gt;=COLUMN($F$64),AQ73,0)-IF(COLUMN(AP$64)&gt;=COLUMN($F$64),AP74,0)-IF(COLUMN(AO$64)&gt;=COLUMN($F$64),AO75,0),ABS(SUM(AU$63:AU68))),0),"")</f>
        <v/>
      </c>
      <c r="AV69" s="153" t="str">
        <f ca="1">IF(AV$4&lt;&gt;"",IF(AND(AV$63&lt;0,OFFSET(AV$30,0,$E69)&lt;&gt;"",OFFSET(AV$30,0,$E69)&gt;0),
IF((SUM(AV$63:AV68)+OFFSET(AV$30,0,$E69)-IF(COLUMN(AU$64)&gt;=COLUMN($F$64),AU70,0)-IF(COLUMN(AT$64)&gt;=COLUMN($F$64),AT71,0)-IF(COLUMN(AS$64)&gt;=COLUMN($F$64),AS72,0)-IF(COLUMN(AR$64)&gt;=COLUMN($F$64),AR73,0)-IF(COLUMN(AQ$64)&gt;=COLUMN($F$64),AQ74,0)-IF(COLUMN(AP$64)&gt;=COLUMN($F$64),AP75,0))&lt;0,OFFSET(AV$30,0,$E69)-IF(COLUMN(AU$64)&gt;=COLUMN($F$64),AU70,0)-IF(COLUMN(AT$64)&gt;=COLUMN($F$64),AT71,0)-IF(COLUMN(AS$64)&gt;=COLUMN($F$64),AS72,0)-IF(COLUMN(AR$64)&gt;=COLUMN($F$64),AR73,0)-IF(COLUMN(AQ$64)&gt;=COLUMN($F$64),AQ74,0)-IF(COLUMN(AP$64)&gt;=COLUMN($F$64),AP75,0),ABS(SUM(AV$63:AV68))),0),"")</f>
        <v/>
      </c>
      <c r="AW69" s="153" t="str">
        <f ca="1">IF(AW$4&lt;&gt;"",IF(AND(AW$63&lt;0,OFFSET(AW$30,0,$E69)&lt;&gt;"",OFFSET(AW$30,0,$E69)&gt;0),
IF((SUM(AW$63:AW68)+OFFSET(AW$30,0,$E69)-IF(COLUMN(AV$64)&gt;=COLUMN($F$64),AV70,0)-IF(COLUMN(AU$64)&gt;=COLUMN($F$64),AU71,0)-IF(COLUMN(AT$64)&gt;=COLUMN($F$64),AT72,0)-IF(COLUMN(AS$64)&gt;=COLUMN($F$64),AS73,0)-IF(COLUMN(AR$64)&gt;=COLUMN($F$64),AR74,0)-IF(COLUMN(AQ$64)&gt;=COLUMN($F$64),AQ75,0))&lt;0,OFFSET(AW$30,0,$E69)-IF(COLUMN(AV$64)&gt;=COLUMN($F$64),AV70,0)-IF(COLUMN(AU$64)&gt;=COLUMN($F$64),AU71,0)-IF(COLUMN(AT$64)&gt;=COLUMN($F$64),AT72,0)-IF(COLUMN(AS$64)&gt;=COLUMN($F$64),AS73,0)-IF(COLUMN(AR$64)&gt;=COLUMN($F$64),AR74,0)-IF(COLUMN(AQ$64)&gt;=COLUMN($F$64),AQ75,0),ABS(SUM(AW$63:AW68))),0),"")</f>
        <v/>
      </c>
      <c r="AX69" s="153" t="str">
        <f ca="1">IF(AX$4&lt;&gt;"",IF(AND(AX$63&lt;0,OFFSET(AX$30,0,$E69)&lt;&gt;"",OFFSET(AX$30,0,$E69)&gt;0),
IF((SUM(AX$63:AX68)+OFFSET(AX$30,0,$E69)-IF(COLUMN(AW$64)&gt;=COLUMN($F$64),AW70,0)-IF(COLUMN(AV$64)&gt;=COLUMN($F$64),AV71,0)-IF(COLUMN(AU$64)&gt;=COLUMN($F$64),AU72,0)-IF(COLUMN(AT$64)&gt;=COLUMN($F$64),AT73,0)-IF(COLUMN(AS$64)&gt;=COLUMN($F$64),AS74,0)-IF(COLUMN(AR$64)&gt;=COLUMN($F$64),AR75,0))&lt;0,OFFSET(AX$30,0,$E69)-IF(COLUMN(AW$64)&gt;=COLUMN($F$64),AW70,0)-IF(COLUMN(AV$64)&gt;=COLUMN($F$64),AV71,0)-IF(COLUMN(AU$64)&gt;=COLUMN($F$64),AU72,0)-IF(COLUMN(AT$64)&gt;=COLUMN($F$64),AT73,0)-IF(COLUMN(AS$64)&gt;=COLUMN($F$64),AS74,0)-IF(COLUMN(AR$64)&gt;=COLUMN($F$64),AR75,0),ABS(SUM(AX$63:AX68))),0),"")</f>
        <v/>
      </c>
      <c r="AY69" s="153" t="str">
        <f ca="1">IF(AY$4&lt;&gt;"",IF(AND(AY$63&lt;0,OFFSET(AY$30,0,$E69)&lt;&gt;"",OFFSET(AY$30,0,$E69)&gt;0),
IF((SUM(AY$63:AY68)+OFFSET(AY$30,0,$E69)-IF(COLUMN(AX$64)&gt;=COLUMN($F$64),AX70,0)-IF(COLUMN(AW$64)&gt;=COLUMN($F$64),AW71,0)-IF(COLUMN(AV$64)&gt;=COLUMN($F$64),AV72,0)-IF(COLUMN(AU$64)&gt;=COLUMN($F$64),AU73,0)-IF(COLUMN(AT$64)&gt;=COLUMN($F$64),AT74,0)-IF(COLUMN(AS$64)&gt;=COLUMN($F$64),AS75,0))&lt;0,OFFSET(AY$30,0,$E69)-IF(COLUMN(AX$64)&gt;=COLUMN($F$64),AX70,0)-IF(COLUMN(AW$64)&gt;=COLUMN($F$64),AW71,0)-IF(COLUMN(AV$64)&gt;=COLUMN($F$64),AV72,0)-IF(COLUMN(AU$64)&gt;=COLUMN($F$64),AU73,0)-IF(COLUMN(AT$64)&gt;=COLUMN($F$64),AT74,0)-IF(COLUMN(AS$64)&gt;=COLUMN($F$64),AS75,0),ABS(SUM(AY$63:AY68))),0),"")</f>
        <v/>
      </c>
      <c r="AZ69" s="153" t="str">
        <f ca="1">IF(AZ$4&lt;&gt;"",IF(AND(AZ$63&lt;0,OFFSET(AZ$30,0,$E69)&lt;&gt;"",OFFSET(AZ$30,0,$E69)&gt;0),
IF((SUM(AZ$63:AZ68)+OFFSET(AZ$30,0,$E69)-IF(COLUMN(AY$64)&gt;=COLUMN($F$64),AY70,0)-IF(COLUMN(AX$64)&gt;=COLUMN($F$64),AX71,0)-IF(COLUMN(AW$64)&gt;=COLUMN($F$64),AW72,0)-IF(COLUMN(AV$64)&gt;=COLUMN($F$64),AV73,0)-IF(COLUMN(AU$64)&gt;=COLUMN($F$64),AU74,0)-IF(COLUMN(AT$64)&gt;=COLUMN($F$64),AT75,0))&lt;0,OFFSET(AZ$30,0,$E69)-IF(COLUMN(AY$64)&gt;=COLUMN($F$64),AY70,0)-IF(COLUMN(AX$64)&gt;=COLUMN($F$64),AX71,0)-IF(COLUMN(AW$64)&gt;=COLUMN($F$64),AW72,0)-IF(COLUMN(AV$64)&gt;=COLUMN($F$64),AV73,0)-IF(COLUMN(AU$64)&gt;=COLUMN($F$64),AU74,0)-IF(COLUMN(AT$64)&gt;=COLUMN($F$64),AT75,0),ABS(SUM(AZ$63:AZ68))),0),"")</f>
        <v/>
      </c>
      <c r="BA69" s="153" t="str">
        <f ca="1">IF(BA$4&lt;&gt;"",IF(AND(BA$63&lt;0,OFFSET(BA$30,0,$E69)&lt;&gt;"",OFFSET(BA$30,0,$E69)&gt;0),
IF((SUM(BA$63:BA68)+OFFSET(BA$30,0,$E69)-IF(COLUMN(AZ$64)&gt;=COLUMN($F$64),AZ70,0)-IF(COLUMN(AY$64)&gt;=COLUMN($F$64),AY71,0)-IF(COLUMN(AX$64)&gt;=COLUMN($F$64),AX72,0)-IF(COLUMN(AW$64)&gt;=COLUMN($F$64),AW73,0)-IF(COLUMN(AV$64)&gt;=COLUMN($F$64),AV74,0)-IF(COLUMN(AU$64)&gt;=COLUMN($F$64),AU75,0))&lt;0,OFFSET(BA$30,0,$E69)-IF(COLUMN(AZ$64)&gt;=COLUMN($F$64),AZ70,0)-IF(COLUMN(AY$64)&gt;=COLUMN($F$64),AY71,0)-IF(COLUMN(AX$64)&gt;=COLUMN($F$64),AX72,0)-IF(COLUMN(AW$64)&gt;=COLUMN($F$64),AW73,0)-IF(COLUMN(AV$64)&gt;=COLUMN($F$64),AV74,0)-IF(COLUMN(AU$64)&gt;=COLUMN($F$64),AU75,0),ABS(SUM(BA$63:BA68))),0),"")</f>
        <v/>
      </c>
      <c r="BB69" s="153" t="str">
        <f ca="1">IF(BB$4&lt;&gt;"",IF(AND(BB$63&lt;0,OFFSET(BB$30,0,$E69)&lt;&gt;"",OFFSET(BB$30,0,$E69)&gt;0),
IF((SUM(BB$63:BB68)+OFFSET(BB$30,0,$E69)-IF(COLUMN(BA$64)&gt;=COLUMN($F$64),BA70,0)-IF(COLUMN(AZ$64)&gt;=COLUMN($F$64),AZ71,0)-IF(COLUMN(AY$64)&gt;=COLUMN($F$64),AY72,0)-IF(COLUMN(AX$64)&gt;=COLUMN($F$64),AX73,0)-IF(COLUMN(AW$64)&gt;=COLUMN($F$64),AW74,0)-IF(COLUMN(AV$64)&gt;=COLUMN($F$64),AV75,0))&lt;0,OFFSET(BB$30,0,$E69)-IF(COLUMN(BA$64)&gt;=COLUMN($F$64),BA70,0)-IF(COLUMN(AZ$64)&gt;=COLUMN($F$64),AZ71,0)-IF(COLUMN(AY$64)&gt;=COLUMN($F$64),AY72,0)-IF(COLUMN(AX$64)&gt;=COLUMN($F$64),AX73,0)-IF(COLUMN(AW$64)&gt;=COLUMN($F$64),AW74,0)-IF(COLUMN(AV$64)&gt;=COLUMN($F$64),AV75,0),ABS(SUM(BB$63:BB68))),0),"")</f>
        <v/>
      </c>
      <c r="BC69" s="153" t="str">
        <f ca="1">IF(BC$4&lt;&gt;"",IF(AND(BC$63&lt;0,OFFSET(BC$30,0,$E69)&lt;&gt;"",OFFSET(BC$30,0,$E69)&gt;0),
IF((SUM(BC$63:BC68)+OFFSET(BC$30,0,$E69)-IF(COLUMN(BB$64)&gt;=COLUMN($F$64),BB70,0)-IF(COLUMN(BA$64)&gt;=COLUMN($F$64),BA71,0)-IF(COLUMN(AZ$64)&gt;=COLUMN($F$64),AZ72,0)-IF(COLUMN(AY$64)&gt;=COLUMN($F$64),AY73,0)-IF(COLUMN(AX$64)&gt;=COLUMN($F$64),AX74,0)-IF(COLUMN(AW$64)&gt;=COLUMN($F$64),AW75,0))&lt;0,OFFSET(BC$30,0,$E69)-IF(COLUMN(BB$64)&gt;=COLUMN($F$64),BB70,0)-IF(COLUMN(BA$64)&gt;=COLUMN($F$64),BA71,0)-IF(COLUMN(AZ$64)&gt;=COLUMN($F$64),AZ72,0)-IF(COLUMN(AY$64)&gt;=COLUMN($F$64),AY73,0)-IF(COLUMN(AX$64)&gt;=COLUMN($F$64),AX74,0)-IF(COLUMN(AW$64)&gt;=COLUMN($F$64),AW75,0),ABS(SUM(BC$63:BC68))),0),"")</f>
        <v/>
      </c>
      <c r="BD69" s="153" t="str">
        <f ca="1">IF(BD$4&lt;&gt;"",IF(AND(BD$63&lt;0,OFFSET(BD$30,0,$E69)&lt;&gt;"",OFFSET(BD$30,0,$E69)&gt;0),
IF((SUM(BD$63:BD68)+OFFSET(BD$30,0,$E69)-IF(COLUMN(BC$64)&gt;=COLUMN($F$64),BC70,0)-IF(COLUMN(BB$64)&gt;=COLUMN($F$64),BB71,0)-IF(COLUMN(BA$64)&gt;=COLUMN($F$64),BA72,0)-IF(COLUMN(AZ$64)&gt;=COLUMN($F$64),AZ73,0)-IF(COLUMN(AY$64)&gt;=COLUMN($F$64),AY74,0)-IF(COLUMN(AX$64)&gt;=COLUMN($F$64),AX75,0))&lt;0,OFFSET(BD$30,0,$E69)-IF(COLUMN(BC$64)&gt;=COLUMN($F$64),BC70,0)-IF(COLUMN(BB$64)&gt;=COLUMN($F$64),BB71,0)-IF(COLUMN(BA$64)&gt;=COLUMN($F$64),BA72,0)-IF(COLUMN(AZ$64)&gt;=COLUMN($F$64),AZ73,0)-IF(COLUMN(AY$64)&gt;=COLUMN($F$64),AY74,0)-IF(COLUMN(AX$64)&gt;=COLUMN($F$64),AX75,0),ABS(SUM(BD$63:BD68))),0),"")</f>
        <v/>
      </c>
      <c r="BE69" s="153" t="str">
        <f ca="1">IF(BE$4&lt;&gt;"",IF(AND(BE$63&lt;0,OFFSET(BE$30,0,$E69)&lt;&gt;"",OFFSET(BE$30,0,$E69)&gt;0),
IF((SUM(BE$63:BE68)+OFFSET(BE$30,0,$E69)-IF(COLUMN(BD$64)&gt;=COLUMN($F$64),BD70,0)-IF(COLUMN(BC$64)&gt;=COLUMN($F$64),BC71,0)-IF(COLUMN(BB$64)&gt;=COLUMN($F$64),BB72,0)-IF(COLUMN(BA$64)&gt;=COLUMN($F$64),BA73,0)-IF(COLUMN(AZ$64)&gt;=COLUMN($F$64),AZ74,0)-IF(COLUMN(AY$64)&gt;=COLUMN($F$64),AY75,0))&lt;0,OFFSET(BE$30,0,$E69)-IF(COLUMN(BD$64)&gt;=COLUMN($F$64),BD70,0)-IF(COLUMN(BC$64)&gt;=COLUMN($F$64),BC71,0)-IF(COLUMN(BB$64)&gt;=COLUMN($F$64),BB72,0)-IF(COLUMN(BA$64)&gt;=COLUMN($F$64),BA73,0)-IF(COLUMN(AZ$64)&gt;=COLUMN($F$64),AZ74,0)-IF(COLUMN(AY$64)&gt;=COLUMN($F$64),AY75,0),ABS(SUM(BE$63:BE68))),0),"")</f>
        <v/>
      </c>
      <c r="BF69" s="153" t="str">
        <f ca="1">IF(BF$4&lt;&gt;"",IF(AND(BF$63&lt;0,OFFSET(BF$30,0,$E69)&lt;&gt;"",OFFSET(BF$30,0,$E69)&gt;0),
IF((SUM(BF$63:BF68)+OFFSET(BF$30,0,$E69)-IF(COLUMN(BE$64)&gt;=COLUMN($F$64),BE70,0)-IF(COLUMN(BD$64)&gt;=COLUMN($F$64),BD71,0)-IF(COLUMN(BC$64)&gt;=COLUMN($F$64),BC72,0)-IF(COLUMN(BB$64)&gt;=COLUMN($F$64),BB73,0)-IF(COLUMN(BA$64)&gt;=COLUMN($F$64),BA74,0)-IF(COLUMN(AZ$64)&gt;=COLUMN($F$64),AZ75,0))&lt;0,OFFSET(BF$30,0,$E69)-IF(COLUMN(BE$64)&gt;=COLUMN($F$64),BE70,0)-IF(COLUMN(BD$64)&gt;=COLUMN($F$64),BD71,0)-IF(COLUMN(BC$64)&gt;=COLUMN($F$64),BC72,0)-IF(COLUMN(BB$64)&gt;=COLUMN($F$64),BB73,0)-IF(COLUMN(BA$64)&gt;=COLUMN($F$64),BA74,0)-IF(COLUMN(AZ$64)&gt;=COLUMN($F$64),AZ75,0),ABS(SUM(BF$63:BF68))),0),"")</f>
        <v/>
      </c>
      <c r="BG69" s="153" t="str">
        <f ca="1">IF(BG$4&lt;&gt;"",IF(AND(BG$63&lt;0,OFFSET(BG$30,0,$E69)&lt;&gt;"",OFFSET(BG$30,0,$E69)&gt;0),
IF((SUM(BG$63:BG68)+OFFSET(BG$30,0,$E69)-IF(COLUMN(BF$64)&gt;=COLUMN($F$64),BF70,0)-IF(COLUMN(BE$64)&gt;=COLUMN($F$64),BE71,0)-IF(COLUMN(BD$64)&gt;=COLUMN($F$64),BD72,0)-IF(COLUMN(BC$64)&gt;=COLUMN($F$64),BC73,0)-IF(COLUMN(BB$64)&gt;=COLUMN($F$64),BB74,0)-IF(COLUMN(BA$64)&gt;=COLUMN($F$64),BA75,0))&lt;0,OFFSET(BG$30,0,$E69)-IF(COLUMN(BF$64)&gt;=COLUMN($F$64),BF70,0)-IF(COLUMN(BE$64)&gt;=COLUMN($F$64),BE71,0)-IF(COLUMN(BD$64)&gt;=COLUMN($F$64),BD72,0)-IF(COLUMN(BC$64)&gt;=COLUMN($F$64),BC73,0)-IF(COLUMN(BB$64)&gt;=COLUMN($F$64),BB74,0)-IF(COLUMN(BA$64)&gt;=COLUMN($F$64),BA75,0),ABS(SUM(BG$63:BG68))),0),"")</f>
        <v/>
      </c>
      <c r="BH69" s="153" t="str">
        <f ca="1">IF(BH$4&lt;&gt;"",IF(AND(BH$63&lt;0,OFFSET(BH$30,0,$E69)&lt;&gt;"",OFFSET(BH$30,0,$E69)&gt;0),
IF((SUM(BH$63:BH68)+OFFSET(BH$30,0,$E69)-IF(COLUMN(BG$64)&gt;=COLUMN($F$64),BG70,0)-IF(COLUMN(BF$64)&gt;=COLUMN($F$64),BF71,0)-IF(COLUMN(BE$64)&gt;=COLUMN($F$64),BE72,0)-IF(COLUMN(BD$64)&gt;=COLUMN($F$64),BD73,0)-IF(COLUMN(BC$64)&gt;=COLUMN($F$64),BC74,0)-IF(COLUMN(BB$64)&gt;=COLUMN($F$64),BB75,0))&lt;0,OFFSET(BH$30,0,$E69)-IF(COLUMN(BG$64)&gt;=COLUMN($F$64),BG70,0)-IF(COLUMN(BF$64)&gt;=COLUMN($F$64),BF71,0)-IF(COLUMN(BE$64)&gt;=COLUMN($F$64),BE72,0)-IF(COLUMN(BD$64)&gt;=COLUMN($F$64),BD73,0)-IF(COLUMN(BC$64)&gt;=COLUMN($F$64),BC74,0)-IF(COLUMN(BB$64)&gt;=COLUMN($F$64),BB75,0),ABS(SUM(BH$63:BH68))),0),"")</f>
        <v/>
      </c>
      <c r="BI69" s="153" t="str">
        <f ca="1">IF(BI$4&lt;&gt;"",IF(AND(BI$63&lt;0,OFFSET(BI$30,0,$E69)&lt;&gt;"",OFFSET(BI$30,0,$E69)&gt;0),
IF((SUM(BI$63:BI68)+OFFSET(BI$30,0,$E69)-IF(COLUMN(BH$64)&gt;=COLUMN($F$64),BH70,0)-IF(COLUMN(BG$64)&gt;=COLUMN($F$64),BG71,0)-IF(COLUMN(BF$64)&gt;=COLUMN($F$64),BF72,0)-IF(COLUMN(BE$64)&gt;=COLUMN($F$64),BE73,0)-IF(COLUMN(BD$64)&gt;=COLUMN($F$64),BD74,0)-IF(COLUMN(BC$64)&gt;=COLUMN($F$64),BC75,0))&lt;0,OFFSET(BI$30,0,$E69)-IF(COLUMN(BH$64)&gt;=COLUMN($F$64),BH70,0)-IF(COLUMN(BG$64)&gt;=COLUMN($F$64),BG71,0)-IF(COLUMN(BF$64)&gt;=COLUMN($F$64),BF72,0)-IF(COLUMN(BE$64)&gt;=COLUMN($F$64),BE73,0)-IF(COLUMN(BD$64)&gt;=COLUMN($F$64),BD74,0)-IF(COLUMN(BC$64)&gt;=COLUMN($F$64),BC75,0),ABS(SUM(BI$63:BI68))),0),"")</f>
        <v/>
      </c>
      <c r="BJ69" s="153" t="str">
        <f ca="1">IF(BJ$4&lt;&gt;"",IF(AND(BJ$63&lt;0,OFFSET(BJ$30,0,$E69)&lt;&gt;"",OFFSET(BJ$30,0,$E69)&gt;0),
IF((SUM(BJ$63:BJ68)+OFFSET(BJ$30,0,$E69)-IF(COLUMN(BI$64)&gt;=COLUMN($F$64),BI70,0)-IF(COLUMN(BH$64)&gt;=COLUMN($F$64),BH71,0)-IF(COLUMN(BG$64)&gt;=COLUMN($F$64),BG72,0)-IF(COLUMN(BF$64)&gt;=COLUMN($F$64),BF73,0)-IF(COLUMN(BE$64)&gt;=COLUMN($F$64),BE74,0)-IF(COLUMN(BD$64)&gt;=COLUMN($F$64),BD75,0))&lt;0,OFFSET(BJ$30,0,$E69)-IF(COLUMN(BI$64)&gt;=COLUMN($F$64),BI70,0)-IF(COLUMN(BH$64)&gt;=COLUMN($F$64),BH71,0)-IF(COLUMN(BG$64)&gt;=COLUMN($F$64),BG72,0)-IF(COLUMN(BF$64)&gt;=COLUMN($F$64),BF73,0)-IF(COLUMN(BE$64)&gt;=COLUMN($F$64),BE74,0)-IF(COLUMN(BD$64)&gt;=COLUMN($F$64),BD75,0),ABS(SUM(BJ$63:BJ68))),0),"")</f>
        <v/>
      </c>
      <c r="BK69" s="153" t="str">
        <f ca="1">IF(BK$4&lt;&gt;"",IF(AND(BK$63&lt;0,OFFSET(BK$30,0,$E69)&lt;&gt;"",OFFSET(BK$30,0,$E69)&gt;0),
IF((SUM(BK$63:BK68)+OFFSET(BK$30,0,$E69)-IF(COLUMN(BJ$64)&gt;=COLUMN($F$64),BJ70,0)-IF(COLUMN(BI$64)&gt;=COLUMN($F$64),BI71,0)-IF(COLUMN(BH$64)&gt;=COLUMN($F$64),BH72,0)-IF(COLUMN(BG$64)&gt;=COLUMN($F$64),BG73,0)-IF(COLUMN(BF$64)&gt;=COLUMN($F$64),BF74,0)-IF(COLUMN(BE$64)&gt;=COLUMN($F$64),BE75,0))&lt;0,OFFSET(BK$30,0,$E69)-IF(COLUMN(BJ$64)&gt;=COLUMN($F$64),BJ70,0)-IF(COLUMN(BI$64)&gt;=COLUMN($F$64),BI71,0)-IF(COLUMN(BH$64)&gt;=COLUMN($F$64),BH72,0)-IF(COLUMN(BG$64)&gt;=COLUMN($F$64),BG73,0)-IF(COLUMN(BF$64)&gt;=COLUMN($F$64),BF74,0)-IF(COLUMN(BE$64)&gt;=COLUMN($F$64),BE75,0),ABS(SUM(BK$63:BK68))),0),"")</f>
        <v/>
      </c>
      <c r="BL69" s="153" t="str">
        <f ca="1">IF(BL$4&lt;&gt;"",IF(AND(BL$63&lt;0,OFFSET(BL$30,0,$E69)&lt;&gt;"",OFFSET(BL$30,0,$E69)&gt;0),
IF((SUM(BL$63:BL68)+OFFSET(BL$30,0,$E69)-IF(COLUMN(BK$64)&gt;=COLUMN($F$64),BK70,0)-IF(COLUMN(BJ$64)&gt;=COLUMN($F$64),BJ71,0)-IF(COLUMN(BI$64)&gt;=COLUMN($F$64),BI72,0)-IF(COLUMN(BH$64)&gt;=COLUMN($F$64),BH73,0)-IF(COLUMN(BG$64)&gt;=COLUMN($F$64),BG74,0)-IF(COLUMN(BF$64)&gt;=COLUMN($F$64),BF75,0))&lt;0,OFFSET(BL$30,0,$E69)-IF(COLUMN(BK$64)&gt;=COLUMN($F$64),BK70,0)-IF(COLUMN(BJ$64)&gt;=COLUMN($F$64),BJ71,0)-IF(COLUMN(BI$64)&gt;=COLUMN($F$64),BI72,0)-IF(COLUMN(BH$64)&gt;=COLUMN($F$64),BH73,0)-IF(COLUMN(BG$64)&gt;=COLUMN($F$64),BG74,0)-IF(COLUMN(BF$64)&gt;=COLUMN($F$64),BF75,0),ABS(SUM(BL$63:BL68))),0),"")</f>
        <v/>
      </c>
      <c r="BM69" s="153" t="str">
        <f ca="1">IF(BM$4&lt;&gt;"",IF(AND(BM$63&lt;0,OFFSET(BM$30,0,$E69)&lt;&gt;"",OFFSET(BM$30,0,$E69)&gt;0),
IF((SUM(BM$63:BM68)+OFFSET(BM$30,0,$E69)-IF(COLUMN(BL$64)&gt;=COLUMN($F$64),BL70,0)-IF(COLUMN(BK$64)&gt;=COLUMN($F$64),BK71,0)-IF(COLUMN(BJ$64)&gt;=COLUMN($F$64),BJ72,0)-IF(COLUMN(BI$64)&gt;=COLUMN($F$64),BI73,0)-IF(COLUMN(BH$64)&gt;=COLUMN($F$64),BH74,0)-IF(COLUMN(BG$64)&gt;=COLUMN($F$64),BG75,0))&lt;0,OFFSET(BM$30,0,$E69)-IF(COLUMN(BL$64)&gt;=COLUMN($F$64),BL70,0)-IF(COLUMN(BK$64)&gt;=COLUMN($F$64),BK71,0)-IF(COLUMN(BJ$64)&gt;=COLUMN($F$64),BJ72,0)-IF(COLUMN(BI$64)&gt;=COLUMN($F$64),BI73,0)-IF(COLUMN(BH$64)&gt;=COLUMN($F$64),BH74,0)-IF(COLUMN(BG$64)&gt;=COLUMN($F$64),BG75,0),ABS(SUM(BM$63:BM68))),0),"")</f>
        <v/>
      </c>
      <c r="BN69" s="153" t="str">
        <f ca="1">IF(BN$4&lt;&gt;"",IF(AND(BN$63&lt;0,OFFSET(BN$30,0,$E69)&lt;&gt;"",OFFSET(BN$30,0,$E69)&gt;0),
IF((SUM(BN$63:BN68)+OFFSET(BN$30,0,$E69)-IF(COLUMN(BM$64)&gt;=COLUMN($F$64),BM70,0)-IF(COLUMN(BL$64)&gt;=COLUMN($F$64),BL71,0)-IF(COLUMN(BK$64)&gt;=COLUMN($F$64),BK72,0)-IF(COLUMN(BJ$64)&gt;=COLUMN($F$64),BJ73,0)-IF(COLUMN(BI$64)&gt;=COLUMN($F$64),BI74,0)-IF(COLUMN(BH$64)&gt;=COLUMN($F$64),BH75,0))&lt;0,OFFSET(BN$30,0,$E69)-IF(COLUMN(BM$64)&gt;=COLUMN($F$64),BM70,0)-IF(COLUMN(BL$64)&gt;=COLUMN($F$64),BL71,0)-IF(COLUMN(BK$64)&gt;=COLUMN($F$64),BK72,0)-IF(COLUMN(BJ$64)&gt;=COLUMN($F$64),BJ73,0)-IF(COLUMN(BI$64)&gt;=COLUMN($F$64),BI74,0)-IF(COLUMN(BH$64)&gt;=COLUMN($F$64),BH75,0),ABS(SUM(BN$63:BN68))),0),"")</f>
        <v/>
      </c>
      <c r="BO69" s="153" t="str">
        <f ca="1">IF(BO$4&lt;&gt;"",IF(AND(BO$63&lt;0,OFFSET(BO$30,0,$E69)&lt;&gt;"",OFFSET(BO$30,0,$E69)&gt;0),
IF((SUM(BO$63:BO68)+OFFSET(BO$30,0,$E69)-IF(COLUMN(BN$64)&gt;=COLUMN($F$64),BN70,0)-IF(COLUMN(BM$64)&gt;=COLUMN($F$64),BM71,0)-IF(COLUMN(BL$64)&gt;=COLUMN($F$64),BL72,0)-IF(COLUMN(BK$64)&gt;=COLUMN($F$64),BK73,0)-IF(COLUMN(BJ$64)&gt;=COLUMN($F$64),BJ74,0)-IF(COLUMN(BI$64)&gt;=COLUMN($F$64),BI75,0))&lt;0,OFFSET(BO$30,0,$E69)-IF(COLUMN(BN$64)&gt;=COLUMN($F$64),BN70,0)-IF(COLUMN(BM$64)&gt;=COLUMN($F$64),BM71,0)-IF(COLUMN(BL$64)&gt;=COLUMN($F$64),BL72,0)-IF(COLUMN(BK$64)&gt;=COLUMN($F$64),BK73,0)-IF(COLUMN(BJ$64)&gt;=COLUMN($F$64),BJ74,0)-IF(COLUMN(BI$64)&gt;=COLUMN($F$64),BI75,0),ABS(SUM(BO$63:BO68))),0),"")</f>
        <v/>
      </c>
      <c r="BP69" s="153" t="str">
        <f ca="1">IF(BP$4&lt;&gt;"",IF(AND(BP$63&lt;0,OFFSET(BP$30,0,$E69)&lt;&gt;"",OFFSET(BP$30,0,$E69)&gt;0),
IF((SUM(BP$63:BP68)+OFFSET(BP$30,0,$E69)-IF(COLUMN(BO$64)&gt;=COLUMN($F$64),BO70,0)-IF(COLUMN(BN$64)&gt;=COLUMN($F$64),BN71,0)-IF(COLUMN(BM$64)&gt;=COLUMN($F$64),BM72,0)-IF(COLUMN(BL$64)&gt;=COLUMN($F$64),BL73,0)-IF(COLUMN(BK$64)&gt;=COLUMN($F$64),BK74,0)-IF(COLUMN(BJ$64)&gt;=COLUMN($F$64),BJ75,0))&lt;0,OFFSET(BP$30,0,$E69)-IF(COLUMN(BO$64)&gt;=COLUMN($F$64),BO70,0)-IF(COLUMN(BN$64)&gt;=COLUMN($F$64),BN71,0)-IF(COLUMN(BM$64)&gt;=COLUMN($F$64),BM72,0)-IF(COLUMN(BL$64)&gt;=COLUMN($F$64),BL73,0)-IF(COLUMN(BK$64)&gt;=COLUMN($F$64),BK74,0)-IF(COLUMN(BJ$64)&gt;=COLUMN($F$64),BJ75,0),ABS(SUM(BP$63:BP68))),0),"")</f>
        <v/>
      </c>
      <c r="BQ69" s="153" t="str">
        <f ca="1">IF(BQ$4&lt;&gt;"",IF(AND(BQ$63&lt;0,OFFSET(BQ$30,0,$E69)&lt;&gt;"",OFFSET(BQ$30,0,$E69)&gt;0),
IF((SUM(BQ$63:BQ68)+OFFSET(BQ$30,0,$E69)-IF(COLUMN(BP$64)&gt;=COLUMN($F$64),BP70,0)-IF(COLUMN(BO$64)&gt;=COLUMN($F$64),BO71,0)-IF(COLUMN(BN$64)&gt;=COLUMN($F$64),BN72,0)-IF(COLUMN(BM$64)&gt;=COLUMN($F$64),BM73,0)-IF(COLUMN(BL$64)&gt;=COLUMN($F$64),BL74,0)-IF(COLUMN(BK$64)&gt;=COLUMN($F$64),BK75,0))&lt;0,OFFSET(BQ$30,0,$E69)-IF(COLUMN(BP$64)&gt;=COLUMN($F$64),BP70,0)-IF(COLUMN(BO$64)&gt;=COLUMN($F$64),BO71,0)-IF(COLUMN(BN$64)&gt;=COLUMN($F$64),BN72,0)-IF(COLUMN(BM$64)&gt;=COLUMN($F$64),BM73,0)-IF(COLUMN(BL$64)&gt;=COLUMN($F$64),BL74,0)-IF(COLUMN(BK$64)&gt;=COLUMN($F$64),BK75,0),ABS(SUM(BQ$63:BQ68))),0),"")</f>
        <v/>
      </c>
      <c r="BR69" s="153" t="str">
        <f ca="1">IF(BR$4&lt;&gt;"",IF(AND(BR$63&lt;0,OFFSET(BR$30,0,$E69)&lt;&gt;"",OFFSET(BR$30,0,$E69)&gt;0),
IF((SUM(BR$63:BR68)+OFFSET(BR$30,0,$E69)-IF(COLUMN(BQ$64)&gt;=COLUMN($F$64),BQ70,0)-IF(COLUMN(BP$64)&gt;=COLUMN($F$64),BP71,0)-IF(COLUMN(BO$64)&gt;=COLUMN($F$64),BO72,0)-IF(COLUMN(BN$64)&gt;=COLUMN($F$64),BN73,0)-IF(COLUMN(BM$64)&gt;=COLUMN($F$64),BM74,0)-IF(COLUMN(BL$64)&gt;=COLUMN($F$64),BL75,0))&lt;0,OFFSET(BR$30,0,$E69)-IF(COLUMN(BQ$64)&gt;=COLUMN($F$64),BQ70,0)-IF(COLUMN(BP$64)&gt;=COLUMN($F$64),BP71,0)-IF(COLUMN(BO$64)&gt;=COLUMN($F$64),BO72,0)-IF(COLUMN(BN$64)&gt;=COLUMN($F$64),BN73,0)-IF(COLUMN(BM$64)&gt;=COLUMN($F$64),BM74,0)-IF(COLUMN(BL$64)&gt;=COLUMN($F$64),BL75,0),ABS(SUM(BR$63:BR68))),0),"")</f>
        <v/>
      </c>
      <c r="BS69" s="153" t="str">
        <f ca="1">IF(BS$4&lt;&gt;"",IF(AND(BS$63&lt;0,OFFSET(BS$30,0,$E69)&lt;&gt;"",OFFSET(BS$30,0,$E69)&gt;0),
IF((SUM(BS$63:BS68)+OFFSET(BS$30,0,$E69)-IF(COLUMN(BR$64)&gt;=COLUMN($F$64),BR70,0)-IF(COLUMN(BQ$64)&gt;=COLUMN($F$64),BQ71,0)-IF(COLUMN(BP$64)&gt;=COLUMN($F$64),BP72,0)-IF(COLUMN(BO$64)&gt;=COLUMN($F$64),BO73,0)-IF(COLUMN(BN$64)&gt;=COLUMN($F$64),BN74,0)-IF(COLUMN(BM$64)&gt;=COLUMN($F$64),BM75,0))&lt;0,OFFSET(BS$30,0,$E69)-IF(COLUMN(BR$64)&gt;=COLUMN($F$64),BR70,0)-IF(COLUMN(BQ$64)&gt;=COLUMN($F$64),BQ71,0)-IF(COLUMN(BP$64)&gt;=COLUMN($F$64),BP72,0)-IF(COLUMN(BO$64)&gt;=COLUMN($F$64),BO73,0)-IF(COLUMN(BN$64)&gt;=COLUMN($F$64),BN74,0)-IF(COLUMN(BM$64)&gt;=COLUMN($F$64),BM75,0),ABS(SUM(BS$63:BS68))),0),"")</f>
        <v/>
      </c>
      <c r="BT69" s="153" t="str">
        <f ca="1">IF(BT$4&lt;&gt;"",IF(AND(BT$63&lt;0,OFFSET(BT$30,0,$E69)&lt;&gt;"",OFFSET(BT$30,0,$E69)&gt;0),
IF((SUM(BT$63:BT68)+OFFSET(BT$30,0,$E69)-IF(COLUMN(BS$64)&gt;=COLUMN($F$64),BS70,0)-IF(COLUMN(BR$64)&gt;=COLUMN($F$64),BR71,0)-IF(COLUMN(BQ$64)&gt;=COLUMN($F$64),BQ72,0)-IF(COLUMN(BP$64)&gt;=COLUMN($F$64),BP73,0)-IF(COLUMN(BO$64)&gt;=COLUMN($F$64),BO74,0)-IF(COLUMN(BN$64)&gt;=COLUMN($F$64),BN75,0))&lt;0,OFFSET(BT$30,0,$E69)-IF(COLUMN(BS$64)&gt;=COLUMN($F$64),BS70,0)-IF(COLUMN(BR$64)&gt;=COLUMN($F$64),BR71,0)-IF(COLUMN(BQ$64)&gt;=COLUMN($F$64),BQ72,0)-IF(COLUMN(BP$64)&gt;=COLUMN($F$64),BP73,0)-IF(COLUMN(BO$64)&gt;=COLUMN($F$64),BO74,0)-IF(COLUMN(BN$64)&gt;=COLUMN($F$64),BN75,0),ABS(SUM(BT$63:BT68))),0),"")</f>
        <v/>
      </c>
      <c r="BU69" s="153" t="str">
        <f ca="1">IF(BU$4&lt;&gt;"",IF(AND(BU$63&lt;0,OFFSET(BU$30,0,$E69)&lt;&gt;"",OFFSET(BU$30,0,$E69)&gt;0),
IF((SUM(BU$63:BU68)+OFFSET(BU$30,0,$E69)-IF(COLUMN(BT$64)&gt;=COLUMN($F$64),BT70,0)-IF(COLUMN(BS$64)&gt;=COLUMN($F$64),BS71,0)-IF(COLUMN(BR$64)&gt;=COLUMN($F$64),BR72,0)-IF(COLUMN(BQ$64)&gt;=COLUMN($F$64),BQ73,0)-IF(COLUMN(BP$64)&gt;=COLUMN($F$64),BP74,0)-IF(COLUMN(BO$64)&gt;=COLUMN($F$64),BO75,0))&lt;0,OFFSET(BU$30,0,$E69)-IF(COLUMN(BT$64)&gt;=COLUMN($F$64),BT70,0)-IF(COLUMN(BS$64)&gt;=COLUMN($F$64),BS71,0)-IF(COLUMN(BR$64)&gt;=COLUMN($F$64),BR72,0)-IF(COLUMN(BQ$64)&gt;=COLUMN($F$64),BQ73,0)-IF(COLUMN(BP$64)&gt;=COLUMN($F$64),BP74,0)-IF(COLUMN(BO$64)&gt;=COLUMN($F$64),BO75,0),ABS(SUM(BU$63:BU68))),0),"")</f>
        <v/>
      </c>
      <c r="BV69" s="153" t="str">
        <f ca="1">IF(BV$4&lt;&gt;"",IF(AND(BV$63&lt;0,OFFSET(BV$30,0,$E69)&lt;&gt;"",OFFSET(BV$30,0,$E69)&gt;0),
IF((SUM(BV$63:BV68)+OFFSET(BV$30,0,$E69)-IF(COLUMN(BU$64)&gt;=COLUMN($F$64),BU70,0)-IF(COLUMN(BT$64)&gt;=COLUMN($F$64),BT71,0)-IF(COLUMN(BS$64)&gt;=COLUMN($F$64),BS72,0)-IF(COLUMN(BR$64)&gt;=COLUMN($F$64),BR73,0)-IF(COLUMN(BQ$64)&gt;=COLUMN($F$64),BQ74,0)-IF(COLUMN(BP$64)&gt;=COLUMN($F$64),BP75,0))&lt;0,OFFSET(BV$30,0,$E69)-IF(COLUMN(BU$64)&gt;=COLUMN($F$64),BU70,0)-IF(COLUMN(BT$64)&gt;=COLUMN($F$64),BT71,0)-IF(COLUMN(BS$64)&gt;=COLUMN($F$64),BS72,0)-IF(COLUMN(BR$64)&gt;=COLUMN($F$64),BR73,0)-IF(COLUMN(BQ$64)&gt;=COLUMN($F$64),BQ74,0)-IF(COLUMN(BP$64)&gt;=COLUMN($F$64),BP75,0),ABS(SUM(BV$63:BV68))),0),"")</f>
        <v/>
      </c>
      <c r="BW69" s="153" t="str">
        <f ca="1">IF(BW$4&lt;&gt;"",IF(AND(BW$63&lt;0,OFFSET(BW$30,0,$E69)&lt;&gt;"",OFFSET(BW$30,0,$E69)&gt;0),
IF((SUM(BW$63:BW68)+OFFSET(BW$30,0,$E69)-IF(COLUMN(BV$64)&gt;=COLUMN($F$64),BV70,0)-IF(COLUMN(BU$64)&gt;=COLUMN($F$64),BU71,0)-IF(COLUMN(BT$64)&gt;=COLUMN($F$64),BT72,0)-IF(COLUMN(BS$64)&gt;=COLUMN($F$64),BS73,0)-IF(COLUMN(BR$64)&gt;=COLUMN($F$64),BR74,0)-IF(COLUMN(BQ$64)&gt;=COLUMN($F$64),BQ75,0))&lt;0,OFFSET(BW$30,0,$E69)-IF(COLUMN(BV$64)&gt;=COLUMN($F$64),BV70,0)-IF(COLUMN(BU$64)&gt;=COLUMN($F$64),BU71,0)-IF(COLUMN(BT$64)&gt;=COLUMN($F$64),BT72,0)-IF(COLUMN(BS$64)&gt;=COLUMN($F$64),BS73,0)-IF(COLUMN(BR$64)&gt;=COLUMN($F$64),BR74,0)-IF(COLUMN(BQ$64)&gt;=COLUMN($F$64),BQ75,0),ABS(SUM(BW$63:BW68))),0),"")</f>
        <v/>
      </c>
      <c r="BX69" s="153" t="str">
        <f ca="1">IF(BX$4&lt;&gt;"",IF(AND(BX$63&lt;0,OFFSET(BX$30,0,$E69)&lt;&gt;"",OFFSET(BX$30,0,$E69)&gt;0),
IF((SUM(BX$63:BX68)+OFFSET(BX$30,0,$E69)-IF(COLUMN(BW$64)&gt;=COLUMN($F$64),BW70,0)-IF(COLUMN(BV$64)&gt;=COLUMN($F$64),BV71,0)-IF(COLUMN(BU$64)&gt;=COLUMN($F$64),BU72,0)-IF(COLUMN(BT$64)&gt;=COLUMN($F$64),BT73,0)-IF(COLUMN(BS$64)&gt;=COLUMN($F$64),BS74,0)-IF(COLUMN(BR$64)&gt;=COLUMN($F$64),BR75,0))&lt;0,OFFSET(BX$30,0,$E69)-IF(COLUMN(BW$64)&gt;=COLUMN($F$64),BW70,0)-IF(COLUMN(BV$64)&gt;=COLUMN($F$64),BV71,0)-IF(COLUMN(BU$64)&gt;=COLUMN($F$64),BU72,0)-IF(COLUMN(BT$64)&gt;=COLUMN($F$64),BT73,0)-IF(COLUMN(BS$64)&gt;=COLUMN($F$64),BS74,0)-IF(COLUMN(BR$64)&gt;=COLUMN($F$64),BR75,0),ABS(SUM(BX$63:BX68))),0),"")</f>
        <v/>
      </c>
      <c r="BY69" s="153" t="str">
        <f ca="1">IF(BY$4&lt;&gt;"",IF(AND(BY$63&lt;0,OFFSET(BY$30,0,$E69)&lt;&gt;"",OFFSET(BY$30,0,$E69)&gt;0),
IF((SUM(BY$63:BY68)+OFFSET(BY$30,0,$E69)-IF(COLUMN(BX$64)&gt;=COLUMN($F$64),BX70,0)-IF(COLUMN(BW$64)&gt;=COLUMN($F$64),BW71,0)-IF(COLUMN(BV$64)&gt;=COLUMN($F$64),BV72,0)-IF(COLUMN(BU$64)&gt;=COLUMN($F$64),BU73,0)-IF(COLUMN(BT$64)&gt;=COLUMN($F$64),BT74,0)-IF(COLUMN(BS$64)&gt;=COLUMN($F$64),BS75,0))&lt;0,OFFSET(BY$30,0,$E69)-IF(COLUMN(BX$64)&gt;=COLUMN($F$64),BX70,0)-IF(COLUMN(BW$64)&gt;=COLUMN($F$64),BW71,0)-IF(COLUMN(BV$64)&gt;=COLUMN($F$64),BV72,0)-IF(COLUMN(BU$64)&gt;=COLUMN($F$64),BU73,0)-IF(COLUMN(BT$64)&gt;=COLUMN($F$64),BT74,0)-IF(COLUMN(BS$64)&gt;=COLUMN($F$64),BS75,0),ABS(SUM(BY$63:BY68))),0),"")</f>
        <v/>
      </c>
      <c r="BZ69" s="153" t="str">
        <f ca="1">IF(BZ$4&lt;&gt;"",IF(AND(BZ$63&lt;0,OFFSET(BZ$30,0,$E69)&lt;&gt;"",OFFSET(BZ$30,0,$E69)&gt;0),
IF((SUM(BZ$63:BZ68)+OFFSET(BZ$30,0,$E69)-IF(COLUMN(BY$64)&gt;=COLUMN($F$64),BY70,0)-IF(COLUMN(BX$64)&gt;=COLUMN($F$64),BX71,0)-IF(COLUMN(BW$64)&gt;=COLUMN($F$64),BW72,0)-IF(COLUMN(BV$64)&gt;=COLUMN($F$64),BV73,0)-IF(COLUMN(BU$64)&gt;=COLUMN($F$64),BU74,0)-IF(COLUMN(BT$64)&gt;=COLUMN($F$64),BT75,0))&lt;0,OFFSET(BZ$30,0,$E69)-IF(COLUMN(BY$64)&gt;=COLUMN($F$64),BY70,0)-IF(COLUMN(BX$64)&gt;=COLUMN($F$64),BX71,0)-IF(COLUMN(BW$64)&gt;=COLUMN($F$64),BW72,0)-IF(COLUMN(BV$64)&gt;=COLUMN($F$64),BV73,0)-IF(COLUMN(BU$64)&gt;=COLUMN($F$64),BU74,0)-IF(COLUMN(BT$64)&gt;=COLUMN($F$64),BT75,0),ABS(SUM(BZ$63:BZ68))),0),"")</f>
        <v/>
      </c>
      <c r="CA69" s="153" t="str">
        <f ca="1">IF(CA$4&lt;&gt;"",IF(AND(CA$63&lt;0,OFFSET(CA$30,0,$E69)&lt;&gt;"",OFFSET(CA$30,0,$E69)&gt;0),
IF((SUM(CA$63:CA68)+OFFSET(CA$30,0,$E69)-IF(COLUMN(BZ$64)&gt;=COLUMN($F$64),BZ70,0)-IF(COLUMN(BY$64)&gt;=COLUMN($F$64),BY71,0)-IF(COLUMN(BX$64)&gt;=COLUMN($F$64),BX72,0)-IF(COLUMN(BW$64)&gt;=COLUMN($F$64),BW73,0)-IF(COLUMN(BV$64)&gt;=COLUMN($F$64),BV74,0)-IF(COLUMN(BU$64)&gt;=COLUMN($F$64),BU75,0))&lt;0,OFFSET(CA$30,0,$E69)-IF(COLUMN(BZ$64)&gt;=COLUMN($F$64),BZ70,0)-IF(COLUMN(BY$64)&gt;=COLUMN($F$64),BY71,0)-IF(COLUMN(BX$64)&gt;=COLUMN($F$64),BX72,0)-IF(COLUMN(BW$64)&gt;=COLUMN($F$64),BW73,0)-IF(COLUMN(BV$64)&gt;=COLUMN($F$64),BV74,0)-IF(COLUMN(BU$64)&gt;=COLUMN($F$64),BU75,0),ABS(SUM(CA$63:CA68))),0),"")</f>
        <v/>
      </c>
      <c r="CB69" s="153" t="str">
        <f ca="1">IF(CB$4&lt;&gt;"",IF(AND(CB$63&lt;0,OFFSET(CB$30,0,$E69)&lt;&gt;"",OFFSET(CB$30,0,$E69)&gt;0),
IF((SUM(CB$63:CB68)+OFFSET(CB$30,0,$E69)-IF(COLUMN(CA$64)&gt;=COLUMN($F$64),CA70,0)-IF(COLUMN(BZ$64)&gt;=COLUMN($F$64),BZ71,0)-IF(COLUMN(BY$64)&gt;=COLUMN($F$64),BY72,0)-IF(COLUMN(BX$64)&gt;=COLUMN($F$64),BX73,0)-IF(COLUMN(BW$64)&gt;=COLUMN($F$64),BW74,0)-IF(COLUMN(BV$64)&gt;=COLUMN($F$64),BV75,0))&lt;0,OFFSET(CB$30,0,$E69)-IF(COLUMN(CA$64)&gt;=COLUMN($F$64),CA70,0)-IF(COLUMN(BZ$64)&gt;=COLUMN($F$64),BZ71,0)-IF(COLUMN(BY$64)&gt;=COLUMN($F$64),BY72,0)-IF(COLUMN(BX$64)&gt;=COLUMN($F$64),BX73,0)-IF(COLUMN(BW$64)&gt;=COLUMN($F$64),BW74,0)-IF(COLUMN(BV$64)&gt;=COLUMN($F$64),BV75,0),ABS(SUM(CB$63:CB68))),0),"")</f>
        <v/>
      </c>
      <c r="CC69" s="153" t="str">
        <f ca="1">IF(CC$4&lt;&gt;"",IF(AND(CC$63&lt;0,OFFSET(CC$30,0,$E69)&lt;&gt;"",OFFSET(CC$30,0,$E69)&gt;0),
IF((SUM(CC$63:CC68)+OFFSET(CC$30,0,$E69)-IF(COLUMN(CB$64)&gt;=COLUMN($F$64),CB70,0)-IF(COLUMN(CA$64)&gt;=COLUMN($F$64),CA71,0)-IF(COLUMN(BZ$64)&gt;=COLUMN($F$64),BZ72,0)-IF(COLUMN(BY$64)&gt;=COLUMN($F$64),BY73,0)-IF(COLUMN(BX$64)&gt;=COLUMN($F$64),BX74,0)-IF(COLUMN(BW$64)&gt;=COLUMN($F$64),BW75,0))&lt;0,OFFSET(CC$30,0,$E69)-IF(COLUMN(CB$64)&gt;=COLUMN($F$64),CB70,0)-IF(COLUMN(CA$64)&gt;=COLUMN($F$64),CA71,0)-IF(COLUMN(BZ$64)&gt;=COLUMN($F$64),BZ72,0)-IF(COLUMN(BY$64)&gt;=COLUMN($F$64),BY73,0)-IF(COLUMN(BX$64)&gt;=COLUMN($F$64),BX74,0)-IF(COLUMN(BW$64)&gt;=COLUMN($F$64),BW75,0),ABS(SUM(CC$63:CC68))),0),"")</f>
        <v/>
      </c>
      <c r="CD69" s="153" t="str">
        <f ca="1">IF(CD$4&lt;&gt;"",IF(AND(CD$63&lt;0,OFFSET(CD$30,0,$E69)&lt;&gt;"",OFFSET(CD$30,0,$E69)&gt;0),
IF((SUM(CD$63:CD68)+OFFSET(CD$30,0,$E69)-IF(COLUMN(CC$64)&gt;=COLUMN($F$64),CC70,0)-IF(COLUMN(CB$64)&gt;=COLUMN($F$64),CB71,0)-IF(COLUMN(CA$64)&gt;=COLUMN($F$64),CA72,0)-IF(COLUMN(BZ$64)&gt;=COLUMN($F$64),BZ73,0)-IF(COLUMN(BY$64)&gt;=COLUMN($F$64),BY74,0)-IF(COLUMN(BX$64)&gt;=COLUMN($F$64),BX75,0))&lt;0,OFFSET(CD$30,0,$E69)-IF(COLUMN(CC$64)&gt;=COLUMN($F$64),CC70,0)-IF(COLUMN(CB$64)&gt;=COLUMN($F$64),CB71,0)-IF(COLUMN(CA$64)&gt;=COLUMN($F$64),CA72,0)-IF(COLUMN(BZ$64)&gt;=COLUMN($F$64),BZ73,0)-IF(COLUMN(BY$64)&gt;=COLUMN($F$64),BY74,0)-IF(COLUMN(BX$64)&gt;=COLUMN($F$64),BX75,0),ABS(SUM(CD$63:CD68))),0),"")</f>
        <v/>
      </c>
      <c r="CE69" s="153" t="str">
        <f ca="1">IF(CE$4&lt;&gt;"",IF(AND(CE$63&lt;0,OFFSET(CE$30,0,$E69)&lt;&gt;"",OFFSET(CE$30,0,$E69)&gt;0),
IF((SUM(CE$63:CE68)+OFFSET(CE$30,0,$E69)-IF(COLUMN(CD$64)&gt;=COLUMN($F$64),CD70,0)-IF(COLUMN(CC$64)&gt;=COLUMN($F$64),CC71,0)-IF(COLUMN(CB$64)&gt;=COLUMN($F$64),CB72,0)-IF(COLUMN(CA$64)&gt;=COLUMN($F$64),CA73,0)-IF(COLUMN(BZ$64)&gt;=COLUMN($F$64),BZ74,0)-IF(COLUMN(BY$64)&gt;=COLUMN($F$64),BY75,0))&lt;0,OFFSET(CE$30,0,$E69)-IF(COLUMN(CD$64)&gt;=COLUMN($F$64),CD70,0)-IF(COLUMN(CC$64)&gt;=COLUMN($F$64),CC71,0)-IF(COLUMN(CB$64)&gt;=COLUMN($F$64),CB72,0)-IF(COLUMN(CA$64)&gt;=COLUMN($F$64),CA73,0)-IF(COLUMN(BZ$64)&gt;=COLUMN($F$64),BZ74,0)-IF(COLUMN(BY$64)&gt;=COLUMN($F$64),BY75,0),ABS(SUM(CE$63:CE68))),0),"")</f>
        <v/>
      </c>
      <c r="CF69" s="153" t="str">
        <f ca="1">IF(CF$4&lt;&gt;"",IF(AND(CF$63&lt;0,OFFSET(CF$30,0,$E69)&lt;&gt;"",OFFSET(CF$30,0,$E69)&gt;0),
IF((SUM(CF$63:CF68)+OFFSET(CF$30,0,$E69)-IF(COLUMN(CE$64)&gt;=COLUMN($F$64),CE70,0)-IF(COLUMN(CD$64)&gt;=COLUMN($F$64),CD71,0)-IF(COLUMN(CC$64)&gt;=COLUMN($F$64),CC72,0)-IF(COLUMN(CB$64)&gt;=COLUMN($F$64),CB73,0)-IF(COLUMN(CA$64)&gt;=COLUMN($F$64),CA74,0)-IF(COLUMN(BZ$64)&gt;=COLUMN($F$64),BZ75,0))&lt;0,OFFSET(CF$30,0,$E69)-IF(COLUMN(CE$64)&gt;=COLUMN($F$64),CE70,0)-IF(COLUMN(CD$64)&gt;=COLUMN($F$64),CD71,0)-IF(COLUMN(CC$64)&gt;=COLUMN($F$64),CC72,0)-IF(COLUMN(CB$64)&gt;=COLUMN($F$64),CB73,0)-IF(COLUMN(CA$64)&gt;=COLUMN($F$64),CA74,0)-IF(COLUMN(BZ$64)&gt;=COLUMN($F$64),BZ75,0),ABS(SUM(CF$63:CF68))),0),"")</f>
        <v/>
      </c>
      <c r="CG69" s="153" t="str">
        <f ca="1">IF(CG$4&lt;&gt;"",IF(AND(CG$63&lt;0,OFFSET(CG$30,0,$E69)&lt;&gt;"",OFFSET(CG$30,0,$E69)&gt;0),
IF((SUM(CG$63:CG68)+OFFSET(CG$30,0,$E69)-IF(COLUMN(CF$64)&gt;=COLUMN($F$64),CF70,0)-IF(COLUMN(CE$64)&gt;=COLUMN($F$64),CE71,0)-IF(COLUMN(CD$64)&gt;=COLUMN($F$64),CD72,0)-IF(COLUMN(CC$64)&gt;=COLUMN($F$64),CC73,0)-IF(COLUMN(CB$64)&gt;=COLUMN($F$64),CB74,0)-IF(COLUMN(CA$64)&gt;=COLUMN($F$64),CA75,0))&lt;0,OFFSET(CG$30,0,$E69)-IF(COLUMN(CF$64)&gt;=COLUMN($F$64),CF70,0)-IF(COLUMN(CE$64)&gt;=COLUMN($F$64),CE71,0)-IF(COLUMN(CD$64)&gt;=COLUMN($F$64),CD72,0)-IF(COLUMN(CC$64)&gt;=COLUMN($F$64),CC73,0)-IF(COLUMN(CB$64)&gt;=COLUMN($F$64),CB74,0)-IF(COLUMN(CA$64)&gt;=COLUMN($F$64),CA75,0),ABS(SUM(CG$63:CG68))),0),"")</f>
        <v/>
      </c>
      <c r="CH69" s="153" t="str">
        <f ca="1">IF(CH$4&lt;&gt;"",IF(AND(CH$63&lt;0,OFFSET(CH$30,0,$E69)&lt;&gt;"",OFFSET(CH$30,0,$E69)&gt;0),
IF((SUM(CH$63:CH68)+OFFSET(CH$30,0,$E69)-IF(COLUMN(CG$64)&gt;=COLUMN($F$64),CG70,0)-IF(COLUMN(CF$64)&gt;=COLUMN($F$64),CF71,0)-IF(COLUMN(CE$64)&gt;=COLUMN($F$64),CE72,0)-IF(COLUMN(CD$64)&gt;=COLUMN($F$64),CD73,0)-IF(COLUMN(CC$64)&gt;=COLUMN($F$64),CC74,0)-IF(COLUMN(CB$64)&gt;=COLUMN($F$64),CB75,0))&lt;0,OFFSET(CH$30,0,$E69)-IF(COLUMN(CG$64)&gt;=COLUMN($F$64),CG70,0)-IF(COLUMN(CF$64)&gt;=COLUMN($F$64),CF71,0)-IF(COLUMN(CE$64)&gt;=COLUMN($F$64),CE72,0)-IF(COLUMN(CD$64)&gt;=COLUMN($F$64),CD73,0)-IF(COLUMN(CC$64)&gt;=COLUMN($F$64),CC74,0)-IF(COLUMN(CB$64)&gt;=COLUMN($F$64),CB75,0),ABS(SUM(CH$63:CH68))),0),"")</f>
        <v/>
      </c>
      <c r="CI69" s="153" t="str">
        <f ca="1">IF(CI$4&lt;&gt;"",IF(AND(CI$63&lt;0,OFFSET(CI$30,0,$E69)&lt;&gt;"",OFFSET(CI$30,0,$E69)&gt;0),
IF((SUM(CI$63:CI68)+OFFSET(CI$30,0,$E69)-IF(COLUMN(CH$64)&gt;=COLUMN($F$64),CH70,0)-IF(COLUMN(CG$64)&gt;=COLUMN($F$64),CG71,0)-IF(COLUMN(CF$64)&gt;=COLUMN($F$64),CF72,0)-IF(COLUMN(CE$64)&gt;=COLUMN($F$64),CE73,0)-IF(COLUMN(CD$64)&gt;=COLUMN($F$64),CD74,0)-IF(COLUMN(CC$64)&gt;=COLUMN($F$64),CC75,0))&lt;0,OFFSET(CI$30,0,$E69)-IF(COLUMN(CH$64)&gt;=COLUMN($F$64),CH70,0)-IF(COLUMN(CG$64)&gt;=COLUMN($F$64),CG71,0)-IF(COLUMN(CF$64)&gt;=COLUMN($F$64),CF72,0)-IF(COLUMN(CE$64)&gt;=COLUMN($F$64),CE73,0)-IF(COLUMN(CD$64)&gt;=COLUMN($F$64),CD74,0)-IF(COLUMN(CC$64)&gt;=COLUMN($F$64),CC75,0),ABS(SUM(CI$63:CI68))),0),"")</f>
        <v/>
      </c>
      <c r="CJ69" s="153" t="str">
        <f ca="1">IF(CJ$4&lt;&gt;"",IF(AND(CJ$63&lt;0,OFFSET(CJ$30,0,$E69)&lt;&gt;"",OFFSET(CJ$30,0,$E69)&gt;0),
IF((SUM(CJ$63:CJ68)+OFFSET(CJ$30,0,$E69)-IF(COLUMN(CI$64)&gt;=COLUMN($F$64),CI70,0)-IF(COLUMN(CH$64)&gt;=COLUMN($F$64),CH71,0)-IF(COLUMN(CG$64)&gt;=COLUMN($F$64),CG72,0)-IF(COLUMN(CF$64)&gt;=COLUMN($F$64),CF73,0)-IF(COLUMN(CE$64)&gt;=COLUMN($F$64),CE74,0)-IF(COLUMN(CD$64)&gt;=COLUMN($F$64),CD75,0))&lt;0,OFFSET(CJ$30,0,$E69)-IF(COLUMN(CI$64)&gt;=COLUMN($F$64),CI70,0)-IF(COLUMN(CH$64)&gt;=COLUMN($F$64),CH71,0)-IF(COLUMN(CG$64)&gt;=COLUMN($F$64),CG72,0)-IF(COLUMN(CF$64)&gt;=COLUMN($F$64),CF73,0)-IF(COLUMN(CE$64)&gt;=COLUMN($F$64),CE74,0)-IF(COLUMN(CD$64)&gt;=COLUMN($F$64),CD75,0),ABS(SUM(CJ$63:CJ68))),0),"")</f>
        <v/>
      </c>
      <c r="CK69" s="153" t="str">
        <f ca="1">IF(CK$4&lt;&gt;"",IF(AND(CK$63&lt;0,OFFSET(CK$30,0,$E69)&lt;&gt;"",OFFSET(CK$30,0,$E69)&gt;0),
IF((SUM(CK$63:CK68)+OFFSET(CK$30,0,$E69)-IF(COLUMN(CJ$64)&gt;=COLUMN($F$64),CJ70,0)-IF(COLUMN(CI$64)&gt;=COLUMN($F$64),CI71,0)-IF(COLUMN(CH$64)&gt;=COLUMN($F$64),CH72,0)-IF(COLUMN(CG$64)&gt;=COLUMN($F$64),CG73,0)-IF(COLUMN(CF$64)&gt;=COLUMN($F$64),CF74,0)-IF(COLUMN(CE$64)&gt;=COLUMN($F$64),CE75,0))&lt;0,OFFSET(CK$30,0,$E69)-IF(COLUMN(CJ$64)&gt;=COLUMN($F$64),CJ70,0)-IF(COLUMN(CI$64)&gt;=COLUMN($F$64),CI71,0)-IF(COLUMN(CH$64)&gt;=COLUMN($F$64),CH72,0)-IF(COLUMN(CG$64)&gt;=COLUMN($F$64),CG73,0)-IF(COLUMN(CF$64)&gt;=COLUMN($F$64),CF74,0)-IF(COLUMN(CE$64)&gt;=COLUMN($F$64),CE75,0),ABS(SUM(CK$63:CK68))),0),"")</f>
        <v/>
      </c>
      <c r="CL69" s="153" t="str">
        <f ca="1">IF(CL$4&lt;&gt;"",IF(AND(CL$63&lt;0,OFFSET(CL$30,0,$E69)&lt;&gt;"",OFFSET(CL$30,0,$E69)&gt;0),
IF((SUM(CL$63:CL68)+OFFSET(CL$30,0,$E69)-IF(COLUMN(CK$64)&gt;=COLUMN($F$64),CK70,0)-IF(COLUMN(CJ$64)&gt;=COLUMN($F$64),CJ71,0)-IF(COLUMN(CI$64)&gt;=COLUMN($F$64),CI72,0)-IF(COLUMN(CH$64)&gt;=COLUMN($F$64),CH73,0)-IF(COLUMN(CG$64)&gt;=COLUMN($F$64),CG74,0)-IF(COLUMN(CF$64)&gt;=COLUMN($F$64),CF75,0))&lt;0,OFFSET(CL$30,0,$E69)-IF(COLUMN(CK$64)&gt;=COLUMN($F$64),CK70,0)-IF(COLUMN(CJ$64)&gt;=COLUMN($F$64),CJ71,0)-IF(COLUMN(CI$64)&gt;=COLUMN($F$64),CI72,0)-IF(COLUMN(CH$64)&gt;=COLUMN($F$64),CH73,0)-IF(COLUMN(CG$64)&gt;=COLUMN($F$64),CG74,0)-IF(COLUMN(CF$64)&gt;=COLUMN($F$64),CF75,0),ABS(SUM(CL$63:CL68))),0),"")</f>
        <v/>
      </c>
      <c r="CM69" s="153" t="str">
        <f ca="1">IF(CM$4&lt;&gt;"",IF(AND(CM$63&lt;0,OFFSET(CM$30,0,$E69)&lt;&gt;"",OFFSET(CM$30,0,$E69)&gt;0),
IF((SUM(CM$63:CM68)+OFFSET(CM$30,0,$E69)-IF(COLUMN(CL$64)&gt;=COLUMN($F$64),CL70,0)-IF(COLUMN(CK$64)&gt;=COLUMN($F$64),CK71,0)-IF(COLUMN(CJ$64)&gt;=COLUMN($F$64),CJ72,0)-IF(COLUMN(CI$64)&gt;=COLUMN($F$64),CI73,0)-IF(COLUMN(CH$64)&gt;=COLUMN($F$64),CH74,0)-IF(COLUMN(CG$64)&gt;=COLUMN($F$64),CG75,0))&lt;0,OFFSET(CM$30,0,$E69)-IF(COLUMN(CL$64)&gt;=COLUMN($F$64),CL70,0)-IF(COLUMN(CK$64)&gt;=COLUMN($F$64),CK71,0)-IF(COLUMN(CJ$64)&gt;=COLUMN($F$64),CJ72,0)-IF(COLUMN(CI$64)&gt;=COLUMN($F$64),CI73,0)-IF(COLUMN(CH$64)&gt;=COLUMN($F$64),CH74,0)-IF(COLUMN(CG$64)&gt;=COLUMN($F$64),CG75,0),ABS(SUM(CM$63:CM68))),0),"")</f>
        <v/>
      </c>
      <c r="CN69" s="153" t="str">
        <f ca="1">IF(CN$4&lt;&gt;"",IF(AND(CN$63&lt;0,OFFSET(CN$30,0,$E69)&lt;&gt;"",OFFSET(CN$30,0,$E69)&gt;0),
IF((SUM(CN$63:CN68)+OFFSET(CN$30,0,$E69)-IF(COLUMN(CM$64)&gt;=COLUMN($F$64),CM70,0)-IF(COLUMN(CL$64)&gt;=COLUMN($F$64),CL71,0)-IF(COLUMN(CK$64)&gt;=COLUMN($F$64),CK72,0)-IF(COLUMN(CJ$64)&gt;=COLUMN($F$64),CJ73,0)-IF(COLUMN(CI$64)&gt;=COLUMN($F$64),CI74,0)-IF(COLUMN(CH$64)&gt;=COLUMN($F$64),CH75,0))&lt;0,OFFSET(CN$30,0,$E69)-IF(COLUMN(CM$64)&gt;=COLUMN($F$64),CM70,0)-IF(COLUMN(CL$64)&gt;=COLUMN($F$64),CL71,0)-IF(COLUMN(CK$64)&gt;=COLUMN($F$64),CK72,0)-IF(COLUMN(CJ$64)&gt;=COLUMN($F$64),CJ73,0)-IF(COLUMN(CI$64)&gt;=COLUMN($F$64),CI74,0)-IF(COLUMN(CH$64)&gt;=COLUMN($F$64),CH75,0),ABS(SUM(CN$63:CN68))),0),"")</f>
        <v/>
      </c>
      <c r="CO69" s="153" t="str">
        <f ca="1">IF(CO$4&lt;&gt;"",IF(AND(CO$63&lt;0,OFFSET(CO$30,0,$E69)&lt;&gt;"",OFFSET(CO$30,0,$E69)&gt;0),
IF((SUM(CO$63:CO68)+OFFSET(CO$30,0,$E69)-IF(COLUMN(CN$64)&gt;=COLUMN($F$64),CN70,0)-IF(COLUMN(CM$64)&gt;=COLUMN($F$64),CM71,0)-IF(COLUMN(CL$64)&gt;=COLUMN($F$64),CL72,0)-IF(COLUMN(CK$64)&gt;=COLUMN($F$64),CK73,0)-IF(COLUMN(CJ$64)&gt;=COLUMN($F$64),CJ74,0)-IF(COLUMN(CI$64)&gt;=COLUMN($F$64),CI75,0))&lt;0,OFFSET(CO$30,0,$E69)-IF(COLUMN(CN$64)&gt;=COLUMN($F$64),CN70,0)-IF(COLUMN(CM$64)&gt;=COLUMN($F$64),CM71,0)-IF(COLUMN(CL$64)&gt;=COLUMN($F$64),CL72,0)-IF(COLUMN(CK$64)&gt;=COLUMN($F$64),CK73,0)-IF(COLUMN(CJ$64)&gt;=COLUMN($F$64),CJ74,0)-IF(COLUMN(CI$64)&gt;=COLUMN($F$64),CI75,0),ABS(SUM(CO$63:CO68))),0),"")</f>
        <v/>
      </c>
      <c r="CP69" s="153" t="str">
        <f ca="1">IF(CP$4&lt;&gt;"",IF(AND(CP$63&lt;0,OFFSET(CP$30,0,$E69)&lt;&gt;"",OFFSET(CP$30,0,$E69)&gt;0),
IF((SUM(CP$63:CP68)+OFFSET(CP$30,0,$E69)-IF(COLUMN(CO$64)&gt;=COLUMN($F$64),CO70,0)-IF(COLUMN(CN$64)&gt;=COLUMN($F$64),CN71,0)-IF(COLUMN(CM$64)&gt;=COLUMN($F$64),CM72,0)-IF(COLUMN(CL$64)&gt;=COLUMN($F$64),CL73,0)-IF(COLUMN(CK$64)&gt;=COLUMN($F$64),CK74,0)-IF(COLUMN(CJ$64)&gt;=COLUMN($F$64),CJ75,0))&lt;0,OFFSET(CP$30,0,$E69)-IF(COLUMN(CO$64)&gt;=COLUMN($F$64),CO70,0)-IF(COLUMN(CN$64)&gt;=COLUMN($F$64),CN71,0)-IF(COLUMN(CM$64)&gt;=COLUMN($F$64),CM72,0)-IF(COLUMN(CL$64)&gt;=COLUMN($F$64),CL73,0)-IF(COLUMN(CK$64)&gt;=COLUMN($F$64),CK74,0)-IF(COLUMN(CJ$64)&gt;=COLUMN($F$64),CJ75,0),ABS(SUM(CP$63:CP68))),0),"")</f>
        <v/>
      </c>
      <c r="CQ69" s="153" t="str">
        <f ca="1">IF(CQ$4&lt;&gt;"",IF(AND(CQ$63&lt;0,OFFSET(CQ$30,0,$E69)&lt;&gt;"",OFFSET(CQ$30,0,$E69)&gt;0),
IF((SUM(CQ$63:CQ68)+OFFSET(CQ$30,0,$E69)-IF(COLUMN(CP$64)&gt;=COLUMN($F$64),CP70,0)-IF(COLUMN(CO$64)&gt;=COLUMN($F$64),CO71,0)-IF(COLUMN(CN$64)&gt;=COLUMN($F$64),CN72,0)-IF(COLUMN(CM$64)&gt;=COLUMN($F$64),CM73,0)-IF(COLUMN(CL$64)&gt;=COLUMN($F$64),CL74,0)-IF(COLUMN(CK$64)&gt;=COLUMN($F$64),CK75,0))&lt;0,OFFSET(CQ$30,0,$E69)-IF(COLUMN(CP$64)&gt;=COLUMN($F$64),CP70,0)-IF(COLUMN(CO$64)&gt;=COLUMN($F$64),CO71,0)-IF(COLUMN(CN$64)&gt;=COLUMN($F$64),CN72,0)-IF(COLUMN(CM$64)&gt;=COLUMN($F$64),CM73,0)-IF(COLUMN(CL$64)&gt;=COLUMN($F$64),CL74,0)-IF(COLUMN(CK$64)&gt;=COLUMN($F$64),CK75,0),ABS(SUM(CQ$63:CQ68))),0),"")</f>
        <v/>
      </c>
      <c r="CR69" s="153" t="str">
        <f ca="1">IF(CR$4&lt;&gt;"",IF(AND(CR$63&lt;0,OFFSET(CR$30,0,$E69)&lt;&gt;"",OFFSET(CR$30,0,$E69)&gt;0),
IF((SUM(CR$63:CR68)+OFFSET(CR$30,0,$E69)-IF(COLUMN(CQ$64)&gt;=COLUMN($F$64),CQ70,0)-IF(COLUMN(CP$64)&gt;=COLUMN($F$64),CP71,0)-IF(COLUMN(CO$64)&gt;=COLUMN($F$64),CO72,0)-IF(COLUMN(CN$64)&gt;=COLUMN($F$64),CN73,0)-IF(COLUMN(CM$64)&gt;=COLUMN($F$64),CM74,0)-IF(COLUMN(CL$64)&gt;=COLUMN($F$64),CL75,0))&lt;0,OFFSET(CR$30,0,$E69)-IF(COLUMN(CQ$64)&gt;=COLUMN($F$64),CQ70,0)-IF(COLUMN(CP$64)&gt;=COLUMN($F$64),CP71,0)-IF(COLUMN(CO$64)&gt;=COLUMN($F$64),CO72,0)-IF(COLUMN(CN$64)&gt;=COLUMN($F$64),CN73,0)-IF(COLUMN(CM$64)&gt;=COLUMN($F$64),CM74,0)-IF(COLUMN(CL$64)&gt;=COLUMN($F$64),CL75,0),ABS(SUM(CR$63:CR68))),0),"")</f>
        <v/>
      </c>
      <c r="CS69" s="153" t="str">
        <f ca="1">IF(CS$4&lt;&gt;"",IF(AND(CS$63&lt;0,OFFSET(CS$30,0,$E69)&lt;&gt;"",OFFSET(CS$30,0,$E69)&gt;0),
IF((SUM(CS$63:CS68)+OFFSET(CS$30,0,$E69)-IF(COLUMN(CR$64)&gt;=COLUMN($F$64),CR70,0)-IF(COLUMN(CQ$64)&gt;=COLUMN($F$64),CQ71,0)-IF(COLUMN(CP$64)&gt;=COLUMN($F$64),CP72,0)-IF(COLUMN(CO$64)&gt;=COLUMN($F$64),CO73,0)-IF(COLUMN(CN$64)&gt;=COLUMN($F$64),CN74,0)-IF(COLUMN(CM$64)&gt;=COLUMN($F$64),CM75,0))&lt;0,OFFSET(CS$30,0,$E69)-IF(COLUMN(CR$64)&gt;=COLUMN($F$64),CR70,0)-IF(COLUMN(CQ$64)&gt;=COLUMN($F$64),CQ71,0)-IF(COLUMN(CP$64)&gt;=COLUMN($F$64),CP72,0)-IF(COLUMN(CO$64)&gt;=COLUMN($F$64),CO73,0)-IF(COLUMN(CN$64)&gt;=COLUMN($F$64),CN74,0)-IF(COLUMN(CM$64)&gt;=COLUMN($F$64),CM75,0),ABS(SUM(CS$63:CS68))),0),"")</f>
        <v/>
      </c>
      <c r="CT69" s="153" t="str">
        <f ca="1">IF(CT$4&lt;&gt;"",IF(AND(CT$63&lt;0,OFFSET(CT$30,0,$E69)&lt;&gt;"",OFFSET(CT$30,0,$E69)&gt;0),
IF((SUM(CT$63:CT68)+OFFSET(CT$30,0,$E69)-IF(COLUMN(CS$64)&gt;=COLUMN($F$64),CS70,0)-IF(COLUMN(CR$64)&gt;=COLUMN($F$64),CR71,0)-IF(COLUMN(CQ$64)&gt;=COLUMN($F$64),CQ72,0)-IF(COLUMN(CP$64)&gt;=COLUMN($F$64),CP73,0)-IF(COLUMN(CO$64)&gt;=COLUMN($F$64),CO74,0)-IF(COLUMN(CN$64)&gt;=COLUMN($F$64),CN75,0))&lt;0,OFFSET(CT$30,0,$E69)-IF(COLUMN(CS$64)&gt;=COLUMN($F$64),CS70,0)-IF(COLUMN(CR$64)&gt;=COLUMN($F$64),CR71,0)-IF(COLUMN(CQ$64)&gt;=COLUMN($F$64),CQ72,0)-IF(COLUMN(CP$64)&gt;=COLUMN($F$64),CP73,0)-IF(COLUMN(CO$64)&gt;=COLUMN($F$64),CO74,0)-IF(COLUMN(CN$64)&gt;=COLUMN($F$64),CN75,0),ABS(SUM(CT$63:CT68))),0),"")</f>
        <v/>
      </c>
      <c r="CU69" s="153" t="str">
        <f ca="1">IF(CU$4&lt;&gt;"",IF(AND(CU$63&lt;0,OFFSET(CU$30,0,$E69)&lt;&gt;"",OFFSET(CU$30,0,$E69)&gt;0),
IF((SUM(CU$63:CU68)+OFFSET(CU$30,0,$E69)-IF(COLUMN(CT$64)&gt;=COLUMN($F$64),CT70,0)-IF(COLUMN(CS$64)&gt;=COLUMN($F$64),CS71,0)-IF(COLUMN(CR$64)&gt;=COLUMN($F$64),CR72,0)-IF(COLUMN(CQ$64)&gt;=COLUMN($F$64),CQ73,0)-IF(COLUMN(CP$64)&gt;=COLUMN($F$64),CP74,0)-IF(COLUMN(CO$64)&gt;=COLUMN($F$64),CO75,0))&lt;0,OFFSET(CU$30,0,$E69)-IF(COLUMN(CT$64)&gt;=COLUMN($F$64),CT70,0)-IF(COLUMN(CS$64)&gt;=COLUMN($F$64),CS71,0)-IF(COLUMN(CR$64)&gt;=COLUMN($F$64),CR72,0)-IF(COLUMN(CQ$64)&gt;=COLUMN($F$64),CQ73,0)-IF(COLUMN(CP$64)&gt;=COLUMN($F$64),CP74,0)-IF(COLUMN(CO$64)&gt;=COLUMN($F$64),CO75,0),ABS(SUM(CU$63:CU68))),0),"")</f>
        <v/>
      </c>
      <c r="CV69" s="153" t="str">
        <f ca="1">IF(CV$4&lt;&gt;"",IF(AND(CV$63&lt;0,OFFSET(CV$30,0,$E69)&lt;&gt;"",OFFSET(CV$30,0,$E69)&gt;0),
IF((SUM(CV$63:CV68)+OFFSET(CV$30,0,$E69)-IF(COLUMN(CU$64)&gt;=COLUMN($F$64),CU70,0)-IF(COLUMN(CT$64)&gt;=COLUMN($F$64),CT71,0)-IF(COLUMN(CS$64)&gt;=COLUMN($F$64),CS72,0)-IF(COLUMN(CR$64)&gt;=COLUMN($F$64),CR73,0)-IF(COLUMN(CQ$64)&gt;=COLUMN($F$64),CQ74,0)-IF(COLUMN(CP$64)&gt;=COLUMN($F$64),CP75,0))&lt;0,OFFSET(CV$30,0,$E69)-IF(COLUMN(CU$64)&gt;=COLUMN($F$64),CU70,0)-IF(COLUMN(CT$64)&gt;=COLUMN($F$64),CT71,0)-IF(COLUMN(CS$64)&gt;=COLUMN($F$64),CS72,0)-IF(COLUMN(CR$64)&gt;=COLUMN($F$64),CR73,0)-IF(COLUMN(CQ$64)&gt;=COLUMN($F$64),CQ74,0)-IF(COLUMN(CP$64)&gt;=COLUMN($F$64),CP75,0),ABS(SUM(CV$63:CV68))),0),"")</f>
        <v/>
      </c>
      <c r="CW69" s="153" t="str">
        <f ca="1">IF(CW$4&lt;&gt;"",IF(AND(CW$63&lt;0,OFFSET(CW$30,0,$E69)&lt;&gt;"",OFFSET(CW$30,0,$E69)&gt;0),
IF((SUM(CW$63:CW68)+OFFSET(CW$30,0,$E69)-IF(COLUMN(CV$64)&gt;=COLUMN($F$64),CV70,0)-IF(COLUMN(CU$64)&gt;=COLUMN($F$64),CU71,0)-IF(COLUMN(CT$64)&gt;=COLUMN($F$64),CT72,0)-IF(COLUMN(CS$64)&gt;=COLUMN($F$64),CS73,0)-IF(COLUMN(CR$64)&gt;=COLUMN($F$64),CR74,0)-IF(COLUMN(CQ$64)&gt;=COLUMN($F$64),CQ75,0))&lt;0,OFFSET(CW$30,0,$E69)-IF(COLUMN(CV$64)&gt;=COLUMN($F$64),CV70,0)-IF(COLUMN(CU$64)&gt;=COLUMN($F$64),CU71,0)-IF(COLUMN(CT$64)&gt;=COLUMN($F$64),CT72,0)-IF(COLUMN(CS$64)&gt;=COLUMN($F$64),CS73,0)-IF(COLUMN(CR$64)&gt;=COLUMN($F$64),CR74,0)-IF(COLUMN(CQ$64)&gt;=COLUMN($F$64),CQ75,0),ABS(SUM(CW$63:CW68))),0),"")</f>
        <v/>
      </c>
      <c r="CX69" s="153" t="str">
        <f ca="1">IF(CX$4&lt;&gt;"",IF(AND(CX$63&lt;0,OFFSET(CX$30,0,$E69)&lt;&gt;"",OFFSET(CX$30,0,$E69)&gt;0),
IF((SUM(CX$63:CX68)+OFFSET(CX$30,0,$E69)-IF(COLUMN(CW$64)&gt;=COLUMN($F$64),CW70,0)-IF(COLUMN(CV$64)&gt;=COLUMN($F$64),CV71,0)-IF(COLUMN(CU$64)&gt;=COLUMN($F$64),CU72,0)-IF(COLUMN(CT$64)&gt;=COLUMN($F$64),CT73,0)-IF(COLUMN(CS$64)&gt;=COLUMN($F$64),CS74,0)-IF(COLUMN(CR$64)&gt;=COLUMN($F$64),CR75,0))&lt;0,OFFSET(CX$30,0,$E69)-IF(COLUMN(CW$64)&gt;=COLUMN($F$64),CW70,0)-IF(COLUMN(CV$64)&gt;=COLUMN($F$64),CV71,0)-IF(COLUMN(CU$64)&gt;=COLUMN($F$64),CU72,0)-IF(COLUMN(CT$64)&gt;=COLUMN($F$64),CT73,0)-IF(COLUMN(CS$64)&gt;=COLUMN($F$64),CS74,0)-IF(COLUMN(CR$64)&gt;=COLUMN($F$64),CR75,0),ABS(SUM(CX$63:CX68))),0),"")</f>
        <v/>
      </c>
      <c r="CY69" s="153" t="str">
        <f ca="1">IF(CY$4&lt;&gt;"",IF(AND(CY$63&lt;0,OFFSET(CY$30,0,$E69)&lt;&gt;"",OFFSET(CY$30,0,$E69)&gt;0),
IF((SUM(CY$63:CY68)+OFFSET(CY$30,0,$E69)-IF(COLUMN(CX$64)&gt;=COLUMN($F$64),CX70,0)-IF(COLUMN(CW$64)&gt;=COLUMN($F$64),CW71,0)-IF(COLUMN(CV$64)&gt;=COLUMN($F$64),CV72,0)-IF(COLUMN(CU$64)&gt;=COLUMN($F$64),CU73,0)-IF(COLUMN(CT$64)&gt;=COLUMN($F$64),CT74,0)-IF(COLUMN(CS$64)&gt;=COLUMN($F$64),CS75,0))&lt;0,OFFSET(CY$30,0,$E69)-IF(COLUMN(CX$64)&gt;=COLUMN($F$64),CX70,0)-IF(COLUMN(CW$64)&gt;=COLUMN($F$64),CW71,0)-IF(COLUMN(CV$64)&gt;=COLUMN($F$64),CV72,0)-IF(COLUMN(CU$64)&gt;=COLUMN($F$64),CU73,0)-IF(COLUMN(CT$64)&gt;=COLUMN($F$64),CT74,0)-IF(COLUMN(CS$64)&gt;=COLUMN($F$64),CS75,0),ABS(SUM(CY$63:CY68))),0),"")</f>
        <v/>
      </c>
      <c r="CZ69" s="153" t="str">
        <f ca="1">IF(CZ$4&lt;&gt;"",IF(AND(CZ$63&lt;0,OFFSET(CZ$30,0,$E69)&lt;&gt;"",OFFSET(CZ$30,0,$E69)&gt;0),
IF((SUM(CZ$63:CZ68)+OFFSET(CZ$30,0,$E69)-IF(COLUMN(CY$64)&gt;=COLUMN($F$64),CY70,0)-IF(COLUMN(CX$64)&gt;=COLUMN($F$64),CX71,0)-IF(COLUMN(CW$64)&gt;=COLUMN($F$64),CW72,0)-IF(COLUMN(CV$64)&gt;=COLUMN($F$64),CV73,0)-IF(COLUMN(CU$64)&gt;=COLUMN($F$64),CU74,0)-IF(COLUMN(CT$64)&gt;=COLUMN($F$64),CT75,0))&lt;0,OFFSET(CZ$30,0,$E69)-IF(COLUMN(CY$64)&gt;=COLUMN($F$64),CY70,0)-IF(COLUMN(CX$64)&gt;=COLUMN($F$64),CX71,0)-IF(COLUMN(CW$64)&gt;=COLUMN($F$64),CW72,0)-IF(COLUMN(CV$64)&gt;=COLUMN($F$64),CV73,0)-IF(COLUMN(CU$64)&gt;=COLUMN($F$64),CU74,0)-IF(COLUMN(CT$64)&gt;=COLUMN($F$64),CT75,0),ABS(SUM(CZ$63:CZ68))),0),"")</f>
        <v/>
      </c>
      <c r="DA69" s="153" t="str">
        <f ca="1">IF(DA$4&lt;&gt;"",IF(AND(DA$63&lt;0,OFFSET(DA$30,0,$E69)&lt;&gt;"",OFFSET(DA$30,0,$E69)&gt;0),
IF((SUM(DA$63:DA68)+OFFSET(DA$30,0,$E69)-IF(COLUMN(CZ$64)&gt;=COLUMN($F$64),CZ70,0)-IF(COLUMN(CY$64)&gt;=COLUMN($F$64),CY71,0)-IF(COLUMN(CX$64)&gt;=COLUMN($F$64),CX72,0)-IF(COLUMN(CW$64)&gt;=COLUMN($F$64),CW73,0)-IF(COLUMN(CV$64)&gt;=COLUMN($F$64),CV74,0)-IF(COLUMN(CU$64)&gt;=COLUMN($F$64),CU75,0))&lt;0,OFFSET(DA$30,0,$E69)-IF(COLUMN(CZ$64)&gt;=COLUMN($F$64),CZ70,0)-IF(COLUMN(CY$64)&gt;=COLUMN($F$64),CY71,0)-IF(COLUMN(CX$64)&gt;=COLUMN($F$64),CX72,0)-IF(COLUMN(CW$64)&gt;=COLUMN($F$64),CW73,0)-IF(COLUMN(CV$64)&gt;=COLUMN($F$64),CV74,0)-IF(COLUMN(CU$64)&gt;=COLUMN($F$64),CU75,0),ABS(SUM(DA$63:DA68))),0),"")</f>
        <v/>
      </c>
      <c r="DB69" s="153" t="str">
        <f ca="1">IF(DB$4&lt;&gt;"",IF(AND(DB$63&lt;0,OFFSET(DB$30,0,$E69)&lt;&gt;"",OFFSET(DB$30,0,$E69)&gt;0),
IF((SUM(DB$63:DB68)+OFFSET(DB$30,0,$E69)-IF(COLUMN(DA$64)&gt;=COLUMN($F$64),DA70,0)-IF(COLUMN(CZ$64)&gt;=COLUMN($F$64),CZ71,0)-IF(COLUMN(CY$64)&gt;=COLUMN($F$64),CY72,0)-IF(COLUMN(CX$64)&gt;=COLUMN($F$64),CX73,0)-IF(COLUMN(CW$64)&gt;=COLUMN($F$64),CW74,0)-IF(COLUMN(CV$64)&gt;=COLUMN($F$64),CV75,0))&lt;0,OFFSET(DB$30,0,$E69)-IF(COLUMN(DA$64)&gt;=COLUMN($F$64),DA70,0)-IF(COLUMN(CZ$64)&gt;=COLUMN($F$64),CZ71,0)-IF(COLUMN(CY$64)&gt;=COLUMN($F$64),CY72,0)-IF(COLUMN(CX$64)&gt;=COLUMN($F$64),CX73,0)-IF(COLUMN(CW$64)&gt;=COLUMN($F$64),CW74,0)-IF(COLUMN(CV$64)&gt;=COLUMN($F$64),CV75,0),ABS(SUM(DB$63:DB68))),0),"")</f>
        <v/>
      </c>
      <c r="DC69" s="154"/>
      <c r="DD69" s="154"/>
      <c r="DE69" s="154"/>
      <c r="DF69" s="154"/>
      <c r="DG69" s="154"/>
      <c r="DH69" s="154"/>
      <c r="DI69" s="154"/>
      <c r="DJ69" s="154"/>
      <c r="DK69" s="154"/>
      <c r="DL69" s="154"/>
      <c r="DM69" s="154"/>
      <c r="DN69" s="154"/>
      <c r="DO69" s="154"/>
      <c r="DP69" s="154"/>
      <c r="DQ69" s="154"/>
      <c r="DR69" s="154"/>
      <c r="DS69" s="154"/>
      <c r="DT69" s="154"/>
      <c r="DU69" s="154"/>
      <c r="DV69" s="154"/>
      <c r="DW69" s="154"/>
      <c r="DX69" s="154"/>
      <c r="DY69" s="154"/>
      <c r="DZ69" s="154"/>
      <c r="EA69" s="154"/>
      <c r="EB69" s="154"/>
      <c r="EC69" s="154"/>
      <c r="ED69" s="154"/>
      <c r="EE69" s="154"/>
      <c r="EF69" s="154"/>
      <c r="EG69" s="154"/>
      <c r="EH69" s="154"/>
      <c r="EI69" s="154"/>
      <c r="EJ69" s="154"/>
      <c r="EK69" s="154"/>
      <c r="EL69" s="154"/>
      <c r="EM69" s="154"/>
      <c r="EN69" s="154"/>
      <c r="EO69" s="154"/>
      <c r="EP69" s="154"/>
      <c r="EQ69" s="154"/>
      <c r="ER69" s="154"/>
      <c r="ES69" s="154"/>
      <c r="ET69" s="154"/>
      <c r="EU69" s="154"/>
      <c r="EV69" s="154"/>
      <c r="EW69" s="154"/>
      <c r="EX69" s="154"/>
      <c r="EY69" s="154"/>
      <c r="EZ69" s="154"/>
      <c r="FA69" s="154"/>
      <c r="FB69" s="154"/>
      <c r="FC69" s="154"/>
      <c r="FD69" s="154"/>
      <c r="FE69" s="154"/>
      <c r="FF69" s="154"/>
      <c r="FG69" s="154"/>
      <c r="FH69" s="154"/>
      <c r="FI69" s="154"/>
      <c r="FJ69" s="154"/>
      <c r="FK69" s="154"/>
      <c r="FL69" s="154"/>
      <c r="FM69" s="154"/>
      <c r="FN69" s="154"/>
      <c r="FO69" s="154"/>
      <c r="FP69" s="154"/>
      <c r="FQ69" s="154"/>
      <c r="FR69" s="154"/>
      <c r="FS69" s="154"/>
      <c r="FT69" s="154"/>
      <c r="FU69" s="154"/>
      <c r="FV69" s="154"/>
      <c r="FW69" s="154"/>
      <c r="FX69" s="154"/>
      <c r="FY69" s="154"/>
      <c r="FZ69" s="154"/>
      <c r="GA69" s="154"/>
      <c r="GB69" s="154"/>
      <c r="GC69" s="154"/>
      <c r="GD69" s="154"/>
      <c r="GE69" s="154"/>
      <c r="GF69" s="154"/>
      <c r="GG69" s="154"/>
      <c r="GH69" s="154"/>
      <c r="GI69" s="154"/>
      <c r="GJ69" s="154"/>
      <c r="GK69" s="154"/>
      <c r="GL69" s="154"/>
      <c r="GM69" s="154"/>
      <c r="GN69" s="154"/>
      <c r="GO69" s="154"/>
      <c r="GP69" s="154"/>
      <c r="GQ69" s="154"/>
      <c r="GR69" s="154"/>
      <c r="GS69" s="154"/>
      <c r="GT69" s="154"/>
      <c r="GU69" s="154"/>
      <c r="GV69" s="154"/>
      <c r="GW69" s="154"/>
      <c r="GX69" s="154"/>
      <c r="GY69" s="154"/>
      <c r="GZ69" s="154"/>
      <c r="HA69" s="154"/>
      <c r="HB69" s="154"/>
      <c r="HC69" s="154"/>
      <c r="HD69" s="154"/>
      <c r="HE69" s="154"/>
      <c r="HF69" s="154"/>
      <c r="HG69" s="154"/>
      <c r="HH69" s="154"/>
      <c r="HI69" s="154"/>
      <c r="HJ69" s="154"/>
      <c r="HK69" s="154"/>
      <c r="HL69" s="154"/>
      <c r="HM69" s="154"/>
      <c r="HN69" s="154"/>
      <c r="HO69" s="154"/>
      <c r="HP69" s="154"/>
      <c r="HQ69" s="154"/>
      <c r="HR69" s="154"/>
      <c r="HS69" s="154"/>
      <c r="HT69" s="154"/>
      <c r="HU69" s="154"/>
      <c r="HV69" s="154"/>
      <c r="HW69" s="154"/>
      <c r="HX69" s="154"/>
      <c r="HY69" s="154"/>
      <c r="HZ69" s="154"/>
      <c r="IA69" s="154"/>
      <c r="IB69" s="154"/>
      <c r="IC69" s="154"/>
      <c r="ID69" s="154"/>
      <c r="IE69" s="154"/>
      <c r="IF69" s="154"/>
      <c r="IG69" s="154"/>
      <c r="IH69" s="154"/>
      <c r="II69" s="154"/>
      <c r="IJ69" s="154"/>
      <c r="IK69" s="154"/>
      <c r="IL69" s="154"/>
      <c r="IM69" s="154"/>
      <c r="IN69" s="154"/>
      <c r="IO69" s="154"/>
      <c r="IP69" s="154"/>
      <c r="IQ69" s="154"/>
      <c r="IR69" s="154"/>
      <c r="IS69" s="154"/>
      <c r="IT69" s="154"/>
      <c r="IU69" s="154"/>
      <c r="IV69" s="154"/>
      <c r="IW69" s="154"/>
      <c r="IX69" s="154"/>
      <c r="IY69" s="154"/>
      <c r="IZ69" s="154"/>
      <c r="JA69" s="154"/>
      <c r="JB69" s="154"/>
      <c r="JC69" s="154"/>
      <c r="JD69" s="154"/>
      <c r="JE69" s="154"/>
      <c r="JF69" s="154"/>
      <c r="JG69" s="154"/>
      <c r="JH69" s="154"/>
      <c r="JI69" s="154"/>
      <c r="JJ69" s="154"/>
      <c r="JK69" s="154"/>
      <c r="JL69" s="154"/>
      <c r="JM69" s="154"/>
      <c r="JN69" s="154"/>
      <c r="JO69" s="154"/>
      <c r="JP69" s="154"/>
      <c r="JQ69" s="154"/>
      <c r="JR69" s="154"/>
      <c r="JS69" s="154"/>
      <c r="JT69" s="154"/>
      <c r="JU69" s="154"/>
      <c r="JV69" s="154"/>
      <c r="JW69" s="154"/>
      <c r="JX69" s="154"/>
      <c r="JY69" s="154"/>
      <c r="JZ69" s="154"/>
      <c r="KA69" s="154"/>
      <c r="KB69" s="154"/>
      <c r="KC69" s="154"/>
      <c r="KD69" s="154"/>
      <c r="KE69" s="154"/>
      <c r="KF69" s="154"/>
      <c r="KG69" s="154"/>
      <c r="KH69" s="154"/>
      <c r="KI69" s="154"/>
      <c r="KJ69" s="154"/>
      <c r="KK69" s="154"/>
      <c r="KL69" s="154"/>
      <c r="KM69" s="154"/>
      <c r="KN69" s="154"/>
      <c r="KO69" s="154"/>
      <c r="KP69" s="154"/>
      <c r="KQ69" s="154"/>
      <c r="KR69" s="154"/>
      <c r="KS69" s="154"/>
      <c r="KT69" s="154"/>
      <c r="KU69" s="154"/>
      <c r="KV69" s="154"/>
      <c r="KW69" s="154"/>
      <c r="KX69" s="154"/>
      <c r="KY69" s="154"/>
      <c r="KZ69" s="154"/>
      <c r="LA69" s="154"/>
      <c r="LB69" s="154"/>
      <c r="LC69" s="154"/>
      <c r="LD69" s="154"/>
      <c r="LE69" s="154"/>
      <c r="LF69" s="154"/>
      <c r="LG69" s="154"/>
      <c r="LH69" s="154"/>
      <c r="LI69" s="154"/>
      <c r="LJ69" s="154"/>
      <c r="LK69" s="154"/>
      <c r="LL69" s="154"/>
      <c r="LM69" s="154"/>
      <c r="LN69" s="154"/>
      <c r="LO69" s="154"/>
      <c r="LP69" s="154"/>
      <c r="LQ69" s="154"/>
      <c r="LR69" s="154"/>
      <c r="LS69" s="154"/>
      <c r="LT69" s="154"/>
      <c r="LU69" s="154"/>
      <c r="LV69" s="154"/>
      <c r="LW69" s="154"/>
      <c r="LX69" s="154"/>
      <c r="LY69" s="154"/>
      <c r="LZ69" s="154"/>
      <c r="MA69" s="154"/>
      <c r="MB69" s="154"/>
      <c r="MC69" s="154"/>
      <c r="MD69" s="154"/>
      <c r="ME69" s="154"/>
      <c r="MF69" s="154"/>
      <c r="MG69" s="154"/>
      <c r="MH69" s="154"/>
      <c r="MI69" s="154"/>
      <c r="MJ69" s="154"/>
      <c r="MK69" s="154"/>
      <c r="ML69" s="154"/>
      <c r="MM69" s="154"/>
      <c r="MN69" s="154"/>
      <c r="MO69" s="154"/>
      <c r="MP69" s="154"/>
      <c r="MQ69" s="154"/>
      <c r="MR69" s="154"/>
      <c r="MS69" s="154"/>
      <c r="MT69" s="154"/>
      <c r="MU69" s="154"/>
      <c r="MV69" s="154"/>
      <c r="MW69" s="154"/>
      <c r="MX69" s="154"/>
      <c r="MY69" s="154"/>
      <c r="MZ69" s="154"/>
      <c r="NA69" s="154"/>
      <c r="NB69" s="154"/>
      <c r="NC69" s="154"/>
      <c r="ND69" s="154"/>
      <c r="NE69" s="154"/>
      <c r="NF69" s="154"/>
      <c r="NG69" s="154"/>
      <c r="NH69" s="154"/>
      <c r="NI69" s="154"/>
      <c r="NJ69" s="154"/>
      <c r="NK69" s="154"/>
      <c r="NL69" s="154"/>
      <c r="NM69" s="154"/>
      <c r="NN69" s="154"/>
      <c r="NO69" s="154"/>
      <c r="NP69" s="154"/>
      <c r="NQ69" s="154"/>
      <c r="NR69" s="154"/>
      <c r="NS69" s="154"/>
      <c r="NT69" s="154"/>
      <c r="NU69" s="154"/>
      <c r="NV69" s="154"/>
      <c r="NW69" s="154"/>
      <c r="NX69" s="154"/>
      <c r="NY69" s="154"/>
      <c r="NZ69" s="154"/>
      <c r="OA69" s="154"/>
      <c r="OB69" s="154"/>
      <c r="OC69" s="154"/>
      <c r="OD69" s="154"/>
      <c r="OE69" s="154"/>
      <c r="OF69" s="154"/>
      <c r="OG69" s="154"/>
      <c r="OH69" s="154"/>
      <c r="OI69" s="154"/>
      <c r="OJ69" s="154"/>
      <c r="OK69" s="154"/>
      <c r="OL69" s="154"/>
      <c r="OM69" s="154"/>
      <c r="ON69" s="154"/>
      <c r="OO69" s="154"/>
      <c r="OP69" s="154"/>
      <c r="OQ69" s="154"/>
      <c r="OR69" s="154"/>
      <c r="OS69" s="154"/>
      <c r="OT69" s="154"/>
      <c r="OU69" s="154"/>
      <c r="OV69" s="154"/>
      <c r="OW69" s="154"/>
      <c r="OX69" s="154"/>
      <c r="OY69" s="154"/>
      <c r="OZ69" s="154"/>
      <c r="PA69" s="154"/>
      <c r="PB69" s="154"/>
      <c r="PC69" s="154"/>
      <c r="PD69" s="154"/>
      <c r="PE69" s="154"/>
      <c r="PF69" s="154"/>
      <c r="PG69" s="154"/>
      <c r="PH69" s="154"/>
      <c r="PI69" s="154"/>
      <c r="PJ69" s="154"/>
      <c r="PK69" s="154"/>
      <c r="PL69" s="154"/>
      <c r="PM69" s="154"/>
      <c r="PN69" s="154"/>
      <c r="PO69" s="154"/>
      <c r="PP69" s="154"/>
      <c r="PQ69" s="154"/>
      <c r="PR69" s="154"/>
      <c r="PS69" s="154"/>
      <c r="PT69" s="154"/>
      <c r="PU69" s="154"/>
      <c r="PV69" s="154"/>
      <c r="PW69" s="154"/>
      <c r="PX69" s="154"/>
      <c r="PY69" s="154"/>
      <c r="PZ69" s="154"/>
      <c r="QA69" s="154"/>
      <c r="QB69" s="154"/>
      <c r="QC69" s="154"/>
      <c r="QD69" s="154"/>
      <c r="QE69" s="154"/>
      <c r="QF69" s="154"/>
      <c r="QG69" s="154"/>
      <c r="QH69" s="154"/>
      <c r="QI69" s="154"/>
      <c r="QJ69" s="154"/>
      <c r="QK69" s="154"/>
      <c r="QL69" s="154"/>
      <c r="QM69" s="154"/>
      <c r="QN69" s="154"/>
      <c r="QO69" s="154"/>
      <c r="QP69" s="154"/>
      <c r="QQ69" s="154"/>
      <c r="QR69" s="154"/>
      <c r="QS69" s="154"/>
      <c r="QT69" s="154"/>
      <c r="QU69" s="154"/>
      <c r="QV69" s="154"/>
      <c r="QW69" s="154"/>
      <c r="QX69" s="154"/>
      <c r="QY69" s="154"/>
      <c r="QZ69" s="154"/>
      <c r="RA69" s="154"/>
      <c r="RB69" s="154"/>
      <c r="RC69" s="154"/>
      <c r="RD69" s="154"/>
      <c r="RE69" s="154"/>
      <c r="RF69" s="154"/>
      <c r="RG69" s="154"/>
      <c r="RH69" s="154"/>
      <c r="RI69" s="154"/>
      <c r="RJ69" s="154"/>
      <c r="RK69" s="154"/>
      <c r="RL69" s="154"/>
      <c r="RM69" s="154"/>
      <c r="RN69" s="154"/>
      <c r="RO69" s="154"/>
      <c r="RP69" s="154"/>
      <c r="RQ69" s="154"/>
      <c r="RR69" s="154"/>
      <c r="RS69" s="154"/>
      <c r="RT69" s="154"/>
      <c r="RU69" s="154"/>
      <c r="RV69" s="154"/>
      <c r="RW69" s="154"/>
      <c r="RX69" s="154"/>
      <c r="RY69" s="154"/>
      <c r="RZ69" s="154"/>
      <c r="SA69" s="154"/>
      <c r="SB69" s="154"/>
      <c r="SC69" s="154"/>
      <c r="SD69" s="154"/>
      <c r="SE69" s="154"/>
      <c r="SF69" s="154"/>
      <c r="SG69" s="154"/>
      <c r="SH69" s="154"/>
      <c r="SI69" s="154"/>
      <c r="SJ69" s="154"/>
      <c r="SK69" s="154"/>
      <c r="SL69" s="154"/>
      <c r="SM69" s="154"/>
      <c r="SN69" s="154"/>
      <c r="SO69" s="154"/>
      <c r="SP69" s="154"/>
      <c r="SQ69" s="154"/>
      <c r="SR69" s="154"/>
      <c r="SS69" s="154"/>
      <c r="ST69" s="154"/>
      <c r="SU69" s="154"/>
      <c r="SV69" s="154"/>
      <c r="SW69" s="154"/>
      <c r="SX69" s="154"/>
      <c r="SY69" s="154"/>
      <c r="SZ69" s="154"/>
    </row>
    <row r="70" spans="3:520" ht="15" hidden="1" customHeight="1" outlineLevel="1" x14ac:dyDescent="0.35">
      <c r="D70" s="140" t="s">
        <v>79</v>
      </c>
      <c r="E70" s="102">
        <v>7</v>
      </c>
      <c r="F70" s="171">
        <f ca="1">IF(F$4&lt;&gt;"",
IF(AND(F$63&lt;0,OFFSET(F$30,0,$E70)&gt;0),
IF(SUM(F$63:F69)+OFFSET(F$30,0,$E70)&lt;0,OFFSET(F$30,0,$E70),ABS(SUM(F$63:F69))),
0),"")</f>
        <v>0</v>
      </c>
      <c r="G70" s="153">
        <f ca="1">IF(G$4&lt;&gt;"",IF(AND(G$63&lt;0,OFFSET(G$30,0,$E70)&lt;&gt;"",OFFSET(G$30,0,$E70)&gt;0),
IF((SUM(G$63:G69)+OFFSET(G$30,0,$E70)-IF(COLUMN(F$64)&gt;=COLUMN($F$64),F71,0)-IF(COLUMN(E$64)&gt;=COLUMN($F$64),E72,0)-IF(COLUMN(D$64)&gt;=COLUMN($F$64),D73,0)-IF(COLUMN(C$64)&gt;=COLUMN($F$64),C74,0)-IF(COLUMN(B$64)&gt;=COLUMN($F$64),B75,0)-IF(COLUMN(A$64)&gt;=COLUMN($F$64),A76,0))&lt;0,OFFSET(G$30,0,$E70)-IF(COLUMN(F$64)&gt;=COLUMN($F$64),F71,0)-IF(COLUMN(E$64)&gt;=COLUMN($F$64),E72,0)-IF(COLUMN(D$64)&gt;=COLUMN($F$64),D73,0)-IF(COLUMN(C$64)&gt;=COLUMN($F$64),C74,0)-IF(COLUMN(B$64)&gt;=COLUMN($F$64),B75,0)-IF(COLUMN(A$64)&gt;=COLUMN($F$64),A76,0),ABS(SUM(G$63:G69))),0),"")</f>
        <v>0</v>
      </c>
      <c r="H70" s="153">
        <f ca="1">IF(H$4&lt;&gt;"",IF(AND(H$63&lt;0,OFFSET(H$30,0,$E70)&lt;&gt;"",OFFSET(H$30,0,$E70)&gt;0),
IF((SUM(H$63:H69)+OFFSET(H$30,0,$E70)-IF(COLUMN(G$64)&gt;=COLUMN($F$64),G71,0)-IF(COLUMN(F$64)&gt;=COLUMN($F$64),F72,0)-IF(COLUMN(E$64)&gt;=COLUMN($F$64),E73,0)-IF(COLUMN(D$64)&gt;=COLUMN($F$64),D74,0)-IF(COLUMN(C$64)&gt;=COLUMN($F$64),C75,0)-IF(COLUMN(B$64)&gt;=COLUMN($F$64),B76,0))&lt;0,OFFSET(H$30,0,$E70)-IF(COLUMN(G$64)&gt;=COLUMN($F$64),G71,0)-IF(COLUMN(F$64)&gt;=COLUMN($F$64),F72,0)-IF(COLUMN(E$64)&gt;=COLUMN($F$64),E73,0)-IF(COLUMN(D$64)&gt;=COLUMN($F$64),D74,0)-IF(COLUMN(C$64)&gt;=COLUMN($F$64),C75,0)-IF(COLUMN(B$64)&gt;=COLUMN($F$64),B76,0),ABS(SUM(H$63:H69))),0),"")</f>
        <v>0</v>
      </c>
      <c r="I70" s="153">
        <f ca="1">IF(I$4&lt;&gt;"",IF(AND(I$63&lt;0,OFFSET(I$30,0,$E70)&lt;&gt;"",OFFSET(I$30,0,$E70)&gt;0),
IF((SUM(I$63:I69)+OFFSET(I$30,0,$E70)-IF(COLUMN(H$64)&gt;=COLUMN($F$64),H71,0)-IF(COLUMN(G$64)&gt;=COLUMN($F$64),G72,0)-IF(COLUMN(F$64)&gt;=COLUMN($F$64),F73,0)-IF(COLUMN(E$64)&gt;=COLUMN($F$64),E74,0)-IF(COLUMN(D$64)&gt;=COLUMN($F$64),D75,0)-IF(COLUMN(C$64)&gt;=COLUMN($F$64),C76,0))&lt;0,OFFSET(I$30,0,$E70)-IF(COLUMN(H$64)&gt;=COLUMN($F$64),H71,0)-IF(COLUMN(G$64)&gt;=COLUMN($F$64),G72,0)-IF(COLUMN(F$64)&gt;=COLUMN($F$64),F73,0)-IF(COLUMN(E$64)&gt;=COLUMN($F$64),E74,0)-IF(COLUMN(D$64)&gt;=COLUMN($F$64),D75,0)-IF(COLUMN(C$64)&gt;=COLUMN($F$64),C76,0),ABS(SUM(I$63:I69))),0),"")</f>
        <v>0</v>
      </c>
      <c r="J70" s="153">
        <f ca="1">IF(J$4&lt;&gt;"",IF(AND(J$63&lt;0,OFFSET(J$30,0,$E70)&lt;&gt;"",OFFSET(J$30,0,$E70)&gt;0),
IF((SUM(J$63:J69)+OFFSET(J$30,0,$E70)-IF(COLUMN(I$64)&gt;=COLUMN($F$64),I71,0)-IF(COLUMN(H$64)&gt;=COLUMN($F$64),H72,0)-IF(COLUMN(G$64)&gt;=COLUMN($F$64),G73,0)-IF(COLUMN(F$64)&gt;=COLUMN($F$64),F74,0)-IF(COLUMN(E$64)&gt;=COLUMN($F$64),E75,0)-IF(COLUMN(D$64)&gt;=COLUMN($F$64),D76,0))&lt;0,OFFSET(J$30,0,$E70)-IF(COLUMN(I$64)&gt;=COLUMN($F$64),I71,0)-IF(COLUMN(H$64)&gt;=COLUMN($F$64),H72,0)-IF(COLUMN(G$64)&gt;=COLUMN($F$64),G73,0)-IF(COLUMN(F$64)&gt;=COLUMN($F$64),F74,0)-IF(COLUMN(E$64)&gt;=COLUMN($F$64),E75,0)-IF(COLUMN(D$64)&gt;=COLUMN($F$64),D76,0),ABS(SUM(J$63:J69))),0),"")</f>
        <v>0</v>
      </c>
      <c r="K70" s="153">
        <f ca="1">IF(K$4&lt;&gt;"",IF(AND(K$63&lt;0,OFFSET(K$30,0,$E70)&lt;&gt;"",OFFSET(K$30,0,$E70)&gt;0),
IF((SUM(K$63:K69)+OFFSET(K$30,0,$E70)-IF(COLUMN(J$64)&gt;=COLUMN($F$64),J71,0)-IF(COLUMN(I$64)&gt;=COLUMN($F$64),I72,0)-IF(COLUMN(H$64)&gt;=COLUMN($F$64),H73,0)-IF(COLUMN(G$64)&gt;=COLUMN($F$64),G74,0)-IF(COLUMN(F$64)&gt;=COLUMN($F$64),F75,0)-IF(COLUMN(E$64)&gt;=COLUMN($F$64),E76,0))&lt;0,OFFSET(K$30,0,$E70)-IF(COLUMN(J$64)&gt;=COLUMN($F$64),J71,0)-IF(COLUMN(I$64)&gt;=COLUMN($F$64),I72,0)-IF(COLUMN(H$64)&gt;=COLUMN($F$64),H73,0)-IF(COLUMN(G$64)&gt;=COLUMN($F$64),G74,0)-IF(COLUMN(F$64)&gt;=COLUMN($F$64),F75,0)-IF(COLUMN(E$64)&gt;=COLUMN($F$64),E76,0),ABS(SUM(K$63:K69))),0),"")</f>
        <v>0</v>
      </c>
      <c r="L70" s="153">
        <f ca="1">IF(L$4&lt;&gt;"",IF(AND(L$63&lt;0,OFFSET(L$30,0,$E70)&lt;&gt;"",OFFSET(L$30,0,$E70)&gt;0),
IF((SUM(L$63:L69)+OFFSET(L$30,0,$E70)-IF(COLUMN(K$64)&gt;=COLUMN($F$64),K71,0)-IF(COLUMN(J$64)&gt;=COLUMN($F$64),J72,0)-IF(COLUMN(I$64)&gt;=COLUMN($F$64),I73,0)-IF(COLUMN(H$64)&gt;=COLUMN($F$64),H74,0)-IF(COLUMN(G$64)&gt;=COLUMN($F$64),G75,0)-IF(COLUMN(F$64)&gt;=COLUMN($F$64),F76,0))&lt;0,OFFSET(L$30,0,$E70)-IF(COLUMN(K$64)&gt;=COLUMN($F$64),K71,0)-IF(COLUMN(J$64)&gt;=COLUMN($F$64),J72,0)-IF(COLUMN(I$64)&gt;=COLUMN($F$64),I73,0)-IF(COLUMN(H$64)&gt;=COLUMN($F$64),H74,0)-IF(COLUMN(G$64)&gt;=COLUMN($F$64),G75,0)-IF(COLUMN(F$64)&gt;=COLUMN($F$64),F76,0),ABS(SUM(L$63:L69))),0),"")</f>
        <v>0</v>
      </c>
      <c r="M70" s="153">
        <f ca="1">IF(M$4&lt;&gt;"",IF(AND(M$63&lt;0,OFFSET(M$30,0,$E70)&lt;&gt;"",OFFSET(M$30,0,$E70)&gt;0),
IF((SUM(M$63:M69)+OFFSET(M$30,0,$E70)-IF(COLUMN(L$64)&gt;=COLUMN($F$64),L71,0)-IF(COLUMN(K$64)&gt;=COLUMN($F$64),K72,0)-IF(COLUMN(J$64)&gt;=COLUMN($F$64),J73,0)-IF(COLUMN(I$64)&gt;=COLUMN($F$64),I74,0)-IF(COLUMN(H$64)&gt;=COLUMN($F$64),H75,0)-IF(COLUMN(G$64)&gt;=COLUMN($F$64),G76,0))&lt;0,OFFSET(M$30,0,$E70)-IF(COLUMN(L$64)&gt;=COLUMN($F$64),L71,0)-IF(COLUMN(K$64)&gt;=COLUMN($F$64),K72,0)-IF(COLUMN(J$64)&gt;=COLUMN($F$64),J73,0)-IF(COLUMN(I$64)&gt;=COLUMN($F$64),I74,0)-IF(COLUMN(H$64)&gt;=COLUMN($F$64),H75,0)-IF(COLUMN(G$64)&gt;=COLUMN($F$64),G76,0),ABS(SUM(M$63:M69))),0),"")</f>
        <v>0</v>
      </c>
      <c r="N70" s="153">
        <f ca="1">IF(N$4&lt;&gt;"",IF(AND(N$63&lt;0,OFFSET(N$30,0,$E70)&lt;&gt;"",OFFSET(N$30,0,$E70)&gt;0),
IF((SUM(N$63:N69)+OFFSET(N$30,0,$E70)-IF(COLUMN(M$64)&gt;=COLUMN($F$64),M71,0)-IF(COLUMN(L$64)&gt;=COLUMN($F$64),L72,0)-IF(COLUMN(K$64)&gt;=COLUMN($F$64),K73,0)-IF(COLUMN(J$64)&gt;=COLUMN($F$64),J74,0)-IF(COLUMN(I$64)&gt;=COLUMN($F$64),I75,0)-IF(COLUMN(H$64)&gt;=COLUMN($F$64),H76,0))&lt;0,OFFSET(N$30,0,$E70)-IF(COLUMN(M$64)&gt;=COLUMN($F$64),M71,0)-IF(COLUMN(L$64)&gt;=COLUMN($F$64),L72,0)-IF(COLUMN(K$64)&gt;=COLUMN($F$64),K73,0)-IF(COLUMN(J$64)&gt;=COLUMN($F$64),J74,0)-IF(COLUMN(I$64)&gt;=COLUMN($F$64),I75,0)-IF(COLUMN(H$64)&gt;=COLUMN($F$64),H76,0),ABS(SUM(N$63:N69))),0),"")</f>
        <v>0</v>
      </c>
      <c r="O70" s="153">
        <f ca="1">IF(O$4&lt;&gt;"",IF(AND(O$63&lt;0,OFFSET(O$30,0,$E70)&lt;&gt;"",OFFSET(O$30,0,$E70)&gt;0),
IF((SUM(O$63:O69)+OFFSET(O$30,0,$E70)-IF(COLUMN(N$64)&gt;=COLUMN($F$64),N71,0)-IF(COLUMN(M$64)&gt;=COLUMN($F$64),M72,0)-IF(COLUMN(L$64)&gt;=COLUMN($F$64),L73,0)-IF(COLUMN(K$64)&gt;=COLUMN($F$64),K74,0)-IF(COLUMN(J$64)&gt;=COLUMN($F$64),J75,0)-IF(COLUMN(I$64)&gt;=COLUMN($F$64),I76,0))&lt;0,OFFSET(O$30,0,$E70)-IF(COLUMN(N$64)&gt;=COLUMN($F$64),N71,0)-IF(COLUMN(M$64)&gt;=COLUMN($F$64),M72,0)-IF(COLUMN(L$64)&gt;=COLUMN($F$64),L73,0)-IF(COLUMN(K$64)&gt;=COLUMN($F$64),K74,0)-IF(COLUMN(J$64)&gt;=COLUMN($F$64),J75,0)-IF(COLUMN(I$64)&gt;=COLUMN($F$64),I76,0),ABS(SUM(O$63:O69))),0),"")</f>
        <v>0</v>
      </c>
      <c r="P70" s="153">
        <f ca="1">IF(P$4&lt;&gt;"",IF(AND(P$63&lt;0,OFFSET(P$30,0,$E70)&lt;&gt;"",OFFSET(P$30,0,$E70)&gt;0),
IF((SUM(P$63:P69)+OFFSET(P$30,0,$E70)-IF(COLUMN(O$64)&gt;=COLUMN($F$64),O71,0)-IF(COLUMN(N$64)&gt;=COLUMN($F$64),N72,0)-IF(COLUMN(M$64)&gt;=COLUMN($F$64),M73,0)-IF(COLUMN(L$64)&gt;=COLUMN($F$64),L74,0)-IF(COLUMN(K$64)&gt;=COLUMN($F$64),K75,0)-IF(COLUMN(J$64)&gt;=COLUMN($F$64),J76,0))&lt;0,OFFSET(P$30,0,$E70)-IF(COLUMN(O$64)&gt;=COLUMN($F$64),O71,0)-IF(COLUMN(N$64)&gt;=COLUMN($F$64),N72,0)-IF(COLUMN(M$64)&gt;=COLUMN($F$64),M73,0)-IF(COLUMN(L$64)&gt;=COLUMN($F$64),L74,0)-IF(COLUMN(K$64)&gt;=COLUMN($F$64),K75,0)-IF(COLUMN(J$64)&gt;=COLUMN($F$64),J76,0),ABS(SUM(P$63:P69))),0),"")</f>
        <v>0</v>
      </c>
      <c r="Q70" s="153">
        <f ca="1">IF(Q$4&lt;&gt;"",IF(AND(Q$63&lt;0,OFFSET(Q$30,0,$E70)&lt;&gt;"",OFFSET(Q$30,0,$E70)&gt;0),
IF((SUM(Q$63:Q69)+OFFSET(Q$30,0,$E70)-IF(COLUMN(P$64)&gt;=COLUMN($F$64),P71,0)-IF(COLUMN(O$64)&gt;=COLUMN($F$64),O72,0)-IF(COLUMN(N$64)&gt;=COLUMN($F$64),N73,0)-IF(COLUMN(M$64)&gt;=COLUMN($F$64),M74,0)-IF(COLUMN(L$64)&gt;=COLUMN($F$64),L75,0)-IF(COLUMN(K$64)&gt;=COLUMN($F$64),K76,0))&lt;0,OFFSET(Q$30,0,$E70)-IF(COLUMN(P$64)&gt;=COLUMN($F$64),P71,0)-IF(COLUMN(O$64)&gt;=COLUMN($F$64),O72,0)-IF(COLUMN(N$64)&gt;=COLUMN($F$64),N73,0)-IF(COLUMN(M$64)&gt;=COLUMN($F$64),M74,0)-IF(COLUMN(L$64)&gt;=COLUMN($F$64),L75,0)-IF(COLUMN(K$64)&gt;=COLUMN($F$64),K76,0),ABS(SUM(Q$63:Q69))),0),"")</f>
        <v>0</v>
      </c>
      <c r="R70" s="153">
        <f ca="1">IF(R$4&lt;&gt;"",IF(AND(R$63&lt;0,OFFSET(R$30,0,$E70)&lt;&gt;"",OFFSET(R$30,0,$E70)&gt;0),
IF((SUM(R$63:R69)+OFFSET(R$30,0,$E70)-IF(COLUMN(Q$64)&gt;=COLUMN($F$64),Q71,0)-IF(COLUMN(P$64)&gt;=COLUMN($F$64),P72,0)-IF(COLUMN(O$64)&gt;=COLUMN($F$64),O73,0)-IF(COLUMN(N$64)&gt;=COLUMN($F$64),N74,0)-IF(COLUMN(M$64)&gt;=COLUMN($F$64),M75,0)-IF(COLUMN(L$64)&gt;=COLUMN($F$64),L76,0))&lt;0,OFFSET(R$30,0,$E70)-IF(COLUMN(Q$64)&gt;=COLUMN($F$64),Q71,0)-IF(COLUMN(P$64)&gt;=COLUMN($F$64),P72,0)-IF(COLUMN(O$64)&gt;=COLUMN($F$64),O73,0)-IF(COLUMN(N$64)&gt;=COLUMN($F$64),N74,0)-IF(COLUMN(M$64)&gt;=COLUMN($F$64),M75,0)-IF(COLUMN(L$64)&gt;=COLUMN($F$64),L76,0),ABS(SUM(R$63:R69))),0),"")</f>
        <v>0</v>
      </c>
      <c r="S70" s="153">
        <f ca="1">IF(S$4&lt;&gt;"",IF(AND(S$63&lt;0,OFFSET(S$30,0,$E70)&lt;&gt;"",OFFSET(S$30,0,$E70)&gt;0),
IF((SUM(S$63:S69)+OFFSET(S$30,0,$E70)-IF(COLUMN(R$64)&gt;=COLUMN($F$64),R71,0)-IF(COLUMN(Q$64)&gt;=COLUMN($F$64),Q72,0)-IF(COLUMN(P$64)&gt;=COLUMN($F$64),P73,0)-IF(COLUMN(O$64)&gt;=COLUMN($F$64),O74,0)-IF(COLUMN(N$64)&gt;=COLUMN($F$64),N75,0)-IF(COLUMN(M$64)&gt;=COLUMN($F$64),M76,0))&lt;0,OFFSET(S$30,0,$E70)-IF(COLUMN(R$64)&gt;=COLUMN($F$64),R71,0)-IF(COLUMN(Q$64)&gt;=COLUMN($F$64),Q72,0)-IF(COLUMN(P$64)&gt;=COLUMN($F$64),P73,0)-IF(COLUMN(O$64)&gt;=COLUMN($F$64),O74,0)-IF(COLUMN(N$64)&gt;=COLUMN($F$64),N75,0)-IF(COLUMN(M$64)&gt;=COLUMN($F$64),M76,0),ABS(SUM(S$63:S69))),0),"")</f>
        <v>0</v>
      </c>
      <c r="T70" s="153">
        <f ca="1">IF(T$4&lt;&gt;"",IF(AND(T$63&lt;0,OFFSET(T$30,0,$E70)&lt;&gt;"",OFFSET(T$30,0,$E70)&gt;0),
IF((SUM(T$63:T69)+OFFSET(T$30,0,$E70)-IF(COLUMN(S$64)&gt;=COLUMN($F$64),S71,0)-IF(COLUMN(R$64)&gt;=COLUMN($F$64),R72,0)-IF(COLUMN(Q$64)&gt;=COLUMN($F$64),Q73,0)-IF(COLUMN(P$64)&gt;=COLUMN($F$64),P74,0)-IF(COLUMN(O$64)&gt;=COLUMN($F$64),O75,0)-IF(COLUMN(N$64)&gt;=COLUMN($F$64),N76,0))&lt;0,OFFSET(T$30,0,$E70)-IF(COLUMN(S$64)&gt;=COLUMN($F$64),S71,0)-IF(COLUMN(R$64)&gt;=COLUMN($F$64),R72,0)-IF(COLUMN(Q$64)&gt;=COLUMN($F$64),Q73,0)-IF(COLUMN(P$64)&gt;=COLUMN($F$64),P74,0)-IF(COLUMN(O$64)&gt;=COLUMN($F$64),O75,0)-IF(COLUMN(N$64)&gt;=COLUMN($F$64),N76,0),ABS(SUM(T$63:T69))),0),"")</f>
        <v>0</v>
      </c>
      <c r="U70" s="153">
        <f ca="1">IF(U$4&lt;&gt;"",IF(AND(U$63&lt;0,OFFSET(U$30,0,$E70)&lt;&gt;"",OFFSET(U$30,0,$E70)&gt;0),
IF((SUM(U$63:U69)+OFFSET(U$30,0,$E70)-IF(COLUMN(T$64)&gt;=COLUMN($F$64),T71,0)-IF(COLUMN(S$64)&gt;=COLUMN($F$64),S72,0)-IF(COLUMN(R$64)&gt;=COLUMN($F$64),R73,0)-IF(COLUMN(Q$64)&gt;=COLUMN($F$64),Q74,0)-IF(COLUMN(P$64)&gt;=COLUMN($F$64),P75,0)-IF(COLUMN(O$64)&gt;=COLUMN($F$64),O76,0))&lt;0,OFFSET(U$30,0,$E70)-IF(COLUMN(T$64)&gt;=COLUMN($F$64),T71,0)-IF(COLUMN(S$64)&gt;=COLUMN($F$64),S72,0)-IF(COLUMN(R$64)&gt;=COLUMN($F$64),R73,0)-IF(COLUMN(Q$64)&gt;=COLUMN($F$64),Q74,0)-IF(COLUMN(P$64)&gt;=COLUMN($F$64),P75,0)-IF(COLUMN(O$64)&gt;=COLUMN($F$64),O76,0),ABS(SUM(U$63:U69))),0),"")</f>
        <v>0</v>
      </c>
      <c r="V70" s="153">
        <f ca="1">IF(V$4&lt;&gt;"",IF(AND(V$63&lt;0,OFFSET(V$30,0,$E70)&lt;&gt;"",OFFSET(V$30,0,$E70)&gt;0),
IF((SUM(V$63:V69)+OFFSET(V$30,0,$E70)-IF(COLUMN(U$64)&gt;=COLUMN($F$64),U71,0)-IF(COLUMN(T$64)&gt;=COLUMN($F$64),T72,0)-IF(COLUMN(S$64)&gt;=COLUMN($F$64),S73,0)-IF(COLUMN(R$64)&gt;=COLUMN($F$64),R74,0)-IF(COLUMN(Q$64)&gt;=COLUMN($F$64),Q75,0)-IF(COLUMN(P$64)&gt;=COLUMN($F$64),P76,0))&lt;0,OFFSET(V$30,0,$E70)-IF(COLUMN(U$64)&gt;=COLUMN($F$64),U71,0)-IF(COLUMN(T$64)&gt;=COLUMN($F$64),T72,0)-IF(COLUMN(S$64)&gt;=COLUMN($F$64),S73,0)-IF(COLUMN(R$64)&gt;=COLUMN($F$64),R74,0)-IF(COLUMN(Q$64)&gt;=COLUMN($F$64),Q75,0)-IF(COLUMN(P$64)&gt;=COLUMN($F$64),P76,0),ABS(SUM(V$63:V69))),0),"")</f>
        <v>0</v>
      </c>
      <c r="W70" s="153">
        <f ca="1">IF(W$4&lt;&gt;"",IF(AND(W$63&lt;0,OFFSET(W$30,0,$E70)&lt;&gt;"",OFFSET(W$30,0,$E70)&gt;0),
IF((SUM(W$63:W69)+OFFSET(W$30,0,$E70)-IF(COLUMN(V$64)&gt;=COLUMN($F$64),V71,0)-IF(COLUMN(U$64)&gt;=COLUMN($F$64),U72,0)-IF(COLUMN(T$64)&gt;=COLUMN($F$64),T73,0)-IF(COLUMN(S$64)&gt;=COLUMN($F$64),S74,0)-IF(COLUMN(R$64)&gt;=COLUMN($F$64),R75,0)-IF(COLUMN(Q$64)&gt;=COLUMN($F$64),Q76,0))&lt;0,OFFSET(W$30,0,$E70)-IF(COLUMN(V$64)&gt;=COLUMN($F$64),V71,0)-IF(COLUMN(U$64)&gt;=COLUMN($F$64),U72,0)-IF(COLUMN(T$64)&gt;=COLUMN($F$64),T73,0)-IF(COLUMN(S$64)&gt;=COLUMN($F$64),S74,0)-IF(COLUMN(R$64)&gt;=COLUMN($F$64),R75,0)-IF(COLUMN(Q$64)&gt;=COLUMN($F$64),Q76,0),ABS(SUM(W$63:W69))),0),"")</f>
        <v>0</v>
      </c>
      <c r="X70" s="153">
        <f ca="1">IF(X$4&lt;&gt;"",IF(AND(X$63&lt;0,OFFSET(X$30,0,$E70)&lt;&gt;"",OFFSET(X$30,0,$E70)&gt;0),
IF((SUM(X$63:X69)+OFFSET(X$30,0,$E70)-IF(COLUMN(W$64)&gt;=COLUMN($F$64),W71,0)-IF(COLUMN(V$64)&gt;=COLUMN($F$64),V72,0)-IF(COLUMN(U$64)&gt;=COLUMN($F$64),U73,0)-IF(COLUMN(T$64)&gt;=COLUMN($F$64),T74,0)-IF(COLUMN(S$64)&gt;=COLUMN($F$64),S75,0)-IF(COLUMN(R$64)&gt;=COLUMN($F$64),R76,0))&lt;0,OFFSET(X$30,0,$E70)-IF(COLUMN(W$64)&gt;=COLUMN($F$64),W71,0)-IF(COLUMN(V$64)&gt;=COLUMN($F$64),V72,0)-IF(COLUMN(U$64)&gt;=COLUMN($F$64),U73,0)-IF(COLUMN(T$64)&gt;=COLUMN($F$64),T74,0)-IF(COLUMN(S$64)&gt;=COLUMN($F$64),S75,0)-IF(COLUMN(R$64)&gt;=COLUMN($F$64),R76,0),ABS(SUM(X$63:X69))),0),"")</f>
        <v>0</v>
      </c>
      <c r="Y70" s="153">
        <f ca="1">IF(Y$4&lt;&gt;"",IF(AND(Y$63&lt;0,OFFSET(Y$30,0,$E70)&lt;&gt;"",OFFSET(Y$30,0,$E70)&gt;0),
IF((SUM(Y$63:Y69)+OFFSET(Y$30,0,$E70)-IF(COLUMN(X$64)&gt;=COLUMN($F$64),X71,0)-IF(COLUMN(W$64)&gt;=COLUMN($F$64),W72,0)-IF(COLUMN(V$64)&gt;=COLUMN($F$64),V73,0)-IF(COLUMN(U$64)&gt;=COLUMN($F$64),U74,0)-IF(COLUMN(T$64)&gt;=COLUMN($F$64),T75,0)-IF(COLUMN(S$64)&gt;=COLUMN($F$64),S76,0))&lt;0,OFFSET(Y$30,0,$E70)-IF(COLUMN(X$64)&gt;=COLUMN($F$64),X71,0)-IF(COLUMN(W$64)&gt;=COLUMN($F$64),W72,0)-IF(COLUMN(V$64)&gt;=COLUMN($F$64),V73,0)-IF(COLUMN(U$64)&gt;=COLUMN($F$64),U74,0)-IF(COLUMN(T$64)&gt;=COLUMN($F$64),T75,0)-IF(COLUMN(S$64)&gt;=COLUMN($F$64),S76,0),ABS(SUM(Y$63:Y69))),0),"")</f>
        <v>0</v>
      </c>
      <c r="Z70" s="153">
        <f ca="1">IF(Z$4&lt;&gt;"",IF(AND(Z$63&lt;0,OFFSET(Z$30,0,$E70)&lt;&gt;"",OFFSET(Z$30,0,$E70)&gt;0),
IF((SUM(Z$63:Z69)+OFFSET(Z$30,0,$E70)-IF(COLUMN(Y$64)&gt;=COLUMN($F$64),Y71,0)-IF(COLUMN(X$64)&gt;=COLUMN($F$64),X72,0)-IF(COLUMN(W$64)&gt;=COLUMN($F$64),W73,0)-IF(COLUMN(V$64)&gt;=COLUMN($F$64),V74,0)-IF(COLUMN(U$64)&gt;=COLUMN($F$64),U75,0)-IF(COLUMN(T$64)&gt;=COLUMN($F$64),T76,0))&lt;0,OFFSET(Z$30,0,$E70)-IF(COLUMN(Y$64)&gt;=COLUMN($F$64),Y71,0)-IF(COLUMN(X$64)&gt;=COLUMN($F$64),X72,0)-IF(COLUMN(W$64)&gt;=COLUMN($F$64),W73,0)-IF(COLUMN(V$64)&gt;=COLUMN($F$64),V74,0)-IF(COLUMN(U$64)&gt;=COLUMN($F$64),U75,0)-IF(COLUMN(T$64)&gt;=COLUMN($F$64),T76,0),ABS(SUM(Z$63:Z69))),0),"")</f>
        <v>0</v>
      </c>
      <c r="AA70" s="153">
        <f ca="1">IF(AA$4&lt;&gt;"",IF(AND(AA$63&lt;0,OFFSET(AA$30,0,$E70)&lt;&gt;"",OFFSET(AA$30,0,$E70)&gt;0),
IF((SUM(AA$63:AA69)+OFFSET(AA$30,0,$E70)-IF(COLUMN(Z$64)&gt;=COLUMN($F$64),Z71,0)-IF(COLUMN(Y$64)&gt;=COLUMN($F$64),Y72,0)-IF(COLUMN(X$64)&gt;=COLUMN($F$64),X73,0)-IF(COLUMN(W$64)&gt;=COLUMN($F$64),W74,0)-IF(COLUMN(V$64)&gt;=COLUMN($F$64),V75,0)-IF(COLUMN(U$64)&gt;=COLUMN($F$64),U76,0))&lt;0,OFFSET(AA$30,0,$E70)-IF(COLUMN(Z$64)&gt;=COLUMN($F$64),Z71,0)-IF(COLUMN(Y$64)&gt;=COLUMN($F$64),Y72,0)-IF(COLUMN(X$64)&gt;=COLUMN($F$64),X73,0)-IF(COLUMN(W$64)&gt;=COLUMN($F$64),W74,0)-IF(COLUMN(V$64)&gt;=COLUMN($F$64),V75,0)-IF(COLUMN(U$64)&gt;=COLUMN($F$64),U76,0),ABS(SUM(AA$63:AA69))),0),"")</f>
        <v>0</v>
      </c>
      <c r="AB70" s="153">
        <f ca="1">IF(AB$4&lt;&gt;"",IF(AND(AB$63&lt;0,OFFSET(AB$30,0,$E70)&lt;&gt;"",OFFSET(AB$30,0,$E70)&gt;0),
IF((SUM(AB$63:AB69)+OFFSET(AB$30,0,$E70)-IF(COLUMN(AA$64)&gt;=COLUMN($F$64),AA71,0)-IF(COLUMN(Z$64)&gt;=COLUMN($F$64),Z72,0)-IF(COLUMN(Y$64)&gt;=COLUMN($F$64),Y73,0)-IF(COLUMN(X$64)&gt;=COLUMN($F$64),X74,0)-IF(COLUMN(W$64)&gt;=COLUMN($F$64),W75,0)-IF(COLUMN(V$64)&gt;=COLUMN($F$64),V76,0))&lt;0,OFFSET(AB$30,0,$E70)-IF(COLUMN(AA$64)&gt;=COLUMN($F$64),AA71,0)-IF(COLUMN(Z$64)&gt;=COLUMN($F$64),Z72,0)-IF(COLUMN(Y$64)&gt;=COLUMN($F$64),Y73,0)-IF(COLUMN(X$64)&gt;=COLUMN($F$64),X74,0)-IF(COLUMN(W$64)&gt;=COLUMN($F$64),W75,0)-IF(COLUMN(V$64)&gt;=COLUMN($F$64),V76,0),ABS(SUM(AB$63:AB69))),0),"")</f>
        <v>0</v>
      </c>
      <c r="AC70" s="153">
        <f ca="1">IF(AC$4&lt;&gt;"",IF(AND(AC$63&lt;0,OFFSET(AC$30,0,$E70)&lt;&gt;"",OFFSET(AC$30,0,$E70)&gt;0),
IF((SUM(AC$63:AC69)+OFFSET(AC$30,0,$E70)-IF(COLUMN(AB$64)&gt;=COLUMN($F$64),AB71,0)-IF(COLUMN(AA$64)&gt;=COLUMN($F$64),AA72,0)-IF(COLUMN(Z$64)&gt;=COLUMN($F$64),Z73,0)-IF(COLUMN(Y$64)&gt;=COLUMN($F$64),Y74,0)-IF(COLUMN(X$64)&gt;=COLUMN($F$64),X75,0)-IF(COLUMN(W$64)&gt;=COLUMN($F$64),W76,0))&lt;0,OFFSET(AC$30,0,$E70)-IF(COLUMN(AB$64)&gt;=COLUMN($F$64),AB71,0)-IF(COLUMN(AA$64)&gt;=COLUMN($F$64),AA72,0)-IF(COLUMN(Z$64)&gt;=COLUMN($F$64),Z73,0)-IF(COLUMN(Y$64)&gt;=COLUMN($F$64),Y74,0)-IF(COLUMN(X$64)&gt;=COLUMN($F$64),X75,0)-IF(COLUMN(W$64)&gt;=COLUMN($F$64),W76,0),ABS(SUM(AC$63:AC69))),0),"")</f>
        <v>0</v>
      </c>
      <c r="AD70" s="153">
        <f ca="1">IF(AD$4&lt;&gt;"",IF(AND(AD$63&lt;0,OFFSET(AD$30,0,$E70)&lt;&gt;"",OFFSET(AD$30,0,$E70)&gt;0),
IF((SUM(AD$63:AD69)+OFFSET(AD$30,0,$E70)-IF(COLUMN(AC$64)&gt;=COLUMN($F$64),AC71,0)-IF(COLUMN(AB$64)&gt;=COLUMN($F$64),AB72,0)-IF(COLUMN(AA$64)&gt;=COLUMN($F$64),AA73,0)-IF(COLUMN(Z$64)&gt;=COLUMN($F$64),Z74,0)-IF(COLUMN(Y$64)&gt;=COLUMN($F$64),Y75,0)-IF(COLUMN(X$64)&gt;=COLUMN($F$64),X76,0))&lt;0,OFFSET(AD$30,0,$E70)-IF(COLUMN(AC$64)&gt;=COLUMN($F$64),AC71,0)-IF(COLUMN(AB$64)&gt;=COLUMN($F$64),AB72,0)-IF(COLUMN(AA$64)&gt;=COLUMN($F$64),AA73,0)-IF(COLUMN(Z$64)&gt;=COLUMN($F$64),Z74,0)-IF(COLUMN(Y$64)&gt;=COLUMN($F$64),Y75,0)-IF(COLUMN(X$64)&gt;=COLUMN($F$64),X76,0),ABS(SUM(AD$63:AD69))),0),"")</f>
        <v>0</v>
      </c>
      <c r="AE70" s="153">
        <f ca="1">IF(AE$4&lt;&gt;"",IF(AND(AE$63&lt;0,OFFSET(AE$30,0,$E70)&lt;&gt;"",OFFSET(AE$30,0,$E70)&gt;0),
IF((SUM(AE$63:AE69)+OFFSET(AE$30,0,$E70)-IF(COLUMN(AD$64)&gt;=COLUMN($F$64),AD71,0)-IF(COLUMN(AC$64)&gt;=COLUMN($F$64),AC72,0)-IF(COLUMN(AB$64)&gt;=COLUMN($F$64),AB73,0)-IF(COLUMN(AA$64)&gt;=COLUMN($F$64),AA74,0)-IF(COLUMN(Z$64)&gt;=COLUMN($F$64),Z75,0)-IF(COLUMN(Y$64)&gt;=COLUMN($F$64),Y76,0))&lt;0,OFFSET(AE$30,0,$E70)-IF(COLUMN(AD$64)&gt;=COLUMN($F$64),AD71,0)-IF(COLUMN(AC$64)&gt;=COLUMN($F$64),AC72,0)-IF(COLUMN(AB$64)&gt;=COLUMN($F$64),AB73,0)-IF(COLUMN(AA$64)&gt;=COLUMN($F$64),AA74,0)-IF(COLUMN(Z$64)&gt;=COLUMN($F$64),Z75,0)-IF(COLUMN(Y$64)&gt;=COLUMN($F$64),Y76,0),ABS(SUM(AE$63:AE69))),0),"")</f>
        <v>0</v>
      </c>
      <c r="AF70" s="153">
        <f ca="1">IF(AF$4&lt;&gt;"",IF(AND(AF$63&lt;0,OFFSET(AF$30,0,$E70)&lt;&gt;"",OFFSET(AF$30,0,$E70)&gt;0),
IF((SUM(AF$63:AF69)+OFFSET(AF$30,0,$E70)-IF(COLUMN(AE$64)&gt;=COLUMN($F$64),AE71,0)-IF(COLUMN(AD$64)&gt;=COLUMN($F$64),AD72,0)-IF(COLUMN(AC$64)&gt;=COLUMN($F$64),AC73,0)-IF(COLUMN(AB$64)&gt;=COLUMN($F$64),AB74,0)-IF(COLUMN(AA$64)&gt;=COLUMN($F$64),AA75,0)-IF(COLUMN(Z$64)&gt;=COLUMN($F$64),Z76,0))&lt;0,OFFSET(AF$30,0,$E70)-IF(COLUMN(AE$64)&gt;=COLUMN($F$64),AE71,0)-IF(COLUMN(AD$64)&gt;=COLUMN($F$64),AD72,0)-IF(COLUMN(AC$64)&gt;=COLUMN($F$64),AC73,0)-IF(COLUMN(AB$64)&gt;=COLUMN($F$64),AB74,0)-IF(COLUMN(AA$64)&gt;=COLUMN($F$64),AA75,0)-IF(COLUMN(Z$64)&gt;=COLUMN($F$64),Z76,0),ABS(SUM(AF$63:AF69))),0),"")</f>
        <v>0</v>
      </c>
      <c r="AG70" s="153">
        <f ca="1">IF(AG$4&lt;&gt;"",IF(AND(AG$63&lt;0,OFFSET(AG$30,0,$E70)&lt;&gt;"",OFFSET(AG$30,0,$E70)&gt;0),
IF((SUM(AG$63:AG69)+OFFSET(AG$30,0,$E70)-IF(COLUMN(AF$64)&gt;=COLUMN($F$64),AF71,0)-IF(COLUMN(AE$64)&gt;=COLUMN($F$64),AE72,0)-IF(COLUMN(AD$64)&gt;=COLUMN($F$64),AD73,0)-IF(COLUMN(AC$64)&gt;=COLUMN($F$64),AC74,0)-IF(COLUMN(AB$64)&gt;=COLUMN($F$64),AB75,0)-IF(COLUMN(AA$64)&gt;=COLUMN($F$64),AA76,0))&lt;0,OFFSET(AG$30,0,$E70)-IF(COLUMN(AF$64)&gt;=COLUMN($F$64),AF71,0)-IF(COLUMN(AE$64)&gt;=COLUMN($F$64),AE72,0)-IF(COLUMN(AD$64)&gt;=COLUMN($F$64),AD73,0)-IF(COLUMN(AC$64)&gt;=COLUMN($F$64),AC74,0)-IF(COLUMN(AB$64)&gt;=COLUMN($F$64),AB75,0)-IF(COLUMN(AA$64)&gt;=COLUMN($F$64),AA76,0),ABS(SUM(AG$63:AG69))),0),"")</f>
        <v>0</v>
      </c>
      <c r="AH70" s="153">
        <f ca="1">IF(AH$4&lt;&gt;"",IF(AND(AH$63&lt;0,OFFSET(AH$30,0,$E70)&lt;&gt;"",OFFSET(AH$30,0,$E70)&gt;0),
IF((SUM(AH$63:AH69)+OFFSET(AH$30,0,$E70)-IF(COLUMN(AG$64)&gt;=COLUMN($F$64),AG71,0)-IF(COLUMN(AF$64)&gt;=COLUMN($F$64),AF72,0)-IF(COLUMN(AE$64)&gt;=COLUMN($F$64),AE73,0)-IF(COLUMN(AD$64)&gt;=COLUMN($F$64),AD74,0)-IF(COLUMN(AC$64)&gt;=COLUMN($F$64),AC75,0)-IF(COLUMN(AB$64)&gt;=COLUMN($F$64),AB76,0))&lt;0,OFFSET(AH$30,0,$E70)-IF(COLUMN(AG$64)&gt;=COLUMN($F$64),AG71,0)-IF(COLUMN(AF$64)&gt;=COLUMN($F$64),AF72,0)-IF(COLUMN(AE$64)&gt;=COLUMN($F$64),AE73,0)-IF(COLUMN(AD$64)&gt;=COLUMN($F$64),AD74,0)-IF(COLUMN(AC$64)&gt;=COLUMN($F$64),AC75,0)-IF(COLUMN(AB$64)&gt;=COLUMN($F$64),AB76,0),ABS(SUM(AH$63:AH69))),0),"")</f>
        <v>0</v>
      </c>
      <c r="AI70" s="153">
        <f ca="1">IF(AI$4&lt;&gt;"",IF(AND(AI$63&lt;0,OFFSET(AI$30,0,$E70)&lt;&gt;"",OFFSET(AI$30,0,$E70)&gt;0),
IF((SUM(AI$63:AI69)+OFFSET(AI$30,0,$E70)-IF(COLUMN(AH$64)&gt;=COLUMN($F$64),AH71,0)-IF(COLUMN(AG$64)&gt;=COLUMN($F$64),AG72,0)-IF(COLUMN(AF$64)&gt;=COLUMN($F$64),AF73,0)-IF(COLUMN(AE$64)&gt;=COLUMN($F$64),AE74,0)-IF(COLUMN(AD$64)&gt;=COLUMN($F$64),AD75,0)-IF(COLUMN(AC$64)&gt;=COLUMN($F$64),AC76,0))&lt;0,OFFSET(AI$30,0,$E70)-IF(COLUMN(AH$64)&gt;=COLUMN($F$64),AH71,0)-IF(COLUMN(AG$64)&gt;=COLUMN($F$64),AG72,0)-IF(COLUMN(AF$64)&gt;=COLUMN($F$64),AF73,0)-IF(COLUMN(AE$64)&gt;=COLUMN($F$64),AE74,0)-IF(COLUMN(AD$64)&gt;=COLUMN($F$64),AD75,0)-IF(COLUMN(AC$64)&gt;=COLUMN($F$64),AC76,0),ABS(SUM(AI$63:AI69))),0),"")</f>
        <v>0</v>
      </c>
      <c r="AJ70" s="153">
        <f ca="1">IF(AJ$4&lt;&gt;"",IF(AND(AJ$63&lt;0,OFFSET(AJ$30,0,$E70)&lt;&gt;"",OFFSET(AJ$30,0,$E70)&gt;0),
IF((SUM(AJ$63:AJ69)+OFFSET(AJ$30,0,$E70)-IF(COLUMN(AI$64)&gt;=COLUMN($F$64),AI71,0)-IF(COLUMN(AH$64)&gt;=COLUMN($F$64),AH72,0)-IF(COLUMN(AG$64)&gt;=COLUMN($F$64),AG73,0)-IF(COLUMN(AF$64)&gt;=COLUMN($F$64),AF74,0)-IF(COLUMN(AE$64)&gt;=COLUMN($F$64),AE75,0)-IF(COLUMN(AD$64)&gt;=COLUMN($F$64),AD76,0))&lt;0,OFFSET(AJ$30,0,$E70)-IF(COLUMN(AI$64)&gt;=COLUMN($F$64),AI71,0)-IF(COLUMN(AH$64)&gt;=COLUMN($F$64),AH72,0)-IF(COLUMN(AG$64)&gt;=COLUMN($F$64),AG73,0)-IF(COLUMN(AF$64)&gt;=COLUMN($F$64),AF74,0)-IF(COLUMN(AE$64)&gt;=COLUMN($F$64),AE75,0)-IF(COLUMN(AD$64)&gt;=COLUMN($F$64),AD76,0),ABS(SUM(AJ$63:AJ69))),0),"")</f>
        <v>0</v>
      </c>
      <c r="AK70" s="153">
        <f ca="1">IF(AK$4&lt;&gt;"",IF(AND(AK$63&lt;0,OFFSET(AK$30,0,$E70)&lt;&gt;"",OFFSET(AK$30,0,$E70)&gt;0),
IF((SUM(AK$63:AK69)+OFFSET(AK$30,0,$E70)-IF(COLUMN(AJ$64)&gt;=COLUMN($F$64),AJ71,0)-IF(COLUMN(AI$64)&gt;=COLUMN($F$64),AI72,0)-IF(COLUMN(AH$64)&gt;=COLUMN($F$64),AH73,0)-IF(COLUMN(AG$64)&gt;=COLUMN($F$64),AG74,0)-IF(COLUMN(AF$64)&gt;=COLUMN($F$64),AF75,0)-IF(COLUMN(AE$64)&gt;=COLUMN($F$64),AE76,0))&lt;0,OFFSET(AK$30,0,$E70)-IF(COLUMN(AJ$64)&gt;=COLUMN($F$64),AJ71,0)-IF(COLUMN(AI$64)&gt;=COLUMN($F$64),AI72,0)-IF(COLUMN(AH$64)&gt;=COLUMN($F$64),AH73,0)-IF(COLUMN(AG$64)&gt;=COLUMN($F$64),AG74,0)-IF(COLUMN(AF$64)&gt;=COLUMN($F$64),AF75,0)-IF(COLUMN(AE$64)&gt;=COLUMN($F$64),AE76,0),ABS(SUM(AK$63:AK69))),0),"")</f>
        <v>0</v>
      </c>
      <c r="AL70" s="153">
        <f ca="1">IF(AL$4&lt;&gt;"",IF(AND(AL$63&lt;0,OFFSET(AL$30,0,$E70)&lt;&gt;"",OFFSET(AL$30,0,$E70)&gt;0),
IF((SUM(AL$63:AL69)+OFFSET(AL$30,0,$E70)-IF(COLUMN(AK$64)&gt;=COLUMN($F$64),AK71,0)-IF(COLUMN(AJ$64)&gt;=COLUMN($F$64),AJ72,0)-IF(COLUMN(AI$64)&gt;=COLUMN($F$64),AI73,0)-IF(COLUMN(AH$64)&gt;=COLUMN($F$64),AH74,0)-IF(COLUMN(AG$64)&gt;=COLUMN($F$64),AG75,0)-IF(COLUMN(AF$64)&gt;=COLUMN($F$64),AF76,0))&lt;0,OFFSET(AL$30,0,$E70)-IF(COLUMN(AK$64)&gt;=COLUMN($F$64),AK71,0)-IF(COLUMN(AJ$64)&gt;=COLUMN($F$64),AJ72,0)-IF(COLUMN(AI$64)&gt;=COLUMN($F$64),AI73,0)-IF(COLUMN(AH$64)&gt;=COLUMN($F$64),AH74,0)-IF(COLUMN(AG$64)&gt;=COLUMN($F$64),AG75,0)-IF(COLUMN(AF$64)&gt;=COLUMN($F$64),AF76,0),ABS(SUM(AL$63:AL69))),0),"")</f>
        <v>0</v>
      </c>
      <c r="AM70" s="153" t="str">
        <f ca="1">IF(AM$4&lt;&gt;"",IF(AND(AM$63&lt;0,OFFSET(AM$30,0,$E70)&lt;&gt;"",OFFSET(AM$30,0,$E70)&gt;0),
IF((SUM(AM$63:AM69)+OFFSET(AM$30,0,$E70)-IF(COLUMN(AL$64)&gt;=COLUMN($F$64),AL71,0)-IF(COLUMN(AK$64)&gt;=COLUMN($F$64),AK72,0)-IF(COLUMN(AJ$64)&gt;=COLUMN($F$64),AJ73,0)-IF(COLUMN(AI$64)&gt;=COLUMN($F$64),AI74,0)-IF(COLUMN(AH$64)&gt;=COLUMN($F$64),AH75,0)-IF(COLUMN(AG$64)&gt;=COLUMN($F$64),AG76,0))&lt;0,OFFSET(AM$30,0,$E70)-IF(COLUMN(AL$64)&gt;=COLUMN($F$64),AL71,0)-IF(COLUMN(AK$64)&gt;=COLUMN($F$64),AK72,0)-IF(COLUMN(AJ$64)&gt;=COLUMN($F$64),AJ73,0)-IF(COLUMN(AI$64)&gt;=COLUMN($F$64),AI74,0)-IF(COLUMN(AH$64)&gt;=COLUMN($F$64),AH75,0)-IF(COLUMN(AG$64)&gt;=COLUMN($F$64),AG76,0),ABS(SUM(AM$63:AM69))),0),"")</f>
        <v/>
      </c>
      <c r="AN70" s="153" t="str">
        <f ca="1">IF(AN$4&lt;&gt;"",IF(AND(AN$63&lt;0,OFFSET(AN$30,0,$E70)&lt;&gt;"",OFFSET(AN$30,0,$E70)&gt;0),
IF((SUM(AN$63:AN69)+OFFSET(AN$30,0,$E70)-IF(COLUMN(AM$64)&gt;=COLUMN($F$64),AM71,0)-IF(COLUMN(AL$64)&gt;=COLUMN($F$64),AL72,0)-IF(COLUMN(AK$64)&gt;=COLUMN($F$64),AK73,0)-IF(COLUMN(AJ$64)&gt;=COLUMN($F$64),AJ74,0)-IF(COLUMN(AI$64)&gt;=COLUMN($F$64),AI75,0)-IF(COLUMN(AH$64)&gt;=COLUMN($F$64),AH76,0))&lt;0,OFFSET(AN$30,0,$E70)-IF(COLUMN(AM$64)&gt;=COLUMN($F$64),AM71,0)-IF(COLUMN(AL$64)&gt;=COLUMN($F$64),AL72,0)-IF(COLUMN(AK$64)&gt;=COLUMN($F$64),AK73,0)-IF(COLUMN(AJ$64)&gt;=COLUMN($F$64),AJ74,0)-IF(COLUMN(AI$64)&gt;=COLUMN($F$64),AI75,0)-IF(COLUMN(AH$64)&gt;=COLUMN($F$64),AH76,0),ABS(SUM(AN$63:AN69))),0),"")</f>
        <v/>
      </c>
      <c r="AO70" s="153" t="str">
        <f ca="1">IF(AO$4&lt;&gt;"",IF(AND(AO$63&lt;0,OFFSET(AO$30,0,$E70)&lt;&gt;"",OFFSET(AO$30,0,$E70)&gt;0),
IF((SUM(AO$63:AO69)+OFFSET(AO$30,0,$E70)-IF(COLUMN(AN$64)&gt;=COLUMN($F$64),AN71,0)-IF(COLUMN(AM$64)&gt;=COLUMN($F$64),AM72,0)-IF(COLUMN(AL$64)&gt;=COLUMN($F$64),AL73,0)-IF(COLUMN(AK$64)&gt;=COLUMN($F$64),AK74,0)-IF(COLUMN(AJ$64)&gt;=COLUMN($F$64),AJ75,0)-IF(COLUMN(AI$64)&gt;=COLUMN($F$64),AI76,0))&lt;0,OFFSET(AO$30,0,$E70)-IF(COLUMN(AN$64)&gt;=COLUMN($F$64),AN71,0)-IF(COLUMN(AM$64)&gt;=COLUMN($F$64),AM72,0)-IF(COLUMN(AL$64)&gt;=COLUMN($F$64),AL73,0)-IF(COLUMN(AK$64)&gt;=COLUMN($F$64),AK74,0)-IF(COLUMN(AJ$64)&gt;=COLUMN($F$64),AJ75,0)-IF(COLUMN(AI$64)&gt;=COLUMN($F$64),AI76,0),ABS(SUM(AO$63:AO69))),0),"")</f>
        <v/>
      </c>
      <c r="AP70" s="153" t="str">
        <f ca="1">IF(AP$4&lt;&gt;"",IF(AND(AP$63&lt;0,OFFSET(AP$30,0,$E70)&lt;&gt;"",OFFSET(AP$30,0,$E70)&gt;0),
IF((SUM(AP$63:AP69)+OFFSET(AP$30,0,$E70)-IF(COLUMN(AO$64)&gt;=COLUMN($F$64),AO71,0)-IF(COLUMN(AN$64)&gt;=COLUMN($F$64),AN72,0)-IF(COLUMN(AM$64)&gt;=COLUMN($F$64),AM73,0)-IF(COLUMN(AL$64)&gt;=COLUMN($F$64),AL74,0)-IF(COLUMN(AK$64)&gt;=COLUMN($F$64),AK75,0)-IF(COLUMN(AJ$64)&gt;=COLUMN($F$64),AJ76,0))&lt;0,OFFSET(AP$30,0,$E70)-IF(COLUMN(AO$64)&gt;=COLUMN($F$64),AO71,0)-IF(COLUMN(AN$64)&gt;=COLUMN($F$64),AN72,0)-IF(COLUMN(AM$64)&gt;=COLUMN($F$64),AM73,0)-IF(COLUMN(AL$64)&gt;=COLUMN($F$64),AL74,0)-IF(COLUMN(AK$64)&gt;=COLUMN($F$64),AK75,0)-IF(COLUMN(AJ$64)&gt;=COLUMN($F$64),AJ76,0),ABS(SUM(AP$63:AP69))),0),"")</f>
        <v/>
      </c>
      <c r="AQ70" s="153" t="str">
        <f ca="1">IF(AQ$4&lt;&gt;"",IF(AND(AQ$63&lt;0,OFFSET(AQ$30,0,$E70)&lt;&gt;"",OFFSET(AQ$30,0,$E70)&gt;0),
IF((SUM(AQ$63:AQ69)+OFFSET(AQ$30,0,$E70)-IF(COLUMN(AP$64)&gt;=COLUMN($F$64),AP71,0)-IF(COLUMN(AO$64)&gt;=COLUMN($F$64),AO72,0)-IF(COLUMN(AN$64)&gt;=COLUMN($F$64),AN73,0)-IF(COLUMN(AM$64)&gt;=COLUMN($F$64),AM74,0)-IF(COLUMN(AL$64)&gt;=COLUMN($F$64),AL75,0)-IF(COLUMN(AK$64)&gt;=COLUMN($F$64),AK76,0))&lt;0,OFFSET(AQ$30,0,$E70)-IF(COLUMN(AP$64)&gt;=COLUMN($F$64),AP71,0)-IF(COLUMN(AO$64)&gt;=COLUMN($F$64),AO72,0)-IF(COLUMN(AN$64)&gt;=COLUMN($F$64),AN73,0)-IF(COLUMN(AM$64)&gt;=COLUMN($F$64),AM74,0)-IF(COLUMN(AL$64)&gt;=COLUMN($F$64),AL75,0)-IF(COLUMN(AK$64)&gt;=COLUMN($F$64),AK76,0),ABS(SUM(AQ$63:AQ69))),0),"")</f>
        <v/>
      </c>
      <c r="AR70" s="153" t="str">
        <f ca="1">IF(AR$4&lt;&gt;"",IF(AND(AR$63&lt;0,OFFSET(AR$30,0,$E70)&lt;&gt;"",OFFSET(AR$30,0,$E70)&gt;0),
IF((SUM(AR$63:AR69)+OFFSET(AR$30,0,$E70)-IF(COLUMN(AQ$64)&gt;=COLUMN($F$64),AQ71,0)-IF(COLUMN(AP$64)&gt;=COLUMN($F$64),AP72,0)-IF(COLUMN(AO$64)&gt;=COLUMN($F$64),AO73,0)-IF(COLUMN(AN$64)&gt;=COLUMN($F$64),AN74,0)-IF(COLUMN(AM$64)&gt;=COLUMN($F$64),AM75,0)-IF(COLUMN(AL$64)&gt;=COLUMN($F$64),AL76,0))&lt;0,OFFSET(AR$30,0,$E70)-IF(COLUMN(AQ$64)&gt;=COLUMN($F$64),AQ71,0)-IF(COLUMN(AP$64)&gt;=COLUMN($F$64),AP72,0)-IF(COLUMN(AO$64)&gt;=COLUMN($F$64),AO73,0)-IF(COLUMN(AN$64)&gt;=COLUMN($F$64),AN74,0)-IF(COLUMN(AM$64)&gt;=COLUMN($F$64),AM75,0)-IF(COLUMN(AL$64)&gt;=COLUMN($F$64),AL76,0),ABS(SUM(AR$63:AR69))),0),"")</f>
        <v/>
      </c>
      <c r="AS70" s="153" t="str">
        <f ca="1">IF(AS$4&lt;&gt;"",IF(AND(AS$63&lt;0,OFFSET(AS$30,0,$E70)&lt;&gt;"",OFFSET(AS$30,0,$E70)&gt;0),
IF((SUM(AS$63:AS69)+OFFSET(AS$30,0,$E70)-IF(COLUMN(AR$64)&gt;=COLUMN($F$64),AR71,0)-IF(COLUMN(AQ$64)&gt;=COLUMN($F$64),AQ72,0)-IF(COLUMN(AP$64)&gt;=COLUMN($F$64),AP73,0)-IF(COLUMN(AO$64)&gt;=COLUMN($F$64),AO74,0)-IF(COLUMN(AN$64)&gt;=COLUMN($F$64),AN75,0)-IF(COLUMN(AM$64)&gt;=COLUMN($F$64),AM76,0))&lt;0,OFFSET(AS$30,0,$E70)-IF(COLUMN(AR$64)&gt;=COLUMN($F$64),AR71,0)-IF(COLUMN(AQ$64)&gt;=COLUMN($F$64),AQ72,0)-IF(COLUMN(AP$64)&gt;=COLUMN($F$64),AP73,0)-IF(COLUMN(AO$64)&gt;=COLUMN($F$64),AO74,0)-IF(COLUMN(AN$64)&gt;=COLUMN($F$64),AN75,0)-IF(COLUMN(AM$64)&gt;=COLUMN($F$64),AM76,0),ABS(SUM(AS$63:AS69))),0),"")</f>
        <v/>
      </c>
      <c r="AT70" s="153" t="str">
        <f ca="1">IF(AT$4&lt;&gt;"",IF(AND(AT$63&lt;0,OFFSET(AT$30,0,$E70)&lt;&gt;"",OFFSET(AT$30,0,$E70)&gt;0),
IF((SUM(AT$63:AT69)+OFFSET(AT$30,0,$E70)-IF(COLUMN(AS$64)&gt;=COLUMN($F$64),AS71,0)-IF(COLUMN(AR$64)&gt;=COLUMN($F$64),AR72,0)-IF(COLUMN(AQ$64)&gt;=COLUMN($F$64),AQ73,0)-IF(COLUMN(AP$64)&gt;=COLUMN($F$64),AP74,0)-IF(COLUMN(AO$64)&gt;=COLUMN($F$64),AO75,0)-IF(COLUMN(AN$64)&gt;=COLUMN($F$64),AN76,0))&lt;0,OFFSET(AT$30,0,$E70)-IF(COLUMN(AS$64)&gt;=COLUMN($F$64),AS71,0)-IF(COLUMN(AR$64)&gt;=COLUMN($F$64),AR72,0)-IF(COLUMN(AQ$64)&gt;=COLUMN($F$64),AQ73,0)-IF(COLUMN(AP$64)&gt;=COLUMN($F$64),AP74,0)-IF(COLUMN(AO$64)&gt;=COLUMN($F$64),AO75,0)-IF(COLUMN(AN$64)&gt;=COLUMN($F$64),AN76,0),ABS(SUM(AT$63:AT69))),0),"")</f>
        <v/>
      </c>
      <c r="AU70" s="153" t="str">
        <f ca="1">IF(AU$4&lt;&gt;"",IF(AND(AU$63&lt;0,OFFSET(AU$30,0,$E70)&lt;&gt;"",OFFSET(AU$30,0,$E70)&gt;0),
IF((SUM(AU$63:AU69)+OFFSET(AU$30,0,$E70)-IF(COLUMN(AT$64)&gt;=COLUMN($F$64),AT71,0)-IF(COLUMN(AS$64)&gt;=COLUMN($F$64),AS72,0)-IF(COLUMN(AR$64)&gt;=COLUMN($F$64),AR73,0)-IF(COLUMN(AQ$64)&gt;=COLUMN($F$64),AQ74,0)-IF(COLUMN(AP$64)&gt;=COLUMN($F$64),AP75,0)-IF(COLUMN(AO$64)&gt;=COLUMN($F$64),AO76,0))&lt;0,OFFSET(AU$30,0,$E70)-IF(COLUMN(AT$64)&gt;=COLUMN($F$64),AT71,0)-IF(COLUMN(AS$64)&gt;=COLUMN($F$64),AS72,0)-IF(COLUMN(AR$64)&gt;=COLUMN($F$64),AR73,0)-IF(COLUMN(AQ$64)&gt;=COLUMN($F$64),AQ74,0)-IF(COLUMN(AP$64)&gt;=COLUMN($F$64),AP75,0)-IF(COLUMN(AO$64)&gt;=COLUMN($F$64),AO76,0),ABS(SUM(AU$63:AU69))),0),"")</f>
        <v/>
      </c>
      <c r="AV70" s="153" t="str">
        <f ca="1">IF(AV$4&lt;&gt;"",IF(AND(AV$63&lt;0,OFFSET(AV$30,0,$E70)&lt;&gt;"",OFFSET(AV$30,0,$E70)&gt;0),
IF((SUM(AV$63:AV69)+OFFSET(AV$30,0,$E70)-IF(COLUMN(AU$64)&gt;=COLUMN($F$64),AU71,0)-IF(COLUMN(AT$64)&gt;=COLUMN($F$64),AT72,0)-IF(COLUMN(AS$64)&gt;=COLUMN($F$64),AS73,0)-IF(COLUMN(AR$64)&gt;=COLUMN($F$64),AR74,0)-IF(COLUMN(AQ$64)&gt;=COLUMN($F$64),AQ75,0)-IF(COLUMN(AP$64)&gt;=COLUMN($F$64),AP76,0))&lt;0,OFFSET(AV$30,0,$E70)-IF(COLUMN(AU$64)&gt;=COLUMN($F$64),AU71,0)-IF(COLUMN(AT$64)&gt;=COLUMN($F$64),AT72,0)-IF(COLUMN(AS$64)&gt;=COLUMN($F$64),AS73,0)-IF(COLUMN(AR$64)&gt;=COLUMN($F$64),AR74,0)-IF(COLUMN(AQ$64)&gt;=COLUMN($F$64),AQ75,0)-IF(COLUMN(AP$64)&gt;=COLUMN($F$64),AP76,0),ABS(SUM(AV$63:AV69))),0),"")</f>
        <v/>
      </c>
      <c r="AW70" s="153" t="str">
        <f ca="1">IF(AW$4&lt;&gt;"",IF(AND(AW$63&lt;0,OFFSET(AW$30,0,$E70)&lt;&gt;"",OFFSET(AW$30,0,$E70)&gt;0),
IF((SUM(AW$63:AW69)+OFFSET(AW$30,0,$E70)-IF(COLUMN(AV$64)&gt;=COLUMN($F$64),AV71,0)-IF(COLUMN(AU$64)&gt;=COLUMN($F$64),AU72,0)-IF(COLUMN(AT$64)&gt;=COLUMN($F$64),AT73,0)-IF(COLUMN(AS$64)&gt;=COLUMN($F$64),AS74,0)-IF(COLUMN(AR$64)&gt;=COLUMN($F$64),AR75,0)-IF(COLUMN(AQ$64)&gt;=COLUMN($F$64),AQ76,0))&lt;0,OFFSET(AW$30,0,$E70)-IF(COLUMN(AV$64)&gt;=COLUMN($F$64),AV71,0)-IF(COLUMN(AU$64)&gt;=COLUMN($F$64),AU72,0)-IF(COLUMN(AT$64)&gt;=COLUMN($F$64),AT73,0)-IF(COLUMN(AS$64)&gt;=COLUMN($F$64),AS74,0)-IF(COLUMN(AR$64)&gt;=COLUMN($F$64),AR75,0)-IF(COLUMN(AQ$64)&gt;=COLUMN($F$64),AQ76,0),ABS(SUM(AW$63:AW69))),0),"")</f>
        <v/>
      </c>
      <c r="AX70" s="153" t="str">
        <f ca="1">IF(AX$4&lt;&gt;"",IF(AND(AX$63&lt;0,OFFSET(AX$30,0,$E70)&lt;&gt;"",OFFSET(AX$30,0,$E70)&gt;0),
IF((SUM(AX$63:AX69)+OFFSET(AX$30,0,$E70)-IF(COLUMN(AW$64)&gt;=COLUMN($F$64),AW71,0)-IF(COLUMN(AV$64)&gt;=COLUMN($F$64),AV72,0)-IF(COLUMN(AU$64)&gt;=COLUMN($F$64),AU73,0)-IF(COLUMN(AT$64)&gt;=COLUMN($F$64),AT74,0)-IF(COLUMN(AS$64)&gt;=COLUMN($F$64),AS75,0)-IF(COLUMN(AR$64)&gt;=COLUMN($F$64),AR76,0))&lt;0,OFFSET(AX$30,0,$E70)-IF(COLUMN(AW$64)&gt;=COLUMN($F$64),AW71,0)-IF(COLUMN(AV$64)&gt;=COLUMN($F$64),AV72,0)-IF(COLUMN(AU$64)&gt;=COLUMN($F$64),AU73,0)-IF(COLUMN(AT$64)&gt;=COLUMN($F$64),AT74,0)-IF(COLUMN(AS$64)&gt;=COLUMN($F$64),AS75,0)-IF(COLUMN(AR$64)&gt;=COLUMN($F$64),AR76,0),ABS(SUM(AX$63:AX69))),0),"")</f>
        <v/>
      </c>
      <c r="AY70" s="153" t="str">
        <f ca="1">IF(AY$4&lt;&gt;"",IF(AND(AY$63&lt;0,OFFSET(AY$30,0,$E70)&lt;&gt;"",OFFSET(AY$30,0,$E70)&gt;0),
IF((SUM(AY$63:AY69)+OFFSET(AY$30,0,$E70)-IF(COLUMN(AX$64)&gt;=COLUMN($F$64),AX71,0)-IF(COLUMN(AW$64)&gt;=COLUMN($F$64),AW72,0)-IF(COLUMN(AV$64)&gt;=COLUMN($F$64),AV73,0)-IF(COLUMN(AU$64)&gt;=COLUMN($F$64),AU74,0)-IF(COLUMN(AT$64)&gt;=COLUMN($F$64),AT75,0)-IF(COLUMN(AS$64)&gt;=COLUMN($F$64),AS76,0))&lt;0,OFFSET(AY$30,0,$E70)-IF(COLUMN(AX$64)&gt;=COLUMN($F$64),AX71,0)-IF(COLUMN(AW$64)&gt;=COLUMN($F$64),AW72,0)-IF(COLUMN(AV$64)&gt;=COLUMN($F$64),AV73,0)-IF(COLUMN(AU$64)&gt;=COLUMN($F$64),AU74,0)-IF(COLUMN(AT$64)&gt;=COLUMN($F$64),AT75,0)-IF(COLUMN(AS$64)&gt;=COLUMN($F$64),AS76,0),ABS(SUM(AY$63:AY69))),0),"")</f>
        <v/>
      </c>
      <c r="AZ70" s="153" t="str">
        <f ca="1">IF(AZ$4&lt;&gt;"",IF(AND(AZ$63&lt;0,OFFSET(AZ$30,0,$E70)&lt;&gt;"",OFFSET(AZ$30,0,$E70)&gt;0),
IF((SUM(AZ$63:AZ69)+OFFSET(AZ$30,0,$E70)-IF(COLUMN(AY$64)&gt;=COLUMN($F$64),AY71,0)-IF(COLUMN(AX$64)&gt;=COLUMN($F$64),AX72,0)-IF(COLUMN(AW$64)&gt;=COLUMN($F$64),AW73,0)-IF(COLUMN(AV$64)&gt;=COLUMN($F$64),AV74,0)-IF(COLUMN(AU$64)&gt;=COLUMN($F$64),AU75,0)-IF(COLUMN(AT$64)&gt;=COLUMN($F$64),AT76,0))&lt;0,OFFSET(AZ$30,0,$E70)-IF(COLUMN(AY$64)&gt;=COLUMN($F$64),AY71,0)-IF(COLUMN(AX$64)&gt;=COLUMN($F$64),AX72,0)-IF(COLUMN(AW$64)&gt;=COLUMN($F$64),AW73,0)-IF(COLUMN(AV$64)&gt;=COLUMN($F$64),AV74,0)-IF(COLUMN(AU$64)&gt;=COLUMN($F$64),AU75,0)-IF(COLUMN(AT$64)&gt;=COLUMN($F$64),AT76,0),ABS(SUM(AZ$63:AZ69))),0),"")</f>
        <v/>
      </c>
      <c r="BA70" s="153" t="str">
        <f ca="1">IF(BA$4&lt;&gt;"",IF(AND(BA$63&lt;0,OFFSET(BA$30,0,$E70)&lt;&gt;"",OFFSET(BA$30,0,$E70)&gt;0),
IF((SUM(BA$63:BA69)+OFFSET(BA$30,0,$E70)-IF(COLUMN(AZ$64)&gt;=COLUMN($F$64),AZ71,0)-IF(COLUMN(AY$64)&gt;=COLUMN($F$64),AY72,0)-IF(COLUMN(AX$64)&gt;=COLUMN($F$64),AX73,0)-IF(COLUMN(AW$64)&gt;=COLUMN($F$64),AW74,0)-IF(COLUMN(AV$64)&gt;=COLUMN($F$64),AV75,0)-IF(COLUMN(AU$64)&gt;=COLUMN($F$64),AU76,0))&lt;0,OFFSET(BA$30,0,$E70)-IF(COLUMN(AZ$64)&gt;=COLUMN($F$64),AZ71,0)-IF(COLUMN(AY$64)&gt;=COLUMN($F$64),AY72,0)-IF(COLUMN(AX$64)&gt;=COLUMN($F$64),AX73,0)-IF(COLUMN(AW$64)&gt;=COLUMN($F$64),AW74,0)-IF(COLUMN(AV$64)&gt;=COLUMN($F$64),AV75,0)-IF(COLUMN(AU$64)&gt;=COLUMN($F$64),AU76,0),ABS(SUM(BA$63:BA69))),0),"")</f>
        <v/>
      </c>
      <c r="BB70" s="153" t="str">
        <f ca="1">IF(BB$4&lt;&gt;"",IF(AND(BB$63&lt;0,OFFSET(BB$30,0,$E70)&lt;&gt;"",OFFSET(BB$30,0,$E70)&gt;0),
IF((SUM(BB$63:BB69)+OFFSET(BB$30,0,$E70)-IF(COLUMN(BA$64)&gt;=COLUMN($F$64),BA71,0)-IF(COLUMN(AZ$64)&gt;=COLUMN($F$64),AZ72,0)-IF(COLUMN(AY$64)&gt;=COLUMN($F$64),AY73,0)-IF(COLUMN(AX$64)&gt;=COLUMN($F$64),AX74,0)-IF(COLUMN(AW$64)&gt;=COLUMN($F$64),AW75,0)-IF(COLUMN(AV$64)&gt;=COLUMN($F$64),AV76,0))&lt;0,OFFSET(BB$30,0,$E70)-IF(COLUMN(BA$64)&gt;=COLUMN($F$64),BA71,0)-IF(COLUMN(AZ$64)&gt;=COLUMN($F$64),AZ72,0)-IF(COLUMN(AY$64)&gt;=COLUMN($F$64),AY73,0)-IF(COLUMN(AX$64)&gt;=COLUMN($F$64),AX74,0)-IF(COLUMN(AW$64)&gt;=COLUMN($F$64),AW75,0)-IF(COLUMN(AV$64)&gt;=COLUMN($F$64),AV76,0),ABS(SUM(BB$63:BB69))),0),"")</f>
        <v/>
      </c>
      <c r="BC70" s="153" t="str">
        <f ca="1">IF(BC$4&lt;&gt;"",IF(AND(BC$63&lt;0,OFFSET(BC$30,0,$E70)&lt;&gt;"",OFFSET(BC$30,0,$E70)&gt;0),
IF((SUM(BC$63:BC69)+OFFSET(BC$30,0,$E70)-IF(COLUMN(BB$64)&gt;=COLUMN($F$64),BB71,0)-IF(COLUMN(BA$64)&gt;=COLUMN($F$64),BA72,0)-IF(COLUMN(AZ$64)&gt;=COLUMN($F$64),AZ73,0)-IF(COLUMN(AY$64)&gt;=COLUMN($F$64),AY74,0)-IF(COLUMN(AX$64)&gt;=COLUMN($F$64),AX75,0)-IF(COLUMN(AW$64)&gt;=COLUMN($F$64),AW76,0))&lt;0,OFFSET(BC$30,0,$E70)-IF(COLUMN(BB$64)&gt;=COLUMN($F$64),BB71,0)-IF(COLUMN(BA$64)&gt;=COLUMN($F$64),BA72,0)-IF(COLUMN(AZ$64)&gt;=COLUMN($F$64),AZ73,0)-IF(COLUMN(AY$64)&gt;=COLUMN($F$64),AY74,0)-IF(COLUMN(AX$64)&gt;=COLUMN($F$64),AX75,0)-IF(COLUMN(AW$64)&gt;=COLUMN($F$64),AW76,0),ABS(SUM(BC$63:BC69))),0),"")</f>
        <v/>
      </c>
      <c r="BD70" s="153" t="str">
        <f ca="1">IF(BD$4&lt;&gt;"",IF(AND(BD$63&lt;0,OFFSET(BD$30,0,$E70)&lt;&gt;"",OFFSET(BD$30,0,$E70)&gt;0),
IF((SUM(BD$63:BD69)+OFFSET(BD$30,0,$E70)-IF(COLUMN(BC$64)&gt;=COLUMN($F$64),BC71,0)-IF(COLUMN(BB$64)&gt;=COLUMN($F$64),BB72,0)-IF(COLUMN(BA$64)&gt;=COLUMN($F$64),BA73,0)-IF(COLUMN(AZ$64)&gt;=COLUMN($F$64),AZ74,0)-IF(COLUMN(AY$64)&gt;=COLUMN($F$64),AY75,0)-IF(COLUMN(AX$64)&gt;=COLUMN($F$64),AX76,0))&lt;0,OFFSET(BD$30,0,$E70)-IF(COLUMN(BC$64)&gt;=COLUMN($F$64),BC71,0)-IF(COLUMN(BB$64)&gt;=COLUMN($F$64),BB72,0)-IF(COLUMN(BA$64)&gt;=COLUMN($F$64),BA73,0)-IF(COLUMN(AZ$64)&gt;=COLUMN($F$64),AZ74,0)-IF(COLUMN(AY$64)&gt;=COLUMN($F$64),AY75,0)-IF(COLUMN(AX$64)&gt;=COLUMN($F$64),AX76,0),ABS(SUM(BD$63:BD69))),0),"")</f>
        <v/>
      </c>
      <c r="BE70" s="153" t="str">
        <f ca="1">IF(BE$4&lt;&gt;"",IF(AND(BE$63&lt;0,OFFSET(BE$30,0,$E70)&lt;&gt;"",OFFSET(BE$30,0,$E70)&gt;0),
IF((SUM(BE$63:BE69)+OFFSET(BE$30,0,$E70)-IF(COLUMN(BD$64)&gt;=COLUMN($F$64),BD71,0)-IF(COLUMN(BC$64)&gt;=COLUMN($F$64),BC72,0)-IF(COLUMN(BB$64)&gt;=COLUMN($F$64),BB73,0)-IF(COLUMN(BA$64)&gt;=COLUMN($F$64),BA74,0)-IF(COLUMN(AZ$64)&gt;=COLUMN($F$64),AZ75,0)-IF(COLUMN(AY$64)&gt;=COLUMN($F$64),AY76,0))&lt;0,OFFSET(BE$30,0,$E70)-IF(COLUMN(BD$64)&gt;=COLUMN($F$64),BD71,0)-IF(COLUMN(BC$64)&gt;=COLUMN($F$64),BC72,0)-IF(COLUMN(BB$64)&gt;=COLUMN($F$64),BB73,0)-IF(COLUMN(BA$64)&gt;=COLUMN($F$64),BA74,0)-IF(COLUMN(AZ$64)&gt;=COLUMN($F$64),AZ75,0)-IF(COLUMN(AY$64)&gt;=COLUMN($F$64),AY76,0),ABS(SUM(BE$63:BE69))),0),"")</f>
        <v/>
      </c>
      <c r="BF70" s="153" t="str">
        <f ca="1">IF(BF$4&lt;&gt;"",IF(AND(BF$63&lt;0,OFFSET(BF$30,0,$E70)&lt;&gt;"",OFFSET(BF$30,0,$E70)&gt;0),
IF((SUM(BF$63:BF69)+OFFSET(BF$30,0,$E70)-IF(COLUMN(BE$64)&gt;=COLUMN($F$64),BE71,0)-IF(COLUMN(BD$64)&gt;=COLUMN($F$64),BD72,0)-IF(COLUMN(BC$64)&gt;=COLUMN($F$64),BC73,0)-IF(COLUMN(BB$64)&gt;=COLUMN($F$64),BB74,0)-IF(COLUMN(BA$64)&gt;=COLUMN($F$64),BA75,0)-IF(COLUMN(AZ$64)&gt;=COLUMN($F$64),AZ76,0))&lt;0,OFFSET(BF$30,0,$E70)-IF(COLUMN(BE$64)&gt;=COLUMN($F$64),BE71,0)-IF(COLUMN(BD$64)&gt;=COLUMN($F$64),BD72,0)-IF(COLUMN(BC$64)&gt;=COLUMN($F$64),BC73,0)-IF(COLUMN(BB$64)&gt;=COLUMN($F$64),BB74,0)-IF(COLUMN(BA$64)&gt;=COLUMN($F$64),BA75,0)-IF(COLUMN(AZ$64)&gt;=COLUMN($F$64),AZ76,0),ABS(SUM(BF$63:BF69))),0),"")</f>
        <v/>
      </c>
      <c r="BG70" s="153" t="str">
        <f ca="1">IF(BG$4&lt;&gt;"",IF(AND(BG$63&lt;0,OFFSET(BG$30,0,$E70)&lt;&gt;"",OFFSET(BG$30,0,$E70)&gt;0),
IF((SUM(BG$63:BG69)+OFFSET(BG$30,0,$E70)-IF(COLUMN(BF$64)&gt;=COLUMN($F$64),BF71,0)-IF(COLUMN(BE$64)&gt;=COLUMN($F$64),BE72,0)-IF(COLUMN(BD$64)&gt;=COLUMN($F$64),BD73,0)-IF(COLUMN(BC$64)&gt;=COLUMN($F$64),BC74,0)-IF(COLUMN(BB$64)&gt;=COLUMN($F$64),BB75,0)-IF(COLUMN(BA$64)&gt;=COLUMN($F$64),BA76,0))&lt;0,OFFSET(BG$30,0,$E70)-IF(COLUMN(BF$64)&gt;=COLUMN($F$64),BF71,0)-IF(COLUMN(BE$64)&gt;=COLUMN($F$64),BE72,0)-IF(COLUMN(BD$64)&gt;=COLUMN($F$64),BD73,0)-IF(COLUMN(BC$64)&gt;=COLUMN($F$64),BC74,0)-IF(COLUMN(BB$64)&gt;=COLUMN($F$64),BB75,0)-IF(COLUMN(BA$64)&gt;=COLUMN($F$64),BA76,0),ABS(SUM(BG$63:BG69))),0),"")</f>
        <v/>
      </c>
      <c r="BH70" s="153" t="str">
        <f ca="1">IF(BH$4&lt;&gt;"",IF(AND(BH$63&lt;0,OFFSET(BH$30,0,$E70)&lt;&gt;"",OFFSET(BH$30,0,$E70)&gt;0),
IF((SUM(BH$63:BH69)+OFFSET(BH$30,0,$E70)-IF(COLUMN(BG$64)&gt;=COLUMN($F$64),BG71,0)-IF(COLUMN(BF$64)&gt;=COLUMN($F$64),BF72,0)-IF(COLUMN(BE$64)&gt;=COLUMN($F$64),BE73,0)-IF(COLUMN(BD$64)&gt;=COLUMN($F$64),BD74,0)-IF(COLUMN(BC$64)&gt;=COLUMN($F$64),BC75,0)-IF(COLUMN(BB$64)&gt;=COLUMN($F$64),BB76,0))&lt;0,OFFSET(BH$30,0,$E70)-IF(COLUMN(BG$64)&gt;=COLUMN($F$64),BG71,0)-IF(COLUMN(BF$64)&gt;=COLUMN($F$64),BF72,0)-IF(COLUMN(BE$64)&gt;=COLUMN($F$64),BE73,0)-IF(COLUMN(BD$64)&gt;=COLUMN($F$64),BD74,0)-IF(COLUMN(BC$64)&gt;=COLUMN($F$64),BC75,0)-IF(COLUMN(BB$64)&gt;=COLUMN($F$64),BB76,0),ABS(SUM(BH$63:BH69))),0),"")</f>
        <v/>
      </c>
      <c r="BI70" s="153" t="str">
        <f ca="1">IF(BI$4&lt;&gt;"",IF(AND(BI$63&lt;0,OFFSET(BI$30,0,$E70)&lt;&gt;"",OFFSET(BI$30,0,$E70)&gt;0),
IF((SUM(BI$63:BI69)+OFFSET(BI$30,0,$E70)-IF(COLUMN(BH$64)&gt;=COLUMN($F$64),BH71,0)-IF(COLUMN(BG$64)&gt;=COLUMN($F$64),BG72,0)-IF(COLUMN(BF$64)&gt;=COLUMN($F$64),BF73,0)-IF(COLUMN(BE$64)&gt;=COLUMN($F$64),BE74,0)-IF(COLUMN(BD$64)&gt;=COLUMN($F$64),BD75,0)-IF(COLUMN(BC$64)&gt;=COLUMN($F$64),BC76,0))&lt;0,OFFSET(BI$30,0,$E70)-IF(COLUMN(BH$64)&gt;=COLUMN($F$64),BH71,0)-IF(COLUMN(BG$64)&gt;=COLUMN($F$64),BG72,0)-IF(COLUMN(BF$64)&gt;=COLUMN($F$64),BF73,0)-IF(COLUMN(BE$64)&gt;=COLUMN($F$64),BE74,0)-IF(COLUMN(BD$64)&gt;=COLUMN($F$64),BD75,0)-IF(COLUMN(BC$64)&gt;=COLUMN($F$64),BC76,0),ABS(SUM(BI$63:BI69))),0),"")</f>
        <v/>
      </c>
      <c r="BJ70" s="153" t="str">
        <f ca="1">IF(BJ$4&lt;&gt;"",IF(AND(BJ$63&lt;0,OFFSET(BJ$30,0,$E70)&lt;&gt;"",OFFSET(BJ$30,0,$E70)&gt;0),
IF((SUM(BJ$63:BJ69)+OFFSET(BJ$30,0,$E70)-IF(COLUMN(BI$64)&gt;=COLUMN($F$64),BI71,0)-IF(COLUMN(BH$64)&gt;=COLUMN($F$64),BH72,0)-IF(COLUMN(BG$64)&gt;=COLUMN($F$64),BG73,0)-IF(COLUMN(BF$64)&gt;=COLUMN($F$64),BF74,0)-IF(COLUMN(BE$64)&gt;=COLUMN($F$64),BE75,0)-IF(COLUMN(BD$64)&gt;=COLUMN($F$64),BD76,0))&lt;0,OFFSET(BJ$30,0,$E70)-IF(COLUMN(BI$64)&gt;=COLUMN($F$64),BI71,0)-IF(COLUMN(BH$64)&gt;=COLUMN($F$64),BH72,0)-IF(COLUMN(BG$64)&gt;=COLUMN($F$64),BG73,0)-IF(COLUMN(BF$64)&gt;=COLUMN($F$64),BF74,0)-IF(COLUMN(BE$64)&gt;=COLUMN($F$64),BE75,0)-IF(COLUMN(BD$64)&gt;=COLUMN($F$64),BD76,0),ABS(SUM(BJ$63:BJ69))),0),"")</f>
        <v/>
      </c>
      <c r="BK70" s="153" t="str">
        <f ca="1">IF(BK$4&lt;&gt;"",IF(AND(BK$63&lt;0,OFFSET(BK$30,0,$E70)&lt;&gt;"",OFFSET(BK$30,0,$E70)&gt;0),
IF((SUM(BK$63:BK69)+OFFSET(BK$30,0,$E70)-IF(COLUMN(BJ$64)&gt;=COLUMN($F$64),BJ71,0)-IF(COLUMN(BI$64)&gt;=COLUMN($F$64),BI72,0)-IF(COLUMN(BH$64)&gt;=COLUMN($F$64),BH73,0)-IF(COLUMN(BG$64)&gt;=COLUMN($F$64),BG74,0)-IF(COLUMN(BF$64)&gt;=COLUMN($F$64),BF75,0)-IF(COLUMN(BE$64)&gt;=COLUMN($F$64),BE76,0))&lt;0,OFFSET(BK$30,0,$E70)-IF(COLUMN(BJ$64)&gt;=COLUMN($F$64),BJ71,0)-IF(COLUMN(BI$64)&gt;=COLUMN($F$64),BI72,0)-IF(COLUMN(BH$64)&gt;=COLUMN($F$64),BH73,0)-IF(COLUMN(BG$64)&gt;=COLUMN($F$64),BG74,0)-IF(COLUMN(BF$64)&gt;=COLUMN($F$64),BF75,0)-IF(COLUMN(BE$64)&gt;=COLUMN($F$64),BE76,0),ABS(SUM(BK$63:BK69))),0),"")</f>
        <v/>
      </c>
      <c r="BL70" s="153" t="str">
        <f ca="1">IF(BL$4&lt;&gt;"",IF(AND(BL$63&lt;0,OFFSET(BL$30,0,$E70)&lt;&gt;"",OFFSET(BL$30,0,$E70)&gt;0),
IF((SUM(BL$63:BL69)+OFFSET(BL$30,0,$E70)-IF(COLUMN(BK$64)&gt;=COLUMN($F$64),BK71,0)-IF(COLUMN(BJ$64)&gt;=COLUMN($F$64),BJ72,0)-IF(COLUMN(BI$64)&gt;=COLUMN($F$64),BI73,0)-IF(COLUMN(BH$64)&gt;=COLUMN($F$64),BH74,0)-IF(COLUMN(BG$64)&gt;=COLUMN($F$64),BG75,0)-IF(COLUMN(BF$64)&gt;=COLUMN($F$64),BF76,0))&lt;0,OFFSET(BL$30,0,$E70)-IF(COLUMN(BK$64)&gt;=COLUMN($F$64),BK71,0)-IF(COLUMN(BJ$64)&gt;=COLUMN($F$64),BJ72,0)-IF(COLUMN(BI$64)&gt;=COLUMN($F$64),BI73,0)-IF(COLUMN(BH$64)&gt;=COLUMN($F$64),BH74,0)-IF(COLUMN(BG$64)&gt;=COLUMN($F$64),BG75,0)-IF(COLUMN(BF$64)&gt;=COLUMN($F$64),BF76,0),ABS(SUM(BL$63:BL69))),0),"")</f>
        <v/>
      </c>
      <c r="BM70" s="153" t="str">
        <f ca="1">IF(BM$4&lt;&gt;"",IF(AND(BM$63&lt;0,OFFSET(BM$30,0,$E70)&lt;&gt;"",OFFSET(BM$30,0,$E70)&gt;0),
IF((SUM(BM$63:BM69)+OFFSET(BM$30,0,$E70)-IF(COLUMN(BL$64)&gt;=COLUMN($F$64),BL71,0)-IF(COLUMN(BK$64)&gt;=COLUMN($F$64),BK72,0)-IF(COLUMN(BJ$64)&gt;=COLUMN($F$64),BJ73,0)-IF(COLUMN(BI$64)&gt;=COLUMN($F$64),BI74,0)-IF(COLUMN(BH$64)&gt;=COLUMN($F$64),BH75,0)-IF(COLUMN(BG$64)&gt;=COLUMN($F$64),BG76,0))&lt;0,OFFSET(BM$30,0,$E70)-IF(COLUMN(BL$64)&gt;=COLUMN($F$64),BL71,0)-IF(COLUMN(BK$64)&gt;=COLUMN($F$64),BK72,0)-IF(COLUMN(BJ$64)&gt;=COLUMN($F$64),BJ73,0)-IF(COLUMN(BI$64)&gt;=COLUMN($F$64),BI74,0)-IF(COLUMN(BH$64)&gt;=COLUMN($F$64),BH75,0)-IF(COLUMN(BG$64)&gt;=COLUMN($F$64),BG76,0),ABS(SUM(BM$63:BM69))),0),"")</f>
        <v/>
      </c>
      <c r="BN70" s="153" t="str">
        <f ca="1">IF(BN$4&lt;&gt;"",IF(AND(BN$63&lt;0,OFFSET(BN$30,0,$E70)&lt;&gt;"",OFFSET(BN$30,0,$E70)&gt;0),
IF((SUM(BN$63:BN69)+OFFSET(BN$30,0,$E70)-IF(COLUMN(BM$64)&gt;=COLUMN($F$64),BM71,0)-IF(COLUMN(BL$64)&gt;=COLUMN($F$64),BL72,0)-IF(COLUMN(BK$64)&gt;=COLUMN($F$64),BK73,0)-IF(COLUMN(BJ$64)&gt;=COLUMN($F$64),BJ74,0)-IF(COLUMN(BI$64)&gt;=COLUMN($F$64),BI75,0)-IF(COLUMN(BH$64)&gt;=COLUMN($F$64),BH76,0))&lt;0,OFFSET(BN$30,0,$E70)-IF(COLUMN(BM$64)&gt;=COLUMN($F$64),BM71,0)-IF(COLUMN(BL$64)&gt;=COLUMN($F$64),BL72,0)-IF(COLUMN(BK$64)&gt;=COLUMN($F$64),BK73,0)-IF(COLUMN(BJ$64)&gt;=COLUMN($F$64),BJ74,0)-IF(COLUMN(BI$64)&gt;=COLUMN($F$64),BI75,0)-IF(COLUMN(BH$64)&gt;=COLUMN($F$64),BH76,0),ABS(SUM(BN$63:BN69))),0),"")</f>
        <v/>
      </c>
      <c r="BO70" s="153" t="str">
        <f ca="1">IF(BO$4&lt;&gt;"",IF(AND(BO$63&lt;0,OFFSET(BO$30,0,$E70)&lt;&gt;"",OFFSET(BO$30,0,$E70)&gt;0),
IF((SUM(BO$63:BO69)+OFFSET(BO$30,0,$E70)-IF(COLUMN(BN$64)&gt;=COLUMN($F$64),BN71,0)-IF(COLUMN(BM$64)&gt;=COLUMN($F$64),BM72,0)-IF(COLUMN(BL$64)&gt;=COLUMN($F$64),BL73,0)-IF(COLUMN(BK$64)&gt;=COLUMN($F$64),BK74,0)-IF(COLUMN(BJ$64)&gt;=COLUMN($F$64),BJ75,0)-IF(COLUMN(BI$64)&gt;=COLUMN($F$64),BI76,0))&lt;0,OFFSET(BO$30,0,$E70)-IF(COLUMN(BN$64)&gt;=COLUMN($F$64),BN71,0)-IF(COLUMN(BM$64)&gt;=COLUMN($F$64),BM72,0)-IF(COLUMN(BL$64)&gt;=COLUMN($F$64),BL73,0)-IF(COLUMN(BK$64)&gt;=COLUMN($F$64),BK74,0)-IF(COLUMN(BJ$64)&gt;=COLUMN($F$64),BJ75,0)-IF(COLUMN(BI$64)&gt;=COLUMN($F$64),BI76,0),ABS(SUM(BO$63:BO69))),0),"")</f>
        <v/>
      </c>
      <c r="BP70" s="153" t="str">
        <f ca="1">IF(BP$4&lt;&gt;"",IF(AND(BP$63&lt;0,OFFSET(BP$30,0,$E70)&lt;&gt;"",OFFSET(BP$30,0,$E70)&gt;0),
IF((SUM(BP$63:BP69)+OFFSET(BP$30,0,$E70)-IF(COLUMN(BO$64)&gt;=COLUMN($F$64),BO71,0)-IF(COLUMN(BN$64)&gt;=COLUMN($F$64),BN72,0)-IF(COLUMN(BM$64)&gt;=COLUMN($F$64),BM73,0)-IF(COLUMN(BL$64)&gt;=COLUMN($F$64),BL74,0)-IF(COLUMN(BK$64)&gt;=COLUMN($F$64),BK75,0)-IF(COLUMN(BJ$64)&gt;=COLUMN($F$64),BJ76,0))&lt;0,OFFSET(BP$30,0,$E70)-IF(COLUMN(BO$64)&gt;=COLUMN($F$64),BO71,0)-IF(COLUMN(BN$64)&gt;=COLUMN($F$64),BN72,0)-IF(COLUMN(BM$64)&gt;=COLUMN($F$64),BM73,0)-IF(COLUMN(BL$64)&gt;=COLUMN($F$64),BL74,0)-IF(COLUMN(BK$64)&gt;=COLUMN($F$64),BK75,0)-IF(COLUMN(BJ$64)&gt;=COLUMN($F$64),BJ76,0),ABS(SUM(BP$63:BP69))),0),"")</f>
        <v/>
      </c>
      <c r="BQ70" s="153" t="str">
        <f ca="1">IF(BQ$4&lt;&gt;"",IF(AND(BQ$63&lt;0,OFFSET(BQ$30,0,$E70)&lt;&gt;"",OFFSET(BQ$30,0,$E70)&gt;0),
IF((SUM(BQ$63:BQ69)+OFFSET(BQ$30,0,$E70)-IF(COLUMN(BP$64)&gt;=COLUMN($F$64),BP71,0)-IF(COLUMN(BO$64)&gt;=COLUMN($F$64),BO72,0)-IF(COLUMN(BN$64)&gt;=COLUMN($F$64),BN73,0)-IF(COLUMN(BM$64)&gt;=COLUMN($F$64),BM74,0)-IF(COLUMN(BL$64)&gt;=COLUMN($F$64),BL75,0)-IF(COLUMN(BK$64)&gt;=COLUMN($F$64),BK76,0))&lt;0,OFFSET(BQ$30,0,$E70)-IF(COLUMN(BP$64)&gt;=COLUMN($F$64),BP71,0)-IF(COLUMN(BO$64)&gt;=COLUMN($F$64),BO72,0)-IF(COLUMN(BN$64)&gt;=COLUMN($F$64),BN73,0)-IF(COLUMN(BM$64)&gt;=COLUMN($F$64),BM74,0)-IF(COLUMN(BL$64)&gt;=COLUMN($F$64),BL75,0)-IF(COLUMN(BK$64)&gt;=COLUMN($F$64),BK76,0),ABS(SUM(BQ$63:BQ69))),0),"")</f>
        <v/>
      </c>
      <c r="BR70" s="153" t="str">
        <f ca="1">IF(BR$4&lt;&gt;"",IF(AND(BR$63&lt;0,OFFSET(BR$30,0,$E70)&lt;&gt;"",OFFSET(BR$30,0,$E70)&gt;0),
IF((SUM(BR$63:BR69)+OFFSET(BR$30,0,$E70)-IF(COLUMN(BQ$64)&gt;=COLUMN($F$64),BQ71,0)-IF(COLUMN(BP$64)&gt;=COLUMN($F$64),BP72,0)-IF(COLUMN(BO$64)&gt;=COLUMN($F$64),BO73,0)-IF(COLUMN(BN$64)&gt;=COLUMN($F$64),BN74,0)-IF(COLUMN(BM$64)&gt;=COLUMN($F$64),BM75,0)-IF(COLUMN(BL$64)&gt;=COLUMN($F$64),BL76,0))&lt;0,OFFSET(BR$30,0,$E70)-IF(COLUMN(BQ$64)&gt;=COLUMN($F$64),BQ71,0)-IF(COLUMN(BP$64)&gt;=COLUMN($F$64),BP72,0)-IF(COLUMN(BO$64)&gt;=COLUMN($F$64),BO73,0)-IF(COLUMN(BN$64)&gt;=COLUMN($F$64),BN74,0)-IF(COLUMN(BM$64)&gt;=COLUMN($F$64),BM75,0)-IF(COLUMN(BL$64)&gt;=COLUMN($F$64),BL76,0),ABS(SUM(BR$63:BR69))),0),"")</f>
        <v/>
      </c>
      <c r="BS70" s="153" t="str">
        <f ca="1">IF(BS$4&lt;&gt;"",IF(AND(BS$63&lt;0,OFFSET(BS$30,0,$E70)&lt;&gt;"",OFFSET(BS$30,0,$E70)&gt;0),
IF((SUM(BS$63:BS69)+OFFSET(BS$30,0,$E70)-IF(COLUMN(BR$64)&gt;=COLUMN($F$64),BR71,0)-IF(COLUMN(BQ$64)&gt;=COLUMN($F$64),BQ72,0)-IF(COLUMN(BP$64)&gt;=COLUMN($F$64),BP73,0)-IF(COLUMN(BO$64)&gt;=COLUMN($F$64),BO74,0)-IF(COLUMN(BN$64)&gt;=COLUMN($F$64),BN75,0)-IF(COLUMN(BM$64)&gt;=COLUMN($F$64),BM76,0))&lt;0,OFFSET(BS$30,0,$E70)-IF(COLUMN(BR$64)&gt;=COLUMN($F$64),BR71,0)-IF(COLUMN(BQ$64)&gt;=COLUMN($F$64),BQ72,0)-IF(COLUMN(BP$64)&gt;=COLUMN($F$64),BP73,0)-IF(COLUMN(BO$64)&gt;=COLUMN($F$64),BO74,0)-IF(COLUMN(BN$64)&gt;=COLUMN($F$64),BN75,0)-IF(COLUMN(BM$64)&gt;=COLUMN($F$64),BM76,0),ABS(SUM(BS$63:BS69))),0),"")</f>
        <v/>
      </c>
      <c r="BT70" s="153" t="str">
        <f ca="1">IF(BT$4&lt;&gt;"",IF(AND(BT$63&lt;0,OFFSET(BT$30,0,$E70)&lt;&gt;"",OFFSET(BT$30,0,$E70)&gt;0),
IF((SUM(BT$63:BT69)+OFFSET(BT$30,0,$E70)-IF(COLUMN(BS$64)&gt;=COLUMN($F$64),BS71,0)-IF(COLUMN(BR$64)&gt;=COLUMN($F$64),BR72,0)-IF(COLUMN(BQ$64)&gt;=COLUMN($F$64),BQ73,0)-IF(COLUMN(BP$64)&gt;=COLUMN($F$64),BP74,0)-IF(COLUMN(BO$64)&gt;=COLUMN($F$64),BO75,0)-IF(COLUMN(BN$64)&gt;=COLUMN($F$64),BN76,0))&lt;0,OFFSET(BT$30,0,$E70)-IF(COLUMN(BS$64)&gt;=COLUMN($F$64),BS71,0)-IF(COLUMN(BR$64)&gt;=COLUMN($F$64),BR72,0)-IF(COLUMN(BQ$64)&gt;=COLUMN($F$64),BQ73,0)-IF(COLUMN(BP$64)&gt;=COLUMN($F$64),BP74,0)-IF(COLUMN(BO$64)&gt;=COLUMN($F$64),BO75,0)-IF(COLUMN(BN$64)&gt;=COLUMN($F$64),BN76,0),ABS(SUM(BT$63:BT69))),0),"")</f>
        <v/>
      </c>
      <c r="BU70" s="153" t="str">
        <f ca="1">IF(BU$4&lt;&gt;"",IF(AND(BU$63&lt;0,OFFSET(BU$30,0,$E70)&lt;&gt;"",OFFSET(BU$30,0,$E70)&gt;0),
IF((SUM(BU$63:BU69)+OFFSET(BU$30,0,$E70)-IF(COLUMN(BT$64)&gt;=COLUMN($F$64),BT71,0)-IF(COLUMN(BS$64)&gt;=COLUMN($F$64),BS72,0)-IF(COLUMN(BR$64)&gt;=COLUMN($F$64),BR73,0)-IF(COLUMN(BQ$64)&gt;=COLUMN($F$64),BQ74,0)-IF(COLUMN(BP$64)&gt;=COLUMN($F$64),BP75,0)-IF(COLUMN(BO$64)&gt;=COLUMN($F$64),BO76,0))&lt;0,OFFSET(BU$30,0,$E70)-IF(COLUMN(BT$64)&gt;=COLUMN($F$64),BT71,0)-IF(COLUMN(BS$64)&gt;=COLUMN($F$64),BS72,0)-IF(COLUMN(BR$64)&gt;=COLUMN($F$64),BR73,0)-IF(COLUMN(BQ$64)&gt;=COLUMN($F$64),BQ74,0)-IF(COLUMN(BP$64)&gt;=COLUMN($F$64),BP75,0)-IF(COLUMN(BO$64)&gt;=COLUMN($F$64),BO76,0),ABS(SUM(BU$63:BU69))),0),"")</f>
        <v/>
      </c>
      <c r="BV70" s="153" t="str">
        <f ca="1">IF(BV$4&lt;&gt;"",IF(AND(BV$63&lt;0,OFFSET(BV$30,0,$E70)&lt;&gt;"",OFFSET(BV$30,0,$E70)&gt;0),
IF((SUM(BV$63:BV69)+OFFSET(BV$30,0,$E70)-IF(COLUMN(BU$64)&gt;=COLUMN($F$64),BU71,0)-IF(COLUMN(BT$64)&gt;=COLUMN($F$64),BT72,0)-IF(COLUMN(BS$64)&gt;=COLUMN($F$64),BS73,0)-IF(COLUMN(BR$64)&gt;=COLUMN($F$64),BR74,0)-IF(COLUMN(BQ$64)&gt;=COLUMN($F$64),BQ75,0)-IF(COLUMN(BP$64)&gt;=COLUMN($F$64),BP76,0))&lt;0,OFFSET(BV$30,0,$E70)-IF(COLUMN(BU$64)&gt;=COLUMN($F$64),BU71,0)-IF(COLUMN(BT$64)&gt;=COLUMN($F$64),BT72,0)-IF(COLUMN(BS$64)&gt;=COLUMN($F$64),BS73,0)-IF(COLUMN(BR$64)&gt;=COLUMN($F$64),BR74,0)-IF(COLUMN(BQ$64)&gt;=COLUMN($F$64),BQ75,0)-IF(COLUMN(BP$64)&gt;=COLUMN($F$64),BP76,0),ABS(SUM(BV$63:BV69))),0),"")</f>
        <v/>
      </c>
      <c r="BW70" s="153" t="str">
        <f ca="1">IF(BW$4&lt;&gt;"",IF(AND(BW$63&lt;0,OFFSET(BW$30,0,$E70)&lt;&gt;"",OFFSET(BW$30,0,$E70)&gt;0),
IF((SUM(BW$63:BW69)+OFFSET(BW$30,0,$E70)-IF(COLUMN(BV$64)&gt;=COLUMN($F$64),BV71,0)-IF(COLUMN(BU$64)&gt;=COLUMN($F$64),BU72,0)-IF(COLUMN(BT$64)&gt;=COLUMN($F$64),BT73,0)-IF(COLUMN(BS$64)&gt;=COLUMN($F$64),BS74,0)-IF(COLUMN(BR$64)&gt;=COLUMN($F$64),BR75,0)-IF(COLUMN(BQ$64)&gt;=COLUMN($F$64),BQ76,0))&lt;0,OFFSET(BW$30,0,$E70)-IF(COLUMN(BV$64)&gt;=COLUMN($F$64),BV71,0)-IF(COLUMN(BU$64)&gt;=COLUMN($F$64),BU72,0)-IF(COLUMN(BT$64)&gt;=COLUMN($F$64),BT73,0)-IF(COLUMN(BS$64)&gt;=COLUMN($F$64),BS74,0)-IF(COLUMN(BR$64)&gt;=COLUMN($F$64),BR75,0)-IF(COLUMN(BQ$64)&gt;=COLUMN($F$64),BQ76,0),ABS(SUM(BW$63:BW69))),0),"")</f>
        <v/>
      </c>
      <c r="BX70" s="153" t="str">
        <f ca="1">IF(BX$4&lt;&gt;"",IF(AND(BX$63&lt;0,OFFSET(BX$30,0,$E70)&lt;&gt;"",OFFSET(BX$30,0,$E70)&gt;0),
IF((SUM(BX$63:BX69)+OFFSET(BX$30,0,$E70)-IF(COLUMN(BW$64)&gt;=COLUMN($F$64),BW71,0)-IF(COLUMN(BV$64)&gt;=COLUMN($F$64),BV72,0)-IF(COLUMN(BU$64)&gt;=COLUMN($F$64),BU73,0)-IF(COLUMN(BT$64)&gt;=COLUMN($F$64),BT74,0)-IF(COLUMN(BS$64)&gt;=COLUMN($F$64),BS75,0)-IF(COLUMN(BR$64)&gt;=COLUMN($F$64),BR76,0))&lt;0,OFFSET(BX$30,0,$E70)-IF(COLUMN(BW$64)&gt;=COLUMN($F$64),BW71,0)-IF(COLUMN(BV$64)&gt;=COLUMN($F$64),BV72,0)-IF(COLUMN(BU$64)&gt;=COLUMN($F$64),BU73,0)-IF(COLUMN(BT$64)&gt;=COLUMN($F$64),BT74,0)-IF(COLUMN(BS$64)&gt;=COLUMN($F$64),BS75,0)-IF(COLUMN(BR$64)&gt;=COLUMN($F$64),BR76,0),ABS(SUM(BX$63:BX69))),0),"")</f>
        <v/>
      </c>
      <c r="BY70" s="153" t="str">
        <f ca="1">IF(BY$4&lt;&gt;"",IF(AND(BY$63&lt;0,OFFSET(BY$30,0,$E70)&lt;&gt;"",OFFSET(BY$30,0,$E70)&gt;0),
IF((SUM(BY$63:BY69)+OFFSET(BY$30,0,$E70)-IF(COLUMN(BX$64)&gt;=COLUMN($F$64),BX71,0)-IF(COLUMN(BW$64)&gt;=COLUMN($F$64),BW72,0)-IF(COLUMN(BV$64)&gt;=COLUMN($F$64),BV73,0)-IF(COLUMN(BU$64)&gt;=COLUMN($F$64),BU74,0)-IF(COLUMN(BT$64)&gt;=COLUMN($F$64),BT75,0)-IF(COLUMN(BS$64)&gt;=COLUMN($F$64),BS76,0))&lt;0,OFFSET(BY$30,0,$E70)-IF(COLUMN(BX$64)&gt;=COLUMN($F$64),BX71,0)-IF(COLUMN(BW$64)&gt;=COLUMN($F$64),BW72,0)-IF(COLUMN(BV$64)&gt;=COLUMN($F$64),BV73,0)-IF(COLUMN(BU$64)&gt;=COLUMN($F$64),BU74,0)-IF(COLUMN(BT$64)&gt;=COLUMN($F$64),BT75,0)-IF(COLUMN(BS$64)&gt;=COLUMN($F$64),BS76,0),ABS(SUM(BY$63:BY69))),0),"")</f>
        <v/>
      </c>
      <c r="BZ70" s="153" t="str">
        <f ca="1">IF(BZ$4&lt;&gt;"",IF(AND(BZ$63&lt;0,OFFSET(BZ$30,0,$E70)&lt;&gt;"",OFFSET(BZ$30,0,$E70)&gt;0),
IF((SUM(BZ$63:BZ69)+OFFSET(BZ$30,0,$E70)-IF(COLUMN(BY$64)&gt;=COLUMN($F$64),BY71,0)-IF(COLUMN(BX$64)&gt;=COLUMN($F$64),BX72,0)-IF(COLUMN(BW$64)&gt;=COLUMN($F$64),BW73,0)-IF(COLUMN(BV$64)&gt;=COLUMN($F$64),BV74,0)-IF(COLUMN(BU$64)&gt;=COLUMN($F$64),BU75,0)-IF(COLUMN(BT$64)&gt;=COLUMN($F$64),BT76,0))&lt;0,OFFSET(BZ$30,0,$E70)-IF(COLUMN(BY$64)&gt;=COLUMN($F$64),BY71,0)-IF(COLUMN(BX$64)&gt;=COLUMN($F$64),BX72,0)-IF(COLUMN(BW$64)&gt;=COLUMN($F$64),BW73,0)-IF(COLUMN(BV$64)&gt;=COLUMN($F$64),BV74,0)-IF(COLUMN(BU$64)&gt;=COLUMN($F$64),BU75,0)-IF(COLUMN(BT$64)&gt;=COLUMN($F$64),BT76,0),ABS(SUM(BZ$63:BZ69))),0),"")</f>
        <v/>
      </c>
      <c r="CA70" s="153" t="str">
        <f ca="1">IF(CA$4&lt;&gt;"",IF(AND(CA$63&lt;0,OFFSET(CA$30,0,$E70)&lt;&gt;"",OFFSET(CA$30,0,$E70)&gt;0),
IF((SUM(CA$63:CA69)+OFFSET(CA$30,0,$E70)-IF(COLUMN(BZ$64)&gt;=COLUMN($F$64),BZ71,0)-IF(COLUMN(BY$64)&gt;=COLUMN($F$64),BY72,0)-IF(COLUMN(BX$64)&gt;=COLUMN($F$64),BX73,0)-IF(COLUMN(BW$64)&gt;=COLUMN($F$64),BW74,0)-IF(COLUMN(BV$64)&gt;=COLUMN($F$64),BV75,0)-IF(COLUMN(BU$64)&gt;=COLUMN($F$64),BU76,0))&lt;0,OFFSET(CA$30,0,$E70)-IF(COLUMN(BZ$64)&gt;=COLUMN($F$64),BZ71,0)-IF(COLUMN(BY$64)&gt;=COLUMN($F$64),BY72,0)-IF(COLUMN(BX$64)&gt;=COLUMN($F$64),BX73,0)-IF(COLUMN(BW$64)&gt;=COLUMN($F$64),BW74,0)-IF(COLUMN(BV$64)&gt;=COLUMN($F$64),BV75,0)-IF(COLUMN(BU$64)&gt;=COLUMN($F$64),BU76,0),ABS(SUM(CA$63:CA69))),0),"")</f>
        <v/>
      </c>
      <c r="CB70" s="153" t="str">
        <f ca="1">IF(CB$4&lt;&gt;"",IF(AND(CB$63&lt;0,OFFSET(CB$30,0,$E70)&lt;&gt;"",OFFSET(CB$30,0,$E70)&gt;0),
IF((SUM(CB$63:CB69)+OFFSET(CB$30,0,$E70)-IF(COLUMN(CA$64)&gt;=COLUMN($F$64),CA71,0)-IF(COLUMN(BZ$64)&gt;=COLUMN($F$64),BZ72,0)-IF(COLUMN(BY$64)&gt;=COLUMN($F$64),BY73,0)-IF(COLUMN(BX$64)&gt;=COLUMN($F$64),BX74,0)-IF(COLUMN(BW$64)&gt;=COLUMN($F$64),BW75,0)-IF(COLUMN(BV$64)&gt;=COLUMN($F$64),BV76,0))&lt;0,OFFSET(CB$30,0,$E70)-IF(COLUMN(CA$64)&gt;=COLUMN($F$64),CA71,0)-IF(COLUMN(BZ$64)&gt;=COLUMN($F$64),BZ72,0)-IF(COLUMN(BY$64)&gt;=COLUMN($F$64),BY73,0)-IF(COLUMN(BX$64)&gt;=COLUMN($F$64),BX74,0)-IF(COLUMN(BW$64)&gt;=COLUMN($F$64),BW75,0)-IF(COLUMN(BV$64)&gt;=COLUMN($F$64),BV76,0),ABS(SUM(CB$63:CB69))),0),"")</f>
        <v/>
      </c>
      <c r="CC70" s="153" t="str">
        <f ca="1">IF(CC$4&lt;&gt;"",IF(AND(CC$63&lt;0,OFFSET(CC$30,0,$E70)&lt;&gt;"",OFFSET(CC$30,0,$E70)&gt;0),
IF((SUM(CC$63:CC69)+OFFSET(CC$30,0,$E70)-IF(COLUMN(CB$64)&gt;=COLUMN($F$64),CB71,0)-IF(COLUMN(CA$64)&gt;=COLUMN($F$64),CA72,0)-IF(COLUMN(BZ$64)&gt;=COLUMN($F$64),BZ73,0)-IF(COLUMN(BY$64)&gt;=COLUMN($F$64),BY74,0)-IF(COLUMN(BX$64)&gt;=COLUMN($F$64),BX75,0)-IF(COLUMN(BW$64)&gt;=COLUMN($F$64),BW76,0))&lt;0,OFFSET(CC$30,0,$E70)-IF(COLUMN(CB$64)&gt;=COLUMN($F$64),CB71,0)-IF(COLUMN(CA$64)&gt;=COLUMN($F$64),CA72,0)-IF(COLUMN(BZ$64)&gt;=COLUMN($F$64),BZ73,0)-IF(COLUMN(BY$64)&gt;=COLUMN($F$64),BY74,0)-IF(COLUMN(BX$64)&gt;=COLUMN($F$64),BX75,0)-IF(COLUMN(BW$64)&gt;=COLUMN($F$64),BW76,0),ABS(SUM(CC$63:CC69))),0),"")</f>
        <v/>
      </c>
      <c r="CD70" s="153" t="str">
        <f ca="1">IF(CD$4&lt;&gt;"",IF(AND(CD$63&lt;0,OFFSET(CD$30,0,$E70)&lt;&gt;"",OFFSET(CD$30,0,$E70)&gt;0),
IF((SUM(CD$63:CD69)+OFFSET(CD$30,0,$E70)-IF(COLUMN(CC$64)&gt;=COLUMN($F$64),CC71,0)-IF(COLUMN(CB$64)&gt;=COLUMN($F$64),CB72,0)-IF(COLUMN(CA$64)&gt;=COLUMN($F$64),CA73,0)-IF(COLUMN(BZ$64)&gt;=COLUMN($F$64),BZ74,0)-IF(COLUMN(BY$64)&gt;=COLUMN($F$64),BY75,0)-IF(COLUMN(BX$64)&gt;=COLUMN($F$64),BX76,0))&lt;0,OFFSET(CD$30,0,$E70)-IF(COLUMN(CC$64)&gt;=COLUMN($F$64),CC71,0)-IF(COLUMN(CB$64)&gt;=COLUMN($F$64),CB72,0)-IF(COLUMN(CA$64)&gt;=COLUMN($F$64),CA73,0)-IF(COLUMN(BZ$64)&gt;=COLUMN($F$64),BZ74,0)-IF(COLUMN(BY$64)&gt;=COLUMN($F$64),BY75,0)-IF(COLUMN(BX$64)&gt;=COLUMN($F$64),BX76,0),ABS(SUM(CD$63:CD69))),0),"")</f>
        <v/>
      </c>
      <c r="CE70" s="153" t="str">
        <f ca="1">IF(CE$4&lt;&gt;"",IF(AND(CE$63&lt;0,OFFSET(CE$30,0,$E70)&lt;&gt;"",OFFSET(CE$30,0,$E70)&gt;0),
IF((SUM(CE$63:CE69)+OFFSET(CE$30,0,$E70)-IF(COLUMN(CD$64)&gt;=COLUMN($F$64),CD71,0)-IF(COLUMN(CC$64)&gt;=COLUMN($F$64),CC72,0)-IF(COLUMN(CB$64)&gt;=COLUMN($F$64),CB73,0)-IF(COLUMN(CA$64)&gt;=COLUMN($F$64),CA74,0)-IF(COLUMN(BZ$64)&gt;=COLUMN($F$64),BZ75,0)-IF(COLUMN(BY$64)&gt;=COLUMN($F$64),BY76,0))&lt;0,OFFSET(CE$30,0,$E70)-IF(COLUMN(CD$64)&gt;=COLUMN($F$64),CD71,0)-IF(COLUMN(CC$64)&gt;=COLUMN($F$64),CC72,0)-IF(COLUMN(CB$64)&gt;=COLUMN($F$64),CB73,0)-IF(COLUMN(CA$64)&gt;=COLUMN($F$64),CA74,0)-IF(COLUMN(BZ$64)&gt;=COLUMN($F$64),BZ75,0)-IF(COLUMN(BY$64)&gt;=COLUMN($F$64),BY76,0),ABS(SUM(CE$63:CE69))),0),"")</f>
        <v/>
      </c>
      <c r="CF70" s="153" t="str">
        <f ca="1">IF(CF$4&lt;&gt;"",IF(AND(CF$63&lt;0,OFFSET(CF$30,0,$E70)&lt;&gt;"",OFFSET(CF$30,0,$E70)&gt;0),
IF((SUM(CF$63:CF69)+OFFSET(CF$30,0,$E70)-IF(COLUMN(CE$64)&gt;=COLUMN($F$64),CE71,0)-IF(COLUMN(CD$64)&gt;=COLUMN($F$64),CD72,0)-IF(COLUMN(CC$64)&gt;=COLUMN($F$64),CC73,0)-IF(COLUMN(CB$64)&gt;=COLUMN($F$64),CB74,0)-IF(COLUMN(CA$64)&gt;=COLUMN($F$64),CA75,0)-IF(COLUMN(BZ$64)&gt;=COLUMN($F$64),BZ76,0))&lt;0,OFFSET(CF$30,0,$E70)-IF(COLUMN(CE$64)&gt;=COLUMN($F$64),CE71,0)-IF(COLUMN(CD$64)&gt;=COLUMN($F$64),CD72,0)-IF(COLUMN(CC$64)&gt;=COLUMN($F$64),CC73,0)-IF(COLUMN(CB$64)&gt;=COLUMN($F$64),CB74,0)-IF(COLUMN(CA$64)&gt;=COLUMN($F$64),CA75,0)-IF(COLUMN(BZ$64)&gt;=COLUMN($F$64),BZ76,0),ABS(SUM(CF$63:CF69))),0),"")</f>
        <v/>
      </c>
      <c r="CG70" s="153" t="str">
        <f ca="1">IF(CG$4&lt;&gt;"",IF(AND(CG$63&lt;0,OFFSET(CG$30,0,$E70)&lt;&gt;"",OFFSET(CG$30,0,$E70)&gt;0),
IF((SUM(CG$63:CG69)+OFFSET(CG$30,0,$E70)-IF(COLUMN(CF$64)&gt;=COLUMN($F$64),CF71,0)-IF(COLUMN(CE$64)&gt;=COLUMN($F$64),CE72,0)-IF(COLUMN(CD$64)&gt;=COLUMN($F$64),CD73,0)-IF(COLUMN(CC$64)&gt;=COLUMN($F$64),CC74,0)-IF(COLUMN(CB$64)&gt;=COLUMN($F$64),CB75,0)-IF(COLUMN(CA$64)&gt;=COLUMN($F$64),CA76,0))&lt;0,OFFSET(CG$30,0,$E70)-IF(COLUMN(CF$64)&gt;=COLUMN($F$64),CF71,0)-IF(COLUMN(CE$64)&gt;=COLUMN($F$64),CE72,0)-IF(COLUMN(CD$64)&gt;=COLUMN($F$64),CD73,0)-IF(COLUMN(CC$64)&gt;=COLUMN($F$64),CC74,0)-IF(COLUMN(CB$64)&gt;=COLUMN($F$64),CB75,0)-IF(COLUMN(CA$64)&gt;=COLUMN($F$64),CA76,0),ABS(SUM(CG$63:CG69))),0),"")</f>
        <v/>
      </c>
      <c r="CH70" s="153" t="str">
        <f ca="1">IF(CH$4&lt;&gt;"",IF(AND(CH$63&lt;0,OFFSET(CH$30,0,$E70)&lt;&gt;"",OFFSET(CH$30,0,$E70)&gt;0),
IF((SUM(CH$63:CH69)+OFFSET(CH$30,0,$E70)-IF(COLUMN(CG$64)&gt;=COLUMN($F$64),CG71,0)-IF(COLUMN(CF$64)&gt;=COLUMN($F$64),CF72,0)-IF(COLUMN(CE$64)&gt;=COLUMN($F$64),CE73,0)-IF(COLUMN(CD$64)&gt;=COLUMN($F$64),CD74,0)-IF(COLUMN(CC$64)&gt;=COLUMN($F$64),CC75,0)-IF(COLUMN(CB$64)&gt;=COLUMN($F$64),CB76,0))&lt;0,OFFSET(CH$30,0,$E70)-IF(COLUMN(CG$64)&gt;=COLUMN($F$64),CG71,0)-IF(COLUMN(CF$64)&gt;=COLUMN($F$64),CF72,0)-IF(COLUMN(CE$64)&gt;=COLUMN($F$64),CE73,0)-IF(COLUMN(CD$64)&gt;=COLUMN($F$64),CD74,0)-IF(COLUMN(CC$64)&gt;=COLUMN($F$64),CC75,0)-IF(COLUMN(CB$64)&gt;=COLUMN($F$64),CB76,0),ABS(SUM(CH$63:CH69))),0),"")</f>
        <v/>
      </c>
      <c r="CI70" s="153" t="str">
        <f ca="1">IF(CI$4&lt;&gt;"",IF(AND(CI$63&lt;0,OFFSET(CI$30,0,$E70)&lt;&gt;"",OFFSET(CI$30,0,$E70)&gt;0),
IF((SUM(CI$63:CI69)+OFFSET(CI$30,0,$E70)-IF(COLUMN(CH$64)&gt;=COLUMN($F$64),CH71,0)-IF(COLUMN(CG$64)&gt;=COLUMN($F$64),CG72,0)-IF(COLUMN(CF$64)&gt;=COLUMN($F$64),CF73,0)-IF(COLUMN(CE$64)&gt;=COLUMN($F$64),CE74,0)-IF(COLUMN(CD$64)&gt;=COLUMN($F$64),CD75,0)-IF(COLUMN(CC$64)&gt;=COLUMN($F$64),CC76,0))&lt;0,OFFSET(CI$30,0,$E70)-IF(COLUMN(CH$64)&gt;=COLUMN($F$64),CH71,0)-IF(COLUMN(CG$64)&gt;=COLUMN($F$64),CG72,0)-IF(COLUMN(CF$64)&gt;=COLUMN($F$64),CF73,0)-IF(COLUMN(CE$64)&gt;=COLUMN($F$64),CE74,0)-IF(COLUMN(CD$64)&gt;=COLUMN($F$64),CD75,0)-IF(COLUMN(CC$64)&gt;=COLUMN($F$64),CC76,0),ABS(SUM(CI$63:CI69))),0),"")</f>
        <v/>
      </c>
      <c r="CJ70" s="153" t="str">
        <f ca="1">IF(CJ$4&lt;&gt;"",IF(AND(CJ$63&lt;0,OFFSET(CJ$30,0,$E70)&lt;&gt;"",OFFSET(CJ$30,0,$E70)&gt;0),
IF((SUM(CJ$63:CJ69)+OFFSET(CJ$30,0,$E70)-IF(COLUMN(CI$64)&gt;=COLUMN($F$64),CI71,0)-IF(COLUMN(CH$64)&gt;=COLUMN($F$64),CH72,0)-IF(COLUMN(CG$64)&gt;=COLUMN($F$64),CG73,0)-IF(COLUMN(CF$64)&gt;=COLUMN($F$64),CF74,0)-IF(COLUMN(CE$64)&gt;=COLUMN($F$64),CE75,0)-IF(COLUMN(CD$64)&gt;=COLUMN($F$64),CD76,0))&lt;0,OFFSET(CJ$30,0,$E70)-IF(COLUMN(CI$64)&gt;=COLUMN($F$64),CI71,0)-IF(COLUMN(CH$64)&gt;=COLUMN($F$64),CH72,0)-IF(COLUMN(CG$64)&gt;=COLUMN($F$64),CG73,0)-IF(COLUMN(CF$64)&gt;=COLUMN($F$64),CF74,0)-IF(COLUMN(CE$64)&gt;=COLUMN($F$64),CE75,0)-IF(COLUMN(CD$64)&gt;=COLUMN($F$64),CD76,0),ABS(SUM(CJ$63:CJ69))),0),"")</f>
        <v/>
      </c>
      <c r="CK70" s="153" t="str">
        <f ca="1">IF(CK$4&lt;&gt;"",IF(AND(CK$63&lt;0,OFFSET(CK$30,0,$E70)&lt;&gt;"",OFFSET(CK$30,0,$E70)&gt;0),
IF((SUM(CK$63:CK69)+OFFSET(CK$30,0,$E70)-IF(COLUMN(CJ$64)&gt;=COLUMN($F$64),CJ71,0)-IF(COLUMN(CI$64)&gt;=COLUMN($F$64),CI72,0)-IF(COLUMN(CH$64)&gt;=COLUMN($F$64),CH73,0)-IF(COLUMN(CG$64)&gt;=COLUMN($F$64),CG74,0)-IF(COLUMN(CF$64)&gt;=COLUMN($F$64),CF75,0)-IF(COLUMN(CE$64)&gt;=COLUMN($F$64),CE76,0))&lt;0,OFFSET(CK$30,0,$E70)-IF(COLUMN(CJ$64)&gt;=COLUMN($F$64),CJ71,0)-IF(COLUMN(CI$64)&gt;=COLUMN($F$64),CI72,0)-IF(COLUMN(CH$64)&gt;=COLUMN($F$64),CH73,0)-IF(COLUMN(CG$64)&gt;=COLUMN($F$64),CG74,0)-IF(COLUMN(CF$64)&gt;=COLUMN($F$64),CF75,0)-IF(COLUMN(CE$64)&gt;=COLUMN($F$64),CE76,0),ABS(SUM(CK$63:CK69))),0),"")</f>
        <v/>
      </c>
      <c r="CL70" s="153" t="str">
        <f ca="1">IF(CL$4&lt;&gt;"",IF(AND(CL$63&lt;0,OFFSET(CL$30,0,$E70)&lt;&gt;"",OFFSET(CL$30,0,$E70)&gt;0),
IF((SUM(CL$63:CL69)+OFFSET(CL$30,0,$E70)-IF(COLUMN(CK$64)&gt;=COLUMN($F$64),CK71,0)-IF(COLUMN(CJ$64)&gt;=COLUMN($F$64),CJ72,0)-IF(COLUMN(CI$64)&gt;=COLUMN($F$64),CI73,0)-IF(COLUMN(CH$64)&gt;=COLUMN($F$64),CH74,0)-IF(COLUMN(CG$64)&gt;=COLUMN($F$64),CG75,0)-IF(COLUMN(CF$64)&gt;=COLUMN($F$64),CF76,0))&lt;0,OFFSET(CL$30,0,$E70)-IF(COLUMN(CK$64)&gt;=COLUMN($F$64),CK71,0)-IF(COLUMN(CJ$64)&gt;=COLUMN($F$64),CJ72,0)-IF(COLUMN(CI$64)&gt;=COLUMN($F$64),CI73,0)-IF(COLUMN(CH$64)&gt;=COLUMN($F$64),CH74,0)-IF(COLUMN(CG$64)&gt;=COLUMN($F$64),CG75,0)-IF(COLUMN(CF$64)&gt;=COLUMN($F$64),CF76,0),ABS(SUM(CL$63:CL69))),0),"")</f>
        <v/>
      </c>
      <c r="CM70" s="153" t="str">
        <f ca="1">IF(CM$4&lt;&gt;"",IF(AND(CM$63&lt;0,OFFSET(CM$30,0,$E70)&lt;&gt;"",OFFSET(CM$30,0,$E70)&gt;0),
IF((SUM(CM$63:CM69)+OFFSET(CM$30,0,$E70)-IF(COLUMN(CL$64)&gt;=COLUMN($F$64),CL71,0)-IF(COLUMN(CK$64)&gt;=COLUMN($F$64),CK72,0)-IF(COLUMN(CJ$64)&gt;=COLUMN($F$64),CJ73,0)-IF(COLUMN(CI$64)&gt;=COLUMN($F$64),CI74,0)-IF(COLUMN(CH$64)&gt;=COLUMN($F$64),CH75,0)-IF(COLUMN(CG$64)&gt;=COLUMN($F$64),CG76,0))&lt;0,OFFSET(CM$30,0,$E70)-IF(COLUMN(CL$64)&gt;=COLUMN($F$64),CL71,0)-IF(COLUMN(CK$64)&gt;=COLUMN($F$64),CK72,0)-IF(COLUMN(CJ$64)&gt;=COLUMN($F$64),CJ73,0)-IF(COLUMN(CI$64)&gt;=COLUMN($F$64),CI74,0)-IF(COLUMN(CH$64)&gt;=COLUMN($F$64),CH75,0)-IF(COLUMN(CG$64)&gt;=COLUMN($F$64),CG76,0),ABS(SUM(CM$63:CM69))),0),"")</f>
        <v/>
      </c>
      <c r="CN70" s="153" t="str">
        <f ca="1">IF(CN$4&lt;&gt;"",IF(AND(CN$63&lt;0,OFFSET(CN$30,0,$E70)&lt;&gt;"",OFFSET(CN$30,0,$E70)&gt;0),
IF((SUM(CN$63:CN69)+OFFSET(CN$30,0,$E70)-IF(COLUMN(CM$64)&gt;=COLUMN($F$64),CM71,0)-IF(COLUMN(CL$64)&gt;=COLUMN($F$64),CL72,0)-IF(COLUMN(CK$64)&gt;=COLUMN($F$64),CK73,0)-IF(COLUMN(CJ$64)&gt;=COLUMN($F$64),CJ74,0)-IF(COLUMN(CI$64)&gt;=COLUMN($F$64),CI75,0)-IF(COLUMN(CH$64)&gt;=COLUMN($F$64),CH76,0))&lt;0,OFFSET(CN$30,0,$E70)-IF(COLUMN(CM$64)&gt;=COLUMN($F$64),CM71,0)-IF(COLUMN(CL$64)&gt;=COLUMN($F$64),CL72,0)-IF(COLUMN(CK$64)&gt;=COLUMN($F$64),CK73,0)-IF(COLUMN(CJ$64)&gt;=COLUMN($F$64),CJ74,0)-IF(COLUMN(CI$64)&gt;=COLUMN($F$64),CI75,0)-IF(COLUMN(CH$64)&gt;=COLUMN($F$64),CH76,0),ABS(SUM(CN$63:CN69))),0),"")</f>
        <v/>
      </c>
      <c r="CO70" s="153" t="str">
        <f ca="1">IF(CO$4&lt;&gt;"",IF(AND(CO$63&lt;0,OFFSET(CO$30,0,$E70)&lt;&gt;"",OFFSET(CO$30,0,$E70)&gt;0),
IF((SUM(CO$63:CO69)+OFFSET(CO$30,0,$E70)-IF(COLUMN(CN$64)&gt;=COLUMN($F$64),CN71,0)-IF(COLUMN(CM$64)&gt;=COLUMN($F$64),CM72,0)-IF(COLUMN(CL$64)&gt;=COLUMN($F$64),CL73,0)-IF(COLUMN(CK$64)&gt;=COLUMN($F$64),CK74,0)-IF(COLUMN(CJ$64)&gt;=COLUMN($F$64),CJ75,0)-IF(COLUMN(CI$64)&gt;=COLUMN($F$64),CI76,0))&lt;0,OFFSET(CO$30,0,$E70)-IF(COLUMN(CN$64)&gt;=COLUMN($F$64),CN71,0)-IF(COLUMN(CM$64)&gt;=COLUMN($F$64),CM72,0)-IF(COLUMN(CL$64)&gt;=COLUMN($F$64),CL73,0)-IF(COLUMN(CK$64)&gt;=COLUMN($F$64),CK74,0)-IF(COLUMN(CJ$64)&gt;=COLUMN($F$64),CJ75,0)-IF(COLUMN(CI$64)&gt;=COLUMN($F$64),CI76,0),ABS(SUM(CO$63:CO69))),0),"")</f>
        <v/>
      </c>
      <c r="CP70" s="153" t="str">
        <f ca="1">IF(CP$4&lt;&gt;"",IF(AND(CP$63&lt;0,OFFSET(CP$30,0,$E70)&lt;&gt;"",OFFSET(CP$30,0,$E70)&gt;0),
IF((SUM(CP$63:CP69)+OFFSET(CP$30,0,$E70)-IF(COLUMN(CO$64)&gt;=COLUMN($F$64),CO71,0)-IF(COLUMN(CN$64)&gt;=COLUMN($F$64),CN72,0)-IF(COLUMN(CM$64)&gt;=COLUMN($F$64),CM73,0)-IF(COLUMN(CL$64)&gt;=COLUMN($F$64),CL74,0)-IF(COLUMN(CK$64)&gt;=COLUMN($F$64),CK75,0)-IF(COLUMN(CJ$64)&gt;=COLUMN($F$64),CJ76,0))&lt;0,OFFSET(CP$30,0,$E70)-IF(COLUMN(CO$64)&gt;=COLUMN($F$64),CO71,0)-IF(COLUMN(CN$64)&gt;=COLUMN($F$64),CN72,0)-IF(COLUMN(CM$64)&gt;=COLUMN($F$64),CM73,0)-IF(COLUMN(CL$64)&gt;=COLUMN($F$64),CL74,0)-IF(COLUMN(CK$64)&gt;=COLUMN($F$64),CK75,0)-IF(COLUMN(CJ$64)&gt;=COLUMN($F$64),CJ76,0),ABS(SUM(CP$63:CP69))),0),"")</f>
        <v/>
      </c>
      <c r="CQ70" s="153" t="str">
        <f ca="1">IF(CQ$4&lt;&gt;"",IF(AND(CQ$63&lt;0,OFFSET(CQ$30,0,$E70)&lt;&gt;"",OFFSET(CQ$30,0,$E70)&gt;0),
IF((SUM(CQ$63:CQ69)+OFFSET(CQ$30,0,$E70)-IF(COLUMN(CP$64)&gt;=COLUMN($F$64),CP71,0)-IF(COLUMN(CO$64)&gt;=COLUMN($F$64),CO72,0)-IF(COLUMN(CN$64)&gt;=COLUMN($F$64),CN73,0)-IF(COLUMN(CM$64)&gt;=COLUMN($F$64),CM74,0)-IF(COLUMN(CL$64)&gt;=COLUMN($F$64),CL75,0)-IF(COLUMN(CK$64)&gt;=COLUMN($F$64),CK76,0))&lt;0,OFFSET(CQ$30,0,$E70)-IF(COLUMN(CP$64)&gt;=COLUMN($F$64),CP71,0)-IF(COLUMN(CO$64)&gt;=COLUMN($F$64),CO72,0)-IF(COLUMN(CN$64)&gt;=COLUMN($F$64),CN73,0)-IF(COLUMN(CM$64)&gt;=COLUMN($F$64),CM74,0)-IF(COLUMN(CL$64)&gt;=COLUMN($F$64),CL75,0)-IF(COLUMN(CK$64)&gt;=COLUMN($F$64),CK76,0),ABS(SUM(CQ$63:CQ69))),0),"")</f>
        <v/>
      </c>
      <c r="CR70" s="153" t="str">
        <f ca="1">IF(CR$4&lt;&gt;"",IF(AND(CR$63&lt;0,OFFSET(CR$30,0,$E70)&lt;&gt;"",OFFSET(CR$30,0,$E70)&gt;0),
IF((SUM(CR$63:CR69)+OFFSET(CR$30,0,$E70)-IF(COLUMN(CQ$64)&gt;=COLUMN($F$64),CQ71,0)-IF(COLUMN(CP$64)&gt;=COLUMN($F$64),CP72,0)-IF(COLUMN(CO$64)&gt;=COLUMN($F$64),CO73,0)-IF(COLUMN(CN$64)&gt;=COLUMN($F$64),CN74,0)-IF(COLUMN(CM$64)&gt;=COLUMN($F$64),CM75,0)-IF(COLUMN(CL$64)&gt;=COLUMN($F$64),CL76,0))&lt;0,OFFSET(CR$30,0,$E70)-IF(COLUMN(CQ$64)&gt;=COLUMN($F$64),CQ71,0)-IF(COLUMN(CP$64)&gt;=COLUMN($F$64),CP72,0)-IF(COLUMN(CO$64)&gt;=COLUMN($F$64),CO73,0)-IF(COLUMN(CN$64)&gt;=COLUMN($F$64),CN74,0)-IF(COLUMN(CM$64)&gt;=COLUMN($F$64),CM75,0)-IF(COLUMN(CL$64)&gt;=COLUMN($F$64),CL76,0),ABS(SUM(CR$63:CR69))),0),"")</f>
        <v/>
      </c>
      <c r="CS70" s="153" t="str">
        <f ca="1">IF(CS$4&lt;&gt;"",IF(AND(CS$63&lt;0,OFFSET(CS$30,0,$E70)&lt;&gt;"",OFFSET(CS$30,0,$E70)&gt;0),
IF((SUM(CS$63:CS69)+OFFSET(CS$30,0,$E70)-IF(COLUMN(CR$64)&gt;=COLUMN($F$64),CR71,0)-IF(COLUMN(CQ$64)&gt;=COLUMN($F$64),CQ72,0)-IF(COLUMN(CP$64)&gt;=COLUMN($F$64),CP73,0)-IF(COLUMN(CO$64)&gt;=COLUMN($F$64),CO74,0)-IF(COLUMN(CN$64)&gt;=COLUMN($F$64),CN75,0)-IF(COLUMN(CM$64)&gt;=COLUMN($F$64),CM76,0))&lt;0,OFFSET(CS$30,0,$E70)-IF(COLUMN(CR$64)&gt;=COLUMN($F$64),CR71,0)-IF(COLUMN(CQ$64)&gt;=COLUMN($F$64),CQ72,0)-IF(COLUMN(CP$64)&gt;=COLUMN($F$64),CP73,0)-IF(COLUMN(CO$64)&gt;=COLUMN($F$64),CO74,0)-IF(COLUMN(CN$64)&gt;=COLUMN($F$64),CN75,0)-IF(COLUMN(CM$64)&gt;=COLUMN($F$64),CM76,0),ABS(SUM(CS$63:CS69))),0),"")</f>
        <v/>
      </c>
      <c r="CT70" s="153" t="str">
        <f ca="1">IF(CT$4&lt;&gt;"",IF(AND(CT$63&lt;0,OFFSET(CT$30,0,$E70)&lt;&gt;"",OFFSET(CT$30,0,$E70)&gt;0),
IF((SUM(CT$63:CT69)+OFFSET(CT$30,0,$E70)-IF(COLUMN(CS$64)&gt;=COLUMN($F$64),CS71,0)-IF(COLUMN(CR$64)&gt;=COLUMN($F$64),CR72,0)-IF(COLUMN(CQ$64)&gt;=COLUMN($F$64),CQ73,0)-IF(COLUMN(CP$64)&gt;=COLUMN($F$64),CP74,0)-IF(COLUMN(CO$64)&gt;=COLUMN($F$64),CO75,0)-IF(COLUMN(CN$64)&gt;=COLUMN($F$64),CN76,0))&lt;0,OFFSET(CT$30,0,$E70)-IF(COLUMN(CS$64)&gt;=COLUMN($F$64),CS71,0)-IF(COLUMN(CR$64)&gt;=COLUMN($F$64),CR72,0)-IF(COLUMN(CQ$64)&gt;=COLUMN($F$64),CQ73,0)-IF(COLUMN(CP$64)&gt;=COLUMN($F$64),CP74,0)-IF(COLUMN(CO$64)&gt;=COLUMN($F$64),CO75,0)-IF(COLUMN(CN$64)&gt;=COLUMN($F$64),CN76,0),ABS(SUM(CT$63:CT69))),0),"")</f>
        <v/>
      </c>
      <c r="CU70" s="153" t="str">
        <f ca="1">IF(CU$4&lt;&gt;"",IF(AND(CU$63&lt;0,OFFSET(CU$30,0,$E70)&lt;&gt;"",OFFSET(CU$30,0,$E70)&gt;0),
IF((SUM(CU$63:CU69)+OFFSET(CU$30,0,$E70)-IF(COLUMN(CT$64)&gt;=COLUMN($F$64),CT71,0)-IF(COLUMN(CS$64)&gt;=COLUMN($F$64),CS72,0)-IF(COLUMN(CR$64)&gt;=COLUMN($F$64),CR73,0)-IF(COLUMN(CQ$64)&gt;=COLUMN($F$64),CQ74,0)-IF(COLUMN(CP$64)&gt;=COLUMN($F$64),CP75,0)-IF(COLUMN(CO$64)&gt;=COLUMN($F$64),CO76,0))&lt;0,OFFSET(CU$30,0,$E70)-IF(COLUMN(CT$64)&gt;=COLUMN($F$64),CT71,0)-IF(COLUMN(CS$64)&gt;=COLUMN($F$64),CS72,0)-IF(COLUMN(CR$64)&gt;=COLUMN($F$64),CR73,0)-IF(COLUMN(CQ$64)&gt;=COLUMN($F$64),CQ74,0)-IF(COLUMN(CP$64)&gt;=COLUMN($F$64),CP75,0)-IF(COLUMN(CO$64)&gt;=COLUMN($F$64),CO76,0),ABS(SUM(CU$63:CU69))),0),"")</f>
        <v/>
      </c>
      <c r="CV70" s="153" t="str">
        <f ca="1">IF(CV$4&lt;&gt;"",IF(AND(CV$63&lt;0,OFFSET(CV$30,0,$E70)&lt;&gt;"",OFFSET(CV$30,0,$E70)&gt;0),
IF((SUM(CV$63:CV69)+OFFSET(CV$30,0,$E70)-IF(COLUMN(CU$64)&gt;=COLUMN($F$64),CU71,0)-IF(COLUMN(CT$64)&gt;=COLUMN($F$64),CT72,0)-IF(COLUMN(CS$64)&gt;=COLUMN($F$64),CS73,0)-IF(COLUMN(CR$64)&gt;=COLUMN($F$64),CR74,0)-IF(COLUMN(CQ$64)&gt;=COLUMN($F$64),CQ75,0)-IF(COLUMN(CP$64)&gt;=COLUMN($F$64),CP76,0))&lt;0,OFFSET(CV$30,0,$E70)-IF(COLUMN(CU$64)&gt;=COLUMN($F$64),CU71,0)-IF(COLUMN(CT$64)&gt;=COLUMN($F$64),CT72,0)-IF(COLUMN(CS$64)&gt;=COLUMN($F$64),CS73,0)-IF(COLUMN(CR$64)&gt;=COLUMN($F$64),CR74,0)-IF(COLUMN(CQ$64)&gt;=COLUMN($F$64),CQ75,0)-IF(COLUMN(CP$64)&gt;=COLUMN($F$64),CP76,0),ABS(SUM(CV$63:CV69))),0),"")</f>
        <v/>
      </c>
      <c r="CW70" s="153" t="str">
        <f ca="1">IF(CW$4&lt;&gt;"",IF(AND(CW$63&lt;0,OFFSET(CW$30,0,$E70)&lt;&gt;"",OFFSET(CW$30,0,$E70)&gt;0),
IF((SUM(CW$63:CW69)+OFFSET(CW$30,0,$E70)-IF(COLUMN(CV$64)&gt;=COLUMN($F$64),CV71,0)-IF(COLUMN(CU$64)&gt;=COLUMN($F$64),CU72,0)-IF(COLUMN(CT$64)&gt;=COLUMN($F$64),CT73,0)-IF(COLUMN(CS$64)&gt;=COLUMN($F$64),CS74,0)-IF(COLUMN(CR$64)&gt;=COLUMN($F$64),CR75,0)-IF(COLUMN(CQ$64)&gt;=COLUMN($F$64),CQ76,0))&lt;0,OFFSET(CW$30,0,$E70)-IF(COLUMN(CV$64)&gt;=COLUMN($F$64),CV71,0)-IF(COLUMN(CU$64)&gt;=COLUMN($F$64),CU72,0)-IF(COLUMN(CT$64)&gt;=COLUMN($F$64),CT73,0)-IF(COLUMN(CS$64)&gt;=COLUMN($F$64),CS74,0)-IF(COLUMN(CR$64)&gt;=COLUMN($F$64),CR75,0)-IF(COLUMN(CQ$64)&gt;=COLUMN($F$64),CQ76,0),ABS(SUM(CW$63:CW69))),0),"")</f>
        <v/>
      </c>
      <c r="CX70" s="153" t="str">
        <f ca="1">IF(CX$4&lt;&gt;"",IF(AND(CX$63&lt;0,OFFSET(CX$30,0,$E70)&lt;&gt;"",OFFSET(CX$30,0,$E70)&gt;0),
IF((SUM(CX$63:CX69)+OFFSET(CX$30,0,$E70)-IF(COLUMN(CW$64)&gt;=COLUMN($F$64),CW71,0)-IF(COLUMN(CV$64)&gt;=COLUMN($F$64),CV72,0)-IF(COLUMN(CU$64)&gt;=COLUMN($F$64),CU73,0)-IF(COLUMN(CT$64)&gt;=COLUMN($F$64),CT74,0)-IF(COLUMN(CS$64)&gt;=COLUMN($F$64),CS75,0)-IF(COLUMN(CR$64)&gt;=COLUMN($F$64),CR76,0))&lt;0,OFFSET(CX$30,0,$E70)-IF(COLUMN(CW$64)&gt;=COLUMN($F$64),CW71,0)-IF(COLUMN(CV$64)&gt;=COLUMN($F$64),CV72,0)-IF(COLUMN(CU$64)&gt;=COLUMN($F$64),CU73,0)-IF(COLUMN(CT$64)&gt;=COLUMN($F$64),CT74,0)-IF(COLUMN(CS$64)&gt;=COLUMN($F$64),CS75,0)-IF(COLUMN(CR$64)&gt;=COLUMN($F$64),CR76,0),ABS(SUM(CX$63:CX69))),0),"")</f>
        <v/>
      </c>
      <c r="CY70" s="153" t="str">
        <f ca="1">IF(CY$4&lt;&gt;"",IF(AND(CY$63&lt;0,OFFSET(CY$30,0,$E70)&lt;&gt;"",OFFSET(CY$30,0,$E70)&gt;0),
IF((SUM(CY$63:CY69)+OFFSET(CY$30,0,$E70)-IF(COLUMN(CX$64)&gt;=COLUMN($F$64),CX71,0)-IF(COLUMN(CW$64)&gt;=COLUMN($F$64),CW72,0)-IF(COLUMN(CV$64)&gt;=COLUMN($F$64),CV73,0)-IF(COLUMN(CU$64)&gt;=COLUMN($F$64),CU74,0)-IF(COLUMN(CT$64)&gt;=COLUMN($F$64),CT75,0)-IF(COLUMN(CS$64)&gt;=COLUMN($F$64),CS76,0))&lt;0,OFFSET(CY$30,0,$E70)-IF(COLUMN(CX$64)&gt;=COLUMN($F$64),CX71,0)-IF(COLUMN(CW$64)&gt;=COLUMN($F$64),CW72,0)-IF(COLUMN(CV$64)&gt;=COLUMN($F$64),CV73,0)-IF(COLUMN(CU$64)&gt;=COLUMN($F$64),CU74,0)-IF(COLUMN(CT$64)&gt;=COLUMN($F$64),CT75,0)-IF(COLUMN(CS$64)&gt;=COLUMN($F$64),CS76,0),ABS(SUM(CY$63:CY69))),0),"")</f>
        <v/>
      </c>
      <c r="CZ70" s="153" t="str">
        <f ca="1">IF(CZ$4&lt;&gt;"",IF(AND(CZ$63&lt;0,OFFSET(CZ$30,0,$E70)&lt;&gt;"",OFFSET(CZ$30,0,$E70)&gt;0),
IF((SUM(CZ$63:CZ69)+OFFSET(CZ$30,0,$E70)-IF(COLUMN(CY$64)&gt;=COLUMN($F$64),CY71,0)-IF(COLUMN(CX$64)&gt;=COLUMN($F$64),CX72,0)-IF(COLUMN(CW$64)&gt;=COLUMN($F$64),CW73,0)-IF(COLUMN(CV$64)&gt;=COLUMN($F$64),CV74,0)-IF(COLUMN(CU$64)&gt;=COLUMN($F$64),CU75,0)-IF(COLUMN(CT$64)&gt;=COLUMN($F$64),CT76,0))&lt;0,OFFSET(CZ$30,0,$E70)-IF(COLUMN(CY$64)&gt;=COLUMN($F$64),CY71,0)-IF(COLUMN(CX$64)&gt;=COLUMN($F$64),CX72,0)-IF(COLUMN(CW$64)&gt;=COLUMN($F$64),CW73,0)-IF(COLUMN(CV$64)&gt;=COLUMN($F$64),CV74,0)-IF(COLUMN(CU$64)&gt;=COLUMN($F$64),CU75,0)-IF(COLUMN(CT$64)&gt;=COLUMN($F$64),CT76,0),ABS(SUM(CZ$63:CZ69))),0),"")</f>
        <v/>
      </c>
      <c r="DA70" s="153" t="str">
        <f ca="1">IF(DA$4&lt;&gt;"",IF(AND(DA$63&lt;0,OFFSET(DA$30,0,$E70)&lt;&gt;"",OFFSET(DA$30,0,$E70)&gt;0),
IF((SUM(DA$63:DA69)+OFFSET(DA$30,0,$E70)-IF(COLUMN(CZ$64)&gt;=COLUMN($F$64),CZ71,0)-IF(COLUMN(CY$64)&gt;=COLUMN($F$64),CY72,0)-IF(COLUMN(CX$64)&gt;=COLUMN($F$64),CX73,0)-IF(COLUMN(CW$64)&gt;=COLUMN($F$64),CW74,0)-IF(COLUMN(CV$64)&gt;=COLUMN($F$64),CV75,0)-IF(COLUMN(CU$64)&gt;=COLUMN($F$64),CU76,0))&lt;0,OFFSET(DA$30,0,$E70)-IF(COLUMN(CZ$64)&gt;=COLUMN($F$64),CZ71,0)-IF(COLUMN(CY$64)&gt;=COLUMN($F$64),CY72,0)-IF(COLUMN(CX$64)&gt;=COLUMN($F$64),CX73,0)-IF(COLUMN(CW$64)&gt;=COLUMN($F$64),CW74,0)-IF(COLUMN(CV$64)&gt;=COLUMN($F$64),CV75,0)-IF(COLUMN(CU$64)&gt;=COLUMN($F$64),CU76,0),ABS(SUM(DA$63:DA69))),0),"")</f>
        <v/>
      </c>
      <c r="DB70" s="153" t="str">
        <f ca="1">IF(DB$4&lt;&gt;"",IF(AND(DB$63&lt;0,OFFSET(DB$30,0,$E70)&lt;&gt;"",OFFSET(DB$30,0,$E70)&gt;0),
IF((SUM(DB$63:DB69)+OFFSET(DB$30,0,$E70)-IF(COLUMN(DA$64)&gt;=COLUMN($F$64),DA71,0)-IF(COLUMN(CZ$64)&gt;=COLUMN($F$64),CZ72,0)-IF(COLUMN(CY$64)&gt;=COLUMN($F$64),CY73,0)-IF(COLUMN(CX$64)&gt;=COLUMN($F$64),CX74,0)-IF(COLUMN(CW$64)&gt;=COLUMN($F$64),CW75,0)-IF(COLUMN(CV$64)&gt;=COLUMN($F$64),CV76,0))&lt;0,OFFSET(DB$30,0,$E70)-IF(COLUMN(DA$64)&gt;=COLUMN($F$64),DA71,0)-IF(COLUMN(CZ$64)&gt;=COLUMN($F$64),CZ72,0)-IF(COLUMN(CY$64)&gt;=COLUMN($F$64),CY73,0)-IF(COLUMN(CX$64)&gt;=COLUMN($F$64),CX74,0)-IF(COLUMN(CW$64)&gt;=COLUMN($F$64),CW75,0)-IF(COLUMN(CV$64)&gt;=COLUMN($F$64),CV76,0),ABS(SUM(DB$63:DB69))),0),"")</f>
        <v/>
      </c>
      <c r="DC70" s="154"/>
      <c r="DD70" s="154"/>
      <c r="DE70" s="154"/>
      <c r="DF70" s="154"/>
      <c r="DG70" s="154"/>
      <c r="DH70" s="154"/>
      <c r="DI70" s="154"/>
      <c r="DJ70" s="154"/>
      <c r="DK70" s="154"/>
      <c r="DL70" s="154"/>
      <c r="DM70" s="154"/>
      <c r="DN70" s="154"/>
      <c r="DO70" s="154"/>
      <c r="DP70" s="154"/>
      <c r="DQ70" s="154"/>
      <c r="DR70" s="154"/>
      <c r="DS70" s="154"/>
      <c r="DT70" s="154"/>
      <c r="DU70" s="154"/>
      <c r="DV70" s="154"/>
      <c r="DW70" s="154"/>
      <c r="DX70" s="154"/>
      <c r="DY70" s="154"/>
      <c r="DZ70" s="154"/>
      <c r="EA70" s="154"/>
      <c r="EB70" s="154"/>
      <c r="EC70" s="154"/>
      <c r="ED70" s="154"/>
      <c r="EE70" s="154"/>
      <c r="EF70" s="154"/>
      <c r="EG70" s="154"/>
      <c r="EH70" s="154"/>
      <c r="EI70" s="154"/>
      <c r="EJ70" s="154"/>
      <c r="EK70" s="154"/>
      <c r="EL70" s="154"/>
      <c r="EM70" s="154"/>
      <c r="EN70" s="154"/>
      <c r="EO70" s="154"/>
      <c r="EP70" s="154"/>
      <c r="EQ70" s="154"/>
      <c r="ER70" s="154"/>
      <c r="ES70" s="154"/>
      <c r="ET70" s="154"/>
      <c r="EU70" s="154"/>
      <c r="EV70" s="154"/>
      <c r="EW70" s="154"/>
      <c r="EX70" s="154"/>
      <c r="EY70" s="154"/>
      <c r="EZ70" s="154"/>
      <c r="FA70" s="154"/>
      <c r="FB70" s="154"/>
      <c r="FC70" s="154"/>
      <c r="FD70" s="154"/>
      <c r="FE70" s="154"/>
      <c r="FF70" s="154"/>
      <c r="FG70" s="154"/>
      <c r="FH70" s="154"/>
      <c r="FI70" s="154"/>
      <c r="FJ70" s="154"/>
      <c r="FK70" s="154"/>
      <c r="FL70" s="154"/>
      <c r="FM70" s="154"/>
      <c r="FN70" s="154"/>
      <c r="FO70" s="154"/>
      <c r="FP70" s="154"/>
      <c r="FQ70" s="154"/>
      <c r="FR70" s="154"/>
      <c r="FS70" s="154"/>
      <c r="FT70" s="154"/>
      <c r="FU70" s="154"/>
      <c r="FV70" s="154"/>
      <c r="FW70" s="154"/>
      <c r="FX70" s="154"/>
      <c r="FY70" s="154"/>
      <c r="FZ70" s="154"/>
      <c r="GA70" s="154"/>
      <c r="GB70" s="154"/>
      <c r="GC70" s="154"/>
      <c r="GD70" s="154"/>
      <c r="GE70" s="154"/>
      <c r="GF70" s="154"/>
      <c r="GG70" s="154"/>
      <c r="GH70" s="154"/>
      <c r="GI70" s="154"/>
      <c r="GJ70" s="154"/>
      <c r="GK70" s="154"/>
      <c r="GL70" s="154"/>
      <c r="GM70" s="154"/>
      <c r="GN70" s="154"/>
      <c r="GO70" s="154"/>
      <c r="GP70" s="154"/>
      <c r="GQ70" s="154"/>
      <c r="GR70" s="154"/>
      <c r="GS70" s="154"/>
      <c r="GT70" s="154"/>
      <c r="GU70" s="154"/>
      <c r="GV70" s="154"/>
      <c r="GW70" s="154"/>
      <c r="GX70" s="154"/>
      <c r="GY70" s="154"/>
      <c r="GZ70" s="154"/>
      <c r="HA70" s="154"/>
      <c r="HB70" s="154"/>
      <c r="HC70" s="154"/>
      <c r="HD70" s="154"/>
      <c r="HE70" s="154"/>
      <c r="HF70" s="154"/>
      <c r="HG70" s="154"/>
      <c r="HH70" s="154"/>
      <c r="HI70" s="154"/>
      <c r="HJ70" s="154"/>
      <c r="HK70" s="154"/>
      <c r="HL70" s="154"/>
      <c r="HM70" s="154"/>
      <c r="HN70" s="154"/>
      <c r="HO70" s="154"/>
      <c r="HP70" s="154"/>
      <c r="HQ70" s="154"/>
      <c r="HR70" s="154"/>
      <c r="HS70" s="154"/>
      <c r="HT70" s="154"/>
      <c r="HU70" s="154"/>
      <c r="HV70" s="154"/>
      <c r="HW70" s="154"/>
      <c r="HX70" s="154"/>
      <c r="HY70" s="154"/>
      <c r="HZ70" s="154"/>
      <c r="IA70" s="154"/>
      <c r="IB70" s="154"/>
      <c r="IC70" s="154"/>
      <c r="ID70" s="154"/>
      <c r="IE70" s="154"/>
      <c r="IF70" s="154"/>
      <c r="IG70" s="154"/>
      <c r="IH70" s="154"/>
      <c r="II70" s="154"/>
      <c r="IJ70" s="154"/>
      <c r="IK70" s="154"/>
      <c r="IL70" s="154"/>
      <c r="IM70" s="154"/>
      <c r="IN70" s="154"/>
      <c r="IO70" s="154"/>
      <c r="IP70" s="154"/>
      <c r="IQ70" s="154"/>
      <c r="IR70" s="154"/>
      <c r="IS70" s="154"/>
      <c r="IT70" s="154"/>
      <c r="IU70" s="154"/>
      <c r="IV70" s="154"/>
      <c r="IW70" s="154"/>
      <c r="IX70" s="154"/>
      <c r="IY70" s="154"/>
      <c r="IZ70" s="154"/>
      <c r="JA70" s="154"/>
      <c r="JB70" s="154"/>
      <c r="JC70" s="154"/>
      <c r="JD70" s="154"/>
      <c r="JE70" s="154"/>
      <c r="JF70" s="154"/>
      <c r="JG70" s="154"/>
      <c r="JH70" s="154"/>
      <c r="JI70" s="154"/>
      <c r="JJ70" s="154"/>
      <c r="JK70" s="154"/>
      <c r="JL70" s="154"/>
      <c r="JM70" s="154"/>
      <c r="JN70" s="154"/>
      <c r="JO70" s="154"/>
      <c r="JP70" s="154"/>
      <c r="JQ70" s="154"/>
      <c r="JR70" s="154"/>
      <c r="JS70" s="154"/>
      <c r="JT70" s="154"/>
      <c r="JU70" s="154"/>
      <c r="JV70" s="154"/>
      <c r="JW70" s="154"/>
      <c r="JX70" s="154"/>
      <c r="JY70" s="154"/>
      <c r="JZ70" s="154"/>
      <c r="KA70" s="154"/>
      <c r="KB70" s="154"/>
      <c r="KC70" s="154"/>
      <c r="KD70" s="154"/>
      <c r="KE70" s="154"/>
      <c r="KF70" s="154"/>
      <c r="KG70" s="154"/>
      <c r="KH70" s="154"/>
      <c r="KI70" s="154"/>
      <c r="KJ70" s="154"/>
      <c r="KK70" s="154"/>
      <c r="KL70" s="154"/>
      <c r="KM70" s="154"/>
      <c r="KN70" s="154"/>
      <c r="KO70" s="154"/>
      <c r="KP70" s="154"/>
      <c r="KQ70" s="154"/>
      <c r="KR70" s="154"/>
      <c r="KS70" s="154"/>
      <c r="KT70" s="154"/>
      <c r="KU70" s="154"/>
      <c r="KV70" s="154"/>
      <c r="KW70" s="154"/>
      <c r="KX70" s="154"/>
      <c r="KY70" s="154"/>
      <c r="KZ70" s="154"/>
      <c r="LA70" s="154"/>
      <c r="LB70" s="154"/>
      <c r="LC70" s="154"/>
      <c r="LD70" s="154"/>
      <c r="LE70" s="154"/>
      <c r="LF70" s="154"/>
      <c r="LG70" s="154"/>
      <c r="LH70" s="154"/>
      <c r="LI70" s="154"/>
      <c r="LJ70" s="154"/>
      <c r="LK70" s="154"/>
      <c r="LL70" s="154"/>
      <c r="LM70" s="154"/>
      <c r="LN70" s="154"/>
      <c r="LO70" s="154"/>
      <c r="LP70" s="154"/>
      <c r="LQ70" s="154"/>
      <c r="LR70" s="154"/>
      <c r="LS70" s="154"/>
      <c r="LT70" s="154"/>
      <c r="LU70" s="154"/>
      <c r="LV70" s="154"/>
      <c r="LW70" s="154"/>
      <c r="LX70" s="154"/>
      <c r="LY70" s="154"/>
      <c r="LZ70" s="154"/>
      <c r="MA70" s="154"/>
      <c r="MB70" s="154"/>
      <c r="MC70" s="154"/>
      <c r="MD70" s="154"/>
      <c r="ME70" s="154"/>
      <c r="MF70" s="154"/>
      <c r="MG70" s="154"/>
      <c r="MH70" s="154"/>
      <c r="MI70" s="154"/>
      <c r="MJ70" s="154"/>
      <c r="MK70" s="154"/>
      <c r="ML70" s="154"/>
      <c r="MM70" s="154"/>
      <c r="MN70" s="154"/>
      <c r="MO70" s="154"/>
      <c r="MP70" s="154"/>
      <c r="MQ70" s="154"/>
      <c r="MR70" s="154"/>
      <c r="MS70" s="154"/>
      <c r="MT70" s="154"/>
      <c r="MU70" s="154"/>
      <c r="MV70" s="154"/>
      <c r="MW70" s="154"/>
      <c r="MX70" s="154"/>
      <c r="MY70" s="154"/>
      <c r="MZ70" s="154"/>
      <c r="NA70" s="154"/>
      <c r="NB70" s="154"/>
      <c r="NC70" s="154"/>
      <c r="ND70" s="154"/>
      <c r="NE70" s="154"/>
      <c r="NF70" s="154"/>
      <c r="NG70" s="154"/>
      <c r="NH70" s="154"/>
      <c r="NI70" s="154"/>
      <c r="NJ70" s="154"/>
      <c r="NK70" s="154"/>
      <c r="NL70" s="154"/>
      <c r="NM70" s="154"/>
      <c r="NN70" s="154"/>
      <c r="NO70" s="154"/>
      <c r="NP70" s="154"/>
      <c r="NQ70" s="154"/>
      <c r="NR70" s="154"/>
      <c r="NS70" s="154"/>
      <c r="NT70" s="154"/>
      <c r="NU70" s="154"/>
      <c r="NV70" s="154"/>
      <c r="NW70" s="154"/>
      <c r="NX70" s="154"/>
      <c r="NY70" s="154"/>
      <c r="NZ70" s="154"/>
      <c r="OA70" s="154"/>
      <c r="OB70" s="154"/>
      <c r="OC70" s="154"/>
      <c r="OD70" s="154"/>
      <c r="OE70" s="154"/>
      <c r="OF70" s="154"/>
      <c r="OG70" s="154"/>
      <c r="OH70" s="154"/>
      <c r="OI70" s="154"/>
      <c r="OJ70" s="154"/>
      <c r="OK70" s="154"/>
      <c r="OL70" s="154"/>
      <c r="OM70" s="154"/>
      <c r="ON70" s="154"/>
      <c r="OO70" s="154"/>
      <c r="OP70" s="154"/>
      <c r="OQ70" s="154"/>
      <c r="OR70" s="154"/>
      <c r="OS70" s="154"/>
      <c r="OT70" s="154"/>
      <c r="OU70" s="154"/>
      <c r="OV70" s="154"/>
      <c r="OW70" s="154"/>
      <c r="OX70" s="154"/>
      <c r="OY70" s="154"/>
      <c r="OZ70" s="154"/>
      <c r="PA70" s="154"/>
      <c r="PB70" s="154"/>
      <c r="PC70" s="154"/>
      <c r="PD70" s="154"/>
      <c r="PE70" s="154"/>
      <c r="PF70" s="154"/>
      <c r="PG70" s="154"/>
      <c r="PH70" s="154"/>
      <c r="PI70" s="154"/>
      <c r="PJ70" s="154"/>
      <c r="PK70" s="154"/>
      <c r="PL70" s="154"/>
      <c r="PM70" s="154"/>
      <c r="PN70" s="154"/>
      <c r="PO70" s="154"/>
      <c r="PP70" s="154"/>
      <c r="PQ70" s="154"/>
      <c r="PR70" s="154"/>
      <c r="PS70" s="154"/>
      <c r="PT70" s="154"/>
      <c r="PU70" s="154"/>
      <c r="PV70" s="154"/>
      <c r="PW70" s="154"/>
      <c r="PX70" s="154"/>
      <c r="PY70" s="154"/>
      <c r="PZ70" s="154"/>
      <c r="QA70" s="154"/>
      <c r="QB70" s="154"/>
      <c r="QC70" s="154"/>
      <c r="QD70" s="154"/>
      <c r="QE70" s="154"/>
      <c r="QF70" s="154"/>
      <c r="QG70" s="154"/>
      <c r="QH70" s="154"/>
      <c r="QI70" s="154"/>
      <c r="QJ70" s="154"/>
      <c r="QK70" s="154"/>
      <c r="QL70" s="154"/>
      <c r="QM70" s="154"/>
      <c r="QN70" s="154"/>
      <c r="QO70" s="154"/>
      <c r="QP70" s="154"/>
      <c r="QQ70" s="154"/>
      <c r="QR70" s="154"/>
      <c r="QS70" s="154"/>
      <c r="QT70" s="154"/>
      <c r="QU70" s="154"/>
      <c r="QV70" s="154"/>
      <c r="QW70" s="154"/>
      <c r="QX70" s="154"/>
      <c r="QY70" s="154"/>
      <c r="QZ70" s="154"/>
      <c r="RA70" s="154"/>
      <c r="RB70" s="154"/>
      <c r="RC70" s="154"/>
      <c r="RD70" s="154"/>
      <c r="RE70" s="154"/>
      <c r="RF70" s="154"/>
      <c r="RG70" s="154"/>
      <c r="RH70" s="154"/>
      <c r="RI70" s="154"/>
      <c r="RJ70" s="154"/>
      <c r="RK70" s="154"/>
      <c r="RL70" s="154"/>
      <c r="RM70" s="154"/>
      <c r="RN70" s="154"/>
      <c r="RO70" s="154"/>
      <c r="RP70" s="154"/>
      <c r="RQ70" s="154"/>
      <c r="RR70" s="154"/>
      <c r="RS70" s="154"/>
      <c r="RT70" s="154"/>
      <c r="RU70" s="154"/>
      <c r="RV70" s="154"/>
      <c r="RW70" s="154"/>
      <c r="RX70" s="154"/>
      <c r="RY70" s="154"/>
      <c r="RZ70" s="154"/>
      <c r="SA70" s="154"/>
      <c r="SB70" s="154"/>
      <c r="SC70" s="154"/>
      <c r="SD70" s="154"/>
      <c r="SE70" s="154"/>
      <c r="SF70" s="154"/>
      <c r="SG70" s="154"/>
      <c r="SH70" s="154"/>
      <c r="SI70" s="154"/>
      <c r="SJ70" s="154"/>
      <c r="SK70" s="154"/>
      <c r="SL70" s="154"/>
      <c r="SM70" s="154"/>
      <c r="SN70" s="154"/>
      <c r="SO70" s="154"/>
      <c r="SP70" s="154"/>
      <c r="SQ70" s="154"/>
      <c r="SR70" s="154"/>
      <c r="SS70" s="154"/>
      <c r="ST70" s="154"/>
      <c r="SU70" s="154"/>
      <c r="SV70" s="154"/>
      <c r="SW70" s="154"/>
      <c r="SX70" s="154"/>
      <c r="SY70" s="154"/>
      <c r="SZ70" s="154"/>
    </row>
    <row r="71" spans="3:520" ht="15" hidden="1" customHeight="1" outlineLevel="1" x14ac:dyDescent="0.35">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3"/>
      <c r="BQ71" s="153"/>
      <c r="BR71" s="153"/>
      <c r="BS71" s="153"/>
      <c r="BT71" s="153"/>
      <c r="BU71" s="153"/>
      <c r="BV71" s="153"/>
      <c r="BW71" s="153"/>
      <c r="BX71" s="153"/>
      <c r="BY71" s="153"/>
      <c r="BZ71" s="153"/>
      <c r="CA71" s="153"/>
      <c r="CB71" s="153"/>
      <c r="CC71" s="153"/>
      <c r="CD71" s="153"/>
      <c r="CE71" s="153"/>
      <c r="CF71" s="153"/>
      <c r="CG71" s="153"/>
      <c r="CH71" s="153"/>
      <c r="CI71" s="153"/>
      <c r="CJ71" s="153"/>
      <c r="CK71" s="153"/>
      <c r="CL71" s="153"/>
      <c r="CM71" s="153"/>
      <c r="CN71" s="153"/>
      <c r="CO71" s="153"/>
      <c r="CP71" s="153"/>
      <c r="CQ71" s="153"/>
      <c r="CR71" s="153"/>
      <c r="CS71" s="153"/>
      <c r="CT71" s="153"/>
      <c r="CU71" s="153"/>
      <c r="CV71" s="153"/>
      <c r="CW71" s="153"/>
      <c r="CX71" s="153"/>
      <c r="CY71" s="153"/>
      <c r="CZ71" s="153"/>
      <c r="DA71" s="153"/>
      <c r="DB71" s="153"/>
      <c r="DC71" s="154"/>
      <c r="DD71" s="154"/>
      <c r="DE71" s="154"/>
      <c r="DF71" s="154"/>
      <c r="DG71" s="154"/>
      <c r="DH71" s="154"/>
      <c r="DI71" s="154"/>
      <c r="DJ71" s="154"/>
      <c r="DK71" s="154"/>
      <c r="DL71" s="154"/>
      <c r="DM71" s="154"/>
      <c r="DN71" s="154"/>
      <c r="DO71" s="154"/>
      <c r="DP71" s="154"/>
      <c r="DQ71" s="154"/>
      <c r="DR71" s="154"/>
      <c r="DS71" s="154"/>
      <c r="DT71" s="154"/>
      <c r="DU71" s="154"/>
      <c r="DV71" s="154"/>
      <c r="DW71" s="154"/>
      <c r="DX71" s="154"/>
      <c r="DY71" s="154"/>
      <c r="DZ71" s="154"/>
      <c r="EA71" s="154"/>
      <c r="EB71" s="154"/>
      <c r="EC71" s="154"/>
      <c r="ED71" s="154"/>
      <c r="EE71" s="154"/>
      <c r="EF71" s="154"/>
      <c r="EG71" s="154"/>
      <c r="EH71" s="154"/>
      <c r="EI71" s="154"/>
      <c r="EJ71" s="154"/>
      <c r="EK71" s="154"/>
      <c r="EL71" s="154"/>
      <c r="EM71" s="154"/>
      <c r="EN71" s="154"/>
      <c r="EO71" s="154"/>
      <c r="EP71" s="154"/>
      <c r="EQ71" s="154"/>
      <c r="ER71" s="154"/>
      <c r="ES71" s="154"/>
      <c r="ET71" s="154"/>
      <c r="EU71" s="154"/>
      <c r="EV71" s="154"/>
      <c r="EW71" s="154"/>
      <c r="EX71" s="154"/>
      <c r="EY71" s="154"/>
      <c r="EZ71" s="154"/>
      <c r="FA71" s="154"/>
      <c r="FB71" s="154"/>
      <c r="FC71" s="154"/>
      <c r="FD71" s="154"/>
      <c r="FE71" s="154"/>
      <c r="FF71" s="154"/>
      <c r="FG71" s="154"/>
      <c r="FH71" s="154"/>
      <c r="FI71" s="154"/>
      <c r="FJ71" s="154"/>
      <c r="FK71" s="154"/>
      <c r="FL71" s="154"/>
      <c r="FM71" s="154"/>
      <c r="FN71" s="154"/>
      <c r="FO71" s="154"/>
      <c r="FP71" s="154"/>
      <c r="FQ71" s="154"/>
      <c r="FR71" s="154"/>
      <c r="FS71" s="154"/>
      <c r="FT71" s="154"/>
      <c r="FU71" s="154"/>
      <c r="FV71" s="154"/>
      <c r="FW71" s="154"/>
      <c r="FX71" s="154"/>
      <c r="FY71" s="154"/>
      <c r="FZ71" s="154"/>
      <c r="GA71" s="154"/>
      <c r="GB71" s="154"/>
      <c r="GC71" s="154"/>
      <c r="GD71" s="154"/>
      <c r="GE71" s="154"/>
      <c r="GF71" s="154"/>
      <c r="GG71" s="154"/>
      <c r="GH71" s="154"/>
      <c r="GI71" s="154"/>
      <c r="GJ71" s="154"/>
      <c r="GK71" s="154"/>
      <c r="GL71" s="154"/>
      <c r="GM71" s="154"/>
      <c r="GN71" s="154"/>
      <c r="GO71" s="154"/>
      <c r="GP71" s="154"/>
      <c r="GQ71" s="154"/>
      <c r="GR71" s="154"/>
      <c r="GS71" s="154"/>
      <c r="GT71" s="154"/>
      <c r="GU71" s="154"/>
      <c r="GV71" s="154"/>
      <c r="GW71" s="154"/>
      <c r="GX71" s="154"/>
      <c r="GY71" s="154"/>
      <c r="GZ71" s="154"/>
      <c r="HA71" s="154"/>
      <c r="HB71" s="154"/>
      <c r="HC71" s="154"/>
      <c r="HD71" s="154"/>
      <c r="HE71" s="154"/>
      <c r="HF71" s="154"/>
      <c r="HG71" s="154"/>
      <c r="HH71" s="154"/>
      <c r="HI71" s="154"/>
      <c r="HJ71" s="154"/>
      <c r="HK71" s="154"/>
      <c r="HL71" s="154"/>
      <c r="HM71" s="154"/>
      <c r="HN71" s="154"/>
      <c r="HO71" s="154"/>
      <c r="HP71" s="154"/>
      <c r="HQ71" s="154"/>
      <c r="HR71" s="154"/>
      <c r="HS71" s="154"/>
      <c r="HT71" s="154"/>
      <c r="HU71" s="154"/>
      <c r="HV71" s="154"/>
      <c r="HW71" s="154"/>
      <c r="HX71" s="154"/>
      <c r="HY71" s="154"/>
      <c r="HZ71" s="154"/>
      <c r="IA71" s="154"/>
      <c r="IB71" s="154"/>
      <c r="IC71" s="154"/>
      <c r="ID71" s="154"/>
      <c r="IE71" s="154"/>
      <c r="IF71" s="154"/>
      <c r="IG71" s="154"/>
      <c r="IH71" s="154"/>
      <c r="II71" s="154"/>
      <c r="IJ71" s="154"/>
      <c r="IK71" s="154"/>
      <c r="IL71" s="154"/>
      <c r="IM71" s="154"/>
      <c r="IN71" s="154"/>
      <c r="IO71" s="154"/>
      <c r="IP71" s="154"/>
      <c r="IQ71" s="154"/>
      <c r="IR71" s="154"/>
      <c r="IS71" s="154"/>
      <c r="IT71" s="154"/>
      <c r="IU71" s="154"/>
      <c r="IV71" s="154"/>
      <c r="IW71" s="154"/>
      <c r="IX71" s="154"/>
      <c r="IY71" s="154"/>
      <c r="IZ71" s="154"/>
      <c r="JA71" s="154"/>
      <c r="JB71" s="154"/>
      <c r="JC71" s="154"/>
      <c r="JD71" s="154"/>
      <c r="JE71" s="154"/>
      <c r="JF71" s="154"/>
      <c r="JG71" s="154"/>
      <c r="JH71" s="154"/>
      <c r="JI71" s="154"/>
      <c r="JJ71" s="154"/>
      <c r="JK71" s="154"/>
      <c r="JL71" s="154"/>
      <c r="JM71" s="154"/>
      <c r="JN71" s="154"/>
      <c r="JO71" s="154"/>
      <c r="JP71" s="154"/>
      <c r="JQ71" s="154"/>
      <c r="JR71" s="154"/>
      <c r="JS71" s="154"/>
      <c r="JT71" s="154"/>
      <c r="JU71" s="154"/>
      <c r="JV71" s="154"/>
      <c r="JW71" s="154"/>
      <c r="JX71" s="154"/>
      <c r="JY71" s="154"/>
      <c r="JZ71" s="154"/>
      <c r="KA71" s="154"/>
      <c r="KB71" s="154"/>
      <c r="KC71" s="154"/>
      <c r="KD71" s="154"/>
      <c r="KE71" s="154"/>
      <c r="KF71" s="154"/>
      <c r="KG71" s="154"/>
      <c r="KH71" s="154"/>
      <c r="KI71" s="154"/>
      <c r="KJ71" s="154"/>
      <c r="KK71" s="154"/>
      <c r="KL71" s="154"/>
      <c r="KM71" s="154"/>
      <c r="KN71" s="154"/>
      <c r="KO71" s="154"/>
      <c r="KP71" s="154"/>
      <c r="KQ71" s="154"/>
      <c r="KR71" s="154"/>
      <c r="KS71" s="154"/>
      <c r="KT71" s="154"/>
      <c r="KU71" s="154"/>
      <c r="KV71" s="154"/>
      <c r="KW71" s="154"/>
      <c r="KX71" s="154"/>
      <c r="KY71" s="154"/>
      <c r="KZ71" s="154"/>
      <c r="LA71" s="154"/>
      <c r="LB71" s="154"/>
      <c r="LC71" s="154"/>
      <c r="LD71" s="154"/>
      <c r="LE71" s="154"/>
      <c r="LF71" s="154"/>
      <c r="LG71" s="154"/>
      <c r="LH71" s="154"/>
      <c r="LI71" s="154"/>
      <c r="LJ71" s="154"/>
      <c r="LK71" s="154"/>
      <c r="LL71" s="154"/>
      <c r="LM71" s="154"/>
      <c r="LN71" s="154"/>
      <c r="LO71" s="154"/>
      <c r="LP71" s="154"/>
      <c r="LQ71" s="154"/>
      <c r="LR71" s="154"/>
      <c r="LS71" s="154"/>
      <c r="LT71" s="154"/>
      <c r="LU71" s="154"/>
      <c r="LV71" s="154"/>
      <c r="LW71" s="154"/>
      <c r="LX71" s="154"/>
      <c r="LY71" s="154"/>
      <c r="LZ71" s="154"/>
      <c r="MA71" s="154"/>
      <c r="MB71" s="154"/>
      <c r="MC71" s="154"/>
      <c r="MD71" s="154"/>
      <c r="ME71" s="154"/>
      <c r="MF71" s="154"/>
      <c r="MG71" s="154"/>
      <c r="MH71" s="154"/>
      <c r="MI71" s="154"/>
      <c r="MJ71" s="154"/>
      <c r="MK71" s="154"/>
      <c r="ML71" s="154"/>
      <c r="MM71" s="154"/>
      <c r="MN71" s="154"/>
      <c r="MO71" s="154"/>
      <c r="MP71" s="154"/>
      <c r="MQ71" s="154"/>
      <c r="MR71" s="154"/>
      <c r="MS71" s="154"/>
      <c r="MT71" s="154"/>
      <c r="MU71" s="154"/>
      <c r="MV71" s="154"/>
      <c r="MW71" s="154"/>
      <c r="MX71" s="154"/>
      <c r="MY71" s="154"/>
      <c r="MZ71" s="154"/>
      <c r="NA71" s="154"/>
      <c r="NB71" s="154"/>
      <c r="NC71" s="154"/>
      <c r="ND71" s="154"/>
      <c r="NE71" s="154"/>
      <c r="NF71" s="154"/>
      <c r="NG71" s="154"/>
      <c r="NH71" s="154"/>
      <c r="NI71" s="154"/>
      <c r="NJ71" s="154"/>
      <c r="NK71" s="154"/>
      <c r="NL71" s="154"/>
      <c r="NM71" s="154"/>
      <c r="NN71" s="154"/>
      <c r="NO71" s="154"/>
      <c r="NP71" s="154"/>
      <c r="NQ71" s="154"/>
      <c r="NR71" s="154"/>
      <c r="NS71" s="154"/>
      <c r="NT71" s="154"/>
      <c r="NU71" s="154"/>
      <c r="NV71" s="154"/>
      <c r="NW71" s="154"/>
      <c r="NX71" s="154"/>
      <c r="NY71" s="154"/>
      <c r="NZ71" s="154"/>
      <c r="OA71" s="154"/>
      <c r="OB71" s="154"/>
      <c r="OC71" s="154"/>
      <c r="OD71" s="154"/>
      <c r="OE71" s="154"/>
      <c r="OF71" s="154"/>
      <c r="OG71" s="154"/>
      <c r="OH71" s="154"/>
      <c r="OI71" s="154"/>
      <c r="OJ71" s="154"/>
      <c r="OK71" s="154"/>
      <c r="OL71" s="154"/>
      <c r="OM71" s="154"/>
      <c r="ON71" s="154"/>
      <c r="OO71" s="154"/>
      <c r="OP71" s="154"/>
      <c r="OQ71" s="154"/>
      <c r="OR71" s="154"/>
      <c r="OS71" s="154"/>
      <c r="OT71" s="154"/>
      <c r="OU71" s="154"/>
      <c r="OV71" s="154"/>
      <c r="OW71" s="154"/>
      <c r="OX71" s="154"/>
      <c r="OY71" s="154"/>
      <c r="OZ71" s="154"/>
      <c r="PA71" s="154"/>
      <c r="PB71" s="154"/>
      <c r="PC71" s="154"/>
      <c r="PD71" s="154"/>
      <c r="PE71" s="154"/>
      <c r="PF71" s="154"/>
      <c r="PG71" s="154"/>
      <c r="PH71" s="154"/>
      <c r="PI71" s="154"/>
      <c r="PJ71" s="154"/>
      <c r="PK71" s="154"/>
      <c r="PL71" s="154"/>
      <c r="PM71" s="154"/>
      <c r="PN71" s="154"/>
      <c r="PO71" s="154"/>
      <c r="PP71" s="154"/>
      <c r="PQ71" s="154"/>
      <c r="PR71" s="154"/>
      <c r="PS71" s="154"/>
      <c r="PT71" s="154"/>
      <c r="PU71" s="154"/>
      <c r="PV71" s="154"/>
      <c r="PW71" s="154"/>
      <c r="PX71" s="154"/>
      <c r="PY71" s="154"/>
      <c r="PZ71" s="154"/>
      <c r="QA71" s="154"/>
      <c r="QB71" s="154"/>
      <c r="QC71" s="154"/>
      <c r="QD71" s="154"/>
      <c r="QE71" s="154"/>
      <c r="QF71" s="154"/>
      <c r="QG71" s="154"/>
      <c r="QH71" s="154"/>
      <c r="QI71" s="154"/>
      <c r="QJ71" s="154"/>
      <c r="QK71" s="154"/>
      <c r="QL71" s="154"/>
      <c r="QM71" s="154"/>
      <c r="QN71" s="154"/>
      <c r="QO71" s="154"/>
      <c r="QP71" s="154"/>
      <c r="QQ71" s="154"/>
      <c r="QR71" s="154"/>
      <c r="QS71" s="154"/>
      <c r="QT71" s="154"/>
      <c r="QU71" s="154"/>
      <c r="QV71" s="154"/>
      <c r="QW71" s="154"/>
      <c r="QX71" s="154"/>
      <c r="QY71" s="154"/>
      <c r="QZ71" s="154"/>
      <c r="RA71" s="154"/>
      <c r="RB71" s="154"/>
      <c r="RC71" s="154"/>
      <c r="RD71" s="154"/>
      <c r="RE71" s="154"/>
      <c r="RF71" s="154"/>
      <c r="RG71" s="154"/>
      <c r="RH71" s="154"/>
      <c r="RI71" s="154"/>
      <c r="RJ71" s="154"/>
      <c r="RK71" s="154"/>
      <c r="RL71" s="154"/>
      <c r="RM71" s="154"/>
      <c r="RN71" s="154"/>
      <c r="RO71" s="154"/>
      <c r="RP71" s="154"/>
      <c r="RQ71" s="154"/>
      <c r="RR71" s="154"/>
      <c r="RS71" s="154"/>
      <c r="RT71" s="154"/>
      <c r="RU71" s="154"/>
      <c r="RV71" s="154"/>
      <c r="RW71" s="154"/>
      <c r="RX71" s="154"/>
      <c r="RY71" s="154"/>
      <c r="RZ71" s="154"/>
      <c r="SA71" s="154"/>
      <c r="SB71" s="154"/>
      <c r="SC71" s="154"/>
      <c r="SD71" s="154"/>
      <c r="SE71" s="154"/>
      <c r="SF71" s="154"/>
      <c r="SG71" s="154"/>
      <c r="SH71" s="154"/>
      <c r="SI71" s="154"/>
      <c r="SJ71" s="154"/>
      <c r="SK71" s="154"/>
      <c r="SL71" s="154"/>
      <c r="SM71" s="154"/>
      <c r="SN71" s="154"/>
      <c r="SO71" s="154"/>
      <c r="SP71" s="154"/>
      <c r="SQ71" s="154"/>
      <c r="SR71" s="154"/>
      <c r="SS71" s="154"/>
      <c r="ST71" s="154"/>
      <c r="SU71" s="154"/>
      <c r="SV71" s="154"/>
      <c r="SW71" s="154"/>
      <c r="SX71" s="154"/>
      <c r="SY71" s="154"/>
      <c r="SZ71" s="154"/>
    </row>
    <row r="72" spans="3:520" ht="15" hidden="1" customHeight="1" outlineLevel="1" x14ac:dyDescent="0.35">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3"/>
      <c r="BB72" s="153"/>
      <c r="BC72" s="153"/>
      <c r="BD72" s="153"/>
      <c r="BE72" s="153"/>
      <c r="BF72" s="153"/>
      <c r="BG72" s="153"/>
      <c r="BH72" s="153"/>
      <c r="BI72" s="153"/>
      <c r="BJ72" s="153"/>
      <c r="BK72" s="153"/>
      <c r="BL72" s="153"/>
      <c r="BM72" s="153"/>
      <c r="BN72" s="153"/>
      <c r="BO72" s="153"/>
      <c r="BP72" s="153"/>
      <c r="BQ72" s="153"/>
      <c r="BR72" s="153"/>
      <c r="BS72" s="153"/>
      <c r="BT72" s="153"/>
      <c r="BU72" s="153"/>
      <c r="BV72" s="153"/>
      <c r="BW72" s="153"/>
      <c r="BX72" s="153"/>
      <c r="BY72" s="153"/>
      <c r="BZ72" s="153"/>
      <c r="CA72" s="153"/>
      <c r="CB72" s="153"/>
      <c r="CC72" s="153"/>
      <c r="CD72" s="153"/>
      <c r="CE72" s="153"/>
      <c r="CF72" s="153"/>
      <c r="CG72" s="153"/>
      <c r="CH72" s="153"/>
      <c r="CI72" s="153"/>
      <c r="CJ72" s="153"/>
      <c r="CK72" s="153"/>
      <c r="CL72" s="153"/>
      <c r="CM72" s="153"/>
      <c r="CN72" s="153"/>
      <c r="CO72" s="153"/>
      <c r="CP72" s="153"/>
      <c r="CQ72" s="153"/>
      <c r="CR72" s="153"/>
      <c r="CS72" s="153"/>
      <c r="CT72" s="153"/>
      <c r="CU72" s="153"/>
      <c r="CV72" s="153"/>
      <c r="CW72" s="153"/>
      <c r="CX72" s="153"/>
      <c r="CY72" s="153"/>
      <c r="CZ72" s="153"/>
      <c r="DA72" s="153"/>
      <c r="DB72" s="153"/>
      <c r="DC72" s="154"/>
      <c r="DD72" s="154"/>
      <c r="DE72" s="154"/>
      <c r="DF72" s="154"/>
      <c r="DG72" s="154"/>
      <c r="DH72" s="154"/>
      <c r="DI72" s="154"/>
      <c r="DJ72" s="154"/>
      <c r="DK72" s="154"/>
      <c r="DL72" s="154"/>
      <c r="DM72" s="154"/>
      <c r="DN72" s="154"/>
      <c r="DO72" s="154"/>
      <c r="DP72" s="154"/>
      <c r="DQ72" s="154"/>
      <c r="DR72" s="154"/>
      <c r="DS72" s="154"/>
      <c r="DT72" s="154"/>
      <c r="DU72" s="154"/>
      <c r="DV72" s="154"/>
      <c r="DW72" s="154"/>
      <c r="DX72" s="154"/>
      <c r="DY72" s="154"/>
      <c r="DZ72" s="154"/>
      <c r="EA72" s="154"/>
      <c r="EB72" s="154"/>
      <c r="EC72" s="154"/>
      <c r="ED72" s="154"/>
      <c r="EE72" s="154"/>
      <c r="EF72" s="154"/>
      <c r="EG72" s="154"/>
      <c r="EH72" s="154"/>
      <c r="EI72" s="154"/>
      <c r="EJ72" s="154"/>
      <c r="EK72" s="154"/>
      <c r="EL72" s="154"/>
      <c r="EM72" s="154"/>
      <c r="EN72" s="154"/>
      <c r="EO72" s="154"/>
      <c r="EP72" s="154"/>
      <c r="EQ72" s="154"/>
      <c r="ER72" s="154"/>
      <c r="ES72" s="154"/>
      <c r="ET72" s="154"/>
      <c r="EU72" s="154"/>
      <c r="EV72" s="154"/>
      <c r="EW72" s="154"/>
      <c r="EX72" s="154"/>
      <c r="EY72" s="154"/>
      <c r="EZ72" s="154"/>
      <c r="FA72" s="154"/>
      <c r="FB72" s="154"/>
      <c r="FC72" s="154"/>
      <c r="FD72" s="154"/>
      <c r="FE72" s="154"/>
      <c r="FF72" s="154"/>
      <c r="FG72" s="154"/>
      <c r="FH72" s="154"/>
      <c r="FI72" s="154"/>
      <c r="FJ72" s="154"/>
      <c r="FK72" s="154"/>
      <c r="FL72" s="154"/>
      <c r="FM72" s="154"/>
      <c r="FN72" s="154"/>
      <c r="FO72" s="154"/>
      <c r="FP72" s="154"/>
      <c r="FQ72" s="154"/>
      <c r="FR72" s="154"/>
      <c r="FS72" s="154"/>
      <c r="FT72" s="154"/>
      <c r="FU72" s="154"/>
      <c r="FV72" s="154"/>
      <c r="FW72" s="154"/>
      <c r="FX72" s="154"/>
      <c r="FY72" s="154"/>
      <c r="FZ72" s="154"/>
      <c r="GA72" s="154"/>
      <c r="GB72" s="154"/>
      <c r="GC72" s="154"/>
      <c r="GD72" s="154"/>
      <c r="GE72" s="154"/>
      <c r="GF72" s="154"/>
      <c r="GG72" s="154"/>
      <c r="GH72" s="154"/>
      <c r="GI72" s="154"/>
      <c r="GJ72" s="154"/>
      <c r="GK72" s="154"/>
      <c r="GL72" s="154"/>
      <c r="GM72" s="154"/>
      <c r="GN72" s="154"/>
      <c r="GO72" s="154"/>
      <c r="GP72" s="154"/>
      <c r="GQ72" s="154"/>
      <c r="GR72" s="154"/>
      <c r="GS72" s="154"/>
      <c r="GT72" s="154"/>
      <c r="GU72" s="154"/>
      <c r="GV72" s="154"/>
      <c r="GW72" s="154"/>
      <c r="GX72" s="154"/>
      <c r="GY72" s="154"/>
      <c r="GZ72" s="154"/>
      <c r="HA72" s="154"/>
      <c r="HB72" s="154"/>
      <c r="HC72" s="154"/>
      <c r="HD72" s="154"/>
      <c r="HE72" s="154"/>
      <c r="HF72" s="154"/>
      <c r="HG72" s="154"/>
      <c r="HH72" s="154"/>
      <c r="HI72" s="154"/>
      <c r="HJ72" s="154"/>
      <c r="HK72" s="154"/>
      <c r="HL72" s="154"/>
      <c r="HM72" s="154"/>
      <c r="HN72" s="154"/>
      <c r="HO72" s="154"/>
      <c r="HP72" s="154"/>
      <c r="HQ72" s="154"/>
      <c r="HR72" s="154"/>
      <c r="HS72" s="154"/>
      <c r="HT72" s="154"/>
      <c r="HU72" s="154"/>
      <c r="HV72" s="154"/>
      <c r="HW72" s="154"/>
      <c r="HX72" s="154"/>
      <c r="HY72" s="154"/>
      <c r="HZ72" s="154"/>
      <c r="IA72" s="154"/>
      <c r="IB72" s="154"/>
      <c r="IC72" s="154"/>
      <c r="ID72" s="154"/>
      <c r="IE72" s="154"/>
      <c r="IF72" s="154"/>
      <c r="IG72" s="154"/>
      <c r="IH72" s="154"/>
      <c r="II72" s="154"/>
      <c r="IJ72" s="154"/>
      <c r="IK72" s="154"/>
      <c r="IL72" s="154"/>
      <c r="IM72" s="154"/>
      <c r="IN72" s="154"/>
      <c r="IO72" s="154"/>
      <c r="IP72" s="154"/>
      <c r="IQ72" s="154"/>
      <c r="IR72" s="154"/>
      <c r="IS72" s="154"/>
      <c r="IT72" s="154"/>
      <c r="IU72" s="154"/>
      <c r="IV72" s="154"/>
      <c r="IW72" s="154"/>
      <c r="IX72" s="154"/>
      <c r="IY72" s="154"/>
      <c r="IZ72" s="154"/>
      <c r="JA72" s="154"/>
      <c r="JB72" s="154"/>
      <c r="JC72" s="154"/>
      <c r="JD72" s="154"/>
      <c r="JE72" s="154"/>
      <c r="JF72" s="154"/>
      <c r="JG72" s="154"/>
      <c r="JH72" s="154"/>
      <c r="JI72" s="154"/>
      <c r="JJ72" s="154"/>
      <c r="JK72" s="154"/>
      <c r="JL72" s="154"/>
      <c r="JM72" s="154"/>
      <c r="JN72" s="154"/>
      <c r="JO72" s="154"/>
      <c r="JP72" s="154"/>
      <c r="JQ72" s="154"/>
      <c r="JR72" s="154"/>
      <c r="JS72" s="154"/>
      <c r="JT72" s="154"/>
      <c r="JU72" s="154"/>
      <c r="JV72" s="154"/>
      <c r="JW72" s="154"/>
      <c r="JX72" s="154"/>
      <c r="JY72" s="154"/>
      <c r="JZ72" s="154"/>
      <c r="KA72" s="154"/>
      <c r="KB72" s="154"/>
      <c r="KC72" s="154"/>
      <c r="KD72" s="154"/>
      <c r="KE72" s="154"/>
      <c r="KF72" s="154"/>
      <c r="KG72" s="154"/>
      <c r="KH72" s="154"/>
      <c r="KI72" s="154"/>
      <c r="KJ72" s="154"/>
      <c r="KK72" s="154"/>
      <c r="KL72" s="154"/>
      <c r="KM72" s="154"/>
      <c r="KN72" s="154"/>
      <c r="KO72" s="154"/>
      <c r="KP72" s="154"/>
      <c r="KQ72" s="154"/>
      <c r="KR72" s="154"/>
      <c r="KS72" s="154"/>
      <c r="KT72" s="154"/>
      <c r="KU72" s="154"/>
      <c r="KV72" s="154"/>
      <c r="KW72" s="154"/>
      <c r="KX72" s="154"/>
      <c r="KY72" s="154"/>
      <c r="KZ72" s="154"/>
      <c r="LA72" s="154"/>
      <c r="LB72" s="154"/>
      <c r="LC72" s="154"/>
      <c r="LD72" s="154"/>
      <c r="LE72" s="154"/>
      <c r="LF72" s="154"/>
      <c r="LG72" s="154"/>
      <c r="LH72" s="154"/>
      <c r="LI72" s="154"/>
      <c r="LJ72" s="154"/>
      <c r="LK72" s="154"/>
      <c r="LL72" s="154"/>
      <c r="LM72" s="154"/>
      <c r="LN72" s="154"/>
      <c r="LO72" s="154"/>
      <c r="LP72" s="154"/>
      <c r="LQ72" s="154"/>
      <c r="LR72" s="154"/>
      <c r="LS72" s="154"/>
      <c r="LT72" s="154"/>
      <c r="LU72" s="154"/>
      <c r="LV72" s="154"/>
      <c r="LW72" s="154"/>
      <c r="LX72" s="154"/>
      <c r="LY72" s="154"/>
      <c r="LZ72" s="154"/>
      <c r="MA72" s="154"/>
      <c r="MB72" s="154"/>
      <c r="MC72" s="154"/>
      <c r="MD72" s="154"/>
      <c r="ME72" s="154"/>
      <c r="MF72" s="154"/>
      <c r="MG72" s="154"/>
      <c r="MH72" s="154"/>
      <c r="MI72" s="154"/>
      <c r="MJ72" s="154"/>
      <c r="MK72" s="154"/>
      <c r="ML72" s="154"/>
      <c r="MM72" s="154"/>
      <c r="MN72" s="154"/>
      <c r="MO72" s="154"/>
      <c r="MP72" s="154"/>
      <c r="MQ72" s="154"/>
      <c r="MR72" s="154"/>
      <c r="MS72" s="154"/>
      <c r="MT72" s="154"/>
      <c r="MU72" s="154"/>
      <c r="MV72" s="154"/>
      <c r="MW72" s="154"/>
      <c r="MX72" s="154"/>
      <c r="MY72" s="154"/>
      <c r="MZ72" s="154"/>
      <c r="NA72" s="154"/>
      <c r="NB72" s="154"/>
      <c r="NC72" s="154"/>
      <c r="ND72" s="154"/>
      <c r="NE72" s="154"/>
      <c r="NF72" s="154"/>
      <c r="NG72" s="154"/>
      <c r="NH72" s="154"/>
      <c r="NI72" s="154"/>
      <c r="NJ72" s="154"/>
      <c r="NK72" s="154"/>
      <c r="NL72" s="154"/>
      <c r="NM72" s="154"/>
      <c r="NN72" s="154"/>
      <c r="NO72" s="154"/>
      <c r="NP72" s="154"/>
      <c r="NQ72" s="154"/>
      <c r="NR72" s="154"/>
      <c r="NS72" s="154"/>
      <c r="NT72" s="154"/>
      <c r="NU72" s="154"/>
      <c r="NV72" s="154"/>
      <c r="NW72" s="154"/>
      <c r="NX72" s="154"/>
      <c r="NY72" s="154"/>
      <c r="NZ72" s="154"/>
      <c r="OA72" s="154"/>
      <c r="OB72" s="154"/>
      <c r="OC72" s="154"/>
      <c r="OD72" s="154"/>
      <c r="OE72" s="154"/>
      <c r="OF72" s="154"/>
      <c r="OG72" s="154"/>
      <c r="OH72" s="154"/>
      <c r="OI72" s="154"/>
      <c r="OJ72" s="154"/>
      <c r="OK72" s="154"/>
      <c r="OL72" s="154"/>
      <c r="OM72" s="154"/>
      <c r="ON72" s="154"/>
      <c r="OO72" s="154"/>
      <c r="OP72" s="154"/>
      <c r="OQ72" s="154"/>
      <c r="OR72" s="154"/>
      <c r="OS72" s="154"/>
      <c r="OT72" s="154"/>
      <c r="OU72" s="154"/>
      <c r="OV72" s="154"/>
      <c r="OW72" s="154"/>
      <c r="OX72" s="154"/>
      <c r="OY72" s="154"/>
      <c r="OZ72" s="154"/>
      <c r="PA72" s="154"/>
      <c r="PB72" s="154"/>
      <c r="PC72" s="154"/>
      <c r="PD72" s="154"/>
      <c r="PE72" s="154"/>
      <c r="PF72" s="154"/>
      <c r="PG72" s="154"/>
      <c r="PH72" s="154"/>
      <c r="PI72" s="154"/>
      <c r="PJ72" s="154"/>
      <c r="PK72" s="154"/>
      <c r="PL72" s="154"/>
      <c r="PM72" s="154"/>
      <c r="PN72" s="154"/>
      <c r="PO72" s="154"/>
      <c r="PP72" s="154"/>
      <c r="PQ72" s="154"/>
      <c r="PR72" s="154"/>
      <c r="PS72" s="154"/>
      <c r="PT72" s="154"/>
      <c r="PU72" s="154"/>
      <c r="PV72" s="154"/>
      <c r="PW72" s="154"/>
      <c r="PX72" s="154"/>
      <c r="PY72" s="154"/>
      <c r="PZ72" s="154"/>
      <c r="QA72" s="154"/>
      <c r="QB72" s="154"/>
      <c r="QC72" s="154"/>
      <c r="QD72" s="154"/>
      <c r="QE72" s="154"/>
      <c r="QF72" s="154"/>
      <c r="QG72" s="154"/>
      <c r="QH72" s="154"/>
      <c r="QI72" s="154"/>
      <c r="QJ72" s="154"/>
      <c r="QK72" s="154"/>
      <c r="QL72" s="154"/>
      <c r="QM72" s="154"/>
      <c r="QN72" s="154"/>
      <c r="QO72" s="154"/>
      <c r="QP72" s="154"/>
      <c r="QQ72" s="154"/>
      <c r="QR72" s="154"/>
      <c r="QS72" s="154"/>
      <c r="QT72" s="154"/>
      <c r="QU72" s="154"/>
      <c r="QV72" s="154"/>
      <c r="QW72" s="154"/>
      <c r="QX72" s="154"/>
      <c r="QY72" s="154"/>
      <c r="QZ72" s="154"/>
      <c r="RA72" s="154"/>
      <c r="RB72" s="154"/>
      <c r="RC72" s="154"/>
      <c r="RD72" s="154"/>
      <c r="RE72" s="154"/>
      <c r="RF72" s="154"/>
      <c r="RG72" s="154"/>
      <c r="RH72" s="154"/>
      <c r="RI72" s="154"/>
      <c r="RJ72" s="154"/>
      <c r="RK72" s="154"/>
      <c r="RL72" s="154"/>
      <c r="RM72" s="154"/>
      <c r="RN72" s="154"/>
      <c r="RO72" s="154"/>
      <c r="RP72" s="154"/>
      <c r="RQ72" s="154"/>
      <c r="RR72" s="154"/>
      <c r="RS72" s="154"/>
      <c r="RT72" s="154"/>
      <c r="RU72" s="154"/>
      <c r="RV72" s="154"/>
      <c r="RW72" s="154"/>
      <c r="RX72" s="154"/>
      <c r="RY72" s="154"/>
      <c r="RZ72" s="154"/>
      <c r="SA72" s="154"/>
      <c r="SB72" s="154"/>
      <c r="SC72" s="154"/>
      <c r="SD72" s="154"/>
      <c r="SE72" s="154"/>
      <c r="SF72" s="154"/>
      <c r="SG72" s="154"/>
      <c r="SH72" s="154"/>
      <c r="SI72" s="154"/>
      <c r="SJ72" s="154"/>
      <c r="SK72" s="154"/>
      <c r="SL72" s="154"/>
      <c r="SM72" s="154"/>
      <c r="SN72" s="154"/>
      <c r="SO72" s="154"/>
      <c r="SP72" s="154"/>
      <c r="SQ72" s="154"/>
      <c r="SR72" s="154"/>
      <c r="SS72" s="154"/>
      <c r="ST72" s="154"/>
      <c r="SU72" s="154"/>
      <c r="SV72" s="154"/>
      <c r="SW72" s="154"/>
      <c r="SX72" s="154"/>
      <c r="SY72" s="154"/>
      <c r="SZ72" s="154"/>
    </row>
    <row r="73" spans="3:520" ht="15" hidden="1" customHeight="1" outlineLevel="1" x14ac:dyDescent="0.35">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c r="AY73" s="153"/>
      <c r="AZ73" s="153"/>
      <c r="BA73" s="153"/>
      <c r="BB73" s="153"/>
      <c r="BC73" s="153"/>
      <c r="BD73" s="153"/>
      <c r="BE73" s="153"/>
      <c r="BF73" s="153"/>
      <c r="BG73" s="153"/>
      <c r="BH73" s="153"/>
      <c r="BI73" s="153"/>
      <c r="BJ73" s="153"/>
      <c r="BK73" s="153"/>
      <c r="BL73" s="153"/>
      <c r="BM73" s="153"/>
      <c r="BN73" s="153"/>
      <c r="BO73" s="153"/>
      <c r="BP73" s="153"/>
      <c r="BQ73" s="153"/>
      <c r="BR73" s="153"/>
      <c r="BS73" s="153"/>
      <c r="BT73" s="153"/>
      <c r="BU73" s="153"/>
      <c r="BV73" s="153"/>
      <c r="BW73" s="153"/>
      <c r="BX73" s="153"/>
      <c r="BY73" s="153"/>
      <c r="BZ73" s="153"/>
      <c r="CA73" s="153"/>
      <c r="CB73" s="153"/>
      <c r="CC73" s="153"/>
      <c r="CD73" s="153"/>
      <c r="CE73" s="153"/>
      <c r="CF73" s="153"/>
      <c r="CG73" s="153"/>
      <c r="CH73" s="153"/>
      <c r="CI73" s="153"/>
      <c r="CJ73" s="153"/>
      <c r="CK73" s="153"/>
      <c r="CL73" s="153"/>
      <c r="CM73" s="153"/>
      <c r="CN73" s="153"/>
      <c r="CO73" s="153"/>
      <c r="CP73" s="153"/>
      <c r="CQ73" s="153"/>
      <c r="CR73" s="153"/>
      <c r="CS73" s="153"/>
      <c r="CT73" s="153"/>
      <c r="CU73" s="153"/>
      <c r="CV73" s="153"/>
      <c r="CW73" s="153"/>
      <c r="CX73" s="153"/>
      <c r="CY73" s="153"/>
      <c r="CZ73" s="153"/>
      <c r="DA73" s="153"/>
      <c r="DB73" s="153"/>
      <c r="DC73" s="154"/>
      <c r="DD73" s="154"/>
      <c r="DE73" s="154"/>
      <c r="DF73" s="154"/>
      <c r="DG73" s="154"/>
      <c r="DH73" s="154"/>
      <c r="DI73" s="154"/>
      <c r="DJ73" s="154"/>
      <c r="DK73" s="154"/>
      <c r="DL73" s="154"/>
      <c r="DM73" s="154"/>
      <c r="DN73" s="154"/>
      <c r="DO73" s="154"/>
      <c r="DP73" s="154"/>
      <c r="DQ73" s="154"/>
      <c r="DR73" s="154"/>
      <c r="DS73" s="154"/>
      <c r="DT73" s="154"/>
      <c r="DU73" s="154"/>
      <c r="DV73" s="154"/>
      <c r="DW73" s="154"/>
      <c r="DX73" s="154"/>
      <c r="DY73" s="154"/>
      <c r="DZ73" s="154"/>
      <c r="EA73" s="154"/>
      <c r="EB73" s="154"/>
      <c r="EC73" s="154"/>
      <c r="ED73" s="154"/>
      <c r="EE73" s="154"/>
      <c r="EF73" s="154"/>
      <c r="EG73" s="154"/>
      <c r="EH73" s="154"/>
      <c r="EI73" s="154"/>
      <c r="EJ73" s="154"/>
      <c r="EK73" s="154"/>
      <c r="EL73" s="154"/>
      <c r="EM73" s="154"/>
      <c r="EN73" s="154"/>
      <c r="EO73" s="154"/>
      <c r="EP73" s="154"/>
      <c r="EQ73" s="154"/>
      <c r="ER73" s="154"/>
      <c r="ES73" s="154"/>
      <c r="ET73" s="154"/>
      <c r="EU73" s="154"/>
      <c r="EV73" s="154"/>
      <c r="EW73" s="154"/>
      <c r="EX73" s="154"/>
      <c r="EY73" s="154"/>
      <c r="EZ73" s="154"/>
      <c r="FA73" s="154"/>
      <c r="FB73" s="154"/>
      <c r="FC73" s="154"/>
      <c r="FD73" s="154"/>
      <c r="FE73" s="154"/>
      <c r="FF73" s="154"/>
      <c r="FG73" s="154"/>
      <c r="FH73" s="154"/>
      <c r="FI73" s="154"/>
      <c r="FJ73" s="154"/>
      <c r="FK73" s="154"/>
      <c r="FL73" s="154"/>
      <c r="FM73" s="154"/>
      <c r="FN73" s="154"/>
      <c r="FO73" s="154"/>
      <c r="FP73" s="154"/>
      <c r="FQ73" s="154"/>
      <c r="FR73" s="154"/>
      <c r="FS73" s="154"/>
      <c r="FT73" s="154"/>
      <c r="FU73" s="154"/>
      <c r="FV73" s="154"/>
      <c r="FW73" s="154"/>
      <c r="FX73" s="154"/>
      <c r="FY73" s="154"/>
      <c r="FZ73" s="154"/>
      <c r="GA73" s="154"/>
      <c r="GB73" s="154"/>
      <c r="GC73" s="154"/>
      <c r="GD73" s="154"/>
      <c r="GE73" s="154"/>
      <c r="GF73" s="154"/>
      <c r="GG73" s="154"/>
      <c r="GH73" s="154"/>
      <c r="GI73" s="154"/>
      <c r="GJ73" s="154"/>
      <c r="GK73" s="154"/>
      <c r="GL73" s="154"/>
      <c r="GM73" s="154"/>
      <c r="GN73" s="154"/>
      <c r="GO73" s="154"/>
      <c r="GP73" s="154"/>
      <c r="GQ73" s="154"/>
      <c r="GR73" s="154"/>
      <c r="GS73" s="154"/>
      <c r="GT73" s="154"/>
      <c r="GU73" s="154"/>
      <c r="GV73" s="154"/>
      <c r="GW73" s="154"/>
      <c r="GX73" s="154"/>
      <c r="GY73" s="154"/>
      <c r="GZ73" s="154"/>
      <c r="HA73" s="154"/>
      <c r="HB73" s="154"/>
      <c r="HC73" s="154"/>
      <c r="HD73" s="154"/>
      <c r="HE73" s="154"/>
      <c r="HF73" s="154"/>
      <c r="HG73" s="154"/>
      <c r="HH73" s="154"/>
      <c r="HI73" s="154"/>
      <c r="HJ73" s="154"/>
      <c r="HK73" s="154"/>
      <c r="HL73" s="154"/>
      <c r="HM73" s="154"/>
      <c r="HN73" s="154"/>
      <c r="HO73" s="154"/>
      <c r="HP73" s="154"/>
      <c r="HQ73" s="154"/>
      <c r="HR73" s="154"/>
      <c r="HS73" s="154"/>
      <c r="HT73" s="154"/>
      <c r="HU73" s="154"/>
      <c r="HV73" s="154"/>
      <c r="HW73" s="154"/>
      <c r="HX73" s="154"/>
      <c r="HY73" s="154"/>
      <c r="HZ73" s="154"/>
      <c r="IA73" s="154"/>
      <c r="IB73" s="154"/>
      <c r="IC73" s="154"/>
      <c r="ID73" s="154"/>
      <c r="IE73" s="154"/>
      <c r="IF73" s="154"/>
      <c r="IG73" s="154"/>
      <c r="IH73" s="154"/>
      <c r="II73" s="154"/>
      <c r="IJ73" s="154"/>
      <c r="IK73" s="154"/>
      <c r="IL73" s="154"/>
      <c r="IM73" s="154"/>
      <c r="IN73" s="154"/>
      <c r="IO73" s="154"/>
      <c r="IP73" s="154"/>
      <c r="IQ73" s="154"/>
      <c r="IR73" s="154"/>
      <c r="IS73" s="154"/>
      <c r="IT73" s="154"/>
      <c r="IU73" s="154"/>
      <c r="IV73" s="154"/>
      <c r="IW73" s="154"/>
      <c r="IX73" s="154"/>
      <c r="IY73" s="154"/>
      <c r="IZ73" s="154"/>
      <c r="JA73" s="154"/>
      <c r="JB73" s="154"/>
      <c r="JC73" s="154"/>
      <c r="JD73" s="154"/>
      <c r="JE73" s="154"/>
      <c r="JF73" s="154"/>
      <c r="JG73" s="154"/>
      <c r="JH73" s="154"/>
      <c r="JI73" s="154"/>
      <c r="JJ73" s="154"/>
      <c r="JK73" s="154"/>
      <c r="JL73" s="154"/>
      <c r="JM73" s="154"/>
      <c r="JN73" s="154"/>
      <c r="JO73" s="154"/>
      <c r="JP73" s="154"/>
      <c r="JQ73" s="154"/>
      <c r="JR73" s="154"/>
      <c r="JS73" s="154"/>
      <c r="JT73" s="154"/>
      <c r="JU73" s="154"/>
      <c r="JV73" s="154"/>
      <c r="JW73" s="154"/>
      <c r="JX73" s="154"/>
      <c r="JY73" s="154"/>
      <c r="JZ73" s="154"/>
      <c r="KA73" s="154"/>
      <c r="KB73" s="154"/>
      <c r="KC73" s="154"/>
      <c r="KD73" s="154"/>
      <c r="KE73" s="154"/>
      <c r="KF73" s="154"/>
      <c r="KG73" s="154"/>
      <c r="KH73" s="154"/>
      <c r="KI73" s="154"/>
      <c r="KJ73" s="154"/>
      <c r="KK73" s="154"/>
      <c r="KL73" s="154"/>
      <c r="KM73" s="154"/>
      <c r="KN73" s="154"/>
      <c r="KO73" s="154"/>
      <c r="KP73" s="154"/>
      <c r="KQ73" s="154"/>
      <c r="KR73" s="154"/>
      <c r="KS73" s="154"/>
      <c r="KT73" s="154"/>
      <c r="KU73" s="154"/>
      <c r="KV73" s="154"/>
      <c r="KW73" s="154"/>
      <c r="KX73" s="154"/>
      <c r="KY73" s="154"/>
      <c r="KZ73" s="154"/>
      <c r="LA73" s="154"/>
      <c r="LB73" s="154"/>
      <c r="LC73" s="154"/>
      <c r="LD73" s="154"/>
      <c r="LE73" s="154"/>
      <c r="LF73" s="154"/>
      <c r="LG73" s="154"/>
      <c r="LH73" s="154"/>
      <c r="LI73" s="154"/>
      <c r="LJ73" s="154"/>
      <c r="LK73" s="154"/>
      <c r="LL73" s="154"/>
      <c r="LM73" s="154"/>
      <c r="LN73" s="154"/>
      <c r="LO73" s="154"/>
      <c r="LP73" s="154"/>
      <c r="LQ73" s="154"/>
      <c r="LR73" s="154"/>
      <c r="LS73" s="154"/>
      <c r="LT73" s="154"/>
      <c r="LU73" s="154"/>
      <c r="LV73" s="154"/>
      <c r="LW73" s="154"/>
      <c r="LX73" s="154"/>
      <c r="LY73" s="154"/>
      <c r="LZ73" s="154"/>
      <c r="MA73" s="154"/>
      <c r="MB73" s="154"/>
      <c r="MC73" s="154"/>
      <c r="MD73" s="154"/>
      <c r="ME73" s="154"/>
      <c r="MF73" s="154"/>
      <c r="MG73" s="154"/>
      <c r="MH73" s="154"/>
      <c r="MI73" s="154"/>
      <c r="MJ73" s="154"/>
      <c r="MK73" s="154"/>
      <c r="ML73" s="154"/>
      <c r="MM73" s="154"/>
      <c r="MN73" s="154"/>
      <c r="MO73" s="154"/>
      <c r="MP73" s="154"/>
      <c r="MQ73" s="154"/>
      <c r="MR73" s="154"/>
      <c r="MS73" s="154"/>
      <c r="MT73" s="154"/>
      <c r="MU73" s="154"/>
      <c r="MV73" s="154"/>
      <c r="MW73" s="154"/>
      <c r="MX73" s="154"/>
      <c r="MY73" s="154"/>
      <c r="MZ73" s="154"/>
      <c r="NA73" s="154"/>
      <c r="NB73" s="154"/>
      <c r="NC73" s="154"/>
      <c r="ND73" s="154"/>
      <c r="NE73" s="154"/>
      <c r="NF73" s="154"/>
      <c r="NG73" s="154"/>
      <c r="NH73" s="154"/>
      <c r="NI73" s="154"/>
      <c r="NJ73" s="154"/>
      <c r="NK73" s="154"/>
      <c r="NL73" s="154"/>
      <c r="NM73" s="154"/>
      <c r="NN73" s="154"/>
      <c r="NO73" s="154"/>
      <c r="NP73" s="154"/>
      <c r="NQ73" s="154"/>
      <c r="NR73" s="154"/>
      <c r="NS73" s="154"/>
      <c r="NT73" s="154"/>
      <c r="NU73" s="154"/>
      <c r="NV73" s="154"/>
      <c r="NW73" s="154"/>
      <c r="NX73" s="154"/>
      <c r="NY73" s="154"/>
      <c r="NZ73" s="154"/>
      <c r="OA73" s="154"/>
      <c r="OB73" s="154"/>
      <c r="OC73" s="154"/>
      <c r="OD73" s="154"/>
      <c r="OE73" s="154"/>
      <c r="OF73" s="154"/>
      <c r="OG73" s="154"/>
      <c r="OH73" s="154"/>
      <c r="OI73" s="154"/>
      <c r="OJ73" s="154"/>
      <c r="OK73" s="154"/>
      <c r="OL73" s="154"/>
      <c r="OM73" s="154"/>
      <c r="ON73" s="154"/>
      <c r="OO73" s="154"/>
      <c r="OP73" s="154"/>
      <c r="OQ73" s="154"/>
      <c r="OR73" s="154"/>
      <c r="OS73" s="154"/>
      <c r="OT73" s="154"/>
      <c r="OU73" s="154"/>
      <c r="OV73" s="154"/>
      <c r="OW73" s="154"/>
      <c r="OX73" s="154"/>
      <c r="OY73" s="154"/>
      <c r="OZ73" s="154"/>
      <c r="PA73" s="154"/>
      <c r="PB73" s="154"/>
      <c r="PC73" s="154"/>
      <c r="PD73" s="154"/>
      <c r="PE73" s="154"/>
      <c r="PF73" s="154"/>
      <c r="PG73" s="154"/>
      <c r="PH73" s="154"/>
      <c r="PI73" s="154"/>
      <c r="PJ73" s="154"/>
      <c r="PK73" s="154"/>
      <c r="PL73" s="154"/>
      <c r="PM73" s="154"/>
      <c r="PN73" s="154"/>
      <c r="PO73" s="154"/>
      <c r="PP73" s="154"/>
      <c r="PQ73" s="154"/>
      <c r="PR73" s="154"/>
      <c r="PS73" s="154"/>
      <c r="PT73" s="154"/>
      <c r="PU73" s="154"/>
      <c r="PV73" s="154"/>
      <c r="PW73" s="154"/>
      <c r="PX73" s="154"/>
      <c r="PY73" s="154"/>
      <c r="PZ73" s="154"/>
      <c r="QA73" s="154"/>
      <c r="QB73" s="154"/>
      <c r="QC73" s="154"/>
      <c r="QD73" s="154"/>
      <c r="QE73" s="154"/>
      <c r="QF73" s="154"/>
      <c r="QG73" s="154"/>
      <c r="QH73" s="154"/>
      <c r="QI73" s="154"/>
      <c r="QJ73" s="154"/>
      <c r="QK73" s="154"/>
      <c r="QL73" s="154"/>
      <c r="QM73" s="154"/>
      <c r="QN73" s="154"/>
      <c r="QO73" s="154"/>
      <c r="QP73" s="154"/>
      <c r="QQ73" s="154"/>
      <c r="QR73" s="154"/>
      <c r="QS73" s="154"/>
      <c r="QT73" s="154"/>
      <c r="QU73" s="154"/>
      <c r="QV73" s="154"/>
      <c r="QW73" s="154"/>
      <c r="QX73" s="154"/>
      <c r="QY73" s="154"/>
      <c r="QZ73" s="154"/>
      <c r="RA73" s="154"/>
      <c r="RB73" s="154"/>
      <c r="RC73" s="154"/>
      <c r="RD73" s="154"/>
      <c r="RE73" s="154"/>
      <c r="RF73" s="154"/>
      <c r="RG73" s="154"/>
      <c r="RH73" s="154"/>
      <c r="RI73" s="154"/>
      <c r="RJ73" s="154"/>
      <c r="RK73" s="154"/>
      <c r="RL73" s="154"/>
      <c r="RM73" s="154"/>
      <c r="RN73" s="154"/>
      <c r="RO73" s="154"/>
      <c r="RP73" s="154"/>
      <c r="RQ73" s="154"/>
      <c r="RR73" s="154"/>
      <c r="RS73" s="154"/>
      <c r="RT73" s="154"/>
      <c r="RU73" s="154"/>
      <c r="RV73" s="154"/>
      <c r="RW73" s="154"/>
      <c r="RX73" s="154"/>
      <c r="RY73" s="154"/>
      <c r="RZ73" s="154"/>
      <c r="SA73" s="154"/>
      <c r="SB73" s="154"/>
      <c r="SC73" s="154"/>
      <c r="SD73" s="154"/>
      <c r="SE73" s="154"/>
      <c r="SF73" s="154"/>
      <c r="SG73" s="154"/>
      <c r="SH73" s="154"/>
      <c r="SI73" s="154"/>
      <c r="SJ73" s="154"/>
      <c r="SK73" s="154"/>
      <c r="SL73" s="154"/>
      <c r="SM73" s="154"/>
      <c r="SN73" s="154"/>
      <c r="SO73" s="154"/>
      <c r="SP73" s="154"/>
      <c r="SQ73" s="154"/>
      <c r="SR73" s="154"/>
      <c r="SS73" s="154"/>
      <c r="ST73" s="154"/>
      <c r="SU73" s="154"/>
      <c r="SV73" s="154"/>
      <c r="SW73" s="154"/>
      <c r="SX73" s="154"/>
      <c r="SY73" s="154"/>
      <c r="SZ73" s="154"/>
    </row>
    <row r="74" spans="3:520" ht="15" hidden="1" customHeight="1" outlineLevel="1" x14ac:dyDescent="0.35">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3"/>
      <c r="AZ74" s="153"/>
      <c r="BA74" s="153"/>
      <c r="BB74" s="153"/>
      <c r="BC74" s="153"/>
      <c r="BD74" s="153"/>
      <c r="BE74" s="153"/>
      <c r="BF74" s="153"/>
      <c r="BG74" s="153"/>
      <c r="BH74" s="153"/>
      <c r="BI74" s="153"/>
      <c r="BJ74" s="153"/>
      <c r="BK74" s="153"/>
      <c r="BL74" s="153"/>
      <c r="BM74" s="153"/>
      <c r="BN74" s="153"/>
      <c r="BO74" s="153"/>
      <c r="BP74" s="153"/>
      <c r="BQ74" s="153"/>
      <c r="BR74" s="153"/>
      <c r="BS74" s="153"/>
      <c r="BT74" s="153"/>
      <c r="BU74" s="153"/>
      <c r="BV74" s="153"/>
      <c r="BW74" s="153"/>
      <c r="BX74" s="153"/>
      <c r="BY74" s="153"/>
      <c r="BZ74" s="153"/>
      <c r="CA74" s="153"/>
      <c r="CB74" s="153"/>
      <c r="CC74" s="153"/>
      <c r="CD74" s="153"/>
      <c r="CE74" s="153"/>
      <c r="CF74" s="153"/>
      <c r="CG74" s="153"/>
      <c r="CH74" s="153"/>
      <c r="CI74" s="153"/>
      <c r="CJ74" s="153"/>
      <c r="CK74" s="153"/>
      <c r="CL74" s="153"/>
      <c r="CM74" s="153"/>
      <c r="CN74" s="153"/>
      <c r="CO74" s="153"/>
      <c r="CP74" s="153"/>
      <c r="CQ74" s="153"/>
      <c r="CR74" s="153"/>
      <c r="CS74" s="153"/>
      <c r="CT74" s="153"/>
      <c r="CU74" s="153"/>
      <c r="CV74" s="153"/>
      <c r="CW74" s="153"/>
      <c r="CX74" s="153"/>
      <c r="CY74" s="153"/>
      <c r="CZ74" s="153"/>
      <c r="DA74" s="153"/>
      <c r="DB74" s="153"/>
      <c r="DC74" s="154"/>
      <c r="DD74" s="154"/>
      <c r="DE74" s="154"/>
      <c r="DF74" s="154"/>
      <c r="DG74" s="154"/>
      <c r="DH74" s="154"/>
      <c r="DI74" s="154"/>
      <c r="DJ74" s="154"/>
      <c r="DK74" s="154"/>
      <c r="DL74" s="154"/>
      <c r="DM74" s="154"/>
      <c r="DN74" s="154"/>
      <c r="DO74" s="154"/>
      <c r="DP74" s="154"/>
      <c r="DQ74" s="154"/>
      <c r="DR74" s="154"/>
      <c r="DS74" s="154"/>
      <c r="DT74" s="154"/>
      <c r="DU74" s="154"/>
      <c r="DV74" s="154"/>
      <c r="DW74" s="154"/>
      <c r="DX74" s="154"/>
      <c r="DY74" s="154"/>
      <c r="DZ74" s="154"/>
      <c r="EA74" s="154"/>
      <c r="EB74" s="154"/>
      <c r="EC74" s="154"/>
      <c r="ED74" s="154"/>
      <c r="EE74" s="154"/>
      <c r="EF74" s="154"/>
      <c r="EG74" s="154"/>
      <c r="EH74" s="154"/>
      <c r="EI74" s="154"/>
      <c r="EJ74" s="154"/>
      <c r="EK74" s="154"/>
      <c r="EL74" s="154"/>
      <c r="EM74" s="154"/>
      <c r="EN74" s="154"/>
      <c r="EO74" s="154"/>
      <c r="EP74" s="154"/>
      <c r="EQ74" s="154"/>
      <c r="ER74" s="154"/>
      <c r="ES74" s="154"/>
      <c r="ET74" s="154"/>
      <c r="EU74" s="154"/>
      <c r="EV74" s="154"/>
      <c r="EW74" s="154"/>
      <c r="EX74" s="154"/>
      <c r="EY74" s="154"/>
      <c r="EZ74" s="154"/>
      <c r="FA74" s="154"/>
      <c r="FB74" s="154"/>
      <c r="FC74" s="154"/>
      <c r="FD74" s="154"/>
      <c r="FE74" s="154"/>
      <c r="FF74" s="154"/>
      <c r="FG74" s="154"/>
      <c r="FH74" s="154"/>
      <c r="FI74" s="154"/>
      <c r="FJ74" s="154"/>
      <c r="FK74" s="154"/>
      <c r="FL74" s="154"/>
      <c r="FM74" s="154"/>
      <c r="FN74" s="154"/>
      <c r="FO74" s="154"/>
      <c r="FP74" s="154"/>
      <c r="FQ74" s="154"/>
      <c r="FR74" s="154"/>
      <c r="FS74" s="154"/>
      <c r="FT74" s="154"/>
      <c r="FU74" s="154"/>
      <c r="FV74" s="154"/>
      <c r="FW74" s="154"/>
      <c r="FX74" s="154"/>
      <c r="FY74" s="154"/>
      <c r="FZ74" s="154"/>
      <c r="GA74" s="154"/>
      <c r="GB74" s="154"/>
      <c r="GC74" s="154"/>
      <c r="GD74" s="154"/>
      <c r="GE74" s="154"/>
      <c r="GF74" s="154"/>
      <c r="GG74" s="154"/>
      <c r="GH74" s="154"/>
      <c r="GI74" s="154"/>
      <c r="GJ74" s="154"/>
      <c r="GK74" s="154"/>
      <c r="GL74" s="154"/>
      <c r="GM74" s="154"/>
      <c r="GN74" s="154"/>
      <c r="GO74" s="154"/>
      <c r="GP74" s="154"/>
      <c r="GQ74" s="154"/>
      <c r="GR74" s="154"/>
      <c r="GS74" s="154"/>
      <c r="GT74" s="154"/>
      <c r="GU74" s="154"/>
      <c r="GV74" s="154"/>
      <c r="GW74" s="154"/>
      <c r="GX74" s="154"/>
      <c r="GY74" s="154"/>
      <c r="GZ74" s="154"/>
      <c r="HA74" s="154"/>
      <c r="HB74" s="154"/>
      <c r="HC74" s="154"/>
      <c r="HD74" s="154"/>
      <c r="HE74" s="154"/>
      <c r="HF74" s="154"/>
      <c r="HG74" s="154"/>
      <c r="HH74" s="154"/>
      <c r="HI74" s="154"/>
      <c r="HJ74" s="154"/>
      <c r="HK74" s="154"/>
      <c r="HL74" s="154"/>
      <c r="HM74" s="154"/>
      <c r="HN74" s="154"/>
      <c r="HO74" s="154"/>
      <c r="HP74" s="154"/>
      <c r="HQ74" s="154"/>
      <c r="HR74" s="154"/>
      <c r="HS74" s="154"/>
      <c r="HT74" s="154"/>
      <c r="HU74" s="154"/>
      <c r="HV74" s="154"/>
      <c r="HW74" s="154"/>
      <c r="HX74" s="154"/>
      <c r="HY74" s="154"/>
      <c r="HZ74" s="154"/>
      <c r="IA74" s="154"/>
      <c r="IB74" s="154"/>
      <c r="IC74" s="154"/>
      <c r="ID74" s="154"/>
      <c r="IE74" s="154"/>
      <c r="IF74" s="154"/>
      <c r="IG74" s="154"/>
      <c r="IH74" s="154"/>
      <c r="II74" s="154"/>
      <c r="IJ74" s="154"/>
      <c r="IK74" s="154"/>
      <c r="IL74" s="154"/>
      <c r="IM74" s="154"/>
      <c r="IN74" s="154"/>
      <c r="IO74" s="154"/>
      <c r="IP74" s="154"/>
      <c r="IQ74" s="154"/>
      <c r="IR74" s="154"/>
      <c r="IS74" s="154"/>
      <c r="IT74" s="154"/>
      <c r="IU74" s="154"/>
      <c r="IV74" s="154"/>
      <c r="IW74" s="154"/>
      <c r="IX74" s="154"/>
      <c r="IY74" s="154"/>
      <c r="IZ74" s="154"/>
      <c r="JA74" s="154"/>
      <c r="JB74" s="154"/>
      <c r="JC74" s="154"/>
      <c r="JD74" s="154"/>
      <c r="JE74" s="154"/>
      <c r="JF74" s="154"/>
      <c r="JG74" s="154"/>
      <c r="JH74" s="154"/>
      <c r="JI74" s="154"/>
      <c r="JJ74" s="154"/>
      <c r="JK74" s="154"/>
      <c r="JL74" s="154"/>
      <c r="JM74" s="154"/>
      <c r="JN74" s="154"/>
      <c r="JO74" s="154"/>
      <c r="JP74" s="154"/>
      <c r="JQ74" s="154"/>
      <c r="JR74" s="154"/>
      <c r="JS74" s="154"/>
      <c r="JT74" s="154"/>
      <c r="JU74" s="154"/>
      <c r="JV74" s="154"/>
      <c r="JW74" s="154"/>
      <c r="JX74" s="154"/>
      <c r="JY74" s="154"/>
      <c r="JZ74" s="154"/>
      <c r="KA74" s="154"/>
      <c r="KB74" s="154"/>
      <c r="KC74" s="154"/>
      <c r="KD74" s="154"/>
      <c r="KE74" s="154"/>
      <c r="KF74" s="154"/>
      <c r="KG74" s="154"/>
      <c r="KH74" s="154"/>
      <c r="KI74" s="154"/>
      <c r="KJ74" s="154"/>
      <c r="KK74" s="154"/>
      <c r="KL74" s="154"/>
      <c r="KM74" s="154"/>
      <c r="KN74" s="154"/>
      <c r="KO74" s="154"/>
      <c r="KP74" s="154"/>
      <c r="KQ74" s="154"/>
      <c r="KR74" s="154"/>
      <c r="KS74" s="154"/>
      <c r="KT74" s="154"/>
      <c r="KU74" s="154"/>
      <c r="KV74" s="154"/>
      <c r="KW74" s="154"/>
      <c r="KX74" s="154"/>
      <c r="KY74" s="154"/>
      <c r="KZ74" s="154"/>
      <c r="LA74" s="154"/>
      <c r="LB74" s="154"/>
      <c r="LC74" s="154"/>
      <c r="LD74" s="154"/>
      <c r="LE74" s="154"/>
      <c r="LF74" s="154"/>
      <c r="LG74" s="154"/>
      <c r="LH74" s="154"/>
      <c r="LI74" s="154"/>
      <c r="LJ74" s="154"/>
      <c r="LK74" s="154"/>
      <c r="LL74" s="154"/>
      <c r="LM74" s="154"/>
      <c r="LN74" s="154"/>
      <c r="LO74" s="154"/>
      <c r="LP74" s="154"/>
      <c r="LQ74" s="154"/>
      <c r="LR74" s="154"/>
      <c r="LS74" s="154"/>
      <c r="LT74" s="154"/>
      <c r="LU74" s="154"/>
      <c r="LV74" s="154"/>
      <c r="LW74" s="154"/>
      <c r="LX74" s="154"/>
      <c r="LY74" s="154"/>
      <c r="LZ74" s="154"/>
      <c r="MA74" s="154"/>
      <c r="MB74" s="154"/>
      <c r="MC74" s="154"/>
      <c r="MD74" s="154"/>
      <c r="ME74" s="154"/>
      <c r="MF74" s="154"/>
      <c r="MG74" s="154"/>
      <c r="MH74" s="154"/>
      <c r="MI74" s="154"/>
      <c r="MJ74" s="154"/>
      <c r="MK74" s="154"/>
      <c r="ML74" s="154"/>
      <c r="MM74" s="154"/>
      <c r="MN74" s="154"/>
      <c r="MO74" s="154"/>
      <c r="MP74" s="154"/>
      <c r="MQ74" s="154"/>
      <c r="MR74" s="154"/>
      <c r="MS74" s="154"/>
      <c r="MT74" s="154"/>
      <c r="MU74" s="154"/>
      <c r="MV74" s="154"/>
      <c r="MW74" s="154"/>
      <c r="MX74" s="154"/>
      <c r="MY74" s="154"/>
      <c r="MZ74" s="154"/>
      <c r="NA74" s="154"/>
      <c r="NB74" s="154"/>
      <c r="NC74" s="154"/>
      <c r="ND74" s="154"/>
      <c r="NE74" s="154"/>
      <c r="NF74" s="154"/>
      <c r="NG74" s="154"/>
      <c r="NH74" s="154"/>
      <c r="NI74" s="154"/>
      <c r="NJ74" s="154"/>
      <c r="NK74" s="154"/>
      <c r="NL74" s="154"/>
      <c r="NM74" s="154"/>
      <c r="NN74" s="154"/>
      <c r="NO74" s="154"/>
      <c r="NP74" s="154"/>
      <c r="NQ74" s="154"/>
      <c r="NR74" s="154"/>
      <c r="NS74" s="154"/>
      <c r="NT74" s="154"/>
      <c r="NU74" s="154"/>
      <c r="NV74" s="154"/>
      <c r="NW74" s="154"/>
      <c r="NX74" s="154"/>
      <c r="NY74" s="154"/>
      <c r="NZ74" s="154"/>
      <c r="OA74" s="154"/>
      <c r="OB74" s="154"/>
      <c r="OC74" s="154"/>
      <c r="OD74" s="154"/>
      <c r="OE74" s="154"/>
      <c r="OF74" s="154"/>
      <c r="OG74" s="154"/>
      <c r="OH74" s="154"/>
      <c r="OI74" s="154"/>
      <c r="OJ74" s="154"/>
      <c r="OK74" s="154"/>
      <c r="OL74" s="154"/>
      <c r="OM74" s="154"/>
      <c r="ON74" s="154"/>
      <c r="OO74" s="154"/>
      <c r="OP74" s="154"/>
      <c r="OQ74" s="154"/>
      <c r="OR74" s="154"/>
      <c r="OS74" s="154"/>
      <c r="OT74" s="154"/>
      <c r="OU74" s="154"/>
      <c r="OV74" s="154"/>
      <c r="OW74" s="154"/>
      <c r="OX74" s="154"/>
      <c r="OY74" s="154"/>
      <c r="OZ74" s="154"/>
      <c r="PA74" s="154"/>
      <c r="PB74" s="154"/>
      <c r="PC74" s="154"/>
      <c r="PD74" s="154"/>
      <c r="PE74" s="154"/>
      <c r="PF74" s="154"/>
      <c r="PG74" s="154"/>
      <c r="PH74" s="154"/>
      <c r="PI74" s="154"/>
      <c r="PJ74" s="154"/>
      <c r="PK74" s="154"/>
      <c r="PL74" s="154"/>
      <c r="PM74" s="154"/>
      <c r="PN74" s="154"/>
      <c r="PO74" s="154"/>
      <c r="PP74" s="154"/>
      <c r="PQ74" s="154"/>
      <c r="PR74" s="154"/>
      <c r="PS74" s="154"/>
      <c r="PT74" s="154"/>
      <c r="PU74" s="154"/>
      <c r="PV74" s="154"/>
      <c r="PW74" s="154"/>
      <c r="PX74" s="154"/>
      <c r="PY74" s="154"/>
      <c r="PZ74" s="154"/>
      <c r="QA74" s="154"/>
      <c r="QB74" s="154"/>
      <c r="QC74" s="154"/>
      <c r="QD74" s="154"/>
      <c r="QE74" s="154"/>
      <c r="QF74" s="154"/>
      <c r="QG74" s="154"/>
      <c r="QH74" s="154"/>
      <c r="QI74" s="154"/>
      <c r="QJ74" s="154"/>
      <c r="QK74" s="154"/>
      <c r="QL74" s="154"/>
      <c r="QM74" s="154"/>
      <c r="QN74" s="154"/>
      <c r="QO74" s="154"/>
      <c r="QP74" s="154"/>
      <c r="QQ74" s="154"/>
      <c r="QR74" s="154"/>
      <c r="QS74" s="154"/>
      <c r="QT74" s="154"/>
      <c r="QU74" s="154"/>
      <c r="QV74" s="154"/>
      <c r="QW74" s="154"/>
      <c r="QX74" s="154"/>
      <c r="QY74" s="154"/>
      <c r="QZ74" s="154"/>
      <c r="RA74" s="154"/>
      <c r="RB74" s="154"/>
      <c r="RC74" s="154"/>
      <c r="RD74" s="154"/>
      <c r="RE74" s="154"/>
      <c r="RF74" s="154"/>
      <c r="RG74" s="154"/>
      <c r="RH74" s="154"/>
      <c r="RI74" s="154"/>
      <c r="RJ74" s="154"/>
      <c r="RK74" s="154"/>
      <c r="RL74" s="154"/>
      <c r="RM74" s="154"/>
      <c r="RN74" s="154"/>
      <c r="RO74" s="154"/>
      <c r="RP74" s="154"/>
      <c r="RQ74" s="154"/>
      <c r="RR74" s="154"/>
      <c r="RS74" s="154"/>
      <c r="RT74" s="154"/>
      <c r="RU74" s="154"/>
      <c r="RV74" s="154"/>
      <c r="RW74" s="154"/>
      <c r="RX74" s="154"/>
      <c r="RY74" s="154"/>
      <c r="RZ74" s="154"/>
      <c r="SA74" s="154"/>
      <c r="SB74" s="154"/>
      <c r="SC74" s="154"/>
      <c r="SD74" s="154"/>
      <c r="SE74" s="154"/>
      <c r="SF74" s="154"/>
      <c r="SG74" s="154"/>
      <c r="SH74" s="154"/>
      <c r="SI74" s="154"/>
      <c r="SJ74" s="154"/>
      <c r="SK74" s="154"/>
      <c r="SL74" s="154"/>
      <c r="SM74" s="154"/>
      <c r="SN74" s="154"/>
      <c r="SO74" s="154"/>
      <c r="SP74" s="154"/>
      <c r="SQ74" s="154"/>
      <c r="SR74" s="154"/>
      <c r="SS74" s="154"/>
      <c r="ST74" s="154"/>
      <c r="SU74" s="154"/>
      <c r="SV74" s="154"/>
      <c r="SW74" s="154"/>
      <c r="SX74" s="154"/>
      <c r="SY74" s="154"/>
      <c r="SZ74" s="154"/>
    </row>
    <row r="75" spans="3:520" ht="15" hidden="1" customHeight="1" outlineLevel="1" x14ac:dyDescent="0.35">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c r="BF75" s="153"/>
      <c r="BG75" s="153"/>
      <c r="BH75" s="153"/>
      <c r="BI75" s="153"/>
      <c r="BJ75" s="153"/>
      <c r="BK75" s="153"/>
      <c r="BL75" s="153"/>
      <c r="BM75" s="153"/>
      <c r="BN75" s="153"/>
      <c r="BO75" s="153"/>
      <c r="BP75" s="153"/>
      <c r="BQ75" s="153"/>
      <c r="BR75" s="153"/>
      <c r="BS75" s="153"/>
      <c r="BT75" s="153"/>
      <c r="BU75" s="153"/>
      <c r="BV75" s="153"/>
      <c r="BW75" s="153"/>
      <c r="BX75" s="153"/>
      <c r="BY75" s="153"/>
      <c r="BZ75" s="153"/>
      <c r="CA75" s="153"/>
      <c r="CB75" s="153"/>
      <c r="CC75" s="153"/>
      <c r="CD75" s="153"/>
      <c r="CE75" s="153"/>
      <c r="CF75" s="153"/>
      <c r="CG75" s="153"/>
      <c r="CH75" s="153"/>
      <c r="CI75" s="153"/>
      <c r="CJ75" s="153"/>
      <c r="CK75" s="153"/>
      <c r="CL75" s="153"/>
      <c r="CM75" s="153"/>
      <c r="CN75" s="153"/>
      <c r="CO75" s="153"/>
      <c r="CP75" s="153"/>
      <c r="CQ75" s="153"/>
      <c r="CR75" s="153"/>
      <c r="CS75" s="153"/>
      <c r="CT75" s="153"/>
      <c r="CU75" s="153"/>
      <c r="CV75" s="153"/>
      <c r="CW75" s="153"/>
      <c r="CX75" s="153"/>
      <c r="CY75" s="153"/>
      <c r="CZ75" s="153"/>
      <c r="DA75" s="153"/>
      <c r="DB75" s="153"/>
      <c r="DC75" s="154"/>
      <c r="DD75" s="154"/>
      <c r="DE75" s="154"/>
      <c r="DF75" s="154"/>
      <c r="DG75" s="154"/>
      <c r="DH75" s="154"/>
      <c r="DI75" s="154"/>
      <c r="DJ75" s="154"/>
      <c r="DK75" s="154"/>
      <c r="DL75" s="154"/>
      <c r="DM75" s="154"/>
      <c r="DN75" s="154"/>
      <c r="DO75" s="154"/>
      <c r="DP75" s="154"/>
      <c r="DQ75" s="154"/>
      <c r="DR75" s="154"/>
      <c r="DS75" s="154"/>
      <c r="DT75" s="154"/>
      <c r="DU75" s="154"/>
      <c r="DV75" s="154"/>
      <c r="DW75" s="154"/>
      <c r="DX75" s="154"/>
      <c r="DY75" s="154"/>
      <c r="DZ75" s="154"/>
      <c r="EA75" s="154"/>
      <c r="EB75" s="154"/>
      <c r="EC75" s="154"/>
      <c r="ED75" s="154"/>
      <c r="EE75" s="154"/>
      <c r="EF75" s="154"/>
      <c r="EG75" s="154"/>
      <c r="EH75" s="154"/>
      <c r="EI75" s="154"/>
      <c r="EJ75" s="154"/>
      <c r="EK75" s="154"/>
      <c r="EL75" s="154"/>
      <c r="EM75" s="154"/>
      <c r="EN75" s="154"/>
      <c r="EO75" s="154"/>
      <c r="EP75" s="154"/>
      <c r="EQ75" s="154"/>
      <c r="ER75" s="154"/>
      <c r="ES75" s="154"/>
      <c r="ET75" s="154"/>
      <c r="EU75" s="154"/>
      <c r="EV75" s="154"/>
      <c r="EW75" s="154"/>
      <c r="EX75" s="154"/>
      <c r="EY75" s="154"/>
      <c r="EZ75" s="154"/>
      <c r="FA75" s="154"/>
      <c r="FB75" s="154"/>
      <c r="FC75" s="154"/>
      <c r="FD75" s="154"/>
      <c r="FE75" s="154"/>
      <c r="FF75" s="154"/>
      <c r="FG75" s="154"/>
      <c r="FH75" s="154"/>
      <c r="FI75" s="154"/>
      <c r="FJ75" s="154"/>
      <c r="FK75" s="154"/>
      <c r="FL75" s="154"/>
      <c r="FM75" s="154"/>
      <c r="FN75" s="154"/>
      <c r="FO75" s="154"/>
      <c r="FP75" s="154"/>
      <c r="FQ75" s="154"/>
      <c r="FR75" s="154"/>
      <c r="FS75" s="154"/>
      <c r="FT75" s="154"/>
      <c r="FU75" s="154"/>
      <c r="FV75" s="154"/>
      <c r="FW75" s="154"/>
      <c r="FX75" s="154"/>
      <c r="FY75" s="154"/>
      <c r="FZ75" s="154"/>
      <c r="GA75" s="154"/>
      <c r="GB75" s="154"/>
      <c r="GC75" s="154"/>
      <c r="GD75" s="154"/>
      <c r="GE75" s="154"/>
      <c r="GF75" s="154"/>
      <c r="GG75" s="154"/>
      <c r="GH75" s="154"/>
      <c r="GI75" s="154"/>
      <c r="GJ75" s="154"/>
      <c r="GK75" s="154"/>
      <c r="GL75" s="154"/>
      <c r="GM75" s="154"/>
      <c r="GN75" s="154"/>
      <c r="GO75" s="154"/>
      <c r="GP75" s="154"/>
      <c r="GQ75" s="154"/>
      <c r="GR75" s="154"/>
      <c r="GS75" s="154"/>
      <c r="GT75" s="154"/>
      <c r="GU75" s="154"/>
      <c r="GV75" s="154"/>
      <c r="GW75" s="154"/>
      <c r="GX75" s="154"/>
      <c r="GY75" s="154"/>
      <c r="GZ75" s="154"/>
      <c r="HA75" s="154"/>
      <c r="HB75" s="154"/>
      <c r="HC75" s="154"/>
      <c r="HD75" s="154"/>
      <c r="HE75" s="154"/>
      <c r="HF75" s="154"/>
      <c r="HG75" s="154"/>
      <c r="HH75" s="154"/>
      <c r="HI75" s="154"/>
      <c r="HJ75" s="154"/>
      <c r="HK75" s="154"/>
      <c r="HL75" s="154"/>
      <c r="HM75" s="154"/>
      <c r="HN75" s="154"/>
      <c r="HO75" s="154"/>
      <c r="HP75" s="154"/>
      <c r="HQ75" s="154"/>
      <c r="HR75" s="154"/>
      <c r="HS75" s="154"/>
      <c r="HT75" s="154"/>
      <c r="HU75" s="154"/>
      <c r="HV75" s="154"/>
      <c r="HW75" s="154"/>
      <c r="HX75" s="154"/>
      <c r="HY75" s="154"/>
      <c r="HZ75" s="154"/>
      <c r="IA75" s="154"/>
      <c r="IB75" s="154"/>
      <c r="IC75" s="154"/>
      <c r="ID75" s="154"/>
      <c r="IE75" s="154"/>
      <c r="IF75" s="154"/>
      <c r="IG75" s="154"/>
      <c r="IH75" s="154"/>
      <c r="II75" s="154"/>
      <c r="IJ75" s="154"/>
      <c r="IK75" s="154"/>
      <c r="IL75" s="154"/>
      <c r="IM75" s="154"/>
      <c r="IN75" s="154"/>
      <c r="IO75" s="154"/>
      <c r="IP75" s="154"/>
      <c r="IQ75" s="154"/>
      <c r="IR75" s="154"/>
      <c r="IS75" s="154"/>
      <c r="IT75" s="154"/>
      <c r="IU75" s="154"/>
      <c r="IV75" s="154"/>
      <c r="IW75" s="154"/>
      <c r="IX75" s="154"/>
      <c r="IY75" s="154"/>
      <c r="IZ75" s="154"/>
      <c r="JA75" s="154"/>
      <c r="JB75" s="154"/>
      <c r="JC75" s="154"/>
      <c r="JD75" s="154"/>
      <c r="JE75" s="154"/>
      <c r="JF75" s="154"/>
      <c r="JG75" s="154"/>
      <c r="JH75" s="154"/>
      <c r="JI75" s="154"/>
      <c r="JJ75" s="154"/>
      <c r="JK75" s="154"/>
      <c r="JL75" s="154"/>
      <c r="JM75" s="154"/>
      <c r="JN75" s="154"/>
      <c r="JO75" s="154"/>
      <c r="JP75" s="154"/>
      <c r="JQ75" s="154"/>
      <c r="JR75" s="154"/>
      <c r="JS75" s="154"/>
      <c r="JT75" s="154"/>
      <c r="JU75" s="154"/>
      <c r="JV75" s="154"/>
      <c r="JW75" s="154"/>
      <c r="JX75" s="154"/>
      <c r="JY75" s="154"/>
      <c r="JZ75" s="154"/>
      <c r="KA75" s="154"/>
      <c r="KB75" s="154"/>
      <c r="KC75" s="154"/>
      <c r="KD75" s="154"/>
      <c r="KE75" s="154"/>
      <c r="KF75" s="154"/>
      <c r="KG75" s="154"/>
      <c r="KH75" s="154"/>
      <c r="KI75" s="154"/>
      <c r="KJ75" s="154"/>
      <c r="KK75" s="154"/>
      <c r="KL75" s="154"/>
      <c r="KM75" s="154"/>
      <c r="KN75" s="154"/>
      <c r="KO75" s="154"/>
      <c r="KP75" s="154"/>
      <c r="KQ75" s="154"/>
      <c r="KR75" s="154"/>
      <c r="KS75" s="154"/>
      <c r="KT75" s="154"/>
      <c r="KU75" s="154"/>
      <c r="KV75" s="154"/>
      <c r="KW75" s="154"/>
      <c r="KX75" s="154"/>
      <c r="KY75" s="154"/>
      <c r="KZ75" s="154"/>
      <c r="LA75" s="154"/>
      <c r="LB75" s="154"/>
      <c r="LC75" s="154"/>
      <c r="LD75" s="154"/>
      <c r="LE75" s="154"/>
      <c r="LF75" s="154"/>
      <c r="LG75" s="154"/>
      <c r="LH75" s="154"/>
      <c r="LI75" s="154"/>
      <c r="LJ75" s="154"/>
      <c r="LK75" s="154"/>
      <c r="LL75" s="154"/>
      <c r="LM75" s="154"/>
      <c r="LN75" s="154"/>
      <c r="LO75" s="154"/>
      <c r="LP75" s="154"/>
      <c r="LQ75" s="154"/>
      <c r="LR75" s="154"/>
      <c r="LS75" s="154"/>
      <c r="LT75" s="154"/>
      <c r="LU75" s="154"/>
      <c r="LV75" s="154"/>
      <c r="LW75" s="154"/>
      <c r="LX75" s="154"/>
      <c r="LY75" s="154"/>
      <c r="LZ75" s="154"/>
      <c r="MA75" s="154"/>
      <c r="MB75" s="154"/>
      <c r="MC75" s="154"/>
      <c r="MD75" s="154"/>
      <c r="ME75" s="154"/>
      <c r="MF75" s="154"/>
      <c r="MG75" s="154"/>
      <c r="MH75" s="154"/>
      <c r="MI75" s="154"/>
      <c r="MJ75" s="154"/>
      <c r="MK75" s="154"/>
      <c r="ML75" s="154"/>
      <c r="MM75" s="154"/>
      <c r="MN75" s="154"/>
      <c r="MO75" s="154"/>
      <c r="MP75" s="154"/>
      <c r="MQ75" s="154"/>
      <c r="MR75" s="154"/>
      <c r="MS75" s="154"/>
      <c r="MT75" s="154"/>
      <c r="MU75" s="154"/>
      <c r="MV75" s="154"/>
      <c r="MW75" s="154"/>
      <c r="MX75" s="154"/>
      <c r="MY75" s="154"/>
      <c r="MZ75" s="154"/>
      <c r="NA75" s="154"/>
      <c r="NB75" s="154"/>
      <c r="NC75" s="154"/>
      <c r="ND75" s="154"/>
      <c r="NE75" s="154"/>
      <c r="NF75" s="154"/>
      <c r="NG75" s="154"/>
      <c r="NH75" s="154"/>
      <c r="NI75" s="154"/>
      <c r="NJ75" s="154"/>
      <c r="NK75" s="154"/>
      <c r="NL75" s="154"/>
      <c r="NM75" s="154"/>
      <c r="NN75" s="154"/>
      <c r="NO75" s="154"/>
      <c r="NP75" s="154"/>
      <c r="NQ75" s="154"/>
      <c r="NR75" s="154"/>
      <c r="NS75" s="154"/>
      <c r="NT75" s="154"/>
      <c r="NU75" s="154"/>
      <c r="NV75" s="154"/>
      <c r="NW75" s="154"/>
      <c r="NX75" s="154"/>
      <c r="NY75" s="154"/>
      <c r="NZ75" s="154"/>
      <c r="OA75" s="154"/>
      <c r="OB75" s="154"/>
      <c r="OC75" s="154"/>
      <c r="OD75" s="154"/>
      <c r="OE75" s="154"/>
      <c r="OF75" s="154"/>
      <c r="OG75" s="154"/>
      <c r="OH75" s="154"/>
      <c r="OI75" s="154"/>
      <c r="OJ75" s="154"/>
      <c r="OK75" s="154"/>
      <c r="OL75" s="154"/>
      <c r="OM75" s="154"/>
      <c r="ON75" s="154"/>
      <c r="OO75" s="154"/>
      <c r="OP75" s="154"/>
      <c r="OQ75" s="154"/>
      <c r="OR75" s="154"/>
      <c r="OS75" s="154"/>
      <c r="OT75" s="154"/>
      <c r="OU75" s="154"/>
      <c r="OV75" s="154"/>
      <c r="OW75" s="154"/>
      <c r="OX75" s="154"/>
      <c r="OY75" s="154"/>
      <c r="OZ75" s="154"/>
      <c r="PA75" s="154"/>
      <c r="PB75" s="154"/>
      <c r="PC75" s="154"/>
      <c r="PD75" s="154"/>
      <c r="PE75" s="154"/>
      <c r="PF75" s="154"/>
      <c r="PG75" s="154"/>
      <c r="PH75" s="154"/>
      <c r="PI75" s="154"/>
      <c r="PJ75" s="154"/>
      <c r="PK75" s="154"/>
      <c r="PL75" s="154"/>
      <c r="PM75" s="154"/>
      <c r="PN75" s="154"/>
      <c r="PO75" s="154"/>
      <c r="PP75" s="154"/>
      <c r="PQ75" s="154"/>
      <c r="PR75" s="154"/>
      <c r="PS75" s="154"/>
      <c r="PT75" s="154"/>
      <c r="PU75" s="154"/>
      <c r="PV75" s="154"/>
      <c r="PW75" s="154"/>
      <c r="PX75" s="154"/>
      <c r="PY75" s="154"/>
      <c r="PZ75" s="154"/>
      <c r="QA75" s="154"/>
      <c r="QB75" s="154"/>
      <c r="QC75" s="154"/>
      <c r="QD75" s="154"/>
      <c r="QE75" s="154"/>
      <c r="QF75" s="154"/>
      <c r="QG75" s="154"/>
      <c r="QH75" s="154"/>
      <c r="QI75" s="154"/>
      <c r="QJ75" s="154"/>
      <c r="QK75" s="154"/>
      <c r="QL75" s="154"/>
      <c r="QM75" s="154"/>
      <c r="QN75" s="154"/>
      <c r="QO75" s="154"/>
      <c r="QP75" s="154"/>
      <c r="QQ75" s="154"/>
      <c r="QR75" s="154"/>
      <c r="QS75" s="154"/>
      <c r="QT75" s="154"/>
      <c r="QU75" s="154"/>
      <c r="QV75" s="154"/>
      <c r="QW75" s="154"/>
      <c r="QX75" s="154"/>
      <c r="QY75" s="154"/>
      <c r="QZ75" s="154"/>
      <c r="RA75" s="154"/>
      <c r="RB75" s="154"/>
      <c r="RC75" s="154"/>
      <c r="RD75" s="154"/>
      <c r="RE75" s="154"/>
      <c r="RF75" s="154"/>
      <c r="RG75" s="154"/>
      <c r="RH75" s="154"/>
      <c r="RI75" s="154"/>
      <c r="RJ75" s="154"/>
      <c r="RK75" s="154"/>
      <c r="RL75" s="154"/>
      <c r="RM75" s="154"/>
      <c r="RN75" s="154"/>
      <c r="RO75" s="154"/>
      <c r="RP75" s="154"/>
      <c r="RQ75" s="154"/>
      <c r="RR75" s="154"/>
      <c r="RS75" s="154"/>
      <c r="RT75" s="154"/>
      <c r="RU75" s="154"/>
      <c r="RV75" s="154"/>
      <c r="RW75" s="154"/>
      <c r="RX75" s="154"/>
      <c r="RY75" s="154"/>
      <c r="RZ75" s="154"/>
      <c r="SA75" s="154"/>
      <c r="SB75" s="154"/>
      <c r="SC75" s="154"/>
      <c r="SD75" s="154"/>
      <c r="SE75" s="154"/>
      <c r="SF75" s="154"/>
      <c r="SG75" s="154"/>
      <c r="SH75" s="154"/>
      <c r="SI75" s="154"/>
      <c r="SJ75" s="154"/>
      <c r="SK75" s="154"/>
      <c r="SL75" s="154"/>
      <c r="SM75" s="154"/>
      <c r="SN75" s="154"/>
      <c r="SO75" s="154"/>
      <c r="SP75" s="154"/>
      <c r="SQ75" s="154"/>
      <c r="SR75" s="154"/>
      <c r="SS75" s="154"/>
      <c r="ST75" s="154"/>
      <c r="SU75" s="154"/>
      <c r="SV75" s="154"/>
      <c r="SW75" s="154"/>
      <c r="SX75" s="154"/>
      <c r="SY75" s="154"/>
      <c r="SZ75" s="154"/>
    </row>
    <row r="76" spans="3:520" ht="15" hidden="1" customHeight="1" outlineLevel="1" x14ac:dyDescent="0.35">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c r="BF76" s="153"/>
      <c r="BG76" s="153"/>
      <c r="BH76" s="153"/>
      <c r="BI76" s="153"/>
      <c r="BJ76" s="153"/>
      <c r="BK76" s="153"/>
      <c r="BL76" s="153"/>
      <c r="BM76" s="153"/>
      <c r="BN76" s="153"/>
      <c r="BO76" s="153"/>
      <c r="BP76" s="153"/>
      <c r="BQ76" s="153"/>
      <c r="BR76" s="153"/>
      <c r="BS76" s="153"/>
      <c r="BT76" s="153"/>
      <c r="BU76" s="153"/>
      <c r="BV76" s="153"/>
      <c r="BW76" s="153"/>
      <c r="BX76" s="153"/>
      <c r="BY76" s="153"/>
      <c r="BZ76" s="153"/>
      <c r="CA76" s="153"/>
      <c r="CB76" s="153"/>
      <c r="CC76" s="153"/>
      <c r="CD76" s="153"/>
      <c r="CE76" s="153"/>
      <c r="CF76" s="153"/>
      <c r="CG76" s="153"/>
      <c r="CH76" s="153"/>
      <c r="CI76" s="153"/>
      <c r="CJ76" s="153"/>
      <c r="CK76" s="153"/>
      <c r="CL76" s="153"/>
      <c r="CM76" s="153"/>
      <c r="CN76" s="153"/>
      <c r="CO76" s="153"/>
      <c r="CP76" s="153"/>
      <c r="CQ76" s="153"/>
      <c r="CR76" s="153"/>
      <c r="CS76" s="153"/>
      <c r="CT76" s="153"/>
      <c r="CU76" s="153"/>
      <c r="CV76" s="153"/>
      <c r="CW76" s="153"/>
      <c r="CX76" s="153"/>
      <c r="CY76" s="153"/>
      <c r="CZ76" s="153"/>
      <c r="DA76" s="153"/>
      <c r="DB76" s="153"/>
      <c r="DC76" s="154"/>
      <c r="DD76" s="154"/>
      <c r="DE76" s="154"/>
      <c r="DF76" s="154"/>
      <c r="DG76" s="154"/>
      <c r="DH76" s="154"/>
      <c r="DI76" s="154"/>
      <c r="DJ76" s="154"/>
      <c r="DK76" s="154"/>
      <c r="DL76" s="154"/>
      <c r="DM76" s="154"/>
      <c r="DN76" s="154"/>
      <c r="DO76" s="154"/>
      <c r="DP76" s="154"/>
      <c r="DQ76" s="154"/>
      <c r="DR76" s="154"/>
      <c r="DS76" s="154"/>
      <c r="DT76" s="154"/>
      <c r="DU76" s="154"/>
      <c r="DV76" s="154"/>
      <c r="DW76" s="154"/>
      <c r="DX76" s="154"/>
      <c r="DY76" s="154"/>
      <c r="DZ76" s="154"/>
      <c r="EA76" s="154"/>
      <c r="EB76" s="154"/>
      <c r="EC76" s="154"/>
      <c r="ED76" s="154"/>
      <c r="EE76" s="154"/>
      <c r="EF76" s="154"/>
      <c r="EG76" s="154"/>
      <c r="EH76" s="154"/>
      <c r="EI76" s="154"/>
      <c r="EJ76" s="154"/>
      <c r="EK76" s="154"/>
      <c r="EL76" s="154"/>
      <c r="EM76" s="154"/>
      <c r="EN76" s="154"/>
      <c r="EO76" s="154"/>
      <c r="EP76" s="154"/>
      <c r="EQ76" s="154"/>
      <c r="ER76" s="154"/>
      <c r="ES76" s="154"/>
      <c r="ET76" s="154"/>
      <c r="EU76" s="154"/>
      <c r="EV76" s="154"/>
      <c r="EW76" s="154"/>
      <c r="EX76" s="154"/>
      <c r="EY76" s="154"/>
      <c r="EZ76" s="154"/>
      <c r="FA76" s="154"/>
      <c r="FB76" s="154"/>
      <c r="FC76" s="154"/>
      <c r="FD76" s="154"/>
      <c r="FE76" s="154"/>
      <c r="FF76" s="154"/>
      <c r="FG76" s="154"/>
      <c r="FH76" s="154"/>
      <c r="FI76" s="154"/>
      <c r="FJ76" s="154"/>
      <c r="FK76" s="154"/>
      <c r="FL76" s="154"/>
      <c r="FM76" s="154"/>
      <c r="FN76" s="154"/>
      <c r="FO76" s="154"/>
      <c r="FP76" s="154"/>
      <c r="FQ76" s="154"/>
      <c r="FR76" s="154"/>
      <c r="FS76" s="154"/>
      <c r="FT76" s="154"/>
      <c r="FU76" s="154"/>
      <c r="FV76" s="154"/>
      <c r="FW76" s="154"/>
      <c r="FX76" s="154"/>
      <c r="FY76" s="154"/>
      <c r="FZ76" s="154"/>
      <c r="GA76" s="154"/>
      <c r="GB76" s="154"/>
      <c r="GC76" s="154"/>
      <c r="GD76" s="154"/>
      <c r="GE76" s="154"/>
      <c r="GF76" s="154"/>
      <c r="GG76" s="154"/>
      <c r="GH76" s="154"/>
      <c r="GI76" s="154"/>
      <c r="GJ76" s="154"/>
      <c r="GK76" s="154"/>
      <c r="GL76" s="154"/>
      <c r="GM76" s="154"/>
      <c r="GN76" s="154"/>
      <c r="GO76" s="154"/>
      <c r="GP76" s="154"/>
      <c r="GQ76" s="154"/>
      <c r="GR76" s="154"/>
      <c r="GS76" s="154"/>
      <c r="GT76" s="154"/>
      <c r="GU76" s="154"/>
      <c r="GV76" s="154"/>
      <c r="GW76" s="154"/>
      <c r="GX76" s="154"/>
      <c r="GY76" s="154"/>
      <c r="GZ76" s="154"/>
      <c r="HA76" s="154"/>
      <c r="HB76" s="154"/>
      <c r="HC76" s="154"/>
      <c r="HD76" s="154"/>
      <c r="HE76" s="154"/>
      <c r="HF76" s="154"/>
      <c r="HG76" s="154"/>
      <c r="HH76" s="154"/>
      <c r="HI76" s="154"/>
      <c r="HJ76" s="154"/>
      <c r="HK76" s="154"/>
      <c r="HL76" s="154"/>
      <c r="HM76" s="154"/>
      <c r="HN76" s="154"/>
      <c r="HO76" s="154"/>
      <c r="HP76" s="154"/>
      <c r="HQ76" s="154"/>
      <c r="HR76" s="154"/>
      <c r="HS76" s="154"/>
      <c r="HT76" s="154"/>
      <c r="HU76" s="154"/>
      <c r="HV76" s="154"/>
      <c r="HW76" s="154"/>
      <c r="HX76" s="154"/>
      <c r="HY76" s="154"/>
      <c r="HZ76" s="154"/>
      <c r="IA76" s="154"/>
      <c r="IB76" s="154"/>
      <c r="IC76" s="154"/>
      <c r="ID76" s="154"/>
      <c r="IE76" s="154"/>
      <c r="IF76" s="154"/>
      <c r="IG76" s="154"/>
      <c r="IH76" s="154"/>
      <c r="II76" s="154"/>
      <c r="IJ76" s="154"/>
      <c r="IK76" s="154"/>
      <c r="IL76" s="154"/>
      <c r="IM76" s="154"/>
      <c r="IN76" s="154"/>
      <c r="IO76" s="154"/>
      <c r="IP76" s="154"/>
      <c r="IQ76" s="154"/>
      <c r="IR76" s="154"/>
      <c r="IS76" s="154"/>
      <c r="IT76" s="154"/>
      <c r="IU76" s="154"/>
      <c r="IV76" s="154"/>
      <c r="IW76" s="154"/>
      <c r="IX76" s="154"/>
      <c r="IY76" s="154"/>
      <c r="IZ76" s="154"/>
      <c r="JA76" s="154"/>
      <c r="JB76" s="154"/>
      <c r="JC76" s="154"/>
      <c r="JD76" s="154"/>
      <c r="JE76" s="154"/>
      <c r="JF76" s="154"/>
      <c r="JG76" s="154"/>
      <c r="JH76" s="154"/>
      <c r="JI76" s="154"/>
      <c r="JJ76" s="154"/>
      <c r="JK76" s="154"/>
      <c r="JL76" s="154"/>
      <c r="JM76" s="154"/>
      <c r="JN76" s="154"/>
      <c r="JO76" s="154"/>
      <c r="JP76" s="154"/>
      <c r="JQ76" s="154"/>
      <c r="JR76" s="154"/>
      <c r="JS76" s="154"/>
      <c r="JT76" s="154"/>
      <c r="JU76" s="154"/>
      <c r="JV76" s="154"/>
      <c r="JW76" s="154"/>
      <c r="JX76" s="154"/>
      <c r="JY76" s="154"/>
      <c r="JZ76" s="154"/>
      <c r="KA76" s="154"/>
      <c r="KB76" s="154"/>
      <c r="KC76" s="154"/>
      <c r="KD76" s="154"/>
      <c r="KE76" s="154"/>
      <c r="KF76" s="154"/>
      <c r="KG76" s="154"/>
      <c r="KH76" s="154"/>
      <c r="KI76" s="154"/>
      <c r="KJ76" s="154"/>
      <c r="KK76" s="154"/>
      <c r="KL76" s="154"/>
      <c r="KM76" s="154"/>
      <c r="KN76" s="154"/>
      <c r="KO76" s="154"/>
      <c r="KP76" s="154"/>
      <c r="KQ76" s="154"/>
      <c r="KR76" s="154"/>
      <c r="KS76" s="154"/>
      <c r="KT76" s="154"/>
      <c r="KU76" s="154"/>
      <c r="KV76" s="154"/>
      <c r="KW76" s="154"/>
      <c r="KX76" s="154"/>
      <c r="KY76" s="154"/>
      <c r="KZ76" s="154"/>
      <c r="LA76" s="154"/>
      <c r="LB76" s="154"/>
      <c r="LC76" s="154"/>
      <c r="LD76" s="154"/>
      <c r="LE76" s="154"/>
      <c r="LF76" s="154"/>
      <c r="LG76" s="154"/>
      <c r="LH76" s="154"/>
      <c r="LI76" s="154"/>
      <c r="LJ76" s="154"/>
      <c r="LK76" s="154"/>
      <c r="LL76" s="154"/>
      <c r="LM76" s="154"/>
      <c r="LN76" s="154"/>
      <c r="LO76" s="154"/>
      <c r="LP76" s="154"/>
      <c r="LQ76" s="154"/>
      <c r="LR76" s="154"/>
      <c r="LS76" s="154"/>
      <c r="LT76" s="154"/>
      <c r="LU76" s="154"/>
      <c r="LV76" s="154"/>
      <c r="LW76" s="154"/>
      <c r="LX76" s="154"/>
      <c r="LY76" s="154"/>
      <c r="LZ76" s="154"/>
      <c r="MA76" s="154"/>
      <c r="MB76" s="154"/>
      <c r="MC76" s="154"/>
      <c r="MD76" s="154"/>
      <c r="ME76" s="154"/>
      <c r="MF76" s="154"/>
      <c r="MG76" s="154"/>
      <c r="MH76" s="154"/>
      <c r="MI76" s="154"/>
      <c r="MJ76" s="154"/>
      <c r="MK76" s="154"/>
      <c r="ML76" s="154"/>
      <c r="MM76" s="154"/>
      <c r="MN76" s="154"/>
      <c r="MO76" s="154"/>
      <c r="MP76" s="154"/>
      <c r="MQ76" s="154"/>
      <c r="MR76" s="154"/>
      <c r="MS76" s="154"/>
      <c r="MT76" s="154"/>
      <c r="MU76" s="154"/>
      <c r="MV76" s="154"/>
      <c r="MW76" s="154"/>
      <c r="MX76" s="154"/>
      <c r="MY76" s="154"/>
      <c r="MZ76" s="154"/>
      <c r="NA76" s="154"/>
      <c r="NB76" s="154"/>
      <c r="NC76" s="154"/>
      <c r="ND76" s="154"/>
      <c r="NE76" s="154"/>
      <c r="NF76" s="154"/>
      <c r="NG76" s="154"/>
      <c r="NH76" s="154"/>
      <c r="NI76" s="154"/>
      <c r="NJ76" s="154"/>
      <c r="NK76" s="154"/>
      <c r="NL76" s="154"/>
      <c r="NM76" s="154"/>
      <c r="NN76" s="154"/>
      <c r="NO76" s="154"/>
      <c r="NP76" s="154"/>
      <c r="NQ76" s="154"/>
      <c r="NR76" s="154"/>
      <c r="NS76" s="154"/>
      <c r="NT76" s="154"/>
      <c r="NU76" s="154"/>
      <c r="NV76" s="154"/>
      <c r="NW76" s="154"/>
      <c r="NX76" s="154"/>
      <c r="NY76" s="154"/>
      <c r="NZ76" s="154"/>
      <c r="OA76" s="154"/>
      <c r="OB76" s="154"/>
      <c r="OC76" s="154"/>
      <c r="OD76" s="154"/>
      <c r="OE76" s="154"/>
      <c r="OF76" s="154"/>
      <c r="OG76" s="154"/>
      <c r="OH76" s="154"/>
      <c r="OI76" s="154"/>
      <c r="OJ76" s="154"/>
      <c r="OK76" s="154"/>
      <c r="OL76" s="154"/>
      <c r="OM76" s="154"/>
      <c r="ON76" s="154"/>
      <c r="OO76" s="154"/>
      <c r="OP76" s="154"/>
      <c r="OQ76" s="154"/>
      <c r="OR76" s="154"/>
      <c r="OS76" s="154"/>
      <c r="OT76" s="154"/>
      <c r="OU76" s="154"/>
      <c r="OV76" s="154"/>
      <c r="OW76" s="154"/>
      <c r="OX76" s="154"/>
      <c r="OY76" s="154"/>
      <c r="OZ76" s="154"/>
      <c r="PA76" s="154"/>
      <c r="PB76" s="154"/>
      <c r="PC76" s="154"/>
      <c r="PD76" s="154"/>
      <c r="PE76" s="154"/>
      <c r="PF76" s="154"/>
      <c r="PG76" s="154"/>
      <c r="PH76" s="154"/>
      <c r="PI76" s="154"/>
      <c r="PJ76" s="154"/>
      <c r="PK76" s="154"/>
      <c r="PL76" s="154"/>
      <c r="PM76" s="154"/>
      <c r="PN76" s="154"/>
      <c r="PO76" s="154"/>
      <c r="PP76" s="154"/>
      <c r="PQ76" s="154"/>
      <c r="PR76" s="154"/>
      <c r="PS76" s="154"/>
      <c r="PT76" s="154"/>
      <c r="PU76" s="154"/>
      <c r="PV76" s="154"/>
      <c r="PW76" s="154"/>
      <c r="PX76" s="154"/>
      <c r="PY76" s="154"/>
      <c r="PZ76" s="154"/>
      <c r="QA76" s="154"/>
      <c r="QB76" s="154"/>
      <c r="QC76" s="154"/>
      <c r="QD76" s="154"/>
      <c r="QE76" s="154"/>
      <c r="QF76" s="154"/>
      <c r="QG76" s="154"/>
      <c r="QH76" s="154"/>
      <c r="QI76" s="154"/>
      <c r="QJ76" s="154"/>
      <c r="QK76" s="154"/>
      <c r="QL76" s="154"/>
      <c r="QM76" s="154"/>
      <c r="QN76" s="154"/>
      <c r="QO76" s="154"/>
      <c r="QP76" s="154"/>
      <c r="QQ76" s="154"/>
      <c r="QR76" s="154"/>
      <c r="QS76" s="154"/>
      <c r="QT76" s="154"/>
      <c r="QU76" s="154"/>
      <c r="QV76" s="154"/>
      <c r="QW76" s="154"/>
      <c r="QX76" s="154"/>
      <c r="QY76" s="154"/>
      <c r="QZ76" s="154"/>
      <c r="RA76" s="154"/>
      <c r="RB76" s="154"/>
      <c r="RC76" s="154"/>
      <c r="RD76" s="154"/>
      <c r="RE76" s="154"/>
      <c r="RF76" s="154"/>
      <c r="RG76" s="154"/>
      <c r="RH76" s="154"/>
      <c r="RI76" s="154"/>
      <c r="RJ76" s="154"/>
      <c r="RK76" s="154"/>
      <c r="RL76" s="154"/>
      <c r="RM76" s="154"/>
      <c r="RN76" s="154"/>
      <c r="RO76" s="154"/>
      <c r="RP76" s="154"/>
      <c r="RQ76" s="154"/>
      <c r="RR76" s="154"/>
      <c r="RS76" s="154"/>
      <c r="RT76" s="154"/>
      <c r="RU76" s="154"/>
      <c r="RV76" s="154"/>
      <c r="RW76" s="154"/>
      <c r="RX76" s="154"/>
      <c r="RY76" s="154"/>
      <c r="RZ76" s="154"/>
      <c r="SA76" s="154"/>
      <c r="SB76" s="154"/>
      <c r="SC76" s="154"/>
      <c r="SD76" s="154"/>
      <c r="SE76" s="154"/>
      <c r="SF76" s="154"/>
      <c r="SG76" s="154"/>
      <c r="SH76" s="154"/>
      <c r="SI76" s="154"/>
      <c r="SJ76" s="154"/>
      <c r="SK76" s="154"/>
      <c r="SL76" s="154"/>
      <c r="SM76" s="154"/>
      <c r="SN76" s="154"/>
      <c r="SO76" s="154"/>
      <c r="SP76" s="154"/>
      <c r="SQ76" s="154"/>
      <c r="SR76" s="154"/>
      <c r="SS76" s="154"/>
      <c r="ST76" s="154"/>
      <c r="SU76" s="154"/>
      <c r="SV76" s="154"/>
      <c r="SW76" s="154"/>
      <c r="SX76" s="154"/>
      <c r="SY76" s="154"/>
      <c r="SZ76" s="154"/>
    </row>
    <row r="77" spans="3:520" ht="15" hidden="1" customHeight="1" outlineLevel="1" x14ac:dyDescent="0.35">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153"/>
      <c r="BL77" s="153"/>
      <c r="BM77" s="153"/>
      <c r="BN77" s="153"/>
      <c r="BO77" s="153"/>
      <c r="BP77" s="153"/>
      <c r="BQ77" s="153"/>
      <c r="BR77" s="153"/>
      <c r="BS77" s="153"/>
      <c r="BT77" s="153"/>
      <c r="BU77" s="153"/>
      <c r="BV77" s="153"/>
      <c r="BW77" s="153"/>
      <c r="BX77" s="153"/>
      <c r="BY77" s="153"/>
      <c r="BZ77" s="153"/>
      <c r="CA77" s="153"/>
      <c r="CB77" s="153"/>
      <c r="CC77" s="153"/>
      <c r="CD77" s="153"/>
      <c r="CE77" s="153"/>
      <c r="CF77" s="153"/>
      <c r="CG77" s="153"/>
      <c r="CH77" s="153"/>
      <c r="CI77" s="153"/>
      <c r="CJ77" s="153"/>
      <c r="CK77" s="153"/>
      <c r="CL77" s="153"/>
      <c r="CM77" s="153"/>
      <c r="CN77" s="153"/>
      <c r="CO77" s="153"/>
      <c r="CP77" s="153"/>
      <c r="CQ77" s="153"/>
      <c r="CR77" s="153"/>
      <c r="CS77" s="153"/>
      <c r="CT77" s="153"/>
      <c r="CU77" s="153"/>
      <c r="CV77" s="153"/>
      <c r="CW77" s="153"/>
      <c r="CX77" s="153"/>
      <c r="CY77" s="153"/>
      <c r="CZ77" s="153"/>
      <c r="DA77" s="153"/>
      <c r="DB77" s="153"/>
      <c r="DC77" s="154"/>
      <c r="DD77" s="154"/>
      <c r="DE77" s="154"/>
      <c r="DF77" s="154"/>
      <c r="DG77" s="154"/>
      <c r="DH77" s="154"/>
      <c r="DI77" s="154"/>
      <c r="DJ77" s="154"/>
      <c r="DK77" s="154"/>
      <c r="DL77" s="154"/>
      <c r="DM77" s="154"/>
      <c r="DN77" s="154"/>
      <c r="DO77" s="154"/>
      <c r="DP77" s="154"/>
      <c r="DQ77" s="154"/>
      <c r="DR77" s="154"/>
      <c r="DS77" s="154"/>
      <c r="DT77" s="154"/>
      <c r="DU77" s="154"/>
      <c r="DV77" s="154"/>
      <c r="DW77" s="154"/>
      <c r="DX77" s="154"/>
      <c r="DY77" s="154"/>
      <c r="DZ77" s="154"/>
      <c r="EA77" s="154"/>
      <c r="EB77" s="154"/>
      <c r="EC77" s="154"/>
      <c r="ED77" s="154"/>
      <c r="EE77" s="154"/>
      <c r="EF77" s="154"/>
      <c r="EG77" s="154"/>
      <c r="EH77" s="154"/>
      <c r="EI77" s="154"/>
      <c r="EJ77" s="154"/>
      <c r="EK77" s="154"/>
      <c r="EL77" s="154"/>
      <c r="EM77" s="154"/>
      <c r="EN77" s="154"/>
      <c r="EO77" s="154"/>
      <c r="EP77" s="154"/>
      <c r="EQ77" s="154"/>
      <c r="ER77" s="154"/>
      <c r="ES77" s="154"/>
      <c r="ET77" s="154"/>
      <c r="EU77" s="154"/>
      <c r="EV77" s="154"/>
      <c r="EW77" s="154"/>
      <c r="EX77" s="154"/>
      <c r="EY77" s="154"/>
      <c r="EZ77" s="154"/>
      <c r="FA77" s="154"/>
      <c r="FB77" s="154"/>
      <c r="FC77" s="154"/>
      <c r="FD77" s="154"/>
      <c r="FE77" s="154"/>
      <c r="FF77" s="154"/>
      <c r="FG77" s="154"/>
      <c r="FH77" s="154"/>
      <c r="FI77" s="154"/>
      <c r="FJ77" s="154"/>
      <c r="FK77" s="154"/>
      <c r="FL77" s="154"/>
      <c r="FM77" s="154"/>
      <c r="FN77" s="154"/>
      <c r="FO77" s="154"/>
      <c r="FP77" s="154"/>
      <c r="FQ77" s="154"/>
      <c r="FR77" s="154"/>
      <c r="FS77" s="154"/>
      <c r="FT77" s="154"/>
      <c r="FU77" s="154"/>
      <c r="FV77" s="154"/>
      <c r="FW77" s="154"/>
      <c r="FX77" s="154"/>
      <c r="FY77" s="154"/>
      <c r="FZ77" s="154"/>
      <c r="GA77" s="154"/>
      <c r="GB77" s="154"/>
      <c r="GC77" s="154"/>
      <c r="GD77" s="154"/>
      <c r="GE77" s="154"/>
      <c r="GF77" s="154"/>
      <c r="GG77" s="154"/>
      <c r="GH77" s="154"/>
      <c r="GI77" s="154"/>
      <c r="GJ77" s="154"/>
      <c r="GK77" s="154"/>
      <c r="GL77" s="154"/>
      <c r="GM77" s="154"/>
      <c r="GN77" s="154"/>
      <c r="GO77" s="154"/>
      <c r="GP77" s="154"/>
      <c r="GQ77" s="154"/>
      <c r="GR77" s="154"/>
      <c r="GS77" s="154"/>
      <c r="GT77" s="154"/>
      <c r="GU77" s="154"/>
      <c r="GV77" s="154"/>
      <c r="GW77" s="154"/>
      <c r="GX77" s="154"/>
      <c r="GY77" s="154"/>
      <c r="GZ77" s="154"/>
      <c r="HA77" s="154"/>
      <c r="HB77" s="154"/>
      <c r="HC77" s="154"/>
      <c r="HD77" s="154"/>
      <c r="HE77" s="154"/>
      <c r="HF77" s="154"/>
      <c r="HG77" s="154"/>
      <c r="HH77" s="154"/>
      <c r="HI77" s="154"/>
      <c r="HJ77" s="154"/>
      <c r="HK77" s="154"/>
      <c r="HL77" s="154"/>
      <c r="HM77" s="154"/>
      <c r="HN77" s="154"/>
      <c r="HO77" s="154"/>
      <c r="HP77" s="154"/>
      <c r="HQ77" s="154"/>
      <c r="HR77" s="154"/>
      <c r="HS77" s="154"/>
      <c r="HT77" s="154"/>
      <c r="HU77" s="154"/>
      <c r="HV77" s="154"/>
      <c r="HW77" s="154"/>
      <c r="HX77" s="154"/>
      <c r="HY77" s="154"/>
      <c r="HZ77" s="154"/>
      <c r="IA77" s="154"/>
      <c r="IB77" s="154"/>
      <c r="IC77" s="154"/>
      <c r="ID77" s="154"/>
      <c r="IE77" s="154"/>
      <c r="IF77" s="154"/>
      <c r="IG77" s="154"/>
      <c r="IH77" s="154"/>
      <c r="II77" s="154"/>
      <c r="IJ77" s="154"/>
      <c r="IK77" s="154"/>
      <c r="IL77" s="154"/>
      <c r="IM77" s="154"/>
      <c r="IN77" s="154"/>
      <c r="IO77" s="154"/>
      <c r="IP77" s="154"/>
      <c r="IQ77" s="154"/>
      <c r="IR77" s="154"/>
      <c r="IS77" s="154"/>
      <c r="IT77" s="154"/>
      <c r="IU77" s="154"/>
      <c r="IV77" s="154"/>
      <c r="IW77" s="154"/>
      <c r="IX77" s="154"/>
      <c r="IY77" s="154"/>
      <c r="IZ77" s="154"/>
      <c r="JA77" s="154"/>
      <c r="JB77" s="154"/>
      <c r="JC77" s="154"/>
      <c r="JD77" s="154"/>
      <c r="JE77" s="154"/>
      <c r="JF77" s="154"/>
      <c r="JG77" s="154"/>
      <c r="JH77" s="154"/>
      <c r="JI77" s="154"/>
      <c r="JJ77" s="154"/>
      <c r="JK77" s="154"/>
      <c r="JL77" s="154"/>
      <c r="JM77" s="154"/>
      <c r="JN77" s="154"/>
      <c r="JO77" s="154"/>
      <c r="JP77" s="154"/>
      <c r="JQ77" s="154"/>
      <c r="JR77" s="154"/>
      <c r="JS77" s="154"/>
      <c r="JT77" s="154"/>
      <c r="JU77" s="154"/>
      <c r="JV77" s="154"/>
      <c r="JW77" s="154"/>
      <c r="JX77" s="154"/>
      <c r="JY77" s="154"/>
      <c r="JZ77" s="154"/>
      <c r="KA77" s="154"/>
      <c r="KB77" s="154"/>
      <c r="KC77" s="154"/>
      <c r="KD77" s="154"/>
      <c r="KE77" s="154"/>
      <c r="KF77" s="154"/>
      <c r="KG77" s="154"/>
      <c r="KH77" s="154"/>
      <c r="KI77" s="154"/>
      <c r="KJ77" s="154"/>
      <c r="KK77" s="154"/>
      <c r="KL77" s="154"/>
      <c r="KM77" s="154"/>
      <c r="KN77" s="154"/>
      <c r="KO77" s="154"/>
      <c r="KP77" s="154"/>
      <c r="KQ77" s="154"/>
      <c r="KR77" s="154"/>
      <c r="KS77" s="154"/>
      <c r="KT77" s="154"/>
      <c r="KU77" s="154"/>
      <c r="KV77" s="154"/>
      <c r="KW77" s="154"/>
      <c r="KX77" s="154"/>
      <c r="KY77" s="154"/>
      <c r="KZ77" s="154"/>
      <c r="LA77" s="154"/>
      <c r="LB77" s="154"/>
      <c r="LC77" s="154"/>
      <c r="LD77" s="154"/>
      <c r="LE77" s="154"/>
      <c r="LF77" s="154"/>
      <c r="LG77" s="154"/>
      <c r="LH77" s="154"/>
      <c r="LI77" s="154"/>
      <c r="LJ77" s="154"/>
      <c r="LK77" s="154"/>
      <c r="LL77" s="154"/>
      <c r="LM77" s="154"/>
      <c r="LN77" s="154"/>
      <c r="LO77" s="154"/>
      <c r="LP77" s="154"/>
      <c r="LQ77" s="154"/>
      <c r="LR77" s="154"/>
      <c r="LS77" s="154"/>
      <c r="LT77" s="154"/>
      <c r="LU77" s="154"/>
      <c r="LV77" s="154"/>
      <c r="LW77" s="154"/>
      <c r="LX77" s="154"/>
      <c r="LY77" s="154"/>
      <c r="LZ77" s="154"/>
      <c r="MA77" s="154"/>
      <c r="MB77" s="154"/>
      <c r="MC77" s="154"/>
      <c r="MD77" s="154"/>
      <c r="ME77" s="154"/>
      <c r="MF77" s="154"/>
      <c r="MG77" s="154"/>
      <c r="MH77" s="154"/>
      <c r="MI77" s="154"/>
      <c r="MJ77" s="154"/>
      <c r="MK77" s="154"/>
      <c r="ML77" s="154"/>
      <c r="MM77" s="154"/>
      <c r="MN77" s="154"/>
      <c r="MO77" s="154"/>
      <c r="MP77" s="154"/>
      <c r="MQ77" s="154"/>
      <c r="MR77" s="154"/>
      <c r="MS77" s="154"/>
      <c r="MT77" s="154"/>
      <c r="MU77" s="154"/>
      <c r="MV77" s="154"/>
      <c r="MW77" s="154"/>
      <c r="MX77" s="154"/>
      <c r="MY77" s="154"/>
      <c r="MZ77" s="154"/>
      <c r="NA77" s="154"/>
      <c r="NB77" s="154"/>
      <c r="NC77" s="154"/>
      <c r="ND77" s="154"/>
      <c r="NE77" s="154"/>
      <c r="NF77" s="154"/>
      <c r="NG77" s="154"/>
      <c r="NH77" s="154"/>
      <c r="NI77" s="154"/>
      <c r="NJ77" s="154"/>
      <c r="NK77" s="154"/>
      <c r="NL77" s="154"/>
      <c r="NM77" s="154"/>
      <c r="NN77" s="154"/>
      <c r="NO77" s="154"/>
      <c r="NP77" s="154"/>
      <c r="NQ77" s="154"/>
      <c r="NR77" s="154"/>
      <c r="NS77" s="154"/>
      <c r="NT77" s="154"/>
      <c r="NU77" s="154"/>
      <c r="NV77" s="154"/>
      <c r="NW77" s="154"/>
      <c r="NX77" s="154"/>
      <c r="NY77" s="154"/>
      <c r="NZ77" s="154"/>
      <c r="OA77" s="154"/>
      <c r="OB77" s="154"/>
      <c r="OC77" s="154"/>
      <c r="OD77" s="154"/>
      <c r="OE77" s="154"/>
      <c r="OF77" s="154"/>
      <c r="OG77" s="154"/>
      <c r="OH77" s="154"/>
      <c r="OI77" s="154"/>
      <c r="OJ77" s="154"/>
      <c r="OK77" s="154"/>
      <c r="OL77" s="154"/>
      <c r="OM77" s="154"/>
      <c r="ON77" s="154"/>
      <c r="OO77" s="154"/>
      <c r="OP77" s="154"/>
      <c r="OQ77" s="154"/>
      <c r="OR77" s="154"/>
      <c r="OS77" s="154"/>
      <c r="OT77" s="154"/>
      <c r="OU77" s="154"/>
      <c r="OV77" s="154"/>
      <c r="OW77" s="154"/>
      <c r="OX77" s="154"/>
      <c r="OY77" s="154"/>
      <c r="OZ77" s="154"/>
      <c r="PA77" s="154"/>
      <c r="PB77" s="154"/>
      <c r="PC77" s="154"/>
      <c r="PD77" s="154"/>
      <c r="PE77" s="154"/>
      <c r="PF77" s="154"/>
      <c r="PG77" s="154"/>
      <c r="PH77" s="154"/>
      <c r="PI77" s="154"/>
      <c r="PJ77" s="154"/>
      <c r="PK77" s="154"/>
      <c r="PL77" s="154"/>
      <c r="PM77" s="154"/>
      <c r="PN77" s="154"/>
      <c r="PO77" s="154"/>
      <c r="PP77" s="154"/>
      <c r="PQ77" s="154"/>
      <c r="PR77" s="154"/>
      <c r="PS77" s="154"/>
      <c r="PT77" s="154"/>
      <c r="PU77" s="154"/>
      <c r="PV77" s="154"/>
      <c r="PW77" s="154"/>
      <c r="PX77" s="154"/>
      <c r="PY77" s="154"/>
      <c r="PZ77" s="154"/>
      <c r="QA77" s="154"/>
      <c r="QB77" s="154"/>
      <c r="QC77" s="154"/>
      <c r="QD77" s="154"/>
      <c r="QE77" s="154"/>
      <c r="QF77" s="154"/>
      <c r="QG77" s="154"/>
      <c r="QH77" s="154"/>
      <c r="QI77" s="154"/>
      <c r="QJ77" s="154"/>
      <c r="QK77" s="154"/>
      <c r="QL77" s="154"/>
      <c r="QM77" s="154"/>
      <c r="QN77" s="154"/>
      <c r="QO77" s="154"/>
      <c r="QP77" s="154"/>
      <c r="QQ77" s="154"/>
      <c r="QR77" s="154"/>
      <c r="QS77" s="154"/>
      <c r="QT77" s="154"/>
      <c r="QU77" s="154"/>
      <c r="QV77" s="154"/>
      <c r="QW77" s="154"/>
      <c r="QX77" s="154"/>
      <c r="QY77" s="154"/>
      <c r="QZ77" s="154"/>
      <c r="RA77" s="154"/>
      <c r="RB77" s="154"/>
      <c r="RC77" s="154"/>
      <c r="RD77" s="154"/>
      <c r="RE77" s="154"/>
      <c r="RF77" s="154"/>
      <c r="RG77" s="154"/>
      <c r="RH77" s="154"/>
      <c r="RI77" s="154"/>
      <c r="RJ77" s="154"/>
      <c r="RK77" s="154"/>
      <c r="RL77" s="154"/>
      <c r="RM77" s="154"/>
      <c r="RN77" s="154"/>
      <c r="RO77" s="154"/>
      <c r="RP77" s="154"/>
      <c r="RQ77" s="154"/>
      <c r="RR77" s="154"/>
      <c r="RS77" s="154"/>
      <c r="RT77" s="154"/>
      <c r="RU77" s="154"/>
      <c r="RV77" s="154"/>
      <c r="RW77" s="154"/>
      <c r="RX77" s="154"/>
      <c r="RY77" s="154"/>
      <c r="RZ77" s="154"/>
      <c r="SA77" s="154"/>
      <c r="SB77" s="154"/>
      <c r="SC77" s="154"/>
      <c r="SD77" s="154"/>
      <c r="SE77" s="154"/>
      <c r="SF77" s="154"/>
      <c r="SG77" s="154"/>
      <c r="SH77" s="154"/>
      <c r="SI77" s="154"/>
      <c r="SJ77" s="154"/>
      <c r="SK77" s="154"/>
      <c r="SL77" s="154"/>
      <c r="SM77" s="154"/>
      <c r="SN77" s="154"/>
      <c r="SO77" s="154"/>
      <c r="SP77" s="154"/>
      <c r="SQ77" s="154"/>
      <c r="SR77" s="154"/>
      <c r="SS77" s="154"/>
      <c r="ST77" s="154"/>
      <c r="SU77" s="154"/>
      <c r="SV77" s="154"/>
      <c r="SW77" s="154"/>
      <c r="SX77" s="154"/>
      <c r="SY77" s="154"/>
      <c r="SZ77" s="154"/>
    </row>
    <row r="78" spans="3:520" ht="15" hidden="1" customHeight="1" outlineLevel="1" x14ac:dyDescent="0.35">
      <c r="C78" s="155" t="s">
        <v>80</v>
      </c>
      <c r="D78" s="140" t="s">
        <v>81</v>
      </c>
      <c r="E78" s="140" t="s">
        <v>4</v>
      </c>
      <c r="F78" s="153">
        <f t="shared" ref="F78:AK78" ca="1" si="437">IF(F4&lt;&gt;"",IF(SUM(F63:F70)&lt;0,SUM(F63:F70),0),"")</f>
        <v>0</v>
      </c>
      <c r="G78" s="153">
        <f t="shared" ca="1" si="437"/>
        <v>0</v>
      </c>
      <c r="H78" s="153">
        <f t="shared" ca="1" si="437"/>
        <v>0</v>
      </c>
      <c r="I78" s="153">
        <f t="shared" ca="1" si="437"/>
        <v>0</v>
      </c>
      <c r="J78" s="153">
        <f t="shared" ca="1" si="437"/>
        <v>0</v>
      </c>
      <c r="K78" s="153">
        <f t="shared" ca="1" si="437"/>
        <v>0</v>
      </c>
      <c r="L78" s="153">
        <f t="shared" ca="1" si="437"/>
        <v>0</v>
      </c>
      <c r="M78" s="153">
        <f t="shared" ca="1" si="437"/>
        <v>0</v>
      </c>
      <c r="N78" s="153">
        <f t="shared" ca="1" si="437"/>
        <v>0</v>
      </c>
      <c r="O78" s="153">
        <f t="shared" ca="1" si="437"/>
        <v>0</v>
      </c>
      <c r="P78" s="153">
        <f t="shared" ca="1" si="437"/>
        <v>0</v>
      </c>
      <c r="Q78" s="153">
        <f t="shared" ca="1" si="437"/>
        <v>0</v>
      </c>
      <c r="R78" s="153">
        <f t="shared" ca="1" si="437"/>
        <v>0</v>
      </c>
      <c r="S78" s="153">
        <f t="shared" ca="1" si="437"/>
        <v>0</v>
      </c>
      <c r="T78" s="153">
        <f t="shared" ca="1" si="437"/>
        <v>0</v>
      </c>
      <c r="U78" s="153">
        <f t="shared" ca="1" si="437"/>
        <v>0</v>
      </c>
      <c r="V78" s="153">
        <f t="shared" ca="1" si="437"/>
        <v>0</v>
      </c>
      <c r="W78" s="153">
        <f t="shared" ca="1" si="437"/>
        <v>0</v>
      </c>
      <c r="X78" s="153">
        <f t="shared" ca="1" si="437"/>
        <v>0</v>
      </c>
      <c r="Y78" s="153">
        <f t="shared" ca="1" si="437"/>
        <v>0</v>
      </c>
      <c r="Z78" s="153">
        <f t="shared" ca="1" si="437"/>
        <v>0</v>
      </c>
      <c r="AA78" s="153">
        <f t="shared" ca="1" si="437"/>
        <v>0</v>
      </c>
      <c r="AB78" s="153">
        <f t="shared" ca="1" si="437"/>
        <v>0</v>
      </c>
      <c r="AC78" s="153">
        <f t="shared" ca="1" si="437"/>
        <v>0</v>
      </c>
      <c r="AD78" s="153">
        <f t="shared" ca="1" si="437"/>
        <v>0</v>
      </c>
      <c r="AE78" s="153">
        <f t="shared" ca="1" si="437"/>
        <v>0</v>
      </c>
      <c r="AF78" s="153">
        <f t="shared" ca="1" si="437"/>
        <v>0</v>
      </c>
      <c r="AG78" s="153">
        <f t="shared" ca="1" si="437"/>
        <v>0</v>
      </c>
      <c r="AH78" s="153">
        <f t="shared" ca="1" si="437"/>
        <v>0</v>
      </c>
      <c r="AI78" s="153">
        <f t="shared" ca="1" si="437"/>
        <v>0</v>
      </c>
      <c r="AJ78" s="153">
        <f t="shared" ca="1" si="437"/>
        <v>0</v>
      </c>
      <c r="AK78" s="153">
        <f t="shared" ca="1" si="437"/>
        <v>0</v>
      </c>
      <c r="AL78" s="153">
        <f t="shared" ref="AL78:BQ78" ca="1" si="438">IF(AL4&lt;&gt;"",IF(SUM(AL63:AL70)&lt;0,SUM(AL63:AL70),0),"")</f>
        <v>0</v>
      </c>
      <c r="AM78" s="153" t="str">
        <f t="shared" si="438"/>
        <v/>
      </c>
      <c r="AN78" s="153" t="str">
        <f t="shared" si="438"/>
        <v/>
      </c>
      <c r="AO78" s="153" t="str">
        <f t="shared" si="438"/>
        <v/>
      </c>
      <c r="AP78" s="153" t="str">
        <f t="shared" si="438"/>
        <v/>
      </c>
      <c r="AQ78" s="153" t="str">
        <f t="shared" si="438"/>
        <v/>
      </c>
      <c r="AR78" s="153" t="str">
        <f t="shared" si="438"/>
        <v/>
      </c>
      <c r="AS78" s="153" t="str">
        <f t="shared" si="438"/>
        <v/>
      </c>
      <c r="AT78" s="153" t="str">
        <f t="shared" si="438"/>
        <v/>
      </c>
      <c r="AU78" s="153" t="str">
        <f t="shared" si="438"/>
        <v/>
      </c>
      <c r="AV78" s="153" t="str">
        <f t="shared" si="438"/>
        <v/>
      </c>
      <c r="AW78" s="153" t="str">
        <f t="shared" si="438"/>
        <v/>
      </c>
      <c r="AX78" s="153" t="str">
        <f t="shared" si="438"/>
        <v/>
      </c>
      <c r="AY78" s="153" t="str">
        <f t="shared" si="438"/>
        <v/>
      </c>
      <c r="AZ78" s="153" t="str">
        <f t="shared" si="438"/>
        <v/>
      </c>
      <c r="BA78" s="153" t="str">
        <f t="shared" si="438"/>
        <v/>
      </c>
      <c r="BB78" s="153" t="str">
        <f t="shared" si="438"/>
        <v/>
      </c>
      <c r="BC78" s="153" t="str">
        <f t="shared" si="438"/>
        <v/>
      </c>
      <c r="BD78" s="153" t="str">
        <f t="shared" si="438"/>
        <v/>
      </c>
      <c r="BE78" s="153" t="str">
        <f t="shared" si="438"/>
        <v/>
      </c>
      <c r="BF78" s="153" t="str">
        <f t="shared" si="438"/>
        <v/>
      </c>
      <c r="BG78" s="153" t="str">
        <f t="shared" si="438"/>
        <v/>
      </c>
      <c r="BH78" s="153" t="str">
        <f t="shared" si="438"/>
        <v/>
      </c>
      <c r="BI78" s="153" t="str">
        <f t="shared" si="438"/>
        <v/>
      </c>
      <c r="BJ78" s="153" t="str">
        <f t="shared" si="438"/>
        <v/>
      </c>
      <c r="BK78" s="153" t="str">
        <f t="shared" si="438"/>
        <v/>
      </c>
      <c r="BL78" s="153" t="str">
        <f t="shared" si="438"/>
        <v/>
      </c>
      <c r="BM78" s="153" t="str">
        <f t="shared" si="438"/>
        <v/>
      </c>
      <c r="BN78" s="153" t="str">
        <f t="shared" si="438"/>
        <v/>
      </c>
      <c r="BO78" s="153" t="str">
        <f t="shared" si="438"/>
        <v/>
      </c>
      <c r="BP78" s="153" t="str">
        <f t="shared" si="438"/>
        <v/>
      </c>
      <c r="BQ78" s="153" t="str">
        <f t="shared" si="438"/>
        <v/>
      </c>
      <c r="BR78" s="153" t="str">
        <f t="shared" ref="BR78:DB78" si="439">IF(BR4&lt;&gt;"",IF(SUM(BR63:BR70)&lt;0,SUM(BR63:BR70),0),"")</f>
        <v/>
      </c>
      <c r="BS78" s="153" t="str">
        <f t="shared" si="439"/>
        <v/>
      </c>
      <c r="BT78" s="153" t="str">
        <f t="shared" si="439"/>
        <v/>
      </c>
      <c r="BU78" s="153" t="str">
        <f t="shared" si="439"/>
        <v/>
      </c>
      <c r="BV78" s="153" t="str">
        <f t="shared" si="439"/>
        <v/>
      </c>
      <c r="BW78" s="153" t="str">
        <f t="shared" si="439"/>
        <v/>
      </c>
      <c r="BX78" s="153" t="str">
        <f t="shared" si="439"/>
        <v/>
      </c>
      <c r="BY78" s="153" t="str">
        <f t="shared" si="439"/>
        <v/>
      </c>
      <c r="BZ78" s="153" t="str">
        <f t="shared" si="439"/>
        <v/>
      </c>
      <c r="CA78" s="153" t="str">
        <f t="shared" si="439"/>
        <v/>
      </c>
      <c r="CB78" s="153" t="str">
        <f t="shared" si="439"/>
        <v/>
      </c>
      <c r="CC78" s="153" t="str">
        <f t="shared" si="439"/>
        <v/>
      </c>
      <c r="CD78" s="153" t="str">
        <f t="shared" si="439"/>
        <v/>
      </c>
      <c r="CE78" s="153" t="str">
        <f t="shared" si="439"/>
        <v/>
      </c>
      <c r="CF78" s="153" t="str">
        <f t="shared" si="439"/>
        <v/>
      </c>
      <c r="CG78" s="153" t="str">
        <f t="shared" si="439"/>
        <v/>
      </c>
      <c r="CH78" s="153" t="str">
        <f t="shared" si="439"/>
        <v/>
      </c>
      <c r="CI78" s="153" t="str">
        <f t="shared" si="439"/>
        <v/>
      </c>
      <c r="CJ78" s="153" t="str">
        <f t="shared" si="439"/>
        <v/>
      </c>
      <c r="CK78" s="153" t="str">
        <f t="shared" si="439"/>
        <v/>
      </c>
      <c r="CL78" s="153" t="str">
        <f t="shared" si="439"/>
        <v/>
      </c>
      <c r="CM78" s="153" t="str">
        <f t="shared" si="439"/>
        <v/>
      </c>
      <c r="CN78" s="153" t="str">
        <f t="shared" si="439"/>
        <v/>
      </c>
      <c r="CO78" s="153" t="str">
        <f t="shared" si="439"/>
        <v/>
      </c>
      <c r="CP78" s="153" t="str">
        <f t="shared" si="439"/>
        <v/>
      </c>
      <c r="CQ78" s="153" t="str">
        <f t="shared" si="439"/>
        <v/>
      </c>
      <c r="CR78" s="153" t="str">
        <f t="shared" si="439"/>
        <v/>
      </c>
      <c r="CS78" s="153" t="str">
        <f t="shared" si="439"/>
        <v/>
      </c>
      <c r="CT78" s="153" t="str">
        <f t="shared" si="439"/>
        <v/>
      </c>
      <c r="CU78" s="153" t="str">
        <f t="shared" si="439"/>
        <v/>
      </c>
      <c r="CV78" s="153" t="str">
        <f t="shared" si="439"/>
        <v/>
      </c>
      <c r="CW78" s="153" t="str">
        <f t="shared" si="439"/>
        <v/>
      </c>
      <c r="CX78" s="153" t="str">
        <f t="shared" si="439"/>
        <v/>
      </c>
      <c r="CY78" s="153" t="str">
        <f t="shared" si="439"/>
        <v/>
      </c>
      <c r="CZ78" s="153" t="str">
        <f t="shared" si="439"/>
        <v/>
      </c>
      <c r="DA78" s="153" t="str">
        <f t="shared" si="439"/>
        <v/>
      </c>
      <c r="DB78" s="153" t="str">
        <f t="shared" si="439"/>
        <v/>
      </c>
      <c r="DC78" s="154"/>
      <c r="DD78" s="154"/>
      <c r="DE78" s="154"/>
      <c r="DF78" s="154"/>
      <c r="DG78" s="154"/>
      <c r="DH78" s="154"/>
      <c r="DI78" s="154"/>
      <c r="DJ78" s="154"/>
      <c r="DK78" s="154"/>
      <c r="DL78" s="154"/>
      <c r="DM78" s="154"/>
      <c r="DN78" s="154"/>
      <c r="DO78" s="154"/>
      <c r="DP78" s="154"/>
      <c r="DQ78" s="154"/>
      <c r="DR78" s="154"/>
      <c r="DS78" s="154"/>
      <c r="DT78" s="154"/>
      <c r="DU78" s="154"/>
      <c r="DV78" s="154"/>
      <c r="DW78" s="154"/>
      <c r="DX78" s="154"/>
      <c r="DY78" s="154"/>
      <c r="DZ78" s="154"/>
      <c r="EA78" s="154"/>
      <c r="EB78" s="154"/>
      <c r="EC78" s="154"/>
      <c r="ED78" s="154"/>
      <c r="EE78" s="154"/>
      <c r="EF78" s="154"/>
      <c r="EG78" s="154"/>
      <c r="EH78" s="154"/>
      <c r="EI78" s="154"/>
      <c r="EJ78" s="154"/>
      <c r="EK78" s="154"/>
      <c r="EL78" s="154"/>
      <c r="EM78" s="154"/>
      <c r="EN78" s="154"/>
      <c r="EO78" s="154"/>
      <c r="EP78" s="154"/>
      <c r="EQ78" s="154"/>
      <c r="ER78" s="154"/>
      <c r="ES78" s="154"/>
      <c r="ET78" s="154"/>
      <c r="EU78" s="154"/>
      <c r="EV78" s="154"/>
      <c r="EW78" s="154"/>
      <c r="EX78" s="154"/>
      <c r="EY78" s="154"/>
      <c r="EZ78" s="154"/>
      <c r="FA78" s="154"/>
      <c r="FB78" s="154"/>
      <c r="FC78" s="154"/>
      <c r="FD78" s="154"/>
      <c r="FE78" s="154"/>
      <c r="FF78" s="154"/>
      <c r="FG78" s="154"/>
      <c r="FH78" s="154"/>
      <c r="FI78" s="154"/>
      <c r="FJ78" s="154"/>
      <c r="FK78" s="154"/>
      <c r="FL78" s="154"/>
      <c r="FM78" s="154"/>
      <c r="FN78" s="154"/>
      <c r="FO78" s="154"/>
      <c r="FP78" s="154"/>
      <c r="FQ78" s="154"/>
      <c r="FR78" s="154"/>
      <c r="FS78" s="154"/>
      <c r="FT78" s="154"/>
      <c r="FU78" s="154"/>
      <c r="FV78" s="154"/>
      <c r="FW78" s="154"/>
      <c r="FX78" s="154"/>
      <c r="FY78" s="154"/>
      <c r="FZ78" s="154"/>
      <c r="GA78" s="154"/>
      <c r="GB78" s="154"/>
      <c r="GC78" s="154"/>
      <c r="GD78" s="154"/>
      <c r="GE78" s="154"/>
      <c r="GF78" s="154"/>
      <c r="GG78" s="154"/>
      <c r="GH78" s="154"/>
      <c r="GI78" s="154"/>
      <c r="GJ78" s="154"/>
      <c r="GK78" s="154"/>
      <c r="GL78" s="154"/>
      <c r="GM78" s="154"/>
      <c r="GN78" s="154"/>
      <c r="GO78" s="154"/>
      <c r="GP78" s="154"/>
      <c r="GQ78" s="154"/>
      <c r="GR78" s="154"/>
      <c r="GS78" s="154"/>
      <c r="GT78" s="154"/>
      <c r="GU78" s="154"/>
      <c r="GV78" s="154"/>
      <c r="GW78" s="154"/>
      <c r="GX78" s="154"/>
      <c r="GY78" s="154"/>
      <c r="GZ78" s="154"/>
      <c r="HA78" s="154"/>
      <c r="HB78" s="154"/>
      <c r="HC78" s="154"/>
      <c r="HD78" s="154"/>
      <c r="HE78" s="154"/>
      <c r="HF78" s="154"/>
      <c r="HG78" s="154"/>
      <c r="HH78" s="154"/>
      <c r="HI78" s="154"/>
      <c r="HJ78" s="154"/>
      <c r="HK78" s="154"/>
      <c r="HL78" s="154"/>
      <c r="HM78" s="154"/>
      <c r="HN78" s="154"/>
      <c r="HO78" s="154"/>
      <c r="HP78" s="154"/>
      <c r="HQ78" s="154"/>
      <c r="HR78" s="154"/>
      <c r="HS78" s="154"/>
      <c r="HT78" s="154"/>
      <c r="HU78" s="154"/>
      <c r="HV78" s="154"/>
      <c r="HW78" s="154"/>
      <c r="HX78" s="154"/>
      <c r="HY78" s="154"/>
      <c r="HZ78" s="154"/>
      <c r="IA78" s="154"/>
      <c r="IB78" s="154"/>
      <c r="IC78" s="154"/>
      <c r="ID78" s="154"/>
      <c r="IE78" s="154"/>
      <c r="IF78" s="154"/>
      <c r="IG78" s="154"/>
      <c r="IH78" s="154"/>
      <c r="II78" s="154"/>
      <c r="IJ78" s="154"/>
      <c r="IK78" s="154"/>
      <c r="IL78" s="154"/>
      <c r="IM78" s="154"/>
      <c r="IN78" s="154"/>
      <c r="IO78" s="154"/>
      <c r="IP78" s="154"/>
      <c r="IQ78" s="154"/>
      <c r="IR78" s="154"/>
      <c r="IS78" s="154"/>
      <c r="IT78" s="154"/>
      <c r="IU78" s="154"/>
      <c r="IV78" s="154"/>
      <c r="IW78" s="154"/>
      <c r="IX78" s="154"/>
      <c r="IY78" s="154"/>
      <c r="IZ78" s="154"/>
      <c r="JA78" s="154"/>
      <c r="JB78" s="154"/>
      <c r="JC78" s="154"/>
      <c r="JD78" s="154"/>
      <c r="JE78" s="154"/>
      <c r="JF78" s="154"/>
      <c r="JG78" s="154"/>
      <c r="JH78" s="154"/>
      <c r="JI78" s="154"/>
      <c r="JJ78" s="154"/>
      <c r="JK78" s="154"/>
      <c r="JL78" s="154"/>
      <c r="JM78" s="154"/>
      <c r="JN78" s="154"/>
      <c r="JO78" s="154"/>
      <c r="JP78" s="154"/>
      <c r="JQ78" s="154"/>
      <c r="JR78" s="154"/>
      <c r="JS78" s="154"/>
      <c r="JT78" s="154"/>
      <c r="JU78" s="154"/>
      <c r="JV78" s="154"/>
      <c r="JW78" s="154"/>
      <c r="JX78" s="154"/>
      <c r="JY78" s="154"/>
      <c r="JZ78" s="154"/>
      <c r="KA78" s="154"/>
      <c r="KB78" s="154"/>
      <c r="KC78" s="154"/>
      <c r="KD78" s="154"/>
      <c r="KE78" s="154"/>
      <c r="KF78" s="154"/>
      <c r="KG78" s="154"/>
      <c r="KH78" s="154"/>
      <c r="KI78" s="154"/>
      <c r="KJ78" s="154"/>
      <c r="KK78" s="154"/>
      <c r="KL78" s="154"/>
      <c r="KM78" s="154"/>
      <c r="KN78" s="154"/>
      <c r="KO78" s="154"/>
      <c r="KP78" s="154"/>
      <c r="KQ78" s="154"/>
      <c r="KR78" s="154"/>
      <c r="KS78" s="154"/>
      <c r="KT78" s="154"/>
      <c r="KU78" s="154"/>
      <c r="KV78" s="154"/>
      <c r="KW78" s="154"/>
      <c r="KX78" s="154"/>
      <c r="KY78" s="154"/>
      <c r="KZ78" s="154"/>
      <c r="LA78" s="154"/>
      <c r="LB78" s="154"/>
      <c r="LC78" s="154"/>
      <c r="LD78" s="154"/>
      <c r="LE78" s="154"/>
      <c r="LF78" s="154"/>
      <c r="LG78" s="154"/>
      <c r="LH78" s="154"/>
      <c r="LI78" s="154"/>
      <c r="LJ78" s="154"/>
      <c r="LK78" s="154"/>
      <c r="LL78" s="154"/>
      <c r="LM78" s="154"/>
      <c r="LN78" s="154"/>
      <c r="LO78" s="154"/>
      <c r="LP78" s="154"/>
      <c r="LQ78" s="154"/>
      <c r="LR78" s="154"/>
      <c r="LS78" s="154"/>
      <c r="LT78" s="154"/>
      <c r="LU78" s="154"/>
      <c r="LV78" s="154"/>
      <c r="LW78" s="154"/>
      <c r="LX78" s="154"/>
      <c r="LY78" s="154"/>
      <c r="LZ78" s="154"/>
      <c r="MA78" s="154"/>
      <c r="MB78" s="154"/>
      <c r="MC78" s="154"/>
      <c r="MD78" s="154"/>
      <c r="ME78" s="154"/>
      <c r="MF78" s="154"/>
      <c r="MG78" s="154"/>
      <c r="MH78" s="154"/>
      <c r="MI78" s="154"/>
      <c r="MJ78" s="154"/>
      <c r="MK78" s="154"/>
      <c r="ML78" s="154"/>
      <c r="MM78" s="154"/>
      <c r="MN78" s="154"/>
      <c r="MO78" s="154"/>
      <c r="MP78" s="154"/>
      <c r="MQ78" s="154"/>
      <c r="MR78" s="154"/>
      <c r="MS78" s="154"/>
      <c r="MT78" s="154"/>
      <c r="MU78" s="154"/>
      <c r="MV78" s="154"/>
      <c r="MW78" s="154"/>
      <c r="MX78" s="154"/>
      <c r="MY78" s="154"/>
      <c r="MZ78" s="154"/>
      <c r="NA78" s="154"/>
      <c r="NB78" s="154"/>
      <c r="NC78" s="154"/>
      <c r="ND78" s="154"/>
      <c r="NE78" s="154"/>
      <c r="NF78" s="154"/>
      <c r="NG78" s="154"/>
      <c r="NH78" s="154"/>
      <c r="NI78" s="154"/>
      <c r="NJ78" s="154"/>
      <c r="NK78" s="154"/>
      <c r="NL78" s="154"/>
      <c r="NM78" s="154"/>
      <c r="NN78" s="154"/>
      <c r="NO78" s="154"/>
      <c r="NP78" s="154"/>
      <c r="NQ78" s="154"/>
      <c r="NR78" s="154"/>
      <c r="NS78" s="154"/>
      <c r="NT78" s="154"/>
      <c r="NU78" s="154"/>
      <c r="NV78" s="154"/>
      <c r="NW78" s="154"/>
      <c r="NX78" s="154"/>
      <c r="NY78" s="154"/>
      <c r="NZ78" s="154"/>
      <c r="OA78" s="154"/>
      <c r="OB78" s="154"/>
      <c r="OC78" s="154"/>
      <c r="OD78" s="154"/>
      <c r="OE78" s="154"/>
      <c r="OF78" s="154"/>
      <c r="OG78" s="154"/>
      <c r="OH78" s="154"/>
      <c r="OI78" s="154"/>
      <c r="OJ78" s="154"/>
      <c r="OK78" s="154"/>
      <c r="OL78" s="154"/>
      <c r="OM78" s="154"/>
      <c r="ON78" s="154"/>
      <c r="OO78" s="154"/>
      <c r="OP78" s="154"/>
      <c r="OQ78" s="154"/>
      <c r="OR78" s="154"/>
      <c r="OS78" s="154"/>
      <c r="OT78" s="154"/>
      <c r="OU78" s="154"/>
      <c r="OV78" s="154"/>
      <c r="OW78" s="154"/>
      <c r="OX78" s="154"/>
      <c r="OY78" s="154"/>
      <c r="OZ78" s="154"/>
      <c r="PA78" s="154"/>
      <c r="PB78" s="154"/>
      <c r="PC78" s="154"/>
      <c r="PD78" s="154"/>
      <c r="PE78" s="154"/>
      <c r="PF78" s="154"/>
      <c r="PG78" s="154"/>
      <c r="PH78" s="154"/>
      <c r="PI78" s="154"/>
      <c r="PJ78" s="154"/>
      <c r="PK78" s="154"/>
      <c r="PL78" s="154"/>
      <c r="PM78" s="154"/>
      <c r="PN78" s="154"/>
      <c r="PO78" s="154"/>
      <c r="PP78" s="154"/>
      <c r="PQ78" s="154"/>
      <c r="PR78" s="154"/>
      <c r="PS78" s="154"/>
      <c r="PT78" s="154"/>
      <c r="PU78" s="154"/>
      <c r="PV78" s="154"/>
      <c r="PW78" s="154"/>
      <c r="PX78" s="154"/>
      <c r="PY78" s="154"/>
      <c r="PZ78" s="154"/>
      <c r="QA78" s="154"/>
      <c r="QB78" s="154"/>
      <c r="QC78" s="154"/>
      <c r="QD78" s="154"/>
      <c r="QE78" s="154"/>
      <c r="QF78" s="154"/>
      <c r="QG78" s="154"/>
      <c r="QH78" s="154"/>
      <c r="QI78" s="154"/>
      <c r="QJ78" s="154"/>
      <c r="QK78" s="154"/>
      <c r="QL78" s="154"/>
      <c r="QM78" s="154"/>
      <c r="QN78" s="154"/>
      <c r="QO78" s="154"/>
      <c r="QP78" s="154"/>
      <c r="QQ78" s="154"/>
      <c r="QR78" s="154"/>
      <c r="QS78" s="154"/>
      <c r="QT78" s="154"/>
      <c r="QU78" s="154"/>
      <c r="QV78" s="154"/>
      <c r="QW78" s="154"/>
      <c r="QX78" s="154"/>
      <c r="QY78" s="154"/>
      <c r="QZ78" s="154"/>
      <c r="RA78" s="154"/>
      <c r="RB78" s="154"/>
      <c r="RC78" s="154"/>
      <c r="RD78" s="154"/>
      <c r="RE78" s="154"/>
      <c r="RF78" s="154"/>
      <c r="RG78" s="154"/>
      <c r="RH78" s="154"/>
      <c r="RI78" s="154"/>
      <c r="RJ78" s="154"/>
      <c r="RK78" s="154"/>
      <c r="RL78" s="154"/>
      <c r="RM78" s="154"/>
      <c r="RN78" s="154"/>
      <c r="RO78" s="154"/>
      <c r="RP78" s="154"/>
      <c r="RQ78" s="154"/>
      <c r="RR78" s="154"/>
      <c r="RS78" s="154"/>
      <c r="RT78" s="154"/>
      <c r="RU78" s="154"/>
      <c r="RV78" s="154"/>
      <c r="RW78" s="154"/>
      <c r="RX78" s="154"/>
      <c r="RY78" s="154"/>
      <c r="RZ78" s="154"/>
      <c r="SA78" s="154"/>
      <c r="SB78" s="154"/>
      <c r="SC78" s="154"/>
      <c r="SD78" s="154"/>
      <c r="SE78" s="154"/>
      <c r="SF78" s="154"/>
      <c r="SG78" s="154"/>
      <c r="SH78" s="154"/>
      <c r="SI78" s="154"/>
      <c r="SJ78" s="154"/>
      <c r="SK78" s="154"/>
      <c r="SL78" s="154"/>
      <c r="SM78" s="154"/>
      <c r="SN78" s="154"/>
      <c r="SO78" s="154"/>
      <c r="SP78" s="154"/>
      <c r="SQ78" s="154"/>
      <c r="SR78" s="154"/>
      <c r="SS78" s="154"/>
      <c r="ST78" s="154"/>
      <c r="SU78" s="154"/>
      <c r="SV78" s="154"/>
      <c r="SW78" s="154"/>
      <c r="SX78" s="154"/>
      <c r="SY78" s="154"/>
      <c r="SZ78" s="154"/>
    </row>
    <row r="79" spans="3:520" ht="15" hidden="1" customHeight="1" outlineLevel="1" x14ac:dyDescent="0.35">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c r="BF79" s="153"/>
      <c r="BG79" s="153"/>
      <c r="BH79" s="153"/>
      <c r="BI79" s="153"/>
      <c r="BJ79" s="153"/>
      <c r="BK79" s="153"/>
      <c r="BL79" s="153"/>
      <c r="BM79" s="153"/>
      <c r="BN79" s="153"/>
      <c r="BO79" s="153"/>
      <c r="BP79" s="153"/>
      <c r="BQ79" s="153"/>
      <c r="BR79" s="153"/>
      <c r="BS79" s="153"/>
      <c r="BT79" s="153"/>
      <c r="BU79" s="153"/>
      <c r="BV79" s="153"/>
      <c r="BW79" s="153"/>
      <c r="BX79" s="153"/>
      <c r="BY79" s="153"/>
      <c r="BZ79" s="153"/>
      <c r="CA79" s="153"/>
      <c r="CB79" s="153"/>
      <c r="CC79" s="153"/>
      <c r="CD79" s="153"/>
      <c r="CE79" s="153"/>
      <c r="CF79" s="153"/>
      <c r="CG79" s="153"/>
      <c r="CH79" s="153"/>
      <c r="CI79" s="153"/>
      <c r="CJ79" s="153"/>
      <c r="CK79" s="153"/>
      <c r="CL79" s="153"/>
      <c r="CM79" s="153"/>
      <c r="CN79" s="153"/>
      <c r="CO79" s="153"/>
      <c r="CP79" s="153"/>
      <c r="CQ79" s="153"/>
      <c r="CR79" s="153"/>
      <c r="CS79" s="153"/>
      <c r="CT79" s="153"/>
      <c r="CU79" s="153"/>
      <c r="CV79" s="153"/>
      <c r="CW79" s="153"/>
      <c r="CX79" s="153"/>
      <c r="CY79" s="153"/>
      <c r="CZ79" s="153"/>
      <c r="DA79" s="153"/>
      <c r="DB79" s="153"/>
      <c r="DC79" s="154"/>
      <c r="DD79" s="154"/>
      <c r="DE79" s="154"/>
      <c r="DF79" s="154"/>
      <c r="DG79" s="154"/>
      <c r="DH79" s="154"/>
      <c r="DI79" s="154"/>
      <c r="DJ79" s="154"/>
      <c r="DK79" s="154"/>
      <c r="DL79" s="154"/>
      <c r="DM79" s="154"/>
      <c r="DN79" s="154"/>
      <c r="DO79" s="154"/>
      <c r="DP79" s="154"/>
      <c r="DQ79" s="154"/>
      <c r="DR79" s="154"/>
      <c r="DS79" s="154"/>
      <c r="DT79" s="154"/>
      <c r="DU79" s="154"/>
      <c r="DV79" s="154"/>
      <c r="DW79" s="154"/>
      <c r="DX79" s="154"/>
      <c r="DY79" s="154"/>
      <c r="DZ79" s="154"/>
      <c r="EA79" s="154"/>
      <c r="EB79" s="154"/>
      <c r="EC79" s="154"/>
      <c r="ED79" s="154"/>
      <c r="EE79" s="154"/>
      <c r="EF79" s="154"/>
      <c r="EG79" s="154"/>
      <c r="EH79" s="154"/>
      <c r="EI79" s="154"/>
      <c r="EJ79" s="154"/>
      <c r="EK79" s="154"/>
      <c r="EL79" s="154"/>
      <c r="EM79" s="154"/>
      <c r="EN79" s="154"/>
      <c r="EO79" s="154"/>
      <c r="EP79" s="154"/>
      <c r="EQ79" s="154"/>
      <c r="ER79" s="154"/>
      <c r="ES79" s="154"/>
      <c r="ET79" s="154"/>
      <c r="EU79" s="154"/>
      <c r="EV79" s="154"/>
      <c r="EW79" s="154"/>
      <c r="EX79" s="154"/>
      <c r="EY79" s="154"/>
      <c r="EZ79" s="154"/>
      <c r="FA79" s="154"/>
      <c r="FB79" s="154"/>
      <c r="FC79" s="154"/>
      <c r="FD79" s="154"/>
      <c r="FE79" s="154"/>
      <c r="FF79" s="154"/>
      <c r="FG79" s="154"/>
      <c r="FH79" s="154"/>
      <c r="FI79" s="154"/>
      <c r="FJ79" s="154"/>
      <c r="FK79" s="154"/>
      <c r="FL79" s="154"/>
      <c r="FM79" s="154"/>
      <c r="FN79" s="154"/>
      <c r="FO79" s="154"/>
      <c r="FP79" s="154"/>
      <c r="FQ79" s="154"/>
      <c r="FR79" s="154"/>
      <c r="FS79" s="154"/>
      <c r="FT79" s="154"/>
      <c r="FU79" s="154"/>
      <c r="FV79" s="154"/>
      <c r="FW79" s="154"/>
      <c r="FX79" s="154"/>
      <c r="FY79" s="154"/>
      <c r="FZ79" s="154"/>
      <c r="GA79" s="154"/>
      <c r="GB79" s="154"/>
      <c r="GC79" s="154"/>
      <c r="GD79" s="154"/>
      <c r="GE79" s="154"/>
      <c r="GF79" s="154"/>
      <c r="GG79" s="154"/>
      <c r="GH79" s="154"/>
      <c r="GI79" s="154"/>
      <c r="GJ79" s="154"/>
      <c r="GK79" s="154"/>
      <c r="GL79" s="154"/>
      <c r="GM79" s="154"/>
      <c r="GN79" s="154"/>
      <c r="GO79" s="154"/>
      <c r="GP79" s="154"/>
      <c r="GQ79" s="154"/>
      <c r="GR79" s="154"/>
      <c r="GS79" s="154"/>
      <c r="GT79" s="154"/>
      <c r="GU79" s="154"/>
      <c r="GV79" s="154"/>
      <c r="GW79" s="154"/>
      <c r="GX79" s="154"/>
      <c r="GY79" s="154"/>
      <c r="GZ79" s="154"/>
      <c r="HA79" s="154"/>
      <c r="HB79" s="154"/>
      <c r="HC79" s="154"/>
      <c r="HD79" s="154"/>
      <c r="HE79" s="154"/>
      <c r="HF79" s="154"/>
      <c r="HG79" s="154"/>
      <c r="HH79" s="154"/>
      <c r="HI79" s="154"/>
      <c r="HJ79" s="154"/>
      <c r="HK79" s="154"/>
      <c r="HL79" s="154"/>
      <c r="HM79" s="154"/>
      <c r="HN79" s="154"/>
      <c r="HO79" s="154"/>
      <c r="HP79" s="154"/>
      <c r="HQ79" s="154"/>
      <c r="HR79" s="154"/>
      <c r="HS79" s="154"/>
      <c r="HT79" s="154"/>
      <c r="HU79" s="154"/>
      <c r="HV79" s="154"/>
      <c r="HW79" s="154"/>
      <c r="HX79" s="154"/>
      <c r="HY79" s="154"/>
      <c r="HZ79" s="154"/>
      <c r="IA79" s="154"/>
      <c r="IB79" s="154"/>
      <c r="IC79" s="154"/>
      <c r="ID79" s="154"/>
      <c r="IE79" s="154"/>
      <c r="IF79" s="154"/>
      <c r="IG79" s="154"/>
      <c r="IH79" s="154"/>
      <c r="II79" s="154"/>
      <c r="IJ79" s="154"/>
      <c r="IK79" s="154"/>
      <c r="IL79" s="154"/>
      <c r="IM79" s="154"/>
      <c r="IN79" s="154"/>
      <c r="IO79" s="154"/>
      <c r="IP79" s="154"/>
      <c r="IQ79" s="154"/>
      <c r="IR79" s="154"/>
      <c r="IS79" s="154"/>
      <c r="IT79" s="154"/>
      <c r="IU79" s="154"/>
      <c r="IV79" s="154"/>
      <c r="IW79" s="154"/>
      <c r="IX79" s="154"/>
      <c r="IY79" s="154"/>
      <c r="IZ79" s="154"/>
      <c r="JA79" s="154"/>
      <c r="JB79" s="154"/>
      <c r="JC79" s="154"/>
      <c r="JD79" s="154"/>
      <c r="JE79" s="154"/>
      <c r="JF79" s="154"/>
      <c r="JG79" s="154"/>
      <c r="JH79" s="154"/>
      <c r="JI79" s="154"/>
      <c r="JJ79" s="154"/>
      <c r="JK79" s="154"/>
      <c r="JL79" s="154"/>
      <c r="JM79" s="154"/>
      <c r="JN79" s="154"/>
      <c r="JO79" s="154"/>
      <c r="JP79" s="154"/>
      <c r="JQ79" s="154"/>
      <c r="JR79" s="154"/>
      <c r="JS79" s="154"/>
      <c r="JT79" s="154"/>
      <c r="JU79" s="154"/>
      <c r="JV79" s="154"/>
      <c r="JW79" s="154"/>
      <c r="JX79" s="154"/>
      <c r="JY79" s="154"/>
      <c r="JZ79" s="154"/>
      <c r="KA79" s="154"/>
      <c r="KB79" s="154"/>
      <c r="KC79" s="154"/>
      <c r="KD79" s="154"/>
      <c r="KE79" s="154"/>
      <c r="KF79" s="154"/>
      <c r="KG79" s="154"/>
      <c r="KH79" s="154"/>
      <c r="KI79" s="154"/>
      <c r="KJ79" s="154"/>
      <c r="KK79" s="154"/>
      <c r="KL79" s="154"/>
      <c r="KM79" s="154"/>
      <c r="KN79" s="154"/>
      <c r="KO79" s="154"/>
      <c r="KP79" s="154"/>
      <c r="KQ79" s="154"/>
      <c r="KR79" s="154"/>
      <c r="KS79" s="154"/>
      <c r="KT79" s="154"/>
      <c r="KU79" s="154"/>
      <c r="KV79" s="154"/>
      <c r="KW79" s="154"/>
      <c r="KX79" s="154"/>
      <c r="KY79" s="154"/>
      <c r="KZ79" s="154"/>
      <c r="LA79" s="154"/>
      <c r="LB79" s="154"/>
      <c r="LC79" s="154"/>
      <c r="LD79" s="154"/>
      <c r="LE79" s="154"/>
      <c r="LF79" s="154"/>
      <c r="LG79" s="154"/>
      <c r="LH79" s="154"/>
      <c r="LI79" s="154"/>
      <c r="LJ79" s="154"/>
      <c r="LK79" s="154"/>
      <c r="LL79" s="154"/>
      <c r="LM79" s="154"/>
      <c r="LN79" s="154"/>
      <c r="LO79" s="154"/>
      <c r="LP79" s="154"/>
      <c r="LQ79" s="154"/>
      <c r="LR79" s="154"/>
      <c r="LS79" s="154"/>
      <c r="LT79" s="154"/>
      <c r="LU79" s="154"/>
      <c r="LV79" s="154"/>
      <c r="LW79" s="154"/>
      <c r="LX79" s="154"/>
      <c r="LY79" s="154"/>
      <c r="LZ79" s="154"/>
      <c r="MA79" s="154"/>
      <c r="MB79" s="154"/>
      <c r="MC79" s="154"/>
      <c r="MD79" s="154"/>
      <c r="ME79" s="154"/>
      <c r="MF79" s="154"/>
      <c r="MG79" s="154"/>
      <c r="MH79" s="154"/>
      <c r="MI79" s="154"/>
      <c r="MJ79" s="154"/>
      <c r="MK79" s="154"/>
      <c r="ML79" s="154"/>
      <c r="MM79" s="154"/>
      <c r="MN79" s="154"/>
      <c r="MO79" s="154"/>
      <c r="MP79" s="154"/>
      <c r="MQ79" s="154"/>
      <c r="MR79" s="154"/>
      <c r="MS79" s="154"/>
      <c r="MT79" s="154"/>
      <c r="MU79" s="154"/>
      <c r="MV79" s="154"/>
      <c r="MW79" s="154"/>
      <c r="MX79" s="154"/>
      <c r="MY79" s="154"/>
      <c r="MZ79" s="154"/>
      <c r="NA79" s="154"/>
      <c r="NB79" s="154"/>
      <c r="NC79" s="154"/>
      <c r="ND79" s="154"/>
      <c r="NE79" s="154"/>
      <c r="NF79" s="154"/>
      <c r="NG79" s="154"/>
      <c r="NH79" s="154"/>
      <c r="NI79" s="154"/>
      <c r="NJ79" s="154"/>
      <c r="NK79" s="154"/>
      <c r="NL79" s="154"/>
      <c r="NM79" s="154"/>
      <c r="NN79" s="154"/>
      <c r="NO79" s="154"/>
      <c r="NP79" s="154"/>
      <c r="NQ79" s="154"/>
      <c r="NR79" s="154"/>
      <c r="NS79" s="154"/>
      <c r="NT79" s="154"/>
      <c r="NU79" s="154"/>
      <c r="NV79" s="154"/>
      <c r="NW79" s="154"/>
      <c r="NX79" s="154"/>
      <c r="NY79" s="154"/>
      <c r="NZ79" s="154"/>
      <c r="OA79" s="154"/>
      <c r="OB79" s="154"/>
      <c r="OC79" s="154"/>
      <c r="OD79" s="154"/>
      <c r="OE79" s="154"/>
      <c r="OF79" s="154"/>
      <c r="OG79" s="154"/>
      <c r="OH79" s="154"/>
      <c r="OI79" s="154"/>
      <c r="OJ79" s="154"/>
      <c r="OK79" s="154"/>
      <c r="OL79" s="154"/>
      <c r="OM79" s="154"/>
      <c r="ON79" s="154"/>
      <c r="OO79" s="154"/>
      <c r="OP79" s="154"/>
      <c r="OQ79" s="154"/>
      <c r="OR79" s="154"/>
      <c r="OS79" s="154"/>
      <c r="OT79" s="154"/>
      <c r="OU79" s="154"/>
      <c r="OV79" s="154"/>
      <c r="OW79" s="154"/>
      <c r="OX79" s="154"/>
      <c r="OY79" s="154"/>
      <c r="OZ79" s="154"/>
      <c r="PA79" s="154"/>
      <c r="PB79" s="154"/>
      <c r="PC79" s="154"/>
      <c r="PD79" s="154"/>
      <c r="PE79" s="154"/>
      <c r="PF79" s="154"/>
      <c r="PG79" s="154"/>
      <c r="PH79" s="154"/>
      <c r="PI79" s="154"/>
      <c r="PJ79" s="154"/>
      <c r="PK79" s="154"/>
      <c r="PL79" s="154"/>
      <c r="PM79" s="154"/>
      <c r="PN79" s="154"/>
      <c r="PO79" s="154"/>
      <c r="PP79" s="154"/>
      <c r="PQ79" s="154"/>
      <c r="PR79" s="154"/>
      <c r="PS79" s="154"/>
      <c r="PT79" s="154"/>
      <c r="PU79" s="154"/>
      <c r="PV79" s="154"/>
      <c r="PW79" s="154"/>
      <c r="PX79" s="154"/>
      <c r="PY79" s="154"/>
      <c r="PZ79" s="154"/>
      <c r="QA79" s="154"/>
      <c r="QB79" s="154"/>
      <c r="QC79" s="154"/>
      <c r="QD79" s="154"/>
      <c r="QE79" s="154"/>
      <c r="QF79" s="154"/>
      <c r="QG79" s="154"/>
      <c r="QH79" s="154"/>
      <c r="QI79" s="154"/>
      <c r="QJ79" s="154"/>
      <c r="QK79" s="154"/>
      <c r="QL79" s="154"/>
      <c r="QM79" s="154"/>
      <c r="QN79" s="154"/>
      <c r="QO79" s="154"/>
      <c r="QP79" s="154"/>
      <c r="QQ79" s="154"/>
      <c r="QR79" s="154"/>
      <c r="QS79" s="154"/>
      <c r="QT79" s="154"/>
      <c r="QU79" s="154"/>
      <c r="QV79" s="154"/>
      <c r="QW79" s="154"/>
      <c r="QX79" s="154"/>
      <c r="QY79" s="154"/>
      <c r="QZ79" s="154"/>
      <c r="RA79" s="154"/>
      <c r="RB79" s="154"/>
      <c r="RC79" s="154"/>
      <c r="RD79" s="154"/>
      <c r="RE79" s="154"/>
      <c r="RF79" s="154"/>
      <c r="RG79" s="154"/>
      <c r="RH79" s="154"/>
      <c r="RI79" s="154"/>
      <c r="RJ79" s="154"/>
      <c r="RK79" s="154"/>
      <c r="RL79" s="154"/>
      <c r="RM79" s="154"/>
      <c r="RN79" s="154"/>
      <c r="RO79" s="154"/>
      <c r="RP79" s="154"/>
      <c r="RQ79" s="154"/>
      <c r="RR79" s="154"/>
      <c r="RS79" s="154"/>
      <c r="RT79" s="154"/>
      <c r="RU79" s="154"/>
      <c r="RV79" s="154"/>
      <c r="RW79" s="154"/>
      <c r="RX79" s="154"/>
      <c r="RY79" s="154"/>
      <c r="RZ79" s="154"/>
      <c r="SA79" s="154"/>
      <c r="SB79" s="154"/>
      <c r="SC79" s="154"/>
      <c r="SD79" s="154"/>
      <c r="SE79" s="154"/>
      <c r="SF79" s="154"/>
      <c r="SG79" s="154"/>
      <c r="SH79" s="154"/>
      <c r="SI79" s="154"/>
      <c r="SJ79" s="154"/>
      <c r="SK79" s="154"/>
      <c r="SL79" s="154"/>
      <c r="SM79" s="154"/>
      <c r="SN79" s="154"/>
      <c r="SO79" s="154"/>
      <c r="SP79" s="154"/>
      <c r="SQ79" s="154"/>
      <c r="SR79" s="154"/>
      <c r="SS79" s="154"/>
      <c r="ST79" s="154"/>
      <c r="SU79" s="154"/>
      <c r="SV79" s="154"/>
      <c r="SW79" s="154"/>
      <c r="SX79" s="154"/>
      <c r="SY79" s="154"/>
      <c r="SZ79" s="154"/>
    </row>
    <row r="80" spans="3:520" ht="15" customHeight="1" collapsed="1" x14ac:dyDescent="0.35">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c r="BF80" s="153"/>
      <c r="BG80" s="153"/>
      <c r="BH80" s="153"/>
      <c r="BI80" s="153"/>
      <c r="BJ80" s="153"/>
      <c r="BK80" s="153"/>
      <c r="BL80" s="153"/>
      <c r="BM80" s="153"/>
      <c r="BN80" s="153"/>
      <c r="BO80" s="153"/>
      <c r="BP80" s="153"/>
      <c r="BQ80" s="153"/>
      <c r="BR80" s="153"/>
      <c r="BS80" s="153"/>
      <c r="BT80" s="153"/>
      <c r="BU80" s="153"/>
      <c r="BV80" s="153"/>
      <c r="BW80" s="153"/>
      <c r="BX80" s="153"/>
      <c r="BY80" s="153"/>
      <c r="BZ80" s="153"/>
      <c r="CA80" s="153"/>
      <c r="CB80" s="153"/>
      <c r="CC80" s="153"/>
      <c r="CD80" s="153"/>
      <c r="CE80" s="153"/>
      <c r="CF80" s="153"/>
      <c r="CG80" s="153"/>
      <c r="CH80" s="153"/>
      <c r="CI80" s="153"/>
      <c r="CJ80" s="153"/>
      <c r="CK80" s="153"/>
      <c r="CL80" s="153"/>
      <c r="CM80" s="153"/>
      <c r="CN80" s="153"/>
      <c r="CO80" s="153"/>
      <c r="CP80" s="153"/>
      <c r="CQ80" s="153"/>
      <c r="CR80" s="153"/>
      <c r="CS80" s="153"/>
      <c r="CT80" s="153"/>
      <c r="CU80" s="153"/>
      <c r="CV80" s="153"/>
      <c r="CW80" s="153"/>
      <c r="CX80" s="153"/>
      <c r="CY80" s="153"/>
      <c r="CZ80" s="153"/>
      <c r="DA80" s="153"/>
      <c r="DB80" s="153"/>
      <c r="DC80" s="154"/>
      <c r="DD80" s="154"/>
      <c r="DE80" s="154"/>
      <c r="DF80" s="154"/>
      <c r="DG80" s="154"/>
      <c r="DH80" s="154"/>
      <c r="DI80" s="154"/>
      <c r="DJ80" s="154"/>
      <c r="DK80" s="154"/>
      <c r="DL80" s="154"/>
      <c r="DM80" s="154"/>
      <c r="DN80" s="154"/>
      <c r="DO80" s="154"/>
      <c r="DP80" s="154"/>
      <c r="DQ80" s="154"/>
      <c r="DR80" s="154"/>
      <c r="DS80" s="154"/>
      <c r="DT80" s="154"/>
      <c r="DU80" s="154"/>
      <c r="DV80" s="154"/>
      <c r="DW80" s="154"/>
      <c r="DX80" s="154"/>
      <c r="DY80" s="154"/>
      <c r="DZ80" s="154"/>
      <c r="EA80" s="154"/>
      <c r="EB80" s="154"/>
      <c r="EC80" s="154"/>
      <c r="ED80" s="154"/>
      <c r="EE80" s="154"/>
      <c r="EF80" s="154"/>
      <c r="EG80" s="154"/>
      <c r="EH80" s="154"/>
      <c r="EI80" s="154"/>
      <c r="EJ80" s="154"/>
      <c r="EK80" s="154"/>
      <c r="EL80" s="154"/>
      <c r="EM80" s="154"/>
      <c r="EN80" s="154"/>
      <c r="EO80" s="154"/>
      <c r="EP80" s="154"/>
      <c r="EQ80" s="154"/>
      <c r="ER80" s="154"/>
      <c r="ES80" s="154"/>
      <c r="ET80" s="154"/>
      <c r="EU80" s="154"/>
      <c r="EV80" s="154"/>
      <c r="EW80" s="154"/>
      <c r="EX80" s="154"/>
      <c r="EY80" s="154"/>
      <c r="EZ80" s="154"/>
      <c r="FA80" s="154"/>
      <c r="FB80" s="154"/>
      <c r="FC80" s="154"/>
      <c r="FD80" s="154"/>
      <c r="FE80" s="154"/>
      <c r="FF80" s="154"/>
      <c r="FG80" s="154"/>
      <c r="FH80" s="154"/>
      <c r="FI80" s="154"/>
      <c r="FJ80" s="154"/>
      <c r="FK80" s="154"/>
      <c r="FL80" s="154"/>
      <c r="FM80" s="154"/>
      <c r="FN80" s="154"/>
      <c r="FO80" s="154"/>
      <c r="FP80" s="154"/>
      <c r="FQ80" s="154"/>
      <c r="FR80" s="154"/>
      <c r="FS80" s="154"/>
      <c r="FT80" s="154"/>
      <c r="FU80" s="154"/>
      <c r="FV80" s="154"/>
      <c r="FW80" s="154"/>
      <c r="FX80" s="154"/>
      <c r="FY80" s="154"/>
      <c r="FZ80" s="154"/>
      <c r="GA80" s="154"/>
      <c r="GB80" s="154"/>
      <c r="GC80" s="154"/>
      <c r="GD80" s="154"/>
      <c r="GE80" s="154"/>
      <c r="GF80" s="154"/>
      <c r="GG80" s="154"/>
      <c r="GH80" s="154"/>
      <c r="GI80" s="154"/>
      <c r="GJ80" s="154"/>
      <c r="GK80" s="154"/>
      <c r="GL80" s="154"/>
      <c r="GM80" s="154"/>
      <c r="GN80" s="154"/>
      <c r="GO80" s="154"/>
      <c r="GP80" s="154"/>
      <c r="GQ80" s="154"/>
      <c r="GR80" s="154"/>
      <c r="GS80" s="154"/>
      <c r="GT80" s="154"/>
      <c r="GU80" s="154"/>
      <c r="GV80" s="154"/>
      <c r="GW80" s="154"/>
      <c r="GX80" s="154"/>
      <c r="GY80" s="154"/>
      <c r="GZ80" s="154"/>
      <c r="HA80" s="154"/>
      <c r="HB80" s="154"/>
      <c r="HC80" s="154"/>
      <c r="HD80" s="154"/>
      <c r="HE80" s="154"/>
      <c r="HF80" s="154"/>
      <c r="HG80" s="154"/>
      <c r="HH80" s="154"/>
      <c r="HI80" s="154"/>
      <c r="HJ80" s="154"/>
      <c r="HK80" s="154"/>
      <c r="HL80" s="154"/>
      <c r="HM80" s="154"/>
      <c r="HN80" s="154"/>
      <c r="HO80" s="154"/>
      <c r="HP80" s="154"/>
      <c r="HQ80" s="154"/>
      <c r="HR80" s="154"/>
      <c r="HS80" s="154"/>
      <c r="HT80" s="154"/>
      <c r="HU80" s="154"/>
      <c r="HV80" s="154"/>
      <c r="HW80" s="154"/>
      <c r="HX80" s="154"/>
      <c r="HY80" s="154"/>
      <c r="HZ80" s="154"/>
      <c r="IA80" s="154"/>
      <c r="IB80" s="154"/>
      <c r="IC80" s="154"/>
      <c r="ID80" s="154"/>
      <c r="IE80" s="154"/>
      <c r="IF80" s="154"/>
      <c r="IG80" s="154"/>
      <c r="IH80" s="154"/>
      <c r="II80" s="154"/>
      <c r="IJ80" s="154"/>
      <c r="IK80" s="154"/>
      <c r="IL80" s="154"/>
      <c r="IM80" s="154"/>
      <c r="IN80" s="154"/>
      <c r="IO80" s="154"/>
      <c r="IP80" s="154"/>
      <c r="IQ80" s="154"/>
      <c r="IR80" s="154"/>
      <c r="IS80" s="154"/>
      <c r="IT80" s="154"/>
      <c r="IU80" s="154"/>
      <c r="IV80" s="154"/>
      <c r="IW80" s="154"/>
      <c r="IX80" s="154"/>
      <c r="IY80" s="154"/>
      <c r="IZ80" s="154"/>
      <c r="JA80" s="154"/>
      <c r="JB80" s="154"/>
      <c r="JC80" s="154"/>
      <c r="JD80" s="154"/>
      <c r="JE80" s="154"/>
      <c r="JF80" s="154"/>
      <c r="JG80" s="154"/>
      <c r="JH80" s="154"/>
      <c r="JI80" s="154"/>
      <c r="JJ80" s="154"/>
      <c r="JK80" s="154"/>
      <c r="JL80" s="154"/>
      <c r="JM80" s="154"/>
      <c r="JN80" s="154"/>
      <c r="JO80" s="154"/>
      <c r="JP80" s="154"/>
      <c r="JQ80" s="154"/>
      <c r="JR80" s="154"/>
      <c r="JS80" s="154"/>
      <c r="JT80" s="154"/>
      <c r="JU80" s="154"/>
      <c r="JV80" s="154"/>
      <c r="JW80" s="154"/>
      <c r="JX80" s="154"/>
      <c r="JY80" s="154"/>
      <c r="JZ80" s="154"/>
      <c r="KA80" s="154"/>
      <c r="KB80" s="154"/>
      <c r="KC80" s="154"/>
      <c r="KD80" s="154"/>
      <c r="KE80" s="154"/>
      <c r="KF80" s="154"/>
      <c r="KG80" s="154"/>
      <c r="KH80" s="154"/>
      <c r="KI80" s="154"/>
      <c r="KJ80" s="154"/>
      <c r="KK80" s="154"/>
      <c r="KL80" s="154"/>
      <c r="KM80" s="154"/>
      <c r="KN80" s="154"/>
      <c r="KO80" s="154"/>
      <c r="KP80" s="154"/>
      <c r="KQ80" s="154"/>
      <c r="KR80" s="154"/>
      <c r="KS80" s="154"/>
      <c r="KT80" s="154"/>
      <c r="KU80" s="154"/>
      <c r="KV80" s="154"/>
      <c r="KW80" s="154"/>
      <c r="KX80" s="154"/>
      <c r="KY80" s="154"/>
      <c r="KZ80" s="154"/>
      <c r="LA80" s="154"/>
      <c r="LB80" s="154"/>
      <c r="LC80" s="154"/>
      <c r="LD80" s="154"/>
      <c r="LE80" s="154"/>
      <c r="LF80" s="154"/>
      <c r="LG80" s="154"/>
      <c r="LH80" s="154"/>
      <c r="LI80" s="154"/>
      <c r="LJ80" s="154"/>
      <c r="LK80" s="154"/>
      <c r="LL80" s="154"/>
      <c r="LM80" s="154"/>
      <c r="LN80" s="154"/>
      <c r="LO80" s="154"/>
      <c r="LP80" s="154"/>
      <c r="LQ80" s="154"/>
      <c r="LR80" s="154"/>
      <c r="LS80" s="154"/>
      <c r="LT80" s="154"/>
      <c r="LU80" s="154"/>
      <c r="LV80" s="154"/>
      <c r="LW80" s="154"/>
      <c r="LX80" s="154"/>
      <c r="LY80" s="154"/>
      <c r="LZ80" s="154"/>
      <c r="MA80" s="154"/>
      <c r="MB80" s="154"/>
      <c r="MC80" s="154"/>
      <c r="MD80" s="154"/>
      <c r="ME80" s="154"/>
      <c r="MF80" s="154"/>
      <c r="MG80" s="154"/>
      <c r="MH80" s="154"/>
      <c r="MI80" s="154"/>
      <c r="MJ80" s="154"/>
      <c r="MK80" s="154"/>
      <c r="ML80" s="154"/>
      <c r="MM80" s="154"/>
      <c r="MN80" s="154"/>
      <c r="MO80" s="154"/>
      <c r="MP80" s="154"/>
      <c r="MQ80" s="154"/>
      <c r="MR80" s="154"/>
      <c r="MS80" s="154"/>
      <c r="MT80" s="154"/>
      <c r="MU80" s="154"/>
      <c r="MV80" s="154"/>
      <c r="MW80" s="154"/>
      <c r="MX80" s="154"/>
      <c r="MY80" s="154"/>
      <c r="MZ80" s="154"/>
      <c r="NA80" s="154"/>
      <c r="NB80" s="154"/>
      <c r="NC80" s="154"/>
      <c r="ND80" s="154"/>
      <c r="NE80" s="154"/>
      <c r="NF80" s="154"/>
      <c r="NG80" s="154"/>
      <c r="NH80" s="154"/>
      <c r="NI80" s="154"/>
      <c r="NJ80" s="154"/>
      <c r="NK80" s="154"/>
      <c r="NL80" s="154"/>
      <c r="NM80" s="154"/>
      <c r="NN80" s="154"/>
      <c r="NO80" s="154"/>
      <c r="NP80" s="154"/>
      <c r="NQ80" s="154"/>
      <c r="NR80" s="154"/>
      <c r="NS80" s="154"/>
      <c r="NT80" s="154"/>
      <c r="NU80" s="154"/>
      <c r="NV80" s="154"/>
      <c r="NW80" s="154"/>
      <c r="NX80" s="154"/>
      <c r="NY80" s="154"/>
      <c r="NZ80" s="154"/>
      <c r="OA80" s="154"/>
      <c r="OB80" s="154"/>
      <c r="OC80" s="154"/>
      <c r="OD80" s="154"/>
      <c r="OE80" s="154"/>
      <c r="OF80" s="154"/>
      <c r="OG80" s="154"/>
      <c r="OH80" s="154"/>
      <c r="OI80" s="154"/>
      <c r="OJ80" s="154"/>
      <c r="OK80" s="154"/>
      <c r="OL80" s="154"/>
      <c r="OM80" s="154"/>
      <c r="ON80" s="154"/>
      <c r="OO80" s="154"/>
      <c r="OP80" s="154"/>
      <c r="OQ80" s="154"/>
      <c r="OR80" s="154"/>
      <c r="OS80" s="154"/>
      <c r="OT80" s="154"/>
      <c r="OU80" s="154"/>
      <c r="OV80" s="154"/>
      <c r="OW80" s="154"/>
      <c r="OX80" s="154"/>
      <c r="OY80" s="154"/>
      <c r="OZ80" s="154"/>
      <c r="PA80" s="154"/>
      <c r="PB80" s="154"/>
      <c r="PC80" s="154"/>
      <c r="PD80" s="154"/>
      <c r="PE80" s="154"/>
      <c r="PF80" s="154"/>
      <c r="PG80" s="154"/>
      <c r="PH80" s="154"/>
      <c r="PI80" s="154"/>
      <c r="PJ80" s="154"/>
      <c r="PK80" s="154"/>
      <c r="PL80" s="154"/>
      <c r="PM80" s="154"/>
      <c r="PN80" s="154"/>
      <c r="PO80" s="154"/>
      <c r="PP80" s="154"/>
      <c r="PQ80" s="154"/>
      <c r="PR80" s="154"/>
      <c r="PS80" s="154"/>
      <c r="PT80" s="154"/>
      <c r="PU80" s="154"/>
      <c r="PV80" s="154"/>
      <c r="PW80" s="154"/>
      <c r="PX80" s="154"/>
      <c r="PY80" s="154"/>
      <c r="PZ80" s="154"/>
      <c r="QA80" s="154"/>
      <c r="QB80" s="154"/>
      <c r="QC80" s="154"/>
      <c r="QD80" s="154"/>
      <c r="QE80" s="154"/>
      <c r="QF80" s="154"/>
      <c r="QG80" s="154"/>
      <c r="QH80" s="154"/>
      <c r="QI80" s="154"/>
      <c r="QJ80" s="154"/>
      <c r="QK80" s="154"/>
      <c r="QL80" s="154"/>
      <c r="QM80" s="154"/>
      <c r="QN80" s="154"/>
      <c r="QO80" s="154"/>
      <c r="QP80" s="154"/>
      <c r="QQ80" s="154"/>
      <c r="QR80" s="154"/>
      <c r="QS80" s="154"/>
      <c r="QT80" s="154"/>
      <c r="QU80" s="154"/>
      <c r="QV80" s="154"/>
      <c r="QW80" s="154"/>
      <c r="QX80" s="154"/>
      <c r="QY80" s="154"/>
      <c r="QZ80" s="154"/>
      <c r="RA80" s="154"/>
      <c r="RB80" s="154"/>
      <c r="RC80" s="154"/>
      <c r="RD80" s="154"/>
      <c r="RE80" s="154"/>
      <c r="RF80" s="154"/>
      <c r="RG80" s="154"/>
      <c r="RH80" s="154"/>
      <c r="RI80" s="154"/>
      <c r="RJ80" s="154"/>
      <c r="RK80" s="154"/>
      <c r="RL80" s="154"/>
      <c r="RM80" s="154"/>
      <c r="RN80" s="154"/>
      <c r="RO80" s="154"/>
      <c r="RP80" s="154"/>
      <c r="RQ80" s="154"/>
      <c r="RR80" s="154"/>
      <c r="RS80" s="154"/>
      <c r="RT80" s="154"/>
      <c r="RU80" s="154"/>
      <c r="RV80" s="154"/>
      <c r="RW80" s="154"/>
      <c r="RX80" s="154"/>
      <c r="RY80" s="154"/>
      <c r="RZ80" s="154"/>
      <c r="SA80" s="154"/>
      <c r="SB80" s="154"/>
      <c r="SC80" s="154"/>
      <c r="SD80" s="154"/>
      <c r="SE80" s="154"/>
      <c r="SF80" s="154"/>
      <c r="SG80" s="154"/>
      <c r="SH80" s="154"/>
      <c r="SI80" s="154"/>
      <c r="SJ80" s="154"/>
      <c r="SK80" s="154"/>
      <c r="SL80" s="154"/>
      <c r="SM80" s="154"/>
      <c r="SN80" s="154"/>
      <c r="SO80" s="154"/>
      <c r="SP80" s="154"/>
      <c r="SQ80" s="154"/>
      <c r="SR80" s="154"/>
      <c r="SS80" s="154"/>
      <c r="ST80" s="154"/>
      <c r="SU80" s="154"/>
      <c r="SV80" s="154"/>
      <c r="SW80" s="154"/>
      <c r="SX80" s="154"/>
      <c r="SY80" s="154"/>
      <c r="SZ80" s="154"/>
    </row>
    <row r="81" spans="6:520" ht="15" customHeight="1" x14ac:dyDescent="0.35">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c r="BF81" s="153"/>
      <c r="BG81" s="153"/>
      <c r="BH81" s="153"/>
      <c r="BI81" s="153"/>
      <c r="BJ81" s="153"/>
      <c r="BK81" s="153"/>
      <c r="BL81" s="153"/>
      <c r="BM81" s="153"/>
      <c r="BN81" s="153"/>
      <c r="BO81" s="153"/>
      <c r="BP81" s="153"/>
      <c r="BQ81" s="153"/>
      <c r="BR81" s="153"/>
      <c r="BS81" s="153"/>
      <c r="BT81" s="153"/>
      <c r="BU81" s="153"/>
      <c r="BV81" s="153"/>
      <c r="BW81" s="153"/>
      <c r="BX81" s="153"/>
      <c r="BY81" s="153"/>
      <c r="BZ81" s="153"/>
      <c r="CA81" s="153"/>
      <c r="CB81" s="153"/>
      <c r="CC81" s="153"/>
      <c r="CD81" s="153"/>
      <c r="CE81" s="153"/>
      <c r="CF81" s="153"/>
      <c r="CG81" s="153"/>
      <c r="CH81" s="153"/>
      <c r="CI81" s="153"/>
      <c r="CJ81" s="153"/>
      <c r="CK81" s="153"/>
      <c r="CL81" s="153"/>
      <c r="CM81" s="153"/>
      <c r="CN81" s="153"/>
      <c r="CO81" s="153"/>
      <c r="CP81" s="153"/>
      <c r="CQ81" s="153"/>
      <c r="CR81" s="153"/>
      <c r="CS81" s="153"/>
      <c r="CT81" s="153"/>
      <c r="CU81" s="153"/>
      <c r="CV81" s="153"/>
      <c r="CW81" s="153"/>
      <c r="CX81" s="153"/>
      <c r="CY81" s="153"/>
      <c r="CZ81" s="153"/>
      <c r="DA81" s="153"/>
      <c r="DB81" s="153"/>
      <c r="DC81" s="154"/>
      <c r="DD81" s="154"/>
      <c r="DE81" s="154"/>
      <c r="DF81" s="154"/>
      <c r="DG81" s="154"/>
      <c r="DH81" s="154"/>
      <c r="DI81" s="154"/>
      <c r="DJ81" s="154"/>
      <c r="DK81" s="154"/>
      <c r="DL81" s="154"/>
      <c r="DM81" s="154"/>
      <c r="DN81" s="154"/>
      <c r="DO81" s="154"/>
      <c r="DP81" s="154"/>
      <c r="DQ81" s="154"/>
      <c r="DR81" s="154"/>
      <c r="DS81" s="154"/>
      <c r="DT81" s="154"/>
      <c r="DU81" s="154"/>
      <c r="DV81" s="154"/>
      <c r="DW81" s="154"/>
      <c r="DX81" s="154"/>
      <c r="DY81" s="154"/>
      <c r="DZ81" s="154"/>
      <c r="EA81" s="154"/>
      <c r="EB81" s="154"/>
      <c r="EC81" s="154"/>
      <c r="ED81" s="154"/>
      <c r="EE81" s="154"/>
      <c r="EF81" s="154"/>
      <c r="EG81" s="154"/>
      <c r="EH81" s="154"/>
      <c r="EI81" s="154"/>
      <c r="EJ81" s="154"/>
      <c r="EK81" s="154"/>
      <c r="EL81" s="154"/>
      <c r="EM81" s="154"/>
      <c r="EN81" s="154"/>
      <c r="EO81" s="154"/>
      <c r="EP81" s="154"/>
      <c r="EQ81" s="154"/>
      <c r="ER81" s="154"/>
      <c r="ES81" s="154"/>
      <c r="ET81" s="154"/>
      <c r="EU81" s="154"/>
      <c r="EV81" s="154"/>
      <c r="EW81" s="154"/>
      <c r="EX81" s="154"/>
      <c r="EY81" s="154"/>
      <c r="EZ81" s="154"/>
      <c r="FA81" s="154"/>
      <c r="FB81" s="154"/>
      <c r="FC81" s="154"/>
      <c r="FD81" s="154"/>
      <c r="FE81" s="154"/>
      <c r="FF81" s="154"/>
      <c r="FG81" s="154"/>
      <c r="FH81" s="154"/>
      <c r="FI81" s="154"/>
      <c r="FJ81" s="154"/>
      <c r="FK81" s="154"/>
      <c r="FL81" s="154"/>
      <c r="FM81" s="154"/>
      <c r="FN81" s="154"/>
      <c r="FO81" s="154"/>
      <c r="FP81" s="154"/>
      <c r="FQ81" s="154"/>
      <c r="FR81" s="154"/>
      <c r="FS81" s="154"/>
      <c r="FT81" s="154"/>
      <c r="FU81" s="154"/>
      <c r="FV81" s="154"/>
      <c r="FW81" s="154"/>
      <c r="FX81" s="154"/>
      <c r="FY81" s="154"/>
      <c r="FZ81" s="154"/>
      <c r="GA81" s="154"/>
      <c r="GB81" s="154"/>
      <c r="GC81" s="154"/>
      <c r="GD81" s="154"/>
      <c r="GE81" s="154"/>
      <c r="GF81" s="154"/>
      <c r="GG81" s="154"/>
      <c r="GH81" s="154"/>
      <c r="GI81" s="154"/>
      <c r="GJ81" s="154"/>
      <c r="GK81" s="154"/>
      <c r="GL81" s="154"/>
      <c r="GM81" s="154"/>
      <c r="GN81" s="154"/>
      <c r="GO81" s="154"/>
      <c r="GP81" s="154"/>
      <c r="GQ81" s="154"/>
      <c r="GR81" s="154"/>
      <c r="GS81" s="154"/>
      <c r="GT81" s="154"/>
      <c r="GU81" s="154"/>
      <c r="GV81" s="154"/>
      <c r="GW81" s="154"/>
      <c r="GX81" s="154"/>
      <c r="GY81" s="154"/>
      <c r="GZ81" s="154"/>
      <c r="HA81" s="154"/>
      <c r="HB81" s="154"/>
      <c r="HC81" s="154"/>
      <c r="HD81" s="154"/>
      <c r="HE81" s="154"/>
      <c r="HF81" s="154"/>
      <c r="HG81" s="154"/>
      <c r="HH81" s="154"/>
      <c r="HI81" s="154"/>
      <c r="HJ81" s="154"/>
      <c r="HK81" s="154"/>
      <c r="HL81" s="154"/>
      <c r="HM81" s="154"/>
      <c r="HN81" s="154"/>
      <c r="HO81" s="154"/>
      <c r="HP81" s="154"/>
      <c r="HQ81" s="154"/>
      <c r="HR81" s="154"/>
      <c r="HS81" s="154"/>
      <c r="HT81" s="154"/>
      <c r="HU81" s="154"/>
      <c r="HV81" s="154"/>
      <c r="HW81" s="154"/>
      <c r="HX81" s="154"/>
      <c r="HY81" s="154"/>
      <c r="HZ81" s="154"/>
      <c r="IA81" s="154"/>
      <c r="IB81" s="154"/>
      <c r="IC81" s="154"/>
      <c r="ID81" s="154"/>
      <c r="IE81" s="154"/>
      <c r="IF81" s="154"/>
      <c r="IG81" s="154"/>
      <c r="IH81" s="154"/>
      <c r="II81" s="154"/>
      <c r="IJ81" s="154"/>
      <c r="IK81" s="154"/>
      <c r="IL81" s="154"/>
      <c r="IM81" s="154"/>
      <c r="IN81" s="154"/>
      <c r="IO81" s="154"/>
      <c r="IP81" s="154"/>
      <c r="IQ81" s="154"/>
      <c r="IR81" s="154"/>
      <c r="IS81" s="154"/>
      <c r="IT81" s="154"/>
      <c r="IU81" s="154"/>
      <c r="IV81" s="154"/>
      <c r="IW81" s="154"/>
      <c r="IX81" s="154"/>
      <c r="IY81" s="154"/>
      <c r="IZ81" s="154"/>
      <c r="JA81" s="154"/>
      <c r="JB81" s="154"/>
      <c r="JC81" s="154"/>
      <c r="JD81" s="154"/>
      <c r="JE81" s="154"/>
      <c r="JF81" s="154"/>
      <c r="JG81" s="154"/>
      <c r="JH81" s="154"/>
      <c r="JI81" s="154"/>
      <c r="JJ81" s="154"/>
      <c r="JK81" s="154"/>
      <c r="JL81" s="154"/>
      <c r="JM81" s="154"/>
      <c r="JN81" s="154"/>
      <c r="JO81" s="154"/>
      <c r="JP81" s="154"/>
      <c r="JQ81" s="154"/>
      <c r="JR81" s="154"/>
      <c r="JS81" s="154"/>
      <c r="JT81" s="154"/>
      <c r="JU81" s="154"/>
      <c r="JV81" s="154"/>
      <c r="JW81" s="154"/>
      <c r="JX81" s="154"/>
      <c r="JY81" s="154"/>
      <c r="JZ81" s="154"/>
      <c r="KA81" s="154"/>
      <c r="KB81" s="154"/>
      <c r="KC81" s="154"/>
      <c r="KD81" s="154"/>
      <c r="KE81" s="154"/>
      <c r="KF81" s="154"/>
      <c r="KG81" s="154"/>
      <c r="KH81" s="154"/>
      <c r="KI81" s="154"/>
      <c r="KJ81" s="154"/>
      <c r="KK81" s="154"/>
      <c r="KL81" s="154"/>
      <c r="KM81" s="154"/>
      <c r="KN81" s="154"/>
      <c r="KO81" s="154"/>
      <c r="KP81" s="154"/>
      <c r="KQ81" s="154"/>
      <c r="KR81" s="154"/>
      <c r="KS81" s="154"/>
      <c r="KT81" s="154"/>
      <c r="KU81" s="154"/>
      <c r="KV81" s="154"/>
      <c r="KW81" s="154"/>
      <c r="KX81" s="154"/>
      <c r="KY81" s="154"/>
      <c r="KZ81" s="154"/>
      <c r="LA81" s="154"/>
      <c r="LB81" s="154"/>
      <c r="LC81" s="154"/>
      <c r="LD81" s="154"/>
      <c r="LE81" s="154"/>
      <c r="LF81" s="154"/>
      <c r="LG81" s="154"/>
      <c r="LH81" s="154"/>
      <c r="LI81" s="154"/>
      <c r="LJ81" s="154"/>
      <c r="LK81" s="154"/>
      <c r="LL81" s="154"/>
      <c r="LM81" s="154"/>
      <c r="LN81" s="154"/>
      <c r="LO81" s="154"/>
      <c r="LP81" s="154"/>
      <c r="LQ81" s="154"/>
      <c r="LR81" s="154"/>
      <c r="LS81" s="154"/>
      <c r="LT81" s="154"/>
      <c r="LU81" s="154"/>
      <c r="LV81" s="154"/>
      <c r="LW81" s="154"/>
      <c r="LX81" s="154"/>
      <c r="LY81" s="154"/>
      <c r="LZ81" s="154"/>
      <c r="MA81" s="154"/>
      <c r="MB81" s="154"/>
      <c r="MC81" s="154"/>
      <c r="MD81" s="154"/>
      <c r="ME81" s="154"/>
      <c r="MF81" s="154"/>
      <c r="MG81" s="154"/>
      <c r="MH81" s="154"/>
      <c r="MI81" s="154"/>
      <c r="MJ81" s="154"/>
      <c r="MK81" s="154"/>
      <c r="ML81" s="154"/>
      <c r="MM81" s="154"/>
      <c r="MN81" s="154"/>
      <c r="MO81" s="154"/>
      <c r="MP81" s="154"/>
      <c r="MQ81" s="154"/>
      <c r="MR81" s="154"/>
      <c r="MS81" s="154"/>
      <c r="MT81" s="154"/>
      <c r="MU81" s="154"/>
      <c r="MV81" s="154"/>
      <c r="MW81" s="154"/>
      <c r="MX81" s="154"/>
      <c r="MY81" s="154"/>
      <c r="MZ81" s="154"/>
      <c r="NA81" s="154"/>
      <c r="NB81" s="154"/>
      <c r="NC81" s="154"/>
      <c r="ND81" s="154"/>
      <c r="NE81" s="154"/>
      <c r="NF81" s="154"/>
      <c r="NG81" s="154"/>
      <c r="NH81" s="154"/>
      <c r="NI81" s="154"/>
      <c r="NJ81" s="154"/>
      <c r="NK81" s="154"/>
      <c r="NL81" s="154"/>
      <c r="NM81" s="154"/>
      <c r="NN81" s="154"/>
      <c r="NO81" s="154"/>
      <c r="NP81" s="154"/>
      <c r="NQ81" s="154"/>
      <c r="NR81" s="154"/>
      <c r="NS81" s="154"/>
      <c r="NT81" s="154"/>
      <c r="NU81" s="154"/>
      <c r="NV81" s="154"/>
      <c r="NW81" s="154"/>
      <c r="NX81" s="154"/>
      <c r="NY81" s="154"/>
      <c r="NZ81" s="154"/>
      <c r="OA81" s="154"/>
      <c r="OB81" s="154"/>
      <c r="OC81" s="154"/>
      <c r="OD81" s="154"/>
      <c r="OE81" s="154"/>
      <c r="OF81" s="154"/>
      <c r="OG81" s="154"/>
      <c r="OH81" s="154"/>
      <c r="OI81" s="154"/>
      <c r="OJ81" s="154"/>
      <c r="OK81" s="154"/>
      <c r="OL81" s="154"/>
      <c r="OM81" s="154"/>
      <c r="ON81" s="154"/>
      <c r="OO81" s="154"/>
      <c r="OP81" s="154"/>
      <c r="OQ81" s="154"/>
      <c r="OR81" s="154"/>
      <c r="OS81" s="154"/>
      <c r="OT81" s="154"/>
      <c r="OU81" s="154"/>
      <c r="OV81" s="154"/>
      <c r="OW81" s="154"/>
      <c r="OX81" s="154"/>
      <c r="OY81" s="154"/>
      <c r="OZ81" s="154"/>
      <c r="PA81" s="154"/>
      <c r="PB81" s="154"/>
      <c r="PC81" s="154"/>
      <c r="PD81" s="154"/>
      <c r="PE81" s="154"/>
      <c r="PF81" s="154"/>
      <c r="PG81" s="154"/>
      <c r="PH81" s="154"/>
      <c r="PI81" s="154"/>
      <c r="PJ81" s="154"/>
      <c r="PK81" s="154"/>
      <c r="PL81" s="154"/>
      <c r="PM81" s="154"/>
      <c r="PN81" s="154"/>
      <c r="PO81" s="154"/>
      <c r="PP81" s="154"/>
      <c r="PQ81" s="154"/>
      <c r="PR81" s="154"/>
      <c r="PS81" s="154"/>
      <c r="PT81" s="154"/>
      <c r="PU81" s="154"/>
      <c r="PV81" s="154"/>
      <c r="PW81" s="154"/>
      <c r="PX81" s="154"/>
      <c r="PY81" s="154"/>
      <c r="PZ81" s="154"/>
      <c r="QA81" s="154"/>
      <c r="QB81" s="154"/>
      <c r="QC81" s="154"/>
      <c r="QD81" s="154"/>
      <c r="QE81" s="154"/>
      <c r="QF81" s="154"/>
      <c r="QG81" s="154"/>
      <c r="QH81" s="154"/>
      <c r="QI81" s="154"/>
      <c r="QJ81" s="154"/>
      <c r="QK81" s="154"/>
      <c r="QL81" s="154"/>
      <c r="QM81" s="154"/>
      <c r="QN81" s="154"/>
      <c r="QO81" s="154"/>
      <c r="QP81" s="154"/>
      <c r="QQ81" s="154"/>
      <c r="QR81" s="154"/>
      <c r="QS81" s="154"/>
      <c r="QT81" s="154"/>
      <c r="QU81" s="154"/>
      <c r="QV81" s="154"/>
      <c r="QW81" s="154"/>
      <c r="QX81" s="154"/>
      <c r="QY81" s="154"/>
      <c r="QZ81" s="154"/>
      <c r="RA81" s="154"/>
      <c r="RB81" s="154"/>
      <c r="RC81" s="154"/>
      <c r="RD81" s="154"/>
      <c r="RE81" s="154"/>
      <c r="RF81" s="154"/>
      <c r="RG81" s="154"/>
      <c r="RH81" s="154"/>
      <c r="RI81" s="154"/>
      <c r="RJ81" s="154"/>
      <c r="RK81" s="154"/>
      <c r="RL81" s="154"/>
      <c r="RM81" s="154"/>
      <c r="RN81" s="154"/>
      <c r="RO81" s="154"/>
      <c r="RP81" s="154"/>
      <c r="RQ81" s="154"/>
      <c r="RR81" s="154"/>
      <c r="RS81" s="154"/>
      <c r="RT81" s="154"/>
      <c r="RU81" s="154"/>
      <c r="RV81" s="154"/>
      <c r="RW81" s="154"/>
      <c r="RX81" s="154"/>
      <c r="RY81" s="154"/>
      <c r="RZ81" s="154"/>
      <c r="SA81" s="154"/>
      <c r="SB81" s="154"/>
      <c r="SC81" s="154"/>
      <c r="SD81" s="154"/>
      <c r="SE81" s="154"/>
      <c r="SF81" s="154"/>
      <c r="SG81" s="154"/>
      <c r="SH81" s="154"/>
      <c r="SI81" s="154"/>
      <c r="SJ81" s="154"/>
      <c r="SK81" s="154"/>
      <c r="SL81" s="154"/>
      <c r="SM81" s="154"/>
      <c r="SN81" s="154"/>
      <c r="SO81" s="154"/>
      <c r="SP81" s="154"/>
      <c r="SQ81" s="154"/>
      <c r="SR81" s="154"/>
      <c r="SS81" s="154"/>
      <c r="ST81" s="154"/>
      <c r="SU81" s="154"/>
      <c r="SV81" s="154"/>
      <c r="SW81" s="154"/>
      <c r="SX81" s="154"/>
      <c r="SY81" s="154"/>
      <c r="SZ81" s="154"/>
    </row>
    <row r="82" spans="6:520" ht="15" customHeight="1" x14ac:dyDescent="0.35">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c r="BF82" s="153"/>
      <c r="BG82" s="153"/>
      <c r="BH82" s="153"/>
      <c r="BI82" s="153"/>
      <c r="BJ82" s="153"/>
      <c r="BK82" s="153"/>
      <c r="BL82" s="153"/>
      <c r="BM82" s="153"/>
      <c r="BN82" s="153"/>
      <c r="BO82" s="153"/>
      <c r="BP82" s="153"/>
      <c r="BQ82" s="153"/>
      <c r="BR82" s="153"/>
      <c r="BS82" s="153"/>
      <c r="BT82" s="153"/>
      <c r="BU82" s="153"/>
      <c r="BV82" s="153"/>
      <c r="BW82" s="153"/>
      <c r="BX82" s="153"/>
      <c r="BY82" s="153"/>
      <c r="BZ82" s="153"/>
      <c r="CA82" s="153"/>
      <c r="CB82" s="153"/>
      <c r="CC82" s="153"/>
      <c r="CD82" s="153"/>
      <c r="CE82" s="153"/>
      <c r="CF82" s="153"/>
      <c r="CG82" s="153"/>
      <c r="CH82" s="153"/>
      <c r="CI82" s="153"/>
      <c r="CJ82" s="153"/>
      <c r="CK82" s="153"/>
      <c r="CL82" s="153"/>
      <c r="CM82" s="153"/>
      <c r="CN82" s="153"/>
      <c r="CO82" s="153"/>
      <c r="CP82" s="153"/>
      <c r="CQ82" s="153"/>
      <c r="CR82" s="153"/>
      <c r="CS82" s="153"/>
      <c r="CT82" s="153"/>
      <c r="CU82" s="153"/>
      <c r="CV82" s="153"/>
      <c r="CW82" s="153"/>
      <c r="CX82" s="153"/>
      <c r="CY82" s="153"/>
      <c r="CZ82" s="153"/>
      <c r="DA82" s="153"/>
      <c r="DB82" s="153"/>
      <c r="DC82" s="154"/>
      <c r="DD82" s="154"/>
      <c r="DE82" s="154"/>
      <c r="DF82" s="154"/>
      <c r="DG82" s="154"/>
      <c r="DH82" s="154"/>
      <c r="DI82" s="154"/>
      <c r="DJ82" s="154"/>
      <c r="DK82" s="154"/>
      <c r="DL82" s="154"/>
      <c r="DM82" s="154"/>
      <c r="DN82" s="154"/>
      <c r="DO82" s="154"/>
      <c r="DP82" s="154"/>
      <c r="DQ82" s="154"/>
      <c r="DR82" s="154"/>
      <c r="DS82" s="154"/>
      <c r="DT82" s="154"/>
      <c r="DU82" s="154"/>
      <c r="DV82" s="154"/>
      <c r="DW82" s="154"/>
      <c r="DX82" s="154"/>
      <c r="DY82" s="154"/>
      <c r="DZ82" s="154"/>
      <c r="EA82" s="154"/>
      <c r="EB82" s="154"/>
      <c r="EC82" s="154"/>
      <c r="ED82" s="154"/>
      <c r="EE82" s="154"/>
      <c r="EF82" s="154"/>
      <c r="EG82" s="154"/>
      <c r="EH82" s="154"/>
      <c r="EI82" s="154"/>
      <c r="EJ82" s="154"/>
      <c r="EK82" s="154"/>
      <c r="EL82" s="154"/>
      <c r="EM82" s="154"/>
      <c r="EN82" s="154"/>
      <c r="EO82" s="154"/>
      <c r="EP82" s="154"/>
      <c r="EQ82" s="154"/>
      <c r="ER82" s="154"/>
      <c r="ES82" s="154"/>
      <c r="ET82" s="154"/>
      <c r="EU82" s="154"/>
      <c r="EV82" s="154"/>
      <c r="EW82" s="154"/>
      <c r="EX82" s="154"/>
      <c r="EY82" s="154"/>
      <c r="EZ82" s="154"/>
      <c r="FA82" s="154"/>
      <c r="FB82" s="154"/>
      <c r="FC82" s="154"/>
      <c r="FD82" s="154"/>
      <c r="FE82" s="154"/>
      <c r="FF82" s="154"/>
      <c r="FG82" s="154"/>
      <c r="FH82" s="154"/>
      <c r="FI82" s="154"/>
      <c r="FJ82" s="154"/>
      <c r="FK82" s="154"/>
      <c r="FL82" s="154"/>
      <c r="FM82" s="154"/>
      <c r="FN82" s="154"/>
      <c r="FO82" s="154"/>
      <c r="FP82" s="154"/>
      <c r="FQ82" s="154"/>
      <c r="FR82" s="154"/>
      <c r="FS82" s="154"/>
      <c r="FT82" s="154"/>
      <c r="FU82" s="154"/>
      <c r="FV82" s="154"/>
      <c r="FW82" s="154"/>
      <c r="FX82" s="154"/>
      <c r="FY82" s="154"/>
      <c r="FZ82" s="154"/>
      <c r="GA82" s="154"/>
      <c r="GB82" s="154"/>
      <c r="GC82" s="154"/>
      <c r="GD82" s="154"/>
      <c r="GE82" s="154"/>
      <c r="GF82" s="154"/>
      <c r="GG82" s="154"/>
      <c r="GH82" s="154"/>
      <c r="GI82" s="154"/>
      <c r="GJ82" s="154"/>
      <c r="GK82" s="154"/>
      <c r="GL82" s="154"/>
      <c r="GM82" s="154"/>
      <c r="GN82" s="154"/>
      <c r="GO82" s="154"/>
      <c r="GP82" s="154"/>
      <c r="GQ82" s="154"/>
      <c r="GR82" s="154"/>
      <c r="GS82" s="154"/>
      <c r="GT82" s="154"/>
      <c r="GU82" s="154"/>
      <c r="GV82" s="154"/>
      <c r="GW82" s="154"/>
      <c r="GX82" s="154"/>
      <c r="GY82" s="154"/>
      <c r="GZ82" s="154"/>
      <c r="HA82" s="154"/>
      <c r="HB82" s="154"/>
      <c r="HC82" s="154"/>
      <c r="HD82" s="154"/>
      <c r="HE82" s="154"/>
      <c r="HF82" s="154"/>
      <c r="HG82" s="154"/>
      <c r="HH82" s="154"/>
      <c r="HI82" s="154"/>
      <c r="HJ82" s="154"/>
      <c r="HK82" s="154"/>
      <c r="HL82" s="154"/>
      <c r="HM82" s="154"/>
      <c r="HN82" s="154"/>
      <c r="HO82" s="154"/>
      <c r="HP82" s="154"/>
      <c r="HQ82" s="154"/>
      <c r="HR82" s="154"/>
      <c r="HS82" s="154"/>
      <c r="HT82" s="154"/>
      <c r="HU82" s="154"/>
      <c r="HV82" s="154"/>
      <c r="HW82" s="154"/>
      <c r="HX82" s="154"/>
      <c r="HY82" s="154"/>
      <c r="HZ82" s="154"/>
      <c r="IA82" s="154"/>
      <c r="IB82" s="154"/>
      <c r="IC82" s="154"/>
      <c r="ID82" s="154"/>
      <c r="IE82" s="154"/>
      <c r="IF82" s="154"/>
      <c r="IG82" s="154"/>
      <c r="IH82" s="154"/>
      <c r="II82" s="154"/>
      <c r="IJ82" s="154"/>
      <c r="IK82" s="154"/>
      <c r="IL82" s="154"/>
      <c r="IM82" s="154"/>
      <c r="IN82" s="154"/>
      <c r="IO82" s="154"/>
      <c r="IP82" s="154"/>
      <c r="IQ82" s="154"/>
      <c r="IR82" s="154"/>
      <c r="IS82" s="154"/>
      <c r="IT82" s="154"/>
      <c r="IU82" s="154"/>
      <c r="IV82" s="154"/>
      <c r="IW82" s="154"/>
      <c r="IX82" s="154"/>
      <c r="IY82" s="154"/>
      <c r="IZ82" s="154"/>
      <c r="JA82" s="154"/>
      <c r="JB82" s="154"/>
      <c r="JC82" s="154"/>
      <c r="JD82" s="154"/>
      <c r="JE82" s="154"/>
      <c r="JF82" s="154"/>
      <c r="JG82" s="154"/>
      <c r="JH82" s="154"/>
      <c r="JI82" s="154"/>
      <c r="JJ82" s="154"/>
      <c r="JK82" s="154"/>
      <c r="JL82" s="154"/>
      <c r="JM82" s="154"/>
      <c r="JN82" s="154"/>
      <c r="JO82" s="154"/>
      <c r="JP82" s="154"/>
      <c r="JQ82" s="154"/>
      <c r="JR82" s="154"/>
      <c r="JS82" s="154"/>
      <c r="JT82" s="154"/>
      <c r="JU82" s="154"/>
      <c r="JV82" s="154"/>
      <c r="JW82" s="154"/>
      <c r="JX82" s="154"/>
      <c r="JY82" s="154"/>
      <c r="JZ82" s="154"/>
      <c r="KA82" s="154"/>
      <c r="KB82" s="154"/>
      <c r="KC82" s="154"/>
      <c r="KD82" s="154"/>
      <c r="KE82" s="154"/>
      <c r="KF82" s="154"/>
      <c r="KG82" s="154"/>
      <c r="KH82" s="154"/>
      <c r="KI82" s="154"/>
      <c r="KJ82" s="154"/>
      <c r="KK82" s="154"/>
      <c r="KL82" s="154"/>
      <c r="KM82" s="154"/>
      <c r="KN82" s="154"/>
      <c r="KO82" s="154"/>
      <c r="KP82" s="154"/>
      <c r="KQ82" s="154"/>
      <c r="KR82" s="154"/>
      <c r="KS82" s="154"/>
      <c r="KT82" s="154"/>
      <c r="KU82" s="154"/>
      <c r="KV82" s="154"/>
      <c r="KW82" s="154"/>
      <c r="KX82" s="154"/>
      <c r="KY82" s="154"/>
      <c r="KZ82" s="154"/>
      <c r="LA82" s="154"/>
      <c r="LB82" s="154"/>
      <c r="LC82" s="154"/>
      <c r="LD82" s="154"/>
      <c r="LE82" s="154"/>
      <c r="LF82" s="154"/>
      <c r="LG82" s="154"/>
      <c r="LH82" s="154"/>
      <c r="LI82" s="154"/>
      <c r="LJ82" s="154"/>
      <c r="LK82" s="154"/>
      <c r="LL82" s="154"/>
      <c r="LM82" s="154"/>
      <c r="LN82" s="154"/>
      <c r="LO82" s="154"/>
      <c r="LP82" s="154"/>
      <c r="LQ82" s="154"/>
      <c r="LR82" s="154"/>
      <c r="LS82" s="154"/>
      <c r="LT82" s="154"/>
      <c r="LU82" s="154"/>
      <c r="LV82" s="154"/>
      <c r="LW82" s="154"/>
      <c r="LX82" s="154"/>
      <c r="LY82" s="154"/>
      <c r="LZ82" s="154"/>
      <c r="MA82" s="154"/>
      <c r="MB82" s="154"/>
      <c r="MC82" s="154"/>
      <c r="MD82" s="154"/>
      <c r="ME82" s="154"/>
      <c r="MF82" s="154"/>
      <c r="MG82" s="154"/>
      <c r="MH82" s="154"/>
      <c r="MI82" s="154"/>
      <c r="MJ82" s="154"/>
      <c r="MK82" s="154"/>
      <c r="ML82" s="154"/>
      <c r="MM82" s="154"/>
      <c r="MN82" s="154"/>
      <c r="MO82" s="154"/>
      <c r="MP82" s="154"/>
      <c r="MQ82" s="154"/>
      <c r="MR82" s="154"/>
      <c r="MS82" s="154"/>
      <c r="MT82" s="154"/>
      <c r="MU82" s="154"/>
      <c r="MV82" s="154"/>
      <c r="MW82" s="154"/>
      <c r="MX82" s="154"/>
      <c r="MY82" s="154"/>
      <c r="MZ82" s="154"/>
      <c r="NA82" s="154"/>
      <c r="NB82" s="154"/>
      <c r="NC82" s="154"/>
      <c r="ND82" s="154"/>
      <c r="NE82" s="154"/>
      <c r="NF82" s="154"/>
      <c r="NG82" s="154"/>
      <c r="NH82" s="154"/>
      <c r="NI82" s="154"/>
      <c r="NJ82" s="154"/>
      <c r="NK82" s="154"/>
      <c r="NL82" s="154"/>
      <c r="NM82" s="154"/>
      <c r="NN82" s="154"/>
      <c r="NO82" s="154"/>
      <c r="NP82" s="154"/>
      <c r="NQ82" s="154"/>
      <c r="NR82" s="154"/>
      <c r="NS82" s="154"/>
      <c r="NT82" s="154"/>
      <c r="NU82" s="154"/>
      <c r="NV82" s="154"/>
      <c r="NW82" s="154"/>
      <c r="NX82" s="154"/>
      <c r="NY82" s="154"/>
      <c r="NZ82" s="154"/>
      <c r="OA82" s="154"/>
      <c r="OB82" s="154"/>
      <c r="OC82" s="154"/>
      <c r="OD82" s="154"/>
      <c r="OE82" s="154"/>
      <c r="OF82" s="154"/>
      <c r="OG82" s="154"/>
      <c r="OH82" s="154"/>
      <c r="OI82" s="154"/>
      <c r="OJ82" s="154"/>
      <c r="OK82" s="154"/>
      <c r="OL82" s="154"/>
      <c r="OM82" s="154"/>
      <c r="ON82" s="154"/>
      <c r="OO82" s="154"/>
      <c r="OP82" s="154"/>
      <c r="OQ82" s="154"/>
      <c r="OR82" s="154"/>
      <c r="OS82" s="154"/>
      <c r="OT82" s="154"/>
      <c r="OU82" s="154"/>
      <c r="OV82" s="154"/>
      <c r="OW82" s="154"/>
      <c r="OX82" s="154"/>
      <c r="OY82" s="154"/>
      <c r="OZ82" s="154"/>
      <c r="PA82" s="154"/>
      <c r="PB82" s="154"/>
      <c r="PC82" s="154"/>
      <c r="PD82" s="154"/>
      <c r="PE82" s="154"/>
      <c r="PF82" s="154"/>
      <c r="PG82" s="154"/>
      <c r="PH82" s="154"/>
      <c r="PI82" s="154"/>
      <c r="PJ82" s="154"/>
      <c r="PK82" s="154"/>
      <c r="PL82" s="154"/>
      <c r="PM82" s="154"/>
      <c r="PN82" s="154"/>
      <c r="PO82" s="154"/>
      <c r="PP82" s="154"/>
      <c r="PQ82" s="154"/>
      <c r="PR82" s="154"/>
      <c r="PS82" s="154"/>
      <c r="PT82" s="154"/>
      <c r="PU82" s="154"/>
      <c r="PV82" s="154"/>
      <c r="PW82" s="154"/>
      <c r="PX82" s="154"/>
      <c r="PY82" s="154"/>
      <c r="PZ82" s="154"/>
      <c r="QA82" s="154"/>
      <c r="QB82" s="154"/>
      <c r="QC82" s="154"/>
      <c r="QD82" s="154"/>
      <c r="QE82" s="154"/>
      <c r="QF82" s="154"/>
      <c r="QG82" s="154"/>
      <c r="QH82" s="154"/>
      <c r="QI82" s="154"/>
      <c r="QJ82" s="154"/>
      <c r="QK82" s="154"/>
      <c r="QL82" s="154"/>
      <c r="QM82" s="154"/>
      <c r="QN82" s="154"/>
      <c r="QO82" s="154"/>
      <c r="QP82" s="154"/>
      <c r="QQ82" s="154"/>
      <c r="QR82" s="154"/>
      <c r="QS82" s="154"/>
      <c r="QT82" s="154"/>
      <c r="QU82" s="154"/>
      <c r="QV82" s="154"/>
      <c r="QW82" s="154"/>
      <c r="QX82" s="154"/>
      <c r="QY82" s="154"/>
      <c r="QZ82" s="154"/>
      <c r="RA82" s="154"/>
      <c r="RB82" s="154"/>
      <c r="RC82" s="154"/>
      <c r="RD82" s="154"/>
      <c r="RE82" s="154"/>
      <c r="RF82" s="154"/>
      <c r="RG82" s="154"/>
      <c r="RH82" s="154"/>
      <c r="RI82" s="154"/>
      <c r="RJ82" s="154"/>
      <c r="RK82" s="154"/>
      <c r="RL82" s="154"/>
      <c r="RM82" s="154"/>
      <c r="RN82" s="154"/>
      <c r="RO82" s="154"/>
      <c r="RP82" s="154"/>
      <c r="RQ82" s="154"/>
      <c r="RR82" s="154"/>
      <c r="RS82" s="154"/>
      <c r="RT82" s="154"/>
      <c r="RU82" s="154"/>
      <c r="RV82" s="154"/>
      <c r="RW82" s="154"/>
      <c r="RX82" s="154"/>
      <c r="RY82" s="154"/>
      <c r="RZ82" s="154"/>
      <c r="SA82" s="154"/>
      <c r="SB82" s="154"/>
      <c r="SC82" s="154"/>
      <c r="SD82" s="154"/>
      <c r="SE82" s="154"/>
      <c r="SF82" s="154"/>
      <c r="SG82" s="154"/>
      <c r="SH82" s="154"/>
      <c r="SI82" s="154"/>
      <c r="SJ82" s="154"/>
      <c r="SK82" s="154"/>
      <c r="SL82" s="154"/>
      <c r="SM82" s="154"/>
      <c r="SN82" s="154"/>
      <c r="SO82" s="154"/>
      <c r="SP82" s="154"/>
      <c r="SQ82" s="154"/>
      <c r="SR82" s="154"/>
      <c r="SS82" s="154"/>
      <c r="ST82" s="154"/>
      <c r="SU82" s="154"/>
      <c r="SV82" s="154"/>
      <c r="SW82" s="154"/>
      <c r="SX82" s="154"/>
      <c r="SY82" s="154"/>
      <c r="SZ82" s="154"/>
    </row>
    <row r="83" spans="6:520" ht="15" customHeight="1" x14ac:dyDescent="0.35">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c r="BF83" s="153"/>
      <c r="BG83" s="153"/>
      <c r="BH83" s="153"/>
      <c r="BI83" s="153"/>
      <c r="BJ83" s="153"/>
      <c r="BK83" s="153"/>
      <c r="BL83" s="153"/>
      <c r="BM83" s="153"/>
      <c r="BN83" s="153"/>
      <c r="BO83" s="153"/>
      <c r="BP83" s="153"/>
      <c r="BQ83" s="153"/>
      <c r="BR83" s="153"/>
      <c r="BS83" s="153"/>
      <c r="BT83" s="153"/>
      <c r="BU83" s="153"/>
      <c r="BV83" s="153"/>
      <c r="BW83" s="153"/>
      <c r="BX83" s="153"/>
      <c r="BY83" s="153"/>
      <c r="BZ83" s="153"/>
      <c r="CA83" s="153"/>
      <c r="CB83" s="153"/>
      <c r="CC83" s="153"/>
      <c r="CD83" s="153"/>
      <c r="CE83" s="153"/>
      <c r="CF83" s="153"/>
      <c r="CG83" s="153"/>
      <c r="CH83" s="153"/>
      <c r="CI83" s="153"/>
      <c r="CJ83" s="153"/>
      <c r="CK83" s="153"/>
      <c r="CL83" s="153"/>
      <c r="CM83" s="153"/>
      <c r="CN83" s="153"/>
      <c r="CO83" s="153"/>
      <c r="CP83" s="153"/>
      <c r="CQ83" s="153"/>
      <c r="CR83" s="153"/>
      <c r="CS83" s="153"/>
      <c r="CT83" s="153"/>
      <c r="CU83" s="153"/>
      <c r="CV83" s="153"/>
      <c r="CW83" s="153"/>
      <c r="CX83" s="153"/>
      <c r="CY83" s="153"/>
      <c r="CZ83" s="153"/>
      <c r="DA83" s="153"/>
      <c r="DB83" s="153"/>
      <c r="DC83" s="154"/>
      <c r="DD83" s="154"/>
      <c r="DE83" s="154"/>
      <c r="DF83" s="154"/>
      <c r="DG83" s="154"/>
      <c r="DH83" s="154"/>
      <c r="DI83" s="154"/>
      <c r="DJ83" s="154"/>
      <c r="DK83" s="154"/>
      <c r="DL83" s="154"/>
      <c r="DM83" s="154"/>
      <c r="DN83" s="154"/>
      <c r="DO83" s="154"/>
      <c r="DP83" s="154"/>
      <c r="DQ83" s="154"/>
      <c r="DR83" s="154"/>
      <c r="DS83" s="154"/>
      <c r="DT83" s="154"/>
      <c r="DU83" s="154"/>
      <c r="DV83" s="154"/>
      <c r="DW83" s="154"/>
      <c r="DX83" s="154"/>
      <c r="DY83" s="154"/>
      <c r="DZ83" s="154"/>
      <c r="EA83" s="154"/>
      <c r="EB83" s="154"/>
      <c r="EC83" s="154"/>
      <c r="ED83" s="154"/>
      <c r="EE83" s="154"/>
      <c r="EF83" s="154"/>
      <c r="EG83" s="154"/>
      <c r="EH83" s="154"/>
      <c r="EI83" s="154"/>
      <c r="EJ83" s="154"/>
      <c r="EK83" s="154"/>
      <c r="EL83" s="154"/>
      <c r="EM83" s="154"/>
      <c r="EN83" s="154"/>
      <c r="EO83" s="154"/>
      <c r="EP83" s="154"/>
      <c r="EQ83" s="154"/>
      <c r="ER83" s="154"/>
      <c r="ES83" s="154"/>
      <c r="ET83" s="154"/>
      <c r="EU83" s="154"/>
      <c r="EV83" s="154"/>
      <c r="EW83" s="154"/>
      <c r="EX83" s="154"/>
      <c r="EY83" s="154"/>
      <c r="EZ83" s="154"/>
      <c r="FA83" s="154"/>
      <c r="FB83" s="154"/>
      <c r="FC83" s="154"/>
      <c r="FD83" s="154"/>
      <c r="FE83" s="154"/>
      <c r="FF83" s="154"/>
      <c r="FG83" s="154"/>
      <c r="FH83" s="154"/>
      <c r="FI83" s="154"/>
      <c r="FJ83" s="154"/>
      <c r="FK83" s="154"/>
      <c r="FL83" s="154"/>
      <c r="FM83" s="154"/>
      <c r="FN83" s="154"/>
      <c r="FO83" s="154"/>
      <c r="FP83" s="154"/>
      <c r="FQ83" s="154"/>
      <c r="FR83" s="154"/>
      <c r="FS83" s="154"/>
      <c r="FT83" s="154"/>
      <c r="FU83" s="154"/>
      <c r="FV83" s="154"/>
      <c r="FW83" s="154"/>
      <c r="FX83" s="154"/>
      <c r="FY83" s="154"/>
      <c r="FZ83" s="154"/>
      <c r="GA83" s="154"/>
      <c r="GB83" s="154"/>
      <c r="GC83" s="154"/>
      <c r="GD83" s="154"/>
      <c r="GE83" s="154"/>
      <c r="GF83" s="154"/>
      <c r="GG83" s="154"/>
      <c r="GH83" s="154"/>
      <c r="GI83" s="154"/>
      <c r="GJ83" s="154"/>
      <c r="GK83" s="154"/>
      <c r="GL83" s="154"/>
      <c r="GM83" s="154"/>
      <c r="GN83" s="154"/>
      <c r="GO83" s="154"/>
      <c r="GP83" s="154"/>
      <c r="GQ83" s="154"/>
      <c r="GR83" s="154"/>
      <c r="GS83" s="154"/>
      <c r="GT83" s="154"/>
      <c r="GU83" s="154"/>
      <c r="GV83" s="154"/>
      <c r="GW83" s="154"/>
      <c r="GX83" s="154"/>
      <c r="GY83" s="154"/>
      <c r="GZ83" s="154"/>
      <c r="HA83" s="154"/>
      <c r="HB83" s="154"/>
      <c r="HC83" s="154"/>
      <c r="HD83" s="154"/>
      <c r="HE83" s="154"/>
      <c r="HF83" s="154"/>
      <c r="HG83" s="154"/>
      <c r="HH83" s="154"/>
      <c r="HI83" s="154"/>
      <c r="HJ83" s="154"/>
      <c r="HK83" s="154"/>
      <c r="HL83" s="154"/>
      <c r="HM83" s="154"/>
      <c r="HN83" s="154"/>
      <c r="HO83" s="154"/>
      <c r="HP83" s="154"/>
      <c r="HQ83" s="154"/>
      <c r="HR83" s="154"/>
      <c r="HS83" s="154"/>
      <c r="HT83" s="154"/>
      <c r="HU83" s="154"/>
      <c r="HV83" s="154"/>
      <c r="HW83" s="154"/>
      <c r="HX83" s="154"/>
      <c r="HY83" s="154"/>
      <c r="HZ83" s="154"/>
      <c r="IA83" s="154"/>
      <c r="IB83" s="154"/>
      <c r="IC83" s="154"/>
      <c r="ID83" s="154"/>
      <c r="IE83" s="154"/>
      <c r="IF83" s="154"/>
      <c r="IG83" s="154"/>
      <c r="IH83" s="154"/>
      <c r="II83" s="154"/>
      <c r="IJ83" s="154"/>
      <c r="IK83" s="154"/>
      <c r="IL83" s="154"/>
      <c r="IM83" s="154"/>
      <c r="IN83" s="154"/>
      <c r="IO83" s="154"/>
      <c r="IP83" s="154"/>
      <c r="IQ83" s="154"/>
      <c r="IR83" s="154"/>
      <c r="IS83" s="154"/>
      <c r="IT83" s="154"/>
      <c r="IU83" s="154"/>
      <c r="IV83" s="154"/>
      <c r="IW83" s="154"/>
      <c r="IX83" s="154"/>
      <c r="IY83" s="154"/>
      <c r="IZ83" s="154"/>
      <c r="JA83" s="154"/>
      <c r="JB83" s="154"/>
      <c r="JC83" s="154"/>
      <c r="JD83" s="154"/>
      <c r="JE83" s="154"/>
      <c r="JF83" s="154"/>
      <c r="JG83" s="154"/>
      <c r="JH83" s="154"/>
      <c r="JI83" s="154"/>
      <c r="JJ83" s="154"/>
      <c r="JK83" s="154"/>
      <c r="JL83" s="154"/>
      <c r="JM83" s="154"/>
      <c r="JN83" s="154"/>
      <c r="JO83" s="154"/>
      <c r="JP83" s="154"/>
      <c r="JQ83" s="154"/>
      <c r="JR83" s="154"/>
      <c r="JS83" s="154"/>
      <c r="JT83" s="154"/>
      <c r="JU83" s="154"/>
      <c r="JV83" s="154"/>
      <c r="JW83" s="154"/>
      <c r="JX83" s="154"/>
      <c r="JY83" s="154"/>
      <c r="JZ83" s="154"/>
      <c r="KA83" s="154"/>
      <c r="KB83" s="154"/>
      <c r="KC83" s="154"/>
      <c r="KD83" s="154"/>
      <c r="KE83" s="154"/>
      <c r="KF83" s="154"/>
      <c r="KG83" s="154"/>
      <c r="KH83" s="154"/>
      <c r="KI83" s="154"/>
      <c r="KJ83" s="154"/>
      <c r="KK83" s="154"/>
      <c r="KL83" s="154"/>
      <c r="KM83" s="154"/>
      <c r="KN83" s="154"/>
      <c r="KO83" s="154"/>
      <c r="KP83" s="154"/>
      <c r="KQ83" s="154"/>
      <c r="KR83" s="154"/>
      <c r="KS83" s="154"/>
      <c r="KT83" s="154"/>
      <c r="KU83" s="154"/>
      <c r="KV83" s="154"/>
      <c r="KW83" s="154"/>
      <c r="KX83" s="154"/>
      <c r="KY83" s="154"/>
      <c r="KZ83" s="154"/>
      <c r="LA83" s="154"/>
      <c r="LB83" s="154"/>
      <c r="LC83" s="154"/>
      <c r="LD83" s="154"/>
      <c r="LE83" s="154"/>
      <c r="LF83" s="154"/>
      <c r="LG83" s="154"/>
      <c r="LH83" s="154"/>
      <c r="LI83" s="154"/>
      <c r="LJ83" s="154"/>
      <c r="LK83" s="154"/>
      <c r="LL83" s="154"/>
      <c r="LM83" s="154"/>
      <c r="LN83" s="154"/>
      <c r="LO83" s="154"/>
      <c r="LP83" s="154"/>
      <c r="LQ83" s="154"/>
      <c r="LR83" s="154"/>
      <c r="LS83" s="154"/>
      <c r="LT83" s="154"/>
      <c r="LU83" s="154"/>
      <c r="LV83" s="154"/>
      <c r="LW83" s="154"/>
      <c r="LX83" s="154"/>
      <c r="LY83" s="154"/>
      <c r="LZ83" s="154"/>
      <c r="MA83" s="154"/>
      <c r="MB83" s="154"/>
      <c r="MC83" s="154"/>
      <c r="MD83" s="154"/>
      <c r="ME83" s="154"/>
      <c r="MF83" s="154"/>
      <c r="MG83" s="154"/>
      <c r="MH83" s="154"/>
      <c r="MI83" s="154"/>
      <c r="MJ83" s="154"/>
      <c r="MK83" s="154"/>
      <c r="ML83" s="154"/>
      <c r="MM83" s="154"/>
      <c r="MN83" s="154"/>
      <c r="MO83" s="154"/>
      <c r="MP83" s="154"/>
      <c r="MQ83" s="154"/>
      <c r="MR83" s="154"/>
      <c r="MS83" s="154"/>
      <c r="MT83" s="154"/>
      <c r="MU83" s="154"/>
      <c r="MV83" s="154"/>
      <c r="MW83" s="154"/>
      <c r="MX83" s="154"/>
      <c r="MY83" s="154"/>
      <c r="MZ83" s="154"/>
      <c r="NA83" s="154"/>
      <c r="NB83" s="154"/>
      <c r="NC83" s="154"/>
      <c r="ND83" s="154"/>
      <c r="NE83" s="154"/>
      <c r="NF83" s="154"/>
      <c r="NG83" s="154"/>
      <c r="NH83" s="154"/>
      <c r="NI83" s="154"/>
      <c r="NJ83" s="154"/>
      <c r="NK83" s="154"/>
      <c r="NL83" s="154"/>
      <c r="NM83" s="154"/>
      <c r="NN83" s="154"/>
      <c r="NO83" s="154"/>
      <c r="NP83" s="154"/>
      <c r="NQ83" s="154"/>
      <c r="NR83" s="154"/>
      <c r="NS83" s="154"/>
      <c r="NT83" s="154"/>
      <c r="NU83" s="154"/>
      <c r="NV83" s="154"/>
      <c r="NW83" s="154"/>
      <c r="NX83" s="154"/>
      <c r="NY83" s="154"/>
      <c r="NZ83" s="154"/>
      <c r="OA83" s="154"/>
      <c r="OB83" s="154"/>
      <c r="OC83" s="154"/>
      <c r="OD83" s="154"/>
      <c r="OE83" s="154"/>
      <c r="OF83" s="154"/>
      <c r="OG83" s="154"/>
      <c r="OH83" s="154"/>
      <c r="OI83" s="154"/>
      <c r="OJ83" s="154"/>
      <c r="OK83" s="154"/>
      <c r="OL83" s="154"/>
      <c r="OM83" s="154"/>
      <c r="ON83" s="154"/>
      <c r="OO83" s="154"/>
      <c r="OP83" s="154"/>
      <c r="OQ83" s="154"/>
      <c r="OR83" s="154"/>
      <c r="OS83" s="154"/>
      <c r="OT83" s="154"/>
      <c r="OU83" s="154"/>
      <c r="OV83" s="154"/>
      <c r="OW83" s="154"/>
      <c r="OX83" s="154"/>
      <c r="OY83" s="154"/>
      <c r="OZ83" s="154"/>
      <c r="PA83" s="154"/>
      <c r="PB83" s="154"/>
      <c r="PC83" s="154"/>
      <c r="PD83" s="154"/>
      <c r="PE83" s="154"/>
      <c r="PF83" s="154"/>
      <c r="PG83" s="154"/>
      <c r="PH83" s="154"/>
      <c r="PI83" s="154"/>
      <c r="PJ83" s="154"/>
      <c r="PK83" s="154"/>
      <c r="PL83" s="154"/>
      <c r="PM83" s="154"/>
      <c r="PN83" s="154"/>
      <c r="PO83" s="154"/>
      <c r="PP83" s="154"/>
      <c r="PQ83" s="154"/>
      <c r="PR83" s="154"/>
      <c r="PS83" s="154"/>
      <c r="PT83" s="154"/>
      <c r="PU83" s="154"/>
      <c r="PV83" s="154"/>
      <c r="PW83" s="154"/>
      <c r="PX83" s="154"/>
      <c r="PY83" s="154"/>
      <c r="PZ83" s="154"/>
      <c r="QA83" s="154"/>
      <c r="QB83" s="154"/>
      <c r="QC83" s="154"/>
      <c r="QD83" s="154"/>
      <c r="QE83" s="154"/>
      <c r="QF83" s="154"/>
      <c r="QG83" s="154"/>
      <c r="QH83" s="154"/>
      <c r="QI83" s="154"/>
      <c r="QJ83" s="154"/>
      <c r="QK83" s="154"/>
      <c r="QL83" s="154"/>
      <c r="QM83" s="154"/>
      <c r="QN83" s="154"/>
      <c r="QO83" s="154"/>
      <c r="QP83" s="154"/>
      <c r="QQ83" s="154"/>
      <c r="QR83" s="154"/>
      <c r="QS83" s="154"/>
      <c r="QT83" s="154"/>
      <c r="QU83" s="154"/>
      <c r="QV83" s="154"/>
      <c r="QW83" s="154"/>
      <c r="QX83" s="154"/>
      <c r="QY83" s="154"/>
      <c r="QZ83" s="154"/>
      <c r="RA83" s="154"/>
      <c r="RB83" s="154"/>
      <c r="RC83" s="154"/>
      <c r="RD83" s="154"/>
      <c r="RE83" s="154"/>
      <c r="RF83" s="154"/>
      <c r="RG83" s="154"/>
      <c r="RH83" s="154"/>
      <c r="RI83" s="154"/>
      <c r="RJ83" s="154"/>
      <c r="RK83" s="154"/>
      <c r="RL83" s="154"/>
      <c r="RM83" s="154"/>
      <c r="RN83" s="154"/>
      <c r="RO83" s="154"/>
      <c r="RP83" s="154"/>
      <c r="RQ83" s="154"/>
      <c r="RR83" s="154"/>
      <c r="RS83" s="154"/>
      <c r="RT83" s="154"/>
      <c r="RU83" s="154"/>
      <c r="RV83" s="154"/>
      <c r="RW83" s="154"/>
      <c r="RX83" s="154"/>
      <c r="RY83" s="154"/>
      <c r="RZ83" s="154"/>
      <c r="SA83" s="154"/>
      <c r="SB83" s="154"/>
      <c r="SC83" s="154"/>
      <c r="SD83" s="154"/>
      <c r="SE83" s="154"/>
      <c r="SF83" s="154"/>
      <c r="SG83" s="154"/>
      <c r="SH83" s="154"/>
      <c r="SI83" s="154"/>
      <c r="SJ83" s="154"/>
      <c r="SK83" s="154"/>
      <c r="SL83" s="154"/>
      <c r="SM83" s="154"/>
      <c r="SN83" s="154"/>
      <c r="SO83" s="154"/>
      <c r="SP83" s="154"/>
      <c r="SQ83" s="154"/>
      <c r="SR83" s="154"/>
      <c r="SS83" s="154"/>
      <c r="ST83" s="154"/>
      <c r="SU83" s="154"/>
      <c r="SV83" s="154"/>
      <c r="SW83" s="154"/>
      <c r="SX83" s="154"/>
      <c r="SY83" s="154"/>
      <c r="SZ83" s="154"/>
    </row>
    <row r="84" spans="6:520" ht="15" customHeight="1" x14ac:dyDescent="0.35">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c r="BF84" s="153"/>
      <c r="BG84" s="153"/>
      <c r="BH84" s="153"/>
      <c r="BI84" s="153"/>
      <c r="BJ84" s="153"/>
      <c r="BK84" s="153"/>
      <c r="BL84" s="153"/>
      <c r="BM84" s="153"/>
      <c r="BN84" s="153"/>
      <c r="BO84" s="153"/>
      <c r="BP84" s="153"/>
      <c r="BQ84" s="153"/>
      <c r="BR84" s="153"/>
      <c r="BS84" s="153"/>
      <c r="BT84" s="153"/>
      <c r="BU84" s="153"/>
      <c r="BV84" s="153"/>
      <c r="BW84" s="153"/>
      <c r="BX84" s="153"/>
      <c r="BY84" s="153"/>
      <c r="BZ84" s="153"/>
      <c r="CA84" s="153"/>
      <c r="CB84" s="153"/>
      <c r="CC84" s="153"/>
      <c r="CD84" s="153"/>
      <c r="CE84" s="153"/>
      <c r="CF84" s="153"/>
      <c r="CG84" s="153"/>
      <c r="CH84" s="153"/>
      <c r="CI84" s="153"/>
      <c r="CJ84" s="153"/>
      <c r="CK84" s="153"/>
      <c r="CL84" s="153"/>
      <c r="CM84" s="153"/>
      <c r="CN84" s="153"/>
      <c r="CO84" s="153"/>
      <c r="CP84" s="153"/>
      <c r="CQ84" s="153"/>
      <c r="CR84" s="153"/>
      <c r="CS84" s="153"/>
      <c r="CT84" s="153"/>
      <c r="CU84" s="153"/>
      <c r="CV84" s="153"/>
      <c r="CW84" s="153"/>
      <c r="CX84" s="153"/>
      <c r="CY84" s="153"/>
      <c r="CZ84" s="153"/>
      <c r="DA84" s="153"/>
      <c r="DB84" s="153"/>
      <c r="DC84" s="154"/>
      <c r="DD84" s="154"/>
      <c r="DE84" s="154"/>
      <c r="DF84" s="154"/>
      <c r="DG84" s="154"/>
      <c r="DH84" s="154"/>
      <c r="DI84" s="154"/>
      <c r="DJ84" s="154"/>
      <c r="DK84" s="154"/>
      <c r="DL84" s="154"/>
      <c r="DM84" s="154"/>
      <c r="DN84" s="154"/>
      <c r="DO84" s="154"/>
      <c r="DP84" s="154"/>
      <c r="DQ84" s="154"/>
      <c r="DR84" s="154"/>
      <c r="DS84" s="154"/>
      <c r="DT84" s="154"/>
      <c r="DU84" s="154"/>
      <c r="DV84" s="154"/>
      <c r="DW84" s="154"/>
      <c r="DX84" s="154"/>
      <c r="DY84" s="154"/>
      <c r="DZ84" s="154"/>
      <c r="EA84" s="154"/>
      <c r="EB84" s="154"/>
      <c r="EC84" s="154"/>
      <c r="ED84" s="154"/>
      <c r="EE84" s="154"/>
      <c r="EF84" s="154"/>
      <c r="EG84" s="154"/>
      <c r="EH84" s="154"/>
      <c r="EI84" s="154"/>
      <c r="EJ84" s="154"/>
      <c r="EK84" s="154"/>
      <c r="EL84" s="154"/>
      <c r="EM84" s="154"/>
      <c r="EN84" s="154"/>
      <c r="EO84" s="154"/>
      <c r="EP84" s="154"/>
      <c r="EQ84" s="154"/>
      <c r="ER84" s="154"/>
      <c r="ES84" s="154"/>
      <c r="ET84" s="154"/>
      <c r="EU84" s="154"/>
      <c r="EV84" s="154"/>
      <c r="EW84" s="154"/>
      <c r="EX84" s="154"/>
      <c r="EY84" s="154"/>
      <c r="EZ84" s="154"/>
      <c r="FA84" s="154"/>
      <c r="FB84" s="154"/>
      <c r="FC84" s="154"/>
      <c r="FD84" s="154"/>
      <c r="FE84" s="154"/>
      <c r="FF84" s="154"/>
      <c r="FG84" s="154"/>
      <c r="FH84" s="154"/>
      <c r="FI84" s="154"/>
      <c r="FJ84" s="154"/>
      <c r="FK84" s="154"/>
      <c r="FL84" s="154"/>
      <c r="FM84" s="154"/>
      <c r="FN84" s="154"/>
      <c r="FO84" s="154"/>
      <c r="FP84" s="154"/>
      <c r="FQ84" s="154"/>
      <c r="FR84" s="154"/>
      <c r="FS84" s="154"/>
      <c r="FT84" s="154"/>
      <c r="FU84" s="154"/>
      <c r="FV84" s="154"/>
      <c r="FW84" s="154"/>
      <c r="FX84" s="154"/>
      <c r="FY84" s="154"/>
      <c r="FZ84" s="154"/>
      <c r="GA84" s="154"/>
      <c r="GB84" s="154"/>
      <c r="GC84" s="154"/>
      <c r="GD84" s="154"/>
      <c r="GE84" s="154"/>
      <c r="GF84" s="154"/>
      <c r="GG84" s="154"/>
      <c r="GH84" s="154"/>
      <c r="GI84" s="154"/>
      <c r="GJ84" s="154"/>
      <c r="GK84" s="154"/>
      <c r="GL84" s="154"/>
      <c r="GM84" s="154"/>
      <c r="GN84" s="154"/>
      <c r="GO84" s="154"/>
      <c r="GP84" s="154"/>
      <c r="GQ84" s="154"/>
      <c r="GR84" s="154"/>
      <c r="GS84" s="154"/>
      <c r="GT84" s="154"/>
      <c r="GU84" s="154"/>
      <c r="GV84" s="154"/>
      <c r="GW84" s="154"/>
      <c r="GX84" s="154"/>
      <c r="GY84" s="154"/>
      <c r="GZ84" s="154"/>
      <c r="HA84" s="154"/>
      <c r="HB84" s="154"/>
      <c r="HC84" s="154"/>
      <c r="HD84" s="154"/>
      <c r="HE84" s="154"/>
      <c r="HF84" s="154"/>
      <c r="HG84" s="154"/>
      <c r="HH84" s="154"/>
      <c r="HI84" s="154"/>
      <c r="HJ84" s="154"/>
      <c r="HK84" s="154"/>
      <c r="HL84" s="154"/>
      <c r="HM84" s="154"/>
      <c r="HN84" s="154"/>
      <c r="HO84" s="154"/>
      <c r="HP84" s="154"/>
      <c r="HQ84" s="154"/>
      <c r="HR84" s="154"/>
      <c r="HS84" s="154"/>
      <c r="HT84" s="154"/>
      <c r="HU84" s="154"/>
      <c r="HV84" s="154"/>
      <c r="HW84" s="154"/>
      <c r="HX84" s="154"/>
      <c r="HY84" s="154"/>
      <c r="HZ84" s="154"/>
      <c r="IA84" s="154"/>
      <c r="IB84" s="154"/>
      <c r="IC84" s="154"/>
      <c r="ID84" s="154"/>
      <c r="IE84" s="154"/>
      <c r="IF84" s="154"/>
      <c r="IG84" s="154"/>
      <c r="IH84" s="154"/>
      <c r="II84" s="154"/>
      <c r="IJ84" s="154"/>
      <c r="IK84" s="154"/>
      <c r="IL84" s="154"/>
      <c r="IM84" s="154"/>
      <c r="IN84" s="154"/>
      <c r="IO84" s="154"/>
      <c r="IP84" s="154"/>
      <c r="IQ84" s="154"/>
      <c r="IR84" s="154"/>
      <c r="IS84" s="154"/>
      <c r="IT84" s="154"/>
      <c r="IU84" s="154"/>
      <c r="IV84" s="154"/>
      <c r="IW84" s="154"/>
      <c r="IX84" s="154"/>
      <c r="IY84" s="154"/>
      <c r="IZ84" s="154"/>
      <c r="JA84" s="154"/>
      <c r="JB84" s="154"/>
      <c r="JC84" s="154"/>
      <c r="JD84" s="154"/>
      <c r="JE84" s="154"/>
      <c r="JF84" s="154"/>
      <c r="JG84" s="154"/>
      <c r="JH84" s="154"/>
      <c r="JI84" s="154"/>
      <c r="JJ84" s="154"/>
      <c r="JK84" s="154"/>
      <c r="JL84" s="154"/>
      <c r="JM84" s="154"/>
      <c r="JN84" s="154"/>
      <c r="JO84" s="154"/>
      <c r="JP84" s="154"/>
      <c r="JQ84" s="154"/>
      <c r="JR84" s="154"/>
      <c r="JS84" s="154"/>
      <c r="JT84" s="154"/>
      <c r="JU84" s="154"/>
      <c r="JV84" s="154"/>
      <c r="JW84" s="154"/>
      <c r="JX84" s="154"/>
      <c r="JY84" s="154"/>
      <c r="JZ84" s="154"/>
      <c r="KA84" s="154"/>
      <c r="KB84" s="154"/>
      <c r="KC84" s="154"/>
      <c r="KD84" s="154"/>
      <c r="KE84" s="154"/>
      <c r="KF84" s="154"/>
      <c r="KG84" s="154"/>
      <c r="KH84" s="154"/>
      <c r="KI84" s="154"/>
      <c r="KJ84" s="154"/>
      <c r="KK84" s="154"/>
      <c r="KL84" s="154"/>
      <c r="KM84" s="154"/>
      <c r="KN84" s="154"/>
      <c r="KO84" s="154"/>
      <c r="KP84" s="154"/>
      <c r="KQ84" s="154"/>
      <c r="KR84" s="154"/>
      <c r="KS84" s="154"/>
      <c r="KT84" s="154"/>
      <c r="KU84" s="154"/>
      <c r="KV84" s="154"/>
      <c r="KW84" s="154"/>
      <c r="KX84" s="154"/>
      <c r="KY84" s="154"/>
      <c r="KZ84" s="154"/>
      <c r="LA84" s="154"/>
      <c r="LB84" s="154"/>
      <c r="LC84" s="154"/>
      <c r="LD84" s="154"/>
      <c r="LE84" s="154"/>
      <c r="LF84" s="154"/>
      <c r="LG84" s="154"/>
      <c r="LH84" s="154"/>
      <c r="LI84" s="154"/>
      <c r="LJ84" s="154"/>
      <c r="LK84" s="154"/>
      <c r="LL84" s="154"/>
      <c r="LM84" s="154"/>
      <c r="LN84" s="154"/>
      <c r="LO84" s="154"/>
      <c r="LP84" s="154"/>
      <c r="LQ84" s="154"/>
      <c r="LR84" s="154"/>
      <c r="LS84" s="154"/>
      <c r="LT84" s="154"/>
      <c r="LU84" s="154"/>
      <c r="LV84" s="154"/>
      <c r="LW84" s="154"/>
      <c r="LX84" s="154"/>
      <c r="LY84" s="154"/>
      <c r="LZ84" s="154"/>
      <c r="MA84" s="154"/>
      <c r="MB84" s="154"/>
      <c r="MC84" s="154"/>
      <c r="MD84" s="154"/>
      <c r="ME84" s="154"/>
      <c r="MF84" s="154"/>
      <c r="MG84" s="154"/>
      <c r="MH84" s="154"/>
      <c r="MI84" s="154"/>
      <c r="MJ84" s="154"/>
      <c r="MK84" s="154"/>
      <c r="ML84" s="154"/>
      <c r="MM84" s="154"/>
      <c r="MN84" s="154"/>
      <c r="MO84" s="154"/>
      <c r="MP84" s="154"/>
      <c r="MQ84" s="154"/>
      <c r="MR84" s="154"/>
      <c r="MS84" s="154"/>
      <c r="MT84" s="154"/>
      <c r="MU84" s="154"/>
      <c r="MV84" s="154"/>
      <c r="MW84" s="154"/>
      <c r="MX84" s="154"/>
      <c r="MY84" s="154"/>
      <c r="MZ84" s="154"/>
      <c r="NA84" s="154"/>
      <c r="NB84" s="154"/>
      <c r="NC84" s="154"/>
      <c r="ND84" s="154"/>
      <c r="NE84" s="154"/>
      <c r="NF84" s="154"/>
      <c r="NG84" s="154"/>
      <c r="NH84" s="154"/>
      <c r="NI84" s="154"/>
      <c r="NJ84" s="154"/>
      <c r="NK84" s="154"/>
      <c r="NL84" s="154"/>
      <c r="NM84" s="154"/>
      <c r="NN84" s="154"/>
      <c r="NO84" s="154"/>
      <c r="NP84" s="154"/>
      <c r="NQ84" s="154"/>
      <c r="NR84" s="154"/>
      <c r="NS84" s="154"/>
      <c r="NT84" s="154"/>
      <c r="NU84" s="154"/>
      <c r="NV84" s="154"/>
      <c r="NW84" s="154"/>
      <c r="NX84" s="154"/>
      <c r="NY84" s="154"/>
      <c r="NZ84" s="154"/>
      <c r="OA84" s="154"/>
      <c r="OB84" s="154"/>
      <c r="OC84" s="154"/>
      <c r="OD84" s="154"/>
      <c r="OE84" s="154"/>
      <c r="OF84" s="154"/>
      <c r="OG84" s="154"/>
      <c r="OH84" s="154"/>
      <c r="OI84" s="154"/>
      <c r="OJ84" s="154"/>
      <c r="OK84" s="154"/>
      <c r="OL84" s="154"/>
      <c r="OM84" s="154"/>
      <c r="ON84" s="154"/>
      <c r="OO84" s="154"/>
      <c r="OP84" s="154"/>
      <c r="OQ84" s="154"/>
      <c r="OR84" s="154"/>
      <c r="OS84" s="154"/>
      <c r="OT84" s="154"/>
      <c r="OU84" s="154"/>
      <c r="OV84" s="154"/>
      <c r="OW84" s="154"/>
      <c r="OX84" s="154"/>
      <c r="OY84" s="154"/>
      <c r="OZ84" s="154"/>
      <c r="PA84" s="154"/>
      <c r="PB84" s="154"/>
      <c r="PC84" s="154"/>
      <c r="PD84" s="154"/>
      <c r="PE84" s="154"/>
      <c r="PF84" s="154"/>
      <c r="PG84" s="154"/>
      <c r="PH84" s="154"/>
      <c r="PI84" s="154"/>
      <c r="PJ84" s="154"/>
      <c r="PK84" s="154"/>
      <c r="PL84" s="154"/>
      <c r="PM84" s="154"/>
      <c r="PN84" s="154"/>
      <c r="PO84" s="154"/>
      <c r="PP84" s="154"/>
      <c r="PQ84" s="154"/>
      <c r="PR84" s="154"/>
      <c r="PS84" s="154"/>
      <c r="PT84" s="154"/>
      <c r="PU84" s="154"/>
      <c r="PV84" s="154"/>
      <c r="PW84" s="154"/>
      <c r="PX84" s="154"/>
      <c r="PY84" s="154"/>
      <c r="PZ84" s="154"/>
      <c r="QA84" s="154"/>
      <c r="QB84" s="154"/>
      <c r="QC84" s="154"/>
      <c r="QD84" s="154"/>
      <c r="QE84" s="154"/>
      <c r="QF84" s="154"/>
      <c r="QG84" s="154"/>
      <c r="QH84" s="154"/>
      <c r="QI84" s="154"/>
      <c r="QJ84" s="154"/>
      <c r="QK84" s="154"/>
      <c r="QL84" s="154"/>
      <c r="QM84" s="154"/>
      <c r="QN84" s="154"/>
      <c r="QO84" s="154"/>
      <c r="QP84" s="154"/>
      <c r="QQ84" s="154"/>
      <c r="QR84" s="154"/>
      <c r="QS84" s="154"/>
      <c r="QT84" s="154"/>
      <c r="QU84" s="154"/>
      <c r="QV84" s="154"/>
      <c r="QW84" s="154"/>
      <c r="QX84" s="154"/>
      <c r="QY84" s="154"/>
      <c r="QZ84" s="154"/>
      <c r="RA84" s="154"/>
      <c r="RB84" s="154"/>
      <c r="RC84" s="154"/>
      <c r="RD84" s="154"/>
      <c r="RE84" s="154"/>
      <c r="RF84" s="154"/>
      <c r="RG84" s="154"/>
      <c r="RH84" s="154"/>
      <c r="RI84" s="154"/>
      <c r="RJ84" s="154"/>
      <c r="RK84" s="154"/>
      <c r="RL84" s="154"/>
      <c r="RM84" s="154"/>
      <c r="RN84" s="154"/>
      <c r="RO84" s="154"/>
      <c r="RP84" s="154"/>
      <c r="RQ84" s="154"/>
      <c r="RR84" s="154"/>
      <c r="RS84" s="154"/>
      <c r="RT84" s="154"/>
      <c r="RU84" s="154"/>
      <c r="RV84" s="154"/>
      <c r="RW84" s="154"/>
      <c r="RX84" s="154"/>
      <c r="RY84" s="154"/>
      <c r="RZ84" s="154"/>
      <c r="SA84" s="154"/>
      <c r="SB84" s="154"/>
      <c r="SC84" s="154"/>
      <c r="SD84" s="154"/>
      <c r="SE84" s="154"/>
      <c r="SF84" s="154"/>
      <c r="SG84" s="154"/>
      <c r="SH84" s="154"/>
      <c r="SI84" s="154"/>
      <c r="SJ84" s="154"/>
      <c r="SK84" s="154"/>
      <c r="SL84" s="154"/>
      <c r="SM84" s="154"/>
      <c r="SN84" s="154"/>
      <c r="SO84" s="154"/>
      <c r="SP84" s="154"/>
      <c r="SQ84" s="154"/>
      <c r="SR84" s="154"/>
      <c r="SS84" s="154"/>
      <c r="ST84" s="154"/>
      <c r="SU84" s="154"/>
      <c r="SV84" s="154"/>
      <c r="SW84" s="154"/>
      <c r="SX84" s="154"/>
      <c r="SY84" s="154"/>
      <c r="SZ84" s="154"/>
    </row>
    <row r="85" spans="6:520" ht="15" customHeight="1" x14ac:dyDescent="0.35">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4"/>
      <c r="DD85" s="154"/>
      <c r="DE85" s="154"/>
      <c r="DF85" s="154"/>
      <c r="DG85" s="154"/>
      <c r="DH85" s="154"/>
      <c r="DI85" s="154"/>
      <c r="DJ85" s="154"/>
      <c r="DK85" s="154"/>
      <c r="DL85" s="154"/>
      <c r="DM85" s="154"/>
      <c r="DN85" s="154"/>
      <c r="DO85" s="154"/>
      <c r="DP85" s="154"/>
      <c r="DQ85" s="154"/>
      <c r="DR85" s="154"/>
      <c r="DS85" s="154"/>
      <c r="DT85" s="154"/>
      <c r="DU85" s="154"/>
      <c r="DV85" s="154"/>
      <c r="DW85" s="154"/>
      <c r="DX85" s="154"/>
      <c r="DY85" s="154"/>
      <c r="DZ85" s="154"/>
      <c r="EA85" s="154"/>
      <c r="EB85" s="154"/>
      <c r="EC85" s="154"/>
      <c r="ED85" s="154"/>
      <c r="EE85" s="154"/>
      <c r="EF85" s="154"/>
      <c r="EG85" s="154"/>
      <c r="EH85" s="154"/>
      <c r="EI85" s="154"/>
      <c r="EJ85" s="154"/>
      <c r="EK85" s="154"/>
      <c r="EL85" s="154"/>
      <c r="EM85" s="154"/>
      <c r="EN85" s="154"/>
      <c r="EO85" s="154"/>
      <c r="EP85" s="154"/>
      <c r="EQ85" s="154"/>
      <c r="ER85" s="154"/>
      <c r="ES85" s="154"/>
      <c r="ET85" s="154"/>
      <c r="EU85" s="154"/>
      <c r="EV85" s="154"/>
      <c r="EW85" s="154"/>
      <c r="EX85" s="154"/>
      <c r="EY85" s="154"/>
      <c r="EZ85" s="154"/>
      <c r="FA85" s="154"/>
      <c r="FB85" s="154"/>
      <c r="FC85" s="154"/>
      <c r="FD85" s="154"/>
      <c r="FE85" s="154"/>
      <c r="FF85" s="154"/>
      <c r="FG85" s="154"/>
      <c r="FH85" s="154"/>
      <c r="FI85" s="154"/>
      <c r="FJ85" s="154"/>
      <c r="FK85" s="154"/>
      <c r="FL85" s="154"/>
      <c r="FM85" s="154"/>
      <c r="FN85" s="154"/>
      <c r="FO85" s="154"/>
      <c r="FP85" s="154"/>
      <c r="FQ85" s="154"/>
      <c r="FR85" s="154"/>
      <c r="FS85" s="154"/>
      <c r="FT85" s="154"/>
      <c r="FU85" s="154"/>
      <c r="FV85" s="154"/>
      <c r="FW85" s="154"/>
      <c r="FX85" s="154"/>
      <c r="FY85" s="154"/>
      <c r="FZ85" s="154"/>
      <c r="GA85" s="154"/>
      <c r="GB85" s="154"/>
      <c r="GC85" s="154"/>
      <c r="GD85" s="154"/>
      <c r="GE85" s="154"/>
      <c r="GF85" s="154"/>
      <c r="GG85" s="154"/>
      <c r="GH85" s="154"/>
      <c r="GI85" s="154"/>
      <c r="GJ85" s="154"/>
      <c r="GK85" s="154"/>
      <c r="GL85" s="154"/>
      <c r="GM85" s="154"/>
      <c r="GN85" s="154"/>
      <c r="GO85" s="154"/>
      <c r="GP85" s="154"/>
      <c r="GQ85" s="154"/>
      <c r="GR85" s="154"/>
      <c r="GS85" s="154"/>
      <c r="GT85" s="154"/>
      <c r="GU85" s="154"/>
      <c r="GV85" s="154"/>
      <c r="GW85" s="154"/>
      <c r="GX85" s="154"/>
      <c r="GY85" s="154"/>
      <c r="GZ85" s="154"/>
      <c r="HA85" s="154"/>
      <c r="HB85" s="154"/>
      <c r="HC85" s="154"/>
      <c r="HD85" s="154"/>
      <c r="HE85" s="154"/>
      <c r="HF85" s="154"/>
      <c r="HG85" s="154"/>
      <c r="HH85" s="154"/>
      <c r="HI85" s="154"/>
      <c r="HJ85" s="154"/>
      <c r="HK85" s="154"/>
      <c r="HL85" s="154"/>
      <c r="HM85" s="154"/>
      <c r="HN85" s="154"/>
      <c r="HO85" s="154"/>
      <c r="HP85" s="154"/>
      <c r="HQ85" s="154"/>
      <c r="HR85" s="154"/>
      <c r="HS85" s="154"/>
      <c r="HT85" s="154"/>
      <c r="HU85" s="154"/>
      <c r="HV85" s="154"/>
      <c r="HW85" s="154"/>
      <c r="HX85" s="154"/>
      <c r="HY85" s="154"/>
      <c r="HZ85" s="154"/>
      <c r="IA85" s="154"/>
      <c r="IB85" s="154"/>
      <c r="IC85" s="154"/>
      <c r="ID85" s="154"/>
      <c r="IE85" s="154"/>
      <c r="IF85" s="154"/>
      <c r="IG85" s="154"/>
      <c r="IH85" s="154"/>
      <c r="II85" s="154"/>
      <c r="IJ85" s="154"/>
      <c r="IK85" s="154"/>
      <c r="IL85" s="154"/>
      <c r="IM85" s="154"/>
      <c r="IN85" s="154"/>
      <c r="IO85" s="154"/>
      <c r="IP85" s="154"/>
      <c r="IQ85" s="154"/>
      <c r="IR85" s="154"/>
      <c r="IS85" s="154"/>
      <c r="IT85" s="154"/>
      <c r="IU85" s="154"/>
      <c r="IV85" s="154"/>
      <c r="IW85" s="154"/>
      <c r="IX85" s="154"/>
      <c r="IY85" s="154"/>
      <c r="IZ85" s="154"/>
      <c r="JA85" s="154"/>
      <c r="JB85" s="154"/>
      <c r="JC85" s="154"/>
      <c r="JD85" s="154"/>
      <c r="JE85" s="154"/>
      <c r="JF85" s="154"/>
      <c r="JG85" s="154"/>
      <c r="JH85" s="154"/>
      <c r="JI85" s="154"/>
      <c r="JJ85" s="154"/>
      <c r="JK85" s="154"/>
      <c r="JL85" s="154"/>
      <c r="JM85" s="154"/>
      <c r="JN85" s="154"/>
      <c r="JO85" s="154"/>
      <c r="JP85" s="154"/>
      <c r="JQ85" s="154"/>
      <c r="JR85" s="154"/>
      <c r="JS85" s="154"/>
      <c r="JT85" s="154"/>
      <c r="JU85" s="154"/>
      <c r="JV85" s="154"/>
      <c r="JW85" s="154"/>
      <c r="JX85" s="154"/>
      <c r="JY85" s="154"/>
      <c r="JZ85" s="154"/>
      <c r="KA85" s="154"/>
      <c r="KB85" s="154"/>
      <c r="KC85" s="154"/>
      <c r="KD85" s="154"/>
      <c r="KE85" s="154"/>
      <c r="KF85" s="154"/>
      <c r="KG85" s="154"/>
      <c r="KH85" s="154"/>
      <c r="KI85" s="154"/>
      <c r="KJ85" s="154"/>
      <c r="KK85" s="154"/>
      <c r="KL85" s="154"/>
      <c r="KM85" s="154"/>
      <c r="KN85" s="154"/>
      <c r="KO85" s="154"/>
      <c r="KP85" s="154"/>
      <c r="KQ85" s="154"/>
      <c r="KR85" s="154"/>
      <c r="KS85" s="154"/>
      <c r="KT85" s="154"/>
      <c r="KU85" s="154"/>
      <c r="KV85" s="154"/>
      <c r="KW85" s="154"/>
      <c r="KX85" s="154"/>
      <c r="KY85" s="154"/>
      <c r="KZ85" s="154"/>
      <c r="LA85" s="154"/>
      <c r="LB85" s="154"/>
      <c r="LC85" s="154"/>
      <c r="LD85" s="154"/>
      <c r="LE85" s="154"/>
      <c r="LF85" s="154"/>
      <c r="LG85" s="154"/>
      <c r="LH85" s="154"/>
      <c r="LI85" s="154"/>
      <c r="LJ85" s="154"/>
      <c r="LK85" s="154"/>
      <c r="LL85" s="154"/>
      <c r="LM85" s="154"/>
      <c r="LN85" s="154"/>
      <c r="LO85" s="154"/>
      <c r="LP85" s="154"/>
      <c r="LQ85" s="154"/>
      <c r="LR85" s="154"/>
      <c r="LS85" s="154"/>
      <c r="LT85" s="154"/>
      <c r="LU85" s="154"/>
      <c r="LV85" s="154"/>
      <c r="LW85" s="154"/>
      <c r="LX85" s="154"/>
      <c r="LY85" s="154"/>
      <c r="LZ85" s="154"/>
      <c r="MA85" s="154"/>
      <c r="MB85" s="154"/>
      <c r="MC85" s="154"/>
      <c r="MD85" s="154"/>
      <c r="ME85" s="154"/>
      <c r="MF85" s="154"/>
      <c r="MG85" s="154"/>
      <c r="MH85" s="154"/>
      <c r="MI85" s="154"/>
      <c r="MJ85" s="154"/>
      <c r="MK85" s="154"/>
      <c r="ML85" s="154"/>
      <c r="MM85" s="154"/>
      <c r="MN85" s="154"/>
      <c r="MO85" s="154"/>
      <c r="MP85" s="154"/>
      <c r="MQ85" s="154"/>
      <c r="MR85" s="154"/>
      <c r="MS85" s="154"/>
      <c r="MT85" s="154"/>
      <c r="MU85" s="154"/>
      <c r="MV85" s="154"/>
      <c r="MW85" s="154"/>
      <c r="MX85" s="154"/>
      <c r="MY85" s="154"/>
      <c r="MZ85" s="154"/>
      <c r="NA85" s="154"/>
      <c r="NB85" s="154"/>
      <c r="NC85" s="154"/>
      <c r="ND85" s="154"/>
      <c r="NE85" s="154"/>
      <c r="NF85" s="154"/>
      <c r="NG85" s="154"/>
      <c r="NH85" s="154"/>
      <c r="NI85" s="154"/>
      <c r="NJ85" s="154"/>
      <c r="NK85" s="154"/>
      <c r="NL85" s="154"/>
      <c r="NM85" s="154"/>
      <c r="NN85" s="154"/>
      <c r="NO85" s="154"/>
      <c r="NP85" s="154"/>
      <c r="NQ85" s="154"/>
      <c r="NR85" s="154"/>
      <c r="NS85" s="154"/>
      <c r="NT85" s="154"/>
      <c r="NU85" s="154"/>
      <c r="NV85" s="154"/>
      <c r="NW85" s="154"/>
      <c r="NX85" s="154"/>
      <c r="NY85" s="154"/>
      <c r="NZ85" s="154"/>
      <c r="OA85" s="154"/>
      <c r="OB85" s="154"/>
      <c r="OC85" s="154"/>
      <c r="OD85" s="154"/>
      <c r="OE85" s="154"/>
      <c r="OF85" s="154"/>
      <c r="OG85" s="154"/>
      <c r="OH85" s="154"/>
      <c r="OI85" s="154"/>
      <c r="OJ85" s="154"/>
      <c r="OK85" s="154"/>
      <c r="OL85" s="154"/>
      <c r="OM85" s="154"/>
      <c r="ON85" s="154"/>
      <c r="OO85" s="154"/>
      <c r="OP85" s="154"/>
      <c r="OQ85" s="154"/>
      <c r="OR85" s="154"/>
      <c r="OS85" s="154"/>
      <c r="OT85" s="154"/>
      <c r="OU85" s="154"/>
      <c r="OV85" s="154"/>
      <c r="OW85" s="154"/>
      <c r="OX85" s="154"/>
      <c r="OY85" s="154"/>
      <c r="OZ85" s="154"/>
      <c r="PA85" s="154"/>
      <c r="PB85" s="154"/>
      <c r="PC85" s="154"/>
      <c r="PD85" s="154"/>
      <c r="PE85" s="154"/>
      <c r="PF85" s="154"/>
      <c r="PG85" s="154"/>
      <c r="PH85" s="154"/>
      <c r="PI85" s="154"/>
      <c r="PJ85" s="154"/>
      <c r="PK85" s="154"/>
      <c r="PL85" s="154"/>
      <c r="PM85" s="154"/>
      <c r="PN85" s="154"/>
      <c r="PO85" s="154"/>
      <c r="PP85" s="154"/>
      <c r="PQ85" s="154"/>
      <c r="PR85" s="154"/>
      <c r="PS85" s="154"/>
      <c r="PT85" s="154"/>
      <c r="PU85" s="154"/>
      <c r="PV85" s="154"/>
      <c r="PW85" s="154"/>
      <c r="PX85" s="154"/>
      <c r="PY85" s="154"/>
      <c r="PZ85" s="154"/>
      <c r="QA85" s="154"/>
      <c r="QB85" s="154"/>
      <c r="QC85" s="154"/>
      <c r="QD85" s="154"/>
      <c r="QE85" s="154"/>
      <c r="QF85" s="154"/>
      <c r="QG85" s="154"/>
      <c r="QH85" s="154"/>
      <c r="QI85" s="154"/>
      <c r="QJ85" s="154"/>
      <c r="QK85" s="154"/>
      <c r="QL85" s="154"/>
      <c r="QM85" s="154"/>
      <c r="QN85" s="154"/>
      <c r="QO85" s="154"/>
      <c r="QP85" s="154"/>
      <c r="QQ85" s="154"/>
      <c r="QR85" s="154"/>
      <c r="QS85" s="154"/>
      <c r="QT85" s="154"/>
      <c r="QU85" s="154"/>
      <c r="QV85" s="154"/>
      <c r="QW85" s="154"/>
      <c r="QX85" s="154"/>
      <c r="QY85" s="154"/>
      <c r="QZ85" s="154"/>
      <c r="RA85" s="154"/>
      <c r="RB85" s="154"/>
      <c r="RC85" s="154"/>
      <c r="RD85" s="154"/>
      <c r="RE85" s="154"/>
      <c r="RF85" s="154"/>
      <c r="RG85" s="154"/>
      <c r="RH85" s="154"/>
      <c r="RI85" s="154"/>
      <c r="RJ85" s="154"/>
      <c r="RK85" s="154"/>
      <c r="RL85" s="154"/>
      <c r="RM85" s="154"/>
      <c r="RN85" s="154"/>
      <c r="RO85" s="154"/>
      <c r="RP85" s="154"/>
      <c r="RQ85" s="154"/>
      <c r="RR85" s="154"/>
      <c r="RS85" s="154"/>
      <c r="RT85" s="154"/>
      <c r="RU85" s="154"/>
      <c r="RV85" s="154"/>
      <c r="RW85" s="154"/>
      <c r="RX85" s="154"/>
      <c r="RY85" s="154"/>
      <c r="RZ85" s="154"/>
      <c r="SA85" s="154"/>
      <c r="SB85" s="154"/>
      <c r="SC85" s="154"/>
      <c r="SD85" s="154"/>
      <c r="SE85" s="154"/>
      <c r="SF85" s="154"/>
      <c r="SG85" s="154"/>
      <c r="SH85" s="154"/>
      <c r="SI85" s="154"/>
      <c r="SJ85" s="154"/>
      <c r="SK85" s="154"/>
      <c r="SL85" s="154"/>
      <c r="SM85" s="154"/>
      <c r="SN85" s="154"/>
      <c r="SO85" s="154"/>
      <c r="SP85" s="154"/>
      <c r="SQ85" s="154"/>
      <c r="SR85" s="154"/>
      <c r="SS85" s="154"/>
      <c r="ST85" s="154"/>
      <c r="SU85" s="154"/>
      <c r="SV85" s="154"/>
      <c r="SW85" s="154"/>
      <c r="SX85" s="154"/>
      <c r="SY85" s="154"/>
      <c r="SZ85" s="154"/>
    </row>
    <row r="86" spans="6:520" ht="15" customHeight="1" x14ac:dyDescent="0.35">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c r="BF86" s="153"/>
      <c r="BG86" s="153"/>
      <c r="BH86" s="153"/>
      <c r="BI86" s="153"/>
      <c r="BJ86" s="153"/>
      <c r="BK86" s="153"/>
      <c r="BL86" s="153"/>
      <c r="BM86" s="153"/>
      <c r="BN86" s="153"/>
      <c r="BO86" s="153"/>
      <c r="BP86" s="153"/>
      <c r="BQ86" s="153"/>
      <c r="BR86" s="153"/>
      <c r="BS86" s="153"/>
      <c r="BT86" s="153"/>
      <c r="BU86" s="153"/>
      <c r="BV86" s="153"/>
      <c r="BW86" s="153"/>
      <c r="BX86" s="153"/>
      <c r="BY86" s="153"/>
      <c r="BZ86" s="153"/>
      <c r="CA86" s="153"/>
      <c r="CB86" s="153"/>
      <c r="CC86" s="153"/>
      <c r="CD86" s="153"/>
      <c r="CE86" s="153"/>
      <c r="CF86" s="153"/>
      <c r="CG86" s="153"/>
      <c r="CH86" s="153"/>
      <c r="CI86" s="153"/>
      <c r="CJ86" s="153"/>
      <c r="CK86" s="153"/>
      <c r="CL86" s="153"/>
      <c r="CM86" s="153"/>
      <c r="CN86" s="153"/>
      <c r="CO86" s="153"/>
      <c r="CP86" s="153"/>
      <c r="CQ86" s="153"/>
      <c r="CR86" s="153"/>
      <c r="CS86" s="153"/>
      <c r="CT86" s="153"/>
      <c r="CU86" s="153"/>
      <c r="CV86" s="153"/>
      <c r="CW86" s="153"/>
      <c r="CX86" s="153"/>
      <c r="CY86" s="153"/>
      <c r="CZ86" s="153"/>
      <c r="DA86" s="153"/>
      <c r="DB86" s="153"/>
      <c r="DC86" s="154"/>
      <c r="DD86" s="154"/>
      <c r="DE86" s="154"/>
      <c r="DF86" s="154"/>
      <c r="DG86" s="154"/>
      <c r="DH86" s="154"/>
      <c r="DI86" s="154"/>
      <c r="DJ86" s="154"/>
      <c r="DK86" s="154"/>
      <c r="DL86" s="154"/>
      <c r="DM86" s="154"/>
      <c r="DN86" s="154"/>
      <c r="DO86" s="154"/>
      <c r="DP86" s="154"/>
      <c r="DQ86" s="154"/>
      <c r="DR86" s="154"/>
      <c r="DS86" s="154"/>
      <c r="DT86" s="154"/>
      <c r="DU86" s="154"/>
      <c r="DV86" s="154"/>
      <c r="DW86" s="154"/>
      <c r="DX86" s="154"/>
      <c r="DY86" s="154"/>
      <c r="DZ86" s="154"/>
      <c r="EA86" s="154"/>
      <c r="EB86" s="154"/>
      <c r="EC86" s="154"/>
      <c r="ED86" s="154"/>
      <c r="EE86" s="154"/>
      <c r="EF86" s="154"/>
      <c r="EG86" s="154"/>
      <c r="EH86" s="154"/>
      <c r="EI86" s="154"/>
      <c r="EJ86" s="154"/>
      <c r="EK86" s="154"/>
      <c r="EL86" s="154"/>
      <c r="EM86" s="154"/>
      <c r="EN86" s="154"/>
      <c r="EO86" s="154"/>
      <c r="EP86" s="154"/>
      <c r="EQ86" s="154"/>
      <c r="ER86" s="154"/>
      <c r="ES86" s="154"/>
      <c r="ET86" s="154"/>
      <c r="EU86" s="154"/>
      <c r="EV86" s="154"/>
      <c r="EW86" s="154"/>
      <c r="EX86" s="154"/>
      <c r="EY86" s="154"/>
      <c r="EZ86" s="154"/>
      <c r="FA86" s="154"/>
      <c r="FB86" s="154"/>
      <c r="FC86" s="154"/>
      <c r="FD86" s="154"/>
      <c r="FE86" s="154"/>
      <c r="FF86" s="154"/>
      <c r="FG86" s="154"/>
      <c r="FH86" s="154"/>
      <c r="FI86" s="154"/>
      <c r="FJ86" s="154"/>
      <c r="FK86" s="154"/>
      <c r="FL86" s="154"/>
      <c r="FM86" s="154"/>
      <c r="FN86" s="154"/>
      <c r="FO86" s="154"/>
      <c r="FP86" s="154"/>
      <c r="FQ86" s="154"/>
      <c r="FR86" s="154"/>
      <c r="FS86" s="154"/>
      <c r="FT86" s="154"/>
      <c r="FU86" s="154"/>
      <c r="FV86" s="154"/>
      <c r="FW86" s="154"/>
      <c r="FX86" s="154"/>
      <c r="FY86" s="154"/>
      <c r="FZ86" s="154"/>
      <c r="GA86" s="154"/>
      <c r="GB86" s="154"/>
      <c r="GC86" s="154"/>
      <c r="GD86" s="154"/>
      <c r="GE86" s="154"/>
      <c r="GF86" s="154"/>
      <c r="GG86" s="154"/>
      <c r="GH86" s="154"/>
      <c r="GI86" s="154"/>
      <c r="GJ86" s="154"/>
      <c r="GK86" s="154"/>
      <c r="GL86" s="154"/>
      <c r="GM86" s="154"/>
      <c r="GN86" s="154"/>
      <c r="GO86" s="154"/>
      <c r="GP86" s="154"/>
      <c r="GQ86" s="154"/>
      <c r="GR86" s="154"/>
      <c r="GS86" s="154"/>
      <c r="GT86" s="154"/>
      <c r="GU86" s="154"/>
      <c r="GV86" s="154"/>
      <c r="GW86" s="154"/>
      <c r="GX86" s="154"/>
      <c r="GY86" s="154"/>
      <c r="GZ86" s="154"/>
      <c r="HA86" s="154"/>
      <c r="HB86" s="154"/>
      <c r="HC86" s="154"/>
      <c r="HD86" s="154"/>
      <c r="HE86" s="154"/>
      <c r="HF86" s="154"/>
      <c r="HG86" s="154"/>
      <c r="HH86" s="154"/>
      <c r="HI86" s="154"/>
      <c r="HJ86" s="154"/>
      <c r="HK86" s="154"/>
      <c r="HL86" s="154"/>
      <c r="HM86" s="154"/>
      <c r="HN86" s="154"/>
      <c r="HO86" s="154"/>
      <c r="HP86" s="154"/>
      <c r="HQ86" s="154"/>
      <c r="HR86" s="154"/>
      <c r="HS86" s="154"/>
      <c r="HT86" s="154"/>
      <c r="HU86" s="154"/>
      <c r="HV86" s="154"/>
      <c r="HW86" s="154"/>
      <c r="HX86" s="154"/>
      <c r="HY86" s="154"/>
      <c r="HZ86" s="154"/>
      <c r="IA86" s="154"/>
      <c r="IB86" s="154"/>
      <c r="IC86" s="154"/>
      <c r="ID86" s="154"/>
      <c r="IE86" s="154"/>
      <c r="IF86" s="154"/>
      <c r="IG86" s="154"/>
      <c r="IH86" s="154"/>
      <c r="II86" s="154"/>
      <c r="IJ86" s="154"/>
      <c r="IK86" s="154"/>
      <c r="IL86" s="154"/>
      <c r="IM86" s="154"/>
      <c r="IN86" s="154"/>
      <c r="IO86" s="154"/>
      <c r="IP86" s="154"/>
      <c r="IQ86" s="154"/>
      <c r="IR86" s="154"/>
      <c r="IS86" s="154"/>
      <c r="IT86" s="154"/>
      <c r="IU86" s="154"/>
      <c r="IV86" s="154"/>
      <c r="IW86" s="154"/>
      <c r="IX86" s="154"/>
      <c r="IY86" s="154"/>
      <c r="IZ86" s="154"/>
      <c r="JA86" s="154"/>
      <c r="JB86" s="154"/>
      <c r="JC86" s="154"/>
      <c r="JD86" s="154"/>
      <c r="JE86" s="154"/>
      <c r="JF86" s="154"/>
      <c r="JG86" s="154"/>
      <c r="JH86" s="154"/>
      <c r="JI86" s="154"/>
      <c r="JJ86" s="154"/>
      <c r="JK86" s="154"/>
      <c r="JL86" s="154"/>
      <c r="JM86" s="154"/>
      <c r="JN86" s="154"/>
      <c r="JO86" s="154"/>
      <c r="JP86" s="154"/>
      <c r="JQ86" s="154"/>
      <c r="JR86" s="154"/>
      <c r="JS86" s="154"/>
      <c r="JT86" s="154"/>
      <c r="JU86" s="154"/>
      <c r="JV86" s="154"/>
      <c r="JW86" s="154"/>
      <c r="JX86" s="154"/>
      <c r="JY86" s="154"/>
      <c r="JZ86" s="154"/>
      <c r="KA86" s="154"/>
      <c r="KB86" s="154"/>
      <c r="KC86" s="154"/>
      <c r="KD86" s="154"/>
      <c r="KE86" s="154"/>
      <c r="KF86" s="154"/>
      <c r="KG86" s="154"/>
      <c r="KH86" s="154"/>
      <c r="KI86" s="154"/>
      <c r="KJ86" s="154"/>
      <c r="KK86" s="154"/>
      <c r="KL86" s="154"/>
      <c r="KM86" s="154"/>
      <c r="KN86" s="154"/>
      <c r="KO86" s="154"/>
      <c r="KP86" s="154"/>
      <c r="KQ86" s="154"/>
      <c r="KR86" s="154"/>
      <c r="KS86" s="154"/>
      <c r="KT86" s="154"/>
      <c r="KU86" s="154"/>
      <c r="KV86" s="154"/>
      <c r="KW86" s="154"/>
      <c r="KX86" s="154"/>
      <c r="KY86" s="154"/>
      <c r="KZ86" s="154"/>
      <c r="LA86" s="154"/>
      <c r="LB86" s="154"/>
      <c r="LC86" s="154"/>
      <c r="LD86" s="154"/>
      <c r="LE86" s="154"/>
      <c r="LF86" s="154"/>
      <c r="LG86" s="154"/>
      <c r="LH86" s="154"/>
      <c r="LI86" s="154"/>
      <c r="LJ86" s="154"/>
      <c r="LK86" s="154"/>
      <c r="LL86" s="154"/>
      <c r="LM86" s="154"/>
      <c r="LN86" s="154"/>
      <c r="LO86" s="154"/>
      <c r="LP86" s="154"/>
      <c r="LQ86" s="154"/>
      <c r="LR86" s="154"/>
      <c r="LS86" s="154"/>
      <c r="LT86" s="154"/>
      <c r="LU86" s="154"/>
      <c r="LV86" s="154"/>
      <c r="LW86" s="154"/>
      <c r="LX86" s="154"/>
      <c r="LY86" s="154"/>
      <c r="LZ86" s="154"/>
      <c r="MA86" s="154"/>
      <c r="MB86" s="154"/>
      <c r="MC86" s="154"/>
      <c r="MD86" s="154"/>
      <c r="ME86" s="154"/>
      <c r="MF86" s="154"/>
      <c r="MG86" s="154"/>
      <c r="MH86" s="154"/>
      <c r="MI86" s="154"/>
      <c r="MJ86" s="154"/>
      <c r="MK86" s="154"/>
      <c r="ML86" s="154"/>
      <c r="MM86" s="154"/>
      <c r="MN86" s="154"/>
      <c r="MO86" s="154"/>
      <c r="MP86" s="154"/>
      <c r="MQ86" s="154"/>
      <c r="MR86" s="154"/>
      <c r="MS86" s="154"/>
      <c r="MT86" s="154"/>
      <c r="MU86" s="154"/>
      <c r="MV86" s="154"/>
      <c r="MW86" s="154"/>
      <c r="MX86" s="154"/>
      <c r="MY86" s="154"/>
      <c r="MZ86" s="154"/>
      <c r="NA86" s="154"/>
      <c r="NB86" s="154"/>
      <c r="NC86" s="154"/>
      <c r="ND86" s="154"/>
      <c r="NE86" s="154"/>
      <c r="NF86" s="154"/>
      <c r="NG86" s="154"/>
      <c r="NH86" s="154"/>
      <c r="NI86" s="154"/>
      <c r="NJ86" s="154"/>
      <c r="NK86" s="154"/>
      <c r="NL86" s="154"/>
      <c r="NM86" s="154"/>
      <c r="NN86" s="154"/>
      <c r="NO86" s="154"/>
      <c r="NP86" s="154"/>
      <c r="NQ86" s="154"/>
      <c r="NR86" s="154"/>
      <c r="NS86" s="154"/>
      <c r="NT86" s="154"/>
      <c r="NU86" s="154"/>
      <c r="NV86" s="154"/>
      <c r="NW86" s="154"/>
      <c r="NX86" s="154"/>
      <c r="NY86" s="154"/>
      <c r="NZ86" s="154"/>
      <c r="OA86" s="154"/>
      <c r="OB86" s="154"/>
      <c r="OC86" s="154"/>
      <c r="OD86" s="154"/>
      <c r="OE86" s="154"/>
      <c r="OF86" s="154"/>
      <c r="OG86" s="154"/>
      <c r="OH86" s="154"/>
      <c r="OI86" s="154"/>
      <c r="OJ86" s="154"/>
      <c r="OK86" s="154"/>
      <c r="OL86" s="154"/>
      <c r="OM86" s="154"/>
      <c r="ON86" s="154"/>
      <c r="OO86" s="154"/>
      <c r="OP86" s="154"/>
      <c r="OQ86" s="154"/>
      <c r="OR86" s="154"/>
      <c r="OS86" s="154"/>
      <c r="OT86" s="154"/>
      <c r="OU86" s="154"/>
      <c r="OV86" s="154"/>
      <c r="OW86" s="154"/>
      <c r="OX86" s="154"/>
      <c r="OY86" s="154"/>
      <c r="OZ86" s="154"/>
      <c r="PA86" s="154"/>
      <c r="PB86" s="154"/>
      <c r="PC86" s="154"/>
      <c r="PD86" s="154"/>
      <c r="PE86" s="154"/>
      <c r="PF86" s="154"/>
      <c r="PG86" s="154"/>
      <c r="PH86" s="154"/>
      <c r="PI86" s="154"/>
      <c r="PJ86" s="154"/>
      <c r="PK86" s="154"/>
      <c r="PL86" s="154"/>
      <c r="PM86" s="154"/>
      <c r="PN86" s="154"/>
      <c r="PO86" s="154"/>
      <c r="PP86" s="154"/>
      <c r="PQ86" s="154"/>
      <c r="PR86" s="154"/>
      <c r="PS86" s="154"/>
      <c r="PT86" s="154"/>
      <c r="PU86" s="154"/>
      <c r="PV86" s="154"/>
      <c r="PW86" s="154"/>
      <c r="PX86" s="154"/>
      <c r="PY86" s="154"/>
      <c r="PZ86" s="154"/>
      <c r="QA86" s="154"/>
      <c r="QB86" s="154"/>
      <c r="QC86" s="154"/>
      <c r="QD86" s="154"/>
      <c r="QE86" s="154"/>
      <c r="QF86" s="154"/>
      <c r="QG86" s="154"/>
      <c r="QH86" s="154"/>
      <c r="QI86" s="154"/>
      <c r="QJ86" s="154"/>
      <c r="QK86" s="154"/>
      <c r="QL86" s="154"/>
      <c r="QM86" s="154"/>
      <c r="QN86" s="154"/>
      <c r="QO86" s="154"/>
      <c r="QP86" s="154"/>
      <c r="QQ86" s="154"/>
      <c r="QR86" s="154"/>
      <c r="QS86" s="154"/>
      <c r="QT86" s="154"/>
      <c r="QU86" s="154"/>
      <c r="QV86" s="154"/>
      <c r="QW86" s="154"/>
      <c r="QX86" s="154"/>
      <c r="QY86" s="154"/>
      <c r="QZ86" s="154"/>
      <c r="RA86" s="154"/>
      <c r="RB86" s="154"/>
      <c r="RC86" s="154"/>
      <c r="RD86" s="154"/>
      <c r="RE86" s="154"/>
      <c r="RF86" s="154"/>
      <c r="RG86" s="154"/>
      <c r="RH86" s="154"/>
      <c r="RI86" s="154"/>
      <c r="RJ86" s="154"/>
      <c r="RK86" s="154"/>
      <c r="RL86" s="154"/>
      <c r="RM86" s="154"/>
      <c r="RN86" s="154"/>
      <c r="RO86" s="154"/>
      <c r="RP86" s="154"/>
      <c r="RQ86" s="154"/>
      <c r="RR86" s="154"/>
      <c r="RS86" s="154"/>
      <c r="RT86" s="154"/>
      <c r="RU86" s="154"/>
      <c r="RV86" s="154"/>
      <c r="RW86" s="154"/>
      <c r="RX86" s="154"/>
      <c r="RY86" s="154"/>
      <c r="RZ86" s="154"/>
      <c r="SA86" s="154"/>
      <c r="SB86" s="154"/>
      <c r="SC86" s="154"/>
      <c r="SD86" s="154"/>
      <c r="SE86" s="154"/>
      <c r="SF86" s="154"/>
      <c r="SG86" s="154"/>
      <c r="SH86" s="154"/>
      <c r="SI86" s="154"/>
      <c r="SJ86" s="154"/>
      <c r="SK86" s="154"/>
      <c r="SL86" s="154"/>
      <c r="SM86" s="154"/>
      <c r="SN86" s="154"/>
      <c r="SO86" s="154"/>
      <c r="SP86" s="154"/>
      <c r="SQ86" s="154"/>
      <c r="SR86" s="154"/>
      <c r="SS86" s="154"/>
      <c r="ST86" s="154"/>
      <c r="SU86" s="154"/>
      <c r="SV86" s="154"/>
      <c r="SW86" s="154"/>
      <c r="SX86" s="154"/>
      <c r="SY86" s="154"/>
      <c r="SZ86" s="154"/>
    </row>
    <row r="87" spans="6:520" ht="15" customHeight="1" x14ac:dyDescent="0.35">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c r="BF87" s="153"/>
      <c r="BG87" s="153"/>
      <c r="BH87" s="153"/>
      <c r="BI87" s="153"/>
      <c r="BJ87" s="153"/>
      <c r="BK87" s="153"/>
      <c r="BL87" s="153"/>
      <c r="BM87" s="153"/>
      <c r="BN87" s="153"/>
      <c r="BO87" s="153"/>
      <c r="BP87" s="153"/>
      <c r="BQ87" s="153"/>
      <c r="BR87" s="153"/>
      <c r="BS87" s="153"/>
      <c r="BT87" s="153"/>
      <c r="BU87" s="153"/>
      <c r="BV87" s="153"/>
      <c r="BW87" s="153"/>
      <c r="BX87" s="153"/>
      <c r="BY87" s="153"/>
      <c r="BZ87" s="153"/>
      <c r="CA87" s="153"/>
      <c r="CB87" s="153"/>
      <c r="CC87" s="153"/>
      <c r="CD87" s="153"/>
      <c r="CE87" s="153"/>
      <c r="CF87" s="153"/>
      <c r="CG87" s="153"/>
      <c r="CH87" s="153"/>
      <c r="CI87" s="153"/>
      <c r="CJ87" s="153"/>
      <c r="CK87" s="153"/>
      <c r="CL87" s="153"/>
      <c r="CM87" s="153"/>
      <c r="CN87" s="153"/>
      <c r="CO87" s="153"/>
      <c r="CP87" s="153"/>
      <c r="CQ87" s="153"/>
      <c r="CR87" s="153"/>
      <c r="CS87" s="153"/>
      <c r="CT87" s="153"/>
      <c r="CU87" s="153"/>
      <c r="CV87" s="153"/>
      <c r="CW87" s="153"/>
      <c r="CX87" s="153"/>
      <c r="CY87" s="153"/>
      <c r="CZ87" s="153"/>
      <c r="DA87" s="153"/>
      <c r="DB87" s="153"/>
      <c r="DC87" s="154"/>
      <c r="DD87" s="154"/>
      <c r="DE87" s="154"/>
      <c r="DF87" s="154"/>
      <c r="DG87" s="154"/>
      <c r="DH87" s="154"/>
      <c r="DI87" s="154"/>
      <c r="DJ87" s="154"/>
      <c r="DK87" s="154"/>
      <c r="DL87" s="154"/>
      <c r="DM87" s="154"/>
      <c r="DN87" s="154"/>
      <c r="DO87" s="154"/>
      <c r="DP87" s="154"/>
      <c r="DQ87" s="154"/>
      <c r="DR87" s="154"/>
      <c r="DS87" s="154"/>
      <c r="DT87" s="154"/>
      <c r="DU87" s="154"/>
      <c r="DV87" s="154"/>
      <c r="DW87" s="154"/>
      <c r="DX87" s="154"/>
      <c r="DY87" s="154"/>
      <c r="DZ87" s="154"/>
      <c r="EA87" s="154"/>
      <c r="EB87" s="154"/>
      <c r="EC87" s="154"/>
      <c r="ED87" s="154"/>
      <c r="EE87" s="154"/>
      <c r="EF87" s="154"/>
      <c r="EG87" s="154"/>
      <c r="EH87" s="154"/>
      <c r="EI87" s="154"/>
      <c r="EJ87" s="154"/>
      <c r="EK87" s="154"/>
      <c r="EL87" s="154"/>
      <c r="EM87" s="154"/>
      <c r="EN87" s="154"/>
      <c r="EO87" s="154"/>
      <c r="EP87" s="154"/>
      <c r="EQ87" s="154"/>
      <c r="ER87" s="154"/>
      <c r="ES87" s="154"/>
      <c r="ET87" s="154"/>
      <c r="EU87" s="154"/>
      <c r="EV87" s="154"/>
      <c r="EW87" s="154"/>
      <c r="EX87" s="154"/>
      <c r="EY87" s="154"/>
      <c r="EZ87" s="154"/>
      <c r="FA87" s="154"/>
      <c r="FB87" s="154"/>
      <c r="FC87" s="154"/>
      <c r="FD87" s="154"/>
      <c r="FE87" s="154"/>
      <c r="FF87" s="154"/>
      <c r="FG87" s="154"/>
      <c r="FH87" s="154"/>
      <c r="FI87" s="154"/>
      <c r="FJ87" s="154"/>
      <c r="FK87" s="154"/>
      <c r="FL87" s="154"/>
      <c r="FM87" s="154"/>
      <c r="FN87" s="154"/>
      <c r="FO87" s="154"/>
      <c r="FP87" s="154"/>
      <c r="FQ87" s="154"/>
      <c r="FR87" s="154"/>
      <c r="FS87" s="154"/>
      <c r="FT87" s="154"/>
      <c r="FU87" s="154"/>
      <c r="FV87" s="154"/>
      <c r="FW87" s="154"/>
      <c r="FX87" s="154"/>
      <c r="FY87" s="154"/>
      <c r="FZ87" s="154"/>
      <c r="GA87" s="154"/>
      <c r="GB87" s="154"/>
      <c r="GC87" s="154"/>
      <c r="GD87" s="154"/>
      <c r="GE87" s="154"/>
      <c r="GF87" s="154"/>
      <c r="GG87" s="154"/>
      <c r="GH87" s="154"/>
      <c r="GI87" s="154"/>
      <c r="GJ87" s="154"/>
      <c r="GK87" s="154"/>
      <c r="GL87" s="154"/>
      <c r="GM87" s="154"/>
      <c r="GN87" s="154"/>
      <c r="GO87" s="154"/>
      <c r="GP87" s="154"/>
      <c r="GQ87" s="154"/>
      <c r="GR87" s="154"/>
      <c r="GS87" s="154"/>
      <c r="GT87" s="154"/>
      <c r="GU87" s="154"/>
      <c r="GV87" s="154"/>
      <c r="GW87" s="154"/>
      <c r="GX87" s="154"/>
      <c r="GY87" s="154"/>
      <c r="GZ87" s="154"/>
      <c r="HA87" s="154"/>
      <c r="HB87" s="154"/>
      <c r="HC87" s="154"/>
      <c r="HD87" s="154"/>
      <c r="HE87" s="154"/>
      <c r="HF87" s="154"/>
      <c r="HG87" s="154"/>
      <c r="HH87" s="154"/>
      <c r="HI87" s="154"/>
      <c r="HJ87" s="154"/>
      <c r="HK87" s="154"/>
      <c r="HL87" s="154"/>
      <c r="HM87" s="154"/>
      <c r="HN87" s="154"/>
      <c r="HO87" s="154"/>
      <c r="HP87" s="154"/>
      <c r="HQ87" s="154"/>
      <c r="HR87" s="154"/>
      <c r="HS87" s="154"/>
      <c r="HT87" s="154"/>
      <c r="HU87" s="154"/>
      <c r="HV87" s="154"/>
      <c r="HW87" s="154"/>
      <c r="HX87" s="154"/>
      <c r="HY87" s="154"/>
      <c r="HZ87" s="154"/>
      <c r="IA87" s="154"/>
      <c r="IB87" s="154"/>
      <c r="IC87" s="154"/>
      <c r="ID87" s="154"/>
      <c r="IE87" s="154"/>
      <c r="IF87" s="154"/>
      <c r="IG87" s="154"/>
      <c r="IH87" s="154"/>
      <c r="II87" s="154"/>
      <c r="IJ87" s="154"/>
      <c r="IK87" s="154"/>
      <c r="IL87" s="154"/>
      <c r="IM87" s="154"/>
      <c r="IN87" s="154"/>
      <c r="IO87" s="154"/>
      <c r="IP87" s="154"/>
      <c r="IQ87" s="154"/>
      <c r="IR87" s="154"/>
      <c r="IS87" s="154"/>
      <c r="IT87" s="154"/>
      <c r="IU87" s="154"/>
      <c r="IV87" s="154"/>
      <c r="IW87" s="154"/>
      <c r="IX87" s="154"/>
      <c r="IY87" s="154"/>
      <c r="IZ87" s="154"/>
      <c r="JA87" s="154"/>
      <c r="JB87" s="154"/>
      <c r="JC87" s="154"/>
      <c r="JD87" s="154"/>
      <c r="JE87" s="154"/>
      <c r="JF87" s="154"/>
      <c r="JG87" s="154"/>
      <c r="JH87" s="154"/>
      <c r="JI87" s="154"/>
      <c r="JJ87" s="154"/>
      <c r="JK87" s="154"/>
      <c r="JL87" s="154"/>
      <c r="JM87" s="154"/>
      <c r="JN87" s="154"/>
      <c r="JO87" s="154"/>
      <c r="JP87" s="154"/>
      <c r="JQ87" s="154"/>
      <c r="JR87" s="154"/>
      <c r="JS87" s="154"/>
      <c r="JT87" s="154"/>
      <c r="JU87" s="154"/>
      <c r="JV87" s="154"/>
      <c r="JW87" s="154"/>
      <c r="JX87" s="154"/>
      <c r="JY87" s="154"/>
      <c r="JZ87" s="154"/>
      <c r="KA87" s="154"/>
      <c r="KB87" s="154"/>
      <c r="KC87" s="154"/>
      <c r="KD87" s="154"/>
      <c r="KE87" s="154"/>
      <c r="KF87" s="154"/>
      <c r="KG87" s="154"/>
      <c r="KH87" s="154"/>
      <c r="KI87" s="154"/>
      <c r="KJ87" s="154"/>
      <c r="KK87" s="154"/>
      <c r="KL87" s="154"/>
      <c r="KM87" s="154"/>
      <c r="KN87" s="154"/>
      <c r="KO87" s="154"/>
      <c r="KP87" s="154"/>
      <c r="KQ87" s="154"/>
      <c r="KR87" s="154"/>
      <c r="KS87" s="154"/>
      <c r="KT87" s="154"/>
      <c r="KU87" s="154"/>
      <c r="KV87" s="154"/>
      <c r="KW87" s="154"/>
      <c r="KX87" s="154"/>
      <c r="KY87" s="154"/>
      <c r="KZ87" s="154"/>
      <c r="LA87" s="154"/>
      <c r="LB87" s="154"/>
      <c r="LC87" s="154"/>
      <c r="LD87" s="154"/>
      <c r="LE87" s="154"/>
      <c r="LF87" s="154"/>
      <c r="LG87" s="154"/>
      <c r="LH87" s="154"/>
      <c r="LI87" s="154"/>
      <c r="LJ87" s="154"/>
      <c r="LK87" s="154"/>
      <c r="LL87" s="154"/>
      <c r="LM87" s="154"/>
      <c r="LN87" s="154"/>
      <c r="LO87" s="154"/>
      <c r="LP87" s="154"/>
      <c r="LQ87" s="154"/>
      <c r="LR87" s="154"/>
      <c r="LS87" s="154"/>
      <c r="LT87" s="154"/>
      <c r="LU87" s="154"/>
      <c r="LV87" s="154"/>
      <c r="LW87" s="154"/>
      <c r="LX87" s="154"/>
      <c r="LY87" s="154"/>
      <c r="LZ87" s="154"/>
      <c r="MA87" s="154"/>
      <c r="MB87" s="154"/>
      <c r="MC87" s="154"/>
      <c r="MD87" s="154"/>
      <c r="ME87" s="154"/>
      <c r="MF87" s="154"/>
      <c r="MG87" s="154"/>
      <c r="MH87" s="154"/>
      <c r="MI87" s="154"/>
      <c r="MJ87" s="154"/>
      <c r="MK87" s="154"/>
      <c r="ML87" s="154"/>
      <c r="MM87" s="154"/>
      <c r="MN87" s="154"/>
      <c r="MO87" s="154"/>
      <c r="MP87" s="154"/>
      <c r="MQ87" s="154"/>
      <c r="MR87" s="154"/>
      <c r="MS87" s="154"/>
      <c r="MT87" s="154"/>
      <c r="MU87" s="154"/>
      <c r="MV87" s="154"/>
      <c r="MW87" s="154"/>
      <c r="MX87" s="154"/>
      <c r="MY87" s="154"/>
      <c r="MZ87" s="154"/>
      <c r="NA87" s="154"/>
      <c r="NB87" s="154"/>
      <c r="NC87" s="154"/>
      <c r="ND87" s="154"/>
      <c r="NE87" s="154"/>
      <c r="NF87" s="154"/>
      <c r="NG87" s="154"/>
      <c r="NH87" s="154"/>
      <c r="NI87" s="154"/>
      <c r="NJ87" s="154"/>
      <c r="NK87" s="154"/>
      <c r="NL87" s="154"/>
      <c r="NM87" s="154"/>
      <c r="NN87" s="154"/>
      <c r="NO87" s="154"/>
      <c r="NP87" s="154"/>
      <c r="NQ87" s="154"/>
      <c r="NR87" s="154"/>
      <c r="NS87" s="154"/>
      <c r="NT87" s="154"/>
      <c r="NU87" s="154"/>
      <c r="NV87" s="154"/>
      <c r="NW87" s="154"/>
      <c r="NX87" s="154"/>
      <c r="NY87" s="154"/>
      <c r="NZ87" s="154"/>
      <c r="OA87" s="154"/>
      <c r="OB87" s="154"/>
      <c r="OC87" s="154"/>
      <c r="OD87" s="154"/>
      <c r="OE87" s="154"/>
      <c r="OF87" s="154"/>
      <c r="OG87" s="154"/>
      <c r="OH87" s="154"/>
      <c r="OI87" s="154"/>
      <c r="OJ87" s="154"/>
      <c r="OK87" s="154"/>
      <c r="OL87" s="154"/>
      <c r="OM87" s="154"/>
      <c r="ON87" s="154"/>
      <c r="OO87" s="154"/>
      <c r="OP87" s="154"/>
      <c r="OQ87" s="154"/>
      <c r="OR87" s="154"/>
      <c r="OS87" s="154"/>
      <c r="OT87" s="154"/>
      <c r="OU87" s="154"/>
      <c r="OV87" s="154"/>
      <c r="OW87" s="154"/>
      <c r="OX87" s="154"/>
      <c r="OY87" s="154"/>
      <c r="OZ87" s="154"/>
      <c r="PA87" s="154"/>
      <c r="PB87" s="154"/>
      <c r="PC87" s="154"/>
      <c r="PD87" s="154"/>
      <c r="PE87" s="154"/>
      <c r="PF87" s="154"/>
      <c r="PG87" s="154"/>
      <c r="PH87" s="154"/>
      <c r="PI87" s="154"/>
      <c r="PJ87" s="154"/>
      <c r="PK87" s="154"/>
      <c r="PL87" s="154"/>
      <c r="PM87" s="154"/>
      <c r="PN87" s="154"/>
      <c r="PO87" s="154"/>
      <c r="PP87" s="154"/>
      <c r="PQ87" s="154"/>
      <c r="PR87" s="154"/>
      <c r="PS87" s="154"/>
      <c r="PT87" s="154"/>
      <c r="PU87" s="154"/>
      <c r="PV87" s="154"/>
      <c r="PW87" s="154"/>
      <c r="PX87" s="154"/>
      <c r="PY87" s="154"/>
      <c r="PZ87" s="154"/>
      <c r="QA87" s="154"/>
      <c r="QB87" s="154"/>
      <c r="QC87" s="154"/>
      <c r="QD87" s="154"/>
      <c r="QE87" s="154"/>
      <c r="QF87" s="154"/>
      <c r="QG87" s="154"/>
      <c r="QH87" s="154"/>
      <c r="QI87" s="154"/>
      <c r="QJ87" s="154"/>
      <c r="QK87" s="154"/>
      <c r="QL87" s="154"/>
      <c r="QM87" s="154"/>
      <c r="QN87" s="154"/>
      <c r="QO87" s="154"/>
      <c r="QP87" s="154"/>
      <c r="QQ87" s="154"/>
      <c r="QR87" s="154"/>
      <c r="QS87" s="154"/>
      <c r="QT87" s="154"/>
      <c r="QU87" s="154"/>
      <c r="QV87" s="154"/>
      <c r="QW87" s="154"/>
      <c r="QX87" s="154"/>
      <c r="QY87" s="154"/>
      <c r="QZ87" s="154"/>
      <c r="RA87" s="154"/>
      <c r="RB87" s="154"/>
      <c r="RC87" s="154"/>
      <c r="RD87" s="154"/>
      <c r="RE87" s="154"/>
      <c r="RF87" s="154"/>
      <c r="RG87" s="154"/>
      <c r="RH87" s="154"/>
      <c r="RI87" s="154"/>
      <c r="RJ87" s="154"/>
      <c r="RK87" s="154"/>
      <c r="RL87" s="154"/>
      <c r="RM87" s="154"/>
      <c r="RN87" s="154"/>
      <c r="RO87" s="154"/>
      <c r="RP87" s="154"/>
      <c r="RQ87" s="154"/>
      <c r="RR87" s="154"/>
      <c r="RS87" s="154"/>
      <c r="RT87" s="154"/>
      <c r="RU87" s="154"/>
      <c r="RV87" s="154"/>
      <c r="RW87" s="154"/>
      <c r="RX87" s="154"/>
      <c r="RY87" s="154"/>
      <c r="RZ87" s="154"/>
      <c r="SA87" s="154"/>
      <c r="SB87" s="154"/>
      <c r="SC87" s="154"/>
      <c r="SD87" s="154"/>
      <c r="SE87" s="154"/>
      <c r="SF87" s="154"/>
      <c r="SG87" s="154"/>
      <c r="SH87" s="154"/>
      <c r="SI87" s="154"/>
      <c r="SJ87" s="154"/>
      <c r="SK87" s="154"/>
      <c r="SL87" s="154"/>
      <c r="SM87" s="154"/>
      <c r="SN87" s="154"/>
      <c r="SO87" s="154"/>
      <c r="SP87" s="154"/>
      <c r="SQ87" s="154"/>
      <c r="SR87" s="154"/>
      <c r="SS87" s="154"/>
      <c r="ST87" s="154"/>
      <c r="SU87" s="154"/>
      <c r="SV87" s="154"/>
      <c r="SW87" s="154"/>
      <c r="SX87" s="154"/>
      <c r="SY87" s="154"/>
      <c r="SZ87" s="154"/>
    </row>
    <row r="88" spans="6:520" ht="15" customHeight="1" x14ac:dyDescent="0.35">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c r="BF88" s="153"/>
      <c r="BG88" s="153"/>
      <c r="BH88" s="153"/>
      <c r="BI88" s="153"/>
      <c r="BJ88" s="153"/>
      <c r="BK88" s="153"/>
      <c r="BL88" s="153"/>
      <c r="BM88" s="153"/>
      <c r="BN88" s="153"/>
      <c r="BO88" s="153"/>
      <c r="BP88" s="153"/>
      <c r="BQ88" s="153"/>
      <c r="BR88" s="153"/>
      <c r="BS88" s="153"/>
      <c r="BT88" s="153"/>
      <c r="BU88" s="153"/>
      <c r="BV88" s="153"/>
      <c r="BW88" s="153"/>
      <c r="BX88" s="153"/>
      <c r="BY88" s="153"/>
      <c r="BZ88" s="153"/>
      <c r="CA88" s="153"/>
      <c r="CB88" s="153"/>
      <c r="CC88" s="153"/>
      <c r="CD88" s="153"/>
      <c r="CE88" s="153"/>
      <c r="CF88" s="153"/>
      <c r="CG88" s="153"/>
      <c r="CH88" s="153"/>
      <c r="CI88" s="153"/>
      <c r="CJ88" s="153"/>
      <c r="CK88" s="153"/>
      <c r="CL88" s="153"/>
      <c r="CM88" s="153"/>
      <c r="CN88" s="153"/>
      <c r="CO88" s="153"/>
      <c r="CP88" s="153"/>
      <c r="CQ88" s="153"/>
      <c r="CR88" s="153"/>
      <c r="CS88" s="153"/>
      <c r="CT88" s="153"/>
      <c r="CU88" s="153"/>
      <c r="CV88" s="153"/>
      <c r="CW88" s="153"/>
      <c r="CX88" s="153"/>
      <c r="CY88" s="153"/>
      <c r="CZ88" s="153"/>
      <c r="DA88" s="153"/>
      <c r="DB88" s="153"/>
      <c r="DC88" s="154"/>
      <c r="DD88" s="154"/>
      <c r="DE88" s="154"/>
      <c r="DF88" s="154"/>
      <c r="DG88" s="154"/>
      <c r="DH88" s="154"/>
      <c r="DI88" s="154"/>
      <c r="DJ88" s="154"/>
      <c r="DK88" s="154"/>
      <c r="DL88" s="154"/>
      <c r="DM88" s="154"/>
      <c r="DN88" s="154"/>
      <c r="DO88" s="154"/>
      <c r="DP88" s="154"/>
      <c r="DQ88" s="154"/>
      <c r="DR88" s="154"/>
      <c r="DS88" s="154"/>
      <c r="DT88" s="154"/>
      <c r="DU88" s="154"/>
      <c r="DV88" s="154"/>
      <c r="DW88" s="154"/>
      <c r="DX88" s="154"/>
      <c r="DY88" s="154"/>
      <c r="DZ88" s="154"/>
      <c r="EA88" s="154"/>
      <c r="EB88" s="154"/>
      <c r="EC88" s="154"/>
      <c r="ED88" s="154"/>
      <c r="EE88" s="154"/>
      <c r="EF88" s="154"/>
      <c r="EG88" s="154"/>
      <c r="EH88" s="154"/>
      <c r="EI88" s="154"/>
      <c r="EJ88" s="154"/>
      <c r="EK88" s="154"/>
      <c r="EL88" s="154"/>
      <c r="EM88" s="154"/>
      <c r="EN88" s="154"/>
      <c r="EO88" s="154"/>
      <c r="EP88" s="154"/>
      <c r="EQ88" s="154"/>
      <c r="ER88" s="154"/>
      <c r="ES88" s="154"/>
      <c r="ET88" s="154"/>
      <c r="EU88" s="154"/>
      <c r="EV88" s="154"/>
      <c r="EW88" s="154"/>
      <c r="EX88" s="154"/>
      <c r="EY88" s="154"/>
      <c r="EZ88" s="154"/>
      <c r="FA88" s="154"/>
      <c r="FB88" s="154"/>
      <c r="FC88" s="154"/>
      <c r="FD88" s="154"/>
      <c r="FE88" s="154"/>
      <c r="FF88" s="154"/>
      <c r="FG88" s="154"/>
      <c r="FH88" s="154"/>
      <c r="FI88" s="154"/>
      <c r="FJ88" s="154"/>
      <c r="FK88" s="154"/>
      <c r="FL88" s="154"/>
      <c r="FM88" s="154"/>
      <c r="FN88" s="154"/>
      <c r="FO88" s="154"/>
      <c r="FP88" s="154"/>
      <c r="FQ88" s="154"/>
      <c r="FR88" s="154"/>
      <c r="FS88" s="154"/>
      <c r="FT88" s="154"/>
      <c r="FU88" s="154"/>
      <c r="FV88" s="154"/>
      <c r="FW88" s="154"/>
      <c r="FX88" s="154"/>
      <c r="FY88" s="154"/>
      <c r="FZ88" s="154"/>
      <c r="GA88" s="154"/>
      <c r="GB88" s="154"/>
      <c r="GC88" s="154"/>
      <c r="GD88" s="154"/>
      <c r="GE88" s="154"/>
      <c r="GF88" s="154"/>
      <c r="GG88" s="154"/>
      <c r="GH88" s="154"/>
      <c r="GI88" s="154"/>
      <c r="GJ88" s="154"/>
      <c r="GK88" s="154"/>
      <c r="GL88" s="154"/>
      <c r="GM88" s="154"/>
      <c r="GN88" s="154"/>
      <c r="GO88" s="154"/>
      <c r="GP88" s="154"/>
      <c r="GQ88" s="154"/>
      <c r="GR88" s="154"/>
      <c r="GS88" s="154"/>
      <c r="GT88" s="154"/>
      <c r="GU88" s="154"/>
      <c r="GV88" s="154"/>
      <c r="GW88" s="154"/>
      <c r="GX88" s="154"/>
      <c r="GY88" s="154"/>
      <c r="GZ88" s="154"/>
      <c r="HA88" s="154"/>
      <c r="HB88" s="154"/>
      <c r="HC88" s="154"/>
      <c r="HD88" s="154"/>
      <c r="HE88" s="154"/>
      <c r="HF88" s="154"/>
      <c r="HG88" s="154"/>
      <c r="HH88" s="154"/>
      <c r="HI88" s="154"/>
      <c r="HJ88" s="154"/>
      <c r="HK88" s="154"/>
      <c r="HL88" s="154"/>
      <c r="HM88" s="154"/>
      <c r="HN88" s="154"/>
      <c r="HO88" s="154"/>
      <c r="HP88" s="154"/>
      <c r="HQ88" s="154"/>
      <c r="HR88" s="154"/>
      <c r="HS88" s="154"/>
      <c r="HT88" s="154"/>
      <c r="HU88" s="154"/>
      <c r="HV88" s="154"/>
      <c r="HW88" s="154"/>
      <c r="HX88" s="154"/>
      <c r="HY88" s="154"/>
      <c r="HZ88" s="154"/>
      <c r="IA88" s="154"/>
      <c r="IB88" s="154"/>
      <c r="IC88" s="154"/>
      <c r="ID88" s="154"/>
      <c r="IE88" s="154"/>
      <c r="IF88" s="154"/>
      <c r="IG88" s="154"/>
      <c r="IH88" s="154"/>
      <c r="II88" s="154"/>
      <c r="IJ88" s="154"/>
      <c r="IK88" s="154"/>
      <c r="IL88" s="154"/>
      <c r="IM88" s="154"/>
      <c r="IN88" s="154"/>
      <c r="IO88" s="154"/>
      <c r="IP88" s="154"/>
      <c r="IQ88" s="154"/>
      <c r="IR88" s="154"/>
      <c r="IS88" s="154"/>
      <c r="IT88" s="154"/>
      <c r="IU88" s="154"/>
      <c r="IV88" s="154"/>
      <c r="IW88" s="154"/>
      <c r="IX88" s="154"/>
      <c r="IY88" s="154"/>
      <c r="IZ88" s="154"/>
      <c r="JA88" s="154"/>
      <c r="JB88" s="154"/>
      <c r="JC88" s="154"/>
      <c r="JD88" s="154"/>
      <c r="JE88" s="154"/>
      <c r="JF88" s="154"/>
      <c r="JG88" s="154"/>
      <c r="JH88" s="154"/>
      <c r="JI88" s="154"/>
      <c r="JJ88" s="154"/>
      <c r="JK88" s="154"/>
      <c r="JL88" s="154"/>
      <c r="JM88" s="154"/>
      <c r="JN88" s="154"/>
      <c r="JO88" s="154"/>
      <c r="JP88" s="154"/>
      <c r="JQ88" s="154"/>
      <c r="JR88" s="154"/>
      <c r="JS88" s="154"/>
      <c r="JT88" s="154"/>
      <c r="JU88" s="154"/>
      <c r="JV88" s="154"/>
      <c r="JW88" s="154"/>
      <c r="JX88" s="154"/>
      <c r="JY88" s="154"/>
      <c r="JZ88" s="154"/>
      <c r="KA88" s="154"/>
      <c r="KB88" s="154"/>
      <c r="KC88" s="154"/>
      <c r="KD88" s="154"/>
      <c r="KE88" s="154"/>
      <c r="KF88" s="154"/>
      <c r="KG88" s="154"/>
      <c r="KH88" s="154"/>
      <c r="KI88" s="154"/>
      <c r="KJ88" s="154"/>
      <c r="KK88" s="154"/>
      <c r="KL88" s="154"/>
      <c r="KM88" s="154"/>
      <c r="KN88" s="154"/>
      <c r="KO88" s="154"/>
      <c r="KP88" s="154"/>
      <c r="KQ88" s="154"/>
      <c r="KR88" s="154"/>
      <c r="KS88" s="154"/>
      <c r="KT88" s="154"/>
      <c r="KU88" s="154"/>
      <c r="KV88" s="154"/>
      <c r="KW88" s="154"/>
      <c r="KX88" s="154"/>
      <c r="KY88" s="154"/>
      <c r="KZ88" s="154"/>
      <c r="LA88" s="154"/>
      <c r="LB88" s="154"/>
      <c r="LC88" s="154"/>
      <c r="LD88" s="154"/>
      <c r="LE88" s="154"/>
      <c r="LF88" s="154"/>
      <c r="LG88" s="154"/>
      <c r="LH88" s="154"/>
      <c r="LI88" s="154"/>
      <c r="LJ88" s="154"/>
      <c r="LK88" s="154"/>
      <c r="LL88" s="154"/>
      <c r="LM88" s="154"/>
      <c r="LN88" s="154"/>
      <c r="LO88" s="154"/>
      <c r="LP88" s="154"/>
      <c r="LQ88" s="154"/>
      <c r="LR88" s="154"/>
      <c r="LS88" s="154"/>
      <c r="LT88" s="154"/>
      <c r="LU88" s="154"/>
      <c r="LV88" s="154"/>
      <c r="LW88" s="154"/>
      <c r="LX88" s="154"/>
      <c r="LY88" s="154"/>
      <c r="LZ88" s="154"/>
      <c r="MA88" s="154"/>
      <c r="MB88" s="154"/>
      <c r="MC88" s="154"/>
      <c r="MD88" s="154"/>
      <c r="ME88" s="154"/>
      <c r="MF88" s="154"/>
      <c r="MG88" s="154"/>
      <c r="MH88" s="154"/>
      <c r="MI88" s="154"/>
      <c r="MJ88" s="154"/>
      <c r="MK88" s="154"/>
      <c r="ML88" s="154"/>
      <c r="MM88" s="154"/>
      <c r="MN88" s="154"/>
      <c r="MO88" s="154"/>
      <c r="MP88" s="154"/>
      <c r="MQ88" s="154"/>
      <c r="MR88" s="154"/>
      <c r="MS88" s="154"/>
      <c r="MT88" s="154"/>
      <c r="MU88" s="154"/>
      <c r="MV88" s="154"/>
      <c r="MW88" s="154"/>
      <c r="MX88" s="154"/>
      <c r="MY88" s="154"/>
      <c r="MZ88" s="154"/>
      <c r="NA88" s="154"/>
      <c r="NB88" s="154"/>
      <c r="NC88" s="154"/>
      <c r="ND88" s="154"/>
      <c r="NE88" s="154"/>
      <c r="NF88" s="154"/>
      <c r="NG88" s="154"/>
      <c r="NH88" s="154"/>
      <c r="NI88" s="154"/>
      <c r="NJ88" s="154"/>
      <c r="NK88" s="154"/>
      <c r="NL88" s="154"/>
      <c r="NM88" s="154"/>
      <c r="NN88" s="154"/>
      <c r="NO88" s="154"/>
      <c r="NP88" s="154"/>
      <c r="NQ88" s="154"/>
      <c r="NR88" s="154"/>
      <c r="NS88" s="154"/>
      <c r="NT88" s="154"/>
      <c r="NU88" s="154"/>
      <c r="NV88" s="154"/>
      <c r="NW88" s="154"/>
      <c r="NX88" s="154"/>
      <c r="NY88" s="154"/>
      <c r="NZ88" s="154"/>
      <c r="OA88" s="154"/>
      <c r="OB88" s="154"/>
      <c r="OC88" s="154"/>
      <c r="OD88" s="154"/>
      <c r="OE88" s="154"/>
      <c r="OF88" s="154"/>
      <c r="OG88" s="154"/>
      <c r="OH88" s="154"/>
      <c r="OI88" s="154"/>
      <c r="OJ88" s="154"/>
      <c r="OK88" s="154"/>
      <c r="OL88" s="154"/>
      <c r="OM88" s="154"/>
      <c r="ON88" s="154"/>
      <c r="OO88" s="154"/>
      <c r="OP88" s="154"/>
      <c r="OQ88" s="154"/>
      <c r="OR88" s="154"/>
      <c r="OS88" s="154"/>
      <c r="OT88" s="154"/>
      <c r="OU88" s="154"/>
      <c r="OV88" s="154"/>
      <c r="OW88" s="154"/>
      <c r="OX88" s="154"/>
      <c r="OY88" s="154"/>
      <c r="OZ88" s="154"/>
      <c r="PA88" s="154"/>
      <c r="PB88" s="154"/>
      <c r="PC88" s="154"/>
      <c r="PD88" s="154"/>
      <c r="PE88" s="154"/>
      <c r="PF88" s="154"/>
      <c r="PG88" s="154"/>
      <c r="PH88" s="154"/>
      <c r="PI88" s="154"/>
      <c r="PJ88" s="154"/>
      <c r="PK88" s="154"/>
      <c r="PL88" s="154"/>
      <c r="PM88" s="154"/>
      <c r="PN88" s="154"/>
      <c r="PO88" s="154"/>
      <c r="PP88" s="154"/>
      <c r="PQ88" s="154"/>
      <c r="PR88" s="154"/>
      <c r="PS88" s="154"/>
      <c r="PT88" s="154"/>
      <c r="PU88" s="154"/>
      <c r="PV88" s="154"/>
      <c r="PW88" s="154"/>
      <c r="PX88" s="154"/>
      <c r="PY88" s="154"/>
      <c r="PZ88" s="154"/>
      <c r="QA88" s="154"/>
      <c r="QB88" s="154"/>
      <c r="QC88" s="154"/>
      <c r="QD88" s="154"/>
      <c r="QE88" s="154"/>
      <c r="QF88" s="154"/>
      <c r="QG88" s="154"/>
      <c r="QH88" s="154"/>
      <c r="QI88" s="154"/>
      <c r="QJ88" s="154"/>
      <c r="QK88" s="154"/>
      <c r="QL88" s="154"/>
      <c r="QM88" s="154"/>
      <c r="QN88" s="154"/>
      <c r="QO88" s="154"/>
      <c r="QP88" s="154"/>
      <c r="QQ88" s="154"/>
      <c r="QR88" s="154"/>
      <c r="QS88" s="154"/>
      <c r="QT88" s="154"/>
      <c r="QU88" s="154"/>
      <c r="QV88" s="154"/>
      <c r="QW88" s="154"/>
      <c r="QX88" s="154"/>
      <c r="QY88" s="154"/>
      <c r="QZ88" s="154"/>
      <c r="RA88" s="154"/>
      <c r="RB88" s="154"/>
      <c r="RC88" s="154"/>
      <c r="RD88" s="154"/>
      <c r="RE88" s="154"/>
      <c r="RF88" s="154"/>
      <c r="RG88" s="154"/>
      <c r="RH88" s="154"/>
      <c r="RI88" s="154"/>
      <c r="RJ88" s="154"/>
      <c r="RK88" s="154"/>
      <c r="RL88" s="154"/>
      <c r="RM88" s="154"/>
      <c r="RN88" s="154"/>
      <c r="RO88" s="154"/>
      <c r="RP88" s="154"/>
      <c r="RQ88" s="154"/>
      <c r="RR88" s="154"/>
      <c r="RS88" s="154"/>
      <c r="RT88" s="154"/>
      <c r="RU88" s="154"/>
      <c r="RV88" s="154"/>
      <c r="RW88" s="154"/>
      <c r="RX88" s="154"/>
      <c r="RY88" s="154"/>
      <c r="RZ88" s="154"/>
      <c r="SA88" s="154"/>
      <c r="SB88" s="154"/>
      <c r="SC88" s="154"/>
      <c r="SD88" s="154"/>
      <c r="SE88" s="154"/>
      <c r="SF88" s="154"/>
      <c r="SG88" s="154"/>
      <c r="SH88" s="154"/>
      <c r="SI88" s="154"/>
      <c r="SJ88" s="154"/>
      <c r="SK88" s="154"/>
      <c r="SL88" s="154"/>
      <c r="SM88" s="154"/>
      <c r="SN88" s="154"/>
      <c r="SO88" s="154"/>
      <c r="SP88" s="154"/>
      <c r="SQ88" s="154"/>
      <c r="SR88" s="154"/>
      <c r="SS88" s="154"/>
      <c r="ST88" s="154"/>
      <c r="SU88" s="154"/>
      <c r="SV88" s="154"/>
      <c r="SW88" s="154"/>
      <c r="SX88" s="154"/>
      <c r="SY88" s="154"/>
      <c r="SZ88" s="154"/>
    </row>
    <row r="89" spans="6:520" ht="15" customHeight="1" x14ac:dyDescent="0.35">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c r="AE89" s="153"/>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c r="BF89" s="153"/>
      <c r="BG89" s="153"/>
      <c r="BH89" s="153"/>
      <c r="BI89" s="153"/>
      <c r="BJ89" s="153"/>
      <c r="BK89" s="153"/>
      <c r="BL89" s="153"/>
      <c r="BM89" s="153"/>
      <c r="BN89" s="153"/>
      <c r="BO89" s="153"/>
      <c r="BP89" s="153"/>
      <c r="BQ89" s="153"/>
      <c r="BR89" s="153"/>
      <c r="BS89" s="153"/>
      <c r="BT89" s="153"/>
      <c r="BU89" s="153"/>
      <c r="BV89" s="153"/>
      <c r="BW89" s="153"/>
      <c r="BX89" s="153"/>
      <c r="BY89" s="153"/>
      <c r="BZ89" s="153"/>
      <c r="CA89" s="153"/>
      <c r="CB89" s="153"/>
      <c r="CC89" s="153"/>
      <c r="CD89" s="153"/>
      <c r="CE89" s="153"/>
      <c r="CF89" s="153"/>
      <c r="CG89" s="153"/>
      <c r="CH89" s="153"/>
      <c r="CI89" s="153"/>
      <c r="CJ89" s="153"/>
      <c r="CK89" s="153"/>
      <c r="CL89" s="153"/>
      <c r="CM89" s="153"/>
      <c r="CN89" s="153"/>
      <c r="CO89" s="153"/>
      <c r="CP89" s="153"/>
      <c r="CQ89" s="153"/>
      <c r="CR89" s="153"/>
      <c r="CS89" s="153"/>
      <c r="CT89" s="153"/>
      <c r="CU89" s="153"/>
      <c r="CV89" s="153"/>
      <c r="CW89" s="153"/>
      <c r="CX89" s="153"/>
      <c r="CY89" s="153"/>
      <c r="CZ89" s="153"/>
      <c r="DA89" s="153"/>
      <c r="DB89" s="153"/>
      <c r="DC89" s="154"/>
      <c r="DD89" s="154"/>
      <c r="DE89" s="154"/>
      <c r="DF89" s="154"/>
      <c r="DG89" s="154"/>
      <c r="DH89" s="154"/>
      <c r="DI89" s="154"/>
      <c r="DJ89" s="154"/>
      <c r="DK89" s="154"/>
      <c r="DL89" s="154"/>
      <c r="DM89" s="154"/>
      <c r="DN89" s="154"/>
      <c r="DO89" s="154"/>
      <c r="DP89" s="154"/>
      <c r="DQ89" s="154"/>
      <c r="DR89" s="154"/>
      <c r="DS89" s="154"/>
      <c r="DT89" s="154"/>
      <c r="DU89" s="154"/>
      <c r="DV89" s="154"/>
      <c r="DW89" s="154"/>
      <c r="DX89" s="154"/>
      <c r="DY89" s="154"/>
      <c r="DZ89" s="154"/>
      <c r="EA89" s="154"/>
      <c r="EB89" s="154"/>
      <c r="EC89" s="154"/>
      <c r="ED89" s="154"/>
      <c r="EE89" s="154"/>
      <c r="EF89" s="154"/>
      <c r="EG89" s="154"/>
      <c r="EH89" s="154"/>
      <c r="EI89" s="154"/>
      <c r="EJ89" s="154"/>
      <c r="EK89" s="154"/>
      <c r="EL89" s="154"/>
      <c r="EM89" s="154"/>
      <c r="EN89" s="154"/>
      <c r="EO89" s="154"/>
      <c r="EP89" s="154"/>
      <c r="EQ89" s="154"/>
      <c r="ER89" s="154"/>
      <c r="ES89" s="154"/>
      <c r="ET89" s="154"/>
      <c r="EU89" s="154"/>
      <c r="EV89" s="154"/>
      <c r="EW89" s="154"/>
      <c r="EX89" s="154"/>
      <c r="EY89" s="154"/>
      <c r="EZ89" s="154"/>
      <c r="FA89" s="154"/>
      <c r="FB89" s="154"/>
      <c r="FC89" s="154"/>
      <c r="FD89" s="154"/>
      <c r="FE89" s="154"/>
      <c r="FF89" s="154"/>
      <c r="FG89" s="154"/>
      <c r="FH89" s="154"/>
      <c r="FI89" s="154"/>
      <c r="FJ89" s="154"/>
      <c r="FK89" s="154"/>
      <c r="FL89" s="154"/>
      <c r="FM89" s="154"/>
      <c r="FN89" s="154"/>
      <c r="FO89" s="154"/>
      <c r="FP89" s="154"/>
      <c r="FQ89" s="154"/>
      <c r="FR89" s="154"/>
      <c r="FS89" s="154"/>
      <c r="FT89" s="154"/>
      <c r="FU89" s="154"/>
      <c r="FV89" s="154"/>
      <c r="FW89" s="154"/>
      <c r="FX89" s="154"/>
      <c r="FY89" s="154"/>
      <c r="FZ89" s="154"/>
      <c r="GA89" s="154"/>
      <c r="GB89" s="154"/>
      <c r="GC89" s="154"/>
      <c r="GD89" s="154"/>
      <c r="GE89" s="154"/>
      <c r="GF89" s="154"/>
      <c r="GG89" s="154"/>
      <c r="GH89" s="154"/>
      <c r="GI89" s="154"/>
      <c r="GJ89" s="154"/>
      <c r="GK89" s="154"/>
      <c r="GL89" s="154"/>
      <c r="GM89" s="154"/>
      <c r="GN89" s="154"/>
      <c r="GO89" s="154"/>
      <c r="GP89" s="154"/>
      <c r="GQ89" s="154"/>
      <c r="GR89" s="154"/>
      <c r="GS89" s="154"/>
      <c r="GT89" s="154"/>
      <c r="GU89" s="154"/>
      <c r="GV89" s="154"/>
      <c r="GW89" s="154"/>
      <c r="GX89" s="154"/>
      <c r="GY89" s="154"/>
      <c r="GZ89" s="154"/>
      <c r="HA89" s="154"/>
      <c r="HB89" s="154"/>
      <c r="HC89" s="154"/>
      <c r="HD89" s="154"/>
      <c r="HE89" s="154"/>
      <c r="HF89" s="154"/>
      <c r="HG89" s="154"/>
      <c r="HH89" s="154"/>
      <c r="HI89" s="154"/>
      <c r="HJ89" s="154"/>
      <c r="HK89" s="154"/>
      <c r="HL89" s="154"/>
      <c r="HM89" s="154"/>
      <c r="HN89" s="154"/>
      <c r="HO89" s="154"/>
      <c r="HP89" s="154"/>
      <c r="HQ89" s="154"/>
      <c r="HR89" s="154"/>
      <c r="HS89" s="154"/>
      <c r="HT89" s="154"/>
      <c r="HU89" s="154"/>
      <c r="HV89" s="154"/>
      <c r="HW89" s="154"/>
      <c r="HX89" s="154"/>
      <c r="HY89" s="154"/>
      <c r="HZ89" s="154"/>
      <c r="IA89" s="154"/>
      <c r="IB89" s="154"/>
      <c r="IC89" s="154"/>
      <c r="ID89" s="154"/>
      <c r="IE89" s="154"/>
      <c r="IF89" s="154"/>
      <c r="IG89" s="154"/>
      <c r="IH89" s="154"/>
      <c r="II89" s="154"/>
      <c r="IJ89" s="154"/>
      <c r="IK89" s="154"/>
      <c r="IL89" s="154"/>
      <c r="IM89" s="154"/>
      <c r="IN89" s="154"/>
      <c r="IO89" s="154"/>
      <c r="IP89" s="154"/>
      <c r="IQ89" s="154"/>
      <c r="IR89" s="154"/>
      <c r="IS89" s="154"/>
      <c r="IT89" s="154"/>
      <c r="IU89" s="154"/>
      <c r="IV89" s="154"/>
      <c r="IW89" s="154"/>
      <c r="IX89" s="154"/>
      <c r="IY89" s="154"/>
      <c r="IZ89" s="154"/>
      <c r="JA89" s="154"/>
      <c r="JB89" s="154"/>
      <c r="JC89" s="154"/>
      <c r="JD89" s="154"/>
      <c r="JE89" s="154"/>
      <c r="JF89" s="154"/>
      <c r="JG89" s="154"/>
      <c r="JH89" s="154"/>
      <c r="JI89" s="154"/>
      <c r="JJ89" s="154"/>
      <c r="JK89" s="154"/>
      <c r="JL89" s="154"/>
      <c r="JM89" s="154"/>
      <c r="JN89" s="154"/>
      <c r="JO89" s="154"/>
      <c r="JP89" s="154"/>
      <c r="JQ89" s="154"/>
      <c r="JR89" s="154"/>
      <c r="JS89" s="154"/>
      <c r="JT89" s="154"/>
      <c r="JU89" s="154"/>
      <c r="JV89" s="154"/>
      <c r="JW89" s="154"/>
      <c r="JX89" s="154"/>
      <c r="JY89" s="154"/>
      <c r="JZ89" s="154"/>
      <c r="KA89" s="154"/>
      <c r="KB89" s="154"/>
      <c r="KC89" s="154"/>
      <c r="KD89" s="154"/>
      <c r="KE89" s="154"/>
      <c r="KF89" s="154"/>
      <c r="KG89" s="154"/>
      <c r="KH89" s="154"/>
      <c r="KI89" s="154"/>
      <c r="KJ89" s="154"/>
      <c r="KK89" s="154"/>
      <c r="KL89" s="154"/>
      <c r="KM89" s="154"/>
      <c r="KN89" s="154"/>
      <c r="KO89" s="154"/>
      <c r="KP89" s="154"/>
      <c r="KQ89" s="154"/>
      <c r="KR89" s="154"/>
      <c r="KS89" s="154"/>
      <c r="KT89" s="154"/>
      <c r="KU89" s="154"/>
      <c r="KV89" s="154"/>
      <c r="KW89" s="154"/>
      <c r="KX89" s="154"/>
      <c r="KY89" s="154"/>
      <c r="KZ89" s="154"/>
      <c r="LA89" s="154"/>
      <c r="LB89" s="154"/>
      <c r="LC89" s="154"/>
      <c r="LD89" s="154"/>
      <c r="LE89" s="154"/>
      <c r="LF89" s="154"/>
      <c r="LG89" s="154"/>
      <c r="LH89" s="154"/>
      <c r="LI89" s="154"/>
      <c r="LJ89" s="154"/>
      <c r="LK89" s="154"/>
      <c r="LL89" s="154"/>
      <c r="LM89" s="154"/>
      <c r="LN89" s="154"/>
      <c r="LO89" s="154"/>
      <c r="LP89" s="154"/>
      <c r="LQ89" s="154"/>
      <c r="LR89" s="154"/>
      <c r="LS89" s="154"/>
      <c r="LT89" s="154"/>
      <c r="LU89" s="154"/>
      <c r="LV89" s="154"/>
      <c r="LW89" s="154"/>
      <c r="LX89" s="154"/>
      <c r="LY89" s="154"/>
      <c r="LZ89" s="154"/>
      <c r="MA89" s="154"/>
      <c r="MB89" s="154"/>
      <c r="MC89" s="154"/>
      <c r="MD89" s="154"/>
      <c r="ME89" s="154"/>
      <c r="MF89" s="154"/>
      <c r="MG89" s="154"/>
      <c r="MH89" s="154"/>
      <c r="MI89" s="154"/>
      <c r="MJ89" s="154"/>
      <c r="MK89" s="154"/>
      <c r="ML89" s="154"/>
      <c r="MM89" s="154"/>
      <c r="MN89" s="154"/>
      <c r="MO89" s="154"/>
      <c r="MP89" s="154"/>
      <c r="MQ89" s="154"/>
      <c r="MR89" s="154"/>
      <c r="MS89" s="154"/>
      <c r="MT89" s="154"/>
      <c r="MU89" s="154"/>
      <c r="MV89" s="154"/>
      <c r="MW89" s="154"/>
      <c r="MX89" s="154"/>
      <c r="MY89" s="154"/>
      <c r="MZ89" s="154"/>
      <c r="NA89" s="154"/>
      <c r="NB89" s="154"/>
      <c r="NC89" s="154"/>
      <c r="ND89" s="154"/>
      <c r="NE89" s="154"/>
      <c r="NF89" s="154"/>
      <c r="NG89" s="154"/>
      <c r="NH89" s="154"/>
      <c r="NI89" s="154"/>
      <c r="NJ89" s="154"/>
      <c r="NK89" s="154"/>
      <c r="NL89" s="154"/>
      <c r="NM89" s="154"/>
      <c r="NN89" s="154"/>
      <c r="NO89" s="154"/>
      <c r="NP89" s="154"/>
      <c r="NQ89" s="154"/>
      <c r="NR89" s="154"/>
      <c r="NS89" s="154"/>
      <c r="NT89" s="154"/>
      <c r="NU89" s="154"/>
      <c r="NV89" s="154"/>
      <c r="NW89" s="154"/>
      <c r="NX89" s="154"/>
      <c r="NY89" s="154"/>
      <c r="NZ89" s="154"/>
      <c r="OA89" s="154"/>
      <c r="OB89" s="154"/>
      <c r="OC89" s="154"/>
      <c r="OD89" s="154"/>
      <c r="OE89" s="154"/>
      <c r="OF89" s="154"/>
      <c r="OG89" s="154"/>
      <c r="OH89" s="154"/>
      <c r="OI89" s="154"/>
      <c r="OJ89" s="154"/>
      <c r="OK89" s="154"/>
      <c r="OL89" s="154"/>
      <c r="OM89" s="154"/>
      <c r="ON89" s="154"/>
      <c r="OO89" s="154"/>
      <c r="OP89" s="154"/>
      <c r="OQ89" s="154"/>
      <c r="OR89" s="154"/>
      <c r="OS89" s="154"/>
      <c r="OT89" s="154"/>
      <c r="OU89" s="154"/>
      <c r="OV89" s="154"/>
      <c r="OW89" s="154"/>
      <c r="OX89" s="154"/>
      <c r="OY89" s="154"/>
      <c r="OZ89" s="154"/>
      <c r="PA89" s="154"/>
      <c r="PB89" s="154"/>
      <c r="PC89" s="154"/>
      <c r="PD89" s="154"/>
      <c r="PE89" s="154"/>
      <c r="PF89" s="154"/>
      <c r="PG89" s="154"/>
      <c r="PH89" s="154"/>
      <c r="PI89" s="154"/>
      <c r="PJ89" s="154"/>
      <c r="PK89" s="154"/>
      <c r="PL89" s="154"/>
      <c r="PM89" s="154"/>
      <c r="PN89" s="154"/>
      <c r="PO89" s="154"/>
      <c r="PP89" s="154"/>
      <c r="PQ89" s="154"/>
      <c r="PR89" s="154"/>
      <c r="PS89" s="154"/>
      <c r="PT89" s="154"/>
      <c r="PU89" s="154"/>
      <c r="PV89" s="154"/>
      <c r="PW89" s="154"/>
      <c r="PX89" s="154"/>
      <c r="PY89" s="154"/>
      <c r="PZ89" s="154"/>
      <c r="QA89" s="154"/>
      <c r="QB89" s="154"/>
      <c r="QC89" s="154"/>
      <c r="QD89" s="154"/>
      <c r="QE89" s="154"/>
      <c r="QF89" s="154"/>
      <c r="QG89" s="154"/>
      <c r="QH89" s="154"/>
      <c r="QI89" s="154"/>
      <c r="QJ89" s="154"/>
      <c r="QK89" s="154"/>
      <c r="QL89" s="154"/>
      <c r="QM89" s="154"/>
      <c r="QN89" s="154"/>
      <c r="QO89" s="154"/>
      <c r="QP89" s="154"/>
      <c r="QQ89" s="154"/>
      <c r="QR89" s="154"/>
      <c r="QS89" s="154"/>
      <c r="QT89" s="154"/>
      <c r="QU89" s="154"/>
      <c r="QV89" s="154"/>
      <c r="QW89" s="154"/>
      <c r="QX89" s="154"/>
      <c r="QY89" s="154"/>
      <c r="QZ89" s="154"/>
      <c r="RA89" s="154"/>
      <c r="RB89" s="154"/>
      <c r="RC89" s="154"/>
      <c r="RD89" s="154"/>
      <c r="RE89" s="154"/>
      <c r="RF89" s="154"/>
      <c r="RG89" s="154"/>
      <c r="RH89" s="154"/>
      <c r="RI89" s="154"/>
      <c r="RJ89" s="154"/>
      <c r="RK89" s="154"/>
      <c r="RL89" s="154"/>
      <c r="RM89" s="154"/>
      <c r="RN89" s="154"/>
      <c r="RO89" s="154"/>
      <c r="RP89" s="154"/>
      <c r="RQ89" s="154"/>
      <c r="RR89" s="154"/>
      <c r="RS89" s="154"/>
      <c r="RT89" s="154"/>
      <c r="RU89" s="154"/>
      <c r="RV89" s="154"/>
      <c r="RW89" s="154"/>
      <c r="RX89" s="154"/>
      <c r="RY89" s="154"/>
      <c r="RZ89" s="154"/>
      <c r="SA89" s="154"/>
      <c r="SB89" s="154"/>
      <c r="SC89" s="154"/>
      <c r="SD89" s="154"/>
      <c r="SE89" s="154"/>
      <c r="SF89" s="154"/>
      <c r="SG89" s="154"/>
      <c r="SH89" s="154"/>
      <c r="SI89" s="154"/>
      <c r="SJ89" s="154"/>
      <c r="SK89" s="154"/>
      <c r="SL89" s="154"/>
      <c r="SM89" s="154"/>
      <c r="SN89" s="154"/>
      <c r="SO89" s="154"/>
      <c r="SP89" s="154"/>
      <c r="SQ89" s="154"/>
      <c r="SR89" s="154"/>
      <c r="SS89" s="154"/>
      <c r="ST89" s="154"/>
      <c r="SU89" s="154"/>
      <c r="SV89" s="154"/>
      <c r="SW89" s="154"/>
      <c r="SX89" s="154"/>
      <c r="SY89" s="154"/>
      <c r="SZ89" s="154"/>
    </row>
    <row r="90" spans="6:520" ht="15" customHeight="1" x14ac:dyDescent="0.35">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153"/>
      <c r="AP90" s="153"/>
      <c r="AQ90" s="153"/>
      <c r="AR90" s="153"/>
      <c r="AS90" s="153"/>
      <c r="AT90" s="153"/>
      <c r="AU90" s="153"/>
      <c r="AV90" s="153"/>
      <c r="AW90" s="153"/>
      <c r="AX90" s="153"/>
      <c r="AY90" s="153"/>
      <c r="AZ90" s="153"/>
      <c r="BA90" s="153"/>
      <c r="BB90" s="153"/>
      <c r="BC90" s="153"/>
      <c r="BD90" s="153"/>
      <c r="BE90" s="153"/>
      <c r="BF90" s="153"/>
      <c r="BG90" s="153"/>
      <c r="BH90" s="153"/>
      <c r="BI90" s="153"/>
      <c r="BJ90" s="153"/>
      <c r="BK90" s="153"/>
      <c r="BL90" s="153"/>
      <c r="BM90" s="153"/>
      <c r="BN90" s="153"/>
      <c r="BO90" s="153"/>
      <c r="BP90" s="153"/>
      <c r="BQ90" s="153"/>
      <c r="BR90" s="153"/>
      <c r="BS90" s="153"/>
      <c r="BT90" s="153"/>
      <c r="BU90" s="153"/>
      <c r="BV90" s="153"/>
      <c r="BW90" s="153"/>
      <c r="BX90" s="153"/>
      <c r="BY90" s="153"/>
      <c r="BZ90" s="153"/>
      <c r="CA90" s="153"/>
      <c r="CB90" s="153"/>
      <c r="CC90" s="153"/>
      <c r="CD90" s="153"/>
      <c r="CE90" s="153"/>
      <c r="CF90" s="153"/>
      <c r="CG90" s="153"/>
      <c r="CH90" s="153"/>
      <c r="CI90" s="153"/>
      <c r="CJ90" s="153"/>
      <c r="CK90" s="153"/>
      <c r="CL90" s="153"/>
      <c r="CM90" s="153"/>
      <c r="CN90" s="153"/>
      <c r="CO90" s="153"/>
      <c r="CP90" s="153"/>
      <c r="CQ90" s="153"/>
      <c r="CR90" s="153"/>
      <c r="CS90" s="153"/>
      <c r="CT90" s="153"/>
      <c r="CU90" s="153"/>
      <c r="CV90" s="153"/>
      <c r="CW90" s="153"/>
      <c r="CX90" s="153"/>
      <c r="CY90" s="153"/>
      <c r="CZ90" s="153"/>
      <c r="DA90" s="153"/>
      <c r="DB90" s="153"/>
      <c r="DC90" s="154"/>
      <c r="DD90" s="154"/>
      <c r="DE90" s="154"/>
      <c r="DF90" s="154"/>
      <c r="DG90" s="154"/>
      <c r="DH90" s="154"/>
      <c r="DI90" s="154"/>
      <c r="DJ90" s="154"/>
      <c r="DK90" s="154"/>
      <c r="DL90" s="154"/>
      <c r="DM90" s="154"/>
      <c r="DN90" s="154"/>
      <c r="DO90" s="154"/>
      <c r="DP90" s="154"/>
      <c r="DQ90" s="154"/>
      <c r="DR90" s="154"/>
      <c r="DS90" s="154"/>
      <c r="DT90" s="154"/>
      <c r="DU90" s="154"/>
      <c r="DV90" s="154"/>
      <c r="DW90" s="154"/>
      <c r="DX90" s="154"/>
      <c r="DY90" s="154"/>
      <c r="DZ90" s="154"/>
      <c r="EA90" s="154"/>
      <c r="EB90" s="154"/>
      <c r="EC90" s="154"/>
      <c r="ED90" s="154"/>
      <c r="EE90" s="154"/>
      <c r="EF90" s="154"/>
      <c r="EG90" s="154"/>
      <c r="EH90" s="154"/>
      <c r="EI90" s="154"/>
      <c r="EJ90" s="154"/>
      <c r="EK90" s="154"/>
      <c r="EL90" s="154"/>
      <c r="EM90" s="154"/>
      <c r="EN90" s="154"/>
      <c r="EO90" s="154"/>
      <c r="EP90" s="154"/>
      <c r="EQ90" s="154"/>
      <c r="ER90" s="154"/>
      <c r="ES90" s="154"/>
      <c r="ET90" s="154"/>
      <c r="EU90" s="154"/>
      <c r="EV90" s="154"/>
      <c r="EW90" s="154"/>
      <c r="EX90" s="154"/>
      <c r="EY90" s="154"/>
      <c r="EZ90" s="154"/>
      <c r="FA90" s="154"/>
      <c r="FB90" s="154"/>
      <c r="FC90" s="154"/>
      <c r="FD90" s="154"/>
      <c r="FE90" s="154"/>
      <c r="FF90" s="154"/>
      <c r="FG90" s="154"/>
      <c r="FH90" s="154"/>
      <c r="FI90" s="154"/>
      <c r="FJ90" s="154"/>
      <c r="FK90" s="154"/>
      <c r="FL90" s="154"/>
      <c r="FM90" s="154"/>
      <c r="FN90" s="154"/>
      <c r="FO90" s="154"/>
      <c r="FP90" s="154"/>
      <c r="FQ90" s="154"/>
      <c r="FR90" s="154"/>
      <c r="FS90" s="154"/>
      <c r="FT90" s="154"/>
      <c r="FU90" s="154"/>
      <c r="FV90" s="154"/>
      <c r="FW90" s="154"/>
      <c r="FX90" s="154"/>
      <c r="FY90" s="154"/>
      <c r="FZ90" s="154"/>
      <c r="GA90" s="154"/>
      <c r="GB90" s="154"/>
      <c r="GC90" s="154"/>
      <c r="GD90" s="154"/>
      <c r="GE90" s="154"/>
      <c r="GF90" s="154"/>
      <c r="GG90" s="154"/>
      <c r="GH90" s="154"/>
      <c r="GI90" s="154"/>
      <c r="GJ90" s="154"/>
      <c r="GK90" s="154"/>
      <c r="GL90" s="154"/>
      <c r="GM90" s="154"/>
      <c r="GN90" s="154"/>
      <c r="GO90" s="154"/>
      <c r="GP90" s="154"/>
      <c r="GQ90" s="154"/>
      <c r="GR90" s="154"/>
      <c r="GS90" s="154"/>
      <c r="GT90" s="154"/>
      <c r="GU90" s="154"/>
      <c r="GV90" s="154"/>
      <c r="GW90" s="154"/>
      <c r="GX90" s="154"/>
      <c r="GY90" s="154"/>
      <c r="GZ90" s="154"/>
      <c r="HA90" s="154"/>
      <c r="HB90" s="154"/>
      <c r="HC90" s="154"/>
      <c r="HD90" s="154"/>
      <c r="HE90" s="154"/>
      <c r="HF90" s="154"/>
      <c r="HG90" s="154"/>
      <c r="HH90" s="154"/>
      <c r="HI90" s="154"/>
      <c r="HJ90" s="154"/>
      <c r="HK90" s="154"/>
      <c r="HL90" s="154"/>
      <c r="HM90" s="154"/>
      <c r="HN90" s="154"/>
      <c r="HO90" s="154"/>
      <c r="HP90" s="154"/>
      <c r="HQ90" s="154"/>
      <c r="HR90" s="154"/>
      <c r="HS90" s="154"/>
      <c r="HT90" s="154"/>
      <c r="HU90" s="154"/>
      <c r="HV90" s="154"/>
      <c r="HW90" s="154"/>
      <c r="HX90" s="154"/>
      <c r="HY90" s="154"/>
      <c r="HZ90" s="154"/>
      <c r="IA90" s="154"/>
      <c r="IB90" s="154"/>
      <c r="IC90" s="154"/>
      <c r="ID90" s="154"/>
      <c r="IE90" s="154"/>
      <c r="IF90" s="154"/>
      <c r="IG90" s="154"/>
      <c r="IH90" s="154"/>
      <c r="II90" s="154"/>
      <c r="IJ90" s="154"/>
      <c r="IK90" s="154"/>
      <c r="IL90" s="154"/>
      <c r="IM90" s="154"/>
      <c r="IN90" s="154"/>
      <c r="IO90" s="154"/>
      <c r="IP90" s="154"/>
      <c r="IQ90" s="154"/>
      <c r="IR90" s="154"/>
      <c r="IS90" s="154"/>
      <c r="IT90" s="154"/>
      <c r="IU90" s="154"/>
      <c r="IV90" s="154"/>
      <c r="IW90" s="154"/>
      <c r="IX90" s="154"/>
      <c r="IY90" s="154"/>
      <c r="IZ90" s="154"/>
      <c r="JA90" s="154"/>
      <c r="JB90" s="154"/>
      <c r="JC90" s="154"/>
      <c r="JD90" s="154"/>
      <c r="JE90" s="154"/>
      <c r="JF90" s="154"/>
      <c r="JG90" s="154"/>
      <c r="JH90" s="154"/>
      <c r="JI90" s="154"/>
      <c r="JJ90" s="154"/>
      <c r="JK90" s="154"/>
      <c r="JL90" s="154"/>
      <c r="JM90" s="154"/>
      <c r="JN90" s="154"/>
      <c r="JO90" s="154"/>
      <c r="JP90" s="154"/>
      <c r="JQ90" s="154"/>
      <c r="JR90" s="154"/>
      <c r="JS90" s="154"/>
      <c r="JT90" s="154"/>
      <c r="JU90" s="154"/>
      <c r="JV90" s="154"/>
      <c r="JW90" s="154"/>
      <c r="JX90" s="154"/>
      <c r="JY90" s="154"/>
      <c r="JZ90" s="154"/>
      <c r="KA90" s="154"/>
      <c r="KB90" s="154"/>
      <c r="KC90" s="154"/>
      <c r="KD90" s="154"/>
      <c r="KE90" s="154"/>
      <c r="KF90" s="154"/>
      <c r="KG90" s="154"/>
      <c r="KH90" s="154"/>
      <c r="KI90" s="154"/>
      <c r="KJ90" s="154"/>
      <c r="KK90" s="154"/>
      <c r="KL90" s="154"/>
      <c r="KM90" s="154"/>
      <c r="KN90" s="154"/>
      <c r="KO90" s="154"/>
      <c r="KP90" s="154"/>
      <c r="KQ90" s="154"/>
      <c r="KR90" s="154"/>
      <c r="KS90" s="154"/>
      <c r="KT90" s="154"/>
      <c r="KU90" s="154"/>
      <c r="KV90" s="154"/>
      <c r="KW90" s="154"/>
      <c r="KX90" s="154"/>
      <c r="KY90" s="154"/>
      <c r="KZ90" s="154"/>
      <c r="LA90" s="154"/>
      <c r="LB90" s="154"/>
      <c r="LC90" s="154"/>
      <c r="LD90" s="154"/>
      <c r="LE90" s="154"/>
      <c r="LF90" s="154"/>
      <c r="LG90" s="154"/>
      <c r="LH90" s="154"/>
      <c r="LI90" s="154"/>
      <c r="LJ90" s="154"/>
      <c r="LK90" s="154"/>
      <c r="LL90" s="154"/>
      <c r="LM90" s="154"/>
      <c r="LN90" s="154"/>
      <c r="LO90" s="154"/>
      <c r="LP90" s="154"/>
      <c r="LQ90" s="154"/>
      <c r="LR90" s="154"/>
      <c r="LS90" s="154"/>
      <c r="LT90" s="154"/>
      <c r="LU90" s="154"/>
      <c r="LV90" s="154"/>
      <c r="LW90" s="154"/>
      <c r="LX90" s="154"/>
      <c r="LY90" s="154"/>
      <c r="LZ90" s="154"/>
      <c r="MA90" s="154"/>
      <c r="MB90" s="154"/>
      <c r="MC90" s="154"/>
      <c r="MD90" s="154"/>
      <c r="ME90" s="154"/>
      <c r="MF90" s="154"/>
      <c r="MG90" s="154"/>
      <c r="MH90" s="154"/>
      <c r="MI90" s="154"/>
      <c r="MJ90" s="154"/>
      <c r="MK90" s="154"/>
      <c r="ML90" s="154"/>
      <c r="MM90" s="154"/>
      <c r="MN90" s="154"/>
      <c r="MO90" s="154"/>
      <c r="MP90" s="154"/>
      <c r="MQ90" s="154"/>
      <c r="MR90" s="154"/>
      <c r="MS90" s="154"/>
      <c r="MT90" s="154"/>
      <c r="MU90" s="154"/>
      <c r="MV90" s="154"/>
      <c r="MW90" s="154"/>
      <c r="MX90" s="154"/>
      <c r="MY90" s="154"/>
      <c r="MZ90" s="154"/>
      <c r="NA90" s="154"/>
      <c r="NB90" s="154"/>
      <c r="NC90" s="154"/>
      <c r="ND90" s="154"/>
      <c r="NE90" s="154"/>
      <c r="NF90" s="154"/>
      <c r="NG90" s="154"/>
      <c r="NH90" s="154"/>
      <c r="NI90" s="154"/>
      <c r="NJ90" s="154"/>
      <c r="NK90" s="154"/>
      <c r="NL90" s="154"/>
      <c r="NM90" s="154"/>
      <c r="NN90" s="154"/>
      <c r="NO90" s="154"/>
      <c r="NP90" s="154"/>
      <c r="NQ90" s="154"/>
      <c r="NR90" s="154"/>
      <c r="NS90" s="154"/>
      <c r="NT90" s="154"/>
      <c r="NU90" s="154"/>
      <c r="NV90" s="154"/>
      <c r="NW90" s="154"/>
      <c r="NX90" s="154"/>
      <c r="NY90" s="154"/>
      <c r="NZ90" s="154"/>
      <c r="OA90" s="154"/>
      <c r="OB90" s="154"/>
      <c r="OC90" s="154"/>
      <c r="OD90" s="154"/>
      <c r="OE90" s="154"/>
      <c r="OF90" s="154"/>
      <c r="OG90" s="154"/>
      <c r="OH90" s="154"/>
      <c r="OI90" s="154"/>
      <c r="OJ90" s="154"/>
      <c r="OK90" s="154"/>
      <c r="OL90" s="154"/>
      <c r="OM90" s="154"/>
      <c r="ON90" s="154"/>
      <c r="OO90" s="154"/>
      <c r="OP90" s="154"/>
      <c r="OQ90" s="154"/>
      <c r="OR90" s="154"/>
      <c r="OS90" s="154"/>
      <c r="OT90" s="154"/>
      <c r="OU90" s="154"/>
      <c r="OV90" s="154"/>
      <c r="OW90" s="154"/>
      <c r="OX90" s="154"/>
      <c r="OY90" s="154"/>
      <c r="OZ90" s="154"/>
      <c r="PA90" s="154"/>
      <c r="PB90" s="154"/>
      <c r="PC90" s="154"/>
      <c r="PD90" s="154"/>
      <c r="PE90" s="154"/>
      <c r="PF90" s="154"/>
      <c r="PG90" s="154"/>
      <c r="PH90" s="154"/>
      <c r="PI90" s="154"/>
      <c r="PJ90" s="154"/>
      <c r="PK90" s="154"/>
      <c r="PL90" s="154"/>
      <c r="PM90" s="154"/>
      <c r="PN90" s="154"/>
      <c r="PO90" s="154"/>
      <c r="PP90" s="154"/>
      <c r="PQ90" s="154"/>
      <c r="PR90" s="154"/>
      <c r="PS90" s="154"/>
      <c r="PT90" s="154"/>
      <c r="PU90" s="154"/>
      <c r="PV90" s="154"/>
      <c r="PW90" s="154"/>
      <c r="PX90" s="154"/>
      <c r="PY90" s="154"/>
      <c r="PZ90" s="154"/>
      <c r="QA90" s="154"/>
      <c r="QB90" s="154"/>
      <c r="QC90" s="154"/>
      <c r="QD90" s="154"/>
      <c r="QE90" s="154"/>
      <c r="QF90" s="154"/>
      <c r="QG90" s="154"/>
      <c r="QH90" s="154"/>
      <c r="QI90" s="154"/>
      <c r="QJ90" s="154"/>
      <c r="QK90" s="154"/>
      <c r="QL90" s="154"/>
      <c r="QM90" s="154"/>
      <c r="QN90" s="154"/>
      <c r="QO90" s="154"/>
      <c r="QP90" s="154"/>
      <c r="QQ90" s="154"/>
      <c r="QR90" s="154"/>
      <c r="QS90" s="154"/>
      <c r="QT90" s="154"/>
      <c r="QU90" s="154"/>
      <c r="QV90" s="154"/>
      <c r="QW90" s="154"/>
      <c r="QX90" s="154"/>
      <c r="QY90" s="154"/>
      <c r="QZ90" s="154"/>
      <c r="RA90" s="154"/>
      <c r="RB90" s="154"/>
      <c r="RC90" s="154"/>
      <c r="RD90" s="154"/>
      <c r="RE90" s="154"/>
      <c r="RF90" s="154"/>
      <c r="RG90" s="154"/>
      <c r="RH90" s="154"/>
      <c r="RI90" s="154"/>
      <c r="RJ90" s="154"/>
      <c r="RK90" s="154"/>
      <c r="RL90" s="154"/>
      <c r="RM90" s="154"/>
      <c r="RN90" s="154"/>
      <c r="RO90" s="154"/>
      <c r="RP90" s="154"/>
      <c r="RQ90" s="154"/>
      <c r="RR90" s="154"/>
      <c r="RS90" s="154"/>
      <c r="RT90" s="154"/>
      <c r="RU90" s="154"/>
      <c r="RV90" s="154"/>
      <c r="RW90" s="154"/>
      <c r="RX90" s="154"/>
      <c r="RY90" s="154"/>
      <c r="RZ90" s="154"/>
      <c r="SA90" s="154"/>
      <c r="SB90" s="154"/>
      <c r="SC90" s="154"/>
      <c r="SD90" s="154"/>
      <c r="SE90" s="154"/>
      <c r="SF90" s="154"/>
      <c r="SG90" s="154"/>
      <c r="SH90" s="154"/>
      <c r="SI90" s="154"/>
      <c r="SJ90" s="154"/>
      <c r="SK90" s="154"/>
      <c r="SL90" s="154"/>
      <c r="SM90" s="154"/>
      <c r="SN90" s="154"/>
      <c r="SO90" s="154"/>
      <c r="SP90" s="154"/>
      <c r="SQ90" s="154"/>
      <c r="SR90" s="154"/>
      <c r="SS90" s="154"/>
      <c r="ST90" s="154"/>
      <c r="SU90" s="154"/>
      <c r="SV90" s="154"/>
      <c r="SW90" s="154"/>
      <c r="SX90" s="154"/>
      <c r="SY90" s="154"/>
      <c r="SZ90" s="154"/>
    </row>
    <row r="91" spans="6:520" ht="15" customHeight="1" x14ac:dyDescent="0.35">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c r="AZ91" s="153"/>
      <c r="BA91" s="153"/>
      <c r="BB91" s="153"/>
      <c r="BC91" s="153"/>
      <c r="BD91" s="153"/>
      <c r="BE91" s="153"/>
      <c r="BF91" s="153"/>
      <c r="BG91" s="153"/>
      <c r="BH91" s="153"/>
      <c r="BI91" s="153"/>
      <c r="BJ91" s="153"/>
      <c r="BK91" s="153"/>
      <c r="BL91" s="153"/>
      <c r="BM91" s="153"/>
      <c r="BN91" s="153"/>
      <c r="BO91" s="153"/>
      <c r="BP91" s="153"/>
      <c r="BQ91" s="153"/>
      <c r="BR91" s="153"/>
      <c r="BS91" s="153"/>
      <c r="BT91" s="153"/>
      <c r="BU91" s="153"/>
      <c r="BV91" s="153"/>
      <c r="BW91" s="153"/>
      <c r="BX91" s="153"/>
      <c r="BY91" s="153"/>
      <c r="BZ91" s="153"/>
      <c r="CA91" s="153"/>
      <c r="CB91" s="153"/>
      <c r="CC91" s="153"/>
      <c r="CD91" s="153"/>
      <c r="CE91" s="153"/>
      <c r="CF91" s="153"/>
      <c r="CG91" s="153"/>
      <c r="CH91" s="153"/>
      <c r="CI91" s="153"/>
      <c r="CJ91" s="153"/>
      <c r="CK91" s="153"/>
      <c r="CL91" s="153"/>
      <c r="CM91" s="153"/>
      <c r="CN91" s="153"/>
      <c r="CO91" s="153"/>
      <c r="CP91" s="153"/>
      <c r="CQ91" s="153"/>
      <c r="CR91" s="153"/>
      <c r="CS91" s="153"/>
      <c r="CT91" s="153"/>
      <c r="CU91" s="153"/>
      <c r="CV91" s="153"/>
      <c r="CW91" s="153"/>
      <c r="CX91" s="153"/>
      <c r="CY91" s="153"/>
      <c r="CZ91" s="153"/>
      <c r="DA91" s="153"/>
      <c r="DB91" s="153"/>
      <c r="DC91" s="154"/>
      <c r="DD91" s="154"/>
      <c r="DE91" s="154"/>
      <c r="DF91" s="154"/>
      <c r="DG91" s="154"/>
      <c r="DH91" s="154"/>
      <c r="DI91" s="154"/>
      <c r="DJ91" s="154"/>
      <c r="DK91" s="154"/>
      <c r="DL91" s="154"/>
      <c r="DM91" s="154"/>
      <c r="DN91" s="154"/>
      <c r="DO91" s="154"/>
      <c r="DP91" s="154"/>
      <c r="DQ91" s="154"/>
      <c r="DR91" s="154"/>
      <c r="DS91" s="154"/>
      <c r="DT91" s="154"/>
      <c r="DU91" s="154"/>
      <c r="DV91" s="154"/>
      <c r="DW91" s="154"/>
      <c r="DX91" s="154"/>
      <c r="DY91" s="154"/>
      <c r="DZ91" s="154"/>
      <c r="EA91" s="154"/>
      <c r="EB91" s="154"/>
      <c r="EC91" s="154"/>
      <c r="ED91" s="154"/>
      <c r="EE91" s="154"/>
      <c r="EF91" s="154"/>
      <c r="EG91" s="154"/>
      <c r="EH91" s="154"/>
      <c r="EI91" s="154"/>
      <c r="EJ91" s="154"/>
      <c r="EK91" s="154"/>
      <c r="EL91" s="154"/>
      <c r="EM91" s="154"/>
      <c r="EN91" s="154"/>
      <c r="EO91" s="154"/>
      <c r="EP91" s="154"/>
      <c r="EQ91" s="154"/>
      <c r="ER91" s="154"/>
      <c r="ES91" s="154"/>
      <c r="ET91" s="154"/>
      <c r="EU91" s="154"/>
      <c r="EV91" s="154"/>
      <c r="EW91" s="154"/>
      <c r="EX91" s="154"/>
      <c r="EY91" s="154"/>
      <c r="EZ91" s="154"/>
      <c r="FA91" s="154"/>
      <c r="FB91" s="154"/>
      <c r="FC91" s="154"/>
      <c r="FD91" s="154"/>
      <c r="FE91" s="154"/>
      <c r="FF91" s="154"/>
      <c r="FG91" s="154"/>
      <c r="FH91" s="154"/>
      <c r="FI91" s="154"/>
      <c r="FJ91" s="154"/>
      <c r="FK91" s="154"/>
      <c r="FL91" s="154"/>
      <c r="FM91" s="154"/>
      <c r="FN91" s="154"/>
      <c r="FO91" s="154"/>
      <c r="FP91" s="154"/>
      <c r="FQ91" s="154"/>
      <c r="FR91" s="154"/>
      <c r="FS91" s="154"/>
      <c r="FT91" s="154"/>
      <c r="FU91" s="154"/>
      <c r="FV91" s="154"/>
      <c r="FW91" s="154"/>
      <c r="FX91" s="154"/>
      <c r="FY91" s="154"/>
      <c r="FZ91" s="154"/>
      <c r="GA91" s="154"/>
      <c r="GB91" s="154"/>
      <c r="GC91" s="154"/>
      <c r="GD91" s="154"/>
      <c r="GE91" s="154"/>
      <c r="GF91" s="154"/>
      <c r="GG91" s="154"/>
      <c r="GH91" s="154"/>
      <c r="GI91" s="154"/>
      <c r="GJ91" s="154"/>
      <c r="GK91" s="154"/>
      <c r="GL91" s="154"/>
      <c r="GM91" s="154"/>
      <c r="GN91" s="154"/>
      <c r="GO91" s="154"/>
      <c r="GP91" s="154"/>
      <c r="GQ91" s="154"/>
      <c r="GR91" s="154"/>
      <c r="GS91" s="154"/>
      <c r="GT91" s="154"/>
      <c r="GU91" s="154"/>
      <c r="GV91" s="154"/>
      <c r="GW91" s="154"/>
      <c r="GX91" s="154"/>
      <c r="GY91" s="154"/>
      <c r="GZ91" s="154"/>
      <c r="HA91" s="154"/>
      <c r="HB91" s="154"/>
      <c r="HC91" s="154"/>
      <c r="HD91" s="154"/>
      <c r="HE91" s="154"/>
      <c r="HF91" s="154"/>
      <c r="HG91" s="154"/>
      <c r="HH91" s="154"/>
      <c r="HI91" s="154"/>
      <c r="HJ91" s="154"/>
      <c r="HK91" s="154"/>
      <c r="HL91" s="154"/>
      <c r="HM91" s="154"/>
      <c r="HN91" s="154"/>
      <c r="HO91" s="154"/>
      <c r="HP91" s="154"/>
      <c r="HQ91" s="154"/>
      <c r="HR91" s="154"/>
      <c r="HS91" s="154"/>
      <c r="HT91" s="154"/>
      <c r="HU91" s="154"/>
      <c r="HV91" s="154"/>
      <c r="HW91" s="154"/>
      <c r="HX91" s="154"/>
      <c r="HY91" s="154"/>
      <c r="HZ91" s="154"/>
      <c r="IA91" s="154"/>
      <c r="IB91" s="154"/>
      <c r="IC91" s="154"/>
      <c r="ID91" s="154"/>
      <c r="IE91" s="154"/>
      <c r="IF91" s="154"/>
      <c r="IG91" s="154"/>
      <c r="IH91" s="154"/>
      <c r="II91" s="154"/>
      <c r="IJ91" s="154"/>
      <c r="IK91" s="154"/>
      <c r="IL91" s="154"/>
      <c r="IM91" s="154"/>
      <c r="IN91" s="154"/>
      <c r="IO91" s="154"/>
      <c r="IP91" s="154"/>
      <c r="IQ91" s="154"/>
      <c r="IR91" s="154"/>
      <c r="IS91" s="154"/>
      <c r="IT91" s="154"/>
      <c r="IU91" s="154"/>
      <c r="IV91" s="154"/>
      <c r="IW91" s="154"/>
      <c r="IX91" s="154"/>
      <c r="IY91" s="154"/>
      <c r="IZ91" s="154"/>
      <c r="JA91" s="154"/>
      <c r="JB91" s="154"/>
      <c r="JC91" s="154"/>
      <c r="JD91" s="154"/>
      <c r="JE91" s="154"/>
      <c r="JF91" s="154"/>
      <c r="JG91" s="154"/>
      <c r="JH91" s="154"/>
      <c r="JI91" s="154"/>
      <c r="JJ91" s="154"/>
      <c r="JK91" s="154"/>
      <c r="JL91" s="154"/>
      <c r="JM91" s="154"/>
      <c r="JN91" s="154"/>
      <c r="JO91" s="154"/>
      <c r="JP91" s="154"/>
      <c r="JQ91" s="154"/>
      <c r="JR91" s="154"/>
      <c r="JS91" s="154"/>
      <c r="JT91" s="154"/>
      <c r="JU91" s="154"/>
      <c r="JV91" s="154"/>
      <c r="JW91" s="154"/>
      <c r="JX91" s="154"/>
      <c r="JY91" s="154"/>
      <c r="JZ91" s="154"/>
      <c r="KA91" s="154"/>
      <c r="KB91" s="154"/>
      <c r="KC91" s="154"/>
      <c r="KD91" s="154"/>
      <c r="KE91" s="154"/>
      <c r="KF91" s="154"/>
      <c r="KG91" s="154"/>
      <c r="KH91" s="154"/>
      <c r="KI91" s="154"/>
      <c r="KJ91" s="154"/>
      <c r="KK91" s="154"/>
      <c r="KL91" s="154"/>
      <c r="KM91" s="154"/>
      <c r="KN91" s="154"/>
      <c r="KO91" s="154"/>
      <c r="KP91" s="154"/>
      <c r="KQ91" s="154"/>
      <c r="KR91" s="154"/>
      <c r="KS91" s="154"/>
      <c r="KT91" s="154"/>
      <c r="KU91" s="154"/>
      <c r="KV91" s="154"/>
      <c r="KW91" s="154"/>
      <c r="KX91" s="154"/>
      <c r="KY91" s="154"/>
      <c r="KZ91" s="154"/>
      <c r="LA91" s="154"/>
      <c r="LB91" s="154"/>
      <c r="LC91" s="154"/>
      <c r="LD91" s="154"/>
      <c r="LE91" s="154"/>
      <c r="LF91" s="154"/>
      <c r="LG91" s="154"/>
      <c r="LH91" s="154"/>
      <c r="LI91" s="154"/>
      <c r="LJ91" s="154"/>
      <c r="LK91" s="154"/>
      <c r="LL91" s="154"/>
      <c r="LM91" s="154"/>
      <c r="LN91" s="154"/>
      <c r="LO91" s="154"/>
      <c r="LP91" s="154"/>
      <c r="LQ91" s="154"/>
      <c r="LR91" s="154"/>
      <c r="LS91" s="154"/>
      <c r="LT91" s="154"/>
      <c r="LU91" s="154"/>
      <c r="LV91" s="154"/>
      <c r="LW91" s="154"/>
      <c r="LX91" s="154"/>
      <c r="LY91" s="154"/>
      <c r="LZ91" s="154"/>
      <c r="MA91" s="154"/>
      <c r="MB91" s="154"/>
      <c r="MC91" s="154"/>
      <c r="MD91" s="154"/>
      <c r="ME91" s="154"/>
      <c r="MF91" s="154"/>
      <c r="MG91" s="154"/>
      <c r="MH91" s="154"/>
      <c r="MI91" s="154"/>
      <c r="MJ91" s="154"/>
      <c r="MK91" s="154"/>
      <c r="ML91" s="154"/>
      <c r="MM91" s="154"/>
      <c r="MN91" s="154"/>
      <c r="MO91" s="154"/>
      <c r="MP91" s="154"/>
      <c r="MQ91" s="154"/>
      <c r="MR91" s="154"/>
      <c r="MS91" s="154"/>
      <c r="MT91" s="154"/>
      <c r="MU91" s="154"/>
      <c r="MV91" s="154"/>
      <c r="MW91" s="154"/>
      <c r="MX91" s="154"/>
      <c r="MY91" s="154"/>
      <c r="MZ91" s="154"/>
      <c r="NA91" s="154"/>
      <c r="NB91" s="154"/>
      <c r="NC91" s="154"/>
      <c r="ND91" s="154"/>
      <c r="NE91" s="154"/>
      <c r="NF91" s="154"/>
      <c r="NG91" s="154"/>
      <c r="NH91" s="154"/>
      <c r="NI91" s="154"/>
      <c r="NJ91" s="154"/>
      <c r="NK91" s="154"/>
      <c r="NL91" s="154"/>
      <c r="NM91" s="154"/>
      <c r="NN91" s="154"/>
      <c r="NO91" s="154"/>
      <c r="NP91" s="154"/>
      <c r="NQ91" s="154"/>
      <c r="NR91" s="154"/>
      <c r="NS91" s="154"/>
      <c r="NT91" s="154"/>
      <c r="NU91" s="154"/>
      <c r="NV91" s="154"/>
      <c r="NW91" s="154"/>
      <c r="NX91" s="154"/>
      <c r="NY91" s="154"/>
      <c r="NZ91" s="154"/>
      <c r="OA91" s="154"/>
      <c r="OB91" s="154"/>
      <c r="OC91" s="154"/>
      <c r="OD91" s="154"/>
      <c r="OE91" s="154"/>
      <c r="OF91" s="154"/>
      <c r="OG91" s="154"/>
      <c r="OH91" s="154"/>
      <c r="OI91" s="154"/>
      <c r="OJ91" s="154"/>
      <c r="OK91" s="154"/>
      <c r="OL91" s="154"/>
      <c r="OM91" s="154"/>
      <c r="ON91" s="154"/>
      <c r="OO91" s="154"/>
      <c r="OP91" s="154"/>
      <c r="OQ91" s="154"/>
      <c r="OR91" s="154"/>
      <c r="OS91" s="154"/>
      <c r="OT91" s="154"/>
      <c r="OU91" s="154"/>
      <c r="OV91" s="154"/>
      <c r="OW91" s="154"/>
      <c r="OX91" s="154"/>
      <c r="OY91" s="154"/>
      <c r="OZ91" s="154"/>
      <c r="PA91" s="154"/>
      <c r="PB91" s="154"/>
      <c r="PC91" s="154"/>
      <c r="PD91" s="154"/>
      <c r="PE91" s="154"/>
      <c r="PF91" s="154"/>
      <c r="PG91" s="154"/>
      <c r="PH91" s="154"/>
      <c r="PI91" s="154"/>
      <c r="PJ91" s="154"/>
      <c r="PK91" s="154"/>
      <c r="PL91" s="154"/>
      <c r="PM91" s="154"/>
      <c r="PN91" s="154"/>
      <c r="PO91" s="154"/>
      <c r="PP91" s="154"/>
      <c r="PQ91" s="154"/>
      <c r="PR91" s="154"/>
      <c r="PS91" s="154"/>
      <c r="PT91" s="154"/>
      <c r="PU91" s="154"/>
      <c r="PV91" s="154"/>
      <c r="PW91" s="154"/>
      <c r="PX91" s="154"/>
      <c r="PY91" s="154"/>
      <c r="PZ91" s="154"/>
      <c r="QA91" s="154"/>
      <c r="QB91" s="154"/>
      <c r="QC91" s="154"/>
      <c r="QD91" s="154"/>
      <c r="QE91" s="154"/>
      <c r="QF91" s="154"/>
      <c r="QG91" s="154"/>
      <c r="QH91" s="154"/>
      <c r="QI91" s="154"/>
      <c r="QJ91" s="154"/>
      <c r="QK91" s="154"/>
      <c r="QL91" s="154"/>
      <c r="QM91" s="154"/>
      <c r="QN91" s="154"/>
      <c r="QO91" s="154"/>
      <c r="QP91" s="154"/>
      <c r="QQ91" s="154"/>
      <c r="QR91" s="154"/>
      <c r="QS91" s="154"/>
      <c r="QT91" s="154"/>
      <c r="QU91" s="154"/>
      <c r="QV91" s="154"/>
      <c r="QW91" s="154"/>
      <c r="QX91" s="154"/>
      <c r="QY91" s="154"/>
      <c r="QZ91" s="154"/>
      <c r="RA91" s="154"/>
      <c r="RB91" s="154"/>
      <c r="RC91" s="154"/>
      <c r="RD91" s="154"/>
      <c r="RE91" s="154"/>
      <c r="RF91" s="154"/>
      <c r="RG91" s="154"/>
      <c r="RH91" s="154"/>
      <c r="RI91" s="154"/>
      <c r="RJ91" s="154"/>
      <c r="RK91" s="154"/>
      <c r="RL91" s="154"/>
      <c r="RM91" s="154"/>
      <c r="RN91" s="154"/>
      <c r="RO91" s="154"/>
      <c r="RP91" s="154"/>
      <c r="RQ91" s="154"/>
      <c r="RR91" s="154"/>
      <c r="RS91" s="154"/>
      <c r="RT91" s="154"/>
      <c r="RU91" s="154"/>
      <c r="RV91" s="154"/>
      <c r="RW91" s="154"/>
      <c r="RX91" s="154"/>
      <c r="RY91" s="154"/>
      <c r="RZ91" s="154"/>
      <c r="SA91" s="154"/>
      <c r="SB91" s="154"/>
      <c r="SC91" s="154"/>
      <c r="SD91" s="154"/>
      <c r="SE91" s="154"/>
      <c r="SF91" s="154"/>
      <c r="SG91" s="154"/>
      <c r="SH91" s="154"/>
      <c r="SI91" s="154"/>
      <c r="SJ91" s="154"/>
      <c r="SK91" s="154"/>
      <c r="SL91" s="154"/>
      <c r="SM91" s="154"/>
      <c r="SN91" s="154"/>
      <c r="SO91" s="154"/>
      <c r="SP91" s="154"/>
      <c r="SQ91" s="154"/>
      <c r="SR91" s="154"/>
      <c r="SS91" s="154"/>
      <c r="ST91" s="154"/>
      <c r="SU91" s="154"/>
      <c r="SV91" s="154"/>
      <c r="SW91" s="154"/>
      <c r="SX91" s="154"/>
      <c r="SY91" s="154"/>
      <c r="SZ91" s="154"/>
    </row>
    <row r="92" spans="6:520" ht="15" customHeight="1" x14ac:dyDescent="0.35">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c r="AG92" s="153"/>
      <c r="AH92" s="153"/>
      <c r="AI92" s="153"/>
      <c r="AJ92" s="153"/>
      <c r="AK92" s="153"/>
      <c r="AL92" s="153"/>
      <c r="AM92" s="153"/>
      <c r="AN92" s="153"/>
      <c r="AO92" s="153"/>
      <c r="AP92" s="153"/>
      <c r="AQ92" s="153"/>
      <c r="AR92" s="153"/>
      <c r="AS92" s="153"/>
      <c r="AT92" s="153"/>
      <c r="AU92" s="153"/>
      <c r="AV92" s="153"/>
      <c r="AW92" s="153"/>
      <c r="AX92" s="153"/>
      <c r="AY92" s="153"/>
      <c r="AZ92" s="153"/>
      <c r="BA92" s="153"/>
      <c r="BB92" s="153"/>
      <c r="BC92" s="153"/>
      <c r="BD92" s="153"/>
      <c r="BE92" s="153"/>
      <c r="BF92" s="153"/>
      <c r="BG92" s="153"/>
      <c r="BH92" s="153"/>
      <c r="BI92" s="153"/>
      <c r="BJ92" s="153"/>
      <c r="BK92" s="153"/>
      <c r="BL92" s="153"/>
      <c r="BM92" s="153"/>
      <c r="BN92" s="153"/>
      <c r="BO92" s="153"/>
      <c r="BP92" s="153"/>
      <c r="BQ92" s="153"/>
      <c r="BR92" s="153"/>
      <c r="BS92" s="153"/>
      <c r="BT92" s="153"/>
      <c r="BU92" s="153"/>
      <c r="BV92" s="153"/>
      <c r="BW92" s="153"/>
      <c r="BX92" s="153"/>
      <c r="BY92" s="153"/>
      <c r="BZ92" s="153"/>
      <c r="CA92" s="153"/>
      <c r="CB92" s="153"/>
      <c r="CC92" s="153"/>
      <c r="CD92" s="153"/>
      <c r="CE92" s="153"/>
      <c r="CF92" s="153"/>
      <c r="CG92" s="153"/>
      <c r="CH92" s="153"/>
      <c r="CI92" s="153"/>
      <c r="CJ92" s="153"/>
      <c r="CK92" s="153"/>
      <c r="CL92" s="153"/>
      <c r="CM92" s="153"/>
      <c r="CN92" s="153"/>
      <c r="CO92" s="153"/>
      <c r="CP92" s="153"/>
      <c r="CQ92" s="153"/>
      <c r="CR92" s="153"/>
      <c r="CS92" s="153"/>
      <c r="CT92" s="153"/>
      <c r="CU92" s="153"/>
      <c r="CV92" s="153"/>
      <c r="CW92" s="153"/>
      <c r="CX92" s="153"/>
      <c r="CY92" s="153"/>
      <c r="CZ92" s="153"/>
      <c r="DA92" s="153"/>
      <c r="DB92" s="153"/>
      <c r="DC92" s="154"/>
      <c r="DD92" s="154"/>
      <c r="DE92" s="154"/>
      <c r="DF92" s="154"/>
      <c r="DG92" s="154"/>
      <c r="DH92" s="154"/>
      <c r="DI92" s="154"/>
      <c r="DJ92" s="154"/>
      <c r="DK92" s="154"/>
      <c r="DL92" s="154"/>
      <c r="DM92" s="154"/>
      <c r="DN92" s="154"/>
      <c r="DO92" s="154"/>
      <c r="DP92" s="154"/>
      <c r="DQ92" s="154"/>
      <c r="DR92" s="154"/>
      <c r="DS92" s="154"/>
      <c r="DT92" s="154"/>
      <c r="DU92" s="154"/>
      <c r="DV92" s="154"/>
      <c r="DW92" s="154"/>
      <c r="DX92" s="154"/>
      <c r="DY92" s="154"/>
      <c r="DZ92" s="154"/>
      <c r="EA92" s="154"/>
      <c r="EB92" s="154"/>
      <c r="EC92" s="154"/>
      <c r="ED92" s="154"/>
      <c r="EE92" s="154"/>
      <c r="EF92" s="154"/>
      <c r="EG92" s="154"/>
      <c r="EH92" s="154"/>
      <c r="EI92" s="154"/>
      <c r="EJ92" s="154"/>
      <c r="EK92" s="154"/>
      <c r="EL92" s="154"/>
      <c r="EM92" s="154"/>
      <c r="EN92" s="154"/>
      <c r="EO92" s="154"/>
      <c r="EP92" s="154"/>
      <c r="EQ92" s="154"/>
      <c r="ER92" s="154"/>
      <c r="ES92" s="154"/>
      <c r="ET92" s="154"/>
      <c r="EU92" s="154"/>
      <c r="EV92" s="154"/>
      <c r="EW92" s="154"/>
      <c r="EX92" s="154"/>
      <c r="EY92" s="154"/>
      <c r="EZ92" s="154"/>
      <c r="FA92" s="154"/>
      <c r="FB92" s="154"/>
      <c r="FC92" s="154"/>
      <c r="FD92" s="154"/>
      <c r="FE92" s="154"/>
      <c r="FF92" s="154"/>
      <c r="FG92" s="154"/>
      <c r="FH92" s="154"/>
      <c r="FI92" s="154"/>
      <c r="FJ92" s="154"/>
      <c r="FK92" s="154"/>
      <c r="FL92" s="154"/>
      <c r="FM92" s="154"/>
      <c r="FN92" s="154"/>
      <c r="FO92" s="154"/>
      <c r="FP92" s="154"/>
      <c r="FQ92" s="154"/>
      <c r="FR92" s="154"/>
      <c r="FS92" s="154"/>
      <c r="FT92" s="154"/>
      <c r="FU92" s="154"/>
      <c r="FV92" s="154"/>
      <c r="FW92" s="154"/>
      <c r="FX92" s="154"/>
      <c r="FY92" s="154"/>
      <c r="FZ92" s="154"/>
      <c r="GA92" s="154"/>
      <c r="GB92" s="154"/>
      <c r="GC92" s="154"/>
      <c r="GD92" s="154"/>
      <c r="GE92" s="154"/>
      <c r="GF92" s="154"/>
      <c r="GG92" s="154"/>
      <c r="GH92" s="154"/>
      <c r="GI92" s="154"/>
      <c r="GJ92" s="154"/>
      <c r="GK92" s="154"/>
      <c r="GL92" s="154"/>
      <c r="GM92" s="154"/>
      <c r="GN92" s="154"/>
      <c r="GO92" s="154"/>
      <c r="GP92" s="154"/>
      <c r="GQ92" s="154"/>
      <c r="GR92" s="154"/>
      <c r="GS92" s="154"/>
      <c r="GT92" s="154"/>
      <c r="GU92" s="154"/>
      <c r="GV92" s="154"/>
      <c r="GW92" s="154"/>
      <c r="GX92" s="154"/>
      <c r="GY92" s="154"/>
      <c r="GZ92" s="154"/>
      <c r="HA92" s="154"/>
      <c r="HB92" s="154"/>
      <c r="HC92" s="154"/>
      <c r="HD92" s="154"/>
      <c r="HE92" s="154"/>
      <c r="HF92" s="154"/>
      <c r="HG92" s="154"/>
      <c r="HH92" s="154"/>
      <c r="HI92" s="154"/>
      <c r="HJ92" s="154"/>
      <c r="HK92" s="154"/>
      <c r="HL92" s="154"/>
      <c r="HM92" s="154"/>
      <c r="HN92" s="154"/>
      <c r="HO92" s="154"/>
      <c r="HP92" s="154"/>
      <c r="HQ92" s="154"/>
      <c r="HR92" s="154"/>
      <c r="HS92" s="154"/>
      <c r="HT92" s="154"/>
      <c r="HU92" s="154"/>
      <c r="HV92" s="154"/>
      <c r="HW92" s="154"/>
      <c r="HX92" s="154"/>
      <c r="HY92" s="154"/>
      <c r="HZ92" s="154"/>
      <c r="IA92" s="154"/>
      <c r="IB92" s="154"/>
      <c r="IC92" s="154"/>
      <c r="ID92" s="154"/>
      <c r="IE92" s="154"/>
      <c r="IF92" s="154"/>
      <c r="IG92" s="154"/>
      <c r="IH92" s="154"/>
      <c r="II92" s="154"/>
      <c r="IJ92" s="154"/>
      <c r="IK92" s="154"/>
      <c r="IL92" s="154"/>
      <c r="IM92" s="154"/>
      <c r="IN92" s="154"/>
      <c r="IO92" s="154"/>
      <c r="IP92" s="154"/>
      <c r="IQ92" s="154"/>
      <c r="IR92" s="154"/>
      <c r="IS92" s="154"/>
      <c r="IT92" s="154"/>
      <c r="IU92" s="154"/>
      <c r="IV92" s="154"/>
      <c r="IW92" s="154"/>
      <c r="IX92" s="154"/>
      <c r="IY92" s="154"/>
      <c r="IZ92" s="154"/>
      <c r="JA92" s="154"/>
      <c r="JB92" s="154"/>
      <c r="JC92" s="154"/>
      <c r="JD92" s="154"/>
      <c r="JE92" s="154"/>
      <c r="JF92" s="154"/>
      <c r="JG92" s="154"/>
      <c r="JH92" s="154"/>
      <c r="JI92" s="154"/>
      <c r="JJ92" s="154"/>
      <c r="JK92" s="154"/>
      <c r="JL92" s="154"/>
      <c r="JM92" s="154"/>
      <c r="JN92" s="154"/>
      <c r="JO92" s="154"/>
      <c r="JP92" s="154"/>
      <c r="JQ92" s="154"/>
      <c r="JR92" s="154"/>
      <c r="JS92" s="154"/>
      <c r="JT92" s="154"/>
      <c r="JU92" s="154"/>
      <c r="JV92" s="154"/>
      <c r="JW92" s="154"/>
      <c r="JX92" s="154"/>
      <c r="JY92" s="154"/>
      <c r="JZ92" s="154"/>
      <c r="KA92" s="154"/>
      <c r="KB92" s="154"/>
      <c r="KC92" s="154"/>
      <c r="KD92" s="154"/>
      <c r="KE92" s="154"/>
      <c r="KF92" s="154"/>
      <c r="KG92" s="154"/>
      <c r="KH92" s="154"/>
      <c r="KI92" s="154"/>
      <c r="KJ92" s="154"/>
      <c r="KK92" s="154"/>
      <c r="KL92" s="154"/>
      <c r="KM92" s="154"/>
      <c r="KN92" s="154"/>
      <c r="KO92" s="154"/>
      <c r="KP92" s="154"/>
      <c r="KQ92" s="154"/>
      <c r="KR92" s="154"/>
      <c r="KS92" s="154"/>
      <c r="KT92" s="154"/>
      <c r="KU92" s="154"/>
      <c r="KV92" s="154"/>
      <c r="KW92" s="154"/>
      <c r="KX92" s="154"/>
      <c r="KY92" s="154"/>
      <c r="KZ92" s="154"/>
      <c r="LA92" s="154"/>
      <c r="LB92" s="154"/>
      <c r="LC92" s="154"/>
      <c r="LD92" s="154"/>
      <c r="LE92" s="154"/>
      <c r="LF92" s="154"/>
      <c r="LG92" s="154"/>
      <c r="LH92" s="154"/>
      <c r="LI92" s="154"/>
      <c r="LJ92" s="154"/>
      <c r="LK92" s="154"/>
      <c r="LL92" s="154"/>
      <c r="LM92" s="154"/>
      <c r="LN92" s="154"/>
      <c r="LO92" s="154"/>
      <c r="LP92" s="154"/>
      <c r="LQ92" s="154"/>
      <c r="LR92" s="154"/>
      <c r="LS92" s="154"/>
      <c r="LT92" s="154"/>
      <c r="LU92" s="154"/>
      <c r="LV92" s="154"/>
      <c r="LW92" s="154"/>
      <c r="LX92" s="154"/>
      <c r="LY92" s="154"/>
      <c r="LZ92" s="154"/>
      <c r="MA92" s="154"/>
      <c r="MB92" s="154"/>
      <c r="MC92" s="154"/>
      <c r="MD92" s="154"/>
      <c r="ME92" s="154"/>
      <c r="MF92" s="154"/>
      <c r="MG92" s="154"/>
      <c r="MH92" s="154"/>
      <c r="MI92" s="154"/>
      <c r="MJ92" s="154"/>
      <c r="MK92" s="154"/>
      <c r="ML92" s="154"/>
      <c r="MM92" s="154"/>
      <c r="MN92" s="154"/>
      <c r="MO92" s="154"/>
      <c r="MP92" s="154"/>
      <c r="MQ92" s="154"/>
      <c r="MR92" s="154"/>
      <c r="MS92" s="154"/>
      <c r="MT92" s="154"/>
      <c r="MU92" s="154"/>
      <c r="MV92" s="154"/>
      <c r="MW92" s="154"/>
      <c r="MX92" s="154"/>
      <c r="MY92" s="154"/>
      <c r="MZ92" s="154"/>
      <c r="NA92" s="154"/>
      <c r="NB92" s="154"/>
      <c r="NC92" s="154"/>
      <c r="ND92" s="154"/>
      <c r="NE92" s="154"/>
      <c r="NF92" s="154"/>
      <c r="NG92" s="154"/>
      <c r="NH92" s="154"/>
      <c r="NI92" s="154"/>
      <c r="NJ92" s="154"/>
      <c r="NK92" s="154"/>
      <c r="NL92" s="154"/>
      <c r="NM92" s="154"/>
      <c r="NN92" s="154"/>
      <c r="NO92" s="154"/>
      <c r="NP92" s="154"/>
      <c r="NQ92" s="154"/>
      <c r="NR92" s="154"/>
      <c r="NS92" s="154"/>
      <c r="NT92" s="154"/>
      <c r="NU92" s="154"/>
      <c r="NV92" s="154"/>
      <c r="NW92" s="154"/>
      <c r="NX92" s="154"/>
      <c r="NY92" s="154"/>
      <c r="NZ92" s="154"/>
      <c r="OA92" s="154"/>
      <c r="OB92" s="154"/>
      <c r="OC92" s="154"/>
      <c r="OD92" s="154"/>
      <c r="OE92" s="154"/>
      <c r="OF92" s="154"/>
      <c r="OG92" s="154"/>
      <c r="OH92" s="154"/>
      <c r="OI92" s="154"/>
      <c r="OJ92" s="154"/>
      <c r="OK92" s="154"/>
      <c r="OL92" s="154"/>
      <c r="OM92" s="154"/>
      <c r="ON92" s="154"/>
      <c r="OO92" s="154"/>
      <c r="OP92" s="154"/>
      <c r="OQ92" s="154"/>
      <c r="OR92" s="154"/>
      <c r="OS92" s="154"/>
      <c r="OT92" s="154"/>
      <c r="OU92" s="154"/>
      <c r="OV92" s="154"/>
      <c r="OW92" s="154"/>
      <c r="OX92" s="154"/>
      <c r="OY92" s="154"/>
      <c r="OZ92" s="154"/>
      <c r="PA92" s="154"/>
      <c r="PB92" s="154"/>
      <c r="PC92" s="154"/>
      <c r="PD92" s="154"/>
      <c r="PE92" s="154"/>
      <c r="PF92" s="154"/>
      <c r="PG92" s="154"/>
      <c r="PH92" s="154"/>
      <c r="PI92" s="154"/>
      <c r="PJ92" s="154"/>
      <c r="PK92" s="154"/>
      <c r="PL92" s="154"/>
      <c r="PM92" s="154"/>
      <c r="PN92" s="154"/>
      <c r="PO92" s="154"/>
      <c r="PP92" s="154"/>
      <c r="PQ92" s="154"/>
      <c r="PR92" s="154"/>
      <c r="PS92" s="154"/>
      <c r="PT92" s="154"/>
      <c r="PU92" s="154"/>
      <c r="PV92" s="154"/>
      <c r="PW92" s="154"/>
      <c r="PX92" s="154"/>
      <c r="PY92" s="154"/>
      <c r="PZ92" s="154"/>
      <c r="QA92" s="154"/>
      <c r="QB92" s="154"/>
      <c r="QC92" s="154"/>
      <c r="QD92" s="154"/>
      <c r="QE92" s="154"/>
      <c r="QF92" s="154"/>
      <c r="QG92" s="154"/>
      <c r="QH92" s="154"/>
      <c r="QI92" s="154"/>
      <c r="QJ92" s="154"/>
      <c r="QK92" s="154"/>
      <c r="QL92" s="154"/>
      <c r="QM92" s="154"/>
      <c r="QN92" s="154"/>
      <c r="QO92" s="154"/>
      <c r="QP92" s="154"/>
      <c r="QQ92" s="154"/>
      <c r="QR92" s="154"/>
      <c r="QS92" s="154"/>
      <c r="QT92" s="154"/>
      <c r="QU92" s="154"/>
      <c r="QV92" s="154"/>
      <c r="QW92" s="154"/>
      <c r="QX92" s="154"/>
      <c r="QY92" s="154"/>
      <c r="QZ92" s="154"/>
      <c r="RA92" s="154"/>
      <c r="RB92" s="154"/>
      <c r="RC92" s="154"/>
      <c r="RD92" s="154"/>
      <c r="RE92" s="154"/>
      <c r="RF92" s="154"/>
      <c r="RG92" s="154"/>
      <c r="RH92" s="154"/>
      <c r="RI92" s="154"/>
      <c r="RJ92" s="154"/>
      <c r="RK92" s="154"/>
      <c r="RL92" s="154"/>
      <c r="RM92" s="154"/>
      <c r="RN92" s="154"/>
      <c r="RO92" s="154"/>
      <c r="RP92" s="154"/>
      <c r="RQ92" s="154"/>
      <c r="RR92" s="154"/>
      <c r="RS92" s="154"/>
      <c r="RT92" s="154"/>
      <c r="RU92" s="154"/>
      <c r="RV92" s="154"/>
      <c r="RW92" s="154"/>
      <c r="RX92" s="154"/>
      <c r="RY92" s="154"/>
      <c r="RZ92" s="154"/>
      <c r="SA92" s="154"/>
      <c r="SB92" s="154"/>
      <c r="SC92" s="154"/>
      <c r="SD92" s="154"/>
      <c r="SE92" s="154"/>
      <c r="SF92" s="154"/>
      <c r="SG92" s="154"/>
      <c r="SH92" s="154"/>
      <c r="SI92" s="154"/>
      <c r="SJ92" s="154"/>
      <c r="SK92" s="154"/>
      <c r="SL92" s="154"/>
      <c r="SM92" s="154"/>
      <c r="SN92" s="154"/>
      <c r="SO92" s="154"/>
      <c r="SP92" s="154"/>
      <c r="SQ92" s="154"/>
      <c r="SR92" s="154"/>
      <c r="SS92" s="154"/>
      <c r="ST92" s="154"/>
      <c r="SU92" s="154"/>
      <c r="SV92" s="154"/>
      <c r="SW92" s="154"/>
      <c r="SX92" s="154"/>
      <c r="SY92" s="154"/>
      <c r="SZ92" s="154"/>
    </row>
    <row r="93" spans="6:520" ht="15" customHeight="1" x14ac:dyDescent="0.35">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3"/>
      <c r="AS93" s="153"/>
      <c r="AT93" s="153"/>
      <c r="AU93" s="153"/>
      <c r="AV93" s="153"/>
      <c r="AW93" s="153"/>
      <c r="AX93" s="153"/>
      <c r="AY93" s="153"/>
      <c r="AZ93" s="153"/>
      <c r="BA93" s="153"/>
      <c r="BB93" s="153"/>
      <c r="BC93" s="153"/>
      <c r="BD93" s="153"/>
      <c r="BE93" s="153"/>
      <c r="BF93" s="153"/>
      <c r="BG93" s="153"/>
      <c r="BH93" s="153"/>
      <c r="BI93" s="153"/>
      <c r="BJ93" s="153"/>
      <c r="BK93" s="153"/>
      <c r="BL93" s="153"/>
      <c r="BM93" s="153"/>
      <c r="BN93" s="153"/>
      <c r="BO93" s="153"/>
      <c r="BP93" s="153"/>
      <c r="BQ93" s="153"/>
      <c r="BR93" s="153"/>
      <c r="BS93" s="153"/>
      <c r="BT93" s="153"/>
      <c r="BU93" s="153"/>
      <c r="BV93" s="153"/>
      <c r="BW93" s="153"/>
      <c r="BX93" s="153"/>
      <c r="BY93" s="153"/>
      <c r="BZ93" s="153"/>
      <c r="CA93" s="153"/>
      <c r="CB93" s="153"/>
      <c r="CC93" s="153"/>
      <c r="CD93" s="153"/>
      <c r="CE93" s="153"/>
      <c r="CF93" s="153"/>
      <c r="CG93" s="153"/>
      <c r="CH93" s="153"/>
      <c r="CI93" s="153"/>
      <c r="CJ93" s="153"/>
      <c r="CK93" s="153"/>
      <c r="CL93" s="153"/>
      <c r="CM93" s="153"/>
      <c r="CN93" s="153"/>
      <c r="CO93" s="153"/>
      <c r="CP93" s="153"/>
      <c r="CQ93" s="153"/>
      <c r="CR93" s="153"/>
      <c r="CS93" s="153"/>
      <c r="CT93" s="153"/>
      <c r="CU93" s="153"/>
      <c r="CV93" s="153"/>
      <c r="CW93" s="153"/>
      <c r="CX93" s="153"/>
      <c r="CY93" s="153"/>
      <c r="CZ93" s="153"/>
      <c r="DA93" s="153"/>
      <c r="DB93" s="153"/>
      <c r="DC93" s="154"/>
      <c r="DD93" s="154"/>
      <c r="DE93" s="154"/>
      <c r="DF93" s="154"/>
      <c r="DG93" s="154"/>
      <c r="DH93" s="154"/>
      <c r="DI93" s="154"/>
      <c r="DJ93" s="154"/>
      <c r="DK93" s="154"/>
      <c r="DL93" s="154"/>
      <c r="DM93" s="154"/>
      <c r="DN93" s="154"/>
      <c r="DO93" s="154"/>
      <c r="DP93" s="154"/>
      <c r="DQ93" s="154"/>
      <c r="DR93" s="154"/>
      <c r="DS93" s="154"/>
      <c r="DT93" s="154"/>
      <c r="DU93" s="154"/>
      <c r="DV93" s="154"/>
      <c r="DW93" s="154"/>
      <c r="DX93" s="154"/>
      <c r="DY93" s="154"/>
      <c r="DZ93" s="154"/>
      <c r="EA93" s="154"/>
      <c r="EB93" s="154"/>
      <c r="EC93" s="154"/>
      <c r="ED93" s="154"/>
      <c r="EE93" s="154"/>
      <c r="EF93" s="154"/>
      <c r="EG93" s="154"/>
      <c r="EH93" s="154"/>
      <c r="EI93" s="154"/>
      <c r="EJ93" s="154"/>
      <c r="EK93" s="154"/>
      <c r="EL93" s="154"/>
      <c r="EM93" s="154"/>
      <c r="EN93" s="154"/>
      <c r="EO93" s="154"/>
      <c r="EP93" s="154"/>
      <c r="EQ93" s="154"/>
      <c r="ER93" s="154"/>
      <c r="ES93" s="154"/>
      <c r="ET93" s="154"/>
      <c r="EU93" s="154"/>
      <c r="EV93" s="154"/>
      <c r="EW93" s="154"/>
      <c r="EX93" s="154"/>
      <c r="EY93" s="154"/>
      <c r="EZ93" s="154"/>
      <c r="FA93" s="154"/>
      <c r="FB93" s="154"/>
      <c r="FC93" s="154"/>
      <c r="FD93" s="154"/>
      <c r="FE93" s="154"/>
      <c r="FF93" s="154"/>
      <c r="FG93" s="154"/>
      <c r="FH93" s="154"/>
      <c r="FI93" s="154"/>
      <c r="FJ93" s="154"/>
      <c r="FK93" s="154"/>
      <c r="FL93" s="154"/>
      <c r="FM93" s="154"/>
      <c r="FN93" s="154"/>
      <c r="FO93" s="154"/>
      <c r="FP93" s="154"/>
      <c r="FQ93" s="154"/>
      <c r="FR93" s="154"/>
      <c r="FS93" s="154"/>
      <c r="FT93" s="154"/>
      <c r="FU93" s="154"/>
      <c r="FV93" s="154"/>
      <c r="FW93" s="154"/>
      <c r="FX93" s="154"/>
      <c r="FY93" s="154"/>
      <c r="FZ93" s="154"/>
      <c r="GA93" s="154"/>
      <c r="GB93" s="154"/>
      <c r="GC93" s="154"/>
      <c r="GD93" s="154"/>
      <c r="GE93" s="154"/>
      <c r="GF93" s="154"/>
      <c r="GG93" s="154"/>
      <c r="GH93" s="154"/>
      <c r="GI93" s="154"/>
      <c r="GJ93" s="154"/>
      <c r="GK93" s="154"/>
      <c r="GL93" s="154"/>
      <c r="GM93" s="154"/>
      <c r="GN93" s="154"/>
      <c r="GO93" s="154"/>
      <c r="GP93" s="154"/>
      <c r="GQ93" s="154"/>
      <c r="GR93" s="154"/>
      <c r="GS93" s="154"/>
      <c r="GT93" s="154"/>
      <c r="GU93" s="154"/>
      <c r="GV93" s="154"/>
      <c r="GW93" s="154"/>
      <c r="GX93" s="154"/>
      <c r="GY93" s="154"/>
      <c r="GZ93" s="154"/>
      <c r="HA93" s="154"/>
      <c r="HB93" s="154"/>
      <c r="HC93" s="154"/>
      <c r="HD93" s="154"/>
      <c r="HE93" s="154"/>
      <c r="HF93" s="154"/>
      <c r="HG93" s="154"/>
      <c r="HH93" s="154"/>
      <c r="HI93" s="154"/>
      <c r="HJ93" s="154"/>
      <c r="HK93" s="154"/>
      <c r="HL93" s="154"/>
      <c r="HM93" s="154"/>
      <c r="HN93" s="154"/>
      <c r="HO93" s="154"/>
      <c r="HP93" s="154"/>
      <c r="HQ93" s="154"/>
      <c r="HR93" s="154"/>
      <c r="HS93" s="154"/>
      <c r="HT93" s="154"/>
      <c r="HU93" s="154"/>
      <c r="HV93" s="154"/>
      <c r="HW93" s="154"/>
      <c r="HX93" s="154"/>
      <c r="HY93" s="154"/>
      <c r="HZ93" s="154"/>
      <c r="IA93" s="154"/>
      <c r="IB93" s="154"/>
      <c r="IC93" s="154"/>
      <c r="ID93" s="154"/>
      <c r="IE93" s="154"/>
      <c r="IF93" s="154"/>
      <c r="IG93" s="154"/>
      <c r="IH93" s="154"/>
      <c r="II93" s="154"/>
      <c r="IJ93" s="154"/>
      <c r="IK93" s="154"/>
      <c r="IL93" s="154"/>
      <c r="IM93" s="154"/>
      <c r="IN93" s="154"/>
      <c r="IO93" s="154"/>
      <c r="IP93" s="154"/>
      <c r="IQ93" s="154"/>
      <c r="IR93" s="154"/>
      <c r="IS93" s="154"/>
      <c r="IT93" s="154"/>
      <c r="IU93" s="154"/>
      <c r="IV93" s="154"/>
      <c r="IW93" s="154"/>
      <c r="IX93" s="154"/>
      <c r="IY93" s="154"/>
      <c r="IZ93" s="154"/>
      <c r="JA93" s="154"/>
      <c r="JB93" s="154"/>
      <c r="JC93" s="154"/>
      <c r="JD93" s="154"/>
      <c r="JE93" s="154"/>
      <c r="JF93" s="154"/>
      <c r="JG93" s="154"/>
      <c r="JH93" s="154"/>
      <c r="JI93" s="154"/>
      <c r="JJ93" s="154"/>
      <c r="JK93" s="154"/>
      <c r="JL93" s="154"/>
      <c r="JM93" s="154"/>
      <c r="JN93" s="154"/>
      <c r="JO93" s="154"/>
      <c r="JP93" s="154"/>
      <c r="JQ93" s="154"/>
      <c r="JR93" s="154"/>
      <c r="JS93" s="154"/>
      <c r="JT93" s="154"/>
      <c r="JU93" s="154"/>
      <c r="JV93" s="154"/>
      <c r="JW93" s="154"/>
      <c r="JX93" s="154"/>
      <c r="JY93" s="154"/>
      <c r="JZ93" s="154"/>
      <c r="KA93" s="154"/>
      <c r="KB93" s="154"/>
      <c r="KC93" s="154"/>
      <c r="KD93" s="154"/>
      <c r="KE93" s="154"/>
      <c r="KF93" s="154"/>
      <c r="KG93" s="154"/>
      <c r="KH93" s="154"/>
      <c r="KI93" s="154"/>
      <c r="KJ93" s="154"/>
      <c r="KK93" s="154"/>
      <c r="KL93" s="154"/>
      <c r="KM93" s="154"/>
      <c r="KN93" s="154"/>
      <c r="KO93" s="154"/>
      <c r="KP93" s="154"/>
      <c r="KQ93" s="154"/>
      <c r="KR93" s="154"/>
      <c r="KS93" s="154"/>
      <c r="KT93" s="154"/>
      <c r="KU93" s="154"/>
      <c r="KV93" s="154"/>
      <c r="KW93" s="154"/>
      <c r="KX93" s="154"/>
      <c r="KY93" s="154"/>
      <c r="KZ93" s="154"/>
      <c r="LA93" s="154"/>
      <c r="LB93" s="154"/>
      <c r="LC93" s="154"/>
      <c r="LD93" s="154"/>
      <c r="LE93" s="154"/>
      <c r="LF93" s="154"/>
      <c r="LG93" s="154"/>
      <c r="LH93" s="154"/>
      <c r="LI93" s="154"/>
      <c r="LJ93" s="154"/>
      <c r="LK93" s="154"/>
      <c r="LL93" s="154"/>
      <c r="LM93" s="154"/>
      <c r="LN93" s="154"/>
      <c r="LO93" s="154"/>
      <c r="LP93" s="154"/>
      <c r="LQ93" s="154"/>
      <c r="LR93" s="154"/>
      <c r="LS93" s="154"/>
      <c r="LT93" s="154"/>
      <c r="LU93" s="154"/>
      <c r="LV93" s="154"/>
      <c r="LW93" s="154"/>
      <c r="LX93" s="154"/>
      <c r="LY93" s="154"/>
      <c r="LZ93" s="154"/>
      <c r="MA93" s="154"/>
      <c r="MB93" s="154"/>
      <c r="MC93" s="154"/>
      <c r="MD93" s="154"/>
      <c r="ME93" s="154"/>
      <c r="MF93" s="154"/>
      <c r="MG93" s="154"/>
      <c r="MH93" s="154"/>
      <c r="MI93" s="154"/>
      <c r="MJ93" s="154"/>
      <c r="MK93" s="154"/>
      <c r="ML93" s="154"/>
      <c r="MM93" s="154"/>
      <c r="MN93" s="154"/>
      <c r="MO93" s="154"/>
      <c r="MP93" s="154"/>
      <c r="MQ93" s="154"/>
      <c r="MR93" s="154"/>
      <c r="MS93" s="154"/>
      <c r="MT93" s="154"/>
      <c r="MU93" s="154"/>
      <c r="MV93" s="154"/>
      <c r="MW93" s="154"/>
      <c r="MX93" s="154"/>
      <c r="MY93" s="154"/>
      <c r="MZ93" s="154"/>
      <c r="NA93" s="154"/>
      <c r="NB93" s="154"/>
      <c r="NC93" s="154"/>
      <c r="ND93" s="154"/>
      <c r="NE93" s="154"/>
      <c r="NF93" s="154"/>
      <c r="NG93" s="154"/>
      <c r="NH93" s="154"/>
      <c r="NI93" s="154"/>
      <c r="NJ93" s="154"/>
      <c r="NK93" s="154"/>
      <c r="NL93" s="154"/>
      <c r="NM93" s="154"/>
      <c r="NN93" s="154"/>
      <c r="NO93" s="154"/>
      <c r="NP93" s="154"/>
      <c r="NQ93" s="154"/>
      <c r="NR93" s="154"/>
      <c r="NS93" s="154"/>
      <c r="NT93" s="154"/>
      <c r="NU93" s="154"/>
      <c r="NV93" s="154"/>
      <c r="NW93" s="154"/>
      <c r="NX93" s="154"/>
      <c r="NY93" s="154"/>
      <c r="NZ93" s="154"/>
      <c r="OA93" s="154"/>
      <c r="OB93" s="154"/>
      <c r="OC93" s="154"/>
      <c r="OD93" s="154"/>
      <c r="OE93" s="154"/>
      <c r="OF93" s="154"/>
      <c r="OG93" s="154"/>
      <c r="OH93" s="154"/>
      <c r="OI93" s="154"/>
      <c r="OJ93" s="154"/>
      <c r="OK93" s="154"/>
      <c r="OL93" s="154"/>
      <c r="OM93" s="154"/>
      <c r="ON93" s="154"/>
      <c r="OO93" s="154"/>
      <c r="OP93" s="154"/>
      <c r="OQ93" s="154"/>
      <c r="OR93" s="154"/>
      <c r="OS93" s="154"/>
      <c r="OT93" s="154"/>
      <c r="OU93" s="154"/>
      <c r="OV93" s="154"/>
      <c r="OW93" s="154"/>
      <c r="OX93" s="154"/>
      <c r="OY93" s="154"/>
      <c r="OZ93" s="154"/>
      <c r="PA93" s="154"/>
      <c r="PB93" s="154"/>
      <c r="PC93" s="154"/>
      <c r="PD93" s="154"/>
      <c r="PE93" s="154"/>
      <c r="PF93" s="154"/>
      <c r="PG93" s="154"/>
      <c r="PH93" s="154"/>
      <c r="PI93" s="154"/>
      <c r="PJ93" s="154"/>
      <c r="PK93" s="154"/>
      <c r="PL93" s="154"/>
      <c r="PM93" s="154"/>
      <c r="PN93" s="154"/>
      <c r="PO93" s="154"/>
      <c r="PP93" s="154"/>
      <c r="PQ93" s="154"/>
      <c r="PR93" s="154"/>
      <c r="PS93" s="154"/>
      <c r="PT93" s="154"/>
      <c r="PU93" s="154"/>
      <c r="PV93" s="154"/>
      <c r="PW93" s="154"/>
      <c r="PX93" s="154"/>
      <c r="PY93" s="154"/>
      <c r="PZ93" s="154"/>
      <c r="QA93" s="154"/>
      <c r="QB93" s="154"/>
      <c r="QC93" s="154"/>
      <c r="QD93" s="154"/>
      <c r="QE93" s="154"/>
      <c r="QF93" s="154"/>
      <c r="QG93" s="154"/>
      <c r="QH93" s="154"/>
      <c r="QI93" s="154"/>
      <c r="QJ93" s="154"/>
      <c r="QK93" s="154"/>
      <c r="QL93" s="154"/>
      <c r="QM93" s="154"/>
      <c r="QN93" s="154"/>
      <c r="QO93" s="154"/>
      <c r="QP93" s="154"/>
      <c r="QQ93" s="154"/>
      <c r="QR93" s="154"/>
      <c r="QS93" s="154"/>
      <c r="QT93" s="154"/>
      <c r="QU93" s="154"/>
      <c r="QV93" s="154"/>
      <c r="QW93" s="154"/>
      <c r="QX93" s="154"/>
      <c r="QY93" s="154"/>
      <c r="QZ93" s="154"/>
      <c r="RA93" s="154"/>
      <c r="RB93" s="154"/>
      <c r="RC93" s="154"/>
      <c r="RD93" s="154"/>
      <c r="RE93" s="154"/>
      <c r="RF93" s="154"/>
      <c r="RG93" s="154"/>
      <c r="RH93" s="154"/>
      <c r="RI93" s="154"/>
      <c r="RJ93" s="154"/>
      <c r="RK93" s="154"/>
      <c r="RL93" s="154"/>
      <c r="RM93" s="154"/>
      <c r="RN93" s="154"/>
      <c r="RO93" s="154"/>
      <c r="RP93" s="154"/>
      <c r="RQ93" s="154"/>
      <c r="RR93" s="154"/>
      <c r="RS93" s="154"/>
      <c r="RT93" s="154"/>
      <c r="RU93" s="154"/>
      <c r="RV93" s="154"/>
      <c r="RW93" s="154"/>
      <c r="RX93" s="154"/>
      <c r="RY93" s="154"/>
      <c r="RZ93" s="154"/>
      <c r="SA93" s="154"/>
      <c r="SB93" s="154"/>
      <c r="SC93" s="154"/>
      <c r="SD93" s="154"/>
      <c r="SE93" s="154"/>
      <c r="SF93" s="154"/>
      <c r="SG93" s="154"/>
      <c r="SH93" s="154"/>
      <c r="SI93" s="154"/>
      <c r="SJ93" s="154"/>
      <c r="SK93" s="154"/>
      <c r="SL93" s="154"/>
      <c r="SM93" s="154"/>
      <c r="SN93" s="154"/>
      <c r="SO93" s="154"/>
      <c r="SP93" s="154"/>
      <c r="SQ93" s="154"/>
      <c r="SR93" s="154"/>
      <c r="SS93" s="154"/>
      <c r="ST93" s="154"/>
      <c r="SU93" s="154"/>
      <c r="SV93" s="154"/>
      <c r="SW93" s="154"/>
      <c r="SX93" s="154"/>
      <c r="SY93" s="154"/>
      <c r="SZ93" s="154"/>
    </row>
    <row r="94" spans="6:520" ht="15" customHeight="1" x14ac:dyDescent="0.35">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3"/>
      <c r="BV94" s="153"/>
      <c r="BW94" s="153"/>
      <c r="BX94" s="153"/>
      <c r="BY94" s="153"/>
      <c r="BZ94" s="153"/>
      <c r="CA94" s="153"/>
      <c r="CB94" s="153"/>
      <c r="CC94" s="153"/>
      <c r="CD94" s="153"/>
      <c r="CE94" s="153"/>
      <c r="CF94" s="153"/>
      <c r="CG94" s="153"/>
      <c r="CH94" s="153"/>
      <c r="CI94" s="153"/>
      <c r="CJ94" s="153"/>
      <c r="CK94" s="153"/>
      <c r="CL94" s="153"/>
      <c r="CM94" s="153"/>
      <c r="CN94" s="153"/>
      <c r="CO94" s="153"/>
      <c r="CP94" s="153"/>
      <c r="CQ94" s="153"/>
      <c r="CR94" s="153"/>
      <c r="CS94" s="153"/>
      <c r="CT94" s="153"/>
      <c r="CU94" s="153"/>
      <c r="CV94" s="153"/>
      <c r="CW94" s="153"/>
      <c r="CX94" s="153"/>
      <c r="CY94" s="153"/>
      <c r="CZ94" s="153"/>
      <c r="DA94" s="153"/>
      <c r="DB94" s="153"/>
      <c r="DC94" s="154"/>
      <c r="DD94" s="154"/>
      <c r="DE94" s="154"/>
      <c r="DF94" s="154"/>
      <c r="DG94" s="154"/>
      <c r="DH94" s="154"/>
      <c r="DI94" s="154"/>
      <c r="DJ94" s="154"/>
      <c r="DK94" s="154"/>
      <c r="DL94" s="154"/>
      <c r="DM94" s="154"/>
      <c r="DN94" s="154"/>
      <c r="DO94" s="154"/>
      <c r="DP94" s="154"/>
      <c r="DQ94" s="154"/>
      <c r="DR94" s="154"/>
      <c r="DS94" s="154"/>
      <c r="DT94" s="154"/>
      <c r="DU94" s="154"/>
      <c r="DV94" s="154"/>
      <c r="DW94" s="154"/>
      <c r="DX94" s="154"/>
      <c r="DY94" s="154"/>
      <c r="DZ94" s="154"/>
      <c r="EA94" s="154"/>
      <c r="EB94" s="154"/>
      <c r="EC94" s="154"/>
      <c r="ED94" s="154"/>
      <c r="EE94" s="154"/>
      <c r="EF94" s="154"/>
      <c r="EG94" s="154"/>
      <c r="EH94" s="154"/>
      <c r="EI94" s="154"/>
      <c r="EJ94" s="154"/>
      <c r="EK94" s="154"/>
      <c r="EL94" s="154"/>
      <c r="EM94" s="154"/>
      <c r="EN94" s="154"/>
      <c r="EO94" s="154"/>
      <c r="EP94" s="154"/>
      <c r="EQ94" s="154"/>
      <c r="ER94" s="154"/>
      <c r="ES94" s="154"/>
      <c r="ET94" s="154"/>
      <c r="EU94" s="154"/>
      <c r="EV94" s="154"/>
      <c r="EW94" s="154"/>
      <c r="EX94" s="154"/>
      <c r="EY94" s="154"/>
      <c r="EZ94" s="154"/>
      <c r="FA94" s="154"/>
      <c r="FB94" s="154"/>
      <c r="FC94" s="154"/>
      <c r="FD94" s="154"/>
      <c r="FE94" s="154"/>
      <c r="FF94" s="154"/>
      <c r="FG94" s="154"/>
      <c r="FH94" s="154"/>
      <c r="FI94" s="154"/>
      <c r="FJ94" s="154"/>
      <c r="FK94" s="154"/>
      <c r="FL94" s="154"/>
      <c r="FM94" s="154"/>
      <c r="FN94" s="154"/>
      <c r="FO94" s="154"/>
      <c r="FP94" s="154"/>
      <c r="FQ94" s="154"/>
      <c r="FR94" s="154"/>
      <c r="FS94" s="154"/>
      <c r="FT94" s="154"/>
      <c r="FU94" s="154"/>
      <c r="FV94" s="154"/>
      <c r="FW94" s="154"/>
      <c r="FX94" s="154"/>
      <c r="FY94" s="154"/>
      <c r="FZ94" s="154"/>
      <c r="GA94" s="154"/>
      <c r="GB94" s="154"/>
      <c r="GC94" s="154"/>
      <c r="GD94" s="154"/>
      <c r="GE94" s="154"/>
      <c r="GF94" s="154"/>
      <c r="GG94" s="154"/>
      <c r="GH94" s="154"/>
      <c r="GI94" s="154"/>
      <c r="GJ94" s="154"/>
      <c r="GK94" s="154"/>
      <c r="GL94" s="154"/>
      <c r="GM94" s="154"/>
      <c r="GN94" s="154"/>
      <c r="GO94" s="154"/>
      <c r="GP94" s="154"/>
      <c r="GQ94" s="154"/>
      <c r="GR94" s="154"/>
      <c r="GS94" s="154"/>
      <c r="GT94" s="154"/>
      <c r="GU94" s="154"/>
      <c r="GV94" s="154"/>
      <c r="GW94" s="154"/>
      <c r="GX94" s="154"/>
      <c r="GY94" s="154"/>
      <c r="GZ94" s="154"/>
      <c r="HA94" s="154"/>
      <c r="HB94" s="154"/>
      <c r="HC94" s="154"/>
      <c r="HD94" s="154"/>
      <c r="HE94" s="154"/>
      <c r="HF94" s="154"/>
      <c r="HG94" s="154"/>
      <c r="HH94" s="154"/>
      <c r="HI94" s="154"/>
      <c r="HJ94" s="154"/>
      <c r="HK94" s="154"/>
      <c r="HL94" s="154"/>
      <c r="HM94" s="154"/>
      <c r="HN94" s="154"/>
      <c r="HO94" s="154"/>
      <c r="HP94" s="154"/>
      <c r="HQ94" s="154"/>
      <c r="HR94" s="154"/>
      <c r="HS94" s="154"/>
      <c r="HT94" s="154"/>
      <c r="HU94" s="154"/>
      <c r="HV94" s="154"/>
      <c r="HW94" s="154"/>
      <c r="HX94" s="154"/>
      <c r="HY94" s="154"/>
      <c r="HZ94" s="154"/>
      <c r="IA94" s="154"/>
      <c r="IB94" s="154"/>
      <c r="IC94" s="154"/>
      <c r="ID94" s="154"/>
      <c r="IE94" s="154"/>
      <c r="IF94" s="154"/>
      <c r="IG94" s="154"/>
      <c r="IH94" s="154"/>
      <c r="II94" s="154"/>
      <c r="IJ94" s="154"/>
      <c r="IK94" s="154"/>
      <c r="IL94" s="154"/>
      <c r="IM94" s="154"/>
      <c r="IN94" s="154"/>
      <c r="IO94" s="154"/>
      <c r="IP94" s="154"/>
      <c r="IQ94" s="154"/>
      <c r="IR94" s="154"/>
      <c r="IS94" s="154"/>
      <c r="IT94" s="154"/>
      <c r="IU94" s="154"/>
      <c r="IV94" s="154"/>
      <c r="IW94" s="154"/>
      <c r="IX94" s="154"/>
      <c r="IY94" s="154"/>
      <c r="IZ94" s="154"/>
      <c r="JA94" s="154"/>
      <c r="JB94" s="154"/>
      <c r="JC94" s="154"/>
      <c r="JD94" s="154"/>
      <c r="JE94" s="154"/>
      <c r="JF94" s="154"/>
      <c r="JG94" s="154"/>
      <c r="JH94" s="154"/>
      <c r="JI94" s="154"/>
      <c r="JJ94" s="154"/>
      <c r="JK94" s="154"/>
      <c r="JL94" s="154"/>
      <c r="JM94" s="154"/>
      <c r="JN94" s="154"/>
      <c r="JO94" s="154"/>
      <c r="JP94" s="154"/>
      <c r="JQ94" s="154"/>
      <c r="JR94" s="154"/>
      <c r="JS94" s="154"/>
      <c r="JT94" s="154"/>
      <c r="JU94" s="154"/>
      <c r="JV94" s="154"/>
      <c r="JW94" s="154"/>
      <c r="JX94" s="154"/>
      <c r="JY94" s="154"/>
      <c r="JZ94" s="154"/>
      <c r="KA94" s="154"/>
      <c r="KB94" s="154"/>
      <c r="KC94" s="154"/>
      <c r="KD94" s="154"/>
      <c r="KE94" s="154"/>
      <c r="KF94" s="154"/>
      <c r="KG94" s="154"/>
      <c r="KH94" s="154"/>
      <c r="KI94" s="154"/>
      <c r="KJ94" s="154"/>
      <c r="KK94" s="154"/>
      <c r="KL94" s="154"/>
      <c r="KM94" s="154"/>
      <c r="KN94" s="154"/>
      <c r="KO94" s="154"/>
      <c r="KP94" s="154"/>
      <c r="KQ94" s="154"/>
      <c r="KR94" s="154"/>
      <c r="KS94" s="154"/>
      <c r="KT94" s="154"/>
      <c r="KU94" s="154"/>
      <c r="KV94" s="154"/>
      <c r="KW94" s="154"/>
      <c r="KX94" s="154"/>
      <c r="KY94" s="154"/>
      <c r="KZ94" s="154"/>
      <c r="LA94" s="154"/>
      <c r="LB94" s="154"/>
      <c r="LC94" s="154"/>
      <c r="LD94" s="154"/>
      <c r="LE94" s="154"/>
      <c r="LF94" s="154"/>
      <c r="LG94" s="154"/>
      <c r="LH94" s="154"/>
      <c r="LI94" s="154"/>
      <c r="LJ94" s="154"/>
      <c r="LK94" s="154"/>
      <c r="LL94" s="154"/>
      <c r="LM94" s="154"/>
      <c r="LN94" s="154"/>
      <c r="LO94" s="154"/>
      <c r="LP94" s="154"/>
      <c r="LQ94" s="154"/>
      <c r="LR94" s="154"/>
      <c r="LS94" s="154"/>
      <c r="LT94" s="154"/>
      <c r="LU94" s="154"/>
      <c r="LV94" s="154"/>
      <c r="LW94" s="154"/>
      <c r="LX94" s="154"/>
      <c r="LY94" s="154"/>
      <c r="LZ94" s="154"/>
      <c r="MA94" s="154"/>
      <c r="MB94" s="154"/>
      <c r="MC94" s="154"/>
      <c r="MD94" s="154"/>
      <c r="ME94" s="154"/>
      <c r="MF94" s="154"/>
      <c r="MG94" s="154"/>
      <c r="MH94" s="154"/>
      <c r="MI94" s="154"/>
      <c r="MJ94" s="154"/>
      <c r="MK94" s="154"/>
      <c r="ML94" s="154"/>
      <c r="MM94" s="154"/>
      <c r="MN94" s="154"/>
      <c r="MO94" s="154"/>
      <c r="MP94" s="154"/>
      <c r="MQ94" s="154"/>
      <c r="MR94" s="154"/>
      <c r="MS94" s="154"/>
      <c r="MT94" s="154"/>
      <c r="MU94" s="154"/>
      <c r="MV94" s="154"/>
      <c r="MW94" s="154"/>
      <c r="MX94" s="154"/>
      <c r="MY94" s="154"/>
      <c r="MZ94" s="154"/>
      <c r="NA94" s="154"/>
      <c r="NB94" s="154"/>
      <c r="NC94" s="154"/>
      <c r="ND94" s="154"/>
      <c r="NE94" s="154"/>
      <c r="NF94" s="154"/>
      <c r="NG94" s="154"/>
      <c r="NH94" s="154"/>
      <c r="NI94" s="154"/>
      <c r="NJ94" s="154"/>
      <c r="NK94" s="154"/>
      <c r="NL94" s="154"/>
      <c r="NM94" s="154"/>
      <c r="NN94" s="154"/>
      <c r="NO94" s="154"/>
      <c r="NP94" s="154"/>
      <c r="NQ94" s="154"/>
      <c r="NR94" s="154"/>
      <c r="NS94" s="154"/>
      <c r="NT94" s="154"/>
      <c r="NU94" s="154"/>
      <c r="NV94" s="154"/>
      <c r="NW94" s="154"/>
      <c r="NX94" s="154"/>
      <c r="NY94" s="154"/>
      <c r="NZ94" s="154"/>
      <c r="OA94" s="154"/>
      <c r="OB94" s="154"/>
      <c r="OC94" s="154"/>
      <c r="OD94" s="154"/>
      <c r="OE94" s="154"/>
      <c r="OF94" s="154"/>
      <c r="OG94" s="154"/>
      <c r="OH94" s="154"/>
      <c r="OI94" s="154"/>
      <c r="OJ94" s="154"/>
      <c r="OK94" s="154"/>
      <c r="OL94" s="154"/>
      <c r="OM94" s="154"/>
      <c r="ON94" s="154"/>
      <c r="OO94" s="154"/>
      <c r="OP94" s="154"/>
      <c r="OQ94" s="154"/>
      <c r="OR94" s="154"/>
      <c r="OS94" s="154"/>
      <c r="OT94" s="154"/>
      <c r="OU94" s="154"/>
      <c r="OV94" s="154"/>
      <c r="OW94" s="154"/>
      <c r="OX94" s="154"/>
      <c r="OY94" s="154"/>
      <c r="OZ94" s="154"/>
      <c r="PA94" s="154"/>
      <c r="PB94" s="154"/>
      <c r="PC94" s="154"/>
      <c r="PD94" s="154"/>
      <c r="PE94" s="154"/>
      <c r="PF94" s="154"/>
      <c r="PG94" s="154"/>
      <c r="PH94" s="154"/>
      <c r="PI94" s="154"/>
      <c r="PJ94" s="154"/>
      <c r="PK94" s="154"/>
      <c r="PL94" s="154"/>
      <c r="PM94" s="154"/>
      <c r="PN94" s="154"/>
      <c r="PO94" s="154"/>
      <c r="PP94" s="154"/>
      <c r="PQ94" s="154"/>
      <c r="PR94" s="154"/>
      <c r="PS94" s="154"/>
      <c r="PT94" s="154"/>
      <c r="PU94" s="154"/>
      <c r="PV94" s="154"/>
      <c r="PW94" s="154"/>
      <c r="PX94" s="154"/>
      <c r="PY94" s="154"/>
      <c r="PZ94" s="154"/>
      <c r="QA94" s="154"/>
      <c r="QB94" s="154"/>
      <c r="QC94" s="154"/>
      <c r="QD94" s="154"/>
      <c r="QE94" s="154"/>
      <c r="QF94" s="154"/>
      <c r="QG94" s="154"/>
      <c r="QH94" s="154"/>
      <c r="QI94" s="154"/>
      <c r="QJ94" s="154"/>
      <c r="QK94" s="154"/>
      <c r="QL94" s="154"/>
      <c r="QM94" s="154"/>
      <c r="QN94" s="154"/>
      <c r="QO94" s="154"/>
      <c r="QP94" s="154"/>
      <c r="QQ94" s="154"/>
      <c r="QR94" s="154"/>
      <c r="QS94" s="154"/>
      <c r="QT94" s="154"/>
      <c r="QU94" s="154"/>
      <c r="QV94" s="154"/>
      <c r="QW94" s="154"/>
      <c r="QX94" s="154"/>
      <c r="QY94" s="154"/>
      <c r="QZ94" s="154"/>
      <c r="RA94" s="154"/>
      <c r="RB94" s="154"/>
      <c r="RC94" s="154"/>
      <c r="RD94" s="154"/>
      <c r="RE94" s="154"/>
      <c r="RF94" s="154"/>
      <c r="RG94" s="154"/>
      <c r="RH94" s="154"/>
      <c r="RI94" s="154"/>
      <c r="RJ94" s="154"/>
      <c r="RK94" s="154"/>
      <c r="RL94" s="154"/>
      <c r="RM94" s="154"/>
      <c r="RN94" s="154"/>
      <c r="RO94" s="154"/>
      <c r="RP94" s="154"/>
      <c r="RQ94" s="154"/>
      <c r="RR94" s="154"/>
      <c r="RS94" s="154"/>
      <c r="RT94" s="154"/>
      <c r="RU94" s="154"/>
      <c r="RV94" s="154"/>
      <c r="RW94" s="154"/>
      <c r="RX94" s="154"/>
      <c r="RY94" s="154"/>
      <c r="RZ94" s="154"/>
      <c r="SA94" s="154"/>
      <c r="SB94" s="154"/>
      <c r="SC94" s="154"/>
      <c r="SD94" s="154"/>
      <c r="SE94" s="154"/>
      <c r="SF94" s="154"/>
      <c r="SG94" s="154"/>
      <c r="SH94" s="154"/>
      <c r="SI94" s="154"/>
      <c r="SJ94" s="154"/>
      <c r="SK94" s="154"/>
      <c r="SL94" s="154"/>
      <c r="SM94" s="154"/>
      <c r="SN94" s="154"/>
      <c r="SO94" s="154"/>
      <c r="SP94" s="154"/>
      <c r="SQ94" s="154"/>
      <c r="SR94" s="154"/>
      <c r="SS94" s="154"/>
      <c r="ST94" s="154"/>
      <c r="SU94" s="154"/>
      <c r="SV94" s="154"/>
      <c r="SW94" s="154"/>
      <c r="SX94" s="154"/>
      <c r="SY94" s="154"/>
      <c r="SZ94" s="154"/>
    </row>
    <row r="95" spans="6:520" ht="15" customHeight="1" x14ac:dyDescent="0.35">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3"/>
      <c r="BB95" s="153"/>
      <c r="BC95" s="153"/>
      <c r="BD95" s="153"/>
      <c r="BE95" s="153"/>
      <c r="BF95" s="153"/>
      <c r="BG95" s="153"/>
      <c r="BH95" s="153"/>
      <c r="BI95" s="153"/>
      <c r="BJ95" s="153"/>
      <c r="BK95" s="153"/>
      <c r="BL95" s="153"/>
      <c r="BM95" s="153"/>
      <c r="BN95" s="153"/>
      <c r="BO95" s="153"/>
      <c r="BP95" s="153"/>
      <c r="BQ95" s="153"/>
      <c r="BR95" s="153"/>
      <c r="BS95" s="153"/>
      <c r="BT95" s="153"/>
      <c r="BU95" s="153"/>
      <c r="BV95" s="153"/>
      <c r="BW95" s="153"/>
      <c r="BX95" s="153"/>
      <c r="BY95" s="153"/>
      <c r="BZ95" s="153"/>
      <c r="CA95" s="153"/>
      <c r="CB95" s="153"/>
      <c r="CC95" s="153"/>
      <c r="CD95" s="153"/>
      <c r="CE95" s="153"/>
      <c r="CF95" s="153"/>
      <c r="CG95" s="153"/>
      <c r="CH95" s="153"/>
      <c r="CI95" s="153"/>
      <c r="CJ95" s="153"/>
      <c r="CK95" s="153"/>
      <c r="CL95" s="153"/>
      <c r="CM95" s="153"/>
      <c r="CN95" s="153"/>
      <c r="CO95" s="153"/>
      <c r="CP95" s="153"/>
      <c r="CQ95" s="153"/>
      <c r="CR95" s="153"/>
      <c r="CS95" s="153"/>
      <c r="CT95" s="153"/>
      <c r="CU95" s="153"/>
      <c r="CV95" s="153"/>
      <c r="CW95" s="153"/>
      <c r="CX95" s="153"/>
      <c r="CY95" s="153"/>
      <c r="CZ95" s="153"/>
      <c r="DA95" s="153"/>
      <c r="DB95" s="153"/>
      <c r="DC95" s="154"/>
      <c r="DD95" s="154"/>
      <c r="DE95" s="154"/>
      <c r="DF95" s="154"/>
      <c r="DG95" s="154"/>
      <c r="DH95" s="154"/>
      <c r="DI95" s="154"/>
      <c r="DJ95" s="154"/>
      <c r="DK95" s="154"/>
      <c r="DL95" s="154"/>
      <c r="DM95" s="154"/>
      <c r="DN95" s="154"/>
      <c r="DO95" s="154"/>
      <c r="DP95" s="154"/>
      <c r="DQ95" s="154"/>
      <c r="DR95" s="154"/>
      <c r="DS95" s="154"/>
      <c r="DT95" s="154"/>
      <c r="DU95" s="154"/>
      <c r="DV95" s="154"/>
      <c r="DW95" s="154"/>
      <c r="DX95" s="154"/>
      <c r="DY95" s="154"/>
      <c r="DZ95" s="154"/>
      <c r="EA95" s="154"/>
      <c r="EB95" s="154"/>
      <c r="EC95" s="154"/>
      <c r="ED95" s="154"/>
      <c r="EE95" s="154"/>
      <c r="EF95" s="154"/>
      <c r="EG95" s="154"/>
      <c r="EH95" s="154"/>
      <c r="EI95" s="154"/>
      <c r="EJ95" s="154"/>
      <c r="EK95" s="154"/>
      <c r="EL95" s="154"/>
      <c r="EM95" s="154"/>
      <c r="EN95" s="154"/>
      <c r="EO95" s="154"/>
      <c r="EP95" s="154"/>
      <c r="EQ95" s="154"/>
      <c r="ER95" s="154"/>
      <c r="ES95" s="154"/>
      <c r="ET95" s="154"/>
      <c r="EU95" s="154"/>
      <c r="EV95" s="154"/>
      <c r="EW95" s="154"/>
      <c r="EX95" s="154"/>
      <c r="EY95" s="154"/>
      <c r="EZ95" s="154"/>
      <c r="FA95" s="154"/>
      <c r="FB95" s="154"/>
      <c r="FC95" s="154"/>
      <c r="FD95" s="154"/>
      <c r="FE95" s="154"/>
      <c r="FF95" s="154"/>
      <c r="FG95" s="154"/>
      <c r="FH95" s="154"/>
      <c r="FI95" s="154"/>
      <c r="FJ95" s="154"/>
      <c r="FK95" s="154"/>
      <c r="FL95" s="154"/>
      <c r="FM95" s="154"/>
      <c r="FN95" s="154"/>
      <c r="FO95" s="154"/>
      <c r="FP95" s="154"/>
      <c r="FQ95" s="154"/>
      <c r="FR95" s="154"/>
      <c r="FS95" s="154"/>
      <c r="FT95" s="154"/>
      <c r="FU95" s="154"/>
      <c r="FV95" s="154"/>
      <c r="FW95" s="154"/>
      <c r="FX95" s="154"/>
      <c r="FY95" s="154"/>
      <c r="FZ95" s="154"/>
      <c r="GA95" s="154"/>
      <c r="GB95" s="154"/>
      <c r="GC95" s="154"/>
      <c r="GD95" s="154"/>
      <c r="GE95" s="154"/>
      <c r="GF95" s="154"/>
      <c r="GG95" s="154"/>
      <c r="GH95" s="154"/>
      <c r="GI95" s="154"/>
      <c r="GJ95" s="154"/>
      <c r="GK95" s="154"/>
      <c r="GL95" s="154"/>
      <c r="GM95" s="154"/>
      <c r="GN95" s="154"/>
      <c r="GO95" s="154"/>
      <c r="GP95" s="154"/>
      <c r="GQ95" s="154"/>
      <c r="GR95" s="154"/>
      <c r="GS95" s="154"/>
      <c r="GT95" s="154"/>
      <c r="GU95" s="154"/>
      <c r="GV95" s="154"/>
      <c r="GW95" s="154"/>
      <c r="GX95" s="154"/>
      <c r="GY95" s="154"/>
      <c r="GZ95" s="154"/>
      <c r="HA95" s="154"/>
      <c r="HB95" s="154"/>
      <c r="HC95" s="154"/>
      <c r="HD95" s="154"/>
      <c r="HE95" s="154"/>
      <c r="HF95" s="154"/>
      <c r="HG95" s="154"/>
      <c r="HH95" s="154"/>
      <c r="HI95" s="154"/>
      <c r="HJ95" s="154"/>
      <c r="HK95" s="154"/>
      <c r="HL95" s="154"/>
      <c r="HM95" s="154"/>
      <c r="HN95" s="154"/>
      <c r="HO95" s="154"/>
      <c r="HP95" s="154"/>
      <c r="HQ95" s="154"/>
      <c r="HR95" s="154"/>
      <c r="HS95" s="154"/>
      <c r="HT95" s="154"/>
      <c r="HU95" s="154"/>
      <c r="HV95" s="154"/>
      <c r="HW95" s="154"/>
      <c r="HX95" s="154"/>
      <c r="HY95" s="154"/>
      <c r="HZ95" s="154"/>
      <c r="IA95" s="154"/>
      <c r="IB95" s="154"/>
      <c r="IC95" s="154"/>
      <c r="ID95" s="154"/>
      <c r="IE95" s="154"/>
      <c r="IF95" s="154"/>
      <c r="IG95" s="154"/>
      <c r="IH95" s="154"/>
      <c r="II95" s="154"/>
      <c r="IJ95" s="154"/>
      <c r="IK95" s="154"/>
      <c r="IL95" s="154"/>
      <c r="IM95" s="154"/>
      <c r="IN95" s="154"/>
      <c r="IO95" s="154"/>
      <c r="IP95" s="154"/>
      <c r="IQ95" s="154"/>
      <c r="IR95" s="154"/>
      <c r="IS95" s="154"/>
      <c r="IT95" s="154"/>
      <c r="IU95" s="154"/>
      <c r="IV95" s="154"/>
      <c r="IW95" s="154"/>
      <c r="IX95" s="154"/>
      <c r="IY95" s="154"/>
      <c r="IZ95" s="154"/>
      <c r="JA95" s="154"/>
      <c r="JB95" s="154"/>
      <c r="JC95" s="154"/>
      <c r="JD95" s="154"/>
      <c r="JE95" s="154"/>
      <c r="JF95" s="154"/>
      <c r="JG95" s="154"/>
      <c r="JH95" s="154"/>
      <c r="JI95" s="154"/>
      <c r="JJ95" s="154"/>
      <c r="JK95" s="154"/>
      <c r="JL95" s="154"/>
      <c r="JM95" s="154"/>
      <c r="JN95" s="154"/>
      <c r="JO95" s="154"/>
      <c r="JP95" s="154"/>
      <c r="JQ95" s="154"/>
      <c r="JR95" s="154"/>
      <c r="JS95" s="154"/>
      <c r="JT95" s="154"/>
      <c r="JU95" s="154"/>
      <c r="JV95" s="154"/>
      <c r="JW95" s="154"/>
      <c r="JX95" s="154"/>
      <c r="JY95" s="154"/>
      <c r="JZ95" s="154"/>
      <c r="KA95" s="154"/>
      <c r="KB95" s="154"/>
      <c r="KC95" s="154"/>
      <c r="KD95" s="154"/>
      <c r="KE95" s="154"/>
      <c r="KF95" s="154"/>
      <c r="KG95" s="154"/>
      <c r="KH95" s="154"/>
      <c r="KI95" s="154"/>
      <c r="KJ95" s="154"/>
      <c r="KK95" s="154"/>
      <c r="KL95" s="154"/>
      <c r="KM95" s="154"/>
      <c r="KN95" s="154"/>
      <c r="KO95" s="154"/>
      <c r="KP95" s="154"/>
      <c r="KQ95" s="154"/>
      <c r="KR95" s="154"/>
      <c r="KS95" s="154"/>
      <c r="KT95" s="154"/>
      <c r="KU95" s="154"/>
      <c r="KV95" s="154"/>
      <c r="KW95" s="154"/>
      <c r="KX95" s="154"/>
      <c r="KY95" s="154"/>
      <c r="KZ95" s="154"/>
      <c r="LA95" s="154"/>
      <c r="LB95" s="154"/>
      <c r="LC95" s="154"/>
      <c r="LD95" s="154"/>
      <c r="LE95" s="154"/>
      <c r="LF95" s="154"/>
      <c r="LG95" s="154"/>
      <c r="LH95" s="154"/>
      <c r="LI95" s="154"/>
      <c r="LJ95" s="154"/>
      <c r="LK95" s="154"/>
      <c r="LL95" s="154"/>
      <c r="LM95" s="154"/>
      <c r="LN95" s="154"/>
      <c r="LO95" s="154"/>
      <c r="LP95" s="154"/>
      <c r="LQ95" s="154"/>
      <c r="LR95" s="154"/>
      <c r="LS95" s="154"/>
      <c r="LT95" s="154"/>
      <c r="LU95" s="154"/>
      <c r="LV95" s="154"/>
      <c r="LW95" s="154"/>
      <c r="LX95" s="154"/>
      <c r="LY95" s="154"/>
      <c r="LZ95" s="154"/>
      <c r="MA95" s="154"/>
      <c r="MB95" s="154"/>
      <c r="MC95" s="154"/>
      <c r="MD95" s="154"/>
      <c r="ME95" s="154"/>
      <c r="MF95" s="154"/>
      <c r="MG95" s="154"/>
      <c r="MH95" s="154"/>
      <c r="MI95" s="154"/>
      <c r="MJ95" s="154"/>
      <c r="MK95" s="154"/>
      <c r="ML95" s="154"/>
      <c r="MM95" s="154"/>
      <c r="MN95" s="154"/>
      <c r="MO95" s="154"/>
      <c r="MP95" s="154"/>
      <c r="MQ95" s="154"/>
      <c r="MR95" s="154"/>
      <c r="MS95" s="154"/>
      <c r="MT95" s="154"/>
      <c r="MU95" s="154"/>
      <c r="MV95" s="154"/>
      <c r="MW95" s="154"/>
      <c r="MX95" s="154"/>
      <c r="MY95" s="154"/>
      <c r="MZ95" s="154"/>
      <c r="NA95" s="154"/>
      <c r="NB95" s="154"/>
      <c r="NC95" s="154"/>
      <c r="ND95" s="154"/>
      <c r="NE95" s="154"/>
      <c r="NF95" s="154"/>
      <c r="NG95" s="154"/>
      <c r="NH95" s="154"/>
      <c r="NI95" s="154"/>
      <c r="NJ95" s="154"/>
      <c r="NK95" s="154"/>
      <c r="NL95" s="154"/>
      <c r="NM95" s="154"/>
      <c r="NN95" s="154"/>
      <c r="NO95" s="154"/>
      <c r="NP95" s="154"/>
      <c r="NQ95" s="154"/>
      <c r="NR95" s="154"/>
      <c r="NS95" s="154"/>
      <c r="NT95" s="154"/>
      <c r="NU95" s="154"/>
      <c r="NV95" s="154"/>
      <c r="NW95" s="154"/>
      <c r="NX95" s="154"/>
      <c r="NY95" s="154"/>
      <c r="NZ95" s="154"/>
      <c r="OA95" s="154"/>
      <c r="OB95" s="154"/>
      <c r="OC95" s="154"/>
      <c r="OD95" s="154"/>
      <c r="OE95" s="154"/>
      <c r="OF95" s="154"/>
      <c r="OG95" s="154"/>
      <c r="OH95" s="154"/>
      <c r="OI95" s="154"/>
      <c r="OJ95" s="154"/>
      <c r="OK95" s="154"/>
      <c r="OL95" s="154"/>
      <c r="OM95" s="154"/>
      <c r="ON95" s="154"/>
      <c r="OO95" s="154"/>
      <c r="OP95" s="154"/>
      <c r="OQ95" s="154"/>
      <c r="OR95" s="154"/>
      <c r="OS95" s="154"/>
      <c r="OT95" s="154"/>
      <c r="OU95" s="154"/>
      <c r="OV95" s="154"/>
      <c r="OW95" s="154"/>
      <c r="OX95" s="154"/>
      <c r="OY95" s="154"/>
      <c r="OZ95" s="154"/>
      <c r="PA95" s="154"/>
      <c r="PB95" s="154"/>
      <c r="PC95" s="154"/>
      <c r="PD95" s="154"/>
      <c r="PE95" s="154"/>
      <c r="PF95" s="154"/>
      <c r="PG95" s="154"/>
      <c r="PH95" s="154"/>
      <c r="PI95" s="154"/>
      <c r="PJ95" s="154"/>
      <c r="PK95" s="154"/>
      <c r="PL95" s="154"/>
      <c r="PM95" s="154"/>
      <c r="PN95" s="154"/>
      <c r="PO95" s="154"/>
      <c r="PP95" s="154"/>
      <c r="PQ95" s="154"/>
      <c r="PR95" s="154"/>
      <c r="PS95" s="154"/>
      <c r="PT95" s="154"/>
      <c r="PU95" s="154"/>
      <c r="PV95" s="154"/>
      <c r="PW95" s="154"/>
      <c r="PX95" s="154"/>
      <c r="PY95" s="154"/>
      <c r="PZ95" s="154"/>
      <c r="QA95" s="154"/>
      <c r="QB95" s="154"/>
      <c r="QC95" s="154"/>
      <c r="QD95" s="154"/>
      <c r="QE95" s="154"/>
      <c r="QF95" s="154"/>
      <c r="QG95" s="154"/>
      <c r="QH95" s="154"/>
      <c r="QI95" s="154"/>
      <c r="QJ95" s="154"/>
      <c r="QK95" s="154"/>
      <c r="QL95" s="154"/>
      <c r="QM95" s="154"/>
      <c r="QN95" s="154"/>
      <c r="QO95" s="154"/>
      <c r="QP95" s="154"/>
      <c r="QQ95" s="154"/>
      <c r="QR95" s="154"/>
      <c r="QS95" s="154"/>
      <c r="QT95" s="154"/>
      <c r="QU95" s="154"/>
      <c r="QV95" s="154"/>
      <c r="QW95" s="154"/>
      <c r="QX95" s="154"/>
      <c r="QY95" s="154"/>
      <c r="QZ95" s="154"/>
      <c r="RA95" s="154"/>
      <c r="RB95" s="154"/>
      <c r="RC95" s="154"/>
      <c r="RD95" s="154"/>
      <c r="RE95" s="154"/>
      <c r="RF95" s="154"/>
      <c r="RG95" s="154"/>
      <c r="RH95" s="154"/>
      <c r="RI95" s="154"/>
      <c r="RJ95" s="154"/>
      <c r="RK95" s="154"/>
      <c r="RL95" s="154"/>
      <c r="RM95" s="154"/>
      <c r="RN95" s="154"/>
      <c r="RO95" s="154"/>
      <c r="RP95" s="154"/>
      <c r="RQ95" s="154"/>
      <c r="RR95" s="154"/>
      <c r="RS95" s="154"/>
      <c r="RT95" s="154"/>
      <c r="RU95" s="154"/>
      <c r="RV95" s="154"/>
      <c r="RW95" s="154"/>
      <c r="RX95" s="154"/>
      <c r="RY95" s="154"/>
      <c r="RZ95" s="154"/>
      <c r="SA95" s="154"/>
      <c r="SB95" s="154"/>
      <c r="SC95" s="154"/>
      <c r="SD95" s="154"/>
      <c r="SE95" s="154"/>
      <c r="SF95" s="154"/>
      <c r="SG95" s="154"/>
      <c r="SH95" s="154"/>
      <c r="SI95" s="154"/>
      <c r="SJ95" s="154"/>
      <c r="SK95" s="154"/>
      <c r="SL95" s="154"/>
      <c r="SM95" s="154"/>
      <c r="SN95" s="154"/>
      <c r="SO95" s="154"/>
      <c r="SP95" s="154"/>
      <c r="SQ95" s="154"/>
      <c r="SR95" s="154"/>
      <c r="SS95" s="154"/>
      <c r="ST95" s="154"/>
      <c r="SU95" s="154"/>
      <c r="SV95" s="154"/>
      <c r="SW95" s="154"/>
      <c r="SX95" s="154"/>
      <c r="SY95" s="154"/>
      <c r="SZ95" s="154"/>
    </row>
    <row r="96" spans="6:520" ht="15" customHeight="1" x14ac:dyDescent="0.35">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3"/>
      <c r="BR96" s="153"/>
      <c r="BS96" s="153"/>
      <c r="BT96" s="153"/>
      <c r="BU96" s="153"/>
      <c r="BV96" s="153"/>
      <c r="BW96" s="153"/>
      <c r="BX96" s="153"/>
      <c r="BY96" s="153"/>
      <c r="BZ96" s="153"/>
      <c r="CA96" s="153"/>
      <c r="CB96" s="153"/>
      <c r="CC96" s="153"/>
      <c r="CD96" s="153"/>
      <c r="CE96" s="153"/>
      <c r="CF96" s="153"/>
      <c r="CG96" s="153"/>
      <c r="CH96" s="153"/>
      <c r="CI96" s="153"/>
      <c r="CJ96" s="153"/>
      <c r="CK96" s="153"/>
      <c r="CL96" s="153"/>
      <c r="CM96" s="153"/>
      <c r="CN96" s="153"/>
      <c r="CO96" s="153"/>
      <c r="CP96" s="153"/>
      <c r="CQ96" s="153"/>
      <c r="CR96" s="153"/>
      <c r="CS96" s="153"/>
      <c r="CT96" s="153"/>
      <c r="CU96" s="153"/>
      <c r="CV96" s="153"/>
      <c r="CW96" s="153"/>
      <c r="CX96" s="153"/>
      <c r="CY96" s="153"/>
      <c r="CZ96" s="153"/>
      <c r="DA96" s="153"/>
      <c r="DB96" s="153"/>
      <c r="DC96" s="154"/>
      <c r="DD96" s="154"/>
      <c r="DE96" s="154"/>
      <c r="DF96" s="154"/>
      <c r="DG96" s="154"/>
      <c r="DH96" s="154"/>
      <c r="DI96" s="154"/>
      <c r="DJ96" s="154"/>
      <c r="DK96" s="154"/>
      <c r="DL96" s="154"/>
      <c r="DM96" s="154"/>
      <c r="DN96" s="154"/>
      <c r="DO96" s="154"/>
      <c r="DP96" s="154"/>
      <c r="DQ96" s="154"/>
      <c r="DR96" s="154"/>
      <c r="DS96" s="154"/>
      <c r="DT96" s="154"/>
      <c r="DU96" s="154"/>
      <c r="DV96" s="154"/>
      <c r="DW96" s="154"/>
      <c r="DX96" s="154"/>
      <c r="DY96" s="154"/>
      <c r="DZ96" s="154"/>
      <c r="EA96" s="154"/>
      <c r="EB96" s="154"/>
      <c r="EC96" s="154"/>
      <c r="ED96" s="154"/>
      <c r="EE96" s="154"/>
      <c r="EF96" s="154"/>
      <c r="EG96" s="154"/>
      <c r="EH96" s="154"/>
      <c r="EI96" s="154"/>
      <c r="EJ96" s="154"/>
      <c r="EK96" s="154"/>
      <c r="EL96" s="154"/>
      <c r="EM96" s="154"/>
      <c r="EN96" s="154"/>
      <c r="EO96" s="154"/>
      <c r="EP96" s="154"/>
      <c r="EQ96" s="154"/>
      <c r="ER96" s="154"/>
      <c r="ES96" s="154"/>
      <c r="ET96" s="154"/>
      <c r="EU96" s="154"/>
      <c r="EV96" s="154"/>
      <c r="EW96" s="154"/>
      <c r="EX96" s="154"/>
      <c r="EY96" s="154"/>
      <c r="EZ96" s="154"/>
      <c r="FA96" s="154"/>
      <c r="FB96" s="154"/>
      <c r="FC96" s="154"/>
      <c r="FD96" s="154"/>
      <c r="FE96" s="154"/>
      <c r="FF96" s="154"/>
      <c r="FG96" s="154"/>
      <c r="FH96" s="154"/>
      <c r="FI96" s="154"/>
      <c r="FJ96" s="154"/>
      <c r="FK96" s="154"/>
      <c r="FL96" s="154"/>
      <c r="FM96" s="154"/>
      <c r="FN96" s="154"/>
      <c r="FO96" s="154"/>
      <c r="FP96" s="154"/>
      <c r="FQ96" s="154"/>
      <c r="FR96" s="154"/>
      <c r="FS96" s="154"/>
      <c r="FT96" s="154"/>
      <c r="FU96" s="154"/>
      <c r="FV96" s="154"/>
      <c r="FW96" s="154"/>
      <c r="FX96" s="154"/>
      <c r="FY96" s="154"/>
      <c r="FZ96" s="154"/>
      <c r="GA96" s="154"/>
      <c r="GB96" s="154"/>
      <c r="GC96" s="154"/>
      <c r="GD96" s="154"/>
      <c r="GE96" s="154"/>
      <c r="GF96" s="154"/>
      <c r="GG96" s="154"/>
      <c r="GH96" s="154"/>
      <c r="GI96" s="154"/>
      <c r="GJ96" s="154"/>
      <c r="GK96" s="154"/>
      <c r="GL96" s="154"/>
      <c r="GM96" s="154"/>
      <c r="GN96" s="154"/>
      <c r="GO96" s="154"/>
      <c r="GP96" s="154"/>
      <c r="GQ96" s="154"/>
      <c r="GR96" s="154"/>
      <c r="GS96" s="154"/>
      <c r="GT96" s="154"/>
      <c r="GU96" s="154"/>
      <c r="GV96" s="154"/>
      <c r="GW96" s="154"/>
      <c r="GX96" s="154"/>
      <c r="GY96" s="154"/>
      <c r="GZ96" s="154"/>
      <c r="HA96" s="154"/>
      <c r="HB96" s="154"/>
      <c r="HC96" s="154"/>
      <c r="HD96" s="154"/>
      <c r="HE96" s="154"/>
      <c r="HF96" s="154"/>
      <c r="HG96" s="154"/>
      <c r="HH96" s="154"/>
      <c r="HI96" s="154"/>
      <c r="HJ96" s="154"/>
      <c r="HK96" s="154"/>
      <c r="HL96" s="154"/>
      <c r="HM96" s="154"/>
      <c r="HN96" s="154"/>
      <c r="HO96" s="154"/>
      <c r="HP96" s="154"/>
      <c r="HQ96" s="154"/>
      <c r="HR96" s="154"/>
      <c r="HS96" s="154"/>
      <c r="HT96" s="154"/>
      <c r="HU96" s="154"/>
      <c r="HV96" s="154"/>
      <c r="HW96" s="154"/>
      <c r="HX96" s="154"/>
      <c r="HY96" s="154"/>
      <c r="HZ96" s="154"/>
      <c r="IA96" s="154"/>
      <c r="IB96" s="154"/>
      <c r="IC96" s="154"/>
      <c r="ID96" s="154"/>
      <c r="IE96" s="154"/>
      <c r="IF96" s="154"/>
      <c r="IG96" s="154"/>
      <c r="IH96" s="154"/>
      <c r="II96" s="154"/>
      <c r="IJ96" s="154"/>
      <c r="IK96" s="154"/>
      <c r="IL96" s="154"/>
      <c r="IM96" s="154"/>
      <c r="IN96" s="154"/>
      <c r="IO96" s="154"/>
      <c r="IP96" s="154"/>
      <c r="IQ96" s="154"/>
      <c r="IR96" s="154"/>
      <c r="IS96" s="154"/>
      <c r="IT96" s="154"/>
      <c r="IU96" s="154"/>
      <c r="IV96" s="154"/>
      <c r="IW96" s="154"/>
      <c r="IX96" s="154"/>
      <c r="IY96" s="154"/>
      <c r="IZ96" s="154"/>
      <c r="JA96" s="154"/>
      <c r="JB96" s="154"/>
      <c r="JC96" s="154"/>
      <c r="JD96" s="154"/>
      <c r="JE96" s="154"/>
      <c r="JF96" s="154"/>
      <c r="JG96" s="154"/>
      <c r="JH96" s="154"/>
      <c r="JI96" s="154"/>
      <c r="JJ96" s="154"/>
      <c r="JK96" s="154"/>
      <c r="JL96" s="154"/>
      <c r="JM96" s="154"/>
      <c r="JN96" s="154"/>
      <c r="JO96" s="154"/>
      <c r="JP96" s="154"/>
      <c r="JQ96" s="154"/>
      <c r="JR96" s="154"/>
      <c r="JS96" s="154"/>
      <c r="JT96" s="154"/>
      <c r="JU96" s="154"/>
      <c r="JV96" s="154"/>
      <c r="JW96" s="154"/>
      <c r="JX96" s="154"/>
      <c r="JY96" s="154"/>
      <c r="JZ96" s="154"/>
      <c r="KA96" s="154"/>
      <c r="KB96" s="154"/>
      <c r="KC96" s="154"/>
      <c r="KD96" s="154"/>
      <c r="KE96" s="154"/>
      <c r="KF96" s="154"/>
      <c r="KG96" s="154"/>
      <c r="KH96" s="154"/>
      <c r="KI96" s="154"/>
      <c r="KJ96" s="154"/>
      <c r="KK96" s="154"/>
      <c r="KL96" s="154"/>
      <c r="KM96" s="154"/>
      <c r="KN96" s="154"/>
      <c r="KO96" s="154"/>
      <c r="KP96" s="154"/>
      <c r="KQ96" s="154"/>
      <c r="KR96" s="154"/>
      <c r="KS96" s="154"/>
      <c r="KT96" s="154"/>
      <c r="KU96" s="154"/>
      <c r="KV96" s="154"/>
      <c r="KW96" s="154"/>
      <c r="KX96" s="154"/>
      <c r="KY96" s="154"/>
      <c r="KZ96" s="154"/>
      <c r="LA96" s="154"/>
      <c r="LB96" s="154"/>
      <c r="LC96" s="154"/>
      <c r="LD96" s="154"/>
      <c r="LE96" s="154"/>
      <c r="LF96" s="154"/>
      <c r="LG96" s="154"/>
      <c r="LH96" s="154"/>
      <c r="LI96" s="154"/>
      <c r="LJ96" s="154"/>
      <c r="LK96" s="154"/>
      <c r="LL96" s="154"/>
      <c r="LM96" s="154"/>
      <c r="LN96" s="154"/>
      <c r="LO96" s="154"/>
      <c r="LP96" s="154"/>
      <c r="LQ96" s="154"/>
      <c r="LR96" s="154"/>
      <c r="LS96" s="154"/>
      <c r="LT96" s="154"/>
      <c r="LU96" s="154"/>
      <c r="LV96" s="154"/>
      <c r="LW96" s="154"/>
      <c r="LX96" s="154"/>
      <c r="LY96" s="154"/>
      <c r="LZ96" s="154"/>
      <c r="MA96" s="154"/>
      <c r="MB96" s="154"/>
      <c r="MC96" s="154"/>
      <c r="MD96" s="154"/>
      <c r="ME96" s="154"/>
      <c r="MF96" s="154"/>
      <c r="MG96" s="154"/>
      <c r="MH96" s="154"/>
      <c r="MI96" s="154"/>
      <c r="MJ96" s="154"/>
      <c r="MK96" s="154"/>
      <c r="ML96" s="154"/>
      <c r="MM96" s="154"/>
      <c r="MN96" s="154"/>
      <c r="MO96" s="154"/>
      <c r="MP96" s="154"/>
      <c r="MQ96" s="154"/>
      <c r="MR96" s="154"/>
      <c r="MS96" s="154"/>
      <c r="MT96" s="154"/>
      <c r="MU96" s="154"/>
      <c r="MV96" s="154"/>
      <c r="MW96" s="154"/>
      <c r="MX96" s="154"/>
      <c r="MY96" s="154"/>
      <c r="MZ96" s="154"/>
      <c r="NA96" s="154"/>
      <c r="NB96" s="154"/>
      <c r="NC96" s="154"/>
      <c r="ND96" s="154"/>
      <c r="NE96" s="154"/>
      <c r="NF96" s="154"/>
      <c r="NG96" s="154"/>
      <c r="NH96" s="154"/>
      <c r="NI96" s="154"/>
      <c r="NJ96" s="154"/>
      <c r="NK96" s="154"/>
      <c r="NL96" s="154"/>
      <c r="NM96" s="154"/>
      <c r="NN96" s="154"/>
      <c r="NO96" s="154"/>
      <c r="NP96" s="154"/>
      <c r="NQ96" s="154"/>
      <c r="NR96" s="154"/>
      <c r="NS96" s="154"/>
      <c r="NT96" s="154"/>
      <c r="NU96" s="154"/>
      <c r="NV96" s="154"/>
      <c r="NW96" s="154"/>
      <c r="NX96" s="154"/>
      <c r="NY96" s="154"/>
      <c r="NZ96" s="154"/>
      <c r="OA96" s="154"/>
      <c r="OB96" s="154"/>
      <c r="OC96" s="154"/>
      <c r="OD96" s="154"/>
      <c r="OE96" s="154"/>
      <c r="OF96" s="154"/>
      <c r="OG96" s="154"/>
      <c r="OH96" s="154"/>
      <c r="OI96" s="154"/>
      <c r="OJ96" s="154"/>
      <c r="OK96" s="154"/>
      <c r="OL96" s="154"/>
      <c r="OM96" s="154"/>
      <c r="ON96" s="154"/>
      <c r="OO96" s="154"/>
      <c r="OP96" s="154"/>
      <c r="OQ96" s="154"/>
      <c r="OR96" s="154"/>
      <c r="OS96" s="154"/>
      <c r="OT96" s="154"/>
      <c r="OU96" s="154"/>
      <c r="OV96" s="154"/>
      <c r="OW96" s="154"/>
      <c r="OX96" s="154"/>
      <c r="OY96" s="154"/>
      <c r="OZ96" s="154"/>
      <c r="PA96" s="154"/>
      <c r="PB96" s="154"/>
      <c r="PC96" s="154"/>
      <c r="PD96" s="154"/>
      <c r="PE96" s="154"/>
      <c r="PF96" s="154"/>
      <c r="PG96" s="154"/>
      <c r="PH96" s="154"/>
      <c r="PI96" s="154"/>
      <c r="PJ96" s="154"/>
      <c r="PK96" s="154"/>
      <c r="PL96" s="154"/>
      <c r="PM96" s="154"/>
      <c r="PN96" s="154"/>
      <c r="PO96" s="154"/>
      <c r="PP96" s="154"/>
      <c r="PQ96" s="154"/>
      <c r="PR96" s="154"/>
      <c r="PS96" s="154"/>
      <c r="PT96" s="154"/>
      <c r="PU96" s="154"/>
      <c r="PV96" s="154"/>
      <c r="PW96" s="154"/>
      <c r="PX96" s="154"/>
      <c r="PY96" s="154"/>
      <c r="PZ96" s="154"/>
      <c r="QA96" s="154"/>
      <c r="QB96" s="154"/>
      <c r="QC96" s="154"/>
      <c r="QD96" s="154"/>
      <c r="QE96" s="154"/>
      <c r="QF96" s="154"/>
      <c r="QG96" s="154"/>
      <c r="QH96" s="154"/>
      <c r="QI96" s="154"/>
      <c r="QJ96" s="154"/>
      <c r="QK96" s="154"/>
      <c r="QL96" s="154"/>
      <c r="QM96" s="154"/>
      <c r="QN96" s="154"/>
      <c r="QO96" s="154"/>
      <c r="QP96" s="154"/>
      <c r="QQ96" s="154"/>
      <c r="QR96" s="154"/>
      <c r="QS96" s="154"/>
      <c r="QT96" s="154"/>
      <c r="QU96" s="154"/>
      <c r="QV96" s="154"/>
      <c r="QW96" s="154"/>
      <c r="QX96" s="154"/>
      <c r="QY96" s="154"/>
      <c r="QZ96" s="154"/>
      <c r="RA96" s="154"/>
      <c r="RB96" s="154"/>
      <c r="RC96" s="154"/>
      <c r="RD96" s="154"/>
      <c r="RE96" s="154"/>
      <c r="RF96" s="154"/>
      <c r="RG96" s="154"/>
      <c r="RH96" s="154"/>
      <c r="RI96" s="154"/>
      <c r="RJ96" s="154"/>
      <c r="RK96" s="154"/>
      <c r="RL96" s="154"/>
      <c r="RM96" s="154"/>
      <c r="RN96" s="154"/>
      <c r="RO96" s="154"/>
      <c r="RP96" s="154"/>
      <c r="RQ96" s="154"/>
      <c r="RR96" s="154"/>
      <c r="RS96" s="154"/>
      <c r="RT96" s="154"/>
      <c r="RU96" s="154"/>
      <c r="RV96" s="154"/>
      <c r="RW96" s="154"/>
      <c r="RX96" s="154"/>
      <c r="RY96" s="154"/>
      <c r="RZ96" s="154"/>
      <c r="SA96" s="154"/>
      <c r="SB96" s="154"/>
      <c r="SC96" s="154"/>
      <c r="SD96" s="154"/>
      <c r="SE96" s="154"/>
      <c r="SF96" s="154"/>
      <c r="SG96" s="154"/>
      <c r="SH96" s="154"/>
      <c r="SI96" s="154"/>
      <c r="SJ96" s="154"/>
      <c r="SK96" s="154"/>
      <c r="SL96" s="154"/>
      <c r="SM96" s="154"/>
      <c r="SN96" s="154"/>
      <c r="SO96" s="154"/>
      <c r="SP96" s="154"/>
      <c r="SQ96" s="154"/>
      <c r="SR96" s="154"/>
      <c r="SS96" s="154"/>
      <c r="ST96" s="154"/>
      <c r="SU96" s="154"/>
      <c r="SV96" s="154"/>
      <c r="SW96" s="154"/>
      <c r="SX96" s="154"/>
      <c r="SY96" s="154"/>
      <c r="SZ96" s="154"/>
    </row>
    <row r="97" spans="6:520" ht="15" customHeight="1" x14ac:dyDescent="0.35">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c r="AW97" s="153"/>
      <c r="AX97" s="153"/>
      <c r="AY97" s="153"/>
      <c r="AZ97" s="153"/>
      <c r="BA97" s="153"/>
      <c r="BB97" s="153"/>
      <c r="BC97" s="153"/>
      <c r="BD97" s="153"/>
      <c r="BE97" s="153"/>
      <c r="BF97" s="153"/>
      <c r="BG97" s="153"/>
      <c r="BH97" s="153"/>
      <c r="BI97" s="153"/>
      <c r="BJ97" s="153"/>
      <c r="BK97" s="153"/>
      <c r="BL97" s="153"/>
      <c r="BM97" s="153"/>
      <c r="BN97" s="153"/>
      <c r="BO97" s="153"/>
      <c r="BP97" s="153"/>
      <c r="BQ97" s="153"/>
      <c r="BR97" s="153"/>
      <c r="BS97" s="153"/>
      <c r="BT97" s="153"/>
      <c r="BU97" s="153"/>
      <c r="BV97" s="153"/>
      <c r="BW97" s="153"/>
      <c r="BX97" s="153"/>
      <c r="BY97" s="153"/>
      <c r="BZ97" s="153"/>
      <c r="CA97" s="153"/>
      <c r="CB97" s="153"/>
      <c r="CC97" s="153"/>
      <c r="CD97" s="153"/>
      <c r="CE97" s="153"/>
      <c r="CF97" s="153"/>
      <c r="CG97" s="153"/>
      <c r="CH97" s="153"/>
      <c r="CI97" s="153"/>
      <c r="CJ97" s="153"/>
      <c r="CK97" s="153"/>
      <c r="CL97" s="153"/>
      <c r="CM97" s="153"/>
      <c r="CN97" s="153"/>
      <c r="CO97" s="153"/>
      <c r="CP97" s="153"/>
      <c r="CQ97" s="153"/>
      <c r="CR97" s="153"/>
      <c r="CS97" s="153"/>
      <c r="CT97" s="153"/>
      <c r="CU97" s="153"/>
      <c r="CV97" s="153"/>
      <c r="CW97" s="153"/>
      <c r="CX97" s="153"/>
      <c r="CY97" s="153"/>
      <c r="CZ97" s="153"/>
      <c r="DA97" s="153"/>
      <c r="DB97" s="153"/>
      <c r="DC97" s="154"/>
      <c r="DD97" s="154"/>
      <c r="DE97" s="154"/>
      <c r="DF97" s="154"/>
      <c r="DG97" s="154"/>
      <c r="DH97" s="154"/>
      <c r="DI97" s="154"/>
      <c r="DJ97" s="154"/>
      <c r="DK97" s="154"/>
      <c r="DL97" s="154"/>
      <c r="DM97" s="154"/>
      <c r="DN97" s="154"/>
      <c r="DO97" s="154"/>
      <c r="DP97" s="154"/>
      <c r="DQ97" s="154"/>
      <c r="DR97" s="154"/>
      <c r="DS97" s="154"/>
      <c r="DT97" s="154"/>
      <c r="DU97" s="154"/>
      <c r="DV97" s="154"/>
      <c r="DW97" s="154"/>
      <c r="DX97" s="154"/>
      <c r="DY97" s="154"/>
      <c r="DZ97" s="154"/>
      <c r="EA97" s="154"/>
      <c r="EB97" s="154"/>
      <c r="EC97" s="154"/>
      <c r="ED97" s="154"/>
      <c r="EE97" s="154"/>
      <c r="EF97" s="154"/>
      <c r="EG97" s="154"/>
      <c r="EH97" s="154"/>
      <c r="EI97" s="154"/>
      <c r="EJ97" s="154"/>
      <c r="EK97" s="154"/>
      <c r="EL97" s="154"/>
      <c r="EM97" s="154"/>
      <c r="EN97" s="154"/>
      <c r="EO97" s="154"/>
      <c r="EP97" s="154"/>
      <c r="EQ97" s="154"/>
      <c r="ER97" s="154"/>
      <c r="ES97" s="154"/>
      <c r="ET97" s="154"/>
      <c r="EU97" s="154"/>
      <c r="EV97" s="154"/>
      <c r="EW97" s="154"/>
      <c r="EX97" s="154"/>
      <c r="EY97" s="154"/>
      <c r="EZ97" s="154"/>
      <c r="FA97" s="154"/>
      <c r="FB97" s="154"/>
      <c r="FC97" s="154"/>
      <c r="FD97" s="154"/>
      <c r="FE97" s="154"/>
      <c r="FF97" s="154"/>
      <c r="FG97" s="154"/>
      <c r="FH97" s="154"/>
      <c r="FI97" s="154"/>
      <c r="FJ97" s="154"/>
      <c r="FK97" s="154"/>
      <c r="FL97" s="154"/>
      <c r="FM97" s="154"/>
      <c r="FN97" s="154"/>
      <c r="FO97" s="154"/>
      <c r="FP97" s="154"/>
      <c r="FQ97" s="154"/>
      <c r="FR97" s="154"/>
      <c r="FS97" s="154"/>
      <c r="FT97" s="154"/>
      <c r="FU97" s="154"/>
      <c r="FV97" s="154"/>
      <c r="FW97" s="154"/>
      <c r="FX97" s="154"/>
      <c r="FY97" s="154"/>
      <c r="FZ97" s="154"/>
      <c r="GA97" s="154"/>
      <c r="GB97" s="154"/>
      <c r="GC97" s="154"/>
      <c r="GD97" s="154"/>
      <c r="GE97" s="154"/>
      <c r="GF97" s="154"/>
      <c r="GG97" s="154"/>
      <c r="GH97" s="154"/>
      <c r="GI97" s="154"/>
      <c r="GJ97" s="154"/>
      <c r="GK97" s="154"/>
      <c r="GL97" s="154"/>
      <c r="GM97" s="154"/>
      <c r="GN97" s="154"/>
      <c r="GO97" s="154"/>
      <c r="GP97" s="154"/>
      <c r="GQ97" s="154"/>
      <c r="GR97" s="154"/>
      <c r="GS97" s="154"/>
      <c r="GT97" s="154"/>
      <c r="GU97" s="154"/>
      <c r="GV97" s="154"/>
      <c r="GW97" s="154"/>
      <c r="GX97" s="154"/>
      <c r="GY97" s="154"/>
      <c r="GZ97" s="154"/>
      <c r="HA97" s="154"/>
      <c r="HB97" s="154"/>
      <c r="HC97" s="154"/>
      <c r="HD97" s="154"/>
      <c r="HE97" s="154"/>
      <c r="HF97" s="154"/>
      <c r="HG97" s="154"/>
      <c r="HH97" s="154"/>
      <c r="HI97" s="154"/>
      <c r="HJ97" s="154"/>
      <c r="HK97" s="154"/>
      <c r="HL97" s="154"/>
      <c r="HM97" s="154"/>
      <c r="HN97" s="154"/>
      <c r="HO97" s="154"/>
      <c r="HP97" s="154"/>
      <c r="HQ97" s="154"/>
      <c r="HR97" s="154"/>
      <c r="HS97" s="154"/>
      <c r="HT97" s="154"/>
      <c r="HU97" s="154"/>
      <c r="HV97" s="154"/>
      <c r="HW97" s="154"/>
      <c r="HX97" s="154"/>
      <c r="HY97" s="154"/>
      <c r="HZ97" s="154"/>
      <c r="IA97" s="154"/>
      <c r="IB97" s="154"/>
      <c r="IC97" s="154"/>
      <c r="ID97" s="154"/>
      <c r="IE97" s="154"/>
      <c r="IF97" s="154"/>
      <c r="IG97" s="154"/>
      <c r="IH97" s="154"/>
      <c r="II97" s="154"/>
      <c r="IJ97" s="154"/>
      <c r="IK97" s="154"/>
      <c r="IL97" s="154"/>
      <c r="IM97" s="154"/>
      <c r="IN97" s="154"/>
      <c r="IO97" s="154"/>
      <c r="IP97" s="154"/>
      <c r="IQ97" s="154"/>
      <c r="IR97" s="154"/>
      <c r="IS97" s="154"/>
      <c r="IT97" s="154"/>
      <c r="IU97" s="154"/>
      <c r="IV97" s="154"/>
      <c r="IW97" s="154"/>
      <c r="IX97" s="154"/>
      <c r="IY97" s="154"/>
      <c r="IZ97" s="154"/>
      <c r="JA97" s="154"/>
      <c r="JB97" s="154"/>
      <c r="JC97" s="154"/>
      <c r="JD97" s="154"/>
      <c r="JE97" s="154"/>
      <c r="JF97" s="154"/>
      <c r="JG97" s="154"/>
      <c r="JH97" s="154"/>
      <c r="JI97" s="154"/>
      <c r="JJ97" s="154"/>
      <c r="JK97" s="154"/>
      <c r="JL97" s="154"/>
      <c r="JM97" s="154"/>
      <c r="JN97" s="154"/>
      <c r="JO97" s="154"/>
      <c r="JP97" s="154"/>
      <c r="JQ97" s="154"/>
      <c r="JR97" s="154"/>
      <c r="JS97" s="154"/>
      <c r="JT97" s="154"/>
      <c r="JU97" s="154"/>
      <c r="JV97" s="154"/>
      <c r="JW97" s="154"/>
      <c r="JX97" s="154"/>
      <c r="JY97" s="154"/>
      <c r="JZ97" s="154"/>
      <c r="KA97" s="154"/>
      <c r="KB97" s="154"/>
      <c r="KC97" s="154"/>
      <c r="KD97" s="154"/>
      <c r="KE97" s="154"/>
      <c r="KF97" s="154"/>
      <c r="KG97" s="154"/>
      <c r="KH97" s="154"/>
      <c r="KI97" s="154"/>
      <c r="KJ97" s="154"/>
      <c r="KK97" s="154"/>
      <c r="KL97" s="154"/>
      <c r="KM97" s="154"/>
      <c r="KN97" s="154"/>
      <c r="KO97" s="154"/>
      <c r="KP97" s="154"/>
      <c r="KQ97" s="154"/>
      <c r="KR97" s="154"/>
      <c r="KS97" s="154"/>
      <c r="KT97" s="154"/>
      <c r="KU97" s="154"/>
      <c r="KV97" s="154"/>
      <c r="KW97" s="154"/>
      <c r="KX97" s="154"/>
      <c r="KY97" s="154"/>
      <c r="KZ97" s="154"/>
      <c r="LA97" s="154"/>
      <c r="LB97" s="154"/>
      <c r="LC97" s="154"/>
      <c r="LD97" s="154"/>
      <c r="LE97" s="154"/>
      <c r="LF97" s="154"/>
      <c r="LG97" s="154"/>
      <c r="LH97" s="154"/>
      <c r="LI97" s="154"/>
      <c r="LJ97" s="154"/>
      <c r="LK97" s="154"/>
      <c r="LL97" s="154"/>
      <c r="LM97" s="154"/>
      <c r="LN97" s="154"/>
      <c r="LO97" s="154"/>
      <c r="LP97" s="154"/>
      <c r="LQ97" s="154"/>
      <c r="LR97" s="154"/>
      <c r="LS97" s="154"/>
      <c r="LT97" s="154"/>
      <c r="LU97" s="154"/>
      <c r="LV97" s="154"/>
      <c r="LW97" s="154"/>
      <c r="LX97" s="154"/>
      <c r="LY97" s="154"/>
      <c r="LZ97" s="154"/>
      <c r="MA97" s="154"/>
      <c r="MB97" s="154"/>
      <c r="MC97" s="154"/>
      <c r="MD97" s="154"/>
      <c r="ME97" s="154"/>
      <c r="MF97" s="154"/>
      <c r="MG97" s="154"/>
      <c r="MH97" s="154"/>
      <c r="MI97" s="154"/>
      <c r="MJ97" s="154"/>
      <c r="MK97" s="154"/>
      <c r="ML97" s="154"/>
      <c r="MM97" s="154"/>
      <c r="MN97" s="154"/>
      <c r="MO97" s="154"/>
      <c r="MP97" s="154"/>
      <c r="MQ97" s="154"/>
      <c r="MR97" s="154"/>
      <c r="MS97" s="154"/>
      <c r="MT97" s="154"/>
      <c r="MU97" s="154"/>
      <c r="MV97" s="154"/>
      <c r="MW97" s="154"/>
      <c r="MX97" s="154"/>
      <c r="MY97" s="154"/>
      <c r="MZ97" s="154"/>
      <c r="NA97" s="154"/>
      <c r="NB97" s="154"/>
      <c r="NC97" s="154"/>
      <c r="ND97" s="154"/>
      <c r="NE97" s="154"/>
      <c r="NF97" s="154"/>
      <c r="NG97" s="154"/>
      <c r="NH97" s="154"/>
      <c r="NI97" s="154"/>
      <c r="NJ97" s="154"/>
      <c r="NK97" s="154"/>
      <c r="NL97" s="154"/>
      <c r="NM97" s="154"/>
      <c r="NN97" s="154"/>
      <c r="NO97" s="154"/>
      <c r="NP97" s="154"/>
      <c r="NQ97" s="154"/>
      <c r="NR97" s="154"/>
      <c r="NS97" s="154"/>
      <c r="NT97" s="154"/>
      <c r="NU97" s="154"/>
      <c r="NV97" s="154"/>
      <c r="NW97" s="154"/>
      <c r="NX97" s="154"/>
      <c r="NY97" s="154"/>
      <c r="NZ97" s="154"/>
      <c r="OA97" s="154"/>
      <c r="OB97" s="154"/>
      <c r="OC97" s="154"/>
      <c r="OD97" s="154"/>
      <c r="OE97" s="154"/>
      <c r="OF97" s="154"/>
      <c r="OG97" s="154"/>
      <c r="OH97" s="154"/>
      <c r="OI97" s="154"/>
      <c r="OJ97" s="154"/>
      <c r="OK97" s="154"/>
      <c r="OL97" s="154"/>
      <c r="OM97" s="154"/>
      <c r="ON97" s="154"/>
      <c r="OO97" s="154"/>
      <c r="OP97" s="154"/>
      <c r="OQ97" s="154"/>
      <c r="OR97" s="154"/>
      <c r="OS97" s="154"/>
      <c r="OT97" s="154"/>
      <c r="OU97" s="154"/>
      <c r="OV97" s="154"/>
      <c r="OW97" s="154"/>
      <c r="OX97" s="154"/>
      <c r="OY97" s="154"/>
      <c r="OZ97" s="154"/>
      <c r="PA97" s="154"/>
      <c r="PB97" s="154"/>
      <c r="PC97" s="154"/>
      <c r="PD97" s="154"/>
      <c r="PE97" s="154"/>
      <c r="PF97" s="154"/>
      <c r="PG97" s="154"/>
      <c r="PH97" s="154"/>
      <c r="PI97" s="154"/>
      <c r="PJ97" s="154"/>
      <c r="PK97" s="154"/>
      <c r="PL97" s="154"/>
      <c r="PM97" s="154"/>
      <c r="PN97" s="154"/>
      <c r="PO97" s="154"/>
      <c r="PP97" s="154"/>
      <c r="PQ97" s="154"/>
      <c r="PR97" s="154"/>
      <c r="PS97" s="154"/>
      <c r="PT97" s="154"/>
      <c r="PU97" s="154"/>
      <c r="PV97" s="154"/>
      <c r="PW97" s="154"/>
      <c r="PX97" s="154"/>
      <c r="PY97" s="154"/>
      <c r="PZ97" s="154"/>
      <c r="QA97" s="154"/>
      <c r="QB97" s="154"/>
      <c r="QC97" s="154"/>
      <c r="QD97" s="154"/>
      <c r="QE97" s="154"/>
      <c r="QF97" s="154"/>
      <c r="QG97" s="154"/>
      <c r="QH97" s="154"/>
      <c r="QI97" s="154"/>
      <c r="QJ97" s="154"/>
      <c r="QK97" s="154"/>
      <c r="QL97" s="154"/>
      <c r="QM97" s="154"/>
      <c r="QN97" s="154"/>
      <c r="QO97" s="154"/>
      <c r="QP97" s="154"/>
      <c r="QQ97" s="154"/>
      <c r="QR97" s="154"/>
      <c r="QS97" s="154"/>
      <c r="QT97" s="154"/>
      <c r="QU97" s="154"/>
      <c r="QV97" s="154"/>
      <c r="QW97" s="154"/>
      <c r="QX97" s="154"/>
      <c r="QY97" s="154"/>
      <c r="QZ97" s="154"/>
      <c r="RA97" s="154"/>
      <c r="RB97" s="154"/>
      <c r="RC97" s="154"/>
      <c r="RD97" s="154"/>
      <c r="RE97" s="154"/>
      <c r="RF97" s="154"/>
      <c r="RG97" s="154"/>
      <c r="RH97" s="154"/>
      <c r="RI97" s="154"/>
      <c r="RJ97" s="154"/>
      <c r="RK97" s="154"/>
      <c r="RL97" s="154"/>
      <c r="RM97" s="154"/>
      <c r="RN97" s="154"/>
      <c r="RO97" s="154"/>
      <c r="RP97" s="154"/>
      <c r="RQ97" s="154"/>
      <c r="RR97" s="154"/>
      <c r="RS97" s="154"/>
      <c r="RT97" s="154"/>
      <c r="RU97" s="154"/>
      <c r="RV97" s="154"/>
      <c r="RW97" s="154"/>
      <c r="RX97" s="154"/>
      <c r="RY97" s="154"/>
      <c r="RZ97" s="154"/>
      <c r="SA97" s="154"/>
      <c r="SB97" s="154"/>
      <c r="SC97" s="154"/>
      <c r="SD97" s="154"/>
      <c r="SE97" s="154"/>
      <c r="SF97" s="154"/>
      <c r="SG97" s="154"/>
      <c r="SH97" s="154"/>
      <c r="SI97" s="154"/>
      <c r="SJ97" s="154"/>
      <c r="SK97" s="154"/>
      <c r="SL97" s="154"/>
      <c r="SM97" s="154"/>
      <c r="SN97" s="154"/>
      <c r="SO97" s="154"/>
      <c r="SP97" s="154"/>
      <c r="SQ97" s="154"/>
      <c r="SR97" s="154"/>
      <c r="SS97" s="154"/>
      <c r="ST97" s="154"/>
      <c r="SU97" s="154"/>
      <c r="SV97" s="154"/>
      <c r="SW97" s="154"/>
      <c r="SX97" s="154"/>
      <c r="SY97" s="154"/>
      <c r="SZ97" s="154"/>
    </row>
    <row r="98" spans="6:520" ht="15" customHeight="1" x14ac:dyDescent="0.35">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153"/>
      <c r="AZ98" s="153"/>
      <c r="BA98" s="153"/>
      <c r="BB98" s="153"/>
      <c r="BC98" s="153"/>
      <c r="BD98" s="153"/>
      <c r="BE98" s="153"/>
      <c r="BF98" s="153"/>
      <c r="BG98" s="153"/>
      <c r="BH98" s="153"/>
      <c r="BI98" s="153"/>
      <c r="BJ98" s="153"/>
      <c r="BK98" s="153"/>
      <c r="BL98" s="153"/>
      <c r="BM98" s="153"/>
      <c r="BN98" s="153"/>
      <c r="BO98" s="153"/>
      <c r="BP98" s="153"/>
      <c r="BQ98" s="153"/>
      <c r="BR98" s="153"/>
      <c r="BS98" s="153"/>
      <c r="BT98" s="153"/>
      <c r="BU98" s="153"/>
      <c r="BV98" s="153"/>
      <c r="BW98" s="153"/>
      <c r="BX98" s="153"/>
      <c r="BY98" s="153"/>
      <c r="BZ98" s="153"/>
      <c r="CA98" s="153"/>
      <c r="CB98" s="153"/>
      <c r="CC98" s="153"/>
      <c r="CD98" s="153"/>
      <c r="CE98" s="153"/>
      <c r="CF98" s="153"/>
      <c r="CG98" s="153"/>
      <c r="CH98" s="153"/>
      <c r="CI98" s="153"/>
      <c r="CJ98" s="153"/>
      <c r="CK98" s="153"/>
      <c r="CL98" s="153"/>
      <c r="CM98" s="153"/>
      <c r="CN98" s="153"/>
      <c r="CO98" s="153"/>
      <c r="CP98" s="153"/>
      <c r="CQ98" s="153"/>
      <c r="CR98" s="153"/>
      <c r="CS98" s="153"/>
      <c r="CT98" s="153"/>
      <c r="CU98" s="153"/>
      <c r="CV98" s="153"/>
      <c r="CW98" s="153"/>
      <c r="CX98" s="153"/>
      <c r="CY98" s="153"/>
      <c r="CZ98" s="153"/>
      <c r="DA98" s="153"/>
      <c r="DB98" s="153"/>
      <c r="DC98" s="154"/>
      <c r="DD98" s="154"/>
      <c r="DE98" s="154"/>
      <c r="DF98" s="154"/>
      <c r="DG98" s="154"/>
      <c r="DH98" s="154"/>
      <c r="DI98" s="154"/>
      <c r="DJ98" s="154"/>
      <c r="DK98" s="154"/>
      <c r="DL98" s="154"/>
      <c r="DM98" s="154"/>
      <c r="DN98" s="154"/>
      <c r="DO98" s="154"/>
      <c r="DP98" s="154"/>
      <c r="DQ98" s="154"/>
      <c r="DR98" s="154"/>
      <c r="DS98" s="154"/>
      <c r="DT98" s="154"/>
      <c r="DU98" s="154"/>
      <c r="DV98" s="154"/>
      <c r="DW98" s="154"/>
      <c r="DX98" s="154"/>
      <c r="DY98" s="154"/>
      <c r="DZ98" s="154"/>
      <c r="EA98" s="154"/>
      <c r="EB98" s="154"/>
      <c r="EC98" s="154"/>
      <c r="ED98" s="154"/>
      <c r="EE98" s="154"/>
      <c r="EF98" s="154"/>
      <c r="EG98" s="154"/>
      <c r="EH98" s="154"/>
      <c r="EI98" s="154"/>
      <c r="EJ98" s="154"/>
      <c r="EK98" s="154"/>
      <c r="EL98" s="154"/>
      <c r="EM98" s="154"/>
      <c r="EN98" s="154"/>
      <c r="EO98" s="154"/>
      <c r="EP98" s="154"/>
      <c r="EQ98" s="154"/>
      <c r="ER98" s="154"/>
      <c r="ES98" s="154"/>
      <c r="ET98" s="154"/>
      <c r="EU98" s="154"/>
      <c r="EV98" s="154"/>
      <c r="EW98" s="154"/>
      <c r="EX98" s="154"/>
      <c r="EY98" s="154"/>
      <c r="EZ98" s="154"/>
      <c r="FA98" s="154"/>
      <c r="FB98" s="154"/>
      <c r="FC98" s="154"/>
      <c r="FD98" s="154"/>
      <c r="FE98" s="154"/>
      <c r="FF98" s="154"/>
      <c r="FG98" s="154"/>
      <c r="FH98" s="154"/>
      <c r="FI98" s="154"/>
      <c r="FJ98" s="154"/>
      <c r="FK98" s="154"/>
      <c r="FL98" s="154"/>
      <c r="FM98" s="154"/>
      <c r="FN98" s="154"/>
      <c r="FO98" s="154"/>
      <c r="FP98" s="154"/>
      <c r="FQ98" s="154"/>
      <c r="FR98" s="154"/>
      <c r="FS98" s="154"/>
      <c r="FT98" s="154"/>
      <c r="FU98" s="154"/>
      <c r="FV98" s="154"/>
      <c r="FW98" s="154"/>
      <c r="FX98" s="154"/>
      <c r="FY98" s="154"/>
      <c r="FZ98" s="154"/>
      <c r="GA98" s="154"/>
      <c r="GB98" s="154"/>
      <c r="GC98" s="154"/>
      <c r="GD98" s="154"/>
      <c r="GE98" s="154"/>
      <c r="GF98" s="154"/>
      <c r="GG98" s="154"/>
      <c r="GH98" s="154"/>
      <c r="GI98" s="154"/>
      <c r="GJ98" s="154"/>
      <c r="GK98" s="154"/>
      <c r="GL98" s="154"/>
      <c r="GM98" s="154"/>
      <c r="GN98" s="154"/>
      <c r="GO98" s="154"/>
      <c r="GP98" s="154"/>
      <c r="GQ98" s="154"/>
      <c r="GR98" s="154"/>
      <c r="GS98" s="154"/>
      <c r="GT98" s="154"/>
      <c r="GU98" s="154"/>
      <c r="GV98" s="154"/>
      <c r="GW98" s="154"/>
      <c r="GX98" s="154"/>
      <c r="GY98" s="154"/>
      <c r="GZ98" s="154"/>
      <c r="HA98" s="154"/>
      <c r="HB98" s="154"/>
      <c r="HC98" s="154"/>
      <c r="HD98" s="154"/>
      <c r="HE98" s="154"/>
      <c r="HF98" s="154"/>
      <c r="HG98" s="154"/>
      <c r="HH98" s="154"/>
      <c r="HI98" s="154"/>
      <c r="HJ98" s="154"/>
      <c r="HK98" s="154"/>
      <c r="HL98" s="154"/>
      <c r="HM98" s="154"/>
      <c r="HN98" s="154"/>
      <c r="HO98" s="154"/>
      <c r="HP98" s="154"/>
      <c r="HQ98" s="154"/>
      <c r="HR98" s="154"/>
      <c r="HS98" s="154"/>
      <c r="HT98" s="154"/>
      <c r="HU98" s="154"/>
      <c r="HV98" s="154"/>
      <c r="HW98" s="154"/>
      <c r="HX98" s="154"/>
      <c r="HY98" s="154"/>
      <c r="HZ98" s="154"/>
      <c r="IA98" s="154"/>
      <c r="IB98" s="154"/>
      <c r="IC98" s="154"/>
      <c r="ID98" s="154"/>
      <c r="IE98" s="154"/>
      <c r="IF98" s="154"/>
      <c r="IG98" s="154"/>
      <c r="IH98" s="154"/>
      <c r="II98" s="154"/>
      <c r="IJ98" s="154"/>
      <c r="IK98" s="154"/>
      <c r="IL98" s="154"/>
      <c r="IM98" s="154"/>
      <c r="IN98" s="154"/>
      <c r="IO98" s="154"/>
      <c r="IP98" s="154"/>
      <c r="IQ98" s="154"/>
      <c r="IR98" s="154"/>
      <c r="IS98" s="154"/>
      <c r="IT98" s="154"/>
      <c r="IU98" s="154"/>
      <c r="IV98" s="154"/>
      <c r="IW98" s="154"/>
      <c r="IX98" s="154"/>
      <c r="IY98" s="154"/>
      <c r="IZ98" s="154"/>
      <c r="JA98" s="154"/>
      <c r="JB98" s="154"/>
      <c r="JC98" s="154"/>
      <c r="JD98" s="154"/>
      <c r="JE98" s="154"/>
      <c r="JF98" s="154"/>
      <c r="JG98" s="154"/>
      <c r="JH98" s="154"/>
      <c r="JI98" s="154"/>
      <c r="JJ98" s="154"/>
      <c r="JK98" s="154"/>
      <c r="JL98" s="154"/>
      <c r="JM98" s="154"/>
      <c r="JN98" s="154"/>
      <c r="JO98" s="154"/>
      <c r="JP98" s="154"/>
      <c r="JQ98" s="154"/>
      <c r="JR98" s="154"/>
      <c r="JS98" s="154"/>
      <c r="JT98" s="154"/>
      <c r="JU98" s="154"/>
      <c r="JV98" s="154"/>
      <c r="JW98" s="154"/>
      <c r="JX98" s="154"/>
      <c r="JY98" s="154"/>
      <c r="JZ98" s="154"/>
      <c r="KA98" s="154"/>
      <c r="KB98" s="154"/>
      <c r="KC98" s="154"/>
      <c r="KD98" s="154"/>
      <c r="KE98" s="154"/>
      <c r="KF98" s="154"/>
      <c r="KG98" s="154"/>
      <c r="KH98" s="154"/>
      <c r="KI98" s="154"/>
      <c r="KJ98" s="154"/>
      <c r="KK98" s="154"/>
      <c r="KL98" s="154"/>
      <c r="KM98" s="154"/>
      <c r="KN98" s="154"/>
      <c r="KO98" s="154"/>
      <c r="KP98" s="154"/>
      <c r="KQ98" s="154"/>
      <c r="KR98" s="154"/>
      <c r="KS98" s="154"/>
      <c r="KT98" s="154"/>
      <c r="KU98" s="154"/>
      <c r="KV98" s="154"/>
      <c r="KW98" s="154"/>
      <c r="KX98" s="154"/>
      <c r="KY98" s="154"/>
      <c r="KZ98" s="154"/>
      <c r="LA98" s="154"/>
      <c r="LB98" s="154"/>
      <c r="LC98" s="154"/>
      <c r="LD98" s="154"/>
      <c r="LE98" s="154"/>
      <c r="LF98" s="154"/>
      <c r="LG98" s="154"/>
      <c r="LH98" s="154"/>
      <c r="LI98" s="154"/>
      <c r="LJ98" s="154"/>
      <c r="LK98" s="154"/>
      <c r="LL98" s="154"/>
      <c r="LM98" s="154"/>
      <c r="LN98" s="154"/>
      <c r="LO98" s="154"/>
      <c r="LP98" s="154"/>
      <c r="LQ98" s="154"/>
      <c r="LR98" s="154"/>
      <c r="LS98" s="154"/>
      <c r="LT98" s="154"/>
      <c r="LU98" s="154"/>
      <c r="LV98" s="154"/>
      <c r="LW98" s="154"/>
      <c r="LX98" s="154"/>
      <c r="LY98" s="154"/>
      <c r="LZ98" s="154"/>
      <c r="MA98" s="154"/>
      <c r="MB98" s="154"/>
      <c r="MC98" s="154"/>
      <c r="MD98" s="154"/>
      <c r="ME98" s="154"/>
      <c r="MF98" s="154"/>
      <c r="MG98" s="154"/>
      <c r="MH98" s="154"/>
      <c r="MI98" s="154"/>
      <c r="MJ98" s="154"/>
      <c r="MK98" s="154"/>
      <c r="ML98" s="154"/>
      <c r="MM98" s="154"/>
      <c r="MN98" s="154"/>
      <c r="MO98" s="154"/>
      <c r="MP98" s="154"/>
      <c r="MQ98" s="154"/>
      <c r="MR98" s="154"/>
      <c r="MS98" s="154"/>
      <c r="MT98" s="154"/>
      <c r="MU98" s="154"/>
      <c r="MV98" s="154"/>
      <c r="MW98" s="154"/>
      <c r="MX98" s="154"/>
      <c r="MY98" s="154"/>
      <c r="MZ98" s="154"/>
      <c r="NA98" s="154"/>
      <c r="NB98" s="154"/>
      <c r="NC98" s="154"/>
      <c r="ND98" s="154"/>
      <c r="NE98" s="154"/>
      <c r="NF98" s="154"/>
      <c r="NG98" s="154"/>
      <c r="NH98" s="154"/>
      <c r="NI98" s="154"/>
      <c r="NJ98" s="154"/>
      <c r="NK98" s="154"/>
      <c r="NL98" s="154"/>
      <c r="NM98" s="154"/>
      <c r="NN98" s="154"/>
      <c r="NO98" s="154"/>
      <c r="NP98" s="154"/>
      <c r="NQ98" s="154"/>
      <c r="NR98" s="154"/>
      <c r="NS98" s="154"/>
      <c r="NT98" s="154"/>
      <c r="NU98" s="154"/>
      <c r="NV98" s="154"/>
      <c r="NW98" s="154"/>
      <c r="NX98" s="154"/>
      <c r="NY98" s="154"/>
      <c r="NZ98" s="154"/>
      <c r="OA98" s="154"/>
      <c r="OB98" s="154"/>
      <c r="OC98" s="154"/>
      <c r="OD98" s="154"/>
      <c r="OE98" s="154"/>
      <c r="OF98" s="154"/>
      <c r="OG98" s="154"/>
      <c r="OH98" s="154"/>
      <c r="OI98" s="154"/>
      <c r="OJ98" s="154"/>
      <c r="OK98" s="154"/>
      <c r="OL98" s="154"/>
      <c r="OM98" s="154"/>
      <c r="ON98" s="154"/>
      <c r="OO98" s="154"/>
      <c r="OP98" s="154"/>
      <c r="OQ98" s="154"/>
      <c r="OR98" s="154"/>
      <c r="OS98" s="154"/>
      <c r="OT98" s="154"/>
      <c r="OU98" s="154"/>
      <c r="OV98" s="154"/>
      <c r="OW98" s="154"/>
      <c r="OX98" s="154"/>
      <c r="OY98" s="154"/>
      <c r="OZ98" s="154"/>
      <c r="PA98" s="154"/>
      <c r="PB98" s="154"/>
      <c r="PC98" s="154"/>
      <c r="PD98" s="154"/>
      <c r="PE98" s="154"/>
      <c r="PF98" s="154"/>
      <c r="PG98" s="154"/>
      <c r="PH98" s="154"/>
      <c r="PI98" s="154"/>
      <c r="PJ98" s="154"/>
      <c r="PK98" s="154"/>
      <c r="PL98" s="154"/>
      <c r="PM98" s="154"/>
      <c r="PN98" s="154"/>
      <c r="PO98" s="154"/>
      <c r="PP98" s="154"/>
      <c r="PQ98" s="154"/>
      <c r="PR98" s="154"/>
      <c r="PS98" s="154"/>
      <c r="PT98" s="154"/>
      <c r="PU98" s="154"/>
      <c r="PV98" s="154"/>
      <c r="PW98" s="154"/>
      <c r="PX98" s="154"/>
      <c r="PY98" s="154"/>
      <c r="PZ98" s="154"/>
      <c r="QA98" s="154"/>
      <c r="QB98" s="154"/>
      <c r="QC98" s="154"/>
      <c r="QD98" s="154"/>
      <c r="QE98" s="154"/>
      <c r="QF98" s="154"/>
      <c r="QG98" s="154"/>
      <c r="QH98" s="154"/>
      <c r="QI98" s="154"/>
      <c r="QJ98" s="154"/>
      <c r="QK98" s="154"/>
      <c r="QL98" s="154"/>
      <c r="QM98" s="154"/>
      <c r="QN98" s="154"/>
      <c r="QO98" s="154"/>
      <c r="QP98" s="154"/>
      <c r="QQ98" s="154"/>
      <c r="QR98" s="154"/>
      <c r="QS98" s="154"/>
      <c r="QT98" s="154"/>
      <c r="QU98" s="154"/>
      <c r="QV98" s="154"/>
      <c r="QW98" s="154"/>
      <c r="QX98" s="154"/>
      <c r="QY98" s="154"/>
      <c r="QZ98" s="154"/>
      <c r="RA98" s="154"/>
      <c r="RB98" s="154"/>
      <c r="RC98" s="154"/>
      <c r="RD98" s="154"/>
      <c r="RE98" s="154"/>
      <c r="RF98" s="154"/>
      <c r="RG98" s="154"/>
      <c r="RH98" s="154"/>
      <c r="RI98" s="154"/>
      <c r="RJ98" s="154"/>
      <c r="RK98" s="154"/>
      <c r="RL98" s="154"/>
      <c r="RM98" s="154"/>
      <c r="RN98" s="154"/>
      <c r="RO98" s="154"/>
      <c r="RP98" s="154"/>
      <c r="RQ98" s="154"/>
      <c r="RR98" s="154"/>
      <c r="RS98" s="154"/>
      <c r="RT98" s="154"/>
      <c r="RU98" s="154"/>
      <c r="RV98" s="154"/>
      <c r="RW98" s="154"/>
      <c r="RX98" s="154"/>
      <c r="RY98" s="154"/>
      <c r="RZ98" s="154"/>
      <c r="SA98" s="154"/>
      <c r="SB98" s="154"/>
      <c r="SC98" s="154"/>
      <c r="SD98" s="154"/>
      <c r="SE98" s="154"/>
      <c r="SF98" s="154"/>
      <c r="SG98" s="154"/>
      <c r="SH98" s="154"/>
      <c r="SI98" s="154"/>
      <c r="SJ98" s="154"/>
      <c r="SK98" s="154"/>
      <c r="SL98" s="154"/>
      <c r="SM98" s="154"/>
      <c r="SN98" s="154"/>
      <c r="SO98" s="154"/>
      <c r="SP98" s="154"/>
      <c r="SQ98" s="154"/>
      <c r="SR98" s="154"/>
      <c r="SS98" s="154"/>
      <c r="ST98" s="154"/>
      <c r="SU98" s="154"/>
      <c r="SV98" s="154"/>
      <c r="SW98" s="154"/>
      <c r="SX98" s="154"/>
      <c r="SY98" s="154"/>
      <c r="SZ98" s="154"/>
    </row>
    <row r="99" spans="6:520" ht="15" customHeight="1" x14ac:dyDescent="0.35">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53"/>
      <c r="AT99" s="153"/>
      <c r="AU99" s="153"/>
      <c r="AV99" s="153"/>
      <c r="AW99" s="153"/>
      <c r="AX99" s="153"/>
      <c r="AY99" s="153"/>
      <c r="AZ99" s="153"/>
      <c r="BA99" s="153"/>
      <c r="BB99" s="153"/>
      <c r="BC99" s="153"/>
      <c r="BD99" s="153"/>
      <c r="BE99" s="153"/>
      <c r="BF99" s="153"/>
      <c r="BG99" s="153"/>
      <c r="BH99" s="153"/>
      <c r="BI99" s="153"/>
      <c r="BJ99" s="153"/>
      <c r="BK99" s="153"/>
      <c r="BL99" s="153"/>
      <c r="BM99" s="153"/>
      <c r="BN99" s="153"/>
      <c r="BO99" s="153"/>
      <c r="BP99" s="153"/>
      <c r="BQ99" s="153"/>
      <c r="BR99" s="153"/>
      <c r="BS99" s="153"/>
      <c r="BT99" s="153"/>
      <c r="BU99" s="153"/>
      <c r="BV99" s="153"/>
      <c r="BW99" s="153"/>
      <c r="BX99" s="153"/>
      <c r="BY99" s="153"/>
      <c r="BZ99" s="153"/>
      <c r="CA99" s="153"/>
      <c r="CB99" s="153"/>
      <c r="CC99" s="153"/>
      <c r="CD99" s="153"/>
      <c r="CE99" s="153"/>
      <c r="CF99" s="153"/>
      <c r="CG99" s="153"/>
      <c r="CH99" s="153"/>
      <c r="CI99" s="153"/>
      <c r="CJ99" s="153"/>
      <c r="CK99" s="153"/>
      <c r="CL99" s="153"/>
      <c r="CM99" s="153"/>
      <c r="CN99" s="153"/>
      <c r="CO99" s="153"/>
      <c r="CP99" s="153"/>
      <c r="CQ99" s="153"/>
      <c r="CR99" s="153"/>
      <c r="CS99" s="153"/>
      <c r="CT99" s="153"/>
      <c r="CU99" s="153"/>
      <c r="CV99" s="153"/>
      <c r="CW99" s="153"/>
      <c r="CX99" s="153"/>
      <c r="CY99" s="153"/>
      <c r="CZ99" s="153"/>
      <c r="DA99" s="153"/>
      <c r="DB99" s="153"/>
      <c r="DC99" s="154"/>
      <c r="DD99" s="154"/>
      <c r="DE99" s="154"/>
      <c r="DF99" s="154"/>
      <c r="DG99" s="154"/>
      <c r="DH99" s="154"/>
      <c r="DI99" s="154"/>
      <c r="DJ99" s="154"/>
      <c r="DK99" s="154"/>
      <c r="DL99" s="154"/>
      <c r="DM99" s="154"/>
      <c r="DN99" s="154"/>
      <c r="DO99" s="154"/>
      <c r="DP99" s="154"/>
      <c r="DQ99" s="154"/>
      <c r="DR99" s="154"/>
      <c r="DS99" s="154"/>
      <c r="DT99" s="154"/>
      <c r="DU99" s="154"/>
      <c r="DV99" s="154"/>
      <c r="DW99" s="154"/>
      <c r="DX99" s="154"/>
      <c r="DY99" s="154"/>
      <c r="DZ99" s="154"/>
      <c r="EA99" s="154"/>
      <c r="EB99" s="154"/>
      <c r="EC99" s="154"/>
      <c r="ED99" s="154"/>
      <c r="EE99" s="154"/>
      <c r="EF99" s="154"/>
      <c r="EG99" s="154"/>
      <c r="EH99" s="154"/>
      <c r="EI99" s="154"/>
      <c r="EJ99" s="154"/>
      <c r="EK99" s="154"/>
      <c r="EL99" s="154"/>
      <c r="EM99" s="154"/>
      <c r="EN99" s="154"/>
      <c r="EO99" s="154"/>
      <c r="EP99" s="154"/>
      <c r="EQ99" s="154"/>
      <c r="ER99" s="154"/>
      <c r="ES99" s="154"/>
      <c r="ET99" s="154"/>
      <c r="EU99" s="154"/>
      <c r="EV99" s="154"/>
      <c r="EW99" s="154"/>
      <c r="EX99" s="154"/>
      <c r="EY99" s="154"/>
      <c r="EZ99" s="154"/>
      <c r="FA99" s="154"/>
      <c r="FB99" s="154"/>
      <c r="FC99" s="154"/>
      <c r="FD99" s="154"/>
      <c r="FE99" s="154"/>
      <c r="FF99" s="154"/>
      <c r="FG99" s="154"/>
      <c r="FH99" s="154"/>
      <c r="FI99" s="154"/>
      <c r="FJ99" s="154"/>
      <c r="FK99" s="154"/>
      <c r="FL99" s="154"/>
      <c r="FM99" s="154"/>
      <c r="FN99" s="154"/>
      <c r="FO99" s="154"/>
      <c r="FP99" s="154"/>
      <c r="FQ99" s="154"/>
      <c r="FR99" s="154"/>
      <c r="FS99" s="154"/>
      <c r="FT99" s="154"/>
      <c r="FU99" s="154"/>
      <c r="FV99" s="154"/>
      <c r="FW99" s="154"/>
      <c r="FX99" s="154"/>
      <c r="FY99" s="154"/>
      <c r="FZ99" s="154"/>
      <c r="GA99" s="154"/>
      <c r="GB99" s="154"/>
      <c r="GC99" s="154"/>
      <c r="GD99" s="154"/>
      <c r="GE99" s="154"/>
      <c r="GF99" s="154"/>
      <c r="GG99" s="154"/>
      <c r="GH99" s="154"/>
      <c r="GI99" s="154"/>
      <c r="GJ99" s="154"/>
      <c r="GK99" s="154"/>
      <c r="GL99" s="154"/>
      <c r="GM99" s="154"/>
      <c r="GN99" s="154"/>
      <c r="GO99" s="154"/>
      <c r="GP99" s="154"/>
      <c r="GQ99" s="154"/>
      <c r="GR99" s="154"/>
      <c r="GS99" s="154"/>
      <c r="GT99" s="154"/>
      <c r="GU99" s="154"/>
      <c r="GV99" s="154"/>
      <c r="GW99" s="154"/>
      <c r="GX99" s="154"/>
      <c r="GY99" s="154"/>
      <c r="GZ99" s="154"/>
      <c r="HA99" s="154"/>
      <c r="HB99" s="154"/>
      <c r="HC99" s="154"/>
      <c r="HD99" s="154"/>
      <c r="HE99" s="154"/>
      <c r="HF99" s="154"/>
      <c r="HG99" s="154"/>
      <c r="HH99" s="154"/>
      <c r="HI99" s="154"/>
      <c r="HJ99" s="154"/>
      <c r="HK99" s="154"/>
      <c r="HL99" s="154"/>
      <c r="HM99" s="154"/>
      <c r="HN99" s="154"/>
      <c r="HO99" s="154"/>
      <c r="HP99" s="154"/>
      <c r="HQ99" s="154"/>
      <c r="HR99" s="154"/>
      <c r="HS99" s="154"/>
      <c r="HT99" s="154"/>
      <c r="HU99" s="154"/>
      <c r="HV99" s="154"/>
      <c r="HW99" s="154"/>
      <c r="HX99" s="154"/>
      <c r="HY99" s="154"/>
      <c r="HZ99" s="154"/>
      <c r="IA99" s="154"/>
      <c r="IB99" s="154"/>
      <c r="IC99" s="154"/>
      <c r="ID99" s="154"/>
      <c r="IE99" s="154"/>
      <c r="IF99" s="154"/>
      <c r="IG99" s="154"/>
      <c r="IH99" s="154"/>
      <c r="II99" s="154"/>
      <c r="IJ99" s="154"/>
      <c r="IK99" s="154"/>
      <c r="IL99" s="154"/>
      <c r="IM99" s="154"/>
      <c r="IN99" s="154"/>
      <c r="IO99" s="154"/>
      <c r="IP99" s="154"/>
      <c r="IQ99" s="154"/>
      <c r="IR99" s="154"/>
      <c r="IS99" s="154"/>
      <c r="IT99" s="154"/>
      <c r="IU99" s="154"/>
      <c r="IV99" s="154"/>
      <c r="IW99" s="154"/>
      <c r="IX99" s="154"/>
      <c r="IY99" s="154"/>
      <c r="IZ99" s="154"/>
      <c r="JA99" s="154"/>
      <c r="JB99" s="154"/>
      <c r="JC99" s="154"/>
      <c r="JD99" s="154"/>
      <c r="JE99" s="154"/>
      <c r="JF99" s="154"/>
      <c r="JG99" s="154"/>
      <c r="JH99" s="154"/>
      <c r="JI99" s="154"/>
      <c r="JJ99" s="154"/>
      <c r="JK99" s="154"/>
      <c r="JL99" s="154"/>
      <c r="JM99" s="154"/>
      <c r="JN99" s="154"/>
      <c r="JO99" s="154"/>
      <c r="JP99" s="154"/>
      <c r="JQ99" s="154"/>
      <c r="JR99" s="154"/>
      <c r="JS99" s="154"/>
      <c r="JT99" s="154"/>
      <c r="JU99" s="154"/>
      <c r="JV99" s="154"/>
      <c r="JW99" s="154"/>
      <c r="JX99" s="154"/>
      <c r="JY99" s="154"/>
      <c r="JZ99" s="154"/>
      <c r="KA99" s="154"/>
      <c r="KB99" s="154"/>
      <c r="KC99" s="154"/>
      <c r="KD99" s="154"/>
      <c r="KE99" s="154"/>
      <c r="KF99" s="154"/>
      <c r="KG99" s="154"/>
      <c r="KH99" s="154"/>
      <c r="KI99" s="154"/>
      <c r="KJ99" s="154"/>
      <c r="KK99" s="154"/>
      <c r="KL99" s="154"/>
      <c r="KM99" s="154"/>
      <c r="KN99" s="154"/>
      <c r="KO99" s="154"/>
      <c r="KP99" s="154"/>
      <c r="KQ99" s="154"/>
      <c r="KR99" s="154"/>
      <c r="KS99" s="154"/>
      <c r="KT99" s="154"/>
      <c r="KU99" s="154"/>
      <c r="KV99" s="154"/>
      <c r="KW99" s="154"/>
      <c r="KX99" s="154"/>
      <c r="KY99" s="154"/>
      <c r="KZ99" s="154"/>
      <c r="LA99" s="154"/>
      <c r="LB99" s="154"/>
      <c r="LC99" s="154"/>
      <c r="LD99" s="154"/>
      <c r="LE99" s="154"/>
      <c r="LF99" s="154"/>
      <c r="LG99" s="154"/>
      <c r="LH99" s="154"/>
      <c r="LI99" s="154"/>
      <c r="LJ99" s="154"/>
      <c r="LK99" s="154"/>
      <c r="LL99" s="154"/>
      <c r="LM99" s="154"/>
      <c r="LN99" s="154"/>
      <c r="LO99" s="154"/>
      <c r="LP99" s="154"/>
      <c r="LQ99" s="154"/>
      <c r="LR99" s="154"/>
      <c r="LS99" s="154"/>
      <c r="LT99" s="154"/>
      <c r="LU99" s="154"/>
      <c r="LV99" s="154"/>
      <c r="LW99" s="154"/>
      <c r="LX99" s="154"/>
      <c r="LY99" s="154"/>
      <c r="LZ99" s="154"/>
      <c r="MA99" s="154"/>
      <c r="MB99" s="154"/>
      <c r="MC99" s="154"/>
      <c r="MD99" s="154"/>
      <c r="ME99" s="154"/>
      <c r="MF99" s="154"/>
      <c r="MG99" s="154"/>
      <c r="MH99" s="154"/>
      <c r="MI99" s="154"/>
      <c r="MJ99" s="154"/>
      <c r="MK99" s="154"/>
      <c r="ML99" s="154"/>
      <c r="MM99" s="154"/>
      <c r="MN99" s="154"/>
      <c r="MO99" s="154"/>
      <c r="MP99" s="154"/>
      <c r="MQ99" s="154"/>
      <c r="MR99" s="154"/>
      <c r="MS99" s="154"/>
      <c r="MT99" s="154"/>
      <c r="MU99" s="154"/>
      <c r="MV99" s="154"/>
      <c r="MW99" s="154"/>
      <c r="MX99" s="154"/>
      <c r="MY99" s="154"/>
      <c r="MZ99" s="154"/>
      <c r="NA99" s="154"/>
      <c r="NB99" s="154"/>
      <c r="NC99" s="154"/>
      <c r="ND99" s="154"/>
      <c r="NE99" s="154"/>
      <c r="NF99" s="154"/>
      <c r="NG99" s="154"/>
      <c r="NH99" s="154"/>
      <c r="NI99" s="154"/>
      <c r="NJ99" s="154"/>
      <c r="NK99" s="154"/>
      <c r="NL99" s="154"/>
      <c r="NM99" s="154"/>
      <c r="NN99" s="154"/>
      <c r="NO99" s="154"/>
      <c r="NP99" s="154"/>
      <c r="NQ99" s="154"/>
      <c r="NR99" s="154"/>
      <c r="NS99" s="154"/>
      <c r="NT99" s="154"/>
      <c r="NU99" s="154"/>
      <c r="NV99" s="154"/>
      <c r="NW99" s="154"/>
      <c r="NX99" s="154"/>
      <c r="NY99" s="154"/>
      <c r="NZ99" s="154"/>
      <c r="OA99" s="154"/>
      <c r="OB99" s="154"/>
      <c r="OC99" s="154"/>
      <c r="OD99" s="154"/>
      <c r="OE99" s="154"/>
      <c r="OF99" s="154"/>
      <c r="OG99" s="154"/>
      <c r="OH99" s="154"/>
      <c r="OI99" s="154"/>
      <c r="OJ99" s="154"/>
      <c r="OK99" s="154"/>
      <c r="OL99" s="154"/>
      <c r="OM99" s="154"/>
      <c r="ON99" s="154"/>
      <c r="OO99" s="154"/>
      <c r="OP99" s="154"/>
      <c r="OQ99" s="154"/>
      <c r="OR99" s="154"/>
      <c r="OS99" s="154"/>
      <c r="OT99" s="154"/>
      <c r="OU99" s="154"/>
      <c r="OV99" s="154"/>
      <c r="OW99" s="154"/>
      <c r="OX99" s="154"/>
      <c r="OY99" s="154"/>
      <c r="OZ99" s="154"/>
      <c r="PA99" s="154"/>
      <c r="PB99" s="154"/>
      <c r="PC99" s="154"/>
      <c r="PD99" s="154"/>
      <c r="PE99" s="154"/>
      <c r="PF99" s="154"/>
      <c r="PG99" s="154"/>
      <c r="PH99" s="154"/>
      <c r="PI99" s="154"/>
      <c r="PJ99" s="154"/>
      <c r="PK99" s="154"/>
      <c r="PL99" s="154"/>
      <c r="PM99" s="154"/>
      <c r="PN99" s="154"/>
      <c r="PO99" s="154"/>
      <c r="PP99" s="154"/>
      <c r="PQ99" s="154"/>
      <c r="PR99" s="154"/>
      <c r="PS99" s="154"/>
      <c r="PT99" s="154"/>
      <c r="PU99" s="154"/>
      <c r="PV99" s="154"/>
      <c r="PW99" s="154"/>
      <c r="PX99" s="154"/>
      <c r="PY99" s="154"/>
      <c r="PZ99" s="154"/>
      <c r="QA99" s="154"/>
      <c r="QB99" s="154"/>
      <c r="QC99" s="154"/>
      <c r="QD99" s="154"/>
      <c r="QE99" s="154"/>
      <c r="QF99" s="154"/>
      <c r="QG99" s="154"/>
      <c r="QH99" s="154"/>
      <c r="QI99" s="154"/>
      <c r="QJ99" s="154"/>
      <c r="QK99" s="154"/>
      <c r="QL99" s="154"/>
      <c r="QM99" s="154"/>
      <c r="QN99" s="154"/>
      <c r="QO99" s="154"/>
      <c r="QP99" s="154"/>
      <c r="QQ99" s="154"/>
      <c r="QR99" s="154"/>
      <c r="QS99" s="154"/>
      <c r="QT99" s="154"/>
      <c r="QU99" s="154"/>
      <c r="QV99" s="154"/>
      <c r="QW99" s="154"/>
      <c r="QX99" s="154"/>
      <c r="QY99" s="154"/>
      <c r="QZ99" s="154"/>
      <c r="RA99" s="154"/>
      <c r="RB99" s="154"/>
      <c r="RC99" s="154"/>
      <c r="RD99" s="154"/>
      <c r="RE99" s="154"/>
      <c r="RF99" s="154"/>
      <c r="RG99" s="154"/>
      <c r="RH99" s="154"/>
      <c r="RI99" s="154"/>
      <c r="RJ99" s="154"/>
      <c r="RK99" s="154"/>
      <c r="RL99" s="154"/>
      <c r="RM99" s="154"/>
      <c r="RN99" s="154"/>
      <c r="RO99" s="154"/>
      <c r="RP99" s="154"/>
      <c r="RQ99" s="154"/>
      <c r="RR99" s="154"/>
      <c r="RS99" s="154"/>
      <c r="RT99" s="154"/>
      <c r="RU99" s="154"/>
      <c r="RV99" s="154"/>
      <c r="RW99" s="154"/>
      <c r="RX99" s="154"/>
      <c r="RY99" s="154"/>
      <c r="RZ99" s="154"/>
      <c r="SA99" s="154"/>
      <c r="SB99" s="154"/>
      <c r="SC99" s="154"/>
      <c r="SD99" s="154"/>
      <c r="SE99" s="154"/>
      <c r="SF99" s="154"/>
      <c r="SG99" s="154"/>
      <c r="SH99" s="154"/>
      <c r="SI99" s="154"/>
      <c r="SJ99" s="154"/>
      <c r="SK99" s="154"/>
      <c r="SL99" s="154"/>
      <c r="SM99" s="154"/>
      <c r="SN99" s="154"/>
      <c r="SO99" s="154"/>
      <c r="SP99" s="154"/>
      <c r="SQ99" s="154"/>
      <c r="SR99" s="154"/>
      <c r="SS99" s="154"/>
      <c r="ST99" s="154"/>
      <c r="SU99" s="154"/>
      <c r="SV99" s="154"/>
      <c r="SW99" s="154"/>
      <c r="SX99" s="154"/>
      <c r="SY99" s="154"/>
      <c r="SZ99" s="154"/>
    </row>
    <row r="100" spans="6:520" ht="15" customHeight="1" x14ac:dyDescent="0.35">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3"/>
      <c r="AO100" s="153"/>
      <c r="AP100" s="153"/>
      <c r="AQ100" s="153"/>
      <c r="AR100" s="153"/>
      <c r="AS100" s="153"/>
      <c r="AT100" s="153"/>
      <c r="AU100" s="153"/>
      <c r="AV100" s="153"/>
      <c r="AW100" s="153"/>
      <c r="AX100" s="153"/>
      <c r="AY100" s="153"/>
      <c r="AZ100" s="153"/>
      <c r="BA100" s="153"/>
      <c r="BB100" s="153"/>
      <c r="BC100" s="153"/>
      <c r="BD100" s="153"/>
      <c r="BE100" s="153"/>
      <c r="BF100" s="153"/>
      <c r="BG100" s="153"/>
      <c r="BH100" s="153"/>
      <c r="BI100" s="153"/>
      <c r="BJ100" s="153"/>
      <c r="BK100" s="153"/>
      <c r="BL100" s="153"/>
      <c r="BM100" s="153"/>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c r="CI100" s="153"/>
      <c r="CJ100" s="153"/>
      <c r="CK100" s="153"/>
      <c r="CL100" s="153"/>
      <c r="CM100" s="153"/>
      <c r="CN100" s="153"/>
      <c r="CO100" s="153"/>
      <c r="CP100" s="153"/>
      <c r="CQ100" s="153"/>
      <c r="CR100" s="153"/>
      <c r="CS100" s="153"/>
      <c r="CT100" s="153"/>
      <c r="CU100" s="153"/>
      <c r="CV100" s="153"/>
      <c r="CW100" s="153"/>
      <c r="CX100" s="153"/>
      <c r="CY100" s="153"/>
      <c r="CZ100" s="153"/>
      <c r="DA100" s="153"/>
      <c r="DB100" s="153"/>
      <c r="DC100" s="154"/>
      <c r="DD100" s="154"/>
      <c r="DE100" s="154"/>
      <c r="DF100" s="154"/>
      <c r="DG100" s="154"/>
      <c r="DH100" s="154"/>
      <c r="DI100" s="154"/>
      <c r="DJ100" s="154"/>
      <c r="DK100" s="154"/>
      <c r="DL100" s="154"/>
      <c r="DM100" s="154"/>
      <c r="DN100" s="154"/>
      <c r="DO100" s="154"/>
      <c r="DP100" s="154"/>
      <c r="DQ100" s="154"/>
      <c r="DR100" s="154"/>
      <c r="DS100" s="154"/>
      <c r="DT100" s="154"/>
      <c r="DU100" s="154"/>
      <c r="DV100" s="154"/>
      <c r="DW100" s="154"/>
      <c r="DX100" s="154"/>
      <c r="DY100" s="154"/>
      <c r="DZ100" s="154"/>
      <c r="EA100" s="154"/>
      <c r="EB100" s="154"/>
      <c r="EC100" s="154"/>
      <c r="ED100" s="154"/>
      <c r="EE100" s="154"/>
      <c r="EF100" s="154"/>
      <c r="EG100" s="154"/>
      <c r="EH100" s="154"/>
      <c r="EI100" s="154"/>
      <c r="EJ100" s="154"/>
      <c r="EK100" s="154"/>
      <c r="EL100" s="154"/>
      <c r="EM100" s="154"/>
      <c r="EN100" s="154"/>
      <c r="EO100" s="154"/>
      <c r="EP100" s="154"/>
      <c r="EQ100" s="154"/>
      <c r="ER100" s="154"/>
      <c r="ES100" s="154"/>
      <c r="ET100" s="154"/>
      <c r="EU100" s="154"/>
      <c r="EV100" s="154"/>
      <c r="EW100" s="154"/>
      <c r="EX100" s="154"/>
      <c r="EY100" s="154"/>
      <c r="EZ100" s="154"/>
      <c r="FA100" s="154"/>
      <c r="FB100" s="154"/>
      <c r="FC100" s="154"/>
      <c r="FD100" s="154"/>
      <c r="FE100" s="154"/>
      <c r="FF100" s="154"/>
      <c r="FG100" s="154"/>
      <c r="FH100" s="154"/>
      <c r="FI100" s="154"/>
      <c r="FJ100" s="154"/>
      <c r="FK100" s="154"/>
      <c r="FL100" s="154"/>
      <c r="FM100" s="154"/>
      <c r="FN100" s="154"/>
      <c r="FO100" s="154"/>
      <c r="FP100" s="154"/>
      <c r="FQ100" s="154"/>
      <c r="FR100" s="154"/>
      <c r="FS100" s="154"/>
      <c r="FT100" s="154"/>
      <c r="FU100" s="154"/>
      <c r="FV100" s="154"/>
      <c r="FW100" s="154"/>
      <c r="FX100" s="154"/>
      <c r="FY100" s="154"/>
      <c r="FZ100" s="154"/>
      <c r="GA100" s="154"/>
      <c r="GB100" s="154"/>
      <c r="GC100" s="154"/>
      <c r="GD100" s="154"/>
      <c r="GE100" s="154"/>
      <c r="GF100" s="154"/>
      <c r="GG100" s="154"/>
      <c r="GH100" s="154"/>
      <c r="GI100" s="154"/>
      <c r="GJ100" s="154"/>
      <c r="GK100" s="154"/>
      <c r="GL100" s="154"/>
      <c r="GM100" s="154"/>
      <c r="GN100" s="154"/>
      <c r="GO100" s="154"/>
      <c r="GP100" s="154"/>
      <c r="GQ100" s="154"/>
      <c r="GR100" s="154"/>
      <c r="GS100" s="154"/>
      <c r="GT100" s="154"/>
      <c r="GU100" s="154"/>
      <c r="GV100" s="154"/>
      <c r="GW100" s="154"/>
      <c r="GX100" s="154"/>
      <c r="GY100" s="154"/>
      <c r="GZ100" s="154"/>
      <c r="HA100" s="154"/>
      <c r="HB100" s="154"/>
      <c r="HC100" s="154"/>
      <c r="HD100" s="154"/>
      <c r="HE100" s="154"/>
      <c r="HF100" s="154"/>
      <c r="HG100" s="154"/>
      <c r="HH100" s="154"/>
      <c r="HI100" s="154"/>
      <c r="HJ100" s="154"/>
      <c r="HK100" s="154"/>
      <c r="HL100" s="154"/>
      <c r="HM100" s="154"/>
      <c r="HN100" s="154"/>
      <c r="HO100" s="154"/>
      <c r="HP100" s="154"/>
      <c r="HQ100" s="154"/>
      <c r="HR100" s="154"/>
      <c r="HS100" s="154"/>
      <c r="HT100" s="154"/>
      <c r="HU100" s="154"/>
      <c r="HV100" s="154"/>
      <c r="HW100" s="154"/>
      <c r="HX100" s="154"/>
      <c r="HY100" s="154"/>
      <c r="HZ100" s="154"/>
      <c r="IA100" s="154"/>
      <c r="IB100" s="154"/>
      <c r="IC100" s="154"/>
      <c r="ID100" s="154"/>
      <c r="IE100" s="154"/>
      <c r="IF100" s="154"/>
      <c r="IG100" s="154"/>
      <c r="IH100" s="154"/>
      <c r="II100" s="154"/>
      <c r="IJ100" s="154"/>
      <c r="IK100" s="154"/>
      <c r="IL100" s="154"/>
      <c r="IM100" s="154"/>
      <c r="IN100" s="154"/>
      <c r="IO100" s="154"/>
      <c r="IP100" s="154"/>
      <c r="IQ100" s="154"/>
      <c r="IR100" s="154"/>
      <c r="IS100" s="154"/>
      <c r="IT100" s="154"/>
      <c r="IU100" s="154"/>
      <c r="IV100" s="154"/>
      <c r="IW100" s="154"/>
      <c r="IX100" s="154"/>
      <c r="IY100" s="154"/>
      <c r="IZ100" s="154"/>
      <c r="JA100" s="154"/>
      <c r="JB100" s="154"/>
      <c r="JC100" s="154"/>
      <c r="JD100" s="154"/>
      <c r="JE100" s="154"/>
      <c r="JF100" s="154"/>
      <c r="JG100" s="154"/>
      <c r="JH100" s="154"/>
      <c r="JI100" s="154"/>
      <c r="JJ100" s="154"/>
      <c r="JK100" s="154"/>
      <c r="JL100" s="154"/>
      <c r="JM100" s="154"/>
      <c r="JN100" s="154"/>
      <c r="JO100" s="154"/>
      <c r="JP100" s="154"/>
      <c r="JQ100" s="154"/>
      <c r="JR100" s="154"/>
      <c r="JS100" s="154"/>
      <c r="JT100" s="154"/>
      <c r="JU100" s="154"/>
      <c r="JV100" s="154"/>
      <c r="JW100" s="154"/>
      <c r="JX100" s="154"/>
      <c r="JY100" s="154"/>
      <c r="JZ100" s="154"/>
      <c r="KA100" s="154"/>
      <c r="KB100" s="154"/>
      <c r="KC100" s="154"/>
      <c r="KD100" s="154"/>
      <c r="KE100" s="154"/>
      <c r="KF100" s="154"/>
      <c r="KG100" s="154"/>
      <c r="KH100" s="154"/>
      <c r="KI100" s="154"/>
      <c r="KJ100" s="154"/>
      <c r="KK100" s="154"/>
      <c r="KL100" s="154"/>
      <c r="KM100" s="154"/>
      <c r="KN100" s="154"/>
      <c r="KO100" s="154"/>
      <c r="KP100" s="154"/>
      <c r="KQ100" s="154"/>
      <c r="KR100" s="154"/>
      <c r="KS100" s="154"/>
      <c r="KT100" s="154"/>
      <c r="KU100" s="154"/>
      <c r="KV100" s="154"/>
      <c r="KW100" s="154"/>
      <c r="KX100" s="154"/>
      <c r="KY100" s="154"/>
      <c r="KZ100" s="154"/>
      <c r="LA100" s="154"/>
      <c r="LB100" s="154"/>
      <c r="LC100" s="154"/>
      <c r="LD100" s="154"/>
      <c r="LE100" s="154"/>
      <c r="LF100" s="154"/>
      <c r="LG100" s="154"/>
      <c r="LH100" s="154"/>
      <c r="LI100" s="154"/>
      <c r="LJ100" s="154"/>
      <c r="LK100" s="154"/>
      <c r="LL100" s="154"/>
      <c r="LM100" s="154"/>
      <c r="LN100" s="154"/>
      <c r="LO100" s="154"/>
      <c r="LP100" s="154"/>
      <c r="LQ100" s="154"/>
      <c r="LR100" s="154"/>
      <c r="LS100" s="154"/>
      <c r="LT100" s="154"/>
      <c r="LU100" s="154"/>
      <c r="LV100" s="154"/>
      <c r="LW100" s="154"/>
      <c r="LX100" s="154"/>
      <c r="LY100" s="154"/>
      <c r="LZ100" s="154"/>
      <c r="MA100" s="154"/>
      <c r="MB100" s="154"/>
      <c r="MC100" s="154"/>
      <c r="MD100" s="154"/>
      <c r="ME100" s="154"/>
      <c r="MF100" s="154"/>
      <c r="MG100" s="154"/>
      <c r="MH100" s="154"/>
      <c r="MI100" s="154"/>
      <c r="MJ100" s="154"/>
      <c r="MK100" s="154"/>
      <c r="ML100" s="154"/>
      <c r="MM100" s="154"/>
      <c r="MN100" s="154"/>
      <c r="MO100" s="154"/>
      <c r="MP100" s="154"/>
      <c r="MQ100" s="154"/>
      <c r="MR100" s="154"/>
      <c r="MS100" s="154"/>
      <c r="MT100" s="154"/>
      <c r="MU100" s="154"/>
      <c r="MV100" s="154"/>
      <c r="MW100" s="154"/>
      <c r="MX100" s="154"/>
      <c r="MY100" s="154"/>
      <c r="MZ100" s="154"/>
      <c r="NA100" s="154"/>
      <c r="NB100" s="154"/>
      <c r="NC100" s="154"/>
      <c r="ND100" s="154"/>
      <c r="NE100" s="154"/>
      <c r="NF100" s="154"/>
      <c r="NG100" s="154"/>
      <c r="NH100" s="154"/>
      <c r="NI100" s="154"/>
      <c r="NJ100" s="154"/>
      <c r="NK100" s="154"/>
      <c r="NL100" s="154"/>
      <c r="NM100" s="154"/>
      <c r="NN100" s="154"/>
      <c r="NO100" s="154"/>
      <c r="NP100" s="154"/>
      <c r="NQ100" s="154"/>
      <c r="NR100" s="154"/>
      <c r="NS100" s="154"/>
      <c r="NT100" s="154"/>
      <c r="NU100" s="154"/>
      <c r="NV100" s="154"/>
      <c r="NW100" s="154"/>
      <c r="NX100" s="154"/>
      <c r="NY100" s="154"/>
      <c r="NZ100" s="154"/>
      <c r="OA100" s="154"/>
      <c r="OB100" s="154"/>
      <c r="OC100" s="154"/>
      <c r="OD100" s="154"/>
      <c r="OE100" s="154"/>
      <c r="OF100" s="154"/>
      <c r="OG100" s="154"/>
      <c r="OH100" s="154"/>
      <c r="OI100" s="154"/>
      <c r="OJ100" s="154"/>
      <c r="OK100" s="154"/>
      <c r="OL100" s="154"/>
      <c r="OM100" s="154"/>
      <c r="ON100" s="154"/>
      <c r="OO100" s="154"/>
      <c r="OP100" s="154"/>
      <c r="OQ100" s="154"/>
      <c r="OR100" s="154"/>
      <c r="OS100" s="154"/>
      <c r="OT100" s="154"/>
      <c r="OU100" s="154"/>
      <c r="OV100" s="154"/>
      <c r="OW100" s="154"/>
      <c r="OX100" s="154"/>
      <c r="OY100" s="154"/>
      <c r="OZ100" s="154"/>
      <c r="PA100" s="154"/>
      <c r="PB100" s="154"/>
      <c r="PC100" s="154"/>
      <c r="PD100" s="154"/>
      <c r="PE100" s="154"/>
      <c r="PF100" s="154"/>
      <c r="PG100" s="154"/>
      <c r="PH100" s="154"/>
      <c r="PI100" s="154"/>
      <c r="PJ100" s="154"/>
      <c r="PK100" s="154"/>
      <c r="PL100" s="154"/>
      <c r="PM100" s="154"/>
      <c r="PN100" s="154"/>
      <c r="PO100" s="154"/>
      <c r="PP100" s="154"/>
      <c r="PQ100" s="154"/>
      <c r="PR100" s="154"/>
      <c r="PS100" s="154"/>
      <c r="PT100" s="154"/>
      <c r="PU100" s="154"/>
      <c r="PV100" s="154"/>
      <c r="PW100" s="154"/>
      <c r="PX100" s="154"/>
      <c r="PY100" s="154"/>
      <c r="PZ100" s="154"/>
      <c r="QA100" s="154"/>
      <c r="QB100" s="154"/>
      <c r="QC100" s="154"/>
      <c r="QD100" s="154"/>
      <c r="QE100" s="154"/>
      <c r="QF100" s="154"/>
      <c r="QG100" s="154"/>
      <c r="QH100" s="154"/>
      <c r="QI100" s="154"/>
      <c r="QJ100" s="154"/>
      <c r="QK100" s="154"/>
      <c r="QL100" s="154"/>
      <c r="QM100" s="154"/>
      <c r="QN100" s="154"/>
      <c r="QO100" s="154"/>
      <c r="QP100" s="154"/>
      <c r="QQ100" s="154"/>
      <c r="QR100" s="154"/>
      <c r="QS100" s="154"/>
      <c r="QT100" s="154"/>
      <c r="QU100" s="154"/>
      <c r="QV100" s="154"/>
      <c r="QW100" s="154"/>
      <c r="QX100" s="154"/>
      <c r="QY100" s="154"/>
      <c r="QZ100" s="154"/>
      <c r="RA100" s="154"/>
      <c r="RB100" s="154"/>
      <c r="RC100" s="154"/>
      <c r="RD100" s="154"/>
      <c r="RE100" s="154"/>
      <c r="RF100" s="154"/>
      <c r="RG100" s="154"/>
      <c r="RH100" s="154"/>
      <c r="RI100" s="154"/>
      <c r="RJ100" s="154"/>
      <c r="RK100" s="154"/>
      <c r="RL100" s="154"/>
      <c r="RM100" s="154"/>
      <c r="RN100" s="154"/>
      <c r="RO100" s="154"/>
      <c r="RP100" s="154"/>
      <c r="RQ100" s="154"/>
      <c r="RR100" s="154"/>
      <c r="RS100" s="154"/>
      <c r="RT100" s="154"/>
      <c r="RU100" s="154"/>
      <c r="RV100" s="154"/>
      <c r="RW100" s="154"/>
      <c r="RX100" s="154"/>
      <c r="RY100" s="154"/>
      <c r="RZ100" s="154"/>
      <c r="SA100" s="154"/>
      <c r="SB100" s="154"/>
      <c r="SC100" s="154"/>
      <c r="SD100" s="154"/>
      <c r="SE100" s="154"/>
      <c r="SF100" s="154"/>
      <c r="SG100" s="154"/>
      <c r="SH100" s="154"/>
      <c r="SI100" s="154"/>
      <c r="SJ100" s="154"/>
      <c r="SK100" s="154"/>
      <c r="SL100" s="154"/>
      <c r="SM100" s="154"/>
      <c r="SN100" s="154"/>
      <c r="SO100" s="154"/>
      <c r="SP100" s="154"/>
      <c r="SQ100" s="154"/>
      <c r="SR100" s="154"/>
      <c r="SS100" s="154"/>
      <c r="ST100" s="154"/>
      <c r="SU100" s="154"/>
      <c r="SV100" s="154"/>
      <c r="SW100" s="154"/>
      <c r="SX100" s="154"/>
      <c r="SY100" s="154"/>
      <c r="SZ100" s="154"/>
    </row>
    <row r="101" spans="6:520" ht="15" customHeight="1" x14ac:dyDescent="0.35">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c r="BI101" s="153"/>
      <c r="BJ101" s="153"/>
      <c r="BK101" s="153"/>
      <c r="BL101" s="153"/>
      <c r="BM101" s="153"/>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c r="CK101" s="153"/>
      <c r="CL101" s="153"/>
      <c r="CM101" s="153"/>
      <c r="CN101" s="153"/>
      <c r="CO101" s="153"/>
      <c r="CP101" s="153"/>
      <c r="CQ101" s="153"/>
      <c r="CR101" s="153"/>
      <c r="CS101" s="153"/>
      <c r="CT101" s="153"/>
      <c r="CU101" s="153"/>
      <c r="CV101" s="153"/>
      <c r="CW101" s="153"/>
      <c r="CX101" s="153"/>
      <c r="CY101" s="153"/>
      <c r="CZ101" s="153"/>
      <c r="DA101" s="153"/>
      <c r="DB101" s="153"/>
      <c r="DC101" s="154"/>
      <c r="DD101" s="154"/>
      <c r="DE101" s="154"/>
      <c r="DF101" s="154"/>
      <c r="DG101" s="154"/>
      <c r="DH101" s="154"/>
      <c r="DI101" s="154"/>
      <c r="DJ101" s="154"/>
      <c r="DK101" s="154"/>
      <c r="DL101" s="154"/>
      <c r="DM101" s="154"/>
      <c r="DN101" s="154"/>
      <c r="DO101" s="154"/>
      <c r="DP101" s="154"/>
      <c r="DQ101" s="154"/>
      <c r="DR101" s="154"/>
      <c r="DS101" s="154"/>
      <c r="DT101" s="154"/>
      <c r="DU101" s="154"/>
      <c r="DV101" s="154"/>
      <c r="DW101" s="154"/>
      <c r="DX101" s="154"/>
      <c r="DY101" s="154"/>
      <c r="DZ101" s="154"/>
      <c r="EA101" s="154"/>
      <c r="EB101" s="154"/>
      <c r="EC101" s="154"/>
      <c r="ED101" s="154"/>
      <c r="EE101" s="154"/>
      <c r="EF101" s="154"/>
      <c r="EG101" s="154"/>
      <c r="EH101" s="154"/>
      <c r="EI101" s="154"/>
      <c r="EJ101" s="154"/>
      <c r="EK101" s="154"/>
      <c r="EL101" s="154"/>
      <c r="EM101" s="154"/>
      <c r="EN101" s="154"/>
      <c r="EO101" s="154"/>
      <c r="EP101" s="154"/>
      <c r="EQ101" s="154"/>
      <c r="ER101" s="154"/>
      <c r="ES101" s="154"/>
      <c r="ET101" s="154"/>
      <c r="EU101" s="154"/>
      <c r="EV101" s="154"/>
      <c r="EW101" s="154"/>
      <c r="EX101" s="154"/>
      <c r="EY101" s="154"/>
      <c r="EZ101" s="154"/>
      <c r="FA101" s="154"/>
      <c r="FB101" s="154"/>
      <c r="FC101" s="154"/>
      <c r="FD101" s="154"/>
      <c r="FE101" s="154"/>
      <c r="FF101" s="154"/>
      <c r="FG101" s="154"/>
      <c r="FH101" s="154"/>
      <c r="FI101" s="154"/>
      <c r="FJ101" s="154"/>
      <c r="FK101" s="154"/>
      <c r="FL101" s="154"/>
      <c r="FM101" s="154"/>
      <c r="FN101" s="154"/>
      <c r="FO101" s="154"/>
      <c r="FP101" s="154"/>
      <c r="FQ101" s="154"/>
      <c r="FR101" s="154"/>
      <c r="FS101" s="154"/>
      <c r="FT101" s="154"/>
      <c r="FU101" s="154"/>
      <c r="FV101" s="154"/>
      <c r="FW101" s="154"/>
      <c r="FX101" s="154"/>
      <c r="FY101" s="154"/>
      <c r="FZ101" s="154"/>
      <c r="GA101" s="154"/>
      <c r="GB101" s="154"/>
      <c r="GC101" s="154"/>
      <c r="GD101" s="154"/>
      <c r="GE101" s="154"/>
      <c r="GF101" s="154"/>
      <c r="GG101" s="154"/>
      <c r="GH101" s="154"/>
      <c r="GI101" s="154"/>
      <c r="GJ101" s="154"/>
      <c r="GK101" s="154"/>
      <c r="GL101" s="154"/>
      <c r="GM101" s="154"/>
      <c r="GN101" s="154"/>
      <c r="GO101" s="154"/>
      <c r="GP101" s="154"/>
      <c r="GQ101" s="154"/>
      <c r="GR101" s="154"/>
      <c r="GS101" s="154"/>
      <c r="GT101" s="154"/>
      <c r="GU101" s="154"/>
      <c r="GV101" s="154"/>
      <c r="GW101" s="154"/>
      <c r="GX101" s="154"/>
      <c r="GY101" s="154"/>
      <c r="GZ101" s="154"/>
      <c r="HA101" s="154"/>
      <c r="HB101" s="154"/>
      <c r="HC101" s="154"/>
      <c r="HD101" s="154"/>
      <c r="HE101" s="154"/>
      <c r="HF101" s="154"/>
      <c r="HG101" s="154"/>
      <c r="HH101" s="154"/>
      <c r="HI101" s="154"/>
      <c r="HJ101" s="154"/>
      <c r="HK101" s="154"/>
      <c r="HL101" s="154"/>
      <c r="HM101" s="154"/>
      <c r="HN101" s="154"/>
      <c r="HO101" s="154"/>
      <c r="HP101" s="154"/>
      <c r="HQ101" s="154"/>
      <c r="HR101" s="154"/>
      <c r="HS101" s="154"/>
      <c r="HT101" s="154"/>
      <c r="HU101" s="154"/>
      <c r="HV101" s="154"/>
      <c r="HW101" s="154"/>
      <c r="HX101" s="154"/>
      <c r="HY101" s="154"/>
      <c r="HZ101" s="154"/>
      <c r="IA101" s="154"/>
      <c r="IB101" s="154"/>
      <c r="IC101" s="154"/>
      <c r="ID101" s="154"/>
      <c r="IE101" s="154"/>
      <c r="IF101" s="154"/>
      <c r="IG101" s="154"/>
      <c r="IH101" s="154"/>
      <c r="II101" s="154"/>
      <c r="IJ101" s="154"/>
      <c r="IK101" s="154"/>
      <c r="IL101" s="154"/>
      <c r="IM101" s="154"/>
      <c r="IN101" s="154"/>
      <c r="IO101" s="154"/>
      <c r="IP101" s="154"/>
      <c r="IQ101" s="154"/>
      <c r="IR101" s="154"/>
      <c r="IS101" s="154"/>
      <c r="IT101" s="154"/>
      <c r="IU101" s="154"/>
      <c r="IV101" s="154"/>
      <c r="IW101" s="154"/>
      <c r="IX101" s="154"/>
      <c r="IY101" s="154"/>
      <c r="IZ101" s="154"/>
      <c r="JA101" s="154"/>
      <c r="JB101" s="154"/>
      <c r="JC101" s="154"/>
      <c r="JD101" s="154"/>
      <c r="JE101" s="154"/>
      <c r="JF101" s="154"/>
      <c r="JG101" s="154"/>
      <c r="JH101" s="154"/>
      <c r="JI101" s="154"/>
      <c r="JJ101" s="154"/>
      <c r="JK101" s="154"/>
      <c r="JL101" s="154"/>
      <c r="JM101" s="154"/>
      <c r="JN101" s="154"/>
      <c r="JO101" s="154"/>
      <c r="JP101" s="154"/>
      <c r="JQ101" s="154"/>
      <c r="JR101" s="154"/>
      <c r="JS101" s="154"/>
      <c r="JT101" s="154"/>
      <c r="JU101" s="154"/>
      <c r="JV101" s="154"/>
      <c r="JW101" s="154"/>
      <c r="JX101" s="154"/>
      <c r="JY101" s="154"/>
      <c r="JZ101" s="154"/>
      <c r="KA101" s="154"/>
      <c r="KB101" s="154"/>
      <c r="KC101" s="154"/>
      <c r="KD101" s="154"/>
      <c r="KE101" s="154"/>
      <c r="KF101" s="154"/>
      <c r="KG101" s="154"/>
      <c r="KH101" s="154"/>
      <c r="KI101" s="154"/>
      <c r="KJ101" s="154"/>
      <c r="KK101" s="154"/>
      <c r="KL101" s="154"/>
      <c r="KM101" s="154"/>
      <c r="KN101" s="154"/>
      <c r="KO101" s="154"/>
      <c r="KP101" s="154"/>
      <c r="KQ101" s="154"/>
      <c r="KR101" s="154"/>
      <c r="KS101" s="154"/>
      <c r="KT101" s="154"/>
      <c r="KU101" s="154"/>
      <c r="KV101" s="154"/>
      <c r="KW101" s="154"/>
      <c r="KX101" s="154"/>
      <c r="KY101" s="154"/>
      <c r="KZ101" s="154"/>
      <c r="LA101" s="154"/>
      <c r="LB101" s="154"/>
      <c r="LC101" s="154"/>
      <c r="LD101" s="154"/>
      <c r="LE101" s="154"/>
      <c r="LF101" s="154"/>
      <c r="LG101" s="154"/>
      <c r="LH101" s="154"/>
      <c r="LI101" s="154"/>
      <c r="LJ101" s="154"/>
      <c r="LK101" s="154"/>
      <c r="LL101" s="154"/>
      <c r="LM101" s="154"/>
      <c r="LN101" s="154"/>
      <c r="LO101" s="154"/>
      <c r="LP101" s="154"/>
      <c r="LQ101" s="154"/>
      <c r="LR101" s="154"/>
      <c r="LS101" s="154"/>
      <c r="LT101" s="154"/>
      <c r="LU101" s="154"/>
      <c r="LV101" s="154"/>
      <c r="LW101" s="154"/>
      <c r="LX101" s="154"/>
      <c r="LY101" s="154"/>
      <c r="LZ101" s="154"/>
      <c r="MA101" s="154"/>
      <c r="MB101" s="154"/>
      <c r="MC101" s="154"/>
      <c r="MD101" s="154"/>
      <c r="ME101" s="154"/>
      <c r="MF101" s="154"/>
      <c r="MG101" s="154"/>
      <c r="MH101" s="154"/>
      <c r="MI101" s="154"/>
      <c r="MJ101" s="154"/>
      <c r="MK101" s="154"/>
      <c r="ML101" s="154"/>
      <c r="MM101" s="154"/>
      <c r="MN101" s="154"/>
      <c r="MO101" s="154"/>
      <c r="MP101" s="154"/>
      <c r="MQ101" s="154"/>
      <c r="MR101" s="154"/>
      <c r="MS101" s="154"/>
      <c r="MT101" s="154"/>
      <c r="MU101" s="154"/>
      <c r="MV101" s="154"/>
      <c r="MW101" s="154"/>
      <c r="MX101" s="154"/>
      <c r="MY101" s="154"/>
      <c r="MZ101" s="154"/>
      <c r="NA101" s="154"/>
      <c r="NB101" s="154"/>
      <c r="NC101" s="154"/>
      <c r="ND101" s="154"/>
      <c r="NE101" s="154"/>
      <c r="NF101" s="154"/>
      <c r="NG101" s="154"/>
      <c r="NH101" s="154"/>
      <c r="NI101" s="154"/>
      <c r="NJ101" s="154"/>
      <c r="NK101" s="154"/>
      <c r="NL101" s="154"/>
      <c r="NM101" s="154"/>
      <c r="NN101" s="154"/>
      <c r="NO101" s="154"/>
      <c r="NP101" s="154"/>
      <c r="NQ101" s="154"/>
      <c r="NR101" s="154"/>
      <c r="NS101" s="154"/>
      <c r="NT101" s="154"/>
      <c r="NU101" s="154"/>
      <c r="NV101" s="154"/>
      <c r="NW101" s="154"/>
      <c r="NX101" s="154"/>
      <c r="NY101" s="154"/>
      <c r="NZ101" s="154"/>
      <c r="OA101" s="154"/>
      <c r="OB101" s="154"/>
      <c r="OC101" s="154"/>
      <c r="OD101" s="154"/>
      <c r="OE101" s="154"/>
      <c r="OF101" s="154"/>
      <c r="OG101" s="154"/>
      <c r="OH101" s="154"/>
      <c r="OI101" s="154"/>
      <c r="OJ101" s="154"/>
      <c r="OK101" s="154"/>
      <c r="OL101" s="154"/>
      <c r="OM101" s="154"/>
      <c r="ON101" s="154"/>
      <c r="OO101" s="154"/>
      <c r="OP101" s="154"/>
      <c r="OQ101" s="154"/>
      <c r="OR101" s="154"/>
      <c r="OS101" s="154"/>
      <c r="OT101" s="154"/>
      <c r="OU101" s="154"/>
      <c r="OV101" s="154"/>
      <c r="OW101" s="154"/>
      <c r="OX101" s="154"/>
      <c r="OY101" s="154"/>
      <c r="OZ101" s="154"/>
      <c r="PA101" s="154"/>
      <c r="PB101" s="154"/>
      <c r="PC101" s="154"/>
      <c r="PD101" s="154"/>
      <c r="PE101" s="154"/>
      <c r="PF101" s="154"/>
      <c r="PG101" s="154"/>
      <c r="PH101" s="154"/>
      <c r="PI101" s="154"/>
      <c r="PJ101" s="154"/>
      <c r="PK101" s="154"/>
      <c r="PL101" s="154"/>
      <c r="PM101" s="154"/>
      <c r="PN101" s="154"/>
      <c r="PO101" s="154"/>
      <c r="PP101" s="154"/>
      <c r="PQ101" s="154"/>
      <c r="PR101" s="154"/>
      <c r="PS101" s="154"/>
      <c r="PT101" s="154"/>
      <c r="PU101" s="154"/>
      <c r="PV101" s="154"/>
      <c r="PW101" s="154"/>
      <c r="PX101" s="154"/>
      <c r="PY101" s="154"/>
      <c r="PZ101" s="154"/>
      <c r="QA101" s="154"/>
      <c r="QB101" s="154"/>
      <c r="QC101" s="154"/>
      <c r="QD101" s="154"/>
      <c r="QE101" s="154"/>
      <c r="QF101" s="154"/>
      <c r="QG101" s="154"/>
      <c r="QH101" s="154"/>
      <c r="QI101" s="154"/>
      <c r="QJ101" s="154"/>
      <c r="QK101" s="154"/>
      <c r="QL101" s="154"/>
      <c r="QM101" s="154"/>
      <c r="QN101" s="154"/>
      <c r="QO101" s="154"/>
      <c r="QP101" s="154"/>
      <c r="QQ101" s="154"/>
      <c r="QR101" s="154"/>
      <c r="QS101" s="154"/>
      <c r="QT101" s="154"/>
      <c r="QU101" s="154"/>
      <c r="QV101" s="154"/>
      <c r="QW101" s="154"/>
      <c r="QX101" s="154"/>
      <c r="QY101" s="154"/>
      <c r="QZ101" s="154"/>
      <c r="RA101" s="154"/>
      <c r="RB101" s="154"/>
      <c r="RC101" s="154"/>
      <c r="RD101" s="154"/>
      <c r="RE101" s="154"/>
      <c r="RF101" s="154"/>
      <c r="RG101" s="154"/>
      <c r="RH101" s="154"/>
      <c r="RI101" s="154"/>
      <c r="RJ101" s="154"/>
      <c r="RK101" s="154"/>
      <c r="RL101" s="154"/>
      <c r="RM101" s="154"/>
      <c r="RN101" s="154"/>
      <c r="RO101" s="154"/>
      <c r="RP101" s="154"/>
      <c r="RQ101" s="154"/>
      <c r="RR101" s="154"/>
      <c r="RS101" s="154"/>
      <c r="RT101" s="154"/>
      <c r="RU101" s="154"/>
      <c r="RV101" s="154"/>
      <c r="RW101" s="154"/>
      <c r="RX101" s="154"/>
      <c r="RY101" s="154"/>
      <c r="RZ101" s="154"/>
      <c r="SA101" s="154"/>
      <c r="SB101" s="154"/>
      <c r="SC101" s="154"/>
      <c r="SD101" s="154"/>
      <c r="SE101" s="154"/>
      <c r="SF101" s="154"/>
      <c r="SG101" s="154"/>
      <c r="SH101" s="154"/>
      <c r="SI101" s="154"/>
      <c r="SJ101" s="154"/>
      <c r="SK101" s="154"/>
      <c r="SL101" s="154"/>
      <c r="SM101" s="154"/>
      <c r="SN101" s="154"/>
      <c r="SO101" s="154"/>
      <c r="SP101" s="154"/>
      <c r="SQ101" s="154"/>
      <c r="SR101" s="154"/>
      <c r="SS101" s="154"/>
      <c r="ST101" s="154"/>
      <c r="SU101" s="154"/>
      <c r="SV101" s="154"/>
      <c r="SW101" s="154"/>
      <c r="SX101" s="154"/>
      <c r="SY101" s="154"/>
      <c r="SZ101" s="154"/>
    </row>
  </sheetData>
  <sheetProtection algorithmName="SHA-512" hashValue="WjoBWm/p25ZbtC1fi1fsJm1/9SMyoeA16gqKlt/C0082DFMyZg0Ty6sl+m8517BW/t2dnuqkkr4MNtWHjQB1MA==" saltValue="Bhj+uLpuri1AA0kxBUN5vQ==" spinCount="100000" sheet="1" selectLockedCells="1" selectUnlockedCells="1"/>
  <pageMargins left="0.7" right="0.7" top="0.75" bottom="0.75" header="0.3" footer="0.3"/>
  <pageSetup paperSize="9" orientation="portrait" r:id="rId1"/>
  <ignoredErrors>
    <ignoredError sqref="F46:F52 G55 F54 F15:F17 F12:G13 F11 F35:G44 F33 F21:G22 G18 F20 F34 F23:F31"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850E"/>
    <pageSetUpPr fitToPage="1"/>
  </sheetPr>
  <dimension ref="B1:D64"/>
  <sheetViews>
    <sheetView showGridLines="0" zoomScale="40" zoomScaleNormal="40" workbookViewId="0">
      <selection activeCell="K12" sqref="K12"/>
    </sheetView>
  </sheetViews>
  <sheetFormatPr baseColWidth="10" defaultColWidth="9.1796875" defaultRowHeight="14.5" x14ac:dyDescent="0.35"/>
  <cols>
    <col min="1" max="1" width="9.1796875" style="104"/>
    <col min="2" max="2" width="135.1796875" style="138" customWidth="1"/>
    <col min="3" max="3" width="28.1796875" style="104" customWidth="1"/>
    <col min="4" max="4" width="23.26953125" style="139" customWidth="1"/>
    <col min="5" max="47" width="9.1796875" style="104"/>
    <col min="48" max="48" width="9.26953125" style="104" customWidth="1"/>
    <col min="49" max="16384" width="9.1796875" style="104"/>
  </cols>
  <sheetData>
    <row r="1" spans="2:4" x14ac:dyDescent="0.35">
      <c r="B1" s="104"/>
      <c r="D1" s="106"/>
    </row>
    <row r="2" spans="2:4" x14ac:dyDescent="0.35">
      <c r="B2" s="107"/>
      <c r="D2" s="108"/>
    </row>
    <row r="3" spans="2:4" ht="23" x14ac:dyDescent="0.5">
      <c r="B3" s="109" t="str">
        <f>IF('2.1 Kraftwerk allgemein'!$F$2="f",d_f_i!$B377,IF('2.1 Kraftwerk allgemein'!$F$2="i",d_f_i!$C377,d_f_i!$A377))</f>
        <v>4.1 Auswertungen</v>
      </c>
      <c r="C3" s="110"/>
      <c r="D3" s="111"/>
    </row>
    <row r="4" spans="2:4" ht="23" x14ac:dyDescent="0.5">
      <c r="B4" s="112" t="str">
        <f>IF('2.1 Kraftwerk allgemein'!$F$2="f",d_f_i!$B378,IF('2.1 Kraftwerk allgemein'!$F$2="i",d_f_i!$C378,d_f_i!$A378))</f>
        <v>Kraftwerk</v>
      </c>
      <c r="C4" s="113"/>
      <c r="D4" s="335" t="str">
        <f>IF('2.1 Kraftwerk allgemein'!F4="","",'2.1 Kraftwerk allgemein'!F4)</f>
        <v/>
      </c>
    </row>
    <row r="5" spans="2:4" ht="22.5" x14ac:dyDescent="0.45">
      <c r="B5" s="114"/>
      <c r="C5" s="113"/>
      <c r="D5" s="115"/>
    </row>
    <row r="6" spans="2:4" ht="22.5" x14ac:dyDescent="0.45">
      <c r="B6" s="116" t="str">
        <f>IF('2.1 Kraftwerk allgemein'!$F$2="f",d_f_i!$B379,IF('2.1 Kraftwerk allgemein'!$F$2="i",d_f_i!$C379,d_f_i!$A379))</f>
        <v>Ort</v>
      </c>
      <c r="D6" s="115" t="str">
        <f>IF('2.1 Kraftwerk allgemein'!F5&lt;&gt;"",'2.1 Kraftwerk allgemein'!F5,"n/a")</f>
        <v>n/a</v>
      </c>
    </row>
    <row r="7" spans="2:4" ht="22.5" x14ac:dyDescent="0.45">
      <c r="B7" s="116" t="str">
        <f>IF('2.1 Kraftwerk allgemein'!$F$2="f",d_f_i!$B380,IF('2.1 Kraftwerk allgemein'!$F$2="i",d_f_i!$C380,d_f_i!$A380))</f>
        <v>Kraftwerksname</v>
      </c>
      <c r="D7" s="115" t="str">
        <f>IF('2.1 Kraftwerk allgemein'!F6&lt;&gt;"",'2.1 Kraftwerk allgemein'!F6,"n/a")</f>
        <v>n/a</v>
      </c>
    </row>
    <row r="8" spans="2:4" ht="12.75" customHeight="1" x14ac:dyDescent="0.45">
      <c r="B8" s="114"/>
      <c r="C8" s="113"/>
      <c r="D8" s="117"/>
    </row>
    <row r="9" spans="2:4" s="121" customFormat="1" ht="36" customHeight="1" x14ac:dyDescent="0.35">
      <c r="B9" s="118" t="str">
        <f>IF('2.1 Kraftwerk allgemein'!$F$2="f",d_f_i!$B381,IF('2.1 Kraftwerk allgemein'!$F$2="i",d_f_i!$C381,d_f_i!$A381))</f>
        <v>Technische Angaben</v>
      </c>
      <c r="C9" s="119"/>
      <c r="D9" s="120"/>
    </row>
    <row r="10" spans="2:4" ht="22.5" x14ac:dyDescent="0.45">
      <c r="B10" s="122" t="str">
        <f>IF('2.1 Kraftwerk allgemein'!$F$2="f",d_f_i!$B382,IF('2.1 Kraftwerk allgemein'!$F$2="i",d_f_i!$C382,d_f_i!$A382))</f>
        <v>Installierte DC-Leistung</v>
      </c>
      <c r="C10" s="123">
        <f>'2.1 Kraftwerk allgemein'!F21</f>
        <v>0</v>
      </c>
      <c r="D10" s="124" t="str">
        <f>'2.1 Kraftwerk allgemein'!E21</f>
        <v>[MW]</v>
      </c>
    </row>
    <row r="11" spans="2:4" ht="22.5" x14ac:dyDescent="0.45">
      <c r="B11" s="122" t="str">
        <f>IF('2.1 Kraftwerk allgemein'!$F$2="f",d_f_i!$B383,IF('2.1 Kraftwerk allgemein'!$F$2="i",d_f_i!$C383,d_f_i!$A383))</f>
        <v>Installierte AC-Leistung</v>
      </c>
      <c r="C11" s="123">
        <f>'2.1 Kraftwerk allgemein'!F22</f>
        <v>0</v>
      </c>
      <c r="D11" s="124" t="str">
        <f>'2.1 Kraftwerk allgemein'!E22</f>
        <v>[MVA]</v>
      </c>
    </row>
    <row r="12" spans="2:4" ht="22.5" x14ac:dyDescent="0.45">
      <c r="B12" s="122" t="str">
        <f>IF('2.1 Kraftwerk allgemein'!$F$2="f",d_f_i!$B384,IF('2.1 Kraftwerk allgemein'!$F$2="i",d_f_i!$C384,d_f_i!$A384))</f>
        <v xml:space="preserve">Jahr vollständige Inbetriebnahme </v>
      </c>
      <c r="C12" s="115">
        <f>'2.1 Kraftwerk allgemein'!F16</f>
        <v>2028</v>
      </c>
      <c r="D12" s="124"/>
    </row>
    <row r="13" spans="2:4" ht="36" customHeight="1" x14ac:dyDescent="0.45">
      <c r="B13" s="122" t="str">
        <f>IF('2.1 Kraftwerk allgemein'!$F$2="f",d_f_i!$B385,IF('2.1 Kraftwerk allgemein'!$F$2="i",d_f_i!$C385,d_f_i!$A385))</f>
        <v>Eigenverbrauch</v>
      </c>
      <c r="C13" s="123" t="str">
        <f>'2.1 Kraftwerk allgemein'!F26</f>
        <v>Nein</v>
      </c>
      <c r="D13" s="124"/>
    </row>
    <row r="14" spans="2:4" ht="22.5" x14ac:dyDescent="0.45">
      <c r="B14" s="122" t="str">
        <f>IF('2.1 Kraftwerk allgemein'!$F$2="f",d_f_i!$B386,IF('2.1 Kraftwerk allgemein'!$F$2="i",d_f_i!$C386,d_f_i!$A386))</f>
        <v>Durchschnittlicher Eigenverbrauchsanteil</v>
      </c>
      <c r="C14" s="123" t="str">
        <f>IF(OR(C13="Nein",C13="Non",C13="No"),"-",'2.1 Kraftwerk allgemein'!F33)</f>
        <v>-</v>
      </c>
      <c r="D14" s="124" t="str">
        <f>'2.1 Kraftwerk allgemein'!E33</f>
        <v>[%]</v>
      </c>
    </row>
    <row r="15" spans="2:4" ht="36" customHeight="1" x14ac:dyDescent="0.45">
      <c r="B15" s="122" t="str">
        <f>IF('2.1 Kraftwerk allgemein'!$F$2="f",d_f_i!$B387,IF('2.1 Kraftwerk allgemein'!$F$2="i",d_f_i!$C387,d_f_i!$A387))</f>
        <v>Erwarteter Jahresertrag</v>
      </c>
      <c r="C15" s="123">
        <f>'2.2 Produktion Mtl.'!Q20/1000</f>
        <v>0</v>
      </c>
      <c r="D15" s="124" t="s">
        <v>751</v>
      </c>
    </row>
    <row r="16" spans="2:4" ht="22" customHeight="1" x14ac:dyDescent="0.45">
      <c r="B16" s="122" t="str">
        <f>IF('2.1 Kraftwerk allgemein'!$F$2="f",d_f_i!$B388,IF('2.1 Kraftwerk allgemein'!$F$2="i",d_f_i!$C388,d_f_i!$A388))</f>
        <v>Erwarteter spezifischer Jahreserstrag</v>
      </c>
      <c r="C16" s="123" t="e">
        <f>C15/C10*1000</f>
        <v>#DIV/0!</v>
      </c>
      <c r="D16" s="124" t="s">
        <v>753</v>
      </c>
    </row>
    <row r="17" spans="2:4" ht="22.5" x14ac:dyDescent="0.45">
      <c r="B17" s="122" t="str">
        <f>IF('2.1 Kraftwerk allgemein'!$F$2="f",d_f_i!$B389,IF('2.1 Kraftwerk allgemein'!$F$2="i",d_f_i!$C389,d_f_i!$A389))</f>
        <v>Erwarteter spezifischer Ertrag Winterhalbjahr</v>
      </c>
      <c r="C17" s="123" t="e">
        <f>('2.2 Produktion Mtl.'!Q8+'2.2 Produktion Mtl.'!Q9+'2.2 Produktion Mtl.'!Q10+'2.2 Produktion Mtl.'!Q19+'2.2 Produktion Mtl.'!Q18+'2.2 Produktion Mtl.'!Q17)/C10</f>
        <v>#DIV/0!</v>
      </c>
      <c r="D17" s="124" t="s">
        <v>753</v>
      </c>
    </row>
    <row r="18" spans="2:4" ht="22.5" x14ac:dyDescent="0.45">
      <c r="B18" s="125" t="str">
        <f>IF('2.1 Kraftwerk allgemein'!$F$2="f",d_f_i!$B390,IF('2.1 Kraftwerk allgemein'!$F$2="i",d_f_i!$C390,d_f_i!$A390))</f>
        <v>Winterstromanteil</v>
      </c>
      <c r="C18" s="387" t="e">
        <f>C17/C16</f>
        <v>#DIV/0!</v>
      </c>
      <c r="D18" s="126" t="s">
        <v>2</v>
      </c>
    </row>
    <row r="19" spans="2:4" ht="24" customHeight="1" x14ac:dyDescent="0.45">
      <c r="B19" s="114"/>
      <c r="C19" s="113"/>
      <c r="D19" s="127"/>
    </row>
    <row r="21" spans="2:4" ht="22.5" x14ac:dyDescent="0.45">
      <c r="B21" s="114" t="str">
        <f>IF('2.1 Kraftwerk allgemein'!$F$2="f",d_f_i!$B393,IF('2.1 Kraftwerk allgemein'!$F$2="i",d_f_i!$C393,d_f_i!$A393))</f>
        <v>Anfangsinvestitionen total</v>
      </c>
      <c r="C21" s="128" t="e">
        <f>SUM(C22:C23)</f>
        <v>#DIV/0!</v>
      </c>
      <c r="D21" s="127" t="s">
        <v>126</v>
      </c>
    </row>
    <row r="22" spans="2:4" ht="22.5" x14ac:dyDescent="0.45">
      <c r="B22" s="332" t="str">
        <f>IF('2.1 Kraftwerk allgemein'!$F$2="f",d_f_i!$B391,IF('2.1 Kraftwerk allgemein'!$F$2="i",d_f_i!$C391,d_f_i!$A391))</f>
        <v>davon anrechenbar</v>
      </c>
      <c r="C22" s="128" t="e">
        <f>('2.5 CAPEX'!J90)*1000</f>
        <v>#DIV/0!</v>
      </c>
      <c r="D22" s="127" t="s">
        <v>126</v>
      </c>
    </row>
    <row r="23" spans="2:4" ht="22.5" x14ac:dyDescent="0.45">
      <c r="B23" s="332" t="str">
        <f>IF('2.1 Kraftwerk allgemein'!$F$2="f",d_f_i!$B392,IF('2.1 Kraftwerk allgemein'!$F$2="i",d_f_i!$C392,d_f_i!$A392))</f>
        <v>davon nicht anrechenbar</v>
      </c>
      <c r="C23" s="128">
        <f>('2.5 CAPEX'!I90)*1000</f>
        <v>0</v>
      </c>
      <c r="D23" s="127" t="s">
        <v>126</v>
      </c>
    </row>
    <row r="24" spans="2:4" ht="22.5" x14ac:dyDescent="0.45">
      <c r="B24" s="332"/>
      <c r="C24" s="128"/>
      <c r="D24" s="127"/>
    </row>
    <row r="25" spans="2:4" ht="29.25" customHeight="1" x14ac:dyDescent="0.45">
      <c r="B25" s="333" t="str">
        <f>IF('2.1 Kraftwerk allgemein'!$F$2="f",d_f_i!$B394,IF('2.1 Kraftwerk allgemein'!$F$2="i",d_f_i!$C394,d_f_i!$A394))</f>
        <v>Ergebnisse Projektbewertung</v>
      </c>
      <c r="C25" s="128"/>
      <c r="D25" s="127"/>
    </row>
    <row r="26" spans="2:4" ht="22.5" x14ac:dyDescent="0.45">
      <c r="B26" s="114" t="str">
        <f>IF('2.1 Kraftwerk allgemein'!$F$2="f",d_f_i!$B395,IF('2.1 Kraftwerk allgemein'!$F$2="i",d_f_i!$C395,d_f_i!$A395))</f>
        <v>NPV</v>
      </c>
      <c r="C26" s="128">
        <f ca="1">('3.2 Modell'!F46)*1000</f>
        <v>0</v>
      </c>
      <c r="D26" s="127" t="s">
        <v>126</v>
      </c>
    </row>
    <row r="27" spans="2:4" ht="22.5" x14ac:dyDescent="0.45">
      <c r="B27" s="129" t="str">
        <f>IF('2.1 Kraftwerk allgemein'!$F$2="f",d_f_i!$B396,IF('2.1 Kraftwerk allgemein'!$F$2="i",d_f_i!$C396,d_f_i!$A396))</f>
        <v>Ungedeckte Kosten</v>
      </c>
      <c r="C27" s="130">
        <f ca="1">('3.2 Modell'!F51)*1000</f>
        <v>0</v>
      </c>
      <c r="D27" s="131" t="s">
        <v>126</v>
      </c>
    </row>
    <row r="28" spans="2:4" ht="22.5" x14ac:dyDescent="0.45">
      <c r="B28" s="113" t="str">
        <f>IF('2.1 Kraftwerk allgemein'!$F$2="f",d_f_i!$B399,IF('2.1 Kraftwerk allgemein'!$F$2="i",d_f_i!$C399,d_f_i!$A399))</f>
        <v>Anrechenbare Invesititionskosten gemäss Modellrechnung</v>
      </c>
      <c r="C28" s="128">
        <f ca="1">('3.2 Modell'!F53)*1000</f>
        <v>0</v>
      </c>
      <c r="D28" s="127" t="s">
        <v>126</v>
      </c>
    </row>
    <row r="29" spans="2:4" ht="23" x14ac:dyDescent="0.5">
      <c r="B29" s="132" t="str">
        <f>IF('2.1 Kraftwerk allgemein'!$F$2="f",d_f_i!$B397,IF('2.1 Kraftwerk allgemein'!$F$2="i",d_f_i!$C397,d_f_i!$A397))</f>
        <v>Einmalvergütung (EIV)</v>
      </c>
      <c r="C29" s="133">
        <f ca="1">('3.2 Modell'!F55)*1000</f>
        <v>0</v>
      </c>
      <c r="D29" s="134" t="s">
        <v>126</v>
      </c>
    </row>
    <row r="30" spans="2:4" ht="22.5" x14ac:dyDescent="0.45">
      <c r="B30" s="135" t="str">
        <f>IF('2.1 Kraftwerk allgemein'!$F$2="f",d_f_i!$B398,IF('2.1 Kraftwerk allgemein'!$F$2="i",d_f_i!$C398,d_f_i!$A398))</f>
        <v>EIV / anrechenbare Investitionskosten</v>
      </c>
      <c r="C30" s="136" t="e">
        <f ca="1">C29/C28</f>
        <v>#DIV/0!</v>
      </c>
      <c r="D30" s="104"/>
    </row>
    <row r="31" spans="2:4" ht="22.5" x14ac:dyDescent="0.45">
      <c r="B31" s="113"/>
      <c r="C31" s="128"/>
      <c r="D31" s="127"/>
    </row>
    <row r="32" spans="2:4" ht="23" x14ac:dyDescent="0.5">
      <c r="B32" s="137" t="str">
        <f>IF('2.1 Kraftwerk allgemein'!$F$2="f",d_f_i!$B400,IF('2.1 Kraftwerk allgemein'!$F$2="i",d_f_i!$C400,d_f_i!$A400))</f>
        <v>Fördereffizienz pro kWh (über 30 Jahre)</v>
      </c>
      <c r="C32" s="334" t="e">
        <f ca="1">C29*100/(1000*1000*C15)/30</f>
        <v>#DIV/0!</v>
      </c>
      <c r="D32" s="134" t="str">
        <f>IF('2.1 Kraftwerk allgemein'!$F$2="f",d_f_i!$B402,IF('2.1 Kraftwerk allgemein'!$F$2="i",d_f_i!$C402,d_f_i!$A402))</f>
        <v>[Rp./kWh]</v>
      </c>
    </row>
    <row r="33" spans="2:4" ht="23" x14ac:dyDescent="0.5">
      <c r="B33" s="137" t="str">
        <f>IF('2.1 Kraftwerk allgemein'!$F$2="f",d_f_i!$B401,IF('2.1 Kraftwerk allgemein'!$F$2="i",d_f_i!$C401,d_f_i!$A401))</f>
        <v>Fördereffizienz pro kWh Winterstrom (über 30 Jahre)</v>
      </c>
      <c r="C33" s="334" t="e">
        <f ca="1">C29*100/(1000*1000*C15*C18)/30</f>
        <v>#DIV/0!</v>
      </c>
      <c r="D33" s="134" t="str">
        <f>IF('2.1 Kraftwerk allgemein'!$F$2="f",d_f_i!$B402,IF('2.1 Kraftwerk allgemein'!$F$2="i",d_f_i!$C402,d_f_i!$A402))</f>
        <v>[Rp./kWh]</v>
      </c>
    </row>
    <row r="34" spans="2:4" ht="14" x14ac:dyDescent="0.3">
      <c r="B34" s="104"/>
      <c r="D34" s="104"/>
    </row>
    <row r="35" spans="2:4" ht="14" x14ac:dyDescent="0.3">
      <c r="B35" s="104"/>
      <c r="D35" s="104"/>
    </row>
    <row r="36" spans="2:4" ht="14" x14ac:dyDescent="0.3">
      <c r="B36" s="104"/>
      <c r="D36" s="104"/>
    </row>
    <row r="37" spans="2:4" x14ac:dyDescent="0.35">
      <c r="B37" s="104"/>
      <c r="D37" s="106"/>
    </row>
    <row r="38" spans="2:4" ht="22.5" x14ac:dyDescent="0.45">
      <c r="B38" s="113"/>
      <c r="C38" s="128"/>
      <c r="D38" s="127"/>
    </row>
    <row r="39" spans="2:4" x14ac:dyDescent="0.35">
      <c r="B39" s="104"/>
      <c r="D39" s="106"/>
    </row>
    <row r="40" spans="2:4" x14ac:dyDescent="0.35">
      <c r="B40" s="104"/>
      <c r="D40" s="106"/>
    </row>
    <row r="41" spans="2:4" x14ac:dyDescent="0.35">
      <c r="B41" s="104"/>
      <c r="D41" s="106"/>
    </row>
    <row r="42" spans="2:4" x14ac:dyDescent="0.35">
      <c r="B42" s="104"/>
      <c r="D42" s="106"/>
    </row>
    <row r="43" spans="2:4" x14ac:dyDescent="0.35">
      <c r="B43" s="104"/>
      <c r="D43" s="106"/>
    </row>
    <row r="44" spans="2:4" x14ac:dyDescent="0.35">
      <c r="B44" s="104"/>
      <c r="D44" s="106"/>
    </row>
    <row r="45" spans="2:4" x14ac:dyDescent="0.35">
      <c r="B45" s="104"/>
      <c r="D45" s="106"/>
    </row>
    <row r="46" spans="2:4" x14ac:dyDescent="0.35">
      <c r="B46" s="104"/>
      <c r="D46" s="106"/>
    </row>
    <row r="47" spans="2:4" x14ac:dyDescent="0.35">
      <c r="B47" s="104"/>
      <c r="D47" s="106"/>
    </row>
    <row r="48" spans="2:4" x14ac:dyDescent="0.35">
      <c r="B48" s="104"/>
      <c r="D48" s="106"/>
    </row>
    <row r="49" spans="2:4" x14ac:dyDescent="0.35">
      <c r="B49" s="104"/>
      <c r="D49" s="106"/>
    </row>
    <row r="50" spans="2:4" x14ac:dyDescent="0.35">
      <c r="B50" s="104"/>
      <c r="D50" s="106"/>
    </row>
    <row r="51" spans="2:4" x14ac:dyDescent="0.35">
      <c r="B51" s="104"/>
      <c r="D51" s="106"/>
    </row>
    <row r="52" spans="2:4" x14ac:dyDescent="0.35">
      <c r="B52" s="104"/>
      <c r="D52" s="106"/>
    </row>
    <row r="53" spans="2:4" x14ac:dyDescent="0.35">
      <c r="B53" s="104"/>
      <c r="D53" s="106"/>
    </row>
    <row r="54" spans="2:4" x14ac:dyDescent="0.35">
      <c r="B54" s="104"/>
      <c r="D54" s="106"/>
    </row>
    <row r="55" spans="2:4" x14ac:dyDescent="0.35">
      <c r="B55" s="104"/>
      <c r="D55" s="106"/>
    </row>
    <row r="56" spans="2:4" x14ac:dyDescent="0.35">
      <c r="B56" s="104"/>
      <c r="D56" s="106"/>
    </row>
    <row r="57" spans="2:4" x14ac:dyDescent="0.35">
      <c r="B57" s="104"/>
      <c r="D57" s="106"/>
    </row>
    <row r="58" spans="2:4" x14ac:dyDescent="0.35">
      <c r="B58" s="104"/>
      <c r="D58" s="106"/>
    </row>
    <row r="59" spans="2:4" x14ac:dyDescent="0.35">
      <c r="B59" s="104"/>
      <c r="D59" s="106"/>
    </row>
    <row r="60" spans="2:4" x14ac:dyDescent="0.35">
      <c r="B60" s="104"/>
      <c r="D60" s="106"/>
    </row>
    <row r="61" spans="2:4" x14ac:dyDescent="0.35">
      <c r="B61" s="107"/>
      <c r="C61" s="138"/>
      <c r="D61" s="108"/>
    </row>
    <row r="62" spans="2:4" x14ac:dyDescent="0.35">
      <c r="B62" s="107"/>
      <c r="C62" s="138"/>
      <c r="D62" s="108"/>
    </row>
    <row r="63" spans="2:4" x14ac:dyDescent="0.35">
      <c r="B63" s="107"/>
      <c r="C63" s="138"/>
      <c r="D63" s="108"/>
    </row>
    <row r="64" spans="2:4" x14ac:dyDescent="0.35">
      <c r="B64" s="107"/>
      <c r="C64" s="138"/>
      <c r="D64" s="108"/>
    </row>
  </sheetData>
  <sheetProtection algorithmName="SHA-512" hashValue="tCWRvB6Xds2PgNf+YTlTelNyE1jO4UlTVcg6gACXTSbAOLhIOKL01ryYnhfDbfkbbcSXlgNMbhTeruLEz4cDCw==" saltValue="7bMticBabyYuNs+AbbxG/w==" spinCount="100000" sheet="1" selectLockedCells="1" selectUnlockedCells="1"/>
  <pageMargins left="0.70866141732283472" right="0.70866141732283472" top="0.74803149606299213" bottom="0.74803149606299213" header="0.31496062992125984" footer="0.31496062992125984"/>
  <pageSetup paperSize="9" scale="5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
    <tabColor rgb="FF06936C"/>
    <pageSetUpPr fitToPage="1"/>
  </sheetPr>
  <dimension ref="A3:C402"/>
  <sheetViews>
    <sheetView topLeftCell="A370" zoomScale="80" zoomScaleNormal="80" workbookViewId="0">
      <selection activeCell="C116" sqref="C116"/>
    </sheetView>
  </sheetViews>
  <sheetFormatPr baseColWidth="10" defaultColWidth="11.453125" defaultRowHeight="14.5" outlineLevelRow="1" x14ac:dyDescent="0.35"/>
  <cols>
    <col min="1" max="1" width="102.08984375" style="244" customWidth="1"/>
    <col min="2" max="2" width="86.7265625" style="244" customWidth="1"/>
    <col min="3" max="3" width="85.26953125" style="244" customWidth="1"/>
    <col min="4" max="16384" width="11.453125" style="246"/>
  </cols>
  <sheetData>
    <row r="3" spans="1:3" x14ac:dyDescent="0.35">
      <c r="A3" s="244" t="s">
        <v>797</v>
      </c>
      <c r="B3" s="245" t="s">
        <v>428</v>
      </c>
    </row>
    <row r="4" spans="1:3" ht="18" x14ac:dyDescent="0.35">
      <c r="A4" s="247" t="s">
        <v>377</v>
      </c>
      <c r="B4" s="247" t="s">
        <v>379</v>
      </c>
      <c r="C4" s="247" t="s">
        <v>378</v>
      </c>
    </row>
    <row r="5" spans="1:3" ht="18" x14ac:dyDescent="0.35">
      <c r="A5" s="248" t="s">
        <v>116</v>
      </c>
      <c r="B5" s="248" t="s">
        <v>142</v>
      </c>
      <c r="C5" s="248" t="s">
        <v>143</v>
      </c>
    </row>
    <row r="6" spans="1:3" x14ac:dyDescent="0.35">
      <c r="A6" s="249" t="s">
        <v>817</v>
      </c>
      <c r="B6" s="249" t="s">
        <v>818</v>
      </c>
      <c r="C6" s="249" t="s">
        <v>819</v>
      </c>
    </row>
    <row r="7" spans="1:3" x14ac:dyDescent="0.35">
      <c r="A7" s="244" t="s">
        <v>1</v>
      </c>
      <c r="B7" s="244" t="s">
        <v>144</v>
      </c>
      <c r="C7" s="244" t="s">
        <v>145</v>
      </c>
    </row>
    <row r="8" spans="1:3" x14ac:dyDescent="0.35">
      <c r="A8" s="244" t="s">
        <v>113</v>
      </c>
      <c r="B8" s="244" t="s">
        <v>146</v>
      </c>
      <c r="C8" s="244" t="s">
        <v>147</v>
      </c>
    </row>
    <row r="9" spans="1:3" x14ac:dyDescent="0.35">
      <c r="A9" s="244" t="s">
        <v>84</v>
      </c>
      <c r="B9" s="244" t="s">
        <v>148</v>
      </c>
      <c r="C9" s="244" t="s">
        <v>149</v>
      </c>
    </row>
    <row r="10" spans="1:3" x14ac:dyDescent="0.35">
      <c r="A10" s="244" t="s">
        <v>114</v>
      </c>
      <c r="B10" s="244" t="s">
        <v>150</v>
      </c>
      <c r="C10" s="244" t="s">
        <v>151</v>
      </c>
    </row>
    <row r="11" spans="1:3" x14ac:dyDescent="0.35">
      <c r="A11" s="244" t="s">
        <v>47</v>
      </c>
      <c r="B11" s="244" t="s">
        <v>152</v>
      </c>
      <c r="C11" s="244" t="s">
        <v>153</v>
      </c>
    </row>
    <row r="12" spans="1:3" x14ac:dyDescent="0.35">
      <c r="A12" s="244" t="s">
        <v>66</v>
      </c>
      <c r="B12" s="244" t="s">
        <v>154</v>
      </c>
      <c r="C12" s="244" t="s">
        <v>155</v>
      </c>
    </row>
    <row r="13" spans="1:3" x14ac:dyDescent="0.35">
      <c r="A13" s="244" t="s">
        <v>65</v>
      </c>
      <c r="B13" s="244" t="s">
        <v>156</v>
      </c>
      <c r="C13" s="244" t="s">
        <v>157</v>
      </c>
    </row>
    <row r="14" spans="1:3" x14ac:dyDescent="0.35">
      <c r="A14" s="244" t="s">
        <v>108</v>
      </c>
      <c r="B14" s="244" t="s">
        <v>158</v>
      </c>
      <c r="C14" s="244" t="s">
        <v>159</v>
      </c>
    </row>
    <row r="15" spans="1:3" x14ac:dyDescent="0.35">
      <c r="A15" s="244" t="s">
        <v>109</v>
      </c>
      <c r="B15" s="244" t="s">
        <v>160</v>
      </c>
      <c r="C15" s="244" t="s">
        <v>161</v>
      </c>
    </row>
    <row r="16" spans="1:3" x14ac:dyDescent="0.35">
      <c r="A16" s="244" t="s">
        <v>110</v>
      </c>
      <c r="B16" s="244" t="s">
        <v>162</v>
      </c>
      <c r="C16" s="244" t="s">
        <v>163</v>
      </c>
    </row>
    <row r="17" spans="1:3" x14ac:dyDescent="0.35">
      <c r="A17" s="244" t="s">
        <v>111</v>
      </c>
      <c r="B17" s="244" t="s">
        <v>164</v>
      </c>
      <c r="C17" s="244" t="s">
        <v>165</v>
      </c>
    </row>
    <row r="18" spans="1:3" ht="29" x14ac:dyDescent="0.35">
      <c r="A18" s="244" t="s">
        <v>733</v>
      </c>
      <c r="B18" s="244" t="s">
        <v>429</v>
      </c>
      <c r="C18" s="244" t="s">
        <v>430</v>
      </c>
    </row>
    <row r="19" spans="1:3" x14ac:dyDescent="0.35">
      <c r="A19" s="244" t="s">
        <v>64</v>
      </c>
      <c r="B19" s="244" t="s">
        <v>166</v>
      </c>
      <c r="C19" s="244" t="s">
        <v>167</v>
      </c>
    </row>
    <row r="20" spans="1:3" x14ac:dyDescent="0.35">
      <c r="A20" s="244" t="s">
        <v>84</v>
      </c>
      <c r="B20" s="244" t="s">
        <v>148</v>
      </c>
      <c r="C20" s="244" t="s">
        <v>149</v>
      </c>
    </row>
    <row r="21" spans="1:3" x14ac:dyDescent="0.35">
      <c r="A21" s="244" t="s">
        <v>115</v>
      </c>
      <c r="B21" s="244" t="s">
        <v>168</v>
      </c>
      <c r="C21" s="244" t="s">
        <v>169</v>
      </c>
    </row>
    <row r="22" spans="1:3" x14ac:dyDescent="0.35">
      <c r="A22" s="244" t="s">
        <v>130</v>
      </c>
      <c r="B22" s="244" t="s">
        <v>395</v>
      </c>
      <c r="C22" s="244" t="s">
        <v>396</v>
      </c>
    </row>
    <row r="23" spans="1:3" x14ac:dyDescent="0.35">
      <c r="A23" s="249" t="s">
        <v>112</v>
      </c>
      <c r="B23" s="249" t="s">
        <v>398</v>
      </c>
      <c r="C23" s="249" t="s">
        <v>397</v>
      </c>
    </row>
    <row r="24" spans="1:3" x14ac:dyDescent="0.35">
      <c r="A24" s="244" t="s">
        <v>67</v>
      </c>
      <c r="B24" s="244" t="s">
        <v>170</v>
      </c>
      <c r="C24" s="244" t="s">
        <v>171</v>
      </c>
    </row>
    <row r="25" spans="1:3" x14ac:dyDescent="0.35">
      <c r="A25" s="244" t="s">
        <v>31</v>
      </c>
      <c r="B25" s="244" t="s">
        <v>392</v>
      </c>
      <c r="C25" s="244" t="s">
        <v>172</v>
      </c>
    </row>
    <row r="26" spans="1:3" x14ac:dyDescent="0.35">
      <c r="A26" s="244" t="s">
        <v>36</v>
      </c>
      <c r="B26" s="244" t="s">
        <v>173</v>
      </c>
      <c r="C26" s="244" t="s">
        <v>174</v>
      </c>
    </row>
    <row r="27" spans="1:3" ht="29" x14ac:dyDescent="0.35">
      <c r="A27" s="244" t="s">
        <v>594</v>
      </c>
      <c r="B27" s="244" t="s">
        <v>601</v>
      </c>
      <c r="C27" s="244" t="s">
        <v>696</v>
      </c>
    </row>
    <row r="28" spans="1:3" x14ac:dyDescent="0.35">
      <c r="A28" s="244" t="s">
        <v>3</v>
      </c>
      <c r="B28" s="244" t="s">
        <v>393</v>
      </c>
      <c r="C28" s="244" t="s">
        <v>394</v>
      </c>
    </row>
    <row r="29" spans="1:3" x14ac:dyDescent="0.35">
      <c r="A29" s="244" t="s">
        <v>595</v>
      </c>
      <c r="B29" s="244" t="s">
        <v>596</v>
      </c>
      <c r="C29" s="244" t="s">
        <v>602</v>
      </c>
    </row>
    <row r="30" spans="1:3" x14ac:dyDescent="0.35">
      <c r="A30" s="244" t="s">
        <v>98</v>
      </c>
      <c r="B30" s="244" t="s">
        <v>175</v>
      </c>
      <c r="C30" s="244" t="s">
        <v>176</v>
      </c>
    </row>
    <row r="31" spans="1:3" ht="29" x14ac:dyDescent="0.35">
      <c r="A31" s="244" t="s">
        <v>790</v>
      </c>
      <c r="B31" s="244" t="s">
        <v>791</v>
      </c>
      <c r="C31" s="244" t="s">
        <v>792</v>
      </c>
    </row>
    <row r="32" spans="1:3" x14ac:dyDescent="0.35">
      <c r="A32" s="250" t="s">
        <v>60</v>
      </c>
      <c r="B32" s="249" t="s">
        <v>177</v>
      </c>
      <c r="C32" s="249" t="s">
        <v>177</v>
      </c>
    </row>
    <row r="33" spans="1:3" x14ac:dyDescent="0.35">
      <c r="A33" s="244" t="s">
        <v>688</v>
      </c>
      <c r="B33" s="244" t="s">
        <v>689</v>
      </c>
      <c r="C33" s="244" t="s">
        <v>690</v>
      </c>
    </row>
    <row r="34" spans="1:3" x14ac:dyDescent="0.35">
      <c r="A34" s="244" t="s">
        <v>12</v>
      </c>
      <c r="B34" s="244" t="s">
        <v>694</v>
      </c>
      <c r="C34" s="244" t="s">
        <v>178</v>
      </c>
    </row>
    <row r="35" spans="1:3" x14ac:dyDescent="0.35">
      <c r="A35" s="244" t="s">
        <v>598</v>
      </c>
      <c r="B35" s="244" t="s">
        <v>599</v>
      </c>
      <c r="C35" s="244" t="s">
        <v>600</v>
      </c>
    </row>
    <row r="36" spans="1:3" x14ac:dyDescent="0.35">
      <c r="A36" s="244" t="s">
        <v>691</v>
      </c>
      <c r="B36" s="244" t="s">
        <v>692</v>
      </c>
      <c r="C36" s="244" t="s">
        <v>693</v>
      </c>
    </row>
    <row r="37" spans="1:3" x14ac:dyDescent="0.35">
      <c r="A37" s="249" t="s">
        <v>28</v>
      </c>
      <c r="B37" s="249" t="s">
        <v>181</v>
      </c>
      <c r="C37" s="249" t="s">
        <v>182</v>
      </c>
    </row>
    <row r="38" spans="1:3" x14ac:dyDescent="0.35">
      <c r="A38" s="244" t="s">
        <v>27</v>
      </c>
      <c r="B38" s="244" t="s">
        <v>183</v>
      </c>
      <c r="C38" s="244" t="s">
        <v>184</v>
      </c>
    </row>
    <row r="39" spans="1:3" x14ac:dyDescent="0.35">
      <c r="A39" s="244" t="s">
        <v>17</v>
      </c>
      <c r="B39" s="244" t="s">
        <v>185</v>
      </c>
      <c r="C39" s="244" t="s">
        <v>186</v>
      </c>
    </row>
    <row r="40" spans="1:3" x14ac:dyDescent="0.35">
      <c r="A40" s="244" t="s">
        <v>35</v>
      </c>
      <c r="B40" s="244" t="s">
        <v>187</v>
      </c>
      <c r="C40" s="244" t="s">
        <v>431</v>
      </c>
    </row>
    <row r="41" spans="1:3" x14ac:dyDescent="0.35">
      <c r="A41" s="244" t="s">
        <v>64</v>
      </c>
      <c r="B41" s="244" t="s">
        <v>189</v>
      </c>
      <c r="C41" s="244" t="s">
        <v>167</v>
      </c>
    </row>
    <row r="42" spans="1:3" x14ac:dyDescent="0.35">
      <c r="A42" s="244" t="s">
        <v>9</v>
      </c>
      <c r="B42" s="244" t="s">
        <v>190</v>
      </c>
      <c r="C42" s="244" t="s">
        <v>191</v>
      </c>
    </row>
    <row r="43" spans="1:3" x14ac:dyDescent="0.35">
      <c r="A43" s="244" t="s">
        <v>86</v>
      </c>
      <c r="B43" s="244" t="s">
        <v>192</v>
      </c>
      <c r="C43" s="244" t="s">
        <v>436</v>
      </c>
    </row>
    <row r="44" spans="1:3" x14ac:dyDescent="0.35">
      <c r="A44" s="244" t="s">
        <v>87</v>
      </c>
      <c r="B44" s="244" t="s">
        <v>193</v>
      </c>
      <c r="C44" s="244" t="s">
        <v>194</v>
      </c>
    </row>
    <row r="45" spans="1:3" x14ac:dyDescent="0.35">
      <c r="A45" s="249" t="s">
        <v>102</v>
      </c>
      <c r="B45" s="249" t="s">
        <v>195</v>
      </c>
      <c r="C45" s="249" t="s">
        <v>438</v>
      </c>
    </row>
    <row r="46" spans="1:3" x14ac:dyDescent="0.35">
      <c r="A46" s="244" t="s">
        <v>88</v>
      </c>
      <c r="B46" s="244" t="s">
        <v>196</v>
      </c>
      <c r="C46" s="244" t="s">
        <v>197</v>
      </c>
    </row>
    <row r="47" spans="1:3" ht="15" customHeight="1" x14ac:dyDescent="0.35">
      <c r="A47" s="244" t="s">
        <v>470</v>
      </c>
      <c r="B47" s="244" t="s">
        <v>471</v>
      </c>
      <c r="C47" s="244" t="s">
        <v>472</v>
      </c>
    </row>
    <row r="48" spans="1:3" x14ac:dyDescent="0.35">
      <c r="A48" s="244" t="s">
        <v>473</v>
      </c>
      <c r="B48" s="244" t="s">
        <v>474</v>
      </c>
      <c r="C48" s="244" t="s">
        <v>475</v>
      </c>
    </row>
    <row r="49" spans="1:3" x14ac:dyDescent="0.35">
      <c r="A49" s="244" t="s">
        <v>476</v>
      </c>
      <c r="B49" s="244" t="s">
        <v>477</v>
      </c>
      <c r="C49" s="244" t="s">
        <v>478</v>
      </c>
    </row>
    <row r="50" spans="1:3" x14ac:dyDescent="0.35">
      <c r="A50" s="244" t="s">
        <v>479</v>
      </c>
      <c r="B50" s="244" t="s">
        <v>480</v>
      </c>
      <c r="C50" s="244" t="s">
        <v>481</v>
      </c>
    </row>
    <row r="51" spans="1:3" x14ac:dyDescent="0.35">
      <c r="A51" s="244" t="s">
        <v>482</v>
      </c>
      <c r="B51" s="244" t="s">
        <v>483</v>
      </c>
      <c r="C51" s="244" t="s">
        <v>484</v>
      </c>
    </row>
    <row r="52" spans="1:3" x14ac:dyDescent="0.35">
      <c r="A52" s="244" t="s">
        <v>485</v>
      </c>
      <c r="B52" s="244" t="s">
        <v>486</v>
      </c>
      <c r="C52" s="244" t="s">
        <v>487</v>
      </c>
    </row>
    <row r="53" spans="1:3" x14ac:dyDescent="0.35">
      <c r="A53" s="244" t="s">
        <v>488</v>
      </c>
      <c r="B53" s="244" t="s">
        <v>489</v>
      </c>
      <c r="C53" s="244" t="s">
        <v>777</v>
      </c>
    </row>
    <row r="54" spans="1:3" x14ac:dyDescent="0.35">
      <c r="A54" s="244" t="s">
        <v>490</v>
      </c>
      <c r="B54" s="244" t="s">
        <v>491</v>
      </c>
      <c r="C54" s="244" t="s">
        <v>778</v>
      </c>
    </row>
    <row r="55" spans="1:3" x14ac:dyDescent="0.35">
      <c r="A55" s="244" t="s">
        <v>492</v>
      </c>
      <c r="B55" s="244" t="s">
        <v>493</v>
      </c>
      <c r="C55" s="244" t="s">
        <v>494</v>
      </c>
    </row>
    <row r="56" spans="1:3" x14ac:dyDescent="0.35">
      <c r="A56" s="244" t="s">
        <v>495</v>
      </c>
      <c r="B56" s="244" t="s">
        <v>496</v>
      </c>
      <c r="C56" s="244" t="s">
        <v>497</v>
      </c>
    </row>
    <row r="57" spans="1:3" x14ac:dyDescent="0.35">
      <c r="A57" s="244" t="s">
        <v>498</v>
      </c>
      <c r="B57" s="244" t="s">
        <v>499</v>
      </c>
      <c r="C57" s="244" t="s">
        <v>500</v>
      </c>
    </row>
    <row r="58" spans="1:3" x14ac:dyDescent="0.35">
      <c r="A58" s="244" t="s">
        <v>501</v>
      </c>
      <c r="B58" s="244" t="s">
        <v>502</v>
      </c>
      <c r="C58" s="244" t="s">
        <v>503</v>
      </c>
    </row>
    <row r="59" spans="1:3" x14ac:dyDescent="0.35">
      <c r="A59" s="244" t="s">
        <v>504</v>
      </c>
      <c r="B59" s="244" t="s">
        <v>505</v>
      </c>
      <c r="C59" s="244" t="s">
        <v>506</v>
      </c>
    </row>
    <row r="60" spans="1:3" x14ac:dyDescent="0.35">
      <c r="A60" s="244" t="s">
        <v>507</v>
      </c>
      <c r="B60" s="244" t="s">
        <v>508</v>
      </c>
      <c r="C60" s="244" t="s">
        <v>509</v>
      </c>
    </row>
    <row r="61" spans="1:3" x14ac:dyDescent="0.35">
      <c r="A61" s="244" t="s">
        <v>510</v>
      </c>
      <c r="B61" s="244" t="s">
        <v>511</v>
      </c>
      <c r="C61" s="244" t="s">
        <v>512</v>
      </c>
    </row>
    <row r="62" spans="1:3" x14ac:dyDescent="0.35">
      <c r="A62" s="244" t="s">
        <v>513</v>
      </c>
      <c r="B62" s="244" t="s">
        <v>514</v>
      </c>
      <c r="C62" s="244" t="s">
        <v>515</v>
      </c>
    </row>
    <row r="63" spans="1:3" x14ac:dyDescent="0.35">
      <c r="A63" s="244" t="s">
        <v>516</v>
      </c>
      <c r="B63" s="244" t="s">
        <v>517</v>
      </c>
      <c r="C63" s="244" t="s">
        <v>779</v>
      </c>
    </row>
    <row r="64" spans="1:3" x14ac:dyDescent="0.35">
      <c r="A64" s="244" t="s">
        <v>7</v>
      </c>
      <c r="B64" s="244" t="s">
        <v>198</v>
      </c>
      <c r="C64" s="244" t="s">
        <v>200</v>
      </c>
    </row>
    <row r="65" spans="1:3" x14ac:dyDescent="0.35">
      <c r="A65" s="244" t="s">
        <v>89</v>
      </c>
      <c r="B65" s="244" t="s">
        <v>518</v>
      </c>
      <c r="C65" s="244" t="s">
        <v>519</v>
      </c>
    </row>
    <row r="66" spans="1:3" x14ac:dyDescent="0.35">
      <c r="A66" s="244" t="s">
        <v>8</v>
      </c>
      <c r="B66" s="244" t="s">
        <v>520</v>
      </c>
      <c r="C66" s="244" t="s">
        <v>521</v>
      </c>
    </row>
    <row r="67" spans="1:3" x14ac:dyDescent="0.35">
      <c r="A67" s="244" t="s">
        <v>498</v>
      </c>
      <c r="B67" s="244" t="s">
        <v>499</v>
      </c>
      <c r="C67" s="244" t="s">
        <v>500</v>
      </c>
    </row>
    <row r="68" spans="1:3" x14ac:dyDescent="0.35">
      <c r="A68" s="244" t="s">
        <v>522</v>
      </c>
      <c r="B68" s="244" t="s">
        <v>523</v>
      </c>
      <c r="C68" s="244" t="s">
        <v>524</v>
      </c>
    </row>
    <row r="69" spans="1:3" x14ac:dyDescent="0.35">
      <c r="A69" s="244" t="s">
        <v>525</v>
      </c>
      <c r="B69" s="244" t="s">
        <v>526</v>
      </c>
      <c r="C69" s="244" t="s">
        <v>527</v>
      </c>
    </row>
    <row r="70" spans="1:3" x14ac:dyDescent="0.35">
      <c r="A70" s="244" t="s">
        <v>528</v>
      </c>
      <c r="B70" s="244" t="s">
        <v>529</v>
      </c>
      <c r="C70" s="244" t="s">
        <v>530</v>
      </c>
    </row>
    <row r="71" spans="1:3" x14ac:dyDescent="0.35">
      <c r="A71" s="244" t="s">
        <v>531</v>
      </c>
      <c r="B71" s="244" t="s">
        <v>532</v>
      </c>
      <c r="C71" s="244" t="s">
        <v>533</v>
      </c>
    </row>
    <row r="72" spans="1:3" x14ac:dyDescent="0.35">
      <c r="A72" s="244" t="s">
        <v>498</v>
      </c>
      <c r="B72" s="244" t="s">
        <v>499</v>
      </c>
      <c r="C72" s="244" t="s">
        <v>500</v>
      </c>
    </row>
    <row r="73" spans="1:3" x14ac:dyDescent="0.35">
      <c r="A73" s="244" t="s">
        <v>534</v>
      </c>
      <c r="B73" s="244" t="s">
        <v>535</v>
      </c>
      <c r="C73" s="244" t="s">
        <v>536</v>
      </c>
    </row>
    <row r="74" spans="1:3" x14ac:dyDescent="0.35">
      <c r="A74" s="244" t="s">
        <v>550</v>
      </c>
      <c r="B74" s="244" t="s">
        <v>537</v>
      </c>
      <c r="C74" s="244" t="s">
        <v>538</v>
      </c>
    </row>
    <row r="75" spans="1:3" x14ac:dyDescent="0.35">
      <c r="A75" s="244" t="s">
        <v>539</v>
      </c>
      <c r="B75" s="244" t="s">
        <v>540</v>
      </c>
      <c r="C75" s="244" t="s">
        <v>541</v>
      </c>
    </row>
    <row r="76" spans="1:3" x14ac:dyDescent="0.35">
      <c r="A76" s="244" t="s">
        <v>542</v>
      </c>
      <c r="B76" s="244" t="s">
        <v>543</v>
      </c>
      <c r="C76" s="244" t="s">
        <v>544</v>
      </c>
    </row>
    <row r="77" spans="1:3" x14ac:dyDescent="0.35">
      <c r="A77" s="244" t="s">
        <v>545</v>
      </c>
      <c r="B77" s="244" t="s">
        <v>546</v>
      </c>
      <c r="C77" s="244" t="s">
        <v>780</v>
      </c>
    </row>
    <row r="78" spans="1:3" x14ac:dyDescent="0.35">
      <c r="A78" s="244" t="s">
        <v>547</v>
      </c>
      <c r="B78" s="244" t="s">
        <v>548</v>
      </c>
      <c r="C78" s="244" t="s">
        <v>549</v>
      </c>
    </row>
    <row r="79" spans="1:3" x14ac:dyDescent="0.35">
      <c r="A79" s="244" t="s">
        <v>89</v>
      </c>
      <c r="B79" s="244" t="s">
        <v>518</v>
      </c>
      <c r="C79" s="244" t="s">
        <v>519</v>
      </c>
    </row>
    <row r="80" spans="1:3" x14ac:dyDescent="0.35">
      <c r="A80" s="244" t="s">
        <v>551</v>
      </c>
      <c r="B80" s="244" t="s">
        <v>552</v>
      </c>
      <c r="C80" s="244" t="s">
        <v>553</v>
      </c>
    </row>
    <row r="81" spans="1:3" x14ac:dyDescent="0.35">
      <c r="A81" s="244" t="s">
        <v>554</v>
      </c>
      <c r="B81" s="244" t="s">
        <v>555</v>
      </c>
      <c r="C81" s="244" t="s">
        <v>556</v>
      </c>
    </row>
    <row r="82" spans="1:3" x14ac:dyDescent="0.35">
      <c r="A82" s="244" t="s">
        <v>557</v>
      </c>
      <c r="B82" s="244" t="s">
        <v>558</v>
      </c>
      <c r="C82" s="244" t="s">
        <v>559</v>
      </c>
    </row>
    <row r="83" spans="1:3" x14ac:dyDescent="0.35">
      <c r="A83" s="244" t="s">
        <v>560</v>
      </c>
      <c r="B83" s="244" t="s">
        <v>561</v>
      </c>
      <c r="C83" s="244" t="s">
        <v>562</v>
      </c>
    </row>
    <row r="84" spans="1:3" x14ac:dyDescent="0.35">
      <c r="A84" s="244" t="s">
        <v>563</v>
      </c>
      <c r="B84" s="244" t="s">
        <v>564</v>
      </c>
      <c r="C84" s="244" t="s">
        <v>565</v>
      </c>
    </row>
    <row r="85" spans="1:3" x14ac:dyDescent="0.35">
      <c r="A85" s="244" t="s">
        <v>566</v>
      </c>
      <c r="B85" s="244" t="s">
        <v>567</v>
      </c>
      <c r="C85" s="244" t="s">
        <v>568</v>
      </c>
    </row>
    <row r="86" spans="1:3" x14ac:dyDescent="0.35">
      <c r="A86" s="244" t="s">
        <v>569</v>
      </c>
      <c r="B86" s="244" t="s">
        <v>570</v>
      </c>
      <c r="C86" s="244" t="s">
        <v>571</v>
      </c>
    </row>
    <row r="87" spans="1:3" x14ac:dyDescent="0.35">
      <c r="A87" s="244" t="s">
        <v>572</v>
      </c>
      <c r="B87" s="244" t="s">
        <v>573</v>
      </c>
      <c r="C87" s="244" t="s">
        <v>574</v>
      </c>
    </row>
    <row r="88" spans="1:3" x14ac:dyDescent="0.35">
      <c r="A88" s="244" t="s">
        <v>575</v>
      </c>
      <c r="B88" s="244" t="s">
        <v>576</v>
      </c>
      <c r="C88" s="244" t="s">
        <v>577</v>
      </c>
    </row>
    <row r="89" spans="1:3" x14ac:dyDescent="0.35">
      <c r="A89" s="244" t="s">
        <v>90</v>
      </c>
      <c r="B89" s="244" t="s">
        <v>201</v>
      </c>
      <c r="C89" s="244" t="s">
        <v>202</v>
      </c>
    </row>
    <row r="90" spans="1:3" x14ac:dyDescent="0.35">
      <c r="A90" s="244" t="s">
        <v>91</v>
      </c>
      <c r="B90" s="244" t="s">
        <v>203</v>
      </c>
      <c r="C90" s="244" t="s">
        <v>204</v>
      </c>
    </row>
    <row r="91" spans="1:3" x14ac:dyDescent="0.35">
      <c r="A91" s="244" t="s">
        <v>578</v>
      </c>
      <c r="B91" s="244" t="s">
        <v>579</v>
      </c>
      <c r="C91" s="244" t="s">
        <v>580</v>
      </c>
    </row>
    <row r="92" spans="1:3" x14ac:dyDescent="0.35">
      <c r="A92" s="244" t="s">
        <v>581</v>
      </c>
      <c r="B92" s="244" t="s">
        <v>582</v>
      </c>
      <c r="C92" s="244" t="s">
        <v>583</v>
      </c>
    </row>
    <row r="93" spans="1:3" x14ac:dyDescent="0.35">
      <c r="A93" s="244" t="s">
        <v>92</v>
      </c>
      <c r="B93" s="244" t="s">
        <v>205</v>
      </c>
      <c r="C93" s="244" t="s">
        <v>773</v>
      </c>
    </row>
    <row r="94" spans="1:3" x14ac:dyDescent="0.35">
      <c r="A94" s="244" t="s">
        <v>92</v>
      </c>
      <c r="B94" s="244" t="s">
        <v>205</v>
      </c>
      <c r="C94" s="244" t="s">
        <v>773</v>
      </c>
    </row>
    <row r="95" spans="1:3" x14ac:dyDescent="0.35">
      <c r="A95" s="244" t="s">
        <v>584</v>
      </c>
      <c r="B95" s="244" t="s">
        <v>206</v>
      </c>
      <c r="C95" s="244" t="s">
        <v>585</v>
      </c>
    </row>
    <row r="96" spans="1:3" x14ac:dyDescent="0.35">
      <c r="A96" s="249" t="s">
        <v>70</v>
      </c>
      <c r="B96" s="249" t="s">
        <v>207</v>
      </c>
      <c r="C96" s="249" t="s">
        <v>208</v>
      </c>
    </row>
    <row r="97" spans="1:3" ht="18" x14ac:dyDescent="0.35">
      <c r="A97" s="248" t="s">
        <v>117</v>
      </c>
      <c r="B97" s="248" t="s">
        <v>209</v>
      </c>
      <c r="C97" s="248" t="s">
        <v>210</v>
      </c>
    </row>
    <row r="98" spans="1:3" x14ac:dyDescent="0.35">
      <c r="A98" s="244" t="str">
        <f>CONCATENATE("Aktualisierung Q1/",'1.1 Allgemein'!$I$22)</f>
        <v>Aktualisierung Q1/2026</v>
      </c>
      <c r="B98" s="244" t="str">
        <f>CONCATENATE("Actualisation Q1/",'1.1 Allgemein'!$I$22)</f>
        <v>Actualisation Q1/2026</v>
      </c>
      <c r="C98" s="244" t="str">
        <f>CONCATENATE("Aggiornamento Q1/",'1.1 Allgemein'!$I$22)</f>
        <v>Aggiornamento Q1/2026</v>
      </c>
    </row>
    <row r="99" spans="1:3" x14ac:dyDescent="0.35">
      <c r="A99" s="244" t="s">
        <v>132</v>
      </c>
      <c r="B99" s="244" t="s">
        <v>383</v>
      </c>
      <c r="C99" s="244" t="s">
        <v>384</v>
      </c>
    </row>
    <row r="100" spans="1:3" x14ac:dyDescent="0.35">
      <c r="A100" s="244" t="s">
        <v>131</v>
      </c>
      <c r="B100" s="244" t="s">
        <v>385</v>
      </c>
      <c r="C100" s="244" t="s">
        <v>386</v>
      </c>
    </row>
    <row r="101" spans="1:3" x14ac:dyDescent="0.35">
      <c r="A101" s="244" t="s">
        <v>211</v>
      </c>
      <c r="B101" s="244" t="s">
        <v>212</v>
      </c>
      <c r="C101" s="244" t="s">
        <v>213</v>
      </c>
    </row>
    <row r="102" spans="1:3" x14ac:dyDescent="0.35">
      <c r="A102" s="244" t="s">
        <v>214</v>
      </c>
      <c r="B102" s="244" t="s">
        <v>215</v>
      </c>
      <c r="C102" s="244" t="s">
        <v>216</v>
      </c>
    </row>
    <row r="103" spans="1:3" x14ac:dyDescent="0.35">
      <c r="A103" s="244" t="s">
        <v>217</v>
      </c>
      <c r="B103" s="244" t="s">
        <v>218</v>
      </c>
      <c r="C103" s="244" t="s">
        <v>219</v>
      </c>
    </row>
    <row r="104" spans="1:3" x14ac:dyDescent="0.35">
      <c r="A104" s="244" t="str">
        <f>CONCATENATE("Reale Preise bezogen auf das Basisjahr NPV (",'1.1 Allgemein'!$I$22," )")</f>
        <v>Reale Preise bezogen auf das Basisjahr NPV (2026 )</v>
      </c>
      <c r="B104" s="244" t="str">
        <f>CONCATENATE("Prix réels par rapport à la VAN de l'année de base (",'1.1 Allgemein'!$I$22," )")</f>
        <v>Prix réels par rapport à la VAN de l'année de base (2026 )</v>
      </c>
      <c r="C104" s="244" t="str">
        <f>CONCATENATE("Prezzi reali rispetto all'anno base NPV (",'1.1 Allgemein'!$I$22," )")</f>
        <v>Prezzi reali rispetto all'anno base NPV (2026 )</v>
      </c>
    </row>
    <row r="105" spans="1:3" x14ac:dyDescent="0.35">
      <c r="A105" s="244" t="s">
        <v>6</v>
      </c>
      <c r="B105" s="244" t="s">
        <v>387</v>
      </c>
      <c r="C105" s="244" t="s">
        <v>388</v>
      </c>
    </row>
    <row r="106" spans="1:3" x14ac:dyDescent="0.35">
      <c r="A106" s="244" t="str">
        <f>A101</f>
        <v>Monat12</v>
      </c>
      <c r="B106" s="244" t="str">
        <f t="shared" ref="B106:C106" si="0">B101</f>
        <v>Mois12</v>
      </c>
      <c r="C106" s="244" t="str">
        <f t="shared" si="0"/>
        <v>Mese12</v>
      </c>
    </row>
    <row r="107" spans="1:3" ht="72.5" x14ac:dyDescent="0.35">
      <c r="A107" s="379" t="s">
        <v>593</v>
      </c>
      <c r="B107" s="244" t="s">
        <v>686</v>
      </c>
      <c r="C107" s="244" t="s">
        <v>687</v>
      </c>
    </row>
    <row r="108" spans="1:3" ht="18" x14ac:dyDescent="0.35">
      <c r="A108" s="370" t="s">
        <v>118</v>
      </c>
      <c r="B108" s="370" t="s">
        <v>220</v>
      </c>
      <c r="C108" s="370" t="s">
        <v>447</v>
      </c>
    </row>
    <row r="109" spans="1:3" x14ac:dyDescent="0.35">
      <c r="A109" s="244" t="s">
        <v>59</v>
      </c>
      <c r="B109" s="244" t="s">
        <v>199</v>
      </c>
      <c r="C109" s="244" t="s">
        <v>221</v>
      </c>
    </row>
    <row r="110" spans="1:3" x14ac:dyDescent="0.35">
      <c r="A110" s="244" t="s">
        <v>10</v>
      </c>
      <c r="B110" s="244" t="s">
        <v>222</v>
      </c>
      <c r="C110" s="244" t="s">
        <v>223</v>
      </c>
    </row>
    <row r="111" spans="1:3" x14ac:dyDescent="0.35">
      <c r="A111" s="244" t="s">
        <v>33</v>
      </c>
      <c r="B111" s="244" t="s">
        <v>224</v>
      </c>
      <c r="C111" s="244" t="s">
        <v>225</v>
      </c>
    </row>
    <row r="112" spans="1:3" x14ac:dyDescent="0.35">
      <c r="A112" s="244" t="s">
        <v>32</v>
      </c>
      <c r="B112" s="244" t="s">
        <v>226</v>
      </c>
      <c r="C112" s="244" t="s">
        <v>227</v>
      </c>
    </row>
    <row r="113" spans="1:3" x14ac:dyDescent="0.35">
      <c r="A113" s="249" t="s">
        <v>63</v>
      </c>
      <c r="B113" s="249" t="s">
        <v>228</v>
      </c>
      <c r="C113" s="249" t="s">
        <v>228</v>
      </c>
    </row>
    <row r="114" spans="1:3" x14ac:dyDescent="0.35">
      <c r="A114" s="244" t="s">
        <v>34</v>
      </c>
      <c r="B114" s="244" t="s">
        <v>229</v>
      </c>
      <c r="C114" s="244" t="s">
        <v>230</v>
      </c>
    </row>
    <row r="115" spans="1:3" x14ac:dyDescent="0.35">
      <c r="A115" s="244" t="s">
        <v>48</v>
      </c>
      <c r="B115" s="244" t="s">
        <v>231</v>
      </c>
      <c r="C115" s="244" t="s">
        <v>232</v>
      </c>
    </row>
    <row r="116" spans="1:3" x14ac:dyDescent="0.35">
      <c r="A116" s="244" t="s">
        <v>38</v>
      </c>
      <c r="B116" s="244" t="s">
        <v>233</v>
      </c>
      <c r="C116" s="244" t="s">
        <v>234</v>
      </c>
    </row>
    <row r="117" spans="1:3" x14ac:dyDescent="0.35">
      <c r="A117" s="244" t="s">
        <v>39</v>
      </c>
      <c r="B117" s="244" t="s">
        <v>235</v>
      </c>
      <c r="C117" s="244" t="s">
        <v>236</v>
      </c>
    </row>
    <row r="118" spans="1:3" x14ac:dyDescent="0.35">
      <c r="A118" s="244" t="s">
        <v>40</v>
      </c>
      <c r="B118" s="244" t="s">
        <v>237</v>
      </c>
      <c r="C118" s="244" t="s">
        <v>827</v>
      </c>
    </row>
    <row r="119" spans="1:3" x14ac:dyDescent="0.35">
      <c r="A119" s="249" t="s">
        <v>41</v>
      </c>
      <c r="B119" s="249" t="s">
        <v>238</v>
      </c>
      <c r="C119" s="249" t="s">
        <v>826</v>
      </c>
    </row>
    <row r="120" spans="1:3" x14ac:dyDescent="0.35">
      <c r="A120" s="244" t="s">
        <v>11</v>
      </c>
      <c r="B120" s="244" t="s">
        <v>239</v>
      </c>
      <c r="C120" s="244" t="s">
        <v>240</v>
      </c>
    </row>
    <row r="121" spans="1:3" x14ac:dyDescent="0.35">
      <c r="A121" s="244" t="s">
        <v>73</v>
      </c>
      <c r="B121" s="244" t="s">
        <v>241</v>
      </c>
      <c r="C121" s="244" t="s">
        <v>242</v>
      </c>
    </row>
    <row r="122" spans="1:3" x14ac:dyDescent="0.35">
      <c r="A122" s="244" t="s">
        <v>12</v>
      </c>
      <c r="B122" s="244" t="s">
        <v>243</v>
      </c>
      <c r="C122" s="244" t="s">
        <v>178</v>
      </c>
    </row>
    <row r="123" spans="1:3" x14ac:dyDescent="0.35">
      <c r="A123" s="244" t="s">
        <v>603</v>
      </c>
      <c r="B123" s="244" t="s">
        <v>695</v>
      </c>
      <c r="C123" s="244" t="s">
        <v>697</v>
      </c>
    </row>
    <row r="124" spans="1:3" x14ac:dyDescent="0.35">
      <c r="A124" s="244" t="s">
        <v>823</v>
      </c>
      <c r="B124" s="244" t="s">
        <v>824</v>
      </c>
      <c r="C124" s="244" t="s">
        <v>825</v>
      </c>
    </row>
    <row r="125" spans="1:3" x14ac:dyDescent="0.35">
      <c r="A125" s="244" t="s">
        <v>820</v>
      </c>
      <c r="B125" s="244" t="s">
        <v>821</v>
      </c>
      <c r="C125" s="244" t="s">
        <v>822</v>
      </c>
    </row>
    <row r="126" spans="1:3" ht="3" customHeight="1" x14ac:dyDescent="0.35"/>
    <row r="127" spans="1:3" x14ac:dyDescent="0.35">
      <c r="A127" s="244" t="s">
        <v>604</v>
      </c>
      <c r="B127" s="244" t="s">
        <v>684</v>
      </c>
      <c r="C127" s="244" t="s">
        <v>685</v>
      </c>
    </row>
    <row r="128" spans="1:3" ht="3" customHeight="1" x14ac:dyDescent="0.35"/>
    <row r="129" spans="1:3" ht="3" customHeight="1" x14ac:dyDescent="0.35"/>
    <row r="130" spans="1:3" ht="29" x14ac:dyDescent="0.35">
      <c r="A130" s="244" t="s">
        <v>784</v>
      </c>
      <c r="B130" s="244" t="s">
        <v>785</v>
      </c>
      <c r="C130" s="244" t="s">
        <v>786</v>
      </c>
    </row>
    <row r="131" spans="1:3" x14ac:dyDescent="0.35">
      <c r="A131" s="244" t="s">
        <v>787</v>
      </c>
      <c r="B131" s="244" t="s">
        <v>788</v>
      </c>
      <c r="C131" s="244" t="s">
        <v>789</v>
      </c>
    </row>
    <row r="132" spans="1:3" ht="3" customHeight="1" x14ac:dyDescent="0.35"/>
    <row r="133" spans="1:3" x14ac:dyDescent="0.35">
      <c r="A133" s="244" t="s">
        <v>627</v>
      </c>
      <c r="B133" s="244" t="s">
        <v>631</v>
      </c>
      <c r="C133" s="244" t="s">
        <v>632</v>
      </c>
    </row>
    <row r="134" spans="1:3" x14ac:dyDescent="0.35">
      <c r="A134" s="244" t="s">
        <v>630</v>
      </c>
      <c r="B134" s="244" t="s">
        <v>628</v>
      </c>
      <c r="C134" s="244" t="s">
        <v>629</v>
      </c>
    </row>
    <row r="135" spans="1:3" ht="16.5" customHeight="1" x14ac:dyDescent="0.35">
      <c r="A135" s="244" t="s">
        <v>619</v>
      </c>
      <c r="B135" s="244" t="s">
        <v>619</v>
      </c>
      <c r="C135" s="244" t="s">
        <v>619</v>
      </c>
    </row>
    <row r="136" spans="1:3" ht="15" customHeight="1" x14ac:dyDescent="0.35">
      <c r="A136" s="244" t="s">
        <v>612</v>
      </c>
      <c r="B136" s="244" t="s">
        <v>625</v>
      </c>
      <c r="C136" s="244" t="s">
        <v>626</v>
      </c>
    </row>
    <row r="137" spans="1:3" ht="7.5" customHeight="1" x14ac:dyDescent="0.35"/>
    <row r="138" spans="1:3" x14ac:dyDescent="0.35">
      <c r="A138" s="244" t="s">
        <v>633</v>
      </c>
      <c r="B138" s="244" t="s">
        <v>646</v>
      </c>
      <c r="C138" s="244" t="s">
        <v>647</v>
      </c>
    </row>
    <row r="139" spans="1:3" ht="15" customHeight="1" x14ac:dyDescent="0.35">
      <c r="A139" s="244" t="s">
        <v>634</v>
      </c>
      <c r="B139" s="244" t="s">
        <v>635</v>
      </c>
      <c r="C139" s="244" t="s">
        <v>645</v>
      </c>
    </row>
    <row r="140" spans="1:3" ht="6" customHeight="1" x14ac:dyDescent="0.35"/>
    <row r="141" spans="1:3" x14ac:dyDescent="0.35">
      <c r="A141" s="244" t="s">
        <v>704</v>
      </c>
      <c r="B141" s="244" t="s">
        <v>705</v>
      </c>
      <c r="C141" s="244" t="s">
        <v>706</v>
      </c>
    </row>
    <row r="142" spans="1:3" x14ac:dyDescent="0.35">
      <c r="A142" s="244" t="s">
        <v>703</v>
      </c>
      <c r="B142" s="244" t="s">
        <v>763</v>
      </c>
      <c r="C142" s="244" t="s">
        <v>702</v>
      </c>
    </row>
    <row r="143" spans="1:3" ht="29" x14ac:dyDescent="0.35">
      <c r="A143" s="244" t="s">
        <v>713</v>
      </c>
      <c r="B143" s="244" t="s">
        <v>717</v>
      </c>
      <c r="C143" s="244" t="s">
        <v>718</v>
      </c>
    </row>
    <row r="144" spans="1:3" x14ac:dyDescent="0.35">
      <c r="A144" s="244" t="s">
        <v>708</v>
      </c>
      <c r="B144" s="244" t="s">
        <v>707</v>
      </c>
      <c r="C144" s="244" t="s">
        <v>709</v>
      </c>
    </row>
    <row r="145" spans="1:3" x14ac:dyDescent="0.35">
      <c r="A145" s="244" t="s">
        <v>805</v>
      </c>
      <c r="B145" s="244" t="s">
        <v>806</v>
      </c>
      <c r="C145" s="244" t="s">
        <v>807</v>
      </c>
    </row>
    <row r="146" spans="1:3" x14ac:dyDescent="0.35">
      <c r="A146" s="244" t="s">
        <v>808</v>
      </c>
      <c r="B146" s="244" t="s">
        <v>809</v>
      </c>
      <c r="C146" s="244" t="s">
        <v>810</v>
      </c>
    </row>
    <row r="147" spans="1:3" ht="13.5" customHeight="1" x14ac:dyDescent="0.35">
      <c r="A147" s="244" t="s">
        <v>714</v>
      </c>
      <c r="B147" s="244" t="s">
        <v>716</v>
      </c>
      <c r="C147" s="244" t="s">
        <v>715</v>
      </c>
    </row>
    <row r="148" spans="1:3" x14ac:dyDescent="0.35">
      <c r="A148" s="244" t="str">
        <f>A32</f>
        <v>[JJJJ]</v>
      </c>
      <c r="B148" s="244" t="str">
        <f>B32</f>
        <v>[AAAA]</v>
      </c>
      <c r="C148" s="244" t="str">
        <f>C32</f>
        <v>[AAAA]</v>
      </c>
    </row>
    <row r="149" spans="1:3" x14ac:dyDescent="0.35">
      <c r="A149" s="244" t="s">
        <v>99</v>
      </c>
      <c r="B149" s="244" t="s">
        <v>244</v>
      </c>
      <c r="C149" s="244" t="s">
        <v>245</v>
      </c>
    </row>
    <row r="150" spans="1:3" x14ac:dyDescent="0.35">
      <c r="A150" s="249" t="s">
        <v>128</v>
      </c>
      <c r="B150" s="249" t="s">
        <v>246</v>
      </c>
      <c r="C150" s="249" t="s">
        <v>247</v>
      </c>
    </row>
    <row r="151" spans="1:3" x14ac:dyDescent="0.35">
      <c r="A151" s="244" t="s">
        <v>37</v>
      </c>
      <c r="B151" s="244" t="s">
        <v>248</v>
      </c>
      <c r="C151" s="244" t="s">
        <v>249</v>
      </c>
    </row>
    <row r="152" spans="1:3" x14ac:dyDescent="0.35">
      <c r="A152" s="244" t="s">
        <v>15</v>
      </c>
      <c r="B152" s="244" t="s">
        <v>179</v>
      </c>
      <c r="C152" s="244" t="s">
        <v>180</v>
      </c>
    </row>
    <row r="153" spans="1:3" x14ac:dyDescent="0.35">
      <c r="A153" s="249" t="s">
        <v>655</v>
      </c>
      <c r="B153" s="249" t="s">
        <v>656</v>
      </c>
      <c r="C153" s="249" t="s">
        <v>657</v>
      </c>
    </row>
    <row r="154" spans="1:3" x14ac:dyDescent="0.35">
      <c r="A154" s="244" t="s">
        <v>129</v>
      </c>
      <c r="B154" s="244" t="s">
        <v>250</v>
      </c>
      <c r="C154" s="244" t="s">
        <v>251</v>
      </c>
    </row>
    <row r="155" spans="1:3" ht="18" x14ac:dyDescent="0.35">
      <c r="A155" s="248" t="s">
        <v>435</v>
      </c>
      <c r="B155" s="248" t="s">
        <v>433</v>
      </c>
      <c r="C155" s="248" t="s">
        <v>434</v>
      </c>
    </row>
    <row r="156" spans="1:3" x14ac:dyDescent="0.35">
      <c r="A156" s="329" t="s">
        <v>781</v>
      </c>
      <c r="B156" s="329" t="s">
        <v>782</v>
      </c>
      <c r="C156" s="329" t="s">
        <v>783</v>
      </c>
    </row>
    <row r="157" spans="1:3" x14ac:dyDescent="0.35">
      <c r="A157" s="244" t="s">
        <v>586</v>
      </c>
      <c r="B157" s="244" t="s">
        <v>587</v>
      </c>
      <c r="C157" s="244" t="s">
        <v>588</v>
      </c>
    </row>
    <row r="158" spans="1:3" x14ac:dyDescent="0.35">
      <c r="A158" s="244" t="s">
        <v>452</v>
      </c>
      <c r="B158" s="244" t="s">
        <v>453</v>
      </c>
      <c r="C158" s="244" t="s">
        <v>454</v>
      </c>
    </row>
    <row r="159" spans="1:3" x14ac:dyDescent="0.35">
      <c r="A159" s="244" t="str">
        <f>CONCATENATE("ab ",'2.1 Kraftwerk allgemein'!F16+1)</f>
        <v>ab 2029</v>
      </c>
      <c r="B159" s="244" t="str">
        <f>CONCATENATE("des ",'2.1 Kraftwerk allgemein'!F16+1)</f>
        <v>des 2029</v>
      </c>
      <c r="C159" s="244" t="str">
        <f>CONCATENATE("dal ",'2.1 Kraftwerk allgemein'!F16+1)</f>
        <v>dal 2029</v>
      </c>
    </row>
    <row r="160" spans="1:3" ht="29" x14ac:dyDescent="0.35">
      <c r="A160" s="244" t="s">
        <v>589</v>
      </c>
      <c r="B160" s="244" t="s">
        <v>679</v>
      </c>
      <c r="C160" s="244" t="s">
        <v>680</v>
      </c>
    </row>
    <row r="161" spans="1:3" x14ac:dyDescent="0.35">
      <c r="A161" s="244" t="s">
        <v>592</v>
      </c>
      <c r="B161" s="244" t="s">
        <v>590</v>
      </c>
      <c r="C161" s="244" t="s">
        <v>591</v>
      </c>
    </row>
    <row r="162" spans="1:3" x14ac:dyDescent="0.35">
      <c r="A162" s="244" t="s">
        <v>676</v>
      </c>
      <c r="B162" s="244" t="s">
        <v>677</v>
      </c>
      <c r="C162" s="244" t="s">
        <v>678</v>
      </c>
    </row>
    <row r="163" spans="1:3" x14ac:dyDescent="0.35">
      <c r="A163" s="244" t="str">
        <f>A101</f>
        <v>Monat12</v>
      </c>
      <c r="B163" s="244" t="str">
        <f>B101</f>
        <v>Mois12</v>
      </c>
      <c r="C163" s="244" t="str">
        <f>C101</f>
        <v>Mese12</v>
      </c>
    </row>
    <row r="164" spans="1:3" hidden="1" outlineLevel="1" x14ac:dyDescent="0.35">
      <c r="A164" s="244" t="s">
        <v>399</v>
      </c>
      <c r="B164" s="244" t="s">
        <v>401</v>
      </c>
      <c r="C164" s="244" t="s">
        <v>403</v>
      </c>
    </row>
    <row r="165" spans="1:3" ht="29" hidden="1" outlineLevel="1" x14ac:dyDescent="0.35">
      <c r="A165" s="244" t="s">
        <v>400</v>
      </c>
      <c r="B165" s="244" t="s">
        <v>402</v>
      </c>
      <c r="C165" s="244" t="s">
        <v>404</v>
      </c>
    </row>
    <row r="166" spans="1:3" ht="43.5" hidden="1" outlineLevel="1" x14ac:dyDescent="0.35">
      <c r="A166" s="244" t="s">
        <v>376</v>
      </c>
      <c r="B166" s="244" t="s">
        <v>442</v>
      </c>
      <c r="C166" s="244" t="s">
        <v>405</v>
      </c>
    </row>
    <row r="167" spans="1:3" ht="29" hidden="1" outlineLevel="1" x14ac:dyDescent="0.35">
      <c r="A167" s="244" t="s">
        <v>381</v>
      </c>
      <c r="B167" s="244" t="s">
        <v>443</v>
      </c>
      <c r="C167" s="244" t="s">
        <v>406</v>
      </c>
    </row>
    <row r="168" spans="1:3" collapsed="1" x14ac:dyDescent="0.35">
      <c r="A168" s="249" t="s">
        <v>60</v>
      </c>
      <c r="B168" s="249" t="s">
        <v>177</v>
      </c>
      <c r="C168" s="249" t="s">
        <v>177</v>
      </c>
    </row>
    <row r="169" spans="1:3" x14ac:dyDescent="0.35">
      <c r="A169" s="244" t="s">
        <v>382</v>
      </c>
      <c r="B169" s="244" t="s">
        <v>407</v>
      </c>
      <c r="C169" s="244" t="s">
        <v>408</v>
      </c>
    </row>
    <row r="170" spans="1:3" x14ac:dyDescent="0.35">
      <c r="A170" s="244" t="s">
        <v>380</v>
      </c>
      <c r="B170" s="244" t="s">
        <v>409</v>
      </c>
      <c r="C170" s="244" t="s">
        <v>437</v>
      </c>
    </row>
    <row r="171" spans="1:3" ht="18" x14ac:dyDescent="0.35">
      <c r="A171" s="248" t="s">
        <v>119</v>
      </c>
      <c r="B171" s="248" t="s">
        <v>252</v>
      </c>
      <c r="C171" s="248" t="s">
        <v>253</v>
      </c>
    </row>
    <row r="172" spans="1:3" x14ac:dyDescent="0.35">
      <c r="A172" s="244" t="s">
        <v>254</v>
      </c>
      <c r="B172" s="244" t="s">
        <v>389</v>
      </c>
      <c r="C172" s="244" t="s">
        <v>255</v>
      </c>
    </row>
    <row r="173" spans="1:3" x14ac:dyDescent="0.35">
      <c r="A173" s="244" t="s">
        <v>112</v>
      </c>
      <c r="B173" s="244" t="s">
        <v>398</v>
      </c>
      <c r="C173" s="244" t="s">
        <v>397</v>
      </c>
    </row>
    <row r="174" spans="1:3" x14ac:dyDescent="0.35">
      <c r="A174" s="244" t="s">
        <v>681</v>
      </c>
      <c r="B174" s="244" t="s">
        <v>682</v>
      </c>
      <c r="C174" s="244" t="s">
        <v>683</v>
      </c>
    </row>
    <row r="175" spans="1:3" x14ac:dyDescent="0.35">
      <c r="A175" s="244" t="s">
        <v>710</v>
      </c>
      <c r="B175" s="244" t="s">
        <v>712</v>
      </c>
      <c r="C175" s="244" t="s">
        <v>711</v>
      </c>
    </row>
    <row r="176" spans="1:3" ht="13.5" customHeight="1" x14ac:dyDescent="0.35">
      <c r="A176" s="244" t="s">
        <v>731</v>
      </c>
      <c r="B176" s="244" t="s">
        <v>732</v>
      </c>
      <c r="C176" s="244" t="s">
        <v>803</v>
      </c>
    </row>
    <row r="177" spans="1:3" ht="13.5" customHeight="1" x14ac:dyDescent="0.35">
      <c r="A177" s="244" t="s">
        <v>801</v>
      </c>
      <c r="B177" s="244" t="s">
        <v>802</v>
      </c>
      <c r="C177" s="244" t="s">
        <v>804</v>
      </c>
    </row>
    <row r="178" spans="1:3" ht="13.5" customHeight="1" x14ac:dyDescent="0.35">
      <c r="A178" s="244" t="s">
        <v>798</v>
      </c>
      <c r="B178" s="244" t="s">
        <v>799</v>
      </c>
      <c r="C178" s="244" t="s">
        <v>800</v>
      </c>
    </row>
    <row r="179" spans="1:3" x14ac:dyDescent="0.35">
      <c r="A179" s="244" t="s">
        <v>69</v>
      </c>
      <c r="B179" s="244" t="s">
        <v>729</v>
      </c>
      <c r="C179" s="244" t="s">
        <v>730</v>
      </c>
    </row>
    <row r="180" spans="1:3" x14ac:dyDescent="0.35">
      <c r="A180" s="249" t="s">
        <v>4</v>
      </c>
      <c r="B180" s="249" t="s">
        <v>410</v>
      </c>
      <c r="C180" s="249" t="s">
        <v>256</v>
      </c>
    </row>
    <row r="181" spans="1:3" ht="18" x14ac:dyDescent="0.35">
      <c r="A181" s="248" t="s">
        <v>120</v>
      </c>
      <c r="B181" s="248" t="str">
        <f>A181</f>
        <v>2.5 OPEX</v>
      </c>
      <c r="C181" s="248" t="str">
        <f>B181</f>
        <v>2.5 OPEX</v>
      </c>
    </row>
    <row r="182" spans="1:3" ht="29" x14ac:dyDescent="0.35">
      <c r="A182" s="244" t="s">
        <v>793</v>
      </c>
      <c r="B182" s="244" t="s">
        <v>662</v>
      </c>
      <c r="C182" s="244" t="s">
        <v>672</v>
      </c>
    </row>
    <row r="183" spans="1:3" x14ac:dyDescent="0.35">
      <c r="A183" s="244" t="s">
        <v>254</v>
      </c>
      <c r="B183" s="244" t="s">
        <v>390</v>
      </c>
      <c r="C183" s="244" t="s">
        <v>255</v>
      </c>
    </row>
    <row r="184" spans="1:3" x14ac:dyDescent="0.35">
      <c r="A184" s="244" t="s">
        <v>112</v>
      </c>
      <c r="B184" s="244" t="s">
        <v>398</v>
      </c>
      <c r="C184" s="244" t="s">
        <v>397</v>
      </c>
    </row>
    <row r="185" spans="1:3" x14ac:dyDescent="0.35">
      <c r="A185" s="244" t="s">
        <v>681</v>
      </c>
      <c r="B185" s="244" t="s">
        <v>682</v>
      </c>
      <c r="C185" s="244" t="s">
        <v>683</v>
      </c>
    </row>
    <row r="186" spans="1:3" x14ac:dyDescent="0.35">
      <c r="A186" s="244" t="s">
        <v>137</v>
      </c>
      <c r="B186" s="244" t="s">
        <v>411</v>
      </c>
      <c r="C186" s="244" t="s">
        <v>412</v>
      </c>
    </row>
    <row r="187" spans="1:3" x14ac:dyDescent="0.35">
      <c r="A187" s="244" t="s">
        <v>140</v>
      </c>
      <c r="B187" s="244" t="s">
        <v>413</v>
      </c>
      <c r="C187" s="244" t="s">
        <v>414</v>
      </c>
    </row>
    <row r="188" spans="1:3" x14ac:dyDescent="0.35">
      <c r="A188" s="244" t="s">
        <v>138</v>
      </c>
      <c r="B188" s="244" t="s">
        <v>415</v>
      </c>
      <c r="C188" s="244" t="s">
        <v>416</v>
      </c>
    </row>
    <row r="189" spans="1:3" x14ac:dyDescent="0.35">
      <c r="A189" s="244" t="s">
        <v>663</v>
      </c>
      <c r="B189" s="244" t="s">
        <v>665</v>
      </c>
      <c r="C189" s="244" t="s">
        <v>664</v>
      </c>
    </row>
    <row r="190" spans="1:3" x14ac:dyDescent="0.35">
      <c r="A190" s="244" t="s">
        <v>770</v>
      </c>
      <c r="B190" s="244" t="s">
        <v>771</v>
      </c>
      <c r="C190" s="244" t="s">
        <v>772</v>
      </c>
    </row>
    <row r="191" spans="1:3" ht="29" x14ac:dyDescent="0.35">
      <c r="A191" s="244" t="s">
        <v>796</v>
      </c>
      <c r="B191" s="244" t="s">
        <v>794</v>
      </c>
      <c r="C191" s="244" t="s">
        <v>795</v>
      </c>
    </row>
    <row r="192" spans="1:3" x14ac:dyDescent="0.35">
      <c r="A192" s="244" t="s">
        <v>673</v>
      </c>
      <c r="B192" s="244" t="s">
        <v>674</v>
      </c>
      <c r="C192" s="244" t="s">
        <v>675</v>
      </c>
    </row>
    <row r="193" spans="1:3" ht="29" x14ac:dyDescent="0.35">
      <c r="A193" s="244" t="s">
        <v>811</v>
      </c>
      <c r="B193" s="244" t="s">
        <v>812</v>
      </c>
      <c r="C193" s="244" t="s">
        <v>813</v>
      </c>
    </row>
    <row r="194" spans="1:3" x14ac:dyDescent="0.35">
      <c r="A194" s="244" t="s">
        <v>137</v>
      </c>
      <c r="B194" s="244" t="s">
        <v>411</v>
      </c>
      <c r="C194" s="244" t="s">
        <v>412</v>
      </c>
    </row>
    <row r="195" spans="1:3" ht="43.5" x14ac:dyDescent="0.35">
      <c r="A195" s="244" t="s">
        <v>661</v>
      </c>
      <c r="B195" s="244" t="s">
        <v>670</v>
      </c>
      <c r="C195" s="244" t="s">
        <v>671</v>
      </c>
    </row>
    <row r="196" spans="1:3" x14ac:dyDescent="0.35">
      <c r="A196" s="244" t="s">
        <v>140</v>
      </c>
      <c r="B196" s="244" t="s">
        <v>413</v>
      </c>
      <c r="C196" s="244" t="s">
        <v>414</v>
      </c>
    </row>
    <row r="197" spans="1:3" x14ac:dyDescent="0.35">
      <c r="A197" s="244" t="s">
        <v>139</v>
      </c>
      <c r="B197" s="244" t="s">
        <v>417</v>
      </c>
      <c r="C197" s="244" t="s">
        <v>418</v>
      </c>
    </row>
    <row r="198" spans="1:3" x14ac:dyDescent="0.35">
      <c r="A198" s="244" t="s">
        <v>138</v>
      </c>
      <c r="B198" s="244" t="s">
        <v>415</v>
      </c>
      <c r="C198" s="244" t="s">
        <v>416</v>
      </c>
    </row>
    <row r="199" spans="1:3" ht="51" customHeight="1" x14ac:dyDescent="0.35">
      <c r="A199" s="244" t="s">
        <v>666</v>
      </c>
      <c r="B199" s="244" t="s">
        <v>419</v>
      </c>
      <c r="C199" s="244" t="s">
        <v>420</v>
      </c>
    </row>
    <row r="200" spans="1:3" x14ac:dyDescent="0.35">
      <c r="A200" s="244" t="s">
        <v>663</v>
      </c>
      <c r="B200" s="244" t="s">
        <v>665</v>
      </c>
      <c r="C200" s="244" t="s">
        <v>664</v>
      </c>
    </row>
    <row r="201" spans="1:3" x14ac:dyDescent="0.35">
      <c r="A201" s="244" t="s">
        <v>667</v>
      </c>
      <c r="B201" s="244" t="s">
        <v>668</v>
      </c>
      <c r="C201" s="244" t="s">
        <v>669</v>
      </c>
    </row>
    <row r="202" spans="1:3" x14ac:dyDescent="0.35">
      <c r="A202" s="249" t="str">
        <f>A180</f>
        <v>[Tsd. CHF]</v>
      </c>
      <c r="B202" s="249" t="str">
        <f>B180</f>
        <v>[millier de CHF]</v>
      </c>
      <c r="C202" s="249" t="str">
        <f>C180</f>
        <v>[migliaia di CHF]</v>
      </c>
    </row>
    <row r="203" spans="1:3" ht="18" x14ac:dyDescent="0.35">
      <c r="A203" s="248" t="s">
        <v>121</v>
      </c>
      <c r="B203" s="248" t="s">
        <v>121</v>
      </c>
      <c r="C203" s="248" t="s">
        <v>121</v>
      </c>
    </row>
    <row r="204" spans="1:3" x14ac:dyDescent="0.35">
      <c r="A204" s="244" t="s">
        <v>17</v>
      </c>
      <c r="B204" s="244" t="s">
        <v>185</v>
      </c>
      <c r="C204" s="244" t="s">
        <v>186</v>
      </c>
    </row>
    <row r="205" spans="1:3" x14ac:dyDescent="0.35">
      <c r="A205" s="244" t="s">
        <v>95</v>
      </c>
      <c r="B205" s="244" t="s">
        <v>257</v>
      </c>
      <c r="C205" s="244" t="s">
        <v>258</v>
      </c>
    </row>
    <row r="206" spans="1:3" x14ac:dyDescent="0.35">
      <c r="A206" s="244" t="s">
        <v>101</v>
      </c>
      <c r="B206" s="244" t="s">
        <v>259</v>
      </c>
      <c r="C206" s="244" t="s">
        <v>260</v>
      </c>
    </row>
    <row r="207" spans="1:3" x14ac:dyDescent="0.35">
      <c r="A207" s="244" t="s">
        <v>22</v>
      </c>
      <c r="B207" s="244" t="s">
        <v>261</v>
      </c>
      <c r="C207" s="244" t="s">
        <v>262</v>
      </c>
    </row>
    <row r="208" spans="1:3" x14ac:dyDescent="0.35">
      <c r="A208" s="244" t="str">
        <f>A202</f>
        <v>[Tsd. CHF]</v>
      </c>
      <c r="B208" s="244" t="str">
        <f t="shared" ref="B208:C208" si="1">B202</f>
        <v>[millier de CHF]</v>
      </c>
      <c r="C208" s="244" t="str">
        <f t="shared" si="1"/>
        <v>[migliaia di CHF]</v>
      </c>
    </row>
    <row r="209" spans="1:3" x14ac:dyDescent="0.35">
      <c r="A209" s="244" t="s">
        <v>17</v>
      </c>
      <c r="B209" s="244" t="s">
        <v>185</v>
      </c>
      <c r="C209" s="244" t="s">
        <v>186</v>
      </c>
    </row>
    <row r="210" spans="1:3" x14ac:dyDescent="0.35">
      <c r="A210" s="244" t="s">
        <v>9</v>
      </c>
      <c r="B210" s="244" t="s">
        <v>190</v>
      </c>
      <c r="C210" s="244" t="s">
        <v>191</v>
      </c>
    </row>
    <row r="211" spans="1:3" x14ac:dyDescent="0.35">
      <c r="A211" s="244" t="s">
        <v>93</v>
      </c>
      <c r="B211" s="244" t="s">
        <v>93</v>
      </c>
      <c r="C211" s="244" t="s">
        <v>263</v>
      </c>
    </row>
    <row r="212" spans="1:3" x14ac:dyDescent="0.35">
      <c r="A212" s="244" t="s">
        <v>94</v>
      </c>
      <c r="B212" s="244" t="s">
        <v>264</v>
      </c>
      <c r="C212" s="244" t="s">
        <v>265</v>
      </c>
    </row>
    <row r="213" spans="1:3" x14ac:dyDescent="0.35">
      <c r="A213" s="244" t="s">
        <v>104</v>
      </c>
      <c r="B213" s="244" t="s">
        <v>266</v>
      </c>
      <c r="C213" s="244" t="s">
        <v>267</v>
      </c>
    </row>
    <row r="214" spans="1:3" x14ac:dyDescent="0.35">
      <c r="A214" s="244" t="s">
        <v>97</v>
      </c>
      <c r="B214" s="244" t="s">
        <v>268</v>
      </c>
      <c r="C214" s="244" t="s">
        <v>269</v>
      </c>
    </row>
    <row r="215" spans="1:3" x14ac:dyDescent="0.35">
      <c r="A215" s="244" t="s">
        <v>96</v>
      </c>
      <c r="B215" s="244" t="s">
        <v>270</v>
      </c>
      <c r="C215" s="244" t="s">
        <v>271</v>
      </c>
    </row>
    <row r="216" spans="1:3" x14ac:dyDescent="0.35">
      <c r="A216" s="244" t="s">
        <v>85</v>
      </c>
      <c r="B216" s="244" t="s">
        <v>272</v>
      </c>
      <c r="C216" s="244" t="s">
        <v>188</v>
      </c>
    </row>
    <row r="217" spans="1:3" x14ac:dyDescent="0.35">
      <c r="A217" s="244" t="s">
        <v>86</v>
      </c>
      <c r="B217" s="244" t="s">
        <v>192</v>
      </c>
      <c r="C217" s="244" t="s">
        <v>436</v>
      </c>
    </row>
    <row r="218" spans="1:3" x14ac:dyDescent="0.35">
      <c r="A218" s="244" t="s">
        <v>87</v>
      </c>
      <c r="B218" s="244" t="s">
        <v>193</v>
      </c>
      <c r="C218" s="244" t="s">
        <v>194</v>
      </c>
    </row>
    <row r="219" spans="1:3" x14ac:dyDescent="0.35">
      <c r="A219" s="244" t="s">
        <v>102</v>
      </c>
      <c r="B219" s="244" t="s">
        <v>195</v>
      </c>
      <c r="C219" s="244" t="s">
        <v>438</v>
      </c>
    </row>
    <row r="220" spans="1:3" x14ac:dyDescent="0.35">
      <c r="A220" s="244" t="str">
        <f t="shared" ref="A220:C239" si="2">A46</f>
        <v>Erstellungskosten</v>
      </c>
      <c r="B220" s="244" t="str">
        <f t="shared" si="2"/>
        <v>Coûts de construction</v>
      </c>
      <c r="C220" s="244" t="str">
        <f t="shared" si="2"/>
        <v>Costi di costruzione</v>
      </c>
    </row>
    <row r="221" spans="1:3" x14ac:dyDescent="0.35">
      <c r="A221" s="244" t="str">
        <f t="shared" si="2"/>
        <v>Solarmodulfeld</v>
      </c>
      <c r="B221" s="244" t="str">
        <f t="shared" si="2"/>
        <v>Champ de modules solaires</v>
      </c>
      <c r="C221" s="244" t="str">
        <f t="shared" si="2"/>
        <v>Campo di moduli solari</v>
      </c>
    </row>
    <row r="222" spans="1:3" x14ac:dyDescent="0.35">
      <c r="A222" s="244" t="str">
        <f t="shared" si="2"/>
        <v xml:space="preserve">Fundamente </v>
      </c>
      <c r="B222" s="244" t="str">
        <f t="shared" si="2"/>
        <v xml:space="preserve">Fondations </v>
      </c>
      <c r="C222" s="244" t="str">
        <f t="shared" si="2"/>
        <v xml:space="preserve">Fondazioni </v>
      </c>
    </row>
    <row r="223" spans="1:3" x14ac:dyDescent="0.35">
      <c r="A223" s="244" t="str">
        <f t="shared" si="2"/>
        <v>Stützen, Tragstruktur</v>
      </c>
      <c r="B223" s="244" t="str">
        <f t="shared" si="2"/>
        <v>Supports, structure porteuse</v>
      </c>
      <c r="C223" s="244" t="str">
        <f t="shared" si="2"/>
        <v>Supporti, struttura portante</v>
      </c>
    </row>
    <row r="224" spans="1:3" x14ac:dyDescent="0.35">
      <c r="A224" s="244" t="str">
        <f t="shared" si="2"/>
        <v>Halterungen, Befestigungselemente</v>
      </c>
      <c r="B224" s="244" t="str">
        <f t="shared" si="2"/>
        <v>Fixations, éléments de fixation</v>
      </c>
      <c r="C224" s="244" t="str">
        <f t="shared" si="2"/>
        <v>Staffe, elementi di fissaggio</v>
      </c>
    </row>
    <row r="225" spans="1:3" x14ac:dyDescent="0.35">
      <c r="A225" s="244" t="str">
        <f t="shared" si="2"/>
        <v>Photovoltaikmodule</v>
      </c>
      <c r="B225" s="244" t="str">
        <f t="shared" si="2"/>
        <v>Modules photovoltaïques</v>
      </c>
      <c r="C225" s="244" t="str">
        <f t="shared" si="2"/>
        <v>Moduli fotovoltaici</v>
      </c>
    </row>
    <row r="226" spans="1:3" x14ac:dyDescent="0.35">
      <c r="A226" s="244" t="str">
        <f t="shared" si="2"/>
        <v>Kabelkanäle</v>
      </c>
      <c r="B226" s="244" t="str">
        <f t="shared" si="2"/>
        <v>Conduits de câbles</v>
      </c>
      <c r="C226" s="244" t="str">
        <f t="shared" si="2"/>
        <v>Canali per cavi</v>
      </c>
    </row>
    <row r="227" spans="1:3" x14ac:dyDescent="0.35">
      <c r="A227" s="244" t="str">
        <f t="shared" si="2"/>
        <v>Strangkabel</v>
      </c>
      <c r="B227" s="244" t="str">
        <f t="shared" si="2"/>
        <v>Câblage de chaîne</v>
      </c>
      <c r="C227" s="244" t="str">
        <f t="shared" si="2"/>
        <v>Linee solari DC</v>
      </c>
    </row>
    <row r="228" spans="1:3" x14ac:dyDescent="0.35">
      <c r="A228" s="244" t="str">
        <f t="shared" si="2"/>
        <v>DC-Verteilkästen und DC-Trennstellen</v>
      </c>
      <c r="B228" s="244" t="str">
        <f t="shared" si="2"/>
        <v>Boîtiers de distribution DC et points de sectionnement DC</v>
      </c>
      <c r="C228" s="244" t="str">
        <f t="shared" si="2"/>
        <v>Scatole di giunzione DC e punti di disconnessione DC</v>
      </c>
    </row>
    <row r="229" spans="1:3" x14ac:dyDescent="0.35">
      <c r="A229" s="244" t="str">
        <f t="shared" si="2"/>
        <v xml:space="preserve">Blitzschutz, Erdungsanlage </v>
      </c>
      <c r="B229" s="244" t="str">
        <f t="shared" si="2"/>
        <v xml:space="preserve">Protection contre la foudre, dispositif de mise à la terre </v>
      </c>
      <c r="C229" s="244" t="str">
        <f t="shared" si="2"/>
        <v xml:space="preserve">Protezione dai fulmini, impianto di messa a terra </v>
      </c>
    </row>
    <row r="230" spans="1:3" x14ac:dyDescent="0.35">
      <c r="A230" s="244" t="str">
        <f t="shared" si="2"/>
        <v>Kraftwerkszentralen</v>
      </c>
      <c r="B230" s="244" t="str">
        <f t="shared" si="2"/>
        <v>Centrales électriques</v>
      </c>
      <c r="C230" s="244" t="str">
        <f t="shared" si="2"/>
        <v>Centrali elettriche</v>
      </c>
    </row>
    <row r="231" spans="1:3" x14ac:dyDescent="0.35">
      <c r="A231" s="244" t="str">
        <f t="shared" si="2"/>
        <v>Fundamente</v>
      </c>
      <c r="B231" s="244" t="str">
        <f t="shared" si="2"/>
        <v>Fondations</v>
      </c>
      <c r="C231" s="244" t="str">
        <f t="shared" si="2"/>
        <v>Fondazioni</v>
      </c>
    </row>
    <row r="232" spans="1:3" x14ac:dyDescent="0.35">
      <c r="A232" s="244" t="str">
        <f t="shared" si="2"/>
        <v xml:space="preserve">Bauten, Container </v>
      </c>
      <c r="B232" s="244" t="str">
        <f t="shared" si="2"/>
        <v xml:space="preserve">Constructions, Conteneurs </v>
      </c>
      <c r="C232" s="244" t="str">
        <f t="shared" si="2"/>
        <v xml:space="preserve">Costruzioni, Container </v>
      </c>
    </row>
    <row r="233" spans="1:3" x14ac:dyDescent="0.35">
      <c r="A233" s="244" t="str">
        <f t="shared" si="2"/>
        <v>Wechselrichter</v>
      </c>
      <c r="B233" s="244" t="str">
        <f t="shared" si="2"/>
        <v>Onduleurs</v>
      </c>
      <c r="C233" s="244" t="str">
        <f t="shared" si="2"/>
        <v>Inverter</v>
      </c>
    </row>
    <row r="234" spans="1:3" x14ac:dyDescent="0.35">
      <c r="A234" s="244" t="str">
        <f t="shared" si="2"/>
        <v>Blitz- und Überspannungsschutz</v>
      </c>
      <c r="B234" s="244" t="str">
        <f t="shared" si="2"/>
        <v>Protection contre la foudre et les surtensions</v>
      </c>
      <c r="C234" s="244" t="str">
        <f t="shared" si="2"/>
        <v>Protezione da fulmini e sovratensioni</v>
      </c>
    </row>
    <row r="235" spans="1:3" x14ac:dyDescent="0.35">
      <c r="A235" s="244" t="str">
        <f t="shared" si="2"/>
        <v>Transformatoren NS-MS</v>
      </c>
      <c r="B235" s="244" t="str">
        <f t="shared" si="2"/>
        <v>Transformateurs BT-MT</v>
      </c>
      <c r="C235" s="244" t="str">
        <f t="shared" si="2"/>
        <v>Trasformatori BT-MT</v>
      </c>
    </row>
    <row r="236" spans="1:3" x14ac:dyDescent="0.35">
      <c r="A236" s="244" t="str">
        <f t="shared" si="2"/>
        <v>Messung, Kraftwerksleittechnik</v>
      </c>
      <c r="B236" s="244" t="str">
        <f t="shared" si="2"/>
        <v>Mesure, système de commande-contrôle de la centrale</v>
      </c>
      <c r="C236" s="244" t="str">
        <f t="shared" si="2"/>
        <v>Misurazione, tecnica di controllo della centrale</v>
      </c>
    </row>
    <row r="237" spans="1:3" x14ac:dyDescent="0.35">
      <c r="A237" s="244" t="str">
        <f t="shared" si="2"/>
        <v>Schaltanlagen auf Spannungsebene MS</v>
      </c>
      <c r="B237" s="244" t="str">
        <f t="shared" si="2"/>
        <v>Poste couplage au niveau MT</v>
      </c>
      <c r="C237" s="244" t="str">
        <f t="shared" si="2"/>
        <v>Impianti di distribuzione a livello MT</v>
      </c>
    </row>
    <row r="238" spans="1:3" x14ac:dyDescent="0.35">
      <c r="A238" s="244" t="str">
        <f t="shared" si="2"/>
        <v>Eigenbedarfs- und Notstromanlagen</v>
      </c>
      <c r="B238" s="244" t="str">
        <f t="shared" si="2"/>
        <v>Installation pour les besoins propres et groupes électrogènes de secours</v>
      </c>
      <c r="C238" s="244" t="str">
        <f t="shared" si="2"/>
        <v>Impianti a corrente elettrica per uso proprio e di emergenza</v>
      </c>
    </row>
    <row r="239" spans="1:3" x14ac:dyDescent="0.35">
      <c r="A239" s="244" t="str">
        <f t="shared" si="2"/>
        <v>Elektrische Schutzeinrichtungen</v>
      </c>
      <c r="B239" s="244" t="str">
        <f t="shared" si="2"/>
        <v>Dispositifs de protection électriques</v>
      </c>
      <c r="C239" s="244" t="str">
        <f t="shared" si="2"/>
        <v>Dispositivi di protezione elettrica</v>
      </c>
    </row>
    <row r="240" spans="1:3" x14ac:dyDescent="0.35">
      <c r="A240" s="244" t="str">
        <f t="shared" ref="A240:C259" si="3">A66</f>
        <v>Betriebsgebäude</v>
      </c>
      <c r="B240" s="244" t="str">
        <f t="shared" si="3"/>
        <v>Bâtiment d’exploitation</v>
      </c>
      <c r="C240" s="244" t="str">
        <f t="shared" si="3"/>
        <v>Stabili d’esercizio</v>
      </c>
    </row>
    <row r="241" spans="1:3" x14ac:dyDescent="0.35">
      <c r="A241" s="244" t="str">
        <f t="shared" si="3"/>
        <v>Fundamente</v>
      </c>
      <c r="B241" s="244" t="str">
        <f t="shared" si="3"/>
        <v>Fondations</v>
      </c>
      <c r="C241" s="244" t="str">
        <f t="shared" si="3"/>
        <v>Fondazioni</v>
      </c>
    </row>
    <row r="242" spans="1:3" x14ac:dyDescent="0.35">
      <c r="A242" s="244" t="str">
        <f t="shared" si="3"/>
        <v>Gebäude</v>
      </c>
      <c r="B242" s="244" t="str">
        <f t="shared" si="3"/>
        <v>Bâtiment</v>
      </c>
      <c r="C242" s="244" t="str">
        <f t="shared" si="3"/>
        <v>Edifici</v>
      </c>
    </row>
    <row r="243" spans="1:3" x14ac:dyDescent="0.35">
      <c r="A243" s="244" t="str">
        <f t="shared" si="3"/>
        <v xml:space="preserve">Installationen (Elektro- und Gebäudetechnik) </v>
      </c>
      <c r="B243" s="244" t="str">
        <f t="shared" si="3"/>
        <v>Installations (électrotechnique et technique du bâtiment)</v>
      </c>
      <c r="C243" s="244" t="str">
        <f t="shared" si="3"/>
        <v xml:space="preserve">Installazioni (elettrotecnica e impiantistica) </v>
      </c>
    </row>
    <row r="244" spans="1:3" x14ac:dyDescent="0.35">
      <c r="A244" s="244" t="str">
        <f t="shared" si="3"/>
        <v>Fernmelde- und Informationstechnik</v>
      </c>
      <c r="B244" s="244" t="str">
        <f t="shared" si="3"/>
        <v>Télécommunication et technologie de l’information</v>
      </c>
      <c r="C244" s="244" t="str">
        <f t="shared" si="3"/>
        <v>Telecomunicazioni e tecnologia dell'informazione</v>
      </c>
    </row>
    <row r="245" spans="1:3" x14ac:dyDescent="0.35">
      <c r="A245" s="244" t="str">
        <f t="shared" si="3"/>
        <v>Elektrische Erschliessung</v>
      </c>
      <c r="B245" s="244" t="str">
        <f t="shared" si="3"/>
        <v>Raccordement électrique</v>
      </c>
      <c r="C245" s="244" t="str">
        <f t="shared" si="3"/>
        <v>Allacciamento elettrico</v>
      </c>
    </row>
    <row r="246" spans="1:3" x14ac:dyDescent="0.35">
      <c r="A246" s="244" t="str">
        <f t="shared" si="3"/>
        <v>Fundamente</v>
      </c>
      <c r="B246" s="244" t="str">
        <f t="shared" si="3"/>
        <v>Fondations</v>
      </c>
      <c r="C246" s="244" t="str">
        <f t="shared" si="3"/>
        <v>Fondazioni</v>
      </c>
    </row>
    <row r="247" spans="1:3" x14ac:dyDescent="0.35">
      <c r="A247" s="244" t="str">
        <f t="shared" si="3"/>
        <v>Freileitung auf Holzmasten</v>
      </c>
      <c r="B247" s="244" t="str">
        <f t="shared" si="3"/>
        <v xml:space="preserve">Ligne aérienne sur des mâts en bois </v>
      </c>
      <c r="C247" s="244" t="str">
        <f t="shared" si="3"/>
        <v>Linea aerea su pali di legno</v>
      </c>
    </row>
    <row r="248" spans="1:3" x14ac:dyDescent="0.35">
      <c r="A248" s="244" t="str">
        <f t="shared" si="3"/>
        <v>Freileitung auf Beton- oder Metallmasten  </v>
      </c>
      <c r="B248" s="244" t="str">
        <f t="shared" si="3"/>
        <v>Ligne aérienne sur des pylônes en béton ou métalliques</v>
      </c>
      <c r="C248" s="244" t="str">
        <f t="shared" si="3"/>
        <v>Linea aerea su pali di calcestruzzo o metallo</v>
      </c>
    </row>
    <row r="249" spans="1:3" x14ac:dyDescent="0.35">
      <c r="A249" s="244" t="str">
        <f t="shared" si="3"/>
        <v>Erdverlegte Leitung, Kabelanlage MS und HS</v>
      </c>
      <c r="B249" s="244" t="str">
        <f t="shared" si="3"/>
        <v>Ligne enterrée, installation de câbles MT et HT</v>
      </c>
      <c r="C249" s="244" t="str">
        <f t="shared" si="3"/>
        <v>Linea interrata, sistema di cavi MT e AT</v>
      </c>
    </row>
    <row r="250" spans="1:3" x14ac:dyDescent="0.35">
      <c r="A250" s="244" t="str">
        <f t="shared" si="3"/>
        <v>Trafostation MS zu HS</v>
      </c>
      <c r="B250" s="244" t="str">
        <f t="shared" si="3"/>
        <v>Station de transformation MT-HT</v>
      </c>
      <c r="C250" s="244" t="str">
        <f t="shared" si="3"/>
        <v>Stazione di trasformazione da MT a AT</v>
      </c>
    </row>
    <row r="251" spans="1:3" x14ac:dyDescent="0.35">
      <c r="A251" s="244" t="str">
        <f t="shared" si="3"/>
        <v>Schaltanlagen beim Netzanschluss</v>
      </c>
      <c r="B251" s="244" t="str">
        <f t="shared" si="3"/>
        <v>Poste couplage pour le raccordement au réseau</v>
      </c>
      <c r="C251" s="244" t="str">
        <f t="shared" si="3"/>
        <v>Impianti di commutazione presso il punto di allacciamento alla rete</v>
      </c>
    </row>
    <row r="252" spans="1:3" x14ac:dyDescent="0.35">
      <c r="A252" s="244" t="str">
        <f t="shared" si="3"/>
        <v>Leittechnik</v>
      </c>
      <c r="B252" s="244" t="str">
        <f t="shared" si="3"/>
        <v>Système de commande-contrôle</v>
      </c>
      <c r="C252" s="244" t="str">
        <f t="shared" si="3"/>
        <v>Tecnica di controllo</v>
      </c>
    </row>
    <row r="253" spans="1:3" x14ac:dyDescent="0.35">
      <c r="A253" s="244" t="str">
        <f t="shared" si="3"/>
        <v>Elektrische Schutzeinrichtungen</v>
      </c>
      <c r="B253" s="244" t="str">
        <f t="shared" si="3"/>
        <v>Dispositifs de protection électriques</v>
      </c>
      <c r="C253" s="244" t="str">
        <f t="shared" si="3"/>
        <v>Dispositivi di protezione elettrica</v>
      </c>
    </row>
    <row r="254" spans="1:3" x14ac:dyDescent="0.35">
      <c r="A254" s="244" t="str">
        <f t="shared" si="3"/>
        <v>Transportwege und Erschliessung</v>
      </c>
      <c r="B254" s="244" t="str">
        <f t="shared" si="3"/>
        <v>Voies de transport et accès</v>
      </c>
      <c r="C254" s="244" t="str">
        <f t="shared" si="3"/>
        <v>Vie di trasporto e urbanizzazione</v>
      </c>
    </row>
    <row r="255" spans="1:3" x14ac:dyDescent="0.35">
      <c r="A255" s="244" t="str">
        <f t="shared" si="3"/>
        <v>Zufahrtsstrassen</v>
      </c>
      <c r="B255" s="244" t="str">
        <f t="shared" si="3"/>
        <v>Routes d’accès</v>
      </c>
      <c r="C255" s="244" t="str">
        <f t="shared" si="3"/>
        <v>Strade di accesso</v>
      </c>
    </row>
    <row r="256" spans="1:3" x14ac:dyDescent="0.35">
      <c r="A256" s="244" t="str">
        <f t="shared" si="3"/>
        <v>Erschliessung im Solarmodulfeld (Naturwege)</v>
      </c>
      <c r="B256" s="244" t="str">
        <f t="shared" si="3"/>
        <v>Accès dans le champ de modules solaires (sentiers naturels)</v>
      </c>
      <c r="C256" s="244" t="str">
        <f t="shared" si="3"/>
        <v>Vie di collegamento nel campo di moduli solari (sentieri naturali)</v>
      </c>
    </row>
    <row r="257" spans="1:3" x14ac:dyDescent="0.35">
      <c r="A257" s="244" t="str">
        <f t="shared" si="3"/>
        <v>Brücken (Holz, Beton, Metall)</v>
      </c>
      <c r="B257" s="244" t="str">
        <f t="shared" si="3"/>
        <v>Ponts (bois, béton, métalliques)</v>
      </c>
      <c r="C257" s="244" t="str">
        <f t="shared" si="3"/>
        <v>Ponti (di legno, calcestruzzo o metallo)</v>
      </c>
    </row>
    <row r="258" spans="1:3" x14ac:dyDescent="0.35">
      <c r="A258" s="244" t="str">
        <f t="shared" si="3"/>
        <v>Stützmauern Beton/Mauerwerk/Naturstein</v>
      </c>
      <c r="B258" s="244" t="str">
        <f t="shared" si="3"/>
        <v>Murs de soutènement en béton/maçonnerie/pierre naturelle</v>
      </c>
      <c r="C258" s="244" t="str">
        <f t="shared" si="3"/>
        <v>Muri di sostegno in calcestruzzo/muratura/pietra naturale</v>
      </c>
    </row>
    <row r="259" spans="1:3" x14ac:dyDescent="0.35">
      <c r="A259" s="244" t="str">
        <f t="shared" si="3"/>
        <v>Seilbahnstatik</v>
      </c>
      <c r="B259" s="244" t="str">
        <f t="shared" si="3"/>
        <v>Statique des téléphériques</v>
      </c>
      <c r="C259" s="244" t="str">
        <f t="shared" si="3"/>
        <v>Funivie (elementi statici)</v>
      </c>
    </row>
    <row r="260" spans="1:3" x14ac:dyDescent="0.35">
      <c r="A260" s="244" t="str">
        <f t="shared" ref="A260:C270" si="4">A86</f>
        <v>Seilbahntechnik</v>
      </c>
      <c r="B260" s="244" t="str">
        <f t="shared" si="4"/>
        <v>Technique des téléphériques</v>
      </c>
      <c r="C260" s="244" t="str">
        <f t="shared" si="4"/>
        <v>Funivie (tecnica)</v>
      </c>
    </row>
    <row r="261" spans="1:3" x14ac:dyDescent="0.35">
      <c r="A261" s="244" t="str">
        <f t="shared" si="4"/>
        <v>Sonstige Komponenten</v>
      </c>
      <c r="B261" s="244" t="str">
        <f t="shared" si="4"/>
        <v>Autres composantes</v>
      </c>
      <c r="C261" s="244" t="str">
        <f t="shared" si="4"/>
        <v>Altri componenti</v>
      </c>
    </row>
    <row r="262" spans="1:3" x14ac:dyDescent="0.35">
      <c r="A262" s="244" t="str">
        <f t="shared" si="4"/>
        <v>Meteostation</v>
      </c>
      <c r="B262" s="244" t="str">
        <f t="shared" si="4"/>
        <v>Station météo</v>
      </c>
      <c r="C262" s="244" t="str">
        <f t="shared" si="4"/>
        <v>Stazione meteorologica</v>
      </c>
    </row>
    <row r="263" spans="1:3" x14ac:dyDescent="0.35">
      <c r="A263" s="244" t="str">
        <f t="shared" si="4"/>
        <v>Sonstige Kosten</v>
      </c>
      <c r="B263" s="244" t="str">
        <f t="shared" si="4"/>
        <v>Autres coûts</v>
      </c>
      <c r="C263" s="244" t="str">
        <f t="shared" si="4"/>
        <v>Altri costi</v>
      </c>
    </row>
    <row r="264" spans="1:3" x14ac:dyDescent="0.35">
      <c r="A264" s="244" t="str">
        <f t="shared" si="4"/>
        <v>Ersatzmassnahmen, Ausgleichsmassnahmen</v>
      </c>
      <c r="B264" s="244" t="str">
        <f t="shared" si="4"/>
        <v>Mesures de substitution, mesures de compensation</v>
      </c>
      <c r="C264" s="244" t="str">
        <f t="shared" si="4"/>
        <v>Misure sostitutive e misure compensative</v>
      </c>
    </row>
    <row r="265" spans="1:3" x14ac:dyDescent="0.35">
      <c r="A265" s="244" t="str">
        <f t="shared" si="4"/>
        <v>Grundstückskosten</v>
      </c>
      <c r="B265" s="244" t="str">
        <f t="shared" si="4"/>
        <v>Coûts d’acquisition du terrain</v>
      </c>
      <c r="C265" s="244" t="str">
        <f t="shared" si="4"/>
        <v>Costo dei terreni</v>
      </c>
    </row>
    <row r="266" spans="1:3" x14ac:dyDescent="0.35">
      <c r="A266" s="244" t="str">
        <f t="shared" si="4"/>
        <v>Baunebenkosten</v>
      </c>
      <c r="B266" s="244" t="str">
        <f t="shared" si="4"/>
        <v>Coûts accessoires liés à la construction</v>
      </c>
      <c r="C266" s="244" t="str">
        <f t="shared" si="4"/>
        <v>Costi accessori di costruzione</v>
      </c>
    </row>
    <row r="267" spans="1:3" x14ac:dyDescent="0.35">
      <c r="A267" s="244" t="str">
        <f t="shared" si="4"/>
        <v>Planungs- und Bauleitungskosten</v>
      </c>
      <c r="B267" s="244" t="str">
        <f t="shared" si="4"/>
        <v>Coûts de planification et de direction des travaux</v>
      </c>
      <c r="C267" s="244" t="str">
        <f t="shared" si="4"/>
        <v>Costi di pianificazione e di direzione dei lavori</v>
      </c>
    </row>
    <row r="268" spans="1:3" x14ac:dyDescent="0.35">
      <c r="A268" s="244" t="str">
        <f t="shared" si="4"/>
        <v>Planungs- und Bauleitungskosten</v>
      </c>
      <c r="B268" s="244" t="str">
        <f t="shared" si="4"/>
        <v>Coûts de planification et de direction des travaux</v>
      </c>
      <c r="C268" s="244" t="str">
        <f t="shared" si="4"/>
        <v>Costi di pianificazione e di direzione dei lavori</v>
      </c>
    </row>
    <row r="269" spans="1:3" x14ac:dyDescent="0.35">
      <c r="A269" s="244" t="str">
        <f t="shared" si="4"/>
        <v>Projektierungs- und Planungskosten</v>
      </c>
      <c r="B269" s="244" t="str">
        <f t="shared" si="4"/>
        <v>Planification</v>
      </c>
      <c r="C269" s="244" t="str">
        <f t="shared" si="4"/>
        <v xml:space="preserve">Costi di pianificazione e progettazione </v>
      </c>
    </row>
    <row r="270" spans="1:3" x14ac:dyDescent="0.35">
      <c r="A270" s="244" t="str">
        <f t="shared" si="4"/>
        <v>Bauleitungskosten</v>
      </c>
      <c r="B270" s="244" t="str">
        <f t="shared" si="4"/>
        <v>Direction des travaux</v>
      </c>
      <c r="C270" s="244" t="str">
        <f t="shared" si="4"/>
        <v>Costi di direzione dei lavori</v>
      </c>
    </row>
    <row r="271" spans="1:3" x14ac:dyDescent="0.35">
      <c r="A271" s="244" t="s">
        <v>105</v>
      </c>
      <c r="B271" s="244" t="s">
        <v>273</v>
      </c>
      <c r="C271" s="244" t="s">
        <v>273</v>
      </c>
    </row>
    <row r="272" spans="1:3" x14ac:dyDescent="0.35">
      <c r="A272" s="244" t="s">
        <v>106</v>
      </c>
      <c r="B272" s="244" t="s">
        <v>274</v>
      </c>
      <c r="C272" s="244" t="s">
        <v>439</v>
      </c>
    </row>
    <row r="273" spans="1:3" x14ac:dyDescent="0.35">
      <c r="A273" s="244" t="s">
        <v>93</v>
      </c>
      <c r="B273" s="244" t="s">
        <v>93</v>
      </c>
      <c r="C273" s="244" t="s">
        <v>263</v>
      </c>
    </row>
    <row r="274" spans="1:3" ht="43.5" x14ac:dyDescent="0.35">
      <c r="A274" s="244" t="s">
        <v>774</v>
      </c>
      <c r="B274" s="244" t="s">
        <v>776</v>
      </c>
      <c r="C274" s="244" t="s">
        <v>775</v>
      </c>
    </row>
    <row r="275" spans="1:3" x14ac:dyDescent="0.35">
      <c r="A275" s="249" t="s">
        <v>112</v>
      </c>
      <c r="B275" s="249" t="s">
        <v>398</v>
      </c>
      <c r="C275" s="249" t="s">
        <v>397</v>
      </c>
    </row>
    <row r="276" spans="1:3" ht="18" x14ac:dyDescent="0.35">
      <c r="A276" s="248" t="s">
        <v>122</v>
      </c>
      <c r="B276" s="248" t="s">
        <v>275</v>
      </c>
      <c r="C276" s="248" t="s">
        <v>276</v>
      </c>
    </row>
    <row r="277" spans="1:3" x14ac:dyDescent="0.35">
      <c r="A277" s="244" t="s">
        <v>68</v>
      </c>
      <c r="B277" s="244" t="s">
        <v>277</v>
      </c>
      <c r="C277" s="244" t="s">
        <v>278</v>
      </c>
    </row>
    <row r="278" spans="1:3" x14ac:dyDescent="0.35">
      <c r="A278" s="244" t="s">
        <v>74</v>
      </c>
      <c r="B278" s="244" t="s">
        <v>257</v>
      </c>
      <c r="C278" s="244" t="s">
        <v>279</v>
      </c>
    </row>
    <row r="279" spans="1:3" x14ac:dyDescent="0.35">
      <c r="A279" s="244" t="str">
        <f>A208</f>
        <v>[Tsd. CHF]</v>
      </c>
      <c r="B279" s="244" t="str">
        <f>B208</f>
        <v>[millier de CHF]</v>
      </c>
      <c r="C279" s="244" t="str">
        <f>C208</f>
        <v>[migliaia di CHF]</v>
      </c>
    </row>
    <row r="280" spans="1:3" x14ac:dyDescent="0.35">
      <c r="A280" s="244" t="s">
        <v>18</v>
      </c>
      <c r="B280" s="244" t="s">
        <v>280</v>
      </c>
      <c r="C280" s="244" t="s">
        <v>281</v>
      </c>
    </row>
    <row r="281" spans="1:3" x14ac:dyDescent="0.35">
      <c r="A281" s="244" t="s">
        <v>17</v>
      </c>
      <c r="B281" s="244" t="s">
        <v>185</v>
      </c>
      <c r="C281" s="244" t="s">
        <v>186</v>
      </c>
    </row>
    <row r="282" spans="1:3" x14ac:dyDescent="0.35">
      <c r="A282" s="244" t="s">
        <v>9</v>
      </c>
      <c r="B282" s="244" t="s">
        <v>190</v>
      </c>
      <c r="C282" s="244" t="s">
        <v>191</v>
      </c>
    </row>
    <row r="283" spans="1:3" x14ac:dyDescent="0.35">
      <c r="A283" s="244" t="s">
        <v>100</v>
      </c>
      <c r="B283" s="244" t="s">
        <v>282</v>
      </c>
      <c r="C283" s="244" t="s">
        <v>283</v>
      </c>
    </row>
    <row r="284" spans="1:3" x14ac:dyDescent="0.35">
      <c r="A284" s="244" t="str">
        <f t="shared" ref="A284:C293" si="5">A220</f>
        <v>Erstellungskosten</v>
      </c>
      <c r="B284" s="244" t="str">
        <f t="shared" si="5"/>
        <v>Coûts de construction</v>
      </c>
      <c r="C284" s="244" t="str">
        <f t="shared" si="5"/>
        <v>Costi di costruzione</v>
      </c>
    </row>
    <row r="285" spans="1:3" x14ac:dyDescent="0.35">
      <c r="A285" s="244" t="str">
        <f t="shared" si="5"/>
        <v>Solarmodulfeld</v>
      </c>
      <c r="B285" s="244" t="str">
        <f t="shared" si="5"/>
        <v>Champ de modules solaires</v>
      </c>
      <c r="C285" s="244" t="str">
        <f t="shared" si="5"/>
        <v>Campo di moduli solari</v>
      </c>
    </row>
    <row r="286" spans="1:3" x14ac:dyDescent="0.35">
      <c r="A286" s="244" t="str">
        <f t="shared" si="5"/>
        <v xml:space="preserve">Fundamente </v>
      </c>
      <c r="B286" s="244" t="str">
        <f t="shared" si="5"/>
        <v xml:space="preserve">Fondations </v>
      </c>
      <c r="C286" s="244" t="str">
        <f t="shared" si="5"/>
        <v xml:space="preserve">Fondazioni </v>
      </c>
    </row>
    <row r="287" spans="1:3" x14ac:dyDescent="0.35">
      <c r="A287" s="244" t="str">
        <f t="shared" si="5"/>
        <v>Stützen, Tragstruktur</v>
      </c>
      <c r="B287" s="244" t="str">
        <f t="shared" si="5"/>
        <v>Supports, structure porteuse</v>
      </c>
      <c r="C287" s="244" t="str">
        <f t="shared" si="5"/>
        <v>Supporti, struttura portante</v>
      </c>
    </row>
    <row r="288" spans="1:3" x14ac:dyDescent="0.35">
      <c r="A288" s="244" t="str">
        <f t="shared" si="5"/>
        <v>Halterungen, Befestigungselemente</v>
      </c>
      <c r="B288" s="244" t="str">
        <f t="shared" si="5"/>
        <v>Fixations, éléments de fixation</v>
      </c>
      <c r="C288" s="244" t="str">
        <f t="shared" si="5"/>
        <v>Staffe, elementi di fissaggio</v>
      </c>
    </row>
    <row r="289" spans="1:3" x14ac:dyDescent="0.35">
      <c r="A289" s="244" t="str">
        <f t="shared" si="5"/>
        <v>Photovoltaikmodule</v>
      </c>
      <c r="B289" s="244" t="str">
        <f t="shared" si="5"/>
        <v>Modules photovoltaïques</v>
      </c>
      <c r="C289" s="244" t="str">
        <f t="shared" si="5"/>
        <v>Moduli fotovoltaici</v>
      </c>
    </row>
    <row r="290" spans="1:3" x14ac:dyDescent="0.35">
      <c r="A290" s="244" t="str">
        <f t="shared" si="5"/>
        <v>Kabelkanäle</v>
      </c>
      <c r="B290" s="244" t="str">
        <f t="shared" si="5"/>
        <v>Conduits de câbles</v>
      </c>
      <c r="C290" s="244" t="str">
        <f t="shared" si="5"/>
        <v>Canali per cavi</v>
      </c>
    </row>
    <row r="291" spans="1:3" x14ac:dyDescent="0.35">
      <c r="A291" s="244" t="str">
        <f t="shared" si="5"/>
        <v>Strangkabel</v>
      </c>
      <c r="B291" s="244" t="str">
        <f t="shared" si="5"/>
        <v>Câblage de chaîne</v>
      </c>
      <c r="C291" s="244" t="str">
        <f t="shared" si="5"/>
        <v>Linee solari DC</v>
      </c>
    </row>
    <row r="292" spans="1:3" x14ac:dyDescent="0.35">
      <c r="A292" s="244" t="str">
        <f t="shared" si="5"/>
        <v>DC-Verteilkästen und DC-Trennstellen</v>
      </c>
      <c r="B292" s="244" t="str">
        <f t="shared" si="5"/>
        <v>Boîtiers de distribution DC et points de sectionnement DC</v>
      </c>
      <c r="C292" s="244" t="str">
        <f t="shared" si="5"/>
        <v>Scatole di giunzione DC e punti di disconnessione DC</v>
      </c>
    </row>
    <row r="293" spans="1:3" x14ac:dyDescent="0.35">
      <c r="A293" s="244" t="str">
        <f t="shared" si="5"/>
        <v xml:space="preserve">Blitzschutz, Erdungsanlage </v>
      </c>
      <c r="B293" s="244" t="str">
        <f t="shared" si="5"/>
        <v xml:space="preserve">Protection contre la foudre, dispositif de mise à la terre </v>
      </c>
      <c r="C293" s="244" t="str">
        <f t="shared" si="5"/>
        <v xml:space="preserve">Protezione dai fulmini, impianto di messa a terra </v>
      </c>
    </row>
    <row r="294" spans="1:3" x14ac:dyDescent="0.35">
      <c r="A294" s="244" t="str">
        <f t="shared" ref="A294:C303" si="6">A230</f>
        <v>Kraftwerkszentralen</v>
      </c>
      <c r="B294" s="244" t="str">
        <f t="shared" si="6"/>
        <v>Centrales électriques</v>
      </c>
      <c r="C294" s="244" t="str">
        <f t="shared" si="6"/>
        <v>Centrali elettriche</v>
      </c>
    </row>
    <row r="295" spans="1:3" x14ac:dyDescent="0.35">
      <c r="A295" s="244" t="str">
        <f t="shared" si="6"/>
        <v>Fundamente</v>
      </c>
      <c r="B295" s="244" t="str">
        <f t="shared" si="6"/>
        <v>Fondations</v>
      </c>
      <c r="C295" s="244" t="str">
        <f t="shared" si="6"/>
        <v>Fondazioni</v>
      </c>
    </row>
    <row r="296" spans="1:3" x14ac:dyDescent="0.35">
      <c r="A296" s="244" t="str">
        <f t="shared" si="6"/>
        <v xml:space="preserve">Bauten, Container </v>
      </c>
      <c r="B296" s="244" t="str">
        <f t="shared" si="6"/>
        <v xml:space="preserve">Constructions, Conteneurs </v>
      </c>
      <c r="C296" s="244" t="str">
        <f t="shared" si="6"/>
        <v xml:space="preserve">Costruzioni, Container </v>
      </c>
    </row>
    <row r="297" spans="1:3" x14ac:dyDescent="0.35">
      <c r="A297" s="244" t="str">
        <f t="shared" si="6"/>
        <v>Wechselrichter</v>
      </c>
      <c r="B297" s="244" t="str">
        <f t="shared" si="6"/>
        <v>Onduleurs</v>
      </c>
      <c r="C297" s="244" t="str">
        <f t="shared" si="6"/>
        <v>Inverter</v>
      </c>
    </row>
    <row r="298" spans="1:3" x14ac:dyDescent="0.35">
      <c r="A298" s="244" t="str">
        <f t="shared" si="6"/>
        <v>Blitz- und Überspannungsschutz</v>
      </c>
      <c r="B298" s="244" t="str">
        <f t="shared" si="6"/>
        <v>Protection contre la foudre et les surtensions</v>
      </c>
      <c r="C298" s="244" t="str">
        <f t="shared" si="6"/>
        <v>Protezione da fulmini e sovratensioni</v>
      </c>
    </row>
    <row r="299" spans="1:3" x14ac:dyDescent="0.35">
      <c r="A299" s="244" t="str">
        <f t="shared" si="6"/>
        <v>Transformatoren NS-MS</v>
      </c>
      <c r="B299" s="244" t="str">
        <f t="shared" si="6"/>
        <v>Transformateurs BT-MT</v>
      </c>
      <c r="C299" s="244" t="str">
        <f t="shared" si="6"/>
        <v>Trasformatori BT-MT</v>
      </c>
    </row>
    <row r="300" spans="1:3" x14ac:dyDescent="0.35">
      <c r="A300" s="244" t="str">
        <f t="shared" si="6"/>
        <v>Messung, Kraftwerksleittechnik</v>
      </c>
      <c r="B300" s="244" t="str">
        <f t="shared" si="6"/>
        <v>Mesure, système de commande-contrôle de la centrale</v>
      </c>
      <c r="C300" s="244" t="str">
        <f t="shared" si="6"/>
        <v>Misurazione, tecnica di controllo della centrale</v>
      </c>
    </row>
    <row r="301" spans="1:3" x14ac:dyDescent="0.35">
      <c r="A301" s="244" t="str">
        <f t="shared" si="6"/>
        <v>Schaltanlagen auf Spannungsebene MS</v>
      </c>
      <c r="B301" s="244" t="str">
        <f t="shared" si="6"/>
        <v>Poste couplage au niveau MT</v>
      </c>
      <c r="C301" s="244" t="str">
        <f t="shared" si="6"/>
        <v>Impianti di distribuzione a livello MT</v>
      </c>
    </row>
    <row r="302" spans="1:3" x14ac:dyDescent="0.35">
      <c r="A302" s="244" t="str">
        <f t="shared" si="6"/>
        <v>Eigenbedarfs- und Notstromanlagen</v>
      </c>
      <c r="B302" s="244" t="str">
        <f t="shared" si="6"/>
        <v>Installation pour les besoins propres et groupes électrogènes de secours</v>
      </c>
      <c r="C302" s="244" t="str">
        <f t="shared" si="6"/>
        <v>Impianti a corrente elettrica per uso proprio e di emergenza</v>
      </c>
    </row>
    <row r="303" spans="1:3" x14ac:dyDescent="0.35">
      <c r="A303" s="244" t="str">
        <f t="shared" si="6"/>
        <v>Elektrische Schutzeinrichtungen</v>
      </c>
      <c r="B303" s="244" t="str">
        <f t="shared" si="6"/>
        <v>Dispositifs de protection électriques</v>
      </c>
      <c r="C303" s="244" t="str">
        <f t="shared" si="6"/>
        <v>Dispositivi di protezione elettrica</v>
      </c>
    </row>
    <row r="304" spans="1:3" x14ac:dyDescent="0.35">
      <c r="A304" s="244" t="str">
        <f t="shared" ref="A304:C322" si="7">A240</f>
        <v>Betriebsgebäude</v>
      </c>
      <c r="B304" s="244" t="str">
        <f t="shared" si="7"/>
        <v>Bâtiment d’exploitation</v>
      </c>
      <c r="C304" s="244" t="str">
        <f t="shared" si="7"/>
        <v>Stabili d’esercizio</v>
      </c>
    </row>
    <row r="305" spans="1:3" x14ac:dyDescent="0.35">
      <c r="A305" s="244" t="str">
        <f t="shared" si="7"/>
        <v>Fundamente</v>
      </c>
      <c r="B305" s="244" t="str">
        <f t="shared" si="7"/>
        <v>Fondations</v>
      </c>
      <c r="C305" s="244" t="str">
        <f t="shared" si="7"/>
        <v>Fondazioni</v>
      </c>
    </row>
    <row r="306" spans="1:3" x14ac:dyDescent="0.35">
      <c r="A306" s="244" t="str">
        <f>A242</f>
        <v>Gebäude</v>
      </c>
      <c r="B306" s="244" t="str">
        <f t="shared" si="7"/>
        <v>Bâtiment</v>
      </c>
      <c r="C306" s="244" t="str">
        <f t="shared" si="7"/>
        <v>Edifici</v>
      </c>
    </row>
    <row r="307" spans="1:3" x14ac:dyDescent="0.35">
      <c r="A307" s="244" t="str">
        <f t="shared" si="7"/>
        <v xml:space="preserve">Installationen (Elektro- und Gebäudetechnik) </v>
      </c>
      <c r="B307" s="244" t="str">
        <f t="shared" si="7"/>
        <v>Installations (électrotechnique et technique du bâtiment)</v>
      </c>
      <c r="C307" s="244" t="str">
        <f t="shared" si="7"/>
        <v xml:space="preserve">Installazioni (elettrotecnica e impiantistica) </v>
      </c>
    </row>
    <row r="308" spans="1:3" x14ac:dyDescent="0.35">
      <c r="A308" s="244" t="str">
        <f t="shared" si="7"/>
        <v>Fernmelde- und Informationstechnik</v>
      </c>
      <c r="B308" s="244" t="str">
        <f t="shared" si="7"/>
        <v>Télécommunication et technologie de l’information</v>
      </c>
      <c r="C308" s="244" t="str">
        <f t="shared" si="7"/>
        <v>Telecomunicazioni e tecnologia dell'informazione</v>
      </c>
    </row>
    <row r="309" spans="1:3" x14ac:dyDescent="0.35">
      <c r="A309" s="244" t="str">
        <f t="shared" si="7"/>
        <v>Elektrische Erschliessung</v>
      </c>
      <c r="B309" s="244" t="str">
        <f t="shared" si="7"/>
        <v>Raccordement électrique</v>
      </c>
      <c r="C309" s="244" t="str">
        <f t="shared" si="7"/>
        <v>Allacciamento elettrico</v>
      </c>
    </row>
    <row r="310" spans="1:3" x14ac:dyDescent="0.35">
      <c r="A310" s="244" t="str">
        <f t="shared" si="7"/>
        <v>Fundamente</v>
      </c>
      <c r="B310" s="244" t="str">
        <f t="shared" si="7"/>
        <v>Fondations</v>
      </c>
      <c r="C310" s="244" t="str">
        <f t="shared" si="7"/>
        <v>Fondazioni</v>
      </c>
    </row>
    <row r="311" spans="1:3" x14ac:dyDescent="0.35">
      <c r="A311" s="244" t="str">
        <f t="shared" si="7"/>
        <v>Freileitung auf Holzmasten</v>
      </c>
      <c r="B311" s="244" t="str">
        <f t="shared" si="7"/>
        <v xml:space="preserve">Ligne aérienne sur des mâts en bois </v>
      </c>
      <c r="C311" s="244" t="str">
        <f t="shared" si="7"/>
        <v>Linea aerea su pali di legno</v>
      </c>
    </row>
    <row r="312" spans="1:3" x14ac:dyDescent="0.35">
      <c r="A312" s="244" t="str">
        <f t="shared" si="7"/>
        <v>Freileitung auf Beton- oder Metallmasten  </v>
      </c>
      <c r="B312" s="244" t="str">
        <f t="shared" si="7"/>
        <v>Ligne aérienne sur des pylônes en béton ou métalliques</v>
      </c>
      <c r="C312" s="244" t="str">
        <f t="shared" si="7"/>
        <v>Linea aerea su pali di calcestruzzo o metallo</v>
      </c>
    </row>
    <row r="313" spans="1:3" x14ac:dyDescent="0.35">
      <c r="A313" s="244" t="str">
        <f t="shared" si="7"/>
        <v>Erdverlegte Leitung, Kabelanlage MS und HS</v>
      </c>
      <c r="B313" s="244" t="str">
        <f t="shared" si="7"/>
        <v>Ligne enterrée, installation de câbles MT et HT</v>
      </c>
      <c r="C313" s="244" t="str">
        <f t="shared" si="7"/>
        <v>Linea interrata, sistema di cavi MT e AT</v>
      </c>
    </row>
    <row r="314" spans="1:3" x14ac:dyDescent="0.35">
      <c r="A314" s="244" t="str">
        <f t="shared" si="7"/>
        <v>Trafostation MS zu HS</v>
      </c>
      <c r="B314" s="244" t="str">
        <f t="shared" si="7"/>
        <v>Station de transformation MT-HT</v>
      </c>
      <c r="C314" s="244" t="str">
        <f t="shared" si="7"/>
        <v>Stazione di trasformazione da MT a AT</v>
      </c>
    </row>
    <row r="315" spans="1:3" x14ac:dyDescent="0.35">
      <c r="A315" s="244" t="str">
        <f t="shared" si="7"/>
        <v>Schaltanlagen beim Netzanschluss</v>
      </c>
      <c r="B315" s="244" t="str">
        <f t="shared" si="7"/>
        <v>Poste couplage pour le raccordement au réseau</v>
      </c>
      <c r="C315" s="244" t="str">
        <f t="shared" si="7"/>
        <v>Impianti di commutazione presso il punto di allacciamento alla rete</v>
      </c>
    </row>
    <row r="316" spans="1:3" x14ac:dyDescent="0.35">
      <c r="A316" s="244" t="str">
        <f t="shared" si="7"/>
        <v>Leittechnik</v>
      </c>
      <c r="B316" s="244" t="str">
        <f t="shared" si="7"/>
        <v>Système de commande-contrôle</v>
      </c>
      <c r="C316" s="244" t="str">
        <f t="shared" si="7"/>
        <v>Tecnica di controllo</v>
      </c>
    </row>
    <row r="317" spans="1:3" x14ac:dyDescent="0.35">
      <c r="A317" s="244" t="str">
        <f t="shared" si="7"/>
        <v>Elektrische Schutzeinrichtungen</v>
      </c>
      <c r="B317" s="244" t="str">
        <f t="shared" si="7"/>
        <v>Dispositifs de protection électriques</v>
      </c>
      <c r="C317" s="244" t="str">
        <f t="shared" si="7"/>
        <v>Dispositivi di protezione elettrica</v>
      </c>
    </row>
    <row r="318" spans="1:3" x14ac:dyDescent="0.35">
      <c r="A318" s="244" t="str">
        <f t="shared" si="7"/>
        <v>Transportwege und Erschliessung</v>
      </c>
      <c r="B318" s="244" t="str">
        <f t="shared" si="7"/>
        <v>Voies de transport et accès</v>
      </c>
      <c r="C318" s="244" t="str">
        <f t="shared" si="7"/>
        <v>Vie di trasporto e urbanizzazione</v>
      </c>
    </row>
    <row r="319" spans="1:3" x14ac:dyDescent="0.35">
      <c r="A319" s="244" t="str">
        <f t="shared" si="7"/>
        <v>Zufahrtsstrassen</v>
      </c>
      <c r="B319" s="244" t="str">
        <f t="shared" si="7"/>
        <v>Routes d’accès</v>
      </c>
      <c r="C319" s="244" t="str">
        <f t="shared" si="7"/>
        <v>Strade di accesso</v>
      </c>
    </row>
    <row r="320" spans="1:3" x14ac:dyDescent="0.35">
      <c r="A320" s="244" t="str">
        <f t="shared" si="7"/>
        <v>Erschliessung im Solarmodulfeld (Naturwege)</v>
      </c>
      <c r="B320" s="244" t="str">
        <f t="shared" si="7"/>
        <v>Accès dans le champ de modules solaires (sentiers naturels)</v>
      </c>
      <c r="C320" s="244" t="str">
        <f t="shared" si="7"/>
        <v>Vie di collegamento nel campo di moduli solari (sentieri naturali)</v>
      </c>
    </row>
    <row r="321" spans="1:3" x14ac:dyDescent="0.35">
      <c r="A321" s="244" t="str">
        <f t="shared" si="7"/>
        <v>Brücken (Holz, Beton, Metall)</v>
      </c>
      <c r="B321" s="244" t="str">
        <f t="shared" si="7"/>
        <v>Ponts (bois, béton, métalliques)</v>
      </c>
      <c r="C321" s="244" t="str">
        <f t="shared" si="7"/>
        <v>Ponti (di legno, calcestruzzo o metallo)</v>
      </c>
    </row>
    <row r="322" spans="1:3" x14ac:dyDescent="0.35">
      <c r="A322" s="244" t="str">
        <f t="shared" si="7"/>
        <v>Stützmauern Beton/Mauerwerk/Naturstein</v>
      </c>
      <c r="B322" s="244" t="str">
        <f t="shared" si="7"/>
        <v>Murs de soutènement en béton/maçonnerie/pierre naturelle</v>
      </c>
      <c r="C322" s="244" t="str">
        <f t="shared" si="7"/>
        <v>Muri di sostegno in calcestruzzo/muratura/pietra naturale</v>
      </c>
    </row>
    <row r="323" spans="1:3" x14ac:dyDescent="0.35">
      <c r="A323" s="244" t="str">
        <f t="shared" ref="A323:C324" si="8">A261</f>
        <v>Sonstige Komponenten</v>
      </c>
      <c r="B323" s="244" t="str">
        <f t="shared" si="8"/>
        <v>Autres composantes</v>
      </c>
      <c r="C323" s="244" t="str">
        <f t="shared" si="8"/>
        <v>Altri componenti</v>
      </c>
    </row>
    <row r="324" spans="1:3" x14ac:dyDescent="0.35">
      <c r="A324" s="244" t="str">
        <f t="shared" si="8"/>
        <v>Meteostation</v>
      </c>
      <c r="B324" s="244" t="str">
        <f t="shared" si="8"/>
        <v>Station météo</v>
      </c>
      <c r="C324" s="244" t="str">
        <f t="shared" si="8"/>
        <v>Stazione meteorologica</v>
      </c>
    </row>
    <row r="325" spans="1:3" x14ac:dyDescent="0.35">
      <c r="A325" s="244" t="str">
        <f t="shared" ref="A325:C327" si="9">A263</f>
        <v>Sonstige Kosten</v>
      </c>
      <c r="B325" s="244" t="str">
        <f t="shared" si="9"/>
        <v>Autres coûts</v>
      </c>
      <c r="C325" s="244" t="str">
        <f t="shared" si="9"/>
        <v>Altri costi</v>
      </c>
    </row>
    <row r="326" spans="1:3" x14ac:dyDescent="0.35">
      <c r="A326" s="244" t="str">
        <f t="shared" si="9"/>
        <v>Ersatzmassnahmen, Ausgleichsmassnahmen</v>
      </c>
      <c r="B326" s="244" t="str">
        <f t="shared" si="9"/>
        <v>Mesures de substitution, mesures de compensation</v>
      </c>
      <c r="C326" s="244" t="str">
        <f t="shared" si="9"/>
        <v>Misure sostitutive e misure compensative</v>
      </c>
    </row>
    <row r="327" spans="1:3" x14ac:dyDescent="0.35">
      <c r="A327" s="244" t="str">
        <f t="shared" si="9"/>
        <v>Grundstückskosten</v>
      </c>
      <c r="B327" s="244" t="str">
        <f t="shared" si="9"/>
        <v>Coûts d’acquisition du terrain</v>
      </c>
      <c r="C327" s="244" t="str">
        <f t="shared" si="9"/>
        <v>Costo dei terreni</v>
      </c>
    </row>
    <row r="328" spans="1:3" x14ac:dyDescent="0.35">
      <c r="A328" s="244" t="str">
        <f>A266</f>
        <v>Baunebenkosten</v>
      </c>
      <c r="B328" s="244" t="str">
        <f t="shared" ref="B328:C329" si="10">B266</f>
        <v>Coûts accessoires liés à la construction</v>
      </c>
      <c r="C328" s="244" t="str">
        <f t="shared" si="10"/>
        <v>Costi accessori di costruzione</v>
      </c>
    </row>
    <row r="329" spans="1:3" x14ac:dyDescent="0.35">
      <c r="A329" s="244" t="str">
        <f>A267</f>
        <v>Planungs- und Bauleitungskosten</v>
      </c>
      <c r="B329" s="244" t="str">
        <f t="shared" si="10"/>
        <v>Coûts de planification et de direction des travaux</v>
      </c>
      <c r="C329" s="244" t="str">
        <f t="shared" si="10"/>
        <v>Costi di pianificazione e di direzione dei lavori</v>
      </c>
    </row>
    <row r="330" spans="1:3" x14ac:dyDescent="0.35">
      <c r="A330" s="244" t="str">
        <f t="shared" ref="A330:C332" si="11">A268</f>
        <v>Planungs- und Bauleitungskosten</v>
      </c>
      <c r="B330" s="244" t="str">
        <f t="shared" si="11"/>
        <v>Coûts de planification et de direction des travaux</v>
      </c>
      <c r="C330" s="244" t="str">
        <f t="shared" si="11"/>
        <v>Costi di pianificazione e di direzione dei lavori</v>
      </c>
    </row>
    <row r="331" spans="1:3" x14ac:dyDescent="0.35">
      <c r="A331" s="244" t="str">
        <f t="shared" si="11"/>
        <v>Projektierungs- und Planungskosten</v>
      </c>
      <c r="B331" s="244" t="str">
        <f t="shared" si="11"/>
        <v>Planification</v>
      </c>
      <c r="C331" s="244" t="str">
        <f t="shared" si="11"/>
        <v xml:space="preserve">Costi di pianificazione e progettazione </v>
      </c>
    </row>
    <row r="332" spans="1:3" x14ac:dyDescent="0.35">
      <c r="A332" s="249" t="str">
        <f t="shared" si="11"/>
        <v>Bauleitungskosten</v>
      </c>
      <c r="B332" s="249" t="str">
        <f t="shared" si="11"/>
        <v>Direction des travaux</v>
      </c>
      <c r="C332" s="249" t="str">
        <f t="shared" si="11"/>
        <v>Costi di direzione dei lavori</v>
      </c>
    </row>
    <row r="333" spans="1:3" ht="18" x14ac:dyDescent="0.35">
      <c r="A333" s="248" t="s">
        <v>123</v>
      </c>
      <c r="B333" s="248" t="s">
        <v>284</v>
      </c>
      <c r="C333" s="248" t="s">
        <v>285</v>
      </c>
    </row>
    <row r="334" spans="1:3" ht="15" customHeight="1" x14ac:dyDescent="0.35">
      <c r="A334" s="244" t="s">
        <v>21</v>
      </c>
      <c r="B334" s="244" t="s">
        <v>421</v>
      </c>
      <c r="C334" s="244" t="s">
        <v>422</v>
      </c>
    </row>
    <row r="335" spans="1:3" x14ac:dyDescent="0.35">
      <c r="A335" s="244" t="s">
        <v>20</v>
      </c>
      <c r="B335" s="244" t="s">
        <v>286</v>
      </c>
      <c r="C335" s="244" t="s">
        <v>287</v>
      </c>
    </row>
    <row r="336" spans="1:3" x14ac:dyDescent="0.35">
      <c r="A336" s="244" t="s">
        <v>50</v>
      </c>
      <c r="B336" s="244" t="s">
        <v>288</v>
      </c>
      <c r="C336" s="244" t="s">
        <v>289</v>
      </c>
    </row>
    <row r="337" spans="1:3" x14ac:dyDescent="0.35">
      <c r="A337" s="244" t="s">
        <v>5</v>
      </c>
      <c r="B337" s="244" t="s">
        <v>290</v>
      </c>
      <c r="C337" s="244" t="s">
        <v>291</v>
      </c>
    </row>
    <row r="338" spans="1:3" x14ac:dyDescent="0.35">
      <c r="A338" s="244" t="s">
        <v>699</v>
      </c>
      <c r="B338" s="244" t="s">
        <v>700</v>
      </c>
      <c r="C338" s="244" t="s">
        <v>701</v>
      </c>
    </row>
    <row r="339" spans="1:3" x14ac:dyDescent="0.35">
      <c r="A339" s="244" t="s">
        <v>605</v>
      </c>
      <c r="B339" s="244" t="s">
        <v>719</v>
      </c>
      <c r="C339" s="244" t="s">
        <v>698</v>
      </c>
    </row>
    <row r="340" spans="1:3" x14ac:dyDescent="0.35">
      <c r="A340" s="244" t="s">
        <v>722</v>
      </c>
      <c r="B340" s="244" t="s">
        <v>720</v>
      </c>
      <c r="C340" s="244" t="s">
        <v>721</v>
      </c>
    </row>
    <row r="341" spans="1:3" x14ac:dyDescent="0.35">
      <c r="A341" s="244" t="s">
        <v>49</v>
      </c>
      <c r="B341" s="244" t="s">
        <v>292</v>
      </c>
      <c r="C341" s="244" t="s">
        <v>293</v>
      </c>
    </row>
    <row r="342" spans="1:3" ht="26.5" customHeight="1" x14ac:dyDescent="0.35">
      <c r="A342" s="244" t="s">
        <v>723</v>
      </c>
      <c r="B342" s="244" t="s">
        <v>294</v>
      </c>
      <c r="C342" s="244" t="s">
        <v>295</v>
      </c>
    </row>
    <row r="343" spans="1:3" ht="22" customHeight="1" x14ac:dyDescent="0.35">
      <c r="A343" s="244" t="s">
        <v>29</v>
      </c>
      <c r="B343" s="244" t="s">
        <v>296</v>
      </c>
      <c r="C343" s="244" t="s">
        <v>297</v>
      </c>
    </row>
    <row r="344" spans="1:3" x14ac:dyDescent="0.35">
      <c r="A344" s="244" t="s">
        <v>22</v>
      </c>
      <c r="B344" s="244" t="s">
        <v>298</v>
      </c>
      <c r="C344" s="244" t="s">
        <v>262</v>
      </c>
    </row>
    <row r="345" spans="1:3" ht="29" x14ac:dyDescent="0.35">
      <c r="A345" s="244" t="s">
        <v>46</v>
      </c>
      <c r="B345" s="244" t="s">
        <v>299</v>
      </c>
      <c r="C345" s="244" t="s">
        <v>300</v>
      </c>
    </row>
    <row r="346" spans="1:3" x14ac:dyDescent="0.35">
      <c r="A346" s="244" t="s">
        <v>649</v>
      </c>
      <c r="B346" s="244" t="s">
        <v>724</v>
      </c>
      <c r="C346" s="244" t="s">
        <v>725</v>
      </c>
    </row>
    <row r="347" spans="1:3" x14ac:dyDescent="0.35">
      <c r="A347" s="244" t="s">
        <v>726</v>
      </c>
      <c r="B347" s="244" t="s">
        <v>727</v>
      </c>
      <c r="C347" s="244" t="s">
        <v>728</v>
      </c>
    </row>
    <row r="348" spans="1:3" x14ac:dyDescent="0.35">
      <c r="A348" s="244" t="s">
        <v>52</v>
      </c>
      <c r="B348" s="244" t="s">
        <v>52</v>
      </c>
      <c r="C348" s="244" t="s">
        <v>52</v>
      </c>
    </row>
    <row r="349" spans="1:3" x14ac:dyDescent="0.35">
      <c r="A349" s="244" t="s">
        <v>35</v>
      </c>
      <c r="B349" s="244" t="s">
        <v>187</v>
      </c>
      <c r="C349" s="244" t="s">
        <v>301</v>
      </c>
    </row>
    <row r="350" spans="1:3" x14ac:dyDescent="0.35">
      <c r="A350" s="244" t="s">
        <v>53</v>
      </c>
      <c r="B350" s="244" t="s">
        <v>53</v>
      </c>
      <c r="C350" s="244" t="s">
        <v>53</v>
      </c>
    </row>
    <row r="351" spans="1:3" x14ac:dyDescent="0.35">
      <c r="A351" s="244" t="s">
        <v>54</v>
      </c>
      <c r="B351" s="244" t="s">
        <v>302</v>
      </c>
      <c r="C351" s="244" t="s">
        <v>303</v>
      </c>
    </row>
    <row r="352" spans="1:3" x14ac:dyDescent="0.35">
      <c r="A352" s="244" t="s">
        <v>23</v>
      </c>
      <c r="B352" s="244" t="s">
        <v>304</v>
      </c>
      <c r="C352" s="244" t="s">
        <v>305</v>
      </c>
    </row>
    <row r="353" spans="1:3" x14ac:dyDescent="0.35">
      <c r="A353" s="244" t="s">
        <v>43</v>
      </c>
      <c r="B353" s="244" t="s">
        <v>306</v>
      </c>
      <c r="C353" s="244" t="s">
        <v>307</v>
      </c>
    </row>
    <row r="354" spans="1:3" x14ac:dyDescent="0.35">
      <c r="A354" s="244" t="s">
        <v>17</v>
      </c>
      <c r="B354" s="244" t="s">
        <v>185</v>
      </c>
      <c r="C354" s="244" t="s">
        <v>308</v>
      </c>
    </row>
    <row r="355" spans="1:3" x14ac:dyDescent="0.35">
      <c r="A355" s="244" t="s">
        <v>55</v>
      </c>
      <c r="B355" s="244" t="s">
        <v>55</v>
      </c>
      <c r="C355" s="244" t="s">
        <v>55</v>
      </c>
    </row>
    <row r="356" spans="1:3" x14ac:dyDescent="0.35">
      <c r="A356" s="244" t="s">
        <v>56</v>
      </c>
      <c r="B356" s="244" t="s">
        <v>309</v>
      </c>
      <c r="C356" s="244" t="s">
        <v>310</v>
      </c>
    </row>
    <row r="357" spans="1:3" x14ac:dyDescent="0.35">
      <c r="A357" s="244" t="s">
        <v>75</v>
      </c>
      <c r="B357" s="244" t="s">
        <v>311</v>
      </c>
      <c r="C357" s="244" t="s">
        <v>312</v>
      </c>
    </row>
    <row r="358" spans="1:3" x14ac:dyDescent="0.35">
      <c r="A358" s="244" t="s">
        <v>76</v>
      </c>
      <c r="B358" s="244" t="s">
        <v>313</v>
      </c>
      <c r="C358" s="244" t="s">
        <v>314</v>
      </c>
    </row>
    <row r="359" spans="1:3" x14ac:dyDescent="0.35">
      <c r="A359" s="244" t="s">
        <v>57</v>
      </c>
      <c r="B359" s="244" t="s">
        <v>57</v>
      </c>
      <c r="C359" s="244" t="s">
        <v>57</v>
      </c>
    </row>
    <row r="360" spans="1:3" x14ac:dyDescent="0.35">
      <c r="A360" s="244" t="s">
        <v>19</v>
      </c>
      <c r="B360" s="244" t="s">
        <v>315</v>
      </c>
      <c r="C360" s="244" t="s">
        <v>316</v>
      </c>
    </row>
    <row r="361" spans="1:3" x14ac:dyDescent="0.35">
      <c r="A361" s="244" t="s">
        <v>57</v>
      </c>
      <c r="B361" s="244" t="s">
        <v>57</v>
      </c>
      <c r="C361" s="244" t="s">
        <v>57</v>
      </c>
    </row>
    <row r="362" spans="1:3" x14ac:dyDescent="0.35">
      <c r="A362" s="244" t="s">
        <v>35</v>
      </c>
      <c r="B362" s="244" t="s">
        <v>187</v>
      </c>
      <c r="C362" s="244" t="s">
        <v>301</v>
      </c>
    </row>
    <row r="363" spans="1:3" x14ac:dyDescent="0.35">
      <c r="A363" s="244" t="s">
        <v>54</v>
      </c>
      <c r="B363" s="244" t="s">
        <v>302</v>
      </c>
      <c r="C363" s="244" t="s">
        <v>303</v>
      </c>
    </row>
    <row r="364" spans="1:3" x14ac:dyDescent="0.35">
      <c r="A364" s="244" t="s">
        <v>17</v>
      </c>
      <c r="B364" s="244" t="s">
        <v>185</v>
      </c>
      <c r="C364" s="244" t="s">
        <v>317</v>
      </c>
    </row>
    <row r="365" spans="1:3" x14ac:dyDescent="0.35">
      <c r="A365" s="244" t="s">
        <v>18</v>
      </c>
      <c r="B365" s="244" t="s">
        <v>318</v>
      </c>
      <c r="C365" s="244" t="s">
        <v>281</v>
      </c>
    </row>
    <row r="366" spans="1:3" x14ac:dyDescent="0.35">
      <c r="A366" s="244" t="s">
        <v>44</v>
      </c>
      <c r="B366" s="244" t="s">
        <v>319</v>
      </c>
      <c r="C366" s="244" t="s">
        <v>44</v>
      </c>
    </row>
    <row r="367" spans="1:3" x14ac:dyDescent="0.35">
      <c r="A367" s="244" t="s">
        <v>45</v>
      </c>
      <c r="B367" s="244" t="s">
        <v>320</v>
      </c>
      <c r="C367" s="244" t="s">
        <v>321</v>
      </c>
    </row>
    <row r="368" spans="1:3" x14ac:dyDescent="0.35">
      <c r="A368" s="244" t="s">
        <v>42</v>
      </c>
      <c r="B368" s="244" t="s">
        <v>322</v>
      </c>
      <c r="C368" s="244" t="s">
        <v>391</v>
      </c>
    </row>
    <row r="369" spans="1:3" x14ac:dyDescent="0.35">
      <c r="A369" s="244" t="s">
        <v>648</v>
      </c>
      <c r="B369" s="244" t="s">
        <v>650</v>
      </c>
      <c r="C369" s="244" t="s">
        <v>653</v>
      </c>
    </row>
    <row r="370" spans="1:3" x14ac:dyDescent="0.35">
      <c r="A370" s="244" t="s">
        <v>22</v>
      </c>
      <c r="B370" s="244" t="s">
        <v>298</v>
      </c>
      <c r="C370" s="244" t="s">
        <v>262</v>
      </c>
    </row>
    <row r="371" spans="1:3" x14ac:dyDescent="0.35">
      <c r="A371" s="244" t="s">
        <v>58</v>
      </c>
      <c r="B371" s="244" t="s">
        <v>323</v>
      </c>
      <c r="C371" s="244" t="s">
        <v>324</v>
      </c>
    </row>
    <row r="372" spans="1:3" x14ac:dyDescent="0.35">
      <c r="A372" s="244" t="s">
        <v>651</v>
      </c>
      <c r="B372" s="244" t="s">
        <v>652</v>
      </c>
      <c r="C372" s="244" t="s">
        <v>654</v>
      </c>
    </row>
    <row r="373" spans="1:3" x14ac:dyDescent="0.35">
      <c r="A373" s="244" t="s">
        <v>141</v>
      </c>
      <c r="B373" s="244" t="s">
        <v>423</v>
      </c>
      <c r="C373" s="244" t="s">
        <v>424</v>
      </c>
    </row>
    <row r="374" spans="1:3" x14ac:dyDescent="0.35">
      <c r="A374" s="244" t="s">
        <v>77</v>
      </c>
      <c r="B374" s="244" t="s">
        <v>325</v>
      </c>
      <c r="C374" s="244" t="s">
        <v>440</v>
      </c>
    </row>
    <row r="375" spans="1:3" x14ac:dyDescent="0.35">
      <c r="A375" s="244" t="str">
        <f>A208</f>
        <v>[Tsd. CHF]</v>
      </c>
      <c r="B375" s="244" t="str">
        <f t="shared" ref="B375:C375" si="12">B208</f>
        <v>[millier de CHF]</v>
      </c>
      <c r="C375" s="244" t="str">
        <f t="shared" si="12"/>
        <v>[migliaia di CHF]</v>
      </c>
    </row>
    <row r="376" spans="1:3" x14ac:dyDescent="0.35">
      <c r="A376" s="249" t="s">
        <v>51</v>
      </c>
      <c r="B376" s="249" t="s">
        <v>326</v>
      </c>
      <c r="C376" s="249" t="s">
        <v>327</v>
      </c>
    </row>
    <row r="377" spans="1:3" ht="18" x14ac:dyDescent="0.35">
      <c r="A377" s="248" t="s">
        <v>124</v>
      </c>
      <c r="B377" s="248" t="s">
        <v>328</v>
      </c>
      <c r="C377" s="248" t="s">
        <v>329</v>
      </c>
    </row>
    <row r="378" spans="1:3" x14ac:dyDescent="0.35">
      <c r="A378" s="244" t="s">
        <v>59</v>
      </c>
      <c r="B378" s="244" t="s">
        <v>199</v>
      </c>
      <c r="C378" s="244" t="s">
        <v>221</v>
      </c>
    </row>
    <row r="379" spans="1:3" x14ac:dyDescent="0.35">
      <c r="A379" s="244" t="s">
        <v>82</v>
      </c>
      <c r="B379" s="244" t="s">
        <v>330</v>
      </c>
      <c r="C379" s="244" t="s">
        <v>331</v>
      </c>
    </row>
    <row r="380" spans="1:3" x14ac:dyDescent="0.35">
      <c r="A380" s="244" t="s">
        <v>10</v>
      </c>
      <c r="B380" s="244" t="s">
        <v>222</v>
      </c>
      <c r="C380" s="244" t="s">
        <v>223</v>
      </c>
    </row>
    <row r="381" spans="1:3" x14ac:dyDescent="0.35">
      <c r="A381" s="244" t="s">
        <v>11</v>
      </c>
      <c r="B381" s="244" t="s">
        <v>239</v>
      </c>
      <c r="C381" s="244" t="s">
        <v>240</v>
      </c>
    </row>
    <row r="382" spans="1:3" x14ac:dyDescent="0.35">
      <c r="A382" s="244" t="s">
        <v>734</v>
      </c>
      <c r="B382" s="244" t="s">
        <v>735</v>
      </c>
      <c r="C382" s="244" t="s">
        <v>736</v>
      </c>
    </row>
    <row r="383" spans="1:3" x14ac:dyDescent="0.35">
      <c r="A383" s="244" t="s">
        <v>615</v>
      </c>
      <c r="B383" s="244" t="s">
        <v>616</v>
      </c>
      <c r="C383" s="244" t="s">
        <v>617</v>
      </c>
    </row>
    <row r="384" spans="1:3" x14ac:dyDescent="0.35">
      <c r="A384" s="244" t="s">
        <v>737</v>
      </c>
      <c r="B384" s="244" t="s">
        <v>738</v>
      </c>
      <c r="C384" s="244" t="s">
        <v>739</v>
      </c>
    </row>
    <row r="385" spans="1:3" x14ac:dyDescent="0.35">
      <c r="A385" s="244" t="s">
        <v>740</v>
      </c>
      <c r="B385" s="244" t="s">
        <v>741</v>
      </c>
      <c r="C385" s="244" t="s">
        <v>742</v>
      </c>
    </row>
    <row r="386" spans="1:3" x14ac:dyDescent="0.35">
      <c r="A386" s="244" t="s">
        <v>743</v>
      </c>
      <c r="B386" s="244" t="s">
        <v>744</v>
      </c>
      <c r="C386" s="244" t="s">
        <v>745</v>
      </c>
    </row>
    <row r="387" spans="1:3" x14ac:dyDescent="0.35">
      <c r="A387" s="244" t="s">
        <v>749</v>
      </c>
      <c r="B387" s="244" t="s">
        <v>757</v>
      </c>
      <c r="C387" s="244" t="s">
        <v>758</v>
      </c>
    </row>
    <row r="388" spans="1:3" x14ac:dyDescent="0.35">
      <c r="A388" s="244" t="s">
        <v>752</v>
      </c>
      <c r="B388" s="244" t="s">
        <v>759</v>
      </c>
      <c r="C388" s="244" t="s">
        <v>760</v>
      </c>
    </row>
    <row r="389" spans="1:3" x14ac:dyDescent="0.35">
      <c r="A389" s="244" t="s">
        <v>750</v>
      </c>
      <c r="B389" s="244" t="s">
        <v>761</v>
      </c>
      <c r="C389" s="244" t="s">
        <v>762</v>
      </c>
    </row>
    <row r="390" spans="1:3" x14ac:dyDescent="0.35">
      <c r="A390" s="244" t="s">
        <v>754</v>
      </c>
      <c r="B390" s="244" t="s">
        <v>755</v>
      </c>
      <c r="C390" s="244" t="s">
        <v>756</v>
      </c>
    </row>
    <row r="391" spans="1:3" x14ac:dyDescent="0.35">
      <c r="A391" s="244" t="s">
        <v>455</v>
      </c>
      <c r="B391" s="244" t="s">
        <v>465</v>
      </c>
      <c r="C391" s="244" t="s">
        <v>463</v>
      </c>
    </row>
    <row r="392" spans="1:3" x14ac:dyDescent="0.35">
      <c r="A392" s="244" t="s">
        <v>456</v>
      </c>
      <c r="B392" s="244" t="s">
        <v>466</v>
      </c>
      <c r="C392" s="244" t="s">
        <v>464</v>
      </c>
    </row>
    <row r="393" spans="1:3" x14ac:dyDescent="0.35">
      <c r="A393" s="244" t="s">
        <v>127</v>
      </c>
      <c r="B393" s="244" t="s">
        <v>332</v>
      </c>
      <c r="C393" s="244" t="s">
        <v>441</v>
      </c>
    </row>
    <row r="394" spans="1:3" x14ac:dyDescent="0.35">
      <c r="A394" s="244" t="s">
        <v>457</v>
      </c>
      <c r="B394" s="244" t="s">
        <v>462</v>
      </c>
      <c r="C394" s="244" t="s">
        <v>461</v>
      </c>
    </row>
    <row r="395" spans="1:3" x14ac:dyDescent="0.35">
      <c r="A395" s="244" t="s">
        <v>42</v>
      </c>
      <c r="B395" s="244" t="s">
        <v>322</v>
      </c>
      <c r="C395" s="244" t="s">
        <v>391</v>
      </c>
    </row>
    <row r="396" spans="1:3" x14ac:dyDescent="0.35">
      <c r="A396" s="244" t="s">
        <v>648</v>
      </c>
      <c r="B396" s="244" t="s">
        <v>650</v>
      </c>
      <c r="C396" s="244" t="s">
        <v>653</v>
      </c>
    </row>
    <row r="397" spans="1:3" x14ac:dyDescent="0.35">
      <c r="A397" s="244" t="s">
        <v>658</v>
      </c>
      <c r="B397" s="244" t="s">
        <v>659</v>
      </c>
      <c r="C397" s="244" t="s">
        <v>660</v>
      </c>
    </row>
    <row r="398" spans="1:3" x14ac:dyDescent="0.35">
      <c r="A398" s="244" t="s">
        <v>746</v>
      </c>
      <c r="B398" s="244" t="s">
        <v>747</v>
      </c>
      <c r="C398" s="244" t="s">
        <v>748</v>
      </c>
    </row>
    <row r="399" spans="1:3" x14ac:dyDescent="0.35">
      <c r="A399" s="244" t="s">
        <v>458</v>
      </c>
      <c r="B399" s="244" t="s">
        <v>459</v>
      </c>
      <c r="C399" s="244" t="s">
        <v>460</v>
      </c>
    </row>
    <row r="400" spans="1:3" x14ac:dyDescent="0.35">
      <c r="A400" s="244" t="s">
        <v>764</v>
      </c>
      <c r="B400" s="244" t="s">
        <v>766</v>
      </c>
      <c r="C400" s="244" t="s">
        <v>768</v>
      </c>
    </row>
    <row r="401" spans="1:3" x14ac:dyDescent="0.35">
      <c r="A401" s="244" t="s">
        <v>765</v>
      </c>
      <c r="B401" s="244" t="s">
        <v>767</v>
      </c>
      <c r="C401" s="244" t="s">
        <v>769</v>
      </c>
    </row>
    <row r="402" spans="1:3" x14ac:dyDescent="0.35">
      <c r="A402" s="249" t="s">
        <v>83</v>
      </c>
      <c r="B402" s="249" t="s">
        <v>425</v>
      </c>
      <c r="C402" s="249" t="s">
        <v>426</v>
      </c>
    </row>
  </sheetData>
  <sheetProtection algorithmName="SHA-512" hashValue="CmawH8lrg3eLf3Yx1MtyeX15ZcUk71x/iDi106zspGDeG9x8nqVWSdAsp+lVkyoFGncZTw4a6PpPV2qnY4FAJg==" saltValue="GywK4j1D18epksHA6sUGOw==" spinCount="100000" sheet="1" selectLockedCells="1" selectUnlockedCells="1"/>
  <printOptions headings="1"/>
  <pageMargins left="0.25" right="0.25" top="0.75" bottom="0.75" header="0.3" footer="0.3"/>
  <pageSetup paperSize="9" scale="54" fitToHeight="1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3"/>
  <dimension ref="A3:DM52"/>
  <sheetViews>
    <sheetView zoomScale="70" zoomScaleNormal="70" workbookViewId="0">
      <selection activeCell="AF56" sqref="AF56"/>
    </sheetView>
  </sheetViews>
  <sheetFormatPr baseColWidth="10" defaultColWidth="11.453125" defaultRowHeight="14.5" outlineLevelRow="1" outlineLevelCol="1" x14ac:dyDescent="0.35"/>
  <cols>
    <col min="1" max="1" width="46.26953125" customWidth="1"/>
    <col min="2" max="2" width="20.81640625" customWidth="1"/>
    <col min="3" max="3" width="11.453125" hidden="1" customWidth="1" outlineLevel="1"/>
    <col min="4" max="21" width="9.453125" hidden="1" customWidth="1" outlineLevel="1"/>
    <col min="22" max="22" width="9.453125" hidden="1" customWidth="1" outlineLevel="1" collapsed="1"/>
    <col min="23" max="23" width="9.453125" hidden="1" customWidth="1" outlineLevel="1"/>
    <col min="24" max="24" width="9.453125" customWidth="1" collapsed="1"/>
    <col min="25" max="48" width="9.453125" customWidth="1"/>
  </cols>
  <sheetData>
    <row r="3" spans="1:117" ht="20" x14ac:dyDescent="0.4">
      <c r="A3" s="52"/>
      <c r="B3" s="55" t="s">
        <v>125</v>
      </c>
    </row>
    <row r="5" spans="1:117" x14ac:dyDescent="0.35">
      <c r="A5" s="47"/>
      <c r="B5" s="12"/>
      <c r="C5" s="12"/>
      <c r="D5" s="16"/>
      <c r="E5" s="16"/>
      <c r="F5" s="16"/>
      <c r="G5" s="16"/>
      <c r="H5" s="16"/>
      <c r="I5" s="16"/>
      <c r="J5" s="16"/>
      <c r="K5" s="16"/>
      <c r="L5" s="16"/>
      <c r="M5" s="16"/>
      <c r="N5" s="16"/>
      <c r="O5" s="16"/>
      <c r="P5" s="16"/>
      <c r="Q5" s="13"/>
      <c r="R5" s="13"/>
      <c r="S5" s="13"/>
      <c r="T5" s="13"/>
      <c r="U5" s="13"/>
      <c r="V5" s="13"/>
      <c r="W5" s="13"/>
      <c r="X5" s="13"/>
      <c r="Y5" s="13"/>
      <c r="Z5" s="13"/>
      <c r="AA5" s="13"/>
      <c r="AB5" s="13"/>
      <c r="AC5" s="13"/>
      <c r="AD5" s="13"/>
      <c r="AE5" s="13"/>
      <c r="AF5" s="13"/>
      <c r="AG5" s="13"/>
      <c r="AH5" s="13"/>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row>
    <row r="6" spans="1:117" x14ac:dyDescent="0.35">
      <c r="A6" s="2"/>
      <c r="B6" s="9"/>
      <c r="C6" s="9"/>
      <c r="D6" s="9"/>
      <c r="E6" s="9"/>
      <c r="F6" s="9"/>
      <c r="G6" s="9"/>
      <c r="H6" s="9"/>
      <c r="I6" s="9"/>
      <c r="J6" s="9"/>
      <c r="K6" s="9"/>
      <c r="L6" s="9"/>
      <c r="M6" s="9"/>
      <c r="N6" s="9"/>
      <c r="O6" s="9"/>
      <c r="P6" s="9"/>
      <c r="Q6" s="9"/>
    </row>
    <row r="7" spans="1:117" x14ac:dyDescent="0.35">
      <c r="A7" s="4"/>
      <c r="B7" s="9"/>
      <c r="C7" s="9"/>
      <c r="D7" s="9"/>
      <c r="E7" s="9"/>
      <c r="F7" s="9"/>
      <c r="G7" s="9"/>
      <c r="H7" s="9"/>
      <c r="I7" s="9"/>
      <c r="J7" s="9"/>
      <c r="K7" s="9"/>
      <c r="L7" s="9"/>
      <c r="M7" s="9"/>
      <c r="N7" s="9"/>
      <c r="O7" s="9"/>
      <c r="P7" s="9"/>
      <c r="Q7" s="9"/>
    </row>
    <row r="8" spans="1:117" x14ac:dyDescent="0.35">
      <c r="A8" s="47" t="s">
        <v>6</v>
      </c>
      <c r="B8" s="12" t="s">
        <v>30</v>
      </c>
      <c r="C8" s="15" t="s">
        <v>0</v>
      </c>
      <c r="D8" s="16">
        <v>2006</v>
      </c>
      <c r="E8" s="16">
        <f>D8+1</f>
        <v>2007</v>
      </c>
      <c r="F8" s="16">
        <f t="shared" ref="F8:BQ8" si="0">E8+1</f>
        <v>2008</v>
      </c>
      <c r="G8" s="16">
        <f t="shared" si="0"/>
        <v>2009</v>
      </c>
      <c r="H8" s="16">
        <f t="shared" si="0"/>
        <v>2010</v>
      </c>
      <c r="I8" s="16">
        <f t="shared" si="0"/>
        <v>2011</v>
      </c>
      <c r="J8" s="16">
        <f t="shared" si="0"/>
        <v>2012</v>
      </c>
      <c r="K8" s="16">
        <f t="shared" si="0"/>
        <v>2013</v>
      </c>
      <c r="L8" s="16">
        <f t="shared" si="0"/>
        <v>2014</v>
      </c>
      <c r="M8" s="16">
        <f t="shared" si="0"/>
        <v>2015</v>
      </c>
      <c r="N8" s="16">
        <f t="shared" si="0"/>
        <v>2016</v>
      </c>
      <c r="O8" s="16">
        <f t="shared" si="0"/>
        <v>2017</v>
      </c>
      <c r="P8" s="16">
        <f t="shared" si="0"/>
        <v>2018</v>
      </c>
      <c r="Q8" s="16">
        <f t="shared" si="0"/>
        <v>2019</v>
      </c>
      <c r="R8" s="16">
        <f t="shared" si="0"/>
        <v>2020</v>
      </c>
      <c r="S8" s="16">
        <f t="shared" si="0"/>
        <v>2021</v>
      </c>
      <c r="T8" s="16">
        <f t="shared" si="0"/>
        <v>2022</v>
      </c>
      <c r="U8" s="16">
        <f t="shared" si="0"/>
        <v>2023</v>
      </c>
      <c r="V8" s="16">
        <f t="shared" si="0"/>
        <v>2024</v>
      </c>
      <c r="W8" s="16">
        <f t="shared" si="0"/>
        <v>2025</v>
      </c>
      <c r="X8" s="16">
        <f t="shared" si="0"/>
        <v>2026</v>
      </c>
      <c r="Y8" s="16">
        <f t="shared" si="0"/>
        <v>2027</v>
      </c>
      <c r="Z8" s="16">
        <f t="shared" si="0"/>
        <v>2028</v>
      </c>
      <c r="AA8" s="16">
        <f t="shared" si="0"/>
        <v>2029</v>
      </c>
      <c r="AB8" s="16">
        <f t="shared" si="0"/>
        <v>2030</v>
      </c>
      <c r="AC8" s="16">
        <f t="shared" si="0"/>
        <v>2031</v>
      </c>
      <c r="AD8" s="16">
        <f t="shared" si="0"/>
        <v>2032</v>
      </c>
      <c r="AE8" s="16">
        <f t="shared" si="0"/>
        <v>2033</v>
      </c>
      <c r="AF8" s="16">
        <f t="shared" si="0"/>
        <v>2034</v>
      </c>
      <c r="AG8" s="16">
        <f t="shared" si="0"/>
        <v>2035</v>
      </c>
      <c r="AH8" s="16">
        <f t="shared" si="0"/>
        <v>2036</v>
      </c>
      <c r="AI8" s="16">
        <f t="shared" si="0"/>
        <v>2037</v>
      </c>
      <c r="AJ8" s="16">
        <f t="shared" si="0"/>
        <v>2038</v>
      </c>
      <c r="AK8" s="16">
        <f t="shared" si="0"/>
        <v>2039</v>
      </c>
      <c r="AL8" s="16">
        <f t="shared" si="0"/>
        <v>2040</v>
      </c>
      <c r="AM8" s="16">
        <f t="shared" si="0"/>
        <v>2041</v>
      </c>
      <c r="AN8" s="16">
        <f t="shared" si="0"/>
        <v>2042</v>
      </c>
      <c r="AO8" s="16">
        <f t="shared" si="0"/>
        <v>2043</v>
      </c>
      <c r="AP8" s="16">
        <f t="shared" si="0"/>
        <v>2044</v>
      </c>
      <c r="AQ8" s="16">
        <f t="shared" si="0"/>
        <v>2045</v>
      </c>
      <c r="AR8" s="16">
        <f t="shared" si="0"/>
        <v>2046</v>
      </c>
      <c r="AS8" s="16">
        <f t="shared" si="0"/>
        <v>2047</v>
      </c>
      <c r="AT8" s="16">
        <f t="shared" si="0"/>
        <v>2048</v>
      </c>
      <c r="AU8" s="16">
        <f t="shared" si="0"/>
        <v>2049</v>
      </c>
      <c r="AV8" s="16">
        <f t="shared" si="0"/>
        <v>2050</v>
      </c>
      <c r="AW8" s="16">
        <f t="shared" si="0"/>
        <v>2051</v>
      </c>
      <c r="AX8" s="16">
        <f t="shared" si="0"/>
        <v>2052</v>
      </c>
      <c r="AY8" s="16">
        <f t="shared" si="0"/>
        <v>2053</v>
      </c>
      <c r="AZ8" s="16">
        <f t="shared" si="0"/>
        <v>2054</v>
      </c>
      <c r="BA8" s="16">
        <f t="shared" si="0"/>
        <v>2055</v>
      </c>
      <c r="BB8" s="16">
        <f t="shared" si="0"/>
        <v>2056</v>
      </c>
      <c r="BC8" s="16">
        <f t="shared" si="0"/>
        <v>2057</v>
      </c>
      <c r="BD8" s="16">
        <f t="shared" si="0"/>
        <v>2058</v>
      </c>
      <c r="BE8" s="16">
        <f t="shared" si="0"/>
        <v>2059</v>
      </c>
      <c r="BF8" s="16">
        <f t="shared" si="0"/>
        <v>2060</v>
      </c>
      <c r="BG8" s="16">
        <f t="shared" si="0"/>
        <v>2061</v>
      </c>
      <c r="BH8" s="16">
        <f t="shared" si="0"/>
        <v>2062</v>
      </c>
      <c r="BI8" s="16">
        <f t="shared" si="0"/>
        <v>2063</v>
      </c>
      <c r="BJ8" s="16">
        <f t="shared" si="0"/>
        <v>2064</v>
      </c>
      <c r="BK8" s="16">
        <f t="shared" si="0"/>
        <v>2065</v>
      </c>
      <c r="BL8" s="16">
        <f t="shared" si="0"/>
        <v>2066</v>
      </c>
      <c r="BM8" s="16">
        <f t="shared" si="0"/>
        <v>2067</v>
      </c>
      <c r="BN8" s="16">
        <f t="shared" si="0"/>
        <v>2068</v>
      </c>
      <c r="BO8" s="16">
        <f t="shared" si="0"/>
        <v>2069</v>
      </c>
      <c r="BP8" s="16">
        <f t="shared" si="0"/>
        <v>2070</v>
      </c>
      <c r="BQ8" s="16">
        <f t="shared" si="0"/>
        <v>2071</v>
      </c>
      <c r="BR8" s="16">
        <f t="shared" ref="BR8:DK8" si="1">BQ8+1</f>
        <v>2072</v>
      </c>
      <c r="BS8" s="16">
        <f t="shared" si="1"/>
        <v>2073</v>
      </c>
      <c r="BT8" s="16">
        <f t="shared" si="1"/>
        <v>2074</v>
      </c>
      <c r="BU8" s="16">
        <f t="shared" si="1"/>
        <v>2075</v>
      </c>
      <c r="BV8" s="16">
        <f t="shared" si="1"/>
        <v>2076</v>
      </c>
      <c r="BW8" s="16">
        <f t="shared" si="1"/>
        <v>2077</v>
      </c>
      <c r="BX8" s="16">
        <f t="shared" si="1"/>
        <v>2078</v>
      </c>
      <c r="BY8" s="16">
        <f t="shared" si="1"/>
        <v>2079</v>
      </c>
      <c r="BZ8" s="16">
        <f t="shared" si="1"/>
        <v>2080</v>
      </c>
      <c r="CA8" s="16">
        <f t="shared" si="1"/>
        <v>2081</v>
      </c>
      <c r="CB8" s="16">
        <f t="shared" si="1"/>
        <v>2082</v>
      </c>
      <c r="CC8" s="16">
        <f t="shared" si="1"/>
        <v>2083</v>
      </c>
      <c r="CD8" s="16">
        <f t="shared" si="1"/>
        <v>2084</v>
      </c>
      <c r="CE8" s="16">
        <f t="shared" si="1"/>
        <v>2085</v>
      </c>
      <c r="CF8" s="16">
        <f t="shared" si="1"/>
        <v>2086</v>
      </c>
      <c r="CG8" s="16">
        <f t="shared" si="1"/>
        <v>2087</v>
      </c>
      <c r="CH8" s="16">
        <f t="shared" si="1"/>
        <v>2088</v>
      </c>
      <c r="CI8" s="16">
        <f t="shared" si="1"/>
        <v>2089</v>
      </c>
      <c r="CJ8" s="16">
        <f t="shared" si="1"/>
        <v>2090</v>
      </c>
      <c r="CK8" s="16">
        <f t="shared" si="1"/>
        <v>2091</v>
      </c>
      <c r="CL8" s="16">
        <f t="shared" si="1"/>
        <v>2092</v>
      </c>
      <c r="CM8" s="16">
        <f t="shared" si="1"/>
        <v>2093</v>
      </c>
      <c r="CN8" s="16">
        <f t="shared" si="1"/>
        <v>2094</v>
      </c>
      <c r="CO8" s="16">
        <f t="shared" si="1"/>
        <v>2095</v>
      </c>
      <c r="CP8" s="16">
        <f t="shared" si="1"/>
        <v>2096</v>
      </c>
      <c r="CQ8" s="16">
        <f t="shared" si="1"/>
        <v>2097</v>
      </c>
      <c r="CR8" s="16">
        <f t="shared" si="1"/>
        <v>2098</v>
      </c>
      <c r="CS8" s="16">
        <f t="shared" si="1"/>
        <v>2099</v>
      </c>
      <c r="CT8" s="16">
        <f t="shared" si="1"/>
        <v>2100</v>
      </c>
      <c r="CU8" s="16">
        <f t="shared" si="1"/>
        <v>2101</v>
      </c>
      <c r="CV8" s="16">
        <f t="shared" si="1"/>
        <v>2102</v>
      </c>
      <c r="CW8" s="16">
        <f t="shared" si="1"/>
        <v>2103</v>
      </c>
      <c r="CX8" s="16">
        <f t="shared" si="1"/>
        <v>2104</v>
      </c>
      <c r="CY8" s="16">
        <f t="shared" si="1"/>
        <v>2105</v>
      </c>
      <c r="CZ8" s="16">
        <f t="shared" si="1"/>
        <v>2106</v>
      </c>
      <c r="DA8" s="16">
        <f t="shared" si="1"/>
        <v>2107</v>
      </c>
      <c r="DB8" s="16">
        <f t="shared" si="1"/>
        <v>2108</v>
      </c>
      <c r="DC8" s="16">
        <f t="shared" si="1"/>
        <v>2109</v>
      </c>
      <c r="DD8" s="16">
        <f t="shared" si="1"/>
        <v>2110</v>
      </c>
      <c r="DE8" s="16">
        <f t="shared" si="1"/>
        <v>2111</v>
      </c>
      <c r="DF8" s="16">
        <f t="shared" si="1"/>
        <v>2112</v>
      </c>
      <c r="DG8" s="16">
        <f t="shared" si="1"/>
        <v>2113</v>
      </c>
      <c r="DH8" s="16">
        <f t="shared" si="1"/>
        <v>2114</v>
      </c>
      <c r="DI8" s="16">
        <f t="shared" si="1"/>
        <v>2115</v>
      </c>
      <c r="DJ8" s="16">
        <f t="shared" si="1"/>
        <v>2116</v>
      </c>
      <c r="DK8" s="16">
        <f t="shared" si="1"/>
        <v>2117</v>
      </c>
    </row>
    <row r="9" spans="1:117" s="63" customFormat="1" hidden="1" outlineLevel="1" x14ac:dyDescent="0.35">
      <c r="A9"/>
      <c r="B9" s="9"/>
      <c r="C9" s="17">
        <v>1</v>
      </c>
      <c r="D9" s="349">
        <v>65.544502688172102</v>
      </c>
      <c r="E9" s="349">
        <v>48.413064516129062</v>
      </c>
      <c r="F9" s="349">
        <v>72.197244623655877</v>
      </c>
      <c r="G9" s="349">
        <v>78.982258064516188</v>
      </c>
      <c r="H9" s="349">
        <v>54.117607526881748</v>
      </c>
      <c r="I9" s="349">
        <v>57.24397849462364</v>
      </c>
      <c r="J9" s="349">
        <v>52.526263440860234</v>
      </c>
      <c r="K9" s="349">
        <v>53.407096774193548</v>
      </c>
      <c r="L9" s="349">
        <v>47.624220430107556</v>
      </c>
      <c r="M9" s="349">
        <v>44.002997311827968</v>
      </c>
      <c r="N9" s="349">
        <v>45.981801075268848</v>
      </c>
      <c r="O9" s="349">
        <v>76.87307795698932</v>
      </c>
      <c r="P9" s="349">
        <v>43.810524193548382</v>
      </c>
      <c r="Q9" s="349">
        <v>62.333212365591422</v>
      </c>
      <c r="R9" s="349">
        <v>42.553749999999901</v>
      </c>
      <c r="S9" s="349">
        <v>60.491706989247248</v>
      </c>
      <c r="T9" s="349">
        <v>219.36129032258063</v>
      </c>
      <c r="U9" s="350" t="e">
        <f t="shared" ref="U9:AP9" si="2">U37/U$50*U$27</f>
        <v>#DIV/0!</v>
      </c>
      <c r="V9" s="350" t="e">
        <f t="shared" si="2"/>
        <v>#DIV/0!</v>
      </c>
      <c r="W9" s="350" t="e">
        <f t="shared" si="2"/>
        <v>#DIV/0!</v>
      </c>
      <c r="X9" s="350" t="e">
        <f t="shared" si="2"/>
        <v>#DIV/0!</v>
      </c>
      <c r="Y9" s="350" t="e">
        <f t="shared" si="2"/>
        <v>#DIV/0!</v>
      </c>
      <c r="Z9" s="350" t="e">
        <f t="shared" si="2"/>
        <v>#DIV/0!</v>
      </c>
      <c r="AA9" s="350" t="e">
        <f t="shared" si="2"/>
        <v>#DIV/0!</v>
      </c>
      <c r="AB9" s="350" t="e">
        <f t="shared" si="2"/>
        <v>#DIV/0!</v>
      </c>
      <c r="AC9" s="350" t="e">
        <f t="shared" si="2"/>
        <v>#DIV/0!</v>
      </c>
      <c r="AD9" s="350" t="e">
        <f t="shared" si="2"/>
        <v>#DIV/0!</v>
      </c>
      <c r="AE9" s="350" t="e">
        <f t="shared" si="2"/>
        <v>#DIV/0!</v>
      </c>
      <c r="AF9" s="350" t="e">
        <f t="shared" si="2"/>
        <v>#DIV/0!</v>
      </c>
      <c r="AG9" s="350" t="e">
        <f t="shared" si="2"/>
        <v>#DIV/0!</v>
      </c>
      <c r="AH9" s="350" t="e">
        <f t="shared" si="2"/>
        <v>#DIV/0!</v>
      </c>
      <c r="AI9" s="350" t="e">
        <f t="shared" si="2"/>
        <v>#DIV/0!</v>
      </c>
      <c r="AJ9" s="350" t="e">
        <f t="shared" si="2"/>
        <v>#DIV/0!</v>
      </c>
      <c r="AK9" s="350" t="e">
        <f t="shared" si="2"/>
        <v>#DIV/0!</v>
      </c>
      <c r="AL9" s="361" t="e">
        <f t="shared" si="2"/>
        <v>#DIV/0!</v>
      </c>
      <c r="AM9" s="361" t="e">
        <f t="shared" si="2"/>
        <v>#DIV/0!</v>
      </c>
      <c r="AN9" s="361" t="e">
        <f t="shared" si="2"/>
        <v>#DIV/0!</v>
      </c>
      <c r="AO9" s="361" t="e">
        <f t="shared" si="2"/>
        <v>#DIV/0!</v>
      </c>
      <c r="AP9" s="361" t="e">
        <f t="shared" si="2"/>
        <v>#DIV/0!</v>
      </c>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row>
    <row r="10" spans="1:117" s="63" customFormat="1" hidden="1" outlineLevel="1" x14ac:dyDescent="0.35">
      <c r="A10" s="2"/>
      <c r="B10" s="9"/>
      <c r="C10" s="17">
        <v>2</v>
      </c>
      <c r="D10" s="349">
        <v>68.525892857142907</v>
      </c>
      <c r="E10" s="349">
        <v>41.738705357142905</v>
      </c>
      <c r="F10" s="349">
        <v>70.856011904761843</v>
      </c>
      <c r="G10" s="349">
        <v>71.93744047619046</v>
      </c>
      <c r="H10" s="349">
        <v>56.494583333333281</v>
      </c>
      <c r="I10" s="349">
        <v>61.241116071428557</v>
      </c>
      <c r="J10" s="349">
        <v>84.56178571428579</v>
      </c>
      <c r="K10" s="349">
        <v>56.479523809523776</v>
      </c>
      <c r="L10" s="349">
        <v>44.589449404761858</v>
      </c>
      <c r="M10" s="349">
        <v>50.857544642857093</v>
      </c>
      <c r="N10" s="349">
        <v>34.306309523809503</v>
      </c>
      <c r="O10" s="349">
        <v>55.178482142857149</v>
      </c>
      <c r="P10" s="349">
        <v>52.929285714285662</v>
      </c>
      <c r="Q10" s="349">
        <v>48.757738095238132</v>
      </c>
      <c r="R10" s="349">
        <v>34.22928571428573</v>
      </c>
      <c r="S10" s="349">
        <v>53.875401785714281</v>
      </c>
      <c r="T10" s="349">
        <v>208.6221577380951</v>
      </c>
      <c r="U10" s="350" t="e">
        <f t="shared" ref="U10:AP10" si="3">U38/U$50*U$27</f>
        <v>#DIV/0!</v>
      </c>
      <c r="V10" s="350" t="e">
        <f t="shared" si="3"/>
        <v>#DIV/0!</v>
      </c>
      <c r="W10" s="350" t="e">
        <f t="shared" si="3"/>
        <v>#DIV/0!</v>
      </c>
      <c r="X10" s="350" t="e">
        <f t="shared" si="3"/>
        <v>#DIV/0!</v>
      </c>
      <c r="Y10" s="350" t="e">
        <f t="shared" si="3"/>
        <v>#DIV/0!</v>
      </c>
      <c r="Z10" s="350" t="e">
        <f t="shared" si="3"/>
        <v>#DIV/0!</v>
      </c>
      <c r="AA10" s="350" t="e">
        <f t="shared" si="3"/>
        <v>#DIV/0!</v>
      </c>
      <c r="AB10" s="350" t="e">
        <f t="shared" si="3"/>
        <v>#DIV/0!</v>
      </c>
      <c r="AC10" s="350" t="e">
        <f t="shared" si="3"/>
        <v>#DIV/0!</v>
      </c>
      <c r="AD10" s="350" t="e">
        <f t="shared" si="3"/>
        <v>#DIV/0!</v>
      </c>
      <c r="AE10" s="350" t="e">
        <f t="shared" si="3"/>
        <v>#DIV/0!</v>
      </c>
      <c r="AF10" s="350" t="e">
        <f t="shared" si="3"/>
        <v>#DIV/0!</v>
      </c>
      <c r="AG10" s="350" t="e">
        <f t="shared" si="3"/>
        <v>#DIV/0!</v>
      </c>
      <c r="AH10" s="350" t="e">
        <f t="shared" si="3"/>
        <v>#DIV/0!</v>
      </c>
      <c r="AI10" s="350" t="e">
        <f t="shared" si="3"/>
        <v>#DIV/0!</v>
      </c>
      <c r="AJ10" s="350" t="e">
        <f t="shared" si="3"/>
        <v>#DIV/0!</v>
      </c>
      <c r="AK10" s="350" t="e">
        <f t="shared" si="3"/>
        <v>#DIV/0!</v>
      </c>
      <c r="AL10" s="361" t="e">
        <f t="shared" si="3"/>
        <v>#DIV/0!</v>
      </c>
      <c r="AM10" s="361" t="e">
        <f t="shared" si="3"/>
        <v>#DIV/0!</v>
      </c>
      <c r="AN10" s="361" t="e">
        <f t="shared" si="3"/>
        <v>#DIV/0!</v>
      </c>
      <c r="AO10" s="361" t="e">
        <f t="shared" si="3"/>
        <v>#DIV/0!</v>
      </c>
      <c r="AP10" s="361" t="e">
        <f t="shared" si="3"/>
        <v>#DIV/0!</v>
      </c>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row>
    <row r="11" spans="1:117" s="63" customFormat="1" hidden="1" outlineLevel="1" x14ac:dyDescent="0.35">
      <c r="A11" s="2"/>
      <c r="B11" s="9"/>
      <c r="C11" s="17">
        <v>3</v>
      </c>
      <c r="D11" s="349">
        <v>61.51071236559148</v>
      </c>
      <c r="E11" s="349">
        <v>33.146102150537587</v>
      </c>
      <c r="F11" s="349">
        <v>70.509368279569927</v>
      </c>
      <c r="G11" s="349">
        <v>59.946962365591347</v>
      </c>
      <c r="H11" s="349">
        <v>58.156357526881749</v>
      </c>
      <c r="I11" s="349">
        <v>60.708911290322618</v>
      </c>
      <c r="J11" s="349">
        <v>55.143830645161273</v>
      </c>
      <c r="K11" s="349">
        <v>58.651626344086054</v>
      </c>
      <c r="L11" s="349">
        <v>35.774811827956988</v>
      </c>
      <c r="M11" s="349">
        <v>44.508534946236544</v>
      </c>
      <c r="N11" s="349">
        <v>29.212755376344067</v>
      </c>
      <c r="O11" s="349">
        <v>36.905013440860202</v>
      </c>
      <c r="P11" s="349">
        <v>53.245793010752713</v>
      </c>
      <c r="Q11" s="349">
        <v>35.777056451612907</v>
      </c>
      <c r="R11" s="349">
        <v>26.286757812500014</v>
      </c>
      <c r="S11" s="349">
        <v>56.191292059219379</v>
      </c>
      <c r="T11" s="349">
        <v>306.04905787348605</v>
      </c>
      <c r="U11" s="350" t="e">
        <f t="shared" ref="U11:AP11" si="4">U39/U$50*U$27</f>
        <v>#DIV/0!</v>
      </c>
      <c r="V11" s="350" t="e">
        <f t="shared" si="4"/>
        <v>#DIV/0!</v>
      </c>
      <c r="W11" s="350" t="e">
        <f t="shared" si="4"/>
        <v>#DIV/0!</v>
      </c>
      <c r="X11" s="350" t="e">
        <f t="shared" si="4"/>
        <v>#DIV/0!</v>
      </c>
      <c r="Y11" s="350" t="e">
        <f t="shared" si="4"/>
        <v>#DIV/0!</v>
      </c>
      <c r="Z11" s="350" t="e">
        <f t="shared" si="4"/>
        <v>#DIV/0!</v>
      </c>
      <c r="AA11" s="350" t="e">
        <f t="shared" si="4"/>
        <v>#DIV/0!</v>
      </c>
      <c r="AB11" s="350" t="e">
        <f t="shared" si="4"/>
        <v>#DIV/0!</v>
      </c>
      <c r="AC11" s="350" t="e">
        <f t="shared" si="4"/>
        <v>#DIV/0!</v>
      </c>
      <c r="AD11" s="350" t="e">
        <f t="shared" si="4"/>
        <v>#DIV/0!</v>
      </c>
      <c r="AE11" s="350" t="e">
        <f t="shared" si="4"/>
        <v>#DIV/0!</v>
      </c>
      <c r="AF11" s="350" t="e">
        <f t="shared" si="4"/>
        <v>#DIV/0!</v>
      </c>
      <c r="AG11" s="350" t="e">
        <f t="shared" si="4"/>
        <v>#DIV/0!</v>
      </c>
      <c r="AH11" s="350" t="e">
        <f t="shared" si="4"/>
        <v>#DIV/0!</v>
      </c>
      <c r="AI11" s="350" t="e">
        <f t="shared" si="4"/>
        <v>#DIV/0!</v>
      </c>
      <c r="AJ11" s="350" t="e">
        <f t="shared" si="4"/>
        <v>#DIV/0!</v>
      </c>
      <c r="AK11" s="350" t="e">
        <f t="shared" si="4"/>
        <v>#DIV/0!</v>
      </c>
      <c r="AL11" s="361" t="e">
        <f t="shared" si="4"/>
        <v>#DIV/0!</v>
      </c>
      <c r="AM11" s="361" t="e">
        <f t="shared" si="4"/>
        <v>#DIV/0!</v>
      </c>
      <c r="AN11" s="361" t="e">
        <f t="shared" si="4"/>
        <v>#DIV/0!</v>
      </c>
      <c r="AO11" s="361" t="e">
        <f t="shared" si="4"/>
        <v>#DIV/0!</v>
      </c>
      <c r="AP11" s="361" t="e">
        <f t="shared" si="4"/>
        <v>#DIV/0!</v>
      </c>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row>
    <row r="12" spans="1:117" s="63" customFormat="1" hidden="1" outlineLevel="1" x14ac:dyDescent="0.35">
      <c r="A12" s="2"/>
      <c r="B12" s="9"/>
      <c r="C12" s="17">
        <v>4</v>
      </c>
      <c r="D12" s="349">
        <v>43.142958333333297</v>
      </c>
      <c r="E12" s="349">
        <v>31.863097222222219</v>
      </c>
      <c r="F12" s="349">
        <v>76.040763888888861</v>
      </c>
      <c r="G12" s="349">
        <v>33.903180555555558</v>
      </c>
      <c r="H12" s="349">
        <v>46.925708333333283</v>
      </c>
      <c r="I12" s="349">
        <v>53.558736111111095</v>
      </c>
      <c r="J12" s="349">
        <v>47.118430555555499</v>
      </c>
      <c r="K12" s="349">
        <v>45.368263888888926</v>
      </c>
      <c r="L12" s="349">
        <v>33.047333333333327</v>
      </c>
      <c r="M12" s="349">
        <v>38.242055555555559</v>
      </c>
      <c r="N12" s="349">
        <v>25.430694444444441</v>
      </c>
      <c r="O12" s="349">
        <v>33.576930555555556</v>
      </c>
      <c r="P12" s="349">
        <v>34.116694444444491</v>
      </c>
      <c r="Q12" s="349">
        <v>38.670999999999992</v>
      </c>
      <c r="R12" s="349">
        <v>17.221986111111132</v>
      </c>
      <c r="S12" s="349">
        <v>63.694847222222243</v>
      </c>
      <c r="T12" s="349">
        <v>227.48780555555581</v>
      </c>
      <c r="U12" s="350" t="e">
        <f t="shared" ref="U12:AP12" si="5">U40/U$50*U$27</f>
        <v>#DIV/0!</v>
      </c>
      <c r="V12" s="350" t="e">
        <f t="shared" si="5"/>
        <v>#DIV/0!</v>
      </c>
      <c r="W12" s="350" t="e">
        <f t="shared" si="5"/>
        <v>#DIV/0!</v>
      </c>
      <c r="X12" s="350" t="e">
        <f t="shared" si="5"/>
        <v>#DIV/0!</v>
      </c>
      <c r="Y12" s="350" t="e">
        <f t="shared" si="5"/>
        <v>#DIV/0!</v>
      </c>
      <c r="Z12" s="350" t="e">
        <f t="shared" si="5"/>
        <v>#DIV/0!</v>
      </c>
      <c r="AA12" s="350" t="e">
        <f t="shared" si="5"/>
        <v>#DIV/0!</v>
      </c>
      <c r="AB12" s="350" t="e">
        <f t="shared" si="5"/>
        <v>#DIV/0!</v>
      </c>
      <c r="AC12" s="350" t="e">
        <f t="shared" si="5"/>
        <v>#DIV/0!</v>
      </c>
      <c r="AD12" s="350" t="e">
        <f t="shared" si="5"/>
        <v>#DIV/0!</v>
      </c>
      <c r="AE12" s="350" t="e">
        <f t="shared" si="5"/>
        <v>#DIV/0!</v>
      </c>
      <c r="AF12" s="350" t="e">
        <f t="shared" si="5"/>
        <v>#DIV/0!</v>
      </c>
      <c r="AG12" s="350" t="e">
        <f t="shared" si="5"/>
        <v>#DIV/0!</v>
      </c>
      <c r="AH12" s="350" t="e">
        <f t="shared" si="5"/>
        <v>#DIV/0!</v>
      </c>
      <c r="AI12" s="350" t="e">
        <f t="shared" si="5"/>
        <v>#DIV/0!</v>
      </c>
      <c r="AJ12" s="350" t="e">
        <f t="shared" si="5"/>
        <v>#DIV/0!</v>
      </c>
      <c r="AK12" s="350" t="e">
        <f t="shared" si="5"/>
        <v>#DIV/0!</v>
      </c>
      <c r="AL12" s="361" t="e">
        <f t="shared" si="5"/>
        <v>#DIV/0!</v>
      </c>
      <c r="AM12" s="361" t="e">
        <f t="shared" si="5"/>
        <v>#DIV/0!</v>
      </c>
      <c r="AN12" s="361" t="e">
        <f t="shared" si="5"/>
        <v>#DIV/0!</v>
      </c>
      <c r="AO12" s="361" t="e">
        <f t="shared" si="5"/>
        <v>#DIV/0!</v>
      </c>
      <c r="AP12" s="361" t="e">
        <f t="shared" si="5"/>
        <v>#DIV/0!</v>
      </c>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row>
    <row r="13" spans="1:117" s="63" customFormat="1" hidden="1" outlineLevel="1" x14ac:dyDescent="0.35">
      <c r="A13" s="2"/>
      <c r="B13" s="9"/>
      <c r="C13" s="17">
        <v>5</v>
      </c>
      <c r="D13" s="349">
        <v>34.068857526881693</v>
      </c>
      <c r="E13" s="349">
        <v>32.5015188172043</v>
      </c>
      <c r="F13" s="349">
        <v>57.675483870967739</v>
      </c>
      <c r="G13" s="349">
        <v>30.357836021505396</v>
      </c>
      <c r="H13" s="349">
        <v>42.473427419354806</v>
      </c>
      <c r="I13" s="349">
        <v>58.016438172043003</v>
      </c>
      <c r="J13" s="349">
        <v>37.803225806451643</v>
      </c>
      <c r="K13" s="349">
        <v>32.343104838709685</v>
      </c>
      <c r="L13" s="349">
        <v>31.065913978494606</v>
      </c>
      <c r="M13" s="349">
        <v>25.062284946236588</v>
      </c>
      <c r="N13" s="349">
        <v>23.557580645161302</v>
      </c>
      <c r="O13" s="349">
        <v>33.863830645161279</v>
      </c>
      <c r="P13" s="349">
        <v>33.166008064516149</v>
      </c>
      <c r="Q13" s="349">
        <v>38.068749999999994</v>
      </c>
      <c r="R13" s="349">
        <v>16.862715053763438</v>
      </c>
      <c r="S13" s="349">
        <v>57.78932795698929</v>
      </c>
      <c r="T13" s="349">
        <v>197.06737903225826</v>
      </c>
      <c r="U13" s="350" t="e">
        <f t="shared" ref="U13:AP13" si="6">U41/U$50*U$27</f>
        <v>#DIV/0!</v>
      </c>
      <c r="V13" s="350" t="e">
        <f t="shared" si="6"/>
        <v>#DIV/0!</v>
      </c>
      <c r="W13" s="350" t="e">
        <f t="shared" si="6"/>
        <v>#DIV/0!</v>
      </c>
      <c r="X13" s="350" t="e">
        <f t="shared" si="6"/>
        <v>#DIV/0!</v>
      </c>
      <c r="Y13" s="350" t="e">
        <f t="shared" si="6"/>
        <v>#DIV/0!</v>
      </c>
      <c r="Z13" s="350" t="e">
        <f t="shared" si="6"/>
        <v>#DIV/0!</v>
      </c>
      <c r="AA13" s="350" t="e">
        <f t="shared" si="6"/>
        <v>#DIV/0!</v>
      </c>
      <c r="AB13" s="350" t="e">
        <f t="shared" si="6"/>
        <v>#DIV/0!</v>
      </c>
      <c r="AC13" s="350" t="e">
        <f t="shared" si="6"/>
        <v>#DIV/0!</v>
      </c>
      <c r="AD13" s="350" t="e">
        <f t="shared" si="6"/>
        <v>#DIV/0!</v>
      </c>
      <c r="AE13" s="350" t="e">
        <f t="shared" si="6"/>
        <v>#DIV/0!</v>
      </c>
      <c r="AF13" s="350" t="e">
        <f t="shared" si="6"/>
        <v>#DIV/0!</v>
      </c>
      <c r="AG13" s="350" t="e">
        <f t="shared" si="6"/>
        <v>#DIV/0!</v>
      </c>
      <c r="AH13" s="350" t="e">
        <f t="shared" si="6"/>
        <v>#DIV/0!</v>
      </c>
      <c r="AI13" s="350" t="e">
        <f t="shared" si="6"/>
        <v>#DIV/0!</v>
      </c>
      <c r="AJ13" s="350" t="e">
        <f t="shared" si="6"/>
        <v>#DIV/0!</v>
      </c>
      <c r="AK13" s="350" t="e">
        <f t="shared" si="6"/>
        <v>#DIV/0!</v>
      </c>
      <c r="AL13" s="361" t="e">
        <f t="shared" si="6"/>
        <v>#DIV/0!</v>
      </c>
      <c r="AM13" s="361" t="e">
        <f t="shared" si="6"/>
        <v>#DIV/0!</v>
      </c>
      <c r="AN13" s="361" t="e">
        <f t="shared" si="6"/>
        <v>#DIV/0!</v>
      </c>
      <c r="AO13" s="361" t="e">
        <f t="shared" si="6"/>
        <v>#DIV/0!</v>
      </c>
      <c r="AP13" s="361" t="e">
        <f t="shared" si="6"/>
        <v>#DIV/0!</v>
      </c>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row>
    <row r="14" spans="1:117" s="63" customFormat="1" hidden="1" outlineLevel="1" x14ac:dyDescent="0.35">
      <c r="A14" s="2"/>
      <c r="B14" s="9"/>
      <c r="C14" s="17">
        <v>6</v>
      </c>
      <c r="D14" s="349">
        <v>39.796819444444502</v>
      </c>
      <c r="E14" s="349">
        <v>34.308888888888909</v>
      </c>
      <c r="F14" s="349">
        <v>73.185472222222188</v>
      </c>
      <c r="G14" s="349">
        <v>34.009861111111157</v>
      </c>
      <c r="H14" s="349">
        <v>43.331388888888881</v>
      </c>
      <c r="I14" s="349">
        <v>53.162375000000033</v>
      </c>
      <c r="J14" s="349">
        <v>39.719388888888851</v>
      </c>
      <c r="K14" s="349">
        <v>28.112763888888878</v>
      </c>
      <c r="L14" s="349">
        <v>31.62001388888887</v>
      </c>
      <c r="M14" s="349">
        <v>30.455388888888905</v>
      </c>
      <c r="N14" s="349">
        <v>27.684749999999987</v>
      </c>
      <c r="O14" s="349">
        <v>32.117555555555548</v>
      </c>
      <c r="P14" s="349">
        <v>43.153625000000019</v>
      </c>
      <c r="Q14" s="349">
        <v>31.859861111111115</v>
      </c>
      <c r="R14" s="349">
        <v>25.650375000000011</v>
      </c>
      <c r="S14" s="349">
        <v>73.648944444444453</v>
      </c>
      <c r="T14" s="349">
        <v>254.84694444444438</v>
      </c>
      <c r="U14" s="350" t="e">
        <f t="shared" ref="U14:AP14" si="7">U42/U$50*U$27</f>
        <v>#DIV/0!</v>
      </c>
      <c r="V14" s="350" t="e">
        <f t="shared" si="7"/>
        <v>#DIV/0!</v>
      </c>
      <c r="W14" s="350" t="e">
        <f t="shared" si="7"/>
        <v>#DIV/0!</v>
      </c>
      <c r="X14" s="350" t="e">
        <f t="shared" si="7"/>
        <v>#DIV/0!</v>
      </c>
      <c r="Y14" s="350" t="e">
        <f t="shared" si="7"/>
        <v>#DIV/0!</v>
      </c>
      <c r="Z14" s="350" t="e">
        <f t="shared" si="7"/>
        <v>#DIV/0!</v>
      </c>
      <c r="AA14" s="350" t="e">
        <f t="shared" si="7"/>
        <v>#DIV/0!</v>
      </c>
      <c r="AB14" s="350" t="e">
        <f t="shared" si="7"/>
        <v>#DIV/0!</v>
      </c>
      <c r="AC14" s="350" t="e">
        <f t="shared" si="7"/>
        <v>#DIV/0!</v>
      </c>
      <c r="AD14" s="350" t="e">
        <f t="shared" si="7"/>
        <v>#DIV/0!</v>
      </c>
      <c r="AE14" s="350" t="e">
        <f t="shared" si="7"/>
        <v>#DIV/0!</v>
      </c>
      <c r="AF14" s="350" t="e">
        <f t="shared" si="7"/>
        <v>#DIV/0!</v>
      </c>
      <c r="AG14" s="350" t="e">
        <f t="shared" si="7"/>
        <v>#DIV/0!</v>
      </c>
      <c r="AH14" s="350" t="e">
        <f t="shared" si="7"/>
        <v>#DIV/0!</v>
      </c>
      <c r="AI14" s="350" t="e">
        <f t="shared" si="7"/>
        <v>#DIV/0!</v>
      </c>
      <c r="AJ14" s="350" t="e">
        <f t="shared" si="7"/>
        <v>#DIV/0!</v>
      </c>
      <c r="AK14" s="350" t="e">
        <f t="shared" si="7"/>
        <v>#DIV/0!</v>
      </c>
      <c r="AL14" s="361" t="e">
        <f t="shared" si="7"/>
        <v>#DIV/0!</v>
      </c>
      <c r="AM14" s="361" t="e">
        <f t="shared" si="7"/>
        <v>#DIV/0!</v>
      </c>
      <c r="AN14" s="361" t="e">
        <f t="shared" si="7"/>
        <v>#DIV/0!</v>
      </c>
      <c r="AO14" s="361" t="e">
        <f t="shared" si="7"/>
        <v>#DIV/0!</v>
      </c>
      <c r="AP14" s="361" t="e">
        <f t="shared" si="7"/>
        <v>#DIV/0!</v>
      </c>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row>
    <row r="15" spans="1:117" s="63" customFormat="1" hidden="1" outlineLevel="1" x14ac:dyDescent="0.35">
      <c r="A15" s="2"/>
      <c r="B15" s="9"/>
      <c r="C15" s="17">
        <v>7</v>
      </c>
      <c r="D15" s="349">
        <v>73.400806451612809</v>
      </c>
      <c r="E15" s="349">
        <v>30.124301075268864</v>
      </c>
      <c r="F15" s="349">
        <v>71.997661290322583</v>
      </c>
      <c r="G15" s="349">
        <v>34.995564516129036</v>
      </c>
      <c r="H15" s="349">
        <v>46.341209677419315</v>
      </c>
      <c r="I15" s="349">
        <v>46.576478494623622</v>
      </c>
      <c r="J15" s="349">
        <v>40.057284946236571</v>
      </c>
      <c r="K15" s="349">
        <v>36.23642473118278</v>
      </c>
      <c r="L15" s="349">
        <v>31.426424731182756</v>
      </c>
      <c r="M15" s="349">
        <v>35.979717741935559</v>
      </c>
      <c r="N15" s="349">
        <v>28.303803763440865</v>
      </c>
      <c r="O15" s="349">
        <v>34.269395161290355</v>
      </c>
      <c r="P15" s="349">
        <v>50.522446236559105</v>
      </c>
      <c r="Q15" s="349">
        <v>37.90009408602149</v>
      </c>
      <c r="R15" s="349">
        <v>32.808521505376383</v>
      </c>
      <c r="S15" s="349">
        <v>80.812526881720416</v>
      </c>
      <c r="T15" s="349">
        <v>383.07165322580619</v>
      </c>
      <c r="U15" s="350" t="e">
        <f t="shared" ref="U15:AP15" si="8">U43/U$50*U$27</f>
        <v>#DIV/0!</v>
      </c>
      <c r="V15" s="350" t="e">
        <f t="shared" si="8"/>
        <v>#DIV/0!</v>
      </c>
      <c r="W15" s="350" t="e">
        <f t="shared" si="8"/>
        <v>#DIV/0!</v>
      </c>
      <c r="X15" s="350" t="e">
        <f t="shared" si="8"/>
        <v>#DIV/0!</v>
      </c>
      <c r="Y15" s="350" t="e">
        <f t="shared" si="8"/>
        <v>#DIV/0!</v>
      </c>
      <c r="Z15" s="350" t="e">
        <f t="shared" si="8"/>
        <v>#DIV/0!</v>
      </c>
      <c r="AA15" s="350" t="e">
        <f t="shared" si="8"/>
        <v>#DIV/0!</v>
      </c>
      <c r="AB15" s="350" t="e">
        <f t="shared" si="8"/>
        <v>#DIV/0!</v>
      </c>
      <c r="AC15" s="350" t="e">
        <f t="shared" si="8"/>
        <v>#DIV/0!</v>
      </c>
      <c r="AD15" s="350" t="e">
        <f t="shared" si="8"/>
        <v>#DIV/0!</v>
      </c>
      <c r="AE15" s="350" t="e">
        <f t="shared" si="8"/>
        <v>#DIV/0!</v>
      </c>
      <c r="AF15" s="350" t="e">
        <f t="shared" si="8"/>
        <v>#DIV/0!</v>
      </c>
      <c r="AG15" s="350" t="e">
        <f t="shared" si="8"/>
        <v>#DIV/0!</v>
      </c>
      <c r="AH15" s="350" t="e">
        <f t="shared" si="8"/>
        <v>#DIV/0!</v>
      </c>
      <c r="AI15" s="350" t="e">
        <f t="shared" si="8"/>
        <v>#DIV/0!</v>
      </c>
      <c r="AJ15" s="350" t="e">
        <f t="shared" si="8"/>
        <v>#DIV/0!</v>
      </c>
      <c r="AK15" s="350" t="e">
        <f t="shared" si="8"/>
        <v>#DIV/0!</v>
      </c>
      <c r="AL15" s="361" t="e">
        <f t="shared" si="8"/>
        <v>#DIV/0!</v>
      </c>
      <c r="AM15" s="361" t="e">
        <f t="shared" si="8"/>
        <v>#DIV/0!</v>
      </c>
      <c r="AN15" s="361" t="e">
        <f t="shared" si="8"/>
        <v>#DIV/0!</v>
      </c>
      <c r="AO15" s="361" t="e">
        <f t="shared" si="8"/>
        <v>#DIV/0!</v>
      </c>
      <c r="AP15" s="361" t="e">
        <f t="shared" si="8"/>
        <v>#DIV/0!</v>
      </c>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row>
    <row r="16" spans="1:117" s="63" customFormat="1" hidden="1" outlineLevel="1" x14ac:dyDescent="0.35">
      <c r="A16" s="2"/>
      <c r="B16" s="9"/>
      <c r="C16" s="17">
        <v>8</v>
      </c>
      <c r="D16" s="349">
        <v>44.478844086021539</v>
      </c>
      <c r="E16" s="349">
        <v>29.363682795698878</v>
      </c>
      <c r="F16" s="349">
        <v>61.579502688172091</v>
      </c>
      <c r="G16" s="349">
        <v>36.537580645161277</v>
      </c>
      <c r="H16" s="349">
        <v>40.062943548387118</v>
      </c>
      <c r="I16" s="349">
        <v>48.967997311827943</v>
      </c>
      <c r="J16" s="349">
        <v>45.194206989247306</v>
      </c>
      <c r="K16" s="349">
        <v>37.247016129032261</v>
      </c>
      <c r="L16" s="349">
        <v>28.223709677419386</v>
      </c>
      <c r="M16" s="349">
        <v>32.702970430107555</v>
      </c>
      <c r="N16" s="349">
        <v>29.023481182795681</v>
      </c>
      <c r="O16" s="349">
        <v>32.036129032258067</v>
      </c>
      <c r="P16" s="349">
        <v>58.161142473118282</v>
      </c>
      <c r="Q16" s="349">
        <v>33.862311827957008</v>
      </c>
      <c r="R16" s="349">
        <v>35.510645161290327</v>
      </c>
      <c r="S16" s="349">
        <v>82.904932795698983</v>
      </c>
      <c r="T16" s="349">
        <v>487.71920698924743</v>
      </c>
      <c r="U16" s="350" t="e">
        <f t="shared" ref="U16:AP16" si="9">U44/U$50*U$27</f>
        <v>#DIV/0!</v>
      </c>
      <c r="V16" s="350" t="e">
        <f t="shared" si="9"/>
        <v>#DIV/0!</v>
      </c>
      <c r="W16" s="350" t="e">
        <f t="shared" si="9"/>
        <v>#DIV/0!</v>
      </c>
      <c r="X16" s="350" t="e">
        <f t="shared" si="9"/>
        <v>#DIV/0!</v>
      </c>
      <c r="Y16" s="350" t="e">
        <f t="shared" si="9"/>
        <v>#DIV/0!</v>
      </c>
      <c r="Z16" s="350" t="e">
        <f t="shared" si="9"/>
        <v>#DIV/0!</v>
      </c>
      <c r="AA16" s="350" t="e">
        <f t="shared" si="9"/>
        <v>#DIV/0!</v>
      </c>
      <c r="AB16" s="350" t="e">
        <f t="shared" si="9"/>
        <v>#DIV/0!</v>
      </c>
      <c r="AC16" s="350" t="e">
        <f t="shared" si="9"/>
        <v>#DIV/0!</v>
      </c>
      <c r="AD16" s="350" t="e">
        <f t="shared" si="9"/>
        <v>#DIV/0!</v>
      </c>
      <c r="AE16" s="350" t="e">
        <f t="shared" si="9"/>
        <v>#DIV/0!</v>
      </c>
      <c r="AF16" s="350" t="e">
        <f t="shared" si="9"/>
        <v>#DIV/0!</v>
      </c>
      <c r="AG16" s="350" t="e">
        <f t="shared" si="9"/>
        <v>#DIV/0!</v>
      </c>
      <c r="AH16" s="350" t="e">
        <f t="shared" si="9"/>
        <v>#DIV/0!</v>
      </c>
      <c r="AI16" s="350" t="e">
        <f t="shared" si="9"/>
        <v>#DIV/0!</v>
      </c>
      <c r="AJ16" s="350" t="e">
        <f t="shared" si="9"/>
        <v>#DIV/0!</v>
      </c>
      <c r="AK16" s="350" t="e">
        <f t="shared" si="9"/>
        <v>#DIV/0!</v>
      </c>
      <c r="AL16" s="361" t="e">
        <f t="shared" si="9"/>
        <v>#DIV/0!</v>
      </c>
      <c r="AM16" s="361" t="e">
        <f t="shared" si="9"/>
        <v>#DIV/0!</v>
      </c>
      <c r="AN16" s="361" t="e">
        <f t="shared" si="9"/>
        <v>#DIV/0!</v>
      </c>
      <c r="AO16" s="361" t="e">
        <f t="shared" si="9"/>
        <v>#DIV/0!</v>
      </c>
      <c r="AP16" s="361" t="e">
        <f t="shared" si="9"/>
        <v>#DIV/0!</v>
      </c>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row>
    <row r="17" spans="1:117" s="63" customFormat="1" hidden="1" outlineLevel="1" x14ac:dyDescent="0.35">
      <c r="A17" s="2"/>
      <c r="B17" s="9"/>
      <c r="C17" s="17">
        <v>9</v>
      </c>
      <c r="D17" s="349">
        <v>45.699458333333311</v>
      </c>
      <c r="E17" s="349">
        <v>35.052833333333382</v>
      </c>
      <c r="F17" s="349">
        <v>87.97673611111118</v>
      </c>
      <c r="G17" s="349">
        <v>40.616597222222211</v>
      </c>
      <c r="H17" s="349">
        <v>47.235958333333343</v>
      </c>
      <c r="I17" s="349">
        <v>53.252874999999989</v>
      </c>
      <c r="J17" s="349">
        <v>48.058402777777729</v>
      </c>
      <c r="K17" s="349">
        <v>44.068861111111147</v>
      </c>
      <c r="L17" s="349">
        <v>36.159513888888924</v>
      </c>
      <c r="M17" s="349">
        <v>36.586916666666703</v>
      </c>
      <c r="N17" s="349">
        <v>35.687083333333362</v>
      </c>
      <c r="O17" s="349">
        <v>37.281375000000011</v>
      </c>
      <c r="P17" s="349">
        <v>61.56544444444441</v>
      </c>
      <c r="Q17" s="349">
        <v>37.430583333333367</v>
      </c>
      <c r="R17" s="349">
        <v>45.898541666666659</v>
      </c>
      <c r="S17" s="349">
        <v>138.65997222222231</v>
      </c>
      <c r="T17" s="349">
        <v>404.749263888889</v>
      </c>
      <c r="U17" s="350" t="e">
        <f t="shared" ref="U17:AP17" si="10">U45/U$50*U$27</f>
        <v>#DIV/0!</v>
      </c>
      <c r="V17" s="350" t="e">
        <f t="shared" si="10"/>
        <v>#DIV/0!</v>
      </c>
      <c r="W17" s="350" t="e">
        <f t="shared" si="10"/>
        <v>#DIV/0!</v>
      </c>
      <c r="X17" s="350" t="e">
        <f t="shared" si="10"/>
        <v>#DIV/0!</v>
      </c>
      <c r="Y17" s="350" t="e">
        <f t="shared" si="10"/>
        <v>#DIV/0!</v>
      </c>
      <c r="Z17" s="350" t="e">
        <f t="shared" si="10"/>
        <v>#DIV/0!</v>
      </c>
      <c r="AA17" s="350" t="e">
        <f t="shared" si="10"/>
        <v>#DIV/0!</v>
      </c>
      <c r="AB17" s="350" t="e">
        <f t="shared" si="10"/>
        <v>#DIV/0!</v>
      </c>
      <c r="AC17" s="350" t="e">
        <f t="shared" si="10"/>
        <v>#DIV/0!</v>
      </c>
      <c r="AD17" s="350" t="e">
        <f t="shared" si="10"/>
        <v>#DIV/0!</v>
      </c>
      <c r="AE17" s="350" t="e">
        <f t="shared" si="10"/>
        <v>#DIV/0!</v>
      </c>
      <c r="AF17" s="350" t="e">
        <f t="shared" si="10"/>
        <v>#DIV/0!</v>
      </c>
      <c r="AG17" s="350" t="e">
        <f t="shared" si="10"/>
        <v>#DIV/0!</v>
      </c>
      <c r="AH17" s="350" t="e">
        <f t="shared" si="10"/>
        <v>#DIV/0!</v>
      </c>
      <c r="AI17" s="350" t="e">
        <f t="shared" si="10"/>
        <v>#DIV/0!</v>
      </c>
      <c r="AJ17" s="350" t="e">
        <f t="shared" si="10"/>
        <v>#DIV/0!</v>
      </c>
      <c r="AK17" s="350" t="e">
        <f t="shared" si="10"/>
        <v>#DIV/0!</v>
      </c>
      <c r="AL17" s="361" t="e">
        <f t="shared" si="10"/>
        <v>#DIV/0!</v>
      </c>
      <c r="AM17" s="361" t="e">
        <f t="shared" si="10"/>
        <v>#DIV/0!</v>
      </c>
      <c r="AN17" s="361" t="e">
        <f t="shared" si="10"/>
        <v>#DIV/0!</v>
      </c>
      <c r="AO17" s="361" t="e">
        <f t="shared" si="10"/>
        <v>#DIV/0!</v>
      </c>
      <c r="AP17" s="361" t="e">
        <f t="shared" si="10"/>
        <v>#DIV/0!</v>
      </c>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row>
    <row r="18" spans="1:117" s="63" customFormat="1" hidden="1" outlineLevel="1" x14ac:dyDescent="0.35">
      <c r="A18" s="2"/>
      <c r="B18" s="9"/>
      <c r="C18" s="17">
        <v>10</v>
      </c>
      <c r="D18" s="349">
        <v>43.57448924731181</v>
      </c>
      <c r="E18" s="349">
        <v>62.519045698924756</v>
      </c>
      <c r="F18" s="349">
        <v>97.226532258064353</v>
      </c>
      <c r="G18" s="349">
        <v>56.489690860215035</v>
      </c>
      <c r="H18" s="349">
        <v>58.750524193548394</v>
      </c>
      <c r="I18" s="349">
        <v>55.573749999999933</v>
      </c>
      <c r="J18" s="349">
        <v>52.636747311827982</v>
      </c>
      <c r="K18" s="349">
        <v>43.665268817204307</v>
      </c>
      <c r="L18" s="349">
        <v>40.482634408602188</v>
      </c>
      <c r="M18" s="349">
        <v>45.53293010752693</v>
      </c>
      <c r="N18" s="349">
        <v>55.434973118279643</v>
      </c>
      <c r="O18" s="349">
        <v>52.69831989247313</v>
      </c>
      <c r="P18" s="349">
        <v>72.966411290322554</v>
      </c>
      <c r="Q18" s="349">
        <v>39.976424731182846</v>
      </c>
      <c r="R18" s="349">
        <v>38.270295698924727</v>
      </c>
      <c r="S18" s="349">
        <v>198.2110335570469</v>
      </c>
      <c r="T18" s="349">
        <v>184.10434899328862</v>
      </c>
      <c r="U18" s="350" t="e">
        <f t="shared" ref="U18:AP18" si="11">U46/U$50*U$27</f>
        <v>#DIV/0!</v>
      </c>
      <c r="V18" s="350" t="e">
        <f t="shared" si="11"/>
        <v>#DIV/0!</v>
      </c>
      <c r="W18" s="350" t="e">
        <f t="shared" si="11"/>
        <v>#DIV/0!</v>
      </c>
      <c r="X18" s="350" t="e">
        <f t="shared" si="11"/>
        <v>#DIV/0!</v>
      </c>
      <c r="Y18" s="350" t="e">
        <f t="shared" si="11"/>
        <v>#DIV/0!</v>
      </c>
      <c r="Z18" s="350" t="e">
        <f t="shared" si="11"/>
        <v>#DIV/0!</v>
      </c>
      <c r="AA18" s="350" t="e">
        <f t="shared" si="11"/>
        <v>#DIV/0!</v>
      </c>
      <c r="AB18" s="350" t="e">
        <f t="shared" si="11"/>
        <v>#DIV/0!</v>
      </c>
      <c r="AC18" s="350" t="e">
        <f t="shared" si="11"/>
        <v>#DIV/0!</v>
      </c>
      <c r="AD18" s="350" t="e">
        <f t="shared" si="11"/>
        <v>#DIV/0!</v>
      </c>
      <c r="AE18" s="350" t="e">
        <f t="shared" si="11"/>
        <v>#DIV/0!</v>
      </c>
      <c r="AF18" s="350" t="e">
        <f t="shared" si="11"/>
        <v>#DIV/0!</v>
      </c>
      <c r="AG18" s="350" t="e">
        <f t="shared" si="11"/>
        <v>#DIV/0!</v>
      </c>
      <c r="AH18" s="350" t="e">
        <f t="shared" si="11"/>
        <v>#DIV/0!</v>
      </c>
      <c r="AI18" s="350" t="e">
        <f t="shared" si="11"/>
        <v>#DIV/0!</v>
      </c>
      <c r="AJ18" s="350" t="e">
        <f t="shared" si="11"/>
        <v>#DIV/0!</v>
      </c>
      <c r="AK18" s="350" t="e">
        <f t="shared" si="11"/>
        <v>#DIV/0!</v>
      </c>
      <c r="AL18" s="361" t="e">
        <f t="shared" si="11"/>
        <v>#DIV/0!</v>
      </c>
      <c r="AM18" s="361" t="e">
        <f t="shared" si="11"/>
        <v>#DIV/0!</v>
      </c>
      <c r="AN18" s="361" t="e">
        <f t="shared" si="11"/>
        <v>#DIV/0!</v>
      </c>
      <c r="AO18" s="361" t="e">
        <f t="shared" si="11"/>
        <v>#DIV/0!</v>
      </c>
      <c r="AP18" s="361" t="e">
        <f t="shared" si="11"/>
        <v>#DIV/0!</v>
      </c>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row>
    <row r="19" spans="1:117" s="63" customFormat="1" hidden="1" outlineLevel="1" x14ac:dyDescent="0.35">
      <c r="A19" s="2"/>
      <c r="B19" s="9"/>
      <c r="C19" s="17">
        <v>11</v>
      </c>
      <c r="D19" s="349">
        <v>50.920708333333337</v>
      </c>
      <c r="E19" s="349">
        <v>95.022861111111141</v>
      </c>
      <c r="F19" s="349">
        <v>78.318527777777859</v>
      </c>
      <c r="G19" s="349">
        <v>50.239847222222274</v>
      </c>
      <c r="H19" s="349">
        <v>56.086597222222288</v>
      </c>
      <c r="I19" s="349">
        <v>67.208347222222173</v>
      </c>
      <c r="J19" s="349">
        <v>49.179083333333338</v>
      </c>
      <c r="K19" s="349">
        <v>49.330972222222215</v>
      </c>
      <c r="L19" s="349">
        <v>39.478486111111138</v>
      </c>
      <c r="M19" s="349">
        <v>48.166638888888912</v>
      </c>
      <c r="N19" s="349">
        <v>60.235944444444499</v>
      </c>
      <c r="O19" s="349">
        <v>65.001819444444394</v>
      </c>
      <c r="P19" s="349">
        <v>65.179527777777793</v>
      </c>
      <c r="Q19" s="349">
        <v>45.937694444444453</v>
      </c>
      <c r="R19" s="349">
        <v>41.457416666666695</v>
      </c>
      <c r="S19" s="349">
        <v>227.71348611111105</v>
      </c>
      <c r="T19" s="349">
        <v>219.10376388888915</v>
      </c>
      <c r="U19" s="350" t="e">
        <f t="shared" ref="U19:AP19" si="12">U47/U$50*U$27</f>
        <v>#DIV/0!</v>
      </c>
      <c r="V19" s="350" t="e">
        <f t="shared" si="12"/>
        <v>#DIV/0!</v>
      </c>
      <c r="W19" s="350" t="e">
        <f t="shared" si="12"/>
        <v>#DIV/0!</v>
      </c>
      <c r="X19" s="350" t="e">
        <f t="shared" si="12"/>
        <v>#DIV/0!</v>
      </c>
      <c r="Y19" s="350" t="e">
        <f t="shared" si="12"/>
        <v>#DIV/0!</v>
      </c>
      <c r="Z19" s="350" t="e">
        <f t="shared" si="12"/>
        <v>#DIV/0!</v>
      </c>
      <c r="AA19" s="350" t="e">
        <f t="shared" si="12"/>
        <v>#DIV/0!</v>
      </c>
      <c r="AB19" s="350" t="e">
        <f t="shared" si="12"/>
        <v>#DIV/0!</v>
      </c>
      <c r="AC19" s="350" t="e">
        <f t="shared" si="12"/>
        <v>#DIV/0!</v>
      </c>
      <c r="AD19" s="350" t="e">
        <f t="shared" si="12"/>
        <v>#DIV/0!</v>
      </c>
      <c r="AE19" s="350" t="e">
        <f t="shared" si="12"/>
        <v>#DIV/0!</v>
      </c>
      <c r="AF19" s="350" t="e">
        <f t="shared" si="12"/>
        <v>#DIV/0!</v>
      </c>
      <c r="AG19" s="350" t="e">
        <f t="shared" si="12"/>
        <v>#DIV/0!</v>
      </c>
      <c r="AH19" s="350" t="e">
        <f t="shared" si="12"/>
        <v>#DIV/0!</v>
      </c>
      <c r="AI19" s="350" t="e">
        <f t="shared" si="12"/>
        <v>#DIV/0!</v>
      </c>
      <c r="AJ19" s="350" t="e">
        <f t="shared" si="12"/>
        <v>#DIV/0!</v>
      </c>
      <c r="AK19" s="350" t="e">
        <f t="shared" si="12"/>
        <v>#DIV/0!</v>
      </c>
      <c r="AL19" s="361" t="e">
        <f t="shared" si="12"/>
        <v>#DIV/0!</v>
      </c>
      <c r="AM19" s="361" t="e">
        <f t="shared" si="12"/>
        <v>#DIV/0!</v>
      </c>
      <c r="AN19" s="361" t="e">
        <f t="shared" si="12"/>
        <v>#DIV/0!</v>
      </c>
      <c r="AO19" s="361" t="e">
        <f t="shared" si="12"/>
        <v>#DIV/0!</v>
      </c>
      <c r="AP19" s="361" t="e">
        <f t="shared" si="12"/>
        <v>#DIV/0!</v>
      </c>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row>
    <row r="20" spans="1:117" s="63" customFormat="1" hidden="1" outlineLevel="1" x14ac:dyDescent="0.35">
      <c r="A20" s="2"/>
      <c r="B20" s="9"/>
      <c r="C20" s="17">
        <v>12</v>
      </c>
      <c r="D20" s="349">
        <v>39.720994623655947</v>
      </c>
      <c r="E20" s="349">
        <v>77.789771505376379</v>
      </c>
      <c r="F20" s="349">
        <v>75.491330645161142</v>
      </c>
      <c r="G20" s="349">
        <v>48.21728494623661</v>
      </c>
      <c r="H20" s="349">
        <v>62.371612903225852</v>
      </c>
      <c r="I20" s="349">
        <v>59.206424731182878</v>
      </c>
      <c r="J20" s="349">
        <v>46.400927419354822</v>
      </c>
      <c r="K20" s="349">
        <v>52.547096774193498</v>
      </c>
      <c r="L20" s="349">
        <v>42.512795698924762</v>
      </c>
      <c r="M20" s="349">
        <v>52.238037634408599</v>
      </c>
      <c r="N20" s="349">
        <v>58.702150537634509</v>
      </c>
      <c r="O20" s="349">
        <v>62.5780107526883</v>
      </c>
      <c r="P20" s="349">
        <v>57.699032258064527</v>
      </c>
      <c r="Q20" s="349">
        <v>40.853696236559145</v>
      </c>
      <c r="R20" s="349">
        <v>51.355739247311817</v>
      </c>
      <c r="S20" s="349">
        <v>282.89678193827109</v>
      </c>
      <c r="T20" s="349">
        <v>280.09569892473098</v>
      </c>
      <c r="U20" s="350" t="e">
        <f t="shared" ref="U20:AP20" si="13">U48/U$50*U$27</f>
        <v>#DIV/0!</v>
      </c>
      <c r="V20" s="350" t="e">
        <f t="shared" si="13"/>
        <v>#DIV/0!</v>
      </c>
      <c r="W20" s="350" t="e">
        <f t="shared" si="13"/>
        <v>#DIV/0!</v>
      </c>
      <c r="X20" s="350" t="e">
        <f t="shared" si="13"/>
        <v>#DIV/0!</v>
      </c>
      <c r="Y20" s="350" t="e">
        <f t="shared" si="13"/>
        <v>#DIV/0!</v>
      </c>
      <c r="Z20" s="350" t="e">
        <f t="shared" si="13"/>
        <v>#DIV/0!</v>
      </c>
      <c r="AA20" s="350" t="e">
        <f t="shared" si="13"/>
        <v>#DIV/0!</v>
      </c>
      <c r="AB20" s="350" t="e">
        <f t="shared" si="13"/>
        <v>#DIV/0!</v>
      </c>
      <c r="AC20" s="350" t="e">
        <f t="shared" si="13"/>
        <v>#DIV/0!</v>
      </c>
      <c r="AD20" s="350" t="e">
        <f t="shared" si="13"/>
        <v>#DIV/0!</v>
      </c>
      <c r="AE20" s="350" t="e">
        <f t="shared" si="13"/>
        <v>#DIV/0!</v>
      </c>
      <c r="AF20" s="350" t="e">
        <f t="shared" si="13"/>
        <v>#DIV/0!</v>
      </c>
      <c r="AG20" s="350" t="e">
        <f t="shared" si="13"/>
        <v>#DIV/0!</v>
      </c>
      <c r="AH20" s="350" t="e">
        <f t="shared" si="13"/>
        <v>#DIV/0!</v>
      </c>
      <c r="AI20" s="350" t="e">
        <f t="shared" si="13"/>
        <v>#DIV/0!</v>
      </c>
      <c r="AJ20" s="350" t="e">
        <f t="shared" si="13"/>
        <v>#DIV/0!</v>
      </c>
      <c r="AK20" s="350" t="e">
        <f t="shared" si="13"/>
        <v>#DIV/0!</v>
      </c>
      <c r="AL20" s="361" t="e">
        <f t="shared" si="13"/>
        <v>#DIV/0!</v>
      </c>
      <c r="AM20" s="361" t="e">
        <f t="shared" si="13"/>
        <v>#DIV/0!</v>
      </c>
      <c r="AN20" s="361" t="e">
        <f t="shared" si="13"/>
        <v>#DIV/0!</v>
      </c>
      <c r="AO20" s="361" t="e">
        <f t="shared" si="13"/>
        <v>#DIV/0!</v>
      </c>
      <c r="AP20" s="361" t="e">
        <f t="shared" si="13"/>
        <v>#DIV/0!</v>
      </c>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row>
    <row r="21" spans="1:117" s="63" customFormat="1" collapsed="1" x14ac:dyDescent="0.35"/>
    <row r="22" spans="1:117" s="63" customFormat="1" x14ac:dyDescent="0.35">
      <c r="U22" s="360"/>
      <c r="V22" s="360"/>
      <c r="W22" s="360"/>
      <c r="X22" s="360">
        <f t="shared" ref="W22:AC22" si="14">X32</f>
        <v>85.772165184244002</v>
      </c>
      <c r="Y22" s="360">
        <f t="shared" si="14"/>
        <v>85.345437994272643</v>
      </c>
      <c r="Z22" s="360">
        <f t="shared" si="14"/>
        <v>78.97768512626071</v>
      </c>
      <c r="AA22" s="360">
        <f t="shared" si="14"/>
        <v>74.196283961752229</v>
      </c>
      <c r="AB22" s="360">
        <f t="shared" si="14"/>
        <v>71.547989981969707</v>
      </c>
      <c r="AC22" s="360">
        <f t="shared" si="14"/>
        <v>69.024781713575763</v>
      </c>
      <c r="AD22" s="360">
        <f>AD32</f>
        <v>66.501573445181819</v>
      </c>
      <c r="AE22" s="360">
        <f>AE32</f>
        <v>63.978365176787875</v>
      </c>
      <c r="AF22" s="360">
        <f>AF32</f>
        <v>61.455156908393931</v>
      </c>
      <c r="AG22" s="360">
        <f t="shared" ref="AF22:BF22" si="15">AG30</f>
        <v>58.58</v>
      </c>
      <c r="AH22" s="360">
        <f t="shared" si="15"/>
        <v>59.019999999999897</v>
      </c>
      <c r="AI22" s="360">
        <f t="shared" si="15"/>
        <v>59.46</v>
      </c>
      <c r="AJ22" s="360">
        <f t="shared" si="15"/>
        <v>59.9</v>
      </c>
      <c r="AK22" s="360">
        <f t="shared" si="15"/>
        <v>60.34</v>
      </c>
      <c r="AL22" s="360">
        <f t="shared" si="15"/>
        <v>60.78</v>
      </c>
      <c r="AM22" s="360">
        <f t="shared" si="15"/>
        <v>61.622</v>
      </c>
      <c r="AN22" s="360">
        <f t="shared" si="15"/>
        <v>62.463999999999999</v>
      </c>
      <c r="AO22" s="360">
        <f t="shared" si="15"/>
        <v>63.305999999999997</v>
      </c>
      <c r="AP22" s="360">
        <f t="shared" si="15"/>
        <v>64.147999999999996</v>
      </c>
      <c r="AQ22" s="360">
        <f t="shared" si="15"/>
        <v>64.989999999999995</v>
      </c>
      <c r="AR22" s="360">
        <f t="shared" si="15"/>
        <v>64.863999999999905</v>
      </c>
      <c r="AS22" s="360">
        <f t="shared" si="15"/>
        <v>64.738</v>
      </c>
      <c r="AT22" s="360">
        <f t="shared" si="15"/>
        <v>64.611999999999995</v>
      </c>
      <c r="AU22" s="360">
        <f t="shared" si="15"/>
        <v>64.486000000000004</v>
      </c>
      <c r="AV22" s="360">
        <f t="shared" si="15"/>
        <v>64.36</v>
      </c>
      <c r="AW22" s="411">
        <f t="shared" si="15"/>
        <v>63.957999999999998</v>
      </c>
      <c r="AX22" s="411">
        <f t="shared" si="15"/>
        <v>63.555999999999997</v>
      </c>
      <c r="AY22" s="411">
        <f t="shared" si="15"/>
        <v>63.154000000000003</v>
      </c>
      <c r="AZ22" s="411">
        <f t="shared" si="15"/>
        <v>62.752000000000002</v>
      </c>
      <c r="BA22" s="411">
        <f t="shared" si="15"/>
        <v>62.35</v>
      </c>
      <c r="BB22" s="411">
        <f t="shared" si="15"/>
        <v>62.186</v>
      </c>
      <c r="BC22" s="411">
        <f t="shared" si="15"/>
        <v>62.021999999999998</v>
      </c>
      <c r="BD22" s="411">
        <f t="shared" si="15"/>
        <v>61.857999999999997</v>
      </c>
      <c r="BE22" s="411">
        <f t="shared" si="15"/>
        <v>61.694000000000003</v>
      </c>
      <c r="BF22" s="411">
        <f t="shared" si="15"/>
        <v>61.53</v>
      </c>
    </row>
    <row r="23" spans="1:117" s="63" customFormat="1" x14ac:dyDescent="0.35"/>
    <row r="24" spans="1:117" s="63" customFormat="1" x14ac:dyDescent="0.35"/>
    <row r="25" spans="1:117" s="63" customFormat="1" hidden="1" outlineLevel="1" x14ac:dyDescent="0.35"/>
    <row r="26" spans="1:117" hidden="1" outlineLevel="1" x14ac:dyDescent="0.35">
      <c r="R26" s="348"/>
      <c r="S26" s="348"/>
      <c r="T26" s="348"/>
      <c r="U26" s="354">
        <v>2023</v>
      </c>
      <c r="V26" s="354">
        <v>2024</v>
      </c>
      <c r="W26" s="354">
        <v>2025</v>
      </c>
      <c r="X26" s="354">
        <v>2026</v>
      </c>
      <c r="Y26" s="354">
        <v>2027</v>
      </c>
      <c r="Z26" s="354">
        <v>2028</v>
      </c>
      <c r="AA26" s="354">
        <v>2029</v>
      </c>
      <c r="AB26" s="354">
        <v>2030</v>
      </c>
      <c r="AC26" s="354">
        <v>2031</v>
      </c>
      <c r="AD26" s="354">
        <v>2032</v>
      </c>
      <c r="AE26" s="354">
        <v>2033</v>
      </c>
      <c r="AF26" s="354">
        <v>2034</v>
      </c>
      <c r="AG26" s="354">
        <v>2035</v>
      </c>
      <c r="AH26" s="354">
        <v>2036</v>
      </c>
      <c r="AI26" s="354">
        <v>2037</v>
      </c>
      <c r="AJ26" s="354">
        <v>2038</v>
      </c>
      <c r="AK26" s="354">
        <v>2039</v>
      </c>
      <c r="AL26" s="354">
        <v>2040</v>
      </c>
      <c r="AM26" s="354">
        <v>2041</v>
      </c>
      <c r="AN26" s="354">
        <v>2042</v>
      </c>
      <c r="AO26" s="354">
        <v>2043</v>
      </c>
      <c r="AP26" s="354">
        <v>2044</v>
      </c>
      <c r="AQ26" s="354">
        <v>2045</v>
      </c>
      <c r="AR26" s="354">
        <v>2046</v>
      </c>
      <c r="AS26" s="354">
        <v>2047</v>
      </c>
      <c r="AT26" s="354">
        <v>2048</v>
      </c>
      <c r="AU26" s="354">
        <v>2049</v>
      </c>
      <c r="AV26" s="354">
        <v>2050</v>
      </c>
      <c r="AW26" s="354">
        <v>2051</v>
      </c>
      <c r="AX26" s="354">
        <v>2052</v>
      </c>
      <c r="AY26" s="354">
        <v>2053</v>
      </c>
      <c r="AZ26" s="354">
        <v>2054</v>
      </c>
      <c r="BA26" s="354">
        <v>2055</v>
      </c>
      <c r="BB26" s="354">
        <v>2056</v>
      </c>
      <c r="BC26" s="354">
        <v>2057</v>
      </c>
      <c r="BD26" s="354">
        <v>2058</v>
      </c>
      <c r="BE26" s="354">
        <v>2059</v>
      </c>
      <c r="BF26" s="354">
        <v>2060</v>
      </c>
    </row>
    <row r="27" spans="1:117" hidden="1" outlineLevel="1" x14ac:dyDescent="0.35">
      <c r="P27" s="358"/>
      <c r="Q27" s="348"/>
      <c r="U27" s="359"/>
      <c r="V27" s="355"/>
      <c r="W27" s="355"/>
      <c r="X27" s="355"/>
      <c r="Y27" s="355"/>
      <c r="Z27" s="355"/>
      <c r="AA27" s="355"/>
      <c r="AB27" s="356"/>
      <c r="AC27" s="356"/>
      <c r="AD27" s="356"/>
      <c r="AE27" s="356"/>
      <c r="AF27" s="356"/>
      <c r="AG27" s="357"/>
      <c r="AH27" s="357"/>
      <c r="AI27" s="357"/>
      <c r="AJ27" s="357"/>
      <c r="AK27" s="357"/>
      <c r="AL27" s="357"/>
      <c r="AM27" s="357"/>
      <c r="AN27" s="357"/>
      <c r="AO27" s="357"/>
      <c r="AP27" s="357"/>
      <c r="AQ27" s="357"/>
      <c r="AR27" s="357"/>
      <c r="AS27" s="357"/>
      <c r="AT27" s="357"/>
      <c r="AU27" s="357"/>
      <c r="AV27" s="357"/>
    </row>
    <row r="28" spans="1:117" hidden="1" outlineLevel="1" x14ac:dyDescent="0.35">
      <c r="K28" s="362"/>
      <c r="L28" t="s">
        <v>815</v>
      </c>
    </row>
    <row r="29" spans="1:117" hidden="1" outlineLevel="1" x14ac:dyDescent="0.35">
      <c r="K29" s="363"/>
      <c r="L29" t="s">
        <v>469</v>
      </c>
    </row>
    <row r="30" spans="1:117" hidden="1" outlineLevel="1" x14ac:dyDescent="0.35">
      <c r="B30" t="s">
        <v>828</v>
      </c>
      <c r="L30" t="s">
        <v>814</v>
      </c>
      <c r="S30" t="s">
        <v>467</v>
      </c>
      <c r="V30" s="390"/>
      <c r="W30" s="390"/>
      <c r="X30" s="390">
        <v>67.27</v>
      </c>
      <c r="Y30" s="390">
        <v>62</v>
      </c>
      <c r="Z30" s="390">
        <v>57.98</v>
      </c>
      <c r="AA30" s="390">
        <v>56.7</v>
      </c>
      <c r="AB30" s="390">
        <v>59.56</v>
      </c>
      <c r="AC30" s="390">
        <v>57.16</v>
      </c>
      <c r="AD30" s="390">
        <v>53.62</v>
      </c>
      <c r="AE30" s="390">
        <v>57.37</v>
      </c>
      <c r="AF30" s="390">
        <v>58.46</v>
      </c>
      <c r="AG30" s="390">
        <v>58.58</v>
      </c>
      <c r="AH30" s="390">
        <v>59.019999999999897</v>
      </c>
      <c r="AI30" s="390">
        <v>59.46</v>
      </c>
      <c r="AJ30" s="390">
        <v>59.9</v>
      </c>
      <c r="AK30" s="390">
        <v>60.34</v>
      </c>
      <c r="AL30" s="390">
        <v>60.78</v>
      </c>
      <c r="AM30" s="390">
        <v>61.622</v>
      </c>
      <c r="AN30" s="390">
        <v>62.463999999999999</v>
      </c>
      <c r="AO30" s="390">
        <v>63.305999999999997</v>
      </c>
      <c r="AP30" s="390">
        <v>64.147999999999996</v>
      </c>
      <c r="AQ30" s="390">
        <v>64.989999999999995</v>
      </c>
      <c r="AR30" s="390">
        <v>64.863999999999905</v>
      </c>
      <c r="AS30" s="390">
        <v>64.738</v>
      </c>
      <c r="AT30" s="390">
        <v>64.611999999999995</v>
      </c>
      <c r="AU30" s="390">
        <v>64.486000000000004</v>
      </c>
      <c r="AV30" s="390">
        <v>64.36</v>
      </c>
      <c r="AW30">
        <v>63.957999999999998</v>
      </c>
      <c r="AX30">
        <v>63.555999999999997</v>
      </c>
      <c r="AY30">
        <v>63.154000000000003</v>
      </c>
      <c r="AZ30">
        <v>62.752000000000002</v>
      </c>
      <c r="BA30">
        <v>62.35</v>
      </c>
      <c r="BB30">
        <v>62.186</v>
      </c>
      <c r="BC30">
        <v>62.021999999999998</v>
      </c>
      <c r="BD30">
        <v>61.857999999999997</v>
      </c>
      <c r="BE30">
        <v>61.694000000000003</v>
      </c>
      <c r="BF30">
        <v>61.53</v>
      </c>
    </row>
    <row r="31" spans="1:117" hidden="1" outlineLevel="1" x14ac:dyDescent="0.35">
      <c r="B31" t="s">
        <v>829</v>
      </c>
      <c r="K31" s="364"/>
      <c r="L31" t="s">
        <v>816</v>
      </c>
      <c r="S31" t="s">
        <v>467</v>
      </c>
      <c r="V31" s="357"/>
      <c r="W31" s="357"/>
      <c r="X31" s="357">
        <f>X30*'1.1 Allgemein'!$AD$19</f>
        <v>67.67415815999999</v>
      </c>
      <c r="Y31" s="357">
        <f>Y30*'1.1 Allgemein'!$AD$19</f>
        <v>62.372495999999998</v>
      </c>
      <c r="Z31" s="357">
        <f>Z30*'1.1 Allgemein'!$AD$19</f>
        <v>58.328343839999995</v>
      </c>
      <c r="AA31" s="357">
        <f>AA30*'1.1 Allgemein'!$AD$19</f>
        <v>57.040653600000006</v>
      </c>
      <c r="AB31" s="357">
        <f>AB30*'1.1 Allgemein'!$AD$19</f>
        <v>59.917836480000005</v>
      </c>
      <c r="AC31" s="357">
        <f>AC30*'1.1 Allgemein'!$AD$19</f>
        <v>57.503417280000001</v>
      </c>
      <c r="AD31" s="357">
        <f>AD30*'1.1 Allgemein'!$AD$19</f>
        <v>53.942148959999997</v>
      </c>
      <c r="AE31" s="357">
        <f>AE30*'1.1 Allgemein'!$AD$19</f>
        <v>57.714678960000001</v>
      </c>
      <c r="AF31" s="357">
        <f>AF30*'1.1 Allgemein'!$AD$19</f>
        <v>58.811227680000002</v>
      </c>
      <c r="AG31" s="357">
        <f>AG30*'1.1 Allgemein'!$AD$19</f>
        <v>58.931948640000002</v>
      </c>
      <c r="AH31" s="357">
        <f>AH30*'1.1 Allgemein'!$AD$19</f>
        <v>59.374592159999899</v>
      </c>
      <c r="AI31" s="357">
        <f>AI30*'1.1 Allgemein'!$AD$19</f>
        <v>59.817235680000003</v>
      </c>
      <c r="AJ31" s="357">
        <f>AJ30*'1.1 Allgemein'!$AD$19</f>
        <v>60.2598792</v>
      </c>
      <c r="AK31" s="357">
        <f>AK30*'1.1 Allgemein'!$AD$19</f>
        <v>60.702522720000005</v>
      </c>
      <c r="AL31" s="357">
        <f>AL30*'1.1 Allgemein'!$AD$19</f>
        <v>61.145166240000002</v>
      </c>
      <c r="AM31" s="357">
        <f>AM30*'1.1 Allgemein'!$AD$19</f>
        <v>61.992224976000003</v>
      </c>
      <c r="AN31" s="357">
        <f>AN30*'1.1 Allgemein'!$AD$19</f>
        <v>62.839283711999997</v>
      </c>
      <c r="AO31" s="357">
        <f>AO30*'1.1 Allgemein'!$AD$19</f>
        <v>63.686342447999998</v>
      </c>
      <c r="AP31" s="357">
        <f>AP30*'1.1 Allgemein'!$AD$19</f>
        <v>64.533401183999999</v>
      </c>
      <c r="AQ31" s="357">
        <f>AQ30*'1.1 Allgemein'!$AD$19</f>
        <v>65.380459919999993</v>
      </c>
      <c r="AR31" s="357">
        <f>AR30*'1.1 Allgemein'!$AD$19</f>
        <v>65.253702911999909</v>
      </c>
      <c r="AS31" s="357">
        <f>AS30*'1.1 Allgemein'!$AD$19</f>
        <v>65.126945903999996</v>
      </c>
      <c r="AT31" s="357">
        <f>AT30*'1.1 Allgemein'!$AD$19</f>
        <v>65.000188895999997</v>
      </c>
      <c r="AU31" s="357">
        <f>AU30*'1.1 Allgemein'!$AD$19</f>
        <v>64.873431887999999</v>
      </c>
      <c r="AV31" s="357">
        <f>AV30*'1.1 Allgemein'!$AD$19</f>
        <v>64.74667488</v>
      </c>
      <c r="AW31" s="357">
        <f>AW30*'1.1 Allgemein'!$AD$19</f>
        <v>64.342259663999997</v>
      </c>
      <c r="AX31" s="357">
        <f>AX30*'1.1 Allgemein'!$AD$19</f>
        <v>63.937844448</v>
      </c>
      <c r="AY31" s="357">
        <f>AY30*'1.1 Allgemein'!$AD$19</f>
        <v>63.533429232000003</v>
      </c>
      <c r="AZ31" s="357">
        <f>AZ30*'1.1 Allgemein'!$AD$19</f>
        <v>63.129014016000006</v>
      </c>
      <c r="BA31" s="357">
        <f>BA30*'1.1 Allgemein'!$AD$19</f>
        <v>62.724598800000003</v>
      </c>
      <c r="BB31" s="357">
        <f>BB30*'1.1 Allgemein'!$AD$19</f>
        <v>62.559613488000004</v>
      </c>
      <c r="BC31" s="357">
        <f>BC30*'1.1 Allgemein'!$AD$19</f>
        <v>62.394628175999998</v>
      </c>
      <c r="BD31" s="357">
        <f>BD30*'1.1 Allgemein'!$AD$19</f>
        <v>62.229642863999999</v>
      </c>
      <c r="BE31" s="357">
        <f>BE30*'1.1 Allgemein'!$AD$19</f>
        <v>62.064657552000007</v>
      </c>
      <c r="BF31" s="357">
        <f>BF30*'1.1 Allgemein'!$AD$19</f>
        <v>61.899672240000001</v>
      </c>
    </row>
    <row r="32" spans="1:117" hidden="1" outlineLevel="1" x14ac:dyDescent="0.35">
      <c r="V32" s="389"/>
      <c r="W32" s="389"/>
      <c r="X32" s="389">
        <v>85.772165184244002</v>
      </c>
      <c r="Y32" s="389">
        <v>85.345437994272643</v>
      </c>
      <c r="Z32" s="389">
        <v>78.97768512626071</v>
      </c>
      <c r="AA32" s="362">
        <v>74.196283961752229</v>
      </c>
      <c r="AB32" s="362">
        <v>71.547989981969707</v>
      </c>
      <c r="AC32" s="363">
        <f>AB32-(($AB$32-$AG$31)/5)</f>
        <v>69.024781713575763</v>
      </c>
      <c r="AD32" s="363">
        <f t="shared" ref="AD32:AF32" si="16">AC32-(($AB$32-$AG$31)/5)</f>
        <v>66.501573445181819</v>
      </c>
      <c r="AE32" s="363">
        <f t="shared" si="16"/>
        <v>63.978365176787875</v>
      </c>
      <c r="AF32" s="363">
        <f t="shared" si="16"/>
        <v>61.455156908393931</v>
      </c>
      <c r="AG32" s="357">
        <f t="shared" ref="AF32:BF32" si="17">AG31</f>
        <v>58.931948640000002</v>
      </c>
      <c r="AH32" s="357">
        <f t="shared" si="17"/>
        <v>59.374592159999899</v>
      </c>
      <c r="AI32" s="357">
        <f t="shared" si="17"/>
        <v>59.817235680000003</v>
      </c>
      <c r="AJ32" s="357">
        <f t="shared" si="17"/>
        <v>60.2598792</v>
      </c>
      <c r="AK32" s="357">
        <f t="shared" si="17"/>
        <v>60.702522720000005</v>
      </c>
      <c r="AL32" s="357">
        <f t="shared" si="17"/>
        <v>61.145166240000002</v>
      </c>
      <c r="AM32" s="357">
        <f t="shared" si="17"/>
        <v>61.992224976000003</v>
      </c>
      <c r="AN32" s="357">
        <f t="shared" si="17"/>
        <v>62.839283711999997</v>
      </c>
      <c r="AO32" s="357">
        <f t="shared" si="17"/>
        <v>63.686342447999998</v>
      </c>
      <c r="AP32" s="357">
        <f t="shared" si="17"/>
        <v>64.533401183999999</v>
      </c>
      <c r="AQ32" s="357">
        <f t="shared" si="17"/>
        <v>65.380459919999993</v>
      </c>
      <c r="AR32" s="357">
        <f t="shared" si="17"/>
        <v>65.253702911999909</v>
      </c>
      <c r="AS32" s="357">
        <f t="shared" si="17"/>
        <v>65.126945903999996</v>
      </c>
      <c r="AT32" s="357">
        <f t="shared" si="17"/>
        <v>65.000188895999997</v>
      </c>
      <c r="AU32" s="357">
        <f t="shared" si="17"/>
        <v>64.873431887999999</v>
      </c>
      <c r="AV32" s="357">
        <f t="shared" si="17"/>
        <v>64.74667488</v>
      </c>
      <c r="AW32" s="357">
        <f t="shared" si="17"/>
        <v>64.342259663999997</v>
      </c>
      <c r="AX32" s="357">
        <f t="shared" si="17"/>
        <v>63.937844448</v>
      </c>
      <c r="AY32" s="357">
        <f t="shared" si="17"/>
        <v>63.533429232000003</v>
      </c>
      <c r="AZ32" s="357">
        <f t="shared" si="17"/>
        <v>63.129014016000006</v>
      </c>
      <c r="BA32" s="357">
        <f t="shared" si="17"/>
        <v>62.724598800000003</v>
      </c>
      <c r="BB32" s="357">
        <f t="shared" si="17"/>
        <v>62.559613488000004</v>
      </c>
      <c r="BC32" s="357">
        <f t="shared" si="17"/>
        <v>62.394628175999998</v>
      </c>
      <c r="BD32" s="357">
        <f t="shared" si="17"/>
        <v>62.229642863999999</v>
      </c>
      <c r="BE32" s="357">
        <f t="shared" si="17"/>
        <v>62.064657552000007</v>
      </c>
      <c r="BF32" s="357">
        <f t="shared" si="17"/>
        <v>61.899672240000001</v>
      </c>
    </row>
    <row r="33" spans="17:42" hidden="1" outlineLevel="1" x14ac:dyDescent="0.35"/>
    <row r="34" spans="17:42" hidden="1" outlineLevel="1" x14ac:dyDescent="0.35"/>
    <row r="35" spans="17:42" hidden="1" outlineLevel="1" x14ac:dyDescent="0.35"/>
    <row r="36" spans="17:42" hidden="1" outlineLevel="1" x14ac:dyDescent="0.35">
      <c r="Q36" s="358" t="s">
        <v>468</v>
      </c>
      <c r="U36" s="353"/>
      <c r="V36" s="353"/>
      <c r="W36" s="353"/>
      <c r="X36" s="353"/>
      <c r="Y36" s="353"/>
      <c r="Z36" s="353"/>
      <c r="AA36" s="353"/>
      <c r="AB36" s="353"/>
      <c r="AC36" s="353"/>
      <c r="AD36" s="353"/>
      <c r="AE36" s="353"/>
      <c r="AF36" s="353"/>
      <c r="AG36" s="353"/>
      <c r="AH36" s="353"/>
      <c r="AI36" s="353"/>
      <c r="AJ36" s="353"/>
      <c r="AK36" s="353"/>
      <c r="AL36" s="353"/>
      <c r="AM36" s="353"/>
      <c r="AN36" s="353"/>
      <c r="AO36" s="353"/>
      <c r="AP36" s="353"/>
    </row>
    <row r="37" spans="17:42" hidden="1" outlineLevel="1" x14ac:dyDescent="0.35"/>
    <row r="38" spans="17:42" hidden="1" outlineLevel="1" x14ac:dyDescent="0.35"/>
    <row r="39" spans="17:42" hidden="1" outlineLevel="1" x14ac:dyDescent="0.35"/>
    <row r="40" spans="17:42" hidden="1" outlineLevel="1" x14ac:dyDescent="0.35"/>
    <row r="41" spans="17:42" hidden="1" outlineLevel="1" x14ac:dyDescent="0.35"/>
    <row r="42" spans="17:42" hidden="1" outlineLevel="1" x14ac:dyDescent="0.35"/>
    <row r="43" spans="17:42" hidden="1" outlineLevel="1" x14ac:dyDescent="0.35"/>
    <row r="44" spans="17:42" hidden="1" outlineLevel="1" x14ac:dyDescent="0.35"/>
    <row r="45" spans="17:42" hidden="1" outlineLevel="1" x14ac:dyDescent="0.35"/>
    <row r="46" spans="17:42" hidden="1" outlineLevel="1" x14ac:dyDescent="0.35"/>
    <row r="47" spans="17:42" hidden="1" outlineLevel="1" x14ac:dyDescent="0.35"/>
    <row r="48" spans="17:42" hidden="1" outlineLevel="1" x14ac:dyDescent="0.35"/>
    <row r="49" hidden="1" outlineLevel="1" x14ac:dyDescent="0.35"/>
    <row r="50" hidden="1" outlineLevel="1" x14ac:dyDescent="0.35"/>
    <row r="51" hidden="1" outlineLevel="1" x14ac:dyDescent="0.35"/>
    <row r="52" collapsed="1" x14ac:dyDescent="0.35"/>
  </sheetData>
  <sheetProtection algorithmName="SHA-512" hashValue="Mqsk3miqgq3tkt2p1d0L+A7+V+Srh0VwKdUExegt9dpl4N0qNroJFLmz9/16Z0AeOalhaiQ0K2y5pZPI+z6xuQ==" saltValue="7ErCY32DeJtPeOFR/1ikhQ==" spinCount="100000" sheet="1" selectLockedCells="1"/>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3:G28"/>
  <sheetViews>
    <sheetView zoomScale="80" zoomScaleNormal="80" workbookViewId="0">
      <selection activeCell="D28" sqref="D28"/>
    </sheetView>
  </sheetViews>
  <sheetFormatPr baseColWidth="10" defaultColWidth="9.1796875" defaultRowHeight="14" x14ac:dyDescent="0.3"/>
  <cols>
    <col min="1" max="1" width="66.26953125" style="104" bestFit="1" customWidth="1"/>
    <col min="2" max="2" width="38.1796875" style="104" customWidth="1"/>
    <col min="3" max="3" width="9.1796875" style="104"/>
    <col min="4" max="6" width="38.1796875" style="104" customWidth="1"/>
    <col min="7" max="16384" width="9.1796875" style="104"/>
  </cols>
  <sheetData>
    <row r="3" spans="1:7" x14ac:dyDescent="0.3">
      <c r="B3" s="105" t="s">
        <v>427</v>
      </c>
      <c r="D3" s="105" t="s">
        <v>336</v>
      </c>
      <c r="E3" s="105" t="s">
        <v>337</v>
      </c>
      <c r="F3" s="105" t="s">
        <v>338</v>
      </c>
    </row>
    <row r="4" spans="1:7" x14ac:dyDescent="0.3">
      <c r="A4" s="105" t="s">
        <v>334</v>
      </c>
      <c r="B4" s="104" t="str">
        <f>IF('2.1 Kraftwerk allgemein'!$F$2="f",E4,IF('2.1 Kraftwerk allgemein'!$F$2="i",F4,D4))</f>
        <v>juristische Person</v>
      </c>
      <c r="D4" s="104" t="s">
        <v>71</v>
      </c>
      <c r="E4" s="104" t="s">
        <v>339</v>
      </c>
      <c r="F4" s="104" t="s">
        <v>340</v>
      </c>
    </row>
    <row r="5" spans="1:7" x14ac:dyDescent="0.3">
      <c r="B5" s="104" t="str">
        <f>IF('2.1 Kraftwerk allgemein'!$F$2="f",E5,IF('2.1 Kraftwerk allgemein'!$F$2="i",F5,D5))</f>
        <v>natürliche Person</v>
      </c>
      <c r="D5" s="104" t="s">
        <v>72</v>
      </c>
      <c r="E5" s="104" t="s">
        <v>341</v>
      </c>
      <c r="F5" s="104" t="s">
        <v>342</v>
      </c>
    </row>
    <row r="7" spans="1:7" x14ac:dyDescent="0.3">
      <c r="A7" s="105" t="s">
        <v>335</v>
      </c>
      <c r="B7" s="104" t="str">
        <f>IF('2.1 Kraftwerk allgemein'!$F$2="f",E7,IF('2.1 Kraftwerk allgemein'!$F$2="i",F7,D7))</f>
        <v>Januar</v>
      </c>
      <c r="D7" s="104" t="s">
        <v>343</v>
      </c>
      <c r="E7" s="104" t="s">
        <v>344</v>
      </c>
      <c r="F7" s="104" t="s">
        <v>345</v>
      </c>
      <c r="G7" s="104">
        <v>1</v>
      </c>
    </row>
    <row r="8" spans="1:7" x14ac:dyDescent="0.3">
      <c r="B8" s="104" t="str">
        <f>IF('2.1 Kraftwerk allgemein'!$F$2="f",E8,IF('2.1 Kraftwerk allgemein'!$F$2="i",F8,D8))</f>
        <v>Februar</v>
      </c>
      <c r="D8" s="104" t="s">
        <v>346</v>
      </c>
      <c r="E8" s="104" t="s">
        <v>347</v>
      </c>
      <c r="F8" s="104" t="s">
        <v>348</v>
      </c>
      <c r="G8" s="104">
        <v>2</v>
      </c>
    </row>
    <row r="9" spans="1:7" x14ac:dyDescent="0.3">
      <c r="B9" s="104" t="str">
        <f>IF('2.1 Kraftwerk allgemein'!$F$2="f",E9,IF('2.1 Kraftwerk allgemein'!$F$2="i",F9,D9))</f>
        <v>März</v>
      </c>
      <c r="D9" s="104" t="s">
        <v>349</v>
      </c>
      <c r="E9" s="104" t="s">
        <v>350</v>
      </c>
      <c r="F9" s="104" t="s">
        <v>351</v>
      </c>
      <c r="G9" s="104">
        <v>3</v>
      </c>
    </row>
    <row r="10" spans="1:7" x14ac:dyDescent="0.3">
      <c r="B10" s="104" t="str">
        <f>IF('2.1 Kraftwerk allgemein'!$F$2="f",E10,IF('2.1 Kraftwerk allgemein'!$F$2="i",F10,D10))</f>
        <v>April</v>
      </c>
      <c r="D10" s="104" t="s">
        <v>352</v>
      </c>
      <c r="E10" s="104" t="s">
        <v>353</v>
      </c>
      <c r="F10" s="104" t="s">
        <v>354</v>
      </c>
      <c r="G10" s="104">
        <v>4</v>
      </c>
    </row>
    <row r="11" spans="1:7" x14ac:dyDescent="0.3">
      <c r="B11" s="104" t="str">
        <f>IF('2.1 Kraftwerk allgemein'!$F$2="f",E11,IF('2.1 Kraftwerk allgemein'!$F$2="i",F11,D11))</f>
        <v>Mai</v>
      </c>
      <c r="D11" s="104" t="s">
        <v>355</v>
      </c>
      <c r="E11" s="104" t="s">
        <v>355</v>
      </c>
      <c r="F11" s="104" t="s">
        <v>356</v>
      </c>
      <c r="G11" s="104">
        <v>5</v>
      </c>
    </row>
    <row r="12" spans="1:7" x14ac:dyDescent="0.3">
      <c r="B12" s="104" t="str">
        <f>IF('2.1 Kraftwerk allgemein'!$F$2="f",E12,IF('2.1 Kraftwerk allgemein'!$F$2="i",F12,D12))</f>
        <v>Juni</v>
      </c>
      <c r="D12" s="104" t="s">
        <v>357</v>
      </c>
      <c r="E12" s="104" t="s">
        <v>358</v>
      </c>
      <c r="F12" s="104" t="s">
        <v>359</v>
      </c>
      <c r="G12" s="104">
        <v>6</v>
      </c>
    </row>
    <row r="13" spans="1:7" x14ac:dyDescent="0.3">
      <c r="B13" s="104" t="str">
        <f>IF('2.1 Kraftwerk allgemein'!$F$2="f",E13,IF('2.1 Kraftwerk allgemein'!$F$2="i",F13,D13))</f>
        <v>Juli</v>
      </c>
      <c r="D13" s="104" t="s">
        <v>360</v>
      </c>
      <c r="E13" s="104" t="s">
        <v>361</v>
      </c>
      <c r="F13" s="104" t="s">
        <v>362</v>
      </c>
      <c r="G13" s="104">
        <v>7</v>
      </c>
    </row>
    <row r="14" spans="1:7" x14ac:dyDescent="0.3">
      <c r="B14" s="104" t="str">
        <f>IF('2.1 Kraftwerk allgemein'!$F$2="f",E14,IF('2.1 Kraftwerk allgemein'!$F$2="i",F14,D14))</f>
        <v>August</v>
      </c>
      <c r="D14" s="104" t="s">
        <v>363</v>
      </c>
      <c r="E14" s="104" t="s">
        <v>364</v>
      </c>
      <c r="F14" s="104" t="s">
        <v>365</v>
      </c>
      <c r="G14" s="104">
        <v>8</v>
      </c>
    </row>
    <row r="15" spans="1:7" x14ac:dyDescent="0.3">
      <c r="B15" s="104" t="str">
        <f>IF('2.1 Kraftwerk allgemein'!$F$2="f",E15,IF('2.1 Kraftwerk allgemein'!$F$2="i",F15,D15))</f>
        <v>September</v>
      </c>
      <c r="D15" s="104" t="s">
        <v>136</v>
      </c>
      <c r="E15" s="104" t="s">
        <v>366</v>
      </c>
      <c r="F15" s="104" t="s">
        <v>367</v>
      </c>
      <c r="G15" s="104">
        <v>9</v>
      </c>
    </row>
    <row r="16" spans="1:7" x14ac:dyDescent="0.3">
      <c r="B16" s="104" t="str">
        <f>IF('2.1 Kraftwerk allgemein'!$F$2="f",E16,IF('2.1 Kraftwerk allgemein'!$F$2="i",F16,D16))</f>
        <v>Oktober</v>
      </c>
      <c r="D16" s="104" t="s">
        <v>368</v>
      </c>
      <c r="E16" s="104" t="s">
        <v>369</v>
      </c>
      <c r="F16" s="104" t="s">
        <v>370</v>
      </c>
      <c r="G16" s="104">
        <v>10</v>
      </c>
    </row>
    <row r="17" spans="2:7" x14ac:dyDescent="0.3">
      <c r="B17" s="104" t="str">
        <f>IF('2.1 Kraftwerk allgemein'!$F$2="f",E17,IF('2.1 Kraftwerk allgemein'!$F$2="i",F17,D17))</f>
        <v>November</v>
      </c>
      <c r="D17" s="104" t="s">
        <v>371</v>
      </c>
      <c r="E17" s="104" t="s">
        <v>372</v>
      </c>
      <c r="F17" s="104" t="s">
        <v>372</v>
      </c>
      <c r="G17" s="104">
        <v>11</v>
      </c>
    </row>
    <row r="18" spans="2:7" x14ac:dyDescent="0.3">
      <c r="B18" s="104" t="str">
        <f>IF('2.1 Kraftwerk allgemein'!$F$2="f",E18,IF('2.1 Kraftwerk allgemein'!$F$2="i",F18,D18))</f>
        <v>Dezember</v>
      </c>
      <c r="D18" s="104" t="s">
        <v>373</v>
      </c>
      <c r="E18" s="104" t="s">
        <v>374</v>
      </c>
      <c r="F18" s="104" t="s">
        <v>375</v>
      </c>
      <c r="G18" s="104">
        <v>12</v>
      </c>
    </row>
    <row r="20" spans="2:7" x14ac:dyDescent="0.3">
      <c r="B20" s="104" t="str">
        <f>IF('2.1 Kraftwerk allgemein'!$F$2="f",E20,IF('2.1 Kraftwerk allgemein'!$F$2="i",F20,D20))</f>
        <v>Ja</v>
      </c>
      <c r="D20" s="104" t="s">
        <v>606</v>
      </c>
      <c r="E20" s="104" t="s">
        <v>608</v>
      </c>
      <c r="F20" s="104" t="s">
        <v>610</v>
      </c>
    </row>
    <row r="21" spans="2:7" x14ac:dyDescent="0.3">
      <c r="B21" s="104" t="str">
        <f>IF('2.1 Kraftwerk allgemein'!$F$2="f",E21,IF('2.1 Kraftwerk allgemein'!$F$2="i",F21,D21))</f>
        <v>Nein</v>
      </c>
      <c r="D21" s="104" t="s">
        <v>607</v>
      </c>
      <c r="E21" s="104" t="s">
        <v>609</v>
      </c>
      <c r="F21" s="104" t="s">
        <v>611</v>
      </c>
    </row>
    <row r="23" spans="2:7" x14ac:dyDescent="0.3">
      <c r="B23" s="104" t="str">
        <f>IF('2.1 Kraftwerk allgemein'!$F$2="f",E23,IF('2.1 Kraftwerk allgemein'!$F$2="i",F23,D23))</f>
        <v>Bifazial</v>
      </c>
      <c r="D23" s="104" t="s">
        <v>621</v>
      </c>
      <c r="E23" s="104" t="s">
        <v>623</v>
      </c>
      <c r="F23" s="104" t="s">
        <v>623</v>
      </c>
    </row>
    <row r="24" spans="2:7" x14ac:dyDescent="0.3">
      <c r="B24" s="104" t="str">
        <f>IF('2.1 Kraftwerk allgemein'!$F$2="f",E24,IF('2.1 Kraftwerk allgemein'!$F$2="i",F24,D24))</f>
        <v>Monofazial</v>
      </c>
      <c r="D24" s="104" t="s">
        <v>622</v>
      </c>
      <c r="E24" s="104" t="s">
        <v>624</v>
      </c>
      <c r="F24" s="104" t="s">
        <v>624</v>
      </c>
    </row>
    <row r="26" spans="2:7" x14ac:dyDescent="0.3">
      <c r="B26" s="104" t="str">
        <f>IF('2.1 Kraftwerk allgemein'!$F$2="f",E26,IF('2.1 Kraftwerk allgemein'!$F$2="i",F26,D26))</f>
        <v>NE5</v>
      </c>
      <c r="D26" s="104" t="s">
        <v>636</v>
      </c>
      <c r="E26" s="104" t="s">
        <v>639</v>
      </c>
      <c r="F26" s="104" t="s">
        <v>642</v>
      </c>
    </row>
    <row r="27" spans="2:7" x14ac:dyDescent="0.3">
      <c r="B27" s="104" t="str">
        <f>IF('2.1 Kraftwerk allgemein'!$F$2="f",E27,IF('2.1 Kraftwerk allgemein'!$F$2="i",F27,D27))</f>
        <v>NE3</v>
      </c>
      <c r="D27" s="104" t="s">
        <v>637</v>
      </c>
      <c r="E27" s="104" t="s">
        <v>640</v>
      </c>
      <c r="F27" s="104" t="s">
        <v>643</v>
      </c>
    </row>
    <row r="28" spans="2:7" x14ac:dyDescent="0.3">
      <c r="B28" s="104" t="str">
        <f>IF('2.1 Kraftwerk allgemein'!$F$2="f",E28,IF('2.1 Kraftwerk allgemein'!$F$2="i",F28,D28))</f>
        <v>NE1</v>
      </c>
      <c r="D28" s="104" t="s">
        <v>638</v>
      </c>
      <c r="E28" s="104" t="s">
        <v>641</v>
      </c>
      <c r="F28" s="104" t="s">
        <v>644</v>
      </c>
    </row>
  </sheetData>
  <sheetProtection algorithmName="SHA-512" hashValue="n+WF/6rsHwStQhSck3bwdvnn19js08+vvYsCl6sA8igFmNbMgTw0dIrxb0ee6lCbKgN05FfR/VplySwBfoLfAw==" saltValue="NO8n6p2dfx8u7bMt6/0RCw==" spinCount="100000" sheet="1" selectLockedCells="1" selectUnlockedCells="1"/>
  <pageMargins left="0.7" right="0.7" top="0.75" bottom="0.75" header="0.3" footer="0.3"/>
  <pageSetup paperSize="9" orientation="portrait" r:id="rId1"/>
  <ignoredErrors>
    <ignoredError sqref="B4:B1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6936C"/>
    <pageSetUpPr fitToPage="1"/>
  </sheetPr>
  <dimension ref="B1:DR109"/>
  <sheetViews>
    <sheetView topLeftCell="A15" zoomScale="70" zoomScaleNormal="70" workbookViewId="0">
      <selection activeCell="L25" sqref="L25"/>
    </sheetView>
  </sheetViews>
  <sheetFormatPr baseColWidth="10" defaultColWidth="9.1796875" defaultRowHeight="14.5" x14ac:dyDescent="0.35"/>
  <cols>
    <col min="1" max="1" width="3.7265625" style="104" customWidth="1"/>
    <col min="2" max="2" width="22.26953125" style="104" bestFit="1" customWidth="1"/>
    <col min="3" max="4" width="5" style="104" customWidth="1"/>
    <col min="5" max="5" width="7.1796875" style="104" customWidth="1"/>
    <col min="6" max="6" width="114.453125" style="105" customWidth="1"/>
    <col min="7" max="7" width="12.7265625" style="105" customWidth="1"/>
    <col min="8" max="8" width="12.7265625" style="155" customWidth="1"/>
    <col min="9" max="9" width="30.7265625" style="178" customWidth="1"/>
    <col min="10" max="10" width="14.26953125" style="56" bestFit="1" customWidth="1"/>
    <col min="11" max="11" width="16.26953125" style="56" bestFit="1" customWidth="1"/>
    <col min="12" max="12" width="21.81640625" style="56" customWidth="1"/>
    <col min="13" max="111" width="12.7265625" style="104" customWidth="1"/>
    <col min="112" max="16384" width="9.1796875" style="104"/>
  </cols>
  <sheetData>
    <row r="1" spans="2:122" ht="15" customHeight="1" x14ac:dyDescent="0.35">
      <c r="B1" s="105" t="str">
        <f>IF('2.1 Kraftwerk allgemein'!$F$2="f",d_f_i!$B6,IF('2.1 Kraftwerk allgemein'!$F$2="i",d_f_i!$C6,d_f_i!$A6))</f>
        <v>Version 4.0 vom 24. Juni 2026</v>
      </c>
    </row>
    <row r="2" spans="2:122" ht="15" customHeight="1" x14ac:dyDescent="0.35"/>
    <row r="3" spans="2:122" ht="15" customHeight="1" x14ac:dyDescent="0.4">
      <c r="B3" s="237" t="str">
        <f>IF('2.1 Kraftwerk allgemein'!$F$2="f",d_f_i!$B5,IF('2.1 Kraftwerk allgemein'!$F$2="i",d_f_i!$C5,d_f_i!$A5))</f>
        <v>1.1 Allgemein</v>
      </c>
      <c r="F3" s="254"/>
    </row>
    <row r="4" spans="2:122" ht="15" customHeight="1" x14ac:dyDescent="0.3">
      <c r="B4" s="217" t="str">
        <f>IF('2.1 Kraftwerk allgemein'!$F$2="f",d_f_i!$B7,IF('2.1 Kraftwerk allgemein'!$F$2="i",d_f_i!$C7,d_f_i!$A7))</f>
        <v>Finanzkennzahlen</v>
      </c>
      <c r="C4" s="217"/>
      <c r="D4" s="217"/>
      <c r="E4" s="217"/>
      <c r="F4" s="217" t="str">
        <f>IF('2.1 Kraftwerk allgemein'!$F$2="f",d_f_i!$B8,IF('2.1 Kraftwerk allgemein'!$F$2="i",d_f_i!$C8,d_f_i!$A8))</f>
        <v>WACC (nominal)</v>
      </c>
      <c r="G4" s="162"/>
      <c r="H4" s="162"/>
      <c r="I4" s="255">
        <v>4.2799999999999998E-2</v>
      </c>
    </row>
    <row r="5" spans="2:122" ht="15" customHeight="1" x14ac:dyDescent="0.35">
      <c r="B5" s="105"/>
      <c r="C5" s="105"/>
      <c r="D5" s="105"/>
      <c r="E5" s="105"/>
      <c r="F5" s="105" t="str">
        <f>IF('2.1 Kraftwerk allgemein'!$F$2="f",d_f_i!$B9,IF('2.1 Kraftwerk allgemein'!$F$2="i",d_f_i!$C9,d_f_i!$A9))</f>
        <v>Inflationsrate</v>
      </c>
      <c r="G5" s="104"/>
      <c r="I5" s="256">
        <v>0.01</v>
      </c>
    </row>
    <row r="6" spans="2:122" ht="15" customHeight="1" x14ac:dyDescent="0.35">
      <c r="B6" s="105"/>
      <c r="C6" s="105"/>
      <c r="D6" s="105"/>
      <c r="E6" s="105"/>
      <c r="F6" s="105" t="str">
        <f>IF('2.1 Kraftwerk allgemein'!$F$2="f",d_f_i!$B10,IF('2.1 Kraftwerk allgemein'!$F$2="i",d_f_i!$C10,d_f_i!$A10))</f>
        <v>WACC (real)</v>
      </c>
      <c r="G6" s="104"/>
      <c r="H6" s="155" t="s">
        <v>2</v>
      </c>
      <c r="I6" s="257">
        <f>((1+I4)/(1+I5))-1</f>
        <v>3.2475247524752504E-2</v>
      </c>
    </row>
    <row r="7" spans="2:122" ht="15" customHeight="1" x14ac:dyDescent="0.35">
      <c r="B7" s="105"/>
      <c r="C7" s="105"/>
      <c r="D7" s="105"/>
      <c r="E7" s="105"/>
      <c r="F7" s="105" t="str">
        <f>IF('2.1 Kraftwerk allgemein'!$F$2="f",d_f_i!$B11,IF('2.1 Kraftwerk allgemein'!$F$2="i",d_f_i!$C11,d_f_i!$A11))</f>
        <v>Gewinnsteuersatz</v>
      </c>
      <c r="G7" s="104"/>
      <c r="H7" s="155" t="s">
        <v>2</v>
      </c>
      <c r="I7" s="258">
        <v>0.14430000000000001</v>
      </c>
    </row>
    <row r="8" spans="2:122" ht="15" customHeight="1" x14ac:dyDescent="0.35">
      <c r="B8" s="105"/>
      <c r="C8" s="105"/>
      <c r="D8" s="105"/>
      <c r="E8" s="105"/>
      <c r="F8" s="105" t="str">
        <f>IF('2.1 Kraftwerk allgemein'!$F$2="f",d_f_i!$B12,IF('2.1 Kraftwerk allgemein'!$F$2="i",d_f_i!$C12,d_f_i!$A12))</f>
        <v>Anzahl Jahre für Berechnung des steuerlichen Verlustvortrags</v>
      </c>
      <c r="G8" s="104"/>
      <c r="H8" s="155" t="str">
        <f>IF('2.1 Kraftwerk allgemein'!$F$2="f",d_f_i!$B19,IF('2.1 Kraftwerk allgemein'!$F$2="i",d_f_i!$C19,d_f_i!$A19))</f>
        <v>[Jahre]</v>
      </c>
      <c r="I8" s="259">
        <v>7</v>
      </c>
      <c r="L8" s="260"/>
      <c r="M8" s="261"/>
      <c r="N8" s="261"/>
      <c r="O8" s="261"/>
      <c r="P8" s="261"/>
      <c r="Q8" s="261"/>
      <c r="R8" s="261"/>
      <c r="S8" s="261"/>
    </row>
    <row r="9" spans="2:122" ht="15" customHeight="1" x14ac:dyDescent="0.35">
      <c r="B9" s="105"/>
      <c r="C9" s="105"/>
      <c r="D9" s="105"/>
      <c r="E9" s="105"/>
      <c r="F9" s="105" t="str">
        <f>IF('2.1 Kraftwerk allgemein'!$F$2="f",d_f_i!$B13,IF('2.1 Kraftwerk allgemein'!$F$2="i",d_f_i!$C13,d_f_i!$A13))</f>
        <v>Anteil Fremdkapital</v>
      </c>
      <c r="G9" s="104"/>
      <c r="H9" s="155" t="s">
        <v>2</v>
      </c>
      <c r="I9" s="258">
        <v>0.5</v>
      </c>
    </row>
    <row r="10" spans="2:122" ht="15" customHeight="1" x14ac:dyDescent="0.35">
      <c r="B10" s="105"/>
      <c r="C10" s="105"/>
      <c r="D10" s="105"/>
      <c r="E10" s="105"/>
      <c r="F10" s="105" t="str">
        <f>IF('2.1 Kraftwerk allgemein'!$F$2="f",d_f_i!$B14,IF('2.1 Kraftwerk allgemein'!$F$2="i",d_f_i!$C14,d_f_i!$A14))</f>
        <v>Zinssatz Fremdkapital (nominal)</v>
      </c>
      <c r="G10" s="104"/>
      <c r="H10" s="155" t="s">
        <v>2</v>
      </c>
      <c r="I10" s="258">
        <v>1.7500000000000002E-2</v>
      </c>
    </row>
    <row r="11" spans="2:122" ht="15" customHeight="1" x14ac:dyDescent="0.35">
      <c r="B11" s="105"/>
      <c r="C11" s="105"/>
      <c r="D11" s="105"/>
      <c r="E11" s="105"/>
      <c r="F11" s="105" t="str">
        <f>IF('2.1 Kraftwerk allgemein'!$F$2="f",d_f_i!$B15,IF('2.1 Kraftwerk allgemein'!$F$2="i",d_f_i!$C15,d_f_i!$A15))</f>
        <v>Zinssatz Eigenkapital (nominal)</v>
      </c>
      <c r="G11" s="104"/>
      <c r="H11" s="155" t="s">
        <v>2</v>
      </c>
      <c r="I11" s="258">
        <v>6.8000000000000005E-2</v>
      </c>
    </row>
    <row r="12" spans="2:122" ht="15" customHeight="1" x14ac:dyDescent="0.35">
      <c r="B12" s="105"/>
      <c r="C12" s="105"/>
      <c r="D12" s="105"/>
      <c r="E12" s="105"/>
      <c r="F12" s="105" t="str">
        <f>IF('2.1 Kraftwerk allgemein'!$F$2="f",d_f_i!$B16,IF('2.1 Kraftwerk allgemein'!$F$2="i",d_f_i!$C16,d_f_i!$A16))</f>
        <v>Zinssatz Fremdkapital (real)</v>
      </c>
      <c r="G12" s="104"/>
      <c r="H12" s="155" t="s">
        <v>2</v>
      </c>
      <c r="I12" s="257">
        <f>((1+I10)/(1+I5))-1</f>
        <v>7.4257425742574323E-3</v>
      </c>
    </row>
    <row r="13" spans="2:122" ht="15" customHeight="1" x14ac:dyDescent="0.35">
      <c r="B13" s="105"/>
      <c r="C13" s="105"/>
      <c r="D13" s="105"/>
      <c r="E13" s="105"/>
      <c r="F13" s="105" t="str">
        <f>IF('2.1 Kraftwerk allgemein'!$F$2="f",d_f_i!$B17,IF('2.1 Kraftwerk allgemein'!$F$2="i",d_f_i!$C17,d_f_i!$A17))</f>
        <v>Zinssatz Eigenkapital (real)</v>
      </c>
      <c r="G13" s="104"/>
      <c r="H13" s="155" t="s">
        <v>2</v>
      </c>
      <c r="I13" s="257">
        <f>((1+I11)/(1+I5))-1</f>
        <v>5.7425742574257477E-2</v>
      </c>
      <c r="J13" s="262"/>
    </row>
    <row r="14" spans="2:122" ht="30" customHeight="1" x14ac:dyDescent="0.35">
      <c r="B14" s="105"/>
      <c r="C14" s="105"/>
      <c r="D14" s="105"/>
      <c r="E14" s="105"/>
      <c r="F14" s="263" t="str">
        <f>IF('2.1 Kraftwerk allgemein'!$F$2="f",d_f_i!$B18,IF('2.1 Kraftwerk allgemein'!$F$2="i",d_f_i!$C18,d_f_i!$A18))</f>
        <v>Maximal anrechenbare Kosten für den Anlagenbetrieb, den Unterhalt sowie für die übrigen Betriebskosten in Prozent der anrechenbaren Investitionskosten</v>
      </c>
      <c r="G14" s="104"/>
      <c r="H14" s="155" t="s">
        <v>2</v>
      </c>
      <c r="I14" s="258">
        <v>0.01</v>
      </c>
    </row>
    <row r="15" spans="2:122" ht="30.65" customHeight="1" x14ac:dyDescent="0.35">
      <c r="B15" s="105"/>
      <c r="C15" s="105"/>
      <c r="D15" s="105"/>
      <c r="E15" s="105"/>
      <c r="F15" s="263" t="str">
        <f>IF('2.1 Kraftwerk allgemein'!$F$2="f",d_f_i!$B31,IF('2.1 Kraftwerk allgemein'!$F$2="i",d_f_i!$C31,d_f_i!$A31))</f>
        <v>Jährliche Degradation der PV-Module, welche ab der Medlung der Nettoproduktion berücksichtigt wird</v>
      </c>
      <c r="G15" s="104"/>
      <c r="H15" s="155" t="s">
        <v>2</v>
      </c>
      <c r="I15" s="258">
        <v>5.0000000000000001E-3</v>
      </c>
    </row>
    <row r="16" spans="2:122" ht="15" customHeight="1" x14ac:dyDescent="0.3">
      <c r="G16" s="104"/>
      <c r="H16" s="170"/>
      <c r="I16" s="218">
        <v>2005</v>
      </c>
      <c r="J16" s="179">
        <f>IF($I$16+COLUMN(A16) &lt;= '1.1 Allgemein'!$I$26,I16+1,"")</f>
        <v>2006</v>
      </c>
      <c r="K16" s="179">
        <f>IF($I$16+COLUMN(B16) &lt;= '1.1 Allgemein'!$I$26,J16+1,"")</f>
        <v>2007</v>
      </c>
      <c r="L16" s="179">
        <f>IF($I$16+COLUMN(C16) &lt;= '1.1 Allgemein'!$I$26,K16+1,"")</f>
        <v>2008</v>
      </c>
      <c r="M16" s="179">
        <f>IF($I$16+COLUMN(D16) &lt;= '1.1 Allgemein'!$I$26,L16+1,"")</f>
        <v>2009</v>
      </c>
      <c r="N16" s="179">
        <f>IF($I$16+COLUMN(E16) &lt;= '1.1 Allgemein'!$I$26,M16+1,"")</f>
        <v>2010</v>
      </c>
      <c r="O16" s="179">
        <f>IF($I$16+COLUMN(F16) &lt;= '1.1 Allgemein'!$I$26,N16+1,"")</f>
        <v>2011</v>
      </c>
      <c r="P16" s="179">
        <f>IF($I$16+COLUMN(G16) &lt;= '1.1 Allgemein'!$I$26,O16+1,"")</f>
        <v>2012</v>
      </c>
      <c r="Q16" s="179">
        <f>IF($I$16+COLUMN(H16) &lt;= '1.1 Allgemein'!$I$26,P16+1,"")</f>
        <v>2013</v>
      </c>
      <c r="R16" s="179">
        <f>IF($I$16+COLUMN(I16) &lt;= '1.1 Allgemein'!$I$26,Q16+1,"")</f>
        <v>2014</v>
      </c>
      <c r="S16" s="179">
        <f>IF($I$16+COLUMN(J16) &lt;= '1.1 Allgemein'!$I$26,R16+1,"")</f>
        <v>2015</v>
      </c>
      <c r="T16" s="179">
        <f>IF($I$16+COLUMN(K16) &lt;= '1.1 Allgemein'!$I$26,S16+1,"")</f>
        <v>2016</v>
      </c>
      <c r="U16" s="179">
        <f>IF($I$16+COLUMN(L16) &lt;= '1.1 Allgemein'!$I$26,T16+1,"")</f>
        <v>2017</v>
      </c>
      <c r="V16" s="179">
        <f>IF($I$16+COLUMN(M16) &lt;= '1.1 Allgemein'!$I$26,U16+1,"")</f>
        <v>2018</v>
      </c>
      <c r="W16" s="179">
        <f>IF($I$16+COLUMN(N16) &lt;= '1.1 Allgemein'!$I$26,V16+1,"")</f>
        <v>2019</v>
      </c>
      <c r="X16" s="179">
        <f>IF($I$16+COLUMN(O16) &lt;= '1.1 Allgemein'!$I$26,W16+1,"")</f>
        <v>2020</v>
      </c>
      <c r="Y16" s="179">
        <f>IF($I$16+COLUMN(P16) &lt;= '1.1 Allgemein'!$I$26,X16+1,"")</f>
        <v>2021</v>
      </c>
      <c r="Z16" s="179">
        <f>IF($I$16+COLUMN(Q16) &lt;= '1.1 Allgemein'!$I$26,Y16+1,"")</f>
        <v>2022</v>
      </c>
      <c r="AA16" s="179">
        <f>IF($I$16+COLUMN(R16) &lt;= '1.1 Allgemein'!$I$26,Z16+1,"")</f>
        <v>2023</v>
      </c>
      <c r="AB16" s="179">
        <f>IF($I$16+COLUMN(S16) &lt;= '1.1 Allgemein'!$I$26,AA16+1,"")</f>
        <v>2024</v>
      </c>
      <c r="AC16" s="179">
        <f>IF($I$16+COLUMN(T16) &lt;= '1.1 Allgemein'!$I$26,AB16+1,"")</f>
        <v>2025</v>
      </c>
      <c r="AD16" s="179">
        <f>IF($I$16+COLUMN(U16) &lt;= '1.1 Allgemein'!$I$26,AC16+1,"")</f>
        <v>2026</v>
      </c>
      <c r="AE16" s="179">
        <f>IF($I$16+COLUMN(V16) &lt;= '1.1 Allgemein'!$I$26,AD16+1,"")</f>
        <v>2027</v>
      </c>
      <c r="AF16" s="179">
        <f>IF($I$16+COLUMN(W16) &lt;= '1.1 Allgemein'!$I$26,AE16+1,"")</f>
        <v>2028</v>
      </c>
      <c r="AG16" s="179">
        <f>IF($I$16+COLUMN(X16) &lt;= '1.1 Allgemein'!$I$26,AF16+1,"")</f>
        <v>2029</v>
      </c>
      <c r="AH16" s="179">
        <f>IF($I$16+COLUMN(Y16) &lt;= '1.1 Allgemein'!$I$26,AG16+1,"")</f>
        <v>2030</v>
      </c>
      <c r="AI16" s="179">
        <f>IF($I$16+COLUMN(Z16) &lt;= '1.1 Allgemein'!$I$26,AH16+1,"")</f>
        <v>2031</v>
      </c>
      <c r="AJ16" s="179">
        <f>IF($I$16+COLUMN(AA16) &lt;= '1.1 Allgemein'!$I$26,AI16+1,"")</f>
        <v>2032</v>
      </c>
      <c r="AK16" s="179">
        <f>IF($I$16+COLUMN(AB16) &lt;= '1.1 Allgemein'!$I$26,AJ16+1,"")</f>
        <v>2033</v>
      </c>
      <c r="AL16" s="179">
        <f>IF($I$16+COLUMN(AC16) &lt;= '1.1 Allgemein'!$I$26,AK16+1,"")</f>
        <v>2034</v>
      </c>
      <c r="AM16" s="179">
        <f>IF($I$16+COLUMN(AD16) &lt;= '1.1 Allgemein'!$I$26,AL16+1,"")</f>
        <v>2035</v>
      </c>
      <c r="AN16" s="179">
        <f>IF($I$16+COLUMN(AE16) &lt;= '1.1 Allgemein'!$I$26,AM16+1,"")</f>
        <v>2036</v>
      </c>
      <c r="AO16" s="179">
        <f>IF($I$16+COLUMN(AF16) &lt;= '1.1 Allgemein'!$I$26,AN16+1,"")</f>
        <v>2037</v>
      </c>
      <c r="AP16" s="179">
        <f>IF($I$16+COLUMN(AG16) &lt;= '1.1 Allgemein'!$I$26,AO16+1,"")</f>
        <v>2038</v>
      </c>
      <c r="AQ16" s="179">
        <f>IF($I$16+COLUMN(AH16) &lt;= '1.1 Allgemein'!$I$26,AP16+1,"")</f>
        <v>2039</v>
      </c>
      <c r="AR16" s="179">
        <f>IF($I$16+COLUMN(AI16) &lt;= '1.1 Allgemein'!$I$26,AQ16+1,"")</f>
        <v>2040</v>
      </c>
      <c r="AS16" s="179">
        <f>IF($I$16+COLUMN(AJ16) &lt;= '1.1 Allgemein'!$I$26,AR16+1,"")</f>
        <v>2041</v>
      </c>
      <c r="AT16" s="179">
        <f>IF($I$16+COLUMN(AK16) &lt;= '1.1 Allgemein'!$I$26,AS16+1,"")</f>
        <v>2042</v>
      </c>
      <c r="AU16" s="179">
        <f>IF($I$16+COLUMN(AL16) &lt;= '1.1 Allgemein'!$I$26,AT16+1,"")</f>
        <v>2043</v>
      </c>
      <c r="AV16" s="179">
        <f>IF($I$16+COLUMN(AM16) &lt;= '1.1 Allgemein'!$I$26,AU16+1,"")</f>
        <v>2044</v>
      </c>
      <c r="AW16" s="179">
        <f>IF($I$16+COLUMN(AN16) &lt;= '1.1 Allgemein'!$I$26,AV16+1,"")</f>
        <v>2045</v>
      </c>
      <c r="AX16" s="179">
        <f>IF($I$16+COLUMN(AO16) &lt;= '1.1 Allgemein'!$I$26,AW16+1,"")</f>
        <v>2046</v>
      </c>
      <c r="AY16" s="179">
        <f>IF($I$16+COLUMN(AP16) &lt;= '1.1 Allgemein'!$I$26,AX16+1,"")</f>
        <v>2047</v>
      </c>
      <c r="AZ16" s="179">
        <f>IF($I$16+COLUMN(AQ16) &lt;= '1.1 Allgemein'!$I$26,AY16+1,"")</f>
        <v>2048</v>
      </c>
      <c r="BA16" s="179">
        <f>IF($I$16+COLUMN(AR16) &lt;= '1.1 Allgemein'!$I$26,AZ16+1,"")</f>
        <v>2049</v>
      </c>
      <c r="BB16" s="179">
        <f>IF($I$16+COLUMN(AS16) &lt;= '1.1 Allgemein'!$I$26,BA16+1,"")</f>
        <v>2050</v>
      </c>
      <c r="BC16" s="179">
        <f>IF($I$16+COLUMN(AT16) &lt;= '1.1 Allgemein'!$I$26,BB16+1,"")</f>
        <v>2051</v>
      </c>
      <c r="BD16" s="179">
        <f>IF($I$16+COLUMN(AU16) &lt;= '1.1 Allgemein'!$I$26,BC16+1,"")</f>
        <v>2052</v>
      </c>
      <c r="BE16" s="179">
        <f>IF($I$16+COLUMN(AV16) &lt;= '1.1 Allgemein'!$I$26,BD16+1,"")</f>
        <v>2053</v>
      </c>
      <c r="BF16" s="179">
        <f>IF($I$16+COLUMN(AW16) &lt;= '1.1 Allgemein'!$I$26,BE16+1,"")</f>
        <v>2054</v>
      </c>
      <c r="BG16" s="179">
        <f>IF($I$16+COLUMN(AX16) &lt;= '1.1 Allgemein'!$I$26,BF16+1,"")</f>
        <v>2055</v>
      </c>
      <c r="BH16" s="179">
        <f>IF($I$16+COLUMN(AY16) &lt;= '1.1 Allgemein'!$I$26,BG16+1,"")</f>
        <v>2056</v>
      </c>
      <c r="BI16" s="179">
        <f>IF($I$16+COLUMN(AZ16) &lt;= '1.1 Allgemein'!$I$26,BH16+1,"")</f>
        <v>2057</v>
      </c>
      <c r="BJ16" s="179">
        <f>IF($I$16+COLUMN(BA16) &lt;= '1.1 Allgemein'!$I$26,BI16+1,"")</f>
        <v>2058</v>
      </c>
      <c r="BK16" s="179" t="str">
        <f>IF($I$16+COLUMN(BB16) &lt;= '1.1 Allgemein'!$I$26,BJ16+1,"")</f>
        <v/>
      </c>
      <c r="BL16" s="179" t="str">
        <f>IF($I$16+COLUMN(BC16) &lt;= '1.1 Allgemein'!$I$26,BK16+1,"")</f>
        <v/>
      </c>
      <c r="BM16" s="179" t="str">
        <f>IF($I$16+COLUMN(BD16) &lt;= '1.1 Allgemein'!$I$26,BL16+1,"")</f>
        <v/>
      </c>
      <c r="BN16" s="179" t="str">
        <f>IF($I$16+COLUMN(BE16) &lt;= '1.1 Allgemein'!$I$26,BM16+1,"")</f>
        <v/>
      </c>
      <c r="BO16" s="179" t="str">
        <f>IF($I$16+COLUMN(BF16) &lt;= '1.1 Allgemein'!$I$26,BN16+1,"")</f>
        <v/>
      </c>
      <c r="BP16" s="179" t="str">
        <f>IF($I$16+COLUMN(BG16) &lt;= '1.1 Allgemein'!$I$26,BO16+1,"")</f>
        <v/>
      </c>
      <c r="BQ16" s="179" t="str">
        <f>IF($I$16+COLUMN(BH16) &lt;= '1.1 Allgemein'!$I$26,BP16+1,"")</f>
        <v/>
      </c>
      <c r="BR16" s="179" t="str">
        <f>IF($I$16+COLUMN(BI16) &lt;= '1.1 Allgemein'!$I$26,BQ16+1,"")</f>
        <v/>
      </c>
      <c r="BS16" s="179" t="str">
        <f>IF($I$16+COLUMN(BJ16) &lt;= '1.1 Allgemein'!$I$26,BR16+1,"")</f>
        <v/>
      </c>
      <c r="BT16" s="179" t="str">
        <f>IF($I$16+COLUMN(BK16) &lt;= '1.1 Allgemein'!$I$26,BS16+1,"")</f>
        <v/>
      </c>
      <c r="BU16" s="179" t="str">
        <f>IF($I$16+COLUMN(BL16) &lt;= '1.1 Allgemein'!$I$26,BT16+1,"")</f>
        <v/>
      </c>
      <c r="BV16" s="179" t="str">
        <f>IF($I$16+COLUMN(BM16) &lt;= '1.1 Allgemein'!$I$26,BU16+1,"")</f>
        <v/>
      </c>
      <c r="BW16" s="179" t="str">
        <f>IF($I$16+COLUMN(BN16) &lt;= '1.1 Allgemein'!$I$26,BV16+1,"")</f>
        <v/>
      </c>
      <c r="BX16" s="179" t="str">
        <f>IF($I$16+COLUMN(BO16) &lt;= '1.1 Allgemein'!$I$26,BW16+1,"")</f>
        <v/>
      </c>
      <c r="BY16" s="179" t="str">
        <f>IF($I$16+COLUMN(BP16) &lt;= '1.1 Allgemein'!$I$26,BX16+1,"")</f>
        <v/>
      </c>
      <c r="BZ16" s="179" t="str">
        <f>IF($I$16+COLUMN(BQ16) &lt;= '1.1 Allgemein'!$I$26,BY16+1,"")</f>
        <v/>
      </c>
      <c r="CA16" s="179" t="str">
        <f>IF($I$16+COLUMN(BR16) &lt;= '1.1 Allgemein'!$I$26,BZ16+1,"")</f>
        <v/>
      </c>
      <c r="CB16" s="179" t="str">
        <f>IF($I$16+COLUMN(BS16) &lt;= '1.1 Allgemein'!$I$26,CA16+1,"")</f>
        <v/>
      </c>
      <c r="CC16" s="179" t="str">
        <f>IF($I$16+COLUMN(BT16) &lt;= '1.1 Allgemein'!$I$26,CB16+1,"")</f>
        <v/>
      </c>
      <c r="CD16" s="179" t="str">
        <f>IF($I$16+COLUMN(BU16) &lt;= '1.1 Allgemein'!$I$26,CC16+1,"")</f>
        <v/>
      </c>
      <c r="CE16" s="179" t="str">
        <f>IF($I$16+COLUMN(BV16) &lt;= '1.1 Allgemein'!$I$26,CD16+1,"")</f>
        <v/>
      </c>
      <c r="CF16" s="179" t="str">
        <f>IF($I$16+COLUMN(BW16) &lt;= '1.1 Allgemein'!$I$26,CE16+1,"")</f>
        <v/>
      </c>
      <c r="CG16" s="179" t="str">
        <f>IF($I$16+COLUMN(BX16) &lt;= '1.1 Allgemein'!$I$26,CF16+1,"")</f>
        <v/>
      </c>
      <c r="CH16" s="179" t="str">
        <f>IF($I$16+COLUMN(BY16) &lt;= '1.1 Allgemein'!$I$26,CG16+1,"")</f>
        <v/>
      </c>
      <c r="CI16" s="179" t="str">
        <f>IF($I$16+COLUMN(BZ16) &lt;= '1.1 Allgemein'!$I$26,CH16+1,"")</f>
        <v/>
      </c>
      <c r="CJ16" s="179" t="str">
        <f>IF($I$16+COLUMN(CA16) &lt;= '1.1 Allgemein'!$I$26,CI16+1,"")</f>
        <v/>
      </c>
      <c r="CK16" s="179" t="str">
        <f>IF($I$16+COLUMN(CB16) &lt;= '1.1 Allgemein'!$I$26,CJ16+1,"")</f>
        <v/>
      </c>
      <c r="CL16" s="179" t="str">
        <f>IF($I$16+COLUMN(CC16) &lt;= '1.1 Allgemein'!$I$26,CK16+1,"")</f>
        <v/>
      </c>
      <c r="CM16" s="179" t="str">
        <f>IF($I$16+COLUMN(CD16) &lt;= '1.1 Allgemein'!$I$26,CL16+1,"")</f>
        <v/>
      </c>
      <c r="CN16" s="179" t="str">
        <f>IF($I$16+COLUMN(CE16) &lt;= '1.1 Allgemein'!$I$26,CM16+1,"")</f>
        <v/>
      </c>
      <c r="CO16" s="179" t="str">
        <f>IF($I$16+COLUMN(CF16) &lt;= '1.1 Allgemein'!$I$26,CN16+1,"")</f>
        <v/>
      </c>
      <c r="CP16" s="179" t="str">
        <f>IF($I$16+COLUMN(CG16) &lt;= '1.1 Allgemein'!$I$26,CO16+1,"")</f>
        <v/>
      </c>
      <c r="CQ16" s="179" t="str">
        <f>IF($I$16+COLUMN(CH16) &lt;= '1.1 Allgemein'!$I$26,CP16+1,"")</f>
        <v/>
      </c>
      <c r="CR16" s="179" t="str">
        <f>IF($I$16+COLUMN(CI16) &lt;= '1.1 Allgemein'!$I$26,CQ16+1,"")</f>
        <v/>
      </c>
      <c r="CS16" s="179" t="str">
        <f>IF($I$16+COLUMN(CJ16) &lt;= '1.1 Allgemein'!$I$26,CR16+1,"")</f>
        <v/>
      </c>
      <c r="CT16" s="179" t="str">
        <f>IF($I$16+COLUMN(CK16) &lt;= '1.1 Allgemein'!$I$26,CS16+1,"")</f>
        <v/>
      </c>
      <c r="CU16" s="179" t="str">
        <f>IF($I$16+COLUMN(CL16) &lt;= '1.1 Allgemein'!$I$26,CT16+1,"")</f>
        <v/>
      </c>
      <c r="CV16" s="179" t="str">
        <f>IF($I$16+COLUMN(CM16) &lt;= '1.1 Allgemein'!$I$26,CU16+1,"")</f>
        <v/>
      </c>
      <c r="CW16" s="179" t="str">
        <f>IF($I$16+COLUMN(CN16) &lt;= '1.1 Allgemein'!$I$26,CV16+1,"")</f>
        <v/>
      </c>
      <c r="CX16" s="179" t="str">
        <f>IF($I$16+COLUMN(CO16) &lt;= '1.1 Allgemein'!$I$26,CW16+1,"")</f>
        <v/>
      </c>
      <c r="CY16" s="179" t="str">
        <f>IF($I$16+COLUMN(CP16) &lt;= '1.1 Allgemein'!$I$26,CX16+1,"")</f>
        <v/>
      </c>
      <c r="CZ16" s="179" t="str">
        <f>IF($I$16+COLUMN(CQ16) &lt;= '1.1 Allgemein'!$I$26,CY16+1,"")</f>
        <v/>
      </c>
      <c r="DA16" s="179" t="str">
        <f>IF($I$16+COLUMN(CR16) &lt;= '1.1 Allgemein'!$I$26,CZ16+1,"")</f>
        <v/>
      </c>
      <c r="DB16" s="179" t="str">
        <f>IF($I$16+COLUMN(CS16) &lt;= '1.1 Allgemein'!$I$26,DA16+1,"")</f>
        <v/>
      </c>
      <c r="DC16" s="179" t="str">
        <f>IF($I$16+COLUMN(CT16) &lt;= '1.1 Allgemein'!$I$26,DB16+1,"")</f>
        <v/>
      </c>
      <c r="DD16" s="179" t="str">
        <f>IF($I$16+COLUMN(CU16) &lt;= '1.1 Allgemein'!$I$26,DC16+1,"")</f>
        <v/>
      </c>
      <c r="DE16" s="179" t="str">
        <f>IF($I$16+COLUMN(CV16) &lt;= '1.1 Allgemein'!$I$26,DD16+1,"")</f>
        <v/>
      </c>
      <c r="DF16" s="179" t="str">
        <f>IF($I$16+COLUMN(CW16) &lt;= '1.1 Allgemein'!$I$26,DE16+1,"")</f>
        <v/>
      </c>
      <c r="DG16" s="179" t="str">
        <f>IF($I$16+COLUMN(CX16) &lt;= '1.1 Allgemein'!$I$26,DF16+1,"")</f>
        <v/>
      </c>
      <c r="DH16" s="179" t="str">
        <f>IF($I$16+COLUMN(CY16) &lt;= '1.1 Allgemein'!$I$26,DG16+1,"")</f>
        <v/>
      </c>
      <c r="DI16" s="179" t="str">
        <f>IF($I$16+COLUMN(CZ16) &lt;= '1.1 Allgemein'!$I$26,DH16+1,"")</f>
        <v/>
      </c>
      <c r="DJ16" s="179" t="str">
        <f>IF($I$16+COLUMN(DA16) &lt;= '1.1 Allgemein'!$I$26,DI16+1,"")</f>
        <v/>
      </c>
      <c r="DK16" s="179" t="str">
        <f>IF($I$16+COLUMN(DB16) &lt;= '1.1 Allgemein'!$I$26,DJ16+1,"")</f>
        <v/>
      </c>
      <c r="DL16" s="179" t="str">
        <f>IF($I$16+COLUMN(DC16) &lt;= '1.1 Allgemein'!$I$26,DK16+1,"")</f>
        <v/>
      </c>
      <c r="DM16" s="179" t="str">
        <f>IF($I$16+COLUMN(DD16) &lt;= '1.1 Allgemein'!$I$26,DL16+1,"")</f>
        <v/>
      </c>
      <c r="DN16" s="179" t="str">
        <f>IF($I$16+COLUMN(DE16) &lt;= '1.1 Allgemein'!$I$26,DM16+1,"")</f>
        <v/>
      </c>
      <c r="DO16" s="179" t="str">
        <f>IF($I$16+COLUMN(DF16) &lt;= '1.1 Allgemein'!$I$26,DN16+1,"")</f>
        <v/>
      </c>
      <c r="DP16" s="179" t="str">
        <f>IF($I$16+COLUMN(DG16) &lt;= '1.1 Allgemein'!$I$26,DO16+1,"")</f>
        <v/>
      </c>
      <c r="DQ16" s="179" t="str">
        <f>IF($I$16+COLUMN(DH16) &lt;= '1.1 Allgemein'!$I$26,DP16+1,"")</f>
        <v/>
      </c>
      <c r="DR16" s="179" t="str">
        <f>IF($I$16+COLUMN(DI16) &lt;= '1.1 Allgemein'!$I$26,DQ16+1,"")</f>
        <v/>
      </c>
    </row>
    <row r="17" spans="2:122" ht="15" customHeight="1" x14ac:dyDescent="0.3">
      <c r="F17" s="105" t="str">
        <f>IF('2.1 Kraftwerk allgemein'!$F$2="f",d_f_i!$B20,IF('2.1 Kraftwerk allgemein'!$F$2="i",d_f_i!$C20,d_f_i!$A20))</f>
        <v>Inflationsrate</v>
      </c>
      <c r="G17" s="104"/>
      <c r="H17" s="170"/>
      <c r="I17" s="264">
        <v>1.2E-2</v>
      </c>
      <c r="J17" s="264">
        <v>1.0999999999999999E-2</v>
      </c>
      <c r="K17" s="264">
        <v>7.0000000000000001E-3</v>
      </c>
      <c r="L17" s="264">
        <v>2.4E-2</v>
      </c>
      <c r="M17" s="264">
        <v>-5.0000000000000001E-3</v>
      </c>
      <c r="N17" s="264">
        <v>7.0000000000000001E-3</v>
      </c>
      <c r="O17" s="264">
        <v>2E-3</v>
      </c>
      <c r="P17" s="264">
        <v>-7.0000000000000001E-3</v>
      </c>
      <c r="Q17" s="264">
        <v>-2E-3</v>
      </c>
      <c r="R17" s="264">
        <v>0</v>
      </c>
      <c r="S17" s="264">
        <v>-1.0999999999999999E-2</v>
      </c>
      <c r="T17" s="264">
        <v>-4.0000000000000001E-3</v>
      </c>
      <c r="U17" s="264">
        <v>5.0000000000000001E-3</v>
      </c>
      <c r="V17" s="264">
        <v>8.9999999999999993E-3</v>
      </c>
      <c r="W17" s="264">
        <v>4.0000000000000001E-3</v>
      </c>
      <c r="X17" s="264">
        <v>-7.0000000000000001E-3</v>
      </c>
      <c r="Y17" s="264">
        <v>6.0000000000000001E-3</v>
      </c>
      <c r="Z17" s="264">
        <v>2.8000000000000001E-2</v>
      </c>
      <c r="AA17" s="264">
        <v>2.1000000000000001E-2</v>
      </c>
      <c r="AB17" s="264">
        <v>1.0999999999999999E-2</v>
      </c>
      <c r="AC17" s="264">
        <v>2E-3</v>
      </c>
      <c r="AD17" s="264">
        <v>4.0000000000000001E-3</v>
      </c>
      <c r="AE17" s="264">
        <f t="shared" ref="AC17:CG17" si="0">IF(AE16="","",$I$5)</f>
        <v>0.01</v>
      </c>
      <c r="AF17" s="264">
        <f t="shared" si="0"/>
        <v>0.01</v>
      </c>
      <c r="AG17" s="264">
        <f t="shared" si="0"/>
        <v>0.01</v>
      </c>
      <c r="AH17" s="264">
        <f t="shared" si="0"/>
        <v>0.01</v>
      </c>
      <c r="AI17" s="264">
        <f t="shared" si="0"/>
        <v>0.01</v>
      </c>
      <c r="AJ17" s="264">
        <f t="shared" si="0"/>
        <v>0.01</v>
      </c>
      <c r="AK17" s="264">
        <f t="shared" si="0"/>
        <v>0.01</v>
      </c>
      <c r="AL17" s="264">
        <f t="shared" si="0"/>
        <v>0.01</v>
      </c>
      <c r="AM17" s="264">
        <f t="shared" si="0"/>
        <v>0.01</v>
      </c>
      <c r="AN17" s="264">
        <f t="shared" si="0"/>
        <v>0.01</v>
      </c>
      <c r="AO17" s="264">
        <f t="shared" si="0"/>
        <v>0.01</v>
      </c>
      <c r="AP17" s="264">
        <f t="shared" si="0"/>
        <v>0.01</v>
      </c>
      <c r="AQ17" s="264">
        <f t="shared" si="0"/>
        <v>0.01</v>
      </c>
      <c r="AR17" s="264">
        <f t="shared" si="0"/>
        <v>0.01</v>
      </c>
      <c r="AS17" s="264">
        <f t="shared" si="0"/>
        <v>0.01</v>
      </c>
      <c r="AT17" s="264">
        <f t="shared" si="0"/>
        <v>0.01</v>
      </c>
      <c r="AU17" s="264">
        <f t="shared" si="0"/>
        <v>0.01</v>
      </c>
      <c r="AV17" s="264">
        <f t="shared" si="0"/>
        <v>0.01</v>
      </c>
      <c r="AW17" s="264">
        <f t="shared" si="0"/>
        <v>0.01</v>
      </c>
      <c r="AX17" s="264">
        <f t="shared" si="0"/>
        <v>0.01</v>
      </c>
      <c r="AY17" s="264">
        <f t="shared" si="0"/>
        <v>0.01</v>
      </c>
      <c r="AZ17" s="264">
        <f t="shared" si="0"/>
        <v>0.01</v>
      </c>
      <c r="BA17" s="264">
        <f t="shared" si="0"/>
        <v>0.01</v>
      </c>
      <c r="BB17" s="264">
        <f t="shared" si="0"/>
        <v>0.01</v>
      </c>
      <c r="BC17" s="264">
        <f t="shared" si="0"/>
        <v>0.01</v>
      </c>
      <c r="BD17" s="264">
        <f t="shared" si="0"/>
        <v>0.01</v>
      </c>
      <c r="BE17" s="264">
        <f t="shared" si="0"/>
        <v>0.01</v>
      </c>
      <c r="BF17" s="264">
        <f t="shared" si="0"/>
        <v>0.01</v>
      </c>
      <c r="BG17" s="264">
        <f t="shared" si="0"/>
        <v>0.01</v>
      </c>
      <c r="BH17" s="264">
        <f t="shared" si="0"/>
        <v>0.01</v>
      </c>
      <c r="BI17" s="264">
        <f t="shared" si="0"/>
        <v>0.01</v>
      </c>
      <c r="BJ17" s="264">
        <f t="shared" si="0"/>
        <v>0.01</v>
      </c>
      <c r="BK17" s="264" t="str">
        <f t="shared" si="0"/>
        <v/>
      </c>
      <c r="BL17" s="264" t="str">
        <f t="shared" si="0"/>
        <v/>
      </c>
      <c r="BM17" s="264" t="str">
        <f t="shared" si="0"/>
        <v/>
      </c>
      <c r="BN17" s="264" t="str">
        <f t="shared" si="0"/>
        <v/>
      </c>
      <c r="BO17" s="264" t="str">
        <f t="shared" si="0"/>
        <v/>
      </c>
      <c r="BP17" s="264" t="str">
        <f t="shared" si="0"/>
        <v/>
      </c>
      <c r="BQ17" s="264" t="str">
        <f t="shared" si="0"/>
        <v/>
      </c>
      <c r="BR17" s="264" t="str">
        <f t="shared" si="0"/>
        <v/>
      </c>
      <c r="BS17" s="264" t="str">
        <f t="shared" si="0"/>
        <v/>
      </c>
      <c r="BT17" s="264" t="str">
        <f t="shared" si="0"/>
        <v/>
      </c>
      <c r="BU17" s="264" t="str">
        <f t="shared" si="0"/>
        <v/>
      </c>
      <c r="BV17" s="264" t="str">
        <f t="shared" si="0"/>
        <v/>
      </c>
      <c r="BW17" s="264" t="str">
        <f t="shared" si="0"/>
        <v/>
      </c>
      <c r="BX17" s="264" t="str">
        <f t="shared" si="0"/>
        <v/>
      </c>
      <c r="BY17" s="264" t="str">
        <f t="shared" si="0"/>
        <v/>
      </c>
      <c r="BZ17" s="264" t="str">
        <f t="shared" si="0"/>
        <v/>
      </c>
      <c r="CA17" s="264" t="str">
        <f t="shared" si="0"/>
        <v/>
      </c>
      <c r="CB17" s="264" t="str">
        <f t="shared" si="0"/>
        <v/>
      </c>
      <c r="CC17" s="264" t="str">
        <f t="shared" si="0"/>
        <v/>
      </c>
      <c r="CD17" s="264" t="str">
        <f t="shared" si="0"/>
        <v/>
      </c>
      <c r="CE17" s="264" t="str">
        <f t="shared" si="0"/>
        <v/>
      </c>
      <c r="CF17" s="264" t="str">
        <f t="shared" si="0"/>
        <v/>
      </c>
      <c r="CG17" s="264" t="str">
        <f t="shared" si="0"/>
        <v/>
      </c>
      <c r="CH17" s="264" t="str">
        <f t="shared" ref="CH17:DR17" si="1">IF(CH16="","",$I$5)</f>
        <v/>
      </c>
      <c r="CI17" s="264" t="str">
        <f t="shared" si="1"/>
        <v/>
      </c>
      <c r="CJ17" s="264" t="str">
        <f t="shared" si="1"/>
        <v/>
      </c>
      <c r="CK17" s="264" t="str">
        <f t="shared" si="1"/>
        <v/>
      </c>
      <c r="CL17" s="264" t="str">
        <f t="shared" si="1"/>
        <v/>
      </c>
      <c r="CM17" s="264" t="str">
        <f t="shared" si="1"/>
        <v/>
      </c>
      <c r="CN17" s="264" t="str">
        <f t="shared" si="1"/>
        <v/>
      </c>
      <c r="CO17" s="264" t="str">
        <f t="shared" si="1"/>
        <v/>
      </c>
      <c r="CP17" s="264" t="str">
        <f t="shared" si="1"/>
        <v/>
      </c>
      <c r="CQ17" s="264" t="str">
        <f t="shared" si="1"/>
        <v/>
      </c>
      <c r="CR17" s="264" t="str">
        <f t="shared" si="1"/>
        <v/>
      </c>
      <c r="CS17" s="264" t="str">
        <f t="shared" si="1"/>
        <v/>
      </c>
      <c r="CT17" s="264" t="str">
        <f t="shared" si="1"/>
        <v/>
      </c>
      <c r="CU17" s="264" t="str">
        <f t="shared" si="1"/>
        <v/>
      </c>
      <c r="CV17" s="264" t="str">
        <f t="shared" si="1"/>
        <v/>
      </c>
      <c r="CW17" s="264" t="str">
        <f t="shared" si="1"/>
        <v/>
      </c>
      <c r="CX17" s="264" t="str">
        <f t="shared" si="1"/>
        <v/>
      </c>
      <c r="CY17" s="264" t="str">
        <f t="shared" si="1"/>
        <v/>
      </c>
      <c r="CZ17" s="264" t="str">
        <f t="shared" si="1"/>
        <v/>
      </c>
      <c r="DA17" s="264" t="str">
        <f t="shared" si="1"/>
        <v/>
      </c>
      <c r="DB17" s="264" t="str">
        <f t="shared" si="1"/>
        <v/>
      </c>
      <c r="DC17" s="264" t="str">
        <f t="shared" si="1"/>
        <v/>
      </c>
      <c r="DD17" s="264" t="str">
        <f t="shared" si="1"/>
        <v/>
      </c>
      <c r="DE17" s="264" t="str">
        <f t="shared" si="1"/>
        <v/>
      </c>
      <c r="DF17" s="264" t="str">
        <f t="shared" si="1"/>
        <v/>
      </c>
      <c r="DG17" s="264" t="str">
        <f t="shared" si="1"/>
        <v/>
      </c>
      <c r="DH17" s="264" t="str">
        <f t="shared" si="1"/>
        <v/>
      </c>
      <c r="DI17" s="264" t="str">
        <f t="shared" si="1"/>
        <v/>
      </c>
      <c r="DJ17" s="264" t="str">
        <f t="shared" si="1"/>
        <v/>
      </c>
      <c r="DK17" s="264" t="str">
        <f t="shared" si="1"/>
        <v/>
      </c>
      <c r="DL17" s="264" t="str">
        <f t="shared" si="1"/>
        <v/>
      </c>
      <c r="DM17" s="264" t="str">
        <f t="shared" si="1"/>
        <v/>
      </c>
      <c r="DN17" s="264" t="str">
        <f t="shared" si="1"/>
        <v/>
      </c>
      <c r="DO17" s="264" t="str">
        <f t="shared" si="1"/>
        <v/>
      </c>
      <c r="DP17" s="264" t="str">
        <f t="shared" si="1"/>
        <v/>
      </c>
      <c r="DQ17" s="264" t="str">
        <f t="shared" si="1"/>
        <v/>
      </c>
      <c r="DR17" s="264" t="str">
        <f t="shared" si="1"/>
        <v/>
      </c>
    </row>
    <row r="18" spans="2:122" ht="15" customHeight="1" x14ac:dyDescent="0.35">
      <c r="B18" s="105"/>
      <c r="C18" s="105"/>
      <c r="D18" s="105"/>
      <c r="E18" s="105"/>
      <c r="F18" s="105" t="str">
        <f>IF('2.1 Kraftwerk allgemein'!$F$2="f",d_f_i!$B21,IF('2.1 Kraftwerk allgemein'!$F$2="i",d_f_i!$C21,d_f_i!$A21))</f>
        <v>Wechselkurs</v>
      </c>
      <c r="H18" s="155" t="s">
        <v>16</v>
      </c>
      <c r="I18" s="265">
        <v>1.5481</v>
      </c>
      <c r="J18" s="265">
        <v>1.5729500000000003</v>
      </c>
      <c r="K18" s="265">
        <v>1.64255</v>
      </c>
      <c r="L18" s="265">
        <v>1.5867500000000001</v>
      </c>
      <c r="M18" s="265">
        <v>1.5099</v>
      </c>
      <c r="N18" s="265">
        <v>1.3828</v>
      </c>
      <c r="O18" s="265">
        <v>1.2343</v>
      </c>
      <c r="P18" s="265">
        <v>1.2053</v>
      </c>
      <c r="Q18" s="265">
        <v>1.2305999999999999</v>
      </c>
      <c r="R18" s="265">
        <v>1.2145999999999999</v>
      </c>
      <c r="S18" s="265">
        <v>1.0681</v>
      </c>
      <c r="T18" s="265">
        <v>1.0902000000000001</v>
      </c>
      <c r="U18" s="265">
        <v>1.1113999999999999</v>
      </c>
      <c r="V18" s="265">
        <v>1.1547000000000001</v>
      </c>
      <c r="W18" s="265">
        <v>1.1128</v>
      </c>
      <c r="X18" s="266">
        <v>1.0705</v>
      </c>
      <c r="Y18" s="266">
        <v>1.081</v>
      </c>
      <c r="Z18" s="266">
        <v>1.0047999999999999</v>
      </c>
      <c r="AA18" s="265">
        <v>0.97170000000000001</v>
      </c>
      <c r="AB18" s="265">
        <v>0.95240000000000002</v>
      </c>
      <c r="AC18" s="265">
        <v>0.93700000000000006</v>
      </c>
      <c r="AD18" s="265">
        <f>IF(AD16="","",$AC18)</f>
        <v>0.93700000000000006</v>
      </c>
      <c r="AE18" s="265">
        <f>IF(AE16="","",$AC18)</f>
        <v>0.93700000000000006</v>
      </c>
      <c r="AF18" s="265">
        <f>IF(AF16="","",$AC18)</f>
        <v>0.93700000000000006</v>
      </c>
      <c r="AG18" s="265">
        <f t="shared" ref="AG18:CC18" si="2">IF(AG16="","",$AC18)</f>
        <v>0.93700000000000006</v>
      </c>
      <c r="AH18" s="265">
        <f t="shared" si="2"/>
        <v>0.93700000000000006</v>
      </c>
      <c r="AI18" s="265">
        <f t="shared" si="2"/>
        <v>0.93700000000000006</v>
      </c>
      <c r="AJ18" s="265">
        <f t="shared" si="2"/>
        <v>0.93700000000000006</v>
      </c>
      <c r="AK18" s="265">
        <f t="shared" si="2"/>
        <v>0.93700000000000006</v>
      </c>
      <c r="AL18" s="265">
        <f t="shared" si="2"/>
        <v>0.93700000000000006</v>
      </c>
      <c r="AM18" s="265">
        <f t="shared" si="2"/>
        <v>0.93700000000000006</v>
      </c>
      <c r="AN18" s="265">
        <f t="shared" si="2"/>
        <v>0.93700000000000006</v>
      </c>
      <c r="AO18" s="265">
        <f t="shared" si="2"/>
        <v>0.93700000000000006</v>
      </c>
      <c r="AP18" s="265">
        <f t="shared" si="2"/>
        <v>0.93700000000000006</v>
      </c>
      <c r="AQ18" s="265">
        <f t="shared" si="2"/>
        <v>0.93700000000000006</v>
      </c>
      <c r="AR18" s="265">
        <f t="shared" si="2"/>
        <v>0.93700000000000006</v>
      </c>
      <c r="AS18" s="265">
        <f t="shared" si="2"/>
        <v>0.93700000000000006</v>
      </c>
      <c r="AT18" s="265">
        <f t="shared" si="2"/>
        <v>0.93700000000000006</v>
      </c>
      <c r="AU18" s="265">
        <f t="shared" si="2"/>
        <v>0.93700000000000006</v>
      </c>
      <c r="AV18" s="265">
        <f t="shared" si="2"/>
        <v>0.93700000000000006</v>
      </c>
      <c r="AW18" s="265">
        <f t="shared" si="2"/>
        <v>0.93700000000000006</v>
      </c>
      <c r="AX18" s="265">
        <f t="shared" si="2"/>
        <v>0.93700000000000006</v>
      </c>
      <c r="AY18" s="265">
        <f t="shared" si="2"/>
        <v>0.93700000000000006</v>
      </c>
      <c r="AZ18" s="265">
        <f t="shared" si="2"/>
        <v>0.93700000000000006</v>
      </c>
      <c r="BA18" s="265">
        <f t="shared" si="2"/>
        <v>0.93700000000000006</v>
      </c>
      <c r="BB18" s="265">
        <f t="shared" si="2"/>
        <v>0.93700000000000006</v>
      </c>
      <c r="BC18" s="265">
        <f t="shared" si="2"/>
        <v>0.93700000000000006</v>
      </c>
      <c r="BD18" s="265">
        <f t="shared" si="2"/>
        <v>0.93700000000000006</v>
      </c>
      <c r="BE18" s="265">
        <f t="shared" si="2"/>
        <v>0.93700000000000006</v>
      </c>
      <c r="BF18" s="265">
        <f t="shared" si="2"/>
        <v>0.93700000000000006</v>
      </c>
      <c r="BG18" s="265">
        <f t="shared" si="2"/>
        <v>0.93700000000000006</v>
      </c>
      <c r="BH18" s="265">
        <f t="shared" si="2"/>
        <v>0.93700000000000006</v>
      </c>
      <c r="BI18" s="265">
        <f t="shared" si="2"/>
        <v>0.93700000000000006</v>
      </c>
      <c r="BJ18" s="265">
        <f t="shared" si="2"/>
        <v>0.93700000000000006</v>
      </c>
      <c r="BK18" s="265" t="str">
        <f t="shared" si="2"/>
        <v/>
      </c>
      <c r="BL18" s="265" t="str">
        <f t="shared" si="2"/>
        <v/>
      </c>
      <c r="BM18" s="265" t="str">
        <f t="shared" si="2"/>
        <v/>
      </c>
      <c r="BN18" s="265" t="str">
        <f t="shared" si="2"/>
        <v/>
      </c>
      <c r="BO18" s="265" t="str">
        <f t="shared" si="2"/>
        <v/>
      </c>
      <c r="BP18" s="265" t="str">
        <f t="shared" si="2"/>
        <v/>
      </c>
      <c r="BQ18" s="265" t="str">
        <f t="shared" si="2"/>
        <v/>
      </c>
      <c r="BR18" s="265" t="str">
        <f t="shared" si="2"/>
        <v/>
      </c>
      <c r="BS18" s="265" t="str">
        <f t="shared" si="2"/>
        <v/>
      </c>
      <c r="BT18" s="265" t="str">
        <f t="shared" si="2"/>
        <v/>
      </c>
      <c r="BU18" s="265" t="str">
        <f t="shared" si="2"/>
        <v/>
      </c>
      <c r="BV18" s="265" t="str">
        <f t="shared" si="2"/>
        <v/>
      </c>
      <c r="BW18" s="265" t="str">
        <f t="shared" si="2"/>
        <v/>
      </c>
      <c r="BX18" s="265" t="str">
        <f t="shared" si="2"/>
        <v/>
      </c>
      <c r="BY18" s="265" t="str">
        <f t="shared" si="2"/>
        <v/>
      </c>
      <c r="BZ18" s="265" t="str">
        <f t="shared" si="2"/>
        <v/>
      </c>
      <c r="CA18" s="265" t="str">
        <f t="shared" si="2"/>
        <v/>
      </c>
      <c r="CB18" s="265" t="str">
        <f t="shared" si="2"/>
        <v/>
      </c>
      <c r="CC18" s="265" t="str">
        <f t="shared" si="2"/>
        <v/>
      </c>
      <c r="CD18" s="365" t="str">
        <f t="shared" ref="BJ18:CM18" si="3">IF(CD16="","",1)</f>
        <v/>
      </c>
      <c r="CE18" s="365" t="str">
        <f t="shared" si="3"/>
        <v/>
      </c>
      <c r="CF18" s="365" t="str">
        <f t="shared" si="3"/>
        <v/>
      </c>
      <c r="CG18" s="365" t="str">
        <f t="shared" si="3"/>
        <v/>
      </c>
      <c r="CH18" s="365" t="str">
        <f t="shared" si="3"/>
        <v/>
      </c>
      <c r="CI18" s="365" t="str">
        <f t="shared" si="3"/>
        <v/>
      </c>
      <c r="CJ18" s="365" t="str">
        <f t="shared" si="3"/>
        <v/>
      </c>
      <c r="CK18" s="365" t="str">
        <f t="shared" si="3"/>
        <v/>
      </c>
      <c r="CL18" s="365" t="str">
        <f t="shared" si="3"/>
        <v/>
      </c>
      <c r="CM18" s="365" t="str">
        <f t="shared" si="3"/>
        <v/>
      </c>
      <c r="CN18" s="365" t="str">
        <f t="shared" ref="CN18:DR18" si="4">IF(CN16="","",1)</f>
        <v/>
      </c>
      <c r="CO18" s="365" t="str">
        <f t="shared" si="4"/>
        <v/>
      </c>
      <c r="CP18" s="365" t="str">
        <f t="shared" si="4"/>
        <v/>
      </c>
      <c r="CQ18" s="365" t="str">
        <f t="shared" si="4"/>
        <v/>
      </c>
      <c r="CR18" s="365" t="str">
        <f t="shared" si="4"/>
        <v/>
      </c>
      <c r="CS18" s="365" t="str">
        <f t="shared" si="4"/>
        <v/>
      </c>
      <c r="CT18" s="365" t="str">
        <f t="shared" si="4"/>
        <v/>
      </c>
      <c r="CU18" s="365" t="str">
        <f t="shared" si="4"/>
        <v/>
      </c>
      <c r="CV18" s="365" t="str">
        <f t="shared" si="4"/>
        <v/>
      </c>
      <c r="CW18" s="365" t="str">
        <f t="shared" si="4"/>
        <v/>
      </c>
      <c r="CX18" s="365" t="str">
        <f t="shared" si="4"/>
        <v/>
      </c>
      <c r="CY18" s="365" t="str">
        <f t="shared" si="4"/>
        <v/>
      </c>
      <c r="CZ18" s="365" t="str">
        <f t="shared" si="4"/>
        <v/>
      </c>
      <c r="DA18" s="365" t="str">
        <f t="shared" si="4"/>
        <v/>
      </c>
      <c r="DB18" s="365" t="str">
        <f t="shared" si="4"/>
        <v/>
      </c>
      <c r="DC18" s="365" t="str">
        <f t="shared" si="4"/>
        <v/>
      </c>
      <c r="DD18" s="365" t="str">
        <f t="shared" si="4"/>
        <v/>
      </c>
      <c r="DE18" s="365" t="str">
        <f t="shared" si="4"/>
        <v/>
      </c>
      <c r="DF18" s="365" t="str">
        <f t="shared" si="4"/>
        <v/>
      </c>
      <c r="DG18" s="365" t="str">
        <f t="shared" si="4"/>
        <v/>
      </c>
      <c r="DH18" s="365" t="str">
        <f t="shared" si="4"/>
        <v/>
      </c>
      <c r="DI18" s="365" t="str">
        <f t="shared" si="4"/>
        <v/>
      </c>
      <c r="DJ18" s="365" t="str">
        <f t="shared" si="4"/>
        <v/>
      </c>
      <c r="DK18" s="365" t="str">
        <f t="shared" si="4"/>
        <v/>
      </c>
      <c r="DL18" s="365" t="str">
        <f t="shared" si="4"/>
        <v/>
      </c>
      <c r="DM18" s="365" t="str">
        <f t="shared" si="4"/>
        <v/>
      </c>
      <c r="DN18" s="365" t="str">
        <f t="shared" si="4"/>
        <v/>
      </c>
      <c r="DO18" s="365" t="str">
        <f t="shared" si="4"/>
        <v/>
      </c>
      <c r="DP18" s="365" t="str">
        <f t="shared" si="4"/>
        <v/>
      </c>
      <c r="DQ18" s="365" t="str">
        <f t="shared" si="4"/>
        <v/>
      </c>
      <c r="DR18" s="365" t="str">
        <f t="shared" si="4"/>
        <v/>
      </c>
    </row>
    <row r="19" spans="2:122" ht="15" customHeight="1" x14ac:dyDescent="0.35">
      <c r="B19" s="267"/>
      <c r="C19" s="267"/>
      <c r="D19" s="267"/>
      <c r="E19" s="267">
        <f>$I$23</f>
        <v>2024</v>
      </c>
      <c r="F19" s="267" t="str">
        <f>IF('2.1 Kraftwerk allgemein'!$F$2="f",d_f_i!$B22,IF('2.1 Kraftwerk allgemein'!$F$2="i",d_f_i!$C22,d_f_i!$A22))</f>
        <v>Inflationsindex (Basisjahr Strompreise)</v>
      </c>
      <c r="G19" s="267"/>
      <c r="H19" s="268"/>
      <c r="I19" s="269">
        <f t="shared" ref="I19:P19" si="5">IF(I16="","",J19/(1+J17))</f>
        <v>0.90689194021519814</v>
      </c>
      <c r="J19" s="269">
        <f>IF(J16="","",K19/(1+K17))</f>
        <v>0.91686775155756528</v>
      </c>
      <c r="K19" s="269">
        <f t="shared" si="5"/>
        <v>0.92328582581846819</v>
      </c>
      <c r="L19" s="269">
        <f t="shared" si="5"/>
        <v>0.94544468563811146</v>
      </c>
      <c r="M19" s="269">
        <f t="shared" si="5"/>
        <v>0.94071746220992092</v>
      </c>
      <c r="N19" s="269">
        <f t="shared" si="5"/>
        <v>0.94730248444539022</v>
      </c>
      <c r="O19" s="269">
        <f t="shared" si="5"/>
        <v>0.94919708941428105</v>
      </c>
      <c r="P19" s="269">
        <f t="shared" si="5"/>
        <v>0.94255270978838113</v>
      </c>
      <c r="Q19" s="269">
        <f t="shared" ref="Q19:U19" si="6">IF(Q16="","",R19/(1+R17))</f>
        <v>0.94066760436880437</v>
      </c>
      <c r="R19" s="269">
        <f t="shared" si="6"/>
        <v>0.94066760436880437</v>
      </c>
      <c r="S19" s="269">
        <f t="shared" si="6"/>
        <v>0.93032026072074747</v>
      </c>
      <c r="T19" s="269">
        <f t="shared" si="6"/>
        <v>0.92659897967786453</v>
      </c>
      <c r="U19" s="269">
        <f t="shared" si="6"/>
        <v>0.93123197457625373</v>
      </c>
      <c r="V19" s="269">
        <f>IF(V16="","",W19/(1+W17))</f>
        <v>0.93961306234743991</v>
      </c>
      <c r="W19" s="269">
        <f>IF(W16="","",X19/(1+X17))</f>
        <v>0.94337151459682966</v>
      </c>
      <c r="X19" s="269">
        <f>IF(X16="","",Y19/(1+Y17))</f>
        <v>0.93676791399465187</v>
      </c>
      <c r="Y19" s="269">
        <f>IF(Y16="","",Z19/(1+Z17))</f>
        <v>0.94238852147861973</v>
      </c>
      <c r="Z19" s="269">
        <f>IF(Z16="","",AA19/(1+AA17))</f>
        <v>0.96877540008002105</v>
      </c>
      <c r="AA19" s="269">
        <f>IF(AA16="","",AB19/(1+AB17))</f>
        <v>0.98911968348170143</v>
      </c>
      <c r="AB19" s="269">
        <v>1</v>
      </c>
      <c r="AC19" s="269">
        <f t="shared" ref="AB19:AZ19" si="7">IF(AC16="","",AB19*(1+AC17))</f>
        <v>1.002</v>
      </c>
      <c r="AD19" s="269">
        <f t="shared" si="7"/>
        <v>1.006008</v>
      </c>
      <c r="AE19" s="269">
        <f t="shared" si="7"/>
        <v>1.0160680799999999</v>
      </c>
      <c r="AF19" s="269">
        <f t="shared" si="7"/>
        <v>1.0262287608</v>
      </c>
      <c r="AG19" s="269">
        <f t="shared" si="7"/>
        <v>1.0364910484080001</v>
      </c>
      <c r="AH19" s="269">
        <f t="shared" si="7"/>
        <v>1.0468559588920801</v>
      </c>
      <c r="AI19" s="269">
        <f t="shared" si="7"/>
        <v>1.057324518481001</v>
      </c>
      <c r="AJ19" s="269">
        <f t="shared" si="7"/>
        <v>1.0678977636658109</v>
      </c>
      <c r="AK19" s="269">
        <f t="shared" si="7"/>
        <v>1.0785767413024689</v>
      </c>
      <c r="AL19" s="269">
        <f t="shared" si="7"/>
        <v>1.0893625087154937</v>
      </c>
      <c r="AM19" s="269">
        <f t="shared" si="7"/>
        <v>1.1002561338026486</v>
      </c>
      <c r="AN19" s="269">
        <f t="shared" si="7"/>
        <v>1.1112586951406751</v>
      </c>
      <c r="AO19" s="269">
        <f t="shared" si="7"/>
        <v>1.1223712820920819</v>
      </c>
      <c r="AP19" s="269">
        <f t="shared" si="7"/>
        <v>1.1335949949130029</v>
      </c>
      <c r="AQ19" s="269">
        <f t="shared" si="7"/>
        <v>1.144930944862133</v>
      </c>
      <c r="AR19" s="269">
        <f t="shared" si="7"/>
        <v>1.1563802543107544</v>
      </c>
      <c r="AS19" s="269">
        <f t="shared" si="7"/>
        <v>1.1679440568538619</v>
      </c>
      <c r="AT19" s="269">
        <f t="shared" si="7"/>
        <v>1.1796234974224005</v>
      </c>
      <c r="AU19" s="269">
        <f t="shared" si="7"/>
        <v>1.1914197323966245</v>
      </c>
      <c r="AV19" s="269">
        <f t="shared" si="7"/>
        <v>1.2033339297205907</v>
      </c>
      <c r="AW19" s="269">
        <f t="shared" si="7"/>
        <v>1.2153672690177966</v>
      </c>
      <c r="AX19" s="269">
        <f t="shared" si="7"/>
        <v>1.2275209417079747</v>
      </c>
      <c r="AY19" s="269">
        <f t="shared" si="7"/>
        <v>1.2397961511250544</v>
      </c>
      <c r="AZ19" s="269">
        <f t="shared" si="7"/>
        <v>1.252194112636305</v>
      </c>
      <c r="BA19" s="269">
        <f t="shared" ref="BA19:CF19" si="8">IF(BA16="","",AZ19*(1+BA17))</f>
        <v>1.264716053762668</v>
      </c>
      <c r="BB19" s="269">
        <f t="shared" si="8"/>
        <v>1.2773632143002946</v>
      </c>
      <c r="BC19" s="269">
        <f t="shared" si="8"/>
        <v>1.2901368464432976</v>
      </c>
      <c r="BD19" s="269">
        <f t="shared" si="8"/>
        <v>1.3030382149077306</v>
      </c>
      <c r="BE19" s="269">
        <f t="shared" si="8"/>
        <v>1.316068597056808</v>
      </c>
      <c r="BF19" s="269">
        <f t="shared" si="8"/>
        <v>1.3292292830273762</v>
      </c>
      <c r="BG19" s="269">
        <f t="shared" si="8"/>
        <v>1.3425215758576499</v>
      </c>
      <c r="BH19" s="269">
        <f t="shared" si="8"/>
        <v>1.3559467916162264</v>
      </c>
      <c r="BI19" s="269">
        <f t="shared" si="8"/>
        <v>1.3695062595323888</v>
      </c>
      <c r="BJ19" s="269">
        <f t="shared" si="8"/>
        <v>1.3832013221277126</v>
      </c>
      <c r="BK19" s="269" t="str">
        <f t="shared" si="8"/>
        <v/>
      </c>
      <c r="BL19" s="269" t="str">
        <f t="shared" si="8"/>
        <v/>
      </c>
      <c r="BM19" s="269" t="str">
        <f t="shared" si="8"/>
        <v/>
      </c>
      <c r="BN19" s="269" t="str">
        <f t="shared" si="8"/>
        <v/>
      </c>
      <c r="BO19" s="269" t="str">
        <f t="shared" si="8"/>
        <v/>
      </c>
      <c r="BP19" s="269" t="str">
        <f t="shared" si="8"/>
        <v/>
      </c>
      <c r="BQ19" s="269" t="str">
        <f t="shared" si="8"/>
        <v/>
      </c>
      <c r="BR19" s="269" t="str">
        <f t="shared" si="8"/>
        <v/>
      </c>
      <c r="BS19" s="269" t="str">
        <f t="shared" si="8"/>
        <v/>
      </c>
      <c r="BT19" s="269" t="str">
        <f t="shared" si="8"/>
        <v/>
      </c>
      <c r="BU19" s="269" t="str">
        <f t="shared" si="8"/>
        <v/>
      </c>
      <c r="BV19" s="269" t="str">
        <f t="shared" si="8"/>
        <v/>
      </c>
      <c r="BW19" s="269" t="str">
        <f t="shared" si="8"/>
        <v/>
      </c>
      <c r="BX19" s="269" t="str">
        <f t="shared" si="8"/>
        <v/>
      </c>
      <c r="BY19" s="269" t="str">
        <f t="shared" si="8"/>
        <v/>
      </c>
      <c r="BZ19" s="269" t="str">
        <f t="shared" si="8"/>
        <v/>
      </c>
      <c r="CA19" s="269" t="str">
        <f t="shared" si="8"/>
        <v/>
      </c>
      <c r="CB19" s="269" t="str">
        <f t="shared" si="8"/>
        <v/>
      </c>
      <c r="CC19" s="269" t="str">
        <f t="shared" si="8"/>
        <v/>
      </c>
      <c r="CD19" s="269" t="str">
        <f t="shared" si="8"/>
        <v/>
      </c>
      <c r="CE19" s="269" t="str">
        <f t="shared" si="8"/>
        <v/>
      </c>
      <c r="CF19" s="269" t="str">
        <f t="shared" si="8"/>
        <v/>
      </c>
      <c r="CG19" s="269" t="str">
        <f t="shared" ref="CG19:DL19" si="9">IF(CG16="","",CF19*(1+CG17))</f>
        <v/>
      </c>
      <c r="CH19" s="269" t="str">
        <f t="shared" si="9"/>
        <v/>
      </c>
      <c r="CI19" s="269" t="str">
        <f t="shared" si="9"/>
        <v/>
      </c>
      <c r="CJ19" s="269" t="str">
        <f t="shared" si="9"/>
        <v/>
      </c>
      <c r="CK19" s="269" t="str">
        <f t="shared" si="9"/>
        <v/>
      </c>
      <c r="CL19" s="269" t="str">
        <f t="shared" si="9"/>
        <v/>
      </c>
      <c r="CM19" s="269" t="str">
        <f t="shared" si="9"/>
        <v/>
      </c>
      <c r="CN19" s="269" t="str">
        <f t="shared" si="9"/>
        <v/>
      </c>
      <c r="CO19" s="269" t="str">
        <f t="shared" si="9"/>
        <v/>
      </c>
      <c r="CP19" s="269" t="str">
        <f t="shared" si="9"/>
        <v/>
      </c>
      <c r="CQ19" s="269" t="str">
        <f t="shared" si="9"/>
        <v/>
      </c>
      <c r="CR19" s="269" t="str">
        <f t="shared" si="9"/>
        <v/>
      </c>
      <c r="CS19" s="269" t="str">
        <f t="shared" si="9"/>
        <v/>
      </c>
      <c r="CT19" s="269" t="str">
        <f t="shared" si="9"/>
        <v/>
      </c>
      <c r="CU19" s="269" t="str">
        <f t="shared" si="9"/>
        <v/>
      </c>
      <c r="CV19" s="269" t="str">
        <f t="shared" si="9"/>
        <v/>
      </c>
      <c r="CW19" s="269" t="str">
        <f t="shared" si="9"/>
        <v/>
      </c>
      <c r="CX19" s="269" t="str">
        <f t="shared" si="9"/>
        <v/>
      </c>
      <c r="CY19" s="269" t="str">
        <f t="shared" si="9"/>
        <v/>
      </c>
      <c r="CZ19" s="269" t="str">
        <f t="shared" si="9"/>
        <v/>
      </c>
      <c r="DA19" s="269" t="str">
        <f t="shared" si="9"/>
        <v/>
      </c>
      <c r="DB19" s="269" t="str">
        <f t="shared" si="9"/>
        <v/>
      </c>
      <c r="DC19" s="269" t="str">
        <f t="shared" si="9"/>
        <v/>
      </c>
      <c r="DD19" s="269" t="str">
        <f t="shared" si="9"/>
        <v/>
      </c>
      <c r="DE19" s="269" t="str">
        <f t="shared" si="9"/>
        <v/>
      </c>
      <c r="DF19" s="269" t="str">
        <f t="shared" si="9"/>
        <v/>
      </c>
      <c r="DG19" s="269" t="str">
        <f t="shared" si="9"/>
        <v/>
      </c>
      <c r="DH19" s="269" t="str">
        <f t="shared" si="9"/>
        <v/>
      </c>
      <c r="DI19" s="269" t="str">
        <f t="shared" si="9"/>
        <v/>
      </c>
      <c r="DJ19" s="269" t="str">
        <f t="shared" si="9"/>
        <v/>
      </c>
      <c r="DK19" s="269" t="str">
        <f t="shared" si="9"/>
        <v/>
      </c>
      <c r="DL19" s="269" t="str">
        <f t="shared" si="9"/>
        <v/>
      </c>
      <c r="DM19" s="269" t="str">
        <f t="shared" ref="DM19:DR19" si="10">IF(DM16="","",DL19*(1+DM17))</f>
        <v/>
      </c>
      <c r="DN19" s="269" t="str">
        <f t="shared" si="10"/>
        <v/>
      </c>
      <c r="DO19" s="269" t="str">
        <f t="shared" si="10"/>
        <v/>
      </c>
      <c r="DP19" s="269" t="str">
        <f t="shared" si="10"/>
        <v/>
      </c>
      <c r="DQ19" s="269" t="str">
        <f t="shared" si="10"/>
        <v/>
      </c>
      <c r="DR19" s="269" t="str">
        <f t="shared" si="10"/>
        <v/>
      </c>
    </row>
    <row r="20" spans="2:122" ht="15" customHeight="1" x14ac:dyDescent="0.35">
      <c r="B20" s="267"/>
      <c r="C20" s="267"/>
      <c r="D20" s="267"/>
      <c r="E20" s="267">
        <f>$I$22</f>
        <v>2026</v>
      </c>
      <c r="F20" s="267" t="str">
        <f>IF('2.1 Kraftwerk allgemein'!$F$2="f",d_f_i!$B23,IF('2.1 Kraftwerk allgemein'!$F$2="i",d_f_i!$C23,d_f_i!$A23))</f>
        <v>Inflationsindex (Basisjahr NPV)</v>
      </c>
      <c r="G20" s="267"/>
      <c r="H20" s="268"/>
      <c r="I20" s="269">
        <f t="shared" ref="I20:P20" si="11">IF(I16="","",J20/(1+J17))</f>
        <v>0.90147587316919775</v>
      </c>
      <c r="J20" s="269">
        <f t="shared" si="11"/>
        <v>0.91139210777405888</v>
      </c>
      <c r="K20" s="269">
        <f t="shared" si="11"/>
        <v>0.91777185252847715</v>
      </c>
      <c r="L20" s="269">
        <f t="shared" si="11"/>
        <v>0.93979837698916058</v>
      </c>
      <c r="M20" s="269">
        <f t="shared" si="11"/>
        <v>0.93509938510421475</v>
      </c>
      <c r="N20" s="269">
        <f t="shared" si="11"/>
        <v>0.94164508079994413</v>
      </c>
      <c r="O20" s="269">
        <f t="shared" si="11"/>
        <v>0.94352837096154407</v>
      </c>
      <c r="P20" s="269">
        <f t="shared" si="11"/>
        <v>0.93692367236481322</v>
      </c>
      <c r="Q20" s="269">
        <f t="shared" ref="Q20:AB20" si="12">IF(Q16="","",R20/(1+R17))</f>
        <v>0.9350498250200836</v>
      </c>
      <c r="R20" s="269">
        <f t="shared" si="12"/>
        <v>0.9350498250200836</v>
      </c>
      <c r="S20" s="269">
        <f t="shared" si="12"/>
        <v>0.92476427694486263</v>
      </c>
      <c r="T20" s="269">
        <f t="shared" si="12"/>
        <v>0.92106521983708323</v>
      </c>
      <c r="U20" s="269">
        <f t="shared" si="12"/>
        <v>0.92567054593626852</v>
      </c>
      <c r="V20" s="269">
        <f t="shared" si="12"/>
        <v>0.93400158084969487</v>
      </c>
      <c r="W20" s="269">
        <f t="shared" si="12"/>
        <v>0.93773758717309363</v>
      </c>
      <c r="X20" s="269">
        <f t="shared" si="12"/>
        <v>0.93117342406288195</v>
      </c>
      <c r="Y20" s="269">
        <f t="shared" si="12"/>
        <v>0.93676046460725926</v>
      </c>
      <c r="Z20" s="269">
        <f t="shared" ref="Z20" si="13">IF(Z16="","",AA20/(1+AA17))</f>
        <v>0.96298975761626249</v>
      </c>
      <c r="AA20" s="269">
        <f t="shared" ref="AA20" si="14">IF(AA16="","",AB20/(1+AB17))</f>
        <v>0.98321254252620394</v>
      </c>
      <c r="AB20" s="269">
        <f t="shared" ref="AB20" si="15">IF(AB16="","",AC20/(1+AC17))</f>
        <v>0.99402788049399204</v>
      </c>
      <c r="AC20" s="269">
        <f t="shared" ref="AC20" si="16">IF(AC16="","",AD20/(1+AD17))</f>
        <v>0.99601593625498008</v>
      </c>
      <c r="AD20" s="269">
        <v>1</v>
      </c>
      <c r="AE20" s="269">
        <f t="shared" ref="AD20:BB20" si="17">IF(AE16="","",AD20*(1+AE17))</f>
        <v>1.01</v>
      </c>
      <c r="AF20" s="269">
        <f t="shared" si="17"/>
        <v>1.0201</v>
      </c>
      <c r="AG20" s="269">
        <f t="shared" si="17"/>
        <v>1.0303009999999999</v>
      </c>
      <c r="AH20" s="269">
        <f t="shared" si="17"/>
        <v>1.04060401</v>
      </c>
      <c r="AI20" s="269">
        <f t="shared" si="17"/>
        <v>1.0510100500999999</v>
      </c>
      <c r="AJ20" s="269">
        <f t="shared" si="17"/>
        <v>1.0615201506009999</v>
      </c>
      <c r="AK20" s="269">
        <f t="shared" si="17"/>
        <v>1.0721353521070098</v>
      </c>
      <c r="AL20" s="269">
        <f t="shared" si="17"/>
        <v>1.08285670562808</v>
      </c>
      <c r="AM20" s="269">
        <f t="shared" si="17"/>
        <v>1.0936852726843609</v>
      </c>
      <c r="AN20" s="269">
        <f t="shared" si="17"/>
        <v>1.1046221254112045</v>
      </c>
      <c r="AO20" s="269">
        <f t="shared" si="17"/>
        <v>1.1156683466653166</v>
      </c>
      <c r="AP20" s="269">
        <f t="shared" si="17"/>
        <v>1.1268250301319698</v>
      </c>
      <c r="AQ20" s="269">
        <f t="shared" si="17"/>
        <v>1.1380932804332895</v>
      </c>
      <c r="AR20" s="269">
        <f t="shared" si="17"/>
        <v>1.1494742132376223</v>
      </c>
      <c r="AS20" s="269">
        <f t="shared" si="17"/>
        <v>1.1609689553699987</v>
      </c>
      <c r="AT20" s="269">
        <f t="shared" si="17"/>
        <v>1.1725786449236986</v>
      </c>
      <c r="AU20" s="269">
        <f t="shared" si="17"/>
        <v>1.1843044313729356</v>
      </c>
      <c r="AV20" s="269">
        <f t="shared" si="17"/>
        <v>1.196147475686665</v>
      </c>
      <c r="AW20" s="269">
        <f t="shared" si="17"/>
        <v>1.2081089504435316</v>
      </c>
      <c r="AX20" s="269">
        <f t="shared" si="17"/>
        <v>1.220190039947967</v>
      </c>
      <c r="AY20" s="269">
        <f t="shared" si="17"/>
        <v>1.2323919403474468</v>
      </c>
      <c r="AZ20" s="269">
        <f t="shared" si="17"/>
        <v>1.2447158597509214</v>
      </c>
      <c r="BA20" s="269">
        <f t="shared" si="17"/>
        <v>1.2571630183484306</v>
      </c>
      <c r="BB20" s="269">
        <f t="shared" si="17"/>
        <v>1.269734648531915</v>
      </c>
      <c r="BC20" s="269">
        <f t="shared" ref="BC20:CH20" si="18">IF(BC16="","",BB20*(1+BC17))</f>
        <v>1.282431995017234</v>
      </c>
      <c r="BD20" s="269">
        <f t="shared" si="18"/>
        <v>1.2952563149674063</v>
      </c>
      <c r="BE20" s="269">
        <f t="shared" si="18"/>
        <v>1.3082088781170804</v>
      </c>
      <c r="BF20" s="269">
        <f t="shared" si="18"/>
        <v>1.3212909668982513</v>
      </c>
      <c r="BG20" s="269">
        <f t="shared" si="18"/>
        <v>1.3345038765672339</v>
      </c>
      <c r="BH20" s="269">
        <f t="shared" si="18"/>
        <v>1.3478489153329063</v>
      </c>
      <c r="BI20" s="269">
        <f t="shared" si="18"/>
        <v>1.3613274044862353</v>
      </c>
      <c r="BJ20" s="269">
        <f t="shared" si="18"/>
        <v>1.3749406785310978</v>
      </c>
      <c r="BK20" s="269" t="str">
        <f t="shared" si="18"/>
        <v/>
      </c>
      <c r="BL20" s="269" t="str">
        <f t="shared" si="18"/>
        <v/>
      </c>
      <c r="BM20" s="269" t="str">
        <f t="shared" si="18"/>
        <v/>
      </c>
      <c r="BN20" s="269" t="str">
        <f t="shared" si="18"/>
        <v/>
      </c>
      <c r="BO20" s="269" t="str">
        <f t="shared" si="18"/>
        <v/>
      </c>
      <c r="BP20" s="269" t="str">
        <f t="shared" si="18"/>
        <v/>
      </c>
      <c r="BQ20" s="269" t="str">
        <f t="shared" si="18"/>
        <v/>
      </c>
      <c r="BR20" s="269" t="str">
        <f t="shared" si="18"/>
        <v/>
      </c>
      <c r="BS20" s="269" t="str">
        <f t="shared" si="18"/>
        <v/>
      </c>
      <c r="BT20" s="269" t="str">
        <f t="shared" si="18"/>
        <v/>
      </c>
      <c r="BU20" s="269" t="str">
        <f t="shared" si="18"/>
        <v/>
      </c>
      <c r="BV20" s="269" t="str">
        <f t="shared" si="18"/>
        <v/>
      </c>
      <c r="BW20" s="269" t="str">
        <f t="shared" si="18"/>
        <v/>
      </c>
      <c r="BX20" s="269" t="str">
        <f t="shared" si="18"/>
        <v/>
      </c>
      <c r="BY20" s="269" t="str">
        <f t="shared" si="18"/>
        <v/>
      </c>
      <c r="BZ20" s="269" t="str">
        <f t="shared" si="18"/>
        <v/>
      </c>
      <c r="CA20" s="269" t="str">
        <f t="shared" si="18"/>
        <v/>
      </c>
      <c r="CB20" s="269" t="str">
        <f t="shared" si="18"/>
        <v/>
      </c>
      <c r="CC20" s="269" t="str">
        <f t="shared" si="18"/>
        <v/>
      </c>
      <c r="CD20" s="269" t="str">
        <f t="shared" si="18"/>
        <v/>
      </c>
      <c r="CE20" s="269" t="str">
        <f t="shared" si="18"/>
        <v/>
      </c>
      <c r="CF20" s="269" t="str">
        <f t="shared" si="18"/>
        <v/>
      </c>
      <c r="CG20" s="269" t="str">
        <f t="shared" si="18"/>
        <v/>
      </c>
      <c r="CH20" s="269" t="str">
        <f t="shared" si="18"/>
        <v/>
      </c>
      <c r="CI20" s="269" t="str">
        <f t="shared" ref="CI20:DR20" si="19">IF(CI16="","",CH20*(1+CI17))</f>
        <v/>
      </c>
      <c r="CJ20" s="269" t="str">
        <f t="shared" si="19"/>
        <v/>
      </c>
      <c r="CK20" s="269" t="str">
        <f t="shared" si="19"/>
        <v/>
      </c>
      <c r="CL20" s="269" t="str">
        <f t="shared" si="19"/>
        <v/>
      </c>
      <c r="CM20" s="269" t="str">
        <f t="shared" si="19"/>
        <v/>
      </c>
      <c r="CN20" s="269" t="str">
        <f t="shared" si="19"/>
        <v/>
      </c>
      <c r="CO20" s="269" t="str">
        <f t="shared" si="19"/>
        <v/>
      </c>
      <c r="CP20" s="269" t="str">
        <f t="shared" si="19"/>
        <v/>
      </c>
      <c r="CQ20" s="269" t="str">
        <f t="shared" si="19"/>
        <v/>
      </c>
      <c r="CR20" s="269" t="str">
        <f t="shared" si="19"/>
        <v/>
      </c>
      <c r="CS20" s="269" t="str">
        <f t="shared" si="19"/>
        <v/>
      </c>
      <c r="CT20" s="269" t="str">
        <f t="shared" si="19"/>
        <v/>
      </c>
      <c r="CU20" s="269" t="str">
        <f t="shared" si="19"/>
        <v/>
      </c>
      <c r="CV20" s="269" t="str">
        <f t="shared" si="19"/>
        <v/>
      </c>
      <c r="CW20" s="269" t="str">
        <f t="shared" si="19"/>
        <v/>
      </c>
      <c r="CX20" s="269" t="str">
        <f t="shared" si="19"/>
        <v/>
      </c>
      <c r="CY20" s="269" t="str">
        <f t="shared" si="19"/>
        <v/>
      </c>
      <c r="CZ20" s="269" t="str">
        <f t="shared" si="19"/>
        <v/>
      </c>
      <c r="DA20" s="269" t="str">
        <f t="shared" si="19"/>
        <v/>
      </c>
      <c r="DB20" s="269" t="str">
        <f t="shared" si="19"/>
        <v/>
      </c>
      <c r="DC20" s="269" t="str">
        <f t="shared" si="19"/>
        <v/>
      </c>
      <c r="DD20" s="269" t="str">
        <f t="shared" si="19"/>
        <v/>
      </c>
      <c r="DE20" s="269" t="str">
        <f t="shared" si="19"/>
        <v/>
      </c>
      <c r="DF20" s="269" t="str">
        <f t="shared" si="19"/>
        <v/>
      </c>
      <c r="DG20" s="269" t="str">
        <f t="shared" si="19"/>
        <v/>
      </c>
      <c r="DH20" s="269" t="str">
        <f t="shared" si="19"/>
        <v/>
      </c>
      <c r="DI20" s="269" t="str">
        <f t="shared" si="19"/>
        <v/>
      </c>
      <c r="DJ20" s="269" t="str">
        <f t="shared" si="19"/>
        <v/>
      </c>
      <c r="DK20" s="269" t="str">
        <f t="shared" si="19"/>
        <v/>
      </c>
      <c r="DL20" s="269" t="str">
        <f t="shared" si="19"/>
        <v/>
      </c>
      <c r="DM20" s="269" t="str">
        <f t="shared" si="19"/>
        <v/>
      </c>
      <c r="DN20" s="269" t="str">
        <f t="shared" si="19"/>
        <v/>
      </c>
      <c r="DO20" s="269" t="str">
        <f t="shared" si="19"/>
        <v/>
      </c>
      <c r="DP20" s="269" t="str">
        <f t="shared" si="19"/>
        <v/>
      </c>
      <c r="DQ20" s="269" t="str">
        <f t="shared" si="19"/>
        <v/>
      </c>
      <c r="DR20" s="269" t="str">
        <f t="shared" si="19"/>
        <v/>
      </c>
    </row>
    <row r="21" spans="2:122" ht="15" customHeight="1" x14ac:dyDescent="0.35">
      <c r="B21" s="105"/>
      <c r="C21" s="105"/>
      <c r="D21" s="105"/>
      <c r="E21" s="105"/>
      <c r="I21" s="104"/>
      <c r="L21" s="61"/>
    </row>
    <row r="22" spans="2:122" ht="15" customHeight="1" x14ac:dyDescent="0.35">
      <c r="B22" s="217" t="str">
        <f>IF('2.1 Kraftwerk allgemein'!$F$2="f",d_f_i!$B24,IF('2.1 Kraftwerk allgemein'!$F$2="i",d_f_i!$C24,d_f_i!$A24))</f>
        <v>Angaben Bewertung</v>
      </c>
      <c r="C22" s="217"/>
      <c r="D22" s="217"/>
      <c r="E22" s="217"/>
      <c r="F22" s="217" t="str">
        <f>IF('2.1 Kraftwerk allgemein'!$F$2="f",d_f_i!$B25,IF('2.1 Kraftwerk allgemein'!$F$2="i",d_f_i!$C25,d_f_i!$A25))</f>
        <v>Basisjahr NPV</v>
      </c>
      <c r="G22" s="217"/>
      <c r="H22" s="270" t="str">
        <f>IF('2.1 Kraftwerk allgemein'!$F$2="f",d_f_i!$B32,IF('2.1 Kraftwerk allgemein'!$F$2="i",d_f_i!$C32,d_f_i!$A32))</f>
        <v>[JJJJ]</v>
      </c>
      <c r="I22" s="271">
        <v>2026</v>
      </c>
      <c r="N22" s="154"/>
    </row>
    <row r="23" spans="2:122" ht="15" customHeight="1" x14ac:dyDescent="0.35">
      <c r="B23" s="105"/>
      <c r="C23" s="105"/>
      <c r="D23" s="105"/>
      <c r="E23" s="105"/>
      <c r="F23" s="105" t="str">
        <f>IF('2.1 Kraftwerk allgemein'!$F$2="f",d_f_i!$B26,IF('2.1 Kraftwerk allgemein'!$F$2="i",d_f_i!$C26,d_f_i!$A26))</f>
        <v>Basisjahr Strompreise</v>
      </c>
      <c r="H23" s="155" t="str">
        <f>H22</f>
        <v>[JJJJ]</v>
      </c>
      <c r="I23" s="272">
        <v>2024</v>
      </c>
    </row>
    <row r="24" spans="2:122" ht="29.15" customHeight="1" x14ac:dyDescent="0.35">
      <c r="B24" s="105"/>
      <c r="C24" s="105"/>
      <c r="D24" s="105"/>
      <c r="E24" s="105"/>
      <c r="F24" s="263" t="str">
        <f>IF('2.1 Kraftwerk allgemein'!$F$2="f",d_f_i!$B27,IF('2.1 Kraftwerk allgemein'!$F$2="i",d_f_i!$C27,d_f_i!$A27))</f>
        <v>Letztes Jahr mit Preis gemäss Szenario (danach bis zum Ende der Nutzungsdauer der zuletzt in Betrieb genommenen PV-Module mit den 5 letzten Jahren wiederholend)</v>
      </c>
      <c r="H24" s="155" t="str">
        <f t="shared" ref="H24:H26" si="20">H23</f>
        <v>[JJJJ]</v>
      </c>
      <c r="I24" s="272">
        <v>2060</v>
      </c>
    </row>
    <row r="25" spans="2:122" ht="15" customHeight="1" x14ac:dyDescent="0.35">
      <c r="F25" s="267" t="str">
        <f>IF('2.1 Kraftwerk allgemein'!$F$2="f",d_f_i!$B28,IF('2.1 Kraftwerk allgemein'!$F$2="i",d_f_i!$C28,d_f_i!$A28))</f>
        <v>NPV von</v>
      </c>
      <c r="G25" s="267"/>
      <c r="H25" s="268" t="str">
        <f t="shared" si="20"/>
        <v>[JJJJ]</v>
      </c>
      <c r="I25" s="273">
        <f>I22</f>
        <v>2026</v>
      </c>
      <c r="L25" s="274"/>
    </row>
    <row r="26" spans="2:122" ht="15" customHeight="1" x14ac:dyDescent="0.35">
      <c r="F26" s="267" t="str">
        <f>IF('2.1 Kraftwerk allgemein'!$F$2="f",d_f_i!$B29,IF('2.1 Kraftwerk allgemein'!$F$2="i",d_f_i!$C29,d_f_i!$A29))</f>
        <v>bis (=Ende Nutzungsdauer der zuletzt in Betrieb genommenen PV-Module)</v>
      </c>
      <c r="G26" s="267"/>
      <c r="H26" s="268" t="str">
        <f t="shared" si="20"/>
        <v>[JJJJ]</v>
      </c>
      <c r="I26" s="273">
        <f>'2.1 Kraftwerk allgemein'!F17</f>
        <v>2058</v>
      </c>
    </row>
    <row r="27" spans="2:122" s="154" customFormat="1" ht="15" customHeight="1" x14ac:dyDescent="0.35">
      <c r="F27" s="151" t="str">
        <f>IF('2.1 Kraftwerk allgemein'!$F$2="f",d_f_i!$B30,IF('2.1 Kraftwerk allgemein'!$F$2="i",d_f_i!$C30,d_f_i!$A30))</f>
        <v>Letzte Ersatzinvestitionen (% der Restlebensdauer)</v>
      </c>
      <c r="G27" s="151"/>
      <c r="H27" s="156" t="s">
        <v>2</v>
      </c>
      <c r="I27" s="275">
        <v>0.2</v>
      </c>
      <c r="J27" s="61"/>
      <c r="K27" s="61"/>
      <c r="L27" s="61"/>
    </row>
    <row r="28" spans="2:122" ht="15" customHeight="1" x14ac:dyDescent="0.35">
      <c r="F28" s="267"/>
      <c r="G28" s="267"/>
      <c r="H28" s="268"/>
      <c r="I28" s="273"/>
    </row>
    <row r="29" spans="2:122" ht="43" customHeight="1" x14ac:dyDescent="0.3">
      <c r="B29" s="380" t="str">
        <f>IF('2.1 Kraftwerk allgemein'!$F$2="f",d_f_i!$B33,IF('2.1 Kraftwerk allgemein'!$F$2="i",d_f_i!$C33,d_f_i!$A33))</f>
        <v>Maximale Höhe der Einmalvergütung</v>
      </c>
      <c r="C29" s="276"/>
      <c r="D29" s="276"/>
      <c r="E29" s="276"/>
      <c r="F29" s="217"/>
      <c r="G29" s="217"/>
      <c r="H29" s="277"/>
      <c r="I29" s="380" t="str">
        <f>IF('2.1 Kraftwerk allgemein'!$F$2="f",d_f_i!$B36,IF('2.1 Kraftwerk allgemein'!$F$2="i",d_f_i!$C36,d_f_i!$A36))</f>
        <v>in % der anrechenbaren Investitionskosten</v>
      </c>
    </row>
    <row r="30" spans="2:122" ht="15" customHeight="1" x14ac:dyDescent="0.35">
      <c r="F30" s="184" t="str">
        <f>IF('2.1 Kraftwerk allgemein'!$F$2="f",d_f_i!$B34,IF('2.1 Kraftwerk allgemein'!$F$2="i",d_f_i!$C34,d_f_i!$A34))</f>
        <v>Kraftwerkstyp</v>
      </c>
      <c r="I30" s="56"/>
    </row>
    <row r="31" spans="2:122" ht="15" customHeight="1" x14ac:dyDescent="0.3">
      <c r="F31" s="178" t="str">
        <f>IF('2.1 Kraftwerk allgemein'!$F$2="f",d_f_i!$B35,IF('2.1 Kraftwerk allgemein'!$F$2="i",d_f_i!$C35,d_f_i!$A35))</f>
        <v xml:space="preserve">Photovoltaik-Grossanlage nach Art. 71a EnG mit jährlicher Gesamtproduktion von mindestens </v>
      </c>
      <c r="G31" s="278">
        <v>10</v>
      </c>
      <c r="H31" s="104" t="s">
        <v>597</v>
      </c>
      <c r="I31" s="372">
        <v>0.6</v>
      </c>
      <c r="O31" s="57"/>
    </row>
    <row r="32" spans="2:122" ht="15" customHeight="1" x14ac:dyDescent="0.35">
      <c r="J32" s="279"/>
      <c r="K32" s="279"/>
    </row>
    <row r="33" spans="2:12" ht="30" customHeight="1" x14ac:dyDescent="0.3">
      <c r="B33" s="276" t="str">
        <f>IF('2.1 Kraftwerk allgemein'!$F$2="f",d_f_i!$B38,IF('2.1 Kraftwerk allgemein'!$F$2="i",d_f_i!$C38,d_f_i!$A38))</f>
        <v>Anlagenbestandteile &amp; Nutzungsdauer</v>
      </c>
      <c r="C33" s="276"/>
      <c r="D33" s="276"/>
      <c r="E33" s="276"/>
      <c r="F33" s="276"/>
      <c r="G33" s="276"/>
      <c r="H33" s="276"/>
      <c r="I33" s="276"/>
      <c r="J33" s="395" t="str">
        <f>IF('2.1 Kraftwerk allgemein'!$F$2="f",d_f_i!$B40,IF('2.1 Kraftwerk allgemein'!$F$2="i",d_f_i!$C40,d_f_i!$A40))</f>
        <v>Abschreibungen</v>
      </c>
      <c r="K33" s="395"/>
      <c r="L33" s="395"/>
    </row>
    <row r="34" spans="2:12" ht="44.25" customHeight="1" x14ac:dyDescent="0.3">
      <c r="B34" s="263"/>
      <c r="C34" s="105" t="str">
        <f>IF('2.1 Kraftwerk allgemein'!$F$2="f",d_f_i!$B39,IF('2.1 Kraftwerk allgemein'!$F$2="i",d_f_i!$C39,d_f_i!$A39))</f>
        <v>Investitionskosten</v>
      </c>
      <c r="D34" s="263"/>
      <c r="E34" s="263"/>
      <c r="F34" s="104"/>
      <c r="H34" s="170" t="str">
        <f>IF('2.1 Kraftwerk allgemein'!$F$2="f",d_f_i!$B41,IF('2.1 Kraftwerk allgemein'!$F$2="i",d_f_i!$C41,d_f_i!$A41))</f>
        <v>[Jahre]</v>
      </c>
      <c r="I34" s="170" t="str">
        <f>IF('2.1 Kraftwerk allgemein'!$F$2="f",d_f_i!$B42,IF('2.1 Kraftwerk allgemein'!$F$2="i",d_f_i!$C42,d_f_i!$A42))</f>
        <v>Nutzungsdauer</v>
      </c>
      <c r="J34" s="280" t="str">
        <f>IF('2.1 Kraftwerk allgemein'!$F$2="f",d_f_i!$B43,IF('2.1 Kraftwerk allgemein'!$F$2="i",d_f_i!$C43,d_f_i!$A43))</f>
        <v>keine</v>
      </c>
      <c r="K34" s="280" t="str">
        <f>IF('2.1 Kraftwerk allgemein'!$F$2="f",d_f_i!$B44,IF('2.1 Kraftwerk allgemein'!$F$2="i",d_f_i!$C44,d_f_i!$A44))</f>
        <v>einmalig</v>
      </c>
      <c r="L34" s="281" t="str">
        <f>IF('2.1 Kraftwerk allgemein'!$F$2="f",d_f_i!$B45,IF('2.1 Kraftwerk allgemein'!$F$2="i",d_f_i!$C45,d_f_i!$A45))</f>
        <v>kontinuierlich mit Ersatzinvestitionen</v>
      </c>
    </row>
    <row r="35" spans="2:12" ht="15" customHeight="1" x14ac:dyDescent="0.3">
      <c r="C35" s="282">
        <v>1</v>
      </c>
      <c r="D35" s="283" t="str">
        <f>IF('2.1 Kraftwerk allgemein'!$F$2="f",d_f_i!$B46,IF('2.1 Kraftwerk allgemein'!$F$2="i",d_f_i!$C46,d_f_i!$A46))</f>
        <v>Erstellungskosten</v>
      </c>
      <c r="E35" s="283"/>
      <c r="F35" s="283"/>
      <c r="G35" s="284"/>
      <c r="H35" s="285"/>
      <c r="I35" s="284"/>
      <c r="J35" s="286"/>
      <c r="K35" s="286"/>
      <c r="L35" s="287"/>
    </row>
    <row r="36" spans="2:12" ht="15" customHeight="1" x14ac:dyDescent="0.3">
      <c r="C36" s="288"/>
      <c r="D36" s="289">
        <v>10</v>
      </c>
      <c r="E36" s="289" t="str">
        <f>IF('2.1 Kraftwerk allgemein'!$F$2="f",d_f_i!$B47,IF('2.1 Kraftwerk allgemein'!$F$2="i",d_f_i!$C47,d_f_i!$A47))</f>
        <v>Solarmodulfeld</v>
      </c>
      <c r="F36" s="289"/>
      <c r="G36" s="290"/>
      <c r="H36" s="291"/>
      <c r="I36" s="290"/>
      <c r="J36" s="292"/>
      <c r="K36" s="292"/>
      <c r="L36" s="293"/>
    </row>
    <row r="37" spans="2:12" ht="15" customHeight="1" x14ac:dyDescent="0.35">
      <c r="C37" s="294"/>
      <c r="E37" s="272">
        <v>100</v>
      </c>
      <c r="F37" s="272" t="str">
        <f>IF('2.1 Kraftwerk allgemein'!$F$2="f",d_f_i!$B48,IF('2.1 Kraftwerk allgemein'!$F$2="i",d_f_i!$C48,d_f_i!$A48))</f>
        <v xml:space="preserve">Fundamente </v>
      </c>
      <c r="G37" s="224"/>
      <c r="I37" s="272">
        <v>80</v>
      </c>
      <c r="J37" s="266"/>
      <c r="K37" s="266"/>
      <c r="L37" s="295" t="s">
        <v>103</v>
      </c>
    </row>
    <row r="38" spans="2:12" ht="15" customHeight="1" x14ac:dyDescent="0.35">
      <c r="C38" s="294"/>
      <c r="E38" s="272">
        <v>101</v>
      </c>
      <c r="F38" s="272" t="str">
        <f>IF('2.1 Kraftwerk allgemein'!$F$2="f",d_f_i!$B49,IF('2.1 Kraftwerk allgemein'!$F$2="i",d_f_i!$C49,d_f_i!$A49))</f>
        <v>Stützen, Tragstruktur</v>
      </c>
      <c r="G38" s="224"/>
      <c r="I38" s="272">
        <v>50</v>
      </c>
      <c r="J38" s="266"/>
      <c r="K38" s="266"/>
      <c r="L38" s="295" t="s">
        <v>103</v>
      </c>
    </row>
    <row r="39" spans="2:12" ht="15" customHeight="1" x14ac:dyDescent="0.35">
      <c r="C39" s="294"/>
      <c r="E39" s="272">
        <v>102</v>
      </c>
      <c r="F39" s="272" t="str">
        <f>IF('2.1 Kraftwerk allgemein'!$F$2="f",d_f_i!$B50,IF('2.1 Kraftwerk allgemein'!$F$2="i",d_f_i!$C50,d_f_i!$A50))</f>
        <v>Halterungen, Befestigungselemente</v>
      </c>
      <c r="G39" s="224"/>
      <c r="I39" s="272">
        <v>50</v>
      </c>
      <c r="J39" s="266"/>
      <c r="K39" s="266"/>
      <c r="L39" s="295" t="s">
        <v>103</v>
      </c>
    </row>
    <row r="40" spans="2:12" ht="15" customHeight="1" x14ac:dyDescent="0.35">
      <c r="C40" s="294"/>
      <c r="E40" s="272">
        <v>103</v>
      </c>
      <c r="F40" s="272" t="str">
        <f>IF('2.1 Kraftwerk allgemein'!$F$2="f",d_f_i!$B51,IF('2.1 Kraftwerk allgemein'!$F$2="i",d_f_i!$C51,d_f_i!$A51))</f>
        <v>Photovoltaikmodule</v>
      </c>
      <c r="G40" s="224"/>
      <c r="I40" s="272">
        <v>30</v>
      </c>
      <c r="J40" s="266"/>
      <c r="K40" s="266"/>
      <c r="L40" s="295" t="s">
        <v>103</v>
      </c>
    </row>
    <row r="41" spans="2:12" ht="15" customHeight="1" x14ac:dyDescent="0.35">
      <c r="C41" s="294"/>
      <c r="E41" s="272">
        <v>104</v>
      </c>
      <c r="F41" s="272" t="str">
        <f>IF('2.1 Kraftwerk allgemein'!$F$2="f",d_f_i!$B52,IF('2.1 Kraftwerk allgemein'!$F$2="i",d_f_i!$C52,d_f_i!$A52))</f>
        <v>Kabelkanäle</v>
      </c>
      <c r="G41" s="224"/>
      <c r="I41" s="272">
        <v>50</v>
      </c>
      <c r="J41" s="266"/>
      <c r="K41" s="266"/>
      <c r="L41" s="295" t="s">
        <v>103</v>
      </c>
    </row>
    <row r="42" spans="2:12" ht="15" customHeight="1" x14ac:dyDescent="0.35">
      <c r="C42" s="294"/>
      <c r="E42" s="272">
        <v>105</v>
      </c>
      <c r="F42" s="272" t="str">
        <f>IF('2.1 Kraftwerk allgemein'!$F$2="f",d_f_i!$B53,IF('2.1 Kraftwerk allgemein'!$F$2="i",d_f_i!$C53,d_f_i!$A53))</f>
        <v>Strangkabel</v>
      </c>
      <c r="G42" s="224"/>
      <c r="I42" s="272">
        <v>30</v>
      </c>
      <c r="J42" s="266"/>
      <c r="K42" s="266"/>
      <c r="L42" s="295" t="s">
        <v>103</v>
      </c>
    </row>
    <row r="43" spans="2:12" ht="15" customHeight="1" x14ac:dyDescent="0.35">
      <c r="C43" s="294"/>
      <c r="E43" s="272">
        <v>106</v>
      </c>
      <c r="F43" s="272" t="str">
        <f>IF('2.1 Kraftwerk allgemein'!$F$2="f",d_f_i!$B54,IF('2.1 Kraftwerk allgemein'!$F$2="i",d_f_i!$C54,d_f_i!$A54))</f>
        <v>DC-Verteilkästen und DC-Trennstellen</v>
      </c>
      <c r="G43" s="224"/>
      <c r="I43" s="272">
        <v>30</v>
      </c>
      <c r="J43" s="266"/>
      <c r="K43" s="266"/>
      <c r="L43" s="295" t="s">
        <v>103</v>
      </c>
    </row>
    <row r="44" spans="2:12" ht="15" customHeight="1" x14ac:dyDescent="0.35">
      <c r="C44" s="294"/>
      <c r="E44" s="272">
        <v>107</v>
      </c>
      <c r="F44" s="272" t="str">
        <f>IF('2.1 Kraftwerk allgemein'!$F$2="f",d_f_i!$B55,IF('2.1 Kraftwerk allgemein'!$F$2="i",d_f_i!$C55,d_f_i!$A55))</f>
        <v xml:space="preserve">Blitzschutz, Erdungsanlage </v>
      </c>
      <c r="G44" s="224"/>
      <c r="I44" s="272">
        <v>80</v>
      </c>
      <c r="J44" s="266"/>
      <c r="K44" s="266"/>
      <c r="L44" s="295" t="s">
        <v>103</v>
      </c>
    </row>
    <row r="45" spans="2:12" ht="15" customHeight="1" x14ac:dyDescent="0.35">
      <c r="C45" s="294"/>
      <c r="E45" s="296">
        <v>108</v>
      </c>
      <c r="F45" s="296"/>
      <c r="G45" s="224"/>
      <c r="I45" s="296"/>
      <c r="J45" s="297"/>
      <c r="K45" s="297"/>
      <c r="L45" s="298"/>
    </row>
    <row r="46" spans="2:12" ht="15" customHeight="1" x14ac:dyDescent="0.35">
      <c r="C46" s="294"/>
      <c r="E46" s="296">
        <v>109</v>
      </c>
      <c r="F46" s="296"/>
      <c r="G46" s="224"/>
      <c r="I46" s="296"/>
      <c r="J46" s="297"/>
      <c r="K46" s="297"/>
      <c r="L46" s="298"/>
    </row>
    <row r="47" spans="2:12" ht="15" customHeight="1" x14ac:dyDescent="0.35">
      <c r="C47" s="294"/>
      <c r="E47" s="296">
        <v>110</v>
      </c>
      <c r="F47" s="296"/>
      <c r="G47" s="224"/>
      <c r="I47" s="296"/>
      <c r="J47" s="297"/>
      <c r="K47" s="297"/>
      <c r="L47" s="298"/>
    </row>
    <row r="48" spans="2:12" ht="15" customHeight="1" x14ac:dyDescent="0.35">
      <c r="C48" s="288"/>
      <c r="D48" s="289">
        <v>20</v>
      </c>
      <c r="E48" s="289" t="str">
        <f>IF('2.1 Kraftwerk allgemein'!$F$2="f",d_f_i!$B56,IF('2.1 Kraftwerk allgemein'!$F$2="i",d_f_i!$C56,d_f_i!$A56))</f>
        <v>Kraftwerkszentralen</v>
      </c>
      <c r="F48" s="299"/>
      <c r="G48" s="299"/>
      <c r="H48" s="300"/>
      <c r="I48" s="301"/>
      <c r="J48" s="302"/>
      <c r="K48" s="302"/>
      <c r="L48" s="303"/>
    </row>
    <row r="49" spans="3:12" ht="15" customHeight="1" x14ac:dyDescent="0.35">
      <c r="C49" s="294"/>
      <c r="E49" s="272">
        <v>200</v>
      </c>
      <c r="F49" s="272" t="str">
        <f>IF('2.1 Kraftwerk allgemein'!$F$2="f",d_f_i!$B57,IF('2.1 Kraftwerk allgemein'!$F$2="i",d_f_i!$C57,d_f_i!$A57))</f>
        <v>Fundamente</v>
      </c>
      <c r="G49" s="224"/>
      <c r="I49" s="272">
        <v>80</v>
      </c>
      <c r="J49" s="266"/>
      <c r="K49" s="266"/>
      <c r="L49" s="295" t="s">
        <v>103</v>
      </c>
    </row>
    <row r="50" spans="3:12" ht="15" customHeight="1" x14ac:dyDescent="0.35">
      <c r="C50" s="294"/>
      <c r="E50" s="272">
        <v>201</v>
      </c>
      <c r="F50" s="272" t="str">
        <f>IF('2.1 Kraftwerk allgemein'!$F$2="f",d_f_i!$B58,IF('2.1 Kraftwerk allgemein'!$F$2="i",d_f_i!$C58,d_f_i!$A58))</f>
        <v xml:space="preserve">Bauten, Container </v>
      </c>
      <c r="G50" s="224"/>
      <c r="I50" s="272">
        <v>40</v>
      </c>
      <c r="J50" s="266"/>
      <c r="K50" s="266"/>
      <c r="L50" s="295" t="s">
        <v>103</v>
      </c>
    </row>
    <row r="51" spans="3:12" ht="15" customHeight="1" x14ac:dyDescent="0.35">
      <c r="C51" s="294"/>
      <c r="E51" s="272">
        <v>202</v>
      </c>
      <c r="F51" s="272" t="str">
        <f>IF('2.1 Kraftwerk allgemein'!$F$2="f",d_f_i!$B59,IF('2.1 Kraftwerk allgemein'!$F$2="i",d_f_i!$C59,d_f_i!$A59))</f>
        <v>Wechselrichter</v>
      </c>
      <c r="G51" s="224"/>
      <c r="I51" s="272">
        <v>15</v>
      </c>
      <c r="J51" s="266"/>
      <c r="K51" s="266"/>
      <c r="L51" s="295" t="s">
        <v>103</v>
      </c>
    </row>
    <row r="52" spans="3:12" ht="15" customHeight="1" x14ac:dyDescent="0.35">
      <c r="C52" s="294"/>
      <c r="E52" s="272">
        <v>203</v>
      </c>
      <c r="F52" s="272" t="str">
        <f>IF('2.1 Kraftwerk allgemein'!$F$2="f",d_f_i!$B60,IF('2.1 Kraftwerk allgemein'!$F$2="i",d_f_i!$C60,d_f_i!$A60))</f>
        <v>Blitz- und Überspannungsschutz</v>
      </c>
      <c r="G52" s="224"/>
      <c r="I52" s="272">
        <v>30</v>
      </c>
      <c r="J52" s="266"/>
      <c r="K52" s="266"/>
      <c r="L52" s="295" t="s">
        <v>103</v>
      </c>
    </row>
    <row r="53" spans="3:12" ht="15" customHeight="1" x14ac:dyDescent="0.35">
      <c r="C53" s="294"/>
      <c r="E53" s="272">
        <v>204</v>
      </c>
      <c r="F53" s="272" t="str">
        <f>IF('2.1 Kraftwerk allgemein'!$F$2="f",d_f_i!$B61,IF('2.1 Kraftwerk allgemein'!$F$2="i",d_f_i!$C61,d_f_i!$A61))</f>
        <v>Transformatoren NS-MS</v>
      </c>
      <c r="G53" s="224"/>
      <c r="I53" s="272">
        <v>40</v>
      </c>
      <c r="J53" s="266"/>
      <c r="K53" s="266"/>
      <c r="L53" s="295" t="s">
        <v>103</v>
      </c>
    </row>
    <row r="54" spans="3:12" ht="15" customHeight="1" x14ac:dyDescent="0.35">
      <c r="C54" s="294"/>
      <c r="E54" s="272">
        <v>205</v>
      </c>
      <c r="F54" s="272" t="str">
        <f>IF('2.1 Kraftwerk allgemein'!$F$2="f",d_f_i!$B62,IF('2.1 Kraftwerk allgemein'!$F$2="i",d_f_i!$C62,d_f_i!$A62))</f>
        <v>Messung, Kraftwerksleittechnik</v>
      </c>
      <c r="G54" s="224"/>
      <c r="I54" s="272">
        <v>15</v>
      </c>
      <c r="J54" s="266"/>
      <c r="K54" s="266"/>
      <c r="L54" s="295" t="s">
        <v>103</v>
      </c>
    </row>
    <row r="55" spans="3:12" ht="15" customHeight="1" x14ac:dyDescent="0.35">
      <c r="C55" s="294"/>
      <c r="E55" s="272">
        <v>206</v>
      </c>
      <c r="F55" s="272" t="str">
        <f>IF('2.1 Kraftwerk allgemein'!$F$2="f",d_f_i!$B63,IF('2.1 Kraftwerk allgemein'!$F$2="i",d_f_i!$C63,d_f_i!$A63))</f>
        <v>Schaltanlagen auf Spannungsebene MS</v>
      </c>
      <c r="G55" s="224"/>
      <c r="I55" s="272">
        <v>30</v>
      </c>
      <c r="J55" s="266"/>
      <c r="K55" s="266"/>
      <c r="L55" s="295" t="s">
        <v>103</v>
      </c>
    </row>
    <row r="56" spans="3:12" ht="15" customHeight="1" x14ac:dyDescent="0.35">
      <c r="C56" s="294"/>
      <c r="E56" s="272">
        <v>207</v>
      </c>
      <c r="F56" s="272" t="str">
        <f>IF('2.1 Kraftwerk allgemein'!$F$2="f",d_f_i!$B64,IF('2.1 Kraftwerk allgemein'!$F$2="i",d_f_i!$C64,d_f_i!$A64))</f>
        <v>Eigenbedarfs- und Notstromanlagen</v>
      </c>
      <c r="G56" s="224"/>
      <c r="I56" s="272">
        <v>30</v>
      </c>
      <c r="J56" s="266"/>
      <c r="K56" s="266"/>
      <c r="L56" s="295" t="s">
        <v>103</v>
      </c>
    </row>
    <row r="57" spans="3:12" ht="15" customHeight="1" x14ac:dyDescent="0.35">
      <c r="C57" s="294"/>
      <c r="E57" s="272">
        <v>208</v>
      </c>
      <c r="F57" s="272" t="str">
        <f>IF('2.1 Kraftwerk allgemein'!$F$2="f",d_f_i!$B65,IF('2.1 Kraftwerk allgemein'!$F$2="i",d_f_i!$C65,d_f_i!$A65))</f>
        <v>Elektrische Schutzeinrichtungen</v>
      </c>
      <c r="G57" s="224"/>
      <c r="I57" s="272">
        <v>20</v>
      </c>
      <c r="J57" s="266"/>
      <c r="K57" s="266"/>
      <c r="L57" s="295" t="s">
        <v>103</v>
      </c>
    </row>
    <row r="58" spans="3:12" ht="15" customHeight="1" x14ac:dyDescent="0.35">
      <c r="C58" s="294"/>
      <c r="E58" s="296">
        <v>209</v>
      </c>
      <c r="F58" s="296"/>
      <c r="G58" s="224"/>
      <c r="I58" s="296"/>
      <c r="J58" s="297"/>
      <c r="K58" s="297"/>
      <c r="L58" s="298"/>
    </row>
    <row r="59" spans="3:12" ht="15" customHeight="1" x14ac:dyDescent="0.35">
      <c r="C59" s="294"/>
      <c r="E59" s="296">
        <v>210</v>
      </c>
      <c r="F59" s="296"/>
      <c r="G59" s="224"/>
      <c r="I59" s="296"/>
      <c r="J59" s="297"/>
      <c r="K59" s="297"/>
      <c r="L59" s="298"/>
    </row>
    <row r="60" spans="3:12" ht="15" customHeight="1" x14ac:dyDescent="0.35">
      <c r="C60" s="294"/>
      <c r="E60" s="296">
        <v>211</v>
      </c>
      <c r="F60" s="296"/>
      <c r="G60" s="224"/>
      <c r="I60" s="296"/>
      <c r="J60" s="297"/>
      <c r="K60" s="297"/>
      <c r="L60" s="298"/>
    </row>
    <row r="61" spans="3:12" ht="15" customHeight="1" x14ac:dyDescent="0.35">
      <c r="C61" s="288"/>
      <c r="D61" s="289">
        <v>30</v>
      </c>
      <c r="E61" s="289" t="str">
        <f>IF('2.1 Kraftwerk allgemein'!$F$2="f",d_f_i!$B66,IF('2.1 Kraftwerk allgemein'!$F$2="i",d_f_i!$C66,d_f_i!$A66))</f>
        <v>Betriebsgebäude</v>
      </c>
      <c r="F61" s="299"/>
      <c r="G61" s="299"/>
      <c r="H61" s="300"/>
      <c r="I61" s="301"/>
      <c r="J61" s="302"/>
      <c r="K61" s="302"/>
      <c r="L61" s="303"/>
    </row>
    <row r="62" spans="3:12" ht="15" customHeight="1" x14ac:dyDescent="0.35">
      <c r="C62" s="294"/>
      <c r="E62" s="272">
        <v>300</v>
      </c>
      <c r="F62" s="272" t="str">
        <f>IF('2.1 Kraftwerk allgemein'!$F$2="f",d_f_i!$B67,IF('2.1 Kraftwerk allgemein'!$F$2="i",d_f_i!$C67,d_f_i!$A67))</f>
        <v>Fundamente</v>
      </c>
      <c r="G62" s="224"/>
      <c r="I62" s="272">
        <v>80</v>
      </c>
      <c r="J62" s="266"/>
      <c r="K62" s="266"/>
      <c r="L62" s="295" t="s">
        <v>103</v>
      </c>
    </row>
    <row r="63" spans="3:12" ht="15" customHeight="1" x14ac:dyDescent="0.35">
      <c r="C63" s="294"/>
      <c r="E63" s="272">
        <v>301</v>
      </c>
      <c r="F63" s="272" t="str">
        <f>IF('2.1 Kraftwerk allgemein'!$F$2="f",d_f_i!$B68,IF('2.1 Kraftwerk allgemein'!$F$2="i",d_f_i!$C68,d_f_i!$A68))</f>
        <v>Gebäude</v>
      </c>
      <c r="G63" s="224"/>
      <c r="I63" s="272">
        <v>40</v>
      </c>
      <c r="J63" s="266"/>
      <c r="K63" s="266"/>
      <c r="L63" s="295" t="s">
        <v>103</v>
      </c>
    </row>
    <row r="64" spans="3:12" ht="15" customHeight="1" x14ac:dyDescent="0.35">
      <c r="C64" s="294"/>
      <c r="E64" s="272">
        <v>302</v>
      </c>
      <c r="F64" s="272" t="str">
        <f>IF('2.1 Kraftwerk allgemein'!$F$2="f",d_f_i!$B69,IF('2.1 Kraftwerk allgemein'!$F$2="i",d_f_i!$C69,d_f_i!$A69))</f>
        <v xml:space="preserve">Installationen (Elektro- und Gebäudetechnik) </v>
      </c>
      <c r="G64" s="224"/>
      <c r="I64" s="272">
        <v>30</v>
      </c>
      <c r="J64" s="266"/>
      <c r="K64" s="266"/>
      <c r="L64" s="295" t="s">
        <v>103</v>
      </c>
    </row>
    <row r="65" spans="3:12" ht="15" customHeight="1" x14ac:dyDescent="0.35">
      <c r="C65" s="294"/>
      <c r="E65" s="272">
        <v>303</v>
      </c>
      <c r="F65" s="272" t="str">
        <f>IF('2.1 Kraftwerk allgemein'!$F$2="f",d_f_i!$B70,IF('2.1 Kraftwerk allgemein'!$F$2="i",d_f_i!$C70,d_f_i!$A70))</f>
        <v>Fernmelde- und Informationstechnik</v>
      </c>
      <c r="G65" s="224"/>
      <c r="I65" s="272">
        <v>15</v>
      </c>
      <c r="J65" s="266"/>
      <c r="K65" s="266"/>
      <c r="L65" s="295" t="s">
        <v>103</v>
      </c>
    </row>
    <row r="66" spans="3:12" ht="15" customHeight="1" x14ac:dyDescent="0.35">
      <c r="C66" s="294"/>
      <c r="E66" s="296">
        <v>304</v>
      </c>
      <c r="F66" s="296"/>
      <c r="G66" s="224"/>
      <c r="I66" s="296"/>
      <c r="J66" s="297"/>
      <c r="K66" s="297"/>
      <c r="L66" s="298"/>
    </row>
    <row r="67" spans="3:12" ht="15" customHeight="1" x14ac:dyDescent="0.35">
      <c r="C67" s="294"/>
      <c r="E67" s="296">
        <v>305</v>
      </c>
      <c r="F67" s="296"/>
      <c r="G67" s="224"/>
      <c r="I67" s="296"/>
      <c r="J67" s="297"/>
      <c r="K67" s="297"/>
      <c r="L67" s="298"/>
    </row>
    <row r="68" spans="3:12" ht="15" customHeight="1" x14ac:dyDescent="0.35">
      <c r="C68" s="294"/>
      <c r="E68" s="296">
        <v>306</v>
      </c>
      <c r="F68" s="296"/>
      <c r="G68" s="224"/>
      <c r="I68" s="296"/>
      <c r="J68" s="297"/>
      <c r="K68" s="297"/>
      <c r="L68" s="298"/>
    </row>
    <row r="69" spans="3:12" ht="15" customHeight="1" x14ac:dyDescent="0.35">
      <c r="C69" s="288"/>
      <c r="D69" s="289">
        <v>40</v>
      </c>
      <c r="E69" s="289" t="str">
        <f>IF('2.1 Kraftwerk allgemein'!$F$2="f",d_f_i!$B71,IF('2.1 Kraftwerk allgemein'!$F$2="i",d_f_i!$C71,d_f_i!$A71))</f>
        <v>Elektrische Erschliessung</v>
      </c>
      <c r="F69" s="299"/>
      <c r="G69" s="299"/>
      <c r="H69" s="300"/>
      <c r="I69" s="301"/>
      <c r="J69" s="302"/>
      <c r="K69" s="302"/>
      <c r="L69" s="303"/>
    </row>
    <row r="70" spans="3:12" ht="15" customHeight="1" x14ac:dyDescent="0.35">
      <c r="C70" s="294"/>
      <c r="E70" s="272">
        <v>400</v>
      </c>
      <c r="F70" s="272" t="str">
        <f>IF('2.1 Kraftwerk allgemein'!$F$2="f",d_f_i!$B72,IF('2.1 Kraftwerk allgemein'!$F$2="i",d_f_i!$C72,d_f_i!$A72))</f>
        <v>Fundamente</v>
      </c>
      <c r="G70" s="224"/>
      <c r="I70" s="272">
        <v>80</v>
      </c>
      <c r="J70" s="266"/>
      <c r="K70" s="266"/>
      <c r="L70" s="295" t="s">
        <v>103</v>
      </c>
    </row>
    <row r="71" spans="3:12" ht="15" customHeight="1" x14ac:dyDescent="0.35">
      <c r="C71" s="294"/>
      <c r="E71" s="272">
        <v>401</v>
      </c>
      <c r="F71" s="272" t="str">
        <f>IF('2.1 Kraftwerk allgemein'!$F$2="f",d_f_i!$B73,IF('2.1 Kraftwerk allgemein'!$F$2="i",d_f_i!$C73,d_f_i!$A73))</f>
        <v>Freileitung auf Holzmasten</v>
      </c>
      <c r="G71" s="224"/>
      <c r="I71" s="272">
        <v>30</v>
      </c>
      <c r="J71" s="266"/>
      <c r="K71" s="266"/>
      <c r="L71" s="295" t="s">
        <v>103</v>
      </c>
    </row>
    <row r="72" spans="3:12" ht="15" customHeight="1" x14ac:dyDescent="0.35">
      <c r="C72" s="294"/>
      <c r="E72" s="272">
        <v>402</v>
      </c>
      <c r="F72" s="272" t="str">
        <f>IF('2.1 Kraftwerk allgemein'!$F$2="f",d_f_i!$B74,IF('2.1 Kraftwerk allgemein'!$F$2="i",d_f_i!$C74,d_f_i!$A74))</f>
        <v>Freileitung auf Beton- oder Metallmasten  </v>
      </c>
      <c r="G72" s="224"/>
      <c r="I72" s="272">
        <v>60</v>
      </c>
      <c r="J72" s="266"/>
      <c r="K72" s="266"/>
      <c r="L72" s="295" t="s">
        <v>103</v>
      </c>
    </row>
    <row r="73" spans="3:12" ht="15" customHeight="1" x14ac:dyDescent="0.35">
      <c r="C73" s="294"/>
      <c r="E73" s="272">
        <v>403</v>
      </c>
      <c r="F73" s="272" t="str">
        <f>IF('2.1 Kraftwerk allgemein'!$F$2="f",d_f_i!$B75,IF('2.1 Kraftwerk allgemein'!$F$2="i",d_f_i!$C75,d_f_i!$A75))</f>
        <v>Erdverlegte Leitung, Kabelanlage MS und HS</v>
      </c>
      <c r="G73" s="224"/>
      <c r="I73" s="272">
        <v>60</v>
      </c>
      <c r="J73" s="266"/>
      <c r="K73" s="266"/>
      <c r="L73" s="295" t="s">
        <v>103</v>
      </c>
    </row>
    <row r="74" spans="3:12" ht="15" customHeight="1" x14ac:dyDescent="0.35">
      <c r="C74" s="294"/>
      <c r="E74" s="272">
        <v>404</v>
      </c>
      <c r="F74" s="272" t="str">
        <f>IF('2.1 Kraftwerk allgemein'!$F$2="f",d_f_i!$B76,IF('2.1 Kraftwerk allgemein'!$F$2="i",d_f_i!$C76,d_f_i!$A76))</f>
        <v>Trafostation MS zu HS</v>
      </c>
      <c r="G74" s="224"/>
      <c r="I74" s="272">
        <v>40</v>
      </c>
      <c r="J74" s="266"/>
      <c r="K74" s="266"/>
      <c r="L74" s="295" t="s">
        <v>103</v>
      </c>
    </row>
    <row r="75" spans="3:12" ht="15" customHeight="1" x14ac:dyDescent="0.35">
      <c r="C75" s="294"/>
      <c r="E75" s="272">
        <v>405</v>
      </c>
      <c r="F75" s="272" t="str">
        <f>IF('2.1 Kraftwerk allgemein'!$F$2="f",d_f_i!$B77,IF('2.1 Kraftwerk allgemein'!$F$2="i",d_f_i!$C77,d_f_i!$A77))</f>
        <v>Schaltanlagen beim Netzanschluss</v>
      </c>
      <c r="G75" s="224"/>
      <c r="I75" s="272">
        <v>30</v>
      </c>
      <c r="J75" s="266"/>
      <c r="K75" s="266"/>
      <c r="L75" s="295" t="s">
        <v>103</v>
      </c>
    </row>
    <row r="76" spans="3:12" ht="15" customHeight="1" x14ac:dyDescent="0.35">
      <c r="C76" s="294"/>
      <c r="E76" s="272">
        <v>406</v>
      </c>
      <c r="F76" s="272" t="str">
        <f>IF('2.1 Kraftwerk allgemein'!$F$2="f",d_f_i!$B78,IF('2.1 Kraftwerk allgemein'!$F$2="i",d_f_i!$C78,d_f_i!$A78))</f>
        <v>Leittechnik</v>
      </c>
      <c r="G76" s="224"/>
      <c r="I76" s="272">
        <v>15</v>
      </c>
      <c r="J76" s="266"/>
      <c r="K76" s="266"/>
      <c r="L76" s="295" t="s">
        <v>103</v>
      </c>
    </row>
    <row r="77" spans="3:12" ht="15" customHeight="1" x14ac:dyDescent="0.35">
      <c r="C77" s="294"/>
      <c r="E77" s="272">
        <v>407</v>
      </c>
      <c r="F77" s="272" t="str">
        <f>IF('2.1 Kraftwerk allgemein'!$F$2="f",d_f_i!$B79,IF('2.1 Kraftwerk allgemein'!$F$2="i",d_f_i!$C79,d_f_i!$A79))</f>
        <v>Elektrische Schutzeinrichtungen</v>
      </c>
      <c r="G77" s="224"/>
      <c r="I77" s="272">
        <v>20</v>
      </c>
      <c r="J77" s="266"/>
      <c r="K77" s="266"/>
      <c r="L77" s="295" t="s">
        <v>103</v>
      </c>
    </row>
    <row r="78" spans="3:12" ht="15" customHeight="1" x14ac:dyDescent="0.35">
      <c r="C78" s="294"/>
      <c r="E78" s="296">
        <v>408</v>
      </c>
      <c r="F78" s="296"/>
      <c r="G78" s="224"/>
      <c r="I78" s="296"/>
      <c r="J78" s="297"/>
      <c r="K78" s="297"/>
      <c r="L78" s="298"/>
    </row>
    <row r="79" spans="3:12" ht="15" customHeight="1" x14ac:dyDescent="0.35">
      <c r="C79" s="294"/>
      <c r="E79" s="296">
        <v>409</v>
      </c>
      <c r="F79" s="296"/>
      <c r="G79" s="224"/>
      <c r="I79" s="296"/>
      <c r="J79" s="297"/>
      <c r="K79" s="297"/>
      <c r="L79" s="298"/>
    </row>
    <row r="80" spans="3:12" ht="15" customHeight="1" x14ac:dyDescent="0.35">
      <c r="C80" s="294"/>
      <c r="E80" s="296">
        <v>410</v>
      </c>
      <c r="F80" s="296"/>
      <c r="G80" s="224"/>
      <c r="I80" s="296"/>
      <c r="J80" s="297"/>
      <c r="K80" s="297"/>
      <c r="L80" s="298"/>
    </row>
    <row r="81" spans="3:12" ht="15" customHeight="1" x14ac:dyDescent="0.35">
      <c r="C81" s="288"/>
      <c r="D81" s="289">
        <v>50</v>
      </c>
      <c r="E81" s="289" t="str">
        <f>IF('2.1 Kraftwerk allgemein'!$F$2="f",d_f_i!$B80,IF('2.1 Kraftwerk allgemein'!$F$2="i",d_f_i!$C80,d_f_i!$A80))</f>
        <v>Transportwege und Erschliessung</v>
      </c>
      <c r="F81" s="299"/>
      <c r="G81" s="299"/>
      <c r="H81" s="300"/>
      <c r="I81" s="301"/>
      <c r="J81" s="302"/>
      <c r="K81" s="302"/>
      <c r="L81" s="303"/>
    </row>
    <row r="82" spans="3:12" ht="15" customHeight="1" x14ac:dyDescent="0.35">
      <c r="C82" s="294"/>
      <c r="E82" s="272">
        <v>500</v>
      </c>
      <c r="F82" s="272" t="str">
        <f>IF('2.1 Kraftwerk allgemein'!$F$2="f",d_f_i!$B81,IF('2.1 Kraftwerk allgemein'!$F$2="i",d_f_i!$C81,d_f_i!$A81))</f>
        <v>Zufahrtsstrassen</v>
      </c>
      <c r="G82" s="224"/>
      <c r="I82" s="272">
        <v>60</v>
      </c>
      <c r="J82" s="266"/>
      <c r="K82" s="266"/>
      <c r="L82" s="295" t="s">
        <v>103</v>
      </c>
    </row>
    <row r="83" spans="3:12" ht="15" customHeight="1" x14ac:dyDescent="0.35">
      <c r="C83" s="294"/>
      <c r="E83" s="272">
        <v>501</v>
      </c>
      <c r="F83" s="272" t="str">
        <f>IF('2.1 Kraftwerk allgemein'!$F$2="f",d_f_i!$B82,IF('2.1 Kraftwerk allgemein'!$F$2="i",d_f_i!$C82,d_f_i!$A82))</f>
        <v>Erschliessung im Solarmodulfeld (Naturwege)</v>
      </c>
      <c r="G83" s="224"/>
      <c r="I83" s="272">
        <v>60</v>
      </c>
      <c r="J83" s="266"/>
      <c r="K83" s="266"/>
      <c r="L83" s="295" t="s">
        <v>103</v>
      </c>
    </row>
    <row r="84" spans="3:12" ht="15" customHeight="1" x14ac:dyDescent="0.35">
      <c r="C84" s="294"/>
      <c r="E84" s="272">
        <v>502</v>
      </c>
      <c r="F84" s="272" t="str">
        <f>IF('2.1 Kraftwerk allgemein'!$F$2="f",d_f_i!$B83,IF('2.1 Kraftwerk allgemein'!$F$2="i",d_f_i!$C83,d_f_i!$A83))</f>
        <v>Brücken (Holz, Beton, Metall)</v>
      </c>
      <c r="G84" s="224"/>
      <c r="I84" s="272">
        <v>60</v>
      </c>
      <c r="J84" s="266"/>
      <c r="K84" s="266"/>
      <c r="L84" s="295" t="s">
        <v>103</v>
      </c>
    </row>
    <row r="85" spans="3:12" ht="15" customHeight="1" x14ac:dyDescent="0.35">
      <c r="C85" s="294"/>
      <c r="E85" s="272">
        <v>503</v>
      </c>
      <c r="F85" s="272" t="str">
        <f>IF('2.1 Kraftwerk allgemein'!$F$2="f",d_f_i!$B84,IF('2.1 Kraftwerk allgemein'!$F$2="i",d_f_i!$C84,d_f_i!$A84))</f>
        <v>Stützmauern Beton/Mauerwerk/Naturstein</v>
      </c>
      <c r="G85" s="224"/>
      <c r="I85" s="272">
        <v>60</v>
      </c>
      <c r="J85" s="266"/>
      <c r="K85" s="266"/>
      <c r="L85" s="295" t="s">
        <v>103</v>
      </c>
    </row>
    <row r="86" spans="3:12" ht="15" customHeight="1" x14ac:dyDescent="0.35">
      <c r="C86" s="294"/>
      <c r="E86" s="272">
        <v>504</v>
      </c>
      <c r="F86" s="272" t="str">
        <f>IF('2.1 Kraftwerk allgemein'!$F$2="f",d_f_i!$B85,IF('2.1 Kraftwerk allgemein'!$F$2="i",d_f_i!$C85,d_f_i!$A85))</f>
        <v>Seilbahnstatik</v>
      </c>
      <c r="G86" s="224"/>
      <c r="I86" s="272">
        <v>50</v>
      </c>
      <c r="J86" s="266"/>
      <c r="K86" s="266"/>
      <c r="L86" s="295" t="s">
        <v>103</v>
      </c>
    </row>
    <row r="87" spans="3:12" ht="15" customHeight="1" x14ac:dyDescent="0.35">
      <c r="C87" s="294"/>
      <c r="E87" s="272">
        <v>505</v>
      </c>
      <c r="F87" s="272" t="str">
        <f>IF('2.1 Kraftwerk allgemein'!$F$2="f",d_f_i!$B86,IF('2.1 Kraftwerk allgemein'!$F$2="i",d_f_i!$C86,d_f_i!$A86))</f>
        <v>Seilbahntechnik</v>
      </c>
      <c r="G87" s="224"/>
      <c r="I87" s="272">
        <v>20</v>
      </c>
      <c r="J87" s="266"/>
      <c r="K87" s="266"/>
      <c r="L87" s="295" t="s">
        <v>103</v>
      </c>
    </row>
    <row r="88" spans="3:12" ht="15" customHeight="1" x14ac:dyDescent="0.35">
      <c r="C88" s="294"/>
      <c r="E88" s="296">
        <v>506</v>
      </c>
      <c r="F88" s="296"/>
      <c r="G88" s="224"/>
      <c r="I88" s="296"/>
      <c r="J88" s="297"/>
      <c r="K88" s="297"/>
      <c r="L88" s="298"/>
    </row>
    <row r="89" spans="3:12" ht="15" customHeight="1" x14ac:dyDescent="0.35">
      <c r="C89" s="294"/>
      <c r="E89" s="296">
        <v>507</v>
      </c>
      <c r="F89" s="296"/>
      <c r="G89" s="224"/>
      <c r="I89" s="296"/>
      <c r="J89" s="297"/>
      <c r="K89" s="297"/>
      <c r="L89" s="298"/>
    </row>
    <row r="90" spans="3:12" ht="15" customHeight="1" x14ac:dyDescent="0.35">
      <c r="C90" s="294"/>
      <c r="E90" s="296">
        <v>508</v>
      </c>
      <c r="F90" s="296"/>
      <c r="G90" s="224"/>
      <c r="I90" s="296"/>
      <c r="J90" s="297"/>
      <c r="K90" s="297"/>
      <c r="L90" s="298"/>
    </row>
    <row r="91" spans="3:12" ht="15" customHeight="1" x14ac:dyDescent="0.35">
      <c r="C91" s="288"/>
      <c r="D91" s="289">
        <v>60</v>
      </c>
      <c r="E91" s="289" t="str">
        <f>IF('2.1 Kraftwerk allgemein'!$F$2="f",d_f_i!$B87,IF('2.1 Kraftwerk allgemein'!$F$2="i",d_f_i!$C87,d_f_i!$A87))</f>
        <v>Sonstige Komponenten</v>
      </c>
      <c r="F91" s="299"/>
      <c r="G91" s="299"/>
      <c r="H91" s="300"/>
      <c r="I91" s="301"/>
      <c r="J91" s="302"/>
      <c r="K91" s="302"/>
      <c r="L91" s="303"/>
    </row>
    <row r="92" spans="3:12" ht="15" customHeight="1" x14ac:dyDescent="0.35">
      <c r="C92" s="294"/>
      <c r="E92" s="272">
        <v>600</v>
      </c>
      <c r="F92" s="272" t="str">
        <f>IF('2.1 Kraftwerk allgemein'!$F$2="f",d_f_i!$B88,IF('2.1 Kraftwerk allgemein'!$F$2="i",d_f_i!$C88,d_f_i!$A88))</f>
        <v>Meteostation</v>
      </c>
      <c r="G92" s="224"/>
      <c r="I92" s="272">
        <v>30</v>
      </c>
      <c r="J92" s="266"/>
      <c r="K92" s="266"/>
      <c r="L92" s="295" t="s">
        <v>103</v>
      </c>
    </row>
    <row r="93" spans="3:12" ht="15" customHeight="1" x14ac:dyDescent="0.35">
      <c r="C93" s="294"/>
      <c r="E93" s="296">
        <v>601</v>
      </c>
      <c r="F93" s="296"/>
      <c r="G93" s="224"/>
      <c r="I93" s="296"/>
      <c r="J93" s="297"/>
      <c r="K93" s="297"/>
      <c r="L93" s="298"/>
    </row>
    <row r="94" spans="3:12" ht="15" customHeight="1" x14ac:dyDescent="0.35">
      <c r="C94" s="294"/>
      <c r="E94" s="296">
        <v>602</v>
      </c>
      <c r="F94" s="296"/>
      <c r="G94" s="224"/>
      <c r="I94" s="296"/>
      <c r="J94" s="297"/>
      <c r="K94" s="297"/>
      <c r="L94" s="298"/>
    </row>
    <row r="95" spans="3:12" ht="15" customHeight="1" x14ac:dyDescent="0.35">
      <c r="C95" s="294"/>
      <c r="E95" s="296">
        <v>603</v>
      </c>
      <c r="F95" s="296"/>
      <c r="G95" s="224"/>
      <c r="I95" s="296"/>
      <c r="J95" s="297"/>
      <c r="K95" s="297"/>
      <c r="L95" s="298"/>
    </row>
    <row r="96" spans="3:12" ht="15" customHeight="1" x14ac:dyDescent="0.35">
      <c r="C96" s="288"/>
      <c r="D96" s="289">
        <v>70</v>
      </c>
      <c r="E96" s="289" t="str">
        <f>IF('2.1 Kraftwerk allgemein'!$F$2="f",d_f_i!$B89,IF('2.1 Kraftwerk allgemein'!$F$2="i",d_f_i!$C89,d_f_i!$A89))</f>
        <v>Sonstige Kosten</v>
      </c>
      <c r="F96" s="299"/>
      <c r="G96" s="299"/>
      <c r="H96" s="300"/>
      <c r="I96" s="301"/>
      <c r="J96" s="302"/>
      <c r="K96" s="302"/>
      <c r="L96" s="303"/>
    </row>
    <row r="97" spans="3:12" ht="15" customHeight="1" x14ac:dyDescent="0.35">
      <c r="C97" s="294"/>
      <c r="E97" s="272">
        <v>700</v>
      </c>
      <c r="F97" s="272" t="str">
        <f>IF('2.1 Kraftwerk allgemein'!$F$2="f",d_f_i!$B90,IF('2.1 Kraftwerk allgemein'!$F$2="i",d_f_i!$C90,d_f_i!$A90))</f>
        <v>Ersatzmassnahmen, Ausgleichsmassnahmen</v>
      </c>
      <c r="G97" s="224"/>
      <c r="I97" s="272">
        <v>80</v>
      </c>
      <c r="J97" s="266"/>
      <c r="K97" s="266"/>
      <c r="L97" s="295" t="s">
        <v>103</v>
      </c>
    </row>
    <row r="98" spans="3:12" ht="15" customHeight="1" x14ac:dyDescent="0.35">
      <c r="C98" s="294"/>
      <c r="E98" s="272">
        <v>701</v>
      </c>
      <c r="F98" s="272" t="str">
        <f>IF('2.1 Kraftwerk allgemein'!$F$2="f",d_f_i!$B91,IF('2.1 Kraftwerk allgemein'!$F$2="i",d_f_i!$C91,d_f_i!$A91))</f>
        <v>Grundstückskosten</v>
      </c>
      <c r="G98" s="224"/>
      <c r="I98" s="272">
        <v>0</v>
      </c>
      <c r="J98" s="266" t="s">
        <v>103</v>
      </c>
      <c r="K98" s="266"/>
      <c r="L98" s="295"/>
    </row>
    <row r="99" spans="3:12" ht="15" customHeight="1" x14ac:dyDescent="0.35">
      <c r="C99" s="294"/>
      <c r="E99" s="272">
        <v>702</v>
      </c>
      <c r="F99" s="272" t="str">
        <f>IF('2.1 Kraftwerk allgemein'!$F$2="f",d_f_i!$B92,IF('2.1 Kraftwerk allgemein'!$F$2="i",d_f_i!$C92,d_f_i!$A92))</f>
        <v>Baunebenkosten</v>
      </c>
      <c r="G99" s="224"/>
      <c r="I99" s="272">
        <v>40</v>
      </c>
      <c r="J99" s="266"/>
      <c r="K99" s="266" t="s">
        <v>103</v>
      </c>
      <c r="L99" s="295"/>
    </row>
    <row r="100" spans="3:12" ht="15" customHeight="1" x14ac:dyDescent="0.35">
      <c r="C100" s="294"/>
      <c r="E100" s="296">
        <v>703</v>
      </c>
      <c r="F100" s="296"/>
      <c r="G100" s="224"/>
      <c r="I100" s="296"/>
      <c r="J100" s="297"/>
      <c r="K100" s="297"/>
      <c r="L100" s="298"/>
    </row>
    <row r="101" spans="3:12" ht="15" customHeight="1" x14ac:dyDescent="0.35">
      <c r="C101" s="294"/>
      <c r="E101" s="296">
        <v>704</v>
      </c>
      <c r="F101" s="296"/>
      <c r="G101" s="224"/>
      <c r="I101" s="296"/>
      <c r="J101" s="297"/>
      <c r="K101" s="297"/>
      <c r="L101" s="298"/>
    </row>
    <row r="102" spans="3:12" ht="15" customHeight="1" x14ac:dyDescent="0.35">
      <c r="C102" s="294"/>
      <c r="E102" s="296">
        <v>705</v>
      </c>
      <c r="F102" s="296"/>
      <c r="G102" s="224"/>
      <c r="I102" s="296"/>
      <c r="J102" s="297"/>
      <c r="K102" s="297"/>
      <c r="L102" s="298"/>
    </row>
    <row r="103" spans="3:12" ht="15" customHeight="1" x14ac:dyDescent="0.35">
      <c r="C103" s="304">
        <v>0</v>
      </c>
      <c r="D103" s="305" t="str">
        <f>IF('2.1 Kraftwerk allgemein'!$F$2="f",d_f_i!$B93,IF('2.1 Kraftwerk allgemein'!$F$2="i",d_f_i!$C93,d_f_i!$A93))</f>
        <v>Planungs- und Bauleitungskosten</v>
      </c>
      <c r="E103" s="305"/>
      <c r="F103" s="306"/>
      <c r="G103" s="306"/>
      <c r="H103" s="307"/>
      <c r="I103" s="308"/>
      <c r="J103" s="309"/>
      <c r="K103" s="309"/>
      <c r="L103" s="310"/>
    </row>
    <row r="104" spans="3:12" ht="15" customHeight="1" x14ac:dyDescent="0.35">
      <c r="C104" s="288"/>
      <c r="D104" s="311">
        <v>0</v>
      </c>
      <c r="E104" s="289" t="str">
        <f>IF('2.1 Kraftwerk allgemein'!$F$2="f",d_f_i!$B94,IF('2.1 Kraftwerk allgemein'!$F$2="i",d_f_i!$C94,d_f_i!$A94))</f>
        <v>Planungs- und Bauleitungskosten</v>
      </c>
      <c r="F104" s="299"/>
      <c r="G104" s="299"/>
      <c r="H104" s="300"/>
      <c r="I104" s="301"/>
      <c r="J104" s="302"/>
      <c r="K104" s="302"/>
      <c r="L104" s="303"/>
    </row>
    <row r="105" spans="3:12" ht="15" customHeight="1" x14ac:dyDescent="0.35">
      <c r="C105" s="294"/>
      <c r="E105" s="312">
        <v>1</v>
      </c>
      <c r="F105" s="272" t="str">
        <f>IF('2.1 Kraftwerk allgemein'!$F$2="f",d_f_i!$B95,IF('2.1 Kraftwerk allgemein'!$F$2="i",d_f_i!$C95,d_f_i!$A95))</f>
        <v>Projektierungs- und Planungskosten</v>
      </c>
      <c r="G105" s="224"/>
      <c r="I105" s="272">
        <v>40</v>
      </c>
      <c r="J105" s="266"/>
      <c r="K105" s="266" t="s">
        <v>103</v>
      </c>
      <c r="L105" s="295"/>
    </row>
    <row r="106" spans="3:12" ht="15" customHeight="1" x14ac:dyDescent="0.35">
      <c r="C106" s="294"/>
      <c r="E106" s="312">
        <v>2</v>
      </c>
      <c r="F106" s="272" t="str">
        <f>IF('2.1 Kraftwerk allgemein'!$F$2="f",d_f_i!$B96,IF('2.1 Kraftwerk allgemein'!$F$2="i",d_f_i!$C96,d_f_i!$A96))</f>
        <v>Bauleitungskosten</v>
      </c>
      <c r="G106" s="224"/>
      <c r="I106" s="272">
        <v>40</v>
      </c>
      <c r="J106" s="266"/>
      <c r="K106" s="266" t="s">
        <v>103</v>
      </c>
      <c r="L106" s="295"/>
    </row>
    <row r="107" spans="3:12" ht="15" customHeight="1" x14ac:dyDescent="0.35">
      <c r="C107" s="294"/>
      <c r="E107" s="313">
        <v>3</v>
      </c>
      <c r="F107" s="296"/>
      <c r="G107" s="224"/>
      <c r="I107" s="296"/>
      <c r="J107" s="297"/>
      <c r="K107" s="297"/>
      <c r="L107" s="298"/>
    </row>
    <row r="108" spans="3:12" ht="15" customHeight="1" x14ac:dyDescent="0.35">
      <c r="C108" s="294"/>
      <c r="E108" s="313">
        <v>4</v>
      </c>
      <c r="F108" s="296"/>
      <c r="G108" s="224"/>
      <c r="I108" s="296"/>
      <c r="J108" s="297"/>
      <c r="K108" s="297"/>
      <c r="L108" s="298"/>
    </row>
    <row r="109" spans="3:12" ht="15" customHeight="1" x14ac:dyDescent="0.35">
      <c r="C109" s="314"/>
      <c r="D109" s="110"/>
      <c r="E109" s="315">
        <v>5</v>
      </c>
      <c r="F109" s="316"/>
      <c r="G109" s="317"/>
      <c r="H109" s="318"/>
      <c r="I109" s="316"/>
      <c r="J109" s="319"/>
      <c r="K109" s="319"/>
      <c r="L109" s="320"/>
    </row>
  </sheetData>
  <sheetProtection algorithmName="SHA-512" hashValue="hmXEOBHXoGh/k6tqEE6nbWDo1rmW8TEdegbrhkj/WRW0MOTQEq20fJBmXH9G2pvJguSgRcdXfkIjCG3AJovTdw==" saltValue="uQ1J0HqZJLJGfv8Hqroa2w==" spinCount="100000" sheet="1" selectLockedCells="1" selectUnlockedCells="1"/>
  <mergeCells count="1">
    <mergeCell ref="J33:L33"/>
  </mergeCells>
  <printOptions headings="1" gridLines="1"/>
  <pageMargins left="0.70866141732283472" right="0.70866141732283472" top="0.74803149606299213" bottom="0.74803149606299213" header="0.31496062992125984" footer="0.31496062992125984"/>
  <pageSetup paperSize="9" scale="48" orientation="landscape" r:id="rId1"/>
  <headerFooter>
    <oddFooter>&amp;L&amp;F&amp;C&amp;A&amp;R&amp;D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6936C"/>
  </sheetPr>
  <dimension ref="A1:DV36"/>
  <sheetViews>
    <sheetView showGridLines="0" zoomScale="70" zoomScaleNormal="70" workbookViewId="0">
      <pane xSplit="6" ySplit="3" topLeftCell="G4" activePane="bottomRight" state="frozen"/>
      <selection pane="topRight" activeCell="G1" sqref="G1"/>
      <selection pane="bottomLeft" activeCell="A3" sqref="A3"/>
      <selection pane="bottomRight" activeCell="M20" sqref="M20"/>
    </sheetView>
  </sheetViews>
  <sheetFormatPr baseColWidth="10" defaultColWidth="9.1796875" defaultRowHeight="15" customHeight="1" outlineLevelRow="1" x14ac:dyDescent="0.3"/>
  <cols>
    <col min="1" max="1" width="3.453125" style="104" customWidth="1"/>
    <col min="2" max="2" width="51.453125" style="104" customWidth="1"/>
    <col min="3" max="3" width="5" style="56" customWidth="1"/>
    <col min="4" max="4" width="5.26953125" style="56" customWidth="1"/>
    <col min="5" max="5" width="13.54296875" style="56" bestFit="1" customWidth="1"/>
    <col min="6" max="6" width="16.1796875" style="56" customWidth="1"/>
    <col min="7" max="7" width="10.90625" style="56" customWidth="1"/>
    <col min="8" max="28" width="7.54296875" style="56" customWidth="1"/>
    <col min="29" max="114" width="8" style="56" customWidth="1"/>
    <col min="115" max="16384" width="9.1796875" style="104"/>
  </cols>
  <sheetData>
    <row r="1" spans="1:126" ht="15" customHeight="1" x14ac:dyDescent="0.3">
      <c r="B1" s="251" t="str">
        <f>IF('2.1 Kraftwerk allgemein'!$F$2="f",d_f_i!$B98,IF('2.1 Kraftwerk allgemein'!$F$2="i",d_f_i!$C98,d_f_i!$A98))</f>
        <v>Aktualisierung Q1/2026</v>
      </c>
      <c r="F1" s="102" t="str">
        <f>IF('2.1 Kraftwerk allgemein'!$F$2="f",d_f_i!$B99,IF('2.1 Kraftwerk allgemein'!$F$2="i",d_f_i!$C99,d_f_i!$A99))</f>
        <v>Wechselkurs [CHF/EUR]</v>
      </c>
      <c r="G1" s="58">
        <f>IF(G3&lt;='1.1 Allgemein'!$I$24,HLOOKUP(G$3,'1.1 Allgemein'!$J$16:$DR$18,3),"")</f>
        <v>0.93700000000000006</v>
      </c>
      <c r="H1" s="58">
        <f>IF(H3&lt;='1.1 Allgemein'!$I$24,HLOOKUP(H$3,'1.1 Allgemein'!$J$16:$DR$18,3),"")</f>
        <v>0.93700000000000006</v>
      </c>
      <c r="I1" s="58">
        <f>IF(I3&lt;='1.1 Allgemein'!$I$24,HLOOKUP(I$3,'1.1 Allgemein'!$J$16:$DR$18,3),"")</f>
        <v>0.93700000000000006</v>
      </c>
      <c r="J1" s="58">
        <f>IF(J3&lt;='1.1 Allgemein'!$I$24,HLOOKUP(J$3,'1.1 Allgemein'!$J$16:$DR$18,3),"")</f>
        <v>0.93700000000000006</v>
      </c>
      <c r="K1" s="58">
        <f>IF(K3&lt;='1.1 Allgemein'!$I$24,HLOOKUP(K$3,'1.1 Allgemein'!$J$16:$DR$18,3),"")</f>
        <v>0.93700000000000006</v>
      </c>
      <c r="L1" s="58">
        <f>IF(L3&lt;='1.1 Allgemein'!$I$24,HLOOKUP(L$3,'1.1 Allgemein'!$J$16:$DR$18,3),"")</f>
        <v>0.93700000000000006</v>
      </c>
      <c r="M1" s="58">
        <f>IF(M3&lt;='1.1 Allgemein'!$I$24,HLOOKUP(M$3,'1.1 Allgemein'!$J$16:$DR$18,3),"")</f>
        <v>0.93700000000000006</v>
      </c>
      <c r="N1" s="58">
        <f>IF(N3&lt;='1.1 Allgemein'!$I$24,HLOOKUP(N$3,'1.1 Allgemein'!$J$16:$DR$18,3),"")</f>
        <v>0.93700000000000006</v>
      </c>
      <c r="O1" s="58">
        <f>IF(O3&lt;='1.1 Allgemein'!$I$24,HLOOKUP(O$3,'1.1 Allgemein'!$J$16:$DR$18,3),"")</f>
        <v>0.93700000000000006</v>
      </c>
      <c r="P1" s="58">
        <f>IF(P3&lt;='1.1 Allgemein'!$I$24,HLOOKUP(P$3,'1.1 Allgemein'!$J$16:$DR$18,3),"")</f>
        <v>0.93700000000000006</v>
      </c>
      <c r="Q1" s="58">
        <f>IF(Q3&lt;='1.1 Allgemein'!$I$24,HLOOKUP(Q$3,'1.1 Allgemein'!$J$16:$DR$18,3),"")</f>
        <v>0.93700000000000006</v>
      </c>
      <c r="R1" s="58">
        <f>IF(R3&lt;='1.1 Allgemein'!$I$24,HLOOKUP(R$3,'1.1 Allgemein'!$J$16:$DR$18,3),"")</f>
        <v>0.93700000000000006</v>
      </c>
      <c r="S1" s="58">
        <f>IF(S3&lt;='1.1 Allgemein'!$I$24,HLOOKUP(S$3,'1.1 Allgemein'!$J$16:$DR$18,3),"")</f>
        <v>0.93700000000000006</v>
      </c>
      <c r="T1" s="58">
        <f>IF(T3&lt;='1.1 Allgemein'!$I$24,HLOOKUP(T$3,'1.1 Allgemein'!$J$16:$DR$18,3),"")</f>
        <v>0.93700000000000006</v>
      </c>
      <c r="U1" s="58">
        <f>IF(U3&lt;='1.1 Allgemein'!$I$24,HLOOKUP(U$3,'1.1 Allgemein'!$J$16:$DR$18,3),"")</f>
        <v>0.93700000000000006</v>
      </c>
      <c r="V1" s="58">
        <f>IF(V3&lt;='1.1 Allgemein'!$I$24,HLOOKUP(V$3,'1.1 Allgemein'!$J$16:$DR$18,3),"")</f>
        <v>0.93700000000000006</v>
      </c>
      <c r="W1" s="58">
        <f>IF(W3&lt;='1.1 Allgemein'!$I$24,HLOOKUP(W$3,'1.1 Allgemein'!$J$16:$DR$18,3),"")</f>
        <v>0.93700000000000006</v>
      </c>
      <c r="X1" s="58">
        <f>IF(X3&lt;='1.1 Allgemein'!$I$24,HLOOKUP(X$3,'1.1 Allgemein'!$J$16:$DR$18,3),"")</f>
        <v>0.93700000000000006</v>
      </c>
      <c r="Y1" s="58">
        <f>IF(Y3&lt;='1.1 Allgemein'!$I$24,HLOOKUP(Y$3,'1.1 Allgemein'!$J$16:$DR$18,3),"")</f>
        <v>0.93700000000000006</v>
      </c>
      <c r="Z1" s="58">
        <f>IF(Z3&lt;='1.1 Allgemein'!$I$24,HLOOKUP(Z$3,'1.1 Allgemein'!$J$16:$DR$18,3),"")</f>
        <v>0.93700000000000006</v>
      </c>
      <c r="AA1" s="58">
        <f>IF(AA3&lt;='1.1 Allgemein'!$I$24,HLOOKUP(AA$3,'1.1 Allgemein'!$J$16:$DR$18,3),"")</f>
        <v>0.93700000000000006</v>
      </c>
      <c r="AB1" s="58">
        <f>IF(AB3&lt;='1.1 Allgemein'!$I$24,HLOOKUP(AB$3,'1.1 Allgemein'!$J$16:$DR$18,3),"")</f>
        <v>0.93700000000000006</v>
      </c>
      <c r="AC1" s="58">
        <f>IF(AC3&lt;='1.1 Allgemein'!$I$24,HLOOKUP(AC$3,'1.1 Allgemein'!$J$16:$DR$18,3),"")</f>
        <v>0.93700000000000006</v>
      </c>
      <c r="AD1" s="58">
        <f>IF(AD3&lt;='1.1 Allgemein'!$I$24,HLOOKUP(AD$3,'1.1 Allgemein'!$J$16:$DR$18,3),"")</f>
        <v>0.93700000000000006</v>
      </c>
      <c r="AE1" s="58">
        <f>IF(AE3&lt;='1.1 Allgemein'!$I$24,HLOOKUP(AE$3,'1.1 Allgemein'!$J$16:$DR$18,3),"")</f>
        <v>0.93700000000000006</v>
      </c>
      <c r="AF1" s="58">
        <f>IF(AF3&lt;='1.1 Allgemein'!$I$24,HLOOKUP(AF$3,'1.1 Allgemein'!$J$16:$DR$18,3),"")</f>
        <v>0.93700000000000006</v>
      </c>
      <c r="AG1" s="58">
        <f>IF(AG3&lt;='1.1 Allgemein'!$I$24,HLOOKUP(AG$3,'1.1 Allgemein'!$J$16:$DR$18,3),"")</f>
        <v>0.93700000000000006</v>
      </c>
      <c r="AH1" s="58">
        <f>IF(AH3&lt;='1.1 Allgemein'!$I$24,HLOOKUP(AH$3,'1.1 Allgemein'!$J$16:$DR$18,3),"")</f>
        <v>0.93700000000000006</v>
      </c>
      <c r="AI1" s="58">
        <f>IF(AI3&lt;='1.1 Allgemein'!$I$24,HLOOKUP(AI$3,'1.1 Allgemein'!$J$16:$DR$18,3),"")</f>
        <v>0.93700000000000006</v>
      </c>
      <c r="AJ1" s="58">
        <f>IF(AJ3&lt;='1.1 Allgemein'!$I$24,HLOOKUP(AJ$3,'1.1 Allgemein'!$J$16:$DR$18,3),"")</f>
        <v>0.93700000000000006</v>
      </c>
      <c r="AK1" s="58">
        <f>IF(AK3&lt;='1.1 Allgemein'!$I$24,HLOOKUP(AK$3,'1.1 Allgemein'!$J$16:$DR$18,3),"")</f>
        <v>0.93700000000000006</v>
      </c>
      <c r="AL1" s="58">
        <f>IF(AL3&lt;='1.1 Allgemein'!$I$24,HLOOKUP(AL$3,'1.1 Allgemein'!$J$16:$DR$18,3),"")</f>
        <v>0.93700000000000006</v>
      </c>
      <c r="AM1" s="58">
        <f>IF(AM3&lt;='1.1 Allgemein'!$I$24,HLOOKUP(AM$3,'1.1 Allgemein'!$J$16:$DR$18,3),"")</f>
        <v>0.93700000000000006</v>
      </c>
      <c r="AN1" s="58">
        <f>IF(AN3&lt;='1.1 Allgemein'!$I$24,HLOOKUP(AN$3,'1.1 Allgemein'!$J$16:$DR$18,3),"")</f>
        <v>0.93700000000000006</v>
      </c>
      <c r="AO1" s="58">
        <f>IF(AO3&lt;='1.1 Allgemein'!$I$24,HLOOKUP(AO$3,'1.1 Allgemein'!$J$16:$DR$18,3),"")</f>
        <v>0.93700000000000006</v>
      </c>
      <c r="AP1" s="58" t="str">
        <f>IF(AP3&lt;='1.1 Allgemein'!$I$24,HLOOKUP(AP$3,'1.1 Allgemein'!$J$16:$DR$18,3),"")</f>
        <v/>
      </c>
      <c r="AQ1" s="58" t="str">
        <f>IF(AQ3&lt;='1.1 Allgemein'!$I$24,HLOOKUP(AQ$3,'1.1 Allgemein'!$J$16:$DR$18,3),"")</f>
        <v/>
      </c>
      <c r="AR1" s="58" t="str">
        <f>IF(AR3&lt;='1.1 Allgemein'!$I$24,HLOOKUP(AR$3,'1.1 Allgemein'!$J$16:$DR$18,3),"")</f>
        <v/>
      </c>
      <c r="AS1" s="58" t="str">
        <f>IF(AS3&lt;='1.1 Allgemein'!$I$24,HLOOKUP(AS$3,'1.1 Allgemein'!$J$16:$DR$18,3),"")</f>
        <v/>
      </c>
      <c r="AT1" s="58" t="str">
        <f>IF(AT3&lt;='1.1 Allgemein'!$I$24,HLOOKUP(AT$3,'1.1 Allgemein'!$J$16:$DR$18,3),"")</f>
        <v/>
      </c>
      <c r="AU1" s="58" t="str">
        <f>IF(AU3&lt;='1.1 Allgemein'!$I$24,HLOOKUP(AU$3,'1.1 Allgemein'!$J$16:$DR$18,3),"")</f>
        <v/>
      </c>
      <c r="AV1" s="58" t="str">
        <f>IF(AV3&lt;='1.1 Allgemein'!$I$24,HLOOKUP(AV$3,'1.1 Allgemein'!$J$16:$DR$18,3),"")</f>
        <v/>
      </c>
      <c r="AW1" s="58" t="str">
        <f>IF(AW3&lt;='1.1 Allgemein'!$I$24,HLOOKUP(AW$3,'1.1 Allgemein'!$J$16:$DR$18,3),"")</f>
        <v/>
      </c>
      <c r="AX1" s="58" t="str">
        <f>IF(AX3&lt;='1.1 Allgemein'!$I$24,HLOOKUP(AX$3,'1.1 Allgemein'!$J$16:$DR$18,3),"")</f>
        <v/>
      </c>
      <c r="AY1" s="58" t="str">
        <f>IF(AY3&lt;='1.1 Allgemein'!$I$24,HLOOKUP(AY$3,'1.1 Allgemein'!$J$16:$DR$18,3),"")</f>
        <v/>
      </c>
      <c r="AZ1" s="58" t="str">
        <f>IF(AZ3&lt;='1.1 Allgemein'!$I$24,HLOOKUP(AZ$3,'1.1 Allgemein'!$J$16:$DR$18,3),"")</f>
        <v/>
      </c>
      <c r="BA1" s="58" t="str">
        <f>IF(BA3&lt;='1.1 Allgemein'!$I$24,HLOOKUP(BA$3,'1.1 Allgemein'!$J$16:$DR$18,3),"")</f>
        <v/>
      </c>
      <c r="BB1" s="58" t="str">
        <f>IF(BB3&lt;='1.1 Allgemein'!$I$24,HLOOKUP(BB$3,'1.1 Allgemein'!$J$16:$DR$18,3),"")</f>
        <v/>
      </c>
      <c r="BC1" s="58" t="str">
        <f>IF(BC3&lt;='1.1 Allgemein'!$I$24,HLOOKUP(BC$3,'1.1 Allgemein'!$J$16:$DR$18,3),"")</f>
        <v/>
      </c>
      <c r="BD1" s="58" t="str">
        <f>IF(BD3&lt;='1.1 Allgemein'!$I$24,HLOOKUP(BD$3,'1.1 Allgemein'!$J$16:$DR$18,3),"")</f>
        <v/>
      </c>
      <c r="BE1" s="58" t="str">
        <f>IF(BE3&lt;='1.1 Allgemein'!$I$24,HLOOKUP(BE$3,'1.1 Allgemein'!$J$16:$DR$18,3),"")</f>
        <v/>
      </c>
      <c r="BF1" s="58" t="str">
        <f>IF(BF3&lt;='1.1 Allgemein'!$I$24,HLOOKUP(BF$3,'1.1 Allgemein'!$J$16:$DR$18,3),"")</f>
        <v/>
      </c>
      <c r="BG1" s="58" t="str">
        <f>IF(BG3&lt;='1.1 Allgemein'!$I$24,HLOOKUP(BG$3,'1.1 Allgemein'!$J$16:$DR$18,3),"")</f>
        <v/>
      </c>
      <c r="BH1" s="58" t="str">
        <f>IF(BH3&lt;='1.1 Allgemein'!$I$24,HLOOKUP(BH$3,'1.1 Allgemein'!$J$16:$DR$18,3),"")</f>
        <v/>
      </c>
      <c r="BI1" s="58" t="str">
        <f>IF(BI3&lt;='1.1 Allgemein'!$I$24,HLOOKUP(BI$3,'1.1 Allgemein'!$J$16:$DR$18,3),"")</f>
        <v/>
      </c>
      <c r="BJ1" s="58" t="str">
        <f>IF(BJ3&lt;='1.1 Allgemein'!$I$24,HLOOKUP(BJ$3,'1.1 Allgemein'!$J$16:$DR$18,3),"")</f>
        <v/>
      </c>
      <c r="BK1" s="58" t="str">
        <f>IF(BK3&lt;='1.1 Allgemein'!$I$24,HLOOKUP(BK$3,'1.1 Allgemein'!$J$16:$DR$18,3),"")</f>
        <v/>
      </c>
      <c r="BL1" s="58" t="str">
        <f>IF(BL3&lt;='1.1 Allgemein'!$I$24,HLOOKUP(BL$3,'1.1 Allgemein'!$J$16:$DR$18,3),"")</f>
        <v/>
      </c>
      <c r="BM1" s="58" t="str">
        <f>IF(BM3&lt;='1.1 Allgemein'!$I$24,HLOOKUP(BM$3,'1.1 Allgemein'!$J$16:$DR$18,3),"")</f>
        <v/>
      </c>
      <c r="BN1" s="58" t="str">
        <f>IF(BN3&lt;='1.1 Allgemein'!$I$24,HLOOKUP(BN$3,'1.1 Allgemein'!$J$16:$DR$18,3),"")</f>
        <v/>
      </c>
      <c r="BO1" s="58" t="str">
        <f>IF(BO3&lt;='1.1 Allgemein'!$I$24,HLOOKUP(BO$3,'1.1 Allgemein'!$J$16:$DR$18,3),"")</f>
        <v/>
      </c>
      <c r="BP1" s="58" t="str">
        <f>IF(BP3&lt;='1.1 Allgemein'!$I$24,HLOOKUP(BP$3,'1.1 Allgemein'!$J$16:$DR$18,3),"")</f>
        <v/>
      </c>
      <c r="BQ1" s="58" t="str">
        <f>IF(BQ3&lt;='1.1 Allgemein'!$I$24,HLOOKUP(BQ$3,'1.1 Allgemein'!$J$16:$DR$18,3),"")</f>
        <v/>
      </c>
      <c r="BR1" s="58" t="str">
        <f>IF(BR3&lt;='1.1 Allgemein'!$I$24,HLOOKUP(BR$3,'1.1 Allgemein'!$J$16:$DR$18,3),"")</f>
        <v/>
      </c>
      <c r="BS1" s="58" t="str">
        <f>IF(BS3&lt;='1.1 Allgemein'!$I$24,HLOOKUP(BS$3,'1.1 Allgemein'!$J$16:$DR$18,3),"")</f>
        <v/>
      </c>
      <c r="BT1" s="58" t="str">
        <f>IF(BT3&lt;='1.1 Allgemein'!$I$24,HLOOKUP(BT$3,'1.1 Allgemein'!$J$16:$DR$18,3),"")</f>
        <v/>
      </c>
      <c r="BU1" s="58" t="str">
        <f>IF(BU3&lt;='1.1 Allgemein'!$I$24,HLOOKUP(BU$3,'1.1 Allgemein'!$J$16:$DR$18,3),"")</f>
        <v/>
      </c>
      <c r="BV1" s="58" t="str">
        <f>IF(BV3&lt;='1.1 Allgemein'!$I$24,HLOOKUP(BV$3,'1.1 Allgemein'!$J$16:$DR$18,3),"")</f>
        <v/>
      </c>
      <c r="BW1" s="58" t="str">
        <f>IF(BW3&lt;='1.1 Allgemein'!$I$24,HLOOKUP(BW$3,'1.1 Allgemein'!$J$16:$DR$18,3),"")</f>
        <v/>
      </c>
      <c r="BX1" s="58" t="str">
        <f>IF(BX3&lt;='1.1 Allgemein'!$I$24,HLOOKUP(BX$3,'1.1 Allgemein'!$J$16:$DR$18,3),"")</f>
        <v/>
      </c>
      <c r="BY1" s="58" t="str">
        <f>IF(BY3&lt;='1.1 Allgemein'!$I$24,HLOOKUP(BY$3,'1.1 Allgemein'!$J$16:$DR$18,3),"")</f>
        <v/>
      </c>
      <c r="BZ1" s="58" t="str">
        <f>IF(BZ3&lt;='1.1 Allgemein'!$I$24,HLOOKUP(BZ$3,'1.1 Allgemein'!$J$16:$DR$18,3),"")</f>
        <v/>
      </c>
      <c r="CA1" s="58" t="str">
        <f>IF(CA3&lt;='1.1 Allgemein'!$I$24,HLOOKUP(CA$3,'1.1 Allgemein'!$J$16:$DR$18,3),"")</f>
        <v/>
      </c>
      <c r="CB1" s="58" t="str">
        <f>IF(CB3&lt;='1.1 Allgemein'!$I$24,HLOOKUP(CB$3,'1.1 Allgemein'!$J$16:$DR$18,3),"")</f>
        <v/>
      </c>
      <c r="CC1" s="58" t="str">
        <f>IF(CC3&lt;='1.1 Allgemein'!$I$24,HLOOKUP(CC$3,'1.1 Allgemein'!$J$16:$DR$18,3),"")</f>
        <v/>
      </c>
      <c r="CD1" s="58" t="str">
        <f>IF(CD3&lt;='1.1 Allgemein'!$I$24,HLOOKUP(CD$3,'1.1 Allgemein'!$J$16:$DR$18,3),"")</f>
        <v/>
      </c>
      <c r="CE1" s="58" t="str">
        <f>IF(CE3&lt;='1.1 Allgemein'!$I$24,HLOOKUP(CE$3,'1.1 Allgemein'!$J$16:$DR$18,3),"")</f>
        <v/>
      </c>
      <c r="CF1" s="58" t="str">
        <f>IF(CF3&lt;='1.1 Allgemein'!$I$24,HLOOKUP(CF$3,'1.1 Allgemein'!$J$16:$DR$18,3),"")</f>
        <v/>
      </c>
      <c r="CG1" s="58" t="str">
        <f>IF(CG3&lt;='1.1 Allgemein'!$I$24,HLOOKUP(CG$3,'1.1 Allgemein'!$J$16:$DR$18,3),"")</f>
        <v/>
      </c>
      <c r="CH1" s="58" t="str">
        <f>IF(CH3&lt;='1.1 Allgemein'!$I$24,HLOOKUP(CH$3,'1.1 Allgemein'!$J$16:$DR$18,3),"")</f>
        <v/>
      </c>
      <c r="CI1" s="58" t="str">
        <f>IF(CI3&lt;='1.1 Allgemein'!$I$24,HLOOKUP(CI$3,'1.1 Allgemein'!$J$16:$DR$18,3),"")</f>
        <v/>
      </c>
      <c r="CJ1" s="58" t="str">
        <f>IF(CJ3&lt;='1.1 Allgemein'!$I$24,HLOOKUP(CJ$3,'1.1 Allgemein'!$J$16:$DR$18,3),"")</f>
        <v/>
      </c>
      <c r="CK1" s="58" t="str">
        <f>IF(CK3&lt;='1.1 Allgemein'!$I$24,HLOOKUP(CK$3,'1.1 Allgemein'!$J$16:$DR$18,3),"")</f>
        <v/>
      </c>
      <c r="CL1" s="58" t="str">
        <f>IF(CL3&lt;='1.1 Allgemein'!$I$24,HLOOKUP(CL$3,'1.1 Allgemein'!$J$16:$DR$18,3),"")</f>
        <v/>
      </c>
      <c r="CM1" s="58" t="str">
        <f>IF(CM3&lt;='1.1 Allgemein'!$I$24,HLOOKUP(CM$3,'1.1 Allgemein'!$J$16:$DR$18,3),"")</f>
        <v/>
      </c>
      <c r="CN1" s="58" t="str">
        <f>IF(CN3&lt;='1.1 Allgemein'!$I$24,HLOOKUP(CN$3,'1.1 Allgemein'!$J$16:$DR$18,3),"")</f>
        <v/>
      </c>
      <c r="CO1" s="58" t="str">
        <f>IF(CO3&lt;='1.1 Allgemein'!$I$24,HLOOKUP(CO$3,'1.1 Allgemein'!$J$16:$DR$18,3),"")</f>
        <v/>
      </c>
      <c r="CP1" s="58" t="str">
        <f>IF(CP3&lt;='1.1 Allgemein'!$I$24,HLOOKUP(CP$3,'1.1 Allgemein'!$J$16:$DR$18,3),"")</f>
        <v/>
      </c>
      <c r="CQ1" s="58" t="str">
        <f>IF(CQ3&lt;='1.1 Allgemein'!$I$24,HLOOKUP(CQ$3,'1.1 Allgemein'!$J$16:$DR$18,3),"")</f>
        <v/>
      </c>
      <c r="CR1" s="58" t="str">
        <f>IF(CR3&lt;='1.1 Allgemein'!$I$24,HLOOKUP(CR$3,'1.1 Allgemein'!$J$16:$DR$18,3),"")</f>
        <v/>
      </c>
      <c r="CS1" s="58" t="str">
        <f>IF(CS3&lt;='1.1 Allgemein'!$I$24,HLOOKUP(CS$3,'1.1 Allgemein'!$J$16:$DR$18,3),"")</f>
        <v/>
      </c>
      <c r="CT1" s="58" t="str">
        <f>IF(CT3&lt;='1.1 Allgemein'!$I$24,HLOOKUP(CT$3,'1.1 Allgemein'!$J$16:$DR$18,3),"")</f>
        <v/>
      </c>
      <c r="CU1" s="58" t="str">
        <f>IF(CU3&lt;='1.1 Allgemein'!$I$24,HLOOKUP(CU$3,'1.1 Allgemein'!$J$16:$DR$18,3),"")</f>
        <v/>
      </c>
      <c r="CV1" s="58" t="str">
        <f>IF(CV3&lt;='1.1 Allgemein'!$I$24,HLOOKUP(CV$3,'1.1 Allgemein'!$J$16:$DR$18,3),"")</f>
        <v/>
      </c>
      <c r="CW1" s="58" t="str">
        <f>IF(CW3&lt;='1.1 Allgemein'!$I$24,HLOOKUP(CW$3,'1.1 Allgemein'!$J$16:$DR$18,3),"")</f>
        <v/>
      </c>
      <c r="CX1" s="58" t="str">
        <f>IF(CX3&lt;='1.1 Allgemein'!$I$24,HLOOKUP(CX$3,'1.1 Allgemein'!$J$16:$DR$18,3),"")</f>
        <v/>
      </c>
      <c r="CY1" s="58" t="str">
        <f>IF(CY3&lt;='1.1 Allgemein'!$I$24,HLOOKUP(CY$3,'1.1 Allgemein'!$J$16:$DR$18,3),"")</f>
        <v/>
      </c>
      <c r="CZ1" s="58" t="str">
        <f>IF(CZ3&lt;='1.1 Allgemein'!$I$24,HLOOKUP(CZ$3,'1.1 Allgemein'!$J$16:$DR$18,3),"")</f>
        <v/>
      </c>
      <c r="DA1" s="58" t="str">
        <f>IF(DA3&lt;='1.1 Allgemein'!$I$24,HLOOKUP(DA$3,'1.1 Allgemein'!$J$16:$DR$18,3),"")</f>
        <v/>
      </c>
      <c r="DB1" s="58" t="str">
        <f>IF(DB3&lt;='1.1 Allgemein'!$I$24,HLOOKUP(DB$3,'1.1 Allgemein'!$J$16:$DR$18,3),"")</f>
        <v/>
      </c>
      <c r="DC1" s="58" t="str">
        <f>IF(DC3&lt;='1.1 Allgemein'!$I$24,HLOOKUP(DC$3,'1.1 Allgemein'!$J$16:$DR$18,3),"")</f>
        <v/>
      </c>
      <c r="DD1" s="58" t="str">
        <f>IF(DD3&lt;='1.1 Allgemein'!$I$24,HLOOKUP(DD$3,'1.1 Allgemein'!$J$16:$DR$18,3),"")</f>
        <v/>
      </c>
      <c r="DE1" s="58" t="str">
        <f>IF(DE3&lt;='1.1 Allgemein'!$I$24,HLOOKUP(DE$3,'1.1 Allgemein'!$J$16:$DR$18,3),"")</f>
        <v/>
      </c>
      <c r="DF1" s="58" t="str">
        <f>IF(DF3&lt;='1.1 Allgemein'!$I$24,HLOOKUP(DF$3,'1.1 Allgemein'!$J$16:$DR$18,3),"")</f>
        <v/>
      </c>
      <c r="DG1" s="58" t="str">
        <f>IF(DG3&lt;='1.1 Allgemein'!$I$24,HLOOKUP(DG$3,'1.1 Allgemein'!$J$16:$DR$18,3),"")</f>
        <v/>
      </c>
      <c r="DH1" s="58" t="str">
        <f>IF(DH3&lt;='1.1 Allgemein'!$I$24,HLOOKUP(DH$3,'1.1 Allgemein'!$J$16:$DR$18,3),"")</f>
        <v/>
      </c>
      <c r="DI1" s="58" t="str">
        <f>IF(DI3&lt;='1.1 Allgemein'!$I$24,HLOOKUP(DI$3,'1.1 Allgemein'!$J$16:$DR$18,3),"")</f>
        <v/>
      </c>
      <c r="DJ1" s="58" t="str">
        <f>IF(DJ3&lt;='1.1 Allgemein'!$I$24,HLOOKUP(DJ$3,'1.1 Allgemein'!$J$16:$DR$18,3),"")</f>
        <v/>
      </c>
      <c r="DK1" s="61"/>
      <c r="DL1" s="61"/>
      <c r="DM1" s="61"/>
      <c r="DN1" s="61"/>
      <c r="DO1" s="61"/>
      <c r="DP1" s="61"/>
      <c r="DQ1" s="61"/>
      <c r="DR1" s="61"/>
      <c r="DS1" s="61"/>
      <c r="DT1" s="61"/>
      <c r="DU1" s="61"/>
      <c r="DV1" s="61"/>
    </row>
    <row r="2" spans="1:126" s="154" customFormat="1" ht="15" customHeight="1" x14ac:dyDescent="0.3">
      <c r="C2" s="61"/>
      <c r="D2" s="61"/>
      <c r="E2" s="61"/>
      <c r="F2" s="103" t="str">
        <f>IF('2.1 Kraftwerk allgemein'!$F$2="f",d_f_i!$B100,IF('2.1 Kraftwerk allgemein'!$F$2="i",d_f_i!$C100,d_f_i!$A100))</f>
        <v>Jahrspezifischer Inflationsindex</v>
      </c>
      <c r="G2" s="58">
        <v>1</v>
      </c>
      <c r="H2" s="58">
        <v>1</v>
      </c>
      <c r="I2" s="58">
        <v>1</v>
      </c>
      <c r="J2" s="58">
        <v>1</v>
      </c>
      <c r="K2" s="58">
        <v>1</v>
      </c>
      <c r="L2" s="58">
        <v>1</v>
      </c>
      <c r="M2" s="58">
        <v>1</v>
      </c>
      <c r="N2" s="58">
        <v>1</v>
      </c>
      <c r="O2" s="58">
        <v>1</v>
      </c>
      <c r="P2" s="58">
        <f>IF(P3&gt;'1.1 Allgemein'!$I$24,"",IF(P3&lt;'1.1 Allgemein'!$I$22,INDEX('1.1 Allgemein'!$1:$1048576,MATCH('1.1 Allgemein'!$I$22,'1.1 Allgemein'!$E:$E,0),MATCH('1.2 Strompreise'!P$3,'1.1 Allgemein'!$16:$16,0)),INDEX('1.1 Allgemein'!$1:$1048576,MATCH('1.1 Allgemein'!$I$23,'1.1 Allgemein'!$E:$E,0),MATCH('1.1 Allgemein'!$I$22,'1.1 Allgemein'!$16:$16,0))))</f>
        <v>1.006008</v>
      </c>
      <c r="Q2" s="58">
        <f>IF(Q3&gt;'1.1 Allgemein'!$I$24,"",IF(Q3&lt;'1.1 Allgemein'!$I$22,INDEX('1.1 Allgemein'!$1:$1048576,MATCH('1.1 Allgemein'!$I$22,'1.1 Allgemein'!$E:$E,0),MATCH('1.2 Strompreise'!Q$3,'1.1 Allgemein'!$16:$16,0)),INDEX('1.1 Allgemein'!$1:$1048576,MATCH('1.1 Allgemein'!$I$23,'1.1 Allgemein'!$E:$E,0),MATCH('1.1 Allgemein'!$I$22,'1.1 Allgemein'!$16:$16,0))))</f>
        <v>1.006008</v>
      </c>
      <c r="R2" s="58">
        <f>IF(R3&gt;'1.1 Allgemein'!$I$24,"",IF(R3&lt;'1.1 Allgemein'!$I$22,INDEX('1.1 Allgemein'!$1:$1048576,MATCH('1.1 Allgemein'!$I$22,'1.1 Allgemein'!$E:$E,0),MATCH('1.2 Strompreise'!R$3,'1.1 Allgemein'!$16:$16,0)),INDEX('1.1 Allgemein'!$1:$1048576,MATCH('1.1 Allgemein'!$I$23,'1.1 Allgemein'!$E:$E,0),MATCH('1.1 Allgemein'!$I$22,'1.1 Allgemein'!$16:$16,0))))</f>
        <v>1.006008</v>
      </c>
      <c r="S2" s="58">
        <f>IF(S3&gt;'1.1 Allgemein'!$I$24,"",IF(S3&lt;'1.1 Allgemein'!$I$22,INDEX('1.1 Allgemein'!$1:$1048576,MATCH('1.1 Allgemein'!$I$22,'1.1 Allgemein'!$E:$E,0),MATCH('1.2 Strompreise'!S$3,'1.1 Allgemein'!$16:$16,0)),INDEX('1.1 Allgemein'!$1:$1048576,MATCH('1.1 Allgemein'!$I$23,'1.1 Allgemein'!$E:$E,0),MATCH('1.1 Allgemein'!$I$22,'1.1 Allgemein'!$16:$16,0))))</f>
        <v>1.006008</v>
      </c>
      <c r="T2" s="58">
        <f>IF(T3&gt;'1.1 Allgemein'!$I$24,"",IF(T3&lt;'1.1 Allgemein'!$I$22,INDEX('1.1 Allgemein'!$1:$1048576,MATCH('1.1 Allgemein'!$I$22,'1.1 Allgemein'!$E:$E,0),MATCH('1.2 Strompreise'!T$3,'1.1 Allgemein'!$16:$16,0)),INDEX('1.1 Allgemein'!$1:$1048576,MATCH('1.1 Allgemein'!$I$23,'1.1 Allgemein'!$E:$E,0),MATCH('1.1 Allgemein'!$I$22,'1.1 Allgemein'!$16:$16,0))))</f>
        <v>1.006008</v>
      </c>
      <c r="U2" s="58">
        <f>IF(U3&gt;'1.1 Allgemein'!$I$24,"",IF(U3&lt;'1.1 Allgemein'!$I$22,INDEX('1.1 Allgemein'!$1:$1048576,MATCH('1.1 Allgemein'!$I$22,'1.1 Allgemein'!$E:$E,0),MATCH('1.2 Strompreise'!U$3,'1.1 Allgemein'!$16:$16,0)),INDEX('1.1 Allgemein'!$1:$1048576,MATCH('1.1 Allgemein'!$I$23,'1.1 Allgemein'!$E:$E,0),MATCH('1.1 Allgemein'!$I$22,'1.1 Allgemein'!$16:$16,0))))</f>
        <v>1.006008</v>
      </c>
      <c r="V2" s="58">
        <f>IF(V3&gt;'1.1 Allgemein'!$I$24,"",IF(V3&lt;'1.1 Allgemein'!$I$22,INDEX('1.1 Allgemein'!$1:$1048576,MATCH('1.1 Allgemein'!$I$22,'1.1 Allgemein'!$E:$E,0),MATCH('1.2 Strompreise'!V$3,'1.1 Allgemein'!$16:$16,0)),INDEX('1.1 Allgemein'!$1:$1048576,MATCH('1.1 Allgemein'!$I$23,'1.1 Allgemein'!$E:$E,0),MATCH('1.1 Allgemein'!$I$22,'1.1 Allgemein'!$16:$16,0))))</f>
        <v>1.006008</v>
      </c>
      <c r="W2" s="58">
        <f>IF(W3&gt;'1.1 Allgemein'!$I$24,"",IF(W3&lt;'1.1 Allgemein'!$I$22,INDEX('1.1 Allgemein'!$1:$1048576,MATCH('1.1 Allgemein'!$I$22,'1.1 Allgemein'!$E:$E,0),MATCH('1.2 Strompreise'!W$3,'1.1 Allgemein'!$16:$16,0)),INDEX('1.1 Allgemein'!$1:$1048576,MATCH('1.1 Allgemein'!$I$23,'1.1 Allgemein'!$E:$E,0),MATCH('1.1 Allgemein'!$I$22,'1.1 Allgemein'!$16:$16,0))))</f>
        <v>1.006008</v>
      </c>
      <c r="X2" s="58">
        <f>IF(X3&gt;'1.1 Allgemein'!$I$24,"",IF(X3&lt;'1.1 Allgemein'!$I$22,INDEX('1.1 Allgemein'!$1:$1048576,MATCH('1.1 Allgemein'!$I$22,'1.1 Allgemein'!$E:$E,0),MATCH('1.2 Strompreise'!X$3,'1.1 Allgemein'!$16:$16,0)),INDEX('1.1 Allgemein'!$1:$1048576,MATCH('1.1 Allgemein'!$I$23,'1.1 Allgemein'!$E:$E,0),MATCH('1.1 Allgemein'!$I$22,'1.1 Allgemein'!$16:$16,0))))</f>
        <v>1.006008</v>
      </c>
      <c r="Y2" s="58">
        <f>IF(Y3&gt;'1.1 Allgemein'!$I$24,"",IF(Y3&lt;'1.1 Allgemein'!$I$22,INDEX('1.1 Allgemein'!$1:$1048576,MATCH('1.1 Allgemein'!$I$22,'1.1 Allgemein'!$E:$E,0),MATCH('1.2 Strompreise'!Y$3,'1.1 Allgemein'!$16:$16,0)),INDEX('1.1 Allgemein'!$1:$1048576,MATCH('1.1 Allgemein'!$I$23,'1.1 Allgemein'!$E:$E,0),MATCH('1.1 Allgemein'!$I$22,'1.1 Allgemein'!$16:$16,0))))</f>
        <v>1.006008</v>
      </c>
      <c r="Z2" s="58">
        <f>IF(Z3&gt;'1.1 Allgemein'!$I$24,"",IF(Z3&lt;'1.1 Allgemein'!$I$22,INDEX('1.1 Allgemein'!$1:$1048576,MATCH('1.1 Allgemein'!$I$22,'1.1 Allgemein'!$E:$E,0),MATCH('1.2 Strompreise'!Z$3,'1.1 Allgemein'!$16:$16,0)),INDEX('1.1 Allgemein'!$1:$1048576,MATCH('1.1 Allgemein'!$I$23,'1.1 Allgemein'!$E:$E,0),MATCH('1.1 Allgemein'!$I$22,'1.1 Allgemein'!$16:$16,0))))</f>
        <v>1.006008</v>
      </c>
      <c r="AA2" s="58">
        <f>IF(AA3&gt;'1.1 Allgemein'!$I$24,"",IF(AA3&lt;'1.1 Allgemein'!$I$22,INDEX('1.1 Allgemein'!$1:$1048576,MATCH('1.1 Allgemein'!$I$22,'1.1 Allgemein'!$E:$E,0),MATCH('1.2 Strompreise'!AA$3,'1.1 Allgemein'!$16:$16,0)),INDEX('1.1 Allgemein'!$1:$1048576,MATCH('1.1 Allgemein'!$I$23,'1.1 Allgemein'!$E:$E,0),MATCH('1.1 Allgemein'!$I$22,'1.1 Allgemein'!$16:$16,0))))</f>
        <v>1.006008</v>
      </c>
      <c r="AB2" s="58">
        <f>IF(AB3&gt;'1.1 Allgemein'!$I$24,"",IF(AB3&lt;'1.1 Allgemein'!$I$22,INDEX('1.1 Allgemein'!$1:$1048576,MATCH('1.1 Allgemein'!$I$22,'1.1 Allgemein'!$E:$E,0),MATCH('1.2 Strompreise'!AB$3,'1.1 Allgemein'!$16:$16,0)),INDEX('1.1 Allgemein'!$1:$1048576,MATCH('1.1 Allgemein'!$I$23,'1.1 Allgemein'!$E:$E,0),MATCH('1.1 Allgemein'!$I$22,'1.1 Allgemein'!$16:$16,0))))</f>
        <v>1.006008</v>
      </c>
      <c r="AC2" s="58">
        <f>IF(AC3&gt;'1.1 Allgemein'!$I$24,"",IF(AC3&lt;'1.1 Allgemein'!$I$22,INDEX('1.1 Allgemein'!$1:$1048576,MATCH('1.1 Allgemein'!$I$22,'1.1 Allgemein'!$E:$E,0),MATCH('1.2 Strompreise'!AC$3,'1.1 Allgemein'!$16:$16,0)),INDEX('1.1 Allgemein'!$1:$1048576,MATCH('1.1 Allgemein'!$I$23,'1.1 Allgemein'!$E:$E,0),MATCH('1.1 Allgemein'!$I$22,'1.1 Allgemein'!$16:$16,0))))</f>
        <v>1.006008</v>
      </c>
      <c r="AD2" s="58">
        <f>IF(AD3&gt;'1.1 Allgemein'!$I$24,"",IF(AD3&lt;'1.1 Allgemein'!$I$22,INDEX('1.1 Allgemein'!$1:$1048576,MATCH('1.1 Allgemein'!$I$22,'1.1 Allgemein'!$E:$E,0),MATCH('1.2 Strompreise'!AD$3,'1.1 Allgemein'!$16:$16,0)),INDEX('1.1 Allgemein'!$1:$1048576,MATCH('1.1 Allgemein'!$I$23,'1.1 Allgemein'!$E:$E,0),MATCH('1.1 Allgemein'!$I$22,'1.1 Allgemein'!$16:$16,0))))</f>
        <v>1.006008</v>
      </c>
      <c r="AE2" s="58">
        <f>IF(AE3&gt;'1.1 Allgemein'!$I$24,"",IF(AE3&lt;'1.1 Allgemein'!$I$22,INDEX('1.1 Allgemein'!$1:$1048576,MATCH('1.1 Allgemein'!$I$22,'1.1 Allgemein'!$E:$E,0),MATCH('1.2 Strompreise'!AE$3,'1.1 Allgemein'!$16:$16,0)),INDEX('1.1 Allgemein'!$1:$1048576,MATCH('1.1 Allgemein'!$I$23,'1.1 Allgemein'!$E:$E,0),MATCH('1.1 Allgemein'!$I$22,'1.1 Allgemein'!$16:$16,0))))</f>
        <v>1.006008</v>
      </c>
      <c r="AF2" s="58">
        <f>IF(AF3&gt;'1.1 Allgemein'!$I$24,"",IF(AF3&lt;'1.1 Allgemein'!$I$22,INDEX('1.1 Allgemein'!$1:$1048576,MATCH('1.1 Allgemein'!$I$22,'1.1 Allgemein'!$E:$E,0),MATCH('1.2 Strompreise'!AF$3,'1.1 Allgemein'!$16:$16,0)),INDEX('1.1 Allgemein'!$1:$1048576,MATCH('1.1 Allgemein'!$I$23,'1.1 Allgemein'!$E:$E,0),MATCH('1.1 Allgemein'!$I$22,'1.1 Allgemein'!$16:$16,0))))</f>
        <v>1.006008</v>
      </c>
      <c r="AG2" s="58">
        <f>IF(AG3&gt;'1.1 Allgemein'!$I$24,"",IF(AG3&lt;'1.1 Allgemein'!$I$22,INDEX('1.1 Allgemein'!$1:$1048576,MATCH('1.1 Allgemein'!$I$22,'1.1 Allgemein'!$E:$E,0),MATCH('1.2 Strompreise'!AG$3,'1.1 Allgemein'!$16:$16,0)),INDEX('1.1 Allgemein'!$1:$1048576,MATCH('1.1 Allgemein'!$I$23,'1.1 Allgemein'!$E:$E,0),MATCH('1.1 Allgemein'!$I$22,'1.1 Allgemein'!$16:$16,0))))</f>
        <v>1.006008</v>
      </c>
      <c r="AH2" s="58">
        <f>IF(AH3&gt;'1.1 Allgemein'!$I$24,"",IF(AH3&lt;'1.1 Allgemein'!$I$22,INDEX('1.1 Allgemein'!$1:$1048576,MATCH('1.1 Allgemein'!$I$22,'1.1 Allgemein'!$E:$E,0),MATCH('1.2 Strompreise'!AH$3,'1.1 Allgemein'!$16:$16,0)),INDEX('1.1 Allgemein'!$1:$1048576,MATCH('1.1 Allgemein'!$I$23,'1.1 Allgemein'!$E:$E,0),MATCH('1.1 Allgemein'!$I$22,'1.1 Allgemein'!$16:$16,0))))</f>
        <v>1.006008</v>
      </c>
      <c r="AI2" s="58">
        <f>IF(AI3&gt;'1.1 Allgemein'!$I$24,"",IF(AI3&lt;'1.1 Allgemein'!$I$22,INDEX('1.1 Allgemein'!$1:$1048576,MATCH('1.1 Allgemein'!$I$22,'1.1 Allgemein'!$E:$E,0),MATCH('1.2 Strompreise'!AI$3,'1.1 Allgemein'!$16:$16,0)),INDEX('1.1 Allgemein'!$1:$1048576,MATCH('1.1 Allgemein'!$I$23,'1.1 Allgemein'!$E:$E,0),MATCH('1.1 Allgemein'!$I$22,'1.1 Allgemein'!$16:$16,0))))</f>
        <v>1.006008</v>
      </c>
      <c r="AJ2" s="58">
        <f>IF(AJ3&gt;'1.1 Allgemein'!$I$24,"",IF(AJ3&lt;'1.1 Allgemein'!$I$22,INDEX('1.1 Allgemein'!$1:$1048576,MATCH('1.1 Allgemein'!$I$22,'1.1 Allgemein'!$E:$E,0),MATCH('1.2 Strompreise'!AJ$3,'1.1 Allgemein'!$16:$16,0)),INDEX('1.1 Allgemein'!$1:$1048576,MATCH('1.1 Allgemein'!$I$23,'1.1 Allgemein'!$E:$E,0),MATCH('1.1 Allgemein'!$I$22,'1.1 Allgemein'!$16:$16,0))))</f>
        <v>1.006008</v>
      </c>
      <c r="AK2" s="58">
        <f>IF(AK3&gt;'1.1 Allgemein'!$I$24,"",IF(AK3&lt;'1.1 Allgemein'!$I$22,INDEX('1.1 Allgemein'!$1:$1048576,MATCH('1.1 Allgemein'!$I$22,'1.1 Allgemein'!$E:$E,0),MATCH('1.2 Strompreise'!AK$3,'1.1 Allgemein'!$16:$16,0)),INDEX('1.1 Allgemein'!$1:$1048576,MATCH('1.1 Allgemein'!$I$23,'1.1 Allgemein'!$E:$E,0),MATCH('1.1 Allgemein'!$I$22,'1.1 Allgemein'!$16:$16,0))))</f>
        <v>1.006008</v>
      </c>
      <c r="AL2" s="58">
        <f>IF(AL3&gt;'1.1 Allgemein'!$I$24,"",IF(AL3&lt;'1.1 Allgemein'!$I$22,INDEX('1.1 Allgemein'!$1:$1048576,MATCH('1.1 Allgemein'!$I$22,'1.1 Allgemein'!$E:$E,0),MATCH('1.2 Strompreise'!AL$3,'1.1 Allgemein'!$16:$16,0)),INDEX('1.1 Allgemein'!$1:$1048576,MATCH('1.1 Allgemein'!$I$23,'1.1 Allgemein'!$E:$E,0),MATCH('1.1 Allgemein'!$I$22,'1.1 Allgemein'!$16:$16,0))))</f>
        <v>1.006008</v>
      </c>
      <c r="AM2" s="58">
        <f>IF(AM3&gt;'1.1 Allgemein'!$I$24,"",IF(AM3&lt;'1.1 Allgemein'!$I$22,INDEX('1.1 Allgemein'!$1:$1048576,MATCH('1.1 Allgemein'!$I$22,'1.1 Allgemein'!$E:$E,0),MATCH('1.2 Strompreise'!AM$3,'1.1 Allgemein'!$16:$16,0)),INDEX('1.1 Allgemein'!$1:$1048576,MATCH('1.1 Allgemein'!$I$23,'1.1 Allgemein'!$E:$E,0),MATCH('1.1 Allgemein'!$I$22,'1.1 Allgemein'!$16:$16,0))))</f>
        <v>1.006008</v>
      </c>
      <c r="AN2" s="58">
        <f>IF(AN3&gt;'1.1 Allgemein'!$I$24,"",IF(AN3&lt;'1.1 Allgemein'!$I$22,INDEX('1.1 Allgemein'!$1:$1048576,MATCH('1.1 Allgemein'!$I$22,'1.1 Allgemein'!$E:$E,0),MATCH('1.2 Strompreise'!AN$3,'1.1 Allgemein'!$16:$16,0)),INDEX('1.1 Allgemein'!$1:$1048576,MATCH('1.1 Allgemein'!$I$23,'1.1 Allgemein'!$E:$E,0),MATCH('1.1 Allgemein'!$I$22,'1.1 Allgemein'!$16:$16,0))))</f>
        <v>1.006008</v>
      </c>
      <c r="AO2" s="58">
        <f>IF(AO3&gt;'1.1 Allgemein'!$I$24,"",IF(AO3&lt;'1.1 Allgemein'!$I$22,INDEX('1.1 Allgemein'!$1:$1048576,MATCH('1.1 Allgemein'!$I$22,'1.1 Allgemein'!$E:$E,0),MATCH('1.2 Strompreise'!AO$3,'1.1 Allgemein'!$16:$16,0)),INDEX('1.1 Allgemein'!$1:$1048576,MATCH('1.1 Allgemein'!$I$23,'1.1 Allgemein'!$E:$E,0),MATCH('1.1 Allgemein'!$I$22,'1.1 Allgemein'!$16:$16,0))))</f>
        <v>1.006008</v>
      </c>
      <c r="AP2" s="58" t="str">
        <f>IF(AP3&gt;'1.1 Allgemein'!$I$24,"",IF(AP3&lt;'1.1 Allgemein'!$I$22,INDEX('1.1 Allgemein'!$1:$1048576,MATCH('1.1 Allgemein'!$I$22,'1.1 Allgemein'!$E:$E,0),MATCH('1.2 Strompreise'!AP$3,'1.1 Allgemein'!$16:$16,0)),INDEX('1.1 Allgemein'!$1:$1048576,MATCH('1.1 Allgemein'!$I$23,'1.1 Allgemein'!$E:$E,0),MATCH('1.1 Allgemein'!$I$22,'1.1 Allgemein'!$16:$16,0))))</f>
        <v/>
      </c>
      <c r="AQ2" s="58" t="str">
        <f>IF(AQ3&gt;'1.1 Allgemein'!$I$24,"",IF(AQ3&lt;'1.1 Allgemein'!$I$22,INDEX('1.1 Allgemein'!$1:$1048576,MATCH('1.1 Allgemein'!$I$22,'1.1 Allgemein'!$E:$E,0),MATCH('1.2 Strompreise'!AQ$3,'1.1 Allgemein'!$16:$16,0)),INDEX('1.1 Allgemein'!$1:$1048576,MATCH('1.1 Allgemein'!$I$23,'1.1 Allgemein'!$E:$E,0),MATCH('1.1 Allgemein'!$I$22,'1.1 Allgemein'!$16:$16,0))))</f>
        <v/>
      </c>
      <c r="AR2" s="58" t="str">
        <f>IF(AR3&gt;'1.1 Allgemein'!$I$24,"",IF(AR3&lt;'1.1 Allgemein'!$I$22,INDEX('1.1 Allgemein'!$1:$1048576,MATCH('1.1 Allgemein'!$I$22,'1.1 Allgemein'!$E:$E,0),MATCH('1.2 Strompreise'!AR$3,'1.1 Allgemein'!$16:$16,0)),INDEX('1.1 Allgemein'!$1:$1048576,MATCH('1.1 Allgemein'!$I$23,'1.1 Allgemein'!$E:$E,0),MATCH('1.1 Allgemein'!$I$22,'1.1 Allgemein'!$16:$16,0))))</f>
        <v/>
      </c>
      <c r="AS2" s="58" t="str">
        <f>IF(AS3&gt;'1.1 Allgemein'!$I$24,"",IF(AS3&lt;'1.1 Allgemein'!$I$22,INDEX('1.1 Allgemein'!$1:$1048576,MATCH('1.1 Allgemein'!$I$22,'1.1 Allgemein'!$E:$E,0),MATCH('1.2 Strompreise'!AS$3,'1.1 Allgemein'!$16:$16,0)),INDEX('1.1 Allgemein'!$1:$1048576,MATCH('1.1 Allgemein'!$I$23,'1.1 Allgemein'!$E:$E,0),MATCH('1.1 Allgemein'!$I$22,'1.1 Allgemein'!$16:$16,0))))</f>
        <v/>
      </c>
      <c r="AT2" s="58" t="str">
        <f>IF(AT3&gt;'1.1 Allgemein'!$I$24,"",IF(AT3&lt;'1.1 Allgemein'!$I$22,INDEX('1.1 Allgemein'!$1:$1048576,MATCH('1.1 Allgemein'!$I$22,'1.1 Allgemein'!$E:$E,0),MATCH('1.2 Strompreise'!AT$3,'1.1 Allgemein'!$16:$16,0)),INDEX('1.1 Allgemein'!$1:$1048576,MATCH('1.1 Allgemein'!$I$23,'1.1 Allgemein'!$E:$E,0),MATCH('1.1 Allgemein'!$I$22,'1.1 Allgemein'!$16:$16,0))))</f>
        <v/>
      </c>
      <c r="AU2" s="58" t="str">
        <f>IF(AU3&gt;'1.1 Allgemein'!$I$24,"",IF(AU3&lt;'1.1 Allgemein'!$I$22,INDEX('1.1 Allgemein'!$1:$1048576,MATCH('1.1 Allgemein'!$I$22,'1.1 Allgemein'!$E:$E,0),MATCH('1.2 Strompreise'!AU$3,'1.1 Allgemein'!$16:$16,0)),INDEX('1.1 Allgemein'!$1:$1048576,MATCH('1.1 Allgemein'!$I$23,'1.1 Allgemein'!$E:$E,0),MATCH('1.1 Allgemein'!$I$22,'1.1 Allgemein'!$16:$16,0))))</f>
        <v/>
      </c>
      <c r="AV2" s="58" t="str">
        <f>IF(AV3&gt;'1.1 Allgemein'!$I$24,"",IF(AV3&lt;'1.1 Allgemein'!$I$22,INDEX('1.1 Allgemein'!$1:$1048576,MATCH('1.1 Allgemein'!$I$22,'1.1 Allgemein'!$E:$E,0),MATCH('1.2 Strompreise'!AV$3,'1.1 Allgemein'!$16:$16,0)),INDEX('1.1 Allgemein'!$1:$1048576,MATCH('1.1 Allgemein'!$I$23,'1.1 Allgemein'!$E:$E,0),MATCH('1.1 Allgemein'!$I$22,'1.1 Allgemein'!$16:$16,0))))</f>
        <v/>
      </c>
      <c r="AW2" s="58" t="str">
        <f>IF(AW3&gt;'1.1 Allgemein'!$I$24,"",IF(AW3&lt;'1.1 Allgemein'!$I$22,INDEX('1.1 Allgemein'!$1:$1048576,MATCH('1.1 Allgemein'!$I$22,'1.1 Allgemein'!$E:$E,0),MATCH('1.2 Strompreise'!AW$3,'1.1 Allgemein'!$16:$16,0)),INDEX('1.1 Allgemein'!$1:$1048576,MATCH('1.1 Allgemein'!$I$23,'1.1 Allgemein'!$E:$E,0),MATCH('1.1 Allgemein'!$I$22,'1.1 Allgemein'!$16:$16,0))))</f>
        <v/>
      </c>
      <c r="AX2" s="58" t="str">
        <f>IF(AX3&gt;'1.1 Allgemein'!$I$24,"",IF(AX3&lt;'1.1 Allgemein'!$I$22,INDEX('1.1 Allgemein'!$1:$1048576,MATCH('1.1 Allgemein'!$I$22,'1.1 Allgemein'!$E:$E,0),MATCH('1.2 Strompreise'!AX$3,'1.1 Allgemein'!$16:$16,0)),INDEX('1.1 Allgemein'!$1:$1048576,MATCH('1.1 Allgemein'!$I$23,'1.1 Allgemein'!$E:$E,0),MATCH('1.1 Allgemein'!$I$22,'1.1 Allgemein'!$16:$16,0))))</f>
        <v/>
      </c>
      <c r="AY2" s="58" t="str">
        <f>IF(AY3&gt;'1.1 Allgemein'!$I$24,"",IF(AY3&lt;'1.1 Allgemein'!$I$22,INDEX('1.1 Allgemein'!$1:$1048576,MATCH('1.1 Allgemein'!$I$22,'1.1 Allgemein'!$E:$E,0),MATCH('1.2 Strompreise'!AY$3,'1.1 Allgemein'!$16:$16,0)),INDEX('1.1 Allgemein'!$1:$1048576,MATCH('1.1 Allgemein'!$I$23,'1.1 Allgemein'!$E:$E,0),MATCH('1.1 Allgemein'!$I$22,'1.1 Allgemein'!$16:$16,0))))</f>
        <v/>
      </c>
      <c r="AZ2" s="58" t="str">
        <f>IF(AZ3&gt;'1.1 Allgemein'!$I$24,"",IF(AZ3&lt;'1.1 Allgemein'!$I$22,INDEX('1.1 Allgemein'!$1:$1048576,MATCH('1.1 Allgemein'!$I$22,'1.1 Allgemein'!$E:$E,0),MATCH('1.2 Strompreise'!AZ$3,'1.1 Allgemein'!$16:$16,0)),INDEX('1.1 Allgemein'!$1:$1048576,MATCH('1.1 Allgemein'!$I$23,'1.1 Allgemein'!$E:$E,0),MATCH('1.1 Allgemein'!$I$22,'1.1 Allgemein'!$16:$16,0))))</f>
        <v/>
      </c>
      <c r="BA2" s="58" t="str">
        <f>IF(BA3&gt;'1.1 Allgemein'!$I$24,"",IF(BA3&lt;'1.1 Allgemein'!$I$22,INDEX('1.1 Allgemein'!$1:$1048576,MATCH('1.1 Allgemein'!$I$22,'1.1 Allgemein'!$E:$E,0),MATCH('1.2 Strompreise'!BA$3,'1.1 Allgemein'!$16:$16,0)),INDEX('1.1 Allgemein'!$1:$1048576,MATCH('1.1 Allgemein'!$I$23,'1.1 Allgemein'!$E:$E,0),MATCH('1.1 Allgemein'!$I$22,'1.1 Allgemein'!$16:$16,0))))</f>
        <v/>
      </c>
      <c r="BB2" s="58" t="str">
        <f>IF(BB3&gt;'1.1 Allgemein'!$I$24,"",IF(BB3&lt;'1.1 Allgemein'!$I$22,INDEX('1.1 Allgemein'!$1:$1048576,MATCH('1.1 Allgemein'!$I$22,'1.1 Allgemein'!$E:$E,0),MATCH('1.2 Strompreise'!BB$3,'1.1 Allgemein'!$16:$16,0)),INDEX('1.1 Allgemein'!$1:$1048576,MATCH('1.1 Allgemein'!$I$23,'1.1 Allgemein'!$E:$E,0),MATCH('1.1 Allgemein'!$I$22,'1.1 Allgemein'!$16:$16,0))))</f>
        <v/>
      </c>
      <c r="BC2" s="58" t="str">
        <f>IF(BC3&gt;'1.1 Allgemein'!$I$24,"",IF(BC3&lt;'1.1 Allgemein'!$I$22,INDEX('1.1 Allgemein'!$1:$1048576,MATCH('1.1 Allgemein'!$I$22,'1.1 Allgemein'!$E:$E,0),MATCH('1.2 Strompreise'!BC$3,'1.1 Allgemein'!$16:$16,0)),INDEX('1.1 Allgemein'!$1:$1048576,MATCH('1.1 Allgemein'!$I$23,'1.1 Allgemein'!$E:$E,0),MATCH('1.1 Allgemein'!$I$22,'1.1 Allgemein'!$16:$16,0))))</f>
        <v/>
      </c>
      <c r="BD2" s="58" t="str">
        <f>IF(BD3&gt;'1.1 Allgemein'!$I$24,"",IF(BD3&lt;'1.1 Allgemein'!$I$22,INDEX('1.1 Allgemein'!$1:$1048576,MATCH('1.1 Allgemein'!$I$22,'1.1 Allgemein'!$E:$E,0),MATCH('1.2 Strompreise'!BD$3,'1.1 Allgemein'!$16:$16,0)),INDEX('1.1 Allgemein'!$1:$1048576,MATCH('1.1 Allgemein'!$I$23,'1.1 Allgemein'!$E:$E,0),MATCH('1.1 Allgemein'!$I$22,'1.1 Allgemein'!$16:$16,0))))</f>
        <v/>
      </c>
      <c r="BE2" s="58" t="str">
        <f>IF(BE3&gt;'1.1 Allgemein'!$I$24,"",IF(BE3&lt;'1.1 Allgemein'!$I$22,INDEX('1.1 Allgemein'!$1:$1048576,MATCH('1.1 Allgemein'!$I$22,'1.1 Allgemein'!$E:$E,0),MATCH('1.2 Strompreise'!BE$3,'1.1 Allgemein'!$16:$16,0)),INDEX('1.1 Allgemein'!$1:$1048576,MATCH('1.1 Allgemein'!$I$23,'1.1 Allgemein'!$E:$E,0),MATCH('1.1 Allgemein'!$I$22,'1.1 Allgemein'!$16:$16,0))))</f>
        <v/>
      </c>
      <c r="BF2" s="58" t="str">
        <f>IF(BF3&gt;'1.1 Allgemein'!$I$24,"",IF(BF3&lt;'1.1 Allgemein'!$I$22,INDEX('1.1 Allgemein'!$1:$1048576,MATCH('1.1 Allgemein'!$I$22,'1.1 Allgemein'!$E:$E,0),MATCH('1.2 Strompreise'!BF$3,'1.1 Allgemein'!$16:$16,0)),INDEX('1.1 Allgemein'!$1:$1048576,MATCH('1.1 Allgemein'!$I$23,'1.1 Allgemein'!$E:$E,0),MATCH('1.1 Allgemein'!$I$22,'1.1 Allgemein'!$16:$16,0))))</f>
        <v/>
      </c>
      <c r="BG2" s="58" t="str">
        <f>IF(BG3&gt;'1.1 Allgemein'!$I$24,"",IF(BG3&lt;'1.1 Allgemein'!$I$22,INDEX('1.1 Allgemein'!$1:$1048576,MATCH('1.1 Allgemein'!$I$22,'1.1 Allgemein'!$E:$E,0),MATCH('1.2 Strompreise'!BG$3,'1.1 Allgemein'!$16:$16,0)),INDEX('1.1 Allgemein'!$1:$1048576,MATCH('1.1 Allgemein'!$I$23,'1.1 Allgemein'!$E:$E,0),MATCH('1.1 Allgemein'!$I$22,'1.1 Allgemein'!$16:$16,0))))</f>
        <v/>
      </c>
      <c r="BH2" s="58" t="str">
        <f>IF(BH3&gt;'1.1 Allgemein'!$I$24,"",IF(BH3&lt;'1.1 Allgemein'!$I$22,INDEX('1.1 Allgemein'!$1:$1048576,MATCH('1.1 Allgemein'!$I$22,'1.1 Allgemein'!$E:$E,0),MATCH('1.2 Strompreise'!BH$3,'1.1 Allgemein'!$16:$16,0)),INDEX('1.1 Allgemein'!$1:$1048576,MATCH('1.1 Allgemein'!$I$23,'1.1 Allgemein'!$E:$E,0),MATCH('1.1 Allgemein'!$I$22,'1.1 Allgemein'!$16:$16,0))))</f>
        <v/>
      </c>
      <c r="BI2" s="58" t="str">
        <f>IF(BI3&gt;'1.1 Allgemein'!$I$24,"",IF(BI3&lt;'1.1 Allgemein'!$I$22,INDEX('1.1 Allgemein'!$1:$1048576,MATCH('1.1 Allgemein'!$I$22,'1.1 Allgemein'!$E:$E,0),MATCH('1.2 Strompreise'!BI$3,'1.1 Allgemein'!$16:$16,0)),INDEX('1.1 Allgemein'!$1:$1048576,MATCH('1.1 Allgemein'!$I$23,'1.1 Allgemein'!$E:$E,0),MATCH('1.1 Allgemein'!$I$22,'1.1 Allgemein'!$16:$16,0))))</f>
        <v/>
      </c>
      <c r="BJ2" s="58" t="str">
        <f>IF(BJ3&gt;'1.1 Allgemein'!$I$24,"",IF(BJ3&lt;'1.1 Allgemein'!$I$22,INDEX('1.1 Allgemein'!$1:$1048576,MATCH('1.1 Allgemein'!$I$22,'1.1 Allgemein'!$E:$E,0),MATCH('1.2 Strompreise'!BJ$3,'1.1 Allgemein'!$16:$16,0)),INDEX('1.1 Allgemein'!$1:$1048576,MATCH('1.1 Allgemein'!$I$23,'1.1 Allgemein'!$E:$E,0),MATCH('1.1 Allgemein'!$I$22,'1.1 Allgemein'!$16:$16,0))))</f>
        <v/>
      </c>
      <c r="BK2" s="58" t="str">
        <f>IF(BK3&gt;'1.1 Allgemein'!$I$24,"",IF(BK3&lt;'1.1 Allgemein'!$I$22,INDEX('1.1 Allgemein'!$1:$1048576,MATCH('1.1 Allgemein'!$I$22,'1.1 Allgemein'!$E:$E,0),MATCH('1.2 Strompreise'!BK$3,'1.1 Allgemein'!$16:$16,0)),INDEX('1.1 Allgemein'!$1:$1048576,MATCH('1.1 Allgemein'!$I$23,'1.1 Allgemein'!$E:$E,0),MATCH('1.1 Allgemein'!$I$22,'1.1 Allgemein'!$16:$16,0))))</f>
        <v/>
      </c>
      <c r="BL2" s="58" t="str">
        <f>IF(BL3&gt;'1.1 Allgemein'!$I$24,"",IF(BL3&lt;'1.1 Allgemein'!$I$22,INDEX('1.1 Allgemein'!$1:$1048576,MATCH('1.1 Allgemein'!$I$22,'1.1 Allgemein'!$E:$E,0),MATCH('1.2 Strompreise'!BL$3,'1.1 Allgemein'!$16:$16,0)),INDEX('1.1 Allgemein'!$1:$1048576,MATCH('1.1 Allgemein'!$I$23,'1.1 Allgemein'!$E:$E,0),MATCH('1.1 Allgemein'!$I$22,'1.1 Allgemein'!$16:$16,0))))</f>
        <v/>
      </c>
      <c r="BM2" s="58" t="str">
        <f>IF(BM3&gt;'1.1 Allgemein'!$I$24,"",IF(BM3&lt;'1.1 Allgemein'!$I$22,INDEX('1.1 Allgemein'!$1:$1048576,MATCH('1.1 Allgemein'!$I$22,'1.1 Allgemein'!$E:$E,0),MATCH('1.2 Strompreise'!BM$3,'1.1 Allgemein'!$16:$16,0)),INDEX('1.1 Allgemein'!$1:$1048576,MATCH('1.1 Allgemein'!$I$23,'1.1 Allgemein'!$E:$E,0),MATCH('1.1 Allgemein'!$I$22,'1.1 Allgemein'!$16:$16,0))))</f>
        <v/>
      </c>
      <c r="BN2" s="58" t="str">
        <f>IF(BN3&gt;'1.1 Allgemein'!$I$24,"",IF(BN3&lt;'1.1 Allgemein'!$I$22,INDEX('1.1 Allgemein'!$1:$1048576,MATCH('1.1 Allgemein'!$I$22,'1.1 Allgemein'!$E:$E,0),MATCH('1.2 Strompreise'!BN$3,'1.1 Allgemein'!$16:$16,0)),INDEX('1.1 Allgemein'!$1:$1048576,MATCH('1.1 Allgemein'!$I$23,'1.1 Allgemein'!$E:$E,0),MATCH('1.1 Allgemein'!$I$22,'1.1 Allgemein'!$16:$16,0))))</f>
        <v/>
      </c>
      <c r="BO2" s="58" t="str">
        <f>IF(BO3&gt;'1.1 Allgemein'!$I$24,"",IF(BO3&lt;'1.1 Allgemein'!$I$22,INDEX('1.1 Allgemein'!$1:$1048576,MATCH('1.1 Allgemein'!$I$22,'1.1 Allgemein'!$E:$E,0),MATCH('1.2 Strompreise'!BO$3,'1.1 Allgemein'!$16:$16,0)),INDEX('1.1 Allgemein'!$1:$1048576,MATCH('1.1 Allgemein'!$I$23,'1.1 Allgemein'!$E:$E,0),MATCH('1.1 Allgemein'!$I$22,'1.1 Allgemein'!$16:$16,0))))</f>
        <v/>
      </c>
      <c r="BP2" s="58" t="str">
        <f>IF(BP3&gt;'1.1 Allgemein'!$I$24,"",IF(BP3&lt;'1.1 Allgemein'!$I$22,INDEX('1.1 Allgemein'!$1:$1048576,MATCH('1.1 Allgemein'!$I$22,'1.1 Allgemein'!$E:$E,0),MATCH('1.2 Strompreise'!BP$3,'1.1 Allgemein'!$16:$16,0)),INDEX('1.1 Allgemein'!$1:$1048576,MATCH('1.1 Allgemein'!$I$23,'1.1 Allgemein'!$E:$E,0),MATCH('1.1 Allgemein'!$I$22,'1.1 Allgemein'!$16:$16,0))))</f>
        <v/>
      </c>
      <c r="BQ2" s="58" t="str">
        <f>IF(BQ3&gt;'1.1 Allgemein'!$I$24,"",IF(BQ3&lt;'1.1 Allgemein'!$I$22,INDEX('1.1 Allgemein'!$1:$1048576,MATCH('1.1 Allgemein'!$I$22,'1.1 Allgemein'!$E:$E,0),MATCH('1.2 Strompreise'!BQ$3,'1.1 Allgemein'!$16:$16,0)),INDEX('1.1 Allgemein'!$1:$1048576,MATCH('1.1 Allgemein'!$I$23,'1.1 Allgemein'!$E:$E,0),MATCH('1.1 Allgemein'!$I$22,'1.1 Allgemein'!$16:$16,0))))</f>
        <v/>
      </c>
      <c r="BR2" s="58" t="str">
        <f>IF(BR3&gt;'1.1 Allgemein'!$I$24,"",IF(BR3&lt;'1.1 Allgemein'!$I$22,INDEX('1.1 Allgemein'!$1:$1048576,MATCH('1.1 Allgemein'!$I$22,'1.1 Allgemein'!$E:$E,0),MATCH('1.2 Strompreise'!BR$3,'1.1 Allgemein'!$16:$16,0)),INDEX('1.1 Allgemein'!$1:$1048576,MATCH('1.1 Allgemein'!$I$23,'1.1 Allgemein'!$E:$E,0),MATCH('1.1 Allgemein'!$I$22,'1.1 Allgemein'!$16:$16,0))))</f>
        <v/>
      </c>
      <c r="BS2" s="58" t="str">
        <f>IF(BS3&gt;'1.1 Allgemein'!$I$24,"",IF(BS3&lt;'1.1 Allgemein'!$I$22,INDEX('1.1 Allgemein'!$1:$1048576,MATCH('1.1 Allgemein'!$I$22,'1.1 Allgemein'!$E:$E,0),MATCH('1.2 Strompreise'!BS$3,'1.1 Allgemein'!$16:$16,0)),INDEX('1.1 Allgemein'!$1:$1048576,MATCH('1.1 Allgemein'!$I$23,'1.1 Allgemein'!$E:$E,0),MATCH('1.1 Allgemein'!$I$22,'1.1 Allgemein'!$16:$16,0))))</f>
        <v/>
      </c>
      <c r="BT2" s="58" t="str">
        <f>IF(BT3&gt;'1.1 Allgemein'!$I$24,"",IF(BT3&lt;'1.1 Allgemein'!$I$22,INDEX('1.1 Allgemein'!$1:$1048576,MATCH('1.1 Allgemein'!$I$22,'1.1 Allgemein'!$E:$E,0),MATCH('1.2 Strompreise'!BT$3,'1.1 Allgemein'!$16:$16,0)),INDEX('1.1 Allgemein'!$1:$1048576,MATCH('1.1 Allgemein'!$I$23,'1.1 Allgemein'!$E:$E,0),MATCH('1.1 Allgemein'!$I$22,'1.1 Allgemein'!$16:$16,0))))</f>
        <v/>
      </c>
      <c r="BU2" s="58" t="str">
        <f>IF(BU3&gt;'1.1 Allgemein'!$I$24,"",IF(BU3&lt;'1.1 Allgemein'!$I$22,INDEX('1.1 Allgemein'!$1:$1048576,MATCH('1.1 Allgemein'!$I$22,'1.1 Allgemein'!$E:$E,0),MATCH('1.2 Strompreise'!BU$3,'1.1 Allgemein'!$16:$16,0)),INDEX('1.1 Allgemein'!$1:$1048576,MATCH('1.1 Allgemein'!$I$23,'1.1 Allgemein'!$E:$E,0),MATCH('1.1 Allgemein'!$I$22,'1.1 Allgemein'!$16:$16,0))))</f>
        <v/>
      </c>
      <c r="BV2" s="58" t="str">
        <f>IF(BV3&gt;'1.1 Allgemein'!$I$24,"",IF(BV3&lt;'1.1 Allgemein'!$I$22,INDEX('1.1 Allgemein'!$1:$1048576,MATCH('1.1 Allgemein'!$I$22,'1.1 Allgemein'!$E:$E,0),MATCH('1.2 Strompreise'!BV$3,'1.1 Allgemein'!$16:$16,0)),INDEX('1.1 Allgemein'!$1:$1048576,MATCH('1.1 Allgemein'!$I$23,'1.1 Allgemein'!$E:$E,0),MATCH('1.1 Allgemein'!$I$22,'1.1 Allgemein'!$16:$16,0))))</f>
        <v/>
      </c>
      <c r="BW2" s="58" t="str">
        <f>IF(BW3&gt;'1.1 Allgemein'!$I$24,"",IF(BW3&lt;'1.1 Allgemein'!$I$22,INDEX('1.1 Allgemein'!$1:$1048576,MATCH('1.1 Allgemein'!$I$22,'1.1 Allgemein'!$E:$E,0),MATCH('1.2 Strompreise'!BW$3,'1.1 Allgemein'!$16:$16,0)),INDEX('1.1 Allgemein'!$1:$1048576,MATCH('1.1 Allgemein'!$I$23,'1.1 Allgemein'!$E:$E,0),MATCH('1.1 Allgemein'!$I$22,'1.1 Allgemein'!$16:$16,0))))</f>
        <v/>
      </c>
      <c r="BX2" s="58" t="str">
        <f>IF(BX3&gt;'1.1 Allgemein'!$I$24,"",IF(BX3&lt;'1.1 Allgemein'!$I$22,INDEX('1.1 Allgemein'!$1:$1048576,MATCH('1.1 Allgemein'!$I$22,'1.1 Allgemein'!$E:$E,0),MATCH('1.2 Strompreise'!BX$3,'1.1 Allgemein'!$16:$16,0)),INDEX('1.1 Allgemein'!$1:$1048576,MATCH('1.1 Allgemein'!$I$23,'1.1 Allgemein'!$E:$E,0),MATCH('1.1 Allgemein'!$I$22,'1.1 Allgemein'!$16:$16,0))))</f>
        <v/>
      </c>
      <c r="BY2" s="58" t="str">
        <f>IF(BY3&gt;'1.1 Allgemein'!$I$24,"",IF(BY3&lt;'1.1 Allgemein'!$I$22,INDEX('1.1 Allgemein'!$1:$1048576,MATCH('1.1 Allgemein'!$I$22,'1.1 Allgemein'!$E:$E,0),MATCH('1.2 Strompreise'!BY$3,'1.1 Allgemein'!$16:$16,0)),INDEX('1.1 Allgemein'!$1:$1048576,MATCH('1.1 Allgemein'!$I$23,'1.1 Allgemein'!$E:$E,0),MATCH('1.1 Allgemein'!$I$22,'1.1 Allgemein'!$16:$16,0))))</f>
        <v/>
      </c>
      <c r="BZ2" s="58" t="str">
        <f>IF(BZ3&gt;'1.1 Allgemein'!$I$24,"",IF(BZ3&lt;'1.1 Allgemein'!$I$22,INDEX('1.1 Allgemein'!$1:$1048576,MATCH('1.1 Allgemein'!$I$22,'1.1 Allgemein'!$E:$E,0),MATCH('1.2 Strompreise'!BZ$3,'1.1 Allgemein'!$16:$16,0)),INDEX('1.1 Allgemein'!$1:$1048576,MATCH('1.1 Allgemein'!$I$23,'1.1 Allgemein'!$E:$E,0),MATCH('1.1 Allgemein'!$I$22,'1.1 Allgemein'!$16:$16,0))))</f>
        <v/>
      </c>
      <c r="CA2" s="58" t="str">
        <f>IF(CA3&gt;'1.1 Allgemein'!$I$24,"",IF(CA3&lt;'1.1 Allgemein'!$I$22,INDEX('1.1 Allgemein'!$1:$1048576,MATCH('1.1 Allgemein'!$I$22,'1.1 Allgemein'!$E:$E,0),MATCH('1.2 Strompreise'!CA$3,'1.1 Allgemein'!$16:$16,0)),INDEX('1.1 Allgemein'!$1:$1048576,MATCH('1.1 Allgemein'!$I$23,'1.1 Allgemein'!$E:$E,0),MATCH('1.1 Allgemein'!$I$22,'1.1 Allgemein'!$16:$16,0))))</f>
        <v/>
      </c>
      <c r="CB2" s="58" t="str">
        <f>IF(CB3&gt;'1.1 Allgemein'!$I$24,"",IF(CB3&lt;'1.1 Allgemein'!$I$22,INDEX('1.1 Allgemein'!$1:$1048576,MATCH('1.1 Allgemein'!$I$22,'1.1 Allgemein'!$E:$E,0),MATCH('1.2 Strompreise'!CB$3,'1.1 Allgemein'!$16:$16,0)),INDEX('1.1 Allgemein'!$1:$1048576,MATCH('1.1 Allgemein'!$I$23,'1.1 Allgemein'!$E:$E,0),MATCH('1.1 Allgemein'!$I$22,'1.1 Allgemein'!$16:$16,0))))</f>
        <v/>
      </c>
      <c r="CC2" s="58" t="str">
        <f>IF(CC3&gt;'1.1 Allgemein'!$I$24,"",IF(CC3&lt;'1.1 Allgemein'!$I$22,INDEX('1.1 Allgemein'!$1:$1048576,MATCH('1.1 Allgemein'!$I$22,'1.1 Allgemein'!$E:$E,0),MATCH('1.2 Strompreise'!CC$3,'1.1 Allgemein'!$16:$16,0)),INDEX('1.1 Allgemein'!$1:$1048576,MATCH('1.1 Allgemein'!$I$23,'1.1 Allgemein'!$E:$E,0),MATCH('1.1 Allgemein'!$I$22,'1.1 Allgemein'!$16:$16,0))))</f>
        <v/>
      </c>
      <c r="CD2" s="58" t="str">
        <f>IF(CD3&gt;'1.1 Allgemein'!$I$24,"",IF(CD3&lt;'1.1 Allgemein'!$I$22,INDEX('1.1 Allgemein'!$1:$1048576,MATCH('1.1 Allgemein'!$I$22,'1.1 Allgemein'!$E:$E,0),MATCH('1.2 Strompreise'!CD$3,'1.1 Allgemein'!$16:$16,0)),INDEX('1.1 Allgemein'!$1:$1048576,MATCH('1.1 Allgemein'!$I$23,'1.1 Allgemein'!$E:$E,0),MATCH('1.1 Allgemein'!$I$22,'1.1 Allgemein'!$16:$16,0))))</f>
        <v/>
      </c>
      <c r="CE2" s="58" t="str">
        <f>IF(CE3&gt;'1.1 Allgemein'!$I$24,"",IF(CE3&lt;'1.1 Allgemein'!$I$22,INDEX('1.1 Allgemein'!$1:$1048576,MATCH('1.1 Allgemein'!$I$22,'1.1 Allgemein'!$E:$E,0),MATCH('1.2 Strompreise'!CE$3,'1.1 Allgemein'!$16:$16,0)),INDEX('1.1 Allgemein'!$1:$1048576,MATCH('1.1 Allgemein'!$I$23,'1.1 Allgemein'!$E:$E,0),MATCH('1.1 Allgemein'!$I$22,'1.1 Allgemein'!$16:$16,0))))</f>
        <v/>
      </c>
      <c r="CF2" s="58" t="str">
        <f>IF(CF3&gt;'1.1 Allgemein'!$I$24,"",IF(CF3&lt;'1.1 Allgemein'!$I$22,INDEX('1.1 Allgemein'!$1:$1048576,MATCH('1.1 Allgemein'!$I$22,'1.1 Allgemein'!$E:$E,0),MATCH('1.2 Strompreise'!CF$3,'1.1 Allgemein'!$16:$16,0)),INDEX('1.1 Allgemein'!$1:$1048576,MATCH('1.1 Allgemein'!$I$23,'1.1 Allgemein'!$E:$E,0),MATCH('1.1 Allgemein'!$I$22,'1.1 Allgemein'!$16:$16,0))))</f>
        <v/>
      </c>
      <c r="CG2" s="58" t="str">
        <f>IF(CG3&gt;'1.1 Allgemein'!$I$24,"",IF(CG3&lt;'1.1 Allgemein'!$I$22,INDEX('1.1 Allgemein'!$1:$1048576,MATCH('1.1 Allgemein'!$I$22,'1.1 Allgemein'!$E:$E,0),MATCH('1.2 Strompreise'!CG$3,'1.1 Allgemein'!$16:$16,0)),INDEX('1.1 Allgemein'!$1:$1048576,MATCH('1.1 Allgemein'!$I$23,'1.1 Allgemein'!$E:$E,0),MATCH('1.1 Allgemein'!$I$22,'1.1 Allgemein'!$16:$16,0))))</f>
        <v/>
      </c>
      <c r="CH2" s="58" t="str">
        <f>IF(CH3&gt;'1.1 Allgemein'!$I$24,"",IF(CH3&lt;'1.1 Allgemein'!$I$22,INDEX('1.1 Allgemein'!$1:$1048576,MATCH('1.1 Allgemein'!$I$22,'1.1 Allgemein'!$E:$E,0),MATCH('1.2 Strompreise'!CH$3,'1.1 Allgemein'!$16:$16,0)),INDEX('1.1 Allgemein'!$1:$1048576,MATCH('1.1 Allgemein'!$I$23,'1.1 Allgemein'!$E:$E,0),MATCH('1.1 Allgemein'!$I$22,'1.1 Allgemein'!$16:$16,0))))</f>
        <v/>
      </c>
      <c r="CI2" s="58" t="str">
        <f>IF(CI3&gt;'1.1 Allgemein'!$I$24,"",IF(CI3&lt;'1.1 Allgemein'!$I$22,INDEX('1.1 Allgemein'!$1:$1048576,MATCH('1.1 Allgemein'!$I$22,'1.1 Allgemein'!$E:$E,0),MATCH('1.2 Strompreise'!CI$3,'1.1 Allgemein'!$16:$16,0)),INDEX('1.1 Allgemein'!$1:$1048576,MATCH('1.1 Allgemein'!$I$23,'1.1 Allgemein'!$E:$E,0),MATCH('1.1 Allgemein'!$I$22,'1.1 Allgemein'!$16:$16,0))))</f>
        <v/>
      </c>
      <c r="CJ2" s="58" t="str">
        <f>IF(CJ3&gt;'1.1 Allgemein'!$I$24,"",IF(CJ3&lt;'1.1 Allgemein'!$I$22,INDEX('1.1 Allgemein'!$1:$1048576,MATCH('1.1 Allgemein'!$I$22,'1.1 Allgemein'!$E:$E,0),MATCH('1.2 Strompreise'!CJ$3,'1.1 Allgemein'!$16:$16,0)),INDEX('1.1 Allgemein'!$1:$1048576,MATCH('1.1 Allgemein'!$I$23,'1.1 Allgemein'!$E:$E,0),MATCH('1.1 Allgemein'!$I$22,'1.1 Allgemein'!$16:$16,0))))</f>
        <v/>
      </c>
      <c r="CK2" s="58" t="str">
        <f>IF(CK3&gt;'1.1 Allgemein'!$I$24,"",IF(CK3&lt;'1.1 Allgemein'!$I$22,INDEX('1.1 Allgemein'!$1:$1048576,MATCH('1.1 Allgemein'!$I$22,'1.1 Allgemein'!$E:$E,0),MATCH('1.2 Strompreise'!CK$3,'1.1 Allgemein'!$16:$16,0)),INDEX('1.1 Allgemein'!$1:$1048576,MATCH('1.1 Allgemein'!$I$23,'1.1 Allgemein'!$E:$E,0),MATCH('1.1 Allgemein'!$I$22,'1.1 Allgemein'!$16:$16,0))))</f>
        <v/>
      </c>
      <c r="CL2" s="58" t="str">
        <f>IF(CL3&gt;'1.1 Allgemein'!$I$24,"",IF(CL3&lt;'1.1 Allgemein'!$I$22,INDEX('1.1 Allgemein'!$1:$1048576,MATCH('1.1 Allgemein'!$I$22,'1.1 Allgemein'!$E:$E,0),MATCH('1.2 Strompreise'!CL$3,'1.1 Allgemein'!$16:$16,0)),INDEX('1.1 Allgemein'!$1:$1048576,MATCH('1.1 Allgemein'!$I$23,'1.1 Allgemein'!$E:$E,0),MATCH('1.1 Allgemein'!$I$22,'1.1 Allgemein'!$16:$16,0))))</f>
        <v/>
      </c>
      <c r="CM2" s="58" t="str">
        <f>IF(CM3&gt;'1.1 Allgemein'!$I$24,"",IF(CM3&lt;'1.1 Allgemein'!$I$22,INDEX('1.1 Allgemein'!$1:$1048576,MATCH('1.1 Allgemein'!$I$22,'1.1 Allgemein'!$E:$E,0),MATCH('1.2 Strompreise'!CM$3,'1.1 Allgemein'!$16:$16,0)),INDEX('1.1 Allgemein'!$1:$1048576,MATCH('1.1 Allgemein'!$I$23,'1.1 Allgemein'!$E:$E,0),MATCH('1.1 Allgemein'!$I$22,'1.1 Allgemein'!$16:$16,0))))</f>
        <v/>
      </c>
      <c r="CN2" s="58" t="str">
        <f>IF(CN3&gt;'1.1 Allgemein'!$I$24,"",IF(CN3&lt;'1.1 Allgemein'!$I$22,INDEX('1.1 Allgemein'!$1:$1048576,MATCH('1.1 Allgemein'!$I$22,'1.1 Allgemein'!$E:$E,0),MATCH('1.2 Strompreise'!CN$3,'1.1 Allgemein'!$16:$16,0)),INDEX('1.1 Allgemein'!$1:$1048576,MATCH('1.1 Allgemein'!$I$23,'1.1 Allgemein'!$E:$E,0),MATCH('1.1 Allgemein'!$I$22,'1.1 Allgemein'!$16:$16,0))))</f>
        <v/>
      </c>
      <c r="CO2" s="58" t="str">
        <f>IF(CO3&gt;'1.1 Allgemein'!$I$24,"",IF(CO3&lt;'1.1 Allgemein'!$I$22,INDEX('1.1 Allgemein'!$1:$1048576,MATCH('1.1 Allgemein'!$I$22,'1.1 Allgemein'!$E:$E,0),MATCH('1.2 Strompreise'!CO$3,'1.1 Allgemein'!$16:$16,0)),INDEX('1.1 Allgemein'!$1:$1048576,MATCH('1.1 Allgemein'!$I$23,'1.1 Allgemein'!$E:$E,0),MATCH('1.1 Allgemein'!$I$22,'1.1 Allgemein'!$16:$16,0))))</f>
        <v/>
      </c>
      <c r="CP2" s="58" t="str">
        <f>IF(CP3&gt;'1.1 Allgemein'!$I$24,"",IF(CP3&lt;'1.1 Allgemein'!$I$22,INDEX('1.1 Allgemein'!$1:$1048576,MATCH('1.1 Allgemein'!$I$22,'1.1 Allgemein'!$E:$E,0),MATCH('1.2 Strompreise'!CP$3,'1.1 Allgemein'!$16:$16,0)),INDEX('1.1 Allgemein'!$1:$1048576,MATCH('1.1 Allgemein'!$I$23,'1.1 Allgemein'!$E:$E,0),MATCH('1.1 Allgemein'!$I$22,'1.1 Allgemein'!$16:$16,0))))</f>
        <v/>
      </c>
      <c r="CQ2" s="58" t="str">
        <f>IF(CQ3&gt;'1.1 Allgemein'!$I$24,"",IF(CQ3&lt;'1.1 Allgemein'!$I$22,INDEX('1.1 Allgemein'!$1:$1048576,MATCH('1.1 Allgemein'!$I$22,'1.1 Allgemein'!$E:$E,0),MATCH('1.2 Strompreise'!CQ$3,'1.1 Allgemein'!$16:$16,0)),INDEX('1.1 Allgemein'!$1:$1048576,MATCH('1.1 Allgemein'!$I$23,'1.1 Allgemein'!$E:$E,0),MATCH('1.1 Allgemein'!$I$22,'1.1 Allgemein'!$16:$16,0))))</f>
        <v/>
      </c>
      <c r="CR2" s="58" t="str">
        <f>IF(CR3&gt;'1.1 Allgemein'!$I$24,"",IF(CR3&lt;'1.1 Allgemein'!$I$22,INDEX('1.1 Allgemein'!$1:$1048576,MATCH('1.1 Allgemein'!$I$22,'1.1 Allgemein'!$E:$E,0),MATCH('1.2 Strompreise'!CR$3,'1.1 Allgemein'!$16:$16,0)),INDEX('1.1 Allgemein'!$1:$1048576,MATCH('1.1 Allgemein'!$I$23,'1.1 Allgemein'!$E:$E,0),MATCH('1.1 Allgemein'!$I$22,'1.1 Allgemein'!$16:$16,0))))</f>
        <v/>
      </c>
      <c r="CS2" s="58" t="str">
        <f>IF(CS3&gt;'1.1 Allgemein'!$I$24,"",IF(CS3&lt;'1.1 Allgemein'!$I$22,INDEX('1.1 Allgemein'!$1:$1048576,MATCH('1.1 Allgemein'!$I$22,'1.1 Allgemein'!$E:$E,0),MATCH('1.2 Strompreise'!CS$3,'1.1 Allgemein'!$16:$16,0)),INDEX('1.1 Allgemein'!$1:$1048576,MATCH('1.1 Allgemein'!$I$23,'1.1 Allgemein'!$E:$E,0),MATCH('1.1 Allgemein'!$I$22,'1.1 Allgemein'!$16:$16,0))))</f>
        <v/>
      </c>
      <c r="CT2" s="58" t="str">
        <f>IF(CT3&gt;'1.1 Allgemein'!$I$24,"",IF(CT3&lt;'1.1 Allgemein'!$I$22,INDEX('1.1 Allgemein'!$1:$1048576,MATCH('1.1 Allgemein'!$I$22,'1.1 Allgemein'!$E:$E,0),MATCH('1.2 Strompreise'!CT$3,'1.1 Allgemein'!$16:$16,0)),INDEX('1.1 Allgemein'!$1:$1048576,MATCH('1.1 Allgemein'!$I$23,'1.1 Allgemein'!$E:$E,0),MATCH('1.1 Allgemein'!$I$22,'1.1 Allgemein'!$16:$16,0))))</f>
        <v/>
      </c>
      <c r="CU2" s="58" t="str">
        <f>IF(CU3&gt;'1.1 Allgemein'!$I$24,"",IF(CU3&lt;'1.1 Allgemein'!$I$22,INDEX('1.1 Allgemein'!$1:$1048576,MATCH('1.1 Allgemein'!$I$22,'1.1 Allgemein'!$E:$E,0),MATCH('1.2 Strompreise'!CU$3,'1.1 Allgemein'!$16:$16,0)),INDEX('1.1 Allgemein'!$1:$1048576,MATCH('1.1 Allgemein'!$I$23,'1.1 Allgemein'!$E:$E,0),MATCH('1.1 Allgemein'!$I$22,'1.1 Allgemein'!$16:$16,0))))</f>
        <v/>
      </c>
      <c r="CV2" s="58" t="str">
        <f>IF(CV3&gt;'1.1 Allgemein'!$I$24,"",IF(CV3&lt;'1.1 Allgemein'!$I$22,INDEX('1.1 Allgemein'!$1:$1048576,MATCH('1.1 Allgemein'!$I$22,'1.1 Allgemein'!$E:$E,0),MATCH('1.2 Strompreise'!CV$3,'1.1 Allgemein'!$16:$16,0)),INDEX('1.1 Allgemein'!$1:$1048576,MATCH('1.1 Allgemein'!$I$23,'1.1 Allgemein'!$E:$E,0),MATCH('1.1 Allgemein'!$I$22,'1.1 Allgemein'!$16:$16,0))))</f>
        <v/>
      </c>
      <c r="CW2" s="58" t="str">
        <f>IF(CW3&gt;'1.1 Allgemein'!$I$24,"",IF(CW3&lt;'1.1 Allgemein'!$I$22,INDEX('1.1 Allgemein'!$1:$1048576,MATCH('1.1 Allgemein'!$I$22,'1.1 Allgemein'!$E:$E,0),MATCH('1.2 Strompreise'!CW$3,'1.1 Allgemein'!$16:$16,0)),INDEX('1.1 Allgemein'!$1:$1048576,MATCH('1.1 Allgemein'!$I$23,'1.1 Allgemein'!$E:$E,0),MATCH('1.1 Allgemein'!$I$22,'1.1 Allgemein'!$16:$16,0))))</f>
        <v/>
      </c>
      <c r="CX2" s="58" t="str">
        <f>IF(CX3&gt;'1.1 Allgemein'!$I$24,"",IF(CX3&lt;'1.1 Allgemein'!$I$22,INDEX('1.1 Allgemein'!$1:$1048576,MATCH('1.1 Allgemein'!$I$22,'1.1 Allgemein'!$E:$E,0),MATCH('1.2 Strompreise'!CX$3,'1.1 Allgemein'!$16:$16,0)),INDEX('1.1 Allgemein'!$1:$1048576,MATCH('1.1 Allgemein'!$I$23,'1.1 Allgemein'!$E:$E,0),MATCH('1.1 Allgemein'!$I$22,'1.1 Allgemein'!$16:$16,0))))</f>
        <v/>
      </c>
      <c r="CY2" s="58" t="str">
        <f>IF(CY3&gt;'1.1 Allgemein'!$I$24,"",IF(CY3&lt;'1.1 Allgemein'!$I$22,INDEX('1.1 Allgemein'!$1:$1048576,MATCH('1.1 Allgemein'!$I$22,'1.1 Allgemein'!$E:$E,0),MATCH('1.2 Strompreise'!CY$3,'1.1 Allgemein'!$16:$16,0)),INDEX('1.1 Allgemein'!$1:$1048576,MATCH('1.1 Allgemein'!$I$23,'1.1 Allgemein'!$E:$E,0),MATCH('1.1 Allgemein'!$I$22,'1.1 Allgemein'!$16:$16,0))))</f>
        <v/>
      </c>
      <c r="CZ2" s="58" t="str">
        <f>IF(CZ3&gt;'1.1 Allgemein'!$I$24,"",IF(CZ3&lt;'1.1 Allgemein'!$I$22,INDEX('1.1 Allgemein'!$1:$1048576,MATCH('1.1 Allgemein'!$I$22,'1.1 Allgemein'!$E:$E,0),MATCH('1.2 Strompreise'!CZ$3,'1.1 Allgemein'!$16:$16,0)),INDEX('1.1 Allgemein'!$1:$1048576,MATCH('1.1 Allgemein'!$I$23,'1.1 Allgemein'!$E:$E,0),MATCH('1.1 Allgemein'!$I$22,'1.1 Allgemein'!$16:$16,0))))</f>
        <v/>
      </c>
      <c r="DA2" s="58" t="str">
        <f>IF(DA3&gt;'1.1 Allgemein'!$I$24,"",IF(DA3&lt;'1.1 Allgemein'!$I$22,INDEX('1.1 Allgemein'!$1:$1048576,MATCH('1.1 Allgemein'!$I$22,'1.1 Allgemein'!$E:$E,0),MATCH('1.2 Strompreise'!DA$3,'1.1 Allgemein'!$16:$16,0)),INDEX('1.1 Allgemein'!$1:$1048576,MATCH('1.1 Allgemein'!$I$23,'1.1 Allgemein'!$E:$E,0),MATCH('1.1 Allgemein'!$I$22,'1.1 Allgemein'!$16:$16,0))))</f>
        <v/>
      </c>
      <c r="DB2" s="58" t="str">
        <f>IF(DB3&gt;'1.1 Allgemein'!$I$24,"",IF(DB3&lt;'1.1 Allgemein'!$I$22,INDEX('1.1 Allgemein'!$1:$1048576,MATCH('1.1 Allgemein'!$I$22,'1.1 Allgemein'!$E:$E,0),MATCH('1.2 Strompreise'!DB$3,'1.1 Allgemein'!$16:$16,0)),INDEX('1.1 Allgemein'!$1:$1048576,MATCH('1.1 Allgemein'!$I$23,'1.1 Allgemein'!$E:$E,0),MATCH('1.1 Allgemein'!$I$22,'1.1 Allgemein'!$16:$16,0))))</f>
        <v/>
      </c>
      <c r="DC2" s="58" t="str">
        <f>IF(DC3&gt;'1.1 Allgemein'!$I$24,"",IF(DC3&lt;'1.1 Allgemein'!$I$22,INDEX('1.1 Allgemein'!$1:$1048576,MATCH('1.1 Allgemein'!$I$22,'1.1 Allgemein'!$E:$E,0),MATCH('1.2 Strompreise'!DC$3,'1.1 Allgemein'!$16:$16,0)),INDEX('1.1 Allgemein'!$1:$1048576,MATCH('1.1 Allgemein'!$I$23,'1.1 Allgemein'!$E:$E,0),MATCH('1.1 Allgemein'!$I$22,'1.1 Allgemein'!$16:$16,0))))</f>
        <v/>
      </c>
      <c r="DD2" s="58" t="str">
        <f>IF(DD3&gt;'1.1 Allgemein'!$I$24,"",IF(DD3&lt;'1.1 Allgemein'!$I$22,INDEX('1.1 Allgemein'!$1:$1048576,MATCH('1.1 Allgemein'!$I$22,'1.1 Allgemein'!$E:$E,0),MATCH('1.2 Strompreise'!DD$3,'1.1 Allgemein'!$16:$16,0)),INDEX('1.1 Allgemein'!$1:$1048576,MATCH('1.1 Allgemein'!$I$23,'1.1 Allgemein'!$E:$E,0),MATCH('1.1 Allgemein'!$I$22,'1.1 Allgemein'!$16:$16,0))))</f>
        <v/>
      </c>
      <c r="DE2" s="58" t="str">
        <f>IF(DE3&gt;'1.1 Allgemein'!$I$24,"",IF(DE3&lt;'1.1 Allgemein'!$I$22,INDEX('1.1 Allgemein'!$1:$1048576,MATCH('1.1 Allgemein'!$I$22,'1.1 Allgemein'!$E:$E,0),MATCH('1.2 Strompreise'!DE$3,'1.1 Allgemein'!$16:$16,0)),INDEX('1.1 Allgemein'!$1:$1048576,MATCH('1.1 Allgemein'!$I$23,'1.1 Allgemein'!$E:$E,0),MATCH('1.1 Allgemein'!$I$22,'1.1 Allgemein'!$16:$16,0))))</f>
        <v/>
      </c>
      <c r="DF2" s="58" t="str">
        <f>IF(DF3&gt;'1.1 Allgemein'!$I$24,"",IF(DF3&lt;'1.1 Allgemein'!$I$22,INDEX('1.1 Allgemein'!$1:$1048576,MATCH('1.1 Allgemein'!$I$22,'1.1 Allgemein'!$E:$E,0),MATCH('1.2 Strompreise'!DF$3,'1.1 Allgemein'!$16:$16,0)),INDEX('1.1 Allgemein'!$1:$1048576,MATCH('1.1 Allgemein'!$I$23,'1.1 Allgemein'!$E:$E,0),MATCH('1.1 Allgemein'!$I$22,'1.1 Allgemein'!$16:$16,0))))</f>
        <v/>
      </c>
      <c r="DG2" s="58" t="str">
        <f>IF(DG3&gt;'1.1 Allgemein'!$I$24,"",IF(DG3&lt;'1.1 Allgemein'!$I$22,INDEX('1.1 Allgemein'!$1:$1048576,MATCH('1.1 Allgemein'!$I$22,'1.1 Allgemein'!$E:$E,0),MATCH('1.2 Strompreise'!DG$3,'1.1 Allgemein'!$16:$16,0)),INDEX('1.1 Allgemein'!$1:$1048576,MATCH('1.1 Allgemein'!$I$23,'1.1 Allgemein'!$E:$E,0),MATCH('1.1 Allgemein'!$I$22,'1.1 Allgemein'!$16:$16,0))))</f>
        <v/>
      </c>
      <c r="DH2" s="58" t="str">
        <f>IF(DH3&gt;'1.1 Allgemein'!$I$24,"",IF(DH3&lt;'1.1 Allgemein'!$I$22,INDEX('1.1 Allgemein'!$1:$1048576,MATCH('1.1 Allgemein'!$I$22,'1.1 Allgemein'!$E:$E,0),MATCH('1.2 Strompreise'!DH$3,'1.1 Allgemein'!$16:$16,0)),INDEX('1.1 Allgemein'!$1:$1048576,MATCH('1.1 Allgemein'!$I$23,'1.1 Allgemein'!$E:$E,0),MATCH('1.1 Allgemein'!$I$22,'1.1 Allgemein'!$16:$16,0))))</f>
        <v/>
      </c>
      <c r="DI2" s="58" t="str">
        <f>IF(DI3&gt;'1.1 Allgemein'!$I$24,"",IF(DI3&lt;'1.1 Allgemein'!$I$22,INDEX('1.1 Allgemein'!$1:$1048576,MATCH('1.1 Allgemein'!$I$22,'1.1 Allgemein'!$E:$E,0),MATCH('1.2 Strompreise'!DI$3,'1.1 Allgemein'!$16:$16,0)),INDEX('1.1 Allgemein'!$1:$1048576,MATCH('1.1 Allgemein'!$I$23,'1.1 Allgemein'!$E:$E,0),MATCH('1.1 Allgemein'!$I$22,'1.1 Allgemein'!$16:$16,0))))</f>
        <v/>
      </c>
      <c r="DJ2" s="58" t="str">
        <f>IF(DJ3&gt;'1.1 Allgemein'!$I$24,"",IF(DJ3&lt;'1.1 Allgemein'!$I$22,INDEX('1.1 Allgemein'!$1:$1048576,MATCH('1.1 Allgemein'!$I$22,'1.1 Allgemein'!$E:$E,0),MATCH('1.2 Strompreise'!DJ$3,'1.1 Allgemein'!$16:$16,0)),INDEX('1.1 Allgemein'!$1:$1048576,MATCH('1.1 Allgemein'!$I$23,'1.1 Allgemein'!$E:$E,0),MATCH('1.1 Allgemein'!$I$22,'1.1 Allgemein'!$16:$16,0))))</f>
        <v/>
      </c>
    </row>
    <row r="3" spans="1:126" s="105" customFormat="1" ht="15" customHeight="1" x14ac:dyDescent="0.4">
      <c r="A3" s="104"/>
      <c r="B3" s="143" t="str">
        <f>IF('2.1 Kraftwerk allgemein'!$F$2="f",d_f_i!$B97,IF('2.1 Kraftwerk allgemein'!$F$2="i",d_f_i!$C97,d_f_i!$A97))</f>
        <v>1.2 Strompreise</v>
      </c>
      <c r="C3" s="252"/>
      <c r="E3" s="59"/>
      <c r="F3" s="59"/>
      <c r="G3" s="59">
        <f>IF('2.1 Kraftwerk allgemein'!$F$15&gt;='1.1 Allgemein'!$I$22,'1.1 Allgemein'!$I$22,'2.1 Kraftwerk allgemein'!$F$15)</f>
        <v>2026</v>
      </c>
      <c r="H3" s="59">
        <f>IF($G$3+COLUMN(A3) &lt;='1.1 Allgemein'!$I$24,'1.2 Strompreise'!G3+1,"")</f>
        <v>2027</v>
      </c>
      <c r="I3" s="59">
        <f>IF($G$3+COLUMN(B3) &lt;='1.1 Allgemein'!$I$24,'1.2 Strompreise'!H3+1,"")</f>
        <v>2028</v>
      </c>
      <c r="J3" s="59">
        <f>IF($G$3+COLUMN(C3) &lt;='1.1 Allgemein'!$I$24,'1.2 Strompreise'!I3+1,"")</f>
        <v>2029</v>
      </c>
      <c r="K3" s="59">
        <f>IF($G$3+COLUMN(F6) &lt;='1.1 Allgemein'!$I$24,'1.2 Strompreise'!J3+1,"")</f>
        <v>2030</v>
      </c>
      <c r="L3" s="59">
        <f>IF($G$3+COLUMN(E3) &lt;='1.1 Allgemein'!$I$24,'1.2 Strompreise'!K3+1,"")</f>
        <v>2031</v>
      </c>
      <c r="M3" s="59">
        <f>IF($G$3+COLUMN(F3) &lt;='1.1 Allgemein'!$I$24,'1.2 Strompreise'!L3+1,"")</f>
        <v>2032</v>
      </c>
      <c r="N3" s="59">
        <f>IF($G$3+COLUMN(G3) &lt;='1.1 Allgemein'!$I$24,'1.2 Strompreise'!M3+1,"")</f>
        <v>2033</v>
      </c>
      <c r="O3" s="59">
        <f>IF($G$3+COLUMN(H3) &lt;='1.1 Allgemein'!$I$24,'1.2 Strompreise'!N3+1,"")</f>
        <v>2034</v>
      </c>
      <c r="P3" s="59">
        <f>IF($G$3+COLUMN(I3) &lt;='1.1 Allgemein'!$I$24,'1.2 Strompreise'!O3+1,"")</f>
        <v>2035</v>
      </c>
      <c r="Q3" s="59">
        <f>IF($G$3+COLUMN(J3) &lt;='1.1 Allgemein'!$I$24,'1.2 Strompreise'!P3+1,"")</f>
        <v>2036</v>
      </c>
      <c r="R3" s="59">
        <f>IF($G$3+COLUMN(K3) &lt;='1.1 Allgemein'!$I$24,'1.2 Strompreise'!Q3+1,"")</f>
        <v>2037</v>
      </c>
      <c r="S3" s="59">
        <f>IF($G$3+COLUMN(L3) &lt;='1.1 Allgemein'!$I$24,'1.2 Strompreise'!R3+1,"")</f>
        <v>2038</v>
      </c>
      <c r="T3" s="59">
        <f>IF($G$3+COLUMN(M3) &lt;='1.1 Allgemein'!$I$24,'1.2 Strompreise'!S3+1,"")</f>
        <v>2039</v>
      </c>
      <c r="U3" s="59">
        <f>IF($G$3+COLUMN(N3) &lt;='1.1 Allgemein'!$I$24,'1.2 Strompreise'!T3+1,"")</f>
        <v>2040</v>
      </c>
      <c r="V3" s="59">
        <f>IF($G$3+COLUMN(O3) &lt;='1.1 Allgemein'!$I$24,'1.2 Strompreise'!U3+1,"")</f>
        <v>2041</v>
      </c>
      <c r="W3" s="59">
        <f>IF($G$3+COLUMN(P3) &lt;='1.1 Allgemein'!$I$24,'1.2 Strompreise'!V3+1,"")</f>
        <v>2042</v>
      </c>
      <c r="X3" s="59">
        <f>IF($G$3+COLUMN(Q3) &lt;='1.1 Allgemein'!$I$24,'1.2 Strompreise'!W3+1,"")</f>
        <v>2043</v>
      </c>
      <c r="Y3" s="59">
        <f>IF($G$3+COLUMN(R3) &lt;='1.1 Allgemein'!$I$24,'1.2 Strompreise'!X3+1,"")</f>
        <v>2044</v>
      </c>
      <c r="Z3" s="59">
        <f>IF($G$3+COLUMN(S3) &lt;='1.1 Allgemein'!$I$24,'1.2 Strompreise'!Y3+1,"")</f>
        <v>2045</v>
      </c>
      <c r="AA3" s="59">
        <f>IF($G$3+COLUMN(T3) &lt;='1.1 Allgemein'!$I$24,'1.2 Strompreise'!Z3+1,"")</f>
        <v>2046</v>
      </c>
      <c r="AB3" s="59">
        <f>IF($G$3+COLUMN(U3) &lt;='1.1 Allgemein'!$I$24,'1.2 Strompreise'!AA3+1,"")</f>
        <v>2047</v>
      </c>
      <c r="AC3" s="59">
        <f>IF($G$3+COLUMN(V3) &lt;='1.1 Allgemein'!$I$24,'1.2 Strompreise'!AB3+1,"")</f>
        <v>2048</v>
      </c>
      <c r="AD3" s="59">
        <f>IF($G$3+COLUMN(W3) &lt;='1.1 Allgemein'!$I$24,'1.2 Strompreise'!AC3+1,"")</f>
        <v>2049</v>
      </c>
      <c r="AE3" s="59">
        <f>IF($G$3+COLUMN(X3) &lt;='1.1 Allgemein'!$I$24,'1.2 Strompreise'!AD3+1,"")</f>
        <v>2050</v>
      </c>
      <c r="AF3" s="59">
        <f>IF($G$3+COLUMN(Y3) &lt;='1.1 Allgemein'!$I$24,'1.2 Strompreise'!AE3+1,"")</f>
        <v>2051</v>
      </c>
      <c r="AG3" s="59">
        <f>IF($G$3+COLUMN(Z3) &lt;='1.1 Allgemein'!$I$24,'1.2 Strompreise'!AF3+1,"")</f>
        <v>2052</v>
      </c>
      <c r="AH3" s="59">
        <f>IF($G$3+COLUMN(AA3) &lt;='1.1 Allgemein'!$I$24,'1.2 Strompreise'!AG3+1,"")</f>
        <v>2053</v>
      </c>
      <c r="AI3" s="59">
        <f>IF($G$3+COLUMN(AB3) &lt;='1.1 Allgemein'!$I$24,'1.2 Strompreise'!AH3+1,"")</f>
        <v>2054</v>
      </c>
      <c r="AJ3" s="59">
        <f>IF($G$3+COLUMN(AC3) &lt;='1.1 Allgemein'!$I$24,'1.2 Strompreise'!AI3+1,"")</f>
        <v>2055</v>
      </c>
      <c r="AK3" s="59">
        <f>IF($G$3+COLUMN(AD3) &lt;='1.1 Allgemein'!$I$24,'1.2 Strompreise'!AJ3+1,"")</f>
        <v>2056</v>
      </c>
      <c r="AL3" s="59">
        <f>IF($G$3+COLUMN(AE3) &lt;='1.1 Allgemein'!$I$24,'1.2 Strompreise'!AK3+1,"")</f>
        <v>2057</v>
      </c>
      <c r="AM3" s="59">
        <f>IF($G$3+COLUMN(AF3) &lt;='1.1 Allgemein'!$I$24,'1.2 Strompreise'!AL3+1,"")</f>
        <v>2058</v>
      </c>
      <c r="AN3" s="59">
        <f>IF($G$3+COLUMN(AG3) &lt;='1.1 Allgemein'!$I$24,'1.2 Strompreise'!AM3+1,"")</f>
        <v>2059</v>
      </c>
      <c r="AO3" s="59">
        <f>IF($G$3+COLUMN(AH3) &lt;='1.1 Allgemein'!$I$24,'1.2 Strompreise'!AN3+1,"")</f>
        <v>2060</v>
      </c>
      <c r="AP3" s="59" t="str">
        <f>IF($G$3+COLUMN(AI3) &lt;='1.1 Allgemein'!$I$24,'1.2 Strompreise'!AO3+1,"")</f>
        <v/>
      </c>
      <c r="AQ3" s="59" t="str">
        <f>IF($G$3+COLUMN(AJ3) &lt;='1.1 Allgemein'!$I$24,'1.2 Strompreise'!AP3+1,"")</f>
        <v/>
      </c>
      <c r="AR3" s="59" t="str">
        <f>IF($G$3+COLUMN(AK3) &lt;='1.1 Allgemein'!$I$24,'1.2 Strompreise'!AQ3+1,"")</f>
        <v/>
      </c>
      <c r="AS3" s="59" t="str">
        <f>IF($G$3+COLUMN(AL3) &lt;='1.1 Allgemein'!$I$24,'1.2 Strompreise'!AR3+1,"")</f>
        <v/>
      </c>
      <c r="AT3" s="59" t="str">
        <f>IF($G$3+COLUMN(AM3) &lt;='1.1 Allgemein'!$I$24,'1.2 Strompreise'!AS3+1,"")</f>
        <v/>
      </c>
      <c r="AU3" s="59" t="str">
        <f>IF($G$3+COLUMN(AN3) &lt;='1.1 Allgemein'!$I$24,'1.2 Strompreise'!AT3+1,"")</f>
        <v/>
      </c>
      <c r="AV3" s="59" t="str">
        <f>IF($G$3+COLUMN(AO3) &lt;='1.1 Allgemein'!$I$24,'1.2 Strompreise'!AU3+1,"")</f>
        <v/>
      </c>
      <c r="AW3" s="59" t="str">
        <f>IF($G$3+COLUMN(AP3) &lt;='1.1 Allgemein'!$I$24,'1.2 Strompreise'!AV3+1,"")</f>
        <v/>
      </c>
      <c r="AX3" s="59" t="str">
        <f>IF($G$3+COLUMN(AQ3) &lt;='1.1 Allgemein'!$I$24,'1.2 Strompreise'!AW3+1,"")</f>
        <v/>
      </c>
      <c r="AY3" s="59" t="str">
        <f>IF($G$3+COLUMN(AR3) &lt;='1.1 Allgemein'!$I$24,'1.2 Strompreise'!AX3+1,"")</f>
        <v/>
      </c>
      <c r="AZ3" s="59" t="str">
        <f>IF($G$3+COLUMN(AS3) &lt;='1.1 Allgemein'!$I$24,'1.2 Strompreise'!AY3+1,"")</f>
        <v/>
      </c>
      <c r="BA3" s="59" t="str">
        <f>IF($G$3+COLUMN(AT3) &lt;='1.1 Allgemein'!$I$24,'1.2 Strompreise'!AZ3+1,"")</f>
        <v/>
      </c>
      <c r="BB3" s="59" t="str">
        <f>IF($G$3+COLUMN(AU3) &lt;='1.1 Allgemein'!$I$24,'1.2 Strompreise'!BA3+1,"")</f>
        <v/>
      </c>
      <c r="BC3" s="59" t="str">
        <f>IF($G$3+COLUMN(AV3) &lt;='1.1 Allgemein'!$I$24,'1.2 Strompreise'!BB3+1,"")</f>
        <v/>
      </c>
      <c r="BD3" s="59" t="str">
        <f>IF($G$3+COLUMN(AW3) &lt;='1.1 Allgemein'!$I$24,'1.2 Strompreise'!BC3+1,"")</f>
        <v/>
      </c>
      <c r="BE3" s="59" t="str">
        <f>IF($G$3+COLUMN(AX3) &lt;='1.1 Allgemein'!$I$24,'1.2 Strompreise'!BD3+1,"")</f>
        <v/>
      </c>
      <c r="BF3" s="59" t="str">
        <f>IF($G$3+COLUMN(AY3) &lt;='1.1 Allgemein'!$I$24,'1.2 Strompreise'!BE3+1,"")</f>
        <v/>
      </c>
      <c r="BG3" s="59" t="str">
        <f>IF($G$3+COLUMN(AZ3) &lt;='1.1 Allgemein'!$I$24,'1.2 Strompreise'!BF3+1,"")</f>
        <v/>
      </c>
      <c r="BH3" s="59" t="str">
        <f>IF($G$3+COLUMN(BA3) &lt;='1.1 Allgemein'!$I$24,'1.2 Strompreise'!BG3+1,"")</f>
        <v/>
      </c>
      <c r="BI3" s="59" t="str">
        <f>IF($G$3+COLUMN(BB3) &lt;='1.1 Allgemein'!$I$24,'1.2 Strompreise'!BH3+1,"")</f>
        <v/>
      </c>
      <c r="BJ3" s="59" t="str">
        <f>IF($G$3+COLUMN(BC3) &lt;='1.1 Allgemein'!$I$24,'1.2 Strompreise'!BI3+1,"")</f>
        <v/>
      </c>
      <c r="BK3" s="59" t="str">
        <f>IF($G$3+COLUMN(BD3) &lt;='1.1 Allgemein'!$I$24,'1.2 Strompreise'!BJ3+1,"")</f>
        <v/>
      </c>
      <c r="BL3" s="59" t="str">
        <f>IF($G$3+COLUMN(BE3) &lt;='1.1 Allgemein'!$I$24,'1.2 Strompreise'!BK3+1,"")</f>
        <v/>
      </c>
      <c r="BM3" s="59" t="str">
        <f>IF($G$3+COLUMN(BF3) &lt;='1.1 Allgemein'!$I$24,'1.2 Strompreise'!BL3+1,"")</f>
        <v/>
      </c>
      <c r="BN3" s="59" t="str">
        <f>IF($G$3+COLUMN(BG3) &lt;='1.1 Allgemein'!$I$24,'1.2 Strompreise'!BM3+1,"")</f>
        <v/>
      </c>
      <c r="BO3" s="59" t="str">
        <f>IF($G$3+COLUMN(BH3) &lt;='1.1 Allgemein'!$I$24,'1.2 Strompreise'!BN3+1,"")</f>
        <v/>
      </c>
      <c r="BP3" s="59" t="str">
        <f>IF($G$3+COLUMN(BI3) &lt;='1.1 Allgemein'!$I$24,'1.2 Strompreise'!BO3+1,"")</f>
        <v/>
      </c>
      <c r="BQ3" s="59" t="str">
        <f>IF($G$3+COLUMN(BJ3) &lt;='1.1 Allgemein'!$I$24,'1.2 Strompreise'!BP3+1,"")</f>
        <v/>
      </c>
      <c r="BR3" s="59" t="str">
        <f>IF($G$3+COLUMN(BK3) &lt;='1.1 Allgemein'!$I$24,'1.2 Strompreise'!BQ3+1,"")</f>
        <v/>
      </c>
      <c r="BS3" s="59" t="str">
        <f>IF($G$3+COLUMN(BL3) &lt;='1.1 Allgemein'!$I$24,'1.2 Strompreise'!BR3+1,"")</f>
        <v/>
      </c>
      <c r="BT3" s="59" t="str">
        <f>IF($G$3+COLUMN(BM3) &lt;='1.1 Allgemein'!$I$24,'1.2 Strompreise'!BS3+1,"")</f>
        <v/>
      </c>
      <c r="BU3" s="59" t="str">
        <f>IF($G$3+COLUMN(BN3) &lt;='1.1 Allgemein'!$I$24,'1.2 Strompreise'!BT3+1,"")</f>
        <v/>
      </c>
      <c r="BV3" s="59" t="str">
        <f>IF($G$3+COLUMN(BO3) &lt;='1.1 Allgemein'!$I$24,'1.2 Strompreise'!BU3+1,"")</f>
        <v/>
      </c>
      <c r="BW3" s="59" t="str">
        <f>IF($G$3+COLUMN(BP3) &lt;='1.1 Allgemein'!$I$24,'1.2 Strompreise'!BV3+1,"")</f>
        <v/>
      </c>
      <c r="BX3" s="59" t="str">
        <f>IF($G$3+COLUMN(BQ3) &lt;='1.1 Allgemein'!$I$24,'1.2 Strompreise'!BW3+1,"")</f>
        <v/>
      </c>
      <c r="BY3" s="59" t="str">
        <f>IF($G$3+COLUMN(BR3) &lt;='1.1 Allgemein'!$I$24,'1.2 Strompreise'!BX3+1,"")</f>
        <v/>
      </c>
      <c r="BZ3" s="59" t="str">
        <f>IF($G$3+COLUMN(BS3) &lt;='1.1 Allgemein'!$I$24,'1.2 Strompreise'!BY3+1,"")</f>
        <v/>
      </c>
      <c r="CA3" s="59" t="str">
        <f>IF($G$3+COLUMN(BT3) &lt;='1.1 Allgemein'!$I$24,'1.2 Strompreise'!BZ3+1,"")</f>
        <v/>
      </c>
      <c r="CB3" s="59" t="str">
        <f>IF($G$3+COLUMN(BU3) &lt;='1.1 Allgemein'!$I$24,'1.2 Strompreise'!CA3+1,"")</f>
        <v/>
      </c>
      <c r="CC3" s="59" t="str">
        <f>IF($G$3+COLUMN(BV3) &lt;='1.1 Allgemein'!$I$24,'1.2 Strompreise'!CB3+1,"")</f>
        <v/>
      </c>
      <c r="CD3" s="59" t="str">
        <f>IF($G$3+COLUMN(BW3) &lt;='1.1 Allgemein'!$I$24,'1.2 Strompreise'!CC3+1,"")</f>
        <v/>
      </c>
      <c r="CE3" s="59" t="str">
        <f>IF($G$3+COLUMN(BX3) &lt;='1.1 Allgemein'!$I$24,'1.2 Strompreise'!CD3+1,"")</f>
        <v/>
      </c>
      <c r="CF3" s="59" t="str">
        <f>IF($G$3+COLUMN(BY3) &lt;='1.1 Allgemein'!$I$24,'1.2 Strompreise'!CE3+1,"")</f>
        <v/>
      </c>
      <c r="CG3" s="59" t="str">
        <f>IF($G$3+COLUMN(BZ3) &lt;='1.1 Allgemein'!$I$24,'1.2 Strompreise'!CF3+1,"")</f>
        <v/>
      </c>
      <c r="CH3" s="59" t="str">
        <f>IF($G$3+COLUMN(CA3) &lt;='1.1 Allgemein'!$I$24,'1.2 Strompreise'!CG3+1,"")</f>
        <v/>
      </c>
      <c r="CI3" s="59" t="str">
        <f>IF($G$3+COLUMN(CB3) &lt;='1.1 Allgemein'!$I$24,'1.2 Strompreise'!CH3+1,"")</f>
        <v/>
      </c>
      <c r="CJ3" s="59" t="str">
        <f>IF($G$3+COLUMN(CC3) &lt;='1.1 Allgemein'!$I$24,'1.2 Strompreise'!CI3+1,"")</f>
        <v/>
      </c>
      <c r="CK3" s="59" t="str">
        <f>IF($G$3+COLUMN(CD3) &lt;='1.1 Allgemein'!$I$24,'1.2 Strompreise'!CJ3+1,"")</f>
        <v/>
      </c>
      <c r="CL3" s="59" t="str">
        <f>IF($G$3+COLUMN(CE3) &lt;='1.1 Allgemein'!$I$24,'1.2 Strompreise'!CK3+1,"")</f>
        <v/>
      </c>
      <c r="CM3" s="59" t="str">
        <f>IF($G$3+COLUMN(CF3) &lt;='1.1 Allgemein'!$I$24,'1.2 Strompreise'!CL3+1,"")</f>
        <v/>
      </c>
      <c r="CN3" s="59" t="str">
        <f>IF($G$3+COLUMN(CG3) &lt;='1.1 Allgemein'!$I$24,'1.2 Strompreise'!CM3+1,"")</f>
        <v/>
      </c>
      <c r="CO3" s="59" t="str">
        <f>IF($G$3+COLUMN(CH3) &lt;='1.1 Allgemein'!$I$24,'1.2 Strompreise'!CN3+1,"")</f>
        <v/>
      </c>
      <c r="CP3" s="59" t="str">
        <f>IF($G$3+COLUMN(CI3) &lt;='1.1 Allgemein'!$I$24,'1.2 Strompreise'!CO3+1,"")</f>
        <v/>
      </c>
      <c r="CQ3" s="59" t="str">
        <f>IF($G$3+COLUMN(CJ3) &lt;='1.1 Allgemein'!$I$24,'1.2 Strompreise'!CP3+1,"")</f>
        <v/>
      </c>
      <c r="CR3" s="59" t="str">
        <f>IF($G$3+COLUMN(CK3) &lt;='1.1 Allgemein'!$I$24,'1.2 Strompreise'!CQ3+1,"")</f>
        <v/>
      </c>
      <c r="CS3" s="59" t="str">
        <f>IF($G$3+COLUMN(CL3) &lt;='1.1 Allgemein'!$I$24,'1.2 Strompreise'!CR3+1,"")</f>
        <v/>
      </c>
      <c r="CT3" s="59" t="str">
        <f>IF($G$3+COLUMN(CM3) &lt;='1.1 Allgemein'!$I$24,'1.2 Strompreise'!CS3+1,"")</f>
        <v/>
      </c>
      <c r="CU3" s="59" t="str">
        <f>IF($G$3+COLUMN(CN3) &lt;='1.1 Allgemein'!$I$24,'1.2 Strompreise'!CT3+1,"")</f>
        <v/>
      </c>
      <c r="CV3" s="59" t="str">
        <f>IF($G$3+COLUMN(CO3) &lt;='1.1 Allgemein'!$I$24,'1.2 Strompreise'!CU3+1,"")</f>
        <v/>
      </c>
      <c r="CW3" s="59" t="str">
        <f>IF($G$3+COLUMN(CP3) &lt;='1.1 Allgemein'!$I$24,'1.2 Strompreise'!CV3+1,"")</f>
        <v/>
      </c>
      <c r="CX3" s="59" t="str">
        <f>IF($G$3+COLUMN(CQ3) &lt;='1.1 Allgemein'!$I$24,'1.2 Strompreise'!CW3+1,"")</f>
        <v/>
      </c>
      <c r="CY3" s="59" t="str">
        <f>IF($G$3+COLUMN(CR3) &lt;='1.1 Allgemein'!$I$24,'1.2 Strompreise'!CX3+1,"")</f>
        <v/>
      </c>
      <c r="CZ3" s="59" t="str">
        <f>IF($G$3+COLUMN(CS3) &lt;='1.1 Allgemein'!$I$24,'1.2 Strompreise'!CY3+1,"")</f>
        <v/>
      </c>
      <c r="DA3" s="59" t="str">
        <f>IF($G$3+COLUMN(CT3) &lt;='1.1 Allgemein'!$I$24,'1.2 Strompreise'!CZ3+1,"")</f>
        <v/>
      </c>
      <c r="DB3" s="59" t="str">
        <f>IF($G$3+COLUMN(CU3) &lt;='1.1 Allgemein'!$I$24,'1.2 Strompreise'!DA3+1,"")</f>
        <v/>
      </c>
      <c r="DC3" s="59" t="str">
        <f>IF($G$3+COLUMN(CV3) &lt;='1.1 Allgemein'!$I$24,'1.2 Strompreise'!DB3+1,"")</f>
        <v/>
      </c>
      <c r="DD3" s="59" t="str">
        <f>IF($G$3+COLUMN(CW3) &lt;='1.1 Allgemein'!$I$24,'1.2 Strompreise'!DC3+1,"")</f>
        <v/>
      </c>
      <c r="DE3" s="59" t="str">
        <f>IF($G$3+COLUMN(CX3) &lt;='1.1 Allgemein'!$I$24,'1.2 Strompreise'!DD3+1,"")</f>
        <v/>
      </c>
      <c r="DF3" s="59" t="str">
        <f>IF($G$3+COLUMN(CY3) &lt;='1.1 Allgemein'!$I$24,'1.2 Strompreise'!DE3+1,"")</f>
        <v/>
      </c>
      <c r="DG3" s="59" t="str">
        <f>IF($G$3+COLUMN(CZ3) &lt;='1.1 Allgemein'!$I$24,'1.2 Strompreise'!DF3+1,"")</f>
        <v/>
      </c>
      <c r="DH3" s="59" t="str">
        <f>IF($G$3+COLUMN(DA3) &lt;='1.1 Allgemein'!$I$24,'1.2 Strompreise'!DG3+1,"")</f>
        <v/>
      </c>
      <c r="DI3" s="59" t="str">
        <f>IF($G$3+COLUMN(DB3) &lt;='1.1 Allgemein'!$I$24,'1.2 Strompreise'!DH3+1,"")</f>
        <v/>
      </c>
      <c r="DJ3" s="59" t="str">
        <f>IF($G$3+COLUMN(DC3) &lt;='1.1 Allgemein'!$I$24,'1.2 Strompreise'!DI3+1,"")</f>
        <v/>
      </c>
    </row>
    <row r="4" spans="1:126" ht="15" customHeight="1" x14ac:dyDescent="0.35">
      <c r="B4" s="155" t="str">
        <f>IF('2.1 Kraftwerk allgemein'!$F$2="f",d_f_i!$B104,IF('2.1 Kraftwerk allgemein'!$F$2="i",d_f_i!$C104,d_f_i!$A104))</f>
        <v>Reale Preise bezogen auf das Basisjahr NPV (2026 )</v>
      </c>
    </row>
    <row r="5" spans="1:126" ht="15" customHeight="1" x14ac:dyDescent="0.35">
      <c r="B5" s="155"/>
    </row>
    <row r="6" spans="1:126" ht="15" customHeight="1" x14ac:dyDescent="0.3">
      <c r="B6" s="253" t="str">
        <f>IF('2.1 Kraftwerk allgemein'!$F$2="f",d_f_i!$B105,IF('2.1 Kraftwerk allgemein'!$F$2="i",d_f_i!$C105,d_f_i!$A105))</f>
        <v xml:space="preserve">Durchschnittlicher Strompreis </v>
      </c>
      <c r="C6" s="60"/>
      <c r="D6" s="60"/>
      <c r="E6" s="252" t="s">
        <v>133</v>
      </c>
      <c r="F6" s="59"/>
      <c r="G6" s="60">
        <f t="shared" ref="G6:L6" si="0">G3</f>
        <v>2026</v>
      </c>
      <c r="H6" s="60">
        <f t="shared" si="0"/>
        <v>2027</v>
      </c>
      <c r="I6" s="60">
        <f t="shared" si="0"/>
        <v>2028</v>
      </c>
      <c r="J6" s="60">
        <f t="shared" si="0"/>
        <v>2029</v>
      </c>
      <c r="K6" s="60">
        <f t="shared" si="0"/>
        <v>2030</v>
      </c>
      <c r="L6" s="60">
        <f t="shared" si="0"/>
        <v>2031</v>
      </c>
      <c r="M6" s="60">
        <f t="shared" ref="M6:AR6" si="1">M3</f>
        <v>2032</v>
      </c>
      <c r="N6" s="60">
        <f t="shared" si="1"/>
        <v>2033</v>
      </c>
      <c r="O6" s="60">
        <f t="shared" si="1"/>
        <v>2034</v>
      </c>
      <c r="P6" s="60">
        <f t="shared" si="1"/>
        <v>2035</v>
      </c>
      <c r="Q6" s="60">
        <f t="shared" si="1"/>
        <v>2036</v>
      </c>
      <c r="R6" s="60">
        <f t="shared" si="1"/>
        <v>2037</v>
      </c>
      <c r="S6" s="60">
        <f t="shared" si="1"/>
        <v>2038</v>
      </c>
      <c r="T6" s="60">
        <f t="shared" si="1"/>
        <v>2039</v>
      </c>
      <c r="U6" s="60">
        <f t="shared" si="1"/>
        <v>2040</v>
      </c>
      <c r="V6" s="60">
        <f t="shared" si="1"/>
        <v>2041</v>
      </c>
      <c r="W6" s="60">
        <f t="shared" si="1"/>
        <v>2042</v>
      </c>
      <c r="X6" s="60">
        <f t="shared" si="1"/>
        <v>2043</v>
      </c>
      <c r="Y6" s="60">
        <f t="shared" si="1"/>
        <v>2044</v>
      </c>
      <c r="Z6" s="60">
        <f t="shared" si="1"/>
        <v>2045</v>
      </c>
      <c r="AA6" s="60">
        <f t="shared" si="1"/>
        <v>2046</v>
      </c>
      <c r="AB6" s="60">
        <f t="shared" si="1"/>
        <v>2047</v>
      </c>
      <c r="AC6" s="60">
        <f t="shared" si="1"/>
        <v>2048</v>
      </c>
      <c r="AD6" s="60">
        <f t="shared" si="1"/>
        <v>2049</v>
      </c>
      <c r="AE6" s="60">
        <f t="shared" si="1"/>
        <v>2050</v>
      </c>
      <c r="AF6" s="60">
        <f t="shared" si="1"/>
        <v>2051</v>
      </c>
      <c r="AG6" s="60">
        <f t="shared" si="1"/>
        <v>2052</v>
      </c>
      <c r="AH6" s="60">
        <f t="shared" si="1"/>
        <v>2053</v>
      </c>
      <c r="AI6" s="60">
        <f t="shared" si="1"/>
        <v>2054</v>
      </c>
      <c r="AJ6" s="60">
        <f t="shared" si="1"/>
        <v>2055</v>
      </c>
      <c r="AK6" s="60">
        <f t="shared" si="1"/>
        <v>2056</v>
      </c>
      <c r="AL6" s="60">
        <f t="shared" si="1"/>
        <v>2057</v>
      </c>
      <c r="AM6" s="60">
        <f t="shared" si="1"/>
        <v>2058</v>
      </c>
      <c r="AN6" s="60">
        <f t="shared" si="1"/>
        <v>2059</v>
      </c>
      <c r="AO6" s="60">
        <f t="shared" si="1"/>
        <v>2060</v>
      </c>
      <c r="AP6" s="60" t="str">
        <f t="shared" si="1"/>
        <v/>
      </c>
      <c r="AQ6" s="60" t="str">
        <f t="shared" si="1"/>
        <v/>
      </c>
      <c r="AR6" s="60" t="str">
        <f t="shared" si="1"/>
        <v/>
      </c>
      <c r="AS6" s="60" t="str">
        <f t="shared" ref="AS6:BX6" si="2">AS3</f>
        <v/>
      </c>
      <c r="AT6" s="60" t="str">
        <f t="shared" si="2"/>
        <v/>
      </c>
      <c r="AU6" s="60" t="str">
        <f t="shared" si="2"/>
        <v/>
      </c>
      <c r="AV6" s="60" t="str">
        <f t="shared" si="2"/>
        <v/>
      </c>
      <c r="AW6" s="60" t="str">
        <f t="shared" si="2"/>
        <v/>
      </c>
      <c r="AX6" s="60" t="str">
        <f t="shared" si="2"/>
        <v/>
      </c>
      <c r="AY6" s="60" t="str">
        <f t="shared" si="2"/>
        <v/>
      </c>
      <c r="AZ6" s="60" t="str">
        <f t="shared" si="2"/>
        <v/>
      </c>
      <c r="BA6" s="60" t="str">
        <f t="shared" si="2"/>
        <v/>
      </c>
      <c r="BB6" s="60" t="str">
        <f t="shared" si="2"/>
        <v/>
      </c>
      <c r="BC6" s="60" t="str">
        <f t="shared" si="2"/>
        <v/>
      </c>
      <c r="BD6" s="60" t="str">
        <f t="shared" si="2"/>
        <v/>
      </c>
      <c r="BE6" s="60" t="str">
        <f t="shared" si="2"/>
        <v/>
      </c>
      <c r="BF6" s="60" t="str">
        <f t="shared" si="2"/>
        <v/>
      </c>
      <c r="BG6" s="60" t="str">
        <f t="shared" si="2"/>
        <v/>
      </c>
      <c r="BH6" s="60" t="str">
        <f t="shared" si="2"/>
        <v/>
      </c>
      <c r="BI6" s="60" t="str">
        <f t="shared" si="2"/>
        <v/>
      </c>
      <c r="BJ6" s="60" t="str">
        <f t="shared" si="2"/>
        <v/>
      </c>
      <c r="BK6" s="60" t="str">
        <f t="shared" si="2"/>
        <v/>
      </c>
      <c r="BL6" s="60" t="str">
        <f t="shared" si="2"/>
        <v/>
      </c>
      <c r="BM6" s="60" t="str">
        <f t="shared" si="2"/>
        <v/>
      </c>
      <c r="BN6" s="60" t="str">
        <f t="shared" si="2"/>
        <v/>
      </c>
      <c r="BO6" s="60" t="str">
        <f t="shared" si="2"/>
        <v/>
      </c>
      <c r="BP6" s="60" t="str">
        <f t="shared" si="2"/>
        <v/>
      </c>
      <c r="BQ6" s="60" t="str">
        <f t="shared" si="2"/>
        <v/>
      </c>
      <c r="BR6" s="60" t="str">
        <f t="shared" si="2"/>
        <v/>
      </c>
      <c r="BS6" s="60" t="str">
        <f t="shared" si="2"/>
        <v/>
      </c>
      <c r="BT6" s="60" t="str">
        <f t="shared" si="2"/>
        <v/>
      </c>
      <c r="BU6" s="60" t="str">
        <f t="shared" si="2"/>
        <v/>
      </c>
      <c r="BV6" s="60" t="str">
        <f t="shared" si="2"/>
        <v/>
      </c>
      <c r="BW6" s="60" t="str">
        <f t="shared" si="2"/>
        <v/>
      </c>
      <c r="BX6" s="60" t="str">
        <f t="shared" si="2"/>
        <v/>
      </c>
      <c r="BY6" s="60" t="str">
        <f t="shared" ref="BY6:DD6" si="3">BY3</f>
        <v/>
      </c>
      <c r="BZ6" s="60" t="str">
        <f t="shared" si="3"/>
        <v/>
      </c>
      <c r="CA6" s="60" t="str">
        <f t="shared" si="3"/>
        <v/>
      </c>
      <c r="CB6" s="60" t="str">
        <f t="shared" si="3"/>
        <v/>
      </c>
      <c r="CC6" s="60" t="str">
        <f t="shared" si="3"/>
        <v/>
      </c>
      <c r="CD6" s="60" t="str">
        <f t="shared" si="3"/>
        <v/>
      </c>
      <c r="CE6" s="60" t="str">
        <f t="shared" si="3"/>
        <v/>
      </c>
      <c r="CF6" s="60" t="str">
        <f t="shared" si="3"/>
        <v/>
      </c>
      <c r="CG6" s="60" t="str">
        <f t="shared" si="3"/>
        <v/>
      </c>
      <c r="CH6" s="60" t="str">
        <f t="shared" si="3"/>
        <v/>
      </c>
      <c r="CI6" s="60" t="str">
        <f t="shared" si="3"/>
        <v/>
      </c>
      <c r="CJ6" s="60" t="str">
        <f t="shared" si="3"/>
        <v/>
      </c>
      <c r="CK6" s="60" t="str">
        <f t="shared" si="3"/>
        <v/>
      </c>
      <c r="CL6" s="60" t="str">
        <f t="shared" si="3"/>
        <v/>
      </c>
      <c r="CM6" s="60" t="str">
        <f t="shared" si="3"/>
        <v/>
      </c>
      <c r="CN6" s="60" t="str">
        <f t="shared" si="3"/>
        <v/>
      </c>
      <c r="CO6" s="60" t="str">
        <f t="shared" si="3"/>
        <v/>
      </c>
      <c r="CP6" s="60" t="str">
        <f t="shared" si="3"/>
        <v/>
      </c>
      <c r="CQ6" s="60" t="str">
        <f t="shared" si="3"/>
        <v/>
      </c>
      <c r="CR6" s="60" t="str">
        <f t="shared" si="3"/>
        <v/>
      </c>
      <c r="CS6" s="60" t="str">
        <f t="shared" si="3"/>
        <v/>
      </c>
      <c r="CT6" s="60" t="str">
        <f t="shared" si="3"/>
        <v/>
      </c>
      <c r="CU6" s="60" t="str">
        <f t="shared" si="3"/>
        <v/>
      </c>
      <c r="CV6" s="60" t="str">
        <f t="shared" si="3"/>
        <v/>
      </c>
      <c r="CW6" s="60" t="str">
        <f t="shared" si="3"/>
        <v/>
      </c>
      <c r="CX6" s="60" t="str">
        <f t="shared" si="3"/>
        <v/>
      </c>
      <c r="CY6" s="60" t="str">
        <f t="shared" si="3"/>
        <v/>
      </c>
      <c r="CZ6" s="60" t="str">
        <f t="shared" si="3"/>
        <v/>
      </c>
      <c r="DA6" s="60" t="str">
        <f t="shared" si="3"/>
        <v/>
      </c>
      <c r="DB6" s="60" t="str">
        <f t="shared" si="3"/>
        <v/>
      </c>
      <c r="DC6" s="60" t="str">
        <f t="shared" si="3"/>
        <v/>
      </c>
      <c r="DD6" s="60" t="str">
        <f t="shared" si="3"/>
        <v/>
      </c>
      <c r="DE6" s="60" t="str">
        <f t="shared" ref="DE6:DJ6" si="4">DE3</f>
        <v/>
      </c>
      <c r="DF6" s="60" t="str">
        <f t="shared" si="4"/>
        <v/>
      </c>
      <c r="DG6" s="60" t="str">
        <f t="shared" si="4"/>
        <v/>
      </c>
      <c r="DH6" s="60" t="str">
        <f t="shared" si="4"/>
        <v/>
      </c>
      <c r="DI6" s="60" t="str">
        <f t="shared" si="4"/>
        <v/>
      </c>
      <c r="DJ6" s="60" t="str">
        <f t="shared" si="4"/>
        <v/>
      </c>
    </row>
    <row r="7" spans="1:126" ht="15" customHeight="1" x14ac:dyDescent="0.3">
      <c r="G7" s="58">
        <f>IF(G$6&gt;'1.1 Allgemein'!$I$24,"",HLOOKUP(G$6,'5.1 Strompreise EXX u. Szenario'!$D$8:$DK$22,$F34+3,FALSE)*G$2*G$1)</f>
        <v>80.368518777636638</v>
      </c>
      <c r="H7" s="58">
        <f>IF(H$6&gt;'1.1 Allgemein'!$I$24,"",HLOOKUP(H$6,'5.1 Strompreise EXX u. Szenario'!$D$8:$DK$22,$F34+3,FALSE)*H$2*H$1)</f>
        <v>79.968675400633472</v>
      </c>
      <c r="I7" s="58">
        <f>IF(I$6&gt;'1.1 Allgemein'!$I$24,"",HLOOKUP(I$6,'5.1 Strompreise EXX u. Szenario'!$D$8:$DK$22,$F34+3,FALSE)*I$2*I$1)</f>
        <v>74.002090963306287</v>
      </c>
      <c r="J7" s="58">
        <f>IF(J$6&gt;'1.1 Allgemein'!$I$24,"",HLOOKUP(J$6,'5.1 Strompreise EXX u. Szenario'!$D$8:$DK$22,$F34+3,FALSE)*J$2*J$1)</f>
        <v>69.521918072161839</v>
      </c>
      <c r="K7" s="58">
        <f>IF(K$6&gt;'1.1 Allgemein'!$I$24,"",HLOOKUP(K$6,'5.1 Strompreise EXX u. Szenario'!$D$8:$DK$22,$F34+3,FALSE)*K$2*K$1)</f>
        <v>67.040466613105622</v>
      </c>
      <c r="L7" s="58">
        <f>IF(L$6&gt;'1.1 Allgemein'!$I$24,"",HLOOKUP(L$6,'5.1 Strompreise EXX u. Szenario'!$D$8:$DK$22,$F34+3,FALSE)*L$2*L$1)</f>
        <v>64.676220465620489</v>
      </c>
      <c r="M7" s="58">
        <f>IF(M$6&gt;'1.1 Allgemein'!$I$24,"",HLOOKUP(M$6,'5.1 Strompreise EXX u. Szenario'!$D$8:$DK$22,$F34+3,FALSE)*M$2*M$1)</f>
        <v>62.31197431813537</v>
      </c>
      <c r="N7" s="58">
        <f>IF(N$6&gt;'1.1 Allgemein'!$I$24,"",HLOOKUP(N$6,'5.1 Strompreise EXX u. Szenario'!$D$8:$DK$22,$F34+3,FALSE)*N$2*N$1)</f>
        <v>59.947728170650244</v>
      </c>
      <c r="O7" s="58">
        <f>IF(O$6&gt;'1.1 Allgemein'!$I$24,"",HLOOKUP(O$6,'5.1 Strompreise EXX u. Szenario'!$D$8:$DK$22,$F34+3,FALSE)*O$2*O$1)</f>
        <v>57.583482023165118</v>
      </c>
      <c r="P7" s="58">
        <f>IF(P$6&gt;'1.1 Allgemein'!$I$24,"",HLOOKUP(P$6,'5.1 Strompreise EXX u. Szenario'!$D$8:$DK$22,$F34+3,FALSE)*P$2*P$1)</f>
        <v>55.219235875680006</v>
      </c>
      <c r="Q7" s="58">
        <f>IF(Q$6&gt;'1.1 Allgemein'!$I$24,"",HLOOKUP(Q$6,'5.1 Strompreise EXX u. Szenario'!$D$8:$DK$22,$F34+3,FALSE)*Q$2*Q$1)</f>
        <v>55.633992853919906</v>
      </c>
      <c r="R7" s="58">
        <f>IF(R$6&gt;'1.1 Allgemein'!$I$24,"",HLOOKUP(R$6,'5.1 Strompreise EXX u. Szenario'!$D$8:$DK$22,$F34+3,FALSE)*R$2*R$1)</f>
        <v>56.048749832160006</v>
      </c>
      <c r="S7" s="58">
        <f>IF(S$6&gt;'1.1 Allgemein'!$I$24,"",HLOOKUP(S$6,'5.1 Strompreise EXX u. Szenario'!$D$8:$DK$22,$F34+3,FALSE)*S$2*S$1)</f>
        <v>56.463506810400006</v>
      </c>
      <c r="T7" s="58">
        <f>IF(T$6&gt;'1.1 Allgemein'!$I$24,"",HLOOKUP(T$6,'5.1 Strompreise EXX u. Szenario'!$D$8:$DK$22,$F34+3,FALSE)*T$2*T$1)</f>
        <v>56.878263788640005</v>
      </c>
      <c r="U7" s="58">
        <f>IF(U$6&gt;'1.1 Allgemein'!$I$24,"",HLOOKUP(U$6,'5.1 Strompreise EXX u. Szenario'!$D$8:$DK$22,$F34+3,FALSE)*U$2*U$1)</f>
        <v>57.293020766880005</v>
      </c>
      <c r="V7" s="58">
        <f>IF(V$6&gt;'1.1 Allgemein'!$I$24,"",HLOOKUP(V$6,'5.1 Strompreise EXX u. Szenario'!$D$8:$DK$22,$F34+3,FALSE)*V$2*V$1)</f>
        <v>58.086714802512006</v>
      </c>
      <c r="W7" s="58">
        <f>IF(W$6&gt;'1.1 Allgemein'!$I$24,"",HLOOKUP(W$6,'5.1 Strompreise EXX u. Szenario'!$D$8:$DK$22,$F34+3,FALSE)*W$2*W$1)</f>
        <v>58.880408838144</v>
      </c>
      <c r="X7" s="58">
        <f>IF(X$6&gt;'1.1 Allgemein'!$I$24,"",HLOOKUP(X$6,'5.1 Strompreise EXX u. Szenario'!$D$8:$DK$22,$F34+3,FALSE)*X$2*X$1)</f>
        <v>59.674102873776</v>
      </c>
      <c r="Y7" s="58">
        <f>IF(Y$6&gt;'1.1 Allgemein'!$I$24,"",HLOOKUP(Y$6,'5.1 Strompreise EXX u. Szenario'!$D$8:$DK$22,$F34+3,FALSE)*Y$2*Y$1)</f>
        <v>60.467796909408001</v>
      </c>
      <c r="Z7" s="58">
        <f>IF(Z$6&gt;'1.1 Allgemein'!$I$24,"",HLOOKUP(Z$6,'5.1 Strompreise EXX u. Szenario'!$D$8:$DK$22,$F34+3,FALSE)*Z$2*Z$1)</f>
        <v>61.261490945039995</v>
      </c>
      <c r="AA7" s="58">
        <f>IF(AA$6&gt;'1.1 Allgemein'!$I$24,"",HLOOKUP(AA$6,'5.1 Strompreise EXX u. Szenario'!$D$8:$DK$22,$F34+3,FALSE)*AA$2*AA$1)</f>
        <v>61.142719628543915</v>
      </c>
      <c r="AB7" s="58">
        <f>IF(AB$6&gt;'1.1 Allgemein'!$I$24,"",HLOOKUP(AB$6,'5.1 Strompreise EXX u. Szenario'!$D$8:$DK$22,$F34+3,FALSE)*AB$2*AB$1)</f>
        <v>61.023948312047999</v>
      </c>
      <c r="AC7" s="58">
        <f>IF(AC$6&gt;'1.1 Allgemein'!$I$24,"",HLOOKUP(AC$6,'5.1 Strompreise EXX u. Szenario'!$D$8:$DK$22,$F34+3,FALSE)*AC$2*AC$1)</f>
        <v>60.905176995552004</v>
      </c>
      <c r="AD7" s="58">
        <f>IF(AD$6&gt;'1.1 Allgemein'!$I$24,"",HLOOKUP(AD$6,'5.1 Strompreise EXX u. Szenario'!$D$8:$DK$22,$F34+3,FALSE)*AD$2*AD$1)</f>
        <v>60.786405679056003</v>
      </c>
      <c r="AE7" s="58">
        <f>IF(AE$6&gt;'1.1 Allgemein'!$I$24,"",HLOOKUP(AE$6,'5.1 Strompreise EXX u. Szenario'!$D$8:$DK$22,$F34+3,FALSE)*AE$2*AE$1)</f>
        <v>60.667634362560001</v>
      </c>
      <c r="AF7" s="58">
        <f>IF(AF$6&gt;'1.1 Allgemein'!$I$24,"",HLOOKUP(AF$6,'5.1 Strompreise EXX u. Szenario'!$D$8:$DK$22,$F34+3,FALSE)*AF$2*AF$1)</f>
        <v>60.288697305168</v>
      </c>
      <c r="AG7" s="58">
        <f>IF(AG$6&gt;'1.1 Allgemein'!$I$24,"",HLOOKUP(AG$6,'5.1 Strompreise EXX u. Szenario'!$D$8:$DK$22,$F34+3,FALSE)*AG$2*AG$1)</f>
        <v>59.909760247776006</v>
      </c>
      <c r="AH7" s="58">
        <f>IF(AH$6&gt;'1.1 Allgemein'!$I$24,"",HLOOKUP(AH$6,'5.1 Strompreise EXX u. Szenario'!$D$8:$DK$22,$F34+3,FALSE)*AH$2*AH$1)</f>
        <v>59.530823190384005</v>
      </c>
      <c r="AI7" s="58">
        <f>IF(AI$6&gt;'1.1 Allgemein'!$I$24,"",HLOOKUP(AI$6,'5.1 Strompreise EXX u. Szenario'!$D$8:$DK$22,$F34+3,FALSE)*AI$2*AI$1)</f>
        <v>59.151886132992011</v>
      </c>
      <c r="AJ7" s="58">
        <f>IF(AJ$6&gt;'1.1 Allgemein'!$I$24,"",HLOOKUP(AJ$6,'5.1 Strompreise EXX u. Szenario'!$D$8:$DK$22,$F34+3,FALSE)*AJ$2*AJ$1)</f>
        <v>58.772949075600003</v>
      </c>
      <c r="AK7" s="58">
        <f>IF(AK$6&gt;'1.1 Allgemein'!$I$24,"",HLOOKUP(AK$6,'5.1 Strompreise EXX u. Szenario'!$D$8:$DK$22,$F34+3,FALSE)*AK$2*AK$1)</f>
        <v>58.61835783825601</v>
      </c>
      <c r="AL7" s="58">
        <f>IF(AL$6&gt;'1.1 Allgemein'!$I$24,"",HLOOKUP(AL$6,'5.1 Strompreise EXX u. Szenario'!$D$8:$DK$22,$F34+3,FALSE)*AL$2*AL$1)</f>
        <v>58.463766600912003</v>
      </c>
      <c r="AM7" s="58">
        <f>IF(AM$6&gt;'1.1 Allgemein'!$I$24,"",HLOOKUP(AM$6,'5.1 Strompreise EXX u. Szenario'!$D$8:$DK$22,$F34+3,FALSE)*AM$2*AM$1)</f>
        <v>58.309175363568002</v>
      </c>
      <c r="AN7" s="58">
        <f>IF(AN$6&gt;'1.1 Allgemein'!$I$24,"",HLOOKUP(AN$6,'5.1 Strompreise EXX u. Szenario'!$D$8:$DK$22,$F34+3,FALSE)*AN$2*AN$1)</f>
        <v>58.154584126224009</v>
      </c>
      <c r="AO7" s="58">
        <f>IF(AO$6&gt;'1.1 Allgemein'!$I$24,"",HLOOKUP(AO$6,'5.1 Strompreise EXX u. Szenario'!$D$8:$DK$22,$F34+3,FALSE)*AO$2*AO$1)</f>
        <v>57.999992888880001</v>
      </c>
      <c r="AP7" s="58" t="str">
        <f>IF(AP$6&gt;'1.1 Allgemein'!$I$24,"",HLOOKUP(AP$6,'5.1 Strompreise EXX u. Szenario'!$D$8:$DK$22,$F34+3,FALSE)*AP$2*AP$1)</f>
        <v/>
      </c>
      <c r="AQ7" s="58" t="str">
        <f>IF(AQ$6&gt;'1.1 Allgemein'!$I$24,"",HLOOKUP(AQ$6,'5.1 Strompreise EXX u. Szenario'!$D$8:$DK$22,$F34+3,FALSE)*AQ$2*AQ$1)</f>
        <v/>
      </c>
      <c r="AR7" s="58" t="str">
        <f>IF(AR$6&gt;'1.1 Allgemein'!$I$24,"",HLOOKUP(AR$6,'5.1 Strompreise EXX u. Szenario'!$D$8:$DK$22,$F34+3,FALSE)*AR$2*AR$1)</f>
        <v/>
      </c>
      <c r="AS7" s="58" t="str">
        <f>IF(AS$6&gt;'1.1 Allgemein'!$I$24,"",HLOOKUP(AS$6,'5.1 Strompreise EXX u. Szenario'!$D$8:$DK$22,$F34+3,FALSE)*AS$2*AS$1)</f>
        <v/>
      </c>
      <c r="AT7" s="58" t="str">
        <f>IF(AT$6&gt;'1.1 Allgemein'!$I$24,"",HLOOKUP(AT$6,'5.1 Strompreise EXX u. Szenario'!$D$8:$DK$22,$F34+3,FALSE)*AT$2*AT$1)</f>
        <v/>
      </c>
      <c r="AU7" s="58" t="str">
        <f>IF(AU$6&gt;'1.1 Allgemein'!$I$24,"",HLOOKUP(AU$6,'5.1 Strompreise EXX u. Szenario'!$D$8:$DK$22,$F34+3,FALSE)*AU$2*AU$1)</f>
        <v/>
      </c>
      <c r="AV7" s="58" t="str">
        <f>IF(AV$6&gt;'1.1 Allgemein'!$I$24,"",HLOOKUP(AV$6,'5.1 Strompreise EXX u. Szenario'!$D$8:$DK$22,$F34+3,FALSE)*AV$2*AV$1)</f>
        <v/>
      </c>
      <c r="AW7" s="58" t="str">
        <f>IF(AW$6&gt;'1.1 Allgemein'!$I$24,"",HLOOKUP(AW$6,'5.1 Strompreise EXX u. Szenario'!$D$8:$DK$22,$F34+3,FALSE)*AW$2*AW$1)</f>
        <v/>
      </c>
      <c r="AX7" s="58" t="str">
        <f>IF(AX$6&gt;'1.1 Allgemein'!$I$24,"",HLOOKUP(AX$6,'5.1 Strompreise EXX u. Szenario'!$D$8:$DK$22,$F34+3,FALSE)*AX$2*AX$1)</f>
        <v/>
      </c>
      <c r="AY7" s="58" t="str">
        <f>IF(AY$6&gt;'1.1 Allgemein'!$I$24,"",HLOOKUP(AY$6,'5.1 Strompreise EXX u. Szenario'!$D$8:$DK$22,$F34+3,FALSE)*AY$2*AY$1)</f>
        <v/>
      </c>
      <c r="AZ7" s="58" t="str">
        <f>IF(AZ$6&gt;'1.1 Allgemein'!$I$24,"",HLOOKUP(AZ$6,'5.1 Strompreise EXX u. Szenario'!$D$8:$DK$22,$F34+3,FALSE)*AZ$2*AZ$1)</f>
        <v/>
      </c>
      <c r="BA7" s="58" t="str">
        <f>IF(BA$6&gt;'1.1 Allgemein'!$I$24,"",HLOOKUP(BA$6,'5.1 Strompreise EXX u. Szenario'!$D$8:$DK$22,$F34+3,FALSE)*BA$2*BA$1)</f>
        <v/>
      </c>
      <c r="BB7" s="58" t="str">
        <f>IF(BB$6&gt;'1.1 Allgemein'!$I$24,"",HLOOKUP(BB$6,'5.1 Strompreise EXX u. Szenario'!$D$8:$DK$22,$F34+3,FALSE)*BB$2*BB$1)</f>
        <v/>
      </c>
      <c r="BC7" s="58" t="str">
        <f>IF(BC$6&gt;'1.1 Allgemein'!$I$24,"",HLOOKUP(BC$6,'5.1 Strompreise EXX u. Szenario'!$D$8:$DK$22,$F34+3,FALSE)*BC$2*BC$1)</f>
        <v/>
      </c>
      <c r="BD7" s="58" t="str">
        <f>IF(BD$6&gt;'1.1 Allgemein'!$I$24,"",HLOOKUP(BD$6,'5.1 Strompreise EXX u. Szenario'!$D$8:$DK$22,$F34+3,FALSE)*BD$2*BD$1)</f>
        <v/>
      </c>
      <c r="BE7" s="58" t="str">
        <f>IF(BE$6&gt;'1.1 Allgemein'!$I$24,"",HLOOKUP(BE$6,'5.1 Strompreise EXX u. Szenario'!$D$8:$DK$22,$F34+3,FALSE)*BE$2*BE$1)</f>
        <v/>
      </c>
      <c r="BF7" s="58" t="str">
        <f>IF(BF$6&gt;'1.1 Allgemein'!$I$24,"",HLOOKUP(BF$6,'5.1 Strompreise EXX u. Szenario'!$D$8:$DK$22,$F34+3,FALSE)*BF$2*BF$1)</f>
        <v/>
      </c>
      <c r="BG7" s="58" t="str">
        <f>IF(BG$6&gt;'1.1 Allgemein'!$I$24,"",HLOOKUP(BG$6,'5.1 Strompreise EXX u. Szenario'!$D$8:$DK$22,$F34+3,FALSE)*BG$2*BG$1)</f>
        <v/>
      </c>
      <c r="BH7" s="58" t="str">
        <f>IF(BH$6&gt;'1.1 Allgemein'!$I$24,"",HLOOKUP(BH$6,'5.1 Strompreise EXX u. Szenario'!$D$8:$DK$22,$F34+3,FALSE)*BH$2*BH$1)</f>
        <v/>
      </c>
      <c r="BI7" s="58" t="str">
        <f>IF(BI$6&gt;'1.1 Allgemein'!$I$24,"",HLOOKUP(BI$6,'5.1 Strompreise EXX u. Szenario'!$D$8:$DK$22,$F34+3,FALSE)*BI$2*BI$1)</f>
        <v/>
      </c>
      <c r="BJ7" s="58" t="str">
        <f>IF(BJ$6&gt;'1.1 Allgemein'!$I$24,"",HLOOKUP(BJ$6,'5.1 Strompreise EXX u. Szenario'!$D$8:$DK$22,$F34+3,FALSE)*BJ$2*BJ$1)</f>
        <v/>
      </c>
      <c r="BK7" s="58" t="str">
        <f>IF(BK$6&gt;'1.1 Allgemein'!$I$24,"",HLOOKUP(BK$6,'5.1 Strompreise EXX u. Szenario'!$D$8:$DK$22,$F34+3,FALSE)*BK$2*BK$1)</f>
        <v/>
      </c>
      <c r="BL7" s="58" t="str">
        <f>IF(BL$6&gt;'1.1 Allgemein'!$I$24,"",HLOOKUP(BL$6,'5.1 Strompreise EXX u. Szenario'!$D$8:$DK$22,$F34+3,FALSE)*BL$2*BL$1)</f>
        <v/>
      </c>
      <c r="BM7" s="58" t="str">
        <f>IF(BM$6&gt;'1.1 Allgemein'!$I$24,"",HLOOKUP(BM$6,'5.1 Strompreise EXX u. Szenario'!$D$8:$DK$22,$F34+3,FALSE)*BM$2*BM$1)</f>
        <v/>
      </c>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154"/>
      <c r="DL7" s="154"/>
      <c r="DM7" s="154"/>
      <c r="DN7" s="154"/>
      <c r="DO7" s="154"/>
      <c r="DP7" s="154"/>
      <c r="DQ7" s="154"/>
      <c r="DR7" s="154"/>
      <c r="DS7" s="154"/>
      <c r="DT7" s="154"/>
      <c r="DU7" s="154"/>
    </row>
    <row r="8" spans="1:126" ht="15" customHeight="1" x14ac:dyDescent="0.3">
      <c r="B8" s="397" t="str">
        <f>IF('2.1 Kraftwerk allgemein'!$F$2="f",d_f_i!$B107,IF('2.1 Kraftwerk allgemein'!$F$2="i",d_f_i!$C107,d_f_i!$A107))</f>
        <v>Es sind viele verschiedene Entwicklungspfade der Strommarktpreise bis 2050 denkbar. Das vorliegende Preisszenario ist nicht als Prognose zu verstehen und stellt keine allgemeine Erwartung des Bundesamts für Energie über die künftige Strompreisentwicklung dar. Es dient einzig als Grundlage für die Wirtschaftlichkeitsrechnung der Photovoltaik-Grossanlagen nach Art. 71a EnG</v>
      </c>
      <c r="C8" s="397"/>
      <c r="D8" s="397"/>
      <c r="E8" s="397"/>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154"/>
      <c r="DL8" s="154"/>
      <c r="DM8" s="154"/>
      <c r="DN8" s="154"/>
      <c r="DO8" s="154"/>
      <c r="DP8" s="154"/>
      <c r="DQ8" s="154"/>
      <c r="DR8" s="154"/>
      <c r="DS8" s="154"/>
      <c r="DT8" s="154"/>
      <c r="DU8" s="154"/>
    </row>
    <row r="9" spans="1:126" ht="15" customHeight="1" x14ac:dyDescent="0.3">
      <c r="B9" s="397"/>
      <c r="C9" s="397"/>
      <c r="D9" s="397"/>
      <c r="E9" s="397"/>
    </row>
    <row r="10" spans="1:126" ht="15" customHeight="1" x14ac:dyDescent="0.3">
      <c r="B10" s="397"/>
      <c r="C10" s="397"/>
      <c r="D10" s="397"/>
      <c r="E10" s="397"/>
    </row>
    <row r="11" spans="1:126" ht="15" customHeight="1" x14ac:dyDescent="0.3">
      <c r="B11" s="397"/>
      <c r="C11" s="397"/>
      <c r="D11" s="397"/>
      <c r="E11" s="397"/>
    </row>
    <row r="12" spans="1:126" ht="15" customHeight="1" x14ac:dyDescent="0.3">
      <c r="B12" s="397"/>
      <c r="C12" s="397"/>
      <c r="D12" s="397"/>
      <c r="E12" s="397"/>
    </row>
    <row r="13" spans="1:126" ht="15" customHeight="1" x14ac:dyDescent="0.3">
      <c r="B13" s="397"/>
      <c r="C13" s="397"/>
      <c r="D13" s="397"/>
      <c r="E13" s="397"/>
    </row>
    <row r="14" spans="1:126" ht="15" customHeight="1" x14ac:dyDescent="0.3">
      <c r="B14" s="397"/>
      <c r="C14" s="397"/>
      <c r="D14" s="397"/>
      <c r="E14" s="397"/>
    </row>
    <row r="15" spans="1:126" ht="15" customHeight="1" x14ac:dyDescent="0.3">
      <c r="B15" s="397"/>
      <c r="C15" s="397"/>
      <c r="D15" s="397"/>
      <c r="E15" s="397"/>
    </row>
    <row r="16" spans="1:126" ht="15" customHeight="1" x14ac:dyDescent="0.3">
      <c r="B16" s="397"/>
      <c r="C16" s="397"/>
      <c r="D16" s="397"/>
      <c r="E16" s="397"/>
    </row>
    <row r="17" spans="2:125" ht="15" customHeight="1" x14ac:dyDescent="0.3">
      <c r="B17" s="397"/>
      <c r="C17" s="397"/>
      <c r="D17" s="397"/>
      <c r="E17" s="397"/>
    </row>
    <row r="18" spans="2:125" ht="15" customHeight="1" x14ac:dyDescent="0.3">
      <c r="B18" s="396"/>
      <c r="C18" s="396"/>
      <c r="D18" s="396"/>
      <c r="E18" s="396"/>
    </row>
    <row r="21" spans="2:125" ht="15" hidden="1" customHeight="1" outlineLevel="1" x14ac:dyDescent="0.3">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154"/>
      <c r="DL21" s="154"/>
      <c r="DM21" s="154"/>
      <c r="DN21" s="154"/>
      <c r="DO21" s="154"/>
      <c r="DP21" s="154"/>
      <c r="DQ21" s="154"/>
      <c r="DR21" s="154"/>
      <c r="DS21" s="154"/>
      <c r="DT21" s="154"/>
      <c r="DU21" s="154"/>
    </row>
    <row r="22" spans="2:125" ht="15" hidden="1" customHeight="1" outlineLevel="1" x14ac:dyDescent="0.3">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154"/>
      <c r="DL22" s="154"/>
      <c r="DM22" s="154"/>
      <c r="DN22" s="154"/>
      <c r="DO22" s="154"/>
      <c r="DP22" s="154"/>
      <c r="DQ22" s="154"/>
      <c r="DR22" s="154"/>
      <c r="DS22" s="154"/>
      <c r="DT22" s="154"/>
      <c r="DU22" s="154"/>
    </row>
    <row r="23" spans="2:125" ht="17.149999999999999" hidden="1" customHeight="1" outlineLevel="1" x14ac:dyDescent="0.3">
      <c r="F23" s="61">
        <v>1</v>
      </c>
      <c r="G23" s="58" t="e">
        <f>IF(G$6&gt;'1.1 Allgemein'!$I$24,"",HLOOKUP(G$6,'5.1 Strompreise EXX u. Szenario'!$D$8:$DK$20,$F23+1,FALSE)*G$2*G$1)</f>
        <v>#DIV/0!</v>
      </c>
      <c r="H23" s="58" t="e">
        <f>IF(H$6&gt;'1.1 Allgemein'!$I$24,"",HLOOKUP(H$6,'5.1 Strompreise EXX u. Szenario'!$D$8:$DK$20,$F23+1,FALSE)*H$2*H$1)</f>
        <v>#DIV/0!</v>
      </c>
      <c r="I23" s="58" t="e">
        <f>IF(I$6&gt;'1.1 Allgemein'!$I$24,"",HLOOKUP(I$6,'5.1 Strompreise EXX u. Szenario'!$D$8:$DK$20,$F23+1,FALSE)*I$2*I$1)</f>
        <v>#DIV/0!</v>
      </c>
      <c r="J23" s="58" t="e">
        <f>IF(J$6&gt;'1.1 Allgemein'!$I$24,"",HLOOKUP(J$6,'5.1 Strompreise EXX u. Szenario'!$D$8:$DK$20,$F23+1,FALSE)*J$2*J$1)</f>
        <v>#DIV/0!</v>
      </c>
      <c r="K23" s="58" t="e">
        <f>IF(K$6&gt;'1.1 Allgemein'!$I$24,"",HLOOKUP(K$6,'5.1 Strompreise EXX u. Szenario'!$D$8:$DK$20,$F23+1,FALSE)*K$2*K$1)</f>
        <v>#DIV/0!</v>
      </c>
      <c r="L23" s="58" t="e">
        <f>IF(L$6&gt;'1.1 Allgemein'!$I$24,"",HLOOKUP(L$6,'5.1 Strompreise EXX u. Szenario'!$D$8:$DK$20,$F23+1,FALSE)*L$2*L$1)</f>
        <v>#DIV/0!</v>
      </c>
      <c r="M23" s="58" t="e">
        <f>IF(M$6&gt;'1.1 Allgemein'!$I$24,"",HLOOKUP(M$6,'5.1 Strompreise EXX u. Szenario'!$D$8:$DK$20,$F23+1,FALSE)*M$2*M$1)</f>
        <v>#DIV/0!</v>
      </c>
      <c r="N23" s="58" t="e">
        <f>IF(N$6&gt;'1.1 Allgemein'!$I$24,"",HLOOKUP(N$6,'5.1 Strompreise EXX u. Szenario'!$D$8:$DK$20,$F23+1,FALSE)*N$2*N$1)</f>
        <v>#DIV/0!</v>
      </c>
      <c r="O23" s="58" t="e">
        <f>IF(O$6&gt;'1.1 Allgemein'!$I$24,"",HLOOKUP(O$6,'5.1 Strompreise EXX u. Szenario'!$D$8:$DK$20,$F23+1,FALSE)*O$2*O$1)</f>
        <v>#DIV/0!</v>
      </c>
      <c r="P23" s="58" t="e">
        <f>IF(P$6&gt;'1.1 Allgemein'!$I$24,"",HLOOKUP(P$6,'5.1 Strompreise EXX u. Szenario'!$D$8:$DK$20,$F23+1,FALSE)*P$2*P$1)</f>
        <v>#DIV/0!</v>
      </c>
      <c r="Q23" s="58" t="e">
        <f>IF(Q$6&gt;'1.1 Allgemein'!$I$24,"",HLOOKUP(Q$6,'5.1 Strompreise EXX u. Szenario'!$D$8:$DK$20,$F23+1,FALSE)*Q$2*Q$1)</f>
        <v>#DIV/0!</v>
      </c>
      <c r="R23" s="58" t="e">
        <f>IF(R$6&gt;'1.1 Allgemein'!$I$24,"",HLOOKUP(R$6,'5.1 Strompreise EXX u. Szenario'!$D$8:$DK$20,$F23+1,FALSE)*R$2*R$1)</f>
        <v>#DIV/0!</v>
      </c>
      <c r="S23" s="58" t="e">
        <f>IF(S$6&gt;'1.1 Allgemein'!$I$24,"",HLOOKUP(S$6,'5.1 Strompreise EXX u. Szenario'!$D$8:$DK$20,$F23+1,FALSE)*S$2*S$1)</f>
        <v>#DIV/0!</v>
      </c>
      <c r="T23" s="58" t="e">
        <f>IF(T$6&gt;'1.1 Allgemein'!$I$24,"",HLOOKUP(T$6,'5.1 Strompreise EXX u. Szenario'!$D$8:$DK$20,$F23+1,FALSE)*T$2*T$1)</f>
        <v>#DIV/0!</v>
      </c>
      <c r="U23" s="58" t="e">
        <f>IF(U$6&gt;'1.1 Allgemein'!$I$24,"",HLOOKUP(U$6,'5.1 Strompreise EXX u. Szenario'!$D$8:$DK$20,$F23+1,FALSE)*U$2*U$1)</f>
        <v>#DIV/0!</v>
      </c>
      <c r="V23" s="58" t="e">
        <f>IF(V$6&gt;'1.1 Allgemein'!$I$24,"",HLOOKUP(V$6,'5.1 Strompreise EXX u. Szenario'!$D$8:$DK$20,$F23+1,FALSE)*V$2*V$1)</f>
        <v>#DIV/0!</v>
      </c>
      <c r="W23" s="58" t="e">
        <f>IF(W$6&gt;'1.1 Allgemein'!$I$24,"",HLOOKUP(W$6,'5.1 Strompreise EXX u. Szenario'!$D$8:$DK$20,$F23+1,FALSE)*W$2*W$1)</f>
        <v>#DIV/0!</v>
      </c>
      <c r="X23" s="58" t="e">
        <f>IF(X$6&gt;'1.1 Allgemein'!$I$24,"",HLOOKUP(X$6,'5.1 Strompreise EXX u. Szenario'!$D$8:$DK$20,$F23+1,FALSE)*X$2*X$1)</f>
        <v>#DIV/0!</v>
      </c>
      <c r="Y23" s="58" t="e">
        <f>IF(Y$6&gt;'1.1 Allgemein'!$I$24,"",HLOOKUP(Y$6,'5.1 Strompreise EXX u. Szenario'!$D$8:$DK$20,$F23+1,FALSE)*Y$2*Y$1)</f>
        <v>#DIV/0!</v>
      </c>
      <c r="Z23" s="58">
        <f>IF(Z$6&gt;'1.1 Allgemein'!$I$24,"",HLOOKUP(Z$6,'5.1 Strompreise EXX u. Szenario'!$D$8:$DK$20,$F23+1,FALSE)*Z$2*Z$1)</f>
        <v>0</v>
      </c>
      <c r="AA23" s="58">
        <f>IF(AA$6&gt;'1.1 Allgemein'!$I$24,"",HLOOKUP(AA$6,'5.1 Strompreise EXX u. Szenario'!$D$8:$DK$20,$F23+1,FALSE)*AA$2*AA$1)</f>
        <v>0</v>
      </c>
      <c r="AB23" s="58">
        <f>IF(AB$6&gt;'1.1 Allgemein'!$I$24,"",HLOOKUP(AB$6,'5.1 Strompreise EXX u. Szenario'!$D$8:$DK$20,$F23+1,FALSE)*AB$2*AB$1)</f>
        <v>0</v>
      </c>
      <c r="AC23" s="58">
        <f>IF(AC$6&gt;'1.1 Allgemein'!$I$24,"",HLOOKUP(AC$6,'5.1 Strompreise EXX u. Szenario'!$D$8:$DK$20,$F23+1,FALSE)*AC$2*AC$1)</f>
        <v>0</v>
      </c>
      <c r="AD23" s="58">
        <f>IF(AD$6&gt;'1.1 Allgemein'!$I$24,"",HLOOKUP(AD$6,'5.1 Strompreise EXX u. Szenario'!$D$8:$DK$20,$F23+1,FALSE)*AD$2*AD$1)</f>
        <v>0</v>
      </c>
      <c r="AE23" s="58">
        <f>IF(AE$6&gt;'1.1 Allgemein'!$I$24,"",HLOOKUP(AE$6,'5.1 Strompreise EXX u. Szenario'!$D$8:$DK$20,$F23+1,FALSE)*AE$2*AE$1)</f>
        <v>0</v>
      </c>
      <c r="AF23" s="58">
        <f>IF(AF$6&gt;'1.1 Allgemein'!$I$24,"",HLOOKUP(AF$6,'5.1 Strompreise EXX u. Szenario'!$D$8:$DK$20,$F23+1,FALSE)*AF$2*AF$1)</f>
        <v>0</v>
      </c>
      <c r="AG23" s="58">
        <f>IF(AG$6&gt;'1.1 Allgemein'!$I$24,"",HLOOKUP(AG$6,'5.1 Strompreise EXX u. Szenario'!$D$8:$DK$20,$F23+1,FALSE)*AG$2*AG$1)</f>
        <v>0</v>
      </c>
      <c r="AH23" s="58">
        <f>IF(AH$6&gt;'1.1 Allgemein'!$I$24,"",HLOOKUP(AH$6,'5.1 Strompreise EXX u. Szenario'!$D$8:$DK$20,$F23+1,FALSE)*AH$2*AH$1)</f>
        <v>0</v>
      </c>
      <c r="AI23" s="58">
        <f>IF(AI$6&gt;'1.1 Allgemein'!$I$24,"",HLOOKUP(AI$6,'5.1 Strompreise EXX u. Szenario'!$D$8:$DK$20,$F23+1,FALSE)*AI$2*AI$1)</f>
        <v>0</v>
      </c>
      <c r="AJ23" s="58">
        <f>IF(AJ$6&gt;'1.1 Allgemein'!$I$24,"",HLOOKUP(AJ$6,'5.1 Strompreise EXX u. Szenario'!$D$8:$DK$20,$F23+1,FALSE)*AJ$2*AJ$1)</f>
        <v>0</v>
      </c>
      <c r="AK23" s="58">
        <f>IF(AK$6&gt;'1.1 Allgemein'!$I$24,"",HLOOKUP(AK$6,'5.1 Strompreise EXX u. Szenario'!$D$8:$DK$20,$F23+1,FALSE)*AK$2*AK$1)</f>
        <v>0</v>
      </c>
      <c r="AL23" s="58">
        <f>IF(AL$6&gt;'1.1 Allgemein'!$I$24,"",HLOOKUP(AL$6,'5.1 Strompreise EXX u. Szenario'!$D$8:$DK$20,$F23+1,FALSE)*AL$2*AL$1)</f>
        <v>0</v>
      </c>
      <c r="AM23" s="58">
        <f>IF(AM$6&gt;'1.1 Allgemein'!$I$24,"",HLOOKUP(AM$6,'5.1 Strompreise EXX u. Szenario'!$D$8:$DK$20,$F23+1,FALSE)*AM$2*AM$1)</f>
        <v>0</v>
      </c>
      <c r="AN23" s="58">
        <f>IF(AN$6&gt;'1.1 Allgemein'!$I$24,"",HLOOKUP(AN$6,'5.1 Strompreise EXX u. Szenario'!$D$8:$DK$20,$F23+1,FALSE)*AN$2*AN$1)</f>
        <v>0</v>
      </c>
      <c r="AO23" s="58">
        <f>IF(AO$6&gt;'1.1 Allgemein'!$I$24,"",HLOOKUP(AO$6,'5.1 Strompreise EXX u. Szenario'!$D$8:$DK$20,$F23+1,FALSE)*AO$2*AO$1)</f>
        <v>0</v>
      </c>
      <c r="AP23" s="58" t="str">
        <f>IF(AP$6&gt;'1.1 Allgemein'!$I$24,"",HLOOKUP(AP$6,'5.1 Strompreise EXX u. Szenario'!$D$8:$DK$20,$F23+1,FALSE)*AP$2*AP$1)</f>
        <v/>
      </c>
      <c r="AQ23" s="58" t="str">
        <f>IF(AQ$6&gt;'1.1 Allgemein'!$I$24,"",HLOOKUP(AQ$6,'5.1 Strompreise EXX u. Szenario'!$D$8:$DK$20,$F23+1,FALSE)*AQ$2*AQ$1)</f>
        <v/>
      </c>
      <c r="AR23" s="58" t="str">
        <f>IF(AR$6&gt;'1.1 Allgemein'!$I$24,"",HLOOKUP(AR$6,'5.1 Strompreise EXX u. Szenario'!$D$8:$DK$20,$F23+1,FALSE)*AR$2*AR$1)</f>
        <v/>
      </c>
      <c r="AS23" s="58" t="str">
        <f>IF(AS$6&gt;'1.1 Allgemein'!$I$24,"",HLOOKUP(AS$6,'5.1 Strompreise EXX u. Szenario'!$D$8:$DK$20,$F23+1,FALSE)*AS$2*AS$1)</f>
        <v/>
      </c>
      <c r="AT23" s="58" t="str">
        <f>IF(AT$6&gt;'1.1 Allgemein'!$I$24,"",HLOOKUP(AT$6,'5.1 Strompreise EXX u. Szenario'!$D$8:$DK$20,$F23+1,FALSE)*AT$2*AT$1)</f>
        <v/>
      </c>
      <c r="AU23" s="58" t="str">
        <f>IF(AU$6&gt;'1.1 Allgemein'!$I$24,"",HLOOKUP(AU$6,'5.1 Strompreise EXX u. Szenario'!$D$8:$DK$20,$F23+1,FALSE)*AU$2*AU$1)</f>
        <v/>
      </c>
      <c r="AV23" s="58" t="str">
        <f>IF(AV$6&gt;'1.1 Allgemein'!$I$24,"",HLOOKUP(AV$6,'5.1 Strompreise EXX u. Szenario'!$D$8:$DK$20,$F23+1,FALSE)*AV$2*AV$1)</f>
        <v/>
      </c>
      <c r="AW23" s="58" t="str">
        <f>IF(AW$6&gt;'1.1 Allgemein'!$I$24,"",HLOOKUP(AW$6,'5.1 Strompreise EXX u. Szenario'!$D$8:$DK$20,$F23+1,FALSE)*AW$2*AW$1)</f>
        <v/>
      </c>
      <c r="AX23" s="58" t="str">
        <f>IF(AX$6&gt;'1.1 Allgemein'!$I$24,"",HLOOKUP(AX$6,'5.1 Strompreise EXX u. Szenario'!$D$8:$DK$20,$F23+1,FALSE)*AX$2*AX$1)</f>
        <v/>
      </c>
      <c r="AY23" s="58" t="str">
        <f>IF(AY$6&gt;'1.1 Allgemein'!$I$24,"",HLOOKUP(AY$6,'5.1 Strompreise EXX u. Szenario'!$D$8:$DK$20,$F23+1,FALSE)*AY$2*AY$1)</f>
        <v/>
      </c>
      <c r="AZ23" s="58" t="str">
        <f>IF(AZ$6&gt;'1.1 Allgemein'!$I$24,"",HLOOKUP(AZ$6,'5.1 Strompreise EXX u. Szenario'!$D$8:$DK$20,$F23+1,FALSE)*AZ$2*AZ$1)</f>
        <v/>
      </c>
      <c r="BA23" s="58" t="str">
        <f>IF(BA$6&gt;'1.1 Allgemein'!$I$24,"",HLOOKUP(BA$6,'5.1 Strompreise EXX u. Szenario'!$D$8:$DK$20,$F23+1,FALSE)*BA$2*BA$1)</f>
        <v/>
      </c>
      <c r="BB23" s="58" t="str">
        <f>IF(BB$6&gt;'1.1 Allgemein'!$I$24,"",HLOOKUP(BB$6,'5.1 Strompreise EXX u. Szenario'!$D$8:$DK$20,$F23+1,FALSE)*BB$2*BB$1)</f>
        <v/>
      </c>
      <c r="BC23" s="58" t="str">
        <f>IF(BC$6&gt;'1.1 Allgemein'!$I$24,"",HLOOKUP(BC$6,'5.1 Strompreise EXX u. Szenario'!$D$8:$DK$20,$F23+1,FALSE)*BC$2*BC$1)</f>
        <v/>
      </c>
      <c r="BD23" s="58" t="str">
        <f>IF(BD$6&gt;'1.1 Allgemein'!$I$24,"",HLOOKUP(BD$6,'5.1 Strompreise EXX u. Szenario'!$D$8:$DK$20,$F23+1,FALSE)*BD$2*BD$1)</f>
        <v/>
      </c>
      <c r="BE23" s="58" t="str">
        <f>IF(BE$6&gt;'1.1 Allgemein'!$I$24,"",HLOOKUP(BE$6,'5.1 Strompreise EXX u. Szenario'!$D$8:$DK$20,$F23+1,FALSE)*BE$2*BE$1)</f>
        <v/>
      </c>
      <c r="BF23" s="58" t="str">
        <f>IF(BF$6&gt;'1.1 Allgemein'!$I$24,"",HLOOKUP(BF$6,'5.1 Strompreise EXX u. Szenario'!$D$8:$DK$20,$F23+1,FALSE)*BF$2*BF$1)</f>
        <v/>
      </c>
      <c r="BG23" s="58" t="str">
        <f>IF(BG$6&gt;'1.1 Allgemein'!$I$24,"",HLOOKUP(BG$6,'5.1 Strompreise EXX u. Szenario'!$D$8:$DK$20,$F23+1,FALSE)*BG$2*BG$1)</f>
        <v/>
      </c>
      <c r="BH23" s="58" t="str">
        <f>IF(BH$6&gt;'1.1 Allgemein'!$I$24,"",HLOOKUP(BH$6,'5.1 Strompreise EXX u. Szenario'!$D$8:$DK$20,$F23+1,FALSE)*BH$2*BH$1)</f>
        <v/>
      </c>
      <c r="BI23" s="58" t="str">
        <f>IF(BI$6&gt;'1.1 Allgemein'!$I$24,"",HLOOKUP(BI$6,'5.1 Strompreise EXX u. Szenario'!$D$8:$DK$20,$F23+1,FALSE)*BI$2*BI$1)</f>
        <v/>
      </c>
      <c r="BJ23" s="58" t="str">
        <f>IF(BJ$6&gt;'1.1 Allgemein'!$I$24,"",HLOOKUP(BJ$6,'5.1 Strompreise EXX u. Szenario'!$D$8:$DK$20,$F23+1,FALSE)*BJ$2*BJ$1)</f>
        <v/>
      </c>
      <c r="BK23" s="58" t="str">
        <f>IF(BK$6&gt;'1.1 Allgemein'!$I$24,"",HLOOKUP(BK$6,'5.1 Strompreise EXX u. Szenario'!$D$8:$DK$20,$F23+1,FALSE)*BK$2*BK$1)</f>
        <v/>
      </c>
      <c r="BL23" s="58" t="str">
        <f>IF(BL$6&gt;'1.1 Allgemein'!$I$24,"",HLOOKUP(BL$6,'5.1 Strompreise EXX u. Szenario'!$D$8:$DK$20,$F23+1,FALSE)*BL$2*BL$1)</f>
        <v/>
      </c>
      <c r="BM23" s="58" t="str">
        <f>IF(BM$6&gt;'1.1 Allgemein'!$I$24,"",HLOOKUP(BM$6,'5.1 Strompreise EXX u. Szenario'!$D$8:$DK$20,$F23+1,FALSE)*BM$2*BM$1)</f>
        <v/>
      </c>
      <c r="BN23" s="58" t="str">
        <f>IF(BN$6&gt;'1.1 Allgemein'!$I$24,"",HLOOKUP(BN$6,'5.1 Strompreise EXX u. Szenario'!$D$8:$DK$20,$F23+1,FALSE)*BN$2*BN$1)</f>
        <v/>
      </c>
      <c r="BO23" s="58" t="str">
        <f>IF(BO$6&gt;'1.1 Allgemein'!$I$24,"",HLOOKUP(BO$6,'5.1 Strompreise EXX u. Szenario'!$D$8:$DK$20,$F23+1,FALSE)*BO$2*BO$1)</f>
        <v/>
      </c>
      <c r="BP23" s="58" t="str">
        <f>IF(BP$6&gt;'1.1 Allgemein'!$I$24,"",HLOOKUP(BP$6,'5.1 Strompreise EXX u. Szenario'!$D$8:$DK$20,$F23+1,FALSE)*BP$2*BP$1)</f>
        <v/>
      </c>
      <c r="BQ23" s="58" t="str">
        <f>IF(BQ$6&gt;'1.1 Allgemein'!$I$24,"",HLOOKUP(BQ$6,'5.1 Strompreise EXX u. Szenario'!$D$8:$DK$20,$F23+1,FALSE)*BQ$2*BQ$1)</f>
        <v/>
      </c>
      <c r="BR23" s="58" t="str">
        <f>IF(BR$6&gt;'1.1 Allgemein'!$I$24,"",HLOOKUP(BR$6,'5.1 Strompreise EXX u. Szenario'!$D$8:$DK$20,$F23+1,FALSE)*BR$2*BR$1)</f>
        <v/>
      </c>
      <c r="BS23" s="58" t="str">
        <f>IF(BS$6&gt;'1.1 Allgemein'!$I$24,"",HLOOKUP(BS$6,'5.1 Strompreise EXX u. Szenario'!$D$8:$DK$20,$F23+1,FALSE)*BS$2*BS$1)</f>
        <v/>
      </c>
      <c r="BT23" s="58" t="str">
        <f>IF(BT$6&gt;'1.1 Allgemein'!$I$24,"",HLOOKUP(BT$6,'5.1 Strompreise EXX u. Szenario'!$D$8:$DK$20,$F23+1,FALSE)*BT$2*BT$1)</f>
        <v/>
      </c>
      <c r="BU23" s="58" t="str">
        <f>IF(BU$6&gt;'1.1 Allgemein'!$I$24,"",HLOOKUP(BU$6,'5.1 Strompreise EXX u. Szenario'!$D$8:$DK$20,$F23+1,FALSE)*BU$2*BU$1)</f>
        <v/>
      </c>
      <c r="BV23" s="58" t="str">
        <f>IF(BV$6&gt;'1.1 Allgemein'!$I$24,"",HLOOKUP(BV$6,'5.1 Strompreise EXX u. Szenario'!$D$8:$DK$20,$F23+1,FALSE)*BV$2*BV$1)</f>
        <v/>
      </c>
      <c r="BW23" s="58" t="str">
        <f>IF(BW$6&gt;'1.1 Allgemein'!$I$24,"",HLOOKUP(BW$6,'5.1 Strompreise EXX u. Szenario'!$D$8:$DK$20,$F23+1,FALSE)*BW$2*BW$1)</f>
        <v/>
      </c>
      <c r="BX23" s="58" t="str">
        <f>IF(BX$6&gt;'1.1 Allgemein'!$I$24,"",HLOOKUP(BX$6,'5.1 Strompreise EXX u. Szenario'!$D$8:$DK$20,$F23+1,FALSE)*BX$2*BX$1)</f>
        <v/>
      </c>
      <c r="BY23" s="58" t="str">
        <f>IF(BY$6&gt;'1.1 Allgemein'!$I$24,"",HLOOKUP(BY$6,'5.1 Strompreise EXX u. Szenario'!$D$8:$DK$20,$F23+1,FALSE)*BY$2*BY$1)</f>
        <v/>
      </c>
      <c r="BZ23" s="58" t="str">
        <f>IF(BZ$6&gt;'1.1 Allgemein'!$I$24,"",HLOOKUP(BZ$6,'5.1 Strompreise EXX u. Szenario'!$D$8:$DK$20,$F23+1,FALSE)*BZ$2*BZ$1)</f>
        <v/>
      </c>
      <c r="CA23" s="58" t="str">
        <f>IF(CA$6&gt;'1.1 Allgemein'!$I$24,"",HLOOKUP(CA$6,'5.1 Strompreise EXX u. Szenario'!$D$8:$DK$20,$F23+1,FALSE)*CA$2*CA$1)</f>
        <v/>
      </c>
      <c r="CB23" s="58" t="str">
        <f>IF(CB$6&gt;'1.1 Allgemein'!$I$24,"",HLOOKUP(CB$6,'5.1 Strompreise EXX u. Szenario'!$D$8:$DK$20,$F23+1,FALSE)*CB$2*CB$1)</f>
        <v/>
      </c>
      <c r="CC23" s="58" t="str">
        <f>IF(CC$6&gt;'1.1 Allgemein'!$I$24,"",HLOOKUP(CC$6,'5.1 Strompreise EXX u. Szenario'!$D$8:$DK$20,$F23+1,FALSE)*CC$2*CC$1)</f>
        <v/>
      </c>
      <c r="CD23" s="58" t="str">
        <f>IF(CD$6&gt;'1.1 Allgemein'!$I$24,"",HLOOKUP(CD$6,'5.1 Strompreise EXX u. Szenario'!$D$8:$DK$20,$F23+1,FALSE)*CD$2*CD$1)</f>
        <v/>
      </c>
      <c r="CE23" s="58" t="str">
        <f>IF(CE$6&gt;'1.1 Allgemein'!$I$24,"",HLOOKUP(CE$6,'5.1 Strompreise EXX u. Szenario'!$D$8:$DK$20,$F23+1,FALSE)*CE$2*CE$1)</f>
        <v/>
      </c>
      <c r="CF23" s="58" t="str">
        <f>IF(CF$6&gt;'1.1 Allgemein'!$I$24,"",HLOOKUP(CF$6,'5.1 Strompreise EXX u. Szenario'!$D$8:$DK$20,$F23+1,FALSE)*CF$2*CF$1)</f>
        <v/>
      </c>
      <c r="CG23" s="58" t="str">
        <f>IF(CG$6&gt;'1.1 Allgemein'!$I$24,"",HLOOKUP(CG$6,'5.1 Strompreise EXX u. Szenario'!$D$8:$DK$20,$F23+1,FALSE)*CG$2*CG$1)</f>
        <v/>
      </c>
      <c r="CH23" s="58" t="str">
        <f>IF(CH$6&gt;'1.1 Allgemein'!$I$24,"",HLOOKUP(CH$6,'5.1 Strompreise EXX u. Szenario'!$D$8:$DK$20,$F23+1,FALSE)*CH$2*CH$1)</f>
        <v/>
      </c>
      <c r="CI23" s="58" t="str">
        <f>IF(CI$6&gt;'1.1 Allgemein'!$I$24,"",HLOOKUP(CI$6,'5.1 Strompreise EXX u. Szenario'!$D$8:$DK$20,$F23+1,FALSE)*CI$2*CI$1)</f>
        <v/>
      </c>
      <c r="CJ23" s="58" t="str">
        <f>IF(CJ$6&gt;'1.1 Allgemein'!$I$24,"",HLOOKUP(CJ$6,'5.1 Strompreise EXX u. Szenario'!$D$8:$DK$20,$F23+1,FALSE)*CJ$2*CJ$1)</f>
        <v/>
      </c>
      <c r="CK23" s="58" t="str">
        <f>IF(CK$6&gt;'1.1 Allgemein'!$I$24,"",HLOOKUP(CK$6,'5.1 Strompreise EXX u. Szenario'!$D$8:$DK$20,$F23+1,FALSE)*CK$2*CK$1)</f>
        <v/>
      </c>
      <c r="CL23" s="58" t="str">
        <f>IF(CL$6&gt;'1.1 Allgemein'!$I$24,"",HLOOKUP(CL$6,'5.1 Strompreise EXX u. Szenario'!$D$8:$DK$20,$F23+1,FALSE)*CL$2*CL$1)</f>
        <v/>
      </c>
      <c r="CM23" s="58" t="str">
        <f>IF(CM$6&gt;'1.1 Allgemein'!$I$24,"",HLOOKUP(CM$6,'5.1 Strompreise EXX u. Szenario'!$D$8:$DK$20,$F23+1,FALSE)*CM$2*CM$1)</f>
        <v/>
      </c>
      <c r="CN23" s="58" t="str">
        <f>IF(CN$6&gt;'1.1 Allgemein'!$I$24,"",HLOOKUP(CN$6,'5.1 Strompreise EXX u. Szenario'!$D$8:$DK$20,$F23+1,FALSE)*CN$2*CN$1)</f>
        <v/>
      </c>
      <c r="CO23" s="58" t="str">
        <f>IF(CO$6&gt;'1.1 Allgemein'!$I$24,"",HLOOKUP(CO$6,'5.1 Strompreise EXX u. Szenario'!$D$8:$DK$20,$F23+1,FALSE)*CO$2*CO$1)</f>
        <v/>
      </c>
      <c r="CP23" s="58" t="str">
        <f>IF(CP$6&gt;'1.1 Allgemein'!$I$24,"",HLOOKUP(CP$6,'5.1 Strompreise EXX u. Szenario'!$D$8:$DK$20,$F23+1,FALSE)*CP$2*CP$1)</f>
        <v/>
      </c>
      <c r="CQ23" s="58" t="str">
        <f>IF(CQ$6&gt;'1.1 Allgemein'!$I$24,"",HLOOKUP(CQ$6,'5.1 Strompreise EXX u. Szenario'!$D$8:$DK$20,$F23+1,FALSE)*CQ$2*CQ$1)</f>
        <v/>
      </c>
      <c r="CR23" s="58" t="str">
        <f>IF(CR$6&gt;'1.1 Allgemein'!$I$24,"",HLOOKUP(CR$6,'5.1 Strompreise EXX u. Szenario'!$D$8:$DK$20,$F23+1,FALSE)*CR$2*CR$1)</f>
        <v/>
      </c>
      <c r="CS23" s="58" t="str">
        <f>IF(CS$6&gt;'1.1 Allgemein'!$I$24,"",HLOOKUP(CS$6,'5.1 Strompreise EXX u. Szenario'!$D$8:$DK$20,$F23+1,FALSE)*CS$2*CS$1)</f>
        <v/>
      </c>
      <c r="CT23" s="58" t="str">
        <f>IF(CT$6&gt;'1.1 Allgemein'!$I$24,"",HLOOKUP(CT$6,'5.1 Strompreise EXX u. Szenario'!$D$8:$DK$20,$F23+1,FALSE)*CT$2*CT$1)</f>
        <v/>
      </c>
      <c r="CU23" s="58" t="str">
        <f>IF(CU$6&gt;'1.1 Allgemein'!$I$24,"",HLOOKUP(CU$6,'5.1 Strompreise EXX u. Szenario'!$D$8:$DK$20,$F23+1,FALSE)*CU$2*CU$1)</f>
        <v/>
      </c>
      <c r="CV23" s="58" t="str">
        <f>IF(CV$6&gt;'1.1 Allgemein'!$I$24,"",HLOOKUP(CV$6,'5.1 Strompreise EXX u. Szenario'!$D$8:$DK$20,$F23+1,FALSE)*CV$2*CV$1)</f>
        <v/>
      </c>
      <c r="CW23" s="58" t="str">
        <f>IF(CW$6&gt;'1.1 Allgemein'!$I$24,"",HLOOKUP(CW$6,'5.1 Strompreise EXX u. Szenario'!$D$8:$DK$20,$F23+1,FALSE)*CW$2*CW$1)</f>
        <v/>
      </c>
      <c r="CX23" s="58" t="str">
        <f>IF(CX$6&gt;'1.1 Allgemein'!$I$24,"",HLOOKUP(CX$6,'5.1 Strompreise EXX u. Szenario'!$D$8:$DK$20,$F23+1,FALSE)*CX$2*CX$1)</f>
        <v/>
      </c>
      <c r="CY23" s="58" t="str">
        <f>IF(CY$6&gt;'1.1 Allgemein'!$I$24,"",HLOOKUP(CY$6,'5.1 Strompreise EXX u. Szenario'!$D$8:$DK$20,$F23+1,FALSE)*CY$2*CY$1)</f>
        <v/>
      </c>
      <c r="CZ23" s="58" t="str">
        <f>IF(CZ$6&gt;'1.1 Allgemein'!$I$24,"",HLOOKUP(CZ$6,'5.1 Strompreise EXX u. Szenario'!$D$8:$DK$20,$F23+1,FALSE)*CZ$2*CZ$1)</f>
        <v/>
      </c>
      <c r="DA23" s="58" t="str">
        <f>IF(DA$6&gt;'1.1 Allgemein'!$I$24,"",HLOOKUP(DA$6,'5.1 Strompreise EXX u. Szenario'!$D$8:$DK$20,$F23+1,FALSE)*DA$2*DA$1)</f>
        <v/>
      </c>
      <c r="DB23" s="58" t="str">
        <f>IF(DB$6&gt;'1.1 Allgemein'!$I$24,"",HLOOKUP(DB$6,'5.1 Strompreise EXX u. Szenario'!$D$8:$DK$20,$F23+1,FALSE)*DB$2*DB$1)</f>
        <v/>
      </c>
      <c r="DC23" s="58" t="str">
        <f>IF(DC$6&gt;'1.1 Allgemein'!$I$24,"",HLOOKUP(DC$6,'5.1 Strompreise EXX u. Szenario'!$D$8:$DK$20,$F23+1,FALSE)*DC$2*DC$1)</f>
        <v/>
      </c>
      <c r="DD23" s="58" t="str">
        <f>IF(DD$6&gt;'1.1 Allgemein'!$I$24,"",HLOOKUP(DD$6,'5.1 Strompreise EXX u. Szenario'!$D$8:$DK$20,$F23+1,FALSE)*DD$2*DD$1)</f>
        <v/>
      </c>
      <c r="DE23" s="58" t="str">
        <f>IF(DE$6&gt;'1.1 Allgemein'!$I$24,"",HLOOKUP(DE$6,'5.1 Strompreise EXX u. Szenario'!$D$8:$DK$20,$F23+1,FALSE)*DE$2*DE$1)</f>
        <v/>
      </c>
      <c r="DF23" s="58" t="str">
        <f>IF(DF$6&gt;'1.1 Allgemein'!$I$24,"",HLOOKUP(DF$6,'5.1 Strompreise EXX u. Szenario'!$D$8:$DK$20,$F23+1,FALSE)*DF$2*DF$1)</f>
        <v/>
      </c>
      <c r="DG23" s="58" t="str">
        <f>IF(DG$6&gt;'1.1 Allgemein'!$I$24,"",HLOOKUP(DG$6,'5.1 Strompreise EXX u. Szenario'!$D$8:$DK$20,$F23+1,FALSE)*DG$2*DG$1)</f>
        <v/>
      </c>
      <c r="DH23" s="58" t="str">
        <f>IF(DH$6&gt;'1.1 Allgemein'!$I$24,"",HLOOKUP(DH$6,'5.1 Strompreise EXX u. Szenario'!$D$8:$DK$20,$F23+1,FALSE)*DH$2*DH$1)</f>
        <v/>
      </c>
      <c r="DI23" s="58" t="str">
        <f>IF(DI$6&gt;'1.1 Allgemein'!$I$24,"",HLOOKUP(DI$6,'5.1 Strompreise EXX u. Szenario'!$D$8:$DK$20,$F23+1,FALSE)*DI$2*DI$1)</f>
        <v/>
      </c>
      <c r="DJ23" s="58" t="str">
        <f>IF(DJ$6&gt;'1.1 Allgemein'!$I$24,"",HLOOKUP(DJ$6,'5.1 Strompreise EXX u. Szenario'!$D$8:$DK$20,$F23+1,FALSE)*DJ$2*DJ$1)</f>
        <v/>
      </c>
      <c r="DK23" s="154"/>
      <c r="DL23" s="154"/>
      <c r="DM23" s="154"/>
      <c r="DN23" s="154"/>
      <c r="DO23" s="154"/>
      <c r="DP23" s="154"/>
      <c r="DQ23" s="154"/>
      <c r="DR23" s="154"/>
      <c r="DS23" s="154"/>
      <c r="DT23" s="154"/>
      <c r="DU23" s="154"/>
    </row>
    <row r="24" spans="2:125" ht="15" hidden="1" customHeight="1" outlineLevel="1" x14ac:dyDescent="0.3">
      <c r="F24" s="61">
        <v>2</v>
      </c>
      <c r="G24" s="58" t="e">
        <f>IF(G$6&gt;'1.1 Allgemein'!$I$24,"",HLOOKUP(G$6,'5.1 Strompreise EXX u. Szenario'!$D$8:$DK$20,$F24+1,FALSE)*G$2*G$1)</f>
        <v>#DIV/0!</v>
      </c>
      <c r="H24" s="58" t="e">
        <f>IF(H$6&gt;'1.1 Allgemein'!$I$24,"",HLOOKUP(H$6,'5.1 Strompreise EXX u. Szenario'!$D$8:$DK$20,$F24+1,FALSE)*H$2*H$1)</f>
        <v>#DIV/0!</v>
      </c>
      <c r="I24" s="58" t="e">
        <f>IF(I$6&gt;'1.1 Allgemein'!$I$24,"",HLOOKUP(I$6,'5.1 Strompreise EXX u. Szenario'!$D$8:$DK$20,$F24+1,FALSE)*I$2*I$1)</f>
        <v>#DIV/0!</v>
      </c>
      <c r="J24" s="58" t="e">
        <f>IF(J$6&gt;'1.1 Allgemein'!$I$24,"",HLOOKUP(J$6,'5.1 Strompreise EXX u. Szenario'!$D$8:$DK$20,$F24+1,FALSE)*J$2*J$1)</f>
        <v>#DIV/0!</v>
      </c>
      <c r="K24" s="58" t="e">
        <f>IF(K$6&gt;'1.1 Allgemein'!$I$24,"",HLOOKUP(K$6,'5.1 Strompreise EXX u. Szenario'!$D$8:$DK$20,$F24+1,FALSE)*K$2*K$1)</f>
        <v>#DIV/0!</v>
      </c>
      <c r="L24" s="58" t="e">
        <f>IF(L$6&gt;'1.1 Allgemein'!$I$24,"",HLOOKUP(L$6,'5.1 Strompreise EXX u. Szenario'!$D$8:$DK$20,$F24+1,FALSE)*L$2*L$1)</f>
        <v>#DIV/0!</v>
      </c>
      <c r="M24" s="58" t="e">
        <f>IF(M$6&gt;'1.1 Allgemein'!$I$24,"",HLOOKUP(M$6,'5.1 Strompreise EXX u. Szenario'!$D$8:$DK$20,$F24+1,FALSE)*M$2*M$1)</f>
        <v>#DIV/0!</v>
      </c>
      <c r="N24" s="58" t="e">
        <f>IF(N$6&gt;'1.1 Allgemein'!$I$24,"",HLOOKUP(N$6,'5.1 Strompreise EXX u. Szenario'!$D$8:$DK$20,$F24+1,FALSE)*N$2*N$1)</f>
        <v>#DIV/0!</v>
      </c>
      <c r="O24" s="58" t="e">
        <f>IF(O$6&gt;'1.1 Allgemein'!$I$24,"",HLOOKUP(O$6,'5.1 Strompreise EXX u. Szenario'!$D$8:$DK$20,$F24+1,FALSE)*O$2*O$1)</f>
        <v>#DIV/0!</v>
      </c>
      <c r="P24" s="58" t="e">
        <f>IF(P$6&gt;'1.1 Allgemein'!$I$24,"",HLOOKUP(P$6,'5.1 Strompreise EXX u. Szenario'!$D$8:$DK$20,$F24+1,FALSE)*P$2*P$1)</f>
        <v>#DIV/0!</v>
      </c>
      <c r="Q24" s="58" t="e">
        <f>IF(Q$6&gt;'1.1 Allgemein'!$I$24,"",HLOOKUP(Q$6,'5.1 Strompreise EXX u. Szenario'!$D$8:$DK$20,$F24+1,FALSE)*Q$2*Q$1)</f>
        <v>#DIV/0!</v>
      </c>
      <c r="R24" s="58" t="e">
        <f>IF(R$6&gt;'1.1 Allgemein'!$I$24,"",HLOOKUP(R$6,'5.1 Strompreise EXX u. Szenario'!$D$8:$DK$20,$F24+1,FALSE)*R$2*R$1)</f>
        <v>#DIV/0!</v>
      </c>
      <c r="S24" s="58" t="e">
        <f>IF(S$6&gt;'1.1 Allgemein'!$I$24,"",HLOOKUP(S$6,'5.1 Strompreise EXX u. Szenario'!$D$8:$DK$20,$F24+1,FALSE)*S$2*S$1)</f>
        <v>#DIV/0!</v>
      </c>
      <c r="T24" s="58" t="e">
        <f>IF(T$6&gt;'1.1 Allgemein'!$I$24,"",HLOOKUP(T$6,'5.1 Strompreise EXX u. Szenario'!$D$8:$DK$20,$F24+1,FALSE)*T$2*T$1)</f>
        <v>#DIV/0!</v>
      </c>
      <c r="U24" s="58" t="e">
        <f>IF(U$6&gt;'1.1 Allgemein'!$I$24,"",HLOOKUP(U$6,'5.1 Strompreise EXX u. Szenario'!$D$8:$DK$20,$F24+1,FALSE)*U$2*U$1)</f>
        <v>#DIV/0!</v>
      </c>
      <c r="V24" s="58" t="e">
        <f>IF(V$6&gt;'1.1 Allgemein'!$I$24,"",HLOOKUP(V$6,'5.1 Strompreise EXX u. Szenario'!$D$8:$DK$20,$F24+1,FALSE)*V$2*V$1)</f>
        <v>#DIV/0!</v>
      </c>
      <c r="W24" s="58" t="e">
        <f>IF(W$6&gt;'1.1 Allgemein'!$I$24,"",HLOOKUP(W$6,'5.1 Strompreise EXX u. Szenario'!$D$8:$DK$20,$F24+1,FALSE)*W$2*W$1)</f>
        <v>#DIV/0!</v>
      </c>
      <c r="X24" s="58" t="e">
        <f>IF(X$6&gt;'1.1 Allgemein'!$I$24,"",HLOOKUP(X$6,'5.1 Strompreise EXX u. Szenario'!$D$8:$DK$20,$F24+1,FALSE)*X$2*X$1)</f>
        <v>#DIV/0!</v>
      </c>
      <c r="Y24" s="58" t="e">
        <f>IF(Y$6&gt;'1.1 Allgemein'!$I$24,"",HLOOKUP(Y$6,'5.1 Strompreise EXX u. Szenario'!$D$8:$DK$20,$F24+1,FALSE)*Y$2*Y$1)</f>
        <v>#DIV/0!</v>
      </c>
      <c r="Z24" s="58">
        <f>IF(Z$6&gt;'1.1 Allgemein'!$I$24,"",HLOOKUP(Z$6,'5.1 Strompreise EXX u. Szenario'!$D$8:$DK$20,$F24+1,FALSE)*Z$2*Z$1)</f>
        <v>0</v>
      </c>
      <c r="AA24" s="58">
        <f>IF(AA$6&gt;'1.1 Allgemein'!$I$24,"",HLOOKUP(AA$6,'5.1 Strompreise EXX u. Szenario'!$D$8:$DK$20,$F24+1,FALSE)*AA$2*AA$1)</f>
        <v>0</v>
      </c>
      <c r="AB24" s="58">
        <f>IF(AB$6&gt;'1.1 Allgemein'!$I$24,"",HLOOKUP(AB$6,'5.1 Strompreise EXX u. Szenario'!$D$8:$DK$20,$F24+1,FALSE)*AB$2*AB$1)</f>
        <v>0</v>
      </c>
      <c r="AC24" s="58">
        <f>IF(AC$6&gt;'1.1 Allgemein'!$I$24,"",HLOOKUP(AC$6,'5.1 Strompreise EXX u. Szenario'!$D$8:$DK$20,$F24+1,FALSE)*AC$2*AC$1)</f>
        <v>0</v>
      </c>
      <c r="AD24" s="58">
        <f>IF(AD$6&gt;'1.1 Allgemein'!$I$24,"",HLOOKUP(AD$6,'5.1 Strompreise EXX u. Szenario'!$D$8:$DK$20,$F24+1,FALSE)*AD$2*AD$1)</f>
        <v>0</v>
      </c>
      <c r="AE24" s="58">
        <f>IF(AE$6&gt;'1.1 Allgemein'!$I$24,"",HLOOKUP(AE$6,'5.1 Strompreise EXX u. Szenario'!$D$8:$DK$20,$F24+1,FALSE)*AE$2*AE$1)</f>
        <v>0</v>
      </c>
      <c r="AF24" s="58">
        <f>IF(AF$6&gt;'1.1 Allgemein'!$I$24,"",HLOOKUP(AF$6,'5.1 Strompreise EXX u. Szenario'!$D$8:$DK$20,$F24+1,FALSE)*AF$2*AF$1)</f>
        <v>0</v>
      </c>
      <c r="AG24" s="58">
        <f>IF(AG$6&gt;'1.1 Allgemein'!$I$24,"",HLOOKUP(AG$6,'5.1 Strompreise EXX u. Szenario'!$D$8:$DK$20,$F24+1,FALSE)*AG$2*AG$1)</f>
        <v>0</v>
      </c>
      <c r="AH24" s="58">
        <f>IF(AH$6&gt;'1.1 Allgemein'!$I$24,"",HLOOKUP(AH$6,'5.1 Strompreise EXX u. Szenario'!$D$8:$DK$20,$F24+1,FALSE)*AH$2*AH$1)</f>
        <v>0</v>
      </c>
      <c r="AI24" s="58">
        <f>IF(AI$6&gt;'1.1 Allgemein'!$I$24,"",HLOOKUP(AI$6,'5.1 Strompreise EXX u. Szenario'!$D$8:$DK$20,$F24+1,FALSE)*AI$2*AI$1)</f>
        <v>0</v>
      </c>
      <c r="AJ24" s="58">
        <f>IF(AJ$6&gt;'1.1 Allgemein'!$I$24,"",HLOOKUP(AJ$6,'5.1 Strompreise EXX u. Szenario'!$D$8:$DK$20,$F24+1,FALSE)*AJ$2*AJ$1)</f>
        <v>0</v>
      </c>
      <c r="AK24" s="58">
        <f>IF(AK$6&gt;'1.1 Allgemein'!$I$24,"",HLOOKUP(AK$6,'5.1 Strompreise EXX u. Szenario'!$D$8:$DK$20,$F24+1,FALSE)*AK$2*AK$1)</f>
        <v>0</v>
      </c>
      <c r="AL24" s="58">
        <f>IF(AL$6&gt;'1.1 Allgemein'!$I$24,"",HLOOKUP(AL$6,'5.1 Strompreise EXX u. Szenario'!$D$8:$DK$20,$F24+1,FALSE)*AL$2*AL$1)</f>
        <v>0</v>
      </c>
      <c r="AM24" s="58">
        <f>IF(AM$6&gt;'1.1 Allgemein'!$I$24,"",HLOOKUP(AM$6,'5.1 Strompreise EXX u. Szenario'!$D$8:$DK$20,$F24+1,FALSE)*AM$2*AM$1)</f>
        <v>0</v>
      </c>
      <c r="AN24" s="58">
        <f>IF(AN$6&gt;'1.1 Allgemein'!$I$24,"",HLOOKUP(AN$6,'5.1 Strompreise EXX u. Szenario'!$D$8:$DK$20,$F24+1,FALSE)*AN$2*AN$1)</f>
        <v>0</v>
      </c>
      <c r="AO24" s="58">
        <f>IF(AO$6&gt;'1.1 Allgemein'!$I$24,"",HLOOKUP(AO$6,'5.1 Strompreise EXX u. Szenario'!$D$8:$DK$20,$F24+1,FALSE)*AO$2*AO$1)</f>
        <v>0</v>
      </c>
      <c r="AP24" s="58" t="str">
        <f>IF(AP$6&gt;'1.1 Allgemein'!$I$24,"",HLOOKUP(AP$6,'5.1 Strompreise EXX u. Szenario'!$D$8:$DK$20,$F24+1,FALSE)*AP$2*AP$1)</f>
        <v/>
      </c>
      <c r="AQ24" s="58" t="str">
        <f>IF(AQ$6&gt;'1.1 Allgemein'!$I$24,"",HLOOKUP(AQ$6,'5.1 Strompreise EXX u. Szenario'!$D$8:$DK$20,$F24+1,FALSE)*AQ$2*AQ$1)</f>
        <v/>
      </c>
      <c r="AR24" s="58" t="str">
        <f>IF(AR$6&gt;'1.1 Allgemein'!$I$24,"",HLOOKUP(AR$6,'5.1 Strompreise EXX u. Szenario'!$D$8:$DK$20,$F24+1,FALSE)*AR$2*AR$1)</f>
        <v/>
      </c>
      <c r="AS24" s="58" t="str">
        <f>IF(AS$6&gt;'1.1 Allgemein'!$I$24,"",HLOOKUP(AS$6,'5.1 Strompreise EXX u. Szenario'!$D$8:$DK$20,$F24+1,FALSE)*AS$2*AS$1)</f>
        <v/>
      </c>
      <c r="AT24" s="58" t="str">
        <f>IF(AT$6&gt;'1.1 Allgemein'!$I$24,"",HLOOKUP(AT$6,'5.1 Strompreise EXX u. Szenario'!$D$8:$DK$20,$F24+1,FALSE)*AT$2*AT$1)</f>
        <v/>
      </c>
      <c r="AU24" s="58" t="str">
        <f>IF(AU$6&gt;'1.1 Allgemein'!$I$24,"",HLOOKUP(AU$6,'5.1 Strompreise EXX u. Szenario'!$D$8:$DK$20,$F24+1,FALSE)*AU$2*AU$1)</f>
        <v/>
      </c>
      <c r="AV24" s="58" t="str">
        <f>IF(AV$6&gt;'1.1 Allgemein'!$I$24,"",HLOOKUP(AV$6,'5.1 Strompreise EXX u. Szenario'!$D$8:$DK$20,$F24+1,FALSE)*AV$2*AV$1)</f>
        <v/>
      </c>
      <c r="AW24" s="58" t="str">
        <f>IF(AW$6&gt;'1.1 Allgemein'!$I$24,"",HLOOKUP(AW$6,'5.1 Strompreise EXX u. Szenario'!$D$8:$DK$20,$F24+1,FALSE)*AW$2*AW$1)</f>
        <v/>
      </c>
      <c r="AX24" s="58" t="str">
        <f>IF(AX$6&gt;'1.1 Allgemein'!$I$24,"",HLOOKUP(AX$6,'5.1 Strompreise EXX u. Szenario'!$D$8:$DK$20,$F24+1,FALSE)*AX$2*AX$1)</f>
        <v/>
      </c>
      <c r="AY24" s="58" t="str">
        <f>IF(AY$6&gt;'1.1 Allgemein'!$I$24,"",HLOOKUP(AY$6,'5.1 Strompreise EXX u. Szenario'!$D$8:$DK$20,$F24+1,FALSE)*AY$2*AY$1)</f>
        <v/>
      </c>
      <c r="AZ24" s="58" t="str">
        <f>IF(AZ$6&gt;'1.1 Allgemein'!$I$24,"",HLOOKUP(AZ$6,'5.1 Strompreise EXX u. Szenario'!$D$8:$DK$20,$F24+1,FALSE)*AZ$2*AZ$1)</f>
        <v/>
      </c>
      <c r="BA24" s="58" t="str">
        <f>IF(BA$6&gt;'1.1 Allgemein'!$I$24,"",HLOOKUP(BA$6,'5.1 Strompreise EXX u. Szenario'!$D$8:$DK$20,$F24+1,FALSE)*BA$2*BA$1)</f>
        <v/>
      </c>
      <c r="BB24" s="58" t="str">
        <f>IF(BB$6&gt;'1.1 Allgemein'!$I$24,"",HLOOKUP(BB$6,'5.1 Strompreise EXX u. Szenario'!$D$8:$DK$20,$F24+1,FALSE)*BB$2*BB$1)</f>
        <v/>
      </c>
      <c r="BC24" s="58" t="str">
        <f>IF(BC$6&gt;'1.1 Allgemein'!$I$24,"",HLOOKUP(BC$6,'5.1 Strompreise EXX u. Szenario'!$D$8:$DK$20,$F24+1,FALSE)*BC$2*BC$1)</f>
        <v/>
      </c>
      <c r="BD24" s="58" t="str">
        <f>IF(BD$6&gt;'1.1 Allgemein'!$I$24,"",HLOOKUP(BD$6,'5.1 Strompreise EXX u. Szenario'!$D$8:$DK$20,$F24+1,FALSE)*BD$2*BD$1)</f>
        <v/>
      </c>
      <c r="BE24" s="58" t="str">
        <f>IF(BE$6&gt;'1.1 Allgemein'!$I$24,"",HLOOKUP(BE$6,'5.1 Strompreise EXX u. Szenario'!$D$8:$DK$20,$F24+1,FALSE)*BE$2*BE$1)</f>
        <v/>
      </c>
      <c r="BF24" s="58" t="str">
        <f>IF(BF$6&gt;'1.1 Allgemein'!$I$24,"",HLOOKUP(BF$6,'5.1 Strompreise EXX u. Szenario'!$D$8:$DK$20,$F24+1,FALSE)*BF$2*BF$1)</f>
        <v/>
      </c>
      <c r="BG24" s="58" t="str">
        <f>IF(BG$6&gt;'1.1 Allgemein'!$I$24,"",HLOOKUP(BG$6,'5.1 Strompreise EXX u. Szenario'!$D$8:$DK$20,$F24+1,FALSE)*BG$2*BG$1)</f>
        <v/>
      </c>
      <c r="BH24" s="58" t="str">
        <f>IF(BH$6&gt;'1.1 Allgemein'!$I$24,"",HLOOKUP(BH$6,'5.1 Strompreise EXX u. Szenario'!$D$8:$DK$20,$F24+1,FALSE)*BH$2*BH$1)</f>
        <v/>
      </c>
      <c r="BI24" s="58" t="str">
        <f>IF(BI$6&gt;'1.1 Allgemein'!$I$24,"",HLOOKUP(BI$6,'5.1 Strompreise EXX u. Szenario'!$D$8:$DK$20,$F24+1,FALSE)*BI$2*BI$1)</f>
        <v/>
      </c>
      <c r="BJ24" s="58" t="str">
        <f>IF(BJ$6&gt;'1.1 Allgemein'!$I$24,"",HLOOKUP(BJ$6,'5.1 Strompreise EXX u. Szenario'!$D$8:$DK$20,$F24+1,FALSE)*BJ$2*BJ$1)</f>
        <v/>
      </c>
      <c r="BK24" s="58" t="str">
        <f>IF(BK$6&gt;'1.1 Allgemein'!$I$24,"",HLOOKUP(BK$6,'5.1 Strompreise EXX u. Szenario'!$D$8:$DK$20,$F24+1,FALSE)*BK$2*BK$1)</f>
        <v/>
      </c>
      <c r="BL24" s="58" t="str">
        <f>IF(BL$6&gt;'1.1 Allgemein'!$I$24,"",HLOOKUP(BL$6,'5.1 Strompreise EXX u. Szenario'!$D$8:$DK$20,$F24+1,FALSE)*BL$2*BL$1)</f>
        <v/>
      </c>
      <c r="BM24" s="58" t="str">
        <f>IF(BM$6&gt;'1.1 Allgemein'!$I$24,"",HLOOKUP(BM$6,'5.1 Strompreise EXX u. Szenario'!$D$8:$DK$20,$F24+1,FALSE)*BM$2*BM$1)</f>
        <v/>
      </c>
      <c r="BN24" s="58" t="str">
        <f>IF(BN$6&gt;'1.1 Allgemein'!$I$24,"",HLOOKUP(BN$6,'5.1 Strompreise EXX u. Szenario'!$D$8:$DK$20,$F24+1,FALSE)*BN$2*BN$1)</f>
        <v/>
      </c>
      <c r="BO24" s="58" t="str">
        <f>IF(BO$6&gt;'1.1 Allgemein'!$I$24,"",HLOOKUP(BO$6,'5.1 Strompreise EXX u. Szenario'!$D$8:$DK$20,$F24+1,FALSE)*BO$2*BO$1)</f>
        <v/>
      </c>
      <c r="BP24" s="58" t="str">
        <f>IF(BP$6&gt;'1.1 Allgemein'!$I$24,"",HLOOKUP(BP$6,'5.1 Strompreise EXX u. Szenario'!$D$8:$DK$20,$F24+1,FALSE)*BP$2*BP$1)</f>
        <v/>
      </c>
      <c r="BQ24" s="58" t="str">
        <f>IF(BQ$6&gt;'1.1 Allgemein'!$I$24,"",HLOOKUP(BQ$6,'5.1 Strompreise EXX u. Szenario'!$D$8:$DK$20,$F24+1,FALSE)*BQ$2*BQ$1)</f>
        <v/>
      </c>
      <c r="BR24" s="58" t="str">
        <f>IF(BR$6&gt;'1.1 Allgemein'!$I$24,"",HLOOKUP(BR$6,'5.1 Strompreise EXX u. Szenario'!$D$8:$DK$20,$F24+1,FALSE)*BR$2*BR$1)</f>
        <v/>
      </c>
      <c r="BS24" s="58" t="str">
        <f>IF(BS$6&gt;'1.1 Allgemein'!$I$24,"",HLOOKUP(BS$6,'5.1 Strompreise EXX u. Szenario'!$D$8:$DK$20,$F24+1,FALSE)*BS$2*BS$1)</f>
        <v/>
      </c>
      <c r="BT24" s="58" t="str">
        <f>IF(BT$6&gt;'1.1 Allgemein'!$I$24,"",HLOOKUP(BT$6,'5.1 Strompreise EXX u. Szenario'!$D$8:$DK$20,$F24+1,FALSE)*BT$2*BT$1)</f>
        <v/>
      </c>
      <c r="BU24" s="58" t="str">
        <f>IF(BU$6&gt;'1.1 Allgemein'!$I$24,"",HLOOKUP(BU$6,'5.1 Strompreise EXX u. Szenario'!$D$8:$DK$20,$F24+1,FALSE)*BU$2*BU$1)</f>
        <v/>
      </c>
      <c r="BV24" s="58" t="str">
        <f>IF(BV$6&gt;'1.1 Allgemein'!$I$24,"",HLOOKUP(BV$6,'5.1 Strompreise EXX u. Szenario'!$D$8:$DK$20,$F24+1,FALSE)*BV$2*BV$1)</f>
        <v/>
      </c>
      <c r="BW24" s="58" t="str">
        <f>IF(BW$6&gt;'1.1 Allgemein'!$I$24,"",HLOOKUP(BW$6,'5.1 Strompreise EXX u. Szenario'!$D$8:$DK$20,$F24+1,FALSE)*BW$2*BW$1)</f>
        <v/>
      </c>
      <c r="BX24" s="58" t="str">
        <f>IF(BX$6&gt;'1.1 Allgemein'!$I$24,"",HLOOKUP(BX$6,'5.1 Strompreise EXX u. Szenario'!$D$8:$DK$20,$F24+1,FALSE)*BX$2*BX$1)</f>
        <v/>
      </c>
      <c r="BY24" s="58" t="str">
        <f>IF(BY$6&gt;'1.1 Allgemein'!$I$24,"",HLOOKUP(BY$6,'5.1 Strompreise EXX u. Szenario'!$D$8:$DK$20,$F24+1,FALSE)*BY$2*BY$1)</f>
        <v/>
      </c>
      <c r="BZ24" s="58" t="str">
        <f>IF(BZ$6&gt;'1.1 Allgemein'!$I$24,"",HLOOKUP(BZ$6,'5.1 Strompreise EXX u. Szenario'!$D$8:$DK$20,$F24+1,FALSE)*BZ$2*BZ$1)</f>
        <v/>
      </c>
      <c r="CA24" s="58" t="str">
        <f>IF(CA$6&gt;'1.1 Allgemein'!$I$24,"",HLOOKUP(CA$6,'5.1 Strompreise EXX u. Szenario'!$D$8:$DK$20,$F24+1,FALSE)*CA$2*CA$1)</f>
        <v/>
      </c>
      <c r="CB24" s="58" t="str">
        <f>IF(CB$6&gt;'1.1 Allgemein'!$I$24,"",HLOOKUP(CB$6,'5.1 Strompreise EXX u. Szenario'!$D$8:$DK$20,$F24+1,FALSE)*CB$2*CB$1)</f>
        <v/>
      </c>
      <c r="CC24" s="58" t="str">
        <f>IF(CC$6&gt;'1.1 Allgemein'!$I$24,"",HLOOKUP(CC$6,'5.1 Strompreise EXX u. Szenario'!$D$8:$DK$20,$F24+1,FALSE)*CC$2*CC$1)</f>
        <v/>
      </c>
      <c r="CD24" s="58" t="str">
        <f>IF(CD$6&gt;'1.1 Allgemein'!$I$24,"",HLOOKUP(CD$6,'5.1 Strompreise EXX u. Szenario'!$D$8:$DK$20,$F24+1,FALSE)*CD$2*CD$1)</f>
        <v/>
      </c>
      <c r="CE24" s="58" t="str">
        <f>IF(CE$6&gt;'1.1 Allgemein'!$I$24,"",HLOOKUP(CE$6,'5.1 Strompreise EXX u. Szenario'!$D$8:$DK$20,$F24+1,FALSE)*CE$2*CE$1)</f>
        <v/>
      </c>
      <c r="CF24" s="58" t="str">
        <f>IF(CF$6&gt;'1.1 Allgemein'!$I$24,"",HLOOKUP(CF$6,'5.1 Strompreise EXX u. Szenario'!$D$8:$DK$20,$F24+1,FALSE)*CF$2*CF$1)</f>
        <v/>
      </c>
      <c r="CG24" s="58" t="str">
        <f>IF(CG$6&gt;'1.1 Allgemein'!$I$24,"",HLOOKUP(CG$6,'5.1 Strompreise EXX u. Szenario'!$D$8:$DK$20,$F24+1,FALSE)*CG$2*CG$1)</f>
        <v/>
      </c>
      <c r="CH24" s="58" t="str">
        <f>IF(CH$6&gt;'1.1 Allgemein'!$I$24,"",HLOOKUP(CH$6,'5.1 Strompreise EXX u. Szenario'!$D$8:$DK$20,$F24+1,FALSE)*CH$2*CH$1)</f>
        <v/>
      </c>
      <c r="CI24" s="58" t="str">
        <f>IF(CI$6&gt;'1.1 Allgemein'!$I$24,"",HLOOKUP(CI$6,'5.1 Strompreise EXX u. Szenario'!$D$8:$DK$20,$F24+1,FALSE)*CI$2*CI$1)</f>
        <v/>
      </c>
      <c r="CJ24" s="58" t="str">
        <f>IF(CJ$6&gt;'1.1 Allgemein'!$I$24,"",HLOOKUP(CJ$6,'5.1 Strompreise EXX u. Szenario'!$D$8:$DK$20,$F24+1,FALSE)*CJ$2*CJ$1)</f>
        <v/>
      </c>
      <c r="CK24" s="58" t="str">
        <f>IF(CK$6&gt;'1.1 Allgemein'!$I$24,"",HLOOKUP(CK$6,'5.1 Strompreise EXX u. Szenario'!$D$8:$DK$20,$F24+1,FALSE)*CK$2*CK$1)</f>
        <v/>
      </c>
      <c r="CL24" s="58" t="str">
        <f>IF(CL$6&gt;'1.1 Allgemein'!$I$24,"",HLOOKUP(CL$6,'5.1 Strompreise EXX u. Szenario'!$D$8:$DK$20,$F24+1,FALSE)*CL$2*CL$1)</f>
        <v/>
      </c>
      <c r="CM24" s="58" t="str">
        <f>IF(CM$6&gt;'1.1 Allgemein'!$I$24,"",HLOOKUP(CM$6,'5.1 Strompreise EXX u. Szenario'!$D$8:$DK$20,$F24+1,FALSE)*CM$2*CM$1)</f>
        <v/>
      </c>
      <c r="CN24" s="58" t="str">
        <f>IF(CN$6&gt;'1.1 Allgemein'!$I$24,"",HLOOKUP(CN$6,'5.1 Strompreise EXX u. Szenario'!$D$8:$DK$20,$F24+1,FALSE)*CN$2*CN$1)</f>
        <v/>
      </c>
      <c r="CO24" s="58" t="str">
        <f>IF(CO$6&gt;'1.1 Allgemein'!$I$24,"",HLOOKUP(CO$6,'5.1 Strompreise EXX u. Szenario'!$D$8:$DK$20,$F24+1,FALSE)*CO$2*CO$1)</f>
        <v/>
      </c>
      <c r="CP24" s="58" t="str">
        <f>IF(CP$6&gt;'1.1 Allgemein'!$I$24,"",HLOOKUP(CP$6,'5.1 Strompreise EXX u. Szenario'!$D$8:$DK$20,$F24+1,FALSE)*CP$2*CP$1)</f>
        <v/>
      </c>
      <c r="CQ24" s="58" t="str">
        <f>IF(CQ$6&gt;'1.1 Allgemein'!$I$24,"",HLOOKUP(CQ$6,'5.1 Strompreise EXX u. Szenario'!$D$8:$DK$20,$F24+1,FALSE)*CQ$2*CQ$1)</f>
        <v/>
      </c>
      <c r="CR24" s="58" t="str">
        <f>IF(CR$6&gt;'1.1 Allgemein'!$I$24,"",HLOOKUP(CR$6,'5.1 Strompreise EXX u. Szenario'!$D$8:$DK$20,$F24+1,FALSE)*CR$2*CR$1)</f>
        <v/>
      </c>
      <c r="CS24" s="58" t="str">
        <f>IF(CS$6&gt;'1.1 Allgemein'!$I$24,"",HLOOKUP(CS$6,'5.1 Strompreise EXX u. Szenario'!$D$8:$DK$20,$F24+1,FALSE)*CS$2*CS$1)</f>
        <v/>
      </c>
      <c r="CT24" s="58" t="str">
        <f>IF(CT$6&gt;'1.1 Allgemein'!$I$24,"",HLOOKUP(CT$6,'5.1 Strompreise EXX u. Szenario'!$D$8:$DK$20,$F24+1,FALSE)*CT$2*CT$1)</f>
        <v/>
      </c>
      <c r="CU24" s="58" t="str">
        <f>IF(CU$6&gt;'1.1 Allgemein'!$I$24,"",HLOOKUP(CU$6,'5.1 Strompreise EXX u. Szenario'!$D$8:$DK$20,$F24+1,FALSE)*CU$2*CU$1)</f>
        <v/>
      </c>
      <c r="CV24" s="58" t="str">
        <f>IF(CV$6&gt;'1.1 Allgemein'!$I$24,"",HLOOKUP(CV$6,'5.1 Strompreise EXX u. Szenario'!$D$8:$DK$20,$F24+1,FALSE)*CV$2*CV$1)</f>
        <v/>
      </c>
      <c r="CW24" s="58" t="str">
        <f>IF(CW$6&gt;'1.1 Allgemein'!$I$24,"",HLOOKUP(CW$6,'5.1 Strompreise EXX u. Szenario'!$D$8:$DK$20,$F24+1,FALSE)*CW$2*CW$1)</f>
        <v/>
      </c>
      <c r="CX24" s="58" t="str">
        <f>IF(CX$6&gt;'1.1 Allgemein'!$I$24,"",HLOOKUP(CX$6,'5.1 Strompreise EXX u. Szenario'!$D$8:$DK$20,$F24+1,FALSE)*CX$2*CX$1)</f>
        <v/>
      </c>
      <c r="CY24" s="58" t="str">
        <f>IF(CY$6&gt;'1.1 Allgemein'!$I$24,"",HLOOKUP(CY$6,'5.1 Strompreise EXX u. Szenario'!$D$8:$DK$20,$F24+1,FALSE)*CY$2*CY$1)</f>
        <v/>
      </c>
      <c r="CZ24" s="58" t="str">
        <f>IF(CZ$6&gt;'1.1 Allgemein'!$I$24,"",HLOOKUP(CZ$6,'5.1 Strompreise EXX u. Szenario'!$D$8:$DK$20,$F24+1,FALSE)*CZ$2*CZ$1)</f>
        <v/>
      </c>
      <c r="DA24" s="58" t="str">
        <f>IF(DA$6&gt;'1.1 Allgemein'!$I$24,"",HLOOKUP(DA$6,'5.1 Strompreise EXX u. Szenario'!$D$8:$DK$20,$F24+1,FALSE)*DA$2*DA$1)</f>
        <v/>
      </c>
      <c r="DB24" s="58" t="str">
        <f>IF(DB$6&gt;'1.1 Allgemein'!$I$24,"",HLOOKUP(DB$6,'5.1 Strompreise EXX u. Szenario'!$D$8:$DK$20,$F24+1,FALSE)*DB$2*DB$1)</f>
        <v/>
      </c>
      <c r="DC24" s="58" t="str">
        <f>IF(DC$6&gt;'1.1 Allgemein'!$I$24,"",HLOOKUP(DC$6,'5.1 Strompreise EXX u. Szenario'!$D$8:$DK$20,$F24+1,FALSE)*DC$2*DC$1)</f>
        <v/>
      </c>
      <c r="DD24" s="58" t="str">
        <f>IF(DD$6&gt;'1.1 Allgemein'!$I$24,"",HLOOKUP(DD$6,'5.1 Strompreise EXX u. Szenario'!$D$8:$DK$20,$F24+1,FALSE)*DD$2*DD$1)</f>
        <v/>
      </c>
      <c r="DE24" s="58" t="str">
        <f>IF(DE$6&gt;'1.1 Allgemein'!$I$24,"",HLOOKUP(DE$6,'5.1 Strompreise EXX u. Szenario'!$D$8:$DK$20,$F24+1,FALSE)*DE$2*DE$1)</f>
        <v/>
      </c>
      <c r="DF24" s="58" t="str">
        <f>IF(DF$6&gt;'1.1 Allgemein'!$I$24,"",HLOOKUP(DF$6,'5.1 Strompreise EXX u. Szenario'!$D$8:$DK$20,$F24+1,FALSE)*DF$2*DF$1)</f>
        <v/>
      </c>
      <c r="DG24" s="58" t="str">
        <f>IF(DG$6&gt;'1.1 Allgemein'!$I$24,"",HLOOKUP(DG$6,'5.1 Strompreise EXX u. Szenario'!$D$8:$DK$20,$F24+1,FALSE)*DG$2*DG$1)</f>
        <v/>
      </c>
      <c r="DH24" s="58" t="str">
        <f>IF(DH$6&gt;'1.1 Allgemein'!$I$24,"",HLOOKUP(DH$6,'5.1 Strompreise EXX u. Szenario'!$D$8:$DK$20,$F24+1,FALSE)*DH$2*DH$1)</f>
        <v/>
      </c>
      <c r="DI24" s="58" t="str">
        <f>IF(DI$6&gt;'1.1 Allgemein'!$I$24,"",HLOOKUP(DI$6,'5.1 Strompreise EXX u. Szenario'!$D$8:$DK$20,$F24+1,FALSE)*DI$2*DI$1)</f>
        <v/>
      </c>
      <c r="DJ24" s="58" t="str">
        <f>IF(DJ$6&gt;'1.1 Allgemein'!$I$24,"",HLOOKUP(DJ$6,'5.1 Strompreise EXX u. Szenario'!$D$8:$DK$20,$F24+1,FALSE)*DJ$2*DJ$1)</f>
        <v/>
      </c>
      <c r="DK24" s="154"/>
      <c r="DL24" s="154"/>
      <c r="DM24" s="154"/>
      <c r="DN24" s="154"/>
      <c r="DO24" s="154"/>
      <c r="DP24" s="154"/>
      <c r="DQ24" s="154"/>
      <c r="DR24" s="154"/>
      <c r="DS24" s="154"/>
      <c r="DT24" s="154"/>
      <c r="DU24" s="154"/>
    </row>
    <row r="25" spans="2:125" ht="15" hidden="1" customHeight="1" outlineLevel="1" x14ac:dyDescent="0.3">
      <c r="B25" s="396"/>
      <c r="C25" s="396"/>
      <c r="D25" s="396"/>
      <c r="E25" s="396"/>
      <c r="F25" s="61">
        <v>3</v>
      </c>
      <c r="G25" s="58" t="e">
        <f>IF(G$6&gt;'1.1 Allgemein'!$I$24,"",HLOOKUP(G$6,'5.1 Strompreise EXX u. Szenario'!$D$8:$DK$20,$F25+1,FALSE)*G$2*G$1)</f>
        <v>#DIV/0!</v>
      </c>
      <c r="H25" s="58" t="e">
        <f>IF(H$6&gt;'1.1 Allgemein'!$I$24,"",HLOOKUP(H$6,'5.1 Strompreise EXX u. Szenario'!$D$8:$DK$20,$F25+1,FALSE)*H$2*H$1)</f>
        <v>#DIV/0!</v>
      </c>
      <c r="I25" s="58" t="e">
        <f>IF(I$6&gt;'1.1 Allgemein'!$I$24,"",HLOOKUP(I$6,'5.1 Strompreise EXX u. Szenario'!$D$8:$DK$20,$F25+1,FALSE)*I$2*I$1)</f>
        <v>#DIV/0!</v>
      </c>
      <c r="J25" s="58" t="e">
        <f>IF(J$6&gt;'1.1 Allgemein'!$I$24,"",HLOOKUP(J$6,'5.1 Strompreise EXX u. Szenario'!$D$8:$DK$20,$F25+1,FALSE)*J$2*J$1)</f>
        <v>#DIV/0!</v>
      </c>
      <c r="K25" s="58" t="e">
        <f>IF(K$6&gt;'1.1 Allgemein'!$I$24,"",HLOOKUP(K$6,'5.1 Strompreise EXX u. Szenario'!$D$8:$DK$20,$F25+1,FALSE)*K$2*K$1)</f>
        <v>#DIV/0!</v>
      </c>
      <c r="L25" s="58" t="e">
        <f>IF(L$6&gt;'1.1 Allgemein'!$I$24,"",HLOOKUP(L$6,'5.1 Strompreise EXX u. Szenario'!$D$8:$DK$20,$F25+1,FALSE)*L$2*L$1)</f>
        <v>#DIV/0!</v>
      </c>
      <c r="M25" s="58" t="e">
        <f>IF(M$6&gt;'1.1 Allgemein'!$I$24,"",HLOOKUP(M$6,'5.1 Strompreise EXX u. Szenario'!$D$8:$DK$20,$F25+1,FALSE)*M$2*M$1)</f>
        <v>#DIV/0!</v>
      </c>
      <c r="N25" s="58" t="e">
        <f>IF(N$6&gt;'1.1 Allgemein'!$I$24,"",HLOOKUP(N$6,'5.1 Strompreise EXX u. Szenario'!$D$8:$DK$20,$F25+1,FALSE)*N$2*N$1)</f>
        <v>#DIV/0!</v>
      </c>
      <c r="O25" s="58" t="e">
        <f>IF(O$6&gt;'1.1 Allgemein'!$I$24,"",HLOOKUP(O$6,'5.1 Strompreise EXX u. Szenario'!$D$8:$DK$20,$F25+1,FALSE)*O$2*O$1)</f>
        <v>#DIV/0!</v>
      </c>
      <c r="P25" s="58" t="e">
        <f>IF(P$6&gt;'1.1 Allgemein'!$I$24,"",HLOOKUP(P$6,'5.1 Strompreise EXX u. Szenario'!$D$8:$DK$20,$F25+1,FALSE)*P$2*P$1)</f>
        <v>#DIV/0!</v>
      </c>
      <c r="Q25" s="58" t="e">
        <f>IF(Q$6&gt;'1.1 Allgemein'!$I$24,"",HLOOKUP(Q$6,'5.1 Strompreise EXX u. Szenario'!$D$8:$DK$20,$F25+1,FALSE)*Q$2*Q$1)</f>
        <v>#DIV/0!</v>
      </c>
      <c r="R25" s="58" t="e">
        <f>IF(R$6&gt;'1.1 Allgemein'!$I$24,"",HLOOKUP(R$6,'5.1 Strompreise EXX u. Szenario'!$D$8:$DK$20,$F25+1,FALSE)*R$2*R$1)</f>
        <v>#DIV/0!</v>
      </c>
      <c r="S25" s="58" t="e">
        <f>IF(S$6&gt;'1.1 Allgemein'!$I$24,"",HLOOKUP(S$6,'5.1 Strompreise EXX u. Szenario'!$D$8:$DK$20,$F25+1,FALSE)*S$2*S$1)</f>
        <v>#DIV/0!</v>
      </c>
      <c r="T25" s="58" t="e">
        <f>IF(T$6&gt;'1.1 Allgemein'!$I$24,"",HLOOKUP(T$6,'5.1 Strompreise EXX u. Szenario'!$D$8:$DK$20,$F25+1,FALSE)*T$2*T$1)</f>
        <v>#DIV/0!</v>
      </c>
      <c r="U25" s="58" t="e">
        <f>IF(U$6&gt;'1.1 Allgemein'!$I$24,"",HLOOKUP(U$6,'5.1 Strompreise EXX u. Szenario'!$D$8:$DK$20,$F25+1,FALSE)*U$2*U$1)</f>
        <v>#DIV/0!</v>
      </c>
      <c r="V25" s="58" t="e">
        <f>IF(V$6&gt;'1.1 Allgemein'!$I$24,"",HLOOKUP(V$6,'5.1 Strompreise EXX u. Szenario'!$D$8:$DK$20,$F25+1,FALSE)*V$2*V$1)</f>
        <v>#DIV/0!</v>
      </c>
      <c r="W25" s="58" t="e">
        <f>IF(W$6&gt;'1.1 Allgemein'!$I$24,"",HLOOKUP(W$6,'5.1 Strompreise EXX u. Szenario'!$D$8:$DK$20,$F25+1,FALSE)*W$2*W$1)</f>
        <v>#DIV/0!</v>
      </c>
      <c r="X25" s="58" t="e">
        <f>IF(X$6&gt;'1.1 Allgemein'!$I$24,"",HLOOKUP(X$6,'5.1 Strompreise EXX u. Szenario'!$D$8:$DK$20,$F25+1,FALSE)*X$2*X$1)</f>
        <v>#DIV/0!</v>
      </c>
      <c r="Y25" s="58" t="e">
        <f>IF(Y$6&gt;'1.1 Allgemein'!$I$24,"",HLOOKUP(Y$6,'5.1 Strompreise EXX u. Szenario'!$D$8:$DK$20,$F25+1,FALSE)*Y$2*Y$1)</f>
        <v>#DIV/0!</v>
      </c>
      <c r="Z25" s="58">
        <f>IF(Z$6&gt;'1.1 Allgemein'!$I$24,"",HLOOKUP(Z$6,'5.1 Strompreise EXX u. Szenario'!$D$8:$DK$20,$F25+1,FALSE)*Z$2*Z$1)</f>
        <v>0</v>
      </c>
      <c r="AA25" s="58">
        <f>IF(AA$6&gt;'1.1 Allgemein'!$I$24,"",HLOOKUP(AA$6,'5.1 Strompreise EXX u. Szenario'!$D$8:$DK$20,$F25+1,FALSE)*AA$2*AA$1)</f>
        <v>0</v>
      </c>
      <c r="AB25" s="58">
        <f>IF(AB$6&gt;'1.1 Allgemein'!$I$24,"",HLOOKUP(AB$6,'5.1 Strompreise EXX u. Szenario'!$D$8:$DK$20,$F25+1,FALSE)*AB$2*AB$1)</f>
        <v>0</v>
      </c>
      <c r="AC25" s="58">
        <f>IF(AC$6&gt;'1.1 Allgemein'!$I$24,"",HLOOKUP(AC$6,'5.1 Strompreise EXX u. Szenario'!$D$8:$DK$20,$F25+1,FALSE)*AC$2*AC$1)</f>
        <v>0</v>
      </c>
      <c r="AD25" s="58">
        <f>IF(AD$6&gt;'1.1 Allgemein'!$I$24,"",HLOOKUP(AD$6,'5.1 Strompreise EXX u. Szenario'!$D$8:$DK$20,$F25+1,FALSE)*AD$2*AD$1)</f>
        <v>0</v>
      </c>
      <c r="AE25" s="58">
        <f>IF(AE$6&gt;'1.1 Allgemein'!$I$24,"",HLOOKUP(AE$6,'5.1 Strompreise EXX u. Szenario'!$D$8:$DK$20,$F25+1,FALSE)*AE$2*AE$1)</f>
        <v>0</v>
      </c>
      <c r="AF25" s="58">
        <f>IF(AF$6&gt;'1.1 Allgemein'!$I$24,"",HLOOKUP(AF$6,'5.1 Strompreise EXX u. Szenario'!$D$8:$DK$20,$F25+1,FALSE)*AF$2*AF$1)</f>
        <v>0</v>
      </c>
      <c r="AG25" s="58">
        <f>IF(AG$6&gt;'1.1 Allgemein'!$I$24,"",HLOOKUP(AG$6,'5.1 Strompreise EXX u. Szenario'!$D$8:$DK$20,$F25+1,FALSE)*AG$2*AG$1)</f>
        <v>0</v>
      </c>
      <c r="AH25" s="58">
        <f>IF(AH$6&gt;'1.1 Allgemein'!$I$24,"",HLOOKUP(AH$6,'5.1 Strompreise EXX u. Szenario'!$D$8:$DK$20,$F25+1,FALSE)*AH$2*AH$1)</f>
        <v>0</v>
      </c>
      <c r="AI25" s="58">
        <f>IF(AI$6&gt;'1.1 Allgemein'!$I$24,"",HLOOKUP(AI$6,'5.1 Strompreise EXX u. Szenario'!$D$8:$DK$20,$F25+1,FALSE)*AI$2*AI$1)</f>
        <v>0</v>
      </c>
      <c r="AJ25" s="58">
        <f>IF(AJ$6&gt;'1.1 Allgemein'!$I$24,"",HLOOKUP(AJ$6,'5.1 Strompreise EXX u. Szenario'!$D$8:$DK$20,$F25+1,FALSE)*AJ$2*AJ$1)</f>
        <v>0</v>
      </c>
      <c r="AK25" s="58">
        <f>IF(AK$6&gt;'1.1 Allgemein'!$I$24,"",HLOOKUP(AK$6,'5.1 Strompreise EXX u. Szenario'!$D$8:$DK$20,$F25+1,FALSE)*AK$2*AK$1)</f>
        <v>0</v>
      </c>
      <c r="AL25" s="58">
        <f>IF(AL$6&gt;'1.1 Allgemein'!$I$24,"",HLOOKUP(AL$6,'5.1 Strompreise EXX u. Szenario'!$D$8:$DK$20,$F25+1,FALSE)*AL$2*AL$1)</f>
        <v>0</v>
      </c>
      <c r="AM25" s="58">
        <f>IF(AM$6&gt;'1.1 Allgemein'!$I$24,"",HLOOKUP(AM$6,'5.1 Strompreise EXX u. Szenario'!$D$8:$DK$20,$F25+1,FALSE)*AM$2*AM$1)</f>
        <v>0</v>
      </c>
      <c r="AN25" s="58">
        <f>IF(AN$6&gt;'1.1 Allgemein'!$I$24,"",HLOOKUP(AN$6,'5.1 Strompreise EXX u. Szenario'!$D$8:$DK$20,$F25+1,FALSE)*AN$2*AN$1)</f>
        <v>0</v>
      </c>
      <c r="AO25" s="58">
        <f>IF(AO$6&gt;'1.1 Allgemein'!$I$24,"",HLOOKUP(AO$6,'5.1 Strompreise EXX u. Szenario'!$D$8:$DK$20,$F25+1,FALSE)*AO$2*AO$1)</f>
        <v>0</v>
      </c>
      <c r="AP25" s="58" t="str">
        <f>IF(AP$6&gt;'1.1 Allgemein'!$I$24,"",HLOOKUP(AP$6,'5.1 Strompreise EXX u. Szenario'!$D$8:$DK$20,$F25+1,FALSE)*AP$2*AP$1)</f>
        <v/>
      </c>
      <c r="AQ25" s="58" t="str">
        <f>IF(AQ$6&gt;'1.1 Allgemein'!$I$24,"",HLOOKUP(AQ$6,'5.1 Strompreise EXX u. Szenario'!$D$8:$DK$20,$F25+1,FALSE)*AQ$2*AQ$1)</f>
        <v/>
      </c>
      <c r="AR25" s="58" t="str">
        <f>IF(AR$6&gt;'1.1 Allgemein'!$I$24,"",HLOOKUP(AR$6,'5.1 Strompreise EXX u. Szenario'!$D$8:$DK$20,$F25+1,FALSE)*AR$2*AR$1)</f>
        <v/>
      </c>
      <c r="AS25" s="58" t="str">
        <f>IF(AS$6&gt;'1.1 Allgemein'!$I$24,"",HLOOKUP(AS$6,'5.1 Strompreise EXX u. Szenario'!$D$8:$DK$20,$F25+1,FALSE)*AS$2*AS$1)</f>
        <v/>
      </c>
      <c r="AT25" s="58" t="str">
        <f>IF(AT$6&gt;'1.1 Allgemein'!$I$24,"",HLOOKUP(AT$6,'5.1 Strompreise EXX u. Szenario'!$D$8:$DK$20,$F25+1,FALSE)*AT$2*AT$1)</f>
        <v/>
      </c>
      <c r="AU25" s="58" t="str">
        <f>IF(AU$6&gt;'1.1 Allgemein'!$I$24,"",HLOOKUP(AU$6,'5.1 Strompreise EXX u. Szenario'!$D$8:$DK$20,$F25+1,FALSE)*AU$2*AU$1)</f>
        <v/>
      </c>
      <c r="AV25" s="58" t="str">
        <f>IF(AV$6&gt;'1.1 Allgemein'!$I$24,"",HLOOKUP(AV$6,'5.1 Strompreise EXX u. Szenario'!$D$8:$DK$20,$F25+1,FALSE)*AV$2*AV$1)</f>
        <v/>
      </c>
      <c r="AW25" s="58" t="str">
        <f>IF(AW$6&gt;'1.1 Allgemein'!$I$24,"",HLOOKUP(AW$6,'5.1 Strompreise EXX u. Szenario'!$D$8:$DK$20,$F25+1,FALSE)*AW$2*AW$1)</f>
        <v/>
      </c>
      <c r="AX25" s="58" t="str">
        <f>IF(AX$6&gt;'1.1 Allgemein'!$I$24,"",HLOOKUP(AX$6,'5.1 Strompreise EXX u. Szenario'!$D$8:$DK$20,$F25+1,FALSE)*AX$2*AX$1)</f>
        <v/>
      </c>
      <c r="AY25" s="58" t="str">
        <f>IF(AY$6&gt;'1.1 Allgemein'!$I$24,"",HLOOKUP(AY$6,'5.1 Strompreise EXX u. Szenario'!$D$8:$DK$20,$F25+1,FALSE)*AY$2*AY$1)</f>
        <v/>
      </c>
      <c r="AZ25" s="58" t="str">
        <f>IF(AZ$6&gt;'1.1 Allgemein'!$I$24,"",HLOOKUP(AZ$6,'5.1 Strompreise EXX u. Szenario'!$D$8:$DK$20,$F25+1,FALSE)*AZ$2*AZ$1)</f>
        <v/>
      </c>
      <c r="BA25" s="58" t="str">
        <f>IF(BA$6&gt;'1.1 Allgemein'!$I$24,"",HLOOKUP(BA$6,'5.1 Strompreise EXX u. Szenario'!$D$8:$DK$20,$F25+1,FALSE)*BA$2*BA$1)</f>
        <v/>
      </c>
      <c r="BB25" s="58" t="str">
        <f>IF(BB$6&gt;'1.1 Allgemein'!$I$24,"",HLOOKUP(BB$6,'5.1 Strompreise EXX u. Szenario'!$D$8:$DK$20,$F25+1,FALSE)*BB$2*BB$1)</f>
        <v/>
      </c>
      <c r="BC25" s="58" t="str">
        <f>IF(BC$6&gt;'1.1 Allgemein'!$I$24,"",HLOOKUP(BC$6,'5.1 Strompreise EXX u. Szenario'!$D$8:$DK$20,$F25+1,FALSE)*BC$2*BC$1)</f>
        <v/>
      </c>
      <c r="BD25" s="58" t="str">
        <f>IF(BD$6&gt;'1.1 Allgemein'!$I$24,"",HLOOKUP(BD$6,'5.1 Strompreise EXX u. Szenario'!$D$8:$DK$20,$F25+1,FALSE)*BD$2*BD$1)</f>
        <v/>
      </c>
      <c r="BE25" s="58" t="str">
        <f>IF(BE$6&gt;'1.1 Allgemein'!$I$24,"",HLOOKUP(BE$6,'5.1 Strompreise EXX u. Szenario'!$D$8:$DK$20,$F25+1,FALSE)*BE$2*BE$1)</f>
        <v/>
      </c>
      <c r="BF25" s="58" t="str">
        <f>IF(BF$6&gt;'1.1 Allgemein'!$I$24,"",HLOOKUP(BF$6,'5.1 Strompreise EXX u. Szenario'!$D$8:$DK$20,$F25+1,FALSE)*BF$2*BF$1)</f>
        <v/>
      </c>
      <c r="BG25" s="58" t="str">
        <f>IF(BG$6&gt;'1.1 Allgemein'!$I$24,"",HLOOKUP(BG$6,'5.1 Strompreise EXX u. Szenario'!$D$8:$DK$20,$F25+1,FALSE)*BG$2*BG$1)</f>
        <v/>
      </c>
      <c r="BH25" s="58" t="str">
        <f>IF(BH$6&gt;'1.1 Allgemein'!$I$24,"",HLOOKUP(BH$6,'5.1 Strompreise EXX u. Szenario'!$D$8:$DK$20,$F25+1,FALSE)*BH$2*BH$1)</f>
        <v/>
      </c>
      <c r="BI25" s="58" t="str">
        <f>IF(BI$6&gt;'1.1 Allgemein'!$I$24,"",HLOOKUP(BI$6,'5.1 Strompreise EXX u. Szenario'!$D$8:$DK$20,$F25+1,FALSE)*BI$2*BI$1)</f>
        <v/>
      </c>
      <c r="BJ25" s="58" t="str">
        <f>IF(BJ$6&gt;'1.1 Allgemein'!$I$24,"",HLOOKUP(BJ$6,'5.1 Strompreise EXX u. Szenario'!$D$8:$DK$20,$F25+1,FALSE)*BJ$2*BJ$1)</f>
        <v/>
      </c>
      <c r="BK25" s="58" t="str">
        <f>IF(BK$6&gt;'1.1 Allgemein'!$I$24,"",HLOOKUP(BK$6,'5.1 Strompreise EXX u. Szenario'!$D$8:$DK$20,$F25+1,FALSE)*BK$2*BK$1)</f>
        <v/>
      </c>
      <c r="BL25" s="58" t="str">
        <f>IF(BL$6&gt;'1.1 Allgemein'!$I$24,"",HLOOKUP(BL$6,'5.1 Strompreise EXX u. Szenario'!$D$8:$DK$20,$F25+1,FALSE)*BL$2*BL$1)</f>
        <v/>
      </c>
      <c r="BM25" s="58" t="str">
        <f>IF(BM$6&gt;'1.1 Allgemein'!$I$24,"",HLOOKUP(BM$6,'5.1 Strompreise EXX u. Szenario'!$D$8:$DK$20,$F25+1,FALSE)*BM$2*BM$1)</f>
        <v/>
      </c>
      <c r="BN25" s="58" t="str">
        <f>IF(BN$6&gt;'1.1 Allgemein'!$I$24,"",HLOOKUP(BN$6,'5.1 Strompreise EXX u. Szenario'!$D$8:$DK$20,$F25+1,FALSE)*BN$2*BN$1)</f>
        <v/>
      </c>
      <c r="BO25" s="58" t="str">
        <f>IF(BO$6&gt;'1.1 Allgemein'!$I$24,"",HLOOKUP(BO$6,'5.1 Strompreise EXX u. Szenario'!$D$8:$DK$20,$F25+1,FALSE)*BO$2*BO$1)</f>
        <v/>
      </c>
      <c r="BP25" s="58" t="str">
        <f>IF(BP$6&gt;'1.1 Allgemein'!$I$24,"",HLOOKUP(BP$6,'5.1 Strompreise EXX u. Szenario'!$D$8:$DK$20,$F25+1,FALSE)*BP$2*BP$1)</f>
        <v/>
      </c>
      <c r="BQ25" s="58" t="str">
        <f>IF(BQ$6&gt;'1.1 Allgemein'!$I$24,"",HLOOKUP(BQ$6,'5.1 Strompreise EXX u. Szenario'!$D$8:$DK$20,$F25+1,FALSE)*BQ$2*BQ$1)</f>
        <v/>
      </c>
      <c r="BR25" s="58" t="str">
        <f>IF(BR$6&gt;'1.1 Allgemein'!$I$24,"",HLOOKUP(BR$6,'5.1 Strompreise EXX u. Szenario'!$D$8:$DK$20,$F25+1,FALSE)*BR$2*BR$1)</f>
        <v/>
      </c>
      <c r="BS25" s="58" t="str">
        <f>IF(BS$6&gt;'1.1 Allgemein'!$I$24,"",HLOOKUP(BS$6,'5.1 Strompreise EXX u. Szenario'!$D$8:$DK$20,$F25+1,FALSE)*BS$2*BS$1)</f>
        <v/>
      </c>
      <c r="BT25" s="58" t="str">
        <f>IF(BT$6&gt;'1.1 Allgemein'!$I$24,"",HLOOKUP(BT$6,'5.1 Strompreise EXX u. Szenario'!$D$8:$DK$20,$F25+1,FALSE)*BT$2*BT$1)</f>
        <v/>
      </c>
      <c r="BU25" s="58" t="str">
        <f>IF(BU$6&gt;'1.1 Allgemein'!$I$24,"",HLOOKUP(BU$6,'5.1 Strompreise EXX u. Szenario'!$D$8:$DK$20,$F25+1,FALSE)*BU$2*BU$1)</f>
        <v/>
      </c>
      <c r="BV25" s="58" t="str">
        <f>IF(BV$6&gt;'1.1 Allgemein'!$I$24,"",HLOOKUP(BV$6,'5.1 Strompreise EXX u. Szenario'!$D$8:$DK$20,$F25+1,FALSE)*BV$2*BV$1)</f>
        <v/>
      </c>
      <c r="BW25" s="58" t="str">
        <f>IF(BW$6&gt;'1.1 Allgemein'!$I$24,"",HLOOKUP(BW$6,'5.1 Strompreise EXX u. Szenario'!$D$8:$DK$20,$F25+1,FALSE)*BW$2*BW$1)</f>
        <v/>
      </c>
      <c r="BX25" s="58" t="str">
        <f>IF(BX$6&gt;'1.1 Allgemein'!$I$24,"",HLOOKUP(BX$6,'5.1 Strompreise EXX u. Szenario'!$D$8:$DK$20,$F25+1,FALSE)*BX$2*BX$1)</f>
        <v/>
      </c>
      <c r="BY25" s="58" t="str">
        <f>IF(BY$6&gt;'1.1 Allgemein'!$I$24,"",HLOOKUP(BY$6,'5.1 Strompreise EXX u. Szenario'!$D$8:$DK$20,$F25+1,FALSE)*BY$2*BY$1)</f>
        <v/>
      </c>
      <c r="BZ25" s="58" t="str">
        <f>IF(BZ$6&gt;'1.1 Allgemein'!$I$24,"",HLOOKUP(BZ$6,'5.1 Strompreise EXX u. Szenario'!$D$8:$DK$20,$F25+1,FALSE)*BZ$2*BZ$1)</f>
        <v/>
      </c>
      <c r="CA25" s="58" t="str">
        <f>IF(CA$6&gt;'1.1 Allgemein'!$I$24,"",HLOOKUP(CA$6,'5.1 Strompreise EXX u. Szenario'!$D$8:$DK$20,$F25+1,FALSE)*CA$2*CA$1)</f>
        <v/>
      </c>
      <c r="CB25" s="58" t="str">
        <f>IF(CB$6&gt;'1.1 Allgemein'!$I$24,"",HLOOKUP(CB$6,'5.1 Strompreise EXX u. Szenario'!$D$8:$DK$20,$F25+1,FALSE)*CB$2*CB$1)</f>
        <v/>
      </c>
      <c r="CC25" s="58" t="str">
        <f>IF(CC$6&gt;'1.1 Allgemein'!$I$24,"",HLOOKUP(CC$6,'5.1 Strompreise EXX u. Szenario'!$D$8:$DK$20,$F25+1,FALSE)*CC$2*CC$1)</f>
        <v/>
      </c>
      <c r="CD25" s="58" t="str">
        <f>IF(CD$6&gt;'1.1 Allgemein'!$I$24,"",HLOOKUP(CD$6,'5.1 Strompreise EXX u. Szenario'!$D$8:$DK$20,$F25+1,FALSE)*CD$2*CD$1)</f>
        <v/>
      </c>
      <c r="CE25" s="58" t="str">
        <f>IF(CE$6&gt;'1.1 Allgemein'!$I$24,"",HLOOKUP(CE$6,'5.1 Strompreise EXX u. Szenario'!$D$8:$DK$20,$F25+1,FALSE)*CE$2*CE$1)</f>
        <v/>
      </c>
      <c r="CF25" s="58" t="str">
        <f>IF(CF$6&gt;'1.1 Allgemein'!$I$24,"",HLOOKUP(CF$6,'5.1 Strompreise EXX u. Szenario'!$D$8:$DK$20,$F25+1,FALSE)*CF$2*CF$1)</f>
        <v/>
      </c>
      <c r="CG25" s="58" t="str">
        <f>IF(CG$6&gt;'1.1 Allgemein'!$I$24,"",HLOOKUP(CG$6,'5.1 Strompreise EXX u. Szenario'!$D$8:$DK$20,$F25+1,FALSE)*CG$2*CG$1)</f>
        <v/>
      </c>
      <c r="CH25" s="58" t="str">
        <f>IF(CH$6&gt;'1.1 Allgemein'!$I$24,"",HLOOKUP(CH$6,'5.1 Strompreise EXX u. Szenario'!$D$8:$DK$20,$F25+1,FALSE)*CH$2*CH$1)</f>
        <v/>
      </c>
      <c r="CI25" s="58" t="str">
        <f>IF(CI$6&gt;'1.1 Allgemein'!$I$24,"",HLOOKUP(CI$6,'5.1 Strompreise EXX u. Szenario'!$D$8:$DK$20,$F25+1,FALSE)*CI$2*CI$1)</f>
        <v/>
      </c>
      <c r="CJ25" s="58" t="str">
        <f>IF(CJ$6&gt;'1.1 Allgemein'!$I$24,"",HLOOKUP(CJ$6,'5.1 Strompreise EXX u. Szenario'!$D$8:$DK$20,$F25+1,FALSE)*CJ$2*CJ$1)</f>
        <v/>
      </c>
      <c r="CK25" s="58" t="str">
        <f>IF(CK$6&gt;'1.1 Allgemein'!$I$24,"",HLOOKUP(CK$6,'5.1 Strompreise EXX u. Szenario'!$D$8:$DK$20,$F25+1,FALSE)*CK$2*CK$1)</f>
        <v/>
      </c>
      <c r="CL25" s="58" t="str">
        <f>IF(CL$6&gt;'1.1 Allgemein'!$I$24,"",HLOOKUP(CL$6,'5.1 Strompreise EXX u. Szenario'!$D$8:$DK$20,$F25+1,FALSE)*CL$2*CL$1)</f>
        <v/>
      </c>
      <c r="CM25" s="58" t="str">
        <f>IF(CM$6&gt;'1.1 Allgemein'!$I$24,"",HLOOKUP(CM$6,'5.1 Strompreise EXX u. Szenario'!$D$8:$DK$20,$F25+1,FALSE)*CM$2*CM$1)</f>
        <v/>
      </c>
      <c r="CN25" s="58" t="str">
        <f>IF(CN$6&gt;'1.1 Allgemein'!$I$24,"",HLOOKUP(CN$6,'5.1 Strompreise EXX u. Szenario'!$D$8:$DK$20,$F25+1,FALSE)*CN$2*CN$1)</f>
        <v/>
      </c>
      <c r="CO25" s="58" t="str">
        <f>IF(CO$6&gt;'1.1 Allgemein'!$I$24,"",HLOOKUP(CO$6,'5.1 Strompreise EXX u. Szenario'!$D$8:$DK$20,$F25+1,FALSE)*CO$2*CO$1)</f>
        <v/>
      </c>
      <c r="CP25" s="58" t="str">
        <f>IF(CP$6&gt;'1.1 Allgemein'!$I$24,"",HLOOKUP(CP$6,'5.1 Strompreise EXX u. Szenario'!$D$8:$DK$20,$F25+1,FALSE)*CP$2*CP$1)</f>
        <v/>
      </c>
      <c r="CQ25" s="58" t="str">
        <f>IF(CQ$6&gt;'1.1 Allgemein'!$I$24,"",HLOOKUP(CQ$6,'5.1 Strompreise EXX u. Szenario'!$D$8:$DK$20,$F25+1,FALSE)*CQ$2*CQ$1)</f>
        <v/>
      </c>
      <c r="CR25" s="58" t="str">
        <f>IF(CR$6&gt;'1.1 Allgemein'!$I$24,"",HLOOKUP(CR$6,'5.1 Strompreise EXX u. Szenario'!$D$8:$DK$20,$F25+1,FALSE)*CR$2*CR$1)</f>
        <v/>
      </c>
      <c r="CS25" s="58" t="str">
        <f>IF(CS$6&gt;'1.1 Allgemein'!$I$24,"",HLOOKUP(CS$6,'5.1 Strompreise EXX u. Szenario'!$D$8:$DK$20,$F25+1,FALSE)*CS$2*CS$1)</f>
        <v/>
      </c>
      <c r="CT25" s="58" t="str">
        <f>IF(CT$6&gt;'1.1 Allgemein'!$I$24,"",HLOOKUP(CT$6,'5.1 Strompreise EXX u. Szenario'!$D$8:$DK$20,$F25+1,FALSE)*CT$2*CT$1)</f>
        <v/>
      </c>
      <c r="CU25" s="58" t="str">
        <f>IF(CU$6&gt;'1.1 Allgemein'!$I$24,"",HLOOKUP(CU$6,'5.1 Strompreise EXX u. Szenario'!$D$8:$DK$20,$F25+1,FALSE)*CU$2*CU$1)</f>
        <v/>
      </c>
      <c r="CV25" s="58" t="str">
        <f>IF(CV$6&gt;'1.1 Allgemein'!$I$24,"",HLOOKUP(CV$6,'5.1 Strompreise EXX u. Szenario'!$D$8:$DK$20,$F25+1,FALSE)*CV$2*CV$1)</f>
        <v/>
      </c>
      <c r="CW25" s="58" t="str">
        <f>IF(CW$6&gt;'1.1 Allgemein'!$I$24,"",HLOOKUP(CW$6,'5.1 Strompreise EXX u. Szenario'!$D$8:$DK$20,$F25+1,FALSE)*CW$2*CW$1)</f>
        <v/>
      </c>
      <c r="CX25" s="58" t="str">
        <f>IF(CX$6&gt;'1.1 Allgemein'!$I$24,"",HLOOKUP(CX$6,'5.1 Strompreise EXX u. Szenario'!$D$8:$DK$20,$F25+1,FALSE)*CX$2*CX$1)</f>
        <v/>
      </c>
      <c r="CY25" s="58" t="str">
        <f>IF(CY$6&gt;'1.1 Allgemein'!$I$24,"",HLOOKUP(CY$6,'5.1 Strompreise EXX u. Szenario'!$D$8:$DK$20,$F25+1,FALSE)*CY$2*CY$1)</f>
        <v/>
      </c>
      <c r="CZ25" s="58" t="str">
        <f>IF(CZ$6&gt;'1.1 Allgemein'!$I$24,"",HLOOKUP(CZ$6,'5.1 Strompreise EXX u. Szenario'!$D$8:$DK$20,$F25+1,FALSE)*CZ$2*CZ$1)</f>
        <v/>
      </c>
      <c r="DA25" s="58" t="str">
        <f>IF(DA$6&gt;'1.1 Allgemein'!$I$24,"",HLOOKUP(DA$6,'5.1 Strompreise EXX u. Szenario'!$D$8:$DK$20,$F25+1,FALSE)*DA$2*DA$1)</f>
        <v/>
      </c>
      <c r="DB25" s="58" t="str">
        <f>IF(DB$6&gt;'1.1 Allgemein'!$I$24,"",HLOOKUP(DB$6,'5.1 Strompreise EXX u. Szenario'!$D$8:$DK$20,$F25+1,FALSE)*DB$2*DB$1)</f>
        <v/>
      </c>
      <c r="DC25" s="58" t="str">
        <f>IF(DC$6&gt;'1.1 Allgemein'!$I$24,"",HLOOKUP(DC$6,'5.1 Strompreise EXX u. Szenario'!$D$8:$DK$20,$F25+1,FALSE)*DC$2*DC$1)</f>
        <v/>
      </c>
      <c r="DD25" s="58" t="str">
        <f>IF(DD$6&gt;'1.1 Allgemein'!$I$24,"",HLOOKUP(DD$6,'5.1 Strompreise EXX u. Szenario'!$D$8:$DK$20,$F25+1,FALSE)*DD$2*DD$1)</f>
        <v/>
      </c>
      <c r="DE25" s="58" t="str">
        <f>IF(DE$6&gt;'1.1 Allgemein'!$I$24,"",HLOOKUP(DE$6,'5.1 Strompreise EXX u. Szenario'!$D$8:$DK$20,$F25+1,FALSE)*DE$2*DE$1)</f>
        <v/>
      </c>
      <c r="DF25" s="58" t="str">
        <f>IF(DF$6&gt;'1.1 Allgemein'!$I$24,"",HLOOKUP(DF$6,'5.1 Strompreise EXX u. Szenario'!$D$8:$DK$20,$F25+1,FALSE)*DF$2*DF$1)</f>
        <v/>
      </c>
      <c r="DG25" s="58" t="str">
        <f>IF(DG$6&gt;'1.1 Allgemein'!$I$24,"",HLOOKUP(DG$6,'5.1 Strompreise EXX u. Szenario'!$D$8:$DK$20,$F25+1,FALSE)*DG$2*DG$1)</f>
        <v/>
      </c>
      <c r="DH25" s="58" t="str">
        <f>IF(DH$6&gt;'1.1 Allgemein'!$I$24,"",HLOOKUP(DH$6,'5.1 Strompreise EXX u. Szenario'!$D$8:$DK$20,$F25+1,FALSE)*DH$2*DH$1)</f>
        <v/>
      </c>
      <c r="DI25" s="58" t="str">
        <f>IF(DI$6&gt;'1.1 Allgemein'!$I$24,"",HLOOKUP(DI$6,'5.1 Strompreise EXX u. Szenario'!$D$8:$DK$20,$F25+1,FALSE)*DI$2*DI$1)</f>
        <v/>
      </c>
      <c r="DJ25" s="58" t="str">
        <f>IF(DJ$6&gt;'1.1 Allgemein'!$I$24,"",HLOOKUP(DJ$6,'5.1 Strompreise EXX u. Szenario'!$D$8:$DK$20,$F25+1,FALSE)*DJ$2*DJ$1)</f>
        <v/>
      </c>
      <c r="DK25" s="154"/>
      <c r="DL25" s="154"/>
      <c r="DM25" s="154"/>
      <c r="DN25" s="154"/>
      <c r="DO25" s="154"/>
      <c r="DP25" s="154"/>
      <c r="DQ25" s="154"/>
      <c r="DR25" s="154"/>
      <c r="DS25" s="154"/>
      <c r="DT25" s="154"/>
      <c r="DU25" s="154"/>
    </row>
    <row r="26" spans="2:125" ht="15" hidden="1" customHeight="1" outlineLevel="1" x14ac:dyDescent="0.3">
      <c r="B26" s="396"/>
      <c r="C26" s="396"/>
      <c r="D26" s="396"/>
      <c r="E26" s="396"/>
      <c r="F26" s="61">
        <v>4</v>
      </c>
      <c r="G26" s="58" t="e">
        <f>IF(G$6&gt;'1.1 Allgemein'!$I$24,"",HLOOKUP(G$6,'5.1 Strompreise EXX u. Szenario'!$D$8:$DK$20,$F26+1,FALSE)*G$2*G$1)</f>
        <v>#DIV/0!</v>
      </c>
      <c r="H26" s="58" t="e">
        <f>IF(H$6&gt;'1.1 Allgemein'!$I$24,"",HLOOKUP(H$6,'5.1 Strompreise EXX u. Szenario'!$D$8:$DK$20,$F26+1,FALSE)*H$2*H$1)</f>
        <v>#DIV/0!</v>
      </c>
      <c r="I26" s="58" t="e">
        <f>IF(I$6&gt;'1.1 Allgemein'!$I$24,"",HLOOKUP(I$6,'5.1 Strompreise EXX u. Szenario'!$D$8:$DK$20,$F26+1,FALSE)*I$2*I$1)</f>
        <v>#DIV/0!</v>
      </c>
      <c r="J26" s="58" t="e">
        <f>IF(J$6&gt;'1.1 Allgemein'!$I$24,"",HLOOKUP(J$6,'5.1 Strompreise EXX u. Szenario'!$D$8:$DK$20,$F26+1,FALSE)*J$2*J$1)</f>
        <v>#DIV/0!</v>
      </c>
      <c r="K26" s="58" t="e">
        <f>IF(K$6&gt;'1.1 Allgemein'!$I$24,"",HLOOKUP(K$6,'5.1 Strompreise EXX u. Szenario'!$D$8:$DK$20,$F26+1,FALSE)*K$2*K$1)</f>
        <v>#DIV/0!</v>
      </c>
      <c r="L26" s="58" t="e">
        <f>IF(L$6&gt;'1.1 Allgemein'!$I$24,"",HLOOKUP(L$6,'5.1 Strompreise EXX u. Szenario'!$D$8:$DK$20,$F26+1,FALSE)*L$2*L$1)</f>
        <v>#DIV/0!</v>
      </c>
      <c r="M26" s="58" t="e">
        <f>IF(M$6&gt;'1.1 Allgemein'!$I$24,"",HLOOKUP(M$6,'5.1 Strompreise EXX u. Szenario'!$D$8:$DK$20,$F26+1,FALSE)*M$2*M$1)</f>
        <v>#DIV/0!</v>
      </c>
      <c r="N26" s="58" t="e">
        <f>IF(N$6&gt;'1.1 Allgemein'!$I$24,"",HLOOKUP(N$6,'5.1 Strompreise EXX u. Szenario'!$D$8:$DK$20,$F26+1,FALSE)*N$2*N$1)</f>
        <v>#DIV/0!</v>
      </c>
      <c r="O26" s="58" t="e">
        <f>IF(O$6&gt;'1.1 Allgemein'!$I$24,"",HLOOKUP(O$6,'5.1 Strompreise EXX u. Szenario'!$D$8:$DK$20,$F26+1,FALSE)*O$2*O$1)</f>
        <v>#DIV/0!</v>
      </c>
      <c r="P26" s="58" t="e">
        <f>IF(P$6&gt;'1.1 Allgemein'!$I$24,"",HLOOKUP(P$6,'5.1 Strompreise EXX u. Szenario'!$D$8:$DK$20,$F26+1,FALSE)*P$2*P$1)</f>
        <v>#DIV/0!</v>
      </c>
      <c r="Q26" s="58" t="e">
        <f>IF(Q$6&gt;'1.1 Allgemein'!$I$24,"",HLOOKUP(Q$6,'5.1 Strompreise EXX u. Szenario'!$D$8:$DK$20,$F26+1,FALSE)*Q$2*Q$1)</f>
        <v>#DIV/0!</v>
      </c>
      <c r="R26" s="58" t="e">
        <f>IF(R$6&gt;'1.1 Allgemein'!$I$24,"",HLOOKUP(R$6,'5.1 Strompreise EXX u. Szenario'!$D$8:$DK$20,$F26+1,FALSE)*R$2*R$1)</f>
        <v>#DIV/0!</v>
      </c>
      <c r="S26" s="58" t="e">
        <f>IF(S$6&gt;'1.1 Allgemein'!$I$24,"",HLOOKUP(S$6,'5.1 Strompreise EXX u. Szenario'!$D$8:$DK$20,$F26+1,FALSE)*S$2*S$1)</f>
        <v>#DIV/0!</v>
      </c>
      <c r="T26" s="58" t="e">
        <f>IF(T$6&gt;'1.1 Allgemein'!$I$24,"",HLOOKUP(T$6,'5.1 Strompreise EXX u. Szenario'!$D$8:$DK$20,$F26+1,FALSE)*T$2*T$1)</f>
        <v>#DIV/0!</v>
      </c>
      <c r="U26" s="58" t="e">
        <f>IF(U$6&gt;'1.1 Allgemein'!$I$24,"",HLOOKUP(U$6,'5.1 Strompreise EXX u. Szenario'!$D$8:$DK$20,$F26+1,FALSE)*U$2*U$1)</f>
        <v>#DIV/0!</v>
      </c>
      <c r="V26" s="58" t="e">
        <f>IF(V$6&gt;'1.1 Allgemein'!$I$24,"",HLOOKUP(V$6,'5.1 Strompreise EXX u. Szenario'!$D$8:$DK$20,$F26+1,FALSE)*V$2*V$1)</f>
        <v>#DIV/0!</v>
      </c>
      <c r="W26" s="58" t="e">
        <f>IF(W$6&gt;'1.1 Allgemein'!$I$24,"",HLOOKUP(W$6,'5.1 Strompreise EXX u. Szenario'!$D$8:$DK$20,$F26+1,FALSE)*W$2*W$1)</f>
        <v>#DIV/0!</v>
      </c>
      <c r="X26" s="58" t="e">
        <f>IF(X$6&gt;'1.1 Allgemein'!$I$24,"",HLOOKUP(X$6,'5.1 Strompreise EXX u. Szenario'!$D$8:$DK$20,$F26+1,FALSE)*X$2*X$1)</f>
        <v>#DIV/0!</v>
      </c>
      <c r="Y26" s="58" t="e">
        <f>IF(Y$6&gt;'1.1 Allgemein'!$I$24,"",HLOOKUP(Y$6,'5.1 Strompreise EXX u. Szenario'!$D$8:$DK$20,$F26+1,FALSE)*Y$2*Y$1)</f>
        <v>#DIV/0!</v>
      </c>
      <c r="Z26" s="58">
        <f>IF(Z$6&gt;'1.1 Allgemein'!$I$24,"",HLOOKUP(Z$6,'5.1 Strompreise EXX u. Szenario'!$D$8:$DK$20,$F26+1,FALSE)*Z$2*Z$1)</f>
        <v>0</v>
      </c>
      <c r="AA26" s="58">
        <f>IF(AA$6&gt;'1.1 Allgemein'!$I$24,"",HLOOKUP(AA$6,'5.1 Strompreise EXX u. Szenario'!$D$8:$DK$20,$F26+1,FALSE)*AA$2*AA$1)</f>
        <v>0</v>
      </c>
      <c r="AB26" s="58">
        <f>IF(AB$6&gt;'1.1 Allgemein'!$I$24,"",HLOOKUP(AB$6,'5.1 Strompreise EXX u. Szenario'!$D$8:$DK$20,$F26+1,FALSE)*AB$2*AB$1)</f>
        <v>0</v>
      </c>
      <c r="AC26" s="58">
        <f>IF(AC$6&gt;'1.1 Allgemein'!$I$24,"",HLOOKUP(AC$6,'5.1 Strompreise EXX u. Szenario'!$D$8:$DK$20,$F26+1,FALSE)*AC$2*AC$1)</f>
        <v>0</v>
      </c>
      <c r="AD26" s="58">
        <f>IF(AD$6&gt;'1.1 Allgemein'!$I$24,"",HLOOKUP(AD$6,'5.1 Strompreise EXX u. Szenario'!$D$8:$DK$20,$F26+1,FALSE)*AD$2*AD$1)</f>
        <v>0</v>
      </c>
      <c r="AE26" s="58">
        <f>IF(AE$6&gt;'1.1 Allgemein'!$I$24,"",HLOOKUP(AE$6,'5.1 Strompreise EXX u. Szenario'!$D$8:$DK$20,$F26+1,FALSE)*AE$2*AE$1)</f>
        <v>0</v>
      </c>
      <c r="AF26" s="58">
        <f>IF(AF$6&gt;'1.1 Allgemein'!$I$24,"",HLOOKUP(AF$6,'5.1 Strompreise EXX u. Szenario'!$D$8:$DK$20,$F26+1,FALSE)*AF$2*AF$1)</f>
        <v>0</v>
      </c>
      <c r="AG26" s="58">
        <f>IF(AG$6&gt;'1.1 Allgemein'!$I$24,"",HLOOKUP(AG$6,'5.1 Strompreise EXX u. Szenario'!$D$8:$DK$20,$F26+1,FALSE)*AG$2*AG$1)</f>
        <v>0</v>
      </c>
      <c r="AH26" s="58">
        <f>IF(AH$6&gt;'1.1 Allgemein'!$I$24,"",HLOOKUP(AH$6,'5.1 Strompreise EXX u. Szenario'!$D$8:$DK$20,$F26+1,FALSE)*AH$2*AH$1)</f>
        <v>0</v>
      </c>
      <c r="AI26" s="58">
        <f>IF(AI$6&gt;'1.1 Allgemein'!$I$24,"",HLOOKUP(AI$6,'5.1 Strompreise EXX u. Szenario'!$D$8:$DK$20,$F26+1,FALSE)*AI$2*AI$1)</f>
        <v>0</v>
      </c>
      <c r="AJ26" s="58">
        <f>IF(AJ$6&gt;'1.1 Allgemein'!$I$24,"",HLOOKUP(AJ$6,'5.1 Strompreise EXX u. Szenario'!$D$8:$DK$20,$F26+1,FALSE)*AJ$2*AJ$1)</f>
        <v>0</v>
      </c>
      <c r="AK26" s="58">
        <f>IF(AK$6&gt;'1.1 Allgemein'!$I$24,"",HLOOKUP(AK$6,'5.1 Strompreise EXX u. Szenario'!$D$8:$DK$20,$F26+1,FALSE)*AK$2*AK$1)</f>
        <v>0</v>
      </c>
      <c r="AL26" s="58">
        <f>IF(AL$6&gt;'1.1 Allgemein'!$I$24,"",HLOOKUP(AL$6,'5.1 Strompreise EXX u. Szenario'!$D$8:$DK$20,$F26+1,FALSE)*AL$2*AL$1)</f>
        <v>0</v>
      </c>
      <c r="AM26" s="58">
        <f>IF(AM$6&gt;'1.1 Allgemein'!$I$24,"",HLOOKUP(AM$6,'5.1 Strompreise EXX u. Szenario'!$D$8:$DK$20,$F26+1,FALSE)*AM$2*AM$1)</f>
        <v>0</v>
      </c>
      <c r="AN26" s="58">
        <f>IF(AN$6&gt;'1.1 Allgemein'!$I$24,"",HLOOKUP(AN$6,'5.1 Strompreise EXX u. Szenario'!$D$8:$DK$20,$F26+1,FALSE)*AN$2*AN$1)</f>
        <v>0</v>
      </c>
      <c r="AO26" s="58">
        <f>IF(AO$6&gt;'1.1 Allgemein'!$I$24,"",HLOOKUP(AO$6,'5.1 Strompreise EXX u. Szenario'!$D$8:$DK$20,$F26+1,FALSE)*AO$2*AO$1)</f>
        <v>0</v>
      </c>
      <c r="AP26" s="58" t="str">
        <f>IF(AP$6&gt;'1.1 Allgemein'!$I$24,"",HLOOKUP(AP$6,'5.1 Strompreise EXX u. Szenario'!$D$8:$DK$20,$F26+1,FALSE)*AP$2*AP$1)</f>
        <v/>
      </c>
      <c r="AQ26" s="58" t="str">
        <f>IF(AQ$6&gt;'1.1 Allgemein'!$I$24,"",HLOOKUP(AQ$6,'5.1 Strompreise EXX u. Szenario'!$D$8:$DK$20,$F26+1,FALSE)*AQ$2*AQ$1)</f>
        <v/>
      </c>
      <c r="AR26" s="58" t="str">
        <f>IF(AR$6&gt;'1.1 Allgemein'!$I$24,"",HLOOKUP(AR$6,'5.1 Strompreise EXX u. Szenario'!$D$8:$DK$20,$F26+1,FALSE)*AR$2*AR$1)</f>
        <v/>
      </c>
      <c r="AS26" s="58" t="str">
        <f>IF(AS$6&gt;'1.1 Allgemein'!$I$24,"",HLOOKUP(AS$6,'5.1 Strompreise EXX u. Szenario'!$D$8:$DK$20,$F26+1,FALSE)*AS$2*AS$1)</f>
        <v/>
      </c>
      <c r="AT26" s="58" t="str">
        <f>IF(AT$6&gt;'1.1 Allgemein'!$I$24,"",HLOOKUP(AT$6,'5.1 Strompreise EXX u. Szenario'!$D$8:$DK$20,$F26+1,FALSE)*AT$2*AT$1)</f>
        <v/>
      </c>
      <c r="AU26" s="58" t="str">
        <f>IF(AU$6&gt;'1.1 Allgemein'!$I$24,"",HLOOKUP(AU$6,'5.1 Strompreise EXX u. Szenario'!$D$8:$DK$20,$F26+1,FALSE)*AU$2*AU$1)</f>
        <v/>
      </c>
      <c r="AV26" s="58" t="str">
        <f>IF(AV$6&gt;'1.1 Allgemein'!$I$24,"",HLOOKUP(AV$6,'5.1 Strompreise EXX u. Szenario'!$D$8:$DK$20,$F26+1,FALSE)*AV$2*AV$1)</f>
        <v/>
      </c>
      <c r="AW26" s="58" t="str">
        <f>IF(AW$6&gt;'1.1 Allgemein'!$I$24,"",HLOOKUP(AW$6,'5.1 Strompreise EXX u. Szenario'!$D$8:$DK$20,$F26+1,FALSE)*AW$2*AW$1)</f>
        <v/>
      </c>
      <c r="AX26" s="58" t="str">
        <f>IF(AX$6&gt;'1.1 Allgemein'!$I$24,"",HLOOKUP(AX$6,'5.1 Strompreise EXX u. Szenario'!$D$8:$DK$20,$F26+1,FALSE)*AX$2*AX$1)</f>
        <v/>
      </c>
      <c r="AY26" s="58" t="str">
        <f>IF(AY$6&gt;'1.1 Allgemein'!$I$24,"",HLOOKUP(AY$6,'5.1 Strompreise EXX u. Szenario'!$D$8:$DK$20,$F26+1,FALSE)*AY$2*AY$1)</f>
        <v/>
      </c>
      <c r="AZ26" s="58" t="str">
        <f>IF(AZ$6&gt;'1.1 Allgemein'!$I$24,"",HLOOKUP(AZ$6,'5.1 Strompreise EXX u. Szenario'!$D$8:$DK$20,$F26+1,FALSE)*AZ$2*AZ$1)</f>
        <v/>
      </c>
      <c r="BA26" s="58" t="str">
        <f>IF(BA$6&gt;'1.1 Allgemein'!$I$24,"",HLOOKUP(BA$6,'5.1 Strompreise EXX u. Szenario'!$D$8:$DK$20,$F26+1,FALSE)*BA$2*BA$1)</f>
        <v/>
      </c>
      <c r="BB26" s="58" t="str">
        <f>IF(BB$6&gt;'1.1 Allgemein'!$I$24,"",HLOOKUP(BB$6,'5.1 Strompreise EXX u. Szenario'!$D$8:$DK$20,$F26+1,FALSE)*BB$2*BB$1)</f>
        <v/>
      </c>
      <c r="BC26" s="58" t="str">
        <f>IF(BC$6&gt;'1.1 Allgemein'!$I$24,"",HLOOKUP(BC$6,'5.1 Strompreise EXX u. Szenario'!$D$8:$DK$20,$F26+1,FALSE)*BC$2*BC$1)</f>
        <v/>
      </c>
      <c r="BD26" s="58" t="str">
        <f>IF(BD$6&gt;'1.1 Allgemein'!$I$24,"",HLOOKUP(BD$6,'5.1 Strompreise EXX u. Szenario'!$D$8:$DK$20,$F26+1,FALSE)*BD$2*BD$1)</f>
        <v/>
      </c>
      <c r="BE26" s="58" t="str">
        <f>IF(BE$6&gt;'1.1 Allgemein'!$I$24,"",HLOOKUP(BE$6,'5.1 Strompreise EXX u. Szenario'!$D$8:$DK$20,$F26+1,FALSE)*BE$2*BE$1)</f>
        <v/>
      </c>
      <c r="BF26" s="58" t="str">
        <f>IF(BF$6&gt;'1.1 Allgemein'!$I$24,"",HLOOKUP(BF$6,'5.1 Strompreise EXX u. Szenario'!$D$8:$DK$20,$F26+1,FALSE)*BF$2*BF$1)</f>
        <v/>
      </c>
      <c r="BG26" s="58" t="str">
        <f>IF(BG$6&gt;'1.1 Allgemein'!$I$24,"",HLOOKUP(BG$6,'5.1 Strompreise EXX u. Szenario'!$D$8:$DK$20,$F26+1,FALSE)*BG$2*BG$1)</f>
        <v/>
      </c>
      <c r="BH26" s="58" t="str">
        <f>IF(BH$6&gt;'1.1 Allgemein'!$I$24,"",HLOOKUP(BH$6,'5.1 Strompreise EXX u. Szenario'!$D$8:$DK$20,$F26+1,FALSE)*BH$2*BH$1)</f>
        <v/>
      </c>
      <c r="BI26" s="58" t="str">
        <f>IF(BI$6&gt;'1.1 Allgemein'!$I$24,"",HLOOKUP(BI$6,'5.1 Strompreise EXX u. Szenario'!$D$8:$DK$20,$F26+1,FALSE)*BI$2*BI$1)</f>
        <v/>
      </c>
      <c r="BJ26" s="58" t="str">
        <f>IF(BJ$6&gt;'1.1 Allgemein'!$I$24,"",HLOOKUP(BJ$6,'5.1 Strompreise EXX u. Szenario'!$D$8:$DK$20,$F26+1,FALSE)*BJ$2*BJ$1)</f>
        <v/>
      </c>
      <c r="BK26" s="58" t="str">
        <f>IF(BK$6&gt;'1.1 Allgemein'!$I$24,"",HLOOKUP(BK$6,'5.1 Strompreise EXX u. Szenario'!$D$8:$DK$20,$F26+1,FALSE)*BK$2*BK$1)</f>
        <v/>
      </c>
      <c r="BL26" s="58" t="str">
        <f>IF(BL$6&gt;'1.1 Allgemein'!$I$24,"",HLOOKUP(BL$6,'5.1 Strompreise EXX u. Szenario'!$D$8:$DK$20,$F26+1,FALSE)*BL$2*BL$1)</f>
        <v/>
      </c>
      <c r="BM26" s="58" t="str">
        <f>IF(BM$6&gt;'1.1 Allgemein'!$I$24,"",HLOOKUP(BM$6,'5.1 Strompreise EXX u. Szenario'!$D$8:$DK$20,$F26+1,FALSE)*BM$2*BM$1)</f>
        <v/>
      </c>
      <c r="BN26" s="58" t="str">
        <f>IF(BN$6&gt;'1.1 Allgemein'!$I$24,"",HLOOKUP(BN$6,'5.1 Strompreise EXX u. Szenario'!$D$8:$DK$20,$F26+1,FALSE)*BN$2*BN$1)</f>
        <v/>
      </c>
      <c r="BO26" s="58" t="str">
        <f>IF(BO$6&gt;'1.1 Allgemein'!$I$24,"",HLOOKUP(BO$6,'5.1 Strompreise EXX u. Szenario'!$D$8:$DK$20,$F26+1,FALSE)*BO$2*BO$1)</f>
        <v/>
      </c>
      <c r="BP26" s="58" t="str">
        <f>IF(BP$6&gt;'1.1 Allgemein'!$I$24,"",HLOOKUP(BP$6,'5.1 Strompreise EXX u. Szenario'!$D$8:$DK$20,$F26+1,FALSE)*BP$2*BP$1)</f>
        <v/>
      </c>
      <c r="BQ26" s="58" t="str">
        <f>IF(BQ$6&gt;'1.1 Allgemein'!$I$24,"",HLOOKUP(BQ$6,'5.1 Strompreise EXX u. Szenario'!$D$8:$DK$20,$F26+1,FALSE)*BQ$2*BQ$1)</f>
        <v/>
      </c>
      <c r="BR26" s="58" t="str">
        <f>IF(BR$6&gt;'1.1 Allgemein'!$I$24,"",HLOOKUP(BR$6,'5.1 Strompreise EXX u. Szenario'!$D$8:$DK$20,$F26+1,FALSE)*BR$2*BR$1)</f>
        <v/>
      </c>
      <c r="BS26" s="58" t="str">
        <f>IF(BS$6&gt;'1.1 Allgemein'!$I$24,"",HLOOKUP(BS$6,'5.1 Strompreise EXX u. Szenario'!$D$8:$DK$20,$F26+1,FALSE)*BS$2*BS$1)</f>
        <v/>
      </c>
      <c r="BT26" s="58" t="str">
        <f>IF(BT$6&gt;'1.1 Allgemein'!$I$24,"",HLOOKUP(BT$6,'5.1 Strompreise EXX u. Szenario'!$D$8:$DK$20,$F26+1,FALSE)*BT$2*BT$1)</f>
        <v/>
      </c>
      <c r="BU26" s="58" t="str">
        <f>IF(BU$6&gt;'1.1 Allgemein'!$I$24,"",HLOOKUP(BU$6,'5.1 Strompreise EXX u. Szenario'!$D$8:$DK$20,$F26+1,FALSE)*BU$2*BU$1)</f>
        <v/>
      </c>
      <c r="BV26" s="58" t="str">
        <f>IF(BV$6&gt;'1.1 Allgemein'!$I$24,"",HLOOKUP(BV$6,'5.1 Strompreise EXX u. Szenario'!$D$8:$DK$20,$F26+1,FALSE)*BV$2*BV$1)</f>
        <v/>
      </c>
      <c r="BW26" s="58" t="str">
        <f>IF(BW$6&gt;'1.1 Allgemein'!$I$24,"",HLOOKUP(BW$6,'5.1 Strompreise EXX u. Szenario'!$D$8:$DK$20,$F26+1,FALSE)*BW$2*BW$1)</f>
        <v/>
      </c>
      <c r="BX26" s="58" t="str">
        <f>IF(BX$6&gt;'1.1 Allgemein'!$I$24,"",HLOOKUP(BX$6,'5.1 Strompreise EXX u. Szenario'!$D$8:$DK$20,$F26+1,FALSE)*BX$2*BX$1)</f>
        <v/>
      </c>
      <c r="BY26" s="58" t="str">
        <f>IF(BY$6&gt;'1.1 Allgemein'!$I$24,"",HLOOKUP(BY$6,'5.1 Strompreise EXX u. Szenario'!$D$8:$DK$20,$F26+1,FALSE)*BY$2*BY$1)</f>
        <v/>
      </c>
      <c r="BZ26" s="58" t="str">
        <f>IF(BZ$6&gt;'1.1 Allgemein'!$I$24,"",HLOOKUP(BZ$6,'5.1 Strompreise EXX u. Szenario'!$D$8:$DK$20,$F26+1,FALSE)*BZ$2*BZ$1)</f>
        <v/>
      </c>
      <c r="CA26" s="58" t="str">
        <f>IF(CA$6&gt;'1.1 Allgemein'!$I$24,"",HLOOKUP(CA$6,'5.1 Strompreise EXX u. Szenario'!$D$8:$DK$20,$F26+1,FALSE)*CA$2*CA$1)</f>
        <v/>
      </c>
      <c r="CB26" s="58" t="str">
        <f>IF(CB$6&gt;'1.1 Allgemein'!$I$24,"",HLOOKUP(CB$6,'5.1 Strompreise EXX u. Szenario'!$D$8:$DK$20,$F26+1,FALSE)*CB$2*CB$1)</f>
        <v/>
      </c>
      <c r="CC26" s="58" t="str">
        <f>IF(CC$6&gt;'1.1 Allgemein'!$I$24,"",HLOOKUP(CC$6,'5.1 Strompreise EXX u. Szenario'!$D$8:$DK$20,$F26+1,FALSE)*CC$2*CC$1)</f>
        <v/>
      </c>
      <c r="CD26" s="58" t="str">
        <f>IF(CD$6&gt;'1.1 Allgemein'!$I$24,"",HLOOKUP(CD$6,'5.1 Strompreise EXX u. Szenario'!$D$8:$DK$20,$F26+1,FALSE)*CD$2*CD$1)</f>
        <v/>
      </c>
      <c r="CE26" s="58" t="str">
        <f>IF(CE$6&gt;'1.1 Allgemein'!$I$24,"",HLOOKUP(CE$6,'5.1 Strompreise EXX u. Szenario'!$D$8:$DK$20,$F26+1,FALSE)*CE$2*CE$1)</f>
        <v/>
      </c>
      <c r="CF26" s="58" t="str">
        <f>IF(CF$6&gt;'1.1 Allgemein'!$I$24,"",HLOOKUP(CF$6,'5.1 Strompreise EXX u. Szenario'!$D$8:$DK$20,$F26+1,FALSE)*CF$2*CF$1)</f>
        <v/>
      </c>
      <c r="CG26" s="58" t="str">
        <f>IF(CG$6&gt;'1.1 Allgemein'!$I$24,"",HLOOKUP(CG$6,'5.1 Strompreise EXX u. Szenario'!$D$8:$DK$20,$F26+1,FALSE)*CG$2*CG$1)</f>
        <v/>
      </c>
      <c r="CH26" s="58" t="str">
        <f>IF(CH$6&gt;'1.1 Allgemein'!$I$24,"",HLOOKUP(CH$6,'5.1 Strompreise EXX u. Szenario'!$D$8:$DK$20,$F26+1,FALSE)*CH$2*CH$1)</f>
        <v/>
      </c>
      <c r="CI26" s="58" t="str">
        <f>IF(CI$6&gt;'1.1 Allgemein'!$I$24,"",HLOOKUP(CI$6,'5.1 Strompreise EXX u. Szenario'!$D$8:$DK$20,$F26+1,FALSE)*CI$2*CI$1)</f>
        <v/>
      </c>
      <c r="CJ26" s="58" t="str">
        <f>IF(CJ$6&gt;'1.1 Allgemein'!$I$24,"",HLOOKUP(CJ$6,'5.1 Strompreise EXX u. Szenario'!$D$8:$DK$20,$F26+1,FALSE)*CJ$2*CJ$1)</f>
        <v/>
      </c>
      <c r="CK26" s="58" t="str">
        <f>IF(CK$6&gt;'1.1 Allgemein'!$I$24,"",HLOOKUP(CK$6,'5.1 Strompreise EXX u. Szenario'!$D$8:$DK$20,$F26+1,FALSE)*CK$2*CK$1)</f>
        <v/>
      </c>
      <c r="CL26" s="58" t="str">
        <f>IF(CL$6&gt;'1.1 Allgemein'!$I$24,"",HLOOKUP(CL$6,'5.1 Strompreise EXX u. Szenario'!$D$8:$DK$20,$F26+1,FALSE)*CL$2*CL$1)</f>
        <v/>
      </c>
      <c r="CM26" s="58" t="str">
        <f>IF(CM$6&gt;'1.1 Allgemein'!$I$24,"",HLOOKUP(CM$6,'5.1 Strompreise EXX u. Szenario'!$D$8:$DK$20,$F26+1,FALSE)*CM$2*CM$1)</f>
        <v/>
      </c>
      <c r="CN26" s="58" t="str">
        <f>IF(CN$6&gt;'1.1 Allgemein'!$I$24,"",HLOOKUP(CN$6,'5.1 Strompreise EXX u. Szenario'!$D$8:$DK$20,$F26+1,FALSE)*CN$2*CN$1)</f>
        <v/>
      </c>
      <c r="CO26" s="58" t="str">
        <f>IF(CO$6&gt;'1.1 Allgemein'!$I$24,"",HLOOKUP(CO$6,'5.1 Strompreise EXX u. Szenario'!$D$8:$DK$20,$F26+1,FALSE)*CO$2*CO$1)</f>
        <v/>
      </c>
      <c r="CP26" s="58" t="str">
        <f>IF(CP$6&gt;'1.1 Allgemein'!$I$24,"",HLOOKUP(CP$6,'5.1 Strompreise EXX u. Szenario'!$D$8:$DK$20,$F26+1,FALSE)*CP$2*CP$1)</f>
        <v/>
      </c>
      <c r="CQ26" s="58" t="str">
        <f>IF(CQ$6&gt;'1.1 Allgemein'!$I$24,"",HLOOKUP(CQ$6,'5.1 Strompreise EXX u. Szenario'!$D$8:$DK$20,$F26+1,FALSE)*CQ$2*CQ$1)</f>
        <v/>
      </c>
      <c r="CR26" s="58" t="str">
        <f>IF(CR$6&gt;'1.1 Allgemein'!$I$24,"",HLOOKUP(CR$6,'5.1 Strompreise EXX u. Szenario'!$D$8:$DK$20,$F26+1,FALSE)*CR$2*CR$1)</f>
        <v/>
      </c>
      <c r="CS26" s="58" t="str">
        <f>IF(CS$6&gt;'1.1 Allgemein'!$I$24,"",HLOOKUP(CS$6,'5.1 Strompreise EXX u. Szenario'!$D$8:$DK$20,$F26+1,FALSE)*CS$2*CS$1)</f>
        <v/>
      </c>
      <c r="CT26" s="58" t="str">
        <f>IF(CT$6&gt;'1.1 Allgemein'!$I$24,"",HLOOKUP(CT$6,'5.1 Strompreise EXX u. Szenario'!$D$8:$DK$20,$F26+1,FALSE)*CT$2*CT$1)</f>
        <v/>
      </c>
      <c r="CU26" s="58" t="str">
        <f>IF(CU$6&gt;'1.1 Allgemein'!$I$24,"",HLOOKUP(CU$6,'5.1 Strompreise EXX u. Szenario'!$D$8:$DK$20,$F26+1,FALSE)*CU$2*CU$1)</f>
        <v/>
      </c>
      <c r="CV26" s="58" t="str">
        <f>IF(CV$6&gt;'1.1 Allgemein'!$I$24,"",HLOOKUP(CV$6,'5.1 Strompreise EXX u. Szenario'!$D$8:$DK$20,$F26+1,FALSE)*CV$2*CV$1)</f>
        <v/>
      </c>
      <c r="CW26" s="58" t="str">
        <f>IF(CW$6&gt;'1.1 Allgemein'!$I$24,"",HLOOKUP(CW$6,'5.1 Strompreise EXX u. Szenario'!$D$8:$DK$20,$F26+1,FALSE)*CW$2*CW$1)</f>
        <v/>
      </c>
      <c r="CX26" s="58" t="str">
        <f>IF(CX$6&gt;'1.1 Allgemein'!$I$24,"",HLOOKUP(CX$6,'5.1 Strompreise EXX u. Szenario'!$D$8:$DK$20,$F26+1,FALSE)*CX$2*CX$1)</f>
        <v/>
      </c>
      <c r="CY26" s="58" t="str">
        <f>IF(CY$6&gt;'1.1 Allgemein'!$I$24,"",HLOOKUP(CY$6,'5.1 Strompreise EXX u. Szenario'!$D$8:$DK$20,$F26+1,FALSE)*CY$2*CY$1)</f>
        <v/>
      </c>
      <c r="CZ26" s="58" t="str">
        <f>IF(CZ$6&gt;'1.1 Allgemein'!$I$24,"",HLOOKUP(CZ$6,'5.1 Strompreise EXX u. Szenario'!$D$8:$DK$20,$F26+1,FALSE)*CZ$2*CZ$1)</f>
        <v/>
      </c>
      <c r="DA26" s="58" t="str">
        <f>IF(DA$6&gt;'1.1 Allgemein'!$I$24,"",HLOOKUP(DA$6,'5.1 Strompreise EXX u. Szenario'!$D$8:$DK$20,$F26+1,FALSE)*DA$2*DA$1)</f>
        <v/>
      </c>
      <c r="DB26" s="58" t="str">
        <f>IF(DB$6&gt;'1.1 Allgemein'!$I$24,"",HLOOKUP(DB$6,'5.1 Strompreise EXX u. Szenario'!$D$8:$DK$20,$F26+1,FALSE)*DB$2*DB$1)</f>
        <v/>
      </c>
      <c r="DC26" s="58" t="str">
        <f>IF(DC$6&gt;'1.1 Allgemein'!$I$24,"",HLOOKUP(DC$6,'5.1 Strompreise EXX u. Szenario'!$D$8:$DK$20,$F26+1,FALSE)*DC$2*DC$1)</f>
        <v/>
      </c>
      <c r="DD26" s="58" t="str">
        <f>IF(DD$6&gt;'1.1 Allgemein'!$I$24,"",HLOOKUP(DD$6,'5.1 Strompreise EXX u. Szenario'!$D$8:$DK$20,$F26+1,FALSE)*DD$2*DD$1)</f>
        <v/>
      </c>
      <c r="DE26" s="58" t="str">
        <f>IF(DE$6&gt;'1.1 Allgemein'!$I$24,"",HLOOKUP(DE$6,'5.1 Strompreise EXX u. Szenario'!$D$8:$DK$20,$F26+1,FALSE)*DE$2*DE$1)</f>
        <v/>
      </c>
      <c r="DF26" s="58" t="str">
        <f>IF(DF$6&gt;'1.1 Allgemein'!$I$24,"",HLOOKUP(DF$6,'5.1 Strompreise EXX u. Szenario'!$D$8:$DK$20,$F26+1,FALSE)*DF$2*DF$1)</f>
        <v/>
      </c>
      <c r="DG26" s="58" t="str">
        <f>IF(DG$6&gt;'1.1 Allgemein'!$I$24,"",HLOOKUP(DG$6,'5.1 Strompreise EXX u. Szenario'!$D$8:$DK$20,$F26+1,FALSE)*DG$2*DG$1)</f>
        <v/>
      </c>
      <c r="DH26" s="58" t="str">
        <f>IF(DH$6&gt;'1.1 Allgemein'!$I$24,"",HLOOKUP(DH$6,'5.1 Strompreise EXX u. Szenario'!$D$8:$DK$20,$F26+1,FALSE)*DH$2*DH$1)</f>
        <v/>
      </c>
      <c r="DI26" s="58" t="str">
        <f>IF(DI$6&gt;'1.1 Allgemein'!$I$24,"",HLOOKUP(DI$6,'5.1 Strompreise EXX u. Szenario'!$D$8:$DK$20,$F26+1,FALSE)*DI$2*DI$1)</f>
        <v/>
      </c>
      <c r="DJ26" s="58" t="str">
        <f>IF(DJ$6&gt;'1.1 Allgemein'!$I$24,"",HLOOKUP(DJ$6,'5.1 Strompreise EXX u. Szenario'!$D$8:$DK$20,$F26+1,FALSE)*DJ$2*DJ$1)</f>
        <v/>
      </c>
      <c r="DK26" s="154"/>
      <c r="DL26" s="154"/>
      <c r="DM26" s="154"/>
      <c r="DN26" s="154"/>
      <c r="DO26" s="154"/>
      <c r="DP26" s="154"/>
      <c r="DQ26" s="154"/>
      <c r="DR26" s="154"/>
      <c r="DS26" s="154"/>
      <c r="DT26" s="154"/>
      <c r="DU26" s="154"/>
    </row>
    <row r="27" spans="2:125" ht="15" hidden="1" customHeight="1" outlineLevel="1" x14ac:dyDescent="0.3">
      <c r="B27" s="396"/>
      <c r="C27" s="396"/>
      <c r="D27" s="396"/>
      <c r="E27" s="396"/>
      <c r="F27" s="61">
        <v>5</v>
      </c>
      <c r="G27" s="58" t="e">
        <f>IF(G$6&gt;'1.1 Allgemein'!$I$24,"",HLOOKUP(G$6,'5.1 Strompreise EXX u. Szenario'!$D$8:$DK$20,$F27+1,FALSE)*G$2*G$1)</f>
        <v>#DIV/0!</v>
      </c>
      <c r="H27" s="58" t="e">
        <f>IF(H$6&gt;'1.1 Allgemein'!$I$24,"",HLOOKUP(H$6,'5.1 Strompreise EXX u. Szenario'!$D$8:$DK$20,$F27+1,FALSE)*H$2*H$1)</f>
        <v>#DIV/0!</v>
      </c>
      <c r="I27" s="58" t="e">
        <f>IF(I$6&gt;'1.1 Allgemein'!$I$24,"",HLOOKUP(I$6,'5.1 Strompreise EXX u. Szenario'!$D$8:$DK$20,$F27+1,FALSE)*I$2*I$1)</f>
        <v>#DIV/0!</v>
      </c>
      <c r="J27" s="58" t="e">
        <f>IF(J$6&gt;'1.1 Allgemein'!$I$24,"",HLOOKUP(J$6,'5.1 Strompreise EXX u. Szenario'!$D$8:$DK$20,$F27+1,FALSE)*J$2*J$1)</f>
        <v>#DIV/0!</v>
      </c>
      <c r="K27" s="58" t="e">
        <f>IF(K$6&gt;'1.1 Allgemein'!$I$24,"",HLOOKUP(K$6,'5.1 Strompreise EXX u. Szenario'!$D$8:$DK$20,$F27+1,FALSE)*K$2*K$1)</f>
        <v>#DIV/0!</v>
      </c>
      <c r="L27" s="58" t="e">
        <f>IF(L$6&gt;'1.1 Allgemein'!$I$24,"",HLOOKUP(L$6,'5.1 Strompreise EXX u. Szenario'!$D$8:$DK$20,$F27+1,FALSE)*L$2*L$1)</f>
        <v>#DIV/0!</v>
      </c>
      <c r="M27" s="58" t="e">
        <f>IF(M$6&gt;'1.1 Allgemein'!$I$24,"",HLOOKUP(M$6,'5.1 Strompreise EXX u. Szenario'!$D$8:$DK$20,$F27+1,FALSE)*M$2*M$1)</f>
        <v>#DIV/0!</v>
      </c>
      <c r="N27" s="58" t="e">
        <f>IF(N$6&gt;'1.1 Allgemein'!$I$24,"",HLOOKUP(N$6,'5.1 Strompreise EXX u. Szenario'!$D$8:$DK$20,$F27+1,FALSE)*N$2*N$1)</f>
        <v>#DIV/0!</v>
      </c>
      <c r="O27" s="58" t="e">
        <f>IF(O$6&gt;'1.1 Allgemein'!$I$24,"",HLOOKUP(O$6,'5.1 Strompreise EXX u. Szenario'!$D$8:$DK$20,$F27+1,FALSE)*O$2*O$1)</f>
        <v>#DIV/0!</v>
      </c>
      <c r="P27" s="58" t="e">
        <f>IF(P$6&gt;'1.1 Allgemein'!$I$24,"",HLOOKUP(P$6,'5.1 Strompreise EXX u. Szenario'!$D$8:$DK$20,$F27+1,FALSE)*P$2*P$1)</f>
        <v>#DIV/0!</v>
      </c>
      <c r="Q27" s="58" t="e">
        <f>IF(Q$6&gt;'1.1 Allgemein'!$I$24,"",HLOOKUP(Q$6,'5.1 Strompreise EXX u. Szenario'!$D$8:$DK$20,$F27+1,FALSE)*Q$2*Q$1)</f>
        <v>#DIV/0!</v>
      </c>
      <c r="R27" s="58" t="e">
        <f>IF(R$6&gt;'1.1 Allgemein'!$I$24,"",HLOOKUP(R$6,'5.1 Strompreise EXX u. Szenario'!$D$8:$DK$20,$F27+1,FALSE)*R$2*R$1)</f>
        <v>#DIV/0!</v>
      </c>
      <c r="S27" s="58" t="e">
        <f>IF(S$6&gt;'1.1 Allgemein'!$I$24,"",HLOOKUP(S$6,'5.1 Strompreise EXX u. Szenario'!$D$8:$DK$20,$F27+1,FALSE)*S$2*S$1)</f>
        <v>#DIV/0!</v>
      </c>
      <c r="T27" s="58" t="e">
        <f>IF(T$6&gt;'1.1 Allgemein'!$I$24,"",HLOOKUP(T$6,'5.1 Strompreise EXX u. Szenario'!$D$8:$DK$20,$F27+1,FALSE)*T$2*T$1)</f>
        <v>#DIV/0!</v>
      </c>
      <c r="U27" s="58" t="e">
        <f>IF(U$6&gt;'1.1 Allgemein'!$I$24,"",HLOOKUP(U$6,'5.1 Strompreise EXX u. Szenario'!$D$8:$DK$20,$F27+1,FALSE)*U$2*U$1)</f>
        <v>#DIV/0!</v>
      </c>
      <c r="V27" s="58" t="e">
        <f>IF(V$6&gt;'1.1 Allgemein'!$I$24,"",HLOOKUP(V$6,'5.1 Strompreise EXX u. Szenario'!$D$8:$DK$20,$F27+1,FALSE)*V$2*V$1)</f>
        <v>#DIV/0!</v>
      </c>
      <c r="W27" s="58" t="e">
        <f>IF(W$6&gt;'1.1 Allgemein'!$I$24,"",HLOOKUP(W$6,'5.1 Strompreise EXX u. Szenario'!$D$8:$DK$20,$F27+1,FALSE)*W$2*W$1)</f>
        <v>#DIV/0!</v>
      </c>
      <c r="X27" s="58" t="e">
        <f>IF(X$6&gt;'1.1 Allgemein'!$I$24,"",HLOOKUP(X$6,'5.1 Strompreise EXX u. Szenario'!$D$8:$DK$20,$F27+1,FALSE)*X$2*X$1)</f>
        <v>#DIV/0!</v>
      </c>
      <c r="Y27" s="58" t="e">
        <f>IF(Y$6&gt;'1.1 Allgemein'!$I$24,"",HLOOKUP(Y$6,'5.1 Strompreise EXX u. Szenario'!$D$8:$DK$20,$F27+1,FALSE)*Y$2*Y$1)</f>
        <v>#DIV/0!</v>
      </c>
      <c r="Z27" s="58">
        <f>IF(Z$6&gt;'1.1 Allgemein'!$I$24,"",HLOOKUP(Z$6,'5.1 Strompreise EXX u. Szenario'!$D$8:$DK$20,$F27+1,FALSE)*Z$2*Z$1)</f>
        <v>0</v>
      </c>
      <c r="AA27" s="58">
        <f>IF(AA$6&gt;'1.1 Allgemein'!$I$24,"",HLOOKUP(AA$6,'5.1 Strompreise EXX u. Szenario'!$D$8:$DK$20,$F27+1,FALSE)*AA$2*AA$1)</f>
        <v>0</v>
      </c>
      <c r="AB27" s="58">
        <f>IF(AB$6&gt;'1.1 Allgemein'!$I$24,"",HLOOKUP(AB$6,'5.1 Strompreise EXX u. Szenario'!$D$8:$DK$20,$F27+1,FALSE)*AB$2*AB$1)</f>
        <v>0</v>
      </c>
      <c r="AC27" s="58">
        <f>IF(AC$6&gt;'1.1 Allgemein'!$I$24,"",HLOOKUP(AC$6,'5.1 Strompreise EXX u. Szenario'!$D$8:$DK$20,$F27+1,FALSE)*AC$2*AC$1)</f>
        <v>0</v>
      </c>
      <c r="AD27" s="58">
        <f>IF(AD$6&gt;'1.1 Allgemein'!$I$24,"",HLOOKUP(AD$6,'5.1 Strompreise EXX u. Szenario'!$D$8:$DK$20,$F27+1,FALSE)*AD$2*AD$1)</f>
        <v>0</v>
      </c>
      <c r="AE27" s="58">
        <f>IF(AE$6&gt;'1.1 Allgemein'!$I$24,"",HLOOKUP(AE$6,'5.1 Strompreise EXX u. Szenario'!$D$8:$DK$20,$F27+1,FALSE)*AE$2*AE$1)</f>
        <v>0</v>
      </c>
      <c r="AF27" s="58">
        <f>IF(AF$6&gt;'1.1 Allgemein'!$I$24,"",HLOOKUP(AF$6,'5.1 Strompreise EXX u. Szenario'!$D$8:$DK$20,$F27+1,FALSE)*AF$2*AF$1)</f>
        <v>0</v>
      </c>
      <c r="AG27" s="58">
        <f>IF(AG$6&gt;'1.1 Allgemein'!$I$24,"",HLOOKUP(AG$6,'5.1 Strompreise EXX u. Szenario'!$D$8:$DK$20,$F27+1,FALSE)*AG$2*AG$1)</f>
        <v>0</v>
      </c>
      <c r="AH27" s="58">
        <f>IF(AH$6&gt;'1.1 Allgemein'!$I$24,"",HLOOKUP(AH$6,'5.1 Strompreise EXX u. Szenario'!$D$8:$DK$20,$F27+1,FALSE)*AH$2*AH$1)</f>
        <v>0</v>
      </c>
      <c r="AI27" s="58">
        <f>IF(AI$6&gt;'1.1 Allgemein'!$I$24,"",HLOOKUP(AI$6,'5.1 Strompreise EXX u. Szenario'!$D$8:$DK$20,$F27+1,FALSE)*AI$2*AI$1)</f>
        <v>0</v>
      </c>
      <c r="AJ27" s="58">
        <f>IF(AJ$6&gt;'1.1 Allgemein'!$I$24,"",HLOOKUP(AJ$6,'5.1 Strompreise EXX u. Szenario'!$D$8:$DK$20,$F27+1,FALSE)*AJ$2*AJ$1)</f>
        <v>0</v>
      </c>
      <c r="AK27" s="58">
        <f>IF(AK$6&gt;'1.1 Allgemein'!$I$24,"",HLOOKUP(AK$6,'5.1 Strompreise EXX u. Szenario'!$D$8:$DK$20,$F27+1,FALSE)*AK$2*AK$1)</f>
        <v>0</v>
      </c>
      <c r="AL27" s="58">
        <f>IF(AL$6&gt;'1.1 Allgemein'!$I$24,"",HLOOKUP(AL$6,'5.1 Strompreise EXX u. Szenario'!$D$8:$DK$20,$F27+1,FALSE)*AL$2*AL$1)</f>
        <v>0</v>
      </c>
      <c r="AM27" s="58">
        <f>IF(AM$6&gt;'1.1 Allgemein'!$I$24,"",HLOOKUP(AM$6,'5.1 Strompreise EXX u. Szenario'!$D$8:$DK$20,$F27+1,FALSE)*AM$2*AM$1)</f>
        <v>0</v>
      </c>
      <c r="AN27" s="58">
        <f>IF(AN$6&gt;'1.1 Allgemein'!$I$24,"",HLOOKUP(AN$6,'5.1 Strompreise EXX u. Szenario'!$D$8:$DK$20,$F27+1,FALSE)*AN$2*AN$1)</f>
        <v>0</v>
      </c>
      <c r="AO27" s="58">
        <f>IF(AO$6&gt;'1.1 Allgemein'!$I$24,"",HLOOKUP(AO$6,'5.1 Strompreise EXX u. Szenario'!$D$8:$DK$20,$F27+1,FALSE)*AO$2*AO$1)</f>
        <v>0</v>
      </c>
      <c r="AP27" s="58" t="str">
        <f>IF(AP$6&gt;'1.1 Allgemein'!$I$24,"",HLOOKUP(AP$6,'5.1 Strompreise EXX u. Szenario'!$D$8:$DK$20,$F27+1,FALSE)*AP$2*AP$1)</f>
        <v/>
      </c>
      <c r="AQ27" s="58" t="str">
        <f>IF(AQ$6&gt;'1.1 Allgemein'!$I$24,"",HLOOKUP(AQ$6,'5.1 Strompreise EXX u. Szenario'!$D$8:$DK$20,$F27+1,FALSE)*AQ$2*AQ$1)</f>
        <v/>
      </c>
      <c r="AR27" s="58" t="str">
        <f>IF(AR$6&gt;'1.1 Allgemein'!$I$24,"",HLOOKUP(AR$6,'5.1 Strompreise EXX u. Szenario'!$D$8:$DK$20,$F27+1,FALSE)*AR$2*AR$1)</f>
        <v/>
      </c>
      <c r="AS27" s="58" t="str">
        <f>IF(AS$6&gt;'1.1 Allgemein'!$I$24,"",HLOOKUP(AS$6,'5.1 Strompreise EXX u. Szenario'!$D$8:$DK$20,$F27+1,FALSE)*AS$2*AS$1)</f>
        <v/>
      </c>
      <c r="AT27" s="58" t="str">
        <f>IF(AT$6&gt;'1.1 Allgemein'!$I$24,"",HLOOKUP(AT$6,'5.1 Strompreise EXX u. Szenario'!$D$8:$DK$20,$F27+1,FALSE)*AT$2*AT$1)</f>
        <v/>
      </c>
      <c r="AU27" s="58" t="str">
        <f>IF(AU$6&gt;'1.1 Allgemein'!$I$24,"",HLOOKUP(AU$6,'5.1 Strompreise EXX u. Szenario'!$D$8:$DK$20,$F27+1,FALSE)*AU$2*AU$1)</f>
        <v/>
      </c>
      <c r="AV27" s="58" t="str">
        <f>IF(AV$6&gt;'1.1 Allgemein'!$I$24,"",HLOOKUP(AV$6,'5.1 Strompreise EXX u. Szenario'!$D$8:$DK$20,$F27+1,FALSE)*AV$2*AV$1)</f>
        <v/>
      </c>
      <c r="AW27" s="58" t="str">
        <f>IF(AW$6&gt;'1.1 Allgemein'!$I$24,"",HLOOKUP(AW$6,'5.1 Strompreise EXX u. Szenario'!$D$8:$DK$20,$F27+1,FALSE)*AW$2*AW$1)</f>
        <v/>
      </c>
      <c r="AX27" s="58" t="str">
        <f>IF(AX$6&gt;'1.1 Allgemein'!$I$24,"",HLOOKUP(AX$6,'5.1 Strompreise EXX u. Szenario'!$D$8:$DK$20,$F27+1,FALSE)*AX$2*AX$1)</f>
        <v/>
      </c>
      <c r="AY27" s="58" t="str">
        <f>IF(AY$6&gt;'1.1 Allgemein'!$I$24,"",HLOOKUP(AY$6,'5.1 Strompreise EXX u. Szenario'!$D$8:$DK$20,$F27+1,FALSE)*AY$2*AY$1)</f>
        <v/>
      </c>
      <c r="AZ27" s="58" t="str">
        <f>IF(AZ$6&gt;'1.1 Allgemein'!$I$24,"",HLOOKUP(AZ$6,'5.1 Strompreise EXX u. Szenario'!$D$8:$DK$20,$F27+1,FALSE)*AZ$2*AZ$1)</f>
        <v/>
      </c>
      <c r="BA27" s="58" t="str">
        <f>IF(BA$6&gt;'1.1 Allgemein'!$I$24,"",HLOOKUP(BA$6,'5.1 Strompreise EXX u. Szenario'!$D$8:$DK$20,$F27+1,FALSE)*BA$2*BA$1)</f>
        <v/>
      </c>
      <c r="BB27" s="58" t="str">
        <f>IF(BB$6&gt;'1.1 Allgemein'!$I$24,"",HLOOKUP(BB$6,'5.1 Strompreise EXX u. Szenario'!$D$8:$DK$20,$F27+1,FALSE)*BB$2*BB$1)</f>
        <v/>
      </c>
      <c r="BC27" s="58" t="str">
        <f>IF(BC$6&gt;'1.1 Allgemein'!$I$24,"",HLOOKUP(BC$6,'5.1 Strompreise EXX u. Szenario'!$D$8:$DK$20,$F27+1,FALSE)*BC$2*BC$1)</f>
        <v/>
      </c>
      <c r="BD27" s="58" t="str">
        <f>IF(BD$6&gt;'1.1 Allgemein'!$I$24,"",HLOOKUP(BD$6,'5.1 Strompreise EXX u. Szenario'!$D$8:$DK$20,$F27+1,FALSE)*BD$2*BD$1)</f>
        <v/>
      </c>
      <c r="BE27" s="58" t="str">
        <f>IF(BE$6&gt;'1.1 Allgemein'!$I$24,"",HLOOKUP(BE$6,'5.1 Strompreise EXX u. Szenario'!$D$8:$DK$20,$F27+1,FALSE)*BE$2*BE$1)</f>
        <v/>
      </c>
      <c r="BF27" s="58" t="str">
        <f>IF(BF$6&gt;'1.1 Allgemein'!$I$24,"",HLOOKUP(BF$6,'5.1 Strompreise EXX u. Szenario'!$D$8:$DK$20,$F27+1,FALSE)*BF$2*BF$1)</f>
        <v/>
      </c>
      <c r="BG27" s="58" t="str">
        <f>IF(BG$6&gt;'1.1 Allgemein'!$I$24,"",HLOOKUP(BG$6,'5.1 Strompreise EXX u. Szenario'!$D$8:$DK$20,$F27+1,FALSE)*BG$2*BG$1)</f>
        <v/>
      </c>
      <c r="BH27" s="58" t="str">
        <f>IF(BH$6&gt;'1.1 Allgemein'!$I$24,"",HLOOKUP(BH$6,'5.1 Strompreise EXX u. Szenario'!$D$8:$DK$20,$F27+1,FALSE)*BH$2*BH$1)</f>
        <v/>
      </c>
      <c r="BI27" s="58" t="str">
        <f>IF(BI$6&gt;'1.1 Allgemein'!$I$24,"",HLOOKUP(BI$6,'5.1 Strompreise EXX u. Szenario'!$D$8:$DK$20,$F27+1,FALSE)*BI$2*BI$1)</f>
        <v/>
      </c>
      <c r="BJ27" s="58" t="str">
        <f>IF(BJ$6&gt;'1.1 Allgemein'!$I$24,"",HLOOKUP(BJ$6,'5.1 Strompreise EXX u. Szenario'!$D$8:$DK$20,$F27+1,FALSE)*BJ$2*BJ$1)</f>
        <v/>
      </c>
      <c r="BK27" s="58" t="str">
        <f>IF(BK$6&gt;'1.1 Allgemein'!$I$24,"",HLOOKUP(BK$6,'5.1 Strompreise EXX u. Szenario'!$D$8:$DK$20,$F27+1,FALSE)*BK$2*BK$1)</f>
        <v/>
      </c>
      <c r="BL27" s="58" t="str">
        <f>IF(BL$6&gt;'1.1 Allgemein'!$I$24,"",HLOOKUP(BL$6,'5.1 Strompreise EXX u. Szenario'!$D$8:$DK$20,$F27+1,FALSE)*BL$2*BL$1)</f>
        <v/>
      </c>
      <c r="BM27" s="58" t="str">
        <f>IF(BM$6&gt;'1.1 Allgemein'!$I$24,"",HLOOKUP(BM$6,'5.1 Strompreise EXX u. Szenario'!$D$8:$DK$20,$F27+1,FALSE)*BM$2*BM$1)</f>
        <v/>
      </c>
      <c r="BN27" s="58" t="str">
        <f>IF(BN$6&gt;'1.1 Allgemein'!$I$24,"",HLOOKUP(BN$6,'5.1 Strompreise EXX u. Szenario'!$D$8:$DK$20,$F27+1,FALSE)*BN$2*BN$1)</f>
        <v/>
      </c>
      <c r="BO27" s="58" t="str">
        <f>IF(BO$6&gt;'1.1 Allgemein'!$I$24,"",HLOOKUP(BO$6,'5.1 Strompreise EXX u. Szenario'!$D$8:$DK$20,$F27+1,FALSE)*BO$2*BO$1)</f>
        <v/>
      </c>
      <c r="BP27" s="58" t="str">
        <f>IF(BP$6&gt;'1.1 Allgemein'!$I$24,"",HLOOKUP(BP$6,'5.1 Strompreise EXX u. Szenario'!$D$8:$DK$20,$F27+1,FALSE)*BP$2*BP$1)</f>
        <v/>
      </c>
      <c r="BQ27" s="58" t="str">
        <f>IF(BQ$6&gt;'1.1 Allgemein'!$I$24,"",HLOOKUP(BQ$6,'5.1 Strompreise EXX u. Szenario'!$D$8:$DK$20,$F27+1,FALSE)*BQ$2*BQ$1)</f>
        <v/>
      </c>
      <c r="BR27" s="58" t="str">
        <f>IF(BR$6&gt;'1.1 Allgemein'!$I$24,"",HLOOKUP(BR$6,'5.1 Strompreise EXX u. Szenario'!$D$8:$DK$20,$F27+1,FALSE)*BR$2*BR$1)</f>
        <v/>
      </c>
      <c r="BS27" s="58" t="str">
        <f>IF(BS$6&gt;'1.1 Allgemein'!$I$24,"",HLOOKUP(BS$6,'5.1 Strompreise EXX u. Szenario'!$D$8:$DK$20,$F27+1,FALSE)*BS$2*BS$1)</f>
        <v/>
      </c>
      <c r="BT27" s="58" t="str">
        <f>IF(BT$6&gt;'1.1 Allgemein'!$I$24,"",HLOOKUP(BT$6,'5.1 Strompreise EXX u. Szenario'!$D$8:$DK$20,$F27+1,FALSE)*BT$2*BT$1)</f>
        <v/>
      </c>
      <c r="BU27" s="58" t="str">
        <f>IF(BU$6&gt;'1.1 Allgemein'!$I$24,"",HLOOKUP(BU$6,'5.1 Strompreise EXX u. Szenario'!$D$8:$DK$20,$F27+1,FALSE)*BU$2*BU$1)</f>
        <v/>
      </c>
      <c r="BV27" s="58" t="str">
        <f>IF(BV$6&gt;'1.1 Allgemein'!$I$24,"",HLOOKUP(BV$6,'5.1 Strompreise EXX u. Szenario'!$D$8:$DK$20,$F27+1,FALSE)*BV$2*BV$1)</f>
        <v/>
      </c>
      <c r="BW27" s="58" t="str">
        <f>IF(BW$6&gt;'1.1 Allgemein'!$I$24,"",HLOOKUP(BW$6,'5.1 Strompreise EXX u. Szenario'!$D$8:$DK$20,$F27+1,FALSE)*BW$2*BW$1)</f>
        <v/>
      </c>
      <c r="BX27" s="58" t="str">
        <f>IF(BX$6&gt;'1.1 Allgemein'!$I$24,"",HLOOKUP(BX$6,'5.1 Strompreise EXX u. Szenario'!$D$8:$DK$20,$F27+1,FALSE)*BX$2*BX$1)</f>
        <v/>
      </c>
      <c r="BY27" s="58" t="str">
        <f>IF(BY$6&gt;'1.1 Allgemein'!$I$24,"",HLOOKUP(BY$6,'5.1 Strompreise EXX u. Szenario'!$D$8:$DK$20,$F27+1,FALSE)*BY$2*BY$1)</f>
        <v/>
      </c>
      <c r="BZ27" s="58" t="str">
        <f>IF(BZ$6&gt;'1.1 Allgemein'!$I$24,"",HLOOKUP(BZ$6,'5.1 Strompreise EXX u. Szenario'!$D$8:$DK$20,$F27+1,FALSE)*BZ$2*BZ$1)</f>
        <v/>
      </c>
      <c r="CA27" s="58" t="str">
        <f>IF(CA$6&gt;'1.1 Allgemein'!$I$24,"",HLOOKUP(CA$6,'5.1 Strompreise EXX u. Szenario'!$D$8:$DK$20,$F27+1,FALSE)*CA$2*CA$1)</f>
        <v/>
      </c>
      <c r="CB27" s="58" t="str">
        <f>IF(CB$6&gt;'1.1 Allgemein'!$I$24,"",HLOOKUP(CB$6,'5.1 Strompreise EXX u. Szenario'!$D$8:$DK$20,$F27+1,FALSE)*CB$2*CB$1)</f>
        <v/>
      </c>
      <c r="CC27" s="58" t="str">
        <f>IF(CC$6&gt;'1.1 Allgemein'!$I$24,"",HLOOKUP(CC$6,'5.1 Strompreise EXX u. Szenario'!$D$8:$DK$20,$F27+1,FALSE)*CC$2*CC$1)</f>
        <v/>
      </c>
      <c r="CD27" s="58" t="str">
        <f>IF(CD$6&gt;'1.1 Allgemein'!$I$24,"",HLOOKUP(CD$6,'5.1 Strompreise EXX u. Szenario'!$D$8:$DK$20,$F27+1,FALSE)*CD$2*CD$1)</f>
        <v/>
      </c>
      <c r="CE27" s="58" t="str">
        <f>IF(CE$6&gt;'1.1 Allgemein'!$I$24,"",HLOOKUP(CE$6,'5.1 Strompreise EXX u. Szenario'!$D$8:$DK$20,$F27+1,FALSE)*CE$2*CE$1)</f>
        <v/>
      </c>
      <c r="CF27" s="58" t="str">
        <f>IF(CF$6&gt;'1.1 Allgemein'!$I$24,"",HLOOKUP(CF$6,'5.1 Strompreise EXX u. Szenario'!$D$8:$DK$20,$F27+1,FALSE)*CF$2*CF$1)</f>
        <v/>
      </c>
      <c r="CG27" s="58" t="str">
        <f>IF(CG$6&gt;'1.1 Allgemein'!$I$24,"",HLOOKUP(CG$6,'5.1 Strompreise EXX u. Szenario'!$D$8:$DK$20,$F27+1,FALSE)*CG$2*CG$1)</f>
        <v/>
      </c>
      <c r="CH27" s="58" t="str">
        <f>IF(CH$6&gt;'1.1 Allgemein'!$I$24,"",HLOOKUP(CH$6,'5.1 Strompreise EXX u. Szenario'!$D$8:$DK$20,$F27+1,FALSE)*CH$2*CH$1)</f>
        <v/>
      </c>
      <c r="CI27" s="58" t="str">
        <f>IF(CI$6&gt;'1.1 Allgemein'!$I$24,"",HLOOKUP(CI$6,'5.1 Strompreise EXX u. Szenario'!$D$8:$DK$20,$F27+1,FALSE)*CI$2*CI$1)</f>
        <v/>
      </c>
      <c r="CJ27" s="58" t="str">
        <f>IF(CJ$6&gt;'1.1 Allgemein'!$I$24,"",HLOOKUP(CJ$6,'5.1 Strompreise EXX u. Szenario'!$D$8:$DK$20,$F27+1,FALSE)*CJ$2*CJ$1)</f>
        <v/>
      </c>
      <c r="CK27" s="58" t="str">
        <f>IF(CK$6&gt;'1.1 Allgemein'!$I$24,"",HLOOKUP(CK$6,'5.1 Strompreise EXX u. Szenario'!$D$8:$DK$20,$F27+1,FALSE)*CK$2*CK$1)</f>
        <v/>
      </c>
      <c r="CL27" s="58" t="str">
        <f>IF(CL$6&gt;'1.1 Allgemein'!$I$24,"",HLOOKUP(CL$6,'5.1 Strompreise EXX u. Szenario'!$D$8:$DK$20,$F27+1,FALSE)*CL$2*CL$1)</f>
        <v/>
      </c>
      <c r="CM27" s="58" t="str">
        <f>IF(CM$6&gt;'1.1 Allgemein'!$I$24,"",HLOOKUP(CM$6,'5.1 Strompreise EXX u. Szenario'!$D$8:$DK$20,$F27+1,FALSE)*CM$2*CM$1)</f>
        <v/>
      </c>
      <c r="CN27" s="58" t="str">
        <f>IF(CN$6&gt;'1.1 Allgemein'!$I$24,"",HLOOKUP(CN$6,'5.1 Strompreise EXX u. Szenario'!$D$8:$DK$20,$F27+1,FALSE)*CN$2*CN$1)</f>
        <v/>
      </c>
      <c r="CO27" s="58" t="str">
        <f>IF(CO$6&gt;'1.1 Allgemein'!$I$24,"",HLOOKUP(CO$6,'5.1 Strompreise EXX u. Szenario'!$D$8:$DK$20,$F27+1,FALSE)*CO$2*CO$1)</f>
        <v/>
      </c>
      <c r="CP27" s="58" t="str">
        <f>IF(CP$6&gt;'1.1 Allgemein'!$I$24,"",HLOOKUP(CP$6,'5.1 Strompreise EXX u. Szenario'!$D$8:$DK$20,$F27+1,FALSE)*CP$2*CP$1)</f>
        <v/>
      </c>
      <c r="CQ27" s="58" t="str">
        <f>IF(CQ$6&gt;'1.1 Allgemein'!$I$24,"",HLOOKUP(CQ$6,'5.1 Strompreise EXX u. Szenario'!$D$8:$DK$20,$F27+1,FALSE)*CQ$2*CQ$1)</f>
        <v/>
      </c>
      <c r="CR27" s="58" t="str">
        <f>IF(CR$6&gt;'1.1 Allgemein'!$I$24,"",HLOOKUP(CR$6,'5.1 Strompreise EXX u. Szenario'!$D$8:$DK$20,$F27+1,FALSE)*CR$2*CR$1)</f>
        <v/>
      </c>
      <c r="CS27" s="58" t="str">
        <f>IF(CS$6&gt;'1.1 Allgemein'!$I$24,"",HLOOKUP(CS$6,'5.1 Strompreise EXX u. Szenario'!$D$8:$DK$20,$F27+1,FALSE)*CS$2*CS$1)</f>
        <v/>
      </c>
      <c r="CT27" s="58" t="str">
        <f>IF(CT$6&gt;'1.1 Allgemein'!$I$24,"",HLOOKUP(CT$6,'5.1 Strompreise EXX u. Szenario'!$D$8:$DK$20,$F27+1,FALSE)*CT$2*CT$1)</f>
        <v/>
      </c>
      <c r="CU27" s="58" t="str">
        <f>IF(CU$6&gt;'1.1 Allgemein'!$I$24,"",HLOOKUP(CU$6,'5.1 Strompreise EXX u. Szenario'!$D$8:$DK$20,$F27+1,FALSE)*CU$2*CU$1)</f>
        <v/>
      </c>
      <c r="CV27" s="58" t="str">
        <f>IF(CV$6&gt;'1.1 Allgemein'!$I$24,"",HLOOKUP(CV$6,'5.1 Strompreise EXX u. Szenario'!$D$8:$DK$20,$F27+1,FALSE)*CV$2*CV$1)</f>
        <v/>
      </c>
      <c r="CW27" s="58" t="str">
        <f>IF(CW$6&gt;'1.1 Allgemein'!$I$24,"",HLOOKUP(CW$6,'5.1 Strompreise EXX u. Szenario'!$D$8:$DK$20,$F27+1,FALSE)*CW$2*CW$1)</f>
        <v/>
      </c>
      <c r="CX27" s="58" t="str">
        <f>IF(CX$6&gt;'1.1 Allgemein'!$I$24,"",HLOOKUP(CX$6,'5.1 Strompreise EXX u. Szenario'!$D$8:$DK$20,$F27+1,FALSE)*CX$2*CX$1)</f>
        <v/>
      </c>
      <c r="CY27" s="58" t="str">
        <f>IF(CY$6&gt;'1.1 Allgemein'!$I$24,"",HLOOKUP(CY$6,'5.1 Strompreise EXX u. Szenario'!$D$8:$DK$20,$F27+1,FALSE)*CY$2*CY$1)</f>
        <v/>
      </c>
      <c r="CZ27" s="58" t="str">
        <f>IF(CZ$6&gt;'1.1 Allgemein'!$I$24,"",HLOOKUP(CZ$6,'5.1 Strompreise EXX u. Szenario'!$D$8:$DK$20,$F27+1,FALSE)*CZ$2*CZ$1)</f>
        <v/>
      </c>
      <c r="DA27" s="58" t="str">
        <f>IF(DA$6&gt;'1.1 Allgemein'!$I$24,"",HLOOKUP(DA$6,'5.1 Strompreise EXX u. Szenario'!$D$8:$DK$20,$F27+1,FALSE)*DA$2*DA$1)</f>
        <v/>
      </c>
      <c r="DB27" s="58" t="str">
        <f>IF(DB$6&gt;'1.1 Allgemein'!$I$24,"",HLOOKUP(DB$6,'5.1 Strompreise EXX u. Szenario'!$D$8:$DK$20,$F27+1,FALSE)*DB$2*DB$1)</f>
        <v/>
      </c>
      <c r="DC27" s="58" t="str">
        <f>IF(DC$6&gt;'1.1 Allgemein'!$I$24,"",HLOOKUP(DC$6,'5.1 Strompreise EXX u. Szenario'!$D$8:$DK$20,$F27+1,FALSE)*DC$2*DC$1)</f>
        <v/>
      </c>
      <c r="DD27" s="58" t="str">
        <f>IF(DD$6&gt;'1.1 Allgemein'!$I$24,"",HLOOKUP(DD$6,'5.1 Strompreise EXX u. Szenario'!$D$8:$DK$20,$F27+1,FALSE)*DD$2*DD$1)</f>
        <v/>
      </c>
      <c r="DE27" s="58" t="str">
        <f>IF(DE$6&gt;'1.1 Allgemein'!$I$24,"",HLOOKUP(DE$6,'5.1 Strompreise EXX u. Szenario'!$D$8:$DK$20,$F27+1,FALSE)*DE$2*DE$1)</f>
        <v/>
      </c>
      <c r="DF27" s="58" t="str">
        <f>IF(DF$6&gt;'1.1 Allgemein'!$I$24,"",HLOOKUP(DF$6,'5.1 Strompreise EXX u. Szenario'!$D$8:$DK$20,$F27+1,FALSE)*DF$2*DF$1)</f>
        <v/>
      </c>
      <c r="DG27" s="58" t="str">
        <f>IF(DG$6&gt;'1.1 Allgemein'!$I$24,"",HLOOKUP(DG$6,'5.1 Strompreise EXX u. Szenario'!$D$8:$DK$20,$F27+1,FALSE)*DG$2*DG$1)</f>
        <v/>
      </c>
      <c r="DH27" s="58" t="str">
        <f>IF(DH$6&gt;'1.1 Allgemein'!$I$24,"",HLOOKUP(DH$6,'5.1 Strompreise EXX u. Szenario'!$D$8:$DK$20,$F27+1,FALSE)*DH$2*DH$1)</f>
        <v/>
      </c>
      <c r="DI27" s="58" t="str">
        <f>IF(DI$6&gt;'1.1 Allgemein'!$I$24,"",HLOOKUP(DI$6,'5.1 Strompreise EXX u. Szenario'!$D$8:$DK$20,$F27+1,FALSE)*DI$2*DI$1)</f>
        <v/>
      </c>
      <c r="DJ27" s="58" t="str">
        <f>IF(DJ$6&gt;'1.1 Allgemein'!$I$24,"",HLOOKUP(DJ$6,'5.1 Strompreise EXX u. Szenario'!$D$8:$DK$20,$F27+1,FALSE)*DJ$2*DJ$1)</f>
        <v/>
      </c>
      <c r="DK27" s="154"/>
      <c r="DL27" s="154"/>
      <c r="DM27" s="154"/>
      <c r="DN27" s="154"/>
      <c r="DO27" s="154"/>
      <c r="DP27" s="154"/>
      <c r="DQ27" s="154"/>
      <c r="DR27" s="154"/>
      <c r="DS27" s="154"/>
      <c r="DT27" s="154"/>
      <c r="DU27" s="154"/>
    </row>
    <row r="28" spans="2:125" ht="15" hidden="1" customHeight="1" outlineLevel="1" x14ac:dyDescent="0.3">
      <c r="B28" s="396"/>
      <c r="C28" s="396"/>
      <c r="D28" s="396"/>
      <c r="E28" s="396"/>
      <c r="F28" s="61">
        <v>6</v>
      </c>
      <c r="G28" s="58" t="e">
        <f>IF(G$6&gt;'1.1 Allgemein'!$I$24,"",HLOOKUP(G$6,'5.1 Strompreise EXX u. Szenario'!$D$8:$DK$20,$F28+1,FALSE)*G$2*G$1)</f>
        <v>#DIV/0!</v>
      </c>
      <c r="H28" s="58" t="e">
        <f>IF(H$6&gt;'1.1 Allgemein'!$I$24,"",HLOOKUP(H$6,'5.1 Strompreise EXX u. Szenario'!$D$8:$DK$20,$F28+1,FALSE)*H$2*H$1)</f>
        <v>#DIV/0!</v>
      </c>
      <c r="I28" s="58" t="e">
        <f>IF(I$6&gt;'1.1 Allgemein'!$I$24,"",HLOOKUP(I$6,'5.1 Strompreise EXX u. Szenario'!$D$8:$DK$20,$F28+1,FALSE)*I$2*I$1)</f>
        <v>#DIV/0!</v>
      </c>
      <c r="J28" s="58" t="e">
        <f>IF(J$6&gt;'1.1 Allgemein'!$I$24,"",HLOOKUP(J$6,'5.1 Strompreise EXX u. Szenario'!$D$8:$DK$20,$F28+1,FALSE)*J$2*J$1)</f>
        <v>#DIV/0!</v>
      </c>
      <c r="K28" s="58" t="e">
        <f>IF(K$6&gt;'1.1 Allgemein'!$I$24,"",HLOOKUP(K$6,'5.1 Strompreise EXX u. Szenario'!$D$8:$DK$20,$F28+1,FALSE)*K$2*K$1)</f>
        <v>#DIV/0!</v>
      </c>
      <c r="L28" s="58" t="e">
        <f>IF(L$6&gt;'1.1 Allgemein'!$I$24,"",HLOOKUP(L$6,'5.1 Strompreise EXX u. Szenario'!$D$8:$DK$20,$F28+1,FALSE)*L$2*L$1)</f>
        <v>#DIV/0!</v>
      </c>
      <c r="M28" s="58" t="e">
        <f>IF(M$6&gt;'1.1 Allgemein'!$I$24,"",HLOOKUP(M$6,'5.1 Strompreise EXX u. Szenario'!$D$8:$DK$20,$F28+1,FALSE)*M$2*M$1)</f>
        <v>#DIV/0!</v>
      </c>
      <c r="N28" s="58" t="e">
        <f>IF(N$6&gt;'1.1 Allgemein'!$I$24,"",HLOOKUP(N$6,'5.1 Strompreise EXX u. Szenario'!$D$8:$DK$20,$F28+1,FALSE)*N$2*N$1)</f>
        <v>#DIV/0!</v>
      </c>
      <c r="O28" s="58" t="e">
        <f>IF(O$6&gt;'1.1 Allgemein'!$I$24,"",HLOOKUP(O$6,'5.1 Strompreise EXX u. Szenario'!$D$8:$DK$20,$F28+1,FALSE)*O$2*O$1)</f>
        <v>#DIV/0!</v>
      </c>
      <c r="P28" s="58" t="e">
        <f>IF(P$6&gt;'1.1 Allgemein'!$I$24,"",HLOOKUP(P$6,'5.1 Strompreise EXX u. Szenario'!$D$8:$DK$20,$F28+1,FALSE)*P$2*P$1)</f>
        <v>#DIV/0!</v>
      </c>
      <c r="Q28" s="58" t="e">
        <f>IF(Q$6&gt;'1.1 Allgemein'!$I$24,"",HLOOKUP(Q$6,'5.1 Strompreise EXX u. Szenario'!$D$8:$DK$20,$F28+1,FALSE)*Q$2*Q$1)</f>
        <v>#DIV/0!</v>
      </c>
      <c r="R28" s="58" t="e">
        <f>IF(R$6&gt;'1.1 Allgemein'!$I$24,"",HLOOKUP(R$6,'5.1 Strompreise EXX u. Szenario'!$D$8:$DK$20,$F28+1,FALSE)*R$2*R$1)</f>
        <v>#DIV/0!</v>
      </c>
      <c r="S28" s="58" t="e">
        <f>IF(S$6&gt;'1.1 Allgemein'!$I$24,"",HLOOKUP(S$6,'5.1 Strompreise EXX u. Szenario'!$D$8:$DK$20,$F28+1,FALSE)*S$2*S$1)</f>
        <v>#DIV/0!</v>
      </c>
      <c r="T28" s="58" t="e">
        <f>IF(T$6&gt;'1.1 Allgemein'!$I$24,"",HLOOKUP(T$6,'5.1 Strompreise EXX u. Szenario'!$D$8:$DK$20,$F28+1,FALSE)*T$2*T$1)</f>
        <v>#DIV/0!</v>
      </c>
      <c r="U28" s="58" t="e">
        <f>IF(U$6&gt;'1.1 Allgemein'!$I$24,"",HLOOKUP(U$6,'5.1 Strompreise EXX u. Szenario'!$D$8:$DK$20,$F28+1,FALSE)*U$2*U$1)</f>
        <v>#DIV/0!</v>
      </c>
      <c r="V28" s="58" t="e">
        <f>IF(V$6&gt;'1.1 Allgemein'!$I$24,"",HLOOKUP(V$6,'5.1 Strompreise EXX u. Szenario'!$D$8:$DK$20,$F28+1,FALSE)*V$2*V$1)</f>
        <v>#DIV/0!</v>
      </c>
      <c r="W28" s="58" t="e">
        <f>IF(W$6&gt;'1.1 Allgemein'!$I$24,"",HLOOKUP(W$6,'5.1 Strompreise EXX u. Szenario'!$D$8:$DK$20,$F28+1,FALSE)*W$2*W$1)</f>
        <v>#DIV/0!</v>
      </c>
      <c r="X28" s="58" t="e">
        <f>IF(X$6&gt;'1.1 Allgemein'!$I$24,"",HLOOKUP(X$6,'5.1 Strompreise EXX u. Szenario'!$D$8:$DK$20,$F28+1,FALSE)*X$2*X$1)</f>
        <v>#DIV/0!</v>
      </c>
      <c r="Y28" s="58" t="e">
        <f>IF(Y$6&gt;'1.1 Allgemein'!$I$24,"",HLOOKUP(Y$6,'5.1 Strompreise EXX u. Szenario'!$D$8:$DK$20,$F28+1,FALSE)*Y$2*Y$1)</f>
        <v>#DIV/0!</v>
      </c>
      <c r="Z28" s="58">
        <f>IF(Z$6&gt;'1.1 Allgemein'!$I$24,"",HLOOKUP(Z$6,'5.1 Strompreise EXX u. Szenario'!$D$8:$DK$20,$F28+1,FALSE)*Z$2*Z$1)</f>
        <v>0</v>
      </c>
      <c r="AA28" s="58">
        <f>IF(AA$6&gt;'1.1 Allgemein'!$I$24,"",HLOOKUP(AA$6,'5.1 Strompreise EXX u. Szenario'!$D$8:$DK$20,$F28+1,FALSE)*AA$2*AA$1)</f>
        <v>0</v>
      </c>
      <c r="AB28" s="58">
        <f>IF(AB$6&gt;'1.1 Allgemein'!$I$24,"",HLOOKUP(AB$6,'5.1 Strompreise EXX u. Szenario'!$D$8:$DK$20,$F28+1,FALSE)*AB$2*AB$1)</f>
        <v>0</v>
      </c>
      <c r="AC28" s="58">
        <f>IF(AC$6&gt;'1.1 Allgemein'!$I$24,"",HLOOKUP(AC$6,'5.1 Strompreise EXX u. Szenario'!$D$8:$DK$20,$F28+1,FALSE)*AC$2*AC$1)</f>
        <v>0</v>
      </c>
      <c r="AD28" s="58">
        <f>IF(AD$6&gt;'1.1 Allgemein'!$I$24,"",HLOOKUP(AD$6,'5.1 Strompreise EXX u. Szenario'!$D$8:$DK$20,$F28+1,FALSE)*AD$2*AD$1)</f>
        <v>0</v>
      </c>
      <c r="AE28" s="58">
        <f>IF(AE$6&gt;'1.1 Allgemein'!$I$24,"",HLOOKUP(AE$6,'5.1 Strompreise EXX u. Szenario'!$D$8:$DK$20,$F28+1,FALSE)*AE$2*AE$1)</f>
        <v>0</v>
      </c>
      <c r="AF28" s="58">
        <f>IF(AF$6&gt;'1.1 Allgemein'!$I$24,"",HLOOKUP(AF$6,'5.1 Strompreise EXX u. Szenario'!$D$8:$DK$20,$F28+1,FALSE)*AF$2*AF$1)</f>
        <v>0</v>
      </c>
      <c r="AG28" s="58">
        <f>IF(AG$6&gt;'1.1 Allgemein'!$I$24,"",HLOOKUP(AG$6,'5.1 Strompreise EXX u. Szenario'!$D$8:$DK$20,$F28+1,FALSE)*AG$2*AG$1)</f>
        <v>0</v>
      </c>
      <c r="AH28" s="58">
        <f>IF(AH$6&gt;'1.1 Allgemein'!$I$24,"",HLOOKUP(AH$6,'5.1 Strompreise EXX u. Szenario'!$D$8:$DK$20,$F28+1,FALSE)*AH$2*AH$1)</f>
        <v>0</v>
      </c>
      <c r="AI28" s="58">
        <f>IF(AI$6&gt;'1.1 Allgemein'!$I$24,"",HLOOKUP(AI$6,'5.1 Strompreise EXX u. Szenario'!$D$8:$DK$20,$F28+1,FALSE)*AI$2*AI$1)</f>
        <v>0</v>
      </c>
      <c r="AJ28" s="58">
        <f>IF(AJ$6&gt;'1.1 Allgemein'!$I$24,"",HLOOKUP(AJ$6,'5.1 Strompreise EXX u. Szenario'!$D$8:$DK$20,$F28+1,FALSE)*AJ$2*AJ$1)</f>
        <v>0</v>
      </c>
      <c r="AK28" s="58">
        <f>IF(AK$6&gt;'1.1 Allgemein'!$I$24,"",HLOOKUP(AK$6,'5.1 Strompreise EXX u. Szenario'!$D$8:$DK$20,$F28+1,FALSE)*AK$2*AK$1)</f>
        <v>0</v>
      </c>
      <c r="AL28" s="58">
        <f>IF(AL$6&gt;'1.1 Allgemein'!$I$24,"",HLOOKUP(AL$6,'5.1 Strompreise EXX u. Szenario'!$D$8:$DK$20,$F28+1,FALSE)*AL$2*AL$1)</f>
        <v>0</v>
      </c>
      <c r="AM28" s="58">
        <f>IF(AM$6&gt;'1.1 Allgemein'!$I$24,"",HLOOKUP(AM$6,'5.1 Strompreise EXX u. Szenario'!$D$8:$DK$20,$F28+1,FALSE)*AM$2*AM$1)</f>
        <v>0</v>
      </c>
      <c r="AN28" s="58">
        <f>IF(AN$6&gt;'1.1 Allgemein'!$I$24,"",HLOOKUP(AN$6,'5.1 Strompreise EXX u. Szenario'!$D$8:$DK$20,$F28+1,FALSE)*AN$2*AN$1)</f>
        <v>0</v>
      </c>
      <c r="AO28" s="58">
        <f>IF(AO$6&gt;'1.1 Allgemein'!$I$24,"",HLOOKUP(AO$6,'5.1 Strompreise EXX u. Szenario'!$D$8:$DK$20,$F28+1,FALSE)*AO$2*AO$1)</f>
        <v>0</v>
      </c>
      <c r="AP28" s="58" t="str">
        <f>IF(AP$6&gt;'1.1 Allgemein'!$I$24,"",HLOOKUP(AP$6,'5.1 Strompreise EXX u. Szenario'!$D$8:$DK$20,$F28+1,FALSE)*AP$2*AP$1)</f>
        <v/>
      </c>
      <c r="AQ28" s="58" t="str">
        <f>IF(AQ$6&gt;'1.1 Allgemein'!$I$24,"",HLOOKUP(AQ$6,'5.1 Strompreise EXX u. Szenario'!$D$8:$DK$20,$F28+1,FALSE)*AQ$2*AQ$1)</f>
        <v/>
      </c>
      <c r="AR28" s="58" t="str">
        <f>IF(AR$6&gt;'1.1 Allgemein'!$I$24,"",HLOOKUP(AR$6,'5.1 Strompreise EXX u. Szenario'!$D$8:$DK$20,$F28+1,FALSE)*AR$2*AR$1)</f>
        <v/>
      </c>
      <c r="AS28" s="58" t="str">
        <f>IF(AS$6&gt;'1.1 Allgemein'!$I$24,"",HLOOKUP(AS$6,'5.1 Strompreise EXX u. Szenario'!$D$8:$DK$20,$F28+1,FALSE)*AS$2*AS$1)</f>
        <v/>
      </c>
      <c r="AT28" s="58" t="str">
        <f>IF(AT$6&gt;'1.1 Allgemein'!$I$24,"",HLOOKUP(AT$6,'5.1 Strompreise EXX u. Szenario'!$D$8:$DK$20,$F28+1,FALSE)*AT$2*AT$1)</f>
        <v/>
      </c>
      <c r="AU28" s="58" t="str">
        <f>IF(AU$6&gt;'1.1 Allgemein'!$I$24,"",HLOOKUP(AU$6,'5.1 Strompreise EXX u. Szenario'!$D$8:$DK$20,$F28+1,FALSE)*AU$2*AU$1)</f>
        <v/>
      </c>
      <c r="AV28" s="58" t="str">
        <f>IF(AV$6&gt;'1.1 Allgemein'!$I$24,"",HLOOKUP(AV$6,'5.1 Strompreise EXX u. Szenario'!$D$8:$DK$20,$F28+1,FALSE)*AV$2*AV$1)</f>
        <v/>
      </c>
      <c r="AW28" s="58" t="str">
        <f>IF(AW$6&gt;'1.1 Allgemein'!$I$24,"",HLOOKUP(AW$6,'5.1 Strompreise EXX u. Szenario'!$D$8:$DK$20,$F28+1,FALSE)*AW$2*AW$1)</f>
        <v/>
      </c>
      <c r="AX28" s="58" t="str">
        <f>IF(AX$6&gt;'1.1 Allgemein'!$I$24,"",HLOOKUP(AX$6,'5.1 Strompreise EXX u. Szenario'!$D$8:$DK$20,$F28+1,FALSE)*AX$2*AX$1)</f>
        <v/>
      </c>
      <c r="AY28" s="58" t="str">
        <f>IF(AY$6&gt;'1.1 Allgemein'!$I$24,"",HLOOKUP(AY$6,'5.1 Strompreise EXX u. Szenario'!$D$8:$DK$20,$F28+1,FALSE)*AY$2*AY$1)</f>
        <v/>
      </c>
      <c r="AZ28" s="58" t="str">
        <f>IF(AZ$6&gt;'1.1 Allgemein'!$I$24,"",HLOOKUP(AZ$6,'5.1 Strompreise EXX u. Szenario'!$D$8:$DK$20,$F28+1,FALSE)*AZ$2*AZ$1)</f>
        <v/>
      </c>
      <c r="BA28" s="58" t="str">
        <f>IF(BA$6&gt;'1.1 Allgemein'!$I$24,"",HLOOKUP(BA$6,'5.1 Strompreise EXX u. Szenario'!$D$8:$DK$20,$F28+1,FALSE)*BA$2*BA$1)</f>
        <v/>
      </c>
      <c r="BB28" s="58" t="str">
        <f>IF(BB$6&gt;'1.1 Allgemein'!$I$24,"",HLOOKUP(BB$6,'5.1 Strompreise EXX u. Szenario'!$D$8:$DK$20,$F28+1,FALSE)*BB$2*BB$1)</f>
        <v/>
      </c>
      <c r="BC28" s="58" t="str">
        <f>IF(BC$6&gt;'1.1 Allgemein'!$I$24,"",HLOOKUP(BC$6,'5.1 Strompreise EXX u. Szenario'!$D$8:$DK$20,$F28+1,FALSE)*BC$2*BC$1)</f>
        <v/>
      </c>
      <c r="BD28" s="58" t="str">
        <f>IF(BD$6&gt;'1.1 Allgemein'!$I$24,"",HLOOKUP(BD$6,'5.1 Strompreise EXX u. Szenario'!$D$8:$DK$20,$F28+1,FALSE)*BD$2*BD$1)</f>
        <v/>
      </c>
      <c r="BE28" s="58" t="str">
        <f>IF(BE$6&gt;'1.1 Allgemein'!$I$24,"",HLOOKUP(BE$6,'5.1 Strompreise EXX u. Szenario'!$D$8:$DK$20,$F28+1,FALSE)*BE$2*BE$1)</f>
        <v/>
      </c>
      <c r="BF28" s="58" t="str">
        <f>IF(BF$6&gt;'1.1 Allgemein'!$I$24,"",HLOOKUP(BF$6,'5.1 Strompreise EXX u. Szenario'!$D$8:$DK$20,$F28+1,FALSE)*BF$2*BF$1)</f>
        <v/>
      </c>
      <c r="BG28" s="58" t="str">
        <f>IF(BG$6&gt;'1.1 Allgemein'!$I$24,"",HLOOKUP(BG$6,'5.1 Strompreise EXX u. Szenario'!$D$8:$DK$20,$F28+1,FALSE)*BG$2*BG$1)</f>
        <v/>
      </c>
      <c r="BH28" s="58" t="str">
        <f>IF(BH$6&gt;'1.1 Allgemein'!$I$24,"",HLOOKUP(BH$6,'5.1 Strompreise EXX u. Szenario'!$D$8:$DK$20,$F28+1,FALSE)*BH$2*BH$1)</f>
        <v/>
      </c>
      <c r="BI28" s="58" t="str">
        <f>IF(BI$6&gt;'1.1 Allgemein'!$I$24,"",HLOOKUP(BI$6,'5.1 Strompreise EXX u. Szenario'!$D$8:$DK$20,$F28+1,FALSE)*BI$2*BI$1)</f>
        <v/>
      </c>
      <c r="BJ28" s="58" t="str">
        <f>IF(BJ$6&gt;'1.1 Allgemein'!$I$24,"",HLOOKUP(BJ$6,'5.1 Strompreise EXX u. Szenario'!$D$8:$DK$20,$F28+1,FALSE)*BJ$2*BJ$1)</f>
        <v/>
      </c>
      <c r="BK28" s="58" t="str">
        <f>IF(BK$6&gt;'1.1 Allgemein'!$I$24,"",HLOOKUP(BK$6,'5.1 Strompreise EXX u. Szenario'!$D$8:$DK$20,$F28+1,FALSE)*BK$2*BK$1)</f>
        <v/>
      </c>
      <c r="BL28" s="58" t="str">
        <f>IF(BL$6&gt;'1.1 Allgemein'!$I$24,"",HLOOKUP(BL$6,'5.1 Strompreise EXX u. Szenario'!$D$8:$DK$20,$F28+1,FALSE)*BL$2*BL$1)</f>
        <v/>
      </c>
      <c r="BM28" s="58" t="str">
        <f>IF(BM$6&gt;'1.1 Allgemein'!$I$24,"",HLOOKUP(BM$6,'5.1 Strompreise EXX u. Szenario'!$D$8:$DK$20,$F28+1,FALSE)*BM$2*BM$1)</f>
        <v/>
      </c>
      <c r="BN28" s="58" t="str">
        <f>IF(BN$6&gt;'1.1 Allgemein'!$I$24,"",HLOOKUP(BN$6,'5.1 Strompreise EXX u. Szenario'!$D$8:$DK$20,$F28+1,FALSE)*BN$2*BN$1)</f>
        <v/>
      </c>
      <c r="BO28" s="58" t="str">
        <f>IF(BO$6&gt;'1.1 Allgemein'!$I$24,"",HLOOKUP(BO$6,'5.1 Strompreise EXX u. Szenario'!$D$8:$DK$20,$F28+1,FALSE)*BO$2*BO$1)</f>
        <v/>
      </c>
      <c r="BP28" s="58" t="str">
        <f>IF(BP$6&gt;'1.1 Allgemein'!$I$24,"",HLOOKUP(BP$6,'5.1 Strompreise EXX u. Szenario'!$D$8:$DK$20,$F28+1,FALSE)*BP$2*BP$1)</f>
        <v/>
      </c>
      <c r="BQ28" s="58" t="str">
        <f>IF(BQ$6&gt;'1.1 Allgemein'!$I$24,"",HLOOKUP(BQ$6,'5.1 Strompreise EXX u. Szenario'!$D$8:$DK$20,$F28+1,FALSE)*BQ$2*BQ$1)</f>
        <v/>
      </c>
      <c r="BR28" s="58" t="str">
        <f>IF(BR$6&gt;'1.1 Allgemein'!$I$24,"",HLOOKUP(BR$6,'5.1 Strompreise EXX u. Szenario'!$D$8:$DK$20,$F28+1,FALSE)*BR$2*BR$1)</f>
        <v/>
      </c>
      <c r="BS28" s="58" t="str">
        <f>IF(BS$6&gt;'1.1 Allgemein'!$I$24,"",HLOOKUP(BS$6,'5.1 Strompreise EXX u. Szenario'!$D$8:$DK$20,$F28+1,FALSE)*BS$2*BS$1)</f>
        <v/>
      </c>
      <c r="BT28" s="58" t="str">
        <f>IF(BT$6&gt;'1.1 Allgemein'!$I$24,"",HLOOKUP(BT$6,'5.1 Strompreise EXX u. Szenario'!$D$8:$DK$20,$F28+1,FALSE)*BT$2*BT$1)</f>
        <v/>
      </c>
      <c r="BU28" s="58" t="str">
        <f>IF(BU$6&gt;'1.1 Allgemein'!$I$24,"",HLOOKUP(BU$6,'5.1 Strompreise EXX u. Szenario'!$D$8:$DK$20,$F28+1,FALSE)*BU$2*BU$1)</f>
        <v/>
      </c>
      <c r="BV28" s="58" t="str">
        <f>IF(BV$6&gt;'1.1 Allgemein'!$I$24,"",HLOOKUP(BV$6,'5.1 Strompreise EXX u. Szenario'!$D$8:$DK$20,$F28+1,FALSE)*BV$2*BV$1)</f>
        <v/>
      </c>
      <c r="BW28" s="58" t="str">
        <f>IF(BW$6&gt;'1.1 Allgemein'!$I$24,"",HLOOKUP(BW$6,'5.1 Strompreise EXX u. Szenario'!$D$8:$DK$20,$F28+1,FALSE)*BW$2*BW$1)</f>
        <v/>
      </c>
      <c r="BX28" s="58" t="str">
        <f>IF(BX$6&gt;'1.1 Allgemein'!$I$24,"",HLOOKUP(BX$6,'5.1 Strompreise EXX u. Szenario'!$D$8:$DK$20,$F28+1,FALSE)*BX$2*BX$1)</f>
        <v/>
      </c>
      <c r="BY28" s="58" t="str">
        <f>IF(BY$6&gt;'1.1 Allgemein'!$I$24,"",HLOOKUP(BY$6,'5.1 Strompreise EXX u. Szenario'!$D$8:$DK$20,$F28+1,FALSE)*BY$2*BY$1)</f>
        <v/>
      </c>
      <c r="BZ28" s="58" t="str">
        <f>IF(BZ$6&gt;'1.1 Allgemein'!$I$24,"",HLOOKUP(BZ$6,'5.1 Strompreise EXX u. Szenario'!$D$8:$DK$20,$F28+1,FALSE)*BZ$2*BZ$1)</f>
        <v/>
      </c>
      <c r="CA28" s="58" t="str">
        <f>IF(CA$6&gt;'1.1 Allgemein'!$I$24,"",HLOOKUP(CA$6,'5.1 Strompreise EXX u. Szenario'!$D$8:$DK$20,$F28+1,FALSE)*CA$2*CA$1)</f>
        <v/>
      </c>
      <c r="CB28" s="58" t="str">
        <f>IF(CB$6&gt;'1.1 Allgemein'!$I$24,"",HLOOKUP(CB$6,'5.1 Strompreise EXX u. Szenario'!$D$8:$DK$20,$F28+1,FALSE)*CB$2*CB$1)</f>
        <v/>
      </c>
      <c r="CC28" s="58" t="str">
        <f>IF(CC$6&gt;'1.1 Allgemein'!$I$24,"",HLOOKUP(CC$6,'5.1 Strompreise EXX u. Szenario'!$D$8:$DK$20,$F28+1,FALSE)*CC$2*CC$1)</f>
        <v/>
      </c>
      <c r="CD28" s="58" t="str">
        <f>IF(CD$6&gt;'1.1 Allgemein'!$I$24,"",HLOOKUP(CD$6,'5.1 Strompreise EXX u. Szenario'!$D$8:$DK$20,$F28+1,FALSE)*CD$2*CD$1)</f>
        <v/>
      </c>
      <c r="CE28" s="58" t="str">
        <f>IF(CE$6&gt;'1.1 Allgemein'!$I$24,"",HLOOKUP(CE$6,'5.1 Strompreise EXX u. Szenario'!$D$8:$DK$20,$F28+1,FALSE)*CE$2*CE$1)</f>
        <v/>
      </c>
      <c r="CF28" s="58" t="str">
        <f>IF(CF$6&gt;'1.1 Allgemein'!$I$24,"",HLOOKUP(CF$6,'5.1 Strompreise EXX u. Szenario'!$D$8:$DK$20,$F28+1,FALSE)*CF$2*CF$1)</f>
        <v/>
      </c>
      <c r="CG28" s="58" t="str">
        <f>IF(CG$6&gt;'1.1 Allgemein'!$I$24,"",HLOOKUP(CG$6,'5.1 Strompreise EXX u. Szenario'!$D$8:$DK$20,$F28+1,FALSE)*CG$2*CG$1)</f>
        <v/>
      </c>
      <c r="CH28" s="58" t="str">
        <f>IF(CH$6&gt;'1.1 Allgemein'!$I$24,"",HLOOKUP(CH$6,'5.1 Strompreise EXX u. Szenario'!$D$8:$DK$20,$F28+1,FALSE)*CH$2*CH$1)</f>
        <v/>
      </c>
      <c r="CI28" s="58" t="str">
        <f>IF(CI$6&gt;'1.1 Allgemein'!$I$24,"",HLOOKUP(CI$6,'5.1 Strompreise EXX u. Szenario'!$D$8:$DK$20,$F28+1,FALSE)*CI$2*CI$1)</f>
        <v/>
      </c>
      <c r="CJ28" s="58" t="str">
        <f>IF(CJ$6&gt;'1.1 Allgemein'!$I$24,"",HLOOKUP(CJ$6,'5.1 Strompreise EXX u. Szenario'!$D$8:$DK$20,$F28+1,FALSE)*CJ$2*CJ$1)</f>
        <v/>
      </c>
      <c r="CK28" s="58" t="str">
        <f>IF(CK$6&gt;'1.1 Allgemein'!$I$24,"",HLOOKUP(CK$6,'5.1 Strompreise EXX u. Szenario'!$D$8:$DK$20,$F28+1,FALSE)*CK$2*CK$1)</f>
        <v/>
      </c>
      <c r="CL28" s="58" t="str">
        <f>IF(CL$6&gt;'1.1 Allgemein'!$I$24,"",HLOOKUP(CL$6,'5.1 Strompreise EXX u. Szenario'!$D$8:$DK$20,$F28+1,FALSE)*CL$2*CL$1)</f>
        <v/>
      </c>
      <c r="CM28" s="58" t="str">
        <f>IF(CM$6&gt;'1.1 Allgemein'!$I$24,"",HLOOKUP(CM$6,'5.1 Strompreise EXX u. Szenario'!$D$8:$DK$20,$F28+1,FALSE)*CM$2*CM$1)</f>
        <v/>
      </c>
      <c r="CN28" s="58" t="str">
        <f>IF(CN$6&gt;'1.1 Allgemein'!$I$24,"",HLOOKUP(CN$6,'5.1 Strompreise EXX u. Szenario'!$D$8:$DK$20,$F28+1,FALSE)*CN$2*CN$1)</f>
        <v/>
      </c>
      <c r="CO28" s="58" t="str">
        <f>IF(CO$6&gt;'1.1 Allgemein'!$I$24,"",HLOOKUP(CO$6,'5.1 Strompreise EXX u. Szenario'!$D$8:$DK$20,$F28+1,FALSE)*CO$2*CO$1)</f>
        <v/>
      </c>
      <c r="CP28" s="58" t="str">
        <f>IF(CP$6&gt;'1.1 Allgemein'!$I$24,"",HLOOKUP(CP$6,'5.1 Strompreise EXX u. Szenario'!$D$8:$DK$20,$F28+1,FALSE)*CP$2*CP$1)</f>
        <v/>
      </c>
      <c r="CQ28" s="58" t="str">
        <f>IF(CQ$6&gt;'1.1 Allgemein'!$I$24,"",HLOOKUP(CQ$6,'5.1 Strompreise EXX u. Szenario'!$D$8:$DK$20,$F28+1,FALSE)*CQ$2*CQ$1)</f>
        <v/>
      </c>
      <c r="CR28" s="58" t="str">
        <f>IF(CR$6&gt;'1.1 Allgemein'!$I$24,"",HLOOKUP(CR$6,'5.1 Strompreise EXX u. Szenario'!$D$8:$DK$20,$F28+1,FALSE)*CR$2*CR$1)</f>
        <v/>
      </c>
      <c r="CS28" s="58" t="str">
        <f>IF(CS$6&gt;'1.1 Allgemein'!$I$24,"",HLOOKUP(CS$6,'5.1 Strompreise EXX u. Szenario'!$D$8:$DK$20,$F28+1,FALSE)*CS$2*CS$1)</f>
        <v/>
      </c>
      <c r="CT28" s="58" t="str">
        <f>IF(CT$6&gt;'1.1 Allgemein'!$I$24,"",HLOOKUP(CT$6,'5.1 Strompreise EXX u. Szenario'!$D$8:$DK$20,$F28+1,FALSE)*CT$2*CT$1)</f>
        <v/>
      </c>
      <c r="CU28" s="58" t="str">
        <f>IF(CU$6&gt;'1.1 Allgemein'!$I$24,"",HLOOKUP(CU$6,'5.1 Strompreise EXX u. Szenario'!$D$8:$DK$20,$F28+1,FALSE)*CU$2*CU$1)</f>
        <v/>
      </c>
      <c r="CV28" s="58" t="str">
        <f>IF(CV$6&gt;'1.1 Allgemein'!$I$24,"",HLOOKUP(CV$6,'5.1 Strompreise EXX u. Szenario'!$D$8:$DK$20,$F28+1,FALSE)*CV$2*CV$1)</f>
        <v/>
      </c>
      <c r="CW28" s="58" t="str">
        <f>IF(CW$6&gt;'1.1 Allgemein'!$I$24,"",HLOOKUP(CW$6,'5.1 Strompreise EXX u. Szenario'!$D$8:$DK$20,$F28+1,FALSE)*CW$2*CW$1)</f>
        <v/>
      </c>
      <c r="CX28" s="58" t="str">
        <f>IF(CX$6&gt;'1.1 Allgemein'!$I$24,"",HLOOKUP(CX$6,'5.1 Strompreise EXX u. Szenario'!$D$8:$DK$20,$F28+1,FALSE)*CX$2*CX$1)</f>
        <v/>
      </c>
      <c r="CY28" s="58" t="str">
        <f>IF(CY$6&gt;'1.1 Allgemein'!$I$24,"",HLOOKUP(CY$6,'5.1 Strompreise EXX u. Szenario'!$D$8:$DK$20,$F28+1,FALSE)*CY$2*CY$1)</f>
        <v/>
      </c>
      <c r="CZ28" s="58" t="str">
        <f>IF(CZ$6&gt;'1.1 Allgemein'!$I$24,"",HLOOKUP(CZ$6,'5.1 Strompreise EXX u. Szenario'!$D$8:$DK$20,$F28+1,FALSE)*CZ$2*CZ$1)</f>
        <v/>
      </c>
      <c r="DA28" s="58" t="str">
        <f>IF(DA$6&gt;'1.1 Allgemein'!$I$24,"",HLOOKUP(DA$6,'5.1 Strompreise EXX u. Szenario'!$D$8:$DK$20,$F28+1,FALSE)*DA$2*DA$1)</f>
        <v/>
      </c>
      <c r="DB28" s="58" t="str">
        <f>IF(DB$6&gt;'1.1 Allgemein'!$I$24,"",HLOOKUP(DB$6,'5.1 Strompreise EXX u. Szenario'!$D$8:$DK$20,$F28+1,FALSE)*DB$2*DB$1)</f>
        <v/>
      </c>
      <c r="DC28" s="58" t="str">
        <f>IF(DC$6&gt;'1.1 Allgemein'!$I$24,"",HLOOKUP(DC$6,'5.1 Strompreise EXX u. Szenario'!$D$8:$DK$20,$F28+1,FALSE)*DC$2*DC$1)</f>
        <v/>
      </c>
      <c r="DD28" s="58" t="str">
        <f>IF(DD$6&gt;'1.1 Allgemein'!$I$24,"",HLOOKUP(DD$6,'5.1 Strompreise EXX u. Szenario'!$D$8:$DK$20,$F28+1,FALSE)*DD$2*DD$1)</f>
        <v/>
      </c>
      <c r="DE28" s="58" t="str">
        <f>IF(DE$6&gt;'1.1 Allgemein'!$I$24,"",HLOOKUP(DE$6,'5.1 Strompreise EXX u. Szenario'!$D$8:$DK$20,$F28+1,FALSE)*DE$2*DE$1)</f>
        <v/>
      </c>
      <c r="DF28" s="58" t="str">
        <f>IF(DF$6&gt;'1.1 Allgemein'!$I$24,"",HLOOKUP(DF$6,'5.1 Strompreise EXX u. Szenario'!$D$8:$DK$20,$F28+1,FALSE)*DF$2*DF$1)</f>
        <v/>
      </c>
      <c r="DG28" s="58" t="str">
        <f>IF(DG$6&gt;'1.1 Allgemein'!$I$24,"",HLOOKUP(DG$6,'5.1 Strompreise EXX u. Szenario'!$D$8:$DK$20,$F28+1,FALSE)*DG$2*DG$1)</f>
        <v/>
      </c>
      <c r="DH28" s="58" t="str">
        <f>IF(DH$6&gt;'1.1 Allgemein'!$I$24,"",HLOOKUP(DH$6,'5.1 Strompreise EXX u. Szenario'!$D$8:$DK$20,$F28+1,FALSE)*DH$2*DH$1)</f>
        <v/>
      </c>
      <c r="DI28" s="58" t="str">
        <f>IF(DI$6&gt;'1.1 Allgemein'!$I$24,"",HLOOKUP(DI$6,'5.1 Strompreise EXX u. Szenario'!$D$8:$DK$20,$F28+1,FALSE)*DI$2*DI$1)</f>
        <v/>
      </c>
      <c r="DJ28" s="58" t="str">
        <f>IF(DJ$6&gt;'1.1 Allgemein'!$I$24,"",HLOOKUP(DJ$6,'5.1 Strompreise EXX u. Szenario'!$D$8:$DK$20,$F28+1,FALSE)*DJ$2*DJ$1)</f>
        <v/>
      </c>
      <c r="DK28" s="154"/>
      <c r="DL28" s="154"/>
      <c r="DM28" s="154"/>
      <c r="DN28" s="154"/>
      <c r="DO28" s="154"/>
      <c r="DP28" s="154"/>
      <c r="DQ28" s="154"/>
      <c r="DR28" s="154"/>
      <c r="DS28" s="154"/>
      <c r="DT28" s="154"/>
      <c r="DU28" s="154"/>
    </row>
    <row r="29" spans="2:125" ht="15" hidden="1" customHeight="1" outlineLevel="1" x14ac:dyDescent="0.3">
      <c r="B29" s="396"/>
      <c r="C29" s="396"/>
      <c r="D29" s="396"/>
      <c r="E29" s="396"/>
      <c r="F29" s="61">
        <v>7</v>
      </c>
      <c r="G29" s="58" t="e">
        <f>IF(G$6&gt;'1.1 Allgemein'!$I$24,"",HLOOKUP(G$6,'5.1 Strompreise EXX u. Szenario'!$D$8:$DK$20,$F29+1,FALSE)*G$2*G$1)</f>
        <v>#DIV/0!</v>
      </c>
      <c r="H29" s="58" t="e">
        <f>IF(H$6&gt;'1.1 Allgemein'!$I$24,"",HLOOKUP(H$6,'5.1 Strompreise EXX u. Szenario'!$D$8:$DK$20,$F29+1,FALSE)*H$2*H$1)</f>
        <v>#DIV/0!</v>
      </c>
      <c r="I29" s="58" t="e">
        <f>IF(I$6&gt;'1.1 Allgemein'!$I$24,"",HLOOKUP(I$6,'5.1 Strompreise EXX u. Szenario'!$D$8:$DK$20,$F29+1,FALSE)*I$2*I$1)</f>
        <v>#DIV/0!</v>
      </c>
      <c r="J29" s="58" t="e">
        <f>IF(J$6&gt;'1.1 Allgemein'!$I$24,"",HLOOKUP(J$6,'5.1 Strompreise EXX u. Szenario'!$D$8:$DK$20,$F29+1,FALSE)*J$2*J$1)</f>
        <v>#DIV/0!</v>
      </c>
      <c r="K29" s="58" t="e">
        <f>IF(K$6&gt;'1.1 Allgemein'!$I$24,"",HLOOKUP(K$6,'5.1 Strompreise EXX u. Szenario'!$D$8:$DK$20,$F29+1,FALSE)*K$2*K$1)</f>
        <v>#DIV/0!</v>
      </c>
      <c r="L29" s="58" t="e">
        <f>IF(L$6&gt;'1.1 Allgemein'!$I$24,"",HLOOKUP(L$6,'5.1 Strompreise EXX u. Szenario'!$D$8:$DK$20,$F29+1,FALSE)*L$2*L$1)</f>
        <v>#DIV/0!</v>
      </c>
      <c r="M29" s="58" t="e">
        <f>IF(M$6&gt;'1.1 Allgemein'!$I$24,"",HLOOKUP(M$6,'5.1 Strompreise EXX u. Szenario'!$D$8:$DK$20,$F29+1,FALSE)*M$2*M$1)</f>
        <v>#DIV/0!</v>
      </c>
      <c r="N29" s="58" t="e">
        <f>IF(N$6&gt;'1.1 Allgemein'!$I$24,"",HLOOKUP(N$6,'5.1 Strompreise EXX u. Szenario'!$D$8:$DK$20,$F29+1,FALSE)*N$2*N$1)</f>
        <v>#DIV/0!</v>
      </c>
      <c r="O29" s="58" t="e">
        <f>IF(O$6&gt;'1.1 Allgemein'!$I$24,"",HLOOKUP(O$6,'5.1 Strompreise EXX u. Szenario'!$D$8:$DK$20,$F29+1,FALSE)*O$2*O$1)</f>
        <v>#DIV/0!</v>
      </c>
      <c r="P29" s="58" t="e">
        <f>IF(P$6&gt;'1.1 Allgemein'!$I$24,"",HLOOKUP(P$6,'5.1 Strompreise EXX u. Szenario'!$D$8:$DK$20,$F29+1,FALSE)*P$2*P$1)</f>
        <v>#DIV/0!</v>
      </c>
      <c r="Q29" s="58" t="e">
        <f>IF(Q$6&gt;'1.1 Allgemein'!$I$24,"",HLOOKUP(Q$6,'5.1 Strompreise EXX u. Szenario'!$D$8:$DK$20,$F29+1,FALSE)*Q$2*Q$1)</f>
        <v>#DIV/0!</v>
      </c>
      <c r="R29" s="58" t="e">
        <f>IF(R$6&gt;'1.1 Allgemein'!$I$24,"",HLOOKUP(R$6,'5.1 Strompreise EXX u. Szenario'!$D$8:$DK$20,$F29+1,FALSE)*R$2*R$1)</f>
        <v>#DIV/0!</v>
      </c>
      <c r="S29" s="58" t="e">
        <f>IF(S$6&gt;'1.1 Allgemein'!$I$24,"",HLOOKUP(S$6,'5.1 Strompreise EXX u. Szenario'!$D$8:$DK$20,$F29+1,FALSE)*S$2*S$1)</f>
        <v>#DIV/0!</v>
      </c>
      <c r="T29" s="58" t="e">
        <f>IF(T$6&gt;'1.1 Allgemein'!$I$24,"",HLOOKUP(T$6,'5.1 Strompreise EXX u. Szenario'!$D$8:$DK$20,$F29+1,FALSE)*T$2*T$1)</f>
        <v>#DIV/0!</v>
      </c>
      <c r="U29" s="58" t="e">
        <f>IF(U$6&gt;'1.1 Allgemein'!$I$24,"",HLOOKUP(U$6,'5.1 Strompreise EXX u. Szenario'!$D$8:$DK$20,$F29+1,FALSE)*U$2*U$1)</f>
        <v>#DIV/0!</v>
      </c>
      <c r="V29" s="58" t="e">
        <f>IF(V$6&gt;'1.1 Allgemein'!$I$24,"",HLOOKUP(V$6,'5.1 Strompreise EXX u. Szenario'!$D$8:$DK$20,$F29+1,FALSE)*V$2*V$1)</f>
        <v>#DIV/0!</v>
      </c>
      <c r="W29" s="58" t="e">
        <f>IF(W$6&gt;'1.1 Allgemein'!$I$24,"",HLOOKUP(W$6,'5.1 Strompreise EXX u. Szenario'!$D$8:$DK$20,$F29+1,FALSE)*W$2*W$1)</f>
        <v>#DIV/0!</v>
      </c>
      <c r="X29" s="58" t="e">
        <f>IF(X$6&gt;'1.1 Allgemein'!$I$24,"",HLOOKUP(X$6,'5.1 Strompreise EXX u. Szenario'!$D$8:$DK$20,$F29+1,FALSE)*X$2*X$1)</f>
        <v>#DIV/0!</v>
      </c>
      <c r="Y29" s="58" t="e">
        <f>IF(Y$6&gt;'1.1 Allgemein'!$I$24,"",HLOOKUP(Y$6,'5.1 Strompreise EXX u. Szenario'!$D$8:$DK$20,$F29+1,FALSE)*Y$2*Y$1)</f>
        <v>#DIV/0!</v>
      </c>
      <c r="Z29" s="58">
        <f>IF(Z$6&gt;'1.1 Allgemein'!$I$24,"",HLOOKUP(Z$6,'5.1 Strompreise EXX u. Szenario'!$D$8:$DK$20,$F29+1,FALSE)*Z$2*Z$1)</f>
        <v>0</v>
      </c>
      <c r="AA29" s="58">
        <f>IF(AA$6&gt;'1.1 Allgemein'!$I$24,"",HLOOKUP(AA$6,'5.1 Strompreise EXX u. Szenario'!$D$8:$DK$20,$F29+1,FALSE)*AA$2*AA$1)</f>
        <v>0</v>
      </c>
      <c r="AB29" s="58">
        <f>IF(AB$6&gt;'1.1 Allgemein'!$I$24,"",HLOOKUP(AB$6,'5.1 Strompreise EXX u. Szenario'!$D$8:$DK$20,$F29+1,FALSE)*AB$2*AB$1)</f>
        <v>0</v>
      </c>
      <c r="AC29" s="58">
        <f>IF(AC$6&gt;'1.1 Allgemein'!$I$24,"",HLOOKUP(AC$6,'5.1 Strompreise EXX u. Szenario'!$D$8:$DK$20,$F29+1,FALSE)*AC$2*AC$1)</f>
        <v>0</v>
      </c>
      <c r="AD29" s="58">
        <f>IF(AD$6&gt;'1.1 Allgemein'!$I$24,"",HLOOKUP(AD$6,'5.1 Strompreise EXX u. Szenario'!$D$8:$DK$20,$F29+1,FALSE)*AD$2*AD$1)</f>
        <v>0</v>
      </c>
      <c r="AE29" s="58">
        <f>IF(AE$6&gt;'1.1 Allgemein'!$I$24,"",HLOOKUP(AE$6,'5.1 Strompreise EXX u. Szenario'!$D$8:$DK$20,$F29+1,FALSE)*AE$2*AE$1)</f>
        <v>0</v>
      </c>
      <c r="AF29" s="58">
        <f>IF(AF$6&gt;'1.1 Allgemein'!$I$24,"",HLOOKUP(AF$6,'5.1 Strompreise EXX u. Szenario'!$D$8:$DK$20,$F29+1,FALSE)*AF$2*AF$1)</f>
        <v>0</v>
      </c>
      <c r="AG29" s="58">
        <f>IF(AG$6&gt;'1.1 Allgemein'!$I$24,"",HLOOKUP(AG$6,'5.1 Strompreise EXX u. Szenario'!$D$8:$DK$20,$F29+1,FALSE)*AG$2*AG$1)</f>
        <v>0</v>
      </c>
      <c r="AH29" s="58">
        <f>IF(AH$6&gt;'1.1 Allgemein'!$I$24,"",HLOOKUP(AH$6,'5.1 Strompreise EXX u. Szenario'!$D$8:$DK$20,$F29+1,FALSE)*AH$2*AH$1)</f>
        <v>0</v>
      </c>
      <c r="AI29" s="58">
        <f>IF(AI$6&gt;'1.1 Allgemein'!$I$24,"",HLOOKUP(AI$6,'5.1 Strompreise EXX u. Szenario'!$D$8:$DK$20,$F29+1,FALSE)*AI$2*AI$1)</f>
        <v>0</v>
      </c>
      <c r="AJ29" s="58">
        <f>IF(AJ$6&gt;'1.1 Allgemein'!$I$24,"",HLOOKUP(AJ$6,'5.1 Strompreise EXX u. Szenario'!$D$8:$DK$20,$F29+1,FALSE)*AJ$2*AJ$1)</f>
        <v>0</v>
      </c>
      <c r="AK29" s="58">
        <f>IF(AK$6&gt;'1.1 Allgemein'!$I$24,"",HLOOKUP(AK$6,'5.1 Strompreise EXX u. Szenario'!$D$8:$DK$20,$F29+1,FALSE)*AK$2*AK$1)</f>
        <v>0</v>
      </c>
      <c r="AL29" s="58">
        <f>IF(AL$6&gt;'1.1 Allgemein'!$I$24,"",HLOOKUP(AL$6,'5.1 Strompreise EXX u. Szenario'!$D$8:$DK$20,$F29+1,FALSE)*AL$2*AL$1)</f>
        <v>0</v>
      </c>
      <c r="AM29" s="58">
        <f>IF(AM$6&gt;'1.1 Allgemein'!$I$24,"",HLOOKUP(AM$6,'5.1 Strompreise EXX u. Szenario'!$D$8:$DK$20,$F29+1,FALSE)*AM$2*AM$1)</f>
        <v>0</v>
      </c>
      <c r="AN29" s="58">
        <f>IF(AN$6&gt;'1.1 Allgemein'!$I$24,"",HLOOKUP(AN$6,'5.1 Strompreise EXX u. Szenario'!$D$8:$DK$20,$F29+1,FALSE)*AN$2*AN$1)</f>
        <v>0</v>
      </c>
      <c r="AO29" s="58">
        <f>IF(AO$6&gt;'1.1 Allgemein'!$I$24,"",HLOOKUP(AO$6,'5.1 Strompreise EXX u. Szenario'!$D$8:$DK$20,$F29+1,FALSE)*AO$2*AO$1)</f>
        <v>0</v>
      </c>
      <c r="AP29" s="58" t="str">
        <f>IF(AP$6&gt;'1.1 Allgemein'!$I$24,"",HLOOKUP(AP$6,'5.1 Strompreise EXX u. Szenario'!$D$8:$DK$20,$F29+1,FALSE)*AP$2*AP$1)</f>
        <v/>
      </c>
      <c r="AQ29" s="58" t="str">
        <f>IF(AQ$6&gt;'1.1 Allgemein'!$I$24,"",HLOOKUP(AQ$6,'5.1 Strompreise EXX u. Szenario'!$D$8:$DK$20,$F29+1,FALSE)*AQ$2*AQ$1)</f>
        <v/>
      </c>
      <c r="AR29" s="58" t="str">
        <f>IF(AR$6&gt;'1.1 Allgemein'!$I$24,"",HLOOKUP(AR$6,'5.1 Strompreise EXX u. Szenario'!$D$8:$DK$20,$F29+1,FALSE)*AR$2*AR$1)</f>
        <v/>
      </c>
      <c r="AS29" s="58" t="str">
        <f>IF(AS$6&gt;'1.1 Allgemein'!$I$24,"",HLOOKUP(AS$6,'5.1 Strompreise EXX u. Szenario'!$D$8:$DK$20,$F29+1,FALSE)*AS$2*AS$1)</f>
        <v/>
      </c>
      <c r="AT29" s="58" t="str">
        <f>IF(AT$6&gt;'1.1 Allgemein'!$I$24,"",HLOOKUP(AT$6,'5.1 Strompreise EXX u. Szenario'!$D$8:$DK$20,$F29+1,FALSE)*AT$2*AT$1)</f>
        <v/>
      </c>
      <c r="AU29" s="58" t="str">
        <f>IF(AU$6&gt;'1.1 Allgemein'!$I$24,"",HLOOKUP(AU$6,'5.1 Strompreise EXX u. Szenario'!$D$8:$DK$20,$F29+1,FALSE)*AU$2*AU$1)</f>
        <v/>
      </c>
      <c r="AV29" s="58" t="str">
        <f>IF(AV$6&gt;'1.1 Allgemein'!$I$24,"",HLOOKUP(AV$6,'5.1 Strompreise EXX u. Szenario'!$D$8:$DK$20,$F29+1,FALSE)*AV$2*AV$1)</f>
        <v/>
      </c>
      <c r="AW29" s="58" t="str">
        <f>IF(AW$6&gt;'1.1 Allgemein'!$I$24,"",HLOOKUP(AW$6,'5.1 Strompreise EXX u. Szenario'!$D$8:$DK$20,$F29+1,FALSE)*AW$2*AW$1)</f>
        <v/>
      </c>
      <c r="AX29" s="58" t="str">
        <f>IF(AX$6&gt;'1.1 Allgemein'!$I$24,"",HLOOKUP(AX$6,'5.1 Strompreise EXX u. Szenario'!$D$8:$DK$20,$F29+1,FALSE)*AX$2*AX$1)</f>
        <v/>
      </c>
      <c r="AY29" s="58" t="str">
        <f>IF(AY$6&gt;'1.1 Allgemein'!$I$24,"",HLOOKUP(AY$6,'5.1 Strompreise EXX u. Szenario'!$D$8:$DK$20,$F29+1,FALSE)*AY$2*AY$1)</f>
        <v/>
      </c>
      <c r="AZ29" s="58" t="str">
        <f>IF(AZ$6&gt;'1.1 Allgemein'!$I$24,"",HLOOKUP(AZ$6,'5.1 Strompreise EXX u. Szenario'!$D$8:$DK$20,$F29+1,FALSE)*AZ$2*AZ$1)</f>
        <v/>
      </c>
      <c r="BA29" s="58" t="str">
        <f>IF(BA$6&gt;'1.1 Allgemein'!$I$24,"",HLOOKUP(BA$6,'5.1 Strompreise EXX u. Szenario'!$D$8:$DK$20,$F29+1,FALSE)*BA$2*BA$1)</f>
        <v/>
      </c>
      <c r="BB29" s="58" t="str">
        <f>IF(BB$6&gt;'1.1 Allgemein'!$I$24,"",HLOOKUP(BB$6,'5.1 Strompreise EXX u. Szenario'!$D$8:$DK$20,$F29+1,FALSE)*BB$2*BB$1)</f>
        <v/>
      </c>
      <c r="BC29" s="58" t="str">
        <f>IF(BC$6&gt;'1.1 Allgemein'!$I$24,"",HLOOKUP(BC$6,'5.1 Strompreise EXX u. Szenario'!$D$8:$DK$20,$F29+1,FALSE)*BC$2*BC$1)</f>
        <v/>
      </c>
      <c r="BD29" s="58" t="str">
        <f>IF(BD$6&gt;'1.1 Allgemein'!$I$24,"",HLOOKUP(BD$6,'5.1 Strompreise EXX u. Szenario'!$D$8:$DK$20,$F29+1,FALSE)*BD$2*BD$1)</f>
        <v/>
      </c>
      <c r="BE29" s="58" t="str">
        <f>IF(BE$6&gt;'1.1 Allgemein'!$I$24,"",HLOOKUP(BE$6,'5.1 Strompreise EXX u. Szenario'!$D$8:$DK$20,$F29+1,FALSE)*BE$2*BE$1)</f>
        <v/>
      </c>
      <c r="BF29" s="58" t="str">
        <f>IF(BF$6&gt;'1.1 Allgemein'!$I$24,"",HLOOKUP(BF$6,'5.1 Strompreise EXX u. Szenario'!$D$8:$DK$20,$F29+1,FALSE)*BF$2*BF$1)</f>
        <v/>
      </c>
      <c r="BG29" s="58" t="str">
        <f>IF(BG$6&gt;'1.1 Allgemein'!$I$24,"",HLOOKUP(BG$6,'5.1 Strompreise EXX u. Szenario'!$D$8:$DK$20,$F29+1,FALSE)*BG$2*BG$1)</f>
        <v/>
      </c>
      <c r="BH29" s="58" t="str">
        <f>IF(BH$6&gt;'1.1 Allgemein'!$I$24,"",HLOOKUP(BH$6,'5.1 Strompreise EXX u. Szenario'!$D$8:$DK$20,$F29+1,FALSE)*BH$2*BH$1)</f>
        <v/>
      </c>
      <c r="BI29" s="58" t="str">
        <f>IF(BI$6&gt;'1.1 Allgemein'!$I$24,"",HLOOKUP(BI$6,'5.1 Strompreise EXX u. Szenario'!$D$8:$DK$20,$F29+1,FALSE)*BI$2*BI$1)</f>
        <v/>
      </c>
      <c r="BJ29" s="58" t="str">
        <f>IF(BJ$6&gt;'1.1 Allgemein'!$I$24,"",HLOOKUP(BJ$6,'5.1 Strompreise EXX u. Szenario'!$D$8:$DK$20,$F29+1,FALSE)*BJ$2*BJ$1)</f>
        <v/>
      </c>
      <c r="BK29" s="58" t="str">
        <f>IF(BK$6&gt;'1.1 Allgemein'!$I$24,"",HLOOKUP(BK$6,'5.1 Strompreise EXX u. Szenario'!$D$8:$DK$20,$F29+1,FALSE)*BK$2*BK$1)</f>
        <v/>
      </c>
      <c r="BL29" s="58" t="str">
        <f>IF(BL$6&gt;'1.1 Allgemein'!$I$24,"",HLOOKUP(BL$6,'5.1 Strompreise EXX u. Szenario'!$D$8:$DK$20,$F29+1,FALSE)*BL$2*BL$1)</f>
        <v/>
      </c>
      <c r="BM29" s="58" t="str">
        <f>IF(BM$6&gt;'1.1 Allgemein'!$I$24,"",HLOOKUP(BM$6,'5.1 Strompreise EXX u. Szenario'!$D$8:$DK$20,$F29+1,FALSE)*BM$2*BM$1)</f>
        <v/>
      </c>
      <c r="BN29" s="58" t="str">
        <f>IF(BN$6&gt;'1.1 Allgemein'!$I$24,"",HLOOKUP(BN$6,'5.1 Strompreise EXX u. Szenario'!$D$8:$DK$20,$F29+1,FALSE)*BN$2*BN$1)</f>
        <v/>
      </c>
      <c r="BO29" s="58" t="str">
        <f>IF(BO$6&gt;'1.1 Allgemein'!$I$24,"",HLOOKUP(BO$6,'5.1 Strompreise EXX u. Szenario'!$D$8:$DK$20,$F29+1,FALSE)*BO$2*BO$1)</f>
        <v/>
      </c>
      <c r="BP29" s="58" t="str">
        <f>IF(BP$6&gt;'1.1 Allgemein'!$I$24,"",HLOOKUP(BP$6,'5.1 Strompreise EXX u. Szenario'!$D$8:$DK$20,$F29+1,FALSE)*BP$2*BP$1)</f>
        <v/>
      </c>
      <c r="BQ29" s="58" t="str">
        <f>IF(BQ$6&gt;'1.1 Allgemein'!$I$24,"",HLOOKUP(BQ$6,'5.1 Strompreise EXX u. Szenario'!$D$8:$DK$20,$F29+1,FALSE)*BQ$2*BQ$1)</f>
        <v/>
      </c>
      <c r="BR29" s="58" t="str">
        <f>IF(BR$6&gt;'1.1 Allgemein'!$I$24,"",HLOOKUP(BR$6,'5.1 Strompreise EXX u. Szenario'!$D$8:$DK$20,$F29+1,FALSE)*BR$2*BR$1)</f>
        <v/>
      </c>
      <c r="BS29" s="58" t="str">
        <f>IF(BS$6&gt;'1.1 Allgemein'!$I$24,"",HLOOKUP(BS$6,'5.1 Strompreise EXX u. Szenario'!$D$8:$DK$20,$F29+1,FALSE)*BS$2*BS$1)</f>
        <v/>
      </c>
      <c r="BT29" s="58" t="str">
        <f>IF(BT$6&gt;'1.1 Allgemein'!$I$24,"",HLOOKUP(BT$6,'5.1 Strompreise EXX u. Szenario'!$D$8:$DK$20,$F29+1,FALSE)*BT$2*BT$1)</f>
        <v/>
      </c>
      <c r="BU29" s="58" t="str">
        <f>IF(BU$6&gt;'1.1 Allgemein'!$I$24,"",HLOOKUP(BU$6,'5.1 Strompreise EXX u. Szenario'!$D$8:$DK$20,$F29+1,FALSE)*BU$2*BU$1)</f>
        <v/>
      </c>
      <c r="BV29" s="58" t="str">
        <f>IF(BV$6&gt;'1.1 Allgemein'!$I$24,"",HLOOKUP(BV$6,'5.1 Strompreise EXX u. Szenario'!$D$8:$DK$20,$F29+1,FALSE)*BV$2*BV$1)</f>
        <v/>
      </c>
      <c r="BW29" s="58" t="str">
        <f>IF(BW$6&gt;'1.1 Allgemein'!$I$24,"",HLOOKUP(BW$6,'5.1 Strompreise EXX u. Szenario'!$D$8:$DK$20,$F29+1,FALSE)*BW$2*BW$1)</f>
        <v/>
      </c>
      <c r="BX29" s="58" t="str">
        <f>IF(BX$6&gt;'1.1 Allgemein'!$I$24,"",HLOOKUP(BX$6,'5.1 Strompreise EXX u. Szenario'!$D$8:$DK$20,$F29+1,FALSE)*BX$2*BX$1)</f>
        <v/>
      </c>
      <c r="BY29" s="58" t="str">
        <f>IF(BY$6&gt;'1.1 Allgemein'!$I$24,"",HLOOKUP(BY$6,'5.1 Strompreise EXX u. Szenario'!$D$8:$DK$20,$F29+1,FALSE)*BY$2*BY$1)</f>
        <v/>
      </c>
      <c r="BZ29" s="58" t="str">
        <f>IF(BZ$6&gt;'1.1 Allgemein'!$I$24,"",HLOOKUP(BZ$6,'5.1 Strompreise EXX u. Szenario'!$D$8:$DK$20,$F29+1,FALSE)*BZ$2*BZ$1)</f>
        <v/>
      </c>
      <c r="CA29" s="58" t="str">
        <f>IF(CA$6&gt;'1.1 Allgemein'!$I$24,"",HLOOKUP(CA$6,'5.1 Strompreise EXX u. Szenario'!$D$8:$DK$20,$F29+1,FALSE)*CA$2*CA$1)</f>
        <v/>
      </c>
      <c r="CB29" s="58" t="str">
        <f>IF(CB$6&gt;'1.1 Allgemein'!$I$24,"",HLOOKUP(CB$6,'5.1 Strompreise EXX u. Szenario'!$D$8:$DK$20,$F29+1,FALSE)*CB$2*CB$1)</f>
        <v/>
      </c>
      <c r="CC29" s="58" t="str">
        <f>IF(CC$6&gt;'1.1 Allgemein'!$I$24,"",HLOOKUP(CC$6,'5.1 Strompreise EXX u. Szenario'!$D$8:$DK$20,$F29+1,FALSE)*CC$2*CC$1)</f>
        <v/>
      </c>
      <c r="CD29" s="58" t="str">
        <f>IF(CD$6&gt;'1.1 Allgemein'!$I$24,"",HLOOKUP(CD$6,'5.1 Strompreise EXX u. Szenario'!$D$8:$DK$20,$F29+1,FALSE)*CD$2*CD$1)</f>
        <v/>
      </c>
      <c r="CE29" s="58" t="str">
        <f>IF(CE$6&gt;'1.1 Allgemein'!$I$24,"",HLOOKUP(CE$6,'5.1 Strompreise EXX u. Szenario'!$D$8:$DK$20,$F29+1,FALSE)*CE$2*CE$1)</f>
        <v/>
      </c>
      <c r="CF29" s="58" t="str">
        <f>IF(CF$6&gt;'1.1 Allgemein'!$I$24,"",HLOOKUP(CF$6,'5.1 Strompreise EXX u. Szenario'!$D$8:$DK$20,$F29+1,FALSE)*CF$2*CF$1)</f>
        <v/>
      </c>
      <c r="CG29" s="58" t="str">
        <f>IF(CG$6&gt;'1.1 Allgemein'!$I$24,"",HLOOKUP(CG$6,'5.1 Strompreise EXX u. Szenario'!$D$8:$DK$20,$F29+1,FALSE)*CG$2*CG$1)</f>
        <v/>
      </c>
      <c r="CH29" s="58" t="str">
        <f>IF(CH$6&gt;'1.1 Allgemein'!$I$24,"",HLOOKUP(CH$6,'5.1 Strompreise EXX u. Szenario'!$D$8:$DK$20,$F29+1,FALSE)*CH$2*CH$1)</f>
        <v/>
      </c>
      <c r="CI29" s="58" t="str">
        <f>IF(CI$6&gt;'1.1 Allgemein'!$I$24,"",HLOOKUP(CI$6,'5.1 Strompreise EXX u. Szenario'!$D$8:$DK$20,$F29+1,FALSE)*CI$2*CI$1)</f>
        <v/>
      </c>
      <c r="CJ29" s="58" t="str">
        <f>IF(CJ$6&gt;'1.1 Allgemein'!$I$24,"",HLOOKUP(CJ$6,'5.1 Strompreise EXX u. Szenario'!$D$8:$DK$20,$F29+1,FALSE)*CJ$2*CJ$1)</f>
        <v/>
      </c>
      <c r="CK29" s="58" t="str">
        <f>IF(CK$6&gt;'1.1 Allgemein'!$I$24,"",HLOOKUP(CK$6,'5.1 Strompreise EXX u. Szenario'!$D$8:$DK$20,$F29+1,FALSE)*CK$2*CK$1)</f>
        <v/>
      </c>
      <c r="CL29" s="58" t="str">
        <f>IF(CL$6&gt;'1.1 Allgemein'!$I$24,"",HLOOKUP(CL$6,'5.1 Strompreise EXX u. Szenario'!$D$8:$DK$20,$F29+1,FALSE)*CL$2*CL$1)</f>
        <v/>
      </c>
      <c r="CM29" s="58" t="str">
        <f>IF(CM$6&gt;'1.1 Allgemein'!$I$24,"",HLOOKUP(CM$6,'5.1 Strompreise EXX u. Szenario'!$D$8:$DK$20,$F29+1,FALSE)*CM$2*CM$1)</f>
        <v/>
      </c>
      <c r="CN29" s="58" t="str">
        <f>IF(CN$6&gt;'1.1 Allgemein'!$I$24,"",HLOOKUP(CN$6,'5.1 Strompreise EXX u. Szenario'!$D$8:$DK$20,$F29+1,FALSE)*CN$2*CN$1)</f>
        <v/>
      </c>
      <c r="CO29" s="58" t="str">
        <f>IF(CO$6&gt;'1.1 Allgemein'!$I$24,"",HLOOKUP(CO$6,'5.1 Strompreise EXX u. Szenario'!$D$8:$DK$20,$F29+1,FALSE)*CO$2*CO$1)</f>
        <v/>
      </c>
      <c r="CP29" s="58" t="str">
        <f>IF(CP$6&gt;'1.1 Allgemein'!$I$24,"",HLOOKUP(CP$6,'5.1 Strompreise EXX u. Szenario'!$D$8:$DK$20,$F29+1,FALSE)*CP$2*CP$1)</f>
        <v/>
      </c>
      <c r="CQ29" s="58" t="str">
        <f>IF(CQ$6&gt;'1.1 Allgemein'!$I$24,"",HLOOKUP(CQ$6,'5.1 Strompreise EXX u. Szenario'!$D$8:$DK$20,$F29+1,FALSE)*CQ$2*CQ$1)</f>
        <v/>
      </c>
      <c r="CR29" s="58" t="str">
        <f>IF(CR$6&gt;'1.1 Allgemein'!$I$24,"",HLOOKUP(CR$6,'5.1 Strompreise EXX u. Szenario'!$D$8:$DK$20,$F29+1,FALSE)*CR$2*CR$1)</f>
        <v/>
      </c>
      <c r="CS29" s="58" t="str">
        <f>IF(CS$6&gt;'1.1 Allgemein'!$I$24,"",HLOOKUP(CS$6,'5.1 Strompreise EXX u. Szenario'!$D$8:$DK$20,$F29+1,FALSE)*CS$2*CS$1)</f>
        <v/>
      </c>
      <c r="CT29" s="58" t="str">
        <f>IF(CT$6&gt;'1.1 Allgemein'!$I$24,"",HLOOKUP(CT$6,'5.1 Strompreise EXX u. Szenario'!$D$8:$DK$20,$F29+1,FALSE)*CT$2*CT$1)</f>
        <v/>
      </c>
      <c r="CU29" s="58" t="str">
        <f>IF(CU$6&gt;'1.1 Allgemein'!$I$24,"",HLOOKUP(CU$6,'5.1 Strompreise EXX u. Szenario'!$D$8:$DK$20,$F29+1,FALSE)*CU$2*CU$1)</f>
        <v/>
      </c>
      <c r="CV29" s="58" t="str">
        <f>IF(CV$6&gt;'1.1 Allgemein'!$I$24,"",HLOOKUP(CV$6,'5.1 Strompreise EXX u. Szenario'!$D$8:$DK$20,$F29+1,FALSE)*CV$2*CV$1)</f>
        <v/>
      </c>
      <c r="CW29" s="58" t="str">
        <f>IF(CW$6&gt;'1.1 Allgemein'!$I$24,"",HLOOKUP(CW$6,'5.1 Strompreise EXX u. Szenario'!$D$8:$DK$20,$F29+1,FALSE)*CW$2*CW$1)</f>
        <v/>
      </c>
      <c r="CX29" s="58" t="str">
        <f>IF(CX$6&gt;'1.1 Allgemein'!$I$24,"",HLOOKUP(CX$6,'5.1 Strompreise EXX u. Szenario'!$D$8:$DK$20,$F29+1,FALSE)*CX$2*CX$1)</f>
        <v/>
      </c>
      <c r="CY29" s="58" t="str">
        <f>IF(CY$6&gt;'1.1 Allgemein'!$I$24,"",HLOOKUP(CY$6,'5.1 Strompreise EXX u. Szenario'!$D$8:$DK$20,$F29+1,FALSE)*CY$2*CY$1)</f>
        <v/>
      </c>
      <c r="CZ29" s="58" t="str">
        <f>IF(CZ$6&gt;'1.1 Allgemein'!$I$24,"",HLOOKUP(CZ$6,'5.1 Strompreise EXX u. Szenario'!$D$8:$DK$20,$F29+1,FALSE)*CZ$2*CZ$1)</f>
        <v/>
      </c>
      <c r="DA29" s="58" t="str">
        <f>IF(DA$6&gt;'1.1 Allgemein'!$I$24,"",HLOOKUP(DA$6,'5.1 Strompreise EXX u. Szenario'!$D$8:$DK$20,$F29+1,FALSE)*DA$2*DA$1)</f>
        <v/>
      </c>
      <c r="DB29" s="58" t="str">
        <f>IF(DB$6&gt;'1.1 Allgemein'!$I$24,"",HLOOKUP(DB$6,'5.1 Strompreise EXX u. Szenario'!$D$8:$DK$20,$F29+1,FALSE)*DB$2*DB$1)</f>
        <v/>
      </c>
      <c r="DC29" s="58" t="str">
        <f>IF(DC$6&gt;'1.1 Allgemein'!$I$24,"",HLOOKUP(DC$6,'5.1 Strompreise EXX u. Szenario'!$D$8:$DK$20,$F29+1,FALSE)*DC$2*DC$1)</f>
        <v/>
      </c>
      <c r="DD29" s="58" t="str">
        <f>IF(DD$6&gt;'1.1 Allgemein'!$I$24,"",HLOOKUP(DD$6,'5.1 Strompreise EXX u. Szenario'!$D$8:$DK$20,$F29+1,FALSE)*DD$2*DD$1)</f>
        <v/>
      </c>
      <c r="DE29" s="58" t="str">
        <f>IF(DE$6&gt;'1.1 Allgemein'!$I$24,"",HLOOKUP(DE$6,'5.1 Strompreise EXX u. Szenario'!$D$8:$DK$20,$F29+1,FALSE)*DE$2*DE$1)</f>
        <v/>
      </c>
      <c r="DF29" s="58" t="str">
        <f>IF(DF$6&gt;'1.1 Allgemein'!$I$24,"",HLOOKUP(DF$6,'5.1 Strompreise EXX u. Szenario'!$D$8:$DK$20,$F29+1,FALSE)*DF$2*DF$1)</f>
        <v/>
      </c>
      <c r="DG29" s="58" t="str">
        <f>IF(DG$6&gt;'1.1 Allgemein'!$I$24,"",HLOOKUP(DG$6,'5.1 Strompreise EXX u. Szenario'!$D$8:$DK$20,$F29+1,FALSE)*DG$2*DG$1)</f>
        <v/>
      </c>
      <c r="DH29" s="58" t="str">
        <f>IF(DH$6&gt;'1.1 Allgemein'!$I$24,"",HLOOKUP(DH$6,'5.1 Strompreise EXX u. Szenario'!$D$8:$DK$20,$F29+1,FALSE)*DH$2*DH$1)</f>
        <v/>
      </c>
      <c r="DI29" s="58" t="str">
        <f>IF(DI$6&gt;'1.1 Allgemein'!$I$24,"",HLOOKUP(DI$6,'5.1 Strompreise EXX u. Szenario'!$D$8:$DK$20,$F29+1,FALSE)*DI$2*DI$1)</f>
        <v/>
      </c>
      <c r="DJ29" s="58" t="str">
        <f>IF(DJ$6&gt;'1.1 Allgemein'!$I$24,"",HLOOKUP(DJ$6,'5.1 Strompreise EXX u. Szenario'!$D$8:$DK$20,$F29+1,FALSE)*DJ$2*DJ$1)</f>
        <v/>
      </c>
      <c r="DK29" s="154"/>
      <c r="DL29" s="154"/>
      <c r="DM29" s="154"/>
      <c r="DN29" s="154"/>
      <c r="DO29" s="154"/>
      <c r="DP29" s="154"/>
      <c r="DQ29" s="154"/>
      <c r="DR29" s="154"/>
      <c r="DS29" s="154"/>
      <c r="DT29" s="154"/>
      <c r="DU29" s="154"/>
    </row>
    <row r="30" spans="2:125" ht="15" hidden="1" customHeight="1" outlineLevel="1" x14ac:dyDescent="0.3">
      <c r="B30" s="396"/>
      <c r="C30" s="396"/>
      <c r="D30" s="396"/>
      <c r="E30" s="396"/>
      <c r="F30" s="61">
        <v>8</v>
      </c>
      <c r="G30" s="58" t="e">
        <f>IF(G$6&gt;'1.1 Allgemein'!$I$24,"",HLOOKUP(G$6,'5.1 Strompreise EXX u. Szenario'!$D$8:$DK$20,$F30+1,FALSE)*G$2*G$1)</f>
        <v>#DIV/0!</v>
      </c>
      <c r="H30" s="58" t="e">
        <f>IF(H$6&gt;'1.1 Allgemein'!$I$24,"",HLOOKUP(H$6,'5.1 Strompreise EXX u. Szenario'!$D$8:$DK$20,$F30+1,FALSE)*H$2*H$1)</f>
        <v>#DIV/0!</v>
      </c>
      <c r="I30" s="58" t="e">
        <f>IF(I$6&gt;'1.1 Allgemein'!$I$24,"",HLOOKUP(I$6,'5.1 Strompreise EXX u. Szenario'!$D$8:$DK$20,$F30+1,FALSE)*I$2*I$1)</f>
        <v>#DIV/0!</v>
      </c>
      <c r="J30" s="58" t="e">
        <f>IF(J$6&gt;'1.1 Allgemein'!$I$24,"",HLOOKUP(J$6,'5.1 Strompreise EXX u. Szenario'!$D$8:$DK$20,$F30+1,FALSE)*J$2*J$1)</f>
        <v>#DIV/0!</v>
      </c>
      <c r="K30" s="58" t="e">
        <f>IF(K$6&gt;'1.1 Allgemein'!$I$24,"",HLOOKUP(K$6,'5.1 Strompreise EXX u. Szenario'!$D$8:$DK$20,$F30+1,FALSE)*K$2*K$1)</f>
        <v>#DIV/0!</v>
      </c>
      <c r="L30" s="58" t="e">
        <f>IF(L$6&gt;'1.1 Allgemein'!$I$24,"",HLOOKUP(L$6,'5.1 Strompreise EXX u. Szenario'!$D$8:$DK$20,$F30+1,FALSE)*L$2*L$1)</f>
        <v>#DIV/0!</v>
      </c>
      <c r="M30" s="58" t="e">
        <f>IF(M$6&gt;'1.1 Allgemein'!$I$24,"",HLOOKUP(M$6,'5.1 Strompreise EXX u. Szenario'!$D$8:$DK$20,$F30+1,FALSE)*M$2*M$1)</f>
        <v>#DIV/0!</v>
      </c>
      <c r="N30" s="58" t="e">
        <f>IF(N$6&gt;'1.1 Allgemein'!$I$24,"",HLOOKUP(N$6,'5.1 Strompreise EXX u. Szenario'!$D$8:$DK$20,$F30+1,FALSE)*N$2*N$1)</f>
        <v>#DIV/0!</v>
      </c>
      <c r="O30" s="58" t="e">
        <f>IF(O$6&gt;'1.1 Allgemein'!$I$24,"",HLOOKUP(O$6,'5.1 Strompreise EXX u. Szenario'!$D$8:$DK$20,$F30+1,FALSE)*O$2*O$1)</f>
        <v>#DIV/0!</v>
      </c>
      <c r="P30" s="58" t="e">
        <f>IF(P$6&gt;'1.1 Allgemein'!$I$24,"",HLOOKUP(P$6,'5.1 Strompreise EXX u. Szenario'!$D$8:$DK$20,$F30+1,FALSE)*P$2*P$1)</f>
        <v>#DIV/0!</v>
      </c>
      <c r="Q30" s="58" t="e">
        <f>IF(Q$6&gt;'1.1 Allgemein'!$I$24,"",HLOOKUP(Q$6,'5.1 Strompreise EXX u. Szenario'!$D$8:$DK$20,$F30+1,FALSE)*Q$2*Q$1)</f>
        <v>#DIV/0!</v>
      </c>
      <c r="R30" s="58" t="e">
        <f>IF(R$6&gt;'1.1 Allgemein'!$I$24,"",HLOOKUP(R$6,'5.1 Strompreise EXX u. Szenario'!$D$8:$DK$20,$F30+1,FALSE)*R$2*R$1)</f>
        <v>#DIV/0!</v>
      </c>
      <c r="S30" s="58" t="e">
        <f>IF(S$6&gt;'1.1 Allgemein'!$I$24,"",HLOOKUP(S$6,'5.1 Strompreise EXX u. Szenario'!$D$8:$DK$20,$F30+1,FALSE)*S$2*S$1)</f>
        <v>#DIV/0!</v>
      </c>
      <c r="T30" s="58" t="e">
        <f>IF(T$6&gt;'1.1 Allgemein'!$I$24,"",HLOOKUP(T$6,'5.1 Strompreise EXX u. Szenario'!$D$8:$DK$20,$F30+1,FALSE)*T$2*T$1)</f>
        <v>#DIV/0!</v>
      </c>
      <c r="U30" s="58" t="e">
        <f>IF(U$6&gt;'1.1 Allgemein'!$I$24,"",HLOOKUP(U$6,'5.1 Strompreise EXX u. Szenario'!$D$8:$DK$20,$F30+1,FALSE)*U$2*U$1)</f>
        <v>#DIV/0!</v>
      </c>
      <c r="V30" s="58" t="e">
        <f>IF(V$6&gt;'1.1 Allgemein'!$I$24,"",HLOOKUP(V$6,'5.1 Strompreise EXX u. Szenario'!$D$8:$DK$20,$F30+1,FALSE)*V$2*V$1)</f>
        <v>#DIV/0!</v>
      </c>
      <c r="W30" s="58" t="e">
        <f>IF(W$6&gt;'1.1 Allgemein'!$I$24,"",HLOOKUP(W$6,'5.1 Strompreise EXX u. Szenario'!$D$8:$DK$20,$F30+1,FALSE)*W$2*W$1)</f>
        <v>#DIV/0!</v>
      </c>
      <c r="X30" s="58" t="e">
        <f>IF(X$6&gt;'1.1 Allgemein'!$I$24,"",HLOOKUP(X$6,'5.1 Strompreise EXX u. Szenario'!$D$8:$DK$20,$F30+1,FALSE)*X$2*X$1)</f>
        <v>#DIV/0!</v>
      </c>
      <c r="Y30" s="58" t="e">
        <f>IF(Y$6&gt;'1.1 Allgemein'!$I$24,"",HLOOKUP(Y$6,'5.1 Strompreise EXX u. Szenario'!$D$8:$DK$20,$F30+1,FALSE)*Y$2*Y$1)</f>
        <v>#DIV/0!</v>
      </c>
      <c r="Z30" s="58">
        <f>IF(Z$6&gt;'1.1 Allgemein'!$I$24,"",HLOOKUP(Z$6,'5.1 Strompreise EXX u. Szenario'!$D$8:$DK$20,$F30+1,FALSE)*Z$2*Z$1)</f>
        <v>0</v>
      </c>
      <c r="AA30" s="58">
        <f>IF(AA$6&gt;'1.1 Allgemein'!$I$24,"",HLOOKUP(AA$6,'5.1 Strompreise EXX u. Szenario'!$D$8:$DK$20,$F30+1,FALSE)*AA$2*AA$1)</f>
        <v>0</v>
      </c>
      <c r="AB30" s="58">
        <f>IF(AB$6&gt;'1.1 Allgemein'!$I$24,"",HLOOKUP(AB$6,'5.1 Strompreise EXX u. Szenario'!$D$8:$DK$20,$F30+1,FALSE)*AB$2*AB$1)</f>
        <v>0</v>
      </c>
      <c r="AC30" s="58">
        <f>IF(AC$6&gt;'1.1 Allgemein'!$I$24,"",HLOOKUP(AC$6,'5.1 Strompreise EXX u. Szenario'!$D$8:$DK$20,$F30+1,FALSE)*AC$2*AC$1)</f>
        <v>0</v>
      </c>
      <c r="AD30" s="58">
        <f>IF(AD$6&gt;'1.1 Allgemein'!$I$24,"",HLOOKUP(AD$6,'5.1 Strompreise EXX u. Szenario'!$D$8:$DK$20,$F30+1,FALSE)*AD$2*AD$1)</f>
        <v>0</v>
      </c>
      <c r="AE30" s="58">
        <f>IF(AE$6&gt;'1.1 Allgemein'!$I$24,"",HLOOKUP(AE$6,'5.1 Strompreise EXX u. Szenario'!$D$8:$DK$20,$F30+1,FALSE)*AE$2*AE$1)</f>
        <v>0</v>
      </c>
      <c r="AF30" s="58">
        <f>IF(AF$6&gt;'1.1 Allgemein'!$I$24,"",HLOOKUP(AF$6,'5.1 Strompreise EXX u. Szenario'!$D$8:$DK$20,$F30+1,FALSE)*AF$2*AF$1)</f>
        <v>0</v>
      </c>
      <c r="AG30" s="58">
        <f>IF(AG$6&gt;'1.1 Allgemein'!$I$24,"",HLOOKUP(AG$6,'5.1 Strompreise EXX u. Szenario'!$D$8:$DK$20,$F30+1,FALSE)*AG$2*AG$1)</f>
        <v>0</v>
      </c>
      <c r="AH30" s="58">
        <f>IF(AH$6&gt;'1.1 Allgemein'!$I$24,"",HLOOKUP(AH$6,'5.1 Strompreise EXX u. Szenario'!$D$8:$DK$20,$F30+1,FALSE)*AH$2*AH$1)</f>
        <v>0</v>
      </c>
      <c r="AI30" s="58">
        <f>IF(AI$6&gt;'1.1 Allgemein'!$I$24,"",HLOOKUP(AI$6,'5.1 Strompreise EXX u. Szenario'!$D$8:$DK$20,$F30+1,FALSE)*AI$2*AI$1)</f>
        <v>0</v>
      </c>
      <c r="AJ30" s="58">
        <f>IF(AJ$6&gt;'1.1 Allgemein'!$I$24,"",HLOOKUP(AJ$6,'5.1 Strompreise EXX u. Szenario'!$D$8:$DK$20,$F30+1,FALSE)*AJ$2*AJ$1)</f>
        <v>0</v>
      </c>
      <c r="AK30" s="58">
        <f>IF(AK$6&gt;'1.1 Allgemein'!$I$24,"",HLOOKUP(AK$6,'5.1 Strompreise EXX u. Szenario'!$D$8:$DK$20,$F30+1,FALSE)*AK$2*AK$1)</f>
        <v>0</v>
      </c>
      <c r="AL30" s="58">
        <f>IF(AL$6&gt;'1.1 Allgemein'!$I$24,"",HLOOKUP(AL$6,'5.1 Strompreise EXX u. Szenario'!$D$8:$DK$20,$F30+1,FALSE)*AL$2*AL$1)</f>
        <v>0</v>
      </c>
      <c r="AM30" s="58">
        <f>IF(AM$6&gt;'1.1 Allgemein'!$I$24,"",HLOOKUP(AM$6,'5.1 Strompreise EXX u. Szenario'!$D$8:$DK$20,$F30+1,FALSE)*AM$2*AM$1)</f>
        <v>0</v>
      </c>
      <c r="AN30" s="58">
        <f>IF(AN$6&gt;'1.1 Allgemein'!$I$24,"",HLOOKUP(AN$6,'5.1 Strompreise EXX u. Szenario'!$D$8:$DK$20,$F30+1,FALSE)*AN$2*AN$1)</f>
        <v>0</v>
      </c>
      <c r="AO30" s="58">
        <f>IF(AO$6&gt;'1.1 Allgemein'!$I$24,"",HLOOKUP(AO$6,'5.1 Strompreise EXX u. Szenario'!$D$8:$DK$20,$F30+1,FALSE)*AO$2*AO$1)</f>
        <v>0</v>
      </c>
      <c r="AP30" s="58" t="str">
        <f>IF(AP$6&gt;'1.1 Allgemein'!$I$24,"",HLOOKUP(AP$6,'5.1 Strompreise EXX u. Szenario'!$D$8:$DK$20,$F30+1,FALSE)*AP$2*AP$1)</f>
        <v/>
      </c>
      <c r="AQ30" s="58" t="str">
        <f>IF(AQ$6&gt;'1.1 Allgemein'!$I$24,"",HLOOKUP(AQ$6,'5.1 Strompreise EXX u. Szenario'!$D$8:$DK$20,$F30+1,FALSE)*AQ$2*AQ$1)</f>
        <v/>
      </c>
      <c r="AR30" s="58" t="str">
        <f>IF(AR$6&gt;'1.1 Allgemein'!$I$24,"",HLOOKUP(AR$6,'5.1 Strompreise EXX u. Szenario'!$D$8:$DK$20,$F30+1,FALSE)*AR$2*AR$1)</f>
        <v/>
      </c>
      <c r="AS30" s="58" t="str">
        <f>IF(AS$6&gt;'1.1 Allgemein'!$I$24,"",HLOOKUP(AS$6,'5.1 Strompreise EXX u. Szenario'!$D$8:$DK$20,$F30+1,FALSE)*AS$2*AS$1)</f>
        <v/>
      </c>
      <c r="AT30" s="58" t="str">
        <f>IF(AT$6&gt;'1.1 Allgemein'!$I$24,"",HLOOKUP(AT$6,'5.1 Strompreise EXX u. Szenario'!$D$8:$DK$20,$F30+1,FALSE)*AT$2*AT$1)</f>
        <v/>
      </c>
      <c r="AU30" s="58" t="str">
        <f>IF(AU$6&gt;'1.1 Allgemein'!$I$24,"",HLOOKUP(AU$6,'5.1 Strompreise EXX u. Szenario'!$D$8:$DK$20,$F30+1,FALSE)*AU$2*AU$1)</f>
        <v/>
      </c>
      <c r="AV30" s="58" t="str">
        <f>IF(AV$6&gt;'1.1 Allgemein'!$I$24,"",HLOOKUP(AV$6,'5.1 Strompreise EXX u. Szenario'!$D$8:$DK$20,$F30+1,FALSE)*AV$2*AV$1)</f>
        <v/>
      </c>
      <c r="AW30" s="58" t="str">
        <f>IF(AW$6&gt;'1.1 Allgemein'!$I$24,"",HLOOKUP(AW$6,'5.1 Strompreise EXX u. Szenario'!$D$8:$DK$20,$F30+1,FALSE)*AW$2*AW$1)</f>
        <v/>
      </c>
      <c r="AX30" s="58" t="str">
        <f>IF(AX$6&gt;'1.1 Allgemein'!$I$24,"",HLOOKUP(AX$6,'5.1 Strompreise EXX u. Szenario'!$D$8:$DK$20,$F30+1,FALSE)*AX$2*AX$1)</f>
        <v/>
      </c>
      <c r="AY30" s="58" t="str">
        <f>IF(AY$6&gt;'1.1 Allgemein'!$I$24,"",HLOOKUP(AY$6,'5.1 Strompreise EXX u. Szenario'!$D$8:$DK$20,$F30+1,FALSE)*AY$2*AY$1)</f>
        <v/>
      </c>
      <c r="AZ30" s="58" t="str">
        <f>IF(AZ$6&gt;'1.1 Allgemein'!$I$24,"",HLOOKUP(AZ$6,'5.1 Strompreise EXX u. Szenario'!$D$8:$DK$20,$F30+1,FALSE)*AZ$2*AZ$1)</f>
        <v/>
      </c>
      <c r="BA30" s="58" t="str">
        <f>IF(BA$6&gt;'1.1 Allgemein'!$I$24,"",HLOOKUP(BA$6,'5.1 Strompreise EXX u. Szenario'!$D$8:$DK$20,$F30+1,FALSE)*BA$2*BA$1)</f>
        <v/>
      </c>
      <c r="BB30" s="58" t="str">
        <f>IF(BB$6&gt;'1.1 Allgemein'!$I$24,"",HLOOKUP(BB$6,'5.1 Strompreise EXX u. Szenario'!$D$8:$DK$20,$F30+1,FALSE)*BB$2*BB$1)</f>
        <v/>
      </c>
      <c r="BC30" s="58" t="str">
        <f>IF(BC$6&gt;'1.1 Allgemein'!$I$24,"",HLOOKUP(BC$6,'5.1 Strompreise EXX u. Szenario'!$D$8:$DK$20,$F30+1,FALSE)*BC$2*BC$1)</f>
        <v/>
      </c>
      <c r="BD30" s="58" t="str">
        <f>IF(BD$6&gt;'1.1 Allgemein'!$I$24,"",HLOOKUP(BD$6,'5.1 Strompreise EXX u. Szenario'!$D$8:$DK$20,$F30+1,FALSE)*BD$2*BD$1)</f>
        <v/>
      </c>
      <c r="BE30" s="58" t="str">
        <f>IF(BE$6&gt;'1.1 Allgemein'!$I$24,"",HLOOKUP(BE$6,'5.1 Strompreise EXX u. Szenario'!$D$8:$DK$20,$F30+1,FALSE)*BE$2*BE$1)</f>
        <v/>
      </c>
      <c r="BF30" s="58" t="str">
        <f>IF(BF$6&gt;'1.1 Allgemein'!$I$24,"",HLOOKUP(BF$6,'5.1 Strompreise EXX u. Szenario'!$D$8:$DK$20,$F30+1,FALSE)*BF$2*BF$1)</f>
        <v/>
      </c>
      <c r="BG30" s="58" t="str">
        <f>IF(BG$6&gt;'1.1 Allgemein'!$I$24,"",HLOOKUP(BG$6,'5.1 Strompreise EXX u. Szenario'!$D$8:$DK$20,$F30+1,FALSE)*BG$2*BG$1)</f>
        <v/>
      </c>
      <c r="BH30" s="58" t="str">
        <f>IF(BH$6&gt;'1.1 Allgemein'!$I$24,"",HLOOKUP(BH$6,'5.1 Strompreise EXX u. Szenario'!$D$8:$DK$20,$F30+1,FALSE)*BH$2*BH$1)</f>
        <v/>
      </c>
      <c r="BI30" s="58" t="str">
        <f>IF(BI$6&gt;'1.1 Allgemein'!$I$24,"",HLOOKUP(BI$6,'5.1 Strompreise EXX u. Szenario'!$D$8:$DK$20,$F30+1,FALSE)*BI$2*BI$1)</f>
        <v/>
      </c>
      <c r="BJ30" s="58" t="str">
        <f>IF(BJ$6&gt;'1.1 Allgemein'!$I$24,"",HLOOKUP(BJ$6,'5.1 Strompreise EXX u. Szenario'!$D$8:$DK$20,$F30+1,FALSE)*BJ$2*BJ$1)</f>
        <v/>
      </c>
      <c r="BK30" s="58" t="str">
        <f>IF(BK$6&gt;'1.1 Allgemein'!$I$24,"",HLOOKUP(BK$6,'5.1 Strompreise EXX u. Szenario'!$D$8:$DK$20,$F30+1,FALSE)*BK$2*BK$1)</f>
        <v/>
      </c>
      <c r="BL30" s="58" t="str">
        <f>IF(BL$6&gt;'1.1 Allgemein'!$I$24,"",HLOOKUP(BL$6,'5.1 Strompreise EXX u. Szenario'!$D$8:$DK$20,$F30+1,FALSE)*BL$2*BL$1)</f>
        <v/>
      </c>
      <c r="BM30" s="58" t="str">
        <f>IF(BM$6&gt;'1.1 Allgemein'!$I$24,"",HLOOKUP(BM$6,'5.1 Strompreise EXX u. Szenario'!$D$8:$DK$20,$F30+1,FALSE)*BM$2*BM$1)</f>
        <v/>
      </c>
      <c r="BN30" s="58" t="str">
        <f>IF(BN$6&gt;'1.1 Allgemein'!$I$24,"",HLOOKUP(BN$6,'5.1 Strompreise EXX u. Szenario'!$D$8:$DK$20,$F30+1,FALSE)*BN$2*BN$1)</f>
        <v/>
      </c>
      <c r="BO30" s="58" t="str">
        <f>IF(BO$6&gt;'1.1 Allgemein'!$I$24,"",HLOOKUP(BO$6,'5.1 Strompreise EXX u. Szenario'!$D$8:$DK$20,$F30+1,FALSE)*BO$2*BO$1)</f>
        <v/>
      </c>
      <c r="BP30" s="58" t="str">
        <f>IF(BP$6&gt;'1.1 Allgemein'!$I$24,"",HLOOKUP(BP$6,'5.1 Strompreise EXX u. Szenario'!$D$8:$DK$20,$F30+1,FALSE)*BP$2*BP$1)</f>
        <v/>
      </c>
      <c r="BQ30" s="58" t="str">
        <f>IF(BQ$6&gt;'1.1 Allgemein'!$I$24,"",HLOOKUP(BQ$6,'5.1 Strompreise EXX u. Szenario'!$D$8:$DK$20,$F30+1,FALSE)*BQ$2*BQ$1)</f>
        <v/>
      </c>
      <c r="BR30" s="58" t="str">
        <f>IF(BR$6&gt;'1.1 Allgemein'!$I$24,"",HLOOKUP(BR$6,'5.1 Strompreise EXX u. Szenario'!$D$8:$DK$20,$F30+1,FALSE)*BR$2*BR$1)</f>
        <v/>
      </c>
      <c r="BS30" s="58" t="str">
        <f>IF(BS$6&gt;'1.1 Allgemein'!$I$24,"",HLOOKUP(BS$6,'5.1 Strompreise EXX u. Szenario'!$D$8:$DK$20,$F30+1,FALSE)*BS$2*BS$1)</f>
        <v/>
      </c>
      <c r="BT30" s="58" t="str">
        <f>IF(BT$6&gt;'1.1 Allgemein'!$I$24,"",HLOOKUP(BT$6,'5.1 Strompreise EXX u. Szenario'!$D$8:$DK$20,$F30+1,FALSE)*BT$2*BT$1)</f>
        <v/>
      </c>
      <c r="BU30" s="58" t="str">
        <f>IF(BU$6&gt;'1.1 Allgemein'!$I$24,"",HLOOKUP(BU$6,'5.1 Strompreise EXX u. Szenario'!$D$8:$DK$20,$F30+1,FALSE)*BU$2*BU$1)</f>
        <v/>
      </c>
      <c r="BV30" s="58" t="str">
        <f>IF(BV$6&gt;'1.1 Allgemein'!$I$24,"",HLOOKUP(BV$6,'5.1 Strompreise EXX u. Szenario'!$D$8:$DK$20,$F30+1,FALSE)*BV$2*BV$1)</f>
        <v/>
      </c>
      <c r="BW30" s="58" t="str">
        <f>IF(BW$6&gt;'1.1 Allgemein'!$I$24,"",HLOOKUP(BW$6,'5.1 Strompreise EXX u. Szenario'!$D$8:$DK$20,$F30+1,FALSE)*BW$2*BW$1)</f>
        <v/>
      </c>
      <c r="BX30" s="58" t="str">
        <f>IF(BX$6&gt;'1.1 Allgemein'!$I$24,"",HLOOKUP(BX$6,'5.1 Strompreise EXX u. Szenario'!$D$8:$DK$20,$F30+1,FALSE)*BX$2*BX$1)</f>
        <v/>
      </c>
      <c r="BY30" s="58" t="str">
        <f>IF(BY$6&gt;'1.1 Allgemein'!$I$24,"",HLOOKUP(BY$6,'5.1 Strompreise EXX u. Szenario'!$D$8:$DK$20,$F30+1,FALSE)*BY$2*BY$1)</f>
        <v/>
      </c>
      <c r="BZ30" s="58" t="str">
        <f>IF(BZ$6&gt;'1.1 Allgemein'!$I$24,"",HLOOKUP(BZ$6,'5.1 Strompreise EXX u. Szenario'!$D$8:$DK$20,$F30+1,FALSE)*BZ$2*BZ$1)</f>
        <v/>
      </c>
      <c r="CA30" s="58" t="str">
        <f>IF(CA$6&gt;'1.1 Allgemein'!$I$24,"",HLOOKUP(CA$6,'5.1 Strompreise EXX u. Szenario'!$D$8:$DK$20,$F30+1,FALSE)*CA$2*CA$1)</f>
        <v/>
      </c>
      <c r="CB30" s="58" t="str">
        <f>IF(CB$6&gt;'1.1 Allgemein'!$I$24,"",HLOOKUP(CB$6,'5.1 Strompreise EXX u. Szenario'!$D$8:$DK$20,$F30+1,FALSE)*CB$2*CB$1)</f>
        <v/>
      </c>
      <c r="CC30" s="58" t="str">
        <f>IF(CC$6&gt;'1.1 Allgemein'!$I$24,"",HLOOKUP(CC$6,'5.1 Strompreise EXX u. Szenario'!$D$8:$DK$20,$F30+1,FALSE)*CC$2*CC$1)</f>
        <v/>
      </c>
      <c r="CD30" s="58" t="str">
        <f>IF(CD$6&gt;'1.1 Allgemein'!$I$24,"",HLOOKUP(CD$6,'5.1 Strompreise EXX u. Szenario'!$D$8:$DK$20,$F30+1,FALSE)*CD$2*CD$1)</f>
        <v/>
      </c>
      <c r="CE30" s="58" t="str">
        <f>IF(CE$6&gt;'1.1 Allgemein'!$I$24,"",HLOOKUP(CE$6,'5.1 Strompreise EXX u. Szenario'!$D$8:$DK$20,$F30+1,FALSE)*CE$2*CE$1)</f>
        <v/>
      </c>
      <c r="CF30" s="58" t="str">
        <f>IF(CF$6&gt;'1.1 Allgemein'!$I$24,"",HLOOKUP(CF$6,'5.1 Strompreise EXX u. Szenario'!$D$8:$DK$20,$F30+1,FALSE)*CF$2*CF$1)</f>
        <v/>
      </c>
      <c r="CG30" s="58" t="str">
        <f>IF(CG$6&gt;'1.1 Allgemein'!$I$24,"",HLOOKUP(CG$6,'5.1 Strompreise EXX u. Szenario'!$D$8:$DK$20,$F30+1,FALSE)*CG$2*CG$1)</f>
        <v/>
      </c>
      <c r="CH30" s="58" t="str">
        <f>IF(CH$6&gt;'1.1 Allgemein'!$I$24,"",HLOOKUP(CH$6,'5.1 Strompreise EXX u. Szenario'!$D$8:$DK$20,$F30+1,FALSE)*CH$2*CH$1)</f>
        <v/>
      </c>
      <c r="CI30" s="58" t="str">
        <f>IF(CI$6&gt;'1.1 Allgemein'!$I$24,"",HLOOKUP(CI$6,'5.1 Strompreise EXX u. Szenario'!$D$8:$DK$20,$F30+1,FALSE)*CI$2*CI$1)</f>
        <v/>
      </c>
      <c r="CJ30" s="58" t="str">
        <f>IF(CJ$6&gt;'1.1 Allgemein'!$I$24,"",HLOOKUP(CJ$6,'5.1 Strompreise EXX u. Szenario'!$D$8:$DK$20,$F30+1,FALSE)*CJ$2*CJ$1)</f>
        <v/>
      </c>
      <c r="CK30" s="58" t="str">
        <f>IF(CK$6&gt;'1.1 Allgemein'!$I$24,"",HLOOKUP(CK$6,'5.1 Strompreise EXX u. Szenario'!$D$8:$DK$20,$F30+1,FALSE)*CK$2*CK$1)</f>
        <v/>
      </c>
      <c r="CL30" s="58" t="str">
        <f>IF(CL$6&gt;'1.1 Allgemein'!$I$24,"",HLOOKUP(CL$6,'5.1 Strompreise EXX u. Szenario'!$D$8:$DK$20,$F30+1,FALSE)*CL$2*CL$1)</f>
        <v/>
      </c>
      <c r="CM30" s="58" t="str">
        <f>IF(CM$6&gt;'1.1 Allgemein'!$I$24,"",HLOOKUP(CM$6,'5.1 Strompreise EXX u. Szenario'!$D$8:$DK$20,$F30+1,FALSE)*CM$2*CM$1)</f>
        <v/>
      </c>
      <c r="CN30" s="58" t="str">
        <f>IF(CN$6&gt;'1.1 Allgemein'!$I$24,"",HLOOKUP(CN$6,'5.1 Strompreise EXX u. Szenario'!$D$8:$DK$20,$F30+1,FALSE)*CN$2*CN$1)</f>
        <v/>
      </c>
      <c r="CO30" s="58" t="str">
        <f>IF(CO$6&gt;'1.1 Allgemein'!$I$24,"",HLOOKUP(CO$6,'5.1 Strompreise EXX u. Szenario'!$D$8:$DK$20,$F30+1,FALSE)*CO$2*CO$1)</f>
        <v/>
      </c>
      <c r="CP30" s="58" t="str">
        <f>IF(CP$6&gt;'1.1 Allgemein'!$I$24,"",HLOOKUP(CP$6,'5.1 Strompreise EXX u. Szenario'!$D$8:$DK$20,$F30+1,FALSE)*CP$2*CP$1)</f>
        <v/>
      </c>
      <c r="CQ30" s="58" t="str">
        <f>IF(CQ$6&gt;'1.1 Allgemein'!$I$24,"",HLOOKUP(CQ$6,'5.1 Strompreise EXX u. Szenario'!$D$8:$DK$20,$F30+1,FALSE)*CQ$2*CQ$1)</f>
        <v/>
      </c>
      <c r="CR30" s="58" t="str">
        <f>IF(CR$6&gt;'1.1 Allgemein'!$I$24,"",HLOOKUP(CR$6,'5.1 Strompreise EXX u. Szenario'!$D$8:$DK$20,$F30+1,FALSE)*CR$2*CR$1)</f>
        <v/>
      </c>
      <c r="CS30" s="58" t="str">
        <f>IF(CS$6&gt;'1.1 Allgemein'!$I$24,"",HLOOKUP(CS$6,'5.1 Strompreise EXX u. Szenario'!$D$8:$DK$20,$F30+1,FALSE)*CS$2*CS$1)</f>
        <v/>
      </c>
      <c r="CT30" s="58" t="str">
        <f>IF(CT$6&gt;'1.1 Allgemein'!$I$24,"",HLOOKUP(CT$6,'5.1 Strompreise EXX u. Szenario'!$D$8:$DK$20,$F30+1,FALSE)*CT$2*CT$1)</f>
        <v/>
      </c>
      <c r="CU30" s="58" t="str">
        <f>IF(CU$6&gt;'1.1 Allgemein'!$I$24,"",HLOOKUP(CU$6,'5.1 Strompreise EXX u. Szenario'!$D$8:$DK$20,$F30+1,FALSE)*CU$2*CU$1)</f>
        <v/>
      </c>
      <c r="CV30" s="58" t="str">
        <f>IF(CV$6&gt;'1.1 Allgemein'!$I$24,"",HLOOKUP(CV$6,'5.1 Strompreise EXX u. Szenario'!$D$8:$DK$20,$F30+1,FALSE)*CV$2*CV$1)</f>
        <v/>
      </c>
      <c r="CW30" s="58" t="str">
        <f>IF(CW$6&gt;'1.1 Allgemein'!$I$24,"",HLOOKUP(CW$6,'5.1 Strompreise EXX u. Szenario'!$D$8:$DK$20,$F30+1,FALSE)*CW$2*CW$1)</f>
        <v/>
      </c>
      <c r="CX30" s="58" t="str">
        <f>IF(CX$6&gt;'1.1 Allgemein'!$I$24,"",HLOOKUP(CX$6,'5.1 Strompreise EXX u. Szenario'!$D$8:$DK$20,$F30+1,FALSE)*CX$2*CX$1)</f>
        <v/>
      </c>
      <c r="CY30" s="58" t="str">
        <f>IF(CY$6&gt;'1.1 Allgemein'!$I$24,"",HLOOKUP(CY$6,'5.1 Strompreise EXX u. Szenario'!$D$8:$DK$20,$F30+1,FALSE)*CY$2*CY$1)</f>
        <v/>
      </c>
      <c r="CZ30" s="58" t="str">
        <f>IF(CZ$6&gt;'1.1 Allgemein'!$I$24,"",HLOOKUP(CZ$6,'5.1 Strompreise EXX u. Szenario'!$D$8:$DK$20,$F30+1,FALSE)*CZ$2*CZ$1)</f>
        <v/>
      </c>
      <c r="DA30" s="58" t="str">
        <f>IF(DA$6&gt;'1.1 Allgemein'!$I$24,"",HLOOKUP(DA$6,'5.1 Strompreise EXX u. Szenario'!$D$8:$DK$20,$F30+1,FALSE)*DA$2*DA$1)</f>
        <v/>
      </c>
      <c r="DB30" s="58" t="str">
        <f>IF(DB$6&gt;'1.1 Allgemein'!$I$24,"",HLOOKUP(DB$6,'5.1 Strompreise EXX u. Szenario'!$D$8:$DK$20,$F30+1,FALSE)*DB$2*DB$1)</f>
        <v/>
      </c>
      <c r="DC30" s="58" t="str">
        <f>IF(DC$6&gt;'1.1 Allgemein'!$I$24,"",HLOOKUP(DC$6,'5.1 Strompreise EXX u. Szenario'!$D$8:$DK$20,$F30+1,FALSE)*DC$2*DC$1)</f>
        <v/>
      </c>
      <c r="DD30" s="58" t="str">
        <f>IF(DD$6&gt;'1.1 Allgemein'!$I$24,"",HLOOKUP(DD$6,'5.1 Strompreise EXX u. Szenario'!$D$8:$DK$20,$F30+1,FALSE)*DD$2*DD$1)</f>
        <v/>
      </c>
      <c r="DE30" s="58" t="str">
        <f>IF(DE$6&gt;'1.1 Allgemein'!$I$24,"",HLOOKUP(DE$6,'5.1 Strompreise EXX u. Szenario'!$D$8:$DK$20,$F30+1,FALSE)*DE$2*DE$1)</f>
        <v/>
      </c>
      <c r="DF30" s="58" t="str">
        <f>IF(DF$6&gt;'1.1 Allgemein'!$I$24,"",HLOOKUP(DF$6,'5.1 Strompreise EXX u. Szenario'!$D$8:$DK$20,$F30+1,FALSE)*DF$2*DF$1)</f>
        <v/>
      </c>
      <c r="DG30" s="58" t="str">
        <f>IF(DG$6&gt;'1.1 Allgemein'!$I$24,"",HLOOKUP(DG$6,'5.1 Strompreise EXX u. Szenario'!$D$8:$DK$20,$F30+1,FALSE)*DG$2*DG$1)</f>
        <v/>
      </c>
      <c r="DH30" s="58" t="str">
        <f>IF(DH$6&gt;'1.1 Allgemein'!$I$24,"",HLOOKUP(DH$6,'5.1 Strompreise EXX u. Szenario'!$D$8:$DK$20,$F30+1,FALSE)*DH$2*DH$1)</f>
        <v/>
      </c>
      <c r="DI30" s="58" t="str">
        <f>IF(DI$6&gt;'1.1 Allgemein'!$I$24,"",HLOOKUP(DI$6,'5.1 Strompreise EXX u. Szenario'!$D$8:$DK$20,$F30+1,FALSE)*DI$2*DI$1)</f>
        <v/>
      </c>
      <c r="DJ30" s="58" t="str">
        <f>IF(DJ$6&gt;'1.1 Allgemein'!$I$24,"",HLOOKUP(DJ$6,'5.1 Strompreise EXX u. Szenario'!$D$8:$DK$20,$F30+1,FALSE)*DJ$2*DJ$1)</f>
        <v/>
      </c>
      <c r="DK30" s="154"/>
      <c r="DL30" s="154"/>
      <c r="DM30" s="154"/>
      <c r="DN30" s="154"/>
      <c r="DO30" s="154"/>
      <c r="DP30" s="154"/>
      <c r="DQ30" s="154"/>
      <c r="DR30" s="154"/>
      <c r="DS30" s="154"/>
      <c r="DT30" s="154"/>
      <c r="DU30" s="154"/>
    </row>
    <row r="31" spans="2:125" ht="15" hidden="1" customHeight="1" outlineLevel="1" x14ac:dyDescent="0.3">
      <c r="B31" s="396"/>
      <c r="C31" s="396"/>
      <c r="D31" s="396"/>
      <c r="E31" s="396"/>
      <c r="F31" s="61">
        <v>9</v>
      </c>
      <c r="G31" s="58" t="e">
        <f>IF(G$6&gt;'1.1 Allgemein'!$I$24,"",HLOOKUP(G$6,'5.1 Strompreise EXX u. Szenario'!$D$8:$DK$20,$F31+1,FALSE)*G$2*G$1)</f>
        <v>#DIV/0!</v>
      </c>
      <c r="H31" s="58" t="e">
        <f>IF(H$6&gt;'1.1 Allgemein'!$I$24,"",HLOOKUP(H$6,'5.1 Strompreise EXX u. Szenario'!$D$8:$DK$20,$F31+1,FALSE)*H$2*H$1)</f>
        <v>#DIV/0!</v>
      </c>
      <c r="I31" s="58" t="e">
        <f>IF(I$6&gt;'1.1 Allgemein'!$I$24,"",HLOOKUP(I$6,'5.1 Strompreise EXX u. Szenario'!$D$8:$DK$20,$F31+1,FALSE)*I$2*I$1)</f>
        <v>#DIV/0!</v>
      </c>
      <c r="J31" s="58" t="e">
        <f>IF(J$6&gt;'1.1 Allgemein'!$I$24,"",HLOOKUP(J$6,'5.1 Strompreise EXX u. Szenario'!$D$8:$DK$20,$F31+1,FALSE)*J$2*J$1)</f>
        <v>#DIV/0!</v>
      </c>
      <c r="K31" s="58" t="e">
        <f>IF(K$6&gt;'1.1 Allgemein'!$I$24,"",HLOOKUP(K$6,'5.1 Strompreise EXX u. Szenario'!$D$8:$DK$20,$F31+1,FALSE)*K$2*K$1)</f>
        <v>#DIV/0!</v>
      </c>
      <c r="L31" s="58" t="e">
        <f>IF(L$6&gt;'1.1 Allgemein'!$I$24,"",HLOOKUP(L$6,'5.1 Strompreise EXX u. Szenario'!$D$8:$DK$20,$F31+1,FALSE)*L$2*L$1)</f>
        <v>#DIV/0!</v>
      </c>
      <c r="M31" s="58" t="e">
        <f>IF(M$6&gt;'1.1 Allgemein'!$I$24,"",HLOOKUP(M$6,'5.1 Strompreise EXX u. Szenario'!$D$8:$DK$20,$F31+1,FALSE)*M$2*M$1)</f>
        <v>#DIV/0!</v>
      </c>
      <c r="N31" s="58" t="e">
        <f>IF(N$6&gt;'1.1 Allgemein'!$I$24,"",HLOOKUP(N$6,'5.1 Strompreise EXX u. Szenario'!$D$8:$DK$20,$F31+1,FALSE)*N$2*N$1)</f>
        <v>#DIV/0!</v>
      </c>
      <c r="O31" s="58" t="e">
        <f>IF(O$6&gt;'1.1 Allgemein'!$I$24,"",HLOOKUP(O$6,'5.1 Strompreise EXX u. Szenario'!$D$8:$DK$20,$F31+1,FALSE)*O$2*O$1)</f>
        <v>#DIV/0!</v>
      </c>
      <c r="P31" s="58" t="e">
        <f>IF(P$6&gt;'1.1 Allgemein'!$I$24,"",HLOOKUP(P$6,'5.1 Strompreise EXX u. Szenario'!$D$8:$DK$20,$F31+1,FALSE)*P$2*P$1)</f>
        <v>#DIV/0!</v>
      </c>
      <c r="Q31" s="58" t="e">
        <f>IF(Q$6&gt;'1.1 Allgemein'!$I$24,"",HLOOKUP(Q$6,'5.1 Strompreise EXX u. Szenario'!$D$8:$DK$20,$F31+1,FALSE)*Q$2*Q$1)</f>
        <v>#DIV/0!</v>
      </c>
      <c r="R31" s="58" t="e">
        <f>IF(R$6&gt;'1.1 Allgemein'!$I$24,"",HLOOKUP(R$6,'5.1 Strompreise EXX u. Szenario'!$D$8:$DK$20,$F31+1,FALSE)*R$2*R$1)</f>
        <v>#DIV/0!</v>
      </c>
      <c r="S31" s="58" t="e">
        <f>IF(S$6&gt;'1.1 Allgemein'!$I$24,"",HLOOKUP(S$6,'5.1 Strompreise EXX u. Szenario'!$D$8:$DK$20,$F31+1,FALSE)*S$2*S$1)</f>
        <v>#DIV/0!</v>
      </c>
      <c r="T31" s="58" t="e">
        <f>IF(T$6&gt;'1.1 Allgemein'!$I$24,"",HLOOKUP(T$6,'5.1 Strompreise EXX u. Szenario'!$D$8:$DK$20,$F31+1,FALSE)*T$2*T$1)</f>
        <v>#DIV/0!</v>
      </c>
      <c r="U31" s="58" t="e">
        <f>IF(U$6&gt;'1.1 Allgemein'!$I$24,"",HLOOKUP(U$6,'5.1 Strompreise EXX u. Szenario'!$D$8:$DK$20,$F31+1,FALSE)*U$2*U$1)</f>
        <v>#DIV/0!</v>
      </c>
      <c r="V31" s="58" t="e">
        <f>IF(V$6&gt;'1.1 Allgemein'!$I$24,"",HLOOKUP(V$6,'5.1 Strompreise EXX u. Szenario'!$D$8:$DK$20,$F31+1,FALSE)*V$2*V$1)</f>
        <v>#DIV/0!</v>
      </c>
      <c r="W31" s="58" t="e">
        <f>IF(W$6&gt;'1.1 Allgemein'!$I$24,"",HLOOKUP(W$6,'5.1 Strompreise EXX u. Szenario'!$D$8:$DK$20,$F31+1,FALSE)*W$2*W$1)</f>
        <v>#DIV/0!</v>
      </c>
      <c r="X31" s="58" t="e">
        <f>IF(X$6&gt;'1.1 Allgemein'!$I$24,"",HLOOKUP(X$6,'5.1 Strompreise EXX u. Szenario'!$D$8:$DK$20,$F31+1,FALSE)*X$2*X$1)</f>
        <v>#DIV/0!</v>
      </c>
      <c r="Y31" s="58" t="e">
        <f>IF(Y$6&gt;'1.1 Allgemein'!$I$24,"",HLOOKUP(Y$6,'5.1 Strompreise EXX u. Szenario'!$D$8:$DK$20,$F31+1,FALSE)*Y$2*Y$1)</f>
        <v>#DIV/0!</v>
      </c>
      <c r="Z31" s="58">
        <f>IF(Z$6&gt;'1.1 Allgemein'!$I$24,"",HLOOKUP(Z$6,'5.1 Strompreise EXX u. Szenario'!$D$8:$DK$20,$F31+1,FALSE)*Z$2*Z$1)</f>
        <v>0</v>
      </c>
      <c r="AA31" s="58">
        <f>IF(AA$6&gt;'1.1 Allgemein'!$I$24,"",HLOOKUP(AA$6,'5.1 Strompreise EXX u. Szenario'!$D$8:$DK$20,$F31+1,FALSE)*AA$2*AA$1)</f>
        <v>0</v>
      </c>
      <c r="AB31" s="58">
        <f>IF(AB$6&gt;'1.1 Allgemein'!$I$24,"",HLOOKUP(AB$6,'5.1 Strompreise EXX u. Szenario'!$D$8:$DK$20,$F31+1,FALSE)*AB$2*AB$1)</f>
        <v>0</v>
      </c>
      <c r="AC31" s="58">
        <f>IF(AC$6&gt;'1.1 Allgemein'!$I$24,"",HLOOKUP(AC$6,'5.1 Strompreise EXX u. Szenario'!$D$8:$DK$20,$F31+1,FALSE)*AC$2*AC$1)</f>
        <v>0</v>
      </c>
      <c r="AD31" s="58">
        <f>IF(AD$6&gt;'1.1 Allgemein'!$I$24,"",HLOOKUP(AD$6,'5.1 Strompreise EXX u. Szenario'!$D$8:$DK$20,$F31+1,FALSE)*AD$2*AD$1)</f>
        <v>0</v>
      </c>
      <c r="AE31" s="58">
        <f>IF(AE$6&gt;'1.1 Allgemein'!$I$24,"",HLOOKUP(AE$6,'5.1 Strompreise EXX u. Szenario'!$D$8:$DK$20,$F31+1,FALSE)*AE$2*AE$1)</f>
        <v>0</v>
      </c>
      <c r="AF31" s="58">
        <f>IF(AF$6&gt;'1.1 Allgemein'!$I$24,"",HLOOKUP(AF$6,'5.1 Strompreise EXX u. Szenario'!$D$8:$DK$20,$F31+1,FALSE)*AF$2*AF$1)</f>
        <v>0</v>
      </c>
      <c r="AG31" s="58">
        <f>IF(AG$6&gt;'1.1 Allgemein'!$I$24,"",HLOOKUP(AG$6,'5.1 Strompreise EXX u. Szenario'!$D$8:$DK$20,$F31+1,FALSE)*AG$2*AG$1)</f>
        <v>0</v>
      </c>
      <c r="AH31" s="58">
        <f>IF(AH$6&gt;'1.1 Allgemein'!$I$24,"",HLOOKUP(AH$6,'5.1 Strompreise EXX u. Szenario'!$D$8:$DK$20,$F31+1,FALSE)*AH$2*AH$1)</f>
        <v>0</v>
      </c>
      <c r="AI31" s="58">
        <f>IF(AI$6&gt;'1.1 Allgemein'!$I$24,"",HLOOKUP(AI$6,'5.1 Strompreise EXX u. Szenario'!$D$8:$DK$20,$F31+1,FALSE)*AI$2*AI$1)</f>
        <v>0</v>
      </c>
      <c r="AJ31" s="58">
        <f>IF(AJ$6&gt;'1.1 Allgemein'!$I$24,"",HLOOKUP(AJ$6,'5.1 Strompreise EXX u. Szenario'!$D$8:$DK$20,$F31+1,FALSE)*AJ$2*AJ$1)</f>
        <v>0</v>
      </c>
      <c r="AK31" s="58">
        <f>IF(AK$6&gt;'1.1 Allgemein'!$I$24,"",HLOOKUP(AK$6,'5.1 Strompreise EXX u. Szenario'!$D$8:$DK$20,$F31+1,FALSE)*AK$2*AK$1)</f>
        <v>0</v>
      </c>
      <c r="AL31" s="58">
        <f>IF(AL$6&gt;'1.1 Allgemein'!$I$24,"",HLOOKUP(AL$6,'5.1 Strompreise EXX u. Szenario'!$D$8:$DK$20,$F31+1,FALSE)*AL$2*AL$1)</f>
        <v>0</v>
      </c>
      <c r="AM31" s="58">
        <f>IF(AM$6&gt;'1.1 Allgemein'!$I$24,"",HLOOKUP(AM$6,'5.1 Strompreise EXX u. Szenario'!$D$8:$DK$20,$F31+1,FALSE)*AM$2*AM$1)</f>
        <v>0</v>
      </c>
      <c r="AN31" s="58">
        <f>IF(AN$6&gt;'1.1 Allgemein'!$I$24,"",HLOOKUP(AN$6,'5.1 Strompreise EXX u. Szenario'!$D$8:$DK$20,$F31+1,FALSE)*AN$2*AN$1)</f>
        <v>0</v>
      </c>
      <c r="AO31" s="58">
        <f>IF(AO$6&gt;'1.1 Allgemein'!$I$24,"",HLOOKUP(AO$6,'5.1 Strompreise EXX u. Szenario'!$D$8:$DK$20,$F31+1,FALSE)*AO$2*AO$1)</f>
        <v>0</v>
      </c>
      <c r="AP31" s="58" t="str">
        <f>IF(AP$6&gt;'1.1 Allgemein'!$I$24,"",HLOOKUP(AP$6,'5.1 Strompreise EXX u. Szenario'!$D$8:$DK$20,$F31+1,FALSE)*AP$2*AP$1)</f>
        <v/>
      </c>
      <c r="AQ31" s="58" t="str">
        <f>IF(AQ$6&gt;'1.1 Allgemein'!$I$24,"",HLOOKUP(AQ$6,'5.1 Strompreise EXX u. Szenario'!$D$8:$DK$20,$F31+1,FALSE)*AQ$2*AQ$1)</f>
        <v/>
      </c>
      <c r="AR31" s="58" t="str">
        <f>IF(AR$6&gt;'1.1 Allgemein'!$I$24,"",HLOOKUP(AR$6,'5.1 Strompreise EXX u. Szenario'!$D$8:$DK$20,$F31+1,FALSE)*AR$2*AR$1)</f>
        <v/>
      </c>
      <c r="AS31" s="58" t="str">
        <f>IF(AS$6&gt;'1.1 Allgemein'!$I$24,"",HLOOKUP(AS$6,'5.1 Strompreise EXX u. Szenario'!$D$8:$DK$20,$F31+1,FALSE)*AS$2*AS$1)</f>
        <v/>
      </c>
      <c r="AT31" s="58" t="str">
        <f>IF(AT$6&gt;'1.1 Allgemein'!$I$24,"",HLOOKUP(AT$6,'5.1 Strompreise EXX u. Szenario'!$D$8:$DK$20,$F31+1,FALSE)*AT$2*AT$1)</f>
        <v/>
      </c>
      <c r="AU31" s="58" t="str">
        <f>IF(AU$6&gt;'1.1 Allgemein'!$I$24,"",HLOOKUP(AU$6,'5.1 Strompreise EXX u. Szenario'!$D$8:$DK$20,$F31+1,FALSE)*AU$2*AU$1)</f>
        <v/>
      </c>
      <c r="AV31" s="58" t="str">
        <f>IF(AV$6&gt;'1.1 Allgemein'!$I$24,"",HLOOKUP(AV$6,'5.1 Strompreise EXX u. Szenario'!$D$8:$DK$20,$F31+1,FALSE)*AV$2*AV$1)</f>
        <v/>
      </c>
      <c r="AW31" s="58" t="str">
        <f>IF(AW$6&gt;'1.1 Allgemein'!$I$24,"",HLOOKUP(AW$6,'5.1 Strompreise EXX u. Szenario'!$D$8:$DK$20,$F31+1,FALSE)*AW$2*AW$1)</f>
        <v/>
      </c>
      <c r="AX31" s="58" t="str">
        <f>IF(AX$6&gt;'1.1 Allgemein'!$I$24,"",HLOOKUP(AX$6,'5.1 Strompreise EXX u. Szenario'!$D$8:$DK$20,$F31+1,FALSE)*AX$2*AX$1)</f>
        <v/>
      </c>
      <c r="AY31" s="58" t="str">
        <f>IF(AY$6&gt;'1.1 Allgemein'!$I$24,"",HLOOKUP(AY$6,'5.1 Strompreise EXX u. Szenario'!$D$8:$DK$20,$F31+1,FALSE)*AY$2*AY$1)</f>
        <v/>
      </c>
      <c r="AZ31" s="58" t="str">
        <f>IF(AZ$6&gt;'1.1 Allgemein'!$I$24,"",HLOOKUP(AZ$6,'5.1 Strompreise EXX u. Szenario'!$D$8:$DK$20,$F31+1,FALSE)*AZ$2*AZ$1)</f>
        <v/>
      </c>
      <c r="BA31" s="58" t="str">
        <f>IF(BA$6&gt;'1.1 Allgemein'!$I$24,"",HLOOKUP(BA$6,'5.1 Strompreise EXX u. Szenario'!$D$8:$DK$20,$F31+1,FALSE)*BA$2*BA$1)</f>
        <v/>
      </c>
      <c r="BB31" s="58" t="str">
        <f>IF(BB$6&gt;'1.1 Allgemein'!$I$24,"",HLOOKUP(BB$6,'5.1 Strompreise EXX u. Szenario'!$D$8:$DK$20,$F31+1,FALSE)*BB$2*BB$1)</f>
        <v/>
      </c>
      <c r="BC31" s="58" t="str">
        <f>IF(BC$6&gt;'1.1 Allgemein'!$I$24,"",HLOOKUP(BC$6,'5.1 Strompreise EXX u. Szenario'!$D$8:$DK$20,$F31+1,FALSE)*BC$2*BC$1)</f>
        <v/>
      </c>
      <c r="BD31" s="58" t="str">
        <f>IF(BD$6&gt;'1.1 Allgemein'!$I$24,"",HLOOKUP(BD$6,'5.1 Strompreise EXX u. Szenario'!$D$8:$DK$20,$F31+1,FALSE)*BD$2*BD$1)</f>
        <v/>
      </c>
      <c r="BE31" s="58" t="str">
        <f>IF(BE$6&gt;'1.1 Allgemein'!$I$24,"",HLOOKUP(BE$6,'5.1 Strompreise EXX u. Szenario'!$D$8:$DK$20,$F31+1,FALSE)*BE$2*BE$1)</f>
        <v/>
      </c>
      <c r="BF31" s="58" t="str">
        <f>IF(BF$6&gt;'1.1 Allgemein'!$I$24,"",HLOOKUP(BF$6,'5.1 Strompreise EXX u. Szenario'!$D$8:$DK$20,$F31+1,FALSE)*BF$2*BF$1)</f>
        <v/>
      </c>
      <c r="BG31" s="58" t="str">
        <f>IF(BG$6&gt;'1.1 Allgemein'!$I$24,"",HLOOKUP(BG$6,'5.1 Strompreise EXX u. Szenario'!$D$8:$DK$20,$F31+1,FALSE)*BG$2*BG$1)</f>
        <v/>
      </c>
      <c r="BH31" s="58" t="str">
        <f>IF(BH$6&gt;'1.1 Allgemein'!$I$24,"",HLOOKUP(BH$6,'5.1 Strompreise EXX u. Szenario'!$D$8:$DK$20,$F31+1,FALSE)*BH$2*BH$1)</f>
        <v/>
      </c>
      <c r="BI31" s="58" t="str">
        <f>IF(BI$6&gt;'1.1 Allgemein'!$I$24,"",HLOOKUP(BI$6,'5.1 Strompreise EXX u. Szenario'!$D$8:$DK$20,$F31+1,FALSE)*BI$2*BI$1)</f>
        <v/>
      </c>
      <c r="BJ31" s="58" t="str">
        <f>IF(BJ$6&gt;'1.1 Allgemein'!$I$24,"",HLOOKUP(BJ$6,'5.1 Strompreise EXX u. Szenario'!$D$8:$DK$20,$F31+1,FALSE)*BJ$2*BJ$1)</f>
        <v/>
      </c>
      <c r="BK31" s="58" t="str">
        <f>IF(BK$6&gt;'1.1 Allgemein'!$I$24,"",HLOOKUP(BK$6,'5.1 Strompreise EXX u. Szenario'!$D$8:$DK$20,$F31+1,FALSE)*BK$2*BK$1)</f>
        <v/>
      </c>
      <c r="BL31" s="58" t="str">
        <f>IF(BL$6&gt;'1.1 Allgemein'!$I$24,"",HLOOKUP(BL$6,'5.1 Strompreise EXX u. Szenario'!$D$8:$DK$20,$F31+1,FALSE)*BL$2*BL$1)</f>
        <v/>
      </c>
      <c r="BM31" s="58" t="str">
        <f>IF(BM$6&gt;'1.1 Allgemein'!$I$24,"",HLOOKUP(BM$6,'5.1 Strompreise EXX u. Szenario'!$D$8:$DK$20,$F31+1,FALSE)*BM$2*BM$1)</f>
        <v/>
      </c>
      <c r="BN31" s="58" t="str">
        <f>IF(BN$6&gt;'1.1 Allgemein'!$I$24,"",HLOOKUP(BN$6,'5.1 Strompreise EXX u. Szenario'!$D$8:$DK$20,$F31+1,FALSE)*BN$2*BN$1)</f>
        <v/>
      </c>
      <c r="BO31" s="58" t="str">
        <f>IF(BO$6&gt;'1.1 Allgemein'!$I$24,"",HLOOKUP(BO$6,'5.1 Strompreise EXX u. Szenario'!$D$8:$DK$20,$F31+1,FALSE)*BO$2*BO$1)</f>
        <v/>
      </c>
      <c r="BP31" s="58" t="str">
        <f>IF(BP$6&gt;'1.1 Allgemein'!$I$24,"",HLOOKUP(BP$6,'5.1 Strompreise EXX u. Szenario'!$D$8:$DK$20,$F31+1,FALSE)*BP$2*BP$1)</f>
        <v/>
      </c>
      <c r="BQ31" s="58" t="str">
        <f>IF(BQ$6&gt;'1.1 Allgemein'!$I$24,"",HLOOKUP(BQ$6,'5.1 Strompreise EXX u. Szenario'!$D$8:$DK$20,$F31+1,FALSE)*BQ$2*BQ$1)</f>
        <v/>
      </c>
      <c r="BR31" s="58" t="str">
        <f>IF(BR$6&gt;'1.1 Allgemein'!$I$24,"",HLOOKUP(BR$6,'5.1 Strompreise EXX u. Szenario'!$D$8:$DK$20,$F31+1,FALSE)*BR$2*BR$1)</f>
        <v/>
      </c>
      <c r="BS31" s="58" t="str">
        <f>IF(BS$6&gt;'1.1 Allgemein'!$I$24,"",HLOOKUP(BS$6,'5.1 Strompreise EXX u. Szenario'!$D$8:$DK$20,$F31+1,FALSE)*BS$2*BS$1)</f>
        <v/>
      </c>
      <c r="BT31" s="58" t="str">
        <f>IF(BT$6&gt;'1.1 Allgemein'!$I$24,"",HLOOKUP(BT$6,'5.1 Strompreise EXX u. Szenario'!$D$8:$DK$20,$F31+1,FALSE)*BT$2*BT$1)</f>
        <v/>
      </c>
      <c r="BU31" s="58" t="str">
        <f>IF(BU$6&gt;'1.1 Allgemein'!$I$24,"",HLOOKUP(BU$6,'5.1 Strompreise EXX u. Szenario'!$D$8:$DK$20,$F31+1,FALSE)*BU$2*BU$1)</f>
        <v/>
      </c>
      <c r="BV31" s="58" t="str">
        <f>IF(BV$6&gt;'1.1 Allgemein'!$I$24,"",HLOOKUP(BV$6,'5.1 Strompreise EXX u. Szenario'!$D$8:$DK$20,$F31+1,FALSE)*BV$2*BV$1)</f>
        <v/>
      </c>
      <c r="BW31" s="58" t="str">
        <f>IF(BW$6&gt;'1.1 Allgemein'!$I$24,"",HLOOKUP(BW$6,'5.1 Strompreise EXX u. Szenario'!$D$8:$DK$20,$F31+1,FALSE)*BW$2*BW$1)</f>
        <v/>
      </c>
      <c r="BX31" s="58" t="str">
        <f>IF(BX$6&gt;'1.1 Allgemein'!$I$24,"",HLOOKUP(BX$6,'5.1 Strompreise EXX u. Szenario'!$D$8:$DK$20,$F31+1,FALSE)*BX$2*BX$1)</f>
        <v/>
      </c>
      <c r="BY31" s="58" t="str">
        <f>IF(BY$6&gt;'1.1 Allgemein'!$I$24,"",HLOOKUP(BY$6,'5.1 Strompreise EXX u. Szenario'!$D$8:$DK$20,$F31+1,FALSE)*BY$2*BY$1)</f>
        <v/>
      </c>
      <c r="BZ31" s="58" t="str">
        <f>IF(BZ$6&gt;'1.1 Allgemein'!$I$24,"",HLOOKUP(BZ$6,'5.1 Strompreise EXX u. Szenario'!$D$8:$DK$20,$F31+1,FALSE)*BZ$2*BZ$1)</f>
        <v/>
      </c>
      <c r="CA31" s="58" t="str">
        <f>IF(CA$6&gt;'1.1 Allgemein'!$I$24,"",HLOOKUP(CA$6,'5.1 Strompreise EXX u. Szenario'!$D$8:$DK$20,$F31+1,FALSE)*CA$2*CA$1)</f>
        <v/>
      </c>
      <c r="CB31" s="58" t="str">
        <f>IF(CB$6&gt;'1.1 Allgemein'!$I$24,"",HLOOKUP(CB$6,'5.1 Strompreise EXX u. Szenario'!$D$8:$DK$20,$F31+1,FALSE)*CB$2*CB$1)</f>
        <v/>
      </c>
      <c r="CC31" s="58" t="str">
        <f>IF(CC$6&gt;'1.1 Allgemein'!$I$24,"",HLOOKUP(CC$6,'5.1 Strompreise EXX u. Szenario'!$D$8:$DK$20,$F31+1,FALSE)*CC$2*CC$1)</f>
        <v/>
      </c>
      <c r="CD31" s="58" t="str">
        <f>IF(CD$6&gt;'1.1 Allgemein'!$I$24,"",HLOOKUP(CD$6,'5.1 Strompreise EXX u. Szenario'!$D$8:$DK$20,$F31+1,FALSE)*CD$2*CD$1)</f>
        <v/>
      </c>
      <c r="CE31" s="58" t="str">
        <f>IF(CE$6&gt;'1.1 Allgemein'!$I$24,"",HLOOKUP(CE$6,'5.1 Strompreise EXX u. Szenario'!$D$8:$DK$20,$F31+1,FALSE)*CE$2*CE$1)</f>
        <v/>
      </c>
      <c r="CF31" s="58" t="str">
        <f>IF(CF$6&gt;'1.1 Allgemein'!$I$24,"",HLOOKUP(CF$6,'5.1 Strompreise EXX u. Szenario'!$D$8:$DK$20,$F31+1,FALSE)*CF$2*CF$1)</f>
        <v/>
      </c>
      <c r="CG31" s="58" t="str">
        <f>IF(CG$6&gt;'1.1 Allgemein'!$I$24,"",HLOOKUP(CG$6,'5.1 Strompreise EXX u. Szenario'!$D$8:$DK$20,$F31+1,FALSE)*CG$2*CG$1)</f>
        <v/>
      </c>
      <c r="CH31" s="58" t="str">
        <f>IF(CH$6&gt;'1.1 Allgemein'!$I$24,"",HLOOKUP(CH$6,'5.1 Strompreise EXX u. Szenario'!$D$8:$DK$20,$F31+1,FALSE)*CH$2*CH$1)</f>
        <v/>
      </c>
      <c r="CI31" s="58" t="str">
        <f>IF(CI$6&gt;'1.1 Allgemein'!$I$24,"",HLOOKUP(CI$6,'5.1 Strompreise EXX u. Szenario'!$D$8:$DK$20,$F31+1,FALSE)*CI$2*CI$1)</f>
        <v/>
      </c>
      <c r="CJ31" s="58" t="str">
        <f>IF(CJ$6&gt;'1.1 Allgemein'!$I$24,"",HLOOKUP(CJ$6,'5.1 Strompreise EXX u. Szenario'!$D$8:$DK$20,$F31+1,FALSE)*CJ$2*CJ$1)</f>
        <v/>
      </c>
      <c r="CK31" s="58" t="str">
        <f>IF(CK$6&gt;'1.1 Allgemein'!$I$24,"",HLOOKUP(CK$6,'5.1 Strompreise EXX u. Szenario'!$D$8:$DK$20,$F31+1,FALSE)*CK$2*CK$1)</f>
        <v/>
      </c>
      <c r="CL31" s="58" t="str">
        <f>IF(CL$6&gt;'1.1 Allgemein'!$I$24,"",HLOOKUP(CL$6,'5.1 Strompreise EXX u. Szenario'!$D$8:$DK$20,$F31+1,FALSE)*CL$2*CL$1)</f>
        <v/>
      </c>
      <c r="CM31" s="58" t="str">
        <f>IF(CM$6&gt;'1.1 Allgemein'!$I$24,"",HLOOKUP(CM$6,'5.1 Strompreise EXX u. Szenario'!$D$8:$DK$20,$F31+1,FALSE)*CM$2*CM$1)</f>
        <v/>
      </c>
      <c r="CN31" s="58" t="str">
        <f>IF(CN$6&gt;'1.1 Allgemein'!$I$24,"",HLOOKUP(CN$6,'5.1 Strompreise EXX u. Szenario'!$D$8:$DK$20,$F31+1,FALSE)*CN$2*CN$1)</f>
        <v/>
      </c>
      <c r="CO31" s="58" t="str">
        <f>IF(CO$6&gt;'1.1 Allgemein'!$I$24,"",HLOOKUP(CO$6,'5.1 Strompreise EXX u. Szenario'!$D$8:$DK$20,$F31+1,FALSE)*CO$2*CO$1)</f>
        <v/>
      </c>
      <c r="CP31" s="58" t="str">
        <f>IF(CP$6&gt;'1.1 Allgemein'!$I$24,"",HLOOKUP(CP$6,'5.1 Strompreise EXX u. Szenario'!$D$8:$DK$20,$F31+1,FALSE)*CP$2*CP$1)</f>
        <v/>
      </c>
      <c r="CQ31" s="58" t="str">
        <f>IF(CQ$6&gt;'1.1 Allgemein'!$I$24,"",HLOOKUP(CQ$6,'5.1 Strompreise EXX u. Szenario'!$D$8:$DK$20,$F31+1,FALSE)*CQ$2*CQ$1)</f>
        <v/>
      </c>
      <c r="CR31" s="58" t="str">
        <f>IF(CR$6&gt;'1.1 Allgemein'!$I$24,"",HLOOKUP(CR$6,'5.1 Strompreise EXX u. Szenario'!$D$8:$DK$20,$F31+1,FALSE)*CR$2*CR$1)</f>
        <v/>
      </c>
      <c r="CS31" s="58" t="str">
        <f>IF(CS$6&gt;'1.1 Allgemein'!$I$24,"",HLOOKUP(CS$6,'5.1 Strompreise EXX u. Szenario'!$D$8:$DK$20,$F31+1,FALSE)*CS$2*CS$1)</f>
        <v/>
      </c>
      <c r="CT31" s="58" t="str">
        <f>IF(CT$6&gt;'1.1 Allgemein'!$I$24,"",HLOOKUP(CT$6,'5.1 Strompreise EXX u. Szenario'!$D$8:$DK$20,$F31+1,FALSE)*CT$2*CT$1)</f>
        <v/>
      </c>
      <c r="CU31" s="58" t="str">
        <f>IF(CU$6&gt;'1.1 Allgemein'!$I$24,"",HLOOKUP(CU$6,'5.1 Strompreise EXX u. Szenario'!$D$8:$DK$20,$F31+1,FALSE)*CU$2*CU$1)</f>
        <v/>
      </c>
      <c r="CV31" s="58" t="str">
        <f>IF(CV$6&gt;'1.1 Allgemein'!$I$24,"",HLOOKUP(CV$6,'5.1 Strompreise EXX u. Szenario'!$D$8:$DK$20,$F31+1,FALSE)*CV$2*CV$1)</f>
        <v/>
      </c>
      <c r="CW31" s="58" t="str">
        <f>IF(CW$6&gt;'1.1 Allgemein'!$I$24,"",HLOOKUP(CW$6,'5.1 Strompreise EXX u. Szenario'!$D$8:$DK$20,$F31+1,FALSE)*CW$2*CW$1)</f>
        <v/>
      </c>
      <c r="CX31" s="58" t="str">
        <f>IF(CX$6&gt;'1.1 Allgemein'!$I$24,"",HLOOKUP(CX$6,'5.1 Strompreise EXX u. Szenario'!$D$8:$DK$20,$F31+1,FALSE)*CX$2*CX$1)</f>
        <v/>
      </c>
      <c r="CY31" s="58" t="str">
        <f>IF(CY$6&gt;'1.1 Allgemein'!$I$24,"",HLOOKUP(CY$6,'5.1 Strompreise EXX u. Szenario'!$D$8:$DK$20,$F31+1,FALSE)*CY$2*CY$1)</f>
        <v/>
      </c>
      <c r="CZ31" s="58" t="str">
        <f>IF(CZ$6&gt;'1.1 Allgemein'!$I$24,"",HLOOKUP(CZ$6,'5.1 Strompreise EXX u. Szenario'!$D$8:$DK$20,$F31+1,FALSE)*CZ$2*CZ$1)</f>
        <v/>
      </c>
      <c r="DA31" s="58" t="str">
        <f>IF(DA$6&gt;'1.1 Allgemein'!$I$24,"",HLOOKUP(DA$6,'5.1 Strompreise EXX u. Szenario'!$D$8:$DK$20,$F31+1,FALSE)*DA$2*DA$1)</f>
        <v/>
      </c>
      <c r="DB31" s="58" t="str">
        <f>IF(DB$6&gt;'1.1 Allgemein'!$I$24,"",HLOOKUP(DB$6,'5.1 Strompreise EXX u. Szenario'!$D$8:$DK$20,$F31+1,FALSE)*DB$2*DB$1)</f>
        <v/>
      </c>
      <c r="DC31" s="58" t="str">
        <f>IF(DC$6&gt;'1.1 Allgemein'!$I$24,"",HLOOKUP(DC$6,'5.1 Strompreise EXX u. Szenario'!$D$8:$DK$20,$F31+1,FALSE)*DC$2*DC$1)</f>
        <v/>
      </c>
      <c r="DD31" s="58" t="str">
        <f>IF(DD$6&gt;'1.1 Allgemein'!$I$24,"",HLOOKUP(DD$6,'5.1 Strompreise EXX u. Szenario'!$D$8:$DK$20,$F31+1,FALSE)*DD$2*DD$1)</f>
        <v/>
      </c>
      <c r="DE31" s="58" t="str">
        <f>IF(DE$6&gt;'1.1 Allgemein'!$I$24,"",HLOOKUP(DE$6,'5.1 Strompreise EXX u. Szenario'!$D$8:$DK$20,$F31+1,FALSE)*DE$2*DE$1)</f>
        <v/>
      </c>
      <c r="DF31" s="58" t="str">
        <f>IF(DF$6&gt;'1.1 Allgemein'!$I$24,"",HLOOKUP(DF$6,'5.1 Strompreise EXX u. Szenario'!$D$8:$DK$20,$F31+1,FALSE)*DF$2*DF$1)</f>
        <v/>
      </c>
      <c r="DG31" s="58" t="str">
        <f>IF(DG$6&gt;'1.1 Allgemein'!$I$24,"",HLOOKUP(DG$6,'5.1 Strompreise EXX u. Szenario'!$D$8:$DK$20,$F31+1,FALSE)*DG$2*DG$1)</f>
        <v/>
      </c>
      <c r="DH31" s="58" t="str">
        <f>IF(DH$6&gt;'1.1 Allgemein'!$I$24,"",HLOOKUP(DH$6,'5.1 Strompreise EXX u. Szenario'!$D$8:$DK$20,$F31+1,FALSE)*DH$2*DH$1)</f>
        <v/>
      </c>
      <c r="DI31" s="58" t="str">
        <f>IF(DI$6&gt;'1.1 Allgemein'!$I$24,"",HLOOKUP(DI$6,'5.1 Strompreise EXX u. Szenario'!$D$8:$DK$20,$F31+1,FALSE)*DI$2*DI$1)</f>
        <v/>
      </c>
      <c r="DJ31" s="58" t="str">
        <f>IF(DJ$6&gt;'1.1 Allgemein'!$I$24,"",HLOOKUP(DJ$6,'5.1 Strompreise EXX u. Szenario'!$D$8:$DK$20,$F31+1,FALSE)*DJ$2*DJ$1)</f>
        <v/>
      </c>
      <c r="DK31" s="154"/>
      <c r="DL31" s="154"/>
      <c r="DM31" s="154"/>
      <c r="DN31" s="154"/>
      <c r="DO31" s="154"/>
      <c r="DP31" s="154"/>
      <c r="DQ31" s="154"/>
      <c r="DR31" s="154"/>
      <c r="DS31" s="154"/>
      <c r="DT31" s="154"/>
      <c r="DU31" s="154"/>
    </row>
    <row r="32" spans="2:125" ht="15" hidden="1" customHeight="1" outlineLevel="1" x14ac:dyDescent="0.3">
      <c r="B32" s="396"/>
      <c r="C32" s="396"/>
      <c r="D32" s="396"/>
      <c r="E32" s="396"/>
      <c r="F32" s="61">
        <v>10</v>
      </c>
      <c r="G32" s="58" t="e">
        <f>IF(G$6&gt;'1.1 Allgemein'!$I$24,"",HLOOKUP(G$6,'5.1 Strompreise EXX u. Szenario'!$D$8:$DK$20,$F32+1,FALSE)*G$2*G$1)</f>
        <v>#DIV/0!</v>
      </c>
      <c r="H32" s="58" t="e">
        <f>IF(H$6&gt;'1.1 Allgemein'!$I$24,"",HLOOKUP(H$6,'5.1 Strompreise EXX u. Szenario'!$D$8:$DK$20,$F32+1,FALSE)*H$2*H$1)</f>
        <v>#DIV/0!</v>
      </c>
      <c r="I32" s="58" t="e">
        <f>IF(I$6&gt;'1.1 Allgemein'!$I$24,"",HLOOKUP(I$6,'5.1 Strompreise EXX u. Szenario'!$D$8:$DK$20,$F32+1,FALSE)*I$2*I$1)</f>
        <v>#DIV/0!</v>
      </c>
      <c r="J32" s="58" t="e">
        <f>IF(J$6&gt;'1.1 Allgemein'!$I$24,"",HLOOKUP(J$6,'5.1 Strompreise EXX u. Szenario'!$D$8:$DK$20,$F32+1,FALSE)*J$2*J$1)</f>
        <v>#DIV/0!</v>
      </c>
      <c r="K32" s="58" t="e">
        <f>IF(K$6&gt;'1.1 Allgemein'!$I$24,"",HLOOKUP(K$6,'5.1 Strompreise EXX u. Szenario'!$D$8:$DK$20,$F32+1,FALSE)*K$2*K$1)</f>
        <v>#DIV/0!</v>
      </c>
      <c r="L32" s="58" t="e">
        <f>IF(L$6&gt;'1.1 Allgemein'!$I$24,"",HLOOKUP(L$6,'5.1 Strompreise EXX u. Szenario'!$D$8:$DK$20,$F32+1,FALSE)*L$2*L$1)</f>
        <v>#DIV/0!</v>
      </c>
      <c r="M32" s="58" t="e">
        <f>IF(M$6&gt;'1.1 Allgemein'!$I$24,"",HLOOKUP(M$6,'5.1 Strompreise EXX u. Szenario'!$D$8:$DK$20,$F32+1,FALSE)*M$2*M$1)</f>
        <v>#DIV/0!</v>
      </c>
      <c r="N32" s="58" t="e">
        <f>IF(N$6&gt;'1.1 Allgemein'!$I$24,"",HLOOKUP(N$6,'5.1 Strompreise EXX u. Szenario'!$D$8:$DK$20,$F32+1,FALSE)*N$2*N$1)</f>
        <v>#DIV/0!</v>
      </c>
      <c r="O32" s="58" t="e">
        <f>IF(O$6&gt;'1.1 Allgemein'!$I$24,"",HLOOKUP(O$6,'5.1 Strompreise EXX u. Szenario'!$D$8:$DK$20,$F32+1,FALSE)*O$2*O$1)</f>
        <v>#DIV/0!</v>
      </c>
      <c r="P32" s="58" t="e">
        <f>IF(P$6&gt;'1.1 Allgemein'!$I$24,"",HLOOKUP(P$6,'5.1 Strompreise EXX u. Szenario'!$D$8:$DK$20,$F32+1,FALSE)*P$2*P$1)</f>
        <v>#DIV/0!</v>
      </c>
      <c r="Q32" s="58" t="e">
        <f>IF(Q$6&gt;'1.1 Allgemein'!$I$24,"",HLOOKUP(Q$6,'5.1 Strompreise EXX u. Szenario'!$D$8:$DK$20,$F32+1,FALSE)*Q$2*Q$1)</f>
        <v>#DIV/0!</v>
      </c>
      <c r="R32" s="58" t="e">
        <f>IF(R$6&gt;'1.1 Allgemein'!$I$24,"",HLOOKUP(R$6,'5.1 Strompreise EXX u. Szenario'!$D$8:$DK$20,$F32+1,FALSE)*R$2*R$1)</f>
        <v>#DIV/0!</v>
      </c>
      <c r="S32" s="58" t="e">
        <f>IF(S$6&gt;'1.1 Allgemein'!$I$24,"",HLOOKUP(S$6,'5.1 Strompreise EXX u. Szenario'!$D$8:$DK$20,$F32+1,FALSE)*S$2*S$1)</f>
        <v>#DIV/0!</v>
      </c>
      <c r="T32" s="58" t="e">
        <f>IF(T$6&gt;'1.1 Allgemein'!$I$24,"",HLOOKUP(T$6,'5.1 Strompreise EXX u. Szenario'!$D$8:$DK$20,$F32+1,FALSE)*T$2*T$1)</f>
        <v>#DIV/0!</v>
      </c>
      <c r="U32" s="58" t="e">
        <f>IF(U$6&gt;'1.1 Allgemein'!$I$24,"",HLOOKUP(U$6,'5.1 Strompreise EXX u. Szenario'!$D$8:$DK$20,$F32+1,FALSE)*U$2*U$1)</f>
        <v>#DIV/0!</v>
      </c>
      <c r="V32" s="58" t="e">
        <f>IF(V$6&gt;'1.1 Allgemein'!$I$24,"",HLOOKUP(V$6,'5.1 Strompreise EXX u. Szenario'!$D$8:$DK$20,$F32+1,FALSE)*V$2*V$1)</f>
        <v>#DIV/0!</v>
      </c>
      <c r="W32" s="58" t="e">
        <f>IF(W$6&gt;'1.1 Allgemein'!$I$24,"",HLOOKUP(W$6,'5.1 Strompreise EXX u. Szenario'!$D$8:$DK$20,$F32+1,FALSE)*W$2*W$1)</f>
        <v>#DIV/0!</v>
      </c>
      <c r="X32" s="58" t="e">
        <f>IF(X$6&gt;'1.1 Allgemein'!$I$24,"",HLOOKUP(X$6,'5.1 Strompreise EXX u. Szenario'!$D$8:$DK$20,$F32+1,FALSE)*X$2*X$1)</f>
        <v>#DIV/0!</v>
      </c>
      <c r="Y32" s="58" t="e">
        <f>IF(Y$6&gt;'1.1 Allgemein'!$I$24,"",HLOOKUP(Y$6,'5.1 Strompreise EXX u. Szenario'!$D$8:$DK$20,$F32+1,FALSE)*Y$2*Y$1)</f>
        <v>#DIV/0!</v>
      </c>
      <c r="Z32" s="58">
        <f>IF(Z$6&gt;'1.1 Allgemein'!$I$24,"",HLOOKUP(Z$6,'5.1 Strompreise EXX u. Szenario'!$D$8:$DK$20,$F32+1,FALSE)*Z$2*Z$1)</f>
        <v>0</v>
      </c>
      <c r="AA32" s="58">
        <f>IF(AA$6&gt;'1.1 Allgemein'!$I$24,"",HLOOKUP(AA$6,'5.1 Strompreise EXX u. Szenario'!$D$8:$DK$20,$F32+1,FALSE)*AA$2*AA$1)</f>
        <v>0</v>
      </c>
      <c r="AB32" s="58">
        <f>IF(AB$6&gt;'1.1 Allgemein'!$I$24,"",HLOOKUP(AB$6,'5.1 Strompreise EXX u. Szenario'!$D$8:$DK$20,$F32+1,FALSE)*AB$2*AB$1)</f>
        <v>0</v>
      </c>
      <c r="AC32" s="58">
        <f>IF(AC$6&gt;'1.1 Allgemein'!$I$24,"",HLOOKUP(AC$6,'5.1 Strompreise EXX u. Szenario'!$D$8:$DK$20,$F32+1,FALSE)*AC$2*AC$1)</f>
        <v>0</v>
      </c>
      <c r="AD32" s="58">
        <f>IF(AD$6&gt;'1.1 Allgemein'!$I$24,"",HLOOKUP(AD$6,'5.1 Strompreise EXX u. Szenario'!$D$8:$DK$20,$F32+1,FALSE)*AD$2*AD$1)</f>
        <v>0</v>
      </c>
      <c r="AE32" s="58">
        <f>IF(AE$6&gt;'1.1 Allgemein'!$I$24,"",HLOOKUP(AE$6,'5.1 Strompreise EXX u. Szenario'!$D$8:$DK$20,$F32+1,FALSE)*AE$2*AE$1)</f>
        <v>0</v>
      </c>
      <c r="AF32" s="58">
        <f>IF(AF$6&gt;'1.1 Allgemein'!$I$24,"",HLOOKUP(AF$6,'5.1 Strompreise EXX u. Szenario'!$D$8:$DK$20,$F32+1,FALSE)*AF$2*AF$1)</f>
        <v>0</v>
      </c>
      <c r="AG32" s="58">
        <f>IF(AG$6&gt;'1.1 Allgemein'!$I$24,"",HLOOKUP(AG$6,'5.1 Strompreise EXX u. Szenario'!$D$8:$DK$20,$F32+1,FALSE)*AG$2*AG$1)</f>
        <v>0</v>
      </c>
      <c r="AH32" s="58">
        <f>IF(AH$6&gt;'1.1 Allgemein'!$I$24,"",HLOOKUP(AH$6,'5.1 Strompreise EXX u. Szenario'!$D$8:$DK$20,$F32+1,FALSE)*AH$2*AH$1)</f>
        <v>0</v>
      </c>
      <c r="AI32" s="58">
        <f>IF(AI$6&gt;'1.1 Allgemein'!$I$24,"",HLOOKUP(AI$6,'5.1 Strompreise EXX u. Szenario'!$D$8:$DK$20,$F32+1,FALSE)*AI$2*AI$1)</f>
        <v>0</v>
      </c>
      <c r="AJ32" s="58">
        <f>IF(AJ$6&gt;'1.1 Allgemein'!$I$24,"",HLOOKUP(AJ$6,'5.1 Strompreise EXX u. Szenario'!$D$8:$DK$20,$F32+1,FALSE)*AJ$2*AJ$1)</f>
        <v>0</v>
      </c>
      <c r="AK32" s="58">
        <f>IF(AK$6&gt;'1.1 Allgemein'!$I$24,"",HLOOKUP(AK$6,'5.1 Strompreise EXX u. Szenario'!$D$8:$DK$20,$F32+1,FALSE)*AK$2*AK$1)</f>
        <v>0</v>
      </c>
      <c r="AL32" s="58">
        <f>IF(AL$6&gt;'1.1 Allgemein'!$I$24,"",HLOOKUP(AL$6,'5.1 Strompreise EXX u. Szenario'!$D$8:$DK$20,$F32+1,FALSE)*AL$2*AL$1)</f>
        <v>0</v>
      </c>
      <c r="AM32" s="58">
        <f>IF(AM$6&gt;'1.1 Allgemein'!$I$24,"",HLOOKUP(AM$6,'5.1 Strompreise EXX u. Szenario'!$D$8:$DK$20,$F32+1,FALSE)*AM$2*AM$1)</f>
        <v>0</v>
      </c>
      <c r="AN32" s="58">
        <f>IF(AN$6&gt;'1.1 Allgemein'!$I$24,"",HLOOKUP(AN$6,'5.1 Strompreise EXX u. Szenario'!$D$8:$DK$20,$F32+1,FALSE)*AN$2*AN$1)</f>
        <v>0</v>
      </c>
      <c r="AO32" s="58">
        <f>IF(AO$6&gt;'1.1 Allgemein'!$I$24,"",HLOOKUP(AO$6,'5.1 Strompreise EXX u. Szenario'!$D$8:$DK$20,$F32+1,FALSE)*AO$2*AO$1)</f>
        <v>0</v>
      </c>
      <c r="AP32" s="58" t="str">
        <f>IF(AP$6&gt;'1.1 Allgemein'!$I$24,"",HLOOKUP(AP$6,'5.1 Strompreise EXX u. Szenario'!$D$8:$DK$20,$F32+1,FALSE)*AP$2*AP$1)</f>
        <v/>
      </c>
      <c r="AQ32" s="58" t="str">
        <f>IF(AQ$6&gt;'1.1 Allgemein'!$I$24,"",HLOOKUP(AQ$6,'5.1 Strompreise EXX u. Szenario'!$D$8:$DK$20,$F32+1,FALSE)*AQ$2*AQ$1)</f>
        <v/>
      </c>
      <c r="AR32" s="58" t="str">
        <f>IF(AR$6&gt;'1.1 Allgemein'!$I$24,"",HLOOKUP(AR$6,'5.1 Strompreise EXX u. Szenario'!$D$8:$DK$20,$F32+1,FALSE)*AR$2*AR$1)</f>
        <v/>
      </c>
      <c r="AS32" s="58" t="str">
        <f>IF(AS$6&gt;'1.1 Allgemein'!$I$24,"",HLOOKUP(AS$6,'5.1 Strompreise EXX u. Szenario'!$D$8:$DK$20,$F32+1,FALSE)*AS$2*AS$1)</f>
        <v/>
      </c>
      <c r="AT32" s="58" t="str">
        <f>IF(AT$6&gt;'1.1 Allgemein'!$I$24,"",HLOOKUP(AT$6,'5.1 Strompreise EXX u. Szenario'!$D$8:$DK$20,$F32+1,FALSE)*AT$2*AT$1)</f>
        <v/>
      </c>
      <c r="AU32" s="58" t="str">
        <f>IF(AU$6&gt;'1.1 Allgemein'!$I$24,"",HLOOKUP(AU$6,'5.1 Strompreise EXX u. Szenario'!$D$8:$DK$20,$F32+1,FALSE)*AU$2*AU$1)</f>
        <v/>
      </c>
      <c r="AV32" s="58" t="str">
        <f>IF(AV$6&gt;'1.1 Allgemein'!$I$24,"",HLOOKUP(AV$6,'5.1 Strompreise EXX u. Szenario'!$D$8:$DK$20,$F32+1,FALSE)*AV$2*AV$1)</f>
        <v/>
      </c>
      <c r="AW32" s="58" t="str">
        <f>IF(AW$6&gt;'1.1 Allgemein'!$I$24,"",HLOOKUP(AW$6,'5.1 Strompreise EXX u. Szenario'!$D$8:$DK$20,$F32+1,FALSE)*AW$2*AW$1)</f>
        <v/>
      </c>
      <c r="AX32" s="58" t="str">
        <f>IF(AX$6&gt;'1.1 Allgemein'!$I$24,"",HLOOKUP(AX$6,'5.1 Strompreise EXX u. Szenario'!$D$8:$DK$20,$F32+1,FALSE)*AX$2*AX$1)</f>
        <v/>
      </c>
      <c r="AY32" s="58" t="str">
        <f>IF(AY$6&gt;'1.1 Allgemein'!$I$24,"",HLOOKUP(AY$6,'5.1 Strompreise EXX u. Szenario'!$D$8:$DK$20,$F32+1,FALSE)*AY$2*AY$1)</f>
        <v/>
      </c>
      <c r="AZ32" s="58" t="str">
        <f>IF(AZ$6&gt;'1.1 Allgemein'!$I$24,"",HLOOKUP(AZ$6,'5.1 Strompreise EXX u. Szenario'!$D$8:$DK$20,$F32+1,FALSE)*AZ$2*AZ$1)</f>
        <v/>
      </c>
      <c r="BA32" s="58" t="str">
        <f>IF(BA$6&gt;'1.1 Allgemein'!$I$24,"",HLOOKUP(BA$6,'5.1 Strompreise EXX u. Szenario'!$D$8:$DK$20,$F32+1,FALSE)*BA$2*BA$1)</f>
        <v/>
      </c>
      <c r="BB32" s="58" t="str">
        <f>IF(BB$6&gt;'1.1 Allgemein'!$I$24,"",HLOOKUP(BB$6,'5.1 Strompreise EXX u. Szenario'!$D$8:$DK$20,$F32+1,FALSE)*BB$2*BB$1)</f>
        <v/>
      </c>
      <c r="BC32" s="58" t="str">
        <f>IF(BC$6&gt;'1.1 Allgemein'!$I$24,"",HLOOKUP(BC$6,'5.1 Strompreise EXX u. Szenario'!$D$8:$DK$20,$F32+1,FALSE)*BC$2*BC$1)</f>
        <v/>
      </c>
      <c r="BD32" s="58" t="str">
        <f>IF(BD$6&gt;'1.1 Allgemein'!$I$24,"",HLOOKUP(BD$6,'5.1 Strompreise EXX u. Szenario'!$D$8:$DK$20,$F32+1,FALSE)*BD$2*BD$1)</f>
        <v/>
      </c>
      <c r="BE32" s="58" t="str">
        <f>IF(BE$6&gt;'1.1 Allgemein'!$I$24,"",HLOOKUP(BE$6,'5.1 Strompreise EXX u. Szenario'!$D$8:$DK$20,$F32+1,FALSE)*BE$2*BE$1)</f>
        <v/>
      </c>
      <c r="BF32" s="58" t="str">
        <f>IF(BF$6&gt;'1.1 Allgemein'!$I$24,"",HLOOKUP(BF$6,'5.1 Strompreise EXX u. Szenario'!$D$8:$DK$20,$F32+1,FALSE)*BF$2*BF$1)</f>
        <v/>
      </c>
      <c r="BG32" s="58" t="str">
        <f>IF(BG$6&gt;'1.1 Allgemein'!$I$24,"",HLOOKUP(BG$6,'5.1 Strompreise EXX u. Szenario'!$D$8:$DK$20,$F32+1,FALSE)*BG$2*BG$1)</f>
        <v/>
      </c>
      <c r="BH32" s="58" t="str">
        <f>IF(BH$6&gt;'1.1 Allgemein'!$I$24,"",HLOOKUP(BH$6,'5.1 Strompreise EXX u. Szenario'!$D$8:$DK$20,$F32+1,FALSE)*BH$2*BH$1)</f>
        <v/>
      </c>
      <c r="BI32" s="58" t="str">
        <f>IF(BI$6&gt;'1.1 Allgemein'!$I$24,"",HLOOKUP(BI$6,'5.1 Strompreise EXX u. Szenario'!$D$8:$DK$20,$F32+1,FALSE)*BI$2*BI$1)</f>
        <v/>
      </c>
      <c r="BJ32" s="58" t="str">
        <f>IF(BJ$6&gt;'1.1 Allgemein'!$I$24,"",HLOOKUP(BJ$6,'5.1 Strompreise EXX u. Szenario'!$D$8:$DK$20,$F32+1,FALSE)*BJ$2*BJ$1)</f>
        <v/>
      </c>
      <c r="BK32" s="58" t="str">
        <f>IF(BK$6&gt;'1.1 Allgemein'!$I$24,"",HLOOKUP(BK$6,'5.1 Strompreise EXX u. Szenario'!$D$8:$DK$20,$F32+1,FALSE)*BK$2*BK$1)</f>
        <v/>
      </c>
      <c r="BL32" s="58" t="str">
        <f>IF(BL$6&gt;'1.1 Allgemein'!$I$24,"",HLOOKUP(BL$6,'5.1 Strompreise EXX u. Szenario'!$D$8:$DK$20,$F32+1,FALSE)*BL$2*BL$1)</f>
        <v/>
      </c>
      <c r="BM32" s="58" t="str">
        <f>IF(BM$6&gt;'1.1 Allgemein'!$I$24,"",HLOOKUP(BM$6,'5.1 Strompreise EXX u. Szenario'!$D$8:$DK$20,$F32+1,FALSE)*BM$2*BM$1)</f>
        <v/>
      </c>
      <c r="BN32" s="58" t="str">
        <f>IF(BN$6&gt;'1.1 Allgemein'!$I$24,"",HLOOKUP(BN$6,'5.1 Strompreise EXX u. Szenario'!$D$8:$DK$20,$F32+1,FALSE)*BN$2*BN$1)</f>
        <v/>
      </c>
      <c r="BO32" s="58" t="str">
        <f>IF(BO$6&gt;'1.1 Allgemein'!$I$24,"",HLOOKUP(BO$6,'5.1 Strompreise EXX u. Szenario'!$D$8:$DK$20,$F32+1,FALSE)*BO$2*BO$1)</f>
        <v/>
      </c>
      <c r="BP32" s="58" t="str">
        <f>IF(BP$6&gt;'1.1 Allgemein'!$I$24,"",HLOOKUP(BP$6,'5.1 Strompreise EXX u. Szenario'!$D$8:$DK$20,$F32+1,FALSE)*BP$2*BP$1)</f>
        <v/>
      </c>
      <c r="BQ32" s="58" t="str">
        <f>IF(BQ$6&gt;'1.1 Allgemein'!$I$24,"",HLOOKUP(BQ$6,'5.1 Strompreise EXX u. Szenario'!$D$8:$DK$20,$F32+1,FALSE)*BQ$2*BQ$1)</f>
        <v/>
      </c>
      <c r="BR32" s="58" t="str">
        <f>IF(BR$6&gt;'1.1 Allgemein'!$I$24,"",HLOOKUP(BR$6,'5.1 Strompreise EXX u. Szenario'!$D$8:$DK$20,$F32+1,FALSE)*BR$2*BR$1)</f>
        <v/>
      </c>
      <c r="BS32" s="58" t="str">
        <f>IF(BS$6&gt;'1.1 Allgemein'!$I$24,"",HLOOKUP(BS$6,'5.1 Strompreise EXX u. Szenario'!$D$8:$DK$20,$F32+1,FALSE)*BS$2*BS$1)</f>
        <v/>
      </c>
      <c r="BT32" s="58" t="str">
        <f>IF(BT$6&gt;'1.1 Allgemein'!$I$24,"",HLOOKUP(BT$6,'5.1 Strompreise EXX u. Szenario'!$D$8:$DK$20,$F32+1,FALSE)*BT$2*BT$1)</f>
        <v/>
      </c>
      <c r="BU32" s="58" t="str">
        <f>IF(BU$6&gt;'1.1 Allgemein'!$I$24,"",HLOOKUP(BU$6,'5.1 Strompreise EXX u. Szenario'!$D$8:$DK$20,$F32+1,FALSE)*BU$2*BU$1)</f>
        <v/>
      </c>
      <c r="BV32" s="58" t="str">
        <f>IF(BV$6&gt;'1.1 Allgemein'!$I$24,"",HLOOKUP(BV$6,'5.1 Strompreise EXX u. Szenario'!$D$8:$DK$20,$F32+1,FALSE)*BV$2*BV$1)</f>
        <v/>
      </c>
      <c r="BW32" s="58" t="str">
        <f>IF(BW$6&gt;'1.1 Allgemein'!$I$24,"",HLOOKUP(BW$6,'5.1 Strompreise EXX u. Szenario'!$D$8:$DK$20,$F32+1,FALSE)*BW$2*BW$1)</f>
        <v/>
      </c>
      <c r="BX32" s="58" t="str">
        <f>IF(BX$6&gt;'1.1 Allgemein'!$I$24,"",HLOOKUP(BX$6,'5.1 Strompreise EXX u. Szenario'!$D$8:$DK$20,$F32+1,FALSE)*BX$2*BX$1)</f>
        <v/>
      </c>
      <c r="BY32" s="58" t="str">
        <f>IF(BY$6&gt;'1.1 Allgemein'!$I$24,"",HLOOKUP(BY$6,'5.1 Strompreise EXX u. Szenario'!$D$8:$DK$20,$F32+1,FALSE)*BY$2*BY$1)</f>
        <v/>
      </c>
      <c r="BZ32" s="58" t="str">
        <f>IF(BZ$6&gt;'1.1 Allgemein'!$I$24,"",HLOOKUP(BZ$6,'5.1 Strompreise EXX u. Szenario'!$D$8:$DK$20,$F32+1,FALSE)*BZ$2*BZ$1)</f>
        <v/>
      </c>
      <c r="CA32" s="58" t="str">
        <f>IF(CA$6&gt;'1.1 Allgemein'!$I$24,"",HLOOKUP(CA$6,'5.1 Strompreise EXX u. Szenario'!$D$8:$DK$20,$F32+1,FALSE)*CA$2*CA$1)</f>
        <v/>
      </c>
      <c r="CB32" s="58" t="str">
        <f>IF(CB$6&gt;'1.1 Allgemein'!$I$24,"",HLOOKUP(CB$6,'5.1 Strompreise EXX u. Szenario'!$D$8:$DK$20,$F32+1,FALSE)*CB$2*CB$1)</f>
        <v/>
      </c>
      <c r="CC32" s="58" t="str">
        <f>IF(CC$6&gt;'1.1 Allgemein'!$I$24,"",HLOOKUP(CC$6,'5.1 Strompreise EXX u. Szenario'!$D$8:$DK$20,$F32+1,FALSE)*CC$2*CC$1)</f>
        <v/>
      </c>
      <c r="CD32" s="58" t="str">
        <f>IF(CD$6&gt;'1.1 Allgemein'!$I$24,"",HLOOKUP(CD$6,'5.1 Strompreise EXX u. Szenario'!$D$8:$DK$20,$F32+1,FALSE)*CD$2*CD$1)</f>
        <v/>
      </c>
      <c r="CE32" s="58" t="str">
        <f>IF(CE$6&gt;'1.1 Allgemein'!$I$24,"",HLOOKUP(CE$6,'5.1 Strompreise EXX u. Szenario'!$D$8:$DK$20,$F32+1,FALSE)*CE$2*CE$1)</f>
        <v/>
      </c>
      <c r="CF32" s="58" t="str">
        <f>IF(CF$6&gt;'1.1 Allgemein'!$I$24,"",HLOOKUP(CF$6,'5.1 Strompreise EXX u. Szenario'!$D$8:$DK$20,$F32+1,FALSE)*CF$2*CF$1)</f>
        <v/>
      </c>
      <c r="CG32" s="58" t="str">
        <f>IF(CG$6&gt;'1.1 Allgemein'!$I$24,"",HLOOKUP(CG$6,'5.1 Strompreise EXX u. Szenario'!$D$8:$DK$20,$F32+1,FALSE)*CG$2*CG$1)</f>
        <v/>
      </c>
      <c r="CH32" s="58" t="str">
        <f>IF(CH$6&gt;'1.1 Allgemein'!$I$24,"",HLOOKUP(CH$6,'5.1 Strompreise EXX u. Szenario'!$D$8:$DK$20,$F32+1,FALSE)*CH$2*CH$1)</f>
        <v/>
      </c>
      <c r="CI32" s="58" t="str">
        <f>IF(CI$6&gt;'1.1 Allgemein'!$I$24,"",HLOOKUP(CI$6,'5.1 Strompreise EXX u. Szenario'!$D$8:$DK$20,$F32+1,FALSE)*CI$2*CI$1)</f>
        <v/>
      </c>
      <c r="CJ32" s="58" t="str">
        <f>IF(CJ$6&gt;'1.1 Allgemein'!$I$24,"",HLOOKUP(CJ$6,'5.1 Strompreise EXX u. Szenario'!$D$8:$DK$20,$F32+1,FALSE)*CJ$2*CJ$1)</f>
        <v/>
      </c>
      <c r="CK32" s="58" t="str">
        <f>IF(CK$6&gt;'1.1 Allgemein'!$I$24,"",HLOOKUP(CK$6,'5.1 Strompreise EXX u. Szenario'!$D$8:$DK$20,$F32+1,FALSE)*CK$2*CK$1)</f>
        <v/>
      </c>
      <c r="CL32" s="58" t="str">
        <f>IF(CL$6&gt;'1.1 Allgemein'!$I$24,"",HLOOKUP(CL$6,'5.1 Strompreise EXX u. Szenario'!$D$8:$DK$20,$F32+1,FALSE)*CL$2*CL$1)</f>
        <v/>
      </c>
      <c r="CM32" s="58" t="str">
        <f>IF(CM$6&gt;'1.1 Allgemein'!$I$24,"",HLOOKUP(CM$6,'5.1 Strompreise EXX u. Szenario'!$D$8:$DK$20,$F32+1,FALSE)*CM$2*CM$1)</f>
        <v/>
      </c>
      <c r="CN32" s="58" t="str">
        <f>IF(CN$6&gt;'1.1 Allgemein'!$I$24,"",HLOOKUP(CN$6,'5.1 Strompreise EXX u. Szenario'!$D$8:$DK$20,$F32+1,FALSE)*CN$2*CN$1)</f>
        <v/>
      </c>
      <c r="CO32" s="58" t="str">
        <f>IF(CO$6&gt;'1.1 Allgemein'!$I$24,"",HLOOKUP(CO$6,'5.1 Strompreise EXX u. Szenario'!$D$8:$DK$20,$F32+1,FALSE)*CO$2*CO$1)</f>
        <v/>
      </c>
      <c r="CP32" s="58" t="str">
        <f>IF(CP$6&gt;'1.1 Allgemein'!$I$24,"",HLOOKUP(CP$6,'5.1 Strompreise EXX u. Szenario'!$D$8:$DK$20,$F32+1,FALSE)*CP$2*CP$1)</f>
        <v/>
      </c>
      <c r="CQ32" s="58" t="str">
        <f>IF(CQ$6&gt;'1.1 Allgemein'!$I$24,"",HLOOKUP(CQ$6,'5.1 Strompreise EXX u. Szenario'!$D$8:$DK$20,$F32+1,FALSE)*CQ$2*CQ$1)</f>
        <v/>
      </c>
      <c r="CR32" s="58" t="str">
        <f>IF(CR$6&gt;'1.1 Allgemein'!$I$24,"",HLOOKUP(CR$6,'5.1 Strompreise EXX u. Szenario'!$D$8:$DK$20,$F32+1,FALSE)*CR$2*CR$1)</f>
        <v/>
      </c>
      <c r="CS32" s="58" t="str">
        <f>IF(CS$6&gt;'1.1 Allgemein'!$I$24,"",HLOOKUP(CS$6,'5.1 Strompreise EXX u. Szenario'!$D$8:$DK$20,$F32+1,FALSE)*CS$2*CS$1)</f>
        <v/>
      </c>
      <c r="CT32" s="58" t="str">
        <f>IF(CT$6&gt;'1.1 Allgemein'!$I$24,"",HLOOKUP(CT$6,'5.1 Strompreise EXX u. Szenario'!$D$8:$DK$20,$F32+1,FALSE)*CT$2*CT$1)</f>
        <v/>
      </c>
      <c r="CU32" s="58" t="str">
        <f>IF(CU$6&gt;'1.1 Allgemein'!$I$24,"",HLOOKUP(CU$6,'5.1 Strompreise EXX u. Szenario'!$D$8:$DK$20,$F32+1,FALSE)*CU$2*CU$1)</f>
        <v/>
      </c>
      <c r="CV32" s="58" t="str">
        <f>IF(CV$6&gt;'1.1 Allgemein'!$I$24,"",HLOOKUP(CV$6,'5.1 Strompreise EXX u. Szenario'!$D$8:$DK$20,$F32+1,FALSE)*CV$2*CV$1)</f>
        <v/>
      </c>
      <c r="CW32" s="58" t="str">
        <f>IF(CW$6&gt;'1.1 Allgemein'!$I$24,"",HLOOKUP(CW$6,'5.1 Strompreise EXX u. Szenario'!$D$8:$DK$20,$F32+1,FALSE)*CW$2*CW$1)</f>
        <v/>
      </c>
      <c r="CX32" s="58" t="str">
        <f>IF(CX$6&gt;'1.1 Allgemein'!$I$24,"",HLOOKUP(CX$6,'5.1 Strompreise EXX u. Szenario'!$D$8:$DK$20,$F32+1,FALSE)*CX$2*CX$1)</f>
        <v/>
      </c>
      <c r="CY32" s="58" t="str">
        <f>IF(CY$6&gt;'1.1 Allgemein'!$I$24,"",HLOOKUP(CY$6,'5.1 Strompreise EXX u. Szenario'!$D$8:$DK$20,$F32+1,FALSE)*CY$2*CY$1)</f>
        <v/>
      </c>
      <c r="CZ32" s="58" t="str">
        <f>IF(CZ$6&gt;'1.1 Allgemein'!$I$24,"",HLOOKUP(CZ$6,'5.1 Strompreise EXX u. Szenario'!$D$8:$DK$20,$F32+1,FALSE)*CZ$2*CZ$1)</f>
        <v/>
      </c>
      <c r="DA32" s="58" t="str">
        <f>IF(DA$6&gt;'1.1 Allgemein'!$I$24,"",HLOOKUP(DA$6,'5.1 Strompreise EXX u. Szenario'!$D$8:$DK$20,$F32+1,FALSE)*DA$2*DA$1)</f>
        <v/>
      </c>
      <c r="DB32" s="58" t="str">
        <f>IF(DB$6&gt;'1.1 Allgemein'!$I$24,"",HLOOKUP(DB$6,'5.1 Strompreise EXX u. Szenario'!$D$8:$DK$20,$F32+1,FALSE)*DB$2*DB$1)</f>
        <v/>
      </c>
      <c r="DC32" s="58" t="str">
        <f>IF(DC$6&gt;'1.1 Allgemein'!$I$24,"",HLOOKUP(DC$6,'5.1 Strompreise EXX u. Szenario'!$D$8:$DK$20,$F32+1,FALSE)*DC$2*DC$1)</f>
        <v/>
      </c>
      <c r="DD32" s="58" t="str">
        <f>IF(DD$6&gt;'1.1 Allgemein'!$I$24,"",HLOOKUP(DD$6,'5.1 Strompreise EXX u. Szenario'!$D$8:$DK$20,$F32+1,FALSE)*DD$2*DD$1)</f>
        <v/>
      </c>
      <c r="DE32" s="58" t="str">
        <f>IF(DE$6&gt;'1.1 Allgemein'!$I$24,"",HLOOKUP(DE$6,'5.1 Strompreise EXX u. Szenario'!$D$8:$DK$20,$F32+1,FALSE)*DE$2*DE$1)</f>
        <v/>
      </c>
      <c r="DF32" s="58" t="str">
        <f>IF(DF$6&gt;'1.1 Allgemein'!$I$24,"",HLOOKUP(DF$6,'5.1 Strompreise EXX u. Szenario'!$D$8:$DK$20,$F32+1,FALSE)*DF$2*DF$1)</f>
        <v/>
      </c>
      <c r="DG32" s="58" t="str">
        <f>IF(DG$6&gt;'1.1 Allgemein'!$I$24,"",HLOOKUP(DG$6,'5.1 Strompreise EXX u. Szenario'!$D$8:$DK$20,$F32+1,FALSE)*DG$2*DG$1)</f>
        <v/>
      </c>
      <c r="DH32" s="58" t="str">
        <f>IF(DH$6&gt;'1.1 Allgemein'!$I$24,"",HLOOKUP(DH$6,'5.1 Strompreise EXX u. Szenario'!$D$8:$DK$20,$F32+1,FALSE)*DH$2*DH$1)</f>
        <v/>
      </c>
      <c r="DI32" s="58" t="str">
        <f>IF(DI$6&gt;'1.1 Allgemein'!$I$24,"",HLOOKUP(DI$6,'5.1 Strompreise EXX u. Szenario'!$D$8:$DK$20,$F32+1,FALSE)*DI$2*DI$1)</f>
        <v/>
      </c>
      <c r="DJ32" s="58" t="str">
        <f>IF(DJ$6&gt;'1.1 Allgemein'!$I$24,"",HLOOKUP(DJ$6,'5.1 Strompreise EXX u. Szenario'!$D$8:$DK$20,$F32+1,FALSE)*DJ$2*DJ$1)</f>
        <v/>
      </c>
      <c r="DK32" s="154"/>
      <c r="DL32" s="154"/>
      <c r="DM32" s="154"/>
      <c r="DN32" s="154"/>
      <c r="DO32" s="154"/>
      <c r="DP32" s="154"/>
      <c r="DQ32" s="154"/>
      <c r="DR32" s="154"/>
      <c r="DS32" s="154"/>
      <c r="DT32" s="154"/>
      <c r="DU32" s="154"/>
    </row>
    <row r="33" spans="2:125" ht="15" hidden="1" customHeight="1" outlineLevel="1" x14ac:dyDescent="0.3">
      <c r="B33" s="396"/>
      <c r="C33" s="396"/>
      <c r="D33" s="396"/>
      <c r="E33" s="396"/>
      <c r="F33" s="61">
        <v>11</v>
      </c>
      <c r="G33" s="58" t="e">
        <f>IF(G$6&gt;'1.1 Allgemein'!$I$24,"",HLOOKUP(G$6,'5.1 Strompreise EXX u. Szenario'!$D$8:$DK$20,$F33+1,FALSE)*G$2*G$1)</f>
        <v>#DIV/0!</v>
      </c>
      <c r="H33" s="58" t="e">
        <f>IF(H$6&gt;'1.1 Allgemein'!$I$24,"",HLOOKUP(H$6,'5.1 Strompreise EXX u. Szenario'!$D$8:$DK$20,$F33+1,FALSE)*H$2*H$1)</f>
        <v>#DIV/0!</v>
      </c>
      <c r="I33" s="58" t="e">
        <f>IF(I$6&gt;'1.1 Allgemein'!$I$24,"",HLOOKUP(I$6,'5.1 Strompreise EXX u. Szenario'!$D$8:$DK$20,$F33+1,FALSE)*I$2*I$1)</f>
        <v>#DIV/0!</v>
      </c>
      <c r="J33" s="58" t="e">
        <f>IF(J$6&gt;'1.1 Allgemein'!$I$24,"",HLOOKUP(J$6,'5.1 Strompreise EXX u. Szenario'!$D$8:$DK$20,$F33+1,FALSE)*J$2*J$1)</f>
        <v>#DIV/0!</v>
      </c>
      <c r="K33" s="58" t="e">
        <f>IF(K$6&gt;'1.1 Allgemein'!$I$24,"",HLOOKUP(K$6,'5.1 Strompreise EXX u. Szenario'!$D$8:$DK$20,$F33+1,FALSE)*K$2*K$1)</f>
        <v>#DIV/0!</v>
      </c>
      <c r="L33" s="58" t="e">
        <f>IF(L$6&gt;'1.1 Allgemein'!$I$24,"",HLOOKUP(L$6,'5.1 Strompreise EXX u. Szenario'!$D$8:$DK$20,$F33+1,FALSE)*L$2*L$1)</f>
        <v>#DIV/0!</v>
      </c>
      <c r="M33" s="58" t="e">
        <f>IF(M$6&gt;'1.1 Allgemein'!$I$24,"",HLOOKUP(M$6,'5.1 Strompreise EXX u. Szenario'!$D$8:$DK$20,$F33+1,FALSE)*M$2*M$1)</f>
        <v>#DIV/0!</v>
      </c>
      <c r="N33" s="58" t="e">
        <f>IF(N$6&gt;'1.1 Allgemein'!$I$24,"",HLOOKUP(N$6,'5.1 Strompreise EXX u. Szenario'!$D$8:$DK$20,$F33+1,FALSE)*N$2*N$1)</f>
        <v>#DIV/0!</v>
      </c>
      <c r="O33" s="58" t="e">
        <f>IF(O$6&gt;'1.1 Allgemein'!$I$24,"",HLOOKUP(O$6,'5.1 Strompreise EXX u. Szenario'!$D$8:$DK$20,$F33+1,FALSE)*O$2*O$1)</f>
        <v>#DIV/0!</v>
      </c>
      <c r="P33" s="58" t="e">
        <f>IF(P$6&gt;'1.1 Allgemein'!$I$24,"",HLOOKUP(P$6,'5.1 Strompreise EXX u. Szenario'!$D$8:$DK$20,$F33+1,FALSE)*P$2*P$1)</f>
        <v>#DIV/0!</v>
      </c>
      <c r="Q33" s="58" t="e">
        <f>IF(Q$6&gt;'1.1 Allgemein'!$I$24,"",HLOOKUP(Q$6,'5.1 Strompreise EXX u. Szenario'!$D$8:$DK$20,$F33+1,FALSE)*Q$2*Q$1)</f>
        <v>#DIV/0!</v>
      </c>
      <c r="R33" s="58" t="e">
        <f>IF(R$6&gt;'1.1 Allgemein'!$I$24,"",HLOOKUP(R$6,'5.1 Strompreise EXX u. Szenario'!$D$8:$DK$20,$F33+1,FALSE)*R$2*R$1)</f>
        <v>#DIV/0!</v>
      </c>
      <c r="S33" s="58" t="e">
        <f>IF(S$6&gt;'1.1 Allgemein'!$I$24,"",HLOOKUP(S$6,'5.1 Strompreise EXX u. Szenario'!$D$8:$DK$20,$F33+1,FALSE)*S$2*S$1)</f>
        <v>#DIV/0!</v>
      </c>
      <c r="T33" s="58" t="e">
        <f>IF(T$6&gt;'1.1 Allgemein'!$I$24,"",HLOOKUP(T$6,'5.1 Strompreise EXX u. Szenario'!$D$8:$DK$20,$F33+1,FALSE)*T$2*T$1)</f>
        <v>#DIV/0!</v>
      </c>
      <c r="U33" s="58" t="e">
        <f>IF(U$6&gt;'1.1 Allgemein'!$I$24,"",HLOOKUP(U$6,'5.1 Strompreise EXX u. Szenario'!$D$8:$DK$20,$F33+1,FALSE)*U$2*U$1)</f>
        <v>#DIV/0!</v>
      </c>
      <c r="V33" s="58" t="e">
        <f>IF(V$6&gt;'1.1 Allgemein'!$I$24,"",HLOOKUP(V$6,'5.1 Strompreise EXX u. Szenario'!$D$8:$DK$20,$F33+1,FALSE)*V$2*V$1)</f>
        <v>#DIV/0!</v>
      </c>
      <c r="W33" s="58" t="e">
        <f>IF(W$6&gt;'1.1 Allgemein'!$I$24,"",HLOOKUP(W$6,'5.1 Strompreise EXX u. Szenario'!$D$8:$DK$20,$F33+1,FALSE)*W$2*W$1)</f>
        <v>#DIV/0!</v>
      </c>
      <c r="X33" s="58" t="e">
        <f>IF(X$6&gt;'1.1 Allgemein'!$I$24,"",HLOOKUP(X$6,'5.1 Strompreise EXX u. Szenario'!$D$8:$DK$20,$F33+1,FALSE)*X$2*X$1)</f>
        <v>#DIV/0!</v>
      </c>
      <c r="Y33" s="58" t="e">
        <f>IF(Y$6&gt;'1.1 Allgemein'!$I$24,"",HLOOKUP(Y$6,'5.1 Strompreise EXX u. Szenario'!$D$8:$DK$20,$F33+1,FALSE)*Y$2*Y$1)</f>
        <v>#DIV/0!</v>
      </c>
      <c r="Z33" s="58">
        <f>IF(Z$6&gt;'1.1 Allgemein'!$I$24,"",HLOOKUP(Z$6,'5.1 Strompreise EXX u. Szenario'!$D$8:$DK$20,$F33+1,FALSE)*Z$2*Z$1)</f>
        <v>0</v>
      </c>
      <c r="AA33" s="58">
        <f>IF(AA$6&gt;'1.1 Allgemein'!$I$24,"",HLOOKUP(AA$6,'5.1 Strompreise EXX u. Szenario'!$D$8:$DK$20,$F33+1,FALSE)*AA$2*AA$1)</f>
        <v>0</v>
      </c>
      <c r="AB33" s="58">
        <f>IF(AB$6&gt;'1.1 Allgemein'!$I$24,"",HLOOKUP(AB$6,'5.1 Strompreise EXX u. Szenario'!$D$8:$DK$20,$F33+1,FALSE)*AB$2*AB$1)</f>
        <v>0</v>
      </c>
      <c r="AC33" s="58">
        <f>IF(AC$6&gt;'1.1 Allgemein'!$I$24,"",HLOOKUP(AC$6,'5.1 Strompreise EXX u. Szenario'!$D$8:$DK$20,$F33+1,FALSE)*AC$2*AC$1)</f>
        <v>0</v>
      </c>
      <c r="AD33" s="58">
        <f>IF(AD$6&gt;'1.1 Allgemein'!$I$24,"",HLOOKUP(AD$6,'5.1 Strompreise EXX u. Szenario'!$D$8:$DK$20,$F33+1,FALSE)*AD$2*AD$1)</f>
        <v>0</v>
      </c>
      <c r="AE33" s="58">
        <f>IF(AE$6&gt;'1.1 Allgemein'!$I$24,"",HLOOKUP(AE$6,'5.1 Strompreise EXX u. Szenario'!$D$8:$DK$20,$F33+1,FALSE)*AE$2*AE$1)</f>
        <v>0</v>
      </c>
      <c r="AF33" s="58">
        <f>IF(AF$6&gt;'1.1 Allgemein'!$I$24,"",HLOOKUP(AF$6,'5.1 Strompreise EXX u. Szenario'!$D$8:$DK$20,$F33+1,FALSE)*AF$2*AF$1)</f>
        <v>0</v>
      </c>
      <c r="AG33" s="58">
        <f>IF(AG$6&gt;'1.1 Allgemein'!$I$24,"",HLOOKUP(AG$6,'5.1 Strompreise EXX u. Szenario'!$D$8:$DK$20,$F33+1,FALSE)*AG$2*AG$1)</f>
        <v>0</v>
      </c>
      <c r="AH33" s="58">
        <f>IF(AH$6&gt;'1.1 Allgemein'!$I$24,"",HLOOKUP(AH$6,'5.1 Strompreise EXX u. Szenario'!$D$8:$DK$20,$F33+1,FALSE)*AH$2*AH$1)</f>
        <v>0</v>
      </c>
      <c r="AI33" s="58">
        <f>IF(AI$6&gt;'1.1 Allgemein'!$I$24,"",HLOOKUP(AI$6,'5.1 Strompreise EXX u. Szenario'!$D$8:$DK$20,$F33+1,FALSE)*AI$2*AI$1)</f>
        <v>0</v>
      </c>
      <c r="AJ33" s="58">
        <f>IF(AJ$6&gt;'1.1 Allgemein'!$I$24,"",HLOOKUP(AJ$6,'5.1 Strompreise EXX u. Szenario'!$D$8:$DK$20,$F33+1,FALSE)*AJ$2*AJ$1)</f>
        <v>0</v>
      </c>
      <c r="AK33" s="58">
        <f>IF(AK$6&gt;'1.1 Allgemein'!$I$24,"",HLOOKUP(AK$6,'5.1 Strompreise EXX u. Szenario'!$D$8:$DK$20,$F33+1,FALSE)*AK$2*AK$1)</f>
        <v>0</v>
      </c>
      <c r="AL33" s="58">
        <f>IF(AL$6&gt;'1.1 Allgemein'!$I$24,"",HLOOKUP(AL$6,'5.1 Strompreise EXX u. Szenario'!$D$8:$DK$20,$F33+1,FALSE)*AL$2*AL$1)</f>
        <v>0</v>
      </c>
      <c r="AM33" s="58">
        <f>IF(AM$6&gt;'1.1 Allgemein'!$I$24,"",HLOOKUP(AM$6,'5.1 Strompreise EXX u. Szenario'!$D$8:$DK$20,$F33+1,FALSE)*AM$2*AM$1)</f>
        <v>0</v>
      </c>
      <c r="AN33" s="58">
        <f>IF(AN$6&gt;'1.1 Allgemein'!$I$24,"",HLOOKUP(AN$6,'5.1 Strompreise EXX u. Szenario'!$D$8:$DK$20,$F33+1,FALSE)*AN$2*AN$1)</f>
        <v>0</v>
      </c>
      <c r="AO33" s="58">
        <f>IF(AO$6&gt;'1.1 Allgemein'!$I$24,"",HLOOKUP(AO$6,'5.1 Strompreise EXX u. Szenario'!$D$8:$DK$20,$F33+1,FALSE)*AO$2*AO$1)</f>
        <v>0</v>
      </c>
      <c r="AP33" s="58" t="str">
        <f>IF(AP$6&gt;'1.1 Allgemein'!$I$24,"",HLOOKUP(AP$6,'5.1 Strompreise EXX u. Szenario'!$D$8:$DK$20,$F33+1,FALSE)*AP$2*AP$1)</f>
        <v/>
      </c>
      <c r="AQ33" s="58" t="str">
        <f>IF(AQ$6&gt;'1.1 Allgemein'!$I$24,"",HLOOKUP(AQ$6,'5.1 Strompreise EXX u. Szenario'!$D$8:$DK$20,$F33+1,FALSE)*AQ$2*AQ$1)</f>
        <v/>
      </c>
      <c r="AR33" s="58" t="str">
        <f>IF(AR$6&gt;'1.1 Allgemein'!$I$24,"",HLOOKUP(AR$6,'5.1 Strompreise EXX u. Szenario'!$D$8:$DK$20,$F33+1,FALSE)*AR$2*AR$1)</f>
        <v/>
      </c>
      <c r="AS33" s="58" t="str">
        <f>IF(AS$6&gt;'1.1 Allgemein'!$I$24,"",HLOOKUP(AS$6,'5.1 Strompreise EXX u. Szenario'!$D$8:$DK$20,$F33+1,FALSE)*AS$2*AS$1)</f>
        <v/>
      </c>
      <c r="AT33" s="58" t="str">
        <f>IF(AT$6&gt;'1.1 Allgemein'!$I$24,"",HLOOKUP(AT$6,'5.1 Strompreise EXX u. Szenario'!$D$8:$DK$20,$F33+1,FALSE)*AT$2*AT$1)</f>
        <v/>
      </c>
      <c r="AU33" s="58" t="str">
        <f>IF(AU$6&gt;'1.1 Allgemein'!$I$24,"",HLOOKUP(AU$6,'5.1 Strompreise EXX u. Szenario'!$D$8:$DK$20,$F33+1,FALSE)*AU$2*AU$1)</f>
        <v/>
      </c>
      <c r="AV33" s="58" t="str">
        <f>IF(AV$6&gt;'1.1 Allgemein'!$I$24,"",HLOOKUP(AV$6,'5.1 Strompreise EXX u. Szenario'!$D$8:$DK$20,$F33+1,FALSE)*AV$2*AV$1)</f>
        <v/>
      </c>
      <c r="AW33" s="58" t="str">
        <f>IF(AW$6&gt;'1.1 Allgemein'!$I$24,"",HLOOKUP(AW$6,'5.1 Strompreise EXX u. Szenario'!$D$8:$DK$20,$F33+1,FALSE)*AW$2*AW$1)</f>
        <v/>
      </c>
      <c r="AX33" s="58" t="str">
        <f>IF(AX$6&gt;'1.1 Allgemein'!$I$24,"",HLOOKUP(AX$6,'5.1 Strompreise EXX u. Szenario'!$D$8:$DK$20,$F33+1,FALSE)*AX$2*AX$1)</f>
        <v/>
      </c>
      <c r="AY33" s="58" t="str">
        <f>IF(AY$6&gt;'1.1 Allgemein'!$I$24,"",HLOOKUP(AY$6,'5.1 Strompreise EXX u. Szenario'!$D$8:$DK$20,$F33+1,FALSE)*AY$2*AY$1)</f>
        <v/>
      </c>
      <c r="AZ33" s="58" t="str">
        <f>IF(AZ$6&gt;'1.1 Allgemein'!$I$24,"",HLOOKUP(AZ$6,'5.1 Strompreise EXX u. Szenario'!$D$8:$DK$20,$F33+1,FALSE)*AZ$2*AZ$1)</f>
        <v/>
      </c>
      <c r="BA33" s="58" t="str">
        <f>IF(BA$6&gt;'1.1 Allgemein'!$I$24,"",HLOOKUP(BA$6,'5.1 Strompreise EXX u. Szenario'!$D$8:$DK$20,$F33+1,FALSE)*BA$2*BA$1)</f>
        <v/>
      </c>
      <c r="BB33" s="58" t="str">
        <f>IF(BB$6&gt;'1.1 Allgemein'!$I$24,"",HLOOKUP(BB$6,'5.1 Strompreise EXX u. Szenario'!$D$8:$DK$20,$F33+1,FALSE)*BB$2*BB$1)</f>
        <v/>
      </c>
      <c r="BC33" s="58" t="str">
        <f>IF(BC$6&gt;'1.1 Allgemein'!$I$24,"",HLOOKUP(BC$6,'5.1 Strompreise EXX u. Szenario'!$D$8:$DK$20,$F33+1,FALSE)*BC$2*BC$1)</f>
        <v/>
      </c>
      <c r="BD33" s="58" t="str">
        <f>IF(BD$6&gt;'1.1 Allgemein'!$I$24,"",HLOOKUP(BD$6,'5.1 Strompreise EXX u. Szenario'!$D$8:$DK$20,$F33+1,FALSE)*BD$2*BD$1)</f>
        <v/>
      </c>
      <c r="BE33" s="58" t="str">
        <f>IF(BE$6&gt;'1.1 Allgemein'!$I$24,"",HLOOKUP(BE$6,'5.1 Strompreise EXX u. Szenario'!$D$8:$DK$20,$F33+1,FALSE)*BE$2*BE$1)</f>
        <v/>
      </c>
      <c r="BF33" s="58" t="str">
        <f>IF(BF$6&gt;'1.1 Allgemein'!$I$24,"",HLOOKUP(BF$6,'5.1 Strompreise EXX u. Szenario'!$D$8:$DK$20,$F33+1,FALSE)*BF$2*BF$1)</f>
        <v/>
      </c>
      <c r="BG33" s="58" t="str">
        <f>IF(BG$6&gt;'1.1 Allgemein'!$I$24,"",HLOOKUP(BG$6,'5.1 Strompreise EXX u. Szenario'!$D$8:$DK$20,$F33+1,FALSE)*BG$2*BG$1)</f>
        <v/>
      </c>
      <c r="BH33" s="58" t="str">
        <f>IF(BH$6&gt;'1.1 Allgemein'!$I$24,"",HLOOKUP(BH$6,'5.1 Strompreise EXX u. Szenario'!$D$8:$DK$20,$F33+1,FALSE)*BH$2*BH$1)</f>
        <v/>
      </c>
      <c r="BI33" s="58" t="str">
        <f>IF(BI$6&gt;'1.1 Allgemein'!$I$24,"",HLOOKUP(BI$6,'5.1 Strompreise EXX u. Szenario'!$D$8:$DK$20,$F33+1,FALSE)*BI$2*BI$1)</f>
        <v/>
      </c>
      <c r="BJ33" s="58" t="str">
        <f>IF(BJ$6&gt;'1.1 Allgemein'!$I$24,"",HLOOKUP(BJ$6,'5.1 Strompreise EXX u. Szenario'!$D$8:$DK$20,$F33+1,FALSE)*BJ$2*BJ$1)</f>
        <v/>
      </c>
      <c r="BK33" s="58" t="str">
        <f>IF(BK$6&gt;'1.1 Allgemein'!$I$24,"",HLOOKUP(BK$6,'5.1 Strompreise EXX u. Szenario'!$D$8:$DK$20,$F33+1,FALSE)*BK$2*BK$1)</f>
        <v/>
      </c>
      <c r="BL33" s="58" t="str">
        <f>IF(BL$6&gt;'1.1 Allgemein'!$I$24,"",HLOOKUP(BL$6,'5.1 Strompreise EXX u. Szenario'!$D$8:$DK$20,$F33+1,FALSE)*BL$2*BL$1)</f>
        <v/>
      </c>
      <c r="BM33" s="58" t="str">
        <f>IF(BM$6&gt;'1.1 Allgemein'!$I$24,"",HLOOKUP(BM$6,'5.1 Strompreise EXX u. Szenario'!$D$8:$DK$20,$F33+1,FALSE)*BM$2*BM$1)</f>
        <v/>
      </c>
      <c r="BN33" s="58" t="str">
        <f>IF(BN$6&gt;'1.1 Allgemein'!$I$24,"",HLOOKUP(BN$6,'5.1 Strompreise EXX u. Szenario'!$D$8:$DK$20,$F33+1,FALSE)*BN$2*BN$1)</f>
        <v/>
      </c>
      <c r="BO33" s="58" t="str">
        <f>IF(BO$6&gt;'1.1 Allgemein'!$I$24,"",HLOOKUP(BO$6,'5.1 Strompreise EXX u. Szenario'!$D$8:$DK$20,$F33+1,FALSE)*BO$2*BO$1)</f>
        <v/>
      </c>
      <c r="BP33" s="58" t="str">
        <f>IF(BP$6&gt;'1.1 Allgemein'!$I$24,"",HLOOKUP(BP$6,'5.1 Strompreise EXX u. Szenario'!$D$8:$DK$20,$F33+1,FALSE)*BP$2*BP$1)</f>
        <v/>
      </c>
      <c r="BQ33" s="58" t="str">
        <f>IF(BQ$6&gt;'1.1 Allgemein'!$I$24,"",HLOOKUP(BQ$6,'5.1 Strompreise EXX u. Szenario'!$D$8:$DK$20,$F33+1,FALSE)*BQ$2*BQ$1)</f>
        <v/>
      </c>
      <c r="BR33" s="58" t="str">
        <f>IF(BR$6&gt;'1.1 Allgemein'!$I$24,"",HLOOKUP(BR$6,'5.1 Strompreise EXX u. Szenario'!$D$8:$DK$20,$F33+1,FALSE)*BR$2*BR$1)</f>
        <v/>
      </c>
      <c r="BS33" s="58" t="str">
        <f>IF(BS$6&gt;'1.1 Allgemein'!$I$24,"",HLOOKUP(BS$6,'5.1 Strompreise EXX u. Szenario'!$D$8:$DK$20,$F33+1,FALSE)*BS$2*BS$1)</f>
        <v/>
      </c>
      <c r="BT33" s="58" t="str">
        <f>IF(BT$6&gt;'1.1 Allgemein'!$I$24,"",HLOOKUP(BT$6,'5.1 Strompreise EXX u. Szenario'!$D$8:$DK$20,$F33+1,FALSE)*BT$2*BT$1)</f>
        <v/>
      </c>
      <c r="BU33" s="58" t="str">
        <f>IF(BU$6&gt;'1.1 Allgemein'!$I$24,"",HLOOKUP(BU$6,'5.1 Strompreise EXX u. Szenario'!$D$8:$DK$20,$F33+1,FALSE)*BU$2*BU$1)</f>
        <v/>
      </c>
      <c r="BV33" s="58" t="str">
        <f>IF(BV$6&gt;'1.1 Allgemein'!$I$24,"",HLOOKUP(BV$6,'5.1 Strompreise EXX u. Szenario'!$D$8:$DK$20,$F33+1,FALSE)*BV$2*BV$1)</f>
        <v/>
      </c>
      <c r="BW33" s="58" t="str">
        <f>IF(BW$6&gt;'1.1 Allgemein'!$I$24,"",HLOOKUP(BW$6,'5.1 Strompreise EXX u. Szenario'!$D$8:$DK$20,$F33+1,FALSE)*BW$2*BW$1)</f>
        <v/>
      </c>
      <c r="BX33" s="58" t="str">
        <f>IF(BX$6&gt;'1.1 Allgemein'!$I$24,"",HLOOKUP(BX$6,'5.1 Strompreise EXX u. Szenario'!$D$8:$DK$20,$F33+1,FALSE)*BX$2*BX$1)</f>
        <v/>
      </c>
      <c r="BY33" s="58" t="str">
        <f>IF(BY$6&gt;'1.1 Allgemein'!$I$24,"",HLOOKUP(BY$6,'5.1 Strompreise EXX u. Szenario'!$D$8:$DK$20,$F33+1,FALSE)*BY$2*BY$1)</f>
        <v/>
      </c>
      <c r="BZ33" s="58" t="str">
        <f>IF(BZ$6&gt;'1.1 Allgemein'!$I$24,"",HLOOKUP(BZ$6,'5.1 Strompreise EXX u. Szenario'!$D$8:$DK$20,$F33+1,FALSE)*BZ$2*BZ$1)</f>
        <v/>
      </c>
      <c r="CA33" s="58" t="str">
        <f>IF(CA$6&gt;'1.1 Allgemein'!$I$24,"",HLOOKUP(CA$6,'5.1 Strompreise EXX u. Szenario'!$D$8:$DK$20,$F33+1,FALSE)*CA$2*CA$1)</f>
        <v/>
      </c>
      <c r="CB33" s="58" t="str">
        <f>IF(CB$6&gt;'1.1 Allgemein'!$I$24,"",HLOOKUP(CB$6,'5.1 Strompreise EXX u. Szenario'!$D$8:$DK$20,$F33+1,FALSE)*CB$2*CB$1)</f>
        <v/>
      </c>
      <c r="CC33" s="58" t="str">
        <f>IF(CC$6&gt;'1.1 Allgemein'!$I$24,"",HLOOKUP(CC$6,'5.1 Strompreise EXX u. Szenario'!$D$8:$DK$20,$F33+1,FALSE)*CC$2*CC$1)</f>
        <v/>
      </c>
      <c r="CD33" s="58" t="str">
        <f>IF(CD$6&gt;'1.1 Allgemein'!$I$24,"",HLOOKUP(CD$6,'5.1 Strompreise EXX u. Szenario'!$D$8:$DK$20,$F33+1,FALSE)*CD$2*CD$1)</f>
        <v/>
      </c>
      <c r="CE33" s="58" t="str">
        <f>IF(CE$6&gt;'1.1 Allgemein'!$I$24,"",HLOOKUP(CE$6,'5.1 Strompreise EXX u. Szenario'!$D$8:$DK$20,$F33+1,FALSE)*CE$2*CE$1)</f>
        <v/>
      </c>
      <c r="CF33" s="58" t="str">
        <f>IF(CF$6&gt;'1.1 Allgemein'!$I$24,"",HLOOKUP(CF$6,'5.1 Strompreise EXX u. Szenario'!$D$8:$DK$20,$F33+1,FALSE)*CF$2*CF$1)</f>
        <v/>
      </c>
      <c r="CG33" s="58" t="str">
        <f>IF(CG$6&gt;'1.1 Allgemein'!$I$24,"",HLOOKUP(CG$6,'5.1 Strompreise EXX u. Szenario'!$D$8:$DK$20,$F33+1,FALSE)*CG$2*CG$1)</f>
        <v/>
      </c>
      <c r="CH33" s="58" t="str">
        <f>IF(CH$6&gt;'1.1 Allgemein'!$I$24,"",HLOOKUP(CH$6,'5.1 Strompreise EXX u. Szenario'!$D$8:$DK$20,$F33+1,FALSE)*CH$2*CH$1)</f>
        <v/>
      </c>
      <c r="CI33" s="58" t="str">
        <f>IF(CI$6&gt;'1.1 Allgemein'!$I$24,"",HLOOKUP(CI$6,'5.1 Strompreise EXX u. Szenario'!$D$8:$DK$20,$F33+1,FALSE)*CI$2*CI$1)</f>
        <v/>
      </c>
      <c r="CJ33" s="58" t="str">
        <f>IF(CJ$6&gt;'1.1 Allgemein'!$I$24,"",HLOOKUP(CJ$6,'5.1 Strompreise EXX u. Szenario'!$D$8:$DK$20,$F33+1,FALSE)*CJ$2*CJ$1)</f>
        <v/>
      </c>
      <c r="CK33" s="58" t="str">
        <f>IF(CK$6&gt;'1.1 Allgemein'!$I$24,"",HLOOKUP(CK$6,'5.1 Strompreise EXX u. Szenario'!$D$8:$DK$20,$F33+1,FALSE)*CK$2*CK$1)</f>
        <v/>
      </c>
      <c r="CL33" s="58" t="str">
        <f>IF(CL$6&gt;'1.1 Allgemein'!$I$24,"",HLOOKUP(CL$6,'5.1 Strompreise EXX u. Szenario'!$D$8:$DK$20,$F33+1,FALSE)*CL$2*CL$1)</f>
        <v/>
      </c>
      <c r="CM33" s="58" t="str">
        <f>IF(CM$6&gt;'1.1 Allgemein'!$I$24,"",HLOOKUP(CM$6,'5.1 Strompreise EXX u. Szenario'!$D$8:$DK$20,$F33+1,FALSE)*CM$2*CM$1)</f>
        <v/>
      </c>
      <c r="CN33" s="58" t="str">
        <f>IF(CN$6&gt;'1.1 Allgemein'!$I$24,"",HLOOKUP(CN$6,'5.1 Strompreise EXX u. Szenario'!$D$8:$DK$20,$F33+1,FALSE)*CN$2*CN$1)</f>
        <v/>
      </c>
      <c r="CO33" s="58" t="str">
        <f>IF(CO$6&gt;'1.1 Allgemein'!$I$24,"",HLOOKUP(CO$6,'5.1 Strompreise EXX u. Szenario'!$D$8:$DK$20,$F33+1,FALSE)*CO$2*CO$1)</f>
        <v/>
      </c>
      <c r="CP33" s="58" t="str">
        <f>IF(CP$6&gt;'1.1 Allgemein'!$I$24,"",HLOOKUP(CP$6,'5.1 Strompreise EXX u. Szenario'!$D$8:$DK$20,$F33+1,FALSE)*CP$2*CP$1)</f>
        <v/>
      </c>
      <c r="CQ33" s="58" t="str">
        <f>IF(CQ$6&gt;'1.1 Allgemein'!$I$24,"",HLOOKUP(CQ$6,'5.1 Strompreise EXX u. Szenario'!$D$8:$DK$20,$F33+1,FALSE)*CQ$2*CQ$1)</f>
        <v/>
      </c>
      <c r="CR33" s="58" t="str">
        <f>IF(CR$6&gt;'1.1 Allgemein'!$I$24,"",HLOOKUP(CR$6,'5.1 Strompreise EXX u. Szenario'!$D$8:$DK$20,$F33+1,FALSE)*CR$2*CR$1)</f>
        <v/>
      </c>
      <c r="CS33" s="58" t="str">
        <f>IF(CS$6&gt;'1.1 Allgemein'!$I$24,"",HLOOKUP(CS$6,'5.1 Strompreise EXX u. Szenario'!$D$8:$DK$20,$F33+1,FALSE)*CS$2*CS$1)</f>
        <v/>
      </c>
      <c r="CT33" s="58" t="str">
        <f>IF(CT$6&gt;'1.1 Allgemein'!$I$24,"",HLOOKUP(CT$6,'5.1 Strompreise EXX u. Szenario'!$D$8:$DK$20,$F33+1,FALSE)*CT$2*CT$1)</f>
        <v/>
      </c>
      <c r="CU33" s="58" t="str">
        <f>IF(CU$6&gt;'1.1 Allgemein'!$I$24,"",HLOOKUP(CU$6,'5.1 Strompreise EXX u. Szenario'!$D$8:$DK$20,$F33+1,FALSE)*CU$2*CU$1)</f>
        <v/>
      </c>
      <c r="CV33" s="58" t="str">
        <f>IF(CV$6&gt;'1.1 Allgemein'!$I$24,"",HLOOKUP(CV$6,'5.1 Strompreise EXX u. Szenario'!$D$8:$DK$20,$F33+1,FALSE)*CV$2*CV$1)</f>
        <v/>
      </c>
      <c r="CW33" s="58" t="str">
        <f>IF(CW$6&gt;'1.1 Allgemein'!$I$24,"",HLOOKUP(CW$6,'5.1 Strompreise EXX u. Szenario'!$D$8:$DK$20,$F33+1,FALSE)*CW$2*CW$1)</f>
        <v/>
      </c>
      <c r="CX33" s="58" t="str">
        <f>IF(CX$6&gt;'1.1 Allgemein'!$I$24,"",HLOOKUP(CX$6,'5.1 Strompreise EXX u. Szenario'!$D$8:$DK$20,$F33+1,FALSE)*CX$2*CX$1)</f>
        <v/>
      </c>
      <c r="CY33" s="58" t="str">
        <f>IF(CY$6&gt;'1.1 Allgemein'!$I$24,"",HLOOKUP(CY$6,'5.1 Strompreise EXX u. Szenario'!$D$8:$DK$20,$F33+1,FALSE)*CY$2*CY$1)</f>
        <v/>
      </c>
      <c r="CZ33" s="58" t="str">
        <f>IF(CZ$6&gt;'1.1 Allgemein'!$I$24,"",HLOOKUP(CZ$6,'5.1 Strompreise EXX u. Szenario'!$D$8:$DK$20,$F33+1,FALSE)*CZ$2*CZ$1)</f>
        <v/>
      </c>
      <c r="DA33" s="58" t="str">
        <f>IF(DA$6&gt;'1.1 Allgemein'!$I$24,"",HLOOKUP(DA$6,'5.1 Strompreise EXX u. Szenario'!$D$8:$DK$20,$F33+1,FALSE)*DA$2*DA$1)</f>
        <v/>
      </c>
      <c r="DB33" s="58" t="str">
        <f>IF(DB$6&gt;'1.1 Allgemein'!$I$24,"",HLOOKUP(DB$6,'5.1 Strompreise EXX u. Szenario'!$D$8:$DK$20,$F33+1,FALSE)*DB$2*DB$1)</f>
        <v/>
      </c>
      <c r="DC33" s="58" t="str">
        <f>IF(DC$6&gt;'1.1 Allgemein'!$I$24,"",HLOOKUP(DC$6,'5.1 Strompreise EXX u. Szenario'!$D$8:$DK$20,$F33+1,FALSE)*DC$2*DC$1)</f>
        <v/>
      </c>
      <c r="DD33" s="58" t="str">
        <f>IF(DD$6&gt;'1.1 Allgemein'!$I$24,"",HLOOKUP(DD$6,'5.1 Strompreise EXX u. Szenario'!$D$8:$DK$20,$F33+1,FALSE)*DD$2*DD$1)</f>
        <v/>
      </c>
      <c r="DE33" s="58" t="str">
        <f>IF(DE$6&gt;'1.1 Allgemein'!$I$24,"",HLOOKUP(DE$6,'5.1 Strompreise EXX u. Szenario'!$D$8:$DK$20,$F33+1,FALSE)*DE$2*DE$1)</f>
        <v/>
      </c>
      <c r="DF33" s="58" t="str">
        <f>IF(DF$6&gt;'1.1 Allgemein'!$I$24,"",HLOOKUP(DF$6,'5.1 Strompreise EXX u. Szenario'!$D$8:$DK$20,$F33+1,FALSE)*DF$2*DF$1)</f>
        <v/>
      </c>
      <c r="DG33" s="58" t="str">
        <f>IF(DG$6&gt;'1.1 Allgemein'!$I$24,"",HLOOKUP(DG$6,'5.1 Strompreise EXX u. Szenario'!$D$8:$DK$20,$F33+1,FALSE)*DG$2*DG$1)</f>
        <v/>
      </c>
      <c r="DH33" s="58" t="str">
        <f>IF(DH$6&gt;'1.1 Allgemein'!$I$24,"",HLOOKUP(DH$6,'5.1 Strompreise EXX u. Szenario'!$D$8:$DK$20,$F33+1,FALSE)*DH$2*DH$1)</f>
        <v/>
      </c>
      <c r="DI33" s="58" t="str">
        <f>IF(DI$6&gt;'1.1 Allgemein'!$I$24,"",HLOOKUP(DI$6,'5.1 Strompreise EXX u. Szenario'!$D$8:$DK$20,$F33+1,FALSE)*DI$2*DI$1)</f>
        <v/>
      </c>
      <c r="DJ33" s="58" t="str">
        <f>IF(DJ$6&gt;'1.1 Allgemein'!$I$24,"",HLOOKUP(DJ$6,'5.1 Strompreise EXX u. Szenario'!$D$8:$DK$20,$F33+1,FALSE)*DJ$2*DJ$1)</f>
        <v/>
      </c>
      <c r="DK33" s="154"/>
      <c r="DL33" s="154"/>
      <c r="DM33" s="154"/>
      <c r="DN33" s="154"/>
      <c r="DO33" s="154"/>
      <c r="DP33" s="154"/>
      <c r="DQ33" s="154"/>
      <c r="DR33" s="154"/>
      <c r="DS33" s="154"/>
      <c r="DT33" s="154"/>
      <c r="DU33" s="154"/>
    </row>
    <row r="34" spans="2:125" ht="15" hidden="1" customHeight="1" outlineLevel="1" x14ac:dyDescent="0.3">
      <c r="B34" s="396"/>
      <c r="C34" s="396"/>
      <c r="D34" s="396"/>
      <c r="E34" s="396"/>
      <c r="F34" s="61">
        <v>12</v>
      </c>
      <c r="G34" s="58" t="e">
        <f>IF(G$6&gt;'1.1 Allgemein'!$I$24,"",HLOOKUP(G$6,'5.1 Strompreise EXX u. Szenario'!$D$8:$DK$20,$F34+1,FALSE)*G$2*G$1)</f>
        <v>#DIV/0!</v>
      </c>
      <c r="H34" s="58" t="e">
        <f>IF(H$6&gt;'1.1 Allgemein'!$I$24,"",HLOOKUP(H$6,'5.1 Strompreise EXX u. Szenario'!$D$8:$DK$20,$F34+1,FALSE)*H$2*H$1)</f>
        <v>#DIV/0!</v>
      </c>
      <c r="I34" s="58" t="e">
        <f>IF(I$6&gt;'1.1 Allgemein'!$I$24,"",HLOOKUP(I$6,'5.1 Strompreise EXX u. Szenario'!$D$8:$DK$20,$F34+1,FALSE)*I$2*I$1)</f>
        <v>#DIV/0!</v>
      </c>
      <c r="J34" s="58" t="e">
        <f>IF(J$6&gt;'1.1 Allgemein'!$I$24,"",HLOOKUP(J$6,'5.1 Strompreise EXX u. Szenario'!$D$8:$DK$20,$F34+1,FALSE)*J$2*J$1)</f>
        <v>#DIV/0!</v>
      </c>
      <c r="K34" s="58" t="e">
        <f>IF(K$6&gt;'1.1 Allgemein'!$I$24,"",HLOOKUP(K$6,'5.1 Strompreise EXX u. Szenario'!$D$8:$DK$20,$F34+1,FALSE)*K$2*K$1)</f>
        <v>#DIV/0!</v>
      </c>
      <c r="L34" s="58" t="e">
        <f>IF(L$6&gt;'1.1 Allgemein'!$I$24,"",HLOOKUP(L$6,'5.1 Strompreise EXX u. Szenario'!$D$8:$DK$20,$F34+1,FALSE)*L$2*L$1)</f>
        <v>#DIV/0!</v>
      </c>
      <c r="M34" s="58" t="e">
        <f>IF(M$6&gt;'1.1 Allgemein'!$I$24,"",HLOOKUP(M$6,'5.1 Strompreise EXX u. Szenario'!$D$8:$DK$20,$F34+1,FALSE)*M$2*M$1)</f>
        <v>#DIV/0!</v>
      </c>
      <c r="N34" s="58" t="e">
        <f>IF(N$6&gt;'1.1 Allgemein'!$I$24,"",HLOOKUP(N$6,'5.1 Strompreise EXX u. Szenario'!$D$8:$DK$20,$F34+1,FALSE)*N$2*N$1)</f>
        <v>#DIV/0!</v>
      </c>
      <c r="O34" s="58" t="e">
        <f>IF(O$6&gt;'1.1 Allgemein'!$I$24,"",HLOOKUP(O$6,'5.1 Strompreise EXX u. Szenario'!$D$8:$DK$20,$F34+1,FALSE)*O$2*O$1)</f>
        <v>#DIV/0!</v>
      </c>
      <c r="P34" s="58" t="e">
        <f>IF(P$6&gt;'1.1 Allgemein'!$I$24,"",HLOOKUP(P$6,'5.1 Strompreise EXX u. Szenario'!$D$8:$DK$20,$F34+1,FALSE)*P$2*P$1)</f>
        <v>#DIV/0!</v>
      </c>
      <c r="Q34" s="58" t="e">
        <f>IF(Q$6&gt;'1.1 Allgemein'!$I$24,"",HLOOKUP(Q$6,'5.1 Strompreise EXX u. Szenario'!$D$8:$DK$20,$F34+1,FALSE)*Q$2*Q$1)</f>
        <v>#DIV/0!</v>
      </c>
      <c r="R34" s="58" t="e">
        <f>IF(R$6&gt;'1.1 Allgemein'!$I$24,"",HLOOKUP(R$6,'5.1 Strompreise EXX u. Szenario'!$D$8:$DK$20,$F34+1,FALSE)*R$2*R$1)</f>
        <v>#DIV/0!</v>
      </c>
      <c r="S34" s="58" t="e">
        <f>IF(S$6&gt;'1.1 Allgemein'!$I$24,"",HLOOKUP(S$6,'5.1 Strompreise EXX u. Szenario'!$D$8:$DK$20,$F34+1,FALSE)*S$2*S$1)</f>
        <v>#DIV/0!</v>
      </c>
      <c r="T34" s="58" t="e">
        <f>IF(T$6&gt;'1.1 Allgemein'!$I$24,"",HLOOKUP(T$6,'5.1 Strompreise EXX u. Szenario'!$D$8:$DK$20,$F34+1,FALSE)*T$2*T$1)</f>
        <v>#DIV/0!</v>
      </c>
      <c r="U34" s="58" t="e">
        <f>IF(U$6&gt;'1.1 Allgemein'!$I$24,"",HLOOKUP(U$6,'5.1 Strompreise EXX u. Szenario'!$D$8:$DK$20,$F34+1,FALSE)*U$2*U$1)</f>
        <v>#DIV/0!</v>
      </c>
      <c r="V34" s="58" t="e">
        <f>IF(V$6&gt;'1.1 Allgemein'!$I$24,"",HLOOKUP(V$6,'5.1 Strompreise EXX u. Szenario'!$D$8:$DK$20,$F34+1,FALSE)*V$2*V$1)</f>
        <v>#DIV/0!</v>
      </c>
      <c r="W34" s="58" t="e">
        <f>IF(W$6&gt;'1.1 Allgemein'!$I$24,"",HLOOKUP(W$6,'5.1 Strompreise EXX u. Szenario'!$D$8:$DK$20,$F34+1,FALSE)*W$2*W$1)</f>
        <v>#DIV/0!</v>
      </c>
      <c r="X34" s="58" t="e">
        <f>IF(X$6&gt;'1.1 Allgemein'!$I$24,"",HLOOKUP(X$6,'5.1 Strompreise EXX u. Szenario'!$D$8:$DK$20,$F34+1,FALSE)*X$2*X$1)</f>
        <v>#DIV/0!</v>
      </c>
      <c r="Y34" s="58" t="e">
        <f>IF(Y$6&gt;'1.1 Allgemein'!$I$24,"",HLOOKUP(Y$6,'5.1 Strompreise EXX u. Szenario'!$D$8:$DK$20,$F34+1,FALSE)*Y$2*Y$1)</f>
        <v>#DIV/0!</v>
      </c>
      <c r="Z34" s="58">
        <f>IF(Z$6&gt;'1.1 Allgemein'!$I$24,"",HLOOKUP(Z$6,'5.1 Strompreise EXX u. Szenario'!$D$8:$DK$20,$F34+1,FALSE)*Z$2*Z$1)</f>
        <v>0</v>
      </c>
      <c r="AA34" s="58">
        <f>IF(AA$6&gt;'1.1 Allgemein'!$I$24,"",HLOOKUP(AA$6,'5.1 Strompreise EXX u. Szenario'!$D$8:$DK$20,$F34+1,FALSE)*AA$2*AA$1)</f>
        <v>0</v>
      </c>
      <c r="AB34" s="58">
        <f>IF(AB$6&gt;'1.1 Allgemein'!$I$24,"",HLOOKUP(AB$6,'5.1 Strompreise EXX u. Szenario'!$D$8:$DK$20,$F34+1,FALSE)*AB$2*AB$1)</f>
        <v>0</v>
      </c>
      <c r="AC34" s="58">
        <f>IF(AC$6&gt;'1.1 Allgemein'!$I$24,"",HLOOKUP(AC$6,'5.1 Strompreise EXX u. Szenario'!$D$8:$DK$20,$F34+1,FALSE)*AC$2*AC$1)</f>
        <v>0</v>
      </c>
      <c r="AD34" s="58">
        <f>IF(AD$6&gt;'1.1 Allgemein'!$I$24,"",HLOOKUP(AD$6,'5.1 Strompreise EXX u. Szenario'!$D$8:$DK$20,$F34+1,FALSE)*AD$2*AD$1)</f>
        <v>0</v>
      </c>
      <c r="AE34" s="58">
        <f>IF(AE$6&gt;'1.1 Allgemein'!$I$24,"",HLOOKUP(AE$6,'5.1 Strompreise EXX u. Szenario'!$D$8:$DK$20,$F34+1,FALSE)*AE$2*AE$1)</f>
        <v>0</v>
      </c>
      <c r="AF34" s="58">
        <f>IF(AF$6&gt;'1.1 Allgemein'!$I$24,"",HLOOKUP(AF$6,'5.1 Strompreise EXX u. Szenario'!$D$8:$DK$20,$F34+1,FALSE)*AF$2*AF$1)</f>
        <v>0</v>
      </c>
      <c r="AG34" s="58">
        <f>IF(AG$6&gt;'1.1 Allgemein'!$I$24,"",HLOOKUP(AG$6,'5.1 Strompreise EXX u. Szenario'!$D$8:$DK$20,$F34+1,FALSE)*AG$2*AG$1)</f>
        <v>0</v>
      </c>
      <c r="AH34" s="58">
        <f>IF(AH$6&gt;'1.1 Allgemein'!$I$24,"",HLOOKUP(AH$6,'5.1 Strompreise EXX u. Szenario'!$D$8:$DK$20,$F34+1,FALSE)*AH$2*AH$1)</f>
        <v>0</v>
      </c>
      <c r="AI34" s="58">
        <f>IF(AI$6&gt;'1.1 Allgemein'!$I$24,"",HLOOKUP(AI$6,'5.1 Strompreise EXX u. Szenario'!$D$8:$DK$20,$F34+1,FALSE)*AI$2*AI$1)</f>
        <v>0</v>
      </c>
      <c r="AJ34" s="58">
        <f>IF(AJ$6&gt;'1.1 Allgemein'!$I$24,"",HLOOKUP(AJ$6,'5.1 Strompreise EXX u. Szenario'!$D$8:$DK$20,$F34+1,FALSE)*AJ$2*AJ$1)</f>
        <v>0</v>
      </c>
      <c r="AK34" s="58">
        <f>IF(AK$6&gt;'1.1 Allgemein'!$I$24,"",HLOOKUP(AK$6,'5.1 Strompreise EXX u. Szenario'!$D$8:$DK$20,$F34+1,FALSE)*AK$2*AK$1)</f>
        <v>0</v>
      </c>
      <c r="AL34" s="58">
        <f>IF(AL$6&gt;'1.1 Allgemein'!$I$24,"",HLOOKUP(AL$6,'5.1 Strompreise EXX u. Szenario'!$D$8:$DK$20,$F34+1,FALSE)*AL$2*AL$1)</f>
        <v>0</v>
      </c>
      <c r="AM34" s="58">
        <f>IF(AM$6&gt;'1.1 Allgemein'!$I$24,"",HLOOKUP(AM$6,'5.1 Strompreise EXX u. Szenario'!$D$8:$DK$20,$F34+1,FALSE)*AM$2*AM$1)</f>
        <v>0</v>
      </c>
      <c r="AN34" s="58">
        <f>IF(AN$6&gt;'1.1 Allgemein'!$I$24,"",HLOOKUP(AN$6,'5.1 Strompreise EXX u. Szenario'!$D$8:$DK$20,$F34+1,FALSE)*AN$2*AN$1)</f>
        <v>0</v>
      </c>
      <c r="AO34" s="58">
        <f>IF(AO$6&gt;'1.1 Allgemein'!$I$24,"",HLOOKUP(AO$6,'5.1 Strompreise EXX u. Szenario'!$D$8:$DK$20,$F34+1,FALSE)*AO$2*AO$1)</f>
        <v>0</v>
      </c>
      <c r="AP34" s="58" t="str">
        <f>IF(AP$6&gt;'1.1 Allgemein'!$I$24,"",HLOOKUP(AP$6,'5.1 Strompreise EXX u. Szenario'!$D$8:$DK$20,$F34+1,FALSE)*AP$2*AP$1)</f>
        <v/>
      </c>
      <c r="AQ34" s="58" t="str">
        <f>IF(AQ$6&gt;'1.1 Allgemein'!$I$24,"",HLOOKUP(AQ$6,'5.1 Strompreise EXX u. Szenario'!$D$8:$DK$20,$F34+1,FALSE)*AQ$2*AQ$1)</f>
        <v/>
      </c>
      <c r="AR34" s="58" t="str">
        <f>IF(AR$6&gt;'1.1 Allgemein'!$I$24,"",HLOOKUP(AR$6,'5.1 Strompreise EXX u. Szenario'!$D$8:$DK$20,$F34+1,FALSE)*AR$2*AR$1)</f>
        <v/>
      </c>
      <c r="AS34" s="58" t="str">
        <f>IF(AS$6&gt;'1.1 Allgemein'!$I$24,"",HLOOKUP(AS$6,'5.1 Strompreise EXX u. Szenario'!$D$8:$DK$20,$F34+1,FALSE)*AS$2*AS$1)</f>
        <v/>
      </c>
      <c r="AT34" s="58" t="str">
        <f>IF(AT$6&gt;'1.1 Allgemein'!$I$24,"",HLOOKUP(AT$6,'5.1 Strompreise EXX u. Szenario'!$D$8:$DK$20,$F34+1,FALSE)*AT$2*AT$1)</f>
        <v/>
      </c>
      <c r="AU34" s="58" t="str">
        <f>IF(AU$6&gt;'1.1 Allgemein'!$I$24,"",HLOOKUP(AU$6,'5.1 Strompreise EXX u. Szenario'!$D$8:$DK$20,$F34+1,FALSE)*AU$2*AU$1)</f>
        <v/>
      </c>
      <c r="AV34" s="58" t="str">
        <f>IF(AV$6&gt;'1.1 Allgemein'!$I$24,"",HLOOKUP(AV$6,'5.1 Strompreise EXX u. Szenario'!$D$8:$DK$20,$F34+1,FALSE)*AV$2*AV$1)</f>
        <v/>
      </c>
      <c r="AW34" s="58" t="str">
        <f>IF(AW$6&gt;'1.1 Allgemein'!$I$24,"",HLOOKUP(AW$6,'5.1 Strompreise EXX u. Szenario'!$D$8:$DK$20,$F34+1,FALSE)*AW$2*AW$1)</f>
        <v/>
      </c>
      <c r="AX34" s="58" t="str">
        <f>IF(AX$6&gt;'1.1 Allgemein'!$I$24,"",HLOOKUP(AX$6,'5.1 Strompreise EXX u. Szenario'!$D$8:$DK$20,$F34+1,FALSE)*AX$2*AX$1)</f>
        <v/>
      </c>
      <c r="AY34" s="58" t="str">
        <f>IF(AY$6&gt;'1.1 Allgemein'!$I$24,"",HLOOKUP(AY$6,'5.1 Strompreise EXX u. Szenario'!$D$8:$DK$20,$F34+1,FALSE)*AY$2*AY$1)</f>
        <v/>
      </c>
      <c r="AZ34" s="58" t="str">
        <f>IF(AZ$6&gt;'1.1 Allgemein'!$I$24,"",HLOOKUP(AZ$6,'5.1 Strompreise EXX u. Szenario'!$D$8:$DK$20,$F34+1,FALSE)*AZ$2*AZ$1)</f>
        <v/>
      </c>
      <c r="BA34" s="58" t="str">
        <f>IF(BA$6&gt;'1.1 Allgemein'!$I$24,"",HLOOKUP(BA$6,'5.1 Strompreise EXX u. Szenario'!$D$8:$DK$20,$F34+1,FALSE)*BA$2*BA$1)</f>
        <v/>
      </c>
      <c r="BB34" s="58" t="str">
        <f>IF(BB$6&gt;'1.1 Allgemein'!$I$24,"",HLOOKUP(BB$6,'5.1 Strompreise EXX u. Szenario'!$D$8:$DK$20,$F34+1,FALSE)*BB$2*BB$1)</f>
        <v/>
      </c>
      <c r="BC34" s="58" t="str">
        <f>IF(BC$6&gt;'1.1 Allgemein'!$I$24,"",HLOOKUP(BC$6,'5.1 Strompreise EXX u. Szenario'!$D$8:$DK$20,$F34+1,FALSE)*BC$2*BC$1)</f>
        <v/>
      </c>
      <c r="BD34" s="58" t="str">
        <f>IF(BD$6&gt;'1.1 Allgemein'!$I$24,"",HLOOKUP(BD$6,'5.1 Strompreise EXX u. Szenario'!$D$8:$DK$20,$F34+1,FALSE)*BD$2*BD$1)</f>
        <v/>
      </c>
      <c r="BE34" s="58" t="str">
        <f>IF(BE$6&gt;'1.1 Allgemein'!$I$24,"",HLOOKUP(BE$6,'5.1 Strompreise EXX u. Szenario'!$D$8:$DK$20,$F34+1,FALSE)*BE$2*BE$1)</f>
        <v/>
      </c>
      <c r="BF34" s="58" t="str">
        <f>IF(BF$6&gt;'1.1 Allgemein'!$I$24,"",HLOOKUP(BF$6,'5.1 Strompreise EXX u. Szenario'!$D$8:$DK$20,$F34+1,FALSE)*BF$2*BF$1)</f>
        <v/>
      </c>
      <c r="BG34" s="58" t="str">
        <f>IF(BG$6&gt;'1.1 Allgemein'!$I$24,"",HLOOKUP(BG$6,'5.1 Strompreise EXX u. Szenario'!$D$8:$DK$20,$F34+1,FALSE)*BG$2*BG$1)</f>
        <v/>
      </c>
      <c r="BH34" s="58" t="str">
        <f>IF(BH$6&gt;'1.1 Allgemein'!$I$24,"",HLOOKUP(BH$6,'5.1 Strompreise EXX u. Szenario'!$D$8:$DK$20,$F34+1,FALSE)*BH$2*BH$1)</f>
        <v/>
      </c>
      <c r="BI34" s="58" t="str">
        <f>IF(BI$6&gt;'1.1 Allgemein'!$I$24,"",HLOOKUP(BI$6,'5.1 Strompreise EXX u. Szenario'!$D$8:$DK$20,$F34+1,FALSE)*BI$2*BI$1)</f>
        <v/>
      </c>
      <c r="BJ34" s="58" t="str">
        <f>IF(BJ$6&gt;'1.1 Allgemein'!$I$24,"",HLOOKUP(BJ$6,'5.1 Strompreise EXX u. Szenario'!$D$8:$DK$20,$F34+1,FALSE)*BJ$2*BJ$1)</f>
        <v/>
      </c>
      <c r="BK34" s="58" t="str">
        <f>IF(BK$6&gt;'1.1 Allgemein'!$I$24,"",HLOOKUP(BK$6,'5.1 Strompreise EXX u. Szenario'!$D$8:$DK$20,$F34+1,FALSE)*BK$2*BK$1)</f>
        <v/>
      </c>
      <c r="BL34" s="58" t="str">
        <f>IF(BL$6&gt;'1.1 Allgemein'!$I$24,"",HLOOKUP(BL$6,'5.1 Strompreise EXX u. Szenario'!$D$8:$DK$20,$F34+1,FALSE)*BL$2*BL$1)</f>
        <v/>
      </c>
      <c r="BM34" s="58" t="str">
        <f>IF(BM$6&gt;'1.1 Allgemein'!$I$24,"",HLOOKUP(BM$6,'5.1 Strompreise EXX u. Szenario'!$D$8:$DK$20,$F34+1,FALSE)*BM$2*BM$1)</f>
        <v/>
      </c>
      <c r="BN34" s="58" t="str">
        <f>IF(BN$6&gt;'1.1 Allgemein'!$I$24,"",HLOOKUP(BN$6,'5.1 Strompreise EXX u. Szenario'!$D$8:$DK$20,$F34+1,FALSE)*BN$2*BN$1)</f>
        <v/>
      </c>
      <c r="BO34" s="58" t="str">
        <f>IF(BO$6&gt;'1.1 Allgemein'!$I$24,"",HLOOKUP(BO$6,'5.1 Strompreise EXX u. Szenario'!$D$8:$DK$20,$F34+1,FALSE)*BO$2*BO$1)</f>
        <v/>
      </c>
      <c r="BP34" s="58" t="str">
        <f>IF(BP$6&gt;'1.1 Allgemein'!$I$24,"",HLOOKUP(BP$6,'5.1 Strompreise EXX u. Szenario'!$D$8:$DK$20,$F34+1,FALSE)*BP$2*BP$1)</f>
        <v/>
      </c>
      <c r="BQ34" s="58" t="str">
        <f>IF(BQ$6&gt;'1.1 Allgemein'!$I$24,"",HLOOKUP(BQ$6,'5.1 Strompreise EXX u. Szenario'!$D$8:$DK$20,$F34+1,FALSE)*BQ$2*BQ$1)</f>
        <v/>
      </c>
      <c r="BR34" s="58" t="str">
        <f>IF(BR$6&gt;'1.1 Allgemein'!$I$24,"",HLOOKUP(BR$6,'5.1 Strompreise EXX u. Szenario'!$D$8:$DK$20,$F34+1,FALSE)*BR$2*BR$1)</f>
        <v/>
      </c>
      <c r="BS34" s="58" t="str">
        <f>IF(BS$6&gt;'1.1 Allgemein'!$I$24,"",HLOOKUP(BS$6,'5.1 Strompreise EXX u. Szenario'!$D$8:$DK$20,$F34+1,FALSE)*BS$2*BS$1)</f>
        <v/>
      </c>
      <c r="BT34" s="58" t="str">
        <f>IF(BT$6&gt;'1.1 Allgemein'!$I$24,"",HLOOKUP(BT$6,'5.1 Strompreise EXX u. Szenario'!$D$8:$DK$20,$F34+1,FALSE)*BT$2*BT$1)</f>
        <v/>
      </c>
      <c r="BU34" s="58" t="str">
        <f>IF(BU$6&gt;'1.1 Allgemein'!$I$24,"",HLOOKUP(BU$6,'5.1 Strompreise EXX u. Szenario'!$D$8:$DK$20,$F34+1,FALSE)*BU$2*BU$1)</f>
        <v/>
      </c>
      <c r="BV34" s="58" t="str">
        <f>IF(BV$6&gt;'1.1 Allgemein'!$I$24,"",HLOOKUP(BV$6,'5.1 Strompreise EXX u. Szenario'!$D$8:$DK$20,$F34+1,FALSE)*BV$2*BV$1)</f>
        <v/>
      </c>
      <c r="BW34" s="58" t="str">
        <f>IF(BW$6&gt;'1.1 Allgemein'!$I$24,"",HLOOKUP(BW$6,'5.1 Strompreise EXX u. Szenario'!$D$8:$DK$20,$F34+1,FALSE)*BW$2*BW$1)</f>
        <v/>
      </c>
      <c r="BX34" s="58" t="str">
        <f>IF(BX$6&gt;'1.1 Allgemein'!$I$24,"",HLOOKUP(BX$6,'5.1 Strompreise EXX u. Szenario'!$D$8:$DK$20,$F34+1,FALSE)*BX$2*BX$1)</f>
        <v/>
      </c>
      <c r="BY34" s="58" t="str">
        <f>IF(BY$6&gt;'1.1 Allgemein'!$I$24,"",HLOOKUP(BY$6,'5.1 Strompreise EXX u. Szenario'!$D$8:$DK$20,$F34+1,FALSE)*BY$2*BY$1)</f>
        <v/>
      </c>
      <c r="BZ34" s="58" t="str">
        <f>IF(BZ$6&gt;'1.1 Allgemein'!$I$24,"",HLOOKUP(BZ$6,'5.1 Strompreise EXX u. Szenario'!$D$8:$DK$20,$F34+1,FALSE)*BZ$2*BZ$1)</f>
        <v/>
      </c>
      <c r="CA34" s="58" t="str">
        <f>IF(CA$6&gt;'1.1 Allgemein'!$I$24,"",HLOOKUP(CA$6,'5.1 Strompreise EXX u. Szenario'!$D$8:$DK$20,$F34+1,FALSE)*CA$2*CA$1)</f>
        <v/>
      </c>
      <c r="CB34" s="58" t="str">
        <f>IF(CB$6&gt;'1.1 Allgemein'!$I$24,"",HLOOKUP(CB$6,'5.1 Strompreise EXX u. Szenario'!$D$8:$DK$20,$F34+1,FALSE)*CB$2*CB$1)</f>
        <v/>
      </c>
      <c r="CC34" s="58" t="str">
        <f>IF(CC$6&gt;'1.1 Allgemein'!$I$24,"",HLOOKUP(CC$6,'5.1 Strompreise EXX u. Szenario'!$D$8:$DK$20,$F34+1,FALSE)*CC$2*CC$1)</f>
        <v/>
      </c>
      <c r="CD34" s="58" t="str">
        <f>IF(CD$6&gt;'1.1 Allgemein'!$I$24,"",HLOOKUP(CD$6,'5.1 Strompreise EXX u. Szenario'!$D$8:$DK$20,$F34+1,FALSE)*CD$2*CD$1)</f>
        <v/>
      </c>
      <c r="CE34" s="58" t="str">
        <f>IF(CE$6&gt;'1.1 Allgemein'!$I$24,"",HLOOKUP(CE$6,'5.1 Strompreise EXX u. Szenario'!$D$8:$DK$20,$F34+1,FALSE)*CE$2*CE$1)</f>
        <v/>
      </c>
      <c r="CF34" s="58" t="str">
        <f>IF(CF$6&gt;'1.1 Allgemein'!$I$24,"",HLOOKUP(CF$6,'5.1 Strompreise EXX u. Szenario'!$D$8:$DK$20,$F34+1,FALSE)*CF$2*CF$1)</f>
        <v/>
      </c>
      <c r="CG34" s="58" t="str">
        <f>IF(CG$6&gt;'1.1 Allgemein'!$I$24,"",HLOOKUP(CG$6,'5.1 Strompreise EXX u. Szenario'!$D$8:$DK$20,$F34+1,FALSE)*CG$2*CG$1)</f>
        <v/>
      </c>
      <c r="CH34" s="58" t="str">
        <f>IF(CH$6&gt;'1.1 Allgemein'!$I$24,"",HLOOKUP(CH$6,'5.1 Strompreise EXX u. Szenario'!$D$8:$DK$20,$F34+1,FALSE)*CH$2*CH$1)</f>
        <v/>
      </c>
      <c r="CI34" s="58" t="str">
        <f>IF(CI$6&gt;'1.1 Allgemein'!$I$24,"",HLOOKUP(CI$6,'5.1 Strompreise EXX u. Szenario'!$D$8:$DK$20,$F34+1,FALSE)*CI$2*CI$1)</f>
        <v/>
      </c>
      <c r="CJ34" s="58" t="str">
        <f>IF(CJ$6&gt;'1.1 Allgemein'!$I$24,"",HLOOKUP(CJ$6,'5.1 Strompreise EXX u. Szenario'!$D$8:$DK$20,$F34+1,FALSE)*CJ$2*CJ$1)</f>
        <v/>
      </c>
      <c r="CK34" s="58" t="str">
        <f>IF(CK$6&gt;'1.1 Allgemein'!$I$24,"",HLOOKUP(CK$6,'5.1 Strompreise EXX u. Szenario'!$D$8:$DK$20,$F34+1,FALSE)*CK$2*CK$1)</f>
        <v/>
      </c>
      <c r="CL34" s="58" t="str">
        <f>IF(CL$6&gt;'1.1 Allgemein'!$I$24,"",HLOOKUP(CL$6,'5.1 Strompreise EXX u. Szenario'!$D$8:$DK$20,$F34+1,FALSE)*CL$2*CL$1)</f>
        <v/>
      </c>
      <c r="CM34" s="58" t="str">
        <f>IF(CM$6&gt;'1.1 Allgemein'!$I$24,"",HLOOKUP(CM$6,'5.1 Strompreise EXX u. Szenario'!$D$8:$DK$20,$F34+1,FALSE)*CM$2*CM$1)</f>
        <v/>
      </c>
      <c r="CN34" s="58" t="str">
        <f>IF(CN$6&gt;'1.1 Allgemein'!$I$24,"",HLOOKUP(CN$6,'5.1 Strompreise EXX u. Szenario'!$D$8:$DK$20,$F34+1,FALSE)*CN$2*CN$1)</f>
        <v/>
      </c>
      <c r="CO34" s="58" t="str">
        <f>IF(CO$6&gt;'1.1 Allgemein'!$I$24,"",HLOOKUP(CO$6,'5.1 Strompreise EXX u. Szenario'!$D$8:$DK$20,$F34+1,FALSE)*CO$2*CO$1)</f>
        <v/>
      </c>
      <c r="CP34" s="58" t="str">
        <f>IF(CP$6&gt;'1.1 Allgemein'!$I$24,"",HLOOKUP(CP$6,'5.1 Strompreise EXX u. Szenario'!$D$8:$DK$20,$F34+1,FALSE)*CP$2*CP$1)</f>
        <v/>
      </c>
      <c r="CQ34" s="58" t="str">
        <f>IF(CQ$6&gt;'1.1 Allgemein'!$I$24,"",HLOOKUP(CQ$6,'5.1 Strompreise EXX u. Szenario'!$D$8:$DK$20,$F34+1,FALSE)*CQ$2*CQ$1)</f>
        <v/>
      </c>
      <c r="CR34" s="58" t="str">
        <f>IF(CR$6&gt;'1.1 Allgemein'!$I$24,"",HLOOKUP(CR$6,'5.1 Strompreise EXX u. Szenario'!$D$8:$DK$20,$F34+1,FALSE)*CR$2*CR$1)</f>
        <v/>
      </c>
      <c r="CS34" s="58" t="str">
        <f>IF(CS$6&gt;'1.1 Allgemein'!$I$24,"",HLOOKUP(CS$6,'5.1 Strompreise EXX u. Szenario'!$D$8:$DK$20,$F34+1,FALSE)*CS$2*CS$1)</f>
        <v/>
      </c>
      <c r="CT34" s="58" t="str">
        <f>IF(CT$6&gt;'1.1 Allgemein'!$I$24,"",HLOOKUP(CT$6,'5.1 Strompreise EXX u. Szenario'!$D$8:$DK$20,$F34+1,FALSE)*CT$2*CT$1)</f>
        <v/>
      </c>
      <c r="CU34" s="58" t="str">
        <f>IF(CU$6&gt;'1.1 Allgemein'!$I$24,"",HLOOKUP(CU$6,'5.1 Strompreise EXX u. Szenario'!$D$8:$DK$20,$F34+1,FALSE)*CU$2*CU$1)</f>
        <v/>
      </c>
      <c r="CV34" s="58" t="str">
        <f>IF(CV$6&gt;'1.1 Allgemein'!$I$24,"",HLOOKUP(CV$6,'5.1 Strompreise EXX u. Szenario'!$D$8:$DK$20,$F34+1,FALSE)*CV$2*CV$1)</f>
        <v/>
      </c>
      <c r="CW34" s="58" t="str">
        <f>IF(CW$6&gt;'1.1 Allgemein'!$I$24,"",HLOOKUP(CW$6,'5.1 Strompreise EXX u. Szenario'!$D$8:$DK$20,$F34+1,FALSE)*CW$2*CW$1)</f>
        <v/>
      </c>
      <c r="CX34" s="58" t="str">
        <f>IF(CX$6&gt;'1.1 Allgemein'!$I$24,"",HLOOKUP(CX$6,'5.1 Strompreise EXX u. Szenario'!$D$8:$DK$20,$F34+1,FALSE)*CX$2*CX$1)</f>
        <v/>
      </c>
      <c r="CY34" s="58" t="str">
        <f>IF(CY$6&gt;'1.1 Allgemein'!$I$24,"",HLOOKUP(CY$6,'5.1 Strompreise EXX u. Szenario'!$D$8:$DK$20,$F34+1,FALSE)*CY$2*CY$1)</f>
        <v/>
      </c>
      <c r="CZ34" s="58" t="str">
        <f>IF(CZ$6&gt;'1.1 Allgemein'!$I$24,"",HLOOKUP(CZ$6,'5.1 Strompreise EXX u. Szenario'!$D$8:$DK$20,$F34+1,FALSE)*CZ$2*CZ$1)</f>
        <v/>
      </c>
      <c r="DA34" s="58" t="str">
        <f>IF(DA$6&gt;'1.1 Allgemein'!$I$24,"",HLOOKUP(DA$6,'5.1 Strompreise EXX u. Szenario'!$D$8:$DK$20,$F34+1,FALSE)*DA$2*DA$1)</f>
        <v/>
      </c>
      <c r="DB34" s="58" t="str">
        <f>IF(DB$6&gt;'1.1 Allgemein'!$I$24,"",HLOOKUP(DB$6,'5.1 Strompreise EXX u. Szenario'!$D$8:$DK$20,$F34+1,FALSE)*DB$2*DB$1)</f>
        <v/>
      </c>
      <c r="DC34" s="58" t="str">
        <f>IF(DC$6&gt;'1.1 Allgemein'!$I$24,"",HLOOKUP(DC$6,'5.1 Strompreise EXX u. Szenario'!$D$8:$DK$20,$F34+1,FALSE)*DC$2*DC$1)</f>
        <v/>
      </c>
      <c r="DD34" s="58" t="str">
        <f>IF(DD$6&gt;'1.1 Allgemein'!$I$24,"",HLOOKUP(DD$6,'5.1 Strompreise EXX u. Szenario'!$D$8:$DK$20,$F34+1,FALSE)*DD$2*DD$1)</f>
        <v/>
      </c>
      <c r="DE34" s="58" t="str">
        <f>IF(DE$6&gt;'1.1 Allgemein'!$I$24,"",HLOOKUP(DE$6,'5.1 Strompreise EXX u. Szenario'!$D$8:$DK$20,$F34+1,FALSE)*DE$2*DE$1)</f>
        <v/>
      </c>
      <c r="DF34" s="58" t="str">
        <f>IF(DF$6&gt;'1.1 Allgemein'!$I$24,"",HLOOKUP(DF$6,'5.1 Strompreise EXX u. Szenario'!$D$8:$DK$20,$F34+1,FALSE)*DF$2*DF$1)</f>
        <v/>
      </c>
      <c r="DG34" s="58" t="str">
        <f>IF(DG$6&gt;'1.1 Allgemein'!$I$24,"",HLOOKUP(DG$6,'5.1 Strompreise EXX u. Szenario'!$D$8:$DK$20,$F34+1,FALSE)*DG$2*DG$1)</f>
        <v/>
      </c>
      <c r="DH34" s="58" t="str">
        <f>IF(DH$6&gt;'1.1 Allgemein'!$I$24,"",HLOOKUP(DH$6,'5.1 Strompreise EXX u. Szenario'!$D$8:$DK$20,$F34+1,FALSE)*DH$2*DH$1)</f>
        <v/>
      </c>
      <c r="DI34" s="58" t="str">
        <f>IF(DI$6&gt;'1.1 Allgemein'!$I$24,"",HLOOKUP(DI$6,'5.1 Strompreise EXX u. Szenario'!$D$8:$DK$20,$F34+1,FALSE)*DI$2*DI$1)</f>
        <v/>
      </c>
      <c r="DJ34" s="58" t="str">
        <f>IF(DJ$6&gt;'1.1 Allgemein'!$I$24,"",HLOOKUP(DJ$6,'5.1 Strompreise EXX u. Szenario'!$D$8:$DK$20,$F34+1,FALSE)*DJ$2*DJ$1)</f>
        <v/>
      </c>
      <c r="DK34" s="154"/>
      <c r="DL34" s="154"/>
      <c r="DM34" s="154"/>
      <c r="DN34" s="154"/>
      <c r="DO34" s="154"/>
      <c r="DP34" s="154"/>
      <c r="DQ34" s="154"/>
      <c r="DR34" s="154"/>
      <c r="DS34" s="154"/>
      <c r="DT34" s="154"/>
      <c r="DU34" s="154"/>
    </row>
    <row r="35" spans="2:125" ht="15" hidden="1" customHeight="1" outlineLevel="1" x14ac:dyDescent="0.3"/>
    <row r="36" spans="2:125" ht="15" customHeight="1" collapsed="1" x14ac:dyDescent="0.3"/>
  </sheetData>
  <sheetProtection algorithmName="SHA-512" hashValue="NIN3HnvYhIFEG1aOZLckW40aIrvvziiF+Q8prIS/rKDiZntyr6zdhAFP7tnD829ceMUeOIQXarT4yp5d3o6qlg==" saltValue="L1E+d5GKbvyiwHUQ6rVNJA==" spinCount="100000" sheet="1" selectLockedCells="1"/>
  <dataConsolidate/>
  <mergeCells count="3">
    <mergeCell ref="B25:E34"/>
    <mergeCell ref="B8:E17"/>
    <mergeCell ref="B18:E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52ADD5"/>
  </sheetPr>
  <dimension ref="A2:S36"/>
  <sheetViews>
    <sheetView showGridLines="0" topLeftCell="B1" zoomScale="65" zoomScaleNormal="80" workbookViewId="0">
      <selection activeCell="J8" sqref="J8"/>
    </sheetView>
  </sheetViews>
  <sheetFormatPr baseColWidth="10" defaultColWidth="9.1796875" defaultRowHeight="15" customHeight="1" x14ac:dyDescent="0.35"/>
  <cols>
    <col min="1" max="1" width="3.453125" style="104" customWidth="1"/>
    <col min="2" max="2" width="48" style="104" customWidth="1"/>
    <col min="3" max="3" width="49.81640625" style="104" customWidth="1"/>
    <col min="4" max="4" width="95.08984375" style="104" customWidth="1"/>
    <col min="5" max="5" width="19.1796875" style="180" bestFit="1" customWidth="1"/>
    <col min="6" max="6" width="32" style="178" customWidth="1"/>
    <col min="7" max="7" width="11.54296875" style="212" customWidth="1"/>
    <col min="8" max="16384" width="9.1796875" style="104"/>
  </cols>
  <sheetData>
    <row r="2" spans="1:19" ht="15" customHeight="1" x14ac:dyDescent="0.3">
      <c r="C2" s="234" t="s">
        <v>333</v>
      </c>
      <c r="D2" s="121"/>
      <c r="E2" s="235"/>
      <c r="F2" s="236" t="str">
        <f>IF('START, DEBUT, INIZIO'!D3="","",'START, DEBUT, INIZIO'!D3)</f>
        <v>d</v>
      </c>
    </row>
    <row r="3" spans="1:19" ht="15" customHeight="1" x14ac:dyDescent="0.4">
      <c r="B3" s="237" t="str">
        <f>IF('2.1 Kraftwerk allgemein'!$F$2="f",d_f_i!$B108,IF('2.1 Kraftwerk allgemein'!$F$2="i",d_f_i!$C108,d_f_i!$A108))</f>
        <v>2.1 Kraftwerk allgemein</v>
      </c>
    </row>
    <row r="4" spans="1:19" ht="15" customHeight="1" x14ac:dyDescent="0.35">
      <c r="A4" s="105"/>
      <c r="B4" s="217" t="str">
        <f>IF('2.1 Kraftwerk allgemein'!$F$2="f",d_f_i!$B109,IF('2.1 Kraftwerk allgemein'!$F$2="i",d_f_i!$C109,d_f_i!$A109))</f>
        <v>Kraftwerk</v>
      </c>
      <c r="C4" s="217" t="str">
        <f>IF('2.1 Kraftwerk allgemein'!$F$2="f",d_f_i!$B110,IF('2.1 Kraftwerk allgemein'!$F$2="i",d_f_i!$C110,d_f_i!$A110))</f>
        <v>Kraftwerksname</v>
      </c>
      <c r="D4" s="162"/>
      <c r="E4" s="238"/>
      <c r="F4" s="342"/>
    </row>
    <row r="5" spans="1:19" ht="15" customHeight="1" x14ac:dyDescent="0.35">
      <c r="B5" s="105"/>
      <c r="C5" s="105" t="str">
        <f>IF('2.1 Kraftwerk allgemein'!$F$2="f",d_f_i!$B111,IF('2.1 Kraftwerk allgemein'!$F$2="i",d_f_i!$C111,d_f_i!$A111))</f>
        <v>Standort (Gemeinde)</v>
      </c>
      <c r="F5" s="343"/>
    </row>
    <row r="6" spans="1:19" ht="15" customHeight="1" x14ac:dyDescent="0.35">
      <c r="A6" s="105"/>
      <c r="B6" s="105"/>
      <c r="C6" s="105" t="str">
        <f>IF('2.1 Kraftwerk allgemein'!$F$2="f",d_f_i!$B112,IF('2.1 Kraftwerk allgemein'!$F$2="i",d_f_i!$C112,d_f_i!$A112))</f>
        <v>Erstellungsdatum der Bewertung</v>
      </c>
      <c r="E6" s="180" t="str">
        <f>IF('2.1 Kraftwerk allgemein'!$F$2="f",d_f_i!$B113,IF('2.1 Kraftwerk allgemein'!$F$2="i",d_f_i!$C113,d_f_i!$A113))</f>
        <v>[TT.MM.JJJJ]</v>
      </c>
      <c r="F6" s="344"/>
    </row>
    <row r="7" spans="1:19" ht="15" customHeight="1" x14ac:dyDescent="0.35">
      <c r="A7" s="105"/>
      <c r="B7" s="105"/>
      <c r="C7" s="105"/>
      <c r="F7" s="239"/>
    </row>
    <row r="8" spans="1:19" ht="15" customHeight="1" x14ac:dyDescent="0.35">
      <c r="A8" s="105"/>
      <c r="B8" s="217" t="str">
        <f>IF('2.1 Kraftwerk allgemein'!$F$2="f",d_f_i!$B114,IF('2.1 Kraftwerk allgemein'!$F$2="i",d_f_i!$C114,d_f_i!$A114))</f>
        <v>Kontaktangaben für Rückfragen</v>
      </c>
      <c r="C8" s="217" t="str">
        <f>IF('2.1 Kraftwerk allgemein'!$F$2="f",d_f_i!$B115,IF('2.1 Kraftwerk allgemein'!$F$2="i",d_f_i!$C115,d_f_i!$A115))</f>
        <v>Firma</v>
      </c>
      <c r="D8" s="162"/>
      <c r="E8" s="238"/>
      <c r="F8" s="342"/>
    </row>
    <row r="9" spans="1:19" ht="15" customHeight="1" x14ac:dyDescent="0.35">
      <c r="A9" s="105"/>
      <c r="B9" s="105"/>
      <c r="C9" s="105" t="str">
        <f>IF('2.1 Kraftwerk allgemein'!$F$2="f",d_f_i!$B116,IF('2.1 Kraftwerk allgemein'!$F$2="i",d_f_i!$C116,d_f_i!$A116))</f>
        <v>Name</v>
      </c>
      <c r="F9" s="345"/>
    </row>
    <row r="10" spans="1:19" ht="15" customHeight="1" x14ac:dyDescent="0.35">
      <c r="B10" s="105"/>
      <c r="C10" s="105" t="str">
        <f>IF('2.1 Kraftwerk allgemein'!$F$2="f",d_f_i!$B117,IF('2.1 Kraftwerk allgemein'!$F$2="i",d_f_i!$C117,d_f_i!$A117))</f>
        <v>Vorname</v>
      </c>
      <c r="F10" s="343"/>
    </row>
    <row r="11" spans="1:19" ht="15" customHeight="1" x14ac:dyDescent="0.35">
      <c r="B11" s="105"/>
      <c r="C11" s="105" t="str">
        <f>IF('2.1 Kraftwerk allgemein'!$F$2="f",d_f_i!$B118,IF('2.1 Kraftwerk allgemein'!$F$2="i",d_f_i!$C118,d_f_i!$A118))</f>
        <v>Telefon</v>
      </c>
      <c r="E11" s="180" t="s">
        <v>61</v>
      </c>
      <c r="F11" s="343"/>
    </row>
    <row r="12" spans="1:19" ht="15" customHeight="1" x14ac:dyDescent="0.35">
      <c r="B12" s="105"/>
      <c r="C12" s="105" t="str">
        <f>IF('2.1 Kraftwerk allgemein'!$F$2="f",d_f_i!$B119,IF('2.1 Kraftwerk allgemein'!$F$2="i",d_f_i!$C119,d_f_i!$A119))</f>
        <v>Email</v>
      </c>
      <c r="E12" s="180" t="s">
        <v>62</v>
      </c>
      <c r="F12" s="343"/>
    </row>
    <row r="13" spans="1:19" ht="15" customHeight="1" x14ac:dyDescent="0.35">
      <c r="B13" s="105"/>
      <c r="C13" s="105"/>
      <c r="F13" s="325"/>
    </row>
    <row r="14" spans="1:19" ht="15" customHeight="1" x14ac:dyDescent="0.35">
      <c r="B14" s="217" t="str">
        <f>IF('2.1 Kraftwerk allgemein'!$F$2="f",d_f_i!$B120,IF('2.1 Kraftwerk allgemein'!$F$2="i",d_f_i!$C120,d_f_i!$A120))</f>
        <v>Technische Angaben</v>
      </c>
      <c r="C14" s="217" t="str">
        <f>IF('2.1 Kraftwerk allgemein'!$F$2="f",d_f_i!$B121,IF('2.1 Kraftwerk allgemein'!$F$2="i",d_f_i!$C121,d_f_i!$A121))</f>
        <v>Juristischer Status</v>
      </c>
      <c r="D14" s="162"/>
      <c r="E14" s="238"/>
      <c r="F14" s="346" t="s">
        <v>71</v>
      </c>
      <c r="H14" s="105" t="str">
        <f>IF('2.1 Kraftwerk allgemein'!$F$2="f",d_f_i!$B149,IF('2.1 Kraftwerk allgemein'!$F$2="i",d_f_i!$C149,d_f_i!$A149))</f>
        <v>Investitionsverteilung (%)</v>
      </c>
    </row>
    <row r="15" spans="1:19" ht="15" customHeight="1" x14ac:dyDescent="0.35">
      <c r="B15" s="105"/>
      <c r="C15" s="105" t="str">
        <f>IF('2.1 Kraftwerk allgemein'!$F$2="f",d_f_i!$B124,IF('2.1 Kraftwerk allgemein'!$F$2="i",d_f_i!$C124,d_f_i!$A124))</f>
        <v>Jahr Baubeginn (ab 2026 möglich)</v>
      </c>
      <c r="E15" s="180" t="str">
        <f>E17</f>
        <v>[JJJJ]</v>
      </c>
      <c r="F15" s="343">
        <v>2026</v>
      </c>
      <c r="H15" s="183">
        <f>F15</f>
        <v>2026</v>
      </c>
      <c r="I15" s="183">
        <f>IF($H$15+COLUMN(A15) &lt;= '2.1 Kraftwerk allgemein'!$F$16,H15+1,"")</f>
        <v>2027</v>
      </c>
      <c r="J15" s="183">
        <f>IF($H$15+COLUMN(B15) &lt;= '2.1 Kraftwerk allgemein'!$F$16,I15+1,"")</f>
        <v>2028</v>
      </c>
      <c r="K15" s="183" t="str">
        <f>IF($H$15+COLUMN(C15) &lt;= '2.1 Kraftwerk allgemein'!$F$16,J15+1,"")</f>
        <v/>
      </c>
      <c r="L15" s="183" t="str">
        <f>IF($H$15+COLUMN(D15) &lt;= '2.1 Kraftwerk allgemein'!$F$16,K15+1,"")</f>
        <v/>
      </c>
      <c r="M15" s="183" t="str">
        <f>IF($H$15+COLUMN(E15) &lt;= '2.1 Kraftwerk allgemein'!$F$16,L15+1,"")</f>
        <v/>
      </c>
      <c r="N15" s="183" t="str">
        <f>IF($H$15+COLUMN(F15) &lt;= '2.1 Kraftwerk allgemein'!$F$16,M15+1,"")</f>
        <v/>
      </c>
      <c r="O15" s="183" t="str">
        <f>IF($H$15+COLUMN(G15) &lt;= '2.1 Kraftwerk allgemein'!$F$16,N15+1,"")</f>
        <v/>
      </c>
      <c r="P15" s="183" t="str">
        <f>IF($H$15+COLUMN(H15) &lt;= '2.1 Kraftwerk allgemein'!$F$16,O15+1,"")</f>
        <v/>
      </c>
      <c r="Q15" s="183" t="str">
        <f>IF($H$15+COLUMN(I15) &lt;= '2.1 Kraftwerk allgemein'!$F$16,P15+1,"")</f>
        <v/>
      </c>
      <c r="R15" s="183" t="str">
        <f>IF($H$15+COLUMN(J15) &lt;= '2.1 Kraftwerk allgemein'!$F$16,Q15+1,"")</f>
        <v/>
      </c>
      <c r="S15" s="183" t="str">
        <f>IF($H$15+COLUMN(K15) &lt;= '2.1 Kraftwerk allgemein'!$F$16,R15+1,"")</f>
        <v/>
      </c>
    </row>
    <row r="16" spans="1:19" ht="15" customHeight="1" x14ac:dyDescent="0.35">
      <c r="B16" s="105"/>
      <c r="C16" s="105" t="str">
        <f>IF('2.1 Kraftwerk allgemein'!$F$2="f",d_f_i!$B125,IF('2.1 Kraftwerk allgemein'!$F$2="i",d_f_i!$C125,d_f_i!$A125))</f>
        <v>Jahr vollständige Inbetriebnahme (ab 2026 möglich)</v>
      </c>
      <c r="E16" s="180" t="str">
        <f>E15</f>
        <v>[JJJJ]</v>
      </c>
      <c r="F16" s="343">
        <v>2028</v>
      </c>
      <c r="H16" s="347"/>
      <c r="I16" s="347"/>
      <c r="J16" s="347"/>
      <c r="K16" s="347"/>
      <c r="L16" s="347"/>
      <c r="M16" s="347"/>
      <c r="N16" s="347"/>
      <c r="O16" s="347"/>
      <c r="P16" s="347"/>
      <c r="Q16" s="347"/>
      <c r="R16" s="347"/>
      <c r="S16" s="347"/>
    </row>
    <row r="17" spans="2:19" ht="15" customHeight="1" x14ac:dyDescent="0.35">
      <c r="B17" s="105"/>
      <c r="C17" s="105" t="str">
        <f>IF('2.1 Kraftwerk allgemein'!$F$2="f",d_f_i!$B123,IF('2.1 Kraftwerk allgemein'!$F$2="i",d_f_i!$C123,d_f_i!$A123))</f>
        <v>Jahr Ende Nutzungsdauer der zuletzt in Betrieb genommenen PV-Module</v>
      </c>
      <c r="E17" s="180" t="str">
        <f>IF('2.1 Kraftwerk allgemein'!$F$2="f",d_f_i!$B148,IF('2.1 Kraftwerk allgemein'!$F$2="i",d_f_i!$C148,d_f_i!$A148))</f>
        <v>[JJJJ]</v>
      </c>
      <c r="F17" s="373">
        <f>IF(F16="","",F16+30)</f>
        <v>2058</v>
      </c>
      <c r="H17" s="104" t="str">
        <f>IF('2.1 Kraftwerk allgemein'!$F$2="f",d_f_i!$B150,IF('2.1 Kraftwerk allgemein'!$F$2="i",d_f_i!$C150,d_f_i!$A150))</f>
        <v>Total Investitionsverteilung  =</v>
      </c>
      <c r="K17" s="242">
        <f>SUM(H16:S16)</f>
        <v>0</v>
      </c>
    </row>
    <row r="18" spans="2:19" ht="5.25" customHeight="1" x14ac:dyDescent="0.35">
      <c r="B18" s="105"/>
      <c r="C18" s="105"/>
      <c r="F18" s="240"/>
    </row>
    <row r="19" spans="2:19" ht="15" customHeight="1" x14ac:dyDescent="0.35">
      <c r="B19" s="105"/>
      <c r="C19" s="105" t="str">
        <f>IF('2.1 Kraftwerk allgemein'!$F$2="f",d_f_i!$B127,IF('2.1 Kraftwerk allgemein'!$F$2="i",d_f_i!$C127,d_f_i!$A127))</f>
        <v>Monat vollständige Inbetriebnahme (ab Anfang Monat)</v>
      </c>
      <c r="F19" s="243" t="s">
        <v>360</v>
      </c>
    </row>
    <row r="20" spans="2:19" ht="5.25" customHeight="1" x14ac:dyDescent="0.35">
      <c r="B20" s="105"/>
      <c r="C20" s="105"/>
      <c r="F20" s="240"/>
      <c r="H20" s="241"/>
      <c r="I20" s="241"/>
      <c r="J20" s="241"/>
      <c r="K20" s="241"/>
      <c r="L20" s="241"/>
      <c r="M20" s="241"/>
      <c r="N20" s="241"/>
      <c r="O20" s="241"/>
      <c r="P20" s="241"/>
      <c r="Q20" s="241"/>
      <c r="R20" s="241"/>
      <c r="S20" s="241"/>
    </row>
    <row r="21" spans="2:19" ht="15" customHeight="1" x14ac:dyDescent="0.35">
      <c r="B21" s="105"/>
      <c r="C21" s="105" t="str">
        <f>IF('2.1 Kraftwerk allgemein'!$F$2="f",d_f_i!$B130,IF('2.1 Kraftwerk allgemein'!$F$2="i",d_f_i!$C130,d_f_i!$A130))</f>
        <v>Installierte DC-Leistung (normierten Gleichstrom-Spitzenleistung der Vorderseite des Solarstromgenerators)</v>
      </c>
      <c r="E21" s="180" t="s">
        <v>13</v>
      </c>
      <c r="F21" s="376"/>
    </row>
    <row r="22" spans="2:19" ht="15" customHeight="1" x14ac:dyDescent="0.35">
      <c r="C22" s="105" t="str">
        <f>IF('2.1 Kraftwerk allgemein'!$F$2="f",d_f_i!$B131,IF('2.1 Kraftwerk allgemein'!$F$2="i",d_f_i!$C131,d_f_i!$A131))</f>
        <v>Installierte AC-Leistung der Wechselrichter</v>
      </c>
      <c r="E22" s="180" t="s">
        <v>618</v>
      </c>
      <c r="F22" s="376"/>
    </row>
    <row r="23" spans="2:19" ht="5.25" customHeight="1" x14ac:dyDescent="0.35">
      <c r="C23" s="105"/>
      <c r="F23" s="377"/>
      <c r="H23" s="241"/>
      <c r="I23" s="241"/>
      <c r="J23" s="241"/>
      <c r="K23" s="241"/>
      <c r="L23" s="241"/>
      <c r="M23" s="241"/>
      <c r="N23" s="241"/>
      <c r="O23" s="241"/>
      <c r="P23" s="241"/>
      <c r="Q23" s="241"/>
      <c r="R23" s="241"/>
      <c r="S23" s="241"/>
    </row>
    <row r="24" spans="2:19" ht="15" customHeight="1" x14ac:dyDescent="0.35">
      <c r="C24" s="105" t="str">
        <f>IF('2.1 Kraftwerk allgemein'!$F$2="f",d_f_i!$B133,IF('2.1 Kraftwerk allgemein'!$F$2="i",d_f_i!$C133,d_f_i!$A133))</f>
        <v>Mittleres Azimut der Anlage (West = 90°, Süd = 0°, Ost = -90°)</v>
      </c>
      <c r="E24" s="180" t="s">
        <v>620</v>
      </c>
      <c r="F24" s="376"/>
    </row>
    <row r="25" spans="2:19" ht="15" customHeight="1" x14ac:dyDescent="0.35">
      <c r="C25" s="105" t="str">
        <f>IF('2.1 Kraftwerk allgemein'!$F$2="f",d_f_i!$B134,IF('2.1 Kraftwerk allgemein'!$F$2="i",d_f_i!$C134,d_f_i!$A134))</f>
        <v>Mittlerer Neigungswinkel der PV-Module</v>
      </c>
      <c r="E25" s="180" t="s">
        <v>620</v>
      </c>
      <c r="F25" s="376"/>
    </row>
    <row r="26" spans="2:19" ht="15" customHeight="1" x14ac:dyDescent="0.35">
      <c r="C26" s="105" t="str">
        <f>IF('2.1 Kraftwerk allgemein'!$F$2="f",d_f_i!$B135,IF('2.1 Kraftwerk allgemein'!$F$2="i",d_f_i!$C135,d_f_i!$A135))</f>
        <v>Tracking</v>
      </c>
      <c r="F26" s="374" t="s">
        <v>607</v>
      </c>
    </row>
    <row r="27" spans="2:19" ht="15" customHeight="1" x14ac:dyDescent="0.35">
      <c r="B27" s="105"/>
      <c r="C27" s="105" t="str">
        <f>IF('2.1 Kraftwerk allgemein'!$F$2="f",d_f_i!$B136,IF('2.1 Kraftwerk allgemein'!$F$2="i",d_f_i!$C136,d_f_i!$A136))</f>
        <v>Modultechnologie</v>
      </c>
      <c r="F27" s="374" t="s">
        <v>621</v>
      </c>
    </row>
    <row r="28" spans="2:19" ht="5.25" customHeight="1" x14ac:dyDescent="0.35">
      <c r="B28" s="105"/>
      <c r="C28" s="105"/>
      <c r="F28" s="377"/>
      <c r="H28" s="241"/>
      <c r="I28" s="241"/>
      <c r="J28" s="241"/>
      <c r="K28" s="241"/>
      <c r="L28" s="241"/>
      <c r="M28" s="241"/>
      <c r="N28" s="241"/>
      <c r="O28" s="241"/>
      <c r="P28" s="241"/>
      <c r="Q28" s="241"/>
      <c r="R28" s="241"/>
      <c r="S28" s="241"/>
    </row>
    <row r="29" spans="2:19" ht="15" customHeight="1" x14ac:dyDescent="0.35">
      <c r="B29" s="105"/>
      <c r="C29" s="105" t="str">
        <f>IF('2.1 Kraftwerk allgemein'!$F$2="f",d_f_i!$B138,IF('2.1 Kraftwerk allgemein'!$F$2="i",d_f_i!$C138,d_f_i!$A138))</f>
        <v>Höhe Anlagenstandort (mittlere Höhe über Meer)</v>
      </c>
      <c r="E29" s="180" t="s">
        <v>14</v>
      </c>
      <c r="F29" s="376"/>
    </row>
    <row r="30" spans="2:19" ht="15" customHeight="1" x14ac:dyDescent="0.35">
      <c r="C30" s="105" t="str">
        <f>IF('2.1 Kraftwerk allgemein'!$F$2="f",d_f_i!$B139,IF('2.1 Kraftwerk allgemein'!$F$2="i",d_f_i!$C139,d_f_i!$A139))</f>
        <v>Netzebene Netzanschluss</v>
      </c>
      <c r="F30" s="374" t="s">
        <v>637</v>
      </c>
    </row>
    <row r="31" spans="2:19" ht="5.25" customHeight="1" x14ac:dyDescent="0.35">
      <c r="C31" s="105"/>
      <c r="F31" s="377"/>
      <c r="H31" s="241"/>
      <c r="I31" s="241"/>
      <c r="J31" s="241"/>
      <c r="K31" s="241"/>
      <c r="L31" s="241"/>
      <c r="M31" s="241"/>
      <c r="N31" s="241"/>
      <c r="O31" s="241"/>
      <c r="P31" s="241"/>
      <c r="Q31" s="241"/>
      <c r="R31" s="241"/>
      <c r="S31" s="241"/>
    </row>
    <row r="32" spans="2:19" ht="15" customHeight="1" x14ac:dyDescent="0.35">
      <c r="C32" s="105" t="str">
        <f>IF('2.1 Kraftwerk allgemein'!$F$2="f",d_f_i!$B141,IF('2.1 Kraftwerk allgemein'!$F$2="i",d_f_i!$C141,d_f_i!$A141))</f>
        <v>Ist Eigenverbrauch vorgesehen?</v>
      </c>
      <c r="D32" s="2"/>
      <c r="F32" s="374" t="s">
        <v>607</v>
      </c>
      <c r="H32" s="378" t="str">
        <f>IF(OR($F$32="JA",$F$32="Oui",$F$32="Si"),IF('2.1 Kraftwerk allgemein'!$F$2="f",d_f_i!$B142,IF('2.1 Kraftwerk allgemein'!$F$2="i",d_f_i!$C142,d_f_i!$A142)),"")</f>
        <v/>
      </c>
    </row>
    <row r="33" spans="2:19" ht="15" customHeight="1" x14ac:dyDescent="0.35">
      <c r="B33" s="105"/>
      <c r="C33" s="105" t="str">
        <f>IF('2.1 Kraftwerk allgemein'!$F$2="f",d_f_i!$B143,IF('2.1 Kraftwerk allgemein'!$F$2="i",d_f_i!$C143,d_f_i!$A143))</f>
        <v>Falls ja, wie hoch ist der prognostizierte durchschnittliche jährliche Eigenverbrauchsanteil (in Prozent der Nettoproduktion)?</v>
      </c>
      <c r="E33" s="180" t="s">
        <v>2</v>
      </c>
      <c r="F33" s="384" t="str">
        <f>IF(OR($F$32="Ja",$F$32="Oui",$F$32="Si"),AVERAGE('2.3 Weitere Erträge'!G10:DC10),"")</f>
        <v/>
      </c>
      <c r="H33" s="105" t="str">
        <f>IF('2.1 Kraftwerk allgemein'!$F$2="f",d_f_i!$B146,IF('2.1 Kraftwerk allgemein'!$F$2="i",d_f_i!$C146,d_f_i!$A146))</f>
        <v>Kosten pro MWh für Netznutzung und alle weiteren Abgaben (ohne MWSt.)</v>
      </c>
    </row>
    <row r="34" spans="2:19" ht="15" customHeight="1" x14ac:dyDescent="0.35">
      <c r="B34" s="105"/>
      <c r="C34" s="105" t="str">
        <f>IF('2.1 Kraftwerk allgemein'!$F$2="f",d_f_i!$B144,IF('2.1 Kraftwerk allgemein'!$F$2="i",d_f_i!$C144,d_f_i!$A144))</f>
        <v>Name des Netzbetreibers</v>
      </c>
      <c r="D34" s="2"/>
      <c r="F34" s="375"/>
      <c r="H34" s="183">
        <f>'1.1 Allgemein'!I22-2</f>
        <v>2024</v>
      </c>
      <c r="I34" s="183">
        <f>H34+1</f>
        <v>2025</v>
      </c>
      <c r="J34" s="183">
        <f>I34+1</f>
        <v>2026</v>
      </c>
    </row>
    <row r="35" spans="2:19" ht="15" customHeight="1" x14ac:dyDescent="0.35">
      <c r="B35" s="105"/>
      <c r="C35" s="105" t="str">
        <f>IF('2.1 Kraftwerk allgemein'!$F$2="f",d_f_i!$B145,IF('2.1 Kraftwerk allgemein'!$F$2="i",d_f_i!$C145,d_f_i!$A145))</f>
        <v>Durchschnittliche Kosten pro MWh für Netznutzung und alle weiteren Abgaben (ohne MWSt.)</v>
      </c>
      <c r="E35" s="180" t="s">
        <v>133</v>
      </c>
      <c r="F35" s="386" t="str">
        <f>IF(OR($F$32="Ja",$F$32="Oui",$F$32="Si"),AVERAGE(H35:J35),"")</f>
        <v/>
      </c>
      <c r="H35" s="391"/>
      <c r="I35" s="391"/>
      <c r="J35" s="391"/>
    </row>
    <row r="36" spans="2:19" ht="12.65" customHeight="1" x14ac:dyDescent="0.35">
      <c r="B36" s="105"/>
      <c r="C36" s="105"/>
      <c r="F36" s="381"/>
      <c r="H36" s="241"/>
      <c r="I36" s="241"/>
      <c r="J36" s="241"/>
      <c r="K36" s="241"/>
      <c r="L36" s="241"/>
      <c r="M36" s="241"/>
      <c r="N36" s="241"/>
      <c r="O36" s="241"/>
      <c r="P36" s="241"/>
      <c r="Q36" s="241"/>
      <c r="R36" s="241"/>
      <c r="S36" s="241"/>
    </row>
  </sheetData>
  <sheetProtection algorithmName="SHA-512" hashValue="5VaqG+YSw2oaBXelsnjDRRlwTQXyXmXyLqRoYps1pr/O5kWgdqD5SJ9ALbdQfBAW3ZcsldJbt5VkYiFHQmuv4w==" saltValue="TTe4O6spAiRc8pqAtOhgAg==" spinCount="100000" sheet="1" objects="1" scenarios="1"/>
  <conditionalFormatting sqref="H16:S16">
    <cfRule type="expression" dxfId="4" priority="9">
      <formula>(AND(ISNUMBER(H15),H16=""))</formula>
    </cfRule>
    <cfRule type="expression" dxfId="3" priority="10">
      <formula>(AND(ISNUMBER(H16),H15=""))</formula>
    </cfRule>
  </conditionalFormatting>
  <conditionalFormatting sqref="K17">
    <cfRule type="cellIs" dxfId="2" priority="7" operator="notEqual">
      <formula>1</formula>
    </cfRule>
  </conditionalFormatting>
  <pageMargins left="0.7" right="0.7" top="0.75" bottom="0.75" header="0.3" footer="0.3"/>
  <pageSetup paperSize="9" orientation="portrait" r:id="rId1"/>
  <ignoredErrors>
    <ignoredError sqref="F2" unlockedFormula="1"/>
  </ignoredError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300-000001000000}">
          <x14:formula1>
            <xm:f>Dropdowns!$B$4:$B$5</xm:f>
          </x14:formula1>
          <xm:sqref>F14</xm:sqref>
        </x14:dataValidation>
        <x14:dataValidation type="list" allowBlank="1" showInputMessage="1" showErrorMessage="1" xr:uid="{C7CA7587-A35F-42FE-AE54-D8DA83E117FD}">
          <x14:formula1>
            <xm:f>Dropdowns!$B$20:$B$21</xm:f>
          </x14:formula1>
          <xm:sqref>F32</xm:sqref>
        </x14:dataValidation>
        <x14:dataValidation type="list" allowBlank="1" showInputMessage="1" showErrorMessage="1" xr:uid="{520058CE-52A0-4A93-96D0-D7926B56B444}">
          <x14:formula1>
            <xm:f>Dropdowns!$B$23:$B$24</xm:f>
          </x14:formula1>
          <xm:sqref>F27</xm:sqref>
        </x14:dataValidation>
        <x14:dataValidation type="list" allowBlank="1" showInputMessage="1" showErrorMessage="1" xr:uid="{50233177-9CAA-4EBB-87EF-BF0EF7692124}">
          <x14:formula1>
            <xm:f>Dropdowns!$B$26:$B$28</xm:f>
          </x14:formula1>
          <xm:sqref>F30</xm:sqref>
        </x14:dataValidation>
        <x14:dataValidation type="list" allowBlank="1" showInputMessage="1" showErrorMessage="1" xr:uid="{2D5492B8-0702-4A20-BFD0-A3F774C7FA18}">
          <x14:formula1>
            <xm:f>Dropdowns!B20:B21</xm:f>
          </x14:formula1>
          <xm:sqref>F26</xm:sqref>
        </x14:dataValidation>
        <x14:dataValidation type="list" allowBlank="1" showInputMessage="1" showErrorMessage="1" xr:uid="{00000000-0002-0000-0300-000003000000}">
          <x14:formula1>
            <xm:f>Dropdowns!B$7:B$18</xm:f>
          </x14:formula1>
          <xm:sqref>F19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52ADD5"/>
  </sheetPr>
  <dimension ref="A2:AI25"/>
  <sheetViews>
    <sheetView showGridLines="0" topLeftCell="B1" zoomScale="80" zoomScaleNormal="80" workbookViewId="0">
      <selection activeCell="H33" sqref="H33"/>
    </sheetView>
  </sheetViews>
  <sheetFormatPr baseColWidth="10" defaultColWidth="9.1796875" defaultRowHeight="14" outlineLevelCol="1" x14ac:dyDescent="0.3"/>
  <cols>
    <col min="1" max="1" width="3.453125" style="104" customWidth="1"/>
    <col min="2" max="2" width="77.54296875" style="104" customWidth="1"/>
    <col min="3" max="3" width="11" style="104" customWidth="1"/>
    <col min="4" max="15" width="14.1796875" style="104" customWidth="1"/>
    <col min="16" max="16" width="7.453125" style="104" customWidth="1"/>
    <col min="17" max="17" width="83.81640625" style="104" customWidth="1"/>
    <col min="18" max="18" width="5.54296875" style="104" customWidth="1"/>
    <col min="19" max="19" width="49.81640625" style="104" hidden="1" customWidth="1" outlineLevel="1"/>
    <col min="20" max="20" width="12.26953125" style="104" hidden="1" customWidth="1" outlineLevel="1"/>
    <col min="21" max="34" width="9.1796875" style="104" hidden="1" customWidth="1" outlineLevel="1"/>
    <col min="35" max="35" width="9.1796875" style="104" collapsed="1"/>
    <col min="36" max="16384" width="9.1796875" style="104"/>
  </cols>
  <sheetData>
    <row r="2" spans="1:35" x14ac:dyDescent="0.3">
      <c r="A2" s="105"/>
    </row>
    <row r="3" spans="1:35" ht="18" x14ac:dyDescent="0.4">
      <c r="B3" s="143" t="str">
        <f>IF('2.1 Kraftwerk allgemein'!$F$2="f",d_f_i!$B155,IF('2.1 Kraftwerk allgemein'!$F$2="i",d_f_i!$C155,d_f_i!$A155))</f>
        <v>2.2 Produktion</v>
      </c>
      <c r="C3" s="110"/>
      <c r="D3" s="233"/>
      <c r="E3" s="110"/>
      <c r="F3" s="110"/>
      <c r="G3" s="110"/>
      <c r="H3" s="110"/>
      <c r="I3" s="110"/>
      <c r="J3" s="110"/>
      <c r="K3" s="110"/>
      <c r="L3" s="110"/>
      <c r="M3" s="110"/>
      <c r="N3" s="110"/>
      <c r="O3" s="110"/>
      <c r="P3" s="110"/>
      <c r="Q3" s="110"/>
      <c r="R3" s="110"/>
      <c r="S3" s="110"/>
    </row>
    <row r="4" spans="1:35" x14ac:dyDescent="0.3">
      <c r="D4" s="216"/>
      <c r="E4" s="216"/>
      <c r="F4" s="216"/>
      <c r="G4" s="216"/>
      <c r="H4" s="216"/>
      <c r="I4" s="216"/>
      <c r="J4" s="216"/>
      <c r="K4" s="216"/>
      <c r="L4" s="216"/>
      <c r="M4" s="216"/>
      <c r="N4" s="216"/>
      <c r="O4" s="216"/>
      <c r="P4" s="214"/>
      <c r="Q4" s="216"/>
      <c r="R4" s="214"/>
      <c r="V4" s="154"/>
      <c r="W4" s="154"/>
      <c r="X4" s="154"/>
      <c r="Y4" s="154"/>
      <c r="Z4" s="154"/>
      <c r="AA4" s="154"/>
      <c r="AB4" s="154"/>
      <c r="AC4" s="154"/>
      <c r="AD4" s="154"/>
      <c r="AE4" s="154"/>
      <c r="AF4" s="154"/>
      <c r="AG4" s="154"/>
      <c r="AH4" s="154"/>
      <c r="AI4" s="154"/>
    </row>
    <row r="5" spans="1:35" x14ac:dyDescent="0.3">
      <c r="B5" s="105" t="str">
        <f>IF('2.1 Kraftwerk allgemein'!$F$2="f",d_f_i!$B157,IF('2.1 Kraftwerk allgemein'!$F$2="i",d_f_i!$C157,d_f_i!$A157))</f>
        <v>Stromproduktion</v>
      </c>
      <c r="C5" s="151"/>
      <c r="D5" s="219"/>
      <c r="E5" s="220"/>
      <c r="F5" s="220"/>
      <c r="G5" s="220"/>
      <c r="H5" s="220"/>
      <c r="I5" s="221" t="str">
        <f>IF('2.1 Kraftwerk allgemein'!$F$2="f",d_f_i!$B160,IF('2.1 Kraftwerk allgemein'!$F$2="i",d_f_i!$C160,d_f_i!$A160))</f>
        <v>Bauphase inkl. Jahre während deren die Anlage teilweise in Betrieb ist</v>
      </c>
      <c r="J5" s="220"/>
      <c r="K5" s="220"/>
      <c r="L5" s="220"/>
      <c r="M5" s="220"/>
      <c r="N5" s="220"/>
      <c r="O5" s="222"/>
      <c r="Q5" s="223" t="str">
        <f>IF('2.1 Kraftwerk allgemein'!$F$2="f",d_f_i!$B161,IF('2.1 Kraftwerk allgemein'!$F$2="i",d_f_i!$C161,d_f_i!$A161))</f>
        <v>Erstes volles Jahr ab vollständiger Inbetriebnahme der gesamten geplanten Anlage</v>
      </c>
      <c r="S5" s="213" t="str">
        <f>IF('2.1 Kraftwerk allgemein'!$F$2="f",d_f_i!$B169,IF('2.1 Kraftwerk allgemein'!$F$2="i",d_f_i!$C169,d_f_i!$A169))</f>
        <v>Nettoproduktion nach Investition</v>
      </c>
      <c r="V5" s="151"/>
      <c r="W5" s="400" t="s">
        <v>451</v>
      </c>
      <c r="X5" s="401"/>
      <c r="Y5" s="401"/>
      <c r="Z5" s="401"/>
      <c r="AA5" s="401"/>
      <c r="AB5" s="401"/>
      <c r="AC5" s="401"/>
      <c r="AD5" s="401"/>
      <c r="AE5" s="401"/>
      <c r="AF5" s="401"/>
      <c r="AG5" s="401"/>
      <c r="AH5" s="402"/>
      <c r="AI5" s="154"/>
    </row>
    <row r="6" spans="1:35" x14ac:dyDescent="0.3">
      <c r="B6" s="104" t="str">
        <f>IF('2.1 Kraftwerk allgemein'!$F$2="f",d_f_i!$B158,IF('2.1 Kraftwerk allgemein'!$F$2="i",d_f_i!$C158,d_f_i!$A158))</f>
        <v>Erwartete Stromproduktion ab Baustart</v>
      </c>
      <c r="C6" s="61"/>
      <c r="D6" s="367">
        <f>IF('2.1 Kraftwerk allgemein'!$F$15&gt;='1.1 Allgemein'!$I$22,'1.1 Allgemein'!$I$22,'2.1 Kraftwerk allgemein'!$F$15)</f>
        <v>2026</v>
      </c>
      <c r="E6" s="367">
        <f>IF($D6+COLUMN(A6) &lt;= '2.1 Kraftwerk allgemein'!$F$16,D6+1,"")</f>
        <v>2027</v>
      </c>
      <c r="F6" s="367">
        <f>IF($D6+COLUMN(B6) &lt;= '2.1 Kraftwerk allgemein'!$F$16,E6+1,"")</f>
        <v>2028</v>
      </c>
      <c r="G6" s="367" t="str">
        <f>IF($D6+COLUMN(C6) &lt;= '2.1 Kraftwerk allgemein'!$F$16,F6+1,"")</f>
        <v/>
      </c>
      <c r="H6" s="367" t="str">
        <f>IF($D6+COLUMN(D6) &lt;= '2.1 Kraftwerk allgemein'!$F$16,G6+1,"")</f>
        <v/>
      </c>
      <c r="I6" s="367" t="str">
        <f>IF($D6+COLUMN(E6) &lt;= '2.1 Kraftwerk allgemein'!$F$16,H6+1,"")</f>
        <v/>
      </c>
      <c r="J6" s="367" t="str">
        <f>IF($D6+COLUMN(F6) &lt;= '2.1 Kraftwerk allgemein'!$F$16,I6+1,"")</f>
        <v/>
      </c>
      <c r="K6" s="367" t="str">
        <f>IF($D6+COLUMN(G6) &lt;= '2.1 Kraftwerk allgemein'!$F$16,J6+1,"")</f>
        <v/>
      </c>
      <c r="L6" s="367" t="str">
        <f>IF($D6+COLUMN(H6) &lt;= '2.1 Kraftwerk allgemein'!$F$16,K6+1,"")</f>
        <v/>
      </c>
      <c r="M6" s="367" t="str">
        <f>IF($D6+COLUMN(I6) &lt;= '2.1 Kraftwerk allgemein'!$F$16,L6+1,"")</f>
        <v/>
      </c>
      <c r="N6" s="367" t="str">
        <f>IF($D6+COLUMN(J6) &lt;= '2.1 Kraftwerk allgemein'!$F$16,M6+1,"")</f>
        <v/>
      </c>
      <c r="O6" s="367" t="str">
        <f>IF($D6+COLUMN(K6) &lt;= '2.1 Kraftwerk allgemein'!$F$16,N6+1,"")</f>
        <v/>
      </c>
      <c r="P6" s="218"/>
      <c r="Q6" s="223" t="str">
        <f>IF('2.1 Kraftwerk allgemein'!$F$2="f",d_f_i!$B159,IF('2.1 Kraftwerk allgemein'!$F$2="i",d_f_i!$C159,d_f_i!$A159))</f>
        <v>ab 2029</v>
      </c>
      <c r="R6" s="218"/>
      <c r="V6" s="61"/>
      <c r="W6" s="215">
        <f t="shared" ref="W6:AH6" si="0">D6</f>
        <v>2026</v>
      </c>
      <c r="X6" s="215">
        <f t="shared" si="0"/>
        <v>2027</v>
      </c>
      <c r="Y6" s="215">
        <f t="shared" si="0"/>
        <v>2028</v>
      </c>
      <c r="Z6" s="215" t="str">
        <f t="shared" si="0"/>
        <v/>
      </c>
      <c r="AA6" s="215" t="str">
        <f t="shared" si="0"/>
        <v/>
      </c>
      <c r="AB6" s="215" t="str">
        <f t="shared" si="0"/>
        <v/>
      </c>
      <c r="AC6" s="215" t="str">
        <f t="shared" si="0"/>
        <v/>
      </c>
      <c r="AD6" s="215" t="str">
        <f t="shared" si="0"/>
        <v/>
      </c>
      <c r="AE6" s="215" t="str">
        <f t="shared" si="0"/>
        <v/>
      </c>
      <c r="AF6" s="215" t="str">
        <f t="shared" si="0"/>
        <v/>
      </c>
      <c r="AG6" s="215" t="str">
        <f t="shared" si="0"/>
        <v/>
      </c>
      <c r="AH6" s="215" t="str">
        <f t="shared" si="0"/>
        <v/>
      </c>
      <c r="AI6" s="154"/>
    </row>
    <row r="7" spans="1:35" x14ac:dyDescent="0.3">
      <c r="B7" s="398" t="str">
        <f>IF('2.1 Kraftwerk allgemein'!$F$2="f",d_f_i!$B156,IF('2.1 Kraftwerk allgemein'!$F$2="i",d_f_i!$C156,d_f_i!$A156))</f>
        <v>Stromproduktion = Nettostromproduktion</v>
      </c>
      <c r="C7" s="214" t="str">
        <f>IF('2.1 Kraftwerk allgemein'!$F$2="f",d_f_i!$B163,IF('2.1 Kraftwerk allgemein'!$F$2="i",d_f_i!$C163,d_f_i!$A163))</f>
        <v>Monat12</v>
      </c>
      <c r="D7" s="368" t="str">
        <f>IF(D6="","","[MWh]")</f>
        <v>[MWh]</v>
      </c>
      <c r="E7" s="368" t="str">
        <f t="shared" ref="E7:O7" si="1">IF(E6="","","[MWh]")</f>
        <v>[MWh]</v>
      </c>
      <c r="F7" s="368" t="str">
        <f t="shared" si="1"/>
        <v>[MWh]</v>
      </c>
      <c r="G7" s="368" t="str">
        <f t="shared" si="1"/>
        <v/>
      </c>
      <c r="H7" s="368" t="str">
        <f t="shared" si="1"/>
        <v/>
      </c>
      <c r="I7" s="368" t="str">
        <f t="shared" si="1"/>
        <v/>
      </c>
      <c r="J7" s="368" t="str">
        <f t="shared" si="1"/>
        <v/>
      </c>
      <c r="K7" s="368" t="str">
        <f t="shared" si="1"/>
        <v/>
      </c>
      <c r="L7" s="368" t="str">
        <f t="shared" si="1"/>
        <v/>
      </c>
      <c r="M7" s="368" t="str">
        <f t="shared" si="1"/>
        <v/>
      </c>
      <c r="N7" s="368" t="str">
        <f t="shared" si="1"/>
        <v/>
      </c>
      <c r="O7" s="368" t="str">
        <f t="shared" si="1"/>
        <v/>
      </c>
      <c r="P7" s="214"/>
      <c r="Q7" s="214" t="s">
        <v>134</v>
      </c>
      <c r="R7" s="214"/>
      <c r="S7" s="214" t="s">
        <v>135</v>
      </c>
      <c r="V7" s="214"/>
      <c r="W7" s="214" t="str">
        <f>IF(W6="","","[MWh]")</f>
        <v>[MWh]</v>
      </c>
      <c r="X7" s="214" t="str">
        <f t="shared" ref="X7:AH7" si="2">IF(X6="","","[MWh]")</f>
        <v>[MWh]</v>
      </c>
      <c r="Y7" s="214" t="str">
        <f t="shared" si="2"/>
        <v>[MWh]</v>
      </c>
      <c r="Z7" s="214" t="str">
        <f t="shared" si="2"/>
        <v/>
      </c>
      <c r="AA7" s="214" t="str">
        <f t="shared" si="2"/>
        <v/>
      </c>
      <c r="AB7" s="214" t="str">
        <f t="shared" si="2"/>
        <v/>
      </c>
      <c r="AC7" s="214" t="str">
        <f t="shared" si="2"/>
        <v/>
      </c>
      <c r="AD7" s="214" t="str">
        <f t="shared" si="2"/>
        <v/>
      </c>
      <c r="AE7" s="214" t="str">
        <f t="shared" si="2"/>
        <v/>
      </c>
      <c r="AF7" s="214" t="str">
        <f t="shared" si="2"/>
        <v/>
      </c>
      <c r="AG7" s="214" t="str">
        <f t="shared" si="2"/>
        <v/>
      </c>
      <c r="AH7" s="214" t="str">
        <f t="shared" si="2"/>
        <v/>
      </c>
      <c r="AI7" s="154"/>
    </row>
    <row r="8" spans="1:35" ht="15" customHeight="1" x14ac:dyDescent="0.3">
      <c r="B8" s="398"/>
      <c r="C8" s="196">
        <v>1</v>
      </c>
      <c r="D8" s="229"/>
      <c r="E8" s="229"/>
      <c r="F8" s="229"/>
      <c r="G8" s="229"/>
      <c r="H8" s="229"/>
      <c r="I8" s="229"/>
      <c r="J8" s="229"/>
      <c r="K8" s="229"/>
      <c r="L8" s="229"/>
      <c r="M8" s="229"/>
      <c r="N8" s="229"/>
      <c r="O8" s="229"/>
      <c r="P8" s="214"/>
      <c r="Q8" s="229"/>
      <c r="R8" s="214"/>
      <c r="S8" s="231">
        <f>Q8</f>
        <v>0</v>
      </c>
      <c r="V8" s="196">
        <v>1</v>
      </c>
      <c r="W8" s="327">
        <f xml:space="preserve">
IF(AND(W$6=$Y$22,$V8&gt;=$X$22),$S8,D8)</f>
        <v>0</v>
      </c>
      <c r="X8" s="327">
        <f t="shared" ref="X8:AH8" si="3" xml:space="preserve">
IF(AND(X$6=$Y$22,$V8&gt;=$X$22),$S8,E8)</f>
        <v>0</v>
      </c>
      <c r="Y8" s="327">
        <f t="shared" si="3"/>
        <v>0</v>
      </c>
      <c r="Z8" s="327">
        <f t="shared" si="3"/>
        <v>0</v>
      </c>
      <c r="AA8" s="327">
        <f t="shared" si="3"/>
        <v>0</v>
      </c>
      <c r="AB8" s="327">
        <f t="shared" si="3"/>
        <v>0</v>
      </c>
      <c r="AC8" s="327">
        <f t="shared" si="3"/>
        <v>0</v>
      </c>
      <c r="AD8" s="327">
        <f t="shared" si="3"/>
        <v>0</v>
      </c>
      <c r="AE8" s="327">
        <f t="shared" si="3"/>
        <v>0</v>
      </c>
      <c r="AF8" s="327">
        <f t="shared" si="3"/>
        <v>0</v>
      </c>
      <c r="AG8" s="327">
        <f t="shared" si="3"/>
        <v>0</v>
      </c>
      <c r="AH8" s="327">
        <f t="shared" si="3"/>
        <v>0</v>
      </c>
      <c r="AI8" s="154"/>
    </row>
    <row r="9" spans="1:35" x14ac:dyDescent="0.3">
      <c r="B9" s="330"/>
      <c r="C9" s="196">
        <v>2</v>
      </c>
      <c r="D9" s="229"/>
      <c r="E9" s="229"/>
      <c r="F9" s="229"/>
      <c r="G9" s="229"/>
      <c r="H9" s="229"/>
      <c r="I9" s="229"/>
      <c r="J9" s="229"/>
      <c r="K9" s="229"/>
      <c r="L9" s="229"/>
      <c r="M9" s="229"/>
      <c r="N9" s="229"/>
      <c r="O9" s="229"/>
      <c r="P9" s="214"/>
      <c r="Q9" s="229"/>
      <c r="R9" s="214"/>
      <c r="S9" s="231">
        <f t="shared" ref="S9:S19" si="4">Q9</f>
        <v>0</v>
      </c>
      <c r="V9" s="196">
        <v>2</v>
      </c>
      <c r="W9" s="327">
        <f t="shared" ref="W9:W19" si="5" xml:space="preserve">
IF(AND(W$6=$Y$22,$V9&gt;=$X$22),$S9,D9)</f>
        <v>0</v>
      </c>
      <c r="X9" s="327">
        <f t="shared" ref="X9:X19" si="6" xml:space="preserve">
IF(AND(X$6=$Y$22,$V9&gt;=$X$22),$S9,E9)</f>
        <v>0</v>
      </c>
      <c r="Y9" s="327">
        <f t="shared" ref="Y9:Y19" si="7" xml:space="preserve">
IF(AND(Y$6=$Y$22,$V9&gt;=$X$22),$S9,F9)</f>
        <v>0</v>
      </c>
      <c r="Z9" s="327">
        <f t="shared" ref="Z9:Z19" si="8" xml:space="preserve">
IF(AND(Z$6=$Y$22,$V9&gt;=$X$22),$S9,G9)</f>
        <v>0</v>
      </c>
      <c r="AA9" s="327">
        <f t="shared" ref="AA9:AA19" si="9" xml:space="preserve">
IF(AND(AA$6=$Y$22,$V9&gt;=$X$22),$S9,H9)</f>
        <v>0</v>
      </c>
      <c r="AB9" s="327">
        <f t="shared" ref="AB9:AB19" si="10" xml:space="preserve">
IF(AND(AB$6=$Y$22,$V9&gt;=$X$22),$S9,I9)</f>
        <v>0</v>
      </c>
      <c r="AC9" s="327">
        <f t="shared" ref="AC9:AC19" si="11" xml:space="preserve">
IF(AND(AC$6=$Y$22,$V9&gt;=$X$22),$S9,J9)</f>
        <v>0</v>
      </c>
      <c r="AD9" s="327">
        <f t="shared" ref="AD9:AD19" si="12" xml:space="preserve">
IF(AND(AD$6=$Y$22,$V9&gt;=$X$22),$S9,K9)</f>
        <v>0</v>
      </c>
      <c r="AE9" s="327">
        <f t="shared" ref="AE9:AE19" si="13" xml:space="preserve">
IF(AND(AE$6=$Y$22,$V9&gt;=$X$22),$S9,L9)</f>
        <v>0</v>
      </c>
      <c r="AF9" s="327">
        <f t="shared" ref="AF9:AF19" si="14" xml:space="preserve">
IF(AND(AF$6=$Y$22,$V9&gt;=$X$22),$S9,M9)</f>
        <v>0</v>
      </c>
      <c r="AG9" s="327">
        <f t="shared" ref="AG9:AG19" si="15" xml:space="preserve">
IF(AND(AG$6=$Y$22,$V9&gt;=$X$22),$S9,N9)</f>
        <v>0</v>
      </c>
      <c r="AH9" s="327">
        <f t="shared" ref="AH9:AH19" si="16" xml:space="preserve">
IF(AND(AH$6=$Y$22,$V9&gt;=$X$22),$S9,O9)</f>
        <v>0</v>
      </c>
      <c r="AI9" s="154"/>
    </row>
    <row r="10" spans="1:35" ht="17.25" customHeight="1" x14ac:dyDescent="0.3">
      <c r="B10" s="399" t="str">
        <f>IF('2.1 Kraftwerk allgemein'!$F$2="f",d_f_i!$B167,IF('2.1 Kraftwerk allgemein'!$F$2="i",d_f_i!$C167,d_f_i!$A167))</f>
        <v>Während der Bauphase ist nur diejenige Produktion anzugeben, die aus bereits (teil-)realisierten Anlagenteilen des Projektes resultiert.</v>
      </c>
      <c r="C10" s="196">
        <v>3</v>
      </c>
      <c r="D10" s="229"/>
      <c r="E10" s="229"/>
      <c r="F10" s="229"/>
      <c r="G10" s="229"/>
      <c r="H10" s="229"/>
      <c r="I10" s="229"/>
      <c r="J10" s="229"/>
      <c r="K10" s="229"/>
      <c r="L10" s="229"/>
      <c r="M10" s="229"/>
      <c r="N10" s="229"/>
      <c r="O10" s="229"/>
      <c r="P10" s="214"/>
      <c r="Q10" s="229"/>
      <c r="R10" s="214"/>
      <c r="S10" s="231">
        <f t="shared" si="4"/>
        <v>0</v>
      </c>
      <c r="V10" s="196">
        <v>3</v>
      </c>
      <c r="W10" s="327">
        <f t="shared" si="5"/>
        <v>0</v>
      </c>
      <c r="X10" s="327">
        <f t="shared" si="6"/>
        <v>0</v>
      </c>
      <c r="Y10" s="327">
        <f t="shared" si="7"/>
        <v>0</v>
      </c>
      <c r="Z10" s="327">
        <f t="shared" si="8"/>
        <v>0</v>
      </c>
      <c r="AA10" s="327">
        <f t="shared" si="9"/>
        <v>0</v>
      </c>
      <c r="AB10" s="327">
        <f t="shared" si="10"/>
        <v>0</v>
      </c>
      <c r="AC10" s="327">
        <f t="shared" si="11"/>
        <v>0</v>
      </c>
      <c r="AD10" s="327">
        <f t="shared" si="12"/>
        <v>0</v>
      </c>
      <c r="AE10" s="327">
        <f t="shared" si="13"/>
        <v>0</v>
      </c>
      <c r="AF10" s="327">
        <f t="shared" si="14"/>
        <v>0</v>
      </c>
      <c r="AG10" s="327">
        <f t="shared" si="15"/>
        <v>0</v>
      </c>
      <c r="AH10" s="327">
        <f t="shared" si="16"/>
        <v>0</v>
      </c>
      <c r="AI10" s="154"/>
    </row>
    <row r="11" spans="1:35" x14ac:dyDescent="0.3">
      <c r="B11" s="399"/>
      <c r="C11" s="196">
        <v>4</v>
      </c>
      <c r="D11" s="229"/>
      <c r="E11" s="229"/>
      <c r="F11" s="229"/>
      <c r="G11" s="229"/>
      <c r="H11" s="229"/>
      <c r="I11" s="229"/>
      <c r="J11" s="229"/>
      <c r="K11" s="229"/>
      <c r="L11" s="229"/>
      <c r="M11" s="229"/>
      <c r="N11" s="229"/>
      <c r="O11" s="229"/>
      <c r="P11" s="214"/>
      <c r="Q11" s="229"/>
      <c r="R11" s="214"/>
      <c r="S11" s="231">
        <f t="shared" si="4"/>
        <v>0</v>
      </c>
      <c r="V11" s="196">
        <v>4</v>
      </c>
      <c r="W11" s="327">
        <f t="shared" si="5"/>
        <v>0</v>
      </c>
      <c r="X11" s="327">
        <f t="shared" si="6"/>
        <v>0</v>
      </c>
      <c r="Y11" s="327">
        <f t="shared" si="7"/>
        <v>0</v>
      </c>
      <c r="Z11" s="327">
        <f t="shared" si="8"/>
        <v>0</v>
      </c>
      <c r="AA11" s="327">
        <f t="shared" si="9"/>
        <v>0</v>
      </c>
      <c r="AB11" s="327">
        <f t="shared" si="10"/>
        <v>0</v>
      </c>
      <c r="AC11" s="327">
        <f t="shared" si="11"/>
        <v>0</v>
      </c>
      <c r="AD11" s="327">
        <f t="shared" si="12"/>
        <v>0</v>
      </c>
      <c r="AE11" s="327">
        <f t="shared" si="13"/>
        <v>0</v>
      </c>
      <c r="AF11" s="327">
        <f t="shared" si="14"/>
        <v>0</v>
      </c>
      <c r="AG11" s="327">
        <f t="shared" si="15"/>
        <v>0</v>
      </c>
      <c r="AH11" s="327">
        <f t="shared" si="16"/>
        <v>0</v>
      </c>
      <c r="AI11" s="154"/>
    </row>
    <row r="12" spans="1:35" x14ac:dyDescent="0.3">
      <c r="C12" s="196">
        <v>5</v>
      </c>
      <c r="D12" s="229"/>
      <c r="E12" s="229"/>
      <c r="F12" s="229"/>
      <c r="G12" s="229"/>
      <c r="H12" s="229"/>
      <c r="I12" s="229"/>
      <c r="J12" s="229"/>
      <c r="K12" s="229"/>
      <c r="L12" s="229"/>
      <c r="M12" s="229"/>
      <c r="N12" s="229"/>
      <c r="O12" s="229"/>
      <c r="P12" s="214"/>
      <c r="Q12" s="229"/>
      <c r="R12" s="214"/>
      <c r="S12" s="231">
        <f t="shared" si="4"/>
        <v>0</v>
      </c>
      <c r="V12" s="196">
        <v>5</v>
      </c>
      <c r="W12" s="327">
        <f t="shared" si="5"/>
        <v>0</v>
      </c>
      <c r="X12" s="327">
        <f t="shared" si="6"/>
        <v>0</v>
      </c>
      <c r="Y12" s="327">
        <f t="shared" si="7"/>
        <v>0</v>
      </c>
      <c r="Z12" s="327">
        <f t="shared" si="8"/>
        <v>0</v>
      </c>
      <c r="AA12" s="327">
        <f t="shared" si="9"/>
        <v>0</v>
      </c>
      <c r="AB12" s="327">
        <f t="shared" si="10"/>
        <v>0</v>
      </c>
      <c r="AC12" s="327">
        <f t="shared" si="11"/>
        <v>0</v>
      </c>
      <c r="AD12" s="327">
        <f t="shared" si="12"/>
        <v>0</v>
      </c>
      <c r="AE12" s="327">
        <f t="shared" si="13"/>
        <v>0</v>
      </c>
      <c r="AF12" s="327">
        <f t="shared" si="14"/>
        <v>0</v>
      </c>
      <c r="AG12" s="327">
        <f t="shared" si="15"/>
        <v>0</v>
      </c>
      <c r="AH12" s="327">
        <f t="shared" si="16"/>
        <v>0</v>
      </c>
      <c r="AI12" s="154"/>
    </row>
    <row r="13" spans="1:35" x14ac:dyDescent="0.3">
      <c r="C13" s="196">
        <v>6</v>
      </c>
      <c r="D13" s="229"/>
      <c r="E13" s="229"/>
      <c r="F13" s="229"/>
      <c r="G13" s="229"/>
      <c r="H13" s="229"/>
      <c r="I13" s="229"/>
      <c r="J13" s="229"/>
      <c r="K13" s="229"/>
      <c r="L13" s="229"/>
      <c r="M13" s="229"/>
      <c r="N13" s="229"/>
      <c r="O13" s="229"/>
      <c r="P13" s="214"/>
      <c r="Q13" s="229"/>
      <c r="R13" s="214"/>
      <c r="S13" s="231">
        <f t="shared" si="4"/>
        <v>0</v>
      </c>
      <c r="V13" s="196">
        <v>6</v>
      </c>
      <c r="W13" s="327">
        <f t="shared" si="5"/>
        <v>0</v>
      </c>
      <c r="X13" s="327">
        <f t="shared" si="6"/>
        <v>0</v>
      </c>
      <c r="Y13" s="327">
        <f t="shared" si="7"/>
        <v>0</v>
      </c>
      <c r="Z13" s="327">
        <f t="shared" si="8"/>
        <v>0</v>
      </c>
      <c r="AA13" s="327">
        <f t="shared" si="9"/>
        <v>0</v>
      </c>
      <c r="AB13" s="327">
        <f t="shared" si="10"/>
        <v>0</v>
      </c>
      <c r="AC13" s="327">
        <f t="shared" si="11"/>
        <v>0</v>
      </c>
      <c r="AD13" s="327">
        <f t="shared" si="12"/>
        <v>0</v>
      </c>
      <c r="AE13" s="327">
        <f t="shared" si="13"/>
        <v>0</v>
      </c>
      <c r="AF13" s="327">
        <f t="shared" si="14"/>
        <v>0</v>
      </c>
      <c r="AG13" s="327">
        <f t="shared" si="15"/>
        <v>0</v>
      </c>
      <c r="AH13" s="327">
        <f t="shared" si="16"/>
        <v>0</v>
      </c>
      <c r="AI13" s="154"/>
    </row>
    <row r="14" spans="1:35" x14ac:dyDescent="0.3">
      <c r="C14" s="196">
        <v>7</v>
      </c>
      <c r="D14" s="229"/>
      <c r="E14" s="229"/>
      <c r="F14" s="229"/>
      <c r="G14" s="229"/>
      <c r="H14" s="229"/>
      <c r="I14" s="229"/>
      <c r="J14" s="229"/>
      <c r="K14" s="229"/>
      <c r="L14" s="229"/>
      <c r="M14" s="229"/>
      <c r="N14" s="229"/>
      <c r="O14" s="229"/>
      <c r="P14" s="214"/>
      <c r="Q14" s="229"/>
      <c r="R14" s="214"/>
      <c r="S14" s="231">
        <f t="shared" si="4"/>
        <v>0</v>
      </c>
      <c r="V14" s="196">
        <v>7</v>
      </c>
      <c r="W14" s="327">
        <f t="shared" si="5"/>
        <v>0</v>
      </c>
      <c r="X14" s="327">
        <f t="shared" si="6"/>
        <v>0</v>
      </c>
      <c r="Y14" s="327">
        <f t="shared" si="7"/>
        <v>0</v>
      </c>
      <c r="Z14" s="327">
        <f t="shared" si="8"/>
        <v>0</v>
      </c>
      <c r="AA14" s="327">
        <f t="shared" si="9"/>
        <v>0</v>
      </c>
      <c r="AB14" s="327">
        <f t="shared" si="10"/>
        <v>0</v>
      </c>
      <c r="AC14" s="327">
        <f t="shared" si="11"/>
        <v>0</v>
      </c>
      <c r="AD14" s="327">
        <f t="shared" si="12"/>
        <v>0</v>
      </c>
      <c r="AE14" s="327">
        <f t="shared" si="13"/>
        <v>0</v>
      </c>
      <c r="AF14" s="327">
        <f t="shared" si="14"/>
        <v>0</v>
      </c>
      <c r="AG14" s="327">
        <f t="shared" si="15"/>
        <v>0</v>
      </c>
      <c r="AH14" s="327">
        <f t="shared" si="16"/>
        <v>0</v>
      </c>
      <c r="AI14" s="154"/>
    </row>
    <row r="15" spans="1:35" x14ac:dyDescent="0.3">
      <c r="C15" s="196">
        <v>8</v>
      </c>
      <c r="D15" s="229"/>
      <c r="E15" s="229"/>
      <c r="F15" s="229"/>
      <c r="G15" s="229"/>
      <c r="H15" s="229"/>
      <c r="I15" s="229"/>
      <c r="J15" s="229"/>
      <c r="K15" s="229"/>
      <c r="L15" s="229"/>
      <c r="M15" s="229"/>
      <c r="N15" s="229"/>
      <c r="O15" s="229"/>
      <c r="P15" s="214"/>
      <c r="Q15" s="229"/>
      <c r="R15" s="214"/>
      <c r="S15" s="231">
        <f t="shared" si="4"/>
        <v>0</v>
      </c>
      <c r="V15" s="196">
        <v>8</v>
      </c>
      <c r="W15" s="327">
        <f t="shared" si="5"/>
        <v>0</v>
      </c>
      <c r="X15" s="327">
        <f t="shared" si="6"/>
        <v>0</v>
      </c>
      <c r="Y15" s="327">
        <f t="shared" si="7"/>
        <v>0</v>
      </c>
      <c r="Z15" s="327">
        <f t="shared" si="8"/>
        <v>0</v>
      </c>
      <c r="AA15" s="327">
        <f t="shared" si="9"/>
        <v>0</v>
      </c>
      <c r="AB15" s="327">
        <f t="shared" si="10"/>
        <v>0</v>
      </c>
      <c r="AC15" s="327">
        <f t="shared" si="11"/>
        <v>0</v>
      </c>
      <c r="AD15" s="327">
        <f t="shared" si="12"/>
        <v>0</v>
      </c>
      <c r="AE15" s="327">
        <f t="shared" si="13"/>
        <v>0</v>
      </c>
      <c r="AF15" s="327">
        <f t="shared" si="14"/>
        <v>0</v>
      </c>
      <c r="AG15" s="327">
        <f t="shared" si="15"/>
        <v>0</v>
      </c>
      <c r="AH15" s="327">
        <f t="shared" si="16"/>
        <v>0</v>
      </c>
      <c r="AI15" s="154"/>
    </row>
    <row r="16" spans="1:35" x14ac:dyDescent="0.3">
      <c r="C16" s="196">
        <v>9</v>
      </c>
      <c r="D16" s="229"/>
      <c r="E16" s="229"/>
      <c r="F16" s="229"/>
      <c r="G16" s="229"/>
      <c r="H16" s="229"/>
      <c r="I16" s="229"/>
      <c r="J16" s="229"/>
      <c r="K16" s="229"/>
      <c r="L16" s="229"/>
      <c r="M16" s="229"/>
      <c r="N16" s="229"/>
      <c r="O16" s="229"/>
      <c r="P16" s="214"/>
      <c r="Q16" s="229"/>
      <c r="R16" s="214"/>
      <c r="S16" s="231">
        <f t="shared" si="4"/>
        <v>0</v>
      </c>
      <c r="V16" s="196">
        <v>9</v>
      </c>
      <c r="W16" s="327">
        <f t="shared" si="5"/>
        <v>0</v>
      </c>
      <c r="X16" s="327">
        <f t="shared" si="6"/>
        <v>0</v>
      </c>
      <c r="Y16" s="327">
        <f t="shared" si="7"/>
        <v>0</v>
      </c>
      <c r="Z16" s="327">
        <f t="shared" si="8"/>
        <v>0</v>
      </c>
      <c r="AA16" s="327">
        <f t="shared" si="9"/>
        <v>0</v>
      </c>
      <c r="AB16" s="327">
        <f t="shared" si="10"/>
        <v>0</v>
      </c>
      <c r="AC16" s="327">
        <f t="shared" si="11"/>
        <v>0</v>
      </c>
      <c r="AD16" s="327">
        <f t="shared" si="12"/>
        <v>0</v>
      </c>
      <c r="AE16" s="327">
        <f t="shared" si="13"/>
        <v>0</v>
      </c>
      <c r="AF16" s="327">
        <f t="shared" si="14"/>
        <v>0</v>
      </c>
      <c r="AG16" s="327">
        <f t="shared" si="15"/>
        <v>0</v>
      </c>
      <c r="AH16" s="327">
        <f t="shared" si="16"/>
        <v>0</v>
      </c>
      <c r="AI16" s="154"/>
    </row>
    <row r="17" spans="2:35" x14ac:dyDescent="0.3">
      <c r="C17" s="196">
        <v>10</v>
      </c>
      <c r="D17" s="229"/>
      <c r="E17" s="229"/>
      <c r="F17" s="229"/>
      <c r="G17" s="229"/>
      <c r="H17" s="229"/>
      <c r="I17" s="229"/>
      <c r="J17" s="229"/>
      <c r="K17" s="229"/>
      <c r="L17" s="229"/>
      <c r="M17" s="229"/>
      <c r="N17" s="229"/>
      <c r="O17" s="229"/>
      <c r="P17" s="214"/>
      <c r="Q17" s="229"/>
      <c r="R17" s="214"/>
      <c r="S17" s="231">
        <f t="shared" si="4"/>
        <v>0</v>
      </c>
      <c r="V17" s="196">
        <v>10</v>
      </c>
      <c r="W17" s="327">
        <f t="shared" si="5"/>
        <v>0</v>
      </c>
      <c r="X17" s="327">
        <f t="shared" si="6"/>
        <v>0</v>
      </c>
      <c r="Y17" s="327">
        <f t="shared" si="7"/>
        <v>0</v>
      </c>
      <c r="Z17" s="327">
        <f t="shared" si="8"/>
        <v>0</v>
      </c>
      <c r="AA17" s="327">
        <f t="shared" si="9"/>
        <v>0</v>
      </c>
      <c r="AB17" s="327">
        <f t="shared" si="10"/>
        <v>0</v>
      </c>
      <c r="AC17" s="327">
        <f t="shared" si="11"/>
        <v>0</v>
      </c>
      <c r="AD17" s="327">
        <f t="shared" si="12"/>
        <v>0</v>
      </c>
      <c r="AE17" s="327">
        <f t="shared" si="13"/>
        <v>0</v>
      </c>
      <c r="AF17" s="327">
        <f t="shared" si="14"/>
        <v>0</v>
      </c>
      <c r="AG17" s="327">
        <f t="shared" si="15"/>
        <v>0</v>
      </c>
      <c r="AH17" s="327">
        <f t="shared" si="16"/>
        <v>0</v>
      </c>
      <c r="AI17" s="154"/>
    </row>
    <row r="18" spans="2:35" x14ac:dyDescent="0.3">
      <c r="C18" s="196">
        <v>11</v>
      </c>
      <c r="D18" s="229"/>
      <c r="E18" s="229"/>
      <c r="F18" s="229"/>
      <c r="G18" s="229"/>
      <c r="H18" s="229"/>
      <c r="I18" s="229"/>
      <c r="J18" s="229"/>
      <c r="K18" s="229"/>
      <c r="L18" s="229"/>
      <c r="M18" s="229"/>
      <c r="N18" s="229"/>
      <c r="O18" s="229"/>
      <c r="P18" s="214"/>
      <c r="Q18" s="229"/>
      <c r="R18" s="214"/>
      <c r="S18" s="231">
        <f t="shared" si="4"/>
        <v>0</v>
      </c>
      <c r="V18" s="196">
        <v>11</v>
      </c>
      <c r="W18" s="327">
        <f t="shared" si="5"/>
        <v>0</v>
      </c>
      <c r="X18" s="327">
        <f t="shared" si="6"/>
        <v>0</v>
      </c>
      <c r="Y18" s="327">
        <f t="shared" si="7"/>
        <v>0</v>
      </c>
      <c r="Z18" s="327">
        <f t="shared" si="8"/>
        <v>0</v>
      </c>
      <c r="AA18" s="327">
        <f t="shared" si="9"/>
        <v>0</v>
      </c>
      <c r="AB18" s="327">
        <f t="shared" si="10"/>
        <v>0</v>
      </c>
      <c r="AC18" s="327">
        <f t="shared" si="11"/>
        <v>0</v>
      </c>
      <c r="AD18" s="327">
        <f t="shared" si="12"/>
        <v>0</v>
      </c>
      <c r="AE18" s="327">
        <f t="shared" si="13"/>
        <v>0</v>
      </c>
      <c r="AF18" s="327">
        <f t="shared" si="14"/>
        <v>0</v>
      </c>
      <c r="AG18" s="327">
        <f t="shared" si="15"/>
        <v>0</v>
      </c>
      <c r="AH18" s="327">
        <f t="shared" si="16"/>
        <v>0</v>
      </c>
      <c r="AI18" s="154"/>
    </row>
    <row r="19" spans="2:35" x14ac:dyDescent="0.3">
      <c r="C19" s="196">
        <v>12</v>
      </c>
      <c r="D19" s="229"/>
      <c r="E19" s="229"/>
      <c r="F19" s="229"/>
      <c r="G19" s="229"/>
      <c r="H19" s="229"/>
      <c r="I19" s="229"/>
      <c r="J19" s="229"/>
      <c r="K19" s="229"/>
      <c r="L19" s="229"/>
      <c r="M19" s="229"/>
      <c r="N19" s="229"/>
      <c r="O19" s="229"/>
      <c r="P19" s="214"/>
      <c r="Q19" s="229"/>
      <c r="R19" s="214"/>
      <c r="S19" s="231">
        <f t="shared" si="4"/>
        <v>0</v>
      </c>
      <c r="V19" s="196">
        <v>12</v>
      </c>
      <c r="W19" s="327">
        <f t="shared" si="5"/>
        <v>0</v>
      </c>
      <c r="X19" s="327">
        <f t="shared" si="6"/>
        <v>0</v>
      </c>
      <c r="Y19" s="327">
        <f t="shared" si="7"/>
        <v>0</v>
      </c>
      <c r="Z19" s="327">
        <f t="shared" si="8"/>
        <v>0</v>
      </c>
      <c r="AA19" s="327">
        <f t="shared" si="9"/>
        <v>0</v>
      </c>
      <c r="AB19" s="327">
        <f t="shared" si="10"/>
        <v>0</v>
      </c>
      <c r="AC19" s="327">
        <f t="shared" si="11"/>
        <v>0</v>
      </c>
      <c r="AD19" s="327">
        <f t="shared" si="12"/>
        <v>0</v>
      </c>
      <c r="AE19" s="327">
        <f t="shared" si="13"/>
        <v>0</v>
      </c>
      <c r="AF19" s="327">
        <f t="shared" si="14"/>
        <v>0</v>
      </c>
      <c r="AG19" s="327">
        <f t="shared" si="15"/>
        <v>0</v>
      </c>
      <c r="AH19" s="327">
        <f t="shared" si="16"/>
        <v>0</v>
      </c>
      <c r="AI19" s="154"/>
    </row>
    <row r="20" spans="2:35" x14ac:dyDescent="0.3">
      <c r="D20" s="366">
        <f>IF(D6="","",SUM(D8:D19))</f>
        <v>0</v>
      </c>
      <c r="E20" s="366">
        <f t="shared" ref="E20:O20" si="17">IF(E6="","",SUM(E8:E19))</f>
        <v>0</v>
      </c>
      <c r="F20" s="366">
        <f t="shared" si="17"/>
        <v>0</v>
      </c>
      <c r="G20" s="366" t="str">
        <f t="shared" si="17"/>
        <v/>
      </c>
      <c r="H20" s="366" t="str">
        <f t="shared" si="17"/>
        <v/>
      </c>
      <c r="I20" s="366" t="str">
        <f t="shared" si="17"/>
        <v/>
      </c>
      <c r="J20" s="366" t="str">
        <f t="shared" si="17"/>
        <v/>
      </c>
      <c r="K20" s="366" t="str">
        <f t="shared" si="17"/>
        <v/>
      </c>
      <c r="L20" s="366" t="str">
        <f t="shared" si="17"/>
        <v/>
      </c>
      <c r="M20" s="366" t="str">
        <f t="shared" si="17"/>
        <v/>
      </c>
      <c r="N20" s="366" t="str">
        <f t="shared" si="17"/>
        <v/>
      </c>
      <c r="O20" s="366" t="str">
        <f t="shared" si="17"/>
        <v/>
      </c>
      <c r="P20" s="214"/>
      <c r="Q20" s="230">
        <f t="shared" ref="Q20" si="18">IF(Q6="","",SUM(Q8:Q19))</f>
        <v>0</v>
      </c>
      <c r="R20" s="214"/>
      <c r="S20" s="232">
        <f>SUM(S8:S19)</f>
        <v>0</v>
      </c>
      <c r="V20" s="154"/>
      <c r="W20" s="328">
        <f>IF(W6="","",SUM(W8:W19))</f>
        <v>0</v>
      </c>
      <c r="X20" s="328">
        <f t="shared" ref="X20:AH20" si="19">IF(X6="","",SUM(X8:X19))</f>
        <v>0</v>
      </c>
      <c r="Y20" s="328">
        <f t="shared" si="19"/>
        <v>0</v>
      </c>
      <c r="Z20" s="328" t="str">
        <f t="shared" si="19"/>
        <v/>
      </c>
      <c r="AA20" s="328" t="str">
        <f t="shared" si="19"/>
        <v/>
      </c>
      <c r="AB20" s="328" t="str">
        <f t="shared" si="19"/>
        <v/>
      </c>
      <c r="AC20" s="328" t="str">
        <f t="shared" si="19"/>
        <v/>
      </c>
      <c r="AD20" s="328" t="str">
        <f t="shared" si="19"/>
        <v/>
      </c>
      <c r="AE20" s="328" t="str">
        <f t="shared" si="19"/>
        <v/>
      </c>
      <c r="AF20" s="328" t="str">
        <f t="shared" si="19"/>
        <v/>
      </c>
      <c r="AG20" s="328" t="str">
        <f t="shared" si="19"/>
        <v/>
      </c>
      <c r="AH20" s="328" t="str">
        <f t="shared" si="19"/>
        <v/>
      </c>
      <c r="AI20" s="154"/>
    </row>
    <row r="21" spans="2:35" x14ac:dyDescent="0.3">
      <c r="D21" s="216"/>
      <c r="E21" s="216"/>
      <c r="F21" s="216"/>
      <c r="G21" s="216"/>
      <c r="H21" s="216"/>
      <c r="I21" s="216"/>
      <c r="J21" s="216"/>
      <c r="K21" s="216"/>
      <c r="L21" s="216"/>
      <c r="M21" s="216"/>
      <c r="N21" s="216"/>
      <c r="O21" s="216"/>
      <c r="P21" s="214"/>
      <c r="Q21" s="216"/>
      <c r="R21" s="214"/>
      <c r="W21" s="216"/>
      <c r="X21" s="216"/>
      <c r="Y21" s="216"/>
      <c r="Z21" s="216"/>
      <c r="AA21" s="216"/>
      <c r="AB21" s="216"/>
      <c r="AC21" s="216"/>
      <c r="AD21" s="216"/>
      <c r="AE21" s="216"/>
      <c r="AF21" s="216"/>
      <c r="AG21" s="216"/>
      <c r="AH21" s="216"/>
    </row>
    <row r="22" spans="2:35" x14ac:dyDescent="0.3">
      <c r="D22" s="225" t="str">
        <f>IF('2.1 Kraftwerk allgemein'!$F$2="f",d_f_i!$B162,IF('2.1 Kraftwerk allgemein'!$F$2="i",d_f_i!$C162,d_f_i!$A162))</f>
        <v>Vollständige Inbetriebnahme Anfang</v>
      </c>
      <c r="E22" s="225" t="str">
        <f>'2.1 Kraftwerk allgemein'!F19</f>
        <v>Juli</v>
      </c>
      <c r="F22" s="211">
        <f>'2.1 Kraftwerk allgemein'!F16</f>
        <v>2028</v>
      </c>
      <c r="G22" s="226"/>
      <c r="H22" s="226"/>
      <c r="I22" s="226"/>
      <c r="J22" s="226"/>
      <c r="K22" s="226"/>
      <c r="L22" s="226"/>
      <c r="M22" s="226"/>
      <c r="N22" s="226"/>
      <c r="O22" s="226"/>
      <c r="P22" s="214"/>
      <c r="Q22" s="216"/>
      <c r="R22" s="214"/>
      <c r="S22" s="212"/>
      <c r="W22" s="225" t="str">
        <f>IF('2.1 Kraftwerk allgemein'!$F$2="f",d_f_i!$B162,IF('2.1 Kraftwerk allgemein'!$F$2="i",d_f_i!$C162,d_f_i!$A162))</f>
        <v>Vollständige Inbetriebnahme Anfang</v>
      </c>
      <c r="X22" s="225">
        <f>VLOOKUP(E22,Dropdowns!$B$7:$G$18,6,FALSE)</f>
        <v>7</v>
      </c>
      <c r="Y22" s="211">
        <f>F22</f>
        <v>2028</v>
      </c>
      <c r="Z22" s="226"/>
      <c r="AA22" s="226"/>
      <c r="AB22" s="226"/>
      <c r="AC22" s="226"/>
      <c r="AD22" s="226"/>
      <c r="AE22" s="226"/>
      <c r="AF22" s="226"/>
      <c r="AG22" s="226"/>
      <c r="AH22" s="226"/>
    </row>
    <row r="24" spans="2:35" x14ac:dyDescent="0.3">
      <c r="B24" s="110"/>
      <c r="C24" s="110"/>
      <c r="D24" s="227"/>
      <c r="E24" s="227"/>
      <c r="F24" s="227"/>
      <c r="G24" s="227"/>
      <c r="H24" s="227"/>
      <c r="I24" s="227"/>
      <c r="J24" s="227"/>
      <c r="K24" s="227"/>
      <c r="L24" s="227"/>
      <c r="M24" s="227"/>
      <c r="N24" s="227"/>
      <c r="O24" s="227"/>
      <c r="P24" s="228"/>
      <c r="Q24" s="227"/>
      <c r="R24" s="228"/>
      <c r="S24" s="110"/>
    </row>
    <row r="25" spans="2:35" x14ac:dyDescent="0.3">
      <c r="D25" s="216"/>
      <c r="E25" s="216"/>
      <c r="F25" s="216"/>
      <c r="G25" s="216"/>
      <c r="H25" s="216"/>
      <c r="I25" s="216"/>
      <c r="J25" s="216"/>
      <c r="K25" s="216"/>
      <c r="L25" s="216"/>
      <c r="M25" s="216"/>
      <c r="N25" s="216"/>
      <c r="O25" s="216"/>
      <c r="P25" s="214"/>
      <c r="Q25" s="216"/>
      <c r="R25" s="214"/>
    </row>
  </sheetData>
  <sheetProtection algorithmName="SHA-512" hashValue="5y+6fJ4aQMPVlkX50Mrqi+VrbRLPWsVgm6Aab77GDeI7xa9YwJTPUaqQNXFVqL/pk+b2wq478ugoCrb9n/uV3w==" saltValue="4jvLQgvLaCncD4c0dYsTbQ==" spinCount="100000" sheet="1" objects="1" scenarios="1"/>
  <dataConsolidate/>
  <mergeCells count="3">
    <mergeCell ref="B7:B8"/>
    <mergeCell ref="B10:B11"/>
    <mergeCell ref="W5:AH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0" id="{314D9711-0A93-4EAD-A08C-64F5CD74AEC3}">
            <xm:f>AND(#REF!&gt;='2.1 Kraftwerk allgemein'!$F$15,#REF!&lt;='2.1 Kraftwerk allgemein'!$F$16)</xm:f>
            <x14:dxf>
              <font>
                <color rgb="FF0070C0"/>
              </font>
            </x14:dxf>
          </x14:cfRule>
          <xm:sqref>D6:O20</xm:sqref>
        </x14:conditionalFormatting>
        <x14:conditionalFormatting xmlns:xm="http://schemas.microsoft.com/office/excel/2006/main">
          <x14:cfRule type="expression" priority="11" id="{7DB0A725-0598-44C3-8E1E-636B32D78E0B}">
            <xm:f>AND(#REF!&gt;='2.1 Kraftwerk allgemein'!$F$15,#REF!&lt;='2.1 Kraftwerk allgemein'!$F$16)</xm:f>
            <x14:dxf>
              <font>
                <color rgb="FF0070C0"/>
              </font>
            </x14:dxf>
          </x14:cfRule>
          <xm:sqref>W6:AH20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52ADD5"/>
  </sheetPr>
  <dimension ref="A2:DC22"/>
  <sheetViews>
    <sheetView showGridLines="0" zoomScale="80" zoomScaleNormal="80" workbookViewId="0">
      <selection activeCell="H10" sqref="H10"/>
    </sheetView>
  </sheetViews>
  <sheetFormatPr baseColWidth="10" defaultColWidth="9.1796875" defaultRowHeight="15" customHeight="1" x14ac:dyDescent="0.35"/>
  <cols>
    <col min="1" max="1" width="3.453125" style="2" customWidth="1"/>
    <col min="2" max="2" width="18.81640625" style="2" customWidth="1"/>
    <col min="3" max="3" width="82.6328125" style="2" customWidth="1"/>
    <col min="4" max="4" width="19.90625" style="2" customWidth="1"/>
    <col min="5" max="5" width="7.7265625" style="2" customWidth="1"/>
    <col min="6" max="6" width="18.453125" style="21" bestFit="1" customWidth="1"/>
    <col min="7" max="8" width="9.1796875" style="9"/>
    <col min="9" max="9" width="10.26953125" style="9" customWidth="1"/>
    <col min="10" max="38" width="9.1796875" style="9"/>
    <col min="39" max="39" width="9.81640625" style="9" bestFit="1" customWidth="1"/>
    <col min="40" max="107" width="9.1796875" style="9"/>
  </cols>
  <sheetData>
    <row r="2" spans="1:107" ht="15" customHeight="1" x14ac:dyDescent="0.35">
      <c r="A2" s="3"/>
      <c r="B2" s="7"/>
    </row>
    <row r="3" spans="1:107" ht="15" customHeight="1" x14ac:dyDescent="0.4">
      <c r="B3" s="54" t="str">
        <f>IF('2.1 Kraftwerk allgemein'!$F$2="f",d_f_i!$B171,IF('2.1 Kraftwerk allgemein'!$F$2="i",d_f_i!$C171,d_f_i!$A171))</f>
        <v>2.3 Weitere Erträge</v>
      </c>
      <c r="C3" s="48"/>
      <c r="D3" s="48"/>
      <c r="E3" s="48"/>
      <c r="F3" s="50"/>
    </row>
    <row r="4" spans="1:107" s="2" customFormat="1" ht="15" customHeight="1" x14ac:dyDescent="0.3">
      <c r="B4" s="3"/>
      <c r="F4" s="49"/>
      <c r="G4" s="6">
        <f>'2.5 CAPEX'!O5</f>
        <v>2026</v>
      </c>
      <c r="H4" s="6">
        <f>'2.5 CAPEX'!P5</f>
        <v>2027</v>
      </c>
      <c r="I4" s="6">
        <f>'2.5 CAPEX'!Q5</f>
        <v>2028</v>
      </c>
      <c r="J4" s="6">
        <f>'2.5 CAPEX'!R5</f>
        <v>2029</v>
      </c>
      <c r="K4" s="6">
        <f>'2.5 CAPEX'!S5</f>
        <v>2030</v>
      </c>
      <c r="L4" s="6">
        <f>'2.5 CAPEX'!T5</f>
        <v>2031</v>
      </c>
      <c r="M4" s="6">
        <f>'2.5 CAPEX'!U5</f>
        <v>2032</v>
      </c>
      <c r="N4" s="6">
        <f>'2.5 CAPEX'!V5</f>
        <v>2033</v>
      </c>
      <c r="O4" s="6">
        <f>'2.5 CAPEX'!W5</f>
        <v>2034</v>
      </c>
      <c r="P4" s="6">
        <f>'2.5 CAPEX'!X5</f>
        <v>2035</v>
      </c>
      <c r="Q4" s="6">
        <f>'2.5 CAPEX'!Y5</f>
        <v>2036</v>
      </c>
      <c r="R4" s="6">
        <f>'2.5 CAPEX'!Z5</f>
        <v>2037</v>
      </c>
      <c r="S4" s="6">
        <f>'2.5 CAPEX'!AA5</f>
        <v>2038</v>
      </c>
      <c r="T4" s="6">
        <f>'2.5 CAPEX'!AB5</f>
        <v>2039</v>
      </c>
      <c r="U4" s="6">
        <f>'2.5 CAPEX'!AC5</f>
        <v>2040</v>
      </c>
      <c r="V4" s="6">
        <f>'2.5 CAPEX'!AD5</f>
        <v>2041</v>
      </c>
      <c r="W4" s="6">
        <f>'2.5 CAPEX'!AE5</f>
        <v>2042</v>
      </c>
      <c r="X4" s="6">
        <f>'2.5 CAPEX'!AF5</f>
        <v>2043</v>
      </c>
      <c r="Y4" s="6">
        <f>'2.5 CAPEX'!AG5</f>
        <v>2044</v>
      </c>
      <c r="Z4" s="6">
        <f>'2.5 CAPEX'!AH5</f>
        <v>2045</v>
      </c>
      <c r="AA4" s="6">
        <f>'2.5 CAPEX'!AI5</f>
        <v>2046</v>
      </c>
      <c r="AB4" s="6">
        <f>'2.5 CAPEX'!AJ5</f>
        <v>2047</v>
      </c>
      <c r="AC4" s="6">
        <f>'2.5 CAPEX'!AK5</f>
        <v>2048</v>
      </c>
      <c r="AD4" s="6">
        <f>'2.5 CAPEX'!AL5</f>
        <v>2049</v>
      </c>
      <c r="AE4" s="6">
        <f>'2.5 CAPEX'!AM5</f>
        <v>2050</v>
      </c>
      <c r="AF4" s="6">
        <f>'2.5 CAPEX'!AN5</f>
        <v>2051</v>
      </c>
      <c r="AG4" s="6">
        <f>'2.5 CAPEX'!AO5</f>
        <v>2052</v>
      </c>
      <c r="AH4" s="6">
        <f>'2.5 CAPEX'!AP5</f>
        <v>2053</v>
      </c>
      <c r="AI4" s="6">
        <f>'2.5 CAPEX'!AQ5</f>
        <v>2054</v>
      </c>
      <c r="AJ4" s="6">
        <f>'2.5 CAPEX'!AR5</f>
        <v>2055</v>
      </c>
      <c r="AK4" s="6">
        <f>'2.5 CAPEX'!AS5</f>
        <v>2056</v>
      </c>
      <c r="AL4" s="6">
        <f>'2.5 CAPEX'!AT5</f>
        <v>2057</v>
      </c>
      <c r="AM4" s="6">
        <f>'2.5 CAPEX'!AU5</f>
        <v>2058</v>
      </c>
      <c r="AN4" s="6" t="str">
        <f>'2.5 CAPEX'!AV5</f>
        <v/>
      </c>
      <c r="AO4" s="6" t="str">
        <f>'2.5 CAPEX'!AW5</f>
        <v/>
      </c>
      <c r="AP4" s="6" t="str">
        <f>'2.5 CAPEX'!AX5</f>
        <v/>
      </c>
      <c r="AQ4" s="6" t="str">
        <f>'2.5 CAPEX'!AY5</f>
        <v/>
      </c>
      <c r="AR4" s="6" t="str">
        <f>'2.5 CAPEX'!AZ5</f>
        <v/>
      </c>
      <c r="AS4" s="6" t="str">
        <f>'2.5 CAPEX'!BA5</f>
        <v/>
      </c>
      <c r="AT4" s="6" t="str">
        <f>'2.5 CAPEX'!BB5</f>
        <v/>
      </c>
      <c r="AU4" s="6" t="str">
        <f>'2.5 CAPEX'!BC5</f>
        <v/>
      </c>
      <c r="AV4" s="6" t="str">
        <f>'2.5 CAPEX'!BD5</f>
        <v/>
      </c>
      <c r="AW4" s="6" t="str">
        <f>'2.5 CAPEX'!BE5</f>
        <v/>
      </c>
      <c r="AX4" s="6" t="str">
        <f>'2.5 CAPEX'!BF5</f>
        <v/>
      </c>
      <c r="AY4" s="6" t="str">
        <f>'2.5 CAPEX'!BG5</f>
        <v/>
      </c>
      <c r="AZ4" s="6" t="str">
        <f>'2.5 CAPEX'!BH5</f>
        <v/>
      </c>
      <c r="BA4" s="6" t="str">
        <f>'2.5 CAPEX'!BI5</f>
        <v/>
      </c>
      <c r="BB4" s="6" t="str">
        <f>'2.5 CAPEX'!BJ5</f>
        <v/>
      </c>
      <c r="BC4" s="6" t="str">
        <f>'2.5 CAPEX'!BK5</f>
        <v/>
      </c>
      <c r="BD4" s="6" t="str">
        <f>'2.5 CAPEX'!BL5</f>
        <v/>
      </c>
      <c r="BE4" s="6" t="str">
        <f>'2.5 CAPEX'!BM5</f>
        <v/>
      </c>
      <c r="BF4" s="6" t="str">
        <f>'2.5 CAPEX'!BN5</f>
        <v/>
      </c>
      <c r="BG4" s="6" t="str">
        <f>'2.5 CAPEX'!BO5</f>
        <v/>
      </c>
      <c r="BH4" s="6" t="str">
        <f>'2.5 CAPEX'!BP5</f>
        <v/>
      </c>
      <c r="BI4" s="6" t="str">
        <f>'2.5 CAPEX'!BQ5</f>
        <v/>
      </c>
      <c r="BJ4" s="6" t="str">
        <f>'2.5 CAPEX'!BR5</f>
        <v/>
      </c>
      <c r="BK4" s="6" t="str">
        <f>'2.5 CAPEX'!BS5</f>
        <v/>
      </c>
      <c r="BL4" s="6" t="str">
        <f>'2.5 CAPEX'!BT5</f>
        <v/>
      </c>
      <c r="BM4" s="6" t="str">
        <f>'2.5 CAPEX'!BU5</f>
        <v/>
      </c>
      <c r="BN4" s="6" t="str">
        <f>'2.5 CAPEX'!BV5</f>
        <v/>
      </c>
      <c r="BO4" s="6" t="str">
        <f>'2.5 CAPEX'!BW5</f>
        <v/>
      </c>
      <c r="BP4" s="6" t="str">
        <f>'2.5 CAPEX'!BX5</f>
        <v/>
      </c>
      <c r="BQ4" s="6" t="str">
        <f>'2.5 CAPEX'!BY5</f>
        <v/>
      </c>
      <c r="BR4" s="6" t="str">
        <f>'2.5 CAPEX'!BZ5</f>
        <v/>
      </c>
      <c r="BS4" s="6" t="str">
        <f>'2.5 CAPEX'!CA5</f>
        <v/>
      </c>
      <c r="BT4" s="6" t="str">
        <f>'2.5 CAPEX'!CB5</f>
        <v/>
      </c>
      <c r="BU4" s="6" t="str">
        <f>'2.5 CAPEX'!CC5</f>
        <v/>
      </c>
      <c r="BV4" s="6" t="str">
        <f>'2.5 CAPEX'!CD5</f>
        <v/>
      </c>
      <c r="BW4" s="6" t="str">
        <f>'2.5 CAPEX'!CE5</f>
        <v/>
      </c>
      <c r="BX4" s="6" t="str">
        <f>'2.5 CAPEX'!CF5</f>
        <v/>
      </c>
      <c r="BY4" s="6" t="str">
        <f>'2.5 CAPEX'!CG5</f>
        <v/>
      </c>
      <c r="BZ4" s="6" t="str">
        <f>'2.5 CAPEX'!CH5</f>
        <v/>
      </c>
      <c r="CA4" s="6" t="str">
        <f>'2.5 CAPEX'!CI5</f>
        <v/>
      </c>
      <c r="CB4" s="6" t="str">
        <f>'2.5 CAPEX'!CJ5</f>
        <v/>
      </c>
      <c r="CC4" s="6" t="str">
        <f>'2.5 CAPEX'!CK5</f>
        <v/>
      </c>
      <c r="CD4" s="6" t="str">
        <f>'2.5 CAPEX'!CL5</f>
        <v/>
      </c>
      <c r="CE4" s="6" t="str">
        <f>'2.5 CAPEX'!CM5</f>
        <v/>
      </c>
      <c r="CF4" s="6" t="str">
        <f>'2.5 CAPEX'!CN5</f>
        <v/>
      </c>
      <c r="CG4" s="6" t="str">
        <f>'2.5 CAPEX'!CO5</f>
        <v/>
      </c>
      <c r="CH4" s="6" t="str">
        <f>'2.5 CAPEX'!CP5</f>
        <v/>
      </c>
      <c r="CI4" s="6" t="str">
        <f>'2.5 CAPEX'!CQ5</f>
        <v/>
      </c>
      <c r="CJ4" s="6" t="str">
        <f>'2.5 CAPEX'!CR5</f>
        <v/>
      </c>
      <c r="CK4" s="6" t="str">
        <f>'2.5 CAPEX'!CS5</f>
        <v/>
      </c>
      <c r="CL4" s="6" t="str">
        <f>'2.5 CAPEX'!CT5</f>
        <v/>
      </c>
      <c r="CM4" s="6" t="str">
        <f>'2.5 CAPEX'!CU5</f>
        <v/>
      </c>
      <c r="CN4" s="6" t="str">
        <f>'2.5 CAPEX'!CV5</f>
        <v/>
      </c>
      <c r="CO4" s="6" t="str">
        <f>'2.5 CAPEX'!CW5</f>
        <v/>
      </c>
      <c r="CP4" s="6" t="str">
        <f>'2.5 CAPEX'!CX5</f>
        <v/>
      </c>
      <c r="CQ4" s="6" t="str">
        <f>'2.5 CAPEX'!CY5</f>
        <v/>
      </c>
      <c r="CR4" s="6" t="str">
        <f>'2.5 CAPEX'!CZ5</f>
        <v/>
      </c>
      <c r="CS4" s="6" t="str">
        <f>'2.5 CAPEX'!DA5</f>
        <v/>
      </c>
      <c r="CT4" s="6" t="str">
        <f>'2.5 CAPEX'!DB5</f>
        <v/>
      </c>
      <c r="CU4" s="6" t="str">
        <f>'2.5 CAPEX'!DC5</f>
        <v/>
      </c>
      <c r="CV4" s="6" t="str">
        <f>'2.5 CAPEX'!DD5</f>
        <v/>
      </c>
      <c r="CW4" s="6" t="str">
        <f>'2.5 CAPEX'!DE5</f>
        <v/>
      </c>
      <c r="CX4" s="6" t="str">
        <f>'2.5 CAPEX'!DF5</f>
        <v/>
      </c>
      <c r="CY4" s="6" t="str">
        <f>'2.5 CAPEX'!DG5</f>
        <v/>
      </c>
      <c r="CZ4" s="6" t="str">
        <f>'2.5 CAPEX'!DH5</f>
        <v/>
      </c>
      <c r="DA4" s="6" t="str">
        <f>'2.5 CAPEX'!DI5</f>
        <v/>
      </c>
      <c r="DB4" s="6" t="str">
        <f>'2.5 CAPEX'!DJ5</f>
        <v/>
      </c>
      <c r="DC4" s="6" t="str">
        <f>'2.5 CAPEX'!DK5</f>
        <v/>
      </c>
    </row>
    <row r="5" spans="1:107" s="2" customFormat="1" ht="15" customHeight="1" x14ac:dyDescent="0.35">
      <c r="B5" s="4" t="str">
        <f>IF('2.1 Kraftwerk allgemein'!$F$2="f",d_f_i!$B172,IF('2.1 Kraftwerk allgemein'!$F$2="i",d_f_i!$C172,d_f_i!$A172))</f>
        <v>Realer Geldwert Basisjahr NPV</v>
      </c>
      <c r="F5" s="66" t="str">
        <f>IF('2.1 Kraftwerk allgemein'!$F$2="f",d_f_i!$B180,IF('2.1 Kraftwerk allgemein'!$F$2="i",d_f_i!$C180,d_f_i!$A180))</f>
        <v>[Tsd. CHF]</v>
      </c>
      <c r="G5" s="337">
        <f>IF(G4="","",IF(G4&lt;='1.1 Allgemein'!$I$22,SUM(G14:G18)*G6,SUM(G14:G18)))</f>
        <v>0</v>
      </c>
      <c r="H5" s="337">
        <f>IF(H4="","",IF(H4&lt;='1.1 Allgemein'!$I$22,SUM(H14:H18)*H6,SUM(H14:H18)))</f>
        <v>0</v>
      </c>
      <c r="I5" s="337">
        <f>IF(I4="","",IF(I4&lt;='1.1 Allgemein'!$I$22,SUM(I14:I18)*I6,SUM(I14:I18)))</f>
        <v>0</v>
      </c>
      <c r="J5" s="337">
        <f>IF(J4="","",IF(J4&lt;='1.1 Allgemein'!$I$22,SUM(J14:J18)*J6,SUM(J14:J18)))</f>
        <v>0</v>
      </c>
      <c r="K5" s="337">
        <f>IF(K4="","",IF(K4&lt;='1.1 Allgemein'!$I$22,SUM(K14:K18)*K6,SUM(K14:K18)))</f>
        <v>0</v>
      </c>
      <c r="L5" s="337">
        <f>IF(L4="","",IF(L4&lt;='1.1 Allgemein'!$I$22,SUM(L14:L18)*L6,SUM(L14:L18)))</f>
        <v>0</v>
      </c>
      <c r="M5" s="337">
        <f>IF(M4="","",IF(M4&lt;='1.1 Allgemein'!$I$22,SUM(M14:M18)*M6,SUM(M14:M18)))</f>
        <v>0</v>
      </c>
      <c r="N5" s="337">
        <f>IF(N4="","",IF(N4&lt;='1.1 Allgemein'!$I$22,SUM(N14:N18)*N6,SUM(N14:N18)))</f>
        <v>0</v>
      </c>
      <c r="O5" s="337">
        <f>IF(O4="","",IF(O4&lt;='1.1 Allgemein'!$I$22,SUM(O14:O18)*O6,SUM(O14:O18)))</f>
        <v>0</v>
      </c>
      <c r="P5" s="337">
        <f>IF(P4="","",IF(P4&lt;='1.1 Allgemein'!$I$22,SUM(P14:P18)*P6,SUM(P14:P18)))</f>
        <v>0</v>
      </c>
      <c r="Q5" s="337">
        <f>IF(Q4="","",IF(Q4&lt;='1.1 Allgemein'!$I$22,SUM(Q14:Q18)*Q6,SUM(Q14:Q18)))</f>
        <v>0</v>
      </c>
      <c r="R5" s="337">
        <f>IF(R4="","",IF(R4&lt;='1.1 Allgemein'!$I$22,SUM(R14:R18)*R6,SUM(R14:R18)))</f>
        <v>0</v>
      </c>
      <c r="S5" s="337">
        <f>IF(S4="","",IF(S4&lt;='1.1 Allgemein'!$I$22,SUM(S14:S18)*S6,SUM(S14:S18)))</f>
        <v>0</v>
      </c>
      <c r="T5" s="337">
        <f>IF(T4="","",IF(T4&lt;='1.1 Allgemein'!$I$22,SUM(T14:T18)*T6,SUM(T14:T18)))</f>
        <v>0</v>
      </c>
      <c r="U5" s="337">
        <f>IF(U4="","",IF(U4&lt;='1.1 Allgemein'!$I$22,SUM(U14:U18)*U6,SUM(U14:U18)))</f>
        <v>0</v>
      </c>
      <c r="V5" s="337">
        <f>IF(V4="","",IF(V4&lt;='1.1 Allgemein'!$I$22,SUM(V14:V18)*V6,SUM(V14:V18)))</f>
        <v>0</v>
      </c>
      <c r="W5" s="337">
        <f>IF(W4="","",IF(W4&lt;='1.1 Allgemein'!$I$22,SUM(W14:W18)*W6,SUM(W14:W18)))</f>
        <v>0</v>
      </c>
      <c r="X5" s="337">
        <f>IF(X4="","",IF(X4&lt;='1.1 Allgemein'!$I$22,SUM(X14:X18)*X6,SUM(X14:X18)))</f>
        <v>0</v>
      </c>
      <c r="Y5" s="337">
        <f>IF(Y4="","",IF(Y4&lt;='1.1 Allgemein'!$I$22,SUM(Y14:Y18)*Y6,SUM(Y14:Y18)))</f>
        <v>0</v>
      </c>
      <c r="Z5" s="337">
        <f>IF(Z4="","",IF(Z4&lt;='1.1 Allgemein'!$I$22,SUM(Z14:Z18)*Z6,SUM(Z14:Z18)))</f>
        <v>0</v>
      </c>
      <c r="AA5" s="337">
        <f>IF(AA4="","",IF(AA4&lt;='1.1 Allgemein'!$I$22,SUM(AA14:AA18)*AA6,SUM(AA14:AA18)))</f>
        <v>0</v>
      </c>
      <c r="AB5" s="337">
        <f>IF(AB4="","",IF(AB4&lt;='1.1 Allgemein'!$I$22,SUM(AB14:AB18)*AB6,SUM(AB14:AB18)))</f>
        <v>0</v>
      </c>
      <c r="AC5" s="337">
        <f>IF(AC4="","",IF(AC4&lt;='1.1 Allgemein'!$I$22,SUM(AC14:AC18)*AC6,SUM(AC14:AC18)))</f>
        <v>0</v>
      </c>
      <c r="AD5" s="337">
        <f>IF(AD4="","",IF(AD4&lt;='1.1 Allgemein'!$I$22,SUM(AD14:AD18)*AD6,SUM(AD14:AD18)))</f>
        <v>0</v>
      </c>
      <c r="AE5" s="337">
        <f>IF(AE4="","",IF(AE4&lt;='1.1 Allgemein'!$I$22,SUM(AE14:AE18)*AE6,SUM(AE14:AE18)))</f>
        <v>0</v>
      </c>
      <c r="AF5" s="337">
        <f>IF(AF4="","",IF(AF4&lt;='1.1 Allgemein'!$I$22,SUM(AF14:AF18)*AF6,SUM(AF14:AF18)))</f>
        <v>0</v>
      </c>
      <c r="AG5" s="337">
        <f>IF(AG4="","",IF(AG4&lt;='1.1 Allgemein'!$I$22,SUM(AG14:AG18)*AG6,SUM(AG14:AG18)))</f>
        <v>0</v>
      </c>
      <c r="AH5" s="337">
        <f>IF(AH4="","",IF(AH4&lt;='1.1 Allgemein'!$I$22,SUM(AH14:AH18)*AH6,SUM(AH14:AH18)))</f>
        <v>0</v>
      </c>
      <c r="AI5" s="337">
        <f>IF(AI4="","",IF(AI4&lt;='1.1 Allgemein'!$I$22,SUM(AI14:AI18)*AI6,SUM(AI14:AI18)))</f>
        <v>0</v>
      </c>
      <c r="AJ5" s="337">
        <f>IF(AJ4="","",IF(AJ4&lt;='1.1 Allgemein'!$I$22,SUM(AJ14:AJ18)*AJ6,SUM(AJ14:AJ18)))</f>
        <v>0</v>
      </c>
      <c r="AK5" s="337">
        <f>IF(AK4="","",IF(AK4&lt;='1.1 Allgemein'!$I$22,SUM(AK14:AK18)*AK6,SUM(AK14:AK18)))</f>
        <v>0</v>
      </c>
      <c r="AL5" s="337">
        <f>IF(AL4="","",IF(AL4&lt;='1.1 Allgemein'!$I$22,SUM(AL14:AL18)*AL6,SUM(AL14:AL18)))</f>
        <v>0</v>
      </c>
      <c r="AM5" s="337">
        <f>IF(AM4="","",IF(AM4&lt;='1.1 Allgemein'!$I$22,SUM(AM14:AM18)*AM6,SUM(AM14:AM18)))</f>
        <v>0</v>
      </c>
      <c r="AN5" s="337" t="str">
        <f>IF(AN4="","",IF(AN4&lt;='1.1 Allgemein'!$I$22,SUM(AN14:AN18)*AN6,SUM(AN14:AN18)))</f>
        <v/>
      </c>
      <c r="AO5" s="337" t="str">
        <f>IF(AO4="","",IF(AO4&lt;='1.1 Allgemein'!$I$22,SUM(AO14:AO18)*AO6,SUM(AO14:AO18)))</f>
        <v/>
      </c>
      <c r="AP5" s="337" t="str">
        <f>IF(AP4="","",IF(AP4&lt;='1.1 Allgemein'!$I$22,SUM(AP14:AP18)*AP6,SUM(AP14:AP18)))</f>
        <v/>
      </c>
      <c r="AQ5" s="337" t="str">
        <f>IF(AQ4="","",IF(AQ4&lt;='1.1 Allgemein'!$I$22,SUM(AQ14:AQ18)*AQ6,SUM(AQ14:AQ18)))</f>
        <v/>
      </c>
      <c r="AR5" s="337" t="str">
        <f>IF(AR4="","",IF(AR4&lt;='1.1 Allgemein'!$I$22,SUM(AR14:AR18)*AR6,SUM(AR14:AR18)))</f>
        <v/>
      </c>
      <c r="AS5" s="337" t="str">
        <f>IF(AS4="","",IF(AS4&lt;='1.1 Allgemein'!$I$22,SUM(AS14:AS18)*AS6,SUM(AS14:AS18)))</f>
        <v/>
      </c>
      <c r="AT5" s="337" t="str">
        <f>IF(AT4="","",IF(AT4&lt;='1.1 Allgemein'!$I$22,SUM(AT14:AT18)*AT6,SUM(AT14:AT18)))</f>
        <v/>
      </c>
      <c r="AU5" s="337" t="str">
        <f>IF(AU4="","",IF(AU4&lt;='1.1 Allgemein'!$I$22,SUM(AU14:AU18)*AU6,SUM(AU14:AU18)))</f>
        <v/>
      </c>
      <c r="AV5" s="337" t="str">
        <f>IF(AV4="","",IF(AV4&lt;='1.1 Allgemein'!$I$22,SUM(AV14:AV18)*AV6,SUM(AV14:AV18)))</f>
        <v/>
      </c>
      <c r="AW5" s="337" t="str">
        <f>IF(AW4="","",IF(AW4&lt;='1.1 Allgemein'!$I$22,SUM(AW14:AW18)*AW6,SUM(AW14:AW18)))</f>
        <v/>
      </c>
      <c r="AX5" s="337" t="str">
        <f>IF(AX4="","",IF(AX4&lt;='1.1 Allgemein'!$I$22,SUM(AX14:AX18)*AX6,SUM(AX14:AX18)))</f>
        <v/>
      </c>
      <c r="AY5" s="337" t="str">
        <f>IF(AY4="","",IF(AY4&lt;='1.1 Allgemein'!$I$22,SUM(AY14:AY18)*AY6,SUM(AY14:AY18)))</f>
        <v/>
      </c>
      <c r="AZ5" s="337" t="str">
        <f>IF(AZ4="","",IF(AZ4&lt;='1.1 Allgemein'!$I$22,SUM(AZ14:AZ18)*AZ6,SUM(AZ14:AZ18)))</f>
        <v/>
      </c>
      <c r="BA5" s="337" t="str">
        <f>IF(BA4="","",IF(BA4&lt;='1.1 Allgemein'!$I$22,SUM(BA14:BA18)*BA6,SUM(BA14:BA18)))</f>
        <v/>
      </c>
      <c r="BB5" s="337" t="str">
        <f>IF(BB4="","",IF(BB4&lt;='1.1 Allgemein'!$I$22,SUM(BB14:BB18)*BB6,SUM(BB14:BB18)))</f>
        <v/>
      </c>
      <c r="BC5" s="337" t="str">
        <f>IF(BC4="","",IF(BC4&lt;='1.1 Allgemein'!$I$22,SUM(BC14:BC18)*BC6,SUM(BC14:BC18)))</f>
        <v/>
      </c>
      <c r="BD5" s="337" t="str">
        <f>IF(BD4="","",IF(BD4&lt;='1.1 Allgemein'!$I$22,SUM(BD14:BD18)*BD6,SUM(BD14:BD18)))</f>
        <v/>
      </c>
      <c r="BE5" s="337" t="str">
        <f>IF(BE4="","",IF(BE4&lt;='1.1 Allgemein'!$I$22,SUM(BE14:BE18)*BE6,SUM(BE14:BE18)))</f>
        <v/>
      </c>
      <c r="BF5" s="337" t="str">
        <f>IF(BF4="","",IF(BF4&lt;='1.1 Allgemein'!$I$22,SUM(BF14:BF18)*BF6,SUM(BF14:BF18)))</f>
        <v/>
      </c>
      <c r="BG5" s="337" t="str">
        <f>IF(BG4="","",IF(BG4&lt;='1.1 Allgemein'!$I$22,SUM(BG14:BG18)*BG6,SUM(BG14:BG18)))</f>
        <v/>
      </c>
      <c r="BH5" s="337" t="str">
        <f>IF(BH4="","",IF(BH4&lt;='1.1 Allgemein'!$I$22,SUM(BH14:BH18)*BH6,SUM(BH14:BH18)))</f>
        <v/>
      </c>
      <c r="BI5" s="337" t="str">
        <f>IF(BI4="","",IF(BI4&lt;='1.1 Allgemein'!$I$22,SUM(BI14:BI18)*BI6,SUM(BI14:BI18)))</f>
        <v/>
      </c>
      <c r="BJ5" s="337" t="str">
        <f>IF(BJ4="","",IF(BJ4&lt;='1.1 Allgemein'!$I$22,SUM(BJ14:BJ18)*BJ6,SUM(BJ14:BJ18)))</f>
        <v/>
      </c>
      <c r="BK5" s="337" t="str">
        <f>IF(BK4="","",IF(BK4&lt;='1.1 Allgemein'!$I$22,SUM(BK14:BK18)*BK6,SUM(BK14:BK18)))</f>
        <v/>
      </c>
      <c r="BL5" s="337" t="str">
        <f>IF(BL4="","",IF(BL4&lt;='1.1 Allgemein'!$I$22,SUM(BL14:BL18)*BL6,SUM(BL14:BL18)))</f>
        <v/>
      </c>
      <c r="BM5" s="337" t="str">
        <f>IF(BM4="","",IF(BM4&lt;='1.1 Allgemein'!$I$22,SUM(BM14:BM18)*BM6,SUM(BM14:BM18)))</f>
        <v/>
      </c>
      <c r="BN5" s="337" t="str">
        <f>IF(BN4="","",IF(BN4&lt;='1.1 Allgemein'!$I$22,SUM(BN14:BN18)*BN6,SUM(BN14:BN18)))</f>
        <v/>
      </c>
      <c r="BO5" s="337" t="str">
        <f>IF(BO4="","",IF(BO4&lt;='1.1 Allgemein'!$I$22,SUM(BO14:BO18)*BO6,SUM(BO14:BO18)))</f>
        <v/>
      </c>
      <c r="BP5" s="337" t="str">
        <f>IF(BP4="","",IF(BP4&lt;='1.1 Allgemein'!$I$22,SUM(BP14:BP18)*BP6,SUM(BP14:BP18)))</f>
        <v/>
      </c>
      <c r="BQ5" s="337" t="str">
        <f>IF(BQ4="","",IF(BQ4&lt;='1.1 Allgemein'!$I$22,SUM(BQ14:BQ18)*BQ6,SUM(BQ14:BQ18)))</f>
        <v/>
      </c>
      <c r="BR5" s="337" t="str">
        <f>IF(BR4="","",IF(BR4&lt;='1.1 Allgemein'!$I$22,SUM(BR14:BR18)*BR6,SUM(BR14:BR18)))</f>
        <v/>
      </c>
      <c r="BS5" s="337" t="str">
        <f>IF(BS4="","",IF(BS4&lt;='1.1 Allgemein'!$I$22,SUM(BS14:BS18)*BS6,SUM(BS14:BS18)))</f>
        <v/>
      </c>
      <c r="BT5" s="337" t="str">
        <f>IF(BT4="","",IF(BT4&lt;='1.1 Allgemein'!$I$22,SUM(BT14:BT18)*BT6,SUM(BT14:BT18)))</f>
        <v/>
      </c>
      <c r="BU5" s="337" t="str">
        <f>IF(BU4="","",IF(BU4&lt;='1.1 Allgemein'!$I$22,SUM(BU14:BU18)*BU6,SUM(BU14:BU18)))</f>
        <v/>
      </c>
      <c r="BV5" s="337" t="str">
        <f>IF(BV4="","",IF(BV4&lt;='1.1 Allgemein'!$I$22,SUM(BV14:BV18)*BV6,SUM(BV14:BV18)))</f>
        <v/>
      </c>
      <c r="BW5" s="337" t="str">
        <f>IF(BW4="","",IF(BW4&lt;='1.1 Allgemein'!$I$22,SUM(BW14:BW18)*BW6,SUM(BW14:BW18)))</f>
        <v/>
      </c>
      <c r="BX5" s="337" t="str">
        <f>IF(BX4="","",IF(BX4&lt;='1.1 Allgemein'!$I$22,SUM(BX14:BX18)*BX6,SUM(BX14:BX18)))</f>
        <v/>
      </c>
      <c r="BY5" s="337" t="str">
        <f>IF(BY4="","",IF(BY4&lt;='1.1 Allgemein'!$I$22,SUM(BY14:BY18)*BY6,SUM(BY14:BY18)))</f>
        <v/>
      </c>
      <c r="BZ5" s="337" t="str">
        <f>IF(BZ4="","",IF(BZ4&lt;='1.1 Allgemein'!$I$22,SUM(BZ14:BZ18)*BZ6,SUM(BZ14:BZ18)))</f>
        <v/>
      </c>
      <c r="CA5" s="337" t="str">
        <f>IF(CA4="","",IF(CA4&lt;='1.1 Allgemein'!$I$22,SUM(CA14:CA18)*CA6,SUM(CA14:CA18)))</f>
        <v/>
      </c>
      <c r="CB5" s="337" t="str">
        <f>IF(CB4="","",IF(CB4&lt;='1.1 Allgemein'!$I$22,SUM(CB14:CB18)*CB6,SUM(CB14:CB18)))</f>
        <v/>
      </c>
      <c r="CC5" s="337" t="str">
        <f>IF(CC4="","",IF(CC4&lt;='1.1 Allgemein'!$I$22,SUM(CC14:CC18)*CC6,SUM(CC14:CC18)))</f>
        <v/>
      </c>
      <c r="CD5" s="337" t="str">
        <f>IF(CD4="","",IF(CD4&lt;='1.1 Allgemein'!$I$22,SUM(CD14:CD18)*CD6,SUM(CD14:CD18)))</f>
        <v/>
      </c>
      <c r="CE5" s="337" t="str">
        <f>IF(CE4="","",IF(CE4&lt;='1.1 Allgemein'!$I$22,SUM(CE14:CE18)*CE6,SUM(CE14:CE18)))</f>
        <v/>
      </c>
      <c r="CF5" s="337" t="str">
        <f>IF(CF4="","",IF(CF4&lt;='1.1 Allgemein'!$I$22,SUM(CF14:CF18)*CF6,SUM(CF14:CF18)))</f>
        <v/>
      </c>
      <c r="CG5" s="337" t="str">
        <f>IF(CG4="","",IF(CG4&lt;='1.1 Allgemein'!$I$22,SUM(CG14:CG18)*CG6,SUM(CG14:CG18)))</f>
        <v/>
      </c>
      <c r="CH5" s="337" t="str">
        <f>IF(CH4="","",IF(CH4&lt;='1.1 Allgemein'!$I$22,SUM(CH14:CH18)*CH6,SUM(CH14:CH18)))</f>
        <v/>
      </c>
      <c r="CI5" s="337" t="str">
        <f>IF(CI4="","",IF(CI4&lt;='1.1 Allgemein'!$I$22,SUM(CI14:CI18)*CI6,SUM(CI14:CI18)))</f>
        <v/>
      </c>
      <c r="CJ5" s="337" t="str">
        <f>IF(CJ4="","",IF(CJ4&lt;='1.1 Allgemein'!$I$22,SUM(CJ14:CJ18)*CJ6,SUM(CJ14:CJ18)))</f>
        <v/>
      </c>
      <c r="CK5" s="337" t="str">
        <f>IF(CK4="","",IF(CK4&lt;='1.1 Allgemein'!$I$22,SUM(CK14:CK18)*CK6,SUM(CK14:CK18)))</f>
        <v/>
      </c>
      <c r="CL5" s="337" t="str">
        <f>IF(CL4="","",IF(CL4&lt;='1.1 Allgemein'!$I$22,SUM(CL14:CL18)*CL6,SUM(CL14:CL18)))</f>
        <v/>
      </c>
      <c r="CM5" s="337" t="str">
        <f>IF(CM4="","",IF(CM4&lt;='1.1 Allgemein'!$I$22,SUM(CM14:CM18)*CM6,SUM(CM14:CM18)))</f>
        <v/>
      </c>
      <c r="CN5" s="337" t="str">
        <f>IF(CN4="","",IF(CN4&lt;='1.1 Allgemein'!$I$22,SUM(CN14:CN18)*CN6,SUM(CN14:CN18)))</f>
        <v/>
      </c>
      <c r="CO5" s="337" t="str">
        <f>IF(CO4="","",IF(CO4&lt;='1.1 Allgemein'!$I$22,SUM(CO14:CO18)*CO6,SUM(CO14:CO18)))</f>
        <v/>
      </c>
      <c r="CP5" s="337" t="str">
        <f>IF(CP4="","",IF(CP4&lt;='1.1 Allgemein'!$I$22,SUM(CP14:CP18)*CP6,SUM(CP14:CP18)))</f>
        <v/>
      </c>
      <c r="CQ5" s="337" t="str">
        <f>IF(CQ4="","",IF(CQ4&lt;='1.1 Allgemein'!$I$22,SUM(CQ14:CQ18)*CQ6,SUM(CQ14:CQ18)))</f>
        <v/>
      </c>
      <c r="CR5" s="337" t="str">
        <f>IF(CR4="","",IF(CR4&lt;='1.1 Allgemein'!$I$22,SUM(CR14:CR18)*CR6,SUM(CR14:CR18)))</f>
        <v/>
      </c>
      <c r="CS5" s="337" t="str">
        <f>IF(CS4="","",IF(CS4&lt;='1.1 Allgemein'!$I$22,SUM(CS14:CS18)*CS6,SUM(CS14:CS18)))</f>
        <v/>
      </c>
      <c r="CT5" s="337" t="str">
        <f>IF(CT4="","",IF(CT4&lt;='1.1 Allgemein'!$I$22,SUM(CT14:CT18)*CT6,SUM(CT14:CT18)))</f>
        <v/>
      </c>
      <c r="CU5" s="337" t="str">
        <f>IF(CU4="","",IF(CU4&lt;='1.1 Allgemein'!$I$22,SUM(CU14:CU18)*CU6,SUM(CU14:CU18)))</f>
        <v/>
      </c>
      <c r="CV5" s="337" t="str">
        <f>IF(CV4="","",IF(CV4&lt;='1.1 Allgemein'!$I$22,SUM(CV14:CV18)*CV6,SUM(CV14:CV18)))</f>
        <v/>
      </c>
      <c r="CW5" s="337" t="str">
        <f>IF(CW4="","",IF(CW4&lt;='1.1 Allgemein'!$I$22,SUM(CW14:CW18)*CW6,SUM(CW14:CW18)))</f>
        <v/>
      </c>
      <c r="CX5" s="337" t="str">
        <f>IF(CX4="","",IF(CX4&lt;='1.1 Allgemein'!$I$22,SUM(CX14:CX18)*CX6,SUM(CX14:CX18)))</f>
        <v/>
      </c>
      <c r="CY5" s="337" t="str">
        <f>IF(CY4="","",IF(CY4&lt;='1.1 Allgemein'!$I$22,SUM(CY14:CY18)*CY6,SUM(CY14:CY18)))</f>
        <v/>
      </c>
      <c r="CZ5" s="337" t="str">
        <f>IF(CZ4="","",IF(CZ4&lt;='1.1 Allgemein'!$I$22,SUM(CZ14:CZ18)*CZ6,SUM(CZ14:CZ18)))</f>
        <v/>
      </c>
      <c r="DA5" s="337" t="str">
        <f>IF(DA4="","",IF(DA4&lt;='1.1 Allgemein'!$I$22,SUM(DA14:DA18)*DA6,SUM(DA14:DA18)))</f>
        <v/>
      </c>
      <c r="DB5" s="337" t="str">
        <f>IF(DB4="","",IF(DB4&lt;='1.1 Allgemein'!$I$22,SUM(DB14:DB18)*DB6,SUM(DB14:DB18)))</f>
        <v/>
      </c>
      <c r="DC5" s="337" t="str">
        <f>IF(DC4="","",IF(DC4&lt;='1.1 Allgemein'!$I$22,SUM(DC14:DC18)*DC6,SUM(DC14:DC18)))</f>
        <v/>
      </c>
    </row>
    <row r="6" spans="1:107" s="2" customFormat="1" ht="15" customHeight="1" x14ac:dyDescent="0.35">
      <c r="B6" s="5" t="str">
        <f>IF('2.1 Kraftwerk allgemein'!$F$2="f",d_f_i!$B173,IF('2.1 Kraftwerk allgemein'!$F$2="i",d_f_i!$C173,d_f_i!$A173))</f>
        <v>Inflationsindex (Basisjahr NPV)</v>
      </c>
      <c r="F6" s="21"/>
      <c r="G6" s="53">
        <f>IF(G4&lt;='1.1 Allgemein'!$I$22,IF(G4&lt;&gt;"",INDEX('1.1 Allgemein'!$1:$1048576,MATCH($B$6,'1.1 Allgemein'!$F:$F,0),MATCH(G$4,'1.1 Allgemein'!$16:$16,0)),""),"")</f>
        <v>1</v>
      </c>
      <c r="H6" s="53" t="str">
        <f>IF(H4&lt;='1.1 Allgemein'!$I$22,IF(H4&lt;&gt;"",INDEX('1.1 Allgemein'!$1:$1048576,MATCH($B$6,'1.1 Allgemein'!$F:$F,0),MATCH(H$4,'1.1 Allgemein'!$16:$16,0)),""),"")</f>
        <v/>
      </c>
      <c r="I6" s="53" t="str">
        <f>IF(I4&lt;='1.1 Allgemein'!$I$22,IF(I4&lt;&gt;"",INDEX('1.1 Allgemein'!$1:$1048576,MATCH($B$6,'1.1 Allgemein'!$F:$F,0),MATCH(I$4,'1.1 Allgemein'!$16:$16,0)),""),"")</f>
        <v/>
      </c>
      <c r="J6" s="53" t="str">
        <f>IF(J4&lt;='1.1 Allgemein'!$I$22,IF(J4&lt;&gt;"",INDEX('1.1 Allgemein'!$1:$1048576,MATCH($B$6,'1.1 Allgemein'!$F:$F,0),MATCH(J$4,'1.1 Allgemein'!$16:$16,0)),""),"")</f>
        <v/>
      </c>
      <c r="K6" s="53" t="str">
        <f>IF(K4&lt;='1.1 Allgemein'!$I$22,IF(K4&lt;&gt;"",INDEX('1.1 Allgemein'!$1:$1048576,MATCH($B$6,'1.1 Allgemein'!$F:$F,0),MATCH(K$4,'1.1 Allgemein'!$16:$16,0)),""),"")</f>
        <v/>
      </c>
      <c r="L6" s="53" t="str">
        <f>IF(L4&lt;='1.1 Allgemein'!$I$22,IF(L4&lt;&gt;"",INDEX('1.1 Allgemein'!$1:$1048576,MATCH($B$6,'1.1 Allgemein'!$F:$F,0),MATCH(L$4,'1.1 Allgemein'!$16:$16,0)),""),"")</f>
        <v/>
      </c>
      <c r="M6" s="53" t="str">
        <f>IF(M4&lt;='1.1 Allgemein'!$I$22,IF(M4&lt;&gt;"",INDEX('1.1 Allgemein'!$1:$1048576,MATCH($B$6,'1.1 Allgemein'!$F:$F,0),MATCH(M$4,'1.1 Allgemein'!$16:$16,0)),""),"")</f>
        <v/>
      </c>
      <c r="N6" s="53" t="str">
        <f>IF(N4&lt;='1.1 Allgemein'!$I$22,IF(N4&lt;&gt;"",INDEX('1.1 Allgemein'!$1:$1048576,MATCH($B$6,'1.1 Allgemein'!$F:$F,0),MATCH(N$4,'1.1 Allgemein'!$16:$16,0)),""),"")</f>
        <v/>
      </c>
      <c r="O6" s="53" t="str">
        <f>IF(O4&lt;='1.1 Allgemein'!$I$22,IF(O4&lt;&gt;"",INDEX('1.1 Allgemein'!$1:$1048576,MATCH($B$6,'1.1 Allgemein'!$F:$F,0),MATCH(O$4,'1.1 Allgemein'!$16:$16,0)),""),"")</f>
        <v/>
      </c>
      <c r="P6" s="53" t="str">
        <f>IF(P4&lt;='1.1 Allgemein'!$I$22,IF(P4&lt;&gt;"",INDEX('1.1 Allgemein'!$1:$1048576,MATCH($B$6,'1.1 Allgemein'!$F:$F,0),MATCH(P$4,'1.1 Allgemein'!$16:$16,0)),""),"")</f>
        <v/>
      </c>
      <c r="Q6" s="53" t="str">
        <f>IF(Q4&lt;='1.1 Allgemein'!$I$22,IF(Q4&lt;&gt;"",INDEX('1.1 Allgemein'!$1:$1048576,MATCH($B$6,'1.1 Allgemein'!$F:$F,0),MATCH(Q$4,'1.1 Allgemein'!$16:$16,0)),""),"")</f>
        <v/>
      </c>
      <c r="R6" s="53" t="str">
        <f>IF(R4&lt;='1.1 Allgemein'!$I$22,IF(R4&lt;&gt;"",INDEX('1.1 Allgemein'!$1:$1048576,MATCH($B$6,'1.1 Allgemein'!$F:$F,0),MATCH(R$4,'1.1 Allgemein'!$16:$16,0)),""),"")</f>
        <v/>
      </c>
      <c r="S6" s="53" t="str">
        <f>IF(S4&lt;='1.1 Allgemein'!$I$22,IF(S4&lt;&gt;"",INDEX('1.1 Allgemein'!$1:$1048576,MATCH($B$6,'1.1 Allgemein'!$F:$F,0),MATCH(S$4,'1.1 Allgemein'!$16:$16,0)),""),"")</f>
        <v/>
      </c>
      <c r="T6" s="53" t="str">
        <f>IF(T4&lt;='1.1 Allgemein'!$I$22,IF(T4&lt;&gt;"",INDEX('1.1 Allgemein'!$1:$1048576,MATCH($B$6,'1.1 Allgemein'!$F:$F,0),MATCH(T$4,'1.1 Allgemein'!$16:$16,0)),""),"")</f>
        <v/>
      </c>
      <c r="U6" s="53" t="str">
        <f>IF(U4&lt;='1.1 Allgemein'!$I$22,IF(U4&lt;&gt;"",INDEX('1.1 Allgemein'!$1:$1048576,MATCH($B$6,'1.1 Allgemein'!$F:$F,0),MATCH(U$4,'1.1 Allgemein'!$16:$16,0)),""),"")</f>
        <v/>
      </c>
      <c r="V6" s="53" t="str">
        <f>IF(V4&lt;='1.1 Allgemein'!$I$22,IF(V4&lt;&gt;"",INDEX('1.1 Allgemein'!$1:$1048576,MATCH($B$6,'1.1 Allgemein'!$F:$F,0),MATCH(V$4,'1.1 Allgemein'!$16:$16,0)),""),"")</f>
        <v/>
      </c>
      <c r="W6" s="53" t="str">
        <f>IF(W4&lt;='1.1 Allgemein'!$I$22,IF(W4&lt;&gt;"",INDEX('1.1 Allgemein'!$1:$1048576,MATCH($B$6,'1.1 Allgemein'!$F:$F,0),MATCH(W$4,'1.1 Allgemein'!$16:$16,0)),""),"")</f>
        <v/>
      </c>
      <c r="X6" s="53" t="str">
        <f>IF(X4&lt;='1.1 Allgemein'!$I$22,IF(X4&lt;&gt;"",INDEX('1.1 Allgemein'!$1:$1048576,MATCH($B$6,'1.1 Allgemein'!$F:$F,0),MATCH(X$4,'1.1 Allgemein'!$16:$16,0)),""),"")</f>
        <v/>
      </c>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row>
    <row r="7" spans="1:107" s="2" customFormat="1" ht="15" customHeight="1" x14ac:dyDescent="0.35">
      <c r="B7" s="5"/>
      <c r="F7" s="21"/>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row>
    <row r="8" spans="1:107" s="3" customFormat="1" ht="15" customHeight="1" x14ac:dyDescent="0.3">
      <c r="C8" s="3" t="str">
        <f>IF('2.1 Kraftwerk allgemein'!$F$2="f",d_f_i!$B174,IF('2.1 Kraftwerk allgemein'!$F$2="i",d_f_i!$C174,d_f_i!$A174))</f>
        <v>Position [realer Geldwert Basisjahr NPV]</v>
      </c>
      <c r="F8" s="22"/>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row>
    <row r="10" spans="1:107" s="65" customFormat="1" ht="15" customHeight="1" x14ac:dyDescent="0.35">
      <c r="A10" s="2"/>
      <c r="B10" s="2"/>
      <c r="C10" s="385" t="str">
        <f>IF('2.1 Kraftwerk allgemein'!$F$2="f",d_f_i!$B175,IF('2.1 Kraftwerk allgemein'!$F$2="i",d_f_i!$C175,d_f_i!$A175))</f>
        <v>Jährlicher Eigenverbrauchsanteil</v>
      </c>
      <c r="D10" s="14"/>
      <c r="E10" s="14"/>
      <c r="F10" s="383" t="s">
        <v>2</v>
      </c>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382"/>
      <c r="CZ10" s="382"/>
      <c r="DA10" s="382"/>
      <c r="DB10" s="382"/>
      <c r="DC10" s="382"/>
    </row>
    <row r="11" spans="1:107" s="65" customFormat="1" ht="15" customHeight="1" x14ac:dyDescent="0.35">
      <c r="A11" s="2"/>
      <c r="B11" s="2"/>
      <c r="C11" s="385" t="str">
        <f>IF('2.1 Kraftwerk allgemein'!$F$2="f",d_f_i!$B176,IF('2.1 Kraftwerk allgemein'!$F$2="i",d_f_i!$C176,d_f_i!$A176))</f>
        <v>Durchschnittliche Einsparungen durch Eigenverbrauch pro MWh</v>
      </c>
      <c r="D11" s="14"/>
      <c r="E11" s="14"/>
      <c r="F11" s="383" t="s">
        <v>133</v>
      </c>
      <c r="G11" s="337" t="str">
        <f>IF(OR(G4="",G10=""),"",'2.1 Kraftwerk allgemein'!$F$35+HLOOKUP(G$4,'3.2 Modell'!$F$4:$BZ$10,7,FALSE))</f>
        <v/>
      </c>
      <c r="H11" s="337" t="str">
        <f>IF(OR(H4="",H10=""),"",'2.1 Kraftwerk allgemein'!$F$35+HLOOKUP(H$4,'3.2 Modell'!$F$4:$BZ$10,7,FALSE))</f>
        <v/>
      </c>
      <c r="I11" s="337" t="str">
        <f>IF(OR(I4="",I10=""),"",'2.1 Kraftwerk allgemein'!$F$35+HLOOKUP(I$4,'3.2 Modell'!$F$4:$BZ$10,7,FALSE))</f>
        <v/>
      </c>
      <c r="J11" s="337" t="str">
        <f>IF(OR(J4="",J10=""),"",'2.1 Kraftwerk allgemein'!$F$35+HLOOKUP(J$4,'3.2 Modell'!$F$4:$BZ$10,7,FALSE))</f>
        <v/>
      </c>
      <c r="K11" s="337" t="str">
        <f>IF(OR(K4="",K10=""),"",'2.1 Kraftwerk allgemein'!$F$35+HLOOKUP(K$4,'3.2 Modell'!$F$4:$BZ$10,7,FALSE))</f>
        <v/>
      </c>
      <c r="L11" s="337" t="str">
        <f>IF(OR(L4="",L10=""),"",'2.1 Kraftwerk allgemein'!$F$35+HLOOKUP(L$4,'3.2 Modell'!$F$4:$BZ$10,7,FALSE))</f>
        <v/>
      </c>
      <c r="M11" s="337" t="str">
        <f>IF(OR(M4="",M10=""),"",'2.1 Kraftwerk allgemein'!$F$35+HLOOKUP(M$4,'3.2 Modell'!$F$4:$BZ$10,7,FALSE))</f>
        <v/>
      </c>
      <c r="N11" s="337" t="str">
        <f>IF(OR(N4="",N10=""),"",'2.1 Kraftwerk allgemein'!$F$35+HLOOKUP(N$4,'3.2 Modell'!$F$4:$BZ$10,7,FALSE))</f>
        <v/>
      </c>
      <c r="O11" s="337" t="str">
        <f>IF(OR(O4="",O10=""),"",'2.1 Kraftwerk allgemein'!$F$35+HLOOKUP(O$4,'3.2 Modell'!$F$4:$BZ$10,7,FALSE))</f>
        <v/>
      </c>
      <c r="P11" s="337" t="str">
        <f>IF(OR(P4="",P10=""),"",'2.1 Kraftwerk allgemein'!$F$35+HLOOKUP(P$4,'3.2 Modell'!$F$4:$BZ$10,7,FALSE))</f>
        <v/>
      </c>
      <c r="Q11" s="337" t="str">
        <f>IF(OR(Q4="",Q10=""),"",'2.1 Kraftwerk allgemein'!$F$35+HLOOKUP(Q$4,'3.2 Modell'!$F$4:$BZ$10,7,FALSE))</f>
        <v/>
      </c>
      <c r="R11" s="337" t="str">
        <f>IF(OR(R4="",R10=""),"",'2.1 Kraftwerk allgemein'!$F$35+HLOOKUP(R$4,'3.2 Modell'!$F$4:$BZ$10,7,FALSE))</f>
        <v/>
      </c>
      <c r="S11" s="337" t="str">
        <f>IF(OR(S4="",S10=""),"",'2.1 Kraftwerk allgemein'!$F$35+HLOOKUP(S$4,'3.2 Modell'!$F$4:$BZ$10,7,FALSE))</f>
        <v/>
      </c>
      <c r="T11" s="337" t="str">
        <f>IF(OR(T4="",T10=""),"",'2.1 Kraftwerk allgemein'!$F$35+HLOOKUP(T$4,'3.2 Modell'!$F$4:$BZ$10,7,FALSE))</f>
        <v/>
      </c>
      <c r="U11" s="337" t="str">
        <f>IF(OR(U4="",U10=""),"",'2.1 Kraftwerk allgemein'!$F$35+HLOOKUP(U$4,'3.2 Modell'!$F$4:$BZ$10,7,FALSE))</f>
        <v/>
      </c>
      <c r="V11" s="337" t="str">
        <f>IF(OR(V4="",V10=""),"",'2.1 Kraftwerk allgemein'!$F$35+HLOOKUP(V$4,'3.2 Modell'!$F$4:$BZ$10,7,FALSE))</f>
        <v/>
      </c>
      <c r="W11" s="337" t="str">
        <f>IF(OR(W4="",W10=""),"",'2.1 Kraftwerk allgemein'!$F$35+HLOOKUP(W$4,'3.2 Modell'!$F$4:$BZ$10,7,FALSE))</f>
        <v/>
      </c>
      <c r="X11" s="337" t="str">
        <f>IF(OR(X4="",X10=""),"",'2.1 Kraftwerk allgemein'!$F$35+HLOOKUP(X$4,'3.2 Modell'!$F$4:$BZ$10,7,FALSE))</f>
        <v/>
      </c>
      <c r="Y11" s="337" t="str">
        <f>IF(OR(Y4="",Y10=""),"",'2.1 Kraftwerk allgemein'!$F$35+HLOOKUP(Y$4,'3.2 Modell'!$F$4:$BZ$10,7,FALSE))</f>
        <v/>
      </c>
      <c r="Z11" s="337" t="str">
        <f>IF(OR(Z4="",Z10=""),"",'2.1 Kraftwerk allgemein'!$F$35+HLOOKUP(Z$4,'3.2 Modell'!$F$4:$BZ$10,7,FALSE))</f>
        <v/>
      </c>
      <c r="AA11" s="337" t="str">
        <f>IF(OR(AA4="",AA10=""),"",'2.1 Kraftwerk allgemein'!$F$35+HLOOKUP(AA$4,'3.2 Modell'!$F$4:$BZ$10,7,FALSE))</f>
        <v/>
      </c>
      <c r="AB11" s="337" t="str">
        <f>IF(OR(AB4="",AB10=""),"",'2.1 Kraftwerk allgemein'!$F$35+HLOOKUP(AB$4,'3.2 Modell'!$F$4:$BZ$10,7,FALSE))</f>
        <v/>
      </c>
      <c r="AC11" s="337" t="str">
        <f>IF(OR(AC4="",AC10=""),"",'2.1 Kraftwerk allgemein'!$F$35+HLOOKUP(AC$4,'3.2 Modell'!$F$4:$BZ$10,7,FALSE))</f>
        <v/>
      </c>
      <c r="AD11" s="337" t="str">
        <f>IF(OR(AD4="",AD10=""),"",'2.1 Kraftwerk allgemein'!$F$35+HLOOKUP(AD$4,'3.2 Modell'!$F$4:$BZ$10,7,FALSE))</f>
        <v/>
      </c>
      <c r="AE11" s="337" t="str">
        <f>IF(OR(AE4="",AE10=""),"",'2.1 Kraftwerk allgemein'!$F$35+HLOOKUP(AE$4,'3.2 Modell'!$F$4:$BZ$10,7,FALSE))</f>
        <v/>
      </c>
      <c r="AF11" s="337" t="str">
        <f>IF(OR(AF4="",AF10=""),"",'2.1 Kraftwerk allgemein'!$F$35+HLOOKUP(AF$4,'3.2 Modell'!$F$4:$BZ$10,7,FALSE))</f>
        <v/>
      </c>
      <c r="AG11" s="337" t="str">
        <f>IF(OR(AG4="",AG10=""),"",'2.1 Kraftwerk allgemein'!$F$35+HLOOKUP(AG$4,'3.2 Modell'!$F$4:$BZ$10,7,FALSE))</f>
        <v/>
      </c>
      <c r="AH11" s="337" t="str">
        <f>IF(OR(AH4="",AH10=""),"",'2.1 Kraftwerk allgemein'!$F$35+HLOOKUP(AH$4,'3.2 Modell'!$F$4:$BZ$10,7,FALSE))</f>
        <v/>
      </c>
      <c r="AI11" s="337" t="str">
        <f>IF(OR(AI4="",AI10=""),"",'2.1 Kraftwerk allgemein'!$F$35+HLOOKUP(AI$4,'3.2 Modell'!$F$4:$BZ$10,7,FALSE))</f>
        <v/>
      </c>
      <c r="AJ11" s="337" t="str">
        <f>IF(OR(AJ4="",AJ10=""),"",'2.1 Kraftwerk allgemein'!$F$35+HLOOKUP(AJ$4,'3.2 Modell'!$F$4:$BZ$10,7,FALSE))</f>
        <v/>
      </c>
      <c r="AK11" s="337" t="str">
        <f>IF(OR(AK4="",AK10=""),"",'2.1 Kraftwerk allgemein'!$F$35+HLOOKUP(AK$4,'3.2 Modell'!$F$4:$BZ$10,7,FALSE))</f>
        <v/>
      </c>
      <c r="AL11" s="337" t="str">
        <f>IF(OR(AL4="",AL10=""),"",'2.1 Kraftwerk allgemein'!$F$35+HLOOKUP(AL$4,'3.2 Modell'!$F$4:$BZ$10,7,FALSE))</f>
        <v/>
      </c>
      <c r="AM11" s="337" t="str">
        <f>IF(OR(AM4="",AM10=""),"",'2.1 Kraftwerk allgemein'!$F$35+HLOOKUP(AM$4,'3.2 Modell'!$F$4:$BZ$10,7,FALSE))</f>
        <v/>
      </c>
      <c r="AN11" s="337" t="str">
        <f>IF(OR(AN4="",AN10=""),"",'2.1 Kraftwerk allgemein'!$F$35+HLOOKUP(AN$4,'3.2 Modell'!$F$4:$BZ$10,7,FALSE))</f>
        <v/>
      </c>
      <c r="AO11" s="337" t="str">
        <f>IF(OR(AO4="",AO10=""),"",'2.1 Kraftwerk allgemein'!$F$35+HLOOKUP(AO$4,'3.2 Modell'!$F$4:$BZ$10,7,FALSE))</f>
        <v/>
      </c>
      <c r="AP11" s="337" t="str">
        <f>IF(OR(AP4="",AP10=""),"",'2.1 Kraftwerk allgemein'!$F$35+HLOOKUP(AP$4,'3.2 Modell'!$F$4:$BZ$10,7,FALSE))</f>
        <v/>
      </c>
      <c r="AQ11" s="337" t="str">
        <f>IF(OR(AQ4="",AQ10=""),"",'2.1 Kraftwerk allgemein'!$F$35+HLOOKUP(AQ$4,'3.2 Modell'!$F$4:$BZ$10,7,FALSE))</f>
        <v/>
      </c>
      <c r="AR11" s="337" t="str">
        <f>IF(OR(AR4="",AR10=""),"",'2.1 Kraftwerk allgemein'!$F$35+HLOOKUP(AR$4,'3.2 Modell'!$F$4:$BZ$10,7,FALSE))</f>
        <v/>
      </c>
      <c r="AS11" s="337" t="str">
        <f>IF(OR(AS4="",AS10=""),"",'2.1 Kraftwerk allgemein'!$F$35+HLOOKUP(AS$4,'3.2 Modell'!$F$4:$BZ$10,7,FALSE))</f>
        <v/>
      </c>
      <c r="AT11" s="337" t="str">
        <f>IF(OR(AT4="",AT10=""),"",'2.1 Kraftwerk allgemein'!$F$35+HLOOKUP(AT$4,'3.2 Modell'!$F$4:$BZ$10,7,FALSE))</f>
        <v/>
      </c>
      <c r="AU11" s="337" t="str">
        <f>IF(OR(AU4="",AU10=""),"",'2.1 Kraftwerk allgemein'!$F$35+HLOOKUP(AU$4,'3.2 Modell'!$F$4:$BZ$10,7,FALSE))</f>
        <v/>
      </c>
      <c r="AV11" s="337" t="str">
        <f>IF(OR(AV4="",AV10=""),"",'2.1 Kraftwerk allgemein'!$F$35+HLOOKUP(AV$4,'3.2 Modell'!$F$4:$BZ$10,7,FALSE))</f>
        <v/>
      </c>
      <c r="AW11" s="337" t="str">
        <f>IF(OR(AW4="",AW10=""),"",'2.1 Kraftwerk allgemein'!$F$35+HLOOKUP(AW$4,'3.2 Modell'!$F$4:$BZ$10,7,FALSE))</f>
        <v/>
      </c>
      <c r="AX11" s="337" t="str">
        <f>IF(OR(AX4="",AX10=""),"",'2.1 Kraftwerk allgemein'!$F$35+HLOOKUP(AX$4,'3.2 Modell'!$F$4:$BZ$10,7,FALSE))</f>
        <v/>
      </c>
      <c r="AY11" s="337" t="str">
        <f>IF(OR(AY4="",AY10=""),"",'2.1 Kraftwerk allgemein'!$F$35+HLOOKUP(AY$4,'3.2 Modell'!$F$4:$BZ$10,7,FALSE))</f>
        <v/>
      </c>
      <c r="AZ11" s="337" t="str">
        <f>IF(OR(AZ4="",AZ10=""),"",'2.1 Kraftwerk allgemein'!$F$35+HLOOKUP(AZ$4,'3.2 Modell'!$F$4:$BZ$10,7,FALSE))</f>
        <v/>
      </c>
      <c r="BA11" s="337" t="str">
        <f>IF(OR(BA4="",BA10=""),"",'2.1 Kraftwerk allgemein'!$F$35+HLOOKUP(BA$4,'3.2 Modell'!$F$4:$BZ$10,7,FALSE))</f>
        <v/>
      </c>
      <c r="BB11" s="337" t="str">
        <f>IF(OR(BB4="",BB10=""),"",'2.1 Kraftwerk allgemein'!$F$35+HLOOKUP(BB$4,'3.2 Modell'!$F$4:$BZ$10,7,FALSE))</f>
        <v/>
      </c>
      <c r="BC11" s="337" t="str">
        <f>IF(OR(BC4="",BC10=""),"",'2.1 Kraftwerk allgemein'!$F$35+HLOOKUP(BC$4,'3.2 Modell'!$F$4:$BZ$10,7,FALSE))</f>
        <v/>
      </c>
      <c r="BD11" s="337" t="str">
        <f>IF(OR(BD4="",BD10=""),"",'2.1 Kraftwerk allgemein'!$F$35+HLOOKUP(BD$4,'3.2 Modell'!$F$4:$BZ$10,7,FALSE))</f>
        <v/>
      </c>
      <c r="BE11" s="337" t="str">
        <f>IF(OR(BE4="",BE10=""),"",'2.1 Kraftwerk allgemein'!$F$35+HLOOKUP(BE$4,'3.2 Modell'!$F$4:$BZ$10,7,FALSE))</f>
        <v/>
      </c>
      <c r="BF11" s="337" t="str">
        <f>IF(OR(BF4="",BF10=""),"",'2.1 Kraftwerk allgemein'!$F$35+HLOOKUP(BF$4,'3.2 Modell'!$F$4:$BZ$10,7,FALSE))</f>
        <v/>
      </c>
      <c r="BG11" s="337" t="str">
        <f>IF(OR(BG4="",BG10=""),"",'2.1 Kraftwerk allgemein'!$F$35+HLOOKUP(BG$4,'3.2 Modell'!$F$4:$BZ$10,7,FALSE))</f>
        <v/>
      </c>
      <c r="BH11" s="337" t="str">
        <f>IF(OR(BH4="",BH10=""),"",'2.1 Kraftwerk allgemein'!$F$35+HLOOKUP(BH$4,'3.2 Modell'!$F$4:$BZ$10,7,FALSE))</f>
        <v/>
      </c>
      <c r="BI11" s="337" t="str">
        <f>IF(OR(BI4="",BI10=""),"",'2.1 Kraftwerk allgemein'!$F$35+HLOOKUP(BI$4,'3.2 Modell'!$F$4:$BZ$10,7,FALSE))</f>
        <v/>
      </c>
      <c r="BJ11" s="337" t="str">
        <f>IF(OR(BJ4="",BJ10=""),"",'2.1 Kraftwerk allgemein'!$F$35+HLOOKUP(BJ$4,'3.2 Modell'!$F$4:$BZ$10,7,FALSE))</f>
        <v/>
      </c>
      <c r="BK11" s="337" t="str">
        <f>IF(OR(BK4="",BK10=""),"",'2.1 Kraftwerk allgemein'!$F$35+HLOOKUP(BK$4,'3.2 Modell'!$F$4:$BZ$10,7,FALSE))</f>
        <v/>
      </c>
      <c r="BL11" s="337" t="str">
        <f>IF(OR(BL4="",BL10=""),"",'2.1 Kraftwerk allgemein'!$F$35+HLOOKUP(BL$4,'3.2 Modell'!$F$4:$BZ$10,7,FALSE))</f>
        <v/>
      </c>
      <c r="BM11" s="337" t="str">
        <f>IF(OR(BM4="",BM10=""),"",'2.1 Kraftwerk allgemein'!$F$35+HLOOKUP(BM$4,'3.2 Modell'!$F$4:$AZ$10,7,FALSE))</f>
        <v/>
      </c>
      <c r="BN11" s="337" t="str">
        <f>IF(OR(BN4="",BN10=""),"",'2.1 Kraftwerk allgemein'!$F$35+HLOOKUP(BN$4,'3.2 Modell'!$F$4:$AZ$10,7,FALSE))</f>
        <v/>
      </c>
      <c r="BO11" s="337" t="str">
        <f>IF(OR(BO4="",BO10=""),"",'2.1 Kraftwerk allgemein'!$F$35+HLOOKUP(BO$4,'3.2 Modell'!$F$4:$AZ$10,7,FALSE))</f>
        <v/>
      </c>
      <c r="BP11" s="337" t="str">
        <f>IF(OR(BP4="",BP10=""),"",'2.1 Kraftwerk allgemein'!$F$35+HLOOKUP(BP$4,'3.2 Modell'!$F$4:$AZ$10,7,FALSE))</f>
        <v/>
      </c>
      <c r="BQ11" s="337" t="str">
        <f>IF(OR(BQ4="",BQ10=""),"",'2.1 Kraftwerk allgemein'!$F$35+HLOOKUP(BQ$4,'3.2 Modell'!$F$4:$AZ$10,7,FALSE))</f>
        <v/>
      </c>
      <c r="BR11" s="337" t="str">
        <f>IF(OR(BR4="",BR10=""),"",'2.1 Kraftwerk allgemein'!$F$35+HLOOKUP(BR$4,'3.2 Modell'!$F$4:$AZ$10,7,FALSE))</f>
        <v/>
      </c>
      <c r="BS11" s="337" t="str">
        <f>IF(OR(BS4="",BS10=""),"",'2.1 Kraftwerk allgemein'!$F$35+HLOOKUP(BS$4,'3.2 Modell'!$F$4:$AZ$10,7,FALSE))</f>
        <v/>
      </c>
      <c r="BT11" s="337" t="str">
        <f>IF(OR(BT4="",BT10=""),"",'2.1 Kraftwerk allgemein'!$F$35+HLOOKUP(BT$4,'3.2 Modell'!$F$4:$AZ$10,7,FALSE))</f>
        <v/>
      </c>
      <c r="BU11" s="337" t="str">
        <f>IF(OR(BU4="",BU10=""),"",'2.1 Kraftwerk allgemein'!$F$35+HLOOKUP(BU$4,'3.2 Modell'!$F$4:$AZ$10,7,FALSE))</f>
        <v/>
      </c>
      <c r="BV11" s="337" t="str">
        <f>IF(OR(BV4="",BV10=""),"",'2.1 Kraftwerk allgemein'!$F$35+HLOOKUP(BV$4,'3.2 Modell'!$F$4:$AZ$10,7,FALSE))</f>
        <v/>
      </c>
      <c r="BW11" s="337" t="str">
        <f>IF(OR(BW4="",BW10=""),"",'2.1 Kraftwerk allgemein'!$F$35+HLOOKUP(BW$4,'3.2 Modell'!$F$4:$AZ$10,7,FALSE))</f>
        <v/>
      </c>
      <c r="BX11" s="337" t="str">
        <f>IF(OR(BX4="",BX10=""),"",'2.1 Kraftwerk allgemein'!$F$35+HLOOKUP(BX$4,'3.2 Modell'!$F$4:$AZ$10,7,FALSE))</f>
        <v/>
      </c>
      <c r="BY11" s="337" t="str">
        <f>IF(OR(BY4="",BY10=""),"",'2.1 Kraftwerk allgemein'!$F$35+HLOOKUP(BY$4,'3.2 Modell'!$F$4:$AZ$10,7,FALSE))</f>
        <v/>
      </c>
      <c r="BZ11" s="337" t="str">
        <f>IF(OR(BZ4="",BZ10=""),"",'2.1 Kraftwerk allgemein'!$F$35+HLOOKUP(BZ$4,'3.2 Modell'!$F$4:$AZ$10,7,FALSE))</f>
        <v/>
      </c>
      <c r="CA11" s="337" t="str">
        <f>IF(OR(CA4="",CA10=""),"",'2.1 Kraftwerk allgemein'!$F$35+HLOOKUP(CA$4,'3.2 Modell'!$F$4:$AZ$10,7,FALSE))</f>
        <v/>
      </c>
      <c r="CB11" s="337" t="str">
        <f>IF(OR(CB4="",CB10=""),"",'2.1 Kraftwerk allgemein'!$F$35+HLOOKUP(CB$4,'3.2 Modell'!$F$4:$AZ$10,7,FALSE))</f>
        <v/>
      </c>
      <c r="CC11" s="337" t="str">
        <f>IF(OR(CC4="",CC10=""),"",'2.1 Kraftwerk allgemein'!$F$35+HLOOKUP(CC$4,'3.2 Modell'!$F$4:$AZ$10,7,FALSE))</f>
        <v/>
      </c>
      <c r="CD11" s="337" t="str">
        <f>IF(OR(CD4="",CD10=""),"",'2.1 Kraftwerk allgemein'!$F$35+HLOOKUP(CD$4,'3.2 Modell'!$F$4:$AZ$10,7,FALSE))</f>
        <v/>
      </c>
      <c r="CE11" s="337" t="str">
        <f>IF(OR(CE4="",CE10=""),"",'2.1 Kraftwerk allgemein'!$F$35+HLOOKUP(CE$4,'3.2 Modell'!$F$4:$AZ$10,7,FALSE))</f>
        <v/>
      </c>
      <c r="CF11" s="337" t="str">
        <f>IF(OR(CF4="",CF10=""),"",'2.1 Kraftwerk allgemein'!$F$35+HLOOKUP(CF$4,'3.2 Modell'!$F$4:$AZ$10,7,FALSE))</f>
        <v/>
      </c>
      <c r="CG11" s="337" t="str">
        <f>IF(OR(CG4="",CG10=""),"",'2.1 Kraftwerk allgemein'!$F$35+HLOOKUP(CG$4,'3.2 Modell'!$F$4:$AZ$10,7,FALSE))</f>
        <v/>
      </c>
      <c r="CH11" s="337" t="str">
        <f>IF(OR(CH4="",CH10=""),"",'2.1 Kraftwerk allgemein'!$F$35+HLOOKUP(CH$4,'3.2 Modell'!$F$4:$AZ$10,7,FALSE))</f>
        <v/>
      </c>
      <c r="CI11" s="337" t="str">
        <f>IF(OR(CI4="",CI10=""),"",'2.1 Kraftwerk allgemein'!$F$35+HLOOKUP(CI$4,'3.2 Modell'!$F$4:$AZ$10,7,FALSE))</f>
        <v/>
      </c>
      <c r="CJ11" s="337" t="str">
        <f>IF(OR(CJ4="",CJ10=""),"",'2.1 Kraftwerk allgemein'!$F$35+HLOOKUP(CJ$4,'3.2 Modell'!$F$4:$AZ$10,7,FALSE))</f>
        <v/>
      </c>
      <c r="CK11" s="337" t="str">
        <f>IF(OR(CK4="",CK10=""),"",'2.1 Kraftwerk allgemein'!$F$35+HLOOKUP(CK$4,'3.2 Modell'!$F$4:$AZ$10,7,FALSE))</f>
        <v/>
      </c>
      <c r="CL11" s="337" t="str">
        <f>IF(OR(CL4="",CL10=""),"",'2.1 Kraftwerk allgemein'!$F$35+HLOOKUP(CL$4,'3.2 Modell'!$F$4:$AZ$10,7,FALSE))</f>
        <v/>
      </c>
      <c r="CM11" s="337" t="str">
        <f>IF(OR(CM4="",CM10=""),"",'2.1 Kraftwerk allgemein'!$F$35+HLOOKUP(CM$4,'3.2 Modell'!$F$4:$AZ$10,7,FALSE))</f>
        <v/>
      </c>
      <c r="CN11" s="337" t="str">
        <f>IF(OR(CN4="",CN10=""),"",'2.1 Kraftwerk allgemein'!$F$35+HLOOKUP(CN$4,'3.2 Modell'!$F$4:$AZ$10,7,FALSE))</f>
        <v/>
      </c>
      <c r="CO11" s="337" t="str">
        <f>IF(OR(CO4="",CO10=""),"",'2.1 Kraftwerk allgemein'!$F$35+HLOOKUP(CO$4,'3.2 Modell'!$F$4:$AZ$10,7,FALSE))</f>
        <v/>
      </c>
      <c r="CP11" s="337" t="str">
        <f>IF(OR(CP4="",CP10=""),"",'2.1 Kraftwerk allgemein'!$F$35+HLOOKUP(CP$4,'3.2 Modell'!$F$4:$AZ$10,7,FALSE))</f>
        <v/>
      </c>
      <c r="CQ11" s="337" t="str">
        <f>IF(OR(CQ4="",CQ10=""),"",'2.1 Kraftwerk allgemein'!$F$35+HLOOKUP(CQ$4,'3.2 Modell'!$F$4:$AZ$10,7,FALSE))</f>
        <v/>
      </c>
      <c r="CR11" s="337" t="str">
        <f>IF(OR(CR4="",CR10=""),"",'2.1 Kraftwerk allgemein'!$F$35+HLOOKUP(CR$4,'3.2 Modell'!$F$4:$AZ$10,7,FALSE))</f>
        <v/>
      </c>
      <c r="CS11" s="337" t="str">
        <f>IF(OR(CS4="",CS10=""),"",'2.1 Kraftwerk allgemein'!$F$35+HLOOKUP(CS$4,'3.2 Modell'!$F$4:$AZ$10,7,FALSE))</f>
        <v/>
      </c>
      <c r="CT11" s="337" t="str">
        <f>IF(OR(CT4="",CT10=""),"",'2.1 Kraftwerk allgemein'!$F$35+HLOOKUP(CT$4,'3.2 Modell'!$F$4:$AZ$10,7,FALSE))</f>
        <v/>
      </c>
      <c r="CU11" s="337" t="str">
        <f>IF(OR(CU4="",CU10=""),"",'2.1 Kraftwerk allgemein'!$F$35+HLOOKUP(CU$4,'3.2 Modell'!$F$4:$AZ$10,7,FALSE))</f>
        <v/>
      </c>
      <c r="CV11" s="337" t="str">
        <f>IF(OR(CV4="",CV10=""),"",'2.1 Kraftwerk allgemein'!$F$35+HLOOKUP(CV$4,'3.2 Modell'!$F$4:$AZ$10,7,FALSE))</f>
        <v/>
      </c>
      <c r="CW11" s="337" t="str">
        <f>IF(OR(CW4="",CW10=""),"",'2.1 Kraftwerk allgemein'!$F$35+HLOOKUP(CW$4,'3.2 Modell'!$F$4:$AZ$10,7,FALSE))</f>
        <v/>
      </c>
      <c r="CX11" s="337" t="str">
        <f>IF(OR(CX4="",CX10=""),"",'2.1 Kraftwerk allgemein'!$F$35+HLOOKUP(CX$4,'3.2 Modell'!$F$4:$AZ$10,7,FALSE))</f>
        <v/>
      </c>
      <c r="CY11" s="337" t="str">
        <f>IF(OR(CY4="",CY10=""),"",'2.1 Kraftwerk allgemein'!$F$35+HLOOKUP(CY$4,'3.2 Modell'!$F$4:$AZ$10,7,FALSE))</f>
        <v/>
      </c>
      <c r="CZ11" s="337" t="str">
        <f>IF(OR(CZ4="",CZ10=""),"",'2.1 Kraftwerk allgemein'!$F$35+HLOOKUP(CZ$4,'3.2 Modell'!$F$4:$AZ$10,7,FALSE))</f>
        <v/>
      </c>
      <c r="DA11" s="337" t="str">
        <f>IF(OR(DA4="",DA10=""),"",'2.1 Kraftwerk allgemein'!$F$35+HLOOKUP(DA$4,'3.2 Modell'!$F$4:$AZ$10,7,FALSE))</f>
        <v/>
      </c>
      <c r="DB11" s="337" t="str">
        <f>IF(OR(DB4="",DB10=""),"",'2.1 Kraftwerk allgemein'!$F$35+HLOOKUP(DB$4,'3.2 Modell'!$F$4:$AZ$10,7,FALSE))</f>
        <v/>
      </c>
      <c r="DC11" s="337" t="str">
        <f>IF(OR(DC4="",DC10=""),"",'2.1 Kraftwerk allgemein'!$F$35+HLOOKUP(DC$4,'3.2 Modell'!$F$4:$AZ$10,7,FALSE))</f>
        <v/>
      </c>
    </row>
    <row r="12" spans="1:107" s="65" customFormat="1" ht="15" customHeight="1" x14ac:dyDescent="0.35">
      <c r="A12" s="2"/>
      <c r="B12" s="2"/>
      <c r="C12" s="385" t="str">
        <f>IF('2.1 Kraftwerk allgemein'!$F$2="f",d_f_i!$B177,IF('2.1 Kraftwerk allgemein'!$F$2="i",d_f_i!$C177,d_f_i!$A177))</f>
        <v>Für die Wirtschaftlichkeitsrechnung berücksichtigte durchschnittliche Einsparungen durch Eigenverbrauch pro MWh</v>
      </c>
      <c r="D12" s="14"/>
      <c r="E12" s="14"/>
      <c r="F12" s="383" t="s">
        <v>133</v>
      </c>
      <c r="G12" s="337" t="str">
        <f>IF(OR(G4="",G10="",G11=""),"",MAX(G11*0.8,HLOOKUP(G$4,'3.2 Modell'!$F$4:$BZ$10,7,FALSE)))</f>
        <v/>
      </c>
      <c r="H12" s="337" t="str">
        <f>IF(OR(H4="",H10="",H11=""),"",MAX(H11*0.8,HLOOKUP(H$4,'3.2 Modell'!$F$4:$BZ$10,7,FALSE)))</f>
        <v/>
      </c>
      <c r="I12" s="337" t="str">
        <f>IF(OR(I4="",I10="",I11=""),"",MAX(I11*0.8,HLOOKUP(I$4,'3.2 Modell'!$F$4:$BZ$10,7,FALSE)))</f>
        <v/>
      </c>
      <c r="J12" s="337" t="str">
        <f>IF(OR(J4="",J10="",J11=""),"",MAX(J11*0.8,HLOOKUP(J$4,'3.2 Modell'!$F$4:$BZ$10,7,FALSE)))</f>
        <v/>
      </c>
      <c r="K12" s="337" t="str">
        <f>IF(OR(K4="",K10="",K11=""),"",MAX(K11*0.8,HLOOKUP(K$4,'3.2 Modell'!$F$4:$BZ$10,7,FALSE)))</f>
        <v/>
      </c>
      <c r="L12" s="337" t="str">
        <f>IF(OR(L4="",L10="",L11=""),"",MAX(L11*0.8,HLOOKUP(L$4,'3.2 Modell'!$F$4:$BZ$10,7,FALSE)))</f>
        <v/>
      </c>
      <c r="M12" s="337" t="str">
        <f>IF(OR(M4="",M10="",M11=""),"",MAX(M11*0.8,HLOOKUP(M$4,'3.2 Modell'!$F$4:$BZ$10,7,FALSE)))</f>
        <v/>
      </c>
      <c r="N12" s="337" t="str">
        <f>IF(OR(N4="",N10="",N11=""),"",MAX(N11*0.8,HLOOKUP(N$4,'3.2 Modell'!$F$4:$BZ$10,7,FALSE)))</f>
        <v/>
      </c>
      <c r="O12" s="337" t="str">
        <f>IF(OR(O4="",O10="",O11=""),"",MAX(O11*0.8,HLOOKUP(O$4,'3.2 Modell'!$F$4:$BZ$10,7,FALSE)))</f>
        <v/>
      </c>
      <c r="P12" s="337" t="str">
        <f>IF(OR(P4="",P10="",P11=""),"",MAX(P11*0.8,HLOOKUP(P$4,'3.2 Modell'!$F$4:$BZ$10,7,FALSE)))</f>
        <v/>
      </c>
      <c r="Q12" s="337" t="str">
        <f>IF(OR(Q4="",Q10="",Q11=""),"",MAX(Q11*0.8,HLOOKUP(Q$4,'3.2 Modell'!$F$4:$BZ$10,7,FALSE)))</f>
        <v/>
      </c>
      <c r="R12" s="337" t="str">
        <f>IF(OR(R4="",R10="",R11=""),"",MAX(R11*0.8,HLOOKUP(R$4,'3.2 Modell'!$F$4:$BZ$10,7,FALSE)))</f>
        <v/>
      </c>
      <c r="S12" s="337" t="str">
        <f>IF(OR(S4="",S10="",S11=""),"",MAX(S11*0.8,HLOOKUP(S$4,'3.2 Modell'!$F$4:$BZ$10,7,FALSE)))</f>
        <v/>
      </c>
      <c r="T12" s="337" t="str">
        <f>IF(OR(T4="",T10="",T11=""),"",MAX(T11*0.8,HLOOKUP(T$4,'3.2 Modell'!$F$4:$BZ$10,7,FALSE)))</f>
        <v/>
      </c>
      <c r="U12" s="337" t="str">
        <f>IF(OR(U4="",U10="",U11=""),"",MAX(U11*0.8,HLOOKUP(U$4,'3.2 Modell'!$F$4:$BZ$10,7,FALSE)))</f>
        <v/>
      </c>
      <c r="V12" s="337" t="str">
        <f>IF(OR(V4="",V10="",V11=""),"",MAX(V11*0.8,HLOOKUP(V$4,'3.2 Modell'!$F$4:$BZ$10,7,FALSE)))</f>
        <v/>
      </c>
      <c r="W12" s="337" t="str">
        <f>IF(OR(W4="",W10="",W11=""),"",MAX(W11*0.8,HLOOKUP(W$4,'3.2 Modell'!$F$4:$BZ$10,7,FALSE)))</f>
        <v/>
      </c>
      <c r="X12" s="337" t="str">
        <f>IF(OR(X4="",X10="",X11=""),"",MAX(X11*0.8,HLOOKUP(X$4,'3.2 Modell'!$F$4:$BZ$10,7,FALSE)))</f>
        <v/>
      </c>
      <c r="Y12" s="337" t="str">
        <f>IF(OR(Y4="",Y10="",Y11=""),"",MAX(Y11*0.8,HLOOKUP(Y$4,'3.2 Modell'!$F$4:$BZ$10,7,FALSE)))</f>
        <v/>
      </c>
      <c r="Z12" s="337" t="str">
        <f>IF(OR(Z4="",Z10="",Z11=""),"",MAX(Z11*0.8,HLOOKUP(Z$4,'3.2 Modell'!$F$4:$BZ$10,7,FALSE)))</f>
        <v/>
      </c>
      <c r="AA12" s="337" t="str">
        <f>IF(OR(AA4="",AA10="",AA11=""),"",MAX(AA11*0.8,HLOOKUP(AA$4,'3.2 Modell'!$F$4:$BZ$10,7,FALSE)))</f>
        <v/>
      </c>
      <c r="AB12" s="337" t="str">
        <f>IF(OR(AB4="",AB10="",AB11=""),"",MAX(AB11*0.8,HLOOKUP(AB$4,'3.2 Modell'!$F$4:$BZ$10,7,FALSE)))</f>
        <v/>
      </c>
      <c r="AC12" s="337" t="str">
        <f>IF(OR(AC4="",AC10="",AC11=""),"",MAX(AC11*0.8,HLOOKUP(AC$4,'3.2 Modell'!$F$4:$BZ$10,7,FALSE)))</f>
        <v/>
      </c>
      <c r="AD12" s="337" t="str">
        <f>IF(OR(AD4="",AD10="",AD11=""),"",MAX(AD11*0.8,HLOOKUP(AD$4,'3.2 Modell'!$F$4:$BZ$10,7,FALSE)))</f>
        <v/>
      </c>
      <c r="AE12" s="337" t="str">
        <f>IF(OR(AE4="",AE10="",AE11=""),"",MAX(AE11*0.8,HLOOKUP(AE$4,'3.2 Modell'!$F$4:$BZ$10,7,FALSE)))</f>
        <v/>
      </c>
      <c r="AF12" s="337" t="str">
        <f>IF(OR(AF4="",AF10="",AF11=""),"",MAX(AF11*0.8,HLOOKUP(AF$4,'3.2 Modell'!$F$4:$BZ$10,7,FALSE)))</f>
        <v/>
      </c>
      <c r="AG12" s="337" t="str">
        <f>IF(OR(AG4="",AG10="",AG11=""),"",MAX(AG11*0.8,HLOOKUP(AG$4,'3.2 Modell'!$F$4:$BZ$10,7,FALSE)))</f>
        <v/>
      </c>
      <c r="AH12" s="337" t="str">
        <f>IF(OR(AH4="",AH10="",AH11=""),"",MAX(AH11*0.8,HLOOKUP(AH$4,'3.2 Modell'!$F$4:$BZ$10,7,FALSE)))</f>
        <v/>
      </c>
      <c r="AI12" s="337" t="str">
        <f>IF(OR(AI4="",AI10="",AI11=""),"",MAX(AI11*0.8,HLOOKUP(AI$4,'3.2 Modell'!$F$4:$BZ$10,7,FALSE)))</f>
        <v/>
      </c>
      <c r="AJ12" s="337" t="str">
        <f>IF(OR(AJ4="",AJ10="",AJ11=""),"",MAX(AJ11*0.8,HLOOKUP(AJ$4,'3.2 Modell'!$F$4:$BZ$10,7,FALSE)))</f>
        <v/>
      </c>
      <c r="AK12" s="337" t="str">
        <f>IF(OR(AK4="",AK10="",AK11=""),"",MAX(AK11*0.8,HLOOKUP(AK$4,'3.2 Modell'!$F$4:$BZ$10,7,FALSE)))</f>
        <v/>
      </c>
      <c r="AL12" s="337" t="str">
        <f>IF(OR(AL4="",AL10="",AL11=""),"",MAX(AL11*0.8,HLOOKUP(AL$4,'3.2 Modell'!$F$4:$BZ$10,7,FALSE)))</f>
        <v/>
      </c>
      <c r="AM12" s="337" t="str">
        <f>IF(OR(AM4="",AM10="",AM11=""),"",MAX(AM11*0.8,HLOOKUP(AM$4,'3.2 Modell'!$F$4:$BZ$10,7,FALSE)))</f>
        <v/>
      </c>
      <c r="AN12" s="337" t="str">
        <f>IF(OR(AN4="",AN10="",AN11=""),"",MAX(AN11*0.8,HLOOKUP(AN$4,'3.2 Modell'!$F$4:$BZ$10,7,FALSE)))</f>
        <v/>
      </c>
      <c r="AO12" s="337" t="str">
        <f>IF(OR(AO4="",AO10="",AO11=""),"",MAX(AO11*0.8,HLOOKUP(AO$4,'3.2 Modell'!$F$4:$BZ$10,7,FALSE)))</f>
        <v/>
      </c>
      <c r="AP12" s="337" t="str">
        <f>IF(OR(AP4="",AP10="",AP11=""),"",MAX(AP11*0.8,HLOOKUP(AP$4,'3.2 Modell'!$F$4:$BZ$10,7,FALSE)))</f>
        <v/>
      </c>
      <c r="AQ12" s="337" t="str">
        <f>IF(OR(AQ4="",AQ10="",AQ11=""),"",MAX(AQ11*0.8,HLOOKUP(AQ$4,'3.2 Modell'!$F$4:$BZ$10,7,FALSE)))</f>
        <v/>
      </c>
      <c r="AR12" s="337" t="str">
        <f>IF(OR(AR4="",AR10="",AR11=""),"",MAX(AR11*0.8,HLOOKUP(AR$4,'3.2 Modell'!$F$4:$BZ$10,7,FALSE)))</f>
        <v/>
      </c>
      <c r="AS12" s="337" t="str">
        <f>IF(OR(AS4="",AS10="",AS11=""),"",MAX(AS11*0.8,HLOOKUP(AS$4,'3.2 Modell'!$F$4:$BZ$10,7,FALSE)))</f>
        <v/>
      </c>
      <c r="AT12" s="337" t="str">
        <f>IF(OR(AT4="",AT10="",AT11=""),"",MAX(AT11*0.8,HLOOKUP(AT$4,'3.2 Modell'!$F$4:$BZ$10,7,FALSE)))</f>
        <v/>
      </c>
      <c r="AU12" s="337" t="str">
        <f>IF(OR(AU4="",AU10="",AU11=""),"",MAX(AU11*0.8,HLOOKUP(AU$4,'3.2 Modell'!$F$4:$BZ$10,7,FALSE)))</f>
        <v/>
      </c>
      <c r="AV12" s="337" t="str">
        <f>IF(OR(AV4="",AV10="",AV11=""),"",MAX(AV11*0.8,HLOOKUP(AV$4,'3.2 Modell'!$F$4:$BZ$10,7,FALSE)))</f>
        <v/>
      </c>
      <c r="AW12" s="337" t="str">
        <f>IF(OR(AW4="",AW10="",AW11=""),"",MAX(AW11*0.8,HLOOKUP(AW$4,'3.2 Modell'!$F$4:$BZ$10,7,FALSE)))</f>
        <v/>
      </c>
      <c r="AX12" s="337" t="str">
        <f>IF(OR(AX4="",AX10="",AX11=""),"",MAX(AX11*0.8,HLOOKUP(AX$4,'3.2 Modell'!$F$4:$BZ$10,7,FALSE)))</f>
        <v/>
      </c>
      <c r="AY12" s="337" t="str">
        <f>IF(OR(AY4="",AY10="",AY11=""),"",MAX(AY11*0.8,HLOOKUP(AY$4,'3.2 Modell'!$F$4:$BZ$10,7,FALSE)))</f>
        <v/>
      </c>
      <c r="AZ12" s="337" t="str">
        <f>IF(OR(AZ4="",AZ10="",AZ11=""),"",MAX(AZ11*0.8,HLOOKUP(AZ$4,'3.2 Modell'!$F$4:$BZ$10,7,FALSE)))</f>
        <v/>
      </c>
      <c r="BA12" s="337" t="str">
        <f>IF(OR(BA4="",BA10="",BA11=""),"",MAX(BA11*0.8,HLOOKUP(BA$4,'3.2 Modell'!$F$4:$BZ$10,7,FALSE)))</f>
        <v/>
      </c>
      <c r="BB12" s="337" t="str">
        <f>IF(OR(BB4="",BB10="",BB11=""),"",MAX(BB11*0.8,HLOOKUP(BB$4,'3.2 Modell'!$F$4:$BZ$10,7,FALSE)))</f>
        <v/>
      </c>
      <c r="BC12" s="337" t="str">
        <f>IF(OR(BC4="",BC10="",BC11=""),"",MAX(BC11*0.8,HLOOKUP(BC$4,'3.2 Modell'!$F$4:$BZ$10,7,FALSE)))</f>
        <v/>
      </c>
      <c r="BD12" s="337" t="str">
        <f>IF(OR(BD4="",BD10="",BD11=""),"",MAX(BD11*0.8,HLOOKUP(BD$4,'3.2 Modell'!$F$4:$BZ$10,7,FALSE)))</f>
        <v/>
      </c>
      <c r="BE12" s="337" t="str">
        <f>IF(OR(BE4="",BE10="",BE11=""),"",MAX(BE11*0.8,HLOOKUP(BE$4,'3.2 Modell'!$F$4:$BZ$10,7,FALSE)))</f>
        <v/>
      </c>
      <c r="BF12" s="337" t="str">
        <f>IF(OR(BF4="",BF10="",BF11=""),"",MAX(BF11*0.8,HLOOKUP(BF$4,'3.2 Modell'!$F$4:$BZ$10,7,FALSE)))</f>
        <v/>
      </c>
      <c r="BG12" s="337" t="str">
        <f>IF(OR(BG4="",BG10="",BG11=""),"",MAX(BG11*0.8,HLOOKUP(BG$4,'3.2 Modell'!$F$4:$BZ$10,7,FALSE)))</f>
        <v/>
      </c>
      <c r="BH12" s="337" t="str">
        <f>IF(OR(BH4="",BH10="",BH11=""),"",MAX(BH11*0.8,HLOOKUP(BH$4,'3.2 Modell'!$F$4:$BZ$10,7,FALSE)))</f>
        <v/>
      </c>
      <c r="BI12" s="337" t="str">
        <f>IF(OR(BI4="",BI10="",BI11=""),"",MAX(BI11*0.8,HLOOKUP(BI$4,'3.2 Modell'!$F$4:$BZ$10,7,FALSE)))</f>
        <v/>
      </c>
      <c r="BJ12" s="337" t="str">
        <f>IF(OR(BJ4="",BJ10="",BJ11=""),"",MAX(BJ11*0.8,HLOOKUP(BJ$4,'3.2 Modell'!$F$4:$BZ$10,7,FALSE)))</f>
        <v/>
      </c>
      <c r="BK12" s="337" t="str">
        <f>IF(OR(BK4="",BK10="",BK11=""),"",MAX(BK11*0.8,HLOOKUP(BK$4,'3.2 Modell'!$F$4:$BZ$10,7,FALSE)))</f>
        <v/>
      </c>
      <c r="BL12" s="337" t="str">
        <f>IF(OR(BL4="",BL10="",BL11=""),"",MAX(BL11*0.8,HLOOKUP(BL$4,'3.2 Modell'!$F$4:$BZ$10,7,FALSE)))</f>
        <v/>
      </c>
      <c r="BM12" s="337" t="str">
        <f>IF(OR(BM4="",BM10="",BM11=""),"",MAX(BM11*0.8,HLOOKUP(BM$4,'3.2 Modell'!$F$4:$BZ$10,7,FALSE)))</f>
        <v/>
      </c>
      <c r="BN12" s="337" t="str">
        <f>IF(OR(BN4="",BN10="",BN11=""),"",MAX(BN11*0.8,HLOOKUP(BN$4,'3.2 Modell'!$F$4:$BZ$10,7,FALSE)))</f>
        <v/>
      </c>
      <c r="BO12" s="337" t="str">
        <f>IF(OR(BO4="",BO10="",BO11=""),"",MAX(BO11*0.8,HLOOKUP(BO$4,'3.2 Modell'!$F$4:$BZ$10,7,FALSE)))</f>
        <v/>
      </c>
      <c r="BP12" s="337" t="str">
        <f>IF(OR(BP4="",BP10="",BP11=""),"",MAX(BP11*0.8,HLOOKUP(BP$4,'3.2 Modell'!$F$4:$BZ$10,7,FALSE)))</f>
        <v/>
      </c>
      <c r="BQ12" s="337" t="str">
        <f>IF(OR(BQ4="",BQ10="",BQ11=""),"",MAX(BQ11*0.8,HLOOKUP(BQ$4,'3.2 Modell'!$F$4:$BZ$10,7,FALSE)))</f>
        <v/>
      </c>
      <c r="BR12" s="337" t="str">
        <f>IF(OR(BR4="",BR10="",BR11=""),"",MAX(BR11*0.8,HLOOKUP(BR$4,'3.2 Modell'!$F$4:$BZ$10,7,FALSE)))</f>
        <v/>
      </c>
      <c r="BS12" s="337" t="str">
        <f>IF(OR(BS4="",BS10="",BS11=""),"",MAX(BS11*0.8,HLOOKUP(BS$4,'3.2 Modell'!$F$4:$BZ$10,7,FALSE)))</f>
        <v/>
      </c>
      <c r="BT12" s="337" t="str">
        <f>IF(OR(BT4="",BT10="",BT11=""),"",MAX(BT11*0.8,HLOOKUP(BT$4,'3.2 Modell'!$F$4:$BZ$10,7,FALSE)))</f>
        <v/>
      </c>
      <c r="BU12" s="337" t="str">
        <f>IF(OR(BU4="",BU10="",BU11=""),"",MAX(BU11*0.8,HLOOKUP(BU$4,'3.2 Modell'!$F$4:$BZ$10,7,FALSE)))</f>
        <v/>
      </c>
      <c r="BV12" s="337" t="str">
        <f>IF(OR(BV4="",BV10="",BV11=""),"",MAX(BV11*0.8,HLOOKUP(BV$4,'3.2 Modell'!$F$4:$BZ$10,7,FALSE)))</f>
        <v/>
      </c>
      <c r="BW12" s="337" t="str">
        <f>IF(OR(BW4="",BW10="",BW11=""),"",MAX(BW11*0.8,HLOOKUP(BW$4,'3.2 Modell'!$F$4:$BZ$10,7,FALSE)))</f>
        <v/>
      </c>
      <c r="BX12" s="337" t="str">
        <f>IF(OR(BX4="",BX10="",BX11=""),"",MAX(BX11*0.8,HLOOKUP(BX$4,'3.2 Modell'!$F$4:$BZ$10,7,FALSE)))</f>
        <v/>
      </c>
      <c r="BY12" s="337" t="str">
        <f>IF(OR(BY4="",BY10="",BY11=""),"",MAX(BY11*0.8,HLOOKUP(BY$4,'3.2 Modell'!$F$4:$BZ$10,7,FALSE)))</f>
        <v/>
      </c>
      <c r="BZ12" s="337" t="str">
        <f>IF(OR(BZ4="",BZ10="",BZ11=""),"",MAX(BZ11*0.8,HLOOKUP(BZ$4,'3.2 Modell'!$F$4:$BZ$10,7,FALSE)))</f>
        <v/>
      </c>
      <c r="CA12" s="337" t="str">
        <f>IF(OR(CA4="",CA10="",CA11=""),"",MAX(CA11*0.8,HLOOKUP(CA$4,'3.2 Modell'!$F$4:$BZ$10,7,FALSE)))</f>
        <v/>
      </c>
      <c r="CB12" s="337" t="str">
        <f>IF(OR(CB4="",CB10="",CB11=""),"",MAX(CB11*0.8,HLOOKUP(CB$4,'3.2 Modell'!$F$4:$BZ$10,7,FALSE)))</f>
        <v/>
      </c>
      <c r="CC12" s="337" t="str">
        <f>IF(OR(CC4="",CC10="",CC11=""),"",MAX(CC11*0.8,HLOOKUP(CC$4,'3.2 Modell'!$F$4:$BZ$10,7,FALSE)))</f>
        <v/>
      </c>
      <c r="CD12" s="337" t="str">
        <f>IF(OR(CD4="",CD10="",CD11=""),"",MAX(CD11*0.8,HLOOKUP(CD$4,'3.2 Modell'!$F$4:$AZ$10,7,FALSE)))</f>
        <v/>
      </c>
      <c r="CE12" s="337" t="str">
        <f>IF(OR(CE4="",CE10="",CE11=""),"",MAX(CE11*0.8,HLOOKUP(CE$4,'3.2 Modell'!$F$4:$AZ$10,7,FALSE)))</f>
        <v/>
      </c>
      <c r="CF12" s="337" t="str">
        <f>IF(OR(CF4="",CF10="",CF11=""),"",MAX(CF11*0.8,HLOOKUP(CF$4,'3.2 Modell'!$F$4:$AZ$10,7,FALSE)))</f>
        <v/>
      </c>
      <c r="CG12" s="337" t="str">
        <f>IF(OR(CG4="",CG10="",CG11=""),"",MAX(CG11*0.8,HLOOKUP(CG$4,'3.2 Modell'!$F$4:$AZ$10,7,FALSE)))</f>
        <v/>
      </c>
      <c r="CH12" s="337" t="str">
        <f>IF(OR(CH4="",CH10="",CH11=""),"",MAX(CH11*0.8,HLOOKUP(CH$4,'3.2 Modell'!$F$4:$AZ$10,7,FALSE)))</f>
        <v/>
      </c>
      <c r="CI12" s="337" t="str">
        <f>IF(OR(CI4="",CI10="",CI11=""),"",MAX(CI11*0.8,HLOOKUP(CI$4,'3.2 Modell'!$F$4:$AZ$10,7,FALSE)))</f>
        <v/>
      </c>
      <c r="CJ12" s="337" t="str">
        <f>IF(OR(CJ4="",CJ10="",CJ11=""),"",MAX(CJ11*0.8,HLOOKUP(CJ$4,'3.2 Modell'!$F$4:$AZ$10,7,FALSE)))</f>
        <v/>
      </c>
      <c r="CK12" s="337" t="str">
        <f>IF(OR(CK4="",CK10="",CK11=""),"",MAX(CK11*0.8,HLOOKUP(CK$4,'3.2 Modell'!$F$4:$AZ$10,7,FALSE)))</f>
        <v/>
      </c>
      <c r="CL12" s="337" t="str">
        <f>IF(OR(CL4="",CL10="",CL11=""),"",MAX(CL11*0.8,HLOOKUP(CL$4,'3.2 Modell'!$F$4:$AZ$10,7,FALSE)))</f>
        <v/>
      </c>
      <c r="CM12" s="337" t="str">
        <f>IF(OR(CM4="",CM10="",CM11=""),"",MAX(CM11*0.8,HLOOKUP(CM$4,'3.2 Modell'!$F$4:$AZ$10,7,FALSE)))</f>
        <v/>
      </c>
      <c r="CN12" s="337" t="str">
        <f>IF(OR(CN4="",CN10="",CN11=""),"",MAX(CN11*0.8,HLOOKUP(CN$4,'3.2 Modell'!$F$4:$AZ$10,7,FALSE)))</f>
        <v/>
      </c>
      <c r="CO12" s="337" t="str">
        <f>IF(OR(CO4="",CO10="",CO11=""),"",MAX(CO11*0.8,HLOOKUP(CO$4,'3.2 Modell'!$F$4:$AZ$10,7,FALSE)))</f>
        <v/>
      </c>
      <c r="CP12" s="337" t="str">
        <f>IF(OR(CP4="",CP10="",CP11=""),"",MAX(CP11*0.8,HLOOKUP(CP$4,'3.2 Modell'!$F$4:$AZ$10,7,FALSE)))</f>
        <v/>
      </c>
      <c r="CQ12" s="337" t="str">
        <f>IF(OR(CQ4="",CQ10="",CQ11=""),"",MAX(CQ11*0.8,HLOOKUP(CQ$4,'3.2 Modell'!$F$4:$AZ$10,7,FALSE)))</f>
        <v/>
      </c>
      <c r="CR12" s="337" t="str">
        <f>IF(OR(CR4="",CR10="",CR11=""),"",MAX(CR11*0.8,HLOOKUP(CR$4,'3.2 Modell'!$F$4:$AZ$10,7,FALSE)))</f>
        <v/>
      </c>
      <c r="CS12" s="337" t="str">
        <f>IF(OR(CS4="",CS10="",CS11=""),"",MAX(CS11*0.8,HLOOKUP(CS$4,'3.2 Modell'!$F$4:$AZ$10,7,FALSE)))</f>
        <v/>
      </c>
      <c r="CT12" s="337" t="str">
        <f>IF(OR(CT4="",CT10="",CT11=""),"",MAX(CT11*0.8,HLOOKUP(CT$4,'3.2 Modell'!$F$4:$AZ$10,7,FALSE)))</f>
        <v/>
      </c>
      <c r="CU12" s="337" t="str">
        <f>IF(OR(CU4="",CU10="",CU11=""),"",MAX(CU11*0.8,HLOOKUP(CU$4,'3.2 Modell'!$F$4:$AZ$10,7,FALSE)))</f>
        <v/>
      </c>
      <c r="CV12" s="337" t="str">
        <f>IF(OR(CV4="",CV10="",CV11=""),"",MAX(CV11*0.8,HLOOKUP(CV$4,'3.2 Modell'!$F$4:$AZ$10,7,FALSE)))</f>
        <v/>
      </c>
      <c r="CW12" s="337" t="str">
        <f>IF(OR(CW4="",CW10="",CW11=""),"",MAX(CW11*0.8,HLOOKUP(CW$4,'3.2 Modell'!$F$4:$AZ$10,7,FALSE)))</f>
        <v/>
      </c>
      <c r="CX12" s="337" t="str">
        <f>IF(OR(CX4="",CX10="",CX11=""),"",MAX(CX11*0.8,HLOOKUP(CX$4,'3.2 Modell'!$F$4:$AZ$10,7,FALSE)))</f>
        <v/>
      </c>
      <c r="CY12" s="337" t="str">
        <f>IF(OR(CY4="",CY10="",CY11=""),"",MAX(CY11*0.8,HLOOKUP(CY$4,'3.2 Modell'!$F$4:$AZ$10,7,FALSE)))</f>
        <v/>
      </c>
      <c r="CZ12" s="337" t="str">
        <f>IF(OR(CZ4="",CZ10="",CZ11=""),"",MAX(CZ11*0.8,HLOOKUP(CZ$4,'3.2 Modell'!$F$4:$AZ$10,7,FALSE)))</f>
        <v/>
      </c>
      <c r="DA12" s="337" t="str">
        <f>IF(OR(DA4="",DA10="",DA11=""),"",MAX(DA11*0.8,HLOOKUP(DA$4,'3.2 Modell'!$F$4:$AZ$10,7,FALSE)))</f>
        <v/>
      </c>
      <c r="DB12" s="337" t="str">
        <f>IF(OR(DB4="",DB10="",DB11=""),"",MAX(DB11*0.8,HLOOKUP(DB$4,'3.2 Modell'!$F$4:$AZ$10,7,FALSE)))</f>
        <v/>
      </c>
      <c r="DC12" s="337" t="str">
        <f>IF(OR(DC4="",DC10="",DC11=""),"",MAX(DC11*0.8,HLOOKUP(DC$4,'3.2 Modell'!$F$4:$AZ$10,7,FALSE)))</f>
        <v/>
      </c>
    </row>
    <row r="14" spans="1:107" s="65" customFormat="1" ht="15" customHeight="1" x14ac:dyDescent="0.35">
      <c r="A14" s="2"/>
      <c r="B14" s="2"/>
      <c r="C14" s="385" t="str">
        <f>IF('2.1 Kraftwerk allgemein'!$F$2="f",d_f_i!$B178,IF('2.1 Kraftwerk allgemein'!$F$2="i",d_f_i!$C178,d_f_i!$A178))</f>
        <v>Für die Wirtschaftlichkeitsrechnung berücksichtigte Einsparungen durch Eigenverbrauch</v>
      </c>
      <c r="D14" s="14"/>
      <c r="E14" s="14"/>
      <c r="F14" s="383" t="str">
        <f>IF('2.1 Kraftwerk allgemein'!$F$2="f",d_f_i!$B180,IF('2.1 Kraftwerk allgemein'!$F$2="i",d_f_i!$C180,d_f_i!$A180))</f>
        <v>[Tsd. CHF]</v>
      </c>
      <c r="G14" s="337" t="str">
        <f>IF(OR(G4="",G10="",G12=""),"",G10*G12*'3.2 Modell'!F9/1000)</f>
        <v/>
      </c>
      <c r="H14" s="337" t="str">
        <f>IF(OR(H4="",H10="",H12=""),"",H10*H12*'3.2 Modell'!G9/1000)</f>
        <v/>
      </c>
      <c r="I14" s="337" t="str">
        <f>IF(OR(I4="",I10="",I12=""),"",I10*I12*'3.2 Modell'!H9/1000)</f>
        <v/>
      </c>
      <c r="J14" s="337" t="str">
        <f>IF(OR(J4="",J10="",J12=""),"",J10*J12*'3.2 Modell'!I9/1000)</f>
        <v/>
      </c>
      <c r="K14" s="337" t="str">
        <f>IF(OR(K4="",K10="",K12=""),"",K10*K12*'3.2 Modell'!J9/1000)</f>
        <v/>
      </c>
      <c r="L14" s="337" t="str">
        <f>IF(OR(L4="",L10="",L12=""),"",L10*L12*'3.2 Modell'!K9/1000)</f>
        <v/>
      </c>
      <c r="M14" s="337" t="str">
        <f>IF(OR(M4="",M10="",M12=""),"",M10*M12*'3.2 Modell'!L9/1000)</f>
        <v/>
      </c>
      <c r="N14" s="337" t="str">
        <f>IF(OR(N4="",N10="",N12=""),"",N10*N12*'3.2 Modell'!M9/1000)</f>
        <v/>
      </c>
      <c r="O14" s="337" t="str">
        <f>IF(OR(O4="",O10="",O12=""),"",O10*O12*'3.2 Modell'!N9/1000)</f>
        <v/>
      </c>
      <c r="P14" s="337" t="str">
        <f>IF(OR(P4="",P10="",P12=""),"",P10*P12*'3.2 Modell'!O9/1000)</f>
        <v/>
      </c>
      <c r="Q14" s="337" t="str">
        <f>IF(OR(Q4="",Q10="",Q12=""),"",Q10*Q12*'3.2 Modell'!P9/1000)</f>
        <v/>
      </c>
      <c r="R14" s="337" t="str">
        <f>IF(OR(R4="",R10="",R12=""),"",R10*R12*'3.2 Modell'!Q9/1000)</f>
        <v/>
      </c>
      <c r="S14" s="337" t="str">
        <f>IF(OR(S4="",S10="",S12=""),"",S10*S12*'3.2 Modell'!R9/1000)</f>
        <v/>
      </c>
      <c r="T14" s="337" t="str">
        <f>IF(OR(T4="",T10="",T12=""),"",T10*T12*'3.2 Modell'!S9/1000)</f>
        <v/>
      </c>
      <c r="U14" s="337" t="str">
        <f>IF(OR(U4="",U10="",U12=""),"",U10*U12*'3.2 Modell'!T9/1000)</f>
        <v/>
      </c>
      <c r="V14" s="337" t="str">
        <f>IF(OR(V4="",V10="",V12=""),"",V10*V12*'3.2 Modell'!U9/1000)</f>
        <v/>
      </c>
      <c r="W14" s="337" t="str">
        <f>IF(OR(W4="",W10="",W12=""),"",W10*W12*'3.2 Modell'!V9/1000)</f>
        <v/>
      </c>
      <c r="X14" s="337" t="str">
        <f>IF(OR(X4="",X10="",X12=""),"",X10*X12*'3.2 Modell'!W9/1000)</f>
        <v/>
      </c>
      <c r="Y14" s="337" t="str">
        <f>IF(OR(Y4="",Y10="",Y12=""),"",Y10*Y12*'3.2 Modell'!X9/1000)</f>
        <v/>
      </c>
      <c r="Z14" s="337" t="str">
        <f>IF(OR(Z4="",Z10="",Z12=""),"",Z10*Z12*'3.2 Modell'!Y9/1000)</f>
        <v/>
      </c>
      <c r="AA14" s="337" t="str">
        <f>IF(OR(AA4="",AA10="",AA12=""),"",AA10*AA12*'3.2 Modell'!Z9/1000)</f>
        <v/>
      </c>
      <c r="AB14" s="337" t="str">
        <f>IF(OR(AB4="",AB10="",AB12=""),"",AB10*AB12*'3.2 Modell'!AA9/1000)</f>
        <v/>
      </c>
      <c r="AC14" s="337" t="str">
        <f>IF(OR(AC4="",AC10="",AC12=""),"",AC10*AC12*'3.2 Modell'!AB9/1000)</f>
        <v/>
      </c>
      <c r="AD14" s="337" t="str">
        <f>IF(OR(AD4="",AD10="",AD12=""),"",AD10*AD12*'3.2 Modell'!AC9/1000)</f>
        <v/>
      </c>
      <c r="AE14" s="337" t="str">
        <f>IF(OR(AE4="",AE10="",AE12=""),"",AE10*AE12*'3.2 Modell'!AD9/1000)</f>
        <v/>
      </c>
      <c r="AF14" s="337" t="str">
        <f>IF(OR(AF4="",AF10="",AF12=""),"",AF10*AF12*'3.2 Modell'!AE9/1000)</f>
        <v/>
      </c>
      <c r="AG14" s="337" t="str">
        <f>IF(OR(AG4="",AG10="",AG12=""),"",AG10*AG12*'3.2 Modell'!AF9/1000)</f>
        <v/>
      </c>
      <c r="AH14" s="337" t="str">
        <f>IF(OR(AH4="",AH10="",AH12=""),"",AH10*AH12*'3.2 Modell'!AG9/1000)</f>
        <v/>
      </c>
      <c r="AI14" s="337" t="str">
        <f>IF(OR(AI4="",AI10="",AI12=""),"",AI10*AI12*'3.2 Modell'!AH9/1000)</f>
        <v/>
      </c>
      <c r="AJ14" s="337" t="str">
        <f>IF(OR(AJ4="",AJ10="",AJ12=""),"",AJ10*AJ12*'3.2 Modell'!AI9/1000)</f>
        <v/>
      </c>
      <c r="AK14" s="337" t="str">
        <f>IF(OR(AK4="",AK10="",AK12=""),"",AK10*AK12*'3.2 Modell'!AJ9/1000)</f>
        <v/>
      </c>
      <c r="AL14" s="337" t="str">
        <f>IF(OR(AL4="",AL10="",AL12=""),"",AL10*AL12*'3.2 Modell'!AK9/1000)</f>
        <v/>
      </c>
      <c r="AM14" s="337" t="str">
        <f>IF(OR(AM4="",AM10="",AM12=""),"",AM10*AM12*'3.2 Modell'!AL9/1000)</f>
        <v/>
      </c>
      <c r="AN14" s="337" t="str">
        <f>IF(OR(AN4="",AN10="",AN12=""),"",AN10*AN12*'3.2 Modell'!AM9/1000)</f>
        <v/>
      </c>
      <c r="AO14" s="337" t="str">
        <f>IF(OR(AO4="",AO10="",AO12=""),"",AO10*AO12*'3.2 Modell'!AN9/1000)</f>
        <v/>
      </c>
      <c r="AP14" s="337" t="str">
        <f>IF(OR(AP4="",AP10="",AP12=""),"",AP10*AP12*'3.2 Modell'!AO9/1000)</f>
        <v/>
      </c>
      <c r="AQ14" s="337" t="str">
        <f>IF(OR(AQ4="",AQ10="",AQ12=""),"",AQ10*AQ12*'3.2 Modell'!AP9/1000)</f>
        <v/>
      </c>
      <c r="AR14" s="337" t="str">
        <f>IF(OR(AR4="",AR10="",AR12=""),"",AR10*AR12*'3.2 Modell'!AQ9/1000)</f>
        <v/>
      </c>
      <c r="AS14" s="337" t="str">
        <f>IF(OR(AS4="",AS10="",AS12=""),"",AS10*AS12*'3.2 Modell'!AR9/1000)</f>
        <v/>
      </c>
      <c r="AT14" s="337" t="str">
        <f>IF(OR(AT4="",AT10="",AT12=""),"",AT10*AT12*'3.2 Modell'!AS9/1000)</f>
        <v/>
      </c>
      <c r="AU14" s="337" t="str">
        <f>IF(OR(AU4="",AU10="",AU12=""),"",AU10*AU12*'3.2 Modell'!AT9/1000)</f>
        <v/>
      </c>
      <c r="AV14" s="337" t="str">
        <f>IF(OR(AV4="",AV10="",AV12=""),"",AV10*AV12*'3.2 Modell'!AU9/1000)</f>
        <v/>
      </c>
      <c r="AW14" s="337" t="str">
        <f>IF(OR(AW4="",AW10="",AW12=""),"",AW10*AW12*'3.2 Modell'!AV9/1000)</f>
        <v/>
      </c>
      <c r="AX14" s="337" t="str">
        <f>IF(OR(AX4="",AX10="",AX12=""),"",AX10*AX12*'3.2 Modell'!AW9/1000)</f>
        <v/>
      </c>
      <c r="AY14" s="337" t="str">
        <f>IF(OR(AY4="",AY10="",AY12=""),"",AY10*AY12*'3.2 Modell'!AX9/1000)</f>
        <v/>
      </c>
      <c r="AZ14" s="337" t="str">
        <f>IF(OR(AZ4="",AZ10="",AZ12=""),"",AZ10*AZ12*'3.2 Modell'!AY9/1000)</f>
        <v/>
      </c>
      <c r="BA14" s="337" t="str">
        <f>IF(OR(BA4="",BA10="",BA12=""),"",BA10*BA12*'3.2 Modell'!AZ9/1000)</f>
        <v/>
      </c>
      <c r="BB14" s="337" t="str">
        <f>IF(OR(BB4="",BB10="",BB12=""),"",BB10*BB12*'3.2 Modell'!BA9/1000)</f>
        <v/>
      </c>
      <c r="BC14" s="337" t="str">
        <f>IF(OR(BC4="",BC10="",BC12=""),"",BC10*BC12*'3.2 Modell'!BB9/1000)</f>
        <v/>
      </c>
      <c r="BD14" s="337" t="str">
        <f>IF(OR(BD4="",BD10="",BD12=""),"",BD10*BD12*'3.2 Modell'!BC9/1000)</f>
        <v/>
      </c>
      <c r="BE14" s="337" t="str">
        <f>IF(OR(BE4="",BE10="",BE12=""),"",BE10*BE12*'3.2 Modell'!BD9/1000)</f>
        <v/>
      </c>
      <c r="BF14" s="337" t="str">
        <f>IF(OR(BF4="",BF10="",BF12=""),"",BF10*BF12*'3.2 Modell'!BE9/1000)</f>
        <v/>
      </c>
      <c r="BG14" s="337" t="str">
        <f>IF(OR(BG4="",BG10="",BG12=""),"",BG10*BG12*'3.2 Modell'!BF9/1000)</f>
        <v/>
      </c>
      <c r="BH14" s="337" t="str">
        <f>IF(OR(BH4="",BH10="",BH12=""),"",BH10*BH12*'3.2 Modell'!BG9/1000)</f>
        <v/>
      </c>
      <c r="BI14" s="337" t="str">
        <f>IF(OR(BI4="",BI10="",BI12=""),"",BI10*BI12*'3.2 Modell'!BH9/1000)</f>
        <v/>
      </c>
      <c r="BJ14" s="337" t="str">
        <f>IF(OR(BJ4="",BJ10="",BJ12=""),"",BJ10*BJ12*'3.2 Modell'!BI9/1000)</f>
        <v/>
      </c>
      <c r="BK14" s="337" t="str">
        <f>IF(OR(BK4="",BK10="",BK12=""),"",BK10*BK12*'3.2 Modell'!BJ9/1000)</f>
        <v/>
      </c>
      <c r="BL14" s="337" t="str">
        <f>IF(OR(BL4="",BL10="",BL12=""),"",BL10*BL12*'3.2 Modell'!BK9/1000)</f>
        <v/>
      </c>
      <c r="BM14" s="337" t="str">
        <f>IF(OR(BM4="",BM10="",BM12=""),"",BM10*BM12*'3.2 Modell'!BL9/1000)</f>
        <v/>
      </c>
      <c r="BN14" s="337" t="str">
        <f>IF(OR(BN4="",BN10="",BN12=""),"",BN10*BN12*'3.2 Modell'!BM9/1000)</f>
        <v/>
      </c>
      <c r="BO14" s="337" t="str">
        <f>IF(OR(BO4="",BO10="",BO12=""),"",BO10*BO12*'3.2 Modell'!BN9/1000)</f>
        <v/>
      </c>
      <c r="BP14" s="337" t="str">
        <f>IF(OR(BP4="",BP10="",BP12=""),"",BP10*BP12*'3.2 Modell'!BO9/1000)</f>
        <v/>
      </c>
      <c r="BQ14" s="337" t="str">
        <f>IF(OR(BQ4="",BQ10="",BQ12=""),"",BQ10*BQ12*'3.2 Modell'!BP9/1000)</f>
        <v/>
      </c>
      <c r="BR14" s="337" t="str">
        <f>IF(OR(BR4="",BR10="",BR12=""),"",BR10*BR12*'3.2 Modell'!BQ9/1000)</f>
        <v/>
      </c>
      <c r="BS14" s="337" t="str">
        <f>IF(OR(BS4="",BS10="",BS12=""),"",BS10*BS12*'3.2 Modell'!BR9/1000)</f>
        <v/>
      </c>
      <c r="BT14" s="337" t="str">
        <f>IF(OR(BT4="",BT10="",BT12=""),"",BT10*BT12*'3.2 Modell'!BS9/1000)</f>
        <v/>
      </c>
      <c r="BU14" s="337" t="str">
        <f>IF(OR(BU4="",BU10="",BU12=""),"",BU10*BU12*'3.2 Modell'!BT9/1000)</f>
        <v/>
      </c>
      <c r="BV14" s="337" t="str">
        <f>IF(OR(BV4="",BV10="",BV12=""),"",BV10*BV12*'3.2 Modell'!BU9/1000)</f>
        <v/>
      </c>
      <c r="BW14" s="337" t="str">
        <f>IF(OR(BW4="",BW10="",BW12=""),"",BW10*BW12*'3.2 Modell'!BV9/1000)</f>
        <v/>
      </c>
      <c r="BX14" s="337" t="str">
        <f>IF(OR(BX4="",BX10="",BX12=""),"",BX10*BX12*'3.2 Modell'!BW9/1000)</f>
        <v/>
      </c>
      <c r="BY14" s="337" t="str">
        <f>IF(OR(BY4="",BY10="",BY12=""),"",BY10*BY12*'3.2 Modell'!BX9/1000)</f>
        <v/>
      </c>
      <c r="BZ14" s="337" t="str">
        <f>IF(OR(BZ4="",BZ10="",BZ12=""),"",BZ10*BZ12*'3.2 Modell'!BY9/1000)</f>
        <v/>
      </c>
      <c r="CA14" s="337" t="str">
        <f>IF(OR(CA4="",CA10="",CA12=""),"",CA10*CA12*'3.2 Modell'!BZ9/1000)</f>
        <v/>
      </c>
      <c r="CB14" s="337" t="str">
        <f>IF(OR(CB4="",CB10="",CB12=""),"",CB10*CB12*'3.2 Modell'!CA9/1000)</f>
        <v/>
      </c>
      <c r="CC14" s="337" t="str">
        <f>IF(OR(CC4="",CC10="",CC12=""),"",CC10*CC12*'3.2 Modell'!CB9/1000)</f>
        <v/>
      </c>
      <c r="CD14" s="337" t="str">
        <f>IF(OR(CD4="",CD10="",CD12=""),"",CD10*CD12*'3.2 Modell'!CC9/1000)</f>
        <v/>
      </c>
      <c r="CE14" s="337" t="str">
        <f>IF(OR(CE4="",CE10="",CE12=""),"",CE10*CE12*'3.2 Modell'!CD9/1000)</f>
        <v/>
      </c>
      <c r="CF14" s="337" t="str">
        <f>IF(OR(CF4="",CF10="",CF12=""),"",CF10*CF12*'3.2 Modell'!CE9/1000)</f>
        <v/>
      </c>
      <c r="CG14" s="337" t="str">
        <f>IF(OR(CG4="",CG10="",CG12=""),"",CG10*CG12*'3.2 Modell'!CF9/1000)</f>
        <v/>
      </c>
      <c r="CH14" s="337" t="str">
        <f>IF(OR(CH4="",CH10="",CH12=""),"",CH10*CH12*'3.2 Modell'!CG9/1000)</f>
        <v/>
      </c>
      <c r="CI14" s="337" t="str">
        <f>IF(OR(CI4="",CI10="",CI12=""),"",CI10*CI12*'3.2 Modell'!CH9/1000)</f>
        <v/>
      </c>
      <c r="CJ14" s="337" t="str">
        <f>IF(OR(CJ4="",CJ10="",CJ12=""),"",CJ10*CJ12*'3.2 Modell'!CI9/1000)</f>
        <v/>
      </c>
      <c r="CK14" s="337" t="str">
        <f>IF(OR(CK4="",CK10="",CK12=""),"",CK10*CK12*'3.2 Modell'!CJ9/1000)</f>
        <v/>
      </c>
      <c r="CL14" s="337" t="str">
        <f>IF(OR(CL4="",CL10="",CL12=""),"",CL10*CL12*'3.2 Modell'!CK9/1000)</f>
        <v/>
      </c>
      <c r="CM14" s="337" t="str">
        <f>IF(OR(CM4="",CM10="",CM12=""),"",CM10*CM12*'3.2 Modell'!CL9/1000)</f>
        <v/>
      </c>
      <c r="CN14" s="337" t="str">
        <f>IF(OR(CN4="",CN10="",CN12=""),"",CN10*CN12*'3.2 Modell'!CM9/1000)</f>
        <v/>
      </c>
      <c r="CO14" s="337" t="str">
        <f>IF(OR(CO4="",CO10="",CO12=""),"",CO10*CO12*'3.2 Modell'!CN9/1000)</f>
        <v/>
      </c>
      <c r="CP14" s="337" t="str">
        <f>IF(OR(CP4="",CP10="",CP12=""),"",CP10*CP12*'3.2 Modell'!CO9/1000)</f>
        <v/>
      </c>
      <c r="CQ14" s="337" t="str">
        <f>IF(OR(CQ4="",CQ10="",CQ12=""),"",CQ10*CQ12*'3.2 Modell'!CP9/1000)</f>
        <v/>
      </c>
      <c r="CR14" s="337" t="str">
        <f>IF(OR(CR4="",CR10="",CR12=""),"",CR10*CR12*'3.2 Modell'!CQ9/1000)</f>
        <v/>
      </c>
      <c r="CS14" s="337" t="str">
        <f>IF(OR(CS4="",CS10="",CS12=""),"",CS10*CS12*'3.2 Modell'!CR9/1000)</f>
        <v/>
      </c>
      <c r="CT14" s="337" t="str">
        <f>IF(OR(CT4="",CT10="",CT12=""),"",CT10*CT12*'3.2 Modell'!CS9/1000)</f>
        <v/>
      </c>
      <c r="CU14" s="337" t="str">
        <f>IF(OR(CU4="",CU10="",CU12=""),"",CU10*CU12*'3.2 Modell'!CT9/1000)</f>
        <v/>
      </c>
      <c r="CV14" s="337" t="str">
        <f>IF(OR(CV4="",CV10="",CV12=""),"",CV10*CV12*'3.2 Modell'!CU9/1000)</f>
        <v/>
      </c>
      <c r="CW14" s="337" t="str">
        <f>IF(OR(CW4="",CW10="",CW12=""),"",CW10*CW12*'3.2 Modell'!CV9/1000)</f>
        <v/>
      </c>
      <c r="CX14" s="337" t="str">
        <f>IF(OR(CX4="",CX10="",CX12=""),"",CX10*CX12*'3.2 Modell'!CW9/1000)</f>
        <v/>
      </c>
      <c r="CY14" s="337" t="str">
        <f>IF(OR(CY4="",CY10="",CY12=""),"",CY10*CY12*'3.2 Modell'!CX9/1000)</f>
        <v/>
      </c>
      <c r="CZ14" s="337" t="str">
        <f>IF(OR(CZ4="",CZ10="",CZ12=""),"",CZ10*CZ12*'3.2 Modell'!CY9/1000)</f>
        <v/>
      </c>
      <c r="DA14" s="337" t="str">
        <f>IF(OR(DA4="",DA10="",DA12=""),"",DA10*DA12*'3.2 Modell'!CZ9/1000)</f>
        <v/>
      </c>
      <c r="DB14" s="337" t="str">
        <f>IF(OR(DB4="",DB10="",DB12=""),"",DB10*DB12*'3.2 Modell'!DA9/1000)</f>
        <v/>
      </c>
      <c r="DC14" s="337" t="str">
        <f>IF(OR(DC4="",DC10="",DC12=""),"",DC10*DC12*'3.2 Modell'!DB9/1000)</f>
        <v/>
      </c>
    </row>
    <row r="15" spans="1:107" s="65" customFormat="1" ht="15" customHeight="1" x14ac:dyDescent="0.35">
      <c r="A15" s="2"/>
      <c r="B15" s="2"/>
      <c r="C15" s="1" t="str">
        <f>IF('2.1 Kraftwerk allgemein'!$F$2="f",d_f_i!$B179,IF('2.1 Kraftwerk allgemein'!$F$2="i",d_f_i!$C179,d_f_i!$A179))</f>
        <v>Weitere Erträge</v>
      </c>
      <c r="D15" s="14"/>
      <c r="E15" s="14"/>
      <c r="F15" s="383" t="str">
        <f>IF('2.1 Kraftwerk allgemein'!$F$2="f",d_f_i!$B180,IF('2.1 Kraftwerk allgemein'!$F$2="i",d_f_i!$C180,d_f_i!$A180))</f>
        <v>[Tsd. CHF]</v>
      </c>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336"/>
      <c r="AU15" s="336"/>
      <c r="AV15" s="336"/>
      <c r="AW15" s="336"/>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c r="CM15" s="336"/>
      <c r="CN15" s="336"/>
      <c r="CO15" s="336"/>
      <c r="CP15" s="336"/>
      <c r="CQ15" s="336"/>
      <c r="CR15" s="336"/>
      <c r="CS15" s="336"/>
      <c r="CT15" s="336"/>
      <c r="CU15" s="336"/>
      <c r="CV15" s="336"/>
      <c r="CW15" s="336"/>
      <c r="CX15" s="336"/>
      <c r="CY15" s="336"/>
      <c r="CZ15" s="336"/>
      <c r="DA15" s="336"/>
      <c r="DB15" s="336"/>
      <c r="DC15" s="336"/>
    </row>
    <row r="16" spans="1:107" s="65" customFormat="1" ht="15" customHeight="1" x14ac:dyDescent="0.35">
      <c r="A16" s="2"/>
      <c r="B16" s="2"/>
      <c r="C16" s="1"/>
      <c r="D16" s="14"/>
      <c r="E16" s="14"/>
      <c r="F16" s="383" t="str">
        <f>IF('2.1 Kraftwerk allgemein'!$F$2="f",d_f_i!$B180,IF('2.1 Kraftwerk allgemein'!$F$2="i",d_f_i!$C180,d_f_i!$A180))</f>
        <v>[Tsd. CHF]</v>
      </c>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6"/>
      <c r="AW16" s="336"/>
      <c r="AX16" s="336"/>
      <c r="AY16" s="336"/>
      <c r="AZ16" s="336"/>
      <c r="BA16" s="336"/>
      <c r="BB16" s="336"/>
      <c r="BC16" s="336"/>
      <c r="BD16" s="336"/>
      <c r="BE16" s="336"/>
      <c r="BF16" s="336"/>
      <c r="BG16" s="336"/>
      <c r="BH16" s="336"/>
      <c r="BI16" s="336"/>
      <c r="BJ16" s="336"/>
      <c r="BK16" s="336"/>
      <c r="BL16" s="336"/>
      <c r="BM16" s="336"/>
      <c r="BN16" s="336"/>
      <c r="BO16" s="336"/>
      <c r="BP16" s="336"/>
      <c r="BQ16" s="336"/>
      <c r="BR16" s="336"/>
      <c r="BS16" s="336"/>
      <c r="BT16" s="336"/>
      <c r="BU16" s="336"/>
      <c r="BV16" s="336"/>
      <c r="BW16" s="336"/>
      <c r="BX16" s="336"/>
      <c r="BY16" s="336"/>
      <c r="BZ16" s="336"/>
      <c r="CA16" s="336"/>
      <c r="CB16" s="336"/>
      <c r="CC16" s="336"/>
      <c r="CD16" s="336"/>
      <c r="CE16" s="336"/>
      <c r="CF16" s="336"/>
      <c r="CG16" s="336"/>
      <c r="CH16" s="336"/>
      <c r="CI16" s="336"/>
      <c r="CJ16" s="336"/>
      <c r="CK16" s="336"/>
      <c r="CL16" s="336"/>
      <c r="CM16" s="336"/>
      <c r="CN16" s="336"/>
      <c r="CO16" s="336"/>
      <c r="CP16" s="336"/>
      <c r="CQ16" s="336"/>
      <c r="CR16" s="336"/>
      <c r="CS16" s="336"/>
      <c r="CT16" s="336"/>
      <c r="CU16" s="336"/>
      <c r="CV16" s="336"/>
      <c r="CW16" s="336"/>
      <c r="CX16" s="336"/>
      <c r="CY16" s="336"/>
      <c r="CZ16" s="336"/>
      <c r="DA16" s="336"/>
      <c r="DB16" s="336"/>
      <c r="DC16" s="336"/>
    </row>
    <row r="17" spans="1:107" s="65" customFormat="1" ht="15" customHeight="1" x14ac:dyDescent="0.35">
      <c r="A17" s="2"/>
      <c r="B17" s="2"/>
      <c r="C17" s="1"/>
      <c r="D17" s="14"/>
      <c r="E17" s="14"/>
      <c r="F17" s="383" t="str">
        <f>IF('2.1 Kraftwerk allgemein'!$F$2="f",d_f_i!$B180,IF('2.1 Kraftwerk allgemein'!$F$2="i",d_f_i!$C180,d_f_i!$A180))</f>
        <v>[Tsd. CHF]</v>
      </c>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c r="CM17" s="336"/>
      <c r="CN17" s="336"/>
      <c r="CO17" s="336"/>
      <c r="CP17" s="336"/>
      <c r="CQ17" s="336"/>
      <c r="CR17" s="336"/>
      <c r="CS17" s="336"/>
      <c r="CT17" s="336"/>
      <c r="CU17" s="336"/>
      <c r="CV17" s="336"/>
      <c r="CW17" s="336"/>
      <c r="CX17" s="336"/>
      <c r="CY17" s="336"/>
      <c r="CZ17" s="336"/>
      <c r="DA17" s="336"/>
      <c r="DB17" s="336"/>
      <c r="DC17" s="336"/>
    </row>
    <row r="18" spans="1:107" s="65" customFormat="1" ht="15" customHeight="1" x14ac:dyDescent="0.35">
      <c r="A18" s="2"/>
      <c r="B18" s="2"/>
      <c r="C18" s="1"/>
      <c r="D18" s="14"/>
      <c r="E18" s="14"/>
      <c r="F18" s="383" t="str">
        <f>IF('2.1 Kraftwerk allgemein'!$F$2="f",d_f_i!$B180,IF('2.1 Kraftwerk allgemein'!$F$2="i",d_f_i!$C180,d_f_i!$A180))</f>
        <v>[Tsd. CHF]</v>
      </c>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c r="CM18" s="336"/>
      <c r="CN18" s="336"/>
      <c r="CO18" s="336"/>
      <c r="CP18" s="336"/>
      <c r="CQ18" s="336"/>
      <c r="CR18" s="336"/>
      <c r="CS18" s="336"/>
      <c r="CT18" s="336"/>
      <c r="CU18" s="336"/>
      <c r="CV18" s="336"/>
      <c r="CW18" s="336"/>
      <c r="CX18" s="336"/>
      <c r="CY18" s="336"/>
      <c r="CZ18" s="336"/>
      <c r="DA18" s="336"/>
      <c r="DB18" s="336"/>
      <c r="DC18" s="336"/>
    </row>
    <row r="22" spans="1:107" ht="15" customHeight="1" x14ac:dyDescent="0.35">
      <c r="G22" s="388"/>
    </row>
  </sheetData>
  <sheetProtection algorithmName="SHA-512" hashValue="RYOZu2Fi7Z1Dt1Lk7q/YF2CKmovV8W5jwkEPywg1aRU1L3K2fEJUF7kgF7MiGQ+3b6XzCTg0RPJyQcHk11npsA==" saltValue="O9BXtwncM1ziqBFhI+ZwkA==" spinCount="100000" sheet="1" selectLockedCell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tabColor rgb="FF52ADD5"/>
  </sheetPr>
  <dimension ref="A3:DH46"/>
  <sheetViews>
    <sheetView showGridLines="0" topLeftCell="F1" zoomScale="70" zoomScaleNormal="70" workbookViewId="0">
      <selection activeCell="G9" sqref="G9"/>
    </sheetView>
  </sheetViews>
  <sheetFormatPr baseColWidth="10" defaultColWidth="9.1796875" defaultRowHeight="15" customHeight="1" x14ac:dyDescent="0.35"/>
  <cols>
    <col min="1" max="1" width="3.453125" style="104" customWidth="1"/>
    <col min="2" max="2" width="18.81640625" style="104" customWidth="1"/>
    <col min="3" max="3" width="86.26953125" style="104" customWidth="1"/>
    <col min="4" max="4" width="19.1796875" style="104" bestFit="1" customWidth="1"/>
    <col min="5" max="5" width="11.453125" style="104" customWidth="1"/>
    <col min="6" max="6" width="40.54296875" style="172" customWidth="1"/>
    <col min="7" max="38" width="9.1796875" style="56"/>
    <col min="39" max="39" width="9.81640625" style="56" bestFit="1" customWidth="1"/>
    <col min="40" max="107" width="9.1796875" style="56"/>
    <col min="108" max="16384" width="9.1796875" style="104"/>
  </cols>
  <sheetData>
    <row r="3" spans="1:112" ht="17.25" customHeight="1" x14ac:dyDescent="0.4">
      <c r="B3" s="143" t="str">
        <f>IF('2.1 Kraftwerk allgemein'!$F$2="f",d_f_i!$B181,IF('2.1 Kraftwerk allgemein'!$F$2="i",d_f_i!$C181,d_f_i!$A181))</f>
        <v>2.5 OPEX</v>
      </c>
      <c r="C3" s="110"/>
      <c r="D3" s="110"/>
      <c r="E3" s="110"/>
      <c r="F3" s="177"/>
    </row>
    <row r="4" spans="1:112" ht="15" customHeight="1" x14ac:dyDescent="0.3">
      <c r="B4" s="105" t="str">
        <f>IF('2.1 Kraftwerk allgemein'!$F$2="f",d_f_i!$B182,IF('2.1 Kraftwerk allgemein'!$F$2="i",d_f_i!$C182,d_f_i!$A182))</f>
        <v>Kosten für den Anlagenbetrieb und den Unterhalt sowie übrige Betriebskosten (Anhang 4, Ziffer 3.1, Bst. b EnFV)   [jährlich max. 1% der anrechenbaren Investitionskosten]</v>
      </c>
      <c r="F4" s="178"/>
      <c r="G4" s="179">
        <f>'2.5 CAPEX'!O5</f>
        <v>2026</v>
      </c>
      <c r="H4" s="179">
        <f>'2.5 CAPEX'!P5</f>
        <v>2027</v>
      </c>
      <c r="I4" s="179">
        <f>'2.5 CAPEX'!Q5</f>
        <v>2028</v>
      </c>
      <c r="J4" s="179">
        <f>'2.5 CAPEX'!R5</f>
        <v>2029</v>
      </c>
      <c r="K4" s="179">
        <f>'2.5 CAPEX'!S5</f>
        <v>2030</v>
      </c>
      <c r="L4" s="179">
        <f>'2.5 CAPEX'!T5</f>
        <v>2031</v>
      </c>
      <c r="M4" s="179">
        <f>'2.5 CAPEX'!U5</f>
        <v>2032</v>
      </c>
      <c r="N4" s="179">
        <f>'2.5 CAPEX'!V5</f>
        <v>2033</v>
      </c>
      <c r="O4" s="179">
        <f>'2.5 CAPEX'!W5</f>
        <v>2034</v>
      </c>
      <c r="P4" s="179">
        <f>'2.5 CAPEX'!X5</f>
        <v>2035</v>
      </c>
      <c r="Q4" s="179">
        <f>'2.5 CAPEX'!Y5</f>
        <v>2036</v>
      </c>
      <c r="R4" s="179">
        <f>'2.5 CAPEX'!Z5</f>
        <v>2037</v>
      </c>
      <c r="S4" s="179">
        <f>'2.5 CAPEX'!AA5</f>
        <v>2038</v>
      </c>
      <c r="T4" s="179">
        <f>'2.5 CAPEX'!AB5</f>
        <v>2039</v>
      </c>
      <c r="U4" s="179">
        <f>'2.5 CAPEX'!AC5</f>
        <v>2040</v>
      </c>
      <c r="V4" s="179">
        <f>'2.5 CAPEX'!AD5</f>
        <v>2041</v>
      </c>
      <c r="W4" s="179">
        <f>'2.5 CAPEX'!AE5</f>
        <v>2042</v>
      </c>
      <c r="X4" s="179">
        <f>'2.5 CAPEX'!AF5</f>
        <v>2043</v>
      </c>
      <c r="Y4" s="179">
        <f>'2.5 CAPEX'!AG5</f>
        <v>2044</v>
      </c>
      <c r="Z4" s="179">
        <f>'2.5 CAPEX'!AH5</f>
        <v>2045</v>
      </c>
      <c r="AA4" s="179">
        <f>'2.5 CAPEX'!AI5</f>
        <v>2046</v>
      </c>
      <c r="AB4" s="179">
        <f>'2.5 CAPEX'!AJ5</f>
        <v>2047</v>
      </c>
      <c r="AC4" s="179">
        <f>'2.5 CAPEX'!AK5</f>
        <v>2048</v>
      </c>
      <c r="AD4" s="179">
        <f>'2.5 CAPEX'!AL5</f>
        <v>2049</v>
      </c>
      <c r="AE4" s="179">
        <f>'2.5 CAPEX'!AM5</f>
        <v>2050</v>
      </c>
      <c r="AF4" s="179">
        <f>'2.5 CAPEX'!AN5</f>
        <v>2051</v>
      </c>
      <c r="AG4" s="179">
        <f>'2.5 CAPEX'!AO5</f>
        <v>2052</v>
      </c>
      <c r="AH4" s="179">
        <f>'2.5 CAPEX'!AP5</f>
        <v>2053</v>
      </c>
      <c r="AI4" s="179">
        <f>'2.5 CAPEX'!AQ5</f>
        <v>2054</v>
      </c>
      <c r="AJ4" s="179">
        <f>'2.5 CAPEX'!AR5</f>
        <v>2055</v>
      </c>
      <c r="AK4" s="179">
        <f>'2.5 CAPEX'!AS5</f>
        <v>2056</v>
      </c>
      <c r="AL4" s="179">
        <f>'2.5 CAPEX'!AT5</f>
        <v>2057</v>
      </c>
      <c r="AM4" s="179">
        <f>'2.5 CAPEX'!AU5</f>
        <v>2058</v>
      </c>
      <c r="AN4" s="179" t="str">
        <f>'2.5 CAPEX'!AV5</f>
        <v/>
      </c>
      <c r="AO4" s="179" t="str">
        <f>'2.5 CAPEX'!AW5</f>
        <v/>
      </c>
      <c r="AP4" s="179" t="str">
        <f>'2.5 CAPEX'!AX5</f>
        <v/>
      </c>
      <c r="AQ4" s="179" t="str">
        <f>'2.5 CAPEX'!AY5</f>
        <v/>
      </c>
      <c r="AR4" s="179" t="str">
        <f>'2.5 CAPEX'!AZ5</f>
        <v/>
      </c>
      <c r="AS4" s="179" t="str">
        <f>'2.5 CAPEX'!BA5</f>
        <v/>
      </c>
      <c r="AT4" s="179" t="str">
        <f>'2.5 CAPEX'!BB5</f>
        <v/>
      </c>
      <c r="AU4" s="179" t="str">
        <f>'2.5 CAPEX'!BC5</f>
        <v/>
      </c>
      <c r="AV4" s="179" t="str">
        <f>'2.5 CAPEX'!BD5</f>
        <v/>
      </c>
      <c r="AW4" s="179" t="str">
        <f>'2.5 CAPEX'!BE5</f>
        <v/>
      </c>
      <c r="AX4" s="179" t="str">
        <f>'2.5 CAPEX'!BF5</f>
        <v/>
      </c>
      <c r="AY4" s="179" t="str">
        <f>'2.5 CAPEX'!BG5</f>
        <v/>
      </c>
      <c r="AZ4" s="179" t="str">
        <f>'2.5 CAPEX'!BH5</f>
        <v/>
      </c>
      <c r="BA4" s="179" t="str">
        <f>'2.5 CAPEX'!BI5</f>
        <v/>
      </c>
      <c r="BB4" s="179" t="str">
        <f>'2.5 CAPEX'!BJ5</f>
        <v/>
      </c>
      <c r="BC4" s="179" t="str">
        <f>'2.5 CAPEX'!BK5</f>
        <v/>
      </c>
      <c r="BD4" s="179" t="str">
        <f>'2.5 CAPEX'!BL5</f>
        <v/>
      </c>
      <c r="BE4" s="179" t="str">
        <f>'2.5 CAPEX'!BM5</f>
        <v/>
      </c>
      <c r="BF4" s="179" t="str">
        <f>'2.5 CAPEX'!BN5</f>
        <v/>
      </c>
      <c r="BG4" s="179" t="str">
        <f>'2.5 CAPEX'!BO5</f>
        <v/>
      </c>
      <c r="BH4" s="179" t="str">
        <f>'2.5 CAPEX'!BP5</f>
        <v/>
      </c>
      <c r="BI4" s="179" t="str">
        <f>'2.5 CAPEX'!BQ5</f>
        <v/>
      </c>
      <c r="BJ4" s="179" t="str">
        <f>'2.5 CAPEX'!BR5</f>
        <v/>
      </c>
      <c r="BK4" s="179" t="str">
        <f>'2.5 CAPEX'!BS5</f>
        <v/>
      </c>
      <c r="BL4" s="179" t="str">
        <f>'2.5 CAPEX'!BT5</f>
        <v/>
      </c>
      <c r="BM4" s="179" t="str">
        <f>'2.5 CAPEX'!BU5</f>
        <v/>
      </c>
      <c r="BN4" s="179" t="str">
        <f>'2.5 CAPEX'!BV5</f>
        <v/>
      </c>
      <c r="BO4" s="179" t="str">
        <f>'2.5 CAPEX'!BW5</f>
        <v/>
      </c>
      <c r="BP4" s="179" t="str">
        <f>'2.5 CAPEX'!BX5</f>
        <v/>
      </c>
      <c r="BQ4" s="179" t="str">
        <f>'2.5 CAPEX'!BY5</f>
        <v/>
      </c>
      <c r="BR4" s="179" t="str">
        <f>'2.5 CAPEX'!BZ5</f>
        <v/>
      </c>
      <c r="BS4" s="179" t="str">
        <f>'2.5 CAPEX'!CA5</f>
        <v/>
      </c>
      <c r="BT4" s="179" t="str">
        <f>'2.5 CAPEX'!CB5</f>
        <v/>
      </c>
      <c r="BU4" s="179" t="str">
        <f>'2.5 CAPEX'!CC5</f>
        <v/>
      </c>
      <c r="BV4" s="179" t="str">
        <f>'2.5 CAPEX'!CD5</f>
        <v/>
      </c>
      <c r="BW4" s="179" t="str">
        <f>'2.5 CAPEX'!CE5</f>
        <v/>
      </c>
      <c r="BX4" s="179" t="str">
        <f>'2.5 CAPEX'!CF5</f>
        <v/>
      </c>
      <c r="BY4" s="179" t="str">
        <f>'2.5 CAPEX'!CG5</f>
        <v/>
      </c>
      <c r="BZ4" s="179" t="str">
        <f>'2.5 CAPEX'!CH5</f>
        <v/>
      </c>
      <c r="CA4" s="179" t="str">
        <f>'2.5 CAPEX'!CI5</f>
        <v/>
      </c>
      <c r="CB4" s="179" t="str">
        <f>'2.5 CAPEX'!CJ5</f>
        <v/>
      </c>
      <c r="CC4" s="179" t="str">
        <f>'2.5 CAPEX'!CK5</f>
        <v/>
      </c>
      <c r="CD4" s="179" t="str">
        <f>'2.5 CAPEX'!CL5</f>
        <v/>
      </c>
      <c r="CE4" s="179" t="str">
        <f>'2.5 CAPEX'!CM5</f>
        <v/>
      </c>
      <c r="CF4" s="179" t="str">
        <f>'2.5 CAPEX'!CN5</f>
        <v/>
      </c>
      <c r="CG4" s="179" t="str">
        <f>'2.5 CAPEX'!CO5</f>
        <v/>
      </c>
      <c r="CH4" s="179" t="str">
        <f>'2.5 CAPEX'!CP5</f>
        <v/>
      </c>
      <c r="CI4" s="179" t="str">
        <f>'2.5 CAPEX'!CQ5</f>
        <v/>
      </c>
      <c r="CJ4" s="179" t="str">
        <f>'2.5 CAPEX'!CR5</f>
        <v/>
      </c>
      <c r="CK4" s="179" t="str">
        <f>'2.5 CAPEX'!CS5</f>
        <v/>
      </c>
      <c r="CL4" s="179" t="str">
        <f>'2.5 CAPEX'!CT5</f>
        <v/>
      </c>
      <c r="CM4" s="179" t="str">
        <f>'2.5 CAPEX'!CU5</f>
        <v/>
      </c>
      <c r="CN4" s="179" t="str">
        <f>'2.5 CAPEX'!CV5</f>
        <v/>
      </c>
      <c r="CO4" s="179" t="str">
        <f>'2.5 CAPEX'!CW5</f>
        <v/>
      </c>
      <c r="CP4" s="179" t="str">
        <f>'2.5 CAPEX'!CX5</f>
        <v/>
      </c>
      <c r="CQ4" s="179" t="str">
        <f>'2.5 CAPEX'!CY5</f>
        <v/>
      </c>
      <c r="CR4" s="179" t="str">
        <f>'2.5 CAPEX'!CZ5</f>
        <v/>
      </c>
      <c r="CS4" s="179" t="str">
        <f>'2.5 CAPEX'!DA5</f>
        <v/>
      </c>
      <c r="CT4" s="179" t="str">
        <f>'2.5 CAPEX'!DB5</f>
        <v/>
      </c>
      <c r="CU4" s="179" t="str">
        <f>'2.5 CAPEX'!DC5</f>
        <v/>
      </c>
      <c r="CV4" s="179" t="str">
        <f>'2.5 CAPEX'!DD5</f>
        <v/>
      </c>
      <c r="CW4" s="179" t="str">
        <f>'2.5 CAPEX'!DE5</f>
        <v/>
      </c>
      <c r="CX4" s="179" t="str">
        <f>'2.5 CAPEX'!DF5</f>
        <v/>
      </c>
      <c r="CY4" s="179" t="str">
        <f>'2.5 CAPEX'!DG5</f>
        <v/>
      </c>
      <c r="CZ4" s="179" t="str">
        <f>'2.5 CAPEX'!DH5</f>
        <v/>
      </c>
      <c r="DA4" s="179" t="str">
        <f>'2.5 CAPEX'!DI5</f>
        <v/>
      </c>
      <c r="DB4" s="179" t="str">
        <f>'2.5 CAPEX'!DJ5</f>
        <v/>
      </c>
      <c r="DC4" s="179" t="str">
        <f>'2.5 CAPEX'!DK5</f>
        <v/>
      </c>
    </row>
    <row r="5" spans="1:112" ht="15" customHeight="1" x14ac:dyDescent="0.35">
      <c r="B5" s="155" t="str">
        <f>IF('2.1 Kraftwerk allgemein'!$F$2="f",d_f_i!$B183,IF('2.1 Kraftwerk allgemein'!$F$2="i",d_f_i!$C183,d_f_i!$A183))</f>
        <v>Realer Geldwert Basisjahr NPV</v>
      </c>
      <c r="F5" s="207" t="str">
        <f>IF('2.1 Kraftwerk allgemein'!$F$2="f",d_f_i!$B202,IF('2.1 Kraftwerk allgemein'!$F$2="i",d_f_i!$C202,d_f_i!$A202))</f>
        <v>[Tsd. CHF]</v>
      </c>
      <c r="G5" s="181">
        <f>IF(G4="","",IF(G4&lt;='1.1 Allgemein'!$I$22,SUM(G8:G17)*G6,SUM(G8:G17)))</f>
        <v>0</v>
      </c>
      <c r="H5" s="181">
        <f>IF(H4="","",IF(H4&lt;='1.1 Allgemein'!$I$22,SUM(H8:H17)*H6,SUM(H8:H17)))</f>
        <v>0</v>
      </c>
      <c r="I5" s="181">
        <f>IF(I4="","",IF(I4&lt;='1.1 Allgemein'!$I$22,SUM(I8:I17)*I6,SUM(I8:I17)))</f>
        <v>0</v>
      </c>
      <c r="J5" s="181">
        <f>IF(J4="","",IF(J4&lt;='1.1 Allgemein'!$I$22,SUM(J8:J17)*J6,SUM(J8:J17)))</f>
        <v>0</v>
      </c>
      <c r="K5" s="181">
        <f>IF(K4="","",IF(K4&lt;='1.1 Allgemein'!$I$22,SUM(K8:K17)*K6,SUM(K8:K17)))</f>
        <v>0</v>
      </c>
      <c r="L5" s="181">
        <f>IF(L4="","",IF(L4&lt;='1.1 Allgemein'!$I$22,SUM(L8:L17)*L6,SUM(L8:L17)))</f>
        <v>0</v>
      </c>
      <c r="M5" s="181">
        <f>IF(M4="","",IF(M4&lt;='1.1 Allgemein'!$I$22,SUM(M8:M17)*M6,SUM(M8:M17)))</f>
        <v>0</v>
      </c>
      <c r="N5" s="181">
        <f>IF(N4="","",IF(N4&lt;='1.1 Allgemein'!$I$22,SUM(N8:N17)*N6,SUM(N8:N17)))</f>
        <v>0</v>
      </c>
      <c r="O5" s="181">
        <f>IF(O4="","",IF(O4&lt;='1.1 Allgemein'!$I$22,SUM(O8:O17)*O6,SUM(O8:O17)))</f>
        <v>0</v>
      </c>
      <c r="P5" s="181">
        <f>IF(P4="","",IF(P4&lt;='1.1 Allgemein'!$I$22,SUM(P8:P17)*P6,SUM(P8:P17)))</f>
        <v>0</v>
      </c>
      <c r="Q5" s="181">
        <f>IF(Q4="","",IF(Q4&lt;='1.1 Allgemein'!$I$22,SUM(Q8:Q17)*Q6,SUM(Q8:Q17)))</f>
        <v>0</v>
      </c>
      <c r="R5" s="181">
        <f>IF(R4="","",IF(R4&lt;='1.1 Allgemein'!$I$22,SUM(R8:R17)*R6,SUM(R8:R17)))</f>
        <v>0</v>
      </c>
      <c r="S5" s="181">
        <f>IF(S4="","",IF(S4&lt;='1.1 Allgemein'!$I$22,SUM(S8:S17)*S6,SUM(S8:S17)))</f>
        <v>0</v>
      </c>
      <c r="T5" s="181">
        <f>IF(T4="","",IF(T4&lt;='1.1 Allgemein'!$I$22,SUM(T8:T17)*T6,SUM(T8:T17)))</f>
        <v>0</v>
      </c>
      <c r="U5" s="181">
        <f>IF(U4="","",IF(U4&lt;='1.1 Allgemein'!$I$22,SUM(U8:U17)*U6,SUM(U8:U17)))</f>
        <v>0</v>
      </c>
      <c r="V5" s="181">
        <f>IF(V4="","",IF(V4&lt;='1.1 Allgemein'!$I$22,SUM(V8:V17)*V6,SUM(V8:V17)))</f>
        <v>0</v>
      </c>
      <c r="W5" s="181">
        <f>IF(W4="","",IF(W4&lt;='1.1 Allgemein'!$I$22,SUM(W8:W17)*W6,SUM(W8:W17)))</f>
        <v>0</v>
      </c>
      <c r="X5" s="181">
        <f>IF(X4="","",IF(X4&lt;='1.1 Allgemein'!$I$22,SUM(X8:X17)*X6,SUM(X8:X17)))</f>
        <v>0</v>
      </c>
      <c r="Y5" s="181">
        <f>IF(Y4="","",IF(Y4&lt;='1.1 Allgemein'!$I$22,SUM(Y8:Y17)*Y6,SUM(Y8:Y17)))</f>
        <v>0</v>
      </c>
      <c r="Z5" s="181">
        <f>IF(Z4="","",IF(Z4&lt;='1.1 Allgemein'!$I$22,SUM(Z8:Z17)*Z6,SUM(Z8:Z17)))</f>
        <v>0</v>
      </c>
      <c r="AA5" s="181">
        <f>IF(AA4="","",IF(AA4&lt;='1.1 Allgemein'!$I$22,SUM(AA8:AA17)*AA6,SUM(AA8:AA17)))</f>
        <v>0</v>
      </c>
      <c r="AB5" s="181">
        <f>IF(AB4="","",IF(AB4&lt;='1.1 Allgemein'!$I$22,SUM(AB8:AB17)*AB6,SUM(AB8:AB17)))</f>
        <v>0</v>
      </c>
      <c r="AC5" s="181">
        <f>IF(AC4="","",IF(AC4&lt;='1.1 Allgemein'!$I$22,SUM(AC8:AC17)*AC6,SUM(AC8:AC17)))</f>
        <v>0</v>
      </c>
      <c r="AD5" s="181">
        <f>IF(AD4="","",IF(AD4&lt;='1.1 Allgemein'!$I$22,SUM(AD8:AD17)*AD6,SUM(AD8:AD17)))</f>
        <v>0</v>
      </c>
      <c r="AE5" s="181">
        <f>IF(AE4="","",IF(AE4&lt;='1.1 Allgemein'!$I$22,SUM(AE8:AE17)*AE6,SUM(AE8:AE17)))</f>
        <v>0</v>
      </c>
      <c r="AF5" s="181">
        <f>IF(AF4="","",IF(AF4&lt;='1.1 Allgemein'!$I$22,SUM(AF8:AF17)*AF6,SUM(AF8:AF17)))</f>
        <v>0</v>
      </c>
      <c r="AG5" s="181">
        <f>IF(AG4="","",IF(AG4&lt;='1.1 Allgemein'!$I$22,SUM(AG8:AG17)*AG6,SUM(AG8:AG17)))</f>
        <v>0</v>
      </c>
      <c r="AH5" s="181">
        <f>IF(AH4="","",IF(AH4&lt;='1.1 Allgemein'!$I$22,SUM(AH8:AH17)*AH6,SUM(AH8:AH17)))</f>
        <v>0</v>
      </c>
      <c r="AI5" s="181">
        <f>IF(AI4="","",IF(AI4&lt;='1.1 Allgemein'!$I$22,SUM(AI8:AI17)*AI6,SUM(AI8:AI17)))</f>
        <v>0</v>
      </c>
      <c r="AJ5" s="181">
        <f>IF(AJ4="","",IF(AJ4&lt;='1.1 Allgemein'!$I$22,SUM(AJ8:AJ17)*AJ6,SUM(AJ8:AJ17)))</f>
        <v>0</v>
      </c>
      <c r="AK5" s="181">
        <f>IF(AK4="","",IF(AK4&lt;='1.1 Allgemein'!$I$22,SUM(AK8:AK17)*AK6,SUM(AK8:AK17)))</f>
        <v>0</v>
      </c>
      <c r="AL5" s="181">
        <f>IF(AL4="","",IF(AL4&lt;='1.1 Allgemein'!$I$22,SUM(AL8:AL17)*AL6,SUM(AL8:AL17)))</f>
        <v>0</v>
      </c>
      <c r="AM5" s="181">
        <f>IF(AM4="","",IF(AM4&lt;='1.1 Allgemein'!$I$22,SUM(AM8:AM17)*AM6,SUM(AM8:AM17)))</f>
        <v>0</v>
      </c>
      <c r="AN5" s="181" t="str">
        <f>IF(AN4="","",IF(AN4&lt;='1.1 Allgemein'!$I$22,SUM(AN8:AN17)*AN6,SUM(AN8:AN17)))</f>
        <v/>
      </c>
      <c r="AO5" s="181" t="str">
        <f>IF(AO4="","",IF(AO4&lt;='1.1 Allgemein'!$I$22,SUM(AO8:AO17)*AO6,SUM(AO8:AO17)))</f>
        <v/>
      </c>
      <c r="AP5" s="181" t="str">
        <f>IF(AP4="","",IF(AP4&lt;='1.1 Allgemein'!$I$22,SUM(AP8:AP17)*AP6,SUM(AP8:AP17)))</f>
        <v/>
      </c>
      <c r="AQ5" s="181" t="str">
        <f>IF(AQ4="","",IF(AQ4&lt;='1.1 Allgemein'!$I$22,SUM(AQ8:AQ17)*AQ6,SUM(AQ8:AQ17)))</f>
        <v/>
      </c>
      <c r="AR5" s="181" t="str">
        <f>IF(AR4="","",IF(AR4&lt;='1.1 Allgemein'!$I$22,SUM(AR8:AR17)*AR6,SUM(AR8:AR17)))</f>
        <v/>
      </c>
      <c r="AS5" s="181" t="str">
        <f>IF(AS4="","",IF(AS4&lt;='1.1 Allgemein'!$I$22,SUM(AS8:AS17)*AS6,SUM(AS8:AS17)))</f>
        <v/>
      </c>
      <c r="AT5" s="181" t="str">
        <f>IF(AT4="","",IF(AT4&lt;='1.1 Allgemein'!$I$22,SUM(AT8:AT17)*AT6,SUM(AT8:AT17)))</f>
        <v/>
      </c>
      <c r="AU5" s="181" t="str">
        <f>IF(AU4="","",IF(AU4&lt;='1.1 Allgemein'!$I$22,SUM(AU8:AU17)*AU6,SUM(AU8:AU17)))</f>
        <v/>
      </c>
      <c r="AV5" s="181" t="str">
        <f>IF(AV4="","",IF(AV4&lt;='1.1 Allgemein'!$I$22,SUM(AV8:AV17)*AV6,SUM(AV8:AV17)))</f>
        <v/>
      </c>
      <c r="AW5" s="181" t="str">
        <f>IF(AW4="","",IF(AW4&lt;='1.1 Allgemein'!$I$22,SUM(AW8:AW17)*AW6,SUM(AW8:AW17)))</f>
        <v/>
      </c>
      <c r="AX5" s="181" t="str">
        <f>IF(AX4="","",IF(AX4&lt;='1.1 Allgemein'!$I$22,SUM(AX8:AX17)*AX6,SUM(AX8:AX17)))</f>
        <v/>
      </c>
      <c r="AY5" s="181" t="str">
        <f>IF(AY4="","",IF(AY4&lt;='1.1 Allgemein'!$I$22,SUM(AY8:AY17)*AY6,SUM(AY8:AY17)))</f>
        <v/>
      </c>
      <c r="AZ5" s="181" t="str">
        <f>IF(AZ4="","",IF(AZ4&lt;='1.1 Allgemein'!$I$22,SUM(AZ8:AZ17)*AZ6,SUM(AZ8:AZ17)))</f>
        <v/>
      </c>
      <c r="BA5" s="181" t="str">
        <f>IF(BA4="","",IF(BA4&lt;='1.1 Allgemein'!$I$22,SUM(BA8:BA17)*BA6,SUM(BA8:BA17)))</f>
        <v/>
      </c>
      <c r="BB5" s="181" t="str">
        <f>IF(BB4="","",IF(BB4&lt;='1.1 Allgemein'!$I$22,SUM(BB8:BB17)*BB6,SUM(BB8:BB17)))</f>
        <v/>
      </c>
      <c r="BC5" s="181" t="str">
        <f>IF(BC4="","",IF(BC4&lt;='1.1 Allgemein'!$I$22,SUM(BC8:BC17)*BC6,SUM(BC8:BC17)))</f>
        <v/>
      </c>
      <c r="BD5" s="181" t="str">
        <f>IF(BD4="","",IF(BD4&lt;='1.1 Allgemein'!$I$22,SUM(BD8:BD17)*BD6,SUM(BD8:BD17)))</f>
        <v/>
      </c>
      <c r="BE5" s="181" t="str">
        <f>IF(BE4="","",IF(BE4&lt;='1.1 Allgemein'!$I$22,SUM(BE8:BE17)*BE6,SUM(BE8:BE17)))</f>
        <v/>
      </c>
      <c r="BF5" s="181" t="str">
        <f>IF(BF4="","",IF(BF4&lt;='1.1 Allgemein'!$I$22,SUM(BF8:BF17)*BF6,SUM(BF8:BF17)))</f>
        <v/>
      </c>
      <c r="BG5" s="181" t="str">
        <f>IF(BG4="","",IF(BG4&lt;='1.1 Allgemein'!$I$22,SUM(BG8:BG17)*BG6,SUM(BG8:BG17)))</f>
        <v/>
      </c>
      <c r="BH5" s="181" t="str">
        <f>IF(BH4="","",IF(BH4&lt;='1.1 Allgemein'!$I$22,SUM(BH8:BH17)*BH6,SUM(BH8:BH17)))</f>
        <v/>
      </c>
      <c r="BI5" s="181" t="str">
        <f>IF(BI4="","",IF(BI4&lt;='1.1 Allgemein'!$I$22,SUM(BI8:BI17)*BI6,SUM(BI8:BI17)))</f>
        <v/>
      </c>
      <c r="BJ5" s="181" t="str">
        <f>IF(BJ4="","",IF(BJ4&lt;='1.1 Allgemein'!$I$22,SUM(BJ8:BJ17)*BJ6,SUM(BJ8:BJ17)))</f>
        <v/>
      </c>
      <c r="BK5" s="181" t="str">
        <f>IF(BK4="","",IF(BK4&lt;='1.1 Allgemein'!$I$22,SUM(BK8:BK17)*BK6,SUM(BK8:BK17)))</f>
        <v/>
      </c>
      <c r="BL5" s="181" t="str">
        <f>IF(BL4="","",IF(BL4&lt;='1.1 Allgemein'!$I$22,SUM(BL8:BL17)*BL6,SUM(BL8:BL17)))</f>
        <v/>
      </c>
      <c r="BM5" s="181" t="str">
        <f>IF(BM4="","",IF(BM4&lt;='1.1 Allgemein'!$I$22,SUM(BM8:BM17)*BM6,SUM(BM8:BM17)))</f>
        <v/>
      </c>
      <c r="BN5" s="181" t="str">
        <f>IF(BN4="","",IF(BN4&lt;='1.1 Allgemein'!$I$22,SUM(BN8:BN17)*BN6,SUM(BN8:BN17)))</f>
        <v/>
      </c>
      <c r="BO5" s="181" t="str">
        <f>IF(BO4="","",IF(BO4&lt;='1.1 Allgemein'!$I$22,SUM(BO8:BO17)*BO6,SUM(BO8:BO17)))</f>
        <v/>
      </c>
      <c r="BP5" s="181" t="str">
        <f>IF(BP4="","",IF(BP4&lt;='1.1 Allgemein'!$I$22,SUM(BP8:BP17)*BP6,SUM(BP8:BP17)))</f>
        <v/>
      </c>
      <c r="BQ5" s="181" t="str">
        <f>IF(BQ4="","",IF(BQ4&lt;='1.1 Allgemein'!$I$22,SUM(BQ8:BQ17)*BQ6,SUM(BQ8:BQ17)))</f>
        <v/>
      </c>
      <c r="BR5" s="181" t="str">
        <f>IF(BR4="","",IF(BR4&lt;='1.1 Allgemein'!$I$22,SUM(BR8:BR17)*BR6,SUM(BR8:BR17)))</f>
        <v/>
      </c>
      <c r="BS5" s="181" t="str">
        <f>IF(BS4="","",IF(BS4&lt;='1.1 Allgemein'!$I$22,SUM(BS8:BS17)*BS6,SUM(BS8:BS17)))</f>
        <v/>
      </c>
      <c r="BT5" s="181" t="str">
        <f>IF(BT4="","",IF(BT4&lt;='1.1 Allgemein'!$I$22,SUM(BT8:BT17)*BT6,SUM(BT8:BT17)))</f>
        <v/>
      </c>
      <c r="BU5" s="181" t="str">
        <f>IF(BU4="","",IF(BU4&lt;='1.1 Allgemein'!$I$22,SUM(BU8:BU17)*BU6,SUM(BU8:BU17)))</f>
        <v/>
      </c>
      <c r="BV5" s="181" t="str">
        <f>IF(BV4="","",IF(BV4&lt;='1.1 Allgemein'!$I$22,SUM(BV8:BV17)*BV6,SUM(BV8:BV17)))</f>
        <v/>
      </c>
      <c r="BW5" s="181" t="str">
        <f>IF(BW4="","",IF(BW4&lt;='1.1 Allgemein'!$I$22,SUM(BW8:BW17)*BW6,SUM(BW8:BW17)))</f>
        <v/>
      </c>
      <c r="BX5" s="181" t="str">
        <f>IF(BX4="","",IF(BX4&lt;='1.1 Allgemein'!$I$22,SUM(BX8:BX17)*BX6,SUM(BX8:BX17)))</f>
        <v/>
      </c>
      <c r="BY5" s="181" t="str">
        <f>IF(BY4="","",IF(BY4&lt;='1.1 Allgemein'!$I$22,SUM(BY8:BY17)*BY6,SUM(BY8:BY17)))</f>
        <v/>
      </c>
      <c r="BZ5" s="181" t="str">
        <f>IF(BZ4="","",IF(BZ4&lt;='1.1 Allgemein'!$I$22,SUM(BZ8:BZ17)*BZ6,SUM(BZ8:BZ17)))</f>
        <v/>
      </c>
      <c r="CA5" s="181" t="str">
        <f>IF(CA4="","",IF(CA4&lt;='1.1 Allgemein'!$I$22,SUM(CA8:CA17)*CA6,SUM(CA8:CA17)))</f>
        <v/>
      </c>
      <c r="CB5" s="181" t="str">
        <f>IF(CB4="","",IF(CB4&lt;='1.1 Allgemein'!$I$22,SUM(CB8:CB17)*CB6,SUM(CB8:CB17)))</f>
        <v/>
      </c>
      <c r="CC5" s="181" t="str">
        <f>IF(CC4="","",IF(CC4&lt;='1.1 Allgemein'!$I$22,SUM(CC8:CC17)*CC6,SUM(CC8:CC17)))</f>
        <v/>
      </c>
      <c r="CD5" s="181" t="str">
        <f>IF(CD4="","",IF(CD4&lt;='1.1 Allgemein'!$I$22,SUM(CD8:CD17)*CD6,SUM(CD8:CD17)))</f>
        <v/>
      </c>
      <c r="CE5" s="181" t="str">
        <f>IF(CE4="","",IF(CE4&lt;='1.1 Allgemein'!$I$22,SUM(CE8:CE17)*CE6,SUM(CE8:CE17)))</f>
        <v/>
      </c>
      <c r="CF5" s="181" t="str">
        <f>IF(CF4="","",IF(CF4&lt;='1.1 Allgemein'!$I$22,SUM(CF8:CF17)*CF6,SUM(CF8:CF17)))</f>
        <v/>
      </c>
      <c r="CG5" s="181" t="str">
        <f>IF(CG4="","",IF(CG4&lt;='1.1 Allgemein'!$I$22,SUM(CG8:CG17)*CG6,SUM(CG8:CG17)))</f>
        <v/>
      </c>
      <c r="CH5" s="181" t="str">
        <f>IF(CH4="","",IF(CH4&lt;='1.1 Allgemein'!$I$22,SUM(CH8:CH17)*CH6,SUM(CH8:CH17)))</f>
        <v/>
      </c>
      <c r="CI5" s="181" t="str">
        <f>IF(CI4="","",IF(CI4&lt;='1.1 Allgemein'!$I$22,SUM(CI8:CI17)*CI6,SUM(CI8:CI17)))</f>
        <v/>
      </c>
      <c r="CJ5" s="181" t="str">
        <f>IF(CJ4="","",IF(CJ4&lt;='1.1 Allgemein'!$I$22,SUM(CJ8:CJ17)*CJ6,SUM(CJ8:CJ17)))</f>
        <v/>
      </c>
      <c r="CK5" s="181" t="str">
        <f>IF(CK4="","",IF(CK4&lt;='1.1 Allgemein'!$I$22,SUM(CK8:CK17)*CK6,SUM(CK8:CK17)))</f>
        <v/>
      </c>
      <c r="CL5" s="181" t="str">
        <f>IF(CL4="","",IF(CL4&lt;='1.1 Allgemein'!$I$22,SUM(CL8:CL17)*CL6,SUM(CL8:CL17)))</f>
        <v/>
      </c>
      <c r="CM5" s="181" t="str">
        <f>IF(CM4="","",IF(CM4&lt;='1.1 Allgemein'!$I$22,SUM(CM8:CM17)*CM6,SUM(CM8:CM17)))</f>
        <v/>
      </c>
      <c r="CN5" s="181" t="str">
        <f>IF(CN4="","",IF(CN4&lt;='1.1 Allgemein'!$I$22,SUM(CN8:CN17)*CN6,SUM(CN8:CN17)))</f>
        <v/>
      </c>
      <c r="CO5" s="181" t="str">
        <f>IF(CO4="","",IF(CO4&lt;='1.1 Allgemein'!$I$22,SUM(CO8:CO17)*CO6,SUM(CO8:CO17)))</f>
        <v/>
      </c>
      <c r="CP5" s="181" t="str">
        <f>IF(CP4="","",IF(CP4&lt;='1.1 Allgemein'!$I$22,SUM(CP8:CP17)*CP6,SUM(CP8:CP17)))</f>
        <v/>
      </c>
      <c r="CQ5" s="181" t="str">
        <f>IF(CQ4="","",IF(CQ4&lt;='1.1 Allgemein'!$I$22,SUM(CQ8:CQ17)*CQ6,SUM(CQ8:CQ17)))</f>
        <v/>
      </c>
      <c r="CR5" s="181" t="str">
        <f>IF(CR4="","",IF(CR4&lt;='1.1 Allgemein'!$I$22,SUM(CR8:CR17)*CR6,SUM(CR8:CR17)))</f>
        <v/>
      </c>
      <c r="CS5" s="181" t="str">
        <f>IF(CS4="","",IF(CS4&lt;='1.1 Allgemein'!$I$22,SUM(CS8:CS17)*CS6,SUM(CS8:CS17)))</f>
        <v/>
      </c>
      <c r="CT5" s="181" t="str">
        <f>IF(CT4="","",IF(CT4&lt;='1.1 Allgemein'!$I$22,SUM(CT8:CT17)*CT6,SUM(CT8:CT17)))</f>
        <v/>
      </c>
      <c r="CU5" s="181" t="str">
        <f>IF(CU4="","",IF(CU4&lt;='1.1 Allgemein'!$I$22,SUM(CU8:CU17)*CU6,SUM(CU8:CU17)))</f>
        <v/>
      </c>
      <c r="CV5" s="181" t="str">
        <f>IF(CV4="","",IF(CV4&lt;='1.1 Allgemein'!$I$22,SUM(CV8:CV17)*CV6,SUM(CV8:CV17)))</f>
        <v/>
      </c>
      <c r="CW5" s="181" t="str">
        <f>IF(CW4="","",IF(CW4&lt;='1.1 Allgemein'!$I$22,SUM(CW8:CW17)*CW6,SUM(CW8:CW17)))</f>
        <v/>
      </c>
      <c r="CX5" s="181" t="str">
        <f>IF(CX4="","",IF(CX4&lt;='1.1 Allgemein'!$I$22,SUM(CX8:CX17)*CX6,SUM(CX8:CX17)))</f>
        <v/>
      </c>
      <c r="CY5" s="181" t="str">
        <f>IF(CY4="","",IF(CY4&lt;='1.1 Allgemein'!$I$22,SUM(CY8:CY17)*CY6,SUM(CY8:CY17)))</f>
        <v/>
      </c>
      <c r="CZ5" s="181" t="str">
        <f>IF(CZ4="","",IF(CZ4&lt;='1.1 Allgemein'!$I$22,SUM(CZ8:CZ17)*CZ6,SUM(CZ8:CZ17)))</f>
        <v/>
      </c>
      <c r="DA5" s="181" t="str">
        <f>IF(DA4="","",IF(DA4&lt;='1.1 Allgemein'!$I$22,SUM(DA8:DA17)*DA6,SUM(DA8:DA17)))</f>
        <v/>
      </c>
      <c r="DB5" s="181" t="str">
        <f>IF(DB4="","",IF(DB4&lt;='1.1 Allgemein'!$I$22,SUM(DB8:DB17)*DB6,SUM(DB8:DB17)))</f>
        <v/>
      </c>
      <c r="DC5" s="181" t="str">
        <f>IF(DC4="","",IF(DC4&lt;='1.1 Allgemein'!$I$22,SUM(DC8:DC17)*DC6,SUM(DC8:DC17)))</f>
        <v/>
      </c>
    </row>
    <row r="6" spans="1:112" ht="15" customHeight="1" x14ac:dyDescent="0.35">
      <c r="B6" s="155" t="str">
        <f>IF('2.1 Kraftwerk allgemein'!$F$2="f",d_f_i!$B184,IF('2.1 Kraftwerk allgemein'!$F$2="i",d_f_i!$C184,d_f_i!$A184))</f>
        <v>Inflationsindex (Basisjahr NPV)</v>
      </c>
      <c r="G6" s="208">
        <f>IF(G4&lt;='1.1 Allgemein'!$I$22,IF(G4&lt;&gt;"",INDEX('1.1 Allgemein'!$1:$1048576,MATCH($B$6,'1.1 Allgemein'!$F:$F,0),MATCH(G$4,'1.1 Allgemein'!$16:$16,0)),""),"")</f>
        <v>1</v>
      </c>
      <c r="H6" s="208" t="str">
        <f>IF(H4&lt;='1.1 Allgemein'!$I$22,IF(H4&lt;&gt;"",INDEX('1.1 Allgemein'!$1:$1048576,MATCH($B$6,'1.1 Allgemein'!$F:$F,0),MATCH(H$4,'1.1 Allgemein'!$16:$16,0)),""),"")</f>
        <v/>
      </c>
      <c r="I6" s="208" t="str">
        <f>IF(I4&lt;='1.1 Allgemein'!$I$22,IF(I4&lt;&gt;"",INDEX('1.1 Allgemein'!$1:$1048576,MATCH($B$6,'1.1 Allgemein'!$F:$F,0),MATCH(I$4,'1.1 Allgemein'!$16:$16,0)),""),"")</f>
        <v/>
      </c>
      <c r="J6" s="208" t="str">
        <f>IF(J4&lt;='1.1 Allgemein'!$I$22,IF(J4&lt;&gt;"",INDEX('1.1 Allgemein'!$1:$1048576,MATCH($B$6,'1.1 Allgemein'!$F:$F,0),MATCH(J$4,'1.1 Allgemein'!$16:$16,0)),""),"")</f>
        <v/>
      </c>
      <c r="K6" s="208" t="str">
        <f>IF(K4&lt;='1.1 Allgemein'!$I$22,IF(K4&lt;&gt;"",INDEX('1.1 Allgemein'!$1:$1048576,MATCH($B$6,'1.1 Allgemein'!$F:$F,0),MATCH(K$4,'1.1 Allgemein'!$16:$16,0)),""),"")</f>
        <v/>
      </c>
      <c r="L6" s="208" t="str">
        <f>IF(L4&lt;='1.1 Allgemein'!$I$22,IF(L4&lt;&gt;"",INDEX('1.1 Allgemein'!$1:$1048576,MATCH($B$6,'1.1 Allgemein'!$F:$F,0),MATCH(L$4,'1.1 Allgemein'!$16:$16,0)),""),"")</f>
        <v/>
      </c>
      <c r="M6" s="208" t="str">
        <f>IF(M4&lt;='1.1 Allgemein'!$I$22,IF(M4&lt;&gt;"",INDEX('1.1 Allgemein'!$1:$1048576,MATCH($B$6,'1.1 Allgemein'!$F:$F,0),MATCH(M$4,'1.1 Allgemein'!$16:$16,0)),""),"")</f>
        <v/>
      </c>
      <c r="N6" s="208" t="str">
        <f>IF(N4&lt;='1.1 Allgemein'!$I$22,IF(N4&lt;&gt;"",INDEX('1.1 Allgemein'!$1:$1048576,MATCH($B$6,'1.1 Allgemein'!$F:$F,0),MATCH(N$4,'1.1 Allgemein'!$16:$16,0)),""),"")</f>
        <v/>
      </c>
      <c r="O6" s="208" t="str">
        <f>IF(O4&lt;='1.1 Allgemein'!$I$22,IF(O4&lt;&gt;"",INDEX('1.1 Allgemein'!$1:$1048576,MATCH($B$6,'1.1 Allgemein'!$F:$F,0),MATCH(O$4,'1.1 Allgemein'!$16:$16,0)),""),"")</f>
        <v/>
      </c>
      <c r="P6" s="208" t="str">
        <f>IF(P4&lt;='1.1 Allgemein'!$I$22,IF(P4&lt;&gt;"",INDEX('1.1 Allgemein'!$1:$1048576,MATCH($B$6,'1.1 Allgemein'!$F:$F,0),MATCH(P$4,'1.1 Allgemein'!$16:$16,0)),""),"")</f>
        <v/>
      </c>
      <c r="Q6" s="208" t="str">
        <f>IF(Q4&lt;='1.1 Allgemein'!$I$22,IF(Q4&lt;&gt;"",INDEX('1.1 Allgemein'!$1:$1048576,MATCH($B$6,'1.1 Allgemein'!$F:$F,0),MATCH(Q$4,'1.1 Allgemein'!$16:$16,0)),""),"")</f>
        <v/>
      </c>
      <c r="R6" s="208" t="str">
        <f>IF(R4&lt;='1.1 Allgemein'!$I$22,IF(R4&lt;&gt;"",INDEX('1.1 Allgemein'!$1:$1048576,MATCH($B$6,'1.1 Allgemein'!$F:$F,0),MATCH(R$4,'1.1 Allgemein'!$16:$16,0)),""),"")</f>
        <v/>
      </c>
      <c r="S6" s="208" t="str">
        <f>IF(S4&lt;='1.1 Allgemein'!$I$22,IF(S4&lt;&gt;"",INDEX('1.1 Allgemein'!$1:$1048576,MATCH($B$6,'1.1 Allgemein'!$F:$F,0),MATCH(S$4,'1.1 Allgemein'!$16:$16,0)),""),"")</f>
        <v/>
      </c>
      <c r="T6" s="208" t="str">
        <f>IF(T4&lt;='1.1 Allgemein'!$I$22,IF(T4&lt;&gt;"",INDEX('1.1 Allgemein'!$1:$1048576,MATCH($B$6,'1.1 Allgemein'!$F:$F,0),MATCH(T$4,'1.1 Allgemein'!$16:$16,0)),""),"")</f>
        <v/>
      </c>
      <c r="U6" s="208" t="str">
        <f>IF(U4&lt;='1.1 Allgemein'!$I$22,IF(U4&lt;&gt;"",INDEX('1.1 Allgemein'!$1:$1048576,MATCH($B$6,'1.1 Allgemein'!$F:$F,0),MATCH(U$4,'1.1 Allgemein'!$16:$16,0)),""),"")</f>
        <v/>
      </c>
      <c r="V6" s="208" t="str">
        <f>IF(V4&lt;='1.1 Allgemein'!$I$22,IF(V4&lt;&gt;"",INDEX('1.1 Allgemein'!$1:$1048576,MATCH($B$6,'1.1 Allgemein'!$F:$F,0),MATCH(V$4,'1.1 Allgemein'!$16:$16,0)),""),"")</f>
        <v/>
      </c>
      <c r="W6" s="208" t="str">
        <f>IF(W4&lt;='1.1 Allgemein'!$I$22,IF(W4&lt;&gt;"",INDEX('1.1 Allgemein'!$1:$1048576,MATCH($B$6,'1.1 Allgemein'!$F:$F,0),MATCH(W$4,'1.1 Allgemein'!$16:$16,0)),""),"")</f>
        <v/>
      </c>
      <c r="X6" s="208" t="str">
        <f>IF(X4&lt;='1.1 Allgemein'!$I$22,IF(X4&lt;&gt;"",INDEX('1.1 Allgemein'!$1:$1048576,MATCH($B$6,'1.1 Allgemein'!$F:$F,0),MATCH(X$4,'1.1 Allgemein'!$16:$16,0)),""),"")</f>
        <v/>
      </c>
      <c r="DD6" s="56"/>
      <c r="DE6" s="56"/>
      <c r="DF6" s="56"/>
      <c r="DG6" s="56"/>
      <c r="DH6" s="56"/>
    </row>
    <row r="7" spans="1:112" s="105" customFormat="1" ht="15" customHeight="1" x14ac:dyDescent="0.3">
      <c r="C7" s="105" t="str">
        <f>IF('2.1 Kraftwerk allgemein'!$F$2="f",d_f_i!$B185,IF('2.1 Kraftwerk allgemein'!$F$2="i",d_f_i!$C185,d_f_i!$A185))</f>
        <v>Position [realer Geldwert Basisjahr NPV]</v>
      </c>
      <c r="F7" s="184"/>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83"/>
      <c r="CA7" s="183"/>
      <c r="CB7" s="183"/>
      <c r="CC7" s="183"/>
      <c r="CD7" s="183"/>
      <c r="CE7" s="183"/>
      <c r="CF7" s="183"/>
      <c r="CG7" s="183"/>
      <c r="CH7" s="183"/>
      <c r="CI7" s="183"/>
      <c r="CJ7" s="183"/>
      <c r="CK7" s="183"/>
      <c r="CL7" s="183"/>
      <c r="CM7" s="183"/>
      <c r="CN7" s="183"/>
      <c r="CO7" s="183"/>
      <c r="CP7" s="183"/>
      <c r="CQ7" s="183"/>
      <c r="CR7" s="183"/>
      <c r="CS7" s="183"/>
      <c r="CT7" s="183"/>
      <c r="CU7" s="183"/>
      <c r="CV7" s="183"/>
      <c r="CW7" s="183"/>
      <c r="CX7" s="183"/>
      <c r="CY7" s="183"/>
      <c r="CZ7" s="183"/>
      <c r="DA7" s="183"/>
      <c r="DB7" s="183"/>
      <c r="DC7" s="183"/>
    </row>
    <row r="8" spans="1:112" s="182" customFormat="1" ht="15" customHeight="1" x14ac:dyDescent="0.3">
      <c r="A8" s="104"/>
      <c r="B8" s="104"/>
      <c r="C8" s="1" t="str">
        <f>IF('2.1 Kraftwerk allgemein'!$F$2="f",d_f_i!$B186,IF('2.1 Kraftwerk allgemein'!$F$2="i",d_f_i!$C186,d_f_i!$A186))</f>
        <v>Betriebskosten</v>
      </c>
      <c r="D8" s="209"/>
      <c r="E8" s="209"/>
      <c r="F8" s="405" t="str">
        <f>IF('2.1 Kraftwerk allgemein'!$F$2="f",d_f_i!$B190,IF('2.1 Kraftwerk allgemein'!$F$2="i",d_f_i!$C190,d_f_i!$A190))</f>
        <v>Anteilsmässig zur in Betrieb genommenen Leistung</v>
      </c>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c r="CD8" s="336"/>
      <c r="CE8" s="336"/>
      <c r="CF8" s="336"/>
      <c r="CG8" s="336"/>
      <c r="CH8" s="336"/>
      <c r="CI8" s="336"/>
      <c r="CJ8" s="336"/>
      <c r="CK8" s="336"/>
      <c r="CL8" s="336"/>
      <c r="CM8" s="336"/>
      <c r="CN8" s="336"/>
      <c r="CO8" s="336"/>
      <c r="CP8" s="336"/>
      <c r="CQ8" s="336"/>
      <c r="CR8" s="336"/>
      <c r="CS8" s="336"/>
      <c r="CT8" s="336"/>
      <c r="CU8" s="336"/>
      <c r="CV8" s="336"/>
      <c r="CW8" s="336"/>
      <c r="CX8" s="336"/>
      <c r="CY8" s="336"/>
      <c r="CZ8" s="336"/>
      <c r="DA8" s="336"/>
      <c r="DB8" s="336"/>
      <c r="DC8" s="336"/>
    </row>
    <row r="9" spans="1:112" s="182" customFormat="1" ht="15" customHeight="1" x14ac:dyDescent="0.3">
      <c r="A9" s="104"/>
      <c r="B9" s="104"/>
      <c r="C9" s="1" t="str">
        <f>IF('2.1 Kraftwerk allgemein'!$F$2="f",d_f_i!$B187,IF('2.1 Kraftwerk allgemein'!$F$2="i",d_f_i!$C187,d_f_i!$A187))</f>
        <v>Reparaturkosten</v>
      </c>
      <c r="D9" s="209"/>
      <c r="E9" s="209"/>
      <c r="F9" s="406"/>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36"/>
      <c r="AS9" s="336"/>
      <c r="AT9" s="336"/>
      <c r="AU9" s="336"/>
      <c r="AV9" s="336"/>
      <c r="AW9" s="336"/>
      <c r="AX9" s="336"/>
      <c r="AY9" s="336"/>
      <c r="AZ9" s="336"/>
      <c r="BA9" s="336"/>
      <c r="BB9" s="336"/>
      <c r="BC9" s="336"/>
      <c r="BD9" s="336"/>
      <c r="BE9" s="336"/>
      <c r="BF9" s="336"/>
      <c r="BG9" s="336"/>
      <c r="BH9" s="336"/>
      <c r="BI9" s="336"/>
      <c r="BJ9" s="336"/>
      <c r="BK9" s="336"/>
      <c r="BL9" s="336"/>
      <c r="BM9" s="336"/>
      <c r="BN9" s="336"/>
      <c r="BO9" s="336"/>
      <c r="BP9" s="336"/>
      <c r="BQ9" s="336"/>
      <c r="BR9" s="336"/>
      <c r="BS9" s="336"/>
      <c r="BT9" s="336"/>
      <c r="BU9" s="336"/>
      <c r="BV9" s="336"/>
      <c r="BW9" s="336"/>
      <c r="BX9" s="336"/>
      <c r="BY9" s="336"/>
      <c r="BZ9" s="336"/>
      <c r="CA9" s="336"/>
      <c r="CB9" s="336"/>
      <c r="CC9" s="336"/>
      <c r="CD9" s="336"/>
      <c r="CE9" s="336"/>
      <c r="CF9" s="336"/>
      <c r="CG9" s="336"/>
      <c r="CH9" s="336"/>
      <c r="CI9" s="336"/>
      <c r="CJ9" s="336"/>
      <c r="CK9" s="336"/>
      <c r="CL9" s="336"/>
      <c r="CM9" s="336"/>
      <c r="CN9" s="336"/>
      <c r="CO9" s="336"/>
      <c r="CP9" s="336"/>
      <c r="CQ9" s="336"/>
      <c r="CR9" s="336"/>
      <c r="CS9" s="336"/>
      <c r="CT9" s="336"/>
      <c r="CU9" s="336"/>
      <c r="CV9" s="336"/>
      <c r="CW9" s="336"/>
      <c r="CX9" s="336"/>
      <c r="CY9" s="336"/>
      <c r="CZ9" s="336"/>
      <c r="DA9" s="336"/>
      <c r="DB9" s="336"/>
      <c r="DC9" s="336"/>
    </row>
    <row r="10" spans="1:112" s="182" customFormat="1" ht="15" customHeight="1" x14ac:dyDescent="0.3">
      <c r="A10" s="104"/>
      <c r="B10" s="104"/>
      <c r="C10" s="1" t="str">
        <f>IF('2.1 Kraftwerk allgemein'!$F$2="f",d_f_i!$B188,IF('2.1 Kraftwerk allgemein'!$F$2="i",d_f_i!$C188,d_f_i!$A188))</f>
        <v>Versicherungen</v>
      </c>
      <c r="D10" s="209"/>
      <c r="E10" s="209"/>
      <c r="F10" s="40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36"/>
      <c r="AM10" s="336"/>
      <c r="AN10" s="336"/>
      <c r="AO10" s="336"/>
      <c r="AP10" s="336"/>
      <c r="AQ10" s="336"/>
      <c r="AR10" s="336"/>
      <c r="AS10" s="336"/>
      <c r="AT10" s="336"/>
      <c r="AU10" s="336"/>
      <c r="AV10" s="336"/>
      <c r="AW10" s="336"/>
      <c r="AX10" s="336"/>
      <c r="AY10" s="336"/>
      <c r="AZ10" s="336"/>
      <c r="BA10" s="336"/>
      <c r="BB10" s="336"/>
      <c r="BC10" s="336"/>
      <c r="BD10" s="336"/>
      <c r="BE10" s="336"/>
      <c r="BF10" s="336"/>
      <c r="BG10" s="336"/>
      <c r="BH10" s="336"/>
      <c r="BI10" s="336"/>
      <c r="BJ10" s="336"/>
      <c r="BK10" s="336"/>
      <c r="BL10" s="336"/>
      <c r="BM10" s="336"/>
      <c r="BN10" s="336"/>
      <c r="BO10" s="336"/>
      <c r="BP10" s="336"/>
      <c r="BQ10" s="336"/>
      <c r="BR10" s="336"/>
      <c r="BS10" s="336"/>
      <c r="BT10" s="336"/>
      <c r="BU10" s="336"/>
      <c r="BV10" s="336"/>
      <c r="BW10" s="336"/>
      <c r="BX10" s="336"/>
      <c r="BY10" s="336"/>
      <c r="BZ10" s="336"/>
      <c r="CA10" s="336"/>
      <c r="CB10" s="336"/>
      <c r="CC10" s="336"/>
      <c r="CD10" s="336"/>
      <c r="CE10" s="336"/>
      <c r="CF10" s="336"/>
      <c r="CG10" s="336"/>
      <c r="CH10" s="336"/>
      <c r="CI10" s="336"/>
      <c r="CJ10" s="336"/>
      <c r="CK10" s="336"/>
      <c r="CL10" s="336"/>
      <c r="CM10" s="336"/>
      <c r="CN10" s="336"/>
      <c r="CO10" s="336"/>
      <c r="CP10" s="336"/>
      <c r="CQ10" s="336"/>
      <c r="CR10" s="336"/>
      <c r="CS10" s="336"/>
      <c r="CT10" s="336"/>
      <c r="CU10" s="336"/>
      <c r="CV10" s="336"/>
      <c r="CW10" s="336"/>
      <c r="CX10" s="336"/>
      <c r="CY10" s="336"/>
      <c r="CZ10" s="336"/>
      <c r="DA10" s="336"/>
      <c r="DB10" s="336"/>
      <c r="DC10" s="336"/>
    </row>
    <row r="11" spans="1:112" s="182" customFormat="1" ht="15" customHeight="1" x14ac:dyDescent="0.3">
      <c r="A11" s="104"/>
      <c r="B11" s="104"/>
      <c r="C11" s="1" t="str">
        <f>IF('2.1 Kraftwerk allgemein'!$F$2="f",d_f_i!$B189,IF('2.1 Kraftwerk allgemein'!$F$2="i",d_f_i!$C189,d_f_i!$A189))</f>
        <v>Übrige Betriebskosten</v>
      </c>
      <c r="D11" s="209"/>
      <c r="E11" s="209"/>
      <c r="F11" s="407"/>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6"/>
      <c r="AZ11" s="336"/>
      <c r="BA11" s="336"/>
      <c r="BB11" s="336"/>
      <c r="BC11" s="336"/>
      <c r="BD11" s="336"/>
      <c r="BE11" s="336"/>
      <c r="BF11" s="336"/>
      <c r="BG11" s="336"/>
      <c r="BH11" s="336"/>
      <c r="BI11" s="336"/>
      <c r="BJ11" s="336"/>
      <c r="BK11" s="336"/>
      <c r="BL11" s="336"/>
      <c r="BM11" s="336"/>
      <c r="BN11" s="336"/>
      <c r="BO11" s="336"/>
      <c r="BP11" s="336"/>
      <c r="BQ11" s="336"/>
      <c r="BR11" s="336"/>
      <c r="BS11" s="336"/>
      <c r="BT11" s="336"/>
      <c r="BU11" s="336"/>
      <c r="BV11" s="336"/>
      <c r="BW11" s="336"/>
      <c r="BX11" s="336"/>
      <c r="BY11" s="336"/>
      <c r="BZ11" s="336"/>
      <c r="CA11" s="336"/>
      <c r="CB11" s="336"/>
      <c r="CC11" s="336"/>
      <c r="CD11" s="336"/>
      <c r="CE11" s="336"/>
      <c r="CF11" s="336"/>
      <c r="CG11" s="336"/>
      <c r="CH11" s="336"/>
      <c r="CI11" s="336"/>
      <c r="CJ11" s="336"/>
      <c r="CK11" s="336"/>
      <c r="CL11" s="336"/>
      <c r="CM11" s="336"/>
      <c r="CN11" s="336"/>
      <c r="CO11" s="336"/>
      <c r="CP11" s="336"/>
      <c r="CQ11" s="336"/>
      <c r="CR11" s="336"/>
      <c r="CS11" s="336"/>
      <c r="CT11" s="336"/>
      <c r="CU11" s="336"/>
      <c r="CV11" s="336"/>
      <c r="CW11" s="336"/>
      <c r="CX11" s="336"/>
      <c r="CY11" s="336"/>
      <c r="CZ11" s="336"/>
      <c r="DA11" s="336"/>
      <c r="DB11" s="336"/>
      <c r="DC11" s="336"/>
    </row>
    <row r="12" spans="1:112" s="182" customFormat="1" ht="15" customHeight="1" x14ac:dyDescent="0.3">
      <c r="A12" s="104"/>
      <c r="B12" s="104"/>
      <c r="C12" s="1"/>
      <c r="D12" s="209"/>
      <c r="E12" s="209"/>
      <c r="F12" s="209"/>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336"/>
      <c r="CN12" s="336"/>
      <c r="CO12" s="336"/>
      <c r="CP12" s="336"/>
      <c r="CQ12" s="336"/>
      <c r="CR12" s="336"/>
      <c r="CS12" s="336"/>
      <c r="CT12" s="336"/>
      <c r="CU12" s="336"/>
      <c r="CV12" s="336"/>
      <c r="CW12" s="336"/>
      <c r="CX12" s="336"/>
      <c r="CY12" s="336"/>
      <c r="CZ12" s="336"/>
      <c r="DA12" s="336"/>
      <c r="DB12" s="336"/>
      <c r="DC12" s="336"/>
    </row>
    <row r="13" spans="1:112" s="182" customFormat="1" ht="15" customHeight="1" x14ac:dyDescent="0.3">
      <c r="A13" s="104"/>
      <c r="B13" s="104"/>
      <c r="C13" s="1"/>
      <c r="D13" s="209"/>
      <c r="E13" s="209"/>
      <c r="F13" s="209"/>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336"/>
      <c r="AU13" s="336"/>
      <c r="AV13" s="336"/>
      <c r="AW13" s="336"/>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c r="CM13" s="336"/>
      <c r="CN13" s="336"/>
      <c r="CO13" s="336"/>
      <c r="CP13" s="336"/>
      <c r="CQ13" s="336"/>
      <c r="CR13" s="336"/>
      <c r="CS13" s="336"/>
      <c r="CT13" s="336"/>
      <c r="CU13" s="336"/>
      <c r="CV13" s="336"/>
      <c r="CW13" s="336"/>
      <c r="CX13" s="336"/>
      <c r="CY13" s="336"/>
      <c r="CZ13" s="336"/>
      <c r="DA13" s="336"/>
      <c r="DB13" s="336"/>
      <c r="DC13" s="336"/>
    </row>
    <row r="14" spans="1:112" s="182" customFormat="1" ht="15" customHeight="1" x14ac:dyDescent="0.3">
      <c r="A14" s="104"/>
      <c r="B14" s="104"/>
      <c r="C14" s="1"/>
      <c r="D14" s="209"/>
      <c r="E14" s="209"/>
      <c r="F14" s="209"/>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c r="CM14" s="336"/>
      <c r="CN14" s="336"/>
      <c r="CO14" s="336"/>
      <c r="CP14" s="336"/>
      <c r="CQ14" s="336"/>
      <c r="CR14" s="336"/>
      <c r="CS14" s="336"/>
      <c r="CT14" s="336"/>
      <c r="CU14" s="336"/>
      <c r="CV14" s="336"/>
      <c r="CW14" s="336"/>
      <c r="CX14" s="336"/>
      <c r="CY14" s="336"/>
      <c r="CZ14" s="336"/>
      <c r="DA14" s="336"/>
      <c r="DB14" s="336"/>
      <c r="DC14" s="336"/>
    </row>
    <row r="15" spans="1:112" s="182" customFormat="1" ht="15" customHeight="1" x14ac:dyDescent="0.3">
      <c r="A15" s="104"/>
      <c r="B15" s="104"/>
      <c r="C15" s="1"/>
      <c r="D15" s="209"/>
      <c r="E15" s="209"/>
      <c r="F15" s="209"/>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336"/>
      <c r="AU15" s="336"/>
      <c r="AV15" s="336"/>
      <c r="AW15" s="336"/>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c r="CM15" s="336"/>
      <c r="CN15" s="336"/>
      <c r="CO15" s="336"/>
      <c r="CP15" s="336"/>
      <c r="CQ15" s="336"/>
      <c r="CR15" s="336"/>
      <c r="CS15" s="336"/>
      <c r="CT15" s="336"/>
      <c r="CU15" s="336"/>
      <c r="CV15" s="336"/>
      <c r="CW15" s="336"/>
      <c r="CX15" s="336"/>
      <c r="CY15" s="336"/>
      <c r="CZ15" s="336"/>
      <c r="DA15" s="336"/>
      <c r="DB15" s="336"/>
      <c r="DC15" s="336"/>
    </row>
    <row r="16" spans="1:112" s="182" customFormat="1" ht="15" customHeight="1" x14ac:dyDescent="0.3">
      <c r="A16" s="104"/>
      <c r="B16" s="104"/>
      <c r="C16" s="1"/>
      <c r="D16" s="209"/>
      <c r="E16" s="209"/>
      <c r="F16" s="209"/>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6"/>
      <c r="AW16" s="336"/>
      <c r="AX16" s="336"/>
      <c r="AY16" s="336"/>
      <c r="AZ16" s="336"/>
      <c r="BA16" s="336"/>
      <c r="BB16" s="336"/>
      <c r="BC16" s="336"/>
      <c r="BD16" s="336"/>
      <c r="BE16" s="336"/>
      <c r="BF16" s="336"/>
      <c r="BG16" s="336"/>
      <c r="BH16" s="336"/>
      <c r="BI16" s="336"/>
      <c r="BJ16" s="336"/>
      <c r="BK16" s="336"/>
      <c r="BL16" s="336"/>
      <c r="BM16" s="336"/>
      <c r="BN16" s="336"/>
      <c r="BO16" s="336"/>
      <c r="BP16" s="336"/>
      <c r="BQ16" s="336"/>
      <c r="BR16" s="336"/>
      <c r="BS16" s="336"/>
      <c r="BT16" s="336"/>
      <c r="BU16" s="336"/>
      <c r="BV16" s="336"/>
      <c r="BW16" s="336"/>
      <c r="BX16" s="336"/>
      <c r="BY16" s="336"/>
      <c r="BZ16" s="336"/>
      <c r="CA16" s="336"/>
      <c r="CB16" s="336"/>
      <c r="CC16" s="336"/>
      <c r="CD16" s="336"/>
      <c r="CE16" s="336"/>
      <c r="CF16" s="336"/>
      <c r="CG16" s="336"/>
      <c r="CH16" s="336"/>
      <c r="CI16" s="336"/>
      <c r="CJ16" s="336"/>
      <c r="CK16" s="336"/>
      <c r="CL16" s="336"/>
      <c r="CM16" s="336"/>
      <c r="CN16" s="336"/>
      <c r="CO16" s="336"/>
      <c r="CP16" s="336"/>
      <c r="CQ16" s="336"/>
      <c r="CR16" s="336"/>
      <c r="CS16" s="336"/>
      <c r="CT16" s="336"/>
      <c r="CU16" s="336"/>
      <c r="CV16" s="336"/>
      <c r="CW16" s="336"/>
      <c r="CX16" s="336"/>
      <c r="CY16" s="336"/>
      <c r="CZ16" s="336"/>
      <c r="DA16" s="336"/>
      <c r="DB16" s="336"/>
      <c r="DC16" s="336"/>
    </row>
    <row r="17" spans="1:112" s="182" customFormat="1" ht="15" customHeight="1" x14ac:dyDescent="0.3">
      <c r="A17" s="104"/>
      <c r="B17" s="104"/>
      <c r="C17" s="1"/>
      <c r="D17" s="209"/>
      <c r="E17" s="209"/>
      <c r="F17" s="209"/>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c r="CM17" s="336"/>
      <c r="CN17" s="336"/>
      <c r="CO17" s="336"/>
      <c r="CP17" s="336"/>
      <c r="CQ17" s="336"/>
      <c r="CR17" s="336"/>
      <c r="CS17" s="336"/>
      <c r="CT17" s="336"/>
      <c r="CU17" s="336"/>
      <c r="CV17" s="336"/>
      <c r="CW17" s="336"/>
      <c r="CX17" s="336"/>
      <c r="CY17" s="336"/>
      <c r="CZ17" s="336"/>
      <c r="DA17" s="336"/>
      <c r="DB17" s="336"/>
      <c r="DC17" s="336"/>
    </row>
    <row r="20" spans="1:112" ht="15" customHeight="1" x14ac:dyDescent="0.3">
      <c r="B20" s="105" t="str">
        <f>IF('2.1 Kraftwerk allgemein'!$F$2="f",d_f_i!$B191,IF('2.1 Kraftwerk allgemein'!$F$2="i",d_f_i!$C191,d_f_i!$A191))</f>
        <v>Rückstellungen für den Rückbau (Anhang 4, Ziffer 3.1, Bst. e EnFV)   [max. 15% der anrechenbaren Investitionskosten, linear verteilt]</v>
      </c>
      <c r="F20" s="178"/>
      <c r="G20" s="179">
        <f t="shared" ref="G20:BR20" si="0">G4</f>
        <v>2026</v>
      </c>
      <c r="H20" s="179">
        <f t="shared" si="0"/>
        <v>2027</v>
      </c>
      <c r="I20" s="179">
        <f t="shared" si="0"/>
        <v>2028</v>
      </c>
      <c r="J20" s="179">
        <f t="shared" si="0"/>
        <v>2029</v>
      </c>
      <c r="K20" s="179">
        <f t="shared" si="0"/>
        <v>2030</v>
      </c>
      <c r="L20" s="179">
        <f t="shared" si="0"/>
        <v>2031</v>
      </c>
      <c r="M20" s="179">
        <f t="shared" si="0"/>
        <v>2032</v>
      </c>
      <c r="N20" s="179">
        <f t="shared" si="0"/>
        <v>2033</v>
      </c>
      <c r="O20" s="179">
        <f t="shared" si="0"/>
        <v>2034</v>
      </c>
      <c r="P20" s="179">
        <f t="shared" si="0"/>
        <v>2035</v>
      </c>
      <c r="Q20" s="179">
        <f t="shared" si="0"/>
        <v>2036</v>
      </c>
      <c r="R20" s="179">
        <f t="shared" si="0"/>
        <v>2037</v>
      </c>
      <c r="S20" s="179">
        <f t="shared" si="0"/>
        <v>2038</v>
      </c>
      <c r="T20" s="179">
        <f t="shared" si="0"/>
        <v>2039</v>
      </c>
      <c r="U20" s="179">
        <f t="shared" si="0"/>
        <v>2040</v>
      </c>
      <c r="V20" s="179">
        <f t="shared" si="0"/>
        <v>2041</v>
      </c>
      <c r="W20" s="179">
        <f t="shared" si="0"/>
        <v>2042</v>
      </c>
      <c r="X20" s="179">
        <f t="shared" si="0"/>
        <v>2043</v>
      </c>
      <c r="Y20" s="179">
        <f t="shared" si="0"/>
        <v>2044</v>
      </c>
      <c r="Z20" s="179">
        <f t="shared" si="0"/>
        <v>2045</v>
      </c>
      <c r="AA20" s="179">
        <f t="shared" si="0"/>
        <v>2046</v>
      </c>
      <c r="AB20" s="179">
        <f t="shared" si="0"/>
        <v>2047</v>
      </c>
      <c r="AC20" s="179">
        <f t="shared" si="0"/>
        <v>2048</v>
      </c>
      <c r="AD20" s="179">
        <f t="shared" si="0"/>
        <v>2049</v>
      </c>
      <c r="AE20" s="179">
        <f t="shared" si="0"/>
        <v>2050</v>
      </c>
      <c r="AF20" s="179">
        <f t="shared" si="0"/>
        <v>2051</v>
      </c>
      <c r="AG20" s="179">
        <f t="shared" si="0"/>
        <v>2052</v>
      </c>
      <c r="AH20" s="179">
        <f t="shared" si="0"/>
        <v>2053</v>
      </c>
      <c r="AI20" s="179">
        <f t="shared" si="0"/>
        <v>2054</v>
      </c>
      <c r="AJ20" s="179">
        <f t="shared" si="0"/>
        <v>2055</v>
      </c>
      <c r="AK20" s="179">
        <f t="shared" si="0"/>
        <v>2056</v>
      </c>
      <c r="AL20" s="179">
        <f t="shared" si="0"/>
        <v>2057</v>
      </c>
      <c r="AM20" s="179">
        <f t="shared" si="0"/>
        <v>2058</v>
      </c>
      <c r="AN20" s="179" t="str">
        <f t="shared" si="0"/>
        <v/>
      </c>
      <c r="AO20" s="179" t="str">
        <f t="shared" si="0"/>
        <v/>
      </c>
      <c r="AP20" s="179" t="str">
        <f t="shared" si="0"/>
        <v/>
      </c>
      <c r="AQ20" s="179" t="str">
        <f t="shared" si="0"/>
        <v/>
      </c>
      <c r="AR20" s="179" t="str">
        <f t="shared" si="0"/>
        <v/>
      </c>
      <c r="AS20" s="179" t="str">
        <f t="shared" si="0"/>
        <v/>
      </c>
      <c r="AT20" s="179" t="str">
        <f t="shared" si="0"/>
        <v/>
      </c>
      <c r="AU20" s="179" t="str">
        <f t="shared" si="0"/>
        <v/>
      </c>
      <c r="AV20" s="179" t="str">
        <f t="shared" si="0"/>
        <v/>
      </c>
      <c r="AW20" s="179" t="str">
        <f t="shared" si="0"/>
        <v/>
      </c>
      <c r="AX20" s="179" t="str">
        <f t="shared" si="0"/>
        <v/>
      </c>
      <c r="AY20" s="179" t="str">
        <f t="shared" si="0"/>
        <v/>
      </c>
      <c r="AZ20" s="179" t="str">
        <f t="shared" si="0"/>
        <v/>
      </c>
      <c r="BA20" s="179" t="str">
        <f t="shared" si="0"/>
        <v/>
      </c>
      <c r="BB20" s="179" t="str">
        <f t="shared" si="0"/>
        <v/>
      </c>
      <c r="BC20" s="179" t="str">
        <f t="shared" si="0"/>
        <v/>
      </c>
      <c r="BD20" s="179" t="str">
        <f t="shared" si="0"/>
        <v/>
      </c>
      <c r="BE20" s="179" t="str">
        <f t="shared" si="0"/>
        <v/>
      </c>
      <c r="BF20" s="179" t="str">
        <f t="shared" si="0"/>
        <v/>
      </c>
      <c r="BG20" s="179" t="str">
        <f t="shared" si="0"/>
        <v/>
      </c>
      <c r="BH20" s="179" t="str">
        <f t="shared" si="0"/>
        <v/>
      </c>
      <c r="BI20" s="179" t="str">
        <f t="shared" si="0"/>
        <v/>
      </c>
      <c r="BJ20" s="179" t="str">
        <f t="shared" si="0"/>
        <v/>
      </c>
      <c r="BK20" s="179" t="str">
        <f t="shared" si="0"/>
        <v/>
      </c>
      <c r="BL20" s="179" t="str">
        <f t="shared" si="0"/>
        <v/>
      </c>
      <c r="BM20" s="179" t="str">
        <f t="shared" si="0"/>
        <v/>
      </c>
      <c r="BN20" s="179" t="str">
        <f t="shared" si="0"/>
        <v/>
      </c>
      <c r="BO20" s="179" t="str">
        <f t="shared" si="0"/>
        <v/>
      </c>
      <c r="BP20" s="179" t="str">
        <f t="shared" si="0"/>
        <v/>
      </c>
      <c r="BQ20" s="179" t="str">
        <f t="shared" si="0"/>
        <v/>
      </c>
      <c r="BR20" s="179" t="str">
        <f t="shared" si="0"/>
        <v/>
      </c>
      <c r="BS20" s="179" t="str">
        <f t="shared" ref="BS20:DC20" si="1">BS4</f>
        <v/>
      </c>
      <c r="BT20" s="179" t="str">
        <f t="shared" si="1"/>
        <v/>
      </c>
      <c r="BU20" s="179" t="str">
        <f t="shared" si="1"/>
        <v/>
      </c>
      <c r="BV20" s="179" t="str">
        <f t="shared" si="1"/>
        <v/>
      </c>
      <c r="BW20" s="179" t="str">
        <f t="shared" si="1"/>
        <v/>
      </c>
      <c r="BX20" s="179" t="str">
        <f t="shared" si="1"/>
        <v/>
      </c>
      <c r="BY20" s="179" t="str">
        <f t="shared" si="1"/>
        <v/>
      </c>
      <c r="BZ20" s="179" t="str">
        <f t="shared" si="1"/>
        <v/>
      </c>
      <c r="CA20" s="179" t="str">
        <f t="shared" si="1"/>
        <v/>
      </c>
      <c r="CB20" s="179" t="str">
        <f t="shared" si="1"/>
        <v/>
      </c>
      <c r="CC20" s="179" t="str">
        <f t="shared" si="1"/>
        <v/>
      </c>
      <c r="CD20" s="179" t="str">
        <f t="shared" si="1"/>
        <v/>
      </c>
      <c r="CE20" s="179" t="str">
        <f t="shared" si="1"/>
        <v/>
      </c>
      <c r="CF20" s="179" t="str">
        <f t="shared" si="1"/>
        <v/>
      </c>
      <c r="CG20" s="179" t="str">
        <f t="shared" si="1"/>
        <v/>
      </c>
      <c r="CH20" s="179" t="str">
        <f t="shared" si="1"/>
        <v/>
      </c>
      <c r="CI20" s="179" t="str">
        <f t="shared" si="1"/>
        <v/>
      </c>
      <c r="CJ20" s="179" t="str">
        <f t="shared" si="1"/>
        <v/>
      </c>
      <c r="CK20" s="179" t="str">
        <f t="shared" si="1"/>
        <v/>
      </c>
      <c r="CL20" s="179" t="str">
        <f t="shared" si="1"/>
        <v/>
      </c>
      <c r="CM20" s="179" t="str">
        <f t="shared" si="1"/>
        <v/>
      </c>
      <c r="CN20" s="179" t="str">
        <f t="shared" si="1"/>
        <v/>
      </c>
      <c r="CO20" s="179" t="str">
        <f t="shared" si="1"/>
        <v/>
      </c>
      <c r="CP20" s="179" t="str">
        <f t="shared" si="1"/>
        <v/>
      </c>
      <c r="CQ20" s="179" t="str">
        <f t="shared" si="1"/>
        <v/>
      </c>
      <c r="CR20" s="179" t="str">
        <f t="shared" si="1"/>
        <v/>
      </c>
      <c r="CS20" s="179" t="str">
        <f t="shared" si="1"/>
        <v/>
      </c>
      <c r="CT20" s="179" t="str">
        <f t="shared" si="1"/>
        <v/>
      </c>
      <c r="CU20" s="179" t="str">
        <f t="shared" si="1"/>
        <v/>
      </c>
      <c r="CV20" s="179" t="str">
        <f t="shared" si="1"/>
        <v/>
      </c>
      <c r="CW20" s="179" t="str">
        <f t="shared" si="1"/>
        <v/>
      </c>
      <c r="CX20" s="179" t="str">
        <f t="shared" si="1"/>
        <v/>
      </c>
      <c r="CY20" s="179" t="str">
        <f t="shared" si="1"/>
        <v/>
      </c>
      <c r="CZ20" s="179" t="str">
        <f t="shared" si="1"/>
        <v/>
      </c>
      <c r="DA20" s="179" t="str">
        <f t="shared" si="1"/>
        <v/>
      </c>
      <c r="DB20" s="179" t="str">
        <f t="shared" si="1"/>
        <v/>
      </c>
      <c r="DC20" s="179" t="str">
        <f t="shared" si="1"/>
        <v/>
      </c>
    </row>
    <row r="21" spans="1:112" ht="15" customHeight="1" x14ac:dyDescent="0.35">
      <c r="B21" s="155" t="str">
        <f>B5</f>
        <v>Realer Geldwert Basisjahr NPV</v>
      </c>
      <c r="F21" s="207" t="str">
        <f>IF('2.1 Kraftwerk allgemein'!$F$2="f",d_f_i!$B202,IF('2.1 Kraftwerk allgemein'!$F$2="i",d_f_i!$C202,d_f_i!$A202))</f>
        <v>[Tsd. CHF]</v>
      </c>
      <c r="G21" s="181">
        <f>IF(G20="","",IF(G20&lt;='1.1 Allgemein'!$I$22,SUM(G24:G28)*G22,SUM(G24:G28)))</f>
        <v>0</v>
      </c>
      <c r="H21" s="181">
        <f>IF(H20="","",IF(H20&lt;='1.1 Allgemein'!$I$22,SUM(H24:H28)*H22,SUM(H24:H28)))</f>
        <v>0</v>
      </c>
      <c r="I21" s="181">
        <f>IF(I20="","",IF(I20&lt;='1.1 Allgemein'!$I$22,SUM(I24:I28)*I22,SUM(I24:I28)))</f>
        <v>0</v>
      </c>
      <c r="J21" s="181">
        <f>IF(J20="","",IF(J20&lt;='1.1 Allgemein'!$I$22,SUM(J24:J28)*J22,SUM(J24:J28)))</f>
        <v>0</v>
      </c>
      <c r="K21" s="181">
        <f>IF(K20="","",IF(K20&lt;='1.1 Allgemein'!$I$22,SUM(K24:K28)*K22,SUM(K24:K28)))</f>
        <v>0</v>
      </c>
      <c r="L21" s="181">
        <f>IF(L20="","",IF(L20&lt;='1.1 Allgemein'!$I$22,SUM(L24:L28)*L22,SUM(L24:L28)))</f>
        <v>0</v>
      </c>
      <c r="M21" s="181">
        <f>IF(M20="","",IF(M20&lt;='1.1 Allgemein'!$I$22,SUM(M24:M28)*M22,SUM(M24:M28)))</f>
        <v>0</v>
      </c>
      <c r="N21" s="181">
        <f>IF(N20="","",IF(N20&lt;='1.1 Allgemein'!$I$22,SUM(N24:N28)*N22,SUM(N24:N28)))</f>
        <v>0</v>
      </c>
      <c r="O21" s="181">
        <f>IF(O20="","",IF(O20&lt;='1.1 Allgemein'!$I$22,SUM(O24:O28)*O22,SUM(O24:O28)))</f>
        <v>0</v>
      </c>
      <c r="P21" s="181">
        <f>IF(P20="","",IF(P20&lt;='1.1 Allgemein'!$I$22,SUM(P24:P28)*P22,SUM(P24:P28)))</f>
        <v>0</v>
      </c>
      <c r="Q21" s="181">
        <f>IF(Q20="","",IF(Q20&lt;='1.1 Allgemein'!$I$22,SUM(Q24:Q28)*Q22,SUM(Q24:Q28)))</f>
        <v>0</v>
      </c>
      <c r="R21" s="181">
        <f>IF(R20="","",IF(R20&lt;='1.1 Allgemein'!$I$22,SUM(R24:R28)*R22,SUM(R24:R28)))</f>
        <v>0</v>
      </c>
      <c r="S21" s="181">
        <f>IF(S20="","",IF(S20&lt;='1.1 Allgemein'!$I$22,SUM(S24:S28)*S22,SUM(S24:S28)))</f>
        <v>0</v>
      </c>
      <c r="T21" s="181">
        <f>IF(T20="","",IF(T20&lt;='1.1 Allgemein'!$I$22,SUM(T24:T28)*T22,SUM(T24:T28)))</f>
        <v>0</v>
      </c>
      <c r="U21" s="181">
        <f>IF(U20="","",IF(U20&lt;='1.1 Allgemein'!$I$22,SUM(U24:U28)*U22,SUM(U24:U28)))</f>
        <v>0</v>
      </c>
      <c r="V21" s="181">
        <f>IF(V20="","",IF(V20&lt;='1.1 Allgemein'!$I$22,SUM(V24:V28)*V22,SUM(V24:V28)))</f>
        <v>0</v>
      </c>
      <c r="W21" s="181">
        <f>IF(W20="","",IF(W20&lt;='1.1 Allgemein'!$I$22,SUM(W24:W28)*W22,SUM(W24:W28)))</f>
        <v>0</v>
      </c>
      <c r="X21" s="181">
        <f>IF(X20="","",IF(X20&lt;='1.1 Allgemein'!$I$22,SUM(X24:X28)*X22,SUM(X24:X28)))</f>
        <v>0</v>
      </c>
      <c r="Y21" s="181">
        <f>IF(Y20="","",IF(Y20&lt;='1.1 Allgemein'!$I$22,SUM(Y24:Y28)*Y22,SUM(Y24:Y28)))</f>
        <v>0</v>
      </c>
      <c r="Z21" s="181">
        <f>IF(Z20="","",IF(Z20&lt;='1.1 Allgemein'!$I$22,SUM(Z24:Z28)*Z22,SUM(Z24:Z28)))</f>
        <v>0</v>
      </c>
      <c r="AA21" s="181">
        <f>IF(AA20="","",IF(AA20&lt;='1.1 Allgemein'!$I$22,SUM(AA24:AA28)*AA22,SUM(AA24:AA28)))</f>
        <v>0</v>
      </c>
      <c r="AB21" s="181">
        <f>IF(AB20="","",IF(AB20&lt;='1.1 Allgemein'!$I$22,SUM(AB24:AB28)*AB22,SUM(AB24:AB28)))</f>
        <v>0</v>
      </c>
      <c r="AC21" s="181">
        <f>IF(AC20="","",IF(AC20&lt;='1.1 Allgemein'!$I$22,SUM(AC24:AC28)*AC22,SUM(AC24:AC28)))</f>
        <v>0</v>
      </c>
      <c r="AD21" s="181">
        <f>IF(AD20="","",IF(AD20&lt;='1.1 Allgemein'!$I$22,SUM(AD24:AD28)*AD22,SUM(AD24:AD28)))</f>
        <v>0</v>
      </c>
      <c r="AE21" s="181">
        <f>IF(AE20="","",IF(AE20&lt;='1.1 Allgemein'!$I$22,SUM(AE24:AE28)*AE22,SUM(AE24:AE28)))</f>
        <v>0</v>
      </c>
      <c r="AF21" s="181">
        <f>IF(AF20="","",IF(AF20&lt;='1.1 Allgemein'!$I$22,SUM(AF24:AF28)*AF22,SUM(AF24:AF28)))</f>
        <v>0</v>
      </c>
      <c r="AG21" s="181">
        <f>IF(AG20="","",IF(AG20&lt;='1.1 Allgemein'!$I$22,SUM(AG24:AG28)*AG22,SUM(AG24:AG28)))</f>
        <v>0</v>
      </c>
      <c r="AH21" s="181">
        <f>IF(AH20="","",IF(AH20&lt;='1.1 Allgemein'!$I$22,SUM(AH24:AH28)*AH22,SUM(AH24:AH28)))</f>
        <v>0</v>
      </c>
      <c r="AI21" s="181">
        <f>IF(AI20="","",IF(AI20&lt;='1.1 Allgemein'!$I$22,SUM(AI24:AI28)*AI22,SUM(AI24:AI28)))</f>
        <v>0</v>
      </c>
      <c r="AJ21" s="181">
        <f>IF(AJ20="","",IF(AJ20&lt;='1.1 Allgemein'!$I$22,SUM(AJ24:AJ28)*AJ22,SUM(AJ24:AJ28)))</f>
        <v>0</v>
      </c>
      <c r="AK21" s="181">
        <f>IF(AK20="","",IF(AK20&lt;='1.1 Allgemein'!$I$22,SUM(AK24:AK28)*AK22,SUM(AK24:AK28)))</f>
        <v>0</v>
      </c>
      <c r="AL21" s="181">
        <f>IF(AL20="","",IF(AL20&lt;='1.1 Allgemein'!$I$22,SUM(AL24:AL28)*AL22,SUM(AL24:AL28)))</f>
        <v>0</v>
      </c>
      <c r="AM21" s="181">
        <f>IF(AM20="","",IF(AM20&lt;='1.1 Allgemein'!$I$22,SUM(AM24:AM28)*AM22,SUM(AM24:AM28)))</f>
        <v>0</v>
      </c>
      <c r="AN21" s="181" t="str">
        <f>IF(AN20="","",IF(AN20&lt;='1.1 Allgemein'!$I$22,SUM(AN24:AN28)*AN22,SUM(AN24:AN28)))</f>
        <v/>
      </c>
      <c r="AO21" s="181" t="str">
        <f>IF(AO20="","",IF(AO20&lt;='1.1 Allgemein'!$I$22,SUM(AO24:AO28)*AO22,SUM(AO24:AO28)))</f>
        <v/>
      </c>
      <c r="AP21" s="181" t="str">
        <f>IF(AP20="","",IF(AP20&lt;='1.1 Allgemein'!$I$22,SUM(AP24:AP28)*AP22,SUM(AP24:AP28)))</f>
        <v/>
      </c>
      <c r="AQ21" s="181" t="str">
        <f>IF(AQ20="","",IF(AQ20&lt;='1.1 Allgemein'!$I$22,SUM(AQ24:AQ28)*AQ22,SUM(AQ24:AQ28)))</f>
        <v/>
      </c>
      <c r="AR21" s="181" t="str">
        <f>IF(AR20="","",IF(AR20&lt;='1.1 Allgemein'!$I$22,SUM(AR24:AR28)*AR22,SUM(AR24:AR28)))</f>
        <v/>
      </c>
      <c r="AS21" s="181" t="str">
        <f>IF(AS20="","",IF(AS20&lt;='1.1 Allgemein'!$I$22,SUM(AS24:AS28)*AS22,SUM(AS24:AS28)))</f>
        <v/>
      </c>
      <c r="AT21" s="181" t="str">
        <f>IF(AT20="","",IF(AT20&lt;='1.1 Allgemein'!$I$22,SUM(AT24:AT28)*AT22,SUM(AT24:AT28)))</f>
        <v/>
      </c>
      <c r="AU21" s="181" t="str">
        <f>IF(AU20="","",IF(AU20&lt;='1.1 Allgemein'!$I$22,SUM(AU24:AU28)*AU22,SUM(AU24:AU28)))</f>
        <v/>
      </c>
      <c r="AV21" s="181" t="str">
        <f>IF(AV20="","",IF(AV20&lt;='1.1 Allgemein'!$I$22,SUM(AV24:AV28)*AV22,SUM(AV24:AV28)))</f>
        <v/>
      </c>
      <c r="AW21" s="181" t="str">
        <f>IF(AW20="","",IF(AW20&lt;='1.1 Allgemein'!$I$22,SUM(AW24:AW28)*AW22,SUM(AW24:AW28)))</f>
        <v/>
      </c>
      <c r="AX21" s="181" t="str">
        <f>IF(AX20="","",IF(AX20&lt;='1.1 Allgemein'!$I$22,SUM(AX24:AX28)*AX22,SUM(AX24:AX28)))</f>
        <v/>
      </c>
      <c r="AY21" s="181" t="str">
        <f>IF(AY20="","",IF(AY20&lt;='1.1 Allgemein'!$I$22,SUM(AY24:AY28)*AY22,SUM(AY24:AY28)))</f>
        <v/>
      </c>
      <c r="AZ21" s="181" t="str">
        <f>IF(AZ20="","",IF(AZ20&lt;='1.1 Allgemein'!$I$22,SUM(AZ24:AZ28)*AZ22,SUM(AZ24:AZ28)))</f>
        <v/>
      </c>
      <c r="BA21" s="181" t="str">
        <f>IF(BA20="","",IF(BA20&lt;='1.1 Allgemein'!$I$22,SUM(BA24:BA28)*BA22,SUM(BA24:BA28)))</f>
        <v/>
      </c>
      <c r="BB21" s="181" t="str">
        <f>IF(BB20="","",IF(BB20&lt;='1.1 Allgemein'!$I$22,SUM(BB24:BB28)*BB22,SUM(BB24:BB28)))</f>
        <v/>
      </c>
      <c r="BC21" s="181" t="str">
        <f>IF(BC20="","",IF(BC20&lt;='1.1 Allgemein'!$I$22,SUM(BC24:BC28)*BC22,SUM(BC24:BC28)))</f>
        <v/>
      </c>
      <c r="BD21" s="181" t="str">
        <f>IF(BD20="","",IF(BD20&lt;='1.1 Allgemein'!$I$22,SUM(BD24:BD28)*BD22,SUM(BD24:BD28)))</f>
        <v/>
      </c>
      <c r="BE21" s="181" t="str">
        <f>IF(BE20="","",IF(BE20&lt;='1.1 Allgemein'!$I$22,SUM(BE24:BE28)*BE22,SUM(BE24:BE28)))</f>
        <v/>
      </c>
      <c r="BF21" s="181" t="str">
        <f>IF(BF20="","",IF(BF20&lt;='1.1 Allgemein'!$I$22,SUM(BF24:BF28)*BF22,SUM(BF24:BF28)))</f>
        <v/>
      </c>
      <c r="BG21" s="181" t="str">
        <f>IF(BG20="","",IF(BG20&lt;='1.1 Allgemein'!$I$22,SUM(BG24:BG28)*BG22,SUM(BG24:BG28)))</f>
        <v/>
      </c>
      <c r="BH21" s="181" t="str">
        <f>IF(BH20="","",IF(BH20&lt;='1.1 Allgemein'!$I$22,SUM(BH24:BH28)*BH22,SUM(BH24:BH28)))</f>
        <v/>
      </c>
      <c r="BI21" s="181" t="str">
        <f>IF(BI20="","",IF(BI20&lt;='1.1 Allgemein'!$I$22,SUM(BI24:BI28)*BI22,SUM(BI24:BI28)))</f>
        <v/>
      </c>
      <c r="BJ21" s="181" t="str">
        <f>IF(BJ20="","",IF(BJ20&lt;='1.1 Allgemein'!$I$22,SUM(BJ24:BJ28)*BJ22,SUM(BJ24:BJ28)))</f>
        <v/>
      </c>
      <c r="BK21" s="181" t="str">
        <f>IF(BK20="","",IF(BK20&lt;='1.1 Allgemein'!$I$22,SUM(BK24:BK28)*BK22,SUM(BK24:BK28)))</f>
        <v/>
      </c>
      <c r="BL21" s="181" t="str">
        <f>IF(BL20="","",IF(BL20&lt;='1.1 Allgemein'!$I$22,SUM(BL24:BL28)*BL22,SUM(BL24:BL28)))</f>
        <v/>
      </c>
      <c r="BM21" s="181" t="str">
        <f>IF(BM20="","",IF(BM20&lt;='1.1 Allgemein'!$I$22,SUM(BM24:BM28)*BM22,SUM(BM24:BM28)))</f>
        <v/>
      </c>
      <c r="BN21" s="181" t="str">
        <f>IF(BN20="","",IF(BN20&lt;='1.1 Allgemein'!$I$22,SUM(BN24:BN28)*BN22,SUM(BN24:BN28)))</f>
        <v/>
      </c>
      <c r="BO21" s="181" t="str">
        <f>IF(BO20="","",IF(BO20&lt;='1.1 Allgemein'!$I$22,SUM(BO24:BO28)*BO22,SUM(BO24:BO28)))</f>
        <v/>
      </c>
      <c r="BP21" s="181" t="str">
        <f>IF(BP20="","",IF(BP20&lt;='1.1 Allgemein'!$I$22,SUM(BP24:BP28)*BP22,SUM(BP24:BP28)))</f>
        <v/>
      </c>
      <c r="BQ21" s="181" t="str">
        <f>IF(BQ20="","",IF(BQ20&lt;='1.1 Allgemein'!$I$22,SUM(BQ24:BQ28)*BQ22,SUM(BQ24:BQ28)))</f>
        <v/>
      </c>
      <c r="BR21" s="181" t="str">
        <f>IF(BR20="","",IF(BR20&lt;='1.1 Allgemein'!$I$22,SUM(BR24:BR28)*BR22,SUM(BR24:BR28)))</f>
        <v/>
      </c>
      <c r="BS21" s="181" t="str">
        <f>IF(BS20="","",IF(BS20&lt;='1.1 Allgemein'!$I$22,SUM(BS24:BS28)*BS22,SUM(BS24:BS28)))</f>
        <v/>
      </c>
      <c r="BT21" s="181" t="str">
        <f>IF(BT20="","",IF(BT20&lt;='1.1 Allgemein'!$I$22,SUM(BT24:BT28)*BT22,SUM(BT24:BT28)))</f>
        <v/>
      </c>
      <c r="BU21" s="181" t="str">
        <f>IF(BU20="","",IF(BU20&lt;='1.1 Allgemein'!$I$22,SUM(BU24:BU28)*BU22,SUM(BU24:BU28)))</f>
        <v/>
      </c>
      <c r="BV21" s="181" t="str">
        <f>IF(BV20="","",IF(BV20&lt;='1.1 Allgemein'!$I$22,SUM(BV24:BV28)*BV22,SUM(BV24:BV28)))</f>
        <v/>
      </c>
      <c r="BW21" s="181" t="str">
        <f>IF(BW20="","",IF(BW20&lt;='1.1 Allgemein'!$I$22,SUM(BW24:BW28)*BW22,SUM(BW24:BW28)))</f>
        <v/>
      </c>
      <c r="BX21" s="181" t="str">
        <f>IF(BX20="","",IF(BX20&lt;='1.1 Allgemein'!$I$22,SUM(BX24:BX28)*BX22,SUM(BX24:BX28)))</f>
        <v/>
      </c>
      <c r="BY21" s="181" t="str">
        <f>IF(BY20="","",IF(BY20&lt;='1.1 Allgemein'!$I$22,SUM(BY24:BY28)*BY22,SUM(BY24:BY28)))</f>
        <v/>
      </c>
      <c r="BZ21" s="181" t="str">
        <f>IF(BZ20="","",IF(BZ20&lt;='1.1 Allgemein'!$I$22,SUM(BZ24:BZ28)*BZ22,SUM(BZ24:BZ28)))</f>
        <v/>
      </c>
      <c r="CA21" s="181" t="str">
        <f>IF(CA20="","",IF(CA20&lt;='1.1 Allgemein'!$I$22,SUM(CA24:CA28)*CA22,SUM(CA24:CA28)))</f>
        <v/>
      </c>
      <c r="CB21" s="181" t="str">
        <f>IF(CB20="","",IF(CB20&lt;='1.1 Allgemein'!$I$22,SUM(CB24:CB28)*CB22,SUM(CB24:CB28)))</f>
        <v/>
      </c>
      <c r="CC21" s="181" t="str">
        <f>IF(CC20="","",IF(CC20&lt;='1.1 Allgemein'!$I$22,SUM(CC24:CC28)*CC22,SUM(CC24:CC28)))</f>
        <v/>
      </c>
      <c r="CD21" s="181" t="str">
        <f>IF(CD20="","",IF(CD20&lt;='1.1 Allgemein'!$I$22,SUM(CD24:CD28)*CD22,SUM(CD24:CD28)))</f>
        <v/>
      </c>
      <c r="CE21" s="181" t="str">
        <f>IF(CE20="","",IF(CE20&lt;='1.1 Allgemein'!$I$22,SUM(CE24:CE28)*CE22,SUM(CE24:CE28)))</f>
        <v/>
      </c>
      <c r="CF21" s="181" t="str">
        <f>IF(CF20="","",IF(CF20&lt;='1.1 Allgemein'!$I$22,SUM(CF24:CF28)*CF22,SUM(CF24:CF28)))</f>
        <v/>
      </c>
      <c r="CG21" s="181" t="str">
        <f>IF(CG20="","",IF(CG20&lt;='1.1 Allgemein'!$I$22,SUM(CG24:CG28)*CG22,SUM(CG24:CG28)))</f>
        <v/>
      </c>
      <c r="CH21" s="181" t="str">
        <f>IF(CH20="","",IF(CH20&lt;='1.1 Allgemein'!$I$22,SUM(CH24:CH28)*CH22,SUM(CH24:CH28)))</f>
        <v/>
      </c>
      <c r="CI21" s="181" t="str">
        <f>IF(CI20="","",IF(CI20&lt;='1.1 Allgemein'!$I$22,SUM(CI24:CI28)*CI22,SUM(CI24:CI28)))</f>
        <v/>
      </c>
      <c r="CJ21" s="181" t="str">
        <f>IF(CJ20="","",IF(CJ20&lt;='1.1 Allgemein'!$I$22,SUM(CJ24:CJ28)*CJ22,SUM(CJ24:CJ28)))</f>
        <v/>
      </c>
      <c r="CK21" s="181" t="str">
        <f>IF(CK20="","",IF(CK20&lt;='1.1 Allgemein'!$I$22,SUM(CK24:CK28)*CK22,SUM(CK24:CK28)))</f>
        <v/>
      </c>
      <c r="CL21" s="181" t="str">
        <f>IF(CL20="","",IF(CL20&lt;='1.1 Allgemein'!$I$22,SUM(CL24:CL28)*CL22,SUM(CL24:CL28)))</f>
        <v/>
      </c>
      <c r="CM21" s="181" t="str">
        <f>IF(CM20="","",IF(CM20&lt;='1.1 Allgemein'!$I$22,SUM(CM24:CM28)*CM22,SUM(CM24:CM28)))</f>
        <v/>
      </c>
      <c r="CN21" s="181" t="str">
        <f>IF(CN20="","",IF(CN20&lt;='1.1 Allgemein'!$I$22,SUM(CN24:CN28)*CN22,SUM(CN24:CN28)))</f>
        <v/>
      </c>
      <c r="CO21" s="181" t="str">
        <f>IF(CO20="","",IF(CO20&lt;='1.1 Allgemein'!$I$22,SUM(CO24:CO28)*CO22,SUM(CO24:CO28)))</f>
        <v/>
      </c>
      <c r="CP21" s="181" t="str">
        <f>IF(CP20="","",IF(CP20&lt;='1.1 Allgemein'!$I$22,SUM(CP24:CP28)*CP22,SUM(CP24:CP28)))</f>
        <v/>
      </c>
      <c r="CQ21" s="181" t="str">
        <f>IF(CQ20="","",IF(CQ20&lt;='1.1 Allgemein'!$I$22,SUM(CQ24:CQ28)*CQ22,SUM(CQ24:CQ28)))</f>
        <v/>
      </c>
      <c r="CR21" s="181" t="str">
        <f>IF(CR20="","",IF(CR20&lt;='1.1 Allgemein'!$I$22,SUM(CR24:CR28)*CR22,SUM(CR24:CR28)))</f>
        <v/>
      </c>
      <c r="CS21" s="181" t="str">
        <f>IF(CS20="","",IF(CS20&lt;='1.1 Allgemein'!$I$22,SUM(CS24:CS28)*CS22,SUM(CS24:CS28)))</f>
        <v/>
      </c>
      <c r="CT21" s="181" t="str">
        <f>IF(CT20="","",IF(CT20&lt;='1.1 Allgemein'!$I$22,SUM(CT24:CT28)*CT22,SUM(CT24:CT28)))</f>
        <v/>
      </c>
      <c r="CU21" s="181" t="str">
        <f>IF(CU20="","",IF(CU20&lt;='1.1 Allgemein'!$I$22,SUM(CU24:CU28)*CU22,SUM(CU24:CU28)))</f>
        <v/>
      </c>
      <c r="CV21" s="181" t="str">
        <f>IF(CV20="","",IF(CV20&lt;='1.1 Allgemein'!$I$22,SUM(CV24:CV28)*CV22,SUM(CV24:CV28)))</f>
        <v/>
      </c>
      <c r="CW21" s="181" t="str">
        <f>IF(CW20="","",IF(CW20&lt;='1.1 Allgemein'!$I$22,SUM(CW24:CW28)*CW22,SUM(CW24:CW28)))</f>
        <v/>
      </c>
      <c r="CX21" s="181" t="str">
        <f>IF(CX20="","",IF(CX20&lt;='1.1 Allgemein'!$I$22,SUM(CX24:CX28)*CX22,SUM(CX24:CX28)))</f>
        <v/>
      </c>
      <c r="CY21" s="181" t="str">
        <f>IF(CY20="","",IF(CY20&lt;='1.1 Allgemein'!$I$22,SUM(CY24:CY28)*CY22,SUM(CY24:CY28)))</f>
        <v/>
      </c>
      <c r="CZ21" s="181" t="str">
        <f>IF(CZ20="","",IF(CZ20&lt;='1.1 Allgemein'!$I$22,SUM(CZ24:CZ28)*CZ22,SUM(CZ24:CZ28)))</f>
        <v/>
      </c>
      <c r="DA21" s="181" t="str">
        <f>IF(DA20="","",IF(DA20&lt;='1.1 Allgemein'!$I$22,SUM(DA24:DA28)*DA22,SUM(DA24:DA28)))</f>
        <v/>
      </c>
      <c r="DB21" s="181" t="str">
        <f>IF(DB20="","",IF(DB20&lt;='1.1 Allgemein'!$I$22,SUM(DB24:DB28)*DB22,SUM(DB24:DB28)))</f>
        <v/>
      </c>
      <c r="DC21" s="181" t="str">
        <f>IF(DC20="","",IF(DC20&lt;='1.1 Allgemein'!$I$22,SUM(DC24:DC28)*DC22,SUM(DC24:DC28)))</f>
        <v/>
      </c>
    </row>
    <row r="22" spans="1:112" ht="15" customHeight="1" x14ac:dyDescent="0.35">
      <c r="B22" s="155" t="str">
        <f>B6</f>
        <v>Inflationsindex (Basisjahr NPV)</v>
      </c>
      <c r="G22" s="208">
        <f>IF(G20&lt;='1.1 Allgemein'!$I$22,IF(G20&lt;&gt;"",INDEX('1.1 Allgemein'!$1:$1048576,MATCH($B$22,'1.1 Allgemein'!$F:$F,0),MATCH(G$4,'1.1 Allgemein'!$16:$16,0)),""),"")</f>
        <v>1</v>
      </c>
      <c r="H22" s="208" t="str">
        <f>IF(H20&lt;='1.1 Allgemein'!$I$22,IF(H20&lt;&gt;"",INDEX('1.1 Allgemein'!$1:$1048576,MATCH($B$22,'1.1 Allgemein'!$F:$F,0),MATCH(H$4,'1.1 Allgemein'!$16:$16,0)),""),"")</f>
        <v/>
      </c>
      <c r="I22" s="208" t="str">
        <f>IF(I20&lt;='1.1 Allgemein'!$I$22,IF(I20&lt;&gt;"",INDEX('1.1 Allgemein'!$1:$1048576,MATCH($B$22,'1.1 Allgemein'!$F:$F,0),MATCH(I$4,'1.1 Allgemein'!$16:$16,0)),""),"")</f>
        <v/>
      </c>
      <c r="J22" s="208" t="str">
        <f>IF(J20&lt;='1.1 Allgemein'!$I$22,IF(J20&lt;&gt;"",INDEX('1.1 Allgemein'!$1:$1048576,MATCH($B$22,'1.1 Allgemein'!$F:$F,0),MATCH(J$4,'1.1 Allgemein'!$16:$16,0)),""),"")</f>
        <v/>
      </c>
      <c r="K22" s="208" t="str">
        <f>IF(K20&lt;='1.1 Allgemein'!$I$22,IF(K20&lt;&gt;"",INDEX('1.1 Allgemein'!$1:$1048576,MATCH($B$22,'1.1 Allgemein'!$F:$F,0),MATCH(K$4,'1.1 Allgemein'!$16:$16,0)),""),"")</f>
        <v/>
      </c>
      <c r="L22" s="208" t="str">
        <f>IF(L20&lt;='1.1 Allgemein'!$I$22,IF(L20&lt;&gt;"",INDEX('1.1 Allgemein'!$1:$1048576,MATCH($B$22,'1.1 Allgemein'!$F:$F,0),MATCH(L$4,'1.1 Allgemein'!$16:$16,0)),""),"")</f>
        <v/>
      </c>
      <c r="M22" s="208" t="str">
        <f>IF(M20&lt;='1.1 Allgemein'!$I$22,IF(M20&lt;&gt;"",INDEX('1.1 Allgemein'!$1:$1048576,MATCH($B$22,'1.1 Allgemein'!$F:$F,0),MATCH(M$4,'1.1 Allgemein'!$16:$16,0)),""),"")</f>
        <v/>
      </c>
      <c r="N22" s="208" t="str">
        <f>IF(N20&lt;='1.1 Allgemein'!$I$22,IF(N20&lt;&gt;"",INDEX('1.1 Allgemein'!$1:$1048576,MATCH($B$22,'1.1 Allgemein'!$F:$F,0),MATCH(N$4,'1.1 Allgemein'!$16:$16,0)),""),"")</f>
        <v/>
      </c>
      <c r="O22" s="208" t="str">
        <f>IF(O20&lt;='1.1 Allgemein'!$I$22,IF(O20&lt;&gt;"",INDEX('1.1 Allgemein'!$1:$1048576,MATCH($B$22,'1.1 Allgemein'!$F:$F,0),MATCH(O$4,'1.1 Allgemein'!$16:$16,0)),""),"")</f>
        <v/>
      </c>
      <c r="P22" s="208" t="str">
        <f>IF(P20&lt;='1.1 Allgemein'!$I$22,IF(P20&lt;&gt;"",INDEX('1.1 Allgemein'!$1:$1048576,MATCH($B$22,'1.1 Allgemein'!$F:$F,0),MATCH(P$4,'1.1 Allgemein'!$16:$16,0)),""),"")</f>
        <v/>
      </c>
      <c r="Q22" s="208" t="str">
        <f>IF(Q20&lt;='1.1 Allgemein'!$I$22,IF(Q20&lt;&gt;"",INDEX('1.1 Allgemein'!$1:$1048576,MATCH($B$22,'1.1 Allgemein'!$F:$F,0),MATCH(Q$4,'1.1 Allgemein'!$16:$16,0)),""),"")</f>
        <v/>
      </c>
      <c r="R22" s="208" t="str">
        <f>IF(R20&lt;='1.1 Allgemein'!$I$22,IF(R20&lt;&gt;"",INDEX('1.1 Allgemein'!$1:$1048576,MATCH($B$22,'1.1 Allgemein'!$F:$F,0),MATCH(R$4,'1.1 Allgemein'!$16:$16,0)),""),"")</f>
        <v/>
      </c>
      <c r="S22" s="208" t="str">
        <f>IF(S20&lt;='1.1 Allgemein'!$I$22,IF(S20&lt;&gt;"",INDEX('1.1 Allgemein'!$1:$1048576,MATCH($B$22,'1.1 Allgemein'!$F:$F,0),MATCH(S$4,'1.1 Allgemein'!$16:$16,0)),""),"")</f>
        <v/>
      </c>
      <c r="T22" s="208" t="str">
        <f>IF(T20&lt;='1.1 Allgemein'!$I$22,IF(T20&lt;&gt;"",INDEX('1.1 Allgemein'!$1:$1048576,MATCH($B$22,'1.1 Allgemein'!$F:$F,0),MATCH(T$4,'1.1 Allgemein'!$16:$16,0)),""),"")</f>
        <v/>
      </c>
      <c r="U22" s="208" t="str">
        <f>IF(U20&lt;='1.1 Allgemein'!$I$22,IF(U20&lt;&gt;"",INDEX('1.1 Allgemein'!$1:$1048576,MATCH($B$22,'1.1 Allgemein'!$F:$F,0),MATCH(U$4,'1.1 Allgemein'!$16:$16,0)),""),"")</f>
        <v/>
      </c>
      <c r="V22" s="208" t="str">
        <f>IF(V20&lt;='1.1 Allgemein'!$I$22,IF(V20&lt;&gt;"",INDEX('1.1 Allgemein'!$1:$1048576,MATCH($B$22,'1.1 Allgemein'!$F:$F,0),MATCH(V$4,'1.1 Allgemein'!$16:$16,0)),""),"")</f>
        <v/>
      </c>
      <c r="W22" s="208" t="str">
        <f>IF(W20&lt;='1.1 Allgemein'!$I$22,IF(W20&lt;&gt;"",INDEX('1.1 Allgemein'!$1:$1048576,MATCH($B$22,'1.1 Allgemein'!$F:$F,0),MATCH(W$4,'1.1 Allgemein'!$16:$16,0)),""),"")</f>
        <v/>
      </c>
      <c r="X22" s="208" t="str">
        <f>IF(X20&lt;='1.1 Allgemein'!$I$22,IF(X20&lt;&gt;"",INDEX('1.1 Allgemein'!$1:$1048576,MATCH($B$22,'1.1 Allgemein'!$F:$F,0),MATCH(X$4,'1.1 Allgemein'!$16:$16,0)),""),"")</f>
        <v/>
      </c>
      <c r="DD22" s="56"/>
      <c r="DE22" s="56"/>
      <c r="DF22" s="56"/>
      <c r="DG22" s="56"/>
      <c r="DH22" s="56"/>
    </row>
    <row r="23" spans="1:112" s="105" customFormat="1" ht="15" customHeight="1" x14ac:dyDescent="0.3">
      <c r="C23" s="105" t="str">
        <f>IF('2.1 Kraftwerk allgemein'!$F$2="f",d_f_i!$B185,IF('2.1 Kraftwerk allgemein'!$F$2="i",d_f_i!$C185,d_f_i!$A185))</f>
        <v>Position [realer Geldwert Basisjahr NPV]</v>
      </c>
      <c r="F23" s="184"/>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row>
    <row r="24" spans="1:112" s="182" customFormat="1" ht="15" customHeight="1" x14ac:dyDescent="0.3">
      <c r="A24" s="104"/>
      <c r="B24" s="104"/>
      <c r="C24" s="1"/>
      <c r="D24" s="209"/>
      <c r="E24" s="209"/>
      <c r="F24" s="403" t="e">
        <f>IF(SUM(G24:DC28)&gt;0.15*'2.5 CAPEX'!J90,IF('2.1 Kraftwerk allgemein'!$F$2="f",d_f_i!$B192,IF('2.1 Kraftwerk allgemein'!$F$2="i",d_f_i!$C192,d_f_i!$A192)),"")</f>
        <v>#DIV/0!</v>
      </c>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c r="CD24" s="336"/>
      <c r="CE24" s="336"/>
      <c r="CF24" s="336"/>
      <c r="CG24" s="336"/>
      <c r="CH24" s="336"/>
      <c r="CI24" s="336"/>
      <c r="CJ24" s="336"/>
      <c r="CK24" s="336"/>
      <c r="CL24" s="336"/>
      <c r="CM24" s="336"/>
      <c r="CN24" s="336"/>
      <c r="CO24" s="336"/>
      <c r="CP24" s="336"/>
      <c r="CQ24" s="336"/>
      <c r="CR24" s="336"/>
      <c r="CS24" s="336"/>
      <c r="CT24" s="336"/>
      <c r="CU24" s="336"/>
      <c r="CV24" s="336"/>
      <c r="CW24" s="336"/>
      <c r="CX24" s="336"/>
      <c r="CY24" s="336"/>
      <c r="CZ24" s="336"/>
      <c r="DA24" s="336"/>
      <c r="DB24" s="336"/>
      <c r="DC24" s="336"/>
    </row>
    <row r="25" spans="1:112" s="182" customFormat="1" ht="15" customHeight="1" x14ac:dyDescent="0.3">
      <c r="A25" s="104"/>
      <c r="B25" s="104"/>
      <c r="C25" s="1"/>
      <c r="D25" s="209"/>
      <c r="E25" s="209"/>
      <c r="F25" s="404"/>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336"/>
      <c r="AP25" s="336"/>
      <c r="AQ25" s="336"/>
      <c r="AR25" s="336"/>
      <c r="AS25" s="336"/>
      <c r="AT25" s="336"/>
      <c r="AU25" s="336"/>
      <c r="AV25" s="336"/>
      <c r="AW25" s="336"/>
      <c r="AX25" s="336"/>
      <c r="AY25" s="336"/>
      <c r="AZ25" s="336"/>
      <c r="BA25" s="336"/>
      <c r="BB25" s="336"/>
      <c r="BC25" s="336"/>
      <c r="BD25" s="336"/>
      <c r="BE25" s="336"/>
      <c r="BF25" s="336"/>
      <c r="BG25" s="336"/>
      <c r="BH25" s="336"/>
      <c r="BI25" s="336"/>
      <c r="BJ25" s="336"/>
      <c r="BK25" s="336"/>
      <c r="BL25" s="336"/>
      <c r="BM25" s="336"/>
      <c r="BN25" s="336"/>
      <c r="BO25" s="336"/>
      <c r="BP25" s="336"/>
      <c r="BQ25" s="336"/>
      <c r="BR25" s="336"/>
      <c r="BS25" s="336"/>
      <c r="BT25" s="336"/>
      <c r="BU25" s="336"/>
      <c r="BV25" s="336"/>
      <c r="BW25" s="336"/>
      <c r="BX25" s="336"/>
      <c r="BY25" s="336"/>
      <c r="BZ25" s="336"/>
      <c r="CA25" s="336"/>
      <c r="CB25" s="336"/>
      <c r="CC25" s="336"/>
      <c r="CD25" s="336"/>
      <c r="CE25" s="336"/>
      <c r="CF25" s="336"/>
      <c r="CG25" s="336"/>
      <c r="CH25" s="336"/>
      <c r="CI25" s="336"/>
      <c r="CJ25" s="336"/>
      <c r="CK25" s="336"/>
      <c r="CL25" s="336"/>
      <c r="CM25" s="336"/>
      <c r="CN25" s="336"/>
      <c r="CO25" s="336"/>
      <c r="CP25" s="336"/>
      <c r="CQ25" s="336"/>
      <c r="CR25" s="336"/>
      <c r="CS25" s="336"/>
      <c r="CT25" s="336"/>
      <c r="CU25" s="336"/>
      <c r="CV25" s="336"/>
      <c r="CW25" s="336"/>
      <c r="CX25" s="336"/>
      <c r="CY25" s="336"/>
      <c r="CZ25" s="336"/>
      <c r="DA25" s="336"/>
      <c r="DB25" s="336"/>
      <c r="DC25" s="336"/>
    </row>
    <row r="26" spans="1:112" s="182" customFormat="1" ht="15" customHeight="1" x14ac:dyDescent="0.3">
      <c r="A26" s="104"/>
      <c r="B26" s="104"/>
      <c r="C26" s="1"/>
      <c r="D26" s="209"/>
      <c r="E26" s="209"/>
      <c r="F26" s="209"/>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6"/>
      <c r="AS26" s="336"/>
      <c r="AT26" s="336"/>
      <c r="AU26" s="336"/>
      <c r="AV26" s="336"/>
      <c r="AW26" s="336"/>
      <c r="AX26" s="336"/>
      <c r="AY26" s="336"/>
      <c r="AZ26" s="336"/>
      <c r="BA26" s="336"/>
      <c r="BB26" s="336"/>
      <c r="BC26" s="336"/>
      <c r="BD26" s="336"/>
      <c r="BE26" s="336"/>
      <c r="BF26" s="336"/>
      <c r="BG26" s="336"/>
      <c r="BH26" s="336"/>
      <c r="BI26" s="336"/>
      <c r="BJ26" s="336"/>
      <c r="BK26" s="336"/>
      <c r="BL26" s="336"/>
      <c r="BM26" s="336"/>
      <c r="BN26" s="336"/>
      <c r="BO26" s="336"/>
      <c r="BP26" s="336"/>
      <c r="BQ26" s="336"/>
      <c r="BR26" s="336"/>
      <c r="BS26" s="336"/>
      <c r="BT26" s="336"/>
      <c r="BU26" s="336"/>
      <c r="BV26" s="336"/>
      <c r="BW26" s="336"/>
      <c r="BX26" s="336"/>
      <c r="BY26" s="336"/>
      <c r="BZ26" s="336"/>
      <c r="CA26" s="336"/>
      <c r="CB26" s="336"/>
      <c r="CC26" s="336"/>
      <c r="CD26" s="336"/>
      <c r="CE26" s="336"/>
      <c r="CF26" s="336"/>
      <c r="CG26" s="336"/>
      <c r="CH26" s="336"/>
      <c r="CI26" s="336"/>
      <c r="CJ26" s="336"/>
      <c r="CK26" s="336"/>
      <c r="CL26" s="336"/>
      <c r="CM26" s="336"/>
      <c r="CN26" s="336"/>
      <c r="CO26" s="336"/>
      <c r="CP26" s="336"/>
      <c r="CQ26" s="336"/>
      <c r="CR26" s="336"/>
      <c r="CS26" s="336"/>
      <c r="CT26" s="336"/>
      <c r="CU26" s="336"/>
      <c r="CV26" s="336"/>
      <c r="CW26" s="336"/>
      <c r="CX26" s="336"/>
      <c r="CY26" s="336"/>
      <c r="CZ26" s="336"/>
      <c r="DA26" s="336"/>
      <c r="DB26" s="336"/>
      <c r="DC26" s="336"/>
    </row>
    <row r="27" spans="1:112" s="182" customFormat="1" ht="15" customHeight="1" x14ac:dyDescent="0.3">
      <c r="A27" s="104"/>
      <c r="B27" s="104"/>
      <c r="C27" s="1"/>
      <c r="D27" s="209"/>
      <c r="E27" s="209"/>
      <c r="F27" s="209"/>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c r="AP27" s="336"/>
      <c r="AQ27" s="336"/>
      <c r="AR27" s="336"/>
      <c r="AS27" s="336"/>
      <c r="AT27" s="336"/>
      <c r="AU27" s="336"/>
      <c r="AV27" s="336"/>
      <c r="AW27" s="336"/>
      <c r="AX27" s="336"/>
      <c r="AY27" s="336"/>
      <c r="AZ27" s="336"/>
      <c r="BA27" s="336"/>
      <c r="BB27" s="336"/>
      <c r="BC27" s="336"/>
      <c r="BD27" s="336"/>
      <c r="BE27" s="336"/>
      <c r="BF27" s="336"/>
      <c r="BG27" s="336"/>
      <c r="BH27" s="336"/>
      <c r="BI27" s="336"/>
      <c r="BJ27" s="336"/>
      <c r="BK27" s="336"/>
      <c r="BL27" s="336"/>
      <c r="BM27" s="336"/>
      <c r="BN27" s="336"/>
      <c r="BO27" s="336"/>
      <c r="BP27" s="336"/>
      <c r="BQ27" s="336"/>
      <c r="BR27" s="336"/>
      <c r="BS27" s="336"/>
      <c r="BT27" s="336"/>
      <c r="BU27" s="336"/>
      <c r="BV27" s="336"/>
      <c r="BW27" s="336"/>
      <c r="BX27" s="336"/>
      <c r="BY27" s="336"/>
      <c r="BZ27" s="336"/>
      <c r="CA27" s="336"/>
      <c r="CB27" s="336"/>
      <c r="CC27" s="336"/>
      <c r="CD27" s="336"/>
      <c r="CE27" s="336"/>
      <c r="CF27" s="336"/>
      <c r="CG27" s="336"/>
      <c r="CH27" s="336"/>
      <c r="CI27" s="336"/>
      <c r="CJ27" s="336"/>
      <c r="CK27" s="336"/>
      <c r="CL27" s="336"/>
      <c r="CM27" s="336"/>
      <c r="CN27" s="336"/>
      <c r="CO27" s="336"/>
      <c r="CP27" s="336"/>
      <c r="CQ27" s="336"/>
      <c r="CR27" s="336"/>
      <c r="CS27" s="336"/>
      <c r="CT27" s="336"/>
      <c r="CU27" s="336"/>
      <c r="CV27" s="336"/>
      <c r="CW27" s="336"/>
      <c r="CX27" s="336"/>
      <c r="CY27" s="336"/>
      <c r="CZ27" s="336"/>
      <c r="DA27" s="336"/>
      <c r="DB27" s="336"/>
      <c r="DC27" s="336"/>
    </row>
    <row r="28" spans="1:112" s="182" customFormat="1" ht="15" customHeight="1" x14ac:dyDescent="0.3">
      <c r="A28" s="104"/>
      <c r="B28" s="104"/>
      <c r="C28" s="1"/>
      <c r="D28" s="209"/>
      <c r="E28" s="209"/>
      <c r="F28" s="209"/>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6"/>
      <c r="AT28" s="336"/>
      <c r="AU28" s="336"/>
      <c r="AV28" s="336"/>
      <c r="AW28" s="336"/>
      <c r="AX28" s="336"/>
      <c r="AY28" s="336"/>
      <c r="AZ28" s="336"/>
      <c r="BA28" s="336"/>
      <c r="BB28" s="336"/>
      <c r="BC28" s="336"/>
      <c r="BD28" s="336"/>
      <c r="BE28" s="336"/>
      <c r="BF28" s="336"/>
      <c r="BG28" s="336"/>
      <c r="BH28" s="336"/>
      <c r="BI28" s="336"/>
      <c r="BJ28" s="336"/>
      <c r="BK28" s="336"/>
      <c r="BL28" s="336"/>
      <c r="BM28" s="336"/>
      <c r="BN28" s="336"/>
      <c r="BO28" s="336"/>
      <c r="BP28" s="336"/>
      <c r="BQ28" s="336"/>
      <c r="BR28" s="336"/>
      <c r="BS28" s="336"/>
      <c r="BT28" s="336"/>
      <c r="BU28" s="336"/>
      <c r="BV28" s="336"/>
      <c r="BW28" s="336"/>
      <c r="BX28" s="336"/>
      <c r="BY28" s="336"/>
      <c r="BZ28" s="336"/>
      <c r="CA28" s="336"/>
      <c r="CB28" s="336"/>
      <c r="CC28" s="336"/>
      <c r="CD28" s="336"/>
      <c r="CE28" s="336"/>
      <c r="CF28" s="336"/>
      <c r="CG28" s="336"/>
      <c r="CH28" s="336"/>
      <c r="CI28" s="336"/>
      <c r="CJ28" s="336"/>
      <c r="CK28" s="336"/>
      <c r="CL28" s="336"/>
      <c r="CM28" s="336"/>
      <c r="CN28" s="336"/>
      <c r="CO28" s="336"/>
      <c r="CP28" s="336"/>
      <c r="CQ28" s="336"/>
      <c r="CR28" s="336"/>
      <c r="CS28" s="336"/>
      <c r="CT28" s="336"/>
      <c r="CU28" s="336"/>
      <c r="CV28" s="336"/>
      <c r="CW28" s="336"/>
      <c r="CX28" s="336"/>
      <c r="CY28" s="336"/>
      <c r="CZ28" s="336"/>
      <c r="DA28" s="336"/>
      <c r="DB28" s="336"/>
      <c r="DC28" s="336"/>
    </row>
    <row r="29" spans="1:112" ht="15" customHeight="1" x14ac:dyDescent="0.35">
      <c r="C29" s="378"/>
    </row>
    <row r="31" spans="1:112" ht="15" customHeight="1" x14ac:dyDescent="0.3">
      <c r="B31" s="105" t="str">
        <f>IF('2.1 Kraftwerk allgemein'!$F$2="f",d_f_i!$B193,IF('2.1 Kraftwerk allgemein'!$F$2="i",d_f_i!$C193,d_f_i!$A193))</f>
        <v>Kosten für eine wissenschaftliche Begleitung (Anhang 4, Ziffer 3.1, Bst. d EnFV)   [max. 5% der anrechenbaren Investitionskosten, höchstens aber 1'000'000 CHF]</v>
      </c>
      <c r="F31" s="178"/>
      <c r="G31" s="179">
        <f t="shared" ref="G31:BR31" si="2">G4</f>
        <v>2026</v>
      </c>
      <c r="H31" s="179">
        <f t="shared" si="2"/>
        <v>2027</v>
      </c>
      <c r="I31" s="179">
        <f t="shared" si="2"/>
        <v>2028</v>
      </c>
      <c r="J31" s="179">
        <f t="shared" si="2"/>
        <v>2029</v>
      </c>
      <c r="K31" s="179">
        <f t="shared" si="2"/>
        <v>2030</v>
      </c>
      <c r="L31" s="179">
        <f t="shared" si="2"/>
        <v>2031</v>
      </c>
      <c r="M31" s="179">
        <f t="shared" si="2"/>
        <v>2032</v>
      </c>
      <c r="N31" s="179">
        <f t="shared" si="2"/>
        <v>2033</v>
      </c>
      <c r="O31" s="179">
        <f t="shared" si="2"/>
        <v>2034</v>
      </c>
      <c r="P31" s="179">
        <f t="shared" si="2"/>
        <v>2035</v>
      </c>
      <c r="Q31" s="179">
        <f t="shared" si="2"/>
        <v>2036</v>
      </c>
      <c r="R31" s="179">
        <f t="shared" si="2"/>
        <v>2037</v>
      </c>
      <c r="S31" s="179">
        <f t="shared" si="2"/>
        <v>2038</v>
      </c>
      <c r="T31" s="179">
        <f t="shared" si="2"/>
        <v>2039</v>
      </c>
      <c r="U31" s="179">
        <f t="shared" si="2"/>
        <v>2040</v>
      </c>
      <c r="V31" s="179">
        <f t="shared" si="2"/>
        <v>2041</v>
      </c>
      <c r="W31" s="179">
        <f t="shared" si="2"/>
        <v>2042</v>
      </c>
      <c r="X31" s="179">
        <f t="shared" si="2"/>
        <v>2043</v>
      </c>
      <c r="Y31" s="179">
        <f t="shared" si="2"/>
        <v>2044</v>
      </c>
      <c r="Z31" s="179">
        <f t="shared" si="2"/>
        <v>2045</v>
      </c>
      <c r="AA31" s="179">
        <f t="shared" si="2"/>
        <v>2046</v>
      </c>
      <c r="AB31" s="179">
        <f t="shared" si="2"/>
        <v>2047</v>
      </c>
      <c r="AC31" s="179">
        <f t="shared" si="2"/>
        <v>2048</v>
      </c>
      <c r="AD31" s="179">
        <f t="shared" si="2"/>
        <v>2049</v>
      </c>
      <c r="AE31" s="179">
        <f t="shared" si="2"/>
        <v>2050</v>
      </c>
      <c r="AF31" s="179">
        <f t="shared" si="2"/>
        <v>2051</v>
      </c>
      <c r="AG31" s="179">
        <f t="shared" si="2"/>
        <v>2052</v>
      </c>
      <c r="AH31" s="179">
        <f t="shared" si="2"/>
        <v>2053</v>
      </c>
      <c r="AI31" s="179">
        <f t="shared" si="2"/>
        <v>2054</v>
      </c>
      <c r="AJ31" s="179">
        <f t="shared" si="2"/>
        <v>2055</v>
      </c>
      <c r="AK31" s="179">
        <f t="shared" si="2"/>
        <v>2056</v>
      </c>
      <c r="AL31" s="179">
        <f t="shared" si="2"/>
        <v>2057</v>
      </c>
      <c r="AM31" s="179">
        <f t="shared" si="2"/>
        <v>2058</v>
      </c>
      <c r="AN31" s="179" t="str">
        <f t="shared" si="2"/>
        <v/>
      </c>
      <c r="AO31" s="179" t="str">
        <f t="shared" si="2"/>
        <v/>
      </c>
      <c r="AP31" s="179" t="str">
        <f t="shared" si="2"/>
        <v/>
      </c>
      <c r="AQ31" s="179" t="str">
        <f t="shared" si="2"/>
        <v/>
      </c>
      <c r="AR31" s="179" t="str">
        <f t="shared" si="2"/>
        <v/>
      </c>
      <c r="AS31" s="179" t="str">
        <f t="shared" si="2"/>
        <v/>
      </c>
      <c r="AT31" s="179" t="str">
        <f t="shared" si="2"/>
        <v/>
      </c>
      <c r="AU31" s="179" t="str">
        <f t="shared" si="2"/>
        <v/>
      </c>
      <c r="AV31" s="179" t="str">
        <f t="shared" si="2"/>
        <v/>
      </c>
      <c r="AW31" s="179" t="str">
        <f t="shared" si="2"/>
        <v/>
      </c>
      <c r="AX31" s="179" t="str">
        <f t="shared" si="2"/>
        <v/>
      </c>
      <c r="AY31" s="179" t="str">
        <f t="shared" si="2"/>
        <v/>
      </c>
      <c r="AZ31" s="179" t="str">
        <f t="shared" si="2"/>
        <v/>
      </c>
      <c r="BA31" s="179" t="str">
        <f t="shared" si="2"/>
        <v/>
      </c>
      <c r="BB31" s="179" t="str">
        <f t="shared" si="2"/>
        <v/>
      </c>
      <c r="BC31" s="179" t="str">
        <f t="shared" si="2"/>
        <v/>
      </c>
      <c r="BD31" s="179" t="str">
        <f t="shared" si="2"/>
        <v/>
      </c>
      <c r="BE31" s="179" t="str">
        <f t="shared" si="2"/>
        <v/>
      </c>
      <c r="BF31" s="179" t="str">
        <f t="shared" si="2"/>
        <v/>
      </c>
      <c r="BG31" s="179" t="str">
        <f t="shared" si="2"/>
        <v/>
      </c>
      <c r="BH31" s="179" t="str">
        <f t="shared" si="2"/>
        <v/>
      </c>
      <c r="BI31" s="179" t="str">
        <f t="shared" si="2"/>
        <v/>
      </c>
      <c r="BJ31" s="179" t="str">
        <f t="shared" si="2"/>
        <v/>
      </c>
      <c r="BK31" s="179" t="str">
        <f t="shared" si="2"/>
        <v/>
      </c>
      <c r="BL31" s="179" t="str">
        <f t="shared" si="2"/>
        <v/>
      </c>
      <c r="BM31" s="179" t="str">
        <f t="shared" si="2"/>
        <v/>
      </c>
      <c r="BN31" s="179" t="str">
        <f t="shared" si="2"/>
        <v/>
      </c>
      <c r="BO31" s="179" t="str">
        <f t="shared" si="2"/>
        <v/>
      </c>
      <c r="BP31" s="179" t="str">
        <f t="shared" si="2"/>
        <v/>
      </c>
      <c r="BQ31" s="179" t="str">
        <f t="shared" si="2"/>
        <v/>
      </c>
      <c r="BR31" s="179" t="str">
        <f t="shared" si="2"/>
        <v/>
      </c>
      <c r="BS31" s="179" t="str">
        <f t="shared" ref="BS31:DC31" si="3">BS4</f>
        <v/>
      </c>
      <c r="BT31" s="179" t="str">
        <f t="shared" si="3"/>
        <v/>
      </c>
      <c r="BU31" s="179" t="str">
        <f t="shared" si="3"/>
        <v/>
      </c>
      <c r="BV31" s="179" t="str">
        <f t="shared" si="3"/>
        <v/>
      </c>
      <c r="BW31" s="179" t="str">
        <f t="shared" si="3"/>
        <v/>
      </c>
      <c r="BX31" s="179" t="str">
        <f t="shared" si="3"/>
        <v/>
      </c>
      <c r="BY31" s="179" t="str">
        <f t="shared" si="3"/>
        <v/>
      </c>
      <c r="BZ31" s="179" t="str">
        <f t="shared" si="3"/>
        <v/>
      </c>
      <c r="CA31" s="179" t="str">
        <f t="shared" si="3"/>
        <v/>
      </c>
      <c r="CB31" s="179" t="str">
        <f t="shared" si="3"/>
        <v/>
      </c>
      <c r="CC31" s="179" t="str">
        <f t="shared" si="3"/>
        <v/>
      </c>
      <c r="CD31" s="179" t="str">
        <f t="shared" si="3"/>
        <v/>
      </c>
      <c r="CE31" s="179" t="str">
        <f t="shared" si="3"/>
        <v/>
      </c>
      <c r="CF31" s="179" t="str">
        <f t="shared" si="3"/>
        <v/>
      </c>
      <c r="CG31" s="179" t="str">
        <f t="shared" si="3"/>
        <v/>
      </c>
      <c r="CH31" s="179" t="str">
        <f t="shared" si="3"/>
        <v/>
      </c>
      <c r="CI31" s="179" t="str">
        <f t="shared" si="3"/>
        <v/>
      </c>
      <c r="CJ31" s="179" t="str">
        <f t="shared" si="3"/>
        <v/>
      </c>
      <c r="CK31" s="179" t="str">
        <f t="shared" si="3"/>
        <v/>
      </c>
      <c r="CL31" s="179" t="str">
        <f t="shared" si="3"/>
        <v/>
      </c>
      <c r="CM31" s="179" t="str">
        <f t="shared" si="3"/>
        <v/>
      </c>
      <c r="CN31" s="179" t="str">
        <f t="shared" si="3"/>
        <v/>
      </c>
      <c r="CO31" s="179" t="str">
        <f t="shared" si="3"/>
        <v/>
      </c>
      <c r="CP31" s="179" t="str">
        <f t="shared" si="3"/>
        <v/>
      </c>
      <c r="CQ31" s="179" t="str">
        <f t="shared" si="3"/>
        <v/>
      </c>
      <c r="CR31" s="179" t="str">
        <f t="shared" si="3"/>
        <v/>
      </c>
      <c r="CS31" s="179" t="str">
        <f t="shared" si="3"/>
        <v/>
      </c>
      <c r="CT31" s="179" t="str">
        <f t="shared" si="3"/>
        <v/>
      </c>
      <c r="CU31" s="179" t="str">
        <f t="shared" si="3"/>
        <v/>
      </c>
      <c r="CV31" s="179" t="str">
        <f t="shared" si="3"/>
        <v/>
      </c>
      <c r="CW31" s="179" t="str">
        <f t="shared" si="3"/>
        <v/>
      </c>
      <c r="CX31" s="179" t="str">
        <f t="shared" si="3"/>
        <v/>
      </c>
      <c r="CY31" s="179" t="str">
        <f t="shared" si="3"/>
        <v/>
      </c>
      <c r="CZ31" s="179" t="str">
        <f t="shared" si="3"/>
        <v/>
      </c>
      <c r="DA31" s="179" t="str">
        <f t="shared" si="3"/>
        <v/>
      </c>
      <c r="DB31" s="179" t="str">
        <f t="shared" si="3"/>
        <v/>
      </c>
      <c r="DC31" s="179" t="str">
        <f t="shared" si="3"/>
        <v/>
      </c>
    </row>
    <row r="32" spans="1:112" ht="15" customHeight="1" x14ac:dyDescent="0.35">
      <c r="B32" s="155" t="str">
        <f>B21</f>
        <v>Realer Geldwert Basisjahr NPV</v>
      </c>
      <c r="F32" s="207" t="str">
        <f>IF('2.1 Kraftwerk allgemein'!$F$2="f",d_f_i!$B202,IF('2.1 Kraftwerk allgemein'!$F$2="i",d_f_i!$C202,d_f_i!$A202))</f>
        <v>[Tsd. CHF]</v>
      </c>
      <c r="G32" s="181">
        <f>IF(G31="","",IF(G31&lt;='1.1 Allgemein'!$I$22,SUM(G35:G35)*G33,SUM(G35:G35)))</f>
        <v>0</v>
      </c>
      <c r="H32" s="181">
        <f>IF(H31="","",IF(H31&lt;='1.1 Allgemein'!$I$22,SUM(H35:H35)*H33,SUM(H35:H35)))</f>
        <v>0</v>
      </c>
      <c r="I32" s="181">
        <f>IF(I31="","",IF(I31&lt;='1.1 Allgemein'!$I$22,SUM(I35:I35)*I33,SUM(I35:I35)))</f>
        <v>0</v>
      </c>
      <c r="J32" s="181">
        <f>IF(J31="","",IF(J31&lt;='1.1 Allgemein'!$I$22,SUM(J35:J35)*J33,SUM(J35:J35)))</f>
        <v>0</v>
      </c>
      <c r="K32" s="181">
        <f>IF(K31="","",IF(K31&lt;='1.1 Allgemein'!$I$22,SUM(K35:K35)*K33,SUM(K35:K35)))</f>
        <v>0</v>
      </c>
      <c r="L32" s="181">
        <f>IF(L31="","",IF(L31&lt;='1.1 Allgemein'!$I$22,SUM(L35:L35)*L33,SUM(L35:L35)))</f>
        <v>0</v>
      </c>
      <c r="M32" s="181">
        <f>IF(M31="","",IF(M31&lt;='1.1 Allgemein'!$I$22,SUM(M35:M35)*M33,SUM(M35:M35)))</f>
        <v>0</v>
      </c>
      <c r="N32" s="181">
        <f>IF(N31="","",IF(N31&lt;='1.1 Allgemein'!$I$22,SUM(N35:N35)*N33,SUM(N35:N35)))</f>
        <v>0</v>
      </c>
      <c r="O32" s="181">
        <f>IF(O31="","",IF(O31&lt;='1.1 Allgemein'!$I$22,SUM(O35:O35)*O33,SUM(O35:O35)))</f>
        <v>0</v>
      </c>
      <c r="P32" s="181">
        <f>IF(P31="","",IF(P31&lt;='1.1 Allgemein'!$I$22,SUM(P35:P35)*P33,SUM(P35:P35)))</f>
        <v>0</v>
      </c>
      <c r="Q32" s="181">
        <f>IF(Q31="","",IF(Q31&lt;='1.1 Allgemein'!$I$22,SUM(Q35:Q35)*Q33,SUM(Q35:Q35)))</f>
        <v>0</v>
      </c>
      <c r="R32" s="181">
        <f>IF(R31="","",IF(R31&lt;='1.1 Allgemein'!$I$22,SUM(R35:R35)*R33,SUM(R35:R35)))</f>
        <v>0</v>
      </c>
      <c r="S32" s="181">
        <f>IF(S31="","",IF(S31&lt;='1.1 Allgemein'!$I$22,SUM(S35:S35)*S33,SUM(S35:S35)))</f>
        <v>0</v>
      </c>
      <c r="T32" s="181">
        <f>IF(T31="","",IF(T31&lt;='1.1 Allgemein'!$I$22,SUM(T35:T35)*T33,SUM(T35:T35)))</f>
        <v>0</v>
      </c>
      <c r="U32" s="181">
        <f>IF(U31="","",IF(U31&lt;='1.1 Allgemein'!$I$22,SUM(U35:U35)*U33,SUM(U35:U35)))</f>
        <v>0</v>
      </c>
      <c r="V32" s="181">
        <f>IF(V31="","",IF(V31&lt;='1.1 Allgemein'!$I$22,SUM(V35:V35)*V33,SUM(V35:V35)))</f>
        <v>0</v>
      </c>
      <c r="W32" s="181">
        <f>IF(W31="","",IF(W31&lt;='1.1 Allgemein'!$I$22,SUM(W35:W35)*W33,SUM(W35:W35)))</f>
        <v>0</v>
      </c>
      <c r="X32" s="181">
        <f>IF(X31="","",IF(X31&lt;='1.1 Allgemein'!$I$22,SUM(X35:X35)*X33,SUM(X35:X35)))</f>
        <v>0</v>
      </c>
      <c r="Y32" s="181">
        <f>IF(Y31="","",IF(Y31&lt;='1.1 Allgemein'!$I$22,SUM(Y35:Y35)*Y33,SUM(Y35:Y35)))</f>
        <v>0</v>
      </c>
      <c r="Z32" s="181">
        <f>IF(Z31="","",IF(Z31&lt;='1.1 Allgemein'!$I$22,SUM(Z35:Z35)*Z33,SUM(Z35:Z35)))</f>
        <v>0</v>
      </c>
      <c r="AA32" s="181">
        <f>IF(AA31="","",IF(AA31&lt;='1.1 Allgemein'!$I$22,SUM(AA35:AA35)*AA33,SUM(AA35:AA35)))</f>
        <v>0</v>
      </c>
      <c r="AB32" s="181">
        <f>IF(AB31="","",IF(AB31&lt;='1.1 Allgemein'!$I$22,SUM(AB35:AB35)*AB33,SUM(AB35:AB35)))</f>
        <v>0</v>
      </c>
      <c r="AC32" s="181">
        <f>IF(AC31="","",IF(AC31&lt;='1.1 Allgemein'!$I$22,SUM(AC35:AC35)*AC33,SUM(AC35:AC35)))</f>
        <v>0</v>
      </c>
      <c r="AD32" s="181">
        <f>IF(AD31="","",IF(AD31&lt;='1.1 Allgemein'!$I$22,SUM(AD35:AD35)*AD33,SUM(AD35:AD35)))</f>
        <v>0</v>
      </c>
      <c r="AE32" s="181">
        <f>IF(AE31="","",IF(AE31&lt;='1.1 Allgemein'!$I$22,SUM(AE35:AE35)*AE33,SUM(AE35:AE35)))</f>
        <v>0</v>
      </c>
      <c r="AF32" s="181">
        <f>IF(AF31="","",IF(AF31&lt;='1.1 Allgemein'!$I$22,SUM(AF35:AF35)*AF33,SUM(AF35:AF35)))</f>
        <v>0</v>
      </c>
      <c r="AG32" s="181">
        <f>IF(AG31="","",IF(AG31&lt;='1.1 Allgemein'!$I$22,SUM(AG35:AG35)*AG33,SUM(AG35:AG35)))</f>
        <v>0</v>
      </c>
      <c r="AH32" s="181">
        <f>IF(AH31="","",IF(AH31&lt;='1.1 Allgemein'!$I$22,SUM(AH35:AH35)*AH33,SUM(AH35:AH35)))</f>
        <v>0</v>
      </c>
      <c r="AI32" s="181">
        <f>IF(AI31="","",IF(AI31&lt;='1.1 Allgemein'!$I$22,SUM(AI35:AI35)*AI33,SUM(AI35:AI35)))</f>
        <v>0</v>
      </c>
      <c r="AJ32" s="181">
        <f>IF(AJ31="","",IF(AJ31&lt;='1.1 Allgemein'!$I$22,SUM(AJ35:AJ35)*AJ33,SUM(AJ35:AJ35)))</f>
        <v>0</v>
      </c>
      <c r="AK32" s="181">
        <f>IF(AK31="","",IF(AK31&lt;='1.1 Allgemein'!$I$22,SUM(AK35:AK35)*AK33,SUM(AK35:AK35)))</f>
        <v>0</v>
      </c>
      <c r="AL32" s="181">
        <f>IF(AL31="","",IF(AL31&lt;='1.1 Allgemein'!$I$22,SUM(AL35:AL35)*AL33,SUM(AL35:AL35)))</f>
        <v>0</v>
      </c>
      <c r="AM32" s="181">
        <f>IF(AM31="","",IF(AM31&lt;='1.1 Allgemein'!$I$22,SUM(AM35:AM35)*AM33,SUM(AM35:AM35)))</f>
        <v>0</v>
      </c>
      <c r="AN32" s="181" t="str">
        <f>IF(AN31="","",IF(AN31&lt;='1.1 Allgemein'!$I$22,SUM(AN35:AN35)*AN33,SUM(AN35:AN35)))</f>
        <v/>
      </c>
      <c r="AO32" s="181" t="str">
        <f>IF(AO31="","",IF(AO31&lt;='1.1 Allgemein'!$I$22,SUM(AO35:AO35)*AO33,SUM(AO35:AO35)))</f>
        <v/>
      </c>
      <c r="AP32" s="181" t="str">
        <f>IF(AP31="","",IF(AP31&lt;='1.1 Allgemein'!$I$22,SUM(AP35:AP35)*AP33,SUM(AP35:AP35)))</f>
        <v/>
      </c>
      <c r="AQ32" s="181" t="str">
        <f>IF(AQ31="","",IF(AQ31&lt;='1.1 Allgemein'!$I$22,SUM(AQ35:AQ35)*AQ33,SUM(AQ35:AQ35)))</f>
        <v/>
      </c>
      <c r="AR32" s="181" t="str">
        <f>IF(AR31="","",IF(AR31&lt;='1.1 Allgemein'!$I$22,SUM(AR35:AR35)*AR33,SUM(AR35:AR35)))</f>
        <v/>
      </c>
      <c r="AS32" s="181" t="str">
        <f>IF(AS31="","",IF(AS31&lt;='1.1 Allgemein'!$I$22,SUM(AS35:AS35)*AS33,SUM(AS35:AS35)))</f>
        <v/>
      </c>
      <c r="AT32" s="181" t="str">
        <f>IF(AT31="","",IF(AT31&lt;='1.1 Allgemein'!$I$22,SUM(AT35:AT35)*AT33,SUM(AT35:AT35)))</f>
        <v/>
      </c>
      <c r="AU32" s="181" t="str">
        <f>IF(AU31="","",IF(AU31&lt;='1.1 Allgemein'!$I$22,SUM(AU35:AU35)*AU33,SUM(AU35:AU35)))</f>
        <v/>
      </c>
      <c r="AV32" s="181" t="str">
        <f>IF(AV31="","",IF(AV31&lt;='1.1 Allgemein'!$I$22,SUM(AV35:AV35)*AV33,SUM(AV35:AV35)))</f>
        <v/>
      </c>
      <c r="AW32" s="181" t="str">
        <f>IF(AW31="","",IF(AW31&lt;='1.1 Allgemein'!$I$22,SUM(AW35:AW35)*AW33,SUM(AW35:AW35)))</f>
        <v/>
      </c>
      <c r="AX32" s="181" t="str">
        <f>IF(AX31="","",IF(AX31&lt;='1.1 Allgemein'!$I$22,SUM(AX35:AX35)*AX33,SUM(AX35:AX35)))</f>
        <v/>
      </c>
      <c r="AY32" s="181" t="str">
        <f>IF(AY31="","",IF(AY31&lt;='1.1 Allgemein'!$I$22,SUM(AY35:AY35)*AY33,SUM(AY35:AY35)))</f>
        <v/>
      </c>
      <c r="AZ32" s="181" t="str">
        <f>IF(AZ31="","",IF(AZ31&lt;='1.1 Allgemein'!$I$22,SUM(AZ35:AZ35)*AZ33,SUM(AZ35:AZ35)))</f>
        <v/>
      </c>
      <c r="BA32" s="181" t="str">
        <f>IF(BA31="","",IF(BA31&lt;='1.1 Allgemein'!$I$22,SUM(BA35:BA35)*BA33,SUM(BA35:BA35)))</f>
        <v/>
      </c>
      <c r="BB32" s="181" t="str">
        <f>IF(BB31="","",IF(BB31&lt;='1.1 Allgemein'!$I$22,SUM(BB35:BB35)*BB33,SUM(BB35:BB35)))</f>
        <v/>
      </c>
      <c r="BC32" s="181" t="str">
        <f>IF(BC31="","",IF(BC31&lt;='1.1 Allgemein'!$I$22,SUM(BC35:BC35)*BC33,SUM(BC35:BC35)))</f>
        <v/>
      </c>
      <c r="BD32" s="181" t="str">
        <f>IF(BD31="","",IF(BD31&lt;='1.1 Allgemein'!$I$22,SUM(BD35:BD35)*BD33,SUM(BD35:BD35)))</f>
        <v/>
      </c>
      <c r="BE32" s="181" t="str">
        <f>IF(BE31="","",IF(BE31&lt;='1.1 Allgemein'!$I$22,SUM(BE35:BE35)*BE33,SUM(BE35:BE35)))</f>
        <v/>
      </c>
      <c r="BF32" s="181" t="str">
        <f>IF(BF31="","",IF(BF31&lt;='1.1 Allgemein'!$I$22,SUM(BF35:BF35)*BF33,SUM(BF35:BF35)))</f>
        <v/>
      </c>
      <c r="BG32" s="181" t="str">
        <f>IF(BG31="","",IF(BG31&lt;='1.1 Allgemein'!$I$22,SUM(BG35:BG35)*BG33,SUM(BG35:BG35)))</f>
        <v/>
      </c>
      <c r="BH32" s="181" t="str">
        <f>IF(BH31="","",IF(BH31&lt;='1.1 Allgemein'!$I$22,SUM(BH35:BH35)*BH33,SUM(BH35:BH35)))</f>
        <v/>
      </c>
      <c r="BI32" s="181" t="str">
        <f>IF(BI31="","",IF(BI31&lt;='1.1 Allgemein'!$I$22,SUM(BI35:BI35)*BI33,SUM(BI35:BI35)))</f>
        <v/>
      </c>
      <c r="BJ32" s="181" t="str">
        <f>IF(BJ31="","",IF(BJ31&lt;='1.1 Allgemein'!$I$22,SUM(BJ35:BJ35)*BJ33,SUM(BJ35:BJ35)))</f>
        <v/>
      </c>
      <c r="BK32" s="181" t="str">
        <f>IF(BK31="","",IF(BK31&lt;='1.1 Allgemein'!$I$22,SUM(BK35:BK35)*BK33,SUM(BK35:BK35)))</f>
        <v/>
      </c>
      <c r="BL32" s="181" t="str">
        <f>IF(BL31="","",IF(BL31&lt;='1.1 Allgemein'!$I$22,SUM(BL35:BL35)*BL33,SUM(BL35:BL35)))</f>
        <v/>
      </c>
      <c r="BM32" s="181" t="str">
        <f>IF(BM31="","",IF(BM31&lt;='1.1 Allgemein'!$I$22,SUM(BM35:BM35)*BM33,SUM(BM35:BM35)))</f>
        <v/>
      </c>
      <c r="BN32" s="181" t="str">
        <f>IF(BN31="","",IF(BN31&lt;='1.1 Allgemein'!$I$22,SUM(BN35:BN35)*BN33,SUM(BN35:BN35)))</f>
        <v/>
      </c>
      <c r="BO32" s="181" t="str">
        <f>IF(BO31="","",IF(BO31&lt;='1.1 Allgemein'!$I$22,SUM(BO35:BO35)*BO33,SUM(BO35:BO35)))</f>
        <v/>
      </c>
      <c r="BP32" s="181" t="str">
        <f>IF(BP31="","",IF(BP31&lt;='1.1 Allgemein'!$I$22,SUM(BP35:BP35)*BP33,SUM(BP35:BP35)))</f>
        <v/>
      </c>
      <c r="BQ32" s="181" t="str">
        <f>IF(BQ31="","",IF(BQ31&lt;='1.1 Allgemein'!$I$22,SUM(BQ35:BQ35)*BQ33,SUM(BQ35:BQ35)))</f>
        <v/>
      </c>
      <c r="BR32" s="181" t="str">
        <f>IF(BR31="","",IF(BR31&lt;='1.1 Allgemein'!$I$22,SUM(BR35:BR35)*BR33,SUM(BR35:BR35)))</f>
        <v/>
      </c>
      <c r="BS32" s="181" t="str">
        <f>IF(BS31="","",IF(BS31&lt;='1.1 Allgemein'!$I$22,SUM(BS35:BS35)*BS33,SUM(BS35:BS35)))</f>
        <v/>
      </c>
      <c r="BT32" s="181" t="str">
        <f>IF(BT31="","",IF(BT31&lt;='1.1 Allgemein'!$I$22,SUM(BT35:BT35)*BT33,SUM(BT35:BT35)))</f>
        <v/>
      </c>
      <c r="BU32" s="181" t="str">
        <f>IF(BU31="","",IF(BU31&lt;='1.1 Allgemein'!$I$22,SUM(BU35:BU35)*BU33,SUM(BU35:BU35)))</f>
        <v/>
      </c>
      <c r="BV32" s="181" t="str">
        <f>IF(BV31="","",IF(BV31&lt;='1.1 Allgemein'!$I$22,SUM(BV35:BV35)*BV33,SUM(BV35:BV35)))</f>
        <v/>
      </c>
      <c r="BW32" s="181" t="str">
        <f>IF(BW31="","",IF(BW31&lt;='1.1 Allgemein'!$I$22,SUM(BW35:BW35)*BW33,SUM(BW35:BW35)))</f>
        <v/>
      </c>
      <c r="BX32" s="181" t="str">
        <f>IF(BX31="","",IF(BX31&lt;='1.1 Allgemein'!$I$22,SUM(BX35:BX35)*BX33,SUM(BX35:BX35)))</f>
        <v/>
      </c>
      <c r="BY32" s="181" t="str">
        <f>IF(BY31="","",IF(BY31&lt;='1.1 Allgemein'!$I$22,SUM(BY35:BY35)*BY33,SUM(BY35:BY35)))</f>
        <v/>
      </c>
      <c r="BZ32" s="181" t="str">
        <f>IF(BZ31="","",IF(BZ31&lt;='1.1 Allgemein'!$I$22,SUM(BZ35:BZ35)*BZ33,SUM(BZ35:BZ35)))</f>
        <v/>
      </c>
      <c r="CA32" s="181" t="str">
        <f>IF(CA31="","",IF(CA31&lt;='1.1 Allgemein'!$I$22,SUM(CA35:CA35)*CA33,SUM(CA35:CA35)))</f>
        <v/>
      </c>
      <c r="CB32" s="181" t="str">
        <f>IF(CB31="","",IF(CB31&lt;='1.1 Allgemein'!$I$22,SUM(CB35:CB35)*CB33,SUM(CB35:CB35)))</f>
        <v/>
      </c>
      <c r="CC32" s="181" t="str">
        <f>IF(CC31="","",IF(CC31&lt;='1.1 Allgemein'!$I$22,SUM(CC35:CC35)*CC33,SUM(CC35:CC35)))</f>
        <v/>
      </c>
      <c r="CD32" s="181" t="str">
        <f>IF(CD31="","",IF(CD31&lt;='1.1 Allgemein'!$I$22,SUM(CD35:CD35)*CD33,SUM(CD35:CD35)))</f>
        <v/>
      </c>
      <c r="CE32" s="181" t="str">
        <f>IF(CE31="","",IF(CE31&lt;='1.1 Allgemein'!$I$22,SUM(CE35:CE35)*CE33,SUM(CE35:CE35)))</f>
        <v/>
      </c>
      <c r="CF32" s="181" t="str">
        <f>IF(CF31="","",IF(CF31&lt;='1.1 Allgemein'!$I$22,SUM(CF35:CF35)*CF33,SUM(CF35:CF35)))</f>
        <v/>
      </c>
      <c r="CG32" s="181" t="str">
        <f>IF(CG31="","",IF(CG31&lt;='1.1 Allgemein'!$I$22,SUM(CG35:CG35)*CG33,SUM(CG35:CG35)))</f>
        <v/>
      </c>
      <c r="CH32" s="181" t="str">
        <f>IF(CH31="","",IF(CH31&lt;='1.1 Allgemein'!$I$22,SUM(CH35:CH35)*CH33,SUM(CH35:CH35)))</f>
        <v/>
      </c>
      <c r="CI32" s="181" t="str">
        <f>IF(CI31="","",IF(CI31&lt;='1.1 Allgemein'!$I$22,SUM(CI35:CI35)*CI33,SUM(CI35:CI35)))</f>
        <v/>
      </c>
      <c r="CJ32" s="181" t="str">
        <f>IF(CJ31="","",IF(CJ31&lt;='1.1 Allgemein'!$I$22,SUM(CJ35:CJ35)*CJ33,SUM(CJ35:CJ35)))</f>
        <v/>
      </c>
      <c r="CK32" s="181" t="str">
        <f>IF(CK31="","",IF(CK31&lt;='1.1 Allgemein'!$I$22,SUM(CK35:CK35)*CK33,SUM(CK35:CK35)))</f>
        <v/>
      </c>
      <c r="CL32" s="181" t="str">
        <f>IF(CL31="","",IF(CL31&lt;='1.1 Allgemein'!$I$22,SUM(CL35:CL35)*CL33,SUM(CL35:CL35)))</f>
        <v/>
      </c>
      <c r="CM32" s="181" t="str">
        <f>IF(CM31="","",IF(CM31&lt;='1.1 Allgemein'!$I$22,SUM(CM35:CM35)*CM33,SUM(CM35:CM35)))</f>
        <v/>
      </c>
      <c r="CN32" s="181" t="str">
        <f>IF(CN31="","",IF(CN31&lt;='1.1 Allgemein'!$I$22,SUM(CN35:CN35)*CN33,SUM(CN35:CN35)))</f>
        <v/>
      </c>
      <c r="CO32" s="181" t="str">
        <f>IF(CO31="","",IF(CO31&lt;='1.1 Allgemein'!$I$22,SUM(CO35:CO35)*CO33,SUM(CO35:CO35)))</f>
        <v/>
      </c>
      <c r="CP32" s="181" t="str">
        <f>IF(CP31="","",IF(CP31&lt;='1.1 Allgemein'!$I$22,SUM(CP35:CP35)*CP33,SUM(CP35:CP35)))</f>
        <v/>
      </c>
      <c r="CQ32" s="181" t="str">
        <f>IF(CQ31="","",IF(CQ31&lt;='1.1 Allgemein'!$I$22,SUM(CQ35:CQ35)*CQ33,SUM(CQ35:CQ35)))</f>
        <v/>
      </c>
      <c r="CR32" s="181" t="str">
        <f>IF(CR31="","",IF(CR31&lt;='1.1 Allgemein'!$I$22,SUM(CR35:CR35)*CR33,SUM(CR35:CR35)))</f>
        <v/>
      </c>
      <c r="CS32" s="181" t="str">
        <f>IF(CS31="","",IF(CS31&lt;='1.1 Allgemein'!$I$22,SUM(CS35:CS35)*CS33,SUM(CS35:CS35)))</f>
        <v/>
      </c>
      <c r="CT32" s="181" t="str">
        <f>IF(CT31="","",IF(CT31&lt;='1.1 Allgemein'!$I$22,SUM(CT35:CT35)*CT33,SUM(CT35:CT35)))</f>
        <v/>
      </c>
      <c r="CU32" s="181" t="str">
        <f>IF(CU31="","",IF(CU31&lt;='1.1 Allgemein'!$I$22,SUM(CU35:CU35)*CU33,SUM(CU35:CU35)))</f>
        <v/>
      </c>
      <c r="CV32" s="181" t="str">
        <f>IF(CV31="","",IF(CV31&lt;='1.1 Allgemein'!$I$22,SUM(CV35:CV35)*CV33,SUM(CV35:CV35)))</f>
        <v/>
      </c>
      <c r="CW32" s="181" t="str">
        <f>IF(CW31="","",IF(CW31&lt;='1.1 Allgemein'!$I$22,SUM(CW35:CW35)*CW33,SUM(CW35:CW35)))</f>
        <v/>
      </c>
      <c r="CX32" s="181" t="str">
        <f>IF(CX31="","",IF(CX31&lt;='1.1 Allgemein'!$I$22,SUM(CX35:CX35)*CX33,SUM(CX35:CX35)))</f>
        <v/>
      </c>
      <c r="CY32" s="181" t="str">
        <f>IF(CY31="","",IF(CY31&lt;='1.1 Allgemein'!$I$22,SUM(CY35:CY35)*CY33,SUM(CY35:CY35)))</f>
        <v/>
      </c>
      <c r="CZ32" s="181" t="str">
        <f>IF(CZ31="","",IF(CZ31&lt;='1.1 Allgemein'!$I$22,SUM(CZ35:CZ35)*CZ33,SUM(CZ35:CZ35)))</f>
        <v/>
      </c>
      <c r="DA32" s="181" t="str">
        <f>IF(DA31="","",IF(DA31&lt;='1.1 Allgemein'!$I$22,SUM(DA35:DA35)*DA33,SUM(DA35:DA35)))</f>
        <v/>
      </c>
      <c r="DB32" s="181" t="str">
        <f>IF(DB31="","",IF(DB31&lt;='1.1 Allgemein'!$I$22,SUM(DB35:DB35)*DB33,SUM(DB35:DB35)))</f>
        <v/>
      </c>
      <c r="DC32" s="181" t="str">
        <f>IF(DC31="","",IF(DC31&lt;='1.1 Allgemein'!$I$22,SUM(DC35:DC35)*DC33,SUM(DC35:DC35)))</f>
        <v/>
      </c>
    </row>
    <row r="33" spans="1:112" ht="15" customHeight="1" x14ac:dyDescent="0.35">
      <c r="B33" s="155" t="str">
        <f>B22</f>
        <v>Inflationsindex (Basisjahr NPV)</v>
      </c>
      <c r="G33" s="208">
        <f>IF(G31&lt;='1.1 Allgemein'!$I$22,IF(G31&lt;&gt;"",INDEX('1.1 Allgemein'!$1:$1048576,MATCH($B$33,'1.1 Allgemein'!$F:$F,0),MATCH(G$4,'1.1 Allgemein'!$16:$16,0)),""),"")</f>
        <v>1</v>
      </c>
      <c r="H33" s="208" t="str">
        <f>IF(H31&lt;='1.1 Allgemein'!$I$22,IF(H31&lt;&gt;"",INDEX('1.1 Allgemein'!$1:$1048576,MATCH($B$33,'1.1 Allgemein'!$F:$F,0),MATCH(H$4,'1.1 Allgemein'!$16:$16,0)),""),"")</f>
        <v/>
      </c>
      <c r="I33" s="208" t="str">
        <f>IF(I31&lt;='1.1 Allgemein'!$I$22,IF(I31&lt;&gt;"",INDEX('1.1 Allgemein'!$1:$1048576,MATCH($B$33,'1.1 Allgemein'!$F:$F,0),MATCH(I$4,'1.1 Allgemein'!$16:$16,0)),""),"")</f>
        <v/>
      </c>
      <c r="J33" s="208" t="str">
        <f>IF(J31&lt;='1.1 Allgemein'!$I$22,IF(J31&lt;&gt;"",INDEX('1.1 Allgemein'!$1:$1048576,MATCH($B$33,'1.1 Allgemein'!$F:$F,0),MATCH(J$4,'1.1 Allgemein'!$16:$16,0)),""),"")</f>
        <v/>
      </c>
      <c r="K33" s="208" t="str">
        <f>IF(K31&lt;='1.1 Allgemein'!$I$22,IF(K31&lt;&gt;"",INDEX('1.1 Allgemein'!$1:$1048576,MATCH($B$33,'1.1 Allgemein'!$F:$F,0),MATCH(K$4,'1.1 Allgemein'!$16:$16,0)),""),"")</f>
        <v/>
      </c>
      <c r="L33" s="208" t="str">
        <f>IF(L31&lt;='1.1 Allgemein'!$I$22,IF(L31&lt;&gt;"",INDEX('1.1 Allgemein'!$1:$1048576,MATCH($B$33,'1.1 Allgemein'!$F:$F,0),MATCH(L$4,'1.1 Allgemein'!$16:$16,0)),""),"")</f>
        <v/>
      </c>
      <c r="M33" s="208" t="str">
        <f>IF(M31&lt;='1.1 Allgemein'!$I$22,IF(M31&lt;&gt;"",INDEX('1.1 Allgemein'!$1:$1048576,MATCH($B$33,'1.1 Allgemein'!$F:$F,0),MATCH(M$4,'1.1 Allgemein'!$16:$16,0)),""),"")</f>
        <v/>
      </c>
      <c r="N33" s="208" t="str">
        <f>IF(N31&lt;='1.1 Allgemein'!$I$22,IF(N31&lt;&gt;"",INDEX('1.1 Allgemein'!$1:$1048576,MATCH($B$33,'1.1 Allgemein'!$F:$F,0),MATCH(N$4,'1.1 Allgemein'!$16:$16,0)),""),"")</f>
        <v/>
      </c>
      <c r="O33" s="208" t="str">
        <f>IF(O31&lt;='1.1 Allgemein'!$I$22,IF(O31&lt;&gt;"",INDEX('1.1 Allgemein'!$1:$1048576,MATCH($B$33,'1.1 Allgemein'!$F:$F,0),MATCH(O$4,'1.1 Allgemein'!$16:$16,0)),""),"")</f>
        <v/>
      </c>
      <c r="P33" s="208" t="str">
        <f>IF(P31&lt;='1.1 Allgemein'!$I$22,IF(P31&lt;&gt;"",INDEX('1.1 Allgemein'!$1:$1048576,MATCH($B$33,'1.1 Allgemein'!$F:$F,0),MATCH(P$4,'1.1 Allgemein'!$16:$16,0)),""),"")</f>
        <v/>
      </c>
      <c r="Q33" s="208" t="str">
        <f>IF(Q31&lt;='1.1 Allgemein'!$I$22,IF(Q31&lt;&gt;"",INDEX('1.1 Allgemein'!$1:$1048576,MATCH($B$33,'1.1 Allgemein'!$F:$F,0),MATCH(Q$4,'1.1 Allgemein'!$16:$16,0)),""),"")</f>
        <v/>
      </c>
      <c r="R33" s="208" t="str">
        <f>IF(R31&lt;='1.1 Allgemein'!$I$22,IF(R31&lt;&gt;"",INDEX('1.1 Allgemein'!$1:$1048576,MATCH($B$33,'1.1 Allgemein'!$F:$F,0),MATCH(R$4,'1.1 Allgemein'!$16:$16,0)),""),"")</f>
        <v/>
      </c>
      <c r="S33" s="208" t="str">
        <f>IF(S31&lt;='1.1 Allgemein'!$I$22,IF(S31&lt;&gt;"",INDEX('1.1 Allgemein'!$1:$1048576,MATCH($B$33,'1.1 Allgemein'!$F:$F,0),MATCH(S$4,'1.1 Allgemein'!$16:$16,0)),""),"")</f>
        <v/>
      </c>
      <c r="T33" s="208" t="str">
        <f>IF(T31&lt;='1.1 Allgemein'!$I$22,IF(T31&lt;&gt;"",INDEX('1.1 Allgemein'!$1:$1048576,MATCH($B$33,'1.1 Allgemein'!$F:$F,0),MATCH(T$4,'1.1 Allgemein'!$16:$16,0)),""),"")</f>
        <v/>
      </c>
      <c r="U33" s="208" t="str">
        <f>IF(U31&lt;='1.1 Allgemein'!$I$22,IF(U31&lt;&gt;"",INDEX('1.1 Allgemein'!$1:$1048576,MATCH($B$33,'1.1 Allgemein'!$F:$F,0),MATCH(U$4,'1.1 Allgemein'!$16:$16,0)),""),"")</f>
        <v/>
      </c>
      <c r="V33" s="208" t="str">
        <f>IF(V31&lt;='1.1 Allgemein'!$I$22,IF(V31&lt;&gt;"",INDEX('1.1 Allgemein'!$1:$1048576,MATCH($B$33,'1.1 Allgemein'!$F:$F,0),MATCH(V$4,'1.1 Allgemein'!$16:$16,0)),""),"")</f>
        <v/>
      </c>
      <c r="W33" s="208" t="str">
        <f>IF(W31&lt;='1.1 Allgemein'!$I$22,IF(W31&lt;&gt;"",INDEX('1.1 Allgemein'!$1:$1048576,MATCH($B$33,'1.1 Allgemein'!$F:$F,0),MATCH(W$4,'1.1 Allgemein'!$16:$16,0)),""),"")</f>
        <v/>
      </c>
      <c r="X33" s="208" t="str">
        <f>IF(X31&lt;='1.1 Allgemein'!$I$22,IF(X31&lt;&gt;"",INDEX('1.1 Allgemein'!$1:$1048576,MATCH($B$33,'1.1 Allgemein'!$F:$F,0),MATCH(X$4,'1.1 Allgemein'!$16:$16,0)),""),"")</f>
        <v/>
      </c>
      <c r="DD33" s="56"/>
      <c r="DE33" s="56"/>
      <c r="DF33" s="56"/>
      <c r="DG33" s="56"/>
      <c r="DH33" s="56"/>
    </row>
    <row r="34" spans="1:112" s="105" customFormat="1" ht="15" customHeight="1" x14ac:dyDescent="0.3">
      <c r="C34" s="105" t="str">
        <f>IF('2.1 Kraftwerk allgemein'!$F$2="f",d_f_i!$B185,IF('2.1 Kraftwerk allgemein'!$F$2="i",d_f_i!$C185,d_f_i!$A185))</f>
        <v>Position [realer Geldwert Basisjahr NPV]</v>
      </c>
      <c r="F34" s="184"/>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row>
    <row r="35" spans="1:112" s="182" customFormat="1" ht="15" customHeight="1" x14ac:dyDescent="0.3">
      <c r="A35" s="104"/>
      <c r="B35" s="104"/>
      <c r="C35" s="1"/>
      <c r="D35" s="209"/>
      <c r="E35" s="209"/>
      <c r="F35" s="209"/>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U35" s="336"/>
      <c r="AV35" s="336"/>
      <c r="AW35" s="336"/>
      <c r="AX35" s="336"/>
      <c r="AY35" s="336"/>
      <c r="AZ35" s="336"/>
      <c r="BA35" s="336"/>
      <c r="BB35" s="336"/>
      <c r="BC35" s="336"/>
      <c r="BD35" s="336"/>
      <c r="BE35" s="336"/>
      <c r="BF35" s="336"/>
      <c r="BG35" s="336"/>
      <c r="BH35" s="336"/>
      <c r="BI35" s="336"/>
      <c r="BJ35" s="336"/>
      <c r="BK35" s="336"/>
      <c r="BL35" s="336"/>
      <c r="BM35" s="336"/>
      <c r="BN35" s="336"/>
      <c r="BO35" s="336"/>
      <c r="BP35" s="336"/>
      <c r="BQ35" s="336"/>
      <c r="BR35" s="336"/>
      <c r="BS35" s="336"/>
      <c r="BT35" s="336"/>
      <c r="BU35" s="336"/>
      <c r="BV35" s="336"/>
      <c r="BW35" s="336"/>
      <c r="BX35" s="336"/>
      <c r="BY35" s="336"/>
      <c r="BZ35" s="336"/>
      <c r="CA35" s="336"/>
      <c r="CB35" s="336"/>
      <c r="CC35" s="336"/>
      <c r="CD35" s="336"/>
      <c r="CE35" s="336"/>
      <c r="CF35" s="336"/>
      <c r="CG35" s="336"/>
      <c r="CH35" s="336"/>
      <c r="CI35" s="336"/>
      <c r="CJ35" s="336"/>
      <c r="CK35" s="336"/>
      <c r="CL35" s="336"/>
      <c r="CM35" s="336"/>
      <c r="CN35" s="336"/>
      <c r="CO35" s="336"/>
      <c r="CP35" s="336"/>
      <c r="CQ35" s="336"/>
      <c r="CR35" s="336"/>
      <c r="CS35" s="336"/>
      <c r="CT35" s="336"/>
      <c r="CU35" s="336"/>
      <c r="CV35" s="336"/>
      <c r="CW35" s="336"/>
      <c r="CX35" s="336"/>
      <c r="CY35" s="336"/>
      <c r="CZ35" s="336"/>
      <c r="DA35" s="336"/>
      <c r="DB35" s="336"/>
      <c r="DC35" s="336"/>
    </row>
    <row r="39" spans="1:112" ht="15" customHeight="1" x14ac:dyDescent="0.35">
      <c r="C39" s="210" t="str">
        <f>IF('2.1 Kraftwerk allgemein'!$F$2="f",d_f_i!$B194,IF('2.1 Kraftwerk allgemein'!$F$2="i",d_f_i!$C194,d_f_i!$A194))</f>
        <v>Betriebskosten</v>
      </c>
    </row>
    <row r="40" spans="1:112" ht="15" customHeight="1" x14ac:dyDescent="0.35">
      <c r="C40" s="211" t="str">
        <f>IF('2.1 Kraftwerk allgemein'!$F$2="f",d_f_i!$B195,IF('2.1 Kraftwerk allgemein'!$F$2="i",d_f_i!$C195,d_f_i!$A195))</f>
        <v>Personalaufwand für periodische Kontrollen, Reinigungs- und Aufräumarbeiten, Kontrolle nach Störungen/Fehlalarme, Strombezug (falls nicht durch Hilfsspeisung gedeckt), Telekomunikation, Zählermiete…</v>
      </c>
    </row>
    <row r="41" spans="1:112" ht="15" customHeight="1" x14ac:dyDescent="0.35">
      <c r="C41" s="210" t="str">
        <f>IF('2.1 Kraftwerk allgemein'!$F$2="f",d_f_i!$B196,IF('2.1 Kraftwerk allgemein'!$F$2="i",d_f_i!$C196,d_f_i!$A196))</f>
        <v>Reparaturkosten</v>
      </c>
    </row>
    <row r="42" spans="1:112" ht="15" customHeight="1" x14ac:dyDescent="0.35">
      <c r="C42" s="211" t="str">
        <f>IF('2.1 Kraftwerk allgemein'!$F$2="f",d_f_i!$B197,IF('2.1 Kraftwerk allgemein'!$F$2="i",d_f_i!$C197,d_f_i!$A197))</f>
        <v>Kosten für Reparaturen, Ersatzteile und Revisionen.</v>
      </c>
    </row>
    <row r="43" spans="1:112" ht="15" customHeight="1" x14ac:dyDescent="0.35">
      <c r="C43" s="210" t="str">
        <f>IF('2.1 Kraftwerk allgemein'!$F$2="f",d_f_i!$B198,IF('2.1 Kraftwerk allgemein'!$F$2="i",d_f_i!$C198,d_f_i!$A198))</f>
        <v>Versicherungen</v>
      </c>
    </row>
    <row r="44" spans="1:112" ht="15" customHeight="1" x14ac:dyDescent="0.35">
      <c r="C44" s="211" t="str">
        <f>IF('2.1 Kraftwerk allgemein'!$F$2="f",d_f_i!$B199,IF('2.1 Kraftwerk allgemein'!$F$2="i",d_f_i!$C199,d_f_i!$A199))</f>
        <v>Beispielsweise für Betriebsausfallversicherung, Maschinenbruchversicherung, Zusatzversicherung für Geräte und Materialien, Betriebshaftpflichtversicherung, Personal-Unfallversicherung, Wasserschadenversicherung, Feuer- und Elementarschadenversicherung, ...</v>
      </c>
    </row>
    <row r="45" spans="1:112" ht="15" customHeight="1" x14ac:dyDescent="0.35">
      <c r="C45" s="210" t="str">
        <f>IF('2.1 Kraftwerk allgemein'!$F$2="f",d_f_i!$B200,IF('2.1 Kraftwerk allgemein'!$F$2="i",d_f_i!$C200,d_f_i!$A200))</f>
        <v>Übrige Betriebskosten</v>
      </c>
    </row>
    <row r="46" spans="1:112" ht="15" customHeight="1" x14ac:dyDescent="0.35">
      <c r="C46" s="211" t="str">
        <f>IF('2.1 Kraftwerk allgemein'!$F$2="f",d_f_i!$B201,IF('2.1 Kraftwerk allgemein'!$F$2="i",d_f_i!$C201,d_f_i!$A201))</f>
        <v>Allfällige Pachtzinsen oder Baurechtszinsen</v>
      </c>
    </row>
  </sheetData>
  <sheetProtection algorithmName="SHA-512" hashValue="oUsCSGFh2KjPNYbh/Y/WIszH5YsqOrkvfd3u6KONL8k1IU1vJJKQnRp67bsMaC0Ctja4Q26yeQUC4nMuXOHVSQ==" saltValue="EFYziaw+OXIBQr9z7NbCDw==" spinCount="100000" sheet="1" selectLockedCells="1"/>
  <mergeCells count="2">
    <mergeCell ref="F24:F25"/>
    <mergeCell ref="F8:F11"/>
  </mergeCells>
  <pageMargins left="0.7" right="0.7" top="0.75" bottom="0.75" header="0.3" footer="0.3"/>
  <pageSetup paperSize="9" orientation="portrait" r:id="rId1"/>
  <ignoredErrors>
    <ignoredError sqref="C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52ADD5"/>
  </sheetPr>
  <dimension ref="B1:DK90"/>
  <sheetViews>
    <sheetView showGridLines="0" zoomScale="70" zoomScaleNormal="70" workbookViewId="0">
      <pane ySplit="11" topLeftCell="A14" activePane="bottomLeft" state="frozen"/>
      <selection pane="bottomLeft" activeCell="I14" sqref="I14"/>
    </sheetView>
  </sheetViews>
  <sheetFormatPr baseColWidth="10" defaultColWidth="9.1796875" defaultRowHeight="15" customHeight="1" x14ac:dyDescent="0.35"/>
  <cols>
    <col min="1" max="4" width="5" style="2" customWidth="1"/>
    <col min="5" max="5" width="94.26953125" style="7" customWidth="1"/>
    <col min="6" max="6" width="25.453125" style="9" bestFit="1" customWidth="1"/>
    <col min="7" max="7" width="13.26953125" style="18" customWidth="1"/>
    <col min="8" max="8" width="42.54296875" style="18" bestFit="1" customWidth="1"/>
    <col min="9" max="9" width="22.453125" style="4" bestFit="1" customWidth="1"/>
    <col min="10" max="10" width="16.7265625" style="4" bestFit="1" customWidth="1"/>
    <col min="11" max="11" width="12" style="8" customWidth="1"/>
    <col min="12" max="12" width="10.54296875" style="8" bestFit="1" customWidth="1"/>
    <col min="13" max="13" width="24.54296875" style="8" customWidth="1"/>
    <col min="14" max="14" width="9.1796875" style="29" customWidth="1"/>
    <col min="15" max="15" width="9.81640625" style="9" bestFit="1" customWidth="1"/>
    <col min="16" max="115" width="9.1796875" style="9"/>
    <col min="116" max="16384" width="9.1796875" style="2"/>
  </cols>
  <sheetData>
    <row r="1" spans="2:115" s="7" customFormat="1" ht="15" customHeight="1" x14ac:dyDescent="0.35">
      <c r="F1" s="17"/>
      <c r="G1" s="81"/>
      <c r="H1" s="81"/>
      <c r="I1" s="23"/>
      <c r="J1" s="23"/>
      <c r="K1" s="23"/>
      <c r="L1" s="23"/>
      <c r="M1" s="23"/>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row>
    <row r="2" spans="2:115" s="7" customFormat="1" ht="15" customHeight="1" x14ac:dyDescent="0.35">
      <c r="F2" s="17"/>
      <c r="G2" s="81"/>
      <c r="H2" s="81"/>
      <c r="I2" s="23"/>
      <c r="J2" s="23"/>
      <c r="K2" s="23"/>
      <c r="L2" s="23"/>
      <c r="M2" s="23"/>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row>
    <row r="3" spans="2:115" s="7" customFormat="1" ht="15" customHeight="1" x14ac:dyDescent="0.4">
      <c r="B3" s="54" t="str">
        <f>IF('2.1 Kraftwerk allgemein'!$F$2="f",d_f_i!$B203,IF('2.1 Kraftwerk allgemein'!$F$2="i",d_f_i!$C203,d_f_i!$A203))</f>
        <v>2.6 CAPEX</v>
      </c>
      <c r="C3" s="51"/>
      <c r="D3" s="51"/>
      <c r="E3" s="51"/>
      <c r="F3" s="86"/>
      <c r="G3" s="81"/>
      <c r="H3" s="81"/>
      <c r="I3" s="23"/>
      <c r="J3" s="23"/>
      <c r="K3" s="23"/>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row>
    <row r="4" spans="2:115" s="7" customFormat="1" ht="15" customHeight="1" x14ac:dyDescent="0.35">
      <c r="F4" s="17"/>
      <c r="G4" s="81"/>
      <c r="H4" s="81"/>
      <c r="I4" s="23"/>
      <c r="J4" s="23"/>
      <c r="K4" s="23"/>
      <c r="L4" s="23"/>
      <c r="M4" s="23"/>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row>
    <row r="5" spans="2:115" ht="15" customHeight="1" x14ac:dyDescent="0.35">
      <c r="B5" s="3" t="str">
        <f>IF('2.1 Kraftwerk allgemein'!$F$2="f",d_f_i!$B204,IF('2.1 Kraftwerk allgemein'!$F$2="i",d_f_i!$C204,d_f_i!$A204))</f>
        <v>Investitionskosten</v>
      </c>
      <c r="D5" s="3"/>
      <c r="H5" s="9"/>
      <c r="I5" s="2"/>
      <c r="J5" s="2"/>
      <c r="K5" s="2"/>
      <c r="L5" s="2"/>
      <c r="M5" s="2"/>
      <c r="N5" s="25">
        <f>O5-1</f>
        <v>2025</v>
      </c>
      <c r="O5" s="6">
        <f>IF('2.1 Kraftwerk allgemein'!$F$15&gt;='1.1 Allgemein'!$I$22,'1.1 Allgemein'!$I$22,'2.1 Kraftwerk allgemein'!$F$15)</f>
        <v>2026</v>
      </c>
      <c r="P5" s="6">
        <f>IF($O$5+COLUMN(A5) &lt;= '2.1 Kraftwerk allgemein'!$F$17,O5+1,"")</f>
        <v>2027</v>
      </c>
      <c r="Q5" s="6">
        <f>IF($O$5+COLUMN(B5) &lt;= '2.1 Kraftwerk allgemein'!$F$17,P5+1,"")</f>
        <v>2028</v>
      </c>
      <c r="R5" s="6">
        <f>IF($O$5+COLUMN(C5) &lt;= '2.1 Kraftwerk allgemein'!$F$17,Q5+1,"")</f>
        <v>2029</v>
      </c>
      <c r="S5" s="6">
        <f>IF($O$5+COLUMN(D5) &lt;= '2.1 Kraftwerk allgemein'!$F$17,R5+1,"")</f>
        <v>2030</v>
      </c>
      <c r="T5" s="6">
        <f>IF($O$5+COLUMN(E5) &lt;= '2.1 Kraftwerk allgemein'!$F$17,S5+1,"")</f>
        <v>2031</v>
      </c>
      <c r="U5" s="6">
        <f>IF($O$5+COLUMN(F5) &lt;= '2.1 Kraftwerk allgemein'!$F$17,T5+1,"")</f>
        <v>2032</v>
      </c>
      <c r="V5" s="6">
        <f>IF($O$5+COLUMN(G5) &lt;= '2.1 Kraftwerk allgemein'!$F$17,U5+1,"")</f>
        <v>2033</v>
      </c>
      <c r="W5" s="6">
        <f>IF($O$5+COLUMN(H5) &lt;= '2.1 Kraftwerk allgemein'!$F$17,V5+1,"")</f>
        <v>2034</v>
      </c>
      <c r="X5" s="6">
        <f>IF($O$5+COLUMN(I5) &lt;= '2.1 Kraftwerk allgemein'!$F$17,W5+1,"")</f>
        <v>2035</v>
      </c>
      <c r="Y5" s="6">
        <f>IF($O$5+COLUMN(J5) &lt;= '2.1 Kraftwerk allgemein'!$F$17,X5+1,"")</f>
        <v>2036</v>
      </c>
      <c r="Z5" s="6">
        <f>IF($O$5+COLUMN(K5) &lt;= '2.1 Kraftwerk allgemein'!$F$17,Y5+1,"")</f>
        <v>2037</v>
      </c>
      <c r="AA5" s="6">
        <f>IF($O$5+COLUMN(L5) &lt;= '2.1 Kraftwerk allgemein'!$F$17,Z5+1,"")</f>
        <v>2038</v>
      </c>
      <c r="AB5" s="6">
        <f>IF($O$5+COLUMN(M5) &lt;= '2.1 Kraftwerk allgemein'!$F$17,AA5+1,"")</f>
        <v>2039</v>
      </c>
      <c r="AC5" s="6">
        <f>IF($O$5+COLUMN(N5) &lt;= '2.1 Kraftwerk allgemein'!$F$17,AB5+1,"")</f>
        <v>2040</v>
      </c>
      <c r="AD5" s="6">
        <f>IF($O$5+COLUMN(O5) &lt;= '2.1 Kraftwerk allgemein'!$F$17,AC5+1,"")</f>
        <v>2041</v>
      </c>
      <c r="AE5" s="6">
        <f>IF($O$5+COLUMN(P5) &lt;= '2.1 Kraftwerk allgemein'!$F$17,AD5+1,"")</f>
        <v>2042</v>
      </c>
      <c r="AF5" s="6">
        <f>IF($O$5+COLUMN(Q5) &lt;= '2.1 Kraftwerk allgemein'!$F$17,AE5+1,"")</f>
        <v>2043</v>
      </c>
      <c r="AG5" s="6">
        <f>IF($O$5+COLUMN(R5) &lt;= '2.1 Kraftwerk allgemein'!$F$17,AF5+1,"")</f>
        <v>2044</v>
      </c>
      <c r="AH5" s="6">
        <f>IF($O$5+COLUMN(S5) &lt;= '2.1 Kraftwerk allgemein'!$F$17,AG5+1,"")</f>
        <v>2045</v>
      </c>
      <c r="AI5" s="6">
        <f>IF($O$5+COLUMN(T5) &lt;= '2.1 Kraftwerk allgemein'!$F$17,AH5+1,"")</f>
        <v>2046</v>
      </c>
      <c r="AJ5" s="6">
        <f>IF($O$5+COLUMN(U5) &lt;= '2.1 Kraftwerk allgemein'!$F$17,AI5+1,"")</f>
        <v>2047</v>
      </c>
      <c r="AK5" s="6">
        <f>IF($O$5+COLUMN(V5) &lt;= '2.1 Kraftwerk allgemein'!$F$17,AJ5+1,"")</f>
        <v>2048</v>
      </c>
      <c r="AL5" s="6">
        <f>IF($O$5+COLUMN(W5) &lt;= '2.1 Kraftwerk allgemein'!$F$17,AK5+1,"")</f>
        <v>2049</v>
      </c>
      <c r="AM5" s="6">
        <f>IF($O$5+COLUMN(X5) &lt;= '2.1 Kraftwerk allgemein'!$F$17,AL5+1,"")</f>
        <v>2050</v>
      </c>
      <c r="AN5" s="6">
        <f>IF($O$5+COLUMN(Y5) &lt;= '2.1 Kraftwerk allgemein'!$F$17,AM5+1,"")</f>
        <v>2051</v>
      </c>
      <c r="AO5" s="6">
        <f>IF($O$5+COLUMN(Z5) &lt;= '2.1 Kraftwerk allgemein'!$F$17,AN5+1,"")</f>
        <v>2052</v>
      </c>
      <c r="AP5" s="6">
        <f>IF($O$5+COLUMN(AA5) &lt;= '2.1 Kraftwerk allgemein'!$F$17,AO5+1,"")</f>
        <v>2053</v>
      </c>
      <c r="AQ5" s="6">
        <f>IF($O$5+COLUMN(AB5) &lt;= '2.1 Kraftwerk allgemein'!$F$17,AP5+1,"")</f>
        <v>2054</v>
      </c>
      <c r="AR5" s="6">
        <f>IF($O$5+COLUMN(AC5) &lt;= '2.1 Kraftwerk allgemein'!$F$17,AQ5+1,"")</f>
        <v>2055</v>
      </c>
      <c r="AS5" s="6">
        <f>IF($O$5+COLUMN(AD5) &lt;= '2.1 Kraftwerk allgemein'!$F$17,AR5+1,"")</f>
        <v>2056</v>
      </c>
      <c r="AT5" s="6">
        <f>IF($O$5+COLUMN(AE5) &lt;= '2.1 Kraftwerk allgemein'!$F$17,AS5+1,"")</f>
        <v>2057</v>
      </c>
      <c r="AU5" s="6">
        <f>IF($O$5+COLUMN(AF5) &lt;= '2.1 Kraftwerk allgemein'!$F$17,AT5+1,"")</f>
        <v>2058</v>
      </c>
      <c r="AV5" s="6" t="str">
        <f>IF($O$5+COLUMN(AG5) &lt;= '2.1 Kraftwerk allgemein'!$F$17,AU5+1,"")</f>
        <v/>
      </c>
      <c r="AW5" s="6" t="str">
        <f>IF($O$5+COLUMN(AH5) &lt;= '2.1 Kraftwerk allgemein'!$F$17,AV5+1,"")</f>
        <v/>
      </c>
      <c r="AX5" s="6" t="str">
        <f>IF($O$5+COLUMN(AI5) &lt;= '2.1 Kraftwerk allgemein'!$F$17,AW5+1,"")</f>
        <v/>
      </c>
      <c r="AY5" s="6" t="str">
        <f>IF($O$5+COLUMN(AJ5) &lt;= '2.1 Kraftwerk allgemein'!$F$17,AX5+1,"")</f>
        <v/>
      </c>
      <c r="AZ5" s="6" t="str">
        <f>IF($O$5+COLUMN(AK5) &lt;= '2.1 Kraftwerk allgemein'!$F$17,AY5+1,"")</f>
        <v/>
      </c>
      <c r="BA5" s="6" t="str">
        <f>IF($O$5+COLUMN(AL5) &lt;= '2.1 Kraftwerk allgemein'!$F$17,AZ5+1,"")</f>
        <v/>
      </c>
      <c r="BB5" s="6" t="str">
        <f>IF($O$5+COLUMN(AM5) &lt;= '2.1 Kraftwerk allgemein'!$F$17,BA5+1,"")</f>
        <v/>
      </c>
      <c r="BC5" s="6" t="str">
        <f>IF($O$5+COLUMN(AN5) &lt;= '2.1 Kraftwerk allgemein'!$F$17,BB5+1,"")</f>
        <v/>
      </c>
      <c r="BD5" s="6" t="str">
        <f>IF($O$5+COLUMN(AO5) &lt;= '2.1 Kraftwerk allgemein'!$F$17,BC5+1,"")</f>
        <v/>
      </c>
      <c r="BE5" s="6" t="str">
        <f>IF($O$5+COLUMN(AP5) &lt;= '2.1 Kraftwerk allgemein'!$F$17,BD5+1,"")</f>
        <v/>
      </c>
      <c r="BF5" s="6" t="str">
        <f>IF($O$5+COLUMN(AQ5) &lt;= '2.1 Kraftwerk allgemein'!$F$17,BE5+1,"")</f>
        <v/>
      </c>
      <c r="BG5" s="6" t="str">
        <f>IF($O$5+COLUMN(AR5) &lt;= '2.1 Kraftwerk allgemein'!$F$17,BF5+1,"")</f>
        <v/>
      </c>
      <c r="BH5" s="6" t="str">
        <f>IF($O$5+COLUMN(AS5) &lt;= '2.1 Kraftwerk allgemein'!$F$17,BG5+1,"")</f>
        <v/>
      </c>
      <c r="BI5" s="6" t="str">
        <f>IF($O$5+COLUMN(AT5) &lt;= '2.1 Kraftwerk allgemein'!$F$17,BH5+1,"")</f>
        <v/>
      </c>
      <c r="BJ5" s="6" t="str">
        <f>IF($O$5+COLUMN(AU5) &lt;= '2.1 Kraftwerk allgemein'!$F$17,BI5+1,"")</f>
        <v/>
      </c>
      <c r="BK5" s="6" t="str">
        <f>IF($O$5+COLUMN(AV5) &lt;= '2.1 Kraftwerk allgemein'!$F$17,BJ5+1,"")</f>
        <v/>
      </c>
      <c r="BL5" s="6" t="str">
        <f>IF($O$5+COLUMN(AW5) &lt;= '2.1 Kraftwerk allgemein'!$F$17,BK5+1,"")</f>
        <v/>
      </c>
      <c r="BM5" s="6" t="str">
        <f>IF($O$5+COLUMN(AX5) &lt;= '2.1 Kraftwerk allgemein'!$F$17,BL5+1,"")</f>
        <v/>
      </c>
      <c r="BN5" s="6" t="str">
        <f>IF($O$5+COLUMN(AY5) &lt;= '2.1 Kraftwerk allgemein'!$F$17,BM5+1,"")</f>
        <v/>
      </c>
      <c r="BO5" s="6" t="str">
        <f>IF($O$5+COLUMN(AZ5) &lt;= '2.1 Kraftwerk allgemein'!$F$17,BN5+1,"")</f>
        <v/>
      </c>
      <c r="BP5" s="6" t="str">
        <f>IF($O$5+COLUMN(BA5) &lt;= '2.1 Kraftwerk allgemein'!$F$17,BO5+1,"")</f>
        <v/>
      </c>
      <c r="BQ5" s="6" t="str">
        <f>IF($O$5+COLUMN(BB5) &lt;= '2.1 Kraftwerk allgemein'!$F$17,BP5+1,"")</f>
        <v/>
      </c>
      <c r="BR5" s="6" t="str">
        <f>IF($O$5+COLUMN(BC5) &lt;= '2.1 Kraftwerk allgemein'!$F$17,BQ5+1,"")</f>
        <v/>
      </c>
      <c r="BS5" s="6" t="str">
        <f>IF($O$5+COLUMN(BD5) &lt;= '2.1 Kraftwerk allgemein'!$F$17,BR5+1,"")</f>
        <v/>
      </c>
      <c r="BT5" s="6" t="str">
        <f>IF($O$5+COLUMN(BE5) &lt;= '2.1 Kraftwerk allgemein'!$F$17,BS5+1,"")</f>
        <v/>
      </c>
      <c r="BU5" s="6" t="str">
        <f>IF($O$5+COLUMN(BF5) &lt;= '2.1 Kraftwerk allgemein'!$F$17,BT5+1,"")</f>
        <v/>
      </c>
      <c r="BV5" s="6" t="str">
        <f>IF($O$5+COLUMN(BG5) &lt;= '2.1 Kraftwerk allgemein'!$F$17,BU5+1,"")</f>
        <v/>
      </c>
      <c r="BW5" s="6" t="str">
        <f>IF($O$5+COLUMN(BH5) &lt;= '2.1 Kraftwerk allgemein'!$F$17,BV5+1,"")</f>
        <v/>
      </c>
      <c r="BX5" s="6" t="str">
        <f>IF($O$5+COLUMN(BI5) &lt;= '2.1 Kraftwerk allgemein'!$F$17,BW5+1,"")</f>
        <v/>
      </c>
      <c r="BY5" s="6" t="str">
        <f>IF($O$5+COLUMN(BJ5) &lt;= '2.1 Kraftwerk allgemein'!$F$17,BX5+1,"")</f>
        <v/>
      </c>
      <c r="BZ5" s="6" t="str">
        <f>IF($O$5+COLUMN(BK5) &lt;= '2.1 Kraftwerk allgemein'!$F$17,BY5+1,"")</f>
        <v/>
      </c>
      <c r="CA5" s="6" t="str">
        <f>IF($O$5+COLUMN(BL5) &lt;= '2.1 Kraftwerk allgemein'!$F$17,BZ5+1,"")</f>
        <v/>
      </c>
      <c r="CB5" s="6" t="str">
        <f>IF($O$5+COLUMN(BM5) &lt;= '2.1 Kraftwerk allgemein'!$F$17,CA5+1,"")</f>
        <v/>
      </c>
      <c r="CC5" s="6" t="str">
        <f>IF($O$5+COLUMN(BN5) &lt;= '2.1 Kraftwerk allgemein'!$F$17,CB5+1,"")</f>
        <v/>
      </c>
      <c r="CD5" s="6" t="str">
        <f>IF($O$5+COLUMN(BO5) &lt;= '2.1 Kraftwerk allgemein'!$F$17,CC5+1,"")</f>
        <v/>
      </c>
      <c r="CE5" s="6" t="str">
        <f>IF($O$5+COLUMN(BP5) &lt;= '2.1 Kraftwerk allgemein'!$F$17,CD5+1,"")</f>
        <v/>
      </c>
      <c r="CF5" s="6" t="str">
        <f>IF($O$5+COLUMN(BQ5) &lt;= '2.1 Kraftwerk allgemein'!$F$17,CE5+1,"")</f>
        <v/>
      </c>
      <c r="CG5" s="6" t="str">
        <f>IF($O$5+COLUMN(BR5) &lt;= '2.1 Kraftwerk allgemein'!$F$17,CF5+1,"")</f>
        <v/>
      </c>
      <c r="CH5" s="6" t="str">
        <f>IF($O$5+COLUMN(BS5) &lt;= '2.1 Kraftwerk allgemein'!$F$17,CG5+1,"")</f>
        <v/>
      </c>
      <c r="CI5" s="6" t="str">
        <f>IF($O$5+COLUMN(BT5) &lt;= '2.1 Kraftwerk allgemein'!$F$17,CH5+1,"")</f>
        <v/>
      </c>
      <c r="CJ5" s="6" t="str">
        <f>IF($O$5+COLUMN(BU5) &lt;= '2.1 Kraftwerk allgemein'!$F$17,CI5+1,"")</f>
        <v/>
      </c>
      <c r="CK5" s="6" t="str">
        <f>IF($O$5+COLUMN(BV5) &lt;= '2.1 Kraftwerk allgemein'!$F$17,CJ5+1,"")</f>
        <v/>
      </c>
      <c r="CL5" s="6" t="str">
        <f>IF($O$5+COLUMN(BW5) &lt;= '2.1 Kraftwerk allgemein'!$F$17,CK5+1,"")</f>
        <v/>
      </c>
      <c r="CM5" s="6" t="str">
        <f>IF($O$5+COLUMN(BX5) &lt;= '2.1 Kraftwerk allgemein'!$F$17,CL5+1,"")</f>
        <v/>
      </c>
      <c r="CN5" s="6" t="str">
        <f>IF($O$5+COLUMN(BY5) &lt;= '2.1 Kraftwerk allgemein'!$F$17,CM5+1,"")</f>
        <v/>
      </c>
      <c r="CO5" s="6" t="str">
        <f>IF($O$5+COLUMN(BZ5) &lt;= '2.1 Kraftwerk allgemein'!$F$17,CN5+1,"")</f>
        <v/>
      </c>
      <c r="CP5" s="6" t="str">
        <f>IF($O$5+COLUMN(CA5) &lt;= '2.1 Kraftwerk allgemein'!$F$17,CO5+1,"")</f>
        <v/>
      </c>
      <c r="CQ5" s="6" t="str">
        <f>IF($O$5+COLUMN(CB5) &lt;= '2.1 Kraftwerk allgemein'!$F$17,CP5+1,"")</f>
        <v/>
      </c>
      <c r="CR5" s="6" t="str">
        <f>IF($O$5+COLUMN(CC5) &lt;= '2.1 Kraftwerk allgemein'!$F$17,CQ5+1,"")</f>
        <v/>
      </c>
      <c r="CS5" s="6" t="str">
        <f>IF($O$5+COLUMN(CD5) &lt;= '2.1 Kraftwerk allgemein'!$F$17,CR5+1,"")</f>
        <v/>
      </c>
      <c r="CT5" s="6" t="str">
        <f>IF($O$5+COLUMN(CE5) &lt;= '2.1 Kraftwerk allgemein'!$F$17,CS5+1,"")</f>
        <v/>
      </c>
      <c r="CU5" s="6" t="str">
        <f>IF($O$5+COLUMN(CF5) &lt;= '2.1 Kraftwerk allgemein'!$F$17,CT5+1,"")</f>
        <v/>
      </c>
      <c r="CV5" s="6" t="str">
        <f>IF($O$5+COLUMN(CG5) &lt;= '2.1 Kraftwerk allgemein'!$F$17,CU5+1,"")</f>
        <v/>
      </c>
      <c r="CW5" s="6" t="str">
        <f>IF($O$5+COLUMN(CH5) &lt;= '2.1 Kraftwerk allgemein'!$F$17,CV5+1,"")</f>
        <v/>
      </c>
      <c r="CX5" s="6" t="str">
        <f>IF($O$5+COLUMN(CI5) &lt;= '2.1 Kraftwerk allgemein'!$F$17,CW5+1,"")</f>
        <v/>
      </c>
      <c r="CY5" s="6" t="str">
        <f>IF($O$5+COLUMN(CJ5) &lt;= '2.1 Kraftwerk allgemein'!$F$17,CX5+1,"")</f>
        <v/>
      </c>
      <c r="CZ5" s="6" t="str">
        <f>IF($O$5+COLUMN(CK5) &lt;= '2.1 Kraftwerk allgemein'!$F$17,CY5+1,"")</f>
        <v/>
      </c>
      <c r="DA5" s="6" t="str">
        <f>IF($O$5+COLUMN(CL5) &lt;= '2.1 Kraftwerk allgemein'!$F$17,CZ5+1,"")</f>
        <v/>
      </c>
      <c r="DB5" s="6" t="str">
        <f>IF($O$5+COLUMN(CM5) &lt;= '2.1 Kraftwerk allgemein'!$F$17,DA5+1,"")</f>
        <v/>
      </c>
      <c r="DC5" s="6" t="str">
        <f>IF($O$5+COLUMN(CN5) &lt;= '2.1 Kraftwerk allgemein'!$F$17,DB5+1,"")</f>
        <v/>
      </c>
      <c r="DD5" s="6" t="str">
        <f>IF($O$5+COLUMN(CO5) &lt;= '2.1 Kraftwerk allgemein'!$F$17,DC5+1,"")</f>
        <v/>
      </c>
      <c r="DE5" s="6" t="str">
        <f>IF($O$5+COLUMN(CP5) &lt;= '2.1 Kraftwerk allgemein'!$F$17,DD5+1,"")</f>
        <v/>
      </c>
      <c r="DF5" s="6" t="str">
        <f>IF($O$5+COLUMN(CQ5) &lt;= '2.1 Kraftwerk allgemein'!$F$17,DE5+1,"")</f>
        <v/>
      </c>
      <c r="DG5" s="6" t="str">
        <f>IF($O$5+COLUMN(CR5) &lt;= '2.1 Kraftwerk allgemein'!$F$17,DF5+1,"")</f>
        <v/>
      </c>
      <c r="DH5" s="6" t="str">
        <f>IF($O$5+COLUMN(CS5) &lt;= '2.1 Kraftwerk allgemein'!$F$17,DG5+1,"")</f>
        <v/>
      </c>
      <c r="DI5" s="6" t="str">
        <f>IF($O$5+COLUMN(CT5) &lt;= '2.1 Kraftwerk allgemein'!$F$17,DH5+1,"")</f>
        <v/>
      </c>
      <c r="DJ5" s="6" t="str">
        <f>IF($O$5+COLUMN(CU5) &lt;= '2.1 Kraftwerk allgemein'!$F$17,DI5+1,"")</f>
        <v/>
      </c>
      <c r="DK5" s="6" t="str">
        <f>IF($O$5+COLUMN(CV5) &lt;= '2.1 Kraftwerk allgemein'!$F$17,DJ5+1,"")</f>
        <v/>
      </c>
    </row>
    <row r="6" spans="2:115" ht="15" customHeight="1" x14ac:dyDescent="0.35">
      <c r="C6" s="4" t="str">
        <f>IF('2.1 Kraftwerk allgemein'!$F$2="f",d_f_i!$B205,IF('2.1 Kraftwerk allgemein'!$F$2="i",d_f_i!$C205,d_f_i!$A205))</f>
        <v>Geldwert real</v>
      </c>
      <c r="D6" s="3"/>
      <c r="E6" s="8"/>
      <c r="I6" s="4" t="str">
        <f>IF('2.1 Kraftwerk allgemein'!$F$2="f",d_f_i!$B206,IF('2.1 Kraftwerk allgemein'!$F$2="i",d_f_i!$C206,d_f_i!$A206))</f>
        <v>Abschreibungsfähige Investitionskosten</v>
      </c>
      <c r="K6" s="4"/>
      <c r="L6" s="67" t="str">
        <f>IF('2.1 Kraftwerk allgemein'!$F$2="f",d_f_i!$B208,IF('2.1 Kraftwerk allgemein'!$F$2="i",d_f_i!$C208,d_f_i!$A208))</f>
        <v>[Tsd. CHF]</v>
      </c>
      <c r="M6" s="4"/>
      <c r="N6" s="26"/>
      <c r="O6" s="337">
        <f ca="1">IF(O5&lt;='1.1 Allgemein'!$I$22,IF(O5&lt;&gt;"",SUM(O14:O86)*'2.5 CAPEX'!O$8,""),IF(O5&lt;&gt;"",SUM(O14:O86),""))</f>
        <v>0</v>
      </c>
      <c r="P6" s="337">
        <f ca="1">IF(P5&lt;='1.1 Allgemein'!$I$22,IF(P5&lt;&gt;"",SUM(P14:P86)*'2.5 CAPEX'!P$8,""),IF(P5&lt;&gt;"",SUM(P14:P86),""))</f>
        <v>0</v>
      </c>
      <c r="Q6" s="337">
        <f ca="1">IF(Q5&lt;='1.1 Allgemein'!$I$22,IF(Q5&lt;&gt;"",SUM(Q14:Q86)*'2.5 CAPEX'!Q$8,""),IF(Q5&lt;&gt;"",SUM(Q14:Q86),""))</f>
        <v>0</v>
      </c>
      <c r="R6" s="337">
        <f ca="1">IF(R5&lt;='1.1 Allgemein'!$I$22,IF(R5&lt;&gt;"",SUM(R14:R86)*'2.5 CAPEX'!R$8,""),IF(R5&lt;&gt;"",SUM(R14:R86),""))</f>
        <v>0</v>
      </c>
      <c r="S6" s="337">
        <f ca="1">IF(S5&lt;='1.1 Allgemein'!$I$22,IF(S5&lt;&gt;"",SUM(S14:S86)*'2.5 CAPEX'!S$8,""),IF(S5&lt;&gt;"",SUM(S14:S86),""))</f>
        <v>0</v>
      </c>
      <c r="T6" s="337">
        <f ca="1">IF(T5&lt;='1.1 Allgemein'!$I$22,IF(T5&lt;&gt;"",SUM(T14:T86)*'2.5 CAPEX'!T$8,""),IF(T5&lt;&gt;"",SUM(T14:T86),""))</f>
        <v>0</v>
      </c>
      <c r="U6" s="337">
        <f ca="1">IF(U5&lt;='1.1 Allgemein'!$I$22,IF(U5&lt;&gt;"",SUM(U14:U86)*'2.5 CAPEX'!U$8,""),IF(U5&lt;&gt;"",SUM(U14:U86),""))</f>
        <v>0</v>
      </c>
      <c r="V6" s="337">
        <f ca="1">IF(V5&lt;='1.1 Allgemein'!$I$22,IF(V5&lt;&gt;"",SUM(V14:V86)*'2.5 CAPEX'!V$8,""),IF(V5&lt;&gt;"",SUM(V14:V86),""))</f>
        <v>0</v>
      </c>
      <c r="W6" s="337">
        <f t="shared" ref="W6:BB6" ca="1" si="0">IF(W5&lt;&gt;"",SUM(W14:W86),"")</f>
        <v>0</v>
      </c>
      <c r="X6" s="337">
        <f t="shared" ca="1" si="0"/>
        <v>0</v>
      </c>
      <c r="Y6" s="337">
        <f t="shared" ca="1" si="0"/>
        <v>0</v>
      </c>
      <c r="Z6" s="337">
        <f t="shared" ca="1" si="0"/>
        <v>0</v>
      </c>
      <c r="AA6" s="337">
        <f t="shared" ca="1" si="0"/>
        <v>0</v>
      </c>
      <c r="AB6" s="337">
        <f t="shared" ca="1" si="0"/>
        <v>0</v>
      </c>
      <c r="AC6" s="337">
        <f t="shared" ca="1" si="0"/>
        <v>0</v>
      </c>
      <c r="AD6" s="337">
        <f t="shared" ca="1" si="0"/>
        <v>0</v>
      </c>
      <c r="AE6" s="337">
        <f t="shared" ca="1" si="0"/>
        <v>0</v>
      </c>
      <c r="AF6" s="337">
        <f t="shared" ca="1" si="0"/>
        <v>0</v>
      </c>
      <c r="AG6" s="337">
        <f t="shared" ca="1" si="0"/>
        <v>0</v>
      </c>
      <c r="AH6" s="337">
        <f t="shared" ca="1" si="0"/>
        <v>0</v>
      </c>
      <c r="AI6" s="337">
        <f t="shared" ca="1" si="0"/>
        <v>0</v>
      </c>
      <c r="AJ6" s="337">
        <f t="shared" ca="1" si="0"/>
        <v>0</v>
      </c>
      <c r="AK6" s="337">
        <f t="shared" ca="1" si="0"/>
        <v>0</v>
      </c>
      <c r="AL6" s="337">
        <f t="shared" ca="1" si="0"/>
        <v>0</v>
      </c>
      <c r="AM6" s="337">
        <f t="shared" ca="1" si="0"/>
        <v>0</v>
      </c>
      <c r="AN6" s="337">
        <f t="shared" ca="1" si="0"/>
        <v>0</v>
      </c>
      <c r="AO6" s="337">
        <f t="shared" ca="1" si="0"/>
        <v>0</v>
      </c>
      <c r="AP6" s="337">
        <f t="shared" ca="1" si="0"/>
        <v>0</v>
      </c>
      <c r="AQ6" s="337">
        <f t="shared" ca="1" si="0"/>
        <v>0</v>
      </c>
      <c r="AR6" s="337">
        <f t="shared" ca="1" si="0"/>
        <v>0</v>
      </c>
      <c r="AS6" s="337">
        <f t="shared" ca="1" si="0"/>
        <v>0</v>
      </c>
      <c r="AT6" s="337">
        <f t="shared" ca="1" si="0"/>
        <v>0</v>
      </c>
      <c r="AU6" s="337">
        <f t="shared" ca="1" si="0"/>
        <v>0</v>
      </c>
      <c r="AV6" s="337" t="str">
        <f t="shared" si="0"/>
        <v/>
      </c>
      <c r="AW6" s="337" t="str">
        <f t="shared" si="0"/>
        <v/>
      </c>
      <c r="AX6" s="337" t="str">
        <f t="shared" si="0"/>
        <v/>
      </c>
      <c r="AY6" s="337" t="str">
        <f t="shared" si="0"/>
        <v/>
      </c>
      <c r="AZ6" s="337" t="str">
        <f t="shared" si="0"/>
        <v/>
      </c>
      <c r="BA6" s="337" t="str">
        <f t="shared" si="0"/>
        <v/>
      </c>
      <c r="BB6" s="337" t="str">
        <f t="shared" si="0"/>
        <v/>
      </c>
      <c r="BC6" s="337" t="str">
        <f t="shared" ref="BC6:CH6" si="1">IF(BC5&lt;&gt;"",SUM(BC14:BC86),"")</f>
        <v/>
      </c>
      <c r="BD6" s="337" t="str">
        <f t="shared" si="1"/>
        <v/>
      </c>
      <c r="BE6" s="337" t="str">
        <f t="shared" si="1"/>
        <v/>
      </c>
      <c r="BF6" s="337" t="str">
        <f t="shared" si="1"/>
        <v/>
      </c>
      <c r="BG6" s="337" t="str">
        <f t="shared" si="1"/>
        <v/>
      </c>
      <c r="BH6" s="337" t="str">
        <f t="shared" si="1"/>
        <v/>
      </c>
      <c r="BI6" s="337" t="str">
        <f t="shared" si="1"/>
        <v/>
      </c>
      <c r="BJ6" s="337" t="str">
        <f t="shared" si="1"/>
        <v/>
      </c>
      <c r="BK6" s="337" t="str">
        <f t="shared" si="1"/>
        <v/>
      </c>
      <c r="BL6" s="337" t="str">
        <f t="shared" si="1"/>
        <v/>
      </c>
      <c r="BM6" s="337" t="str">
        <f t="shared" si="1"/>
        <v/>
      </c>
      <c r="BN6" s="337" t="str">
        <f t="shared" si="1"/>
        <v/>
      </c>
      <c r="BO6" s="337" t="str">
        <f t="shared" si="1"/>
        <v/>
      </c>
      <c r="BP6" s="337" t="str">
        <f t="shared" si="1"/>
        <v/>
      </c>
      <c r="BQ6" s="337" t="str">
        <f t="shared" si="1"/>
        <v/>
      </c>
      <c r="BR6" s="337" t="str">
        <f t="shared" si="1"/>
        <v/>
      </c>
      <c r="BS6" s="337" t="str">
        <f t="shared" si="1"/>
        <v/>
      </c>
      <c r="BT6" s="337" t="str">
        <f t="shared" si="1"/>
        <v/>
      </c>
      <c r="BU6" s="337" t="str">
        <f t="shared" si="1"/>
        <v/>
      </c>
      <c r="BV6" s="337" t="str">
        <f t="shared" si="1"/>
        <v/>
      </c>
      <c r="BW6" s="337" t="str">
        <f t="shared" si="1"/>
        <v/>
      </c>
      <c r="BX6" s="337" t="str">
        <f t="shared" si="1"/>
        <v/>
      </c>
      <c r="BY6" s="337" t="str">
        <f t="shared" si="1"/>
        <v/>
      </c>
      <c r="BZ6" s="337" t="str">
        <f t="shared" si="1"/>
        <v/>
      </c>
      <c r="CA6" s="337" t="str">
        <f t="shared" si="1"/>
        <v/>
      </c>
      <c r="CB6" s="337" t="str">
        <f t="shared" si="1"/>
        <v/>
      </c>
      <c r="CC6" s="337" t="str">
        <f t="shared" si="1"/>
        <v/>
      </c>
      <c r="CD6" s="337" t="str">
        <f t="shared" si="1"/>
        <v/>
      </c>
      <c r="CE6" s="337" t="str">
        <f t="shared" si="1"/>
        <v/>
      </c>
      <c r="CF6" s="337" t="str">
        <f t="shared" si="1"/>
        <v/>
      </c>
      <c r="CG6" s="337" t="str">
        <f t="shared" si="1"/>
        <v/>
      </c>
      <c r="CH6" s="337" t="str">
        <f t="shared" si="1"/>
        <v/>
      </c>
      <c r="CI6" s="337" t="str">
        <f t="shared" ref="CI6:DK6" si="2">IF(CI5&lt;&gt;"",SUM(CI14:CI86),"")</f>
        <v/>
      </c>
      <c r="CJ6" s="337" t="str">
        <f t="shared" si="2"/>
        <v/>
      </c>
      <c r="CK6" s="337" t="str">
        <f t="shared" si="2"/>
        <v/>
      </c>
      <c r="CL6" s="337" t="str">
        <f t="shared" si="2"/>
        <v/>
      </c>
      <c r="CM6" s="337" t="str">
        <f t="shared" si="2"/>
        <v/>
      </c>
      <c r="CN6" s="337" t="str">
        <f t="shared" si="2"/>
        <v/>
      </c>
      <c r="CO6" s="337" t="str">
        <f t="shared" si="2"/>
        <v/>
      </c>
      <c r="CP6" s="337" t="str">
        <f t="shared" si="2"/>
        <v/>
      </c>
      <c r="CQ6" s="337" t="str">
        <f t="shared" si="2"/>
        <v/>
      </c>
      <c r="CR6" s="337" t="str">
        <f t="shared" si="2"/>
        <v/>
      </c>
      <c r="CS6" s="337" t="str">
        <f t="shared" si="2"/>
        <v/>
      </c>
      <c r="CT6" s="337" t="str">
        <f t="shared" si="2"/>
        <v/>
      </c>
      <c r="CU6" s="337" t="str">
        <f t="shared" si="2"/>
        <v/>
      </c>
      <c r="CV6" s="337" t="str">
        <f t="shared" si="2"/>
        <v/>
      </c>
      <c r="CW6" s="337" t="str">
        <f t="shared" si="2"/>
        <v/>
      </c>
      <c r="CX6" s="337" t="str">
        <f t="shared" si="2"/>
        <v/>
      </c>
      <c r="CY6" s="337" t="str">
        <f t="shared" si="2"/>
        <v/>
      </c>
      <c r="CZ6" s="337" t="str">
        <f t="shared" si="2"/>
        <v/>
      </c>
      <c r="DA6" s="337" t="str">
        <f t="shared" si="2"/>
        <v/>
      </c>
      <c r="DB6" s="337" t="str">
        <f t="shared" si="2"/>
        <v/>
      </c>
      <c r="DC6" s="337" t="str">
        <f t="shared" si="2"/>
        <v/>
      </c>
      <c r="DD6" s="337" t="str">
        <f t="shared" si="2"/>
        <v/>
      </c>
      <c r="DE6" s="337" t="str">
        <f t="shared" si="2"/>
        <v/>
      </c>
      <c r="DF6" s="337" t="str">
        <f t="shared" si="2"/>
        <v/>
      </c>
      <c r="DG6" s="337" t="str">
        <f t="shared" si="2"/>
        <v/>
      </c>
      <c r="DH6" s="337" t="str">
        <f t="shared" si="2"/>
        <v/>
      </c>
      <c r="DI6" s="337" t="str">
        <f t="shared" si="2"/>
        <v/>
      </c>
      <c r="DJ6" s="337" t="str">
        <f t="shared" si="2"/>
        <v/>
      </c>
      <c r="DK6" s="337" t="str">
        <f t="shared" si="2"/>
        <v/>
      </c>
    </row>
    <row r="7" spans="2:115" ht="15" customHeight="1" x14ac:dyDescent="0.35">
      <c r="D7" s="3"/>
      <c r="I7" s="4" t="str">
        <f>IF('2.1 Kraftwerk allgemein'!$F$2="f",d_f_i!$B207,IF('2.1 Kraftwerk allgemein'!$F$2="i",d_f_i!$C207,d_f_i!$A207))</f>
        <v>Anrechenbare Investitionskosten</v>
      </c>
      <c r="K7" s="4"/>
      <c r="L7" s="67" t="str">
        <f>IF('2.1 Kraftwerk allgemein'!$F$2="f",d_f_i!$B208,IF('2.1 Kraftwerk allgemein'!$F$2="i",d_f_i!$C208,d_f_i!$A208))</f>
        <v>[Tsd. CHF]</v>
      </c>
      <c r="M7" s="4"/>
      <c r="N7" s="26"/>
      <c r="O7" s="337">
        <f ca="1">IF(O5&lt;='1.1 Allgemein'!$I$22,IF(O5&lt;&gt;"",IF(AND(O5&gt;='2.1 Kraftwerk allgemein'!$F$15,O5&lt;='2.1 Kraftwerk allgemein'!$F$16),SUM(O$12:O$86)*'2.5 CAPEX'!O$8,0),""),IF(O5&lt;&gt;"",IF(AND(O5&gt;='2.1 Kraftwerk allgemein'!$F$15,O5&lt;='2.1 Kraftwerk allgemein'!$F$16),SUM(O$12:O$86),0),""))</f>
        <v>0</v>
      </c>
      <c r="P7" s="337">
        <f ca="1">IF(P5&lt;='1.1 Allgemein'!$I$22,IF(P5&lt;&gt;"",IF(AND(P5&gt;='2.1 Kraftwerk allgemein'!$F$15,P5&lt;='2.1 Kraftwerk allgemein'!$F$16),SUM(P$12:P$86)*'2.5 CAPEX'!P$8,0),""),IF(P5&lt;&gt;"",IF(AND(P5&gt;='2.1 Kraftwerk allgemein'!$F$15,P5&lt;='2.1 Kraftwerk allgemein'!$F$16),SUM(P$12:P$86),0),""))</f>
        <v>0</v>
      </c>
      <c r="Q7" s="337">
        <f ca="1">IF(Q5&lt;='1.1 Allgemein'!$I$22,IF(Q5&lt;&gt;"",IF(AND(Q5&gt;='2.1 Kraftwerk allgemein'!$F$15,Q5&lt;='2.1 Kraftwerk allgemein'!$F$16),SUM(Q$12:Q$86)*'2.5 CAPEX'!Q$8,0),""),IF(Q5&lt;&gt;"",IF(AND(Q5&gt;='2.1 Kraftwerk allgemein'!$F$15,Q5&lt;='2.1 Kraftwerk allgemein'!$F$16),SUM(Q$12:Q$86),0),""))</f>
        <v>0</v>
      </c>
      <c r="R7" s="337">
        <f>IF(R5&lt;='1.1 Allgemein'!$I$22,IF(R5&lt;&gt;"",IF(AND(R5&gt;='2.1 Kraftwerk allgemein'!$F$15,R5&lt;='2.1 Kraftwerk allgemein'!$F$16),SUM(R$12:R$86)*'2.5 CAPEX'!R$8,0),""),IF(R5&lt;&gt;"",IF(AND(R5&gt;='2.1 Kraftwerk allgemein'!$F$15,R5&lt;='2.1 Kraftwerk allgemein'!$F$16),SUM(R$12:R$86),0),""))</f>
        <v>0</v>
      </c>
      <c r="S7" s="337">
        <f>IF(S5&lt;='1.1 Allgemein'!$I$22,IF(S5&lt;&gt;"",IF(AND(S5&gt;='2.1 Kraftwerk allgemein'!$F$15,S5&lt;='2.1 Kraftwerk allgemein'!$F$16),SUM(S$12:S$86)*'2.5 CAPEX'!S$8,0),""),IF(S5&lt;&gt;"",IF(AND(S5&gt;='2.1 Kraftwerk allgemein'!$F$15,S5&lt;='2.1 Kraftwerk allgemein'!$F$16),SUM(S$12:S$86),0),""))</f>
        <v>0</v>
      </c>
      <c r="T7" s="337">
        <f>IF(T5&lt;='1.1 Allgemein'!$I$22,IF(T5&lt;&gt;"",IF(AND(T5&gt;='2.1 Kraftwerk allgemein'!$F$15,T5&lt;='2.1 Kraftwerk allgemein'!$F$16),SUM(T$12:T$86)*'2.5 CAPEX'!T$8,0),""),IF(T5&lt;&gt;"",IF(AND(T5&gt;='2.1 Kraftwerk allgemein'!$F$15,T5&lt;='2.1 Kraftwerk allgemein'!$F$16),SUM(T$12:T$86),0),""))</f>
        <v>0</v>
      </c>
      <c r="U7" s="337">
        <f>IF(U5&lt;='1.1 Allgemein'!$I$22,IF(U5&lt;&gt;"",IF(AND(U5&gt;='2.1 Kraftwerk allgemein'!$F$15,U5&lt;='2.1 Kraftwerk allgemein'!$F$16),SUM(U$12:U$86)*'2.5 CAPEX'!U$8,0),""),IF(U5&lt;&gt;"",IF(AND(U5&gt;='2.1 Kraftwerk allgemein'!$F$15,U5&lt;='2.1 Kraftwerk allgemein'!$F$16),SUM(U$12:U$86),0),""))</f>
        <v>0</v>
      </c>
      <c r="V7" s="337">
        <f>IF(V5&lt;='1.1 Allgemein'!$I$22,IF(V5&lt;&gt;"",IF(AND(V5&gt;='2.1 Kraftwerk allgemein'!$F$15,V5&lt;='2.1 Kraftwerk allgemein'!$F$16),SUM(V$12:V$86)*'2.5 CAPEX'!V$8,0),""),IF(V5&lt;&gt;"",IF(AND(V5&gt;='2.1 Kraftwerk allgemein'!$F$15,V5&lt;='2.1 Kraftwerk allgemein'!$F$16),SUM(V$12:V$86),0),""))</f>
        <v>0</v>
      </c>
      <c r="W7" s="337">
        <f>IF(W5&lt;='1.1 Allgemein'!$I$22,IF(W5&lt;&gt;"",IF(AND(W5&gt;='2.1 Kraftwerk allgemein'!$F$15,W5&lt;='2.1 Kraftwerk allgemein'!$F$16),SUM(W$12:W$86)*'2.5 CAPEX'!W$8,0),""),IF(W5&lt;&gt;"",IF(AND(W5&gt;='2.1 Kraftwerk allgemein'!$F$15,W5&lt;='2.1 Kraftwerk allgemein'!$F$16),SUM(W$12:W$86),0),""))</f>
        <v>0</v>
      </c>
      <c r="X7" s="337">
        <f>IF(X5&lt;='1.1 Allgemein'!$I$22,IF(X5&lt;&gt;"",IF(AND(X5&gt;='2.1 Kraftwerk allgemein'!$F$15,X5&lt;='2.1 Kraftwerk allgemein'!$F$16),SUM(X$12:X$86)*'2.5 CAPEX'!X$8,0),""),IF(X5&lt;&gt;"",IF(AND(X5&gt;='2.1 Kraftwerk allgemein'!$F$15,X5&lt;='2.1 Kraftwerk allgemein'!$F$16),SUM(X$12:X$86),0),""))</f>
        <v>0</v>
      </c>
      <c r="Y7" s="337">
        <f>IF(Y5&lt;='1.1 Allgemein'!$I$22,IF(Y5&lt;&gt;"",IF(AND(Y5&gt;='2.1 Kraftwerk allgemein'!$F$15,Y5&lt;='2.1 Kraftwerk allgemein'!$F$16),SUM(Y$12:Y$86)*'2.5 CAPEX'!Y$8,0),""),IF(Y5&lt;&gt;"",IF(AND(Y5&gt;='2.1 Kraftwerk allgemein'!$F$15,Y5&lt;='2.1 Kraftwerk allgemein'!$F$16),SUM(Y$12:Y$86),0),""))</f>
        <v>0</v>
      </c>
      <c r="Z7" s="337">
        <f>IF(Z5&lt;='1.1 Allgemein'!$I$22,IF(Z5&lt;&gt;"",IF(AND(Z5&gt;='2.1 Kraftwerk allgemein'!$F$15,Z5&lt;='2.1 Kraftwerk allgemein'!$F$16),SUM(Z$12:Z$86)*'2.5 CAPEX'!Z$8,0),""),IF(Z5&lt;&gt;"",IF(AND(Z5&gt;='2.1 Kraftwerk allgemein'!$F$15,Z5&lt;='2.1 Kraftwerk allgemein'!$F$16),SUM(Z$12:Z$86),0),""))</f>
        <v>0</v>
      </c>
      <c r="AA7" s="337">
        <f>IF(AA5&lt;='1.1 Allgemein'!$I$22,IF(AA5&lt;&gt;"",IF(AND(AA5&gt;='2.1 Kraftwerk allgemein'!$F$15,AA5&lt;='2.1 Kraftwerk allgemein'!$F$16),SUM(AA$12:AA$86)*'2.5 CAPEX'!AA$8,0),""),IF(AA5&lt;&gt;"",IF(AND(AA5&gt;='2.1 Kraftwerk allgemein'!$F$15,AA5&lt;='2.1 Kraftwerk allgemein'!$F$16),SUM(AA$12:AA$86),0),""))</f>
        <v>0</v>
      </c>
      <c r="AB7" s="337">
        <f>IF(AB5&lt;='1.1 Allgemein'!$I$22,IF(AB5&lt;&gt;"",IF(AND(AB5&gt;='2.1 Kraftwerk allgemein'!$F$15,AB5&lt;='2.1 Kraftwerk allgemein'!$F$16),SUM(AB$12:AB$86)*'2.5 CAPEX'!AB$8,0),""),IF(AB5&lt;&gt;"",IF(AND(AB5&gt;='2.1 Kraftwerk allgemein'!$F$15,AB5&lt;='2.1 Kraftwerk allgemein'!$F$16),SUM(AB$12:AB$86),0),""))</f>
        <v>0</v>
      </c>
      <c r="AC7" s="337">
        <f>IF(AC5&lt;='1.1 Allgemein'!$I$22,IF(AC5&lt;&gt;"",IF(AND(AC5&gt;='2.1 Kraftwerk allgemein'!$F$15,AC5&lt;='2.1 Kraftwerk allgemein'!$F$16),SUM(AC$12:AC$86)*'2.5 CAPEX'!AC$8,0),""),IF(AC5&lt;&gt;"",IF(AND(AC5&gt;='2.1 Kraftwerk allgemein'!$F$15,AC5&lt;='2.1 Kraftwerk allgemein'!$F$16),SUM(AC$12:AC$86),0),""))</f>
        <v>0</v>
      </c>
      <c r="AD7" s="337">
        <f>IF(AD5&lt;='1.1 Allgemein'!$I$22,IF(AD5&lt;&gt;"",IF(AND(AD5&gt;='2.1 Kraftwerk allgemein'!$F$15,AD5&lt;='2.1 Kraftwerk allgemein'!$F$16),SUM(AD$12:AD$86)*'2.5 CAPEX'!AD$8,0),""),IF(AD5&lt;&gt;"",IF(AND(AD5&gt;='2.1 Kraftwerk allgemein'!$F$15,AD5&lt;='2.1 Kraftwerk allgemein'!$F$16),SUM(AD$12:AD$86),0),""))</f>
        <v>0</v>
      </c>
      <c r="AE7" s="337">
        <f>IF(AE5&lt;='1.1 Allgemein'!$I$22,IF(AE5&lt;&gt;"",IF(AND(AE5&gt;='2.1 Kraftwerk allgemein'!$F$15,AE5&lt;='2.1 Kraftwerk allgemein'!$F$16),SUM(AE$12:AE$86)*'2.5 CAPEX'!AE$8,0),""),IF(AE5&lt;&gt;"",IF(AND(AE5&gt;='2.1 Kraftwerk allgemein'!$F$15,AE5&lt;='2.1 Kraftwerk allgemein'!$F$16),SUM(AE$12:AE$86),0),""))</f>
        <v>0</v>
      </c>
      <c r="AF7" s="337">
        <f>IF(AF5&lt;='1.1 Allgemein'!$I$22,IF(AF5&lt;&gt;"",IF(AND(AF5&gt;='2.1 Kraftwerk allgemein'!$F$15,AF5&lt;='2.1 Kraftwerk allgemein'!$F$16),SUM(AF$12:AF$86)*'2.5 CAPEX'!AF$8,0),""),IF(AF5&lt;&gt;"",IF(AND(AF5&gt;='2.1 Kraftwerk allgemein'!$F$15,AF5&lt;='2.1 Kraftwerk allgemein'!$F$16),SUM(AF$12:AF$86),0),""))</f>
        <v>0</v>
      </c>
      <c r="AG7" s="337">
        <f>IF(AG5&lt;='1.1 Allgemein'!$I$22,IF(AG5&lt;&gt;"",IF(AND(AG5&gt;='2.1 Kraftwerk allgemein'!$F$15,AG5&lt;='2.1 Kraftwerk allgemein'!$F$16),SUM(AG$12:AG$86)*'2.5 CAPEX'!AG$8,0),""),IF(AG5&lt;&gt;"",IF(AND(AG5&gt;='2.1 Kraftwerk allgemein'!$F$15,AG5&lt;='2.1 Kraftwerk allgemein'!$F$16),SUM(AG$12:AG$86),0),""))</f>
        <v>0</v>
      </c>
      <c r="AH7" s="337">
        <f>IF(AH5&lt;='1.1 Allgemein'!$I$22,IF(AH5&lt;&gt;"",IF(AND(AH5&gt;='2.1 Kraftwerk allgemein'!$F$15,AH5&lt;='2.1 Kraftwerk allgemein'!$F$16),SUM(AH$12:AH$86)*'2.5 CAPEX'!AH$8,0),""),IF(AH5&lt;&gt;"",IF(AND(AH5&gt;='2.1 Kraftwerk allgemein'!$F$15,AH5&lt;='2.1 Kraftwerk allgemein'!$F$16),SUM(AH$12:AH$86),0),""))</f>
        <v>0</v>
      </c>
      <c r="AI7" s="337">
        <f>IF(AI5&lt;='1.1 Allgemein'!$I$22,IF(AI5&lt;&gt;"",IF(AND(AI5&gt;='2.1 Kraftwerk allgemein'!$F$15,AI5&lt;='2.1 Kraftwerk allgemein'!$F$16),SUM(AI$12:AI$86)*'2.5 CAPEX'!AI$8,0),""),IF(AI5&lt;&gt;"",IF(AND(AI5&gt;='2.1 Kraftwerk allgemein'!$F$15,AI5&lt;='2.1 Kraftwerk allgemein'!$F$16),SUM(AI$12:AI$86),0),""))</f>
        <v>0</v>
      </c>
      <c r="AJ7" s="337">
        <f>IF(AJ5&lt;='1.1 Allgemein'!$I$22,IF(AJ5&lt;&gt;"",IF(AND(AJ5&gt;='2.1 Kraftwerk allgemein'!$F$15,AJ5&lt;='2.1 Kraftwerk allgemein'!$F$16),SUM(AJ$12:AJ$86)*'2.5 CAPEX'!AJ$8,0),""),IF(AJ5&lt;&gt;"",IF(AND(AJ5&gt;='2.1 Kraftwerk allgemein'!$F$15,AJ5&lt;='2.1 Kraftwerk allgemein'!$F$16),SUM(AJ$12:AJ$86),0),""))</f>
        <v>0</v>
      </c>
      <c r="AK7" s="337">
        <f>IF(AK5&lt;='1.1 Allgemein'!$I$22,IF(AK5&lt;&gt;"",IF(AND(AK5&gt;='2.1 Kraftwerk allgemein'!$F$15,AK5&lt;='2.1 Kraftwerk allgemein'!$F$16),SUM(AK$12:AK$86)*'2.5 CAPEX'!AK$8,0),""),IF(AK5&lt;&gt;"",IF(AND(AK5&gt;='2.1 Kraftwerk allgemein'!$F$15,AK5&lt;='2.1 Kraftwerk allgemein'!$F$16),SUM(AK$12:AK$86),0),""))</f>
        <v>0</v>
      </c>
      <c r="AL7" s="337">
        <f>IF(AL5&lt;='1.1 Allgemein'!$I$22,IF(AL5&lt;&gt;"",IF(AND(AL5&gt;='2.1 Kraftwerk allgemein'!$F$15,AL5&lt;='2.1 Kraftwerk allgemein'!$F$16),SUM(AL$12:AL$86)*'2.5 CAPEX'!AL$8,0),""),IF(AL5&lt;&gt;"",IF(AND(AL5&gt;='2.1 Kraftwerk allgemein'!$F$15,AL5&lt;='2.1 Kraftwerk allgemein'!$F$16),SUM(AL$12:AL$86),0),""))</f>
        <v>0</v>
      </c>
      <c r="AM7" s="337">
        <f>IF(AM5&lt;='1.1 Allgemein'!$I$22,IF(AM5&lt;&gt;"",IF(AND(AM5&gt;='2.1 Kraftwerk allgemein'!$F$15,AM5&lt;='2.1 Kraftwerk allgemein'!$F$16),SUM(AM$12:AM$86)*'2.5 CAPEX'!AM$8,0),""),IF(AM5&lt;&gt;"",IF(AND(AM5&gt;='2.1 Kraftwerk allgemein'!$F$15,AM5&lt;='2.1 Kraftwerk allgemein'!$F$16),SUM(AM$12:AM$86),0),""))</f>
        <v>0</v>
      </c>
      <c r="AN7" s="337">
        <f>IF(AN5&lt;='1.1 Allgemein'!$I$22,IF(AN5&lt;&gt;"",IF(AND(AN5&gt;='2.1 Kraftwerk allgemein'!$F$15,AN5&lt;='2.1 Kraftwerk allgemein'!$F$16),SUM(AN$12:AN$86)*'2.5 CAPEX'!AN$8,0),""),IF(AN5&lt;&gt;"",IF(AND(AN5&gt;='2.1 Kraftwerk allgemein'!$F$15,AN5&lt;='2.1 Kraftwerk allgemein'!$F$16),SUM(AN$12:AN$86),0),""))</f>
        <v>0</v>
      </c>
      <c r="AO7" s="337">
        <f>IF(AO5&lt;='1.1 Allgemein'!$I$22,IF(AO5&lt;&gt;"",IF(AND(AO5&gt;='2.1 Kraftwerk allgemein'!$F$15,AO5&lt;='2.1 Kraftwerk allgemein'!$F$16),SUM(AO$12:AO$86)*'2.5 CAPEX'!AO$8,0),""),IF(AO5&lt;&gt;"",IF(AND(AO5&gt;='2.1 Kraftwerk allgemein'!$F$15,AO5&lt;='2.1 Kraftwerk allgemein'!$F$16),SUM(AO$12:AO$86),0),""))</f>
        <v>0</v>
      </c>
      <c r="AP7" s="337">
        <f>IF(AP5&lt;='1.1 Allgemein'!$I$22,IF(AP5&lt;&gt;"",IF(AND(AP5&gt;='2.1 Kraftwerk allgemein'!$F$15,AP5&lt;='2.1 Kraftwerk allgemein'!$F$16),SUM(AP$12:AP$86)*'2.5 CAPEX'!AP$8,0),""),IF(AP5&lt;&gt;"",IF(AND(AP5&gt;='2.1 Kraftwerk allgemein'!$F$15,AP5&lt;='2.1 Kraftwerk allgemein'!$F$16),SUM(AP$12:AP$86),0),""))</f>
        <v>0</v>
      </c>
      <c r="AQ7" s="337">
        <f>IF(AQ5&lt;='1.1 Allgemein'!$I$22,IF(AQ5&lt;&gt;"",IF(AND(AQ5&gt;='2.1 Kraftwerk allgemein'!$F$15,AQ5&lt;='2.1 Kraftwerk allgemein'!$F$16),SUM(AQ$12:AQ$86)*'2.5 CAPEX'!AQ$8,0),""),IF(AQ5&lt;&gt;"",IF(AND(AQ5&gt;='2.1 Kraftwerk allgemein'!$F$15,AQ5&lt;='2.1 Kraftwerk allgemein'!$F$16),SUM(AQ$12:AQ$86),0),""))</f>
        <v>0</v>
      </c>
      <c r="AR7" s="337">
        <f>IF(AR5&lt;='1.1 Allgemein'!$I$22,IF(AR5&lt;&gt;"",IF(AND(AR5&gt;='2.1 Kraftwerk allgemein'!$F$15,AR5&lt;='2.1 Kraftwerk allgemein'!$F$16),SUM(AR$12:AR$86)*'2.5 CAPEX'!AR$8,0),""),IF(AR5&lt;&gt;"",IF(AND(AR5&gt;='2.1 Kraftwerk allgemein'!$F$15,AR5&lt;='2.1 Kraftwerk allgemein'!$F$16),SUM(AR$12:AR$86),0),""))</f>
        <v>0</v>
      </c>
      <c r="AS7" s="337">
        <f>IF(AS5&lt;='1.1 Allgemein'!$I$22,IF(AS5&lt;&gt;"",IF(AND(AS5&gt;='2.1 Kraftwerk allgemein'!$F$15,AS5&lt;='2.1 Kraftwerk allgemein'!$F$16),SUM(AS$12:AS$86)*'2.5 CAPEX'!AS$8,0),""),IF(AS5&lt;&gt;"",IF(AND(AS5&gt;='2.1 Kraftwerk allgemein'!$F$15,AS5&lt;='2.1 Kraftwerk allgemein'!$F$16),SUM(AS$12:AS$86),0),""))</f>
        <v>0</v>
      </c>
      <c r="AT7" s="337">
        <f>IF(AT5&lt;='1.1 Allgemein'!$I$22,IF(AT5&lt;&gt;"",IF(AND(AT5&gt;='2.1 Kraftwerk allgemein'!$F$15,AT5&lt;='2.1 Kraftwerk allgemein'!$F$16),SUM(AT$12:AT$86)*'2.5 CAPEX'!AT$8,0),""),IF(AT5&lt;&gt;"",IF(AND(AT5&gt;='2.1 Kraftwerk allgemein'!$F$15,AT5&lt;='2.1 Kraftwerk allgemein'!$F$16),SUM(AT$12:AT$86),0),""))</f>
        <v>0</v>
      </c>
      <c r="AU7" s="337">
        <f>IF(AU5&lt;='1.1 Allgemein'!$I$22,IF(AU5&lt;&gt;"",IF(AND(AU5&gt;='2.1 Kraftwerk allgemein'!$F$15,AU5&lt;='2.1 Kraftwerk allgemein'!$F$16),SUM(AU$12:AU$86)*'2.5 CAPEX'!AU$8,0),""),IF(AU5&lt;&gt;"",IF(AND(AU5&gt;='2.1 Kraftwerk allgemein'!$F$15,AU5&lt;='2.1 Kraftwerk allgemein'!$F$16),SUM(AU$12:AU$86),0),""))</f>
        <v>0</v>
      </c>
      <c r="AV7" s="337" t="str">
        <f>IF(AV5&lt;='1.1 Allgemein'!$I$22,IF(AV5&lt;&gt;"",IF(AND(AV5&gt;='2.1 Kraftwerk allgemein'!$F$15,AV5&lt;='2.1 Kraftwerk allgemein'!$F$16),SUM(AV$12:AV$86)*'2.5 CAPEX'!AV$8,0),""),IF(AV5&lt;&gt;"",IF(AND(AV5&gt;='2.1 Kraftwerk allgemein'!$F$15,AV5&lt;='2.1 Kraftwerk allgemein'!$F$16),SUM(AV$12:AV$86),0),""))</f>
        <v/>
      </c>
      <c r="AW7" s="337" t="str">
        <f>IF(AW5&lt;='1.1 Allgemein'!$I$22,IF(AW5&lt;&gt;"",IF(AND(AW5&gt;='2.1 Kraftwerk allgemein'!$F$15,AW5&lt;='2.1 Kraftwerk allgemein'!$F$16),SUM(AW$12:AW$86)*'2.5 CAPEX'!AW$8,0),""),IF(AW5&lt;&gt;"",IF(AND(AW5&gt;='2.1 Kraftwerk allgemein'!$F$15,AW5&lt;='2.1 Kraftwerk allgemein'!$F$16),SUM(AW$12:AW$86),0),""))</f>
        <v/>
      </c>
      <c r="AX7" s="337" t="str">
        <f>IF(AX5&lt;='1.1 Allgemein'!$I$22,IF(AX5&lt;&gt;"",IF(AND(AX5&gt;='2.1 Kraftwerk allgemein'!$F$15,AX5&lt;='2.1 Kraftwerk allgemein'!$F$16),SUM(AX$12:AX$86)*'2.5 CAPEX'!AX$8,0),""),IF(AX5&lt;&gt;"",IF(AND(AX5&gt;='2.1 Kraftwerk allgemein'!$F$15,AX5&lt;='2.1 Kraftwerk allgemein'!$F$16),SUM(AX$12:AX$86),0),""))</f>
        <v/>
      </c>
      <c r="AY7" s="337" t="str">
        <f>IF(AY5&lt;='1.1 Allgemein'!$I$22,IF(AY5&lt;&gt;"",IF(AND(AY5&gt;='2.1 Kraftwerk allgemein'!$F$15,AY5&lt;='2.1 Kraftwerk allgemein'!$F$16),SUM(AY$12:AY$86)*'2.5 CAPEX'!AY$8,0),""),IF(AY5&lt;&gt;"",IF(AND(AY5&gt;='2.1 Kraftwerk allgemein'!$F$15,AY5&lt;='2.1 Kraftwerk allgemein'!$F$16),SUM(AY$12:AY$86),0),""))</f>
        <v/>
      </c>
      <c r="AZ7" s="337" t="str">
        <f>IF(AZ5&lt;='1.1 Allgemein'!$I$22,IF(AZ5&lt;&gt;"",IF(AND(AZ5&gt;='2.1 Kraftwerk allgemein'!$F$15,AZ5&lt;='2.1 Kraftwerk allgemein'!$F$16),SUM(AZ$12:AZ$86)*'2.5 CAPEX'!AZ$8,0),""),IF(AZ5&lt;&gt;"",IF(AND(AZ5&gt;='2.1 Kraftwerk allgemein'!$F$15,AZ5&lt;='2.1 Kraftwerk allgemein'!$F$16),SUM(AZ$12:AZ$86),0),""))</f>
        <v/>
      </c>
      <c r="BA7" s="337" t="str">
        <f>IF(BA5&lt;='1.1 Allgemein'!$I$22,IF(BA5&lt;&gt;"",IF(AND(BA5&gt;='2.1 Kraftwerk allgemein'!$F$15,BA5&lt;='2.1 Kraftwerk allgemein'!$F$16),SUM(BA$12:BA$86)*'2.5 CAPEX'!BA$8,0),""),IF(BA5&lt;&gt;"",IF(AND(BA5&gt;='2.1 Kraftwerk allgemein'!$F$15,BA5&lt;='2.1 Kraftwerk allgemein'!$F$16),SUM(BA$12:BA$86),0),""))</f>
        <v/>
      </c>
      <c r="BB7" s="337" t="str">
        <f>IF(BB5&lt;='1.1 Allgemein'!$I$22,IF(BB5&lt;&gt;"",IF(AND(BB5&gt;='2.1 Kraftwerk allgemein'!$F$15,BB5&lt;='2.1 Kraftwerk allgemein'!$F$16),SUM(BB$12:BB$86)*'2.5 CAPEX'!BB$8,0),""),IF(BB5&lt;&gt;"",IF(AND(BB5&gt;='2.1 Kraftwerk allgemein'!$F$15,BB5&lt;='2.1 Kraftwerk allgemein'!$F$16),SUM(BB$12:BB$86),0),""))</f>
        <v/>
      </c>
      <c r="BC7" s="337" t="str">
        <f>IF(BC5&lt;='1.1 Allgemein'!$I$22,IF(BC5&lt;&gt;"",IF(AND(BC5&gt;='2.1 Kraftwerk allgemein'!$F$15,BC5&lt;='2.1 Kraftwerk allgemein'!$F$16),SUM(BC$12:BC$86)*'2.5 CAPEX'!BC$8,0),""),IF(BC5&lt;&gt;"",IF(AND(BC5&gt;='2.1 Kraftwerk allgemein'!$F$15,BC5&lt;='2.1 Kraftwerk allgemein'!$F$16),SUM(BC$12:BC$86),0),""))</f>
        <v/>
      </c>
      <c r="BD7" s="337" t="str">
        <f>IF(BD5&lt;='1.1 Allgemein'!$I$22,IF(BD5&lt;&gt;"",IF(AND(BD5&gt;='2.1 Kraftwerk allgemein'!$F$15,BD5&lt;='2.1 Kraftwerk allgemein'!$F$16),SUM(BD$12:BD$86)*'2.5 CAPEX'!BD$8,0),""),IF(BD5&lt;&gt;"",IF(AND(BD5&gt;='2.1 Kraftwerk allgemein'!$F$15,BD5&lt;='2.1 Kraftwerk allgemein'!$F$16),SUM(BD$12:BD$86),0),""))</f>
        <v/>
      </c>
      <c r="BE7" s="337" t="str">
        <f>IF(BE5&lt;='1.1 Allgemein'!$I$22,IF(BE5&lt;&gt;"",IF(AND(BE5&gt;='2.1 Kraftwerk allgemein'!$F$15,BE5&lt;='2.1 Kraftwerk allgemein'!$F$16),SUM(BE$12:BE$86)*'2.5 CAPEX'!BE$8,0),""),IF(BE5&lt;&gt;"",IF(AND(BE5&gt;='2.1 Kraftwerk allgemein'!$F$15,BE5&lt;='2.1 Kraftwerk allgemein'!$F$16),SUM(BE$12:BE$86),0),""))</f>
        <v/>
      </c>
      <c r="BF7" s="337" t="str">
        <f>IF(BF5&lt;='1.1 Allgemein'!$I$22,IF(BF5&lt;&gt;"",IF(AND(BF5&gt;='2.1 Kraftwerk allgemein'!$F$15,BF5&lt;='2.1 Kraftwerk allgemein'!$F$16),SUM(BF$12:BF$86)*'2.5 CAPEX'!BF$8,0),""),IF(BF5&lt;&gt;"",IF(AND(BF5&gt;='2.1 Kraftwerk allgemein'!$F$15,BF5&lt;='2.1 Kraftwerk allgemein'!$F$16),SUM(BF$12:BF$86),0),""))</f>
        <v/>
      </c>
      <c r="BG7" s="337" t="str">
        <f>IF(BG5&lt;='1.1 Allgemein'!$I$22,IF(BG5&lt;&gt;"",IF(AND(BG5&gt;='2.1 Kraftwerk allgemein'!$F$15,BG5&lt;='2.1 Kraftwerk allgemein'!$F$16),SUM(BG$12:BG$86)*'2.5 CAPEX'!BG$8,0),""),IF(BG5&lt;&gt;"",IF(AND(BG5&gt;='2.1 Kraftwerk allgemein'!$F$15,BG5&lt;='2.1 Kraftwerk allgemein'!$F$16),SUM(BG$12:BG$86),0),""))</f>
        <v/>
      </c>
      <c r="BH7" s="337" t="str">
        <f>IF(BH5&lt;='1.1 Allgemein'!$I$22,IF(BH5&lt;&gt;"",IF(AND(BH5&gt;='2.1 Kraftwerk allgemein'!$F$15,BH5&lt;='2.1 Kraftwerk allgemein'!$F$16),SUM(BH$12:BH$86)*'2.5 CAPEX'!BH$8,0),""),IF(BH5&lt;&gt;"",IF(AND(BH5&gt;='2.1 Kraftwerk allgemein'!$F$15,BH5&lt;='2.1 Kraftwerk allgemein'!$F$16),SUM(BH$12:BH$86),0),""))</f>
        <v/>
      </c>
      <c r="BI7" s="337" t="str">
        <f>IF(BI5&lt;='1.1 Allgemein'!$I$22,IF(BI5&lt;&gt;"",IF(AND(BI5&gt;='2.1 Kraftwerk allgemein'!$F$15,BI5&lt;='2.1 Kraftwerk allgemein'!$F$16),SUM(BI$12:BI$86)*'2.5 CAPEX'!BI$8,0),""),IF(BI5&lt;&gt;"",IF(AND(BI5&gt;='2.1 Kraftwerk allgemein'!$F$15,BI5&lt;='2.1 Kraftwerk allgemein'!$F$16),SUM(BI$12:BI$86),0),""))</f>
        <v/>
      </c>
      <c r="BJ7" s="337" t="str">
        <f>IF(BJ5&lt;='1.1 Allgemein'!$I$22,IF(BJ5&lt;&gt;"",IF(AND(BJ5&gt;='2.1 Kraftwerk allgemein'!$F$15,BJ5&lt;='2.1 Kraftwerk allgemein'!$F$16),SUM(BJ$12:BJ$86)*'2.5 CAPEX'!BJ$8,0),""),IF(BJ5&lt;&gt;"",IF(AND(BJ5&gt;='2.1 Kraftwerk allgemein'!$F$15,BJ5&lt;='2.1 Kraftwerk allgemein'!$F$16),SUM(BJ$12:BJ$86),0),""))</f>
        <v/>
      </c>
      <c r="BK7" s="337" t="str">
        <f>IF(BK5&lt;='1.1 Allgemein'!$I$22,IF(BK5&lt;&gt;"",IF(AND(BK5&gt;='2.1 Kraftwerk allgemein'!$F$15,BK5&lt;='2.1 Kraftwerk allgemein'!$F$16),SUM(BK$12:BK$86)*'2.5 CAPEX'!BK$8,0),""),IF(BK5&lt;&gt;"",IF(AND(BK5&gt;='2.1 Kraftwerk allgemein'!$F$15,BK5&lt;='2.1 Kraftwerk allgemein'!$F$16),SUM(BK$12:BK$86),0),""))</f>
        <v/>
      </c>
      <c r="BL7" s="337" t="str">
        <f>IF(BL5&lt;='1.1 Allgemein'!$I$22,IF(BL5&lt;&gt;"",IF(AND(BL5&gt;='2.1 Kraftwerk allgemein'!$F$15,BL5&lt;='2.1 Kraftwerk allgemein'!$F$16),SUM(BL$12:BL$86)*'2.5 CAPEX'!BL$8,0),""),IF(BL5&lt;&gt;"",IF(AND(BL5&gt;='2.1 Kraftwerk allgemein'!$F$15,BL5&lt;='2.1 Kraftwerk allgemein'!$F$16),SUM(BL$12:BL$86),0),""))</f>
        <v/>
      </c>
      <c r="BM7" s="337" t="str">
        <f>IF(BM5&lt;='1.1 Allgemein'!$I$22,IF(BM5&lt;&gt;"",IF(AND(BM5&gt;='2.1 Kraftwerk allgemein'!$F$15,BM5&lt;='2.1 Kraftwerk allgemein'!$F$16),SUM(BM$12:BM$86)*'2.5 CAPEX'!BM$8,0),""),IF(BM5&lt;&gt;"",IF(AND(BM5&gt;='2.1 Kraftwerk allgemein'!$F$15,BM5&lt;='2.1 Kraftwerk allgemein'!$F$16),SUM(BM$12:BM$86),0),""))</f>
        <v/>
      </c>
      <c r="BN7" s="337" t="str">
        <f>IF(BN5&lt;='1.1 Allgemein'!$I$22,IF(BN5&lt;&gt;"",IF(AND(BN5&gt;='2.1 Kraftwerk allgemein'!$F$15,BN5&lt;='2.1 Kraftwerk allgemein'!$F$16),SUM(BN$12:BN$86)*'2.5 CAPEX'!BN$8,0),""),IF(BN5&lt;&gt;"",IF(AND(BN5&gt;='2.1 Kraftwerk allgemein'!$F$15,BN5&lt;='2.1 Kraftwerk allgemein'!$F$16),SUM(BN$12:BN$86),0),""))</f>
        <v/>
      </c>
      <c r="BO7" s="337" t="str">
        <f>IF(BO5&lt;='1.1 Allgemein'!$I$22,IF(BO5&lt;&gt;"",IF(AND(BO5&gt;='2.1 Kraftwerk allgemein'!$F$15,BO5&lt;='2.1 Kraftwerk allgemein'!$F$16),SUM(BO$12:BO$86)*'2.5 CAPEX'!BO$8,0),""),IF(BO5&lt;&gt;"",IF(AND(BO5&gt;='2.1 Kraftwerk allgemein'!$F$15,BO5&lt;='2.1 Kraftwerk allgemein'!$F$16),SUM(BO$12:BO$86),0),""))</f>
        <v/>
      </c>
      <c r="BP7" s="337" t="str">
        <f>IF(BP5&lt;='1.1 Allgemein'!$I$22,IF(BP5&lt;&gt;"",IF(AND(BP5&gt;='2.1 Kraftwerk allgemein'!$F$15,BP5&lt;='2.1 Kraftwerk allgemein'!$F$16),SUM(BP$12:BP$86)*'2.5 CAPEX'!BP$8,0),""),IF(BP5&lt;&gt;"",IF(AND(BP5&gt;='2.1 Kraftwerk allgemein'!$F$15,BP5&lt;='2.1 Kraftwerk allgemein'!$F$16),SUM(BP$12:BP$86),0),""))</f>
        <v/>
      </c>
      <c r="BQ7" s="337" t="str">
        <f>IF(BQ5&lt;='1.1 Allgemein'!$I$22,IF(BQ5&lt;&gt;"",IF(AND(BQ5&gt;='2.1 Kraftwerk allgemein'!$F$15,BQ5&lt;='2.1 Kraftwerk allgemein'!$F$16),SUM(BQ$12:BQ$86)*'2.5 CAPEX'!BQ$8,0),""),IF(BQ5&lt;&gt;"",IF(AND(BQ5&gt;='2.1 Kraftwerk allgemein'!$F$15,BQ5&lt;='2.1 Kraftwerk allgemein'!$F$16),SUM(BQ$12:BQ$86),0),""))</f>
        <v/>
      </c>
      <c r="BR7" s="337" t="str">
        <f>IF(BR5&lt;='1.1 Allgemein'!$I$22,IF(BR5&lt;&gt;"",IF(AND(BR5&gt;='2.1 Kraftwerk allgemein'!$F$15,BR5&lt;='2.1 Kraftwerk allgemein'!$F$16),SUM(BR$12:BR$86)*'2.5 CAPEX'!BR$8,0),""),IF(BR5&lt;&gt;"",IF(AND(BR5&gt;='2.1 Kraftwerk allgemein'!$F$15,BR5&lt;='2.1 Kraftwerk allgemein'!$F$16),SUM(BR$12:BR$86),0),""))</f>
        <v/>
      </c>
      <c r="BS7" s="337" t="str">
        <f>IF(BS5&lt;='1.1 Allgemein'!$I$22,IF(BS5&lt;&gt;"",IF(AND(BS5&gt;='2.1 Kraftwerk allgemein'!$F$15,BS5&lt;='2.1 Kraftwerk allgemein'!$F$16),SUM(BS$12:BS$86)*'2.5 CAPEX'!BS$8,0),""),IF(BS5&lt;&gt;"",IF(AND(BS5&gt;='2.1 Kraftwerk allgemein'!$F$15,BS5&lt;='2.1 Kraftwerk allgemein'!$F$16),SUM(BS$12:BS$86),0),""))</f>
        <v/>
      </c>
      <c r="BT7" s="337" t="str">
        <f>IF(BT5&lt;='1.1 Allgemein'!$I$22,IF(BT5&lt;&gt;"",IF(AND(BT5&gt;='2.1 Kraftwerk allgemein'!$F$15,BT5&lt;='2.1 Kraftwerk allgemein'!$F$16),SUM(BT$12:BT$86)*'2.5 CAPEX'!BT$8,0),""),IF(BT5&lt;&gt;"",IF(AND(BT5&gt;='2.1 Kraftwerk allgemein'!$F$15,BT5&lt;='2.1 Kraftwerk allgemein'!$F$16),SUM(BT$12:BT$86),0),""))</f>
        <v/>
      </c>
      <c r="BU7" s="337" t="str">
        <f>IF(BU5&lt;='1.1 Allgemein'!$I$22,IF(BU5&lt;&gt;"",IF(AND(BU5&gt;='2.1 Kraftwerk allgemein'!$F$15,BU5&lt;='2.1 Kraftwerk allgemein'!$F$16),SUM(BU$12:BU$86)*'2.5 CAPEX'!BU$8,0),""),IF(BU5&lt;&gt;"",IF(AND(BU5&gt;='2.1 Kraftwerk allgemein'!$F$15,BU5&lt;='2.1 Kraftwerk allgemein'!$F$16),SUM(BU$12:BU$86),0),""))</f>
        <v/>
      </c>
      <c r="BV7" s="337" t="str">
        <f>IF(BV5&lt;='1.1 Allgemein'!$I$22,IF(BV5&lt;&gt;"",IF(AND(BV5&gt;='2.1 Kraftwerk allgemein'!$F$15,BV5&lt;='2.1 Kraftwerk allgemein'!$F$16),SUM(BV$12:BV$86)*'2.5 CAPEX'!BV$8,0),""),IF(BV5&lt;&gt;"",IF(AND(BV5&gt;='2.1 Kraftwerk allgemein'!$F$15,BV5&lt;='2.1 Kraftwerk allgemein'!$F$16),SUM(BV$12:BV$86),0),""))</f>
        <v/>
      </c>
      <c r="BW7" s="337" t="str">
        <f>IF(BW5&lt;='1.1 Allgemein'!$I$22,IF(BW5&lt;&gt;"",IF(AND(BW5&gt;='2.1 Kraftwerk allgemein'!$F$15,BW5&lt;='2.1 Kraftwerk allgemein'!$F$16),SUM(BW$12:BW$86)*'2.5 CAPEX'!BW$8,0),""),IF(BW5&lt;&gt;"",IF(AND(BW5&gt;='2.1 Kraftwerk allgemein'!$F$15,BW5&lt;='2.1 Kraftwerk allgemein'!$F$16),SUM(BW$12:BW$86),0),""))</f>
        <v/>
      </c>
      <c r="BX7" s="337" t="str">
        <f>IF(BX5&lt;='1.1 Allgemein'!$I$22,IF(BX5&lt;&gt;"",IF(AND(BX5&gt;='2.1 Kraftwerk allgemein'!$F$15,BX5&lt;='2.1 Kraftwerk allgemein'!$F$16),SUM(BX$12:BX$86)*'2.5 CAPEX'!BX$8,0),""),IF(BX5&lt;&gt;"",IF(AND(BX5&gt;='2.1 Kraftwerk allgemein'!$F$15,BX5&lt;='2.1 Kraftwerk allgemein'!$F$16),SUM(BX$12:BX$86),0),""))</f>
        <v/>
      </c>
      <c r="BY7" s="337" t="str">
        <f>IF(BY5&lt;='1.1 Allgemein'!$I$22,IF(BY5&lt;&gt;"",IF(AND(BY5&gt;='2.1 Kraftwerk allgemein'!$F$15,BY5&lt;='2.1 Kraftwerk allgemein'!$F$16),SUM(BY$12:BY$86)*'2.5 CAPEX'!BY$8,0),""),IF(BY5&lt;&gt;"",IF(AND(BY5&gt;='2.1 Kraftwerk allgemein'!$F$15,BY5&lt;='2.1 Kraftwerk allgemein'!$F$16),SUM(BY$12:BY$86),0),""))</f>
        <v/>
      </c>
      <c r="BZ7" s="337" t="str">
        <f>IF(BZ5&lt;='1.1 Allgemein'!$I$22,IF(BZ5&lt;&gt;"",IF(AND(BZ5&gt;='2.1 Kraftwerk allgemein'!$F$15,BZ5&lt;='2.1 Kraftwerk allgemein'!$F$16),SUM(BZ$12:BZ$86)*'2.5 CAPEX'!BZ$8,0),""),IF(BZ5&lt;&gt;"",IF(AND(BZ5&gt;='2.1 Kraftwerk allgemein'!$F$15,BZ5&lt;='2.1 Kraftwerk allgemein'!$F$16),SUM(BZ$12:BZ$86),0),""))</f>
        <v/>
      </c>
      <c r="CA7" s="337" t="str">
        <f>IF(CA5&lt;='1.1 Allgemein'!$I$22,IF(CA5&lt;&gt;"",IF(AND(CA5&gt;='2.1 Kraftwerk allgemein'!$F$15,CA5&lt;='2.1 Kraftwerk allgemein'!$F$16),SUM(CA$12:CA$86)*'2.5 CAPEX'!CA$8,0),""),IF(CA5&lt;&gt;"",IF(AND(CA5&gt;='2.1 Kraftwerk allgemein'!$F$15,CA5&lt;='2.1 Kraftwerk allgemein'!$F$16),SUM(CA$12:CA$86),0),""))</f>
        <v/>
      </c>
      <c r="CB7" s="337" t="str">
        <f>IF(CB5&lt;='1.1 Allgemein'!$I$22,IF(CB5&lt;&gt;"",IF(AND(CB5&gt;='2.1 Kraftwerk allgemein'!$F$15,CB5&lt;='2.1 Kraftwerk allgemein'!$F$16),SUM(CB$12:CB$86)*'2.5 CAPEX'!CB$8,0),""),IF(CB5&lt;&gt;"",IF(AND(CB5&gt;='2.1 Kraftwerk allgemein'!$F$15,CB5&lt;='2.1 Kraftwerk allgemein'!$F$16),SUM(CB$12:CB$86),0),""))</f>
        <v/>
      </c>
      <c r="CC7" s="337" t="str">
        <f>IF(CC5&lt;='1.1 Allgemein'!$I$22,IF(CC5&lt;&gt;"",IF(AND(CC5&gt;='2.1 Kraftwerk allgemein'!$F$15,CC5&lt;='2.1 Kraftwerk allgemein'!$F$16),SUM(CC$12:CC$86)*'2.5 CAPEX'!CC$8,0),""),IF(CC5&lt;&gt;"",IF(AND(CC5&gt;='2.1 Kraftwerk allgemein'!$F$15,CC5&lt;='2.1 Kraftwerk allgemein'!$F$16),SUM(CC$12:CC$86),0),""))</f>
        <v/>
      </c>
      <c r="CD7" s="337" t="str">
        <f>IF(CD5&lt;='1.1 Allgemein'!$I$22,IF(CD5&lt;&gt;"",IF(AND(CD5&gt;='2.1 Kraftwerk allgemein'!$F$15,CD5&lt;='2.1 Kraftwerk allgemein'!$F$16),SUM(CD$12:CD$86)*'2.5 CAPEX'!CD$8,0),""),IF(CD5&lt;&gt;"",IF(AND(CD5&gt;='2.1 Kraftwerk allgemein'!$F$15,CD5&lt;='2.1 Kraftwerk allgemein'!$F$16),SUM(CD$12:CD$86),0),""))</f>
        <v/>
      </c>
      <c r="CE7" s="337" t="str">
        <f>IF(CE5&lt;='1.1 Allgemein'!$I$22,IF(CE5&lt;&gt;"",IF(AND(CE5&gt;='2.1 Kraftwerk allgemein'!$F$15,CE5&lt;='2.1 Kraftwerk allgemein'!$F$16),SUM(CE$12:CE$86)*'2.5 CAPEX'!CE$8,0),""),IF(CE5&lt;&gt;"",IF(AND(CE5&gt;='2.1 Kraftwerk allgemein'!$F$15,CE5&lt;='2.1 Kraftwerk allgemein'!$F$16),SUM(CE$12:CE$86),0),""))</f>
        <v/>
      </c>
      <c r="CF7" s="337" t="str">
        <f>IF(CF5&lt;='1.1 Allgemein'!$I$22,IF(CF5&lt;&gt;"",IF(AND(CF5&gt;='2.1 Kraftwerk allgemein'!$F$15,CF5&lt;='2.1 Kraftwerk allgemein'!$F$16),SUM(CF$12:CF$86)*'2.5 CAPEX'!CF$8,0),""),IF(CF5&lt;&gt;"",IF(AND(CF5&gt;='2.1 Kraftwerk allgemein'!$F$15,CF5&lt;='2.1 Kraftwerk allgemein'!$F$16),SUM(CF$12:CF$86),0),""))</f>
        <v/>
      </c>
      <c r="CG7" s="337" t="str">
        <f>IF(CG5&lt;='1.1 Allgemein'!$I$22,IF(CG5&lt;&gt;"",IF(AND(CG5&gt;='2.1 Kraftwerk allgemein'!$F$15,CG5&lt;='2.1 Kraftwerk allgemein'!$F$16),SUM(CG$12:CG$86)*'2.5 CAPEX'!CG$8,0),""),IF(CG5&lt;&gt;"",IF(AND(CG5&gt;='2.1 Kraftwerk allgemein'!$F$15,CG5&lt;='2.1 Kraftwerk allgemein'!$F$16),SUM(CG$12:CG$86),0),""))</f>
        <v/>
      </c>
      <c r="CH7" s="337" t="str">
        <f>IF(CH5&lt;='1.1 Allgemein'!$I$22,IF(CH5&lt;&gt;"",IF(AND(CH5&gt;='2.1 Kraftwerk allgemein'!$F$15,CH5&lt;='2.1 Kraftwerk allgemein'!$F$16),SUM(CH$12:CH$86)*'2.5 CAPEX'!CH$8,0),""),IF(CH5&lt;&gt;"",IF(AND(CH5&gt;='2.1 Kraftwerk allgemein'!$F$15,CH5&lt;='2.1 Kraftwerk allgemein'!$F$16),SUM(CH$12:CH$86),0),""))</f>
        <v/>
      </c>
      <c r="CI7" s="337" t="str">
        <f>IF(CI5&lt;='1.1 Allgemein'!$I$22,IF(CI5&lt;&gt;"",IF(AND(CI5&gt;='2.1 Kraftwerk allgemein'!$F$15,CI5&lt;='2.1 Kraftwerk allgemein'!$F$16),SUM(CI$12:CI$86)*'2.5 CAPEX'!CI$8,0),""),IF(CI5&lt;&gt;"",IF(AND(CI5&gt;='2.1 Kraftwerk allgemein'!$F$15,CI5&lt;='2.1 Kraftwerk allgemein'!$F$16),SUM(CI$12:CI$86),0),""))</f>
        <v/>
      </c>
      <c r="CJ7" s="337" t="str">
        <f>IF(CJ5&lt;='1.1 Allgemein'!$I$22,IF(CJ5&lt;&gt;"",IF(AND(CJ5&gt;='2.1 Kraftwerk allgemein'!$F$15,CJ5&lt;='2.1 Kraftwerk allgemein'!$F$16),SUM(CJ$12:CJ$86)*'2.5 CAPEX'!CJ$8,0),""),IF(CJ5&lt;&gt;"",IF(AND(CJ5&gt;='2.1 Kraftwerk allgemein'!$F$15,CJ5&lt;='2.1 Kraftwerk allgemein'!$F$16),SUM(CJ$12:CJ$86),0),""))</f>
        <v/>
      </c>
      <c r="CK7" s="337" t="str">
        <f>IF(CK5&lt;='1.1 Allgemein'!$I$22,IF(CK5&lt;&gt;"",IF(AND(CK5&gt;='2.1 Kraftwerk allgemein'!$F$15,CK5&lt;='2.1 Kraftwerk allgemein'!$F$16),SUM(CK$12:CK$86)*'2.5 CAPEX'!CK$8,0),""),IF(CK5&lt;&gt;"",IF(AND(CK5&gt;='2.1 Kraftwerk allgemein'!$F$15,CK5&lt;='2.1 Kraftwerk allgemein'!$F$16),SUM(CK$12:CK$86),0),""))</f>
        <v/>
      </c>
      <c r="CL7" s="337" t="str">
        <f>IF(CL5&lt;='1.1 Allgemein'!$I$22,IF(CL5&lt;&gt;"",IF(AND(CL5&gt;='2.1 Kraftwerk allgemein'!$F$15,CL5&lt;='2.1 Kraftwerk allgemein'!$F$16),SUM(CL$12:CL$86)*'2.5 CAPEX'!CL$8,0),""),IF(CL5&lt;&gt;"",IF(AND(CL5&gt;='2.1 Kraftwerk allgemein'!$F$15,CL5&lt;='2.1 Kraftwerk allgemein'!$F$16),SUM(CL$12:CL$86),0),""))</f>
        <v/>
      </c>
      <c r="CM7" s="337" t="str">
        <f>IF(CM5&lt;='1.1 Allgemein'!$I$22,IF(CM5&lt;&gt;"",IF(AND(CM5&gt;='2.1 Kraftwerk allgemein'!$F$15,CM5&lt;='2.1 Kraftwerk allgemein'!$F$16),SUM(CM$12:CM$86)*'2.5 CAPEX'!CM$8,0),""),IF(CM5&lt;&gt;"",IF(AND(CM5&gt;='2.1 Kraftwerk allgemein'!$F$15,CM5&lt;='2.1 Kraftwerk allgemein'!$F$16),SUM(CM$12:CM$86),0),""))</f>
        <v/>
      </c>
      <c r="CN7" s="337" t="str">
        <f>IF(CN5&lt;='1.1 Allgemein'!$I$22,IF(CN5&lt;&gt;"",IF(AND(CN5&gt;='2.1 Kraftwerk allgemein'!$F$15,CN5&lt;='2.1 Kraftwerk allgemein'!$F$16),SUM(CN$12:CN$86)*'2.5 CAPEX'!CN$8,0),""),IF(CN5&lt;&gt;"",IF(AND(CN5&gt;='2.1 Kraftwerk allgemein'!$F$15,CN5&lt;='2.1 Kraftwerk allgemein'!$F$16),SUM(CN$12:CN$86),0),""))</f>
        <v/>
      </c>
      <c r="CO7" s="337" t="str">
        <f>IF(CO5&lt;='1.1 Allgemein'!$I$22,IF(CO5&lt;&gt;"",IF(AND(CO5&gt;='2.1 Kraftwerk allgemein'!$F$15,CO5&lt;='2.1 Kraftwerk allgemein'!$F$16),SUM(CO$12:CO$86)*'2.5 CAPEX'!CO$8,0),""),IF(CO5&lt;&gt;"",IF(AND(CO5&gt;='2.1 Kraftwerk allgemein'!$F$15,CO5&lt;='2.1 Kraftwerk allgemein'!$F$16),SUM(CO$12:CO$86),0),""))</f>
        <v/>
      </c>
      <c r="CP7" s="337" t="str">
        <f>IF(CP5&lt;='1.1 Allgemein'!$I$22,IF(CP5&lt;&gt;"",IF(AND(CP5&gt;='2.1 Kraftwerk allgemein'!$F$15,CP5&lt;='2.1 Kraftwerk allgemein'!$F$16),SUM(CP$12:CP$86)*'2.5 CAPEX'!CP$8,0),""),IF(CP5&lt;&gt;"",IF(AND(CP5&gt;='2.1 Kraftwerk allgemein'!$F$15,CP5&lt;='2.1 Kraftwerk allgemein'!$F$16),SUM(CP$12:CP$86),0),""))</f>
        <v/>
      </c>
      <c r="CQ7" s="337" t="str">
        <f>IF(CQ5&lt;='1.1 Allgemein'!$I$22,IF(CQ5&lt;&gt;"",IF(AND(CQ5&gt;='2.1 Kraftwerk allgemein'!$F$15,CQ5&lt;='2.1 Kraftwerk allgemein'!$F$16),SUM(CQ$12:CQ$86)*'2.5 CAPEX'!CQ$8,0),""),IF(CQ5&lt;&gt;"",IF(AND(CQ5&gt;='2.1 Kraftwerk allgemein'!$F$15,CQ5&lt;='2.1 Kraftwerk allgemein'!$F$16),SUM(CQ$12:CQ$86),0),""))</f>
        <v/>
      </c>
      <c r="CR7" s="337" t="str">
        <f>IF(CR5&lt;='1.1 Allgemein'!$I$22,IF(CR5&lt;&gt;"",IF(AND(CR5&gt;='2.1 Kraftwerk allgemein'!$F$15,CR5&lt;='2.1 Kraftwerk allgemein'!$F$16),SUM(CR$12:CR$86)*'2.5 CAPEX'!CR$8,0),""),IF(CR5&lt;&gt;"",IF(AND(CR5&gt;='2.1 Kraftwerk allgemein'!$F$15,CR5&lt;='2.1 Kraftwerk allgemein'!$F$16),SUM(CR$12:CR$86),0),""))</f>
        <v/>
      </c>
      <c r="CS7" s="337" t="str">
        <f>IF(CS5&lt;='1.1 Allgemein'!$I$22,IF(CS5&lt;&gt;"",IF(AND(CS5&gt;='2.1 Kraftwerk allgemein'!$F$15,CS5&lt;='2.1 Kraftwerk allgemein'!$F$16),SUM(CS$12:CS$86)*'2.5 CAPEX'!CS$8,0),""),IF(CS5&lt;&gt;"",IF(AND(CS5&gt;='2.1 Kraftwerk allgemein'!$F$15,CS5&lt;='2.1 Kraftwerk allgemein'!$F$16),SUM(CS$12:CS$86),0),""))</f>
        <v/>
      </c>
      <c r="CT7" s="337" t="str">
        <f>IF(CT5&lt;='1.1 Allgemein'!$I$22,IF(CT5&lt;&gt;"",IF(AND(CT5&gt;='2.1 Kraftwerk allgemein'!$F$15,CT5&lt;='2.1 Kraftwerk allgemein'!$F$16),SUM(CT$12:CT$86)*'2.5 CAPEX'!CT$8,0),""),IF(CT5&lt;&gt;"",IF(AND(CT5&gt;='2.1 Kraftwerk allgemein'!$F$15,CT5&lt;='2.1 Kraftwerk allgemein'!$F$16),SUM(CT$12:CT$86),0),""))</f>
        <v/>
      </c>
      <c r="CU7" s="337" t="str">
        <f>IF(CU5&lt;='1.1 Allgemein'!$I$22,IF(CU5&lt;&gt;"",IF(AND(CU5&gt;='2.1 Kraftwerk allgemein'!$F$15,CU5&lt;='2.1 Kraftwerk allgemein'!$F$16),SUM(CU$12:CU$86)*'2.5 CAPEX'!CU$8,0),""),IF(CU5&lt;&gt;"",IF(AND(CU5&gt;='2.1 Kraftwerk allgemein'!$F$15,CU5&lt;='2.1 Kraftwerk allgemein'!$F$16),SUM(CU$12:CU$86),0),""))</f>
        <v/>
      </c>
      <c r="CV7" s="337" t="str">
        <f>IF(CV5&lt;='1.1 Allgemein'!$I$22,IF(CV5&lt;&gt;"",IF(AND(CV5&gt;='2.1 Kraftwerk allgemein'!$F$15,CV5&lt;='2.1 Kraftwerk allgemein'!$F$16),SUM(CV$12:CV$86)*'2.5 CAPEX'!CV$8,0),""),IF(CV5&lt;&gt;"",IF(AND(CV5&gt;='2.1 Kraftwerk allgemein'!$F$15,CV5&lt;='2.1 Kraftwerk allgemein'!$F$16),SUM(CV$12:CV$86),0),""))</f>
        <v/>
      </c>
      <c r="CW7" s="337" t="str">
        <f>IF(CW5&lt;='1.1 Allgemein'!$I$22,IF(CW5&lt;&gt;"",IF(AND(CW5&gt;='2.1 Kraftwerk allgemein'!$F$15,CW5&lt;='2.1 Kraftwerk allgemein'!$F$16),SUM(CW$12:CW$86)*'2.5 CAPEX'!CW$8,0),""),IF(CW5&lt;&gt;"",IF(AND(CW5&gt;='2.1 Kraftwerk allgemein'!$F$15,CW5&lt;='2.1 Kraftwerk allgemein'!$F$16),SUM(CW$12:CW$86),0),""))</f>
        <v/>
      </c>
      <c r="CX7" s="337" t="str">
        <f>IF(CX5&lt;='1.1 Allgemein'!$I$22,IF(CX5&lt;&gt;"",IF(AND(CX5&gt;='2.1 Kraftwerk allgemein'!$F$15,CX5&lt;='2.1 Kraftwerk allgemein'!$F$16),SUM(CX$12:CX$86)*'2.5 CAPEX'!CX$8,0),""),IF(CX5&lt;&gt;"",IF(AND(CX5&gt;='2.1 Kraftwerk allgemein'!$F$15,CX5&lt;='2.1 Kraftwerk allgemein'!$F$16),SUM(CX$12:CX$86),0),""))</f>
        <v/>
      </c>
      <c r="CY7" s="337" t="str">
        <f>IF(CY5&lt;='1.1 Allgemein'!$I$22,IF(CY5&lt;&gt;"",IF(AND(CY5&gt;='2.1 Kraftwerk allgemein'!$F$15,CY5&lt;='2.1 Kraftwerk allgemein'!$F$16),SUM(CY$12:CY$86)*'2.5 CAPEX'!CY$8,0),""),IF(CY5&lt;&gt;"",IF(AND(CY5&gt;='2.1 Kraftwerk allgemein'!$F$15,CY5&lt;='2.1 Kraftwerk allgemein'!$F$16),SUM(CY$12:CY$86),0),""))</f>
        <v/>
      </c>
      <c r="CZ7" s="337" t="str">
        <f>IF(CZ5&lt;='1.1 Allgemein'!$I$22,IF(CZ5&lt;&gt;"",IF(AND(CZ5&gt;='2.1 Kraftwerk allgemein'!$F$15,CZ5&lt;='2.1 Kraftwerk allgemein'!$F$16),SUM(CZ$12:CZ$86)*'2.5 CAPEX'!CZ$8,0),""),IF(CZ5&lt;&gt;"",IF(AND(CZ5&gt;='2.1 Kraftwerk allgemein'!$F$15,CZ5&lt;='2.1 Kraftwerk allgemein'!$F$16),SUM(CZ$12:CZ$86),0),""))</f>
        <v/>
      </c>
      <c r="DA7" s="337" t="str">
        <f>IF(DA5&lt;='1.1 Allgemein'!$I$22,IF(DA5&lt;&gt;"",IF(AND(DA5&gt;='2.1 Kraftwerk allgemein'!$F$15,DA5&lt;='2.1 Kraftwerk allgemein'!$F$16),SUM(DA$12:DA$86)*'2.5 CAPEX'!DA$8,0),""),IF(DA5&lt;&gt;"",IF(AND(DA5&gt;='2.1 Kraftwerk allgemein'!$F$15,DA5&lt;='2.1 Kraftwerk allgemein'!$F$16),SUM(DA$12:DA$86),0),""))</f>
        <v/>
      </c>
      <c r="DB7" s="337" t="str">
        <f>IF(DB5&lt;='1.1 Allgemein'!$I$22,IF(DB5&lt;&gt;"",IF(AND(DB5&gt;='2.1 Kraftwerk allgemein'!$F$15,DB5&lt;='2.1 Kraftwerk allgemein'!$F$16),SUM(DB$12:DB$86)*'2.5 CAPEX'!DB$8,0),""),IF(DB5&lt;&gt;"",IF(AND(DB5&gt;='2.1 Kraftwerk allgemein'!$F$15,DB5&lt;='2.1 Kraftwerk allgemein'!$F$16),SUM(DB$12:DB$86),0),""))</f>
        <v/>
      </c>
      <c r="DC7" s="337" t="str">
        <f>IF(DC5&lt;='1.1 Allgemein'!$I$22,IF(DC5&lt;&gt;"",IF(AND(DC5&gt;='2.1 Kraftwerk allgemein'!$F$15,DC5&lt;='2.1 Kraftwerk allgemein'!$F$16),SUM(DC$12:DC$86)*'2.5 CAPEX'!DC$8,0),""),IF(DC5&lt;&gt;"",IF(AND(DC5&gt;='2.1 Kraftwerk allgemein'!$F$15,DC5&lt;='2.1 Kraftwerk allgemein'!$F$16),SUM(DC$12:DC$86),0),""))</f>
        <v/>
      </c>
      <c r="DD7" s="337" t="str">
        <f>IF(DD5&lt;='1.1 Allgemein'!$I$22,IF(DD5&lt;&gt;"",IF(AND(DD5&gt;='2.1 Kraftwerk allgemein'!$F$15,DD5&lt;='2.1 Kraftwerk allgemein'!$F$16),SUM(DD$12:DD$86)*'2.5 CAPEX'!DD$8,0),""),IF(DD5&lt;&gt;"",IF(AND(DD5&gt;='2.1 Kraftwerk allgemein'!$F$15,DD5&lt;='2.1 Kraftwerk allgemein'!$F$16),SUM(DD$12:DD$86),0),""))</f>
        <v/>
      </c>
      <c r="DE7" s="337" t="str">
        <f>IF(DE5&lt;='1.1 Allgemein'!$I$22,IF(DE5&lt;&gt;"",IF(AND(DE5&gt;='2.1 Kraftwerk allgemein'!$F$15,DE5&lt;='2.1 Kraftwerk allgemein'!$F$16),SUM(DE$12:DE$86)*'2.5 CAPEX'!DE$8,0),""),IF(DE5&lt;&gt;"",IF(AND(DE5&gt;='2.1 Kraftwerk allgemein'!$F$15,DE5&lt;='2.1 Kraftwerk allgemein'!$F$16),SUM(DE$12:DE$86),0),""))</f>
        <v/>
      </c>
      <c r="DF7" s="337" t="str">
        <f>IF(DF5&lt;='1.1 Allgemein'!$I$22,IF(DF5&lt;&gt;"",IF(AND(DF5&gt;='2.1 Kraftwerk allgemein'!$F$15,DF5&lt;='2.1 Kraftwerk allgemein'!$F$16),SUM(DF$12:DF$86)*'2.5 CAPEX'!DF$8,0),""),IF(DF5&lt;&gt;"",IF(AND(DF5&gt;='2.1 Kraftwerk allgemein'!$F$15,DF5&lt;='2.1 Kraftwerk allgemein'!$F$16),SUM(DF$12:DF$86),0),""))</f>
        <v/>
      </c>
      <c r="DG7" s="337" t="str">
        <f>IF(DG5&lt;='1.1 Allgemein'!$I$22,IF(DG5&lt;&gt;"",IF(AND(DG5&gt;='2.1 Kraftwerk allgemein'!$F$15,DG5&lt;='2.1 Kraftwerk allgemein'!$F$16),SUM(DG$12:DG$86)*'2.5 CAPEX'!DG$8,0),""),IF(DG5&lt;&gt;"",IF(AND(DG5&gt;='2.1 Kraftwerk allgemein'!$F$15,DG5&lt;='2.1 Kraftwerk allgemein'!$F$16),SUM(DG$12:DG$86),0),""))</f>
        <v/>
      </c>
      <c r="DH7" s="337" t="str">
        <f>IF(DH5&lt;='1.1 Allgemein'!$I$22,IF(DH5&lt;&gt;"",IF(AND(DH5&gt;='2.1 Kraftwerk allgemein'!$F$15,DH5&lt;='2.1 Kraftwerk allgemein'!$F$16),SUM(DH$12:DH$86)*'2.5 CAPEX'!DH$8,0),""),IF(DH5&lt;&gt;"",IF(AND(DH5&gt;='2.1 Kraftwerk allgemein'!$F$15,DH5&lt;='2.1 Kraftwerk allgemein'!$F$16),SUM(DH$12:DH$86),0),""))</f>
        <v/>
      </c>
      <c r="DI7" s="337" t="str">
        <f>IF(DI5&lt;='1.1 Allgemein'!$I$22,IF(DI5&lt;&gt;"",IF(AND(DI5&gt;='2.1 Kraftwerk allgemein'!$F$15,DI5&lt;='2.1 Kraftwerk allgemein'!$F$16),SUM(DI$12:DI$86)*'2.5 CAPEX'!DI$8,0),""),IF(DI5&lt;&gt;"",IF(AND(DI5&gt;='2.1 Kraftwerk allgemein'!$F$15,DI5&lt;='2.1 Kraftwerk allgemein'!$F$16),SUM(DI$12:DI$86),0),""))</f>
        <v/>
      </c>
      <c r="DJ7" s="337" t="str">
        <f>IF(DJ5&lt;='1.1 Allgemein'!$I$22,IF(DJ5&lt;&gt;"",IF(AND(DJ5&gt;='2.1 Kraftwerk allgemein'!$F$15,DJ5&lt;='2.1 Kraftwerk allgemein'!$F$16),SUM(DJ$12:DJ$86)*'2.5 CAPEX'!DJ$8,0),""),IF(DJ5&lt;&gt;"",IF(AND(DJ5&gt;='2.1 Kraftwerk allgemein'!$F$15,DJ5&lt;='2.1 Kraftwerk allgemein'!$F$16),SUM(DJ$12:DJ$86),0),""))</f>
        <v/>
      </c>
      <c r="DK7" s="337" t="str">
        <f>IF(DK5&lt;='1.1 Allgemein'!$I$22,IF(DK5&lt;&gt;"",IF(AND(DK5&gt;='2.1 Kraftwerk allgemein'!$F$15,DK5&lt;='2.1 Kraftwerk allgemein'!$F$16),SUM(DK$12:DK$86)*'2.5 CAPEX'!DK$8,0),""),IF(DK5&lt;&gt;"",IF(AND(DK5&gt;='2.1 Kraftwerk allgemein'!$F$15,DK5&lt;='2.1 Kraftwerk allgemein'!$F$16),SUM(DK$12:DK$86),0),""))</f>
        <v/>
      </c>
    </row>
    <row r="8" spans="2:115" ht="15" customHeight="1" x14ac:dyDescent="0.35">
      <c r="C8" s="4" t="str">
        <f>IF('2.1 Kraftwerk allgemein'!$F$2="f",d_f_i!$B275,IF('2.1 Kraftwerk allgemein'!$F$2="i",d_f_i!$C275,d_f_i!$A275))</f>
        <v>Inflationsindex (Basisjahr NPV)</v>
      </c>
      <c r="E8" s="2"/>
      <c r="H8" s="24" t="str">
        <f>IF(H6&lt;='1.1 Allgemein'!$I$22,IF(H6&lt;&gt;"",INDEX('1.1 Allgemein'!$1:$1048576,MATCH($B$6,'1.1 Allgemein'!$F:$F,0),MATCH(H$4,'1.1 Allgemein'!$16:$16,0)),""),"")</f>
        <v/>
      </c>
      <c r="I8" s="24" t="str">
        <f>IF(I6&lt;='1.1 Allgemein'!$I$22,IF(I6&lt;&gt;"",INDEX('1.1 Allgemein'!$1:$1048576,MATCH($B$6,'1.1 Allgemein'!$F:$F,0),MATCH(I$4,'1.1 Allgemein'!$16:$16,0)),""),"")</f>
        <v/>
      </c>
      <c r="J8" s="24" t="str">
        <f>IF(J6&lt;='1.1 Allgemein'!$I$22,IF(J6&lt;&gt;"",INDEX('1.1 Allgemein'!$1:$1048576,MATCH($B$6,'1.1 Allgemein'!$F:$F,0),MATCH(J$4,'1.1 Allgemein'!$16:$16,0)),""),"")</f>
        <v/>
      </c>
      <c r="K8" s="24" t="str">
        <f>IF(K6&lt;='1.1 Allgemein'!$I$22,IF(K6&lt;&gt;"",INDEX('1.1 Allgemein'!$1:$1048576,MATCH($B$6,'1.1 Allgemein'!$F:$F,0),MATCH(K$4,'1.1 Allgemein'!$16:$16,0)),""),"")</f>
        <v/>
      </c>
      <c r="L8" s="24" t="str">
        <f>IF(L6&lt;='1.1 Allgemein'!$I$22,IF(L6&lt;&gt;"",INDEX('1.1 Allgemein'!$1:$1048576,MATCH($B$6,'1.1 Allgemein'!$F:$F,0),MATCH(L$4,'1.1 Allgemein'!$16:$16,0)),""),"")</f>
        <v/>
      </c>
      <c r="M8" s="24" t="str">
        <f>IF(M6&lt;='1.1 Allgemein'!$I$22,IF(M6&lt;&gt;"",INDEX('1.1 Allgemein'!$1:$1048576,MATCH($B$6,'1.1 Allgemein'!$F:$F,0),MATCH(M$4,'1.1 Allgemein'!$16:$16,0)),""),"")</f>
        <v/>
      </c>
      <c r="N8" s="53" t="str">
        <f>IF(N6&lt;='1.1 Allgemein'!$I$22,IF(N6&lt;&gt;"",INDEX('1.1 Allgemein'!$1:$1048576,MATCH($B$6,'1.1 Allgemein'!$F:$F,0),MATCH(N$4,'1.1 Allgemein'!$16:$16,0)),""),"")</f>
        <v/>
      </c>
      <c r="O8" s="53">
        <f>IF(O5&lt;='1.1 Allgemein'!$I$22,IF(O5&lt;&gt;"",INDEX('1.1 Allgemein'!$1:$1048576,MATCH($C$8,'1.1 Allgemein'!$F:$F,0),MATCH(O$5,'1.1 Allgemein'!$16:$16,0)),""),"")</f>
        <v>1</v>
      </c>
      <c r="P8" s="53" t="str">
        <f>IF(P5&lt;='1.1 Allgemein'!$I$22,IF(P5&lt;&gt;"",INDEX('1.1 Allgemein'!$1:$1048576,MATCH($C$8,'1.1 Allgemein'!$F:$F,0),MATCH(P$5,'1.1 Allgemein'!$16:$16,0)),""),"")</f>
        <v/>
      </c>
      <c r="Q8" s="53" t="str">
        <f>IF(Q5&lt;='1.1 Allgemein'!$I$22,IF(Q5&lt;&gt;"",INDEX('1.1 Allgemein'!$1:$1048576,MATCH($C$8,'1.1 Allgemein'!$F:$F,0),MATCH(Q$5,'1.1 Allgemein'!$16:$16,0)),""),"")</f>
        <v/>
      </c>
      <c r="R8" s="53" t="str">
        <f>IF(R5&lt;='1.1 Allgemein'!$I$22,IF(R5&lt;&gt;"",INDEX('1.1 Allgemein'!$1:$1048576,MATCH($C$8,'1.1 Allgemein'!$F:$F,0),MATCH(R$5,'1.1 Allgemein'!$16:$16,0)),""),"")</f>
        <v/>
      </c>
      <c r="S8" s="53" t="str">
        <f>IF(S5&lt;='1.1 Allgemein'!$I$22,IF(S5&lt;&gt;"",INDEX('1.1 Allgemein'!$1:$1048576,MATCH($C$8,'1.1 Allgemein'!$F:$F,0),MATCH(S$5,'1.1 Allgemein'!$16:$16,0)),""),"")</f>
        <v/>
      </c>
      <c r="T8" s="53" t="str">
        <f>IF(T5&lt;='1.1 Allgemein'!$I$22,IF(T5&lt;&gt;"",INDEX('1.1 Allgemein'!$1:$1048576,MATCH($C$8,'1.1 Allgemein'!$F:$F,0),MATCH(T$5,'1.1 Allgemein'!$16:$16,0)),""),"")</f>
        <v/>
      </c>
      <c r="U8" s="53" t="str">
        <f>IF(U5&lt;='1.1 Allgemein'!$I$22,IF(U5&lt;&gt;"",INDEX('1.1 Allgemein'!$1:$1048576,MATCH($C$8,'1.1 Allgemein'!$F:$F,0),MATCH(U$5,'1.1 Allgemein'!$16:$16,0)),""),"")</f>
        <v/>
      </c>
      <c r="V8" s="53" t="str">
        <f>IF(V5&lt;='1.1 Allgemein'!$I$22,IF(V5&lt;&gt;"",INDEX('1.1 Allgemein'!$1:$1048576,MATCH($C$8,'1.1 Allgemein'!$F:$F,0),MATCH(V$5,'1.1 Allgemein'!$16:$16,0)),""),"")</f>
        <v/>
      </c>
      <c r="W8" s="53" t="str">
        <f>IF(W5&lt;='1.1 Allgemein'!$I$22,IF(W5&lt;&gt;"",INDEX('1.1 Allgemein'!$1:$1048576,MATCH($C$8,'1.1 Allgemein'!$F:$F,0),MATCH(W$5,'1.1 Allgemein'!$16:$16,0)),""),"")</f>
        <v/>
      </c>
      <c r="X8" s="53" t="str">
        <f>IF(X5&lt;='1.1 Allgemein'!$I$22,IF(X5&lt;&gt;"",INDEX('1.1 Allgemein'!$1:$1048576,MATCH($C$8,'1.1 Allgemein'!$F:$F,0),MATCH(X$5,'1.1 Allgemein'!$16:$16,0)),""),"")</f>
        <v/>
      </c>
      <c r="Y8" s="53" t="str">
        <f>IF(Y5&lt;='1.1 Allgemein'!$I$22,IF(Y5&lt;&gt;"",INDEX('1.1 Allgemein'!$1:$1048576,MATCH($C$8,'1.1 Allgemein'!$F:$F,0),MATCH(Y$5,'1.1 Allgemein'!$16:$16,0)),""),"")</f>
        <v/>
      </c>
      <c r="Z8" s="53" t="str">
        <f>IF(Z5&lt;='1.1 Allgemein'!$I$22,IF(Z5&lt;&gt;"",INDEX('1.1 Allgemein'!$1:$1048576,MATCH($C$8,'1.1 Allgemein'!$F:$F,0),MATCH(Z$5,'1.1 Allgemein'!$16:$16,0)),""),"")</f>
        <v/>
      </c>
      <c r="AA8" s="53" t="str">
        <f>IF(AA5&lt;='1.1 Allgemein'!$I$22,IF(AA5&lt;&gt;"",INDEX('1.1 Allgemein'!$1:$1048576,MATCH($C$8,'1.1 Allgemein'!$F:$F,0),MATCH(AA$5,'1.1 Allgemein'!$16:$16,0)),""),"")</f>
        <v/>
      </c>
      <c r="AB8" s="53" t="str">
        <f>IF(AB5&lt;='1.1 Allgemein'!$I$22,IF(AB5&lt;&gt;"",INDEX('1.1 Allgemein'!$1:$1048576,MATCH($C$8,'1.1 Allgemein'!$F:$F,0),MATCH(AB$5,'1.1 Allgemein'!$16:$16,0)),""),"")</f>
        <v/>
      </c>
      <c r="AC8" s="53" t="str">
        <f>IF(AC5&lt;='1.1 Allgemein'!$I$22,IF(AC5&lt;&gt;"",INDEX('1.1 Allgemein'!$1:$1048576,MATCH($C$8,'1.1 Allgemein'!$F:$F,0),MATCH(AC$5,'1.1 Allgemein'!$16:$16,0)),""),"")</f>
        <v/>
      </c>
      <c r="AD8" s="53" t="str">
        <f>IF(AD5&lt;='1.1 Allgemein'!$I$22,IF(AD5&lt;&gt;"",INDEX('1.1 Allgemein'!$1:$1048576,MATCH($C$8,'1.1 Allgemein'!$F:$F,0),MATCH(AD$5,'1.1 Allgemein'!$16:$16,0)),""),"")</f>
        <v/>
      </c>
      <c r="AE8" s="53" t="str">
        <f>IF(AE5&lt;='1.1 Allgemein'!$I$22,IF(AE5&lt;&gt;"",INDEX('1.1 Allgemein'!$1:$1048576,MATCH($C$8,'1.1 Allgemein'!$F:$F,0),MATCH(AE$5,'1.1 Allgemein'!$16:$16,0)),""),"")</f>
        <v/>
      </c>
      <c r="AF8" s="53" t="str">
        <f>IF(AF5&lt;='1.1 Allgemein'!$I$22,IF(AF5&lt;&gt;"",INDEX('1.1 Allgemein'!$1:$1048576,MATCH($C$8,'1.1 Allgemein'!$F:$F,0),MATCH(AF$5,'1.1 Allgemein'!$16:$16,0)),""),"")</f>
        <v/>
      </c>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row>
    <row r="9" spans="2:115" ht="15" customHeight="1" x14ac:dyDescent="0.35">
      <c r="D9" s="3"/>
      <c r="I9" s="3"/>
      <c r="K9" s="4"/>
      <c r="L9" s="4"/>
      <c r="M9" s="4"/>
      <c r="N9" s="27"/>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row>
    <row r="10" spans="2:115" ht="15" customHeight="1" x14ac:dyDescent="0.3">
      <c r="D10" s="3"/>
      <c r="G10" s="408" t="str">
        <f>IF('2.1 Kraftwerk allgemein'!$F$2="f",d_f_i!$B212,IF('2.1 Kraftwerk allgemein'!$F$2="i",d_f_i!$C212,d_f_i!$A212))</f>
        <v>Investitionen</v>
      </c>
      <c r="H10" s="409"/>
      <c r="I10" s="409"/>
      <c r="J10" s="410"/>
      <c r="K10" s="408" t="str">
        <f>IF('2.1 Kraftwerk allgemein'!$F$2="f",d_f_i!$B216,IF('2.1 Kraftwerk allgemein'!$F$2="i",d_f_i!$C216,d_f_i!$A216))</f>
        <v>Abschreibung</v>
      </c>
      <c r="L10" s="409"/>
      <c r="M10" s="410"/>
      <c r="O10" s="30"/>
      <c r="P10" s="30"/>
      <c r="Q10" s="30"/>
      <c r="R10" s="30"/>
      <c r="S10" s="30"/>
      <c r="T10" s="30"/>
      <c r="U10" s="30"/>
      <c r="V10" s="30"/>
      <c r="W10" s="30"/>
      <c r="X10" s="30"/>
      <c r="Y10" s="30"/>
      <c r="Z10" s="30"/>
      <c r="AA10" s="30"/>
      <c r="AB10" s="30"/>
      <c r="AC10" s="30"/>
      <c r="AD10" s="30"/>
      <c r="AE10" s="30"/>
    </row>
    <row r="11" spans="2:115" s="3" customFormat="1" ht="46.5" customHeight="1" x14ac:dyDescent="0.3">
      <c r="B11" s="3" t="str">
        <f>IF('2.1 Kraftwerk allgemein'!$F$2="f",d_f_i!$B209,IF('2.1 Kraftwerk allgemein'!$F$2="i",d_f_i!$C209,d_f_i!$A209))</f>
        <v>Investitionskosten</v>
      </c>
      <c r="E11" s="20"/>
      <c r="F11" s="10" t="str">
        <f>IF('2.1 Kraftwerk allgemein'!$F$2="f",d_f_i!$B210,IF('2.1 Kraftwerk allgemein'!$F$2="i",d_f_i!$C210,d_f_i!$A210))</f>
        <v>Nutzungsdauer</v>
      </c>
      <c r="G11" s="85" t="str">
        <f>IF('2.1 Kraftwerk allgemein'!$F$2="f",d_f_i!$B211,IF('2.1 Kraftwerk allgemein'!$F$2="i",d_f_i!$C211,d_f_i!$A211))</f>
        <v>Total</v>
      </c>
      <c r="H11" s="12" t="str">
        <f>IF('2.1 Kraftwerk allgemein'!$F$2="f",d_f_i!$B213,IF('2.1 Kraftwerk allgemein'!$F$2="i",d_f_i!$C213,d_f_i!$A213))</f>
        <v>Ersatzinvestitionen</v>
      </c>
      <c r="I11" s="12" t="str">
        <f>IF('2.1 Kraftwerk allgemein'!$F$2="f",d_f_i!$B214,IF('2.1 Kraftwerk allgemein'!$F$2="i",d_f_i!$C214,d_f_i!$A214))</f>
        <v>nicht anrechenbare</v>
      </c>
      <c r="J11" s="82" t="str">
        <f>IF('2.1 Kraftwerk allgemein'!$F$2="f",d_f_i!$B215,IF('2.1 Kraftwerk allgemein'!$F$2="i",d_f_i!$C215,d_f_i!$A215))</f>
        <v>anrechenbare</v>
      </c>
      <c r="K11" s="83" t="str">
        <f>IF('2.1 Kraftwerk allgemein'!$F$2="f",d_f_i!$B217,IF('2.1 Kraftwerk allgemein'!$F$2="i",d_f_i!$C217,d_f_i!$A217))</f>
        <v>keine</v>
      </c>
      <c r="L11" s="84" t="str">
        <f>IF('2.1 Kraftwerk allgemein'!$F$2="f",d_f_i!$B218,IF('2.1 Kraftwerk allgemein'!$F$2="i",d_f_i!$C218,d_f_i!$A218))</f>
        <v>einmalig</v>
      </c>
      <c r="M11" s="100" t="str">
        <f>IF('2.1 Kraftwerk allgemein'!$F$2="f",d_f_i!$B219,IF('2.1 Kraftwerk allgemein'!$F$2="i",d_f_i!$C219,d_f_i!$A219))</f>
        <v>kontinuierlich mit Ersatzinvestitionen</v>
      </c>
      <c r="N11" s="31"/>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row>
    <row r="12" spans="2:115" s="7" customFormat="1" ht="15" customHeight="1" x14ac:dyDescent="0.35">
      <c r="B12" s="33">
        <v>1</v>
      </c>
      <c r="C12" s="33" t="str">
        <f>IF('2.1 Kraftwerk allgemein'!$F$2="f",d_f_i!$B220,IF('2.1 Kraftwerk allgemein'!$F$2="i",d_f_i!$C220,d_f_i!$A220))</f>
        <v>Erstellungskosten</v>
      </c>
      <c r="D12" s="33"/>
      <c r="E12" s="33"/>
      <c r="F12" s="87"/>
      <c r="G12" s="89"/>
      <c r="H12" s="90"/>
      <c r="I12" s="34"/>
      <c r="J12" s="34"/>
      <c r="K12" s="35"/>
      <c r="L12" s="35"/>
      <c r="M12" s="35"/>
      <c r="N12" s="36"/>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8"/>
      <c r="AV12" s="338"/>
      <c r="AW12" s="338"/>
      <c r="AX12" s="338"/>
      <c r="AY12" s="338"/>
      <c r="AZ12" s="338"/>
      <c r="BA12" s="338"/>
      <c r="BB12" s="338"/>
      <c r="BC12" s="338"/>
      <c r="BD12" s="338"/>
      <c r="BE12" s="338"/>
      <c r="BF12" s="338"/>
      <c r="BG12" s="338"/>
      <c r="BH12" s="338"/>
      <c r="BI12" s="338"/>
      <c r="BJ12" s="338"/>
      <c r="BK12" s="338"/>
      <c r="BL12" s="338"/>
      <c r="BM12" s="338"/>
      <c r="BN12" s="338"/>
      <c r="BO12" s="338"/>
      <c r="BP12" s="338"/>
      <c r="BQ12" s="338"/>
      <c r="BR12" s="338"/>
      <c r="BS12" s="338"/>
      <c r="BT12" s="338"/>
      <c r="BU12" s="338"/>
      <c r="BV12" s="338"/>
      <c r="BW12" s="338"/>
      <c r="BX12" s="338"/>
      <c r="BY12" s="338"/>
      <c r="BZ12" s="338"/>
      <c r="CA12" s="338"/>
      <c r="CB12" s="338"/>
      <c r="CC12" s="338"/>
      <c r="CD12" s="338"/>
      <c r="CE12" s="338"/>
      <c r="CF12" s="338"/>
      <c r="CG12" s="338"/>
      <c r="CH12" s="338"/>
      <c r="CI12" s="338"/>
      <c r="CJ12" s="338"/>
      <c r="CK12" s="338"/>
      <c r="CL12" s="338"/>
      <c r="CM12" s="338"/>
      <c r="CN12" s="338"/>
      <c r="CO12" s="338"/>
      <c r="CP12" s="338"/>
      <c r="CQ12" s="338"/>
      <c r="CR12" s="338"/>
      <c r="CS12" s="338"/>
      <c r="CT12" s="338"/>
      <c r="CU12" s="338"/>
      <c r="CV12" s="338"/>
      <c r="CW12" s="338"/>
      <c r="CX12" s="338"/>
      <c r="CY12" s="338"/>
      <c r="CZ12" s="338"/>
      <c r="DA12" s="338"/>
      <c r="DB12" s="338"/>
      <c r="DC12" s="338"/>
      <c r="DD12" s="338"/>
      <c r="DE12" s="338"/>
      <c r="DF12" s="338"/>
      <c r="DG12" s="338"/>
      <c r="DH12" s="338"/>
      <c r="DI12" s="338"/>
      <c r="DJ12" s="338"/>
      <c r="DK12" s="338"/>
    </row>
    <row r="13" spans="2:115" s="7" customFormat="1" ht="15" customHeight="1" x14ac:dyDescent="0.35">
      <c r="B13" s="37"/>
      <c r="C13" s="37">
        <v>10</v>
      </c>
      <c r="D13" s="37" t="str">
        <f>IF('2.1 Kraftwerk allgemein'!$F$2="f",d_f_i!$B221,IF('2.1 Kraftwerk allgemein'!$F$2="i",d_f_i!$C221,d_f_i!$A221))</f>
        <v>Solarmodulfeld</v>
      </c>
      <c r="E13" s="37"/>
      <c r="F13" s="40"/>
      <c r="G13" s="91"/>
      <c r="H13" s="92"/>
      <c r="I13" s="39"/>
      <c r="J13" s="39"/>
      <c r="K13" s="40"/>
      <c r="L13" s="40"/>
      <c r="M13" s="40"/>
      <c r="N13" s="38"/>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339"/>
      <c r="AU13" s="339"/>
      <c r="AV13" s="339"/>
      <c r="AW13" s="339"/>
      <c r="AX13" s="339"/>
      <c r="AY13" s="339"/>
      <c r="AZ13" s="339"/>
      <c r="BA13" s="339"/>
      <c r="BB13" s="339"/>
      <c r="BC13" s="339"/>
      <c r="BD13" s="339"/>
      <c r="BE13" s="339"/>
      <c r="BF13" s="339"/>
      <c r="BG13" s="339"/>
      <c r="BH13" s="339"/>
      <c r="BI13" s="339"/>
      <c r="BJ13" s="339"/>
      <c r="BK13" s="339"/>
      <c r="BL13" s="339"/>
      <c r="BM13" s="339"/>
      <c r="BN13" s="339"/>
      <c r="BO13" s="339"/>
      <c r="BP13" s="339"/>
      <c r="BQ13" s="339"/>
      <c r="BR13" s="339"/>
      <c r="BS13" s="339"/>
      <c r="BT13" s="339"/>
      <c r="BU13" s="339"/>
      <c r="BV13" s="339"/>
      <c r="BW13" s="339"/>
      <c r="BX13" s="339"/>
      <c r="BY13" s="339"/>
      <c r="BZ13" s="339"/>
      <c r="CA13" s="339"/>
      <c r="CB13" s="339"/>
      <c r="CC13" s="339"/>
      <c r="CD13" s="339"/>
      <c r="CE13" s="339"/>
      <c r="CF13" s="339"/>
      <c r="CG13" s="339"/>
      <c r="CH13" s="339"/>
      <c r="CI13" s="339"/>
      <c r="CJ13" s="339"/>
      <c r="CK13" s="339"/>
      <c r="CL13" s="339"/>
      <c r="CM13" s="339"/>
      <c r="CN13" s="339"/>
      <c r="CO13" s="339"/>
      <c r="CP13" s="339"/>
      <c r="CQ13" s="339"/>
      <c r="CR13" s="339"/>
      <c r="CS13" s="339"/>
      <c r="CT13" s="339"/>
      <c r="CU13" s="339"/>
      <c r="CV13" s="339"/>
      <c r="CW13" s="339"/>
      <c r="CX13" s="339"/>
      <c r="CY13" s="339"/>
      <c r="CZ13" s="339"/>
      <c r="DA13" s="339"/>
      <c r="DB13" s="339"/>
      <c r="DC13" s="339"/>
      <c r="DD13" s="339"/>
      <c r="DE13" s="339"/>
      <c r="DF13" s="339"/>
      <c r="DG13" s="339"/>
      <c r="DH13" s="339"/>
      <c r="DI13" s="339"/>
      <c r="DJ13" s="339"/>
      <c r="DK13" s="339"/>
    </row>
    <row r="14" spans="2:115" s="7" customFormat="1" ht="15" customHeight="1" x14ac:dyDescent="0.35">
      <c r="D14" s="41">
        <f>'1.1 Allgemein'!E37</f>
        <v>100</v>
      </c>
      <c r="E14" s="41" t="str">
        <f>IF('2.1 Kraftwerk allgemein'!$F$2="f",d_f_i!$B222,IF('2.1 Kraftwerk allgemein'!$F$2="i",d_f_i!$C222,d_f_i!$A222))</f>
        <v xml:space="preserve">Fundamente </v>
      </c>
      <c r="F14" s="19">
        <f>INDEX('1.1 Allgemein'!$1:$1048576,MATCH('2.5 CAPEX'!D14,'1.1 Allgemein'!$E:$E,0),MATCH('2.5 CAPEX'!$F$11,'1.1 Allgemein'!$34:$34,0))</f>
        <v>80</v>
      </c>
      <c r="G14" s="93">
        <f ca="1">H14+I14+J14</f>
        <v>0</v>
      </c>
      <c r="H14" s="94">
        <f ca="1">SUM(OFFSET(O14,0,0,1,'2.1 Kraftwerk allgemein'!$F$17-'2.5 CAPEX'!$O$5+1))-J14</f>
        <v>0</v>
      </c>
      <c r="I14" s="336"/>
      <c r="J14" s="336"/>
      <c r="K14" s="68" t="str">
        <f>IF($D14&lt;&gt;"",IF(INDEX('1.1 Allgemein'!$1:$1048576,MATCH('2.5 CAPEX'!$D14,'1.1 Allgemein'!$E:$E,0),MATCH('2.5 CAPEX'!K$11,'1.1 Allgemein'!$34:$34,0))&lt;&gt;0,INDEX('1.1 Allgemein'!$1:$1048576,MATCH('2.5 CAPEX'!$D14,'1.1 Allgemein'!$E:$E,0),MATCH('2.5 CAPEX'!K$11,'1.1 Allgemein'!$34:$34,0)),""),"")</f>
        <v/>
      </c>
      <c r="L14" s="68" t="str">
        <f>IF($D14&lt;&gt;"",IF(INDEX('1.1 Allgemein'!$1:$1048576,MATCH('2.5 CAPEX'!$D14,'1.1 Allgemein'!$E:$E,0),MATCH('2.5 CAPEX'!L$11,'1.1 Allgemein'!$34:$34,0))&lt;&gt;0,INDEX('1.1 Allgemein'!$1:$1048576,MATCH('2.5 CAPEX'!$D14,'1.1 Allgemein'!$E:$E,0),MATCH('2.5 CAPEX'!L$11,'1.1 Allgemein'!$34:$34,0)),""),"")</f>
        <v/>
      </c>
      <c r="M14" s="68" t="str">
        <f>IF($D14&lt;&gt;"",IF(INDEX('1.1 Allgemein'!$1:$1048576,MATCH('2.5 CAPEX'!$D14,'1.1 Allgemein'!$E:$E,0),MATCH('2.5 CAPEX'!M$11,'1.1 Allgemein'!$34:$34,0))&lt;&gt;0,INDEX('1.1 Allgemein'!$1:$1048576,MATCH('2.5 CAPEX'!$D14,'1.1 Allgemein'!$E:$E,0),MATCH('2.5 CAPEX'!M$11,'1.1 Allgemein'!$34:$34,0)),""),"")</f>
        <v>x</v>
      </c>
      <c r="N14" s="69"/>
      <c r="O14" s="340">
        <f ca="1">IF(O$5&lt;&gt;"",
IF(O$5&gt;='2.1 Kraftwerk allgemein'!$F$15,
IF(O$5&lt;='2.1 Kraftwerk allgemein'!$F$16,
$J14*INDEX('2.1 Kraftwerk allgemein'!$H$16:$S$16,,MATCH('2.5 CAPEX'!O$5,'2.1 Kraftwerk allgemein'!$H$15:$S$15,0)),
IF(AND($M14="x",$F14&lt;&gt;0),
IF($F14=1,$J14,
IF('2.1 Kraftwerk allgemein'!$F$17-'2.5 CAPEX'!O$5&gt;='2.5 CAPEX'!$F14*'1.1 Allgemein'!$I$27,
IF(SUM(OFFSET(N14,0,-MIN($F14-2,COLUMN(A14)-1),1,MIN($F14-1,COLUMN(A14))))=0,$J14,""),"")),"")),""),"")</f>
        <v>0</v>
      </c>
      <c r="P14" s="340">
        <f ca="1">IF(P$5&lt;&gt;"",
IF(P$5&gt;='2.1 Kraftwerk allgemein'!$F$15,
IF(P$5&lt;='2.1 Kraftwerk allgemein'!$F$16,
$J14*INDEX('2.1 Kraftwerk allgemein'!$H$16:$S$16,,MATCH('2.5 CAPEX'!P$5,'2.1 Kraftwerk allgemein'!$H$15:$S$15,0)),
IF(AND($M14="x",$F14&lt;&gt;0),
IF($F14=1,$J14,
IF('2.1 Kraftwerk allgemein'!$F$17-'2.5 CAPEX'!P$5&gt;='2.5 CAPEX'!$F14*'1.1 Allgemein'!$I$27,
IF(SUM(OFFSET(O14,0,-MIN($F14-2,COLUMN(B14)-1),1,MIN($F14-1,COLUMN(B14))))=0,$J14,""),"")),"")),""),"")</f>
        <v>0</v>
      </c>
      <c r="Q14" s="340">
        <f ca="1">IF(Q$5&lt;&gt;"",
IF(Q$5&gt;='2.1 Kraftwerk allgemein'!$F$15,
IF(Q$5&lt;='2.1 Kraftwerk allgemein'!$F$16,
$J14*INDEX('2.1 Kraftwerk allgemein'!$H$16:$S$16,,MATCH('2.5 CAPEX'!Q$5,'2.1 Kraftwerk allgemein'!$H$15:$S$15,0)),
IF(AND($M14="x",$F14&lt;&gt;0),
IF($F14=1,$J14,
IF('2.1 Kraftwerk allgemein'!$F$17-'2.5 CAPEX'!Q$5&gt;='2.5 CAPEX'!$F14*'1.1 Allgemein'!$I$27,
IF(SUM(OFFSET(P14,0,-MIN($F14-2,COLUMN(C14)-1),1,MIN($F14-1,COLUMN(C14))))=0,$J14,""),"")),"")),""),"")</f>
        <v>0</v>
      </c>
      <c r="R14" s="340">
        <f ca="1">IF(R$5&lt;&gt;"",
IF(R$5&gt;='2.1 Kraftwerk allgemein'!$F$15,
IF(R$5&lt;='2.1 Kraftwerk allgemein'!$F$16,
$J14*INDEX('2.1 Kraftwerk allgemein'!$H$16:$S$16,,MATCH('2.5 CAPEX'!R$5,'2.1 Kraftwerk allgemein'!$H$15:$S$15,0)),
IF(AND($M14="x",$F14&lt;&gt;0),
IF($F14=1,$J14,
IF('2.1 Kraftwerk allgemein'!$F$17-'2.5 CAPEX'!R$5&gt;='2.5 CAPEX'!$F14*'1.1 Allgemein'!$I$27,
IF(SUM(OFFSET(Q14,0,-MIN($F14-2,COLUMN(D14)-1),1,MIN($F14-1,COLUMN(D14))))=0,$J14,""),"")),"")),""),"")</f>
        <v>0</v>
      </c>
      <c r="S14" s="340">
        <f ca="1">IF(S$5&lt;&gt;"",
IF(S$5&gt;='2.1 Kraftwerk allgemein'!$F$15,
IF(S$5&lt;='2.1 Kraftwerk allgemein'!$F$16,
$J14*INDEX('2.1 Kraftwerk allgemein'!$H$16:$S$16,,MATCH('2.5 CAPEX'!S$5,'2.1 Kraftwerk allgemein'!$H$15:$S$15,0)),
IF(AND($M14="x",$F14&lt;&gt;0),
IF($F14=1,$J14,
IF('2.1 Kraftwerk allgemein'!$F$17-'2.5 CAPEX'!S$5&gt;='2.5 CAPEX'!$F14*'1.1 Allgemein'!$I$27,
IF(SUM(OFFSET(R14,0,-MIN($F14-2,COLUMN(E14)-1),1,MIN($F14-1,COLUMN(E14))))=0,$J14,""),"")),"")),""),"")</f>
        <v>0</v>
      </c>
      <c r="T14" s="340">
        <f ca="1">IF(T$5&lt;&gt;"",
IF(T$5&gt;='2.1 Kraftwerk allgemein'!$F$15,
IF(T$5&lt;='2.1 Kraftwerk allgemein'!$F$16,
$J14*INDEX('2.1 Kraftwerk allgemein'!$H$16:$S$16,,MATCH('2.5 CAPEX'!T$5,'2.1 Kraftwerk allgemein'!$H$15:$S$15,0)),
IF(AND($M14="x",$F14&lt;&gt;0),
IF($F14=1,$J14,
IF('2.1 Kraftwerk allgemein'!$F$17-'2.5 CAPEX'!T$5&gt;='2.5 CAPEX'!$F14*'1.1 Allgemein'!$I$27,
IF(SUM(OFFSET(S14,0,-MIN($F14-2,COLUMN(F14)-1),1,MIN($F14-1,COLUMN(F14))))=0,$J14,""),"")),"")),""),"")</f>
        <v>0</v>
      </c>
      <c r="U14" s="340">
        <f ca="1">IF(U$5&lt;&gt;"",
IF(U$5&gt;='2.1 Kraftwerk allgemein'!$F$15,
IF(U$5&lt;='2.1 Kraftwerk allgemein'!$F$16,
$J14*INDEX('2.1 Kraftwerk allgemein'!$H$16:$S$16,,MATCH('2.5 CAPEX'!U$5,'2.1 Kraftwerk allgemein'!$H$15:$S$15,0)),
IF(AND($M14="x",$F14&lt;&gt;0),
IF($F14=1,$J14,
IF('2.1 Kraftwerk allgemein'!$F$17-'2.5 CAPEX'!U$5&gt;='2.5 CAPEX'!$F14*'1.1 Allgemein'!$I$27,
IF(SUM(OFFSET(T14,0,-MIN($F14-2,COLUMN(G14)-1),1,MIN($F14-1,COLUMN(G14))))=0,$J14,""),"")),"")),""),"")</f>
        <v>0</v>
      </c>
      <c r="V14" s="340">
        <f ca="1">IF(V$5&lt;&gt;"",
IF(V$5&gt;='2.1 Kraftwerk allgemein'!$F$15,
IF(V$5&lt;='2.1 Kraftwerk allgemein'!$F$16,
$J14*INDEX('2.1 Kraftwerk allgemein'!$H$16:$S$16,,MATCH('2.5 CAPEX'!V$5,'2.1 Kraftwerk allgemein'!$H$15:$S$15,0)),
IF(AND($M14="x",$F14&lt;&gt;0),
IF($F14=1,$J14,
IF('2.1 Kraftwerk allgemein'!$F$17-'2.5 CAPEX'!V$5&gt;='2.5 CAPEX'!$F14*'1.1 Allgemein'!$I$27,
IF(SUM(OFFSET(U14,0,-MIN($F14-2,COLUMN(H14)-1),1,MIN($F14-1,COLUMN(H14))))=0,$J14,""),"")),"")),""),"")</f>
        <v>0</v>
      </c>
      <c r="W14" s="340">
        <f ca="1">IF(W$5&lt;&gt;"",
IF(W$5&gt;='2.1 Kraftwerk allgemein'!$F$15,
IF(W$5&lt;='2.1 Kraftwerk allgemein'!$F$16,
$J14*INDEX('2.1 Kraftwerk allgemein'!$H$16:$S$16,,MATCH('2.5 CAPEX'!W$5,'2.1 Kraftwerk allgemein'!$H$15:$S$15,0)),
IF(AND($M14="x",$F14&lt;&gt;0),
IF($F14=1,$J14,
IF('2.1 Kraftwerk allgemein'!$F$17-'2.5 CAPEX'!W$5&gt;='2.5 CAPEX'!$F14*'1.1 Allgemein'!$I$27,
IF(SUM(OFFSET(V14,0,-MIN($F14-2,COLUMN(I14)-1),1,MIN($F14-1,COLUMN(I14))))=0,$J14,""),"")),"")),""),"")</f>
        <v>0</v>
      </c>
      <c r="X14" s="340">
        <f ca="1">IF(X$5&lt;&gt;"",
IF(X$5&gt;='2.1 Kraftwerk allgemein'!$F$15,
IF(X$5&lt;='2.1 Kraftwerk allgemein'!$F$16,
$J14*INDEX('2.1 Kraftwerk allgemein'!$H$16:$S$16,,MATCH('2.5 CAPEX'!X$5,'2.1 Kraftwerk allgemein'!$H$15:$S$15,0)),
IF(AND($M14="x",$F14&lt;&gt;0),
IF($F14=1,$J14,
IF('2.1 Kraftwerk allgemein'!$F$17-'2.5 CAPEX'!X$5&gt;='2.5 CAPEX'!$F14*'1.1 Allgemein'!$I$27,
IF(SUM(OFFSET(W14,0,-MIN($F14-2,COLUMN(J14)-1),1,MIN($F14-1,COLUMN(J14))))=0,$J14,""),"")),"")),""),"")</f>
        <v>0</v>
      </c>
      <c r="Y14" s="340">
        <f ca="1">IF(Y$5&lt;&gt;"",
IF(Y$5&gt;='2.1 Kraftwerk allgemein'!$F$15,
IF(Y$5&lt;='2.1 Kraftwerk allgemein'!$F$16,
$J14*INDEX('2.1 Kraftwerk allgemein'!$H$16:$S$16,,MATCH('2.5 CAPEX'!Y$5,'2.1 Kraftwerk allgemein'!$H$15:$S$15,0)),
IF(AND($M14="x",$F14&lt;&gt;0),
IF($F14=1,$J14,
IF('2.1 Kraftwerk allgemein'!$F$17-'2.5 CAPEX'!Y$5&gt;='2.5 CAPEX'!$F14*'1.1 Allgemein'!$I$27,
IF(SUM(OFFSET(X14,0,-MIN($F14-2,COLUMN(K14)-1),1,MIN($F14-1,COLUMN(K14))))=0,$J14,""),"")),"")),""),"")</f>
        <v>0</v>
      </c>
      <c r="Z14" s="340">
        <f ca="1">IF(Z$5&lt;&gt;"",
IF(Z$5&gt;='2.1 Kraftwerk allgemein'!$F$15,
IF(Z$5&lt;='2.1 Kraftwerk allgemein'!$F$16,
$J14*INDEX('2.1 Kraftwerk allgemein'!$H$16:$S$16,,MATCH('2.5 CAPEX'!Z$5,'2.1 Kraftwerk allgemein'!$H$15:$S$15,0)),
IF(AND($M14="x",$F14&lt;&gt;0),
IF($F14=1,$J14,
IF('2.1 Kraftwerk allgemein'!$F$17-'2.5 CAPEX'!Z$5&gt;='2.5 CAPEX'!$F14*'1.1 Allgemein'!$I$27,
IF(SUM(OFFSET(Y14,0,-MIN($F14-2,COLUMN(L14)-1),1,MIN($F14-1,COLUMN(L14))))=0,$J14,""),"")),"")),""),"")</f>
        <v>0</v>
      </c>
      <c r="AA14" s="340">
        <f ca="1">IF(AA$5&lt;&gt;"",
IF(AA$5&gt;='2.1 Kraftwerk allgemein'!$F$15,
IF(AA$5&lt;='2.1 Kraftwerk allgemein'!$F$16,
$J14*INDEX('2.1 Kraftwerk allgemein'!$H$16:$S$16,,MATCH('2.5 CAPEX'!AA$5,'2.1 Kraftwerk allgemein'!$H$15:$S$15,0)),
IF(AND($M14="x",$F14&lt;&gt;0),
IF($F14=1,$J14,
IF('2.1 Kraftwerk allgemein'!$F$17-'2.5 CAPEX'!AA$5&gt;='2.5 CAPEX'!$F14*'1.1 Allgemein'!$I$27,
IF(SUM(OFFSET(Z14,0,-MIN($F14-2,COLUMN(M14)-1),1,MIN($F14-1,COLUMN(M14))))=0,$J14,""),"")),"")),""),"")</f>
        <v>0</v>
      </c>
      <c r="AB14" s="340">
        <f ca="1">IF(AB$5&lt;&gt;"",
IF(AB$5&gt;='2.1 Kraftwerk allgemein'!$F$15,
IF(AB$5&lt;='2.1 Kraftwerk allgemein'!$F$16,
$J14*INDEX('2.1 Kraftwerk allgemein'!$H$16:$S$16,,MATCH('2.5 CAPEX'!AB$5,'2.1 Kraftwerk allgemein'!$H$15:$S$15,0)),
IF(AND($M14="x",$F14&lt;&gt;0),
IF($F14=1,$J14,
IF('2.1 Kraftwerk allgemein'!$F$17-'2.5 CAPEX'!AB$5&gt;='2.5 CAPEX'!$F14*'1.1 Allgemein'!$I$27,
IF(SUM(OFFSET(AA14,0,-MIN($F14-2,COLUMN(N14)-1),1,MIN($F14-1,COLUMN(N14))))=0,$J14,""),"")),"")),""),"")</f>
        <v>0</v>
      </c>
      <c r="AC14" s="340">
        <f ca="1">IF(AC$5&lt;&gt;"",
IF(AC$5&gt;='2.1 Kraftwerk allgemein'!$F$15,
IF(AC$5&lt;='2.1 Kraftwerk allgemein'!$F$16,
$J14*INDEX('2.1 Kraftwerk allgemein'!$H$16:$S$16,,MATCH('2.5 CAPEX'!AC$5,'2.1 Kraftwerk allgemein'!$H$15:$S$15,0)),
IF(AND($M14="x",$F14&lt;&gt;0),
IF($F14=1,$J14,
IF('2.1 Kraftwerk allgemein'!$F$17-'2.5 CAPEX'!AC$5&gt;='2.5 CAPEX'!$F14*'1.1 Allgemein'!$I$27,
IF(SUM(OFFSET(AB14,0,-MIN($F14-2,COLUMN(O14)-1),1,MIN($F14-1,COLUMN(O14))))=0,$J14,""),"")),"")),""),"")</f>
        <v>0</v>
      </c>
      <c r="AD14" s="340">
        <f ca="1">IF(AD$5&lt;&gt;"",
IF(AD$5&gt;='2.1 Kraftwerk allgemein'!$F$15,
IF(AD$5&lt;='2.1 Kraftwerk allgemein'!$F$16,
$J14*INDEX('2.1 Kraftwerk allgemein'!$H$16:$S$16,,MATCH('2.5 CAPEX'!AD$5,'2.1 Kraftwerk allgemein'!$H$15:$S$15,0)),
IF(AND($M14="x",$F14&lt;&gt;0),
IF($F14=1,$J14,
IF('2.1 Kraftwerk allgemein'!$F$17-'2.5 CAPEX'!AD$5&gt;='2.5 CAPEX'!$F14*'1.1 Allgemein'!$I$27,
IF(SUM(OFFSET(AC14,0,-MIN($F14-2,COLUMN(P14)-1),1,MIN($F14-1,COLUMN(P14))))=0,$J14,""),"")),"")),""),"")</f>
        <v>0</v>
      </c>
      <c r="AE14" s="340">
        <f ca="1">IF(AE$5&lt;&gt;"",
IF(AE$5&gt;='2.1 Kraftwerk allgemein'!$F$15,
IF(AE$5&lt;='2.1 Kraftwerk allgemein'!$F$16,
$J14*INDEX('2.1 Kraftwerk allgemein'!$H$16:$S$16,,MATCH('2.5 CAPEX'!AE$5,'2.1 Kraftwerk allgemein'!$H$15:$S$15,0)),
IF(AND($M14="x",$F14&lt;&gt;0),
IF($F14=1,$J14,
IF('2.1 Kraftwerk allgemein'!$F$17-'2.5 CAPEX'!AE$5&gt;='2.5 CAPEX'!$F14*'1.1 Allgemein'!$I$27,
IF(SUM(OFFSET(AD14,0,-MIN($F14-2,COLUMN(Q14)-1),1,MIN($F14-1,COLUMN(Q14))))=0,$J14,""),"")),"")),""),"")</f>
        <v>0</v>
      </c>
      <c r="AF14" s="340" t="str">
        <f ca="1">IF(AF$5&lt;&gt;"",
IF(AF$5&gt;='2.1 Kraftwerk allgemein'!$F$15,
IF(AF$5&lt;='2.1 Kraftwerk allgemein'!$F$16,
$J14*INDEX('2.1 Kraftwerk allgemein'!$H$16:$S$16,,MATCH('2.5 CAPEX'!AF$5,'2.1 Kraftwerk allgemein'!$H$15:$S$15,0)),
IF(AND($M14="x",$F14&lt;&gt;0),
IF($F14=1,$J14,
IF('2.1 Kraftwerk allgemein'!$F$17-'2.5 CAPEX'!AF$5&gt;='2.5 CAPEX'!$F14*'1.1 Allgemein'!$I$27,
IF(SUM(OFFSET(AE14,0,-MIN($F14-2,COLUMN(R14)-1),1,MIN($F14-1,COLUMN(R14))))=0,$J14,""),"")),"")),""),"")</f>
        <v/>
      </c>
      <c r="AG14" s="340" t="str">
        <f ca="1">IF(AG$5&lt;&gt;"",
IF(AG$5&gt;='2.1 Kraftwerk allgemein'!$F$15,
IF(AG$5&lt;='2.1 Kraftwerk allgemein'!$F$16,
$J14*INDEX('2.1 Kraftwerk allgemein'!$H$16:$S$16,,MATCH('2.5 CAPEX'!AG$5,'2.1 Kraftwerk allgemein'!$H$15:$S$15,0)),
IF(AND($M14="x",$F14&lt;&gt;0),
IF($F14=1,$J14,
IF('2.1 Kraftwerk allgemein'!$F$17-'2.5 CAPEX'!AG$5&gt;='2.5 CAPEX'!$F14*'1.1 Allgemein'!$I$27,
IF(SUM(OFFSET(AF14,0,-MIN($F14-2,COLUMN(S14)-1),1,MIN($F14-1,COLUMN(S14))))=0,$J14,""),"")),"")),""),"")</f>
        <v/>
      </c>
      <c r="AH14" s="340" t="str">
        <f ca="1">IF(AH$5&lt;&gt;"",
IF(AH$5&gt;='2.1 Kraftwerk allgemein'!$F$15,
IF(AH$5&lt;='2.1 Kraftwerk allgemein'!$F$16,
$J14*INDEX('2.1 Kraftwerk allgemein'!$H$16:$S$16,,MATCH('2.5 CAPEX'!AH$5,'2.1 Kraftwerk allgemein'!$H$15:$S$15,0)),
IF(AND($M14="x",$F14&lt;&gt;0),
IF($F14=1,$J14,
IF('2.1 Kraftwerk allgemein'!$F$17-'2.5 CAPEX'!AH$5&gt;='2.5 CAPEX'!$F14*'1.1 Allgemein'!$I$27,
IF(SUM(OFFSET(AG14,0,-MIN($F14-2,COLUMN(T14)-1),1,MIN($F14-1,COLUMN(T14))))=0,$J14,""),"")),"")),""),"")</f>
        <v/>
      </c>
      <c r="AI14" s="340" t="str">
        <f ca="1">IF(AI$5&lt;&gt;"",
IF(AI$5&gt;='2.1 Kraftwerk allgemein'!$F$15,
IF(AI$5&lt;='2.1 Kraftwerk allgemein'!$F$16,
$J14*INDEX('2.1 Kraftwerk allgemein'!$H$16:$S$16,,MATCH('2.5 CAPEX'!AI$5,'2.1 Kraftwerk allgemein'!$H$15:$S$15,0)),
IF(AND($M14="x",$F14&lt;&gt;0),
IF($F14=1,$J14,
IF('2.1 Kraftwerk allgemein'!$F$17-'2.5 CAPEX'!AI$5&gt;='2.5 CAPEX'!$F14*'1.1 Allgemein'!$I$27,
IF(SUM(OFFSET(AH14,0,-MIN($F14-2,COLUMN(U14)-1),1,MIN($F14-1,COLUMN(U14))))=0,$J14,""),"")),"")),""),"")</f>
        <v/>
      </c>
      <c r="AJ14" s="340" t="str">
        <f ca="1">IF(AJ$5&lt;&gt;"",
IF(AJ$5&gt;='2.1 Kraftwerk allgemein'!$F$15,
IF(AJ$5&lt;='2.1 Kraftwerk allgemein'!$F$16,
$J14*INDEX('2.1 Kraftwerk allgemein'!$H$16:$S$16,,MATCH('2.5 CAPEX'!AJ$5,'2.1 Kraftwerk allgemein'!$H$15:$S$15,0)),
IF(AND($M14="x",$F14&lt;&gt;0),
IF($F14=1,$J14,
IF('2.1 Kraftwerk allgemein'!$F$17-'2.5 CAPEX'!AJ$5&gt;='2.5 CAPEX'!$F14*'1.1 Allgemein'!$I$27,
IF(SUM(OFFSET(AI14,0,-MIN($F14-2,COLUMN(V14)-1),1,MIN($F14-1,COLUMN(V14))))=0,$J14,""),"")),"")),""),"")</f>
        <v/>
      </c>
      <c r="AK14" s="340" t="str">
        <f ca="1">IF(AK$5&lt;&gt;"",
IF(AK$5&gt;='2.1 Kraftwerk allgemein'!$F$15,
IF(AK$5&lt;='2.1 Kraftwerk allgemein'!$F$16,
$J14*INDEX('2.1 Kraftwerk allgemein'!$H$16:$S$16,,MATCH('2.5 CAPEX'!AK$5,'2.1 Kraftwerk allgemein'!$H$15:$S$15,0)),
IF(AND($M14="x",$F14&lt;&gt;0),
IF($F14=1,$J14,
IF('2.1 Kraftwerk allgemein'!$F$17-'2.5 CAPEX'!AK$5&gt;='2.5 CAPEX'!$F14*'1.1 Allgemein'!$I$27,
IF(SUM(OFFSET(AJ14,0,-MIN($F14-2,COLUMN(W14)-1),1,MIN($F14-1,COLUMN(W14))))=0,$J14,""),"")),"")),""),"")</f>
        <v/>
      </c>
      <c r="AL14" s="340" t="str">
        <f ca="1">IF(AL$5&lt;&gt;"",
IF(AL$5&gt;='2.1 Kraftwerk allgemein'!$F$15,
IF(AL$5&lt;='2.1 Kraftwerk allgemein'!$F$16,
$J14*INDEX('2.1 Kraftwerk allgemein'!$H$16:$S$16,,MATCH('2.5 CAPEX'!AL$5,'2.1 Kraftwerk allgemein'!$H$15:$S$15,0)),
IF(AND($M14="x",$F14&lt;&gt;0),
IF($F14=1,$J14,
IF('2.1 Kraftwerk allgemein'!$F$17-'2.5 CAPEX'!AL$5&gt;='2.5 CAPEX'!$F14*'1.1 Allgemein'!$I$27,
IF(SUM(OFFSET(AK14,0,-MIN($F14-2,COLUMN(X14)-1),1,MIN($F14-1,COLUMN(X14))))=0,$J14,""),"")),"")),""),"")</f>
        <v/>
      </c>
      <c r="AM14" s="340" t="str">
        <f ca="1">IF(AM$5&lt;&gt;"",
IF(AM$5&gt;='2.1 Kraftwerk allgemein'!$F$15,
IF(AM$5&lt;='2.1 Kraftwerk allgemein'!$F$16,
$J14*INDEX('2.1 Kraftwerk allgemein'!$H$16:$S$16,,MATCH('2.5 CAPEX'!AM$5,'2.1 Kraftwerk allgemein'!$H$15:$S$15,0)),
IF(AND($M14="x",$F14&lt;&gt;0),
IF($F14=1,$J14,
IF('2.1 Kraftwerk allgemein'!$F$17-'2.5 CAPEX'!AM$5&gt;='2.5 CAPEX'!$F14*'1.1 Allgemein'!$I$27,
IF(SUM(OFFSET(AL14,0,-MIN($F14-2,COLUMN(Y14)-1),1,MIN($F14-1,COLUMN(Y14))))=0,$J14,""),"")),"")),""),"")</f>
        <v/>
      </c>
      <c r="AN14" s="340" t="str">
        <f ca="1">IF(AN$5&lt;&gt;"",
IF(AN$5&gt;='2.1 Kraftwerk allgemein'!$F$15,
IF(AN$5&lt;='2.1 Kraftwerk allgemein'!$F$16,
$J14*INDEX('2.1 Kraftwerk allgemein'!$H$16:$S$16,,MATCH('2.5 CAPEX'!AN$5,'2.1 Kraftwerk allgemein'!$H$15:$S$15,0)),
IF(AND($M14="x",$F14&lt;&gt;0),
IF($F14=1,$J14,
IF('2.1 Kraftwerk allgemein'!$F$17-'2.5 CAPEX'!AN$5&gt;='2.5 CAPEX'!$F14*'1.1 Allgemein'!$I$27,
IF(SUM(OFFSET(AM14,0,-MIN($F14-2,COLUMN(Z14)-1),1,MIN($F14-1,COLUMN(Z14))))=0,$J14,""),"")),"")),""),"")</f>
        <v/>
      </c>
      <c r="AO14" s="340" t="str">
        <f ca="1">IF(AO$5&lt;&gt;"",
IF(AO$5&gt;='2.1 Kraftwerk allgemein'!$F$15,
IF(AO$5&lt;='2.1 Kraftwerk allgemein'!$F$16,
$J14*INDEX('2.1 Kraftwerk allgemein'!$H$16:$S$16,,MATCH('2.5 CAPEX'!AO$5,'2.1 Kraftwerk allgemein'!$H$15:$S$15,0)),
IF(AND($M14="x",$F14&lt;&gt;0),
IF($F14=1,$J14,
IF('2.1 Kraftwerk allgemein'!$F$17-'2.5 CAPEX'!AO$5&gt;='2.5 CAPEX'!$F14*'1.1 Allgemein'!$I$27,
IF(SUM(OFFSET(AN14,0,-MIN($F14-2,COLUMN(AA14)-1),1,MIN($F14-1,COLUMN(AA14))))=0,$J14,""),"")),"")),""),"")</f>
        <v/>
      </c>
      <c r="AP14" s="340" t="str">
        <f ca="1">IF(AP$5&lt;&gt;"",
IF(AP$5&gt;='2.1 Kraftwerk allgemein'!$F$15,
IF(AP$5&lt;='2.1 Kraftwerk allgemein'!$F$16,
$J14*INDEX('2.1 Kraftwerk allgemein'!$H$16:$S$16,,MATCH('2.5 CAPEX'!AP$5,'2.1 Kraftwerk allgemein'!$H$15:$S$15,0)),
IF(AND($M14="x",$F14&lt;&gt;0),
IF($F14=1,$J14,
IF('2.1 Kraftwerk allgemein'!$F$17-'2.5 CAPEX'!AP$5&gt;='2.5 CAPEX'!$F14*'1.1 Allgemein'!$I$27,
IF(SUM(OFFSET(AO14,0,-MIN($F14-2,COLUMN(AB14)-1),1,MIN($F14-1,COLUMN(AB14))))=0,$J14,""),"")),"")),""),"")</f>
        <v/>
      </c>
      <c r="AQ14" s="340" t="str">
        <f ca="1">IF(AQ$5&lt;&gt;"",
IF(AQ$5&gt;='2.1 Kraftwerk allgemein'!$F$15,
IF(AQ$5&lt;='2.1 Kraftwerk allgemein'!$F$16,
$J14*INDEX('2.1 Kraftwerk allgemein'!$H$16:$S$16,,MATCH('2.5 CAPEX'!AQ$5,'2.1 Kraftwerk allgemein'!$H$15:$S$15,0)),
IF(AND($M14="x",$F14&lt;&gt;0),
IF($F14=1,$J14,
IF('2.1 Kraftwerk allgemein'!$F$17-'2.5 CAPEX'!AQ$5&gt;='2.5 CAPEX'!$F14*'1.1 Allgemein'!$I$27,
IF(SUM(OFFSET(AP14,0,-MIN($F14-2,COLUMN(AC14)-1),1,MIN($F14-1,COLUMN(AC14))))=0,$J14,""),"")),"")),""),"")</f>
        <v/>
      </c>
      <c r="AR14" s="340" t="str">
        <f ca="1">IF(AR$5&lt;&gt;"",
IF(AR$5&gt;='2.1 Kraftwerk allgemein'!$F$15,
IF(AR$5&lt;='2.1 Kraftwerk allgemein'!$F$16,
$J14*INDEX('2.1 Kraftwerk allgemein'!$H$16:$S$16,,MATCH('2.5 CAPEX'!AR$5,'2.1 Kraftwerk allgemein'!$H$15:$S$15,0)),
IF(AND($M14="x",$F14&lt;&gt;0),
IF($F14=1,$J14,
IF('2.1 Kraftwerk allgemein'!$F$17-'2.5 CAPEX'!AR$5&gt;='2.5 CAPEX'!$F14*'1.1 Allgemein'!$I$27,
IF(SUM(OFFSET(AQ14,0,-MIN($F14-2,COLUMN(AD14)-1),1,MIN($F14-1,COLUMN(AD14))))=0,$J14,""),"")),"")),""),"")</f>
        <v/>
      </c>
      <c r="AS14" s="340" t="str">
        <f ca="1">IF(AS$5&lt;&gt;"",
IF(AS$5&gt;='2.1 Kraftwerk allgemein'!$F$15,
IF(AS$5&lt;='2.1 Kraftwerk allgemein'!$F$16,
$J14*INDEX('2.1 Kraftwerk allgemein'!$H$16:$S$16,,MATCH('2.5 CAPEX'!AS$5,'2.1 Kraftwerk allgemein'!$H$15:$S$15,0)),
IF(AND($M14="x",$F14&lt;&gt;0),
IF($F14=1,$J14,
IF('2.1 Kraftwerk allgemein'!$F$17-'2.5 CAPEX'!AS$5&gt;='2.5 CAPEX'!$F14*'1.1 Allgemein'!$I$27,
IF(SUM(OFFSET(AR14,0,-MIN($F14-2,COLUMN(AE14)-1),1,MIN($F14-1,COLUMN(AE14))))=0,$J14,""),"")),"")),""),"")</f>
        <v/>
      </c>
      <c r="AT14" s="340" t="str">
        <f ca="1">IF(AT$5&lt;&gt;"",
IF(AT$5&gt;='2.1 Kraftwerk allgemein'!$F$15,
IF(AT$5&lt;='2.1 Kraftwerk allgemein'!$F$16,
$J14*INDEX('2.1 Kraftwerk allgemein'!$H$16:$S$16,,MATCH('2.5 CAPEX'!AT$5,'2.1 Kraftwerk allgemein'!$H$15:$S$15,0)),
IF(AND($M14="x",$F14&lt;&gt;0),
IF($F14=1,$J14,
IF('2.1 Kraftwerk allgemein'!$F$17-'2.5 CAPEX'!AT$5&gt;='2.5 CAPEX'!$F14*'1.1 Allgemein'!$I$27,
IF(SUM(OFFSET(AS14,0,-MIN($F14-2,COLUMN(AF14)-1),1,MIN($F14-1,COLUMN(AF14))))=0,$J14,""),"")),"")),""),"")</f>
        <v/>
      </c>
      <c r="AU14" s="340" t="str">
        <f ca="1">IF(AU$5&lt;&gt;"",
IF(AU$5&gt;='2.1 Kraftwerk allgemein'!$F$15,
IF(AU$5&lt;='2.1 Kraftwerk allgemein'!$F$16,
$J14*INDEX('2.1 Kraftwerk allgemein'!$H$16:$S$16,,MATCH('2.5 CAPEX'!AU$5,'2.1 Kraftwerk allgemein'!$H$15:$S$15,0)),
IF(AND($M14="x",$F14&lt;&gt;0),
IF($F14=1,$J14,
IF('2.1 Kraftwerk allgemein'!$F$17-'2.5 CAPEX'!AU$5&gt;='2.5 CAPEX'!$F14*'1.1 Allgemein'!$I$27,
IF(SUM(OFFSET(AT14,0,-MIN($F14-2,COLUMN(AG14)-1),1,MIN($F14-1,COLUMN(AG14))))=0,$J14,""),"")),"")),""),"")</f>
        <v/>
      </c>
      <c r="AV14" s="340" t="str">
        <f ca="1">IF(AV$5&lt;&gt;"",
IF(AV$5&gt;='2.1 Kraftwerk allgemein'!$F$15,
IF(AV$5&lt;='2.1 Kraftwerk allgemein'!$F$16,
$J14*INDEX('2.1 Kraftwerk allgemein'!$H$16:$S$16,,MATCH('2.5 CAPEX'!AV$5,'2.1 Kraftwerk allgemein'!$H$15:$S$15,0)),
IF(AND($M14="x",$F14&lt;&gt;0),
IF($F14=1,$J14,
IF('2.1 Kraftwerk allgemein'!$F$17-'2.5 CAPEX'!AV$5&gt;='2.5 CAPEX'!$F14*'1.1 Allgemein'!$I$27,
IF(SUM(OFFSET(AU14,0,-MIN($F14-2,COLUMN(AH14)-1),1,MIN($F14-1,COLUMN(AH14))))=0,$J14,""),"")),"")),""),"")</f>
        <v/>
      </c>
      <c r="AW14" s="340" t="str">
        <f ca="1">IF(AW$5&lt;&gt;"",
IF(AW$5&gt;='2.1 Kraftwerk allgemein'!$F$15,
IF(AW$5&lt;='2.1 Kraftwerk allgemein'!$F$16,
$J14*INDEX('2.1 Kraftwerk allgemein'!$H$16:$S$16,,MATCH('2.5 CAPEX'!AW$5,'2.1 Kraftwerk allgemein'!$H$15:$S$15,0)),
IF(AND($M14="x",$F14&lt;&gt;0),
IF($F14=1,$J14,
IF('2.1 Kraftwerk allgemein'!$F$17-'2.5 CAPEX'!AW$5&gt;='2.5 CAPEX'!$F14*'1.1 Allgemein'!$I$27,
IF(SUM(OFFSET(AV14,0,-MIN($F14-2,COLUMN(AI14)-1),1,MIN($F14-1,COLUMN(AI14))))=0,$J14,""),"")),"")),""),"")</f>
        <v/>
      </c>
      <c r="AX14" s="340" t="str">
        <f ca="1">IF(AX$5&lt;&gt;"",
IF(AX$5&gt;='2.1 Kraftwerk allgemein'!$F$15,
IF(AX$5&lt;='2.1 Kraftwerk allgemein'!$F$16,
$J14*INDEX('2.1 Kraftwerk allgemein'!$H$16:$S$16,,MATCH('2.5 CAPEX'!AX$5,'2.1 Kraftwerk allgemein'!$H$15:$S$15,0)),
IF(AND($M14="x",$F14&lt;&gt;0),
IF($F14=1,$J14,
IF('2.1 Kraftwerk allgemein'!$F$17-'2.5 CAPEX'!AX$5&gt;='2.5 CAPEX'!$F14*'1.1 Allgemein'!$I$27,
IF(SUM(OFFSET(AW14,0,-MIN($F14-2,COLUMN(AJ14)-1),1,MIN($F14-1,COLUMN(AJ14))))=0,$J14,""),"")),"")),""),"")</f>
        <v/>
      </c>
      <c r="AY14" s="340" t="str">
        <f ca="1">IF(AY$5&lt;&gt;"",
IF(AY$5&gt;='2.1 Kraftwerk allgemein'!$F$15,
IF(AY$5&lt;='2.1 Kraftwerk allgemein'!$F$16,
$J14*INDEX('2.1 Kraftwerk allgemein'!$H$16:$S$16,,MATCH('2.5 CAPEX'!AY$5,'2.1 Kraftwerk allgemein'!$H$15:$S$15,0)),
IF(AND($M14="x",$F14&lt;&gt;0),
IF($F14=1,$J14,
IF('2.1 Kraftwerk allgemein'!$F$17-'2.5 CAPEX'!AY$5&gt;='2.5 CAPEX'!$F14*'1.1 Allgemein'!$I$27,
IF(SUM(OFFSET(AX14,0,-MIN($F14-2,COLUMN(AK14)-1),1,MIN($F14-1,COLUMN(AK14))))=0,$J14,""),"")),"")),""),"")</f>
        <v/>
      </c>
      <c r="AZ14" s="340" t="str">
        <f ca="1">IF(AZ$5&lt;&gt;"",
IF(AZ$5&gt;='2.1 Kraftwerk allgemein'!$F$15,
IF(AZ$5&lt;='2.1 Kraftwerk allgemein'!$F$16,
$J14*INDEX('2.1 Kraftwerk allgemein'!$H$16:$S$16,,MATCH('2.5 CAPEX'!AZ$5,'2.1 Kraftwerk allgemein'!$H$15:$S$15,0)),
IF(AND($M14="x",$F14&lt;&gt;0),
IF($F14=1,$J14,
IF('2.1 Kraftwerk allgemein'!$F$17-'2.5 CAPEX'!AZ$5&gt;='2.5 CAPEX'!$F14*'1.1 Allgemein'!$I$27,
IF(SUM(OFFSET(AY14,0,-MIN($F14-2,COLUMN(AL14)-1),1,MIN($F14-1,COLUMN(AL14))))=0,$J14,""),"")),"")),""),"")</f>
        <v/>
      </c>
      <c r="BA14" s="340" t="str">
        <f ca="1">IF(BA$5&lt;&gt;"",
IF(BA$5&gt;='2.1 Kraftwerk allgemein'!$F$15,
IF(BA$5&lt;='2.1 Kraftwerk allgemein'!$F$16,
$J14*INDEX('2.1 Kraftwerk allgemein'!$H$16:$S$16,,MATCH('2.5 CAPEX'!BA$5,'2.1 Kraftwerk allgemein'!$H$15:$S$15,0)),
IF(AND($M14="x",$F14&lt;&gt;0),
IF($F14=1,$J14,
IF('2.1 Kraftwerk allgemein'!$F$17-'2.5 CAPEX'!BA$5&gt;='2.5 CAPEX'!$F14*'1.1 Allgemein'!$I$27,
IF(SUM(OFFSET(AZ14,0,-MIN($F14-2,COLUMN(AM14)-1),1,MIN($F14-1,COLUMN(AM14))))=0,$J14,""),"")),"")),""),"")</f>
        <v/>
      </c>
      <c r="BB14" s="340" t="str">
        <f ca="1">IF(BB$5&lt;&gt;"",
IF(BB$5&gt;='2.1 Kraftwerk allgemein'!$F$15,
IF(BB$5&lt;='2.1 Kraftwerk allgemein'!$F$16,
$J14*INDEX('2.1 Kraftwerk allgemein'!$H$16:$S$16,,MATCH('2.5 CAPEX'!BB$5,'2.1 Kraftwerk allgemein'!$H$15:$S$15,0)),
IF(AND($M14="x",$F14&lt;&gt;0),
IF($F14=1,$J14,
IF('2.1 Kraftwerk allgemein'!$F$17-'2.5 CAPEX'!BB$5&gt;='2.5 CAPEX'!$F14*'1.1 Allgemein'!$I$27,
IF(SUM(OFFSET(BA14,0,-MIN($F14-2,COLUMN(AN14)-1),1,MIN($F14-1,COLUMN(AN14))))=0,$J14,""),"")),"")),""),"")</f>
        <v/>
      </c>
      <c r="BC14" s="340" t="str">
        <f ca="1">IF(BC$5&lt;&gt;"",
IF(BC$5&gt;='2.1 Kraftwerk allgemein'!$F$15,
IF(BC$5&lt;='2.1 Kraftwerk allgemein'!$F$16,
$J14*INDEX('2.1 Kraftwerk allgemein'!$H$16:$S$16,,MATCH('2.5 CAPEX'!BC$5,'2.1 Kraftwerk allgemein'!$H$15:$S$15,0)),
IF(AND($M14="x",$F14&lt;&gt;0),
IF($F14=1,$J14,
IF('2.1 Kraftwerk allgemein'!$F$17-'2.5 CAPEX'!BC$5&gt;='2.5 CAPEX'!$F14*'1.1 Allgemein'!$I$27,
IF(SUM(OFFSET(BB14,0,-MIN($F14-2,COLUMN(AO14)-1),1,MIN($F14-1,COLUMN(AO14))))=0,$J14,""),"")),"")),""),"")</f>
        <v/>
      </c>
      <c r="BD14" s="340" t="str">
        <f ca="1">IF(BD$5&lt;&gt;"",
IF(BD$5&gt;='2.1 Kraftwerk allgemein'!$F$15,
IF(BD$5&lt;='2.1 Kraftwerk allgemein'!$F$16,
$J14*INDEX('2.1 Kraftwerk allgemein'!$H$16:$S$16,,MATCH('2.5 CAPEX'!BD$5,'2.1 Kraftwerk allgemein'!$H$15:$S$15,0)),
IF(AND($M14="x",$F14&lt;&gt;0),
IF($F14=1,$J14,
IF('2.1 Kraftwerk allgemein'!$F$17-'2.5 CAPEX'!BD$5&gt;='2.5 CAPEX'!$F14*'1.1 Allgemein'!$I$27,
IF(SUM(OFFSET(BC14,0,-MIN($F14-2,COLUMN(AP14)-1),1,MIN($F14-1,COLUMN(AP14))))=0,$J14,""),"")),"")),""),"")</f>
        <v/>
      </c>
      <c r="BE14" s="340" t="str">
        <f ca="1">IF(BE$5&lt;&gt;"",
IF(BE$5&gt;='2.1 Kraftwerk allgemein'!$F$15,
IF(BE$5&lt;='2.1 Kraftwerk allgemein'!$F$16,
$J14*INDEX('2.1 Kraftwerk allgemein'!$H$16:$S$16,,MATCH('2.5 CAPEX'!BE$5,'2.1 Kraftwerk allgemein'!$H$15:$S$15,0)),
IF(AND($M14="x",$F14&lt;&gt;0),
IF($F14=1,$J14,
IF('2.1 Kraftwerk allgemein'!$F$17-'2.5 CAPEX'!BE$5&gt;='2.5 CAPEX'!$F14*'1.1 Allgemein'!$I$27,
IF(SUM(OFFSET(BD14,0,-MIN($F14-2,COLUMN(AQ14)-1),1,MIN($F14-1,COLUMN(AQ14))))=0,$J14,""),"")),"")),""),"")</f>
        <v/>
      </c>
      <c r="BF14" s="340" t="str">
        <f ca="1">IF(BF$5&lt;&gt;"",
IF(BF$5&gt;='2.1 Kraftwerk allgemein'!$F$15,
IF(BF$5&lt;='2.1 Kraftwerk allgemein'!$F$16,
$J14*INDEX('2.1 Kraftwerk allgemein'!$H$16:$S$16,,MATCH('2.5 CAPEX'!BF$5,'2.1 Kraftwerk allgemein'!$H$15:$S$15,0)),
IF(AND($M14="x",$F14&lt;&gt;0),
IF($F14=1,$J14,
IF('2.1 Kraftwerk allgemein'!$F$17-'2.5 CAPEX'!BF$5&gt;='2.5 CAPEX'!$F14*'1.1 Allgemein'!$I$27,
IF(SUM(OFFSET(BE14,0,-MIN($F14-2,COLUMN(AR14)-1),1,MIN($F14-1,COLUMN(AR14))))=0,$J14,""),"")),"")),""),"")</f>
        <v/>
      </c>
      <c r="BG14" s="340" t="str">
        <f ca="1">IF(BG$5&lt;&gt;"",
IF(BG$5&gt;='2.1 Kraftwerk allgemein'!$F$15,
IF(BG$5&lt;='2.1 Kraftwerk allgemein'!$F$16,
$J14*INDEX('2.1 Kraftwerk allgemein'!$H$16:$S$16,,MATCH('2.5 CAPEX'!BG$5,'2.1 Kraftwerk allgemein'!$H$15:$S$15,0)),
IF(AND($M14="x",$F14&lt;&gt;0),
IF($F14=1,$J14,
IF('2.1 Kraftwerk allgemein'!$F$17-'2.5 CAPEX'!BG$5&gt;='2.5 CAPEX'!$F14*'1.1 Allgemein'!$I$27,
IF(SUM(OFFSET(BF14,0,-MIN($F14-2,COLUMN(AS14)-1),1,MIN($F14-1,COLUMN(AS14))))=0,$J14,""),"")),"")),""),"")</f>
        <v/>
      </c>
      <c r="BH14" s="340" t="str">
        <f ca="1">IF(BH$5&lt;&gt;"",
IF(BH$5&gt;='2.1 Kraftwerk allgemein'!$F$15,
IF(BH$5&lt;='2.1 Kraftwerk allgemein'!$F$16,
$J14*INDEX('2.1 Kraftwerk allgemein'!$H$16:$S$16,,MATCH('2.5 CAPEX'!BH$5,'2.1 Kraftwerk allgemein'!$H$15:$S$15,0)),
IF(AND($M14="x",$F14&lt;&gt;0),
IF($F14=1,$J14,
IF('2.1 Kraftwerk allgemein'!$F$17-'2.5 CAPEX'!BH$5&gt;='2.5 CAPEX'!$F14*'1.1 Allgemein'!$I$27,
IF(SUM(OFFSET(BG14,0,-MIN($F14-2,COLUMN(AT14)-1),1,MIN($F14-1,COLUMN(AT14))))=0,$J14,""),"")),"")),""),"")</f>
        <v/>
      </c>
      <c r="BI14" s="340" t="str">
        <f ca="1">IF(BI$5&lt;&gt;"",
IF(BI$5&gt;='2.1 Kraftwerk allgemein'!$F$15,
IF(BI$5&lt;='2.1 Kraftwerk allgemein'!$F$16,
$J14*INDEX('2.1 Kraftwerk allgemein'!$H$16:$S$16,,MATCH('2.5 CAPEX'!BI$5,'2.1 Kraftwerk allgemein'!$H$15:$S$15,0)),
IF(AND($M14="x",$F14&lt;&gt;0),
IF($F14=1,$J14,
IF('2.1 Kraftwerk allgemein'!$F$17-'2.5 CAPEX'!BI$5&gt;='2.5 CAPEX'!$F14*'1.1 Allgemein'!$I$27,
IF(SUM(OFFSET(BH14,0,-MIN($F14-2,COLUMN(AU14)-1),1,MIN($F14-1,COLUMN(AU14))))=0,$J14,""),"")),"")),""),"")</f>
        <v/>
      </c>
      <c r="BJ14" s="340" t="str">
        <f ca="1">IF(BJ$5&lt;&gt;"",
IF(BJ$5&gt;='2.1 Kraftwerk allgemein'!$F$15,
IF(BJ$5&lt;='2.1 Kraftwerk allgemein'!$F$16,
$J14*INDEX('2.1 Kraftwerk allgemein'!$H$16:$S$16,,MATCH('2.5 CAPEX'!BJ$5,'2.1 Kraftwerk allgemein'!$H$15:$S$15,0)),
IF(AND($M14="x",$F14&lt;&gt;0),
IF($F14=1,$J14,
IF('2.1 Kraftwerk allgemein'!$F$17-'2.5 CAPEX'!BJ$5&gt;='2.5 CAPEX'!$F14*'1.1 Allgemein'!$I$27,
IF(SUM(OFFSET(BI14,0,-MIN($F14-2,COLUMN(AV14)-1),1,MIN($F14-1,COLUMN(AV14))))=0,$J14,""),"")),"")),""),"")</f>
        <v/>
      </c>
      <c r="BK14" s="340" t="str">
        <f ca="1">IF(BK$5&lt;&gt;"",
IF(BK$5&gt;='2.1 Kraftwerk allgemein'!$F$15,
IF(BK$5&lt;='2.1 Kraftwerk allgemein'!$F$16,
$J14*INDEX('2.1 Kraftwerk allgemein'!$H$16:$S$16,,MATCH('2.5 CAPEX'!BK$5,'2.1 Kraftwerk allgemein'!$H$15:$S$15,0)),
IF(AND($M14="x",$F14&lt;&gt;0),
IF($F14=1,$J14,
IF('2.1 Kraftwerk allgemein'!$F$17-'2.5 CAPEX'!BK$5&gt;='2.5 CAPEX'!$F14*'1.1 Allgemein'!$I$27,
IF(SUM(OFFSET(BJ14,0,-MIN($F14-2,COLUMN(AW14)-1),1,MIN($F14-1,COLUMN(AW14))))=0,$J14,""),"")),"")),""),"")</f>
        <v/>
      </c>
      <c r="BL14" s="340" t="str">
        <f ca="1">IF(BL$5&lt;&gt;"",
IF(BL$5&gt;='2.1 Kraftwerk allgemein'!$F$15,
IF(BL$5&lt;='2.1 Kraftwerk allgemein'!$F$16,
$J14*INDEX('2.1 Kraftwerk allgemein'!$H$16:$S$16,,MATCH('2.5 CAPEX'!BL$5,'2.1 Kraftwerk allgemein'!$H$15:$S$15,0)),
IF(AND($M14="x",$F14&lt;&gt;0),
IF($F14=1,$J14,
IF('2.1 Kraftwerk allgemein'!$F$17-'2.5 CAPEX'!BL$5&gt;='2.5 CAPEX'!$F14*'1.1 Allgemein'!$I$27,
IF(SUM(OFFSET(BK14,0,-MIN($F14-2,COLUMN(AX14)-1),1,MIN($F14-1,COLUMN(AX14))))=0,$J14,""),"")),"")),""),"")</f>
        <v/>
      </c>
      <c r="BM14" s="340" t="str">
        <f ca="1">IF(BM$5&lt;&gt;"",
IF(BM$5&gt;='2.1 Kraftwerk allgemein'!$F$15,
IF(BM$5&lt;='2.1 Kraftwerk allgemein'!$F$16,
$J14*INDEX('2.1 Kraftwerk allgemein'!$H$16:$S$16,,MATCH('2.5 CAPEX'!BM$5,'2.1 Kraftwerk allgemein'!$H$15:$S$15,0)),
IF(AND($M14="x",$F14&lt;&gt;0),
IF($F14=1,$J14,
IF('2.1 Kraftwerk allgemein'!$F$17-'2.5 CAPEX'!BM$5&gt;='2.5 CAPEX'!$F14*'1.1 Allgemein'!$I$27,
IF(SUM(OFFSET(BL14,0,-MIN($F14-2,COLUMN(AY14)-1),1,MIN($F14-1,COLUMN(AY14))))=0,$J14,""),"")),"")),""),"")</f>
        <v/>
      </c>
      <c r="BN14" s="340" t="str">
        <f ca="1">IF(BN$5&lt;&gt;"",
IF(BN$5&gt;='2.1 Kraftwerk allgemein'!$F$15,
IF(BN$5&lt;='2.1 Kraftwerk allgemein'!$F$16,
$J14*INDEX('2.1 Kraftwerk allgemein'!$H$16:$S$16,,MATCH('2.5 CAPEX'!BN$5,'2.1 Kraftwerk allgemein'!$H$15:$S$15,0)),
IF(AND($M14="x",$F14&lt;&gt;0),
IF($F14=1,$J14,
IF('2.1 Kraftwerk allgemein'!$F$17-'2.5 CAPEX'!BN$5&gt;='2.5 CAPEX'!$F14*'1.1 Allgemein'!$I$27,
IF(SUM(OFFSET(BM14,0,-MIN($F14-2,COLUMN(AZ14)-1),1,MIN($F14-1,COLUMN(AZ14))))=0,$J14,""),"")),"")),""),"")</f>
        <v/>
      </c>
      <c r="BO14" s="340" t="str">
        <f ca="1">IF(BO$5&lt;&gt;"",
IF(BO$5&gt;='2.1 Kraftwerk allgemein'!$F$15,
IF(BO$5&lt;='2.1 Kraftwerk allgemein'!$F$16,
$J14*INDEX('2.1 Kraftwerk allgemein'!$H$16:$S$16,,MATCH('2.5 CAPEX'!BO$5,'2.1 Kraftwerk allgemein'!$H$15:$S$15,0)),
IF(AND($M14="x",$F14&lt;&gt;0),
IF($F14=1,$J14,
IF('2.1 Kraftwerk allgemein'!$F$17-'2.5 CAPEX'!BO$5&gt;='2.5 CAPEX'!$F14*'1.1 Allgemein'!$I$27,
IF(SUM(OFFSET(BN14,0,-MIN($F14-2,COLUMN(BA14)-1),1,MIN($F14-1,COLUMN(BA14))))=0,$J14,""),"")),"")),""),"")</f>
        <v/>
      </c>
      <c r="BP14" s="340" t="str">
        <f ca="1">IF(BP$5&lt;&gt;"",
IF(BP$5&gt;='2.1 Kraftwerk allgemein'!$F$15,
IF(BP$5&lt;='2.1 Kraftwerk allgemein'!$F$16,
$J14*INDEX('2.1 Kraftwerk allgemein'!$H$16:$S$16,,MATCH('2.5 CAPEX'!BP$5,'2.1 Kraftwerk allgemein'!$H$15:$S$15,0)),
IF(AND($M14="x",$F14&lt;&gt;0),
IF($F14=1,$J14,
IF('2.1 Kraftwerk allgemein'!$F$17-'2.5 CAPEX'!BP$5&gt;='2.5 CAPEX'!$F14*'1.1 Allgemein'!$I$27,
IF(SUM(OFFSET(BO14,0,-MIN($F14-2,COLUMN(BB14)-1),1,MIN($F14-1,COLUMN(BB14))))=0,$J14,""),"")),"")),""),"")</f>
        <v/>
      </c>
      <c r="BQ14" s="340" t="str">
        <f ca="1">IF(BQ$5&lt;&gt;"",
IF(BQ$5&gt;='2.1 Kraftwerk allgemein'!$F$15,
IF(BQ$5&lt;='2.1 Kraftwerk allgemein'!$F$16,
$J14*INDEX('2.1 Kraftwerk allgemein'!$H$16:$S$16,,MATCH('2.5 CAPEX'!BQ$5,'2.1 Kraftwerk allgemein'!$H$15:$S$15,0)),
IF(AND($M14="x",$F14&lt;&gt;0),
IF($F14=1,$J14,
IF('2.1 Kraftwerk allgemein'!$F$17-'2.5 CAPEX'!BQ$5&gt;='2.5 CAPEX'!$F14*'1.1 Allgemein'!$I$27,
IF(SUM(OFFSET(BP14,0,-MIN($F14-2,COLUMN(BC14)-1),1,MIN($F14-1,COLUMN(BC14))))=0,$J14,""),"")),"")),""),"")</f>
        <v/>
      </c>
      <c r="BR14" s="340" t="str">
        <f ca="1">IF(BR$5&lt;&gt;"",
IF(BR$5&gt;='2.1 Kraftwerk allgemein'!$F$15,
IF(BR$5&lt;='2.1 Kraftwerk allgemein'!$F$16,
$J14*INDEX('2.1 Kraftwerk allgemein'!$H$16:$S$16,,MATCH('2.5 CAPEX'!BR$5,'2.1 Kraftwerk allgemein'!$H$15:$S$15,0)),
IF(AND($M14="x",$F14&lt;&gt;0),
IF($F14=1,$J14,
IF('2.1 Kraftwerk allgemein'!$F$17-'2.5 CAPEX'!BR$5&gt;='2.5 CAPEX'!$F14*'1.1 Allgemein'!$I$27,
IF(SUM(OFFSET(BQ14,0,-MIN($F14-2,COLUMN(BD14)-1),1,MIN($F14-1,COLUMN(BD14))))=0,$J14,""),"")),"")),""),"")</f>
        <v/>
      </c>
      <c r="BS14" s="340" t="str">
        <f ca="1">IF(BS$5&lt;&gt;"",
IF(BS$5&gt;='2.1 Kraftwerk allgemein'!$F$15,
IF(BS$5&lt;='2.1 Kraftwerk allgemein'!$F$16,
$J14*INDEX('2.1 Kraftwerk allgemein'!$H$16:$S$16,,MATCH('2.5 CAPEX'!BS$5,'2.1 Kraftwerk allgemein'!$H$15:$S$15,0)),
IF(AND($M14="x",$F14&lt;&gt;0),
IF($F14=1,$J14,
IF('2.1 Kraftwerk allgemein'!$F$17-'2.5 CAPEX'!BS$5&gt;='2.5 CAPEX'!$F14*'1.1 Allgemein'!$I$27,
IF(SUM(OFFSET(BR14,0,-MIN($F14-2,COLUMN(BE14)-1),1,MIN($F14-1,COLUMN(BE14))))=0,$J14,""),"")),"")),""),"")</f>
        <v/>
      </c>
      <c r="BT14" s="340" t="str">
        <f ca="1">IF(BT$5&lt;&gt;"",
IF(BT$5&gt;='2.1 Kraftwerk allgemein'!$F$15,
IF(BT$5&lt;='2.1 Kraftwerk allgemein'!$F$16,
$J14*INDEX('2.1 Kraftwerk allgemein'!$H$16:$S$16,,MATCH('2.5 CAPEX'!BT$5,'2.1 Kraftwerk allgemein'!$H$15:$S$15,0)),
IF(AND($M14="x",$F14&lt;&gt;0),
IF($F14=1,$J14,
IF('2.1 Kraftwerk allgemein'!$F$17-'2.5 CAPEX'!BT$5&gt;='2.5 CAPEX'!$F14*'1.1 Allgemein'!$I$27,
IF(SUM(OFFSET(BS14,0,-MIN($F14-2,COLUMN(BF14)-1),1,MIN($F14-1,COLUMN(BF14))))=0,$J14,""),"")),"")),""),"")</f>
        <v/>
      </c>
      <c r="BU14" s="340" t="str">
        <f ca="1">IF(BU$5&lt;&gt;"",
IF(BU$5&gt;='2.1 Kraftwerk allgemein'!$F$15,
IF(BU$5&lt;='2.1 Kraftwerk allgemein'!$F$16,
$J14*INDEX('2.1 Kraftwerk allgemein'!$H$16:$S$16,,MATCH('2.5 CAPEX'!BU$5,'2.1 Kraftwerk allgemein'!$H$15:$S$15,0)),
IF(AND($M14="x",$F14&lt;&gt;0),
IF($F14=1,$J14,
IF('2.1 Kraftwerk allgemein'!$F$17-'2.5 CAPEX'!BU$5&gt;='2.5 CAPEX'!$F14*'1.1 Allgemein'!$I$27,
IF(SUM(OFFSET(BT14,0,-MIN($F14-2,COLUMN(BG14)-1),1,MIN($F14-1,COLUMN(BG14))))=0,$J14,""),"")),"")),""),"")</f>
        <v/>
      </c>
      <c r="BV14" s="340" t="str">
        <f ca="1">IF(BV$5&lt;&gt;"",
IF(BV$5&gt;='2.1 Kraftwerk allgemein'!$F$15,
IF(BV$5&lt;='2.1 Kraftwerk allgemein'!$F$16,
$J14*INDEX('2.1 Kraftwerk allgemein'!$H$16:$S$16,,MATCH('2.5 CAPEX'!BV$5,'2.1 Kraftwerk allgemein'!$H$15:$S$15,0)),
IF(AND($M14="x",$F14&lt;&gt;0),
IF($F14=1,$J14,
IF('2.1 Kraftwerk allgemein'!$F$17-'2.5 CAPEX'!BV$5&gt;='2.5 CAPEX'!$F14*'1.1 Allgemein'!$I$27,
IF(SUM(OFFSET(BU14,0,-MIN($F14-2,COLUMN(BH14)-1),1,MIN($F14-1,COLUMN(BH14))))=0,$J14,""),"")),"")),""),"")</f>
        <v/>
      </c>
      <c r="BW14" s="340" t="str">
        <f ca="1">IF(BW$5&lt;&gt;"",
IF(BW$5&gt;='2.1 Kraftwerk allgemein'!$F$15,
IF(BW$5&lt;='2.1 Kraftwerk allgemein'!$F$16,
$J14*INDEX('2.1 Kraftwerk allgemein'!$H$16:$S$16,,MATCH('2.5 CAPEX'!BW$5,'2.1 Kraftwerk allgemein'!$H$15:$S$15,0)),
IF(AND($M14="x",$F14&lt;&gt;0),
IF($F14=1,$J14,
IF('2.1 Kraftwerk allgemein'!$F$17-'2.5 CAPEX'!BW$5&gt;='2.5 CAPEX'!$F14*'1.1 Allgemein'!$I$27,
IF(SUM(OFFSET(BV14,0,-MIN($F14-2,COLUMN(BI14)-1),1,MIN($F14-1,COLUMN(BI14))))=0,$J14,""),"")),"")),""),"")</f>
        <v/>
      </c>
      <c r="BX14" s="340" t="str">
        <f ca="1">IF(BX$5&lt;&gt;"",
IF(BX$5&gt;='2.1 Kraftwerk allgemein'!$F$15,
IF(BX$5&lt;='2.1 Kraftwerk allgemein'!$F$16,
$J14*INDEX('2.1 Kraftwerk allgemein'!$H$16:$S$16,,MATCH('2.5 CAPEX'!BX$5,'2.1 Kraftwerk allgemein'!$H$15:$S$15,0)),
IF(AND($M14="x",$F14&lt;&gt;0),
IF($F14=1,$J14,
IF('2.1 Kraftwerk allgemein'!$F$17-'2.5 CAPEX'!BX$5&gt;='2.5 CAPEX'!$F14*'1.1 Allgemein'!$I$27,
IF(SUM(OFFSET(BW14,0,-MIN($F14-2,COLUMN(BJ14)-1),1,MIN($F14-1,COLUMN(BJ14))))=0,$J14,""),"")),"")),""),"")</f>
        <v/>
      </c>
      <c r="BY14" s="340" t="str">
        <f ca="1">IF(BY$5&lt;&gt;"",
IF(BY$5&gt;='2.1 Kraftwerk allgemein'!$F$15,
IF(BY$5&lt;='2.1 Kraftwerk allgemein'!$F$16,
$J14*INDEX('2.1 Kraftwerk allgemein'!$H$16:$S$16,,MATCH('2.5 CAPEX'!BY$5,'2.1 Kraftwerk allgemein'!$H$15:$S$15,0)),
IF(AND($M14="x",$F14&lt;&gt;0),
IF($F14=1,$J14,
IF('2.1 Kraftwerk allgemein'!$F$17-'2.5 CAPEX'!BY$5&gt;='2.5 CAPEX'!$F14*'1.1 Allgemein'!$I$27,
IF(SUM(OFFSET(BX14,0,-MIN($F14-2,COLUMN(BK14)-1),1,MIN($F14-1,COLUMN(BK14))))=0,$J14,""),"")),"")),""),"")</f>
        <v/>
      </c>
      <c r="BZ14" s="340" t="str">
        <f ca="1">IF(BZ$5&lt;&gt;"",
IF(BZ$5&gt;='2.1 Kraftwerk allgemein'!$F$15,
IF(BZ$5&lt;='2.1 Kraftwerk allgemein'!$F$16,
$J14*INDEX('2.1 Kraftwerk allgemein'!$H$16:$S$16,,MATCH('2.5 CAPEX'!BZ$5,'2.1 Kraftwerk allgemein'!$H$15:$S$15,0)),
IF(AND($M14="x",$F14&lt;&gt;0),
IF($F14=1,$J14,
IF('2.1 Kraftwerk allgemein'!$F$17-'2.5 CAPEX'!BZ$5&gt;='2.5 CAPEX'!$F14*'1.1 Allgemein'!$I$27,
IF(SUM(OFFSET(BY14,0,-MIN($F14-2,COLUMN(BL14)-1),1,MIN($F14-1,COLUMN(BL14))))=0,$J14,""),"")),"")),""),"")</f>
        <v/>
      </c>
      <c r="CA14" s="340" t="str">
        <f ca="1">IF(CA$5&lt;&gt;"",
IF(CA$5&gt;='2.1 Kraftwerk allgemein'!$F$15,
IF(CA$5&lt;='2.1 Kraftwerk allgemein'!$F$16,
$J14*INDEX('2.1 Kraftwerk allgemein'!$H$16:$S$16,,MATCH('2.5 CAPEX'!CA$5,'2.1 Kraftwerk allgemein'!$H$15:$S$15,0)),
IF(AND($M14="x",$F14&lt;&gt;0),
IF($F14=1,$J14,
IF('2.1 Kraftwerk allgemein'!$F$17-'2.5 CAPEX'!CA$5&gt;='2.5 CAPEX'!$F14*'1.1 Allgemein'!$I$27,
IF(SUM(OFFSET(BZ14,0,-MIN($F14-2,COLUMN(BM14)-1),1,MIN($F14-1,COLUMN(BM14))))=0,$J14,""),"")),"")),""),"")</f>
        <v/>
      </c>
      <c r="CB14" s="340" t="str">
        <f ca="1">IF(CB$5&lt;&gt;"",
IF(CB$5&gt;='2.1 Kraftwerk allgemein'!$F$15,
IF(CB$5&lt;='2.1 Kraftwerk allgemein'!$F$16,
$J14*INDEX('2.1 Kraftwerk allgemein'!$H$16:$S$16,,MATCH('2.5 CAPEX'!CB$5,'2.1 Kraftwerk allgemein'!$H$15:$S$15,0)),
IF(AND($M14="x",$F14&lt;&gt;0),
IF($F14=1,$J14,
IF('2.1 Kraftwerk allgemein'!$F$17-'2.5 CAPEX'!CB$5&gt;='2.5 CAPEX'!$F14*'1.1 Allgemein'!$I$27,
IF(SUM(OFFSET(CA14,0,-MIN($F14-2,COLUMN(BN14)-1),1,MIN($F14-1,COLUMN(BN14))))=0,$J14,""),"")),"")),""),"")</f>
        <v/>
      </c>
      <c r="CC14" s="340" t="str">
        <f ca="1">IF(CC$5&lt;&gt;"",
IF(CC$5&gt;='2.1 Kraftwerk allgemein'!$F$15,
IF(CC$5&lt;='2.1 Kraftwerk allgemein'!$F$16,
$J14*INDEX('2.1 Kraftwerk allgemein'!$H$16:$S$16,,MATCH('2.5 CAPEX'!CC$5,'2.1 Kraftwerk allgemein'!$H$15:$S$15,0)),
IF(AND($M14="x",$F14&lt;&gt;0),
IF($F14=1,$J14,
IF('2.1 Kraftwerk allgemein'!$F$17-'2.5 CAPEX'!CC$5&gt;='2.5 CAPEX'!$F14*'1.1 Allgemein'!$I$27,
IF(SUM(OFFSET(CB14,0,-MIN($F14-2,COLUMN(BO14)-1),1,MIN($F14-1,COLUMN(BO14))))=0,$J14,""),"")),"")),""),"")</f>
        <v/>
      </c>
      <c r="CD14" s="340" t="str">
        <f ca="1">IF(CD$5&lt;&gt;"",
IF(CD$5&gt;='2.1 Kraftwerk allgemein'!$F$15,
IF(CD$5&lt;='2.1 Kraftwerk allgemein'!$F$16,
$J14*INDEX('2.1 Kraftwerk allgemein'!$H$16:$S$16,,MATCH('2.5 CAPEX'!CD$5,'2.1 Kraftwerk allgemein'!$H$15:$S$15,0)),
IF(AND($M14="x",$F14&lt;&gt;0),
IF($F14=1,$J14,
IF('2.1 Kraftwerk allgemein'!$F$17-'2.5 CAPEX'!CD$5&gt;='2.5 CAPEX'!$F14*'1.1 Allgemein'!$I$27,
IF(SUM(OFFSET(CC14,0,-MIN($F14-2,COLUMN(BP14)-1),1,MIN($F14-1,COLUMN(BP14))))=0,$J14,""),"")),"")),""),"")</f>
        <v/>
      </c>
      <c r="CE14" s="340" t="str">
        <f ca="1">IF(CE$5&lt;&gt;"",
IF(CE$5&gt;='2.1 Kraftwerk allgemein'!$F$15,
IF(CE$5&lt;='2.1 Kraftwerk allgemein'!$F$16,
$J14*INDEX('2.1 Kraftwerk allgemein'!$H$16:$S$16,,MATCH('2.5 CAPEX'!CE$5,'2.1 Kraftwerk allgemein'!$H$15:$S$15,0)),
IF(AND($M14="x",$F14&lt;&gt;0),
IF($F14=1,$J14,
IF('2.1 Kraftwerk allgemein'!$F$17-'2.5 CAPEX'!CE$5&gt;='2.5 CAPEX'!$F14*'1.1 Allgemein'!$I$27,
IF(SUM(OFFSET(CD14,0,-MIN($F14-2,COLUMN(BQ14)-1),1,MIN($F14-1,COLUMN(BQ14))))=0,$J14,""),"")),"")),""),"")</f>
        <v/>
      </c>
      <c r="CF14" s="340" t="str">
        <f ca="1">IF(CF$5&lt;&gt;"",
IF(CF$5&gt;='2.1 Kraftwerk allgemein'!$F$15,
IF(CF$5&lt;='2.1 Kraftwerk allgemein'!$F$16,
$J14*INDEX('2.1 Kraftwerk allgemein'!$H$16:$S$16,,MATCH('2.5 CAPEX'!CF$5,'2.1 Kraftwerk allgemein'!$H$15:$S$15,0)),
IF(AND($M14="x",$F14&lt;&gt;0),
IF($F14=1,$J14,
IF('2.1 Kraftwerk allgemein'!$F$17-'2.5 CAPEX'!CF$5&gt;='2.5 CAPEX'!$F14*'1.1 Allgemein'!$I$27,
IF(SUM(OFFSET(CE14,0,-MIN($F14-2,COLUMN(BR14)-1),1,MIN($F14-1,COLUMN(BR14))))=0,$J14,""),"")),"")),""),"")</f>
        <v/>
      </c>
      <c r="CG14" s="340" t="str">
        <f ca="1">IF(CG$5&lt;&gt;"",
IF(CG$5&gt;='2.1 Kraftwerk allgemein'!$F$15,
IF(CG$5&lt;='2.1 Kraftwerk allgemein'!$F$16,
$J14*INDEX('2.1 Kraftwerk allgemein'!$H$16:$S$16,,MATCH('2.5 CAPEX'!CG$5,'2.1 Kraftwerk allgemein'!$H$15:$S$15,0)),
IF(AND($M14="x",$F14&lt;&gt;0),
IF($F14=1,$J14,
IF('2.1 Kraftwerk allgemein'!$F$17-'2.5 CAPEX'!CG$5&gt;='2.5 CAPEX'!$F14*'1.1 Allgemein'!$I$27,
IF(SUM(OFFSET(CF14,0,-MIN($F14-2,COLUMN(BS14)-1),1,MIN($F14-1,COLUMN(BS14))))=0,$J14,""),"")),"")),""),"")</f>
        <v/>
      </c>
      <c r="CH14" s="340" t="str">
        <f ca="1">IF(CH$5&lt;&gt;"",
IF(CH$5&gt;='2.1 Kraftwerk allgemein'!$F$15,
IF(CH$5&lt;='2.1 Kraftwerk allgemein'!$F$16,
$J14*INDEX('2.1 Kraftwerk allgemein'!$H$16:$S$16,,MATCH('2.5 CAPEX'!CH$5,'2.1 Kraftwerk allgemein'!$H$15:$S$15,0)),
IF(AND($M14="x",$F14&lt;&gt;0),
IF($F14=1,$J14,
IF('2.1 Kraftwerk allgemein'!$F$17-'2.5 CAPEX'!CH$5&gt;='2.5 CAPEX'!$F14*'1.1 Allgemein'!$I$27,
IF(SUM(OFFSET(CG14,0,-MIN($F14-2,COLUMN(BT14)-1),1,MIN($F14-1,COLUMN(BT14))))=0,$J14,""),"")),"")),""),"")</f>
        <v/>
      </c>
      <c r="CI14" s="340" t="str">
        <f ca="1">IF(CI$5&lt;&gt;"",
IF(CI$5&gt;='2.1 Kraftwerk allgemein'!$F$15,
IF(CI$5&lt;='2.1 Kraftwerk allgemein'!$F$16,
$J14*INDEX('2.1 Kraftwerk allgemein'!$H$16:$S$16,,MATCH('2.5 CAPEX'!CI$5,'2.1 Kraftwerk allgemein'!$H$15:$S$15,0)),
IF(AND($M14="x",$F14&lt;&gt;0),
IF($F14=1,$J14,
IF('2.1 Kraftwerk allgemein'!$F$17-'2.5 CAPEX'!CI$5&gt;='2.5 CAPEX'!$F14*'1.1 Allgemein'!$I$27,
IF(SUM(OFFSET(CH14,0,-MIN($F14-2,COLUMN(BU14)-1),1,MIN($F14-1,COLUMN(BU14))))=0,$J14,""),"")),"")),""),"")</f>
        <v/>
      </c>
      <c r="CJ14" s="340" t="str">
        <f ca="1">IF(CJ$5&lt;&gt;"",
IF(CJ$5&gt;='2.1 Kraftwerk allgemein'!$F$15,
IF(CJ$5&lt;='2.1 Kraftwerk allgemein'!$F$16,
$J14*INDEX('2.1 Kraftwerk allgemein'!$H$16:$S$16,,MATCH('2.5 CAPEX'!CJ$5,'2.1 Kraftwerk allgemein'!$H$15:$S$15,0)),
IF(AND($M14="x",$F14&lt;&gt;0),
IF($F14=1,$J14,
IF('2.1 Kraftwerk allgemein'!$F$17-'2.5 CAPEX'!CJ$5&gt;='2.5 CAPEX'!$F14*'1.1 Allgemein'!$I$27,
IF(SUM(OFFSET(CI14,0,-MIN($F14-2,COLUMN(BV14)-1),1,MIN($F14-1,COLUMN(BV14))))=0,$J14,""),"")),"")),""),"")</f>
        <v/>
      </c>
      <c r="CK14" s="340" t="str">
        <f ca="1">IF(CK$5&lt;&gt;"",
IF(CK$5&gt;='2.1 Kraftwerk allgemein'!$F$15,
IF(CK$5&lt;='2.1 Kraftwerk allgemein'!$F$16,
$J14*INDEX('2.1 Kraftwerk allgemein'!$H$16:$S$16,,MATCH('2.5 CAPEX'!CK$5,'2.1 Kraftwerk allgemein'!$H$15:$S$15,0)),
IF(AND($M14="x",$F14&lt;&gt;0),
IF($F14=1,$J14,
IF('2.1 Kraftwerk allgemein'!$F$17-'2.5 CAPEX'!CK$5&gt;='2.5 CAPEX'!$F14*'1.1 Allgemein'!$I$27,
IF(SUM(OFFSET(CJ14,0,-MIN($F14-2,COLUMN(BW14)-1),1,MIN($F14-1,COLUMN(BW14))))=0,$J14,""),"")),"")),""),"")</f>
        <v/>
      </c>
      <c r="CL14" s="340" t="str">
        <f ca="1">IF(CL$5&lt;&gt;"",
IF(CL$5&gt;='2.1 Kraftwerk allgemein'!$F$15,
IF(CL$5&lt;='2.1 Kraftwerk allgemein'!$F$16,
$J14*INDEX('2.1 Kraftwerk allgemein'!$H$16:$S$16,,MATCH('2.5 CAPEX'!CL$5,'2.1 Kraftwerk allgemein'!$H$15:$S$15,0)),
IF(AND($M14="x",$F14&lt;&gt;0),
IF($F14=1,$J14,
IF('2.1 Kraftwerk allgemein'!$F$17-'2.5 CAPEX'!CL$5&gt;='2.5 CAPEX'!$F14*'1.1 Allgemein'!$I$27,
IF(SUM(OFFSET(CK14,0,-MIN($F14-2,COLUMN(BX14)-1),1,MIN($F14-1,COLUMN(BX14))))=0,$J14,""),"")),"")),""),"")</f>
        <v/>
      </c>
      <c r="CM14" s="340" t="str">
        <f ca="1">IF(CM$5&lt;&gt;"",
IF(CM$5&gt;='2.1 Kraftwerk allgemein'!$F$15,
IF(CM$5&lt;='2.1 Kraftwerk allgemein'!$F$16,
$J14*INDEX('2.1 Kraftwerk allgemein'!$H$16:$S$16,,MATCH('2.5 CAPEX'!CM$5,'2.1 Kraftwerk allgemein'!$H$15:$S$15,0)),
IF(AND($M14="x",$F14&lt;&gt;0),
IF($F14=1,$J14,
IF('2.1 Kraftwerk allgemein'!$F$17-'2.5 CAPEX'!CM$5&gt;='2.5 CAPEX'!$F14*'1.1 Allgemein'!$I$27,
IF(SUM(OFFSET(CL14,0,-MIN($F14-2,COLUMN(BY14)-1),1,MIN($F14-1,COLUMN(BY14))))=0,$J14,""),"")),"")),""),"")</f>
        <v/>
      </c>
      <c r="CN14" s="340" t="str">
        <f ca="1">IF(CN$5&lt;&gt;"",
IF(CN$5&gt;='2.1 Kraftwerk allgemein'!$F$15,
IF(CN$5&lt;='2.1 Kraftwerk allgemein'!$F$16,
$J14*INDEX('2.1 Kraftwerk allgemein'!$H$16:$S$16,,MATCH('2.5 CAPEX'!CN$5,'2.1 Kraftwerk allgemein'!$H$15:$S$15,0)),
IF(AND($M14="x",$F14&lt;&gt;0),
IF($F14=1,$J14,
IF('2.1 Kraftwerk allgemein'!$F$17-'2.5 CAPEX'!CN$5&gt;='2.5 CAPEX'!$F14*'1.1 Allgemein'!$I$27,
IF(SUM(OFFSET(CM14,0,-MIN($F14-2,COLUMN(BZ14)-1),1,MIN($F14-1,COLUMN(BZ14))))=0,$J14,""),"")),"")),""),"")</f>
        <v/>
      </c>
      <c r="CO14" s="340" t="str">
        <f ca="1">IF(CO$5&lt;&gt;"",
IF(CO$5&gt;='2.1 Kraftwerk allgemein'!$F$15,
IF(CO$5&lt;='2.1 Kraftwerk allgemein'!$F$16,
$J14*INDEX('2.1 Kraftwerk allgemein'!$H$16:$S$16,,MATCH('2.5 CAPEX'!CO$5,'2.1 Kraftwerk allgemein'!$H$15:$S$15,0)),
IF(AND($M14="x",$F14&lt;&gt;0),
IF($F14=1,$J14,
IF('2.1 Kraftwerk allgemein'!$F$17-'2.5 CAPEX'!CO$5&gt;='2.5 CAPEX'!$F14*'1.1 Allgemein'!$I$27,
IF(SUM(OFFSET(CN14,0,-MIN($F14-2,COLUMN(CA14)-1),1,MIN($F14-1,COLUMN(CA14))))=0,$J14,""),"")),"")),""),"")</f>
        <v/>
      </c>
      <c r="CP14" s="340" t="str">
        <f ca="1">IF(CP$5&lt;&gt;"",
IF(CP$5&gt;='2.1 Kraftwerk allgemein'!$F$15,
IF(CP$5&lt;='2.1 Kraftwerk allgemein'!$F$16,
$J14*INDEX('2.1 Kraftwerk allgemein'!$H$16:$S$16,,MATCH('2.5 CAPEX'!CP$5,'2.1 Kraftwerk allgemein'!$H$15:$S$15,0)),
IF(AND($M14="x",$F14&lt;&gt;0),
IF($F14=1,$J14,
IF('2.1 Kraftwerk allgemein'!$F$17-'2.5 CAPEX'!CP$5&gt;='2.5 CAPEX'!$F14*'1.1 Allgemein'!$I$27,
IF(SUM(OFFSET(CO14,0,-MIN($F14-2,COLUMN(CB14)-1),1,MIN($F14-1,COLUMN(CB14))))=0,$J14,""),"")),"")),""),"")</f>
        <v/>
      </c>
      <c r="CQ14" s="340" t="str">
        <f ca="1">IF(CQ$5&lt;&gt;"",
IF(CQ$5&gt;='2.1 Kraftwerk allgemein'!$F$15,
IF(CQ$5&lt;='2.1 Kraftwerk allgemein'!$F$16,
$J14*INDEX('2.1 Kraftwerk allgemein'!$H$16:$S$16,,MATCH('2.5 CAPEX'!CQ$5,'2.1 Kraftwerk allgemein'!$H$15:$S$15,0)),
IF(AND($M14="x",$F14&lt;&gt;0),
IF($F14=1,$J14,
IF('2.1 Kraftwerk allgemein'!$F$17-'2.5 CAPEX'!CQ$5&gt;='2.5 CAPEX'!$F14*'1.1 Allgemein'!$I$27,
IF(SUM(OFFSET(CP14,0,-MIN($F14-2,COLUMN(CC14)-1),1,MIN($F14-1,COLUMN(CC14))))=0,$J14,""),"")),"")),""),"")</f>
        <v/>
      </c>
      <c r="CR14" s="340" t="str">
        <f ca="1">IF(CR$5&lt;&gt;"",
IF(CR$5&gt;='2.1 Kraftwerk allgemein'!$F$15,
IF(CR$5&lt;='2.1 Kraftwerk allgemein'!$F$16,
$J14*INDEX('2.1 Kraftwerk allgemein'!$H$16:$S$16,,MATCH('2.5 CAPEX'!CR$5,'2.1 Kraftwerk allgemein'!$H$15:$S$15,0)),
IF(AND($M14="x",$F14&lt;&gt;0),
IF($F14=1,$J14,
IF('2.1 Kraftwerk allgemein'!$F$17-'2.5 CAPEX'!CR$5&gt;='2.5 CAPEX'!$F14*'1.1 Allgemein'!$I$27,
IF(SUM(OFFSET(CQ14,0,-MIN($F14-2,COLUMN(CD14)-1),1,MIN($F14-1,COLUMN(CD14))))=0,$J14,""),"")),"")),""),"")</f>
        <v/>
      </c>
      <c r="CS14" s="340" t="str">
        <f ca="1">IF(CS$5&lt;&gt;"",
IF(CS$5&gt;='2.1 Kraftwerk allgemein'!$F$15,
IF(CS$5&lt;='2.1 Kraftwerk allgemein'!$F$16,
$J14*INDEX('2.1 Kraftwerk allgemein'!$H$16:$S$16,,MATCH('2.5 CAPEX'!CS$5,'2.1 Kraftwerk allgemein'!$H$15:$S$15,0)),
IF(AND($M14="x",$F14&lt;&gt;0),
IF($F14=1,$J14,
IF('2.1 Kraftwerk allgemein'!$F$17-'2.5 CAPEX'!CS$5&gt;='2.5 CAPEX'!$F14*'1.1 Allgemein'!$I$27,
IF(SUM(OFFSET(CR14,0,-MIN($F14-2,COLUMN(CE14)-1),1,MIN($F14-1,COLUMN(CE14))))=0,$J14,""),"")),"")),""),"")</f>
        <v/>
      </c>
      <c r="CT14" s="340" t="str">
        <f ca="1">IF(CT$5&lt;&gt;"",
IF(CT$5&gt;='2.1 Kraftwerk allgemein'!$F$15,
IF(CT$5&lt;='2.1 Kraftwerk allgemein'!$F$16,
$J14*INDEX('2.1 Kraftwerk allgemein'!$H$16:$S$16,,MATCH('2.5 CAPEX'!CT$5,'2.1 Kraftwerk allgemein'!$H$15:$S$15,0)),
IF(AND($M14="x",$F14&lt;&gt;0),
IF($F14=1,$J14,
IF('2.1 Kraftwerk allgemein'!$F$17-'2.5 CAPEX'!CT$5&gt;='2.5 CAPEX'!$F14*'1.1 Allgemein'!$I$27,
IF(SUM(OFFSET(CS14,0,-MIN($F14-2,COLUMN(CF14)-1),1,MIN($F14-1,COLUMN(CF14))))=0,$J14,""),"")),"")),""),"")</f>
        <v/>
      </c>
      <c r="CU14" s="340" t="str">
        <f ca="1">IF(CU$5&lt;&gt;"",
IF(CU$5&gt;='2.1 Kraftwerk allgemein'!$F$15,
IF(CU$5&lt;='2.1 Kraftwerk allgemein'!$F$16,
$J14*INDEX('2.1 Kraftwerk allgemein'!$H$16:$S$16,,MATCH('2.5 CAPEX'!CU$5,'2.1 Kraftwerk allgemein'!$H$15:$S$15,0)),
IF(AND($M14="x",$F14&lt;&gt;0),
IF($F14=1,$J14,
IF('2.1 Kraftwerk allgemein'!$F$17-'2.5 CAPEX'!CU$5&gt;='2.5 CAPEX'!$F14*'1.1 Allgemein'!$I$27,
IF(SUM(OFFSET(CT14,0,-MIN($F14-2,COLUMN(CG14)-1),1,MIN($F14-1,COLUMN(CG14))))=0,$J14,""),"")),"")),""),"")</f>
        <v/>
      </c>
      <c r="CV14" s="340" t="str">
        <f ca="1">IF(CV$5&lt;&gt;"",
IF(CV$5&gt;='2.1 Kraftwerk allgemein'!$F$15,
IF(CV$5&lt;='2.1 Kraftwerk allgemein'!$F$16,
$J14*INDEX('2.1 Kraftwerk allgemein'!$H$16:$S$16,,MATCH('2.5 CAPEX'!CV$5,'2.1 Kraftwerk allgemein'!$H$15:$S$15,0)),
IF(AND($M14="x",$F14&lt;&gt;0),
IF($F14=1,$J14,
IF('2.1 Kraftwerk allgemein'!$F$17-'2.5 CAPEX'!CV$5&gt;='2.5 CAPEX'!$F14*'1.1 Allgemein'!$I$27,
IF(SUM(OFFSET(CU14,0,-MIN($F14-2,COLUMN(CH14)-1),1,MIN($F14-1,COLUMN(CH14))))=0,$J14,""),"")),"")),""),"")</f>
        <v/>
      </c>
      <c r="CW14" s="340" t="str">
        <f ca="1">IF(CW$5&lt;&gt;"",
IF(CW$5&gt;='2.1 Kraftwerk allgemein'!$F$15,
IF(CW$5&lt;='2.1 Kraftwerk allgemein'!$F$16,
$J14*INDEX('2.1 Kraftwerk allgemein'!$H$16:$S$16,,MATCH('2.5 CAPEX'!CW$5,'2.1 Kraftwerk allgemein'!$H$15:$S$15,0)),
IF(AND($M14="x",$F14&lt;&gt;0),
IF($F14=1,$J14,
IF('2.1 Kraftwerk allgemein'!$F$17-'2.5 CAPEX'!CW$5&gt;='2.5 CAPEX'!$F14*'1.1 Allgemein'!$I$27,
IF(SUM(OFFSET(CV14,0,-MIN($F14-2,COLUMN(CI14)-1),1,MIN($F14-1,COLUMN(CI14))))=0,$J14,""),"")),"")),""),"")</f>
        <v/>
      </c>
      <c r="CX14" s="340" t="str">
        <f ca="1">IF(CX$5&lt;&gt;"",
IF(CX$5&gt;='2.1 Kraftwerk allgemein'!$F$15,
IF(CX$5&lt;='2.1 Kraftwerk allgemein'!$F$16,
$J14*INDEX('2.1 Kraftwerk allgemein'!$H$16:$S$16,,MATCH('2.5 CAPEX'!CX$5,'2.1 Kraftwerk allgemein'!$H$15:$S$15,0)),
IF(AND($M14="x",$F14&lt;&gt;0),
IF($F14=1,$J14,
IF('2.1 Kraftwerk allgemein'!$F$17-'2.5 CAPEX'!CX$5&gt;='2.5 CAPEX'!$F14*'1.1 Allgemein'!$I$27,
IF(SUM(OFFSET(CW14,0,-MIN($F14-2,COLUMN(CJ14)-1),1,MIN($F14-1,COLUMN(CJ14))))=0,$J14,""),"")),"")),""),"")</f>
        <v/>
      </c>
      <c r="CY14" s="340" t="str">
        <f ca="1">IF(CY$5&lt;&gt;"",
IF(CY$5&gt;='2.1 Kraftwerk allgemein'!$F$15,
IF(CY$5&lt;='2.1 Kraftwerk allgemein'!$F$16,
$J14*INDEX('2.1 Kraftwerk allgemein'!$H$16:$S$16,,MATCH('2.5 CAPEX'!CY$5,'2.1 Kraftwerk allgemein'!$H$15:$S$15,0)),
IF(AND($M14="x",$F14&lt;&gt;0),
IF($F14=1,$J14,
IF('2.1 Kraftwerk allgemein'!$F$17-'2.5 CAPEX'!CY$5&gt;='2.5 CAPEX'!$F14*'1.1 Allgemein'!$I$27,
IF(SUM(OFFSET(CX14,0,-MIN($F14-2,COLUMN(CK14)-1),1,MIN($F14-1,COLUMN(CK14))))=0,$J14,""),"")),"")),""),"")</f>
        <v/>
      </c>
      <c r="CZ14" s="340" t="str">
        <f ca="1">IF(CZ$5&lt;&gt;"",
IF(CZ$5&gt;='2.1 Kraftwerk allgemein'!$F$15,
IF(CZ$5&lt;='2.1 Kraftwerk allgemein'!$F$16,
$J14*INDEX('2.1 Kraftwerk allgemein'!$H$16:$S$16,,MATCH('2.5 CAPEX'!CZ$5,'2.1 Kraftwerk allgemein'!$H$15:$S$15,0)),
IF(AND($M14="x",$F14&lt;&gt;0),
IF($F14=1,$J14,
IF('2.1 Kraftwerk allgemein'!$F$17-'2.5 CAPEX'!CZ$5&gt;='2.5 CAPEX'!$F14*'1.1 Allgemein'!$I$27,
IF(SUM(OFFSET(CY14,0,-MIN($F14-2,COLUMN(CL14)-1),1,MIN($F14-1,COLUMN(CL14))))=0,$J14,""),"")),"")),""),"")</f>
        <v/>
      </c>
      <c r="DA14" s="340" t="str">
        <f ca="1">IF(DA$5&lt;&gt;"",
IF(DA$5&gt;='2.1 Kraftwerk allgemein'!$F$15,
IF(DA$5&lt;='2.1 Kraftwerk allgemein'!$F$16,
$J14*INDEX('2.1 Kraftwerk allgemein'!$H$16:$S$16,,MATCH('2.5 CAPEX'!DA$5,'2.1 Kraftwerk allgemein'!$H$15:$S$15,0)),
IF(AND($M14="x",$F14&lt;&gt;0),
IF($F14=1,$J14,
IF('2.1 Kraftwerk allgemein'!$F$17-'2.5 CAPEX'!DA$5&gt;='2.5 CAPEX'!$F14*'1.1 Allgemein'!$I$27,
IF(SUM(OFFSET(CZ14,0,-MIN($F14-2,COLUMN(CM14)-1),1,MIN($F14-1,COLUMN(CM14))))=0,$J14,""),"")),"")),""),"")</f>
        <v/>
      </c>
      <c r="DB14" s="340" t="str">
        <f ca="1">IF(DB$5&lt;&gt;"",
IF(DB$5&gt;='2.1 Kraftwerk allgemein'!$F$15,
IF(DB$5&lt;='2.1 Kraftwerk allgemein'!$F$16,
$J14*INDEX('2.1 Kraftwerk allgemein'!$H$16:$S$16,,MATCH('2.5 CAPEX'!DB$5,'2.1 Kraftwerk allgemein'!$H$15:$S$15,0)),
IF(AND($M14="x",$F14&lt;&gt;0),
IF($F14=1,$J14,
IF('2.1 Kraftwerk allgemein'!$F$17-'2.5 CAPEX'!DB$5&gt;='2.5 CAPEX'!$F14*'1.1 Allgemein'!$I$27,
IF(SUM(OFFSET(DA14,0,-MIN($F14-2,COLUMN(CN14)-1),1,MIN($F14-1,COLUMN(CN14))))=0,$J14,""),"")),"")),""),"")</f>
        <v/>
      </c>
      <c r="DC14" s="340" t="str">
        <f ca="1">IF(DC$5&lt;&gt;"",
IF(DC$5&gt;='2.1 Kraftwerk allgemein'!$F$15,
IF(DC$5&lt;='2.1 Kraftwerk allgemein'!$F$16,
$J14*INDEX('2.1 Kraftwerk allgemein'!$H$16:$S$16,,MATCH('2.5 CAPEX'!DC$5,'2.1 Kraftwerk allgemein'!$H$15:$S$15,0)),
IF(AND($M14="x",$F14&lt;&gt;0),
IF($F14=1,$J14,
IF('2.1 Kraftwerk allgemein'!$F$17-'2.5 CAPEX'!DC$5&gt;='2.5 CAPEX'!$F14*'1.1 Allgemein'!$I$27,
IF(SUM(OFFSET(DB14,0,-MIN($F14-2,COLUMN(CO14)-1),1,MIN($F14-1,COLUMN(CO14))))=0,$J14,""),"")),"")),""),"")</f>
        <v/>
      </c>
      <c r="DD14" s="340" t="str">
        <f ca="1">IF(DD$5&lt;&gt;"",
IF(DD$5&gt;='2.1 Kraftwerk allgemein'!$F$15,
IF(DD$5&lt;='2.1 Kraftwerk allgemein'!$F$16,
$J14*INDEX('2.1 Kraftwerk allgemein'!$H$16:$S$16,,MATCH('2.5 CAPEX'!DD$5,'2.1 Kraftwerk allgemein'!$H$15:$S$15,0)),
IF(AND($M14="x",$F14&lt;&gt;0),
IF($F14=1,$J14,
IF('2.1 Kraftwerk allgemein'!$F$17-'2.5 CAPEX'!DD$5&gt;='2.5 CAPEX'!$F14*'1.1 Allgemein'!$I$27,
IF(SUM(OFFSET(DC14,0,-MIN($F14-2,COLUMN(CP14)-1),1,MIN($F14-1,COLUMN(CP14))))=0,$J14,""),"")),"")),""),"")</f>
        <v/>
      </c>
      <c r="DE14" s="340" t="str">
        <f ca="1">IF(DE$5&lt;&gt;"",
IF(DE$5&gt;='2.1 Kraftwerk allgemein'!$F$15,
IF(DE$5&lt;='2.1 Kraftwerk allgemein'!$F$16,
$J14*INDEX('2.1 Kraftwerk allgemein'!$H$16:$S$16,,MATCH('2.5 CAPEX'!DE$5,'2.1 Kraftwerk allgemein'!$H$15:$S$15,0)),
IF(AND($M14="x",$F14&lt;&gt;0),
IF($F14=1,$J14,
IF('2.1 Kraftwerk allgemein'!$F$17-'2.5 CAPEX'!DE$5&gt;='2.5 CAPEX'!$F14*'1.1 Allgemein'!$I$27,
IF(SUM(OFFSET(DD14,0,-MIN($F14-2,COLUMN(CQ14)-1),1,MIN($F14-1,COLUMN(CQ14))))=0,$J14,""),"")),"")),""),"")</f>
        <v/>
      </c>
      <c r="DF14" s="340" t="str">
        <f ca="1">IF(DF$5&lt;&gt;"",
IF(DF$5&gt;='2.1 Kraftwerk allgemein'!$F$15,
IF(DF$5&lt;='2.1 Kraftwerk allgemein'!$F$16,
$J14*INDEX('2.1 Kraftwerk allgemein'!$H$16:$S$16,,MATCH('2.5 CAPEX'!DF$5,'2.1 Kraftwerk allgemein'!$H$15:$S$15,0)),
IF(AND($M14="x",$F14&lt;&gt;0),
IF($F14=1,$J14,
IF('2.1 Kraftwerk allgemein'!$F$17-'2.5 CAPEX'!DF$5&gt;='2.5 CAPEX'!$F14*'1.1 Allgemein'!$I$27,
IF(SUM(OFFSET(DE14,0,-MIN($F14-2,COLUMN(CR14)-1),1,MIN($F14-1,COLUMN(CR14))))=0,$J14,""),"")),"")),""),"")</f>
        <v/>
      </c>
      <c r="DG14" s="340" t="str">
        <f ca="1">IF(DG$5&lt;&gt;"",
IF(DG$5&gt;='2.1 Kraftwerk allgemein'!$F$15,
IF(DG$5&lt;='2.1 Kraftwerk allgemein'!$F$16,
$J14*INDEX('2.1 Kraftwerk allgemein'!$H$16:$S$16,,MATCH('2.5 CAPEX'!DG$5,'2.1 Kraftwerk allgemein'!$H$15:$S$15,0)),
IF(AND($M14="x",$F14&lt;&gt;0),
IF($F14=1,$J14,
IF('2.1 Kraftwerk allgemein'!$F$17-'2.5 CAPEX'!DG$5&gt;='2.5 CAPEX'!$F14*'1.1 Allgemein'!$I$27,
IF(SUM(OFFSET(DF14,0,-MIN($F14-2,COLUMN(CS14)-1),1,MIN($F14-1,COLUMN(CS14))))=0,$J14,""),"")),"")),""),"")</f>
        <v/>
      </c>
      <c r="DH14" s="340" t="str">
        <f ca="1">IF(DH$5&lt;&gt;"",
IF(DH$5&gt;='2.1 Kraftwerk allgemein'!$F$15,
IF(DH$5&lt;='2.1 Kraftwerk allgemein'!$F$16,
$J14*INDEX('2.1 Kraftwerk allgemein'!$H$16:$S$16,,MATCH('2.5 CAPEX'!DH$5,'2.1 Kraftwerk allgemein'!$H$15:$S$15,0)),
IF(AND($M14="x",$F14&lt;&gt;0),
IF($F14=1,$J14,
IF('2.1 Kraftwerk allgemein'!$F$17-'2.5 CAPEX'!DH$5&gt;='2.5 CAPEX'!$F14*'1.1 Allgemein'!$I$27,
IF(SUM(OFFSET(DG14,0,-MIN($F14-2,COLUMN(CT14)-1),1,MIN($F14-1,COLUMN(CT14))))=0,$J14,""),"")),"")),""),"")</f>
        <v/>
      </c>
      <c r="DI14" s="340" t="str">
        <f ca="1">IF(DI$5&lt;&gt;"",
IF(DI$5&gt;='2.1 Kraftwerk allgemein'!$F$15,
IF(DI$5&lt;='2.1 Kraftwerk allgemein'!$F$16,
$J14*INDEX('2.1 Kraftwerk allgemein'!$H$16:$S$16,,MATCH('2.5 CAPEX'!DI$5,'2.1 Kraftwerk allgemein'!$H$15:$S$15,0)),
IF(AND($M14="x",$F14&lt;&gt;0),
IF($F14=1,$J14,
IF('2.1 Kraftwerk allgemein'!$F$17-'2.5 CAPEX'!DI$5&gt;='2.5 CAPEX'!$F14*'1.1 Allgemein'!$I$27,
IF(SUM(OFFSET(DH14,0,-MIN($F14-2,COLUMN(CU14)-1),1,MIN($F14-1,COLUMN(CU14))))=0,$J14,""),"")),"")),""),"")</f>
        <v/>
      </c>
      <c r="DJ14" s="340" t="str">
        <f ca="1">IF(DJ$5&lt;&gt;"",
IF(DJ$5&gt;='2.1 Kraftwerk allgemein'!$F$15,
IF(DJ$5&lt;='2.1 Kraftwerk allgemein'!$F$16,
$J14*INDEX('2.1 Kraftwerk allgemein'!$H$16:$S$16,,MATCH('2.5 CAPEX'!DJ$5,'2.1 Kraftwerk allgemein'!$H$15:$S$15,0)),
IF(AND($M14="x",$F14&lt;&gt;0),
IF($F14=1,$J14,
IF('2.1 Kraftwerk allgemein'!$F$17-'2.5 CAPEX'!DJ$5&gt;='2.5 CAPEX'!$F14*'1.1 Allgemein'!$I$27,
IF(SUM(OFFSET(DI14,0,-MIN($F14-2,COLUMN(CV14)-1),1,MIN($F14-1,COLUMN(CV14))))=0,$J14,""),"")),"")),""),"")</f>
        <v/>
      </c>
      <c r="DK14" s="340" t="str">
        <f ca="1">IF(DK$5&lt;&gt;"",
IF(DK$5&gt;='2.1 Kraftwerk allgemein'!$F$15,
IF(DK$5&lt;='2.1 Kraftwerk allgemein'!$F$16,
$J14*INDEX('2.1 Kraftwerk allgemein'!$H$16:$S$16,,MATCH('2.5 CAPEX'!DK$5,'2.1 Kraftwerk allgemein'!$H$15:$S$15,0)),
IF(AND($M14="x",$F14&lt;&gt;0),
IF($F14=1,$J14,
IF('2.1 Kraftwerk allgemein'!$F$17-'2.5 CAPEX'!DK$5&gt;='2.5 CAPEX'!$F14*'1.1 Allgemein'!$I$27,
IF(SUM(OFFSET(DJ14,0,-MIN($F14-2,COLUMN(CW14)-1),1,MIN($F14-1,COLUMN(CW14))))=0,$J14,""),"")),"")),""),"")</f>
        <v/>
      </c>
    </row>
    <row r="15" spans="2:115" s="7" customFormat="1" ht="15" customHeight="1" x14ac:dyDescent="0.35">
      <c r="D15" s="41">
        <v>101</v>
      </c>
      <c r="E15" s="41" t="str">
        <f>IF('2.1 Kraftwerk allgemein'!$F$2="f",d_f_i!$B223,IF('2.1 Kraftwerk allgemein'!$F$2="i",d_f_i!$C223,d_f_i!$A223))</f>
        <v>Stützen, Tragstruktur</v>
      </c>
      <c r="F15" s="19">
        <f>INDEX('1.1 Allgemein'!$1:$1048576,MATCH('2.5 CAPEX'!D15,'1.1 Allgemein'!$E:$E,0),MATCH('2.5 CAPEX'!$F$11,'1.1 Allgemein'!$34:$34,0))</f>
        <v>50</v>
      </c>
      <c r="G15" s="93">
        <f t="shared" ref="G15:G69" ca="1" si="3">H15+I15+J15</f>
        <v>0</v>
      </c>
      <c r="H15" s="94">
        <f ca="1">SUM(OFFSET(O15,0,0,1,'2.1 Kraftwerk allgemein'!$F$17-'2.5 CAPEX'!$O$5+1))-J15</f>
        <v>0</v>
      </c>
      <c r="I15" s="336"/>
      <c r="J15" s="336"/>
      <c r="K15" s="68" t="str">
        <f>IF($D15&lt;&gt;"",IF(INDEX('1.1 Allgemein'!$1:$1048576,MATCH('2.5 CAPEX'!$D15,'1.1 Allgemein'!$E:$E,0),MATCH('2.5 CAPEX'!K$11,'1.1 Allgemein'!$34:$34,0))&lt;&gt;0,INDEX('1.1 Allgemein'!$1:$1048576,MATCH('2.5 CAPEX'!$D15,'1.1 Allgemein'!$E:$E,0),MATCH('2.5 CAPEX'!K$11,'1.1 Allgemein'!$34:$34,0)),""),"")</f>
        <v/>
      </c>
      <c r="L15" s="68" t="str">
        <f>IF($D15&lt;&gt;"",IF(INDEX('1.1 Allgemein'!$1:$1048576,MATCH('2.5 CAPEX'!$D15,'1.1 Allgemein'!$E:$E,0),MATCH('2.5 CAPEX'!L$11,'1.1 Allgemein'!$34:$34,0))&lt;&gt;0,INDEX('1.1 Allgemein'!$1:$1048576,MATCH('2.5 CAPEX'!$D15,'1.1 Allgemein'!$E:$E,0),MATCH('2.5 CAPEX'!L$11,'1.1 Allgemein'!$34:$34,0)),""),"")</f>
        <v/>
      </c>
      <c r="M15" s="68" t="str">
        <f>IF($D15&lt;&gt;"",IF(INDEX('1.1 Allgemein'!$1:$1048576,MATCH('2.5 CAPEX'!$D15,'1.1 Allgemein'!$E:$E,0),MATCH('2.5 CAPEX'!M$11,'1.1 Allgemein'!$34:$34,0))&lt;&gt;0,INDEX('1.1 Allgemein'!$1:$1048576,MATCH('2.5 CAPEX'!$D15,'1.1 Allgemein'!$E:$E,0),MATCH('2.5 CAPEX'!M$11,'1.1 Allgemein'!$34:$34,0)),""),"")</f>
        <v>x</v>
      </c>
      <c r="N15" s="69"/>
      <c r="O15" s="340">
        <f ca="1">IF(O$5&lt;&gt;"",
IF(O$5&gt;='2.1 Kraftwerk allgemein'!$F$15,
IF(O$5&lt;='2.1 Kraftwerk allgemein'!$F$16,
$J15*INDEX('2.1 Kraftwerk allgemein'!$H$16:$S$16,,MATCH('2.5 CAPEX'!O$5,'2.1 Kraftwerk allgemein'!$H$15:$S$15,0)),
IF(AND($M15="x",$F15&lt;&gt;0),
IF($F15=1,$J15,
IF('2.1 Kraftwerk allgemein'!$F$17-'2.5 CAPEX'!O$5&gt;='2.5 CAPEX'!$F15*'1.1 Allgemein'!$I$27,
IF(SUM(OFFSET(N15,0,-MIN($F15-2,COLUMN(A15)-1),1,MIN($F15-1,COLUMN(A15))))=0,$J15,""),"")),"")),""),"")</f>
        <v>0</v>
      </c>
      <c r="P15" s="340">
        <f ca="1">IF(P$5&lt;&gt;"",
IF(P$5&gt;='2.1 Kraftwerk allgemein'!$F$15,
IF(P$5&lt;='2.1 Kraftwerk allgemein'!$F$16,
$J15*INDEX('2.1 Kraftwerk allgemein'!$H$16:$S$16,,MATCH('2.5 CAPEX'!P$5,'2.1 Kraftwerk allgemein'!$H$15:$S$15,0)),
IF(AND($M15="x",$F15&lt;&gt;0),
IF($F15=1,$J15,
IF('2.1 Kraftwerk allgemein'!$F$17-'2.5 CAPEX'!P$5&gt;='2.5 CAPEX'!$F15*'1.1 Allgemein'!$I$27,
IF(SUM(OFFSET(O15,0,-MIN($F15-2,COLUMN(B15)-1),1,MIN($F15-1,COLUMN(B15))))=0,$J15,""),"")),"")),""),"")</f>
        <v>0</v>
      </c>
      <c r="Q15" s="340">
        <f ca="1">IF(Q$5&lt;&gt;"",
IF(Q$5&gt;='2.1 Kraftwerk allgemein'!$F$15,
IF(Q$5&lt;='2.1 Kraftwerk allgemein'!$F$16,
$J15*INDEX('2.1 Kraftwerk allgemein'!$H$16:$S$16,,MATCH('2.5 CAPEX'!Q$5,'2.1 Kraftwerk allgemein'!$H$15:$S$15,0)),
IF(AND($M15="x",$F15&lt;&gt;0),
IF($F15=1,$J15,
IF('2.1 Kraftwerk allgemein'!$F$17-'2.5 CAPEX'!Q$5&gt;='2.5 CAPEX'!$F15*'1.1 Allgemein'!$I$27,
IF(SUM(OFFSET(P15,0,-MIN($F15-2,COLUMN(C15)-1),1,MIN($F15-1,COLUMN(C15))))=0,$J15,""),"")),"")),""),"")</f>
        <v>0</v>
      </c>
      <c r="R15" s="340">
        <f ca="1">IF(R$5&lt;&gt;"",
IF(R$5&gt;='2.1 Kraftwerk allgemein'!$F$15,
IF(R$5&lt;='2.1 Kraftwerk allgemein'!$F$16,
$J15*INDEX('2.1 Kraftwerk allgemein'!$H$16:$S$16,,MATCH('2.5 CAPEX'!R$5,'2.1 Kraftwerk allgemein'!$H$15:$S$15,0)),
IF(AND($M15="x",$F15&lt;&gt;0),
IF($F15=1,$J15,
IF('2.1 Kraftwerk allgemein'!$F$17-'2.5 CAPEX'!R$5&gt;='2.5 CAPEX'!$F15*'1.1 Allgemein'!$I$27,
IF(SUM(OFFSET(Q15,0,-MIN($F15-2,COLUMN(D15)-1),1,MIN($F15-1,COLUMN(D15))))=0,$J15,""),"")),"")),""),"")</f>
        <v>0</v>
      </c>
      <c r="S15" s="340">
        <f ca="1">IF(S$5&lt;&gt;"",
IF(S$5&gt;='2.1 Kraftwerk allgemein'!$F$15,
IF(S$5&lt;='2.1 Kraftwerk allgemein'!$F$16,
$J15*INDEX('2.1 Kraftwerk allgemein'!$H$16:$S$16,,MATCH('2.5 CAPEX'!S$5,'2.1 Kraftwerk allgemein'!$H$15:$S$15,0)),
IF(AND($M15="x",$F15&lt;&gt;0),
IF($F15=1,$J15,
IF('2.1 Kraftwerk allgemein'!$F$17-'2.5 CAPEX'!S$5&gt;='2.5 CAPEX'!$F15*'1.1 Allgemein'!$I$27,
IF(SUM(OFFSET(R15,0,-MIN($F15-2,COLUMN(E15)-1),1,MIN($F15-1,COLUMN(E15))))=0,$J15,""),"")),"")),""),"")</f>
        <v>0</v>
      </c>
      <c r="T15" s="340">
        <f ca="1">IF(T$5&lt;&gt;"",
IF(T$5&gt;='2.1 Kraftwerk allgemein'!$F$15,
IF(T$5&lt;='2.1 Kraftwerk allgemein'!$F$16,
$J15*INDEX('2.1 Kraftwerk allgemein'!$H$16:$S$16,,MATCH('2.5 CAPEX'!T$5,'2.1 Kraftwerk allgemein'!$H$15:$S$15,0)),
IF(AND($M15="x",$F15&lt;&gt;0),
IF($F15=1,$J15,
IF('2.1 Kraftwerk allgemein'!$F$17-'2.5 CAPEX'!T$5&gt;='2.5 CAPEX'!$F15*'1.1 Allgemein'!$I$27,
IF(SUM(OFFSET(S15,0,-MIN($F15-2,COLUMN(F15)-1),1,MIN($F15-1,COLUMN(F15))))=0,$J15,""),"")),"")),""),"")</f>
        <v>0</v>
      </c>
      <c r="U15" s="340">
        <f ca="1">IF(U$5&lt;&gt;"",
IF(U$5&gt;='2.1 Kraftwerk allgemein'!$F$15,
IF(U$5&lt;='2.1 Kraftwerk allgemein'!$F$16,
$J15*INDEX('2.1 Kraftwerk allgemein'!$H$16:$S$16,,MATCH('2.5 CAPEX'!U$5,'2.1 Kraftwerk allgemein'!$H$15:$S$15,0)),
IF(AND($M15="x",$F15&lt;&gt;0),
IF($F15=1,$J15,
IF('2.1 Kraftwerk allgemein'!$F$17-'2.5 CAPEX'!U$5&gt;='2.5 CAPEX'!$F15*'1.1 Allgemein'!$I$27,
IF(SUM(OFFSET(T15,0,-MIN($F15-2,COLUMN(G15)-1),1,MIN($F15-1,COLUMN(G15))))=0,$J15,""),"")),"")),""),"")</f>
        <v>0</v>
      </c>
      <c r="V15" s="340">
        <f ca="1">IF(V$5&lt;&gt;"",
IF(V$5&gt;='2.1 Kraftwerk allgemein'!$F$15,
IF(V$5&lt;='2.1 Kraftwerk allgemein'!$F$16,
$J15*INDEX('2.1 Kraftwerk allgemein'!$H$16:$S$16,,MATCH('2.5 CAPEX'!V$5,'2.1 Kraftwerk allgemein'!$H$15:$S$15,0)),
IF(AND($M15="x",$F15&lt;&gt;0),
IF($F15=1,$J15,
IF('2.1 Kraftwerk allgemein'!$F$17-'2.5 CAPEX'!V$5&gt;='2.5 CAPEX'!$F15*'1.1 Allgemein'!$I$27,
IF(SUM(OFFSET(U15,0,-MIN($F15-2,COLUMN(H15)-1),1,MIN($F15-1,COLUMN(H15))))=0,$J15,""),"")),"")),""),"")</f>
        <v>0</v>
      </c>
      <c r="W15" s="340">
        <f ca="1">IF(W$5&lt;&gt;"",
IF(W$5&gt;='2.1 Kraftwerk allgemein'!$F$15,
IF(W$5&lt;='2.1 Kraftwerk allgemein'!$F$16,
$J15*INDEX('2.1 Kraftwerk allgemein'!$H$16:$S$16,,MATCH('2.5 CAPEX'!W$5,'2.1 Kraftwerk allgemein'!$H$15:$S$15,0)),
IF(AND($M15="x",$F15&lt;&gt;0),
IF($F15=1,$J15,
IF('2.1 Kraftwerk allgemein'!$F$17-'2.5 CAPEX'!W$5&gt;='2.5 CAPEX'!$F15*'1.1 Allgemein'!$I$27,
IF(SUM(OFFSET(V15,0,-MIN($F15-2,COLUMN(I15)-1),1,MIN($F15-1,COLUMN(I15))))=0,$J15,""),"")),"")),""),"")</f>
        <v>0</v>
      </c>
      <c r="X15" s="340">
        <f ca="1">IF(X$5&lt;&gt;"",
IF(X$5&gt;='2.1 Kraftwerk allgemein'!$F$15,
IF(X$5&lt;='2.1 Kraftwerk allgemein'!$F$16,
$J15*INDEX('2.1 Kraftwerk allgemein'!$H$16:$S$16,,MATCH('2.5 CAPEX'!X$5,'2.1 Kraftwerk allgemein'!$H$15:$S$15,0)),
IF(AND($M15="x",$F15&lt;&gt;0),
IF($F15=1,$J15,
IF('2.1 Kraftwerk allgemein'!$F$17-'2.5 CAPEX'!X$5&gt;='2.5 CAPEX'!$F15*'1.1 Allgemein'!$I$27,
IF(SUM(OFFSET(W15,0,-MIN($F15-2,COLUMN(J15)-1),1,MIN($F15-1,COLUMN(J15))))=0,$J15,""),"")),"")),""),"")</f>
        <v>0</v>
      </c>
      <c r="Y15" s="340">
        <f ca="1">IF(Y$5&lt;&gt;"",
IF(Y$5&gt;='2.1 Kraftwerk allgemein'!$F$15,
IF(Y$5&lt;='2.1 Kraftwerk allgemein'!$F$16,
$J15*INDEX('2.1 Kraftwerk allgemein'!$H$16:$S$16,,MATCH('2.5 CAPEX'!Y$5,'2.1 Kraftwerk allgemein'!$H$15:$S$15,0)),
IF(AND($M15="x",$F15&lt;&gt;0),
IF($F15=1,$J15,
IF('2.1 Kraftwerk allgemein'!$F$17-'2.5 CAPEX'!Y$5&gt;='2.5 CAPEX'!$F15*'1.1 Allgemein'!$I$27,
IF(SUM(OFFSET(X15,0,-MIN($F15-2,COLUMN(K15)-1),1,MIN($F15-1,COLUMN(K15))))=0,$J15,""),"")),"")),""),"")</f>
        <v>0</v>
      </c>
      <c r="Z15" s="340">
        <f ca="1">IF(Z$5&lt;&gt;"",
IF(Z$5&gt;='2.1 Kraftwerk allgemein'!$F$15,
IF(Z$5&lt;='2.1 Kraftwerk allgemein'!$F$16,
$J15*INDEX('2.1 Kraftwerk allgemein'!$H$16:$S$16,,MATCH('2.5 CAPEX'!Z$5,'2.1 Kraftwerk allgemein'!$H$15:$S$15,0)),
IF(AND($M15="x",$F15&lt;&gt;0),
IF($F15=1,$J15,
IF('2.1 Kraftwerk allgemein'!$F$17-'2.5 CAPEX'!Z$5&gt;='2.5 CAPEX'!$F15*'1.1 Allgemein'!$I$27,
IF(SUM(OFFSET(Y15,0,-MIN($F15-2,COLUMN(L15)-1),1,MIN($F15-1,COLUMN(L15))))=0,$J15,""),"")),"")),""),"")</f>
        <v>0</v>
      </c>
      <c r="AA15" s="340">
        <f ca="1">IF(AA$5&lt;&gt;"",
IF(AA$5&gt;='2.1 Kraftwerk allgemein'!$F$15,
IF(AA$5&lt;='2.1 Kraftwerk allgemein'!$F$16,
$J15*INDEX('2.1 Kraftwerk allgemein'!$H$16:$S$16,,MATCH('2.5 CAPEX'!AA$5,'2.1 Kraftwerk allgemein'!$H$15:$S$15,0)),
IF(AND($M15="x",$F15&lt;&gt;0),
IF($F15=1,$J15,
IF('2.1 Kraftwerk allgemein'!$F$17-'2.5 CAPEX'!AA$5&gt;='2.5 CAPEX'!$F15*'1.1 Allgemein'!$I$27,
IF(SUM(OFFSET(Z15,0,-MIN($F15-2,COLUMN(M15)-1),1,MIN($F15-1,COLUMN(M15))))=0,$J15,""),"")),"")),""),"")</f>
        <v>0</v>
      </c>
      <c r="AB15" s="340">
        <f ca="1">IF(AB$5&lt;&gt;"",
IF(AB$5&gt;='2.1 Kraftwerk allgemein'!$F$15,
IF(AB$5&lt;='2.1 Kraftwerk allgemein'!$F$16,
$J15*INDEX('2.1 Kraftwerk allgemein'!$H$16:$S$16,,MATCH('2.5 CAPEX'!AB$5,'2.1 Kraftwerk allgemein'!$H$15:$S$15,0)),
IF(AND($M15="x",$F15&lt;&gt;0),
IF($F15=1,$J15,
IF('2.1 Kraftwerk allgemein'!$F$17-'2.5 CAPEX'!AB$5&gt;='2.5 CAPEX'!$F15*'1.1 Allgemein'!$I$27,
IF(SUM(OFFSET(AA15,0,-MIN($F15-2,COLUMN(N15)-1),1,MIN($F15-1,COLUMN(N15))))=0,$J15,""),"")),"")),""),"")</f>
        <v>0</v>
      </c>
      <c r="AC15" s="340">
        <f ca="1">IF(AC$5&lt;&gt;"",
IF(AC$5&gt;='2.1 Kraftwerk allgemein'!$F$15,
IF(AC$5&lt;='2.1 Kraftwerk allgemein'!$F$16,
$J15*INDEX('2.1 Kraftwerk allgemein'!$H$16:$S$16,,MATCH('2.5 CAPEX'!AC$5,'2.1 Kraftwerk allgemein'!$H$15:$S$15,0)),
IF(AND($M15="x",$F15&lt;&gt;0),
IF($F15=1,$J15,
IF('2.1 Kraftwerk allgemein'!$F$17-'2.5 CAPEX'!AC$5&gt;='2.5 CAPEX'!$F15*'1.1 Allgemein'!$I$27,
IF(SUM(OFFSET(AB15,0,-MIN($F15-2,COLUMN(O15)-1),1,MIN($F15-1,COLUMN(O15))))=0,$J15,""),"")),"")),""),"")</f>
        <v>0</v>
      </c>
      <c r="AD15" s="340">
        <f ca="1">IF(AD$5&lt;&gt;"",
IF(AD$5&gt;='2.1 Kraftwerk allgemein'!$F$15,
IF(AD$5&lt;='2.1 Kraftwerk allgemein'!$F$16,
$J15*INDEX('2.1 Kraftwerk allgemein'!$H$16:$S$16,,MATCH('2.5 CAPEX'!AD$5,'2.1 Kraftwerk allgemein'!$H$15:$S$15,0)),
IF(AND($M15="x",$F15&lt;&gt;0),
IF($F15=1,$J15,
IF('2.1 Kraftwerk allgemein'!$F$17-'2.5 CAPEX'!AD$5&gt;='2.5 CAPEX'!$F15*'1.1 Allgemein'!$I$27,
IF(SUM(OFFSET(AC15,0,-MIN($F15-2,COLUMN(P15)-1),1,MIN($F15-1,COLUMN(P15))))=0,$J15,""),"")),"")),""),"")</f>
        <v>0</v>
      </c>
      <c r="AE15" s="340">
        <f ca="1">IF(AE$5&lt;&gt;"",
IF(AE$5&gt;='2.1 Kraftwerk allgemein'!$F$15,
IF(AE$5&lt;='2.1 Kraftwerk allgemein'!$F$16,
$J15*INDEX('2.1 Kraftwerk allgemein'!$H$16:$S$16,,MATCH('2.5 CAPEX'!AE$5,'2.1 Kraftwerk allgemein'!$H$15:$S$15,0)),
IF(AND($M15="x",$F15&lt;&gt;0),
IF($F15=1,$J15,
IF('2.1 Kraftwerk allgemein'!$F$17-'2.5 CAPEX'!AE$5&gt;='2.5 CAPEX'!$F15*'1.1 Allgemein'!$I$27,
IF(SUM(OFFSET(AD15,0,-MIN($F15-2,COLUMN(Q15)-1),1,MIN($F15-1,COLUMN(Q15))))=0,$J15,""),"")),"")),""),"")</f>
        <v>0</v>
      </c>
      <c r="AF15" s="340">
        <f ca="1">IF(AF$5&lt;&gt;"",
IF(AF$5&gt;='2.1 Kraftwerk allgemein'!$F$15,
IF(AF$5&lt;='2.1 Kraftwerk allgemein'!$F$16,
$J15*INDEX('2.1 Kraftwerk allgemein'!$H$16:$S$16,,MATCH('2.5 CAPEX'!AF$5,'2.1 Kraftwerk allgemein'!$H$15:$S$15,0)),
IF(AND($M15="x",$F15&lt;&gt;0),
IF($F15=1,$J15,
IF('2.1 Kraftwerk allgemein'!$F$17-'2.5 CAPEX'!AF$5&gt;='2.5 CAPEX'!$F15*'1.1 Allgemein'!$I$27,
IF(SUM(OFFSET(AE15,0,-MIN($F15-2,COLUMN(R15)-1),1,MIN($F15-1,COLUMN(R15))))=0,$J15,""),"")),"")),""),"")</f>
        <v>0</v>
      </c>
      <c r="AG15" s="340">
        <f ca="1">IF(AG$5&lt;&gt;"",
IF(AG$5&gt;='2.1 Kraftwerk allgemein'!$F$15,
IF(AG$5&lt;='2.1 Kraftwerk allgemein'!$F$16,
$J15*INDEX('2.1 Kraftwerk allgemein'!$H$16:$S$16,,MATCH('2.5 CAPEX'!AG$5,'2.1 Kraftwerk allgemein'!$H$15:$S$15,0)),
IF(AND($M15="x",$F15&lt;&gt;0),
IF($F15=1,$J15,
IF('2.1 Kraftwerk allgemein'!$F$17-'2.5 CAPEX'!AG$5&gt;='2.5 CAPEX'!$F15*'1.1 Allgemein'!$I$27,
IF(SUM(OFFSET(AF15,0,-MIN($F15-2,COLUMN(S15)-1),1,MIN($F15-1,COLUMN(S15))))=0,$J15,""),"")),"")),""),"")</f>
        <v>0</v>
      </c>
      <c r="AH15" s="340">
        <f ca="1">IF(AH$5&lt;&gt;"",
IF(AH$5&gt;='2.1 Kraftwerk allgemein'!$F$15,
IF(AH$5&lt;='2.1 Kraftwerk allgemein'!$F$16,
$J15*INDEX('2.1 Kraftwerk allgemein'!$H$16:$S$16,,MATCH('2.5 CAPEX'!AH$5,'2.1 Kraftwerk allgemein'!$H$15:$S$15,0)),
IF(AND($M15="x",$F15&lt;&gt;0),
IF($F15=1,$J15,
IF('2.1 Kraftwerk allgemein'!$F$17-'2.5 CAPEX'!AH$5&gt;='2.5 CAPEX'!$F15*'1.1 Allgemein'!$I$27,
IF(SUM(OFFSET(AG15,0,-MIN($F15-2,COLUMN(T15)-1),1,MIN($F15-1,COLUMN(T15))))=0,$J15,""),"")),"")),""),"")</f>
        <v>0</v>
      </c>
      <c r="AI15" s="340">
        <f ca="1">IF(AI$5&lt;&gt;"",
IF(AI$5&gt;='2.1 Kraftwerk allgemein'!$F$15,
IF(AI$5&lt;='2.1 Kraftwerk allgemein'!$F$16,
$J15*INDEX('2.1 Kraftwerk allgemein'!$H$16:$S$16,,MATCH('2.5 CAPEX'!AI$5,'2.1 Kraftwerk allgemein'!$H$15:$S$15,0)),
IF(AND($M15="x",$F15&lt;&gt;0),
IF($F15=1,$J15,
IF('2.1 Kraftwerk allgemein'!$F$17-'2.5 CAPEX'!AI$5&gt;='2.5 CAPEX'!$F15*'1.1 Allgemein'!$I$27,
IF(SUM(OFFSET(AH15,0,-MIN($F15-2,COLUMN(U15)-1),1,MIN($F15-1,COLUMN(U15))))=0,$J15,""),"")),"")),""),"")</f>
        <v>0</v>
      </c>
      <c r="AJ15" s="340">
        <f ca="1">IF(AJ$5&lt;&gt;"",
IF(AJ$5&gt;='2.1 Kraftwerk allgemein'!$F$15,
IF(AJ$5&lt;='2.1 Kraftwerk allgemein'!$F$16,
$J15*INDEX('2.1 Kraftwerk allgemein'!$H$16:$S$16,,MATCH('2.5 CAPEX'!AJ$5,'2.1 Kraftwerk allgemein'!$H$15:$S$15,0)),
IF(AND($M15="x",$F15&lt;&gt;0),
IF($F15=1,$J15,
IF('2.1 Kraftwerk allgemein'!$F$17-'2.5 CAPEX'!AJ$5&gt;='2.5 CAPEX'!$F15*'1.1 Allgemein'!$I$27,
IF(SUM(OFFSET(AI15,0,-MIN($F15-2,COLUMN(V15)-1),1,MIN($F15-1,COLUMN(V15))))=0,$J15,""),"")),"")),""),"")</f>
        <v>0</v>
      </c>
      <c r="AK15" s="340">
        <f ca="1">IF(AK$5&lt;&gt;"",
IF(AK$5&gt;='2.1 Kraftwerk allgemein'!$F$15,
IF(AK$5&lt;='2.1 Kraftwerk allgemein'!$F$16,
$J15*INDEX('2.1 Kraftwerk allgemein'!$H$16:$S$16,,MATCH('2.5 CAPEX'!AK$5,'2.1 Kraftwerk allgemein'!$H$15:$S$15,0)),
IF(AND($M15="x",$F15&lt;&gt;0),
IF($F15=1,$J15,
IF('2.1 Kraftwerk allgemein'!$F$17-'2.5 CAPEX'!AK$5&gt;='2.5 CAPEX'!$F15*'1.1 Allgemein'!$I$27,
IF(SUM(OFFSET(AJ15,0,-MIN($F15-2,COLUMN(W15)-1),1,MIN($F15-1,COLUMN(W15))))=0,$J15,""),"")),"")),""),"")</f>
        <v>0</v>
      </c>
      <c r="AL15" s="340" t="str">
        <f ca="1">IF(AL$5&lt;&gt;"",
IF(AL$5&gt;='2.1 Kraftwerk allgemein'!$F$15,
IF(AL$5&lt;='2.1 Kraftwerk allgemein'!$F$16,
$J15*INDEX('2.1 Kraftwerk allgemein'!$H$16:$S$16,,MATCH('2.5 CAPEX'!AL$5,'2.1 Kraftwerk allgemein'!$H$15:$S$15,0)),
IF(AND($M15="x",$F15&lt;&gt;0),
IF($F15=1,$J15,
IF('2.1 Kraftwerk allgemein'!$F$17-'2.5 CAPEX'!AL$5&gt;='2.5 CAPEX'!$F15*'1.1 Allgemein'!$I$27,
IF(SUM(OFFSET(AK15,0,-MIN($F15-2,COLUMN(X15)-1),1,MIN($F15-1,COLUMN(X15))))=0,$J15,""),"")),"")),""),"")</f>
        <v/>
      </c>
      <c r="AM15" s="340" t="str">
        <f ca="1">IF(AM$5&lt;&gt;"",
IF(AM$5&gt;='2.1 Kraftwerk allgemein'!$F$15,
IF(AM$5&lt;='2.1 Kraftwerk allgemein'!$F$16,
$J15*INDEX('2.1 Kraftwerk allgemein'!$H$16:$S$16,,MATCH('2.5 CAPEX'!AM$5,'2.1 Kraftwerk allgemein'!$H$15:$S$15,0)),
IF(AND($M15="x",$F15&lt;&gt;0),
IF($F15=1,$J15,
IF('2.1 Kraftwerk allgemein'!$F$17-'2.5 CAPEX'!AM$5&gt;='2.5 CAPEX'!$F15*'1.1 Allgemein'!$I$27,
IF(SUM(OFFSET(AL15,0,-MIN($F15-2,COLUMN(Y15)-1),1,MIN($F15-1,COLUMN(Y15))))=0,$J15,""),"")),"")),""),"")</f>
        <v/>
      </c>
      <c r="AN15" s="340" t="str">
        <f ca="1">IF(AN$5&lt;&gt;"",
IF(AN$5&gt;='2.1 Kraftwerk allgemein'!$F$15,
IF(AN$5&lt;='2.1 Kraftwerk allgemein'!$F$16,
$J15*INDEX('2.1 Kraftwerk allgemein'!$H$16:$S$16,,MATCH('2.5 CAPEX'!AN$5,'2.1 Kraftwerk allgemein'!$H$15:$S$15,0)),
IF(AND($M15="x",$F15&lt;&gt;0),
IF($F15=1,$J15,
IF('2.1 Kraftwerk allgemein'!$F$17-'2.5 CAPEX'!AN$5&gt;='2.5 CAPEX'!$F15*'1.1 Allgemein'!$I$27,
IF(SUM(OFFSET(AM15,0,-MIN($F15-2,COLUMN(Z15)-1),1,MIN($F15-1,COLUMN(Z15))))=0,$J15,""),"")),"")),""),"")</f>
        <v/>
      </c>
      <c r="AO15" s="340" t="str">
        <f ca="1">IF(AO$5&lt;&gt;"",
IF(AO$5&gt;='2.1 Kraftwerk allgemein'!$F$15,
IF(AO$5&lt;='2.1 Kraftwerk allgemein'!$F$16,
$J15*INDEX('2.1 Kraftwerk allgemein'!$H$16:$S$16,,MATCH('2.5 CAPEX'!AO$5,'2.1 Kraftwerk allgemein'!$H$15:$S$15,0)),
IF(AND($M15="x",$F15&lt;&gt;0),
IF($F15=1,$J15,
IF('2.1 Kraftwerk allgemein'!$F$17-'2.5 CAPEX'!AO$5&gt;='2.5 CAPEX'!$F15*'1.1 Allgemein'!$I$27,
IF(SUM(OFFSET(AN15,0,-MIN($F15-2,COLUMN(AA15)-1),1,MIN($F15-1,COLUMN(AA15))))=0,$J15,""),"")),"")),""),"")</f>
        <v/>
      </c>
      <c r="AP15" s="340" t="str">
        <f ca="1">IF(AP$5&lt;&gt;"",
IF(AP$5&gt;='2.1 Kraftwerk allgemein'!$F$15,
IF(AP$5&lt;='2.1 Kraftwerk allgemein'!$F$16,
$J15*INDEX('2.1 Kraftwerk allgemein'!$H$16:$S$16,,MATCH('2.5 CAPEX'!AP$5,'2.1 Kraftwerk allgemein'!$H$15:$S$15,0)),
IF(AND($M15="x",$F15&lt;&gt;0),
IF($F15=1,$J15,
IF('2.1 Kraftwerk allgemein'!$F$17-'2.5 CAPEX'!AP$5&gt;='2.5 CAPEX'!$F15*'1.1 Allgemein'!$I$27,
IF(SUM(OFFSET(AO15,0,-MIN($F15-2,COLUMN(AB15)-1),1,MIN($F15-1,COLUMN(AB15))))=0,$J15,""),"")),"")),""),"")</f>
        <v/>
      </c>
      <c r="AQ15" s="340" t="str">
        <f ca="1">IF(AQ$5&lt;&gt;"",
IF(AQ$5&gt;='2.1 Kraftwerk allgemein'!$F$15,
IF(AQ$5&lt;='2.1 Kraftwerk allgemein'!$F$16,
$J15*INDEX('2.1 Kraftwerk allgemein'!$H$16:$S$16,,MATCH('2.5 CAPEX'!AQ$5,'2.1 Kraftwerk allgemein'!$H$15:$S$15,0)),
IF(AND($M15="x",$F15&lt;&gt;0),
IF($F15=1,$J15,
IF('2.1 Kraftwerk allgemein'!$F$17-'2.5 CAPEX'!AQ$5&gt;='2.5 CAPEX'!$F15*'1.1 Allgemein'!$I$27,
IF(SUM(OFFSET(AP15,0,-MIN($F15-2,COLUMN(AC15)-1),1,MIN($F15-1,COLUMN(AC15))))=0,$J15,""),"")),"")),""),"")</f>
        <v/>
      </c>
      <c r="AR15" s="340" t="str">
        <f ca="1">IF(AR$5&lt;&gt;"",
IF(AR$5&gt;='2.1 Kraftwerk allgemein'!$F$15,
IF(AR$5&lt;='2.1 Kraftwerk allgemein'!$F$16,
$J15*INDEX('2.1 Kraftwerk allgemein'!$H$16:$S$16,,MATCH('2.5 CAPEX'!AR$5,'2.1 Kraftwerk allgemein'!$H$15:$S$15,0)),
IF(AND($M15="x",$F15&lt;&gt;0),
IF($F15=1,$J15,
IF('2.1 Kraftwerk allgemein'!$F$17-'2.5 CAPEX'!AR$5&gt;='2.5 CAPEX'!$F15*'1.1 Allgemein'!$I$27,
IF(SUM(OFFSET(AQ15,0,-MIN($F15-2,COLUMN(AD15)-1),1,MIN($F15-1,COLUMN(AD15))))=0,$J15,""),"")),"")),""),"")</f>
        <v/>
      </c>
      <c r="AS15" s="340" t="str">
        <f ca="1">IF(AS$5&lt;&gt;"",
IF(AS$5&gt;='2.1 Kraftwerk allgemein'!$F$15,
IF(AS$5&lt;='2.1 Kraftwerk allgemein'!$F$16,
$J15*INDEX('2.1 Kraftwerk allgemein'!$H$16:$S$16,,MATCH('2.5 CAPEX'!AS$5,'2.1 Kraftwerk allgemein'!$H$15:$S$15,0)),
IF(AND($M15="x",$F15&lt;&gt;0),
IF($F15=1,$J15,
IF('2.1 Kraftwerk allgemein'!$F$17-'2.5 CAPEX'!AS$5&gt;='2.5 CAPEX'!$F15*'1.1 Allgemein'!$I$27,
IF(SUM(OFFSET(AR15,0,-MIN($F15-2,COLUMN(AE15)-1),1,MIN($F15-1,COLUMN(AE15))))=0,$J15,""),"")),"")),""),"")</f>
        <v/>
      </c>
      <c r="AT15" s="340" t="str">
        <f ca="1">IF(AT$5&lt;&gt;"",
IF(AT$5&gt;='2.1 Kraftwerk allgemein'!$F$15,
IF(AT$5&lt;='2.1 Kraftwerk allgemein'!$F$16,
$J15*INDEX('2.1 Kraftwerk allgemein'!$H$16:$S$16,,MATCH('2.5 CAPEX'!AT$5,'2.1 Kraftwerk allgemein'!$H$15:$S$15,0)),
IF(AND($M15="x",$F15&lt;&gt;0),
IF($F15=1,$J15,
IF('2.1 Kraftwerk allgemein'!$F$17-'2.5 CAPEX'!AT$5&gt;='2.5 CAPEX'!$F15*'1.1 Allgemein'!$I$27,
IF(SUM(OFFSET(AS15,0,-MIN($F15-2,COLUMN(AF15)-1),1,MIN($F15-1,COLUMN(AF15))))=0,$J15,""),"")),"")),""),"")</f>
        <v/>
      </c>
      <c r="AU15" s="340" t="str">
        <f ca="1">IF(AU$5&lt;&gt;"",
IF(AU$5&gt;='2.1 Kraftwerk allgemein'!$F$15,
IF(AU$5&lt;='2.1 Kraftwerk allgemein'!$F$16,
$J15*INDEX('2.1 Kraftwerk allgemein'!$H$16:$S$16,,MATCH('2.5 CAPEX'!AU$5,'2.1 Kraftwerk allgemein'!$H$15:$S$15,0)),
IF(AND($M15="x",$F15&lt;&gt;0),
IF($F15=1,$J15,
IF('2.1 Kraftwerk allgemein'!$F$17-'2.5 CAPEX'!AU$5&gt;='2.5 CAPEX'!$F15*'1.1 Allgemein'!$I$27,
IF(SUM(OFFSET(AT15,0,-MIN($F15-2,COLUMN(AG15)-1),1,MIN($F15-1,COLUMN(AG15))))=0,$J15,""),"")),"")),""),"")</f>
        <v/>
      </c>
      <c r="AV15" s="340" t="str">
        <f ca="1">IF(AV$5&lt;&gt;"",
IF(AV$5&gt;='2.1 Kraftwerk allgemein'!$F$15,
IF(AV$5&lt;='2.1 Kraftwerk allgemein'!$F$16,
$J15*INDEX('2.1 Kraftwerk allgemein'!$H$16:$S$16,,MATCH('2.5 CAPEX'!AV$5,'2.1 Kraftwerk allgemein'!$H$15:$S$15,0)),
IF(AND($M15="x",$F15&lt;&gt;0),
IF($F15=1,$J15,
IF('2.1 Kraftwerk allgemein'!$F$17-'2.5 CAPEX'!AV$5&gt;='2.5 CAPEX'!$F15*'1.1 Allgemein'!$I$27,
IF(SUM(OFFSET(AU15,0,-MIN($F15-2,COLUMN(AH15)-1),1,MIN($F15-1,COLUMN(AH15))))=0,$J15,""),"")),"")),""),"")</f>
        <v/>
      </c>
      <c r="AW15" s="340" t="str">
        <f ca="1">IF(AW$5&lt;&gt;"",
IF(AW$5&gt;='2.1 Kraftwerk allgemein'!$F$15,
IF(AW$5&lt;='2.1 Kraftwerk allgemein'!$F$16,
$J15*INDEX('2.1 Kraftwerk allgemein'!$H$16:$S$16,,MATCH('2.5 CAPEX'!AW$5,'2.1 Kraftwerk allgemein'!$H$15:$S$15,0)),
IF(AND($M15="x",$F15&lt;&gt;0),
IF($F15=1,$J15,
IF('2.1 Kraftwerk allgemein'!$F$17-'2.5 CAPEX'!AW$5&gt;='2.5 CAPEX'!$F15*'1.1 Allgemein'!$I$27,
IF(SUM(OFFSET(AV15,0,-MIN($F15-2,COLUMN(AI15)-1),1,MIN($F15-1,COLUMN(AI15))))=0,$J15,""),"")),"")),""),"")</f>
        <v/>
      </c>
      <c r="AX15" s="340" t="str">
        <f ca="1">IF(AX$5&lt;&gt;"",
IF(AX$5&gt;='2.1 Kraftwerk allgemein'!$F$15,
IF(AX$5&lt;='2.1 Kraftwerk allgemein'!$F$16,
$J15*INDEX('2.1 Kraftwerk allgemein'!$H$16:$S$16,,MATCH('2.5 CAPEX'!AX$5,'2.1 Kraftwerk allgemein'!$H$15:$S$15,0)),
IF(AND($M15="x",$F15&lt;&gt;0),
IF($F15=1,$J15,
IF('2.1 Kraftwerk allgemein'!$F$17-'2.5 CAPEX'!AX$5&gt;='2.5 CAPEX'!$F15*'1.1 Allgemein'!$I$27,
IF(SUM(OFFSET(AW15,0,-MIN($F15-2,COLUMN(AJ15)-1),1,MIN($F15-1,COLUMN(AJ15))))=0,$J15,""),"")),"")),""),"")</f>
        <v/>
      </c>
      <c r="AY15" s="340" t="str">
        <f ca="1">IF(AY$5&lt;&gt;"",
IF(AY$5&gt;='2.1 Kraftwerk allgemein'!$F$15,
IF(AY$5&lt;='2.1 Kraftwerk allgemein'!$F$16,
$J15*INDEX('2.1 Kraftwerk allgemein'!$H$16:$S$16,,MATCH('2.5 CAPEX'!AY$5,'2.1 Kraftwerk allgemein'!$H$15:$S$15,0)),
IF(AND($M15="x",$F15&lt;&gt;0),
IF($F15=1,$J15,
IF('2.1 Kraftwerk allgemein'!$F$17-'2.5 CAPEX'!AY$5&gt;='2.5 CAPEX'!$F15*'1.1 Allgemein'!$I$27,
IF(SUM(OFFSET(AX15,0,-MIN($F15-2,COLUMN(AK15)-1),1,MIN($F15-1,COLUMN(AK15))))=0,$J15,""),"")),"")),""),"")</f>
        <v/>
      </c>
      <c r="AZ15" s="340" t="str">
        <f ca="1">IF(AZ$5&lt;&gt;"",
IF(AZ$5&gt;='2.1 Kraftwerk allgemein'!$F$15,
IF(AZ$5&lt;='2.1 Kraftwerk allgemein'!$F$16,
$J15*INDEX('2.1 Kraftwerk allgemein'!$H$16:$S$16,,MATCH('2.5 CAPEX'!AZ$5,'2.1 Kraftwerk allgemein'!$H$15:$S$15,0)),
IF(AND($M15="x",$F15&lt;&gt;0),
IF($F15=1,$J15,
IF('2.1 Kraftwerk allgemein'!$F$17-'2.5 CAPEX'!AZ$5&gt;='2.5 CAPEX'!$F15*'1.1 Allgemein'!$I$27,
IF(SUM(OFFSET(AY15,0,-MIN($F15-2,COLUMN(AL15)-1),1,MIN($F15-1,COLUMN(AL15))))=0,$J15,""),"")),"")),""),"")</f>
        <v/>
      </c>
      <c r="BA15" s="340" t="str">
        <f ca="1">IF(BA$5&lt;&gt;"",
IF(BA$5&gt;='2.1 Kraftwerk allgemein'!$F$15,
IF(BA$5&lt;='2.1 Kraftwerk allgemein'!$F$16,
$J15*INDEX('2.1 Kraftwerk allgemein'!$H$16:$S$16,,MATCH('2.5 CAPEX'!BA$5,'2.1 Kraftwerk allgemein'!$H$15:$S$15,0)),
IF(AND($M15="x",$F15&lt;&gt;0),
IF($F15=1,$J15,
IF('2.1 Kraftwerk allgemein'!$F$17-'2.5 CAPEX'!BA$5&gt;='2.5 CAPEX'!$F15*'1.1 Allgemein'!$I$27,
IF(SUM(OFFSET(AZ15,0,-MIN($F15-2,COLUMN(AM15)-1),1,MIN($F15-1,COLUMN(AM15))))=0,$J15,""),"")),"")),""),"")</f>
        <v/>
      </c>
      <c r="BB15" s="340" t="str">
        <f ca="1">IF(BB$5&lt;&gt;"",
IF(BB$5&gt;='2.1 Kraftwerk allgemein'!$F$15,
IF(BB$5&lt;='2.1 Kraftwerk allgemein'!$F$16,
$J15*INDEX('2.1 Kraftwerk allgemein'!$H$16:$S$16,,MATCH('2.5 CAPEX'!BB$5,'2.1 Kraftwerk allgemein'!$H$15:$S$15,0)),
IF(AND($M15="x",$F15&lt;&gt;0),
IF($F15=1,$J15,
IF('2.1 Kraftwerk allgemein'!$F$17-'2.5 CAPEX'!BB$5&gt;='2.5 CAPEX'!$F15*'1.1 Allgemein'!$I$27,
IF(SUM(OFFSET(BA15,0,-MIN($F15-2,COLUMN(AN15)-1),1,MIN($F15-1,COLUMN(AN15))))=0,$J15,""),"")),"")),""),"")</f>
        <v/>
      </c>
      <c r="BC15" s="340" t="str">
        <f ca="1">IF(BC$5&lt;&gt;"",
IF(BC$5&gt;='2.1 Kraftwerk allgemein'!$F$15,
IF(BC$5&lt;='2.1 Kraftwerk allgemein'!$F$16,
$J15*INDEX('2.1 Kraftwerk allgemein'!$H$16:$S$16,,MATCH('2.5 CAPEX'!BC$5,'2.1 Kraftwerk allgemein'!$H$15:$S$15,0)),
IF(AND($M15="x",$F15&lt;&gt;0),
IF($F15=1,$J15,
IF('2.1 Kraftwerk allgemein'!$F$17-'2.5 CAPEX'!BC$5&gt;='2.5 CAPEX'!$F15*'1.1 Allgemein'!$I$27,
IF(SUM(OFFSET(BB15,0,-MIN($F15-2,COLUMN(AO15)-1),1,MIN($F15-1,COLUMN(AO15))))=0,$J15,""),"")),"")),""),"")</f>
        <v/>
      </c>
      <c r="BD15" s="340" t="str">
        <f ca="1">IF(BD$5&lt;&gt;"",
IF(BD$5&gt;='2.1 Kraftwerk allgemein'!$F$15,
IF(BD$5&lt;='2.1 Kraftwerk allgemein'!$F$16,
$J15*INDEX('2.1 Kraftwerk allgemein'!$H$16:$S$16,,MATCH('2.5 CAPEX'!BD$5,'2.1 Kraftwerk allgemein'!$H$15:$S$15,0)),
IF(AND($M15="x",$F15&lt;&gt;0),
IF($F15=1,$J15,
IF('2.1 Kraftwerk allgemein'!$F$17-'2.5 CAPEX'!BD$5&gt;='2.5 CAPEX'!$F15*'1.1 Allgemein'!$I$27,
IF(SUM(OFFSET(BC15,0,-MIN($F15-2,COLUMN(AP15)-1),1,MIN($F15-1,COLUMN(AP15))))=0,$J15,""),"")),"")),""),"")</f>
        <v/>
      </c>
      <c r="BE15" s="340" t="str">
        <f ca="1">IF(BE$5&lt;&gt;"",
IF(BE$5&gt;='2.1 Kraftwerk allgemein'!$F$15,
IF(BE$5&lt;='2.1 Kraftwerk allgemein'!$F$16,
$J15*INDEX('2.1 Kraftwerk allgemein'!$H$16:$S$16,,MATCH('2.5 CAPEX'!BE$5,'2.1 Kraftwerk allgemein'!$H$15:$S$15,0)),
IF(AND($M15="x",$F15&lt;&gt;0),
IF($F15=1,$J15,
IF('2.1 Kraftwerk allgemein'!$F$17-'2.5 CAPEX'!BE$5&gt;='2.5 CAPEX'!$F15*'1.1 Allgemein'!$I$27,
IF(SUM(OFFSET(BD15,0,-MIN($F15-2,COLUMN(AQ15)-1),1,MIN($F15-1,COLUMN(AQ15))))=0,$J15,""),"")),"")),""),"")</f>
        <v/>
      </c>
      <c r="BF15" s="340" t="str">
        <f ca="1">IF(BF$5&lt;&gt;"",
IF(BF$5&gt;='2.1 Kraftwerk allgemein'!$F$15,
IF(BF$5&lt;='2.1 Kraftwerk allgemein'!$F$16,
$J15*INDEX('2.1 Kraftwerk allgemein'!$H$16:$S$16,,MATCH('2.5 CAPEX'!BF$5,'2.1 Kraftwerk allgemein'!$H$15:$S$15,0)),
IF(AND($M15="x",$F15&lt;&gt;0),
IF($F15=1,$J15,
IF('2.1 Kraftwerk allgemein'!$F$17-'2.5 CAPEX'!BF$5&gt;='2.5 CAPEX'!$F15*'1.1 Allgemein'!$I$27,
IF(SUM(OFFSET(BE15,0,-MIN($F15-2,COLUMN(AR15)-1),1,MIN($F15-1,COLUMN(AR15))))=0,$J15,""),"")),"")),""),"")</f>
        <v/>
      </c>
      <c r="BG15" s="340" t="str">
        <f ca="1">IF(BG$5&lt;&gt;"",
IF(BG$5&gt;='2.1 Kraftwerk allgemein'!$F$15,
IF(BG$5&lt;='2.1 Kraftwerk allgemein'!$F$16,
$J15*INDEX('2.1 Kraftwerk allgemein'!$H$16:$S$16,,MATCH('2.5 CAPEX'!BG$5,'2.1 Kraftwerk allgemein'!$H$15:$S$15,0)),
IF(AND($M15="x",$F15&lt;&gt;0),
IF($F15=1,$J15,
IF('2.1 Kraftwerk allgemein'!$F$17-'2.5 CAPEX'!BG$5&gt;='2.5 CAPEX'!$F15*'1.1 Allgemein'!$I$27,
IF(SUM(OFFSET(BF15,0,-MIN($F15-2,COLUMN(AS15)-1),1,MIN($F15-1,COLUMN(AS15))))=0,$J15,""),"")),"")),""),"")</f>
        <v/>
      </c>
      <c r="BH15" s="340" t="str">
        <f ca="1">IF(BH$5&lt;&gt;"",
IF(BH$5&gt;='2.1 Kraftwerk allgemein'!$F$15,
IF(BH$5&lt;='2.1 Kraftwerk allgemein'!$F$16,
$J15*INDEX('2.1 Kraftwerk allgemein'!$H$16:$S$16,,MATCH('2.5 CAPEX'!BH$5,'2.1 Kraftwerk allgemein'!$H$15:$S$15,0)),
IF(AND($M15="x",$F15&lt;&gt;0),
IF($F15=1,$J15,
IF('2.1 Kraftwerk allgemein'!$F$17-'2.5 CAPEX'!BH$5&gt;='2.5 CAPEX'!$F15*'1.1 Allgemein'!$I$27,
IF(SUM(OFFSET(BG15,0,-MIN($F15-2,COLUMN(AT15)-1),1,MIN($F15-1,COLUMN(AT15))))=0,$J15,""),"")),"")),""),"")</f>
        <v/>
      </c>
      <c r="BI15" s="340" t="str">
        <f ca="1">IF(BI$5&lt;&gt;"",
IF(BI$5&gt;='2.1 Kraftwerk allgemein'!$F$15,
IF(BI$5&lt;='2.1 Kraftwerk allgemein'!$F$16,
$J15*INDEX('2.1 Kraftwerk allgemein'!$H$16:$S$16,,MATCH('2.5 CAPEX'!BI$5,'2.1 Kraftwerk allgemein'!$H$15:$S$15,0)),
IF(AND($M15="x",$F15&lt;&gt;0),
IF($F15=1,$J15,
IF('2.1 Kraftwerk allgemein'!$F$17-'2.5 CAPEX'!BI$5&gt;='2.5 CAPEX'!$F15*'1.1 Allgemein'!$I$27,
IF(SUM(OFFSET(BH15,0,-MIN($F15-2,COLUMN(AU15)-1),1,MIN($F15-1,COLUMN(AU15))))=0,$J15,""),"")),"")),""),"")</f>
        <v/>
      </c>
      <c r="BJ15" s="340" t="str">
        <f ca="1">IF(BJ$5&lt;&gt;"",
IF(BJ$5&gt;='2.1 Kraftwerk allgemein'!$F$15,
IF(BJ$5&lt;='2.1 Kraftwerk allgemein'!$F$16,
$J15*INDEX('2.1 Kraftwerk allgemein'!$H$16:$S$16,,MATCH('2.5 CAPEX'!BJ$5,'2.1 Kraftwerk allgemein'!$H$15:$S$15,0)),
IF(AND($M15="x",$F15&lt;&gt;0),
IF($F15=1,$J15,
IF('2.1 Kraftwerk allgemein'!$F$17-'2.5 CAPEX'!BJ$5&gt;='2.5 CAPEX'!$F15*'1.1 Allgemein'!$I$27,
IF(SUM(OFFSET(BI15,0,-MIN($F15-2,COLUMN(AV15)-1),1,MIN($F15-1,COLUMN(AV15))))=0,$J15,""),"")),"")),""),"")</f>
        <v/>
      </c>
      <c r="BK15" s="340" t="str">
        <f ca="1">IF(BK$5&lt;&gt;"",
IF(BK$5&gt;='2.1 Kraftwerk allgemein'!$F$15,
IF(BK$5&lt;='2.1 Kraftwerk allgemein'!$F$16,
$J15*INDEX('2.1 Kraftwerk allgemein'!$H$16:$S$16,,MATCH('2.5 CAPEX'!BK$5,'2.1 Kraftwerk allgemein'!$H$15:$S$15,0)),
IF(AND($M15="x",$F15&lt;&gt;0),
IF($F15=1,$J15,
IF('2.1 Kraftwerk allgemein'!$F$17-'2.5 CAPEX'!BK$5&gt;='2.5 CAPEX'!$F15*'1.1 Allgemein'!$I$27,
IF(SUM(OFFSET(BJ15,0,-MIN($F15-2,COLUMN(AW15)-1),1,MIN($F15-1,COLUMN(AW15))))=0,$J15,""),"")),"")),""),"")</f>
        <v/>
      </c>
      <c r="BL15" s="340" t="str">
        <f ca="1">IF(BL$5&lt;&gt;"",
IF(BL$5&gt;='2.1 Kraftwerk allgemein'!$F$15,
IF(BL$5&lt;='2.1 Kraftwerk allgemein'!$F$16,
$J15*INDEX('2.1 Kraftwerk allgemein'!$H$16:$S$16,,MATCH('2.5 CAPEX'!BL$5,'2.1 Kraftwerk allgemein'!$H$15:$S$15,0)),
IF(AND($M15="x",$F15&lt;&gt;0),
IF($F15=1,$J15,
IF('2.1 Kraftwerk allgemein'!$F$17-'2.5 CAPEX'!BL$5&gt;='2.5 CAPEX'!$F15*'1.1 Allgemein'!$I$27,
IF(SUM(OFFSET(BK15,0,-MIN($F15-2,COLUMN(AX15)-1),1,MIN($F15-1,COLUMN(AX15))))=0,$J15,""),"")),"")),""),"")</f>
        <v/>
      </c>
      <c r="BM15" s="340" t="str">
        <f ca="1">IF(BM$5&lt;&gt;"",
IF(BM$5&gt;='2.1 Kraftwerk allgemein'!$F$15,
IF(BM$5&lt;='2.1 Kraftwerk allgemein'!$F$16,
$J15*INDEX('2.1 Kraftwerk allgemein'!$H$16:$S$16,,MATCH('2.5 CAPEX'!BM$5,'2.1 Kraftwerk allgemein'!$H$15:$S$15,0)),
IF(AND($M15="x",$F15&lt;&gt;0),
IF($F15=1,$J15,
IF('2.1 Kraftwerk allgemein'!$F$17-'2.5 CAPEX'!BM$5&gt;='2.5 CAPEX'!$F15*'1.1 Allgemein'!$I$27,
IF(SUM(OFFSET(BL15,0,-MIN($F15-2,COLUMN(AY15)-1),1,MIN($F15-1,COLUMN(AY15))))=0,$J15,""),"")),"")),""),"")</f>
        <v/>
      </c>
      <c r="BN15" s="340" t="str">
        <f ca="1">IF(BN$5&lt;&gt;"",
IF(BN$5&gt;='2.1 Kraftwerk allgemein'!$F$15,
IF(BN$5&lt;='2.1 Kraftwerk allgemein'!$F$16,
$J15*INDEX('2.1 Kraftwerk allgemein'!$H$16:$S$16,,MATCH('2.5 CAPEX'!BN$5,'2.1 Kraftwerk allgemein'!$H$15:$S$15,0)),
IF(AND($M15="x",$F15&lt;&gt;0),
IF($F15=1,$J15,
IF('2.1 Kraftwerk allgemein'!$F$17-'2.5 CAPEX'!BN$5&gt;='2.5 CAPEX'!$F15*'1.1 Allgemein'!$I$27,
IF(SUM(OFFSET(BM15,0,-MIN($F15-2,COLUMN(AZ15)-1),1,MIN($F15-1,COLUMN(AZ15))))=0,$J15,""),"")),"")),""),"")</f>
        <v/>
      </c>
      <c r="BO15" s="340" t="str">
        <f ca="1">IF(BO$5&lt;&gt;"",
IF(BO$5&gt;='2.1 Kraftwerk allgemein'!$F$15,
IF(BO$5&lt;='2.1 Kraftwerk allgemein'!$F$16,
$J15*INDEX('2.1 Kraftwerk allgemein'!$H$16:$S$16,,MATCH('2.5 CAPEX'!BO$5,'2.1 Kraftwerk allgemein'!$H$15:$S$15,0)),
IF(AND($M15="x",$F15&lt;&gt;0),
IF($F15=1,$J15,
IF('2.1 Kraftwerk allgemein'!$F$17-'2.5 CAPEX'!BO$5&gt;='2.5 CAPEX'!$F15*'1.1 Allgemein'!$I$27,
IF(SUM(OFFSET(BN15,0,-MIN($F15-2,COLUMN(BA15)-1),1,MIN($F15-1,COLUMN(BA15))))=0,$J15,""),"")),"")),""),"")</f>
        <v/>
      </c>
      <c r="BP15" s="340" t="str">
        <f ca="1">IF(BP$5&lt;&gt;"",
IF(BP$5&gt;='2.1 Kraftwerk allgemein'!$F$15,
IF(BP$5&lt;='2.1 Kraftwerk allgemein'!$F$16,
$J15*INDEX('2.1 Kraftwerk allgemein'!$H$16:$S$16,,MATCH('2.5 CAPEX'!BP$5,'2.1 Kraftwerk allgemein'!$H$15:$S$15,0)),
IF(AND($M15="x",$F15&lt;&gt;0),
IF($F15=1,$J15,
IF('2.1 Kraftwerk allgemein'!$F$17-'2.5 CAPEX'!BP$5&gt;='2.5 CAPEX'!$F15*'1.1 Allgemein'!$I$27,
IF(SUM(OFFSET(BO15,0,-MIN($F15-2,COLUMN(BB15)-1),1,MIN($F15-1,COLUMN(BB15))))=0,$J15,""),"")),"")),""),"")</f>
        <v/>
      </c>
      <c r="BQ15" s="340" t="str">
        <f ca="1">IF(BQ$5&lt;&gt;"",
IF(BQ$5&gt;='2.1 Kraftwerk allgemein'!$F$15,
IF(BQ$5&lt;='2.1 Kraftwerk allgemein'!$F$16,
$J15*INDEX('2.1 Kraftwerk allgemein'!$H$16:$S$16,,MATCH('2.5 CAPEX'!BQ$5,'2.1 Kraftwerk allgemein'!$H$15:$S$15,0)),
IF(AND($M15="x",$F15&lt;&gt;0),
IF($F15=1,$J15,
IF('2.1 Kraftwerk allgemein'!$F$17-'2.5 CAPEX'!BQ$5&gt;='2.5 CAPEX'!$F15*'1.1 Allgemein'!$I$27,
IF(SUM(OFFSET(BP15,0,-MIN($F15-2,COLUMN(BC15)-1),1,MIN($F15-1,COLUMN(BC15))))=0,$J15,""),"")),"")),""),"")</f>
        <v/>
      </c>
      <c r="BR15" s="340" t="str">
        <f ca="1">IF(BR$5&lt;&gt;"",
IF(BR$5&gt;='2.1 Kraftwerk allgemein'!$F$15,
IF(BR$5&lt;='2.1 Kraftwerk allgemein'!$F$16,
$J15*INDEX('2.1 Kraftwerk allgemein'!$H$16:$S$16,,MATCH('2.5 CAPEX'!BR$5,'2.1 Kraftwerk allgemein'!$H$15:$S$15,0)),
IF(AND($M15="x",$F15&lt;&gt;0),
IF($F15=1,$J15,
IF('2.1 Kraftwerk allgemein'!$F$17-'2.5 CAPEX'!BR$5&gt;='2.5 CAPEX'!$F15*'1.1 Allgemein'!$I$27,
IF(SUM(OFFSET(BQ15,0,-MIN($F15-2,COLUMN(BD15)-1),1,MIN($F15-1,COLUMN(BD15))))=0,$J15,""),"")),"")),""),"")</f>
        <v/>
      </c>
      <c r="BS15" s="340" t="str">
        <f ca="1">IF(BS$5&lt;&gt;"",
IF(BS$5&gt;='2.1 Kraftwerk allgemein'!$F$15,
IF(BS$5&lt;='2.1 Kraftwerk allgemein'!$F$16,
$J15*INDEX('2.1 Kraftwerk allgemein'!$H$16:$S$16,,MATCH('2.5 CAPEX'!BS$5,'2.1 Kraftwerk allgemein'!$H$15:$S$15,0)),
IF(AND($M15="x",$F15&lt;&gt;0),
IF($F15=1,$J15,
IF('2.1 Kraftwerk allgemein'!$F$17-'2.5 CAPEX'!BS$5&gt;='2.5 CAPEX'!$F15*'1.1 Allgemein'!$I$27,
IF(SUM(OFFSET(BR15,0,-MIN($F15-2,COLUMN(BE15)-1),1,MIN($F15-1,COLUMN(BE15))))=0,$J15,""),"")),"")),""),"")</f>
        <v/>
      </c>
      <c r="BT15" s="340" t="str">
        <f ca="1">IF(BT$5&lt;&gt;"",
IF(BT$5&gt;='2.1 Kraftwerk allgemein'!$F$15,
IF(BT$5&lt;='2.1 Kraftwerk allgemein'!$F$16,
$J15*INDEX('2.1 Kraftwerk allgemein'!$H$16:$S$16,,MATCH('2.5 CAPEX'!BT$5,'2.1 Kraftwerk allgemein'!$H$15:$S$15,0)),
IF(AND($M15="x",$F15&lt;&gt;0),
IF($F15=1,$J15,
IF('2.1 Kraftwerk allgemein'!$F$17-'2.5 CAPEX'!BT$5&gt;='2.5 CAPEX'!$F15*'1.1 Allgemein'!$I$27,
IF(SUM(OFFSET(BS15,0,-MIN($F15-2,COLUMN(BF15)-1),1,MIN($F15-1,COLUMN(BF15))))=0,$J15,""),"")),"")),""),"")</f>
        <v/>
      </c>
      <c r="BU15" s="340" t="str">
        <f ca="1">IF(BU$5&lt;&gt;"",
IF(BU$5&gt;='2.1 Kraftwerk allgemein'!$F$15,
IF(BU$5&lt;='2.1 Kraftwerk allgemein'!$F$16,
$J15*INDEX('2.1 Kraftwerk allgemein'!$H$16:$S$16,,MATCH('2.5 CAPEX'!BU$5,'2.1 Kraftwerk allgemein'!$H$15:$S$15,0)),
IF(AND($M15="x",$F15&lt;&gt;0),
IF($F15=1,$J15,
IF('2.1 Kraftwerk allgemein'!$F$17-'2.5 CAPEX'!BU$5&gt;='2.5 CAPEX'!$F15*'1.1 Allgemein'!$I$27,
IF(SUM(OFFSET(BT15,0,-MIN($F15-2,COLUMN(BG15)-1),1,MIN($F15-1,COLUMN(BG15))))=0,$J15,""),"")),"")),""),"")</f>
        <v/>
      </c>
      <c r="BV15" s="340" t="str">
        <f ca="1">IF(BV$5&lt;&gt;"",
IF(BV$5&gt;='2.1 Kraftwerk allgemein'!$F$15,
IF(BV$5&lt;='2.1 Kraftwerk allgemein'!$F$16,
$J15*INDEX('2.1 Kraftwerk allgemein'!$H$16:$S$16,,MATCH('2.5 CAPEX'!BV$5,'2.1 Kraftwerk allgemein'!$H$15:$S$15,0)),
IF(AND($M15="x",$F15&lt;&gt;0),
IF($F15=1,$J15,
IF('2.1 Kraftwerk allgemein'!$F$17-'2.5 CAPEX'!BV$5&gt;='2.5 CAPEX'!$F15*'1.1 Allgemein'!$I$27,
IF(SUM(OFFSET(BU15,0,-MIN($F15-2,COLUMN(BH15)-1),1,MIN($F15-1,COLUMN(BH15))))=0,$J15,""),"")),"")),""),"")</f>
        <v/>
      </c>
      <c r="BW15" s="340" t="str">
        <f ca="1">IF(BW$5&lt;&gt;"",
IF(BW$5&gt;='2.1 Kraftwerk allgemein'!$F$15,
IF(BW$5&lt;='2.1 Kraftwerk allgemein'!$F$16,
$J15*INDEX('2.1 Kraftwerk allgemein'!$H$16:$S$16,,MATCH('2.5 CAPEX'!BW$5,'2.1 Kraftwerk allgemein'!$H$15:$S$15,0)),
IF(AND($M15="x",$F15&lt;&gt;0),
IF($F15=1,$J15,
IF('2.1 Kraftwerk allgemein'!$F$17-'2.5 CAPEX'!BW$5&gt;='2.5 CAPEX'!$F15*'1.1 Allgemein'!$I$27,
IF(SUM(OFFSET(BV15,0,-MIN($F15-2,COLUMN(BI15)-1),1,MIN($F15-1,COLUMN(BI15))))=0,$J15,""),"")),"")),""),"")</f>
        <v/>
      </c>
      <c r="BX15" s="340" t="str">
        <f ca="1">IF(BX$5&lt;&gt;"",
IF(BX$5&gt;='2.1 Kraftwerk allgemein'!$F$15,
IF(BX$5&lt;='2.1 Kraftwerk allgemein'!$F$16,
$J15*INDEX('2.1 Kraftwerk allgemein'!$H$16:$S$16,,MATCH('2.5 CAPEX'!BX$5,'2.1 Kraftwerk allgemein'!$H$15:$S$15,0)),
IF(AND($M15="x",$F15&lt;&gt;0),
IF($F15=1,$J15,
IF('2.1 Kraftwerk allgemein'!$F$17-'2.5 CAPEX'!BX$5&gt;='2.5 CAPEX'!$F15*'1.1 Allgemein'!$I$27,
IF(SUM(OFFSET(BW15,0,-MIN($F15-2,COLUMN(BJ15)-1),1,MIN($F15-1,COLUMN(BJ15))))=0,$J15,""),"")),"")),""),"")</f>
        <v/>
      </c>
      <c r="BY15" s="340" t="str">
        <f ca="1">IF(BY$5&lt;&gt;"",
IF(BY$5&gt;='2.1 Kraftwerk allgemein'!$F$15,
IF(BY$5&lt;='2.1 Kraftwerk allgemein'!$F$16,
$J15*INDEX('2.1 Kraftwerk allgemein'!$H$16:$S$16,,MATCH('2.5 CAPEX'!BY$5,'2.1 Kraftwerk allgemein'!$H$15:$S$15,0)),
IF(AND($M15="x",$F15&lt;&gt;0),
IF($F15=1,$J15,
IF('2.1 Kraftwerk allgemein'!$F$17-'2.5 CAPEX'!BY$5&gt;='2.5 CAPEX'!$F15*'1.1 Allgemein'!$I$27,
IF(SUM(OFFSET(BX15,0,-MIN($F15-2,COLUMN(BK15)-1),1,MIN($F15-1,COLUMN(BK15))))=0,$J15,""),"")),"")),""),"")</f>
        <v/>
      </c>
      <c r="BZ15" s="340" t="str">
        <f ca="1">IF(BZ$5&lt;&gt;"",
IF(BZ$5&gt;='2.1 Kraftwerk allgemein'!$F$15,
IF(BZ$5&lt;='2.1 Kraftwerk allgemein'!$F$16,
$J15*INDEX('2.1 Kraftwerk allgemein'!$H$16:$S$16,,MATCH('2.5 CAPEX'!BZ$5,'2.1 Kraftwerk allgemein'!$H$15:$S$15,0)),
IF(AND($M15="x",$F15&lt;&gt;0),
IF($F15=1,$J15,
IF('2.1 Kraftwerk allgemein'!$F$17-'2.5 CAPEX'!BZ$5&gt;='2.5 CAPEX'!$F15*'1.1 Allgemein'!$I$27,
IF(SUM(OFFSET(BY15,0,-MIN($F15-2,COLUMN(BL15)-1),1,MIN($F15-1,COLUMN(BL15))))=0,$J15,""),"")),"")),""),"")</f>
        <v/>
      </c>
      <c r="CA15" s="340" t="str">
        <f ca="1">IF(CA$5&lt;&gt;"",
IF(CA$5&gt;='2.1 Kraftwerk allgemein'!$F$15,
IF(CA$5&lt;='2.1 Kraftwerk allgemein'!$F$16,
$J15*INDEX('2.1 Kraftwerk allgemein'!$H$16:$S$16,,MATCH('2.5 CAPEX'!CA$5,'2.1 Kraftwerk allgemein'!$H$15:$S$15,0)),
IF(AND($M15="x",$F15&lt;&gt;0),
IF($F15=1,$J15,
IF('2.1 Kraftwerk allgemein'!$F$17-'2.5 CAPEX'!CA$5&gt;='2.5 CAPEX'!$F15*'1.1 Allgemein'!$I$27,
IF(SUM(OFFSET(BZ15,0,-MIN($F15-2,COLUMN(BM15)-1),1,MIN($F15-1,COLUMN(BM15))))=0,$J15,""),"")),"")),""),"")</f>
        <v/>
      </c>
      <c r="CB15" s="340" t="str">
        <f ca="1">IF(CB$5&lt;&gt;"",
IF(CB$5&gt;='2.1 Kraftwerk allgemein'!$F$15,
IF(CB$5&lt;='2.1 Kraftwerk allgemein'!$F$16,
$J15*INDEX('2.1 Kraftwerk allgemein'!$H$16:$S$16,,MATCH('2.5 CAPEX'!CB$5,'2.1 Kraftwerk allgemein'!$H$15:$S$15,0)),
IF(AND($M15="x",$F15&lt;&gt;0),
IF($F15=1,$J15,
IF('2.1 Kraftwerk allgemein'!$F$17-'2.5 CAPEX'!CB$5&gt;='2.5 CAPEX'!$F15*'1.1 Allgemein'!$I$27,
IF(SUM(OFFSET(CA15,0,-MIN($F15-2,COLUMN(BN15)-1),1,MIN($F15-1,COLUMN(BN15))))=0,$J15,""),"")),"")),""),"")</f>
        <v/>
      </c>
      <c r="CC15" s="340" t="str">
        <f ca="1">IF(CC$5&lt;&gt;"",
IF(CC$5&gt;='2.1 Kraftwerk allgemein'!$F$15,
IF(CC$5&lt;='2.1 Kraftwerk allgemein'!$F$16,
$J15*INDEX('2.1 Kraftwerk allgemein'!$H$16:$S$16,,MATCH('2.5 CAPEX'!CC$5,'2.1 Kraftwerk allgemein'!$H$15:$S$15,0)),
IF(AND($M15="x",$F15&lt;&gt;0),
IF($F15=1,$J15,
IF('2.1 Kraftwerk allgemein'!$F$17-'2.5 CAPEX'!CC$5&gt;='2.5 CAPEX'!$F15*'1.1 Allgemein'!$I$27,
IF(SUM(OFFSET(CB15,0,-MIN($F15-2,COLUMN(BO15)-1),1,MIN($F15-1,COLUMN(BO15))))=0,$J15,""),"")),"")),""),"")</f>
        <v/>
      </c>
      <c r="CD15" s="340" t="str">
        <f ca="1">IF(CD$5&lt;&gt;"",
IF(CD$5&gt;='2.1 Kraftwerk allgemein'!$F$15,
IF(CD$5&lt;='2.1 Kraftwerk allgemein'!$F$16,
$J15*INDEX('2.1 Kraftwerk allgemein'!$H$16:$S$16,,MATCH('2.5 CAPEX'!CD$5,'2.1 Kraftwerk allgemein'!$H$15:$S$15,0)),
IF(AND($M15="x",$F15&lt;&gt;0),
IF($F15=1,$J15,
IF('2.1 Kraftwerk allgemein'!$F$17-'2.5 CAPEX'!CD$5&gt;='2.5 CAPEX'!$F15*'1.1 Allgemein'!$I$27,
IF(SUM(OFFSET(CC15,0,-MIN($F15-2,COLUMN(BP15)-1),1,MIN($F15-1,COLUMN(BP15))))=0,$J15,""),"")),"")),""),"")</f>
        <v/>
      </c>
      <c r="CE15" s="340" t="str">
        <f ca="1">IF(CE$5&lt;&gt;"",
IF(CE$5&gt;='2.1 Kraftwerk allgemein'!$F$15,
IF(CE$5&lt;='2.1 Kraftwerk allgemein'!$F$16,
$J15*INDEX('2.1 Kraftwerk allgemein'!$H$16:$S$16,,MATCH('2.5 CAPEX'!CE$5,'2.1 Kraftwerk allgemein'!$H$15:$S$15,0)),
IF(AND($M15="x",$F15&lt;&gt;0),
IF($F15=1,$J15,
IF('2.1 Kraftwerk allgemein'!$F$17-'2.5 CAPEX'!CE$5&gt;='2.5 CAPEX'!$F15*'1.1 Allgemein'!$I$27,
IF(SUM(OFFSET(CD15,0,-MIN($F15-2,COLUMN(BQ15)-1),1,MIN($F15-1,COLUMN(BQ15))))=0,$J15,""),"")),"")),""),"")</f>
        <v/>
      </c>
      <c r="CF15" s="340" t="str">
        <f ca="1">IF(CF$5&lt;&gt;"",
IF(CF$5&gt;='2.1 Kraftwerk allgemein'!$F$15,
IF(CF$5&lt;='2.1 Kraftwerk allgemein'!$F$16,
$J15*INDEX('2.1 Kraftwerk allgemein'!$H$16:$S$16,,MATCH('2.5 CAPEX'!CF$5,'2.1 Kraftwerk allgemein'!$H$15:$S$15,0)),
IF(AND($M15="x",$F15&lt;&gt;0),
IF($F15=1,$J15,
IF('2.1 Kraftwerk allgemein'!$F$17-'2.5 CAPEX'!CF$5&gt;='2.5 CAPEX'!$F15*'1.1 Allgemein'!$I$27,
IF(SUM(OFFSET(CE15,0,-MIN($F15-2,COLUMN(BR15)-1),1,MIN($F15-1,COLUMN(BR15))))=0,$J15,""),"")),"")),""),"")</f>
        <v/>
      </c>
      <c r="CG15" s="340" t="str">
        <f ca="1">IF(CG$5&lt;&gt;"",
IF(CG$5&gt;='2.1 Kraftwerk allgemein'!$F$15,
IF(CG$5&lt;='2.1 Kraftwerk allgemein'!$F$16,
$J15*INDEX('2.1 Kraftwerk allgemein'!$H$16:$S$16,,MATCH('2.5 CAPEX'!CG$5,'2.1 Kraftwerk allgemein'!$H$15:$S$15,0)),
IF(AND($M15="x",$F15&lt;&gt;0),
IF($F15=1,$J15,
IF('2.1 Kraftwerk allgemein'!$F$17-'2.5 CAPEX'!CG$5&gt;='2.5 CAPEX'!$F15*'1.1 Allgemein'!$I$27,
IF(SUM(OFFSET(CF15,0,-MIN($F15-2,COLUMN(BS15)-1),1,MIN($F15-1,COLUMN(BS15))))=0,$J15,""),"")),"")),""),"")</f>
        <v/>
      </c>
      <c r="CH15" s="340" t="str">
        <f ca="1">IF(CH$5&lt;&gt;"",
IF(CH$5&gt;='2.1 Kraftwerk allgemein'!$F$15,
IF(CH$5&lt;='2.1 Kraftwerk allgemein'!$F$16,
$J15*INDEX('2.1 Kraftwerk allgemein'!$H$16:$S$16,,MATCH('2.5 CAPEX'!CH$5,'2.1 Kraftwerk allgemein'!$H$15:$S$15,0)),
IF(AND($M15="x",$F15&lt;&gt;0),
IF($F15=1,$J15,
IF('2.1 Kraftwerk allgemein'!$F$17-'2.5 CAPEX'!CH$5&gt;='2.5 CAPEX'!$F15*'1.1 Allgemein'!$I$27,
IF(SUM(OFFSET(CG15,0,-MIN($F15-2,COLUMN(BT15)-1),1,MIN($F15-1,COLUMN(BT15))))=0,$J15,""),"")),"")),""),"")</f>
        <v/>
      </c>
      <c r="CI15" s="340" t="str">
        <f ca="1">IF(CI$5&lt;&gt;"",
IF(CI$5&gt;='2.1 Kraftwerk allgemein'!$F$15,
IF(CI$5&lt;='2.1 Kraftwerk allgemein'!$F$16,
$J15*INDEX('2.1 Kraftwerk allgemein'!$H$16:$S$16,,MATCH('2.5 CAPEX'!CI$5,'2.1 Kraftwerk allgemein'!$H$15:$S$15,0)),
IF(AND($M15="x",$F15&lt;&gt;0),
IF($F15=1,$J15,
IF('2.1 Kraftwerk allgemein'!$F$17-'2.5 CAPEX'!CI$5&gt;='2.5 CAPEX'!$F15*'1.1 Allgemein'!$I$27,
IF(SUM(OFFSET(CH15,0,-MIN($F15-2,COLUMN(BU15)-1),1,MIN($F15-1,COLUMN(BU15))))=0,$J15,""),"")),"")),""),"")</f>
        <v/>
      </c>
      <c r="CJ15" s="340" t="str">
        <f ca="1">IF(CJ$5&lt;&gt;"",
IF(CJ$5&gt;='2.1 Kraftwerk allgemein'!$F$15,
IF(CJ$5&lt;='2.1 Kraftwerk allgemein'!$F$16,
$J15*INDEX('2.1 Kraftwerk allgemein'!$H$16:$S$16,,MATCH('2.5 CAPEX'!CJ$5,'2.1 Kraftwerk allgemein'!$H$15:$S$15,0)),
IF(AND($M15="x",$F15&lt;&gt;0),
IF($F15=1,$J15,
IF('2.1 Kraftwerk allgemein'!$F$17-'2.5 CAPEX'!CJ$5&gt;='2.5 CAPEX'!$F15*'1.1 Allgemein'!$I$27,
IF(SUM(OFFSET(CI15,0,-MIN($F15-2,COLUMN(BV15)-1),1,MIN($F15-1,COLUMN(BV15))))=0,$J15,""),"")),"")),""),"")</f>
        <v/>
      </c>
      <c r="CK15" s="340" t="str">
        <f ca="1">IF(CK$5&lt;&gt;"",
IF(CK$5&gt;='2.1 Kraftwerk allgemein'!$F$15,
IF(CK$5&lt;='2.1 Kraftwerk allgemein'!$F$16,
$J15*INDEX('2.1 Kraftwerk allgemein'!$H$16:$S$16,,MATCH('2.5 CAPEX'!CK$5,'2.1 Kraftwerk allgemein'!$H$15:$S$15,0)),
IF(AND($M15="x",$F15&lt;&gt;0),
IF($F15=1,$J15,
IF('2.1 Kraftwerk allgemein'!$F$17-'2.5 CAPEX'!CK$5&gt;='2.5 CAPEX'!$F15*'1.1 Allgemein'!$I$27,
IF(SUM(OFFSET(CJ15,0,-MIN($F15-2,COLUMN(BW15)-1),1,MIN($F15-1,COLUMN(BW15))))=0,$J15,""),"")),"")),""),"")</f>
        <v/>
      </c>
      <c r="CL15" s="340" t="str">
        <f ca="1">IF(CL$5&lt;&gt;"",
IF(CL$5&gt;='2.1 Kraftwerk allgemein'!$F$15,
IF(CL$5&lt;='2.1 Kraftwerk allgemein'!$F$16,
$J15*INDEX('2.1 Kraftwerk allgemein'!$H$16:$S$16,,MATCH('2.5 CAPEX'!CL$5,'2.1 Kraftwerk allgemein'!$H$15:$S$15,0)),
IF(AND($M15="x",$F15&lt;&gt;0),
IF($F15=1,$J15,
IF('2.1 Kraftwerk allgemein'!$F$17-'2.5 CAPEX'!CL$5&gt;='2.5 CAPEX'!$F15*'1.1 Allgemein'!$I$27,
IF(SUM(OFFSET(CK15,0,-MIN($F15-2,COLUMN(BX15)-1),1,MIN($F15-1,COLUMN(BX15))))=0,$J15,""),"")),"")),""),"")</f>
        <v/>
      </c>
      <c r="CM15" s="340" t="str">
        <f ca="1">IF(CM$5&lt;&gt;"",
IF(CM$5&gt;='2.1 Kraftwerk allgemein'!$F$15,
IF(CM$5&lt;='2.1 Kraftwerk allgemein'!$F$16,
$J15*INDEX('2.1 Kraftwerk allgemein'!$H$16:$S$16,,MATCH('2.5 CAPEX'!CM$5,'2.1 Kraftwerk allgemein'!$H$15:$S$15,0)),
IF(AND($M15="x",$F15&lt;&gt;0),
IF($F15=1,$J15,
IF('2.1 Kraftwerk allgemein'!$F$17-'2.5 CAPEX'!CM$5&gt;='2.5 CAPEX'!$F15*'1.1 Allgemein'!$I$27,
IF(SUM(OFFSET(CL15,0,-MIN($F15-2,COLUMN(BY15)-1),1,MIN($F15-1,COLUMN(BY15))))=0,$J15,""),"")),"")),""),"")</f>
        <v/>
      </c>
      <c r="CN15" s="340" t="str">
        <f ca="1">IF(CN$5&lt;&gt;"",
IF(CN$5&gt;='2.1 Kraftwerk allgemein'!$F$15,
IF(CN$5&lt;='2.1 Kraftwerk allgemein'!$F$16,
$J15*INDEX('2.1 Kraftwerk allgemein'!$H$16:$S$16,,MATCH('2.5 CAPEX'!CN$5,'2.1 Kraftwerk allgemein'!$H$15:$S$15,0)),
IF(AND($M15="x",$F15&lt;&gt;0),
IF($F15=1,$J15,
IF('2.1 Kraftwerk allgemein'!$F$17-'2.5 CAPEX'!CN$5&gt;='2.5 CAPEX'!$F15*'1.1 Allgemein'!$I$27,
IF(SUM(OFFSET(CM15,0,-MIN($F15-2,COLUMN(BZ15)-1),1,MIN($F15-1,COLUMN(BZ15))))=0,$J15,""),"")),"")),""),"")</f>
        <v/>
      </c>
      <c r="CO15" s="340" t="str">
        <f ca="1">IF(CO$5&lt;&gt;"",
IF(CO$5&gt;='2.1 Kraftwerk allgemein'!$F$15,
IF(CO$5&lt;='2.1 Kraftwerk allgemein'!$F$16,
$J15*INDEX('2.1 Kraftwerk allgemein'!$H$16:$S$16,,MATCH('2.5 CAPEX'!CO$5,'2.1 Kraftwerk allgemein'!$H$15:$S$15,0)),
IF(AND($M15="x",$F15&lt;&gt;0),
IF($F15=1,$J15,
IF('2.1 Kraftwerk allgemein'!$F$17-'2.5 CAPEX'!CO$5&gt;='2.5 CAPEX'!$F15*'1.1 Allgemein'!$I$27,
IF(SUM(OFFSET(CN15,0,-MIN($F15-2,COLUMN(CA15)-1),1,MIN($F15-1,COLUMN(CA15))))=0,$J15,""),"")),"")),""),"")</f>
        <v/>
      </c>
      <c r="CP15" s="340" t="str">
        <f ca="1">IF(CP$5&lt;&gt;"",
IF(CP$5&gt;='2.1 Kraftwerk allgemein'!$F$15,
IF(CP$5&lt;='2.1 Kraftwerk allgemein'!$F$16,
$J15*INDEX('2.1 Kraftwerk allgemein'!$H$16:$S$16,,MATCH('2.5 CAPEX'!CP$5,'2.1 Kraftwerk allgemein'!$H$15:$S$15,0)),
IF(AND($M15="x",$F15&lt;&gt;0),
IF($F15=1,$J15,
IF('2.1 Kraftwerk allgemein'!$F$17-'2.5 CAPEX'!CP$5&gt;='2.5 CAPEX'!$F15*'1.1 Allgemein'!$I$27,
IF(SUM(OFFSET(CO15,0,-MIN($F15-2,COLUMN(CB15)-1),1,MIN($F15-1,COLUMN(CB15))))=0,$J15,""),"")),"")),""),"")</f>
        <v/>
      </c>
      <c r="CQ15" s="340" t="str">
        <f ca="1">IF(CQ$5&lt;&gt;"",
IF(CQ$5&gt;='2.1 Kraftwerk allgemein'!$F$15,
IF(CQ$5&lt;='2.1 Kraftwerk allgemein'!$F$16,
$J15*INDEX('2.1 Kraftwerk allgemein'!$H$16:$S$16,,MATCH('2.5 CAPEX'!CQ$5,'2.1 Kraftwerk allgemein'!$H$15:$S$15,0)),
IF(AND($M15="x",$F15&lt;&gt;0),
IF($F15=1,$J15,
IF('2.1 Kraftwerk allgemein'!$F$17-'2.5 CAPEX'!CQ$5&gt;='2.5 CAPEX'!$F15*'1.1 Allgemein'!$I$27,
IF(SUM(OFFSET(CP15,0,-MIN($F15-2,COLUMN(CC15)-1),1,MIN($F15-1,COLUMN(CC15))))=0,$J15,""),"")),"")),""),"")</f>
        <v/>
      </c>
      <c r="CR15" s="340" t="str">
        <f ca="1">IF(CR$5&lt;&gt;"",
IF(CR$5&gt;='2.1 Kraftwerk allgemein'!$F$15,
IF(CR$5&lt;='2.1 Kraftwerk allgemein'!$F$16,
$J15*INDEX('2.1 Kraftwerk allgemein'!$H$16:$S$16,,MATCH('2.5 CAPEX'!CR$5,'2.1 Kraftwerk allgemein'!$H$15:$S$15,0)),
IF(AND($M15="x",$F15&lt;&gt;0),
IF($F15=1,$J15,
IF('2.1 Kraftwerk allgemein'!$F$17-'2.5 CAPEX'!CR$5&gt;='2.5 CAPEX'!$F15*'1.1 Allgemein'!$I$27,
IF(SUM(OFFSET(CQ15,0,-MIN($F15-2,COLUMN(CD15)-1),1,MIN($F15-1,COLUMN(CD15))))=0,$J15,""),"")),"")),""),"")</f>
        <v/>
      </c>
      <c r="CS15" s="340" t="str">
        <f ca="1">IF(CS$5&lt;&gt;"",
IF(CS$5&gt;='2.1 Kraftwerk allgemein'!$F$15,
IF(CS$5&lt;='2.1 Kraftwerk allgemein'!$F$16,
$J15*INDEX('2.1 Kraftwerk allgemein'!$H$16:$S$16,,MATCH('2.5 CAPEX'!CS$5,'2.1 Kraftwerk allgemein'!$H$15:$S$15,0)),
IF(AND($M15="x",$F15&lt;&gt;0),
IF($F15=1,$J15,
IF('2.1 Kraftwerk allgemein'!$F$17-'2.5 CAPEX'!CS$5&gt;='2.5 CAPEX'!$F15*'1.1 Allgemein'!$I$27,
IF(SUM(OFFSET(CR15,0,-MIN($F15-2,COLUMN(CE15)-1),1,MIN($F15-1,COLUMN(CE15))))=0,$J15,""),"")),"")),""),"")</f>
        <v/>
      </c>
      <c r="CT15" s="340" t="str">
        <f ca="1">IF(CT$5&lt;&gt;"",
IF(CT$5&gt;='2.1 Kraftwerk allgemein'!$F$15,
IF(CT$5&lt;='2.1 Kraftwerk allgemein'!$F$16,
$J15*INDEX('2.1 Kraftwerk allgemein'!$H$16:$S$16,,MATCH('2.5 CAPEX'!CT$5,'2.1 Kraftwerk allgemein'!$H$15:$S$15,0)),
IF(AND($M15="x",$F15&lt;&gt;0),
IF($F15=1,$J15,
IF('2.1 Kraftwerk allgemein'!$F$17-'2.5 CAPEX'!CT$5&gt;='2.5 CAPEX'!$F15*'1.1 Allgemein'!$I$27,
IF(SUM(OFFSET(CS15,0,-MIN($F15-2,COLUMN(CF15)-1),1,MIN($F15-1,COLUMN(CF15))))=0,$J15,""),"")),"")),""),"")</f>
        <v/>
      </c>
      <c r="CU15" s="340" t="str">
        <f ca="1">IF(CU$5&lt;&gt;"",
IF(CU$5&gt;='2.1 Kraftwerk allgemein'!$F$15,
IF(CU$5&lt;='2.1 Kraftwerk allgemein'!$F$16,
$J15*INDEX('2.1 Kraftwerk allgemein'!$H$16:$S$16,,MATCH('2.5 CAPEX'!CU$5,'2.1 Kraftwerk allgemein'!$H$15:$S$15,0)),
IF(AND($M15="x",$F15&lt;&gt;0),
IF($F15=1,$J15,
IF('2.1 Kraftwerk allgemein'!$F$17-'2.5 CAPEX'!CU$5&gt;='2.5 CAPEX'!$F15*'1.1 Allgemein'!$I$27,
IF(SUM(OFFSET(CT15,0,-MIN($F15-2,COLUMN(CG15)-1),1,MIN($F15-1,COLUMN(CG15))))=0,$J15,""),"")),"")),""),"")</f>
        <v/>
      </c>
      <c r="CV15" s="340" t="str">
        <f ca="1">IF(CV$5&lt;&gt;"",
IF(CV$5&gt;='2.1 Kraftwerk allgemein'!$F$15,
IF(CV$5&lt;='2.1 Kraftwerk allgemein'!$F$16,
$J15*INDEX('2.1 Kraftwerk allgemein'!$H$16:$S$16,,MATCH('2.5 CAPEX'!CV$5,'2.1 Kraftwerk allgemein'!$H$15:$S$15,0)),
IF(AND($M15="x",$F15&lt;&gt;0),
IF($F15=1,$J15,
IF('2.1 Kraftwerk allgemein'!$F$17-'2.5 CAPEX'!CV$5&gt;='2.5 CAPEX'!$F15*'1.1 Allgemein'!$I$27,
IF(SUM(OFFSET(CU15,0,-MIN($F15-2,COLUMN(CH15)-1),1,MIN($F15-1,COLUMN(CH15))))=0,$J15,""),"")),"")),""),"")</f>
        <v/>
      </c>
      <c r="CW15" s="340" t="str">
        <f ca="1">IF(CW$5&lt;&gt;"",
IF(CW$5&gt;='2.1 Kraftwerk allgemein'!$F$15,
IF(CW$5&lt;='2.1 Kraftwerk allgemein'!$F$16,
$J15*INDEX('2.1 Kraftwerk allgemein'!$H$16:$S$16,,MATCH('2.5 CAPEX'!CW$5,'2.1 Kraftwerk allgemein'!$H$15:$S$15,0)),
IF(AND($M15="x",$F15&lt;&gt;0),
IF($F15=1,$J15,
IF('2.1 Kraftwerk allgemein'!$F$17-'2.5 CAPEX'!CW$5&gt;='2.5 CAPEX'!$F15*'1.1 Allgemein'!$I$27,
IF(SUM(OFFSET(CV15,0,-MIN($F15-2,COLUMN(CI15)-1),1,MIN($F15-1,COLUMN(CI15))))=0,$J15,""),"")),"")),""),"")</f>
        <v/>
      </c>
      <c r="CX15" s="340" t="str">
        <f ca="1">IF(CX$5&lt;&gt;"",
IF(CX$5&gt;='2.1 Kraftwerk allgemein'!$F$15,
IF(CX$5&lt;='2.1 Kraftwerk allgemein'!$F$16,
$J15*INDEX('2.1 Kraftwerk allgemein'!$H$16:$S$16,,MATCH('2.5 CAPEX'!CX$5,'2.1 Kraftwerk allgemein'!$H$15:$S$15,0)),
IF(AND($M15="x",$F15&lt;&gt;0),
IF($F15=1,$J15,
IF('2.1 Kraftwerk allgemein'!$F$17-'2.5 CAPEX'!CX$5&gt;='2.5 CAPEX'!$F15*'1.1 Allgemein'!$I$27,
IF(SUM(OFFSET(CW15,0,-MIN($F15-2,COLUMN(CJ15)-1),1,MIN($F15-1,COLUMN(CJ15))))=0,$J15,""),"")),"")),""),"")</f>
        <v/>
      </c>
      <c r="CY15" s="340" t="str">
        <f ca="1">IF(CY$5&lt;&gt;"",
IF(CY$5&gt;='2.1 Kraftwerk allgemein'!$F$15,
IF(CY$5&lt;='2.1 Kraftwerk allgemein'!$F$16,
$J15*INDEX('2.1 Kraftwerk allgemein'!$H$16:$S$16,,MATCH('2.5 CAPEX'!CY$5,'2.1 Kraftwerk allgemein'!$H$15:$S$15,0)),
IF(AND($M15="x",$F15&lt;&gt;0),
IF($F15=1,$J15,
IF('2.1 Kraftwerk allgemein'!$F$17-'2.5 CAPEX'!CY$5&gt;='2.5 CAPEX'!$F15*'1.1 Allgemein'!$I$27,
IF(SUM(OFFSET(CX15,0,-MIN($F15-2,COLUMN(CK15)-1),1,MIN($F15-1,COLUMN(CK15))))=0,$J15,""),"")),"")),""),"")</f>
        <v/>
      </c>
      <c r="CZ15" s="340" t="str">
        <f ca="1">IF(CZ$5&lt;&gt;"",
IF(CZ$5&gt;='2.1 Kraftwerk allgemein'!$F$15,
IF(CZ$5&lt;='2.1 Kraftwerk allgemein'!$F$16,
$J15*INDEX('2.1 Kraftwerk allgemein'!$H$16:$S$16,,MATCH('2.5 CAPEX'!CZ$5,'2.1 Kraftwerk allgemein'!$H$15:$S$15,0)),
IF(AND($M15="x",$F15&lt;&gt;0),
IF($F15=1,$J15,
IF('2.1 Kraftwerk allgemein'!$F$17-'2.5 CAPEX'!CZ$5&gt;='2.5 CAPEX'!$F15*'1.1 Allgemein'!$I$27,
IF(SUM(OFFSET(CY15,0,-MIN($F15-2,COLUMN(CL15)-1),1,MIN($F15-1,COLUMN(CL15))))=0,$J15,""),"")),"")),""),"")</f>
        <v/>
      </c>
      <c r="DA15" s="340" t="str">
        <f ca="1">IF(DA$5&lt;&gt;"",
IF(DA$5&gt;='2.1 Kraftwerk allgemein'!$F$15,
IF(DA$5&lt;='2.1 Kraftwerk allgemein'!$F$16,
$J15*INDEX('2.1 Kraftwerk allgemein'!$H$16:$S$16,,MATCH('2.5 CAPEX'!DA$5,'2.1 Kraftwerk allgemein'!$H$15:$S$15,0)),
IF(AND($M15="x",$F15&lt;&gt;0),
IF($F15=1,$J15,
IF('2.1 Kraftwerk allgemein'!$F$17-'2.5 CAPEX'!DA$5&gt;='2.5 CAPEX'!$F15*'1.1 Allgemein'!$I$27,
IF(SUM(OFFSET(CZ15,0,-MIN($F15-2,COLUMN(CM15)-1),1,MIN($F15-1,COLUMN(CM15))))=0,$J15,""),"")),"")),""),"")</f>
        <v/>
      </c>
      <c r="DB15" s="340" t="str">
        <f ca="1">IF(DB$5&lt;&gt;"",
IF(DB$5&gt;='2.1 Kraftwerk allgemein'!$F$15,
IF(DB$5&lt;='2.1 Kraftwerk allgemein'!$F$16,
$J15*INDEX('2.1 Kraftwerk allgemein'!$H$16:$S$16,,MATCH('2.5 CAPEX'!DB$5,'2.1 Kraftwerk allgemein'!$H$15:$S$15,0)),
IF(AND($M15="x",$F15&lt;&gt;0),
IF($F15=1,$J15,
IF('2.1 Kraftwerk allgemein'!$F$17-'2.5 CAPEX'!DB$5&gt;='2.5 CAPEX'!$F15*'1.1 Allgemein'!$I$27,
IF(SUM(OFFSET(DA15,0,-MIN($F15-2,COLUMN(CN15)-1),1,MIN($F15-1,COLUMN(CN15))))=0,$J15,""),"")),"")),""),"")</f>
        <v/>
      </c>
      <c r="DC15" s="340" t="str">
        <f ca="1">IF(DC$5&lt;&gt;"",
IF(DC$5&gt;='2.1 Kraftwerk allgemein'!$F$15,
IF(DC$5&lt;='2.1 Kraftwerk allgemein'!$F$16,
$J15*INDEX('2.1 Kraftwerk allgemein'!$H$16:$S$16,,MATCH('2.5 CAPEX'!DC$5,'2.1 Kraftwerk allgemein'!$H$15:$S$15,0)),
IF(AND($M15="x",$F15&lt;&gt;0),
IF($F15=1,$J15,
IF('2.1 Kraftwerk allgemein'!$F$17-'2.5 CAPEX'!DC$5&gt;='2.5 CAPEX'!$F15*'1.1 Allgemein'!$I$27,
IF(SUM(OFFSET(DB15,0,-MIN($F15-2,COLUMN(CO15)-1),1,MIN($F15-1,COLUMN(CO15))))=0,$J15,""),"")),"")),""),"")</f>
        <v/>
      </c>
      <c r="DD15" s="340" t="str">
        <f ca="1">IF(DD$5&lt;&gt;"",
IF(DD$5&gt;='2.1 Kraftwerk allgemein'!$F$15,
IF(DD$5&lt;='2.1 Kraftwerk allgemein'!$F$16,
$J15*INDEX('2.1 Kraftwerk allgemein'!$H$16:$S$16,,MATCH('2.5 CAPEX'!DD$5,'2.1 Kraftwerk allgemein'!$H$15:$S$15,0)),
IF(AND($M15="x",$F15&lt;&gt;0),
IF($F15=1,$J15,
IF('2.1 Kraftwerk allgemein'!$F$17-'2.5 CAPEX'!DD$5&gt;='2.5 CAPEX'!$F15*'1.1 Allgemein'!$I$27,
IF(SUM(OFFSET(DC15,0,-MIN($F15-2,COLUMN(CP15)-1),1,MIN($F15-1,COLUMN(CP15))))=0,$J15,""),"")),"")),""),"")</f>
        <v/>
      </c>
      <c r="DE15" s="340" t="str">
        <f ca="1">IF(DE$5&lt;&gt;"",
IF(DE$5&gt;='2.1 Kraftwerk allgemein'!$F$15,
IF(DE$5&lt;='2.1 Kraftwerk allgemein'!$F$16,
$J15*INDEX('2.1 Kraftwerk allgemein'!$H$16:$S$16,,MATCH('2.5 CAPEX'!DE$5,'2.1 Kraftwerk allgemein'!$H$15:$S$15,0)),
IF(AND($M15="x",$F15&lt;&gt;0),
IF($F15=1,$J15,
IF('2.1 Kraftwerk allgemein'!$F$17-'2.5 CAPEX'!DE$5&gt;='2.5 CAPEX'!$F15*'1.1 Allgemein'!$I$27,
IF(SUM(OFFSET(DD15,0,-MIN($F15-2,COLUMN(CQ15)-1),1,MIN($F15-1,COLUMN(CQ15))))=0,$J15,""),"")),"")),""),"")</f>
        <v/>
      </c>
      <c r="DF15" s="340" t="str">
        <f ca="1">IF(DF$5&lt;&gt;"",
IF(DF$5&gt;='2.1 Kraftwerk allgemein'!$F$15,
IF(DF$5&lt;='2.1 Kraftwerk allgemein'!$F$16,
$J15*INDEX('2.1 Kraftwerk allgemein'!$H$16:$S$16,,MATCH('2.5 CAPEX'!DF$5,'2.1 Kraftwerk allgemein'!$H$15:$S$15,0)),
IF(AND($M15="x",$F15&lt;&gt;0),
IF($F15=1,$J15,
IF('2.1 Kraftwerk allgemein'!$F$17-'2.5 CAPEX'!DF$5&gt;='2.5 CAPEX'!$F15*'1.1 Allgemein'!$I$27,
IF(SUM(OFFSET(DE15,0,-MIN($F15-2,COLUMN(CR15)-1),1,MIN($F15-1,COLUMN(CR15))))=0,$J15,""),"")),"")),""),"")</f>
        <v/>
      </c>
      <c r="DG15" s="340" t="str">
        <f ca="1">IF(DG$5&lt;&gt;"",
IF(DG$5&gt;='2.1 Kraftwerk allgemein'!$F$15,
IF(DG$5&lt;='2.1 Kraftwerk allgemein'!$F$16,
$J15*INDEX('2.1 Kraftwerk allgemein'!$H$16:$S$16,,MATCH('2.5 CAPEX'!DG$5,'2.1 Kraftwerk allgemein'!$H$15:$S$15,0)),
IF(AND($M15="x",$F15&lt;&gt;0),
IF($F15=1,$J15,
IF('2.1 Kraftwerk allgemein'!$F$17-'2.5 CAPEX'!DG$5&gt;='2.5 CAPEX'!$F15*'1.1 Allgemein'!$I$27,
IF(SUM(OFFSET(DF15,0,-MIN($F15-2,COLUMN(CS15)-1),1,MIN($F15-1,COLUMN(CS15))))=0,$J15,""),"")),"")),""),"")</f>
        <v/>
      </c>
      <c r="DH15" s="340" t="str">
        <f ca="1">IF(DH$5&lt;&gt;"",
IF(DH$5&gt;='2.1 Kraftwerk allgemein'!$F$15,
IF(DH$5&lt;='2.1 Kraftwerk allgemein'!$F$16,
$J15*INDEX('2.1 Kraftwerk allgemein'!$H$16:$S$16,,MATCH('2.5 CAPEX'!DH$5,'2.1 Kraftwerk allgemein'!$H$15:$S$15,0)),
IF(AND($M15="x",$F15&lt;&gt;0),
IF($F15=1,$J15,
IF('2.1 Kraftwerk allgemein'!$F$17-'2.5 CAPEX'!DH$5&gt;='2.5 CAPEX'!$F15*'1.1 Allgemein'!$I$27,
IF(SUM(OFFSET(DG15,0,-MIN($F15-2,COLUMN(CT15)-1),1,MIN($F15-1,COLUMN(CT15))))=0,$J15,""),"")),"")),""),"")</f>
        <v/>
      </c>
      <c r="DI15" s="340" t="str">
        <f ca="1">IF(DI$5&lt;&gt;"",
IF(DI$5&gt;='2.1 Kraftwerk allgemein'!$F$15,
IF(DI$5&lt;='2.1 Kraftwerk allgemein'!$F$16,
$J15*INDEX('2.1 Kraftwerk allgemein'!$H$16:$S$16,,MATCH('2.5 CAPEX'!DI$5,'2.1 Kraftwerk allgemein'!$H$15:$S$15,0)),
IF(AND($M15="x",$F15&lt;&gt;0),
IF($F15=1,$J15,
IF('2.1 Kraftwerk allgemein'!$F$17-'2.5 CAPEX'!DI$5&gt;='2.5 CAPEX'!$F15*'1.1 Allgemein'!$I$27,
IF(SUM(OFFSET(DH15,0,-MIN($F15-2,COLUMN(CU15)-1),1,MIN($F15-1,COLUMN(CU15))))=0,$J15,""),"")),"")),""),"")</f>
        <v/>
      </c>
      <c r="DJ15" s="340" t="str">
        <f ca="1">IF(DJ$5&lt;&gt;"",
IF(DJ$5&gt;='2.1 Kraftwerk allgemein'!$F$15,
IF(DJ$5&lt;='2.1 Kraftwerk allgemein'!$F$16,
$J15*INDEX('2.1 Kraftwerk allgemein'!$H$16:$S$16,,MATCH('2.5 CAPEX'!DJ$5,'2.1 Kraftwerk allgemein'!$H$15:$S$15,0)),
IF(AND($M15="x",$F15&lt;&gt;0),
IF($F15=1,$J15,
IF('2.1 Kraftwerk allgemein'!$F$17-'2.5 CAPEX'!DJ$5&gt;='2.5 CAPEX'!$F15*'1.1 Allgemein'!$I$27,
IF(SUM(OFFSET(DI15,0,-MIN($F15-2,COLUMN(CV15)-1),1,MIN($F15-1,COLUMN(CV15))))=0,$J15,""),"")),"")),""),"")</f>
        <v/>
      </c>
      <c r="DK15" s="340" t="str">
        <f ca="1">IF(DK$5&lt;&gt;"",
IF(DK$5&gt;='2.1 Kraftwerk allgemein'!$F$15,
IF(DK$5&lt;='2.1 Kraftwerk allgemein'!$F$16,
$J15*INDEX('2.1 Kraftwerk allgemein'!$H$16:$S$16,,MATCH('2.5 CAPEX'!DK$5,'2.1 Kraftwerk allgemein'!$H$15:$S$15,0)),
IF(AND($M15="x",$F15&lt;&gt;0),
IF($F15=1,$J15,
IF('2.1 Kraftwerk allgemein'!$F$17-'2.5 CAPEX'!DK$5&gt;='2.5 CAPEX'!$F15*'1.1 Allgemein'!$I$27,
IF(SUM(OFFSET(DJ15,0,-MIN($F15-2,COLUMN(CW15)-1),1,MIN($F15-1,COLUMN(CW15))))=0,$J15,""),"")),"")),""),"")</f>
        <v/>
      </c>
    </row>
    <row r="16" spans="2:115" s="7" customFormat="1" ht="15" customHeight="1" x14ac:dyDescent="0.35">
      <c r="D16" s="41">
        <v>102</v>
      </c>
      <c r="E16" s="41" t="str">
        <f>IF('2.1 Kraftwerk allgemein'!$F$2="f",d_f_i!$B224,IF('2.1 Kraftwerk allgemein'!$F$2="i",d_f_i!$C224,d_f_i!$A224))</f>
        <v>Halterungen, Befestigungselemente</v>
      </c>
      <c r="F16" s="19">
        <f>INDEX('1.1 Allgemein'!$1:$1048576,MATCH('2.5 CAPEX'!D16,'1.1 Allgemein'!$E:$E,0),MATCH('2.5 CAPEX'!$F$11,'1.1 Allgemein'!$34:$34,0))</f>
        <v>50</v>
      </c>
      <c r="G16" s="93">
        <f t="shared" ca="1" si="3"/>
        <v>0</v>
      </c>
      <c r="H16" s="94">
        <f ca="1">SUM(OFFSET(O16,0,0,1,'2.1 Kraftwerk allgemein'!$F$17-'2.5 CAPEX'!$O$5+1))-J16</f>
        <v>0</v>
      </c>
      <c r="I16" s="336"/>
      <c r="J16" s="336"/>
      <c r="K16" s="68" t="str">
        <f>IF($D16&lt;&gt;"",IF(INDEX('1.1 Allgemein'!$1:$1048576,MATCH('2.5 CAPEX'!$D16,'1.1 Allgemein'!$E:$E,0),MATCH('2.5 CAPEX'!K$11,'1.1 Allgemein'!$34:$34,0))&lt;&gt;0,INDEX('1.1 Allgemein'!$1:$1048576,MATCH('2.5 CAPEX'!$D16,'1.1 Allgemein'!$E:$E,0),MATCH('2.5 CAPEX'!K$11,'1.1 Allgemein'!$34:$34,0)),""),"")</f>
        <v/>
      </c>
      <c r="L16" s="68" t="str">
        <f>IF($D16&lt;&gt;"",IF(INDEX('1.1 Allgemein'!$1:$1048576,MATCH('2.5 CAPEX'!$D16,'1.1 Allgemein'!$E:$E,0),MATCH('2.5 CAPEX'!L$11,'1.1 Allgemein'!$34:$34,0))&lt;&gt;0,INDEX('1.1 Allgemein'!$1:$1048576,MATCH('2.5 CAPEX'!$D16,'1.1 Allgemein'!$E:$E,0),MATCH('2.5 CAPEX'!L$11,'1.1 Allgemein'!$34:$34,0)),""),"")</f>
        <v/>
      </c>
      <c r="M16" s="68" t="str">
        <f>IF($D16&lt;&gt;"",IF(INDEX('1.1 Allgemein'!$1:$1048576,MATCH('2.5 CAPEX'!$D16,'1.1 Allgemein'!$E:$E,0),MATCH('2.5 CAPEX'!M$11,'1.1 Allgemein'!$34:$34,0))&lt;&gt;0,INDEX('1.1 Allgemein'!$1:$1048576,MATCH('2.5 CAPEX'!$D16,'1.1 Allgemein'!$E:$E,0),MATCH('2.5 CAPEX'!M$11,'1.1 Allgemein'!$34:$34,0)),""),"")</f>
        <v>x</v>
      </c>
      <c r="N16" s="69"/>
      <c r="O16" s="340">
        <f ca="1">IF(O$5&lt;&gt;"",
IF(O$5&gt;='2.1 Kraftwerk allgemein'!$F$15,
IF(O$5&lt;='2.1 Kraftwerk allgemein'!$F$16,
$J16*INDEX('2.1 Kraftwerk allgemein'!$H$16:$S$16,,MATCH('2.5 CAPEX'!O$5,'2.1 Kraftwerk allgemein'!$H$15:$S$15,0)),
IF(AND($M16="x",$F16&lt;&gt;0),
IF($F16=1,$J16,
IF('2.1 Kraftwerk allgemein'!$F$17-'2.5 CAPEX'!O$5&gt;='2.5 CAPEX'!$F16*'1.1 Allgemein'!$I$27,
IF(SUM(OFFSET(N16,0,-MIN($F16-2,COLUMN(A16)-1),1,MIN($F16-1,COLUMN(A16))))=0,$J16,""),"")),"")),""),"")</f>
        <v>0</v>
      </c>
      <c r="P16" s="340">
        <f ca="1">IF(P$5&lt;&gt;"",
IF(P$5&gt;='2.1 Kraftwerk allgemein'!$F$15,
IF(P$5&lt;='2.1 Kraftwerk allgemein'!$F$16,
$J16*INDEX('2.1 Kraftwerk allgemein'!$H$16:$S$16,,MATCH('2.5 CAPEX'!P$5,'2.1 Kraftwerk allgemein'!$H$15:$S$15,0)),
IF(AND($M16="x",$F16&lt;&gt;0),
IF($F16=1,$J16,
IF('2.1 Kraftwerk allgemein'!$F$17-'2.5 CAPEX'!P$5&gt;='2.5 CAPEX'!$F16*'1.1 Allgemein'!$I$27,
IF(SUM(OFFSET(O16,0,-MIN($F16-2,COLUMN(B16)-1),1,MIN($F16-1,COLUMN(B16))))=0,$J16,""),"")),"")),""),"")</f>
        <v>0</v>
      </c>
      <c r="Q16" s="340">
        <f ca="1">IF(Q$5&lt;&gt;"",
IF(Q$5&gt;='2.1 Kraftwerk allgemein'!$F$15,
IF(Q$5&lt;='2.1 Kraftwerk allgemein'!$F$16,
$J16*INDEX('2.1 Kraftwerk allgemein'!$H$16:$S$16,,MATCH('2.5 CAPEX'!Q$5,'2.1 Kraftwerk allgemein'!$H$15:$S$15,0)),
IF(AND($M16="x",$F16&lt;&gt;0),
IF($F16=1,$J16,
IF('2.1 Kraftwerk allgemein'!$F$17-'2.5 CAPEX'!Q$5&gt;='2.5 CAPEX'!$F16*'1.1 Allgemein'!$I$27,
IF(SUM(OFFSET(P16,0,-MIN($F16-2,COLUMN(C16)-1),1,MIN($F16-1,COLUMN(C16))))=0,$J16,""),"")),"")),""),"")</f>
        <v>0</v>
      </c>
      <c r="R16" s="340">
        <f ca="1">IF(R$5&lt;&gt;"",
IF(R$5&gt;='2.1 Kraftwerk allgemein'!$F$15,
IF(R$5&lt;='2.1 Kraftwerk allgemein'!$F$16,
$J16*INDEX('2.1 Kraftwerk allgemein'!$H$16:$S$16,,MATCH('2.5 CAPEX'!R$5,'2.1 Kraftwerk allgemein'!$H$15:$S$15,0)),
IF(AND($M16="x",$F16&lt;&gt;0),
IF($F16=1,$J16,
IF('2.1 Kraftwerk allgemein'!$F$17-'2.5 CAPEX'!R$5&gt;='2.5 CAPEX'!$F16*'1.1 Allgemein'!$I$27,
IF(SUM(OFFSET(Q16,0,-MIN($F16-2,COLUMN(D16)-1),1,MIN($F16-1,COLUMN(D16))))=0,$J16,""),"")),"")),""),"")</f>
        <v>0</v>
      </c>
      <c r="S16" s="340">
        <f ca="1">IF(S$5&lt;&gt;"",
IF(S$5&gt;='2.1 Kraftwerk allgemein'!$F$15,
IF(S$5&lt;='2.1 Kraftwerk allgemein'!$F$16,
$J16*INDEX('2.1 Kraftwerk allgemein'!$H$16:$S$16,,MATCH('2.5 CAPEX'!S$5,'2.1 Kraftwerk allgemein'!$H$15:$S$15,0)),
IF(AND($M16="x",$F16&lt;&gt;0),
IF($F16=1,$J16,
IF('2.1 Kraftwerk allgemein'!$F$17-'2.5 CAPEX'!S$5&gt;='2.5 CAPEX'!$F16*'1.1 Allgemein'!$I$27,
IF(SUM(OFFSET(R16,0,-MIN($F16-2,COLUMN(E16)-1),1,MIN($F16-1,COLUMN(E16))))=0,$J16,""),"")),"")),""),"")</f>
        <v>0</v>
      </c>
      <c r="T16" s="340">
        <f ca="1">IF(T$5&lt;&gt;"",
IF(T$5&gt;='2.1 Kraftwerk allgemein'!$F$15,
IF(T$5&lt;='2.1 Kraftwerk allgemein'!$F$16,
$J16*INDEX('2.1 Kraftwerk allgemein'!$H$16:$S$16,,MATCH('2.5 CAPEX'!T$5,'2.1 Kraftwerk allgemein'!$H$15:$S$15,0)),
IF(AND($M16="x",$F16&lt;&gt;0),
IF($F16=1,$J16,
IF('2.1 Kraftwerk allgemein'!$F$17-'2.5 CAPEX'!T$5&gt;='2.5 CAPEX'!$F16*'1.1 Allgemein'!$I$27,
IF(SUM(OFFSET(S16,0,-MIN($F16-2,COLUMN(F16)-1),1,MIN($F16-1,COLUMN(F16))))=0,$J16,""),"")),"")),""),"")</f>
        <v>0</v>
      </c>
      <c r="U16" s="340">
        <f ca="1">IF(U$5&lt;&gt;"",
IF(U$5&gt;='2.1 Kraftwerk allgemein'!$F$15,
IF(U$5&lt;='2.1 Kraftwerk allgemein'!$F$16,
$J16*INDEX('2.1 Kraftwerk allgemein'!$H$16:$S$16,,MATCH('2.5 CAPEX'!U$5,'2.1 Kraftwerk allgemein'!$H$15:$S$15,0)),
IF(AND($M16="x",$F16&lt;&gt;0),
IF($F16=1,$J16,
IF('2.1 Kraftwerk allgemein'!$F$17-'2.5 CAPEX'!U$5&gt;='2.5 CAPEX'!$F16*'1.1 Allgemein'!$I$27,
IF(SUM(OFFSET(T16,0,-MIN($F16-2,COLUMN(G16)-1),1,MIN($F16-1,COLUMN(G16))))=0,$J16,""),"")),"")),""),"")</f>
        <v>0</v>
      </c>
      <c r="V16" s="340">
        <f ca="1">IF(V$5&lt;&gt;"",
IF(V$5&gt;='2.1 Kraftwerk allgemein'!$F$15,
IF(V$5&lt;='2.1 Kraftwerk allgemein'!$F$16,
$J16*INDEX('2.1 Kraftwerk allgemein'!$H$16:$S$16,,MATCH('2.5 CAPEX'!V$5,'2.1 Kraftwerk allgemein'!$H$15:$S$15,0)),
IF(AND($M16="x",$F16&lt;&gt;0),
IF($F16=1,$J16,
IF('2.1 Kraftwerk allgemein'!$F$17-'2.5 CAPEX'!V$5&gt;='2.5 CAPEX'!$F16*'1.1 Allgemein'!$I$27,
IF(SUM(OFFSET(U16,0,-MIN($F16-2,COLUMN(H16)-1),1,MIN($F16-1,COLUMN(H16))))=0,$J16,""),"")),"")),""),"")</f>
        <v>0</v>
      </c>
      <c r="W16" s="340">
        <f ca="1">IF(W$5&lt;&gt;"",
IF(W$5&gt;='2.1 Kraftwerk allgemein'!$F$15,
IF(W$5&lt;='2.1 Kraftwerk allgemein'!$F$16,
$J16*INDEX('2.1 Kraftwerk allgemein'!$H$16:$S$16,,MATCH('2.5 CAPEX'!W$5,'2.1 Kraftwerk allgemein'!$H$15:$S$15,0)),
IF(AND($M16="x",$F16&lt;&gt;0),
IF($F16=1,$J16,
IF('2.1 Kraftwerk allgemein'!$F$17-'2.5 CAPEX'!W$5&gt;='2.5 CAPEX'!$F16*'1.1 Allgemein'!$I$27,
IF(SUM(OFFSET(V16,0,-MIN($F16-2,COLUMN(I16)-1),1,MIN($F16-1,COLUMN(I16))))=0,$J16,""),"")),"")),""),"")</f>
        <v>0</v>
      </c>
      <c r="X16" s="340">
        <f ca="1">IF(X$5&lt;&gt;"",
IF(X$5&gt;='2.1 Kraftwerk allgemein'!$F$15,
IF(X$5&lt;='2.1 Kraftwerk allgemein'!$F$16,
$J16*INDEX('2.1 Kraftwerk allgemein'!$H$16:$S$16,,MATCH('2.5 CAPEX'!X$5,'2.1 Kraftwerk allgemein'!$H$15:$S$15,0)),
IF(AND($M16="x",$F16&lt;&gt;0),
IF($F16=1,$J16,
IF('2.1 Kraftwerk allgemein'!$F$17-'2.5 CAPEX'!X$5&gt;='2.5 CAPEX'!$F16*'1.1 Allgemein'!$I$27,
IF(SUM(OFFSET(W16,0,-MIN($F16-2,COLUMN(J16)-1),1,MIN($F16-1,COLUMN(J16))))=0,$J16,""),"")),"")),""),"")</f>
        <v>0</v>
      </c>
      <c r="Y16" s="340">
        <f ca="1">IF(Y$5&lt;&gt;"",
IF(Y$5&gt;='2.1 Kraftwerk allgemein'!$F$15,
IF(Y$5&lt;='2.1 Kraftwerk allgemein'!$F$16,
$J16*INDEX('2.1 Kraftwerk allgemein'!$H$16:$S$16,,MATCH('2.5 CAPEX'!Y$5,'2.1 Kraftwerk allgemein'!$H$15:$S$15,0)),
IF(AND($M16="x",$F16&lt;&gt;0),
IF($F16=1,$J16,
IF('2.1 Kraftwerk allgemein'!$F$17-'2.5 CAPEX'!Y$5&gt;='2.5 CAPEX'!$F16*'1.1 Allgemein'!$I$27,
IF(SUM(OFFSET(X16,0,-MIN($F16-2,COLUMN(K16)-1),1,MIN($F16-1,COLUMN(K16))))=0,$J16,""),"")),"")),""),"")</f>
        <v>0</v>
      </c>
      <c r="Z16" s="340">
        <f ca="1">IF(Z$5&lt;&gt;"",
IF(Z$5&gt;='2.1 Kraftwerk allgemein'!$F$15,
IF(Z$5&lt;='2.1 Kraftwerk allgemein'!$F$16,
$J16*INDEX('2.1 Kraftwerk allgemein'!$H$16:$S$16,,MATCH('2.5 CAPEX'!Z$5,'2.1 Kraftwerk allgemein'!$H$15:$S$15,0)),
IF(AND($M16="x",$F16&lt;&gt;0),
IF($F16=1,$J16,
IF('2.1 Kraftwerk allgemein'!$F$17-'2.5 CAPEX'!Z$5&gt;='2.5 CAPEX'!$F16*'1.1 Allgemein'!$I$27,
IF(SUM(OFFSET(Y16,0,-MIN($F16-2,COLUMN(L16)-1),1,MIN($F16-1,COLUMN(L16))))=0,$J16,""),"")),"")),""),"")</f>
        <v>0</v>
      </c>
      <c r="AA16" s="340">
        <f ca="1">IF(AA$5&lt;&gt;"",
IF(AA$5&gt;='2.1 Kraftwerk allgemein'!$F$15,
IF(AA$5&lt;='2.1 Kraftwerk allgemein'!$F$16,
$J16*INDEX('2.1 Kraftwerk allgemein'!$H$16:$S$16,,MATCH('2.5 CAPEX'!AA$5,'2.1 Kraftwerk allgemein'!$H$15:$S$15,0)),
IF(AND($M16="x",$F16&lt;&gt;0),
IF($F16=1,$J16,
IF('2.1 Kraftwerk allgemein'!$F$17-'2.5 CAPEX'!AA$5&gt;='2.5 CAPEX'!$F16*'1.1 Allgemein'!$I$27,
IF(SUM(OFFSET(Z16,0,-MIN($F16-2,COLUMN(M16)-1),1,MIN($F16-1,COLUMN(M16))))=0,$J16,""),"")),"")),""),"")</f>
        <v>0</v>
      </c>
      <c r="AB16" s="340">
        <f ca="1">IF(AB$5&lt;&gt;"",
IF(AB$5&gt;='2.1 Kraftwerk allgemein'!$F$15,
IF(AB$5&lt;='2.1 Kraftwerk allgemein'!$F$16,
$J16*INDEX('2.1 Kraftwerk allgemein'!$H$16:$S$16,,MATCH('2.5 CAPEX'!AB$5,'2.1 Kraftwerk allgemein'!$H$15:$S$15,0)),
IF(AND($M16="x",$F16&lt;&gt;0),
IF($F16=1,$J16,
IF('2.1 Kraftwerk allgemein'!$F$17-'2.5 CAPEX'!AB$5&gt;='2.5 CAPEX'!$F16*'1.1 Allgemein'!$I$27,
IF(SUM(OFFSET(AA16,0,-MIN($F16-2,COLUMN(N16)-1),1,MIN($F16-1,COLUMN(N16))))=0,$J16,""),"")),"")),""),"")</f>
        <v>0</v>
      </c>
      <c r="AC16" s="340">
        <f ca="1">IF(AC$5&lt;&gt;"",
IF(AC$5&gt;='2.1 Kraftwerk allgemein'!$F$15,
IF(AC$5&lt;='2.1 Kraftwerk allgemein'!$F$16,
$J16*INDEX('2.1 Kraftwerk allgemein'!$H$16:$S$16,,MATCH('2.5 CAPEX'!AC$5,'2.1 Kraftwerk allgemein'!$H$15:$S$15,0)),
IF(AND($M16="x",$F16&lt;&gt;0),
IF($F16=1,$J16,
IF('2.1 Kraftwerk allgemein'!$F$17-'2.5 CAPEX'!AC$5&gt;='2.5 CAPEX'!$F16*'1.1 Allgemein'!$I$27,
IF(SUM(OFFSET(AB16,0,-MIN($F16-2,COLUMN(O16)-1),1,MIN($F16-1,COLUMN(O16))))=0,$J16,""),"")),"")),""),"")</f>
        <v>0</v>
      </c>
      <c r="AD16" s="340">
        <f ca="1">IF(AD$5&lt;&gt;"",
IF(AD$5&gt;='2.1 Kraftwerk allgemein'!$F$15,
IF(AD$5&lt;='2.1 Kraftwerk allgemein'!$F$16,
$J16*INDEX('2.1 Kraftwerk allgemein'!$H$16:$S$16,,MATCH('2.5 CAPEX'!AD$5,'2.1 Kraftwerk allgemein'!$H$15:$S$15,0)),
IF(AND($M16="x",$F16&lt;&gt;0),
IF($F16=1,$J16,
IF('2.1 Kraftwerk allgemein'!$F$17-'2.5 CAPEX'!AD$5&gt;='2.5 CAPEX'!$F16*'1.1 Allgemein'!$I$27,
IF(SUM(OFFSET(AC16,0,-MIN($F16-2,COLUMN(P16)-1),1,MIN($F16-1,COLUMN(P16))))=0,$J16,""),"")),"")),""),"")</f>
        <v>0</v>
      </c>
      <c r="AE16" s="340">
        <f ca="1">IF(AE$5&lt;&gt;"",
IF(AE$5&gt;='2.1 Kraftwerk allgemein'!$F$15,
IF(AE$5&lt;='2.1 Kraftwerk allgemein'!$F$16,
$J16*INDEX('2.1 Kraftwerk allgemein'!$H$16:$S$16,,MATCH('2.5 CAPEX'!AE$5,'2.1 Kraftwerk allgemein'!$H$15:$S$15,0)),
IF(AND($M16="x",$F16&lt;&gt;0),
IF($F16=1,$J16,
IF('2.1 Kraftwerk allgemein'!$F$17-'2.5 CAPEX'!AE$5&gt;='2.5 CAPEX'!$F16*'1.1 Allgemein'!$I$27,
IF(SUM(OFFSET(AD16,0,-MIN($F16-2,COLUMN(Q16)-1),1,MIN($F16-1,COLUMN(Q16))))=0,$J16,""),"")),"")),""),"")</f>
        <v>0</v>
      </c>
      <c r="AF16" s="340">
        <f ca="1">IF(AF$5&lt;&gt;"",
IF(AF$5&gt;='2.1 Kraftwerk allgemein'!$F$15,
IF(AF$5&lt;='2.1 Kraftwerk allgemein'!$F$16,
$J16*INDEX('2.1 Kraftwerk allgemein'!$H$16:$S$16,,MATCH('2.5 CAPEX'!AF$5,'2.1 Kraftwerk allgemein'!$H$15:$S$15,0)),
IF(AND($M16="x",$F16&lt;&gt;0),
IF($F16=1,$J16,
IF('2.1 Kraftwerk allgemein'!$F$17-'2.5 CAPEX'!AF$5&gt;='2.5 CAPEX'!$F16*'1.1 Allgemein'!$I$27,
IF(SUM(OFFSET(AE16,0,-MIN($F16-2,COLUMN(R16)-1),1,MIN($F16-1,COLUMN(R16))))=0,$J16,""),"")),"")),""),"")</f>
        <v>0</v>
      </c>
      <c r="AG16" s="340">
        <f ca="1">IF(AG$5&lt;&gt;"",
IF(AG$5&gt;='2.1 Kraftwerk allgemein'!$F$15,
IF(AG$5&lt;='2.1 Kraftwerk allgemein'!$F$16,
$J16*INDEX('2.1 Kraftwerk allgemein'!$H$16:$S$16,,MATCH('2.5 CAPEX'!AG$5,'2.1 Kraftwerk allgemein'!$H$15:$S$15,0)),
IF(AND($M16="x",$F16&lt;&gt;0),
IF($F16=1,$J16,
IF('2.1 Kraftwerk allgemein'!$F$17-'2.5 CAPEX'!AG$5&gt;='2.5 CAPEX'!$F16*'1.1 Allgemein'!$I$27,
IF(SUM(OFFSET(AF16,0,-MIN($F16-2,COLUMN(S16)-1),1,MIN($F16-1,COLUMN(S16))))=0,$J16,""),"")),"")),""),"")</f>
        <v>0</v>
      </c>
      <c r="AH16" s="340">
        <f ca="1">IF(AH$5&lt;&gt;"",
IF(AH$5&gt;='2.1 Kraftwerk allgemein'!$F$15,
IF(AH$5&lt;='2.1 Kraftwerk allgemein'!$F$16,
$J16*INDEX('2.1 Kraftwerk allgemein'!$H$16:$S$16,,MATCH('2.5 CAPEX'!AH$5,'2.1 Kraftwerk allgemein'!$H$15:$S$15,0)),
IF(AND($M16="x",$F16&lt;&gt;0),
IF($F16=1,$J16,
IF('2.1 Kraftwerk allgemein'!$F$17-'2.5 CAPEX'!AH$5&gt;='2.5 CAPEX'!$F16*'1.1 Allgemein'!$I$27,
IF(SUM(OFFSET(AG16,0,-MIN($F16-2,COLUMN(T16)-1),1,MIN($F16-1,COLUMN(T16))))=0,$J16,""),"")),"")),""),"")</f>
        <v>0</v>
      </c>
      <c r="AI16" s="340">
        <f ca="1">IF(AI$5&lt;&gt;"",
IF(AI$5&gt;='2.1 Kraftwerk allgemein'!$F$15,
IF(AI$5&lt;='2.1 Kraftwerk allgemein'!$F$16,
$J16*INDEX('2.1 Kraftwerk allgemein'!$H$16:$S$16,,MATCH('2.5 CAPEX'!AI$5,'2.1 Kraftwerk allgemein'!$H$15:$S$15,0)),
IF(AND($M16="x",$F16&lt;&gt;0),
IF($F16=1,$J16,
IF('2.1 Kraftwerk allgemein'!$F$17-'2.5 CAPEX'!AI$5&gt;='2.5 CAPEX'!$F16*'1.1 Allgemein'!$I$27,
IF(SUM(OFFSET(AH16,0,-MIN($F16-2,COLUMN(U16)-1),1,MIN($F16-1,COLUMN(U16))))=0,$J16,""),"")),"")),""),"")</f>
        <v>0</v>
      </c>
      <c r="AJ16" s="340">
        <f ca="1">IF(AJ$5&lt;&gt;"",
IF(AJ$5&gt;='2.1 Kraftwerk allgemein'!$F$15,
IF(AJ$5&lt;='2.1 Kraftwerk allgemein'!$F$16,
$J16*INDEX('2.1 Kraftwerk allgemein'!$H$16:$S$16,,MATCH('2.5 CAPEX'!AJ$5,'2.1 Kraftwerk allgemein'!$H$15:$S$15,0)),
IF(AND($M16="x",$F16&lt;&gt;0),
IF($F16=1,$J16,
IF('2.1 Kraftwerk allgemein'!$F$17-'2.5 CAPEX'!AJ$5&gt;='2.5 CAPEX'!$F16*'1.1 Allgemein'!$I$27,
IF(SUM(OFFSET(AI16,0,-MIN($F16-2,COLUMN(V16)-1),1,MIN($F16-1,COLUMN(V16))))=0,$J16,""),"")),"")),""),"")</f>
        <v>0</v>
      </c>
      <c r="AK16" s="340">
        <f ca="1">IF(AK$5&lt;&gt;"",
IF(AK$5&gt;='2.1 Kraftwerk allgemein'!$F$15,
IF(AK$5&lt;='2.1 Kraftwerk allgemein'!$F$16,
$J16*INDEX('2.1 Kraftwerk allgemein'!$H$16:$S$16,,MATCH('2.5 CAPEX'!AK$5,'2.1 Kraftwerk allgemein'!$H$15:$S$15,0)),
IF(AND($M16="x",$F16&lt;&gt;0),
IF($F16=1,$J16,
IF('2.1 Kraftwerk allgemein'!$F$17-'2.5 CAPEX'!AK$5&gt;='2.5 CAPEX'!$F16*'1.1 Allgemein'!$I$27,
IF(SUM(OFFSET(AJ16,0,-MIN($F16-2,COLUMN(W16)-1),1,MIN($F16-1,COLUMN(W16))))=0,$J16,""),"")),"")),""),"")</f>
        <v>0</v>
      </c>
      <c r="AL16" s="340" t="str">
        <f ca="1">IF(AL$5&lt;&gt;"",
IF(AL$5&gt;='2.1 Kraftwerk allgemein'!$F$15,
IF(AL$5&lt;='2.1 Kraftwerk allgemein'!$F$16,
$J16*INDEX('2.1 Kraftwerk allgemein'!$H$16:$S$16,,MATCH('2.5 CAPEX'!AL$5,'2.1 Kraftwerk allgemein'!$H$15:$S$15,0)),
IF(AND($M16="x",$F16&lt;&gt;0),
IF($F16=1,$J16,
IF('2.1 Kraftwerk allgemein'!$F$17-'2.5 CAPEX'!AL$5&gt;='2.5 CAPEX'!$F16*'1.1 Allgemein'!$I$27,
IF(SUM(OFFSET(AK16,0,-MIN($F16-2,COLUMN(X16)-1),1,MIN($F16-1,COLUMN(X16))))=0,$J16,""),"")),"")),""),"")</f>
        <v/>
      </c>
      <c r="AM16" s="340" t="str">
        <f ca="1">IF(AM$5&lt;&gt;"",
IF(AM$5&gt;='2.1 Kraftwerk allgemein'!$F$15,
IF(AM$5&lt;='2.1 Kraftwerk allgemein'!$F$16,
$J16*INDEX('2.1 Kraftwerk allgemein'!$H$16:$S$16,,MATCH('2.5 CAPEX'!AM$5,'2.1 Kraftwerk allgemein'!$H$15:$S$15,0)),
IF(AND($M16="x",$F16&lt;&gt;0),
IF($F16=1,$J16,
IF('2.1 Kraftwerk allgemein'!$F$17-'2.5 CAPEX'!AM$5&gt;='2.5 CAPEX'!$F16*'1.1 Allgemein'!$I$27,
IF(SUM(OFFSET(AL16,0,-MIN($F16-2,COLUMN(Y16)-1),1,MIN($F16-1,COLUMN(Y16))))=0,$J16,""),"")),"")),""),"")</f>
        <v/>
      </c>
      <c r="AN16" s="340" t="str">
        <f ca="1">IF(AN$5&lt;&gt;"",
IF(AN$5&gt;='2.1 Kraftwerk allgemein'!$F$15,
IF(AN$5&lt;='2.1 Kraftwerk allgemein'!$F$16,
$J16*INDEX('2.1 Kraftwerk allgemein'!$H$16:$S$16,,MATCH('2.5 CAPEX'!AN$5,'2.1 Kraftwerk allgemein'!$H$15:$S$15,0)),
IF(AND($M16="x",$F16&lt;&gt;0),
IF($F16=1,$J16,
IF('2.1 Kraftwerk allgemein'!$F$17-'2.5 CAPEX'!AN$5&gt;='2.5 CAPEX'!$F16*'1.1 Allgemein'!$I$27,
IF(SUM(OFFSET(AM16,0,-MIN($F16-2,COLUMN(Z16)-1),1,MIN($F16-1,COLUMN(Z16))))=0,$J16,""),"")),"")),""),"")</f>
        <v/>
      </c>
      <c r="AO16" s="340" t="str">
        <f ca="1">IF(AO$5&lt;&gt;"",
IF(AO$5&gt;='2.1 Kraftwerk allgemein'!$F$15,
IF(AO$5&lt;='2.1 Kraftwerk allgemein'!$F$16,
$J16*INDEX('2.1 Kraftwerk allgemein'!$H$16:$S$16,,MATCH('2.5 CAPEX'!AO$5,'2.1 Kraftwerk allgemein'!$H$15:$S$15,0)),
IF(AND($M16="x",$F16&lt;&gt;0),
IF($F16=1,$J16,
IF('2.1 Kraftwerk allgemein'!$F$17-'2.5 CAPEX'!AO$5&gt;='2.5 CAPEX'!$F16*'1.1 Allgemein'!$I$27,
IF(SUM(OFFSET(AN16,0,-MIN($F16-2,COLUMN(AA16)-1),1,MIN($F16-1,COLUMN(AA16))))=0,$J16,""),"")),"")),""),"")</f>
        <v/>
      </c>
      <c r="AP16" s="340" t="str">
        <f ca="1">IF(AP$5&lt;&gt;"",
IF(AP$5&gt;='2.1 Kraftwerk allgemein'!$F$15,
IF(AP$5&lt;='2.1 Kraftwerk allgemein'!$F$16,
$J16*INDEX('2.1 Kraftwerk allgemein'!$H$16:$S$16,,MATCH('2.5 CAPEX'!AP$5,'2.1 Kraftwerk allgemein'!$H$15:$S$15,0)),
IF(AND($M16="x",$F16&lt;&gt;0),
IF($F16=1,$J16,
IF('2.1 Kraftwerk allgemein'!$F$17-'2.5 CAPEX'!AP$5&gt;='2.5 CAPEX'!$F16*'1.1 Allgemein'!$I$27,
IF(SUM(OFFSET(AO16,0,-MIN($F16-2,COLUMN(AB16)-1),1,MIN($F16-1,COLUMN(AB16))))=0,$J16,""),"")),"")),""),"")</f>
        <v/>
      </c>
      <c r="AQ16" s="340" t="str">
        <f ca="1">IF(AQ$5&lt;&gt;"",
IF(AQ$5&gt;='2.1 Kraftwerk allgemein'!$F$15,
IF(AQ$5&lt;='2.1 Kraftwerk allgemein'!$F$16,
$J16*INDEX('2.1 Kraftwerk allgemein'!$H$16:$S$16,,MATCH('2.5 CAPEX'!AQ$5,'2.1 Kraftwerk allgemein'!$H$15:$S$15,0)),
IF(AND($M16="x",$F16&lt;&gt;0),
IF($F16=1,$J16,
IF('2.1 Kraftwerk allgemein'!$F$17-'2.5 CAPEX'!AQ$5&gt;='2.5 CAPEX'!$F16*'1.1 Allgemein'!$I$27,
IF(SUM(OFFSET(AP16,0,-MIN($F16-2,COLUMN(AC16)-1),1,MIN($F16-1,COLUMN(AC16))))=0,$J16,""),"")),"")),""),"")</f>
        <v/>
      </c>
      <c r="AR16" s="340" t="str">
        <f ca="1">IF(AR$5&lt;&gt;"",
IF(AR$5&gt;='2.1 Kraftwerk allgemein'!$F$15,
IF(AR$5&lt;='2.1 Kraftwerk allgemein'!$F$16,
$J16*INDEX('2.1 Kraftwerk allgemein'!$H$16:$S$16,,MATCH('2.5 CAPEX'!AR$5,'2.1 Kraftwerk allgemein'!$H$15:$S$15,0)),
IF(AND($M16="x",$F16&lt;&gt;0),
IF($F16=1,$J16,
IF('2.1 Kraftwerk allgemein'!$F$17-'2.5 CAPEX'!AR$5&gt;='2.5 CAPEX'!$F16*'1.1 Allgemein'!$I$27,
IF(SUM(OFFSET(AQ16,0,-MIN($F16-2,COLUMN(AD16)-1),1,MIN($F16-1,COLUMN(AD16))))=0,$J16,""),"")),"")),""),"")</f>
        <v/>
      </c>
      <c r="AS16" s="340" t="str">
        <f ca="1">IF(AS$5&lt;&gt;"",
IF(AS$5&gt;='2.1 Kraftwerk allgemein'!$F$15,
IF(AS$5&lt;='2.1 Kraftwerk allgemein'!$F$16,
$J16*INDEX('2.1 Kraftwerk allgemein'!$H$16:$S$16,,MATCH('2.5 CAPEX'!AS$5,'2.1 Kraftwerk allgemein'!$H$15:$S$15,0)),
IF(AND($M16="x",$F16&lt;&gt;0),
IF($F16=1,$J16,
IF('2.1 Kraftwerk allgemein'!$F$17-'2.5 CAPEX'!AS$5&gt;='2.5 CAPEX'!$F16*'1.1 Allgemein'!$I$27,
IF(SUM(OFFSET(AR16,0,-MIN($F16-2,COLUMN(AE16)-1),1,MIN($F16-1,COLUMN(AE16))))=0,$J16,""),"")),"")),""),"")</f>
        <v/>
      </c>
      <c r="AT16" s="340" t="str">
        <f ca="1">IF(AT$5&lt;&gt;"",
IF(AT$5&gt;='2.1 Kraftwerk allgemein'!$F$15,
IF(AT$5&lt;='2.1 Kraftwerk allgemein'!$F$16,
$J16*INDEX('2.1 Kraftwerk allgemein'!$H$16:$S$16,,MATCH('2.5 CAPEX'!AT$5,'2.1 Kraftwerk allgemein'!$H$15:$S$15,0)),
IF(AND($M16="x",$F16&lt;&gt;0),
IF($F16=1,$J16,
IF('2.1 Kraftwerk allgemein'!$F$17-'2.5 CAPEX'!AT$5&gt;='2.5 CAPEX'!$F16*'1.1 Allgemein'!$I$27,
IF(SUM(OFFSET(AS16,0,-MIN($F16-2,COLUMN(AF16)-1),1,MIN($F16-1,COLUMN(AF16))))=0,$J16,""),"")),"")),""),"")</f>
        <v/>
      </c>
      <c r="AU16" s="340" t="str">
        <f ca="1">IF(AU$5&lt;&gt;"",
IF(AU$5&gt;='2.1 Kraftwerk allgemein'!$F$15,
IF(AU$5&lt;='2.1 Kraftwerk allgemein'!$F$16,
$J16*INDEX('2.1 Kraftwerk allgemein'!$H$16:$S$16,,MATCH('2.5 CAPEX'!AU$5,'2.1 Kraftwerk allgemein'!$H$15:$S$15,0)),
IF(AND($M16="x",$F16&lt;&gt;0),
IF($F16=1,$J16,
IF('2.1 Kraftwerk allgemein'!$F$17-'2.5 CAPEX'!AU$5&gt;='2.5 CAPEX'!$F16*'1.1 Allgemein'!$I$27,
IF(SUM(OFFSET(AT16,0,-MIN($F16-2,COLUMN(AG16)-1),1,MIN($F16-1,COLUMN(AG16))))=0,$J16,""),"")),"")),""),"")</f>
        <v/>
      </c>
      <c r="AV16" s="340" t="str">
        <f ca="1">IF(AV$5&lt;&gt;"",
IF(AV$5&gt;='2.1 Kraftwerk allgemein'!$F$15,
IF(AV$5&lt;='2.1 Kraftwerk allgemein'!$F$16,
$J16*INDEX('2.1 Kraftwerk allgemein'!$H$16:$S$16,,MATCH('2.5 CAPEX'!AV$5,'2.1 Kraftwerk allgemein'!$H$15:$S$15,0)),
IF(AND($M16="x",$F16&lt;&gt;0),
IF($F16=1,$J16,
IF('2.1 Kraftwerk allgemein'!$F$17-'2.5 CAPEX'!AV$5&gt;='2.5 CAPEX'!$F16*'1.1 Allgemein'!$I$27,
IF(SUM(OFFSET(AU16,0,-MIN($F16-2,COLUMN(AH16)-1),1,MIN($F16-1,COLUMN(AH16))))=0,$J16,""),"")),"")),""),"")</f>
        <v/>
      </c>
      <c r="AW16" s="340" t="str">
        <f ca="1">IF(AW$5&lt;&gt;"",
IF(AW$5&gt;='2.1 Kraftwerk allgemein'!$F$15,
IF(AW$5&lt;='2.1 Kraftwerk allgemein'!$F$16,
$J16*INDEX('2.1 Kraftwerk allgemein'!$H$16:$S$16,,MATCH('2.5 CAPEX'!AW$5,'2.1 Kraftwerk allgemein'!$H$15:$S$15,0)),
IF(AND($M16="x",$F16&lt;&gt;0),
IF($F16=1,$J16,
IF('2.1 Kraftwerk allgemein'!$F$17-'2.5 CAPEX'!AW$5&gt;='2.5 CAPEX'!$F16*'1.1 Allgemein'!$I$27,
IF(SUM(OFFSET(AV16,0,-MIN($F16-2,COLUMN(AI16)-1),1,MIN($F16-1,COLUMN(AI16))))=0,$J16,""),"")),"")),""),"")</f>
        <v/>
      </c>
      <c r="AX16" s="340" t="str">
        <f ca="1">IF(AX$5&lt;&gt;"",
IF(AX$5&gt;='2.1 Kraftwerk allgemein'!$F$15,
IF(AX$5&lt;='2.1 Kraftwerk allgemein'!$F$16,
$J16*INDEX('2.1 Kraftwerk allgemein'!$H$16:$S$16,,MATCH('2.5 CAPEX'!AX$5,'2.1 Kraftwerk allgemein'!$H$15:$S$15,0)),
IF(AND($M16="x",$F16&lt;&gt;0),
IF($F16=1,$J16,
IF('2.1 Kraftwerk allgemein'!$F$17-'2.5 CAPEX'!AX$5&gt;='2.5 CAPEX'!$F16*'1.1 Allgemein'!$I$27,
IF(SUM(OFFSET(AW16,0,-MIN($F16-2,COLUMN(AJ16)-1),1,MIN($F16-1,COLUMN(AJ16))))=0,$J16,""),"")),"")),""),"")</f>
        <v/>
      </c>
      <c r="AY16" s="340" t="str">
        <f ca="1">IF(AY$5&lt;&gt;"",
IF(AY$5&gt;='2.1 Kraftwerk allgemein'!$F$15,
IF(AY$5&lt;='2.1 Kraftwerk allgemein'!$F$16,
$J16*INDEX('2.1 Kraftwerk allgemein'!$H$16:$S$16,,MATCH('2.5 CAPEX'!AY$5,'2.1 Kraftwerk allgemein'!$H$15:$S$15,0)),
IF(AND($M16="x",$F16&lt;&gt;0),
IF($F16=1,$J16,
IF('2.1 Kraftwerk allgemein'!$F$17-'2.5 CAPEX'!AY$5&gt;='2.5 CAPEX'!$F16*'1.1 Allgemein'!$I$27,
IF(SUM(OFFSET(AX16,0,-MIN($F16-2,COLUMN(AK16)-1),1,MIN($F16-1,COLUMN(AK16))))=0,$J16,""),"")),"")),""),"")</f>
        <v/>
      </c>
      <c r="AZ16" s="340" t="str">
        <f ca="1">IF(AZ$5&lt;&gt;"",
IF(AZ$5&gt;='2.1 Kraftwerk allgemein'!$F$15,
IF(AZ$5&lt;='2.1 Kraftwerk allgemein'!$F$16,
$J16*INDEX('2.1 Kraftwerk allgemein'!$H$16:$S$16,,MATCH('2.5 CAPEX'!AZ$5,'2.1 Kraftwerk allgemein'!$H$15:$S$15,0)),
IF(AND($M16="x",$F16&lt;&gt;0),
IF($F16=1,$J16,
IF('2.1 Kraftwerk allgemein'!$F$17-'2.5 CAPEX'!AZ$5&gt;='2.5 CAPEX'!$F16*'1.1 Allgemein'!$I$27,
IF(SUM(OFFSET(AY16,0,-MIN($F16-2,COLUMN(AL16)-1),1,MIN($F16-1,COLUMN(AL16))))=0,$J16,""),"")),"")),""),"")</f>
        <v/>
      </c>
      <c r="BA16" s="340" t="str">
        <f ca="1">IF(BA$5&lt;&gt;"",
IF(BA$5&gt;='2.1 Kraftwerk allgemein'!$F$15,
IF(BA$5&lt;='2.1 Kraftwerk allgemein'!$F$16,
$J16*INDEX('2.1 Kraftwerk allgemein'!$H$16:$S$16,,MATCH('2.5 CAPEX'!BA$5,'2.1 Kraftwerk allgemein'!$H$15:$S$15,0)),
IF(AND($M16="x",$F16&lt;&gt;0),
IF($F16=1,$J16,
IF('2.1 Kraftwerk allgemein'!$F$17-'2.5 CAPEX'!BA$5&gt;='2.5 CAPEX'!$F16*'1.1 Allgemein'!$I$27,
IF(SUM(OFFSET(AZ16,0,-MIN($F16-2,COLUMN(AM16)-1),1,MIN($F16-1,COLUMN(AM16))))=0,$J16,""),"")),"")),""),"")</f>
        <v/>
      </c>
      <c r="BB16" s="340" t="str">
        <f ca="1">IF(BB$5&lt;&gt;"",
IF(BB$5&gt;='2.1 Kraftwerk allgemein'!$F$15,
IF(BB$5&lt;='2.1 Kraftwerk allgemein'!$F$16,
$J16*INDEX('2.1 Kraftwerk allgemein'!$H$16:$S$16,,MATCH('2.5 CAPEX'!BB$5,'2.1 Kraftwerk allgemein'!$H$15:$S$15,0)),
IF(AND($M16="x",$F16&lt;&gt;0),
IF($F16=1,$J16,
IF('2.1 Kraftwerk allgemein'!$F$17-'2.5 CAPEX'!BB$5&gt;='2.5 CAPEX'!$F16*'1.1 Allgemein'!$I$27,
IF(SUM(OFFSET(BA16,0,-MIN($F16-2,COLUMN(AN16)-1),1,MIN($F16-1,COLUMN(AN16))))=0,$J16,""),"")),"")),""),"")</f>
        <v/>
      </c>
      <c r="BC16" s="340" t="str">
        <f ca="1">IF(BC$5&lt;&gt;"",
IF(BC$5&gt;='2.1 Kraftwerk allgemein'!$F$15,
IF(BC$5&lt;='2.1 Kraftwerk allgemein'!$F$16,
$J16*INDEX('2.1 Kraftwerk allgemein'!$H$16:$S$16,,MATCH('2.5 CAPEX'!BC$5,'2.1 Kraftwerk allgemein'!$H$15:$S$15,0)),
IF(AND($M16="x",$F16&lt;&gt;0),
IF($F16=1,$J16,
IF('2.1 Kraftwerk allgemein'!$F$17-'2.5 CAPEX'!BC$5&gt;='2.5 CAPEX'!$F16*'1.1 Allgemein'!$I$27,
IF(SUM(OFFSET(BB16,0,-MIN($F16-2,COLUMN(AO16)-1),1,MIN($F16-1,COLUMN(AO16))))=0,$J16,""),"")),"")),""),"")</f>
        <v/>
      </c>
      <c r="BD16" s="340" t="str">
        <f ca="1">IF(BD$5&lt;&gt;"",
IF(BD$5&gt;='2.1 Kraftwerk allgemein'!$F$15,
IF(BD$5&lt;='2.1 Kraftwerk allgemein'!$F$16,
$J16*INDEX('2.1 Kraftwerk allgemein'!$H$16:$S$16,,MATCH('2.5 CAPEX'!BD$5,'2.1 Kraftwerk allgemein'!$H$15:$S$15,0)),
IF(AND($M16="x",$F16&lt;&gt;0),
IF($F16=1,$J16,
IF('2.1 Kraftwerk allgemein'!$F$17-'2.5 CAPEX'!BD$5&gt;='2.5 CAPEX'!$F16*'1.1 Allgemein'!$I$27,
IF(SUM(OFFSET(BC16,0,-MIN($F16-2,COLUMN(AP16)-1),1,MIN($F16-1,COLUMN(AP16))))=0,$J16,""),"")),"")),""),"")</f>
        <v/>
      </c>
      <c r="BE16" s="340" t="str">
        <f ca="1">IF(BE$5&lt;&gt;"",
IF(BE$5&gt;='2.1 Kraftwerk allgemein'!$F$15,
IF(BE$5&lt;='2.1 Kraftwerk allgemein'!$F$16,
$J16*INDEX('2.1 Kraftwerk allgemein'!$H$16:$S$16,,MATCH('2.5 CAPEX'!BE$5,'2.1 Kraftwerk allgemein'!$H$15:$S$15,0)),
IF(AND($M16="x",$F16&lt;&gt;0),
IF($F16=1,$J16,
IF('2.1 Kraftwerk allgemein'!$F$17-'2.5 CAPEX'!BE$5&gt;='2.5 CAPEX'!$F16*'1.1 Allgemein'!$I$27,
IF(SUM(OFFSET(BD16,0,-MIN($F16-2,COLUMN(AQ16)-1),1,MIN($F16-1,COLUMN(AQ16))))=0,$J16,""),"")),"")),""),"")</f>
        <v/>
      </c>
      <c r="BF16" s="340" t="str">
        <f ca="1">IF(BF$5&lt;&gt;"",
IF(BF$5&gt;='2.1 Kraftwerk allgemein'!$F$15,
IF(BF$5&lt;='2.1 Kraftwerk allgemein'!$F$16,
$J16*INDEX('2.1 Kraftwerk allgemein'!$H$16:$S$16,,MATCH('2.5 CAPEX'!BF$5,'2.1 Kraftwerk allgemein'!$H$15:$S$15,0)),
IF(AND($M16="x",$F16&lt;&gt;0),
IF($F16=1,$J16,
IF('2.1 Kraftwerk allgemein'!$F$17-'2.5 CAPEX'!BF$5&gt;='2.5 CAPEX'!$F16*'1.1 Allgemein'!$I$27,
IF(SUM(OFFSET(BE16,0,-MIN($F16-2,COLUMN(AR16)-1),1,MIN($F16-1,COLUMN(AR16))))=0,$J16,""),"")),"")),""),"")</f>
        <v/>
      </c>
      <c r="BG16" s="340" t="str">
        <f ca="1">IF(BG$5&lt;&gt;"",
IF(BG$5&gt;='2.1 Kraftwerk allgemein'!$F$15,
IF(BG$5&lt;='2.1 Kraftwerk allgemein'!$F$16,
$J16*INDEX('2.1 Kraftwerk allgemein'!$H$16:$S$16,,MATCH('2.5 CAPEX'!BG$5,'2.1 Kraftwerk allgemein'!$H$15:$S$15,0)),
IF(AND($M16="x",$F16&lt;&gt;0),
IF($F16=1,$J16,
IF('2.1 Kraftwerk allgemein'!$F$17-'2.5 CAPEX'!BG$5&gt;='2.5 CAPEX'!$F16*'1.1 Allgemein'!$I$27,
IF(SUM(OFFSET(BF16,0,-MIN($F16-2,COLUMN(AS16)-1),1,MIN($F16-1,COLUMN(AS16))))=0,$J16,""),"")),"")),""),"")</f>
        <v/>
      </c>
      <c r="BH16" s="340" t="str">
        <f ca="1">IF(BH$5&lt;&gt;"",
IF(BH$5&gt;='2.1 Kraftwerk allgemein'!$F$15,
IF(BH$5&lt;='2.1 Kraftwerk allgemein'!$F$16,
$J16*INDEX('2.1 Kraftwerk allgemein'!$H$16:$S$16,,MATCH('2.5 CAPEX'!BH$5,'2.1 Kraftwerk allgemein'!$H$15:$S$15,0)),
IF(AND($M16="x",$F16&lt;&gt;0),
IF($F16=1,$J16,
IF('2.1 Kraftwerk allgemein'!$F$17-'2.5 CAPEX'!BH$5&gt;='2.5 CAPEX'!$F16*'1.1 Allgemein'!$I$27,
IF(SUM(OFFSET(BG16,0,-MIN($F16-2,COLUMN(AT16)-1),1,MIN($F16-1,COLUMN(AT16))))=0,$J16,""),"")),"")),""),"")</f>
        <v/>
      </c>
      <c r="BI16" s="340" t="str">
        <f ca="1">IF(BI$5&lt;&gt;"",
IF(BI$5&gt;='2.1 Kraftwerk allgemein'!$F$15,
IF(BI$5&lt;='2.1 Kraftwerk allgemein'!$F$16,
$J16*INDEX('2.1 Kraftwerk allgemein'!$H$16:$S$16,,MATCH('2.5 CAPEX'!BI$5,'2.1 Kraftwerk allgemein'!$H$15:$S$15,0)),
IF(AND($M16="x",$F16&lt;&gt;0),
IF($F16=1,$J16,
IF('2.1 Kraftwerk allgemein'!$F$17-'2.5 CAPEX'!BI$5&gt;='2.5 CAPEX'!$F16*'1.1 Allgemein'!$I$27,
IF(SUM(OFFSET(BH16,0,-MIN($F16-2,COLUMN(AU16)-1),1,MIN($F16-1,COLUMN(AU16))))=0,$J16,""),"")),"")),""),"")</f>
        <v/>
      </c>
      <c r="BJ16" s="340" t="str">
        <f ca="1">IF(BJ$5&lt;&gt;"",
IF(BJ$5&gt;='2.1 Kraftwerk allgemein'!$F$15,
IF(BJ$5&lt;='2.1 Kraftwerk allgemein'!$F$16,
$J16*INDEX('2.1 Kraftwerk allgemein'!$H$16:$S$16,,MATCH('2.5 CAPEX'!BJ$5,'2.1 Kraftwerk allgemein'!$H$15:$S$15,0)),
IF(AND($M16="x",$F16&lt;&gt;0),
IF($F16=1,$J16,
IF('2.1 Kraftwerk allgemein'!$F$17-'2.5 CAPEX'!BJ$5&gt;='2.5 CAPEX'!$F16*'1.1 Allgemein'!$I$27,
IF(SUM(OFFSET(BI16,0,-MIN($F16-2,COLUMN(AV16)-1),1,MIN($F16-1,COLUMN(AV16))))=0,$J16,""),"")),"")),""),"")</f>
        <v/>
      </c>
      <c r="BK16" s="340" t="str">
        <f ca="1">IF(BK$5&lt;&gt;"",
IF(BK$5&gt;='2.1 Kraftwerk allgemein'!$F$15,
IF(BK$5&lt;='2.1 Kraftwerk allgemein'!$F$16,
$J16*INDEX('2.1 Kraftwerk allgemein'!$H$16:$S$16,,MATCH('2.5 CAPEX'!BK$5,'2.1 Kraftwerk allgemein'!$H$15:$S$15,0)),
IF(AND($M16="x",$F16&lt;&gt;0),
IF($F16=1,$J16,
IF('2.1 Kraftwerk allgemein'!$F$17-'2.5 CAPEX'!BK$5&gt;='2.5 CAPEX'!$F16*'1.1 Allgemein'!$I$27,
IF(SUM(OFFSET(BJ16,0,-MIN($F16-2,COLUMN(AW16)-1),1,MIN($F16-1,COLUMN(AW16))))=0,$J16,""),"")),"")),""),"")</f>
        <v/>
      </c>
      <c r="BL16" s="340" t="str">
        <f ca="1">IF(BL$5&lt;&gt;"",
IF(BL$5&gt;='2.1 Kraftwerk allgemein'!$F$15,
IF(BL$5&lt;='2.1 Kraftwerk allgemein'!$F$16,
$J16*INDEX('2.1 Kraftwerk allgemein'!$H$16:$S$16,,MATCH('2.5 CAPEX'!BL$5,'2.1 Kraftwerk allgemein'!$H$15:$S$15,0)),
IF(AND($M16="x",$F16&lt;&gt;0),
IF($F16=1,$J16,
IF('2.1 Kraftwerk allgemein'!$F$17-'2.5 CAPEX'!BL$5&gt;='2.5 CAPEX'!$F16*'1.1 Allgemein'!$I$27,
IF(SUM(OFFSET(BK16,0,-MIN($F16-2,COLUMN(AX16)-1),1,MIN($F16-1,COLUMN(AX16))))=0,$J16,""),"")),"")),""),"")</f>
        <v/>
      </c>
      <c r="BM16" s="340" t="str">
        <f ca="1">IF(BM$5&lt;&gt;"",
IF(BM$5&gt;='2.1 Kraftwerk allgemein'!$F$15,
IF(BM$5&lt;='2.1 Kraftwerk allgemein'!$F$16,
$J16*INDEX('2.1 Kraftwerk allgemein'!$H$16:$S$16,,MATCH('2.5 CAPEX'!BM$5,'2.1 Kraftwerk allgemein'!$H$15:$S$15,0)),
IF(AND($M16="x",$F16&lt;&gt;0),
IF($F16=1,$J16,
IF('2.1 Kraftwerk allgemein'!$F$17-'2.5 CAPEX'!BM$5&gt;='2.5 CAPEX'!$F16*'1.1 Allgemein'!$I$27,
IF(SUM(OFFSET(BL16,0,-MIN($F16-2,COLUMN(AY16)-1),1,MIN($F16-1,COLUMN(AY16))))=0,$J16,""),"")),"")),""),"")</f>
        <v/>
      </c>
      <c r="BN16" s="340" t="str">
        <f ca="1">IF(BN$5&lt;&gt;"",
IF(BN$5&gt;='2.1 Kraftwerk allgemein'!$F$15,
IF(BN$5&lt;='2.1 Kraftwerk allgemein'!$F$16,
$J16*INDEX('2.1 Kraftwerk allgemein'!$H$16:$S$16,,MATCH('2.5 CAPEX'!BN$5,'2.1 Kraftwerk allgemein'!$H$15:$S$15,0)),
IF(AND($M16="x",$F16&lt;&gt;0),
IF($F16=1,$J16,
IF('2.1 Kraftwerk allgemein'!$F$17-'2.5 CAPEX'!BN$5&gt;='2.5 CAPEX'!$F16*'1.1 Allgemein'!$I$27,
IF(SUM(OFFSET(BM16,0,-MIN($F16-2,COLUMN(AZ16)-1),1,MIN($F16-1,COLUMN(AZ16))))=0,$J16,""),"")),"")),""),"")</f>
        <v/>
      </c>
      <c r="BO16" s="340" t="str">
        <f ca="1">IF(BO$5&lt;&gt;"",
IF(BO$5&gt;='2.1 Kraftwerk allgemein'!$F$15,
IF(BO$5&lt;='2.1 Kraftwerk allgemein'!$F$16,
$J16*INDEX('2.1 Kraftwerk allgemein'!$H$16:$S$16,,MATCH('2.5 CAPEX'!BO$5,'2.1 Kraftwerk allgemein'!$H$15:$S$15,0)),
IF(AND($M16="x",$F16&lt;&gt;0),
IF($F16=1,$J16,
IF('2.1 Kraftwerk allgemein'!$F$17-'2.5 CAPEX'!BO$5&gt;='2.5 CAPEX'!$F16*'1.1 Allgemein'!$I$27,
IF(SUM(OFFSET(BN16,0,-MIN($F16-2,COLUMN(BA16)-1),1,MIN($F16-1,COLUMN(BA16))))=0,$J16,""),"")),"")),""),"")</f>
        <v/>
      </c>
      <c r="BP16" s="340" t="str">
        <f ca="1">IF(BP$5&lt;&gt;"",
IF(BP$5&gt;='2.1 Kraftwerk allgemein'!$F$15,
IF(BP$5&lt;='2.1 Kraftwerk allgemein'!$F$16,
$J16*INDEX('2.1 Kraftwerk allgemein'!$H$16:$S$16,,MATCH('2.5 CAPEX'!BP$5,'2.1 Kraftwerk allgemein'!$H$15:$S$15,0)),
IF(AND($M16="x",$F16&lt;&gt;0),
IF($F16=1,$J16,
IF('2.1 Kraftwerk allgemein'!$F$17-'2.5 CAPEX'!BP$5&gt;='2.5 CAPEX'!$F16*'1.1 Allgemein'!$I$27,
IF(SUM(OFFSET(BO16,0,-MIN($F16-2,COLUMN(BB16)-1),1,MIN($F16-1,COLUMN(BB16))))=0,$J16,""),"")),"")),""),"")</f>
        <v/>
      </c>
      <c r="BQ16" s="340" t="str">
        <f ca="1">IF(BQ$5&lt;&gt;"",
IF(BQ$5&gt;='2.1 Kraftwerk allgemein'!$F$15,
IF(BQ$5&lt;='2.1 Kraftwerk allgemein'!$F$16,
$J16*INDEX('2.1 Kraftwerk allgemein'!$H$16:$S$16,,MATCH('2.5 CAPEX'!BQ$5,'2.1 Kraftwerk allgemein'!$H$15:$S$15,0)),
IF(AND($M16="x",$F16&lt;&gt;0),
IF($F16=1,$J16,
IF('2.1 Kraftwerk allgemein'!$F$17-'2.5 CAPEX'!BQ$5&gt;='2.5 CAPEX'!$F16*'1.1 Allgemein'!$I$27,
IF(SUM(OFFSET(BP16,0,-MIN($F16-2,COLUMN(BC16)-1),1,MIN($F16-1,COLUMN(BC16))))=0,$J16,""),"")),"")),""),"")</f>
        <v/>
      </c>
      <c r="BR16" s="340" t="str">
        <f ca="1">IF(BR$5&lt;&gt;"",
IF(BR$5&gt;='2.1 Kraftwerk allgemein'!$F$15,
IF(BR$5&lt;='2.1 Kraftwerk allgemein'!$F$16,
$J16*INDEX('2.1 Kraftwerk allgemein'!$H$16:$S$16,,MATCH('2.5 CAPEX'!BR$5,'2.1 Kraftwerk allgemein'!$H$15:$S$15,0)),
IF(AND($M16="x",$F16&lt;&gt;0),
IF($F16=1,$J16,
IF('2.1 Kraftwerk allgemein'!$F$17-'2.5 CAPEX'!BR$5&gt;='2.5 CAPEX'!$F16*'1.1 Allgemein'!$I$27,
IF(SUM(OFFSET(BQ16,0,-MIN($F16-2,COLUMN(BD16)-1),1,MIN($F16-1,COLUMN(BD16))))=0,$J16,""),"")),"")),""),"")</f>
        <v/>
      </c>
      <c r="BS16" s="340" t="str">
        <f ca="1">IF(BS$5&lt;&gt;"",
IF(BS$5&gt;='2.1 Kraftwerk allgemein'!$F$15,
IF(BS$5&lt;='2.1 Kraftwerk allgemein'!$F$16,
$J16*INDEX('2.1 Kraftwerk allgemein'!$H$16:$S$16,,MATCH('2.5 CAPEX'!BS$5,'2.1 Kraftwerk allgemein'!$H$15:$S$15,0)),
IF(AND($M16="x",$F16&lt;&gt;0),
IF($F16=1,$J16,
IF('2.1 Kraftwerk allgemein'!$F$17-'2.5 CAPEX'!BS$5&gt;='2.5 CAPEX'!$F16*'1.1 Allgemein'!$I$27,
IF(SUM(OFFSET(BR16,0,-MIN($F16-2,COLUMN(BE16)-1),1,MIN($F16-1,COLUMN(BE16))))=0,$J16,""),"")),"")),""),"")</f>
        <v/>
      </c>
      <c r="BT16" s="340" t="str">
        <f ca="1">IF(BT$5&lt;&gt;"",
IF(BT$5&gt;='2.1 Kraftwerk allgemein'!$F$15,
IF(BT$5&lt;='2.1 Kraftwerk allgemein'!$F$16,
$J16*INDEX('2.1 Kraftwerk allgemein'!$H$16:$S$16,,MATCH('2.5 CAPEX'!BT$5,'2.1 Kraftwerk allgemein'!$H$15:$S$15,0)),
IF(AND($M16="x",$F16&lt;&gt;0),
IF($F16=1,$J16,
IF('2.1 Kraftwerk allgemein'!$F$17-'2.5 CAPEX'!BT$5&gt;='2.5 CAPEX'!$F16*'1.1 Allgemein'!$I$27,
IF(SUM(OFFSET(BS16,0,-MIN($F16-2,COLUMN(BF16)-1),1,MIN($F16-1,COLUMN(BF16))))=0,$J16,""),"")),"")),""),"")</f>
        <v/>
      </c>
      <c r="BU16" s="340" t="str">
        <f ca="1">IF(BU$5&lt;&gt;"",
IF(BU$5&gt;='2.1 Kraftwerk allgemein'!$F$15,
IF(BU$5&lt;='2.1 Kraftwerk allgemein'!$F$16,
$J16*INDEX('2.1 Kraftwerk allgemein'!$H$16:$S$16,,MATCH('2.5 CAPEX'!BU$5,'2.1 Kraftwerk allgemein'!$H$15:$S$15,0)),
IF(AND($M16="x",$F16&lt;&gt;0),
IF($F16=1,$J16,
IF('2.1 Kraftwerk allgemein'!$F$17-'2.5 CAPEX'!BU$5&gt;='2.5 CAPEX'!$F16*'1.1 Allgemein'!$I$27,
IF(SUM(OFFSET(BT16,0,-MIN($F16-2,COLUMN(BG16)-1),1,MIN($F16-1,COLUMN(BG16))))=0,$J16,""),"")),"")),""),"")</f>
        <v/>
      </c>
      <c r="BV16" s="340" t="str">
        <f ca="1">IF(BV$5&lt;&gt;"",
IF(BV$5&gt;='2.1 Kraftwerk allgemein'!$F$15,
IF(BV$5&lt;='2.1 Kraftwerk allgemein'!$F$16,
$J16*INDEX('2.1 Kraftwerk allgemein'!$H$16:$S$16,,MATCH('2.5 CAPEX'!BV$5,'2.1 Kraftwerk allgemein'!$H$15:$S$15,0)),
IF(AND($M16="x",$F16&lt;&gt;0),
IF($F16=1,$J16,
IF('2.1 Kraftwerk allgemein'!$F$17-'2.5 CAPEX'!BV$5&gt;='2.5 CAPEX'!$F16*'1.1 Allgemein'!$I$27,
IF(SUM(OFFSET(BU16,0,-MIN($F16-2,COLUMN(BH16)-1),1,MIN($F16-1,COLUMN(BH16))))=0,$J16,""),"")),"")),""),"")</f>
        <v/>
      </c>
      <c r="BW16" s="340" t="str">
        <f ca="1">IF(BW$5&lt;&gt;"",
IF(BW$5&gt;='2.1 Kraftwerk allgemein'!$F$15,
IF(BW$5&lt;='2.1 Kraftwerk allgemein'!$F$16,
$J16*INDEX('2.1 Kraftwerk allgemein'!$H$16:$S$16,,MATCH('2.5 CAPEX'!BW$5,'2.1 Kraftwerk allgemein'!$H$15:$S$15,0)),
IF(AND($M16="x",$F16&lt;&gt;0),
IF($F16=1,$J16,
IF('2.1 Kraftwerk allgemein'!$F$17-'2.5 CAPEX'!BW$5&gt;='2.5 CAPEX'!$F16*'1.1 Allgemein'!$I$27,
IF(SUM(OFFSET(BV16,0,-MIN($F16-2,COLUMN(BI16)-1),1,MIN($F16-1,COLUMN(BI16))))=0,$J16,""),"")),"")),""),"")</f>
        <v/>
      </c>
      <c r="BX16" s="340" t="str">
        <f ca="1">IF(BX$5&lt;&gt;"",
IF(BX$5&gt;='2.1 Kraftwerk allgemein'!$F$15,
IF(BX$5&lt;='2.1 Kraftwerk allgemein'!$F$16,
$J16*INDEX('2.1 Kraftwerk allgemein'!$H$16:$S$16,,MATCH('2.5 CAPEX'!BX$5,'2.1 Kraftwerk allgemein'!$H$15:$S$15,0)),
IF(AND($M16="x",$F16&lt;&gt;0),
IF($F16=1,$J16,
IF('2.1 Kraftwerk allgemein'!$F$17-'2.5 CAPEX'!BX$5&gt;='2.5 CAPEX'!$F16*'1.1 Allgemein'!$I$27,
IF(SUM(OFFSET(BW16,0,-MIN($F16-2,COLUMN(BJ16)-1),1,MIN($F16-1,COLUMN(BJ16))))=0,$J16,""),"")),"")),""),"")</f>
        <v/>
      </c>
      <c r="BY16" s="340" t="str">
        <f ca="1">IF(BY$5&lt;&gt;"",
IF(BY$5&gt;='2.1 Kraftwerk allgemein'!$F$15,
IF(BY$5&lt;='2.1 Kraftwerk allgemein'!$F$16,
$J16*INDEX('2.1 Kraftwerk allgemein'!$H$16:$S$16,,MATCH('2.5 CAPEX'!BY$5,'2.1 Kraftwerk allgemein'!$H$15:$S$15,0)),
IF(AND($M16="x",$F16&lt;&gt;0),
IF($F16=1,$J16,
IF('2.1 Kraftwerk allgemein'!$F$17-'2.5 CAPEX'!BY$5&gt;='2.5 CAPEX'!$F16*'1.1 Allgemein'!$I$27,
IF(SUM(OFFSET(BX16,0,-MIN($F16-2,COLUMN(BK16)-1),1,MIN($F16-1,COLUMN(BK16))))=0,$J16,""),"")),"")),""),"")</f>
        <v/>
      </c>
      <c r="BZ16" s="340" t="str">
        <f ca="1">IF(BZ$5&lt;&gt;"",
IF(BZ$5&gt;='2.1 Kraftwerk allgemein'!$F$15,
IF(BZ$5&lt;='2.1 Kraftwerk allgemein'!$F$16,
$J16*INDEX('2.1 Kraftwerk allgemein'!$H$16:$S$16,,MATCH('2.5 CAPEX'!BZ$5,'2.1 Kraftwerk allgemein'!$H$15:$S$15,0)),
IF(AND($M16="x",$F16&lt;&gt;0),
IF($F16=1,$J16,
IF('2.1 Kraftwerk allgemein'!$F$17-'2.5 CAPEX'!BZ$5&gt;='2.5 CAPEX'!$F16*'1.1 Allgemein'!$I$27,
IF(SUM(OFFSET(BY16,0,-MIN($F16-2,COLUMN(BL16)-1),1,MIN($F16-1,COLUMN(BL16))))=0,$J16,""),"")),"")),""),"")</f>
        <v/>
      </c>
      <c r="CA16" s="340" t="str">
        <f ca="1">IF(CA$5&lt;&gt;"",
IF(CA$5&gt;='2.1 Kraftwerk allgemein'!$F$15,
IF(CA$5&lt;='2.1 Kraftwerk allgemein'!$F$16,
$J16*INDEX('2.1 Kraftwerk allgemein'!$H$16:$S$16,,MATCH('2.5 CAPEX'!CA$5,'2.1 Kraftwerk allgemein'!$H$15:$S$15,0)),
IF(AND($M16="x",$F16&lt;&gt;0),
IF($F16=1,$J16,
IF('2.1 Kraftwerk allgemein'!$F$17-'2.5 CAPEX'!CA$5&gt;='2.5 CAPEX'!$F16*'1.1 Allgemein'!$I$27,
IF(SUM(OFFSET(BZ16,0,-MIN($F16-2,COLUMN(BM16)-1),1,MIN($F16-1,COLUMN(BM16))))=0,$J16,""),"")),"")),""),"")</f>
        <v/>
      </c>
      <c r="CB16" s="340" t="str">
        <f ca="1">IF(CB$5&lt;&gt;"",
IF(CB$5&gt;='2.1 Kraftwerk allgemein'!$F$15,
IF(CB$5&lt;='2.1 Kraftwerk allgemein'!$F$16,
$J16*INDEX('2.1 Kraftwerk allgemein'!$H$16:$S$16,,MATCH('2.5 CAPEX'!CB$5,'2.1 Kraftwerk allgemein'!$H$15:$S$15,0)),
IF(AND($M16="x",$F16&lt;&gt;0),
IF($F16=1,$J16,
IF('2.1 Kraftwerk allgemein'!$F$17-'2.5 CAPEX'!CB$5&gt;='2.5 CAPEX'!$F16*'1.1 Allgemein'!$I$27,
IF(SUM(OFFSET(CA16,0,-MIN($F16-2,COLUMN(BN16)-1),1,MIN($F16-1,COLUMN(BN16))))=0,$J16,""),"")),"")),""),"")</f>
        <v/>
      </c>
      <c r="CC16" s="340" t="str">
        <f ca="1">IF(CC$5&lt;&gt;"",
IF(CC$5&gt;='2.1 Kraftwerk allgemein'!$F$15,
IF(CC$5&lt;='2.1 Kraftwerk allgemein'!$F$16,
$J16*INDEX('2.1 Kraftwerk allgemein'!$H$16:$S$16,,MATCH('2.5 CAPEX'!CC$5,'2.1 Kraftwerk allgemein'!$H$15:$S$15,0)),
IF(AND($M16="x",$F16&lt;&gt;0),
IF($F16=1,$J16,
IF('2.1 Kraftwerk allgemein'!$F$17-'2.5 CAPEX'!CC$5&gt;='2.5 CAPEX'!$F16*'1.1 Allgemein'!$I$27,
IF(SUM(OFFSET(CB16,0,-MIN($F16-2,COLUMN(BO16)-1),1,MIN($F16-1,COLUMN(BO16))))=0,$J16,""),"")),"")),""),"")</f>
        <v/>
      </c>
      <c r="CD16" s="340" t="str">
        <f ca="1">IF(CD$5&lt;&gt;"",
IF(CD$5&gt;='2.1 Kraftwerk allgemein'!$F$15,
IF(CD$5&lt;='2.1 Kraftwerk allgemein'!$F$16,
$J16*INDEX('2.1 Kraftwerk allgemein'!$H$16:$S$16,,MATCH('2.5 CAPEX'!CD$5,'2.1 Kraftwerk allgemein'!$H$15:$S$15,0)),
IF(AND($M16="x",$F16&lt;&gt;0),
IF($F16=1,$J16,
IF('2.1 Kraftwerk allgemein'!$F$17-'2.5 CAPEX'!CD$5&gt;='2.5 CAPEX'!$F16*'1.1 Allgemein'!$I$27,
IF(SUM(OFFSET(CC16,0,-MIN($F16-2,COLUMN(BP16)-1),1,MIN($F16-1,COLUMN(BP16))))=0,$J16,""),"")),"")),""),"")</f>
        <v/>
      </c>
      <c r="CE16" s="340" t="str">
        <f ca="1">IF(CE$5&lt;&gt;"",
IF(CE$5&gt;='2.1 Kraftwerk allgemein'!$F$15,
IF(CE$5&lt;='2.1 Kraftwerk allgemein'!$F$16,
$J16*INDEX('2.1 Kraftwerk allgemein'!$H$16:$S$16,,MATCH('2.5 CAPEX'!CE$5,'2.1 Kraftwerk allgemein'!$H$15:$S$15,0)),
IF(AND($M16="x",$F16&lt;&gt;0),
IF($F16=1,$J16,
IF('2.1 Kraftwerk allgemein'!$F$17-'2.5 CAPEX'!CE$5&gt;='2.5 CAPEX'!$F16*'1.1 Allgemein'!$I$27,
IF(SUM(OFFSET(CD16,0,-MIN($F16-2,COLUMN(BQ16)-1),1,MIN($F16-1,COLUMN(BQ16))))=0,$J16,""),"")),"")),""),"")</f>
        <v/>
      </c>
      <c r="CF16" s="340" t="str">
        <f ca="1">IF(CF$5&lt;&gt;"",
IF(CF$5&gt;='2.1 Kraftwerk allgemein'!$F$15,
IF(CF$5&lt;='2.1 Kraftwerk allgemein'!$F$16,
$J16*INDEX('2.1 Kraftwerk allgemein'!$H$16:$S$16,,MATCH('2.5 CAPEX'!CF$5,'2.1 Kraftwerk allgemein'!$H$15:$S$15,0)),
IF(AND($M16="x",$F16&lt;&gt;0),
IF($F16=1,$J16,
IF('2.1 Kraftwerk allgemein'!$F$17-'2.5 CAPEX'!CF$5&gt;='2.5 CAPEX'!$F16*'1.1 Allgemein'!$I$27,
IF(SUM(OFFSET(CE16,0,-MIN($F16-2,COLUMN(BR16)-1),1,MIN($F16-1,COLUMN(BR16))))=0,$J16,""),"")),"")),""),"")</f>
        <v/>
      </c>
      <c r="CG16" s="340" t="str">
        <f ca="1">IF(CG$5&lt;&gt;"",
IF(CG$5&gt;='2.1 Kraftwerk allgemein'!$F$15,
IF(CG$5&lt;='2.1 Kraftwerk allgemein'!$F$16,
$J16*INDEX('2.1 Kraftwerk allgemein'!$H$16:$S$16,,MATCH('2.5 CAPEX'!CG$5,'2.1 Kraftwerk allgemein'!$H$15:$S$15,0)),
IF(AND($M16="x",$F16&lt;&gt;0),
IF($F16=1,$J16,
IF('2.1 Kraftwerk allgemein'!$F$17-'2.5 CAPEX'!CG$5&gt;='2.5 CAPEX'!$F16*'1.1 Allgemein'!$I$27,
IF(SUM(OFFSET(CF16,0,-MIN($F16-2,COLUMN(BS16)-1),1,MIN($F16-1,COLUMN(BS16))))=0,$J16,""),"")),"")),""),"")</f>
        <v/>
      </c>
      <c r="CH16" s="340" t="str">
        <f ca="1">IF(CH$5&lt;&gt;"",
IF(CH$5&gt;='2.1 Kraftwerk allgemein'!$F$15,
IF(CH$5&lt;='2.1 Kraftwerk allgemein'!$F$16,
$J16*INDEX('2.1 Kraftwerk allgemein'!$H$16:$S$16,,MATCH('2.5 CAPEX'!CH$5,'2.1 Kraftwerk allgemein'!$H$15:$S$15,0)),
IF(AND($M16="x",$F16&lt;&gt;0),
IF($F16=1,$J16,
IF('2.1 Kraftwerk allgemein'!$F$17-'2.5 CAPEX'!CH$5&gt;='2.5 CAPEX'!$F16*'1.1 Allgemein'!$I$27,
IF(SUM(OFFSET(CG16,0,-MIN($F16-2,COLUMN(BT16)-1),1,MIN($F16-1,COLUMN(BT16))))=0,$J16,""),"")),"")),""),"")</f>
        <v/>
      </c>
      <c r="CI16" s="340" t="str">
        <f ca="1">IF(CI$5&lt;&gt;"",
IF(CI$5&gt;='2.1 Kraftwerk allgemein'!$F$15,
IF(CI$5&lt;='2.1 Kraftwerk allgemein'!$F$16,
$J16*INDEX('2.1 Kraftwerk allgemein'!$H$16:$S$16,,MATCH('2.5 CAPEX'!CI$5,'2.1 Kraftwerk allgemein'!$H$15:$S$15,0)),
IF(AND($M16="x",$F16&lt;&gt;0),
IF($F16=1,$J16,
IF('2.1 Kraftwerk allgemein'!$F$17-'2.5 CAPEX'!CI$5&gt;='2.5 CAPEX'!$F16*'1.1 Allgemein'!$I$27,
IF(SUM(OFFSET(CH16,0,-MIN($F16-2,COLUMN(BU16)-1),1,MIN($F16-1,COLUMN(BU16))))=0,$J16,""),"")),"")),""),"")</f>
        <v/>
      </c>
      <c r="CJ16" s="340" t="str">
        <f ca="1">IF(CJ$5&lt;&gt;"",
IF(CJ$5&gt;='2.1 Kraftwerk allgemein'!$F$15,
IF(CJ$5&lt;='2.1 Kraftwerk allgemein'!$F$16,
$J16*INDEX('2.1 Kraftwerk allgemein'!$H$16:$S$16,,MATCH('2.5 CAPEX'!CJ$5,'2.1 Kraftwerk allgemein'!$H$15:$S$15,0)),
IF(AND($M16="x",$F16&lt;&gt;0),
IF($F16=1,$J16,
IF('2.1 Kraftwerk allgemein'!$F$17-'2.5 CAPEX'!CJ$5&gt;='2.5 CAPEX'!$F16*'1.1 Allgemein'!$I$27,
IF(SUM(OFFSET(CI16,0,-MIN($F16-2,COLUMN(BV16)-1),1,MIN($F16-1,COLUMN(BV16))))=0,$J16,""),"")),"")),""),"")</f>
        <v/>
      </c>
      <c r="CK16" s="340" t="str">
        <f ca="1">IF(CK$5&lt;&gt;"",
IF(CK$5&gt;='2.1 Kraftwerk allgemein'!$F$15,
IF(CK$5&lt;='2.1 Kraftwerk allgemein'!$F$16,
$J16*INDEX('2.1 Kraftwerk allgemein'!$H$16:$S$16,,MATCH('2.5 CAPEX'!CK$5,'2.1 Kraftwerk allgemein'!$H$15:$S$15,0)),
IF(AND($M16="x",$F16&lt;&gt;0),
IF($F16=1,$J16,
IF('2.1 Kraftwerk allgemein'!$F$17-'2.5 CAPEX'!CK$5&gt;='2.5 CAPEX'!$F16*'1.1 Allgemein'!$I$27,
IF(SUM(OFFSET(CJ16,0,-MIN($F16-2,COLUMN(BW16)-1),1,MIN($F16-1,COLUMN(BW16))))=0,$J16,""),"")),"")),""),"")</f>
        <v/>
      </c>
      <c r="CL16" s="340" t="str">
        <f ca="1">IF(CL$5&lt;&gt;"",
IF(CL$5&gt;='2.1 Kraftwerk allgemein'!$F$15,
IF(CL$5&lt;='2.1 Kraftwerk allgemein'!$F$16,
$J16*INDEX('2.1 Kraftwerk allgemein'!$H$16:$S$16,,MATCH('2.5 CAPEX'!CL$5,'2.1 Kraftwerk allgemein'!$H$15:$S$15,0)),
IF(AND($M16="x",$F16&lt;&gt;0),
IF($F16=1,$J16,
IF('2.1 Kraftwerk allgemein'!$F$17-'2.5 CAPEX'!CL$5&gt;='2.5 CAPEX'!$F16*'1.1 Allgemein'!$I$27,
IF(SUM(OFFSET(CK16,0,-MIN($F16-2,COLUMN(BX16)-1),1,MIN($F16-1,COLUMN(BX16))))=0,$J16,""),"")),"")),""),"")</f>
        <v/>
      </c>
      <c r="CM16" s="340" t="str">
        <f ca="1">IF(CM$5&lt;&gt;"",
IF(CM$5&gt;='2.1 Kraftwerk allgemein'!$F$15,
IF(CM$5&lt;='2.1 Kraftwerk allgemein'!$F$16,
$J16*INDEX('2.1 Kraftwerk allgemein'!$H$16:$S$16,,MATCH('2.5 CAPEX'!CM$5,'2.1 Kraftwerk allgemein'!$H$15:$S$15,0)),
IF(AND($M16="x",$F16&lt;&gt;0),
IF($F16=1,$J16,
IF('2.1 Kraftwerk allgemein'!$F$17-'2.5 CAPEX'!CM$5&gt;='2.5 CAPEX'!$F16*'1.1 Allgemein'!$I$27,
IF(SUM(OFFSET(CL16,0,-MIN($F16-2,COLUMN(BY16)-1),1,MIN($F16-1,COLUMN(BY16))))=0,$J16,""),"")),"")),""),"")</f>
        <v/>
      </c>
      <c r="CN16" s="340" t="str">
        <f ca="1">IF(CN$5&lt;&gt;"",
IF(CN$5&gt;='2.1 Kraftwerk allgemein'!$F$15,
IF(CN$5&lt;='2.1 Kraftwerk allgemein'!$F$16,
$J16*INDEX('2.1 Kraftwerk allgemein'!$H$16:$S$16,,MATCH('2.5 CAPEX'!CN$5,'2.1 Kraftwerk allgemein'!$H$15:$S$15,0)),
IF(AND($M16="x",$F16&lt;&gt;0),
IF($F16=1,$J16,
IF('2.1 Kraftwerk allgemein'!$F$17-'2.5 CAPEX'!CN$5&gt;='2.5 CAPEX'!$F16*'1.1 Allgemein'!$I$27,
IF(SUM(OFFSET(CM16,0,-MIN($F16-2,COLUMN(BZ16)-1),1,MIN($F16-1,COLUMN(BZ16))))=0,$J16,""),"")),"")),""),"")</f>
        <v/>
      </c>
      <c r="CO16" s="340" t="str">
        <f ca="1">IF(CO$5&lt;&gt;"",
IF(CO$5&gt;='2.1 Kraftwerk allgemein'!$F$15,
IF(CO$5&lt;='2.1 Kraftwerk allgemein'!$F$16,
$J16*INDEX('2.1 Kraftwerk allgemein'!$H$16:$S$16,,MATCH('2.5 CAPEX'!CO$5,'2.1 Kraftwerk allgemein'!$H$15:$S$15,0)),
IF(AND($M16="x",$F16&lt;&gt;0),
IF($F16=1,$J16,
IF('2.1 Kraftwerk allgemein'!$F$17-'2.5 CAPEX'!CO$5&gt;='2.5 CAPEX'!$F16*'1.1 Allgemein'!$I$27,
IF(SUM(OFFSET(CN16,0,-MIN($F16-2,COLUMN(CA16)-1),1,MIN($F16-1,COLUMN(CA16))))=0,$J16,""),"")),"")),""),"")</f>
        <v/>
      </c>
      <c r="CP16" s="340" t="str">
        <f ca="1">IF(CP$5&lt;&gt;"",
IF(CP$5&gt;='2.1 Kraftwerk allgemein'!$F$15,
IF(CP$5&lt;='2.1 Kraftwerk allgemein'!$F$16,
$J16*INDEX('2.1 Kraftwerk allgemein'!$H$16:$S$16,,MATCH('2.5 CAPEX'!CP$5,'2.1 Kraftwerk allgemein'!$H$15:$S$15,0)),
IF(AND($M16="x",$F16&lt;&gt;0),
IF($F16=1,$J16,
IF('2.1 Kraftwerk allgemein'!$F$17-'2.5 CAPEX'!CP$5&gt;='2.5 CAPEX'!$F16*'1.1 Allgemein'!$I$27,
IF(SUM(OFFSET(CO16,0,-MIN($F16-2,COLUMN(CB16)-1),1,MIN($F16-1,COLUMN(CB16))))=0,$J16,""),"")),"")),""),"")</f>
        <v/>
      </c>
      <c r="CQ16" s="340" t="str">
        <f ca="1">IF(CQ$5&lt;&gt;"",
IF(CQ$5&gt;='2.1 Kraftwerk allgemein'!$F$15,
IF(CQ$5&lt;='2.1 Kraftwerk allgemein'!$F$16,
$J16*INDEX('2.1 Kraftwerk allgemein'!$H$16:$S$16,,MATCH('2.5 CAPEX'!CQ$5,'2.1 Kraftwerk allgemein'!$H$15:$S$15,0)),
IF(AND($M16="x",$F16&lt;&gt;0),
IF($F16=1,$J16,
IF('2.1 Kraftwerk allgemein'!$F$17-'2.5 CAPEX'!CQ$5&gt;='2.5 CAPEX'!$F16*'1.1 Allgemein'!$I$27,
IF(SUM(OFFSET(CP16,0,-MIN($F16-2,COLUMN(CC16)-1),1,MIN($F16-1,COLUMN(CC16))))=0,$J16,""),"")),"")),""),"")</f>
        <v/>
      </c>
      <c r="CR16" s="340" t="str">
        <f ca="1">IF(CR$5&lt;&gt;"",
IF(CR$5&gt;='2.1 Kraftwerk allgemein'!$F$15,
IF(CR$5&lt;='2.1 Kraftwerk allgemein'!$F$16,
$J16*INDEX('2.1 Kraftwerk allgemein'!$H$16:$S$16,,MATCH('2.5 CAPEX'!CR$5,'2.1 Kraftwerk allgemein'!$H$15:$S$15,0)),
IF(AND($M16="x",$F16&lt;&gt;0),
IF($F16=1,$J16,
IF('2.1 Kraftwerk allgemein'!$F$17-'2.5 CAPEX'!CR$5&gt;='2.5 CAPEX'!$F16*'1.1 Allgemein'!$I$27,
IF(SUM(OFFSET(CQ16,0,-MIN($F16-2,COLUMN(CD16)-1),1,MIN($F16-1,COLUMN(CD16))))=0,$J16,""),"")),"")),""),"")</f>
        <v/>
      </c>
      <c r="CS16" s="340" t="str">
        <f ca="1">IF(CS$5&lt;&gt;"",
IF(CS$5&gt;='2.1 Kraftwerk allgemein'!$F$15,
IF(CS$5&lt;='2.1 Kraftwerk allgemein'!$F$16,
$J16*INDEX('2.1 Kraftwerk allgemein'!$H$16:$S$16,,MATCH('2.5 CAPEX'!CS$5,'2.1 Kraftwerk allgemein'!$H$15:$S$15,0)),
IF(AND($M16="x",$F16&lt;&gt;0),
IF($F16=1,$J16,
IF('2.1 Kraftwerk allgemein'!$F$17-'2.5 CAPEX'!CS$5&gt;='2.5 CAPEX'!$F16*'1.1 Allgemein'!$I$27,
IF(SUM(OFFSET(CR16,0,-MIN($F16-2,COLUMN(CE16)-1),1,MIN($F16-1,COLUMN(CE16))))=0,$J16,""),"")),"")),""),"")</f>
        <v/>
      </c>
      <c r="CT16" s="340" t="str">
        <f ca="1">IF(CT$5&lt;&gt;"",
IF(CT$5&gt;='2.1 Kraftwerk allgemein'!$F$15,
IF(CT$5&lt;='2.1 Kraftwerk allgemein'!$F$16,
$J16*INDEX('2.1 Kraftwerk allgemein'!$H$16:$S$16,,MATCH('2.5 CAPEX'!CT$5,'2.1 Kraftwerk allgemein'!$H$15:$S$15,0)),
IF(AND($M16="x",$F16&lt;&gt;0),
IF($F16=1,$J16,
IF('2.1 Kraftwerk allgemein'!$F$17-'2.5 CAPEX'!CT$5&gt;='2.5 CAPEX'!$F16*'1.1 Allgemein'!$I$27,
IF(SUM(OFFSET(CS16,0,-MIN($F16-2,COLUMN(CF16)-1),1,MIN($F16-1,COLUMN(CF16))))=0,$J16,""),"")),"")),""),"")</f>
        <v/>
      </c>
      <c r="CU16" s="340" t="str">
        <f ca="1">IF(CU$5&lt;&gt;"",
IF(CU$5&gt;='2.1 Kraftwerk allgemein'!$F$15,
IF(CU$5&lt;='2.1 Kraftwerk allgemein'!$F$16,
$J16*INDEX('2.1 Kraftwerk allgemein'!$H$16:$S$16,,MATCH('2.5 CAPEX'!CU$5,'2.1 Kraftwerk allgemein'!$H$15:$S$15,0)),
IF(AND($M16="x",$F16&lt;&gt;0),
IF($F16=1,$J16,
IF('2.1 Kraftwerk allgemein'!$F$17-'2.5 CAPEX'!CU$5&gt;='2.5 CAPEX'!$F16*'1.1 Allgemein'!$I$27,
IF(SUM(OFFSET(CT16,0,-MIN($F16-2,COLUMN(CG16)-1),1,MIN($F16-1,COLUMN(CG16))))=0,$J16,""),"")),"")),""),"")</f>
        <v/>
      </c>
      <c r="CV16" s="340" t="str">
        <f ca="1">IF(CV$5&lt;&gt;"",
IF(CV$5&gt;='2.1 Kraftwerk allgemein'!$F$15,
IF(CV$5&lt;='2.1 Kraftwerk allgemein'!$F$16,
$J16*INDEX('2.1 Kraftwerk allgemein'!$H$16:$S$16,,MATCH('2.5 CAPEX'!CV$5,'2.1 Kraftwerk allgemein'!$H$15:$S$15,0)),
IF(AND($M16="x",$F16&lt;&gt;0),
IF($F16=1,$J16,
IF('2.1 Kraftwerk allgemein'!$F$17-'2.5 CAPEX'!CV$5&gt;='2.5 CAPEX'!$F16*'1.1 Allgemein'!$I$27,
IF(SUM(OFFSET(CU16,0,-MIN($F16-2,COLUMN(CH16)-1),1,MIN($F16-1,COLUMN(CH16))))=0,$J16,""),"")),"")),""),"")</f>
        <v/>
      </c>
      <c r="CW16" s="340" t="str">
        <f ca="1">IF(CW$5&lt;&gt;"",
IF(CW$5&gt;='2.1 Kraftwerk allgemein'!$F$15,
IF(CW$5&lt;='2.1 Kraftwerk allgemein'!$F$16,
$J16*INDEX('2.1 Kraftwerk allgemein'!$H$16:$S$16,,MATCH('2.5 CAPEX'!CW$5,'2.1 Kraftwerk allgemein'!$H$15:$S$15,0)),
IF(AND($M16="x",$F16&lt;&gt;0),
IF($F16=1,$J16,
IF('2.1 Kraftwerk allgemein'!$F$17-'2.5 CAPEX'!CW$5&gt;='2.5 CAPEX'!$F16*'1.1 Allgemein'!$I$27,
IF(SUM(OFFSET(CV16,0,-MIN($F16-2,COLUMN(CI16)-1),1,MIN($F16-1,COLUMN(CI16))))=0,$J16,""),"")),"")),""),"")</f>
        <v/>
      </c>
      <c r="CX16" s="340" t="str">
        <f ca="1">IF(CX$5&lt;&gt;"",
IF(CX$5&gt;='2.1 Kraftwerk allgemein'!$F$15,
IF(CX$5&lt;='2.1 Kraftwerk allgemein'!$F$16,
$J16*INDEX('2.1 Kraftwerk allgemein'!$H$16:$S$16,,MATCH('2.5 CAPEX'!CX$5,'2.1 Kraftwerk allgemein'!$H$15:$S$15,0)),
IF(AND($M16="x",$F16&lt;&gt;0),
IF($F16=1,$J16,
IF('2.1 Kraftwerk allgemein'!$F$17-'2.5 CAPEX'!CX$5&gt;='2.5 CAPEX'!$F16*'1.1 Allgemein'!$I$27,
IF(SUM(OFFSET(CW16,0,-MIN($F16-2,COLUMN(CJ16)-1),1,MIN($F16-1,COLUMN(CJ16))))=0,$J16,""),"")),"")),""),"")</f>
        <v/>
      </c>
      <c r="CY16" s="340" t="str">
        <f ca="1">IF(CY$5&lt;&gt;"",
IF(CY$5&gt;='2.1 Kraftwerk allgemein'!$F$15,
IF(CY$5&lt;='2.1 Kraftwerk allgemein'!$F$16,
$J16*INDEX('2.1 Kraftwerk allgemein'!$H$16:$S$16,,MATCH('2.5 CAPEX'!CY$5,'2.1 Kraftwerk allgemein'!$H$15:$S$15,0)),
IF(AND($M16="x",$F16&lt;&gt;0),
IF($F16=1,$J16,
IF('2.1 Kraftwerk allgemein'!$F$17-'2.5 CAPEX'!CY$5&gt;='2.5 CAPEX'!$F16*'1.1 Allgemein'!$I$27,
IF(SUM(OFFSET(CX16,0,-MIN($F16-2,COLUMN(CK16)-1),1,MIN($F16-1,COLUMN(CK16))))=0,$J16,""),"")),"")),""),"")</f>
        <v/>
      </c>
      <c r="CZ16" s="340" t="str">
        <f ca="1">IF(CZ$5&lt;&gt;"",
IF(CZ$5&gt;='2.1 Kraftwerk allgemein'!$F$15,
IF(CZ$5&lt;='2.1 Kraftwerk allgemein'!$F$16,
$J16*INDEX('2.1 Kraftwerk allgemein'!$H$16:$S$16,,MATCH('2.5 CAPEX'!CZ$5,'2.1 Kraftwerk allgemein'!$H$15:$S$15,0)),
IF(AND($M16="x",$F16&lt;&gt;0),
IF($F16=1,$J16,
IF('2.1 Kraftwerk allgemein'!$F$17-'2.5 CAPEX'!CZ$5&gt;='2.5 CAPEX'!$F16*'1.1 Allgemein'!$I$27,
IF(SUM(OFFSET(CY16,0,-MIN($F16-2,COLUMN(CL16)-1),1,MIN($F16-1,COLUMN(CL16))))=0,$J16,""),"")),"")),""),"")</f>
        <v/>
      </c>
      <c r="DA16" s="340" t="str">
        <f ca="1">IF(DA$5&lt;&gt;"",
IF(DA$5&gt;='2.1 Kraftwerk allgemein'!$F$15,
IF(DA$5&lt;='2.1 Kraftwerk allgemein'!$F$16,
$J16*INDEX('2.1 Kraftwerk allgemein'!$H$16:$S$16,,MATCH('2.5 CAPEX'!DA$5,'2.1 Kraftwerk allgemein'!$H$15:$S$15,0)),
IF(AND($M16="x",$F16&lt;&gt;0),
IF($F16=1,$J16,
IF('2.1 Kraftwerk allgemein'!$F$17-'2.5 CAPEX'!DA$5&gt;='2.5 CAPEX'!$F16*'1.1 Allgemein'!$I$27,
IF(SUM(OFFSET(CZ16,0,-MIN($F16-2,COLUMN(CM16)-1),1,MIN($F16-1,COLUMN(CM16))))=0,$J16,""),"")),"")),""),"")</f>
        <v/>
      </c>
      <c r="DB16" s="340" t="str">
        <f ca="1">IF(DB$5&lt;&gt;"",
IF(DB$5&gt;='2.1 Kraftwerk allgemein'!$F$15,
IF(DB$5&lt;='2.1 Kraftwerk allgemein'!$F$16,
$J16*INDEX('2.1 Kraftwerk allgemein'!$H$16:$S$16,,MATCH('2.5 CAPEX'!DB$5,'2.1 Kraftwerk allgemein'!$H$15:$S$15,0)),
IF(AND($M16="x",$F16&lt;&gt;0),
IF($F16=1,$J16,
IF('2.1 Kraftwerk allgemein'!$F$17-'2.5 CAPEX'!DB$5&gt;='2.5 CAPEX'!$F16*'1.1 Allgemein'!$I$27,
IF(SUM(OFFSET(DA16,0,-MIN($F16-2,COLUMN(CN16)-1),1,MIN($F16-1,COLUMN(CN16))))=0,$J16,""),"")),"")),""),"")</f>
        <v/>
      </c>
      <c r="DC16" s="340" t="str">
        <f ca="1">IF(DC$5&lt;&gt;"",
IF(DC$5&gt;='2.1 Kraftwerk allgemein'!$F$15,
IF(DC$5&lt;='2.1 Kraftwerk allgemein'!$F$16,
$J16*INDEX('2.1 Kraftwerk allgemein'!$H$16:$S$16,,MATCH('2.5 CAPEX'!DC$5,'2.1 Kraftwerk allgemein'!$H$15:$S$15,0)),
IF(AND($M16="x",$F16&lt;&gt;0),
IF($F16=1,$J16,
IF('2.1 Kraftwerk allgemein'!$F$17-'2.5 CAPEX'!DC$5&gt;='2.5 CAPEX'!$F16*'1.1 Allgemein'!$I$27,
IF(SUM(OFFSET(DB16,0,-MIN($F16-2,COLUMN(CO16)-1),1,MIN($F16-1,COLUMN(CO16))))=0,$J16,""),"")),"")),""),"")</f>
        <v/>
      </c>
      <c r="DD16" s="340" t="str">
        <f ca="1">IF(DD$5&lt;&gt;"",
IF(DD$5&gt;='2.1 Kraftwerk allgemein'!$F$15,
IF(DD$5&lt;='2.1 Kraftwerk allgemein'!$F$16,
$J16*INDEX('2.1 Kraftwerk allgemein'!$H$16:$S$16,,MATCH('2.5 CAPEX'!DD$5,'2.1 Kraftwerk allgemein'!$H$15:$S$15,0)),
IF(AND($M16="x",$F16&lt;&gt;0),
IF($F16=1,$J16,
IF('2.1 Kraftwerk allgemein'!$F$17-'2.5 CAPEX'!DD$5&gt;='2.5 CAPEX'!$F16*'1.1 Allgemein'!$I$27,
IF(SUM(OFFSET(DC16,0,-MIN($F16-2,COLUMN(CP16)-1),1,MIN($F16-1,COLUMN(CP16))))=0,$J16,""),"")),"")),""),"")</f>
        <v/>
      </c>
      <c r="DE16" s="340" t="str">
        <f ca="1">IF(DE$5&lt;&gt;"",
IF(DE$5&gt;='2.1 Kraftwerk allgemein'!$F$15,
IF(DE$5&lt;='2.1 Kraftwerk allgemein'!$F$16,
$J16*INDEX('2.1 Kraftwerk allgemein'!$H$16:$S$16,,MATCH('2.5 CAPEX'!DE$5,'2.1 Kraftwerk allgemein'!$H$15:$S$15,0)),
IF(AND($M16="x",$F16&lt;&gt;0),
IF($F16=1,$J16,
IF('2.1 Kraftwerk allgemein'!$F$17-'2.5 CAPEX'!DE$5&gt;='2.5 CAPEX'!$F16*'1.1 Allgemein'!$I$27,
IF(SUM(OFFSET(DD16,0,-MIN($F16-2,COLUMN(CQ16)-1),1,MIN($F16-1,COLUMN(CQ16))))=0,$J16,""),"")),"")),""),"")</f>
        <v/>
      </c>
      <c r="DF16" s="340" t="str">
        <f ca="1">IF(DF$5&lt;&gt;"",
IF(DF$5&gt;='2.1 Kraftwerk allgemein'!$F$15,
IF(DF$5&lt;='2.1 Kraftwerk allgemein'!$F$16,
$J16*INDEX('2.1 Kraftwerk allgemein'!$H$16:$S$16,,MATCH('2.5 CAPEX'!DF$5,'2.1 Kraftwerk allgemein'!$H$15:$S$15,0)),
IF(AND($M16="x",$F16&lt;&gt;0),
IF($F16=1,$J16,
IF('2.1 Kraftwerk allgemein'!$F$17-'2.5 CAPEX'!DF$5&gt;='2.5 CAPEX'!$F16*'1.1 Allgemein'!$I$27,
IF(SUM(OFFSET(DE16,0,-MIN($F16-2,COLUMN(CR16)-1),1,MIN($F16-1,COLUMN(CR16))))=0,$J16,""),"")),"")),""),"")</f>
        <v/>
      </c>
      <c r="DG16" s="340" t="str">
        <f ca="1">IF(DG$5&lt;&gt;"",
IF(DG$5&gt;='2.1 Kraftwerk allgemein'!$F$15,
IF(DG$5&lt;='2.1 Kraftwerk allgemein'!$F$16,
$J16*INDEX('2.1 Kraftwerk allgemein'!$H$16:$S$16,,MATCH('2.5 CAPEX'!DG$5,'2.1 Kraftwerk allgemein'!$H$15:$S$15,0)),
IF(AND($M16="x",$F16&lt;&gt;0),
IF($F16=1,$J16,
IF('2.1 Kraftwerk allgemein'!$F$17-'2.5 CAPEX'!DG$5&gt;='2.5 CAPEX'!$F16*'1.1 Allgemein'!$I$27,
IF(SUM(OFFSET(DF16,0,-MIN($F16-2,COLUMN(CS16)-1),1,MIN($F16-1,COLUMN(CS16))))=0,$J16,""),"")),"")),""),"")</f>
        <v/>
      </c>
      <c r="DH16" s="340" t="str">
        <f ca="1">IF(DH$5&lt;&gt;"",
IF(DH$5&gt;='2.1 Kraftwerk allgemein'!$F$15,
IF(DH$5&lt;='2.1 Kraftwerk allgemein'!$F$16,
$J16*INDEX('2.1 Kraftwerk allgemein'!$H$16:$S$16,,MATCH('2.5 CAPEX'!DH$5,'2.1 Kraftwerk allgemein'!$H$15:$S$15,0)),
IF(AND($M16="x",$F16&lt;&gt;0),
IF($F16=1,$J16,
IF('2.1 Kraftwerk allgemein'!$F$17-'2.5 CAPEX'!DH$5&gt;='2.5 CAPEX'!$F16*'1.1 Allgemein'!$I$27,
IF(SUM(OFFSET(DG16,0,-MIN($F16-2,COLUMN(CT16)-1),1,MIN($F16-1,COLUMN(CT16))))=0,$J16,""),"")),"")),""),"")</f>
        <v/>
      </c>
      <c r="DI16" s="340" t="str">
        <f ca="1">IF(DI$5&lt;&gt;"",
IF(DI$5&gt;='2.1 Kraftwerk allgemein'!$F$15,
IF(DI$5&lt;='2.1 Kraftwerk allgemein'!$F$16,
$J16*INDEX('2.1 Kraftwerk allgemein'!$H$16:$S$16,,MATCH('2.5 CAPEX'!DI$5,'2.1 Kraftwerk allgemein'!$H$15:$S$15,0)),
IF(AND($M16="x",$F16&lt;&gt;0),
IF($F16=1,$J16,
IF('2.1 Kraftwerk allgemein'!$F$17-'2.5 CAPEX'!DI$5&gt;='2.5 CAPEX'!$F16*'1.1 Allgemein'!$I$27,
IF(SUM(OFFSET(DH16,0,-MIN($F16-2,COLUMN(CU16)-1),1,MIN($F16-1,COLUMN(CU16))))=0,$J16,""),"")),"")),""),"")</f>
        <v/>
      </c>
      <c r="DJ16" s="340" t="str">
        <f ca="1">IF(DJ$5&lt;&gt;"",
IF(DJ$5&gt;='2.1 Kraftwerk allgemein'!$F$15,
IF(DJ$5&lt;='2.1 Kraftwerk allgemein'!$F$16,
$J16*INDEX('2.1 Kraftwerk allgemein'!$H$16:$S$16,,MATCH('2.5 CAPEX'!DJ$5,'2.1 Kraftwerk allgemein'!$H$15:$S$15,0)),
IF(AND($M16="x",$F16&lt;&gt;0),
IF($F16=1,$J16,
IF('2.1 Kraftwerk allgemein'!$F$17-'2.5 CAPEX'!DJ$5&gt;='2.5 CAPEX'!$F16*'1.1 Allgemein'!$I$27,
IF(SUM(OFFSET(DI16,0,-MIN($F16-2,COLUMN(CV16)-1),1,MIN($F16-1,COLUMN(CV16))))=0,$J16,""),"")),"")),""),"")</f>
        <v/>
      </c>
      <c r="DK16" s="340" t="str">
        <f ca="1">IF(DK$5&lt;&gt;"",
IF(DK$5&gt;='2.1 Kraftwerk allgemein'!$F$15,
IF(DK$5&lt;='2.1 Kraftwerk allgemein'!$F$16,
$J16*INDEX('2.1 Kraftwerk allgemein'!$H$16:$S$16,,MATCH('2.5 CAPEX'!DK$5,'2.1 Kraftwerk allgemein'!$H$15:$S$15,0)),
IF(AND($M16="x",$F16&lt;&gt;0),
IF($F16=1,$J16,
IF('2.1 Kraftwerk allgemein'!$F$17-'2.5 CAPEX'!DK$5&gt;='2.5 CAPEX'!$F16*'1.1 Allgemein'!$I$27,
IF(SUM(OFFSET(DJ16,0,-MIN($F16-2,COLUMN(CW16)-1),1,MIN($F16-1,COLUMN(CW16))))=0,$J16,""),"")),"")),""),"")</f>
        <v/>
      </c>
    </row>
    <row r="17" spans="2:115" s="7" customFormat="1" ht="15" customHeight="1" x14ac:dyDescent="0.35">
      <c r="D17" s="41">
        <v>103</v>
      </c>
      <c r="E17" s="41" t="str">
        <f>IF('2.1 Kraftwerk allgemein'!$F$2="f",d_f_i!$B225,IF('2.1 Kraftwerk allgemein'!$F$2="i",d_f_i!$C225,d_f_i!$A225))</f>
        <v>Photovoltaikmodule</v>
      </c>
      <c r="F17" s="19">
        <f>INDEX('1.1 Allgemein'!$1:$1048576,MATCH('2.5 CAPEX'!D17,'1.1 Allgemein'!$E:$E,0),MATCH('2.5 CAPEX'!$F$11,'1.1 Allgemein'!$34:$34,0))</f>
        <v>30</v>
      </c>
      <c r="G17" s="93">
        <f t="shared" ca="1" si="3"/>
        <v>0</v>
      </c>
      <c r="H17" s="94">
        <f ca="1">SUM(OFFSET(O17,0,0,1,'2.1 Kraftwerk allgemein'!$F$17-'2.5 CAPEX'!$O$5+1))-J17</f>
        <v>0</v>
      </c>
      <c r="I17" s="336"/>
      <c r="J17" s="336"/>
      <c r="K17" s="68" t="str">
        <f>IF($D17&lt;&gt;"",IF(INDEX('1.1 Allgemein'!$1:$1048576,MATCH('2.5 CAPEX'!$D17,'1.1 Allgemein'!$E:$E,0),MATCH('2.5 CAPEX'!K$11,'1.1 Allgemein'!$34:$34,0))&lt;&gt;0,INDEX('1.1 Allgemein'!$1:$1048576,MATCH('2.5 CAPEX'!$D17,'1.1 Allgemein'!$E:$E,0),MATCH('2.5 CAPEX'!K$11,'1.1 Allgemein'!$34:$34,0)),""),"")</f>
        <v/>
      </c>
      <c r="L17" s="68" t="str">
        <f>IF($D17&lt;&gt;"",IF(INDEX('1.1 Allgemein'!$1:$1048576,MATCH('2.5 CAPEX'!$D17,'1.1 Allgemein'!$E:$E,0),MATCH('2.5 CAPEX'!L$11,'1.1 Allgemein'!$34:$34,0))&lt;&gt;0,INDEX('1.1 Allgemein'!$1:$1048576,MATCH('2.5 CAPEX'!$D17,'1.1 Allgemein'!$E:$E,0),MATCH('2.5 CAPEX'!L$11,'1.1 Allgemein'!$34:$34,0)),""),"")</f>
        <v/>
      </c>
      <c r="M17" s="68" t="str">
        <f>IF($D17&lt;&gt;"",IF(INDEX('1.1 Allgemein'!$1:$1048576,MATCH('2.5 CAPEX'!$D17,'1.1 Allgemein'!$E:$E,0),MATCH('2.5 CAPEX'!M$11,'1.1 Allgemein'!$34:$34,0))&lt;&gt;0,INDEX('1.1 Allgemein'!$1:$1048576,MATCH('2.5 CAPEX'!$D17,'1.1 Allgemein'!$E:$E,0),MATCH('2.5 CAPEX'!M$11,'1.1 Allgemein'!$34:$34,0)),""),"")</f>
        <v>x</v>
      </c>
      <c r="N17" s="69"/>
      <c r="O17" s="340">
        <f ca="1">IF(O$5&lt;&gt;"",
IF(O$5&gt;='2.1 Kraftwerk allgemein'!$F$15,
IF(O$5&lt;='2.1 Kraftwerk allgemein'!$F$16,
$J17*INDEX('2.1 Kraftwerk allgemein'!$H$16:$S$16,,MATCH('2.5 CAPEX'!O$5,'2.1 Kraftwerk allgemein'!$H$15:$S$15,0)),
IF(AND($M17="x",$F17&lt;&gt;0),
IF($F17=1,$J17,
IF('2.1 Kraftwerk allgemein'!$F$17-'2.5 CAPEX'!O$5&gt;='2.5 CAPEX'!$F17*'1.1 Allgemein'!$I$27,
IF(SUM(OFFSET(N17,0,-MIN($F17-2,COLUMN(A17)-1),1,MIN($F17-1,COLUMN(A17))))=0,$J17,""),"")),"")),""),"")</f>
        <v>0</v>
      </c>
      <c r="P17" s="340">
        <f ca="1">IF(P$5&lt;&gt;"",
IF(P$5&gt;='2.1 Kraftwerk allgemein'!$F$15,
IF(P$5&lt;='2.1 Kraftwerk allgemein'!$F$16,
$J17*INDEX('2.1 Kraftwerk allgemein'!$H$16:$S$16,,MATCH('2.5 CAPEX'!P$5,'2.1 Kraftwerk allgemein'!$H$15:$S$15,0)),
IF(AND($M17="x",$F17&lt;&gt;0),
IF($F17=1,$J17,
IF('2.1 Kraftwerk allgemein'!$F$17-'2.5 CAPEX'!P$5&gt;='2.5 CAPEX'!$F17*'1.1 Allgemein'!$I$27,
IF(SUM(OFFSET(O17,0,-MIN($F17-2,COLUMN(B17)-1),1,MIN($F17-1,COLUMN(B17))))=0,$J17,""),"")),"")),""),"")</f>
        <v>0</v>
      </c>
      <c r="Q17" s="340">
        <f ca="1">IF(Q$5&lt;&gt;"",
IF(Q$5&gt;='2.1 Kraftwerk allgemein'!$F$15,
IF(Q$5&lt;='2.1 Kraftwerk allgemein'!$F$16,
$J17*INDEX('2.1 Kraftwerk allgemein'!$H$16:$S$16,,MATCH('2.5 CAPEX'!Q$5,'2.1 Kraftwerk allgemein'!$H$15:$S$15,0)),
IF(AND($M17="x",$F17&lt;&gt;0),
IF($F17=1,$J17,
IF('2.1 Kraftwerk allgemein'!$F$17-'2.5 CAPEX'!Q$5&gt;='2.5 CAPEX'!$F17*'1.1 Allgemein'!$I$27,
IF(SUM(OFFSET(P17,0,-MIN($F17-2,COLUMN(C17)-1),1,MIN($F17-1,COLUMN(C17))))=0,$J17,""),"")),"")),""),"")</f>
        <v>0</v>
      </c>
      <c r="R17" s="340">
        <f ca="1">IF(R$5&lt;&gt;"",
IF(R$5&gt;='2.1 Kraftwerk allgemein'!$F$15,
IF(R$5&lt;='2.1 Kraftwerk allgemein'!$F$16,
$J17*INDEX('2.1 Kraftwerk allgemein'!$H$16:$S$16,,MATCH('2.5 CAPEX'!R$5,'2.1 Kraftwerk allgemein'!$H$15:$S$15,0)),
IF(AND($M17="x",$F17&lt;&gt;0),
IF($F17=1,$J17,
IF('2.1 Kraftwerk allgemein'!$F$17-'2.5 CAPEX'!R$5&gt;='2.5 CAPEX'!$F17*'1.1 Allgemein'!$I$27,
IF(SUM(OFFSET(Q17,0,-MIN($F17-2,COLUMN(D17)-1),1,MIN($F17-1,COLUMN(D17))))=0,$J17,""),"")),"")),""),"")</f>
        <v>0</v>
      </c>
      <c r="S17" s="340">
        <f ca="1">IF(S$5&lt;&gt;"",
IF(S$5&gt;='2.1 Kraftwerk allgemein'!$F$15,
IF(S$5&lt;='2.1 Kraftwerk allgemein'!$F$16,
$J17*INDEX('2.1 Kraftwerk allgemein'!$H$16:$S$16,,MATCH('2.5 CAPEX'!S$5,'2.1 Kraftwerk allgemein'!$H$15:$S$15,0)),
IF(AND($M17="x",$F17&lt;&gt;0),
IF($F17=1,$J17,
IF('2.1 Kraftwerk allgemein'!$F$17-'2.5 CAPEX'!S$5&gt;='2.5 CAPEX'!$F17*'1.1 Allgemein'!$I$27,
IF(SUM(OFFSET(R17,0,-MIN($F17-2,COLUMN(E17)-1),1,MIN($F17-1,COLUMN(E17))))=0,$J17,""),"")),"")),""),"")</f>
        <v>0</v>
      </c>
      <c r="T17" s="340">
        <f ca="1">IF(T$5&lt;&gt;"",
IF(T$5&gt;='2.1 Kraftwerk allgemein'!$F$15,
IF(T$5&lt;='2.1 Kraftwerk allgemein'!$F$16,
$J17*INDEX('2.1 Kraftwerk allgemein'!$H$16:$S$16,,MATCH('2.5 CAPEX'!T$5,'2.1 Kraftwerk allgemein'!$H$15:$S$15,0)),
IF(AND($M17="x",$F17&lt;&gt;0),
IF($F17=1,$J17,
IF('2.1 Kraftwerk allgemein'!$F$17-'2.5 CAPEX'!T$5&gt;='2.5 CAPEX'!$F17*'1.1 Allgemein'!$I$27,
IF(SUM(OFFSET(S17,0,-MIN($F17-2,COLUMN(F17)-1),1,MIN($F17-1,COLUMN(F17))))=0,$J17,""),"")),"")),""),"")</f>
        <v>0</v>
      </c>
      <c r="U17" s="340">
        <f ca="1">IF(U$5&lt;&gt;"",
IF(U$5&gt;='2.1 Kraftwerk allgemein'!$F$15,
IF(U$5&lt;='2.1 Kraftwerk allgemein'!$F$16,
$J17*INDEX('2.1 Kraftwerk allgemein'!$H$16:$S$16,,MATCH('2.5 CAPEX'!U$5,'2.1 Kraftwerk allgemein'!$H$15:$S$15,0)),
IF(AND($M17="x",$F17&lt;&gt;0),
IF($F17=1,$J17,
IF('2.1 Kraftwerk allgemein'!$F$17-'2.5 CAPEX'!U$5&gt;='2.5 CAPEX'!$F17*'1.1 Allgemein'!$I$27,
IF(SUM(OFFSET(T17,0,-MIN($F17-2,COLUMN(G17)-1),1,MIN($F17-1,COLUMN(G17))))=0,$J17,""),"")),"")),""),"")</f>
        <v>0</v>
      </c>
      <c r="V17" s="340">
        <f ca="1">IF(V$5&lt;&gt;"",
IF(V$5&gt;='2.1 Kraftwerk allgemein'!$F$15,
IF(V$5&lt;='2.1 Kraftwerk allgemein'!$F$16,
$J17*INDEX('2.1 Kraftwerk allgemein'!$H$16:$S$16,,MATCH('2.5 CAPEX'!V$5,'2.1 Kraftwerk allgemein'!$H$15:$S$15,0)),
IF(AND($M17="x",$F17&lt;&gt;0),
IF($F17=1,$J17,
IF('2.1 Kraftwerk allgemein'!$F$17-'2.5 CAPEX'!V$5&gt;='2.5 CAPEX'!$F17*'1.1 Allgemein'!$I$27,
IF(SUM(OFFSET(U17,0,-MIN($F17-2,COLUMN(H17)-1),1,MIN($F17-1,COLUMN(H17))))=0,$J17,""),"")),"")),""),"")</f>
        <v>0</v>
      </c>
      <c r="W17" s="340">
        <f ca="1">IF(W$5&lt;&gt;"",
IF(W$5&gt;='2.1 Kraftwerk allgemein'!$F$15,
IF(W$5&lt;='2.1 Kraftwerk allgemein'!$F$16,
$J17*INDEX('2.1 Kraftwerk allgemein'!$H$16:$S$16,,MATCH('2.5 CAPEX'!W$5,'2.1 Kraftwerk allgemein'!$H$15:$S$15,0)),
IF(AND($M17="x",$F17&lt;&gt;0),
IF($F17=1,$J17,
IF('2.1 Kraftwerk allgemein'!$F$17-'2.5 CAPEX'!W$5&gt;='2.5 CAPEX'!$F17*'1.1 Allgemein'!$I$27,
IF(SUM(OFFSET(V17,0,-MIN($F17-2,COLUMN(I17)-1),1,MIN($F17-1,COLUMN(I17))))=0,$J17,""),"")),"")),""),"")</f>
        <v>0</v>
      </c>
      <c r="X17" s="340">
        <f ca="1">IF(X$5&lt;&gt;"",
IF(X$5&gt;='2.1 Kraftwerk allgemein'!$F$15,
IF(X$5&lt;='2.1 Kraftwerk allgemein'!$F$16,
$J17*INDEX('2.1 Kraftwerk allgemein'!$H$16:$S$16,,MATCH('2.5 CAPEX'!X$5,'2.1 Kraftwerk allgemein'!$H$15:$S$15,0)),
IF(AND($M17="x",$F17&lt;&gt;0),
IF($F17=1,$J17,
IF('2.1 Kraftwerk allgemein'!$F$17-'2.5 CAPEX'!X$5&gt;='2.5 CAPEX'!$F17*'1.1 Allgemein'!$I$27,
IF(SUM(OFFSET(W17,0,-MIN($F17-2,COLUMN(J17)-1),1,MIN($F17-1,COLUMN(J17))))=0,$J17,""),"")),"")),""),"")</f>
        <v>0</v>
      </c>
      <c r="Y17" s="340">
        <f ca="1">IF(Y$5&lt;&gt;"",
IF(Y$5&gt;='2.1 Kraftwerk allgemein'!$F$15,
IF(Y$5&lt;='2.1 Kraftwerk allgemein'!$F$16,
$J17*INDEX('2.1 Kraftwerk allgemein'!$H$16:$S$16,,MATCH('2.5 CAPEX'!Y$5,'2.1 Kraftwerk allgemein'!$H$15:$S$15,0)),
IF(AND($M17="x",$F17&lt;&gt;0),
IF($F17=1,$J17,
IF('2.1 Kraftwerk allgemein'!$F$17-'2.5 CAPEX'!Y$5&gt;='2.5 CAPEX'!$F17*'1.1 Allgemein'!$I$27,
IF(SUM(OFFSET(X17,0,-MIN($F17-2,COLUMN(K17)-1),1,MIN($F17-1,COLUMN(K17))))=0,$J17,""),"")),"")),""),"")</f>
        <v>0</v>
      </c>
      <c r="Z17" s="340">
        <f ca="1">IF(Z$5&lt;&gt;"",
IF(Z$5&gt;='2.1 Kraftwerk allgemein'!$F$15,
IF(Z$5&lt;='2.1 Kraftwerk allgemein'!$F$16,
$J17*INDEX('2.1 Kraftwerk allgemein'!$H$16:$S$16,,MATCH('2.5 CAPEX'!Z$5,'2.1 Kraftwerk allgemein'!$H$15:$S$15,0)),
IF(AND($M17="x",$F17&lt;&gt;0),
IF($F17=1,$J17,
IF('2.1 Kraftwerk allgemein'!$F$17-'2.5 CAPEX'!Z$5&gt;='2.5 CAPEX'!$F17*'1.1 Allgemein'!$I$27,
IF(SUM(OFFSET(Y17,0,-MIN($F17-2,COLUMN(L17)-1),1,MIN($F17-1,COLUMN(L17))))=0,$J17,""),"")),"")),""),"")</f>
        <v>0</v>
      </c>
      <c r="AA17" s="340">
        <f ca="1">IF(AA$5&lt;&gt;"",
IF(AA$5&gt;='2.1 Kraftwerk allgemein'!$F$15,
IF(AA$5&lt;='2.1 Kraftwerk allgemein'!$F$16,
$J17*INDEX('2.1 Kraftwerk allgemein'!$H$16:$S$16,,MATCH('2.5 CAPEX'!AA$5,'2.1 Kraftwerk allgemein'!$H$15:$S$15,0)),
IF(AND($M17="x",$F17&lt;&gt;0),
IF($F17=1,$J17,
IF('2.1 Kraftwerk allgemein'!$F$17-'2.5 CAPEX'!AA$5&gt;='2.5 CAPEX'!$F17*'1.1 Allgemein'!$I$27,
IF(SUM(OFFSET(Z17,0,-MIN($F17-2,COLUMN(M17)-1),1,MIN($F17-1,COLUMN(M17))))=0,$J17,""),"")),"")),""),"")</f>
        <v>0</v>
      </c>
      <c r="AB17" s="340">
        <f ca="1">IF(AB$5&lt;&gt;"",
IF(AB$5&gt;='2.1 Kraftwerk allgemein'!$F$15,
IF(AB$5&lt;='2.1 Kraftwerk allgemein'!$F$16,
$J17*INDEX('2.1 Kraftwerk allgemein'!$H$16:$S$16,,MATCH('2.5 CAPEX'!AB$5,'2.1 Kraftwerk allgemein'!$H$15:$S$15,0)),
IF(AND($M17="x",$F17&lt;&gt;0),
IF($F17=1,$J17,
IF('2.1 Kraftwerk allgemein'!$F$17-'2.5 CAPEX'!AB$5&gt;='2.5 CAPEX'!$F17*'1.1 Allgemein'!$I$27,
IF(SUM(OFFSET(AA17,0,-MIN($F17-2,COLUMN(N17)-1),1,MIN($F17-1,COLUMN(N17))))=0,$J17,""),"")),"")),""),"")</f>
        <v>0</v>
      </c>
      <c r="AC17" s="340">
        <f ca="1">IF(AC$5&lt;&gt;"",
IF(AC$5&gt;='2.1 Kraftwerk allgemein'!$F$15,
IF(AC$5&lt;='2.1 Kraftwerk allgemein'!$F$16,
$J17*INDEX('2.1 Kraftwerk allgemein'!$H$16:$S$16,,MATCH('2.5 CAPEX'!AC$5,'2.1 Kraftwerk allgemein'!$H$15:$S$15,0)),
IF(AND($M17="x",$F17&lt;&gt;0),
IF($F17=1,$J17,
IF('2.1 Kraftwerk allgemein'!$F$17-'2.5 CAPEX'!AC$5&gt;='2.5 CAPEX'!$F17*'1.1 Allgemein'!$I$27,
IF(SUM(OFFSET(AB17,0,-MIN($F17-2,COLUMN(O17)-1),1,MIN($F17-1,COLUMN(O17))))=0,$J17,""),"")),"")),""),"")</f>
        <v>0</v>
      </c>
      <c r="AD17" s="340">
        <f ca="1">IF(AD$5&lt;&gt;"",
IF(AD$5&gt;='2.1 Kraftwerk allgemein'!$F$15,
IF(AD$5&lt;='2.1 Kraftwerk allgemein'!$F$16,
$J17*INDEX('2.1 Kraftwerk allgemein'!$H$16:$S$16,,MATCH('2.5 CAPEX'!AD$5,'2.1 Kraftwerk allgemein'!$H$15:$S$15,0)),
IF(AND($M17="x",$F17&lt;&gt;0),
IF($F17=1,$J17,
IF('2.1 Kraftwerk allgemein'!$F$17-'2.5 CAPEX'!AD$5&gt;='2.5 CAPEX'!$F17*'1.1 Allgemein'!$I$27,
IF(SUM(OFFSET(AC17,0,-MIN($F17-2,COLUMN(P17)-1),1,MIN($F17-1,COLUMN(P17))))=0,$J17,""),"")),"")),""),"")</f>
        <v>0</v>
      </c>
      <c r="AE17" s="340">
        <f ca="1">IF(AE$5&lt;&gt;"",
IF(AE$5&gt;='2.1 Kraftwerk allgemein'!$F$15,
IF(AE$5&lt;='2.1 Kraftwerk allgemein'!$F$16,
$J17*INDEX('2.1 Kraftwerk allgemein'!$H$16:$S$16,,MATCH('2.5 CAPEX'!AE$5,'2.1 Kraftwerk allgemein'!$H$15:$S$15,0)),
IF(AND($M17="x",$F17&lt;&gt;0),
IF($F17=1,$J17,
IF('2.1 Kraftwerk allgemein'!$F$17-'2.5 CAPEX'!AE$5&gt;='2.5 CAPEX'!$F17*'1.1 Allgemein'!$I$27,
IF(SUM(OFFSET(AD17,0,-MIN($F17-2,COLUMN(Q17)-1),1,MIN($F17-1,COLUMN(Q17))))=0,$J17,""),"")),"")),""),"")</f>
        <v>0</v>
      </c>
      <c r="AF17" s="340">
        <f ca="1">IF(AF$5&lt;&gt;"",
IF(AF$5&gt;='2.1 Kraftwerk allgemein'!$F$15,
IF(AF$5&lt;='2.1 Kraftwerk allgemein'!$F$16,
$J17*INDEX('2.1 Kraftwerk allgemein'!$H$16:$S$16,,MATCH('2.5 CAPEX'!AF$5,'2.1 Kraftwerk allgemein'!$H$15:$S$15,0)),
IF(AND($M17="x",$F17&lt;&gt;0),
IF($F17=1,$J17,
IF('2.1 Kraftwerk allgemein'!$F$17-'2.5 CAPEX'!AF$5&gt;='2.5 CAPEX'!$F17*'1.1 Allgemein'!$I$27,
IF(SUM(OFFSET(AE17,0,-MIN($F17-2,COLUMN(R17)-1),1,MIN($F17-1,COLUMN(R17))))=0,$J17,""),"")),"")),""),"")</f>
        <v>0</v>
      </c>
      <c r="AG17" s="340">
        <f ca="1">IF(AG$5&lt;&gt;"",
IF(AG$5&gt;='2.1 Kraftwerk allgemein'!$F$15,
IF(AG$5&lt;='2.1 Kraftwerk allgemein'!$F$16,
$J17*INDEX('2.1 Kraftwerk allgemein'!$H$16:$S$16,,MATCH('2.5 CAPEX'!AG$5,'2.1 Kraftwerk allgemein'!$H$15:$S$15,0)),
IF(AND($M17="x",$F17&lt;&gt;0),
IF($F17=1,$J17,
IF('2.1 Kraftwerk allgemein'!$F$17-'2.5 CAPEX'!AG$5&gt;='2.5 CAPEX'!$F17*'1.1 Allgemein'!$I$27,
IF(SUM(OFFSET(AF17,0,-MIN($F17-2,COLUMN(S17)-1),1,MIN($F17-1,COLUMN(S17))))=0,$J17,""),"")),"")),""),"")</f>
        <v>0</v>
      </c>
      <c r="AH17" s="340">
        <f ca="1">IF(AH$5&lt;&gt;"",
IF(AH$5&gt;='2.1 Kraftwerk allgemein'!$F$15,
IF(AH$5&lt;='2.1 Kraftwerk allgemein'!$F$16,
$J17*INDEX('2.1 Kraftwerk allgemein'!$H$16:$S$16,,MATCH('2.5 CAPEX'!AH$5,'2.1 Kraftwerk allgemein'!$H$15:$S$15,0)),
IF(AND($M17="x",$F17&lt;&gt;0),
IF($F17=1,$J17,
IF('2.1 Kraftwerk allgemein'!$F$17-'2.5 CAPEX'!AH$5&gt;='2.5 CAPEX'!$F17*'1.1 Allgemein'!$I$27,
IF(SUM(OFFSET(AG17,0,-MIN($F17-2,COLUMN(T17)-1),1,MIN($F17-1,COLUMN(T17))))=0,$J17,""),"")),"")),""),"")</f>
        <v>0</v>
      </c>
      <c r="AI17" s="340">
        <f ca="1">IF(AI$5&lt;&gt;"",
IF(AI$5&gt;='2.1 Kraftwerk allgemein'!$F$15,
IF(AI$5&lt;='2.1 Kraftwerk allgemein'!$F$16,
$J17*INDEX('2.1 Kraftwerk allgemein'!$H$16:$S$16,,MATCH('2.5 CAPEX'!AI$5,'2.1 Kraftwerk allgemein'!$H$15:$S$15,0)),
IF(AND($M17="x",$F17&lt;&gt;0),
IF($F17=1,$J17,
IF('2.1 Kraftwerk allgemein'!$F$17-'2.5 CAPEX'!AI$5&gt;='2.5 CAPEX'!$F17*'1.1 Allgemein'!$I$27,
IF(SUM(OFFSET(AH17,0,-MIN($F17-2,COLUMN(U17)-1),1,MIN($F17-1,COLUMN(U17))))=0,$J17,""),"")),"")),""),"")</f>
        <v>0</v>
      </c>
      <c r="AJ17" s="340">
        <f ca="1">IF(AJ$5&lt;&gt;"",
IF(AJ$5&gt;='2.1 Kraftwerk allgemein'!$F$15,
IF(AJ$5&lt;='2.1 Kraftwerk allgemein'!$F$16,
$J17*INDEX('2.1 Kraftwerk allgemein'!$H$16:$S$16,,MATCH('2.5 CAPEX'!AJ$5,'2.1 Kraftwerk allgemein'!$H$15:$S$15,0)),
IF(AND($M17="x",$F17&lt;&gt;0),
IF($F17=1,$J17,
IF('2.1 Kraftwerk allgemein'!$F$17-'2.5 CAPEX'!AJ$5&gt;='2.5 CAPEX'!$F17*'1.1 Allgemein'!$I$27,
IF(SUM(OFFSET(AI17,0,-MIN($F17-2,COLUMN(V17)-1),1,MIN($F17-1,COLUMN(V17))))=0,$J17,""),"")),"")),""),"")</f>
        <v>0</v>
      </c>
      <c r="AK17" s="340">
        <f ca="1">IF(AK$5&lt;&gt;"",
IF(AK$5&gt;='2.1 Kraftwerk allgemein'!$F$15,
IF(AK$5&lt;='2.1 Kraftwerk allgemein'!$F$16,
$J17*INDEX('2.1 Kraftwerk allgemein'!$H$16:$S$16,,MATCH('2.5 CAPEX'!AK$5,'2.1 Kraftwerk allgemein'!$H$15:$S$15,0)),
IF(AND($M17="x",$F17&lt;&gt;0),
IF($F17=1,$J17,
IF('2.1 Kraftwerk allgemein'!$F$17-'2.5 CAPEX'!AK$5&gt;='2.5 CAPEX'!$F17*'1.1 Allgemein'!$I$27,
IF(SUM(OFFSET(AJ17,0,-MIN($F17-2,COLUMN(W17)-1),1,MIN($F17-1,COLUMN(W17))))=0,$J17,""),"")),"")),""),"")</f>
        <v>0</v>
      </c>
      <c r="AL17" s="340">
        <f ca="1">IF(AL$5&lt;&gt;"",
IF(AL$5&gt;='2.1 Kraftwerk allgemein'!$F$15,
IF(AL$5&lt;='2.1 Kraftwerk allgemein'!$F$16,
$J17*INDEX('2.1 Kraftwerk allgemein'!$H$16:$S$16,,MATCH('2.5 CAPEX'!AL$5,'2.1 Kraftwerk allgemein'!$H$15:$S$15,0)),
IF(AND($M17="x",$F17&lt;&gt;0),
IF($F17=1,$J17,
IF('2.1 Kraftwerk allgemein'!$F$17-'2.5 CAPEX'!AL$5&gt;='2.5 CAPEX'!$F17*'1.1 Allgemein'!$I$27,
IF(SUM(OFFSET(AK17,0,-MIN($F17-2,COLUMN(X17)-1),1,MIN($F17-1,COLUMN(X17))))=0,$J17,""),"")),"")),""),"")</f>
        <v>0</v>
      </c>
      <c r="AM17" s="340">
        <f ca="1">IF(AM$5&lt;&gt;"",
IF(AM$5&gt;='2.1 Kraftwerk allgemein'!$F$15,
IF(AM$5&lt;='2.1 Kraftwerk allgemein'!$F$16,
$J17*INDEX('2.1 Kraftwerk allgemein'!$H$16:$S$16,,MATCH('2.5 CAPEX'!AM$5,'2.1 Kraftwerk allgemein'!$H$15:$S$15,0)),
IF(AND($M17="x",$F17&lt;&gt;0),
IF($F17=1,$J17,
IF('2.1 Kraftwerk allgemein'!$F$17-'2.5 CAPEX'!AM$5&gt;='2.5 CAPEX'!$F17*'1.1 Allgemein'!$I$27,
IF(SUM(OFFSET(AL17,0,-MIN($F17-2,COLUMN(Y17)-1),1,MIN($F17-1,COLUMN(Y17))))=0,$J17,""),"")),"")),""),"")</f>
        <v>0</v>
      </c>
      <c r="AN17" s="340">
        <f ca="1">IF(AN$5&lt;&gt;"",
IF(AN$5&gt;='2.1 Kraftwerk allgemein'!$F$15,
IF(AN$5&lt;='2.1 Kraftwerk allgemein'!$F$16,
$J17*INDEX('2.1 Kraftwerk allgemein'!$H$16:$S$16,,MATCH('2.5 CAPEX'!AN$5,'2.1 Kraftwerk allgemein'!$H$15:$S$15,0)),
IF(AND($M17="x",$F17&lt;&gt;0),
IF($F17=1,$J17,
IF('2.1 Kraftwerk allgemein'!$F$17-'2.5 CAPEX'!AN$5&gt;='2.5 CAPEX'!$F17*'1.1 Allgemein'!$I$27,
IF(SUM(OFFSET(AM17,0,-MIN($F17-2,COLUMN(Z17)-1),1,MIN($F17-1,COLUMN(Z17))))=0,$J17,""),"")),"")),""),"")</f>
        <v>0</v>
      </c>
      <c r="AO17" s="340">
        <f ca="1">IF(AO$5&lt;&gt;"",
IF(AO$5&gt;='2.1 Kraftwerk allgemein'!$F$15,
IF(AO$5&lt;='2.1 Kraftwerk allgemein'!$F$16,
$J17*INDEX('2.1 Kraftwerk allgemein'!$H$16:$S$16,,MATCH('2.5 CAPEX'!AO$5,'2.1 Kraftwerk allgemein'!$H$15:$S$15,0)),
IF(AND($M17="x",$F17&lt;&gt;0),
IF($F17=1,$J17,
IF('2.1 Kraftwerk allgemein'!$F$17-'2.5 CAPEX'!AO$5&gt;='2.5 CAPEX'!$F17*'1.1 Allgemein'!$I$27,
IF(SUM(OFFSET(AN17,0,-MIN($F17-2,COLUMN(AA17)-1),1,MIN($F17-1,COLUMN(AA17))))=0,$J17,""),"")),"")),""),"")</f>
        <v>0</v>
      </c>
      <c r="AP17" s="340" t="str">
        <f ca="1">IF(AP$5&lt;&gt;"",
IF(AP$5&gt;='2.1 Kraftwerk allgemein'!$F$15,
IF(AP$5&lt;='2.1 Kraftwerk allgemein'!$F$16,
$J17*INDEX('2.1 Kraftwerk allgemein'!$H$16:$S$16,,MATCH('2.5 CAPEX'!AP$5,'2.1 Kraftwerk allgemein'!$H$15:$S$15,0)),
IF(AND($M17="x",$F17&lt;&gt;0),
IF($F17=1,$J17,
IF('2.1 Kraftwerk allgemein'!$F$17-'2.5 CAPEX'!AP$5&gt;='2.5 CAPEX'!$F17*'1.1 Allgemein'!$I$27,
IF(SUM(OFFSET(AO17,0,-MIN($F17-2,COLUMN(AB17)-1),1,MIN($F17-1,COLUMN(AB17))))=0,$J17,""),"")),"")),""),"")</f>
        <v/>
      </c>
      <c r="AQ17" s="340" t="str">
        <f ca="1">IF(AQ$5&lt;&gt;"",
IF(AQ$5&gt;='2.1 Kraftwerk allgemein'!$F$15,
IF(AQ$5&lt;='2.1 Kraftwerk allgemein'!$F$16,
$J17*INDEX('2.1 Kraftwerk allgemein'!$H$16:$S$16,,MATCH('2.5 CAPEX'!AQ$5,'2.1 Kraftwerk allgemein'!$H$15:$S$15,0)),
IF(AND($M17="x",$F17&lt;&gt;0),
IF($F17=1,$J17,
IF('2.1 Kraftwerk allgemein'!$F$17-'2.5 CAPEX'!AQ$5&gt;='2.5 CAPEX'!$F17*'1.1 Allgemein'!$I$27,
IF(SUM(OFFSET(AP17,0,-MIN($F17-2,COLUMN(AC17)-1),1,MIN($F17-1,COLUMN(AC17))))=0,$J17,""),"")),"")),""),"")</f>
        <v/>
      </c>
      <c r="AR17" s="340" t="str">
        <f ca="1">IF(AR$5&lt;&gt;"",
IF(AR$5&gt;='2.1 Kraftwerk allgemein'!$F$15,
IF(AR$5&lt;='2.1 Kraftwerk allgemein'!$F$16,
$J17*INDEX('2.1 Kraftwerk allgemein'!$H$16:$S$16,,MATCH('2.5 CAPEX'!AR$5,'2.1 Kraftwerk allgemein'!$H$15:$S$15,0)),
IF(AND($M17="x",$F17&lt;&gt;0),
IF($F17=1,$J17,
IF('2.1 Kraftwerk allgemein'!$F$17-'2.5 CAPEX'!AR$5&gt;='2.5 CAPEX'!$F17*'1.1 Allgemein'!$I$27,
IF(SUM(OFFSET(AQ17,0,-MIN($F17-2,COLUMN(AD17)-1),1,MIN($F17-1,COLUMN(AD17))))=0,$J17,""),"")),"")),""),"")</f>
        <v/>
      </c>
      <c r="AS17" s="340" t="str">
        <f ca="1">IF(AS$5&lt;&gt;"",
IF(AS$5&gt;='2.1 Kraftwerk allgemein'!$F$15,
IF(AS$5&lt;='2.1 Kraftwerk allgemein'!$F$16,
$J17*INDEX('2.1 Kraftwerk allgemein'!$H$16:$S$16,,MATCH('2.5 CAPEX'!AS$5,'2.1 Kraftwerk allgemein'!$H$15:$S$15,0)),
IF(AND($M17="x",$F17&lt;&gt;0),
IF($F17=1,$J17,
IF('2.1 Kraftwerk allgemein'!$F$17-'2.5 CAPEX'!AS$5&gt;='2.5 CAPEX'!$F17*'1.1 Allgemein'!$I$27,
IF(SUM(OFFSET(AR17,0,-MIN($F17-2,COLUMN(AE17)-1),1,MIN($F17-1,COLUMN(AE17))))=0,$J17,""),"")),"")),""),"")</f>
        <v/>
      </c>
      <c r="AT17" s="340" t="str">
        <f ca="1">IF(AT$5&lt;&gt;"",
IF(AT$5&gt;='2.1 Kraftwerk allgemein'!$F$15,
IF(AT$5&lt;='2.1 Kraftwerk allgemein'!$F$16,
$J17*INDEX('2.1 Kraftwerk allgemein'!$H$16:$S$16,,MATCH('2.5 CAPEX'!AT$5,'2.1 Kraftwerk allgemein'!$H$15:$S$15,0)),
IF(AND($M17="x",$F17&lt;&gt;0),
IF($F17=1,$J17,
IF('2.1 Kraftwerk allgemein'!$F$17-'2.5 CAPEX'!AT$5&gt;='2.5 CAPEX'!$F17*'1.1 Allgemein'!$I$27,
IF(SUM(OFFSET(AS17,0,-MIN($F17-2,COLUMN(AF17)-1),1,MIN($F17-1,COLUMN(AF17))))=0,$J17,""),"")),"")),""),"")</f>
        <v/>
      </c>
      <c r="AU17" s="340" t="str">
        <f ca="1">IF(AU$5&lt;&gt;"",
IF(AU$5&gt;='2.1 Kraftwerk allgemein'!$F$15,
IF(AU$5&lt;='2.1 Kraftwerk allgemein'!$F$16,
$J17*INDEX('2.1 Kraftwerk allgemein'!$H$16:$S$16,,MATCH('2.5 CAPEX'!AU$5,'2.1 Kraftwerk allgemein'!$H$15:$S$15,0)),
IF(AND($M17="x",$F17&lt;&gt;0),
IF($F17=1,$J17,
IF('2.1 Kraftwerk allgemein'!$F$17-'2.5 CAPEX'!AU$5&gt;='2.5 CAPEX'!$F17*'1.1 Allgemein'!$I$27,
IF(SUM(OFFSET(AT17,0,-MIN($F17-2,COLUMN(AG17)-1),1,MIN($F17-1,COLUMN(AG17))))=0,$J17,""),"")),"")),""),"")</f>
        <v/>
      </c>
      <c r="AV17" s="340" t="str">
        <f ca="1">IF(AV$5&lt;&gt;"",
IF(AV$5&gt;='2.1 Kraftwerk allgemein'!$F$15,
IF(AV$5&lt;='2.1 Kraftwerk allgemein'!$F$16,
$J17*INDEX('2.1 Kraftwerk allgemein'!$H$16:$S$16,,MATCH('2.5 CAPEX'!AV$5,'2.1 Kraftwerk allgemein'!$H$15:$S$15,0)),
IF(AND($M17="x",$F17&lt;&gt;0),
IF($F17=1,$J17,
IF('2.1 Kraftwerk allgemein'!$F$17-'2.5 CAPEX'!AV$5&gt;='2.5 CAPEX'!$F17*'1.1 Allgemein'!$I$27,
IF(SUM(OFFSET(AU17,0,-MIN($F17-2,COLUMN(AH17)-1),1,MIN($F17-1,COLUMN(AH17))))=0,$J17,""),"")),"")),""),"")</f>
        <v/>
      </c>
      <c r="AW17" s="340" t="str">
        <f ca="1">IF(AW$5&lt;&gt;"",
IF(AW$5&gt;='2.1 Kraftwerk allgemein'!$F$15,
IF(AW$5&lt;='2.1 Kraftwerk allgemein'!$F$16,
$J17*INDEX('2.1 Kraftwerk allgemein'!$H$16:$S$16,,MATCH('2.5 CAPEX'!AW$5,'2.1 Kraftwerk allgemein'!$H$15:$S$15,0)),
IF(AND($M17="x",$F17&lt;&gt;0),
IF($F17=1,$J17,
IF('2.1 Kraftwerk allgemein'!$F$17-'2.5 CAPEX'!AW$5&gt;='2.5 CAPEX'!$F17*'1.1 Allgemein'!$I$27,
IF(SUM(OFFSET(AV17,0,-MIN($F17-2,COLUMN(AI17)-1),1,MIN($F17-1,COLUMN(AI17))))=0,$J17,""),"")),"")),""),"")</f>
        <v/>
      </c>
      <c r="AX17" s="340" t="str">
        <f ca="1">IF(AX$5&lt;&gt;"",
IF(AX$5&gt;='2.1 Kraftwerk allgemein'!$F$15,
IF(AX$5&lt;='2.1 Kraftwerk allgemein'!$F$16,
$J17*INDEX('2.1 Kraftwerk allgemein'!$H$16:$S$16,,MATCH('2.5 CAPEX'!AX$5,'2.1 Kraftwerk allgemein'!$H$15:$S$15,0)),
IF(AND($M17="x",$F17&lt;&gt;0),
IF($F17=1,$J17,
IF('2.1 Kraftwerk allgemein'!$F$17-'2.5 CAPEX'!AX$5&gt;='2.5 CAPEX'!$F17*'1.1 Allgemein'!$I$27,
IF(SUM(OFFSET(AW17,0,-MIN($F17-2,COLUMN(AJ17)-1),1,MIN($F17-1,COLUMN(AJ17))))=0,$J17,""),"")),"")),""),"")</f>
        <v/>
      </c>
      <c r="AY17" s="340" t="str">
        <f ca="1">IF(AY$5&lt;&gt;"",
IF(AY$5&gt;='2.1 Kraftwerk allgemein'!$F$15,
IF(AY$5&lt;='2.1 Kraftwerk allgemein'!$F$16,
$J17*INDEX('2.1 Kraftwerk allgemein'!$H$16:$S$16,,MATCH('2.5 CAPEX'!AY$5,'2.1 Kraftwerk allgemein'!$H$15:$S$15,0)),
IF(AND($M17="x",$F17&lt;&gt;0),
IF($F17=1,$J17,
IF('2.1 Kraftwerk allgemein'!$F$17-'2.5 CAPEX'!AY$5&gt;='2.5 CAPEX'!$F17*'1.1 Allgemein'!$I$27,
IF(SUM(OFFSET(AX17,0,-MIN($F17-2,COLUMN(AK17)-1),1,MIN($F17-1,COLUMN(AK17))))=0,$J17,""),"")),"")),""),"")</f>
        <v/>
      </c>
      <c r="AZ17" s="340" t="str">
        <f ca="1">IF(AZ$5&lt;&gt;"",
IF(AZ$5&gt;='2.1 Kraftwerk allgemein'!$F$15,
IF(AZ$5&lt;='2.1 Kraftwerk allgemein'!$F$16,
$J17*INDEX('2.1 Kraftwerk allgemein'!$H$16:$S$16,,MATCH('2.5 CAPEX'!AZ$5,'2.1 Kraftwerk allgemein'!$H$15:$S$15,0)),
IF(AND($M17="x",$F17&lt;&gt;0),
IF($F17=1,$J17,
IF('2.1 Kraftwerk allgemein'!$F$17-'2.5 CAPEX'!AZ$5&gt;='2.5 CAPEX'!$F17*'1.1 Allgemein'!$I$27,
IF(SUM(OFFSET(AY17,0,-MIN($F17-2,COLUMN(AL17)-1),1,MIN($F17-1,COLUMN(AL17))))=0,$J17,""),"")),"")),""),"")</f>
        <v/>
      </c>
      <c r="BA17" s="340" t="str">
        <f ca="1">IF(BA$5&lt;&gt;"",
IF(BA$5&gt;='2.1 Kraftwerk allgemein'!$F$15,
IF(BA$5&lt;='2.1 Kraftwerk allgemein'!$F$16,
$J17*INDEX('2.1 Kraftwerk allgemein'!$H$16:$S$16,,MATCH('2.5 CAPEX'!BA$5,'2.1 Kraftwerk allgemein'!$H$15:$S$15,0)),
IF(AND($M17="x",$F17&lt;&gt;0),
IF($F17=1,$J17,
IF('2.1 Kraftwerk allgemein'!$F$17-'2.5 CAPEX'!BA$5&gt;='2.5 CAPEX'!$F17*'1.1 Allgemein'!$I$27,
IF(SUM(OFFSET(AZ17,0,-MIN($F17-2,COLUMN(AM17)-1),1,MIN($F17-1,COLUMN(AM17))))=0,$J17,""),"")),"")),""),"")</f>
        <v/>
      </c>
      <c r="BB17" s="340" t="str">
        <f ca="1">IF(BB$5&lt;&gt;"",
IF(BB$5&gt;='2.1 Kraftwerk allgemein'!$F$15,
IF(BB$5&lt;='2.1 Kraftwerk allgemein'!$F$16,
$J17*INDEX('2.1 Kraftwerk allgemein'!$H$16:$S$16,,MATCH('2.5 CAPEX'!BB$5,'2.1 Kraftwerk allgemein'!$H$15:$S$15,0)),
IF(AND($M17="x",$F17&lt;&gt;0),
IF($F17=1,$J17,
IF('2.1 Kraftwerk allgemein'!$F$17-'2.5 CAPEX'!BB$5&gt;='2.5 CAPEX'!$F17*'1.1 Allgemein'!$I$27,
IF(SUM(OFFSET(BA17,0,-MIN($F17-2,COLUMN(AN17)-1),1,MIN($F17-1,COLUMN(AN17))))=0,$J17,""),"")),"")),""),"")</f>
        <v/>
      </c>
      <c r="BC17" s="340" t="str">
        <f ca="1">IF(BC$5&lt;&gt;"",
IF(BC$5&gt;='2.1 Kraftwerk allgemein'!$F$15,
IF(BC$5&lt;='2.1 Kraftwerk allgemein'!$F$16,
$J17*INDEX('2.1 Kraftwerk allgemein'!$H$16:$S$16,,MATCH('2.5 CAPEX'!BC$5,'2.1 Kraftwerk allgemein'!$H$15:$S$15,0)),
IF(AND($M17="x",$F17&lt;&gt;0),
IF($F17=1,$J17,
IF('2.1 Kraftwerk allgemein'!$F$17-'2.5 CAPEX'!BC$5&gt;='2.5 CAPEX'!$F17*'1.1 Allgemein'!$I$27,
IF(SUM(OFFSET(BB17,0,-MIN($F17-2,COLUMN(AO17)-1),1,MIN($F17-1,COLUMN(AO17))))=0,$J17,""),"")),"")),""),"")</f>
        <v/>
      </c>
      <c r="BD17" s="340" t="str">
        <f ca="1">IF(BD$5&lt;&gt;"",
IF(BD$5&gt;='2.1 Kraftwerk allgemein'!$F$15,
IF(BD$5&lt;='2.1 Kraftwerk allgemein'!$F$16,
$J17*INDEX('2.1 Kraftwerk allgemein'!$H$16:$S$16,,MATCH('2.5 CAPEX'!BD$5,'2.1 Kraftwerk allgemein'!$H$15:$S$15,0)),
IF(AND($M17="x",$F17&lt;&gt;0),
IF($F17=1,$J17,
IF('2.1 Kraftwerk allgemein'!$F$17-'2.5 CAPEX'!BD$5&gt;='2.5 CAPEX'!$F17*'1.1 Allgemein'!$I$27,
IF(SUM(OFFSET(BC17,0,-MIN($F17-2,COLUMN(AP17)-1),1,MIN($F17-1,COLUMN(AP17))))=0,$J17,""),"")),"")),""),"")</f>
        <v/>
      </c>
      <c r="BE17" s="340" t="str">
        <f ca="1">IF(BE$5&lt;&gt;"",
IF(BE$5&gt;='2.1 Kraftwerk allgemein'!$F$15,
IF(BE$5&lt;='2.1 Kraftwerk allgemein'!$F$16,
$J17*INDEX('2.1 Kraftwerk allgemein'!$H$16:$S$16,,MATCH('2.5 CAPEX'!BE$5,'2.1 Kraftwerk allgemein'!$H$15:$S$15,0)),
IF(AND($M17="x",$F17&lt;&gt;0),
IF($F17=1,$J17,
IF('2.1 Kraftwerk allgemein'!$F$17-'2.5 CAPEX'!BE$5&gt;='2.5 CAPEX'!$F17*'1.1 Allgemein'!$I$27,
IF(SUM(OFFSET(BD17,0,-MIN($F17-2,COLUMN(AQ17)-1),1,MIN($F17-1,COLUMN(AQ17))))=0,$J17,""),"")),"")),""),"")</f>
        <v/>
      </c>
      <c r="BF17" s="340" t="str">
        <f ca="1">IF(BF$5&lt;&gt;"",
IF(BF$5&gt;='2.1 Kraftwerk allgemein'!$F$15,
IF(BF$5&lt;='2.1 Kraftwerk allgemein'!$F$16,
$J17*INDEX('2.1 Kraftwerk allgemein'!$H$16:$S$16,,MATCH('2.5 CAPEX'!BF$5,'2.1 Kraftwerk allgemein'!$H$15:$S$15,0)),
IF(AND($M17="x",$F17&lt;&gt;0),
IF($F17=1,$J17,
IF('2.1 Kraftwerk allgemein'!$F$17-'2.5 CAPEX'!BF$5&gt;='2.5 CAPEX'!$F17*'1.1 Allgemein'!$I$27,
IF(SUM(OFFSET(BE17,0,-MIN($F17-2,COLUMN(AR17)-1),1,MIN($F17-1,COLUMN(AR17))))=0,$J17,""),"")),"")),""),"")</f>
        <v/>
      </c>
      <c r="BG17" s="340" t="str">
        <f ca="1">IF(BG$5&lt;&gt;"",
IF(BG$5&gt;='2.1 Kraftwerk allgemein'!$F$15,
IF(BG$5&lt;='2.1 Kraftwerk allgemein'!$F$16,
$J17*INDEX('2.1 Kraftwerk allgemein'!$H$16:$S$16,,MATCH('2.5 CAPEX'!BG$5,'2.1 Kraftwerk allgemein'!$H$15:$S$15,0)),
IF(AND($M17="x",$F17&lt;&gt;0),
IF($F17=1,$J17,
IF('2.1 Kraftwerk allgemein'!$F$17-'2.5 CAPEX'!BG$5&gt;='2.5 CAPEX'!$F17*'1.1 Allgemein'!$I$27,
IF(SUM(OFFSET(BF17,0,-MIN($F17-2,COLUMN(AS17)-1),1,MIN($F17-1,COLUMN(AS17))))=0,$J17,""),"")),"")),""),"")</f>
        <v/>
      </c>
      <c r="BH17" s="340" t="str">
        <f ca="1">IF(BH$5&lt;&gt;"",
IF(BH$5&gt;='2.1 Kraftwerk allgemein'!$F$15,
IF(BH$5&lt;='2.1 Kraftwerk allgemein'!$F$16,
$J17*INDEX('2.1 Kraftwerk allgemein'!$H$16:$S$16,,MATCH('2.5 CAPEX'!BH$5,'2.1 Kraftwerk allgemein'!$H$15:$S$15,0)),
IF(AND($M17="x",$F17&lt;&gt;0),
IF($F17=1,$J17,
IF('2.1 Kraftwerk allgemein'!$F$17-'2.5 CAPEX'!BH$5&gt;='2.5 CAPEX'!$F17*'1.1 Allgemein'!$I$27,
IF(SUM(OFFSET(BG17,0,-MIN($F17-2,COLUMN(AT17)-1),1,MIN($F17-1,COLUMN(AT17))))=0,$J17,""),"")),"")),""),"")</f>
        <v/>
      </c>
      <c r="BI17" s="340" t="str">
        <f ca="1">IF(BI$5&lt;&gt;"",
IF(BI$5&gt;='2.1 Kraftwerk allgemein'!$F$15,
IF(BI$5&lt;='2.1 Kraftwerk allgemein'!$F$16,
$J17*INDEX('2.1 Kraftwerk allgemein'!$H$16:$S$16,,MATCH('2.5 CAPEX'!BI$5,'2.1 Kraftwerk allgemein'!$H$15:$S$15,0)),
IF(AND($M17="x",$F17&lt;&gt;0),
IF($F17=1,$J17,
IF('2.1 Kraftwerk allgemein'!$F$17-'2.5 CAPEX'!BI$5&gt;='2.5 CAPEX'!$F17*'1.1 Allgemein'!$I$27,
IF(SUM(OFFSET(BH17,0,-MIN($F17-2,COLUMN(AU17)-1),1,MIN($F17-1,COLUMN(AU17))))=0,$J17,""),"")),"")),""),"")</f>
        <v/>
      </c>
      <c r="BJ17" s="340" t="str">
        <f ca="1">IF(BJ$5&lt;&gt;"",
IF(BJ$5&gt;='2.1 Kraftwerk allgemein'!$F$15,
IF(BJ$5&lt;='2.1 Kraftwerk allgemein'!$F$16,
$J17*INDEX('2.1 Kraftwerk allgemein'!$H$16:$S$16,,MATCH('2.5 CAPEX'!BJ$5,'2.1 Kraftwerk allgemein'!$H$15:$S$15,0)),
IF(AND($M17="x",$F17&lt;&gt;0),
IF($F17=1,$J17,
IF('2.1 Kraftwerk allgemein'!$F$17-'2.5 CAPEX'!BJ$5&gt;='2.5 CAPEX'!$F17*'1.1 Allgemein'!$I$27,
IF(SUM(OFFSET(BI17,0,-MIN($F17-2,COLUMN(AV17)-1),1,MIN($F17-1,COLUMN(AV17))))=0,$J17,""),"")),"")),""),"")</f>
        <v/>
      </c>
      <c r="BK17" s="340" t="str">
        <f ca="1">IF(BK$5&lt;&gt;"",
IF(BK$5&gt;='2.1 Kraftwerk allgemein'!$F$15,
IF(BK$5&lt;='2.1 Kraftwerk allgemein'!$F$16,
$J17*INDEX('2.1 Kraftwerk allgemein'!$H$16:$S$16,,MATCH('2.5 CAPEX'!BK$5,'2.1 Kraftwerk allgemein'!$H$15:$S$15,0)),
IF(AND($M17="x",$F17&lt;&gt;0),
IF($F17=1,$J17,
IF('2.1 Kraftwerk allgemein'!$F$17-'2.5 CAPEX'!BK$5&gt;='2.5 CAPEX'!$F17*'1.1 Allgemein'!$I$27,
IF(SUM(OFFSET(BJ17,0,-MIN($F17-2,COLUMN(AW17)-1),1,MIN($F17-1,COLUMN(AW17))))=0,$J17,""),"")),"")),""),"")</f>
        <v/>
      </c>
      <c r="BL17" s="340" t="str">
        <f ca="1">IF(BL$5&lt;&gt;"",
IF(BL$5&gt;='2.1 Kraftwerk allgemein'!$F$15,
IF(BL$5&lt;='2.1 Kraftwerk allgemein'!$F$16,
$J17*INDEX('2.1 Kraftwerk allgemein'!$H$16:$S$16,,MATCH('2.5 CAPEX'!BL$5,'2.1 Kraftwerk allgemein'!$H$15:$S$15,0)),
IF(AND($M17="x",$F17&lt;&gt;0),
IF($F17=1,$J17,
IF('2.1 Kraftwerk allgemein'!$F$17-'2.5 CAPEX'!BL$5&gt;='2.5 CAPEX'!$F17*'1.1 Allgemein'!$I$27,
IF(SUM(OFFSET(BK17,0,-MIN($F17-2,COLUMN(AX17)-1),1,MIN($F17-1,COLUMN(AX17))))=0,$J17,""),"")),"")),""),"")</f>
        <v/>
      </c>
      <c r="BM17" s="340" t="str">
        <f ca="1">IF(BM$5&lt;&gt;"",
IF(BM$5&gt;='2.1 Kraftwerk allgemein'!$F$15,
IF(BM$5&lt;='2.1 Kraftwerk allgemein'!$F$16,
$J17*INDEX('2.1 Kraftwerk allgemein'!$H$16:$S$16,,MATCH('2.5 CAPEX'!BM$5,'2.1 Kraftwerk allgemein'!$H$15:$S$15,0)),
IF(AND($M17="x",$F17&lt;&gt;0),
IF($F17=1,$J17,
IF('2.1 Kraftwerk allgemein'!$F$17-'2.5 CAPEX'!BM$5&gt;='2.5 CAPEX'!$F17*'1.1 Allgemein'!$I$27,
IF(SUM(OFFSET(BL17,0,-MIN($F17-2,COLUMN(AY17)-1),1,MIN($F17-1,COLUMN(AY17))))=0,$J17,""),"")),"")),""),"")</f>
        <v/>
      </c>
      <c r="BN17" s="340" t="str">
        <f ca="1">IF(BN$5&lt;&gt;"",
IF(BN$5&gt;='2.1 Kraftwerk allgemein'!$F$15,
IF(BN$5&lt;='2.1 Kraftwerk allgemein'!$F$16,
$J17*INDEX('2.1 Kraftwerk allgemein'!$H$16:$S$16,,MATCH('2.5 CAPEX'!BN$5,'2.1 Kraftwerk allgemein'!$H$15:$S$15,0)),
IF(AND($M17="x",$F17&lt;&gt;0),
IF($F17=1,$J17,
IF('2.1 Kraftwerk allgemein'!$F$17-'2.5 CAPEX'!BN$5&gt;='2.5 CAPEX'!$F17*'1.1 Allgemein'!$I$27,
IF(SUM(OFFSET(BM17,0,-MIN($F17-2,COLUMN(AZ17)-1),1,MIN($F17-1,COLUMN(AZ17))))=0,$J17,""),"")),"")),""),"")</f>
        <v/>
      </c>
      <c r="BO17" s="340" t="str">
        <f ca="1">IF(BO$5&lt;&gt;"",
IF(BO$5&gt;='2.1 Kraftwerk allgemein'!$F$15,
IF(BO$5&lt;='2.1 Kraftwerk allgemein'!$F$16,
$J17*INDEX('2.1 Kraftwerk allgemein'!$H$16:$S$16,,MATCH('2.5 CAPEX'!BO$5,'2.1 Kraftwerk allgemein'!$H$15:$S$15,0)),
IF(AND($M17="x",$F17&lt;&gt;0),
IF($F17=1,$J17,
IF('2.1 Kraftwerk allgemein'!$F$17-'2.5 CAPEX'!BO$5&gt;='2.5 CAPEX'!$F17*'1.1 Allgemein'!$I$27,
IF(SUM(OFFSET(BN17,0,-MIN($F17-2,COLUMN(BA17)-1),1,MIN($F17-1,COLUMN(BA17))))=0,$J17,""),"")),"")),""),"")</f>
        <v/>
      </c>
      <c r="BP17" s="340" t="str">
        <f ca="1">IF(BP$5&lt;&gt;"",
IF(BP$5&gt;='2.1 Kraftwerk allgemein'!$F$15,
IF(BP$5&lt;='2.1 Kraftwerk allgemein'!$F$16,
$J17*INDEX('2.1 Kraftwerk allgemein'!$H$16:$S$16,,MATCH('2.5 CAPEX'!BP$5,'2.1 Kraftwerk allgemein'!$H$15:$S$15,0)),
IF(AND($M17="x",$F17&lt;&gt;0),
IF($F17=1,$J17,
IF('2.1 Kraftwerk allgemein'!$F$17-'2.5 CAPEX'!BP$5&gt;='2.5 CAPEX'!$F17*'1.1 Allgemein'!$I$27,
IF(SUM(OFFSET(BO17,0,-MIN($F17-2,COLUMN(BB17)-1),1,MIN($F17-1,COLUMN(BB17))))=0,$J17,""),"")),"")),""),"")</f>
        <v/>
      </c>
      <c r="BQ17" s="340" t="str">
        <f ca="1">IF(BQ$5&lt;&gt;"",
IF(BQ$5&gt;='2.1 Kraftwerk allgemein'!$F$15,
IF(BQ$5&lt;='2.1 Kraftwerk allgemein'!$F$16,
$J17*INDEX('2.1 Kraftwerk allgemein'!$H$16:$S$16,,MATCH('2.5 CAPEX'!BQ$5,'2.1 Kraftwerk allgemein'!$H$15:$S$15,0)),
IF(AND($M17="x",$F17&lt;&gt;0),
IF($F17=1,$J17,
IF('2.1 Kraftwerk allgemein'!$F$17-'2.5 CAPEX'!BQ$5&gt;='2.5 CAPEX'!$F17*'1.1 Allgemein'!$I$27,
IF(SUM(OFFSET(BP17,0,-MIN($F17-2,COLUMN(BC17)-1),1,MIN($F17-1,COLUMN(BC17))))=0,$J17,""),"")),"")),""),"")</f>
        <v/>
      </c>
      <c r="BR17" s="340" t="str">
        <f ca="1">IF(BR$5&lt;&gt;"",
IF(BR$5&gt;='2.1 Kraftwerk allgemein'!$F$15,
IF(BR$5&lt;='2.1 Kraftwerk allgemein'!$F$16,
$J17*INDEX('2.1 Kraftwerk allgemein'!$H$16:$S$16,,MATCH('2.5 CAPEX'!BR$5,'2.1 Kraftwerk allgemein'!$H$15:$S$15,0)),
IF(AND($M17="x",$F17&lt;&gt;0),
IF($F17=1,$J17,
IF('2.1 Kraftwerk allgemein'!$F$17-'2.5 CAPEX'!BR$5&gt;='2.5 CAPEX'!$F17*'1.1 Allgemein'!$I$27,
IF(SUM(OFFSET(BQ17,0,-MIN($F17-2,COLUMN(BD17)-1),1,MIN($F17-1,COLUMN(BD17))))=0,$J17,""),"")),"")),""),"")</f>
        <v/>
      </c>
      <c r="BS17" s="340" t="str">
        <f ca="1">IF(BS$5&lt;&gt;"",
IF(BS$5&gt;='2.1 Kraftwerk allgemein'!$F$15,
IF(BS$5&lt;='2.1 Kraftwerk allgemein'!$F$16,
$J17*INDEX('2.1 Kraftwerk allgemein'!$H$16:$S$16,,MATCH('2.5 CAPEX'!BS$5,'2.1 Kraftwerk allgemein'!$H$15:$S$15,0)),
IF(AND($M17="x",$F17&lt;&gt;0),
IF($F17=1,$J17,
IF('2.1 Kraftwerk allgemein'!$F$17-'2.5 CAPEX'!BS$5&gt;='2.5 CAPEX'!$F17*'1.1 Allgemein'!$I$27,
IF(SUM(OFFSET(BR17,0,-MIN($F17-2,COLUMN(BE17)-1),1,MIN($F17-1,COLUMN(BE17))))=0,$J17,""),"")),"")),""),"")</f>
        <v/>
      </c>
      <c r="BT17" s="340" t="str">
        <f ca="1">IF(BT$5&lt;&gt;"",
IF(BT$5&gt;='2.1 Kraftwerk allgemein'!$F$15,
IF(BT$5&lt;='2.1 Kraftwerk allgemein'!$F$16,
$J17*INDEX('2.1 Kraftwerk allgemein'!$H$16:$S$16,,MATCH('2.5 CAPEX'!BT$5,'2.1 Kraftwerk allgemein'!$H$15:$S$15,0)),
IF(AND($M17="x",$F17&lt;&gt;0),
IF($F17=1,$J17,
IF('2.1 Kraftwerk allgemein'!$F$17-'2.5 CAPEX'!BT$5&gt;='2.5 CAPEX'!$F17*'1.1 Allgemein'!$I$27,
IF(SUM(OFFSET(BS17,0,-MIN($F17-2,COLUMN(BF17)-1),1,MIN($F17-1,COLUMN(BF17))))=0,$J17,""),"")),"")),""),"")</f>
        <v/>
      </c>
      <c r="BU17" s="340" t="str">
        <f ca="1">IF(BU$5&lt;&gt;"",
IF(BU$5&gt;='2.1 Kraftwerk allgemein'!$F$15,
IF(BU$5&lt;='2.1 Kraftwerk allgemein'!$F$16,
$J17*INDEX('2.1 Kraftwerk allgemein'!$H$16:$S$16,,MATCH('2.5 CAPEX'!BU$5,'2.1 Kraftwerk allgemein'!$H$15:$S$15,0)),
IF(AND($M17="x",$F17&lt;&gt;0),
IF($F17=1,$J17,
IF('2.1 Kraftwerk allgemein'!$F$17-'2.5 CAPEX'!BU$5&gt;='2.5 CAPEX'!$F17*'1.1 Allgemein'!$I$27,
IF(SUM(OFFSET(BT17,0,-MIN($F17-2,COLUMN(BG17)-1),1,MIN($F17-1,COLUMN(BG17))))=0,$J17,""),"")),"")),""),"")</f>
        <v/>
      </c>
      <c r="BV17" s="340" t="str">
        <f ca="1">IF(BV$5&lt;&gt;"",
IF(BV$5&gt;='2.1 Kraftwerk allgemein'!$F$15,
IF(BV$5&lt;='2.1 Kraftwerk allgemein'!$F$16,
$J17*INDEX('2.1 Kraftwerk allgemein'!$H$16:$S$16,,MATCH('2.5 CAPEX'!BV$5,'2.1 Kraftwerk allgemein'!$H$15:$S$15,0)),
IF(AND($M17="x",$F17&lt;&gt;0),
IF($F17=1,$J17,
IF('2.1 Kraftwerk allgemein'!$F$17-'2.5 CAPEX'!BV$5&gt;='2.5 CAPEX'!$F17*'1.1 Allgemein'!$I$27,
IF(SUM(OFFSET(BU17,0,-MIN($F17-2,COLUMN(BH17)-1),1,MIN($F17-1,COLUMN(BH17))))=0,$J17,""),"")),"")),""),"")</f>
        <v/>
      </c>
      <c r="BW17" s="340" t="str">
        <f ca="1">IF(BW$5&lt;&gt;"",
IF(BW$5&gt;='2.1 Kraftwerk allgemein'!$F$15,
IF(BW$5&lt;='2.1 Kraftwerk allgemein'!$F$16,
$J17*INDEX('2.1 Kraftwerk allgemein'!$H$16:$S$16,,MATCH('2.5 CAPEX'!BW$5,'2.1 Kraftwerk allgemein'!$H$15:$S$15,0)),
IF(AND($M17="x",$F17&lt;&gt;0),
IF($F17=1,$J17,
IF('2.1 Kraftwerk allgemein'!$F$17-'2.5 CAPEX'!BW$5&gt;='2.5 CAPEX'!$F17*'1.1 Allgemein'!$I$27,
IF(SUM(OFFSET(BV17,0,-MIN($F17-2,COLUMN(BI17)-1),1,MIN($F17-1,COLUMN(BI17))))=0,$J17,""),"")),"")),""),"")</f>
        <v/>
      </c>
      <c r="BX17" s="340" t="str">
        <f ca="1">IF(BX$5&lt;&gt;"",
IF(BX$5&gt;='2.1 Kraftwerk allgemein'!$F$15,
IF(BX$5&lt;='2.1 Kraftwerk allgemein'!$F$16,
$J17*INDEX('2.1 Kraftwerk allgemein'!$H$16:$S$16,,MATCH('2.5 CAPEX'!BX$5,'2.1 Kraftwerk allgemein'!$H$15:$S$15,0)),
IF(AND($M17="x",$F17&lt;&gt;0),
IF($F17=1,$J17,
IF('2.1 Kraftwerk allgemein'!$F$17-'2.5 CAPEX'!BX$5&gt;='2.5 CAPEX'!$F17*'1.1 Allgemein'!$I$27,
IF(SUM(OFFSET(BW17,0,-MIN($F17-2,COLUMN(BJ17)-1),1,MIN($F17-1,COLUMN(BJ17))))=0,$J17,""),"")),"")),""),"")</f>
        <v/>
      </c>
      <c r="BY17" s="340" t="str">
        <f ca="1">IF(BY$5&lt;&gt;"",
IF(BY$5&gt;='2.1 Kraftwerk allgemein'!$F$15,
IF(BY$5&lt;='2.1 Kraftwerk allgemein'!$F$16,
$J17*INDEX('2.1 Kraftwerk allgemein'!$H$16:$S$16,,MATCH('2.5 CAPEX'!BY$5,'2.1 Kraftwerk allgemein'!$H$15:$S$15,0)),
IF(AND($M17="x",$F17&lt;&gt;0),
IF($F17=1,$J17,
IF('2.1 Kraftwerk allgemein'!$F$17-'2.5 CAPEX'!BY$5&gt;='2.5 CAPEX'!$F17*'1.1 Allgemein'!$I$27,
IF(SUM(OFFSET(BX17,0,-MIN($F17-2,COLUMN(BK17)-1),1,MIN($F17-1,COLUMN(BK17))))=0,$J17,""),"")),"")),""),"")</f>
        <v/>
      </c>
      <c r="BZ17" s="340" t="str">
        <f ca="1">IF(BZ$5&lt;&gt;"",
IF(BZ$5&gt;='2.1 Kraftwerk allgemein'!$F$15,
IF(BZ$5&lt;='2.1 Kraftwerk allgemein'!$F$16,
$J17*INDEX('2.1 Kraftwerk allgemein'!$H$16:$S$16,,MATCH('2.5 CAPEX'!BZ$5,'2.1 Kraftwerk allgemein'!$H$15:$S$15,0)),
IF(AND($M17="x",$F17&lt;&gt;0),
IF($F17=1,$J17,
IF('2.1 Kraftwerk allgemein'!$F$17-'2.5 CAPEX'!BZ$5&gt;='2.5 CAPEX'!$F17*'1.1 Allgemein'!$I$27,
IF(SUM(OFFSET(BY17,0,-MIN($F17-2,COLUMN(BL17)-1),1,MIN($F17-1,COLUMN(BL17))))=0,$J17,""),"")),"")),""),"")</f>
        <v/>
      </c>
      <c r="CA17" s="340" t="str">
        <f ca="1">IF(CA$5&lt;&gt;"",
IF(CA$5&gt;='2.1 Kraftwerk allgemein'!$F$15,
IF(CA$5&lt;='2.1 Kraftwerk allgemein'!$F$16,
$J17*INDEX('2.1 Kraftwerk allgemein'!$H$16:$S$16,,MATCH('2.5 CAPEX'!CA$5,'2.1 Kraftwerk allgemein'!$H$15:$S$15,0)),
IF(AND($M17="x",$F17&lt;&gt;0),
IF($F17=1,$J17,
IF('2.1 Kraftwerk allgemein'!$F$17-'2.5 CAPEX'!CA$5&gt;='2.5 CAPEX'!$F17*'1.1 Allgemein'!$I$27,
IF(SUM(OFFSET(BZ17,0,-MIN($F17-2,COLUMN(BM17)-1),1,MIN($F17-1,COLUMN(BM17))))=0,$J17,""),"")),"")),""),"")</f>
        <v/>
      </c>
      <c r="CB17" s="340" t="str">
        <f ca="1">IF(CB$5&lt;&gt;"",
IF(CB$5&gt;='2.1 Kraftwerk allgemein'!$F$15,
IF(CB$5&lt;='2.1 Kraftwerk allgemein'!$F$16,
$J17*INDEX('2.1 Kraftwerk allgemein'!$H$16:$S$16,,MATCH('2.5 CAPEX'!CB$5,'2.1 Kraftwerk allgemein'!$H$15:$S$15,0)),
IF(AND($M17="x",$F17&lt;&gt;0),
IF($F17=1,$J17,
IF('2.1 Kraftwerk allgemein'!$F$17-'2.5 CAPEX'!CB$5&gt;='2.5 CAPEX'!$F17*'1.1 Allgemein'!$I$27,
IF(SUM(OFFSET(CA17,0,-MIN($F17-2,COLUMN(BN17)-1),1,MIN($F17-1,COLUMN(BN17))))=0,$J17,""),"")),"")),""),"")</f>
        <v/>
      </c>
      <c r="CC17" s="340" t="str">
        <f ca="1">IF(CC$5&lt;&gt;"",
IF(CC$5&gt;='2.1 Kraftwerk allgemein'!$F$15,
IF(CC$5&lt;='2.1 Kraftwerk allgemein'!$F$16,
$J17*INDEX('2.1 Kraftwerk allgemein'!$H$16:$S$16,,MATCH('2.5 CAPEX'!CC$5,'2.1 Kraftwerk allgemein'!$H$15:$S$15,0)),
IF(AND($M17="x",$F17&lt;&gt;0),
IF($F17=1,$J17,
IF('2.1 Kraftwerk allgemein'!$F$17-'2.5 CAPEX'!CC$5&gt;='2.5 CAPEX'!$F17*'1.1 Allgemein'!$I$27,
IF(SUM(OFFSET(CB17,0,-MIN($F17-2,COLUMN(BO17)-1),1,MIN($F17-1,COLUMN(BO17))))=0,$J17,""),"")),"")),""),"")</f>
        <v/>
      </c>
      <c r="CD17" s="340" t="str">
        <f ca="1">IF(CD$5&lt;&gt;"",
IF(CD$5&gt;='2.1 Kraftwerk allgemein'!$F$15,
IF(CD$5&lt;='2.1 Kraftwerk allgemein'!$F$16,
$J17*INDEX('2.1 Kraftwerk allgemein'!$H$16:$S$16,,MATCH('2.5 CAPEX'!CD$5,'2.1 Kraftwerk allgemein'!$H$15:$S$15,0)),
IF(AND($M17="x",$F17&lt;&gt;0),
IF($F17=1,$J17,
IF('2.1 Kraftwerk allgemein'!$F$17-'2.5 CAPEX'!CD$5&gt;='2.5 CAPEX'!$F17*'1.1 Allgemein'!$I$27,
IF(SUM(OFFSET(CC17,0,-MIN($F17-2,COLUMN(BP17)-1),1,MIN($F17-1,COLUMN(BP17))))=0,$J17,""),"")),"")),""),"")</f>
        <v/>
      </c>
      <c r="CE17" s="340" t="str">
        <f ca="1">IF(CE$5&lt;&gt;"",
IF(CE$5&gt;='2.1 Kraftwerk allgemein'!$F$15,
IF(CE$5&lt;='2.1 Kraftwerk allgemein'!$F$16,
$J17*INDEX('2.1 Kraftwerk allgemein'!$H$16:$S$16,,MATCH('2.5 CAPEX'!CE$5,'2.1 Kraftwerk allgemein'!$H$15:$S$15,0)),
IF(AND($M17="x",$F17&lt;&gt;0),
IF($F17=1,$J17,
IF('2.1 Kraftwerk allgemein'!$F$17-'2.5 CAPEX'!CE$5&gt;='2.5 CAPEX'!$F17*'1.1 Allgemein'!$I$27,
IF(SUM(OFFSET(CD17,0,-MIN($F17-2,COLUMN(BQ17)-1),1,MIN($F17-1,COLUMN(BQ17))))=0,$J17,""),"")),"")),""),"")</f>
        <v/>
      </c>
      <c r="CF17" s="340" t="str">
        <f ca="1">IF(CF$5&lt;&gt;"",
IF(CF$5&gt;='2.1 Kraftwerk allgemein'!$F$15,
IF(CF$5&lt;='2.1 Kraftwerk allgemein'!$F$16,
$J17*INDEX('2.1 Kraftwerk allgemein'!$H$16:$S$16,,MATCH('2.5 CAPEX'!CF$5,'2.1 Kraftwerk allgemein'!$H$15:$S$15,0)),
IF(AND($M17="x",$F17&lt;&gt;0),
IF($F17=1,$J17,
IF('2.1 Kraftwerk allgemein'!$F$17-'2.5 CAPEX'!CF$5&gt;='2.5 CAPEX'!$F17*'1.1 Allgemein'!$I$27,
IF(SUM(OFFSET(CE17,0,-MIN($F17-2,COLUMN(BR17)-1),1,MIN($F17-1,COLUMN(BR17))))=0,$J17,""),"")),"")),""),"")</f>
        <v/>
      </c>
      <c r="CG17" s="340" t="str">
        <f ca="1">IF(CG$5&lt;&gt;"",
IF(CG$5&gt;='2.1 Kraftwerk allgemein'!$F$15,
IF(CG$5&lt;='2.1 Kraftwerk allgemein'!$F$16,
$J17*INDEX('2.1 Kraftwerk allgemein'!$H$16:$S$16,,MATCH('2.5 CAPEX'!CG$5,'2.1 Kraftwerk allgemein'!$H$15:$S$15,0)),
IF(AND($M17="x",$F17&lt;&gt;0),
IF($F17=1,$J17,
IF('2.1 Kraftwerk allgemein'!$F$17-'2.5 CAPEX'!CG$5&gt;='2.5 CAPEX'!$F17*'1.1 Allgemein'!$I$27,
IF(SUM(OFFSET(CF17,0,-MIN($F17-2,COLUMN(BS17)-1),1,MIN($F17-1,COLUMN(BS17))))=0,$J17,""),"")),"")),""),"")</f>
        <v/>
      </c>
      <c r="CH17" s="340" t="str">
        <f ca="1">IF(CH$5&lt;&gt;"",
IF(CH$5&gt;='2.1 Kraftwerk allgemein'!$F$15,
IF(CH$5&lt;='2.1 Kraftwerk allgemein'!$F$16,
$J17*INDEX('2.1 Kraftwerk allgemein'!$H$16:$S$16,,MATCH('2.5 CAPEX'!CH$5,'2.1 Kraftwerk allgemein'!$H$15:$S$15,0)),
IF(AND($M17="x",$F17&lt;&gt;0),
IF($F17=1,$J17,
IF('2.1 Kraftwerk allgemein'!$F$17-'2.5 CAPEX'!CH$5&gt;='2.5 CAPEX'!$F17*'1.1 Allgemein'!$I$27,
IF(SUM(OFFSET(CG17,0,-MIN($F17-2,COLUMN(BT17)-1),1,MIN($F17-1,COLUMN(BT17))))=0,$J17,""),"")),"")),""),"")</f>
        <v/>
      </c>
      <c r="CI17" s="340" t="str">
        <f ca="1">IF(CI$5&lt;&gt;"",
IF(CI$5&gt;='2.1 Kraftwerk allgemein'!$F$15,
IF(CI$5&lt;='2.1 Kraftwerk allgemein'!$F$16,
$J17*INDEX('2.1 Kraftwerk allgemein'!$H$16:$S$16,,MATCH('2.5 CAPEX'!CI$5,'2.1 Kraftwerk allgemein'!$H$15:$S$15,0)),
IF(AND($M17="x",$F17&lt;&gt;0),
IF($F17=1,$J17,
IF('2.1 Kraftwerk allgemein'!$F$17-'2.5 CAPEX'!CI$5&gt;='2.5 CAPEX'!$F17*'1.1 Allgemein'!$I$27,
IF(SUM(OFFSET(CH17,0,-MIN($F17-2,COLUMN(BU17)-1),1,MIN($F17-1,COLUMN(BU17))))=0,$J17,""),"")),"")),""),"")</f>
        <v/>
      </c>
      <c r="CJ17" s="340" t="str">
        <f ca="1">IF(CJ$5&lt;&gt;"",
IF(CJ$5&gt;='2.1 Kraftwerk allgemein'!$F$15,
IF(CJ$5&lt;='2.1 Kraftwerk allgemein'!$F$16,
$J17*INDEX('2.1 Kraftwerk allgemein'!$H$16:$S$16,,MATCH('2.5 CAPEX'!CJ$5,'2.1 Kraftwerk allgemein'!$H$15:$S$15,0)),
IF(AND($M17="x",$F17&lt;&gt;0),
IF($F17=1,$J17,
IF('2.1 Kraftwerk allgemein'!$F$17-'2.5 CAPEX'!CJ$5&gt;='2.5 CAPEX'!$F17*'1.1 Allgemein'!$I$27,
IF(SUM(OFFSET(CI17,0,-MIN($F17-2,COLUMN(BV17)-1),1,MIN($F17-1,COLUMN(BV17))))=0,$J17,""),"")),"")),""),"")</f>
        <v/>
      </c>
      <c r="CK17" s="340" t="str">
        <f ca="1">IF(CK$5&lt;&gt;"",
IF(CK$5&gt;='2.1 Kraftwerk allgemein'!$F$15,
IF(CK$5&lt;='2.1 Kraftwerk allgemein'!$F$16,
$J17*INDEX('2.1 Kraftwerk allgemein'!$H$16:$S$16,,MATCH('2.5 CAPEX'!CK$5,'2.1 Kraftwerk allgemein'!$H$15:$S$15,0)),
IF(AND($M17="x",$F17&lt;&gt;0),
IF($F17=1,$J17,
IF('2.1 Kraftwerk allgemein'!$F$17-'2.5 CAPEX'!CK$5&gt;='2.5 CAPEX'!$F17*'1.1 Allgemein'!$I$27,
IF(SUM(OFFSET(CJ17,0,-MIN($F17-2,COLUMN(BW17)-1),1,MIN($F17-1,COLUMN(BW17))))=0,$J17,""),"")),"")),""),"")</f>
        <v/>
      </c>
      <c r="CL17" s="340" t="str">
        <f ca="1">IF(CL$5&lt;&gt;"",
IF(CL$5&gt;='2.1 Kraftwerk allgemein'!$F$15,
IF(CL$5&lt;='2.1 Kraftwerk allgemein'!$F$16,
$J17*INDEX('2.1 Kraftwerk allgemein'!$H$16:$S$16,,MATCH('2.5 CAPEX'!CL$5,'2.1 Kraftwerk allgemein'!$H$15:$S$15,0)),
IF(AND($M17="x",$F17&lt;&gt;0),
IF($F17=1,$J17,
IF('2.1 Kraftwerk allgemein'!$F$17-'2.5 CAPEX'!CL$5&gt;='2.5 CAPEX'!$F17*'1.1 Allgemein'!$I$27,
IF(SUM(OFFSET(CK17,0,-MIN($F17-2,COLUMN(BX17)-1),1,MIN($F17-1,COLUMN(BX17))))=0,$J17,""),"")),"")),""),"")</f>
        <v/>
      </c>
      <c r="CM17" s="340" t="str">
        <f ca="1">IF(CM$5&lt;&gt;"",
IF(CM$5&gt;='2.1 Kraftwerk allgemein'!$F$15,
IF(CM$5&lt;='2.1 Kraftwerk allgemein'!$F$16,
$J17*INDEX('2.1 Kraftwerk allgemein'!$H$16:$S$16,,MATCH('2.5 CAPEX'!CM$5,'2.1 Kraftwerk allgemein'!$H$15:$S$15,0)),
IF(AND($M17="x",$F17&lt;&gt;0),
IF($F17=1,$J17,
IF('2.1 Kraftwerk allgemein'!$F$17-'2.5 CAPEX'!CM$5&gt;='2.5 CAPEX'!$F17*'1.1 Allgemein'!$I$27,
IF(SUM(OFFSET(CL17,0,-MIN($F17-2,COLUMN(BY17)-1),1,MIN($F17-1,COLUMN(BY17))))=0,$J17,""),"")),"")),""),"")</f>
        <v/>
      </c>
      <c r="CN17" s="340" t="str">
        <f ca="1">IF(CN$5&lt;&gt;"",
IF(CN$5&gt;='2.1 Kraftwerk allgemein'!$F$15,
IF(CN$5&lt;='2.1 Kraftwerk allgemein'!$F$16,
$J17*INDEX('2.1 Kraftwerk allgemein'!$H$16:$S$16,,MATCH('2.5 CAPEX'!CN$5,'2.1 Kraftwerk allgemein'!$H$15:$S$15,0)),
IF(AND($M17="x",$F17&lt;&gt;0),
IF($F17=1,$J17,
IF('2.1 Kraftwerk allgemein'!$F$17-'2.5 CAPEX'!CN$5&gt;='2.5 CAPEX'!$F17*'1.1 Allgemein'!$I$27,
IF(SUM(OFFSET(CM17,0,-MIN($F17-2,COLUMN(BZ17)-1),1,MIN($F17-1,COLUMN(BZ17))))=0,$J17,""),"")),"")),""),"")</f>
        <v/>
      </c>
      <c r="CO17" s="340" t="str">
        <f ca="1">IF(CO$5&lt;&gt;"",
IF(CO$5&gt;='2.1 Kraftwerk allgemein'!$F$15,
IF(CO$5&lt;='2.1 Kraftwerk allgemein'!$F$16,
$J17*INDEX('2.1 Kraftwerk allgemein'!$H$16:$S$16,,MATCH('2.5 CAPEX'!CO$5,'2.1 Kraftwerk allgemein'!$H$15:$S$15,0)),
IF(AND($M17="x",$F17&lt;&gt;0),
IF($F17=1,$J17,
IF('2.1 Kraftwerk allgemein'!$F$17-'2.5 CAPEX'!CO$5&gt;='2.5 CAPEX'!$F17*'1.1 Allgemein'!$I$27,
IF(SUM(OFFSET(CN17,0,-MIN($F17-2,COLUMN(CA17)-1),1,MIN($F17-1,COLUMN(CA17))))=0,$J17,""),"")),"")),""),"")</f>
        <v/>
      </c>
      <c r="CP17" s="340" t="str">
        <f ca="1">IF(CP$5&lt;&gt;"",
IF(CP$5&gt;='2.1 Kraftwerk allgemein'!$F$15,
IF(CP$5&lt;='2.1 Kraftwerk allgemein'!$F$16,
$J17*INDEX('2.1 Kraftwerk allgemein'!$H$16:$S$16,,MATCH('2.5 CAPEX'!CP$5,'2.1 Kraftwerk allgemein'!$H$15:$S$15,0)),
IF(AND($M17="x",$F17&lt;&gt;0),
IF($F17=1,$J17,
IF('2.1 Kraftwerk allgemein'!$F$17-'2.5 CAPEX'!CP$5&gt;='2.5 CAPEX'!$F17*'1.1 Allgemein'!$I$27,
IF(SUM(OFFSET(CO17,0,-MIN($F17-2,COLUMN(CB17)-1),1,MIN($F17-1,COLUMN(CB17))))=0,$J17,""),"")),"")),""),"")</f>
        <v/>
      </c>
      <c r="CQ17" s="340" t="str">
        <f ca="1">IF(CQ$5&lt;&gt;"",
IF(CQ$5&gt;='2.1 Kraftwerk allgemein'!$F$15,
IF(CQ$5&lt;='2.1 Kraftwerk allgemein'!$F$16,
$J17*INDEX('2.1 Kraftwerk allgemein'!$H$16:$S$16,,MATCH('2.5 CAPEX'!CQ$5,'2.1 Kraftwerk allgemein'!$H$15:$S$15,0)),
IF(AND($M17="x",$F17&lt;&gt;0),
IF($F17=1,$J17,
IF('2.1 Kraftwerk allgemein'!$F$17-'2.5 CAPEX'!CQ$5&gt;='2.5 CAPEX'!$F17*'1.1 Allgemein'!$I$27,
IF(SUM(OFFSET(CP17,0,-MIN($F17-2,COLUMN(CC17)-1),1,MIN($F17-1,COLUMN(CC17))))=0,$J17,""),"")),"")),""),"")</f>
        <v/>
      </c>
      <c r="CR17" s="340" t="str">
        <f ca="1">IF(CR$5&lt;&gt;"",
IF(CR$5&gt;='2.1 Kraftwerk allgemein'!$F$15,
IF(CR$5&lt;='2.1 Kraftwerk allgemein'!$F$16,
$J17*INDEX('2.1 Kraftwerk allgemein'!$H$16:$S$16,,MATCH('2.5 CAPEX'!CR$5,'2.1 Kraftwerk allgemein'!$H$15:$S$15,0)),
IF(AND($M17="x",$F17&lt;&gt;0),
IF($F17=1,$J17,
IF('2.1 Kraftwerk allgemein'!$F$17-'2.5 CAPEX'!CR$5&gt;='2.5 CAPEX'!$F17*'1.1 Allgemein'!$I$27,
IF(SUM(OFFSET(CQ17,0,-MIN($F17-2,COLUMN(CD17)-1),1,MIN($F17-1,COLUMN(CD17))))=0,$J17,""),"")),"")),""),"")</f>
        <v/>
      </c>
      <c r="CS17" s="340" t="str">
        <f ca="1">IF(CS$5&lt;&gt;"",
IF(CS$5&gt;='2.1 Kraftwerk allgemein'!$F$15,
IF(CS$5&lt;='2.1 Kraftwerk allgemein'!$F$16,
$J17*INDEX('2.1 Kraftwerk allgemein'!$H$16:$S$16,,MATCH('2.5 CAPEX'!CS$5,'2.1 Kraftwerk allgemein'!$H$15:$S$15,0)),
IF(AND($M17="x",$F17&lt;&gt;0),
IF($F17=1,$J17,
IF('2.1 Kraftwerk allgemein'!$F$17-'2.5 CAPEX'!CS$5&gt;='2.5 CAPEX'!$F17*'1.1 Allgemein'!$I$27,
IF(SUM(OFFSET(CR17,0,-MIN($F17-2,COLUMN(CE17)-1),1,MIN($F17-1,COLUMN(CE17))))=0,$J17,""),"")),"")),""),"")</f>
        <v/>
      </c>
      <c r="CT17" s="340" t="str">
        <f ca="1">IF(CT$5&lt;&gt;"",
IF(CT$5&gt;='2.1 Kraftwerk allgemein'!$F$15,
IF(CT$5&lt;='2.1 Kraftwerk allgemein'!$F$16,
$J17*INDEX('2.1 Kraftwerk allgemein'!$H$16:$S$16,,MATCH('2.5 CAPEX'!CT$5,'2.1 Kraftwerk allgemein'!$H$15:$S$15,0)),
IF(AND($M17="x",$F17&lt;&gt;0),
IF($F17=1,$J17,
IF('2.1 Kraftwerk allgemein'!$F$17-'2.5 CAPEX'!CT$5&gt;='2.5 CAPEX'!$F17*'1.1 Allgemein'!$I$27,
IF(SUM(OFFSET(CS17,0,-MIN($F17-2,COLUMN(CF17)-1),1,MIN($F17-1,COLUMN(CF17))))=0,$J17,""),"")),"")),""),"")</f>
        <v/>
      </c>
      <c r="CU17" s="340" t="str">
        <f ca="1">IF(CU$5&lt;&gt;"",
IF(CU$5&gt;='2.1 Kraftwerk allgemein'!$F$15,
IF(CU$5&lt;='2.1 Kraftwerk allgemein'!$F$16,
$J17*INDEX('2.1 Kraftwerk allgemein'!$H$16:$S$16,,MATCH('2.5 CAPEX'!CU$5,'2.1 Kraftwerk allgemein'!$H$15:$S$15,0)),
IF(AND($M17="x",$F17&lt;&gt;0),
IF($F17=1,$J17,
IF('2.1 Kraftwerk allgemein'!$F$17-'2.5 CAPEX'!CU$5&gt;='2.5 CAPEX'!$F17*'1.1 Allgemein'!$I$27,
IF(SUM(OFFSET(CT17,0,-MIN($F17-2,COLUMN(CG17)-1),1,MIN($F17-1,COLUMN(CG17))))=0,$J17,""),"")),"")),""),"")</f>
        <v/>
      </c>
      <c r="CV17" s="340" t="str">
        <f ca="1">IF(CV$5&lt;&gt;"",
IF(CV$5&gt;='2.1 Kraftwerk allgemein'!$F$15,
IF(CV$5&lt;='2.1 Kraftwerk allgemein'!$F$16,
$J17*INDEX('2.1 Kraftwerk allgemein'!$H$16:$S$16,,MATCH('2.5 CAPEX'!CV$5,'2.1 Kraftwerk allgemein'!$H$15:$S$15,0)),
IF(AND($M17="x",$F17&lt;&gt;0),
IF($F17=1,$J17,
IF('2.1 Kraftwerk allgemein'!$F$17-'2.5 CAPEX'!CV$5&gt;='2.5 CAPEX'!$F17*'1.1 Allgemein'!$I$27,
IF(SUM(OFFSET(CU17,0,-MIN($F17-2,COLUMN(CH17)-1),1,MIN($F17-1,COLUMN(CH17))))=0,$J17,""),"")),"")),""),"")</f>
        <v/>
      </c>
      <c r="CW17" s="340" t="str">
        <f ca="1">IF(CW$5&lt;&gt;"",
IF(CW$5&gt;='2.1 Kraftwerk allgemein'!$F$15,
IF(CW$5&lt;='2.1 Kraftwerk allgemein'!$F$16,
$J17*INDEX('2.1 Kraftwerk allgemein'!$H$16:$S$16,,MATCH('2.5 CAPEX'!CW$5,'2.1 Kraftwerk allgemein'!$H$15:$S$15,0)),
IF(AND($M17="x",$F17&lt;&gt;0),
IF($F17=1,$J17,
IF('2.1 Kraftwerk allgemein'!$F$17-'2.5 CAPEX'!CW$5&gt;='2.5 CAPEX'!$F17*'1.1 Allgemein'!$I$27,
IF(SUM(OFFSET(CV17,0,-MIN($F17-2,COLUMN(CI17)-1),1,MIN($F17-1,COLUMN(CI17))))=0,$J17,""),"")),"")),""),"")</f>
        <v/>
      </c>
      <c r="CX17" s="340" t="str">
        <f ca="1">IF(CX$5&lt;&gt;"",
IF(CX$5&gt;='2.1 Kraftwerk allgemein'!$F$15,
IF(CX$5&lt;='2.1 Kraftwerk allgemein'!$F$16,
$J17*INDEX('2.1 Kraftwerk allgemein'!$H$16:$S$16,,MATCH('2.5 CAPEX'!CX$5,'2.1 Kraftwerk allgemein'!$H$15:$S$15,0)),
IF(AND($M17="x",$F17&lt;&gt;0),
IF($F17=1,$J17,
IF('2.1 Kraftwerk allgemein'!$F$17-'2.5 CAPEX'!CX$5&gt;='2.5 CAPEX'!$F17*'1.1 Allgemein'!$I$27,
IF(SUM(OFFSET(CW17,0,-MIN($F17-2,COLUMN(CJ17)-1),1,MIN($F17-1,COLUMN(CJ17))))=0,$J17,""),"")),"")),""),"")</f>
        <v/>
      </c>
      <c r="CY17" s="340" t="str">
        <f ca="1">IF(CY$5&lt;&gt;"",
IF(CY$5&gt;='2.1 Kraftwerk allgemein'!$F$15,
IF(CY$5&lt;='2.1 Kraftwerk allgemein'!$F$16,
$J17*INDEX('2.1 Kraftwerk allgemein'!$H$16:$S$16,,MATCH('2.5 CAPEX'!CY$5,'2.1 Kraftwerk allgemein'!$H$15:$S$15,0)),
IF(AND($M17="x",$F17&lt;&gt;0),
IF($F17=1,$J17,
IF('2.1 Kraftwerk allgemein'!$F$17-'2.5 CAPEX'!CY$5&gt;='2.5 CAPEX'!$F17*'1.1 Allgemein'!$I$27,
IF(SUM(OFFSET(CX17,0,-MIN($F17-2,COLUMN(CK17)-1),1,MIN($F17-1,COLUMN(CK17))))=0,$J17,""),"")),"")),""),"")</f>
        <v/>
      </c>
      <c r="CZ17" s="340" t="str">
        <f ca="1">IF(CZ$5&lt;&gt;"",
IF(CZ$5&gt;='2.1 Kraftwerk allgemein'!$F$15,
IF(CZ$5&lt;='2.1 Kraftwerk allgemein'!$F$16,
$J17*INDEX('2.1 Kraftwerk allgemein'!$H$16:$S$16,,MATCH('2.5 CAPEX'!CZ$5,'2.1 Kraftwerk allgemein'!$H$15:$S$15,0)),
IF(AND($M17="x",$F17&lt;&gt;0),
IF($F17=1,$J17,
IF('2.1 Kraftwerk allgemein'!$F$17-'2.5 CAPEX'!CZ$5&gt;='2.5 CAPEX'!$F17*'1.1 Allgemein'!$I$27,
IF(SUM(OFFSET(CY17,0,-MIN($F17-2,COLUMN(CL17)-1),1,MIN($F17-1,COLUMN(CL17))))=0,$J17,""),"")),"")),""),"")</f>
        <v/>
      </c>
      <c r="DA17" s="340" t="str">
        <f ca="1">IF(DA$5&lt;&gt;"",
IF(DA$5&gt;='2.1 Kraftwerk allgemein'!$F$15,
IF(DA$5&lt;='2.1 Kraftwerk allgemein'!$F$16,
$J17*INDEX('2.1 Kraftwerk allgemein'!$H$16:$S$16,,MATCH('2.5 CAPEX'!DA$5,'2.1 Kraftwerk allgemein'!$H$15:$S$15,0)),
IF(AND($M17="x",$F17&lt;&gt;0),
IF($F17=1,$J17,
IF('2.1 Kraftwerk allgemein'!$F$17-'2.5 CAPEX'!DA$5&gt;='2.5 CAPEX'!$F17*'1.1 Allgemein'!$I$27,
IF(SUM(OFFSET(CZ17,0,-MIN($F17-2,COLUMN(CM17)-1),1,MIN($F17-1,COLUMN(CM17))))=0,$J17,""),"")),"")),""),"")</f>
        <v/>
      </c>
      <c r="DB17" s="340" t="str">
        <f ca="1">IF(DB$5&lt;&gt;"",
IF(DB$5&gt;='2.1 Kraftwerk allgemein'!$F$15,
IF(DB$5&lt;='2.1 Kraftwerk allgemein'!$F$16,
$J17*INDEX('2.1 Kraftwerk allgemein'!$H$16:$S$16,,MATCH('2.5 CAPEX'!DB$5,'2.1 Kraftwerk allgemein'!$H$15:$S$15,0)),
IF(AND($M17="x",$F17&lt;&gt;0),
IF($F17=1,$J17,
IF('2.1 Kraftwerk allgemein'!$F$17-'2.5 CAPEX'!DB$5&gt;='2.5 CAPEX'!$F17*'1.1 Allgemein'!$I$27,
IF(SUM(OFFSET(DA17,0,-MIN($F17-2,COLUMN(CN17)-1),1,MIN($F17-1,COLUMN(CN17))))=0,$J17,""),"")),"")),""),"")</f>
        <v/>
      </c>
      <c r="DC17" s="340" t="str">
        <f ca="1">IF(DC$5&lt;&gt;"",
IF(DC$5&gt;='2.1 Kraftwerk allgemein'!$F$15,
IF(DC$5&lt;='2.1 Kraftwerk allgemein'!$F$16,
$J17*INDEX('2.1 Kraftwerk allgemein'!$H$16:$S$16,,MATCH('2.5 CAPEX'!DC$5,'2.1 Kraftwerk allgemein'!$H$15:$S$15,0)),
IF(AND($M17="x",$F17&lt;&gt;0),
IF($F17=1,$J17,
IF('2.1 Kraftwerk allgemein'!$F$17-'2.5 CAPEX'!DC$5&gt;='2.5 CAPEX'!$F17*'1.1 Allgemein'!$I$27,
IF(SUM(OFFSET(DB17,0,-MIN($F17-2,COLUMN(CO17)-1),1,MIN($F17-1,COLUMN(CO17))))=0,$J17,""),"")),"")),""),"")</f>
        <v/>
      </c>
      <c r="DD17" s="340" t="str">
        <f ca="1">IF(DD$5&lt;&gt;"",
IF(DD$5&gt;='2.1 Kraftwerk allgemein'!$F$15,
IF(DD$5&lt;='2.1 Kraftwerk allgemein'!$F$16,
$J17*INDEX('2.1 Kraftwerk allgemein'!$H$16:$S$16,,MATCH('2.5 CAPEX'!DD$5,'2.1 Kraftwerk allgemein'!$H$15:$S$15,0)),
IF(AND($M17="x",$F17&lt;&gt;0),
IF($F17=1,$J17,
IF('2.1 Kraftwerk allgemein'!$F$17-'2.5 CAPEX'!DD$5&gt;='2.5 CAPEX'!$F17*'1.1 Allgemein'!$I$27,
IF(SUM(OFFSET(DC17,0,-MIN($F17-2,COLUMN(CP17)-1),1,MIN($F17-1,COLUMN(CP17))))=0,$J17,""),"")),"")),""),"")</f>
        <v/>
      </c>
      <c r="DE17" s="340" t="str">
        <f ca="1">IF(DE$5&lt;&gt;"",
IF(DE$5&gt;='2.1 Kraftwerk allgemein'!$F$15,
IF(DE$5&lt;='2.1 Kraftwerk allgemein'!$F$16,
$J17*INDEX('2.1 Kraftwerk allgemein'!$H$16:$S$16,,MATCH('2.5 CAPEX'!DE$5,'2.1 Kraftwerk allgemein'!$H$15:$S$15,0)),
IF(AND($M17="x",$F17&lt;&gt;0),
IF($F17=1,$J17,
IF('2.1 Kraftwerk allgemein'!$F$17-'2.5 CAPEX'!DE$5&gt;='2.5 CAPEX'!$F17*'1.1 Allgemein'!$I$27,
IF(SUM(OFFSET(DD17,0,-MIN($F17-2,COLUMN(CQ17)-1),1,MIN($F17-1,COLUMN(CQ17))))=0,$J17,""),"")),"")),""),"")</f>
        <v/>
      </c>
      <c r="DF17" s="340" t="str">
        <f ca="1">IF(DF$5&lt;&gt;"",
IF(DF$5&gt;='2.1 Kraftwerk allgemein'!$F$15,
IF(DF$5&lt;='2.1 Kraftwerk allgemein'!$F$16,
$J17*INDEX('2.1 Kraftwerk allgemein'!$H$16:$S$16,,MATCH('2.5 CAPEX'!DF$5,'2.1 Kraftwerk allgemein'!$H$15:$S$15,0)),
IF(AND($M17="x",$F17&lt;&gt;0),
IF($F17=1,$J17,
IF('2.1 Kraftwerk allgemein'!$F$17-'2.5 CAPEX'!DF$5&gt;='2.5 CAPEX'!$F17*'1.1 Allgemein'!$I$27,
IF(SUM(OFFSET(DE17,0,-MIN($F17-2,COLUMN(CR17)-1),1,MIN($F17-1,COLUMN(CR17))))=0,$J17,""),"")),"")),""),"")</f>
        <v/>
      </c>
      <c r="DG17" s="340" t="str">
        <f ca="1">IF(DG$5&lt;&gt;"",
IF(DG$5&gt;='2.1 Kraftwerk allgemein'!$F$15,
IF(DG$5&lt;='2.1 Kraftwerk allgemein'!$F$16,
$J17*INDEX('2.1 Kraftwerk allgemein'!$H$16:$S$16,,MATCH('2.5 CAPEX'!DG$5,'2.1 Kraftwerk allgemein'!$H$15:$S$15,0)),
IF(AND($M17="x",$F17&lt;&gt;0),
IF($F17=1,$J17,
IF('2.1 Kraftwerk allgemein'!$F$17-'2.5 CAPEX'!DG$5&gt;='2.5 CAPEX'!$F17*'1.1 Allgemein'!$I$27,
IF(SUM(OFFSET(DF17,0,-MIN($F17-2,COLUMN(CS17)-1),1,MIN($F17-1,COLUMN(CS17))))=0,$J17,""),"")),"")),""),"")</f>
        <v/>
      </c>
      <c r="DH17" s="340" t="str">
        <f ca="1">IF(DH$5&lt;&gt;"",
IF(DH$5&gt;='2.1 Kraftwerk allgemein'!$F$15,
IF(DH$5&lt;='2.1 Kraftwerk allgemein'!$F$16,
$J17*INDEX('2.1 Kraftwerk allgemein'!$H$16:$S$16,,MATCH('2.5 CAPEX'!DH$5,'2.1 Kraftwerk allgemein'!$H$15:$S$15,0)),
IF(AND($M17="x",$F17&lt;&gt;0),
IF($F17=1,$J17,
IF('2.1 Kraftwerk allgemein'!$F$17-'2.5 CAPEX'!DH$5&gt;='2.5 CAPEX'!$F17*'1.1 Allgemein'!$I$27,
IF(SUM(OFFSET(DG17,0,-MIN($F17-2,COLUMN(CT17)-1),1,MIN($F17-1,COLUMN(CT17))))=0,$J17,""),"")),"")),""),"")</f>
        <v/>
      </c>
      <c r="DI17" s="340" t="str">
        <f ca="1">IF(DI$5&lt;&gt;"",
IF(DI$5&gt;='2.1 Kraftwerk allgemein'!$F$15,
IF(DI$5&lt;='2.1 Kraftwerk allgemein'!$F$16,
$J17*INDEX('2.1 Kraftwerk allgemein'!$H$16:$S$16,,MATCH('2.5 CAPEX'!DI$5,'2.1 Kraftwerk allgemein'!$H$15:$S$15,0)),
IF(AND($M17="x",$F17&lt;&gt;0),
IF($F17=1,$J17,
IF('2.1 Kraftwerk allgemein'!$F$17-'2.5 CAPEX'!DI$5&gt;='2.5 CAPEX'!$F17*'1.1 Allgemein'!$I$27,
IF(SUM(OFFSET(DH17,0,-MIN($F17-2,COLUMN(CU17)-1),1,MIN($F17-1,COLUMN(CU17))))=0,$J17,""),"")),"")),""),"")</f>
        <v/>
      </c>
      <c r="DJ17" s="340" t="str">
        <f ca="1">IF(DJ$5&lt;&gt;"",
IF(DJ$5&gt;='2.1 Kraftwerk allgemein'!$F$15,
IF(DJ$5&lt;='2.1 Kraftwerk allgemein'!$F$16,
$J17*INDEX('2.1 Kraftwerk allgemein'!$H$16:$S$16,,MATCH('2.5 CAPEX'!DJ$5,'2.1 Kraftwerk allgemein'!$H$15:$S$15,0)),
IF(AND($M17="x",$F17&lt;&gt;0),
IF($F17=1,$J17,
IF('2.1 Kraftwerk allgemein'!$F$17-'2.5 CAPEX'!DJ$5&gt;='2.5 CAPEX'!$F17*'1.1 Allgemein'!$I$27,
IF(SUM(OFFSET(DI17,0,-MIN($F17-2,COLUMN(CV17)-1),1,MIN($F17-1,COLUMN(CV17))))=0,$J17,""),"")),"")),""),"")</f>
        <v/>
      </c>
      <c r="DK17" s="340" t="str">
        <f ca="1">IF(DK$5&lt;&gt;"",
IF(DK$5&gt;='2.1 Kraftwerk allgemein'!$F$15,
IF(DK$5&lt;='2.1 Kraftwerk allgemein'!$F$16,
$J17*INDEX('2.1 Kraftwerk allgemein'!$H$16:$S$16,,MATCH('2.5 CAPEX'!DK$5,'2.1 Kraftwerk allgemein'!$H$15:$S$15,0)),
IF(AND($M17="x",$F17&lt;&gt;0),
IF($F17=1,$J17,
IF('2.1 Kraftwerk allgemein'!$F$17-'2.5 CAPEX'!DK$5&gt;='2.5 CAPEX'!$F17*'1.1 Allgemein'!$I$27,
IF(SUM(OFFSET(DJ17,0,-MIN($F17-2,COLUMN(CW17)-1),1,MIN($F17-1,COLUMN(CW17))))=0,$J17,""),"")),"")),""),"")</f>
        <v/>
      </c>
    </row>
    <row r="18" spans="2:115" s="7" customFormat="1" ht="15" customHeight="1" x14ac:dyDescent="0.35">
      <c r="D18" s="41">
        <v>104</v>
      </c>
      <c r="E18" s="41" t="str">
        <f>IF('2.1 Kraftwerk allgemein'!$F$2="f",d_f_i!$B226,IF('2.1 Kraftwerk allgemein'!$F$2="i",d_f_i!$C226,d_f_i!$A226))</f>
        <v>Kabelkanäle</v>
      </c>
      <c r="F18" s="19">
        <f>INDEX('1.1 Allgemein'!$1:$1048576,MATCH('2.5 CAPEX'!D18,'1.1 Allgemein'!$E:$E,0),MATCH('2.5 CAPEX'!$F$11,'1.1 Allgemein'!$34:$34,0))</f>
        <v>50</v>
      </c>
      <c r="G18" s="93">
        <f t="shared" ca="1" si="3"/>
        <v>0</v>
      </c>
      <c r="H18" s="94">
        <f ca="1">SUM(OFFSET(O18,0,0,1,'2.1 Kraftwerk allgemein'!$F$17-'2.5 CAPEX'!$O$5+1))-J18</f>
        <v>0</v>
      </c>
      <c r="I18" s="336"/>
      <c r="J18" s="336"/>
      <c r="K18" s="68" t="str">
        <f>IF($D18&lt;&gt;"",IF(INDEX('1.1 Allgemein'!$1:$1048576,MATCH('2.5 CAPEX'!$D18,'1.1 Allgemein'!$E:$E,0),MATCH('2.5 CAPEX'!K$11,'1.1 Allgemein'!$34:$34,0))&lt;&gt;0,INDEX('1.1 Allgemein'!$1:$1048576,MATCH('2.5 CAPEX'!$D18,'1.1 Allgemein'!$E:$E,0),MATCH('2.5 CAPEX'!K$11,'1.1 Allgemein'!$34:$34,0)),""),"")</f>
        <v/>
      </c>
      <c r="L18" s="68" t="str">
        <f>IF($D18&lt;&gt;"",IF(INDEX('1.1 Allgemein'!$1:$1048576,MATCH('2.5 CAPEX'!$D18,'1.1 Allgemein'!$E:$E,0),MATCH('2.5 CAPEX'!L$11,'1.1 Allgemein'!$34:$34,0))&lt;&gt;0,INDEX('1.1 Allgemein'!$1:$1048576,MATCH('2.5 CAPEX'!$D18,'1.1 Allgemein'!$E:$E,0),MATCH('2.5 CAPEX'!L$11,'1.1 Allgemein'!$34:$34,0)),""),"")</f>
        <v/>
      </c>
      <c r="M18" s="68" t="str">
        <f>IF($D18&lt;&gt;"",IF(INDEX('1.1 Allgemein'!$1:$1048576,MATCH('2.5 CAPEX'!$D18,'1.1 Allgemein'!$E:$E,0),MATCH('2.5 CAPEX'!M$11,'1.1 Allgemein'!$34:$34,0))&lt;&gt;0,INDEX('1.1 Allgemein'!$1:$1048576,MATCH('2.5 CAPEX'!$D18,'1.1 Allgemein'!$E:$E,0),MATCH('2.5 CAPEX'!M$11,'1.1 Allgemein'!$34:$34,0)),""),"")</f>
        <v>x</v>
      </c>
      <c r="N18" s="69"/>
      <c r="O18" s="340">
        <f ca="1">IF(O$5&lt;&gt;"",
IF(O$5&gt;='2.1 Kraftwerk allgemein'!$F$15,
IF(O$5&lt;='2.1 Kraftwerk allgemein'!$F$16,
$J18*INDEX('2.1 Kraftwerk allgemein'!$H$16:$S$16,,MATCH('2.5 CAPEX'!O$5,'2.1 Kraftwerk allgemein'!$H$15:$S$15,0)),
IF(AND($M18="x",$F18&lt;&gt;0),
IF($F18=1,$J18,
IF('2.1 Kraftwerk allgemein'!$F$17-'2.5 CAPEX'!O$5&gt;='2.5 CAPEX'!$F18*'1.1 Allgemein'!$I$27,
IF(SUM(OFFSET(N18,0,-MIN($F18-2,COLUMN(A18)-1),1,MIN($F18-1,COLUMN(A18))))=0,$J18,""),"")),"")),""),"")</f>
        <v>0</v>
      </c>
      <c r="P18" s="340">
        <f ca="1">IF(P$5&lt;&gt;"",
IF(P$5&gt;='2.1 Kraftwerk allgemein'!$F$15,
IF(P$5&lt;='2.1 Kraftwerk allgemein'!$F$16,
$J18*INDEX('2.1 Kraftwerk allgemein'!$H$16:$S$16,,MATCH('2.5 CAPEX'!P$5,'2.1 Kraftwerk allgemein'!$H$15:$S$15,0)),
IF(AND($M18="x",$F18&lt;&gt;0),
IF($F18=1,$J18,
IF('2.1 Kraftwerk allgemein'!$F$17-'2.5 CAPEX'!P$5&gt;='2.5 CAPEX'!$F18*'1.1 Allgemein'!$I$27,
IF(SUM(OFFSET(O18,0,-MIN($F18-2,COLUMN(B18)-1),1,MIN($F18-1,COLUMN(B18))))=0,$J18,""),"")),"")),""),"")</f>
        <v>0</v>
      </c>
      <c r="Q18" s="340">
        <f ca="1">IF(Q$5&lt;&gt;"",
IF(Q$5&gt;='2.1 Kraftwerk allgemein'!$F$15,
IF(Q$5&lt;='2.1 Kraftwerk allgemein'!$F$16,
$J18*INDEX('2.1 Kraftwerk allgemein'!$H$16:$S$16,,MATCH('2.5 CAPEX'!Q$5,'2.1 Kraftwerk allgemein'!$H$15:$S$15,0)),
IF(AND($M18="x",$F18&lt;&gt;0),
IF($F18=1,$J18,
IF('2.1 Kraftwerk allgemein'!$F$17-'2.5 CAPEX'!Q$5&gt;='2.5 CAPEX'!$F18*'1.1 Allgemein'!$I$27,
IF(SUM(OFFSET(P18,0,-MIN($F18-2,COLUMN(C18)-1),1,MIN($F18-1,COLUMN(C18))))=0,$J18,""),"")),"")),""),"")</f>
        <v>0</v>
      </c>
      <c r="R18" s="340">
        <f ca="1">IF(R$5&lt;&gt;"",
IF(R$5&gt;='2.1 Kraftwerk allgemein'!$F$15,
IF(R$5&lt;='2.1 Kraftwerk allgemein'!$F$16,
$J18*INDEX('2.1 Kraftwerk allgemein'!$H$16:$S$16,,MATCH('2.5 CAPEX'!R$5,'2.1 Kraftwerk allgemein'!$H$15:$S$15,0)),
IF(AND($M18="x",$F18&lt;&gt;0),
IF($F18=1,$J18,
IF('2.1 Kraftwerk allgemein'!$F$17-'2.5 CAPEX'!R$5&gt;='2.5 CAPEX'!$F18*'1.1 Allgemein'!$I$27,
IF(SUM(OFFSET(Q18,0,-MIN($F18-2,COLUMN(D18)-1),1,MIN($F18-1,COLUMN(D18))))=0,$J18,""),"")),"")),""),"")</f>
        <v>0</v>
      </c>
      <c r="S18" s="340">
        <f ca="1">IF(S$5&lt;&gt;"",
IF(S$5&gt;='2.1 Kraftwerk allgemein'!$F$15,
IF(S$5&lt;='2.1 Kraftwerk allgemein'!$F$16,
$J18*INDEX('2.1 Kraftwerk allgemein'!$H$16:$S$16,,MATCH('2.5 CAPEX'!S$5,'2.1 Kraftwerk allgemein'!$H$15:$S$15,0)),
IF(AND($M18="x",$F18&lt;&gt;0),
IF($F18=1,$J18,
IF('2.1 Kraftwerk allgemein'!$F$17-'2.5 CAPEX'!S$5&gt;='2.5 CAPEX'!$F18*'1.1 Allgemein'!$I$27,
IF(SUM(OFFSET(R18,0,-MIN($F18-2,COLUMN(E18)-1),1,MIN($F18-1,COLUMN(E18))))=0,$J18,""),"")),"")),""),"")</f>
        <v>0</v>
      </c>
      <c r="T18" s="340">
        <f ca="1">IF(T$5&lt;&gt;"",
IF(T$5&gt;='2.1 Kraftwerk allgemein'!$F$15,
IF(T$5&lt;='2.1 Kraftwerk allgemein'!$F$16,
$J18*INDEX('2.1 Kraftwerk allgemein'!$H$16:$S$16,,MATCH('2.5 CAPEX'!T$5,'2.1 Kraftwerk allgemein'!$H$15:$S$15,0)),
IF(AND($M18="x",$F18&lt;&gt;0),
IF($F18=1,$J18,
IF('2.1 Kraftwerk allgemein'!$F$17-'2.5 CAPEX'!T$5&gt;='2.5 CAPEX'!$F18*'1.1 Allgemein'!$I$27,
IF(SUM(OFFSET(S18,0,-MIN($F18-2,COLUMN(F18)-1),1,MIN($F18-1,COLUMN(F18))))=0,$J18,""),"")),"")),""),"")</f>
        <v>0</v>
      </c>
      <c r="U18" s="340">
        <f ca="1">IF(U$5&lt;&gt;"",
IF(U$5&gt;='2.1 Kraftwerk allgemein'!$F$15,
IF(U$5&lt;='2.1 Kraftwerk allgemein'!$F$16,
$J18*INDEX('2.1 Kraftwerk allgemein'!$H$16:$S$16,,MATCH('2.5 CAPEX'!U$5,'2.1 Kraftwerk allgemein'!$H$15:$S$15,0)),
IF(AND($M18="x",$F18&lt;&gt;0),
IF($F18=1,$J18,
IF('2.1 Kraftwerk allgemein'!$F$17-'2.5 CAPEX'!U$5&gt;='2.5 CAPEX'!$F18*'1.1 Allgemein'!$I$27,
IF(SUM(OFFSET(T18,0,-MIN($F18-2,COLUMN(G18)-1),1,MIN($F18-1,COLUMN(G18))))=0,$J18,""),"")),"")),""),"")</f>
        <v>0</v>
      </c>
      <c r="V18" s="340">
        <f ca="1">IF(V$5&lt;&gt;"",
IF(V$5&gt;='2.1 Kraftwerk allgemein'!$F$15,
IF(V$5&lt;='2.1 Kraftwerk allgemein'!$F$16,
$J18*INDEX('2.1 Kraftwerk allgemein'!$H$16:$S$16,,MATCH('2.5 CAPEX'!V$5,'2.1 Kraftwerk allgemein'!$H$15:$S$15,0)),
IF(AND($M18="x",$F18&lt;&gt;0),
IF($F18=1,$J18,
IF('2.1 Kraftwerk allgemein'!$F$17-'2.5 CAPEX'!V$5&gt;='2.5 CAPEX'!$F18*'1.1 Allgemein'!$I$27,
IF(SUM(OFFSET(U18,0,-MIN($F18-2,COLUMN(H18)-1),1,MIN($F18-1,COLUMN(H18))))=0,$J18,""),"")),"")),""),"")</f>
        <v>0</v>
      </c>
      <c r="W18" s="340">
        <f ca="1">IF(W$5&lt;&gt;"",
IF(W$5&gt;='2.1 Kraftwerk allgemein'!$F$15,
IF(W$5&lt;='2.1 Kraftwerk allgemein'!$F$16,
$J18*INDEX('2.1 Kraftwerk allgemein'!$H$16:$S$16,,MATCH('2.5 CAPEX'!W$5,'2.1 Kraftwerk allgemein'!$H$15:$S$15,0)),
IF(AND($M18="x",$F18&lt;&gt;0),
IF($F18=1,$J18,
IF('2.1 Kraftwerk allgemein'!$F$17-'2.5 CAPEX'!W$5&gt;='2.5 CAPEX'!$F18*'1.1 Allgemein'!$I$27,
IF(SUM(OFFSET(V18,0,-MIN($F18-2,COLUMN(I18)-1),1,MIN($F18-1,COLUMN(I18))))=0,$J18,""),"")),"")),""),"")</f>
        <v>0</v>
      </c>
      <c r="X18" s="340">
        <f ca="1">IF(X$5&lt;&gt;"",
IF(X$5&gt;='2.1 Kraftwerk allgemein'!$F$15,
IF(X$5&lt;='2.1 Kraftwerk allgemein'!$F$16,
$J18*INDEX('2.1 Kraftwerk allgemein'!$H$16:$S$16,,MATCH('2.5 CAPEX'!X$5,'2.1 Kraftwerk allgemein'!$H$15:$S$15,0)),
IF(AND($M18="x",$F18&lt;&gt;0),
IF($F18=1,$J18,
IF('2.1 Kraftwerk allgemein'!$F$17-'2.5 CAPEX'!X$5&gt;='2.5 CAPEX'!$F18*'1.1 Allgemein'!$I$27,
IF(SUM(OFFSET(W18,0,-MIN($F18-2,COLUMN(J18)-1),1,MIN($F18-1,COLUMN(J18))))=0,$J18,""),"")),"")),""),"")</f>
        <v>0</v>
      </c>
      <c r="Y18" s="340">
        <f ca="1">IF(Y$5&lt;&gt;"",
IF(Y$5&gt;='2.1 Kraftwerk allgemein'!$F$15,
IF(Y$5&lt;='2.1 Kraftwerk allgemein'!$F$16,
$J18*INDEX('2.1 Kraftwerk allgemein'!$H$16:$S$16,,MATCH('2.5 CAPEX'!Y$5,'2.1 Kraftwerk allgemein'!$H$15:$S$15,0)),
IF(AND($M18="x",$F18&lt;&gt;0),
IF($F18=1,$J18,
IF('2.1 Kraftwerk allgemein'!$F$17-'2.5 CAPEX'!Y$5&gt;='2.5 CAPEX'!$F18*'1.1 Allgemein'!$I$27,
IF(SUM(OFFSET(X18,0,-MIN($F18-2,COLUMN(K18)-1),1,MIN($F18-1,COLUMN(K18))))=0,$J18,""),"")),"")),""),"")</f>
        <v>0</v>
      </c>
      <c r="Z18" s="340">
        <f ca="1">IF(Z$5&lt;&gt;"",
IF(Z$5&gt;='2.1 Kraftwerk allgemein'!$F$15,
IF(Z$5&lt;='2.1 Kraftwerk allgemein'!$F$16,
$J18*INDEX('2.1 Kraftwerk allgemein'!$H$16:$S$16,,MATCH('2.5 CAPEX'!Z$5,'2.1 Kraftwerk allgemein'!$H$15:$S$15,0)),
IF(AND($M18="x",$F18&lt;&gt;0),
IF($F18=1,$J18,
IF('2.1 Kraftwerk allgemein'!$F$17-'2.5 CAPEX'!Z$5&gt;='2.5 CAPEX'!$F18*'1.1 Allgemein'!$I$27,
IF(SUM(OFFSET(Y18,0,-MIN($F18-2,COLUMN(L18)-1),1,MIN($F18-1,COLUMN(L18))))=0,$J18,""),"")),"")),""),"")</f>
        <v>0</v>
      </c>
      <c r="AA18" s="340">
        <f ca="1">IF(AA$5&lt;&gt;"",
IF(AA$5&gt;='2.1 Kraftwerk allgemein'!$F$15,
IF(AA$5&lt;='2.1 Kraftwerk allgemein'!$F$16,
$J18*INDEX('2.1 Kraftwerk allgemein'!$H$16:$S$16,,MATCH('2.5 CAPEX'!AA$5,'2.1 Kraftwerk allgemein'!$H$15:$S$15,0)),
IF(AND($M18="x",$F18&lt;&gt;0),
IF($F18=1,$J18,
IF('2.1 Kraftwerk allgemein'!$F$17-'2.5 CAPEX'!AA$5&gt;='2.5 CAPEX'!$F18*'1.1 Allgemein'!$I$27,
IF(SUM(OFFSET(Z18,0,-MIN($F18-2,COLUMN(M18)-1),1,MIN($F18-1,COLUMN(M18))))=0,$J18,""),"")),"")),""),"")</f>
        <v>0</v>
      </c>
      <c r="AB18" s="340">
        <f ca="1">IF(AB$5&lt;&gt;"",
IF(AB$5&gt;='2.1 Kraftwerk allgemein'!$F$15,
IF(AB$5&lt;='2.1 Kraftwerk allgemein'!$F$16,
$J18*INDEX('2.1 Kraftwerk allgemein'!$H$16:$S$16,,MATCH('2.5 CAPEX'!AB$5,'2.1 Kraftwerk allgemein'!$H$15:$S$15,0)),
IF(AND($M18="x",$F18&lt;&gt;0),
IF($F18=1,$J18,
IF('2.1 Kraftwerk allgemein'!$F$17-'2.5 CAPEX'!AB$5&gt;='2.5 CAPEX'!$F18*'1.1 Allgemein'!$I$27,
IF(SUM(OFFSET(AA18,0,-MIN($F18-2,COLUMN(N18)-1),1,MIN($F18-1,COLUMN(N18))))=0,$J18,""),"")),"")),""),"")</f>
        <v>0</v>
      </c>
      <c r="AC18" s="340">
        <f ca="1">IF(AC$5&lt;&gt;"",
IF(AC$5&gt;='2.1 Kraftwerk allgemein'!$F$15,
IF(AC$5&lt;='2.1 Kraftwerk allgemein'!$F$16,
$J18*INDEX('2.1 Kraftwerk allgemein'!$H$16:$S$16,,MATCH('2.5 CAPEX'!AC$5,'2.1 Kraftwerk allgemein'!$H$15:$S$15,0)),
IF(AND($M18="x",$F18&lt;&gt;0),
IF($F18=1,$J18,
IF('2.1 Kraftwerk allgemein'!$F$17-'2.5 CAPEX'!AC$5&gt;='2.5 CAPEX'!$F18*'1.1 Allgemein'!$I$27,
IF(SUM(OFFSET(AB18,0,-MIN($F18-2,COLUMN(O18)-1),1,MIN($F18-1,COLUMN(O18))))=0,$J18,""),"")),"")),""),"")</f>
        <v>0</v>
      </c>
      <c r="AD18" s="340">
        <f ca="1">IF(AD$5&lt;&gt;"",
IF(AD$5&gt;='2.1 Kraftwerk allgemein'!$F$15,
IF(AD$5&lt;='2.1 Kraftwerk allgemein'!$F$16,
$J18*INDEX('2.1 Kraftwerk allgemein'!$H$16:$S$16,,MATCH('2.5 CAPEX'!AD$5,'2.1 Kraftwerk allgemein'!$H$15:$S$15,0)),
IF(AND($M18="x",$F18&lt;&gt;0),
IF($F18=1,$J18,
IF('2.1 Kraftwerk allgemein'!$F$17-'2.5 CAPEX'!AD$5&gt;='2.5 CAPEX'!$F18*'1.1 Allgemein'!$I$27,
IF(SUM(OFFSET(AC18,0,-MIN($F18-2,COLUMN(P18)-1),1,MIN($F18-1,COLUMN(P18))))=0,$J18,""),"")),"")),""),"")</f>
        <v>0</v>
      </c>
      <c r="AE18" s="340">
        <f ca="1">IF(AE$5&lt;&gt;"",
IF(AE$5&gt;='2.1 Kraftwerk allgemein'!$F$15,
IF(AE$5&lt;='2.1 Kraftwerk allgemein'!$F$16,
$J18*INDEX('2.1 Kraftwerk allgemein'!$H$16:$S$16,,MATCH('2.5 CAPEX'!AE$5,'2.1 Kraftwerk allgemein'!$H$15:$S$15,0)),
IF(AND($M18="x",$F18&lt;&gt;0),
IF($F18=1,$J18,
IF('2.1 Kraftwerk allgemein'!$F$17-'2.5 CAPEX'!AE$5&gt;='2.5 CAPEX'!$F18*'1.1 Allgemein'!$I$27,
IF(SUM(OFFSET(AD18,0,-MIN($F18-2,COLUMN(Q18)-1),1,MIN($F18-1,COLUMN(Q18))))=0,$J18,""),"")),"")),""),"")</f>
        <v>0</v>
      </c>
      <c r="AF18" s="340">
        <f ca="1">IF(AF$5&lt;&gt;"",
IF(AF$5&gt;='2.1 Kraftwerk allgemein'!$F$15,
IF(AF$5&lt;='2.1 Kraftwerk allgemein'!$F$16,
$J18*INDEX('2.1 Kraftwerk allgemein'!$H$16:$S$16,,MATCH('2.5 CAPEX'!AF$5,'2.1 Kraftwerk allgemein'!$H$15:$S$15,0)),
IF(AND($M18="x",$F18&lt;&gt;0),
IF($F18=1,$J18,
IF('2.1 Kraftwerk allgemein'!$F$17-'2.5 CAPEX'!AF$5&gt;='2.5 CAPEX'!$F18*'1.1 Allgemein'!$I$27,
IF(SUM(OFFSET(AE18,0,-MIN($F18-2,COLUMN(R18)-1),1,MIN($F18-1,COLUMN(R18))))=0,$J18,""),"")),"")),""),"")</f>
        <v>0</v>
      </c>
      <c r="AG18" s="340">
        <f ca="1">IF(AG$5&lt;&gt;"",
IF(AG$5&gt;='2.1 Kraftwerk allgemein'!$F$15,
IF(AG$5&lt;='2.1 Kraftwerk allgemein'!$F$16,
$J18*INDEX('2.1 Kraftwerk allgemein'!$H$16:$S$16,,MATCH('2.5 CAPEX'!AG$5,'2.1 Kraftwerk allgemein'!$H$15:$S$15,0)),
IF(AND($M18="x",$F18&lt;&gt;0),
IF($F18=1,$J18,
IF('2.1 Kraftwerk allgemein'!$F$17-'2.5 CAPEX'!AG$5&gt;='2.5 CAPEX'!$F18*'1.1 Allgemein'!$I$27,
IF(SUM(OFFSET(AF18,0,-MIN($F18-2,COLUMN(S18)-1),1,MIN($F18-1,COLUMN(S18))))=0,$J18,""),"")),"")),""),"")</f>
        <v>0</v>
      </c>
      <c r="AH18" s="340">
        <f ca="1">IF(AH$5&lt;&gt;"",
IF(AH$5&gt;='2.1 Kraftwerk allgemein'!$F$15,
IF(AH$5&lt;='2.1 Kraftwerk allgemein'!$F$16,
$J18*INDEX('2.1 Kraftwerk allgemein'!$H$16:$S$16,,MATCH('2.5 CAPEX'!AH$5,'2.1 Kraftwerk allgemein'!$H$15:$S$15,0)),
IF(AND($M18="x",$F18&lt;&gt;0),
IF($F18=1,$J18,
IF('2.1 Kraftwerk allgemein'!$F$17-'2.5 CAPEX'!AH$5&gt;='2.5 CAPEX'!$F18*'1.1 Allgemein'!$I$27,
IF(SUM(OFFSET(AG18,0,-MIN($F18-2,COLUMN(T18)-1),1,MIN($F18-1,COLUMN(T18))))=0,$J18,""),"")),"")),""),"")</f>
        <v>0</v>
      </c>
      <c r="AI18" s="340">
        <f ca="1">IF(AI$5&lt;&gt;"",
IF(AI$5&gt;='2.1 Kraftwerk allgemein'!$F$15,
IF(AI$5&lt;='2.1 Kraftwerk allgemein'!$F$16,
$J18*INDEX('2.1 Kraftwerk allgemein'!$H$16:$S$16,,MATCH('2.5 CAPEX'!AI$5,'2.1 Kraftwerk allgemein'!$H$15:$S$15,0)),
IF(AND($M18="x",$F18&lt;&gt;0),
IF($F18=1,$J18,
IF('2.1 Kraftwerk allgemein'!$F$17-'2.5 CAPEX'!AI$5&gt;='2.5 CAPEX'!$F18*'1.1 Allgemein'!$I$27,
IF(SUM(OFFSET(AH18,0,-MIN($F18-2,COLUMN(U18)-1),1,MIN($F18-1,COLUMN(U18))))=0,$J18,""),"")),"")),""),"")</f>
        <v>0</v>
      </c>
      <c r="AJ18" s="340">
        <f ca="1">IF(AJ$5&lt;&gt;"",
IF(AJ$5&gt;='2.1 Kraftwerk allgemein'!$F$15,
IF(AJ$5&lt;='2.1 Kraftwerk allgemein'!$F$16,
$J18*INDEX('2.1 Kraftwerk allgemein'!$H$16:$S$16,,MATCH('2.5 CAPEX'!AJ$5,'2.1 Kraftwerk allgemein'!$H$15:$S$15,0)),
IF(AND($M18="x",$F18&lt;&gt;0),
IF($F18=1,$J18,
IF('2.1 Kraftwerk allgemein'!$F$17-'2.5 CAPEX'!AJ$5&gt;='2.5 CAPEX'!$F18*'1.1 Allgemein'!$I$27,
IF(SUM(OFFSET(AI18,0,-MIN($F18-2,COLUMN(V18)-1),1,MIN($F18-1,COLUMN(V18))))=0,$J18,""),"")),"")),""),"")</f>
        <v>0</v>
      </c>
      <c r="AK18" s="340">
        <f ca="1">IF(AK$5&lt;&gt;"",
IF(AK$5&gt;='2.1 Kraftwerk allgemein'!$F$15,
IF(AK$5&lt;='2.1 Kraftwerk allgemein'!$F$16,
$J18*INDEX('2.1 Kraftwerk allgemein'!$H$16:$S$16,,MATCH('2.5 CAPEX'!AK$5,'2.1 Kraftwerk allgemein'!$H$15:$S$15,0)),
IF(AND($M18="x",$F18&lt;&gt;0),
IF($F18=1,$J18,
IF('2.1 Kraftwerk allgemein'!$F$17-'2.5 CAPEX'!AK$5&gt;='2.5 CAPEX'!$F18*'1.1 Allgemein'!$I$27,
IF(SUM(OFFSET(AJ18,0,-MIN($F18-2,COLUMN(W18)-1),1,MIN($F18-1,COLUMN(W18))))=0,$J18,""),"")),"")),""),"")</f>
        <v>0</v>
      </c>
      <c r="AL18" s="340" t="str">
        <f ca="1">IF(AL$5&lt;&gt;"",
IF(AL$5&gt;='2.1 Kraftwerk allgemein'!$F$15,
IF(AL$5&lt;='2.1 Kraftwerk allgemein'!$F$16,
$J18*INDEX('2.1 Kraftwerk allgemein'!$H$16:$S$16,,MATCH('2.5 CAPEX'!AL$5,'2.1 Kraftwerk allgemein'!$H$15:$S$15,0)),
IF(AND($M18="x",$F18&lt;&gt;0),
IF($F18=1,$J18,
IF('2.1 Kraftwerk allgemein'!$F$17-'2.5 CAPEX'!AL$5&gt;='2.5 CAPEX'!$F18*'1.1 Allgemein'!$I$27,
IF(SUM(OFFSET(AK18,0,-MIN($F18-2,COLUMN(X18)-1),1,MIN($F18-1,COLUMN(X18))))=0,$J18,""),"")),"")),""),"")</f>
        <v/>
      </c>
      <c r="AM18" s="340" t="str">
        <f ca="1">IF(AM$5&lt;&gt;"",
IF(AM$5&gt;='2.1 Kraftwerk allgemein'!$F$15,
IF(AM$5&lt;='2.1 Kraftwerk allgemein'!$F$16,
$J18*INDEX('2.1 Kraftwerk allgemein'!$H$16:$S$16,,MATCH('2.5 CAPEX'!AM$5,'2.1 Kraftwerk allgemein'!$H$15:$S$15,0)),
IF(AND($M18="x",$F18&lt;&gt;0),
IF($F18=1,$J18,
IF('2.1 Kraftwerk allgemein'!$F$17-'2.5 CAPEX'!AM$5&gt;='2.5 CAPEX'!$F18*'1.1 Allgemein'!$I$27,
IF(SUM(OFFSET(AL18,0,-MIN($F18-2,COLUMN(Y18)-1),1,MIN($F18-1,COLUMN(Y18))))=0,$J18,""),"")),"")),""),"")</f>
        <v/>
      </c>
      <c r="AN18" s="340" t="str">
        <f ca="1">IF(AN$5&lt;&gt;"",
IF(AN$5&gt;='2.1 Kraftwerk allgemein'!$F$15,
IF(AN$5&lt;='2.1 Kraftwerk allgemein'!$F$16,
$J18*INDEX('2.1 Kraftwerk allgemein'!$H$16:$S$16,,MATCH('2.5 CAPEX'!AN$5,'2.1 Kraftwerk allgemein'!$H$15:$S$15,0)),
IF(AND($M18="x",$F18&lt;&gt;0),
IF($F18=1,$J18,
IF('2.1 Kraftwerk allgemein'!$F$17-'2.5 CAPEX'!AN$5&gt;='2.5 CAPEX'!$F18*'1.1 Allgemein'!$I$27,
IF(SUM(OFFSET(AM18,0,-MIN($F18-2,COLUMN(Z18)-1),1,MIN($F18-1,COLUMN(Z18))))=0,$J18,""),"")),"")),""),"")</f>
        <v/>
      </c>
      <c r="AO18" s="340" t="str">
        <f ca="1">IF(AO$5&lt;&gt;"",
IF(AO$5&gt;='2.1 Kraftwerk allgemein'!$F$15,
IF(AO$5&lt;='2.1 Kraftwerk allgemein'!$F$16,
$J18*INDEX('2.1 Kraftwerk allgemein'!$H$16:$S$16,,MATCH('2.5 CAPEX'!AO$5,'2.1 Kraftwerk allgemein'!$H$15:$S$15,0)),
IF(AND($M18="x",$F18&lt;&gt;0),
IF($F18=1,$J18,
IF('2.1 Kraftwerk allgemein'!$F$17-'2.5 CAPEX'!AO$5&gt;='2.5 CAPEX'!$F18*'1.1 Allgemein'!$I$27,
IF(SUM(OFFSET(AN18,0,-MIN($F18-2,COLUMN(AA18)-1),1,MIN($F18-1,COLUMN(AA18))))=0,$J18,""),"")),"")),""),"")</f>
        <v/>
      </c>
      <c r="AP18" s="340" t="str">
        <f ca="1">IF(AP$5&lt;&gt;"",
IF(AP$5&gt;='2.1 Kraftwerk allgemein'!$F$15,
IF(AP$5&lt;='2.1 Kraftwerk allgemein'!$F$16,
$J18*INDEX('2.1 Kraftwerk allgemein'!$H$16:$S$16,,MATCH('2.5 CAPEX'!AP$5,'2.1 Kraftwerk allgemein'!$H$15:$S$15,0)),
IF(AND($M18="x",$F18&lt;&gt;0),
IF($F18=1,$J18,
IF('2.1 Kraftwerk allgemein'!$F$17-'2.5 CAPEX'!AP$5&gt;='2.5 CAPEX'!$F18*'1.1 Allgemein'!$I$27,
IF(SUM(OFFSET(AO18,0,-MIN($F18-2,COLUMN(AB18)-1),1,MIN($F18-1,COLUMN(AB18))))=0,$J18,""),"")),"")),""),"")</f>
        <v/>
      </c>
      <c r="AQ18" s="340" t="str">
        <f ca="1">IF(AQ$5&lt;&gt;"",
IF(AQ$5&gt;='2.1 Kraftwerk allgemein'!$F$15,
IF(AQ$5&lt;='2.1 Kraftwerk allgemein'!$F$16,
$J18*INDEX('2.1 Kraftwerk allgemein'!$H$16:$S$16,,MATCH('2.5 CAPEX'!AQ$5,'2.1 Kraftwerk allgemein'!$H$15:$S$15,0)),
IF(AND($M18="x",$F18&lt;&gt;0),
IF($F18=1,$J18,
IF('2.1 Kraftwerk allgemein'!$F$17-'2.5 CAPEX'!AQ$5&gt;='2.5 CAPEX'!$F18*'1.1 Allgemein'!$I$27,
IF(SUM(OFFSET(AP18,0,-MIN($F18-2,COLUMN(AC18)-1),1,MIN($F18-1,COLUMN(AC18))))=0,$J18,""),"")),"")),""),"")</f>
        <v/>
      </c>
      <c r="AR18" s="340" t="str">
        <f ca="1">IF(AR$5&lt;&gt;"",
IF(AR$5&gt;='2.1 Kraftwerk allgemein'!$F$15,
IF(AR$5&lt;='2.1 Kraftwerk allgemein'!$F$16,
$J18*INDEX('2.1 Kraftwerk allgemein'!$H$16:$S$16,,MATCH('2.5 CAPEX'!AR$5,'2.1 Kraftwerk allgemein'!$H$15:$S$15,0)),
IF(AND($M18="x",$F18&lt;&gt;0),
IF($F18=1,$J18,
IF('2.1 Kraftwerk allgemein'!$F$17-'2.5 CAPEX'!AR$5&gt;='2.5 CAPEX'!$F18*'1.1 Allgemein'!$I$27,
IF(SUM(OFFSET(AQ18,0,-MIN($F18-2,COLUMN(AD18)-1),1,MIN($F18-1,COLUMN(AD18))))=0,$J18,""),"")),"")),""),"")</f>
        <v/>
      </c>
      <c r="AS18" s="340" t="str">
        <f ca="1">IF(AS$5&lt;&gt;"",
IF(AS$5&gt;='2.1 Kraftwerk allgemein'!$F$15,
IF(AS$5&lt;='2.1 Kraftwerk allgemein'!$F$16,
$J18*INDEX('2.1 Kraftwerk allgemein'!$H$16:$S$16,,MATCH('2.5 CAPEX'!AS$5,'2.1 Kraftwerk allgemein'!$H$15:$S$15,0)),
IF(AND($M18="x",$F18&lt;&gt;0),
IF($F18=1,$J18,
IF('2.1 Kraftwerk allgemein'!$F$17-'2.5 CAPEX'!AS$5&gt;='2.5 CAPEX'!$F18*'1.1 Allgemein'!$I$27,
IF(SUM(OFFSET(AR18,0,-MIN($F18-2,COLUMN(AE18)-1),1,MIN($F18-1,COLUMN(AE18))))=0,$J18,""),"")),"")),""),"")</f>
        <v/>
      </c>
      <c r="AT18" s="340" t="str">
        <f ca="1">IF(AT$5&lt;&gt;"",
IF(AT$5&gt;='2.1 Kraftwerk allgemein'!$F$15,
IF(AT$5&lt;='2.1 Kraftwerk allgemein'!$F$16,
$J18*INDEX('2.1 Kraftwerk allgemein'!$H$16:$S$16,,MATCH('2.5 CAPEX'!AT$5,'2.1 Kraftwerk allgemein'!$H$15:$S$15,0)),
IF(AND($M18="x",$F18&lt;&gt;0),
IF($F18=1,$J18,
IF('2.1 Kraftwerk allgemein'!$F$17-'2.5 CAPEX'!AT$5&gt;='2.5 CAPEX'!$F18*'1.1 Allgemein'!$I$27,
IF(SUM(OFFSET(AS18,0,-MIN($F18-2,COLUMN(AF18)-1),1,MIN($F18-1,COLUMN(AF18))))=0,$J18,""),"")),"")),""),"")</f>
        <v/>
      </c>
      <c r="AU18" s="340" t="str">
        <f ca="1">IF(AU$5&lt;&gt;"",
IF(AU$5&gt;='2.1 Kraftwerk allgemein'!$F$15,
IF(AU$5&lt;='2.1 Kraftwerk allgemein'!$F$16,
$J18*INDEX('2.1 Kraftwerk allgemein'!$H$16:$S$16,,MATCH('2.5 CAPEX'!AU$5,'2.1 Kraftwerk allgemein'!$H$15:$S$15,0)),
IF(AND($M18="x",$F18&lt;&gt;0),
IF($F18=1,$J18,
IF('2.1 Kraftwerk allgemein'!$F$17-'2.5 CAPEX'!AU$5&gt;='2.5 CAPEX'!$F18*'1.1 Allgemein'!$I$27,
IF(SUM(OFFSET(AT18,0,-MIN($F18-2,COLUMN(AG18)-1),1,MIN($F18-1,COLUMN(AG18))))=0,$J18,""),"")),"")),""),"")</f>
        <v/>
      </c>
      <c r="AV18" s="340" t="str">
        <f ca="1">IF(AV$5&lt;&gt;"",
IF(AV$5&gt;='2.1 Kraftwerk allgemein'!$F$15,
IF(AV$5&lt;='2.1 Kraftwerk allgemein'!$F$16,
$J18*INDEX('2.1 Kraftwerk allgemein'!$H$16:$S$16,,MATCH('2.5 CAPEX'!AV$5,'2.1 Kraftwerk allgemein'!$H$15:$S$15,0)),
IF(AND($M18="x",$F18&lt;&gt;0),
IF($F18=1,$J18,
IF('2.1 Kraftwerk allgemein'!$F$17-'2.5 CAPEX'!AV$5&gt;='2.5 CAPEX'!$F18*'1.1 Allgemein'!$I$27,
IF(SUM(OFFSET(AU18,0,-MIN($F18-2,COLUMN(AH18)-1),1,MIN($F18-1,COLUMN(AH18))))=0,$J18,""),"")),"")),""),"")</f>
        <v/>
      </c>
      <c r="AW18" s="340" t="str">
        <f ca="1">IF(AW$5&lt;&gt;"",
IF(AW$5&gt;='2.1 Kraftwerk allgemein'!$F$15,
IF(AW$5&lt;='2.1 Kraftwerk allgemein'!$F$16,
$J18*INDEX('2.1 Kraftwerk allgemein'!$H$16:$S$16,,MATCH('2.5 CAPEX'!AW$5,'2.1 Kraftwerk allgemein'!$H$15:$S$15,0)),
IF(AND($M18="x",$F18&lt;&gt;0),
IF($F18=1,$J18,
IF('2.1 Kraftwerk allgemein'!$F$17-'2.5 CAPEX'!AW$5&gt;='2.5 CAPEX'!$F18*'1.1 Allgemein'!$I$27,
IF(SUM(OFFSET(AV18,0,-MIN($F18-2,COLUMN(AI18)-1),1,MIN($F18-1,COLUMN(AI18))))=0,$J18,""),"")),"")),""),"")</f>
        <v/>
      </c>
      <c r="AX18" s="340" t="str">
        <f ca="1">IF(AX$5&lt;&gt;"",
IF(AX$5&gt;='2.1 Kraftwerk allgemein'!$F$15,
IF(AX$5&lt;='2.1 Kraftwerk allgemein'!$F$16,
$J18*INDEX('2.1 Kraftwerk allgemein'!$H$16:$S$16,,MATCH('2.5 CAPEX'!AX$5,'2.1 Kraftwerk allgemein'!$H$15:$S$15,0)),
IF(AND($M18="x",$F18&lt;&gt;0),
IF($F18=1,$J18,
IF('2.1 Kraftwerk allgemein'!$F$17-'2.5 CAPEX'!AX$5&gt;='2.5 CAPEX'!$F18*'1.1 Allgemein'!$I$27,
IF(SUM(OFFSET(AW18,0,-MIN($F18-2,COLUMN(AJ18)-1),1,MIN($F18-1,COLUMN(AJ18))))=0,$J18,""),"")),"")),""),"")</f>
        <v/>
      </c>
      <c r="AY18" s="340" t="str">
        <f ca="1">IF(AY$5&lt;&gt;"",
IF(AY$5&gt;='2.1 Kraftwerk allgemein'!$F$15,
IF(AY$5&lt;='2.1 Kraftwerk allgemein'!$F$16,
$J18*INDEX('2.1 Kraftwerk allgemein'!$H$16:$S$16,,MATCH('2.5 CAPEX'!AY$5,'2.1 Kraftwerk allgemein'!$H$15:$S$15,0)),
IF(AND($M18="x",$F18&lt;&gt;0),
IF($F18=1,$J18,
IF('2.1 Kraftwerk allgemein'!$F$17-'2.5 CAPEX'!AY$5&gt;='2.5 CAPEX'!$F18*'1.1 Allgemein'!$I$27,
IF(SUM(OFFSET(AX18,0,-MIN($F18-2,COLUMN(AK18)-1),1,MIN($F18-1,COLUMN(AK18))))=0,$J18,""),"")),"")),""),"")</f>
        <v/>
      </c>
      <c r="AZ18" s="340" t="str">
        <f ca="1">IF(AZ$5&lt;&gt;"",
IF(AZ$5&gt;='2.1 Kraftwerk allgemein'!$F$15,
IF(AZ$5&lt;='2.1 Kraftwerk allgemein'!$F$16,
$J18*INDEX('2.1 Kraftwerk allgemein'!$H$16:$S$16,,MATCH('2.5 CAPEX'!AZ$5,'2.1 Kraftwerk allgemein'!$H$15:$S$15,0)),
IF(AND($M18="x",$F18&lt;&gt;0),
IF($F18=1,$J18,
IF('2.1 Kraftwerk allgemein'!$F$17-'2.5 CAPEX'!AZ$5&gt;='2.5 CAPEX'!$F18*'1.1 Allgemein'!$I$27,
IF(SUM(OFFSET(AY18,0,-MIN($F18-2,COLUMN(AL18)-1),1,MIN($F18-1,COLUMN(AL18))))=0,$J18,""),"")),"")),""),"")</f>
        <v/>
      </c>
      <c r="BA18" s="340" t="str">
        <f ca="1">IF(BA$5&lt;&gt;"",
IF(BA$5&gt;='2.1 Kraftwerk allgemein'!$F$15,
IF(BA$5&lt;='2.1 Kraftwerk allgemein'!$F$16,
$J18*INDEX('2.1 Kraftwerk allgemein'!$H$16:$S$16,,MATCH('2.5 CAPEX'!BA$5,'2.1 Kraftwerk allgemein'!$H$15:$S$15,0)),
IF(AND($M18="x",$F18&lt;&gt;0),
IF($F18=1,$J18,
IF('2.1 Kraftwerk allgemein'!$F$17-'2.5 CAPEX'!BA$5&gt;='2.5 CAPEX'!$F18*'1.1 Allgemein'!$I$27,
IF(SUM(OFFSET(AZ18,0,-MIN($F18-2,COLUMN(AM18)-1),1,MIN($F18-1,COLUMN(AM18))))=0,$J18,""),"")),"")),""),"")</f>
        <v/>
      </c>
      <c r="BB18" s="340" t="str">
        <f ca="1">IF(BB$5&lt;&gt;"",
IF(BB$5&gt;='2.1 Kraftwerk allgemein'!$F$15,
IF(BB$5&lt;='2.1 Kraftwerk allgemein'!$F$16,
$J18*INDEX('2.1 Kraftwerk allgemein'!$H$16:$S$16,,MATCH('2.5 CAPEX'!BB$5,'2.1 Kraftwerk allgemein'!$H$15:$S$15,0)),
IF(AND($M18="x",$F18&lt;&gt;0),
IF($F18=1,$J18,
IF('2.1 Kraftwerk allgemein'!$F$17-'2.5 CAPEX'!BB$5&gt;='2.5 CAPEX'!$F18*'1.1 Allgemein'!$I$27,
IF(SUM(OFFSET(BA18,0,-MIN($F18-2,COLUMN(AN18)-1),1,MIN($F18-1,COLUMN(AN18))))=0,$J18,""),"")),"")),""),"")</f>
        <v/>
      </c>
      <c r="BC18" s="340" t="str">
        <f ca="1">IF(BC$5&lt;&gt;"",
IF(BC$5&gt;='2.1 Kraftwerk allgemein'!$F$15,
IF(BC$5&lt;='2.1 Kraftwerk allgemein'!$F$16,
$J18*INDEX('2.1 Kraftwerk allgemein'!$H$16:$S$16,,MATCH('2.5 CAPEX'!BC$5,'2.1 Kraftwerk allgemein'!$H$15:$S$15,0)),
IF(AND($M18="x",$F18&lt;&gt;0),
IF($F18=1,$J18,
IF('2.1 Kraftwerk allgemein'!$F$17-'2.5 CAPEX'!BC$5&gt;='2.5 CAPEX'!$F18*'1.1 Allgemein'!$I$27,
IF(SUM(OFFSET(BB18,0,-MIN($F18-2,COLUMN(AO18)-1),1,MIN($F18-1,COLUMN(AO18))))=0,$J18,""),"")),"")),""),"")</f>
        <v/>
      </c>
      <c r="BD18" s="340" t="str">
        <f ca="1">IF(BD$5&lt;&gt;"",
IF(BD$5&gt;='2.1 Kraftwerk allgemein'!$F$15,
IF(BD$5&lt;='2.1 Kraftwerk allgemein'!$F$16,
$J18*INDEX('2.1 Kraftwerk allgemein'!$H$16:$S$16,,MATCH('2.5 CAPEX'!BD$5,'2.1 Kraftwerk allgemein'!$H$15:$S$15,0)),
IF(AND($M18="x",$F18&lt;&gt;0),
IF($F18=1,$J18,
IF('2.1 Kraftwerk allgemein'!$F$17-'2.5 CAPEX'!BD$5&gt;='2.5 CAPEX'!$F18*'1.1 Allgemein'!$I$27,
IF(SUM(OFFSET(BC18,0,-MIN($F18-2,COLUMN(AP18)-1),1,MIN($F18-1,COLUMN(AP18))))=0,$J18,""),"")),"")),""),"")</f>
        <v/>
      </c>
      <c r="BE18" s="340" t="str">
        <f ca="1">IF(BE$5&lt;&gt;"",
IF(BE$5&gt;='2.1 Kraftwerk allgemein'!$F$15,
IF(BE$5&lt;='2.1 Kraftwerk allgemein'!$F$16,
$J18*INDEX('2.1 Kraftwerk allgemein'!$H$16:$S$16,,MATCH('2.5 CAPEX'!BE$5,'2.1 Kraftwerk allgemein'!$H$15:$S$15,0)),
IF(AND($M18="x",$F18&lt;&gt;0),
IF($F18=1,$J18,
IF('2.1 Kraftwerk allgemein'!$F$17-'2.5 CAPEX'!BE$5&gt;='2.5 CAPEX'!$F18*'1.1 Allgemein'!$I$27,
IF(SUM(OFFSET(BD18,0,-MIN($F18-2,COLUMN(AQ18)-1),1,MIN($F18-1,COLUMN(AQ18))))=0,$J18,""),"")),"")),""),"")</f>
        <v/>
      </c>
      <c r="BF18" s="340" t="str">
        <f ca="1">IF(BF$5&lt;&gt;"",
IF(BF$5&gt;='2.1 Kraftwerk allgemein'!$F$15,
IF(BF$5&lt;='2.1 Kraftwerk allgemein'!$F$16,
$J18*INDEX('2.1 Kraftwerk allgemein'!$H$16:$S$16,,MATCH('2.5 CAPEX'!BF$5,'2.1 Kraftwerk allgemein'!$H$15:$S$15,0)),
IF(AND($M18="x",$F18&lt;&gt;0),
IF($F18=1,$J18,
IF('2.1 Kraftwerk allgemein'!$F$17-'2.5 CAPEX'!BF$5&gt;='2.5 CAPEX'!$F18*'1.1 Allgemein'!$I$27,
IF(SUM(OFFSET(BE18,0,-MIN($F18-2,COLUMN(AR18)-1),1,MIN($F18-1,COLUMN(AR18))))=0,$J18,""),"")),"")),""),"")</f>
        <v/>
      </c>
      <c r="BG18" s="340" t="str">
        <f ca="1">IF(BG$5&lt;&gt;"",
IF(BG$5&gt;='2.1 Kraftwerk allgemein'!$F$15,
IF(BG$5&lt;='2.1 Kraftwerk allgemein'!$F$16,
$J18*INDEX('2.1 Kraftwerk allgemein'!$H$16:$S$16,,MATCH('2.5 CAPEX'!BG$5,'2.1 Kraftwerk allgemein'!$H$15:$S$15,0)),
IF(AND($M18="x",$F18&lt;&gt;0),
IF($F18=1,$J18,
IF('2.1 Kraftwerk allgemein'!$F$17-'2.5 CAPEX'!BG$5&gt;='2.5 CAPEX'!$F18*'1.1 Allgemein'!$I$27,
IF(SUM(OFFSET(BF18,0,-MIN($F18-2,COLUMN(AS18)-1),1,MIN($F18-1,COLUMN(AS18))))=0,$J18,""),"")),"")),""),"")</f>
        <v/>
      </c>
      <c r="BH18" s="340" t="str">
        <f ca="1">IF(BH$5&lt;&gt;"",
IF(BH$5&gt;='2.1 Kraftwerk allgemein'!$F$15,
IF(BH$5&lt;='2.1 Kraftwerk allgemein'!$F$16,
$J18*INDEX('2.1 Kraftwerk allgemein'!$H$16:$S$16,,MATCH('2.5 CAPEX'!BH$5,'2.1 Kraftwerk allgemein'!$H$15:$S$15,0)),
IF(AND($M18="x",$F18&lt;&gt;0),
IF($F18=1,$J18,
IF('2.1 Kraftwerk allgemein'!$F$17-'2.5 CAPEX'!BH$5&gt;='2.5 CAPEX'!$F18*'1.1 Allgemein'!$I$27,
IF(SUM(OFFSET(BG18,0,-MIN($F18-2,COLUMN(AT18)-1),1,MIN($F18-1,COLUMN(AT18))))=0,$J18,""),"")),"")),""),"")</f>
        <v/>
      </c>
      <c r="BI18" s="340" t="str">
        <f ca="1">IF(BI$5&lt;&gt;"",
IF(BI$5&gt;='2.1 Kraftwerk allgemein'!$F$15,
IF(BI$5&lt;='2.1 Kraftwerk allgemein'!$F$16,
$J18*INDEX('2.1 Kraftwerk allgemein'!$H$16:$S$16,,MATCH('2.5 CAPEX'!BI$5,'2.1 Kraftwerk allgemein'!$H$15:$S$15,0)),
IF(AND($M18="x",$F18&lt;&gt;0),
IF($F18=1,$J18,
IF('2.1 Kraftwerk allgemein'!$F$17-'2.5 CAPEX'!BI$5&gt;='2.5 CAPEX'!$F18*'1.1 Allgemein'!$I$27,
IF(SUM(OFFSET(BH18,0,-MIN($F18-2,COLUMN(AU18)-1),1,MIN($F18-1,COLUMN(AU18))))=0,$J18,""),"")),"")),""),"")</f>
        <v/>
      </c>
      <c r="BJ18" s="340" t="str">
        <f ca="1">IF(BJ$5&lt;&gt;"",
IF(BJ$5&gt;='2.1 Kraftwerk allgemein'!$F$15,
IF(BJ$5&lt;='2.1 Kraftwerk allgemein'!$F$16,
$J18*INDEX('2.1 Kraftwerk allgemein'!$H$16:$S$16,,MATCH('2.5 CAPEX'!BJ$5,'2.1 Kraftwerk allgemein'!$H$15:$S$15,0)),
IF(AND($M18="x",$F18&lt;&gt;0),
IF($F18=1,$J18,
IF('2.1 Kraftwerk allgemein'!$F$17-'2.5 CAPEX'!BJ$5&gt;='2.5 CAPEX'!$F18*'1.1 Allgemein'!$I$27,
IF(SUM(OFFSET(BI18,0,-MIN($F18-2,COLUMN(AV18)-1),1,MIN($F18-1,COLUMN(AV18))))=0,$J18,""),"")),"")),""),"")</f>
        <v/>
      </c>
      <c r="BK18" s="340" t="str">
        <f ca="1">IF(BK$5&lt;&gt;"",
IF(BK$5&gt;='2.1 Kraftwerk allgemein'!$F$15,
IF(BK$5&lt;='2.1 Kraftwerk allgemein'!$F$16,
$J18*INDEX('2.1 Kraftwerk allgemein'!$H$16:$S$16,,MATCH('2.5 CAPEX'!BK$5,'2.1 Kraftwerk allgemein'!$H$15:$S$15,0)),
IF(AND($M18="x",$F18&lt;&gt;0),
IF($F18=1,$J18,
IF('2.1 Kraftwerk allgemein'!$F$17-'2.5 CAPEX'!BK$5&gt;='2.5 CAPEX'!$F18*'1.1 Allgemein'!$I$27,
IF(SUM(OFFSET(BJ18,0,-MIN($F18-2,COLUMN(AW18)-1),1,MIN($F18-1,COLUMN(AW18))))=0,$J18,""),"")),"")),""),"")</f>
        <v/>
      </c>
      <c r="BL18" s="340" t="str">
        <f ca="1">IF(BL$5&lt;&gt;"",
IF(BL$5&gt;='2.1 Kraftwerk allgemein'!$F$15,
IF(BL$5&lt;='2.1 Kraftwerk allgemein'!$F$16,
$J18*INDEX('2.1 Kraftwerk allgemein'!$H$16:$S$16,,MATCH('2.5 CAPEX'!BL$5,'2.1 Kraftwerk allgemein'!$H$15:$S$15,0)),
IF(AND($M18="x",$F18&lt;&gt;0),
IF($F18=1,$J18,
IF('2.1 Kraftwerk allgemein'!$F$17-'2.5 CAPEX'!BL$5&gt;='2.5 CAPEX'!$F18*'1.1 Allgemein'!$I$27,
IF(SUM(OFFSET(BK18,0,-MIN($F18-2,COLUMN(AX18)-1),1,MIN($F18-1,COLUMN(AX18))))=0,$J18,""),"")),"")),""),"")</f>
        <v/>
      </c>
      <c r="BM18" s="340" t="str">
        <f ca="1">IF(BM$5&lt;&gt;"",
IF(BM$5&gt;='2.1 Kraftwerk allgemein'!$F$15,
IF(BM$5&lt;='2.1 Kraftwerk allgemein'!$F$16,
$J18*INDEX('2.1 Kraftwerk allgemein'!$H$16:$S$16,,MATCH('2.5 CAPEX'!BM$5,'2.1 Kraftwerk allgemein'!$H$15:$S$15,0)),
IF(AND($M18="x",$F18&lt;&gt;0),
IF($F18=1,$J18,
IF('2.1 Kraftwerk allgemein'!$F$17-'2.5 CAPEX'!BM$5&gt;='2.5 CAPEX'!$F18*'1.1 Allgemein'!$I$27,
IF(SUM(OFFSET(BL18,0,-MIN($F18-2,COLUMN(AY18)-1),1,MIN($F18-1,COLUMN(AY18))))=0,$J18,""),"")),"")),""),"")</f>
        <v/>
      </c>
      <c r="BN18" s="340" t="str">
        <f ca="1">IF(BN$5&lt;&gt;"",
IF(BN$5&gt;='2.1 Kraftwerk allgemein'!$F$15,
IF(BN$5&lt;='2.1 Kraftwerk allgemein'!$F$16,
$J18*INDEX('2.1 Kraftwerk allgemein'!$H$16:$S$16,,MATCH('2.5 CAPEX'!BN$5,'2.1 Kraftwerk allgemein'!$H$15:$S$15,0)),
IF(AND($M18="x",$F18&lt;&gt;0),
IF($F18=1,$J18,
IF('2.1 Kraftwerk allgemein'!$F$17-'2.5 CAPEX'!BN$5&gt;='2.5 CAPEX'!$F18*'1.1 Allgemein'!$I$27,
IF(SUM(OFFSET(BM18,0,-MIN($F18-2,COLUMN(AZ18)-1),1,MIN($F18-1,COLUMN(AZ18))))=0,$J18,""),"")),"")),""),"")</f>
        <v/>
      </c>
      <c r="BO18" s="340" t="str">
        <f ca="1">IF(BO$5&lt;&gt;"",
IF(BO$5&gt;='2.1 Kraftwerk allgemein'!$F$15,
IF(BO$5&lt;='2.1 Kraftwerk allgemein'!$F$16,
$J18*INDEX('2.1 Kraftwerk allgemein'!$H$16:$S$16,,MATCH('2.5 CAPEX'!BO$5,'2.1 Kraftwerk allgemein'!$H$15:$S$15,0)),
IF(AND($M18="x",$F18&lt;&gt;0),
IF($F18=1,$J18,
IF('2.1 Kraftwerk allgemein'!$F$17-'2.5 CAPEX'!BO$5&gt;='2.5 CAPEX'!$F18*'1.1 Allgemein'!$I$27,
IF(SUM(OFFSET(BN18,0,-MIN($F18-2,COLUMN(BA18)-1),1,MIN($F18-1,COLUMN(BA18))))=0,$J18,""),"")),"")),""),"")</f>
        <v/>
      </c>
      <c r="BP18" s="340" t="str">
        <f ca="1">IF(BP$5&lt;&gt;"",
IF(BP$5&gt;='2.1 Kraftwerk allgemein'!$F$15,
IF(BP$5&lt;='2.1 Kraftwerk allgemein'!$F$16,
$J18*INDEX('2.1 Kraftwerk allgemein'!$H$16:$S$16,,MATCH('2.5 CAPEX'!BP$5,'2.1 Kraftwerk allgemein'!$H$15:$S$15,0)),
IF(AND($M18="x",$F18&lt;&gt;0),
IF($F18=1,$J18,
IF('2.1 Kraftwerk allgemein'!$F$17-'2.5 CAPEX'!BP$5&gt;='2.5 CAPEX'!$F18*'1.1 Allgemein'!$I$27,
IF(SUM(OFFSET(BO18,0,-MIN($F18-2,COLUMN(BB18)-1),1,MIN($F18-1,COLUMN(BB18))))=0,$J18,""),"")),"")),""),"")</f>
        <v/>
      </c>
      <c r="BQ18" s="340" t="str">
        <f ca="1">IF(BQ$5&lt;&gt;"",
IF(BQ$5&gt;='2.1 Kraftwerk allgemein'!$F$15,
IF(BQ$5&lt;='2.1 Kraftwerk allgemein'!$F$16,
$J18*INDEX('2.1 Kraftwerk allgemein'!$H$16:$S$16,,MATCH('2.5 CAPEX'!BQ$5,'2.1 Kraftwerk allgemein'!$H$15:$S$15,0)),
IF(AND($M18="x",$F18&lt;&gt;0),
IF($F18=1,$J18,
IF('2.1 Kraftwerk allgemein'!$F$17-'2.5 CAPEX'!BQ$5&gt;='2.5 CAPEX'!$F18*'1.1 Allgemein'!$I$27,
IF(SUM(OFFSET(BP18,0,-MIN($F18-2,COLUMN(BC18)-1),1,MIN($F18-1,COLUMN(BC18))))=0,$J18,""),"")),"")),""),"")</f>
        <v/>
      </c>
      <c r="BR18" s="340" t="str">
        <f ca="1">IF(BR$5&lt;&gt;"",
IF(BR$5&gt;='2.1 Kraftwerk allgemein'!$F$15,
IF(BR$5&lt;='2.1 Kraftwerk allgemein'!$F$16,
$J18*INDEX('2.1 Kraftwerk allgemein'!$H$16:$S$16,,MATCH('2.5 CAPEX'!BR$5,'2.1 Kraftwerk allgemein'!$H$15:$S$15,0)),
IF(AND($M18="x",$F18&lt;&gt;0),
IF($F18=1,$J18,
IF('2.1 Kraftwerk allgemein'!$F$17-'2.5 CAPEX'!BR$5&gt;='2.5 CAPEX'!$F18*'1.1 Allgemein'!$I$27,
IF(SUM(OFFSET(BQ18,0,-MIN($F18-2,COLUMN(BD18)-1),1,MIN($F18-1,COLUMN(BD18))))=0,$J18,""),"")),"")),""),"")</f>
        <v/>
      </c>
      <c r="BS18" s="340" t="str">
        <f ca="1">IF(BS$5&lt;&gt;"",
IF(BS$5&gt;='2.1 Kraftwerk allgemein'!$F$15,
IF(BS$5&lt;='2.1 Kraftwerk allgemein'!$F$16,
$J18*INDEX('2.1 Kraftwerk allgemein'!$H$16:$S$16,,MATCH('2.5 CAPEX'!BS$5,'2.1 Kraftwerk allgemein'!$H$15:$S$15,0)),
IF(AND($M18="x",$F18&lt;&gt;0),
IF($F18=1,$J18,
IF('2.1 Kraftwerk allgemein'!$F$17-'2.5 CAPEX'!BS$5&gt;='2.5 CAPEX'!$F18*'1.1 Allgemein'!$I$27,
IF(SUM(OFFSET(BR18,0,-MIN($F18-2,COLUMN(BE18)-1),1,MIN($F18-1,COLUMN(BE18))))=0,$J18,""),"")),"")),""),"")</f>
        <v/>
      </c>
      <c r="BT18" s="340" t="str">
        <f ca="1">IF(BT$5&lt;&gt;"",
IF(BT$5&gt;='2.1 Kraftwerk allgemein'!$F$15,
IF(BT$5&lt;='2.1 Kraftwerk allgemein'!$F$16,
$J18*INDEX('2.1 Kraftwerk allgemein'!$H$16:$S$16,,MATCH('2.5 CAPEX'!BT$5,'2.1 Kraftwerk allgemein'!$H$15:$S$15,0)),
IF(AND($M18="x",$F18&lt;&gt;0),
IF($F18=1,$J18,
IF('2.1 Kraftwerk allgemein'!$F$17-'2.5 CAPEX'!BT$5&gt;='2.5 CAPEX'!$F18*'1.1 Allgemein'!$I$27,
IF(SUM(OFFSET(BS18,0,-MIN($F18-2,COLUMN(BF18)-1),1,MIN($F18-1,COLUMN(BF18))))=0,$J18,""),"")),"")),""),"")</f>
        <v/>
      </c>
      <c r="BU18" s="340" t="str">
        <f ca="1">IF(BU$5&lt;&gt;"",
IF(BU$5&gt;='2.1 Kraftwerk allgemein'!$F$15,
IF(BU$5&lt;='2.1 Kraftwerk allgemein'!$F$16,
$J18*INDEX('2.1 Kraftwerk allgemein'!$H$16:$S$16,,MATCH('2.5 CAPEX'!BU$5,'2.1 Kraftwerk allgemein'!$H$15:$S$15,0)),
IF(AND($M18="x",$F18&lt;&gt;0),
IF($F18=1,$J18,
IF('2.1 Kraftwerk allgemein'!$F$17-'2.5 CAPEX'!BU$5&gt;='2.5 CAPEX'!$F18*'1.1 Allgemein'!$I$27,
IF(SUM(OFFSET(BT18,0,-MIN($F18-2,COLUMN(BG18)-1),1,MIN($F18-1,COLUMN(BG18))))=0,$J18,""),"")),"")),""),"")</f>
        <v/>
      </c>
      <c r="BV18" s="340" t="str">
        <f ca="1">IF(BV$5&lt;&gt;"",
IF(BV$5&gt;='2.1 Kraftwerk allgemein'!$F$15,
IF(BV$5&lt;='2.1 Kraftwerk allgemein'!$F$16,
$J18*INDEX('2.1 Kraftwerk allgemein'!$H$16:$S$16,,MATCH('2.5 CAPEX'!BV$5,'2.1 Kraftwerk allgemein'!$H$15:$S$15,0)),
IF(AND($M18="x",$F18&lt;&gt;0),
IF($F18=1,$J18,
IF('2.1 Kraftwerk allgemein'!$F$17-'2.5 CAPEX'!BV$5&gt;='2.5 CAPEX'!$F18*'1.1 Allgemein'!$I$27,
IF(SUM(OFFSET(BU18,0,-MIN($F18-2,COLUMN(BH18)-1),1,MIN($F18-1,COLUMN(BH18))))=0,$J18,""),"")),"")),""),"")</f>
        <v/>
      </c>
      <c r="BW18" s="340" t="str">
        <f ca="1">IF(BW$5&lt;&gt;"",
IF(BW$5&gt;='2.1 Kraftwerk allgemein'!$F$15,
IF(BW$5&lt;='2.1 Kraftwerk allgemein'!$F$16,
$J18*INDEX('2.1 Kraftwerk allgemein'!$H$16:$S$16,,MATCH('2.5 CAPEX'!BW$5,'2.1 Kraftwerk allgemein'!$H$15:$S$15,0)),
IF(AND($M18="x",$F18&lt;&gt;0),
IF($F18=1,$J18,
IF('2.1 Kraftwerk allgemein'!$F$17-'2.5 CAPEX'!BW$5&gt;='2.5 CAPEX'!$F18*'1.1 Allgemein'!$I$27,
IF(SUM(OFFSET(BV18,0,-MIN($F18-2,COLUMN(BI18)-1),1,MIN($F18-1,COLUMN(BI18))))=0,$J18,""),"")),"")),""),"")</f>
        <v/>
      </c>
      <c r="BX18" s="340" t="str">
        <f ca="1">IF(BX$5&lt;&gt;"",
IF(BX$5&gt;='2.1 Kraftwerk allgemein'!$F$15,
IF(BX$5&lt;='2.1 Kraftwerk allgemein'!$F$16,
$J18*INDEX('2.1 Kraftwerk allgemein'!$H$16:$S$16,,MATCH('2.5 CAPEX'!BX$5,'2.1 Kraftwerk allgemein'!$H$15:$S$15,0)),
IF(AND($M18="x",$F18&lt;&gt;0),
IF($F18=1,$J18,
IF('2.1 Kraftwerk allgemein'!$F$17-'2.5 CAPEX'!BX$5&gt;='2.5 CAPEX'!$F18*'1.1 Allgemein'!$I$27,
IF(SUM(OFFSET(BW18,0,-MIN($F18-2,COLUMN(BJ18)-1),1,MIN($F18-1,COLUMN(BJ18))))=0,$J18,""),"")),"")),""),"")</f>
        <v/>
      </c>
      <c r="BY18" s="340" t="str">
        <f ca="1">IF(BY$5&lt;&gt;"",
IF(BY$5&gt;='2.1 Kraftwerk allgemein'!$F$15,
IF(BY$5&lt;='2.1 Kraftwerk allgemein'!$F$16,
$J18*INDEX('2.1 Kraftwerk allgemein'!$H$16:$S$16,,MATCH('2.5 CAPEX'!BY$5,'2.1 Kraftwerk allgemein'!$H$15:$S$15,0)),
IF(AND($M18="x",$F18&lt;&gt;0),
IF($F18=1,$J18,
IF('2.1 Kraftwerk allgemein'!$F$17-'2.5 CAPEX'!BY$5&gt;='2.5 CAPEX'!$F18*'1.1 Allgemein'!$I$27,
IF(SUM(OFFSET(BX18,0,-MIN($F18-2,COLUMN(BK18)-1),1,MIN($F18-1,COLUMN(BK18))))=0,$J18,""),"")),"")),""),"")</f>
        <v/>
      </c>
      <c r="BZ18" s="340" t="str">
        <f ca="1">IF(BZ$5&lt;&gt;"",
IF(BZ$5&gt;='2.1 Kraftwerk allgemein'!$F$15,
IF(BZ$5&lt;='2.1 Kraftwerk allgemein'!$F$16,
$J18*INDEX('2.1 Kraftwerk allgemein'!$H$16:$S$16,,MATCH('2.5 CAPEX'!BZ$5,'2.1 Kraftwerk allgemein'!$H$15:$S$15,0)),
IF(AND($M18="x",$F18&lt;&gt;0),
IF($F18=1,$J18,
IF('2.1 Kraftwerk allgemein'!$F$17-'2.5 CAPEX'!BZ$5&gt;='2.5 CAPEX'!$F18*'1.1 Allgemein'!$I$27,
IF(SUM(OFFSET(BY18,0,-MIN($F18-2,COLUMN(BL18)-1),1,MIN($F18-1,COLUMN(BL18))))=0,$J18,""),"")),"")),""),"")</f>
        <v/>
      </c>
      <c r="CA18" s="340" t="str">
        <f ca="1">IF(CA$5&lt;&gt;"",
IF(CA$5&gt;='2.1 Kraftwerk allgemein'!$F$15,
IF(CA$5&lt;='2.1 Kraftwerk allgemein'!$F$16,
$J18*INDEX('2.1 Kraftwerk allgemein'!$H$16:$S$16,,MATCH('2.5 CAPEX'!CA$5,'2.1 Kraftwerk allgemein'!$H$15:$S$15,0)),
IF(AND($M18="x",$F18&lt;&gt;0),
IF($F18=1,$J18,
IF('2.1 Kraftwerk allgemein'!$F$17-'2.5 CAPEX'!CA$5&gt;='2.5 CAPEX'!$F18*'1.1 Allgemein'!$I$27,
IF(SUM(OFFSET(BZ18,0,-MIN($F18-2,COLUMN(BM18)-1),1,MIN($F18-1,COLUMN(BM18))))=0,$J18,""),"")),"")),""),"")</f>
        <v/>
      </c>
      <c r="CB18" s="340" t="str">
        <f ca="1">IF(CB$5&lt;&gt;"",
IF(CB$5&gt;='2.1 Kraftwerk allgemein'!$F$15,
IF(CB$5&lt;='2.1 Kraftwerk allgemein'!$F$16,
$J18*INDEX('2.1 Kraftwerk allgemein'!$H$16:$S$16,,MATCH('2.5 CAPEX'!CB$5,'2.1 Kraftwerk allgemein'!$H$15:$S$15,0)),
IF(AND($M18="x",$F18&lt;&gt;0),
IF($F18=1,$J18,
IF('2.1 Kraftwerk allgemein'!$F$17-'2.5 CAPEX'!CB$5&gt;='2.5 CAPEX'!$F18*'1.1 Allgemein'!$I$27,
IF(SUM(OFFSET(CA18,0,-MIN($F18-2,COLUMN(BN18)-1),1,MIN($F18-1,COLUMN(BN18))))=0,$J18,""),"")),"")),""),"")</f>
        <v/>
      </c>
      <c r="CC18" s="340" t="str">
        <f ca="1">IF(CC$5&lt;&gt;"",
IF(CC$5&gt;='2.1 Kraftwerk allgemein'!$F$15,
IF(CC$5&lt;='2.1 Kraftwerk allgemein'!$F$16,
$J18*INDEX('2.1 Kraftwerk allgemein'!$H$16:$S$16,,MATCH('2.5 CAPEX'!CC$5,'2.1 Kraftwerk allgemein'!$H$15:$S$15,0)),
IF(AND($M18="x",$F18&lt;&gt;0),
IF($F18=1,$J18,
IF('2.1 Kraftwerk allgemein'!$F$17-'2.5 CAPEX'!CC$5&gt;='2.5 CAPEX'!$F18*'1.1 Allgemein'!$I$27,
IF(SUM(OFFSET(CB18,0,-MIN($F18-2,COLUMN(BO18)-1),1,MIN($F18-1,COLUMN(BO18))))=0,$J18,""),"")),"")),""),"")</f>
        <v/>
      </c>
      <c r="CD18" s="340" t="str">
        <f ca="1">IF(CD$5&lt;&gt;"",
IF(CD$5&gt;='2.1 Kraftwerk allgemein'!$F$15,
IF(CD$5&lt;='2.1 Kraftwerk allgemein'!$F$16,
$J18*INDEX('2.1 Kraftwerk allgemein'!$H$16:$S$16,,MATCH('2.5 CAPEX'!CD$5,'2.1 Kraftwerk allgemein'!$H$15:$S$15,0)),
IF(AND($M18="x",$F18&lt;&gt;0),
IF($F18=1,$J18,
IF('2.1 Kraftwerk allgemein'!$F$17-'2.5 CAPEX'!CD$5&gt;='2.5 CAPEX'!$F18*'1.1 Allgemein'!$I$27,
IF(SUM(OFFSET(CC18,0,-MIN($F18-2,COLUMN(BP18)-1),1,MIN($F18-1,COLUMN(BP18))))=0,$J18,""),"")),"")),""),"")</f>
        <v/>
      </c>
      <c r="CE18" s="340" t="str">
        <f ca="1">IF(CE$5&lt;&gt;"",
IF(CE$5&gt;='2.1 Kraftwerk allgemein'!$F$15,
IF(CE$5&lt;='2.1 Kraftwerk allgemein'!$F$16,
$J18*INDEX('2.1 Kraftwerk allgemein'!$H$16:$S$16,,MATCH('2.5 CAPEX'!CE$5,'2.1 Kraftwerk allgemein'!$H$15:$S$15,0)),
IF(AND($M18="x",$F18&lt;&gt;0),
IF($F18=1,$J18,
IF('2.1 Kraftwerk allgemein'!$F$17-'2.5 CAPEX'!CE$5&gt;='2.5 CAPEX'!$F18*'1.1 Allgemein'!$I$27,
IF(SUM(OFFSET(CD18,0,-MIN($F18-2,COLUMN(BQ18)-1),1,MIN($F18-1,COLUMN(BQ18))))=0,$J18,""),"")),"")),""),"")</f>
        <v/>
      </c>
      <c r="CF18" s="340" t="str">
        <f ca="1">IF(CF$5&lt;&gt;"",
IF(CF$5&gt;='2.1 Kraftwerk allgemein'!$F$15,
IF(CF$5&lt;='2.1 Kraftwerk allgemein'!$F$16,
$J18*INDEX('2.1 Kraftwerk allgemein'!$H$16:$S$16,,MATCH('2.5 CAPEX'!CF$5,'2.1 Kraftwerk allgemein'!$H$15:$S$15,0)),
IF(AND($M18="x",$F18&lt;&gt;0),
IF($F18=1,$J18,
IF('2.1 Kraftwerk allgemein'!$F$17-'2.5 CAPEX'!CF$5&gt;='2.5 CAPEX'!$F18*'1.1 Allgemein'!$I$27,
IF(SUM(OFFSET(CE18,0,-MIN($F18-2,COLUMN(BR18)-1),1,MIN($F18-1,COLUMN(BR18))))=0,$J18,""),"")),"")),""),"")</f>
        <v/>
      </c>
      <c r="CG18" s="340" t="str">
        <f ca="1">IF(CG$5&lt;&gt;"",
IF(CG$5&gt;='2.1 Kraftwerk allgemein'!$F$15,
IF(CG$5&lt;='2.1 Kraftwerk allgemein'!$F$16,
$J18*INDEX('2.1 Kraftwerk allgemein'!$H$16:$S$16,,MATCH('2.5 CAPEX'!CG$5,'2.1 Kraftwerk allgemein'!$H$15:$S$15,0)),
IF(AND($M18="x",$F18&lt;&gt;0),
IF($F18=1,$J18,
IF('2.1 Kraftwerk allgemein'!$F$17-'2.5 CAPEX'!CG$5&gt;='2.5 CAPEX'!$F18*'1.1 Allgemein'!$I$27,
IF(SUM(OFFSET(CF18,0,-MIN($F18-2,COLUMN(BS18)-1),1,MIN($F18-1,COLUMN(BS18))))=0,$J18,""),"")),"")),""),"")</f>
        <v/>
      </c>
      <c r="CH18" s="340" t="str">
        <f ca="1">IF(CH$5&lt;&gt;"",
IF(CH$5&gt;='2.1 Kraftwerk allgemein'!$F$15,
IF(CH$5&lt;='2.1 Kraftwerk allgemein'!$F$16,
$J18*INDEX('2.1 Kraftwerk allgemein'!$H$16:$S$16,,MATCH('2.5 CAPEX'!CH$5,'2.1 Kraftwerk allgemein'!$H$15:$S$15,0)),
IF(AND($M18="x",$F18&lt;&gt;0),
IF($F18=1,$J18,
IF('2.1 Kraftwerk allgemein'!$F$17-'2.5 CAPEX'!CH$5&gt;='2.5 CAPEX'!$F18*'1.1 Allgemein'!$I$27,
IF(SUM(OFFSET(CG18,0,-MIN($F18-2,COLUMN(BT18)-1),1,MIN($F18-1,COLUMN(BT18))))=0,$J18,""),"")),"")),""),"")</f>
        <v/>
      </c>
      <c r="CI18" s="340" t="str">
        <f ca="1">IF(CI$5&lt;&gt;"",
IF(CI$5&gt;='2.1 Kraftwerk allgemein'!$F$15,
IF(CI$5&lt;='2.1 Kraftwerk allgemein'!$F$16,
$J18*INDEX('2.1 Kraftwerk allgemein'!$H$16:$S$16,,MATCH('2.5 CAPEX'!CI$5,'2.1 Kraftwerk allgemein'!$H$15:$S$15,0)),
IF(AND($M18="x",$F18&lt;&gt;0),
IF($F18=1,$J18,
IF('2.1 Kraftwerk allgemein'!$F$17-'2.5 CAPEX'!CI$5&gt;='2.5 CAPEX'!$F18*'1.1 Allgemein'!$I$27,
IF(SUM(OFFSET(CH18,0,-MIN($F18-2,COLUMN(BU18)-1),1,MIN($F18-1,COLUMN(BU18))))=0,$J18,""),"")),"")),""),"")</f>
        <v/>
      </c>
      <c r="CJ18" s="340" t="str">
        <f ca="1">IF(CJ$5&lt;&gt;"",
IF(CJ$5&gt;='2.1 Kraftwerk allgemein'!$F$15,
IF(CJ$5&lt;='2.1 Kraftwerk allgemein'!$F$16,
$J18*INDEX('2.1 Kraftwerk allgemein'!$H$16:$S$16,,MATCH('2.5 CAPEX'!CJ$5,'2.1 Kraftwerk allgemein'!$H$15:$S$15,0)),
IF(AND($M18="x",$F18&lt;&gt;0),
IF($F18=1,$J18,
IF('2.1 Kraftwerk allgemein'!$F$17-'2.5 CAPEX'!CJ$5&gt;='2.5 CAPEX'!$F18*'1.1 Allgemein'!$I$27,
IF(SUM(OFFSET(CI18,0,-MIN($F18-2,COLUMN(BV18)-1),1,MIN($F18-1,COLUMN(BV18))))=0,$J18,""),"")),"")),""),"")</f>
        <v/>
      </c>
      <c r="CK18" s="340" t="str">
        <f ca="1">IF(CK$5&lt;&gt;"",
IF(CK$5&gt;='2.1 Kraftwerk allgemein'!$F$15,
IF(CK$5&lt;='2.1 Kraftwerk allgemein'!$F$16,
$J18*INDEX('2.1 Kraftwerk allgemein'!$H$16:$S$16,,MATCH('2.5 CAPEX'!CK$5,'2.1 Kraftwerk allgemein'!$H$15:$S$15,0)),
IF(AND($M18="x",$F18&lt;&gt;0),
IF($F18=1,$J18,
IF('2.1 Kraftwerk allgemein'!$F$17-'2.5 CAPEX'!CK$5&gt;='2.5 CAPEX'!$F18*'1.1 Allgemein'!$I$27,
IF(SUM(OFFSET(CJ18,0,-MIN($F18-2,COLUMN(BW18)-1),1,MIN($F18-1,COLUMN(BW18))))=0,$J18,""),"")),"")),""),"")</f>
        <v/>
      </c>
      <c r="CL18" s="340" t="str">
        <f ca="1">IF(CL$5&lt;&gt;"",
IF(CL$5&gt;='2.1 Kraftwerk allgemein'!$F$15,
IF(CL$5&lt;='2.1 Kraftwerk allgemein'!$F$16,
$J18*INDEX('2.1 Kraftwerk allgemein'!$H$16:$S$16,,MATCH('2.5 CAPEX'!CL$5,'2.1 Kraftwerk allgemein'!$H$15:$S$15,0)),
IF(AND($M18="x",$F18&lt;&gt;0),
IF($F18=1,$J18,
IF('2.1 Kraftwerk allgemein'!$F$17-'2.5 CAPEX'!CL$5&gt;='2.5 CAPEX'!$F18*'1.1 Allgemein'!$I$27,
IF(SUM(OFFSET(CK18,0,-MIN($F18-2,COLUMN(BX18)-1),1,MIN($F18-1,COLUMN(BX18))))=0,$J18,""),"")),"")),""),"")</f>
        <v/>
      </c>
      <c r="CM18" s="340" t="str">
        <f ca="1">IF(CM$5&lt;&gt;"",
IF(CM$5&gt;='2.1 Kraftwerk allgemein'!$F$15,
IF(CM$5&lt;='2.1 Kraftwerk allgemein'!$F$16,
$J18*INDEX('2.1 Kraftwerk allgemein'!$H$16:$S$16,,MATCH('2.5 CAPEX'!CM$5,'2.1 Kraftwerk allgemein'!$H$15:$S$15,0)),
IF(AND($M18="x",$F18&lt;&gt;0),
IF($F18=1,$J18,
IF('2.1 Kraftwerk allgemein'!$F$17-'2.5 CAPEX'!CM$5&gt;='2.5 CAPEX'!$F18*'1.1 Allgemein'!$I$27,
IF(SUM(OFFSET(CL18,0,-MIN($F18-2,COLUMN(BY18)-1),1,MIN($F18-1,COLUMN(BY18))))=0,$J18,""),"")),"")),""),"")</f>
        <v/>
      </c>
      <c r="CN18" s="340" t="str">
        <f ca="1">IF(CN$5&lt;&gt;"",
IF(CN$5&gt;='2.1 Kraftwerk allgemein'!$F$15,
IF(CN$5&lt;='2.1 Kraftwerk allgemein'!$F$16,
$J18*INDEX('2.1 Kraftwerk allgemein'!$H$16:$S$16,,MATCH('2.5 CAPEX'!CN$5,'2.1 Kraftwerk allgemein'!$H$15:$S$15,0)),
IF(AND($M18="x",$F18&lt;&gt;0),
IF($F18=1,$J18,
IF('2.1 Kraftwerk allgemein'!$F$17-'2.5 CAPEX'!CN$5&gt;='2.5 CAPEX'!$F18*'1.1 Allgemein'!$I$27,
IF(SUM(OFFSET(CM18,0,-MIN($F18-2,COLUMN(BZ18)-1),1,MIN($F18-1,COLUMN(BZ18))))=0,$J18,""),"")),"")),""),"")</f>
        <v/>
      </c>
      <c r="CO18" s="340" t="str">
        <f ca="1">IF(CO$5&lt;&gt;"",
IF(CO$5&gt;='2.1 Kraftwerk allgemein'!$F$15,
IF(CO$5&lt;='2.1 Kraftwerk allgemein'!$F$16,
$J18*INDEX('2.1 Kraftwerk allgemein'!$H$16:$S$16,,MATCH('2.5 CAPEX'!CO$5,'2.1 Kraftwerk allgemein'!$H$15:$S$15,0)),
IF(AND($M18="x",$F18&lt;&gt;0),
IF($F18=1,$J18,
IF('2.1 Kraftwerk allgemein'!$F$17-'2.5 CAPEX'!CO$5&gt;='2.5 CAPEX'!$F18*'1.1 Allgemein'!$I$27,
IF(SUM(OFFSET(CN18,0,-MIN($F18-2,COLUMN(CA18)-1),1,MIN($F18-1,COLUMN(CA18))))=0,$J18,""),"")),"")),""),"")</f>
        <v/>
      </c>
      <c r="CP18" s="340" t="str">
        <f ca="1">IF(CP$5&lt;&gt;"",
IF(CP$5&gt;='2.1 Kraftwerk allgemein'!$F$15,
IF(CP$5&lt;='2.1 Kraftwerk allgemein'!$F$16,
$J18*INDEX('2.1 Kraftwerk allgemein'!$H$16:$S$16,,MATCH('2.5 CAPEX'!CP$5,'2.1 Kraftwerk allgemein'!$H$15:$S$15,0)),
IF(AND($M18="x",$F18&lt;&gt;0),
IF($F18=1,$J18,
IF('2.1 Kraftwerk allgemein'!$F$17-'2.5 CAPEX'!CP$5&gt;='2.5 CAPEX'!$F18*'1.1 Allgemein'!$I$27,
IF(SUM(OFFSET(CO18,0,-MIN($F18-2,COLUMN(CB18)-1),1,MIN($F18-1,COLUMN(CB18))))=0,$J18,""),"")),"")),""),"")</f>
        <v/>
      </c>
      <c r="CQ18" s="340" t="str">
        <f ca="1">IF(CQ$5&lt;&gt;"",
IF(CQ$5&gt;='2.1 Kraftwerk allgemein'!$F$15,
IF(CQ$5&lt;='2.1 Kraftwerk allgemein'!$F$16,
$J18*INDEX('2.1 Kraftwerk allgemein'!$H$16:$S$16,,MATCH('2.5 CAPEX'!CQ$5,'2.1 Kraftwerk allgemein'!$H$15:$S$15,0)),
IF(AND($M18="x",$F18&lt;&gt;0),
IF($F18=1,$J18,
IF('2.1 Kraftwerk allgemein'!$F$17-'2.5 CAPEX'!CQ$5&gt;='2.5 CAPEX'!$F18*'1.1 Allgemein'!$I$27,
IF(SUM(OFFSET(CP18,0,-MIN($F18-2,COLUMN(CC18)-1),1,MIN($F18-1,COLUMN(CC18))))=0,$J18,""),"")),"")),""),"")</f>
        <v/>
      </c>
      <c r="CR18" s="340" t="str">
        <f ca="1">IF(CR$5&lt;&gt;"",
IF(CR$5&gt;='2.1 Kraftwerk allgemein'!$F$15,
IF(CR$5&lt;='2.1 Kraftwerk allgemein'!$F$16,
$J18*INDEX('2.1 Kraftwerk allgemein'!$H$16:$S$16,,MATCH('2.5 CAPEX'!CR$5,'2.1 Kraftwerk allgemein'!$H$15:$S$15,0)),
IF(AND($M18="x",$F18&lt;&gt;0),
IF($F18=1,$J18,
IF('2.1 Kraftwerk allgemein'!$F$17-'2.5 CAPEX'!CR$5&gt;='2.5 CAPEX'!$F18*'1.1 Allgemein'!$I$27,
IF(SUM(OFFSET(CQ18,0,-MIN($F18-2,COLUMN(CD18)-1),1,MIN($F18-1,COLUMN(CD18))))=0,$J18,""),"")),"")),""),"")</f>
        <v/>
      </c>
      <c r="CS18" s="340" t="str">
        <f ca="1">IF(CS$5&lt;&gt;"",
IF(CS$5&gt;='2.1 Kraftwerk allgemein'!$F$15,
IF(CS$5&lt;='2.1 Kraftwerk allgemein'!$F$16,
$J18*INDEX('2.1 Kraftwerk allgemein'!$H$16:$S$16,,MATCH('2.5 CAPEX'!CS$5,'2.1 Kraftwerk allgemein'!$H$15:$S$15,0)),
IF(AND($M18="x",$F18&lt;&gt;0),
IF($F18=1,$J18,
IF('2.1 Kraftwerk allgemein'!$F$17-'2.5 CAPEX'!CS$5&gt;='2.5 CAPEX'!$F18*'1.1 Allgemein'!$I$27,
IF(SUM(OFFSET(CR18,0,-MIN($F18-2,COLUMN(CE18)-1),1,MIN($F18-1,COLUMN(CE18))))=0,$J18,""),"")),"")),""),"")</f>
        <v/>
      </c>
      <c r="CT18" s="340" t="str">
        <f ca="1">IF(CT$5&lt;&gt;"",
IF(CT$5&gt;='2.1 Kraftwerk allgemein'!$F$15,
IF(CT$5&lt;='2.1 Kraftwerk allgemein'!$F$16,
$J18*INDEX('2.1 Kraftwerk allgemein'!$H$16:$S$16,,MATCH('2.5 CAPEX'!CT$5,'2.1 Kraftwerk allgemein'!$H$15:$S$15,0)),
IF(AND($M18="x",$F18&lt;&gt;0),
IF($F18=1,$J18,
IF('2.1 Kraftwerk allgemein'!$F$17-'2.5 CAPEX'!CT$5&gt;='2.5 CAPEX'!$F18*'1.1 Allgemein'!$I$27,
IF(SUM(OFFSET(CS18,0,-MIN($F18-2,COLUMN(CF18)-1),1,MIN($F18-1,COLUMN(CF18))))=0,$J18,""),"")),"")),""),"")</f>
        <v/>
      </c>
      <c r="CU18" s="340" t="str">
        <f ca="1">IF(CU$5&lt;&gt;"",
IF(CU$5&gt;='2.1 Kraftwerk allgemein'!$F$15,
IF(CU$5&lt;='2.1 Kraftwerk allgemein'!$F$16,
$J18*INDEX('2.1 Kraftwerk allgemein'!$H$16:$S$16,,MATCH('2.5 CAPEX'!CU$5,'2.1 Kraftwerk allgemein'!$H$15:$S$15,0)),
IF(AND($M18="x",$F18&lt;&gt;0),
IF($F18=1,$J18,
IF('2.1 Kraftwerk allgemein'!$F$17-'2.5 CAPEX'!CU$5&gt;='2.5 CAPEX'!$F18*'1.1 Allgemein'!$I$27,
IF(SUM(OFFSET(CT18,0,-MIN($F18-2,COLUMN(CG18)-1),1,MIN($F18-1,COLUMN(CG18))))=0,$J18,""),"")),"")),""),"")</f>
        <v/>
      </c>
      <c r="CV18" s="340" t="str">
        <f ca="1">IF(CV$5&lt;&gt;"",
IF(CV$5&gt;='2.1 Kraftwerk allgemein'!$F$15,
IF(CV$5&lt;='2.1 Kraftwerk allgemein'!$F$16,
$J18*INDEX('2.1 Kraftwerk allgemein'!$H$16:$S$16,,MATCH('2.5 CAPEX'!CV$5,'2.1 Kraftwerk allgemein'!$H$15:$S$15,0)),
IF(AND($M18="x",$F18&lt;&gt;0),
IF($F18=1,$J18,
IF('2.1 Kraftwerk allgemein'!$F$17-'2.5 CAPEX'!CV$5&gt;='2.5 CAPEX'!$F18*'1.1 Allgemein'!$I$27,
IF(SUM(OFFSET(CU18,0,-MIN($F18-2,COLUMN(CH18)-1),1,MIN($F18-1,COLUMN(CH18))))=0,$J18,""),"")),"")),""),"")</f>
        <v/>
      </c>
      <c r="CW18" s="340" t="str">
        <f ca="1">IF(CW$5&lt;&gt;"",
IF(CW$5&gt;='2.1 Kraftwerk allgemein'!$F$15,
IF(CW$5&lt;='2.1 Kraftwerk allgemein'!$F$16,
$J18*INDEX('2.1 Kraftwerk allgemein'!$H$16:$S$16,,MATCH('2.5 CAPEX'!CW$5,'2.1 Kraftwerk allgemein'!$H$15:$S$15,0)),
IF(AND($M18="x",$F18&lt;&gt;0),
IF($F18=1,$J18,
IF('2.1 Kraftwerk allgemein'!$F$17-'2.5 CAPEX'!CW$5&gt;='2.5 CAPEX'!$F18*'1.1 Allgemein'!$I$27,
IF(SUM(OFFSET(CV18,0,-MIN($F18-2,COLUMN(CI18)-1),1,MIN($F18-1,COLUMN(CI18))))=0,$J18,""),"")),"")),""),"")</f>
        <v/>
      </c>
      <c r="CX18" s="340" t="str">
        <f ca="1">IF(CX$5&lt;&gt;"",
IF(CX$5&gt;='2.1 Kraftwerk allgemein'!$F$15,
IF(CX$5&lt;='2.1 Kraftwerk allgemein'!$F$16,
$J18*INDEX('2.1 Kraftwerk allgemein'!$H$16:$S$16,,MATCH('2.5 CAPEX'!CX$5,'2.1 Kraftwerk allgemein'!$H$15:$S$15,0)),
IF(AND($M18="x",$F18&lt;&gt;0),
IF($F18=1,$J18,
IF('2.1 Kraftwerk allgemein'!$F$17-'2.5 CAPEX'!CX$5&gt;='2.5 CAPEX'!$F18*'1.1 Allgemein'!$I$27,
IF(SUM(OFFSET(CW18,0,-MIN($F18-2,COLUMN(CJ18)-1),1,MIN($F18-1,COLUMN(CJ18))))=0,$J18,""),"")),"")),""),"")</f>
        <v/>
      </c>
      <c r="CY18" s="340" t="str">
        <f ca="1">IF(CY$5&lt;&gt;"",
IF(CY$5&gt;='2.1 Kraftwerk allgemein'!$F$15,
IF(CY$5&lt;='2.1 Kraftwerk allgemein'!$F$16,
$J18*INDEX('2.1 Kraftwerk allgemein'!$H$16:$S$16,,MATCH('2.5 CAPEX'!CY$5,'2.1 Kraftwerk allgemein'!$H$15:$S$15,0)),
IF(AND($M18="x",$F18&lt;&gt;0),
IF($F18=1,$J18,
IF('2.1 Kraftwerk allgemein'!$F$17-'2.5 CAPEX'!CY$5&gt;='2.5 CAPEX'!$F18*'1.1 Allgemein'!$I$27,
IF(SUM(OFFSET(CX18,0,-MIN($F18-2,COLUMN(CK18)-1),1,MIN($F18-1,COLUMN(CK18))))=0,$J18,""),"")),"")),""),"")</f>
        <v/>
      </c>
      <c r="CZ18" s="340" t="str">
        <f ca="1">IF(CZ$5&lt;&gt;"",
IF(CZ$5&gt;='2.1 Kraftwerk allgemein'!$F$15,
IF(CZ$5&lt;='2.1 Kraftwerk allgemein'!$F$16,
$J18*INDEX('2.1 Kraftwerk allgemein'!$H$16:$S$16,,MATCH('2.5 CAPEX'!CZ$5,'2.1 Kraftwerk allgemein'!$H$15:$S$15,0)),
IF(AND($M18="x",$F18&lt;&gt;0),
IF($F18=1,$J18,
IF('2.1 Kraftwerk allgemein'!$F$17-'2.5 CAPEX'!CZ$5&gt;='2.5 CAPEX'!$F18*'1.1 Allgemein'!$I$27,
IF(SUM(OFFSET(CY18,0,-MIN($F18-2,COLUMN(CL18)-1),1,MIN($F18-1,COLUMN(CL18))))=0,$J18,""),"")),"")),""),"")</f>
        <v/>
      </c>
      <c r="DA18" s="340" t="str">
        <f ca="1">IF(DA$5&lt;&gt;"",
IF(DA$5&gt;='2.1 Kraftwerk allgemein'!$F$15,
IF(DA$5&lt;='2.1 Kraftwerk allgemein'!$F$16,
$J18*INDEX('2.1 Kraftwerk allgemein'!$H$16:$S$16,,MATCH('2.5 CAPEX'!DA$5,'2.1 Kraftwerk allgemein'!$H$15:$S$15,0)),
IF(AND($M18="x",$F18&lt;&gt;0),
IF($F18=1,$J18,
IF('2.1 Kraftwerk allgemein'!$F$17-'2.5 CAPEX'!DA$5&gt;='2.5 CAPEX'!$F18*'1.1 Allgemein'!$I$27,
IF(SUM(OFFSET(CZ18,0,-MIN($F18-2,COLUMN(CM18)-1),1,MIN($F18-1,COLUMN(CM18))))=0,$J18,""),"")),"")),""),"")</f>
        <v/>
      </c>
      <c r="DB18" s="340" t="str">
        <f ca="1">IF(DB$5&lt;&gt;"",
IF(DB$5&gt;='2.1 Kraftwerk allgemein'!$F$15,
IF(DB$5&lt;='2.1 Kraftwerk allgemein'!$F$16,
$J18*INDEX('2.1 Kraftwerk allgemein'!$H$16:$S$16,,MATCH('2.5 CAPEX'!DB$5,'2.1 Kraftwerk allgemein'!$H$15:$S$15,0)),
IF(AND($M18="x",$F18&lt;&gt;0),
IF($F18=1,$J18,
IF('2.1 Kraftwerk allgemein'!$F$17-'2.5 CAPEX'!DB$5&gt;='2.5 CAPEX'!$F18*'1.1 Allgemein'!$I$27,
IF(SUM(OFFSET(DA18,0,-MIN($F18-2,COLUMN(CN18)-1),1,MIN($F18-1,COLUMN(CN18))))=0,$J18,""),"")),"")),""),"")</f>
        <v/>
      </c>
      <c r="DC18" s="340" t="str">
        <f ca="1">IF(DC$5&lt;&gt;"",
IF(DC$5&gt;='2.1 Kraftwerk allgemein'!$F$15,
IF(DC$5&lt;='2.1 Kraftwerk allgemein'!$F$16,
$J18*INDEX('2.1 Kraftwerk allgemein'!$H$16:$S$16,,MATCH('2.5 CAPEX'!DC$5,'2.1 Kraftwerk allgemein'!$H$15:$S$15,0)),
IF(AND($M18="x",$F18&lt;&gt;0),
IF($F18=1,$J18,
IF('2.1 Kraftwerk allgemein'!$F$17-'2.5 CAPEX'!DC$5&gt;='2.5 CAPEX'!$F18*'1.1 Allgemein'!$I$27,
IF(SUM(OFFSET(DB18,0,-MIN($F18-2,COLUMN(CO18)-1),1,MIN($F18-1,COLUMN(CO18))))=0,$J18,""),"")),"")),""),"")</f>
        <v/>
      </c>
      <c r="DD18" s="340" t="str">
        <f ca="1">IF(DD$5&lt;&gt;"",
IF(DD$5&gt;='2.1 Kraftwerk allgemein'!$F$15,
IF(DD$5&lt;='2.1 Kraftwerk allgemein'!$F$16,
$J18*INDEX('2.1 Kraftwerk allgemein'!$H$16:$S$16,,MATCH('2.5 CAPEX'!DD$5,'2.1 Kraftwerk allgemein'!$H$15:$S$15,0)),
IF(AND($M18="x",$F18&lt;&gt;0),
IF($F18=1,$J18,
IF('2.1 Kraftwerk allgemein'!$F$17-'2.5 CAPEX'!DD$5&gt;='2.5 CAPEX'!$F18*'1.1 Allgemein'!$I$27,
IF(SUM(OFFSET(DC18,0,-MIN($F18-2,COLUMN(CP18)-1),1,MIN($F18-1,COLUMN(CP18))))=0,$J18,""),"")),"")),""),"")</f>
        <v/>
      </c>
      <c r="DE18" s="340" t="str">
        <f ca="1">IF(DE$5&lt;&gt;"",
IF(DE$5&gt;='2.1 Kraftwerk allgemein'!$F$15,
IF(DE$5&lt;='2.1 Kraftwerk allgemein'!$F$16,
$J18*INDEX('2.1 Kraftwerk allgemein'!$H$16:$S$16,,MATCH('2.5 CAPEX'!DE$5,'2.1 Kraftwerk allgemein'!$H$15:$S$15,0)),
IF(AND($M18="x",$F18&lt;&gt;0),
IF($F18=1,$J18,
IF('2.1 Kraftwerk allgemein'!$F$17-'2.5 CAPEX'!DE$5&gt;='2.5 CAPEX'!$F18*'1.1 Allgemein'!$I$27,
IF(SUM(OFFSET(DD18,0,-MIN($F18-2,COLUMN(CQ18)-1),1,MIN($F18-1,COLUMN(CQ18))))=0,$J18,""),"")),"")),""),"")</f>
        <v/>
      </c>
      <c r="DF18" s="340" t="str">
        <f ca="1">IF(DF$5&lt;&gt;"",
IF(DF$5&gt;='2.1 Kraftwerk allgemein'!$F$15,
IF(DF$5&lt;='2.1 Kraftwerk allgemein'!$F$16,
$J18*INDEX('2.1 Kraftwerk allgemein'!$H$16:$S$16,,MATCH('2.5 CAPEX'!DF$5,'2.1 Kraftwerk allgemein'!$H$15:$S$15,0)),
IF(AND($M18="x",$F18&lt;&gt;0),
IF($F18=1,$J18,
IF('2.1 Kraftwerk allgemein'!$F$17-'2.5 CAPEX'!DF$5&gt;='2.5 CAPEX'!$F18*'1.1 Allgemein'!$I$27,
IF(SUM(OFFSET(DE18,0,-MIN($F18-2,COLUMN(CR18)-1),1,MIN($F18-1,COLUMN(CR18))))=0,$J18,""),"")),"")),""),"")</f>
        <v/>
      </c>
      <c r="DG18" s="340" t="str">
        <f ca="1">IF(DG$5&lt;&gt;"",
IF(DG$5&gt;='2.1 Kraftwerk allgemein'!$F$15,
IF(DG$5&lt;='2.1 Kraftwerk allgemein'!$F$16,
$J18*INDEX('2.1 Kraftwerk allgemein'!$H$16:$S$16,,MATCH('2.5 CAPEX'!DG$5,'2.1 Kraftwerk allgemein'!$H$15:$S$15,0)),
IF(AND($M18="x",$F18&lt;&gt;0),
IF($F18=1,$J18,
IF('2.1 Kraftwerk allgemein'!$F$17-'2.5 CAPEX'!DG$5&gt;='2.5 CAPEX'!$F18*'1.1 Allgemein'!$I$27,
IF(SUM(OFFSET(DF18,0,-MIN($F18-2,COLUMN(CS18)-1),1,MIN($F18-1,COLUMN(CS18))))=0,$J18,""),"")),"")),""),"")</f>
        <v/>
      </c>
      <c r="DH18" s="340" t="str">
        <f ca="1">IF(DH$5&lt;&gt;"",
IF(DH$5&gt;='2.1 Kraftwerk allgemein'!$F$15,
IF(DH$5&lt;='2.1 Kraftwerk allgemein'!$F$16,
$J18*INDEX('2.1 Kraftwerk allgemein'!$H$16:$S$16,,MATCH('2.5 CAPEX'!DH$5,'2.1 Kraftwerk allgemein'!$H$15:$S$15,0)),
IF(AND($M18="x",$F18&lt;&gt;0),
IF($F18=1,$J18,
IF('2.1 Kraftwerk allgemein'!$F$17-'2.5 CAPEX'!DH$5&gt;='2.5 CAPEX'!$F18*'1.1 Allgemein'!$I$27,
IF(SUM(OFFSET(DG18,0,-MIN($F18-2,COLUMN(CT18)-1),1,MIN($F18-1,COLUMN(CT18))))=0,$J18,""),"")),"")),""),"")</f>
        <v/>
      </c>
      <c r="DI18" s="340" t="str">
        <f ca="1">IF(DI$5&lt;&gt;"",
IF(DI$5&gt;='2.1 Kraftwerk allgemein'!$F$15,
IF(DI$5&lt;='2.1 Kraftwerk allgemein'!$F$16,
$J18*INDEX('2.1 Kraftwerk allgemein'!$H$16:$S$16,,MATCH('2.5 CAPEX'!DI$5,'2.1 Kraftwerk allgemein'!$H$15:$S$15,0)),
IF(AND($M18="x",$F18&lt;&gt;0),
IF($F18=1,$J18,
IF('2.1 Kraftwerk allgemein'!$F$17-'2.5 CAPEX'!DI$5&gt;='2.5 CAPEX'!$F18*'1.1 Allgemein'!$I$27,
IF(SUM(OFFSET(DH18,0,-MIN($F18-2,COLUMN(CU18)-1),1,MIN($F18-1,COLUMN(CU18))))=0,$J18,""),"")),"")),""),"")</f>
        <v/>
      </c>
      <c r="DJ18" s="340" t="str">
        <f ca="1">IF(DJ$5&lt;&gt;"",
IF(DJ$5&gt;='2.1 Kraftwerk allgemein'!$F$15,
IF(DJ$5&lt;='2.1 Kraftwerk allgemein'!$F$16,
$J18*INDEX('2.1 Kraftwerk allgemein'!$H$16:$S$16,,MATCH('2.5 CAPEX'!DJ$5,'2.1 Kraftwerk allgemein'!$H$15:$S$15,0)),
IF(AND($M18="x",$F18&lt;&gt;0),
IF($F18=1,$J18,
IF('2.1 Kraftwerk allgemein'!$F$17-'2.5 CAPEX'!DJ$5&gt;='2.5 CAPEX'!$F18*'1.1 Allgemein'!$I$27,
IF(SUM(OFFSET(DI18,0,-MIN($F18-2,COLUMN(CV18)-1),1,MIN($F18-1,COLUMN(CV18))))=0,$J18,""),"")),"")),""),"")</f>
        <v/>
      </c>
      <c r="DK18" s="340" t="str">
        <f ca="1">IF(DK$5&lt;&gt;"",
IF(DK$5&gt;='2.1 Kraftwerk allgemein'!$F$15,
IF(DK$5&lt;='2.1 Kraftwerk allgemein'!$F$16,
$J18*INDEX('2.1 Kraftwerk allgemein'!$H$16:$S$16,,MATCH('2.5 CAPEX'!DK$5,'2.1 Kraftwerk allgemein'!$H$15:$S$15,0)),
IF(AND($M18="x",$F18&lt;&gt;0),
IF($F18=1,$J18,
IF('2.1 Kraftwerk allgemein'!$F$17-'2.5 CAPEX'!DK$5&gt;='2.5 CAPEX'!$F18*'1.1 Allgemein'!$I$27,
IF(SUM(OFFSET(DJ18,0,-MIN($F18-2,COLUMN(CW18)-1),1,MIN($F18-1,COLUMN(CW18))))=0,$J18,""),"")),"")),""),"")</f>
        <v/>
      </c>
    </row>
    <row r="19" spans="2:115" s="7" customFormat="1" ht="15" customHeight="1" x14ac:dyDescent="0.35">
      <c r="D19" s="41">
        <v>105</v>
      </c>
      <c r="E19" s="41" t="str">
        <f>IF('2.1 Kraftwerk allgemein'!$F$2="f",d_f_i!$B227,IF('2.1 Kraftwerk allgemein'!$F$2="i",d_f_i!$C227,d_f_i!$A227))</f>
        <v>Strangkabel</v>
      </c>
      <c r="F19" s="19">
        <f>INDEX('1.1 Allgemein'!$1:$1048576,MATCH('2.5 CAPEX'!D19,'1.1 Allgemein'!$E:$E,0),MATCH('2.5 CAPEX'!$F$11,'1.1 Allgemein'!$34:$34,0))</f>
        <v>30</v>
      </c>
      <c r="G19" s="93">
        <f t="shared" ca="1" si="3"/>
        <v>0</v>
      </c>
      <c r="H19" s="94">
        <f ca="1">SUM(OFFSET(O19,0,0,1,'2.1 Kraftwerk allgemein'!$F$17-'2.5 CAPEX'!$O$5+1))-J19</f>
        <v>0</v>
      </c>
      <c r="I19" s="336"/>
      <c r="J19" s="336"/>
      <c r="K19" s="68" t="str">
        <f>IF($D19&lt;&gt;"",IF(INDEX('1.1 Allgemein'!$1:$1048576,MATCH('2.5 CAPEX'!$D19,'1.1 Allgemein'!$E:$E,0),MATCH('2.5 CAPEX'!K$11,'1.1 Allgemein'!$34:$34,0))&lt;&gt;0,INDEX('1.1 Allgemein'!$1:$1048576,MATCH('2.5 CAPEX'!$D19,'1.1 Allgemein'!$E:$E,0),MATCH('2.5 CAPEX'!K$11,'1.1 Allgemein'!$34:$34,0)),""),"")</f>
        <v/>
      </c>
      <c r="L19" s="68" t="str">
        <f>IF($D19&lt;&gt;"",IF(INDEX('1.1 Allgemein'!$1:$1048576,MATCH('2.5 CAPEX'!$D19,'1.1 Allgemein'!$E:$E,0),MATCH('2.5 CAPEX'!L$11,'1.1 Allgemein'!$34:$34,0))&lt;&gt;0,INDEX('1.1 Allgemein'!$1:$1048576,MATCH('2.5 CAPEX'!$D19,'1.1 Allgemein'!$E:$E,0),MATCH('2.5 CAPEX'!L$11,'1.1 Allgemein'!$34:$34,0)),""),"")</f>
        <v/>
      </c>
      <c r="M19" s="68" t="str">
        <f>IF($D19&lt;&gt;"",IF(INDEX('1.1 Allgemein'!$1:$1048576,MATCH('2.5 CAPEX'!$D19,'1.1 Allgemein'!$E:$E,0),MATCH('2.5 CAPEX'!M$11,'1.1 Allgemein'!$34:$34,0))&lt;&gt;0,INDEX('1.1 Allgemein'!$1:$1048576,MATCH('2.5 CAPEX'!$D19,'1.1 Allgemein'!$E:$E,0),MATCH('2.5 CAPEX'!M$11,'1.1 Allgemein'!$34:$34,0)),""),"")</f>
        <v>x</v>
      </c>
      <c r="N19" s="69"/>
      <c r="O19" s="340">
        <f ca="1">IF(O$5&lt;&gt;"",
IF(O$5&gt;='2.1 Kraftwerk allgemein'!$F$15,
IF(O$5&lt;='2.1 Kraftwerk allgemein'!$F$16,
$J19*INDEX('2.1 Kraftwerk allgemein'!$H$16:$S$16,,MATCH('2.5 CAPEX'!O$5,'2.1 Kraftwerk allgemein'!$H$15:$S$15,0)),
IF(AND($M19="x",$F19&lt;&gt;0),
IF($F19=1,$J19,
IF('2.1 Kraftwerk allgemein'!$F$17-'2.5 CAPEX'!O$5&gt;='2.5 CAPEX'!$F19*'1.1 Allgemein'!$I$27,
IF(SUM(OFFSET(N19,0,-MIN($F19-2,COLUMN(A19)-1),1,MIN($F19-1,COLUMN(A19))))=0,$J19,""),"")),"")),""),"")</f>
        <v>0</v>
      </c>
      <c r="P19" s="340">
        <f ca="1">IF(P$5&lt;&gt;"",
IF(P$5&gt;='2.1 Kraftwerk allgemein'!$F$15,
IF(P$5&lt;='2.1 Kraftwerk allgemein'!$F$16,
$J19*INDEX('2.1 Kraftwerk allgemein'!$H$16:$S$16,,MATCH('2.5 CAPEX'!P$5,'2.1 Kraftwerk allgemein'!$H$15:$S$15,0)),
IF(AND($M19="x",$F19&lt;&gt;0),
IF($F19=1,$J19,
IF('2.1 Kraftwerk allgemein'!$F$17-'2.5 CAPEX'!P$5&gt;='2.5 CAPEX'!$F19*'1.1 Allgemein'!$I$27,
IF(SUM(OFFSET(O19,0,-MIN($F19-2,COLUMN(B19)-1),1,MIN($F19-1,COLUMN(B19))))=0,$J19,""),"")),"")),""),"")</f>
        <v>0</v>
      </c>
      <c r="Q19" s="340">
        <f ca="1">IF(Q$5&lt;&gt;"",
IF(Q$5&gt;='2.1 Kraftwerk allgemein'!$F$15,
IF(Q$5&lt;='2.1 Kraftwerk allgemein'!$F$16,
$J19*INDEX('2.1 Kraftwerk allgemein'!$H$16:$S$16,,MATCH('2.5 CAPEX'!Q$5,'2.1 Kraftwerk allgemein'!$H$15:$S$15,0)),
IF(AND($M19="x",$F19&lt;&gt;0),
IF($F19=1,$J19,
IF('2.1 Kraftwerk allgemein'!$F$17-'2.5 CAPEX'!Q$5&gt;='2.5 CAPEX'!$F19*'1.1 Allgemein'!$I$27,
IF(SUM(OFFSET(P19,0,-MIN($F19-2,COLUMN(C19)-1),1,MIN($F19-1,COLUMN(C19))))=0,$J19,""),"")),"")),""),"")</f>
        <v>0</v>
      </c>
      <c r="R19" s="340">
        <f ca="1">IF(R$5&lt;&gt;"",
IF(R$5&gt;='2.1 Kraftwerk allgemein'!$F$15,
IF(R$5&lt;='2.1 Kraftwerk allgemein'!$F$16,
$J19*INDEX('2.1 Kraftwerk allgemein'!$H$16:$S$16,,MATCH('2.5 CAPEX'!R$5,'2.1 Kraftwerk allgemein'!$H$15:$S$15,0)),
IF(AND($M19="x",$F19&lt;&gt;0),
IF($F19=1,$J19,
IF('2.1 Kraftwerk allgemein'!$F$17-'2.5 CAPEX'!R$5&gt;='2.5 CAPEX'!$F19*'1.1 Allgemein'!$I$27,
IF(SUM(OFFSET(Q19,0,-MIN($F19-2,COLUMN(D19)-1),1,MIN($F19-1,COLUMN(D19))))=0,$J19,""),"")),"")),""),"")</f>
        <v>0</v>
      </c>
      <c r="S19" s="340">
        <f ca="1">IF(S$5&lt;&gt;"",
IF(S$5&gt;='2.1 Kraftwerk allgemein'!$F$15,
IF(S$5&lt;='2.1 Kraftwerk allgemein'!$F$16,
$J19*INDEX('2.1 Kraftwerk allgemein'!$H$16:$S$16,,MATCH('2.5 CAPEX'!S$5,'2.1 Kraftwerk allgemein'!$H$15:$S$15,0)),
IF(AND($M19="x",$F19&lt;&gt;0),
IF($F19=1,$J19,
IF('2.1 Kraftwerk allgemein'!$F$17-'2.5 CAPEX'!S$5&gt;='2.5 CAPEX'!$F19*'1.1 Allgemein'!$I$27,
IF(SUM(OFFSET(R19,0,-MIN($F19-2,COLUMN(E19)-1),1,MIN($F19-1,COLUMN(E19))))=0,$J19,""),"")),"")),""),"")</f>
        <v>0</v>
      </c>
      <c r="T19" s="340">
        <f ca="1">IF(T$5&lt;&gt;"",
IF(T$5&gt;='2.1 Kraftwerk allgemein'!$F$15,
IF(T$5&lt;='2.1 Kraftwerk allgemein'!$F$16,
$J19*INDEX('2.1 Kraftwerk allgemein'!$H$16:$S$16,,MATCH('2.5 CAPEX'!T$5,'2.1 Kraftwerk allgemein'!$H$15:$S$15,0)),
IF(AND($M19="x",$F19&lt;&gt;0),
IF($F19=1,$J19,
IF('2.1 Kraftwerk allgemein'!$F$17-'2.5 CAPEX'!T$5&gt;='2.5 CAPEX'!$F19*'1.1 Allgemein'!$I$27,
IF(SUM(OFFSET(S19,0,-MIN($F19-2,COLUMN(F19)-1),1,MIN($F19-1,COLUMN(F19))))=0,$J19,""),"")),"")),""),"")</f>
        <v>0</v>
      </c>
      <c r="U19" s="340">
        <f ca="1">IF(U$5&lt;&gt;"",
IF(U$5&gt;='2.1 Kraftwerk allgemein'!$F$15,
IF(U$5&lt;='2.1 Kraftwerk allgemein'!$F$16,
$J19*INDEX('2.1 Kraftwerk allgemein'!$H$16:$S$16,,MATCH('2.5 CAPEX'!U$5,'2.1 Kraftwerk allgemein'!$H$15:$S$15,0)),
IF(AND($M19="x",$F19&lt;&gt;0),
IF($F19=1,$J19,
IF('2.1 Kraftwerk allgemein'!$F$17-'2.5 CAPEX'!U$5&gt;='2.5 CAPEX'!$F19*'1.1 Allgemein'!$I$27,
IF(SUM(OFFSET(T19,0,-MIN($F19-2,COLUMN(G19)-1),1,MIN($F19-1,COLUMN(G19))))=0,$J19,""),"")),"")),""),"")</f>
        <v>0</v>
      </c>
      <c r="V19" s="340">
        <f ca="1">IF(V$5&lt;&gt;"",
IF(V$5&gt;='2.1 Kraftwerk allgemein'!$F$15,
IF(V$5&lt;='2.1 Kraftwerk allgemein'!$F$16,
$J19*INDEX('2.1 Kraftwerk allgemein'!$H$16:$S$16,,MATCH('2.5 CAPEX'!V$5,'2.1 Kraftwerk allgemein'!$H$15:$S$15,0)),
IF(AND($M19="x",$F19&lt;&gt;0),
IF($F19=1,$J19,
IF('2.1 Kraftwerk allgemein'!$F$17-'2.5 CAPEX'!V$5&gt;='2.5 CAPEX'!$F19*'1.1 Allgemein'!$I$27,
IF(SUM(OFFSET(U19,0,-MIN($F19-2,COLUMN(H19)-1),1,MIN($F19-1,COLUMN(H19))))=0,$J19,""),"")),"")),""),"")</f>
        <v>0</v>
      </c>
      <c r="W19" s="340">
        <f ca="1">IF(W$5&lt;&gt;"",
IF(W$5&gt;='2.1 Kraftwerk allgemein'!$F$15,
IF(W$5&lt;='2.1 Kraftwerk allgemein'!$F$16,
$J19*INDEX('2.1 Kraftwerk allgemein'!$H$16:$S$16,,MATCH('2.5 CAPEX'!W$5,'2.1 Kraftwerk allgemein'!$H$15:$S$15,0)),
IF(AND($M19="x",$F19&lt;&gt;0),
IF($F19=1,$J19,
IF('2.1 Kraftwerk allgemein'!$F$17-'2.5 CAPEX'!W$5&gt;='2.5 CAPEX'!$F19*'1.1 Allgemein'!$I$27,
IF(SUM(OFFSET(V19,0,-MIN($F19-2,COLUMN(I19)-1),1,MIN($F19-1,COLUMN(I19))))=0,$J19,""),"")),"")),""),"")</f>
        <v>0</v>
      </c>
      <c r="X19" s="340">
        <f ca="1">IF(X$5&lt;&gt;"",
IF(X$5&gt;='2.1 Kraftwerk allgemein'!$F$15,
IF(X$5&lt;='2.1 Kraftwerk allgemein'!$F$16,
$J19*INDEX('2.1 Kraftwerk allgemein'!$H$16:$S$16,,MATCH('2.5 CAPEX'!X$5,'2.1 Kraftwerk allgemein'!$H$15:$S$15,0)),
IF(AND($M19="x",$F19&lt;&gt;0),
IF($F19=1,$J19,
IF('2.1 Kraftwerk allgemein'!$F$17-'2.5 CAPEX'!X$5&gt;='2.5 CAPEX'!$F19*'1.1 Allgemein'!$I$27,
IF(SUM(OFFSET(W19,0,-MIN($F19-2,COLUMN(J19)-1),1,MIN($F19-1,COLUMN(J19))))=0,$J19,""),"")),"")),""),"")</f>
        <v>0</v>
      </c>
      <c r="Y19" s="340">
        <f ca="1">IF(Y$5&lt;&gt;"",
IF(Y$5&gt;='2.1 Kraftwerk allgemein'!$F$15,
IF(Y$5&lt;='2.1 Kraftwerk allgemein'!$F$16,
$J19*INDEX('2.1 Kraftwerk allgemein'!$H$16:$S$16,,MATCH('2.5 CAPEX'!Y$5,'2.1 Kraftwerk allgemein'!$H$15:$S$15,0)),
IF(AND($M19="x",$F19&lt;&gt;0),
IF($F19=1,$J19,
IF('2.1 Kraftwerk allgemein'!$F$17-'2.5 CAPEX'!Y$5&gt;='2.5 CAPEX'!$F19*'1.1 Allgemein'!$I$27,
IF(SUM(OFFSET(X19,0,-MIN($F19-2,COLUMN(K19)-1),1,MIN($F19-1,COLUMN(K19))))=0,$J19,""),"")),"")),""),"")</f>
        <v>0</v>
      </c>
      <c r="Z19" s="340">
        <f ca="1">IF(Z$5&lt;&gt;"",
IF(Z$5&gt;='2.1 Kraftwerk allgemein'!$F$15,
IF(Z$5&lt;='2.1 Kraftwerk allgemein'!$F$16,
$J19*INDEX('2.1 Kraftwerk allgemein'!$H$16:$S$16,,MATCH('2.5 CAPEX'!Z$5,'2.1 Kraftwerk allgemein'!$H$15:$S$15,0)),
IF(AND($M19="x",$F19&lt;&gt;0),
IF($F19=1,$J19,
IF('2.1 Kraftwerk allgemein'!$F$17-'2.5 CAPEX'!Z$5&gt;='2.5 CAPEX'!$F19*'1.1 Allgemein'!$I$27,
IF(SUM(OFFSET(Y19,0,-MIN($F19-2,COLUMN(L19)-1),1,MIN($F19-1,COLUMN(L19))))=0,$J19,""),"")),"")),""),"")</f>
        <v>0</v>
      </c>
      <c r="AA19" s="340">
        <f ca="1">IF(AA$5&lt;&gt;"",
IF(AA$5&gt;='2.1 Kraftwerk allgemein'!$F$15,
IF(AA$5&lt;='2.1 Kraftwerk allgemein'!$F$16,
$J19*INDEX('2.1 Kraftwerk allgemein'!$H$16:$S$16,,MATCH('2.5 CAPEX'!AA$5,'2.1 Kraftwerk allgemein'!$H$15:$S$15,0)),
IF(AND($M19="x",$F19&lt;&gt;0),
IF($F19=1,$J19,
IF('2.1 Kraftwerk allgemein'!$F$17-'2.5 CAPEX'!AA$5&gt;='2.5 CAPEX'!$F19*'1.1 Allgemein'!$I$27,
IF(SUM(OFFSET(Z19,0,-MIN($F19-2,COLUMN(M19)-1),1,MIN($F19-1,COLUMN(M19))))=0,$J19,""),"")),"")),""),"")</f>
        <v>0</v>
      </c>
      <c r="AB19" s="340">
        <f ca="1">IF(AB$5&lt;&gt;"",
IF(AB$5&gt;='2.1 Kraftwerk allgemein'!$F$15,
IF(AB$5&lt;='2.1 Kraftwerk allgemein'!$F$16,
$J19*INDEX('2.1 Kraftwerk allgemein'!$H$16:$S$16,,MATCH('2.5 CAPEX'!AB$5,'2.1 Kraftwerk allgemein'!$H$15:$S$15,0)),
IF(AND($M19="x",$F19&lt;&gt;0),
IF($F19=1,$J19,
IF('2.1 Kraftwerk allgemein'!$F$17-'2.5 CAPEX'!AB$5&gt;='2.5 CAPEX'!$F19*'1.1 Allgemein'!$I$27,
IF(SUM(OFFSET(AA19,0,-MIN($F19-2,COLUMN(N19)-1),1,MIN($F19-1,COLUMN(N19))))=0,$J19,""),"")),"")),""),"")</f>
        <v>0</v>
      </c>
      <c r="AC19" s="340">
        <f ca="1">IF(AC$5&lt;&gt;"",
IF(AC$5&gt;='2.1 Kraftwerk allgemein'!$F$15,
IF(AC$5&lt;='2.1 Kraftwerk allgemein'!$F$16,
$J19*INDEX('2.1 Kraftwerk allgemein'!$H$16:$S$16,,MATCH('2.5 CAPEX'!AC$5,'2.1 Kraftwerk allgemein'!$H$15:$S$15,0)),
IF(AND($M19="x",$F19&lt;&gt;0),
IF($F19=1,$J19,
IF('2.1 Kraftwerk allgemein'!$F$17-'2.5 CAPEX'!AC$5&gt;='2.5 CAPEX'!$F19*'1.1 Allgemein'!$I$27,
IF(SUM(OFFSET(AB19,0,-MIN($F19-2,COLUMN(O19)-1),1,MIN($F19-1,COLUMN(O19))))=0,$J19,""),"")),"")),""),"")</f>
        <v>0</v>
      </c>
      <c r="AD19" s="340">
        <f ca="1">IF(AD$5&lt;&gt;"",
IF(AD$5&gt;='2.1 Kraftwerk allgemein'!$F$15,
IF(AD$5&lt;='2.1 Kraftwerk allgemein'!$F$16,
$J19*INDEX('2.1 Kraftwerk allgemein'!$H$16:$S$16,,MATCH('2.5 CAPEX'!AD$5,'2.1 Kraftwerk allgemein'!$H$15:$S$15,0)),
IF(AND($M19="x",$F19&lt;&gt;0),
IF($F19=1,$J19,
IF('2.1 Kraftwerk allgemein'!$F$17-'2.5 CAPEX'!AD$5&gt;='2.5 CAPEX'!$F19*'1.1 Allgemein'!$I$27,
IF(SUM(OFFSET(AC19,0,-MIN($F19-2,COLUMN(P19)-1),1,MIN($F19-1,COLUMN(P19))))=0,$J19,""),"")),"")),""),"")</f>
        <v>0</v>
      </c>
      <c r="AE19" s="340">
        <f ca="1">IF(AE$5&lt;&gt;"",
IF(AE$5&gt;='2.1 Kraftwerk allgemein'!$F$15,
IF(AE$5&lt;='2.1 Kraftwerk allgemein'!$F$16,
$J19*INDEX('2.1 Kraftwerk allgemein'!$H$16:$S$16,,MATCH('2.5 CAPEX'!AE$5,'2.1 Kraftwerk allgemein'!$H$15:$S$15,0)),
IF(AND($M19="x",$F19&lt;&gt;0),
IF($F19=1,$J19,
IF('2.1 Kraftwerk allgemein'!$F$17-'2.5 CAPEX'!AE$5&gt;='2.5 CAPEX'!$F19*'1.1 Allgemein'!$I$27,
IF(SUM(OFFSET(AD19,0,-MIN($F19-2,COLUMN(Q19)-1),1,MIN($F19-1,COLUMN(Q19))))=0,$J19,""),"")),"")),""),"")</f>
        <v>0</v>
      </c>
      <c r="AF19" s="340">
        <f ca="1">IF(AF$5&lt;&gt;"",
IF(AF$5&gt;='2.1 Kraftwerk allgemein'!$F$15,
IF(AF$5&lt;='2.1 Kraftwerk allgemein'!$F$16,
$J19*INDEX('2.1 Kraftwerk allgemein'!$H$16:$S$16,,MATCH('2.5 CAPEX'!AF$5,'2.1 Kraftwerk allgemein'!$H$15:$S$15,0)),
IF(AND($M19="x",$F19&lt;&gt;0),
IF($F19=1,$J19,
IF('2.1 Kraftwerk allgemein'!$F$17-'2.5 CAPEX'!AF$5&gt;='2.5 CAPEX'!$F19*'1.1 Allgemein'!$I$27,
IF(SUM(OFFSET(AE19,0,-MIN($F19-2,COLUMN(R19)-1),1,MIN($F19-1,COLUMN(R19))))=0,$J19,""),"")),"")),""),"")</f>
        <v>0</v>
      </c>
      <c r="AG19" s="340">
        <f ca="1">IF(AG$5&lt;&gt;"",
IF(AG$5&gt;='2.1 Kraftwerk allgemein'!$F$15,
IF(AG$5&lt;='2.1 Kraftwerk allgemein'!$F$16,
$J19*INDEX('2.1 Kraftwerk allgemein'!$H$16:$S$16,,MATCH('2.5 CAPEX'!AG$5,'2.1 Kraftwerk allgemein'!$H$15:$S$15,0)),
IF(AND($M19="x",$F19&lt;&gt;0),
IF($F19=1,$J19,
IF('2.1 Kraftwerk allgemein'!$F$17-'2.5 CAPEX'!AG$5&gt;='2.5 CAPEX'!$F19*'1.1 Allgemein'!$I$27,
IF(SUM(OFFSET(AF19,0,-MIN($F19-2,COLUMN(S19)-1),1,MIN($F19-1,COLUMN(S19))))=0,$J19,""),"")),"")),""),"")</f>
        <v>0</v>
      </c>
      <c r="AH19" s="340">
        <f ca="1">IF(AH$5&lt;&gt;"",
IF(AH$5&gt;='2.1 Kraftwerk allgemein'!$F$15,
IF(AH$5&lt;='2.1 Kraftwerk allgemein'!$F$16,
$J19*INDEX('2.1 Kraftwerk allgemein'!$H$16:$S$16,,MATCH('2.5 CAPEX'!AH$5,'2.1 Kraftwerk allgemein'!$H$15:$S$15,0)),
IF(AND($M19="x",$F19&lt;&gt;0),
IF($F19=1,$J19,
IF('2.1 Kraftwerk allgemein'!$F$17-'2.5 CAPEX'!AH$5&gt;='2.5 CAPEX'!$F19*'1.1 Allgemein'!$I$27,
IF(SUM(OFFSET(AG19,0,-MIN($F19-2,COLUMN(T19)-1),1,MIN($F19-1,COLUMN(T19))))=0,$J19,""),"")),"")),""),"")</f>
        <v>0</v>
      </c>
      <c r="AI19" s="340">
        <f ca="1">IF(AI$5&lt;&gt;"",
IF(AI$5&gt;='2.1 Kraftwerk allgemein'!$F$15,
IF(AI$5&lt;='2.1 Kraftwerk allgemein'!$F$16,
$J19*INDEX('2.1 Kraftwerk allgemein'!$H$16:$S$16,,MATCH('2.5 CAPEX'!AI$5,'2.1 Kraftwerk allgemein'!$H$15:$S$15,0)),
IF(AND($M19="x",$F19&lt;&gt;0),
IF($F19=1,$J19,
IF('2.1 Kraftwerk allgemein'!$F$17-'2.5 CAPEX'!AI$5&gt;='2.5 CAPEX'!$F19*'1.1 Allgemein'!$I$27,
IF(SUM(OFFSET(AH19,0,-MIN($F19-2,COLUMN(U19)-1),1,MIN($F19-1,COLUMN(U19))))=0,$J19,""),"")),"")),""),"")</f>
        <v>0</v>
      </c>
      <c r="AJ19" s="340">
        <f ca="1">IF(AJ$5&lt;&gt;"",
IF(AJ$5&gt;='2.1 Kraftwerk allgemein'!$F$15,
IF(AJ$5&lt;='2.1 Kraftwerk allgemein'!$F$16,
$J19*INDEX('2.1 Kraftwerk allgemein'!$H$16:$S$16,,MATCH('2.5 CAPEX'!AJ$5,'2.1 Kraftwerk allgemein'!$H$15:$S$15,0)),
IF(AND($M19="x",$F19&lt;&gt;0),
IF($F19=1,$J19,
IF('2.1 Kraftwerk allgemein'!$F$17-'2.5 CAPEX'!AJ$5&gt;='2.5 CAPEX'!$F19*'1.1 Allgemein'!$I$27,
IF(SUM(OFFSET(AI19,0,-MIN($F19-2,COLUMN(V19)-1),1,MIN($F19-1,COLUMN(V19))))=0,$J19,""),"")),"")),""),"")</f>
        <v>0</v>
      </c>
      <c r="AK19" s="340">
        <f ca="1">IF(AK$5&lt;&gt;"",
IF(AK$5&gt;='2.1 Kraftwerk allgemein'!$F$15,
IF(AK$5&lt;='2.1 Kraftwerk allgemein'!$F$16,
$J19*INDEX('2.1 Kraftwerk allgemein'!$H$16:$S$16,,MATCH('2.5 CAPEX'!AK$5,'2.1 Kraftwerk allgemein'!$H$15:$S$15,0)),
IF(AND($M19="x",$F19&lt;&gt;0),
IF($F19=1,$J19,
IF('2.1 Kraftwerk allgemein'!$F$17-'2.5 CAPEX'!AK$5&gt;='2.5 CAPEX'!$F19*'1.1 Allgemein'!$I$27,
IF(SUM(OFFSET(AJ19,0,-MIN($F19-2,COLUMN(W19)-1),1,MIN($F19-1,COLUMN(W19))))=0,$J19,""),"")),"")),""),"")</f>
        <v>0</v>
      </c>
      <c r="AL19" s="340">
        <f ca="1">IF(AL$5&lt;&gt;"",
IF(AL$5&gt;='2.1 Kraftwerk allgemein'!$F$15,
IF(AL$5&lt;='2.1 Kraftwerk allgemein'!$F$16,
$J19*INDEX('2.1 Kraftwerk allgemein'!$H$16:$S$16,,MATCH('2.5 CAPEX'!AL$5,'2.1 Kraftwerk allgemein'!$H$15:$S$15,0)),
IF(AND($M19="x",$F19&lt;&gt;0),
IF($F19=1,$J19,
IF('2.1 Kraftwerk allgemein'!$F$17-'2.5 CAPEX'!AL$5&gt;='2.5 CAPEX'!$F19*'1.1 Allgemein'!$I$27,
IF(SUM(OFFSET(AK19,0,-MIN($F19-2,COLUMN(X19)-1),1,MIN($F19-1,COLUMN(X19))))=0,$J19,""),"")),"")),""),"")</f>
        <v>0</v>
      </c>
      <c r="AM19" s="340">
        <f ca="1">IF(AM$5&lt;&gt;"",
IF(AM$5&gt;='2.1 Kraftwerk allgemein'!$F$15,
IF(AM$5&lt;='2.1 Kraftwerk allgemein'!$F$16,
$J19*INDEX('2.1 Kraftwerk allgemein'!$H$16:$S$16,,MATCH('2.5 CAPEX'!AM$5,'2.1 Kraftwerk allgemein'!$H$15:$S$15,0)),
IF(AND($M19="x",$F19&lt;&gt;0),
IF($F19=1,$J19,
IF('2.1 Kraftwerk allgemein'!$F$17-'2.5 CAPEX'!AM$5&gt;='2.5 CAPEX'!$F19*'1.1 Allgemein'!$I$27,
IF(SUM(OFFSET(AL19,0,-MIN($F19-2,COLUMN(Y19)-1),1,MIN($F19-1,COLUMN(Y19))))=0,$J19,""),"")),"")),""),"")</f>
        <v>0</v>
      </c>
      <c r="AN19" s="340">
        <f ca="1">IF(AN$5&lt;&gt;"",
IF(AN$5&gt;='2.1 Kraftwerk allgemein'!$F$15,
IF(AN$5&lt;='2.1 Kraftwerk allgemein'!$F$16,
$J19*INDEX('2.1 Kraftwerk allgemein'!$H$16:$S$16,,MATCH('2.5 CAPEX'!AN$5,'2.1 Kraftwerk allgemein'!$H$15:$S$15,0)),
IF(AND($M19="x",$F19&lt;&gt;0),
IF($F19=1,$J19,
IF('2.1 Kraftwerk allgemein'!$F$17-'2.5 CAPEX'!AN$5&gt;='2.5 CAPEX'!$F19*'1.1 Allgemein'!$I$27,
IF(SUM(OFFSET(AM19,0,-MIN($F19-2,COLUMN(Z19)-1),1,MIN($F19-1,COLUMN(Z19))))=0,$J19,""),"")),"")),""),"")</f>
        <v>0</v>
      </c>
      <c r="AO19" s="340">
        <f ca="1">IF(AO$5&lt;&gt;"",
IF(AO$5&gt;='2.1 Kraftwerk allgemein'!$F$15,
IF(AO$5&lt;='2.1 Kraftwerk allgemein'!$F$16,
$J19*INDEX('2.1 Kraftwerk allgemein'!$H$16:$S$16,,MATCH('2.5 CAPEX'!AO$5,'2.1 Kraftwerk allgemein'!$H$15:$S$15,0)),
IF(AND($M19="x",$F19&lt;&gt;0),
IF($F19=1,$J19,
IF('2.1 Kraftwerk allgemein'!$F$17-'2.5 CAPEX'!AO$5&gt;='2.5 CAPEX'!$F19*'1.1 Allgemein'!$I$27,
IF(SUM(OFFSET(AN19,0,-MIN($F19-2,COLUMN(AA19)-1),1,MIN($F19-1,COLUMN(AA19))))=0,$J19,""),"")),"")),""),"")</f>
        <v>0</v>
      </c>
      <c r="AP19" s="340" t="str">
        <f ca="1">IF(AP$5&lt;&gt;"",
IF(AP$5&gt;='2.1 Kraftwerk allgemein'!$F$15,
IF(AP$5&lt;='2.1 Kraftwerk allgemein'!$F$16,
$J19*INDEX('2.1 Kraftwerk allgemein'!$H$16:$S$16,,MATCH('2.5 CAPEX'!AP$5,'2.1 Kraftwerk allgemein'!$H$15:$S$15,0)),
IF(AND($M19="x",$F19&lt;&gt;0),
IF($F19=1,$J19,
IF('2.1 Kraftwerk allgemein'!$F$17-'2.5 CAPEX'!AP$5&gt;='2.5 CAPEX'!$F19*'1.1 Allgemein'!$I$27,
IF(SUM(OFFSET(AO19,0,-MIN($F19-2,COLUMN(AB19)-1),1,MIN($F19-1,COLUMN(AB19))))=0,$J19,""),"")),"")),""),"")</f>
        <v/>
      </c>
      <c r="AQ19" s="340" t="str">
        <f ca="1">IF(AQ$5&lt;&gt;"",
IF(AQ$5&gt;='2.1 Kraftwerk allgemein'!$F$15,
IF(AQ$5&lt;='2.1 Kraftwerk allgemein'!$F$16,
$J19*INDEX('2.1 Kraftwerk allgemein'!$H$16:$S$16,,MATCH('2.5 CAPEX'!AQ$5,'2.1 Kraftwerk allgemein'!$H$15:$S$15,0)),
IF(AND($M19="x",$F19&lt;&gt;0),
IF($F19=1,$J19,
IF('2.1 Kraftwerk allgemein'!$F$17-'2.5 CAPEX'!AQ$5&gt;='2.5 CAPEX'!$F19*'1.1 Allgemein'!$I$27,
IF(SUM(OFFSET(AP19,0,-MIN($F19-2,COLUMN(AC19)-1),1,MIN($F19-1,COLUMN(AC19))))=0,$J19,""),"")),"")),""),"")</f>
        <v/>
      </c>
      <c r="AR19" s="340" t="str">
        <f ca="1">IF(AR$5&lt;&gt;"",
IF(AR$5&gt;='2.1 Kraftwerk allgemein'!$F$15,
IF(AR$5&lt;='2.1 Kraftwerk allgemein'!$F$16,
$J19*INDEX('2.1 Kraftwerk allgemein'!$H$16:$S$16,,MATCH('2.5 CAPEX'!AR$5,'2.1 Kraftwerk allgemein'!$H$15:$S$15,0)),
IF(AND($M19="x",$F19&lt;&gt;0),
IF($F19=1,$J19,
IF('2.1 Kraftwerk allgemein'!$F$17-'2.5 CAPEX'!AR$5&gt;='2.5 CAPEX'!$F19*'1.1 Allgemein'!$I$27,
IF(SUM(OFFSET(AQ19,0,-MIN($F19-2,COLUMN(AD19)-1),1,MIN($F19-1,COLUMN(AD19))))=0,$J19,""),"")),"")),""),"")</f>
        <v/>
      </c>
      <c r="AS19" s="340" t="str">
        <f ca="1">IF(AS$5&lt;&gt;"",
IF(AS$5&gt;='2.1 Kraftwerk allgemein'!$F$15,
IF(AS$5&lt;='2.1 Kraftwerk allgemein'!$F$16,
$J19*INDEX('2.1 Kraftwerk allgemein'!$H$16:$S$16,,MATCH('2.5 CAPEX'!AS$5,'2.1 Kraftwerk allgemein'!$H$15:$S$15,0)),
IF(AND($M19="x",$F19&lt;&gt;0),
IF($F19=1,$J19,
IF('2.1 Kraftwerk allgemein'!$F$17-'2.5 CAPEX'!AS$5&gt;='2.5 CAPEX'!$F19*'1.1 Allgemein'!$I$27,
IF(SUM(OFFSET(AR19,0,-MIN($F19-2,COLUMN(AE19)-1),1,MIN($F19-1,COLUMN(AE19))))=0,$J19,""),"")),"")),""),"")</f>
        <v/>
      </c>
      <c r="AT19" s="340" t="str">
        <f ca="1">IF(AT$5&lt;&gt;"",
IF(AT$5&gt;='2.1 Kraftwerk allgemein'!$F$15,
IF(AT$5&lt;='2.1 Kraftwerk allgemein'!$F$16,
$J19*INDEX('2.1 Kraftwerk allgemein'!$H$16:$S$16,,MATCH('2.5 CAPEX'!AT$5,'2.1 Kraftwerk allgemein'!$H$15:$S$15,0)),
IF(AND($M19="x",$F19&lt;&gt;0),
IF($F19=1,$J19,
IF('2.1 Kraftwerk allgemein'!$F$17-'2.5 CAPEX'!AT$5&gt;='2.5 CAPEX'!$F19*'1.1 Allgemein'!$I$27,
IF(SUM(OFFSET(AS19,0,-MIN($F19-2,COLUMN(AF19)-1),1,MIN($F19-1,COLUMN(AF19))))=0,$J19,""),"")),"")),""),"")</f>
        <v/>
      </c>
      <c r="AU19" s="340" t="str">
        <f ca="1">IF(AU$5&lt;&gt;"",
IF(AU$5&gt;='2.1 Kraftwerk allgemein'!$F$15,
IF(AU$5&lt;='2.1 Kraftwerk allgemein'!$F$16,
$J19*INDEX('2.1 Kraftwerk allgemein'!$H$16:$S$16,,MATCH('2.5 CAPEX'!AU$5,'2.1 Kraftwerk allgemein'!$H$15:$S$15,0)),
IF(AND($M19="x",$F19&lt;&gt;0),
IF($F19=1,$J19,
IF('2.1 Kraftwerk allgemein'!$F$17-'2.5 CAPEX'!AU$5&gt;='2.5 CAPEX'!$F19*'1.1 Allgemein'!$I$27,
IF(SUM(OFFSET(AT19,0,-MIN($F19-2,COLUMN(AG19)-1),1,MIN($F19-1,COLUMN(AG19))))=0,$J19,""),"")),"")),""),"")</f>
        <v/>
      </c>
      <c r="AV19" s="340" t="str">
        <f ca="1">IF(AV$5&lt;&gt;"",
IF(AV$5&gt;='2.1 Kraftwerk allgemein'!$F$15,
IF(AV$5&lt;='2.1 Kraftwerk allgemein'!$F$16,
$J19*INDEX('2.1 Kraftwerk allgemein'!$H$16:$S$16,,MATCH('2.5 CAPEX'!AV$5,'2.1 Kraftwerk allgemein'!$H$15:$S$15,0)),
IF(AND($M19="x",$F19&lt;&gt;0),
IF($F19=1,$J19,
IF('2.1 Kraftwerk allgemein'!$F$17-'2.5 CAPEX'!AV$5&gt;='2.5 CAPEX'!$F19*'1.1 Allgemein'!$I$27,
IF(SUM(OFFSET(AU19,0,-MIN($F19-2,COLUMN(AH19)-1),1,MIN($F19-1,COLUMN(AH19))))=0,$J19,""),"")),"")),""),"")</f>
        <v/>
      </c>
      <c r="AW19" s="340" t="str">
        <f ca="1">IF(AW$5&lt;&gt;"",
IF(AW$5&gt;='2.1 Kraftwerk allgemein'!$F$15,
IF(AW$5&lt;='2.1 Kraftwerk allgemein'!$F$16,
$J19*INDEX('2.1 Kraftwerk allgemein'!$H$16:$S$16,,MATCH('2.5 CAPEX'!AW$5,'2.1 Kraftwerk allgemein'!$H$15:$S$15,0)),
IF(AND($M19="x",$F19&lt;&gt;0),
IF($F19=1,$J19,
IF('2.1 Kraftwerk allgemein'!$F$17-'2.5 CAPEX'!AW$5&gt;='2.5 CAPEX'!$F19*'1.1 Allgemein'!$I$27,
IF(SUM(OFFSET(AV19,0,-MIN($F19-2,COLUMN(AI19)-1),1,MIN($F19-1,COLUMN(AI19))))=0,$J19,""),"")),"")),""),"")</f>
        <v/>
      </c>
      <c r="AX19" s="340" t="str">
        <f ca="1">IF(AX$5&lt;&gt;"",
IF(AX$5&gt;='2.1 Kraftwerk allgemein'!$F$15,
IF(AX$5&lt;='2.1 Kraftwerk allgemein'!$F$16,
$J19*INDEX('2.1 Kraftwerk allgemein'!$H$16:$S$16,,MATCH('2.5 CAPEX'!AX$5,'2.1 Kraftwerk allgemein'!$H$15:$S$15,0)),
IF(AND($M19="x",$F19&lt;&gt;0),
IF($F19=1,$J19,
IF('2.1 Kraftwerk allgemein'!$F$17-'2.5 CAPEX'!AX$5&gt;='2.5 CAPEX'!$F19*'1.1 Allgemein'!$I$27,
IF(SUM(OFFSET(AW19,0,-MIN($F19-2,COLUMN(AJ19)-1),1,MIN($F19-1,COLUMN(AJ19))))=0,$J19,""),"")),"")),""),"")</f>
        <v/>
      </c>
      <c r="AY19" s="340" t="str">
        <f ca="1">IF(AY$5&lt;&gt;"",
IF(AY$5&gt;='2.1 Kraftwerk allgemein'!$F$15,
IF(AY$5&lt;='2.1 Kraftwerk allgemein'!$F$16,
$J19*INDEX('2.1 Kraftwerk allgemein'!$H$16:$S$16,,MATCH('2.5 CAPEX'!AY$5,'2.1 Kraftwerk allgemein'!$H$15:$S$15,0)),
IF(AND($M19="x",$F19&lt;&gt;0),
IF($F19=1,$J19,
IF('2.1 Kraftwerk allgemein'!$F$17-'2.5 CAPEX'!AY$5&gt;='2.5 CAPEX'!$F19*'1.1 Allgemein'!$I$27,
IF(SUM(OFFSET(AX19,0,-MIN($F19-2,COLUMN(AK19)-1),1,MIN($F19-1,COLUMN(AK19))))=0,$J19,""),"")),"")),""),"")</f>
        <v/>
      </c>
      <c r="AZ19" s="340" t="str">
        <f ca="1">IF(AZ$5&lt;&gt;"",
IF(AZ$5&gt;='2.1 Kraftwerk allgemein'!$F$15,
IF(AZ$5&lt;='2.1 Kraftwerk allgemein'!$F$16,
$J19*INDEX('2.1 Kraftwerk allgemein'!$H$16:$S$16,,MATCH('2.5 CAPEX'!AZ$5,'2.1 Kraftwerk allgemein'!$H$15:$S$15,0)),
IF(AND($M19="x",$F19&lt;&gt;0),
IF($F19=1,$J19,
IF('2.1 Kraftwerk allgemein'!$F$17-'2.5 CAPEX'!AZ$5&gt;='2.5 CAPEX'!$F19*'1.1 Allgemein'!$I$27,
IF(SUM(OFFSET(AY19,0,-MIN($F19-2,COLUMN(AL19)-1),1,MIN($F19-1,COLUMN(AL19))))=0,$J19,""),"")),"")),""),"")</f>
        <v/>
      </c>
      <c r="BA19" s="340" t="str">
        <f ca="1">IF(BA$5&lt;&gt;"",
IF(BA$5&gt;='2.1 Kraftwerk allgemein'!$F$15,
IF(BA$5&lt;='2.1 Kraftwerk allgemein'!$F$16,
$J19*INDEX('2.1 Kraftwerk allgemein'!$H$16:$S$16,,MATCH('2.5 CAPEX'!BA$5,'2.1 Kraftwerk allgemein'!$H$15:$S$15,0)),
IF(AND($M19="x",$F19&lt;&gt;0),
IF($F19=1,$J19,
IF('2.1 Kraftwerk allgemein'!$F$17-'2.5 CAPEX'!BA$5&gt;='2.5 CAPEX'!$F19*'1.1 Allgemein'!$I$27,
IF(SUM(OFFSET(AZ19,0,-MIN($F19-2,COLUMN(AM19)-1),1,MIN($F19-1,COLUMN(AM19))))=0,$J19,""),"")),"")),""),"")</f>
        <v/>
      </c>
      <c r="BB19" s="340" t="str">
        <f ca="1">IF(BB$5&lt;&gt;"",
IF(BB$5&gt;='2.1 Kraftwerk allgemein'!$F$15,
IF(BB$5&lt;='2.1 Kraftwerk allgemein'!$F$16,
$J19*INDEX('2.1 Kraftwerk allgemein'!$H$16:$S$16,,MATCH('2.5 CAPEX'!BB$5,'2.1 Kraftwerk allgemein'!$H$15:$S$15,0)),
IF(AND($M19="x",$F19&lt;&gt;0),
IF($F19=1,$J19,
IF('2.1 Kraftwerk allgemein'!$F$17-'2.5 CAPEX'!BB$5&gt;='2.5 CAPEX'!$F19*'1.1 Allgemein'!$I$27,
IF(SUM(OFFSET(BA19,0,-MIN($F19-2,COLUMN(AN19)-1),1,MIN($F19-1,COLUMN(AN19))))=0,$J19,""),"")),"")),""),"")</f>
        <v/>
      </c>
      <c r="BC19" s="340" t="str">
        <f ca="1">IF(BC$5&lt;&gt;"",
IF(BC$5&gt;='2.1 Kraftwerk allgemein'!$F$15,
IF(BC$5&lt;='2.1 Kraftwerk allgemein'!$F$16,
$J19*INDEX('2.1 Kraftwerk allgemein'!$H$16:$S$16,,MATCH('2.5 CAPEX'!BC$5,'2.1 Kraftwerk allgemein'!$H$15:$S$15,0)),
IF(AND($M19="x",$F19&lt;&gt;0),
IF($F19=1,$J19,
IF('2.1 Kraftwerk allgemein'!$F$17-'2.5 CAPEX'!BC$5&gt;='2.5 CAPEX'!$F19*'1.1 Allgemein'!$I$27,
IF(SUM(OFFSET(BB19,0,-MIN($F19-2,COLUMN(AO19)-1),1,MIN($F19-1,COLUMN(AO19))))=0,$J19,""),"")),"")),""),"")</f>
        <v/>
      </c>
      <c r="BD19" s="340" t="str">
        <f ca="1">IF(BD$5&lt;&gt;"",
IF(BD$5&gt;='2.1 Kraftwerk allgemein'!$F$15,
IF(BD$5&lt;='2.1 Kraftwerk allgemein'!$F$16,
$J19*INDEX('2.1 Kraftwerk allgemein'!$H$16:$S$16,,MATCH('2.5 CAPEX'!BD$5,'2.1 Kraftwerk allgemein'!$H$15:$S$15,0)),
IF(AND($M19="x",$F19&lt;&gt;0),
IF($F19=1,$J19,
IF('2.1 Kraftwerk allgemein'!$F$17-'2.5 CAPEX'!BD$5&gt;='2.5 CAPEX'!$F19*'1.1 Allgemein'!$I$27,
IF(SUM(OFFSET(BC19,0,-MIN($F19-2,COLUMN(AP19)-1),1,MIN($F19-1,COLUMN(AP19))))=0,$J19,""),"")),"")),""),"")</f>
        <v/>
      </c>
      <c r="BE19" s="340" t="str">
        <f ca="1">IF(BE$5&lt;&gt;"",
IF(BE$5&gt;='2.1 Kraftwerk allgemein'!$F$15,
IF(BE$5&lt;='2.1 Kraftwerk allgemein'!$F$16,
$J19*INDEX('2.1 Kraftwerk allgemein'!$H$16:$S$16,,MATCH('2.5 CAPEX'!BE$5,'2.1 Kraftwerk allgemein'!$H$15:$S$15,0)),
IF(AND($M19="x",$F19&lt;&gt;0),
IF($F19=1,$J19,
IF('2.1 Kraftwerk allgemein'!$F$17-'2.5 CAPEX'!BE$5&gt;='2.5 CAPEX'!$F19*'1.1 Allgemein'!$I$27,
IF(SUM(OFFSET(BD19,0,-MIN($F19-2,COLUMN(AQ19)-1),1,MIN($F19-1,COLUMN(AQ19))))=0,$J19,""),"")),"")),""),"")</f>
        <v/>
      </c>
      <c r="BF19" s="340" t="str">
        <f ca="1">IF(BF$5&lt;&gt;"",
IF(BF$5&gt;='2.1 Kraftwerk allgemein'!$F$15,
IF(BF$5&lt;='2.1 Kraftwerk allgemein'!$F$16,
$J19*INDEX('2.1 Kraftwerk allgemein'!$H$16:$S$16,,MATCH('2.5 CAPEX'!BF$5,'2.1 Kraftwerk allgemein'!$H$15:$S$15,0)),
IF(AND($M19="x",$F19&lt;&gt;0),
IF($F19=1,$J19,
IF('2.1 Kraftwerk allgemein'!$F$17-'2.5 CAPEX'!BF$5&gt;='2.5 CAPEX'!$F19*'1.1 Allgemein'!$I$27,
IF(SUM(OFFSET(BE19,0,-MIN($F19-2,COLUMN(AR19)-1),1,MIN($F19-1,COLUMN(AR19))))=0,$J19,""),"")),"")),""),"")</f>
        <v/>
      </c>
      <c r="BG19" s="340" t="str">
        <f ca="1">IF(BG$5&lt;&gt;"",
IF(BG$5&gt;='2.1 Kraftwerk allgemein'!$F$15,
IF(BG$5&lt;='2.1 Kraftwerk allgemein'!$F$16,
$J19*INDEX('2.1 Kraftwerk allgemein'!$H$16:$S$16,,MATCH('2.5 CAPEX'!BG$5,'2.1 Kraftwerk allgemein'!$H$15:$S$15,0)),
IF(AND($M19="x",$F19&lt;&gt;0),
IF($F19=1,$J19,
IF('2.1 Kraftwerk allgemein'!$F$17-'2.5 CAPEX'!BG$5&gt;='2.5 CAPEX'!$F19*'1.1 Allgemein'!$I$27,
IF(SUM(OFFSET(BF19,0,-MIN($F19-2,COLUMN(AS19)-1),1,MIN($F19-1,COLUMN(AS19))))=0,$J19,""),"")),"")),""),"")</f>
        <v/>
      </c>
      <c r="BH19" s="340" t="str">
        <f ca="1">IF(BH$5&lt;&gt;"",
IF(BH$5&gt;='2.1 Kraftwerk allgemein'!$F$15,
IF(BH$5&lt;='2.1 Kraftwerk allgemein'!$F$16,
$J19*INDEX('2.1 Kraftwerk allgemein'!$H$16:$S$16,,MATCH('2.5 CAPEX'!BH$5,'2.1 Kraftwerk allgemein'!$H$15:$S$15,0)),
IF(AND($M19="x",$F19&lt;&gt;0),
IF($F19=1,$J19,
IF('2.1 Kraftwerk allgemein'!$F$17-'2.5 CAPEX'!BH$5&gt;='2.5 CAPEX'!$F19*'1.1 Allgemein'!$I$27,
IF(SUM(OFFSET(BG19,0,-MIN($F19-2,COLUMN(AT19)-1),1,MIN($F19-1,COLUMN(AT19))))=0,$J19,""),"")),"")),""),"")</f>
        <v/>
      </c>
      <c r="BI19" s="340" t="str">
        <f ca="1">IF(BI$5&lt;&gt;"",
IF(BI$5&gt;='2.1 Kraftwerk allgemein'!$F$15,
IF(BI$5&lt;='2.1 Kraftwerk allgemein'!$F$16,
$J19*INDEX('2.1 Kraftwerk allgemein'!$H$16:$S$16,,MATCH('2.5 CAPEX'!BI$5,'2.1 Kraftwerk allgemein'!$H$15:$S$15,0)),
IF(AND($M19="x",$F19&lt;&gt;0),
IF($F19=1,$J19,
IF('2.1 Kraftwerk allgemein'!$F$17-'2.5 CAPEX'!BI$5&gt;='2.5 CAPEX'!$F19*'1.1 Allgemein'!$I$27,
IF(SUM(OFFSET(BH19,0,-MIN($F19-2,COLUMN(AU19)-1),1,MIN($F19-1,COLUMN(AU19))))=0,$J19,""),"")),"")),""),"")</f>
        <v/>
      </c>
      <c r="BJ19" s="340" t="str">
        <f ca="1">IF(BJ$5&lt;&gt;"",
IF(BJ$5&gt;='2.1 Kraftwerk allgemein'!$F$15,
IF(BJ$5&lt;='2.1 Kraftwerk allgemein'!$F$16,
$J19*INDEX('2.1 Kraftwerk allgemein'!$H$16:$S$16,,MATCH('2.5 CAPEX'!BJ$5,'2.1 Kraftwerk allgemein'!$H$15:$S$15,0)),
IF(AND($M19="x",$F19&lt;&gt;0),
IF($F19=1,$J19,
IF('2.1 Kraftwerk allgemein'!$F$17-'2.5 CAPEX'!BJ$5&gt;='2.5 CAPEX'!$F19*'1.1 Allgemein'!$I$27,
IF(SUM(OFFSET(BI19,0,-MIN($F19-2,COLUMN(AV19)-1),1,MIN($F19-1,COLUMN(AV19))))=0,$J19,""),"")),"")),""),"")</f>
        <v/>
      </c>
      <c r="BK19" s="340" t="str">
        <f ca="1">IF(BK$5&lt;&gt;"",
IF(BK$5&gt;='2.1 Kraftwerk allgemein'!$F$15,
IF(BK$5&lt;='2.1 Kraftwerk allgemein'!$F$16,
$J19*INDEX('2.1 Kraftwerk allgemein'!$H$16:$S$16,,MATCH('2.5 CAPEX'!BK$5,'2.1 Kraftwerk allgemein'!$H$15:$S$15,0)),
IF(AND($M19="x",$F19&lt;&gt;0),
IF($F19=1,$J19,
IF('2.1 Kraftwerk allgemein'!$F$17-'2.5 CAPEX'!BK$5&gt;='2.5 CAPEX'!$F19*'1.1 Allgemein'!$I$27,
IF(SUM(OFFSET(BJ19,0,-MIN($F19-2,COLUMN(AW19)-1),1,MIN($F19-1,COLUMN(AW19))))=0,$J19,""),"")),"")),""),"")</f>
        <v/>
      </c>
      <c r="BL19" s="340" t="str">
        <f ca="1">IF(BL$5&lt;&gt;"",
IF(BL$5&gt;='2.1 Kraftwerk allgemein'!$F$15,
IF(BL$5&lt;='2.1 Kraftwerk allgemein'!$F$16,
$J19*INDEX('2.1 Kraftwerk allgemein'!$H$16:$S$16,,MATCH('2.5 CAPEX'!BL$5,'2.1 Kraftwerk allgemein'!$H$15:$S$15,0)),
IF(AND($M19="x",$F19&lt;&gt;0),
IF($F19=1,$J19,
IF('2.1 Kraftwerk allgemein'!$F$17-'2.5 CAPEX'!BL$5&gt;='2.5 CAPEX'!$F19*'1.1 Allgemein'!$I$27,
IF(SUM(OFFSET(BK19,0,-MIN($F19-2,COLUMN(AX19)-1),1,MIN($F19-1,COLUMN(AX19))))=0,$J19,""),"")),"")),""),"")</f>
        <v/>
      </c>
      <c r="BM19" s="340" t="str">
        <f ca="1">IF(BM$5&lt;&gt;"",
IF(BM$5&gt;='2.1 Kraftwerk allgemein'!$F$15,
IF(BM$5&lt;='2.1 Kraftwerk allgemein'!$F$16,
$J19*INDEX('2.1 Kraftwerk allgemein'!$H$16:$S$16,,MATCH('2.5 CAPEX'!BM$5,'2.1 Kraftwerk allgemein'!$H$15:$S$15,0)),
IF(AND($M19="x",$F19&lt;&gt;0),
IF($F19=1,$J19,
IF('2.1 Kraftwerk allgemein'!$F$17-'2.5 CAPEX'!BM$5&gt;='2.5 CAPEX'!$F19*'1.1 Allgemein'!$I$27,
IF(SUM(OFFSET(BL19,0,-MIN($F19-2,COLUMN(AY19)-1),1,MIN($F19-1,COLUMN(AY19))))=0,$J19,""),"")),"")),""),"")</f>
        <v/>
      </c>
      <c r="BN19" s="340" t="str">
        <f ca="1">IF(BN$5&lt;&gt;"",
IF(BN$5&gt;='2.1 Kraftwerk allgemein'!$F$15,
IF(BN$5&lt;='2.1 Kraftwerk allgemein'!$F$16,
$J19*INDEX('2.1 Kraftwerk allgemein'!$H$16:$S$16,,MATCH('2.5 CAPEX'!BN$5,'2.1 Kraftwerk allgemein'!$H$15:$S$15,0)),
IF(AND($M19="x",$F19&lt;&gt;0),
IF($F19=1,$J19,
IF('2.1 Kraftwerk allgemein'!$F$17-'2.5 CAPEX'!BN$5&gt;='2.5 CAPEX'!$F19*'1.1 Allgemein'!$I$27,
IF(SUM(OFFSET(BM19,0,-MIN($F19-2,COLUMN(AZ19)-1),1,MIN($F19-1,COLUMN(AZ19))))=0,$J19,""),"")),"")),""),"")</f>
        <v/>
      </c>
      <c r="BO19" s="340" t="str">
        <f ca="1">IF(BO$5&lt;&gt;"",
IF(BO$5&gt;='2.1 Kraftwerk allgemein'!$F$15,
IF(BO$5&lt;='2.1 Kraftwerk allgemein'!$F$16,
$J19*INDEX('2.1 Kraftwerk allgemein'!$H$16:$S$16,,MATCH('2.5 CAPEX'!BO$5,'2.1 Kraftwerk allgemein'!$H$15:$S$15,0)),
IF(AND($M19="x",$F19&lt;&gt;0),
IF($F19=1,$J19,
IF('2.1 Kraftwerk allgemein'!$F$17-'2.5 CAPEX'!BO$5&gt;='2.5 CAPEX'!$F19*'1.1 Allgemein'!$I$27,
IF(SUM(OFFSET(BN19,0,-MIN($F19-2,COLUMN(BA19)-1),1,MIN($F19-1,COLUMN(BA19))))=0,$J19,""),"")),"")),""),"")</f>
        <v/>
      </c>
      <c r="BP19" s="340" t="str">
        <f ca="1">IF(BP$5&lt;&gt;"",
IF(BP$5&gt;='2.1 Kraftwerk allgemein'!$F$15,
IF(BP$5&lt;='2.1 Kraftwerk allgemein'!$F$16,
$J19*INDEX('2.1 Kraftwerk allgemein'!$H$16:$S$16,,MATCH('2.5 CAPEX'!BP$5,'2.1 Kraftwerk allgemein'!$H$15:$S$15,0)),
IF(AND($M19="x",$F19&lt;&gt;0),
IF($F19=1,$J19,
IF('2.1 Kraftwerk allgemein'!$F$17-'2.5 CAPEX'!BP$5&gt;='2.5 CAPEX'!$F19*'1.1 Allgemein'!$I$27,
IF(SUM(OFFSET(BO19,0,-MIN($F19-2,COLUMN(BB19)-1),1,MIN($F19-1,COLUMN(BB19))))=0,$J19,""),"")),"")),""),"")</f>
        <v/>
      </c>
      <c r="BQ19" s="340" t="str">
        <f ca="1">IF(BQ$5&lt;&gt;"",
IF(BQ$5&gt;='2.1 Kraftwerk allgemein'!$F$15,
IF(BQ$5&lt;='2.1 Kraftwerk allgemein'!$F$16,
$J19*INDEX('2.1 Kraftwerk allgemein'!$H$16:$S$16,,MATCH('2.5 CAPEX'!BQ$5,'2.1 Kraftwerk allgemein'!$H$15:$S$15,0)),
IF(AND($M19="x",$F19&lt;&gt;0),
IF($F19=1,$J19,
IF('2.1 Kraftwerk allgemein'!$F$17-'2.5 CAPEX'!BQ$5&gt;='2.5 CAPEX'!$F19*'1.1 Allgemein'!$I$27,
IF(SUM(OFFSET(BP19,0,-MIN($F19-2,COLUMN(BC19)-1),1,MIN($F19-1,COLUMN(BC19))))=0,$J19,""),"")),"")),""),"")</f>
        <v/>
      </c>
      <c r="BR19" s="340" t="str">
        <f ca="1">IF(BR$5&lt;&gt;"",
IF(BR$5&gt;='2.1 Kraftwerk allgemein'!$F$15,
IF(BR$5&lt;='2.1 Kraftwerk allgemein'!$F$16,
$J19*INDEX('2.1 Kraftwerk allgemein'!$H$16:$S$16,,MATCH('2.5 CAPEX'!BR$5,'2.1 Kraftwerk allgemein'!$H$15:$S$15,0)),
IF(AND($M19="x",$F19&lt;&gt;0),
IF($F19=1,$J19,
IF('2.1 Kraftwerk allgemein'!$F$17-'2.5 CAPEX'!BR$5&gt;='2.5 CAPEX'!$F19*'1.1 Allgemein'!$I$27,
IF(SUM(OFFSET(BQ19,0,-MIN($F19-2,COLUMN(BD19)-1),1,MIN($F19-1,COLUMN(BD19))))=0,$J19,""),"")),"")),""),"")</f>
        <v/>
      </c>
      <c r="BS19" s="340" t="str">
        <f ca="1">IF(BS$5&lt;&gt;"",
IF(BS$5&gt;='2.1 Kraftwerk allgemein'!$F$15,
IF(BS$5&lt;='2.1 Kraftwerk allgemein'!$F$16,
$J19*INDEX('2.1 Kraftwerk allgemein'!$H$16:$S$16,,MATCH('2.5 CAPEX'!BS$5,'2.1 Kraftwerk allgemein'!$H$15:$S$15,0)),
IF(AND($M19="x",$F19&lt;&gt;0),
IF($F19=1,$J19,
IF('2.1 Kraftwerk allgemein'!$F$17-'2.5 CAPEX'!BS$5&gt;='2.5 CAPEX'!$F19*'1.1 Allgemein'!$I$27,
IF(SUM(OFFSET(BR19,0,-MIN($F19-2,COLUMN(BE19)-1),1,MIN($F19-1,COLUMN(BE19))))=0,$J19,""),"")),"")),""),"")</f>
        <v/>
      </c>
      <c r="BT19" s="340" t="str">
        <f ca="1">IF(BT$5&lt;&gt;"",
IF(BT$5&gt;='2.1 Kraftwerk allgemein'!$F$15,
IF(BT$5&lt;='2.1 Kraftwerk allgemein'!$F$16,
$J19*INDEX('2.1 Kraftwerk allgemein'!$H$16:$S$16,,MATCH('2.5 CAPEX'!BT$5,'2.1 Kraftwerk allgemein'!$H$15:$S$15,0)),
IF(AND($M19="x",$F19&lt;&gt;0),
IF($F19=1,$J19,
IF('2.1 Kraftwerk allgemein'!$F$17-'2.5 CAPEX'!BT$5&gt;='2.5 CAPEX'!$F19*'1.1 Allgemein'!$I$27,
IF(SUM(OFFSET(BS19,0,-MIN($F19-2,COLUMN(BF19)-1),1,MIN($F19-1,COLUMN(BF19))))=0,$J19,""),"")),"")),""),"")</f>
        <v/>
      </c>
      <c r="BU19" s="340" t="str">
        <f ca="1">IF(BU$5&lt;&gt;"",
IF(BU$5&gt;='2.1 Kraftwerk allgemein'!$F$15,
IF(BU$5&lt;='2.1 Kraftwerk allgemein'!$F$16,
$J19*INDEX('2.1 Kraftwerk allgemein'!$H$16:$S$16,,MATCH('2.5 CAPEX'!BU$5,'2.1 Kraftwerk allgemein'!$H$15:$S$15,0)),
IF(AND($M19="x",$F19&lt;&gt;0),
IF($F19=1,$J19,
IF('2.1 Kraftwerk allgemein'!$F$17-'2.5 CAPEX'!BU$5&gt;='2.5 CAPEX'!$F19*'1.1 Allgemein'!$I$27,
IF(SUM(OFFSET(BT19,0,-MIN($F19-2,COLUMN(BG19)-1),1,MIN($F19-1,COLUMN(BG19))))=0,$J19,""),"")),"")),""),"")</f>
        <v/>
      </c>
      <c r="BV19" s="340" t="str">
        <f ca="1">IF(BV$5&lt;&gt;"",
IF(BV$5&gt;='2.1 Kraftwerk allgemein'!$F$15,
IF(BV$5&lt;='2.1 Kraftwerk allgemein'!$F$16,
$J19*INDEX('2.1 Kraftwerk allgemein'!$H$16:$S$16,,MATCH('2.5 CAPEX'!BV$5,'2.1 Kraftwerk allgemein'!$H$15:$S$15,0)),
IF(AND($M19="x",$F19&lt;&gt;0),
IF($F19=1,$J19,
IF('2.1 Kraftwerk allgemein'!$F$17-'2.5 CAPEX'!BV$5&gt;='2.5 CAPEX'!$F19*'1.1 Allgemein'!$I$27,
IF(SUM(OFFSET(BU19,0,-MIN($F19-2,COLUMN(BH19)-1),1,MIN($F19-1,COLUMN(BH19))))=0,$J19,""),"")),"")),""),"")</f>
        <v/>
      </c>
      <c r="BW19" s="340" t="str">
        <f ca="1">IF(BW$5&lt;&gt;"",
IF(BW$5&gt;='2.1 Kraftwerk allgemein'!$F$15,
IF(BW$5&lt;='2.1 Kraftwerk allgemein'!$F$16,
$J19*INDEX('2.1 Kraftwerk allgemein'!$H$16:$S$16,,MATCH('2.5 CAPEX'!BW$5,'2.1 Kraftwerk allgemein'!$H$15:$S$15,0)),
IF(AND($M19="x",$F19&lt;&gt;0),
IF($F19=1,$J19,
IF('2.1 Kraftwerk allgemein'!$F$17-'2.5 CAPEX'!BW$5&gt;='2.5 CAPEX'!$F19*'1.1 Allgemein'!$I$27,
IF(SUM(OFFSET(BV19,0,-MIN($F19-2,COLUMN(BI19)-1),1,MIN($F19-1,COLUMN(BI19))))=0,$J19,""),"")),"")),""),"")</f>
        <v/>
      </c>
      <c r="BX19" s="340" t="str">
        <f ca="1">IF(BX$5&lt;&gt;"",
IF(BX$5&gt;='2.1 Kraftwerk allgemein'!$F$15,
IF(BX$5&lt;='2.1 Kraftwerk allgemein'!$F$16,
$J19*INDEX('2.1 Kraftwerk allgemein'!$H$16:$S$16,,MATCH('2.5 CAPEX'!BX$5,'2.1 Kraftwerk allgemein'!$H$15:$S$15,0)),
IF(AND($M19="x",$F19&lt;&gt;0),
IF($F19=1,$J19,
IF('2.1 Kraftwerk allgemein'!$F$17-'2.5 CAPEX'!BX$5&gt;='2.5 CAPEX'!$F19*'1.1 Allgemein'!$I$27,
IF(SUM(OFFSET(BW19,0,-MIN($F19-2,COLUMN(BJ19)-1),1,MIN($F19-1,COLUMN(BJ19))))=0,$J19,""),"")),"")),""),"")</f>
        <v/>
      </c>
      <c r="BY19" s="340" t="str">
        <f ca="1">IF(BY$5&lt;&gt;"",
IF(BY$5&gt;='2.1 Kraftwerk allgemein'!$F$15,
IF(BY$5&lt;='2.1 Kraftwerk allgemein'!$F$16,
$J19*INDEX('2.1 Kraftwerk allgemein'!$H$16:$S$16,,MATCH('2.5 CAPEX'!BY$5,'2.1 Kraftwerk allgemein'!$H$15:$S$15,0)),
IF(AND($M19="x",$F19&lt;&gt;0),
IF($F19=1,$J19,
IF('2.1 Kraftwerk allgemein'!$F$17-'2.5 CAPEX'!BY$5&gt;='2.5 CAPEX'!$F19*'1.1 Allgemein'!$I$27,
IF(SUM(OFFSET(BX19,0,-MIN($F19-2,COLUMN(BK19)-1),1,MIN($F19-1,COLUMN(BK19))))=0,$J19,""),"")),"")),""),"")</f>
        <v/>
      </c>
      <c r="BZ19" s="340" t="str">
        <f ca="1">IF(BZ$5&lt;&gt;"",
IF(BZ$5&gt;='2.1 Kraftwerk allgemein'!$F$15,
IF(BZ$5&lt;='2.1 Kraftwerk allgemein'!$F$16,
$J19*INDEX('2.1 Kraftwerk allgemein'!$H$16:$S$16,,MATCH('2.5 CAPEX'!BZ$5,'2.1 Kraftwerk allgemein'!$H$15:$S$15,0)),
IF(AND($M19="x",$F19&lt;&gt;0),
IF($F19=1,$J19,
IF('2.1 Kraftwerk allgemein'!$F$17-'2.5 CAPEX'!BZ$5&gt;='2.5 CAPEX'!$F19*'1.1 Allgemein'!$I$27,
IF(SUM(OFFSET(BY19,0,-MIN($F19-2,COLUMN(BL19)-1),1,MIN($F19-1,COLUMN(BL19))))=0,$J19,""),"")),"")),""),"")</f>
        <v/>
      </c>
      <c r="CA19" s="340" t="str">
        <f ca="1">IF(CA$5&lt;&gt;"",
IF(CA$5&gt;='2.1 Kraftwerk allgemein'!$F$15,
IF(CA$5&lt;='2.1 Kraftwerk allgemein'!$F$16,
$J19*INDEX('2.1 Kraftwerk allgemein'!$H$16:$S$16,,MATCH('2.5 CAPEX'!CA$5,'2.1 Kraftwerk allgemein'!$H$15:$S$15,0)),
IF(AND($M19="x",$F19&lt;&gt;0),
IF($F19=1,$J19,
IF('2.1 Kraftwerk allgemein'!$F$17-'2.5 CAPEX'!CA$5&gt;='2.5 CAPEX'!$F19*'1.1 Allgemein'!$I$27,
IF(SUM(OFFSET(BZ19,0,-MIN($F19-2,COLUMN(BM19)-1),1,MIN($F19-1,COLUMN(BM19))))=0,$J19,""),"")),"")),""),"")</f>
        <v/>
      </c>
      <c r="CB19" s="340" t="str">
        <f ca="1">IF(CB$5&lt;&gt;"",
IF(CB$5&gt;='2.1 Kraftwerk allgemein'!$F$15,
IF(CB$5&lt;='2.1 Kraftwerk allgemein'!$F$16,
$J19*INDEX('2.1 Kraftwerk allgemein'!$H$16:$S$16,,MATCH('2.5 CAPEX'!CB$5,'2.1 Kraftwerk allgemein'!$H$15:$S$15,0)),
IF(AND($M19="x",$F19&lt;&gt;0),
IF($F19=1,$J19,
IF('2.1 Kraftwerk allgemein'!$F$17-'2.5 CAPEX'!CB$5&gt;='2.5 CAPEX'!$F19*'1.1 Allgemein'!$I$27,
IF(SUM(OFFSET(CA19,0,-MIN($F19-2,COLUMN(BN19)-1),1,MIN($F19-1,COLUMN(BN19))))=0,$J19,""),"")),"")),""),"")</f>
        <v/>
      </c>
      <c r="CC19" s="340" t="str">
        <f ca="1">IF(CC$5&lt;&gt;"",
IF(CC$5&gt;='2.1 Kraftwerk allgemein'!$F$15,
IF(CC$5&lt;='2.1 Kraftwerk allgemein'!$F$16,
$J19*INDEX('2.1 Kraftwerk allgemein'!$H$16:$S$16,,MATCH('2.5 CAPEX'!CC$5,'2.1 Kraftwerk allgemein'!$H$15:$S$15,0)),
IF(AND($M19="x",$F19&lt;&gt;0),
IF($F19=1,$J19,
IF('2.1 Kraftwerk allgemein'!$F$17-'2.5 CAPEX'!CC$5&gt;='2.5 CAPEX'!$F19*'1.1 Allgemein'!$I$27,
IF(SUM(OFFSET(CB19,0,-MIN($F19-2,COLUMN(BO19)-1),1,MIN($F19-1,COLUMN(BO19))))=0,$J19,""),"")),"")),""),"")</f>
        <v/>
      </c>
      <c r="CD19" s="340" t="str">
        <f ca="1">IF(CD$5&lt;&gt;"",
IF(CD$5&gt;='2.1 Kraftwerk allgemein'!$F$15,
IF(CD$5&lt;='2.1 Kraftwerk allgemein'!$F$16,
$J19*INDEX('2.1 Kraftwerk allgemein'!$H$16:$S$16,,MATCH('2.5 CAPEX'!CD$5,'2.1 Kraftwerk allgemein'!$H$15:$S$15,0)),
IF(AND($M19="x",$F19&lt;&gt;0),
IF($F19=1,$J19,
IF('2.1 Kraftwerk allgemein'!$F$17-'2.5 CAPEX'!CD$5&gt;='2.5 CAPEX'!$F19*'1.1 Allgemein'!$I$27,
IF(SUM(OFFSET(CC19,0,-MIN($F19-2,COLUMN(BP19)-1),1,MIN($F19-1,COLUMN(BP19))))=0,$J19,""),"")),"")),""),"")</f>
        <v/>
      </c>
      <c r="CE19" s="340" t="str">
        <f ca="1">IF(CE$5&lt;&gt;"",
IF(CE$5&gt;='2.1 Kraftwerk allgemein'!$F$15,
IF(CE$5&lt;='2.1 Kraftwerk allgemein'!$F$16,
$J19*INDEX('2.1 Kraftwerk allgemein'!$H$16:$S$16,,MATCH('2.5 CAPEX'!CE$5,'2.1 Kraftwerk allgemein'!$H$15:$S$15,0)),
IF(AND($M19="x",$F19&lt;&gt;0),
IF($F19=1,$J19,
IF('2.1 Kraftwerk allgemein'!$F$17-'2.5 CAPEX'!CE$5&gt;='2.5 CAPEX'!$F19*'1.1 Allgemein'!$I$27,
IF(SUM(OFFSET(CD19,0,-MIN($F19-2,COLUMN(BQ19)-1),1,MIN($F19-1,COLUMN(BQ19))))=0,$J19,""),"")),"")),""),"")</f>
        <v/>
      </c>
      <c r="CF19" s="340" t="str">
        <f ca="1">IF(CF$5&lt;&gt;"",
IF(CF$5&gt;='2.1 Kraftwerk allgemein'!$F$15,
IF(CF$5&lt;='2.1 Kraftwerk allgemein'!$F$16,
$J19*INDEX('2.1 Kraftwerk allgemein'!$H$16:$S$16,,MATCH('2.5 CAPEX'!CF$5,'2.1 Kraftwerk allgemein'!$H$15:$S$15,0)),
IF(AND($M19="x",$F19&lt;&gt;0),
IF($F19=1,$J19,
IF('2.1 Kraftwerk allgemein'!$F$17-'2.5 CAPEX'!CF$5&gt;='2.5 CAPEX'!$F19*'1.1 Allgemein'!$I$27,
IF(SUM(OFFSET(CE19,0,-MIN($F19-2,COLUMN(BR19)-1),1,MIN($F19-1,COLUMN(BR19))))=0,$J19,""),"")),"")),""),"")</f>
        <v/>
      </c>
      <c r="CG19" s="340" t="str">
        <f ca="1">IF(CG$5&lt;&gt;"",
IF(CG$5&gt;='2.1 Kraftwerk allgemein'!$F$15,
IF(CG$5&lt;='2.1 Kraftwerk allgemein'!$F$16,
$J19*INDEX('2.1 Kraftwerk allgemein'!$H$16:$S$16,,MATCH('2.5 CAPEX'!CG$5,'2.1 Kraftwerk allgemein'!$H$15:$S$15,0)),
IF(AND($M19="x",$F19&lt;&gt;0),
IF($F19=1,$J19,
IF('2.1 Kraftwerk allgemein'!$F$17-'2.5 CAPEX'!CG$5&gt;='2.5 CAPEX'!$F19*'1.1 Allgemein'!$I$27,
IF(SUM(OFFSET(CF19,0,-MIN($F19-2,COLUMN(BS19)-1),1,MIN($F19-1,COLUMN(BS19))))=0,$J19,""),"")),"")),""),"")</f>
        <v/>
      </c>
      <c r="CH19" s="340" t="str">
        <f ca="1">IF(CH$5&lt;&gt;"",
IF(CH$5&gt;='2.1 Kraftwerk allgemein'!$F$15,
IF(CH$5&lt;='2.1 Kraftwerk allgemein'!$F$16,
$J19*INDEX('2.1 Kraftwerk allgemein'!$H$16:$S$16,,MATCH('2.5 CAPEX'!CH$5,'2.1 Kraftwerk allgemein'!$H$15:$S$15,0)),
IF(AND($M19="x",$F19&lt;&gt;0),
IF($F19=1,$J19,
IF('2.1 Kraftwerk allgemein'!$F$17-'2.5 CAPEX'!CH$5&gt;='2.5 CAPEX'!$F19*'1.1 Allgemein'!$I$27,
IF(SUM(OFFSET(CG19,0,-MIN($F19-2,COLUMN(BT19)-1),1,MIN($F19-1,COLUMN(BT19))))=0,$J19,""),"")),"")),""),"")</f>
        <v/>
      </c>
      <c r="CI19" s="340" t="str">
        <f ca="1">IF(CI$5&lt;&gt;"",
IF(CI$5&gt;='2.1 Kraftwerk allgemein'!$F$15,
IF(CI$5&lt;='2.1 Kraftwerk allgemein'!$F$16,
$J19*INDEX('2.1 Kraftwerk allgemein'!$H$16:$S$16,,MATCH('2.5 CAPEX'!CI$5,'2.1 Kraftwerk allgemein'!$H$15:$S$15,0)),
IF(AND($M19="x",$F19&lt;&gt;0),
IF($F19=1,$J19,
IF('2.1 Kraftwerk allgemein'!$F$17-'2.5 CAPEX'!CI$5&gt;='2.5 CAPEX'!$F19*'1.1 Allgemein'!$I$27,
IF(SUM(OFFSET(CH19,0,-MIN($F19-2,COLUMN(BU19)-1),1,MIN($F19-1,COLUMN(BU19))))=0,$J19,""),"")),"")),""),"")</f>
        <v/>
      </c>
      <c r="CJ19" s="340" t="str">
        <f ca="1">IF(CJ$5&lt;&gt;"",
IF(CJ$5&gt;='2.1 Kraftwerk allgemein'!$F$15,
IF(CJ$5&lt;='2.1 Kraftwerk allgemein'!$F$16,
$J19*INDEX('2.1 Kraftwerk allgemein'!$H$16:$S$16,,MATCH('2.5 CAPEX'!CJ$5,'2.1 Kraftwerk allgemein'!$H$15:$S$15,0)),
IF(AND($M19="x",$F19&lt;&gt;0),
IF($F19=1,$J19,
IF('2.1 Kraftwerk allgemein'!$F$17-'2.5 CAPEX'!CJ$5&gt;='2.5 CAPEX'!$F19*'1.1 Allgemein'!$I$27,
IF(SUM(OFFSET(CI19,0,-MIN($F19-2,COLUMN(BV19)-1),1,MIN($F19-1,COLUMN(BV19))))=0,$J19,""),"")),"")),""),"")</f>
        <v/>
      </c>
      <c r="CK19" s="340" t="str">
        <f ca="1">IF(CK$5&lt;&gt;"",
IF(CK$5&gt;='2.1 Kraftwerk allgemein'!$F$15,
IF(CK$5&lt;='2.1 Kraftwerk allgemein'!$F$16,
$J19*INDEX('2.1 Kraftwerk allgemein'!$H$16:$S$16,,MATCH('2.5 CAPEX'!CK$5,'2.1 Kraftwerk allgemein'!$H$15:$S$15,0)),
IF(AND($M19="x",$F19&lt;&gt;0),
IF($F19=1,$J19,
IF('2.1 Kraftwerk allgemein'!$F$17-'2.5 CAPEX'!CK$5&gt;='2.5 CAPEX'!$F19*'1.1 Allgemein'!$I$27,
IF(SUM(OFFSET(CJ19,0,-MIN($F19-2,COLUMN(BW19)-1),1,MIN($F19-1,COLUMN(BW19))))=0,$J19,""),"")),"")),""),"")</f>
        <v/>
      </c>
      <c r="CL19" s="340" t="str">
        <f ca="1">IF(CL$5&lt;&gt;"",
IF(CL$5&gt;='2.1 Kraftwerk allgemein'!$F$15,
IF(CL$5&lt;='2.1 Kraftwerk allgemein'!$F$16,
$J19*INDEX('2.1 Kraftwerk allgemein'!$H$16:$S$16,,MATCH('2.5 CAPEX'!CL$5,'2.1 Kraftwerk allgemein'!$H$15:$S$15,0)),
IF(AND($M19="x",$F19&lt;&gt;0),
IF($F19=1,$J19,
IF('2.1 Kraftwerk allgemein'!$F$17-'2.5 CAPEX'!CL$5&gt;='2.5 CAPEX'!$F19*'1.1 Allgemein'!$I$27,
IF(SUM(OFFSET(CK19,0,-MIN($F19-2,COLUMN(BX19)-1),1,MIN($F19-1,COLUMN(BX19))))=0,$J19,""),"")),"")),""),"")</f>
        <v/>
      </c>
      <c r="CM19" s="340" t="str">
        <f ca="1">IF(CM$5&lt;&gt;"",
IF(CM$5&gt;='2.1 Kraftwerk allgemein'!$F$15,
IF(CM$5&lt;='2.1 Kraftwerk allgemein'!$F$16,
$J19*INDEX('2.1 Kraftwerk allgemein'!$H$16:$S$16,,MATCH('2.5 CAPEX'!CM$5,'2.1 Kraftwerk allgemein'!$H$15:$S$15,0)),
IF(AND($M19="x",$F19&lt;&gt;0),
IF($F19=1,$J19,
IF('2.1 Kraftwerk allgemein'!$F$17-'2.5 CAPEX'!CM$5&gt;='2.5 CAPEX'!$F19*'1.1 Allgemein'!$I$27,
IF(SUM(OFFSET(CL19,0,-MIN($F19-2,COLUMN(BY19)-1),1,MIN($F19-1,COLUMN(BY19))))=0,$J19,""),"")),"")),""),"")</f>
        <v/>
      </c>
      <c r="CN19" s="340" t="str">
        <f ca="1">IF(CN$5&lt;&gt;"",
IF(CN$5&gt;='2.1 Kraftwerk allgemein'!$F$15,
IF(CN$5&lt;='2.1 Kraftwerk allgemein'!$F$16,
$J19*INDEX('2.1 Kraftwerk allgemein'!$H$16:$S$16,,MATCH('2.5 CAPEX'!CN$5,'2.1 Kraftwerk allgemein'!$H$15:$S$15,0)),
IF(AND($M19="x",$F19&lt;&gt;0),
IF($F19=1,$J19,
IF('2.1 Kraftwerk allgemein'!$F$17-'2.5 CAPEX'!CN$5&gt;='2.5 CAPEX'!$F19*'1.1 Allgemein'!$I$27,
IF(SUM(OFFSET(CM19,0,-MIN($F19-2,COLUMN(BZ19)-1),1,MIN($F19-1,COLUMN(BZ19))))=0,$J19,""),"")),"")),""),"")</f>
        <v/>
      </c>
      <c r="CO19" s="340" t="str">
        <f ca="1">IF(CO$5&lt;&gt;"",
IF(CO$5&gt;='2.1 Kraftwerk allgemein'!$F$15,
IF(CO$5&lt;='2.1 Kraftwerk allgemein'!$F$16,
$J19*INDEX('2.1 Kraftwerk allgemein'!$H$16:$S$16,,MATCH('2.5 CAPEX'!CO$5,'2.1 Kraftwerk allgemein'!$H$15:$S$15,0)),
IF(AND($M19="x",$F19&lt;&gt;0),
IF($F19=1,$J19,
IF('2.1 Kraftwerk allgemein'!$F$17-'2.5 CAPEX'!CO$5&gt;='2.5 CAPEX'!$F19*'1.1 Allgemein'!$I$27,
IF(SUM(OFFSET(CN19,0,-MIN($F19-2,COLUMN(CA19)-1),1,MIN($F19-1,COLUMN(CA19))))=0,$J19,""),"")),"")),""),"")</f>
        <v/>
      </c>
      <c r="CP19" s="340" t="str">
        <f ca="1">IF(CP$5&lt;&gt;"",
IF(CP$5&gt;='2.1 Kraftwerk allgemein'!$F$15,
IF(CP$5&lt;='2.1 Kraftwerk allgemein'!$F$16,
$J19*INDEX('2.1 Kraftwerk allgemein'!$H$16:$S$16,,MATCH('2.5 CAPEX'!CP$5,'2.1 Kraftwerk allgemein'!$H$15:$S$15,0)),
IF(AND($M19="x",$F19&lt;&gt;0),
IF($F19=1,$J19,
IF('2.1 Kraftwerk allgemein'!$F$17-'2.5 CAPEX'!CP$5&gt;='2.5 CAPEX'!$F19*'1.1 Allgemein'!$I$27,
IF(SUM(OFFSET(CO19,0,-MIN($F19-2,COLUMN(CB19)-1),1,MIN($F19-1,COLUMN(CB19))))=0,$J19,""),"")),"")),""),"")</f>
        <v/>
      </c>
      <c r="CQ19" s="340" t="str">
        <f ca="1">IF(CQ$5&lt;&gt;"",
IF(CQ$5&gt;='2.1 Kraftwerk allgemein'!$F$15,
IF(CQ$5&lt;='2.1 Kraftwerk allgemein'!$F$16,
$J19*INDEX('2.1 Kraftwerk allgemein'!$H$16:$S$16,,MATCH('2.5 CAPEX'!CQ$5,'2.1 Kraftwerk allgemein'!$H$15:$S$15,0)),
IF(AND($M19="x",$F19&lt;&gt;0),
IF($F19=1,$J19,
IF('2.1 Kraftwerk allgemein'!$F$17-'2.5 CAPEX'!CQ$5&gt;='2.5 CAPEX'!$F19*'1.1 Allgemein'!$I$27,
IF(SUM(OFFSET(CP19,0,-MIN($F19-2,COLUMN(CC19)-1),1,MIN($F19-1,COLUMN(CC19))))=0,$J19,""),"")),"")),""),"")</f>
        <v/>
      </c>
      <c r="CR19" s="340" t="str">
        <f ca="1">IF(CR$5&lt;&gt;"",
IF(CR$5&gt;='2.1 Kraftwerk allgemein'!$F$15,
IF(CR$5&lt;='2.1 Kraftwerk allgemein'!$F$16,
$J19*INDEX('2.1 Kraftwerk allgemein'!$H$16:$S$16,,MATCH('2.5 CAPEX'!CR$5,'2.1 Kraftwerk allgemein'!$H$15:$S$15,0)),
IF(AND($M19="x",$F19&lt;&gt;0),
IF($F19=1,$J19,
IF('2.1 Kraftwerk allgemein'!$F$17-'2.5 CAPEX'!CR$5&gt;='2.5 CAPEX'!$F19*'1.1 Allgemein'!$I$27,
IF(SUM(OFFSET(CQ19,0,-MIN($F19-2,COLUMN(CD19)-1),1,MIN($F19-1,COLUMN(CD19))))=0,$J19,""),"")),"")),""),"")</f>
        <v/>
      </c>
      <c r="CS19" s="340" t="str">
        <f ca="1">IF(CS$5&lt;&gt;"",
IF(CS$5&gt;='2.1 Kraftwerk allgemein'!$F$15,
IF(CS$5&lt;='2.1 Kraftwerk allgemein'!$F$16,
$J19*INDEX('2.1 Kraftwerk allgemein'!$H$16:$S$16,,MATCH('2.5 CAPEX'!CS$5,'2.1 Kraftwerk allgemein'!$H$15:$S$15,0)),
IF(AND($M19="x",$F19&lt;&gt;0),
IF($F19=1,$J19,
IF('2.1 Kraftwerk allgemein'!$F$17-'2.5 CAPEX'!CS$5&gt;='2.5 CAPEX'!$F19*'1.1 Allgemein'!$I$27,
IF(SUM(OFFSET(CR19,0,-MIN($F19-2,COLUMN(CE19)-1),1,MIN($F19-1,COLUMN(CE19))))=0,$J19,""),"")),"")),""),"")</f>
        <v/>
      </c>
      <c r="CT19" s="340" t="str">
        <f ca="1">IF(CT$5&lt;&gt;"",
IF(CT$5&gt;='2.1 Kraftwerk allgemein'!$F$15,
IF(CT$5&lt;='2.1 Kraftwerk allgemein'!$F$16,
$J19*INDEX('2.1 Kraftwerk allgemein'!$H$16:$S$16,,MATCH('2.5 CAPEX'!CT$5,'2.1 Kraftwerk allgemein'!$H$15:$S$15,0)),
IF(AND($M19="x",$F19&lt;&gt;0),
IF($F19=1,$J19,
IF('2.1 Kraftwerk allgemein'!$F$17-'2.5 CAPEX'!CT$5&gt;='2.5 CAPEX'!$F19*'1.1 Allgemein'!$I$27,
IF(SUM(OFFSET(CS19,0,-MIN($F19-2,COLUMN(CF19)-1),1,MIN($F19-1,COLUMN(CF19))))=0,$J19,""),"")),"")),""),"")</f>
        <v/>
      </c>
      <c r="CU19" s="340" t="str">
        <f ca="1">IF(CU$5&lt;&gt;"",
IF(CU$5&gt;='2.1 Kraftwerk allgemein'!$F$15,
IF(CU$5&lt;='2.1 Kraftwerk allgemein'!$F$16,
$J19*INDEX('2.1 Kraftwerk allgemein'!$H$16:$S$16,,MATCH('2.5 CAPEX'!CU$5,'2.1 Kraftwerk allgemein'!$H$15:$S$15,0)),
IF(AND($M19="x",$F19&lt;&gt;0),
IF($F19=1,$J19,
IF('2.1 Kraftwerk allgemein'!$F$17-'2.5 CAPEX'!CU$5&gt;='2.5 CAPEX'!$F19*'1.1 Allgemein'!$I$27,
IF(SUM(OFFSET(CT19,0,-MIN($F19-2,COLUMN(CG19)-1),1,MIN($F19-1,COLUMN(CG19))))=0,$J19,""),"")),"")),""),"")</f>
        <v/>
      </c>
      <c r="CV19" s="340" t="str">
        <f ca="1">IF(CV$5&lt;&gt;"",
IF(CV$5&gt;='2.1 Kraftwerk allgemein'!$F$15,
IF(CV$5&lt;='2.1 Kraftwerk allgemein'!$F$16,
$J19*INDEX('2.1 Kraftwerk allgemein'!$H$16:$S$16,,MATCH('2.5 CAPEX'!CV$5,'2.1 Kraftwerk allgemein'!$H$15:$S$15,0)),
IF(AND($M19="x",$F19&lt;&gt;0),
IF($F19=1,$J19,
IF('2.1 Kraftwerk allgemein'!$F$17-'2.5 CAPEX'!CV$5&gt;='2.5 CAPEX'!$F19*'1.1 Allgemein'!$I$27,
IF(SUM(OFFSET(CU19,0,-MIN($F19-2,COLUMN(CH19)-1),1,MIN($F19-1,COLUMN(CH19))))=0,$J19,""),"")),"")),""),"")</f>
        <v/>
      </c>
      <c r="CW19" s="340" t="str">
        <f ca="1">IF(CW$5&lt;&gt;"",
IF(CW$5&gt;='2.1 Kraftwerk allgemein'!$F$15,
IF(CW$5&lt;='2.1 Kraftwerk allgemein'!$F$16,
$J19*INDEX('2.1 Kraftwerk allgemein'!$H$16:$S$16,,MATCH('2.5 CAPEX'!CW$5,'2.1 Kraftwerk allgemein'!$H$15:$S$15,0)),
IF(AND($M19="x",$F19&lt;&gt;0),
IF($F19=1,$J19,
IF('2.1 Kraftwerk allgemein'!$F$17-'2.5 CAPEX'!CW$5&gt;='2.5 CAPEX'!$F19*'1.1 Allgemein'!$I$27,
IF(SUM(OFFSET(CV19,0,-MIN($F19-2,COLUMN(CI19)-1),1,MIN($F19-1,COLUMN(CI19))))=0,$J19,""),"")),"")),""),"")</f>
        <v/>
      </c>
      <c r="CX19" s="340" t="str">
        <f ca="1">IF(CX$5&lt;&gt;"",
IF(CX$5&gt;='2.1 Kraftwerk allgemein'!$F$15,
IF(CX$5&lt;='2.1 Kraftwerk allgemein'!$F$16,
$J19*INDEX('2.1 Kraftwerk allgemein'!$H$16:$S$16,,MATCH('2.5 CAPEX'!CX$5,'2.1 Kraftwerk allgemein'!$H$15:$S$15,0)),
IF(AND($M19="x",$F19&lt;&gt;0),
IF($F19=1,$J19,
IF('2.1 Kraftwerk allgemein'!$F$17-'2.5 CAPEX'!CX$5&gt;='2.5 CAPEX'!$F19*'1.1 Allgemein'!$I$27,
IF(SUM(OFFSET(CW19,0,-MIN($F19-2,COLUMN(CJ19)-1),1,MIN($F19-1,COLUMN(CJ19))))=0,$J19,""),"")),"")),""),"")</f>
        <v/>
      </c>
      <c r="CY19" s="340" t="str">
        <f ca="1">IF(CY$5&lt;&gt;"",
IF(CY$5&gt;='2.1 Kraftwerk allgemein'!$F$15,
IF(CY$5&lt;='2.1 Kraftwerk allgemein'!$F$16,
$J19*INDEX('2.1 Kraftwerk allgemein'!$H$16:$S$16,,MATCH('2.5 CAPEX'!CY$5,'2.1 Kraftwerk allgemein'!$H$15:$S$15,0)),
IF(AND($M19="x",$F19&lt;&gt;0),
IF($F19=1,$J19,
IF('2.1 Kraftwerk allgemein'!$F$17-'2.5 CAPEX'!CY$5&gt;='2.5 CAPEX'!$F19*'1.1 Allgemein'!$I$27,
IF(SUM(OFFSET(CX19,0,-MIN($F19-2,COLUMN(CK19)-1),1,MIN($F19-1,COLUMN(CK19))))=0,$J19,""),"")),"")),""),"")</f>
        <v/>
      </c>
      <c r="CZ19" s="340" t="str">
        <f ca="1">IF(CZ$5&lt;&gt;"",
IF(CZ$5&gt;='2.1 Kraftwerk allgemein'!$F$15,
IF(CZ$5&lt;='2.1 Kraftwerk allgemein'!$F$16,
$J19*INDEX('2.1 Kraftwerk allgemein'!$H$16:$S$16,,MATCH('2.5 CAPEX'!CZ$5,'2.1 Kraftwerk allgemein'!$H$15:$S$15,0)),
IF(AND($M19="x",$F19&lt;&gt;0),
IF($F19=1,$J19,
IF('2.1 Kraftwerk allgemein'!$F$17-'2.5 CAPEX'!CZ$5&gt;='2.5 CAPEX'!$F19*'1.1 Allgemein'!$I$27,
IF(SUM(OFFSET(CY19,0,-MIN($F19-2,COLUMN(CL19)-1),1,MIN($F19-1,COLUMN(CL19))))=0,$J19,""),"")),"")),""),"")</f>
        <v/>
      </c>
      <c r="DA19" s="340" t="str">
        <f ca="1">IF(DA$5&lt;&gt;"",
IF(DA$5&gt;='2.1 Kraftwerk allgemein'!$F$15,
IF(DA$5&lt;='2.1 Kraftwerk allgemein'!$F$16,
$J19*INDEX('2.1 Kraftwerk allgemein'!$H$16:$S$16,,MATCH('2.5 CAPEX'!DA$5,'2.1 Kraftwerk allgemein'!$H$15:$S$15,0)),
IF(AND($M19="x",$F19&lt;&gt;0),
IF($F19=1,$J19,
IF('2.1 Kraftwerk allgemein'!$F$17-'2.5 CAPEX'!DA$5&gt;='2.5 CAPEX'!$F19*'1.1 Allgemein'!$I$27,
IF(SUM(OFFSET(CZ19,0,-MIN($F19-2,COLUMN(CM19)-1),1,MIN($F19-1,COLUMN(CM19))))=0,$J19,""),"")),"")),""),"")</f>
        <v/>
      </c>
      <c r="DB19" s="340" t="str">
        <f ca="1">IF(DB$5&lt;&gt;"",
IF(DB$5&gt;='2.1 Kraftwerk allgemein'!$F$15,
IF(DB$5&lt;='2.1 Kraftwerk allgemein'!$F$16,
$J19*INDEX('2.1 Kraftwerk allgemein'!$H$16:$S$16,,MATCH('2.5 CAPEX'!DB$5,'2.1 Kraftwerk allgemein'!$H$15:$S$15,0)),
IF(AND($M19="x",$F19&lt;&gt;0),
IF($F19=1,$J19,
IF('2.1 Kraftwerk allgemein'!$F$17-'2.5 CAPEX'!DB$5&gt;='2.5 CAPEX'!$F19*'1.1 Allgemein'!$I$27,
IF(SUM(OFFSET(DA19,0,-MIN($F19-2,COLUMN(CN19)-1),1,MIN($F19-1,COLUMN(CN19))))=0,$J19,""),"")),"")),""),"")</f>
        <v/>
      </c>
      <c r="DC19" s="340" t="str">
        <f ca="1">IF(DC$5&lt;&gt;"",
IF(DC$5&gt;='2.1 Kraftwerk allgemein'!$F$15,
IF(DC$5&lt;='2.1 Kraftwerk allgemein'!$F$16,
$J19*INDEX('2.1 Kraftwerk allgemein'!$H$16:$S$16,,MATCH('2.5 CAPEX'!DC$5,'2.1 Kraftwerk allgemein'!$H$15:$S$15,0)),
IF(AND($M19="x",$F19&lt;&gt;0),
IF($F19=1,$J19,
IF('2.1 Kraftwerk allgemein'!$F$17-'2.5 CAPEX'!DC$5&gt;='2.5 CAPEX'!$F19*'1.1 Allgemein'!$I$27,
IF(SUM(OFFSET(DB19,0,-MIN($F19-2,COLUMN(CO19)-1),1,MIN($F19-1,COLUMN(CO19))))=0,$J19,""),"")),"")),""),"")</f>
        <v/>
      </c>
      <c r="DD19" s="340" t="str">
        <f ca="1">IF(DD$5&lt;&gt;"",
IF(DD$5&gt;='2.1 Kraftwerk allgemein'!$F$15,
IF(DD$5&lt;='2.1 Kraftwerk allgemein'!$F$16,
$J19*INDEX('2.1 Kraftwerk allgemein'!$H$16:$S$16,,MATCH('2.5 CAPEX'!DD$5,'2.1 Kraftwerk allgemein'!$H$15:$S$15,0)),
IF(AND($M19="x",$F19&lt;&gt;0),
IF($F19=1,$J19,
IF('2.1 Kraftwerk allgemein'!$F$17-'2.5 CAPEX'!DD$5&gt;='2.5 CAPEX'!$F19*'1.1 Allgemein'!$I$27,
IF(SUM(OFFSET(DC19,0,-MIN($F19-2,COLUMN(CP19)-1),1,MIN($F19-1,COLUMN(CP19))))=0,$J19,""),"")),"")),""),"")</f>
        <v/>
      </c>
      <c r="DE19" s="340" t="str">
        <f ca="1">IF(DE$5&lt;&gt;"",
IF(DE$5&gt;='2.1 Kraftwerk allgemein'!$F$15,
IF(DE$5&lt;='2.1 Kraftwerk allgemein'!$F$16,
$J19*INDEX('2.1 Kraftwerk allgemein'!$H$16:$S$16,,MATCH('2.5 CAPEX'!DE$5,'2.1 Kraftwerk allgemein'!$H$15:$S$15,0)),
IF(AND($M19="x",$F19&lt;&gt;0),
IF($F19=1,$J19,
IF('2.1 Kraftwerk allgemein'!$F$17-'2.5 CAPEX'!DE$5&gt;='2.5 CAPEX'!$F19*'1.1 Allgemein'!$I$27,
IF(SUM(OFFSET(DD19,0,-MIN($F19-2,COLUMN(CQ19)-1),1,MIN($F19-1,COLUMN(CQ19))))=0,$J19,""),"")),"")),""),"")</f>
        <v/>
      </c>
      <c r="DF19" s="340" t="str">
        <f ca="1">IF(DF$5&lt;&gt;"",
IF(DF$5&gt;='2.1 Kraftwerk allgemein'!$F$15,
IF(DF$5&lt;='2.1 Kraftwerk allgemein'!$F$16,
$J19*INDEX('2.1 Kraftwerk allgemein'!$H$16:$S$16,,MATCH('2.5 CAPEX'!DF$5,'2.1 Kraftwerk allgemein'!$H$15:$S$15,0)),
IF(AND($M19="x",$F19&lt;&gt;0),
IF($F19=1,$J19,
IF('2.1 Kraftwerk allgemein'!$F$17-'2.5 CAPEX'!DF$5&gt;='2.5 CAPEX'!$F19*'1.1 Allgemein'!$I$27,
IF(SUM(OFFSET(DE19,0,-MIN($F19-2,COLUMN(CR19)-1),1,MIN($F19-1,COLUMN(CR19))))=0,$J19,""),"")),"")),""),"")</f>
        <v/>
      </c>
      <c r="DG19" s="340" t="str">
        <f ca="1">IF(DG$5&lt;&gt;"",
IF(DG$5&gt;='2.1 Kraftwerk allgemein'!$F$15,
IF(DG$5&lt;='2.1 Kraftwerk allgemein'!$F$16,
$J19*INDEX('2.1 Kraftwerk allgemein'!$H$16:$S$16,,MATCH('2.5 CAPEX'!DG$5,'2.1 Kraftwerk allgemein'!$H$15:$S$15,0)),
IF(AND($M19="x",$F19&lt;&gt;0),
IF($F19=1,$J19,
IF('2.1 Kraftwerk allgemein'!$F$17-'2.5 CAPEX'!DG$5&gt;='2.5 CAPEX'!$F19*'1.1 Allgemein'!$I$27,
IF(SUM(OFFSET(DF19,0,-MIN($F19-2,COLUMN(CS19)-1),1,MIN($F19-1,COLUMN(CS19))))=0,$J19,""),"")),"")),""),"")</f>
        <v/>
      </c>
      <c r="DH19" s="340" t="str">
        <f ca="1">IF(DH$5&lt;&gt;"",
IF(DH$5&gt;='2.1 Kraftwerk allgemein'!$F$15,
IF(DH$5&lt;='2.1 Kraftwerk allgemein'!$F$16,
$J19*INDEX('2.1 Kraftwerk allgemein'!$H$16:$S$16,,MATCH('2.5 CAPEX'!DH$5,'2.1 Kraftwerk allgemein'!$H$15:$S$15,0)),
IF(AND($M19="x",$F19&lt;&gt;0),
IF($F19=1,$J19,
IF('2.1 Kraftwerk allgemein'!$F$17-'2.5 CAPEX'!DH$5&gt;='2.5 CAPEX'!$F19*'1.1 Allgemein'!$I$27,
IF(SUM(OFFSET(DG19,0,-MIN($F19-2,COLUMN(CT19)-1),1,MIN($F19-1,COLUMN(CT19))))=0,$J19,""),"")),"")),""),"")</f>
        <v/>
      </c>
      <c r="DI19" s="340" t="str">
        <f ca="1">IF(DI$5&lt;&gt;"",
IF(DI$5&gt;='2.1 Kraftwerk allgemein'!$F$15,
IF(DI$5&lt;='2.1 Kraftwerk allgemein'!$F$16,
$J19*INDEX('2.1 Kraftwerk allgemein'!$H$16:$S$16,,MATCH('2.5 CAPEX'!DI$5,'2.1 Kraftwerk allgemein'!$H$15:$S$15,0)),
IF(AND($M19="x",$F19&lt;&gt;0),
IF($F19=1,$J19,
IF('2.1 Kraftwerk allgemein'!$F$17-'2.5 CAPEX'!DI$5&gt;='2.5 CAPEX'!$F19*'1.1 Allgemein'!$I$27,
IF(SUM(OFFSET(DH19,0,-MIN($F19-2,COLUMN(CU19)-1),1,MIN($F19-1,COLUMN(CU19))))=0,$J19,""),"")),"")),""),"")</f>
        <v/>
      </c>
      <c r="DJ19" s="340" t="str">
        <f ca="1">IF(DJ$5&lt;&gt;"",
IF(DJ$5&gt;='2.1 Kraftwerk allgemein'!$F$15,
IF(DJ$5&lt;='2.1 Kraftwerk allgemein'!$F$16,
$J19*INDEX('2.1 Kraftwerk allgemein'!$H$16:$S$16,,MATCH('2.5 CAPEX'!DJ$5,'2.1 Kraftwerk allgemein'!$H$15:$S$15,0)),
IF(AND($M19="x",$F19&lt;&gt;0),
IF($F19=1,$J19,
IF('2.1 Kraftwerk allgemein'!$F$17-'2.5 CAPEX'!DJ$5&gt;='2.5 CAPEX'!$F19*'1.1 Allgemein'!$I$27,
IF(SUM(OFFSET(DI19,0,-MIN($F19-2,COLUMN(CV19)-1),1,MIN($F19-1,COLUMN(CV19))))=0,$J19,""),"")),"")),""),"")</f>
        <v/>
      </c>
      <c r="DK19" s="340" t="str">
        <f ca="1">IF(DK$5&lt;&gt;"",
IF(DK$5&gt;='2.1 Kraftwerk allgemein'!$F$15,
IF(DK$5&lt;='2.1 Kraftwerk allgemein'!$F$16,
$J19*INDEX('2.1 Kraftwerk allgemein'!$H$16:$S$16,,MATCH('2.5 CAPEX'!DK$5,'2.1 Kraftwerk allgemein'!$H$15:$S$15,0)),
IF(AND($M19="x",$F19&lt;&gt;0),
IF($F19=1,$J19,
IF('2.1 Kraftwerk allgemein'!$F$17-'2.5 CAPEX'!DK$5&gt;='2.5 CAPEX'!$F19*'1.1 Allgemein'!$I$27,
IF(SUM(OFFSET(DJ19,0,-MIN($F19-2,COLUMN(CW19)-1),1,MIN($F19-1,COLUMN(CW19))))=0,$J19,""),"")),"")),""),"")</f>
        <v/>
      </c>
    </row>
    <row r="20" spans="2:115" s="7" customFormat="1" ht="15" customHeight="1" x14ac:dyDescent="0.35">
      <c r="D20" s="41">
        <v>106</v>
      </c>
      <c r="E20" s="41" t="str">
        <f>IF('2.1 Kraftwerk allgemein'!$F$2="f",d_f_i!$B228,IF('2.1 Kraftwerk allgemein'!$F$2="i",d_f_i!$C228,d_f_i!$A228))</f>
        <v>DC-Verteilkästen und DC-Trennstellen</v>
      </c>
      <c r="F20" s="19">
        <f>INDEX('1.1 Allgemein'!$1:$1048576,MATCH('2.5 CAPEX'!D20,'1.1 Allgemein'!$E:$E,0),MATCH('2.5 CAPEX'!$F$11,'1.1 Allgemein'!$34:$34,0))</f>
        <v>30</v>
      </c>
      <c r="G20" s="93">
        <f t="shared" ca="1" si="3"/>
        <v>0</v>
      </c>
      <c r="H20" s="94">
        <f ca="1">SUM(OFFSET(O20,0,0,1,'2.1 Kraftwerk allgemein'!$F$17-'2.5 CAPEX'!$O$5+1))-J20</f>
        <v>0</v>
      </c>
      <c r="I20" s="336"/>
      <c r="J20" s="336"/>
      <c r="K20" s="68" t="str">
        <f>IF($D20&lt;&gt;"",IF(INDEX('1.1 Allgemein'!$1:$1048576,MATCH('2.5 CAPEX'!$D20,'1.1 Allgemein'!$E:$E,0),MATCH('2.5 CAPEX'!K$11,'1.1 Allgemein'!$34:$34,0))&lt;&gt;0,INDEX('1.1 Allgemein'!$1:$1048576,MATCH('2.5 CAPEX'!$D20,'1.1 Allgemein'!$E:$E,0),MATCH('2.5 CAPEX'!K$11,'1.1 Allgemein'!$34:$34,0)),""),"")</f>
        <v/>
      </c>
      <c r="L20" s="68" t="str">
        <f>IF($D20&lt;&gt;"",IF(INDEX('1.1 Allgemein'!$1:$1048576,MATCH('2.5 CAPEX'!$D20,'1.1 Allgemein'!$E:$E,0),MATCH('2.5 CAPEX'!L$11,'1.1 Allgemein'!$34:$34,0))&lt;&gt;0,INDEX('1.1 Allgemein'!$1:$1048576,MATCH('2.5 CAPEX'!$D20,'1.1 Allgemein'!$E:$E,0),MATCH('2.5 CAPEX'!L$11,'1.1 Allgemein'!$34:$34,0)),""),"")</f>
        <v/>
      </c>
      <c r="M20" s="68" t="str">
        <f>IF($D20&lt;&gt;"",IF(INDEX('1.1 Allgemein'!$1:$1048576,MATCH('2.5 CAPEX'!$D20,'1.1 Allgemein'!$E:$E,0),MATCH('2.5 CAPEX'!M$11,'1.1 Allgemein'!$34:$34,0))&lt;&gt;0,INDEX('1.1 Allgemein'!$1:$1048576,MATCH('2.5 CAPEX'!$D20,'1.1 Allgemein'!$E:$E,0),MATCH('2.5 CAPEX'!M$11,'1.1 Allgemein'!$34:$34,0)),""),"")</f>
        <v>x</v>
      </c>
      <c r="N20" s="69"/>
      <c r="O20" s="340">
        <f ca="1">IF(O$5&lt;&gt;"",
IF(O$5&gt;='2.1 Kraftwerk allgemein'!$F$15,
IF(O$5&lt;='2.1 Kraftwerk allgemein'!$F$16,
$J20*INDEX('2.1 Kraftwerk allgemein'!$H$16:$S$16,,MATCH('2.5 CAPEX'!O$5,'2.1 Kraftwerk allgemein'!$H$15:$S$15,0)),
IF(AND($M20="x",$F20&lt;&gt;0),
IF($F20=1,$J20,
IF('2.1 Kraftwerk allgemein'!$F$17-'2.5 CAPEX'!O$5&gt;='2.5 CAPEX'!$F20*'1.1 Allgemein'!$I$27,
IF(SUM(OFFSET(N20,0,-MIN($F20-2,COLUMN(A20)-1),1,MIN($F20-1,COLUMN(A20))))=0,$J20,""),"")),"")),""),"")</f>
        <v>0</v>
      </c>
      <c r="P20" s="340">
        <f ca="1">IF(P$5&lt;&gt;"",
IF(P$5&gt;='2.1 Kraftwerk allgemein'!$F$15,
IF(P$5&lt;='2.1 Kraftwerk allgemein'!$F$16,
$J20*INDEX('2.1 Kraftwerk allgemein'!$H$16:$S$16,,MATCH('2.5 CAPEX'!P$5,'2.1 Kraftwerk allgemein'!$H$15:$S$15,0)),
IF(AND($M20="x",$F20&lt;&gt;0),
IF($F20=1,$J20,
IF('2.1 Kraftwerk allgemein'!$F$17-'2.5 CAPEX'!P$5&gt;='2.5 CAPEX'!$F20*'1.1 Allgemein'!$I$27,
IF(SUM(OFFSET(O20,0,-MIN($F20-2,COLUMN(B20)-1),1,MIN($F20-1,COLUMN(B20))))=0,$J20,""),"")),"")),""),"")</f>
        <v>0</v>
      </c>
      <c r="Q20" s="340">
        <f ca="1">IF(Q$5&lt;&gt;"",
IF(Q$5&gt;='2.1 Kraftwerk allgemein'!$F$15,
IF(Q$5&lt;='2.1 Kraftwerk allgemein'!$F$16,
$J20*INDEX('2.1 Kraftwerk allgemein'!$H$16:$S$16,,MATCH('2.5 CAPEX'!Q$5,'2.1 Kraftwerk allgemein'!$H$15:$S$15,0)),
IF(AND($M20="x",$F20&lt;&gt;0),
IF($F20=1,$J20,
IF('2.1 Kraftwerk allgemein'!$F$17-'2.5 CAPEX'!Q$5&gt;='2.5 CAPEX'!$F20*'1.1 Allgemein'!$I$27,
IF(SUM(OFFSET(P20,0,-MIN($F20-2,COLUMN(C20)-1),1,MIN($F20-1,COLUMN(C20))))=0,$J20,""),"")),"")),""),"")</f>
        <v>0</v>
      </c>
      <c r="R20" s="340">
        <f ca="1">IF(R$5&lt;&gt;"",
IF(R$5&gt;='2.1 Kraftwerk allgemein'!$F$15,
IF(R$5&lt;='2.1 Kraftwerk allgemein'!$F$16,
$J20*INDEX('2.1 Kraftwerk allgemein'!$H$16:$S$16,,MATCH('2.5 CAPEX'!R$5,'2.1 Kraftwerk allgemein'!$H$15:$S$15,0)),
IF(AND($M20="x",$F20&lt;&gt;0),
IF($F20=1,$J20,
IF('2.1 Kraftwerk allgemein'!$F$17-'2.5 CAPEX'!R$5&gt;='2.5 CAPEX'!$F20*'1.1 Allgemein'!$I$27,
IF(SUM(OFFSET(Q20,0,-MIN($F20-2,COLUMN(D20)-1),1,MIN($F20-1,COLUMN(D20))))=0,$J20,""),"")),"")),""),"")</f>
        <v>0</v>
      </c>
      <c r="S20" s="340">
        <f ca="1">IF(S$5&lt;&gt;"",
IF(S$5&gt;='2.1 Kraftwerk allgemein'!$F$15,
IF(S$5&lt;='2.1 Kraftwerk allgemein'!$F$16,
$J20*INDEX('2.1 Kraftwerk allgemein'!$H$16:$S$16,,MATCH('2.5 CAPEX'!S$5,'2.1 Kraftwerk allgemein'!$H$15:$S$15,0)),
IF(AND($M20="x",$F20&lt;&gt;0),
IF($F20=1,$J20,
IF('2.1 Kraftwerk allgemein'!$F$17-'2.5 CAPEX'!S$5&gt;='2.5 CAPEX'!$F20*'1.1 Allgemein'!$I$27,
IF(SUM(OFFSET(R20,0,-MIN($F20-2,COLUMN(E20)-1),1,MIN($F20-1,COLUMN(E20))))=0,$J20,""),"")),"")),""),"")</f>
        <v>0</v>
      </c>
      <c r="T20" s="340">
        <f ca="1">IF(T$5&lt;&gt;"",
IF(T$5&gt;='2.1 Kraftwerk allgemein'!$F$15,
IF(T$5&lt;='2.1 Kraftwerk allgemein'!$F$16,
$J20*INDEX('2.1 Kraftwerk allgemein'!$H$16:$S$16,,MATCH('2.5 CAPEX'!T$5,'2.1 Kraftwerk allgemein'!$H$15:$S$15,0)),
IF(AND($M20="x",$F20&lt;&gt;0),
IF($F20=1,$J20,
IF('2.1 Kraftwerk allgemein'!$F$17-'2.5 CAPEX'!T$5&gt;='2.5 CAPEX'!$F20*'1.1 Allgemein'!$I$27,
IF(SUM(OFFSET(S20,0,-MIN($F20-2,COLUMN(F20)-1),1,MIN($F20-1,COLUMN(F20))))=0,$J20,""),"")),"")),""),"")</f>
        <v>0</v>
      </c>
      <c r="U20" s="340">
        <f ca="1">IF(U$5&lt;&gt;"",
IF(U$5&gt;='2.1 Kraftwerk allgemein'!$F$15,
IF(U$5&lt;='2.1 Kraftwerk allgemein'!$F$16,
$J20*INDEX('2.1 Kraftwerk allgemein'!$H$16:$S$16,,MATCH('2.5 CAPEX'!U$5,'2.1 Kraftwerk allgemein'!$H$15:$S$15,0)),
IF(AND($M20="x",$F20&lt;&gt;0),
IF($F20=1,$J20,
IF('2.1 Kraftwerk allgemein'!$F$17-'2.5 CAPEX'!U$5&gt;='2.5 CAPEX'!$F20*'1.1 Allgemein'!$I$27,
IF(SUM(OFFSET(T20,0,-MIN($F20-2,COLUMN(G20)-1),1,MIN($F20-1,COLUMN(G20))))=0,$J20,""),"")),"")),""),"")</f>
        <v>0</v>
      </c>
      <c r="V20" s="340">
        <f ca="1">IF(V$5&lt;&gt;"",
IF(V$5&gt;='2.1 Kraftwerk allgemein'!$F$15,
IF(V$5&lt;='2.1 Kraftwerk allgemein'!$F$16,
$J20*INDEX('2.1 Kraftwerk allgemein'!$H$16:$S$16,,MATCH('2.5 CAPEX'!V$5,'2.1 Kraftwerk allgemein'!$H$15:$S$15,0)),
IF(AND($M20="x",$F20&lt;&gt;0),
IF($F20=1,$J20,
IF('2.1 Kraftwerk allgemein'!$F$17-'2.5 CAPEX'!V$5&gt;='2.5 CAPEX'!$F20*'1.1 Allgemein'!$I$27,
IF(SUM(OFFSET(U20,0,-MIN($F20-2,COLUMN(H20)-1),1,MIN($F20-1,COLUMN(H20))))=0,$J20,""),"")),"")),""),"")</f>
        <v>0</v>
      </c>
      <c r="W20" s="340">
        <f ca="1">IF(W$5&lt;&gt;"",
IF(W$5&gt;='2.1 Kraftwerk allgemein'!$F$15,
IF(W$5&lt;='2.1 Kraftwerk allgemein'!$F$16,
$J20*INDEX('2.1 Kraftwerk allgemein'!$H$16:$S$16,,MATCH('2.5 CAPEX'!W$5,'2.1 Kraftwerk allgemein'!$H$15:$S$15,0)),
IF(AND($M20="x",$F20&lt;&gt;0),
IF($F20=1,$J20,
IF('2.1 Kraftwerk allgemein'!$F$17-'2.5 CAPEX'!W$5&gt;='2.5 CAPEX'!$F20*'1.1 Allgemein'!$I$27,
IF(SUM(OFFSET(V20,0,-MIN($F20-2,COLUMN(I20)-1),1,MIN($F20-1,COLUMN(I20))))=0,$J20,""),"")),"")),""),"")</f>
        <v>0</v>
      </c>
      <c r="X20" s="340">
        <f ca="1">IF(X$5&lt;&gt;"",
IF(X$5&gt;='2.1 Kraftwerk allgemein'!$F$15,
IF(X$5&lt;='2.1 Kraftwerk allgemein'!$F$16,
$J20*INDEX('2.1 Kraftwerk allgemein'!$H$16:$S$16,,MATCH('2.5 CAPEX'!X$5,'2.1 Kraftwerk allgemein'!$H$15:$S$15,0)),
IF(AND($M20="x",$F20&lt;&gt;0),
IF($F20=1,$J20,
IF('2.1 Kraftwerk allgemein'!$F$17-'2.5 CAPEX'!X$5&gt;='2.5 CAPEX'!$F20*'1.1 Allgemein'!$I$27,
IF(SUM(OFFSET(W20,0,-MIN($F20-2,COLUMN(J20)-1),1,MIN($F20-1,COLUMN(J20))))=0,$J20,""),"")),"")),""),"")</f>
        <v>0</v>
      </c>
      <c r="Y20" s="340">
        <f ca="1">IF(Y$5&lt;&gt;"",
IF(Y$5&gt;='2.1 Kraftwerk allgemein'!$F$15,
IF(Y$5&lt;='2.1 Kraftwerk allgemein'!$F$16,
$J20*INDEX('2.1 Kraftwerk allgemein'!$H$16:$S$16,,MATCH('2.5 CAPEX'!Y$5,'2.1 Kraftwerk allgemein'!$H$15:$S$15,0)),
IF(AND($M20="x",$F20&lt;&gt;0),
IF($F20=1,$J20,
IF('2.1 Kraftwerk allgemein'!$F$17-'2.5 CAPEX'!Y$5&gt;='2.5 CAPEX'!$F20*'1.1 Allgemein'!$I$27,
IF(SUM(OFFSET(X20,0,-MIN($F20-2,COLUMN(K20)-1),1,MIN($F20-1,COLUMN(K20))))=0,$J20,""),"")),"")),""),"")</f>
        <v>0</v>
      </c>
      <c r="Z20" s="340">
        <f ca="1">IF(Z$5&lt;&gt;"",
IF(Z$5&gt;='2.1 Kraftwerk allgemein'!$F$15,
IF(Z$5&lt;='2.1 Kraftwerk allgemein'!$F$16,
$J20*INDEX('2.1 Kraftwerk allgemein'!$H$16:$S$16,,MATCH('2.5 CAPEX'!Z$5,'2.1 Kraftwerk allgemein'!$H$15:$S$15,0)),
IF(AND($M20="x",$F20&lt;&gt;0),
IF($F20=1,$J20,
IF('2.1 Kraftwerk allgemein'!$F$17-'2.5 CAPEX'!Z$5&gt;='2.5 CAPEX'!$F20*'1.1 Allgemein'!$I$27,
IF(SUM(OFFSET(Y20,0,-MIN($F20-2,COLUMN(L20)-1),1,MIN($F20-1,COLUMN(L20))))=0,$J20,""),"")),"")),""),"")</f>
        <v>0</v>
      </c>
      <c r="AA20" s="340">
        <f ca="1">IF(AA$5&lt;&gt;"",
IF(AA$5&gt;='2.1 Kraftwerk allgemein'!$F$15,
IF(AA$5&lt;='2.1 Kraftwerk allgemein'!$F$16,
$J20*INDEX('2.1 Kraftwerk allgemein'!$H$16:$S$16,,MATCH('2.5 CAPEX'!AA$5,'2.1 Kraftwerk allgemein'!$H$15:$S$15,0)),
IF(AND($M20="x",$F20&lt;&gt;0),
IF($F20=1,$J20,
IF('2.1 Kraftwerk allgemein'!$F$17-'2.5 CAPEX'!AA$5&gt;='2.5 CAPEX'!$F20*'1.1 Allgemein'!$I$27,
IF(SUM(OFFSET(Z20,0,-MIN($F20-2,COLUMN(M20)-1),1,MIN($F20-1,COLUMN(M20))))=0,$J20,""),"")),"")),""),"")</f>
        <v>0</v>
      </c>
      <c r="AB20" s="340">
        <f ca="1">IF(AB$5&lt;&gt;"",
IF(AB$5&gt;='2.1 Kraftwerk allgemein'!$F$15,
IF(AB$5&lt;='2.1 Kraftwerk allgemein'!$F$16,
$J20*INDEX('2.1 Kraftwerk allgemein'!$H$16:$S$16,,MATCH('2.5 CAPEX'!AB$5,'2.1 Kraftwerk allgemein'!$H$15:$S$15,0)),
IF(AND($M20="x",$F20&lt;&gt;0),
IF($F20=1,$J20,
IF('2.1 Kraftwerk allgemein'!$F$17-'2.5 CAPEX'!AB$5&gt;='2.5 CAPEX'!$F20*'1.1 Allgemein'!$I$27,
IF(SUM(OFFSET(AA20,0,-MIN($F20-2,COLUMN(N20)-1),1,MIN($F20-1,COLUMN(N20))))=0,$J20,""),"")),"")),""),"")</f>
        <v>0</v>
      </c>
      <c r="AC20" s="340">
        <f ca="1">IF(AC$5&lt;&gt;"",
IF(AC$5&gt;='2.1 Kraftwerk allgemein'!$F$15,
IF(AC$5&lt;='2.1 Kraftwerk allgemein'!$F$16,
$J20*INDEX('2.1 Kraftwerk allgemein'!$H$16:$S$16,,MATCH('2.5 CAPEX'!AC$5,'2.1 Kraftwerk allgemein'!$H$15:$S$15,0)),
IF(AND($M20="x",$F20&lt;&gt;0),
IF($F20=1,$J20,
IF('2.1 Kraftwerk allgemein'!$F$17-'2.5 CAPEX'!AC$5&gt;='2.5 CAPEX'!$F20*'1.1 Allgemein'!$I$27,
IF(SUM(OFFSET(AB20,0,-MIN($F20-2,COLUMN(O20)-1),1,MIN($F20-1,COLUMN(O20))))=0,$J20,""),"")),"")),""),"")</f>
        <v>0</v>
      </c>
      <c r="AD20" s="340">
        <f ca="1">IF(AD$5&lt;&gt;"",
IF(AD$5&gt;='2.1 Kraftwerk allgemein'!$F$15,
IF(AD$5&lt;='2.1 Kraftwerk allgemein'!$F$16,
$J20*INDEX('2.1 Kraftwerk allgemein'!$H$16:$S$16,,MATCH('2.5 CAPEX'!AD$5,'2.1 Kraftwerk allgemein'!$H$15:$S$15,0)),
IF(AND($M20="x",$F20&lt;&gt;0),
IF($F20=1,$J20,
IF('2.1 Kraftwerk allgemein'!$F$17-'2.5 CAPEX'!AD$5&gt;='2.5 CAPEX'!$F20*'1.1 Allgemein'!$I$27,
IF(SUM(OFFSET(AC20,0,-MIN($F20-2,COLUMN(P20)-1),1,MIN($F20-1,COLUMN(P20))))=0,$J20,""),"")),"")),""),"")</f>
        <v>0</v>
      </c>
      <c r="AE20" s="340">
        <f ca="1">IF(AE$5&lt;&gt;"",
IF(AE$5&gt;='2.1 Kraftwerk allgemein'!$F$15,
IF(AE$5&lt;='2.1 Kraftwerk allgemein'!$F$16,
$J20*INDEX('2.1 Kraftwerk allgemein'!$H$16:$S$16,,MATCH('2.5 CAPEX'!AE$5,'2.1 Kraftwerk allgemein'!$H$15:$S$15,0)),
IF(AND($M20="x",$F20&lt;&gt;0),
IF($F20=1,$J20,
IF('2.1 Kraftwerk allgemein'!$F$17-'2.5 CAPEX'!AE$5&gt;='2.5 CAPEX'!$F20*'1.1 Allgemein'!$I$27,
IF(SUM(OFFSET(AD20,0,-MIN($F20-2,COLUMN(Q20)-1),1,MIN($F20-1,COLUMN(Q20))))=0,$J20,""),"")),"")),""),"")</f>
        <v>0</v>
      </c>
      <c r="AF20" s="340">
        <f ca="1">IF(AF$5&lt;&gt;"",
IF(AF$5&gt;='2.1 Kraftwerk allgemein'!$F$15,
IF(AF$5&lt;='2.1 Kraftwerk allgemein'!$F$16,
$J20*INDEX('2.1 Kraftwerk allgemein'!$H$16:$S$16,,MATCH('2.5 CAPEX'!AF$5,'2.1 Kraftwerk allgemein'!$H$15:$S$15,0)),
IF(AND($M20="x",$F20&lt;&gt;0),
IF($F20=1,$J20,
IF('2.1 Kraftwerk allgemein'!$F$17-'2.5 CAPEX'!AF$5&gt;='2.5 CAPEX'!$F20*'1.1 Allgemein'!$I$27,
IF(SUM(OFFSET(AE20,0,-MIN($F20-2,COLUMN(R20)-1),1,MIN($F20-1,COLUMN(R20))))=0,$J20,""),"")),"")),""),"")</f>
        <v>0</v>
      </c>
      <c r="AG20" s="340">
        <f ca="1">IF(AG$5&lt;&gt;"",
IF(AG$5&gt;='2.1 Kraftwerk allgemein'!$F$15,
IF(AG$5&lt;='2.1 Kraftwerk allgemein'!$F$16,
$J20*INDEX('2.1 Kraftwerk allgemein'!$H$16:$S$16,,MATCH('2.5 CAPEX'!AG$5,'2.1 Kraftwerk allgemein'!$H$15:$S$15,0)),
IF(AND($M20="x",$F20&lt;&gt;0),
IF($F20=1,$J20,
IF('2.1 Kraftwerk allgemein'!$F$17-'2.5 CAPEX'!AG$5&gt;='2.5 CAPEX'!$F20*'1.1 Allgemein'!$I$27,
IF(SUM(OFFSET(AF20,0,-MIN($F20-2,COLUMN(S20)-1),1,MIN($F20-1,COLUMN(S20))))=0,$J20,""),"")),"")),""),"")</f>
        <v>0</v>
      </c>
      <c r="AH20" s="340">
        <f ca="1">IF(AH$5&lt;&gt;"",
IF(AH$5&gt;='2.1 Kraftwerk allgemein'!$F$15,
IF(AH$5&lt;='2.1 Kraftwerk allgemein'!$F$16,
$J20*INDEX('2.1 Kraftwerk allgemein'!$H$16:$S$16,,MATCH('2.5 CAPEX'!AH$5,'2.1 Kraftwerk allgemein'!$H$15:$S$15,0)),
IF(AND($M20="x",$F20&lt;&gt;0),
IF($F20=1,$J20,
IF('2.1 Kraftwerk allgemein'!$F$17-'2.5 CAPEX'!AH$5&gt;='2.5 CAPEX'!$F20*'1.1 Allgemein'!$I$27,
IF(SUM(OFFSET(AG20,0,-MIN($F20-2,COLUMN(T20)-1),1,MIN($F20-1,COLUMN(T20))))=0,$J20,""),"")),"")),""),"")</f>
        <v>0</v>
      </c>
      <c r="AI20" s="340">
        <f ca="1">IF(AI$5&lt;&gt;"",
IF(AI$5&gt;='2.1 Kraftwerk allgemein'!$F$15,
IF(AI$5&lt;='2.1 Kraftwerk allgemein'!$F$16,
$J20*INDEX('2.1 Kraftwerk allgemein'!$H$16:$S$16,,MATCH('2.5 CAPEX'!AI$5,'2.1 Kraftwerk allgemein'!$H$15:$S$15,0)),
IF(AND($M20="x",$F20&lt;&gt;0),
IF($F20=1,$J20,
IF('2.1 Kraftwerk allgemein'!$F$17-'2.5 CAPEX'!AI$5&gt;='2.5 CAPEX'!$F20*'1.1 Allgemein'!$I$27,
IF(SUM(OFFSET(AH20,0,-MIN($F20-2,COLUMN(U20)-1),1,MIN($F20-1,COLUMN(U20))))=0,$J20,""),"")),"")),""),"")</f>
        <v>0</v>
      </c>
      <c r="AJ20" s="340">
        <f ca="1">IF(AJ$5&lt;&gt;"",
IF(AJ$5&gt;='2.1 Kraftwerk allgemein'!$F$15,
IF(AJ$5&lt;='2.1 Kraftwerk allgemein'!$F$16,
$J20*INDEX('2.1 Kraftwerk allgemein'!$H$16:$S$16,,MATCH('2.5 CAPEX'!AJ$5,'2.1 Kraftwerk allgemein'!$H$15:$S$15,0)),
IF(AND($M20="x",$F20&lt;&gt;0),
IF($F20=1,$J20,
IF('2.1 Kraftwerk allgemein'!$F$17-'2.5 CAPEX'!AJ$5&gt;='2.5 CAPEX'!$F20*'1.1 Allgemein'!$I$27,
IF(SUM(OFFSET(AI20,0,-MIN($F20-2,COLUMN(V20)-1),1,MIN($F20-1,COLUMN(V20))))=0,$J20,""),"")),"")),""),"")</f>
        <v>0</v>
      </c>
      <c r="AK20" s="340">
        <f ca="1">IF(AK$5&lt;&gt;"",
IF(AK$5&gt;='2.1 Kraftwerk allgemein'!$F$15,
IF(AK$5&lt;='2.1 Kraftwerk allgemein'!$F$16,
$J20*INDEX('2.1 Kraftwerk allgemein'!$H$16:$S$16,,MATCH('2.5 CAPEX'!AK$5,'2.1 Kraftwerk allgemein'!$H$15:$S$15,0)),
IF(AND($M20="x",$F20&lt;&gt;0),
IF($F20=1,$J20,
IF('2.1 Kraftwerk allgemein'!$F$17-'2.5 CAPEX'!AK$5&gt;='2.5 CAPEX'!$F20*'1.1 Allgemein'!$I$27,
IF(SUM(OFFSET(AJ20,0,-MIN($F20-2,COLUMN(W20)-1),1,MIN($F20-1,COLUMN(W20))))=0,$J20,""),"")),"")),""),"")</f>
        <v>0</v>
      </c>
      <c r="AL20" s="340">
        <f ca="1">IF(AL$5&lt;&gt;"",
IF(AL$5&gt;='2.1 Kraftwerk allgemein'!$F$15,
IF(AL$5&lt;='2.1 Kraftwerk allgemein'!$F$16,
$J20*INDEX('2.1 Kraftwerk allgemein'!$H$16:$S$16,,MATCH('2.5 CAPEX'!AL$5,'2.1 Kraftwerk allgemein'!$H$15:$S$15,0)),
IF(AND($M20="x",$F20&lt;&gt;0),
IF($F20=1,$J20,
IF('2.1 Kraftwerk allgemein'!$F$17-'2.5 CAPEX'!AL$5&gt;='2.5 CAPEX'!$F20*'1.1 Allgemein'!$I$27,
IF(SUM(OFFSET(AK20,0,-MIN($F20-2,COLUMN(X20)-1),1,MIN($F20-1,COLUMN(X20))))=0,$J20,""),"")),"")),""),"")</f>
        <v>0</v>
      </c>
      <c r="AM20" s="340">
        <f ca="1">IF(AM$5&lt;&gt;"",
IF(AM$5&gt;='2.1 Kraftwerk allgemein'!$F$15,
IF(AM$5&lt;='2.1 Kraftwerk allgemein'!$F$16,
$J20*INDEX('2.1 Kraftwerk allgemein'!$H$16:$S$16,,MATCH('2.5 CAPEX'!AM$5,'2.1 Kraftwerk allgemein'!$H$15:$S$15,0)),
IF(AND($M20="x",$F20&lt;&gt;0),
IF($F20=1,$J20,
IF('2.1 Kraftwerk allgemein'!$F$17-'2.5 CAPEX'!AM$5&gt;='2.5 CAPEX'!$F20*'1.1 Allgemein'!$I$27,
IF(SUM(OFFSET(AL20,0,-MIN($F20-2,COLUMN(Y20)-1),1,MIN($F20-1,COLUMN(Y20))))=0,$J20,""),"")),"")),""),"")</f>
        <v>0</v>
      </c>
      <c r="AN20" s="340">
        <f ca="1">IF(AN$5&lt;&gt;"",
IF(AN$5&gt;='2.1 Kraftwerk allgemein'!$F$15,
IF(AN$5&lt;='2.1 Kraftwerk allgemein'!$F$16,
$J20*INDEX('2.1 Kraftwerk allgemein'!$H$16:$S$16,,MATCH('2.5 CAPEX'!AN$5,'2.1 Kraftwerk allgemein'!$H$15:$S$15,0)),
IF(AND($M20="x",$F20&lt;&gt;0),
IF($F20=1,$J20,
IF('2.1 Kraftwerk allgemein'!$F$17-'2.5 CAPEX'!AN$5&gt;='2.5 CAPEX'!$F20*'1.1 Allgemein'!$I$27,
IF(SUM(OFFSET(AM20,0,-MIN($F20-2,COLUMN(Z20)-1),1,MIN($F20-1,COLUMN(Z20))))=0,$J20,""),"")),"")),""),"")</f>
        <v>0</v>
      </c>
      <c r="AO20" s="340">
        <f ca="1">IF(AO$5&lt;&gt;"",
IF(AO$5&gt;='2.1 Kraftwerk allgemein'!$F$15,
IF(AO$5&lt;='2.1 Kraftwerk allgemein'!$F$16,
$J20*INDEX('2.1 Kraftwerk allgemein'!$H$16:$S$16,,MATCH('2.5 CAPEX'!AO$5,'2.1 Kraftwerk allgemein'!$H$15:$S$15,0)),
IF(AND($M20="x",$F20&lt;&gt;0),
IF($F20=1,$J20,
IF('2.1 Kraftwerk allgemein'!$F$17-'2.5 CAPEX'!AO$5&gt;='2.5 CAPEX'!$F20*'1.1 Allgemein'!$I$27,
IF(SUM(OFFSET(AN20,0,-MIN($F20-2,COLUMN(AA20)-1),1,MIN($F20-1,COLUMN(AA20))))=0,$J20,""),"")),"")),""),"")</f>
        <v>0</v>
      </c>
      <c r="AP20" s="340" t="str">
        <f ca="1">IF(AP$5&lt;&gt;"",
IF(AP$5&gt;='2.1 Kraftwerk allgemein'!$F$15,
IF(AP$5&lt;='2.1 Kraftwerk allgemein'!$F$16,
$J20*INDEX('2.1 Kraftwerk allgemein'!$H$16:$S$16,,MATCH('2.5 CAPEX'!AP$5,'2.1 Kraftwerk allgemein'!$H$15:$S$15,0)),
IF(AND($M20="x",$F20&lt;&gt;0),
IF($F20=1,$J20,
IF('2.1 Kraftwerk allgemein'!$F$17-'2.5 CAPEX'!AP$5&gt;='2.5 CAPEX'!$F20*'1.1 Allgemein'!$I$27,
IF(SUM(OFFSET(AO20,0,-MIN($F20-2,COLUMN(AB20)-1),1,MIN($F20-1,COLUMN(AB20))))=0,$J20,""),"")),"")),""),"")</f>
        <v/>
      </c>
      <c r="AQ20" s="340" t="str">
        <f ca="1">IF(AQ$5&lt;&gt;"",
IF(AQ$5&gt;='2.1 Kraftwerk allgemein'!$F$15,
IF(AQ$5&lt;='2.1 Kraftwerk allgemein'!$F$16,
$J20*INDEX('2.1 Kraftwerk allgemein'!$H$16:$S$16,,MATCH('2.5 CAPEX'!AQ$5,'2.1 Kraftwerk allgemein'!$H$15:$S$15,0)),
IF(AND($M20="x",$F20&lt;&gt;0),
IF($F20=1,$J20,
IF('2.1 Kraftwerk allgemein'!$F$17-'2.5 CAPEX'!AQ$5&gt;='2.5 CAPEX'!$F20*'1.1 Allgemein'!$I$27,
IF(SUM(OFFSET(AP20,0,-MIN($F20-2,COLUMN(AC20)-1),1,MIN($F20-1,COLUMN(AC20))))=0,$J20,""),"")),"")),""),"")</f>
        <v/>
      </c>
      <c r="AR20" s="340" t="str">
        <f ca="1">IF(AR$5&lt;&gt;"",
IF(AR$5&gt;='2.1 Kraftwerk allgemein'!$F$15,
IF(AR$5&lt;='2.1 Kraftwerk allgemein'!$F$16,
$J20*INDEX('2.1 Kraftwerk allgemein'!$H$16:$S$16,,MATCH('2.5 CAPEX'!AR$5,'2.1 Kraftwerk allgemein'!$H$15:$S$15,0)),
IF(AND($M20="x",$F20&lt;&gt;0),
IF($F20=1,$J20,
IF('2.1 Kraftwerk allgemein'!$F$17-'2.5 CAPEX'!AR$5&gt;='2.5 CAPEX'!$F20*'1.1 Allgemein'!$I$27,
IF(SUM(OFFSET(AQ20,0,-MIN($F20-2,COLUMN(AD20)-1),1,MIN($F20-1,COLUMN(AD20))))=0,$J20,""),"")),"")),""),"")</f>
        <v/>
      </c>
      <c r="AS20" s="340" t="str">
        <f ca="1">IF(AS$5&lt;&gt;"",
IF(AS$5&gt;='2.1 Kraftwerk allgemein'!$F$15,
IF(AS$5&lt;='2.1 Kraftwerk allgemein'!$F$16,
$J20*INDEX('2.1 Kraftwerk allgemein'!$H$16:$S$16,,MATCH('2.5 CAPEX'!AS$5,'2.1 Kraftwerk allgemein'!$H$15:$S$15,0)),
IF(AND($M20="x",$F20&lt;&gt;0),
IF($F20=1,$J20,
IF('2.1 Kraftwerk allgemein'!$F$17-'2.5 CAPEX'!AS$5&gt;='2.5 CAPEX'!$F20*'1.1 Allgemein'!$I$27,
IF(SUM(OFFSET(AR20,0,-MIN($F20-2,COLUMN(AE20)-1),1,MIN($F20-1,COLUMN(AE20))))=0,$J20,""),"")),"")),""),"")</f>
        <v/>
      </c>
      <c r="AT20" s="340" t="str">
        <f ca="1">IF(AT$5&lt;&gt;"",
IF(AT$5&gt;='2.1 Kraftwerk allgemein'!$F$15,
IF(AT$5&lt;='2.1 Kraftwerk allgemein'!$F$16,
$J20*INDEX('2.1 Kraftwerk allgemein'!$H$16:$S$16,,MATCH('2.5 CAPEX'!AT$5,'2.1 Kraftwerk allgemein'!$H$15:$S$15,0)),
IF(AND($M20="x",$F20&lt;&gt;0),
IF($F20=1,$J20,
IF('2.1 Kraftwerk allgemein'!$F$17-'2.5 CAPEX'!AT$5&gt;='2.5 CAPEX'!$F20*'1.1 Allgemein'!$I$27,
IF(SUM(OFFSET(AS20,0,-MIN($F20-2,COLUMN(AF20)-1),1,MIN($F20-1,COLUMN(AF20))))=0,$J20,""),"")),"")),""),"")</f>
        <v/>
      </c>
      <c r="AU20" s="340" t="str">
        <f ca="1">IF(AU$5&lt;&gt;"",
IF(AU$5&gt;='2.1 Kraftwerk allgemein'!$F$15,
IF(AU$5&lt;='2.1 Kraftwerk allgemein'!$F$16,
$J20*INDEX('2.1 Kraftwerk allgemein'!$H$16:$S$16,,MATCH('2.5 CAPEX'!AU$5,'2.1 Kraftwerk allgemein'!$H$15:$S$15,0)),
IF(AND($M20="x",$F20&lt;&gt;0),
IF($F20=1,$J20,
IF('2.1 Kraftwerk allgemein'!$F$17-'2.5 CAPEX'!AU$5&gt;='2.5 CAPEX'!$F20*'1.1 Allgemein'!$I$27,
IF(SUM(OFFSET(AT20,0,-MIN($F20-2,COLUMN(AG20)-1),1,MIN($F20-1,COLUMN(AG20))))=0,$J20,""),"")),"")),""),"")</f>
        <v/>
      </c>
      <c r="AV20" s="340" t="str">
        <f ca="1">IF(AV$5&lt;&gt;"",
IF(AV$5&gt;='2.1 Kraftwerk allgemein'!$F$15,
IF(AV$5&lt;='2.1 Kraftwerk allgemein'!$F$16,
$J20*INDEX('2.1 Kraftwerk allgemein'!$H$16:$S$16,,MATCH('2.5 CAPEX'!AV$5,'2.1 Kraftwerk allgemein'!$H$15:$S$15,0)),
IF(AND($M20="x",$F20&lt;&gt;0),
IF($F20=1,$J20,
IF('2.1 Kraftwerk allgemein'!$F$17-'2.5 CAPEX'!AV$5&gt;='2.5 CAPEX'!$F20*'1.1 Allgemein'!$I$27,
IF(SUM(OFFSET(AU20,0,-MIN($F20-2,COLUMN(AH20)-1),1,MIN($F20-1,COLUMN(AH20))))=0,$J20,""),"")),"")),""),"")</f>
        <v/>
      </c>
      <c r="AW20" s="340" t="str">
        <f ca="1">IF(AW$5&lt;&gt;"",
IF(AW$5&gt;='2.1 Kraftwerk allgemein'!$F$15,
IF(AW$5&lt;='2.1 Kraftwerk allgemein'!$F$16,
$J20*INDEX('2.1 Kraftwerk allgemein'!$H$16:$S$16,,MATCH('2.5 CAPEX'!AW$5,'2.1 Kraftwerk allgemein'!$H$15:$S$15,0)),
IF(AND($M20="x",$F20&lt;&gt;0),
IF($F20=1,$J20,
IF('2.1 Kraftwerk allgemein'!$F$17-'2.5 CAPEX'!AW$5&gt;='2.5 CAPEX'!$F20*'1.1 Allgemein'!$I$27,
IF(SUM(OFFSET(AV20,0,-MIN($F20-2,COLUMN(AI20)-1),1,MIN($F20-1,COLUMN(AI20))))=0,$J20,""),"")),"")),""),"")</f>
        <v/>
      </c>
      <c r="AX20" s="340" t="str">
        <f ca="1">IF(AX$5&lt;&gt;"",
IF(AX$5&gt;='2.1 Kraftwerk allgemein'!$F$15,
IF(AX$5&lt;='2.1 Kraftwerk allgemein'!$F$16,
$J20*INDEX('2.1 Kraftwerk allgemein'!$H$16:$S$16,,MATCH('2.5 CAPEX'!AX$5,'2.1 Kraftwerk allgemein'!$H$15:$S$15,0)),
IF(AND($M20="x",$F20&lt;&gt;0),
IF($F20=1,$J20,
IF('2.1 Kraftwerk allgemein'!$F$17-'2.5 CAPEX'!AX$5&gt;='2.5 CAPEX'!$F20*'1.1 Allgemein'!$I$27,
IF(SUM(OFFSET(AW20,0,-MIN($F20-2,COLUMN(AJ20)-1),1,MIN($F20-1,COLUMN(AJ20))))=0,$J20,""),"")),"")),""),"")</f>
        <v/>
      </c>
      <c r="AY20" s="340" t="str">
        <f ca="1">IF(AY$5&lt;&gt;"",
IF(AY$5&gt;='2.1 Kraftwerk allgemein'!$F$15,
IF(AY$5&lt;='2.1 Kraftwerk allgemein'!$F$16,
$J20*INDEX('2.1 Kraftwerk allgemein'!$H$16:$S$16,,MATCH('2.5 CAPEX'!AY$5,'2.1 Kraftwerk allgemein'!$H$15:$S$15,0)),
IF(AND($M20="x",$F20&lt;&gt;0),
IF($F20=1,$J20,
IF('2.1 Kraftwerk allgemein'!$F$17-'2.5 CAPEX'!AY$5&gt;='2.5 CAPEX'!$F20*'1.1 Allgemein'!$I$27,
IF(SUM(OFFSET(AX20,0,-MIN($F20-2,COLUMN(AK20)-1),1,MIN($F20-1,COLUMN(AK20))))=0,$J20,""),"")),"")),""),"")</f>
        <v/>
      </c>
      <c r="AZ20" s="340" t="str">
        <f ca="1">IF(AZ$5&lt;&gt;"",
IF(AZ$5&gt;='2.1 Kraftwerk allgemein'!$F$15,
IF(AZ$5&lt;='2.1 Kraftwerk allgemein'!$F$16,
$J20*INDEX('2.1 Kraftwerk allgemein'!$H$16:$S$16,,MATCH('2.5 CAPEX'!AZ$5,'2.1 Kraftwerk allgemein'!$H$15:$S$15,0)),
IF(AND($M20="x",$F20&lt;&gt;0),
IF($F20=1,$J20,
IF('2.1 Kraftwerk allgemein'!$F$17-'2.5 CAPEX'!AZ$5&gt;='2.5 CAPEX'!$F20*'1.1 Allgemein'!$I$27,
IF(SUM(OFFSET(AY20,0,-MIN($F20-2,COLUMN(AL20)-1),1,MIN($F20-1,COLUMN(AL20))))=0,$J20,""),"")),"")),""),"")</f>
        <v/>
      </c>
      <c r="BA20" s="340" t="str">
        <f ca="1">IF(BA$5&lt;&gt;"",
IF(BA$5&gt;='2.1 Kraftwerk allgemein'!$F$15,
IF(BA$5&lt;='2.1 Kraftwerk allgemein'!$F$16,
$J20*INDEX('2.1 Kraftwerk allgemein'!$H$16:$S$16,,MATCH('2.5 CAPEX'!BA$5,'2.1 Kraftwerk allgemein'!$H$15:$S$15,0)),
IF(AND($M20="x",$F20&lt;&gt;0),
IF($F20=1,$J20,
IF('2.1 Kraftwerk allgemein'!$F$17-'2.5 CAPEX'!BA$5&gt;='2.5 CAPEX'!$F20*'1.1 Allgemein'!$I$27,
IF(SUM(OFFSET(AZ20,0,-MIN($F20-2,COLUMN(AM20)-1),1,MIN($F20-1,COLUMN(AM20))))=0,$J20,""),"")),"")),""),"")</f>
        <v/>
      </c>
      <c r="BB20" s="340" t="str">
        <f ca="1">IF(BB$5&lt;&gt;"",
IF(BB$5&gt;='2.1 Kraftwerk allgemein'!$F$15,
IF(BB$5&lt;='2.1 Kraftwerk allgemein'!$F$16,
$J20*INDEX('2.1 Kraftwerk allgemein'!$H$16:$S$16,,MATCH('2.5 CAPEX'!BB$5,'2.1 Kraftwerk allgemein'!$H$15:$S$15,0)),
IF(AND($M20="x",$F20&lt;&gt;0),
IF($F20=1,$J20,
IF('2.1 Kraftwerk allgemein'!$F$17-'2.5 CAPEX'!BB$5&gt;='2.5 CAPEX'!$F20*'1.1 Allgemein'!$I$27,
IF(SUM(OFFSET(BA20,0,-MIN($F20-2,COLUMN(AN20)-1),1,MIN($F20-1,COLUMN(AN20))))=0,$J20,""),"")),"")),""),"")</f>
        <v/>
      </c>
      <c r="BC20" s="340" t="str">
        <f ca="1">IF(BC$5&lt;&gt;"",
IF(BC$5&gt;='2.1 Kraftwerk allgemein'!$F$15,
IF(BC$5&lt;='2.1 Kraftwerk allgemein'!$F$16,
$J20*INDEX('2.1 Kraftwerk allgemein'!$H$16:$S$16,,MATCH('2.5 CAPEX'!BC$5,'2.1 Kraftwerk allgemein'!$H$15:$S$15,0)),
IF(AND($M20="x",$F20&lt;&gt;0),
IF($F20=1,$J20,
IF('2.1 Kraftwerk allgemein'!$F$17-'2.5 CAPEX'!BC$5&gt;='2.5 CAPEX'!$F20*'1.1 Allgemein'!$I$27,
IF(SUM(OFFSET(BB20,0,-MIN($F20-2,COLUMN(AO20)-1),1,MIN($F20-1,COLUMN(AO20))))=0,$J20,""),"")),"")),""),"")</f>
        <v/>
      </c>
      <c r="BD20" s="340" t="str">
        <f ca="1">IF(BD$5&lt;&gt;"",
IF(BD$5&gt;='2.1 Kraftwerk allgemein'!$F$15,
IF(BD$5&lt;='2.1 Kraftwerk allgemein'!$F$16,
$J20*INDEX('2.1 Kraftwerk allgemein'!$H$16:$S$16,,MATCH('2.5 CAPEX'!BD$5,'2.1 Kraftwerk allgemein'!$H$15:$S$15,0)),
IF(AND($M20="x",$F20&lt;&gt;0),
IF($F20=1,$J20,
IF('2.1 Kraftwerk allgemein'!$F$17-'2.5 CAPEX'!BD$5&gt;='2.5 CAPEX'!$F20*'1.1 Allgemein'!$I$27,
IF(SUM(OFFSET(BC20,0,-MIN($F20-2,COLUMN(AP20)-1),1,MIN($F20-1,COLUMN(AP20))))=0,$J20,""),"")),"")),""),"")</f>
        <v/>
      </c>
      <c r="BE20" s="340" t="str">
        <f ca="1">IF(BE$5&lt;&gt;"",
IF(BE$5&gt;='2.1 Kraftwerk allgemein'!$F$15,
IF(BE$5&lt;='2.1 Kraftwerk allgemein'!$F$16,
$J20*INDEX('2.1 Kraftwerk allgemein'!$H$16:$S$16,,MATCH('2.5 CAPEX'!BE$5,'2.1 Kraftwerk allgemein'!$H$15:$S$15,0)),
IF(AND($M20="x",$F20&lt;&gt;0),
IF($F20=1,$J20,
IF('2.1 Kraftwerk allgemein'!$F$17-'2.5 CAPEX'!BE$5&gt;='2.5 CAPEX'!$F20*'1.1 Allgemein'!$I$27,
IF(SUM(OFFSET(BD20,0,-MIN($F20-2,COLUMN(AQ20)-1),1,MIN($F20-1,COLUMN(AQ20))))=0,$J20,""),"")),"")),""),"")</f>
        <v/>
      </c>
      <c r="BF20" s="340" t="str">
        <f ca="1">IF(BF$5&lt;&gt;"",
IF(BF$5&gt;='2.1 Kraftwerk allgemein'!$F$15,
IF(BF$5&lt;='2.1 Kraftwerk allgemein'!$F$16,
$J20*INDEX('2.1 Kraftwerk allgemein'!$H$16:$S$16,,MATCH('2.5 CAPEX'!BF$5,'2.1 Kraftwerk allgemein'!$H$15:$S$15,0)),
IF(AND($M20="x",$F20&lt;&gt;0),
IF($F20=1,$J20,
IF('2.1 Kraftwerk allgemein'!$F$17-'2.5 CAPEX'!BF$5&gt;='2.5 CAPEX'!$F20*'1.1 Allgemein'!$I$27,
IF(SUM(OFFSET(BE20,0,-MIN($F20-2,COLUMN(AR20)-1),1,MIN($F20-1,COLUMN(AR20))))=0,$J20,""),"")),"")),""),"")</f>
        <v/>
      </c>
      <c r="BG20" s="340" t="str">
        <f ca="1">IF(BG$5&lt;&gt;"",
IF(BG$5&gt;='2.1 Kraftwerk allgemein'!$F$15,
IF(BG$5&lt;='2.1 Kraftwerk allgemein'!$F$16,
$J20*INDEX('2.1 Kraftwerk allgemein'!$H$16:$S$16,,MATCH('2.5 CAPEX'!BG$5,'2.1 Kraftwerk allgemein'!$H$15:$S$15,0)),
IF(AND($M20="x",$F20&lt;&gt;0),
IF($F20=1,$J20,
IF('2.1 Kraftwerk allgemein'!$F$17-'2.5 CAPEX'!BG$5&gt;='2.5 CAPEX'!$F20*'1.1 Allgemein'!$I$27,
IF(SUM(OFFSET(BF20,0,-MIN($F20-2,COLUMN(AS20)-1),1,MIN($F20-1,COLUMN(AS20))))=0,$J20,""),"")),"")),""),"")</f>
        <v/>
      </c>
      <c r="BH20" s="340" t="str">
        <f ca="1">IF(BH$5&lt;&gt;"",
IF(BH$5&gt;='2.1 Kraftwerk allgemein'!$F$15,
IF(BH$5&lt;='2.1 Kraftwerk allgemein'!$F$16,
$J20*INDEX('2.1 Kraftwerk allgemein'!$H$16:$S$16,,MATCH('2.5 CAPEX'!BH$5,'2.1 Kraftwerk allgemein'!$H$15:$S$15,0)),
IF(AND($M20="x",$F20&lt;&gt;0),
IF($F20=1,$J20,
IF('2.1 Kraftwerk allgemein'!$F$17-'2.5 CAPEX'!BH$5&gt;='2.5 CAPEX'!$F20*'1.1 Allgemein'!$I$27,
IF(SUM(OFFSET(BG20,0,-MIN($F20-2,COLUMN(AT20)-1),1,MIN($F20-1,COLUMN(AT20))))=0,$J20,""),"")),"")),""),"")</f>
        <v/>
      </c>
      <c r="BI20" s="340" t="str">
        <f ca="1">IF(BI$5&lt;&gt;"",
IF(BI$5&gt;='2.1 Kraftwerk allgemein'!$F$15,
IF(BI$5&lt;='2.1 Kraftwerk allgemein'!$F$16,
$J20*INDEX('2.1 Kraftwerk allgemein'!$H$16:$S$16,,MATCH('2.5 CAPEX'!BI$5,'2.1 Kraftwerk allgemein'!$H$15:$S$15,0)),
IF(AND($M20="x",$F20&lt;&gt;0),
IF($F20=1,$J20,
IF('2.1 Kraftwerk allgemein'!$F$17-'2.5 CAPEX'!BI$5&gt;='2.5 CAPEX'!$F20*'1.1 Allgemein'!$I$27,
IF(SUM(OFFSET(BH20,0,-MIN($F20-2,COLUMN(AU20)-1),1,MIN($F20-1,COLUMN(AU20))))=0,$J20,""),"")),"")),""),"")</f>
        <v/>
      </c>
      <c r="BJ20" s="340" t="str">
        <f ca="1">IF(BJ$5&lt;&gt;"",
IF(BJ$5&gt;='2.1 Kraftwerk allgemein'!$F$15,
IF(BJ$5&lt;='2.1 Kraftwerk allgemein'!$F$16,
$J20*INDEX('2.1 Kraftwerk allgemein'!$H$16:$S$16,,MATCH('2.5 CAPEX'!BJ$5,'2.1 Kraftwerk allgemein'!$H$15:$S$15,0)),
IF(AND($M20="x",$F20&lt;&gt;0),
IF($F20=1,$J20,
IF('2.1 Kraftwerk allgemein'!$F$17-'2.5 CAPEX'!BJ$5&gt;='2.5 CAPEX'!$F20*'1.1 Allgemein'!$I$27,
IF(SUM(OFFSET(BI20,0,-MIN($F20-2,COLUMN(AV20)-1),1,MIN($F20-1,COLUMN(AV20))))=0,$J20,""),"")),"")),""),"")</f>
        <v/>
      </c>
      <c r="BK20" s="340" t="str">
        <f ca="1">IF(BK$5&lt;&gt;"",
IF(BK$5&gt;='2.1 Kraftwerk allgemein'!$F$15,
IF(BK$5&lt;='2.1 Kraftwerk allgemein'!$F$16,
$J20*INDEX('2.1 Kraftwerk allgemein'!$H$16:$S$16,,MATCH('2.5 CAPEX'!BK$5,'2.1 Kraftwerk allgemein'!$H$15:$S$15,0)),
IF(AND($M20="x",$F20&lt;&gt;0),
IF($F20=1,$J20,
IF('2.1 Kraftwerk allgemein'!$F$17-'2.5 CAPEX'!BK$5&gt;='2.5 CAPEX'!$F20*'1.1 Allgemein'!$I$27,
IF(SUM(OFFSET(BJ20,0,-MIN($F20-2,COLUMN(AW20)-1),1,MIN($F20-1,COLUMN(AW20))))=0,$J20,""),"")),"")),""),"")</f>
        <v/>
      </c>
      <c r="BL20" s="340" t="str">
        <f ca="1">IF(BL$5&lt;&gt;"",
IF(BL$5&gt;='2.1 Kraftwerk allgemein'!$F$15,
IF(BL$5&lt;='2.1 Kraftwerk allgemein'!$F$16,
$J20*INDEX('2.1 Kraftwerk allgemein'!$H$16:$S$16,,MATCH('2.5 CAPEX'!BL$5,'2.1 Kraftwerk allgemein'!$H$15:$S$15,0)),
IF(AND($M20="x",$F20&lt;&gt;0),
IF($F20=1,$J20,
IF('2.1 Kraftwerk allgemein'!$F$17-'2.5 CAPEX'!BL$5&gt;='2.5 CAPEX'!$F20*'1.1 Allgemein'!$I$27,
IF(SUM(OFFSET(BK20,0,-MIN($F20-2,COLUMN(AX20)-1),1,MIN($F20-1,COLUMN(AX20))))=0,$J20,""),"")),"")),""),"")</f>
        <v/>
      </c>
      <c r="BM20" s="340" t="str">
        <f ca="1">IF(BM$5&lt;&gt;"",
IF(BM$5&gt;='2.1 Kraftwerk allgemein'!$F$15,
IF(BM$5&lt;='2.1 Kraftwerk allgemein'!$F$16,
$J20*INDEX('2.1 Kraftwerk allgemein'!$H$16:$S$16,,MATCH('2.5 CAPEX'!BM$5,'2.1 Kraftwerk allgemein'!$H$15:$S$15,0)),
IF(AND($M20="x",$F20&lt;&gt;0),
IF($F20=1,$J20,
IF('2.1 Kraftwerk allgemein'!$F$17-'2.5 CAPEX'!BM$5&gt;='2.5 CAPEX'!$F20*'1.1 Allgemein'!$I$27,
IF(SUM(OFFSET(BL20,0,-MIN($F20-2,COLUMN(AY20)-1),1,MIN($F20-1,COLUMN(AY20))))=0,$J20,""),"")),"")),""),"")</f>
        <v/>
      </c>
      <c r="BN20" s="340" t="str">
        <f ca="1">IF(BN$5&lt;&gt;"",
IF(BN$5&gt;='2.1 Kraftwerk allgemein'!$F$15,
IF(BN$5&lt;='2.1 Kraftwerk allgemein'!$F$16,
$J20*INDEX('2.1 Kraftwerk allgemein'!$H$16:$S$16,,MATCH('2.5 CAPEX'!BN$5,'2.1 Kraftwerk allgemein'!$H$15:$S$15,0)),
IF(AND($M20="x",$F20&lt;&gt;0),
IF($F20=1,$J20,
IF('2.1 Kraftwerk allgemein'!$F$17-'2.5 CAPEX'!BN$5&gt;='2.5 CAPEX'!$F20*'1.1 Allgemein'!$I$27,
IF(SUM(OFFSET(BM20,0,-MIN($F20-2,COLUMN(AZ20)-1),1,MIN($F20-1,COLUMN(AZ20))))=0,$J20,""),"")),"")),""),"")</f>
        <v/>
      </c>
      <c r="BO20" s="340" t="str">
        <f ca="1">IF(BO$5&lt;&gt;"",
IF(BO$5&gt;='2.1 Kraftwerk allgemein'!$F$15,
IF(BO$5&lt;='2.1 Kraftwerk allgemein'!$F$16,
$J20*INDEX('2.1 Kraftwerk allgemein'!$H$16:$S$16,,MATCH('2.5 CAPEX'!BO$5,'2.1 Kraftwerk allgemein'!$H$15:$S$15,0)),
IF(AND($M20="x",$F20&lt;&gt;0),
IF($F20=1,$J20,
IF('2.1 Kraftwerk allgemein'!$F$17-'2.5 CAPEX'!BO$5&gt;='2.5 CAPEX'!$F20*'1.1 Allgemein'!$I$27,
IF(SUM(OFFSET(BN20,0,-MIN($F20-2,COLUMN(BA20)-1),1,MIN($F20-1,COLUMN(BA20))))=0,$J20,""),"")),"")),""),"")</f>
        <v/>
      </c>
      <c r="BP20" s="340" t="str">
        <f ca="1">IF(BP$5&lt;&gt;"",
IF(BP$5&gt;='2.1 Kraftwerk allgemein'!$F$15,
IF(BP$5&lt;='2.1 Kraftwerk allgemein'!$F$16,
$J20*INDEX('2.1 Kraftwerk allgemein'!$H$16:$S$16,,MATCH('2.5 CAPEX'!BP$5,'2.1 Kraftwerk allgemein'!$H$15:$S$15,0)),
IF(AND($M20="x",$F20&lt;&gt;0),
IF($F20=1,$J20,
IF('2.1 Kraftwerk allgemein'!$F$17-'2.5 CAPEX'!BP$5&gt;='2.5 CAPEX'!$F20*'1.1 Allgemein'!$I$27,
IF(SUM(OFFSET(BO20,0,-MIN($F20-2,COLUMN(BB20)-1),1,MIN($F20-1,COLUMN(BB20))))=0,$J20,""),"")),"")),""),"")</f>
        <v/>
      </c>
      <c r="BQ20" s="340" t="str">
        <f ca="1">IF(BQ$5&lt;&gt;"",
IF(BQ$5&gt;='2.1 Kraftwerk allgemein'!$F$15,
IF(BQ$5&lt;='2.1 Kraftwerk allgemein'!$F$16,
$J20*INDEX('2.1 Kraftwerk allgemein'!$H$16:$S$16,,MATCH('2.5 CAPEX'!BQ$5,'2.1 Kraftwerk allgemein'!$H$15:$S$15,0)),
IF(AND($M20="x",$F20&lt;&gt;0),
IF($F20=1,$J20,
IF('2.1 Kraftwerk allgemein'!$F$17-'2.5 CAPEX'!BQ$5&gt;='2.5 CAPEX'!$F20*'1.1 Allgemein'!$I$27,
IF(SUM(OFFSET(BP20,0,-MIN($F20-2,COLUMN(BC20)-1),1,MIN($F20-1,COLUMN(BC20))))=0,$J20,""),"")),"")),""),"")</f>
        <v/>
      </c>
      <c r="BR20" s="340" t="str">
        <f ca="1">IF(BR$5&lt;&gt;"",
IF(BR$5&gt;='2.1 Kraftwerk allgemein'!$F$15,
IF(BR$5&lt;='2.1 Kraftwerk allgemein'!$F$16,
$J20*INDEX('2.1 Kraftwerk allgemein'!$H$16:$S$16,,MATCH('2.5 CAPEX'!BR$5,'2.1 Kraftwerk allgemein'!$H$15:$S$15,0)),
IF(AND($M20="x",$F20&lt;&gt;0),
IF($F20=1,$J20,
IF('2.1 Kraftwerk allgemein'!$F$17-'2.5 CAPEX'!BR$5&gt;='2.5 CAPEX'!$F20*'1.1 Allgemein'!$I$27,
IF(SUM(OFFSET(BQ20,0,-MIN($F20-2,COLUMN(BD20)-1),1,MIN($F20-1,COLUMN(BD20))))=0,$J20,""),"")),"")),""),"")</f>
        <v/>
      </c>
      <c r="BS20" s="340" t="str">
        <f ca="1">IF(BS$5&lt;&gt;"",
IF(BS$5&gt;='2.1 Kraftwerk allgemein'!$F$15,
IF(BS$5&lt;='2.1 Kraftwerk allgemein'!$F$16,
$J20*INDEX('2.1 Kraftwerk allgemein'!$H$16:$S$16,,MATCH('2.5 CAPEX'!BS$5,'2.1 Kraftwerk allgemein'!$H$15:$S$15,0)),
IF(AND($M20="x",$F20&lt;&gt;0),
IF($F20=1,$J20,
IF('2.1 Kraftwerk allgemein'!$F$17-'2.5 CAPEX'!BS$5&gt;='2.5 CAPEX'!$F20*'1.1 Allgemein'!$I$27,
IF(SUM(OFFSET(BR20,0,-MIN($F20-2,COLUMN(BE20)-1),1,MIN($F20-1,COLUMN(BE20))))=0,$J20,""),"")),"")),""),"")</f>
        <v/>
      </c>
      <c r="BT20" s="340" t="str">
        <f ca="1">IF(BT$5&lt;&gt;"",
IF(BT$5&gt;='2.1 Kraftwerk allgemein'!$F$15,
IF(BT$5&lt;='2.1 Kraftwerk allgemein'!$F$16,
$J20*INDEX('2.1 Kraftwerk allgemein'!$H$16:$S$16,,MATCH('2.5 CAPEX'!BT$5,'2.1 Kraftwerk allgemein'!$H$15:$S$15,0)),
IF(AND($M20="x",$F20&lt;&gt;0),
IF($F20=1,$J20,
IF('2.1 Kraftwerk allgemein'!$F$17-'2.5 CAPEX'!BT$5&gt;='2.5 CAPEX'!$F20*'1.1 Allgemein'!$I$27,
IF(SUM(OFFSET(BS20,0,-MIN($F20-2,COLUMN(BF20)-1),1,MIN($F20-1,COLUMN(BF20))))=0,$J20,""),"")),"")),""),"")</f>
        <v/>
      </c>
      <c r="BU20" s="340" t="str">
        <f ca="1">IF(BU$5&lt;&gt;"",
IF(BU$5&gt;='2.1 Kraftwerk allgemein'!$F$15,
IF(BU$5&lt;='2.1 Kraftwerk allgemein'!$F$16,
$J20*INDEX('2.1 Kraftwerk allgemein'!$H$16:$S$16,,MATCH('2.5 CAPEX'!BU$5,'2.1 Kraftwerk allgemein'!$H$15:$S$15,0)),
IF(AND($M20="x",$F20&lt;&gt;0),
IF($F20=1,$J20,
IF('2.1 Kraftwerk allgemein'!$F$17-'2.5 CAPEX'!BU$5&gt;='2.5 CAPEX'!$F20*'1.1 Allgemein'!$I$27,
IF(SUM(OFFSET(BT20,0,-MIN($F20-2,COLUMN(BG20)-1),1,MIN($F20-1,COLUMN(BG20))))=0,$J20,""),"")),"")),""),"")</f>
        <v/>
      </c>
      <c r="BV20" s="340" t="str">
        <f ca="1">IF(BV$5&lt;&gt;"",
IF(BV$5&gt;='2.1 Kraftwerk allgemein'!$F$15,
IF(BV$5&lt;='2.1 Kraftwerk allgemein'!$F$16,
$J20*INDEX('2.1 Kraftwerk allgemein'!$H$16:$S$16,,MATCH('2.5 CAPEX'!BV$5,'2.1 Kraftwerk allgemein'!$H$15:$S$15,0)),
IF(AND($M20="x",$F20&lt;&gt;0),
IF($F20=1,$J20,
IF('2.1 Kraftwerk allgemein'!$F$17-'2.5 CAPEX'!BV$5&gt;='2.5 CAPEX'!$F20*'1.1 Allgemein'!$I$27,
IF(SUM(OFFSET(BU20,0,-MIN($F20-2,COLUMN(BH20)-1),1,MIN($F20-1,COLUMN(BH20))))=0,$J20,""),"")),"")),""),"")</f>
        <v/>
      </c>
      <c r="BW20" s="340" t="str">
        <f ca="1">IF(BW$5&lt;&gt;"",
IF(BW$5&gt;='2.1 Kraftwerk allgemein'!$F$15,
IF(BW$5&lt;='2.1 Kraftwerk allgemein'!$F$16,
$J20*INDEX('2.1 Kraftwerk allgemein'!$H$16:$S$16,,MATCH('2.5 CAPEX'!BW$5,'2.1 Kraftwerk allgemein'!$H$15:$S$15,0)),
IF(AND($M20="x",$F20&lt;&gt;0),
IF($F20=1,$J20,
IF('2.1 Kraftwerk allgemein'!$F$17-'2.5 CAPEX'!BW$5&gt;='2.5 CAPEX'!$F20*'1.1 Allgemein'!$I$27,
IF(SUM(OFFSET(BV20,0,-MIN($F20-2,COLUMN(BI20)-1),1,MIN($F20-1,COLUMN(BI20))))=0,$J20,""),"")),"")),""),"")</f>
        <v/>
      </c>
      <c r="BX20" s="340" t="str">
        <f ca="1">IF(BX$5&lt;&gt;"",
IF(BX$5&gt;='2.1 Kraftwerk allgemein'!$F$15,
IF(BX$5&lt;='2.1 Kraftwerk allgemein'!$F$16,
$J20*INDEX('2.1 Kraftwerk allgemein'!$H$16:$S$16,,MATCH('2.5 CAPEX'!BX$5,'2.1 Kraftwerk allgemein'!$H$15:$S$15,0)),
IF(AND($M20="x",$F20&lt;&gt;0),
IF($F20=1,$J20,
IF('2.1 Kraftwerk allgemein'!$F$17-'2.5 CAPEX'!BX$5&gt;='2.5 CAPEX'!$F20*'1.1 Allgemein'!$I$27,
IF(SUM(OFFSET(BW20,0,-MIN($F20-2,COLUMN(BJ20)-1),1,MIN($F20-1,COLUMN(BJ20))))=0,$J20,""),"")),"")),""),"")</f>
        <v/>
      </c>
      <c r="BY20" s="340" t="str">
        <f ca="1">IF(BY$5&lt;&gt;"",
IF(BY$5&gt;='2.1 Kraftwerk allgemein'!$F$15,
IF(BY$5&lt;='2.1 Kraftwerk allgemein'!$F$16,
$J20*INDEX('2.1 Kraftwerk allgemein'!$H$16:$S$16,,MATCH('2.5 CAPEX'!BY$5,'2.1 Kraftwerk allgemein'!$H$15:$S$15,0)),
IF(AND($M20="x",$F20&lt;&gt;0),
IF($F20=1,$J20,
IF('2.1 Kraftwerk allgemein'!$F$17-'2.5 CAPEX'!BY$5&gt;='2.5 CAPEX'!$F20*'1.1 Allgemein'!$I$27,
IF(SUM(OFFSET(BX20,0,-MIN($F20-2,COLUMN(BK20)-1),1,MIN($F20-1,COLUMN(BK20))))=0,$J20,""),"")),"")),""),"")</f>
        <v/>
      </c>
      <c r="BZ20" s="340" t="str">
        <f ca="1">IF(BZ$5&lt;&gt;"",
IF(BZ$5&gt;='2.1 Kraftwerk allgemein'!$F$15,
IF(BZ$5&lt;='2.1 Kraftwerk allgemein'!$F$16,
$J20*INDEX('2.1 Kraftwerk allgemein'!$H$16:$S$16,,MATCH('2.5 CAPEX'!BZ$5,'2.1 Kraftwerk allgemein'!$H$15:$S$15,0)),
IF(AND($M20="x",$F20&lt;&gt;0),
IF($F20=1,$J20,
IF('2.1 Kraftwerk allgemein'!$F$17-'2.5 CAPEX'!BZ$5&gt;='2.5 CAPEX'!$F20*'1.1 Allgemein'!$I$27,
IF(SUM(OFFSET(BY20,0,-MIN($F20-2,COLUMN(BL20)-1),1,MIN($F20-1,COLUMN(BL20))))=0,$J20,""),"")),"")),""),"")</f>
        <v/>
      </c>
      <c r="CA20" s="340" t="str">
        <f ca="1">IF(CA$5&lt;&gt;"",
IF(CA$5&gt;='2.1 Kraftwerk allgemein'!$F$15,
IF(CA$5&lt;='2.1 Kraftwerk allgemein'!$F$16,
$J20*INDEX('2.1 Kraftwerk allgemein'!$H$16:$S$16,,MATCH('2.5 CAPEX'!CA$5,'2.1 Kraftwerk allgemein'!$H$15:$S$15,0)),
IF(AND($M20="x",$F20&lt;&gt;0),
IF($F20=1,$J20,
IF('2.1 Kraftwerk allgemein'!$F$17-'2.5 CAPEX'!CA$5&gt;='2.5 CAPEX'!$F20*'1.1 Allgemein'!$I$27,
IF(SUM(OFFSET(BZ20,0,-MIN($F20-2,COLUMN(BM20)-1),1,MIN($F20-1,COLUMN(BM20))))=0,$J20,""),"")),"")),""),"")</f>
        <v/>
      </c>
      <c r="CB20" s="340" t="str">
        <f ca="1">IF(CB$5&lt;&gt;"",
IF(CB$5&gt;='2.1 Kraftwerk allgemein'!$F$15,
IF(CB$5&lt;='2.1 Kraftwerk allgemein'!$F$16,
$J20*INDEX('2.1 Kraftwerk allgemein'!$H$16:$S$16,,MATCH('2.5 CAPEX'!CB$5,'2.1 Kraftwerk allgemein'!$H$15:$S$15,0)),
IF(AND($M20="x",$F20&lt;&gt;0),
IF($F20=1,$J20,
IF('2.1 Kraftwerk allgemein'!$F$17-'2.5 CAPEX'!CB$5&gt;='2.5 CAPEX'!$F20*'1.1 Allgemein'!$I$27,
IF(SUM(OFFSET(CA20,0,-MIN($F20-2,COLUMN(BN20)-1),1,MIN($F20-1,COLUMN(BN20))))=0,$J20,""),"")),"")),""),"")</f>
        <v/>
      </c>
      <c r="CC20" s="340" t="str">
        <f ca="1">IF(CC$5&lt;&gt;"",
IF(CC$5&gt;='2.1 Kraftwerk allgemein'!$F$15,
IF(CC$5&lt;='2.1 Kraftwerk allgemein'!$F$16,
$J20*INDEX('2.1 Kraftwerk allgemein'!$H$16:$S$16,,MATCH('2.5 CAPEX'!CC$5,'2.1 Kraftwerk allgemein'!$H$15:$S$15,0)),
IF(AND($M20="x",$F20&lt;&gt;0),
IF($F20=1,$J20,
IF('2.1 Kraftwerk allgemein'!$F$17-'2.5 CAPEX'!CC$5&gt;='2.5 CAPEX'!$F20*'1.1 Allgemein'!$I$27,
IF(SUM(OFFSET(CB20,0,-MIN($F20-2,COLUMN(BO20)-1),1,MIN($F20-1,COLUMN(BO20))))=0,$J20,""),"")),"")),""),"")</f>
        <v/>
      </c>
      <c r="CD20" s="340" t="str">
        <f ca="1">IF(CD$5&lt;&gt;"",
IF(CD$5&gt;='2.1 Kraftwerk allgemein'!$F$15,
IF(CD$5&lt;='2.1 Kraftwerk allgemein'!$F$16,
$J20*INDEX('2.1 Kraftwerk allgemein'!$H$16:$S$16,,MATCH('2.5 CAPEX'!CD$5,'2.1 Kraftwerk allgemein'!$H$15:$S$15,0)),
IF(AND($M20="x",$F20&lt;&gt;0),
IF($F20=1,$J20,
IF('2.1 Kraftwerk allgemein'!$F$17-'2.5 CAPEX'!CD$5&gt;='2.5 CAPEX'!$F20*'1.1 Allgemein'!$I$27,
IF(SUM(OFFSET(CC20,0,-MIN($F20-2,COLUMN(BP20)-1),1,MIN($F20-1,COLUMN(BP20))))=0,$J20,""),"")),"")),""),"")</f>
        <v/>
      </c>
      <c r="CE20" s="340" t="str">
        <f ca="1">IF(CE$5&lt;&gt;"",
IF(CE$5&gt;='2.1 Kraftwerk allgemein'!$F$15,
IF(CE$5&lt;='2.1 Kraftwerk allgemein'!$F$16,
$J20*INDEX('2.1 Kraftwerk allgemein'!$H$16:$S$16,,MATCH('2.5 CAPEX'!CE$5,'2.1 Kraftwerk allgemein'!$H$15:$S$15,0)),
IF(AND($M20="x",$F20&lt;&gt;0),
IF($F20=1,$J20,
IF('2.1 Kraftwerk allgemein'!$F$17-'2.5 CAPEX'!CE$5&gt;='2.5 CAPEX'!$F20*'1.1 Allgemein'!$I$27,
IF(SUM(OFFSET(CD20,0,-MIN($F20-2,COLUMN(BQ20)-1),1,MIN($F20-1,COLUMN(BQ20))))=0,$J20,""),"")),"")),""),"")</f>
        <v/>
      </c>
      <c r="CF20" s="340" t="str">
        <f ca="1">IF(CF$5&lt;&gt;"",
IF(CF$5&gt;='2.1 Kraftwerk allgemein'!$F$15,
IF(CF$5&lt;='2.1 Kraftwerk allgemein'!$F$16,
$J20*INDEX('2.1 Kraftwerk allgemein'!$H$16:$S$16,,MATCH('2.5 CAPEX'!CF$5,'2.1 Kraftwerk allgemein'!$H$15:$S$15,0)),
IF(AND($M20="x",$F20&lt;&gt;0),
IF($F20=1,$J20,
IF('2.1 Kraftwerk allgemein'!$F$17-'2.5 CAPEX'!CF$5&gt;='2.5 CAPEX'!$F20*'1.1 Allgemein'!$I$27,
IF(SUM(OFFSET(CE20,0,-MIN($F20-2,COLUMN(BR20)-1),1,MIN($F20-1,COLUMN(BR20))))=0,$J20,""),"")),"")),""),"")</f>
        <v/>
      </c>
      <c r="CG20" s="340" t="str">
        <f ca="1">IF(CG$5&lt;&gt;"",
IF(CG$5&gt;='2.1 Kraftwerk allgemein'!$F$15,
IF(CG$5&lt;='2.1 Kraftwerk allgemein'!$F$16,
$J20*INDEX('2.1 Kraftwerk allgemein'!$H$16:$S$16,,MATCH('2.5 CAPEX'!CG$5,'2.1 Kraftwerk allgemein'!$H$15:$S$15,0)),
IF(AND($M20="x",$F20&lt;&gt;0),
IF($F20=1,$J20,
IF('2.1 Kraftwerk allgemein'!$F$17-'2.5 CAPEX'!CG$5&gt;='2.5 CAPEX'!$F20*'1.1 Allgemein'!$I$27,
IF(SUM(OFFSET(CF20,0,-MIN($F20-2,COLUMN(BS20)-1),1,MIN($F20-1,COLUMN(BS20))))=0,$J20,""),"")),"")),""),"")</f>
        <v/>
      </c>
      <c r="CH20" s="340" t="str">
        <f ca="1">IF(CH$5&lt;&gt;"",
IF(CH$5&gt;='2.1 Kraftwerk allgemein'!$F$15,
IF(CH$5&lt;='2.1 Kraftwerk allgemein'!$F$16,
$J20*INDEX('2.1 Kraftwerk allgemein'!$H$16:$S$16,,MATCH('2.5 CAPEX'!CH$5,'2.1 Kraftwerk allgemein'!$H$15:$S$15,0)),
IF(AND($M20="x",$F20&lt;&gt;0),
IF($F20=1,$J20,
IF('2.1 Kraftwerk allgemein'!$F$17-'2.5 CAPEX'!CH$5&gt;='2.5 CAPEX'!$F20*'1.1 Allgemein'!$I$27,
IF(SUM(OFFSET(CG20,0,-MIN($F20-2,COLUMN(BT20)-1),1,MIN($F20-1,COLUMN(BT20))))=0,$J20,""),"")),"")),""),"")</f>
        <v/>
      </c>
      <c r="CI20" s="340" t="str">
        <f ca="1">IF(CI$5&lt;&gt;"",
IF(CI$5&gt;='2.1 Kraftwerk allgemein'!$F$15,
IF(CI$5&lt;='2.1 Kraftwerk allgemein'!$F$16,
$J20*INDEX('2.1 Kraftwerk allgemein'!$H$16:$S$16,,MATCH('2.5 CAPEX'!CI$5,'2.1 Kraftwerk allgemein'!$H$15:$S$15,0)),
IF(AND($M20="x",$F20&lt;&gt;0),
IF($F20=1,$J20,
IF('2.1 Kraftwerk allgemein'!$F$17-'2.5 CAPEX'!CI$5&gt;='2.5 CAPEX'!$F20*'1.1 Allgemein'!$I$27,
IF(SUM(OFFSET(CH20,0,-MIN($F20-2,COLUMN(BU20)-1),1,MIN($F20-1,COLUMN(BU20))))=0,$J20,""),"")),"")),""),"")</f>
        <v/>
      </c>
      <c r="CJ20" s="340" t="str">
        <f ca="1">IF(CJ$5&lt;&gt;"",
IF(CJ$5&gt;='2.1 Kraftwerk allgemein'!$F$15,
IF(CJ$5&lt;='2.1 Kraftwerk allgemein'!$F$16,
$J20*INDEX('2.1 Kraftwerk allgemein'!$H$16:$S$16,,MATCH('2.5 CAPEX'!CJ$5,'2.1 Kraftwerk allgemein'!$H$15:$S$15,0)),
IF(AND($M20="x",$F20&lt;&gt;0),
IF($F20=1,$J20,
IF('2.1 Kraftwerk allgemein'!$F$17-'2.5 CAPEX'!CJ$5&gt;='2.5 CAPEX'!$F20*'1.1 Allgemein'!$I$27,
IF(SUM(OFFSET(CI20,0,-MIN($F20-2,COLUMN(BV20)-1),1,MIN($F20-1,COLUMN(BV20))))=0,$J20,""),"")),"")),""),"")</f>
        <v/>
      </c>
      <c r="CK20" s="340" t="str">
        <f ca="1">IF(CK$5&lt;&gt;"",
IF(CK$5&gt;='2.1 Kraftwerk allgemein'!$F$15,
IF(CK$5&lt;='2.1 Kraftwerk allgemein'!$F$16,
$J20*INDEX('2.1 Kraftwerk allgemein'!$H$16:$S$16,,MATCH('2.5 CAPEX'!CK$5,'2.1 Kraftwerk allgemein'!$H$15:$S$15,0)),
IF(AND($M20="x",$F20&lt;&gt;0),
IF($F20=1,$J20,
IF('2.1 Kraftwerk allgemein'!$F$17-'2.5 CAPEX'!CK$5&gt;='2.5 CAPEX'!$F20*'1.1 Allgemein'!$I$27,
IF(SUM(OFFSET(CJ20,0,-MIN($F20-2,COLUMN(BW20)-1),1,MIN($F20-1,COLUMN(BW20))))=0,$J20,""),"")),"")),""),"")</f>
        <v/>
      </c>
      <c r="CL20" s="340" t="str">
        <f ca="1">IF(CL$5&lt;&gt;"",
IF(CL$5&gt;='2.1 Kraftwerk allgemein'!$F$15,
IF(CL$5&lt;='2.1 Kraftwerk allgemein'!$F$16,
$J20*INDEX('2.1 Kraftwerk allgemein'!$H$16:$S$16,,MATCH('2.5 CAPEX'!CL$5,'2.1 Kraftwerk allgemein'!$H$15:$S$15,0)),
IF(AND($M20="x",$F20&lt;&gt;0),
IF($F20=1,$J20,
IF('2.1 Kraftwerk allgemein'!$F$17-'2.5 CAPEX'!CL$5&gt;='2.5 CAPEX'!$F20*'1.1 Allgemein'!$I$27,
IF(SUM(OFFSET(CK20,0,-MIN($F20-2,COLUMN(BX20)-1),1,MIN($F20-1,COLUMN(BX20))))=0,$J20,""),"")),"")),""),"")</f>
        <v/>
      </c>
      <c r="CM20" s="340" t="str">
        <f ca="1">IF(CM$5&lt;&gt;"",
IF(CM$5&gt;='2.1 Kraftwerk allgemein'!$F$15,
IF(CM$5&lt;='2.1 Kraftwerk allgemein'!$F$16,
$J20*INDEX('2.1 Kraftwerk allgemein'!$H$16:$S$16,,MATCH('2.5 CAPEX'!CM$5,'2.1 Kraftwerk allgemein'!$H$15:$S$15,0)),
IF(AND($M20="x",$F20&lt;&gt;0),
IF($F20=1,$J20,
IF('2.1 Kraftwerk allgemein'!$F$17-'2.5 CAPEX'!CM$5&gt;='2.5 CAPEX'!$F20*'1.1 Allgemein'!$I$27,
IF(SUM(OFFSET(CL20,0,-MIN($F20-2,COLUMN(BY20)-1),1,MIN($F20-1,COLUMN(BY20))))=0,$J20,""),"")),"")),""),"")</f>
        <v/>
      </c>
      <c r="CN20" s="340" t="str">
        <f ca="1">IF(CN$5&lt;&gt;"",
IF(CN$5&gt;='2.1 Kraftwerk allgemein'!$F$15,
IF(CN$5&lt;='2.1 Kraftwerk allgemein'!$F$16,
$J20*INDEX('2.1 Kraftwerk allgemein'!$H$16:$S$16,,MATCH('2.5 CAPEX'!CN$5,'2.1 Kraftwerk allgemein'!$H$15:$S$15,0)),
IF(AND($M20="x",$F20&lt;&gt;0),
IF($F20=1,$J20,
IF('2.1 Kraftwerk allgemein'!$F$17-'2.5 CAPEX'!CN$5&gt;='2.5 CAPEX'!$F20*'1.1 Allgemein'!$I$27,
IF(SUM(OFFSET(CM20,0,-MIN($F20-2,COLUMN(BZ20)-1),1,MIN($F20-1,COLUMN(BZ20))))=0,$J20,""),"")),"")),""),"")</f>
        <v/>
      </c>
      <c r="CO20" s="340" t="str">
        <f ca="1">IF(CO$5&lt;&gt;"",
IF(CO$5&gt;='2.1 Kraftwerk allgemein'!$F$15,
IF(CO$5&lt;='2.1 Kraftwerk allgemein'!$F$16,
$J20*INDEX('2.1 Kraftwerk allgemein'!$H$16:$S$16,,MATCH('2.5 CAPEX'!CO$5,'2.1 Kraftwerk allgemein'!$H$15:$S$15,0)),
IF(AND($M20="x",$F20&lt;&gt;0),
IF($F20=1,$J20,
IF('2.1 Kraftwerk allgemein'!$F$17-'2.5 CAPEX'!CO$5&gt;='2.5 CAPEX'!$F20*'1.1 Allgemein'!$I$27,
IF(SUM(OFFSET(CN20,0,-MIN($F20-2,COLUMN(CA20)-1),1,MIN($F20-1,COLUMN(CA20))))=0,$J20,""),"")),"")),""),"")</f>
        <v/>
      </c>
      <c r="CP20" s="340" t="str">
        <f ca="1">IF(CP$5&lt;&gt;"",
IF(CP$5&gt;='2.1 Kraftwerk allgemein'!$F$15,
IF(CP$5&lt;='2.1 Kraftwerk allgemein'!$F$16,
$J20*INDEX('2.1 Kraftwerk allgemein'!$H$16:$S$16,,MATCH('2.5 CAPEX'!CP$5,'2.1 Kraftwerk allgemein'!$H$15:$S$15,0)),
IF(AND($M20="x",$F20&lt;&gt;0),
IF($F20=1,$J20,
IF('2.1 Kraftwerk allgemein'!$F$17-'2.5 CAPEX'!CP$5&gt;='2.5 CAPEX'!$F20*'1.1 Allgemein'!$I$27,
IF(SUM(OFFSET(CO20,0,-MIN($F20-2,COLUMN(CB20)-1),1,MIN($F20-1,COLUMN(CB20))))=0,$J20,""),"")),"")),""),"")</f>
        <v/>
      </c>
      <c r="CQ20" s="340" t="str">
        <f ca="1">IF(CQ$5&lt;&gt;"",
IF(CQ$5&gt;='2.1 Kraftwerk allgemein'!$F$15,
IF(CQ$5&lt;='2.1 Kraftwerk allgemein'!$F$16,
$J20*INDEX('2.1 Kraftwerk allgemein'!$H$16:$S$16,,MATCH('2.5 CAPEX'!CQ$5,'2.1 Kraftwerk allgemein'!$H$15:$S$15,0)),
IF(AND($M20="x",$F20&lt;&gt;0),
IF($F20=1,$J20,
IF('2.1 Kraftwerk allgemein'!$F$17-'2.5 CAPEX'!CQ$5&gt;='2.5 CAPEX'!$F20*'1.1 Allgemein'!$I$27,
IF(SUM(OFFSET(CP20,0,-MIN($F20-2,COLUMN(CC20)-1),1,MIN($F20-1,COLUMN(CC20))))=0,$J20,""),"")),"")),""),"")</f>
        <v/>
      </c>
      <c r="CR20" s="340" t="str">
        <f ca="1">IF(CR$5&lt;&gt;"",
IF(CR$5&gt;='2.1 Kraftwerk allgemein'!$F$15,
IF(CR$5&lt;='2.1 Kraftwerk allgemein'!$F$16,
$J20*INDEX('2.1 Kraftwerk allgemein'!$H$16:$S$16,,MATCH('2.5 CAPEX'!CR$5,'2.1 Kraftwerk allgemein'!$H$15:$S$15,0)),
IF(AND($M20="x",$F20&lt;&gt;0),
IF($F20=1,$J20,
IF('2.1 Kraftwerk allgemein'!$F$17-'2.5 CAPEX'!CR$5&gt;='2.5 CAPEX'!$F20*'1.1 Allgemein'!$I$27,
IF(SUM(OFFSET(CQ20,0,-MIN($F20-2,COLUMN(CD20)-1),1,MIN($F20-1,COLUMN(CD20))))=0,$J20,""),"")),"")),""),"")</f>
        <v/>
      </c>
      <c r="CS20" s="340" t="str">
        <f ca="1">IF(CS$5&lt;&gt;"",
IF(CS$5&gt;='2.1 Kraftwerk allgemein'!$F$15,
IF(CS$5&lt;='2.1 Kraftwerk allgemein'!$F$16,
$J20*INDEX('2.1 Kraftwerk allgemein'!$H$16:$S$16,,MATCH('2.5 CAPEX'!CS$5,'2.1 Kraftwerk allgemein'!$H$15:$S$15,0)),
IF(AND($M20="x",$F20&lt;&gt;0),
IF($F20=1,$J20,
IF('2.1 Kraftwerk allgemein'!$F$17-'2.5 CAPEX'!CS$5&gt;='2.5 CAPEX'!$F20*'1.1 Allgemein'!$I$27,
IF(SUM(OFFSET(CR20,0,-MIN($F20-2,COLUMN(CE20)-1),1,MIN($F20-1,COLUMN(CE20))))=0,$J20,""),"")),"")),""),"")</f>
        <v/>
      </c>
      <c r="CT20" s="340" t="str">
        <f ca="1">IF(CT$5&lt;&gt;"",
IF(CT$5&gt;='2.1 Kraftwerk allgemein'!$F$15,
IF(CT$5&lt;='2.1 Kraftwerk allgemein'!$F$16,
$J20*INDEX('2.1 Kraftwerk allgemein'!$H$16:$S$16,,MATCH('2.5 CAPEX'!CT$5,'2.1 Kraftwerk allgemein'!$H$15:$S$15,0)),
IF(AND($M20="x",$F20&lt;&gt;0),
IF($F20=1,$J20,
IF('2.1 Kraftwerk allgemein'!$F$17-'2.5 CAPEX'!CT$5&gt;='2.5 CAPEX'!$F20*'1.1 Allgemein'!$I$27,
IF(SUM(OFFSET(CS20,0,-MIN($F20-2,COLUMN(CF20)-1),1,MIN($F20-1,COLUMN(CF20))))=0,$J20,""),"")),"")),""),"")</f>
        <v/>
      </c>
      <c r="CU20" s="340" t="str">
        <f ca="1">IF(CU$5&lt;&gt;"",
IF(CU$5&gt;='2.1 Kraftwerk allgemein'!$F$15,
IF(CU$5&lt;='2.1 Kraftwerk allgemein'!$F$16,
$J20*INDEX('2.1 Kraftwerk allgemein'!$H$16:$S$16,,MATCH('2.5 CAPEX'!CU$5,'2.1 Kraftwerk allgemein'!$H$15:$S$15,0)),
IF(AND($M20="x",$F20&lt;&gt;0),
IF($F20=1,$J20,
IF('2.1 Kraftwerk allgemein'!$F$17-'2.5 CAPEX'!CU$5&gt;='2.5 CAPEX'!$F20*'1.1 Allgemein'!$I$27,
IF(SUM(OFFSET(CT20,0,-MIN($F20-2,COLUMN(CG20)-1),1,MIN($F20-1,COLUMN(CG20))))=0,$J20,""),"")),"")),""),"")</f>
        <v/>
      </c>
      <c r="CV20" s="340" t="str">
        <f ca="1">IF(CV$5&lt;&gt;"",
IF(CV$5&gt;='2.1 Kraftwerk allgemein'!$F$15,
IF(CV$5&lt;='2.1 Kraftwerk allgemein'!$F$16,
$J20*INDEX('2.1 Kraftwerk allgemein'!$H$16:$S$16,,MATCH('2.5 CAPEX'!CV$5,'2.1 Kraftwerk allgemein'!$H$15:$S$15,0)),
IF(AND($M20="x",$F20&lt;&gt;0),
IF($F20=1,$J20,
IF('2.1 Kraftwerk allgemein'!$F$17-'2.5 CAPEX'!CV$5&gt;='2.5 CAPEX'!$F20*'1.1 Allgemein'!$I$27,
IF(SUM(OFFSET(CU20,0,-MIN($F20-2,COLUMN(CH20)-1),1,MIN($F20-1,COLUMN(CH20))))=0,$J20,""),"")),"")),""),"")</f>
        <v/>
      </c>
      <c r="CW20" s="340" t="str">
        <f ca="1">IF(CW$5&lt;&gt;"",
IF(CW$5&gt;='2.1 Kraftwerk allgemein'!$F$15,
IF(CW$5&lt;='2.1 Kraftwerk allgemein'!$F$16,
$J20*INDEX('2.1 Kraftwerk allgemein'!$H$16:$S$16,,MATCH('2.5 CAPEX'!CW$5,'2.1 Kraftwerk allgemein'!$H$15:$S$15,0)),
IF(AND($M20="x",$F20&lt;&gt;0),
IF($F20=1,$J20,
IF('2.1 Kraftwerk allgemein'!$F$17-'2.5 CAPEX'!CW$5&gt;='2.5 CAPEX'!$F20*'1.1 Allgemein'!$I$27,
IF(SUM(OFFSET(CV20,0,-MIN($F20-2,COLUMN(CI20)-1),1,MIN($F20-1,COLUMN(CI20))))=0,$J20,""),"")),"")),""),"")</f>
        <v/>
      </c>
      <c r="CX20" s="340" t="str">
        <f ca="1">IF(CX$5&lt;&gt;"",
IF(CX$5&gt;='2.1 Kraftwerk allgemein'!$F$15,
IF(CX$5&lt;='2.1 Kraftwerk allgemein'!$F$16,
$J20*INDEX('2.1 Kraftwerk allgemein'!$H$16:$S$16,,MATCH('2.5 CAPEX'!CX$5,'2.1 Kraftwerk allgemein'!$H$15:$S$15,0)),
IF(AND($M20="x",$F20&lt;&gt;0),
IF($F20=1,$J20,
IF('2.1 Kraftwerk allgemein'!$F$17-'2.5 CAPEX'!CX$5&gt;='2.5 CAPEX'!$F20*'1.1 Allgemein'!$I$27,
IF(SUM(OFFSET(CW20,0,-MIN($F20-2,COLUMN(CJ20)-1),1,MIN($F20-1,COLUMN(CJ20))))=0,$J20,""),"")),"")),""),"")</f>
        <v/>
      </c>
      <c r="CY20" s="340" t="str">
        <f ca="1">IF(CY$5&lt;&gt;"",
IF(CY$5&gt;='2.1 Kraftwerk allgemein'!$F$15,
IF(CY$5&lt;='2.1 Kraftwerk allgemein'!$F$16,
$J20*INDEX('2.1 Kraftwerk allgemein'!$H$16:$S$16,,MATCH('2.5 CAPEX'!CY$5,'2.1 Kraftwerk allgemein'!$H$15:$S$15,0)),
IF(AND($M20="x",$F20&lt;&gt;0),
IF($F20=1,$J20,
IF('2.1 Kraftwerk allgemein'!$F$17-'2.5 CAPEX'!CY$5&gt;='2.5 CAPEX'!$F20*'1.1 Allgemein'!$I$27,
IF(SUM(OFFSET(CX20,0,-MIN($F20-2,COLUMN(CK20)-1),1,MIN($F20-1,COLUMN(CK20))))=0,$J20,""),"")),"")),""),"")</f>
        <v/>
      </c>
      <c r="CZ20" s="340" t="str">
        <f ca="1">IF(CZ$5&lt;&gt;"",
IF(CZ$5&gt;='2.1 Kraftwerk allgemein'!$F$15,
IF(CZ$5&lt;='2.1 Kraftwerk allgemein'!$F$16,
$J20*INDEX('2.1 Kraftwerk allgemein'!$H$16:$S$16,,MATCH('2.5 CAPEX'!CZ$5,'2.1 Kraftwerk allgemein'!$H$15:$S$15,0)),
IF(AND($M20="x",$F20&lt;&gt;0),
IF($F20=1,$J20,
IF('2.1 Kraftwerk allgemein'!$F$17-'2.5 CAPEX'!CZ$5&gt;='2.5 CAPEX'!$F20*'1.1 Allgemein'!$I$27,
IF(SUM(OFFSET(CY20,0,-MIN($F20-2,COLUMN(CL20)-1),1,MIN($F20-1,COLUMN(CL20))))=0,$J20,""),"")),"")),""),"")</f>
        <v/>
      </c>
      <c r="DA20" s="340" t="str">
        <f ca="1">IF(DA$5&lt;&gt;"",
IF(DA$5&gt;='2.1 Kraftwerk allgemein'!$F$15,
IF(DA$5&lt;='2.1 Kraftwerk allgemein'!$F$16,
$J20*INDEX('2.1 Kraftwerk allgemein'!$H$16:$S$16,,MATCH('2.5 CAPEX'!DA$5,'2.1 Kraftwerk allgemein'!$H$15:$S$15,0)),
IF(AND($M20="x",$F20&lt;&gt;0),
IF($F20=1,$J20,
IF('2.1 Kraftwerk allgemein'!$F$17-'2.5 CAPEX'!DA$5&gt;='2.5 CAPEX'!$F20*'1.1 Allgemein'!$I$27,
IF(SUM(OFFSET(CZ20,0,-MIN($F20-2,COLUMN(CM20)-1),1,MIN($F20-1,COLUMN(CM20))))=0,$J20,""),"")),"")),""),"")</f>
        <v/>
      </c>
      <c r="DB20" s="340" t="str">
        <f ca="1">IF(DB$5&lt;&gt;"",
IF(DB$5&gt;='2.1 Kraftwerk allgemein'!$F$15,
IF(DB$5&lt;='2.1 Kraftwerk allgemein'!$F$16,
$J20*INDEX('2.1 Kraftwerk allgemein'!$H$16:$S$16,,MATCH('2.5 CAPEX'!DB$5,'2.1 Kraftwerk allgemein'!$H$15:$S$15,0)),
IF(AND($M20="x",$F20&lt;&gt;0),
IF($F20=1,$J20,
IF('2.1 Kraftwerk allgemein'!$F$17-'2.5 CAPEX'!DB$5&gt;='2.5 CAPEX'!$F20*'1.1 Allgemein'!$I$27,
IF(SUM(OFFSET(DA20,0,-MIN($F20-2,COLUMN(CN20)-1),1,MIN($F20-1,COLUMN(CN20))))=0,$J20,""),"")),"")),""),"")</f>
        <v/>
      </c>
      <c r="DC20" s="340" t="str">
        <f ca="1">IF(DC$5&lt;&gt;"",
IF(DC$5&gt;='2.1 Kraftwerk allgemein'!$F$15,
IF(DC$5&lt;='2.1 Kraftwerk allgemein'!$F$16,
$J20*INDEX('2.1 Kraftwerk allgemein'!$H$16:$S$16,,MATCH('2.5 CAPEX'!DC$5,'2.1 Kraftwerk allgemein'!$H$15:$S$15,0)),
IF(AND($M20="x",$F20&lt;&gt;0),
IF($F20=1,$J20,
IF('2.1 Kraftwerk allgemein'!$F$17-'2.5 CAPEX'!DC$5&gt;='2.5 CAPEX'!$F20*'1.1 Allgemein'!$I$27,
IF(SUM(OFFSET(DB20,0,-MIN($F20-2,COLUMN(CO20)-1),1,MIN($F20-1,COLUMN(CO20))))=0,$J20,""),"")),"")),""),"")</f>
        <v/>
      </c>
      <c r="DD20" s="340" t="str">
        <f ca="1">IF(DD$5&lt;&gt;"",
IF(DD$5&gt;='2.1 Kraftwerk allgemein'!$F$15,
IF(DD$5&lt;='2.1 Kraftwerk allgemein'!$F$16,
$J20*INDEX('2.1 Kraftwerk allgemein'!$H$16:$S$16,,MATCH('2.5 CAPEX'!DD$5,'2.1 Kraftwerk allgemein'!$H$15:$S$15,0)),
IF(AND($M20="x",$F20&lt;&gt;0),
IF($F20=1,$J20,
IF('2.1 Kraftwerk allgemein'!$F$17-'2.5 CAPEX'!DD$5&gt;='2.5 CAPEX'!$F20*'1.1 Allgemein'!$I$27,
IF(SUM(OFFSET(DC20,0,-MIN($F20-2,COLUMN(CP20)-1),1,MIN($F20-1,COLUMN(CP20))))=0,$J20,""),"")),"")),""),"")</f>
        <v/>
      </c>
      <c r="DE20" s="340" t="str">
        <f ca="1">IF(DE$5&lt;&gt;"",
IF(DE$5&gt;='2.1 Kraftwerk allgemein'!$F$15,
IF(DE$5&lt;='2.1 Kraftwerk allgemein'!$F$16,
$J20*INDEX('2.1 Kraftwerk allgemein'!$H$16:$S$16,,MATCH('2.5 CAPEX'!DE$5,'2.1 Kraftwerk allgemein'!$H$15:$S$15,0)),
IF(AND($M20="x",$F20&lt;&gt;0),
IF($F20=1,$J20,
IF('2.1 Kraftwerk allgemein'!$F$17-'2.5 CAPEX'!DE$5&gt;='2.5 CAPEX'!$F20*'1.1 Allgemein'!$I$27,
IF(SUM(OFFSET(DD20,0,-MIN($F20-2,COLUMN(CQ20)-1),1,MIN($F20-1,COLUMN(CQ20))))=0,$J20,""),"")),"")),""),"")</f>
        <v/>
      </c>
      <c r="DF20" s="340" t="str">
        <f ca="1">IF(DF$5&lt;&gt;"",
IF(DF$5&gt;='2.1 Kraftwerk allgemein'!$F$15,
IF(DF$5&lt;='2.1 Kraftwerk allgemein'!$F$16,
$J20*INDEX('2.1 Kraftwerk allgemein'!$H$16:$S$16,,MATCH('2.5 CAPEX'!DF$5,'2.1 Kraftwerk allgemein'!$H$15:$S$15,0)),
IF(AND($M20="x",$F20&lt;&gt;0),
IF($F20=1,$J20,
IF('2.1 Kraftwerk allgemein'!$F$17-'2.5 CAPEX'!DF$5&gt;='2.5 CAPEX'!$F20*'1.1 Allgemein'!$I$27,
IF(SUM(OFFSET(DE20,0,-MIN($F20-2,COLUMN(CR20)-1),1,MIN($F20-1,COLUMN(CR20))))=0,$J20,""),"")),"")),""),"")</f>
        <v/>
      </c>
      <c r="DG20" s="340" t="str">
        <f ca="1">IF(DG$5&lt;&gt;"",
IF(DG$5&gt;='2.1 Kraftwerk allgemein'!$F$15,
IF(DG$5&lt;='2.1 Kraftwerk allgemein'!$F$16,
$J20*INDEX('2.1 Kraftwerk allgemein'!$H$16:$S$16,,MATCH('2.5 CAPEX'!DG$5,'2.1 Kraftwerk allgemein'!$H$15:$S$15,0)),
IF(AND($M20="x",$F20&lt;&gt;0),
IF($F20=1,$J20,
IF('2.1 Kraftwerk allgemein'!$F$17-'2.5 CAPEX'!DG$5&gt;='2.5 CAPEX'!$F20*'1.1 Allgemein'!$I$27,
IF(SUM(OFFSET(DF20,0,-MIN($F20-2,COLUMN(CS20)-1),1,MIN($F20-1,COLUMN(CS20))))=0,$J20,""),"")),"")),""),"")</f>
        <v/>
      </c>
      <c r="DH20" s="340" t="str">
        <f ca="1">IF(DH$5&lt;&gt;"",
IF(DH$5&gt;='2.1 Kraftwerk allgemein'!$F$15,
IF(DH$5&lt;='2.1 Kraftwerk allgemein'!$F$16,
$J20*INDEX('2.1 Kraftwerk allgemein'!$H$16:$S$16,,MATCH('2.5 CAPEX'!DH$5,'2.1 Kraftwerk allgemein'!$H$15:$S$15,0)),
IF(AND($M20="x",$F20&lt;&gt;0),
IF($F20=1,$J20,
IF('2.1 Kraftwerk allgemein'!$F$17-'2.5 CAPEX'!DH$5&gt;='2.5 CAPEX'!$F20*'1.1 Allgemein'!$I$27,
IF(SUM(OFFSET(DG20,0,-MIN($F20-2,COLUMN(CT20)-1),1,MIN($F20-1,COLUMN(CT20))))=0,$J20,""),"")),"")),""),"")</f>
        <v/>
      </c>
      <c r="DI20" s="340" t="str">
        <f ca="1">IF(DI$5&lt;&gt;"",
IF(DI$5&gt;='2.1 Kraftwerk allgemein'!$F$15,
IF(DI$5&lt;='2.1 Kraftwerk allgemein'!$F$16,
$J20*INDEX('2.1 Kraftwerk allgemein'!$H$16:$S$16,,MATCH('2.5 CAPEX'!DI$5,'2.1 Kraftwerk allgemein'!$H$15:$S$15,0)),
IF(AND($M20="x",$F20&lt;&gt;0),
IF($F20=1,$J20,
IF('2.1 Kraftwerk allgemein'!$F$17-'2.5 CAPEX'!DI$5&gt;='2.5 CAPEX'!$F20*'1.1 Allgemein'!$I$27,
IF(SUM(OFFSET(DH20,0,-MIN($F20-2,COLUMN(CU20)-1),1,MIN($F20-1,COLUMN(CU20))))=0,$J20,""),"")),"")),""),"")</f>
        <v/>
      </c>
      <c r="DJ20" s="340" t="str">
        <f ca="1">IF(DJ$5&lt;&gt;"",
IF(DJ$5&gt;='2.1 Kraftwerk allgemein'!$F$15,
IF(DJ$5&lt;='2.1 Kraftwerk allgemein'!$F$16,
$J20*INDEX('2.1 Kraftwerk allgemein'!$H$16:$S$16,,MATCH('2.5 CAPEX'!DJ$5,'2.1 Kraftwerk allgemein'!$H$15:$S$15,0)),
IF(AND($M20="x",$F20&lt;&gt;0),
IF($F20=1,$J20,
IF('2.1 Kraftwerk allgemein'!$F$17-'2.5 CAPEX'!DJ$5&gt;='2.5 CAPEX'!$F20*'1.1 Allgemein'!$I$27,
IF(SUM(OFFSET(DI20,0,-MIN($F20-2,COLUMN(CV20)-1),1,MIN($F20-1,COLUMN(CV20))))=0,$J20,""),"")),"")),""),"")</f>
        <v/>
      </c>
      <c r="DK20" s="340" t="str">
        <f ca="1">IF(DK$5&lt;&gt;"",
IF(DK$5&gt;='2.1 Kraftwerk allgemein'!$F$15,
IF(DK$5&lt;='2.1 Kraftwerk allgemein'!$F$16,
$J20*INDEX('2.1 Kraftwerk allgemein'!$H$16:$S$16,,MATCH('2.5 CAPEX'!DK$5,'2.1 Kraftwerk allgemein'!$H$15:$S$15,0)),
IF(AND($M20="x",$F20&lt;&gt;0),
IF($F20=1,$J20,
IF('2.1 Kraftwerk allgemein'!$F$17-'2.5 CAPEX'!DK$5&gt;='2.5 CAPEX'!$F20*'1.1 Allgemein'!$I$27,
IF(SUM(OFFSET(DJ20,0,-MIN($F20-2,COLUMN(CW20)-1),1,MIN($F20-1,COLUMN(CW20))))=0,$J20,""),"")),"")),""),"")</f>
        <v/>
      </c>
    </row>
    <row r="21" spans="2:115" s="7" customFormat="1" ht="15" customHeight="1" x14ac:dyDescent="0.35">
      <c r="D21" s="41">
        <v>107</v>
      </c>
      <c r="E21" s="41" t="str">
        <f>IF('2.1 Kraftwerk allgemein'!$F$2="f",d_f_i!$B229,IF('2.1 Kraftwerk allgemein'!$F$2="i",d_f_i!$C229,d_f_i!$A229))</f>
        <v xml:space="preserve">Blitzschutz, Erdungsanlage </v>
      </c>
      <c r="F21" s="19">
        <f>INDEX('1.1 Allgemein'!$1:$1048576,MATCH('2.5 CAPEX'!D21,'1.1 Allgemein'!$E:$E,0),MATCH('2.5 CAPEX'!$F$11,'1.1 Allgemein'!$34:$34,0))</f>
        <v>80</v>
      </c>
      <c r="G21" s="93">
        <f t="shared" ca="1" si="3"/>
        <v>0</v>
      </c>
      <c r="H21" s="94">
        <f ca="1">SUM(OFFSET(O21,0,0,1,'2.1 Kraftwerk allgemein'!$F$17-'2.5 CAPEX'!$O$5+1))-J21</f>
        <v>0</v>
      </c>
      <c r="I21" s="336"/>
      <c r="J21" s="336"/>
      <c r="K21" s="68" t="str">
        <f>IF($D21&lt;&gt;"",IF(INDEX('1.1 Allgemein'!$1:$1048576,MATCH('2.5 CAPEX'!$D21,'1.1 Allgemein'!$E:$E,0),MATCH('2.5 CAPEX'!K$11,'1.1 Allgemein'!$34:$34,0))&lt;&gt;0,INDEX('1.1 Allgemein'!$1:$1048576,MATCH('2.5 CAPEX'!$D21,'1.1 Allgemein'!$E:$E,0),MATCH('2.5 CAPEX'!K$11,'1.1 Allgemein'!$34:$34,0)),""),"")</f>
        <v/>
      </c>
      <c r="L21" s="68" t="str">
        <f>IF($D21&lt;&gt;"",IF(INDEX('1.1 Allgemein'!$1:$1048576,MATCH('2.5 CAPEX'!$D21,'1.1 Allgemein'!$E:$E,0),MATCH('2.5 CAPEX'!L$11,'1.1 Allgemein'!$34:$34,0))&lt;&gt;0,INDEX('1.1 Allgemein'!$1:$1048576,MATCH('2.5 CAPEX'!$D21,'1.1 Allgemein'!$E:$E,0),MATCH('2.5 CAPEX'!L$11,'1.1 Allgemein'!$34:$34,0)),""),"")</f>
        <v/>
      </c>
      <c r="M21" s="68" t="str">
        <f>IF($D21&lt;&gt;"",IF(INDEX('1.1 Allgemein'!$1:$1048576,MATCH('2.5 CAPEX'!$D21,'1.1 Allgemein'!$E:$E,0),MATCH('2.5 CAPEX'!M$11,'1.1 Allgemein'!$34:$34,0))&lt;&gt;0,INDEX('1.1 Allgemein'!$1:$1048576,MATCH('2.5 CAPEX'!$D21,'1.1 Allgemein'!$E:$E,0),MATCH('2.5 CAPEX'!M$11,'1.1 Allgemein'!$34:$34,0)),""),"")</f>
        <v>x</v>
      </c>
      <c r="N21" s="69"/>
      <c r="O21" s="340">
        <f ca="1">IF(O$5&lt;&gt;"",
IF(O$5&gt;='2.1 Kraftwerk allgemein'!$F$15,
IF(O$5&lt;='2.1 Kraftwerk allgemein'!$F$16,
$J21*INDEX('2.1 Kraftwerk allgemein'!$H$16:$S$16,,MATCH('2.5 CAPEX'!O$5,'2.1 Kraftwerk allgemein'!$H$15:$S$15,0)),
IF(AND($M21="x",$F21&lt;&gt;0),
IF($F21=1,$J21,
IF('2.1 Kraftwerk allgemein'!$F$17-'2.5 CAPEX'!O$5&gt;='2.5 CAPEX'!$F21*'1.1 Allgemein'!$I$27,
IF(SUM(OFFSET(N21,0,-MIN($F21-2,COLUMN(A21)-1),1,MIN($F21-1,COLUMN(A21))))=0,$J21,""),"")),"")),""),"")</f>
        <v>0</v>
      </c>
      <c r="P21" s="340">
        <f ca="1">IF(P$5&lt;&gt;"",
IF(P$5&gt;='2.1 Kraftwerk allgemein'!$F$15,
IF(P$5&lt;='2.1 Kraftwerk allgemein'!$F$16,
$J21*INDEX('2.1 Kraftwerk allgemein'!$H$16:$S$16,,MATCH('2.5 CAPEX'!P$5,'2.1 Kraftwerk allgemein'!$H$15:$S$15,0)),
IF(AND($M21="x",$F21&lt;&gt;0),
IF($F21=1,$J21,
IF('2.1 Kraftwerk allgemein'!$F$17-'2.5 CAPEX'!P$5&gt;='2.5 CAPEX'!$F21*'1.1 Allgemein'!$I$27,
IF(SUM(OFFSET(O21,0,-MIN($F21-2,COLUMN(B21)-1),1,MIN($F21-1,COLUMN(B21))))=0,$J21,""),"")),"")),""),"")</f>
        <v>0</v>
      </c>
      <c r="Q21" s="340">
        <f ca="1">IF(Q$5&lt;&gt;"",
IF(Q$5&gt;='2.1 Kraftwerk allgemein'!$F$15,
IF(Q$5&lt;='2.1 Kraftwerk allgemein'!$F$16,
$J21*INDEX('2.1 Kraftwerk allgemein'!$H$16:$S$16,,MATCH('2.5 CAPEX'!Q$5,'2.1 Kraftwerk allgemein'!$H$15:$S$15,0)),
IF(AND($M21="x",$F21&lt;&gt;0),
IF($F21=1,$J21,
IF('2.1 Kraftwerk allgemein'!$F$17-'2.5 CAPEX'!Q$5&gt;='2.5 CAPEX'!$F21*'1.1 Allgemein'!$I$27,
IF(SUM(OFFSET(P21,0,-MIN($F21-2,COLUMN(C21)-1),1,MIN($F21-1,COLUMN(C21))))=0,$J21,""),"")),"")),""),"")</f>
        <v>0</v>
      </c>
      <c r="R21" s="340">
        <f ca="1">IF(R$5&lt;&gt;"",
IF(R$5&gt;='2.1 Kraftwerk allgemein'!$F$15,
IF(R$5&lt;='2.1 Kraftwerk allgemein'!$F$16,
$J21*INDEX('2.1 Kraftwerk allgemein'!$H$16:$S$16,,MATCH('2.5 CAPEX'!R$5,'2.1 Kraftwerk allgemein'!$H$15:$S$15,0)),
IF(AND($M21="x",$F21&lt;&gt;0),
IF($F21=1,$J21,
IF('2.1 Kraftwerk allgemein'!$F$17-'2.5 CAPEX'!R$5&gt;='2.5 CAPEX'!$F21*'1.1 Allgemein'!$I$27,
IF(SUM(OFFSET(Q21,0,-MIN($F21-2,COLUMN(D21)-1),1,MIN($F21-1,COLUMN(D21))))=0,$J21,""),"")),"")),""),"")</f>
        <v>0</v>
      </c>
      <c r="S21" s="340">
        <f ca="1">IF(S$5&lt;&gt;"",
IF(S$5&gt;='2.1 Kraftwerk allgemein'!$F$15,
IF(S$5&lt;='2.1 Kraftwerk allgemein'!$F$16,
$J21*INDEX('2.1 Kraftwerk allgemein'!$H$16:$S$16,,MATCH('2.5 CAPEX'!S$5,'2.1 Kraftwerk allgemein'!$H$15:$S$15,0)),
IF(AND($M21="x",$F21&lt;&gt;0),
IF($F21=1,$J21,
IF('2.1 Kraftwerk allgemein'!$F$17-'2.5 CAPEX'!S$5&gt;='2.5 CAPEX'!$F21*'1.1 Allgemein'!$I$27,
IF(SUM(OFFSET(R21,0,-MIN($F21-2,COLUMN(E21)-1),1,MIN($F21-1,COLUMN(E21))))=0,$J21,""),"")),"")),""),"")</f>
        <v>0</v>
      </c>
      <c r="T21" s="340">
        <f ca="1">IF(T$5&lt;&gt;"",
IF(T$5&gt;='2.1 Kraftwerk allgemein'!$F$15,
IF(T$5&lt;='2.1 Kraftwerk allgemein'!$F$16,
$J21*INDEX('2.1 Kraftwerk allgemein'!$H$16:$S$16,,MATCH('2.5 CAPEX'!T$5,'2.1 Kraftwerk allgemein'!$H$15:$S$15,0)),
IF(AND($M21="x",$F21&lt;&gt;0),
IF($F21=1,$J21,
IF('2.1 Kraftwerk allgemein'!$F$17-'2.5 CAPEX'!T$5&gt;='2.5 CAPEX'!$F21*'1.1 Allgemein'!$I$27,
IF(SUM(OFFSET(S21,0,-MIN($F21-2,COLUMN(F21)-1),1,MIN($F21-1,COLUMN(F21))))=0,$J21,""),"")),"")),""),"")</f>
        <v>0</v>
      </c>
      <c r="U21" s="340">
        <f ca="1">IF(U$5&lt;&gt;"",
IF(U$5&gt;='2.1 Kraftwerk allgemein'!$F$15,
IF(U$5&lt;='2.1 Kraftwerk allgemein'!$F$16,
$J21*INDEX('2.1 Kraftwerk allgemein'!$H$16:$S$16,,MATCH('2.5 CAPEX'!U$5,'2.1 Kraftwerk allgemein'!$H$15:$S$15,0)),
IF(AND($M21="x",$F21&lt;&gt;0),
IF($F21=1,$J21,
IF('2.1 Kraftwerk allgemein'!$F$17-'2.5 CAPEX'!U$5&gt;='2.5 CAPEX'!$F21*'1.1 Allgemein'!$I$27,
IF(SUM(OFFSET(T21,0,-MIN($F21-2,COLUMN(G21)-1),1,MIN($F21-1,COLUMN(G21))))=0,$J21,""),"")),"")),""),"")</f>
        <v>0</v>
      </c>
      <c r="V21" s="340">
        <f ca="1">IF(V$5&lt;&gt;"",
IF(V$5&gt;='2.1 Kraftwerk allgemein'!$F$15,
IF(V$5&lt;='2.1 Kraftwerk allgemein'!$F$16,
$J21*INDEX('2.1 Kraftwerk allgemein'!$H$16:$S$16,,MATCH('2.5 CAPEX'!V$5,'2.1 Kraftwerk allgemein'!$H$15:$S$15,0)),
IF(AND($M21="x",$F21&lt;&gt;0),
IF($F21=1,$J21,
IF('2.1 Kraftwerk allgemein'!$F$17-'2.5 CAPEX'!V$5&gt;='2.5 CAPEX'!$F21*'1.1 Allgemein'!$I$27,
IF(SUM(OFFSET(U21,0,-MIN($F21-2,COLUMN(H21)-1),1,MIN($F21-1,COLUMN(H21))))=0,$J21,""),"")),"")),""),"")</f>
        <v>0</v>
      </c>
      <c r="W21" s="340">
        <f ca="1">IF(W$5&lt;&gt;"",
IF(W$5&gt;='2.1 Kraftwerk allgemein'!$F$15,
IF(W$5&lt;='2.1 Kraftwerk allgemein'!$F$16,
$J21*INDEX('2.1 Kraftwerk allgemein'!$H$16:$S$16,,MATCH('2.5 CAPEX'!W$5,'2.1 Kraftwerk allgemein'!$H$15:$S$15,0)),
IF(AND($M21="x",$F21&lt;&gt;0),
IF($F21=1,$J21,
IF('2.1 Kraftwerk allgemein'!$F$17-'2.5 CAPEX'!W$5&gt;='2.5 CAPEX'!$F21*'1.1 Allgemein'!$I$27,
IF(SUM(OFFSET(V21,0,-MIN($F21-2,COLUMN(I21)-1),1,MIN($F21-1,COLUMN(I21))))=0,$J21,""),"")),"")),""),"")</f>
        <v>0</v>
      </c>
      <c r="X21" s="340">
        <f ca="1">IF(X$5&lt;&gt;"",
IF(X$5&gt;='2.1 Kraftwerk allgemein'!$F$15,
IF(X$5&lt;='2.1 Kraftwerk allgemein'!$F$16,
$J21*INDEX('2.1 Kraftwerk allgemein'!$H$16:$S$16,,MATCH('2.5 CAPEX'!X$5,'2.1 Kraftwerk allgemein'!$H$15:$S$15,0)),
IF(AND($M21="x",$F21&lt;&gt;0),
IF($F21=1,$J21,
IF('2.1 Kraftwerk allgemein'!$F$17-'2.5 CAPEX'!X$5&gt;='2.5 CAPEX'!$F21*'1.1 Allgemein'!$I$27,
IF(SUM(OFFSET(W21,0,-MIN($F21-2,COLUMN(J21)-1),1,MIN($F21-1,COLUMN(J21))))=0,$J21,""),"")),"")),""),"")</f>
        <v>0</v>
      </c>
      <c r="Y21" s="340">
        <f ca="1">IF(Y$5&lt;&gt;"",
IF(Y$5&gt;='2.1 Kraftwerk allgemein'!$F$15,
IF(Y$5&lt;='2.1 Kraftwerk allgemein'!$F$16,
$J21*INDEX('2.1 Kraftwerk allgemein'!$H$16:$S$16,,MATCH('2.5 CAPEX'!Y$5,'2.1 Kraftwerk allgemein'!$H$15:$S$15,0)),
IF(AND($M21="x",$F21&lt;&gt;0),
IF($F21=1,$J21,
IF('2.1 Kraftwerk allgemein'!$F$17-'2.5 CAPEX'!Y$5&gt;='2.5 CAPEX'!$F21*'1.1 Allgemein'!$I$27,
IF(SUM(OFFSET(X21,0,-MIN($F21-2,COLUMN(K21)-1),1,MIN($F21-1,COLUMN(K21))))=0,$J21,""),"")),"")),""),"")</f>
        <v>0</v>
      </c>
      <c r="Z21" s="340">
        <f ca="1">IF(Z$5&lt;&gt;"",
IF(Z$5&gt;='2.1 Kraftwerk allgemein'!$F$15,
IF(Z$5&lt;='2.1 Kraftwerk allgemein'!$F$16,
$J21*INDEX('2.1 Kraftwerk allgemein'!$H$16:$S$16,,MATCH('2.5 CAPEX'!Z$5,'2.1 Kraftwerk allgemein'!$H$15:$S$15,0)),
IF(AND($M21="x",$F21&lt;&gt;0),
IF($F21=1,$J21,
IF('2.1 Kraftwerk allgemein'!$F$17-'2.5 CAPEX'!Z$5&gt;='2.5 CAPEX'!$F21*'1.1 Allgemein'!$I$27,
IF(SUM(OFFSET(Y21,0,-MIN($F21-2,COLUMN(L21)-1),1,MIN($F21-1,COLUMN(L21))))=0,$J21,""),"")),"")),""),"")</f>
        <v>0</v>
      </c>
      <c r="AA21" s="340">
        <f ca="1">IF(AA$5&lt;&gt;"",
IF(AA$5&gt;='2.1 Kraftwerk allgemein'!$F$15,
IF(AA$5&lt;='2.1 Kraftwerk allgemein'!$F$16,
$J21*INDEX('2.1 Kraftwerk allgemein'!$H$16:$S$16,,MATCH('2.5 CAPEX'!AA$5,'2.1 Kraftwerk allgemein'!$H$15:$S$15,0)),
IF(AND($M21="x",$F21&lt;&gt;0),
IF($F21=1,$J21,
IF('2.1 Kraftwerk allgemein'!$F$17-'2.5 CAPEX'!AA$5&gt;='2.5 CAPEX'!$F21*'1.1 Allgemein'!$I$27,
IF(SUM(OFFSET(Z21,0,-MIN($F21-2,COLUMN(M21)-1),1,MIN($F21-1,COLUMN(M21))))=0,$J21,""),"")),"")),""),"")</f>
        <v>0</v>
      </c>
      <c r="AB21" s="340">
        <f ca="1">IF(AB$5&lt;&gt;"",
IF(AB$5&gt;='2.1 Kraftwerk allgemein'!$F$15,
IF(AB$5&lt;='2.1 Kraftwerk allgemein'!$F$16,
$J21*INDEX('2.1 Kraftwerk allgemein'!$H$16:$S$16,,MATCH('2.5 CAPEX'!AB$5,'2.1 Kraftwerk allgemein'!$H$15:$S$15,0)),
IF(AND($M21="x",$F21&lt;&gt;0),
IF($F21=1,$J21,
IF('2.1 Kraftwerk allgemein'!$F$17-'2.5 CAPEX'!AB$5&gt;='2.5 CAPEX'!$F21*'1.1 Allgemein'!$I$27,
IF(SUM(OFFSET(AA21,0,-MIN($F21-2,COLUMN(N21)-1),1,MIN($F21-1,COLUMN(N21))))=0,$J21,""),"")),"")),""),"")</f>
        <v>0</v>
      </c>
      <c r="AC21" s="340">
        <f ca="1">IF(AC$5&lt;&gt;"",
IF(AC$5&gt;='2.1 Kraftwerk allgemein'!$F$15,
IF(AC$5&lt;='2.1 Kraftwerk allgemein'!$F$16,
$J21*INDEX('2.1 Kraftwerk allgemein'!$H$16:$S$16,,MATCH('2.5 CAPEX'!AC$5,'2.1 Kraftwerk allgemein'!$H$15:$S$15,0)),
IF(AND($M21="x",$F21&lt;&gt;0),
IF($F21=1,$J21,
IF('2.1 Kraftwerk allgemein'!$F$17-'2.5 CAPEX'!AC$5&gt;='2.5 CAPEX'!$F21*'1.1 Allgemein'!$I$27,
IF(SUM(OFFSET(AB21,0,-MIN($F21-2,COLUMN(O21)-1),1,MIN($F21-1,COLUMN(O21))))=0,$J21,""),"")),"")),""),"")</f>
        <v>0</v>
      </c>
      <c r="AD21" s="340">
        <f ca="1">IF(AD$5&lt;&gt;"",
IF(AD$5&gt;='2.1 Kraftwerk allgemein'!$F$15,
IF(AD$5&lt;='2.1 Kraftwerk allgemein'!$F$16,
$J21*INDEX('2.1 Kraftwerk allgemein'!$H$16:$S$16,,MATCH('2.5 CAPEX'!AD$5,'2.1 Kraftwerk allgemein'!$H$15:$S$15,0)),
IF(AND($M21="x",$F21&lt;&gt;0),
IF($F21=1,$J21,
IF('2.1 Kraftwerk allgemein'!$F$17-'2.5 CAPEX'!AD$5&gt;='2.5 CAPEX'!$F21*'1.1 Allgemein'!$I$27,
IF(SUM(OFFSET(AC21,0,-MIN($F21-2,COLUMN(P21)-1),1,MIN($F21-1,COLUMN(P21))))=0,$J21,""),"")),"")),""),"")</f>
        <v>0</v>
      </c>
      <c r="AE21" s="340">
        <f ca="1">IF(AE$5&lt;&gt;"",
IF(AE$5&gt;='2.1 Kraftwerk allgemein'!$F$15,
IF(AE$5&lt;='2.1 Kraftwerk allgemein'!$F$16,
$J21*INDEX('2.1 Kraftwerk allgemein'!$H$16:$S$16,,MATCH('2.5 CAPEX'!AE$5,'2.1 Kraftwerk allgemein'!$H$15:$S$15,0)),
IF(AND($M21="x",$F21&lt;&gt;0),
IF($F21=1,$J21,
IF('2.1 Kraftwerk allgemein'!$F$17-'2.5 CAPEX'!AE$5&gt;='2.5 CAPEX'!$F21*'1.1 Allgemein'!$I$27,
IF(SUM(OFFSET(AD21,0,-MIN($F21-2,COLUMN(Q21)-1),1,MIN($F21-1,COLUMN(Q21))))=0,$J21,""),"")),"")),""),"")</f>
        <v>0</v>
      </c>
      <c r="AF21" s="340" t="str">
        <f ca="1">IF(AF$5&lt;&gt;"",
IF(AF$5&gt;='2.1 Kraftwerk allgemein'!$F$15,
IF(AF$5&lt;='2.1 Kraftwerk allgemein'!$F$16,
$J21*INDEX('2.1 Kraftwerk allgemein'!$H$16:$S$16,,MATCH('2.5 CAPEX'!AF$5,'2.1 Kraftwerk allgemein'!$H$15:$S$15,0)),
IF(AND($M21="x",$F21&lt;&gt;0),
IF($F21=1,$J21,
IF('2.1 Kraftwerk allgemein'!$F$17-'2.5 CAPEX'!AF$5&gt;='2.5 CAPEX'!$F21*'1.1 Allgemein'!$I$27,
IF(SUM(OFFSET(AE21,0,-MIN($F21-2,COLUMN(R21)-1),1,MIN($F21-1,COLUMN(R21))))=0,$J21,""),"")),"")),""),"")</f>
        <v/>
      </c>
      <c r="AG21" s="340" t="str">
        <f ca="1">IF(AG$5&lt;&gt;"",
IF(AG$5&gt;='2.1 Kraftwerk allgemein'!$F$15,
IF(AG$5&lt;='2.1 Kraftwerk allgemein'!$F$16,
$J21*INDEX('2.1 Kraftwerk allgemein'!$H$16:$S$16,,MATCH('2.5 CAPEX'!AG$5,'2.1 Kraftwerk allgemein'!$H$15:$S$15,0)),
IF(AND($M21="x",$F21&lt;&gt;0),
IF($F21=1,$J21,
IF('2.1 Kraftwerk allgemein'!$F$17-'2.5 CAPEX'!AG$5&gt;='2.5 CAPEX'!$F21*'1.1 Allgemein'!$I$27,
IF(SUM(OFFSET(AF21,0,-MIN($F21-2,COLUMN(S21)-1),1,MIN($F21-1,COLUMN(S21))))=0,$J21,""),"")),"")),""),"")</f>
        <v/>
      </c>
      <c r="AH21" s="340" t="str">
        <f ca="1">IF(AH$5&lt;&gt;"",
IF(AH$5&gt;='2.1 Kraftwerk allgemein'!$F$15,
IF(AH$5&lt;='2.1 Kraftwerk allgemein'!$F$16,
$J21*INDEX('2.1 Kraftwerk allgemein'!$H$16:$S$16,,MATCH('2.5 CAPEX'!AH$5,'2.1 Kraftwerk allgemein'!$H$15:$S$15,0)),
IF(AND($M21="x",$F21&lt;&gt;0),
IF($F21=1,$J21,
IF('2.1 Kraftwerk allgemein'!$F$17-'2.5 CAPEX'!AH$5&gt;='2.5 CAPEX'!$F21*'1.1 Allgemein'!$I$27,
IF(SUM(OFFSET(AG21,0,-MIN($F21-2,COLUMN(T21)-1),1,MIN($F21-1,COLUMN(T21))))=0,$J21,""),"")),"")),""),"")</f>
        <v/>
      </c>
      <c r="AI21" s="340" t="str">
        <f ca="1">IF(AI$5&lt;&gt;"",
IF(AI$5&gt;='2.1 Kraftwerk allgemein'!$F$15,
IF(AI$5&lt;='2.1 Kraftwerk allgemein'!$F$16,
$J21*INDEX('2.1 Kraftwerk allgemein'!$H$16:$S$16,,MATCH('2.5 CAPEX'!AI$5,'2.1 Kraftwerk allgemein'!$H$15:$S$15,0)),
IF(AND($M21="x",$F21&lt;&gt;0),
IF($F21=1,$J21,
IF('2.1 Kraftwerk allgemein'!$F$17-'2.5 CAPEX'!AI$5&gt;='2.5 CAPEX'!$F21*'1.1 Allgemein'!$I$27,
IF(SUM(OFFSET(AH21,0,-MIN($F21-2,COLUMN(U21)-1),1,MIN($F21-1,COLUMN(U21))))=0,$J21,""),"")),"")),""),"")</f>
        <v/>
      </c>
      <c r="AJ21" s="340" t="str">
        <f ca="1">IF(AJ$5&lt;&gt;"",
IF(AJ$5&gt;='2.1 Kraftwerk allgemein'!$F$15,
IF(AJ$5&lt;='2.1 Kraftwerk allgemein'!$F$16,
$J21*INDEX('2.1 Kraftwerk allgemein'!$H$16:$S$16,,MATCH('2.5 CAPEX'!AJ$5,'2.1 Kraftwerk allgemein'!$H$15:$S$15,0)),
IF(AND($M21="x",$F21&lt;&gt;0),
IF($F21=1,$J21,
IF('2.1 Kraftwerk allgemein'!$F$17-'2.5 CAPEX'!AJ$5&gt;='2.5 CAPEX'!$F21*'1.1 Allgemein'!$I$27,
IF(SUM(OFFSET(AI21,0,-MIN($F21-2,COLUMN(V21)-1),1,MIN($F21-1,COLUMN(V21))))=0,$J21,""),"")),"")),""),"")</f>
        <v/>
      </c>
      <c r="AK21" s="340" t="str">
        <f ca="1">IF(AK$5&lt;&gt;"",
IF(AK$5&gt;='2.1 Kraftwerk allgemein'!$F$15,
IF(AK$5&lt;='2.1 Kraftwerk allgemein'!$F$16,
$J21*INDEX('2.1 Kraftwerk allgemein'!$H$16:$S$16,,MATCH('2.5 CAPEX'!AK$5,'2.1 Kraftwerk allgemein'!$H$15:$S$15,0)),
IF(AND($M21="x",$F21&lt;&gt;0),
IF($F21=1,$J21,
IF('2.1 Kraftwerk allgemein'!$F$17-'2.5 CAPEX'!AK$5&gt;='2.5 CAPEX'!$F21*'1.1 Allgemein'!$I$27,
IF(SUM(OFFSET(AJ21,0,-MIN($F21-2,COLUMN(W21)-1),1,MIN($F21-1,COLUMN(W21))))=0,$J21,""),"")),"")),""),"")</f>
        <v/>
      </c>
      <c r="AL21" s="340" t="str">
        <f ca="1">IF(AL$5&lt;&gt;"",
IF(AL$5&gt;='2.1 Kraftwerk allgemein'!$F$15,
IF(AL$5&lt;='2.1 Kraftwerk allgemein'!$F$16,
$J21*INDEX('2.1 Kraftwerk allgemein'!$H$16:$S$16,,MATCH('2.5 CAPEX'!AL$5,'2.1 Kraftwerk allgemein'!$H$15:$S$15,0)),
IF(AND($M21="x",$F21&lt;&gt;0),
IF($F21=1,$J21,
IF('2.1 Kraftwerk allgemein'!$F$17-'2.5 CAPEX'!AL$5&gt;='2.5 CAPEX'!$F21*'1.1 Allgemein'!$I$27,
IF(SUM(OFFSET(AK21,0,-MIN($F21-2,COLUMN(X21)-1),1,MIN($F21-1,COLUMN(X21))))=0,$J21,""),"")),"")),""),"")</f>
        <v/>
      </c>
      <c r="AM21" s="340" t="str">
        <f ca="1">IF(AM$5&lt;&gt;"",
IF(AM$5&gt;='2.1 Kraftwerk allgemein'!$F$15,
IF(AM$5&lt;='2.1 Kraftwerk allgemein'!$F$16,
$J21*INDEX('2.1 Kraftwerk allgemein'!$H$16:$S$16,,MATCH('2.5 CAPEX'!AM$5,'2.1 Kraftwerk allgemein'!$H$15:$S$15,0)),
IF(AND($M21="x",$F21&lt;&gt;0),
IF($F21=1,$J21,
IF('2.1 Kraftwerk allgemein'!$F$17-'2.5 CAPEX'!AM$5&gt;='2.5 CAPEX'!$F21*'1.1 Allgemein'!$I$27,
IF(SUM(OFFSET(AL21,0,-MIN($F21-2,COLUMN(Y21)-1),1,MIN($F21-1,COLUMN(Y21))))=0,$J21,""),"")),"")),""),"")</f>
        <v/>
      </c>
      <c r="AN21" s="340" t="str">
        <f ca="1">IF(AN$5&lt;&gt;"",
IF(AN$5&gt;='2.1 Kraftwerk allgemein'!$F$15,
IF(AN$5&lt;='2.1 Kraftwerk allgemein'!$F$16,
$J21*INDEX('2.1 Kraftwerk allgemein'!$H$16:$S$16,,MATCH('2.5 CAPEX'!AN$5,'2.1 Kraftwerk allgemein'!$H$15:$S$15,0)),
IF(AND($M21="x",$F21&lt;&gt;0),
IF($F21=1,$J21,
IF('2.1 Kraftwerk allgemein'!$F$17-'2.5 CAPEX'!AN$5&gt;='2.5 CAPEX'!$F21*'1.1 Allgemein'!$I$27,
IF(SUM(OFFSET(AM21,0,-MIN($F21-2,COLUMN(Z21)-1),1,MIN($F21-1,COLUMN(Z21))))=0,$J21,""),"")),"")),""),"")</f>
        <v/>
      </c>
      <c r="AO21" s="340" t="str">
        <f ca="1">IF(AO$5&lt;&gt;"",
IF(AO$5&gt;='2.1 Kraftwerk allgemein'!$F$15,
IF(AO$5&lt;='2.1 Kraftwerk allgemein'!$F$16,
$J21*INDEX('2.1 Kraftwerk allgemein'!$H$16:$S$16,,MATCH('2.5 CAPEX'!AO$5,'2.1 Kraftwerk allgemein'!$H$15:$S$15,0)),
IF(AND($M21="x",$F21&lt;&gt;0),
IF($F21=1,$J21,
IF('2.1 Kraftwerk allgemein'!$F$17-'2.5 CAPEX'!AO$5&gt;='2.5 CAPEX'!$F21*'1.1 Allgemein'!$I$27,
IF(SUM(OFFSET(AN21,0,-MIN($F21-2,COLUMN(AA21)-1),1,MIN($F21-1,COLUMN(AA21))))=0,$J21,""),"")),"")),""),"")</f>
        <v/>
      </c>
      <c r="AP21" s="340" t="str">
        <f ca="1">IF(AP$5&lt;&gt;"",
IF(AP$5&gt;='2.1 Kraftwerk allgemein'!$F$15,
IF(AP$5&lt;='2.1 Kraftwerk allgemein'!$F$16,
$J21*INDEX('2.1 Kraftwerk allgemein'!$H$16:$S$16,,MATCH('2.5 CAPEX'!AP$5,'2.1 Kraftwerk allgemein'!$H$15:$S$15,0)),
IF(AND($M21="x",$F21&lt;&gt;0),
IF($F21=1,$J21,
IF('2.1 Kraftwerk allgemein'!$F$17-'2.5 CAPEX'!AP$5&gt;='2.5 CAPEX'!$F21*'1.1 Allgemein'!$I$27,
IF(SUM(OFFSET(AO21,0,-MIN($F21-2,COLUMN(AB21)-1),1,MIN($F21-1,COLUMN(AB21))))=0,$J21,""),"")),"")),""),"")</f>
        <v/>
      </c>
      <c r="AQ21" s="340" t="str">
        <f ca="1">IF(AQ$5&lt;&gt;"",
IF(AQ$5&gt;='2.1 Kraftwerk allgemein'!$F$15,
IF(AQ$5&lt;='2.1 Kraftwerk allgemein'!$F$16,
$J21*INDEX('2.1 Kraftwerk allgemein'!$H$16:$S$16,,MATCH('2.5 CAPEX'!AQ$5,'2.1 Kraftwerk allgemein'!$H$15:$S$15,0)),
IF(AND($M21="x",$F21&lt;&gt;0),
IF($F21=1,$J21,
IF('2.1 Kraftwerk allgemein'!$F$17-'2.5 CAPEX'!AQ$5&gt;='2.5 CAPEX'!$F21*'1.1 Allgemein'!$I$27,
IF(SUM(OFFSET(AP21,0,-MIN($F21-2,COLUMN(AC21)-1),1,MIN($F21-1,COLUMN(AC21))))=0,$J21,""),"")),"")),""),"")</f>
        <v/>
      </c>
      <c r="AR21" s="340" t="str">
        <f ca="1">IF(AR$5&lt;&gt;"",
IF(AR$5&gt;='2.1 Kraftwerk allgemein'!$F$15,
IF(AR$5&lt;='2.1 Kraftwerk allgemein'!$F$16,
$J21*INDEX('2.1 Kraftwerk allgemein'!$H$16:$S$16,,MATCH('2.5 CAPEX'!AR$5,'2.1 Kraftwerk allgemein'!$H$15:$S$15,0)),
IF(AND($M21="x",$F21&lt;&gt;0),
IF($F21=1,$J21,
IF('2.1 Kraftwerk allgemein'!$F$17-'2.5 CAPEX'!AR$5&gt;='2.5 CAPEX'!$F21*'1.1 Allgemein'!$I$27,
IF(SUM(OFFSET(AQ21,0,-MIN($F21-2,COLUMN(AD21)-1),1,MIN($F21-1,COLUMN(AD21))))=0,$J21,""),"")),"")),""),"")</f>
        <v/>
      </c>
      <c r="AS21" s="340" t="str">
        <f ca="1">IF(AS$5&lt;&gt;"",
IF(AS$5&gt;='2.1 Kraftwerk allgemein'!$F$15,
IF(AS$5&lt;='2.1 Kraftwerk allgemein'!$F$16,
$J21*INDEX('2.1 Kraftwerk allgemein'!$H$16:$S$16,,MATCH('2.5 CAPEX'!AS$5,'2.1 Kraftwerk allgemein'!$H$15:$S$15,0)),
IF(AND($M21="x",$F21&lt;&gt;0),
IF($F21=1,$J21,
IF('2.1 Kraftwerk allgemein'!$F$17-'2.5 CAPEX'!AS$5&gt;='2.5 CAPEX'!$F21*'1.1 Allgemein'!$I$27,
IF(SUM(OFFSET(AR21,0,-MIN($F21-2,COLUMN(AE21)-1),1,MIN($F21-1,COLUMN(AE21))))=0,$J21,""),"")),"")),""),"")</f>
        <v/>
      </c>
      <c r="AT21" s="340" t="str">
        <f ca="1">IF(AT$5&lt;&gt;"",
IF(AT$5&gt;='2.1 Kraftwerk allgemein'!$F$15,
IF(AT$5&lt;='2.1 Kraftwerk allgemein'!$F$16,
$J21*INDEX('2.1 Kraftwerk allgemein'!$H$16:$S$16,,MATCH('2.5 CAPEX'!AT$5,'2.1 Kraftwerk allgemein'!$H$15:$S$15,0)),
IF(AND($M21="x",$F21&lt;&gt;0),
IF($F21=1,$J21,
IF('2.1 Kraftwerk allgemein'!$F$17-'2.5 CAPEX'!AT$5&gt;='2.5 CAPEX'!$F21*'1.1 Allgemein'!$I$27,
IF(SUM(OFFSET(AS21,0,-MIN($F21-2,COLUMN(AF21)-1),1,MIN($F21-1,COLUMN(AF21))))=0,$J21,""),"")),"")),""),"")</f>
        <v/>
      </c>
      <c r="AU21" s="340" t="str">
        <f ca="1">IF(AU$5&lt;&gt;"",
IF(AU$5&gt;='2.1 Kraftwerk allgemein'!$F$15,
IF(AU$5&lt;='2.1 Kraftwerk allgemein'!$F$16,
$J21*INDEX('2.1 Kraftwerk allgemein'!$H$16:$S$16,,MATCH('2.5 CAPEX'!AU$5,'2.1 Kraftwerk allgemein'!$H$15:$S$15,0)),
IF(AND($M21="x",$F21&lt;&gt;0),
IF($F21=1,$J21,
IF('2.1 Kraftwerk allgemein'!$F$17-'2.5 CAPEX'!AU$5&gt;='2.5 CAPEX'!$F21*'1.1 Allgemein'!$I$27,
IF(SUM(OFFSET(AT21,0,-MIN($F21-2,COLUMN(AG21)-1),1,MIN($F21-1,COLUMN(AG21))))=0,$J21,""),"")),"")),""),"")</f>
        <v/>
      </c>
      <c r="AV21" s="340" t="str">
        <f ca="1">IF(AV$5&lt;&gt;"",
IF(AV$5&gt;='2.1 Kraftwerk allgemein'!$F$15,
IF(AV$5&lt;='2.1 Kraftwerk allgemein'!$F$16,
$J21*INDEX('2.1 Kraftwerk allgemein'!$H$16:$S$16,,MATCH('2.5 CAPEX'!AV$5,'2.1 Kraftwerk allgemein'!$H$15:$S$15,0)),
IF(AND($M21="x",$F21&lt;&gt;0),
IF($F21=1,$J21,
IF('2.1 Kraftwerk allgemein'!$F$17-'2.5 CAPEX'!AV$5&gt;='2.5 CAPEX'!$F21*'1.1 Allgemein'!$I$27,
IF(SUM(OFFSET(AU21,0,-MIN($F21-2,COLUMN(AH21)-1),1,MIN($F21-1,COLUMN(AH21))))=0,$J21,""),"")),"")),""),"")</f>
        <v/>
      </c>
      <c r="AW21" s="340" t="str">
        <f ca="1">IF(AW$5&lt;&gt;"",
IF(AW$5&gt;='2.1 Kraftwerk allgemein'!$F$15,
IF(AW$5&lt;='2.1 Kraftwerk allgemein'!$F$16,
$J21*INDEX('2.1 Kraftwerk allgemein'!$H$16:$S$16,,MATCH('2.5 CAPEX'!AW$5,'2.1 Kraftwerk allgemein'!$H$15:$S$15,0)),
IF(AND($M21="x",$F21&lt;&gt;0),
IF($F21=1,$J21,
IF('2.1 Kraftwerk allgemein'!$F$17-'2.5 CAPEX'!AW$5&gt;='2.5 CAPEX'!$F21*'1.1 Allgemein'!$I$27,
IF(SUM(OFFSET(AV21,0,-MIN($F21-2,COLUMN(AI21)-1),1,MIN($F21-1,COLUMN(AI21))))=0,$J21,""),"")),"")),""),"")</f>
        <v/>
      </c>
      <c r="AX21" s="340" t="str">
        <f ca="1">IF(AX$5&lt;&gt;"",
IF(AX$5&gt;='2.1 Kraftwerk allgemein'!$F$15,
IF(AX$5&lt;='2.1 Kraftwerk allgemein'!$F$16,
$J21*INDEX('2.1 Kraftwerk allgemein'!$H$16:$S$16,,MATCH('2.5 CAPEX'!AX$5,'2.1 Kraftwerk allgemein'!$H$15:$S$15,0)),
IF(AND($M21="x",$F21&lt;&gt;0),
IF($F21=1,$J21,
IF('2.1 Kraftwerk allgemein'!$F$17-'2.5 CAPEX'!AX$5&gt;='2.5 CAPEX'!$F21*'1.1 Allgemein'!$I$27,
IF(SUM(OFFSET(AW21,0,-MIN($F21-2,COLUMN(AJ21)-1),1,MIN($F21-1,COLUMN(AJ21))))=0,$J21,""),"")),"")),""),"")</f>
        <v/>
      </c>
      <c r="AY21" s="340" t="str">
        <f ca="1">IF(AY$5&lt;&gt;"",
IF(AY$5&gt;='2.1 Kraftwerk allgemein'!$F$15,
IF(AY$5&lt;='2.1 Kraftwerk allgemein'!$F$16,
$J21*INDEX('2.1 Kraftwerk allgemein'!$H$16:$S$16,,MATCH('2.5 CAPEX'!AY$5,'2.1 Kraftwerk allgemein'!$H$15:$S$15,0)),
IF(AND($M21="x",$F21&lt;&gt;0),
IF($F21=1,$J21,
IF('2.1 Kraftwerk allgemein'!$F$17-'2.5 CAPEX'!AY$5&gt;='2.5 CAPEX'!$F21*'1.1 Allgemein'!$I$27,
IF(SUM(OFFSET(AX21,0,-MIN($F21-2,COLUMN(AK21)-1),1,MIN($F21-1,COLUMN(AK21))))=0,$J21,""),"")),"")),""),"")</f>
        <v/>
      </c>
      <c r="AZ21" s="340" t="str">
        <f ca="1">IF(AZ$5&lt;&gt;"",
IF(AZ$5&gt;='2.1 Kraftwerk allgemein'!$F$15,
IF(AZ$5&lt;='2.1 Kraftwerk allgemein'!$F$16,
$J21*INDEX('2.1 Kraftwerk allgemein'!$H$16:$S$16,,MATCH('2.5 CAPEX'!AZ$5,'2.1 Kraftwerk allgemein'!$H$15:$S$15,0)),
IF(AND($M21="x",$F21&lt;&gt;0),
IF($F21=1,$J21,
IF('2.1 Kraftwerk allgemein'!$F$17-'2.5 CAPEX'!AZ$5&gt;='2.5 CAPEX'!$F21*'1.1 Allgemein'!$I$27,
IF(SUM(OFFSET(AY21,0,-MIN($F21-2,COLUMN(AL21)-1),1,MIN($F21-1,COLUMN(AL21))))=0,$J21,""),"")),"")),""),"")</f>
        <v/>
      </c>
      <c r="BA21" s="340" t="str">
        <f ca="1">IF(BA$5&lt;&gt;"",
IF(BA$5&gt;='2.1 Kraftwerk allgemein'!$F$15,
IF(BA$5&lt;='2.1 Kraftwerk allgemein'!$F$16,
$J21*INDEX('2.1 Kraftwerk allgemein'!$H$16:$S$16,,MATCH('2.5 CAPEX'!BA$5,'2.1 Kraftwerk allgemein'!$H$15:$S$15,0)),
IF(AND($M21="x",$F21&lt;&gt;0),
IF($F21=1,$J21,
IF('2.1 Kraftwerk allgemein'!$F$17-'2.5 CAPEX'!BA$5&gt;='2.5 CAPEX'!$F21*'1.1 Allgemein'!$I$27,
IF(SUM(OFFSET(AZ21,0,-MIN($F21-2,COLUMN(AM21)-1),1,MIN($F21-1,COLUMN(AM21))))=0,$J21,""),"")),"")),""),"")</f>
        <v/>
      </c>
      <c r="BB21" s="340" t="str">
        <f ca="1">IF(BB$5&lt;&gt;"",
IF(BB$5&gt;='2.1 Kraftwerk allgemein'!$F$15,
IF(BB$5&lt;='2.1 Kraftwerk allgemein'!$F$16,
$J21*INDEX('2.1 Kraftwerk allgemein'!$H$16:$S$16,,MATCH('2.5 CAPEX'!BB$5,'2.1 Kraftwerk allgemein'!$H$15:$S$15,0)),
IF(AND($M21="x",$F21&lt;&gt;0),
IF($F21=1,$J21,
IF('2.1 Kraftwerk allgemein'!$F$17-'2.5 CAPEX'!BB$5&gt;='2.5 CAPEX'!$F21*'1.1 Allgemein'!$I$27,
IF(SUM(OFFSET(BA21,0,-MIN($F21-2,COLUMN(AN21)-1),1,MIN($F21-1,COLUMN(AN21))))=0,$J21,""),"")),"")),""),"")</f>
        <v/>
      </c>
      <c r="BC21" s="340" t="str">
        <f ca="1">IF(BC$5&lt;&gt;"",
IF(BC$5&gt;='2.1 Kraftwerk allgemein'!$F$15,
IF(BC$5&lt;='2.1 Kraftwerk allgemein'!$F$16,
$J21*INDEX('2.1 Kraftwerk allgemein'!$H$16:$S$16,,MATCH('2.5 CAPEX'!BC$5,'2.1 Kraftwerk allgemein'!$H$15:$S$15,0)),
IF(AND($M21="x",$F21&lt;&gt;0),
IF($F21=1,$J21,
IF('2.1 Kraftwerk allgemein'!$F$17-'2.5 CAPEX'!BC$5&gt;='2.5 CAPEX'!$F21*'1.1 Allgemein'!$I$27,
IF(SUM(OFFSET(BB21,0,-MIN($F21-2,COLUMN(AO21)-1),1,MIN($F21-1,COLUMN(AO21))))=0,$J21,""),"")),"")),""),"")</f>
        <v/>
      </c>
      <c r="BD21" s="340" t="str">
        <f ca="1">IF(BD$5&lt;&gt;"",
IF(BD$5&gt;='2.1 Kraftwerk allgemein'!$F$15,
IF(BD$5&lt;='2.1 Kraftwerk allgemein'!$F$16,
$J21*INDEX('2.1 Kraftwerk allgemein'!$H$16:$S$16,,MATCH('2.5 CAPEX'!BD$5,'2.1 Kraftwerk allgemein'!$H$15:$S$15,0)),
IF(AND($M21="x",$F21&lt;&gt;0),
IF($F21=1,$J21,
IF('2.1 Kraftwerk allgemein'!$F$17-'2.5 CAPEX'!BD$5&gt;='2.5 CAPEX'!$F21*'1.1 Allgemein'!$I$27,
IF(SUM(OFFSET(BC21,0,-MIN($F21-2,COLUMN(AP21)-1),1,MIN($F21-1,COLUMN(AP21))))=0,$J21,""),"")),"")),""),"")</f>
        <v/>
      </c>
      <c r="BE21" s="340" t="str">
        <f ca="1">IF(BE$5&lt;&gt;"",
IF(BE$5&gt;='2.1 Kraftwerk allgemein'!$F$15,
IF(BE$5&lt;='2.1 Kraftwerk allgemein'!$F$16,
$J21*INDEX('2.1 Kraftwerk allgemein'!$H$16:$S$16,,MATCH('2.5 CAPEX'!BE$5,'2.1 Kraftwerk allgemein'!$H$15:$S$15,0)),
IF(AND($M21="x",$F21&lt;&gt;0),
IF($F21=1,$J21,
IF('2.1 Kraftwerk allgemein'!$F$17-'2.5 CAPEX'!BE$5&gt;='2.5 CAPEX'!$F21*'1.1 Allgemein'!$I$27,
IF(SUM(OFFSET(BD21,0,-MIN($F21-2,COLUMN(AQ21)-1),1,MIN($F21-1,COLUMN(AQ21))))=0,$J21,""),"")),"")),""),"")</f>
        <v/>
      </c>
      <c r="BF21" s="340" t="str">
        <f ca="1">IF(BF$5&lt;&gt;"",
IF(BF$5&gt;='2.1 Kraftwerk allgemein'!$F$15,
IF(BF$5&lt;='2.1 Kraftwerk allgemein'!$F$16,
$J21*INDEX('2.1 Kraftwerk allgemein'!$H$16:$S$16,,MATCH('2.5 CAPEX'!BF$5,'2.1 Kraftwerk allgemein'!$H$15:$S$15,0)),
IF(AND($M21="x",$F21&lt;&gt;0),
IF($F21=1,$J21,
IF('2.1 Kraftwerk allgemein'!$F$17-'2.5 CAPEX'!BF$5&gt;='2.5 CAPEX'!$F21*'1.1 Allgemein'!$I$27,
IF(SUM(OFFSET(BE21,0,-MIN($F21-2,COLUMN(AR21)-1),1,MIN($F21-1,COLUMN(AR21))))=0,$J21,""),"")),"")),""),"")</f>
        <v/>
      </c>
      <c r="BG21" s="340" t="str">
        <f ca="1">IF(BG$5&lt;&gt;"",
IF(BG$5&gt;='2.1 Kraftwerk allgemein'!$F$15,
IF(BG$5&lt;='2.1 Kraftwerk allgemein'!$F$16,
$J21*INDEX('2.1 Kraftwerk allgemein'!$H$16:$S$16,,MATCH('2.5 CAPEX'!BG$5,'2.1 Kraftwerk allgemein'!$H$15:$S$15,0)),
IF(AND($M21="x",$F21&lt;&gt;0),
IF($F21=1,$J21,
IF('2.1 Kraftwerk allgemein'!$F$17-'2.5 CAPEX'!BG$5&gt;='2.5 CAPEX'!$F21*'1.1 Allgemein'!$I$27,
IF(SUM(OFFSET(BF21,0,-MIN($F21-2,COLUMN(AS21)-1),1,MIN($F21-1,COLUMN(AS21))))=0,$J21,""),"")),"")),""),"")</f>
        <v/>
      </c>
      <c r="BH21" s="340" t="str">
        <f ca="1">IF(BH$5&lt;&gt;"",
IF(BH$5&gt;='2.1 Kraftwerk allgemein'!$F$15,
IF(BH$5&lt;='2.1 Kraftwerk allgemein'!$F$16,
$J21*INDEX('2.1 Kraftwerk allgemein'!$H$16:$S$16,,MATCH('2.5 CAPEX'!BH$5,'2.1 Kraftwerk allgemein'!$H$15:$S$15,0)),
IF(AND($M21="x",$F21&lt;&gt;0),
IF($F21=1,$J21,
IF('2.1 Kraftwerk allgemein'!$F$17-'2.5 CAPEX'!BH$5&gt;='2.5 CAPEX'!$F21*'1.1 Allgemein'!$I$27,
IF(SUM(OFFSET(BG21,0,-MIN($F21-2,COLUMN(AT21)-1),1,MIN($F21-1,COLUMN(AT21))))=0,$J21,""),"")),"")),""),"")</f>
        <v/>
      </c>
      <c r="BI21" s="340" t="str">
        <f ca="1">IF(BI$5&lt;&gt;"",
IF(BI$5&gt;='2.1 Kraftwerk allgemein'!$F$15,
IF(BI$5&lt;='2.1 Kraftwerk allgemein'!$F$16,
$J21*INDEX('2.1 Kraftwerk allgemein'!$H$16:$S$16,,MATCH('2.5 CAPEX'!BI$5,'2.1 Kraftwerk allgemein'!$H$15:$S$15,0)),
IF(AND($M21="x",$F21&lt;&gt;0),
IF($F21=1,$J21,
IF('2.1 Kraftwerk allgemein'!$F$17-'2.5 CAPEX'!BI$5&gt;='2.5 CAPEX'!$F21*'1.1 Allgemein'!$I$27,
IF(SUM(OFFSET(BH21,0,-MIN($F21-2,COLUMN(AU21)-1),1,MIN($F21-1,COLUMN(AU21))))=0,$J21,""),"")),"")),""),"")</f>
        <v/>
      </c>
      <c r="BJ21" s="340" t="str">
        <f ca="1">IF(BJ$5&lt;&gt;"",
IF(BJ$5&gt;='2.1 Kraftwerk allgemein'!$F$15,
IF(BJ$5&lt;='2.1 Kraftwerk allgemein'!$F$16,
$J21*INDEX('2.1 Kraftwerk allgemein'!$H$16:$S$16,,MATCH('2.5 CAPEX'!BJ$5,'2.1 Kraftwerk allgemein'!$H$15:$S$15,0)),
IF(AND($M21="x",$F21&lt;&gt;0),
IF($F21=1,$J21,
IF('2.1 Kraftwerk allgemein'!$F$17-'2.5 CAPEX'!BJ$5&gt;='2.5 CAPEX'!$F21*'1.1 Allgemein'!$I$27,
IF(SUM(OFFSET(BI21,0,-MIN($F21-2,COLUMN(AV21)-1),1,MIN($F21-1,COLUMN(AV21))))=0,$J21,""),"")),"")),""),"")</f>
        <v/>
      </c>
      <c r="BK21" s="340" t="str">
        <f ca="1">IF(BK$5&lt;&gt;"",
IF(BK$5&gt;='2.1 Kraftwerk allgemein'!$F$15,
IF(BK$5&lt;='2.1 Kraftwerk allgemein'!$F$16,
$J21*INDEX('2.1 Kraftwerk allgemein'!$H$16:$S$16,,MATCH('2.5 CAPEX'!BK$5,'2.1 Kraftwerk allgemein'!$H$15:$S$15,0)),
IF(AND($M21="x",$F21&lt;&gt;0),
IF($F21=1,$J21,
IF('2.1 Kraftwerk allgemein'!$F$17-'2.5 CAPEX'!BK$5&gt;='2.5 CAPEX'!$F21*'1.1 Allgemein'!$I$27,
IF(SUM(OFFSET(BJ21,0,-MIN($F21-2,COLUMN(AW21)-1),1,MIN($F21-1,COLUMN(AW21))))=0,$J21,""),"")),"")),""),"")</f>
        <v/>
      </c>
      <c r="BL21" s="340" t="str">
        <f ca="1">IF(BL$5&lt;&gt;"",
IF(BL$5&gt;='2.1 Kraftwerk allgemein'!$F$15,
IF(BL$5&lt;='2.1 Kraftwerk allgemein'!$F$16,
$J21*INDEX('2.1 Kraftwerk allgemein'!$H$16:$S$16,,MATCH('2.5 CAPEX'!BL$5,'2.1 Kraftwerk allgemein'!$H$15:$S$15,0)),
IF(AND($M21="x",$F21&lt;&gt;0),
IF($F21=1,$J21,
IF('2.1 Kraftwerk allgemein'!$F$17-'2.5 CAPEX'!BL$5&gt;='2.5 CAPEX'!$F21*'1.1 Allgemein'!$I$27,
IF(SUM(OFFSET(BK21,0,-MIN($F21-2,COLUMN(AX21)-1),1,MIN($F21-1,COLUMN(AX21))))=0,$J21,""),"")),"")),""),"")</f>
        <v/>
      </c>
      <c r="BM21" s="340" t="str">
        <f ca="1">IF(BM$5&lt;&gt;"",
IF(BM$5&gt;='2.1 Kraftwerk allgemein'!$F$15,
IF(BM$5&lt;='2.1 Kraftwerk allgemein'!$F$16,
$J21*INDEX('2.1 Kraftwerk allgemein'!$H$16:$S$16,,MATCH('2.5 CAPEX'!BM$5,'2.1 Kraftwerk allgemein'!$H$15:$S$15,0)),
IF(AND($M21="x",$F21&lt;&gt;0),
IF($F21=1,$J21,
IF('2.1 Kraftwerk allgemein'!$F$17-'2.5 CAPEX'!BM$5&gt;='2.5 CAPEX'!$F21*'1.1 Allgemein'!$I$27,
IF(SUM(OFFSET(BL21,0,-MIN($F21-2,COLUMN(AY21)-1),1,MIN($F21-1,COLUMN(AY21))))=0,$J21,""),"")),"")),""),"")</f>
        <v/>
      </c>
      <c r="BN21" s="340" t="str">
        <f ca="1">IF(BN$5&lt;&gt;"",
IF(BN$5&gt;='2.1 Kraftwerk allgemein'!$F$15,
IF(BN$5&lt;='2.1 Kraftwerk allgemein'!$F$16,
$J21*INDEX('2.1 Kraftwerk allgemein'!$H$16:$S$16,,MATCH('2.5 CAPEX'!BN$5,'2.1 Kraftwerk allgemein'!$H$15:$S$15,0)),
IF(AND($M21="x",$F21&lt;&gt;0),
IF($F21=1,$J21,
IF('2.1 Kraftwerk allgemein'!$F$17-'2.5 CAPEX'!BN$5&gt;='2.5 CAPEX'!$F21*'1.1 Allgemein'!$I$27,
IF(SUM(OFFSET(BM21,0,-MIN($F21-2,COLUMN(AZ21)-1),1,MIN($F21-1,COLUMN(AZ21))))=0,$J21,""),"")),"")),""),"")</f>
        <v/>
      </c>
      <c r="BO21" s="340" t="str">
        <f ca="1">IF(BO$5&lt;&gt;"",
IF(BO$5&gt;='2.1 Kraftwerk allgemein'!$F$15,
IF(BO$5&lt;='2.1 Kraftwerk allgemein'!$F$16,
$J21*INDEX('2.1 Kraftwerk allgemein'!$H$16:$S$16,,MATCH('2.5 CAPEX'!BO$5,'2.1 Kraftwerk allgemein'!$H$15:$S$15,0)),
IF(AND($M21="x",$F21&lt;&gt;0),
IF($F21=1,$J21,
IF('2.1 Kraftwerk allgemein'!$F$17-'2.5 CAPEX'!BO$5&gt;='2.5 CAPEX'!$F21*'1.1 Allgemein'!$I$27,
IF(SUM(OFFSET(BN21,0,-MIN($F21-2,COLUMN(BA21)-1),1,MIN($F21-1,COLUMN(BA21))))=0,$J21,""),"")),"")),""),"")</f>
        <v/>
      </c>
      <c r="BP21" s="340" t="str">
        <f ca="1">IF(BP$5&lt;&gt;"",
IF(BP$5&gt;='2.1 Kraftwerk allgemein'!$F$15,
IF(BP$5&lt;='2.1 Kraftwerk allgemein'!$F$16,
$J21*INDEX('2.1 Kraftwerk allgemein'!$H$16:$S$16,,MATCH('2.5 CAPEX'!BP$5,'2.1 Kraftwerk allgemein'!$H$15:$S$15,0)),
IF(AND($M21="x",$F21&lt;&gt;0),
IF($F21=1,$J21,
IF('2.1 Kraftwerk allgemein'!$F$17-'2.5 CAPEX'!BP$5&gt;='2.5 CAPEX'!$F21*'1.1 Allgemein'!$I$27,
IF(SUM(OFFSET(BO21,0,-MIN($F21-2,COLUMN(BB21)-1),1,MIN($F21-1,COLUMN(BB21))))=0,$J21,""),"")),"")),""),"")</f>
        <v/>
      </c>
      <c r="BQ21" s="340" t="str">
        <f ca="1">IF(BQ$5&lt;&gt;"",
IF(BQ$5&gt;='2.1 Kraftwerk allgemein'!$F$15,
IF(BQ$5&lt;='2.1 Kraftwerk allgemein'!$F$16,
$J21*INDEX('2.1 Kraftwerk allgemein'!$H$16:$S$16,,MATCH('2.5 CAPEX'!BQ$5,'2.1 Kraftwerk allgemein'!$H$15:$S$15,0)),
IF(AND($M21="x",$F21&lt;&gt;0),
IF($F21=1,$J21,
IF('2.1 Kraftwerk allgemein'!$F$17-'2.5 CAPEX'!BQ$5&gt;='2.5 CAPEX'!$F21*'1.1 Allgemein'!$I$27,
IF(SUM(OFFSET(BP21,0,-MIN($F21-2,COLUMN(BC21)-1),1,MIN($F21-1,COLUMN(BC21))))=0,$J21,""),"")),"")),""),"")</f>
        <v/>
      </c>
      <c r="BR21" s="340" t="str">
        <f ca="1">IF(BR$5&lt;&gt;"",
IF(BR$5&gt;='2.1 Kraftwerk allgemein'!$F$15,
IF(BR$5&lt;='2.1 Kraftwerk allgemein'!$F$16,
$J21*INDEX('2.1 Kraftwerk allgemein'!$H$16:$S$16,,MATCH('2.5 CAPEX'!BR$5,'2.1 Kraftwerk allgemein'!$H$15:$S$15,0)),
IF(AND($M21="x",$F21&lt;&gt;0),
IF($F21=1,$J21,
IF('2.1 Kraftwerk allgemein'!$F$17-'2.5 CAPEX'!BR$5&gt;='2.5 CAPEX'!$F21*'1.1 Allgemein'!$I$27,
IF(SUM(OFFSET(BQ21,0,-MIN($F21-2,COLUMN(BD21)-1),1,MIN($F21-1,COLUMN(BD21))))=0,$J21,""),"")),"")),""),"")</f>
        <v/>
      </c>
      <c r="BS21" s="340" t="str">
        <f ca="1">IF(BS$5&lt;&gt;"",
IF(BS$5&gt;='2.1 Kraftwerk allgemein'!$F$15,
IF(BS$5&lt;='2.1 Kraftwerk allgemein'!$F$16,
$J21*INDEX('2.1 Kraftwerk allgemein'!$H$16:$S$16,,MATCH('2.5 CAPEX'!BS$5,'2.1 Kraftwerk allgemein'!$H$15:$S$15,0)),
IF(AND($M21="x",$F21&lt;&gt;0),
IF($F21=1,$J21,
IF('2.1 Kraftwerk allgemein'!$F$17-'2.5 CAPEX'!BS$5&gt;='2.5 CAPEX'!$F21*'1.1 Allgemein'!$I$27,
IF(SUM(OFFSET(BR21,0,-MIN($F21-2,COLUMN(BE21)-1),1,MIN($F21-1,COLUMN(BE21))))=0,$J21,""),"")),"")),""),"")</f>
        <v/>
      </c>
      <c r="BT21" s="340" t="str">
        <f ca="1">IF(BT$5&lt;&gt;"",
IF(BT$5&gt;='2.1 Kraftwerk allgemein'!$F$15,
IF(BT$5&lt;='2.1 Kraftwerk allgemein'!$F$16,
$J21*INDEX('2.1 Kraftwerk allgemein'!$H$16:$S$16,,MATCH('2.5 CAPEX'!BT$5,'2.1 Kraftwerk allgemein'!$H$15:$S$15,0)),
IF(AND($M21="x",$F21&lt;&gt;0),
IF($F21=1,$J21,
IF('2.1 Kraftwerk allgemein'!$F$17-'2.5 CAPEX'!BT$5&gt;='2.5 CAPEX'!$F21*'1.1 Allgemein'!$I$27,
IF(SUM(OFFSET(BS21,0,-MIN($F21-2,COLUMN(BF21)-1),1,MIN($F21-1,COLUMN(BF21))))=0,$J21,""),"")),"")),""),"")</f>
        <v/>
      </c>
      <c r="BU21" s="340" t="str">
        <f ca="1">IF(BU$5&lt;&gt;"",
IF(BU$5&gt;='2.1 Kraftwerk allgemein'!$F$15,
IF(BU$5&lt;='2.1 Kraftwerk allgemein'!$F$16,
$J21*INDEX('2.1 Kraftwerk allgemein'!$H$16:$S$16,,MATCH('2.5 CAPEX'!BU$5,'2.1 Kraftwerk allgemein'!$H$15:$S$15,0)),
IF(AND($M21="x",$F21&lt;&gt;0),
IF($F21=1,$J21,
IF('2.1 Kraftwerk allgemein'!$F$17-'2.5 CAPEX'!BU$5&gt;='2.5 CAPEX'!$F21*'1.1 Allgemein'!$I$27,
IF(SUM(OFFSET(BT21,0,-MIN($F21-2,COLUMN(BG21)-1),1,MIN($F21-1,COLUMN(BG21))))=0,$J21,""),"")),"")),""),"")</f>
        <v/>
      </c>
      <c r="BV21" s="340" t="str">
        <f ca="1">IF(BV$5&lt;&gt;"",
IF(BV$5&gt;='2.1 Kraftwerk allgemein'!$F$15,
IF(BV$5&lt;='2.1 Kraftwerk allgemein'!$F$16,
$J21*INDEX('2.1 Kraftwerk allgemein'!$H$16:$S$16,,MATCH('2.5 CAPEX'!BV$5,'2.1 Kraftwerk allgemein'!$H$15:$S$15,0)),
IF(AND($M21="x",$F21&lt;&gt;0),
IF($F21=1,$J21,
IF('2.1 Kraftwerk allgemein'!$F$17-'2.5 CAPEX'!BV$5&gt;='2.5 CAPEX'!$F21*'1.1 Allgemein'!$I$27,
IF(SUM(OFFSET(BU21,0,-MIN($F21-2,COLUMN(BH21)-1),1,MIN($F21-1,COLUMN(BH21))))=0,$J21,""),"")),"")),""),"")</f>
        <v/>
      </c>
      <c r="BW21" s="340" t="str">
        <f ca="1">IF(BW$5&lt;&gt;"",
IF(BW$5&gt;='2.1 Kraftwerk allgemein'!$F$15,
IF(BW$5&lt;='2.1 Kraftwerk allgemein'!$F$16,
$J21*INDEX('2.1 Kraftwerk allgemein'!$H$16:$S$16,,MATCH('2.5 CAPEX'!BW$5,'2.1 Kraftwerk allgemein'!$H$15:$S$15,0)),
IF(AND($M21="x",$F21&lt;&gt;0),
IF($F21=1,$J21,
IF('2.1 Kraftwerk allgemein'!$F$17-'2.5 CAPEX'!BW$5&gt;='2.5 CAPEX'!$F21*'1.1 Allgemein'!$I$27,
IF(SUM(OFFSET(BV21,0,-MIN($F21-2,COLUMN(BI21)-1),1,MIN($F21-1,COLUMN(BI21))))=0,$J21,""),"")),"")),""),"")</f>
        <v/>
      </c>
      <c r="BX21" s="340" t="str">
        <f ca="1">IF(BX$5&lt;&gt;"",
IF(BX$5&gt;='2.1 Kraftwerk allgemein'!$F$15,
IF(BX$5&lt;='2.1 Kraftwerk allgemein'!$F$16,
$J21*INDEX('2.1 Kraftwerk allgemein'!$H$16:$S$16,,MATCH('2.5 CAPEX'!BX$5,'2.1 Kraftwerk allgemein'!$H$15:$S$15,0)),
IF(AND($M21="x",$F21&lt;&gt;0),
IF($F21=1,$J21,
IF('2.1 Kraftwerk allgemein'!$F$17-'2.5 CAPEX'!BX$5&gt;='2.5 CAPEX'!$F21*'1.1 Allgemein'!$I$27,
IF(SUM(OFFSET(BW21,0,-MIN($F21-2,COLUMN(BJ21)-1),1,MIN($F21-1,COLUMN(BJ21))))=0,$J21,""),"")),"")),""),"")</f>
        <v/>
      </c>
      <c r="BY21" s="340" t="str">
        <f ca="1">IF(BY$5&lt;&gt;"",
IF(BY$5&gt;='2.1 Kraftwerk allgemein'!$F$15,
IF(BY$5&lt;='2.1 Kraftwerk allgemein'!$F$16,
$J21*INDEX('2.1 Kraftwerk allgemein'!$H$16:$S$16,,MATCH('2.5 CAPEX'!BY$5,'2.1 Kraftwerk allgemein'!$H$15:$S$15,0)),
IF(AND($M21="x",$F21&lt;&gt;0),
IF($F21=1,$J21,
IF('2.1 Kraftwerk allgemein'!$F$17-'2.5 CAPEX'!BY$5&gt;='2.5 CAPEX'!$F21*'1.1 Allgemein'!$I$27,
IF(SUM(OFFSET(BX21,0,-MIN($F21-2,COLUMN(BK21)-1),1,MIN($F21-1,COLUMN(BK21))))=0,$J21,""),"")),"")),""),"")</f>
        <v/>
      </c>
      <c r="BZ21" s="340" t="str">
        <f ca="1">IF(BZ$5&lt;&gt;"",
IF(BZ$5&gt;='2.1 Kraftwerk allgemein'!$F$15,
IF(BZ$5&lt;='2.1 Kraftwerk allgemein'!$F$16,
$J21*INDEX('2.1 Kraftwerk allgemein'!$H$16:$S$16,,MATCH('2.5 CAPEX'!BZ$5,'2.1 Kraftwerk allgemein'!$H$15:$S$15,0)),
IF(AND($M21="x",$F21&lt;&gt;0),
IF($F21=1,$J21,
IF('2.1 Kraftwerk allgemein'!$F$17-'2.5 CAPEX'!BZ$5&gt;='2.5 CAPEX'!$F21*'1.1 Allgemein'!$I$27,
IF(SUM(OFFSET(BY21,0,-MIN($F21-2,COLUMN(BL21)-1),1,MIN($F21-1,COLUMN(BL21))))=0,$J21,""),"")),"")),""),"")</f>
        <v/>
      </c>
      <c r="CA21" s="340" t="str">
        <f ca="1">IF(CA$5&lt;&gt;"",
IF(CA$5&gt;='2.1 Kraftwerk allgemein'!$F$15,
IF(CA$5&lt;='2.1 Kraftwerk allgemein'!$F$16,
$J21*INDEX('2.1 Kraftwerk allgemein'!$H$16:$S$16,,MATCH('2.5 CAPEX'!CA$5,'2.1 Kraftwerk allgemein'!$H$15:$S$15,0)),
IF(AND($M21="x",$F21&lt;&gt;0),
IF($F21=1,$J21,
IF('2.1 Kraftwerk allgemein'!$F$17-'2.5 CAPEX'!CA$5&gt;='2.5 CAPEX'!$F21*'1.1 Allgemein'!$I$27,
IF(SUM(OFFSET(BZ21,0,-MIN($F21-2,COLUMN(BM21)-1),1,MIN($F21-1,COLUMN(BM21))))=0,$J21,""),"")),"")),""),"")</f>
        <v/>
      </c>
      <c r="CB21" s="340" t="str">
        <f ca="1">IF(CB$5&lt;&gt;"",
IF(CB$5&gt;='2.1 Kraftwerk allgemein'!$F$15,
IF(CB$5&lt;='2.1 Kraftwerk allgemein'!$F$16,
$J21*INDEX('2.1 Kraftwerk allgemein'!$H$16:$S$16,,MATCH('2.5 CAPEX'!CB$5,'2.1 Kraftwerk allgemein'!$H$15:$S$15,0)),
IF(AND($M21="x",$F21&lt;&gt;0),
IF($F21=1,$J21,
IF('2.1 Kraftwerk allgemein'!$F$17-'2.5 CAPEX'!CB$5&gt;='2.5 CAPEX'!$F21*'1.1 Allgemein'!$I$27,
IF(SUM(OFFSET(CA21,0,-MIN($F21-2,COLUMN(BN21)-1),1,MIN($F21-1,COLUMN(BN21))))=0,$J21,""),"")),"")),""),"")</f>
        <v/>
      </c>
      <c r="CC21" s="340" t="str">
        <f ca="1">IF(CC$5&lt;&gt;"",
IF(CC$5&gt;='2.1 Kraftwerk allgemein'!$F$15,
IF(CC$5&lt;='2.1 Kraftwerk allgemein'!$F$16,
$J21*INDEX('2.1 Kraftwerk allgemein'!$H$16:$S$16,,MATCH('2.5 CAPEX'!CC$5,'2.1 Kraftwerk allgemein'!$H$15:$S$15,0)),
IF(AND($M21="x",$F21&lt;&gt;0),
IF($F21=1,$J21,
IF('2.1 Kraftwerk allgemein'!$F$17-'2.5 CAPEX'!CC$5&gt;='2.5 CAPEX'!$F21*'1.1 Allgemein'!$I$27,
IF(SUM(OFFSET(CB21,0,-MIN($F21-2,COLUMN(BO21)-1),1,MIN($F21-1,COLUMN(BO21))))=0,$J21,""),"")),"")),""),"")</f>
        <v/>
      </c>
      <c r="CD21" s="340" t="str">
        <f ca="1">IF(CD$5&lt;&gt;"",
IF(CD$5&gt;='2.1 Kraftwerk allgemein'!$F$15,
IF(CD$5&lt;='2.1 Kraftwerk allgemein'!$F$16,
$J21*INDEX('2.1 Kraftwerk allgemein'!$H$16:$S$16,,MATCH('2.5 CAPEX'!CD$5,'2.1 Kraftwerk allgemein'!$H$15:$S$15,0)),
IF(AND($M21="x",$F21&lt;&gt;0),
IF($F21=1,$J21,
IF('2.1 Kraftwerk allgemein'!$F$17-'2.5 CAPEX'!CD$5&gt;='2.5 CAPEX'!$F21*'1.1 Allgemein'!$I$27,
IF(SUM(OFFSET(CC21,0,-MIN($F21-2,COLUMN(BP21)-1),1,MIN($F21-1,COLUMN(BP21))))=0,$J21,""),"")),"")),""),"")</f>
        <v/>
      </c>
      <c r="CE21" s="340" t="str">
        <f ca="1">IF(CE$5&lt;&gt;"",
IF(CE$5&gt;='2.1 Kraftwerk allgemein'!$F$15,
IF(CE$5&lt;='2.1 Kraftwerk allgemein'!$F$16,
$J21*INDEX('2.1 Kraftwerk allgemein'!$H$16:$S$16,,MATCH('2.5 CAPEX'!CE$5,'2.1 Kraftwerk allgemein'!$H$15:$S$15,0)),
IF(AND($M21="x",$F21&lt;&gt;0),
IF($F21=1,$J21,
IF('2.1 Kraftwerk allgemein'!$F$17-'2.5 CAPEX'!CE$5&gt;='2.5 CAPEX'!$F21*'1.1 Allgemein'!$I$27,
IF(SUM(OFFSET(CD21,0,-MIN($F21-2,COLUMN(BQ21)-1),1,MIN($F21-1,COLUMN(BQ21))))=0,$J21,""),"")),"")),""),"")</f>
        <v/>
      </c>
      <c r="CF21" s="340" t="str">
        <f ca="1">IF(CF$5&lt;&gt;"",
IF(CF$5&gt;='2.1 Kraftwerk allgemein'!$F$15,
IF(CF$5&lt;='2.1 Kraftwerk allgemein'!$F$16,
$J21*INDEX('2.1 Kraftwerk allgemein'!$H$16:$S$16,,MATCH('2.5 CAPEX'!CF$5,'2.1 Kraftwerk allgemein'!$H$15:$S$15,0)),
IF(AND($M21="x",$F21&lt;&gt;0),
IF($F21=1,$J21,
IF('2.1 Kraftwerk allgemein'!$F$17-'2.5 CAPEX'!CF$5&gt;='2.5 CAPEX'!$F21*'1.1 Allgemein'!$I$27,
IF(SUM(OFFSET(CE21,0,-MIN($F21-2,COLUMN(BR21)-1),1,MIN($F21-1,COLUMN(BR21))))=0,$J21,""),"")),"")),""),"")</f>
        <v/>
      </c>
      <c r="CG21" s="340" t="str">
        <f ca="1">IF(CG$5&lt;&gt;"",
IF(CG$5&gt;='2.1 Kraftwerk allgemein'!$F$15,
IF(CG$5&lt;='2.1 Kraftwerk allgemein'!$F$16,
$J21*INDEX('2.1 Kraftwerk allgemein'!$H$16:$S$16,,MATCH('2.5 CAPEX'!CG$5,'2.1 Kraftwerk allgemein'!$H$15:$S$15,0)),
IF(AND($M21="x",$F21&lt;&gt;0),
IF($F21=1,$J21,
IF('2.1 Kraftwerk allgemein'!$F$17-'2.5 CAPEX'!CG$5&gt;='2.5 CAPEX'!$F21*'1.1 Allgemein'!$I$27,
IF(SUM(OFFSET(CF21,0,-MIN($F21-2,COLUMN(BS21)-1),1,MIN($F21-1,COLUMN(BS21))))=0,$J21,""),"")),"")),""),"")</f>
        <v/>
      </c>
      <c r="CH21" s="340" t="str">
        <f ca="1">IF(CH$5&lt;&gt;"",
IF(CH$5&gt;='2.1 Kraftwerk allgemein'!$F$15,
IF(CH$5&lt;='2.1 Kraftwerk allgemein'!$F$16,
$J21*INDEX('2.1 Kraftwerk allgemein'!$H$16:$S$16,,MATCH('2.5 CAPEX'!CH$5,'2.1 Kraftwerk allgemein'!$H$15:$S$15,0)),
IF(AND($M21="x",$F21&lt;&gt;0),
IF($F21=1,$J21,
IF('2.1 Kraftwerk allgemein'!$F$17-'2.5 CAPEX'!CH$5&gt;='2.5 CAPEX'!$F21*'1.1 Allgemein'!$I$27,
IF(SUM(OFFSET(CG21,0,-MIN($F21-2,COLUMN(BT21)-1),1,MIN($F21-1,COLUMN(BT21))))=0,$J21,""),"")),"")),""),"")</f>
        <v/>
      </c>
      <c r="CI21" s="340" t="str">
        <f ca="1">IF(CI$5&lt;&gt;"",
IF(CI$5&gt;='2.1 Kraftwerk allgemein'!$F$15,
IF(CI$5&lt;='2.1 Kraftwerk allgemein'!$F$16,
$J21*INDEX('2.1 Kraftwerk allgemein'!$H$16:$S$16,,MATCH('2.5 CAPEX'!CI$5,'2.1 Kraftwerk allgemein'!$H$15:$S$15,0)),
IF(AND($M21="x",$F21&lt;&gt;0),
IF($F21=1,$J21,
IF('2.1 Kraftwerk allgemein'!$F$17-'2.5 CAPEX'!CI$5&gt;='2.5 CAPEX'!$F21*'1.1 Allgemein'!$I$27,
IF(SUM(OFFSET(CH21,0,-MIN($F21-2,COLUMN(BU21)-1),1,MIN($F21-1,COLUMN(BU21))))=0,$J21,""),"")),"")),""),"")</f>
        <v/>
      </c>
      <c r="CJ21" s="340" t="str">
        <f ca="1">IF(CJ$5&lt;&gt;"",
IF(CJ$5&gt;='2.1 Kraftwerk allgemein'!$F$15,
IF(CJ$5&lt;='2.1 Kraftwerk allgemein'!$F$16,
$J21*INDEX('2.1 Kraftwerk allgemein'!$H$16:$S$16,,MATCH('2.5 CAPEX'!CJ$5,'2.1 Kraftwerk allgemein'!$H$15:$S$15,0)),
IF(AND($M21="x",$F21&lt;&gt;0),
IF($F21=1,$J21,
IF('2.1 Kraftwerk allgemein'!$F$17-'2.5 CAPEX'!CJ$5&gt;='2.5 CAPEX'!$F21*'1.1 Allgemein'!$I$27,
IF(SUM(OFFSET(CI21,0,-MIN($F21-2,COLUMN(BV21)-1),1,MIN($F21-1,COLUMN(BV21))))=0,$J21,""),"")),"")),""),"")</f>
        <v/>
      </c>
      <c r="CK21" s="340" t="str">
        <f ca="1">IF(CK$5&lt;&gt;"",
IF(CK$5&gt;='2.1 Kraftwerk allgemein'!$F$15,
IF(CK$5&lt;='2.1 Kraftwerk allgemein'!$F$16,
$J21*INDEX('2.1 Kraftwerk allgemein'!$H$16:$S$16,,MATCH('2.5 CAPEX'!CK$5,'2.1 Kraftwerk allgemein'!$H$15:$S$15,0)),
IF(AND($M21="x",$F21&lt;&gt;0),
IF($F21=1,$J21,
IF('2.1 Kraftwerk allgemein'!$F$17-'2.5 CAPEX'!CK$5&gt;='2.5 CAPEX'!$F21*'1.1 Allgemein'!$I$27,
IF(SUM(OFFSET(CJ21,0,-MIN($F21-2,COLUMN(BW21)-1),1,MIN($F21-1,COLUMN(BW21))))=0,$J21,""),"")),"")),""),"")</f>
        <v/>
      </c>
      <c r="CL21" s="340" t="str">
        <f ca="1">IF(CL$5&lt;&gt;"",
IF(CL$5&gt;='2.1 Kraftwerk allgemein'!$F$15,
IF(CL$5&lt;='2.1 Kraftwerk allgemein'!$F$16,
$J21*INDEX('2.1 Kraftwerk allgemein'!$H$16:$S$16,,MATCH('2.5 CAPEX'!CL$5,'2.1 Kraftwerk allgemein'!$H$15:$S$15,0)),
IF(AND($M21="x",$F21&lt;&gt;0),
IF($F21=1,$J21,
IF('2.1 Kraftwerk allgemein'!$F$17-'2.5 CAPEX'!CL$5&gt;='2.5 CAPEX'!$F21*'1.1 Allgemein'!$I$27,
IF(SUM(OFFSET(CK21,0,-MIN($F21-2,COLUMN(BX21)-1),1,MIN($F21-1,COLUMN(BX21))))=0,$J21,""),"")),"")),""),"")</f>
        <v/>
      </c>
      <c r="CM21" s="340" t="str">
        <f ca="1">IF(CM$5&lt;&gt;"",
IF(CM$5&gt;='2.1 Kraftwerk allgemein'!$F$15,
IF(CM$5&lt;='2.1 Kraftwerk allgemein'!$F$16,
$J21*INDEX('2.1 Kraftwerk allgemein'!$H$16:$S$16,,MATCH('2.5 CAPEX'!CM$5,'2.1 Kraftwerk allgemein'!$H$15:$S$15,0)),
IF(AND($M21="x",$F21&lt;&gt;0),
IF($F21=1,$J21,
IF('2.1 Kraftwerk allgemein'!$F$17-'2.5 CAPEX'!CM$5&gt;='2.5 CAPEX'!$F21*'1.1 Allgemein'!$I$27,
IF(SUM(OFFSET(CL21,0,-MIN($F21-2,COLUMN(BY21)-1),1,MIN($F21-1,COLUMN(BY21))))=0,$J21,""),"")),"")),""),"")</f>
        <v/>
      </c>
      <c r="CN21" s="340" t="str">
        <f ca="1">IF(CN$5&lt;&gt;"",
IF(CN$5&gt;='2.1 Kraftwerk allgemein'!$F$15,
IF(CN$5&lt;='2.1 Kraftwerk allgemein'!$F$16,
$J21*INDEX('2.1 Kraftwerk allgemein'!$H$16:$S$16,,MATCH('2.5 CAPEX'!CN$5,'2.1 Kraftwerk allgemein'!$H$15:$S$15,0)),
IF(AND($M21="x",$F21&lt;&gt;0),
IF($F21=1,$J21,
IF('2.1 Kraftwerk allgemein'!$F$17-'2.5 CAPEX'!CN$5&gt;='2.5 CAPEX'!$F21*'1.1 Allgemein'!$I$27,
IF(SUM(OFFSET(CM21,0,-MIN($F21-2,COLUMN(BZ21)-1),1,MIN($F21-1,COLUMN(BZ21))))=0,$J21,""),"")),"")),""),"")</f>
        <v/>
      </c>
      <c r="CO21" s="340" t="str">
        <f ca="1">IF(CO$5&lt;&gt;"",
IF(CO$5&gt;='2.1 Kraftwerk allgemein'!$F$15,
IF(CO$5&lt;='2.1 Kraftwerk allgemein'!$F$16,
$J21*INDEX('2.1 Kraftwerk allgemein'!$H$16:$S$16,,MATCH('2.5 CAPEX'!CO$5,'2.1 Kraftwerk allgemein'!$H$15:$S$15,0)),
IF(AND($M21="x",$F21&lt;&gt;0),
IF($F21=1,$J21,
IF('2.1 Kraftwerk allgemein'!$F$17-'2.5 CAPEX'!CO$5&gt;='2.5 CAPEX'!$F21*'1.1 Allgemein'!$I$27,
IF(SUM(OFFSET(CN21,0,-MIN($F21-2,COLUMN(CA21)-1),1,MIN($F21-1,COLUMN(CA21))))=0,$J21,""),"")),"")),""),"")</f>
        <v/>
      </c>
      <c r="CP21" s="340" t="str">
        <f ca="1">IF(CP$5&lt;&gt;"",
IF(CP$5&gt;='2.1 Kraftwerk allgemein'!$F$15,
IF(CP$5&lt;='2.1 Kraftwerk allgemein'!$F$16,
$J21*INDEX('2.1 Kraftwerk allgemein'!$H$16:$S$16,,MATCH('2.5 CAPEX'!CP$5,'2.1 Kraftwerk allgemein'!$H$15:$S$15,0)),
IF(AND($M21="x",$F21&lt;&gt;0),
IF($F21=1,$J21,
IF('2.1 Kraftwerk allgemein'!$F$17-'2.5 CAPEX'!CP$5&gt;='2.5 CAPEX'!$F21*'1.1 Allgemein'!$I$27,
IF(SUM(OFFSET(CO21,0,-MIN($F21-2,COLUMN(CB21)-1),1,MIN($F21-1,COLUMN(CB21))))=0,$J21,""),"")),"")),""),"")</f>
        <v/>
      </c>
      <c r="CQ21" s="340" t="str">
        <f ca="1">IF(CQ$5&lt;&gt;"",
IF(CQ$5&gt;='2.1 Kraftwerk allgemein'!$F$15,
IF(CQ$5&lt;='2.1 Kraftwerk allgemein'!$F$16,
$J21*INDEX('2.1 Kraftwerk allgemein'!$H$16:$S$16,,MATCH('2.5 CAPEX'!CQ$5,'2.1 Kraftwerk allgemein'!$H$15:$S$15,0)),
IF(AND($M21="x",$F21&lt;&gt;0),
IF($F21=1,$J21,
IF('2.1 Kraftwerk allgemein'!$F$17-'2.5 CAPEX'!CQ$5&gt;='2.5 CAPEX'!$F21*'1.1 Allgemein'!$I$27,
IF(SUM(OFFSET(CP21,0,-MIN($F21-2,COLUMN(CC21)-1),1,MIN($F21-1,COLUMN(CC21))))=0,$J21,""),"")),"")),""),"")</f>
        <v/>
      </c>
      <c r="CR21" s="340" t="str">
        <f ca="1">IF(CR$5&lt;&gt;"",
IF(CR$5&gt;='2.1 Kraftwerk allgemein'!$F$15,
IF(CR$5&lt;='2.1 Kraftwerk allgemein'!$F$16,
$J21*INDEX('2.1 Kraftwerk allgemein'!$H$16:$S$16,,MATCH('2.5 CAPEX'!CR$5,'2.1 Kraftwerk allgemein'!$H$15:$S$15,0)),
IF(AND($M21="x",$F21&lt;&gt;0),
IF($F21=1,$J21,
IF('2.1 Kraftwerk allgemein'!$F$17-'2.5 CAPEX'!CR$5&gt;='2.5 CAPEX'!$F21*'1.1 Allgemein'!$I$27,
IF(SUM(OFFSET(CQ21,0,-MIN($F21-2,COLUMN(CD21)-1),1,MIN($F21-1,COLUMN(CD21))))=0,$J21,""),"")),"")),""),"")</f>
        <v/>
      </c>
      <c r="CS21" s="340" t="str">
        <f ca="1">IF(CS$5&lt;&gt;"",
IF(CS$5&gt;='2.1 Kraftwerk allgemein'!$F$15,
IF(CS$5&lt;='2.1 Kraftwerk allgemein'!$F$16,
$J21*INDEX('2.1 Kraftwerk allgemein'!$H$16:$S$16,,MATCH('2.5 CAPEX'!CS$5,'2.1 Kraftwerk allgemein'!$H$15:$S$15,0)),
IF(AND($M21="x",$F21&lt;&gt;0),
IF($F21=1,$J21,
IF('2.1 Kraftwerk allgemein'!$F$17-'2.5 CAPEX'!CS$5&gt;='2.5 CAPEX'!$F21*'1.1 Allgemein'!$I$27,
IF(SUM(OFFSET(CR21,0,-MIN($F21-2,COLUMN(CE21)-1),1,MIN($F21-1,COLUMN(CE21))))=0,$J21,""),"")),"")),""),"")</f>
        <v/>
      </c>
      <c r="CT21" s="340" t="str">
        <f ca="1">IF(CT$5&lt;&gt;"",
IF(CT$5&gt;='2.1 Kraftwerk allgemein'!$F$15,
IF(CT$5&lt;='2.1 Kraftwerk allgemein'!$F$16,
$J21*INDEX('2.1 Kraftwerk allgemein'!$H$16:$S$16,,MATCH('2.5 CAPEX'!CT$5,'2.1 Kraftwerk allgemein'!$H$15:$S$15,0)),
IF(AND($M21="x",$F21&lt;&gt;0),
IF($F21=1,$J21,
IF('2.1 Kraftwerk allgemein'!$F$17-'2.5 CAPEX'!CT$5&gt;='2.5 CAPEX'!$F21*'1.1 Allgemein'!$I$27,
IF(SUM(OFFSET(CS21,0,-MIN($F21-2,COLUMN(CF21)-1),1,MIN($F21-1,COLUMN(CF21))))=0,$J21,""),"")),"")),""),"")</f>
        <v/>
      </c>
      <c r="CU21" s="340" t="str">
        <f ca="1">IF(CU$5&lt;&gt;"",
IF(CU$5&gt;='2.1 Kraftwerk allgemein'!$F$15,
IF(CU$5&lt;='2.1 Kraftwerk allgemein'!$F$16,
$J21*INDEX('2.1 Kraftwerk allgemein'!$H$16:$S$16,,MATCH('2.5 CAPEX'!CU$5,'2.1 Kraftwerk allgemein'!$H$15:$S$15,0)),
IF(AND($M21="x",$F21&lt;&gt;0),
IF($F21=1,$J21,
IF('2.1 Kraftwerk allgemein'!$F$17-'2.5 CAPEX'!CU$5&gt;='2.5 CAPEX'!$F21*'1.1 Allgemein'!$I$27,
IF(SUM(OFFSET(CT21,0,-MIN($F21-2,COLUMN(CG21)-1),1,MIN($F21-1,COLUMN(CG21))))=0,$J21,""),"")),"")),""),"")</f>
        <v/>
      </c>
      <c r="CV21" s="340" t="str">
        <f ca="1">IF(CV$5&lt;&gt;"",
IF(CV$5&gt;='2.1 Kraftwerk allgemein'!$F$15,
IF(CV$5&lt;='2.1 Kraftwerk allgemein'!$F$16,
$J21*INDEX('2.1 Kraftwerk allgemein'!$H$16:$S$16,,MATCH('2.5 CAPEX'!CV$5,'2.1 Kraftwerk allgemein'!$H$15:$S$15,0)),
IF(AND($M21="x",$F21&lt;&gt;0),
IF($F21=1,$J21,
IF('2.1 Kraftwerk allgemein'!$F$17-'2.5 CAPEX'!CV$5&gt;='2.5 CAPEX'!$F21*'1.1 Allgemein'!$I$27,
IF(SUM(OFFSET(CU21,0,-MIN($F21-2,COLUMN(CH21)-1),1,MIN($F21-1,COLUMN(CH21))))=0,$J21,""),"")),"")),""),"")</f>
        <v/>
      </c>
      <c r="CW21" s="340" t="str">
        <f ca="1">IF(CW$5&lt;&gt;"",
IF(CW$5&gt;='2.1 Kraftwerk allgemein'!$F$15,
IF(CW$5&lt;='2.1 Kraftwerk allgemein'!$F$16,
$J21*INDEX('2.1 Kraftwerk allgemein'!$H$16:$S$16,,MATCH('2.5 CAPEX'!CW$5,'2.1 Kraftwerk allgemein'!$H$15:$S$15,0)),
IF(AND($M21="x",$F21&lt;&gt;0),
IF($F21=1,$J21,
IF('2.1 Kraftwerk allgemein'!$F$17-'2.5 CAPEX'!CW$5&gt;='2.5 CAPEX'!$F21*'1.1 Allgemein'!$I$27,
IF(SUM(OFFSET(CV21,0,-MIN($F21-2,COLUMN(CI21)-1),1,MIN($F21-1,COLUMN(CI21))))=0,$J21,""),"")),"")),""),"")</f>
        <v/>
      </c>
      <c r="CX21" s="340" t="str">
        <f ca="1">IF(CX$5&lt;&gt;"",
IF(CX$5&gt;='2.1 Kraftwerk allgemein'!$F$15,
IF(CX$5&lt;='2.1 Kraftwerk allgemein'!$F$16,
$J21*INDEX('2.1 Kraftwerk allgemein'!$H$16:$S$16,,MATCH('2.5 CAPEX'!CX$5,'2.1 Kraftwerk allgemein'!$H$15:$S$15,0)),
IF(AND($M21="x",$F21&lt;&gt;0),
IF($F21=1,$J21,
IF('2.1 Kraftwerk allgemein'!$F$17-'2.5 CAPEX'!CX$5&gt;='2.5 CAPEX'!$F21*'1.1 Allgemein'!$I$27,
IF(SUM(OFFSET(CW21,0,-MIN($F21-2,COLUMN(CJ21)-1),1,MIN($F21-1,COLUMN(CJ21))))=0,$J21,""),"")),"")),""),"")</f>
        <v/>
      </c>
      <c r="CY21" s="340" t="str">
        <f ca="1">IF(CY$5&lt;&gt;"",
IF(CY$5&gt;='2.1 Kraftwerk allgemein'!$F$15,
IF(CY$5&lt;='2.1 Kraftwerk allgemein'!$F$16,
$J21*INDEX('2.1 Kraftwerk allgemein'!$H$16:$S$16,,MATCH('2.5 CAPEX'!CY$5,'2.1 Kraftwerk allgemein'!$H$15:$S$15,0)),
IF(AND($M21="x",$F21&lt;&gt;0),
IF($F21=1,$J21,
IF('2.1 Kraftwerk allgemein'!$F$17-'2.5 CAPEX'!CY$5&gt;='2.5 CAPEX'!$F21*'1.1 Allgemein'!$I$27,
IF(SUM(OFFSET(CX21,0,-MIN($F21-2,COLUMN(CK21)-1),1,MIN($F21-1,COLUMN(CK21))))=0,$J21,""),"")),"")),""),"")</f>
        <v/>
      </c>
      <c r="CZ21" s="340" t="str">
        <f ca="1">IF(CZ$5&lt;&gt;"",
IF(CZ$5&gt;='2.1 Kraftwerk allgemein'!$F$15,
IF(CZ$5&lt;='2.1 Kraftwerk allgemein'!$F$16,
$J21*INDEX('2.1 Kraftwerk allgemein'!$H$16:$S$16,,MATCH('2.5 CAPEX'!CZ$5,'2.1 Kraftwerk allgemein'!$H$15:$S$15,0)),
IF(AND($M21="x",$F21&lt;&gt;0),
IF($F21=1,$J21,
IF('2.1 Kraftwerk allgemein'!$F$17-'2.5 CAPEX'!CZ$5&gt;='2.5 CAPEX'!$F21*'1.1 Allgemein'!$I$27,
IF(SUM(OFFSET(CY21,0,-MIN($F21-2,COLUMN(CL21)-1),1,MIN($F21-1,COLUMN(CL21))))=0,$J21,""),"")),"")),""),"")</f>
        <v/>
      </c>
      <c r="DA21" s="340" t="str">
        <f ca="1">IF(DA$5&lt;&gt;"",
IF(DA$5&gt;='2.1 Kraftwerk allgemein'!$F$15,
IF(DA$5&lt;='2.1 Kraftwerk allgemein'!$F$16,
$J21*INDEX('2.1 Kraftwerk allgemein'!$H$16:$S$16,,MATCH('2.5 CAPEX'!DA$5,'2.1 Kraftwerk allgemein'!$H$15:$S$15,0)),
IF(AND($M21="x",$F21&lt;&gt;0),
IF($F21=1,$J21,
IF('2.1 Kraftwerk allgemein'!$F$17-'2.5 CAPEX'!DA$5&gt;='2.5 CAPEX'!$F21*'1.1 Allgemein'!$I$27,
IF(SUM(OFFSET(CZ21,0,-MIN($F21-2,COLUMN(CM21)-1),1,MIN($F21-1,COLUMN(CM21))))=0,$J21,""),"")),"")),""),"")</f>
        <v/>
      </c>
      <c r="DB21" s="340" t="str">
        <f ca="1">IF(DB$5&lt;&gt;"",
IF(DB$5&gt;='2.1 Kraftwerk allgemein'!$F$15,
IF(DB$5&lt;='2.1 Kraftwerk allgemein'!$F$16,
$J21*INDEX('2.1 Kraftwerk allgemein'!$H$16:$S$16,,MATCH('2.5 CAPEX'!DB$5,'2.1 Kraftwerk allgemein'!$H$15:$S$15,0)),
IF(AND($M21="x",$F21&lt;&gt;0),
IF($F21=1,$J21,
IF('2.1 Kraftwerk allgemein'!$F$17-'2.5 CAPEX'!DB$5&gt;='2.5 CAPEX'!$F21*'1.1 Allgemein'!$I$27,
IF(SUM(OFFSET(DA21,0,-MIN($F21-2,COLUMN(CN21)-1),1,MIN($F21-1,COLUMN(CN21))))=0,$J21,""),"")),"")),""),"")</f>
        <v/>
      </c>
      <c r="DC21" s="340" t="str">
        <f ca="1">IF(DC$5&lt;&gt;"",
IF(DC$5&gt;='2.1 Kraftwerk allgemein'!$F$15,
IF(DC$5&lt;='2.1 Kraftwerk allgemein'!$F$16,
$J21*INDEX('2.1 Kraftwerk allgemein'!$H$16:$S$16,,MATCH('2.5 CAPEX'!DC$5,'2.1 Kraftwerk allgemein'!$H$15:$S$15,0)),
IF(AND($M21="x",$F21&lt;&gt;0),
IF($F21=1,$J21,
IF('2.1 Kraftwerk allgemein'!$F$17-'2.5 CAPEX'!DC$5&gt;='2.5 CAPEX'!$F21*'1.1 Allgemein'!$I$27,
IF(SUM(OFFSET(DB21,0,-MIN($F21-2,COLUMN(CO21)-1),1,MIN($F21-1,COLUMN(CO21))))=0,$J21,""),"")),"")),""),"")</f>
        <v/>
      </c>
      <c r="DD21" s="340" t="str">
        <f ca="1">IF(DD$5&lt;&gt;"",
IF(DD$5&gt;='2.1 Kraftwerk allgemein'!$F$15,
IF(DD$5&lt;='2.1 Kraftwerk allgemein'!$F$16,
$J21*INDEX('2.1 Kraftwerk allgemein'!$H$16:$S$16,,MATCH('2.5 CAPEX'!DD$5,'2.1 Kraftwerk allgemein'!$H$15:$S$15,0)),
IF(AND($M21="x",$F21&lt;&gt;0),
IF($F21=1,$J21,
IF('2.1 Kraftwerk allgemein'!$F$17-'2.5 CAPEX'!DD$5&gt;='2.5 CAPEX'!$F21*'1.1 Allgemein'!$I$27,
IF(SUM(OFFSET(DC21,0,-MIN($F21-2,COLUMN(CP21)-1),1,MIN($F21-1,COLUMN(CP21))))=0,$J21,""),"")),"")),""),"")</f>
        <v/>
      </c>
      <c r="DE21" s="340" t="str">
        <f ca="1">IF(DE$5&lt;&gt;"",
IF(DE$5&gt;='2.1 Kraftwerk allgemein'!$F$15,
IF(DE$5&lt;='2.1 Kraftwerk allgemein'!$F$16,
$J21*INDEX('2.1 Kraftwerk allgemein'!$H$16:$S$16,,MATCH('2.5 CAPEX'!DE$5,'2.1 Kraftwerk allgemein'!$H$15:$S$15,0)),
IF(AND($M21="x",$F21&lt;&gt;0),
IF($F21=1,$J21,
IF('2.1 Kraftwerk allgemein'!$F$17-'2.5 CAPEX'!DE$5&gt;='2.5 CAPEX'!$F21*'1.1 Allgemein'!$I$27,
IF(SUM(OFFSET(DD21,0,-MIN($F21-2,COLUMN(CQ21)-1),1,MIN($F21-1,COLUMN(CQ21))))=0,$J21,""),"")),"")),""),"")</f>
        <v/>
      </c>
      <c r="DF21" s="340" t="str">
        <f ca="1">IF(DF$5&lt;&gt;"",
IF(DF$5&gt;='2.1 Kraftwerk allgemein'!$F$15,
IF(DF$5&lt;='2.1 Kraftwerk allgemein'!$F$16,
$J21*INDEX('2.1 Kraftwerk allgemein'!$H$16:$S$16,,MATCH('2.5 CAPEX'!DF$5,'2.1 Kraftwerk allgemein'!$H$15:$S$15,0)),
IF(AND($M21="x",$F21&lt;&gt;0),
IF($F21=1,$J21,
IF('2.1 Kraftwerk allgemein'!$F$17-'2.5 CAPEX'!DF$5&gt;='2.5 CAPEX'!$F21*'1.1 Allgemein'!$I$27,
IF(SUM(OFFSET(DE21,0,-MIN($F21-2,COLUMN(CR21)-1),1,MIN($F21-1,COLUMN(CR21))))=0,$J21,""),"")),"")),""),"")</f>
        <v/>
      </c>
      <c r="DG21" s="340" t="str">
        <f ca="1">IF(DG$5&lt;&gt;"",
IF(DG$5&gt;='2.1 Kraftwerk allgemein'!$F$15,
IF(DG$5&lt;='2.1 Kraftwerk allgemein'!$F$16,
$J21*INDEX('2.1 Kraftwerk allgemein'!$H$16:$S$16,,MATCH('2.5 CAPEX'!DG$5,'2.1 Kraftwerk allgemein'!$H$15:$S$15,0)),
IF(AND($M21="x",$F21&lt;&gt;0),
IF($F21=1,$J21,
IF('2.1 Kraftwerk allgemein'!$F$17-'2.5 CAPEX'!DG$5&gt;='2.5 CAPEX'!$F21*'1.1 Allgemein'!$I$27,
IF(SUM(OFFSET(DF21,0,-MIN($F21-2,COLUMN(CS21)-1),1,MIN($F21-1,COLUMN(CS21))))=0,$J21,""),"")),"")),""),"")</f>
        <v/>
      </c>
      <c r="DH21" s="340" t="str">
        <f ca="1">IF(DH$5&lt;&gt;"",
IF(DH$5&gt;='2.1 Kraftwerk allgemein'!$F$15,
IF(DH$5&lt;='2.1 Kraftwerk allgemein'!$F$16,
$J21*INDEX('2.1 Kraftwerk allgemein'!$H$16:$S$16,,MATCH('2.5 CAPEX'!DH$5,'2.1 Kraftwerk allgemein'!$H$15:$S$15,0)),
IF(AND($M21="x",$F21&lt;&gt;0),
IF($F21=1,$J21,
IF('2.1 Kraftwerk allgemein'!$F$17-'2.5 CAPEX'!DH$5&gt;='2.5 CAPEX'!$F21*'1.1 Allgemein'!$I$27,
IF(SUM(OFFSET(DG21,0,-MIN($F21-2,COLUMN(CT21)-1),1,MIN($F21-1,COLUMN(CT21))))=0,$J21,""),"")),"")),""),"")</f>
        <v/>
      </c>
      <c r="DI21" s="340" t="str">
        <f ca="1">IF(DI$5&lt;&gt;"",
IF(DI$5&gt;='2.1 Kraftwerk allgemein'!$F$15,
IF(DI$5&lt;='2.1 Kraftwerk allgemein'!$F$16,
$J21*INDEX('2.1 Kraftwerk allgemein'!$H$16:$S$16,,MATCH('2.5 CAPEX'!DI$5,'2.1 Kraftwerk allgemein'!$H$15:$S$15,0)),
IF(AND($M21="x",$F21&lt;&gt;0),
IF($F21=1,$J21,
IF('2.1 Kraftwerk allgemein'!$F$17-'2.5 CAPEX'!DI$5&gt;='2.5 CAPEX'!$F21*'1.1 Allgemein'!$I$27,
IF(SUM(OFFSET(DH21,0,-MIN($F21-2,COLUMN(CU21)-1),1,MIN($F21-1,COLUMN(CU21))))=0,$J21,""),"")),"")),""),"")</f>
        <v/>
      </c>
      <c r="DJ21" s="340" t="str">
        <f ca="1">IF(DJ$5&lt;&gt;"",
IF(DJ$5&gt;='2.1 Kraftwerk allgemein'!$F$15,
IF(DJ$5&lt;='2.1 Kraftwerk allgemein'!$F$16,
$J21*INDEX('2.1 Kraftwerk allgemein'!$H$16:$S$16,,MATCH('2.5 CAPEX'!DJ$5,'2.1 Kraftwerk allgemein'!$H$15:$S$15,0)),
IF(AND($M21="x",$F21&lt;&gt;0),
IF($F21=1,$J21,
IF('2.1 Kraftwerk allgemein'!$F$17-'2.5 CAPEX'!DJ$5&gt;='2.5 CAPEX'!$F21*'1.1 Allgemein'!$I$27,
IF(SUM(OFFSET(DI21,0,-MIN($F21-2,COLUMN(CV21)-1),1,MIN($F21-1,COLUMN(CV21))))=0,$J21,""),"")),"")),""),"")</f>
        <v/>
      </c>
      <c r="DK21" s="340" t="str">
        <f ca="1">IF(DK$5&lt;&gt;"",
IF(DK$5&gt;='2.1 Kraftwerk allgemein'!$F$15,
IF(DK$5&lt;='2.1 Kraftwerk allgemein'!$F$16,
$J21*INDEX('2.1 Kraftwerk allgemein'!$H$16:$S$16,,MATCH('2.5 CAPEX'!DK$5,'2.1 Kraftwerk allgemein'!$H$15:$S$15,0)),
IF(AND($M21="x",$F21&lt;&gt;0),
IF($F21=1,$J21,
IF('2.1 Kraftwerk allgemein'!$F$17-'2.5 CAPEX'!DK$5&gt;='2.5 CAPEX'!$F21*'1.1 Allgemein'!$I$27,
IF(SUM(OFFSET(DJ21,0,-MIN($F21-2,COLUMN(CW21)-1),1,MIN($F21-1,COLUMN(CW21))))=0,$J21,""),"")),"")),""),"")</f>
        <v/>
      </c>
    </row>
    <row r="22" spans="2:115" s="7" customFormat="1" ht="15" customHeight="1" x14ac:dyDescent="0.35">
      <c r="D22" s="41">
        <v>108</v>
      </c>
      <c r="E22" s="1"/>
      <c r="F22" s="88"/>
      <c r="G22" s="93">
        <f t="shared" ca="1" si="3"/>
        <v>0</v>
      </c>
      <c r="H22" s="94">
        <f ca="1">SUM(OFFSET(O22,0,0,1,'2.1 Kraftwerk allgemein'!$F$17-'2.5 CAPEX'!$O$5+1))-J22</f>
        <v>0</v>
      </c>
      <c r="I22" s="336"/>
      <c r="J22" s="336"/>
      <c r="K22" s="64"/>
      <c r="L22" s="64"/>
      <c r="M22" s="64"/>
      <c r="N22" s="69"/>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41"/>
      <c r="CA22" s="341"/>
      <c r="CB22" s="341"/>
      <c r="CC22" s="341"/>
      <c r="CD22" s="341"/>
      <c r="CE22" s="341"/>
      <c r="CF22" s="341"/>
      <c r="CG22" s="341"/>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1"/>
      <c r="DF22" s="341"/>
      <c r="DG22" s="341"/>
      <c r="DH22" s="341"/>
      <c r="DI22" s="341"/>
      <c r="DJ22" s="341"/>
      <c r="DK22" s="341"/>
    </row>
    <row r="23" spans="2:115" s="7" customFormat="1" ht="15" customHeight="1" x14ac:dyDescent="0.35">
      <c r="D23" s="41">
        <v>109</v>
      </c>
      <c r="E23" s="1"/>
      <c r="F23" s="88"/>
      <c r="G23" s="93">
        <f t="shared" ca="1" si="3"/>
        <v>0</v>
      </c>
      <c r="H23" s="94">
        <f ca="1">SUM(OFFSET(O23,0,0,1,'2.1 Kraftwerk allgemein'!$F$17-'2.5 CAPEX'!$O$5+1))-J23</f>
        <v>0</v>
      </c>
      <c r="I23" s="336"/>
      <c r="J23" s="336"/>
      <c r="K23" s="64"/>
      <c r="L23" s="64"/>
      <c r="M23" s="64"/>
      <c r="N23" s="69"/>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341"/>
      <c r="AZ23" s="341"/>
      <c r="BA23" s="341"/>
      <c r="BB23" s="341"/>
      <c r="BC23" s="341"/>
      <c r="BD23" s="341"/>
      <c r="BE23" s="341"/>
      <c r="BF23" s="341"/>
      <c r="BG23" s="341"/>
      <c r="BH23" s="341"/>
      <c r="BI23" s="341"/>
      <c r="BJ23" s="341"/>
      <c r="BK23" s="341"/>
      <c r="BL23" s="341"/>
      <c r="BM23" s="341"/>
      <c r="BN23" s="341"/>
      <c r="BO23" s="341"/>
      <c r="BP23" s="341"/>
      <c r="BQ23" s="341"/>
      <c r="BR23" s="341"/>
      <c r="BS23" s="341"/>
      <c r="BT23" s="341"/>
      <c r="BU23" s="341"/>
      <c r="BV23" s="341"/>
      <c r="BW23" s="341"/>
      <c r="BX23" s="341"/>
      <c r="BY23" s="341"/>
      <c r="BZ23" s="341"/>
      <c r="CA23" s="341"/>
      <c r="CB23" s="341"/>
      <c r="CC23" s="341"/>
      <c r="CD23" s="341"/>
      <c r="CE23" s="341"/>
      <c r="CF23" s="341"/>
      <c r="CG23" s="341"/>
      <c r="CH23" s="341"/>
      <c r="CI23" s="341"/>
      <c r="CJ23" s="341"/>
      <c r="CK23" s="341"/>
      <c r="CL23" s="341"/>
      <c r="CM23" s="341"/>
      <c r="CN23" s="341"/>
      <c r="CO23" s="341"/>
      <c r="CP23" s="341"/>
      <c r="CQ23" s="341"/>
      <c r="CR23" s="341"/>
      <c r="CS23" s="341"/>
      <c r="CT23" s="341"/>
      <c r="CU23" s="341"/>
      <c r="CV23" s="341"/>
      <c r="CW23" s="341"/>
      <c r="CX23" s="341"/>
      <c r="CY23" s="341"/>
      <c r="CZ23" s="341"/>
      <c r="DA23" s="341"/>
      <c r="DB23" s="341"/>
      <c r="DC23" s="341"/>
      <c r="DD23" s="341"/>
      <c r="DE23" s="341"/>
      <c r="DF23" s="341"/>
      <c r="DG23" s="341"/>
      <c r="DH23" s="341"/>
      <c r="DI23" s="341"/>
      <c r="DJ23" s="341"/>
      <c r="DK23" s="341"/>
    </row>
    <row r="24" spans="2:115" s="7" customFormat="1" ht="15" customHeight="1" x14ac:dyDescent="0.35">
      <c r="D24" s="41">
        <v>110</v>
      </c>
      <c r="E24" s="1"/>
      <c r="F24" s="88"/>
      <c r="G24" s="93">
        <f t="shared" ca="1" si="3"/>
        <v>0</v>
      </c>
      <c r="H24" s="94">
        <f ca="1">SUM(OFFSET(O24,0,0,1,'2.1 Kraftwerk allgemein'!$F$17-'2.5 CAPEX'!$O$5+1))-J24</f>
        <v>0</v>
      </c>
      <c r="I24" s="336"/>
      <c r="J24" s="336"/>
      <c r="K24" s="64"/>
      <c r="L24" s="64"/>
      <c r="M24" s="64"/>
      <c r="N24" s="69"/>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341"/>
      <c r="BG24" s="341"/>
      <c r="BH24" s="341"/>
      <c r="BI24" s="341"/>
      <c r="BJ24" s="341"/>
      <c r="BK24" s="341"/>
      <c r="BL24" s="341"/>
      <c r="BM24" s="341"/>
      <c r="BN24" s="341"/>
      <c r="BO24" s="341"/>
      <c r="BP24" s="341"/>
      <c r="BQ24" s="341"/>
      <c r="BR24" s="341"/>
      <c r="BS24" s="341"/>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1"/>
      <c r="DF24" s="341"/>
      <c r="DG24" s="341"/>
      <c r="DH24" s="341"/>
      <c r="DI24" s="341"/>
      <c r="DJ24" s="341"/>
      <c r="DK24" s="341"/>
    </row>
    <row r="25" spans="2:115" s="7" customFormat="1" ht="15" customHeight="1" x14ac:dyDescent="0.35">
      <c r="B25" s="37"/>
      <c r="C25" s="37">
        <v>20</v>
      </c>
      <c r="D25" s="42" t="str">
        <f>IF('2.1 Kraftwerk allgemein'!$F$2="f",d_f_i!$B230,IF('2.1 Kraftwerk allgemein'!$F$2="i",d_f_i!$C230,d_f_i!$A230))</f>
        <v>Kraftwerkszentralen</v>
      </c>
      <c r="E25" s="37"/>
      <c r="F25" s="40"/>
      <c r="G25" s="95"/>
      <c r="H25" s="96"/>
      <c r="I25" s="70"/>
      <c r="J25" s="70"/>
      <c r="K25" s="71"/>
      <c r="L25" s="71"/>
      <c r="M25" s="71"/>
      <c r="N25" s="72"/>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339"/>
      <c r="AU25" s="339"/>
      <c r="AV25" s="339"/>
      <c r="AW25" s="339"/>
      <c r="AX25" s="339"/>
      <c r="AY25" s="339"/>
      <c r="AZ25" s="339"/>
      <c r="BA25" s="339"/>
      <c r="BB25" s="339"/>
      <c r="BC25" s="339"/>
      <c r="BD25" s="339"/>
      <c r="BE25" s="339"/>
      <c r="BF25" s="339"/>
      <c r="BG25" s="339"/>
      <c r="BH25" s="339"/>
      <c r="BI25" s="339"/>
      <c r="BJ25" s="339"/>
      <c r="BK25" s="339"/>
      <c r="BL25" s="339"/>
      <c r="BM25" s="339"/>
      <c r="BN25" s="339"/>
      <c r="BO25" s="339"/>
      <c r="BP25" s="339"/>
      <c r="BQ25" s="339"/>
      <c r="BR25" s="339"/>
      <c r="BS25" s="339"/>
      <c r="BT25" s="339"/>
      <c r="BU25" s="339"/>
      <c r="BV25" s="339"/>
      <c r="BW25" s="339"/>
      <c r="BX25" s="339"/>
      <c r="BY25" s="339"/>
      <c r="BZ25" s="339"/>
      <c r="CA25" s="339"/>
      <c r="CB25" s="339"/>
      <c r="CC25" s="339"/>
      <c r="CD25" s="339"/>
      <c r="CE25" s="339"/>
      <c r="CF25" s="339"/>
      <c r="CG25" s="339"/>
      <c r="CH25" s="339"/>
      <c r="CI25" s="339"/>
      <c r="CJ25" s="339"/>
      <c r="CK25" s="339"/>
      <c r="CL25" s="339"/>
      <c r="CM25" s="339"/>
      <c r="CN25" s="339"/>
      <c r="CO25" s="339"/>
      <c r="CP25" s="339"/>
      <c r="CQ25" s="339"/>
      <c r="CR25" s="339"/>
      <c r="CS25" s="339"/>
      <c r="CT25" s="339"/>
      <c r="CU25" s="339"/>
      <c r="CV25" s="339"/>
      <c r="CW25" s="339"/>
      <c r="CX25" s="339"/>
      <c r="CY25" s="339"/>
      <c r="CZ25" s="339"/>
      <c r="DA25" s="339"/>
      <c r="DB25" s="339"/>
      <c r="DC25" s="339"/>
      <c r="DD25" s="339"/>
      <c r="DE25" s="339"/>
      <c r="DF25" s="339"/>
      <c r="DG25" s="339"/>
      <c r="DH25" s="339"/>
      <c r="DI25" s="339"/>
      <c r="DJ25" s="339"/>
      <c r="DK25" s="339"/>
    </row>
    <row r="26" spans="2:115" s="7" customFormat="1" ht="15" customHeight="1" x14ac:dyDescent="0.35">
      <c r="D26" s="41">
        <v>200</v>
      </c>
      <c r="E26" s="41" t="str">
        <f>IF('2.1 Kraftwerk allgemein'!$F$2="f",d_f_i!$B231,IF('2.1 Kraftwerk allgemein'!$F$2="i",d_f_i!$C231,d_f_i!$A231))</f>
        <v>Fundamente</v>
      </c>
      <c r="F26" s="19">
        <f>INDEX('1.1 Allgemein'!$1:$1048576,MATCH('2.5 CAPEX'!D26,'1.1 Allgemein'!$E:$E,0),MATCH('2.5 CAPEX'!$F$11,'1.1 Allgemein'!$34:$34,0))</f>
        <v>80</v>
      </c>
      <c r="G26" s="93">
        <f t="shared" ca="1" si="3"/>
        <v>0</v>
      </c>
      <c r="H26" s="94">
        <f ca="1">SUM(OFFSET(O26,0,0,1,'2.1 Kraftwerk allgemein'!$F$17-'2.5 CAPEX'!$O$5+1))-J26</f>
        <v>0</v>
      </c>
      <c r="I26" s="336"/>
      <c r="J26" s="336"/>
      <c r="K26" s="68" t="str">
        <f>IF($D26&lt;&gt;"",IF(INDEX('1.1 Allgemein'!$1:$1048576,MATCH('2.5 CAPEX'!$D26,'1.1 Allgemein'!$E:$E,0),MATCH('2.5 CAPEX'!K$11,'1.1 Allgemein'!$34:$34,0))&lt;&gt;0,INDEX('1.1 Allgemein'!$1:$1048576,MATCH('2.5 CAPEX'!$D26,'1.1 Allgemein'!$E:$E,0),MATCH('2.5 CAPEX'!K$11,'1.1 Allgemein'!$34:$34,0)),""),"")</f>
        <v/>
      </c>
      <c r="L26" s="68" t="str">
        <f>IF($D26&lt;&gt;"",IF(INDEX('1.1 Allgemein'!$1:$1048576,MATCH('2.5 CAPEX'!$D26,'1.1 Allgemein'!$E:$E,0),MATCH('2.5 CAPEX'!L$11,'1.1 Allgemein'!$34:$34,0))&lt;&gt;0,INDEX('1.1 Allgemein'!$1:$1048576,MATCH('2.5 CAPEX'!$D26,'1.1 Allgemein'!$E:$E,0),MATCH('2.5 CAPEX'!L$11,'1.1 Allgemein'!$34:$34,0)),""),"")</f>
        <v/>
      </c>
      <c r="M26" s="68" t="str">
        <f>IF($D26&lt;&gt;"",IF(INDEX('1.1 Allgemein'!$1:$1048576,MATCH('2.5 CAPEX'!$D26,'1.1 Allgemein'!$E:$E,0),MATCH('2.5 CAPEX'!M$11,'1.1 Allgemein'!$34:$34,0))&lt;&gt;0,INDEX('1.1 Allgemein'!$1:$1048576,MATCH('2.5 CAPEX'!$D26,'1.1 Allgemein'!$E:$E,0),MATCH('2.5 CAPEX'!M$11,'1.1 Allgemein'!$34:$34,0)),""),"")</f>
        <v>x</v>
      </c>
      <c r="N26" s="69"/>
      <c r="O26" s="340">
        <f ca="1">IF(O$5&lt;&gt;"",
IF(O$5&gt;='2.1 Kraftwerk allgemein'!$F$15,
IF(O$5&lt;='2.1 Kraftwerk allgemein'!$F$16,
$J26*INDEX('2.1 Kraftwerk allgemein'!$H$16:$S$16,,MATCH('2.5 CAPEX'!O$5,'2.1 Kraftwerk allgemein'!$H$15:$S$15,0)),
IF(AND($M26="x",$F26&lt;&gt;0),
IF($F26=1,$J26,
IF('2.1 Kraftwerk allgemein'!$F$17-'2.5 CAPEX'!O$5&gt;='2.5 CAPEX'!$F26*'1.1 Allgemein'!$I$27,
IF(SUM(OFFSET(N26,0,-MIN($F26-2,COLUMN(A26)-1),1,MIN($F26-1,COLUMN(A26))))=0,$J26,""),"")),"")),""),"")</f>
        <v>0</v>
      </c>
      <c r="P26" s="340">
        <f ca="1">IF(P$5&lt;&gt;"",
IF(P$5&gt;='2.1 Kraftwerk allgemein'!$F$15,
IF(P$5&lt;='2.1 Kraftwerk allgemein'!$F$16,
$J26*INDEX('2.1 Kraftwerk allgemein'!$H$16:$S$16,,MATCH('2.5 CAPEX'!P$5,'2.1 Kraftwerk allgemein'!$H$15:$S$15,0)),
IF(AND($M26="x",$F26&lt;&gt;0),
IF($F26=1,$J26,
IF('2.1 Kraftwerk allgemein'!$F$17-'2.5 CAPEX'!P$5&gt;='2.5 CAPEX'!$F26*'1.1 Allgemein'!$I$27,
IF(SUM(OFFSET(O26,0,-MIN($F26-2,COLUMN(B26)-1),1,MIN($F26-1,COLUMN(B26))))=0,$J26,""),"")),"")),""),"")</f>
        <v>0</v>
      </c>
      <c r="Q26" s="340">
        <f ca="1">IF(Q$5&lt;&gt;"",
IF(Q$5&gt;='2.1 Kraftwerk allgemein'!$F$15,
IF(Q$5&lt;='2.1 Kraftwerk allgemein'!$F$16,
$J26*INDEX('2.1 Kraftwerk allgemein'!$H$16:$S$16,,MATCH('2.5 CAPEX'!Q$5,'2.1 Kraftwerk allgemein'!$H$15:$S$15,0)),
IF(AND($M26="x",$F26&lt;&gt;0),
IF($F26=1,$J26,
IF('2.1 Kraftwerk allgemein'!$F$17-'2.5 CAPEX'!Q$5&gt;='2.5 CAPEX'!$F26*'1.1 Allgemein'!$I$27,
IF(SUM(OFFSET(P26,0,-MIN($F26-2,COLUMN(C26)-1),1,MIN($F26-1,COLUMN(C26))))=0,$J26,""),"")),"")),""),"")</f>
        <v>0</v>
      </c>
      <c r="R26" s="340">
        <f ca="1">IF(R$5&lt;&gt;"",
IF(R$5&gt;='2.1 Kraftwerk allgemein'!$F$15,
IF(R$5&lt;='2.1 Kraftwerk allgemein'!$F$16,
$J26*INDEX('2.1 Kraftwerk allgemein'!$H$16:$S$16,,MATCH('2.5 CAPEX'!R$5,'2.1 Kraftwerk allgemein'!$H$15:$S$15,0)),
IF(AND($M26="x",$F26&lt;&gt;0),
IF($F26=1,$J26,
IF('2.1 Kraftwerk allgemein'!$F$17-'2.5 CAPEX'!R$5&gt;='2.5 CAPEX'!$F26*'1.1 Allgemein'!$I$27,
IF(SUM(OFFSET(Q26,0,-MIN($F26-2,COLUMN(D26)-1),1,MIN($F26-1,COLUMN(D26))))=0,$J26,""),"")),"")),""),"")</f>
        <v>0</v>
      </c>
      <c r="S26" s="340">
        <f ca="1">IF(S$5&lt;&gt;"",
IF(S$5&gt;='2.1 Kraftwerk allgemein'!$F$15,
IF(S$5&lt;='2.1 Kraftwerk allgemein'!$F$16,
$J26*INDEX('2.1 Kraftwerk allgemein'!$H$16:$S$16,,MATCH('2.5 CAPEX'!S$5,'2.1 Kraftwerk allgemein'!$H$15:$S$15,0)),
IF(AND($M26="x",$F26&lt;&gt;0),
IF($F26=1,$J26,
IF('2.1 Kraftwerk allgemein'!$F$17-'2.5 CAPEX'!S$5&gt;='2.5 CAPEX'!$F26*'1.1 Allgemein'!$I$27,
IF(SUM(OFFSET(R26,0,-MIN($F26-2,COLUMN(E26)-1),1,MIN($F26-1,COLUMN(E26))))=0,$J26,""),"")),"")),""),"")</f>
        <v>0</v>
      </c>
      <c r="T26" s="340">
        <f ca="1">IF(T$5&lt;&gt;"",
IF(T$5&gt;='2.1 Kraftwerk allgemein'!$F$15,
IF(T$5&lt;='2.1 Kraftwerk allgemein'!$F$16,
$J26*INDEX('2.1 Kraftwerk allgemein'!$H$16:$S$16,,MATCH('2.5 CAPEX'!T$5,'2.1 Kraftwerk allgemein'!$H$15:$S$15,0)),
IF(AND($M26="x",$F26&lt;&gt;0),
IF($F26=1,$J26,
IF('2.1 Kraftwerk allgemein'!$F$17-'2.5 CAPEX'!T$5&gt;='2.5 CAPEX'!$F26*'1.1 Allgemein'!$I$27,
IF(SUM(OFFSET(S26,0,-MIN($F26-2,COLUMN(F26)-1),1,MIN($F26-1,COLUMN(F26))))=0,$J26,""),"")),"")),""),"")</f>
        <v>0</v>
      </c>
      <c r="U26" s="340">
        <f ca="1">IF(U$5&lt;&gt;"",
IF(U$5&gt;='2.1 Kraftwerk allgemein'!$F$15,
IF(U$5&lt;='2.1 Kraftwerk allgemein'!$F$16,
$J26*INDEX('2.1 Kraftwerk allgemein'!$H$16:$S$16,,MATCH('2.5 CAPEX'!U$5,'2.1 Kraftwerk allgemein'!$H$15:$S$15,0)),
IF(AND($M26="x",$F26&lt;&gt;0),
IF($F26=1,$J26,
IF('2.1 Kraftwerk allgemein'!$F$17-'2.5 CAPEX'!U$5&gt;='2.5 CAPEX'!$F26*'1.1 Allgemein'!$I$27,
IF(SUM(OFFSET(T26,0,-MIN($F26-2,COLUMN(G26)-1),1,MIN($F26-1,COLUMN(G26))))=0,$J26,""),"")),"")),""),"")</f>
        <v>0</v>
      </c>
      <c r="V26" s="340">
        <f ca="1">IF(V$5&lt;&gt;"",
IF(V$5&gt;='2.1 Kraftwerk allgemein'!$F$15,
IF(V$5&lt;='2.1 Kraftwerk allgemein'!$F$16,
$J26*INDEX('2.1 Kraftwerk allgemein'!$H$16:$S$16,,MATCH('2.5 CAPEX'!V$5,'2.1 Kraftwerk allgemein'!$H$15:$S$15,0)),
IF(AND($M26="x",$F26&lt;&gt;0),
IF($F26=1,$J26,
IF('2.1 Kraftwerk allgemein'!$F$17-'2.5 CAPEX'!V$5&gt;='2.5 CAPEX'!$F26*'1.1 Allgemein'!$I$27,
IF(SUM(OFFSET(U26,0,-MIN($F26-2,COLUMN(H26)-1),1,MIN($F26-1,COLUMN(H26))))=0,$J26,""),"")),"")),""),"")</f>
        <v>0</v>
      </c>
      <c r="W26" s="340">
        <f ca="1">IF(W$5&lt;&gt;"",
IF(W$5&gt;='2.1 Kraftwerk allgemein'!$F$15,
IF(W$5&lt;='2.1 Kraftwerk allgemein'!$F$16,
$J26*INDEX('2.1 Kraftwerk allgemein'!$H$16:$S$16,,MATCH('2.5 CAPEX'!W$5,'2.1 Kraftwerk allgemein'!$H$15:$S$15,0)),
IF(AND($M26="x",$F26&lt;&gt;0),
IF($F26=1,$J26,
IF('2.1 Kraftwerk allgemein'!$F$17-'2.5 CAPEX'!W$5&gt;='2.5 CAPEX'!$F26*'1.1 Allgemein'!$I$27,
IF(SUM(OFFSET(V26,0,-MIN($F26-2,COLUMN(I26)-1),1,MIN($F26-1,COLUMN(I26))))=0,$J26,""),"")),"")),""),"")</f>
        <v>0</v>
      </c>
      <c r="X26" s="340">
        <f ca="1">IF(X$5&lt;&gt;"",
IF(X$5&gt;='2.1 Kraftwerk allgemein'!$F$15,
IF(X$5&lt;='2.1 Kraftwerk allgemein'!$F$16,
$J26*INDEX('2.1 Kraftwerk allgemein'!$H$16:$S$16,,MATCH('2.5 CAPEX'!X$5,'2.1 Kraftwerk allgemein'!$H$15:$S$15,0)),
IF(AND($M26="x",$F26&lt;&gt;0),
IF($F26=1,$J26,
IF('2.1 Kraftwerk allgemein'!$F$17-'2.5 CAPEX'!X$5&gt;='2.5 CAPEX'!$F26*'1.1 Allgemein'!$I$27,
IF(SUM(OFFSET(W26,0,-MIN($F26-2,COLUMN(J26)-1),1,MIN($F26-1,COLUMN(J26))))=0,$J26,""),"")),"")),""),"")</f>
        <v>0</v>
      </c>
      <c r="Y26" s="340">
        <f ca="1">IF(Y$5&lt;&gt;"",
IF(Y$5&gt;='2.1 Kraftwerk allgemein'!$F$15,
IF(Y$5&lt;='2.1 Kraftwerk allgemein'!$F$16,
$J26*INDEX('2.1 Kraftwerk allgemein'!$H$16:$S$16,,MATCH('2.5 CAPEX'!Y$5,'2.1 Kraftwerk allgemein'!$H$15:$S$15,0)),
IF(AND($M26="x",$F26&lt;&gt;0),
IF($F26=1,$J26,
IF('2.1 Kraftwerk allgemein'!$F$17-'2.5 CAPEX'!Y$5&gt;='2.5 CAPEX'!$F26*'1.1 Allgemein'!$I$27,
IF(SUM(OFFSET(X26,0,-MIN($F26-2,COLUMN(K26)-1),1,MIN($F26-1,COLUMN(K26))))=0,$J26,""),"")),"")),""),"")</f>
        <v>0</v>
      </c>
      <c r="Z26" s="340">
        <f ca="1">IF(Z$5&lt;&gt;"",
IF(Z$5&gt;='2.1 Kraftwerk allgemein'!$F$15,
IF(Z$5&lt;='2.1 Kraftwerk allgemein'!$F$16,
$J26*INDEX('2.1 Kraftwerk allgemein'!$H$16:$S$16,,MATCH('2.5 CAPEX'!Z$5,'2.1 Kraftwerk allgemein'!$H$15:$S$15,0)),
IF(AND($M26="x",$F26&lt;&gt;0),
IF($F26=1,$J26,
IF('2.1 Kraftwerk allgemein'!$F$17-'2.5 CAPEX'!Z$5&gt;='2.5 CAPEX'!$F26*'1.1 Allgemein'!$I$27,
IF(SUM(OFFSET(Y26,0,-MIN($F26-2,COLUMN(L26)-1),1,MIN($F26-1,COLUMN(L26))))=0,$J26,""),"")),"")),""),"")</f>
        <v>0</v>
      </c>
      <c r="AA26" s="340">
        <f ca="1">IF(AA$5&lt;&gt;"",
IF(AA$5&gt;='2.1 Kraftwerk allgemein'!$F$15,
IF(AA$5&lt;='2.1 Kraftwerk allgemein'!$F$16,
$J26*INDEX('2.1 Kraftwerk allgemein'!$H$16:$S$16,,MATCH('2.5 CAPEX'!AA$5,'2.1 Kraftwerk allgemein'!$H$15:$S$15,0)),
IF(AND($M26="x",$F26&lt;&gt;0),
IF($F26=1,$J26,
IF('2.1 Kraftwerk allgemein'!$F$17-'2.5 CAPEX'!AA$5&gt;='2.5 CAPEX'!$F26*'1.1 Allgemein'!$I$27,
IF(SUM(OFFSET(Z26,0,-MIN($F26-2,COLUMN(M26)-1),1,MIN($F26-1,COLUMN(M26))))=0,$J26,""),"")),"")),""),"")</f>
        <v>0</v>
      </c>
      <c r="AB26" s="340">
        <f ca="1">IF(AB$5&lt;&gt;"",
IF(AB$5&gt;='2.1 Kraftwerk allgemein'!$F$15,
IF(AB$5&lt;='2.1 Kraftwerk allgemein'!$F$16,
$J26*INDEX('2.1 Kraftwerk allgemein'!$H$16:$S$16,,MATCH('2.5 CAPEX'!AB$5,'2.1 Kraftwerk allgemein'!$H$15:$S$15,0)),
IF(AND($M26="x",$F26&lt;&gt;0),
IF($F26=1,$J26,
IF('2.1 Kraftwerk allgemein'!$F$17-'2.5 CAPEX'!AB$5&gt;='2.5 CAPEX'!$F26*'1.1 Allgemein'!$I$27,
IF(SUM(OFFSET(AA26,0,-MIN($F26-2,COLUMN(N26)-1),1,MIN($F26-1,COLUMN(N26))))=0,$J26,""),"")),"")),""),"")</f>
        <v>0</v>
      </c>
      <c r="AC26" s="340">
        <f ca="1">IF(AC$5&lt;&gt;"",
IF(AC$5&gt;='2.1 Kraftwerk allgemein'!$F$15,
IF(AC$5&lt;='2.1 Kraftwerk allgemein'!$F$16,
$J26*INDEX('2.1 Kraftwerk allgemein'!$H$16:$S$16,,MATCH('2.5 CAPEX'!AC$5,'2.1 Kraftwerk allgemein'!$H$15:$S$15,0)),
IF(AND($M26="x",$F26&lt;&gt;0),
IF($F26=1,$J26,
IF('2.1 Kraftwerk allgemein'!$F$17-'2.5 CAPEX'!AC$5&gt;='2.5 CAPEX'!$F26*'1.1 Allgemein'!$I$27,
IF(SUM(OFFSET(AB26,0,-MIN($F26-2,COLUMN(O26)-1),1,MIN($F26-1,COLUMN(O26))))=0,$J26,""),"")),"")),""),"")</f>
        <v>0</v>
      </c>
      <c r="AD26" s="340">
        <f ca="1">IF(AD$5&lt;&gt;"",
IF(AD$5&gt;='2.1 Kraftwerk allgemein'!$F$15,
IF(AD$5&lt;='2.1 Kraftwerk allgemein'!$F$16,
$J26*INDEX('2.1 Kraftwerk allgemein'!$H$16:$S$16,,MATCH('2.5 CAPEX'!AD$5,'2.1 Kraftwerk allgemein'!$H$15:$S$15,0)),
IF(AND($M26="x",$F26&lt;&gt;0),
IF($F26=1,$J26,
IF('2.1 Kraftwerk allgemein'!$F$17-'2.5 CAPEX'!AD$5&gt;='2.5 CAPEX'!$F26*'1.1 Allgemein'!$I$27,
IF(SUM(OFFSET(AC26,0,-MIN($F26-2,COLUMN(P26)-1),1,MIN($F26-1,COLUMN(P26))))=0,$J26,""),"")),"")),""),"")</f>
        <v>0</v>
      </c>
      <c r="AE26" s="340">
        <f ca="1">IF(AE$5&lt;&gt;"",
IF(AE$5&gt;='2.1 Kraftwerk allgemein'!$F$15,
IF(AE$5&lt;='2.1 Kraftwerk allgemein'!$F$16,
$J26*INDEX('2.1 Kraftwerk allgemein'!$H$16:$S$16,,MATCH('2.5 CAPEX'!AE$5,'2.1 Kraftwerk allgemein'!$H$15:$S$15,0)),
IF(AND($M26="x",$F26&lt;&gt;0),
IF($F26=1,$J26,
IF('2.1 Kraftwerk allgemein'!$F$17-'2.5 CAPEX'!AE$5&gt;='2.5 CAPEX'!$F26*'1.1 Allgemein'!$I$27,
IF(SUM(OFFSET(AD26,0,-MIN($F26-2,COLUMN(Q26)-1),1,MIN($F26-1,COLUMN(Q26))))=0,$J26,""),"")),"")),""),"")</f>
        <v>0</v>
      </c>
      <c r="AF26" s="340" t="str">
        <f ca="1">IF(AF$5&lt;&gt;"",
IF(AF$5&gt;='2.1 Kraftwerk allgemein'!$F$15,
IF(AF$5&lt;='2.1 Kraftwerk allgemein'!$F$16,
$J26*INDEX('2.1 Kraftwerk allgemein'!$H$16:$S$16,,MATCH('2.5 CAPEX'!AF$5,'2.1 Kraftwerk allgemein'!$H$15:$S$15,0)),
IF(AND($M26="x",$F26&lt;&gt;0),
IF($F26=1,$J26,
IF('2.1 Kraftwerk allgemein'!$F$17-'2.5 CAPEX'!AF$5&gt;='2.5 CAPEX'!$F26*'1.1 Allgemein'!$I$27,
IF(SUM(OFFSET(AE26,0,-MIN($F26-2,COLUMN(R26)-1),1,MIN($F26-1,COLUMN(R26))))=0,$J26,""),"")),"")),""),"")</f>
        <v/>
      </c>
      <c r="AG26" s="340" t="str">
        <f ca="1">IF(AG$5&lt;&gt;"",
IF(AG$5&gt;='2.1 Kraftwerk allgemein'!$F$15,
IF(AG$5&lt;='2.1 Kraftwerk allgemein'!$F$16,
$J26*INDEX('2.1 Kraftwerk allgemein'!$H$16:$S$16,,MATCH('2.5 CAPEX'!AG$5,'2.1 Kraftwerk allgemein'!$H$15:$S$15,0)),
IF(AND($M26="x",$F26&lt;&gt;0),
IF($F26=1,$J26,
IF('2.1 Kraftwerk allgemein'!$F$17-'2.5 CAPEX'!AG$5&gt;='2.5 CAPEX'!$F26*'1.1 Allgemein'!$I$27,
IF(SUM(OFFSET(AF26,0,-MIN($F26-2,COLUMN(S26)-1),1,MIN($F26-1,COLUMN(S26))))=0,$J26,""),"")),"")),""),"")</f>
        <v/>
      </c>
      <c r="AH26" s="340" t="str">
        <f ca="1">IF(AH$5&lt;&gt;"",
IF(AH$5&gt;='2.1 Kraftwerk allgemein'!$F$15,
IF(AH$5&lt;='2.1 Kraftwerk allgemein'!$F$16,
$J26*INDEX('2.1 Kraftwerk allgemein'!$H$16:$S$16,,MATCH('2.5 CAPEX'!AH$5,'2.1 Kraftwerk allgemein'!$H$15:$S$15,0)),
IF(AND($M26="x",$F26&lt;&gt;0),
IF($F26=1,$J26,
IF('2.1 Kraftwerk allgemein'!$F$17-'2.5 CAPEX'!AH$5&gt;='2.5 CAPEX'!$F26*'1.1 Allgemein'!$I$27,
IF(SUM(OFFSET(AG26,0,-MIN($F26-2,COLUMN(T26)-1),1,MIN($F26-1,COLUMN(T26))))=0,$J26,""),"")),"")),""),"")</f>
        <v/>
      </c>
      <c r="AI26" s="340" t="str">
        <f ca="1">IF(AI$5&lt;&gt;"",
IF(AI$5&gt;='2.1 Kraftwerk allgemein'!$F$15,
IF(AI$5&lt;='2.1 Kraftwerk allgemein'!$F$16,
$J26*INDEX('2.1 Kraftwerk allgemein'!$H$16:$S$16,,MATCH('2.5 CAPEX'!AI$5,'2.1 Kraftwerk allgemein'!$H$15:$S$15,0)),
IF(AND($M26="x",$F26&lt;&gt;0),
IF($F26=1,$J26,
IF('2.1 Kraftwerk allgemein'!$F$17-'2.5 CAPEX'!AI$5&gt;='2.5 CAPEX'!$F26*'1.1 Allgemein'!$I$27,
IF(SUM(OFFSET(AH26,0,-MIN($F26-2,COLUMN(U26)-1),1,MIN($F26-1,COLUMN(U26))))=0,$J26,""),"")),"")),""),"")</f>
        <v/>
      </c>
      <c r="AJ26" s="340" t="str">
        <f ca="1">IF(AJ$5&lt;&gt;"",
IF(AJ$5&gt;='2.1 Kraftwerk allgemein'!$F$15,
IF(AJ$5&lt;='2.1 Kraftwerk allgemein'!$F$16,
$J26*INDEX('2.1 Kraftwerk allgemein'!$H$16:$S$16,,MATCH('2.5 CAPEX'!AJ$5,'2.1 Kraftwerk allgemein'!$H$15:$S$15,0)),
IF(AND($M26="x",$F26&lt;&gt;0),
IF($F26=1,$J26,
IF('2.1 Kraftwerk allgemein'!$F$17-'2.5 CAPEX'!AJ$5&gt;='2.5 CAPEX'!$F26*'1.1 Allgemein'!$I$27,
IF(SUM(OFFSET(AI26,0,-MIN($F26-2,COLUMN(V26)-1),1,MIN($F26-1,COLUMN(V26))))=0,$J26,""),"")),"")),""),"")</f>
        <v/>
      </c>
      <c r="AK26" s="340" t="str">
        <f ca="1">IF(AK$5&lt;&gt;"",
IF(AK$5&gt;='2.1 Kraftwerk allgemein'!$F$15,
IF(AK$5&lt;='2.1 Kraftwerk allgemein'!$F$16,
$J26*INDEX('2.1 Kraftwerk allgemein'!$H$16:$S$16,,MATCH('2.5 CAPEX'!AK$5,'2.1 Kraftwerk allgemein'!$H$15:$S$15,0)),
IF(AND($M26="x",$F26&lt;&gt;0),
IF($F26=1,$J26,
IF('2.1 Kraftwerk allgemein'!$F$17-'2.5 CAPEX'!AK$5&gt;='2.5 CAPEX'!$F26*'1.1 Allgemein'!$I$27,
IF(SUM(OFFSET(AJ26,0,-MIN($F26-2,COLUMN(W26)-1),1,MIN($F26-1,COLUMN(W26))))=0,$J26,""),"")),"")),""),"")</f>
        <v/>
      </c>
      <c r="AL26" s="340" t="str">
        <f ca="1">IF(AL$5&lt;&gt;"",
IF(AL$5&gt;='2.1 Kraftwerk allgemein'!$F$15,
IF(AL$5&lt;='2.1 Kraftwerk allgemein'!$F$16,
$J26*INDEX('2.1 Kraftwerk allgemein'!$H$16:$S$16,,MATCH('2.5 CAPEX'!AL$5,'2.1 Kraftwerk allgemein'!$H$15:$S$15,0)),
IF(AND($M26="x",$F26&lt;&gt;0),
IF($F26=1,$J26,
IF('2.1 Kraftwerk allgemein'!$F$17-'2.5 CAPEX'!AL$5&gt;='2.5 CAPEX'!$F26*'1.1 Allgemein'!$I$27,
IF(SUM(OFFSET(AK26,0,-MIN($F26-2,COLUMN(X26)-1),1,MIN($F26-1,COLUMN(X26))))=0,$J26,""),"")),"")),""),"")</f>
        <v/>
      </c>
      <c r="AM26" s="340" t="str">
        <f ca="1">IF(AM$5&lt;&gt;"",
IF(AM$5&gt;='2.1 Kraftwerk allgemein'!$F$15,
IF(AM$5&lt;='2.1 Kraftwerk allgemein'!$F$16,
$J26*INDEX('2.1 Kraftwerk allgemein'!$H$16:$S$16,,MATCH('2.5 CAPEX'!AM$5,'2.1 Kraftwerk allgemein'!$H$15:$S$15,0)),
IF(AND($M26="x",$F26&lt;&gt;0),
IF($F26=1,$J26,
IF('2.1 Kraftwerk allgemein'!$F$17-'2.5 CAPEX'!AM$5&gt;='2.5 CAPEX'!$F26*'1.1 Allgemein'!$I$27,
IF(SUM(OFFSET(AL26,0,-MIN($F26-2,COLUMN(Y26)-1),1,MIN($F26-1,COLUMN(Y26))))=0,$J26,""),"")),"")),""),"")</f>
        <v/>
      </c>
      <c r="AN26" s="340" t="str">
        <f ca="1">IF(AN$5&lt;&gt;"",
IF(AN$5&gt;='2.1 Kraftwerk allgemein'!$F$15,
IF(AN$5&lt;='2.1 Kraftwerk allgemein'!$F$16,
$J26*INDEX('2.1 Kraftwerk allgemein'!$H$16:$S$16,,MATCH('2.5 CAPEX'!AN$5,'2.1 Kraftwerk allgemein'!$H$15:$S$15,0)),
IF(AND($M26="x",$F26&lt;&gt;0),
IF($F26=1,$J26,
IF('2.1 Kraftwerk allgemein'!$F$17-'2.5 CAPEX'!AN$5&gt;='2.5 CAPEX'!$F26*'1.1 Allgemein'!$I$27,
IF(SUM(OFFSET(AM26,0,-MIN($F26-2,COLUMN(Z26)-1),1,MIN($F26-1,COLUMN(Z26))))=0,$J26,""),"")),"")),""),"")</f>
        <v/>
      </c>
      <c r="AO26" s="340" t="str">
        <f ca="1">IF(AO$5&lt;&gt;"",
IF(AO$5&gt;='2.1 Kraftwerk allgemein'!$F$15,
IF(AO$5&lt;='2.1 Kraftwerk allgemein'!$F$16,
$J26*INDEX('2.1 Kraftwerk allgemein'!$H$16:$S$16,,MATCH('2.5 CAPEX'!AO$5,'2.1 Kraftwerk allgemein'!$H$15:$S$15,0)),
IF(AND($M26="x",$F26&lt;&gt;0),
IF($F26=1,$J26,
IF('2.1 Kraftwerk allgemein'!$F$17-'2.5 CAPEX'!AO$5&gt;='2.5 CAPEX'!$F26*'1.1 Allgemein'!$I$27,
IF(SUM(OFFSET(AN26,0,-MIN($F26-2,COLUMN(AA26)-1),1,MIN($F26-1,COLUMN(AA26))))=0,$J26,""),"")),"")),""),"")</f>
        <v/>
      </c>
      <c r="AP26" s="340" t="str">
        <f ca="1">IF(AP$5&lt;&gt;"",
IF(AP$5&gt;='2.1 Kraftwerk allgemein'!$F$15,
IF(AP$5&lt;='2.1 Kraftwerk allgemein'!$F$16,
$J26*INDEX('2.1 Kraftwerk allgemein'!$H$16:$S$16,,MATCH('2.5 CAPEX'!AP$5,'2.1 Kraftwerk allgemein'!$H$15:$S$15,0)),
IF(AND($M26="x",$F26&lt;&gt;0),
IF($F26=1,$J26,
IF('2.1 Kraftwerk allgemein'!$F$17-'2.5 CAPEX'!AP$5&gt;='2.5 CAPEX'!$F26*'1.1 Allgemein'!$I$27,
IF(SUM(OFFSET(AO26,0,-MIN($F26-2,COLUMN(AB26)-1),1,MIN($F26-1,COLUMN(AB26))))=0,$J26,""),"")),"")),""),"")</f>
        <v/>
      </c>
      <c r="AQ26" s="340" t="str">
        <f ca="1">IF(AQ$5&lt;&gt;"",
IF(AQ$5&gt;='2.1 Kraftwerk allgemein'!$F$15,
IF(AQ$5&lt;='2.1 Kraftwerk allgemein'!$F$16,
$J26*INDEX('2.1 Kraftwerk allgemein'!$H$16:$S$16,,MATCH('2.5 CAPEX'!AQ$5,'2.1 Kraftwerk allgemein'!$H$15:$S$15,0)),
IF(AND($M26="x",$F26&lt;&gt;0),
IF($F26=1,$J26,
IF('2.1 Kraftwerk allgemein'!$F$17-'2.5 CAPEX'!AQ$5&gt;='2.5 CAPEX'!$F26*'1.1 Allgemein'!$I$27,
IF(SUM(OFFSET(AP26,0,-MIN($F26-2,COLUMN(AC26)-1),1,MIN($F26-1,COLUMN(AC26))))=0,$J26,""),"")),"")),""),"")</f>
        <v/>
      </c>
      <c r="AR26" s="340" t="str">
        <f ca="1">IF(AR$5&lt;&gt;"",
IF(AR$5&gt;='2.1 Kraftwerk allgemein'!$F$15,
IF(AR$5&lt;='2.1 Kraftwerk allgemein'!$F$16,
$J26*INDEX('2.1 Kraftwerk allgemein'!$H$16:$S$16,,MATCH('2.5 CAPEX'!AR$5,'2.1 Kraftwerk allgemein'!$H$15:$S$15,0)),
IF(AND($M26="x",$F26&lt;&gt;0),
IF($F26=1,$J26,
IF('2.1 Kraftwerk allgemein'!$F$17-'2.5 CAPEX'!AR$5&gt;='2.5 CAPEX'!$F26*'1.1 Allgemein'!$I$27,
IF(SUM(OFFSET(AQ26,0,-MIN($F26-2,COLUMN(AD26)-1),1,MIN($F26-1,COLUMN(AD26))))=0,$J26,""),"")),"")),""),"")</f>
        <v/>
      </c>
      <c r="AS26" s="340" t="str">
        <f ca="1">IF(AS$5&lt;&gt;"",
IF(AS$5&gt;='2.1 Kraftwerk allgemein'!$F$15,
IF(AS$5&lt;='2.1 Kraftwerk allgemein'!$F$16,
$J26*INDEX('2.1 Kraftwerk allgemein'!$H$16:$S$16,,MATCH('2.5 CAPEX'!AS$5,'2.1 Kraftwerk allgemein'!$H$15:$S$15,0)),
IF(AND($M26="x",$F26&lt;&gt;0),
IF($F26=1,$J26,
IF('2.1 Kraftwerk allgemein'!$F$17-'2.5 CAPEX'!AS$5&gt;='2.5 CAPEX'!$F26*'1.1 Allgemein'!$I$27,
IF(SUM(OFFSET(AR26,0,-MIN($F26-2,COLUMN(AE26)-1),1,MIN($F26-1,COLUMN(AE26))))=0,$J26,""),"")),"")),""),"")</f>
        <v/>
      </c>
      <c r="AT26" s="340" t="str">
        <f ca="1">IF(AT$5&lt;&gt;"",
IF(AT$5&gt;='2.1 Kraftwerk allgemein'!$F$15,
IF(AT$5&lt;='2.1 Kraftwerk allgemein'!$F$16,
$J26*INDEX('2.1 Kraftwerk allgemein'!$H$16:$S$16,,MATCH('2.5 CAPEX'!AT$5,'2.1 Kraftwerk allgemein'!$H$15:$S$15,0)),
IF(AND($M26="x",$F26&lt;&gt;0),
IF($F26=1,$J26,
IF('2.1 Kraftwerk allgemein'!$F$17-'2.5 CAPEX'!AT$5&gt;='2.5 CAPEX'!$F26*'1.1 Allgemein'!$I$27,
IF(SUM(OFFSET(AS26,0,-MIN($F26-2,COLUMN(AF26)-1),1,MIN($F26-1,COLUMN(AF26))))=0,$J26,""),"")),"")),""),"")</f>
        <v/>
      </c>
      <c r="AU26" s="340" t="str">
        <f ca="1">IF(AU$5&lt;&gt;"",
IF(AU$5&gt;='2.1 Kraftwerk allgemein'!$F$15,
IF(AU$5&lt;='2.1 Kraftwerk allgemein'!$F$16,
$J26*INDEX('2.1 Kraftwerk allgemein'!$H$16:$S$16,,MATCH('2.5 CAPEX'!AU$5,'2.1 Kraftwerk allgemein'!$H$15:$S$15,0)),
IF(AND($M26="x",$F26&lt;&gt;0),
IF($F26=1,$J26,
IF('2.1 Kraftwerk allgemein'!$F$17-'2.5 CAPEX'!AU$5&gt;='2.5 CAPEX'!$F26*'1.1 Allgemein'!$I$27,
IF(SUM(OFFSET(AT26,0,-MIN($F26-2,COLUMN(AG26)-1),1,MIN($F26-1,COLUMN(AG26))))=0,$J26,""),"")),"")),""),"")</f>
        <v/>
      </c>
      <c r="AV26" s="340" t="str">
        <f ca="1">IF(AV$5&lt;&gt;"",
IF(AV$5&gt;='2.1 Kraftwerk allgemein'!$F$15,
IF(AV$5&lt;='2.1 Kraftwerk allgemein'!$F$16,
$J26*INDEX('2.1 Kraftwerk allgemein'!$H$16:$S$16,,MATCH('2.5 CAPEX'!AV$5,'2.1 Kraftwerk allgemein'!$H$15:$S$15,0)),
IF(AND($M26="x",$F26&lt;&gt;0),
IF($F26=1,$J26,
IF('2.1 Kraftwerk allgemein'!$F$17-'2.5 CAPEX'!AV$5&gt;='2.5 CAPEX'!$F26*'1.1 Allgemein'!$I$27,
IF(SUM(OFFSET(AU26,0,-MIN($F26-2,COLUMN(AH26)-1),1,MIN($F26-1,COLUMN(AH26))))=0,$J26,""),"")),"")),""),"")</f>
        <v/>
      </c>
      <c r="AW26" s="340" t="str">
        <f ca="1">IF(AW$5&lt;&gt;"",
IF(AW$5&gt;='2.1 Kraftwerk allgemein'!$F$15,
IF(AW$5&lt;='2.1 Kraftwerk allgemein'!$F$16,
$J26*INDEX('2.1 Kraftwerk allgemein'!$H$16:$S$16,,MATCH('2.5 CAPEX'!AW$5,'2.1 Kraftwerk allgemein'!$H$15:$S$15,0)),
IF(AND($M26="x",$F26&lt;&gt;0),
IF($F26=1,$J26,
IF('2.1 Kraftwerk allgemein'!$F$17-'2.5 CAPEX'!AW$5&gt;='2.5 CAPEX'!$F26*'1.1 Allgemein'!$I$27,
IF(SUM(OFFSET(AV26,0,-MIN($F26-2,COLUMN(AI26)-1),1,MIN($F26-1,COLUMN(AI26))))=0,$J26,""),"")),"")),""),"")</f>
        <v/>
      </c>
      <c r="AX26" s="340" t="str">
        <f ca="1">IF(AX$5&lt;&gt;"",
IF(AX$5&gt;='2.1 Kraftwerk allgemein'!$F$15,
IF(AX$5&lt;='2.1 Kraftwerk allgemein'!$F$16,
$J26*INDEX('2.1 Kraftwerk allgemein'!$H$16:$S$16,,MATCH('2.5 CAPEX'!AX$5,'2.1 Kraftwerk allgemein'!$H$15:$S$15,0)),
IF(AND($M26="x",$F26&lt;&gt;0),
IF($F26=1,$J26,
IF('2.1 Kraftwerk allgemein'!$F$17-'2.5 CAPEX'!AX$5&gt;='2.5 CAPEX'!$F26*'1.1 Allgemein'!$I$27,
IF(SUM(OFFSET(AW26,0,-MIN($F26-2,COLUMN(AJ26)-1),1,MIN($F26-1,COLUMN(AJ26))))=0,$J26,""),"")),"")),""),"")</f>
        <v/>
      </c>
      <c r="AY26" s="340" t="str">
        <f ca="1">IF(AY$5&lt;&gt;"",
IF(AY$5&gt;='2.1 Kraftwerk allgemein'!$F$15,
IF(AY$5&lt;='2.1 Kraftwerk allgemein'!$F$16,
$J26*INDEX('2.1 Kraftwerk allgemein'!$H$16:$S$16,,MATCH('2.5 CAPEX'!AY$5,'2.1 Kraftwerk allgemein'!$H$15:$S$15,0)),
IF(AND($M26="x",$F26&lt;&gt;0),
IF($F26=1,$J26,
IF('2.1 Kraftwerk allgemein'!$F$17-'2.5 CAPEX'!AY$5&gt;='2.5 CAPEX'!$F26*'1.1 Allgemein'!$I$27,
IF(SUM(OFFSET(AX26,0,-MIN($F26-2,COLUMN(AK26)-1),1,MIN($F26-1,COLUMN(AK26))))=0,$J26,""),"")),"")),""),"")</f>
        <v/>
      </c>
      <c r="AZ26" s="340" t="str">
        <f ca="1">IF(AZ$5&lt;&gt;"",
IF(AZ$5&gt;='2.1 Kraftwerk allgemein'!$F$15,
IF(AZ$5&lt;='2.1 Kraftwerk allgemein'!$F$16,
$J26*INDEX('2.1 Kraftwerk allgemein'!$H$16:$S$16,,MATCH('2.5 CAPEX'!AZ$5,'2.1 Kraftwerk allgemein'!$H$15:$S$15,0)),
IF(AND($M26="x",$F26&lt;&gt;0),
IF($F26=1,$J26,
IF('2.1 Kraftwerk allgemein'!$F$17-'2.5 CAPEX'!AZ$5&gt;='2.5 CAPEX'!$F26*'1.1 Allgemein'!$I$27,
IF(SUM(OFFSET(AY26,0,-MIN($F26-2,COLUMN(AL26)-1),1,MIN($F26-1,COLUMN(AL26))))=0,$J26,""),"")),"")),""),"")</f>
        <v/>
      </c>
      <c r="BA26" s="340" t="str">
        <f ca="1">IF(BA$5&lt;&gt;"",
IF(BA$5&gt;='2.1 Kraftwerk allgemein'!$F$15,
IF(BA$5&lt;='2.1 Kraftwerk allgemein'!$F$16,
$J26*INDEX('2.1 Kraftwerk allgemein'!$H$16:$S$16,,MATCH('2.5 CAPEX'!BA$5,'2.1 Kraftwerk allgemein'!$H$15:$S$15,0)),
IF(AND($M26="x",$F26&lt;&gt;0),
IF($F26=1,$J26,
IF('2.1 Kraftwerk allgemein'!$F$17-'2.5 CAPEX'!BA$5&gt;='2.5 CAPEX'!$F26*'1.1 Allgemein'!$I$27,
IF(SUM(OFFSET(AZ26,0,-MIN($F26-2,COLUMN(AM26)-1),1,MIN($F26-1,COLUMN(AM26))))=0,$J26,""),"")),"")),""),"")</f>
        <v/>
      </c>
      <c r="BB26" s="340" t="str">
        <f ca="1">IF(BB$5&lt;&gt;"",
IF(BB$5&gt;='2.1 Kraftwerk allgemein'!$F$15,
IF(BB$5&lt;='2.1 Kraftwerk allgemein'!$F$16,
$J26*INDEX('2.1 Kraftwerk allgemein'!$H$16:$S$16,,MATCH('2.5 CAPEX'!BB$5,'2.1 Kraftwerk allgemein'!$H$15:$S$15,0)),
IF(AND($M26="x",$F26&lt;&gt;0),
IF($F26=1,$J26,
IF('2.1 Kraftwerk allgemein'!$F$17-'2.5 CAPEX'!BB$5&gt;='2.5 CAPEX'!$F26*'1.1 Allgemein'!$I$27,
IF(SUM(OFFSET(BA26,0,-MIN($F26-2,COLUMN(AN26)-1),1,MIN($F26-1,COLUMN(AN26))))=0,$J26,""),"")),"")),""),"")</f>
        <v/>
      </c>
      <c r="BC26" s="340" t="str">
        <f ca="1">IF(BC$5&lt;&gt;"",
IF(BC$5&gt;='2.1 Kraftwerk allgemein'!$F$15,
IF(BC$5&lt;='2.1 Kraftwerk allgemein'!$F$16,
$J26*INDEX('2.1 Kraftwerk allgemein'!$H$16:$S$16,,MATCH('2.5 CAPEX'!BC$5,'2.1 Kraftwerk allgemein'!$H$15:$S$15,0)),
IF(AND($M26="x",$F26&lt;&gt;0),
IF($F26=1,$J26,
IF('2.1 Kraftwerk allgemein'!$F$17-'2.5 CAPEX'!BC$5&gt;='2.5 CAPEX'!$F26*'1.1 Allgemein'!$I$27,
IF(SUM(OFFSET(BB26,0,-MIN($F26-2,COLUMN(AO26)-1),1,MIN($F26-1,COLUMN(AO26))))=0,$J26,""),"")),"")),""),"")</f>
        <v/>
      </c>
      <c r="BD26" s="340" t="str">
        <f ca="1">IF(BD$5&lt;&gt;"",
IF(BD$5&gt;='2.1 Kraftwerk allgemein'!$F$15,
IF(BD$5&lt;='2.1 Kraftwerk allgemein'!$F$16,
$J26*INDEX('2.1 Kraftwerk allgemein'!$H$16:$S$16,,MATCH('2.5 CAPEX'!BD$5,'2.1 Kraftwerk allgemein'!$H$15:$S$15,0)),
IF(AND($M26="x",$F26&lt;&gt;0),
IF($F26=1,$J26,
IF('2.1 Kraftwerk allgemein'!$F$17-'2.5 CAPEX'!BD$5&gt;='2.5 CAPEX'!$F26*'1.1 Allgemein'!$I$27,
IF(SUM(OFFSET(BC26,0,-MIN($F26-2,COLUMN(AP26)-1),1,MIN($F26-1,COLUMN(AP26))))=0,$J26,""),"")),"")),""),"")</f>
        <v/>
      </c>
      <c r="BE26" s="340" t="str">
        <f ca="1">IF(BE$5&lt;&gt;"",
IF(BE$5&gt;='2.1 Kraftwerk allgemein'!$F$15,
IF(BE$5&lt;='2.1 Kraftwerk allgemein'!$F$16,
$J26*INDEX('2.1 Kraftwerk allgemein'!$H$16:$S$16,,MATCH('2.5 CAPEX'!BE$5,'2.1 Kraftwerk allgemein'!$H$15:$S$15,0)),
IF(AND($M26="x",$F26&lt;&gt;0),
IF($F26=1,$J26,
IF('2.1 Kraftwerk allgemein'!$F$17-'2.5 CAPEX'!BE$5&gt;='2.5 CAPEX'!$F26*'1.1 Allgemein'!$I$27,
IF(SUM(OFFSET(BD26,0,-MIN($F26-2,COLUMN(AQ26)-1),1,MIN($F26-1,COLUMN(AQ26))))=0,$J26,""),"")),"")),""),"")</f>
        <v/>
      </c>
      <c r="BF26" s="340" t="str">
        <f ca="1">IF(BF$5&lt;&gt;"",
IF(BF$5&gt;='2.1 Kraftwerk allgemein'!$F$15,
IF(BF$5&lt;='2.1 Kraftwerk allgemein'!$F$16,
$J26*INDEX('2.1 Kraftwerk allgemein'!$H$16:$S$16,,MATCH('2.5 CAPEX'!BF$5,'2.1 Kraftwerk allgemein'!$H$15:$S$15,0)),
IF(AND($M26="x",$F26&lt;&gt;0),
IF($F26=1,$J26,
IF('2.1 Kraftwerk allgemein'!$F$17-'2.5 CAPEX'!BF$5&gt;='2.5 CAPEX'!$F26*'1.1 Allgemein'!$I$27,
IF(SUM(OFFSET(BE26,0,-MIN($F26-2,COLUMN(AR26)-1),1,MIN($F26-1,COLUMN(AR26))))=0,$J26,""),"")),"")),""),"")</f>
        <v/>
      </c>
      <c r="BG26" s="340" t="str">
        <f ca="1">IF(BG$5&lt;&gt;"",
IF(BG$5&gt;='2.1 Kraftwerk allgemein'!$F$15,
IF(BG$5&lt;='2.1 Kraftwerk allgemein'!$F$16,
$J26*INDEX('2.1 Kraftwerk allgemein'!$H$16:$S$16,,MATCH('2.5 CAPEX'!BG$5,'2.1 Kraftwerk allgemein'!$H$15:$S$15,0)),
IF(AND($M26="x",$F26&lt;&gt;0),
IF($F26=1,$J26,
IF('2.1 Kraftwerk allgemein'!$F$17-'2.5 CAPEX'!BG$5&gt;='2.5 CAPEX'!$F26*'1.1 Allgemein'!$I$27,
IF(SUM(OFFSET(BF26,0,-MIN($F26-2,COLUMN(AS26)-1),1,MIN($F26-1,COLUMN(AS26))))=0,$J26,""),"")),"")),""),"")</f>
        <v/>
      </c>
      <c r="BH26" s="340" t="str">
        <f ca="1">IF(BH$5&lt;&gt;"",
IF(BH$5&gt;='2.1 Kraftwerk allgemein'!$F$15,
IF(BH$5&lt;='2.1 Kraftwerk allgemein'!$F$16,
$J26*INDEX('2.1 Kraftwerk allgemein'!$H$16:$S$16,,MATCH('2.5 CAPEX'!BH$5,'2.1 Kraftwerk allgemein'!$H$15:$S$15,0)),
IF(AND($M26="x",$F26&lt;&gt;0),
IF($F26=1,$J26,
IF('2.1 Kraftwerk allgemein'!$F$17-'2.5 CAPEX'!BH$5&gt;='2.5 CAPEX'!$F26*'1.1 Allgemein'!$I$27,
IF(SUM(OFFSET(BG26,0,-MIN($F26-2,COLUMN(AT26)-1),1,MIN($F26-1,COLUMN(AT26))))=0,$J26,""),"")),"")),""),"")</f>
        <v/>
      </c>
      <c r="BI26" s="340" t="str">
        <f ca="1">IF(BI$5&lt;&gt;"",
IF(BI$5&gt;='2.1 Kraftwerk allgemein'!$F$15,
IF(BI$5&lt;='2.1 Kraftwerk allgemein'!$F$16,
$J26*INDEX('2.1 Kraftwerk allgemein'!$H$16:$S$16,,MATCH('2.5 CAPEX'!BI$5,'2.1 Kraftwerk allgemein'!$H$15:$S$15,0)),
IF(AND($M26="x",$F26&lt;&gt;0),
IF($F26=1,$J26,
IF('2.1 Kraftwerk allgemein'!$F$17-'2.5 CAPEX'!BI$5&gt;='2.5 CAPEX'!$F26*'1.1 Allgemein'!$I$27,
IF(SUM(OFFSET(BH26,0,-MIN($F26-2,COLUMN(AU26)-1),1,MIN($F26-1,COLUMN(AU26))))=0,$J26,""),"")),"")),""),"")</f>
        <v/>
      </c>
      <c r="BJ26" s="340" t="str">
        <f ca="1">IF(BJ$5&lt;&gt;"",
IF(BJ$5&gt;='2.1 Kraftwerk allgemein'!$F$15,
IF(BJ$5&lt;='2.1 Kraftwerk allgemein'!$F$16,
$J26*INDEX('2.1 Kraftwerk allgemein'!$H$16:$S$16,,MATCH('2.5 CAPEX'!BJ$5,'2.1 Kraftwerk allgemein'!$H$15:$S$15,0)),
IF(AND($M26="x",$F26&lt;&gt;0),
IF($F26=1,$J26,
IF('2.1 Kraftwerk allgemein'!$F$17-'2.5 CAPEX'!BJ$5&gt;='2.5 CAPEX'!$F26*'1.1 Allgemein'!$I$27,
IF(SUM(OFFSET(BI26,0,-MIN($F26-2,COLUMN(AV26)-1),1,MIN($F26-1,COLUMN(AV26))))=0,$J26,""),"")),"")),""),"")</f>
        <v/>
      </c>
      <c r="BK26" s="340" t="str">
        <f ca="1">IF(BK$5&lt;&gt;"",
IF(BK$5&gt;='2.1 Kraftwerk allgemein'!$F$15,
IF(BK$5&lt;='2.1 Kraftwerk allgemein'!$F$16,
$J26*INDEX('2.1 Kraftwerk allgemein'!$H$16:$S$16,,MATCH('2.5 CAPEX'!BK$5,'2.1 Kraftwerk allgemein'!$H$15:$S$15,0)),
IF(AND($M26="x",$F26&lt;&gt;0),
IF($F26=1,$J26,
IF('2.1 Kraftwerk allgemein'!$F$17-'2.5 CAPEX'!BK$5&gt;='2.5 CAPEX'!$F26*'1.1 Allgemein'!$I$27,
IF(SUM(OFFSET(BJ26,0,-MIN($F26-2,COLUMN(AW26)-1),1,MIN($F26-1,COLUMN(AW26))))=0,$J26,""),"")),"")),""),"")</f>
        <v/>
      </c>
      <c r="BL26" s="340" t="str">
        <f ca="1">IF(BL$5&lt;&gt;"",
IF(BL$5&gt;='2.1 Kraftwerk allgemein'!$F$15,
IF(BL$5&lt;='2.1 Kraftwerk allgemein'!$F$16,
$J26*INDEX('2.1 Kraftwerk allgemein'!$H$16:$S$16,,MATCH('2.5 CAPEX'!BL$5,'2.1 Kraftwerk allgemein'!$H$15:$S$15,0)),
IF(AND($M26="x",$F26&lt;&gt;0),
IF($F26=1,$J26,
IF('2.1 Kraftwerk allgemein'!$F$17-'2.5 CAPEX'!BL$5&gt;='2.5 CAPEX'!$F26*'1.1 Allgemein'!$I$27,
IF(SUM(OFFSET(BK26,0,-MIN($F26-2,COLUMN(AX26)-1),1,MIN($F26-1,COLUMN(AX26))))=0,$J26,""),"")),"")),""),"")</f>
        <v/>
      </c>
      <c r="BM26" s="340" t="str">
        <f ca="1">IF(BM$5&lt;&gt;"",
IF(BM$5&gt;='2.1 Kraftwerk allgemein'!$F$15,
IF(BM$5&lt;='2.1 Kraftwerk allgemein'!$F$16,
$J26*INDEX('2.1 Kraftwerk allgemein'!$H$16:$S$16,,MATCH('2.5 CAPEX'!BM$5,'2.1 Kraftwerk allgemein'!$H$15:$S$15,0)),
IF(AND($M26="x",$F26&lt;&gt;0),
IF($F26=1,$J26,
IF('2.1 Kraftwerk allgemein'!$F$17-'2.5 CAPEX'!BM$5&gt;='2.5 CAPEX'!$F26*'1.1 Allgemein'!$I$27,
IF(SUM(OFFSET(BL26,0,-MIN($F26-2,COLUMN(AY26)-1),1,MIN($F26-1,COLUMN(AY26))))=0,$J26,""),"")),"")),""),"")</f>
        <v/>
      </c>
      <c r="BN26" s="340" t="str">
        <f ca="1">IF(BN$5&lt;&gt;"",
IF(BN$5&gt;='2.1 Kraftwerk allgemein'!$F$15,
IF(BN$5&lt;='2.1 Kraftwerk allgemein'!$F$16,
$J26*INDEX('2.1 Kraftwerk allgemein'!$H$16:$S$16,,MATCH('2.5 CAPEX'!BN$5,'2.1 Kraftwerk allgemein'!$H$15:$S$15,0)),
IF(AND($M26="x",$F26&lt;&gt;0),
IF($F26=1,$J26,
IF('2.1 Kraftwerk allgemein'!$F$17-'2.5 CAPEX'!BN$5&gt;='2.5 CAPEX'!$F26*'1.1 Allgemein'!$I$27,
IF(SUM(OFFSET(BM26,0,-MIN($F26-2,COLUMN(AZ26)-1),1,MIN($F26-1,COLUMN(AZ26))))=0,$J26,""),"")),"")),""),"")</f>
        <v/>
      </c>
      <c r="BO26" s="340" t="str">
        <f ca="1">IF(BO$5&lt;&gt;"",
IF(BO$5&gt;='2.1 Kraftwerk allgemein'!$F$15,
IF(BO$5&lt;='2.1 Kraftwerk allgemein'!$F$16,
$J26*INDEX('2.1 Kraftwerk allgemein'!$H$16:$S$16,,MATCH('2.5 CAPEX'!BO$5,'2.1 Kraftwerk allgemein'!$H$15:$S$15,0)),
IF(AND($M26="x",$F26&lt;&gt;0),
IF($F26=1,$J26,
IF('2.1 Kraftwerk allgemein'!$F$17-'2.5 CAPEX'!BO$5&gt;='2.5 CAPEX'!$F26*'1.1 Allgemein'!$I$27,
IF(SUM(OFFSET(BN26,0,-MIN($F26-2,COLUMN(BA26)-1),1,MIN($F26-1,COLUMN(BA26))))=0,$J26,""),"")),"")),""),"")</f>
        <v/>
      </c>
      <c r="BP26" s="340" t="str">
        <f ca="1">IF(BP$5&lt;&gt;"",
IF(BP$5&gt;='2.1 Kraftwerk allgemein'!$F$15,
IF(BP$5&lt;='2.1 Kraftwerk allgemein'!$F$16,
$J26*INDEX('2.1 Kraftwerk allgemein'!$H$16:$S$16,,MATCH('2.5 CAPEX'!BP$5,'2.1 Kraftwerk allgemein'!$H$15:$S$15,0)),
IF(AND($M26="x",$F26&lt;&gt;0),
IF($F26=1,$J26,
IF('2.1 Kraftwerk allgemein'!$F$17-'2.5 CAPEX'!BP$5&gt;='2.5 CAPEX'!$F26*'1.1 Allgemein'!$I$27,
IF(SUM(OFFSET(BO26,0,-MIN($F26-2,COLUMN(BB26)-1),1,MIN($F26-1,COLUMN(BB26))))=0,$J26,""),"")),"")),""),"")</f>
        <v/>
      </c>
      <c r="BQ26" s="340" t="str">
        <f ca="1">IF(BQ$5&lt;&gt;"",
IF(BQ$5&gt;='2.1 Kraftwerk allgemein'!$F$15,
IF(BQ$5&lt;='2.1 Kraftwerk allgemein'!$F$16,
$J26*INDEX('2.1 Kraftwerk allgemein'!$H$16:$S$16,,MATCH('2.5 CAPEX'!BQ$5,'2.1 Kraftwerk allgemein'!$H$15:$S$15,0)),
IF(AND($M26="x",$F26&lt;&gt;0),
IF($F26=1,$J26,
IF('2.1 Kraftwerk allgemein'!$F$17-'2.5 CAPEX'!BQ$5&gt;='2.5 CAPEX'!$F26*'1.1 Allgemein'!$I$27,
IF(SUM(OFFSET(BP26,0,-MIN($F26-2,COLUMN(BC26)-1),1,MIN($F26-1,COLUMN(BC26))))=0,$J26,""),"")),"")),""),"")</f>
        <v/>
      </c>
      <c r="BR26" s="340" t="str">
        <f ca="1">IF(BR$5&lt;&gt;"",
IF(BR$5&gt;='2.1 Kraftwerk allgemein'!$F$15,
IF(BR$5&lt;='2.1 Kraftwerk allgemein'!$F$16,
$J26*INDEX('2.1 Kraftwerk allgemein'!$H$16:$S$16,,MATCH('2.5 CAPEX'!BR$5,'2.1 Kraftwerk allgemein'!$H$15:$S$15,0)),
IF(AND($M26="x",$F26&lt;&gt;0),
IF($F26=1,$J26,
IF('2.1 Kraftwerk allgemein'!$F$17-'2.5 CAPEX'!BR$5&gt;='2.5 CAPEX'!$F26*'1.1 Allgemein'!$I$27,
IF(SUM(OFFSET(BQ26,0,-MIN($F26-2,COLUMN(BD26)-1),1,MIN($F26-1,COLUMN(BD26))))=0,$J26,""),"")),"")),""),"")</f>
        <v/>
      </c>
      <c r="BS26" s="340" t="str">
        <f ca="1">IF(BS$5&lt;&gt;"",
IF(BS$5&gt;='2.1 Kraftwerk allgemein'!$F$15,
IF(BS$5&lt;='2.1 Kraftwerk allgemein'!$F$16,
$J26*INDEX('2.1 Kraftwerk allgemein'!$H$16:$S$16,,MATCH('2.5 CAPEX'!BS$5,'2.1 Kraftwerk allgemein'!$H$15:$S$15,0)),
IF(AND($M26="x",$F26&lt;&gt;0),
IF($F26=1,$J26,
IF('2.1 Kraftwerk allgemein'!$F$17-'2.5 CAPEX'!BS$5&gt;='2.5 CAPEX'!$F26*'1.1 Allgemein'!$I$27,
IF(SUM(OFFSET(BR26,0,-MIN($F26-2,COLUMN(BE26)-1),1,MIN($F26-1,COLUMN(BE26))))=0,$J26,""),"")),"")),""),"")</f>
        <v/>
      </c>
      <c r="BT26" s="340" t="str">
        <f ca="1">IF(BT$5&lt;&gt;"",
IF(BT$5&gt;='2.1 Kraftwerk allgemein'!$F$15,
IF(BT$5&lt;='2.1 Kraftwerk allgemein'!$F$16,
$J26*INDEX('2.1 Kraftwerk allgemein'!$H$16:$S$16,,MATCH('2.5 CAPEX'!BT$5,'2.1 Kraftwerk allgemein'!$H$15:$S$15,0)),
IF(AND($M26="x",$F26&lt;&gt;0),
IF($F26=1,$J26,
IF('2.1 Kraftwerk allgemein'!$F$17-'2.5 CAPEX'!BT$5&gt;='2.5 CAPEX'!$F26*'1.1 Allgemein'!$I$27,
IF(SUM(OFFSET(BS26,0,-MIN($F26-2,COLUMN(BF26)-1),1,MIN($F26-1,COLUMN(BF26))))=0,$J26,""),"")),"")),""),"")</f>
        <v/>
      </c>
      <c r="BU26" s="340" t="str">
        <f ca="1">IF(BU$5&lt;&gt;"",
IF(BU$5&gt;='2.1 Kraftwerk allgemein'!$F$15,
IF(BU$5&lt;='2.1 Kraftwerk allgemein'!$F$16,
$J26*INDEX('2.1 Kraftwerk allgemein'!$H$16:$S$16,,MATCH('2.5 CAPEX'!BU$5,'2.1 Kraftwerk allgemein'!$H$15:$S$15,0)),
IF(AND($M26="x",$F26&lt;&gt;0),
IF($F26=1,$J26,
IF('2.1 Kraftwerk allgemein'!$F$17-'2.5 CAPEX'!BU$5&gt;='2.5 CAPEX'!$F26*'1.1 Allgemein'!$I$27,
IF(SUM(OFFSET(BT26,0,-MIN($F26-2,COLUMN(BG26)-1),1,MIN($F26-1,COLUMN(BG26))))=0,$J26,""),"")),"")),""),"")</f>
        <v/>
      </c>
      <c r="BV26" s="340" t="str">
        <f ca="1">IF(BV$5&lt;&gt;"",
IF(BV$5&gt;='2.1 Kraftwerk allgemein'!$F$15,
IF(BV$5&lt;='2.1 Kraftwerk allgemein'!$F$16,
$J26*INDEX('2.1 Kraftwerk allgemein'!$H$16:$S$16,,MATCH('2.5 CAPEX'!BV$5,'2.1 Kraftwerk allgemein'!$H$15:$S$15,0)),
IF(AND($M26="x",$F26&lt;&gt;0),
IF($F26=1,$J26,
IF('2.1 Kraftwerk allgemein'!$F$17-'2.5 CAPEX'!BV$5&gt;='2.5 CAPEX'!$F26*'1.1 Allgemein'!$I$27,
IF(SUM(OFFSET(BU26,0,-MIN($F26-2,COLUMN(BH26)-1),1,MIN($F26-1,COLUMN(BH26))))=0,$J26,""),"")),"")),""),"")</f>
        <v/>
      </c>
      <c r="BW26" s="340" t="str">
        <f ca="1">IF(BW$5&lt;&gt;"",
IF(BW$5&gt;='2.1 Kraftwerk allgemein'!$F$15,
IF(BW$5&lt;='2.1 Kraftwerk allgemein'!$F$16,
$J26*INDEX('2.1 Kraftwerk allgemein'!$H$16:$S$16,,MATCH('2.5 CAPEX'!BW$5,'2.1 Kraftwerk allgemein'!$H$15:$S$15,0)),
IF(AND($M26="x",$F26&lt;&gt;0),
IF($F26=1,$J26,
IF('2.1 Kraftwerk allgemein'!$F$17-'2.5 CAPEX'!BW$5&gt;='2.5 CAPEX'!$F26*'1.1 Allgemein'!$I$27,
IF(SUM(OFFSET(BV26,0,-MIN($F26-2,COLUMN(BI26)-1),1,MIN($F26-1,COLUMN(BI26))))=0,$J26,""),"")),"")),""),"")</f>
        <v/>
      </c>
      <c r="BX26" s="340" t="str">
        <f ca="1">IF(BX$5&lt;&gt;"",
IF(BX$5&gt;='2.1 Kraftwerk allgemein'!$F$15,
IF(BX$5&lt;='2.1 Kraftwerk allgemein'!$F$16,
$J26*INDEX('2.1 Kraftwerk allgemein'!$H$16:$S$16,,MATCH('2.5 CAPEX'!BX$5,'2.1 Kraftwerk allgemein'!$H$15:$S$15,0)),
IF(AND($M26="x",$F26&lt;&gt;0),
IF($F26=1,$J26,
IF('2.1 Kraftwerk allgemein'!$F$17-'2.5 CAPEX'!BX$5&gt;='2.5 CAPEX'!$F26*'1.1 Allgemein'!$I$27,
IF(SUM(OFFSET(BW26,0,-MIN($F26-2,COLUMN(BJ26)-1),1,MIN($F26-1,COLUMN(BJ26))))=0,$J26,""),"")),"")),""),"")</f>
        <v/>
      </c>
      <c r="BY26" s="340" t="str">
        <f ca="1">IF(BY$5&lt;&gt;"",
IF(BY$5&gt;='2.1 Kraftwerk allgemein'!$F$15,
IF(BY$5&lt;='2.1 Kraftwerk allgemein'!$F$16,
$J26*INDEX('2.1 Kraftwerk allgemein'!$H$16:$S$16,,MATCH('2.5 CAPEX'!BY$5,'2.1 Kraftwerk allgemein'!$H$15:$S$15,0)),
IF(AND($M26="x",$F26&lt;&gt;0),
IF($F26=1,$J26,
IF('2.1 Kraftwerk allgemein'!$F$17-'2.5 CAPEX'!BY$5&gt;='2.5 CAPEX'!$F26*'1.1 Allgemein'!$I$27,
IF(SUM(OFFSET(BX26,0,-MIN($F26-2,COLUMN(BK26)-1),1,MIN($F26-1,COLUMN(BK26))))=0,$J26,""),"")),"")),""),"")</f>
        <v/>
      </c>
      <c r="BZ26" s="340" t="str">
        <f ca="1">IF(BZ$5&lt;&gt;"",
IF(BZ$5&gt;='2.1 Kraftwerk allgemein'!$F$15,
IF(BZ$5&lt;='2.1 Kraftwerk allgemein'!$F$16,
$J26*INDEX('2.1 Kraftwerk allgemein'!$H$16:$S$16,,MATCH('2.5 CAPEX'!BZ$5,'2.1 Kraftwerk allgemein'!$H$15:$S$15,0)),
IF(AND($M26="x",$F26&lt;&gt;0),
IF($F26=1,$J26,
IF('2.1 Kraftwerk allgemein'!$F$17-'2.5 CAPEX'!BZ$5&gt;='2.5 CAPEX'!$F26*'1.1 Allgemein'!$I$27,
IF(SUM(OFFSET(BY26,0,-MIN($F26-2,COLUMN(BL26)-1),1,MIN($F26-1,COLUMN(BL26))))=0,$J26,""),"")),"")),""),"")</f>
        <v/>
      </c>
      <c r="CA26" s="340" t="str">
        <f ca="1">IF(CA$5&lt;&gt;"",
IF(CA$5&gt;='2.1 Kraftwerk allgemein'!$F$15,
IF(CA$5&lt;='2.1 Kraftwerk allgemein'!$F$16,
$J26*INDEX('2.1 Kraftwerk allgemein'!$H$16:$S$16,,MATCH('2.5 CAPEX'!CA$5,'2.1 Kraftwerk allgemein'!$H$15:$S$15,0)),
IF(AND($M26="x",$F26&lt;&gt;0),
IF($F26=1,$J26,
IF('2.1 Kraftwerk allgemein'!$F$17-'2.5 CAPEX'!CA$5&gt;='2.5 CAPEX'!$F26*'1.1 Allgemein'!$I$27,
IF(SUM(OFFSET(BZ26,0,-MIN($F26-2,COLUMN(BM26)-1),1,MIN($F26-1,COLUMN(BM26))))=0,$J26,""),"")),"")),""),"")</f>
        <v/>
      </c>
      <c r="CB26" s="340" t="str">
        <f ca="1">IF(CB$5&lt;&gt;"",
IF(CB$5&gt;='2.1 Kraftwerk allgemein'!$F$15,
IF(CB$5&lt;='2.1 Kraftwerk allgemein'!$F$16,
$J26*INDEX('2.1 Kraftwerk allgemein'!$H$16:$S$16,,MATCH('2.5 CAPEX'!CB$5,'2.1 Kraftwerk allgemein'!$H$15:$S$15,0)),
IF(AND($M26="x",$F26&lt;&gt;0),
IF($F26=1,$J26,
IF('2.1 Kraftwerk allgemein'!$F$17-'2.5 CAPEX'!CB$5&gt;='2.5 CAPEX'!$F26*'1.1 Allgemein'!$I$27,
IF(SUM(OFFSET(CA26,0,-MIN($F26-2,COLUMN(BN26)-1),1,MIN($F26-1,COLUMN(BN26))))=0,$J26,""),"")),"")),""),"")</f>
        <v/>
      </c>
      <c r="CC26" s="340" t="str">
        <f ca="1">IF(CC$5&lt;&gt;"",
IF(CC$5&gt;='2.1 Kraftwerk allgemein'!$F$15,
IF(CC$5&lt;='2.1 Kraftwerk allgemein'!$F$16,
$J26*INDEX('2.1 Kraftwerk allgemein'!$H$16:$S$16,,MATCH('2.5 CAPEX'!CC$5,'2.1 Kraftwerk allgemein'!$H$15:$S$15,0)),
IF(AND($M26="x",$F26&lt;&gt;0),
IF($F26=1,$J26,
IF('2.1 Kraftwerk allgemein'!$F$17-'2.5 CAPEX'!CC$5&gt;='2.5 CAPEX'!$F26*'1.1 Allgemein'!$I$27,
IF(SUM(OFFSET(CB26,0,-MIN($F26-2,COLUMN(BO26)-1),1,MIN($F26-1,COLUMN(BO26))))=0,$J26,""),"")),"")),""),"")</f>
        <v/>
      </c>
      <c r="CD26" s="340" t="str">
        <f ca="1">IF(CD$5&lt;&gt;"",
IF(CD$5&gt;='2.1 Kraftwerk allgemein'!$F$15,
IF(CD$5&lt;='2.1 Kraftwerk allgemein'!$F$16,
$J26*INDEX('2.1 Kraftwerk allgemein'!$H$16:$S$16,,MATCH('2.5 CAPEX'!CD$5,'2.1 Kraftwerk allgemein'!$H$15:$S$15,0)),
IF(AND($M26="x",$F26&lt;&gt;0),
IF($F26=1,$J26,
IF('2.1 Kraftwerk allgemein'!$F$17-'2.5 CAPEX'!CD$5&gt;='2.5 CAPEX'!$F26*'1.1 Allgemein'!$I$27,
IF(SUM(OFFSET(CC26,0,-MIN($F26-2,COLUMN(BP26)-1),1,MIN($F26-1,COLUMN(BP26))))=0,$J26,""),"")),"")),""),"")</f>
        <v/>
      </c>
      <c r="CE26" s="340" t="str">
        <f ca="1">IF(CE$5&lt;&gt;"",
IF(CE$5&gt;='2.1 Kraftwerk allgemein'!$F$15,
IF(CE$5&lt;='2.1 Kraftwerk allgemein'!$F$16,
$J26*INDEX('2.1 Kraftwerk allgemein'!$H$16:$S$16,,MATCH('2.5 CAPEX'!CE$5,'2.1 Kraftwerk allgemein'!$H$15:$S$15,0)),
IF(AND($M26="x",$F26&lt;&gt;0),
IF($F26=1,$J26,
IF('2.1 Kraftwerk allgemein'!$F$17-'2.5 CAPEX'!CE$5&gt;='2.5 CAPEX'!$F26*'1.1 Allgemein'!$I$27,
IF(SUM(OFFSET(CD26,0,-MIN($F26-2,COLUMN(BQ26)-1),1,MIN($F26-1,COLUMN(BQ26))))=0,$J26,""),"")),"")),""),"")</f>
        <v/>
      </c>
      <c r="CF26" s="340" t="str">
        <f ca="1">IF(CF$5&lt;&gt;"",
IF(CF$5&gt;='2.1 Kraftwerk allgemein'!$F$15,
IF(CF$5&lt;='2.1 Kraftwerk allgemein'!$F$16,
$J26*INDEX('2.1 Kraftwerk allgemein'!$H$16:$S$16,,MATCH('2.5 CAPEX'!CF$5,'2.1 Kraftwerk allgemein'!$H$15:$S$15,0)),
IF(AND($M26="x",$F26&lt;&gt;0),
IF($F26=1,$J26,
IF('2.1 Kraftwerk allgemein'!$F$17-'2.5 CAPEX'!CF$5&gt;='2.5 CAPEX'!$F26*'1.1 Allgemein'!$I$27,
IF(SUM(OFFSET(CE26,0,-MIN($F26-2,COLUMN(BR26)-1),1,MIN($F26-1,COLUMN(BR26))))=0,$J26,""),"")),"")),""),"")</f>
        <v/>
      </c>
      <c r="CG26" s="340" t="str">
        <f ca="1">IF(CG$5&lt;&gt;"",
IF(CG$5&gt;='2.1 Kraftwerk allgemein'!$F$15,
IF(CG$5&lt;='2.1 Kraftwerk allgemein'!$F$16,
$J26*INDEX('2.1 Kraftwerk allgemein'!$H$16:$S$16,,MATCH('2.5 CAPEX'!CG$5,'2.1 Kraftwerk allgemein'!$H$15:$S$15,0)),
IF(AND($M26="x",$F26&lt;&gt;0),
IF($F26=1,$J26,
IF('2.1 Kraftwerk allgemein'!$F$17-'2.5 CAPEX'!CG$5&gt;='2.5 CAPEX'!$F26*'1.1 Allgemein'!$I$27,
IF(SUM(OFFSET(CF26,0,-MIN($F26-2,COLUMN(BS26)-1),1,MIN($F26-1,COLUMN(BS26))))=0,$J26,""),"")),"")),""),"")</f>
        <v/>
      </c>
      <c r="CH26" s="340" t="str">
        <f ca="1">IF(CH$5&lt;&gt;"",
IF(CH$5&gt;='2.1 Kraftwerk allgemein'!$F$15,
IF(CH$5&lt;='2.1 Kraftwerk allgemein'!$F$16,
$J26*INDEX('2.1 Kraftwerk allgemein'!$H$16:$S$16,,MATCH('2.5 CAPEX'!CH$5,'2.1 Kraftwerk allgemein'!$H$15:$S$15,0)),
IF(AND($M26="x",$F26&lt;&gt;0),
IF($F26=1,$J26,
IF('2.1 Kraftwerk allgemein'!$F$17-'2.5 CAPEX'!CH$5&gt;='2.5 CAPEX'!$F26*'1.1 Allgemein'!$I$27,
IF(SUM(OFFSET(CG26,0,-MIN($F26-2,COLUMN(BT26)-1),1,MIN($F26-1,COLUMN(BT26))))=0,$J26,""),"")),"")),""),"")</f>
        <v/>
      </c>
      <c r="CI26" s="340" t="str">
        <f ca="1">IF(CI$5&lt;&gt;"",
IF(CI$5&gt;='2.1 Kraftwerk allgemein'!$F$15,
IF(CI$5&lt;='2.1 Kraftwerk allgemein'!$F$16,
$J26*INDEX('2.1 Kraftwerk allgemein'!$H$16:$S$16,,MATCH('2.5 CAPEX'!CI$5,'2.1 Kraftwerk allgemein'!$H$15:$S$15,0)),
IF(AND($M26="x",$F26&lt;&gt;0),
IF($F26=1,$J26,
IF('2.1 Kraftwerk allgemein'!$F$17-'2.5 CAPEX'!CI$5&gt;='2.5 CAPEX'!$F26*'1.1 Allgemein'!$I$27,
IF(SUM(OFFSET(CH26,0,-MIN($F26-2,COLUMN(BU26)-1),1,MIN($F26-1,COLUMN(BU26))))=0,$J26,""),"")),"")),""),"")</f>
        <v/>
      </c>
      <c r="CJ26" s="340" t="str">
        <f ca="1">IF(CJ$5&lt;&gt;"",
IF(CJ$5&gt;='2.1 Kraftwerk allgemein'!$F$15,
IF(CJ$5&lt;='2.1 Kraftwerk allgemein'!$F$16,
$J26*INDEX('2.1 Kraftwerk allgemein'!$H$16:$S$16,,MATCH('2.5 CAPEX'!CJ$5,'2.1 Kraftwerk allgemein'!$H$15:$S$15,0)),
IF(AND($M26="x",$F26&lt;&gt;0),
IF($F26=1,$J26,
IF('2.1 Kraftwerk allgemein'!$F$17-'2.5 CAPEX'!CJ$5&gt;='2.5 CAPEX'!$F26*'1.1 Allgemein'!$I$27,
IF(SUM(OFFSET(CI26,0,-MIN($F26-2,COLUMN(BV26)-1),1,MIN($F26-1,COLUMN(BV26))))=0,$J26,""),"")),"")),""),"")</f>
        <v/>
      </c>
      <c r="CK26" s="340" t="str">
        <f ca="1">IF(CK$5&lt;&gt;"",
IF(CK$5&gt;='2.1 Kraftwerk allgemein'!$F$15,
IF(CK$5&lt;='2.1 Kraftwerk allgemein'!$F$16,
$J26*INDEX('2.1 Kraftwerk allgemein'!$H$16:$S$16,,MATCH('2.5 CAPEX'!CK$5,'2.1 Kraftwerk allgemein'!$H$15:$S$15,0)),
IF(AND($M26="x",$F26&lt;&gt;0),
IF($F26=1,$J26,
IF('2.1 Kraftwerk allgemein'!$F$17-'2.5 CAPEX'!CK$5&gt;='2.5 CAPEX'!$F26*'1.1 Allgemein'!$I$27,
IF(SUM(OFFSET(CJ26,0,-MIN($F26-2,COLUMN(BW26)-1),1,MIN($F26-1,COLUMN(BW26))))=0,$J26,""),"")),"")),""),"")</f>
        <v/>
      </c>
      <c r="CL26" s="340" t="str">
        <f ca="1">IF(CL$5&lt;&gt;"",
IF(CL$5&gt;='2.1 Kraftwerk allgemein'!$F$15,
IF(CL$5&lt;='2.1 Kraftwerk allgemein'!$F$16,
$J26*INDEX('2.1 Kraftwerk allgemein'!$H$16:$S$16,,MATCH('2.5 CAPEX'!CL$5,'2.1 Kraftwerk allgemein'!$H$15:$S$15,0)),
IF(AND($M26="x",$F26&lt;&gt;0),
IF($F26=1,$J26,
IF('2.1 Kraftwerk allgemein'!$F$17-'2.5 CAPEX'!CL$5&gt;='2.5 CAPEX'!$F26*'1.1 Allgemein'!$I$27,
IF(SUM(OFFSET(CK26,0,-MIN($F26-2,COLUMN(BX26)-1),1,MIN($F26-1,COLUMN(BX26))))=0,$J26,""),"")),"")),""),"")</f>
        <v/>
      </c>
      <c r="CM26" s="340" t="str">
        <f ca="1">IF(CM$5&lt;&gt;"",
IF(CM$5&gt;='2.1 Kraftwerk allgemein'!$F$15,
IF(CM$5&lt;='2.1 Kraftwerk allgemein'!$F$16,
$J26*INDEX('2.1 Kraftwerk allgemein'!$H$16:$S$16,,MATCH('2.5 CAPEX'!CM$5,'2.1 Kraftwerk allgemein'!$H$15:$S$15,0)),
IF(AND($M26="x",$F26&lt;&gt;0),
IF($F26=1,$J26,
IF('2.1 Kraftwerk allgemein'!$F$17-'2.5 CAPEX'!CM$5&gt;='2.5 CAPEX'!$F26*'1.1 Allgemein'!$I$27,
IF(SUM(OFFSET(CL26,0,-MIN($F26-2,COLUMN(BY26)-1),1,MIN($F26-1,COLUMN(BY26))))=0,$J26,""),"")),"")),""),"")</f>
        <v/>
      </c>
      <c r="CN26" s="340" t="str">
        <f ca="1">IF(CN$5&lt;&gt;"",
IF(CN$5&gt;='2.1 Kraftwerk allgemein'!$F$15,
IF(CN$5&lt;='2.1 Kraftwerk allgemein'!$F$16,
$J26*INDEX('2.1 Kraftwerk allgemein'!$H$16:$S$16,,MATCH('2.5 CAPEX'!CN$5,'2.1 Kraftwerk allgemein'!$H$15:$S$15,0)),
IF(AND($M26="x",$F26&lt;&gt;0),
IF($F26=1,$J26,
IF('2.1 Kraftwerk allgemein'!$F$17-'2.5 CAPEX'!CN$5&gt;='2.5 CAPEX'!$F26*'1.1 Allgemein'!$I$27,
IF(SUM(OFFSET(CM26,0,-MIN($F26-2,COLUMN(BZ26)-1),1,MIN($F26-1,COLUMN(BZ26))))=0,$J26,""),"")),"")),""),"")</f>
        <v/>
      </c>
      <c r="CO26" s="340" t="str">
        <f ca="1">IF(CO$5&lt;&gt;"",
IF(CO$5&gt;='2.1 Kraftwerk allgemein'!$F$15,
IF(CO$5&lt;='2.1 Kraftwerk allgemein'!$F$16,
$J26*INDEX('2.1 Kraftwerk allgemein'!$H$16:$S$16,,MATCH('2.5 CAPEX'!CO$5,'2.1 Kraftwerk allgemein'!$H$15:$S$15,0)),
IF(AND($M26="x",$F26&lt;&gt;0),
IF($F26=1,$J26,
IF('2.1 Kraftwerk allgemein'!$F$17-'2.5 CAPEX'!CO$5&gt;='2.5 CAPEX'!$F26*'1.1 Allgemein'!$I$27,
IF(SUM(OFFSET(CN26,0,-MIN($F26-2,COLUMN(CA26)-1),1,MIN($F26-1,COLUMN(CA26))))=0,$J26,""),"")),"")),""),"")</f>
        <v/>
      </c>
      <c r="CP26" s="340" t="str">
        <f ca="1">IF(CP$5&lt;&gt;"",
IF(CP$5&gt;='2.1 Kraftwerk allgemein'!$F$15,
IF(CP$5&lt;='2.1 Kraftwerk allgemein'!$F$16,
$J26*INDEX('2.1 Kraftwerk allgemein'!$H$16:$S$16,,MATCH('2.5 CAPEX'!CP$5,'2.1 Kraftwerk allgemein'!$H$15:$S$15,0)),
IF(AND($M26="x",$F26&lt;&gt;0),
IF($F26=1,$J26,
IF('2.1 Kraftwerk allgemein'!$F$17-'2.5 CAPEX'!CP$5&gt;='2.5 CAPEX'!$F26*'1.1 Allgemein'!$I$27,
IF(SUM(OFFSET(CO26,0,-MIN($F26-2,COLUMN(CB26)-1),1,MIN($F26-1,COLUMN(CB26))))=0,$J26,""),"")),"")),""),"")</f>
        <v/>
      </c>
      <c r="CQ26" s="340" t="str">
        <f ca="1">IF(CQ$5&lt;&gt;"",
IF(CQ$5&gt;='2.1 Kraftwerk allgemein'!$F$15,
IF(CQ$5&lt;='2.1 Kraftwerk allgemein'!$F$16,
$J26*INDEX('2.1 Kraftwerk allgemein'!$H$16:$S$16,,MATCH('2.5 CAPEX'!CQ$5,'2.1 Kraftwerk allgemein'!$H$15:$S$15,0)),
IF(AND($M26="x",$F26&lt;&gt;0),
IF($F26=1,$J26,
IF('2.1 Kraftwerk allgemein'!$F$17-'2.5 CAPEX'!CQ$5&gt;='2.5 CAPEX'!$F26*'1.1 Allgemein'!$I$27,
IF(SUM(OFFSET(CP26,0,-MIN($F26-2,COLUMN(CC26)-1),1,MIN($F26-1,COLUMN(CC26))))=0,$J26,""),"")),"")),""),"")</f>
        <v/>
      </c>
      <c r="CR26" s="340" t="str">
        <f ca="1">IF(CR$5&lt;&gt;"",
IF(CR$5&gt;='2.1 Kraftwerk allgemein'!$F$15,
IF(CR$5&lt;='2.1 Kraftwerk allgemein'!$F$16,
$J26*INDEX('2.1 Kraftwerk allgemein'!$H$16:$S$16,,MATCH('2.5 CAPEX'!CR$5,'2.1 Kraftwerk allgemein'!$H$15:$S$15,0)),
IF(AND($M26="x",$F26&lt;&gt;0),
IF($F26=1,$J26,
IF('2.1 Kraftwerk allgemein'!$F$17-'2.5 CAPEX'!CR$5&gt;='2.5 CAPEX'!$F26*'1.1 Allgemein'!$I$27,
IF(SUM(OFFSET(CQ26,0,-MIN($F26-2,COLUMN(CD26)-1),1,MIN($F26-1,COLUMN(CD26))))=0,$J26,""),"")),"")),""),"")</f>
        <v/>
      </c>
      <c r="CS26" s="340" t="str">
        <f ca="1">IF(CS$5&lt;&gt;"",
IF(CS$5&gt;='2.1 Kraftwerk allgemein'!$F$15,
IF(CS$5&lt;='2.1 Kraftwerk allgemein'!$F$16,
$J26*INDEX('2.1 Kraftwerk allgemein'!$H$16:$S$16,,MATCH('2.5 CAPEX'!CS$5,'2.1 Kraftwerk allgemein'!$H$15:$S$15,0)),
IF(AND($M26="x",$F26&lt;&gt;0),
IF($F26=1,$J26,
IF('2.1 Kraftwerk allgemein'!$F$17-'2.5 CAPEX'!CS$5&gt;='2.5 CAPEX'!$F26*'1.1 Allgemein'!$I$27,
IF(SUM(OFFSET(CR26,0,-MIN($F26-2,COLUMN(CE26)-1),1,MIN($F26-1,COLUMN(CE26))))=0,$J26,""),"")),"")),""),"")</f>
        <v/>
      </c>
      <c r="CT26" s="340" t="str">
        <f ca="1">IF(CT$5&lt;&gt;"",
IF(CT$5&gt;='2.1 Kraftwerk allgemein'!$F$15,
IF(CT$5&lt;='2.1 Kraftwerk allgemein'!$F$16,
$J26*INDEX('2.1 Kraftwerk allgemein'!$H$16:$S$16,,MATCH('2.5 CAPEX'!CT$5,'2.1 Kraftwerk allgemein'!$H$15:$S$15,0)),
IF(AND($M26="x",$F26&lt;&gt;0),
IF($F26=1,$J26,
IF('2.1 Kraftwerk allgemein'!$F$17-'2.5 CAPEX'!CT$5&gt;='2.5 CAPEX'!$F26*'1.1 Allgemein'!$I$27,
IF(SUM(OFFSET(CS26,0,-MIN($F26-2,COLUMN(CF26)-1),1,MIN($F26-1,COLUMN(CF26))))=0,$J26,""),"")),"")),""),"")</f>
        <v/>
      </c>
      <c r="CU26" s="340" t="str">
        <f ca="1">IF(CU$5&lt;&gt;"",
IF(CU$5&gt;='2.1 Kraftwerk allgemein'!$F$15,
IF(CU$5&lt;='2.1 Kraftwerk allgemein'!$F$16,
$J26*INDEX('2.1 Kraftwerk allgemein'!$H$16:$S$16,,MATCH('2.5 CAPEX'!CU$5,'2.1 Kraftwerk allgemein'!$H$15:$S$15,0)),
IF(AND($M26="x",$F26&lt;&gt;0),
IF($F26=1,$J26,
IF('2.1 Kraftwerk allgemein'!$F$17-'2.5 CAPEX'!CU$5&gt;='2.5 CAPEX'!$F26*'1.1 Allgemein'!$I$27,
IF(SUM(OFFSET(CT26,0,-MIN($F26-2,COLUMN(CG26)-1),1,MIN($F26-1,COLUMN(CG26))))=0,$J26,""),"")),"")),""),"")</f>
        <v/>
      </c>
      <c r="CV26" s="340" t="str">
        <f ca="1">IF(CV$5&lt;&gt;"",
IF(CV$5&gt;='2.1 Kraftwerk allgemein'!$F$15,
IF(CV$5&lt;='2.1 Kraftwerk allgemein'!$F$16,
$J26*INDEX('2.1 Kraftwerk allgemein'!$H$16:$S$16,,MATCH('2.5 CAPEX'!CV$5,'2.1 Kraftwerk allgemein'!$H$15:$S$15,0)),
IF(AND($M26="x",$F26&lt;&gt;0),
IF($F26=1,$J26,
IF('2.1 Kraftwerk allgemein'!$F$17-'2.5 CAPEX'!CV$5&gt;='2.5 CAPEX'!$F26*'1.1 Allgemein'!$I$27,
IF(SUM(OFFSET(CU26,0,-MIN($F26-2,COLUMN(CH26)-1),1,MIN($F26-1,COLUMN(CH26))))=0,$J26,""),"")),"")),""),"")</f>
        <v/>
      </c>
      <c r="CW26" s="340" t="str">
        <f ca="1">IF(CW$5&lt;&gt;"",
IF(CW$5&gt;='2.1 Kraftwerk allgemein'!$F$15,
IF(CW$5&lt;='2.1 Kraftwerk allgemein'!$F$16,
$J26*INDEX('2.1 Kraftwerk allgemein'!$H$16:$S$16,,MATCH('2.5 CAPEX'!CW$5,'2.1 Kraftwerk allgemein'!$H$15:$S$15,0)),
IF(AND($M26="x",$F26&lt;&gt;0),
IF($F26=1,$J26,
IF('2.1 Kraftwerk allgemein'!$F$17-'2.5 CAPEX'!CW$5&gt;='2.5 CAPEX'!$F26*'1.1 Allgemein'!$I$27,
IF(SUM(OFFSET(CV26,0,-MIN($F26-2,COLUMN(CI26)-1),1,MIN($F26-1,COLUMN(CI26))))=0,$J26,""),"")),"")),""),"")</f>
        <v/>
      </c>
      <c r="CX26" s="340" t="str">
        <f ca="1">IF(CX$5&lt;&gt;"",
IF(CX$5&gt;='2.1 Kraftwerk allgemein'!$F$15,
IF(CX$5&lt;='2.1 Kraftwerk allgemein'!$F$16,
$J26*INDEX('2.1 Kraftwerk allgemein'!$H$16:$S$16,,MATCH('2.5 CAPEX'!CX$5,'2.1 Kraftwerk allgemein'!$H$15:$S$15,0)),
IF(AND($M26="x",$F26&lt;&gt;0),
IF($F26=1,$J26,
IF('2.1 Kraftwerk allgemein'!$F$17-'2.5 CAPEX'!CX$5&gt;='2.5 CAPEX'!$F26*'1.1 Allgemein'!$I$27,
IF(SUM(OFFSET(CW26,0,-MIN($F26-2,COLUMN(CJ26)-1),1,MIN($F26-1,COLUMN(CJ26))))=0,$J26,""),"")),"")),""),"")</f>
        <v/>
      </c>
      <c r="CY26" s="340" t="str">
        <f ca="1">IF(CY$5&lt;&gt;"",
IF(CY$5&gt;='2.1 Kraftwerk allgemein'!$F$15,
IF(CY$5&lt;='2.1 Kraftwerk allgemein'!$F$16,
$J26*INDEX('2.1 Kraftwerk allgemein'!$H$16:$S$16,,MATCH('2.5 CAPEX'!CY$5,'2.1 Kraftwerk allgemein'!$H$15:$S$15,0)),
IF(AND($M26="x",$F26&lt;&gt;0),
IF($F26=1,$J26,
IF('2.1 Kraftwerk allgemein'!$F$17-'2.5 CAPEX'!CY$5&gt;='2.5 CAPEX'!$F26*'1.1 Allgemein'!$I$27,
IF(SUM(OFFSET(CX26,0,-MIN($F26-2,COLUMN(CK26)-1),1,MIN($F26-1,COLUMN(CK26))))=0,$J26,""),"")),"")),""),"")</f>
        <v/>
      </c>
      <c r="CZ26" s="340" t="str">
        <f ca="1">IF(CZ$5&lt;&gt;"",
IF(CZ$5&gt;='2.1 Kraftwerk allgemein'!$F$15,
IF(CZ$5&lt;='2.1 Kraftwerk allgemein'!$F$16,
$J26*INDEX('2.1 Kraftwerk allgemein'!$H$16:$S$16,,MATCH('2.5 CAPEX'!CZ$5,'2.1 Kraftwerk allgemein'!$H$15:$S$15,0)),
IF(AND($M26="x",$F26&lt;&gt;0),
IF($F26=1,$J26,
IF('2.1 Kraftwerk allgemein'!$F$17-'2.5 CAPEX'!CZ$5&gt;='2.5 CAPEX'!$F26*'1.1 Allgemein'!$I$27,
IF(SUM(OFFSET(CY26,0,-MIN($F26-2,COLUMN(CL26)-1),1,MIN($F26-1,COLUMN(CL26))))=0,$J26,""),"")),"")),""),"")</f>
        <v/>
      </c>
      <c r="DA26" s="340" t="str">
        <f ca="1">IF(DA$5&lt;&gt;"",
IF(DA$5&gt;='2.1 Kraftwerk allgemein'!$F$15,
IF(DA$5&lt;='2.1 Kraftwerk allgemein'!$F$16,
$J26*INDEX('2.1 Kraftwerk allgemein'!$H$16:$S$16,,MATCH('2.5 CAPEX'!DA$5,'2.1 Kraftwerk allgemein'!$H$15:$S$15,0)),
IF(AND($M26="x",$F26&lt;&gt;0),
IF($F26=1,$J26,
IF('2.1 Kraftwerk allgemein'!$F$17-'2.5 CAPEX'!DA$5&gt;='2.5 CAPEX'!$F26*'1.1 Allgemein'!$I$27,
IF(SUM(OFFSET(CZ26,0,-MIN($F26-2,COLUMN(CM26)-1),1,MIN($F26-1,COLUMN(CM26))))=0,$J26,""),"")),"")),""),"")</f>
        <v/>
      </c>
      <c r="DB26" s="340" t="str">
        <f ca="1">IF(DB$5&lt;&gt;"",
IF(DB$5&gt;='2.1 Kraftwerk allgemein'!$F$15,
IF(DB$5&lt;='2.1 Kraftwerk allgemein'!$F$16,
$J26*INDEX('2.1 Kraftwerk allgemein'!$H$16:$S$16,,MATCH('2.5 CAPEX'!DB$5,'2.1 Kraftwerk allgemein'!$H$15:$S$15,0)),
IF(AND($M26="x",$F26&lt;&gt;0),
IF($F26=1,$J26,
IF('2.1 Kraftwerk allgemein'!$F$17-'2.5 CAPEX'!DB$5&gt;='2.5 CAPEX'!$F26*'1.1 Allgemein'!$I$27,
IF(SUM(OFFSET(DA26,0,-MIN($F26-2,COLUMN(CN26)-1),1,MIN($F26-1,COLUMN(CN26))))=0,$J26,""),"")),"")),""),"")</f>
        <v/>
      </c>
      <c r="DC26" s="340" t="str">
        <f ca="1">IF(DC$5&lt;&gt;"",
IF(DC$5&gt;='2.1 Kraftwerk allgemein'!$F$15,
IF(DC$5&lt;='2.1 Kraftwerk allgemein'!$F$16,
$J26*INDEX('2.1 Kraftwerk allgemein'!$H$16:$S$16,,MATCH('2.5 CAPEX'!DC$5,'2.1 Kraftwerk allgemein'!$H$15:$S$15,0)),
IF(AND($M26="x",$F26&lt;&gt;0),
IF($F26=1,$J26,
IF('2.1 Kraftwerk allgemein'!$F$17-'2.5 CAPEX'!DC$5&gt;='2.5 CAPEX'!$F26*'1.1 Allgemein'!$I$27,
IF(SUM(OFFSET(DB26,0,-MIN($F26-2,COLUMN(CO26)-1),1,MIN($F26-1,COLUMN(CO26))))=0,$J26,""),"")),"")),""),"")</f>
        <v/>
      </c>
      <c r="DD26" s="340" t="str">
        <f ca="1">IF(DD$5&lt;&gt;"",
IF(DD$5&gt;='2.1 Kraftwerk allgemein'!$F$15,
IF(DD$5&lt;='2.1 Kraftwerk allgemein'!$F$16,
$J26*INDEX('2.1 Kraftwerk allgemein'!$H$16:$S$16,,MATCH('2.5 CAPEX'!DD$5,'2.1 Kraftwerk allgemein'!$H$15:$S$15,0)),
IF(AND($M26="x",$F26&lt;&gt;0),
IF($F26=1,$J26,
IF('2.1 Kraftwerk allgemein'!$F$17-'2.5 CAPEX'!DD$5&gt;='2.5 CAPEX'!$F26*'1.1 Allgemein'!$I$27,
IF(SUM(OFFSET(DC26,0,-MIN($F26-2,COLUMN(CP26)-1),1,MIN($F26-1,COLUMN(CP26))))=0,$J26,""),"")),"")),""),"")</f>
        <v/>
      </c>
      <c r="DE26" s="340" t="str">
        <f ca="1">IF(DE$5&lt;&gt;"",
IF(DE$5&gt;='2.1 Kraftwerk allgemein'!$F$15,
IF(DE$5&lt;='2.1 Kraftwerk allgemein'!$F$16,
$J26*INDEX('2.1 Kraftwerk allgemein'!$H$16:$S$16,,MATCH('2.5 CAPEX'!DE$5,'2.1 Kraftwerk allgemein'!$H$15:$S$15,0)),
IF(AND($M26="x",$F26&lt;&gt;0),
IF($F26=1,$J26,
IF('2.1 Kraftwerk allgemein'!$F$17-'2.5 CAPEX'!DE$5&gt;='2.5 CAPEX'!$F26*'1.1 Allgemein'!$I$27,
IF(SUM(OFFSET(DD26,0,-MIN($F26-2,COLUMN(CQ26)-1),1,MIN($F26-1,COLUMN(CQ26))))=0,$J26,""),"")),"")),""),"")</f>
        <v/>
      </c>
      <c r="DF26" s="340" t="str">
        <f ca="1">IF(DF$5&lt;&gt;"",
IF(DF$5&gt;='2.1 Kraftwerk allgemein'!$F$15,
IF(DF$5&lt;='2.1 Kraftwerk allgemein'!$F$16,
$J26*INDEX('2.1 Kraftwerk allgemein'!$H$16:$S$16,,MATCH('2.5 CAPEX'!DF$5,'2.1 Kraftwerk allgemein'!$H$15:$S$15,0)),
IF(AND($M26="x",$F26&lt;&gt;0),
IF($F26=1,$J26,
IF('2.1 Kraftwerk allgemein'!$F$17-'2.5 CAPEX'!DF$5&gt;='2.5 CAPEX'!$F26*'1.1 Allgemein'!$I$27,
IF(SUM(OFFSET(DE26,0,-MIN($F26-2,COLUMN(CR26)-1),1,MIN($F26-1,COLUMN(CR26))))=0,$J26,""),"")),"")),""),"")</f>
        <v/>
      </c>
      <c r="DG26" s="340" t="str">
        <f ca="1">IF(DG$5&lt;&gt;"",
IF(DG$5&gt;='2.1 Kraftwerk allgemein'!$F$15,
IF(DG$5&lt;='2.1 Kraftwerk allgemein'!$F$16,
$J26*INDEX('2.1 Kraftwerk allgemein'!$H$16:$S$16,,MATCH('2.5 CAPEX'!DG$5,'2.1 Kraftwerk allgemein'!$H$15:$S$15,0)),
IF(AND($M26="x",$F26&lt;&gt;0),
IF($F26=1,$J26,
IF('2.1 Kraftwerk allgemein'!$F$17-'2.5 CAPEX'!DG$5&gt;='2.5 CAPEX'!$F26*'1.1 Allgemein'!$I$27,
IF(SUM(OFFSET(DF26,0,-MIN($F26-2,COLUMN(CS26)-1),1,MIN($F26-1,COLUMN(CS26))))=0,$J26,""),"")),"")),""),"")</f>
        <v/>
      </c>
      <c r="DH26" s="340" t="str">
        <f ca="1">IF(DH$5&lt;&gt;"",
IF(DH$5&gt;='2.1 Kraftwerk allgemein'!$F$15,
IF(DH$5&lt;='2.1 Kraftwerk allgemein'!$F$16,
$J26*INDEX('2.1 Kraftwerk allgemein'!$H$16:$S$16,,MATCH('2.5 CAPEX'!DH$5,'2.1 Kraftwerk allgemein'!$H$15:$S$15,0)),
IF(AND($M26="x",$F26&lt;&gt;0),
IF($F26=1,$J26,
IF('2.1 Kraftwerk allgemein'!$F$17-'2.5 CAPEX'!DH$5&gt;='2.5 CAPEX'!$F26*'1.1 Allgemein'!$I$27,
IF(SUM(OFFSET(DG26,0,-MIN($F26-2,COLUMN(CT26)-1),1,MIN($F26-1,COLUMN(CT26))))=0,$J26,""),"")),"")),""),"")</f>
        <v/>
      </c>
      <c r="DI26" s="340" t="str">
        <f ca="1">IF(DI$5&lt;&gt;"",
IF(DI$5&gt;='2.1 Kraftwerk allgemein'!$F$15,
IF(DI$5&lt;='2.1 Kraftwerk allgemein'!$F$16,
$J26*INDEX('2.1 Kraftwerk allgemein'!$H$16:$S$16,,MATCH('2.5 CAPEX'!DI$5,'2.1 Kraftwerk allgemein'!$H$15:$S$15,0)),
IF(AND($M26="x",$F26&lt;&gt;0),
IF($F26=1,$J26,
IF('2.1 Kraftwerk allgemein'!$F$17-'2.5 CAPEX'!DI$5&gt;='2.5 CAPEX'!$F26*'1.1 Allgemein'!$I$27,
IF(SUM(OFFSET(DH26,0,-MIN($F26-2,COLUMN(CU26)-1),1,MIN($F26-1,COLUMN(CU26))))=0,$J26,""),"")),"")),""),"")</f>
        <v/>
      </c>
      <c r="DJ26" s="340" t="str">
        <f ca="1">IF(DJ$5&lt;&gt;"",
IF(DJ$5&gt;='2.1 Kraftwerk allgemein'!$F$15,
IF(DJ$5&lt;='2.1 Kraftwerk allgemein'!$F$16,
$J26*INDEX('2.1 Kraftwerk allgemein'!$H$16:$S$16,,MATCH('2.5 CAPEX'!DJ$5,'2.1 Kraftwerk allgemein'!$H$15:$S$15,0)),
IF(AND($M26="x",$F26&lt;&gt;0),
IF($F26=1,$J26,
IF('2.1 Kraftwerk allgemein'!$F$17-'2.5 CAPEX'!DJ$5&gt;='2.5 CAPEX'!$F26*'1.1 Allgemein'!$I$27,
IF(SUM(OFFSET(DI26,0,-MIN($F26-2,COLUMN(CV26)-1),1,MIN($F26-1,COLUMN(CV26))))=0,$J26,""),"")),"")),""),"")</f>
        <v/>
      </c>
      <c r="DK26" s="340" t="str">
        <f ca="1">IF(DK$5&lt;&gt;"",
IF(DK$5&gt;='2.1 Kraftwerk allgemein'!$F$15,
IF(DK$5&lt;='2.1 Kraftwerk allgemein'!$F$16,
$J26*INDEX('2.1 Kraftwerk allgemein'!$H$16:$S$16,,MATCH('2.5 CAPEX'!DK$5,'2.1 Kraftwerk allgemein'!$H$15:$S$15,0)),
IF(AND($M26="x",$F26&lt;&gt;0),
IF($F26=1,$J26,
IF('2.1 Kraftwerk allgemein'!$F$17-'2.5 CAPEX'!DK$5&gt;='2.5 CAPEX'!$F26*'1.1 Allgemein'!$I$27,
IF(SUM(OFFSET(DJ26,0,-MIN($F26-2,COLUMN(CW26)-1),1,MIN($F26-1,COLUMN(CW26))))=0,$J26,""),"")),"")),""),"")</f>
        <v/>
      </c>
    </row>
    <row r="27" spans="2:115" s="7" customFormat="1" ht="15" customHeight="1" x14ac:dyDescent="0.35">
      <c r="D27" s="41">
        <v>201</v>
      </c>
      <c r="E27" s="41" t="str">
        <f>IF('2.1 Kraftwerk allgemein'!$F$2="f",d_f_i!$B232,IF('2.1 Kraftwerk allgemein'!$F$2="i",d_f_i!$C232,d_f_i!$A232))</f>
        <v xml:space="preserve">Bauten, Container </v>
      </c>
      <c r="F27" s="19">
        <f>INDEX('1.1 Allgemein'!$1:$1048576,MATCH('2.5 CAPEX'!D27,'1.1 Allgemein'!$E:$E,0),MATCH('2.5 CAPEX'!$F$11,'1.1 Allgemein'!$34:$34,0))</f>
        <v>40</v>
      </c>
      <c r="G27" s="93">
        <f t="shared" ca="1" si="3"/>
        <v>0</v>
      </c>
      <c r="H27" s="94">
        <f ca="1">SUM(OFFSET(O27,0,0,1,'2.1 Kraftwerk allgemein'!$F$17-'2.5 CAPEX'!$O$5+1))-J27</f>
        <v>0</v>
      </c>
      <c r="I27" s="336"/>
      <c r="J27" s="336"/>
      <c r="K27" s="68" t="str">
        <f>IF($D27&lt;&gt;"",IF(INDEX('1.1 Allgemein'!$1:$1048576,MATCH('2.5 CAPEX'!$D27,'1.1 Allgemein'!$E:$E,0),MATCH('2.5 CAPEX'!K$11,'1.1 Allgemein'!$34:$34,0))&lt;&gt;0,INDEX('1.1 Allgemein'!$1:$1048576,MATCH('2.5 CAPEX'!$D27,'1.1 Allgemein'!$E:$E,0),MATCH('2.5 CAPEX'!K$11,'1.1 Allgemein'!$34:$34,0)),""),"")</f>
        <v/>
      </c>
      <c r="L27" s="68" t="str">
        <f>IF($D27&lt;&gt;"",IF(INDEX('1.1 Allgemein'!$1:$1048576,MATCH('2.5 CAPEX'!$D27,'1.1 Allgemein'!$E:$E,0),MATCH('2.5 CAPEX'!L$11,'1.1 Allgemein'!$34:$34,0))&lt;&gt;0,INDEX('1.1 Allgemein'!$1:$1048576,MATCH('2.5 CAPEX'!$D27,'1.1 Allgemein'!$E:$E,0),MATCH('2.5 CAPEX'!L$11,'1.1 Allgemein'!$34:$34,0)),""),"")</f>
        <v/>
      </c>
      <c r="M27" s="68" t="str">
        <f>IF($D27&lt;&gt;"",IF(INDEX('1.1 Allgemein'!$1:$1048576,MATCH('2.5 CAPEX'!$D27,'1.1 Allgemein'!$E:$E,0),MATCH('2.5 CAPEX'!M$11,'1.1 Allgemein'!$34:$34,0))&lt;&gt;0,INDEX('1.1 Allgemein'!$1:$1048576,MATCH('2.5 CAPEX'!$D27,'1.1 Allgemein'!$E:$E,0),MATCH('2.5 CAPEX'!M$11,'1.1 Allgemein'!$34:$34,0)),""),"")</f>
        <v>x</v>
      </c>
      <c r="N27" s="69"/>
      <c r="O27" s="340">
        <f ca="1">IF(O$5&lt;&gt;"",
IF(O$5&gt;='2.1 Kraftwerk allgemein'!$F$15,
IF(O$5&lt;='2.1 Kraftwerk allgemein'!$F$16,
$J27*INDEX('2.1 Kraftwerk allgemein'!$H$16:$S$16,,MATCH('2.5 CAPEX'!O$5,'2.1 Kraftwerk allgemein'!$H$15:$S$15,0)),
IF(AND($M27="x",$F27&lt;&gt;0),
IF($F27=1,$J27,
IF('2.1 Kraftwerk allgemein'!$F$17-'2.5 CAPEX'!O$5&gt;='2.5 CAPEX'!$F27*'1.1 Allgemein'!$I$27,
IF(SUM(OFFSET(N27,0,-MIN($F27-2,COLUMN(A27)-1),1,MIN($F27-1,COLUMN(A27))))=0,$J27,""),"")),"")),""),"")</f>
        <v>0</v>
      </c>
      <c r="P27" s="340">
        <f ca="1">IF(P$5&lt;&gt;"",
IF(P$5&gt;='2.1 Kraftwerk allgemein'!$F$15,
IF(P$5&lt;='2.1 Kraftwerk allgemein'!$F$16,
$J27*INDEX('2.1 Kraftwerk allgemein'!$H$16:$S$16,,MATCH('2.5 CAPEX'!P$5,'2.1 Kraftwerk allgemein'!$H$15:$S$15,0)),
IF(AND($M27="x",$F27&lt;&gt;0),
IF($F27=1,$J27,
IF('2.1 Kraftwerk allgemein'!$F$17-'2.5 CAPEX'!P$5&gt;='2.5 CAPEX'!$F27*'1.1 Allgemein'!$I$27,
IF(SUM(OFFSET(O27,0,-MIN($F27-2,COLUMN(B27)-1),1,MIN($F27-1,COLUMN(B27))))=0,$J27,""),"")),"")),""),"")</f>
        <v>0</v>
      </c>
      <c r="Q27" s="340">
        <f ca="1">IF(Q$5&lt;&gt;"",
IF(Q$5&gt;='2.1 Kraftwerk allgemein'!$F$15,
IF(Q$5&lt;='2.1 Kraftwerk allgemein'!$F$16,
$J27*INDEX('2.1 Kraftwerk allgemein'!$H$16:$S$16,,MATCH('2.5 CAPEX'!Q$5,'2.1 Kraftwerk allgemein'!$H$15:$S$15,0)),
IF(AND($M27="x",$F27&lt;&gt;0),
IF($F27=1,$J27,
IF('2.1 Kraftwerk allgemein'!$F$17-'2.5 CAPEX'!Q$5&gt;='2.5 CAPEX'!$F27*'1.1 Allgemein'!$I$27,
IF(SUM(OFFSET(P27,0,-MIN($F27-2,COLUMN(C27)-1),1,MIN($F27-1,COLUMN(C27))))=0,$J27,""),"")),"")),""),"")</f>
        <v>0</v>
      </c>
      <c r="R27" s="340">
        <f ca="1">IF(R$5&lt;&gt;"",
IF(R$5&gt;='2.1 Kraftwerk allgemein'!$F$15,
IF(R$5&lt;='2.1 Kraftwerk allgemein'!$F$16,
$J27*INDEX('2.1 Kraftwerk allgemein'!$H$16:$S$16,,MATCH('2.5 CAPEX'!R$5,'2.1 Kraftwerk allgemein'!$H$15:$S$15,0)),
IF(AND($M27="x",$F27&lt;&gt;0),
IF($F27=1,$J27,
IF('2.1 Kraftwerk allgemein'!$F$17-'2.5 CAPEX'!R$5&gt;='2.5 CAPEX'!$F27*'1.1 Allgemein'!$I$27,
IF(SUM(OFFSET(Q27,0,-MIN($F27-2,COLUMN(D27)-1),1,MIN($F27-1,COLUMN(D27))))=0,$J27,""),"")),"")),""),"")</f>
        <v>0</v>
      </c>
      <c r="S27" s="340">
        <f ca="1">IF(S$5&lt;&gt;"",
IF(S$5&gt;='2.1 Kraftwerk allgemein'!$F$15,
IF(S$5&lt;='2.1 Kraftwerk allgemein'!$F$16,
$J27*INDEX('2.1 Kraftwerk allgemein'!$H$16:$S$16,,MATCH('2.5 CAPEX'!S$5,'2.1 Kraftwerk allgemein'!$H$15:$S$15,0)),
IF(AND($M27="x",$F27&lt;&gt;0),
IF($F27=1,$J27,
IF('2.1 Kraftwerk allgemein'!$F$17-'2.5 CAPEX'!S$5&gt;='2.5 CAPEX'!$F27*'1.1 Allgemein'!$I$27,
IF(SUM(OFFSET(R27,0,-MIN($F27-2,COLUMN(E27)-1),1,MIN($F27-1,COLUMN(E27))))=0,$J27,""),"")),"")),""),"")</f>
        <v>0</v>
      </c>
      <c r="T27" s="340">
        <f ca="1">IF(T$5&lt;&gt;"",
IF(T$5&gt;='2.1 Kraftwerk allgemein'!$F$15,
IF(T$5&lt;='2.1 Kraftwerk allgemein'!$F$16,
$J27*INDEX('2.1 Kraftwerk allgemein'!$H$16:$S$16,,MATCH('2.5 CAPEX'!T$5,'2.1 Kraftwerk allgemein'!$H$15:$S$15,0)),
IF(AND($M27="x",$F27&lt;&gt;0),
IF($F27=1,$J27,
IF('2.1 Kraftwerk allgemein'!$F$17-'2.5 CAPEX'!T$5&gt;='2.5 CAPEX'!$F27*'1.1 Allgemein'!$I$27,
IF(SUM(OFFSET(S27,0,-MIN($F27-2,COLUMN(F27)-1),1,MIN($F27-1,COLUMN(F27))))=0,$J27,""),"")),"")),""),"")</f>
        <v>0</v>
      </c>
      <c r="U27" s="340">
        <f ca="1">IF(U$5&lt;&gt;"",
IF(U$5&gt;='2.1 Kraftwerk allgemein'!$F$15,
IF(U$5&lt;='2.1 Kraftwerk allgemein'!$F$16,
$J27*INDEX('2.1 Kraftwerk allgemein'!$H$16:$S$16,,MATCH('2.5 CAPEX'!U$5,'2.1 Kraftwerk allgemein'!$H$15:$S$15,0)),
IF(AND($M27="x",$F27&lt;&gt;0),
IF($F27=1,$J27,
IF('2.1 Kraftwerk allgemein'!$F$17-'2.5 CAPEX'!U$5&gt;='2.5 CAPEX'!$F27*'1.1 Allgemein'!$I$27,
IF(SUM(OFFSET(T27,0,-MIN($F27-2,COLUMN(G27)-1),1,MIN($F27-1,COLUMN(G27))))=0,$J27,""),"")),"")),""),"")</f>
        <v>0</v>
      </c>
      <c r="V27" s="340">
        <f ca="1">IF(V$5&lt;&gt;"",
IF(V$5&gt;='2.1 Kraftwerk allgemein'!$F$15,
IF(V$5&lt;='2.1 Kraftwerk allgemein'!$F$16,
$J27*INDEX('2.1 Kraftwerk allgemein'!$H$16:$S$16,,MATCH('2.5 CAPEX'!V$5,'2.1 Kraftwerk allgemein'!$H$15:$S$15,0)),
IF(AND($M27="x",$F27&lt;&gt;0),
IF($F27=1,$J27,
IF('2.1 Kraftwerk allgemein'!$F$17-'2.5 CAPEX'!V$5&gt;='2.5 CAPEX'!$F27*'1.1 Allgemein'!$I$27,
IF(SUM(OFFSET(U27,0,-MIN($F27-2,COLUMN(H27)-1),1,MIN($F27-1,COLUMN(H27))))=0,$J27,""),"")),"")),""),"")</f>
        <v>0</v>
      </c>
      <c r="W27" s="340">
        <f ca="1">IF(W$5&lt;&gt;"",
IF(W$5&gt;='2.1 Kraftwerk allgemein'!$F$15,
IF(W$5&lt;='2.1 Kraftwerk allgemein'!$F$16,
$J27*INDEX('2.1 Kraftwerk allgemein'!$H$16:$S$16,,MATCH('2.5 CAPEX'!W$5,'2.1 Kraftwerk allgemein'!$H$15:$S$15,0)),
IF(AND($M27="x",$F27&lt;&gt;0),
IF($F27=1,$J27,
IF('2.1 Kraftwerk allgemein'!$F$17-'2.5 CAPEX'!W$5&gt;='2.5 CAPEX'!$F27*'1.1 Allgemein'!$I$27,
IF(SUM(OFFSET(V27,0,-MIN($F27-2,COLUMN(I27)-1),1,MIN($F27-1,COLUMN(I27))))=0,$J27,""),"")),"")),""),"")</f>
        <v>0</v>
      </c>
      <c r="X27" s="340">
        <f ca="1">IF(X$5&lt;&gt;"",
IF(X$5&gt;='2.1 Kraftwerk allgemein'!$F$15,
IF(X$5&lt;='2.1 Kraftwerk allgemein'!$F$16,
$J27*INDEX('2.1 Kraftwerk allgemein'!$H$16:$S$16,,MATCH('2.5 CAPEX'!X$5,'2.1 Kraftwerk allgemein'!$H$15:$S$15,0)),
IF(AND($M27="x",$F27&lt;&gt;0),
IF($F27=1,$J27,
IF('2.1 Kraftwerk allgemein'!$F$17-'2.5 CAPEX'!X$5&gt;='2.5 CAPEX'!$F27*'1.1 Allgemein'!$I$27,
IF(SUM(OFFSET(W27,0,-MIN($F27-2,COLUMN(J27)-1),1,MIN($F27-1,COLUMN(J27))))=0,$J27,""),"")),"")),""),"")</f>
        <v>0</v>
      </c>
      <c r="Y27" s="340">
        <f ca="1">IF(Y$5&lt;&gt;"",
IF(Y$5&gt;='2.1 Kraftwerk allgemein'!$F$15,
IF(Y$5&lt;='2.1 Kraftwerk allgemein'!$F$16,
$J27*INDEX('2.1 Kraftwerk allgemein'!$H$16:$S$16,,MATCH('2.5 CAPEX'!Y$5,'2.1 Kraftwerk allgemein'!$H$15:$S$15,0)),
IF(AND($M27="x",$F27&lt;&gt;0),
IF($F27=1,$J27,
IF('2.1 Kraftwerk allgemein'!$F$17-'2.5 CAPEX'!Y$5&gt;='2.5 CAPEX'!$F27*'1.1 Allgemein'!$I$27,
IF(SUM(OFFSET(X27,0,-MIN($F27-2,COLUMN(K27)-1),1,MIN($F27-1,COLUMN(K27))))=0,$J27,""),"")),"")),""),"")</f>
        <v>0</v>
      </c>
      <c r="Z27" s="340">
        <f ca="1">IF(Z$5&lt;&gt;"",
IF(Z$5&gt;='2.1 Kraftwerk allgemein'!$F$15,
IF(Z$5&lt;='2.1 Kraftwerk allgemein'!$F$16,
$J27*INDEX('2.1 Kraftwerk allgemein'!$H$16:$S$16,,MATCH('2.5 CAPEX'!Z$5,'2.1 Kraftwerk allgemein'!$H$15:$S$15,0)),
IF(AND($M27="x",$F27&lt;&gt;0),
IF($F27=1,$J27,
IF('2.1 Kraftwerk allgemein'!$F$17-'2.5 CAPEX'!Z$5&gt;='2.5 CAPEX'!$F27*'1.1 Allgemein'!$I$27,
IF(SUM(OFFSET(Y27,0,-MIN($F27-2,COLUMN(L27)-1),1,MIN($F27-1,COLUMN(L27))))=0,$J27,""),"")),"")),""),"")</f>
        <v>0</v>
      </c>
      <c r="AA27" s="340">
        <f ca="1">IF(AA$5&lt;&gt;"",
IF(AA$5&gt;='2.1 Kraftwerk allgemein'!$F$15,
IF(AA$5&lt;='2.1 Kraftwerk allgemein'!$F$16,
$J27*INDEX('2.1 Kraftwerk allgemein'!$H$16:$S$16,,MATCH('2.5 CAPEX'!AA$5,'2.1 Kraftwerk allgemein'!$H$15:$S$15,0)),
IF(AND($M27="x",$F27&lt;&gt;0),
IF($F27=1,$J27,
IF('2.1 Kraftwerk allgemein'!$F$17-'2.5 CAPEX'!AA$5&gt;='2.5 CAPEX'!$F27*'1.1 Allgemein'!$I$27,
IF(SUM(OFFSET(Z27,0,-MIN($F27-2,COLUMN(M27)-1),1,MIN($F27-1,COLUMN(M27))))=0,$J27,""),"")),"")),""),"")</f>
        <v>0</v>
      </c>
      <c r="AB27" s="340">
        <f ca="1">IF(AB$5&lt;&gt;"",
IF(AB$5&gt;='2.1 Kraftwerk allgemein'!$F$15,
IF(AB$5&lt;='2.1 Kraftwerk allgemein'!$F$16,
$J27*INDEX('2.1 Kraftwerk allgemein'!$H$16:$S$16,,MATCH('2.5 CAPEX'!AB$5,'2.1 Kraftwerk allgemein'!$H$15:$S$15,0)),
IF(AND($M27="x",$F27&lt;&gt;0),
IF($F27=1,$J27,
IF('2.1 Kraftwerk allgemein'!$F$17-'2.5 CAPEX'!AB$5&gt;='2.5 CAPEX'!$F27*'1.1 Allgemein'!$I$27,
IF(SUM(OFFSET(AA27,0,-MIN($F27-2,COLUMN(N27)-1),1,MIN($F27-1,COLUMN(N27))))=0,$J27,""),"")),"")),""),"")</f>
        <v>0</v>
      </c>
      <c r="AC27" s="340">
        <f ca="1">IF(AC$5&lt;&gt;"",
IF(AC$5&gt;='2.1 Kraftwerk allgemein'!$F$15,
IF(AC$5&lt;='2.1 Kraftwerk allgemein'!$F$16,
$J27*INDEX('2.1 Kraftwerk allgemein'!$H$16:$S$16,,MATCH('2.5 CAPEX'!AC$5,'2.1 Kraftwerk allgemein'!$H$15:$S$15,0)),
IF(AND($M27="x",$F27&lt;&gt;0),
IF($F27=1,$J27,
IF('2.1 Kraftwerk allgemein'!$F$17-'2.5 CAPEX'!AC$5&gt;='2.5 CAPEX'!$F27*'1.1 Allgemein'!$I$27,
IF(SUM(OFFSET(AB27,0,-MIN($F27-2,COLUMN(O27)-1),1,MIN($F27-1,COLUMN(O27))))=0,$J27,""),"")),"")),""),"")</f>
        <v>0</v>
      </c>
      <c r="AD27" s="340">
        <f ca="1">IF(AD$5&lt;&gt;"",
IF(AD$5&gt;='2.1 Kraftwerk allgemein'!$F$15,
IF(AD$5&lt;='2.1 Kraftwerk allgemein'!$F$16,
$J27*INDEX('2.1 Kraftwerk allgemein'!$H$16:$S$16,,MATCH('2.5 CAPEX'!AD$5,'2.1 Kraftwerk allgemein'!$H$15:$S$15,0)),
IF(AND($M27="x",$F27&lt;&gt;0),
IF($F27=1,$J27,
IF('2.1 Kraftwerk allgemein'!$F$17-'2.5 CAPEX'!AD$5&gt;='2.5 CAPEX'!$F27*'1.1 Allgemein'!$I$27,
IF(SUM(OFFSET(AC27,0,-MIN($F27-2,COLUMN(P27)-1),1,MIN($F27-1,COLUMN(P27))))=0,$J27,""),"")),"")),""),"")</f>
        <v>0</v>
      </c>
      <c r="AE27" s="340">
        <f ca="1">IF(AE$5&lt;&gt;"",
IF(AE$5&gt;='2.1 Kraftwerk allgemein'!$F$15,
IF(AE$5&lt;='2.1 Kraftwerk allgemein'!$F$16,
$J27*INDEX('2.1 Kraftwerk allgemein'!$H$16:$S$16,,MATCH('2.5 CAPEX'!AE$5,'2.1 Kraftwerk allgemein'!$H$15:$S$15,0)),
IF(AND($M27="x",$F27&lt;&gt;0),
IF($F27=1,$J27,
IF('2.1 Kraftwerk allgemein'!$F$17-'2.5 CAPEX'!AE$5&gt;='2.5 CAPEX'!$F27*'1.1 Allgemein'!$I$27,
IF(SUM(OFFSET(AD27,0,-MIN($F27-2,COLUMN(Q27)-1),1,MIN($F27-1,COLUMN(Q27))))=0,$J27,""),"")),"")),""),"")</f>
        <v>0</v>
      </c>
      <c r="AF27" s="340">
        <f ca="1">IF(AF$5&lt;&gt;"",
IF(AF$5&gt;='2.1 Kraftwerk allgemein'!$F$15,
IF(AF$5&lt;='2.1 Kraftwerk allgemein'!$F$16,
$J27*INDEX('2.1 Kraftwerk allgemein'!$H$16:$S$16,,MATCH('2.5 CAPEX'!AF$5,'2.1 Kraftwerk allgemein'!$H$15:$S$15,0)),
IF(AND($M27="x",$F27&lt;&gt;0),
IF($F27=1,$J27,
IF('2.1 Kraftwerk allgemein'!$F$17-'2.5 CAPEX'!AF$5&gt;='2.5 CAPEX'!$F27*'1.1 Allgemein'!$I$27,
IF(SUM(OFFSET(AE27,0,-MIN($F27-2,COLUMN(R27)-1),1,MIN($F27-1,COLUMN(R27))))=0,$J27,""),"")),"")),""),"")</f>
        <v>0</v>
      </c>
      <c r="AG27" s="340">
        <f ca="1">IF(AG$5&lt;&gt;"",
IF(AG$5&gt;='2.1 Kraftwerk allgemein'!$F$15,
IF(AG$5&lt;='2.1 Kraftwerk allgemein'!$F$16,
$J27*INDEX('2.1 Kraftwerk allgemein'!$H$16:$S$16,,MATCH('2.5 CAPEX'!AG$5,'2.1 Kraftwerk allgemein'!$H$15:$S$15,0)),
IF(AND($M27="x",$F27&lt;&gt;0),
IF($F27=1,$J27,
IF('2.1 Kraftwerk allgemein'!$F$17-'2.5 CAPEX'!AG$5&gt;='2.5 CAPEX'!$F27*'1.1 Allgemein'!$I$27,
IF(SUM(OFFSET(AF27,0,-MIN($F27-2,COLUMN(S27)-1),1,MIN($F27-1,COLUMN(S27))))=0,$J27,""),"")),"")),""),"")</f>
        <v>0</v>
      </c>
      <c r="AH27" s="340">
        <f ca="1">IF(AH$5&lt;&gt;"",
IF(AH$5&gt;='2.1 Kraftwerk allgemein'!$F$15,
IF(AH$5&lt;='2.1 Kraftwerk allgemein'!$F$16,
$J27*INDEX('2.1 Kraftwerk allgemein'!$H$16:$S$16,,MATCH('2.5 CAPEX'!AH$5,'2.1 Kraftwerk allgemein'!$H$15:$S$15,0)),
IF(AND($M27="x",$F27&lt;&gt;0),
IF($F27=1,$J27,
IF('2.1 Kraftwerk allgemein'!$F$17-'2.5 CAPEX'!AH$5&gt;='2.5 CAPEX'!$F27*'1.1 Allgemein'!$I$27,
IF(SUM(OFFSET(AG27,0,-MIN($F27-2,COLUMN(T27)-1),1,MIN($F27-1,COLUMN(T27))))=0,$J27,""),"")),"")),""),"")</f>
        <v>0</v>
      </c>
      <c r="AI27" s="340">
        <f ca="1">IF(AI$5&lt;&gt;"",
IF(AI$5&gt;='2.1 Kraftwerk allgemein'!$F$15,
IF(AI$5&lt;='2.1 Kraftwerk allgemein'!$F$16,
$J27*INDEX('2.1 Kraftwerk allgemein'!$H$16:$S$16,,MATCH('2.5 CAPEX'!AI$5,'2.1 Kraftwerk allgemein'!$H$15:$S$15,0)),
IF(AND($M27="x",$F27&lt;&gt;0),
IF($F27=1,$J27,
IF('2.1 Kraftwerk allgemein'!$F$17-'2.5 CAPEX'!AI$5&gt;='2.5 CAPEX'!$F27*'1.1 Allgemein'!$I$27,
IF(SUM(OFFSET(AH27,0,-MIN($F27-2,COLUMN(U27)-1),1,MIN($F27-1,COLUMN(U27))))=0,$J27,""),"")),"")),""),"")</f>
        <v>0</v>
      </c>
      <c r="AJ27" s="340">
        <f ca="1">IF(AJ$5&lt;&gt;"",
IF(AJ$5&gt;='2.1 Kraftwerk allgemein'!$F$15,
IF(AJ$5&lt;='2.1 Kraftwerk allgemein'!$F$16,
$J27*INDEX('2.1 Kraftwerk allgemein'!$H$16:$S$16,,MATCH('2.5 CAPEX'!AJ$5,'2.1 Kraftwerk allgemein'!$H$15:$S$15,0)),
IF(AND($M27="x",$F27&lt;&gt;0),
IF($F27=1,$J27,
IF('2.1 Kraftwerk allgemein'!$F$17-'2.5 CAPEX'!AJ$5&gt;='2.5 CAPEX'!$F27*'1.1 Allgemein'!$I$27,
IF(SUM(OFFSET(AI27,0,-MIN($F27-2,COLUMN(V27)-1),1,MIN($F27-1,COLUMN(V27))))=0,$J27,""),"")),"")),""),"")</f>
        <v>0</v>
      </c>
      <c r="AK27" s="340">
        <f ca="1">IF(AK$5&lt;&gt;"",
IF(AK$5&gt;='2.1 Kraftwerk allgemein'!$F$15,
IF(AK$5&lt;='2.1 Kraftwerk allgemein'!$F$16,
$J27*INDEX('2.1 Kraftwerk allgemein'!$H$16:$S$16,,MATCH('2.5 CAPEX'!AK$5,'2.1 Kraftwerk allgemein'!$H$15:$S$15,0)),
IF(AND($M27="x",$F27&lt;&gt;0),
IF($F27=1,$J27,
IF('2.1 Kraftwerk allgemein'!$F$17-'2.5 CAPEX'!AK$5&gt;='2.5 CAPEX'!$F27*'1.1 Allgemein'!$I$27,
IF(SUM(OFFSET(AJ27,0,-MIN($F27-2,COLUMN(W27)-1),1,MIN($F27-1,COLUMN(W27))))=0,$J27,""),"")),"")),""),"")</f>
        <v>0</v>
      </c>
      <c r="AL27" s="340">
        <f ca="1">IF(AL$5&lt;&gt;"",
IF(AL$5&gt;='2.1 Kraftwerk allgemein'!$F$15,
IF(AL$5&lt;='2.1 Kraftwerk allgemein'!$F$16,
$J27*INDEX('2.1 Kraftwerk allgemein'!$H$16:$S$16,,MATCH('2.5 CAPEX'!AL$5,'2.1 Kraftwerk allgemein'!$H$15:$S$15,0)),
IF(AND($M27="x",$F27&lt;&gt;0),
IF($F27=1,$J27,
IF('2.1 Kraftwerk allgemein'!$F$17-'2.5 CAPEX'!AL$5&gt;='2.5 CAPEX'!$F27*'1.1 Allgemein'!$I$27,
IF(SUM(OFFSET(AK27,0,-MIN($F27-2,COLUMN(X27)-1),1,MIN($F27-1,COLUMN(X27))))=0,$J27,""),"")),"")),""),"")</f>
        <v>0</v>
      </c>
      <c r="AM27" s="340">
        <f ca="1">IF(AM$5&lt;&gt;"",
IF(AM$5&gt;='2.1 Kraftwerk allgemein'!$F$15,
IF(AM$5&lt;='2.1 Kraftwerk allgemein'!$F$16,
$J27*INDEX('2.1 Kraftwerk allgemein'!$H$16:$S$16,,MATCH('2.5 CAPEX'!AM$5,'2.1 Kraftwerk allgemein'!$H$15:$S$15,0)),
IF(AND($M27="x",$F27&lt;&gt;0),
IF($F27=1,$J27,
IF('2.1 Kraftwerk allgemein'!$F$17-'2.5 CAPEX'!AM$5&gt;='2.5 CAPEX'!$F27*'1.1 Allgemein'!$I$27,
IF(SUM(OFFSET(AL27,0,-MIN($F27-2,COLUMN(Y27)-1),1,MIN($F27-1,COLUMN(Y27))))=0,$J27,""),"")),"")),""),"")</f>
        <v>0</v>
      </c>
      <c r="AN27" s="340" t="str">
        <f ca="1">IF(AN$5&lt;&gt;"",
IF(AN$5&gt;='2.1 Kraftwerk allgemein'!$F$15,
IF(AN$5&lt;='2.1 Kraftwerk allgemein'!$F$16,
$J27*INDEX('2.1 Kraftwerk allgemein'!$H$16:$S$16,,MATCH('2.5 CAPEX'!AN$5,'2.1 Kraftwerk allgemein'!$H$15:$S$15,0)),
IF(AND($M27="x",$F27&lt;&gt;0),
IF($F27=1,$J27,
IF('2.1 Kraftwerk allgemein'!$F$17-'2.5 CAPEX'!AN$5&gt;='2.5 CAPEX'!$F27*'1.1 Allgemein'!$I$27,
IF(SUM(OFFSET(AM27,0,-MIN($F27-2,COLUMN(Z27)-1),1,MIN($F27-1,COLUMN(Z27))))=0,$J27,""),"")),"")),""),"")</f>
        <v/>
      </c>
      <c r="AO27" s="340" t="str">
        <f ca="1">IF(AO$5&lt;&gt;"",
IF(AO$5&gt;='2.1 Kraftwerk allgemein'!$F$15,
IF(AO$5&lt;='2.1 Kraftwerk allgemein'!$F$16,
$J27*INDEX('2.1 Kraftwerk allgemein'!$H$16:$S$16,,MATCH('2.5 CAPEX'!AO$5,'2.1 Kraftwerk allgemein'!$H$15:$S$15,0)),
IF(AND($M27="x",$F27&lt;&gt;0),
IF($F27=1,$J27,
IF('2.1 Kraftwerk allgemein'!$F$17-'2.5 CAPEX'!AO$5&gt;='2.5 CAPEX'!$F27*'1.1 Allgemein'!$I$27,
IF(SUM(OFFSET(AN27,0,-MIN($F27-2,COLUMN(AA27)-1),1,MIN($F27-1,COLUMN(AA27))))=0,$J27,""),"")),"")),""),"")</f>
        <v/>
      </c>
      <c r="AP27" s="340" t="str">
        <f ca="1">IF(AP$5&lt;&gt;"",
IF(AP$5&gt;='2.1 Kraftwerk allgemein'!$F$15,
IF(AP$5&lt;='2.1 Kraftwerk allgemein'!$F$16,
$J27*INDEX('2.1 Kraftwerk allgemein'!$H$16:$S$16,,MATCH('2.5 CAPEX'!AP$5,'2.1 Kraftwerk allgemein'!$H$15:$S$15,0)),
IF(AND($M27="x",$F27&lt;&gt;0),
IF($F27=1,$J27,
IF('2.1 Kraftwerk allgemein'!$F$17-'2.5 CAPEX'!AP$5&gt;='2.5 CAPEX'!$F27*'1.1 Allgemein'!$I$27,
IF(SUM(OFFSET(AO27,0,-MIN($F27-2,COLUMN(AB27)-1),1,MIN($F27-1,COLUMN(AB27))))=0,$J27,""),"")),"")),""),"")</f>
        <v/>
      </c>
      <c r="AQ27" s="340" t="str">
        <f ca="1">IF(AQ$5&lt;&gt;"",
IF(AQ$5&gt;='2.1 Kraftwerk allgemein'!$F$15,
IF(AQ$5&lt;='2.1 Kraftwerk allgemein'!$F$16,
$J27*INDEX('2.1 Kraftwerk allgemein'!$H$16:$S$16,,MATCH('2.5 CAPEX'!AQ$5,'2.1 Kraftwerk allgemein'!$H$15:$S$15,0)),
IF(AND($M27="x",$F27&lt;&gt;0),
IF($F27=1,$J27,
IF('2.1 Kraftwerk allgemein'!$F$17-'2.5 CAPEX'!AQ$5&gt;='2.5 CAPEX'!$F27*'1.1 Allgemein'!$I$27,
IF(SUM(OFFSET(AP27,0,-MIN($F27-2,COLUMN(AC27)-1),1,MIN($F27-1,COLUMN(AC27))))=0,$J27,""),"")),"")),""),"")</f>
        <v/>
      </c>
      <c r="AR27" s="340" t="str">
        <f ca="1">IF(AR$5&lt;&gt;"",
IF(AR$5&gt;='2.1 Kraftwerk allgemein'!$F$15,
IF(AR$5&lt;='2.1 Kraftwerk allgemein'!$F$16,
$J27*INDEX('2.1 Kraftwerk allgemein'!$H$16:$S$16,,MATCH('2.5 CAPEX'!AR$5,'2.1 Kraftwerk allgemein'!$H$15:$S$15,0)),
IF(AND($M27="x",$F27&lt;&gt;0),
IF($F27=1,$J27,
IF('2.1 Kraftwerk allgemein'!$F$17-'2.5 CAPEX'!AR$5&gt;='2.5 CAPEX'!$F27*'1.1 Allgemein'!$I$27,
IF(SUM(OFFSET(AQ27,0,-MIN($F27-2,COLUMN(AD27)-1),1,MIN($F27-1,COLUMN(AD27))))=0,$J27,""),"")),"")),""),"")</f>
        <v/>
      </c>
      <c r="AS27" s="340" t="str">
        <f ca="1">IF(AS$5&lt;&gt;"",
IF(AS$5&gt;='2.1 Kraftwerk allgemein'!$F$15,
IF(AS$5&lt;='2.1 Kraftwerk allgemein'!$F$16,
$J27*INDEX('2.1 Kraftwerk allgemein'!$H$16:$S$16,,MATCH('2.5 CAPEX'!AS$5,'2.1 Kraftwerk allgemein'!$H$15:$S$15,0)),
IF(AND($M27="x",$F27&lt;&gt;0),
IF($F27=1,$J27,
IF('2.1 Kraftwerk allgemein'!$F$17-'2.5 CAPEX'!AS$5&gt;='2.5 CAPEX'!$F27*'1.1 Allgemein'!$I$27,
IF(SUM(OFFSET(AR27,0,-MIN($F27-2,COLUMN(AE27)-1),1,MIN($F27-1,COLUMN(AE27))))=0,$J27,""),"")),"")),""),"")</f>
        <v/>
      </c>
      <c r="AT27" s="340" t="str">
        <f ca="1">IF(AT$5&lt;&gt;"",
IF(AT$5&gt;='2.1 Kraftwerk allgemein'!$F$15,
IF(AT$5&lt;='2.1 Kraftwerk allgemein'!$F$16,
$J27*INDEX('2.1 Kraftwerk allgemein'!$H$16:$S$16,,MATCH('2.5 CAPEX'!AT$5,'2.1 Kraftwerk allgemein'!$H$15:$S$15,0)),
IF(AND($M27="x",$F27&lt;&gt;0),
IF($F27=1,$J27,
IF('2.1 Kraftwerk allgemein'!$F$17-'2.5 CAPEX'!AT$5&gt;='2.5 CAPEX'!$F27*'1.1 Allgemein'!$I$27,
IF(SUM(OFFSET(AS27,0,-MIN($F27-2,COLUMN(AF27)-1),1,MIN($F27-1,COLUMN(AF27))))=0,$J27,""),"")),"")),""),"")</f>
        <v/>
      </c>
      <c r="AU27" s="340" t="str">
        <f ca="1">IF(AU$5&lt;&gt;"",
IF(AU$5&gt;='2.1 Kraftwerk allgemein'!$F$15,
IF(AU$5&lt;='2.1 Kraftwerk allgemein'!$F$16,
$J27*INDEX('2.1 Kraftwerk allgemein'!$H$16:$S$16,,MATCH('2.5 CAPEX'!AU$5,'2.1 Kraftwerk allgemein'!$H$15:$S$15,0)),
IF(AND($M27="x",$F27&lt;&gt;0),
IF($F27=1,$J27,
IF('2.1 Kraftwerk allgemein'!$F$17-'2.5 CAPEX'!AU$5&gt;='2.5 CAPEX'!$F27*'1.1 Allgemein'!$I$27,
IF(SUM(OFFSET(AT27,0,-MIN($F27-2,COLUMN(AG27)-1),1,MIN($F27-1,COLUMN(AG27))))=0,$J27,""),"")),"")),""),"")</f>
        <v/>
      </c>
      <c r="AV27" s="340" t="str">
        <f ca="1">IF(AV$5&lt;&gt;"",
IF(AV$5&gt;='2.1 Kraftwerk allgemein'!$F$15,
IF(AV$5&lt;='2.1 Kraftwerk allgemein'!$F$16,
$J27*INDEX('2.1 Kraftwerk allgemein'!$H$16:$S$16,,MATCH('2.5 CAPEX'!AV$5,'2.1 Kraftwerk allgemein'!$H$15:$S$15,0)),
IF(AND($M27="x",$F27&lt;&gt;0),
IF($F27=1,$J27,
IF('2.1 Kraftwerk allgemein'!$F$17-'2.5 CAPEX'!AV$5&gt;='2.5 CAPEX'!$F27*'1.1 Allgemein'!$I$27,
IF(SUM(OFFSET(AU27,0,-MIN($F27-2,COLUMN(AH27)-1),1,MIN($F27-1,COLUMN(AH27))))=0,$J27,""),"")),"")),""),"")</f>
        <v/>
      </c>
      <c r="AW27" s="340" t="str">
        <f ca="1">IF(AW$5&lt;&gt;"",
IF(AW$5&gt;='2.1 Kraftwerk allgemein'!$F$15,
IF(AW$5&lt;='2.1 Kraftwerk allgemein'!$F$16,
$J27*INDEX('2.1 Kraftwerk allgemein'!$H$16:$S$16,,MATCH('2.5 CAPEX'!AW$5,'2.1 Kraftwerk allgemein'!$H$15:$S$15,0)),
IF(AND($M27="x",$F27&lt;&gt;0),
IF($F27=1,$J27,
IF('2.1 Kraftwerk allgemein'!$F$17-'2.5 CAPEX'!AW$5&gt;='2.5 CAPEX'!$F27*'1.1 Allgemein'!$I$27,
IF(SUM(OFFSET(AV27,0,-MIN($F27-2,COLUMN(AI27)-1),1,MIN($F27-1,COLUMN(AI27))))=0,$J27,""),"")),"")),""),"")</f>
        <v/>
      </c>
      <c r="AX27" s="340" t="str">
        <f ca="1">IF(AX$5&lt;&gt;"",
IF(AX$5&gt;='2.1 Kraftwerk allgemein'!$F$15,
IF(AX$5&lt;='2.1 Kraftwerk allgemein'!$F$16,
$J27*INDEX('2.1 Kraftwerk allgemein'!$H$16:$S$16,,MATCH('2.5 CAPEX'!AX$5,'2.1 Kraftwerk allgemein'!$H$15:$S$15,0)),
IF(AND($M27="x",$F27&lt;&gt;0),
IF($F27=1,$J27,
IF('2.1 Kraftwerk allgemein'!$F$17-'2.5 CAPEX'!AX$5&gt;='2.5 CAPEX'!$F27*'1.1 Allgemein'!$I$27,
IF(SUM(OFFSET(AW27,0,-MIN($F27-2,COLUMN(AJ27)-1),1,MIN($F27-1,COLUMN(AJ27))))=0,$J27,""),"")),"")),""),"")</f>
        <v/>
      </c>
      <c r="AY27" s="340" t="str">
        <f ca="1">IF(AY$5&lt;&gt;"",
IF(AY$5&gt;='2.1 Kraftwerk allgemein'!$F$15,
IF(AY$5&lt;='2.1 Kraftwerk allgemein'!$F$16,
$J27*INDEX('2.1 Kraftwerk allgemein'!$H$16:$S$16,,MATCH('2.5 CAPEX'!AY$5,'2.1 Kraftwerk allgemein'!$H$15:$S$15,0)),
IF(AND($M27="x",$F27&lt;&gt;0),
IF($F27=1,$J27,
IF('2.1 Kraftwerk allgemein'!$F$17-'2.5 CAPEX'!AY$5&gt;='2.5 CAPEX'!$F27*'1.1 Allgemein'!$I$27,
IF(SUM(OFFSET(AX27,0,-MIN($F27-2,COLUMN(AK27)-1),1,MIN($F27-1,COLUMN(AK27))))=0,$J27,""),"")),"")),""),"")</f>
        <v/>
      </c>
      <c r="AZ27" s="340" t="str">
        <f ca="1">IF(AZ$5&lt;&gt;"",
IF(AZ$5&gt;='2.1 Kraftwerk allgemein'!$F$15,
IF(AZ$5&lt;='2.1 Kraftwerk allgemein'!$F$16,
$J27*INDEX('2.1 Kraftwerk allgemein'!$H$16:$S$16,,MATCH('2.5 CAPEX'!AZ$5,'2.1 Kraftwerk allgemein'!$H$15:$S$15,0)),
IF(AND($M27="x",$F27&lt;&gt;0),
IF($F27=1,$J27,
IF('2.1 Kraftwerk allgemein'!$F$17-'2.5 CAPEX'!AZ$5&gt;='2.5 CAPEX'!$F27*'1.1 Allgemein'!$I$27,
IF(SUM(OFFSET(AY27,0,-MIN($F27-2,COLUMN(AL27)-1),1,MIN($F27-1,COLUMN(AL27))))=0,$J27,""),"")),"")),""),"")</f>
        <v/>
      </c>
      <c r="BA27" s="340" t="str">
        <f ca="1">IF(BA$5&lt;&gt;"",
IF(BA$5&gt;='2.1 Kraftwerk allgemein'!$F$15,
IF(BA$5&lt;='2.1 Kraftwerk allgemein'!$F$16,
$J27*INDEX('2.1 Kraftwerk allgemein'!$H$16:$S$16,,MATCH('2.5 CAPEX'!BA$5,'2.1 Kraftwerk allgemein'!$H$15:$S$15,0)),
IF(AND($M27="x",$F27&lt;&gt;0),
IF($F27=1,$J27,
IF('2.1 Kraftwerk allgemein'!$F$17-'2.5 CAPEX'!BA$5&gt;='2.5 CAPEX'!$F27*'1.1 Allgemein'!$I$27,
IF(SUM(OFFSET(AZ27,0,-MIN($F27-2,COLUMN(AM27)-1),1,MIN($F27-1,COLUMN(AM27))))=0,$J27,""),"")),"")),""),"")</f>
        <v/>
      </c>
      <c r="BB27" s="340" t="str">
        <f ca="1">IF(BB$5&lt;&gt;"",
IF(BB$5&gt;='2.1 Kraftwerk allgemein'!$F$15,
IF(BB$5&lt;='2.1 Kraftwerk allgemein'!$F$16,
$J27*INDEX('2.1 Kraftwerk allgemein'!$H$16:$S$16,,MATCH('2.5 CAPEX'!BB$5,'2.1 Kraftwerk allgemein'!$H$15:$S$15,0)),
IF(AND($M27="x",$F27&lt;&gt;0),
IF($F27=1,$J27,
IF('2.1 Kraftwerk allgemein'!$F$17-'2.5 CAPEX'!BB$5&gt;='2.5 CAPEX'!$F27*'1.1 Allgemein'!$I$27,
IF(SUM(OFFSET(BA27,0,-MIN($F27-2,COLUMN(AN27)-1),1,MIN($F27-1,COLUMN(AN27))))=0,$J27,""),"")),"")),""),"")</f>
        <v/>
      </c>
      <c r="BC27" s="340" t="str">
        <f ca="1">IF(BC$5&lt;&gt;"",
IF(BC$5&gt;='2.1 Kraftwerk allgemein'!$F$15,
IF(BC$5&lt;='2.1 Kraftwerk allgemein'!$F$16,
$J27*INDEX('2.1 Kraftwerk allgemein'!$H$16:$S$16,,MATCH('2.5 CAPEX'!BC$5,'2.1 Kraftwerk allgemein'!$H$15:$S$15,0)),
IF(AND($M27="x",$F27&lt;&gt;0),
IF($F27=1,$J27,
IF('2.1 Kraftwerk allgemein'!$F$17-'2.5 CAPEX'!BC$5&gt;='2.5 CAPEX'!$F27*'1.1 Allgemein'!$I$27,
IF(SUM(OFFSET(BB27,0,-MIN($F27-2,COLUMN(AO27)-1),1,MIN($F27-1,COLUMN(AO27))))=0,$J27,""),"")),"")),""),"")</f>
        <v/>
      </c>
      <c r="BD27" s="340" t="str">
        <f ca="1">IF(BD$5&lt;&gt;"",
IF(BD$5&gt;='2.1 Kraftwerk allgemein'!$F$15,
IF(BD$5&lt;='2.1 Kraftwerk allgemein'!$F$16,
$J27*INDEX('2.1 Kraftwerk allgemein'!$H$16:$S$16,,MATCH('2.5 CAPEX'!BD$5,'2.1 Kraftwerk allgemein'!$H$15:$S$15,0)),
IF(AND($M27="x",$F27&lt;&gt;0),
IF($F27=1,$J27,
IF('2.1 Kraftwerk allgemein'!$F$17-'2.5 CAPEX'!BD$5&gt;='2.5 CAPEX'!$F27*'1.1 Allgemein'!$I$27,
IF(SUM(OFFSET(BC27,0,-MIN($F27-2,COLUMN(AP27)-1),1,MIN($F27-1,COLUMN(AP27))))=0,$J27,""),"")),"")),""),"")</f>
        <v/>
      </c>
      <c r="BE27" s="340" t="str">
        <f ca="1">IF(BE$5&lt;&gt;"",
IF(BE$5&gt;='2.1 Kraftwerk allgemein'!$F$15,
IF(BE$5&lt;='2.1 Kraftwerk allgemein'!$F$16,
$J27*INDEX('2.1 Kraftwerk allgemein'!$H$16:$S$16,,MATCH('2.5 CAPEX'!BE$5,'2.1 Kraftwerk allgemein'!$H$15:$S$15,0)),
IF(AND($M27="x",$F27&lt;&gt;0),
IF($F27=1,$J27,
IF('2.1 Kraftwerk allgemein'!$F$17-'2.5 CAPEX'!BE$5&gt;='2.5 CAPEX'!$F27*'1.1 Allgemein'!$I$27,
IF(SUM(OFFSET(BD27,0,-MIN($F27-2,COLUMN(AQ27)-1),1,MIN($F27-1,COLUMN(AQ27))))=0,$J27,""),"")),"")),""),"")</f>
        <v/>
      </c>
      <c r="BF27" s="340" t="str">
        <f ca="1">IF(BF$5&lt;&gt;"",
IF(BF$5&gt;='2.1 Kraftwerk allgemein'!$F$15,
IF(BF$5&lt;='2.1 Kraftwerk allgemein'!$F$16,
$J27*INDEX('2.1 Kraftwerk allgemein'!$H$16:$S$16,,MATCH('2.5 CAPEX'!BF$5,'2.1 Kraftwerk allgemein'!$H$15:$S$15,0)),
IF(AND($M27="x",$F27&lt;&gt;0),
IF($F27=1,$J27,
IF('2.1 Kraftwerk allgemein'!$F$17-'2.5 CAPEX'!BF$5&gt;='2.5 CAPEX'!$F27*'1.1 Allgemein'!$I$27,
IF(SUM(OFFSET(BE27,0,-MIN($F27-2,COLUMN(AR27)-1),1,MIN($F27-1,COLUMN(AR27))))=0,$J27,""),"")),"")),""),"")</f>
        <v/>
      </c>
      <c r="BG27" s="340" t="str">
        <f ca="1">IF(BG$5&lt;&gt;"",
IF(BG$5&gt;='2.1 Kraftwerk allgemein'!$F$15,
IF(BG$5&lt;='2.1 Kraftwerk allgemein'!$F$16,
$J27*INDEX('2.1 Kraftwerk allgemein'!$H$16:$S$16,,MATCH('2.5 CAPEX'!BG$5,'2.1 Kraftwerk allgemein'!$H$15:$S$15,0)),
IF(AND($M27="x",$F27&lt;&gt;0),
IF($F27=1,$J27,
IF('2.1 Kraftwerk allgemein'!$F$17-'2.5 CAPEX'!BG$5&gt;='2.5 CAPEX'!$F27*'1.1 Allgemein'!$I$27,
IF(SUM(OFFSET(BF27,0,-MIN($F27-2,COLUMN(AS27)-1),1,MIN($F27-1,COLUMN(AS27))))=0,$J27,""),"")),"")),""),"")</f>
        <v/>
      </c>
      <c r="BH27" s="340" t="str">
        <f ca="1">IF(BH$5&lt;&gt;"",
IF(BH$5&gt;='2.1 Kraftwerk allgemein'!$F$15,
IF(BH$5&lt;='2.1 Kraftwerk allgemein'!$F$16,
$J27*INDEX('2.1 Kraftwerk allgemein'!$H$16:$S$16,,MATCH('2.5 CAPEX'!BH$5,'2.1 Kraftwerk allgemein'!$H$15:$S$15,0)),
IF(AND($M27="x",$F27&lt;&gt;0),
IF($F27=1,$J27,
IF('2.1 Kraftwerk allgemein'!$F$17-'2.5 CAPEX'!BH$5&gt;='2.5 CAPEX'!$F27*'1.1 Allgemein'!$I$27,
IF(SUM(OFFSET(BG27,0,-MIN($F27-2,COLUMN(AT27)-1),1,MIN($F27-1,COLUMN(AT27))))=0,$J27,""),"")),"")),""),"")</f>
        <v/>
      </c>
      <c r="BI27" s="340" t="str">
        <f ca="1">IF(BI$5&lt;&gt;"",
IF(BI$5&gt;='2.1 Kraftwerk allgemein'!$F$15,
IF(BI$5&lt;='2.1 Kraftwerk allgemein'!$F$16,
$J27*INDEX('2.1 Kraftwerk allgemein'!$H$16:$S$16,,MATCH('2.5 CAPEX'!BI$5,'2.1 Kraftwerk allgemein'!$H$15:$S$15,0)),
IF(AND($M27="x",$F27&lt;&gt;0),
IF($F27=1,$J27,
IF('2.1 Kraftwerk allgemein'!$F$17-'2.5 CAPEX'!BI$5&gt;='2.5 CAPEX'!$F27*'1.1 Allgemein'!$I$27,
IF(SUM(OFFSET(BH27,0,-MIN($F27-2,COLUMN(AU27)-1),1,MIN($F27-1,COLUMN(AU27))))=0,$J27,""),"")),"")),""),"")</f>
        <v/>
      </c>
      <c r="BJ27" s="340" t="str">
        <f ca="1">IF(BJ$5&lt;&gt;"",
IF(BJ$5&gt;='2.1 Kraftwerk allgemein'!$F$15,
IF(BJ$5&lt;='2.1 Kraftwerk allgemein'!$F$16,
$J27*INDEX('2.1 Kraftwerk allgemein'!$H$16:$S$16,,MATCH('2.5 CAPEX'!BJ$5,'2.1 Kraftwerk allgemein'!$H$15:$S$15,0)),
IF(AND($M27="x",$F27&lt;&gt;0),
IF($F27=1,$J27,
IF('2.1 Kraftwerk allgemein'!$F$17-'2.5 CAPEX'!BJ$5&gt;='2.5 CAPEX'!$F27*'1.1 Allgemein'!$I$27,
IF(SUM(OFFSET(BI27,0,-MIN($F27-2,COLUMN(AV27)-1),1,MIN($F27-1,COLUMN(AV27))))=0,$J27,""),"")),"")),""),"")</f>
        <v/>
      </c>
      <c r="BK27" s="340" t="str">
        <f ca="1">IF(BK$5&lt;&gt;"",
IF(BK$5&gt;='2.1 Kraftwerk allgemein'!$F$15,
IF(BK$5&lt;='2.1 Kraftwerk allgemein'!$F$16,
$J27*INDEX('2.1 Kraftwerk allgemein'!$H$16:$S$16,,MATCH('2.5 CAPEX'!BK$5,'2.1 Kraftwerk allgemein'!$H$15:$S$15,0)),
IF(AND($M27="x",$F27&lt;&gt;0),
IF($F27=1,$J27,
IF('2.1 Kraftwerk allgemein'!$F$17-'2.5 CAPEX'!BK$5&gt;='2.5 CAPEX'!$F27*'1.1 Allgemein'!$I$27,
IF(SUM(OFFSET(BJ27,0,-MIN($F27-2,COLUMN(AW27)-1),1,MIN($F27-1,COLUMN(AW27))))=0,$J27,""),"")),"")),""),"")</f>
        <v/>
      </c>
      <c r="BL27" s="340" t="str">
        <f ca="1">IF(BL$5&lt;&gt;"",
IF(BL$5&gt;='2.1 Kraftwerk allgemein'!$F$15,
IF(BL$5&lt;='2.1 Kraftwerk allgemein'!$F$16,
$J27*INDEX('2.1 Kraftwerk allgemein'!$H$16:$S$16,,MATCH('2.5 CAPEX'!BL$5,'2.1 Kraftwerk allgemein'!$H$15:$S$15,0)),
IF(AND($M27="x",$F27&lt;&gt;0),
IF($F27=1,$J27,
IF('2.1 Kraftwerk allgemein'!$F$17-'2.5 CAPEX'!BL$5&gt;='2.5 CAPEX'!$F27*'1.1 Allgemein'!$I$27,
IF(SUM(OFFSET(BK27,0,-MIN($F27-2,COLUMN(AX27)-1),1,MIN($F27-1,COLUMN(AX27))))=0,$J27,""),"")),"")),""),"")</f>
        <v/>
      </c>
      <c r="BM27" s="340" t="str">
        <f ca="1">IF(BM$5&lt;&gt;"",
IF(BM$5&gt;='2.1 Kraftwerk allgemein'!$F$15,
IF(BM$5&lt;='2.1 Kraftwerk allgemein'!$F$16,
$J27*INDEX('2.1 Kraftwerk allgemein'!$H$16:$S$16,,MATCH('2.5 CAPEX'!BM$5,'2.1 Kraftwerk allgemein'!$H$15:$S$15,0)),
IF(AND($M27="x",$F27&lt;&gt;0),
IF($F27=1,$J27,
IF('2.1 Kraftwerk allgemein'!$F$17-'2.5 CAPEX'!BM$5&gt;='2.5 CAPEX'!$F27*'1.1 Allgemein'!$I$27,
IF(SUM(OFFSET(BL27,0,-MIN($F27-2,COLUMN(AY27)-1),1,MIN($F27-1,COLUMN(AY27))))=0,$J27,""),"")),"")),""),"")</f>
        <v/>
      </c>
      <c r="BN27" s="340" t="str">
        <f ca="1">IF(BN$5&lt;&gt;"",
IF(BN$5&gt;='2.1 Kraftwerk allgemein'!$F$15,
IF(BN$5&lt;='2.1 Kraftwerk allgemein'!$F$16,
$J27*INDEX('2.1 Kraftwerk allgemein'!$H$16:$S$16,,MATCH('2.5 CAPEX'!BN$5,'2.1 Kraftwerk allgemein'!$H$15:$S$15,0)),
IF(AND($M27="x",$F27&lt;&gt;0),
IF($F27=1,$J27,
IF('2.1 Kraftwerk allgemein'!$F$17-'2.5 CAPEX'!BN$5&gt;='2.5 CAPEX'!$F27*'1.1 Allgemein'!$I$27,
IF(SUM(OFFSET(BM27,0,-MIN($F27-2,COLUMN(AZ27)-1),1,MIN($F27-1,COLUMN(AZ27))))=0,$J27,""),"")),"")),""),"")</f>
        <v/>
      </c>
      <c r="BO27" s="340" t="str">
        <f ca="1">IF(BO$5&lt;&gt;"",
IF(BO$5&gt;='2.1 Kraftwerk allgemein'!$F$15,
IF(BO$5&lt;='2.1 Kraftwerk allgemein'!$F$16,
$J27*INDEX('2.1 Kraftwerk allgemein'!$H$16:$S$16,,MATCH('2.5 CAPEX'!BO$5,'2.1 Kraftwerk allgemein'!$H$15:$S$15,0)),
IF(AND($M27="x",$F27&lt;&gt;0),
IF($F27=1,$J27,
IF('2.1 Kraftwerk allgemein'!$F$17-'2.5 CAPEX'!BO$5&gt;='2.5 CAPEX'!$F27*'1.1 Allgemein'!$I$27,
IF(SUM(OFFSET(BN27,0,-MIN($F27-2,COLUMN(BA27)-1),1,MIN($F27-1,COLUMN(BA27))))=0,$J27,""),"")),"")),""),"")</f>
        <v/>
      </c>
      <c r="BP27" s="340" t="str">
        <f ca="1">IF(BP$5&lt;&gt;"",
IF(BP$5&gt;='2.1 Kraftwerk allgemein'!$F$15,
IF(BP$5&lt;='2.1 Kraftwerk allgemein'!$F$16,
$J27*INDEX('2.1 Kraftwerk allgemein'!$H$16:$S$16,,MATCH('2.5 CAPEX'!BP$5,'2.1 Kraftwerk allgemein'!$H$15:$S$15,0)),
IF(AND($M27="x",$F27&lt;&gt;0),
IF($F27=1,$J27,
IF('2.1 Kraftwerk allgemein'!$F$17-'2.5 CAPEX'!BP$5&gt;='2.5 CAPEX'!$F27*'1.1 Allgemein'!$I$27,
IF(SUM(OFFSET(BO27,0,-MIN($F27-2,COLUMN(BB27)-1),1,MIN($F27-1,COLUMN(BB27))))=0,$J27,""),"")),"")),""),"")</f>
        <v/>
      </c>
      <c r="BQ27" s="340" t="str">
        <f ca="1">IF(BQ$5&lt;&gt;"",
IF(BQ$5&gt;='2.1 Kraftwerk allgemein'!$F$15,
IF(BQ$5&lt;='2.1 Kraftwerk allgemein'!$F$16,
$J27*INDEX('2.1 Kraftwerk allgemein'!$H$16:$S$16,,MATCH('2.5 CAPEX'!BQ$5,'2.1 Kraftwerk allgemein'!$H$15:$S$15,0)),
IF(AND($M27="x",$F27&lt;&gt;0),
IF($F27=1,$J27,
IF('2.1 Kraftwerk allgemein'!$F$17-'2.5 CAPEX'!BQ$5&gt;='2.5 CAPEX'!$F27*'1.1 Allgemein'!$I$27,
IF(SUM(OFFSET(BP27,0,-MIN($F27-2,COLUMN(BC27)-1),1,MIN($F27-1,COLUMN(BC27))))=0,$J27,""),"")),"")),""),"")</f>
        <v/>
      </c>
      <c r="BR27" s="340" t="str">
        <f ca="1">IF(BR$5&lt;&gt;"",
IF(BR$5&gt;='2.1 Kraftwerk allgemein'!$F$15,
IF(BR$5&lt;='2.1 Kraftwerk allgemein'!$F$16,
$J27*INDEX('2.1 Kraftwerk allgemein'!$H$16:$S$16,,MATCH('2.5 CAPEX'!BR$5,'2.1 Kraftwerk allgemein'!$H$15:$S$15,0)),
IF(AND($M27="x",$F27&lt;&gt;0),
IF($F27=1,$J27,
IF('2.1 Kraftwerk allgemein'!$F$17-'2.5 CAPEX'!BR$5&gt;='2.5 CAPEX'!$F27*'1.1 Allgemein'!$I$27,
IF(SUM(OFFSET(BQ27,0,-MIN($F27-2,COLUMN(BD27)-1),1,MIN($F27-1,COLUMN(BD27))))=0,$J27,""),"")),"")),""),"")</f>
        <v/>
      </c>
      <c r="BS27" s="340" t="str">
        <f ca="1">IF(BS$5&lt;&gt;"",
IF(BS$5&gt;='2.1 Kraftwerk allgemein'!$F$15,
IF(BS$5&lt;='2.1 Kraftwerk allgemein'!$F$16,
$J27*INDEX('2.1 Kraftwerk allgemein'!$H$16:$S$16,,MATCH('2.5 CAPEX'!BS$5,'2.1 Kraftwerk allgemein'!$H$15:$S$15,0)),
IF(AND($M27="x",$F27&lt;&gt;0),
IF($F27=1,$J27,
IF('2.1 Kraftwerk allgemein'!$F$17-'2.5 CAPEX'!BS$5&gt;='2.5 CAPEX'!$F27*'1.1 Allgemein'!$I$27,
IF(SUM(OFFSET(BR27,0,-MIN($F27-2,COLUMN(BE27)-1),1,MIN($F27-1,COLUMN(BE27))))=0,$J27,""),"")),"")),""),"")</f>
        <v/>
      </c>
      <c r="BT27" s="340" t="str">
        <f ca="1">IF(BT$5&lt;&gt;"",
IF(BT$5&gt;='2.1 Kraftwerk allgemein'!$F$15,
IF(BT$5&lt;='2.1 Kraftwerk allgemein'!$F$16,
$J27*INDEX('2.1 Kraftwerk allgemein'!$H$16:$S$16,,MATCH('2.5 CAPEX'!BT$5,'2.1 Kraftwerk allgemein'!$H$15:$S$15,0)),
IF(AND($M27="x",$F27&lt;&gt;0),
IF($F27=1,$J27,
IF('2.1 Kraftwerk allgemein'!$F$17-'2.5 CAPEX'!BT$5&gt;='2.5 CAPEX'!$F27*'1.1 Allgemein'!$I$27,
IF(SUM(OFFSET(BS27,0,-MIN($F27-2,COLUMN(BF27)-1),1,MIN($F27-1,COLUMN(BF27))))=0,$J27,""),"")),"")),""),"")</f>
        <v/>
      </c>
      <c r="BU27" s="340" t="str">
        <f ca="1">IF(BU$5&lt;&gt;"",
IF(BU$5&gt;='2.1 Kraftwerk allgemein'!$F$15,
IF(BU$5&lt;='2.1 Kraftwerk allgemein'!$F$16,
$J27*INDEX('2.1 Kraftwerk allgemein'!$H$16:$S$16,,MATCH('2.5 CAPEX'!BU$5,'2.1 Kraftwerk allgemein'!$H$15:$S$15,0)),
IF(AND($M27="x",$F27&lt;&gt;0),
IF($F27=1,$J27,
IF('2.1 Kraftwerk allgemein'!$F$17-'2.5 CAPEX'!BU$5&gt;='2.5 CAPEX'!$F27*'1.1 Allgemein'!$I$27,
IF(SUM(OFFSET(BT27,0,-MIN($F27-2,COLUMN(BG27)-1),1,MIN($F27-1,COLUMN(BG27))))=0,$J27,""),"")),"")),""),"")</f>
        <v/>
      </c>
      <c r="BV27" s="340" t="str">
        <f ca="1">IF(BV$5&lt;&gt;"",
IF(BV$5&gt;='2.1 Kraftwerk allgemein'!$F$15,
IF(BV$5&lt;='2.1 Kraftwerk allgemein'!$F$16,
$J27*INDEX('2.1 Kraftwerk allgemein'!$H$16:$S$16,,MATCH('2.5 CAPEX'!BV$5,'2.1 Kraftwerk allgemein'!$H$15:$S$15,0)),
IF(AND($M27="x",$F27&lt;&gt;0),
IF($F27=1,$J27,
IF('2.1 Kraftwerk allgemein'!$F$17-'2.5 CAPEX'!BV$5&gt;='2.5 CAPEX'!$F27*'1.1 Allgemein'!$I$27,
IF(SUM(OFFSET(BU27,0,-MIN($F27-2,COLUMN(BH27)-1),1,MIN($F27-1,COLUMN(BH27))))=0,$J27,""),"")),"")),""),"")</f>
        <v/>
      </c>
      <c r="BW27" s="340" t="str">
        <f ca="1">IF(BW$5&lt;&gt;"",
IF(BW$5&gt;='2.1 Kraftwerk allgemein'!$F$15,
IF(BW$5&lt;='2.1 Kraftwerk allgemein'!$F$16,
$J27*INDEX('2.1 Kraftwerk allgemein'!$H$16:$S$16,,MATCH('2.5 CAPEX'!BW$5,'2.1 Kraftwerk allgemein'!$H$15:$S$15,0)),
IF(AND($M27="x",$F27&lt;&gt;0),
IF($F27=1,$J27,
IF('2.1 Kraftwerk allgemein'!$F$17-'2.5 CAPEX'!BW$5&gt;='2.5 CAPEX'!$F27*'1.1 Allgemein'!$I$27,
IF(SUM(OFFSET(BV27,0,-MIN($F27-2,COLUMN(BI27)-1),1,MIN($F27-1,COLUMN(BI27))))=0,$J27,""),"")),"")),""),"")</f>
        <v/>
      </c>
      <c r="BX27" s="340" t="str">
        <f ca="1">IF(BX$5&lt;&gt;"",
IF(BX$5&gt;='2.1 Kraftwerk allgemein'!$F$15,
IF(BX$5&lt;='2.1 Kraftwerk allgemein'!$F$16,
$J27*INDEX('2.1 Kraftwerk allgemein'!$H$16:$S$16,,MATCH('2.5 CAPEX'!BX$5,'2.1 Kraftwerk allgemein'!$H$15:$S$15,0)),
IF(AND($M27="x",$F27&lt;&gt;0),
IF($F27=1,$J27,
IF('2.1 Kraftwerk allgemein'!$F$17-'2.5 CAPEX'!BX$5&gt;='2.5 CAPEX'!$F27*'1.1 Allgemein'!$I$27,
IF(SUM(OFFSET(BW27,0,-MIN($F27-2,COLUMN(BJ27)-1),1,MIN($F27-1,COLUMN(BJ27))))=0,$J27,""),"")),"")),""),"")</f>
        <v/>
      </c>
      <c r="BY27" s="340" t="str">
        <f ca="1">IF(BY$5&lt;&gt;"",
IF(BY$5&gt;='2.1 Kraftwerk allgemein'!$F$15,
IF(BY$5&lt;='2.1 Kraftwerk allgemein'!$F$16,
$J27*INDEX('2.1 Kraftwerk allgemein'!$H$16:$S$16,,MATCH('2.5 CAPEX'!BY$5,'2.1 Kraftwerk allgemein'!$H$15:$S$15,0)),
IF(AND($M27="x",$F27&lt;&gt;0),
IF($F27=1,$J27,
IF('2.1 Kraftwerk allgemein'!$F$17-'2.5 CAPEX'!BY$5&gt;='2.5 CAPEX'!$F27*'1.1 Allgemein'!$I$27,
IF(SUM(OFFSET(BX27,0,-MIN($F27-2,COLUMN(BK27)-1),1,MIN($F27-1,COLUMN(BK27))))=0,$J27,""),"")),"")),""),"")</f>
        <v/>
      </c>
      <c r="BZ27" s="340" t="str">
        <f ca="1">IF(BZ$5&lt;&gt;"",
IF(BZ$5&gt;='2.1 Kraftwerk allgemein'!$F$15,
IF(BZ$5&lt;='2.1 Kraftwerk allgemein'!$F$16,
$J27*INDEX('2.1 Kraftwerk allgemein'!$H$16:$S$16,,MATCH('2.5 CAPEX'!BZ$5,'2.1 Kraftwerk allgemein'!$H$15:$S$15,0)),
IF(AND($M27="x",$F27&lt;&gt;0),
IF($F27=1,$J27,
IF('2.1 Kraftwerk allgemein'!$F$17-'2.5 CAPEX'!BZ$5&gt;='2.5 CAPEX'!$F27*'1.1 Allgemein'!$I$27,
IF(SUM(OFFSET(BY27,0,-MIN($F27-2,COLUMN(BL27)-1),1,MIN($F27-1,COLUMN(BL27))))=0,$J27,""),"")),"")),""),"")</f>
        <v/>
      </c>
      <c r="CA27" s="340" t="str">
        <f ca="1">IF(CA$5&lt;&gt;"",
IF(CA$5&gt;='2.1 Kraftwerk allgemein'!$F$15,
IF(CA$5&lt;='2.1 Kraftwerk allgemein'!$F$16,
$J27*INDEX('2.1 Kraftwerk allgemein'!$H$16:$S$16,,MATCH('2.5 CAPEX'!CA$5,'2.1 Kraftwerk allgemein'!$H$15:$S$15,0)),
IF(AND($M27="x",$F27&lt;&gt;0),
IF($F27=1,$J27,
IF('2.1 Kraftwerk allgemein'!$F$17-'2.5 CAPEX'!CA$5&gt;='2.5 CAPEX'!$F27*'1.1 Allgemein'!$I$27,
IF(SUM(OFFSET(BZ27,0,-MIN($F27-2,COLUMN(BM27)-1),1,MIN($F27-1,COLUMN(BM27))))=0,$J27,""),"")),"")),""),"")</f>
        <v/>
      </c>
      <c r="CB27" s="340" t="str">
        <f ca="1">IF(CB$5&lt;&gt;"",
IF(CB$5&gt;='2.1 Kraftwerk allgemein'!$F$15,
IF(CB$5&lt;='2.1 Kraftwerk allgemein'!$F$16,
$J27*INDEX('2.1 Kraftwerk allgemein'!$H$16:$S$16,,MATCH('2.5 CAPEX'!CB$5,'2.1 Kraftwerk allgemein'!$H$15:$S$15,0)),
IF(AND($M27="x",$F27&lt;&gt;0),
IF($F27=1,$J27,
IF('2.1 Kraftwerk allgemein'!$F$17-'2.5 CAPEX'!CB$5&gt;='2.5 CAPEX'!$F27*'1.1 Allgemein'!$I$27,
IF(SUM(OFFSET(CA27,0,-MIN($F27-2,COLUMN(BN27)-1),1,MIN($F27-1,COLUMN(BN27))))=0,$J27,""),"")),"")),""),"")</f>
        <v/>
      </c>
      <c r="CC27" s="340" t="str">
        <f ca="1">IF(CC$5&lt;&gt;"",
IF(CC$5&gt;='2.1 Kraftwerk allgemein'!$F$15,
IF(CC$5&lt;='2.1 Kraftwerk allgemein'!$F$16,
$J27*INDEX('2.1 Kraftwerk allgemein'!$H$16:$S$16,,MATCH('2.5 CAPEX'!CC$5,'2.1 Kraftwerk allgemein'!$H$15:$S$15,0)),
IF(AND($M27="x",$F27&lt;&gt;0),
IF($F27=1,$J27,
IF('2.1 Kraftwerk allgemein'!$F$17-'2.5 CAPEX'!CC$5&gt;='2.5 CAPEX'!$F27*'1.1 Allgemein'!$I$27,
IF(SUM(OFFSET(CB27,0,-MIN($F27-2,COLUMN(BO27)-1),1,MIN($F27-1,COLUMN(BO27))))=0,$J27,""),"")),"")),""),"")</f>
        <v/>
      </c>
      <c r="CD27" s="340" t="str">
        <f ca="1">IF(CD$5&lt;&gt;"",
IF(CD$5&gt;='2.1 Kraftwerk allgemein'!$F$15,
IF(CD$5&lt;='2.1 Kraftwerk allgemein'!$F$16,
$J27*INDEX('2.1 Kraftwerk allgemein'!$H$16:$S$16,,MATCH('2.5 CAPEX'!CD$5,'2.1 Kraftwerk allgemein'!$H$15:$S$15,0)),
IF(AND($M27="x",$F27&lt;&gt;0),
IF($F27=1,$J27,
IF('2.1 Kraftwerk allgemein'!$F$17-'2.5 CAPEX'!CD$5&gt;='2.5 CAPEX'!$F27*'1.1 Allgemein'!$I$27,
IF(SUM(OFFSET(CC27,0,-MIN($F27-2,COLUMN(BP27)-1),1,MIN($F27-1,COLUMN(BP27))))=0,$J27,""),"")),"")),""),"")</f>
        <v/>
      </c>
      <c r="CE27" s="340" t="str">
        <f ca="1">IF(CE$5&lt;&gt;"",
IF(CE$5&gt;='2.1 Kraftwerk allgemein'!$F$15,
IF(CE$5&lt;='2.1 Kraftwerk allgemein'!$F$16,
$J27*INDEX('2.1 Kraftwerk allgemein'!$H$16:$S$16,,MATCH('2.5 CAPEX'!CE$5,'2.1 Kraftwerk allgemein'!$H$15:$S$15,0)),
IF(AND($M27="x",$F27&lt;&gt;0),
IF($F27=1,$J27,
IF('2.1 Kraftwerk allgemein'!$F$17-'2.5 CAPEX'!CE$5&gt;='2.5 CAPEX'!$F27*'1.1 Allgemein'!$I$27,
IF(SUM(OFFSET(CD27,0,-MIN($F27-2,COLUMN(BQ27)-1),1,MIN($F27-1,COLUMN(BQ27))))=0,$J27,""),"")),"")),""),"")</f>
        <v/>
      </c>
      <c r="CF27" s="340" t="str">
        <f ca="1">IF(CF$5&lt;&gt;"",
IF(CF$5&gt;='2.1 Kraftwerk allgemein'!$F$15,
IF(CF$5&lt;='2.1 Kraftwerk allgemein'!$F$16,
$J27*INDEX('2.1 Kraftwerk allgemein'!$H$16:$S$16,,MATCH('2.5 CAPEX'!CF$5,'2.1 Kraftwerk allgemein'!$H$15:$S$15,0)),
IF(AND($M27="x",$F27&lt;&gt;0),
IF($F27=1,$J27,
IF('2.1 Kraftwerk allgemein'!$F$17-'2.5 CAPEX'!CF$5&gt;='2.5 CAPEX'!$F27*'1.1 Allgemein'!$I$27,
IF(SUM(OFFSET(CE27,0,-MIN($F27-2,COLUMN(BR27)-1),1,MIN($F27-1,COLUMN(BR27))))=0,$J27,""),"")),"")),""),"")</f>
        <v/>
      </c>
      <c r="CG27" s="340" t="str">
        <f ca="1">IF(CG$5&lt;&gt;"",
IF(CG$5&gt;='2.1 Kraftwerk allgemein'!$F$15,
IF(CG$5&lt;='2.1 Kraftwerk allgemein'!$F$16,
$J27*INDEX('2.1 Kraftwerk allgemein'!$H$16:$S$16,,MATCH('2.5 CAPEX'!CG$5,'2.1 Kraftwerk allgemein'!$H$15:$S$15,0)),
IF(AND($M27="x",$F27&lt;&gt;0),
IF($F27=1,$J27,
IF('2.1 Kraftwerk allgemein'!$F$17-'2.5 CAPEX'!CG$5&gt;='2.5 CAPEX'!$F27*'1.1 Allgemein'!$I$27,
IF(SUM(OFFSET(CF27,0,-MIN($F27-2,COLUMN(BS27)-1),1,MIN($F27-1,COLUMN(BS27))))=0,$J27,""),"")),"")),""),"")</f>
        <v/>
      </c>
      <c r="CH27" s="340" t="str">
        <f ca="1">IF(CH$5&lt;&gt;"",
IF(CH$5&gt;='2.1 Kraftwerk allgemein'!$F$15,
IF(CH$5&lt;='2.1 Kraftwerk allgemein'!$F$16,
$J27*INDEX('2.1 Kraftwerk allgemein'!$H$16:$S$16,,MATCH('2.5 CAPEX'!CH$5,'2.1 Kraftwerk allgemein'!$H$15:$S$15,0)),
IF(AND($M27="x",$F27&lt;&gt;0),
IF($F27=1,$J27,
IF('2.1 Kraftwerk allgemein'!$F$17-'2.5 CAPEX'!CH$5&gt;='2.5 CAPEX'!$F27*'1.1 Allgemein'!$I$27,
IF(SUM(OFFSET(CG27,0,-MIN($F27-2,COLUMN(BT27)-1),1,MIN($F27-1,COLUMN(BT27))))=0,$J27,""),"")),"")),""),"")</f>
        <v/>
      </c>
      <c r="CI27" s="340" t="str">
        <f ca="1">IF(CI$5&lt;&gt;"",
IF(CI$5&gt;='2.1 Kraftwerk allgemein'!$F$15,
IF(CI$5&lt;='2.1 Kraftwerk allgemein'!$F$16,
$J27*INDEX('2.1 Kraftwerk allgemein'!$H$16:$S$16,,MATCH('2.5 CAPEX'!CI$5,'2.1 Kraftwerk allgemein'!$H$15:$S$15,0)),
IF(AND($M27="x",$F27&lt;&gt;0),
IF($F27=1,$J27,
IF('2.1 Kraftwerk allgemein'!$F$17-'2.5 CAPEX'!CI$5&gt;='2.5 CAPEX'!$F27*'1.1 Allgemein'!$I$27,
IF(SUM(OFFSET(CH27,0,-MIN($F27-2,COLUMN(BU27)-1),1,MIN($F27-1,COLUMN(BU27))))=0,$J27,""),"")),"")),""),"")</f>
        <v/>
      </c>
      <c r="CJ27" s="340" t="str">
        <f ca="1">IF(CJ$5&lt;&gt;"",
IF(CJ$5&gt;='2.1 Kraftwerk allgemein'!$F$15,
IF(CJ$5&lt;='2.1 Kraftwerk allgemein'!$F$16,
$J27*INDEX('2.1 Kraftwerk allgemein'!$H$16:$S$16,,MATCH('2.5 CAPEX'!CJ$5,'2.1 Kraftwerk allgemein'!$H$15:$S$15,0)),
IF(AND($M27="x",$F27&lt;&gt;0),
IF($F27=1,$J27,
IF('2.1 Kraftwerk allgemein'!$F$17-'2.5 CAPEX'!CJ$5&gt;='2.5 CAPEX'!$F27*'1.1 Allgemein'!$I$27,
IF(SUM(OFFSET(CI27,0,-MIN($F27-2,COLUMN(BV27)-1),1,MIN($F27-1,COLUMN(BV27))))=0,$J27,""),"")),"")),""),"")</f>
        <v/>
      </c>
      <c r="CK27" s="340" t="str">
        <f ca="1">IF(CK$5&lt;&gt;"",
IF(CK$5&gt;='2.1 Kraftwerk allgemein'!$F$15,
IF(CK$5&lt;='2.1 Kraftwerk allgemein'!$F$16,
$J27*INDEX('2.1 Kraftwerk allgemein'!$H$16:$S$16,,MATCH('2.5 CAPEX'!CK$5,'2.1 Kraftwerk allgemein'!$H$15:$S$15,0)),
IF(AND($M27="x",$F27&lt;&gt;0),
IF($F27=1,$J27,
IF('2.1 Kraftwerk allgemein'!$F$17-'2.5 CAPEX'!CK$5&gt;='2.5 CAPEX'!$F27*'1.1 Allgemein'!$I$27,
IF(SUM(OFFSET(CJ27,0,-MIN($F27-2,COLUMN(BW27)-1),1,MIN($F27-1,COLUMN(BW27))))=0,$J27,""),"")),"")),""),"")</f>
        <v/>
      </c>
      <c r="CL27" s="340" t="str">
        <f ca="1">IF(CL$5&lt;&gt;"",
IF(CL$5&gt;='2.1 Kraftwerk allgemein'!$F$15,
IF(CL$5&lt;='2.1 Kraftwerk allgemein'!$F$16,
$J27*INDEX('2.1 Kraftwerk allgemein'!$H$16:$S$16,,MATCH('2.5 CAPEX'!CL$5,'2.1 Kraftwerk allgemein'!$H$15:$S$15,0)),
IF(AND($M27="x",$F27&lt;&gt;0),
IF($F27=1,$J27,
IF('2.1 Kraftwerk allgemein'!$F$17-'2.5 CAPEX'!CL$5&gt;='2.5 CAPEX'!$F27*'1.1 Allgemein'!$I$27,
IF(SUM(OFFSET(CK27,0,-MIN($F27-2,COLUMN(BX27)-1),1,MIN($F27-1,COLUMN(BX27))))=0,$J27,""),"")),"")),""),"")</f>
        <v/>
      </c>
      <c r="CM27" s="340" t="str">
        <f ca="1">IF(CM$5&lt;&gt;"",
IF(CM$5&gt;='2.1 Kraftwerk allgemein'!$F$15,
IF(CM$5&lt;='2.1 Kraftwerk allgemein'!$F$16,
$J27*INDEX('2.1 Kraftwerk allgemein'!$H$16:$S$16,,MATCH('2.5 CAPEX'!CM$5,'2.1 Kraftwerk allgemein'!$H$15:$S$15,0)),
IF(AND($M27="x",$F27&lt;&gt;0),
IF($F27=1,$J27,
IF('2.1 Kraftwerk allgemein'!$F$17-'2.5 CAPEX'!CM$5&gt;='2.5 CAPEX'!$F27*'1.1 Allgemein'!$I$27,
IF(SUM(OFFSET(CL27,0,-MIN($F27-2,COLUMN(BY27)-1),1,MIN($F27-1,COLUMN(BY27))))=0,$J27,""),"")),"")),""),"")</f>
        <v/>
      </c>
      <c r="CN27" s="340" t="str">
        <f ca="1">IF(CN$5&lt;&gt;"",
IF(CN$5&gt;='2.1 Kraftwerk allgemein'!$F$15,
IF(CN$5&lt;='2.1 Kraftwerk allgemein'!$F$16,
$J27*INDEX('2.1 Kraftwerk allgemein'!$H$16:$S$16,,MATCH('2.5 CAPEX'!CN$5,'2.1 Kraftwerk allgemein'!$H$15:$S$15,0)),
IF(AND($M27="x",$F27&lt;&gt;0),
IF($F27=1,$J27,
IF('2.1 Kraftwerk allgemein'!$F$17-'2.5 CAPEX'!CN$5&gt;='2.5 CAPEX'!$F27*'1.1 Allgemein'!$I$27,
IF(SUM(OFFSET(CM27,0,-MIN($F27-2,COLUMN(BZ27)-1),1,MIN($F27-1,COLUMN(BZ27))))=0,$J27,""),"")),"")),""),"")</f>
        <v/>
      </c>
      <c r="CO27" s="340" t="str">
        <f ca="1">IF(CO$5&lt;&gt;"",
IF(CO$5&gt;='2.1 Kraftwerk allgemein'!$F$15,
IF(CO$5&lt;='2.1 Kraftwerk allgemein'!$F$16,
$J27*INDEX('2.1 Kraftwerk allgemein'!$H$16:$S$16,,MATCH('2.5 CAPEX'!CO$5,'2.1 Kraftwerk allgemein'!$H$15:$S$15,0)),
IF(AND($M27="x",$F27&lt;&gt;0),
IF($F27=1,$J27,
IF('2.1 Kraftwerk allgemein'!$F$17-'2.5 CAPEX'!CO$5&gt;='2.5 CAPEX'!$F27*'1.1 Allgemein'!$I$27,
IF(SUM(OFFSET(CN27,0,-MIN($F27-2,COLUMN(CA27)-1),1,MIN($F27-1,COLUMN(CA27))))=0,$J27,""),"")),"")),""),"")</f>
        <v/>
      </c>
      <c r="CP27" s="340" t="str">
        <f ca="1">IF(CP$5&lt;&gt;"",
IF(CP$5&gt;='2.1 Kraftwerk allgemein'!$F$15,
IF(CP$5&lt;='2.1 Kraftwerk allgemein'!$F$16,
$J27*INDEX('2.1 Kraftwerk allgemein'!$H$16:$S$16,,MATCH('2.5 CAPEX'!CP$5,'2.1 Kraftwerk allgemein'!$H$15:$S$15,0)),
IF(AND($M27="x",$F27&lt;&gt;0),
IF($F27=1,$J27,
IF('2.1 Kraftwerk allgemein'!$F$17-'2.5 CAPEX'!CP$5&gt;='2.5 CAPEX'!$F27*'1.1 Allgemein'!$I$27,
IF(SUM(OFFSET(CO27,0,-MIN($F27-2,COLUMN(CB27)-1),1,MIN($F27-1,COLUMN(CB27))))=0,$J27,""),"")),"")),""),"")</f>
        <v/>
      </c>
      <c r="CQ27" s="340" t="str">
        <f ca="1">IF(CQ$5&lt;&gt;"",
IF(CQ$5&gt;='2.1 Kraftwerk allgemein'!$F$15,
IF(CQ$5&lt;='2.1 Kraftwerk allgemein'!$F$16,
$J27*INDEX('2.1 Kraftwerk allgemein'!$H$16:$S$16,,MATCH('2.5 CAPEX'!CQ$5,'2.1 Kraftwerk allgemein'!$H$15:$S$15,0)),
IF(AND($M27="x",$F27&lt;&gt;0),
IF($F27=1,$J27,
IF('2.1 Kraftwerk allgemein'!$F$17-'2.5 CAPEX'!CQ$5&gt;='2.5 CAPEX'!$F27*'1.1 Allgemein'!$I$27,
IF(SUM(OFFSET(CP27,0,-MIN($F27-2,COLUMN(CC27)-1),1,MIN($F27-1,COLUMN(CC27))))=0,$J27,""),"")),"")),""),"")</f>
        <v/>
      </c>
      <c r="CR27" s="340" t="str">
        <f ca="1">IF(CR$5&lt;&gt;"",
IF(CR$5&gt;='2.1 Kraftwerk allgemein'!$F$15,
IF(CR$5&lt;='2.1 Kraftwerk allgemein'!$F$16,
$J27*INDEX('2.1 Kraftwerk allgemein'!$H$16:$S$16,,MATCH('2.5 CAPEX'!CR$5,'2.1 Kraftwerk allgemein'!$H$15:$S$15,0)),
IF(AND($M27="x",$F27&lt;&gt;0),
IF($F27=1,$J27,
IF('2.1 Kraftwerk allgemein'!$F$17-'2.5 CAPEX'!CR$5&gt;='2.5 CAPEX'!$F27*'1.1 Allgemein'!$I$27,
IF(SUM(OFFSET(CQ27,0,-MIN($F27-2,COLUMN(CD27)-1),1,MIN($F27-1,COLUMN(CD27))))=0,$J27,""),"")),"")),""),"")</f>
        <v/>
      </c>
      <c r="CS27" s="340" t="str">
        <f ca="1">IF(CS$5&lt;&gt;"",
IF(CS$5&gt;='2.1 Kraftwerk allgemein'!$F$15,
IF(CS$5&lt;='2.1 Kraftwerk allgemein'!$F$16,
$J27*INDEX('2.1 Kraftwerk allgemein'!$H$16:$S$16,,MATCH('2.5 CAPEX'!CS$5,'2.1 Kraftwerk allgemein'!$H$15:$S$15,0)),
IF(AND($M27="x",$F27&lt;&gt;0),
IF($F27=1,$J27,
IF('2.1 Kraftwerk allgemein'!$F$17-'2.5 CAPEX'!CS$5&gt;='2.5 CAPEX'!$F27*'1.1 Allgemein'!$I$27,
IF(SUM(OFFSET(CR27,0,-MIN($F27-2,COLUMN(CE27)-1),1,MIN($F27-1,COLUMN(CE27))))=0,$J27,""),"")),"")),""),"")</f>
        <v/>
      </c>
      <c r="CT27" s="340" t="str">
        <f ca="1">IF(CT$5&lt;&gt;"",
IF(CT$5&gt;='2.1 Kraftwerk allgemein'!$F$15,
IF(CT$5&lt;='2.1 Kraftwerk allgemein'!$F$16,
$J27*INDEX('2.1 Kraftwerk allgemein'!$H$16:$S$16,,MATCH('2.5 CAPEX'!CT$5,'2.1 Kraftwerk allgemein'!$H$15:$S$15,0)),
IF(AND($M27="x",$F27&lt;&gt;0),
IF($F27=1,$J27,
IF('2.1 Kraftwerk allgemein'!$F$17-'2.5 CAPEX'!CT$5&gt;='2.5 CAPEX'!$F27*'1.1 Allgemein'!$I$27,
IF(SUM(OFFSET(CS27,0,-MIN($F27-2,COLUMN(CF27)-1),1,MIN($F27-1,COLUMN(CF27))))=0,$J27,""),"")),"")),""),"")</f>
        <v/>
      </c>
      <c r="CU27" s="340" t="str">
        <f ca="1">IF(CU$5&lt;&gt;"",
IF(CU$5&gt;='2.1 Kraftwerk allgemein'!$F$15,
IF(CU$5&lt;='2.1 Kraftwerk allgemein'!$F$16,
$J27*INDEX('2.1 Kraftwerk allgemein'!$H$16:$S$16,,MATCH('2.5 CAPEX'!CU$5,'2.1 Kraftwerk allgemein'!$H$15:$S$15,0)),
IF(AND($M27="x",$F27&lt;&gt;0),
IF($F27=1,$J27,
IF('2.1 Kraftwerk allgemein'!$F$17-'2.5 CAPEX'!CU$5&gt;='2.5 CAPEX'!$F27*'1.1 Allgemein'!$I$27,
IF(SUM(OFFSET(CT27,0,-MIN($F27-2,COLUMN(CG27)-1),1,MIN($F27-1,COLUMN(CG27))))=0,$J27,""),"")),"")),""),"")</f>
        <v/>
      </c>
      <c r="CV27" s="340" t="str">
        <f ca="1">IF(CV$5&lt;&gt;"",
IF(CV$5&gt;='2.1 Kraftwerk allgemein'!$F$15,
IF(CV$5&lt;='2.1 Kraftwerk allgemein'!$F$16,
$J27*INDEX('2.1 Kraftwerk allgemein'!$H$16:$S$16,,MATCH('2.5 CAPEX'!CV$5,'2.1 Kraftwerk allgemein'!$H$15:$S$15,0)),
IF(AND($M27="x",$F27&lt;&gt;0),
IF($F27=1,$J27,
IF('2.1 Kraftwerk allgemein'!$F$17-'2.5 CAPEX'!CV$5&gt;='2.5 CAPEX'!$F27*'1.1 Allgemein'!$I$27,
IF(SUM(OFFSET(CU27,0,-MIN($F27-2,COLUMN(CH27)-1),1,MIN($F27-1,COLUMN(CH27))))=0,$J27,""),"")),"")),""),"")</f>
        <v/>
      </c>
      <c r="CW27" s="340" t="str">
        <f ca="1">IF(CW$5&lt;&gt;"",
IF(CW$5&gt;='2.1 Kraftwerk allgemein'!$F$15,
IF(CW$5&lt;='2.1 Kraftwerk allgemein'!$F$16,
$J27*INDEX('2.1 Kraftwerk allgemein'!$H$16:$S$16,,MATCH('2.5 CAPEX'!CW$5,'2.1 Kraftwerk allgemein'!$H$15:$S$15,0)),
IF(AND($M27="x",$F27&lt;&gt;0),
IF($F27=1,$J27,
IF('2.1 Kraftwerk allgemein'!$F$17-'2.5 CAPEX'!CW$5&gt;='2.5 CAPEX'!$F27*'1.1 Allgemein'!$I$27,
IF(SUM(OFFSET(CV27,0,-MIN($F27-2,COLUMN(CI27)-1),1,MIN($F27-1,COLUMN(CI27))))=0,$J27,""),"")),"")),""),"")</f>
        <v/>
      </c>
      <c r="CX27" s="340" t="str">
        <f ca="1">IF(CX$5&lt;&gt;"",
IF(CX$5&gt;='2.1 Kraftwerk allgemein'!$F$15,
IF(CX$5&lt;='2.1 Kraftwerk allgemein'!$F$16,
$J27*INDEX('2.1 Kraftwerk allgemein'!$H$16:$S$16,,MATCH('2.5 CAPEX'!CX$5,'2.1 Kraftwerk allgemein'!$H$15:$S$15,0)),
IF(AND($M27="x",$F27&lt;&gt;0),
IF($F27=1,$J27,
IF('2.1 Kraftwerk allgemein'!$F$17-'2.5 CAPEX'!CX$5&gt;='2.5 CAPEX'!$F27*'1.1 Allgemein'!$I$27,
IF(SUM(OFFSET(CW27,0,-MIN($F27-2,COLUMN(CJ27)-1),1,MIN($F27-1,COLUMN(CJ27))))=0,$J27,""),"")),"")),""),"")</f>
        <v/>
      </c>
      <c r="CY27" s="340" t="str">
        <f ca="1">IF(CY$5&lt;&gt;"",
IF(CY$5&gt;='2.1 Kraftwerk allgemein'!$F$15,
IF(CY$5&lt;='2.1 Kraftwerk allgemein'!$F$16,
$J27*INDEX('2.1 Kraftwerk allgemein'!$H$16:$S$16,,MATCH('2.5 CAPEX'!CY$5,'2.1 Kraftwerk allgemein'!$H$15:$S$15,0)),
IF(AND($M27="x",$F27&lt;&gt;0),
IF($F27=1,$J27,
IF('2.1 Kraftwerk allgemein'!$F$17-'2.5 CAPEX'!CY$5&gt;='2.5 CAPEX'!$F27*'1.1 Allgemein'!$I$27,
IF(SUM(OFFSET(CX27,0,-MIN($F27-2,COLUMN(CK27)-1),1,MIN($F27-1,COLUMN(CK27))))=0,$J27,""),"")),"")),""),"")</f>
        <v/>
      </c>
      <c r="CZ27" s="340" t="str">
        <f ca="1">IF(CZ$5&lt;&gt;"",
IF(CZ$5&gt;='2.1 Kraftwerk allgemein'!$F$15,
IF(CZ$5&lt;='2.1 Kraftwerk allgemein'!$F$16,
$J27*INDEX('2.1 Kraftwerk allgemein'!$H$16:$S$16,,MATCH('2.5 CAPEX'!CZ$5,'2.1 Kraftwerk allgemein'!$H$15:$S$15,0)),
IF(AND($M27="x",$F27&lt;&gt;0),
IF($F27=1,$J27,
IF('2.1 Kraftwerk allgemein'!$F$17-'2.5 CAPEX'!CZ$5&gt;='2.5 CAPEX'!$F27*'1.1 Allgemein'!$I$27,
IF(SUM(OFFSET(CY27,0,-MIN($F27-2,COLUMN(CL27)-1),1,MIN($F27-1,COLUMN(CL27))))=0,$J27,""),"")),"")),""),"")</f>
        <v/>
      </c>
      <c r="DA27" s="340" t="str">
        <f ca="1">IF(DA$5&lt;&gt;"",
IF(DA$5&gt;='2.1 Kraftwerk allgemein'!$F$15,
IF(DA$5&lt;='2.1 Kraftwerk allgemein'!$F$16,
$J27*INDEX('2.1 Kraftwerk allgemein'!$H$16:$S$16,,MATCH('2.5 CAPEX'!DA$5,'2.1 Kraftwerk allgemein'!$H$15:$S$15,0)),
IF(AND($M27="x",$F27&lt;&gt;0),
IF($F27=1,$J27,
IF('2.1 Kraftwerk allgemein'!$F$17-'2.5 CAPEX'!DA$5&gt;='2.5 CAPEX'!$F27*'1.1 Allgemein'!$I$27,
IF(SUM(OFFSET(CZ27,0,-MIN($F27-2,COLUMN(CM27)-1),1,MIN($F27-1,COLUMN(CM27))))=0,$J27,""),"")),"")),""),"")</f>
        <v/>
      </c>
      <c r="DB27" s="340" t="str">
        <f ca="1">IF(DB$5&lt;&gt;"",
IF(DB$5&gt;='2.1 Kraftwerk allgemein'!$F$15,
IF(DB$5&lt;='2.1 Kraftwerk allgemein'!$F$16,
$J27*INDEX('2.1 Kraftwerk allgemein'!$H$16:$S$16,,MATCH('2.5 CAPEX'!DB$5,'2.1 Kraftwerk allgemein'!$H$15:$S$15,0)),
IF(AND($M27="x",$F27&lt;&gt;0),
IF($F27=1,$J27,
IF('2.1 Kraftwerk allgemein'!$F$17-'2.5 CAPEX'!DB$5&gt;='2.5 CAPEX'!$F27*'1.1 Allgemein'!$I$27,
IF(SUM(OFFSET(DA27,0,-MIN($F27-2,COLUMN(CN27)-1),1,MIN($F27-1,COLUMN(CN27))))=0,$J27,""),"")),"")),""),"")</f>
        <v/>
      </c>
      <c r="DC27" s="340" t="str">
        <f ca="1">IF(DC$5&lt;&gt;"",
IF(DC$5&gt;='2.1 Kraftwerk allgemein'!$F$15,
IF(DC$5&lt;='2.1 Kraftwerk allgemein'!$F$16,
$J27*INDEX('2.1 Kraftwerk allgemein'!$H$16:$S$16,,MATCH('2.5 CAPEX'!DC$5,'2.1 Kraftwerk allgemein'!$H$15:$S$15,0)),
IF(AND($M27="x",$F27&lt;&gt;0),
IF($F27=1,$J27,
IF('2.1 Kraftwerk allgemein'!$F$17-'2.5 CAPEX'!DC$5&gt;='2.5 CAPEX'!$F27*'1.1 Allgemein'!$I$27,
IF(SUM(OFFSET(DB27,0,-MIN($F27-2,COLUMN(CO27)-1),1,MIN($F27-1,COLUMN(CO27))))=0,$J27,""),"")),"")),""),"")</f>
        <v/>
      </c>
      <c r="DD27" s="340" t="str">
        <f ca="1">IF(DD$5&lt;&gt;"",
IF(DD$5&gt;='2.1 Kraftwerk allgemein'!$F$15,
IF(DD$5&lt;='2.1 Kraftwerk allgemein'!$F$16,
$J27*INDEX('2.1 Kraftwerk allgemein'!$H$16:$S$16,,MATCH('2.5 CAPEX'!DD$5,'2.1 Kraftwerk allgemein'!$H$15:$S$15,0)),
IF(AND($M27="x",$F27&lt;&gt;0),
IF($F27=1,$J27,
IF('2.1 Kraftwerk allgemein'!$F$17-'2.5 CAPEX'!DD$5&gt;='2.5 CAPEX'!$F27*'1.1 Allgemein'!$I$27,
IF(SUM(OFFSET(DC27,0,-MIN($F27-2,COLUMN(CP27)-1),1,MIN($F27-1,COLUMN(CP27))))=0,$J27,""),"")),"")),""),"")</f>
        <v/>
      </c>
      <c r="DE27" s="340" t="str">
        <f ca="1">IF(DE$5&lt;&gt;"",
IF(DE$5&gt;='2.1 Kraftwerk allgemein'!$F$15,
IF(DE$5&lt;='2.1 Kraftwerk allgemein'!$F$16,
$J27*INDEX('2.1 Kraftwerk allgemein'!$H$16:$S$16,,MATCH('2.5 CAPEX'!DE$5,'2.1 Kraftwerk allgemein'!$H$15:$S$15,0)),
IF(AND($M27="x",$F27&lt;&gt;0),
IF($F27=1,$J27,
IF('2.1 Kraftwerk allgemein'!$F$17-'2.5 CAPEX'!DE$5&gt;='2.5 CAPEX'!$F27*'1.1 Allgemein'!$I$27,
IF(SUM(OFFSET(DD27,0,-MIN($F27-2,COLUMN(CQ27)-1),1,MIN($F27-1,COLUMN(CQ27))))=0,$J27,""),"")),"")),""),"")</f>
        <v/>
      </c>
      <c r="DF27" s="340" t="str">
        <f ca="1">IF(DF$5&lt;&gt;"",
IF(DF$5&gt;='2.1 Kraftwerk allgemein'!$F$15,
IF(DF$5&lt;='2.1 Kraftwerk allgemein'!$F$16,
$J27*INDEX('2.1 Kraftwerk allgemein'!$H$16:$S$16,,MATCH('2.5 CAPEX'!DF$5,'2.1 Kraftwerk allgemein'!$H$15:$S$15,0)),
IF(AND($M27="x",$F27&lt;&gt;0),
IF($F27=1,$J27,
IF('2.1 Kraftwerk allgemein'!$F$17-'2.5 CAPEX'!DF$5&gt;='2.5 CAPEX'!$F27*'1.1 Allgemein'!$I$27,
IF(SUM(OFFSET(DE27,0,-MIN($F27-2,COLUMN(CR27)-1),1,MIN($F27-1,COLUMN(CR27))))=0,$J27,""),"")),"")),""),"")</f>
        <v/>
      </c>
      <c r="DG27" s="340" t="str">
        <f ca="1">IF(DG$5&lt;&gt;"",
IF(DG$5&gt;='2.1 Kraftwerk allgemein'!$F$15,
IF(DG$5&lt;='2.1 Kraftwerk allgemein'!$F$16,
$J27*INDEX('2.1 Kraftwerk allgemein'!$H$16:$S$16,,MATCH('2.5 CAPEX'!DG$5,'2.1 Kraftwerk allgemein'!$H$15:$S$15,0)),
IF(AND($M27="x",$F27&lt;&gt;0),
IF($F27=1,$J27,
IF('2.1 Kraftwerk allgemein'!$F$17-'2.5 CAPEX'!DG$5&gt;='2.5 CAPEX'!$F27*'1.1 Allgemein'!$I$27,
IF(SUM(OFFSET(DF27,0,-MIN($F27-2,COLUMN(CS27)-1),1,MIN($F27-1,COLUMN(CS27))))=0,$J27,""),"")),"")),""),"")</f>
        <v/>
      </c>
      <c r="DH27" s="340" t="str">
        <f ca="1">IF(DH$5&lt;&gt;"",
IF(DH$5&gt;='2.1 Kraftwerk allgemein'!$F$15,
IF(DH$5&lt;='2.1 Kraftwerk allgemein'!$F$16,
$J27*INDEX('2.1 Kraftwerk allgemein'!$H$16:$S$16,,MATCH('2.5 CAPEX'!DH$5,'2.1 Kraftwerk allgemein'!$H$15:$S$15,0)),
IF(AND($M27="x",$F27&lt;&gt;0),
IF($F27=1,$J27,
IF('2.1 Kraftwerk allgemein'!$F$17-'2.5 CAPEX'!DH$5&gt;='2.5 CAPEX'!$F27*'1.1 Allgemein'!$I$27,
IF(SUM(OFFSET(DG27,0,-MIN($F27-2,COLUMN(CT27)-1),1,MIN($F27-1,COLUMN(CT27))))=0,$J27,""),"")),"")),""),"")</f>
        <v/>
      </c>
      <c r="DI27" s="340" t="str">
        <f ca="1">IF(DI$5&lt;&gt;"",
IF(DI$5&gt;='2.1 Kraftwerk allgemein'!$F$15,
IF(DI$5&lt;='2.1 Kraftwerk allgemein'!$F$16,
$J27*INDEX('2.1 Kraftwerk allgemein'!$H$16:$S$16,,MATCH('2.5 CAPEX'!DI$5,'2.1 Kraftwerk allgemein'!$H$15:$S$15,0)),
IF(AND($M27="x",$F27&lt;&gt;0),
IF($F27=1,$J27,
IF('2.1 Kraftwerk allgemein'!$F$17-'2.5 CAPEX'!DI$5&gt;='2.5 CAPEX'!$F27*'1.1 Allgemein'!$I$27,
IF(SUM(OFFSET(DH27,0,-MIN($F27-2,COLUMN(CU27)-1),1,MIN($F27-1,COLUMN(CU27))))=0,$J27,""),"")),"")),""),"")</f>
        <v/>
      </c>
      <c r="DJ27" s="340" t="str">
        <f ca="1">IF(DJ$5&lt;&gt;"",
IF(DJ$5&gt;='2.1 Kraftwerk allgemein'!$F$15,
IF(DJ$5&lt;='2.1 Kraftwerk allgemein'!$F$16,
$J27*INDEX('2.1 Kraftwerk allgemein'!$H$16:$S$16,,MATCH('2.5 CAPEX'!DJ$5,'2.1 Kraftwerk allgemein'!$H$15:$S$15,0)),
IF(AND($M27="x",$F27&lt;&gt;0),
IF($F27=1,$J27,
IF('2.1 Kraftwerk allgemein'!$F$17-'2.5 CAPEX'!DJ$5&gt;='2.5 CAPEX'!$F27*'1.1 Allgemein'!$I$27,
IF(SUM(OFFSET(DI27,0,-MIN($F27-2,COLUMN(CV27)-1),1,MIN($F27-1,COLUMN(CV27))))=0,$J27,""),"")),"")),""),"")</f>
        <v/>
      </c>
      <c r="DK27" s="340" t="str">
        <f ca="1">IF(DK$5&lt;&gt;"",
IF(DK$5&gt;='2.1 Kraftwerk allgemein'!$F$15,
IF(DK$5&lt;='2.1 Kraftwerk allgemein'!$F$16,
$J27*INDEX('2.1 Kraftwerk allgemein'!$H$16:$S$16,,MATCH('2.5 CAPEX'!DK$5,'2.1 Kraftwerk allgemein'!$H$15:$S$15,0)),
IF(AND($M27="x",$F27&lt;&gt;0),
IF($F27=1,$J27,
IF('2.1 Kraftwerk allgemein'!$F$17-'2.5 CAPEX'!DK$5&gt;='2.5 CAPEX'!$F27*'1.1 Allgemein'!$I$27,
IF(SUM(OFFSET(DJ27,0,-MIN($F27-2,COLUMN(CW27)-1),1,MIN($F27-1,COLUMN(CW27))))=0,$J27,""),"")),"")),""),"")</f>
        <v/>
      </c>
    </row>
    <row r="28" spans="2:115" s="7" customFormat="1" ht="15" customHeight="1" x14ac:dyDescent="0.35">
      <c r="D28" s="41">
        <v>202</v>
      </c>
      <c r="E28" s="41" t="str">
        <f>IF('2.1 Kraftwerk allgemein'!$F$2="f",d_f_i!$B233,IF('2.1 Kraftwerk allgemein'!$F$2="i",d_f_i!$C233,d_f_i!$A233))</f>
        <v>Wechselrichter</v>
      </c>
      <c r="F28" s="19">
        <f>INDEX('1.1 Allgemein'!$1:$1048576,MATCH('2.5 CAPEX'!D28,'1.1 Allgemein'!$E:$E,0),MATCH('2.5 CAPEX'!$F$11,'1.1 Allgemein'!$34:$34,0))</f>
        <v>15</v>
      </c>
      <c r="G28" s="93">
        <f t="shared" ca="1" si="3"/>
        <v>0</v>
      </c>
      <c r="H28" s="94">
        <f ca="1">SUM(OFFSET(O28,0,0,1,'2.1 Kraftwerk allgemein'!$F$17-'2.5 CAPEX'!$O$5+1))-J28</f>
        <v>0</v>
      </c>
      <c r="I28" s="336"/>
      <c r="J28" s="336"/>
      <c r="K28" s="68" t="str">
        <f>IF($D28&lt;&gt;"",IF(INDEX('1.1 Allgemein'!$1:$1048576,MATCH('2.5 CAPEX'!$D28,'1.1 Allgemein'!$E:$E,0),MATCH('2.5 CAPEX'!K$11,'1.1 Allgemein'!$34:$34,0))&lt;&gt;0,INDEX('1.1 Allgemein'!$1:$1048576,MATCH('2.5 CAPEX'!$D28,'1.1 Allgemein'!$E:$E,0),MATCH('2.5 CAPEX'!K$11,'1.1 Allgemein'!$34:$34,0)),""),"")</f>
        <v/>
      </c>
      <c r="L28" s="68" t="str">
        <f>IF($D28&lt;&gt;"",IF(INDEX('1.1 Allgemein'!$1:$1048576,MATCH('2.5 CAPEX'!$D28,'1.1 Allgemein'!$E:$E,0),MATCH('2.5 CAPEX'!L$11,'1.1 Allgemein'!$34:$34,0))&lt;&gt;0,INDEX('1.1 Allgemein'!$1:$1048576,MATCH('2.5 CAPEX'!$D28,'1.1 Allgemein'!$E:$E,0),MATCH('2.5 CAPEX'!L$11,'1.1 Allgemein'!$34:$34,0)),""),"")</f>
        <v/>
      </c>
      <c r="M28" s="68" t="str">
        <f>IF($D28&lt;&gt;"",IF(INDEX('1.1 Allgemein'!$1:$1048576,MATCH('2.5 CAPEX'!$D28,'1.1 Allgemein'!$E:$E,0),MATCH('2.5 CAPEX'!M$11,'1.1 Allgemein'!$34:$34,0))&lt;&gt;0,INDEX('1.1 Allgemein'!$1:$1048576,MATCH('2.5 CAPEX'!$D28,'1.1 Allgemein'!$E:$E,0),MATCH('2.5 CAPEX'!M$11,'1.1 Allgemein'!$34:$34,0)),""),"")</f>
        <v>x</v>
      </c>
      <c r="N28" s="69"/>
      <c r="O28" s="340">
        <f ca="1">IF(O$5&lt;&gt;"",
IF(O$5&gt;='2.1 Kraftwerk allgemein'!$F$15,
IF(O$5&lt;='2.1 Kraftwerk allgemein'!$F$16,
$J28*INDEX('2.1 Kraftwerk allgemein'!$H$16:$S$16,,MATCH('2.5 CAPEX'!O$5,'2.1 Kraftwerk allgemein'!$H$15:$S$15,0)),
IF(AND($M28="x",$F28&lt;&gt;0),
IF($F28=1,$J28,
IF('2.1 Kraftwerk allgemein'!$F$17-'2.5 CAPEX'!O$5&gt;='2.5 CAPEX'!$F28*'1.1 Allgemein'!$I$27,
IF(SUM(OFFSET(N28,0,-MIN($F28-2,COLUMN(A28)-1),1,MIN($F28-1,COLUMN(A28))))=0,$J28,""),"")),"")),""),"")</f>
        <v>0</v>
      </c>
      <c r="P28" s="340">
        <f ca="1">IF(P$5&lt;&gt;"",
IF(P$5&gt;='2.1 Kraftwerk allgemein'!$F$15,
IF(P$5&lt;='2.1 Kraftwerk allgemein'!$F$16,
$J28*INDEX('2.1 Kraftwerk allgemein'!$H$16:$S$16,,MATCH('2.5 CAPEX'!P$5,'2.1 Kraftwerk allgemein'!$H$15:$S$15,0)),
IF(AND($M28="x",$F28&lt;&gt;0),
IF($F28=1,$J28,
IF('2.1 Kraftwerk allgemein'!$F$17-'2.5 CAPEX'!P$5&gt;='2.5 CAPEX'!$F28*'1.1 Allgemein'!$I$27,
IF(SUM(OFFSET(O28,0,-MIN($F28-2,COLUMN(B28)-1),1,MIN($F28-1,COLUMN(B28))))=0,$J28,""),"")),"")),""),"")</f>
        <v>0</v>
      </c>
      <c r="Q28" s="340">
        <f ca="1">IF(Q$5&lt;&gt;"",
IF(Q$5&gt;='2.1 Kraftwerk allgemein'!$F$15,
IF(Q$5&lt;='2.1 Kraftwerk allgemein'!$F$16,
$J28*INDEX('2.1 Kraftwerk allgemein'!$H$16:$S$16,,MATCH('2.5 CAPEX'!Q$5,'2.1 Kraftwerk allgemein'!$H$15:$S$15,0)),
IF(AND($M28="x",$F28&lt;&gt;0),
IF($F28=1,$J28,
IF('2.1 Kraftwerk allgemein'!$F$17-'2.5 CAPEX'!Q$5&gt;='2.5 CAPEX'!$F28*'1.1 Allgemein'!$I$27,
IF(SUM(OFFSET(P28,0,-MIN($F28-2,COLUMN(C28)-1),1,MIN($F28-1,COLUMN(C28))))=0,$J28,""),"")),"")),""),"")</f>
        <v>0</v>
      </c>
      <c r="R28" s="340">
        <f ca="1">IF(R$5&lt;&gt;"",
IF(R$5&gt;='2.1 Kraftwerk allgemein'!$F$15,
IF(R$5&lt;='2.1 Kraftwerk allgemein'!$F$16,
$J28*INDEX('2.1 Kraftwerk allgemein'!$H$16:$S$16,,MATCH('2.5 CAPEX'!R$5,'2.1 Kraftwerk allgemein'!$H$15:$S$15,0)),
IF(AND($M28="x",$F28&lt;&gt;0),
IF($F28=1,$J28,
IF('2.1 Kraftwerk allgemein'!$F$17-'2.5 CAPEX'!R$5&gt;='2.5 CAPEX'!$F28*'1.1 Allgemein'!$I$27,
IF(SUM(OFFSET(Q28,0,-MIN($F28-2,COLUMN(D28)-1),1,MIN($F28-1,COLUMN(D28))))=0,$J28,""),"")),"")),""),"")</f>
        <v>0</v>
      </c>
      <c r="S28" s="340">
        <f ca="1">IF(S$5&lt;&gt;"",
IF(S$5&gt;='2.1 Kraftwerk allgemein'!$F$15,
IF(S$5&lt;='2.1 Kraftwerk allgemein'!$F$16,
$J28*INDEX('2.1 Kraftwerk allgemein'!$H$16:$S$16,,MATCH('2.5 CAPEX'!S$5,'2.1 Kraftwerk allgemein'!$H$15:$S$15,0)),
IF(AND($M28="x",$F28&lt;&gt;0),
IF($F28=1,$J28,
IF('2.1 Kraftwerk allgemein'!$F$17-'2.5 CAPEX'!S$5&gt;='2.5 CAPEX'!$F28*'1.1 Allgemein'!$I$27,
IF(SUM(OFFSET(R28,0,-MIN($F28-2,COLUMN(E28)-1),1,MIN($F28-1,COLUMN(E28))))=0,$J28,""),"")),"")),""),"")</f>
        <v>0</v>
      </c>
      <c r="T28" s="340">
        <f ca="1">IF(T$5&lt;&gt;"",
IF(T$5&gt;='2.1 Kraftwerk allgemein'!$F$15,
IF(T$5&lt;='2.1 Kraftwerk allgemein'!$F$16,
$J28*INDEX('2.1 Kraftwerk allgemein'!$H$16:$S$16,,MATCH('2.5 CAPEX'!T$5,'2.1 Kraftwerk allgemein'!$H$15:$S$15,0)),
IF(AND($M28="x",$F28&lt;&gt;0),
IF($F28=1,$J28,
IF('2.1 Kraftwerk allgemein'!$F$17-'2.5 CAPEX'!T$5&gt;='2.5 CAPEX'!$F28*'1.1 Allgemein'!$I$27,
IF(SUM(OFFSET(S28,0,-MIN($F28-2,COLUMN(F28)-1),1,MIN($F28-1,COLUMN(F28))))=0,$J28,""),"")),"")),""),"")</f>
        <v>0</v>
      </c>
      <c r="U28" s="340">
        <f ca="1">IF(U$5&lt;&gt;"",
IF(U$5&gt;='2.1 Kraftwerk allgemein'!$F$15,
IF(U$5&lt;='2.1 Kraftwerk allgemein'!$F$16,
$J28*INDEX('2.1 Kraftwerk allgemein'!$H$16:$S$16,,MATCH('2.5 CAPEX'!U$5,'2.1 Kraftwerk allgemein'!$H$15:$S$15,0)),
IF(AND($M28="x",$F28&lt;&gt;0),
IF($F28=1,$J28,
IF('2.1 Kraftwerk allgemein'!$F$17-'2.5 CAPEX'!U$5&gt;='2.5 CAPEX'!$F28*'1.1 Allgemein'!$I$27,
IF(SUM(OFFSET(T28,0,-MIN($F28-2,COLUMN(G28)-1),1,MIN($F28-1,COLUMN(G28))))=0,$J28,""),"")),"")),""),"")</f>
        <v>0</v>
      </c>
      <c r="V28" s="340">
        <f ca="1">IF(V$5&lt;&gt;"",
IF(V$5&gt;='2.1 Kraftwerk allgemein'!$F$15,
IF(V$5&lt;='2.1 Kraftwerk allgemein'!$F$16,
$J28*INDEX('2.1 Kraftwerk allgemein'!$H$16:$S$16,,MATCH('2.5 CAPEX'!V$5,'2.1 Kraftwerk allgemein'!$H$15:$S$15,0)),
IF(AND($M28="x",$F28&lt;&gt;0),
IF($F28=1,$J28,
IF('2.1 Kraftwerk allgemein'!$F$17-'2.5 CAPEX'!V$5&gt;='2.5 CAPEX'!$F28*'1.1 Allgemein'!$I$27,
IF(SUM(OFFSET(U28,0,-MIN($F28-2,COLUMN(H28)-1),1,MIN($F28-1,COLUMN(H28))))=0,$J28,""),"")),"")),""),"")</f>
        <v>0</v>
      </c>
      <c r="W28" s="340">
        <f ca="1">IF(W$5&lt;&gt;"",
IF(W$5&gt;='2.1 Kraftwerk allgemein'!$F$15,
IF(W$5&lt;='2.1 Kraftwerk allgemein'!$F$16,
$J28*INDEX('2.1 Kraftwerk allgemein'!$H$16:$S$16,,MATCH('2.5 CAPEX'!W$5,'2.1 Kraftwerk allgemein'!$H$15:$S$15,0)),
IF(AND($M28="x",$F28&lt;&gt;0),
IF($F28=1,$J28,
IF('2.1 Kraftwerk allgemein'!$F$17-'2.5 CAPEX'!W$5&gt;='2.5 CAPEX'!$F28*'1.1 Allgemein'!$I$27,
IF(SUM(OFFSET(V28,0,-MIN($F28-2,COLUMN(I28)-1),1,MIN($F28-1,COLUMN(I28))))=0,$J28,""),"")),"")),""),"")</f>
        <v>0</v>
      </c>
      <c r="X28" s="340">
        <f ca="1">IF(X$5&lt;&gt;"",
IF(X$5&gt;='2.1 Kraftwerk allgemein'!$F$15,
IF(X$5&lt;='2.1 Kraftwerk allgemein'!$F$16,
$J28*INDEX('2.1 Kraftwerk allgemein'!$H$16:$S$16,,MATCH('2.5 CAPEX'!X$5,'2.1 Kraftwerk allgemein'!$H$15:$S$15,0)),
IF(AND($M28="x",$F28&lt;&gt;0),
IF($F28=1,$J28,
IF('2.1 Kraftwerk allgemein'!$F$17-'2.5 CAPEX'!X$5&gt;='2.5 CAPEX'!$F28*'1.1 Allgemein'!$I$27,
IF(SUM(OFFSET(W28,0,-MIN($F28-2,COLUMN(J28)-1),1,MIN($F28-1,COLUMN(J28))))=0,$J28,""),"")),"")),""),"")</f>
        <v>0</v>
      </c>
      <c r="Y28" s="340">
        <f ca="1">IF(Y$5&lt;&gt;"",
IF(Y$5&gt;='2.1 Kraftwerk allgemein'!$F$15,
IF(Y$5&lt;='2.1 Kraftwerk allgemein'!$F$16,
$J28*INDEX('2.1 Kraftwerk allgemein'!$H$16:$S$16,,MATCH('2.5 CAPEX'!Y$5,'2.1 Kraftwerk allgemein'!$H$15:$S$15,0)),
IF(AND($M28="x",$F28&lt;&gt;0),
IF($F28=1,$J28,
IF('2.1 Kraftwerk allgemein'!$F$17-'2.5 CAPEX'!Y$5&gt;='2.5 CAPEX'!$F28*'1.1 Allgemein'!$I$27,
IF(SUM(OFFSET(X28,0,-MIN($F28-2,COLUMN(K28)-1),1,MIN($F28-1,COLUMN(K28))))=0,$J28,""),"")),"")),""),"")</f>
        <v>0</v>
      </c>
      <c r="Z28" s="340">
        <f ca="1">IF(Z$5&lt;&gt;"",
IF(Z$5&gt;='2.1 Kraftwerk allgemein'!$F$15,
IF(Z$5&lt;='2.1 Kraftwerk allgemein'!$F$16,
$J28*INDEX('2.1 Kraftwerk allgemein'!$H$16:$S$16,,MATCH('2.5 CAPEX'!Z$5,'2.1 Kraftwerk allgemein'!$H$15:$S$15,0)),
IF(AND($M28="x",$F28&lt;&gt;0),
IF($F28=1,$J28,
IF('2.1 Kraftwerk allgemein'!$F$17-'2.5 CAPEX'!Z$5&gt;='2.5 CAPEX'!$F28*'1.1 Allgemein'!$I$27,
IF(SUM(OFFSET(Y28,0,-MIN($F28-2,COLUMN(L28)-1),1,MIN($F28-1,COLUMN(L28))))=0,$J28,""),"")),"")),""),"")</f>
        <v>0</v>
      </c>
      <c r="AA28" s="340">
        <f ca="1">IF(AA$5&lt;&gt;"",
IF(AA$5&gt;='2.1 Kraftwerk allgemein'!$F$15,
IF(AA$5&lt;='2.1 Kraftwerk allgemein'!$F$16,
$J28*INDEX('2.1 Kraftwerk allgemein'!$H$16:$S$16,,MATCH('2.5 CAPEX'!AA$5,'2.1 Kraftwerk allgemein'!$H$15:$S$15,0)),
IF(AND($M28="x",$F28&lt;&gt;0),
IF($F28=1,$J28,
IF('2.1 Kraftwerk allgemein'!$F$17-'2.5 CAPEX'!AA$5&gt;='2.5 CAPEX'!$F28*'1.1 Allgemein'!$I$27,
IF(SUM(OFFSET(Z28,0,-MIN($F28-2,COLUMN(M28)-1),1,MIN($F28-1,COLUMN(M28))))=0,$J28,""),"")),"")),""),"")</f>
        <v>0</v>
      </c>
      <c r="AB28" s="340">
        <f ca="1">IF(AB$5&lt;&gt;"",
IF(AB$5&gt;='2.1 Kraftwerk allgemein'!$F$15,
IF(AB$5&lt;='2.1 Kraftwerk allgemein'!$F$16,
$J28*INDEX('2.1 Kraftwerk allgemein'!$H$16:$S$16,,MATCH('2.5 CAPEX'!AB$5,'2.1 Kraftwerk allgemein'!$H$15:$S$15,0)),
IF(AND($M28="x",$F28&lt;&gt;0),
IF($F28=1,$J28,
IF('2.1 Kraftwerk allgemein'!$F$17-'2.5 CAPEX'!AB$5&gt;='2.5 CAPEX'!$F28*'1.1 Allgemein'!$I$27,
IF(SUM(OFFSET(AA28,0,-MIN($F28-2,COLUMN(N28)-1),1,MIN($F28-1,COLUMN(N28))))=0,$J28,""),"")),"")),""),"")</f>
        <v>0</v>
      </c>
      <c r="AC28" s="340">
        <f ca="1">IF(AC$5&lt;&gt;"",
IF(AC$5&gt;='2.1 Kraftwerk allgemein'!$F$15,
IF(AC$5&lt;='2.1 Kraftwerk allgemein'!$F$16,
$J28*INDEX('2.1 Kraftwerk allgemein'!$H$16:$S$16,,MATCH('2.5 CAPEX'!AC$5,'2.1 Kraftwerk allgemein'!$H$15:$S$15,0)),
IF(AND($M28="x",$F28&lt;&gt;0),
IF($F28=1,$J28,
IF('2.1 Kraftwerk allgemein'!$F$17-'2.5 CAPEX'!AC$5&gt;='2.5 CAPEX'!$F28*'1.1 Allgemein'!$I$27,
IF(SUM(OFFSET(AB28,0,-MIN($F28-2,COLUMN(O28)-1),1,MIN($F28-1,COLUMN(O28))))=0,$J28,""),"")),"")),""),"")</f>
        <v>0</v>
      </c>
      <c r="AD28" s="340">
        <f ca="1">IF(AD$5&lt;&gt;"",
IF(AD$5&gt;='2.1 Kraftwerk allgemein'!$F$15,
IF(AD$5&lt;='2.1 Kraftwerk allgemein'!$F$16,
$J28*INDEX('2.1 Kraftwerk allgemein'!$H$16:$S$16,,MATCH('2.5 CAPEX'!AD$5,'2.1 Kraftwerk allgemein'!$H$15:$S$15,0)),
IF(AND($M28="x",$F28&lt;&gt;0),
IF($F28=1,$J28,
IF('2.1 Kraftwerk allgemein'!$F$17-'2.5 CAPEX'!AD$5&gt;='2.5 CAPEX'!$F28*'1.1 Allgemein'!$I$27,
IF(SUM(OFFSET(AC28,0,-MIN($F28-2,COLUMN(P28)-1),1,MIN($F28-1,COLUMN(P28))))=0,$J28,""),"")),"")),""),"")</f>
        <v>0</v>
      </c>
      <c r="AE28" s="340">
        <f ca="1">IF(AE$5&lt;&gt;"",
IF(AE$5&gt;='2.1 Kraftwerk allgemein'!$F$15,
IF(AE$5&lt;='2.1 Kraftwerk allgemein'!$F$16,
$J28*INDEX('2.1 Kraftwerk allgemein'!$H$16:$S$16,,MATCH('2.5 CAPEX'!AE$5,'2.1 Kraftwerk allgemein'!$H$15:$S$15,0)),
IF(AND($M28="x",$F28&lt;&gt;0),
IF($F28=1,$J28,
IF('2.1 Kraftwerk allgemein'!$F$17-'2.5 CAPEX'!AE$5&gt;='2.5 CAPEX'!$F28*'1.1 Allgemein'!$I$27,
IF(SUM(OFFSET(AD28,0,-MIN($F28-2,COLUMN(Q28)-1),1,MIN($F28-1,COLUMN(Q28))))=0,$J28,""),"")),"")),""),"")</f>
        <v>0</v>
      </c>
      <c r="AF28" s="340">
        <f ca="1">IF(AF$5&lt;&gt;"",
IF(AF$5&gt;='2.1 Kraftwerk allgemein'!$F$15,
IF(AF$5&lt;='2.1 Kraftwerk allgemein'!$F$16,
$J28*INDEX('2.1 Kraftwerk allgemein'!$H$16:$S$16,,MATCH('2.5 CAPEX'!AF$5,'2.1 Kraftwerk allgemein'!$H$15:$S$15,0)),
IF(AND($M28="x",$F28&lt;&gt;0),
IF($F28=1,$J28,
IF('2.1 Kraftwerk allgemein'!$F$17-'2.5 CAPEX'!AF$5&gt;='2.5 CAPEX'!$F28*'1.1 Allgemein'!$I$27,
IF(SUM(OFFSET(AE28,0,-MIN($F28-2,COLUMN(R28)-1),1,MIN($F28-1,COLUMN(R28))))=0,$J28,""),"")),"")),""),"")</f>
        <v>0</v>
      </c>
      <c r="AG28" s="340">
        <f ca="1">IF(AG$5&lt;&gt;"",
IF(AG$5&gt;='2.1 Kraftwerk allgemein'!$F$15,
IF(AG$5&lt;='2.1 Kraftwerk allgemein'!$F$16,
$J28*INDEX('2.1 Kraftwerk allgemein'!$H$16:$S$16,,MATCH('2.5 CAPEX'!AG$5,'2.1 Kraftwerk allgemein'!$H$15:$S$15,0)),
IF(AND($M28="x",$F28&lt;&gt;0),
IF($F28=1,$J28,
IF('2.1 Kraftwerk allgemein'!$F$17-'2.5 CAPEX'!AG$5&gt;='2.5 CAPEX'!$F28*'1.1 Allgemein'!$I$27,
IF(SUM(OFFSET(AF28,0,-MIN($F28-2,COLUMN(S28)-1),1,MIN($F28-1,COLUMN(S28))))=0,$J28,""),"")),"")),""),"")</f>
        <v>0</v>
      </c>
      <c r="AH28" s="340">
        <f ca="1">IF(AH$5&lt;&gt;"",
IF(AH$5&gt;='2.1 Kraftwerk allgemein'!$F$15,
IF(AH$5&lt;='2.1 Kraftwerk allgemein'!$F$16,
$J28*INDEX('2.1 Kraftwerk allgemein'!$H$16:$S$16,,MATCH('2.5 CAPEX'!AH$5,'2.1 Kraftwerk allgemein'!$H$15:$S$15,0)),
IF(AND($M28="x",$F28&lt;&gt;0),
IF($F28=1,$J28,
IF('2.1 Kraftwerk allgemein'!$F$17-'2.5 CAPEX'!AH$5&gt;='2.5 CAPEX'!$F28*'1.1 Allgemein'!$I$27,
IF(SUM(OFFSET(AG28,0,-MIN($F28-2,COLUMN(T28)-1),1,MIN($F28-1,COLUMN(T28))))=0,$J28,""),"")),"")),""),"")</f>
        <v>0</v>
      </c>
      <c r="AI28" s="340">
        <f ca="1">IF(AI$5&lt;&gt;"",
IF(AI$5&gt;='2.1 Kraftwerk allgemein'!$F$15,
IF(AI$5&lt;='2.1 Kraftwerk allgemein'!$F$16,
$J28*INDEX('2.1 Kraftwerk allgemein'!$H$16:$S$16,,MATCH('2.5 CAPEX'!AI$5,'2.1 Kraftwerk allgemein'!$H$15:$S$15,0)),
IF(AND($M28="x",$F28&lt;&gt;0),
IF($F28=1,$J28,
IF('2.1 Kraftwerk allgemein'!$F$17-'2.5 CAPEX'!AI$5&gt;='2.5 CAPEX'!$F28*'1.1 Allgemein'!$I$27,
IF(SUM(OFFSET(AH28,0,-MIN($F28-2,COLUMN(U28)-1),1,MIN($F28-1,COLUMN(U28))))=0,$J28,""),"")),"")),""),"")</f>
        <v>0</v>
      </c>
      <c r="AJ28" s="340">
        <f ca="1">IF(AJ$5&lt;&gt;"",
IF(AJ$5&gt;='2.1 Kraftwerk allgemein'!$F$15,
IF(AJ$5&lt;='2.1 Kraftwerk allgemein'!$F$16,
$J28*INDEX('2.1 Kraftwerk allgemein'!$H$16:$S$16,,MATCH('2.5 CAPEX'!AJ$5,'2.1 Kraftwerk allgemein'!$H$15:$S$15,0)),
IF(AND($M28="x",$F28&lt;&gt;0),
IF($F28=1,$J28,
IF('2.1 Kraftwerk allgemein'!$F$17-'2.5 CAPEX'!AJ$5&gt;='2.5 CAPEX'!$F28*'1.1 Allgemein'!$I$27,
IF(SUM(OFFSET(AI28,0,-MIN($F28-2,COLUMN(V28)-1),1,MIN($F28-1,COLUMN(V28))))=0,$J28,""),"")),"")),""),"")</f>
        <v>0</v>
      </c>
      <c r="AK28" s="340">
        <f ca="1">IF(AK$5&lt;&gt;"",
IF(AK$5&gt;='2.1 Kraftwerk allgemein'!$F$15,
IF(AK$5&lt;='2.1 Kraftwerk allgemein'!$F$16,
$J28*INDEX('2.1 Kraftwerk allgemein'!$H$16:$S$16,,MATCH('2.5 CAPEX'!AK$5,'2.1 Kraftwerk allgemein'!$H$15:$S$15,0)),
IF(AND($M28="x",$F28&lt;&gt;0),
IF($F28=1,$J28,
IF('2.1 Kraftwerk allgemein'!$F$17-'2.5 CAPEX'!AK$5&gt;='2.5 CAPEX'!$F28*'1.1 Allgemein'!$I$27,
IF(SUM(OFFSET(AJ28,0,-MIN($F28-2,COLUMN(W28)-1),1,MIN($F28-1,COLUMN(W28))))=0,$J28,""),"")),"")),""),"")</f>
        <v>0</v>
      </c>
      <c r="AL28" s="340">
        <f ca="1">IF(AL$5&lt;&gt;"",
IF(AL$5&gt;='2.1 Kraftwerk allgemein'!$F$15,
IF(AL$5&lt;='2.1 Kraftwerk allgemein'!$F$16,
$J28*INDEX('2.1 Kraftwerk allgemein'!$H$16:$S$16,,MATCH('2.5 CAPEX'!AL$5,'2.1 Kraftwerk allgemein'!$H$15:$S$15,0)),
IF(AND($M28="x",$F28&lt;&gt;0),
IF($F28=1,$J28,
IF('2.1 Kraftwerk allgemein'!$F$17-'2.5 CAPEX'!AL$5&gt;='2.5 CAPEX'!$F28*'1.1 Allgemein'!$I$27,
IF(SUM(OFFSET(AK28,0,-MIN($F28-2,COLUMN(X28)-1),1,MIN($F28-1,COLUMN(X28))))=0,$J28,""),"")),"")),""),"")</f>
        <v>0</v>
      </c>
      <c r="AM28" s="340">
        <f ca="1">IF(AM$5&lt;&gt;"",
IF(AM$5&gt;='2.1 Kraftwerk allgemein'!$F$15,
IF(AM$5&lt;='2.1 Kraftwerk allgemein'!$F$16,
$J28*INDEX('2.1 Kraftwerk allgemein'!$H$16:$S$16,,MATCH('2.5 CAPEX'!AM$5,'2.1 Kraftwerk allgemein'!$H$15:$S$15,0)),
IF(AND($M28="x",$F28&lt;&gt;0),
IF($F28=1,$J28,
IF('2.1 Kraftwerk allgemein'!$F$17-'2.5 CAPEX'!AM$5&gt;='2.5 CAPEX'!$F28*'1.1 Allgemein'!$I$27,
IF(SUM(OFFSET(AL28,0,-MIN($F28-2,COLUMN(Y28)-1),1,MIN($F28-1,COLUMN(Y28))))=0,$J28,""),"")),"")),""),"")</f>
        <v>0</v>
      </c>
      <c r="AN28" s="340">
        <f ca="1">IF(AN$5&lt;&gt;"",
IF(AN$5&gt;='2.1 Kraftwerk allgemein'!$F$15,
IF(AN$5&lt;='2.1 Kraftwerk allgemein'!$F$16,
$J28*INDEX('2.1 Kraftwerk allgemein'!$H$16:$S$16,,MATCH('2.5 CAPEX'!AN$5,'2.1 Kraftwerk allgemein'!$H$15:$S$15,0)),
IF(AND($M28="x",$F28&lt;&gt;0),
IF($F28=1,$J28,
IF('2.1 Kraftwerk allgemein'!$F$17-'2.5 CAPEX'!AN$5&gt;='2.5 CAPEX'!$F28*'1.1 Allgemein'!$I$27,
IF(SUM(OFFSET(AM28,0,-MIN($F28-2,COLUMN(Z28)-1),1,MIN($F28-1,COLUMN(Z28))))=0,$J28,""),"")),"")),""),"")</f>
        <v>0</v>
      </c>
      <c r="AO28" s="340">
        <f ca="1">IF(AO$5&lt;&gt;"",
IF(AO$5&gt;='2.1 Kraftwerk allgemein'!$F$15,
IF(AO$5&lt;='2.1 Kraftwerk allgemein'!$F$16,
$J28*INDEX('2.1 Kraftwerk allgemein'!$H$16:$S$16,,MATCH('2.5 CAPEX'!AO$5,'2.1 Kraftwerk allgemein'!$H$15:$S$15,0)),
IF(AND($M28="x",$F28&lt;&gt;0),
IF($F28=1,$J28,
IF('2.1 Kraftwerk allgemein'!$F$17-'2.5 CAPEX'!AO$5&gt;='2.5 CAPEX'!$F28*'1.1 Allgemein'!$I$27,
IF(SUM(OFFSET(AN28,0,-MIN($F28-2,COLUMN(AA28)-1),1,MIN($F28-1,COLUMN(AA28))))=0,$J28,""),"")),"")),""),"")</f>
        <v>0</v>
      </c>
      <c r="AP28" s="340">
        <f ca="1">IF(AP$5&lt;&gt;"",
IF(AP$5&gt;='2.1 Kraftwerk allgemein'!$F$15,
IF(AP$5&lt;='2.1 Kraftwerk allgemein'!$F$16,
$J28*INDEX('2.1 Kraftwerk allgemein'!$H$16:$S$16,,MATCH('2.5 CAPEX'!AP$5,'2.1 Kraftwerk allgemein'!$H$15:$S$15,0)),
IF(AND($M28="x",$F28&lt;&gt;0),
IF($F28=1,$J28,
IF('2.1 Kraftwerk allgemein'!$F$17-'2.5 CAPEX'!AP$5&gt;='2.5 CAPEX'!$F28*'1.1 Allgemein'!$I$27,
IF(SUM(OFFSET(AO28,0,-MIN($F28-2,COLUMN(AB28)-1),1,MIN($F28-1,COLUMN(AB28))))=0,$J28,""),"")),"")),""),"")</f>
        <v>0</v>
      </c>
      <c r="AQ28" s="340">
        <f ca="1">IF(AQ$5&lt;&gt;"",
IF(AQ$5&gt;='2.1 Kraftwerk allgemein'!$F$15,
IF(AQ$5&lt;='2.1 Kraftwerk allgemein'!$F$16,
$J28*INDEX('2.1 Kraftwerk allgemein'!$H$16:$S$16,,MATCH('2.5 CAPEX'!AQ$5,'2.1 Kraftwerk allgemein'!$H$15:$S$15,0)),
IF(AND($M28="x",$F28&lt;&gt;0),
IF($F28=1,$J28,
IF('2.1 Kraftwerk allgemein'!$F$17-'2.5 CAPEX'!AQ$5&gt;='2.5 CAPEX'!$F28*'1.1 Allgemein'!$I$27,
IF(SUM(OFFSET(AP28,0,-MIN($F28-2,COLUMN(AC28)-1),1,MIN($F28-1,COLUMN(AC28))))=0,$J28,""),"")),"")),""),"")</f>
        <v>0</v>
      </c>
      <c r="AR28" s="340">
        <f ca="1">IF(AR$5&lt;&gt;"",
IF(AR$5&gt;='2.1 Kraftwerk allgemein'!$F$15,
IF(AR$5&lt;='2.1 Kraftwerk allgemein'!$F$16,
$J28*INDEX('2.1 Kraftwerk allgemein'!$H$16:$S$16,,MATCH('2.5 CAPEX'!AR$5,'2.1 Kraftwerk allgemein'!$H$15:$S$15,0)),
IF(AND($M28="x",$F28&lt;&gt;0),
IF($F28=1,$J28,
IF('2.1 Kraftwerk allgemein'!$F$17-'2.5 CAPEX'!AR$5&gt;='2.5 CAPEX'!$F28*'1.1 Allgemein'!$I$27,
IF(SUM(OFFSET(AQ28,0,-MIN($F28-2,COLUMN(AD28)-1),1,MIN($F28-1,COLUMN(AD28))))=0,$J28,""),"")),"")),""),"")</f>
        <v>0</v>
      </c>
      <c r="AS28" s="340" t="str">
        <f ca="1">IF(AS$5&lt;&gt;"",
IF(AS$5&gt;='2.1 Kraftwerk allgemein'!$F$15,
IF(AS$5&lt;='2.1 Kraftwerk allgemein'!$F$16,
$J28*INDEX('2.1 Kraftwerk allgemein'!$H$16:$S$16,,MATCH('2.5 CAPEX'!AS$5,'2.1 Kraftwerk allgemein'!$H$15:$S$15,0)),
IF(AND($M28="x",$F28&lt;&gt;0),
IF($F28=1,$J28,
IF('2.1 Kraftwerk allgemein'!$F$17-'2.5 CAPEX'!AS$5&gt;='2.5 CAPEX'!$F28*'1.1 Allgemein'!$I$27,
IF(SUM(OFFSET(AR28,0,-MIN($F28-2,COLUMN(AE28)-1),1,MIN($F28-1,COLUMN(AE28))))=0,$J28,""),"")),"")),""),"")</f>
        <v/>
      </c>
      <c r="AT28" s="340" t="str">
        <f ca="1">IF(AT$5&lt;&gt;"",
IF(AT$5&gt;='2.1 Kraftwerk allgemein'!$F$15,
IF(AT$5&lt;='2.1 Kraftwerk allgemein'!$F$16,
$J28*INDEX('2.1 Kraftwerk allgemein'!$H$16:$S$16,,MATCH('2.5 CAPEX'!AT$5,'2.1 Kraftwerk allgemein'!$H$15:$S$15,0)),
IF(AND($M28="x",$F28&lt;&gt;0),
IF($F28=1,$J28,
IF('2.1 Kraftwerk allgemein'!$F$17-'2.5 CAPEX'!AT$5&gt;='2.5 CAPEX'!$F28*'1.1 Allgemein'!$I$27,
IF(SUM(OFFSET(AS28,0,-MIN($F28-2,COLUMN(AF28)-1),1,MIN($F28-1,COLUMN(AF28))))=0,$J28,""),"")),"")),""),"")</f>
        <v/>
      </c>
      <c r="AU28" s="340" t="str">
        <f ca="1">IF(AU$5&lt;&gt;"",
IF(AU$5&gt;='2.1 Kraftwerk allgemein'!$F$15,
IF(AU$5&lt;='2.1 Kraftwerk allgemein'!$F$16,
$J28*INDEX('2.1 Kraftwerk allgemein'!$H$16:$S$16,,MATCH('2.5 CAPEX'!AU$5,'2.1 Kraftwerk allgemein'!$H$15:$S$15,0)),
IF(AND($M28="x",$F28&lt;&gt;0),
IF($F28=1,$J28,
IF('2.1 Kraftwerk allgemein'!$F$17-'2.5 CAPEX'!AU$5&gt;='2.5 CAPEX'!$F28*'1.1 Allgemein'!$I$27,
IF(SUM(OFFSET(AT28,0,-MIN($F28-2,COLUMN(AG28)-1),1,MIN($F28-1,COLUMN(AG28))))=0,$J28,""),"")),"")),""),"")</f>
        <v/>
      </c>
      <c r="AV28" s="340" t="str">
        <f ca="1">IF(AV$5&lt;&gt;"",
IF(AV$5&gt;='2.1 Kraftwerk allgemein'!$F$15,
IF(AV$5&lt;='2.1 Kraftwerk allgemein'!$F$16,
$J28*INDEX('2.1 Kraftwerk allgemein'!$H$16:$S$16,,MATCH('2.5 CAPEX'!AV$5,'2.1 Kraftwerk allgemein'!$H$15:$S$15,0)),
IF(AND($M28="x",$F28&lt;&gt;0),
IF($F28=1,$J28,
IF('2.1 Kraftwerk allgemein'!$F$17-'2.5 CAPEX'!AV$5&gt;='2.5 CAPEX'!$F28*'1.1 Allgemein'!$I$27,
IF(SUM(OFFSET(AU28,0,-MIN($F28-2,COLUMN(AH28)-1),1,MIN($F28-1,COLUMN(AH28))))=0,$J28,""),"")),"")),""),"")</f>
        <v/>
      </c>
      <c r="AW28" s="340" t="str">
        <f ca="1">IF(AW$5&lt;&gt;"",
IF(AW$5&gt;='2.1 Kraftwerk allgemein'!$F$15,
IF(AW$5&lt;='2.1 Kraftwerk allgemein'!$F$16,
$J28*INDEX('2.1 Kraftwerk allgemein'!$H$16:$S$16,,MATCH('2.5 CAPEX'!AW$5,'2.1 Kraftwerk allgemein'!$H$15:$S$15,0)),
IF(AND($M28="x",$F28&lt;&gt;0),
IF($F28=1,$J28,
IF('2.1 Kraftwerk allgemein'!$F$17-'2.5 CAPEX'!AW$5&gt;='2.5 CAPEX'!$F28*'1.1 Allgemein'!$I$27,
IF(SUM(OFFSET(AV28,0,-MIN($F28-2,COLUMN(AI28)-1),1,MIN($F28-1,COLUMN(AI28))))=0,$J28,""),"")),"")),""),"")</f>
        <v/>
      </c>
      <c r="AX28" s="340" t="str">
        <f ca="1">IF(AX$5&lt;&gt;"",
IF(AX$5&gt;='2.1 Kraftwerk allgemein'!$F$15,
IF(AX$5&lt;='2.1 Kraftwerk allgemein'!$F$16,
$J28*INDEX('2.1 Kraftwerk allgemein'!$H$16:$S$16,,MATCH('2.5 CAPEX'!AX$5,'2.1 Kraftwerk allgemein'!$H$15:$S$15,0)),
IF(AND($M28="x",$F28&lt;&gt;0),
IF($F28=1,$J28,
IF('2.1 Kraftwerk allgemein'!$F$17-'2.5 CAPEX'!AX$5&gt;='2.5 CAPEX'!$F28*'1.1 Allgemein'!$I$27,
IF(SUM(OFFSET(AW28,0,-MIN($F28-2,COLUMN(AJ28)-1),1,MIN($F28-1,COLUMN(AJ28))))=0,$J28,""),"")),"")),""),"")</f>
        <v/>
      </c>
      <c r="AY28" s="340" t="str">
        <f ca="1">IF(AY$5&lt;&gt;"",
IF(AY$5&gt;='2.1 Kraftwerk allgemein'!$F$15,
IF(AY$5&lt;='2.1 Kraftwerk allgemein'!$F$16,
$J28*INDEX('2.1 Kraftwerk allgemein'!$H$16:$S$16,,MATCH('2.5 CAPEX'!AY$5,'2.1 Kraftwerk allgemein'!$H$15:$S$15,0)),
IF(AND($M28="x",$F28&lt;&gt;0),
IF($F28=1,$J28,
IF('2.1 Kraftwerk allgemein'!$F$17-'2.5 CAPEX'!AY$5&gt;='2.5 CAPEX'!$F28*'1.1 Allgemein'!$I$27,
IF(SUM(OFFSET(AX28,0,-MIN($F28-2,COLUMN(AK28)-1),1,MIN($F28-1,COLUMN(AK28))))=0,$J28,""),"")),"")),""),"")</f>
        <v/>
      </c>
      <c r="AZ28" s="340" t="str">
        <f ca="1">IF(AZ$5&lt;&gt;"",
IF(AZ$5&gt;='2.1 Kraftwerk allgemein'!$F$15,
IF(AZ$5&lt;='2.1 Kraftwerk allgemein'!$F$16,
$J28*INDEX('2.1 Kraftwerk allgemein'!$H$16:$S$16,,MATCH('2.5 CAPEX'!AZ$5,'2.1 Kraftwerk allgemein'!$H$15:$S$15,0)),
IF(AND($M28="x",$F28&lt;&gt;0),
IF($F28=1,$J28,
IF('2.1 Kraftwerk allgemein'!$F$17-'2.5 CAPEX'!AZ$5&gt;='2.5 CAPEX'!$F28*'1.1 Allgemein'!$I$27,
IF(SUM(OFFSET(AY28,0,-MIN($F28-2,COLUMN(AL28)-1),1,MIN($F28-1,COLUMN(AL28))))=0,$J28,""),"")),"")),""),"")</f>
        <v/>
      </c>
      <c r="BA28" s="340" t="str">
        <f ca="1">IF(BA$5&lt;&gt;"",
IF(BA$5&gt;='2.1 Kraftwerk allgemein'!$F$15,
IF(BA$5&lt;='2.1 Kraftwerk allgemein'!$F$16,
$J28*INDEX('2.1 Kraftwerk allgemein'!$H$16:$S$16,,MATCH('2.5 CAPEX'!BA$5,'2.1 Kraftwerk allgemein'!$H$15:$S$15,0)),
IF(AND($M28="x",$F28&lt;&gt;0),
IF($F28=1,$J28,
IF('2.1 Kraftwerk allgemein'!$F$17-'2.5 CAPEX'!BA$5&gt;='2.5 CAPEX'!$F28*'1.1 Allgemein'!$I$27,
IF(SUM(OFFSET(AZ28,0,-MIN($F28-2,COLUMN(AM28)-1),1,MIN($F28-1,COLUMN(AM28))))=0,$J28,""),"")),"")),""),"")</f>
        <v/>
      </c>
      <c r="BB28" s="340" t="str">
        <f ca="1">IF(BB$5&lt;&gt;"",
IF(BB$5&gt;='2.1 Kraftwerk allgemein'!$F$15,
IF(BB$5&lt;='2.1 Kraftwerk allgemein'!$F$16,
$J28*INDEX('2.1 Kraftwerk allgemein'!$H$16:$S$16,,MATCH('2.5 CAPEX'!BB$5,'2.1 Kraftwerk allgemein'!$H$15:$S$15,0)),
IF(AND($M28="x",$F28&lt;&gt;0),
IF($F28=1,$J28,
IF('2.1 Kraftwerk allgemein'!$F$17-'2.5 CAPEX'!BB$5&gt;='2.5 CAPEX'!$F28*'1.1 Allgemein'!$I$27,
IF(SUM(OFFSET(BA28,0,-MIN($F28-2,COLUMN(AN28)-1),1,MIN($F28-1,COLUMN(AN28))))=0,$J28,""),"")),"")),""),"")</f>
        <v/>
      </c>
      <c r="BC28" s="340" t="str">
        <f ca="1">IF(BC$5&lt;&gt;"",
IF(BC$5&gt;='2.1 Kraftwerk allgemein'!$F$15,
IF(BC$5&lt;='2.1 Kraftwerk allgemein'!$F$16,
$J28*INDEX('2.1 Kraftwerk allgemein'!$H$16:$S$16,,MATCH('2.5 CAPEX'!BC$5,'2.1 Kraftwerk allgemein'!$H$15:$S$15,0)),
IF(AND($M28="x",$F28&lt;&gt;0),
IF($F28=1,$J28,
IF('2.1 Kraftwerk allgemein'!$F$17-'2.5 CAPEX'!BC$5&gt;='2.5 CAPEX'!$F28*'1.1 Allgemein'!$I$27,
IF(SUM(OFFSET(BB28,0,-MIN($F28-2,COLUMN(AO28)-1),1,MIN($F28-1,COLUMN(AO28))))=0,$J28,""),"")),"")),""),"")</f>
        <v/>
      </c>
      <c r="BD28" s="340" t="str">
        <f ca="1">IF(BD$5&lt;&gt;"",
IF(BD$5&gt;='2.1 Kraftwerk allgemein'!$F$15,
IF(BD$5&lt;='2.1 Kraftwerk allgemein'!$F$16,
$J28*INDEX('2.1 Kraftwerk allgemein'!$H$16:$S$16,,MATCH('2.5 CAPEX'!BD$5,'2.1 Kraftwerk allgemein'!$H$15:$S$15,0)),
IF(AND($M28="x",$F28&lt;&gt;0),
IF($F28=1,$J28,
IF('2.1 Kraftwerk allgemein'!$F$17-'2.5 CAPEX'!BD$5&gt;='2.5 CAPEX'!$F28*'1.1 Allgemein'!$I$27,
IF(SUM(OFFSET(BC28,0,-MIN($F28-2,COLUMN(AP28)-1),1,MIN($F28-1,COLUMN(AP28))))=0,$J28,""),"")),"")),""),"")</f>
        <v/>
      </c>
      <c r="BE28" s="340" t="str">
        <f ca="1">IF(BE$5&lt;&gt;"",
IF(BE$5&gt;='2.1 Kraftwerk allgemein'!$F$15,
IF(BE$5&lt;='2.1 Kraftwerk allgemein'!$F$16,
$J28*INDEX('2.1 Kraftwerk allgemein'!$H$16:$S$16,,MATCH('2.5 CAPEX'!BE$5,'2.1 Kraftwerk allgemein'!$H$15:$S$15,0)),
IF(AND($M28="x",$F28&lt;&gt;0),
IF($F28=1,$J28,
IF('2.1 Kraftwerk allgemein'!$F$17-'2.5 CAPEX'!BE$5&gt;='2.5 CAPEX'!$F28*'1.1 Allgemein'!$I$27,
IF(SUM(OFFSET(BD28,0,-MIN($F28-2,COLUMN(AQ28)-1),1,MIN($F28-1,COLUMN(AQ28))))=0,$J28,""),"")),"")),""),"")</f>
        <v/>
      </c>
      <c r="BF28" s="340" t="str">
        <f ca="1">IF(BF$5&lt;&gt;"",
IF(BF$5&gt;='2.1 Kraftwerk allgemein'!$F$15,
IF(BF$5&lt;='2.1 Kraftwerk allgemein'!$F$16,
$J28*INDEX('2.1 Kraftwerk allgemein'!$H$16:$S$16,,MATCH('2.5 CAPEX'!BF$5,'2.1 Kraftwerk allgemein'!$H$15:$S$15,0)),
IF(AND($M28="x",$F28&lt;&gt;0),
IF($F28=1,$J28,
IF('2.1 Kraftwerk allgemein'!$F$17-'2.5 CAPEX'!BF$5&gt;='2.5 CAPEX'!$F28*'1.1 Allgemein'!$I$27,
IF(SUM(OFFSET(BE28,0,-MIN($F28-2,COLUMN(AR28)-1),1,MIN($F28-1,COLUMN(AR28))))=0,$J28,""),"")),"")),""),"")</f>
        <v/>
      </c>
      <c r="BG28" s="340" t="str">
        <f ca="1">IF(BG$5&lt;&gt;"",
IF(BG$5&gt;='2.1 Kraftwerk allgemein'!$F$15,
IF(BG$5&lt;='2.1 Kraftwerk allgemein'!$F$16,
$J28*INDEX('2.1 Kraftwerk allgemein'!$H$16:$S$16,,MATCH('2.5 CAPEX'!BG$5,'2.1 Kraftwerk allgemein'!$H$15:$S$15,0)),
IF(AND($M28="x",$F28&lt;&gt;0),
IF($F28=1,$J28,
IF('2.1 Kraftwerk allgemein'!$F$17-'2.5 CAPEX'!BG$5&gt;='2.5 CAPEX'!$F28*'1.1 Allgemein'!$I$27,
IF(SUM(OFFSET(BF28,0,-MIN($F28-2,COLUMN(AS28)-1),1,MIN($F28-1,COLUMN(AS28))))=0,$J28,""),"")),"")),""),"")</f>
        <v/>
      </c>
      <c r="BH28" s="340" t="str">
        <f ca="1">IF(BH$5&lt;&gt;"",
IF(BH$5&gt;='2.1 Kraftwerk allgemein'!$F$15,
IF(BH$5&lt;='2.1 Kraftwerk allgemein'!$F$16,
$J28*INDEX('2.1 Kraftwerk allgemein'!$H$16:$S$16,,MATCH('2.5 CAPEX'!BH$5,'2.1 Kraftwerk allgemein'!$H$15:$S$15,0)),
IF(AND($M28="x",$F28&lt;&gt;0),
IF($F28=1,$J28,
IF('2.1 Kraftwerk allgemein'!$F$17-'2.5 CAPEX'!BH$5&gt;='2.5 CAPEX'!$F28*'1.1 Allgemein'!$I$27,
IF(SUM(OFFSET(BG28,0,-MIN($F28-2,COLUMN(AT28)-1),1,MIN($F28-1,COLUMN(AT28))))=0,$J28,""),"")),"")),""),"")</f>
        <v/>
      </c>
      <c r="BI28" s="340" t="str">
        <f ca="1">IF(BI$5&lt;&gt;"",
IF(BI$5&gt;='2.1 Kraftwerk allgemein'!$F$15,
IF(BI$5&lt;='2.1 Kraftwerk allgemein'!$F$16,
$J28*INDEX('2.1 Kraftwerk allgemein'!$H$16:$S$16,,MATCH('2.5 CAPEX'!BI$5,'2.1 Kraftwerk allgemein'!$H$15:$S$15,0)),
IF(AND($M28="x",$F28&lt;&gt;0),
IF($F28=1,$J28,
IF('2.1 Kraftwerk allgemein'!$F$17-'2.5 CAPEX'!BI$5&gt;='2.5 CAPEX'!$F28*'1.1 Allgemein'!$I$27,
IF(SUM(OFFSET(BH28,0,-MIN($F28-2,COLUMN(AU28)-1),1,MIN($F28-1,COLUMN(AU28))))=0,$J28,""),"")),"")),""),"")</f>
        <v/>
      </c>
      <c r="BJ28" s="340" t="str">
        <f ca="1">IF(BJ$5&lt;&gt;"",
IF(BJ$5&gt;='2.1 Kraftwerk allgemein'!$F$15,
IF(BJ$5&lt;='2.1 Kraftwerk allgemein'!$F$16,
$J28*INDEX('2.1 Kraftwerk allgemein'!$H$16:$S$16,,MATCH('2.5 CAPEX'!BJ$5,'2.1 Kraftwerk allgemein'!$H$15:$S$15,0)),
IF(AND($M28="x",$F28&lt;&gt;0),
IF($F28=1,$J28,
IF('2.1 Kraftwerk allgemein'!$F$17-'2.5 CAPEX'!BJ$5&gt;='2.5 CAPEX'!$F28*'1.1 Allgemein'!$I$27,
IF(SUM(OFFSET(BI28,0,-MIN($F28-2,COLUMN(AV28)-1),1,MIN($F28-1,COLUMN(AV28))))=0,$J28,""),"")),"")),""),"")</f>
        <v/>
      </c>
      <c r="BK28" s="340" t="str">
        <f ca="1">IF(BK$5&lt;&gt;"",
IF(BK$5&gt;='2.1 Kraftwerk allgemein'!$F$15,
IF(BK$5&lt;='2.1 Kraftwerk allgemein'!$F$16,
$J28*INDEX('2.1 Kraftwerk allgemein'!$H$16:$S$16,,MATCH('2.5 CAPEX'!BK$5,'2.1 Kraftwerk allgemein'!$H$15:$S$15,0)),
IF(AND($M28="x",$F28&lt;&gt;0),
IF($F28=1,$J28,
IF('2.1 Kraftwerk allgemein'!$F$17-'2.5 CAPEX'!BK$5&gt;='2.5 CAPEX'!$F28*'1.1 Allgemein'!$I$27,
IF(SUM(OFFSET(BJ28,0,-MIN($F28-2,COLUMN(AW28)-1),1,MIN($F28-1,COLUMN(AW28))))=0,$J28,""),"")),"")),""),"")</f>
        <v/>
      </c>
      <c r="BL28" s="340" t="str">
        <f ca="1">IF(BL$5&lt;&gt;"",
IF(BL$5&gt;='2.1 Kraftwerk allgemein'!$F$15,
IF(BL$5&lt;='2.1 Kraftwerk allgemein'!$F$16,
$J28*INDEX('2.1 Kraftwerk allgemein'!$H$16:$S$16,,MATCH('2.5 CAPEX'!BL$5,'2.1 Kraftwerk allgemein'!$H$15:$S$15,0)),
IF(AND($M28="x",$F28&lt;&gt;0),
IF($F28=1,$J28,
IF('2.1 Kraftwerk allgemein'!$F$17-'2.5 CAPEX'!BL$5&gt;='2.5 CAPEX'!$F28*'1.1 Allgemein'!$I$27,
IF(SUM(OFFSET(BK28,0,-MIN($F28-2,COLUMN(AX28)-1),1,MIN($F28-1,COLUMN(AX28))))=0,$J28,""),"")),"")),""),"")</f>
        <v/>
      </c>
      <c r="BM28" s="340" t="str">
        <f ca="1">IF(BM$5&lt;&gt;"",
IF(BM$5&gt;='2.1 Kraftwerk allgemein'!$F$15,
IF(BM$5&lt;='2.1 Kraftwerk allgemein'!$F$16,
$J28*INDEX('2.1 Kraftwerk allgemein'!$H$16:$S$16,,MATCH('2.5 CAPEX'!BM$5,'2.1 Kraftwerk allgemein'!$H$15:$S$15,0)),
IF(AND($M28="x",$F28&lt;&gt;0),
IF($F28=1,$J28,
IF('2.1 Kraftwerk allgemein'!$F$17-'2.5 CAPEX'!BM$5&gt;='2.5 CAPEX'!$F28*'1.1 Allgemein'!$I$27,
IF(SUM(OFFSET(BL28,0,-MIN($F28-2,COLUMN(AY28)-1),1,MIN($F28-1,COLUMN(AY28))))=0,$J28,""),"")),"")),""),"")</f>
        <v/>
      </c>
      <c r="BN28" s="340" t="str">
        <f ca="1">IF(BN$5&lt;&gt;"",
IF(BN$5&gt;='2.1 Kraftwerk allgemein'!$F$15,
IF(BN$5&lt;='2.1 Kraftwerk allgemein'!$F$16,
$J28*INDEX('2.1 Kraftwerk allgemein'!$H$16:$S$16,,MATCH('2.5 CAPEX'!BN$5,'2.1 Kraftwerk allgemein'!$H$15:$S$15,0)),
IF(AND($M28="x",$F28&lt;&gt;0),
IF($F28=1,$J28,
IF('2.1 Kraftwerk allgemein'!$F$17-'2.5 CAPEX'!BN$5&gt;='2.5 CAPEX'!$F28*'1.1 Allgemein'!$I$27,
IF(SUM(OFFSET(BM28,0,-MIN($F28-2,COLUMN(AZ28)-1),1,MIN($F28-1,COLUMN(AZ28))))=0,$J28,""),"")),"")),""),"")</f>
        <v/>
      </c>
      <c r="BO28" s="340" t="str">
        <f ca="1">IF(BO$5&lt;&gt;"",
IF(BO$5&gt;='2.1 Kraftwerk allgemein'!$F$15,
IF(BO$5&lt;='2.1 Kraftwerk allgemein'!$F$16,
$J28*INDEX('2.1 Kraftwerk allgemein'!$H$16:$S$16,,MATCH('2.5 CAPEX'!BO$5,'2.1 Kraftwerk allgemein'!$H$15:$S$15,0)),
IF(AND($M28="x",$F28&lt;&gt;0),
IF($F28=1,$J28,
IF('2.1 Kraftwerk allgemein'!$F$17-'2.5 CAPEX'!BO$5&gt;='2.5 CAPEX'!$F28*'1.1 Allgemein'!$I$27,
IF(SUM(OFFSET(BN28,0,-MIN($F28-2,COLUMN(BA28)-1),1,MIN($F28-1,COLUMN(BA28))))=0,$J28,""),"")),"")),""),"")</f>
        <v/>
      </c>
      <c r="BP28" s="340" t="str">
        <f ca="1">IF(BP$5&lt;&gt;"",
IF(BP$5&gt;='2.1 Kraftwerk allgemein'!$F$15,
IF(BP$5&lt;='2.1 Kraftwerk allgemein'!$F$16,
$J28*INDEX('2.1 Kraftwerk allgemein'!$H$16:$S$16,,MATCH('2.5 CAPEX'!BP$5,'2.1 Kraftwerk allgemein'!$H$15:$S$15,0)),
IF(AND($M28="x",$F28&lt;&gt;0),
IF($F28=1,$J28,
IF('2.1 Kraftwerk allgemein'!$F$17-'2.5 CAPEX'!BP$5&gt;='2.5 CAPEX'!$F28*'1.1 Allgemein'!$I$27,
IF(SUM(OFFSET(BO28,0,-MIN($F28-2,COLUMN(BB28)-1),1,MIN($F28-1,COLUMN(BB28))))=0,$J28,""),"")),"")),""),"")</f>
        <v/>
      </c>
      <c r="BQ28" s="340" t="str">
        <f ca="1">IF(BQ$5&lt;&gt;"",
IF(BQ$5&gt;='2.1 Kraftwerk allgemein'!$F$15,
IF(BQ$5&lt;='2.1 Kraftwerk allgemein'!$F$16,
$J28*INDEX('2.1 Kraftwerk allgemein'!$H$16:$S$16,,MATCH('2.5 CAPEX'!BQ$5,'2.1 Kraftwerk allgemein'!$H$15:$S$15,0)),
IF(AND($M28="x",$F28&lt;&gt;0),
IF($F28=1,$J28,
IF('2.1 Kraftwerk allgemein'!$F$17-'2.5 CAPEX'!BQ$5&gt;='2.5 CAPEX'!$F28*'1.1 Allgemein'!$I$27,
IF(SUM(OFFSET(BP28,0,-MIN($F28-2,COLUMN(BC28)-1),1,MIN($F28-1,COLUMN(BC28))))=0,$J28,""),"")),"")),""),"")</f>
        <v/>
      </c>
      <c r="BR28" s="340" t="str">
        <f ca="1">IF(BR$5&lt;&gt;"",
IF(BR$5&gt;='2.1 Kraftwerk allgemein'!$F$15,
IF(BR$5&lt;='2.1 Kraftwerk allgemein'!$F$16,
$J28*INDEX('2.1 Kraftwerk allgemein'!$H$16:$S$16,,MATCH('2.5 CAPEX'!BR$5,'2.1 Kraftwerk allgemein'!$H$15:$S$15,0)),
IF(AND($M28="x",$F28&lt;&gt;0),
IF($F28=1,$J28,
IF('2.1 Kraftwerk allgemein'!$F$17-'2.5 CAPEX'!BR$5&gt;='2.5 CAPEX'!$F28*'1.1 Allgemein'!$I$27,
IF(SUM(OFFSET(BQ28,0,-MIN($F28-2,COLUMN(BD28)-1),1,MIN($F28-1,COLUMN(BD28))))=0,$J28,""),"")),"")),""),"")</f>
        <v/>
      </c>
      <c r="BS28" s="340" t="str">
        <f ca="1">IF(BS$5&lt;&gt;"",
IF(BS$5&gt;='2.1 Kraftwerk allgemein'!$F$15,
IF(BS$5&lt;='2.1 Kraftwerk allgemein'!$F$16,
$J28*INDEX('2.1 Kraftwerk allgemein'!$H$16:$S$16,,MATCH('2.5 CAPEX'!BS$5,'2.1 Kraftwerk allgemein'!$H$15:$S$15,0)),
IF(AND($M28="x",$F28&lt;&gt;0),
IF($F28=1,$J28,
IF('2.1 Kraftwerk allgemein'!$F$17-'2.5 CAPEX'!BS$5&gt;='2.5 CAPEX'!$F28*'1.1 Allgemein'!$I$27,
IF(SUM(OFFSET(BR28,0,-MIN($F28-2,COLUMN(BE28)-1),1,MIN($F28-1,COLUMN(BE28))))=0,$J28,""),"")),"")),""),"")</f>
        <v/>
      </c>
      <c r="BT28" s="340" t="str">
        <f ca="1">IF(BT$5&lt;&gt;"",
IF(BT$5&gt;='2.1 Kraftwerk allgemein'!$F$15,
IF(BT$5&lt;='2.1 Kraftwerk allgemein'!$F$16,
$J28*INDEX('2.1 Kraftwerk allgemein'!$H$16:$S$16,,MATCH('2.5 CAPEX'!BT$5,'2.1 Kraftwerk allgemein'!$H$15:$S$15,0)),
IF(AND($M28="x",$F28&lt;&gt;0),
IF($F28=1,$J28,
IF('2.1 Kraftwerk allgemein'!$F$17-'2.5 CAPEX'!BT$5&gt;='2.5 CAPEX'!$F28*'1.1 Allgemein'!$I$27,
IF(SUM(OFFSET(BS28,0,-MIN($F28-2,COLUMN(BF28)-1),1,MIN($F28-1,COLUMN(BF28))))=0,$J28,""),"")),"")),""),"")</f>
        <v/>
      </c>
      <c r="BU28" s="340" t="str">
        <f ca="1">IF(BU$5&lt;&gt;"",
IF(BU$5&gt;='2.1 Kraftwerk allgemein'!$F$15,
IF(BU$5&lt;='2.1 Kraftwerk allgemein'!$F$16,
$J28*INDEX('2.1 Kraftwerk allgemein'!$H$16:$S$16,,MATCH('2.5 CAPEX'!BU$5,'2.1 Kraftwerk allgemein'!$H$15:$S$15,0)),
IF(AND($M28="x",$F28&lt;&gt;0),
IF($F28=1,$J28,
IF('2.1 Kraftwerk allgemein'!$F$17-'2.5 CAPEX'!BU$5&gt;='2.5 CAPEX'!$F28*'1.1 Allgemein'!$I$27,
IF(SUM(OFFSET(BT28,0,-MIN($F28-2,COLUMN(BG28)-1),1,MIN($F28-1,COLUMN(BG28))))=0,$J28,""),"")),"")),""),"")</f>
        <v/>
      </c>
      <c r="BV28" s="340" t="str">
        <f ca="1">IF(BV$5&lt;&gt;"",
IF(BV$5&gt;='2.1 Kraftwerk allgemein'!$F$15,
IF(BV$5&lt;='2.1 Kraftwerk allgemein'!$F$16,
$J28*INDEX('2.1 Kraftwerk allgemein'!$H$16:$S$16,,MATCH('2.5 CAPEX'!BV$5,'2.1 Kraftwerk allgemein'!$H$15:$S$15,0)),
IF(AND($M28="x",$F28&lt;&gt;0),
IF($F28=1,$J28,
IF('2.1 Kraftwerk allgemein'!$F$17-'2.5 CAPEX'!BV$5&gt;='2.5 CAPEX'!$F28*'1.1 Allgemein'!$I$27,
IF(SUM(OFFSET(BU28,0,-MIN($F28-2,COLUMN(BH28)-1),1,MIN($F28-1,COLUMN(BH28))))=0,$J28,""),"")),"")),""),"")</f>
        <v/>
      </c>
      <c r="BW28" s="340" t="str">
        <f ca="1">IF(BW$5&lt;&gt;"",
IF(BW$5&gt;='2.1 Kraftwerk allgemein'!$F$15,
IF(BW$5&lt;='2.1 Kraftwerk allgemein'!$F$16,
$J28*INDEX('2.1 Kraftwerk allgemein'!$H$16:$S$16,,MATCH('2.5 CAPEX'!BW$5,'2.1 Kraftwerk allgemein'!$H$15:$S$15,0)),
IF(AND($M28="x",$F28&lt;&gt;0),
IF($F28=1,$J28,
IF('2.1 Kraftwerk allgemein'!$F$17-'2.5 CAPEX'!BW$5&gt;='2.5 CAPEX'!$F28*'1.1 Allgemein'!$I$27,
IF(SUM(OFFSET(BV28,0,-MIN($F28-2,COLUMN(BI28)-1),1,MIN($F28-1,COLUMN(BI28))))=0,$J28,""),"")),"")),""),"")</f>
        <v/>
      </c>
      <c r="BX28" s="340" t="str">
        <f ca="1">IF(BX$5&lt;&gt;"",
IF(BX$5&gt;='2.1 Kraftwerk allgemein'!$F$15,
IF(BX$5&lt;='2.1 Kraftwerk allgemein'!$F$16,
$J28*INDEX('2.1 Kraftwerk allgemein'!$H$16:$S$16,,MATCH('2.5 CAPEX'!BX$5,'2.1 Kraftwerk allgemein'!$H$15:$S$15,0)),
IF(AND($M28="x",$F28&lt;&gt;0),
IF($F28=1,$J28,
IF('2.1 Kraftwerk allgemein'!$F$17-'2.5 CAPEX'!BX$5&gt;='2.5 CAPEX'!$F28*'1.1 Allgemein'!$I$27,
IF(SUM(OFFSET(BW28,0,-MIN($F28-2,COLUMN(BJ28)-1),1,MIN($F28-1,COLUMN(BJ28))))=0,$J28,""),"")),"")),""),"")</f>
        <v/>
      </c>
      <c r="BY28" s="340" t="str">
        <f ca="1">IF(BY$5&lt;&gt;"",
IF(BY$5&gt;='2.1 Kraftwerk allgemein'!$F$15,
IF(BY$5&lt;='2.1 Kraftwerk allgemein'!$F$16,
$J28*INDEX('2.1 Kraftwerk allgemein'!$H$16:$S$16,,MATCH('2.5 CAPEX'!BY$5,'2.1 Kraftwerk allgemein'!$H$15:$S$15,0)),
IF(AND($M28="x",$F28&lt;&gt;0),
IF($F28=1,$J28,
IF('2.1 Kraftwerk allgemein'!$F$17-'2.5 CAPEX'!BY$5&gt;='2.5 CAPEX'!$F28*'1.1 Allgemein'!$I$27,
IF(SUM(OFFSET(BX28,0,-MIN($F28-2,COLUMN(BK28)-1),1,MIN($F28-1,COLUMN(BK28))))=0,$J28,""),"")),"")),""),"")</f>
        <v/>
      </c>
      <c r="BZ28" s="340" t="str">
        <f ca="1">IF(BZ$5&lt;&gt;"",
IF(BZ$5&gt;='2.1 Kraftwerk allgemein'!$F$15,
IF(BZ$5&lt;='2.1 Kraftwerk allgemein'!$F$16,
$J28*INDEX('2.1 Kraftwerk allgemein'!$H$16:$S$16,,MATCH('2.5 CAPEX'!BZ$5,'2.1 Kraftwerk allgemein'!$H$15:$S$15,0)),
IF(AND($M28="x",$F28&lt;&gt;0),
IF($F28=1,$J28,
IF('2.1 Kraftwerk allgemein'!$F$17-'2.5 CAPEX'!BZ$5&gt;='2.5 CAPEX'!$F28*'1.1 Allgemein'!$I$27,
IF(SUM(OFFSET(BY28,0,-MIN($F28-2,COLUMN(BL28)-1),1,MIN($F28-1,COLUMN(BL28))))=0,$J28,""),"")),"")),""),"")</f>
        <v/>
      </c>
      <c r="CA28" s="340" t="str">
        <f ca="1">IF(CA$5&lt;&gt;"",
IF(CA$5&gt;='2.1 Kraftwerk allgemein'!$F$15,
IF(CA$5&lt;='2.1 Kraftwerk allgemein'!$F$16,
$J28*INDEX('2.1 Kraftwerk allgemein'!$H$16:$S$16,,MATCH('2.5 CAPEX'!CA$5,'2.1 Kraftwerk allgemein'!$H$15:$S$15,0)),
IF(AND($M28="x",$F28&lt;&gt;0),
IF($F28=1,$J28,
IF('2.1 Kraftwerk allgemein'!$F$17-'2.5 CAPEX'!CA$5&gt;='2.5 CAPEX'!$F28*'1.1 Allgemein'!$I$27,
IF(SUM(OFFSET(BZ28,0,-MIN($F28-2,COLUMN(BM28)-1),1,MIN($F28-1,COLUMN(BM28))))=0,$J28,""),"")),"")),""),"")</f>
        <v/>
      </c>
      <c r="CB28" s="340" t="str">
        <f ca="1">IF(CB$5&lt;&gt;"",
IF(CB$5&gt;='2.1 Kraftwerk allgemein'!$F$15,
IF(CB$5&lt;='2.1 Kraftwerk allgemein'!$F$16,
$J28*INDEX('2.1 Kraftwerk allgemein'!$H$16:$S$16,,MATCH('2.5 CAPEX'!CB$5,'2.1 Kraftwerk allgemein'!$H$15:$S$15,0)),
IF(AND($M28="x",$F28&lt;&gt;0),
IF($F28=1,$J28,
IF('2.1 Kraftwerk allgemein'!$F$17-'2.5 CAPEX'!CB$5&gt;='2.5 CAPEX'!$F28*'1.1 Allgemein'!$I$27,
IF(SUM(OFFSET(CA28,0,-MIN($F28-2,COLUMN(BN28)-1),1,MIN($F28-1,COLUMN(BN28))))=0,$J28,""),"")),"")),""),"")</f>
        <v/>
      </c>
      <c r="CC28" s="340" t="str">
        <f ca="1">IF(CC$5&lt;&gt;"",
IF(CC$5&gt;='2.1 Kraftwerk allgemein'!$F$15,
IF(CC$5&lt;='2.1 Kraftwerk allgemein'!$F$16,
$J28*INDEX('2.1 Kraftwerk allgemein'!$H$16:$S$16,,MATCH('2.5 CAPEX'!CC$5,'2.1 Kraftwerk allgemein'!$H$15:$S$15,0)),
IF(AND($M28="x",$F28&lt;&gt;0),
IF($F28=1,$J28,
IF('2.1 Kraftwerk allgemein'!$F$17-'2.5 CAPEX'!CC$5&gt;='2.5 CAPEX'!$F28*'1.1 Allgemein'!$I$27,
IF(SUM(OFFSET(CB28,0,-MIN($F28-2,COLUMN(BO28)-1),1,MIN($F28-1,COLUMN(BO28))))=0,$J28,""),"")),"")),""),"")</f>
        <v/>
      </c>
      <c r="CD28" s="340" t="str">
        <f ca="1">IF(CD$5&lt;&gt;"",
IF(CD$5&gt;='2.1 Kraftwerk allgemein'!$F$15,
IF(CD$5&lt;='2.1 Kraftwerk allgemein'!$F$16,
$J28*INDEX('2.1 Kraftwerk allgemein'!$H$16:$S$16,,MATCH('2.5 CAPEX'!CD$5,'2.1 Kraftwerk allgemein'!$H$15:$S$15,0)),
IF(AND($M28="x",$F28&lt;&gt;0),
IF($F28=1,$J28,
IF('2.1 Kraftwerk allgemein'!$F$17-'2.5 CAPEX'!CD$5&gt;='2.5 CAPEX'!$F28*'1.1 Allgemein'!$I$27,
IF(SUM(OFFSET(CC28,0,-MIN($F28-2,COLUMN(BP28)-1),1,MIN($F28-1,COLUMN(BP28))))=0,$J28,""),"")),"")),""),"")</f>
        <v/>
      </c>
      <c r="CE28" s="340" t="str">
        <f ca="1">IF(CE$5&lt;&gt;"",
IF(CE$5&gt;='2.1 Kraftwerk allgemein'!$F$15,
IF(CE$5&lt;='2.1 Kraftwerk allgemein'!$F$16,
$J28*INDEX('2.1 Kraftwerk allgemein'!$H$16:$S$16,,MATCH('2.5 CAPEX'!CE$5,'2.1 Kraftwerk allgemein'!$H$15:$S$15,0)),
IF(AND($M28="x",$F28&lt;&gt;0),
IF($F28=1,$J28,
IF('2.1 Kraftwerk allgemein'!$F$17-'2.5 CAPEX'!CE$5&gt;='2.5 CAPEX'!$F28*'1.1 Allgemein'!$I$27,
IF(SUM(OFFSET(CD28,0,-MIN($F28-2,COLUMN(BQ28)-1),1,MIN($F28-1,COLUMN(BQ28))))=0,$J28,""),"")),"")),""),"")</f>
        <v/>
      </c>
      <c r="CF28" s="340" t="str">
        <f ca="1">IF(CF$5&lt;&gt;"",
IF(CF$5&gt;='2.1 Kraftwerk allgemein'!$F$15,
IF(CF$5&lt;='2.1 Kraftwerk allgemein'!$F$16,
$J28*INDEX('2.1 Kraftwerk allgemein'!$H$16:$S$16,,MATCH('2.5 CAPEX'!CF$5,'2.1 Kraftwerk allgemein'!$H$15:$S$15,0)),
IF(AND($M28="x",$F28&lt;&gt;0),
IF($F28=1,$J28,
IF('2.1 Kraftwerk allgemein'!$F$17-'2.5 CAPEX'!CF$5&gt;='2.5 CAPEX'!$F28*'1.1 Allgemein'!$I$27,
IF(SUM(OFFSET(CE28,0,-MIN($F28-2,COLUMN(BR28)-1),1,MIN($F28-1,COLUMN(BR28))))=0,$J28,""),"")),"")),""),"")</f>
        <v/>
      </c>
      <c r="CG28" s="340" t="str">
        <f ca="1">IF(CG$5&lt;&gt;"",
IF(CG$5&gt;='2.1 Kraftwerk allgemein'!$F$15,
IF(CG$5&lt;='2.1 Kraftwerk allgemein'!$F$16,
$J28*INDEX('2.1 Kraftwerk allgemein'!$H$16:$S$16,,MATCH('2.5 CAPEX'!CG$5,'2.1 Kraftwerk allgemein'!$H$15:$S$15,0)),
IF(AND($M28="x",$F28&lt;&gt;0),
IF($F28=1,$J28,
IF('2.1 Kraftwerk allgemein'!$F$17-'2.5 CAPEX'!CG$5&gt;='2.5 CAPEX'!$F28*'1.1 Allgemein'!$I$27,
IF(SUM(OFFSET(CF28,0,-MIN($F28-2,COLUMN(BS28)-1),1,MIN($F28-1,COLUMN(BS28))))=0,$J28,""),"")),"")),""),"")</f>
        <v/>
      </c>
      <c r="CH28" s="340" t="str">
        <f ca="1">IF(CH$5&lt;&gt;"",
IF(CH$5&gt;='2.1 Kraftwerk allgemein'!$F$15,
IF(CH$5&lt;='2.1 Kraftwerk allgemein'!$F$16,
$J28*INDEX('2.1 Kraftwerk allgemein'!$H$16:$S$16,,MATCH('2.5 CAPEX'!CH$5,'2.1 Kraftwerk allgemein'!$H$15:$S$15,0)),
IF(AND($M28="x",$F28&lt;&gt;0),
IF($F28=1,$J28,
IF('2.1 Kraftwerk allgemein'!$F$17-'2.5 CAPEX'!CH$5&gt;='2.5 CAPEX'!$F28*'1.1 Allgemein'!$I$27,
IF(SUM(OFFSET(CG28,0,-MIN($F28-2,COLUMN(BT28)-1),1,MIN($F28-1,COLUMN(BT28))))=0,$J28,""),"")),"")),""),"")</f>
        <v/>
      </c>
      <c r="CI28" s="340" t="str">
        <f ca="1">IF(CI$5&lt;&gt;"",
IF(CI$5&gt;='2.1 Kraftwerk allgemein'!$F$15,
IF(CI$5&lt;='2.1 Kraftwerk allgemein'!$F$16,
$J28*INDEX('2.1 Kraftwerk allgemein'!$H$16:$S$16,,MATCH('2.5 CAPEX'!CI$5,'2.1 Kraftwerk allgemein'!$H$15:$S$15,0)),
IF(AND($M28="x",$F28&lt;&gt;0),
IF($F28=1,$J28,
IF('2.1 Kraftwerk allgemein'!$F$17-'2.5 CAPEX'!CI$5&gt;='2.5 CAPEX'!$F28*'1.1 Allgemein'!$I$27,
IF(SUM(OFFSET(CH28,0,-MIN($F28-2,COLUMN(BU28)-1),1,MIN($F28-1,COLUMN(BU28))))=0,$J28,""),"")),"")),""),"")</f>
        <v/>
      </c>
      <c r="CJ28" s="340" t="str">
        <f ca="1">IF(CJ$5&lt;&gt;"",
IF(CJ$5&gt;='2.1 Kraftwerk allgemein'!$F$15,
IF(CJ$5&lt;='2.1 Kraftwerk allgemein'!$F$16,
$J28*INDEX('2.1 Kraftwerk allgemein'!$H$16:$S$16,,MATCH('2.5 CAPEX'!CJ$5,'2.1 Kraftwerk allgemein'!$H$15:$S$15,0)),
IF(AND($M28="x",$F28&lt;&gt;0),
IF($F28=1,$J28,
IF('2.1 Kraftwerk allgemein'!$F$17-'2.5 CAPEX'!CJ$5&gt;='2.5 CAPEX'!$F28*'1.1 Allgemein'!$I$27,
IF(SUM(OFFSET(CI28,0,-MIN($F28-2,COLUMN(BV28)-1),1,MIN($F28-1,COLUMN(BV28))))=0,$J28,""),"")),"")),""),"")</f>
        <v/>
      </c>
      <c r="CK28" s="340" t="str">
        <f ca="1">IF(CK$5&lt;&gt;"",
IF(CK$5&gt;='2.1 Kraftwerk allgemein'!$F$15,
IF(CK$5&lt;='2.1 Kraftwerk allgemein'!$F$16,
$J28*INDEX('2.1 Kraftwerk allgemein'!$H$16:$S$16,,MATCH('2.5 CAPEX'!CK$5,'2.1 Kraftwerk allgemein'!$H$15:$S$15,0)),
IF(AND($M28="x",$F28&lt;&gt;0),
IF($F28=1,$J28,
IF('2.1 Kraftwerk allgemein'!$F$17-'2.5 CAPEX'!CK$5&gt;='2.5 CAPEX'!$F28*'1.1 Allgemein'!$I$27,
IF(SUM(OFFSET(CJ28,0,-MIN($F28-2,COLUMN(BW28)-1),1,MIN($F28-1,COLUMN(BW28))))=0,$J28,""),"")),"")),""),"")</f>
        <v/>
      </c>
      <c r="CL28" s="340" t="str">
        <f ca="1">IF(CL$5&lt;&gt;"",
IF(CL$5&gt;='2.1 Kraftwerk allgemein'!$F$15,
IF(CL$5&lt;='2.1 Kraftwerk allgemein'!$F$16,
$J28*INDEX('2.1 Kraftwerk allgemein'!$H$16:$S$16,,MATCH('2.5 CAPEX'!CL$5,'2.1 Kraftwerk allgemein'!$H$15:$S$15,0)),
IF(AND($M28="x",$F28&lt;&gt;0),
IF($F28=1,$J28,
IF('2.1 Kraftwerk allgemein'!$F$17-'2.5 CAPEX'!CL$5&gt;='2.5 CAPEX'!$F28*'1.1 Allgemein'!$I$27,
IF(SUM(OFFSET(CK28,0,-MIN($F28-2,COLUMN(BX28)-1),1,MIN($F28-1,COLUMN(BX28))))=0,$J28,""),"")),"")),""),"")</f>
        <v/>
      </c>
      <c r="CM28" s="340" t="str">
        <f ca="1">IF(CM$5&lt;&gt;"",
IF(CM$5&gt;='2.1 Kraftwerk allgemein'!$F$15,
IF(CM$5&lt;='2.1 Kraftwerk allgemein'!$F$16,
$J28*INDEX('2.1 Kraftwerk allgemein'!$H$16:$S$16,,MATCH('2.5 CAPEX'!CM$5,'2.1 Kraftwerk allgemein'!$H$15:$S$15,0)),
IF(AND($M28="x",$F28&lt;&gt;0),
IF($F28=1,$J28,
IF('2.1 Kraftwerk allgemein'!$F$17-'2.5 CAPEX'!CM$5&gt;='2.5 CAPEX'!$F28*'1.1 Allgemein'!$I$27,
IF(SUM(OFFSET(CL28,0,-MIN($F28-2,COLUMN(BY28)-1),1,MIN($F28-1,COLUMN(BY28))))=0,$J28,""),"")),"")),""),"")</f>
        <v/>
      </c>
      <c r="CN28" s="340" t="str">
        <f ca="1">IF(CN$5&lt;&gt;"",
IF(CN$5&gt;='2.1 Kraftwerk allgemein'!$F$15,
IF(CN$5&lt;='2.1 Kraftwerk allgemein'!$F$16,
$J28*INDEX('2.1 Kraftwerk allgemein'!$H$16:$S$16,,MATCH('2.5 CAPEX'!CN$5,'2.1 Kraftwerk allgemein'!$H$15:$S$15,0)),
IF(AND($M28="x",$F28&lt;&gt;0),
IF($F28=1,$J28,
IF('2.1 Kraftwerk allgemein'!$F$17-'2.5 CAPEX'!CN$5&gt;='2.5 CAPEX'!$F28*'1.1 Allgemein'!$I$27,
IF(SUM(OFFSET(CM28,0,-MIN($F28-2,COLUMN(BZ28)-1),1,MIN($F28-1,COLUMN(BZ28))))=0,$J28,""),"")),"")),""),"")</f>
        <v/>
      </c>
      <c r="CO28" s="340" t="str">
        <f ca="1">IF(CO$5&lt;&gt;"",
IF(CO$5&gt;='2.1 Kraftwerk allgemein'!$F$15,
IF(CO$5&lt;='2.1 Kraftwerk allgemein'!$F$16,
$J28*INDEX('2.1 Kraftwerk allgemein'!$H$16:$S$16,,MATCH('2.5 CAPEX'!CO$5,'2.1 Kraftwerk allgemein'!$H$15:$S$15,0)),
IF(AND($M28="x",$F28&lt;&gt;0),
IF($F28=1,$J28,
IF('2.1 Kraftwerk allgemein'!$F$17-'2.5 CAPEX'!CO$5&gt;='2.5 CAPEX'!$F28*'1.1 Allgemein'!$I$27,
IF(SUM(OFFSET(CN28,0,-MIN($F28-2,COLUMN(CA28)-1),1,MIN($F28-1,COLUMN(CA28))))=0,$J28,""),"")),"")),""),"")</f>
        <v/>
      </c>
      <c r="CP28" s="340" t="str">
        <f ca="1">IF(CP$5&lt;&gt;"",
IF(CP$5&gt;='2.1 Kraftwerk allgemein'!$F$15,
IF(CP$5&lt;='2.1 Kraftwerk allgemein'!$F$16,
$J28*INDEX('2.1 Kraftwerk allgemein'!$H$16:$S$16,,MATCH('2.5 CAPEX'!CP$5,'2.1 Kraftwerk allgemein'!$H$15:$S$15,0)),
IF(AND($M28="x",$F28&lt;&gt;0),
IF($F28=1,$J28,
IF('2.1 Kraftwerk allgemein'!$F$17-'2.5 CAPEX'!CP$5&gt;='2.5 CAPEX'!$F28*'1.1 Allgemein'!$I$27,
IF(SUM(OFFSET(CO28,0,-MIN($F28-2,COLUMN(CB28)-1),1,MIN($F28-1,COLUMN(CB28))))=0,$J28,""),"")),"")),""),"")</f>
        <v/>
      </c>
      <c r="CQ28" s="340" t="str">
        <f ca="1">IF(CQ$5&lt;&gt;"",
IF(CQ$5&gt;='2.1 Kraftwerk allgemein'!$F$15,
IF(CQ$5&lt;='2.1 Kraftwerk allgemein'!$F$16,
$J28*INDEX('2.1 Kraftwerk allgemein'!$H$16:$S$16,,MATCH('2.5 CAPEX'!CQ$5,'2.1 Kraftwerk allgemein'!$H$15:$S$15,0)),
IF(AND($M28="x",$F28&lt;&gt;0),
IF($F28=1,$J28,
IF('2.1 Kraftwerk allgemein'!$F$17-'2.5 CAPEX'!CQ$5&gt;='2.5 CAPEX'!$F28*'1.1 Allgemein'!$I$27,
IF(SUM(OFFSET(CP28,0,-MIN($F28-2,COLUMN(CC28)-1),1,MIN($F28-1,COLUMN(CC28))))=0,$J28,""),"")),"")),""),"")</f>
        <v/>
      </c>
      <c r="CR28" s="340" t="str">
        <f ca="1">IF(CR$5&lt;&gt;"",
IF(CR$5&gt;='2.1 Kraftwerk allgemein'!$F$15,
IF(CR$5&lt;='2.1 Kraftwerk allgemein'!$F$16,
$J28*INDEX('2.1 Kraftwerk allgemein'!$H$16:$S$16,,MATCH('2.5 CAPEX'!CR$5,'2.1 Kraftwerk allgemein'!$H$15:$S$15,0)),
IF(AND($M28="x",$F28&lt;&gt;0),
IF($F28=1,$J28,
IF('2.1 Kraftwerk allgemein'!$F$17-'2.5 CAPEX'!CR$5&gt;='2.5 CAPEX'!$F28*'1.1 Allgemein'!$I$27,
IF(SUM(OFFSET(CQ28,0,-MIN($F28-2,COLUMN(CD28)-1),1,MIN($F28-1,COLUMN(CD28))))=0,$J28,""),"")),"")),""),"")</f>
        <v/>
      </c>
      <c r="CS28" s="340" t="str">
        <f ca="1">IF(CS$5&lt;&gt;"",
IF(CS$5&gt;='2.1 Kraftwerk allgemein'!$F$15,
IF(CS$5&lt;='2.1 Kraftwerk allgemein'!$F$16,
$J28*INDEX('2.1 Kraftwerk allgemein'!$H$16:$S$16,,MATCH('2.5 CAPEX'!CS$5,'2.1 Kraftwerk allgemein'!$H$15:$S$15,0)),
IF(AND($M28="x",$F28&lt;&gt;0),
IF($F28=1,$J28,
IF('2.1 Kraftwerk allgemein'!$F$17-'2.5 CAPEX'!CS$5&gt;='2.5 CAPEX'!$F28*'1.1 Allgemein'!$I$27,
IF(SUM(OFFSET(CR28,0,-MIN($F28-2,COLUMN(CE28)-1),1,MIN($F28-1,COLUMN(CE28))))=0,$J28,""),"")),"")),""),"")</f>
        <v/>
      </c>
      <c r="CT28" s="340" t="str">
        <f ca="1">IF(CT$5&lt;&gt;"",
IF(CT$5&gt;='2.1 Kraftwerk allgemein'!$F$15,
IF(CT$5&lt;='2.1 Kraftwerk allgemein'!$F$16,
$J28*INDEX('2.1 Kraftwerk allgemein'!$H$16:$S$16,,MATCH('2.5 CAPEX'!CT$5,'2.1 Kraftwerk allgemein'!$H$15:$S$15,0)),
IF(AND($M28="x",$F28&lt;&gt;0),
IF($F28=1,$J28,
IF('2.1 Kraftwerk allgemein'!$F$17-'2.5 CAPEX'!CT$5&gt;='2.5 CAPEX'!$F28*'1.1 Allgemein'!$I$27,
IF(SUM(OFFSET(CS28,0,-MIN($F28-2,COLUMN(CF28)-1),1,MIN($F28-1,COLUMN(CF28))))=0,$J28,""),"")),"")),""),"")</f>
        <v/>
      </c>
      <c r="CU28" s="340" t="str">
        <f ca="1">IF(CU$5&lt;&gt;"",
IF(CU$5&gt;='2.1 Kraftwerk allgemein'!$F$15,
IF(CU$5&lt;='2.1 Kraftwerk allgemein'!$F$16,
$J28*INDEX('2.1 Kraftwerk allgemein'!$H$16:$S$16,,MATCH('2.5 CAPEX'!CU$5,'2.1 Kraftwerk allgemein'!$H$15:$S$15,0)),
IF(AND($M28="x",$F28&lt;&gt;0),
IF($F28=1,$J28,
IF('2.1 Kraftwerk allgemein'!$F$17-'2.5 CAPEX'!CU$5&gt;='2.5 CAPEX'!$F28*'1.1 Allgemein'!$I$27,
IF(SUM(OFFSET(CT28,0,-MIN($F28-2,COLUMN(CG28)-1),1,MIN($F28-1,COLUMN(CG28))))=0,$J28,""),"")),"")),""),"")</f>
        <v/>
      </c>
      <c r="CV28" s="340" t="str">
        <f ca="1">IF(CV$5&lt;&gt;"",
IF(CV$5&gt;='2.1 Kraftwerk allgemein'!$F$15,
IF(CV$5&lt;='2.1 Kraftwerk allgemein'!$F$16,
$J28*INDEX('2.1 Kraftwerk allgemein'!$H$16:$S$16,,MATCH('2.5 CAPEX'!CV$5,'2.1 Kraftwerk allgemein'!$H$15:$S$15,0)),
IF(AND($M28="x",$F28&lt;&gt;0),
IF($F28=1,$J28,
IF('2.1 Kraftwerk allgemein'!$F$17-'2.5 CAPEX'!CV$5&gt;='2.5 CAPEX'!$F28*'1.1 Allgemein'!$I$27,
IF(SUM(OFFSET(CU28,0,-MIN($F28-2,COLUMN(CH28)-1),1,MIN($F28-1,COLUMN(CH28))))=0,$J28,""),"")),"")),""),"")</f>
        <v/>
      </c>
      <c r="CW28" s="340" t="str">
        <f ca="1">IF(CW$5&lt;&gt;"",
IF(CW$5&gt;='2.1 Kraftwerk allgemein'!$F$15,
IF(CW$5&lt;='2.1 Kraftwerk allgemein'!$F$16,
$J28*INDEX('2.1 Kraftwerk allgemein'!$H$16:$S$16,,MATCH('2.5 CAPEX'!CW$5,'2.1 Kraftwerk allgemein'!$H$15:$S$15,0)),
IF(AND($M28="x",$F28&lt;&gt;0),
IF($F28=1,$J28,
IF('2.1 Kraftwerk allgemein'!$F$17-'2.5 CAPEX'!CW$5&gt;='2.5 CAPEX'!$F28*'1.1 Allgemein'!$I$27,
IF(SUM(OFFSET(CV28,0,-MIN($F28-2,COLUMN(CI28)-1),1,MIN($F28-1,COLUMN(CI28))))=0,$J28,""),"")),"")),""),"")</f>
        <v/>
      </c>
      <c r="CX28" s="340" t="str">
        <f ca="1">IF(CX$5&lt;&gt;"",
IF(CX$5&gt;='2.1 Kraftwerk allgemein'!$F$15,
IF(CX$5&lt;='2.1 Kraftwerk allgemein'!$F$16,
$J28*INDEX('2.1 Kraftwerk allgemein'!$H$16:$S$16,,MATCH('2.5 CAPEX'!CX$5,'2.1 Kraftwerk allgemein'!$H$15:$S$15,0)),
IF(AND($M28="x",$F28&lt;&gt;0),
IF($F28=1,$J28,
IF('2.1 Kraftwerk allgemein'!$F$17-'2.5 CAPEX'!CX$5&gt;='2.5 CAPEX'!$F28*'1.1 Allgemein'!$I$27,
IF(SUM(OFFSET(CW28,0,-MIN($F28-2,COLUMN(CJ28)-1),1,MIN($F28-1,COLUMN(CJ28))))=0,$J28,""),"")),"")),""),"")</f>
        <v/>
      </c>
      <c r="CY28" s="340" t="str">
        <f ca="1">IF(CY$5&lt;&gt;"",
IF(CY$5&gt;='2.1 Kraftwerk allgemein'!$F$15,
IF(CY$5&lt;='2.1 Kraftwerk allgemein'!$F$16,
$J28*INDEX('2.1 Kraftwerk allgemein'!$H$16:$S$16,,MATCH('2.5 CAPEX'!CY$5,'2.1 Kraftwerk allgemein'!$H$15:$S$15,0)),
IF(AND($M28="x",$F28&lt;&gt;0),
IF($F28=1,$J28,
IF('2.1 Kraftwerk allgemein'!$F$17-'2.5 CAPEX'!CY$5&gt;='2.5 CAPEX'!$F28*'1.1 Allgemein'!$I$27,
IF(SUM(OFFSET(CX28,0,-MIN($F28-2,COLUMN(CK28)-1),1,MIN($F28-1,COLUMN(CK28))))=0,$J28,""),"")),"")),""),"")</f>
        <v/>
      </c>
      <c r="CZ28" s="340" t="str">
        <f ca="1">IF(CZ$5&lt;&gt;"",
IF(CZ$5&gt;='2.1 Kraftwerk allgemein'!$F$15,
IF(CZ$5&lt;='2.1 Kraftwerk allgemein'!$F$16,
$J28*INDEX('2.1 Kraftwerk allgemein'!$H$16:$S$16,,MATCH('2.5 CAPEX'!CZ$5,'2.1 Kraftwerk allgemein'!$H$15:$S$15,0)),
IF(AND($M28="x",$F28&lt;&gt;0),
IF($F28=1,$J28,
IF('2.1 Kraftwerk allgemein'!$F$17-'2.5 CAPEX'!CZ$5&gt;='2.5 CAPEX'!$F28*'1.1 Allgemein'!$I$27,
IF(SUM(OFFSET(CY28,0,-MIN($F28-2,COLUMN(CL28)-1),1,MIN($F28-1,COLUMN(CL28))))=0,$J28,""),"")),"")),""),"")</f>
        <v/>
      </c>
      <c r="DA28" s="340" t="str">
        <f ca="1">IF(DA$5&lt;&gt;"",
IF(DA$5&gt;='2.1 Kraftwerk allgemein'!$F$15,
IF(DA$5&lt;='2.1 Kraftwerk allgemein'!$F$16,
$J28*INDEX('2.1 Kraftwerk allgemein'!$H$16:$S$16,,MATCH('2.5 CAPEX'!DA$5,'2.1 Kraftwerk allgemein'!$H$15:$S$15,0)),
IF(AND($M28="x",$F28&lt;&gt;0),
IF($F28=1,$J28,
IF('2.1 Kraftwerk allgemein'!$F$17-'2.5 CAPEX'!DA$5&gt;='2.5 CAPEX'!$F28*'1.1 Allgemein'!$I$27,
IF(SUM(OFFSET(CZ28,0,-MIN($F28-2,COLUMN(CM28)-1),1,MIN($F28-1,COLUMN(CM28))))=0,$J28,""),"")),"")),""),"")</f>
        <v/>
      </c>
      <c r="DB28" s="340" t="str">
        <f ca="1">IF(DB$5&lt;&gt;"",
IF(DB$5&gt;='2.1 Kraftwerk allgemein'!$F$15,
IF(DB$5&lt;='2.1 Kraftwerk allgemein'!$F$16,
$J28*INDEX('2.1 Kraftwerk allgemein'!$H$16:$S$16,,MATCH('2.5 CAPEX'!DB$5,'2.1 Kraftwerk allgemein'!$H$15:$S$15,0)),
IF(AND($M28="x",$F28&lt;&gt;0),
IF($F28=1,$J28,
IF('2.1 Kraftwerk allgemein'!$F$17-'2.5 CAPEX'!DB$5&gt;='2.5 CAPEX'!$F28*'1.1 Allgemein'!$I$27,
IF(SUM(OFFSET(DA28,0,-MIN($F28-2,COLUMN(CN28)-1),1,MIN($F28-1,COLUMN(CN28))))=0,$J28,""),"")),"")),""),"")</f>
        <v/>
      </c>
      <c r="DC28" s="340" t="str">
        <f ca="1">IF(DC$5&lt;&gt;"",
IF(DC$5&gt;='2.1 Kraftwerk allgemein'!$F$15,
IF(DC$5&lt;='2.1 Kraftwerk allgemein'!$F$16,
$J28*INDEX('2.1 Kraftwerk allgemein'!$H$16:$S$16,,MATCH('2.5 CAPEX'!DC$5,'2.1 Kraftwerk allgemein'!$H$15:$S$15,0)),
IF(AND($M28="x",$F28&lt;&gt;0),
IF($F28=1,$J28,
IF('2.1 Kraftwerk allgemein'!$F$17-'2.5 CAPEX'!DC$5&gt;='2.5 CAPEX'!$F28*'1.1 Allgemein'!$I$27,
IF(SUM(OFFSET(DB28,0,-MIN($F28-2,COLUMN(CO28)-1),1,MIN($F28-1,COLUMN(CO28))))=0,$J28,""),"")),"")),""),"")</f>
        <v/>
      </c>
      <c r="DD28" s="340" t="str">
        <f ca="1">IF(DD$5&lt;&gt;"",
IF(DD$5&gt;='2.1 Kraftwerk allgemein'!$F$15,
IF(DD$5&lt;='2.1 Kraftwerk allgemein'!$F$16,
$J28*INDEX('2.1 Kraftwerk allgemein'!$H$16:$S$16,,MATCH('2.5 CAPEX'!DD$5,'2.1 Kraftwerk allgemein'!$H$15:$S$15,0)),
IF(AND($M28="x",$F28&lt;&gt;0),
IF($F28=1,$J28,
IF('2.1 Kraftwerk allgemein'!$F$17-'2.5 CAPEX'!DD$5&gt;='2.5 CAPEX'!$F28*'1.1 Allgemein'!$I$27,
IF(SUM(OFFSET(DC28,0,-MIN($F28-2,COLUMN(CP28)-1),1,MIN($F28-1,COLUMN(CP28))))=0,$J28,""),"")),"")),""),"")</f>
        <v/>
      </c>
      <c r="DE28" s="340" t="str">
        <f ca="1">IF(DE$5&lt;&gt;"",
IF(DE$5&gt;='2.1 Kraftwerk allgemein'!$F$15,
IF(DE$5&lt;='2.1 Kraftwerk allgemein'!$F$16,
$J28*INDEX('2.1 Kraftwerk allgemein'!$H$16:$S$16,,MATCH('2.5 CAPEX'!DE$5,'2.1 Kraftwerk allgemein'!$H$15:$S$15,0)),
IF(AND($M28="x",$F28&lt;&gt;0),
IF($F28=1,$J28,
IF('2.1 Kraftwerk allgemein'!$F$17-'2.5 CAPEX'!DE$5&gt;='2.5 CAPEX'!$F28*'1.1 Allgemein'!$I$27,
IF(SUM(OFFSET(DD28,0,-MIN($F28-2,COLUMN(CQ28)-1),1,MIN($F28-1,COLUMN(CQ28))))=0,$J28,""),"")),"")),""),"")</f>
        <v/>
      </c>
      <c r="DF28" s="340" t="str">
        <f ca="1">IF(DF$5&lt;&gt;"",
IF(DF$5&gt;='2.1 Kraftwerk allgemein'!$F$15,
IF(DF$5&lt;='2.1 Kraftwerk allgemein'!$F$16,
$J28*INDEX('2.1 Kraftwerk allgemein'!$H$16:$S$16,,MATCH('2.5 CAPEX'!DF$5,'2.1 Kraftwerk allgemein'!$H$15:$S$15,0)),
IF(AND($M28="x",$F28&lt;&gt;0),
IF($F28=1,$J28,
IF('2.1 Kraftwerk allgemein'!$F$17-'2.5 CAPEX'!DF$5&gt;='2.5 CAPEX'!$F28*'1.1 Allgemein'!$I$27,
IF(SUM(OFFSET(DE28,0,-MIN($F28-2,COLUMN(CR28)-1),1,MIN($F28-1,COLUMN(CR28))))=0,$J28,""),"")),"")),""),"")</f>
        <v/>
      </c>
      <c r="DG28" s="340" t="str">
        <f ca="1">IF(DG$5&lt;&gt;"",
IF(DG$5&gt;='2.1 Kraftwerk allgemein'!$F$15,
IF(DG$5&lt;='2.1 Kraftwerk allgemein'!$F$16,
$J28*INDEX('2.1 Kraftwerk allgemein'!$H$16:$S$16,,MATCH('2.5 CAPEX'!DG$5,'2.1 Kraftwerk allgemein'!$H$15:$S$15,0)),
IF(AND($M28="x",$F28&lt;&gt;0),
IF($F28=1,$J28,
IF('2.1 Kraftwerk allgemein'!$F$17-'2.5 CAPEX'!DG$5&gt;='2.5 CAPEX'!$F28*'1.1 Allgemein'!$I$27,
IF(SUM(OFFSET(DF28,0,-MIN($F28-2,COLUMN(CS28)-1),1,MIN($F28-1,COLUMN(CS28))))=0,$J28,""),"")),"")),""),"")</f>
        <v/>
      </c>
      <c r="DH28" s="340" t="str">
        <f ca="1">IF(DH$5&lt;&gt;"",
IF(DH$5&gt;='2.1 Kraftwerk allgemein'!$F$15,
IF(DH$5&lt;='2.1 Kraftwerk allgemein'!$F$16,
$J28*INDEX('2.1 Kraftwerk allgemein'!$H$16:$S$16,,MATCH('2.5 CAPEX'!DH$5,'2.1 Kraftwerk allgemein'!$H$15:$S$15,0)),
IF(AND($M28="x",$F28&lt;&gt;0),
IF($F28=1,$J28,
IF('2.1 Kraftwerk allgemein'!$F$17-'2.5 CAPEX'!DH$5&gt;='2.5 CAPEX'!$F28*'1.1 Allgemein'!$I$27,
IF(SUM(OFFSET(DG28,0,-MIN($F28-2,COLUMN(CT28)-1),1,MIN($F28-1,COLUMN(CT28))))=0,$J28,""),"")),"")),""),"")</f>
        <v/>
      </c>
      <c r="DI28" s="340" t="str">
        <f ca="1">IF(DI$5&lt;&gt;"",
IF(DI$5&gt;='2.1 Kraftwerk allgemein'!$F$15,
IF(DI$5&lt;='2.1 Kraftwerk allgemein'!$F$16,
$J28*INDEX('2.1 Kraftwerk allgemein'!$H$16:$S$16,,MATCH('2.5 CAPEX'!DI$5,'2.1 Kraftwerk allgemein'!$H$15:$S$15,0)),
IF(AND($M28="x",$F28&lt;&gt;0),
IF($F28=1,$J28,
IF('2.1 Kraftwerk allgemein'!$F$17-'2.5 CAPEX'!DI$5&gt;='2.5 CAPEX'!$F28*'1.1 Allgemein'!$I$27,
IF(SUM(OFFSET(DH28,0,-MIN($F28-2,COLUMN(CU28)-1),1,MIN($F28-1,COLUMN(CU28))))=0,$J28,""),"")),"")),""),"")</f>
        <v/>
      </c>
      <c r="DJ28" s="340" t="str">
        <f ca="1">IF(DJ$5&lt;&gt;"",
IF(DJ$5&gt;='2.1 Kraftwerk allgemein'!$F$15,
IF(DJ$5&lt;='2.1 Kraftwerk allgemein'!$F$16,
$J28*INDEX('2.1 Kraftwerk allgemein'!$H$16:$S$16,,MATCH('2.5 CAPEX'!DJ$5,'2.1 Kraftwerk allgemein'!$H$15:$S$15,0)),
IF(AND($M28="x",$F28&lt;&gt;0),
IF($F28=1,$J28,
IF('2.1 Kraftwerk allgemein'!$F$17-'2.5 CAPEX'!DJ$5&gt;='2.5 CAPEX'!$F28*'1.1 Allgemein'!$I$27,
IF(SUM(OFFSET(DI28,0,-MIN($F28-2,COLUMN(CV28)-1),1,MIN($F28-1,COLUMN(CV28))))=0,$J28,""),"")),"")),""),"")</f>
        <v/>
      </c>
      <c r="DK28" s="340" t="str">
        <f ca="1">IF(DK$5&lt;&gt;"",
IF(DK$5&gt;='2.1 Kraftwerk allgemein'!$F$15,
IF(DK$5&lt;='2.1 Kraftwerk allgemein'!$F$16,
$J28*INDEX('2.1 Kraftwerk allgemein'!$H$16:$S$16,,MATCH('2.5 CAPEX'!DK$5,'2.1 Kraftwerk allgemein'!$H$15:$S$15,0)),
IF(AND($M28="x",$F28&lt;&gt;0),
IF($F28=1,$J28,
IF('2.1 Kraftwerk allgemein'!$F$17-'2.5 CAPEX'!DK$5&gt;='2.5 CAPEX'!$F28*'1.1 Allgemein'!$I$27,
IF(SUM(OFFSET(DJ28,0,-MIN($F28-2,COLUMN(CW28)-1),1,MIN($F28-1,COLUMN(CW28))))=0,$J28,""),"")),"")),""),"")</f>
        <v/>
      </c>
    </row>
    <row r="29" spans="2:115" s="7" customFormat="1" ht="15" customHeight="1" x14ac:dyDescent="0.35">
      <c r="D29" s="41">
        <v>203</v>
      </c>
      <c r="E29" s="41" t="str">
        <f>IF('2.1 Kraftwerk allgemein'!$F$2="f",d_f_i!$B234,IF('2.1 Kraftwerk allgemein'!$F$2="i",d_f_i!$C234,d_f_i!$A234))</f>
        <v>Blitz- und Überspannungsschutz</v>
      </c>
      <c r="F29" s="19">
        <f>INDEX('1.1 Allgemein'!$1:$1048576,MATCH('2.5 CAPEX'!D29,'1.1 Allgemein'!$E:$E,0),MATCH('2.5 CAPEX'!$F$11,'1.1 Allgemein'!$34:$34,0))</f>
        <v>30</v>
      </c>
      <c r="G29" s="93">
        <f t="shared" ca="1" si="3"/>
        <v>0</v>
      </c>
      <c r="H29" s="94">
        <f ca="1">SUM(OFFSET(O29,0,0,1,'2.1 Kraftwerk allgemein'!$F$17-'2.5 CAPEX'!$O$5+1))-J29</f>
        <v>0</v>
      </c>
      <c r="I29" s="336"/>
      <c r="J29" s="336"/>
      <c r="K29" s="68" t="str">
        <f>IF($D29&lt;&gt;"",IF(INDEX('1.1 Allgemein'!$1:$1048576,MATCH('2.5 CAPEX'!$D29,'1.1 Allgemein'!$E:$E,0),MATCH('2.5 CAPEX'!K$11,'1.1 Allgemein'!$34:$34,0))&lt;&gt;0,INDEX('1.1 Allgemein'!$1:$1048576,MATCH('2.5 CAPEX'!$D29,'1.1 Allgemein'!$E:$E,0),MATCH('2.5 CAPEX'!K$11,'1.1 Allgemein'!$34:$34,0)),""),"")</f>
        <v/>
      </c>
      <c r="L29" s="68" t="str">
        <f>IF($D29&lt;&gt;"",IF(INDEX('1.1 Allgemein'!$1:$1048576,MATCH('2.5 CAPEX'!$D29,'1.1 Allgemein'!$E:$E,0),MATCH('2.5 CAPEX'!L$11,'1.1 Allgemein'!$34:$34,0))&lt;&gt;0,INDEX('1.1 Allgemein'!$1:$1048576,MATCH('2.5 CAPEX'!$D29,'1.1 Allgemein'!$E:$E,0),MATCH('2.5 CAPEX'!L$11,'1.1 Allgemein'!$34:$34,0)),""),"")</f>
        <v/>
      </c>
      <c r="M29" s="68" t="str">
        <f>IF($D29&lt;&gt;"",IF(INDEX('1.1 Allgemein'!$1:$1048576,MATCH('2.5 CAPEX'!$D29,'1.1 Allgemein'!$E:$E,0),MATCH('2.5 CAPEX'!M$11,'1.1 Allgemein'!$34:$34,0))&lt;&gt;0,INDEX('1.1 Allgemein'!$1:$1048576,MATCH('2.5 CAPEX'!$D29,'1.1 Allgemein'!$E:$E,0),MATCH('2.5 CAPEX'!M$11,'1.1 Allgemein'!$34:$34,0)),""),"")</f>
        <v>x</v>
      </c>
      <c r="N29" s="69"/>
      <c r="O29" s="340">
        <f ca="1">IF(O$5&lt;&gt;"",
IF(O$5&gt;='2.1 Kraftwerk allgemein'!$F$15,
IF(O$5&lt;='2.1 Kraftwerk allgemein'!$F$16,
$J29*INDEX('2.1 Kraftwerk allgemein'!$H$16:$S$16,,MATCH('2.5 CAPEX'!O$5,'2.1 Kraftwerk allgemein'!$H$15:$S$15,0)),
IF(AND($M29="x",$F29&lt;&gt;0),
IF($F29=1,$J29,
IF('2.1 Kraftwerk allgemein'!$F$17-'2.5 CAPEX'!O$5&gt;='2.5 CAPEX'!$F29*'1.1 Allgemein'!$I$27,
IF(SUM(OFFSET(N29,0,-MIN($F29-2,COLUMN(A29)-1),1,MIN($F29-1,COLUMN(A29))))=0,$J29,""),"")),"")),""),"")</f>
        <v>0</v>
      </c>
      <c r="P29" s="340">
        <f ca="1">IF(P$5&lt;&gt;"",
IF(P$5&gt;='2.1 Kraftwerk allgemein'!$F$15,
IF(P$5&lt;='2.1 Kraftwerk allgemein'!$F$16,
$J29*INDEX('2.1 Kraftwerk allgemein'!$H$16:$S$16,,MATCH('2.5 CAPEX'!P$5,'2.1 Kraftwerk allgemein'!$H$15:$S$15,0)),
IF(AND($M29="x",$F29&lt;&gt;0),
IF($F29=1,$J29,
IF('2.1 Kraftwerk allgemein'!$F$17-'2.5 CAPEX'!P$5&gt;='2.5 CAPEX'!$F29*'1.1 Allgemein'!$I$27,
IF(SUM(OFFSET(O29,0,-MIN($F29-2,COLUMN(B29)-1),1,MIN($F29-1,COLUMN(B29))))=0,$J29,""),"")),"")),""),"")</f>
        <v>0</v>
      </c>
      <c r="Q29" s="340">
        <f ca="1">IF(Q$5&lt;&gt;"",
IF(Q$5&gt;='2.1 Kraftwerk allgemein'!$F$15,
IF(Q$5&lt;='2.1 Kraftwerk allgemein'!$F$16,
$J29*INDEX('2.1 Kraftwerk allgemein'!$H$16:$S$16,,MATCH('2.5 CAPEX'!Q$5,'2.1 Kraftwerk allgemein'!$H$15:$S$15,0)),
IF(AND($M29="x",$F29&lt;&gt;0),
IF($F29=1,$J29,
IF('2.1 Kraftwerk allgemein'!$F$17-'2.5 CAPEX'!Q$5&gt;='2.5 CAPEX'!$F29*'1.1 Allgemein'!$I$27,
IF(SUM(OFFSET(P29,0,-MIN($F29-2,COLUMN(C29)-1),1,MIN($F29-1,COLUMN(C29))))=0,$J29,""),"")),"")),""),"")</f>
        <v>0</v>
      </c>
      <c r="R29" s="340">
        <f ca="1">IF(R$5&lt;&gt;"",
IF(R$5&gt;='2.1 Kraftwerk allgemein'!$F$15,
IF(R$5&lt;='2.1 Kraftwerk allgemein'!$F$16,
$J29*INDEX('2.1 Kraftwerk allgemein'!$H$16:$S$16,,MATCH('2.5 CAPEX'!R$5,'2.1 Kraftwerk allgemein'!$H$15:$S$15,0)),
IF(AND($M29="x",$F29&lt;&gt;0),
IF($F29=1,$J29,
IF('2.1 Kraftwerk allgemein'!$F$17-'2.5 CAPEX'!R$5&gt;='2.5 CAPEX'!$F29*'1.1 Allgemein'!$I$27,
IF(SUM(OFFSET(Q29,0,-MIN($F29-2,COLUMN(D29)-1),1,MIN($F29-1,COLUMN(D29))))=0,$J29,""),"")),"")),""),"")</f>
        <v>0</v>
      </c>
      <c r="S29" s="340">
        <f ca="1">IF(S$5&lt;&gt;"",
IF(S$5&gt;='2.1 Kraftwerk allgemein'!$F$15,
IF(S$5&lt;='2.1 Kraftwerk allgemein'!$F$16,
$J29*INDEX('2.1 Kraftwerk allgemein'!$H$16:$S$16,,MATCH('2.5 CAPEX'!S$5,'2.1 Kraftwerk allgemein'!$H$15:$S$15,0)),
IF(AND($M29="x",$F29&lt;&gt;0),
IF($F29=1,$J29,
IF('2.1 Kraftwerk allgemein'!$F$17-'2.5 CAPEX'!S$5&gt;='2.5 CAPEX'!$F29*'1.1 Allgemein'!$I$27,
IF(SUM(OFFSET(R29,0,-MIN($F29-2,COLUMN(E29)-1),1,MIN($F29-1,COLUMN(E29))))=0,$J29,""),"")),"")),""),"")</f>
        <v>0</v>
      </c>
      <c r="T29" s="340">
        <f ca="1">IF(T$5&lt;&gt;"",
IF(T$5&gt;='2.1 Kraftwerk allgemein'!$F$15,
IF(T$5&lt;='2.1 Kraftwerk allgemein'!$F$16,
$J29*INDEX('2.1 Kraftwerk allgemein'!$H$16:$S$16,,MATCH('2.5 CAPEX'!T$5,'2.1 Kraftwerk allgemein'!$H$15:$S$15,0)),
IF(AND($M29="x",$F29&lt;&gt;0),
IF($F29=1,$J29,
IF('2.1 Kraftwerk allgemein'!$F$17-'2.5 CAPEX'!T$5&gt;='2.5 CAPEX'!$F29*'1.1 Allgemein'!$I$27,
IF(SUM(OFFSET(S29,0,-MIN($F29-2,COLUMN(F29)-1),1,MIN($F29-1,COLUMN(F29))))=0,$J29,""),"")),"")),""),"")</f>
        <v>0</v>
      </c>
      <c r="U29" s="340">
        <f ca="1">IF(U$5&lt;&gt;"",
IF(U$5&gt;='2.1 Kraftwerk allgemein'!$F$15,
IF(U$5&lt;='2.1 Kraftwerk allgemein'!$F$16,
$J29*INDEX('2.1 Kraftwerk allgemein'!$H$16:$S$16,,MATCH('2.5 CAPEX'!U$5,'2.1 Kraftwerk allgemein'!$H$15:$S$15,0)),
IF(AND($M29="x",$F29&lt;&gt;0),
IF($F29=1,$J29,
IF('2.1 Kraftwerk allgemein'!$F$17-'2.5 CAPEX'!U$5&gt;='2.5 CAPEX'!$F29*'1.1 Allgemein'!$I$27,
IF(SUM(OFFSET(T29,0,-MIN($F29-2,COLUMN(G29)-1),1,MIN($F29-1,COLUMN(G29))))=0,$J29,""),"")),"")),""),"")</f>
        <v>0</v>
      </c>
      <c r="V29" s="340">
        <f ca="1">IF(V$5&lt;&gt;"",
IF(V$5&gt;='2.1 Kraftwerk allgemein'!$F$15,
IF(V$5&lt;='2.1 Kraftwerk allgemein'!$F$16,
$J29*INDEX('2.1 Kraftwerk allgemein'!$H$16:$S$16,,MATCH('2.5 CAPEX'!V$5,'2.1 Kraftwerk allgemein'!$H$15:$S$15,0)),
IF(AND($M29="x",$F29&lt;&gt;0),
IF($F29=1,$J29,
IF('2.1 Kraftwerk allgemein'!$F$17-'2.5 CAPEX'!V$5&gt;='2.5 CAPEX'!$F29*'1.1 Allgemein'!$I$27,
IF(SUM(OFFSET(U29,0,-MIN($F29-2,COLUMN(H29)-1),1,MIN($F29-1,COLUMN(H29))))=0,$J29,""),"")),"")),""),"")</f>
        <v>0</v>
      </c>
      <c r="W29" s="340">
        <f ca="1">IF(W$5&lt;&gt;"",
IF(W$5&gt;='2.1 Kraftwerk allgemein'!$F$15,
IF(W$5&lt;='2.1 Kraftwerk allgemein'!$F$16,
$J29*INDEX('2.1 Kraftwerk allgemein'!$H$16:$S$16,,MATCH('2.5 CAPEX'!W$5,'2.1 Kraftwerk allgemein'!$H$15:$S$15,0)),
IF(AND($M29="x",$F29&lt;&gt;0),
IF($F29=1,$J29,
IF('2.1 Kraftwerk allgemein'!$F$17-'2.5 CAPEX'!W$5&gt;='2.5 CAPEX'!$F29*'1.1 Allgemein'!$I$27,
IF(SUM(OFFSET(V29,0,-MIN($F29-2,COLUMN(I29)-1),1,MIN($F29-1,COLUMN(I29))))=0,$J29,""),"")),"")),""),"")</f>
        <v>0</v>
      </c>
      <c r="X29" s="340">
        <f ca="1">IF(X$5&lt;&gt;"",
IF(X$5&gt;='2.1 Kraftwerk allgemein'!$F$15,
IF(X$5&lt;='2.1 Kraftwerk allgemein'!$F$16,
$J29*INDEX('2.1 Kraftwerk allgemein'!$H$16:$S$16,,MATCH('2.5 CAPEX'!X$5,'2.1 Kraftwerk allgemein'!$H$15:$S$15,0)),
IF(AND($M29="x",$F29&lt;&gt;0),
IF($F29=1,$J29,
IF('2.1 Kraftwerk allgemein'!$F$17-'2.5 CAPEX'!X$5&gt;='2.5 CAPEX'!$F29*'1.1 Allgemein'!$I$27,
IF(SUM(OFFSET(W29,0,-MIN($F29-2,COLUMN(J29)-1),1,MIN($F29-1,COLUMN(J29))))=0,$J29,""),"")),"")),""),"")</f>
        <v>0</v>
      </c>
      <c r="Y29" s="340">
        <f ca="1">IF(Y$5&lt;&gt;"",
IF(Y$5&gt;='2.1 Kraftwerk allgemein'!$F$15,
IF(Y$5&lt;='2.1 Kraftwerk allgemein'!$F$16,
$J29*INDEX('2.1 Kraftwerk allgemein'!$H$16:$S$16,,MATCH('2.5 CAPEX'!Y$5,'2.1 Kraftwerk allgemein'!$H$15:$S$15,0)),
IF(AND($M29="x",$F29&lt;&gt;0),
IF($F29=1,$J29,
IF('2.1 Kraftwerk allgemein'!$F$17-'2.5 CAPEX'!Y$5&gt;='2.5 CAPEX'!$F29*'1.1 Allgemein'!$I$27,
IF(SUM(OFFSET(X29,0,-MIN($F29-2,COLUMN(K29)-1),1,MIN($F29-1,COLUMN(K29))))=0,$J29,""),"")),"")),""),"")</f>
        <v>0</v>
      </c>
      <c r="Z29" s="340">
        <f ca="1">IF(Z$5&lt;&gt;"",
IF(Z$5&gt;='2.1 Kraftwerk allgemein'!$F$15,
IF(Z$5&lt;='2.1 Kraftwerk allgemein'!$F$16,
$J29*INDEX('2.1 Kraftwerk allgemein'!$H$16:$S$16,,MATCH('2.5 CAPEX'!Z$5,'2.1 Kraftwerk allgemein'!$H$15:$S$15,0)),
IF(AND($M29="x",$F29&lt;&gt;0),
IF($F29=1,$J29,
IF('2.1 Kraftwerk allgemein'!$F$17-'2.5 CAPEX'!Z$5&gt;='2.5 CAPEX'!$F29*'1.1 Allgemein'!$I$27,
IF(SUM(OFFSET(Y29,0,-MIN($F29-2,COLUMN(L29)-1),1,MIN($F29-1,COLUMN(L29))))=0,$J29,""),"")),"")),""),"")</f>
        <v>0</v>
      </c>
      <c r="AA29" s="340">
        <f ca="1">IF(AA$5&lt;&gt;"",
IF(AA$5&gt;='2.1 Kraftwerk allgemein'!$F$15,
IF(AA$5&lt;='2.1 Kraftwerk allgemein'!$F$16,
$J29*INDEX('2.1 Kraftwerk allgemein'!$H$16:$S$16,,MATCH('2.5 CAPEX'!AA$5,'2.1 Kraftwerk allgemein'!$H$15:$S$15,0)),
IF(AND($M29="x",$F29&lt;&gt;0),
IF($F29=1,$J29,
IF('2.1 Kraftwerk allgemein'!$F$17-'2.5 CAPEX'!AA$5&gt;='2.5 CAPEX'!$F29*'1.1 Allgemein'!$I$27,
IF(SUM(OFFSET(Z29,0,-MIN($F29-2,COLUMN(M29)-1),1,MIN($F29-1,COLUMN(M29))))=0,$J29,""),"")),"")),""),"")</f>
        <v>0</v>
      </c>
      <c r="AB29" s="340">
        <f ca="1">IF(AB$5&lt;&gt;"",
IF(AB$5&gt;='2.1 Kraftwerk allgemein'!$F$15,
IF(AB$5&lt;='2.1 Kraftwerk allgemein'!$F$16,
$J29*INDEX('2.1 Kraftwerk allgemein'!$H$16:$S$16,,MATCH('2.5 CAPEX'!AB$5,'2.1 Kraftwerk allgemein'!$H$15:$S$15,0)),
IF(AND($M29="x",$F29&lt;&gt;0),
IF($F29=1,$J29,
IF('2.1 Kraftwerk allgemein'!$F$17-'2.5 CAPEX'!AB$5&gt;='2.5 CAPEX'!$F29*'1.1 Allgemein'!$I$27,
IF(SUM(OFFSET(AA29,0,-MIN($F29-2,COLUMN(N29)-1),1,MIN($F29-1,COLUMN(N29))))=0,$J29,""),"")),"")),""),"")</f>
        <v>0</v>
      </c>
      <c r="AC29" s="340">
        <f ca="1">IF(AC$5&lt;&gt;"",
IF(AC$5&gt;='2.1 Kraftwerk allgemein'!$F$15,
IF(AC$5&lt;='2.1 Kraftwerk allgemein'!$F$16,
$J29*INDEX('2.1 Kraftwerk allgemein'!$H$16:$S$16,,MATCH('2.5 CAPEX'!AC$5,'2.1 Kraftwerk allgemein'!$H$15:$S$15,0)),
IF(AND($M29="x",$F29&lt;&gt;0),
IF($F29=1,$J29,
IF('2.1 Kraftwerk allgemein'!$F$17-'2.5 CAPEX'!AC$5&gt;='2.5 CAPEX'!$F29*'1.1 Allgemein'!$I$27,
IF(SUM(OFFSET(AB29,0,-MIN($F29-2,COLUMN(O29)-1),1,MIN($F29-1,COLUMN(O29))))=0,$J29,""),"")),"")),""),"")</f>
        <v>0</v>
      </c>
      <c r="AD29" s="340">
        <f ca="1">IF(AD$5&lt;&gt;"",
IF(AD$5&gt;='2.1 Kraftwerk allgemein'!$F$15,
IF(AD$5&lt;='2.1 Kraftwerk allgemein'!$F$16,
$J29*INDEX('2.1 Kraftwerk allgemein'!$H$16:$S$16,,MATCH('2.5 CAPEX'!AD$5,'2.1 Kraftwerk allgemein'!$H$15:$S$15,0)),
IF(AND($M29="x",$F29&lt;&gt;0),
IF($F29=1,$J29,
IF('2.1 Kraftwerk allgemein'!$F$17-'2.5 CAPEX'!AD$5&gt;='2.5 CAPEX'!$F29*'1.1 Allgemein'!$I$27,
IF(SUM(OFFSET(AC29,0,-MIN($F29-2,COLUMN(P29)-1),1,MIN($F29-1,COLUMN(P29))))=0,$J29,""),"")),"")),""),"")</f>
        <v>0</v>
      </c>
      <c r="AE29" s="340">
        <f ca="1">IF(AE$5&lt;&gt;"",
IF(AE$5&gt;='2.1 Kraftwerk allgemein'!$F$15,
IF(AE$5&lt;='2.1 Kraftwerk allgemein'!$F$16,
$J29*INDEX('2.1 Kraftwerk allgemein'!$H$16:$S$16,,MATCH('2.5 CAPEX'!AE$5,'2.1 Kraftwerk allgemein'!$H$15:$S$15,0)),
IF(AND($M29="x",$F29&lt;&gt;0),
IF($F29=1,$J29,
IF('2.1 Kraftwerk allgemein'!$F$17-'2.5 CAPEX'!AE$5&gt;='2.5 CAPEX'!$F29*'1.1 Allgemein'!$I$27,
IF(SUM(OFFSET(AD29,0,-MIN($F29-2,COLUMN(Q29)-1),1,MIN($F29-1,COLUMN(Q29))))=0,$J29,""),"")),"")),""),"")</f>
        <v>0</v>
      </c>
      <c r="AF29" s="340">
        <f ca="1">IF(AF$5&lt;&gt;"",
IF(AF$5&gt;='2.1 Kraftwerk allgemein'!$F$15,
IF(AF$5&lt;='2.1 Kraftwerk allgemein'!$F$16,
$J29*INDEX('2.1 Kraftwerk allgemein'!$H$16:$S$16,,MATCH('2.5 CAPEX'!AF$5,'2.1 Kraftwerk allgemein'!$H$15:$S$15,0)),
IF(AND($M29="x",$F29&lt;&gt;0),
IF($F29=1,$J29,
IF('2.1 Kraftwerk allgemein'!$F$17-'2.5 CAPEX'!AF$5&gt;='2.5 CAPEX'!$F29*'1.1 Allgemein'!$I$27,
IF(SUM(OFFSET(AE29,0,-MIN($F29-2,COLUMN(R29)-1),1,MIN($F29-1,COLUMN(R29))))=0,$J29,""),"")),"")),""),"")</f>
        <v>0</v>
      </c>
      <c r="AG29" s="340">
        <f ca="1">IF(AG$5&lt;&gt;"",
IF(AG$5&gt;='2.1 Kraftwerk allgemein'!$F$15,
IF(AG$5&lt;='2.1 Kraftwerk allgemein'!$F$16,
$J29*INDEX('2.1 Kraftwerk allgemein'!$H$16:$S$16,,MATCH('2.5 CAPEX'!AG$5,'2.1 Kraftwerk allgemein'!$H$15:$S$15,0)),
IF(AND($M29="x",$F29&lt;&gt;0),
IF($F29=1,$J29,
IF('2.1 Kraftwerk allgemein'!$F$17-'2.5 CAPEX'!AG$5&gt;='2.5 CAPEX'!$F29*'1.1 Allgemein'!$I$27,
IF(SUM(OFFSET(AF29,0,-MIN($F29-2,COLUMN(S29)-1),1,MIN($F29-1,COLUMN(S29))))=0,$J29,""),"")),"")),""),"")</f>
        <v>0</v>
      </c>
      <c r="AH29" s="340">
        <f ca="1">IF(AH$5&lt;&gt;"",
IF(AH$5&gt;='2.1 Kraftwerk allgemein'!$F$15,
IF(AH$5&lt;='2.1 Kraftwerk allgemein'!$F$16,
$J29*INDEX('2.1 Kraftwerk allgemein'!$H$16:$S$16,,MATCH('2.5 CAPEX'!AH$5,'2.1 Kraftwerk allgemein'!$H$15:$S$15,0)),
IF(AND($M29="x",$F29&lt;&gt;0),
IF($F29=1,$J29,
IF('2.1 Kraftwerk allgemein'!$F$17-'2.5 CAPEX'!AH$5&gt;='2.5 CAPEX'!$F29*'1.1 Allgemein'!$I$27,
IF(SUM(OFFSET(AG29,0,-MIN($F29-2,COLUMN(T29)-1),1,MIN($F29-1,COLUMN(T29))))=0,$J29,""),"")),"")),""),"")</f>
        <v>0</v>
      </c>
      <c r="AI29" s="340">
        <f ca="1">IF(AI$5&lt;&gt;"",
IF(AI$5&gt;='2.1 Kraftwerk allgemein'!$F$15,
IF(AI$5&lt;='2.1 Kraftwerk allgemein'!$F$16,
$J29*INDEX('2.1 Kraftwerk allgemein'!$H$16:$S$16,,MATCH('2.5 CAPEX'!AI$5,'2.1 Kraftwerk allgemein'!$H$15:$S$15,0)),
IF(AND($M29="x",$F29&lt;&gt;0),
IF($F29=1,$J29,
IF('2.1 Kraftwerk allgemein'!$F$17-'2.5 CAPEX'!AI$5&gt;='2.5 CAPEX'!$F29*'1.1 Allgemein'!$I$27,
IF(SUM(OFFSET(AH29,0,-MIN($F29-2,COLUMN(U29)-1),1,MIN($F29-1,COLUMN(U29))))=0,$J29,""),"")),"")),""),"")</f>
        <v>0</v>
      </c>
      <c r="AJ29" s="340">
        <f ca="1">IF(AJ$5&lt;&gt;"",
IF(AJ$5&gt;='2.1 Kraftwerk allgemein'!$F$15,
IF(AJ$5&lt;='2.1 Kraftwerk allgemein'!$F$16,
$J29*INDEX('2.1 Kraftwerk allgemein'!$H$16:$S$16,,MATCH('2.5 CAPEX'!AJ$5,'2.1 Kraftwerk allgemein'!$H$15:$S$15,0)),
IF(AND($M29="x",$F29&lt;&gt;0),
IF($F29=1,$J29,
IF('2.1 Kraftwerk allgemein'!$F$17-'2.5 CAPEX'!AJ$5&gt;='2.5 CAPEX'!$F29*'1.1 Allgemein'!$I$27,
IF(SUM(OFFSET(AI29,0,-MIN($F29-2,COLUMN(V29)-1),1,MIN($F29-1,COLUMN(V29))))=0,$J29,""),"")),"")),""),"")</f>
        <v>0</v>
      </c>
      <c r="AK29" s="340">
        <f ca="1">IF(AK$5&lt;&gt;"",
IF(AK$5&gt;='2.1 Kraftwerk allgemein'!$F$15,
IF(AK$5&lt;='2.1 Kraftwerk allgemein'!$F$16,
$J29*INDEX('2.1 Kraftwerk allgemein'!$H$16:$S$16,,MATCH('2.5 CAPEX'!AK$5,'2.1 Kraftwerk allgemein'!$H$15:$S$15,0)),
IF(AND($M29="x",$F29&lt;&gt;0),
IF($F29=1,$J29,
IF('2.1 Kraftwerk allgemein'!$F$17-'2.5 CAPEX'!AK$5&gt;='2.5 CAPEX'!$F29*'1.1 Allgemein'!$I$27,
IF(SUM(OFFSET(AJ29,0,-MIN($F29-2,COLUMN(W29)-1),1,MIN($F29-1,COLUMN(W29))))=0,$J29,""),"")),"")),""),"")</f>
        <v>0</v>
      </c>
      <c r="AL29" s="340">
        <f ca="1">IF(AL$5&lt;&gt;"",
IF(AL$5&gt;='2.1 Kraftwerk allgemein'!$F$15,
IF(AL$5&lt;='2.1 Kraftwerk allgemein'!$F$16,
$J29*INDEX('2.1 Kraftwerk allgemein'!$H$16:$S$16,,MATCH('2.5 CAPEX'!AL$5,'2.1 Kraftwerk allgemein'!$H$15:$S$15,0)),
IF(AND($M29="x",$F29&lt;&gt;0),
IF($F29=1,$J29,
IF('2.1 Kraftwerk allgemein'!$F$17-'2.5 CAPEX'!AL$5&gt;='2.5 CAPEX'!$F29*'1.1 Allgemein'!$I$27,
IF(SUM(OFFSET(AK29,0,-MIN($F29-2,COLUMN(X29)-1),1,MIN($F29-1,COLUMN(X29))))=0,$J29,""),"")),"")),""),"")</f>
        <v>0</v>
      </c>
      <c r="AM29" s="340">
        <f ca="1">IF(AM$5&lt;&gt;"",
IF(AM$5&gt;='2.1 Kraftwerk allgemein'!$F$15,
IF(AM$5&lt;='2.1 Kraftwerk allgemein'!$F$16,
$J29*INDEX('2.1 Kraftwerk allgemein'!$H$16:$S$16,,MATCH('2.5 CAPEX'!AM$5,'2.1 Kraftwerk allgemein'!$H$15:$S$15,0)),
IF(AND($M29="x",$F29&lt;&gt;0),
IF($F29=1,$J29,
IF('2.1 Kraftwerk allgemein'!$F$17-'2.5 CAPEX'!AM$5&gt;='2.5 CAPEX'!$F29*'1.1 Allgemein'!$I$27,
IF(SUM(OFFSET(AL29,0,-MIN($F29-2,COLUMN(Y29)-1),1,MIN($F29-1,COLUMN(Y29))))=0,$J29,""),"")),"")),""),"")</f>
        <v>0</v>
      </c>
      <c r="AN29" s="340">
        <f ca="1">IF(AN$5&lt;&gt;"",
IF(AN$5&gt;='2.1 Kraftwerk allgemein'!$F$15,
IF(AN$5&lt;='2.1 Kraftwerk allgemein'!$F$16,
$J29*INDEX('2.1 Kraftwerk allgemein'!$H$16:$S$16,,MATCH('2.5 CAPEX'!AN$5,'2.1 Kraftwerk allgemein'!$H$15:$S$15,0)),
IF(AND($M29="x",$F29&lt;&gt;0),
IF($F29=1,$J29,
IF('2.1 Kraftwerk allgemein'!$F$17-'2.5 CAPEX'!AN$5&gt;='2.5 CAPEX'!$F29*'1.1 Allgemein'!$I$27,
IF(SUM(OFFSET(AM29,0,-MIN($F29-2,COLUMN(Z29)-1),1,MIN($F29-1,COLUMN(Z29))))=0,$J29,""),"")),"")),""),"")</f>
        <v>0</v>
      </c>
      <c r="AO29" s="340">
        <f ca="1">IF(AO$5&lt;&gt;"",
IF(AO$5&gt;='2.1 Kraftwerk allgemein'!$F$15,
IF(AO$5&lt;='2.1 Kraftwerk allgemein'!$F$16,
$J29*INDEX('2.1 Kraftwerk allgemein'!$H$16:$S$16,,MATCH('2.5 CAPEX'!AO$5,'2.1 Kraftwerk allgemein'!$H$15:$S$15,0)),
IF(AND($M29="x",$F29&lt;&gt;0),
IF($F29=1,$J29,
IF('2.1 Kraftwerk allgemein'!$F$17-'2.5 CAPEX'!AO$5&gt;='2.5 CAPEX'!$F29*'1.1 Allgemein'!$I$27,
IF(SUM(OFFSET(AN29,0,-MIN($F29-2,COLUMN(AA29)-1),1,MIN($F29-1,COLUMN(AA29))))=0,$J29,""),"")),"")),""),"")</f>
        <v>0</v>
      </c>
      <c r="AP29" s="340" t="str">
        <f ca="1">IF(AP$5&lt;&gt;"",
IF(AP$5&gt;='2.1 Kraftwerk allgemein'!$F$15,
IF(AP$5&lt;='2.1 Kraftwerk allgemein'!$F$16,
$J29*INDEX('2.1 Kraftwerk allgemein'!$H$16:$S$16,,MATCH('2.5 CAPEX'!AP$5,'2.1 Kraftwerk allgemein'!$H$15:$S$15,0)),
IF(AND($M29="x",$F29&lt;&gt;0),
IF($F29=1,$J29,
IF('2.1 Kraftwerk allgemein'!$F$17-'2.5 CAPEX'!AP$5&gt;='2.5 CAPEX'!$F29*'1.1 Allgemein'!$I$27,
IF(SUM(OFFSET(AO29,0,-MIN($F29-2,COLUMN(AB29)-1),1,MIN($F29-1,COLUMN(AB29))))=0,$J29,""),"")),"")),""),"")</f>
        <v/>
      </c>
      <c r="AQ29" s="340" t="str">
        <f ca="1">IF(AQ$5&lt;&gt;"",
IF(AQ$5&gt;='2.1 Kraftwerk allgemein'!$F$15,
IF(AQ$5&lt;='2.1 Kraftwerk allgemein'!$F$16,
$J29*INDEX('2.1 Kraftwerk allgemein'!$H$16:$S$16,,MATCH('2.5 CAPEX'!AQ$5,'2.1 Kraftwerk allgemein'!$H$15:$S$15,0)),
IF(AND($M29="x",$F29&lt;&gt;0),
IF($F29=1,$J29,
IF('2.1 Kraftwerk allgemein'!$F$17-'2.5 CAPEX'!AQ$5&gt;='2.5 CAPEX'!$F29*'1.1 Allgemein'!$I$27,
IF(SUM(OFFSET(AP29,0,-MIN($F29-2,COLUMN(AC29)-1),1,MIN($F29-1,COLUMN(AC29))))=0,$J29,""),"")),"")),""),"")</f>
        <v/>
      </c>
      <c r="AR29" s="340" t="str">
        <f ca="1">IF(AR$5&lt;&gt;"",
IF(AR$5&gt;='2.1 Kraftwerk allgemein'!$F$15,
IF(AR$5&lt;='2.1 Kraftwerk allgemein'!$F$16,
$J29*INDEX('2.1 Kraftwerk allgemein'!$H$16:$S$16,,MATCH('2.5 CAPEX'!AR$5,'2.1 Kraftwerk allgemein'!$H$15:$S$15,0)),
IF(AND($M29="x",$F29&lt;&gt;0),
IF($F29=1,$J29,
IF('2.1 Kraftwerk allgemein'!$F$17-'2.5 CAPEX'!AR$5&gt;='2.5 CAPEX'!$F29*'1.1 Allgemein'!$I$27,
IF(SUM(OFFSET(AQ29,0,-MIN($F29-2,COLUMN(AD29)-1),1,MIN($F29-1,COLUMN(AD29))))=0,$J29,""),"")),"")),""),"")</f>
        <v/>
      </c>
      <c r="AS29" s="340" t="str">
        <f ca="1">IF(AS$5&lt;&gt;"",
IF(AS$5&gt;='2.1 Kraftwerk allgemein'!$F$15,
IF(AS$5&lt;='2.1 Kraftwerk allgemein'!$F$16,
$J29*INDEX('2.1 Kraftwerk allgemein'!$H$16:$S$16,,MATCH('2.5 CAPEX'!AS$5,'2.1 Kraftwerk allgemein'!$H$15:$S$15,0)),
IF(AND($M29="x",$F29&lt;&gt;0),
IF($F29=1,$J29,
IF('2.1 Kraftwerk allgemein'!$F$17-'2.5 CAPEX'!AS$5&gt;='2.5 CAPEX'!$F29*'1.1 Allgemein'!$I$27,
IF(SUM(OFFSET(AR29,0,-MIN($F29-2,COLUMN(AE29)-1),1,MIN($F29-1,COLUMN(AE29))))=0,$J29,""),"")),"")),""),"")</f>
        <v/>
      </c>
      <c r="AT29" s="340" t="str">
        <f ca="1">IF(AT$5&lt;&gt;"",
IF(AT$5&gt;='2.1 Kraftwerk allgemein'!$F$15,
IF(AT$5&lt;='2.1 Kraftwerk allgemein'!$F$16,
$J29*INDEX('2.1 Kraftwerk allgemein'!$H$16:$S$16,,MATCH('2.5 CAPEX'!AT$5,'2.1 Kraftwerk allgemein'!$H$15:$S$15,0)),
IF(AND($M29="x",$F29&lt;&gt;0),
IF($F29=1,$J29,
IF('2.1 Kraftwerk allgemein'!$F$17-'2.5 CAPEX'!AT$5&gt;='2.5 CAPEX'!$F29*'1.1 Allgemein'!$I$27,
IF(SUM(OFFSET(AS29,0,-MIN($F29-2,COLUMN(AF29)-1),1,MIN($F29-1,COLUMN(AF29))))=0,$J29,""),"")),"")),""),"")</f>
        <v/>
      </c>
      <c r="AU29" s="340" t="str">
        <f ca="1">IF(AU$5&lt;&gt;"",
IF(AU$5&gt;='2.1 Kraftwerk allgemein'!$F$15,
IF(AU$5&lt;='2.1 Kraftwerk allgemein'!$F$16,
$J29*INDEX('2.1 Kraftwerk allgemein'!$H$16:$S$16,,MATCH('2.5 CAPEX'!AU$5,'2.1 Kraftwerk allgemein'!$H$15:$S$15,0)),
IF(AND($M29="x",$F29&lt;&gt;0),
IF($F29=1,$J29,
IF('2.1 Kraftwerk allgemein'!$F$17-'2.5 CAPEX'!AU$5&gt;='2.5 CAPEX'!$F29*'1.1 Allgemein'!$I$27,
IF(SUM(OFFSET(AT29,0,-MIN($F29-2,COLUMN(AG29)-1),1,MIN($F29-1,COLUMN(AG29))))=0,$J29,""),"")),"")),""),"")</f>
        <v/>
      </c>
      <c r="AV29" s="340" t="str">
        <f ca="1">IF(AV$5&lt;&gt;"",
IF(AV$5&gt;='2.1 Kraftwerk allgemein'!$F$15,
IF(AV$5&lt;='2.1 Kraftwerk allgemein'!$F$16,
$J29*INDEX('2.1 Kraftwerk allgemein'!$H$16:$S$16,,MATCH('2.5 CAPEX'!AV$5,'2.1 Kraftwerk allgemein'!$H$15:$S$15,0)),
IF(AND($M29="x",$F29&lt;&gt;0),
IF($F29=1,$J29,
IF('2.1 Kraftwerk allgemein'!$F$17-'2.5 CAPEX'!AV$5&gt;='2.5 CAPEX'!$F29*'1.1 Allgemein'!$I$27,
IF(SUM(OFFSET(AU29,0,-MIN($F29-2,COLUMN(AH29)-1),1,MIN($F29-1,COLUMN(AH29))))=0,$J29,""),"")),"")),""),"")</f>
        <v/>
      </c>
      <c r="AW29" s="340" t="str">
        <f ca="1">IF(AW$5&lt;&gt;"",
IF(AW$5&gt;='2.1 Kraftwerk allgemein'!$F$15,
IF(AW$5&lt;='2.1 Kraftwerk allgemein'!$F$16,
$J29*INDEX('2.1 Kraftwerk allgemein'!$H$16:$S$16,,MATCH('2.5 CAPEX'!AW$5,'2.1 Kraftwerk allgemein'!$H$15:$S$15,0)),
IF(AND($M29="x",$F29&lt;&gt;0),
IF($F29=1,$J29,
IF('2.1 Kraftwerk allgemein'!$F$17-'2.5 CAPEX'!AW$5&gt;='2.5 CAPEX'!$F29*'1.1 Allgemein'!$I$27,
IF(SUM(OFFSET(AV29,0,-MIN($F29-2,COLUMN(AI29)-1),1,MIN($F29-1,COLUMN(AI29))))=0,$J29,""),"")),"")),""),"")</f>
        <v/>
      </c>
      <c r="AX29" s="340" t="str">
        <f ca="1">IF(AX$5&lt;&gt;"",
IF(AX$5&gt;='2.1 Kraftwerk allgemein'!$F$15,
IF(AX$5&lt;='2.1 Kraftwerk allgemein'!$F$16,
$J29*INDEX('2.1 Kraftwerk allgemein'!$H$16:$S$16,,MATCH('2.5 CAPEX'!AX$5,'2.1 Kraftwerk allgemein'!$H$15:$S$15,0)),
IF(AND($M29="x",$F29&lt;&gt;0),
IF($F29=1,$J29,
IF('2.1 Kraftwerk allgemein'!$F$17-'2.5 CAPEX'!AX$5&gt;='2.5 CAPEX'!$F29*'1.1 Allgemein'!$I$27,
IF(SUM(OFFSET(AW29,0,-MIN($F29-2,COLUMN(AJ29)-1),1,MIN($F29-1,COLUMN(AJ29))))=0,$J29,""),"")),"")),""),"")</f>
        <v/>
      </c>
      <c r="AY29" s="340" t="str">
        <f ca="1">IF(AY$5&lt;&gt;"",
IF(AY$5&gt;='2.1 Kraftwerk allgemein'!$F$15,
IF(AY$5&lt;='2.1 Kraftwerk allgemein'!$F$16,
$J29*INDEX('2.1 Kraftwerk allgemein'!$H$16:$S$16,,MATCH('2.5 CAPEX'!AY$5,'2.1 Kraftwerk allgemein'!$H$15:$S$15,0)),
IF(AND($M29="x",$F29&lt;&gt;0),
IF($F29=1,$J29,
IF('2.1 Kraftwerk allgemein'!$F$17-'2.5 CAPEX'!AY$5&gt;='2.5 CAPEX'!$F29*'1.1 Allgemein'!$I$27,
IF(SUM(OFFSET(AX29,0,-MIN($F29-2,COLUMN(AK29)-1),1,MIN($F29-1,COLUMN(AK29))))=0,$J29,""),"")),"")),""),"")</f>
        <v/>
      </c>
      <c r="AZ29" s="340" t="str">
        <f ca="1">IF(AZ$5&lt;&gt;"",
IF(AZ$5&gt;='2.1 Kraftwerk allgemein'!$F$15,
IF(AZ$5&lt;='2.1 Kraftwerk allgemein'!$F$16,
$J29*INDEX('2.1 Kraftwerk allgemein'!$H$16:$S$16,,MATCH('2.5 CAPEX'!AZ$5,'2.1 Kraftwerk allgemein'!$H$15:$S$15,0)),
IF(AND($M29="x",$F29&lt;&gt;0),
IF($F29=1,$J29,
IF('2.1 Kraftwerk allgemein'!$F$17-'2.5 CAPEX'!AZ$5&gt;='2.5 CAPEX'!$F29*'1.1 Allgemein'!$I$27,
IF(SUM(OFFSET(AY29,0,-MIN($F29-2,COLUMN(AL29)-1),1,MIN($F29-1,COLUMN(AL29))))=0,$J29,""),"")),"")),""),"")</f>
        <v/>
      </c>
      <c r="BA29" s="340" t="str">
        <f ca="1">IF(BA$5&lt;&gt;"",
IF(BA$5&gt;='2.1 Kraftwerk allgemein'!$F$15,
IF(BA$5&lt;='2.1 Kraftwerk allgemein'!$F$16,
$J29*INDEX('2.1 Kraftwerk allgemein'!$H$16:$S$16,,MATCH('2.5 CAPEX'!BA$5,'2.1 Kraftwerk allgemein'!$H$15:$S$15,0)),
IF(AND($M29="x",$F29&lt;&gt;0),
IF($F29=1,$J29,
IF('2.1 Kraftwerk allgemein'!$F$17-'2.5 CAPEX'!BA$5&gt;='2.5 CAPEX'!$F29*'1.1 Allgemein'!$I$27,
IF(SUM(OFFSET(AZ29,0,-MIN($F29-2,COLUMN(AM29)-1),1,MIN($F29-1,COLUMN(AM29))))=0,$J29,""),"")),"")),""),"")</f>
        <v/>
      </c>
      <c r="BB29" s="340" t="str">
        <f ca="1">IF(BB$5&lt;&gt;"",
IF(BB$5&gt;='2.1 Kraftwerk allgemein'!$F$15,
IF(BB$5&lt;='2.1 Kraftwerk allgemein'!$F$16,
$J29*INDEX('2.1 Kraftwerk allgemein'!$H$16:$S$16,,MATCH('2.5 CAPEX'!BB$5,'2.1 Kraftwerk allgemein'!$H$15:$S$15,0)),
IF(AND($M29="x",$F29&lt;&gt;0),
IF($F29=1,$J29,
IF('2.1 Kraftwerk allgemein'!$F$17-'2.5 CAPEX'!BB$5&gt;='2.5 CAPEX'!$F29*'1.1 Allgemein'!$I$27,
IF(SUM(OFFSET(BA29,0,-MIN($F29-2,COLUMN(AN29)-1),1,MIN($F29-1,COLUMN(AN29))))=0,$J29,""),"")),"")),""),"")</f>
        <v/>
      </c>
      <c r="BC29" s="340" t="str">
        <f ca="1">IF(BC$5&lt;&gt;"",
IF(BC$5&gt;='2.1 Kraftwerk allgemein'!$F$15,
IF(BC$5&lt;='2.1 Kraftwerk allgemein'!$F$16,
$J29*INDEX('2.1 Kraftwerk allgemein'!$H$16:$S$16,,MATCH('2.5 CAPEX'!BC$5,'2.1 Kraftwerk allgemein'!$H$15:$S$15,0)),
IF(AND($M29="x",$F29&lt;&gt;0),
IF($F29=1,$J29,
IF('2.1 Kraftwerk allgemein'!$F$17-'2.5 CAPEX'!BC$5&gt;='2.5 CAPEX'!$F29*'1.1 Allgemein'!$I$27,
IF(SUM(OFFSET(BB29,0,-MIN($F29-2,COLUMN(AO29)-1),1,MIN($F29-1,COLUMN(AO29))))=0,$J29,""),"")),"")),""),"")</f>
        <v/>
      </c>
      <c r="BD29" s="340" t="str">
        <f ca="1">IF(BD$5&lt;&gt;"",
IF(BD$5&gt;='2.1 Kraftwerk allgemein'!$F$15,
IF(BD$5&lt;='2.1 Kraftwerk allgemein'!$F$16,
$J29*INDEX('2.1 Kraftwerk allgemein'!$H$16:$S$16,,MATCH('2.5 CAPEX'!BD$5,'2.1 Kraftwerk allgemein'!$H$15:$S$15,0)),
IF(AND($M29="x",$F29&lt;&gt;0),
IF($F29=1,$J29,
IF('2.1 Kraftwerk allgemein'!$F$17-'2.5 CAPEX'!BD$5&gt;='2.5 CAPEX'!$F29*'1.1 Allgemein'!$I$27,
IF(SUM(OFFSET(BC29,0,-MIN($F29-2,COLUMN(AP29)-1),1,MIN($F29-1,COLUMN(AP29))))=0,$J29,""),"")),"")),""),"")</f>
        <v/>
      </c>
      <c r="BE29" s="340" t="str">
        <f ca="1">IF(BE$5&lt;&gt;"",
IF(BE$5&gt;='2.1 Kraftwerk allgemein'!$F$15,
IF(BE$5&lt;='2.1 Kraftwerk allgemein'!$F$16,
$J29*INDEX('2.1 Kraftwerk allgemein'!$H$16:$S$16,,MATCH('2.5 CAPEX'!BE$5,'2.1 Kraftwerk allgemein'!$H$15:$S$15,0)),
IF(AND($M29="x",$F29&lt;&gt;0),
IF($F29=1,$J29,
IF('2.1 Kraftwerk allgemein'!$F$17-'2.5 CAPEX'!BE$5&gt;='2.5 CAPEX'!$F29*'1.1 Allgemein'!$I$27,
IF(SUM(OFFSET(BD29,0,-MIN($F29-2,COLUMN(AQ29)-1),1,MIN($F29-1,COLUMN(AQ29))))=0,$J29,""),"")),"")),""),"")</f>
        <v/>
      </c>
      <c r="BF29" s="340" t="str">
        <f ca="1">IF(BF$5&lt;&gt;"",
IF(BF$5&gt;='2.1 Kraftwerk allgemein'!$F$15,
IF(BF$5&lt;='2.1 Kraftwerk allgemein'!$F$16,
$J29*INDEX('2.1 Kraftwerk allgemein'!$H$16:$S$16,,MATCH('2.5 CAPEX'!BF$5,'2.1 Kraftwerk allgemein'!$H$15:$S$15,0)),
IF(AND($M29="x",$F29&lt;&gt;0),
IF($F29=1,$J29,
IF('2.1 Kraftwerk allgemein'!$F$17-'2.5 CAPEX'!BF$5&gt;='2.5 CAPEX'!$F29*'1.1 Allgemein'!$I$27,
IF(SUM(OFFSET(BE29,0,-MIN($F29-2,COLUMN(AR29)-1),1,MIN($F29-1,COLUMN(AR29))))=0,$J29,""),"")),"")),""),"")</f>
        <v/>
      </c>
      <c r="BG29" s="340" t="str">
        <f ca="1">IF(BG$5&lt;&gt;"",
IF(BG$5&gt;='2.1 Kraftwerk allgemein'!$F$15,
IF(BG$5&lt;='2.1 Kraftwerk allgemein'!$F$16,
$J29*INDEX('2.1 Kraftwerk allgemein'!$H$16:$S$16,,MATCH('2.5 CAPEX'!BG$5,'2.1 Kraftwerk allgemein'!$H$15:$S$15,0)),
IF(AND($M29="x",$F29&lt;&gt;0),
IF($F29=1,$J29,
IF('2.1 Kraftwerk allgemein'!$F$17-'2.5 CAPEX'!BG$5&gt;='2.5 CAPEX'!$F29*'1.1 Allgemein'!$I$27,
IF(SUM(OFFSET(BF29,0,-MIN($F29-2,COLUMN(AS29)-1),1,MIN($F29-1,COLUMN(AS29))))=0,$J29,""),"")),"")),""),"")</f>
        <v/>
      </c>
      <c r="BH29" s="340" t="str">
        <f ca="1">IF(BH$5&lt;&gt;"",
IF(BH$5&gt;='2.1 Kraftwerk allgemein'!$F$15,
IF(BH$5&lt;='2.1 Kraftwerk allgemein'!$F$16,
$J29*INDEX('2.1 Kraftwerk allgemein'!$H$16:$S$16,,MATCH('2.5 CAPEX'!BH$5,'2.1 Kraftwerk allgemein'!$H$15:$S$15,0)),
IF(AND($M29="x",$F29&lt;&gt;0),
IF($F29=1,$J29,
IF('2.1 Kraftwerk allgemein'!$F$17-'2.5 CAPEX'!BH$5&gt;='2.5 CAPEX'!$F29*'1.1 Allgemein'!$I$27,
IF(SUM(OFFSET(BG29,0,-MIN($F29-2,COLUMN(AT29)-1),1,MIN($F29-1,COLUMN(AT29))))=0,$J29,""),"")),"")),""),"")</f>
        <v/>
      </c>
      <c r="BI29" s="340" t="str">
        <f ca="1">IF(BI$5&lt;&gt;"",
IF(BI$5&gt;='2.1 Kraftwerk allgemein'!$F$15,
IF(BI$5&lt;='2.1 Kraftwerk allgemein'!$F$16,
$J29*INDEX('2.1 Kraftwerk allgemein'!$H$16:$S$16,,MATCH('2.5 CAPEX'!BI$5,'2.1 Kraftwerk allgemein'!$H$15:$S$15,0)),
IF(AND($M29="x",$F29&lt;&gt;0),
IF($F29=1,$J29,
IF('2.1 Kraftwerk allgemein'!$F$17-'2.5 CAPEX'!BI$5&gt;='2.5 CAPEX'!$F29*'1.1 Allgemein'!$I$27,
IF(SUM(OFFSET(BH29,0,-MIN($F29-2,COLUMN(AU29)-1),1,MIN($F29-1,COLUMN(AU29))))=0,$J29,""),"")),"")),""),"")</f>
        <v/>
      </c>
      <c r="BJ29" s="340" t="str">
        <f ca="1">IF(BJ$5&lt;&gt;"",
IF(BJ$5&gt;='2.1 Kraftwerk allgemein'!$F$15,
IF(BJ$5&lt;='2.1 Kraftwerk allgemein'!$F$16,
$J29*INDEX('2.1 Kraftwerk allgemein'!$H$16:$S$16,,MATCH('2.5 CAPEX'!BJ$5,'2.1 Kraftwerk allgemein'!$H$15:$S$15,0)),
IF(AND($M29="x",$F29&lt;&gt;0),
IF($F29=1,$J29,
IF('2.1 Kraftwerk allgemein'!$F$17-'2.5 CAPEX'!BJ$5&gt;='2.5 CAPEX'!$F29*'1.1 Allgemein'!$I$27,
IF(SUM(OFFSET(BI29,0,-MIN($F29-2,COLUMN(AV29)-1),1,MIN($F29-1,COLUMN(AV29))))=0,$J29,""),"")),"")),""),"")</f>
        <v/>
      </c>
      <c r="BK29" s="340" t="str">
        <f ca="1">IF(BK$5&lt;&gt;"",
IF(BK$5&gt;='2.1 Kraftwerk allgemein'!$F$15,
IF(BK$5&lt;='2.1 Kraftwerk allgemein'!$F$16,
$J29*INDEX('2.1 Kraftwerk allgemein'!$H$16:$S$16,,MATCH('2.5 CAPEX'!BK$5,'2.1 Kraftwerk allgemein'!$H$15:$S$15,0)),
IF(AND($M29="x",$F29&lt;&gt;0),
IF($F29=1,$J29,
IF('2.1 Kraftwerk allgemein'!$F$17-'2.5 CAPEX'!BK$5&gt;='2.5 CAPEX'!$F29*'1.1 Allgemein'!$I$27,
IF(SUM(OFFSET(BJ29,0,-MIN($F29-2,COLUMN(AW29)-1),1,MIN($F29-1,COLUMN(AW29))))=0,$J29,""),"")),"")),""),"")</f>
        <v/>
      </c>
      <c r="BL29" s="340" t="str">
        <f ca="1">IF(BL$5&lt;&gt;"",
IF(BL$5&gt;='2.1 Kraftwerk allgemein'!$F$15,
IF(BL$5&lt;='2.1 Kraftwerk allgemein'!$F$16,
$J29*INDEX('2.1 Kraftwerk allgemein'!$H$16:$S$16,,MATCH('2.5 CAPEX'!BL$5,'2.1 Kraftwerk allgemein'!$H$15:$S$15,0)),
IF(AND($M29="x",$F29&lt;&gt;0),
IF($F29=1,$J29,
IF('2.1 Kraftwerk allgemein'!$F$17-'2.5 CAPEX'!BL$5&gt;='2.5 CAPEX'!$F29*'1.1 Allgemein'!$I$27,
IF(SUM(OFFSET(BK29,0,-MIN($F29-2,COLUMN(AX29)-1),1,MIN($F29-1,COLUMN(AX29))))=0,$J29,""),"")),"")),""),"")</f>
        <v/>
      </c>
      <c r="BM29" s="340" t="str">
        <f ca="1">IF(BM$5&lt;&gt;"",
IF(BM$5&gt;='2.1 Kraftwerk allgemein'!$F$15,
IF(BM$5&lt;='2.1 Kraftwerk allgemein'!$F$16,
$J29*INDEX('2.1 Kraftwerk allgemein'!$H$16:$S$16,,MATCH('2.5 CAPEX'!BM$5,'2.1 Kraftwerk allgemein'!$H$15:$S$15,0)),
IF(AND($M29="x",$F29&lt;&gt;0),
IF($F29=1,$J29,
IF('2.1 Kraftwerk allgemein'!$F$17-'2.5 CAPEX'!BM$5&gt;='2.5 CAPEX'!$F29*'1.1 Allgemein'!$I$27,
IF(SUM(OFFSET(BL29,0,-MIN($F29-2,COLUMN(AY29)-1),1,MIN($F29-1,COLUMN(AY29))))=0,$J29,""),"")),"")),""),"")</f>
        <v/>
      </c>
      <c r="BN29" s="340" t="str">
        <f ca="1">IF(BN$5&lt;&gt;"",
IF(BN$5&gt;='2.1 Kraftwerk allgemein'!$F$15,
IF(BN$5&lt;='2.1 Kraftwerk allgemein'!$F$16,
$J29*INDEX('2.1 Kraftwerk allgemein'!$H$16:$S$16,,MATCH('2.5 CAPEX'!BN$5,'2.1 Kraftwerk allgemein'!$H$15:$S$15,0)),
IF(AND($M29="x",$F29&lt;&gt;0),
IF($F29=1,$J29,
IF('2.1 Kraftwerk allgemein'!$F$17-'2.5 CAPEX'!BN$5&gt;='2.5 CAPEX'!$F29*'1.1 Allgemein'!$I$27,
IF(SUM(OFFSET(BM29,0,-MIN($F29-2,COLUMN(AZ29)-1),1,MIN($F29-1,COLUMN(AZ29))))=0,$J29,""),"")),"")),""),"")</f>
        <v/>
      </c>
      <c r="BO29" s="340" t="str">
        <f ca="1">IF(BO$5&lt;&gt;"",
IF(BO$5&gt;='2.1 Kraftwerk allgemein'!$F$15,
IF(BO$5&lt;='2.1 Kraftwerk allgemein'!$F$16,
$J29*INDEX('2.1 Kraftwerk allgemein'!$H$16:$S$16,,MATCH('2.5 CAPEX'!BO$5,'2.1 Kraftwerk allgemein'!$H$15:$S$15,0)),
IF(AND($M29="x",$F29&lt;&gt;0),
IF($F29=1,$J29,
IF('2.1 Kraftwerk allgemein'!$F$17-'2.5 CAPEX'!BO$5&gt;='2.5 CAPEX'!$F29*'1.1 Allgemein'!$I$27,
IF(SUM(OFFSET(BN29,0,-MIN($F29-2,COLUMN(BA29)-1),1,MIN($F29-1,COLUMN(BA29))))=0,$J29,""),"")),"")),""),"")</f>
        <v/>
      </c>
      <c r="BP29" s="340" t="str">
        <f ca="1">IF(BP$5&lt;&gt;"",
IF(BP$5&gt;='2.1 Kraftwerk allgemein'!$F$15,
IF(BP$5&lt;='2.1 Kraftwerk allgemein'!$F$16,
$J29*INDEX('2.1 Kraftwerk allgemein'!$H$16:$S$16,,MATCH('2.5 CAPEX'!BP$5,'2.1 Kraftwerk allgemein'!$H$15:$S$15,0)),
IF(AND($M29="x",$F29&lt;&gt;0),
IF($F29=1,$J29,
IF('2.1 Kraftwerk allgemein'!$F$17-'2.5 CAPEX'!BP$5&gt;='2.5 CAPEX'!$F29*'1.1 Allgemein'!$I$27,
IF(SUM(OFFSET(BO29,0,-MIN($F29-2,COLUMN(BB29)-1),1,MIN($F29-1,COLUMN(BB29))))=0,$J29,""),"")),"")),""),"")</f>
        <v/>
      </c>
      <c r="BQ29" s="340" t="str">
        <f ca="1">IF(BQ$5&lt;&gt;"",
IF(BQ$5&gt;='2.1 Kraftwerk allgemein'!$F$15,
IF(BQ$5&lt;='2.1 Kraftwerk allgemein'!$F$16,
$J29*INDEX('2.1 Kraftwerk allgemein'!$H$16:$S$16,,MATCH('2.5 CAPEX'!BQ$5,'2.1 Kraftwerk allgemein'!$H$15:$S$15,0)),
IF(AND($M29="x",$F29&lt;&gt;0),
IF($F29=1,$J29,
IF('2.1 Kraftwerk allgemein'!$F$17-'2.5 CAPEX'!BQ$5&gt;='2.5 CAPEX'!$F29*'1.1 Allgemein'!$I$27,
IF(SUM(OFFSET(BP29,0,-MIN($F29-2,COLUMN(BC29)-1),1,MIN($F29-1,COLUMN(BC29))))=0,$J29,""),"")),"")),""),"")</f>
        <v/>
      </c>
      <c r="BR29" s="340" t="str">
        <f ca="1">IF(BR$5&lt;&gt;"",
IF(BR$5&gt;='2.1 Kraftwerk allgemein'!$F$15,
IF(BR$5&lt;='2.1 Kraftwerk allgemein'!$F$16,
$J29*INDEX('2.1 Kraftwerk allgemein'!$H$16:$S$16,,MATCH('2.5 CAPEX'!BR$5,'2.1 Kraftwerk allgemein'!$H$15:$S$15,0)),
IF(AND($M29="x",$F29&lt;&gt;0),
IF($F29=1,$J29,
IF('2.1 Kraftwerk allgemein'!$F$17-'2.5 CAPEX'!BR$5&gt;='2.5 CAPEX'!$F29*'1.1 Allgemein'!$I$27,
IF(SUM(OFFSET(BQ29,0,-MIN($F29-2,COLUMN(BD29)-1),1,MIN($F29-1,COLUMN(BD29))))=0,$J29,""),"")),"")),""),"")</f>
        <v/>
      </c>
      <c r="BS29" s="340" t="str">
        <f ca="1">IF(BS$5&lt;&gt;"",
IF(BS$5&gt;='2.1 Kraftwerk allgemein'!$F$15,
IF(BS$5&lt;='2.1 Kraftwerk allgemein'!$F$16,
$J29*INDEX('2.1 Kraftwerk allgemein'!$H$16:$S$16,,MATCH('2.5 CAPEX'!BS$5,'2.1 Kraftwerk allgemein'!$H$15:$S$15,0)),
IF(AND($M29="x",$F29&lt;&gt;0),
IF($F29=1,$J29,
IF('2.1 Kraftwerk allgemein'!$F$17-'2.5 CAPEX'!BS$5&gt;='2.5 CAPEX'!$F29*'1.1 Allgemein'!$I$27,
IF(SUM(OFFSET(BR29,0,-MIN($F29-2,COLUMN(BE29)-1),1,MIN($F29-1,COLUMN(BE29))))=0,$J29,""),"")),"")),""),"")</f>
        <v/>
      </c>
      <c r="BT29" s="340" t="str">
        <f ca="1">IF(BT$5&lt;&gt;"",
IF(BT$5&gt;='2.1 Kraftwerk allgemein'!$F$15,
IF(BT$5&lt;='2.1 Kraftwerk allgemein'!$F$16,
$J29*INDEX('2.1 Kraftwerk allgemein'!$H$16:$S$16,,MATCH('2.5 CAPEX'!BT$5,'2.1 Kraftwerk allgemein'!$H$15:$S$15,0)),
IF(AND($M29="x",$F29&lt;&gt;0),
IF($F29=1,$J29,
IF('2.1 Kraftwerk allgemein'!$F$17-'2.5 CAPEX'!BT$5&gt;='2.5 CAPEX'!$F29*'1.1 Allgemein'!$I$27,
IF(SUM(OFFSET(BS29,0,-MIN($F29-2,COLUMN(BF29)-1),1,MIN($F29-1,COLUMN(BF29))))=0,$J29,""),"")),"")),""),"")</f>
        <v/>
      </c>
      <c r="BU29" s="340" t="str">
        <f ca="1">IF(BU$5&lt;&gt;"",
IF(BU$5&gt;='2.1 Kraftwerk allgemein'!$F$15,
IF(BU$5&lt;='2.1 Kraftwerk allgemein'!$F$16,
$J29*INDEX('2.1 Kraftwerk allgemein'!$H$16:$S$16,,MATCH('2.5 CAPEX'!BU$5,'2.1 Kraftwerk allgemein'!$H$15:$S$15,0)),
IF(AND($M29="x",$F29&lt;&gt;0),
IF($F29=1,$J29,
IF('2.1 Kraftwerk allgemein'!$F$17-'2.5 CAPEX'!BU$5&gt;='2.5 CAPEX'!$F29*'1.1 Allgemein'!$I$27,
IF(SUM(OFFSET(BT29,0,-MIN($F29-2,COLUMN(BG29)-1),1,MIN($F29-1,COLUMN(BG29))))=0,$J29,""),"")),"")),""),"")</f>
        <v/>
      </c>
      <c r="BV29" s="340" t="str">
        <f ca="1">IF(BV$5&lt;&gt;"",
IF(BV$5&gt;='2.1 Kraftwerk allgemein'!$F$15,
IF(BV$5&lt;='2.1 Kraftwerk allgemein'!$F$16,
$J29*INDEX('2.1 Kraftwerk allgemein'!$H$16:$S$16,,MATCH('2.5 CAPEX'!BV$5,'2.1 Kraftwerk allgemein'!$H$15:$S$15,0)),
IF(AND($M29="x",$F29&lt;&gt;0),
IF($F29=1,$J29,
IF('2.1 Kraftwerk allgemein'!$F$17-'2.5 CAPEX'!BV$5&gt;='2.5 CAPEX'!$F29*'1.1 Allgemein'!$I$27,
IF(SUM(OFFSET(BU29,0,-MIN($F29-2,COLUMN(BH29)-1),1,MIN($F29-1,COLUMN(BH29))))=0,$J29,""),"")),"")),""),"")</f>
        <v/>
      </c>
      <c r="BW29" s="340" t="str">
        <f ca="1">IF(BW$5&lt;&gt;"",
IF(BW$5&gt;='2.1 Kraftwerk allgemein'!$F$15,
IF(BW$5&lt;='2.1 Kraftwerk allgemein'!$F$16,
$J29*INDEX('2.1 Kraftwerk allgemein'!$H$16:$S$16,,MATCH('2.5 CAPEX'!BW$5,'2.1 Kraftwerk allgemein'!$H$15:$S$15,0)),
IF(AND($M29="x",$F29&lt;&gt;0),
IF($F29=1,$J29,
IF('2.1 Kraftwerk allgemein'!$F$17-'2.5 CAPEX'!BW$5&gt;='2.5 CAPEX'!$F29*'1.1 Allgemein'!$I$27,
IF(SUM(OFFSET(BV29,0,-MIN($F29-2,COLUMN(BI29)-1),1,MIN($F29-1,COLUMN(BI29))))=0,$J29,""),"")),"")),""),"")</f>
        <v/>
      </c>
      <c r="BX29" s="340" t="str">
        <f ca="1">IF(BX$5&lt;&gt;"",
IF(BX$5&gt;='2.1 Kraftwerk allgemein'!$F$15,
IF(BX$5&lt;='2.1 Kraftwerk allgemein'!$F$16,
$J29*INDEX('2.1 Kraftwerk allgemein'!$H$16:$S$16,,MATCH('2.5 CAPEX'!BX$5,'2.1 Kraftwerk allgemein'!$H$15:$S$15,0)),
IF(AND($M29="x",$F29&lt;&gt;0),
IF($F29=1,$J29,
IF('2.1 Kraftwerk allgemein'!$F$17-'2.5 CAPEX'!BX$5&gt;='2.5 CAPEX'!$F29*'1.1 Allgemein'!$I$27,
IF(SUM(OFFSET(BW29,0,-MIN($F29-2,COLUMN(BJ29)-1),1,MIN($F29-1,COLUMN(BJ29))))=0,$J29,""),"")),"")),""),"")</f>
        <v/>
      </c>
      <c r="BY29" s="340" t="str">
        <f ca="1">IF(BY$5&lt;&gt;"",
IF(BY$5&gt;='2.1 Kraftwerk allgemein'!$F$15,
IF(BY$5&lt;='2.1 Kraftwerk allgemein'!$F$16,
$J29*INDEX('2.1 Kraftwerk allgemein'!$H$16:$S$16,,MATCH('2.5 CAPEX'!BY$5,'2.1 Kraftwerk allgemein'!$H$15:$S$15,0)),
IF(AND($M29="x",$F29&lt;&gt;0),
IF($F29=1,$J29,
IF('2.1 Kraftwerk allgemein'!$F$17-'2.5 CAPEX'!BY$5&gt;='2.5 CAPEX'!$F29*'1.1 Allgemein'!$I$27,
IF(SUM(OFFSET(BX29,0,-MIN($F29-2,COLUMN(BK29)-1),1,MIN($F29-1,COLUMN(BK29))))=0,$J29,""),"")),"")),""),"")</f>
        <v/>
      </c>
      <c r="BZ29" s="340" t="str">
        <f ca="1">IF(BZ$5&lt;&gt;"",
IF(BZ$5&gt;='2.1 Kraftwerk allgemein'!$F$15,
IF(BZ$5&lt;='2.1 Kraftwerk allgemein'!$F$16,
$J29*INDEX('2.1 Kraftwerk allgemein'!$H$16:$S$16,,MATCH('2.5 CAPEX'!BZ$5,'2.1 Kraftwerk allgemein'!$H$15:$S$15,0)),
IF(AND($M29="x",$F29&lt;&gt;0),
IF($F29=1,$J29,
IF('2.1 Kraftwerk allgemein'!$F$17-'2.5 CAPEX'!BZ$5&gt;='2.5 CAPEX'!$F29*'1.1 Allgemein'!$I$27,
IF(SUM(OFFSET(BY29,0,-MIN($F29-2,COLUMN(BL29)-1),1,MIN($F29-1,COLUMN(BL29))))=0,$J29,""),"")),"")),""),"")</f>
        <v/>
      </c>
      <c r="CA29" s="340" t="str">
        <f ca="1">IF(CA$5&lt;&gt;"",
IF(CA$5&gt;='2.1 Kraftwerk allgemein'!$F$15,
IF(CA$5&lt;='2.1 Kraftwerk allgemein'!$F$16,
$J29*INDEX('2.1 Kraftwerk allgemein'!$H$16:$S$16,,MATCH('2.5 CAPEX'!CA$5,'2.1 Kraftwerk allgemein'!$H$15:$S$15,0)),
IF(AND($M29="x",$F29&lt;&gt;0),
IF($F29=1,$J29,
IF('2.1 Kraftwerk allgemein'!$F$17-'2.5 CAPEX'!CA$5&gt;='2.5 CAPEX'!$F29*'1.1 Allgemein'!$I$27,
IF(SUM(OFFSET(BZ29,0,-MIN($F29-2,COLUMN(BM29)-1),1,MIN($F29-1,COLUMN(BM29))))=0,$J29,""),"")),"")),""),"")</f>
        <v/>
      </c>
      <c r="CB29" s="340" t="str">
        <f ca="1">IF(CB$5&lt;&gt;"",
IF(CB$5&gt;='2.1 Kraftwerk allgemein'!$F$15,
IF(CB$5&lt;='2.1 Kraftwerk allgemein'!$F$16,
$J29*INDEX('2.1 Kraftwerk allgemein'!$H$16:$S$16,,MATCH('2.5 CAPEX'!CB$5,'2.1 Kraftwerk allgemein'!$H$15:$S$15,0)),
IF(AND($M29="x",$F29&lt;&gt;0),
IF($F29=1,$J29,
IF('2.1 Kraftwerk allgemein'!$F$17-'2.5 CAPEX'!CB$5&gt;='2.5 CAPEX'!$F29*'1.1 Allgemein'!$I$27,
IF(SUM(OFFSET(CA29,0,-MIN($F29-2,COLUMN(BN29)-1),1,MIN($F29-1,COLUMN(BN29))))=0,$J29,""),"")),"")),""),"")</f>
        <v/>
      </c>
      <c r="CC29" s="340" t="str">
        <f ca="1">IF(CC$5&lt;&gt;"",
IF(CC$5&gt;='2.1 Kraftwerk allgemein'!$F$15,
IF(CC$5&lt;='2.1 Kraftwerk allgemein'!$F$16,
$J29*INDEX('2.1 Kraftwerk allgemein'!$H$16:$S$16,,MATCH('2.5 CAPEX'!CC$5,'2.1 Kraftwerk allgemein'!$H$15:$S$15,0)),
IF(AND($M29="x",$F29&lt;&gt;0),
IF($F29=1,$J29,
IF('2.1 Kraftwerk allgemein'!$F$17-'2.5 CAPEX'!CC$5&gt;='2.5 CAPEX'!$F29*'1.1 Allgemein'!$I$27,
IF(SUM(OFFSET(CB29,0,-MIN($F29-2,COLUMN(BO29)-1),1,MIN($F29-1,COLUMN(BO29))))=0,$J29,""),"")),"")),""),"")</f>
        <v/>
      </c>
      <c r="CD29" s="340" t="str">
        <f ca="1">IF(CD$5&lt;&gt;"",
IF(CD$5&gt;='2.1 Kraftwerk allgemein'!$F$15,
IF(CD$5&lt;='2.1 Kraftwerk allgemein'!$F$16,
$J29*INDEX('2.1 Kraftwerk allgemein'!$H$16:$S$16,,MATCH('2.5 CAPEX'!CD$5,'2.1 Kraftwerk allgemein'!$H$15:$S$15,0)),
IF(AND($M29="x",$F29&lt;&gt;0),
IF($F29=1,$J29,
IF('2.1 Kraftwerk allgemein'!$F$17-'2.5 CAPEX'!CD$5&gt;='2.5 CAPEX'!$F29*'1.1 Allgemein'!$I$27,
IF(SUM(OFFSET(CC29,0,-MIN($F29-2,COLUMN(BP29)-1),1,MIN($F29-1,COLUMN(BP29))))=0,$J29,""),"")),"")),""),"")</f>
        <v/>
      </c>
      <c r="CE29" s="340" t="str">
        <f ca="1">IF(CE$5&lt;&gt;"",
IF(CE$5&gt;='2.1 Kraftwerk allgemein'!$F$15,
IF(CE$5&lt;='2.1 Kraftwerk allgemein'!$F$16,
$J29*INDEX('2.1 Kraftwerk allgemein'!$H$16:$S$16,,MATCH('2.5 CAPEX'!CE$5,'2.1 Kraftwerk allgemein'!$H$15:$S$15,0)),
IF(AND($M29="x",$F29&lt;&gt;0),
IF($F29=1,$J29,
IF('2.1 Kraftwerk allgemein'!$F$17-'2.5 CAPEX'!CE$5&gt;='2.5 CAPEX'!$F29*'1.1 Allgemein'!$I$27,
IF(SUM(OFFSET(CD29,0,-MIN($F29-2,COLUMN(BQ29)-1),1,MIN($F29-1,COLUMN(BQ29))))=0,$J29,""),"")),"")),""),"")</f>
        <v/>
      </c>
      <c r="CF29" s="340" t="str">
        <f ca="1">IF(CF$5&lt;&gt;"",
IF(CF$5&gt;='2.1 Kraftwerk allgemein'!$F$15,
IF(CF$5&lt;='2.1 Kraftwerk allgemein'!$F$16,
$J29*INDEX('2.1 Kraftwerk allgemein'!$H$16:$S$16,,MATCH('2.5 CAPEX'!CF$5,'2.1 Kraftwerk allgemein'!$H$15:$S$15,0)),
IF(AND($M29="x",$F29&lt;&gt;0),
IF($F29=1,$J29,
IF('2.1 Kraftwerk allgemein'!$F$17-'2.5 CAPEX'!CF$5&gt;='2.5 CAPEX'!$F29*'1.1 Allgemein'!$I$27,
IF(SUM(OFFSET(CE29,0,-MIN($F29-2,COLUMN(BR29)-1),1,MIN($F29-1,COLUMN(BR29))))=0,$J29,""),"")),"")),""),"")</f>
        <v/>
      </c>
      <c r="CG29" s="340" t="str">
        <f ca="1">IF(CG$5&lt;&gt;"",
IF(CG$5&gt;='2.1 Kraftwerk allgemein'!$F$15,
IF(CG$5&lt;='2.1 Kraftwerk allgemein'!$F$16,
$J29*INDEX('2.1 Kraftwerk allgemein'!$H$16:$S$16,,MATCH('2.5 CAPEX'!CG$5,'2.1 Kraftwerk allgemein'!$H$15:$S$15,0)),
IF(AND($M29="x",$F29&lt;&gt;0),
IF($F29=1,$J29,
IF('2.1 Kraftwerk allgemein'!$F$17-'2.5 CAPEX'!CG$5&gt;='2.5 CAPEX'!$F29*'1.1 Allgemein'!$I$27,
IF(SUM(OFFSET(CF29,0,-MIN($F29-2,COLUMN(BS29)-1),1,MIN($F29-1,COLUMN(BS29))))=0,$J29,""),"")),"")),""),"")</f>
        <v/>
      </c>
      <c r="CH29" s="340" t="str">
        <f ca="1">IF(CH$5&lt;&gt;"",
IF(CH$5&gt;='2.1 Kraftwerk allgemein'!$F$15,
IF(CH$5&lt;='2.1 Kraftwerk allgemein'!$F$16,
$J29*INDEX('2.1 Kraftwerk allgemein'!$H$16:$S$16,,MATCH('2.5 CAPEX'!CH$5,'2.1 Kraftwerk allgemein'!$H$15:$S$15,0)),
IF(AND($M29="x",$F29&lt;&gt;0),
IF($F29=1,$J29,
IF('2.1 Kraftwerk allgemein'!$F$17-'2.5 CAPEX'!CH$5&gt;='2.5 CAPEX'!$F29*'1.1 Allgemein'!$I$27,
IF(SUM(OFFSET(CG29,0,-MIN($F29-2,COLUMN(BT29)-1),1,MIN($F29-1,COLUMN(BT29))))=0,$J29,""),"")),"")),""),"")</f>
        <v/>
      </c>
      <c r="CI29" s="340" t="str">
        <f ca="1">IF(CI$5&lt;&gt;"",
IF(CI$5&gt;='2.1 Kraftwerk allgemein'!$F$15,
IF(CI$5&lt;='2.1 Kraftwerk allgemein'!$F$16,
$J29*INDEX('2.1 Kraftwerk allgemein'!$H$16:$S$16,,MATCH('2.5 CAPEX'!CI$5,'2.1 Kraftwerk allgemein'!$H$15:$S$15,0)),
IF(AND($M29="x",$F29&lt;&gt;0),
IF($F29=1,$J29,
IF('2.1 Kraftwerk allgemein'!$F$17-'2.5 CAPEX'!CI$5&gt;='2.5 CAPEX'!$F29*'1.1 Allgemein'!$I$27,
IF(SUM(OFFSET(CH29,0,-MIN($F29-2,COLUMN(BU29)-1),1,MIN($F29-1,COLUMN(BU29))))=0,$J29,""),"")),"")),""),"")</f>
        <v/>
      </c>
      <c r="CJ29" s="340" t="str">
        <f ca="1">IF(CJ$5&lt;&gt;"",
IF(CJ$5&gt;='2.1 Kraftwerk allgemein'!$F$15,
IF(CJ$5&lt;='2.1 Kraftwerk allgemein'!$F$16,
$J29*INDEX('2.1 Kraftwerk allgemein'!$H$16:$S$16,,MATCH('2.5 CAPEX'!CJ$5,'2.1 Kraftwerk allgemein'!$H$15:$S$15,0)),
IF(AND($M29="x",$F29&lt;&gt;0),
IF($F29=1,$J29,
IF('2.1 Kraftwerk allgemein'!$F$17-'2.5 CAPEX'!CJ$5&gt;='2.5 CAPEX'!$F29*'1.1 Allgemein'!$I$27,
IF(SUM(OFFSET(CI29,0,-MIN($F29-2,COLUMN(BV29)-1),1,MIN($F29-1,COLUMN(BV29))))=0,$J29,""),"")),"")),""),"")</f>
        <v/>
      </c>
      <c r="CK29" s="340" t="str">
        <f ca="1">IF(CK$5&lt;&gt;"",
IF(CK$5&gt;='2.1 Kraftwerk allgemein'!$F$15,
IF(CK$5&lt;='2.1 Kraftwerk allgemein'!$F$16,
$J29*INDEX('2.1 Kraftwerk allgemein'!$H$16:$S$16,,MATCH('2.5 CAPEX'!CK$5,'2.1 Kraftwerk allgemein'!$H$15:$S$15,0)),
IF(AND($M29="x",$F29&lt;&gt;0),
IF($F29=1,$J29,
IF('2.1 Kraftwerk allgemein'!$F$17-'2.5 CAPEX'!CK$5&gt;='2.5 CAPEX'!$F29*'1.1 Allgemein'!$I$27,
IF(SUM(OFFSET(CJ29,0,-MIN($F29-2,COLUMN(BW29)-1),1,MIN($F29-1,COLUMN(BW29))))=0,$J29,""),"")),"")),""),"")</f>
        <v/>
      </c>
      <c r="CL29" s="340" t="str">
        <f ca="1">IF(CL$5&lt;&gt;"",
IF(CL$5&gt;='2.1 Kraftwerk allgemein'!$F$15,
IF(CL$5&lt;='2.1 Kraftwerk allgemein'!$F$16,
$J29*INDEX('2.1 Kraftwerk allgemein'!$H$16:$S$16,,MATCH('2.5 CAPEX'!CL$5,'2.1 Kraftwerk allgemein'!$H$15:$S$15,0)),
IF(AND($M29="x",$F29&lt;&gt;0),
IF($F29=1,$J29,
IF('2.1 Kraftwerk allgemein'!$F$17-'2.5 CAPEX'!CL$5&gt;='2.5 CAPEX'!$F29*'1.1 Allgemein'!$I$27,
IF(SUM(OFFSET(CK29,0,-MIN($F29-2,COLUMN(BX29)-1),1,MIN($F29-1,COLUMN(BX29))))=0,$J29,""),"")),"")),""),"")</f>
        <v/>
      </c>
      <c r="CM29" s="340" t="str">
        <f ca="1">IF(CM$5&lt;&gt;"",
IF(CM$5&gt;='2.1 Kraftwerk allgemein'!$F$15,
IF(CM$5&lt;='2.1 Kraftwerk allgemein'!$F$16,
$J29*INDEX('2.1 Kraftwerk allgemein'!$H$16:$S$16,,MATCH('2.5 CAPEX'!CM$5,'2.1 Kraftwerk allgemein'!$H$15:$S$15,0)),
IF(AND($M29="x",$F29&lt;&gt;0),
IF($F29=1,$J29,
IF('2.1 Kraftwerk allgemein'!$F$17-'2.5 CAPEX'!CM$5&gt;='2.5 CAPEX'!$F29*'1.1 Allgemein'!$I$27,
IF(SUM(OFFSET(CL29,0,-MIN($F29-2,COLUMN(BY29)-1),1,MIN($F29-1,COLUMN(BY29))))=0,$J29,""),"")),"")),""),"")</f>
        <v/>
      </c>
      <c r="CN29" s="340" t="str">
        <f ca="1">IF(CN$5&lt;&gt;"",
IF(CN$5&gt;='2.1 Kraftwerk allgemein'!$F$15,
IF(CN$5&lt;='2.1 Kraftwerk allgemein'!$F$16,
$J29*INDEX('2.1 Kraftwerk allgemein'!$H$16:$S$16,,MATCH('2.5 CAPEX'!CN$5,'2.1 Kraftwerk allgemein'!$H$15:$S$15,0)),
IF(AND($M29="x",$F29&lt;&gt;0),
IF($F29=1,$J29,
IF('2.1 Kraftwerk allgemein'!$F$17-'2.5 CAPEX'!CN$5&gt;='2.5 CAPEX'!$F29*'1.1 Allgemein'!$I$27,
IF(SUM(OFFSET(CM29,0,-MIN($F29-2,COLUMN(BZ29)-1),1,MIN($F29-1,COLUMN(BZ29))))=0,$J29,""),"")),"")),""),"")</f>
        <v/>
      </c>
      <c r="CO29" s="340" t="str">
        <f ca="1">IF(CO$5&lt;&gt;"",
IF(CO$5&gt;='2.1 Kraftwerk allgemein'!$F$15,
IF(CO$5&lt;='2.1 Kraftwerk allgemein'!$F$16,
$J29*INDEX('2.1 Kraftwerk allgemein'!$H$16:$S$16,,MATCH('2.5 CAPEX'!CO$5,'2.1 Kraftwerk allgemein'!$H$15:$S$15,0)),
IF(AND($M29="x",$F29&lt;&gt;0),
IF($F29=1,$J29,
IF('2.1 Kraftwerk allgemein'!$F$17-'2.5 CAPEX'!CO$5&gt;='2.5 CAPEX'!$F29*'1.1 Allgemein'!$I$27,
IF(SUM(OFFSET(CN29,0,-MIN($F29-2,COLUMN(CA29)-1),1,MIN($F29-1,COLUMN(CA29))))=0,$J29,""),"")),"")),""),"")</f>
        <v/>
      </c>
      <c r="CP29" s="340" t="str">
        <f ca="1">IF(CP$5&lt;&gt;"",
IF(CP$5&gt;='2.1 Kraftwerk allgemein'!$F$15,
IF(CP$5&lt;='2.1 Kraftwerk allgemein'!$F$16,
$J29*INDEX('2.1 Kraftwerk allgemein'!$H$16:$S$16,,MATCH('2.5 CAPEX'!CP$5,'2.1 Kraftwerk allgemein'!$H$15:$S$15,0)),
IF(AND($M29="x",$F29&lt;&gt;0),
IF($F29=1,$J29,
IF('2.1 Kraftwerk allgemein'!$F$17-'2.5 CAPEX'!CP$5&gt;='2.5 CAPEX'!$F29*'1.1 Allgemein'!$I$27,
IF(SUM(OFFSET(CO29,0,-MIN($F29-2,COLUMN(CB29)-1),1,MIN($F29-1,COLUMN(CB29))))=0,$J29,""),"")),"")),""),"")</f>
        <v/>
      </c>
      <c r="CQ29" s="340" t="str">
        <f ca="1">IF(CQ$5&lt;&gt;"",
IF(CQ$5&gt;='2.1 Kraftwerk allgemein'!$F$15,
IF(CQ$5&lt;='2.1 Kraftwerk allgemein'!$F$16,
$J29*INDEX('2.1 Kraftwerk allgemein'!$H$16:$S$16,,MATCH('2.5 CAPEX'!CQ$5,'2.1 Kraftwerk allgemein'!$H$15:$S$15,0)),
IF(AND($M29="x",$F29&lt;&gt;0),
IF($F29=1,$J29,
IF('2.1 Kraftwerk allgemein'!$F$17-'2.5 CAPEX'!CQ$5&gt;='2.5 CAPEX'!$F29*'1.1 Allgemein'!$I$27,
IF(SUM(OFFSET(CP29,0,-MIN($F29-2,COLUMN(CC29)-1),1,MIN($F29-1,COLUMN(CC29))))=0,$J29,""),"")),"")),""),"")</f>
        <v/>
      </c>
      <c r="CR29" s="340" t="str">
        <f ca="1">IF(CR$5&lt;&gt;"",
IF(CR$5&gt;='2.1 Kraftwerk allgemein'!$F$15,
IF(CR$5&lt;='2.1 Kraftwerk allgemein'!$F$16,
$J29*INDEX('2.1 Kraftwerk allgemein'!$H$16:$S$16,,MATCH('2.5 CAPEX'!CR$5,'2.1 Kraftwerk allgemein'!$H$15:$S$15,0)),
IF(AND($M29="x",$F29&lt;&gt;0),
IF($F29=1,$J29,
IF('2.1 Kraftwerk allgemein'!$F$17-'2.5 CAPEX'!CR$5&gt;='2.5 CAPEX'!$F29*'1.1 Allgemein'!$I$27,
IF(SUM(OFFSET(CQ29,0,-MIN($F29-2,COLUMN(CD29)-1),1,MIN($F29-1,COLUMN(CD29))))=0,$J29,""),"")),"")),""),"")</f>
        <v/>
      </c>
      <c r="CS29" s="340" t="str">
        <f ca="1">IF(CS$5&lt;&gt;"",
IF(CS$5&gt;='2.1 Kraftwerk allgemein'!$F$15,
IF(CS$5&lt;='2.1 Kraftwerk allgemein'!$F$16,
$J29*INDEX('2.1 Kraftwerk allgemein'!$H$16:$S$16,,MATCH('2.5 CAPEX'!CS$5,'2.1 Kraftwerk allgemein'!$H$15:$S$15,0)),
IF(AND($M29="x",$F29&lt;&gt;0),
IF($F29=1,$J29,
IF('2.1 Kraftwerk allgemein'!$F$17-'2.5 CAPEX'!CS$5&gt;='2.5 CAPEX'!$F29*'1.1 Allgemein'!$I$27,
IF(SUM(OFFSET(CR29,0,-MIN($F29-2,COLUMN(CE29)-1),1,MIN($F29-1,COLUMN(CE29))))=0,$J29,""),"")),"")),""),"")</f>
        <v/>
      </c>
      <c r="CT29" s="340" t="str">
        <f ca="1">IF(CT$5&lt;&gt;"",
IF(CT$5&gt;='2.1 Kraftwerk allgemein'!$F$15,
IF(CT$5&lt;='2.1 Kraftwerk allgemein'!$F$16,
$J29*INDEX('2.1 Kraftwerk allgemein'!$H$16:$S$16,,MATCH('2.5 CAPEX'!CT$5,'2.1 Kraftwerk allgemein'!$H$15:$S$15,0)),
IF(AND($M29="x",$F29&lt;&gt;0),
IF($F29=1,$J29,
IF('2.1 Kraftwerk allgemein'!$F$17-'2.5 CAPEX'!CT$5&gt;='2.5 CAPEX'!$F29*'1.1 Allgemein'!$I$27,
IF(SUM(OFFSET(CS29,0,-MIN($F29-2,COLUMN(CF29)-1),1,MIN($F29-1,COLUMN(CF29))))=0,$J29,""),"")),"")),""),"")</f>
        <v/>
      </c>
      <c r="CU29" s="340" t="str">
        <f ca="1">IF(CU$5&lt;&gt;"",
IF(CU$5&gt;='2.1 Kraftwerk allgemein'!$F$15,
IF(CU$5&lt;='2.1 Kraftwerk allgemein'!$F$16,
$J29*INDEX('2.1 Kraftwerk allgemein'!$H$16:$S$16,,MATCH('2.5 CAPEX'!CU$5,'2.1 Kraftwerk allgemein'!$H$15:$S$15,0)),
IF(AND($M29="x",$F29&lt;&gt;0),
IF($F29=1,$J29,
IF('2.1 Kraftwerk allgemein'!$F$17-'2.5 CAPEX'!CU$5&gt;='2.5 CAPEX'!$F29*'1.1 Allgemein'!$I$27,
IF(SUM(OFFSET(CT29,0,-MIN($F29-2,COLUMN(CG29)-1),1,MIN($F29-1,COLUMN(CG29))))=0,$J29,""),"")),"")),""),"")</f>
        <v/>
      </c>
      <c r="CV29" s="340" t="str">
        <f ca="1">IF(CV$5&lt;&gt;"",
IF(CV$5&gt;='2.1 Kraftwerk allgemein'!$F$15,
IF(CV$5&lt;='2.1 Kraftwerk allgemein'!$F$16,
$J29*INDEX('2.1 Kraftwerk allgemein'!$H$16:$S$16,,MATCH('2.5 CAPEX'!CV$5,'2.1 Kraftwerk allgemein'!$H$15:$S$15,0)),
IF(AND($M29="x",$F29&lt;&gt;0),
IF($F29=1,$J29,
IF('2.1 Kraftwerk allgemein'!$F$17-'2.5 CAPEX'!CV$5&gt;='2.5 CAPEX'!$F29*'1.1 Allgemein'!$I$27,
IF(SUM(OFFSET(CU29,0,-MIN($F29-2,COLUMN(CH29)-1),1,MIN($F29-1,COLUMN(CH29))))=0,$J29,""),"")),"")),""),"")</f>
        <v/>
      </c>
      <c r="CW29" s="340" t="str">
        <f ca="1">IF(CW$5&lt;&gt;"",
IF(CW$5&gt;='2.1 Kraftwerk allgemein'!$F$15,
IF(CW$5&lt;='2.1 Kraftwerk allgemein'!$F$16,
$J29*INDEX('2.1 Kraftwerk allgemein'!$H$16:$S$16,,MATCH('2.5 CAPEX'!CW$5,'2.1 Kraftwerk allgemein'!$H$15:$S$15,0)),
IF(AND($M29="x",$F29&lt;&gt;0),
IF($F29=1,$J29,
IF('2.1 Kraftwerk allgemein'!$F$17-'2.5 CAPEX'!CW$5&gt;='2.5 CAPEX'!$F29*'1.1 Allgemein'!$I$27,
IF(SUM(OFFSET(CV29,0,-MIN($F29-2,COLUMN(CI29)-1),1,MIN($F29-1,COLUMN(CI29))))=0,$J29,""),"")),"")),""),"")</f>
        <v/>
      </c>
      <c r="CX29" s="340" t="str">
        <f ca="1">IF(CX$5&lt;&gt;"",
IF(CX$5&gt;='2.1 Kraftwerk allgemein'!$F$15,
IF(CX$5&lt;='2.1 Kraftwerk allgemein'!$F$16,
$J29*INDEX('2.1 Kraftwerk allgemein'!$H$16:$S$16,,MATCH('2.5 CAPEX'!CX$5,'2.1 Kraftwerk allgemein'!$H$15:$S$15,0)),
IF(AND($M29="x",$F29&lt;&gt;0),
IF($F29=1,$J29,
IF('2.1 Kraftwerk allgemein'!$F$17-'2.5 CAPEX'!CX$5&gt;='2.5 CAPEX'!$F29*'1.1 Allgemein'!$I$27,
IF(SUM(OFFSET(CW29,0,-MIN($F29-2,COLUMN(CJ29)-1),1,MIN($F29-1,COLUMN(CJ29))))=0,$J29,""),"")),"")),""),"")</f>
        <v/>
      </c>
      <c r="CY29" s="340" t="str">
        <f ca="1">IF(CY$5&lt;&gt;"",
IF(CY$5&gt;='2.1 Kraftwerk allgemein'!$F$15,
IF(CY$5&lt;='2.1 Kraftwerk allgemein'!$F$16,
$J29*INDEX('2.1 Kraftwerk allgemein'!$H$16:$S$16,,MATCH('2.5 CAPEX'!CY$5,'2.1 Kraftwerk allgemein'!$H$15:$S$15,0)),
IF(AND($M29="x",$F29&lt;&gt;0),
IF($F29=1,$J29,
IF('2.1 Kraftwerk allgemein'!$F$17-'2.5 CAPEX'!CY$5&gt;='2.5 CAPEX'!$F29*'1.1 Allgemein'!$I$27,
IF(SUM(OFFSET(CX29,0,-MIN($F29-2,COLUMN(CK29)-1),1,MIN($F29-1,COLUMN(CK29))))=0,$J29,""),"")),"")),""),"")</f>
        <v/>
      </c>
      <c r="CZ29" s="340" t="str">
        <f ca="1">IF(CZ$5&lt;&gt;"",
IF(CZ$5&gt;='2.1 Kraftwerk allgemein'!$F$15,
IF(CZ$5&lt;='2.1 Kraftwerk allgemein'!$F$16,
$J29*INDEX('2.1 Kraftwerk allgemein'!$H$16:$S$16,,MATCH('2.5 CAPEX'!CZ$5,'2.1 Kraftwerk allgemein'!$H$15:$S$15,0)),
IF(AND($M29="x",$F29&lt;&gt;0),
IF($F29=1,$J29,
IF('2.1 Kraftwerk allgemein'!$F$17-'2.5 CAPEX'!CZ$5&gt;='2.5 CAPEX'!$F29*'1.1 Allgemein'!$I$27,
IF(SUM(OFFSET(CY29,0,-MIN($F29-2,COLUMN(CL29)-1),1,MIN($F29-1,COLUMN(CL29))))=0,$J29,""),"")),"")),""),"")</f>
        <v/>
      </c>
      <c r="DA29" s="340" t="str">
        <f ca="1">IF(DA$5&lt;&gt;"",
IF(DA$5&gt;='2.1 Kraftwerk allgemein'!$F$15,
IF(DA$5&lt;='2.1 Kraftwerk allgemein'!$F$16,
$J29*INDEX('2.1 Kraftwerk allgemein'!$H$16:$S$16,,MATCH('2.5 CAPEX'!DA$5,'2.1 Kraftwerk allgemein'!$H$15:$S$15,0)),
IF(AND($M29="x",$F29&lt;&gt;0),
IF($F29=1,$J29,
IF('2.1 Kraftwerk allgemein'!$F$17-'2.5 CAPEX'!DA$5&gt;='2.5 CAPEX'!$F29*'1.1 Allgemein'!$I$27,
IF(SUM(OFFSET(CZ29,0,-MIN($F29-2,COLUMN(CM29)-1),1,MIN($F29-1,COLUMN(CM29))))=0,$J29,""),"")),"")),""),"")</f>
        <v/>
      </c>
      <c r="DB29" s="340" t="str">
        <f ca="1">IF(DB$5&lt;&gt;"",
IF(DB$5&gt;='2.1 Kraftwerk allgemein'!$F$15,
IF(DB$5&lt;='2.1 Kraftwerk allgemein'!$F$16,
$J29*INDEX('2.1 Kraftwerk allgemein'!$H$16:$S$16,,MATCH('2.5 CAPEX'!DB$5,'2.1 Kraftwerk allgemein'!$H$15:$S$15,0)),
IF(AND($M29="x",$F29&lt;&gt;0),
IF($F29=1,$J29,
IF('2.1 Kraftwerk allgemein'!$F$17-'2.5 CAPEX'!DB$5&gt;='2.5 CAPEX'!$F29*'1.1 Allgemein'!$I$27,
IF(SUM(OFFSET(DA29,0,-MIN($F29-2,COLUMN(CN29)-1),1,MIN($F29-1,COLUMN(CN29))))=0,$J29,""),"")),"")),""),"")</f>
        <v/>
      </c>
      <c r="DC29" s="340" t="str">
        <f ca="1">IF(DC$5&lt;&gt;"",
IF(DC$5&gt;='2.1 Kraftwerk allgemein'!$F$15,
IF(DC$5&lt;='2.1 Kraftwerk allgemein'!$F$16,
$J29*INDEX('2.1 Kraftwerk allgemein'!$H$16:$S$16,,MATCH('2.5 CAPEX'!DC$5,'2.1 Kraftwerk allgemein'!$H$15:$S$15,0)),
IF(AND($M29="x",$F29&lt;&gt;0),
IF($F29=1,$J29,
IF('2.1 Kraftwerk allgemein'!$F$17-'2.5 CAPEX'!DC$5&gt;='2.5 CAPEX'!$F29*'1.1 Allgemein'!$I$27,
IF(SUM(OFFSET(DB29,0,-MIN($F29-2,COLUMN(CO29)-1),1,MIN($F29-1,COLUMN(CO29))))=0,$J29,""),"")),"")),""),"")</f>
        <v/>
      </c>
      <c r="DD29" s="340" t="str">
        <f ca="1">IF(DD$5&lt;&gt;"",
IF(DD$5&gt;='2.1 Kraftwerk allgemein'!$F$15,
IF(DD$5&lt;='2.1 Kraftwerk allgemein'!$F$16,
$J29*INDEX('2.1 Kraftwerk allgemein'!$H$16:$S$16,,MATCH('2.5 CAPEX'!DD$5,'2.1 Kraftwerk allgemein'!$H$15:$S$15,0)),
IF(AND($M29="x",$F29&lt;&gt;0),
IF($F29=1,$J29,
IF('2.1 Kraftwerk allgemein'!$F$17-'2.5 CAPEX'!DD$5&gt;='2.5 CAPEX'!$F29*'1.1 Allgemein'!$I$27,
IF(SUM(OFFSET(DC29,0,-MIN($F29-2,COLUMN(CP29)-1),1,MIN($F29-1,COLUMN(CP29))))=0,$J29,""),"")),"")),""),"")</f>
        <v/>
      </c>
      <c r="DE29" s="340" t="str">
        <f ca="1">IF(DE$5&lt;&gt;"",
IF(DE$5&gt;='2.1 Kraftwerk allgemein'!$F$15,
IF(DE$5&lt;='2.1 Kraftwerk allgemein'!$F$16,
$J29*INDEX('2.1 Kraftwerk allgemein'!$H$16:$S$16,,MATCH('2.5 CAPEX'!DE$5,'2.1 Kraftwerk allgemein'!$H$15:$S$15,0)),
IF(AND($M29="x",$F29&lt;&gt;0),
IF($F29=1,$J29,
IF('2.1 Kraftwerk allgemein'!$F$17-'2.5 CAPEX'!DE$5&gt;='2.5 CAPEX'!$F29*'1.1 Allgemein'!$I$27,
IF(SUM(OFFSET(DD29,0,-MIN($F29-2,COLUMN(CQ29)-1),1,MIN($F29-1,COLUMN(CQ29))))=0,$J29,""),"")),"")),""),"")</f>
        <v/>
      </c>
      <c r="DF29" s="340" t="str">
        <f ca="1">IF(DF$5&lt;&gt;"",
IF(DF$5&gt;='2.1 Kraftwerk allgemein'!$F$15,
IF(DF$5&lt;='2.1 Kraftwerk allgemein'!$F$16,
$J29*INDEX('2.1 Kraftwerk allgemein'!$H$16:$S$16,,MATCH('2.5 CAPEX'!DF$5,'2.1 Kraftwerk allgemein'!$H$15:$S$15,0)),
IF(AND($M29="x",$F29&lt;&gt;0),
IF($F29=1,$J29,
IF('2.1 Kraftwerk allgemein'!$F$17-'2.5 CAPEX'!DF$5&gt;='2.5 CAPEX'!$F29*'1.1 Allgemein'!$I$27,
IF(SUM(OFFSET(DE29,0,-MIN($F29-2,COLUMN(CR29)-1),1,MIN($F29-1,COLUMN(CR29))))=0,$J29,""),"")),"")),""),"")</f>
        <v/>
      </c>
      <c r="DG29" s="340" t="str">
        <f ca="1">IF(DG$5&lt;&gt;"",
IF(DG$5&gt;='2.1 Kraftwerk allgemein'!$F$15,
IF(DG$5&lt;='2.1 Kraftwerk allgemein'!$F$16,
$J29*INDEX('2.1 Kraftwerk allgemein'!$H$16:$S$16,,MATCH('2.5 CAPEX'!DG$5,'2.1 Kraftwerk allgemein'!$H$15:$S$15,0)),
IF(AND($M29="x",$F29&lt;&gt;0),
IF($F29=1,$J29,
IF('2.1 Kraftwerk allgemein'!$F$17-'2.5 CAPEX'!DG$5&gt;='2.5 CAPEX'!$F29*'1.1 Allgemein'!$I$27,
IF(SUM(OFFSET(DF29,0,-MIN($F29-2,COLUMN(CS29)-1),1,MIN($F29-1,COLUMN(CS29))))=0,$J29,""),"")),"")),""),"")</f>
        <v/>
      </c>
      <c r="DH29" s="340" t="str">
        <f ca="1">IF(DH$5&lt;&gt;"",
IF(DH$5&gt;='2.1 Kraftwerk allgemein'!$F$15,
IF(DH$5&lt;='2.1 Kraftwerk allgemein'!$F$16,
$J29*INDEX('2.1 Kraftwerk allgemein'!$H$16:$S$16,,MATCH('2.5 CAPEX'!DH$5,'2.1 Kraftwerk allgemein'!$H$15:$S$15,0)),
IF(AND($M29="x",$F29&lt;&gt;0),
IF($F29=1,$J29,
IF('2.1 Kraftwerk allgemein'!$F$17-'2.5 CAPEX'!DH$5&gt;='2.5 CAPEX'!$F29*'1.1 Allgemein'!$I$27,
IF(SUM(OFFSET(DG29,0,-MIN($F29-2,COLUMN(CT29)-1),1,MIN($F29-1,COLUMN(CT29))))=0,$J29,""),"")),"")),""),"")</f>
        <v/>
      </c>
      <c r="DI29" s="340" t="str">
        <f ca="1">IF(DI$5&lt;&gt;"",
IF(DI$5&gt;='2.1 Kraftwerk allgemein'!$F$15,
IF(DI$5&lt;='2.1 Kraftwerk allgemein'!$F$16,
$J29*INDEX('2.1 Kraftwerk allgemein'!$H$16:$S$16,,MATCH('2.5 CAPEX'!DI$5,'2.1 Kraftwerk allgemein'!$H$15:$S$15,0)),
IF(AND($M29="x",$F29&lt;&gt;0),
IF($F29=1,$J29,
IF('2.1 Kraftwerk allgemein'!$F$17-'2.5 CAPEX'!DI$5&gt;='2.5 CAPEX'!$F29*'1.1 Allgemein'!$I$27,
IF(SUM(OFFSET(DH29,0,-MIN($F29-2,COLUMN(CU29)-1),1,MIN($F29-1,COLUMN(CU29))))=0,$J29,""),"")),"")),""),"")</f>
        <v/>
      </c>
      <c r="DJ29" s="340" t="str">
        <f ca="1">IF(DJ$5&lt;&gt;"",
IF(DJ$5&gt;='2.1 Kraftwerk allgemein'!$F$15,
IF(DJ$5&lt;='2.1 Kraftwerk allgemein'!$F$16,
$J29*INDEX('2.1 Kraftwerk allgemein'!$H$16:$S$16,,MATCH('2.5 CAPEX'!DJ$5,'2.1 Kraftwerk allgemein'!$H$15:$S$15,0)),
IF(AND($M29="x",$F29&lt;&gt;0),
IF($F29=1,$J29,
IF('2.1 Kraftwerk allgemein'!$F$17-'2.5 CAPEX'!DJ$5&gt;='2.5 CAPEX'!$F29*'1.1 Allgemein'!$I$27,
IF(SUM(OFFSET(DI29,0,-MIN($F29-2,COLUMN(CV29)-1),1,MIN($F29-1,COLUMN(CV29))))=0,$J29,""),"")),"")),""),"")</f>
        <v/>
      </c>
      <c r="DK29" s="340" t="str">
        <f ca="1">IF(DK$5&lt;&gt;"",
IF(DK$5&gt;='2.1 Kraftwerk allgemein'!$F$15,
IF(DK$5&lt;='2.1 Kraftwerk allgemein'!$F$16,
$J29*INDEX('2.1 Kraftwerk allgemein'!$H$16:$S$16,,MATCH('2.5 CAPEX'!DK$5,'2.1 Kraftwerk allgemein'!$H$15:$S$15,0)),
IF(AND($M29="x",$F29&lt;&gt;0),
IF($F29=1,$J29,
IF('2.1 Kraftwerk allgemein'!$F$17-'2.5 CAPEX'!DK$5&gt;='2.5 CAPEX'!$F29*'1.1 Allgemein'!$I$27,
IF(SUM(OFFSET(DJ29,0,-MIN($F29-2,COLUMN(CW29)-1),1,MIN($F29-1,COLUMN(CW29))))=0,$J29,""),"")),"")),""),"")</f>
        <v/>
      </c>
    </row>
    <row r="30" spans="2:115" s="7" customFormat="1" ht="15" customHeight="1" x14ac:dyDescent="0.35">
      <c r="D30" s="41">
        <v>204</v>
      </c>
      <c r="E30" s="41" t="str">
        <f>IF('2.1 Kraftwerk allgemein'!$F$2="f",d_f_i!$B235,IF('2.1 Kraftwerk allgemein'!$F$2="i",d_f_i!$C235,d_f_i!$A235))</f>
        <v>Transformatoren NS-MS</v>
      </c>
      <c r="F30" s="19">
        <f>INDEX('1.1 Allgemein'!$1:$1048576,MATCH('2.5 CAPEX'!D30,'1.1 Allgemein'!$E:$E,0),MATCH('2.5 CAPEX'!$F$11,'1.1 Allgemein'!$34:$34,0))</f>
        <v>40</v>
      </c>
      <c r="G30" s="93">
        <f t="shared" ca="1" si="3"/>
        <v>0</v>
      </c>
      <c r="H30" s="94">
        <f ca="1">SUM(OFFSET(O30,0,0,1,'2.1 Kraftwerk allgemein'!$F$17-'2.5 CAPEX'!$O$5+1))-J30</f>
        <v>0</v>
      </c>
      <c r="I30" s="336"/>
      <c r="J30" s="336"/>
      <c r="K30" s="68" t="str">
        <f>IF($D30&lt;&gt;"",IF(INDEX('1.1 Allgemein'!$1:$1048576,MATCH('2.5 CAPEX'!$D30,'1.1 Allgemein'!$E:$E,0),MATCH('2.5 CAPEX'!K$11,'1.1 Allgemein'!$34:$34,0))&lt;&gt;0,INDEX('1.1 Allgemein'!$1:$1048576,MATCH('2.5 CAPEX'!$D30,'1.1 Allgemein'!$E:$E,0),MATCH('2.5 CAPEX'!K$11,'1.1 Allgemein'!$34:$34,0)),""),"")</f>
        <v/>
      </c>
      <c r="L30" s="68" t="str">
        <f>IF($D30&lt;&gt;"",IF(INDEX('1.1 Allgemein'!$1:$1048576,MATCH('2.5 CAPEX'!$D30,'1.1 Allgemein'!$E:$E,0),MATCH('2.5 CAPEX'!L$11,'1.1 Allgemein'!$34:$34,0))&lt;&gt;0,INDEX('1.1 Allgemein'!$1:$1048576,MATCH('2.5 CAPEX'!$D30,'1.1 Allgemein'!$E:$E,0),MATCH('2.5 CAPEX'!L$11,'1.1 Allgemein'!$34:$34,0)),""),"")</f>
        <v/>
      </c>
      <c r="M30" s="68" t="str">
        <f>IF($D30&lt;&gt;"",IF(INDEX('1.1 Allgemein'!$1:$1048576,MATCH('2.5 CAPEX'!$D30,'1.1 Allgemein'!$E:$E,0),MATCH('2.5 CAPEX'!M$11,'1.1 Allgemein'!$34:$34,0))&lt;&gt;0,INDEX('1.1 Allgemein'!$1:$1048576,MATCH('2.5 CAPEX'!$D30,'1.1 Allgemein'!$E:$E,0),MATCH('2.5 CAPEX'!M$11,'1.1 Allgemein'!$34:$34,0)),""),"")</f>
        <v>x</v>
      </c>
      <c r="N30" s="69"/>
      <c r="O30" s="340">
        <f ca="1">IF(O$5&lt;&gt;"",
IF(O$5&gt;='2.1 Kraftwerk allgemein'!$F$15,
IF(O$5&lt;='2.1 Kraftwerk allgemein'!$F$16,
$J30*INDEX('2.1 Kraftwerk allgemein'!$H$16:$S$16,,MATCH('2.5 CAPEX'!O$5,'2.1 Kraftwerk allgemein'!$H$15:$S$15,0)),
IF(AND($M30="x",$F30&lt;&gt;0),
IF($F30=1,$J30,
IF('2.1 Kraftwerk allgemein'!$F$17-'2.5 CAPEX'!O$5&gt;='2.5 CAPEX'!$F30*'1.1 Allgemein'!$I$27,
IF(SUM(OFFSET(N30,0,-MIN($F30-2,COLUMN(A30)-1),1,MIN($F30-1,COLUMN(A30))))=0,$J30,""),"")),"")),""),"")</f>
        <v>0</v>
      </c>
      <c r="P30" s="340">
        <f ca="1">IF(P$5&lt;&gt;"",
IF(P$5&gt;='2.1 Kraftwerk allgemein'!$F$15,
IF(P$5&lt;='2.1 Kraftwerk allgemein'!$F$16,
$J30*INDEX('2.1 Kraftwerk allgemein'!$H$16:$S$16,,MATCH('2.5 CAPEX'!P$5,'2.1 Kraftwerk allgemein'!$H$15:$S$15,0)),
IF(AND($M30="x",$F30&lt;&gt;0),
IF($F30=1,$J30,
IF('2.1 Kraftwerk allgemein'!$F$17-'2.5 CAPEX'!P$5&gt;='2.5 CAPEX'!$F30*'1.1 Allgemein'!$I$27,
IF(SUM(OFFSET(O30,0,-MIN($F30-2,COLUMN(B30)-1),1,MIN($F30-1,COLUMN(B30))))=0,$J30,""),"")),"")),""),"")</f>
        <v>0</v>
      </c>
      <c r="Q30" s="340">
        <f ca="1">IF(Q$5&lt;&gt;"",
IF(Q$5&gt;='2.1 Kraftwerk allgemein'!$F$15,
IF(Q$5&lt;='2.1 Kraftwerk allgemein'!$F$16,
$J30*INDEX('2.1 Kraftwerk allgemein'!$H$16:$S$16,,MATCH('2.5 CAPEX'!Q$5,'2.1 Kraftwerk allgemein'!$H$15:$S$15,0)),
IF(AND($M30="x",$F30&lt;&gt;0),
IF($F30=1,$J30,
IF('2.1 Kraftwerk allgemein'!$F$17-'2.5 CAPEX'!Q$5&gt;='2.5 CAPEX'!$F30*'1.1 Allgemein'!$I$27,
IF(SUM(OFFSET(P30,0,-MIN($F30-2,COLUMN(C30)-1),1,MIN($F30-1,COLUMN(C30))))=0,$J30,""),"")),"")),""),"")</f>
        <v>0</v>
      </c>
      <c r="R30" s="340">
        <f ca="1">IF(R$5&lt;&gt;"",
IF(R$5&gt;='2.1 Kraftwerk allgemein'!$F$15,
IF(R$5&lt;='2.1 Kraftwerk allgemein'!$F$16,
$J30*INDEX('2.1 Kraftwerk allgemein'!$H$16:$S$16,,MATCH('2.5 CAPEX'!R$5,'2.1 Kraftwerk allgemein'!$H$15:$S$15,0)),
IF(AND($M30="x",$F30&lt;&gt;0),
IF($F30=1,$J30,
IF('2.1 Kraftwerk allgemein'!$F$17-'2.5 CAPEX'!R$5&gt;='2.5 CAPEX'!$F30*'1.1 Allgemein'!$I$27,
IF(SUM(OFFSET(Q30,0,-MIN($F30-2,COLUMN(D30)-1),1,MIN($F30-1,COLUMN(D30))))=0,$J30,""),"")),"")),""),"")</f>
        <v>0</v>
      </c>
      <c r="S30" s="340">
        <f ca="1">IF(S$5&lt;&gt;"",
IF(S$5&gt;='2.1 Kraftwerk allgemein'!$F$15,
IF(S$5&lt;='2.1 Kraftwerk allgemein'!$F$16,
$J30*INDEX('2.1 Kraftwerk allgemein'!$H$16:$S$16,,MATCH('2.5 CAPEX'!S$5,'2.1 Kraftwerk allgemein'!$H$15:$S$15,0)),
IF(AND($M30="x",$F30&lt;&gt;0),
IF($F30=1,$J30,
IF('2.1 Kraftwerk allgemein'!$F$17-'2.5 CAPEX'!S$5&gt;='2.5 CAPEX'!$F30*'1.1 Allgemein'!$I$27,
IF(SUM(OFFSET(R30,0,-MIN($F30-2,COLUMN(E30)-1),1,MIN($F30-1,COLUMN(E30))))=0,$J30,""),"")),"")),""),"")</f>
        <v>0</v>
      </c>
      <c r="T30" s="340">
        <f ca="1">IF(T$5&lt;&gt;"",
IF(T$5&gt;='2.1 Kraftwerk allgemein'!$F$15,
IF(T$5&lt;='2.1 Kraftwerk allgemein'!$F$16,
$J30*INDEX('2.1 Kraftwerk allgemein'!$H$16:$S$16,,MATCH('2.5 CAPEX'!T$5,'2.1 Kraftwerk allgemein'!$H$15:$S$15,0)),
IF(AND($M30="x",$F30&lt;&gt;0),
IF($F30=1,$J30,
IF('2.1 Kraftwerk allgemein'!$F$17-'2.5 CAPEX'!T$5&gt;='2.5 CAPEX'!$F30*'1.1 Allgemein'!$I$27,
IF(SUM(OFFSET(S30,0,-MIN($F30-2,COLUMN(F30)-1),1,MIN($F30-1,COLUMN(F30))))=0,$J30,""),"")),"")),""),"")</f>
        <v>0</v>
      </c>
      <c r="U30" s="340">
        <f ca="1">IF(U$5&lt;&gt;"",
IF(U$5&gt;='2.1 Kraftwerk allgemein'!$F$15,
IF(U$5&lt;='2.1 Kraftwerk allgemein'!$F$16,
$J30*INDEX('2.1 Kraftwerk allgemein'!$H$16:$S$16,,MATCH('2.5 CAPEX'!U$5,'2.1 Kraftwerk allgemein'!$H$15:$S$15,0)),
IF(AND($M30="x",$F30&lt;&gt;0),
IF($F30=1,$J30,
IF('2.1 Kraftwerk allgemein'!$F$17-'2.5 CAPEX'!U$5&gt;='2.5 CAPEX'!$F30*'1.1 Allgemein'!$I$27,
IF(SUM(OFFSET(T30,0,-MIN($F30-2,COLUMN(G30)-1),1,MIN($F30-1,COLUMN(G30))))=0,$J30,""),"")),"")),""),"")</f>
        <v>0</v>
      </c>
      <c r="V30" s="340">
        <f ca="1">IF(V$5&lt;&gt;"",
IF(V$5&gt;='2.1 Kraftwerk allgemein'!$F$15,
IF(V$5&lt;='2.1 Kraftwerk allgemein'!$F$16,
$J30*INDEX('2.1 Kraftwerk allgemein'!$H$16:$S$16,,MATCH('2.5 CAPEX'!V$5,'2.1 Kraftwerk allgemein'!$H$15:$S$15,0)),
IF(AND($M30="x",$F30&lt;&gt;0),
IF($F30=1,$J30,
IF('2.1 Kraftwerk allgemein'!$F$17-'2.5 CAPEX'!V$5&gt;='2.5 CAPEX'!$F30*'1.1 Allgemein'!$I$27,
IF(SUM(OFFSET(U30,0,-MIN($F30-2,COLUMN(H30)-1),1,MIN($F30-1,COLUMN(H30))))=0,$J30,""),"")),"")),""),"")</f>
        <v>0</v>
      </c>
      <c r="W30" s="340">
        <f ca="1">IF(W$5&lt;&gt;"",
IF(W$5&gt;='2.1 Kraftwerk allgemein'!$F$15,
IF(W$5&lt;='2.1 Kraftwerk allgemein'!$F$16,
$J30*INDEX('2.1 Kraftwerk allgemein'!$H$16:$S$16,,MATCH('2.5 CAPEX'!W$5,'2.1 Kraftwerk allgemein'!$H$15:$S$15,0)),
IF(AND($M30="x",$F30&lt;&gt;0),
IF($F30=1,$J30,
IF('2.1 Kraftwerk allgemein'!$F$17-'2.5 CAPEX'!W$5&gt;='2.5 CAPEX'!$F30*'1.1 Allgemein'!$I$27,
IF(SUM(OFFSET(V30,0,-MIN($F30-2,COLUMN(I30)-1),1,MIN($F30-1,COLUMN(I30))))=0,$J30,""),"")),"")),""),"")</f>
        <v>0</v>
      </c>
      <c r="X30" s="340">
        <f ca="1">IF(X$5&lt;&gt;"",
IF(X$5&gt;='2.1 Kraftwerk allgemein'!$F$15,
IF(X$5&lt;='2.1 Kraftwerk allgemein'!$F$16,
$J30*INDEX('2.1 Kraftwerk allgemein'!$H$16:$S$16,,MATCH('2.5 CAPEX'!X$5,'2.1 Kraftwerk allgemein'!$H$15:$S$15,0)),
IF(AND($M30="x",$F30&lt;&gt;0),
IF($F30=1,$J30,
IF('2.1 Kraftwerk allgemein'!$F$17-'2.5 CAPEX'!X$5&gt;='2.5 CAPEX'!$F30*'1.1 Allgemein'!$I$27,
IF(SUM(OFFSET(W30,0,-MIN($F30-2,COLUMN(J30)-1),1,MIN($F30-1,COLUMN(J30))))=0,$J30,""),"")),"")),""),"")</f>
        <v>0</v>
      </c>
      <c r="Y30" s="340">
        <f ca="1">IF(Y$5&lt;&gt;"",
IF(Y$5&gt;='2.1 Kraftwerk allgemein'!$F$15,
IF(Y$5&lt;='2.1 Kraftwerk allgemein'!$F$16,
$J30*INDEX('2.1 Kraftwerk allgemein'!$H$16:$S$16,,MATCH('2.5 CAPEX'!Y$5,'2.1 Kraftwerk allgemein'!$H$15:$S$15,0)),
IF(AND($M30="x",$F30&lt;&gt;0),
IF($F30=1,$J30,
IF('2.1 Kraftwerk allgemein'!$F$17-'2.5 CAPEX'!Y$5&gt;='2.5 CAPEX'!$F30*'1.1 Allgemein'!$I$27,
IF(SUM(OFFSET(X30,0,-MIN($F30-2,COLUMN(K30)-1),1,MIN($F30-1,COLUMN(K30))))=0,$J30,""),"")),"")),""),"")</f>
        <v>0</v>
      </c>
      <c r="Z30" s="340">
        <f ca="1">IF(Z$5&lt;&gt;"",
IF(Z$5&gt;='2.1 Kraftwerk allgemein'!$F$15,
IF(Z$5&lt;='2.1 Kraftwerk allgemein'!$F$16,
$J30*INDEX('2.1 Kraftwerk allgemein'!$H$16:$S$16,,MATCH('2.5 CAPEX'!Z$5,'2.1 Kraftwerk allgemein'!$H$15:$S$15,0)),
IF(AND($M30="x",$F30&lt;&gt;0),
IF($F30=1,$J30,
IF('2.1 Kraftwerk allgemein'!$F$17-'2.5 CAPEX'!Z$5&gt;='2.5 CAPEX'!$F30*'1.1 Allgemein'!$I$27,
IF(SUM(OFFSET(Y30,0,-MIN($F30-2,COLUMN(L30)-1),1,MIN($F30-1,COLUMN(L30))))=0,$J30,""),"")),"")),""),"")</f>
        <v>0</v>
      </c>
      <c r="AA30" s="340">
        <f ca="1">IF(AA$5&lt;&gt;"",
IF(AA$5&gt;='2.1 Kraftwerk allgemein'!$F$15,
IF(AA$5&lt;='2.1 Kraftwerk allgemein'!$F$16,
$J30*INDEX('2.1 Kraftwerk allgemein'!$H$16:$S$16,,MATCH('2.5 CAPEX'!AA$5,'2.1 Kraftwerk allgemein'!$H$15:$S$15,0)),
IF(AND($M30="x",$F30&lt;&gt;0),
IF($F30=1,$J30,
IF('2.1 Kraftwerk allgemein'!$F$17-'2.5 CAPEX'!AA$5&gt;='2.5 CAPEX'!$F30*'1.1 Allgemein'!$I$27,
IF(SUM(OFFSET(Z30,0,-MIN($F30-2,COLUMN(M30)-1),1,MIN($F30-1,COLUMN(M30))))=0,$J30,""),"")),"")),""),"")</f>
        <v>0</v>
      </c>
      <c r="AB30" s="340">
        <f ca="1">IF(AB$5&lt;&gt;"",
IF(AB$5&gt;='2.1 Kraftwerk allgemein'!$F$15,
IF(AB$5&lt;='2.1 Kraftwerk allgemein'!$F$16,
$J30*INDEX('2.1 Kraftwerk allgemein'!$H$16:$S$16,,MATCH('2.5 CAPEX'!AB$5,'2.1 Kraftwerk allgemein'!$H$15:$S$15,0)),
IF(AND($M30="x",$F30&lt;&gt;0),
IF($F30=1,$J30,
IF('2.1 Kraftwerk allgemein'!$F$17-'2.5 CAPEX'!AB$5&gt;='2.5 CAPEX'!$F30*'1.1 Allgemein'!$I$27,
IF(SUM(OFFSET(AA30,0,-MIN($F30-2,COLUMN(N30)-1),1,MIN($F30-1,COLUMN(N30))))=0,$J30,""),"")),"")),""),"")</f>
        <v>0</v>
      </c>
      <c r="AC30" s="340">
        <f ca="1">IF(AC$5&lt;&gt;"",
IF(AC$5&gt;='2.1 Kraftwerk allgemein'!$F$15,
IF(AC$5&lt;='2.1 Kraftwerk allgemein'!$F$16,
$J30*INDEX('2.1 Kraftwerk allgemein'!$H$16:$S$16,,MATCH('2.5 CAPEX'!AC$5,'2.1 Kraftwerk allgemein'!$H$15:$S$15,0)),
IF(AND($M30="x",$F30&lt;&gt;0),
IF($F30=1,$J30,
IF('2.1 Kraftwerk allgemein'!$F$17-'2.5 CAPEX'!AC$5&gt;='2.5 CAPEX'!$F30*'1.1 Allgemein'!$I$27,
IF(SUM(OFFSET(AB30,0,-MIN($F30-2,COLUMN(O30)-1),1,MIN($F30-1,COLUMN(O30))))=0,$J30,""),"")),"")),""),"")</f>
        <v>0</v>
      </c>
      <c r="AD30" s="340">
        <f ca="1">IF(AD$5&lt;&gt;"",
IF(AD$5&gt;='2.1 Kraftwerk allgemein'!$F$15,
IF(AD$5&lt;='2.1 Kraftwerk allgemein'!$F$16,
$J30*INDEX('2.1 Kraftwerk allgemein'!$H$16:$S$16,,MATCH('2.5 CAPEX'!AD$5,'2.1 Kraftwerk allgemein'!$H$15:$S$15,0)),
IF(AND($M30="x",$F30&lt;&gt;0),
IF($F30=1,$J30,
IF('2.1 Kraftwerk allgemein'!$F$17-'2.5 CAPEX'!AD$5&gt;='2.5 CAPEX'!$F30*'1.1 Allgemein'!$I$27,
IF(SUM(OFFSET(AC30,0,-MIN($F30-2,COLUMN(P30)-1),1,MIN($F30-1,COLUMN(P30))))=0,$J30,""),"")),"")),""),"")</f>
        <v>0</v>
      </c>
      <c r="AE30" s="340">
        <f ca="1">IF(AE$5&lt;&gt;"",
IF(AE$5&gt;='2.1 Kraftwerk allgemein'!$F$15,
IF(AE$5&lt;='2.1 Kraftwerk allgemein'!$F$16,
$J30*INDEX('2.1 Kraftwerk allgemein'!$H$16:$S$16,,MATCH('2.5 CAPEX'!AE$5,'2.1 Kraftwerk allgemein'!$H$15:$S$15,0)),
IF(AND($M30="x",$F30&lt;&gt;0),
IF($F30=1,$J30,
IF('2.1 Kraftwerk allgemein'!$F$17-'2.5 CAPEX'!AE$5&gt;='2.5 CAPEX'!$F30*'1.1 Allgemein'!$I$27,
IF(SUM(OFFSET(AD30,0,-MIN($F30-2,COLUMN(Q30)-1),1,MIN($F30-1,COLUMN(Q30))))=0,$J30,""),"")),"")),""),"")</f>
        <v>0</v>
      </c>
      <c r="AF30" s="340">
        <f ca="1">IF(AF$5&lt;&gt;"",
IF(AF$5&gt;='2.1 Kraftwerk allgemein'!$F$15,
IF(AF$5&lt;='2.1 Kraftwerk allgemein'!$F$16,
$J30*INDEX('2.1 Kraftwerk allgemein'!$H$16:$S$16,,MATCH('2.5 CAPEX'!AF$5,'2.1 Kraftwerk allgemein'!$H$15:$S$15,0)),
IF(AND($M30="x",$F30&lt;&gt;0),
IF($F30=1,$J30,
IF('2.1 Kraftwerk allgemein'!$F$17-'2.5 CAPEX'!AF$5&gt;='2.5 CAPEX'!$F30*'1.1 Allgemein'!$I$27,
IF(SUM(OFFSET(AE30,0,-MIN($F30-2,COLUMN(R30)-1),1,MIN($F30-1,COLUMN(R30))))=0,$J30,""),"")),"")),""),"")</f>
        <v>0</v>
      </c>
      <c r="AG30" s="340">
        <f ca="1">IF(AG$5&lt;&gt;"",
IF(AG$5&gt;='2.1 Kraftwerk allgemein'!$F$15,
IF(AG$5&lt;='2.1 Kraftwerk allgemein'!$F$16,
$J30*INDEX('2.1 Kraftwerk allgemein'!$H$16:$S$16,,MATCH('2.5 CAPEX'!AG$5,'2.1 Kraftwerk allgemein'!$H$15:$S$15,0)),
IF(AND($M30="x",$F30&lt;&gt;0),
IF($F30=1,$J30,
IF('2.1 Kraftwerk allgemein'!$F$17-'2.5 CAPEX'!AG$5&gt;='2.5 CAPEX'!$F30*'1.1 Allgemein'!$I$27,
IF(SUM(OFFSET(AF30,0,-MIN($F30-2,COLUMN(S30)-1),1,MIN($F30-1,COLUMN(S30))))=0,$J30,""),"")),"")),""),"")</f>
        <v>0</v>
      </c>
      <c r="AH30" s="340">
        <f ca="1">IF(AH$5&lt;&gt;"",
IF(AH$5&gt;='2.1 Kraftwerk allgemein'!$F$15,
IF(AH$5&lt;='2.1 Kraftwerk allgemein'!$F$16,
$J30*INDEX('2.1 Kraftwerk allgemein'!$H$16:$S$16,,MATCH('2.5 CAPEX'!AH$5,'2.1 Kraftwerk allgemein'!$H$15:$S$15,0)),
IF(AND($M30="x",$F30&lt;&gt;0),
IF($F30=1,$J30,
IF('2.1 Kraftwerk allgemein'!$F$17-'2.5 CAPEX'!AH$5&gt;='2.5 CAPEX'!$F30*'1.1 Allgemein'!$I$27,
IF(SUM(OFFSET(AG30,0,-MIN($F30-2,COLUMN(T30)-1),1,MIN($F30-1,COLUMN(T30))))=0,$J30,""),"")),"")),""),"")</f>
        <v>0</v>
      </c>
      <c r="AI30" s="340">
        <f ca="1">IF(AI$5&lt;&gt;"",
IF(AI$5&gt;='2.1 Kraftwerk allgemein'!$F$15,
IF(AI$5&lt;='2.1 Kraftwerk allgemein'!$F$16,
$J30*INDEX('2.1 Kraftwerk allgemein'!$H$16:$S$16,,MATCH('2.5 CAPEX'!AI$5,'2.1 Kraftwerk allgemein'!$H$15:$S$15,0)),
IF(AND($M30="x",$F30&lt;&gt;0),
IF($F30=1,$J30,
IF('2.1 Kraftwerk allgemein'!$F$17-'2.5 CAPEX'!AI$5&gt;='2.5 CAPEX'!$F30*'1.1 Allgemein'!$I$27,
IF(SUM(OFFSET(AH30,0,-MIN($F30-2,COLUMN(U30)-1),1,MIN($F30-1,COLUMN(U30))))=0,$J30,""),"")),"")),""),"")</f>
        <v>0</v>
      </c>
      <c r="AJ30" s="340">
        <f ca="1">IF(AJ$5&lt;&gt;"",
IF(AJ$5&gt;='2.1 Kraftwerk allgemein'!$F$15,
IF(AJ$5&lt;='2.1 Kraftwerk allgemein'!$F$16,
$J30*INDEX('2.1 Kraftwerk allgemein'!$H$16:$S$16,,MATCH('2.5 CAPEX'!AJ$5,'2.1 Kraftwerk allgemein'!$H$15:$S$15,0)),
IF(AND($M30="x",$F30&lt;&gt;0),
IF($F30=1,$J30,
IF('2.1 Kraftwerk allgemein'!$F$17-'2.5 CAPEX'!AJ$5&gt;='2.5 CAPEX'!$F30*'1.1 Allgemein'!$I$27,
IF(SUM(OFFSET(AI30,0,-MIN($F30-2,COLUMN(V30)-1),1,MIN($F30-1,COLUMN(V30))))=0,$J30,""),"")),"")),""),"")</f>
        <v>0</v>
      </c>
      <c r="AK30" s="340">
        <f ca="1">IF(AK$5&lt;&gt;"",
IF(AK$5&gt;='2.1 Kraftwerk allgemein'!$F$15,
IF(AK$5&lt;='2.1 Kraftwerk allgemein'!$F$16,
$J30*INDEX('2.1 Kraftwerk allgemein'!$H$16:$S$16,,MATCH('2.5 CAPEX'!AK$5,'2.1 Kraftwerk allgemein'!$H$15:$S$15,0)),
IF(AND($M30="x",$F30&lt;&gt;0),
IF($F30=1,$J30,
IF('2.1 Kraftwerk allgemein'!$F$17-'2.5 CAPEX'!AK$5&gt;='2.5 CAPEX'!$F30*'1.1 Allgemein'!$I$27,
IF(SUM(OFFSET(AJ30,0,-MIN($F30-2,COLUMN(W30)-1),1,MIN($F30-1,COLUMN(W30))))=0,$J30,""),"")),"")),""),"")</f>
        <v>0</v>
      </c>
      <c r="AL30" s="340">
        <f ca="1">IF(AL$5&lt;&gt;"",
IF(AL$5&gt;='2.1 Kraftwerk allgemein'!$F$15,
IF(AL$5&lt;='2.1 Kraftwerk allgemein'!$F$16,
$J30*INDEX('2.1 Kraftwerk allgemein'!$H$16:$S$16,,MATCH('2.5 CAPEX'!AL$5,'2.1 Kraftwerk allgemein'!$H$15:$S$15,0)),
IF(AND($M30="x",$F30&lt;&gt;0),
IF($F30=1,$J30,
IF('2.1 Kraftwerk allgemein'!$F$17-'2.5 CAPEX'!AL$5&gt;='2.5 CAPEX'!$F30*'1.1 Allgemein'!$I$27,
IF(SUM(OFFSET(AK30,0,-MIN($F30-2,COLUMN(X30)-1),1,MIN($F30-1,COLUMN(X30))))=0,$J30,""),"")),"")),""),"")</f>
        <v>0</v>
      </c>
      <c r="AM30" s="340">
        <f ca="1">IF(AM$5&lt;&gt;"",
IF(AM$5&gt;='2.1 Kraftwerk allgemein'!$F$15,
IF(AM$5&lt;='2.1 Kraftwerk allgemein'!$F$16,
$J30*INDEX('2.1 Kraftwerk allgemein'!$H$16:$S$16,,MATCH('2.5 CAPEX'!AM$5,'2.1 Kraftwerk allgemein'!$H$15:$S$15,0)),
IF(AND($M30="x",$F30&lt;&gt;0),
IF($F30=1,$J30,
IF('2.1 Kraftwerk allgemein'!$F$17-'2.5 CAPEX'!AM$5&gt;='2.5 CAPEX'!$F30*'1.1 Allgemein'!$I$27,
IF(SUM(OFFSET(AL30,0,-MIN($F30-2,COLUMN(Y30)-1),1,MIN($F30-1,COLUMN(Y30))))=0,$J30,""),"")),"")),""),"")</f>
        <v>0</v>
      </c>
      <c r="AN30" s="340" t="str">
        <f ca="1">IF(AN$5&lt;&gt;"",
IF(AN$5&gt;='2.1 Kraftwerk allgemein'!$F$15,
IF(AN$5&lt;='2.1 Kraftwerk allgemein'!$F$16,
$J30*INDEX('2.1 Kraftwerk allgemein'!$H$16:$S$16,,MATCH('2.5 CAPEX'!AN$5,'2.1 Kraftwerk allgemein'!$H$15:$S$15,0)),
IF(AND($M30="x",$F30&lt;&gt;0),
IF($F30=1,$J30,
IF('2.1 Kraftwerk allgemein'!$F$17-'2.5 CAPEX'!AN$5&gt;='2.5 CAPEX'!$F30*'1.1 Allgemein'!$I$27,
IF(SUM(OFFSET(AM30,0,-MIN($F30-2,COLUMN(Z30)-1),1,MIN($F30-1,COLUMN(Z30))))=0,$J30,""),"")),"")),""),"")</f>
        <v/>
      </c>
      <c r="AO30" s="340" t="str">
        <f ca="1">IF(AO$5&lt;&gt;"",
IF(AO$5&gt;='2.1 Kraftwerk allgemein'!$F$15,
IF(AO$5&lt;='2.1 Kraftwerk allgemein'!$F$16,
$J30*INDEX('2.1 Kraftwerk allgemein'!$H$16:$S$16,,MATCH('2.5 CAPEX'!AO$5,'2.1 Kraftwerk allgemein'!$H$15:$S$15,0)),
IF(AND($M30="x",$F30&lt;&gt;0),
IF($F30=1,$J30,
IF('2.1 Kraftwerk allgemein'!$F$17-'2.5 CAPEX'!AO$5&gt;='2.5 CAPEX'!$F30*'1.1 Allgemein'!$I$27,
IF(SUM(OFFSET(AN30,0,-MIN($F30-2,COLUMN(AA30)-1),1,MIN($F30-1,COLUMN(AA30))))=0,$J30,""),"")),"")),""),"")</f>
        <v/>
      </c>
      <c r="AP30" s="340" t="str">
        <f ca="1">IF(AP$5&lt;&gt;"",
IF(AP$5&gt;='2.1 Kraftwerk allgemein'!$F$15,
IF(AP$5&lt;='2.1 Kraftwerk allgemein'!$F$16,
$J30*INDEX('2.1 Kraftwerk allgemein'!$H$16:$S$16,,MATCH('2.5 CAPEX'!AP$5,'2.1 Kraftwerk allgemein'!$H$15:$S$15,0)),
IF(AND($M30="x",$F30&lt;&gt;0),
IF($F30=1,$J30,
IF('2.1 Kraftwerk allgemein'!$F$17-'2.5 CAPEX'!AP$5&gt;='2.5 CAPEX'!$F30*'1.1 Allgemein'!$I$27,
IF(SUM(OFFSET(AO30,0,-MIN($F30-2,COLUMN(AB30)-1),1,MIN($F30-1,COLUMN(AB30))))=0,$J30,""),"")),"")),""),"")</f>
        <v/>
      </c>
      <c r="AQ30" s="340" t="str">
        <f ca="1">IF(AQ$5&lt;&gt;"",
IF(AQ$5&gt;='2.1 Kraftwerk allgemein'!$F$15,
IF(AQ$5&lt;='2.1 Kraftwerk allgemein'!$F$16,
$J30*INDEX('2.1 Kraftwerk allgemein'!$H$16:$S$16,,MATCH('2.5 CAPEX'!AQ$5,'2.1 Kraftwerk allgemein'!$H$15:$S$15,0)),
IF(AND($M30="x",$F30&lt;&gt;0),
IF($F30=1,$J30,
IF('2.1 Kraftwerk allgemein'!$F$17-'2.5 CAPEX'!AQ$5&gt;='2.5 CAPEX'!$F30*'1.1 Allgemein'!$I$27,
IF(SUM(OFFSET(AP30,0,-MIN($F30-2,COLUMN(AC30)-1),1,MIN($F30-1,COLUMN(AC30))))=0,$J30,""),"")),"")),""),"")</f>
        <v/>
      </c>
      <c r="AR30" s="340" t="str">
        <f ca="1">IF(AR$5&lt;&gt;"",
IF(AR$5&gt;='2.1 Kraftwerk allgemein'!$F$15,
IF(AR$5&lt;='2.1 Kraftwerk allgemein'!$F$16,
$J30*INDEX('2.1 Kraftwerk allgemein'!$H$16:$S$16,,MATCH('2.5 CAPEX'!AR$5,'2.1 Kraftwerk allgemein'!$H$15:$S$15,0)),
IF(AND($M30="x",$F30&lt;&gt;0),
IF($F30=1,$J30,
IF('2.1 Kraftwerk allgemein'!$F$17-'2.5 CAPEX'!AR$5&gt;='2.5 CAPEX'!$F30*'1.1 Allgemein'!$I$27,
IF(SUM(OFFSET(AQ30,0,-MIN($F30-2,COLUMN(AD30)-1),1,MIN($F30-1,COLUMN(AD30))))=0,$J30,""),"")),"")),""),"")</f>
        <v/>
      </c>
      <c r="AS30" s="340" t="str">
        <f ca="1">IF(AS$5&lt;&gt;"",
IF(AS$5&gt;='2.1 Kraftwerk allgemein'!$F$15,
IF(AS$5&lt;='2.1 Kraftwerk allgemein'!$F$16,
$J30*INDEX('2.1 Kraftwerk allgemein'!$H$16:$S$16,,MATCH('2.5 CAPEX'!AS$5,'2.1 Kraftwerk allgemein'!$H$15:$S$15,0)),
IF(AND($M30="x",$F30&lt;&gt;0),
IF($F30=1,$J30,
IF('2.1 Kraftwerk allgemein'!$F$17-'2.5 CAPEX'!AS$5&gt;='2.5 CAPEX'!$F30*'1.1 Allgemein'!$I$27,
IF(SUM(OFFSET(AR30,0,-MIN($F30-2,COLUMN(AE30)-1),1,MIN($F30-1,COLUMN(AE30))))=0,$J30,""),"")),"")),""),"")</f>
        <v/>
      </c>
      <c r="AT30" s="340" t="str">
        <f ca="1">IF(AT$5&lt;&gt;"",
IF(AT$5&gt;='2.1 Kraftwerk allgemein'!$F$15,
IF(AT$5&lt;='2.1 Kraftwerk allgemein'!$F$16,
$J30*INDEX('2.1 Kraftwerk allgemein'!$H$16:$S$16,,MATCH('2.5 CAPEX'!AT$5,'2.1 Kraftwerk allgemein'!$H$15:$S$15,0)),
IF(AND($M30="x",$F30&lt;&gt;0),
IF($F30=1,$J30,
IF('2.1 Kraftwerk allgemein'!$F$17-'2.5 CAPEX'!AT$5&gt;='2.5 CAPEX'!$F30*'1.1 Allgemein'!$I$27,
IF(SUM(OFFSET(AS30,0,-MIN($F30-2,COLUMN(AF30)-1),1,MIN($F30-1,COLUMN(AF30))))=0,$J30,""),"")),"")),""),"")</f>
        <v/>
      </c>
      <c r="AU30" s="340" t="str">
        <f ca="1">IF(AU$5&lt;&gt;"",
IF(AU$5&gt;='2.1 Kraftwerk allgemein'!$F$15,
IF(AU$5&lt;='2.1 Kraftwerk allgemein'!$F$16,
$J30*INDEX('2.1 Kraftwerk allgemein'!$H$16:$S$16,,MATCH('2.5 CAPEX'!AU$5,'2.1 Kraftwerk allgemein'!$H$15:$S$15,0)),
IF(AND($M30="x",$F30&lt;&gt;0),
IF($F30=1,$J30,
IF('2.1 Kraftwerk allgemein'!$F$17-'2.5 CAPEX'!AU$5&gt;='2.5 CAPEX'!$F30*'1.1 Allgemein'!$I$27,
IF(SUM(OFFSET(AT30,0,-MIN($F30-2,COLUMN(AG30)-1),1,MIN($F30-1,COLUMN(AG30))))=0,$J30,""),"")),"")),""),"")</f>
        <v/>
      </c>
      <c r="AV30" s="340" t="str">
        <f ca="1">IF(AV$5&lt;&gt;"",
IF(AV$5&gt;='2.1 Kraftwerk allgemein'!$F$15,
IF(AV$5&lt;='2.1 Kraftwerk allgemein'!$F$16,
$J30*INDEX('2.1 Kraftwerk allgemein'!$H$16:$S$16,,MATCH('2.5 CAPEX'!AV$5,'2.1 Kraftwerk allgemein'!$H$15:$S$15,0)),
IF(AND($M30="x",$F30&lt;&gt;0),
IF($F30=1,$J30,
IF('2.1 Kraftwerk allgemein'!$F$17-'2.5 CAPEX'!AV$5&gt;='2.5 CAPEX'!$F30*'1.1 Allgemein'!$I$27,
IF(SUM(OFFSET(AU30,0,-MIN($F30-2,COLUMN(AH30)-1),1,MIN($F30-1,COLUMN(AH30))))=0,$J30,""),"")),"")),""),"")</f>
        <v/>
      </c>
      <c r="AW30" s="340" t="str">
        <f ca="1">IF(AW$5&lt;&gt;"",
IF(AW$5&gt;='2.1 Kraftwerk allgemein'!$F$15,
IF(AW$5&lt;='2.1 Kraftwerk allgemein'!$F$16,
$J30*INDEX('2.1 Kraftwerk allgemein'!$H$16:$S$16,,MATCH('2.5 CAPEX'!AW$5,'2.1 Kraftwerk allgemein'!$H$15:$S$15,0)),
IF(AND($M30="x",$F30&lt;&gt;0),
IF($F30=1,$J30,
IF('2.1 Kraftwerk allgemein'!$F$17-'2.5 CAPEX'!AW$5&gt;='2.5 CAPEX'!$F30*'1.1 Allgemein'!$I$27,
IF(SUM(OFFSET(AV30,0,-MIN($F30-2,COLUMN(AI30)-1),1,MIN($F30-1,COLUMN(AI30))))=0,$J30,""),"")),"")),""),"")</f>
        <v/>
      </c>
      <c r="AX30" s="340" t="str">
        <f ca="1">IF(AX$5&lt;&gt;"",
IF(AX$5&gt;='2.1 Kraftwerk allgemein'!$F$15,
IF(AX$5&lt;='2.1 Kraftwerk allgemein'!$F$16,
$J30*INDEX('2.1 Kraftwerk allgemein'!$H$16:$S$16,,MATCH('2.5 CAPEX'!AX$5,'2.1 Kraftwerk allgemein'!$H$15:$S$15,0)),
IF(AND($M30="x",$F30&lt;&gt;0),
IF($F30=1,$J30,
IF('2.1 Kraftwerk allgemein'!$F$17-'2.5 CAPEX'!AX$5&gt;='2.5 CAPEX'!$F30*'1.1 Allgemein'!$I$27,
IF(SUM(OFFSET(AW30,0,-MIN($F30-2,COLUMN(AJ30)-1),1,MIN($F30-1,COLUMN(AJ30))))=0,$J30,""),"")),"")),""),"")</f>
        <v/>
      </c>
      <c r="AY30" s="340" t="str">
        <f ca="1">IF(AY$5&lt;&gt;"",
IF(AY$5&gt;='2.1 Kraftwerk allgemein'!$F$15,
IF(AY$5&lt;='2.1 Kraftwerk allgemein'!$F$16,
$J30*INDEX('2.1 Kraftwerk allgemein'!$H$16:$S$16,,MATCH('2.5 CAPEX'!AY$5,'2.1 Kraftwerk allgemein'!$H$15:$S$15,0)),
IF(AND($M30="x",$F30&lt;&gt;0),
IF($F30=1,$J30,
IF('2.1 Kraftwerk allgemein'!$F$17-'2.5 CAPEX'!AY$5&gt;='2.5 CAPEX'!$F30*'1.1 Allgemein'!$I$27,
IF(SUM(OFFSET(AX30,0,-MIN($F30-2,COLUMN(AK30)-1),1,MIN($F30-1,COLUMN(AK30))))=0,$J30,""),"")),"")),""),"")</f>
        <v/>
      </c>
      <c r="AZ30" s="340" t="str">
        <f ca="1">IF(AZ$5&lt;&gt;"",
IF(AZ$5&gt;='2.1 Kraftwerk allgemein'!$F$15,
IF(AZ$5&lt;='2.1 Kraftwerk allgemein'!$F$16,
$J30*INDEX('2.1 Kraftwerk allgemein'!$H$16:$S$16,,MATCH('2.5 CAPEX'!AZ$5,'2.1 Kraftwerk allgemein'!$H$15:$S$15,0)),
IF(AND($M30="x",$F30&lt;&gt;0),
IF($F30=1,$J30,
IF('2.1 Kraftwerk allgemein'!$F$17-'2.5 CAPEX'!AZ$5&gt;='2.5 CAPEX'!$F30*'1.1 Allgemein'!$I$27,
IF(SUM(OFFSET(AY30,0,-MIN($F30-2,COLUMN(AL30)-1),1,MIN($F30-1,COLUMN(AL30))))=0,$J30,""),"")),"")),""),"")</f>
        <v/>
      </c>
      <c r="BA30" s="340" t="str">
        <f ca="1">IF(BA$5&lt;&gt;"",
IF(BA$5&gt;='2.1 Kraftwerk allgemein'!$F$15,
IF(BA$5&lt;='2.1 Kraftwerk allgemein'!$F$16,
$J30*INDEX('2.1 Kraftwerk allgemein'!$H$16:$S$16,,MATCH('2.5 CAPEX'!BA$5,'2.1 Kraftwerk allgemein'!$H$15:$S$15,0)),
IF(AND($M30="x",$F30&lt;&gt;0),
IF($F30=1,$J30,
IF('2.1 Kraftwerk allgemein'!$F$17-'2.5 CAPEX'!BA$5&gt;='2.5 CAPEX'!$F30*'1.1 Allgemein'!$I$27,
IF(SUM(OFFSET(AZ30,0,-MIN($F30-2,COLUMN(AM30)-1),1,MIN($F30-1,COLUMN(AM30))))=0,$J30,""),"")),"")),""),"")</f>
        <v/>
      </c>
      <c r="BB30" s="340" t="str">
        <f ca="1">IF(BB$5&lt;&gt;"",
IF(BB$5&gt;='2.1 Kraftwerk allgemein'!$F$15,
IF(BB$5&lt;='2.1 Kraftwerk allgemein'!$F$16,
$J30*INDEX('2.1 Kraftwerk allgemein'!$H$16:$S$16,,MATCH('2.5 CAPEX'!BB$5,'2.1 Kraftwerk allgemein'!$H$15:$S$15,0)),
IF(AND($M30="x",$F30&lt;&gt;0),
IF($F30=1,$J30,
IF('2.1 Kraftwerk allgemein'!$F$17-'2.5 CAPEX'!BB$5&gt;='2.5 CAPEX'!$F30*'1.1 Allgemein'!$I$27,
IF(SUM(OFFSET(BA30,0,-MIN($F30-2,COLUMN(AN30)-1),1,MIN($F30-1,COLUMN(AN30))))=0,$J30,""),"")),"")),""),"")</f>
        <v/>
      </c>
      <c r="BC30" s="340" t="str">
        <f ca="1">IF(BC$5&lt;&gt;"",
IF(BC$5&gt;='2.1 Kraftwerk allgemein'!$F$15,
IF(BC$5&lt;='2.1 Kraftwerk allgemein'!$F$16,
$J30*INDEX('2.1 Kraftwerk allgemein'!$H$16:$S$16,,MATCH('2.5 CAPEX'!BC$5,'2.1 Kraftwerk allgemein'!$H$15:$S$15,0)),
IF(AND($M30="x",$F30&lt;&gt;0),
IF($F30=1,$J30,
IF('2.1 Kraftwerk allgemein'!$F$17-'2.5 CAPEX'!BC$5&gt;='2.5 CAPEX'!$F30*'1.1 Allgemein'!$I$27,
IF(SUM(OFFSET(BB30,0,-MIN($F30-2,COLUMN(AO30)-1),1,MIN($F30-1,COLUMN(AO30))))=0,$J30,""),"")),"")),""),"")</f>
        <v/>
      </c>
      <c r="BD30" s="340" t="str">
        <f ca="1">IF(BD$5&lt;&gt;"",
IF(BD$5&gt;='2.1 Kraftwerk allgemein'!$F$15,
IF(BD$5&lt;='2.1 Kraftwerk allgemein'!$F$16,
$J30*INDEX('2.1 Kraftwerk allgemein'!$H$16:$S$16,,MATCH('2.5 CAPEX'!BD$5,'2.1 Kraftwerk allgemein'!$H$15:$S$15,0)),
IF(AND($M30="x",$F30&lt;&gt;0),
IF($F30=1,$J30,
IF('2.1 Kraftwerk allgemein'!$F$17-'2.5 CAPEX'!BD$5&gt;='2.5 CAPEX'!$F30*'1.1 Allgemein'!$I$27,
IF(SUM(OFFSET(BC30,0,-MIN($F30-2,COLUMN(AP30)-1),1,MIN($F30-1,COLUMN(AP30))))=0,$J30,""),"")),"")),""),"")</f>
        <v/>
      </c>
      <c r="BE30" s="340" t="str">
        <f ca="1">IF(BE$5&lt;&gt;"",
IF(BE$5&gt;='2.1 Kraftwerk allgemein'!$F$15,
IF(BE$5&lt;='2.1 Kraftwerk allgemein'!$F$16,
$J30*INDEX('2.1 Kraftwerk allgemein'!$H$16:$S$16,,MATCH('2.5 CAPEX'!BE$5,'2.1 Kraftwerk allgemein'!$H$15:$S$15,0)),
IF(AND($M30="x",$F30&lt;&gt;0),
IF($F30=1,$J30,
IF('2.1 Kraftwerk allgemein'!$F$17-'2.5 CAPEX'!BE$5&gt;='2.5 CAPEX'!$F30*'1.1 Allgemein'!$I$27,
IF(SUM(OFFSET(BD30,0,-MIN($F30-2,COLUMN(AQ30)-1),1,MIN($F30-1,COLUMN(AQ30))))=0,$J30,""),"")),"")),""),"")</f>
        <v/>
      </c>
      <c r="BF30" s="340" t="str">
        <f ca="1">IF(BF$5&lt;&gt;"",
IF(BF$5&gt;='2.1 Kraftwerk allgemein'!$F$15,
IF(BF$5&lt;='2.1 Kraftwerk allgemein'!$F$16,
$J30*INDEX('2.1 Kraftwerk allgemein'!$H$16:$S$16,,MATCH('2.5 CAPEX'!BF$5,'2.1 Kraftwerk allgemein'!$H$15:$S$15,0)),
IF(AND($M30="x",$F30&lt;&gt;0),
IF($F30=1,$J30,
IF('2.1 Kraftwerk allgemein'!$F$17-'2.5 CAPEX'!BF$5&gt;='2.5 CAPEX'!$F30*'1.1 Allgemein'!$I$27,
IF(SUM(OFFSET(BE30,0,-MIN($F30-2,COLUMN(AR30)-1),1,MIN($F30-1,COLUMN(AR30))))=0,$J30,""),"")),"")),""),"")</f>
        <v/>
      </c>
      <c r="BG30" s="340" t="str">
        <f ca="1">IF(BG$5&lt;&gt;"",
IF(BG$5&gt;='2.1 Kraftwerk allgemein'!$F$15,
IF(BG$5&lt;='2.1 Kraftwerk allgemein'!$F$16,
$J30*INDEX('2.1 Kraftwerk allgemein'!$H$16:$S$16,,MATCH('2.5 CAPEX'!BG$5,'2.1 Kraftwerk allgemein'!$H$15:$S$15,0)),
IF(AND($M30="x",$F30&lt;&gt;0),
IF($F30=1,$J30,
IF('2.1 Kraftwerk allgemein'!$F$17-'2.5 CAPEX'!BG$5&gt;='2.5 CAPEX'!$F30*'1.1 Allgemein'!$I$27,
IF(SUM(OFFSET(BF30,0,-MIN($F30-2,COLUMN(AS30)-1),1,MIN($F30-1,COLUMN(AS30))))=0,$J30,""),"")),"")),""),"")</f>
        <v/>
      </c>
      <c r="BH30" s="340" t="str">
        <f ca="1">IF(BH$5&lt;&gt;"",
IF(BH$5&gt;='2.1 Kraftwerk allgemein'!$F$15,
IF(BH$5&lt;='2.1 Kraftwerk allgemein'!$F$16,
$J30*INDEX('2.1 Kraftwerk allgemein'!$H$16:$S$16,,MATCH('2.5 CAPEX'!BH$5,'2.1 Kraftwerk allgemein'!$H$15:$S$15,0)),
IF(AND($M30="x",$F30&lt;&gt;0),
IF($F30=1,$J30,
IF('2.1 Kraftwerk allgemein'!$F$17-'2.5 CAPEX'!BH$5&gt;='2.5 CAPEX'!$F30*'1.1 Allgemein'!$I$27,
IF(SUM(OFFSET(BG30,0,-MIN($F30-2,COLUMN(AT30)-1),1,MIN($F30-1,COLUMN(AT30))))=0,$J30,""),"")),"")),""),"")</f>
        <v/>
      </c>
      <c r="BI30" s="340" t="str">
        <f ca="1">IF(BI$5&lt;&gt;"",
IF(BI$5&gt;='2.1 Kraftwerk allgemein'!$F$15,
IF(BI$5&lt;='2.1 Kraftwerk allgemein'!$F$16,
$J30*INDEX('2.1 Kraftwerk allgemein'!$H$16:$S$16,,MATCH('2.5 CAPEX'!BI$5,'2.1 Kraftwerk allgemein'!$H$15:$S$15,0)),
IF(AND($M30="x",$F30&lt;&gt;0),
IF($F30=1,$J30,
IF('2.1 Kraftwerk allgemein'!$F$17-'2.5 CAPEX'!BI$5&gt;='2.5 CAPEX'!$F30*'1.1 Allgemein'!$I$27,
IF(SUM(OFFSET(BH30,0,-MIN($F30-2,COLUMN(AU30)-1),1,MIN($F30-1,COLUMN(AU30))))=0,$J30,""),"")),"")),""),"")</f>
        <v/>
      </c>
      <c r="BJ30" s="340" t="str">
        <f ca="1">IF(BJ$5&lt;&gt;"",
IF(BJ$5&gt;='2.1 Kraftwerk allgemein'!$F$15,
IF(BJ$5&lt;='2.1 Kraftwerk allgemein'!$F$16,
$J30*INDEX('2.1 Kraftwerk allgemein'!$H$16:$S$16,,MATCH('2.5 CAPEX'!BJ$5,'2.1 Kraftwerk allgemein'!$H$15:$S$15,0)),
IF(AND($M30="x",$F30&lt;&gt;0),
IF($F30=1,$J30,
IF('2.1 Kraftwerk allgemein'!$F$17-'2.5 CAPEX'!BJ$5&gt;='2.5 CAPEX'!$F30*'1.1 Allgemein'!$I$27,
IF(SUM(OFFSET(BI30,0,-MIN($F30-2,COLUMN(AV30)-1),1,MIN($F30-1,COLUMN(AV30))))=0,$J30,""),"")),"")),""),"")</f>
        <v/>
      </c>
      <c r="BK30" s="340" t="str">
        <f ca="1">IF(BK$5&lt;&gt;"",
IF(BK$5&gt;='2.1 Kraftwerk allgemein'!$F$15,
IF(BK$5&lt;='2.1 Kraftwerk allgemein'!$F$16,
$J30*INDEX('2.1 Kraftwerk allgemein'!$H$16:$S$16,,MATCH('2.5 CAPEX'!BK$5,'2.1 Kraftwerk allgemein'!$H$15:$S$15,0)),
IF(AND($M30="x",$F30&lt;&gt;0),
IF($F30=1,$J30,
IF('2.1 Kraftwerk allgemein'!$F$17-'2.5 CAPEX'!BK$5&gt;='2.5 CAPEX'!$F30*'1.1 Allgemein'!$I$27,
IF(SUM(OFFSET(BJ30,0,-MIN($F30-2,COLUMN(AW30)-1),1,MIN($F30-1,COLUMN(AW30))))=0,$J30,""),"")),"")),""),"")</f>
        <v/>
      </c>
      <c r="BL30" s="340" t="str">
        <f ca="1">IF(BL$5&lt;&gt;"",
IF(BL$5&gt;='2.1 Kraftwerk allgemein'!$F$15,
IF(BL$5&lt;='2.1 Kraftwerk allgemein'!$F$16,
$J30*INDEX('2.1 Kraftwerk allgemein'!$H$16:$S$16,,MATCH('2.5 CAPEX'!BL$5,'2.1 Kraftwerk allgemein'!$H$15:$S$15,0)),
IF(AND($M30="x",$F30&lt;&gt;0),
IF($F30=1,$J30,
IF('2.1 Kraftwerk allgemein'!$F$17-'2.5 CAPEX'!BL$5&gt;='2.5 CAPEX'!$F30*'1.1 Allgemein'!$I$27,
IF(SUM(OFFSET(BK30,0,-MIN($F30-2,COLUMN(AX30)-1),1,MIN($F30-1,COLUMN(AX30))))=0,$J30,""),"")),"")),""),"")</f>
        <v/>
      </c>
      <c r="BM30" s="340" t="str">
        <f ca="1">IF(BM$5&lt;&gt;"",
IF(BM$5&gt;='2.1 Kraftwerk allgemein'!$F$15,
IF(BM$5&lt;='2.1 Kraftwerk allgemein'!$F$16,
$J30*INDEX('2.1 Kraftwerk allgemein'!$H$16:$S$16,,MATCH('2.5 CAPEX'!BM$5,'2.1 Kraftwerk allgemein'!$H$15:$S$15,0)),
IF(AND($M30="x",$F30&lt;&gt;0),
IF($F30=1,$J30,
IF('2.1 Kraftwerk allgemein'!$F$17-'2.5 CAPEX'!BM$5&gt;='2.5 CAPEX'!$F30*'1.1 Allgemein'!$I$27,
IF(SUM(OFFSET(BL30,0,-MIN($F30-2,COLUMN(AY30)-1),1,MIN($F30-1,COLUMN(AY30))))=0,$J30,""),"")),"")),""),"")</f>
        <v/>
      </c>
      <c r="BN30" s="340" t="str">
        <f ca="1">IF(BN$5&lt;&gt;"",
IF(BN$5&gt;='2.1 Kraftwerk allgemein'!$F$15,
IF(BN$5&lt;='2.1 Kraftwerk allgemein'!$F$16,
$J30*INDEX('2.1 Kraftwerk allgemein'!$H$16:$S$16,,MATCH('2.5 CAPEX'!BN$5,'2.1 Kraftwerk allgemein'!$H$15:$S$15,0)),
IF(AND($M30="x",$F30&lt;&gt;0),
IF($F30=1,$J30,
IF('2.1 Kraftwerk allgemein'!$F$17-'2.5 CAPEX'!BN$5&gt;='2.5 CAPEX'!$F30*'1.1 Allgemein'!$I$27,
IF(SUM(OFFSET(BM30,0,-MIN($F30-2,COLUMN(AZ30)-1),1,MIN($F30-1,COLUMN(AZ30))))=0,$J30,""),"")),"")),""),"")</f>
        <v/>
      </c>
      <c r="BO30" s="340" t="str">
        <f ca="1">IF(BO$5&lt;&gt;"",
IF(BO$5&gt;='2.1 Kraftwerk allgemein'!$F$15,
IF(BO$5&lt;='2.1 Kraftwerk allgemein'!$F$16,
$J30*INDEX('2.1 Kraftwerk allgemein'!$H$16:$S$16,,MATCH('2.5 CAPEX'!BO$5,'2.1 Kraftwerk allgemein'!$H$15:$S$15,0)),
IF(AND($M30="x",$F30&lt;&gt;0),
IF($F30=1,$J30,
IF('2.1 Kraftwerk allgemein'!$F$17-'2.5 CAPEX'!BO$5&gt;='2.5 CAPEX'!$F30*'1.1 Allgemein'!$I$27,
IF(SUM(OFFSET(BN30,0,-MIN($F30-2,COLUMN(BA30)-1),1,MIN($F30-1,COLUMN(BA30))))=0,$J30,""),"")),"")),""),"")</f>
        <v/>
      </c>
      <c r="BP30" s="340" t="str">
        <f ca="1">IF(BP$5&lt;&gt;"",
IF(BP$5&gt;='2.1 Kraftwerk allgemein'!$F$15,
IF(BP$5&lt;='2.1 Kraftwerk allgemein'!$F$16,
$J30*INDEX('2.1 Kraftwerk allgemein'!$H$16:$S$16,,MATCH('2.5 CAPEX'!BP$5,'2.1 Kraftwerk allgemein'!$H$15:$S$15,0)),
IF(AND($M30="x",$F30&lt;&gt;0),
IF($F30=1,$J30,
IF('2.1 Kraftwerk allgemein'!$F$17-'2.5 CAPEX'!BP$5&gt;='2.5 CAPEX'!$F30*'1.1 Allgemein'!$I$27,
IF(SUM(OFFSET(BO30,0,-MIN($F30-2,COLUMN(BB30)-1),1,MIN($F30-1,COLUMN(BB30))))=0,$J30,""),"")),"")),""),"")</f>
        <v/>
      </c>
      <c r="BQ30" s="340" t="str">
        <f ca="1">IF(BQ$5&lt;&gt;"",
IF(BQ$5&gt;='2.1 Kraftwerk allgemein'!$F$15,
IF(BQ$5&lt;='2.1 Kraftwerk allgemein'!$F$16,
$J30*INDEX('2.1 Kraftwerk allgemein'!$H$16:$S$16,,MATCH('2.5 CAPEX'!BQ$5,'2.1 Kraftwerk allgemein'!$H$15:$S$15,0)),
IF(AND($M30="x",$F30&lt;&gt;0),
IF($F30=1,$J30,
IF('2.1 Kraftwerk allgemein'!$F$17-'2.5 CAPEX'!BQ$5&gt;='2.5 CAPEX'!$F30*'1.1 Allgemein'!$I$27,
IF(SUM(OFFSET(BP30,0,-MIN($F30-2,COLUMN(BC30)-1),1,MIN($F30-1,COLUMN(BC30))))=0,$J30,""),"")),"")),""),"")</f>
        <v/>
      </c>
      <c r="BR30" s="340" t="str">
        <f ca="1">IF(BR$5&lt;&gt;"",
IF(BR$5&gt;='2.1 Kraftwerk allgemein'!$F$15,
IF(BR$5&lt;='2.1 Kraftwerk allgemein'!$F$16,
$J30*INDEX('2.1 Kraftwerk allgemein'!$H$16:$S$16,,MATCH('2.5 CAPEX'!BR$5,'2.1 Kraftwerk allgemein'!$H$15:$S$15,0)),
IF(AND($M30="x",$F30&lt;&gt;0),
IF($F30=1,$J30,
IF('2.1 Kraftwerk allgemein'!$F$17-'2.5 CAPEX'!BR$5&gt;='2.5 CAPEX'!$F30*'1.1 Allgemein'!$I$27,
IF(SUM(OFFSET(BQ30,0,-MIN($F30-2,COLUMN(BD30)-1),1,MIN($F30-1,COLUMN(BD30))))=0,$J30,""),"")),"")),""),"")</f>
        <v/>
      </c>
      <c r="BS30" s="340" t="str">
        <f ca="1">IF(BS$5&lt;&gt;"",
IF(BS$5&gt;='2.1 Kraftwerk allgemein'!$F$15,
IF(BS$5&lt;='2.1 Kraftwerk allgemein'!$F$16,
$J30*INDEX('2.1 Kraftwerk allgemein'!$H$16:$S$16,,MATCH('2.5 CAPEX'!BS$5,'2.1 Kraftwerk allgemein'!$H$15:$S$15,0)),
IF(AND($M30="x",$F30&lt;&gt;0),
IF($F30=1,$J30,
IF('2.1 Kraftwerk allgemein'!$F$17-'2.5 CAPEX'!BS$5&gt;='2.5 CAPEX'!$F30*'1.1 Allgemein'!$I$27,
IF(SUM(OFFSET(BR30,0,-MIN($F30-2,COLUMN(BE30)-1),1,MIN($F30-1,COLUMN(BE30))))=0,$J30,""),"")),"")),""),"")</f>
        <v/>
      </c>
      <c r="BT30" s="340" t="str">
        <f ca="1">IF(BT$5&lt;&gt;"",
IF(BT$5&gt;='2.1 Kraftwerk allgemein'!$F$15,
IF(BT$5&lt;='2.1 Kraftwerk allgemein'!$F$16,
$J30*INDEX('2.1 Kraftwerk allgemein'!$H$16:$S$16,,MATCH('2.5 CAPEX'!BT$5,'2.1 Kraftwerk allgemein'!$H$15:$S$15,0)),
IF(AND($M30="x",$F30&lt;&gt;0),
IF($F30=1,$J30,
IF('2.1 Kraftwerk allgemein'!$F$17-'2.5 CAPEX'!BT$5&gt;='2.5 CAPEX'!$F30*'1.1 Allgemein'!$I$27,
IF(SUM(OFFSET(BS30,0,-MIN($F30-2,COLUMN(BF30)-1),1,MIN($F30-1,COLUMN(BF30))))=0,$J30,""),"")),"")),""),"")</f>
        <v/>
      </c>
      <c r="BU30" s="340" t="str">
        <f ca="1">IF(BU$5&lt;&gt;"",
IF(BU$5&gt;='2.1 Kraftwerk allgemein'!$F$15,
IF(BU$5&lt;='2.1 Kraftwerk allgemein'!$F$16,
$J30*INDEX('2.1 Kraftwerk allgemein'!$H$16:$S$16,,MATCH('2.5 CAPEX'!BU$5,'2.1 Kraftwerk allgemein'!$H$15:$S$15,0)),
IF(AND($M30="x",$F30&lt;&gt;0),
IF($F30=1,$J30,
IF('2.1 Kraftwerk allgemein'!$F$17-'2.5 CAPEX'!BU$5&gt;='2.5 CAPEX'!$F30*'1.1 Allgemein'!$I$27,
IF(SUM(OFFSET(BT30,0,-MIN($F30-2,COLUMN(BG30)-1),1,MIN($F30-1,COLUMN(BG30))))=0,$J30,""),"")),"")),""),"")</f>
        <v/>
      </c>
      <c r="BV30" s="340" t="str">
        <f ca="1">IF(BV$5&lt;&gt;"",
IF(BV$5&gt;='2.1 Kraftwerk allgemein'!$F$15,
IF(BV$5&lt;='2.1 Kraftwerk allgemein'!$F$16,
$J30*INDEX('2.1 Kraftwerk allgemein'!$H$16:$S$16,,MATCH('2.5 CAPEX'!BV$5,'2.1 Kraftwerk allgemein'!$H$15:$S$15,0)),
IF(AND($M30="x",$F30&lt;&gt;0),
IF($F30=1,$J30,
IF('2.1 Kraftwerk allgemein'!$F$17-'2.5 CAPEX'!BV$5&gt;='2.5 CAPEX'!$F30*'1.1 Allgemein'!$I$27,
IF(SUM(OFFSET(BU30,0,-MIN($F30-2,COLUMN(BH30)-1),1,MIN($F30-1,COLUMN(BH30))))=0,$J30,""),"")),"")),""),"")</f>
        <v/>
      </c>
      <c r="BW30" s="340" t="str">
        <f ca="1">IF(BW$5&lt;&gt;"",
IF(BW$5&gt;='2.1 Kraftwerk allgemein'!$F$15,
IF(BW$5&lt;='2.1 Kraftwerk allgemein'!$F$16,
$J30*INDEX('2.1 Kraftwerk allgemein'!$H$16:$S$16,,MATCH('2.5 CAPEX'!BW$5,'2.1 Kraftwerk allgemein'!$H$15:$S$15,0)),
IF(AND($M30="x",$F30&lt;&gt;0),
IF($F30=1,$J30,
IF('2.1 Kraftwerk allgemein'!$F$17-'2.5 CAPEX'!BW$5&gt;='2.5 CAPEX'!$F30*'1.1 Allgemein'!$I$27,
IF(SUM(OFFSET(BV30,0,-MIN($F30-2,COLUMN(BI30)-1),1,MIN($F30-1,COLUMN(BI30))))=0,$J30,""),"")),"")),""),"")</f>
        <v/>
      </c>
      <c r="BX30" s="340" t="str">
        <f ca="1">IF(BX$5&lt;&gt;"",
IF(BX$5&gt;='2.1 Kraftwerk allgemein'!$F$15,
IF(BX$5&lt;='2.1 Kraftwerk allgemein'!$F$16,
$J30*INDEX('2.1 Kraftwerk allgemein'!$H$16:$S$16,,MATCH('2.5 CAPEX'!BX$5,'2.1 Kraftwerk allgemein'!$H$15:$S$15,0)),
IF(AND($M30="x",$F30&lt;&gt;0),
IF($F30=1,$J30,
IF('2.1 Kraftwerk allgemein'!$F$17-'2.5 CAPEX'!BX$5&gt;='2.5 CAPEX'!$F30*'1.1 Allgemein'!$I$27,
IF(SUM(OFFSET(BW30,0,-MIN($F30-2,COLUMN(BJ30)-1),1,MIN($F30-1,COLUMN(BJ30))))=0,$J30,""),"")),"")),""),"")</f>
        <v/>
      </c>
      <c r="BY30" s="340" t="str">
        <f ca="1">IF(BY$5&lt;&gt;"",
IF(BY$5&gt;='2.1 Kraftwerk allgemein'!$F$15,
IF(BY$5&lt;='2.1 Kraftwerk allgemein'!$F$16,
$J30*INDEX('2.1 Kraftwerk allgemein'!$H$16:$S$16,,MATCH('2.5 CAPEX'!BY$5,'2.1 Kraftwerk allgemein'!$H$15:$S$15,0)),
IF(AND($M30="x",$F30&lt;&gt;0),
IF($F30=1,$J30,
IF('2.1 Kraftwerk allgemein'!$F$17-'2.5 CAPEX'!BY$5&gt;='2.5 CAPEX'!$F30*'1.1 Allgemein'!$I$27,
IF(SUM(OFFSET(BX30,0,-MIN($F30-2,COLUMN(BK30)-1),1,MIN($F30-1,COLUMN(BK30))))=0,$J30,""),"")),"")),""),"")</f>
        <v/>
      </c>
      <c r="BZ30" s="340" t="str">
        <f ca="1">IF(BZ$5&lt;&gt;"",
IF(BZ$5&gt;='2.1 Kraftwerk allgemein'!$F$15,
IF(BZ$5&lt;='2.1 Kraftwerk allgemein'!$F$16,
$J30*INDEX('2.1 Kraftwerk allgemein'!$H$16:$S$16,,MATCH('2.5 CAPEX'!BZ$5,'2.1 Kraftwerk allgemein'!$H$15:$S$15,0)),
IF(AND($M30="x",$F30&lt;&gt;0),
IF($F30=1,$J30,
IF('2.1 Kraftwerk allgemein'!$F$17-'2.5 CAPEX'!BZ$5&gt;='2.5 CAPEX'!$F30*'1.1 Allgemein'!$I$27,
IF(SUM(OFFSET(BY30,0,-MIN($F30-2,COLUMN(BL30)-1),1,MIN($F30-1,COLUMN(BL30))))=0,$J30,""),"")),"")),""),"")</f>
        <v/>
      </c>
      <c r="CA30" s="340" t="str">
        <f ca="1">IF(CA$5&lt;&gt;"",
IF(CA$5&gt;='2.1 Kraftwerk allgemein'!$F$15,
IF(CA$5&lt;='2.1 Kraftwerk allgemein'!$F$16,
$J30*INDEX('2.1 Kraftwerk allgemein'!$H$16:$S$16,,MATCH('2.5 CAPEX'!CA$5,'2.1 Kraftwerk allgemein'!$H$15:$S$15,0)),
IF(AND($M30="x",$F30&lt;&gt;0),
IF($F30=1,$J30,
IF('2.1 Kraftwerk allgemein'!$F$17-'2.5 CAPEX'!CA$5&gt;='2.5 CAPEX'!$F30*'1.1 Allgemein'!$I$27,
IF(SUM(OFFSET(BZ30,0,-MIN($F30-2,COLUMN(BM30)-1),1,MIN($F30-1,COLUMN(BM30))))=0,$J30,""),"")),"")),""),"")</f>
        <v/>
      </c>
      <c r="CB30" s="340" t="str">
        <f ca="1">IF(CB$5&lt;&gt;"",
IF(CB$5&gt;='2.1 Kraftwerk allgemein'!$F$15,
IF(CB$5&lt;='2.1 Kraftwerk allgemein'!$F$16,
$J30*INDEX('2.1 Kraftwerk allgemein'!$H$16:$S$16,,MATCH('2.5 CAPEX'!CB$5,'2.1 Kraftwerk allgemein'!$H$15:$S$15,0)),
IF(AND($M30="x",$F30&lt;&gt;0),
IF($F30=1,$J30,
IF('2.1 Kraftwerk allgemein'!$F$17-'2.5 CAPEX'!CB$5&gt;='2.5 CAPEX'!$F30*'1.1 Allgemein'!$I$27,
IF(SUM(OFFSET(CA30,0,-MIN($F30-2,COLUMN(BN30)-1),1,MIN($F30-1,COLUMN(BN30))))=0,$J30,""),"")),"")),""),"")</f>
        <v/>
      </c>
      <c r="CC30" s="340" t="str">
        <f ca="1">IF(CC$5&lt;&gt;"",
IF(CC$5&gt;='2.1 Kraftwerk allgemein'!$F$15,
IF(CC$5&lt;='2.1 Kraftwerk allgemein'!$F$16,
$J30*INDEX('2.1 Kraftwerk allgemein'!$H$16:$S$16,,MATCH('2.5 CAPEX'!CC$5,'2.1 Kraftwerk allgemein'!$H$15:$S$15,0)),
IF(AND($M30="x",$F30&lt;&gt;0),
IF($F30=1,$J30,
IF('2.1 Kraftwerk allgemein'!$F$17-'2.5 CAPEX'!CC$5&gt;='2.5 CAPEX'!$F30*'1.1 Allgemein'!$I$27,
IF(SUM(OFFSET(CB30,0,-MIN($F30-2,COLUMN(BO30)-1),1,MIN($F30-1,COLUMN(BO30))))=0,$J30,""),"")),"")),""),"")</f>
        <v/>
      </c>
      <c r="CD30" s="340" t="str">
        <f ca="1">IF(CD$5&lt;&gt;"",
IF(CD$5&gt;='2.1 Kraftwerk allgemein'!$F$15,
IF(CD$5&lt;='2.1 Kraftwerk allgemein'!$F$16,
$J30*INDEX('2.1 Kraftwerk allgemein'!$H$16:$S$16,,MATCH('2.5 CAPEX'!CD$5,'2.1 Kraftwerk allgemein'!$H$15:$S$15,0)),
IF(AND($M30="x",$F30&lt;&gt;0),
IF($F30=1,$J30,
IF('2.1 Kraftwerk allgemein'!$F$17-'2.5 CAPEX'!CD$5&gt;='2.5 CAPEX'!$F30*'1.1 Allgemein'!$I$27,
IF(SUM(OFFSET(CC30,0,-MIN($F30-2,COLUMN(BP30)-1),1,MIN($F30-1,COLUMN(BP30))))=0,$J30,""),"")),"")),""),"")</f>
        <v/>
      </c>
      <c r="CE30" s="340" t="str">
        <f ca="1">IF(CE$5&lt;&gt;"",
IF(CE$5&gt;='2.1 Kraftwerk allgemein'!$F$15,
IF(CE$5&lt;='2.1 Kraftwerk allgemein'!$F$16,
$J30*INDEX('2.1 Kraftwerk allgemein'!$H$16:$S$16,,MATCH('2.5 CAPEX'!CE$5,'2.1 Kraftwerk allgemein'!$H$15:$S$15,0)),
IF(AND($M30="x",$F30&lt;&gt;0),
IF($F30=1,$J30,
IF('2.1 Kraftwerk allgemein'!$F$17-'2.5 CAPEX'!CE$5&gt;='2.5 CAPEX'!$F30*'1.1 Allgemein'!$I$27,
IF(SUM(OFFSET(CD30,0,-MIN($F30-2,COLUMN(BQ30)-1),1,MIN($F30-1,COLUMN(BQ30))))=0,$J30,""),"")),"")),""),"")</f>
        <v/>
      </c>
      <c r="CF30" s="340" t="str">
        <f ca="1">IF(CF$5&lt;&gt;"",
IF(CF$5&gt;='2.1 Kraftwerk allgemein'!$F$15,
IF(CF$5&lt;='2.1 Kraftwerk allgemein'!$F$16,
$J30*INDEX('2.1 Kraftwerk allgemein'!$H$16:$S$16,,MATCH('2.5 CAPEX'!CF$5,'2.1 Kraftwerk allgemein'!$H$15:$S$15,0)),
IF(AND($M30="x",$F30&lt;&gt;0),
IF($F30=1,$J30,
IF('2.1 Kraftwerk allgemein'!$F$17-'2.5 CAPEX'!CF$5&gt;='2.5 CAPEX'!$F30*'1.1 Allgemein'!$I$27,
IF(SUM(OFFSET(CE30,0,-MIN($F30-2,COLUMN(BR30)-1),1,MIN($F30-1,COLUMN(BR30))))=0,$J30,""),"")),"")),""),"")</f>
        <v/>
      </c>
      <c r="CG30" s="340" t="str">
        <f ca="1">IF(CG$5&lt;&gt;"",
IF(CG$5&gt;='2.1 Kraftwerk allgemein'!$F$15,
IF(CG$5&lt;='2.1 Kraftwerk allgemein'!$F$16,
$J30*INDEX('2.1 Kraftwerk allgemein'!$H$16:$S$16,,MATCH('2.5 CAPEX'!CG$5,'2.1 Kraftwerk allgemein'!$H$15:$S$15,0)),
IF(AND($M30="x",$F30&lt;&gt;0),
IF($F30=1,$J30,
IF('2.1 Kraftwerk allgemein'!$F$17-'2.5 CAPEX'!CG$5&gt;='2.5 CAPEX'!$F30*'1.1 Allgemein'!$I$27,
IF(SUM(OFFSET(CF30,0,-MIN($F30-2,COLUMN(BS30)-1),1,MIN($F30-1,COLUMN(BS30))))=0,$J30,""),"")),"")),""),"")</f>
        <v/>
      </c>
      <c r="CH30" s="340" t="str">
        <f ca="1">IF(CH$5&lt;&gt;"",
IF(CH$5&gt;='2.1 Kraftwerk allgemein'!$F$15,
IF(CH$5&lt;='2.1 Kraftwerk allgemein'!$F$16,
$J30*INDEX('2.1 Kraftwerk allgemein'!$H$16:$S$16,,MATCH('2.5 CAPEX'!CH$5,'2.1 Kraftwerk allgemein'!$H$15:$S$15,0)),
IF(AND($M30="x",$F30&lt;&gt;0),
IF($F30=1,$J30,
IF('2.1 Kraftwerk allgemein'!$F$17-'2.5 CAPEX'!CH$5&gt;='2.5 CAPEX'!$F30*'1.1 Allgemein'!$I$27,
IF(SUM(OFFSET(CG30,0,-MIN($F30-2,COLUMN(BT30)-1),1,MIN($F30-1,COLUMN(BT30))))=0,$J30,""),"")),"")),""),"")</f>
        <v/>
      </c>
      <c r="CI30" s="340" t="str">
        <f ca="1">IF(CI$5&lt;&gt;"",
IF(CI$5&gt;='2.1 Kraftwerk allgemein'!$F$15,
IF(CI$5&lt;='2.1 Kraftwerk allgemein'!$F$16,
$J30*INDEX('2.1 Kraftwerk allgemein'!$H$16:$S$16,,MATCH('2.5 CAPEX'!CI$5,'2.1 Kraftwerk allgemein'!$H$15:$S$15,0)),
IF(AND($M30="x",$F30&lt;&gt;0),
IF($F30=1,$J30,
IF('2.1 Kraftwerk allgemein'!$F$17-'2.5 CAPEX'!CI$5&gt;='2.5 CAPEX'!$F30*'1.1 Allgemein'!$I$27,
IF(SUM(OFFSET(CH30,0,-MIN($F30-2,COLUMN(BU30)-1),1,MIN($F30-1,COLUMN(BU30))))=0,$J30,""),"")),"")),""),"")</f>
        <v/>
      </c>
      <c r="CJ30" s="340" t="str">
        <f ca="1">IF(CJ$5&lt;&gt;"",
IF(CJ$5&gt;='2.1 Kraftwerk allgemein'!$F$15,
IF(CJ$5&lt;='2.1 Kraftwerk allgemein'!$F$16,
$J30*INDEX('2.1 Kraftwerk allgemein'!$H$16:$S$16,,MATCH('2.5 CAPEX'!CJ$5,'2.1 Kraftwerk allgemein'!$H$15:$S$15,0)),
IF(AND($M30="x",$F30&lt;&gt;0),
IF($F30=1,$J30,
IF('2.1 Kraftwerk allgemein'!$F$17-'2.5 CAPEX'!CJ$5&gt;='2.5 CAPEX'!$F30*'1.1 Allgemein'!$I$27,
IF(SUM(OFFSET(CI30,0,-MIN($F30-2,COLUMN(BV30)-1),1,MIN($F30-1,COLUMN(BV30))))=0,$J30,""),"")),"")),""),"")</f>
        <v/>
      </c>
      <c r="CK30" s="340" t="str">
        <f ca="1">IF(CK$5&lt;&gt;"",
IF(CK$5&gt;='2.1 Kraftwerk allgemein'!$F$15,
IF(CK$5&lt;='2.1 Kraftwerk allgemein'!$F$16,
$J30*INDEX('2.1 Kraftwerk allgemein'!$H$16:$S$16,,MATCH('2.5 CAPEX'!CK$5,'2.1 Kraftwerk allgemein'!$H$15:$S$15,0)),
IF(AND($M30="x",$F30&lt;&gt;0),
IF($F30=1,$J30,
IF('2.1 Kraftwerk allgemein'!$F$17-'2.5 CAPEX'!CK$5&gt;='2.5 CAPEX'!$F30*'1.1 Allgemein'!$I$27,
IF(SUM(OFFSET(CJ30,0,-MIN($F30-2,COLUMN(BW30)-1),1,MIN($F30-1,COLUMN(BW30))))=0,$J30,""),"")),"")),""),"")</f>
        <v/>
      </c>
      <c r="CL30" s="340" t="str">
        <f ca="1">IF(CL$5&lt;&gt;"",
IF(CL$5&gt;='2.1 Kraftwerk allgemein'!$F$15,
IF(CL$5&lt;='2.1 Kraftwerk allgemein'!$F$16,
$J30*INDEX('2.1 Kraftwerk allgemein'!$H$16:$S$16,,MATCH('2.5 CAPEX'!CL$5,'2.1 Kraftwerk allgemein'!$H$15:$S$15,0)),
IF(AND($M30="x",$F30&lt;&gt;0),
IF($F30=1,$J30,
IF('2.1 Kraftwerk allgemein'!$F$17-'2.5 CAPEX'!CL$5&gt;='2.5 CAPEX'!$F30*'1.1 Allgemein'!$I$27,
IF(SUM(OFFSET(CK30,0,-MIN($F30-2,COLUMN(BX30)-1),1,MIN($F30-1,COLUMN(BX30))))=0,$J30,""),"")),"")),""),"")</f>
        <v/>
      </c>
      <c r="CM30" s="340" t="str">
        <f ca="1">IF(CM$5&lt;&gt;"",
IF(CM$5&gt;='2.1 Kraftwerk allgemein'!$F$15,
IF(CM$5&lt;='2.1 Kraftwerk allgemein'!$F$16,
$J30*INDEX('2.1 Kraftwerk allgemein'!$H$16:$S$16,,MATCH('2.5 CAPEX'!CM$5,'2.1 Kraftwerk allgemein'!$H$15:$S$15,0)),
IF(AND($M30="x",$F30&lt;&gt;0),
IF($F30=1,$J30,
IF('2.1 Kraftwerk allgemein'!$F$17-'2.5 CAPEX'!CM$5&gt;='2.5 CAPEX'!$F30*'1.1 Allgemein'!$I$27,
IF(SUM(OFFSET(CL30,0,-MIN($F30-2,COLUMN(BY30)-1),1,MIN($F30-1,COLUMN(BY30))))=0,$J30,""),"")),"")),""),"")</f>
        <v/>
      </c>
      <c r="CN30" s="340" t="str">
        <f ca="1">IF(CN$5&lt;&gt;"",
IF(CN$5&gt;='2.1 Kraftwerk allgemein'!$F$15,
IF(CN$5&lt;='2.1 Kraftwerk allgemein'!$F$16,
$J30*INDEX('2.1 Kraftwerk allgemein'!$H$16:$S$16,,MATCH('2.5 CAPEX'!CN$5,'2.1 Kraftwerk allgemein'!$H$15:$S$15,0)),
IF(AND($M30="x",$F30&lt;&gt;0),
IF($F30=1,$J30,
IF('2.1 Kraftwerk allgemein'!$F$17-'2.5 CAPEX'!CN$5&gt;='2.5 CAPEX'!$F30*'1.1 Allgemein'!$I$27,
IF(SUM(OFFSET(CM30,0,-MIN($F30-2,COLUMN(BZ30)-1),1,MIN($F30-1,COLUMN(BZ30))))=0,$J30,""),"")),"")),""),"")</f>
        <v/>
      </c>
      <c r="CO30" s="340" t="str">
        <f ca="1">IF(CO$5&lt;&gt;"",
IF(CO$5&gt;='2.1 Kraftwerk allgemein'!$F$15,
IF(CO$5&lt;='2.1 Kraftwerk allgemein'!$F$16,
$J30*INDEX('2.1 Kraftwerk allgemein'!$H$16:$S$16,,MATCH('2.5 CAPEX'!CO$5,'2.1 Kraftwerk allgemein'!$H$15:$S$15,0)),
IF(AND($M30="x",$F30&lt;&gt;0),
IF($F30=1,$J30,
IF('2.1 Kraftwerk allgemein'!$F$17-'2.5 CAPEX'!CO$5&gt;='2.5 CAPEX'!$F30*'1.1 Allgemein'!$I$27,
IF(SUM(OFFSET(CN30,0,-MIN($F30-2,COLUMN(CA30)-1),1,MIN($F30-1,COLUMN(CA30))))=0,$J30,""),"")),"")),""),"")</f>
        <v/>
      </c>
      <c r="CP30" s="340" t="str">
        <f ca="1">IF(CP$5&lt;&gt;"",
IF(CP$5&gt;='2.1 Kraftwerk allgemein'!$F$15,
IF(CP$5&lt;='2.1 Kraftwerk allgemein'!$F$16,
$J30*INDEX('2.1 Kraftwerk allgemein'!$H$16:$S$16,,MATCH('2.5 CAPEX'!CP$5,'2.1 Kraftwerk allgemein'!$H$15:$S$15,0)),
IF(AND($M30="x",$F30&lt;&gt;0),
IF($F30=1,$J30,
IF('2.1 Kraftwerk allgemein'!$F$17-'2.5 CAPEX'!CP$5&gt;='2.5 CAPEX'!$F30*'1.1 Allgemein'!$I$27,
IF(SUM(OFFSET(CO30,0,-MIN($F30-2,COLUMN(CB30)-1),1,MIN($F30-1,COLUMN(CB30))))=0,$J30,""),"")),"")),""),"")</f>
        <v/>
      </c>
      <c r="CQ30" s="340" t="str">
        <f ca="1">IF(CQ$5&lt;&gt;"",
IF(CQ$5&gt;='2.1 Kraftwerk allgemein'!$F$15,
IF(CQ$5&lt;='2.1 Kraftwerk allgemein'!$F$16,
$J30*INDEX('2.1 Kraftwerk allgemein'!$H$16:$S$16,,MATCH('2.5 CAPEX'!CQ$5,'2.1 Kraftwerk allgemein'!$H$15:$S$15,0)),
IF(AND($M30="x",$F30&lt;&gt;0),
IF($F30=1,$J30,
IF('2.1 Kraftwerk allgemein'!$F$17-'2.5 CAPEX'!CQ$5&gt;='2.5 CAPEX'!$F30*'1.1 Allgemein'!$I$27,
IF(SUM(OFFSET(CP30,0,-MIN($F30-2,COLUMN(CC30)-1),1,MIN($F30-1,COLUMN(CC30))))=0,$J30,""),"")),"")),""),"")</f>
        <v/>
      </c>
      <c r="CR30" s="340" t="str">
        <f ca="1">IF(CR$5&lt;&gt;"",
IF(CR$5&gt;='2.1 Kraftwerk allgemein'!$F$15,
IF(CR$5&lt;='2.1 Kraftwerk allgemein'!$F$16,
$J30*INDEX('2.1 Kraftwerk allgemein'!$H$16:$S$16,,MATCH('2.5 CAPEX'!CR$5,'2.1 Kraftwerk allgemein'!$H$15:$S$15,0)),
IF(AND($M30="x",$F30&lt;&gt;0),
IF($F30=1,$J30,
IF('2.1 Kraftwerk allgemein'!$F$17-'2.5 CAPEX'!CR$5&gt;='2.5 CAPEX'!$F30*'1.1 Allgemein'!$I$27,
IF(SUM(OFFSET(CQ30,0,-MIN($F30-2,COLUMN(CD30)-1),1,MIN($F30-1,COLUMN(CD30))))=0,$J30,""),"")),"")),""),"")</f>
        <v/>
      </c>
      <c r="CS30" s="340" t="str">
        <f ca="1">IF(CS$5&lt;&gt;"",
IF(CS$5&gt;='2.1 Kraftwerk allgemein'!$F$15,
IF(CS$5&lt;='2.1 Kraftwerk allgemein'!$F$16,
$J30*INDEX('2.1 Kraftwerk allgemein'!$H$16:$S$16,,MATCH('2.5 CAPEX'!CS$5,'2.1 Kraftwerk allgemein'!$H$15:$S$15,0)),
IF(AND($M30="x",$F30&lt;&gt;0),
IF($F30=1,$J30,
IF('2.1 Kraftwerk allgemein'!$F$17-'2.5 CAPEX'!CS$5&gt;='2.5 CAPEX'!$F30*'1.1 Allgemein'!$I$27,
IF(SUM(OFFSET(CR30,0,-MIN($F30-2,COLUMN(CE30)-1),1,MIN($F30-1,COLUMN(CE30))))=0,$J30,""),"")),"")),""),"")</f>
        <v/>
      </c>
      <c r="CT30" s="340" t="str">
        <f ca="1">IF(CT$5&lt;&gt;"",
IF(CT$5&gt;='2.1 Kraftwerk allgemein'!$F$15,
IF(CT$5&lt;='2.1 Kraftwerk allgemein'!$F$16,
$J30*INDEX('2.1 Kraftwerk allgemein'!$H$16:$S$16,,MATCH('2.5 CAPEX'!CT$5,'2.1 Kraftwerk allgemein'!$H$15:$S$15,0)),
IF(AND($M30="x",$F30&lt;&gt;0),
IF($F30=1,$J30,
IF('2.1 Kraftwerk allgemein'!$F$17-'2.5 CAPEX'!CT$5&gt;='2.5 CAPEX'!$F30*'1.1 Allgemein'!$I$27,
IF(SUM(OFFSET(CS30,0,-MIN($F30-2,COLUMN(CF30)-1),1,MIN($F30-1,COLUMN(CF30))))=0,$J30,""),"")),"")),""),"")</f>
        <v/>
      </c>
      <c r="CU30" s="340" t="str">
        <f ca="1">IF(CU$5&lt;&gt;"",
IF(CU$5&gt;='2.1 Kraftwerk allgemein'!$F$15,
IF(CU$5&lt;='2.1 Kraftwerk allgemein'!$F$16,
$J30*INDEX('2.1 Kraftwerk allgemein'!$H$16:$S$16,,MATCH('2.5 CAPEX'!CU$5,'2.1 Kraftwerk allgemein'!$H$15:$S$15,0)),
IF(AND($M30="x",$F30&lt;&gt;0),
IF($F30=1,$J30,
IF('2.1 Kraftwerk allgemein'!$F$17-'2.5 CAPEX'!CU$5&gt;='2.5 CAPEX'!$F30*'1.1 Allgemein'!$I$27,
IF(SUM(OFFSET(CT30,0,-MIN($F30-2,COLUMN(CG30)-1),1,MIN($F30-1,COLUMN(CG30))))=0,$J30,""),"")),"")),""),"")</f>
        <v/>
      </c>
      <c r="CV30" s="340" t="str">
        <f ca="1">IF(CV$5&lt;&gt;"",
IF(CV$5&gt;='2.1 Kraftwerk allgemein'!$F$15,
IF(CV$5&lt;='2.1 Kraftwerk allgemein'!$F$16,
$J30*INDEX('2.1 Kraftwerk allgemein'!$H$16:$S$16,,MATCH('2.5 CAPEX'!CV$5,'2.1 Kraftwerk allgemein'!$H$15:$S$15,0)),
IF(AND($M30="x",$F30&lt;&gt;0),
IF($F30=1,$J30,
IF('2.1 Kraftwerk allgemein'!$F$17-'2.5 CAPEX'!CV$5&gt;='2.5 CAPEX'!$F30*'1.1 Allgemein'!$I$27,
IF(SUM(OFFSET(CU30,0,-MIN($F30-2,COLUMN(CH30)-1),1,MIN($F30-1,COLUMN(CH30))))=0,$J30,""),"")),"")),""),"")</f>
        <v/>
      </c>
      <c r="CW30" s="340" t="str">
        <f ca="1">IF(CW$5&lt;&gt;"",
IF(CW$5&gt;='2.1 Kraftwerk allgemein'!$F$15,
IF(CW$5&lt;='2.1 Kraftwerk allgemein'!$F$16,
$J30*INDEX('2.1 Kraftwerk allgemein'!$H$16:$S$16,,MATCH('2.5 CAPEX'!CW$5,'2.1 Kraftwerk allgemein'!$H$15:$S$15,0)),
IF(AND($M30="x",$F30&lt;&gt;0),
IF($F30=1,$J30,
IF('2.1 Kraftwerk allgemein'!$F$17-'2.5 CAPEX'!CW$5&gt;='2.5 CAPEX'!$F30*'1.1 Allgemein'!$I$27,
IF(SUM(OFFSET(CV30,0,-MIN($F30-2,COLUMN(CI30)-1),1,MIN($F30-1,COLUMN(CI30))))=0,$J30,""),"")),"")),""),"")</f>
        <v/>
      </c>
      <c r="CX30" s="340" t="str">
        <f ca="1">IF(CX$5&lt;&gt;"",
IF(CX$5&gt;='2.1 Kraftwerk allgemein'!$F$15,
IF(CX$5&lt;='2.1 Kraftwerk allgemein'!$F$16,
$J30*INDEX('2.1 Kraftwerk allgemein'!$H$16:$S$16,,MATCH('2.5 CAPEX'!CX$5,'2.1 Kraftwerk allgemein'!$H$15:$S$15,0)),
IF(AND($M30="x",$F30&lt;&gt;0),
IF($F30=1,$J30,
IF('2.1 Kraftwerk allgemein'!$F$17-'2.5 CAPEX'!CX$5&gt;='2.5 CAPEX'!$F30*'1.1 Allgemein'!$I$27,
IF(SUM(OFFSET(CW30,0,-MIN($F30-2,COLUMN(CJ30)-1),1,MIN($F30-1,COLUMN(CJ30))))=0,$J30,""),"")),"")),""),"")</f>
        <v/>
      </c>
      <c r="CY30" s="340" t="str">
        <f ca="1">IF(CY$5&lt;&gt;"",
IF(CY$5&gt;='2.1 Kraftwerk allgemein'!$F$15,
IF(CY$5&lt;='2.1 Kraftwerk allgemein'!$F$16,
$J30*INDEX('2.1 Kraftwerk allgemein'!$H$16:$S$16,,MATCH('2.5 CAPEX'!CY$5,'2.1 Kraftwerk allgemein'!$H$15:$S$15,0)),
IF(AND($M30="x",$F30&lt;&gt;0),
IF($F30=1,$J30,
IF('2.1 Kraftwerk allgemein'!$F$17-'2.5 CAPEX'!CY$5&gt;='2.5 CAPEX'!$F30*'1.1 Allgemein'!$I$27,
IF(SUM(OFFSET(CX30,0,-MIN($F30-2,COLUMN(CK30)-1),1,MIN($F30-1,COLUMN(CK30))))=0,$J30,""),"")),"")),""),"")</f>
        <v/>
      </c>
      <c r="CZ30" s="340" t="str">
        <f ca="1">IF(CZ$5&lt;&gt;"",
IF(CZ$5&gt;='2.1 Kraftwerk allgemein'!$F$15,
IF(CZ$5&lt;='2.1 Kraftwerk allgemein'!$F$16,
$J30*INDEX('2.1 Kraftwerk allgemein'!$H$16:$S$16,,MATCH('2.5 CAPEX'!CZ$5,'2.1 Kraftwerk allgemein'!$H$15:$S$15,0)),
IF(AND($M30="x",$F30&lt;&gt;0),
IF($F30=1,$J30,
IF('2.1 Kraftwerk allgemein'!$F$17-'2.5 CAPEX'!CZ$5&gt;='2.5 CAPEX'!$F30*'1.1 Allgemein'!$I$27,
IF(SUM(OFFSET(CY30,0,-MIN($F30-2,COLUMN(CL30)-1),1,MIN($F30-1,COLUMN(CL30))))=0,$J30,""),"")),"")),""),"")</f>
        <v/>
      </c>
      <c r="DA30" s="340" t="str">
        <f ca="1">IF(DA$5&lt;&gt;"",
IF(DA$5&gt;='2.1 Kraftwerk allgemein'!$F$15,
IF(DA$5&lt;='2.1 Kraftwerk allgemein'!$F$16,
$J30*INDEX('2.1 Kraftwerk allgemein'!$H$16:$S$16,,MATCH('2.5 CAPEX'!DA$5,'2.1 Kraftwerk allgemein'!$H$15:$S$15,0)),
IF(AND($M30="x",$F30&lt;&gt;0),
IF($F30=1,$J30,
IF('2.1 Kraftwerk allgemein'!$F$17-'2.5 CAPEX'!DA$5&gt;='2.5 CAPEX'!$F30*'1.1 Allgemein'!$I$27,
IF(SUM(OFFSET(CZ30,0,-MIN($F30-2,COLUMN(CM30)-1),1,MIN($F30-1,COLUMN(CM30))))=0,$J30,""),"")),"")),""),"")</f>
        <v/>
      </c>
      <c r="DB30" s="340" t="str">
        <f ca="1">IF(DB$5&lt;&gt;"",
IF(DB$5&gt;='2.1 Kraftwerk allgemein'!$F$15,
IF(DB$5&lt;='2.1 Kraftwerk allgemein'!$F$16,
$J30*INDEX('2.1 Kraftwerk allgemein'!$H$16:$S$16,,MATCH('2.5 CAPEX'!DB$5,'2.1 Kraftwerk allgemein'!$H$15:$S$15,0)),
IF(AND($M30="x",$F30&lt;&gt;0),
IF($F30=1,$J30,
IF('2.1 Kraftwerk allgemein'!$F$17-'2.5 CAPEX'!DB$5&gt;='2.5 CAPEX'!$F30*'1.1 Allgemein'!$I$27,
IF(SUM(OFFSET(DA30,0,-MIN($F30-2,COLUMN(CN30)-1),1,MIN($F30-1,COLUMN(CN30))))=0,$J30,""),"")),"")),""),"")</f>
        <v/>
      </c>
      <c r="DC30" s="340" t="str">
        <f ca="1">IF(DC$5&lt;&gt;"",
IF(DC$5&gt;='2.1 Kraftwerk allgemein'!$F$15,
IF(DC$5&lt;='2.1 Kraftwerk allgemein'!$F$16,
$J30*INDEX('2.1 Kraftwerk allgemein'!$H$16:$S$16,,MATCH('2.5 CAPEX'!DC$5,'2.1 Kraftwerk allgemein'!$H$15:$S$15,0)),
IF(AND($M30="x",$F30&lt;&gt;0),
IF($F30=1,$J30,
IF('2.1 Kraftwerk allgemein'!$F$17-'2.5 CAPEX'!DC$5&gt;='2.5 CAPEX'!$F30*'1.1 Allgemein'!$I$27,
IF(SUM(OFFSET(DB30,0,-MIN($F30-2,COLUMN(CO30)-1),1,MIN($F30-1,COLUMN(CO30))))=0,$J30,""),"")),"")),""),"")</f>
        <v/>
      </c>
      <c r="DD30" s="340" t="str">
        <f ca="1">IF(DD$5&lt;&gt;"",
IF(DD$5&gt;='2.1 Kraftwerk allgemein'!$F$15,
IF(DD$5&lt;='2.1 Kraftwerk allgemein'!$F$16,
$J30*INDEX('2.1 Kraftwerk allgemein'!$H$16:$S$16,,MATCH('2.5 CAPEX'!DD$5,'2.1 Kraftwerk allgemein'!$H$15:$S$15,0)),
IF(AND($M30="x",$F30&lt;&gt;0),
IF($F30=1,$J30,
IF('2.1 Kraftwerk allgemein'!$F$17-'2.5 CAPEX'!DD$5&gt;='2.5 CAPEX'!$F30*'1.1 Allgemein'!$I$27,
IF(SUM(OFFSET(DC30,0,-MIN($F30-2,COLUMN(CP30)-1),1,MIN($F30-1,COLUMN(CP30))))=0,$J30,""),"")),"")),""),"")</f>
        <v/>
      </c>
      <c r="DE30" s="340" t="str">
        <f ca="1">IF(DE$5&lt;&gt;"",
IF(DE$5&gt;='2.1 Kraftwerk allgemein'!$F$15,
IF(DE$5&lt;='2.1 Kraftwerk allgemein'!$F$16,
$J30*INDEX('2.1 Kraftwerk allgemein'!$H$16:$S$16,,MATCH('2.5 CAPEX'!DE$5,'2.1 Kraftwerk allgemein'!$H$15:$S$15,0)),
IF(AND($M30="x",$F30&lt;&gt;0),
IF($F30=1,$J30,
IF('2.1 Kraftwerk allgemein'!$F$17-'2.5 CAPEX'!DE$5&gt;='2.5 CAPEX'!$F30*'1.1 Allgemein'!$I$27,
IF(SUM(OFFSET(DD30,0,-MIN($F30-2,COLUMN(CQ30)-1),1,MIN($F30-1,COLUMN(CQ30))))=0,$J30,""),"")),"")),""),"")</f>
        <v/>
      </c>
      <c r="DF30" s="340" t="str">
        <f ca="1">IF(DF$5&lt;&gt;"",
IF(DF$5&gt;='2.1 Kraftwerk allgemein'!$F$15,
IF(DF$5&lt;='2.1 Kraftwerk allgemein'!$F$16,
$J30*INDEX('2.1 Kraftwerk allgemein'!$H$16:$S$16,,MATCH('2.5 CAPEX'!DF$5,'2.1 Kraftwerk allgemein'!$H$15:$S$15,0)),
IF(AND($M30="x",$F30&lt;&gt;0),
IF($F30=1,$J30,
IF('2.1 Kraftwerk allgemein'!$F$17-'2.5 CAPEX'!DF$5&gt;='2.5 CAPEX'!$F30*'1.1 Allgemein'!$I$27,
IF(SUM(OFFSET(DE30,0,-MIN($F30-2,COLUMN(CR30)-1),1,MIN($F30-1,COLUMN(CR30))))=0,$J30,""),"")),"")),""),"")</f>
        <v/>
      </c>
      <c r="DG30" s="340" t="str">
        <f ca="1">IF(DG$5&lt;&gt;"",
IF(DG$5&gt;='2.1 Kraftwerk allgemein'!$F$15,
IF(DG$5&lt;='2.1 Kraftwerk allgemein'!$F$16,
$J30*INDEX('2.1 Kraftwerk allgemein'!$H$16:$S$16,,MATCH('2.5 CAPEX'!DG$5,'2.1 Kraftwerk allgemein'!$H$15:$S$15,0)),
IF(AND($M30="x",$F30&lt;&gt;0),
IF($F30=1,$J30,
IF('2.1 Kraftwerk allgemein'!$F$17-'2.5 CAPEX'!DG$5&gt;='2.5 CAPEX'!$F30*'1.1 Allgemein'!$I$27,
IF(SUM(OFFSET(DF30,0,-MIN($F30-2,COLUMN(CS30)-1),1,MIN($F30-1,COLUMN(CS30))))=0,$J30,""),"")),"")),""),"")</f>
        <v/>
      </c>
      <c r="DH30" s="340" t="str">
        <f ca="1">IF(DH$5&lt;&gt;"",
IF(DH$5&gt;='2.1 Kraftwerk allgemein'!$F$15,
IF(DH$5&lt;='2.1 Kraftwerk allgemein'!$F$16,
$J30*INDEX('2.1 Kraftwerk allgemein'!$H$16:$S$16,,MATCH('2.5 CAPEX'!DH$5,'2.1 Kraftwerk allgemein'!$H$15:$S$15,0)),
IF(AND($M30="x",$F30&lt;&gt;0),
IF($F30=1,$J30,
IF('2.1 Kraftwerk allgemein'!$F$17-'2.5 CAPEX'!DH$5&gt;='2.5 CAPEX'!$F30*'1.1 Allgemein'!$I$27,
IF(SUM(OFFSET(DG30,0,-MIN($F30-2,COLUMN(CT30)-1),1,MIN($F30-1,COLUMN(CT30))))=0,$J30,""),"")),"")),""),"")</f>
        <v/>
      </c>
      <c r="DI30" s="340" t="str">
        <f ca="1">IF(DI$5&lt;&gt;"",
IF(DI$5&gt;='2.1 Kraftwerk allgemein'!$F$15,
IF(DI$5&lt;='2.1 Kraftwerk allgemein'!$F$16,
$J30*INDEX('2.1 Kraftwerk allgemein'!$H$16:$S$16,,MATCH('2.5 CAPEX'!DI$5,'2.1 Kraftwerk allgemein'!$H$15:$S$15,0)),
IF(AND($M30="x",$F30&lt;&gt;0),
IF($F30=1,$J30,
IF('2.1 Kraftwerk allgemein'!$F$17-'2.5 CAPEX'!DI$5&gt;='2.5 CAPEX'!$F30*'1.1 Allgemein'!$I$27,
IF(SUM(OFFSET(DH30,0,-MIN($F30-2,COLUMN(CU30)-1),1,MIN($F30-1,COLUMN(CU30))))=0,$J30,""),"")),"")),""),"")</f>
        <v/>
      </c>
      <c r="DJ30" s="340" t="str">
        <f ca="1">IF(DJ$5&lt;&gt;"",
IF(DJ$5&gt;='2.1 Kraftwerk allgemein'!$F$15,
IF(DJ$5&lt;='2.1 Kraftwerk allgemein'!$F$16,
$J30*INDEX('2.1 Kraftwerk allgemein'!$H$16:$S$16,,MATCH('2.5 CAPEX'!DJ$5,'2.1 Kraftwerk allgemein'!$H$15:$S$15,0)),
IF(AND($M30="x",$F30&lt;&gt;0),
IF($F30=1,$J30,
IF('2.1 Kraftwerk allgemein'!$F$17-'2.5 CAPEX'!DJ$5&gt;='2.5 CAPEX'!$F30*'1.1 Allgemein'!$I$27,
IF(SUM(OFFSET(DI30,0,-MIN($F30-2,COLUMN(CV30)-1),1,MIN($F30-1,COLUMN(CV30))))=0,$J30,""),"")),"")),""),"")</f>
        <v/>
      </c>
      <c r="DK30" s="340" t="str">
        <f ca="1">IF(DK$5&lt;&gt;"",
IF(DK$5&gt;='2.1 Kraftwerk allgemein'!$F$15,
IF(DK$5&lt;='2.1 Kraftwerk allgemein'!$F$16,
$J30*INDEX('2.1 Kraftwerk allgemein'!$H$16:$S$16,,MATCH('2.5 CAPEX'!DK$5,'2.1 Kraftwerk allgemein'!$H$15:$S$15,0)),
IF(AND($M30="x",$F30&lt;&gt;0),
IF($F30=1,$J30,
IF('2.1 Kraftwerk allgemein'!$F$17-'2.5 CAPEX'!DK$5&gt;='2.5 CAPEX'!$F30*'1.1 Allgemein'!$I$27,
IF(SUM(OFFSET(DJ30,0,-MIN($F30-2,COLUMN(CW30)-1),1,MIN($F30-1,COLUMN(CW30))))=0,$J30,""),"")),"")),""),"")</f>
        <v/>
      </c>
    </row>
    <row r="31" spans="2:115" s="7" customFormat="1" ht="15" customHeight="1" x14ac:dyDescent="0.35">
      <c r="D31" s="41">
        <v>205</v>
      </c>
      <c r="E31" s="41" t="str">
        <f>IF('2.1 Kraftwerk allgemein'!$F$2="f",d_f_i!$B236,IF('2.1 Kraftwerk allgemein'!$F$2="i",d_f_i!$C236,d_f_i!$A236))</f>
        <v>Messung, Kraftwerksleittechnik</v>
      </c>
      <c r="F31" s="19">
        <f>INDEX('1.1 Allgemein'!$1:$1048576,MATCH('2.5 CAPEX'!D31,'1.1 Allgemein'!$E:$E,0),MATCH('2.5 CAPEX'!$F$11,'1.1 Allgemein'!$34:$34,0))</f>
        <v>15</v>
      </c>
      <c r="G31" s="93">
        <f t="shared" ca="1" si="3"/>
        <v>0</v>
      </c>
      <c r="H31" s="94">
        <f ca="1">SUM(OFFSET(O31,0,0,1,'2.1 Kraftwerk allgemein'!$F$17-'2.5 CAPEX'!$O$5+1))-J31</f>
        <v>0</v>
      </c>
      <c r="I31" s="336"/>
      <c r="J31" s="336"/>
      <c r="K31" s="68" t="str">
        <f>IF($D31&lt;&gt;"",IF(INDEX('1.1 Allgemein'!$1:$1048576,MATCH('2.5 CAPEX'!$D31,'1.1 Allgemein'!$E:$E,0),MATCH('2.5 CAPEX'!K$11,'1.1 Allgemein'!$34:$34,0))&lt;&gt;0,INDEX('1.1 Allgemein'!$1:$1048576,MATCH('2.5 CAPEX'!$D31,'1.1 Allgemein'!$E:$E,0),MATCH('2.5 CAPEX'!K$11,'1.1 Allgemein'!$34:$34,0)),""),"")</f>
        <v/>
      </c>
      <c r="L31" s="68" t="str">
        <f>IF($D31&lt;&gt;"",IF(INDEX('1.1 Allgemein'!$1:$1048576,MATCH('2.5 CAPEX'!$D31,'1.1 Allgemein'!$E:$E,0),MATCH('2.5 CAPEX'!L$11,'1.1 Allgemein'!$34:$34,0))&lt;&gt;0,INDEX('1.1 Allgemein'!$1:$1048576,MATCH('2.5 CAPEX'!$D31,'1.1 Allgemein'!$E:$E,0),MATCH('2.5 CAPEX'!L$11,'1.1 Allgemein'!$34:$34,0)),""),"")</f>
        <v/>
      </c>
      <c r="M31" s="68" t="str">
        <f>IF($D31&lt;&gt;"",IF(INDEX('1.1 Allgemein'!$1:$1048576,MATCH('2.5 CAPEX'!$D31,'1.1 Allgemein'!$E:$E,0),MATCH('2.5 CAPEX'!M$11,'1.1 Allgemein'!$34:$34,0))&lt;&gt;0,INDEX('1.1 Allgemein'!$1:$1048576,MATCH('2.5 CAPEX'!$D31,'1.1 Allgemein'!$E:$E,0),MATCH('2.5 CAPEX'!M$11,'1.1 Allgemein'!$34:$34,0)),""),"")</f>
        <v>x</v>
      </c>
      <c r="N31" s="69"/>
      <c r="O31" s="340">
        <f ca="1">IF(O$5&lt;&gt;"",
IF(O$5&gt;='2.1 Kraftwerk allgemein'!$F$15,
IF(O$5&lt;='2.1 Kraftwerk allgemein'!$F$16,
$J31*INDEX('2.1 Kraftwerk allgemein'!$H$16:$S$16,,MATCH('2.5 CAPEX'!O$5,'2.1 Kraftwerk allgemein'!$H$15:$S$15,0)),
IF(AND($M31="x",$F31&lt;&gt;0),
IF($F31=1,$J31,
IF('2.1 Kraftwerk allgemein'!$F$17-'2.5 CAPEX'!O$5&gt;='2.5 CAPEX'!$F31*'1.1 Allgemein'!$I$27,
IF(SUM(OFFSET(N31,0,-MIN($F31-2,COLUMN(A31)-1),1,MIN($F31-1,COLUMN(A31))))=0,$J31,""),"")),"")),""),"")</f>
        <v>0</v>
      </c>
      <c r="P31" s="340">
        <f ca="1">IF(P$5&lt;&gt;"",
IF(P$5&gt;='2.1 Kraftwerk allgemein'!$F$15,
IF(P$5&lt;='2.1 Kraftwerk allgemein'!$F$16,
$J31*INDEX('2.1 Kraftwerk allgemein'!$H$16:$S$16,,MATCH('2.5 CAPEX'!P$5,'2.1 Kraftwerk allgemein'!$H$15:$S$15,0)),
IF(AND($M31="x",$F31&lt;&gt;0),
IF($F31=1,$J31,
IF('2.1 Kraftwerk allgemein'!$F$17-'2.5 CAPEX'!P$5&gt;='2.5 CAPEX'!$F31*'1.1 Allgemein'!$I$27,
IF(SUM(OFFSET(O31,0,-MIN($F31-2,COLUMN(B31)-1),1,MIN($F31-1,COLUMN(B31))))=0,$J31,""),"")),"")),""),"")</f>
        <v>0</v>
      </c>
      <c r="Q31" s="340">
        <f ca="1">IF(Q$5&lt;&gt;"",
IF(Q$5&gt;='2.1 Kraftwerk allgemein'!$F$15,
IF(Q$5&lt;='2.1 Kraftwerk allgemein'!$F$16,
$J31*INDEX('2.1 Kraftwerk allgemein'!$H$16:$S$16,,MATCH('2.5 CAPEX'!Q$5,'2.1 Kraftwerk allgemein'!$H$15:$S$15,0)),
IF(AND($M31="x",$F31&lt;&gt;0),
IF($F31=1,$J31,
IF('2.1 Kraftwerk allgemein'!$F$17-'2.5 CAPEX'!Q$5&gt;='2.5 CAPEX'!$F31*'1.1 Allgemein'!$I$27,
IF(SUM(OFFSET(P31,0,-MIN($F31-2,COLUMN(C31)-1),1,MIN($F31-1,COLUMN(C31))))=0,$J31,""),"")),"")),""),"")</f>
        <v>0</v>
      </c>
      <c r="R31" s="340">
        <f ca="1">IF(R$5&lt;&gt;"",
IF(R$5&gt;='2.1 Kraftwerk allgemein'!$F$15,
IF(R$5&lt;='2.1 Kraftwerk allgemein'!$F$16,
$J31*INDEX('2.1 Kraftwerk allgemein'!$H$16:$S$16,,MATCH('2.5 CAPEX'!R$5,'2.1 Kraftwerk allgemein'!$H$15:$S$15,0)),
IF(AND($M31="x",$F31&lt;&gt;0),
IF($F31=1,$J31,
IF('2.1 Kraftwerk allgemein'!$F$17-'2.5 CAPEX'!R$5&gt;='2.5 CAPEX'!$F31*'1.1 Allgemein'!$I$27,
IF(SUM(OFFSET(Q31,0,-MIN($F31-2,COLUMN(D31)-1),1,MIN($F31-1,COLUMN(D31))))=0,$J31,""),"")),"")),""),"")</f>
        <v>0</v>
      </c>
      <c r="S31" s="340">
        <f ca="1">IF(S$5&lt;&gt;"",
IF(S$5&gt;='2.1 Kraftwerk allgemein'!$F$15,
IF(S$5&lt;='2.1 Kraftwerk allgemein'!$F$16,
$J31*INDEX('2.1 Kraftwerk allgemein'!$H$16:$S$16,,MATCH('2.5 CAPEX'!S$5,'2.1 Kraftwerk allgemein'!$H$15:$S$15,0)),
IF(AND($M31="x",$F31&lt;&gt;0),
IF($F31=1,$J31,
IF('2.1 Kraftwerk allgemein'!$F$17-'2.5 CAPEX'!S$5&gt;='2.5 CAPEX'!$F31*'1.1 Allgemein'!$I$27,
IF(SUM(OFFSET(R31,0,-MIN($F31-2,COLUMN(E31)-1),1,MIN($F31-1,COLUMN(E31))))=0,$J31,""),"")),"")),""),"")</f>
        <v>0</v>
      </c>
      <c r="T31" s="340">
        <f ca="1">IF(T$5&lt;&gt;"",
IF(T$5&gt;='2.1 Kraftwerk allgemein'!$F$15,
IF(T$5&lt;='2.1 Kraftwerk allgemein'!$F$16,
$J31*INDEX('2.1 Kraftwerk allgemein'!$H$16:$S$16,,MATCH('2.5 CAPEX'!T$5,'2.1 Kraftwerk allgemein'!$H$15:$S$15,0)),
IF(AND($M31="x",$F31&lt;&gt;0),
IF($F31=1,$J31,
IF('2.1 Kraftwerk allgemein'!$F$17-'2.5 CAPEX'!T$5&gt;='2.5 CAPEX'!$F31*'1.1 Allgemein'!$I$27,
IF(SUM(OFFSET(S31,0,-MIN($F31-2,COLUMN(F31)-1),1,MIN($F31-1,COLUMN(F31))))=0,$J31,""),"")),"")),""),"")</f>
        <v>0</v>
      </c>
      <c r="U31" s="340">
        <f ca="1">IF(U$5&lt;&gt;"",
IF(U$5&gt;='2.1 Kraftwerk allgemein'!$F$15,
IF(U$5&lt;='2.1 Kraftwerk allgemein'!$F$16,
$J31*INDEX('2.1 Kraftwerk allgemein'!$H$16:$S$16,,MATCH('2.5 CAPEX'!U$5,'2.1 Kraftwerk allgemein'!$H$15:$S$15,0)),
IF(AND($M31="x",$F31&lt;&gt;0),
IF($F31=1,$J31,
IF('2.1 Kraftwerk allgemein'!$F$17-'2.5 CAPEX'!U$5&gt;='2.5 CAPEX'!$F31*'1.1 Allgemein'!$I$27,
IF(SUM(OFFSET(T31,0,-MIN($F31-2,COLUMN(G31)-1),1,MIN($F31-1,COLUMN(G31))))=0,$J31,""),"")),"")),""),"")</f>
        <v>0</v>
      </c>
      <c r="V31" s="340">
        <f ca="1">IF(V$5&lt;&gt;"",
IF(V$5&gt;='2.1 Kraftwerk allgemein'!$F$15,
IF(V$5&lt;='2.1 Kraftwerk allgemein'!$F$16,
$J31*INDEX('2.1 Kraftwerk allgemein'!$H$16:$S$16,,MATCH('2.5 CAPEX'!V$5,'2.1 Kraftwerk allgemein'!$H$15:$S$15,0)),
IF(AND($M31="x",$F31&lt;&gt;0),
IF($F31=1,$J31,
IF('2.1 Kraftwerk allgemein'!$F$17-'2.5 CAPEX'!V$5&gt;='2.5 CAPEX'!$F31*'1.1 Allgemein'!$I$27,
IF(SUM(OFFSET(U31,0,-MIN($F31-2,COLUMN(H31)-1),1,MIN($F31-1,COLUMN(H31))))=0,$J31,""),"")),"")),""),"")</f>
        <v>0</v>
      </c>
      <c r="W31" s="340">
        <f ca="1">IF(W$5&lt;&gt;"",
IF(W$5&gt;='2.1 Kraftwerk allgemein'!$F$15,
IF(W$5&lt;='2.1 Kraftwerk allgemein'!$F$16,
$J31*INDEX('2.1 Kraftwerk allgemein'!$H$16:$S$16,,MATCH('2.5 CAPEX'!W$5,'2.1 Kraftwerk allgemein'!$H$15:$S$15,0)),
IF(AND($M31="x",$F31&lt;&gt;0),
IF($F31=1,$J31,
IF('2.1 Kraftwerk allgemein'!$F$17-'2.5 CAPEX'!W$5&gt;='2.5 CAPEX'!$F31*'1.1 Allgemein'!$I$27,
IF(SUM(OFFSET(V31,0,-MIN($F31-2,COLUMN(I31)-1),1,MIN($F31-1,COLUMN(I31))))=0,$J31,""),"")),"")),""),"")</f>
        <v>0</v>
      </c>
      <c r="X31" s="340">
        <f ca="1">IF(X$5&lt;&gt;"",
IF(X$5&gt;='2.1 Kraftwerk allgemein'!$F$15,
IF(X$5&lt;='2.1 Kraftwerk allgemein'!$F$16,
$J31*INDEX('2.1 Kraftwerk allgemein'!$H$16:$S$16,,MATCH('2.5 CAPEX'!X$5,'2.1 Kraftwerk allgemein'!$H$15:$S$15,0)),
IF(AND($M31="x",$F31&lt;&gt;0),
IF($F31=1,$J31,
IF('2.1 Kraftwerk allgemein'!$F$17-'2.5 CAPEX'!X$5&gt;='2.5 CAPEX'!$F31*'1.1 Allgemein'!$I$27,
IF(SUM(OFFSET(W31,0,-MIN($F31-2,COLUMN(J31)-1),1,MIN($F31-1,COLUMN(J31))))=0,$J31,""),"")),"")),""),"")</f>
        <v>0</v>
      </c>
      <c r="Y31" s="340">
        <f ca="1">IF(Y$5&lt;&gt;"",
IF(Y$5&gt;='2.1 Kraftwerk allgemein'!$F$15,
IF(Y$5&lt;='2.1 Kraftwerk allgemein'!$F$16,
$J31*INDEX('2.1 Kraftwerk allgemein'!$H$16:$S$16,,MATCH('2.5 CAPEX'!Y$5,'2.1 Kraftwerk allgemein'!$H$15:$S$15,0)),
IF(AND($M31="x",$F31&lt;&gt;0),
IF($F31=1,$J31,
IF('2.1 Kraftwerk allgemein'!$F$17-'2.5 CAPEX'!Y$5&gt;='2.5 CAPEX'!$F31*'1.1 Allgemein'!$I$27,
IF(SUM(OFFSET(X31,0,-MIN($F31-2,COLUMN(K31)-1),1,MIN($F31-1,COLUMN(K31))))=0,$J31,""),"")),"")),""),"")</f>
        <v>0</v>
      </c>
      <c r="Z31" s="340">
        <f ca="1">IF(Z$5&lt;&gt;"",
IF(Z$5&gt;='2.1 Kraftwerk allgemein'!$F$15,
IF(Z$5&lt;='2.1 Kraftwerk allgemein'!$F$16,
$J31*INDEX('2.1 Kraftwerk allgemein'!$H$16:$S$16,,MATCH('2.5 CAPEX'!Z$5,'2.1 Kraftwerk allgemein'!$H$15:$S$15,0)),
IF(AND($M31="x",$F31&lt;&gt;0),
IF($F31=1,$J31,
IF('2.1 Kraftwerk allgemein'!$F$17-'2.5 CAPEX'!Z$5&gt;='2.5 CAPEX'!$F31*'1.1 Allgemein'!$I$27,
IF(SUM(OFFSET(Y31,0,-MIN($F31-2,COLUMN(L31)-1),1,MIN($F31-1,COLUMN(L31))))=0,$J31,""),"")),"")),""),"")</f>
        <v>0</v>
      </c>
      <c r="AA31" s="340">
        <f ca="1">IF(AA$5&lt;&gt;"",
IF(AA$5&gt;='2.1 Kraftwerk allgemein'!$F$15,
IF(AA$5&lt;='2.1 Kraftwerk allgemein'!$F$16,
$J31*INDEX('2.1 Kraftwerk allgemein'!$H$16:$S$16,,MATCH('2.5 CAPEX'!AA$5,'2.1 Kraftwerk allgemein'!$H$15:$S$15,0)),
IF(AND($M31="x",$F31&lt;&gt;0),
IF($F31=1,$J31,
IF('2.1 Kraftwerk allgemein'!$F$17-'2.5 CAPEX'!AA$5&gt;='2.5 CAPEX'!$F31*'1.1 Allgemein'!$I$27,
IF(SUM(OFFSET(Z31,0,-MIN($F31-2,COLUMN(M31)-1),1,MIN($F31-1,COLUMN(M31))))=0,$J31,""),"")),"")),""),"")</f>
        <v>0</v>
      </c>
      <c r="AB31" s="340">
        <f ca="1">IF(AB$5&lt;&gt;"",
IF(AB$5&gt;='2.1 Kraftwerk allgemein'!$F$15,
IF(AB$5&lt;='2.1 Kraftwerk allgemein'!$F$16,
$J31*INDEX('2.1 Kraftwerk allgemein'!$H$16:$S$16,,MATCH('2.5 CAPEX'!AB$5,'2.1 Kraftwerk allgemein'!$H$15:$S$15,0)),
IF(AND($M31="x",$F31&lt;&gt;0),
IF($F31=1,$J31,
IF('2.1 Kraftwerk allgemein'!$F$17-'2.5 CAPEX'!AB$5&gt;='2.5 CAPEX'!$F31*'1.1 Allgemein'!$I$27,
IF(SUM(OFFSET(AA31,0,-MIN($F31-2,COLUMN(N31)-1),1,MIN($F31-1,COLUMN(N31))))=0,$J31,""),"")),"")),""),"")</f>
        <v>0</v>
      </c>
      <c r="AC31" s="340">
        <f ca="1">IF(AC$5&lt;&gt;"",
IF(AC$5&gt;='2.1 Kraftwerk allgemein'!$F$15,
IF(AC$5&lt;='2.1 Kraftwerk allgemein'!$F$16,
$J31*INDEX('2.1 Kraftwerk allgemein'!$H$16:$S$16,,MATCH('2.5 CAPEX'!AC$5,'2.1 Kraftwerk allgemein'!$H$15:$S$15,0)),
IF(AND($M31="x",$F31&lt;&gt;0),
IF($F31=1,$J31,
IF('2.1 Kraftwerk allgemein'!$F$17-'2.5 CAPEX'!AC$5&gt;='2.5 CAPEX'!$F31*'1.1 Allgemein'!$I$27,
IF(SUM(OFFSET(AB31,0,-MIN($F31-2,COLUMN(O31)-1),1,MIN($F31-1,COLUMN(O31))))=0,$J31,""),"")),"")),""),"")</f>
        <v>0</v>
      </c>
      <c r="AD31" s="340">
        <f ca="1">IF(AD$5&lt;&gt;"",
IF(AD$5&gt;='2.1 Kraftwerk allgemein'!$F$15,
IF(AD$5&lt;='2.1 Kraftwerk allgemein'!$F$16,
$J31*INDEX('2.1 Kraftwerk allgemein'!$H$16:$S$16,,MATCH('2.5 CAPEX'!AD$5,'2.1 Kraftwerk allgemein'!$H$15:$S$15,0)),
IF(AND($M31="x",$F31&lt;&gt;0),
IF($F31=1,$J31,
IF('2.1 Kraftwerk allgemein'!$F$17-'2.5 CAPEX'!AD$5&gt;='2.5 CAPEX'!$F31*'1.1 Allgemein'!$I$27,
IF(SUM(OFFSET(AC31,0,-MIN($F31-2,COLUMN(P31)-1),1,MIN($F31-1,COLUMN(P31))))=0,$J31,""),"")),"")),""),"")</f>
        <v>0</v>
      </c>
      <c r="AE31" s="340">
        <f ca="1">IF(AE$5&lt;&gt;"",
IF(AE$5&gt;='2.1 Kraftwerk allgemein'!$F$15,
IF(AE$5&lt;='2.1 Kraftwerk allgemein'!$F$16,
$J31*INDEX('2.1 Kraftwerk allgemein'!$H$16:$S$16,,MATCH('2.5 CAPEX'!AE$5,'2.1 Kraftwerk allgemein'!$H$15:$S$15,0)),
IF(AND($M31="x",$F31&lt;&gt;0),
IF($F31=1,$J31,
IF('2.1 Kraftwerk allgemein'!$F$17-'2.5 CAPEX'!AE$5&gt;='2.5 CAPEX'!$F31*'1.1 Allgemein'!$I$27,
IF(SUM(OFFSET(AD31,0,-MIN($F31-2,COLUMN(Q31)-1),1,MIN($F31-1,COLUMN(Q31))))=0,$J31,""),"")),"")),""),"")</f>
        <v>0</v>
      </c>
      <c r="AF31" s="340">
        <f ca="1">IF(AF$5&lt;&gt;"",
IF(AF$5&gt;='2.1 Kraftwerk allgemein'!$F$15,
IF(AF$5&lt;='2.1 Kraftwerk allgemein'!$F$16,
$J31*INDEX('2.1 Kraftwerk allgemein'!$H$16:$S$16,,MATCH('2.5 CAPEX'!AF$5,'2.1 Kraftwerk allgemein'!$H$15:$S$15,0)),
IF(AND($M31="x",$F31&lt;&gt;0),
IF($F31=1,$J31,
IF('2.1 Kraftwerk allgemein'!$F$17-'2.5 CAPEX'!AF$5&gt;='2.5 CAPEX'!$F31*'1.1 Allgemein'!$I$27,
IF(SUM(OFFSET(AE31,0,-MIN($F31-2,COLUMN(R31)-1),1,MIN($F31-1,COLUMN(R31))))=0,$J31,""),"")),"")),""),"")</f>
        <v>0</v>
      </c>
      <c r="AG31" s="340">
        <f ca="1">IF(AG$5&lt;&gt;"",
IF(AG$5&gt;='2.1 Kraftwerk allgemein'!$F$15,
IF(AG$5&lt;='2.1 Kraftwerk allgemein'!$F$16,
$J31*INDEX('2.1 Kraftwerk allgemein'!$H$16:$S$16,,MATCH('2.5 CAPEX'!AG$5,'2.1 Kraftwerk allgemein'!$H$15:$S$15,0)),
IF(AND($M31="x",$F31&lt;&gt;0),
IF($F31=1,$J31,
IF('2.1 Kraftwerk allgemein'!$F$17-'2.5 CAPEX'!AG$5&gt;='2.5 CAPEX'!$F31*'1.1 Allgemein'!$I$27,
IF(SUM(OFFSET(AF31,0,-MIN($F31-2,COLUMN(S31)-1),1,MIN($F31-1,COLUMN(S31))))=0,$J31,""),"")),"")),""),"")</f>
        <v>0</v>
      </c>
      <c r="AH31" s="340">
        <f ca="1">IF(AH$5&lt;&gt;"",
IF(AH$5&gt;='2.1 Kraftwerk allgemein'!$F$15,
IF(AH$5&lt;='2.1 Kraftwerk allgemein'!$F$16,
$J31*INDEX('2.1 Kraftwerk allgemein'!$H$16:$S$16,,MATCH('2.5 CAPEX'!AH$5,'2.1 Kraftwerk allgemein'!$H$15:$S$15,0)),
IF(AND($M31="x",$F31&lt;&gt;0),
IF($F31=1,$J31,
IF('2.1 Kraftwerk allgemein'!$F$17-'2.5 CAPEX'!AH$5&gt;='2.5 CAPEX'!$F31*'1.1 Allgemein'!$I$27,
IF(SUM(OFFSET(AG31,0,-MIN($F31-2,COLUMN(T31)-1),1,MIN($F31-1,COLUMN(T31))))=0,$J31,""),"")),"")),""),"")</f>
        <v>0</v>
      </c>
      <c r="AI31" s="340">
        <f ca="1">IF(AI$5&lt;&gt;"",
IF(AI$5&gt;='2.1 Kraftwerk allgemein'!$F$15,
IF(AI$5&lt;='2.1 Kraftwerk allgemein'!$F$16,
$J31*INDEX('2.1 Kraftwerk allgemein'!$H$16:$S$16,,MATCH('2.5 CAPEX'!AI$5,'2.1 Kraftwerk allgemein'!$H$15:$S$15,0)),
IF(AND($M31="x",$F31&lt;&gt;0),
IF($F31=1,$J31,
IF('2.1 Kraftwerk allgemein'!$F$17-'2.5 CAPEX'!AI$5&gt;='2.5 CAPEX'!$F31*'1.1 Allgemein'!$I$27,
IF(SUM(OFFSET(AH31,0,-MIN($F31-2,COLUMN(U31)-1),1,MIN($F31-1,COLUMN(U31))))=0,$J31,""),"")),"")),""),"")</f>
        <v>0</v>
      </c>
      <c r="AJ31" s="340">
        <f ca="1">IF(AJ$5&lt;&gt;"",
IF(AJ$5&gt;='2.1 Kraftwerk allgemein'!$F$15,
IF(AJ$5&lt;='2.1 Kraftwerk allgemein'!$F$16,
$J31*INDEX('2.1 Kraftwerk allgemein'!$H$16:$S$16,,MATCH('2.5 CAPEX'!AJ$5,'2.1 Kraftwerk allgemein'!$H$15:$S$15,0)),
IF(AND($M31="x",$F31&lt;&gt;0),
IF($F31=1,$J31,
IF('2.1 Kraftwerk allgemein'!$F$17-'2.5 CAPEX'!AJ$5&gt;='2.5 CAPEX'!$F31*'1.1 Allgemein'!$I$27,
IF(SUM(OFFSET(AI31,0,-MIN($F31-2,COLUMN(V31)-1),1,MIN($F31-1,COLUMN(V31))))=0,$J31,""),"")),"")),""),"")</f>
        <v>0</v>
      </c>
      <c r="AK31" s="340">
        <f ca="1">IF(AK$5&lt;&gt;"",
IF(AK$5&gt;='2.1 Kraftwerk allgemein'!$F$15,
IF(AK$5&lt;='2.1 Kraftwerk allgemein'!$F$16,
$J31*INDEX('2.1 Kraftwerk allgemein'!$H$16:$S$16,,MATCH('2.5 CAPEX'!AK$5,'2.1 Kraftwerk allgemein'!$H$15:$S$15,0)),
IF(AND($M31="x",$F31&lt;&gt;0),
IF($F31=1,$J31,
IF('2.1 Kraftwerk allgemein'!$F$17-'2.5 CAPEX'!AK$5&gt;='2.5 CAPEX'!$F31*'1.1 Allgemein'!$I$27,
IF(SUM(OFFSET(AJ31,0,-MIN($F31-2,COLUMN(W31)-1),1,MIN($F31-1,COLUMN(W31))))=0,$J31,""),"")),"")),""),"")</f>
        <v>0</v>
      </c>
      <c r="AL31" s="340">
        <f ca="1">IF(AL$5&lt;&gt;"",
IF(AL$5&gt;='2.1 Kraftwerk allgemein'!$F$15,
IF(AL$5&lt;='2.1 Kraftwerk allgemein'!$F$16,
$J31*INDEX('2.1 Kraftwerk allgemein'!$H$16:$S$16,,MATCH('2.5 CAPEX'!AL$5,'2.1 Kraftwerk allgemein'!$H$15:$S$15,0)),
IF(AND($M31="x",$F31&lt;&gt;0),
IF($F31=1,$J31,
IF('2.1 Kraftwerk allgemein'!$F$17-'2.5 CAPEX'!AL$5&gt;='2.5 CAPEX'!$F31*'1.1 Allgemein'!$I$27,
IF(SUM(OFFSET(AK31,0,-MIN($F31-2,COLUMN(X31)-1),1,MIN($F31-1,COLUMN(X31))))=0,$J31,""),"")),"")),""),"")</f>
        <v>0</v>
      </c>
      <c r="AM31" s="340">
        <f ca="1">IF(AM$5&lt;&gt;"",
IF(AM$5&gt;='2.1 Kraftwerk allgemein'!$F$15,
IF(AM$5&lt;='2.1 Kraftwerk allgemein'!$F$16,
$J31*INDEX('2.1 Kraftwerk allgemein'!$H$16:$S$16,,MATCH('2.5 CAPEX'!AM$5,'2.1 Kraftwerk allgemein'!$H$15:$S$15,0)),
IF(AND($M31="x",$F31&lt;&gt;0),
IF($F31=1,$J31,
IF('2.1 Kraftwerk allgemein'!$F$17-'2.5 CAPEX'!AM$5&gt;='2.5 CAPEX'!$F31*'1.1 Allgemein'!$I$27,
IF(SUM(OFFSET(AL31,0,-MIN($F31-2,COLUMN(Y31)-1),1,MIN($F31-1,COLUMN(Y31))))=0,$J31,""),"")),"")),""),"")</f>
        <v>0</v>
      </c>
      <c r="AN31" s="340">
        <f ca="1">IF(AN$5&lt;&gt;"",
IF(AN$5&gt;='2.1 Kraftwerk allgemein'!$F$15,
IF(AN$5&lt;='2.1 Kraftwerk allgemein'!$F$16,
$J31*INDEX('2.1 Kraftwerk allgemein'!$H$16:$S$16,,MATCH('2.5 CAPEX'!AN$5,'2.1 Kraftwerk allgemein'!$H$15:$S$15,0)),
IF(AND($M31="x",$F31&lt;&gt;0),
IF($F31=1,$J31,
IF('2.1 Kraftwerk allgemein'!$F$17-'2.5 CAPEX'!AN$5&gt;='2.5 CAPEX'!$F31*'1.1 Allgemein'!$I$27,
IF(SUM(OFFSET(AM31,0,-MIN($F31-2,COLUMN(Z31)-1),1,MIN($F31-1,COLUMN(Z31))))=0,$J31,""),"")),"")),""),"")</f>
        <v>0</v>
      </c>
      <c r="AO31" s="340">
        <f ca="1">IF(AO$5&lt;&gt;"",
IF(AO$5&gt;='2.1 Kraftwerk allgemein'!$F$15,
IF(AO$5&lt;='2.1 Kraftwerk allgemein'!$F$16,
$J31*INDEX('2.1 Kraftwerk allgemein'!$H$16:$S$16,,MATCH('2.5 CAPEX'!AO$5,'2.1 Kraftwerk allgemein'!$H$15:$S$15,0)),
IF(AND($M31="x",$F31&lt;&gt;0),
IF($F31=1,$J31,
IF('2.1 Kraftwerk allgemein'!$F$17-'2.5 CAPEX'!AO$5&gt;='2.5 CAPEX'!$F31*'1.1 Allgemein'!$I$27,
IF(SUM(OFFSET(AN31,0,-MIN($F31-2,COLUMN(AA31)-1),1,MIN($F31-1,COLUMN(AA31))))=0,$J31,""),"")),"")),""),"")</f>
        <v>0</v>
      </c>
      <c r="AP31" s="340">
        <f ca="1">IF(AP$5&lt;&gt;"",
IF(AP$5&gt;='2.1 Kraftwerk allgemein'!$F$15,
IF(AP$5&lt;='2.1 Kraftwerk allgemein'!$F$16,
$J31*INDEX('2.1 Kraftwerk allgemein'!$H$16:$S$16,,MATCH('2.5 CAPEX'!AP$5,'2.1 Kraftwerk allgemein'!$H$15:$S$15,0)),
IF(AND($M31="x",$F31&lt;&gt;0),
IF($F31=1,$J31,
IF('2.1 Kraftwerk allgemein'!$F$17-'2.5 CAPEX'!AP$5&gt;='2.5 CAPEX'!$F31*'1.1 Allgemein'!$I$27,
IF(SUM(OFFSET(AO31,0,-MIN($F31-2,COLUMN(AB31)-1),1,MIN($F31-1,COLUMN(AB31))))=0,$J31,""),"")),"")),""),"")</f>
        <v>0</v>
      </c>
      <c r="AQ31" s="340">
        <f ca="1">IF(AQ$5&lt;&gt;"",
IF(AQ$5&gt;='2.1 Kraftwerk allgemein'!$F$15,
IF(AQ$5&lt;='2.1 Kraftwerk allgemein'!$F$16,
$J31*INDEX('2.1 Kraftwerk allgemein'!$H$16:$S$16,,MATCH('2.5 CAPEX'!AQ$5,'2.1 Kraftwerk allgemein'!$H$15:$S$15,0)),
IF(AND($M31="x",$F31&lt;&gt;0),
IF($F31=1,$J31,
IF('2.1 Kraftwerk allgemein'!$F$17-'2.5 CAPEX'!AQ$5&gt;='2.5 CAPEX'!$F31*'1.1 Allgemein'!$I$27,
IF(SUM(OFFSET(AP31,0,-MIN($F31-2,COLUMN(AC31)-1),1,MIN($F31-1,COLUMN(AC31))))=0,$J31,""),"")),"")),""),"")</f>
        <v>0</v>
      </c>
      <c r="AR31" s="340">
        <f ca="1">IF(AR$5&lt;&gt;"",
IF(AR$5&gt;='2.1 Kraftwerk allgemein'!$F$15,
IF(AR$5&lt;='2.1 Kraftwerk allgemein'!$F$16,
$J31*INDEX('2.1 Kraftwerk allgemein'!$H$16:$S$16,,MATCH('2.5 CAPEX'!AR$5,'2.1 Kraftwerk allgemein'!$H$15:$S$15,0)),
IF(AND($M31="x",$F31&lt;&gt;0),
IF($F31=1,$J31,
IF('2.1 Kraftwerk allgemein'!$F$17-'2.5 CAPEX'!AR$5&gt;='2.5 CAPEX'!$F31*'1.1 Allgemein'!$I$27,
IF(SUM(OFFSET(AQ31,0,-MIN($F31-2,COLUMN(AD31)-1),1,MIN($F31-1,COLUMN(AD31))))=0,$J31,""),"")),"")),""),"")</f>
        <v>0</v>
      </c>
      <c r="AS31" s="340" t="str">
        <f ca="1">IF(AS$5&lt;&gt;"",
IF(AS$5&gt;='2.1 Kraftwerk allgemein'!$F$15,
IF(AS$5&lt;='2.1 Kraftwerk allgemein'!$F$16,
$J31*INDEX('2.1 Kraftwerk allgemein'!$H$16:$S$16,,MATCH('2.5 CAPEX'!AS$5,'2.1 Kraftwerk allgemein'!$H$15:$S$15,0)),
IF(AND($M31="x",$F31&lt;&gt;0),
IF($F31=1,$J31,
IF('2.1 Kraftwerk allgemein'!$F$17-'2.5 CAPEX'!AS$5&gt;='2.5 CAPEX'!$F31*'1.1 Allgemein'!$I$27,
IF(SUM(OFFSET(AR31,0,-MIN($F31-2,COLUMN(AE31)-1),1,MIN($F31-1,COLUMN(AE31))))=0,$J31,""),"")),"")),""),"")</f>
        <v/>
      </c>
      <c r="AT31" s="340" t="str">
        <f ca="1">IF(AT$5&lt;&gt;"",
IF(AT$5&gt;='2.1 Kraftwerk allgemein'!$F$15,
IF(AT$5&lt;='2.1 Kraftwerk allgemein'!$F$16,
$J31*INDEX('2.1 Kraftwerk allgemein'!$H$16:$S$16,,MATCH('2.5 CAPEX'!AT$5,'2.1 Kraftwerk allgemein'!$H$15:$S$15,0)),
IF(AND($M31="x",$F31&lt;&gt;0),
IF($F31=1,$J31,
IF('2.1 Kraftwerk allgemein'!$F$17-'2.5 CAPEX'!AT$5&gt;='2.5 CAPEX'!$F31*'1.1 Allgemein'!$I$27,
IF(SUM(OFFSET(AS31,0,-MIN($F31-2,COLUMN(AF31)-1),1,MIN($F31-1,COLUMN(AF31))))=0,$J31,""),"")),"")),""),"")</f>
        <v/>
      </c>
      <c r="AU31" s="340" t="str">
        <f ca="1">IF(AU$5&lt;&gt;"",
IF(AU$5&gt;='2.1 Kraftwerk allgemein'!$F$15,
IF(AU$5&lt;='2.1 Kraftwerk allgemein'!$F$16,
$J31*INDEX('2.1 Kraftwerk allgemein'!$H$16:$S$16,,MATCH('2.5 CAPEX'!AU$5,'2.1 Kraftwerk allgemein'!$H$15:$S$15,0)),
IF(AND($M31="x",$F31&lt;&gt;0),
IF($F31=1,$J31,
IF('2.1 Kraftwerk allgemein'!$F$17-'2.5 CAPEX'!AU$5&gt;='2.5 CAPEX'!$F31*'1.1 Allgemein'!$I$27,
IF(SUM(OFFSET(AT31,0,-MIN($F31-2,COLUMN(AG31)-1),1,MIN($F31-1,COLUMN(AG31))))=0,$J31,""),"")),"")),""),"")</f>
        <v/>
      </c>
      <c r="AV31" s="340" t="str">
        <f ca="1">IF(AV$5&lt;&gt;"",
IF(AV$5&gt;='2.1 Kraftwerk allgemein'!$F$15,
IF(AV$5&lt;='2.1 Kraftwerk allgemein'!$F$16,
$J31*INDEX('2.1 Kraftwerk allgemein'!$H$16:$S$16,,MATCH('2.5 CAPEX'!AV$5,'2.1 Kraftwerk allgemein'!$H$15:$S$15,0)),
IF(AND($M31="x",$F31&lt;&gt;0),
IF($F31=1,$J31,
IF('2.1 Kraftwerk allgemein'!$F$17-'2.5 CAPEX'!AV$5&gt;='2.5 CAPEX'!$F31*'1.1 Allgemein'!$I$27,
IF(SUM(OFFSET(AU31,0,-MIN($F31-2,COLUMN(AH31)-1),1,MIN($F31-1,COLUMN(AH31))))=0,$J31,""),"")),"")),""),"")</f>
        <v/>
      </c>
      <c r="AW31" s="340" t="str">
        <f ca="1">IF(AW$5&lt;&gt;"",
IF(AW$5&gt;='2.1 Kraftwerk allgemein'!$F$15,
IF(AW$5&lt;='2.1 Kraftwerk allgemein'!$F$16,
$J31*INDEX('2.1 Kraftwerk allgemein'!$H$16:$S$16,,MATCH('2.5 CAPEX'!AW$5,'2.1 Kraftwerk allgemein'!$H$15:$S$15,0)),
IF(AND($M31="x",$F31&lt;&gt;0),
IF($F31=1,$J31,
IF('2.1 Kraftwerk allgemein'!$F$17-'2.5 CAPEX'!AW$5&gt;='2.5 CAPEX'!$F31*'1.1 Allgemein'!$I$27,
IF(SUM(OFFSET(AV31,0,-MIN($F31-2,COLUMN(AI31)-1),1,MIN($F31-1,COLUMN(AI31))))=0,$J31,""),"")),"")),""),"")</f>
        <v/>
      </c>
      <c r="AX31" s="340" t="str">
        <f ca="1">IF(AX$5&lt;&gt;"",
IF(AX$5&gt;='2.1 Kraftwerk allgemein'!$F$15,
IF(AX$5&lt;='2.1 Kraftwerk allgemein'!$F$16,
$J31*INDEX('2.1 Kraftwerk allgemein'!$H$16:$S$16,,MATCH('2.5 CAPEX'!AX$5,'2.1 Kraftwerk allgemein'!$H$15:$S$15,0)),
IF(AND($M31="x",$F31&lt;&gt;0),
IF($F31=1,$J31,
IF('2.1 Kraftwerk allgemein'!$F$17-'2.5 CAPEX'!AX$5&gt;='2.5 CAPEX'!$F31*'1.1 Allgemein'!$I$27,
IF(SUM(OFFSET(AW31,0,-MIN($F31-2,COLUMN(AJ31)-1),1,MIN($F31-1,COLUMN(AJ31))))=0,$J31,""),"")),"")),""),"")</f>
        <v/>
      </c>
      <c r="AY31" s="340" t="str">
        <f ca="1">IF(AY$5&lt;&gt;"",
IF(AY$5&gt;='2.1 Kraftwerk allgemein'!$F$15,
IF(AY$5&lt;='2.1 Kraftwerk allgemein'!$F$16,
$J31*INDEX('2.1 Kraftwerk allgemein'!$H$16:$S$16,,MATCH('2.5 CAPEX'!AY$5,'2.1 Kraftwerk allgemein'!$H$15:$S$15,0)),
IF(AND($M31="x",$F31&lt;&gt;0),
IF($F31=1,$J31,
IF('2.1 Kraftwerk allgemein'!$F$17-'2.5 CAPEX'!AY$5&gt;='2.5 CAPEX'!$F31*'1.1 Allgemein'!$I$27,
IF(SUM(OFFSET(AX31,0,-MIN($F31-2,COLUMN(AK31)-1),1,MIN($F31-1,COLUMN(AK31))))=0,$J31,""),"")),"")),""),"")</f>
        <v/>
      </c>
      <c r="AZ31" s="340" t="str">
        <f ca="1">IF(AZ$5&lt;&gt;"",
IF(AZ$5&gt;='2.1 Kraftwerk allgemein'!$F$15,
IF(AZ$5&lt;='2.1 Kraftwerk allgemein'!$F$16,
$J31*INDEX('2.1 Kraftwerk allgemein'!$H$16:$S$16,,MATCH('2.5 CAPEX'!AZ$5,'2.1 Kraftwerk allgemein'!$H$15:$S$15,0)),
IF(AND($M31="x",$F31&lt;&gt;0),
IF($F31=1,$J31,
IF('2.1 Kraftwerk allgemein'!$F$17-'2.5 CAPEX'!AZ$5&gt;='2.5 CAPEX'!$F31*'1.1 Allgemein'!$I$27,
IF(SUM(OFFSET(AY31,0,-MIN($F31-2,COLUMN(AL31)-1),1,MIN($F31-1,COLUMN(AL31))))=0,$J31,""),"")),"")),""),"")</f>
        <v/>
      </c>
      <c r="BA31" s="340" t="str">
        <f ca="1">IF(BA$5&lt;&gt;"",
IF(BA$5&gt;='2.1 Kraftwerk allgemein'!$F$15,
IF(BA$5&lt;='2.1 Kraftwerk allgemein'!$F$16,
$J31*INDEX('2.1 Kraftwerk allgemein'!$H$16:$S$16,,MATCH('2.5 CAPEX'!BA$5,'2.1 Kraftwerk allgemein'!$H$15:$S$15,0)),
IF(AND($M31="x",$F31&lt;&gt;0),
IF($F31=1,$J31,
IF('2.1 Kraftwerk allgemein'!$F$17-'2.5 CAPEX'!BA$5&gt;='2.5 CAPEX'!$F31*'1.1 Allgemein'!$I$27,
IF(SUM(OFFSET(AZ31,0,-MIN($F31-2,COLUMN(AM31)-1),1,MIN($F31-1,COLUMN(AM31))))=0,$J31,""),"")),"")),""),"")</f>
        <v/>
      </c>
      <c r="BB31" s="340" t="str">
        <f ca="1">IF(BB$5&lt;&gt;"",
IF(BB$5&gt;='2.1 Kraftwerk allgemein'!$F$15,
IF(BB$5&lt;='2.1 Kraftwerk allgemein'!$F$16,
$J31*INDEX('2.1 Kraftwerk allgemein'!$H$16:$S$16,,MATCH('2.5 CAPEX'!BB$5,'2.1 Kraftwerk allgemein'!$H$15:$S$15,0)),
IF(AND($M31="x",$F31&lt;&gt;0),
IF($F31=1,$J31,
IF('2.1 Kraftwerk allgemein'!$F$17-'2.5 CAPEX'!BB$5&gt;='2.5 CAPEX'!$F31*'1.1 Allgemein'!$I$27,
IF(SUM(OFFSET(BA31,0,-MIN($F31-2,COLUMN(AN31)-1),1,MIN($F31-1,COLUMN(AN31))))=0,$J31,""),"")),"")),""),"")</f>
        <v/>
      </c>
      <c r="BC31" s="340" t="str">
        <f ca="1">IF(BC$5&lt;&gt;"",
IF(BC$5&gt;='2.1 Kraftwerk allgemein'!$F$15,
IF(BC$5&lt;='2.1 Kraftwerk allgemein'!$F$16,
$J31*INDEX('2.1 Kraftwerk allgemein'!$H$16:$S$16,,MATCH('2.5 CAPEX'!BC$5,'2.1 Kraftwerk allgemein'!$H$15:$S$15,0)),
IF(AND($M31="x",$F31&lt;&gt;0),
IF($F31=1,$J31,
IF('2.1 Kraftwerk allgemein'!$F$17-'2.5 CAPEX'!BC$5&gt;='2.5 CAPEX'!$F31*'1.1 Allgemein'!$I$27,
IF(SUM(OFFSET(BB31,0,-MIN($F31-2,COLUMN(AO31)-1),1,MIN($F31-1,COLUMN(AO31))))=0,$J31,""),"")),"")),""),"")</f>
        <v/>
      </c>
      <c r="BD31" s="340" t="str">
        <f ca="1">IF(BD$5&lt;&gt;"",
IF(BD$5&gt;='2.1 Kraftwerk allgemein'!$F$15,
IF(BD$5&lt;='2.1 Kraftwerk allgemein'!$F$16,
$J31*INDEX('2.1 Kraftwerk allgemein'!$H$16:$S$16,,MATCH('2.5 CAPEX'!BD$5,'2.1 Kraftwerk allgemein'!$H$15:$S$15,0)),
IF(AND($M31="x",$F31&lt;&gt;0),
IF($F31=1,$J31,
IF('2.1 Kraftwerk allgemein'!$F$17-'2.5 CAPEX'!BD$5&gt;='2.5 CAPEX'!$F31*'1.1 Allgemein'!$I$27,
IF(SUM(OFFSET(BC31,0,-MIN($F31-2,COLUMN(AP31)-1),1,MIN($F31-1,COLUMN(AP31))))=0,$J31,""),"")),"")),""),"")</f>
        <v/>
      </c>
      <c r="BE31" s="340" t="str">
        <f ca="1">IF(BE$5&lt;&gt;"",
IF(BE$5&gt;='2.1 Kraftwerk allgemein'!$F$15,
IF(BE$5&lt;='2.1 Kraftwerk allgemein'!$F$16,
$J31*INDEX('2.1 Kraftwerk allgemein'!$H$16:$S$16,,MATCH('2.5 CAPEX'!BE$5,'2.1 Kraftwerk allgemein'!$H$15:$S$15,0)),
IF(AND($M31="x",$F31&lt;&gt;0),
IF($F31=1,$J31,
IF('2.1 Kraftwerk allgemein'!$F$17-'2.5 CAPEX'!BE$5&gt;='2.5 CAPEX'!$F31*'1.1 Allgemein'!$I$27,
IF(SUM(OFFSET(BD31,0,-MIN($F31-2,COLUMN(AQ31)-1),1,MIN($F31-1,COLUMN(AQ31))))=0,$J31,""),"")),"")),""),"")</f>
        <v/>
      </c>
      <c r="BF31" s="340" t="str">
        <f ca="1">IF(BF$5&lt;&gt;"",
IF(BF$5&gt;='2.1 Kraftwerk allgemein'!$F$15,
IF(BF$5&lt;='2.1 Kraftwerk allgemein'!$F$16,
$J31*INDEX('2.1 Kraftwerk allgemein'!$H$16:$S$16,,MATCH('2.5 CAPEX'!BF$5,'2.1 Kraftwerk allgemein'!$H$15:$S$15,0)),
IF(AND($M31="x",$F31&lt;&gt;0),
IF($F31=1,$J31,
IF('2.1 Kraftwerk allgemein'!$F$17-'2.5 CAPEX'!BF$5&gt;='2.5 CAPEX'!$F31*'1.1 Allgemein'!$I$27,
IF(SUM(OFFSET(BE31,0,-MIN($F31-2,COLUMN(AR31)-1),1,MIN($F31-1,COLUMN(AR31))))=0,$J31,""),"")),"")),""),"")</f>
        <v/>
      </c>
      <c r="BG31" s="340" t="str">
        <f ca="1">IF(BG$5&lt;&gt;"",
IF(BG$5&gt;='2.1 Kraftwerk allgemein'!$F$15,
IF(BG$5&lt;='2.1 Kraftwerk allgemein'!$F$16,
$J31*INDEX('2.1 Kraftwerk allgemein'!$H$16:$S$16,,MATCH('2.5 CAPEX'!BG$5,'2.1 Kraftwerk allgemein'!$H$15:$S$15,0)),
IF(AND($M31="x",$F31&lt;&gt;0),
IF($F31=1,$J31,
IF('2.1 Kraftwerk allgemein'!$F$17-'2.5 CAPEX'!BG$5&gt;='2.5 CAPEX'!$F31*'1.1 Allgemein'!$I$27,
IF(SUM(OFFSET(BF31,0,-MIN($F31-2,COLUMN(AS31)-1),1,MIN($F31-1,COLUMN(AS31))))=0,$J31,""),"")),"")),""),"")</f>
        <v/>
      </c>
      <c r="BH31" s="340" t="str">
        <f ca="1">IF(BH$5&lt;&gt;"",
IF(BH$5&gt;='2.1 Kraftwerk allgemein'!$F$15,
IF(BH$5&lt;='2.1 Kraftwerk allgemein'!$F$16,
$J31*INDEX('2.1 Kraftwerk allgemein'!$H$16:$S$16,,MATCH('2.5 CAPEX'!BH$5,'2.1 Kraftwerk allgemein'!$H$15:$S$15,0)),
IF(AND($M31="x",$F31&lt;&gt;0),
IF($F31=1,$J31,
IF('2.1 Kraftwerk allgemein'!$F$17-'2.5 CAPEX'!BH$5&gt;='2.5 CAPEX'!$F31*'1.1 Allgemein'!$I$27,
IF(SUM(OFFSET(BG31,0,-MIN($F31-2,COLUMN(AT31)-1),1,MIN($F31-1,COLUMN(AT31))))=0,$J31,""),"")),"")),""),"")</f>
        <v/>
      </c>
      <c r="BI31" s="340" t="str">
        <f ca="1">IF(BI$5&lt;&gt;"",
IF(BI$5&gt;='2.1 Kraftwerk allgemein'!$F$15,
IF(BI$5&lt;='2.1 Kraftwerk allgemein'!$F$16,
$J31*INDEX('2.1 Kraftwerk allgemein'!$H$16:$S$16,,MATCH('2.5 CAPEX'!BI$5,'2.1 Kraftwerk allgemein'!$H$15:$S$15,0)),
IF(AND($M31="x",$F31&lt;&gt;0),
IF($F31=1,$J31,
IF('2.1 Kraftwerk allgemein'!$F$17-'2.5 CAPEX'!BI$5&gt;='2.5 CAPEX'!$F31*'1.1 Allgemein'!$I$27,
IF(SUM(OFFSET(BH31,0,-MIN($F31-2,COLUMN(AU31)-1),1,MIN($F31-1,COLUMN(AU31))))=0,$J31,""),"")),"")),""),"")</f>
        <v/>
      </c>
      <c r="BJ31" s="340" t="str">
        <f ca="1">IF(BJ$5&lt;&gt;"",
IF(BJ$5&gt;='2.1 Kraftwerk allgemein'!$F$15,
IF(BJ$5&lt;='2.1 Kraftwerk allgemein'!$F$16,
$J31*INDEX('2.1 Kraftwerk allgemein'!$H$16:$S$16,,MATCH('2.5 CAPEX'!BJ$5,'2.1 Kraftwerk allgemein'!$H$15:$S$15,0)),
IF(AND($M31="x",$F31&lt;&gt;0),
IF($F31=1,$J31,
IF('2.1 Kraftwerk allgemein'!$F$17-'2.5 CAPEX'!BJ$5&gt;='2.5 CAPEX'!$F31*'1.1 Allgemein'!$I$27,
IF(SUM(OFFSET(BI31,0,-MIN($F31-2,COLUMN(AV31)-1),1,MIN($F31-1,COLUMN(AV31))))=0,$J31,""),"")),"")),""),"")</f>
        <v/>
      </c>
      <c r="BK31" s="340" t="str">
        <f ca="1">IF(BK$5&lt;&gt;"",
IF(BK$5&gt;='2.1 Kraftwerk allgemein'!$F$15,
IF(BK$5&lt;='2.1 Kraftwerk allgemein'!$F$16,
$J31*INDEX('2.1 Kraftwerk allgemein'!$H$16:$S$16,,MATCH('2.5 CAPEX'!BK$5,'2.1 Kraftwerk allgemein'!$H$15:$S$15,0)),
IF(AND($M31="x",$F31&lt;&gt;0),
IF($F31=1,$J31,
IF('2.1 Kraftwerk allgemein'!$F$17-'2.5 CAPEX'!BK$5&gt;='2.5 CAPEX'!$F31*'1.1 Allgemein'!$I$27,
IF(SUM(OFFSET(BJ31,0,-MIN($F31-2,COLUMN(AW31)-1),1,MIN($F31-1,COLUMN(AW31))))=0,$J31,""),"")),"")),""),"")</f>
        <v/>
      </c>
      <c r="BL31" s="340" t="str">
        <f ca="1">IF(BL$5&lt;&gt;"",
IF(BL$5&gt;='2.1 Kraftwerk allgemein'!$F$15,
IF(BL$5&lt;='2.1 Kraftwerk allgemein'!$F$16,
$J31*INDEX('2.1 Kraftwerk allgemein'!$H$16:$S$16,,MATCH('2.5 CAPEX'!BL$5,'2.1 Kraftwerk allgemein'!$H$15:$S$15,0)),
IF(AND($M31="x",$F31&lt;&gt;0),
IF($F31=1,$J31,
IF('2.1 Kraftwerk allgemein'!$F$17-'2.5 CAPEX'!BL$5&gt;='2.5 CAPEX'!$F31*'1.1 Allgemein'!$I$27,
IF(SUM(OFFSET(BK31,0,-MIN($F31-2,COLUMN(AX31)-1),1,MIN($F31-1,COLUMN(AX31))))=0,$J31,""),"")),"")),""),"")</f>
        <v/>
      </c>
      <c r="BM31" s="340" t="str">
        <f ca="1">IF(BM$5&lt;&gt;"",
IF(BM$5&gt;='2.1 Kraftwerk allgemein'!$F$15,
IF(BM$5&lt;='2.1 Kraftwerk allgemein'!$F$16,
$J31*INDEX('2.1 Kraftwerk allgemein'!$H$16:$S$16,,MATCH('2.5 CAPEX'!BM$5,'2.1 Kraftwerk allgemein'!$H$15:$S$15,0)),
IF(AND($M31="x",$F31&lt;&gt;0),
IF($F31=1,$J31,
IF('2.1 Kraftwerk allgemein'!$F$17-'2.5 CAPEX'!BM$5&gt;='2.5 CAPEX'!$F31*'1.1 Allgemein'!$I$27,
IF(SUM(OFFSET(BL31,0,-MIN($F31-2,COLUMN(AY31)-1),1,MIN($F31-1,COLUMN(AY31))))=0,$J31,""),"")),"")),""),"")</f>
        <v/>
      </c>
      <c r="BN31" s="340" t="str">
        <f ca="1">IF(BN$5&lt;&gt;"",
IF(BN$5&gt;='2.1 Kraftwerk allgemein'!$F$15,
IF(BN$5&lt;='2.1 Kraftwerk allgemein'!$F$16,
$J31*INDEX('2.1 Kraftwerk allgemein'!$H$16:$S$16,,MATCH('2.5 CAPEX'!BN$5,'2.1 Kraftwerk allgemein'!$H$15:$S$15,0)),
IF(AND($M31="x",$F31&lt;&gt;0),
IF($F31=1,$J31,
IF('2.1 Kraftwerk allgemein'!$F$17-'2.5 CAPEX'!BN$5&gt;='2.5 CAPEX'!$F31*'1.1 Allgemein'!$I$27,
IF(SUM(OFFSET(BM31,0,-MIN($F31-2,COLUMN(AZ31)-1),1,MIN($F31-1,COLUMN(AZ31))))=0,$J31,""),"")),"")),""),"")</f>
        <v/>
      </c>
      <c r="BO31" s="340" t="str">
        <f ca="1">IF(BO$5&lt;&gt;"",
IF(BO$5&gt;='2.1 Kraftwerk allgemein'!$F$15,
IF(BO$5&lt;='2.1 Kraftwerk allgemein'!$F$16,
$J31*INDEX('2.1 Kraftwerk allgemein'!$H$16:$S$16,,MATCH('2.5 CAPEX'!BO$5,'2.1 Kraftwerk allgemein'!$H$15:$S$15,0)),
IF(AND($M31="x",$F31&lt;&gt;0),
IF($F31=1,$J31,
IF('2.1 Kraftwerk allgemein'!$F$17-'2.5 CAPEX'!BO$5&gt;='2.5 CAPEX'!$F31*'1.1 Allgemein'!$I$27,
IF(SUM(OFFSET(BN31,0,-MIN($F31-2,COLUMN(BA31)-1),1,MIN($F31-1,COLUMN(BA31))))=0,$J31,""),"")),"")),""),"")</f>
        <v/>
      </c>
      <c r="BP31" s="340" t="str">
        <f ca="1">IF(BP$5&lt;&gt;"",
IF(BP$5&gt;='2.1 Kraftwerk allgemein'!$F$15,
IF(BP$5&lt;='2.1 Kraftwerk allgemein'!$F$16,
$J31*INDEX('2.1 Kraftwerk allgemein'!$H$16:$S$16,,MATCH('2.5 CAPEX'!BP$5,'2.1 Kraftwerk allgemein'!$H$15:$S$15,0)),
IF(AND($M31="x",$F31&lt;&gt;0),
IF($F31=1,$J31,
IF('2.1 Kraftwerk allgemein'!$F$17-'2.5 CAPEX'!BP$5&gt;='2.5 CAPEX'!$F31*'1.1 Allgemein'!$I$27,
IF(SUM(OFFSET(BO31,0,-MIN($F31-2,COLUMN(BB31)-1),1,MIN($F31-1,COLUMN(BB31))))=0,$J31,""),"")),"")),""),"")</f>
        <v/>
      </c>
      <c r="BQ31" s="340" t="str">
        <f ca="1">IF(BQ$5&lt;&gt;"",
IF(BQ$5&gt;='2.1 Kraftwerk allgemein'!$F$15,
IF(BQ$5&lt;='2.1 Kraftwerk allgemein'!$F$16,
$J31*INDEX('2.1 Kraftwerk allgemein'!$H$16:$S$16,,MATCH('2.5 CAPEX'!BQ$5,'2.1 Kraftwerk allgemein'!$H$15:$S$15,0)),
IF(AND($M31="x",$F31&lt;&gt;0),
IF($F31=1,$J31,
IF('2.1 Kraftwerk allgemein'!$F$17-'2.5 CAPEX'!BQ$5&gt;='2.5 CAPEX'!$F31*'1.1 Allgemein'!$I$27,
IF(SUM(OFFSET(BP31,0,-MIN($F31-2,COLUMN(BC31)-1),1,MIN($F31-1,COLUMN(BC31))))=0,$J31,""),"")),"")),""),"")</f>
        <v/>
      </c>
      <c r="BR31" s="340" t="str">
        <f ca="1">IF(BR$5&lt;&gt;"",
IF(BR$5&gt;='2.1 Kraftwerk allgemein'!$F$15,
IF(BR$5&lt;='2.1 Kraftwerk allgemein'!$F$16,
$J31*INDEX('2.1 Kraftwerk allgemein'!$H$16:$S$16,,MATCH('2.5 CAPEX'!BR$5,'2.1 Kraftwerk allgemein'!$H$15:$S$15,0)),
IF(AND($M31="x",$F31&lt;&gt;0),
IF($F31=1,$J31,
IF('2.1 Kraftwerk allgemein'!$F$17-'2.5 CAPEX'!BR$5&gt;='2.5 CAPEX'!$F31*'1.1 Allgemein'!$I$27,
IF(SUM(OFFSET(BQ31,0,-MIN($F31-2,COLUMN(BD31)-1),1,MIN($F31-1,COLUMN(BD31))))=0,$J31,""),"")),"")),""),"")</f>
        <v/>
      </c>
      <c r="BS31" s="340" t="str">
        <f ca="1">IF(BS$5&lt;&gt;"",
IF(BS$5&gt;='2.1 Kraftwerk allgemein'!$F$15,
IF(BS$5&lt;='2.1 Kraftwerk allgemein'!$F$16,
$J31*INDEX('2.1 Kraftwerk allgemein'!$H$16:$S$16,,MATCH('2.5 CAPEX'!BS$5,'2.1 Kraftwerk allgemein'!$H$15:$S$15,0)),
IF(AND($M31="x",$F31&lt;&gt;0),
IF($F31=1,$J31,
IF('2.1 Kraftwerk allgemein'!$F$17-'2.5 CAPEX'!BS$5&gt;='2.5 CAPEX'!$F31*'1.1 Allgemein'!$I$27,
IF(SUM(OFFSET(BR31,0,-MIN($F31-2,COLUMN(BE31)-1),1,MIN($F31-1,COLUMN(BE31))))=0,$J31,""),"")),"")),""),"")</f>
        <v/>
      </c>
      <c r="BT31" s="340" t="str">
        <f ca="1">IF(BT$5&lt;&gt;"",
IF(BT$5&gt;='2.1 Kraftwerk allgemein'!$F$15,
IF(BT$5&lt;='2.1 Kraftwerk allgemein'!$F$16,
$J31*INDEX('2.1 Kraftwerk allgemein'!$H$16:$S$16,,MATCH('2.5 CAPEX'!BT$5,'2.1 Kraftwerk allgemein'!$H$15:$S$15,0)),
IF(AND($M31="x",$F31&lt;&gt;0),
IF($F31=1,$J31,
IF('2.1 Kraftwerk allgemein'!$F$17-'2.5 CAPEX'!BT$5&gt;='2.5 CAPEX'!$F31*'1.1 Allgemein'!$I$27,
IF(SUM(OFFSET(BS31,0,-MIN($F31-2,COLUMN(BF31)-1),1,MIN($F31-1,COLUMN(BF31))))=0,$J31,""),"")),"")),""),"")</f>
        <v/>
      </c>
      <c r="BU31" s="340" t="str">
        <f ca="1">IF(BU$5&lt;&gt;"",
IF(BU$5&gt;='2.1 Kraftwerk allgemein'!$F$15,
IF(BU$5&lt;='2.1 Kraftwerk allgemein'!$F$16,
$J31*INDEX('2.1 Kraftwerk allgemein'!$H$16:$S$16,,MATCH('2.5 CAPEX'!BU$5,'2.1 Kraftwerk allgemein'!$H$15:$S$15,0)),
IF(AND($M31="x",$F31&lt;&gt;0),
IF($F31=1,$J31,
IF('2.1 Kraftwerk allgemein'!$F$17-'2.5 CAPEX'!BU$5&gt;='2.5 CAPEX'!$F31*'1.1 Allgemein'!$I$27,
IF(SUM(OFFSET(BT31,0,-MIN($F31-2,COLUMN(BG31)-1),1,MIN($F31-1,COLUMN(BG31))))=0,$J31,""),"")),"")),""),"")</f>
        <v/>
      </c>
      <c r="BV31" s="340" t="str">
        <f ca="1">IF(BV$5&lt;&gt;"",
IF(BV$5&gt;='2.1 Kraftwerk allgemein'!$F$15,
IF(BV$5&lt;='2.1 Kraftwerk allgemein'!$F$16,
$J31*INDEX('2.1 Kraftwerk allgemein'!$H$16:$S$16,,MATCH('2.5 CAPEX'!BV$5,'2.1 Kraftwerk allgemein'!$H$15:$S$15,0)),
IF(AND($M31="x",$F31&lt;&gt;0),
IF($F31=1,$J31,
IF('2.1 Kraftwerk allgemein'!$F$17-'2.5 CAPEX'!BV$5&gt;='2.5 CAPEX'!$F31*'1.1 Allgemein'!$I$27,
IF(SUM(OFFSET(BU31,0,-MIN($F31-2,COLUMN(BH31)-1),1,MIN($F31-1,COLUMN(BH31))))=0,$J31,""),"")),"")),""),"")</f>
        <v/>
      </c>
      <c r="BW31" s="340" t="str">
        <f ca="1">IF(BW$5&lt;&gt;"",
IF(BW$5&gt;='2.1 Kraftwerk allgemein'!$F$15,
IF(BW$5&lt;='2.1 Kraftwerk allgemein'!$F$16,
$J31*INDEX('2.1 Kraftwerk allgemein'!$H$16:$S$16,,MATCH('2.5 CAPEX'!BW$5,'2.1 Kraftwerk allgemein'!$H$15:$S$15,0)),
IF(AND($M31="x",$F31&lt;&gt;0),
IF($F31=1,$J31,
IF('2.1 Kraftwerk allgemein'!$F$17-'2.5 CAPEX'!BW$5&gt;='2.5 CAPEX'!$F31*'1.1 Allgemein'!$I$27,
IF(SUM(OFFSET(BV31,0,-MIN($F31-2,COLUMN(BI31)-1),1,MIN($F31-1,COLUMN(BI31))))=0,$J31,""),"")),"")),""),"")</f>
        <v/>
      </c>
      <c r="BX31" s="340" t="str">
        <f ca="1">IF(BX$5&lt;&gt;"",
IF(BX$5&gt;='2.1 Kraftwerk allgemein'!$F$15,
IF(BX$5&lt;='2.1 Kraftwerk allgemein'!$F$16,
$J31*INDEX('2.1 Kraftwerk allgemein'!$H$16:$S$16,,MATCH('2.5 CAPEX'!BX$5,'2.1 Kraftwerk allgemein'!$H$15:$S$15,0)),
IF(AND($M31="x",$F31&lt;&gt;0),
IF($F31=1,$J31,
IF('2.1 Kraftwerk allgemein'!$F$17-'2.5 CAPEX'!BX$5&gt;='2.5 CAPEX'!$F31*'1.1 Allgemein'!$I$27,
IF(SUM(OFFSET(BW31,0,-MIN($F31-2,COLUMN(BJ31)-1),1,MIN($F31-1,COLUMN(BJ31))))=0,$J31,""),"")),"")),""),"")</f>
        <v/>
      </c>
      <c r="BY31" s="340" t="str">
        <f ca="1">IF(BY$5&lt;&gt;"",
IF(BY$5&gt;='2.1 Kraftwerk allgemein'!$F$15,
IF(BY$5&lt;='2.1 Kraftwerk allgemein'!$F$16,
$J31*INDEX('2.1 Kraftwerk allgemein'!$H$16:$S$16,,MATCH('2.5 CAPEX'!BY$5,'2.1 Kraftwerk allgemein'!$H$15:$S$15,0)),
IF(AND($M31="x",$F31&lt;&gt;0),
IF($F31=1,$J31,
IF('2.1 Kraftwerk allgemein'!$F$17-'2.5 CAPEX'!BY$5&gt;='2.5 CAPEX'!$F31*'1.1 Allgemein'!$I$27,
IF(SUM(OFFSET(BX31,0,-MIN($F31-2,COLUMN(BK31)-1),1,MIN($F31-1,COLUMN(BK31))))=0,$J31,""),"")),"")),""),"")</f>
        <v/>
      </c>
      <c r="BZ31" s="340" t="str">
        <f ca="1">IF(BZ$5&lt;&gt;"",
IF(BZ$5&gt;='2.1 Kraftwerk allgemein'!$F$15,
IF(BZ$5&lt;='2.1 Kraftwerk allgemein'!$F$16,
$J31*INDEX('2.1 Kraftwerk allgemein'!$H$16:$S$16,,MATCH('2.5 CAPEX'!BZ$5,'2.1 Kraftwerk allgemein'!$H$15:$S$15,0)),
IF(AND($M31="x",$F31&lt;&gt;0),
IF($F31=1,$J31,
IF('2.1 Kraftwerk allgemein'!$F$17-'2.5 CAPEX'!BZ$5&gt;='2.5 CAPEX'!$F31*'1.1 Allgemein'!$I$27,
IF(SUM(OFFSET(BY31,0,-MIN($F31-2,COLUMN(BL31)-1),1,MIN($F31-1,COLUMN(BL31))))=0,$J31,""),"")),"")),""),"")</f>
        <v/>
      </c>
      <c r="CA31" s="340" t="str">
        <f ca="1">IF(CA$5&lt;&gt;"",
IF(CA$5&gt;='2.1 Kraftwerk allgemein'!$F$15,
IF(CA$5&lt;='2.1 Kraftwerk allgemein'!$F$16,
$J31*INDEX('2.1 Kraftwerk allgemein'!$H$16:$S$16,,MATCH('2.5 CAPEX'!CA$5,'2.1 Kraftwerk allgemein'!$H$15:$S$15,0)),
IF(AND($M31="x",$F31&lt;&gt;0),
IF($F31=1,$J31,
IF('2.1 Kraftwerk allgemein'!$F$17-'2.5 CAPEX'!CA$5&gt;='2.5 CAPEX'!$F31*'1.1 Allgemein'!$I$27,
IF(SUM(OFFSET(BZ31,0,-MIN($F31-2,COLUMN(BM31)-1),1,MIN($F31-1,COLUMN(BM31))))=0,$J31,""),"")),"")),""),"")</f>
        <v/>
      </c>
      <c r="CB31" s="340" t="str">
        <f ca="1">IF(CB$5&lt;&gt;"",
IF(CB$5&gt;='2.1 Kraftwerk allgemein'!$F$15,
IF(CB$5&lt;='2.1 Kraftwerk allgemein'!$F$16,
$J31*INDEX('2.1 Kraftwerk allgemein'!$H$16:$S$16,,MATCH('2.5 CAPEX'!CB$5,'2.1 Kraftwerk allgemein'!$H$15:$S$15,0)),
IF(AND($M31="x",$F31&lt;&gt;0),
IF($F31=1,$J31,
IF('2.1 Kraftwerk allgemein'!$F$17-'2.5 CAPEX'!CB$5&gt;='2.5 CAPEX'!$F31*'1.1 Allgemein'!$I$27,
IF(SUM(OFFSET(CA31,0,-MIN($F31-2,COLUMN(BN31)-1),1,MIN($F31-1,COLUMN(BN31))))=0,$J31,""),"")),"")),""),"")</f>
        <v/>
      </c>
      <c r="CC31" s="340" t="str">
        <f ca="1">IF(CC$5&lt;&gt;"",
IF(CC$5&gt;='2.1 Kraftwerk allgemein'!$F$15,
IF(CC$5&lt;='2.1 Kraftwerk allgemein'!$F$16,
$J31*INDEX('2.1 Kraftwerk allgemein'!$H$16:$S$16,,MATCH('2.5 CAPEX'!CC$5,'2.1 Kraftwerk allgemein'!$H$15:$S$15,0)),
IF(AND($M31="x",$F31&lt;&gt;0),
IF($F31=1,$J31,
IF('2.1 Kraftwerk allgemein'!$F$17-'2.5 CAPEX'!CC$5&gt;='2.5 CAPEX'!$F31*'1.1 Allgemein'!$I$27,
IF(SUM(OFFSET(CB31,0,-MIN($F31-2,COLUMN(BO31)-1),1,MIN($F31-1,COLUMN(BO31))))=0,$J31,""),"")),"")),""),"")</f>
        <v/>
      </c>
      <c r="CD31" s="340" t="str">
        <f ca="1">IF(CD$5&lt;&gt;"",
IF(CD$5&gt;='2.1 Kraftwerk allgemein'!$F$15,
IF(CD$5&lt;='2.1 Kraftwerk allgemein'!$F$16,
$J31*INDEX('2.1 Kraftwerk allgemein'!$H$16:$S$16,,MATCH('2.5 CAPEX'!CD$5,'2.1 Kraftwerk allgemein'!$H$15:$S$15,0)),
IF(AND($M31="x",$F31&lt;&gt;0),
IF($F31=1,$J31,
IF('2.1 Kraftwerk allgemein'!$F$17-'2.5 CAPEX'!CD$5&gt;='2.5 CAPEX'!$F31*'1.1 Allgemein'!$I$27,
IF(SUM(OFFSET(CC31,0,-MIN($F31-2,COLUMN(BP31)-1),1,MIN($F31-1,COLUMN(BP31))))=0,$J31,""),"")),"")),""),"")</f>
        <v/>
      </c>
      <c r="CE31" s="340" t="str">
        <f ca="1">IF(CE$5&lt;&gt;"",
IF(CE$5&gt;='2.1 Kraftwerk allgemein'!$F$15,
IF(CE$5&lt;='2.1 Kraftwerk allgemein'!$F$16,
$J31*INDEX('2.1 Kraftwerk allgemein'!$H$16:$S$16,,MATCH('2.5 CAPEX'!CE$5,'2.1 Kraftwerk allgemein'!$H$15:$S$15,0)),
IF(AND($M31="x",$F31&lt;&gt;0),
IF($F31=1,$J31,
IF('2.1 Kraftwerk allgemein'!$F$17-'2.5 CAPEX'!CE$5&gt;='2.5 CAPEX'!$F31*'1.1 Allgemein'!$I$27,
IF(SUM(OFFSET(CD31,0,-MIN($F31-2,COLUMN(BQ31)-1),1,MIN($F31-1,COLUMN(BQ31))))=0,$J31,""),"")),"")),""),"")</f>
        <v/>
      </c>
      <c r="CF31" s="340" t="str">
        <f ca="1">IF(CF$5&lt;&gt;"",
IF(CF$5&gt;='2.1 Kraftwerk allgemein'!$F$15,
IF(CF$5&lt;='2.1 Kraftwerk allgemein'!$F$16,
$J31*INDEX('2.1 Kraftwerk allgemein'!$H$16:$S$16,,MATCH('2.5 CAPEX'!CF$5,'2.1 Kraftwerk allgemein'!$H$15:$S$15,0)),
IF(AND($M31="x",$F31&lt;&gt;0),
IF($F31=1,$J31,
IF('2.1 Kraftwerk allgemein'!$F$17-'2.5 CAPEX'!CF$5&gt;='2.5 CAPEX'!$F31*'1.1 Allgemein'!$I$27,
IF(SUM(OFFSET(CE31,0,-MIN($F31-2,COLUMN(BR31)-1),1,MIN($F31-1,COLUMN(BR31))))=0,$J31,""),"")),"")),""),"")</f>
        <v/>
      </c>
      <c r="CG31" s="340" t="str">
        <f ca="1">IF(CG$5&lt;&gt;"",
IF(CG$5&gt;='2.1 Kraftwerk allgemein'!$F$15,
IF(CG$5&lt;='2.1 Kraftwerk allgemein'!$F$16,
$J31*INDEX('2.1 Kraftwerk allgemein'!$H$16:$S$16,,MATCH('2.5 CAPEX'!CG$5,'2.1 Kraftwerk allgemein'!$H$15:$S$15,0)),
IF(AND($M31="x",$F31&lt;&gt;0),
IF($F31=1,$J31,
IF('2.1 Kraftwerk allgemein'!$F$17-'2.5 CAPEX'!CG$5&gt;='2.5 CAPEX'!$F31*'1.1 Allgemein'!$I$27,
IF(SUM(OFFSET(CF31,0,-MIN($F31-2,COLUMN(BS31)-1),1,MIN($F31-1,COLUMN(BS31))))=0,$J31,""),"")),"")),""),"")</f>
        <v/>
      </c>
      <c r="CH31" s="340" t="str">
        <f ca="1">IF(CH$5&lt;&gt;"",
IF(CH$5&gt;='2.1 Kraftwerk allgemein'!$F$15,
IF(CH$5&lt;='2.1 Kraftwerk allgemein'!$F$16,
$J31*INDEX('2.1 Kraftwerk allgemein'!$H$16:$S$16,,MATCH('2.5 CAPEX'!CH$5,'2.1 Kraftwerk allgemein'!$H$15:$S$15,0)),
IF(AND($M31="x",$F31&lt;&gt;0),
IF($F31=1,$J31,
IF('2.1 Kraftwerk allgemein'!$F$17-'2.5 CAPEX'!CH$5&gt;='2.5 CAPEX'!$F31*'1.1 Allgemein'!$I$27,
IF(SUM(OFFSET(CG31,0,-MIN($F31-2,COLUMN(BT31)-1),1,MIN($F31-1,COLUMN(BT31))))=0,$J31,""),"")),"")),""),"")</f>
        <v/>
      </c>
      <c r="CI31" s="340" t="str">
        <f ca="1">IF(CI$5&lt;&gt;"",
IF(CI$5&gt;='2.1 Kraftwerk allgemein'!$F$15,
IF(CI$5&lt;='2.1 Kraftwerk allgemein'!$F$16,
$J31*INDEX('2.1 Kraftwerk allgemein'!$H$16:$S$16,,MATCH('2.5 CAPEX'!CI$5,'2.1 Kraftwerk allgemein'!$H$15:$S$15,0)),
IF(AND($M31="x",$F31&lt;&gt;0),
IF($F31=1,$J31,
IF('2.1 Kraftwerk allgemein'!$F$17-'2.5 CAPEX'!CI$5&gt;='2.5 CAPEX'!$F31*'1.1 Allgemein'!$I$27,
IF(SUM(OFFSET(CH31,0,-MIN($F31-2,COLUMN(BU31)-1),1,MIN($F31-1,COLUMN(BU31))))=0,$J31,""),"")),"")),""),"")</f>
        <v/>
      </c>
      <c r="CJ31" s="340" t="str">
        <f ca="1">IF(CJ$5&lt;&gt;"",
IF(CJ$5&gt;='2.1 Kraftwerk allgemein'!$F$15,
IF(CJ$5&lt;='2.1 Kraftwerk allgemein'!$F$16,
$J31*INDEX('2.1 Kraftwerk allgemein'!$H$16:$S$16,,MATCH('2.5 CAPEX'!CJ$5,'2.1 Kraftwerk allgemein'!$H$15:$S$15,0)),
IF(AND($M31="x",$F31&lt;&gt;0),
IF($F31=1,$J31,
IF('2.1 Kraftwerk allgemein'!$F$17-'2.5 CAPEX'!CJ$5&gt;='2.5 CAPEX'!$F31*'1.1 Allgemein'!$I$27,
IF(SUM(OFFSET(CI31,0,-MIN($F31-2,COLUMN(BV31)-1),1,MIN($F31-1,COLUMN(BV31))))=0,$J31,""),"")),"")),""),"")</f>
        <v/>
      </c>
      <c r="CK31" s="340" t="str">
        <f ca="1">IF(CK$5&lt;&gt;"",
IF(CK$5&gt;='2.1 Kraftwerk allgemein'!$F$15,
IF(CK$5&lt;='2.1 Kraftwerk allgemein'!$F$16,
$J31*INDEX('2.1 Kraftwerk allgemein'!$H$16:$S$16,,MATCH('2.5 CAPEX'!CK$5,'2.1 Kraftwerk allgemein'!$H$15:$S$15,0)),
IF(AND($M31="x",$F31&lt;&gt;0),
IF($F31=1,$J31,
IF('2.1 Kraftwerk allgemein'!$F$17-'2.5 CAPEX'!CK$5&gt;='2.5 CAPEX'!$F31*'1.1 Allgemein'!$I$27,
IF(SUM(OFFSET(CJ31,0,-MIN($F31-2,COLUMN(BW31)-1),1,MIN($F31-1,COLUMN(BW31))))=0,$J31,""),"")),"")),""),"")</f>
        <v/>
      </c>
      <c r="CL31" s="340" t="str">
        <f ca="1">IF(CL$5&lt;&gt;"",
IF(CL$5&gt;='2.1 Kraftwerk allgemein'!$F$15,
IF(CL$5&lt;='2.1 Kraftwerk allgemein'!$F$16,
$J31*INDEX('2.1 Kraftwerk allgemein'!$H$16:$S$16,,MATCH('2.5 CAPEX'!CL$5,'2.1 Kraftwerk allgemein'!$H$15:$S$15,0)),
IF(AND($M31="x",$F31&lt;&gt;0),
IF($F31=1,$J31,
IF('2.1 Kraftwerk allgemein'!$F$17-'2.5 CAPEX'!CL$5&gt;='2.5 CAPEX'!$F31*'1.1 Allgemein'!$I$27,
IF(SUM(OFFSET(CK31,0,-MIN($F31-2,COLUMN(BX31)-1),1,MIN($F31-1,COLUMN(BX31))))=0,$J31,""),"")),"")),""),"")</f>
        <v/>
      </c>
      <c r="CM31" s="340" t="str">
        <f ca="1">IF(CM$5&lt;&gt;"",
IF(CM$5&gt;='2.1 Kraftwerk allgemein'!$F$15,
IF(CM$5&lt;='2.1 Kraftwerk allgemein'!$F$16,
$J31*INDEX('2.1 Kraftwerk allgemein'!$H$16:$S$16,,MATCH('2.5 CAPEX'!CM$5,'2.1 Kraftwerk allgemein'!$H$15:$S$15,0)),
IF(AND($M31="x",$F31&lt;&gt;0),
IF($F31=1,$J31,
IF('2.1 Kraftwerk allgemein'!$F$17-'2.5 CAPEX'!CM$5&gt;='2.5 CAPEX'!$F31*'1.1 Allgemein'!$I$27,
IF(SUM(OFFSET(CL31,0,-MIN($F31-2,COLUMN(BY31)-1),1,MIN($F31-1,COLUMN(BY31))))=0,$J31,""),"")),"")),""),"")</f>
        <v/>
      </c>
      <c r="CN31" s="340" t="str">
        <f ca="1">IF(CN$5&lt;&gt;"",
IF(CN$5&gt;='2.1 Kraftwerk allgemein'!$F$15,
IF(CN$5&lt;='2.1 Kraftwerk allgemein'!$F$16,
$J31*INDEX('2.1 Kraftwerk allgemein'!$H$16:$S$16,,MATCH('2.5 CAPEX'!CN$5,'2.1 Kraftwerk allgemein'!$H$15:$S$15,0)),
IF(AND($M31="x",$F31&lt;&gt;0),
IF($F31=1,$J31,
IF('2.1 Kraftwerk allgemein'!$F$17-'2.5 CAPEX'!CN$5&gt;='2.5 CAPEX'!$F31*'1.1 Allgemein'!$I$27,
IF(SUM(OFFSET(CM31,0,-MIN($F31-2,COLUMN(BZ31)-1),1,MIN($F31-1,COLUMN(BZ31))))=0,$J31,""),"")),"")),""),"")</f>
        <v/>
      </c>
      <c r="CO31" s="340" t="str">
        <f ca="1">IF(CO$5&lt;&gt;"",
IF(CO$5&gt;='2.1 Kraftwerk allgemein'!$F$15,
IF(CO$5&lt;='2.1 Kraftwerk allgemein'!$F$16,
$J31*INDEX('2.1 Kraftwerk allgemein'!$H$16:$S$16,,MATCH('2.5 CAPEX'!CO$5,'2.1 Kraftwerk allgemein'!$H$15:$S$15,0)),
IF(AND($M31="x",$F31&lt;&gt;0),
IF($F31=1,$J31,
IF('2.1 Kraftwerk allgemein'!$F$17-'2.5 CAPEX'!CO$5&gt;='2.5 CAPEX'!$F31*'1.1 Allgemein'!$I$27,
IF(SUM(OFFSET(CN31,0,-MIN($F31-2,COLUMN(CA31)-1),1,MIN($F31-1,COLUMN(CA31))))=0,$J31,""),"")),"")),""),"")</f>
        <v/>
      </c>
      <c r="CP31" s="340" t="str">
        <f ca="1">IF(CP$5&lt;&gt;"",
IF(CP$5&gt;='2.1 Kraftwerk allgemein'!$F$15,
IF(CP$5&lt;='2.1 Kraftwerk allgemein'!$F$16,
$J31*INDEX('2.1 Kraftwerk allgemein'!$H$16:$S$16,,MATCH('2.5 CAPEX'!CP$5,'2.1 Kraftwerk allgemein'!$H$15:$S$15,0)),
IF(AND($M31="x",$F31&lt;&gt;0),
IF($F31=1,$J31,
IF('2.1 Kraftwerk allgemein'!$F$17-'2.5 CAPEX'!CP$5&gt;='2.5 CAPEX'!$F31*'1.1 Allgemein'!$I$27,
IF(SUM(OFFSET(CO31,0,-MIN($F31-2,COLUMN(CB31)-1),1,MIN($F31-1,COLUMN(CB31))))=0,$J31,""),"")),"")),""),"")</f>
        <v/>
      </c>
      <c r="CQ31" s="340" t="str">
        <f ca="1">IF(CQ$5&lt;&gt;"",
IF(CQ$5&gt;='2.1 Kraftwerk allgemein'!$F$15,
IF(CQ$5&lt;='2.1 Kraftwerk allgemein'!$F$16,
$J31*INDEX('2.1 Kraftwerk allgemein'!$H$16:$S$16,,MATCH('2.5 CAPEX'!CQ$5,'2.1 Kraftwerk allgemein'!$H$15:$S$15,0)),
IF(AND($M31="x",$F31&lt;&gt;0),
IF($F31=1,$J31,
IF('2.1 Kraftwerk allgemein'!$F$17-'2.5 CAPEX'!CQ$5&gt;='2.5 CAPEX'!$F31*'1.1 Allgemein'!$I$27,
IF(SUM(OFFSET(CP31,0,-MIN($F31-2,COLUMN(CC31)-1),1,MIN($F31-1,COLUMN(CC31))))=0,$J31,""),"")),"")),""),"")</f>
        <v/>
      </c>
      <c r="CR31" s="340" t="str">
        <f ca="1">IF(CR$5&lt;&gt;"",
IF(CR$5&gt;='2.1 Kraftwerk allgemein'!$F$15,
IF(CR$5&lt;='2.1 Kraftwerk allgemein'!$F$16,
$J31*INDEX('2.1 Kraftwerk allgemein'!$H$16:$S$16,,MATCH('2.5 CAPEX'!CR$5,'2.1 Kraftwerk allgemein'!$H$15:$S$15,0)),
IF(AND($M31="x",$F31&lt;&gt;0),
IF($F31=1,$J31,
IF('2.1 Kraftwerk allgemein'!$F$17-'2.5 CAPEX'!CR$5&gt;='2.5 CAPEX'!$F31*'1.1 Allgemein'!$I$27,
IF(SUM(OFFSET(CQ31,0,-MIN($F31-2,COLUMN(CD31)-1),1,MIN($F31-1,COLUMN(CD31))))=0,$J31,""),"")),"")),""),"")</f>
        <v/>
      </c>
      <c r="CS31" s="340" t="str">
        <f ca="1">IF(CS$5&lt;&gt;"",
IF(CS$5&gt;='2.1 Kraftwerk allgemein'!$F$15,
IF(CS$5&lt;='2.1 Kraftwerk allgemein'!$F$16,
$J31*INDEX('2.1 Kraftwerk allgemein'!$H$16:$S$16,,MATCH('2.5 CAPEX'!CS$5,'2.1 Kraftwerk allgemein'!$H$15:$S$15,0)),
IF(AND($M31="x",$F31&lt;&gt;0),
IF($F31=1,$J31,
IF('2.1 Kraftwerk allgemein'!$F$17-'2.5 CAPEX'!CS$5&gt;='2.5 CAPEX'!$F31*'1.1 Allgemein'!$I$27,
IF(SUM(OFFSET(CR31,0,-MIN($F31-2,COLUMN(CE31)-1),1,MIN($F31-1,COLUMN(CE31))))=0,$J31,""),"")),"")),""),"")</f>
        <v/>
      </c>
      <c r="CT31" s="340" t="str">
        <f ca="1">IF(CT$5&lt;&gt;"",
IF(CT$5&gt;='2.1 Kraftwerk allgemein'!$F$15,
IF(CT$5&lt;='2.1 Kraftwerk allgemein'!$F$16,
$J31*INDEX('2.1 Kraftwerk allgemein'!$H$16:$S$16,,MATCH('2.5 CAPEX'!CT$5,'2.1 Kraftwerk allgemein'!$H$15:$S$15,0)),
IF(AND($M31="x",$F31&lt;&gt;0),
IF($F31=1,$J31,
IF('2.1 Kraftwerk allgemein'!$F$17-'2.5 CAPEX'!CT$5&gt;='2.5 CAPEX'!$F31*'1.1 Allgemein'!$I$27,
IF(SUM(OFFSET(CS31,0,-MIN($F31-2,COLUMN(CF31)-1),1,MIN($F31-1,COLUMN(CF31))))=0,$J31,""),"")),"")),""),"")</f>
        <v/>
      </c>
      <c r="CU31" s="340" t="str">
        <f ca="1">IF(CU$5&lt;&gt;"",
IF(CU$5&gt;='2.1 Kraftwerk allgemein'!$F$15,
IF(CU$5&lt;='2.1 Kraftwerk allgemein'!$F$16,
$J31*INDEX('2.1 Kraftwerk allgemein'!$H$16:$S$16,,MATCH('2.5 CAPEX'!CU$5,'2.1 Kraftwerk allgemein'!$H$15:$S$15,0)),
IF(AND($M31="x",$F31&lt;&gt;0),
IF($F31=1,$J31,
IF('2.1 Kraftwerk allgemein'!$F$17-'2.5 CAPEX'!CU$5&gt;='2.5 CAPEX'!$F31*'1.1 Allgemein'!$I$27,
IF(SUM(OFFSET(CT31,0,-MIN($F31-2,COLUMN(CG31)-1),1,MIN($F31-1,COLUMN(CG31))))=0,$J31,""),"")),"")),""),"")</f>
        <v/>
      </c>
      <c r="CV31" s="340" t="str">
        <f ca="1">IF(CV$5&lt;&gt;"",
IF(CV$5&gt;='2.1 Kraftwerk allgemein'!$F$15,
IF(CV$5&lt;='2.1 Kraftwerk allgemein'!$F$16,
$J31*INDEX('2.1 Kraftwerk allgemein'!$H$16:$S$16,,MATCH('2.5 CAPEX'!CV$5,'2.1 Kraftwerk allgemein'!$H$15:$S$15,0)),
IF(AND($M31="x",$F31&lt;&gt;0),
IF($F31=1,$J31,
IF('2.1 Kraftwerk allgemein'!$F$17-'2.5 CAPEX'!CV$5&gt;='2.5 CAPEX'!$F31*'1.1 Allgemein'!$I$27,
IF(SUM(OFFSET(CU31,0,-MIN($F31-2,COLUMN(CH31)-1),1,MIN($F31-1,COLUMN(CH31))))=0,$J31,""),"")),"")),""),"")</f>
        <v/>
      </c>
      <c r="CW31" s="340" t="str">
        <f ca="1">IF(CW$5&lt;&gt;"",
IF(CW$5&gt;='2.1 Kraftwerk allgemein'!$F$15,
IF(CW$5&lt;='2.1 Kraftwerk allgemein'!$F$16,
$J31*INDEX('2.1 Kraftwerk allgemein'!$H$16:$S$16,,MATCH('2.5 CAPEX'!CW$5,'2.1 Kraftwerk allgemein'!$H$15:$S$15,0)),
IF(AND($M31="x",$F31&lt;&gt;0),
IF($F31=1,$J31,
IF('2.1 Kraftwerk allgemein'!$F$17-'2.5 CAPEX'!CW$5&gt;='2.5 CAPEX'!$F31*'1.1 Allgemein'!$I$27,
IF(SUM(OFFSET(CV31,0,-MIN($F31-2,COLUMN(CI31)-1),1,MIN($F31-1,COLUMN(CI31))))=0,$J31,""),"")),"")),""),"")</f>
        <v/>
      </c>
      <c r="CX31" s="340" t="str">
        <f ca="1">IF(CX$5&lt;&gt;"",
IF(CX$5&gt;='2.1 Kraftwerk allgemein'!$F$15,
IF(CX$5&lt;='2.1 Kraftwerk allgemein'!$F$16,
$J31*INDEX('2.1 Kraftwerk allgemein'!$H$16:$S$16,,MATCH('2.5 CAPEX'!CX$5,'2.1 Kraftwerk allgemein'!$H$15:$S$15,0)),
IF(AND($M31="x",$F31&lt;&gt;0),
IF($F31=1,$J31,
IF('2.1 Kraftwerk allgemein'!$F$17-'2.5 CAPEX'!CX$5&gt;='2.5 CAPEX'!$F31*'1.1 Allgemein'!$I$27,
IF(SUM(OFFSET(CW31,0,-MIN($F31-2,COLUMN(CJ31)-1),1,MIN($F31-1,COLUMN(CJ31))))=0,$J31,""),"")),"")),""),"")</f>
        <v/>
      </c>
      <c r="CY31" s="340" t="str">
        <f ca="1">IF(CY$5&lt;&gt;"",
IF(CY$5&gt;='2.1 Kraftwerk allgemein'!$F$15,
IF(CY$5&lt;='2.1 Kraftwerk allgemein'!$F$16,
$J31*INDEX('2.1 Kraftwerk allgemein'!$H$16:$S$16,,MATCH('2.5 CAPEX'!CY$5,'2.1 Kraftwerk allgemein'!$H$15:$S$15,0)),
IF(AND($M31="x",$F31&lt;&gt;0),
IF($F31=1,$J31,
IF('2.1 Kraftwerk allgemein'!$F$17-'2.5 CAPEX'!CY$5&gt;='2.5 CAPEX'!$F31*'1.1 Allgemein'!$I$27,
IF(SUM(OFFSET(CX31,0,-MIN($F31-2,COLUMN(CK31)-1),1,MIN($F31-1,COLUMN(CK31))))=0,$J31,""),"")),"")),""),"")</f>
        <v/>
      </c>
      <c r="CZ31" s="340" t="str">
        <f ca="1">IF(CZ$5&lt;&gt;"",
IF(CZ$5&gt;='2.1 Kraftwerk allgemein'!$F$15,
IF(CZ$5&lt;='2.1 Kraftwerk allgemein'!$F$16,
$J31*INDEX('2.1 Kraftwerk allgemein'!$H$16:$S$16,,MATCH('2.5 CAPEX'!CZ$5,'2.1 Kraftwerk allgemein'!$H$15:$S$15,0)),
IF(AND($M31="x",$F31&lt;&gt;0),
IF($F31=1,$J31,
IF('2.1 Kraftwerk allgemein'!$F$17-'2.5 CAPEX'!CZ$5&gt;='2.5 CAPEX'!$F31*'1.1 Allgemein'!$I$27,
IF(SUM(OFFSET(CY31,0,-MIN($F31-2,COLUMN(CL31)-1),1,MIN($F31-1,COLUMN(CL31))))=0,$J31,""),"")),"")),""),"")</f>
        <v/>
      </c>
      <c r="DA31" s="340" t="str">
        <f ca="1">IF(DA$5&lt;&gt;"",
IF(DA$5&gt;='2.1 Kraftwerk allgemein'!$F$15,
IF(DA$5&lt;='2.1 Kraftwerk allgemein'!$F$16,
$J31*INDEX('2.1 Kraftwerk allgemein'!$H$16:$S$16,,MATCH('2.5 CAPEX'!DA$5,'2.1 Kraftwerk allgemein'!$H$15:$S$15,0)),
IF(AND($M31="x",$F31&lt;&gt;0),
IF($F31=1,$J31,
IF('2.1 Kraftwerk allgemein'!$F$17-'2.5 CAPEX'!DA$5&gt;='2.5 CAPEX'!$F31*'1.1 Allgemein'!$I$27,
IF(SUM(OFFSET(CZ31,0,-MIN($F31-2,COLUMN(CM31)-1),1,MIN($F31-1,COLUMN(CM31))))=0,$J31,""),"")),"")),""),"")</f>
        <v/>
      </c>
      <c r="DB31" s="340" t="str">
        <f ca="1">IF(DB$5&lt;&gt;"",
IF(DB$5&gt;='2.1 Kraftwerk allgemein'!$F$15,
IF(DB$5&lt;='2.1 Kraftwerk allgemein'!$F$16,
$J31*INDEX('2.1 Kraftwerk allgemein'!$H$16:$S$16,,MATCH('2.5 CAPEX'!DB$5,'2.1 Kraftwerk allgemein'!$H$15:$S$15,0)),
IF(AND($M31="x",$F31&lt;&gt;0),
IF($F31=1,$J31,
IF('2.1 Kraftwerk allgemein'!$F$17-'2.5 CAPEX'!DB$5&gt;='2.5 CAPEX'!$F31*'1.1 Allgemein'!$I$27,
IF(SUM(OFFSET(DA31,0,-MIN($F31-2,COLUMN(CN31)-1),1,MIN($F31-1,COLUMN(CN31))))=0,$J31,""),"")),"")),""),"")</f>
        <v/>
      </c>
      <c r="DC31" s="340" t="str">
        <f ca="1">IF(DC$5&lt;&gt;"",
IF(DC$5&gt;='2.1 Kraftwerk allgemein'!$F$15,
IF(DC$5&lt;='2.1 Kraftwerk allgemein'!$F$16,
$J31*INDEX('2.1 Kraftwerk allgemein'!$H$16:$S$16,,MATCH('2.5 CAPEX'!DC$5,'2.1 Kraftwerk allgemein'!$H$15:$S$15,0)),
IF(AND($M31="x",$F31&lt;&gt;0),
IF($F31=1,$J31,
IF('2.1 Kraftwerk allgemein'!$F$17-'2.5 CAPEX'!DC$5&gt;='2.5 CAPEX'!$F31*'1.1 Allgemein'!$I$27,
IF(SUM(OFFSET(DB31,0,-MIN($F31-2,COLUMN(CO31)-1),1,MIN($F31-1,COLUMN(CO31))))=0,$J31,""),"")),"")),""),"")</f>
        <v/>
      </c>
      <c r="DD31" s="340" t="str">
        <f ca="1">IF(DD$5&lt;&gt;"",
IF(DD$5&gt;='2.1 Kraftwerk allgemein'!$F$15,
IF(DD$5&lt;='2.1 Kraftwerk allgemein'!$F$16,
$J31*INDEX('2.1 Kraftwerk allgemein'!$H$16:$S$16,,MATCH('2.5 CAPEX'!DD$5,'2.1 Kraftwerk allgemein'!$H$15:$S$15,0)),
IF(AND($M31="x",$F31&lt;&gt;0),
IF($F31=1,$J31,
IF('2.1 Kraftwerk allgemein'!$F$17-'2.5 CAPEX'!DD$5&gt;='2.5 CAPEX'!$F31*'1.1 Allgemein'!$I$27,
IF(SUM(OFFSET(DC31,0,-MIN($F31-2,COLUMN(CP31)-1),1,MIN($F31-1,COLUMN(CP31))))=0,$J31,""),"")),"")),""),"")</f>
        <v/>
      </c>
      <c r="DE31" s="340" t="str">
        <f ca="1">IF(DE$5&lt;&gt;"",
IF(DE$5&gt;='2.1 Kraftwerk allgemein'!$F$15,
IF(DE$5&lt;='2.1 Kraftwerk allgemein'!$F$16,
$J31*INDEX('2.1 Kraftwerk allgemein'!$H$16:$S$16,,MATCH('2.5 CAPEX'!DE$5,'2.1 Kraftwerk allgemein'!$H$15:$S$15,0)),
IF(AND($M31="x",$F31&lt;&gt;0),
IF($F31=1,$J31,
IF('2.1 Kraftwerk allgemein'!$F$17-'2.5 CAPEX'!DE$5&gt;='2.5 CAPEX'!$F31*'1.1 Allgemein'!$I$27,
IF(SUM(OFFSET(DD31,0,-MIN($F31-2,COLUMN(CQ31)-1),1,MIN($F31-1,COLUMN(CQ31))))=0,$J31,""),"")),"")),""),"")</f>
        <v/>
      </c>
      <c r="DF31" s="340" t="str">
        <f ca="1">IF(DF$5&lt;&gt;"",
IF(DF$5&gt;='2.1 Kraftwerk allgemein'!$F$15,
IF(DF$5&lt;='2.1 Kraftwerk allgemein'!$F$16,
$J31*INDEX('2.1 Kraftwerk allgemein'!$H$16:$S$16,,MATCH('2.5 CAPEX'!DF$5,'2.1 Kraftwerk allgemein'!$H$15:$S$15,0)),
IF(AND($M31="x",$F31&lt;&gt;0),
IF($F31=1,$J31,
IF('2.1 Kraftwerk allgemein'!$F$17-'2.5 CAPEX'!DF$5&gt;='2.5 CAPEX'!$F31*'1.1 Allgemein'!$I$27,
IF(SUM(OFFSET(DE31,0,-MIN($F31-2,COLUMN(CR31)-1),1,MIN($F31-1,COLUMN(CR31))))=0,$J31,""),"")),"")),""),"")</f>
        <v/>
      </c>
      <c r="DG31" s="340" t="str">
        <f ca="1">IF(DG$5&lt;&gt;"",
IF(DG$5&gt;='2.1 Kraftwerk allgemein'!$F$15,
IF(DG$5&lt;='2.1 Kraftwerk allgemein'!$F$16,
$J31*INDEX('2.1 Kraftwerk allgemein'!$H$16:$S$16,,MATCH('2.5 CAPEX'!DG$5,'2.1 Kraftwerk allgemein'!$H$15:$S$15,0)),
IF(AND($M31="x",$F31&lt;&gt;0),
IF($F31=1,$J31,
IF('2.1 Kraftwerk allgemein'!$F$17-'2.5 CAPEX'!DG$5&gt;='2.5 CAPEX'!$F31*'1.1 Allgemein'!$I$27,
IF(SUM(OFFSET(DF31,0,-MIN($F31-2,COLUMN(CS31)-1),1,MIN($F31-1,COLUMN(CS31))))=0,$J31,""),"")),"")),""),"")</f>
        <v/>
      </c>
      <c r="DH31" s="340" t="str">
        <f ca="1">IF(DH$5&lt;&gt;"",
IF(DH$5&gt;='2.1 Kraftwerk allgemein'!$F$15,
IF(DH$5&lt;='2.1 Kraftwerk allgemein'!$F$16,
$J31*INDEX('2.1 Kraftwerk allgemein'!$H$16:$S$16,,MATCH('2.5 CAPEX'!DH$5,'2.1 Kraftwerk allgemein'!$H$15:$S$15,0)),
IF(AND($M31="x",$F31&lt;&gt;0),
IF($F31=1,$J31,
IF('2.1 Kraftwerk allgemein'!$F$17-'2.5 CAPEX'!DH$5&gt;='2.5 CAPEX'!$F31*'1.1 Allgemein'!$I$27,
IF(SUM(OFFSET(DG31,0,-MIN($F31-2,COLUMN(CT31)-1),1,MIN($F31-1,COLUMN(CT31))))=0,$J31,""),"")),"")),""),"")</f>
        <v/>
      </c>
      <c r="DI31" s="340" t="str">
        <f ca="1">IF(DI$5&lt;&gt;"",
IF(DI$5&gt;='2.1 Kraftwerk allgemein'!$F$15,
IF(DI$5&lt;='2.1 Kraftwerk allgemein'!$F$16,
$J31*INDEX('2.1 Kraftwerk allgemein'!$H$16:$S$16,,MATCH('2.5 CAPEX'!DI$5,'2.1 Kraftwerk allgemein'!$H$15:$S$15,0)),
IF(AND($M31="x",$F31&lt;&gt;0),
IF($F31=1,$J31,
IF('2.1 Kraftwerk allgemein'!$F$17-'2.5 CAPEX'!DI$5&gt;='2.5 CAPEX'!$F31*'1.1 Allgemein'!$I$27,
IF(SUM(OFFSET(DH31,0,-MIN($F31-2,COLUMN(CU31)-1),1,MIN($F31-1,COLUMN(CU31))))=0,$J31,""),"")),"")),""),"")</f>
        <v/>
      </c>
      <c r="DJ31" s="340" t="str">
        <f ca="1">IF(DJ$5&lt;&gt;"",
IF(DJ$5&gt;='2.1 Kraftwerk allgemein'!$F$15,
IF(DJ$5&lt;='2.1 Kraftwerk allgemein'!$F$16,
$J31*INDEX('2.1 Kraftwerk allgemein'!$H$16:$S$16,,MATCH('2.5 CAPEX'!DJ$5,'2.1 Kraftwerk allgemein'!$H$15:$S$15,0)),
IF(AND($M31="x",$F31&lt;&gt;0),
IF($F31=1,$J31,
IF('2.1 Kraftwerk allgemein'!$F$17-'2.5 CAPEX'!DJ$5&gt;='2.5 CAPEX'!$F31*'1.1 Allgemein'!$I$27,
IF(SUM(OFFSET(DI31,0,-MIN($F31-2,COLUMN(CV31)-1),1,MIN($F31-1,COLUMN(CV31))))=0,$J31,""),"")),"")),""),"")</f>
        <v/>
      </c>
      <c r="DK31" s="340" t="str">
        <f ca="1">IF(DK$5&lt;&gt;"",
IF(DK$5&gt;='2.1 Kraftwerk allgemein'!$F$15,
IF(DK$5&lt;='2.1 Kraftwerk allgemein'!$F$16,
$J31*INDEX('2.1 Kraftwerk allgemein'!$H$16:$S$16,,MATCH('2.5 CAPEX'!DK$5,'2.1 Kraftwerk allgemein'!$H$15:$S$15,0)),
IF(AND($M31="x",$F31&lt;&gt;0),
IF($F31=1,$J31,
IF('2.1 Kraftwerk allgemein'!$F$17-'2.5 CAPEX'!DK$5&gt;='2.5 CAPEX'!$F31*'1.1 Allgemein'!$I$27,
IF(SUM(OFFSET(DJ31,0,-MIN($F31-2,COLUMN(CW31)-1),1,MIN($F31-1,COLUMN(CW31))))=0,$J31,""),"")),"")),""),"")</f>
        <v/>
      </c>
    </row>
    <row r="32" spans="2:115" s="7" customFormat="1" ht="15" customHeight="1" x14ac:dyDescent="0.35">
      <c r="D32" s="41">
        <v>206</v>
      </c>
      <c r="E32" s="41" t="str">
        <f>IF('2.1 Kraftwerk allgemein'!$F$2="f",d_f_i!$B237,IF('2.1 Kraftwerk allgemein'!$F$2="i",d_f_i!$C237,d_f_i!$A237))</f>
        <v>Schaltanlagen auf Spannungsebene MS</v>
      </c>
      <c r="F32" s="19">
        <f>INDEX('1.1 Allgemein'!$1:$1048576,MATCH('2.5 CAPEX'!D32,'1.1 Allgemein'!$E:$E,0),MATCH('2.5 CAPEX'!$F$11,'1.1 Allgemein'!$34:$34,0))</f>
        <v>30</v>
      </c>
      <c r="G32" s="93">
        <f t="shared" ca="1" si="3"/>
        <v>0</v>
      </c>
      <c r="H32" s="94">
        <f ca="1">SUM(OFFSET(O32,0,0,1,'2.1 Kraftwerk allgemein'!$F$17-'2.5 CAPEX'!$O$5+1))-J32</f>
        <v>0</v>
      </c>
      <c r="I32" s="336"/>
      <c r="J32" s="336"/>
      <c r="K32" s="68" t="str">
        <f>IF($D32&lt;&gt;"",IF(INDEX('1.1 Allgemein'!$1:$1048576,MATCH('2.5 CAPEX'!$D32,'1.1 Allgemein'!$E:$E,0),MATCH('2.5 CAPEX'!K$11,'1.1 Allgemein'!$34:$34,0))&lt;&gt;0,INDEX('1.1 Allgemein'!$1:$1048576,MATCH('2.5 CAPEX'!$D32,'1.1 Allgemein'!$E:$E,0),MATCH('2.5 CAPEX'!K$11,'1.1 Allgemein'!$34:$34,0)),""),"")</f>
        <v/>
      </c>
      <c r="L32" s="68" t="str">
        <f>IF($D32&lt;&gt;"",IF(INDEX('1.1 Allgemein'!$1:$1048576,MATCH('2.5 CAPEX'!$D32,'1.1 Allgemein'!$E:$E,0),MATCH('2.5 CAPEX'!L$11,'1.1 Allgemein'!$34:$34,0))&lt;&gt;0,INDEX('1.1 Allgemein'!$1:$1048576,MATCH('2.5 CAPEX'!$D32,'1.1 Allgemein'!$E:$E,0),MATCH('2.5 CAPEX'!L$11,'1.1 Allgemein'!$34:$34,0)),""),"")</f>
        <v/>
      </c>
      <c r="M32" s="68" t="str">
        <f>IF($D32&lt;&gt;"",IF(INDEX('1.1 Allgemein'!$1:$1048576,MATCH('2.5 CAPEX'!$D32,'1.1 Allgemein'!$E:$E,0),MATCH('2.5 CAPEX'!M$11,'1.1 Allgemein'!$34:$34,0))&lt;&gt;0,INDEX('1.1 Allgemein'!$1:$1048576,MATCH('2.5 CAPEX'!$D32,'1.1 Allgemein'!$E:$E,0),MATCH('2.5 CAPEX'!M$11,'1.1 Allgemein'!$34:$34,0)),""),"")</f>
        <v>x</v>
      </c>
      <c r="N32" s="69"/>
      <c r="O32" s="340">
        <f ca="1">IF(O$5&lt;&gt;"",
IF(O$5&gt;='2.1 Kraftwerk allgemein'!$F$15,
IF(O$5&lt;='2.1 Kraftwerk allgemein'!$F$16,
$J32*INDEX('2.1 Kraftwerk allgemein'!$H$16:$S$16,,MATCH('2.5 CAPEX'!O$5,'2.1 Kraftwerk allgemein'!$H$15:$S$15,0)),
IF(AND($M32="x",$F32&lt;&gt;0),
IF($F32=1,$J32,
IF('2.1 Kraftwerk allgemein'!$F$17-'2.5 CAPEX'!O$5&gt;='2.5 CAPEX'!$F32*'1.1 Allgemein'!$I$27,
IF(SUM(OFFSET(N32,0,-MIN($F32-2,COLUMN(A32)-1),1,MIN($F32-1,COLUMN(A32))))=0,$J32,""),"")),"")),""),"")</f>
        <v>0</v>
      </c>
      <c r="P32" s="340">
        <f ca="1">IF(P$5&lt;&gt;"",
IF(P$5&gt;='2.1 Kraftwerk allgemein'!$F$15,
IF(P$5&lt;='2.1 Kraftwerk allgemein'!$F$16,
$J32*INDEX('2.1 Kraftwerk allgemein'!$H$16:$S$16,,MATCH('2.5 CAPEX'!P$5,'2.1 Kraftwerk allgemein'!$H$15:$S$15,0)),
IF(AND($M32="x",$F32&lt;&gt;0),
IF($F32=1,$J32,
IF('2.1 Kraftwerk allgemein'!$F$17-'2.5 CAPEX'!P$5&gt;='2.5 CAPEX'!$F32*'1.1 Allgemein'!$I$27,
IF(SUM(OFFSET(O32,0,-MIN($F32-2,COLUMN(B32)-1),1,MIN($F32-1,COLUMN(B32))))=0,$J32,""),"")),"")),""),"")</f>
        <v>0</v>
      </c>
      <c r="Q32" s="340">
        <f ca="1">IF(Q$5&lt;&gt;"",
IF(Q$5&gt;='2.1 Kraftwerk allgemein'!$F$15,
IF(Q$5&lt;='2.1 Kraftwerk allgemein'!$F$16,
$J32*INDEX('2.1 Kraftwerk allgemein'!$H$16:$S$16,,MATCH('2.5 CAPEX'!Q$5,'2.1 Kraftwerk allgemein'!$H$15:$S$15,0)),
IF(AND($M32="x",$F32&lt;&gt;0),
IF($F32=1,$J32,
IF('2.1 Kraftwerk allgemein'!$F$17-'2.5 CAPEX'!Q$5&gt;='2.5 CAPEX'!$F32*'1.1 Allgemein'!$I$27,
IF(SUM(OFFSET(P32,0,-MIN($F32-2,COLUMN(C32)-1),1,MIN($F32-1,COLUMN(C32))))=0,$J32,""),"")),"")),""),"")</f>
        <v>0</v>
      </c>
      <c r="R32" s="340">
        <f ca="1">IF(R$5&lt;&gt;"",
IF(R$5&gt;='2.1 Kraftwerk allgemein'!$F$15,
IF(R$5&lt;='2.1 Kraftwerk allgemein'!$F$16,
$J32*INDEX('2.1 Kraftwerk allgemein'!$H$16:$S$16,,MATCH('2.5 CAPEX'!R$5,'2.1 Kraftwerk allgemein'!$H$15:$S$15,0)),
IF(AND($M32="x",$F32&lt;&gt;0),
IF($F32=1,$J32,
IF('2.1 Kraftwerk allgemein'!$F$17-'2.5 CAPEX'!R$5&gt;='2.5 CAPEX'!$F32*'1.1 Allgemein'!$I$27,
IF(SUM(OFFSET(Q32,0,-MIN($F32-2,COLUMN(D32)-1),1,MIN($F32-1,COLUMN(D32))))=0,$J32,""),"")),"")),""),"")</f>
        <v>0</v>
      </c>
      <c r="S32" s="340">
        <f ca="1">IF(S$5&lt;&gt;"",
IF(S$5&gt;='2.1 Kraftwerk allgemein'!$F$15,
IF(S$5&lt;='2.1 Kraftwerk allgemein'!$F$16,
$J32*INDEX('2.1 Kraftwerk allgemein'!$H$16:$S$16,,MATCH('2.5 CAPEX'!S$5,'2.1 Kraftwerk allgemein'!$H$15:$S$15,0)),
IF(AND($M32="x",$F32&lt;&gt;0),
IF($F32=1,$J32,
IF('2.1 Kraftwerk allgemein'!$F$17-'2.5 CAPEX'!S$5&gt;='2.5 CAPEX'!$F32*'1.1 Allgemein'!$I$27,
IF(SUM(OFFSET(R32,0,-MIN($F32-2,COLUMN(E32)-1),1,MIN($F32-1,COLUMN(E32))))=0,$J32,""),"")),"")),""),"")</f>
        <v>0</v>
      </c>
      <c r="T32" s="340">
        <f ca="1">IF(T$5&lt;&gt;"",
IF(T$5&gt;='2.1 Kraftwerk allgemein'!$F$15,
IF(T$5&lt;='2.1 Kraftwerk allgemein'!$F$16,
$J32*INDEX('2.1 Kraftwerk allgemein'!$H$16:$S$16,,MATCH('2.5 CAPEX'!T$5,'2.1 Kraftwerk allgemein'!$H$15:$S$15,0)),
IF(AND($M32="x",$F32&lt;&gt;0),
IF($F32=1,$J32,
IF('2.1 Kraftwerk allgemein'!$F$17-'2.5 CAPEX'!T$5&gt;='2.5 CAPEX'!$F32*'1.1 Allgemein'!$I$27,
IF(SUM(OFFSET(S32,0,-MIN($F32-2,COLUMN(F32)-1),1,MIN($F32-1,COLUMN(F32))))=0,$J32,""),"")),"")),""),"")</f>
        <v>0</v>
      </c>
      <c r="U32" s="340">
        <f ca="1">IF(U$5&lt;&gt;"",
IF(U$5&gt;='2.1 Kraftwerk allgemein'!$F$15,
IF(U$5&lt;='2.1 Kraftwerk allgemein'!$F$16,
$J32*INDEX('2.1 Kraftwerk allgemein'!$H$16:$S$16,,MATCH('2.5 CAPEX'!U$5,'2.1 Kraftwerk allgemein'!$H$15:$S$15,0)),
IF(AND($M32="x",$F32&lt;&gt;0),
IF($F32=1,$J32,
IF('2.1 Kraftwerk allgemein'!$F$17-'2.5 CAPEX'!U$5&gt;='2.5 CAPEX'!$F32*'1.1 Allgemein'!$I$27,
IF(SUM(OFFSET(T32,0,-MIN($F32-2,COLUMN(G32)-1),1,MIN($F32-1,COLUMN(G32))))=0,$J32,""),"")),"")),""),"")</f>
        <v>0</v>
      </c>
      <c r="V32" s="340">
        <f ca="1">IF(V$5&lt;&gt;"",
IF(V$5&gt;='2.1 Kraftwerk allgemein'!$F$15,
IF(V$5&lt;='2.1 Kraftwerk allgemein'!$F$16,
$J32*INDEX('2.1 Kraftwerk allgemein'!$H$16:$S$16,,MATCH('2.5 CAPEX'!V$5,'2.1 Kraftwerk allgemein'!$H$15:$S$15,0)),
IF(AND($M32="x",$F32&lt;&gt;0),
IF($F32=1,$J32,
IF('2.1 Kraftwerk allgemein'!$F$17-'2.5 CAPEX'!V$5&gt;='2.5 CAPEX'!$F32*'1.1 Allgemein'!$I$27,
IF(SUM(OFFSET(U32,0,-MIN($F32-2,COLUMN(H32)-1),1,MIN($F32-1,COLUMN(H32))))=0,$J32,""),"")),"")),""),"")</f>
        <v>0</v>
      </c>
      <c r="W32" s="340">
        <f ca="1">IF(W$5&lt;&gt;"",
IF(W$5&gt;='2.1 Kraftwerk allgemein'!$F$15,
IF(W$5&lt;='2.1 Kraftwerk allgemein'!$F$16,
$J32*INDEX('2.1 Kraftwerk allgemein'!$H$16:$S$16,,MATCH('2.5 CAPEX'!W$5,'2.1 Kraftwerk allgemein'!$H$15:$S$15,0)),
IF(AND($M32="x",$F32&lt;&gt;0),
IF($F32=1,$J32,
IF('2.1 Kraftwerk allgemein'!$F$17-'2.5 CAPEX'!W$5&gt;='2.5 CAPEX'!$F32*'1.1 Allgemein'!$I$27,
IF(SUM(OFFSET(V32,0,-MIN($F32-2,COLUMN(I32)-1),1,MIN($F32-1,COLUMN(I32))))=0,$J32,""),"")),"")),""),"")</f>
        <v>0</v>
      </c>
      <c r="X32" s="340">
        <f ca="1">IF(X$5&lt;&gt;"",
IF(X$5&gt;='2.1 Kraftwerk allgemein'!$F$15,
IF(X$5&lt;='2.1 Kraftwerk allgemein'!$F$16,
$J32*INDEX('2.1 Kraftwerk allgemein'!$H$16:$S$16,,MATCH('2.5 CAPEX'!X$5,'2.1 Kraftwerk allgemein'!$H$15:$S$15,0)),
IF(AND($M32="x",$F32&lt;&gt;0),
IF($F32=1,$J32,
IF('2.1 Kraftwerk allgemein'!$F$17-'2.5 CAPEX'!X$5&gt;='2.5 CAPEX'!$F32*'1.1 Allgemein'!$I$27,
IF(SUM(OFFSET(W32,0,-MIN($F32-2,COLUMN(J32)-1),1,MIN($F32-1,COLUMN(J32))))=0,$J32,""),"")),"")),""),"")</f>
        <v>0</v>
      </c>
      <c r="Y32" s="340">
        <f ca="1">IF(Y$5&lt;&gt;"",
IF(Y$5&gt;='2.1 Kraftwerk allgemein'!$F$15,
IF(Y$5&lt;='2.1 Kraftwerk allgemein'!$F$16,
$J32*INDEX('2.1 Kraftwerk allgemein'!$H$16:$S$16,,MATCH('2.5 CAPEX'!Y$5,'2.1 Kraftwerk allgemein'!$H$15:$S$15,0)),
IF(AND($M32="x",$F32&lt;&gt;0),
IF($F32=1,$J32,
IF('2.1 Kraftwerk allgemein'!$F$17-'2.5 CAPEX'!Y$5&gt;='2.5 CAPEX'!$F32*'1.1 Allgemein'!$I$27,
IF(SUM(OFFSET(X32,0,-MIN($F32-2,COLUMN(K32)-1),1,MIN($F32-1,COLUMN(K32))))=0,$J32,""),"")),"")),""),"")</f>
        <v>0</v>
      </c>
      <c r="Z32" s="340">
        <f ca="1">IF(Z$5&lt;&gt;"",
IF(Z$5&gt;='2.1 Kraftwerk allgemein'!$F$15,
IF(Z$5&lt;='2.1 Kraftwerk allgemein'!$F$16,
$J32*INDEX('2.1 Kraftwerk allgemein'!$H$16:$S$16,,MATCH('2.5 CAPEX'!Z$5,'2.1 Kraftwerk allgemein'!$H$15:$S$15,0)),
IF(AND($M32="x",$F32&lt;&gt;0),
IF($F32=1,$J32,
IF('2.1 Kraftwerk allgemein'!$F$17-'2.5 CAPEX'!Z$5&gt;='2.5 CAPEX'!$F32*'1.1 Allgemein'!$I$27,
IF(SUM(OFFSET(Y32,0,-MIN($F32-2,COLUMN(L32)-1),1,MIN($F32-1,COLUMN(L32))))=0,$J32,""),"")),"")),""),"")</f>
        <v>0</v>
      </c>
      <c r="AA32" s="340">
        <f ca="1">IF(AA$5&lt;&gt;"",
IF(AA$5&gt;='2.1 Kraftwerk allgemein'!$F$15,
IF(AA$5&lt;='2.1 Kraftwerk allgemein'!$F$16,
$J32*INDEX('2.1 Kraftwerk allgemein'!$H$16:$S$16,,MATCH('2.5 CAPEX'!AA$5,'2.1 Kraftwerk allgemein'!$H$15:$S$15,0)),
IF(AND($M32="x",$F32&lt;&gt;0),
IF($F32=1,$J32,
IF('2.1 Kraftwerk allgemein'!$F$17-'2.5 CAPEX'!AA$5&gt;='2.5 CAPEX'!$F32*'1.1 Allgemein'!$I$27,
IF(SUM(OFFSET(Z32,0,-MIN($F32-2,COLUMN(M32)-1),1,MIN($F32-1,COLUMN(M32))))=0,$J32,""),"")),"")),""),"")</f>
        <v>0</v>
      </c>
      <c r="AB32" s="340">
        <f ca="1">IF(AB$5&lt;&gt;"",
IF(AB$5&gt;='2.1 Kraftwerk allgemein'!$F$15,
IF(AB$5&lt;='2.1 Kraftwerk allgemein'!$F$16,
$J32*INDEX('2.1 Kraftwerk allgemein'!$H$16:$S$16,,MATCH('2.5 CAPEX'!AB$5,'2.1 Kraftwerk allgemein'!$H$15:$S$15,0)),
IF(AND($M32="x",$F32&lt;&gt;0),
IF($F32=1,$J32,
IF('2.1 Kraftwerk allgemein'!$F$17-'2.5 CAPEX'!AB$5&gt;='2.5 CAPEX'!$F32*'1.1 Allgemein'!$I$27,
IF(SUM(OFFSET(AA32,0,-MIN($F32-2,COLUMN(N32)-1),1,MIN($F32-1,COLUMN(N32))))=0,$J32,""),"")),"")),""),"")</f>
        <v>0</v>
      </c>
      <c r="AC32" s="340">
        <f ca="1">IF(AC$5&lt;&gt;"",
IF(AC$5&gt;='2.1 Kraftwerk allgemein'!$F$15,
IF(AC$5&lt;='2.1 Kraftwerk allgemein'!$F$16,
$J32*INDEX('2.1 Kraftwerk allgemein'!$H$16:$S$16,,MATCH('2.5 CAPEX'!AC$5,'2.1 Kraftwerk allgemein'!$H$15:$S$15,0)),
IF(AND($M32="x",$F32&lt;&gt;0),
IF($F32=1,$J32,
IF('2.1 Kraftwerk allgemein'!$F$17-'2.5 CAPEX'!AC$5&gt;='2.5 CAPEX'!$F32*'1.1 Allgemein'!$I$27,
IF(SUM(OFFSET(AB32,0,-MIN($F32-2,COLUMN(O32)-1),1,MIN($F32-1,COLUMN(O32))))=0,$J32,""),"")),"")),""),"")</f>
        <v>0</v>
      </c>
      <c r="AD32" s="340">
        <f ca="1">IF(AD$5&lt;&gt;"",
IF(AD$5&gt;='2.1 Kraftwerk allgemein'!$F$15,
IF(AD$5&lt;='2.1 Kraftwerk allgemein'!$F$16,
$J32*INDEX('2.1 Kraftwerk allgemein'!$H$16:$S$16,,MATCH('2.5 CAPEX'!AD$5,'2.1 Kraftwerk allgemein'!$H$15:$S$15,0)),
IF(AND($M32="x",$F32&lt;&gt;0),
IF($F32=1,$J32,
IF('2.1 Kraftwerk allgemein'!$F$17-'2.5 CAPEX'!AD$5&gt;='2.5 CAPEX'!$F32*'1.1 Allgemein'!$I$27,
IF(SUM(OFFSET(AC32,0,-MIN($F32-2,COLUMN(P32)-1),1,MIN($F32-1,COLUMN(P32))))=0,$J32,""),"")),"")),""),"")</f>
        <v>0</v>
      </c>
      <c r="AE32" s="340">
        <f ca="1">IF(AE$5&lt;&gt;"",
IF(AE$5&gt;='2.1 Kraftwerk allgemein'!$F$15,
IF(AE$5&lt;='2.1 Kraftwerk allgemein'!$F$16,
$J32*INDEX('2.1 Kraftwerk allgemein'!$H$16:$S$16,,MATCH('2.5 CAPEX'!AE$5,'2.1 Kraftwerk allgemein'!$H$15:$S$15,0)),
IF(AND($M32="x",$F32&lt;&gt;0),
IF($F32=1,$J32,
IF('2.1 Kraftwerk allgemein'!$F$17-'2.5 CAPEX'!AE$5&gt;='2.5 CAPEX'!$F32*'1.1 Allgemein'!$I$27,
IF(SUM(OFFSET(AD32,0,-MIN($F32-2,COLUMN(Q32)-1),1,MIN($F32-1,COLUMN(Q32))))=0,$J32,""),"")),"")),""),"")</f>
        <v>0</v>
      </c>
      <c r="AF32" s="340">
        <f ca="1">IF(AF$5&lt;&gt;"",
IF(AF$5&gt;='2.1 Kraftwerk allgemein'!$F$15,
IF(AF$5&lt;='2.1 Kraftwerk allgemein'!$F$16,
$J32*INDEX('2.1 Kraftwerk allgemein'!$H$16:$S$16,,MATCH('2.5 CAPEX'!AF$5,'2.1 Kraftwerk allgemein'!$H$15:$S$15,0)),
IF(AND($M32="x",$F32&lt;&gt;0),
IF($F32=1,$J32,
IF('2.1 Kraftwerk allgemein'!$F$17-'2.5 CAPEX'!AF$5&gt;='2.5 CAPEX'!$F32*'1.1 Allgemein'!$I$27,
IF(SUM(OFFSET(AE32,0,-MIN($F32-2,COLUMN(R32)-1),1,MIN($F32-1,COLUMN(R32))))=0,$J32,""),"")),"")),""),"")</f>
        <v>0</v>
      </c>
      <c r="AG32" s="340">
        <f ca="1">IF(AG$5&lt;&gt;"",
IF(AG$5&gt;='2.1 Kraftwerk allgemein'!$F$15,
IF(AG$5&lt;='2.1 Kraftwerk allgemein'!$F$16,
$J32*INDEX('2.1 Kraftwerk allgemein'!$H$16:$S$16,,MATCH('2.5 CAPEX'!AG$5,'2.1 Kraftwerk allgemein'!$H$15:$S$15,0)),
IF(AND($M32="x",$F32&lt;&gt;0),
IF($F32=1,$J32,
IF('2.1 Kraftwerk allgemein'!$F$17-'2.5 CAPEX'!AG$5&gt;='2.5 CAPEX'!$F32*'1.1 Allgemein'!$I$27,
IF(SUM(OFFSET(AF32,0,-MIN($F32-2,COLUMN(S32)-1),1,MIN($F32-1,COLUMN(S32))))=0,$J32,""),"")),"")),""),"")</f>
        <v>0</v>
      </c>
      <c r="AH32" s="340">
        <f ca="1">IF(AH$5&lt;&gt;"",
IF(AH$5&gt;='2.1 Kraftwerk allgemein'!$F$15,
IF(AH$5&lt;='2.1 Kraftwerk allgemein'!$F$16,
$J32*INDEX('2.1 Kraftwerk allgemein'!$H$16:$S$16,,MATCH('2.5 CAPEX'!AH$5,'2.1 Kraftwerk allgemein'!$H$15:$S$15,0)),
IF(AND($M32="x",$F32&lt;&gt;0),
IF($F32=1,$J32,
IF('2.1 Kraftwerk allgemein'!$F$17-'2.5 CAPEX'!AH$5&gt;='2.5 CAPEX'!$F32*'1.1 Allgemein'!$I$27,
IF(SUM(OFFSET(AG32,0,-MIN($F32-2,COLUMN(T32)-1),1,MIN($F32-1,COLUMN(T32))))=0,$J32,""),"")),"")),""),"")</f>
        <v>0</v>
      </c>
      <c r="AI32" s="340">
        <f ca="1">IF(AI$5&lt;&gt;"",
IF(AI$5&gt;='2.1 Kraftwerk allgemein'!$F$15,
IF(AI$5&lt;='2.1 Kraftwerk allgemein'!$F$16,
$J32*INDEX('2.1 Kraftwerk allgemein'!$H$16:$S$16,,MATCH('2.5 CAPEX'!AI$5,'2.1 Kraftwerk allgemein'!$H$15:$S$15,0)),
IF(AND($M32="x",$F32&lt;&gt;0),
IF($F32=1,$J32,
IF('2.1 Kraftwerk allgemein'!$F$17-'2.5 CAPEX'!AI$5&gt;='2.5 CAPEX'!$F32*'1.1 Allgemein'!$I$27,
IF(SUM(OFFSET(AH32,0,-MIN($F32-2,COLUMN(U32)-1),1,MIN($F32-1,COLUMN(U32))))=0,$J32,""),"")),"")),""),"")</f>
        <v>0</v>
      </c>
      <c r="AJ32" s="340">
        <f ca="1">IF(AJ$5&lt;&gt;"",
IF(AJ$5&gt;='2.1 Kraftwerk allgemein'!$F$15,
IF(AJ$5&lt;='2.1 Kraftwerk allgemein'!$F$16,
$J32*INDEX('2.1 Kraftwerk allgemein'!$H$16:$S$16,,MATCH('2.5 CAPEX'!AJ$5,'2.1 Kraftwerk allgemein'!$H$15:$S$15,0)),
IF(AND($M32="x",$F32&lt;&gt;0),
IF($F32=1,$J32,
IF('2.1 Kraftwerk allgemein'!$F$17-'2.5 CAPEX'!AJ$5&gt;='2.5 CAPEX'!$F32*'1.1 Allgemein'!$I$27,
IF(SUM(OFFSET(AI32,0,-MIN($F32-2,COLUMN(V32)-1),1,MIN($F32-1,COLUMN(V32))))=0,$J32,""),"")),"")),""),"")</f>
        <v>0</v>
      </c>
      <c r="AK32" s="340">
        <f ca="1">IF(AK$5&lt;&gt;"",
IF(AK$5&gt;='2.1 Kraftwerk allgemein'!$F$15,
IF(AK$5&lt;='2.1 Kraftwerk allgemein'!$F$16,
$J32*INDEX('2.1 Kraftwerk allgemein'!$H$16:$S$16,,MATCH('2.5 CAPEX'!AK$5,'2.1 Kraftwerk allgemein'!$H$15:$S$15,0)),
IF(AND($M32="x",$F32&lt;&gt;0),
IF($F32=1,$J32,
IF('2.1 Kraftwerk allgemein'!$F$17-'2.5 CAPEX'!AK$5&gt;='2.5 CAPEX'!$F32*'1.1 Allgemein'!$I$27,
IF(SUM(OFFSET(AJ32,0,-MIN($F32-2,COLUMN(W32)-1),1,MIN($F32-1,COLUMN(W32))))=0,$J32,""),"")),"")),""),"")</f>
        <v>0</v>
      </c>
      <c r="AL32" s="340">
        <f ca="1">IF(AL$5&lt;&gt;"",
IF(AL$5&gt;='2.1 Kraftwerk allgemein'!$F$15,
IF(AL$5&lt;='2.1 Kraftwerk allgemein'!$F$16,
$J32*INDEX('2.1 Kraftwerk allgemein'!$H$16:$S$16,,MATCH('2.5 CAPEX'!AL$5,'2.1 Kraftwerk allgemein'!$H$15:$S$15,0)),
IF(AND($M32="x",$F32&lt;&gt;0),
IF($F32=1,$J32,
IF('2.1 Kraftwerk allgemein'!$F$17-'2.5 CAPEX'!AL$5&gt;='2.5 CAPEX'!$F32*'1.1 Allgemein'!$I$27,
IF(SUM(OFFSET(AK32,0,-MIN($F32-2,COLUMN(X32)-1),1,MIN($F32-1,COLUMN(X32))))=0,$J32,""),"")),"")),""),"")</f>
        <v>0</v>
      </c>
      <c r="AM32" s="340">
        <f ca="1">IF(AM$5&lt;&gt;"",
IF(AM$5&gt;='2.1 Kraftwerk allgemein'!$F$15,
IF(AM$5&lt;='2.1 Kraftwerk allgemein'!$F$16,
$J32*INDEX('2.1 Kraftwerk allgemein'!$H$16:$S$16,,MATCH('2.5 CAPEX'!AM$5,'2.1 Kraftwerk allgemein'!$H$15:$S$15,0)),
IF(AND($M32="x",$F32&lt;&gt;0),
IF($F32=1,$J32,
IF('2.1 Kraftwerk allgemein'!$F$17-'2.5 CAPEX'!AM$5&gt;='2.5 CAPEX'!$F32*'1.1 Allgemein'!$I$27,
IF(SUM(OFFSET(AL32,0,-MIN($F32-2,COLUMN(Y32)-1),1,MIN($F32-1,COLUMN(Y32))))=0,$J32,""),"")),"")),""),"")</f>
        <v>0</v>
      </c>
      <c r="AN32" s="340">
        <f ca="1">IF(AN$5&lt;&gt;"",
IF(AN$5&gt;='2.1 Kraftwerk allgemein'!$F$15,
IF(AN$5&lt;='2.1 Kraftwerk allgemein'!$F$16,
$J32*INDEX('2.1 Kraftwerk allgemein'!$H$16:$S$16,,MATCH('2.5 CAPEX'!AN$5,'2.1 Kraftwerk allgemein'!$H$15:$S$15,0)),
IF(AND($M32="x",$F32&lt;&gt;0),
IF($F32=1,$J32,
IF('2.1 Kraftwerk allgemein'!$F$17-'2.5 CAPEX'!AN$5&gt;='2.5 CAPEX'!$F32*'1.1 Allgemein'!$I$27,
IF(SUM(OFFSET(AM32,0,-MIN($F32-2,COLUMN(Z32)-1),1,MIN($F32-1,COLUMN(Z32))))=0,$J32,""),"")),"")),""),"")</f>
        <v>0</v>
      </c>
      <c r="AO32" s="340">
        <f ca="1">IF(AO$5&lt;&gt;"",
IF(AO$5&gt;='2.1 Kraftwerk allgemein'!$F$15,
IF(AO$5&lt;='2.1 Kraftwerk allgemein'!$F$16,
$J32*INDEX('2.1 Kraftwerk allgemein'!$H$16:$S$16,,MATCH('2.5 CAPEX'!AO$5,'2.1 Kraftwerk allgemein'!$H$15:$S$15,0)),
IF(AND($M32="x",$F32&lt;&gt;0),
IF($F32=1,$J32,
IF('2.1 Kraftwerk allgemein'!$F$17-'2.5 CAPEX'!AO$5&gt;='2.5 CAPEX'!$F32*'1.1 Allgemein'!$I$27,
IF(SUM(OFFSET(AN32,0,-MIN($F32-2,COLUMN(AA32)-1),1,MIN($F32-1,COLUMN(AA32))))=0,$J32,""),"")),"")),""),"")</f>
        <v>0</v>
      </c>
      <c r="AP32" s="340" t="str">
        <f ca="1">IF(AP$5&lt;&gt;"",
IF(AP$5&gt;='2.1 Kraftwerk allgemein'!$F$15,
IF(AP$5&lt;='2.1 Kraftwerk allgemein'!$F$16,
$J32*INDEX('2.1 Kraftwerk allgemein'!$H$16:$S$16,,MATCH('2.5 CAPEX'!AP$5,'2.1 Kraftwerk allgemein'!$H$15:$S$15,0)),
IF(AND($M32="x",$F32&lt;&gt;0),
IF($F32=1,$J32,
IF('2.1 Kraftwerk allgemein'!$F$17-'2.5 CAPEX'!AP$5&gt;='2.5 CAPEX'!$F32*'1.1 Allgemein'!$I$27,
IF(SUM(OFFSET(AO32,0,-MIN($F32-2,COLUMN(AB32)-1),1,MIN($F32-1,COLUMN(AB32))))=0,$J32,""),"")),"")),""),"")</f>
        <v/>
      </c>
      <c r="AQ32" s="340" t="str">
        <f ca="1">IF(AQ$5&lt;&gt;"",
IF(AQ$5&gt;='2.1 Kraftwerk allgemein'!$F$15,
IF(AQ$5&lt;='2.1 Kraftwerk allgemein'!$F$16,
$J32*INDEX('2.1 Kraftwerk allgemein'!$H$16:$S$16,,MATCH('2.5 CAPEX'!AQ$5,'2.1 Kraftwerk allgemein'!$H$15:$S$15,0)),
IF(AND($M32="x",$F32&lt;&gt;0),
IF($F32=1,$J32,
IF('2.1 Kraftwerk allgemein'!$F$17-'2.5 CAPEX'!AQ$5&gt;='2.5 CAPEX'!$F32*'1.1 Allgemein'!$I$27,
IF(SUM(OFFSET(AP32,0,-MIN($F32-2,COLUMN(AC32)-1),1,MIN($F32-1,COLUMN(AC32))))=0,$J32,""),"")),"")),""),"")</f>
        <v/>
      </c>
      <c r="AR32" s="340" t="str">
        <f ca="1">IF(AR$5&lt;&gt;"",
IF(AR$5&gt;='2.1 Kraftwerk allgemein'!$F$15,
IF(AR$5&lt;='2.1 Kraftwerk allgemein'!$F$16,
$J32*INDEX('2.1 Kraftwerk allgemein'!$H$16:$S$16,,MATCH('2.5 CAPEX'!AR$5,'2.1 Kraftwerk allgemein'!$H$15:$S$15,0)),
IF(AND($M32="x",$F32&lt;&gt;0),
IF($F32=1,$J32,
IF('2.1 Kraftwerk allgemein'!$F$17-'2.5 CAPEX'!AR$5&gt;='2.5 CAPEX'!$F32*'1.1 Allgemein'!$I$27,
IF(SUM(OFFSET(AQ32,0,-MIN($F32-2,COLUMN(AD32)-1),1,MIN($F32-1,COLUMN(AD32))))=0,$J32,""),"")),"")),""),"")</f>
        <v/>
      </c>
      <c r="AS32" s="340" t="str">
        <f ca="1">IF(AS$5&lt;&gt;"",
IF(AS$5&gt;='2.1 Kraftwerk allgemein'!$F$15,
IF(AS$5&lt;='2.1 Kraftwerk allgemein'!$F$16,
$J32*INDEX('2.1 Kraftwerk allgemein'!$H$16:$S$16,,MATCH('2.5 CAPEX'!AS$5,'2.1 Kraftwerk allgemein'!$H$15:$S$15,0)),
IF(AND($M32="x",$F32&lt;&gt;0),
IF($F32=1,$J32,
IF('2.1 Kraftwerk allgemein'!$F$17-'2.5 CAPEX'!AS$5&gt;='2.5 CAPEX'!$F32*'1.1 Allgemein'!$I$27,
IF(SUM(OFFSET(AR32,0,-MIN($F32-2,COLUMN(AE32)-1),1,MIN($F32-1,COLUMN(AE32))))=0,$J32,""),"")),"")),""),"")</f>
        <v/>
      </c>
      <c r="AT32" s="340" t="str">
        <f ca="1">IF(AT$5&lt;&gt;"",
IF(AT$5&gt;='2.1 Kraftwerk allgemein'!$F$15,
IF(AT$5&lt;='2.1 Kraftwerk allgemein'!$F$16,
$J32*INDEX('2.1 Kraftwerk allgemein'!$H$16:$S$16,,MATCH('2.5 CAPEX'!AT$5,'2.1 Kraftwerk allgemein'!$H$15:$S$15,0)),
IF(AND($M32="x",$F32&lt;&gt;0),
IF($F32=1,$J32,
IF('2.1 Kraftwerk allgemein'!$F$17-'2.5 CAPEX'!AT$5&gt;='2.5 CAPEX'!$F32*'1.1 Allgemein'!$I$27,
IF(SUM(OFFSET(AS32,0,-MIN($F32-2,COLUMN(AF32)-1),1,MIN($F32-1,COLUMN(AF32))))=0,$J32,""),"")),"")),""),"")</f>
        <v/>
      </c>
      <c r="AU32" s="340" t="str">
        <f ca="1">IF(AU$5&lt;&gt;"",
IF(AU$5&gt;='2.1 Kraftwerk allgemein'!$F$15,
IF(AU$5&lt;='2.1 Kraftwerk allgemein'!$F$16,
$J32*INDEX('2.1 Kraftwerk allgemein'!$H$16:$S$16,,MATCH('2.5 CAPEX'!AU$5,'2.1 Kraftwerk allgemein'!$H$15:$S$15,0)),
IF(AND($M32="x",$F32&lt;&gt;0),
IF($F32=1,$J32,
IF('2.1 Kraftwerk allgemein'!$F$17-'2.5 CAPEX'!AU$5&gt;='2.5 CAPEX'!$F32*'1.1 Allgemein'!$I$27,
IF(SUM(OFFSET(AT32,0,-MIN($F32-2,COLUMN(AG32)-1),1,MIN($F32-1,COLUMN(AG32))))=0,$J32,""),"")),"")),""),"")</f>
        <v/>
      </c>
      <c r="AV32" s="340" t="str">
        <f ca="1">IF(AV$5&lt;&gt;"",
IF(AV$5&gt;='2.1 Kraftwerk allgemein'!$F$15,
IF(AV$5&lt;='2.1 Kraftwerk allgemein'!$F$16,
$J32*INDEX('2.1 Kraftwerk allgemein'!$H$16:$S$16,,MATCH('2.5 CAPEX'!AV$5,'2.1 Kraftwerk allgemein'!$H$15:$S$15,0)),
IF(AND($M32="x",$F32&lt;&gt;0),
IF($F32=1,$J32,
IF('2.1 Kraftwerk allgemein'!$F$17-'2.5 CAPEX'!AV$5&gt;='2.5 CAPEX'!$F32*'1.1 Allgemein'!$I$27,
IF(SUM(OFFSET(AU32,0,-MIN($F32-2,COLUMN(AH32)-1),1,MIN($F32-1,COLUMN(AH32))))=0,$J32,""),"")),"")),""),"")</f>
        <v/>
      </c>
      <c r="AW32" s="340" t="str">
        <f ca="1">IF(AW$5&lt;&gt;"",
IF(AW$5&gt;='2.1 Kraftwerk allgemein'!$F$15,
IF(AW$5&lt;='2.1 Kraftwerk allgemein'!$F$16,
$J32*INDEX('2.1 Kraftwerk allgemein'!$H$16:$S$16,,MATCH('2.5 CAPEX'!AW$5,'2.1 Kraftwerk allgemein'!$H$15:$S$15,0)),
IF(AND($M32="x",$F32&lt;&gt;0),
IF($F32=1,$J32,
IF('2.1 Kraftwerk allgemein'!$F$17-'2.5 CAPEX'!AW$5&gt;='2.5 CAPEX'!$F32*'1.1 Allgemein'!$I$27,
IF(SUM(OFFSET(AV32,0,-MIN($F32-2,COLUMN(AI32)-1),1,MIN($F32-1,COLUMN(AI32))))=0,$J32,""),"")),"")),""),"")</f>
        <v/>
      </c>
      <c r="AX32" s="340" t="str">
        <f ca="1">IF(AX$5&lt;&gt;"",
IF(AX$5&gt;='2.1 Kraftwerk allgemein'!$F$15,
IF(AX$5&lt;='2.1 Kraftwerk allgemein'!$F$16,
$J32*INDEX('2.1 Kraftwerk allgemein'!$H$16:$S$16,,MATCH('2.5 CAPEX'!AX$5,'2.1 Kraftwerk allgemein'!$H$15:$S$15,0)),
IF(AND($M32="x",$F32&lt;&gt;0),
IF($F32=1,$J32,
IF('2.1 Kraftwerk allgemein'!$F$17-'2.5 CAPEX'!AX$5&gt;='2.5 CAPEX'!$F32*'1.1 Allgemein'!$I$27,
IF(SUM(OFFSET(AW32,0,-MIN($F32-2,COLUMN(AJ32)-1),1,MIN($F32-1,COLUMN(AJ32))))=0,$J32,""),"")),"")),""),"")</f>
        <v/>
      </c>
      <c r="AY32" s="340" t="str">
        <f ca="1">IF(AY$5&lt;&gt;"",
IF(AY$5&gt;='2.1 Kraftwerk allgemein'!$F$15,
IF(AY$5&lt;='2.1 Kraftwerk allgemein'!$F$16,
$J32*INDEX('2.1 Kraftwerk allgemein'!$H$16:$S$16,,MATCH('2.5 CAPEX'!AY$5,'2.1 Kraftwerk allgemein'!$H$15:$S$15,0)),
IF(AND($M32="x",$F32&lt;&gt;0),
IF($F32=1,$J32,
IF('2.1 Kraftwerk allgemein'!$F$17-'2.5 CAPEX'!AY$5&gt;='2.5 CAPEX'!$F32*'1.1 Allgemein'!$I$27,
IF(SUM(OFFSET(AX32,0,-MIN($F32-2,COLUMN(AK32)-1),1,MIN($F32-1,COLUMN(AK32))))=0,$J32,""),"")),"")),""),"")</f>
        <v/>
      </c>
      <c r="AZ32" s="340" t="str">
        <f ca="1">IF(AZ$5&lt;&gt;"",
IF(AZ$5&gt;='2.1 Kraftwerk allgemein'!$F$15,
IF(AZ$5&lt;='2.1 Kraftwerk allgemein'!$F$16,
$J32*INDEX('2.1 Kraftwerk allgemein'!$H$16:$S$16,,MATCH('2.5 CAPEX'!AZ$5,'2.1 Kraftwerk allgemein'!$H$15:$S$15,0)),
IF(AND($M32="x",$F32&lt;&gt;0),
IF($F32=1,$J32,
IF('2.1 Kraftwerk allgemein'!$F$17-'2.5 CAPEX'!AZ$5&gt;='2.5 CAPEX'!$F32*'1.1 Allgemein'!$I$27,
IF(SUM(OFFSET(AY32,0,-MIN($F32-2,COLUMN(AL32)-1),1,MIN($F32-1,COLUMN(AL32))))=0,$J32,""),"")),"")),""),"")</f>
        <v/>
      </c>
      <c r="BA32" s="340" t="str">
        <f ca="1">IF(BA$5&lt;&gt;"",
IF(BA$5&gt;='2.1 Kraftwerk allgemein'!$F$15,
IF(BA$5&lt;='2.1 Kraftwerk allgemein'!$F$16,
$J32*INDEX('2.1 Kraftwerk allgemein'!$H$16:$S$16,,MATCH('2.5 CAPEX'!BA$5,'2.1 Kraftwerk allgemein'!$H$15:$S$15,0)),
IF(AND($M32="x",$F32&lt;&gt;0),
IF($F32=1,$J32,
IF('2.1 Kraftwerk allgemein'!$F$17-'2.5 CAPEX'!BA$5&gt;='2.5 CAPEX'!$F32*'1.1 Allgemein'!$I$27,
IF(SUM(OFFSET(AZ32,0,-MIN($F32-2,COLUMN(AM32)-1),1,MIN($F32-1,COLUMN(AM32))))=0,$J32,""),"")),"")),""),"")</f>
        <v/>
      </c>
      <c r="BB32" s="340" t="str">
        <f ca="1">IF(BB$5&lt;&gt;"",
IF(BB$5&gt;='2.1 Kraftwerk allgemein'!$F$15,
IF(BB$5&lt;='2.1 Kraftwerk allgemein'!$F$16,
$J32*INDEX('2.1 Kraftwerk allgemein'!$H$16:$S$16,,MATCH('2.5 CAPEX'!BB$5,'2.1 Kraftwerk allgemein'!$H$15:$S$15,0)),
IF(AND($M32="x",$F32&lt;&gt;0),
IF($F32=1,$J32,
IF('2.1 Kraftwerk allgemein'!$F$17-'2.5 CAPEX'!BB$5&gt;='2.5 CAPEX'!$F32*'1.1 Allgemein'!$I$27,
IF(SUM(OFFSET(BA32,0,-MIN($F32-2,COLUMN(AN32)-1),1,MIN($F32-1,COLUMN(AN32))))=0,$J32,""),"")),"")),""),"")</f>
        <v/>
      </c>
      <c r="BC32" s="340" t="str">
        <f ca="1">IF(BC$5&lt;&gt;"",
IF(BC$5&gt;='2.1 Kraftwerk allgemein'!$F$15,
IF(BC$5&lt;='2.1 Kraftwerk allgemein'!$F$16,
$J32*INDEX('2.1 Kraftwerk allgemein'!$H$16:$S$16,,MATCH('2.5 CAPEX'!BC$5,'2.1 Kraftwerk allgemein'!$H$15:$S$15,0)),
IF(AND($M32="x",$F32&lt;&gt;0),
IF($F32=1,$J32,
IF('2.1 Kraftwerk allgemein'!$F$17-'2.5 CAPEX'!BC$5&gt;='2.5 CAPEX'!$F32*'1.1 Allgemein'!$I$27,
IF(SUM(OFFSET(BB32,0,-MIN($F32-2,COLUMN(AO32)-1),1,MIN($F32-1,COLUMN(AO32))))=0,$J32,""),"")),"")),""),"")</f>
        <v/>
      </c>
      <c r="BD32" s="340" t="str">
        <f ca="1">IF(BD$5&lt;&gt;"",
IF(BD$5&gt;='2.1 Kraftwerk allgemein'!$F$15,
IF(BD$5&lt;='2.1 Kraftwerk allgemein'!$F$16,
$J32*INDEX('2.1 Kraftwerk allgemein'!$H$16:$S$16,,MATCH('2.5 CAPEX'!BD$5,'2.1 Kraftwerk allgemein'!$H$15:$S$15,0)),
IF(AND($M32="x",$F32&lt;&gt;0),
IF($F32=1,$J32,
IF('2.1 Kraftwerk allgemein'!$F$17-'2.5 CAPEX'!BD$5&gt;='2.5 CAPEX'!$F32*'1.1 Allgemein'!$I$27,
IF(SUM(OFFSET(BC32,0,-MIN($F32-2,COLUMN(AP32)-1),1,MIN($F32-1,COLUMN(AP32))))=0,$J32,""),"")),"")),""),"")</f>
        <v/>
      </c>
      <c r="BE32" s="340" t="str">
        <f ca="1">IF(BE$5&lt;&gt;"",
IF(BE$5&gt;='2.1 Kraftwerk allgemein'!$F$15,
IF(BE$5&lt;='2.1 Kraftwerk allgemein'!$F$16,
$J32*INDEX('2.1 Kraftwerk allgemein'!$H$16:$S$16,,MATCH('2.5 CAPEX'!BE$5,'2.1 Kraftwerk allgemein'!$H$15:$S$15,0)),
IF(AND($M32="x",$F32&lt;&gt;0),
IF($F32=1,$J32,
IF('2.1 Kraftwerk allgemein'!$F$17-'2.5 CAPEX'!BE$5&gt;='2.5 CAPEX'!$F32*'1.1 Allgemein'!$I$27,
IF(SUM(OFFSET(BD32,0,-MIN($F32-2,COLUMN(AQ32)-1),1,MIN($F32-1,COLUMN(AQ32))))=0,$J32,""),"")),"")),""),"")</f>
        <v/>
      </c>
      <c r="BF32" s="340" t="str">
        <f ca="1">IF(BF$5&lt;&gt;"",
IF(BF$5&gt;='2.1 Kraftwerk allgemein'!$F$15,
IF(BF$5&lt;='2.1 Kraftwerk allgemein'!$F$16,
$J32*INDEX('2.1 Kraftwerk allgemein'!$H$16:$S$16,,MATCH('2.5 CAPEX'!BF$5,'2.1 Kraftwerk allgemein'!$H$15:$S$15,0)),
IF(AND($M32="x",$F32&lt;&gt;0),
IF($F32=1,$J32,
IF('2.1 Kraftwerk allgemein'!$F$17-'2.5 CAPEX'!BF$5&gt;='2.5 CAPEX'!$F32*'1.1 Allgemein'!$I$27,
IF(SUM(OFFSET(BE32,0,-MIN($F32-2,COLUMN(AR32)-1),1,MIN($F32-1,COLUMN(AR32))))=0,$J32,""),"")),"")),""),"")</f>
        <v/>
      </c>
      <c r="BG32" s="340" t="str">
        <f ca="1">IF(BG$5&lt;&gt;"",
IF(BG$5&gt;='2.1 Kraftwerk allgemein'!$F$15,
IF(BG$5&lt;='2.1 Kraftwerk allgemein'!$F$16,
$J32*INDEX('2.1 Kraftwerk allgemein'!$H$16:$S$16,,MATCH('2.5 CAPEX'!BG$5,'2.1 Kraftwerk allgemein'!$H$15:$S$15,0)),
IF(AND($M32="x",$F32&lt;&gt;0),
IF($F32=1,$J32,
IF('2.1 Kraftwerk allgemein'!$F$17-'2.5 CAPEX'!BG$5&gt;='2.5 CAPEX'!$F32*'1.1 Allgemein'!$I$27,
IF(SUM(OFFSET(BF32,0,-MIN($F32-2,COLUMN(AS32)-1),1,MIN($F32-1,COLUMN(AS32))))=0,$J32,""),"")),"")),""),"")</f>
        <v/>
      </c>
      <c r="BH32" s="340" t="str">
        <f ca="1">IF(BH$5&lt;&gt;"",
IF(BH$5&gt;='2.1 Kraftwerk allgemein'!$F$15,
IF(BH$5&lt;='2.1 Kraftwerk allgemein'!$F$16,
$J32*INDEX('2.1 Kraftwerk allgemein'!$H$16:$S$16,,MATCH('2.5 CAPEX'!BH$5,'2.1 Kraftwerk allgemein'!$H$15:$S$15,0)),
IF(AND($M32="x",$F32&lt;&gt;0),
IF($F32=1,$J32,
IF('2.1 Kraftwerk allgemein'!$F$17-'2.5 CAPEX'!BH$5&gt;='2.5 CAPEX'!$F32*'1.1 Allgemein'!$I$27,
IF(SUM(OFFSET(BG32,0,-MIN($F32-2,COLUMN(AT32)-1),1,MIN($F32-1,COLUMN(AT32))))=0,$J32,""),"")),"")),""),"")</f>
        <v/>
      </c>
      <c r="BI32" s="340" t="str">
        <f ca="1">IF(BI$5&lt;&gt;"",
IF(BI$5&gt;='2.1 Kraftwerk allgemein'!$F$15,
IF(BI$5&lt;='2.1 Kraftwerk allgemein'!$F$16,
$J32*INDEX('2.1 Kraftwerk allgemein'!$H$16:$S$16,,MATCH('2.5 CAPEX'!BI$5,'2.1 Kraftwerk allgemein'!$H$15:$S$15,0)),
IF(AND($M32="x",$F32&lt;&gt;0),
IF($F32=1,$J32,
IF('2.1 Kraftwerk allgemein'!$F$17-'2.5 CAPEX'!BI$5&gt;='2.5 CAPEX'!$F32*'1.1 Allgemein'!$I$27,
IF(SUM(OFFSET(BH32,0,-MIN($F32-2,COLUMN(AU32)-1),1,MIN($F32-1,COLUMN(AU32))))=0,$J32,""),"")),"")),""),"")</f>
        <v/>
      </c>
      <c r="BJ32" s="340" t="str">
        <f ca="1">IF(BJ$5&lt;&gt;"",
IF(BJ$5&gt;='2.1 Kraftwerk allgemein'!$F$15,
IF(BJ$5&lt;='2.1 Kraftwerk allgemein'!$F$16,
$J32*INDEX('2.1 Kraftwerk allgemein'!$H$16:$S$16,,MATCH('2.5 CAPEX'!BJ$5,'2.1 Kraftwerk allgemein'!$H$15:$S$15,0)),
IF(AND($M32="x",$F32&lt;&gt;0),
IF($F32=1,$J32,
IF('2.1 Kraftwerk allgemein'!$F$17-'2.5 CAPEX'!BJ$5&gt;='2.5 CAPEX'!$F32*'1.1 Allgemein'!$I$27,
IF(SUM(OFFSET(BI32,0,-MIN($F32-2,COLUMN(AV32)-1),1,MIN($F32-1,COLUMN(AV32))))=0,$J32,""),"")),"")),""),"")</f>
        <v/>
      </c>
      <c r="BK32" s="340" t="str">
        <f ca="1">IF(BK$5&lt;&gt;"",
IF(BK$5&gt;='2.1 Kraftwerk allgemein'!$F$15,
IF(BK$5&lt;='2.1 Kraftwerk allgemein'!$F$16,
$J32*INDEX('2.1 Kraftwerk allgemein'!$H$16:$S$16,,MATCH('2.5 CAPEX'!BK$5,'2.1 Kraftwerk allgemein'!$H$15:$S$15,0)),
IF(AND($M32="x",$F32&lt;&gt;0),
IF($F32=1,$J32,
IF('2.1 Kraftwerk allgemein'!$F$17-'2.5 CAPEX'!BK$5&gt;='2.5 CAPEX'!$F32*'1.1 Allgemein'!$I$27,
IF(SUM(OFFSET(BJ32,0,-MIN($F32-2,COLUMN(AW32)-1),1,MIN($F32-1,COLUMN(AW32))))=0,$J32,""),"")),"")),""),"")</f>
        <v/>
      </c>
      <c r="BL32" s="340" t="str">
        <f ca="1">IF(BL$5&lt;&gt;"",
IF(BL$5&gt;='2.1 Kraftwerk allgemein'!$F$15,
IF(BL$5&lt;='2.1 Kraftwerk allgemein'!$F$16,
$J32*INDEX('2.1 Kraftwerk allgemein'!$H$16:$S$16,,MATCH('2.5 CAPEX'!BL$5,'2.1 Kraftwerk allgemein'!$H$15:$S$15,0)),
IF(AND($M32="x",$F32&lt;&gt;0),
IF($F32=1,$J32,
IF('2.1 Kraftwerk allgemein'!$F$17-'2.5 CAPEX'!BL$5&gt;='2.5 CAPEX'!$F32*'1.1 Allgemein'!$I$27,
IF(SUM(OFFSET(BK32,0,-MIN($F32-2,COLUMN(AX32)-1),1,MIN($F32-1,COLUMN(AX32))))=0,$J32,""),"")),"")),""),"")</f>
        <v/>
      </c>
      <c r="BM32" s="340" t="str">
        <f ca="1">IF(BM$5&lt;&gt;"",
IF(BM$5&gt;='2.1 Kraftwerk allgemein'!$F$15,
IF(BM$5&lt;='2.1 Kraftwerk allgemein'!$F$16,
$J32*INDEX('2.1 Kraftwerk allgemein'!$H$16:$S$16,,MATCH('2.5 CAPEX'!BM$5,'2.1 Kraftwerk allgemein'!$H$15:$S$15,0)),
IF(AND($M32="x",$F32&lt;&gt;0),
IF($F32=1,$J32,
IF('2.1 Kraftwerk allgemein'!$F$17-'2.5 CAPEX'!BM$5&gt;='2.5 CAPEX'!$F32*'1.1 Allgemein'!$I$27,
IF(SUM(OFFSET(BL32,0,-MIN($F32-2,COLUMN(AY32)-1),1,MIN($F32-1,COLUMN(AY32))))=0,$J32,""),"")),"")),""),"")</f>
        <v/>
      </c>
      <c r="BN32" s="340" t="str">
        <f ca="1">IF(BN$5&lt;&gt;"",
IF(BN$5&gt;='2.1 Kraftwerk allgemein'!$F$15,
IF(BN$5&lt;='2.1 Kraftwerk allgemein'!$F$16,
$J32*INDEX('2.1 Kraftwerk allgemein'!$H$16:$S$16,,MATCH('2.5 CAPEX'!BN$5,'2.1 Kraftwerk allgemein'!$H$15:$S$15,0)),
IF(AND($M32="x",$F32&lt;&gt;0),
IF($F32=1,$J32,
IF('2.1 Kraftwerk allgemein'!$F$17-'2.5 CAPEX'!BN$5&gt;='2.5 CAPEX'!$F32*'1.1 Allgemein'!$I$27,
IF(SUM(OFFSET(BM32,0,-MIN($F32-2,COLUMN(AZ32)-1),1,MIN($F32-1,COLUMN(AZ32))))=0,$J32,""),"")),"")),""),"")</f>
        <v/>
      </c>
      <c r="BO32" s="340" t="str">
        <f ca="1">IF(BO$5&lt;&gt;"",
IF(BO$5&gt;='2.1 Kraftwerk allgemein'!$F$15,
IF(BO$5&lt;='2.1 Kraftwerk allgemein'!$F$16,
$J32*INDEX('2.1 Kraftwerk allgemein'!$H$16:$S$16,,MATCH('2.5 CAPEX'!BO$5,'2.1 Kraftwerk allgemein'!$H$15:$S$15,0)),
IF(AND($M32="x",$F32&lt;&gt;0),
IF($F32=1,$J32,
IF('2.1 Kraftwerk allgemein'!$F$17-'2.5 CAPEX'!BO$5&gt;='2.5 CAPEX'!$F32*'1.1 Allgemein'!$I$27,
IF(SUM(OFFSET(BN32,0,-MIN($F32-2,COLUMN(BA32)-1),1,MIN($F32-1,COLUMN(BA32))))=0,$J32,""),"")),"")),""),"")</f>
        <v/>
      </c>
      <c r="BP32" s="340" t="str">
        <f ca="1">IF(BP$5&lt;&gt;"",
IF(BP$5&gt;='2.1 Kraftwerk allgemein'!$F$15,
IF(BP$5&lt;='2.1 Kraftwerk allgemein'!$F$16,
$J32*INDEX('2.1 Kraftwerk allgemein'!$H$16:$S$16,,MATCH('2.5 CAPEX'!BP$5,'2.1 Kraftwerk allgemein'!$H$15:$S$15,0)),
IF(AND($M32="x",$F32&lt;&gt;0),
IF($F32=1,$J32,
IF('2.1 Kraftwerk allgemein'!$F$17-'2.5 CAPEX'!BP$5&gt;='2.5 CAPEX'!$F32*'1.1 Allgemein'!$I$27,
IF(SUM(OFFSET(BO32,0,-MIN($F32-2,COLUMN(BB32)-1),1,MIN($F32-1,COLUMN(BB32))))=0,$J32,""),"")),"")),""),"")</f>
        <v/>
      </c>
      <c r="BQ32" s="340" t="str">
        <f ca="1">IF(BQ$5&lt;&gt;"",
IF(BQ$5&gt;='2.1 Kraftwerk allgemein'!$F$15,
IF(BQ$5&lt;='2.1 Kraftwerk allgemein'!$F$16,
$J32*INDEX('2.1 Kraftwerk allgemein'!$H$16:$S$16,,MATCH('2.5 CAPEX'!BQ$5,'2.1 Kraftwerk allgemein'!$H$15:$S$15,0)),
IF(AND($M32="x",$F32&lt;&gt;0),
IF($F32=1,$J32,
IF('2.1 Kraftwerk allgemein'!$F$17-'2.5 CAPEX'!BQ$5&gt;='2.5 CAPEX'!$F32*'1.1 Allgemein'!$I$27,
IF(SUM(OFFSET(BP32,0,-MIN($F32-2,COLUMN(BC32)-1),1,MIN($F32-1,COLUMN(BC32))))=0,$J32,""),"")),"")),""),"")</f>
        <v/>
      </c>
      <c r="BR32" s="340" t="str">
        <f ca="1">IF(BR$5&lt;&gt;"",
IF(BR$5&gt;='2.1 Kraftwerk allgemein'!$F$15,
IF(BR$5&lt;='2.1 Kraftwerk allgemein'!$F$16,
$J32*INDEX('2.1 Kraftwerk allgemein'!$H$16:$S$16,,MATCH('2.5 CAPEX'!BR$5,'2.1 Kraftwerk allgemein'!$H$15:$S$15,0)),
IF(AND($M32="x",$F32&lt;&gt;0),
IF($F32=1,$J32,
IF('2.1 Kraftwerk allgemein'!$F$17-'2.5 CAPEX'!BR$5&gt;='2.5 CAPEX'!$F32*'1.1 Allgemein'!$I$27,
IF(SUM(OFFSET(BQ32,0,-MIN($F32-2,COLUMN(BD32)-1),1,MIN($F32-1,COLUMN(BD32))))=0,$J32,""),"")),"")),""),"")</f>
        <v/>
      </c>
      <c r="BS32" s="340" t="str">
        <f ca="1">IF(BS$5&lt;&gt;"",
IF(BS$5&gt;='2.1 Kraftwerk allgemein'!$F$15,
IF(BS$5&lt;='2.1 Kraftwerk allgemein'!$F$16,
$J32*INDEX('2.1 Kraftwerk allgemein'!$H$16:$S$16,,MATCH('2.5 CAPEX'!BS$5,'2.1 Kraftwerk allgemein'!$H$15:$S$15,0)),
IF(AND($M32="x",$F32&lt;&gt;0),
IF($F32=1,$J32,
IF('2.1 Kraftwerk allgemein'!$F$17-'2.5 CAPEX'!BS$5&gt;='2.5 CAPEX'!$F32*'1.1 Allgemein'!$I$27,
IF(SUM(OFFSET(BR32,0,-MIN($F32-2,COLUMN(BE32)-1),1,MIN($F32-1,COLUMN(BE32))))=0,$J32,""),"")),"")),""),"")</f>
        <v/>
      </c>
      <c r="BT32" s="340" t="str">
        <f ca="1">IF(BT$5&lt;&gt;"",
IF(BT$5&gt;='2.1 Kraftwerk allgemein'!$F$15,
IF(BT$5&lt;='2.1 Kraftwerk allgemein'!$F$16,
$J32*INDEX('2.1 Kraftwerk allgemein'!$H$16:$S$16,,MATCH('2.5 CAPEX'!BT$5,'2.1 Kraftwerk allgemein'!$H$15:$S$15,0)),
IF(AND($M32="x",$F32&lt;&gt;0),
IF($F32=1,$J32,
IF('2.1 Kraftwerk allgemein'!$F$17-'2.5 CAPEX'!BT$5&gt;='2.5 CAPEX'!$F32*'1.1 Allgemein'!$I$27,
IF(SUM(OFFSET(BS32,0,-MIN($F32-2,COLUMN(BF32)-1),1,MIN($F32-1,COLUMN(BF32))))=0,$J32,""),"")),"")),""),"")</f>
        <v/>
      </c>
      <c r="BU32" s="340" t="str">
        <f ca="1">IF(BU$5&lt;&gt;"",
IF(BU$5&gt;='2.1 Kraftwerk allgemein'!$F$15,
IF(BU$5&lt;='2.1 Kraftwerk allgemein'!$F$16,
$J32*INDEX('2.1 Kraftwerk allgemein'!$H$16:$S$16,,MATCH('2.5 CAPEX'!BU$5,'2.1 Kraftwerk allgemein'!$H$15:$S$15,0)),
IF(AND($M32="x",$F32&lt;&gt;0),
IF($F32=1,$J32,
IF('2.1 Kraftwerk allgemein'!$F$17-'2.5 CAPEX'!BU$5&gt;='2.5 CAPEX'!$F32*'1.1 Allgemein'!$I$27,
IF(SUM(OFFSET(BT32,0,-MIN($F32-2,COLUMN(BG32)-1),1,MIN($F32-1,COLUMN(BG32))))=0,$J32,""),"")),"")),""),"")</f>
        <v/>
      </c>
      <c r="BV32" s="340" t="str">
        <f ca="1">IF(BV$5&lt;&gt;"",
IF(BV$5&gt;='2.1 Kraftwerk allgemein'!$F$15,
IF(BV$5&lt;='2.1 Kraftwerk allgemein'!$F$16,
$J32*INDEX('2.1 Kraftwerk allgemein'!$H$16:$S$16,,MATCH('2.5 CAPEX'!BV$5,'2.1 Kraftwerk allgemein'!$H$15:$S$15,0)),
IF(AND($M32="x",$F32&lt;&gt;0),
IF($F32=1,$J32,
IF('2.1 Kraftwerk allgemein'!$F$17-'2.5 CAPEX'!BV$5&gt;='2.5 CAPEX'!$F32*'1.1 Allgemein'!$I$27,
IF(SUM(OFFSET(BU32,0,-MIN($F32-2,COLUMN(BH32)-1),1,MIN($F32-1,COLUMN(BH32))))=0,$J32,""),"")),"")),""),"")</f>
        <v/>
      </c>
      <c r="BW32" s="340" t="str">
        <f ca="1">IF(BW$5&lt;&gt;"",
IF(BW$5&gt;='2.1 Kraftwerk allgemein'!$F$15,
IF(BW$5&lt;='2.1 Kraftwerk allgemein'!$F$16,
$J32*INDEX('2.1 Kraftwerk allgemein'!$H$16:$S$16,,MATCH('2.5 CAPEX'!BW$5,'2.1 Kraftwerk allgemein'!$H$15:$S$15,0)),
IF(AND($M32="x",$F32&lt;&gt;0),
IF($F32=1,$J32,
IF('2.1 Kraftwerk allgemein'!$F$17-'2.5 CAPEX'!BW$5&gt;='2.5 CAPEX'!$F32*'1.1 Allgemein'!$I$27,
IF(SUM(OFFSET(BV32,0,-MIN($F32-2,COLUMN(BI32)-1),1,MIN($F32-1,COLUMN(BI32))))=0,$J32,""),"")),"")),""),"")</f>
        <v/>
      </c>
      <c r="BX32" s="340" t="str">
        <f ca="1">IF(BX$5&lt;&gt;"",
IF(BX$5&gt;='2.1 Kraftwerk allgemein'!$F$15,
IF(BX$5&lt;='2.1 Kraftwerk allgemein'!$F$16,
$J32*INDEX('2.1 Kraftwerk allgemein'!$H$16:$S$16,,MATCH('2.5 CAPEX'!BX$5,'2.1 Kraftwerk allgemein'!$H$15:$S$15,0)),
IF(AND($M32="x",$F32&lt;&gt;0),
IF($F32=1,$J32,
IF('2.1 Kraftwerk allgemein'!$F$17-'2.5 CAPEX'!BX$5&gt;='2.5 CAPEX'!$F32*'1.1 Allgemein'!$I$27,
IF(SUM(OFFSET(BW32,0,-MIN($F32-2,COLUMN(BJ32)-1),1,MIN($F32-1,COLUMN(BJ32))))=0,$J32,""),"")),"")),""),"")</f>
        <v/>
      </c>
      <c r="BY32" s="340" t="str">
        <f ca="1">IF(BY$5&lt;&gt;"",
IF(BY$5&gt;='2.1 Kraftwerk allgemein'!$F$15,
IF(BY$5&lt;='2.1 Kraftwerk allgemein'!$F$16,
$J32*INDEX('2.1 Kraftwerk allgemein'!$H$16:$S$16,,MATCH('2.5 CAPEX'!BY$5,'2.1 Kraftwerk allgemein'!$H$15:$S$15,0)),
IF(AND($M32="x",$F32&lt;&gt;0),
IF($F32=1,$J32,
IF('2.1 Kraftwerk allgemein'!$F$17-'2.5 CAPEX'!BY$5&gt;='2.5 CAPEX'!$F32*'1.1 Allgemein'!$I$27,
IF(SUM(OFFSET(BX32,0,-MIN($F32-2,COLUMN(BK32)-1),1,MIN($F32-1,COLUMN(BK32))))=0,$J32,""),"")),"")),""),"")</f>
        <v/>
      </c>
      <c r="BZ32" s="340" t="str">
        <f ca="1">IF(BZ$5&lt;&gt;"",
IF(BZ$5&gt;='2.1 Kraftwerk allgemein'!$F$15,
IF(BZ$5&lt;='2.1 Kraftwerk allgemein'!$F$16,
$J32*INDEX('2.1 Kraftwerk allgemein'!$H$16:$S$16,,MATCH('2.5 CAPEX'!BZ$5,'2.1 Kraftwerk allgemein'!$H$15:$S$15,0)),
IF(AND($M32="x",$F32&lt;&gt;0),
IF($F32=1,$J32,
IF('2.1 Kraftwerk allgemein'!$F$17-'2.5 CAPEX'!BZ$5&gt;='2.5 CAPEX'!$F32*'1.1 Allgemein'!$I$27,
IF(SUM(OFFSET(BY32,0,-MIN($F32-2,COLUMN(BL32)-1),1,MIN($F32-1,COLUMN(BL32))))=0,$J32,""),"")),"")),""),"")</f>
        <v/>
      </c>
      <c r="CA32" s="340" t="str">
        <f ca="1">IF(CA$5&lt;&gt;"",
IF(CA$5&gt;='2.1 Kraftwerk allgemein'!$F$15,
IF(CA$5&lt;='2.1 Kraftwerk allgemein'!$F$16,
$J32*INDEX('2.1 Kraftwerk allgemein'!$H$16:$S$16,,MATCH('2.5 CAPEX'!CA$5,'2.1 Kraftwerk allgemein'!$H$15:$S$15,0)),
IF(AND($M32="x",$F32&lt;&gt;0),
IF($F32=1,$J32,
IF('2.1 Kraftwerk allgemein'!$F$17-'2.5 CAPEX'!CA$5&gt;='2.5 CAPEX'!$F32*'1.1 Allgemein'!$I$27,
IF(SUM(OFFSET(BZ32,0,-MIN($F32-2,COLUMN(BM32)-1),1,MIN($F32-1,COLUMN(BM32))))=0,$J32,""),"")),"")),""),"")</f>
        <v/>
      </c>
      <c r="CB32" s="340" t="str">
        <f ca="1">IF(CB$5&lt;&gt;"",
IF(CB$5&gt;='2.1 Kraftwerk allgemein'!$F$15,
IF(CB$5&lt;='2.1 Kraftwerk allgemein'!$F$16,
$J32*INDEX('2.1 Kraftwerk allgemein'!$H$16:$S$16,,MATCH('2.5 CAPEX'!CB$5,'2.1 Kraftwerk allgemein'!$H$15:$S$15,0)),
IF(AND($M32="x",$F32&lt;&gt;0),
IF($F32=1,$J32,
IF('2.1 Kraftwerk allgemein'!$F$17-'2.5 CAPEX'!CB$5&gt;='2.5 CAPEX'!$F32*'1.1 Allgemein'!$I$27,
IF(SUM(OFFSET(CA32,0,-MIN($F32-2,COLUMN(BN32)-1),1,MIN($F32-1,COLUMN(BN32))))=0,$J32,""),"")),"")),""),"")</f>
        <v/>
      </c>
      <c r="CC32" s="340" t="str">
        <f ca="1">IF(CC$5&lt;&gt;"",
IF(CC$5&gt;='2.1 Kraftwerk allgemein'!$F$15,
IF(CC$5&lt;='2.1 Kraftwerk allgemein'!$F$16,
$J32*INDEX('2.1 Kraftwerk allgemein'!$H$16:$S$16,,MATCH('2.5 CAPEX'!CC$5,'2.1 Kraftwerk allgemein'!$H$15:$S$15,0)),
IF(AND($M32="x",$F32&lt;&gt;0),
IF($F32=1,$J32,
IF('2.1 Kraftwerk allgemein'!$F$17-'2.5 CAPEX'!CC$5&gt;='2.5 CAPEX'!$F32*'1.1 Allgemein'!$I$27,
IF(SUM(OFFSET(CB32,0,-MIN($F32-2,COLUMN(BO32)-1),1,MIN($F32-1,COLUMN(BO32))))=0,$J32,""),"")),"")),""),"")</f>
        <v/>
      </c>
      <c r="CD32" s="340" t="str">
        <f ca="1">IF(CD$5&lt;&gt;"",
IF(CD$5&gt;='2.1 Kraftwerk allgemein'!$F$15,
IF(CD$5&lt;='2.1 Kraftwerk allgemein'!$F$16,
$J32*INDEX('2.1 Kraftwerk allgemein'!$H$16:$S$16,,MATCH('2.5 CAPEX'!CD$5,'2.1 Kraftwerk allgemein'!$H$15:$S$15,0)),
IF(AND($M32="x",$F32&lt;&gt;0),
IF($F32=1,$J32,
IF('2.1 Kraftwerk allgemein'!$F$17-'2.5 CAPEX'!CD$5&gt;='2.5 CAPEX'!$F32*'1.1 Allgemein'!$I$27,
IF(SUM(OFFSET(CC32,0,-MIN($F32-2,COLUMN(BP32)-1),1,MIN($F32-1,COLUMN(BP32))))=0,$J32,""),"")),"")),""),"")</f>
        <v/>
      </c>
      <c r="CE32" s="340" t="str">
        <f ca="1">IF(CE$5&lt;&gt;"",
IF(CE$5&gt;='2.1 Kraftwerk allgemein'!$F$15,
IF(CE$5&lt;='2.1 Kraftwerk allgemein'!$F$16,
$J32*INDEX('2.1 Kraftwerk allgemein'!$H$16:$S$16,,MATCH('2.5 CAPEX'!CE$5,'2.1 Kraftwerk allgemein'!$H$15:$S$15,0)),
IF(AND($M32="x",$F32&lt;&gt;0),
IF($F32=1,$J32,
IF('2.1 Kraftwerk allgemein'!$F$17-'2.5 CAPEX'!CE$5&gt;='2.5 CAPEX'!$F32*'1.1 Allgemein'!$I$27,
IF(SUM(OFFSET(CD32,0,-MIN($F32-2,COLUMN(BQ32)-1),1,MIN($F32-1,COLUMN(BQ32))))=0,$J32,""),"")),"")),""),"")</f>
        <v/>
      </c>
      <c r="CF32" s="340" t="str">
        <f ca="1">IF(CF$5&lt;&gt;"",
IF(CF$5&gt;='2.1 Kraftwerk allgemein'!$F$15,
IF(CF$5&lt;='2.1 Kraftwerk allgemein'!$F$16,
$J32*INDEX('2.1 Kraftwerk allgemein'!$H$16:$S$16,,MATCH('2.5 CAPEX'!CF$5,'2.1 Kraftwerk allgemein'!$H$15:$S$15,0)),
IF(AND($M32="x",$F32&lt;&gt;0),
IF($F32=1,$J32,
IF('2.1 Kraftwerk allgemein'!$F$17-'2.5 CAPEX'!CF$5&gt;='2.5 CAPEX'!$F32*'1.1 Allgemein'!$I$27,
IF(SUM(OFFSET(CE32,0,-MIN($F32-2,COLUMN(BR32)-1),1,MIN($F32-1,COLUMN(BR32))))=0,$J32,""),"")),"")),""),"")</f>
        <v/>
      </c>
      <c r="CG32" s="340" t="str">
        <f ca="1">IF(CG$5&lt;&gt;"",
IF(CG$5&gt;='2.1 Kraftwerk allgemein'!$F$15,
IF(CG$5&lt;='2.1 Kraftwerk allgemein'!$F$16,
$J32*INDEX('2.1 Kraftwerk allgemein'!$H$16:$S$16,,MATCH('2.5 CAPEX'!CG$5,'2.1 Kraftwerk allgemein'!$H$15:$S$15,0)),
IF(AND($M32="x",$F32&lt;&gt;0),
IF($F32=1,$J32,
IF('2.1 Kraftwerk allgemein'!$F$17-'2.5 CAPEX'!CG$5&gt;='2.5 CAPEX'!$F32*'1.1 Allgemein'!$I$27,
IF(SUM(OFFSET(CF32,0,-MIN($F32-2,COLUMN(BS32)-1),1,MIN($F32-1,COLUMN(BS32))))=0,$J32,""),"")),"")),""),"")</f>
        <v/>
      </c>
      <c r="CH32" s="340" t="str">
        <f ca="1">IF(CH$5&lt;&gt;"",
IF(CH$5&gt;='2.1 Kraftwerk allgemein'!$F$15,
IF(CH$5&lt;='2.1 Kraftwerk allgemein'!$F$16,
$J32*INDEX('2.1 Kraftwerk allgemein'!$H$16:$S$16,,MATCH('2.5 CAPEX'!CH$5,'2.1 Kraftwerk allgemein'!$H$15:$S$15,0)),
IF(AND($M32="x",$F32&lt;&gt;0),
IF($F32=1,$J32,
IF('2.1 Kraftwerk allgemein'!$F$17-'2.5 CAPEX'!CH$5&gt;='2.5 CAPEX'!$F32*'1.1 Allgemein'!$I$27,
IF(SUM(OFFSET(CG32,0,-MIN($F32-2,COLUMN(BT32)-1),1,MIN($F32-1,COLUMN(BT32))))=0,$J32,""),"")),"")),""),"")</f>
        <v/>
      </c>
      <c r="CI32" s="340" t="str">
        <f ca="1">IF(CI$5&lt;&gt;"",
IF(CI$5&gt;='2.1 Kraftwerk allgemein'!$F$15,
IF(CI$5&lt;='2.1 Kraftwerk allgemein'!$F$16,
$J32*INDEX('2.1 Kraftwerk allgemein'!$H$16:$S$16,,MATCH('2.5 CAPEX'!CI$5,'2.1 Kraftwerk allgemein'!$H$15:$S$15,0)),
IF(AND($M32="x",$F32&lt;&gt;0),
IF($F32=1,$J32,
IF('2.1 Kraftwerk allgemein'!$F$17-'2.5 CAPEX'!CI$5&gt;='2.5 CAPEX'!$F32*'1.1 Allgemein'!$I$27,
IF(SUM(OFFSET(CH32,0,-MIN($F32-2,COLUMN(BU32)-1),1,MIN($F32-1,COLUMN(BU32))))=0,$J32,""),"")),"")),""),"")</f>
        <v/>
      </c>
      <c r="CJ32" s="340" t="str">
        <f ca="1">IF(CJ$5&lt;&gt;"",
IF(CJ$5&gt;='2.1 Kraftwerk allgemein'!$F$15,
IF(CJ$5&lt;='2.1 Kraftwerk allgemein'!$F$16,
$J32*INDEX('2.1 Kraftwerk allgemein'!$H$16:$S$16,,MATCH('2.5 CAPEX'!CJ$5,'2.1 Kraftwerk allgemein'!$H$15:$S$15,0)),
IF(AND($M32="x",$F32&lt;&gt;0),
IF($F32=1,$J32,
IF('2.1 Kraftwerk allgemein'!$F$17-'2.5 CAPEX'!CJ$5&gt;='2.5 CAPEX'!$F32*'1.1 Allgemein'!$I$27,
IF(SUM(OFFSET(CI32,0,-MIN($F32-2,COLUMN(BV32)-1),1,MIN($F32-1,COLUMN(BV32))))=0,$J32,""),"")),"")),""),"")</f>
        <v/>
      </c>
      <c r="CK32" s="340" t="str">
        <f ca="1">IF(CK$5&lt;&gt;"",
IF(CK$5&gt;='2.1 Kraftwerk allgemein'!$F$15,
IF(CK$5&lt;='2.1 Kraftwerk allgemein'!$F$16,
$J32*INDEX('2.1 Kraftwerk allgemein'!$H$16:$S$16,,MATCH('2.5 CAPEX'!CK$5,'2.1 Kraftwerk allgemein'!$H$15:$S$15,0)),
IF(AND($M32="x",$F32&lt;&gt;0),
IF($F32=1,$J32,
IF('2.1 Kraftwerk allgemein'!$F$17-'2.5 CAPEX'!CK$5&gt;='2.5 CAPEX'!$F32*'1.1 Allgemein'!$I$27,
IF(SUM(OFFSET(CJ32,0,-MIN($F32-2,COLUMN(BW32)-1),1,MIN($F32-1,COLUMN(BW32))))=0,$J32,""),"")),"")),""),"")</f>
        <v/>
      </c>
      <c r="CL32" s="340" t="str">
        <f ca="1">IF(CL$5&lt;&gt;"",
IF(CL$5&gt;='2.1 Kraftwerk allgemein'!$F$15,
IF(CL$5&lt;='2.1 Kraftwerk allgemein'!$F$16,
$J32*INDEX('2.1 Kraftwerk allgemein'!$H$16:$S$16,,MATCH('2.5 CAPEX'!CL$5,'2.1 Kraftwerk allgemein'!$H$15:$S$15,0)),
IF(AND($M32="x",$F32&lt;&gt;0),
IF($F32=1,$J32,
IF('2.1 Kraftwerk allgemein'!$F$17-'2.5 CAPEX'!CL$5&gt;='2.5 CAPEX'!$F32*'1.1 Allgemein'!$I$27,
IF(SUM(OFFSET(CK32,0,-MIN($F32-2,COLUMN(BX32)-1),1,MIN($F32-1,COLUMN(BX32))))=0,$J32,""),"")),"")),""),"")</f>
        <v/>
      </c>
      <c r="CM32" s="340" t="str">
        <f ca="1">IF(CM$5&lt;&gt;"",
IF(CM$5&gt;='2.1 Kraftwerk allgemein'!$F$15,
IF(CM$5&lt;='2.1 Kraftwerk allgemein'!$F$16,
$J32*INDEX('2.1 Kraftwerk allgemein'!$H$16:$S$16,,MATCH('2.5 CAPEX'!CM$5,'2.1 Kraftwerk allgemein'!$H$15:$S$15,0)),
IF(AND($M32="x",$F32&lt;&gt;0),
IF($F32=1,$J32,
IF('2.1 Kraftwerk allgemein'!$F$17-'2.5 CAPEX'!CM$5&gt;='2.5 CAPEX'!$F32*'1.1 Allgemein'!$I$27,
IF(SUM(OFFSET(CL32,0,-MIN($F32-2,COLUMN(BY32)-1),1,MIN($F32-1,COLUMN(BY32))))=0,$J32,""),"")),"")),""),"")</f>
        <v/>
      </c>
      <c r="CN32" s="340" t="str">
        <f ca="1">IF(CN$5&lt;&gt;"",
IF(CN$5&gt;='2.1 Kraftwerk allgemein'!$F$15,
IF(CN$5&lt;='2.1 Kraftwerk allgemein'!$F$16,
$J32*INDEX('2.1 Kraftwerk allgemein'!$H$16:$S$16,,MATCH('2.5 CAPEX'!CN$5,'2.1 Kraftwerk allgemein'!$H$15:$S$15,0)),
IF(AND($M32="x",$F32&lt;&gt;0),
IF($F32=1,$J32,
IF('2.1 Kraftwerk allgemein'!$F$17-'2.5 CAPEX'!CN$5&gt;='2.5 CAPEX'!$F32*'1.1 Allgemein'!$I$27,
IF(SUM(OFFSET(CM32,0,-MIN($F32-2,COLUMN(BZ32)-1),1,MIN($F32-1,COLUMN(BZ32))))=0,$J32,""),"")),"")),""),"")</f>
        <v/>
      </c>
      <c r="CO32" s="340" t="str">
        <f ca="1">IF(CO$5&lt;&gt;"",
IF(CO$5&gt;='2.1 Kraftwerk allgemein'!$F$15,
IF(CO$5&lt;='2.1 Kraftwerk allgemein'!$F$16,
$J32*INDEX('2.1 Kraftwerk allgemein'!$H$16:$S$16,,MATCH('2.5 CAPEX'!CO$5,'2.1 Kraftwerk allgemein'!$H$15:$S$15,0)),
IF(AND($M32="x",$F32&lt;&gt;0),
IF($F32=1,$J32,
IF('2.1 Kraftwerk allgemein'!$F$17-'2.5 CAPEX'!CO$5&gt;='2.5 CAPEX'!$F32*'1.1 Allgemein'!$I$27,
IF(SUM(OFFSET(CN32,0,-MIN($F32-2,COLUMN(CA32)-1),1,MIN($F32-1,COLUMN(CA32))))=0,$J32,""),"")),"")),""),"")</f>
        <v/>
      </c>
      <c r="CP32" s="340" t="str">
        <f ca="1">IF(CP$5&lt;&gt;"",
IF(CP$5&gt;='2.1 Kraftwerk allgemein'!$F$15,
IF(CP$5&lt;='2.1 Kraftwerk allgemein'!$F$16,
$J32*INDEX('2.1 Kraftwerk allgemein'!$H$16:$S$16,,MATCH('2.5 CAPEX'!CP$5,'2.1 Kraftwerk allgemein'!$H$15:$S$15,0)),
IF(AND($M32="x",$F32&lt;&gt;0),
IF($F32=1,$J32,
IF('2.1 Kraftwerk allgemein'!$F$17-'2.5 CAPEX'!CP$5&gt;='2.5 CAPEX'!$F32*'1.1 Allgemein'!$I$27,
IF(SUM(OFFSET(CO32,0,-MIN($F32-2,COLUMN(CB32)-1),1,MIN($F32-1,COLUMN(CB32))))=0,$J32,""),"")),"")),""),"")</f>
        <v/>
      </c>
      <c r="CQ32" s="340" t="str">
        <f ca="1">IF(CQ$5&lt;&gt;"",
IF(CQ$5&gt;='2.1 Kraftwerk allgemein'!$F$15,
IF(CQ$5&lt;='2.1 Kraftwerk allgemein'!$F$16,
$J32*INDEX('2.1 Kraftwerk allgemein'!$H$16:$S$16,,MATCH('2.5 CAPEX'!CQ$5,'2.1 Kraftwerk allgemein'!$H$15:$S$15,0)),
IF(AND($M32="x",$F32&lt;&gt;0),
IF($F32=1,$J32,
IF('2.1 Kraftwerk allgemein'!$F$17-'2.5 CAPEX'!CQ$5&gt;='2.5 CAPEX'!$F32*'1.1 Allgemein'!$I$27,
IF(SUM(OFFSET(CP32,0,-MIN($F32-2,COLUMN(CC32)-1),1,MIN($F32-1,COLUMN(CC32))))=0,$J32,""),"")),"")),""),"")</f>
        <v/>
      </c>
      <c r="CR32" s="340" t="str">
        <f ca="1">IF(CR$5&lt;&gt;"",
IF(CR$5&gt;='2.1 Kraftwerk allgemein'!$F$15,
IF(CR$5&lt;='2.1 Kraftwerk allgemein'!$F$16,
$J32*INDEX('2.1 Kraftwerk allgemein'!$H$16:$S$16,,MATCH('2.5 CAPEX'!CR$5,'2.1 Kraftwerk allgemein'!$H$15:$S$15,0)),
IF(AND($M32="x",$F32&lt;&gt;0),
IF($F32=1,$J32,
IF('2.1 Kraftwerk allgemein'!$F$17-'2.5 CAPEX'!CR$5&gt;='2.5 CAPEX'!$F32*'1.1 Allgemein'!$I$27,
IF(SUM(OFFSET(CQ32,0,-MIN($F32-2,COLUMN(CD32)-1),1,MIN($F32-1,COLUMN(CD32))))=0,$J32,""),"")),"")),""),"")</f>
        <v/>
      </c>
      <c r="CS32" s="340" t="str">
        <f ca="1">IF(CS$5&lt;&gt;"",
IF(CS$5&gt;='2.1 Kraftwerk allgemein'!$F$15,
IF(CS$5&lt;='2.1 Kraftwerk allgemein'!$F$16,
$J32*INDEX('2.1 Kraftwerk allgemein'!$H$16:$S$16,,MATCH('2.5 CAPEX'!CS$5,'2.1 Kraftwerk allgemein'!$H$15:$S$15,0)),
IF(AND($M32="x",$F32&lt;&gt;0),
IF($F32=1,$J32,
IF('2.1 Kraftwerk allgemein'!$F$17-'2.5 CAPEX'!CS$5&gt;='2.5 CAPEX'!$F32*'1.1 Allgemein'!$I$27,
IF(SUM(OFFSET(CR32,0,-MIN($F32-2,COLUMN(CE32)-1),1,MIN($F32-1,COLUMN(CE32))))=0,$J32,""),"")),"")),""),"")</f>
        <v/>
      </c>
      <c r="CT32" s="340" t="str">
        <f ca="1">IF(CT$5&lt;&gt;"",
IF(CT$5&gt;='2.1 Kraftwerk allgemein'!$F$15,
IF(CT$5&lt;='2.1 Kraftwerk allgemein'!$F$16,
$J32*INDEX('2.1 Kraftwerk allgemein'!$H$16:$S$16,,MATCH('2.5 CAPEX'!CT$5,'2.1 Kraftwerk allgemein'!$H$15:$S$15,0)),
IF(AND($M32="x",$F32&lt;&gt;0),
IF($F32=1,$J32,
IF('2.1 Kraftwerk allgemein'!$F$17-'2.5 CAPEX'!CT$5&gt;='2.5 CAPEX'!$F32*'1.1 Allgemein'!$I$27,
IF(SUM(OFFSET(CS32,0,-MIN($F32-2,COLUMN(CF32)-1),1,MIN($F32-1,COLUMN(CF32))))=0,$J32,""),"")),"")),""),"")</f>
        <v/>
      </c>
      <c r="CU32" s="340" t="str">
        <f ca="1">IF(CU$5&lt;&gt;"",
IF(CU$5&gt;='2.1 Kraftwerk allgemein'!$F$15,
IF(CU$5&lt;='2.1 Kraftwerk allgemein'!$F$16,
$J32*INDEX('2.1 Kraftwerk allgemein'!$H$16:$S$16,,MATCH('2.5 CAPEX'!CU$5,'2.1 Kraftwerk allgemein'!$H$15:$S$15,0)),
IF(AND($M32="x",$F32&lt;&gt;0),
IF($F32=1,$J32,
IF('2.1 Kraftwerk allgemein'!$F$17-'2.5 CAPEX'!CU$5&gt;='2.5 CAPEX'!$F32*'1.1 Allgemein'!$I$27,
IF(SUM(OFFSET(CT32,0,-MIN($F32-2,COLUMN(CG32)-1),1,MIN($F32-1,COLUMN(CG32))))=0,$J32,""),"")),"")),""),"")</f>
        <v/>
      </c>
      <c r="CV32" s="340" t="str">
        <f ca="1">IF(CV$5&lt;&gt;"",
IF(CV$5&gt;='2.1 Kraftwerk allgemein'!$F$15,
IF(CV$5&lt;='2.1 Kraftwerk allgemein'!$F$16,
$J32*INDEX('2.1 Kraftwerk allgemein'!$H$16:$S$16,,MATCH('2.5 CAPEX'!CV$5,'2.1 Kraftwerk allgemein'!$H$15:$S$15,0)),
IF(AND($M32="x",$F32&lt;&gt;0),
IF($F32=1,$J32,
IF('2.1 Kraftwerk allgemein'!$F$17-'2.5 CAPEX'!CV$5&gt;='2.5 CAPEX'!$F32*'1.1 Allgemein'!$I$27,
IF(SUM(OFFSET(CU32,0,-MIN($F32-2,COLUMN(CH32)-1),1,MIN($F32-1,COLUMN(CH32))))=0,$J32,""),"")),"")),""),"")</f>
        <v/>
      </c>
      <c r="CW32" s="340" t="str">
        <f ca="1">IF(CW$5&lt;&gt;"",
IF(CW$5&gt;='2.1 Kraftwerk allgemein'!$F$15,
IF(CW$5&lt;='2.1 Kraftwerk allgemein'!$F$16,
$J32*INDEX('2.1 Kraftwerk allgemein'!$H$16:$S$16,,MATCH('2.5 CAPEX'!CW$5,'2.1 Kraftwerk allgemein'!$H$15:$S$15,0)),
IF(AND($M32="x",$F32&lt;&gt;0),
IF($F32=1,$J32,
IF('2.1 Kraftwerk allgemein'!$F$17-'2.5 CAPEX'!CW$5&gt;='2.5 CAPEX'!$F32*'1.1 Allgemein'!$I$27,
IF(SUM(OFFSET(CV32,0,-MIN($F32-2,COLUMN(CI32)-1),1,MIN($F32-1,COLUMN(CI32))))=0,$J32,""),"")),"")),""),"")</f>
        <v/>
      </c>
      <c r="CX32" s="340" t="str">
        <f ca="1">IF(CX$5&lt;&gt;"",
IF(CX$5&gt;='2.1 Kraftwerk allgemein'!$F$15,
IF(CX$5&lt;='2.1 Kraftwerk allgemein'!$F$16,
$J32*INDEX('2.1 Kraftwerk allgemein'!$H$16:$S$16,,MATCH('2.5 CAPEX'!CX$5,'2.1 Kraftwerk allgemein'!$H$15:$S$15,0)),
IF(AND($M32="x",$F32&lt;&gt;0),
IF($F32=1,$J32,
IF('2.1 Kraftwerk allgemein'!$F$17-'2.5 CAPEX'!CX$5&gt;='2.5 CAPEX'!$F32*'1.1 Allgemein'!$I$27,
IF(SUM(OFFSET(CW32,0,-MIN($F32-2,COLUMN(CJ32)-1),1,MIN($F32-1,COLUMN(CJ32))))=0,$J32,""),"")),"")),""),"")</f>
        <v/>
      </c>
      <c r="CY32" s="340" t="str">
        <f ca="1">IF(CY$5&lt;&gt;"",
IF(CY$5&gt;='2.1 Kraftwerk allgemein'!$F$15,
IF(CY$5&lt;='2.1 Kraftwerk allgemein'!$F$16,
$J32*INDEX('2.1 Kraftwerk allgemein'!$H$16:$S$16,,MATCH('2.5 CAPEX'!CY$5,'2.1 Kraftwerk allgemein'!$H$15:$S$15,0)),
IF(AND($M32="x",$F32&lt;&gt;0),
IF($F32=1,$J32,
IF('2.1 Kraftwerk allgemein'!$F$17-'2.5 CAPEX'!CY$5&gt;='2.5 CAPEX'!$F32*'1.1 Allgemein'!$I$27,
IF(SUM(OFFSET(CX32,0,-MIN($F32-2,COLUMN(CK32)-1),1,MIN($F32-1,COLUMN(CK32))))=0,$J32,""),"")),"")),""),"")</f>
        <v/>
      </c>
      <c r="CZ32" s="340" t="str">
        <f ca="1">IF(CZ$5&lt;&gt;"",
IF(CZ$5&gt;='2.1 Kraftwerk allgemein'!$F$15,
IF(CZ$5&lt;='2.1 Kraftwerk allgemein'!$F$16,
$J32*INDEX('2.1 Kraftwerk allgemein'!$H$16:$S$16,,MATCH('2.5 CAPEX'!CZ$5,'2.1 Kraftwerk allgemein'!$H$15:$S$15,0)),
IF(AND($M32="x",$F32&lt;&gt;0),
IF($F32=1,$J32,
IF('2.1 Kraftwerk allgemein'!$F$17-'2.5 CAPEX'!CZ$5&gt;='2.5 CAPEX'!$F32*'1.1 Allgemein'!$I$27,
IF(SUM(OFFSET(CY32,0,-MIN($F32-2,COLUMN(CL32)-1),1,MIN($F32-1,COLUMN(CL32))))=0,$J32,""),"")),"")),""),"")</f>
        <v/>
      </c>
      <c r="DA32" s="340" t="str">
        <f ca="1">IF(DA$5&lt;&gt;"",
IF(DA$5&gt;='2.1 Kraftwerk allgemein'!$F$15,
IF(DA$5&lt;='2.1 Kraftwerk allgemein'!$F$16,
$J32*INDEX('2.1 Kraftwerk allgemein'!$H$16:$S$16,,MATCH('2.5 CAPEX'!DA$5,'2.1 Kraftwerk allgemein'!$H$15:$S$15,0)),
IF(AND($M32="x",$F32&lt;&gt;0),
IF($F32=1,$J32,
IF('2.1 Kraftwerk allgemein'!$F$17-'2.5 CAPEX'!DA$5&gt;='2.5 CAPEX'!$F32*'1.1 Allgemein'!$I$27,
IF(SUM(OFFSET(CZ32,0,-MIN($F32-2,COLUMN(CM32)-1),1,MIN($F32-1,COLUMN(CM32))))=0,$J32,""),"")),"")),""),"")</f>
        <v/>
      </c>
      <c r="DB32" s="340" t="str">
        <f ca="1">IF(DB$5&lt;&gt;"",
IF(DB$5&gt;='2.1 Kraftwerk allgemein'!$F$15,
IF(DB$5&lt;='2.1 Kraftwerk allgemein'!$F$16,
$J32*INDEX('2.1 Kraftwerk allgemein'!$H$16:$S$16,,MATCH('2.5 CAPEX'!DB$5,'2.1 Kraftwerk allgemein'!$H$15:$S$15,0)),
IF(AND($M32="x",$F32&lt;&gt;0),
IF($F32=1,$J32,
IF('2.1 Kraftwerk allgemein'!$F$17-'2.5 CAPEX'!DB$5&gt;='2.5 CAPEX'!$F32*'1.1 Allgemein'!$I$27,
IF(SUM(OFFSET(DA32,0,-MIN($F32-2,COLUMN(CN32)-1),1,MIN($F32-1,COLUMN(CN32))))=0,$J32,""),"")),"")),""),"")</f>
        <v/>
      </c>
      <c r="DC32" s="340" t="str">
        <f ca="1">IF(DC$5&lt;&gt;"",
IF(DC$5&gt;='2.1 Kraftwerk allgemein'!$F$15,
IF(DC$5&lt;='2.1 Kraftwerk allgemein'!$F$16,
$J32*INDEX('2.1 Kraftwerk allgemein'!$H$16:$S$16,,MATCH('2.5 CAPEX'!DC$5,'2.1 Kraftwerk allgemein'!$H$15:$S$15,0)),
IF(AND($M32="x",$F32&lt;&gt;0),
IF($F32=1,$J32,
IF('2.1 Kraftwerk allgemein'!$F$17-'2.5 CAPEX'!DC$5&gt;='2.5 CAPEX'!$F32*'1.1 Allgemein'!$I$27,
IF(SUM(OFFSET(DB32,0,-MIN($F32-2,COLUMN(CO32)-1),1,MIN($F32-1,COLUMN(CO32))))=0,$J32,""),"")),"")),""),"")</f>
        <v/>
      </c>
      <c r="DD32" s="340" t="str">
        <f ca="1">IF(DD$5&lt;&gt;"",
IF(DD$5&gt;='2.1 Kraftwerk allgemein'!$F$15,
IF(DD$5&lt;='2.1 Kraftwerk allgemein'!$F$16,
$J32*INDEX('2.1 Kraftwerk allgemein'!$H$16:$S$16,,MATCH('2.5 CAPEX'!DD$5,'2.1 Kraftwerk allgemein'!$H$15:$S$15,0)),
IF(AND($M32="x",$F32&lt;&gt;0),
IF($F32=1,$J32,
IF('2.1 Kraftwerk allgemein'!$F$17-'2.5 CAPEX'!DD$5&gt;='2.5 CAPEX'!$F32*'1.1 Allgemein'!$I$27,
IF(SUM(OFFSET(DC32,0,-MIN($F32-2,COLUMN(CP32)-1),1,MIN($F32-1,COLUMN(CP32))))=0,$J32,""),"")),"")),""),"")</f>
        <v/>
      </c>
      <c r="DE32" s="340" t="str">
        <f ca="1">IF(DE$5&lt;&gt;"",
IF(DE$5&gt;='2.1 Kraftwerk allgemein'!$F$15,
IF(DE$5&lt;='2.1 Kraftwerk allgemein'!$F$16,
$J32*INDEX('2.1 Kraftwerk allgemein'!$H$16:$S$16,,MATCH('2.5 CAPEX'!DE$5,'2.1 Kraftwerk allgemein'!$H$15:$S$15,0)),
IF(AND($M32="x",$F32&lt;&gt;0),
IF($F32=1,$J32,
IF('2.1 Kraftwerk allgemein'!$F$17-'2.5 CAPEX'!DE$5&gt;='2.5 CAPEX'!$F32*'1.1 Allgemein'!$I$27,
IF(SUM(OFFSET(DD32,0,-MIN($F32-2,COLUMN(CQ32)-1),1,MIN($F32-1,COLUMN(CQ32))))=0,$J32,""),"")),"")),""),"")</f>
        <v/>
      </c>
      <c r="DF32" s="340" t="str">
        <f ca="1">IF(DF$5&lt;&gt;"",
IF(DF$5&gt;='2.1 Kraftwerk allgemein'!$F$15,
IF(DF$5&lt;='2.1 Kraftwerk allgemein'!$F$16,
$J32*INDEX('2.1 Kraftwerk allgemein'!$H$16:$S$16,,MATCH('2.5 CAPEX'!DF$5,'2.1 Kraftwerk allgemein'!$H$15:$S$15,0)),
IF(AND($M32="x",$F32&lt;&gt;0),
IF($F32=1,$J32,
IF('2.1 Kraftwerk allgemein'!$F$17-'2.5 CAPEX'!DF$5&gt;='2.5 CAPEX'!$F32*'1.1 Allgemein'!$I$27,
IF(SUM(OFFSET(DE32,0,-MIN($F32-2,COLUMN(CR32)-1),1,MIN($F32-1,COLUMN(CR32))))=0,$J32,""),"")),"")),""),"")</f>
        <v/>
      </c>
      <c r="DG32" s="340" t="str">
        <f ca="1">IF(DG$5&lt;&gt;"",
IF(DG$5&gt;='2.1 Kraftwerk allgemein'!$F$15,
IF(DG$5&lt;='2.1 Kraftwerk allgemein'!$F$16,
$J32*INDEX('2.1 Kraftwerk allgemein'!$H$16:$S$16,,MATCH('2.5 CAPEX'!DG$5,'2.1 Kraftwerk allgemein'!$H$15:$S$15,0)),
IF(AND($M32="x",$F32&lt;&gt;0),
IF($F32=1,$J32,
IF('2.1 Kraftwerk allgemein'!$F$17-'2.5 CAPEX'!DG$5&gt;='2.5 CAPEX'!$F32*'1.1 Allgemein'!$I$27,
IF(SUM(OFFSET(DF32,0,-MIN($F32-2,COLUMN(CS32)-1),1,MIN($F32-1,COLUMN(CS32))))=0,$J32,""),"")),"")),""),"")</f>
        <v/>
      </c>
      <c r="DH32" s="340" t="str">
        <f ca="1">IF(DH$5&lt;&gt;"",
IF(DH$5&gt;='2.1 Kraftwerk allgemein'!$F$15,
IF(DH$5&lt;='2.1 Kraftwerk allgemein'!$F$16,
$J32*INDEX('2.1 Kraftwerk allgemein'!$H$16:$S$16,,MATCH('2.5 CAPEX'!DH$5,'2.1 Kraftwerk allgemein'!$H$15:$S$15,0)),
IF(AND($M32="x",$F32&lt;&gt;0),
IF($F32=1,$J32,
IF('2.1 Kraftwerk allgemein'!$F$17-'2.5 CAPEX'!DH$5&gt;='2.5 CAPEX'!$F32*'1.1 Allgemein'!$I$27,
IF(SUM(OFFSET(DG32,0,-MIN($F32-2,COLUMN(CT32)-1),1,MIN($F32-1,COLUMN(CT32))))=0,$J32,""),"")),"")),""),"")</f>
        <v/>
      </c>
      <c r="DI32" s="340" t="str">
        <f ca="1">IF(DI$5&lt;&gt;"",
IF(DI$5&gt;='2.1 Kraftwerk allgemein'!$F$15,
IF(DI$5&lt;='2.1 Kraftwerk allgemein'!$F$16,
$J32*INDEX('2.1 Kraftwerk allgemein'!$H$16:$S$16,,MATCH('2.5 CAPEX'!DI$5,'2.1 Kraftwerk allgemein'!$H$15:$S$15,0)),
IF(AND($M32="x",$F32&lt;&gt;0),
IF($F32=1,$J32,
IF('2.1 Kraftwerk allgemein'!$F$17-'2.5 CAPEX'!DI$5&gt;='2.5 CAPEX'!$F32*'1.1 Allgemein'!$I$27,
IF(SUM(OFFSET(DH32,0,-MIN($F32-2,COLUMN(CU32)-1),1,MIN($F32-1,COLUMN(CU32))))=0,$J32,""),"")),"")),""),"")</f>
        <v/>
      </c>
      <c r="DJ32" s="340" t="str">
        <f ca="1">IF(DJ$5&lt;&gt;"",
IF(DJ$5&gt;='2.1 Kraftwerk allgemein'!$F$15,
IF(DJ$5&lt;='2.1 Kraftwerk allgemein'!$F$16,
$J32*INDEX('2.1 Kraftwerk allgemein'!$H$16:$S$16,,MATCH('2.5 CAPEX'!DJ$5,'2.1 Kraftwerk allgemein'!$H$15:$S$15,0)),
IF(AND($M32="x",$F32&lt;&gt;0),
IF($F32=1,$J32,
IF('2.1 Kraftwerk allgemein'!$F$17-'2.5 CAPEX'!DJ$5&gt;='2.5 CAPEX'!$F32*'1.1 Allgemein'!$I$27,
IF(SUM(OFFSET(DI32,0,-MIN($F32-2,COLUMN(CV32)-1),1,MIN($F32-1,COLUMN(CV32))))=0,$J32,""),"")),"")),""),"")</f>
        <v/>
      </c>
      <c r="DK32" s="340" t="str">
        <f ca="1">IF(DK$5&lt;&gt;"",
IF(DK$5&gt;='2.1 Kraftwerk allgemein'!$F$15,
IF(DK$5&lt;='2.1 Kraftwerk allgemein'!$F$16,
$J32*INDEX('2.1 Kraftwerk allgemein'!$H$16:$S$16,,MATCH('2.5 CAPEX'!DK$5,'2.1 Kraftwerk allgemein'!$H$15:$S$15,0)),
IF(AND($M32="x",$F32&lt;&gt;0),
IF($F32=1,$J32,
IF('2.1 Kraftwerk allgemein'!$F$17-'2.5 CAPEX'!DK$5&gt;='2.5 CAPEX'!$F32*'1.1 Allgemein'!$I$27,
IF(SUM(OFFSET(DJ32,0,-MIN($F32-2,COLUMN(CW32)-1),1,MIN($F32-1,COLUMN(CW32))))=0,$J32,""),"")),"")),""),"")</f>
        <v/>
      </c>
    </row>
    <row r="33" spans="2:115" s="7" customFormat="1" ht="15" customHeight="1" x14ac:dyDescent="0.35">
      <c r="D33" s="41">
        <v>207</v>
      </c>
      <c r="E33" s="41" t="str">
        <f>IF('2.1 Kraftwerk allgemein'!$F$2="f",d_f_i!$B238,IF('2.1 Kraftwerk allgemein'!$F$2="i",d_f_i!$C238,d_f_i!$A238))</f>
        <v>Eigenbedarfs- und Notstromanlagen</v>
      </c>
      <c r="F33" s="19">
        <f>INDEX('1.1 Allgemein'!$1:$1048576,MATCH('2.5 CAPEX'!D33,'1.1 Allgemein'!$E:$E,0),MATCH('2.5 CAPEX'!$F$11,'1.1 Allgemein'!$34:$34,0))</f>
        <v>30</v>
      </c>
      <c r="G33" s="93">
        <f t="shared" ca="1" si="3"/>
        <v>0</v>
      </c>
      <c r="H33" s="94">
        <f ca="1">SUM(OFFSET(O33,0,0,1,'2.1 Kraftwerk allgemein'!$F$17-'2.5 CAPEX'!$O$5+1))-J33</f>
        <v>0</v>
      </c>
      <c r="I33" s="336"/>
      <c r="J33" s="336"/>
      <c r="K33" s="68" t="str">
        <f>IF($D33&lt;&gt;"",IF(INDEX('1.1 Allgemein'!$1:$1048576,MATCH('2.5 CAPEX'!$D33,'1.1 Allgemein'!$E:$E,0),MATCH('2.5 CAPEX'!K$11,'1.1 Allgemein'!$34:$34,0))&lt;&gt;0,INDEX('1.1 Allgemein'!$1:$1048576,MATCH('2.5 CAPEX'!$D33,'1.1 Allgemein'!$E:$E,0),MATCH('2.5 CAPEX'!K$11,'1.1 Allgemein'!$34:$34,0)),""),"")</f>
        <v/>
      </c>
      <c r="L33" s="68" t="str">
        <f>IF($D33&lt;&gt;"",IF(INDEX('1.1 Allgemein'!$1:$1048576,MATCH('2.5 CAPEX'!$D33,'1.1 Allgemein'!$E:$E,0),MATCH('2.5 CAPEX'!L$11,'1.1 Allgemein'!$34:$34,0))&lt;&gt;0,INDEX('1.1 Allgemein'!$1:$1048576,MATCH('2.5 CAPEX'!$D33,'1.1 Allgemein'!$E:$E,0),MATCH('2.5 CAPEX'!L$11,'1.1 Allgemein'!$34:$34,0)),""),"")</f>
        <v/>
      </c>
      <c r="M33" s="68" t="str">
        <f>IF($D33&lt;&gt;"",IF(INDEX('1.1 Allgemein'!$1:$1048576,MATCH('2.5 CAPEX'!$D33,'1.1 Allgemein'!$E:$E,0),MATCH('2.5 CAPEX'!M$11,'1.1 Allgemein'!$34:$34,0))&lt;&gt;0,INDEX('1.1 Allgemein'!$1:$1048576,MATCH('2.5 CAPEX'!$D33,'1.1 Allgemein'!$E:$E,0),MATCH('2.5 CAPEX'!M$11,'1.1 Allgemein'!$34:$34,0)),""),"")</f>
        <v>x</v>
      </c>
      <c r="N33" s="69"/>
      <c r="O33" s="340">
        <f ca="1">IF(O$5&lt;&gt;"",
IF(O$5&gt;='2.1 Kraftwerk allgemein'!$F$15,
IF(O$5&lt;='2.1 Kraftwerk allgemein'!$F$16,
$J33*INDEX('2.1 Kraftwerk allgemein'!$H$16:$S$16,,MATCH('2.5 CAPEX'!O$5,'2.1 Kraftwerk allgemein'!$H$15:$S$15,0)),
IF(AND($M33="x",$F33&lt;&gt;0),
IF($F33=1,$J33,
IF('2.1 Kraftwerk allgemein'!$F$17-'2.5 CAPEX'!O$5&gt;='2.5 CAPEX'!$F33*'1.1 Allgemein'!$I$27,
IF(SUM(OFFSET(N33,0,-MIN($F33-2,COLUMN(A33)-1),1,MIN($F33-1,COLUMN(A33))))=0,$J33,""),"")),"")),""),"")</f>
        <v>0</v>
      </c>
      <c r="P33" s="340">
        <f ca="1">IF(P$5&lt;&gt;"",
IF(P$5&gt;='2.1 Kraftwerk allgemein'!$F$15,
IF(P$5&lt;='2.1 Kraftwerk allgemein'!$F$16,
$J33*INDEX('2.1 Kraftwerk allgemein'!$H$16:$S$16,,MATCH('2.5 CAPEX'!P$5,'2.1 Kraftwerk allgemein'!$H$15:$S$15,0)),
IF(AND($M33="x",$F33&lt;&gt;0),
IF($F33=1,$J33,
IF('2.1 Kraftwerk allgemein'!$F$17-'2.5 CAPEX'!P$5&gt;='2.5 CAPEX'!$F33*'1.1 Allgemein'!$I$27,
IF(SUM(OFFSET(O33,0,-MIN($F33-2,COLUMN(B33)-1),1,MIN($F33-1,COLUMN(B33))))=0,$J33,""),"")),"")),""),"")</f>
        <v>0</v>
      </c>
      <c r="Q33" s="340">
        <f ca="1">IF(Q$5&lt;&gt;"",
IF(Q$5&gt;='2.1 Kraftwerk allgemein'!$F$15,
IF(Q$5&lt;='2.1 Kraftwerk allgemein'!$F$16,
$J33*INDEX('2.1 Kraftwerk allgemein'!$H$16:$S$16,,MATCH('2.5 CAPEX'!Q$5,'2.1 Kraftwerk allgemein'!$H$15:$S$15,0)),
IF(AND($M33="x",$F33&lt;&gt;0),
IF($F33=1,$J33,
IF('2.1 Kraftwerk allgemein'!$F$17-'2.5 CAPEX'!Q$5&gt;='2.5 CAPEX'!$F33*'1.1 Allgemein'!$I$27,
IF(SUM(OFFSET(P33,0,-MIN($F33-2,COLUMN(C33)-1),1,MIN($F33-1,COLUMN(C33))))=0,$J33,""),"")),"")),""),"")</f>
        <v>0</v>
      </c>
      <c r="R33" s="340">
        <f ca="1">IF(R$5&lt;&gt;"",
IF(R$5&gt;='2.1 Kraftwerk allgemein'!$F$15,
IF(R$5&lt;='2.1 Kraftwerk allgemein'!$F$16,
$J33*INDEX('2.1 Kraftwerk allgemein'!$H$16:$S$16,,MATCH('2.5 CAPEX'!R$5,'2.1 Kraftwerk allgemein'!$H$15:$S$15,0)),
IF(AND($M33="x",$F33&lt;&gt;0),
IF($F33=1,$J33,
IF('2.1 Kraftwerk allgemein'!$F$17-'2.5 CAPEX'!R$5&gt;='2.5 CAPEX'!$F33*'1.1 Allgemein'!$I$27,
IF(SUM(OFFSET(Q33,0,-MIN($F33-2,COLUMN(D33)-1),1,MIN($F33-1,COLUMN(D33))))=0,$J33,""),"")),"")),""),"")</f>
        <v>0</v>
      </c>
      <c r="S33" s="340">
        <f ca="1">IF(S$5&lt;&gt;"",
IF(S$5&gt;='2.1 Kraftwerk allgemein'!$F$15,
IF(S$5&lt;='2.1 Kraftwerk allgemein'!$F$16,
$J33*INDEX('2.1 Kraftwerk allgemein'!$H$16:$S$16,,MATCH('2.5 CAPEX'!S$5,'2.1 Kraftwerk allgemein'!$H$15:$S$15,0)),
IF(AND($M33="x",$F33&lt;&gt;0),
IF($F33=1,$J33,
IF('2.1 Kraftwerk allgemein'!$F$17-'2.5 CAPEX'!S$5&gt;='2.5 CAPEX'!$F33*'1.1 Allgemein'!$I$27,
IF(SUM(OFFSET(R33,0,-MIN($F33-2,COLUMN(E33)-1),1,MIN($F33-1,COLUMN(E33))))=0,$J33,""),"")),"")),""),"")</f>
        <v>0</v>
      </c>
      <c r="T33" s="340">
        <f ca="1">IF(T$5&lt;&gt;"",
IF(T$5&gt;='2.1 Kraftwerk allgemein'!$F$15,
IF(T$5&lt;='2.1 Kraftwerk allgemein'!$F$16,
$J33*INDEX('2.1 Kraftwerk allgemein'!$H$16:$S$16,,MATCH('2.5 CAPEX'!T$5,'2.1 Kraftwerk allgemein'!$H$15:$S$15,0)),
IF(AND($M33="x",$F33&lt;&gt;0),
IF($F33=1,$J33,
IF('2.1 Kraftwerk allgemein'!$F$17-'2.5 CAPEX'!T$5&gt;='2.5 CAPEX'!$F33*'1.1 Allgemein'!$I$27,
IF(SUM(OFFSET(S33,0,-MIN($F33-2,COLUMN(F33)-1),1,MIN($F33-1,COLUMN(F33))))=0,$J33,""),"")),"")),""),"")</f>
        <v>0</v>
      </c>
      <c r="U33" s="340">
        <f ca="1">IF(U$5&lt;&gt;"",
IF(U$5&gt;='2.1 Kraftwerk allgemein'!$F$15,
IF(U$5&lt;='2.1 Kraftwerk allgemein'!$F$16,
$J33*INDEX('2.1 Kraftwerk allgemein'!$H$16:$S$16,,MATCH('2.5 CAPEX'!U$5,'2.1 Kraftwerk allgemein'!$H$15:$S$15,0)),
IF(AND($M33="x",$F33&lt;&gt;0),
IF($F33=1,$J33,
IF('2.1 Kraftwerk allgemein'!$F$17-'2.5 CAPEX'!U$5&gt;='2.5 CAPEX'!$F33*'1.1 Allgemein'!$I$27,
IF(SUM(OFFSET(T33,0,-MIN($F33-2,COLUMN(G33)-1),1,MIN($F33-1,COLUMN(G33))))=0,$J33,""),"")),"")),""),"")</f>
        <v>0</v>
      </c>
      <c r="V33" s="340">
        <f ca="1">IF(V$5&lt;&gt;"",
IF(V$5&gt;='2.1 Kraftwerk allgemein'!$F$15,
IF(V$5&lt;='2.1 Kraftwerk allgemein'!$F$16,
$J33*INDEX('2.1 Kraftwerk allgemein'!$H$16:$S$16,,MATCH('2.5 CAPEX'!V$5,'2.1 Kraftwerk allgemein'!$H$15:$S$15,0)),
IF(AND($M33="x",$F33&lt;&gt;0),
IF($F33=1,$J33,
IF('2.1 Kraftwerk allgemein'!$F$17-'2.5 CAPEX'!V$5&gt;='2.5 CAPEX'!$F33*'1.1 Allgemein'!$I$27,
IF(SUM(OFFSET(U33,0,-MIN($F33-2,COLUMN(H33)-1),1,MIN($F33-1,COLUMN(H33))))=0,$J33,""),"")),"")),""),"")</f>
        <v>0</v>
      </c>
      <c r="W33" s="340">
        <f ca="1">IF(W$5&lt;&gt;"",
IF(W$5&gt;='2.1 Kraftwerk allgemein'!$F$15,
IF(W$5&lt;='2.1 Kraftwerk allgemein'!$F$16,
$J33*INDEX('2.1 Kraftwerk allgemein'!$H$16:$S$16,,MATCH('2.5 CAPEX'!W$5,'2.1 Kraftwerk allgemein'!$H$15:$S$15,0)),
IF(AND($M33="x",$F33&lt;&gt;0),
IF($F33=1,$J33,
IF('2.1 Kraftwerk allgemein'!$F$17-'2.5 CAPEX'!W$5&gt;='2.5 CAPEX'!$F33*'1.1 Allgemein'!$I$27,
IF(SUM(OFFSET(V33,0,-MIN($F33-2,COLUMN(I33)-1),1,MIN($F33-1,COLUMN(I33))))=0,$J33,""),"")),"")),""),"")</f>
        <v>0</v>
      </c>
      <c r="X33" s="340">
        <f ca="1">IF(X$5&lt;&gt;"",
IF(X$5&gt;='2.1 Kraftwerk allgemein'!$F$15,
IF(X$5&lt;='2.1 Kraftwerk allgemein'!$F$16,
$J33*INDEX('2.1 Kraftwerk allgemein'!$H$16:$S$16,,MATCH('2.5 CAPEX'!X$5,'2.1 Kraftwerk allgemein'!$H$15:$S$15,0)),
IF(AND($M33="x",$F33&lt;&gt;0),
IF($F33=1,$J33,
IF('2.1 Kraftwerk allgemein'!$F$17-'2.5 CAPEX'!X$5&gt;='2.5 CAPEX'!$F33*'1.1 Allgemein'!$I$27,
IF(SUM(OFFSET(W33,0,-MIN($F33-2,COLUMN(J33)-1),1,MIN($F33-1,COLUMN(J33))))=0,$J33,""),"")),"")),""),"")</f>
        <v>0</v>
      </c>
      <c r="Y33" s="340">
        <f ca="1">IF(Y$5&lt;&gt;"",
IF(Y$5&gt;='2.1 Kraftwerk allgemein'!$F$15,
IF(Y$5&lt;='2.1 Kraftwerk allgemein'!$F$16,
$J33*INDEX('2.1 Kraftwerk allgemein'!$H$16:$S$16,,MATCH('2.5 CAPEX'!Y$5,'2.1 Kraftwerk allgemein'!$H$15:$S$15,0)),
IF(AND($M33="x",$F33&lt;&gt;0),
IF($F33=1,$J33,
IF('2.1 Kraftwerk allgemein'!$F$17-'2.5 CAPEX'!Y$5&gt;='2.5 CAPEX'!$F33*'1.1 Allgemein'!$I$27,
IF(SUM(OFFSET(X33,0,-MIN($F33-2,COLUMN(K33)-1),1,MIN($F33-1,COLUMN(K33))))=0,$J33,""),"")),"")),""),"")</f>
        <v>0</v>
      </c>
      <c r="Z33" s="340">
        <f ca="1">IF(Z$5&lt;&gt;"",
IF(Z$5&gt;='2.1 Kraftwerk allgemein'!$F$15,
IF(Z$5&lt;='2.1 Kraftwerk allgemein'!$F$16,
$J33*INDEX('2.1 Kraftwerk allgemein'!$H$16:$S$16,,MATCH('2.5 CAPEX'!Z$5,'2.1 Kraftwerk allgemein'!$H$15:$S$15,0)),
IF(AND($M33="x",$F33&lt;&gt;0),
IF($F33=1,$J33,
IF('2.1 Kraftwerk allgemein'!$F$17-'2.5 CAPEX'!Z$5&gt;='2.5 CAPEX'!$F33*'1.1 Allgemein'!$I$27,
IF(SUM(OFFSET(Y33,0,-MIN($F33-2,COLUMN(L33)-1),1,MIN($F33-1,COLUMN(L33))))=0,$J33,""),"")),"")),""),"")</f>
        <v>0</v>
      </c>
      <c r="AA33" s="340">
        <f ca="1">IF(AA$5&lt;&gt;"",
IF(AA$5&gt;='2.1 Kraftwerk allgemein'!$F$15,
IF(AA$5&lt;='2.1 Kraftwerk allgemein'!$F$16,
$J33*INDEX('2.1 Kraftwerk allgemein'!$H$16:$S$16,,MATCH('2.5 CAPEX'!AA$5,'2.1 Kraftwerk allgemein'!$H$15:$S$15,0)),
IF(AND($M33="x",$F33&lt;&gt;0),
IF($F33=1,$J33,
IF('2.1 Kraftwerk allgemein'!$F$17-'2.5 CAPEX'!AA$5&gt;='2.5 CAPEX'!$F33*'1.1 Allgemein'!$I$27,
IF(SUM(OFFSET(Z33,0,-MIN($F33-2,COLUMN(M33)-1),1,MIN($F33-1,COLUMN(M33))))=0,$J33,""),"")),"")),""),"")</f>
        <v>0</v>
      </c>
      <c r="AB33" s="340">
        <f ca="1">IF(AB$5&lt;&gt;"",
IF(AB$5&gt;='2.1 Kraftwerk allgemein'!$F$15,
IF(AB$5&lt;='2.1 Kraftwerk allgemein'!$F$16,
$J33*INDEX('2.1 Kraftwerk allgemein'!$H$16:$S$16,,MATCH('2.5 CAPEX'!AB$5,'2.1 Kraftwerk allgemein'!$H$15:$S$15,0)),
IF(AND($M33="x",$F33&lt;&gt;0),
IF($F33=1,$J33,
IF('2.1 Kraftwerk allgemein'!$F$17-'2.5 CAPEX'!AB$5&gt;='2.5 CAPEX'!$F33*'1.1 Allgemein'!$I$27,
IF(SUM(OFFSET(AA33,0,-MIN($F33-2,COLUMN(N33)-1),1,MIN($F33-1,COLUMN(N33))))=0,$J33,""),"")),"")),""),"")</f>
        <v>0</v>
      </c>
      <c r="AC33" s="340">
        <f ca="1">IF(AC$5&lt;&gt;"",
IF(AC$5&gt;='2.1 Kraftwerk allgemein'!$F$15,
IF(AC$5&lt;='2.1 Kraftwerk allgemein'!$F$16,
$J33*INDEX('2.1 Kraftwerk allgemein'!$H$16:$S$16,,MATCH('2.5 CAPEX'!AC$5,'2.1 Kraftwerk allgemein'!$H$15:$S$15,0)),
IF(AND($M33="x",$F33&lt;&gt;0),
IF($F33=1,$J33,
IF('2.1 Kraftwerk allgemein'!$F$17-'2.5 CAPEX'!AC$5&gt;='2.5 CAPEX'!$F33*'1.1 Allgemein'!$I$27,
IF(SUM(OFFSET(AB33,0,-MIN($F33-2,COLUMN(O33)-1),1,MIN($F33-1,COLUMN(O33))))=0,$J33,""),"")),"")),""),"")</f>
        <v>0</v>
      </c>
      <c r="AD33" s="340">
        <f ca="1">IF(AD$5&lt;&gt;"",
IF(AD$5&gt;='2.1 Kraftwerk allgemein'!$F$15,
IF(AD$5&lt;='2.1 Kraftwerk allgemein'!$F$16,
$J33*INDEX('2.1 Kraftwerk allgemein'!$H$16:$S$16,,MATCH('2.5 CAPEX'!AD$5,'2.1 Kraftwerk allgemein'!$H$15:$S$15,0)),
IF(AND($M33="x",$F33&lt;&gt;0),
IF($F33=1,$J33,
IF('2.1 Kraftwerk allgemein'!$F$17-'2.5 CAPEX'!AD$5&gt;='2.5 CAPEX'!$F33*'1.1 Allgemein'!$I$27,
IF(SUM(OFFSET(AC33,0,-MIN($F33-2,COLUMN(P33)-1),1,MIN($F33-1,COLUMN(P33))))=0,$J33,""),"")),"")),""),"")</f>
        <v>0</v>
      </c>
      <c r="AE33" s="340">
        <f ca="1">IF(AE$5&lt;&gt;"",
IF(AE$5&gt;='2.1 Kraftwerk allgemein'!$F$15,
IF(AE$5&lt;='2.1 Kraftwerk allgemein'!$F$16,
$J33*INDEX('2.1 Kraftwerk allgemein'!$H$16:$S$16,,MATCH('2.5 CAPEX'!AE$5,'2.1 Kraftwerk allgemein'!$H$15:$S$15,0)),
IF(AND($M33="x",$F33&lt;&gt;0),
IF($F33=1,$J33,
IF('2.1 Kraftwerk allgemein'!$F$17-'2.5 CAPEX'!AE$5&gt;='2.5 CAPEX'!$F33*'1.1 Allgemein'!$I$27,
IF(SUM(OFFSET(AD33,0,-MIN($F33-2,COLUMN(Q33)-1),1,MIN($F33-1,COLUMN(Q33))))=0,$J33,""),"")),"")),""),"")</f>
        <v>0</v>
      </c>
      <c r="AF33" s="340">
        <f ca="1">IF(AF$5&lt;&gt;"",
IF(AF$5&gt;='2.1 Kraftwerk allgemein'!$F$15,
IF(AF$5&lt;='2.1 Kraftwerk allgemein'!$F$16,
$J33*INDEX('2.1 Kraftwerk allgemein'!$H$16:$S$16,,MATCH('2.5 CAPEX'!AF$5,'2.1 Kraftwerk allgemein'!$H$15:$S$15,0)),
IF(AND($M33="x",$F33&lt;&gt;0),
IF($F33=1,$J33,
IF('2.1 Kraftwerk allgemein'!$F$17-'2.5 CAPEX'!AF$5&gt;='2.5 CAPEX'!$F33*'1.1 Allgemein'!$I$27,
IF(SUM(OFFSET(AE33,0,-MIN($F33-2,COLUMN(R33)-1),1,MIN($F33-1,COLUMN(R33))))=0,$J33,""),"")),"")),""),"")</f>
        <v>0</v>
      </c>
      <c r="AG33" s="340">
        <f ca="1">IF(AG$5&lt;&gt;"",
IF(AG$5&gt;='2.1 Kraftwerk allgemein'!$F$15,
IF(AG$5&lt;='2.1 Kraftwerk allgemein'!$F$16,
$J33*INDEX('2.1 Kraftwerk allgemein'!$H$16:$S$16,,MATCH('2.5 CAPEX'!AG$5,'2.1 Kraftwerk allgemein'!$H$15:$S$15,0)),
IF(AND($M33="x",$F33&lt;&gt;0),
IF($F33=1,$J33,
IF('2.1 Kraftwerk allgemein'!$F$17-'2.5 CAPEX'!AG$5&gt;='2.5 CAPEX'!$F33*'1.1 Allgemein'!$I$27,
IF(SUM(OFFSET(AF33,0,-MIN($F33-2,COLUMN(S33)-1),1,MIN($F33-1,COLUMN(S33))))=0,$J33,""),"")),"")),""),"")</f>
        <v>0</v>
      </c>
      <c r="AH33" s="340">
        <f ca="1">IF(AH$5&lt;&gt;"",
IF(AH$5&gt;='2.1 Kraftwerk allgemein'!$F$15,
IF(AH$5&lt;='2.1 Kraftwerk allgemein'!$F$16,
$J33*INDEX('2.1 Kraftwerk allgemein'!$H$16:$S$16,,MATCH('2.5 CAPEX'!AH$5,'2.1 Kraftwerk allgemein'!$H$15:$S$15,0)),
IF(AND($M33="x",$F33&lt;&gt;0),
IF($F33=1,$J33,
IF('2.1 Kraftwerk allgemein'!$F$17-'2.5 CAPEX'!AH$5&gt;='2.5 CAPEX'!$F33*'1.1 Allgemein'!$I$27,
IF(SUM(OFFSET(AG33,0,-MIN($F33-2,COLUMN(T33)-1),1,MIN($F33-1,COLUMN(T33))))=0,$J33,""),"")),"")),""),"")</f>
        <v>0</v>
      </c>
      <c r="AI33" s="340">
        <f ca="1">IF(AI$5&lt;&gt;"",
IF(AI$5&gt;='2.1 Kraftwerk allgemein'!$F$15,
IF(AI$5&lt;='2.1 Kraftwerk allgemein'!$F$16,
$J33*INDEX('2.1 Kraftwerk allgemein'!$H$16:$S$16,,MATCH('2.5 CAPEX'!AI$5,'2.1 Kraftwerk allgemein'!$H$15:$S$15,0)),
IF(AND($M33="x",$F33&lt;&gt;0),
IF($F33=1,$J33,
IF('2.1 Kraftwerk allgemein'!$F$17-'2.5 CAPEX'!AI$5&gt;='2.5 CAPEX'!$F33*'1.1 Allgemein'!$I$27,
IF(SUM(OFFSET(AH33,0,-MIN($F33-2,COLUMN(U33)-1),1,MIN($F33-1,COLUMN(U33))))=0,$J33,""),"")),"")),""),"")</f>
        <v>0</v>
      </c>
      <c r="AJ33" s="340">
        <f ca="1">IF(AJ$5&lt;&gt;"",
IF(AJ$5&gt;='2.1 Kraftwerk allgemein'!$F$15,
IF(AJ$5&lt;='2.1 Kraftwerk allgemein'!$F$16,
$J33*INDEX('2.1 Kraftwerk allgemein'!$H$16:$S$16,,MATCH('2.5 CAPEX'!AJ$5,'2.1 Kraftwerk allgemein'!$H$15:$S$15,0)),
IF(AND($M33="x",$F33&lt;&gt;0),
IF($F33=1,$J33,
IF('2.1 Kraftwerk allgemein'!$F$17-'2.5 CAPEX'!AJ$5&gt;='2.5 CAPEX'!$F33*'1.1 Allgemein'!$I$27,
IF(SUM(OFFSET(AI33,0,-MIN($F33-2,COLUMN(V33)-1),1,MIN($F33-1,COLUMN(V33))))=0,$J33,""),"")),"")),""),"")</f>
        <v>0</v>
      </c>
      <c r="AK33" s="340">
        <f ca="1">IF(AK$5&lt;&gt;"",
IF(AK$5&gt;='2.1 Kraftwerk allgemein'!$F$15,
IF(AK$5&lt;='2.1 Kraftwerk allgemein'!$F$16,
$J33*INDEX('2.1 Kraftwerk allgemein'!$H$16:$S$16,,MATCH('2.5 CAPEX'!AK$5,'2.1 Kraftwerk allgemein'!$H$15:$S$15,0)),
IF(AND($M33="x",$F33&lt;&gt;0),
IF($F33=1,$J33,
IF('2.1 Kraftwerk allgemein'!$F$17-'2.5 CAPEX'!AK$5&gt;='2.5 CAPEX'!$F33*'1.1 Allgemein'!$I$27,
IF(SUM(OFFSET(AJ33,0,-MIN($F33-2,COLUMN(W33)-1),1,MIN($F33-1,COLUMN(W33))))=0,$J33,""),"")),"")),""),"")</f>
        <v>0</v>
      </c>
      <c r="AL33" s="340">
        <f ca="1">IF(AL$5&lt;&gt;"",
IF(AL$5&gt;='2.1 Kraftwerk allgemein'!$F$15,
IF(AL$5&lt;='2.1 Kraftwerk allgemein'!$F$16,
$J33*INDEX('2.1 Kraftwerk allgemein'!$H$16:$S$16,,MATCH('2.5 CAPEX'!AL$5,'2.1 Kraftwerk allgemein'!$H$15:$S$15,0)),
IF(AND($M33="x",$F33&lt;&gt;0),
IF($F33=1,$J33,
IF('2.1 Kraftwerk allgemein'!$F$17-'2.5 CAPEX'!AL$5&gt;='2.5 CAPEX'!$F33*'1.1 Allgemein'!$I$27,
IF(SUM(OFFSET(AK33,0,-MIN($F33-2,COLUMN(X33)-1),1,MIN($F33-1,COLUMN(X33))))=0,$J33,""),"")),"")),""),"")</f>
        <v>0</v>
      </c>
      <c r="AM33" s="340">
        <f ca="1">IF(AM$5&lt;&gt;"",
IF(AM$5&gt;='2.1 Kraftwerk allgemein'!$F$15,
IF(AM$5&lt;='2.1 Kraftwerk allgemein'!$F$16,
$J33*INDEX('2.1 Kraftwerk allgemein'!$H$16:$S$16,,MATCH('2.5 CAPEX'!AM$5,'2.1 Kraftwerk allgemein'!$H$15:$S$15,0)),
IF(AND($M33="x",$F33&lt;&gt;0),
IF($F33=1,$J33,
IF('2.1 Kraftwerk allgemein'!$F$17-'2.5 CAPEX'!AM$5&gt;='2.5 CAPEX'!$F33*'1.1 Allgemein'!$I$27,
IF(SUM(OFFSET(AL33,0,-MIN($F33-2,COLUMN(Y33)-1),1,MIN($F33-1,COLUMN(Y33))))=0,$J33,""),"")),"")),""),"")</f>
        <v>0</v>
      </c>
      <c r="AN33" s="340">
        <f ca="1">IF(AN$5&lt;&gt;"",
IF(AN$5&gt;='2.1 Kraftwerk allgemein'!$F$15,
IF(AN$5&lt;='2.1 Kraftwerk allgemein'!$F$16,
$J33*INDEX('2.1 Kraftwerk allgemein'!$H$16:$S$16,,MATCH('2.5 CAPEX'!AN$5,'2.1 Kraftwerk allgemein'!$H$15:$S$15,0)),
IF(AND($M33="x",$F33&lt;&gt;0),
IF($F33=1,$J33,
IF('2.1 Kraftwerk allgemein'!$F$17-'2.5 CAPEX'!AN$5&gt;='2.5 CAPEX'!$F33*'1.1 Allgemein'!$I$27,
IF(SUM(OFFSET(AM33,0,-MIN($F33-2,COLUMN(Z33)-1),1,MIN($F33-1,COLUMN(Z33))))=0,$J33,""),"")),"")),""),"")</f>
        <v>0</v>
      </c>
      <c r="AO33" s="340">
        <f ca="1">IF(AO$5&lt;&gt;"",
IF(AO$5&gt;='2.1 Kraftwerk allgemein'!$F$15,
IF(AO$5&lt;='2.1 Kraftwerk allgemein'!$F$16,
$J33*INDEX('2.1 Kraftwerk allgemein'!$H$16:$S$16,,MATCH('2.5 CAPEX'!AO$5,'2.1 Kraftwerk allgemein'!$H$15:$S$15,0)),
IF(AND($M33="x",$F33&lt;&gt;0),
IF($F33=1,$J33,
IF('2.1 Kraftwerk allgemein'!$F$17-'2.5 CAPEX'!AO$5&gt;='2.5 CAPEX'!$F33*'1.1 Allgemein'!$I$27,
IF(SUM(OFFSET(AN33,0,-MIN($F33-2,COLUMN(AA33)-1),1,MIN($F33-1,COLUMN(AA33))))=0,$J33,""),"")),"")),""),"")</f>
        <v>0</v>
      </c>
      <c r="AP33" s="340" t="str">
        <f ca="1">IF(AP$5&lt;&gt;"",
IF(AP$5&gt;='2.1 Kraftwerk allgemein'!$F$15,
IF(AP$5&lt;='2.1 Kraftwerk allgemein'!$F$16,
$J33*INDEX('2.1 Kraftwerk allgemein'!$H$16:$S$16,,MATCH('2.5 CAPEX'!AP$5,'2.1 Kraftwerk allgemein'!$H$15:$S$15,0)),
IF(AND($M33="x",$F33&lt;&gt;0),
IF($F33=1,$J33,
IF('2.1 Kraftwerk allgemein'!$F$17-'2.5 CAPEX'!AP$5&gt;='2.5 CAPEX'!$F33*'1.1 Allgemein'!$I$27,
IF(SUM(OFFSET(AO33,0,-MIN($F33-2,COLUMN(AB33)-1),1,MIN($F33-1,COLUMN(AB33))))=0,$J33,""),"")),"")),""),"")</f>
        <v/>
      </c>
      <c r="AQ33" s="340" t="str">
        <f ca="1">IF(AQ$5&lt;&gt;"",
IF(AQ$5&gt;='2.1 Kraftwerk allgemein'!$F$15,
IF(AQ$5&lt;='2.1 Kraftwerk allgemein'!$F$16,
$J33*INDEX('2.1 Kraftwerk allgemein'!$H$16:$S$16,,MATCH('2.5 CAPEX'!AQ$5,'2.1 Kraftwerk allgemein'!$H$15:$S$15,0)),
IF(AND($M33="x",$F33&lt;&gt;0),
IF($F33=1,$J33,
IF('2.1 Kraftwerk allgemein'!$F$17-'2.5 CAPEX'!AQ$5&gt;='2.5 CAPEX'!$F33*'1.1 Allgemein'!$I$27,
IF(SUM(OFFSET(AP33,0,-MIN($F33-2,COLUMN(AC33)-1),1,MIN($F33-1,COLUMN(AC33))))=0,$J33,""),"")),"")),""),"")</f>
        <v/>
      </c>
      <c r="AR33" s="340" t="str">
        <f ca="1">IF(AR$5&lt;&gt;"",
IF(AR$5&gt;='2.1 Kraftwerk allgemein'!$F$15,
IF(AR$5&lt;='2.1 Kraftwerk allgemein'!$F$16,
$J33*INDEX('2.1 Kraftwerk allgemein'!$H$16:$S$16,,MATCH('2.5 CAPEX'!AR$5,'2.1 Kraftwerk allgemein'!$H$15:$S$15,0)),
IF(AND($M33="x",$F33&lt;&gt;0),
IF($F33=1,$J33,
IF('2.1 Kraftwerk allgemein'!$F$17-'2.5 CAPEX'!AR$5&gt;='2.5 CAPEX'!$F33*'1.1 Allgemein'!$I$27,
IF(SUM(OFFSET(AQ33,0,-MIN($F33-2,COLUMN(AD33)-1),1,MIN($F33-1,COLUMN(AD33))))=0,$J33,""),"")),"")),""),"")</f>
        <v/>
      </c>
      <c r="AS33" s="340" t="str">
        <f ca="1">IF(AS$5&lt;&gt;"",
IF(AS$5&gt;='2.1 Kraftwerk allgemein'!$F$15,
IF(AS$5&lt;='2.1 Kraftwerk allgemein'!$F$16,
$J33*INDEX('2.1 Kraftwerk allgemein'!$H$16:$S$16,,MATCH('2.5 CAPEX'!AS$5,'2.1 Kraftwerk allgemein'!$H$15:$S$15,0)),
IF(AND($M33="x",$F33&lt;&gt;0),
IF($F33=1,$J33,
IF('2.1 Kraftwerk allgemein'!$F$17-'2.5 CAPEX'!AS$5&gt;='2.5 CAPEX'!$F33*'1.1 Allgemein'!$I$27,
IF(SUM(OFFSET(AR33,0,-MIN($F33-2,COLUMN(AE33)-1),1,MIN($F33-1,COLUMN(AE33))))=0,$J33,""),"")),"")),""),"")</f>
        <v/>
      </c>
      <c r="AT33" s="340" t="str">
        <f ca="1">IF(AT$5&lt;&gt;"",
IF(AT$5&gt;='2.1 Kraftwerk allgemein'!$F$15,
IF(AT$5&lt;='2.1 Kraftwerk allgemein'!$F$16,
$J33*INDEX('2.1 Kraftwerk allgemein'!$H$16:$S$16,,MATCH('2.5 CAPEX'!AT$5,'2.1 Kraftwerk allgemein'!$H$15:$S$15,0)),
IF(AND($M33="x",$F33&lt;&gt;0),
IF($F33=1,$J33,
IF('2.1 Kraftwerk allgemein'!$F$17-'2.5 CAPEX'!AT$5&gt;='2.5 CAPEX'!$F33*'1.1 Allgemein'!$I$27,
IF(SUM(OFFSET(AS33,0,-MIN($F33-2,COLUMN(AF33)-1),1,MIN($F33-1,COLUMN(AF33))))=0,$J33,""),"")),"")),""),"")</f>
        <v/>
      </c>
      <c r="AU33" s="340" t="str">
        <f ca="1">IF(AU$5&lt;&gt;"",
IF(AU$5&gt;='2.1 Kraftwerk allgemein'!$F$15,
IF(AU$5&lt;='2.1 Kraftwerk allgemein'!$F$16,
$J33*INDEX('2.1 Kraftwerk allgemein'!$H$16:$S$16,,MATCH('2.5 CAPEX'!AU$5,'2.1 Kraftwerk allgemein'!$H$15:$S$15,0)),
IF(AND($M33="x",$F33&lt;&gt;0),
IF($F33=1,$J33,
IF('2.1 Kraftwerk allgemein'!$F$17-'2.5 CAPEX'!AU$5&gt;='2.5 CAPEX'!$F33*'1.1 Allgemein'!$I$27,
IF(SUM(OFFSET(AT33,0,-MIN($F33-2,COLUMN(AG33)-1),1,MIN($F33-1,COLUMN(AG33))))=0,$J33,""),"")),"")),""),"")</f>
        <v/>
      </c>
      <c r="AV33" s="340" t="str">
        <f ca="1">IF(AV$5&lt;&gt;"",
IF(AV$5&gt;='2.1 Kraftwerk allgemein'!$F$15,
IF(AV$5&lt;='2.1 Kraftwerk allgemein'!$F$16,
$J33*INDEX('2.1 Kraftwerk allgemein'!$H$16:$S$16,,MATCH('2.5 CAPEX'!AV$5,'2.1 Kraftwerk allgemein'!$H$15:$S$15,0)),
IF(AND($M33="x",$F33&lt;&gt;0),
IF($F33=1,$J33,
IF('2.1 Kraftwerk allgemein'!$F$17-'2.5 CAPEX'!AV$5&gt;='2.5 CAPEX'!$F33*'1.1 Allgemein'!$I$27,
IF(SUM(OFFSET(AU33,0,-MIN($F33-2,COLUMN(AH33)-1),1,MIN($F33-1,COLUMN(AH33))))=0,$J33,""),"")),"")),""),"")</f>
        <v/>
      </c>
      <c r="AW33" s="340" t="str">
        <f ca="1">IF(AW$5&lt;&gt;"",
IF(AW$5&gt;='2.1 Kraftwerk allgemein'!$F$15,
IF(AW$5&lt;='2.1 Kraftwerk allgemein'!$F$16,
$J33*INDEX('2.1 Kraftwerk allgemein'!$H$16:$S$16,,MATCH('2.5 CAPEX'!AW$5,'2.1 Kraftwerk allgemein'!$H$15:$S$15,0)),
IF(AND($M33="x",$F33&lt;&gt;0),
IF($F33=1,$J33,
IF('2.1 Kraftwerk allgemein'!$F$17-'2.5 CAPEX'!AW$5&gt;='2.5 CAPEX'!$F33*'1.1 Allgemein'!$I$27,
IF(SUM(OFFSET(AV33,0,-MIN($F33-2,COLUMN(AI33)-1),1,MIN($F33-1,COLUMN(AI33))))=0,$J33,""),"")),"")),""),"")</f>
        <v/>
      </c>
      <c r="AX33" s="340" t="str">
        <f ca="1">IF(AX$5&lt;&gt;"",
IF(AX$5&gt;='2.1 Kraftwerk allgemein'!$F$15,
IF(AX$5&lt;='2.1 Kraftwerk allgemein'!$F$16,
$J33*INDEX('2.1 Kraftwerk allgemein'!$H$16:$S$16,,MATCH('2.5 CAPEX'!AX$5,'2.1 Kraftwerk allgemein'!$H$15:$S$15,0)),
IF(AND($M33="x",$F33&lt;&gt;0),
IF($F33=1,$J33,
IF('2.1 Kraftwerk allgemein'!$F$17-'2.5 CAPEX'!AX$5&gt;='2.5 CAPEX'!$F33*'1.1 Allgemein'!$I$27,
IF(SUM(OFFSET(AW33,0,-MIN($F33-2,COLUMN(AJ33)-1),1,MIN($F33-1,COLUMN(AJ33))))=0,$J33,""),"")),"")),""),"")</f>
        <v/>
      </c>
      <c r="AY33" s="340" t="str">
        <f ca="1">IF(AY$5&lt;&gt;"",
IF(AY$5&gt;='2.1 Kraftwerk allgemein'!$F$15,
IF(AY$5&lt;='2.1 Kraftwerk allgemein'!$F$16,
$J33*INDEX('2.1 Kraftwerk allgemein'!$H$16:$S$16,,MATCH('2.5 CAPEX'!AY$5,'2.1 Kraftwerk allgemein'!$H$15:$S$15,0)),
IF(AND($M33="x",$F33&lt;&gt;0),
IF($F33=1,$J33,
IF('2.1 Kraftwerk allgemein'!$F$17-'2.5 CAPEX'!AY$5&gt;='2.5 CAPEX'!$F33*'1.1 Allgemein'!$I$27,
IF(SUM(OFFSET(AX33,0,-MIN($F33-2,COLUMN(AK33)-1),1,MIN($F33-1,COLUMN(AK33))))=0,$J33,""),"")),"")),""),"")</f>
        <v/>
      </c>
      <c r="AZ33" s="340" t="str">
        <f ca="1">IF(AZ$5&lt;&gt;"",
IF(AZ$5&gt;='2.1 Kraftwerk allgemein'!$F$15,
IF(AZ$5&lt;='2.1 Kraftwerk allgemein'!$F$16,
$J33*INDEX('2.1 Kraftwerk allgemein'!$H$16:$S$16,,MATCH('2.5 CAPEX'!AZ$5,'2.1 Kraftwerk allgemein'!$H$15:$S$15,0)),
IF(AND($M33="x",$F33&lt;&gt;0),
IF($F33=1,$J33,
IF('2.1 Kraftwerk allgemein'!$F$17-'2.5 CAPEX'!AZ$5&gt;='2.5 CAPEX'!$F33*'1.1 Allgemein'!$I$27,
IF(SUM(OFFSET(AY33,0,-MIN($F33-2,COLUMN(AL33)-1),1,MIN($F33-1,COLUMN(AL33))))=0,$J33,""),"")),"")),""),"")</f>
        <v/>
      </c>
      <c r="BA33" s="340" t="str">
        <f ca="1">IF(BA$5&lt;&gt;"",
IF(BA$5&gt;='2.1 Kraftwerk allgemein'!$F$15,
IF(BA$5&lt;='2.1 Kraftwerk allgemein'!$F$16,
$J33*INDEX('2.1 Kraftwerk allgemein'!$H$16:$S$16,,MATCH('2.5 CAPEX'!BA$5,'2.1 Kraftwerk allgemein'!$H$15:$S$15,0)),
IF(AND($M33="x",$F33&lt;&gt;0),
IF($F33=1,$J33,
IF('2.1 Kraftwerk allgemein'!$F$17-'2.5 CAPEX'!BA$5&gt;='2.5 CAPEX'!$F33*'1.1 Allgemein'!$I$27,
IF(SUM(OFFSET(AZ33,0,-MIN($F33-2,COLUMN(AM33)-1),1,MIN($F33-1,COLUMN(AM33))))=0,$J33,""),"")),"")),""),"")</f>
        <v/>
      </c>
      <c r="BB33" s="340" t="str">
        <f ca="1">IF(BB$5&lt;&gt;"",
IF(BB$5&gt;='2.1 Kraftwerk allgemein'!$F$15,
IF(BB$5&lt;='2.1 Kraftwerk allgemein'!$F$16,
$J33*INDEX('2.1 Kraftwerk allgemein'!$H$16:$S$16,,MATCH('2.5 CAPEX'!BB$5,'2.1 Kraftwerk allgemein'!$H$15:$S$15,0)),
IF(AND($M33="x",$F33&lt;&gt;0),
IF($F33=1,$J33,
IF('2.1 Kraftwerk allgemein'!$F$17-'2.5 CAPEX'!BB$5&gt;='2.5 CAPEX'!$F33*'1.1 Allgemein'!$I$27,
IF(SUM(OFFSET(BA33,0,-MIN($F33-2,COLUMN(AN33)-1),1,MIN($F33-1,COLUMN(AN33))))=0,$J33,""),"")),"")),""),"")</f>
        <v/>
      </c>
      <c r="BC33" s="340" t="str">
        <f ca="1">IF(BC$5&lt;&gt;"",
IF(BC$5&gt;='2.1 Kraftwerk allgemein'!$F$15,
IF(BC$5&lt;='2.1 Kraftwerk allgemein'!$F$16,
$J33*INDEX('2.1 Kraftwerk allgemein'!$H$16:$S$16,,MATCH('2.5 CAPEX'!BC$5,'2.1 Kraftwerk allgemein'!$H$15:$S$15,0)),
IF(AND($M33="x",$F33&lt;&gt;0),
IF($F33=1,$J33,
IF('2.1 Kraftwerk allgemein'!$F$17-'2.5 CAPEX'!BC$5&gt;='2.5 CAPEX'!$F33*'1.1 Allgemein'!$I$27,
IF(SUM(OFFSET(BB33,0,-MIN($F33-2,COLUMN(AO33)-1),1,MIN($F33-1,COLUMN(AO33))))=0,$J33,""),"")),"")),""),"")</f>
        <v/>
      </c>
      <c r="BD33" s="340" t="str">
        <f ca="1">IF(BD$5&lt;&gt;"",
IF(BD$5&gt;='2.1 Kraftwerk allgemein'!$F$15,
IF(BD$5&lt;='2.1 Kraftwerk allgemein'!$F$16,
$J33*INDEX('2.1 Kraftwerk allgemein'!$H$16:$S$16,,MATCH('2.5 CAPEX'!BD$5,'2.1 Kraftwerk allgemein'!$H$15:$S$15,0)),
IF(AND($M33="x",$F33&lt;&gt;0),
IF($F33=1,$J33,
IF('2.1 Kraftwerk allgemein'!$F$17-'2.5 CAPEX'!BD$5&gt;='2.5 CAPEX'!$F33*'1.1 Allgemein'!$I$27,
IF(SUM(OFFSET(BC33,0,-MIN($F33-2,COLUMN(AP33)-1),1,MIN($F33-1,COLUMN(AP33))))=0,$J33,""),"")),"")),""),"")</f>
        <v/>
      </c>
      <c r="BE33" s="340" t="str">
        <f ca="1">IF(BE$5&lt;&gt;"",
IF(BE$5&gt;='2.1 Kraftwerk allgemein'!$F$15,
IF(BE$5&lt;='2.1 Kraftwerk allgemein'!$F$16,
$J33*INDEX('2.1 Kraftwerk allgemein'!$H$16:$S$16,,MATCH('2.5 CAPEX'!BE$5,'2.1 Kraftwerk allgemein'!$H$15:$S$15,0)),
IF(AND($M33="x",$F33&lt;&gt;0),
IF($F33=1,$J33,
IF('2.1 Kraftwerk allgemein'!$F$17-'2.5 CAPEX'!BE$5&gt;='2.5 CAPEX'!$F33*'1.1 Allgemein'!$I$27,
IF(SUM(OFFSET(BD33,0,-MIN($F33-2,COLUMN(AQ33)-1),1,MIN($F33-1,COLUMN(AQ33))))=0,$J33,""),"")),"")),""),"")</f>
        <v/>
      </c>
      <c r="BF33" s="340" t="str">
        <f ca="1">IF(BF$5&lt;&gt;"",
IF(BF$5&gt;='2.1 Kraftwerk allgemein'!$F$15,
IF(BF$5&lt;='2.1 Kraftwerk allgemein'!$F$16,
$J33*INDEX('2.1 Kraftwerk allgemein'!$H$16:$S$16,,MATCH('2.5 CAPEX'!BF$5,'2.1 Kraftwerk allgemein'!$H$15:$S$15,0)),
IF(AND($M33="x",$F33&lt;&gt;0),
IF($F33=1,$J33,
IF('2.1 Kraftwerk allgemein'!$F$17-'2.5 CAPEX'!BF$5&gt;='2.5 CAPEX'!$F33*'1.1 Allgemein'!$I$27,
IF(SUM(OFFSET(BE33,0,-MIN($F33-2,COLUMN(AR33)-1),1,MIN($F33-1,COLUMN(AR33))))=0,$J33,""),"")),"")),""),"")</f>
        <v/>
      </c>
      <c r="BG33" s="340" t="str">
        <f ca="1">IF(BG$5&lt;&gt;"",
IF(BG$5&gt;='2.1 Kraftwerk allgemein'!$F$15,
IF(BG$5&lt;='2.1 Kraftwerk allgemein'!$F$16,
$J33*INDEX('2.1 Kraftwerk allgemein'!$H$16:$S$16,,MATCH('2.5 CAPEX'!BG$5,'2.1 Kraftwerk allgemein'!$H$15:$S$15,0)),
IF(AND($M33="x",$F33&lt;&gt;0),
IF($F33=1,$J33,
IF('2.1 Kraftwerk allgemein'!$F$17-'2.5 CAPEX'!BG$5&gt;='2.5 CAPEX'!$F33*'1.1 Allgemein'!$I$27,
IF(SUM(OFFSET(BF33,0,-MIN($F33-2,COLUMN(AS33)-1),1,MIN($F33-1,COLUMN(AS33))))=0,$J33,""),"")),"")),""),"")</f>
        <v/>
      </c>
      <c r="BH33" s="340" t="str">
        <f ca="1">IF(BH$5&lt;&gt;"",
IF(BH$5&gt;='2.1 Kraftwerk allgemein'!$F$15,
IF(BH$5&lt;='2.1 Kraftwerk allgemein'!$F$16,
$J33*INDEX('2.1 Kraftwerk allgemein'!$H$16:$S$16,,MATCH('2.5 CAPEX'!BH$5,'2.1 Kraftwerk allgemein'!$H$15:$S$15,0)),
IF(AND($M33="x",$F33&lt;&gt;0),
IF($F33=1,$J33,
IF('2.1 Kraftwerk allgemein'!$F$17-'2.5 CAPEX'!BH$5&gt;='2.5 CAPEX'!$F33*'1.1 Allgemein'!$I$27,
IF(SUM(OFFSET(BG33,0,-MIN($F33-2,COLUMN(AT33)-1),1,MIN($F33-1,COLUMN(AT33))))=0,$J33,""),"")),"")),""),"")</f>
        <v/>
      </c>
      <c r="BI33" s="340" t="str">
        <f ca="1">IF(BI$5&lt;&gt;"",
IF(BI$5&gt;='2.1 Kraftwerk allgemein'!$F$15,
IF(BI$5&lt;='2.1 Kraftwerk allgemein'!$F$16,
$J33*INDEX('2.1 Kraftwerk allgemein'!$H$16:$S$16,,MATCH('2.5 CAPEX'!BI$5,'2.1 Kraftwerk allgemein'!$H$15:$S$15,0)),
IF(AND($M33="x",$F33&lt;&gt;0),
IF($F33=1,$J33,
IF('2.1 Kraftwerk allgemein'!$F$17-'2.5 CAPEX'!BI$5&gt;='2.5 CAPEX'!$F33*'1.1 Allgemein'!$I$27,
IF(SUM(OFFSET(BH33,0,-MIN($F33-2,COLUMN(AU33)-1),1,MIN($F33-1,COLUMN(AU33))))=0,$J33,""),"")),"")),""),"")</f>
        <v/>
      </c>
      <c r="BJ33" s="340" t="str">
        <f ca="1">IF(BJ$5&lt;&gt;"",
IF(BJ$5&gt;='2.1 Kraftwerk allgemein'!$F$15,
IF(BJ$5&lt;='2.1 Kraftwerk allgemein'!$F$16,
$J33*INDEX('2.1 Kraftwerk allgemein'!$H$16:$S$16,,MATCH('2.5 CAPEX'!BJ$5,'2.1 Kraftwerk allgemein'!$H$15:$S$15,0)),
IF(AND($M33="x",$F33&lt;&gt;0),
IF($F33=1,$J33,
IF('2.1 Kraftwerk allgemein'!$F$17-'2.5 CAPEX'!BJ$5&gt;='2.5 CAPEX'!$F33*'1.1 Allgemein'!$I$27,
IF(SUM(OFFSET(BI33,0,-MIN($F33-2,COLUMN(AV33)-1),1,MIN($F33-1,COLUMN(AV33))))=0,$J33,""),"")),"")),""),"")</f>
        <v/>
      </c>
      <c r="BK33" s="340" t="str">
        <f ca="1">IF(BK$5&lt;&gt;"",
IF(BK$5&gt;='2.1 Kraftwerk allgemein'!$F$15,
IF(BK$5&lt;='2.1 Kraftwerk allgemein'!$F$16,
$J33*INDEX('2.1 Kraftwerk allgemein'!$H$16:$S$16,,MATCH('2.5 CAPEX'!BK$5,'2.1 Kraftwerk allgemein'!$H$15:$S$15,0)),
IF(AND($M33="x",$F33&lt;&gt;0),
IF($F33=1,$J33,
IF('2.1 Kraftwerk allgemein'!$F$17-'2.5 CAPEX'!BK$5&gt;='2.5 CAPEX'!$F33*'1.1 Allgemein'!$I$27,
IF(SUM(OFFSET(BJ33,0,-MIN($F33-2,COLUMN(AW33)-1),1,MIN($F33-1,COLUMN(AW33))))=0,$J33,""),"")),"")),""),"")</f>
        <v/>
      </c>
      <c r="BL33" s="340" t="str">
        <f ca="1">IF(BL$5&lt;&gt;"",
IF(BL$5&gt;='2.1 Kraftwerk allgemein'!$F$15,
IF(BL$5&lt;='2.1 Kraftwerk allgemein'!$F$16,
$J33*INDEX('2.1 Kraftwerk allgemein'!$H$16:$S$16,,MATCH('2.5 CAPEX'!BL$5,'2.1 Kraftwerk allgemein'!$H$15:$S$15,0)),
IF(AND($M33="x",$F33&lt;&gt;0),
IF($F33=1,$J33,
IF('2.1 Kraftwerk allgemein'!$F$17-'2.5 CAPEX'!BL$5&gt;='2.5 CAPEX'!$F33*'1.1 Allgemein'!$I$27,
IF(SUM(OFFSET(BK33,0,-MIN($F33-2,COLUMN(AX33)-1),1,MIN($F33-1,COLUMN(AX33))))=0,$J33,""),"")),"")),""),"")</f>
        <v/>
      </c>
      <c r="BM33" s="340" t="str">
        <f ca="1">IF(BM$5&lt;&gt;"",
IF(BM$5&gt;='2.1 Kraftwerk allgemein'!$F$15,
IF(BM$5&lt;='2.1 Kraftwerk allgemein'!$F$16,
$J33*INDEX('2.1 Kraftwerk allgemein'!$H$16:$S$16,,MATCH('2.5 CAPEX'!BM$5,'2.1 Kraftwerk allgemein'!$H$15:$S$15,0)),
IF(AND($M33="x",$F33&lt;&gt;0),
IF($F33=1,$J33,
IF('2.1 Kraftwerk allgemein'!$F$17-'2.5 CAPEX'!BM$5&gt;='2.5 CAPEX'!$F33*'1.1 Allgemein'!$I$27,
IF(SUM(OFFSET(BL33,0,-MIN($F33-2,COLUMN(AY33)-1),1,MIN($F33-1,COLUMN(AY33))))=0,$J33,""),"")),"")),""),"")</f>
        <v/>
      </c>
      <c r="BN33" s="340" t="str">
        <f ca="1">IF(BN$5&lt;&gt;"",
IF(BN$5&gt;='2.1 Kraftwerk allgemein'!$F$15,
IF(BN$5&lt;='2.1 Kraftwerk allgemein'!$F$16,
$J33*INDEX('2.1 Kraftwerk allgemein'!$H$16:$S$16,,MATCH('2.5 CAPEX'!BN$5,'2.1 Kraftwerk allgemein'!$H$15:$S$15,0)),
IF(AND($M33="x",$F33&lt;&gt;0),
IF($F33=1,$J33,
IF('2.1 Kraftwerk allgemein'!$F$17-'2.5 CAPEX'!BN$5&gt;='2.5 CAPEX'!$F33*'1.1 Allgemein'!$I$27,
IF(SUM(OFFSET(BM33,0,-MIN($F33-2,COLUMN(AZ33)-1),1,MIN($F33-1,COLUMN(AZ33))))=0,$J33,""),"")),"")),""),"")</f>
        <v/>
      </c>
      <c r="BO33" s="340" t="str">
        <f ca="1">IF(BO$5&lt;&gt;"",
IF(BO$5&gt;='2.1 Kraftwerk allgemein'!$F$15,
IF(BO$5&lt;='2.1 Kraftwerk allgemein'!$F$16,
$J33*INDEX('2.1 Kraftwerk allgemein'!$H$16:$S$16,,MATCH('2.5 CAPEX'!BO$5,'2.1 Kraftwerk allgemein'!$H$15:$S$15,0)),
IF(AND($M33="x",$F33&lt;&gt;0),
IF($F33=1,$J33,
IF('2.1 Kraftwerk allgemein'!$F$17-'2.5 CAPEX'!BO$5&gt;='2.5 CAPEX'!$F33*'1.1 Allgemein'!$I$27,
IF(SUM(OFFSET(BN33,0,-MIN($F33-2,COLUMN(BA33)-1),1,MIN($F33-1,COLUMN(BA33))))=0,$J33,""),"")),"")),""),"")</f>
        <v/>
      </c>
      <c r="BP33" s="340" t="str">
        <f ca="1">IF(BP$5&lt;&gt;"",
IF(BP$5&gt;='2.1 Kraftwerk allgemein'!$F$15,
IF(BP$5&lt;='2.1 Kraftwerk allgemein'!$F$16,
$J33*INDEX('2.1 Kraftwerk allgemein'!$H$16:$S$16,,MATCH('2.5 CAPEX'!BP$5,'2.1 Kraftwerk allgemein'!$H$15:$S$15,0)),
IF(AND($M33="x",$F33&lt;&gt;0),
IF($F33=1,$J33,
IF('2.1 Kraftwerk allgemein'!$F$17-'2.5 CAPEX'!BP$5&gt;='2.5 CAPEX'!$F33*'1.1 Allgemein'!$I$27,
IF(SUM(OFFSET(BO33,0,-MIN($F33-2,COLUMN(BB33)-1),1,MIN($F33-1,COLUMN(BB33))))=0,$J33,""),"")),"")),""),"")</f>
        <v/>
      </c>
      <c r="BQ33" s="340" t="str">
        <f ca="1">IF(BQ$5&lt;&gt;"",
IF(BQ$5&gt;='2.1 Kraftwerk allgemein'!$F$15,
IF(BQ$5&lt;='2.1 Kraftwerk allgemein'!$F$16,
$J33*INDEX('2.1 Kraftwerk allgemein'!$H$16:$S$16,,MATCH('2.5 CAPEX'!BQ$5,'2.1 Kraftwerk allgemein'!$H$15:$S$15,0)),
IF(AND($M33="x",$F33&lt;&gt;0),
IF($F33=1,$J33,
IF('2.1 Kraftwerk allgemein'!$F$17-'2.5 CAPEX'!BQ$5&gt;='2.5 CAPEX'!$F33*'1.1 Allgemein'!$I$27,
IF(SUM(OFFSET(BP33,0,-MIN($F33-2,COLUMN(BC33)-1),1,MIN($F33-1,COLUMN(BC33))))=0,$J33,""),"")),"")),""),"")</f>
        <v/>
      </c>
      <c r="BR33" s="340" t="str">
        <f ca="1">IF(BR$5&lt;&gt;"",
IF(BR$5&gt;='2.1 Kraftwerk allgemein'!$F$15,
IF(BR$5&lt;='2.1 Kraftwerk allgemein'!$F$16,
$J33*INDEX('2.1 Kraftwerk allgemein'!$H$16:$S$16,,MATCH('2.5 CAPEX'!BR$5,'2.1 Kraftwerk allgemein'!$H$15:$S$15,0)),
IF(AND($M33="x",$F33&lt;&gt;0),
IF($F33=1,$J33,
IF('2.1 Kraftwerk allgemein'!$F$17-'2.5 CAPEX'!BR$5&gt;='2.5 CAPEX'!$F33*'1.1 Allgemein'!$I$27,
IF(SUM(OFFSET(BQ33,0,-MIN($F33-2,COLUMN(BD33)-1),1,MIN($F33-1,COLUMN(BD33))))=0,$J33,""),"")),"")),""),"")</f>
        <v/>
      </c>
      <c r="BS33" s="340" t="str">
        <f ca="1">IF(BS$5&lt;&gt;"",
IF(BS$5&gt;='2.1 Kraftwerk allgemein'!$F$15,
IF(BS$5&lt;='2.1 Kraftwerk allgemein'!$F$16,
$J33*INDEX('2.1 Kraftwerk allgemein'!$H$16:$S$16,,MATCH('2.5 CAPEX'!BS$5,'2.1 Kraftwerk allgemein'!$H$15:$S$15,0)),
IF(AND($M33="x",$F33&lt;&gt;0),
IF($F33=1,$J33,
IF('2.1 Kraftwerk allgemein'!$F$17-'2.5 CAPEX'!BS$5&gt;='2.5 CAPEX'!$F33*'1.1 Allgemein'!$I$27,
IF(SUM(OFFSET(BR33,0,-MIN($F33-2,COLUMN(BE33)-1),1,MIN($F33-1,COLUMN(BE33))))=0,$J33,""),"")),"")),""),"")</f>
        <v/>
      </c>
      <c r="BT33" s="340" t="str">
        <f ca="1">IF(BT$5&lt;&gt;"",
IF(BT$5&gt;='2.1 Kraftwerk allgemein'!$F$15,
IF(BT$5&lt;='2.1 Kraftwerk allgemein'!$F$16,
$J33*INDEX('2.1 Kraftwerk allgemein'!$H$16:$S$16,,MATCH('2.5 CAPEX'!BT$5,'2.1 Kraftwerk allgemein'!$H$15:$S$15,0)),
IF(AND($M33="x",$F33&lt;&gt;0),
IF($F33=1,$J33,
IF('2.1 Kraftwerk allgemein'!$F$17-'2.5 CAPEX'!BT$5&gt;='2.5 CAPEX'!$F33*'1.1 Allgemein'!$I$27,
IF(SUM(OFFSET(BS33,0,-MIN($F33-2,COLUMN(BF33)-1),1,MIN($F33-1,COLUMN(BF33))))=0,$J33,""),"")),"")),""),"")</f>
        <v/>
      </c>
      <c r="BU33" s="340" t="str">
        <f ca="1">IF(BU$5&lt;&gt;"",
IF(BU$5&gt;='2.1 Kraftwerk allgemein'!$F$15,
IF(BU$5&lt;='2.1 Kraftwerk allgemein'!$F$16,
$J33*INDEX('2.1 Kraftwerk allgemein'!$H$16:$S$16,,MATCH('2.5 CAPEX'!BU$5,'2.1 Kraftwerk allgemein'!$H$15:$S$15,0)),
IF(AND($M33="x",$F33&lt;&gt;0),
IF($F33=1,$J33,
IF('2.1 Kraftwerk allgemein'!$F$17-'2.5 CAPEX'!BU$5&gt;='2.5 CAPEX'!$F33*'1.1 Allgemein'!$I$27,
IF(SUM(OFFSET(BT33,0,-MIN($F33-2,COLUMN(BG33)-1),1,MIN($F33-1,COLUMN(BG33))))=0,$J33,""),"")),"")),""),"")</f>
        <v/>
      </c>
      <c r="BV33" s="340" t="str">
        <f ca="1">IF(BV$5&lt;&gt;"",
IF(BV$5&gt;='2.1 Kraftwerk allgemein'!$F$15,
IF(BV$5&lt;='2.1 Kraftwerk allgemein'!$F$16,
$J33*INDEX('2.1 Kraftwerk allgemein'!$H$16:$S$16,,MATCH('2.5 CAPEX'!BV$5,'2.1 Kraftwerk allgemein'!$H$15:$S$15,0)),
IF(AND($M33="x",$F33&lt;&gt;0),
IF($F33=1,$J33,
IF('2.1 Kraftwerk allgemein'!$F$17-'2.5 CAPEX'!BV$5&gt;='2.5 CAPEX'!$F33*'1.1 Allgemein'!$I$27,
IF(SUM(OFFSET(BU33,0,-MIN($F33-2,COLUMN(BH33)-1),1,MIN($F33-1,COLUMN(BH33))))=0,$J33,""),"")),"")),""),"")</f>
        <v/>
      </c>
      <c r="BW33" s="340" t="str">
        <f ca="1">IF(BW$5&lt;&gt;"",
IF(BW$5&gt;='2.1 Kraftwerk allgemein'!$F$15,
IF(BW$5&lt;='2.1 Kraftwerk allgemein'!$F$16,
$J33*INDEX('2.1 Kraftwerk allgemein'!$H$16:$S$16,,MATCH('2.5 CAPEX'!BW$5,'2.1 Kraftwerk allgemein'!$H$15:$S$15,0)),
IF(AND($M33="x",$F33&lt;&gt;0),
IF($F33=1,$J33,
IF('2.1 Kraftwerk allgemein'!$F$17-'2.5 CAPEX'!BW$5&gt;='2.5 CAPEX'!$F33*'1.1 Allgemein'!$I$27,
IF(SUM(OFFSET(BV33,0,-MIN($F33-2,COLUMN(BI33)-1),1,MIN($F33-1,COLUMN(BI33))))=0,$J33,""),"")),"")),""),"")</f>
        <v/>
      </c>
      <c r="BX33" s="340" t="str">
        <f ca="1">IF(BX$5&lt;&gt;"",
IF(BX$5&gt;='2.1 Kraftwerk allgemein'!$F$15,
IF(BX$5&lt;='2.1 Kraftwerk allgemein'!$F$16,
$J33*INDEX('2.1 Kraftwerk allgemein'!$H$16:$S$16,,MATCH('2.5 CAPEX'!BX$5,'2.1 Kraftwerk allgemein'!$H$15:$S$15,0)),
IF(AND($M33="x",$F33&lt;&gt;0),
IF($F33=1,$J33,
IF('2.1 Kraftwerk allgemein'!$F$17-'2.5 CAPEX'!BX$5&gt;='2.5 CAPEX'!$F33*'1.1 Allgemein'!$I$27,
IF(SUM(OFFSET(BW33,0,-MIN($F33-2,COLUMN(BJ33)-1),1,MIN($F33-1,COLUMN(BJ33))))=0,$J33,""),"")),"")),""),"")</f>
        <v/>
      </c>
      <c r="BY33" s="340" t="str">
        <f ca="1">IF(BY$5&lt;&gt;"",
IF(BY$5&gt;='2.1 Kraftwerk allgemein'!$F$15,
IF(BY$5&lt;='2.1 Kraftwerk allgemein'!$F$16,
$J33*INDEX('2.1 Kraftwerk allgemein'!$H$16:$S$16,,MATCH('2.5 CAPEX'!BY$5,'2.1 Kraftwerk allgemein'!$H$15:$S$15,0)),
IF(AND($M33="x",$F33&lt;&gt;0),
IF($F33=1,$J33,
IF('2.1 Kraftwerk allgemein'!$F$17-'2.5 CAPEX'!BY$5&gt;='2.5 CAPEX'!$F33*'1.1 Allgemein'!$I$27,
IF(SUM(OFFSET(BX33,0,-MIN($F33-2,COLUMN(BK33)-1),1,MIN($F33-1,COLUMN(BK33))))=0,$J33,""),"")),"")),""),"")</f>
        <v/>
      </c>
      <c r="BZ33" s="340" t="str">
        <f ca="1">IF(BZ$5&lt;&gt;"",
IF(BZ$5&gt;='2.1 Kraftwerk allgemein'!$F$15,
IF(BZ$5&lt;='2.1 Kraftwerk allgemein'!$F$16,
$J33*INDEX('2.1 Kraftwerk allgemein'!$H$16:$S$16,,MATCH('2.5 CAPEX'!BZ$5,'2.1 Kraftwerk allgemein'!$H$15:$S$15,0)),
IF(AND($M33="x",$F33&lt;&gt;0),
IF($F33=1,$J33,
IF('2.1 Kraftwerk allgemein'!$F$17-'2.5 CAPEX'!BZ$5&gt;='2.5 CAPEX'!$F33*'1.1 Allgemein'!$I$27,
IF(SUM(OFFSET(BY33,0,-MIN($F33-2,COLUMN(BL33)-1),1,MIN($F33-1,COLUMN(BL33))))=0,$J33,""),"")),"")),""),"")</f>
        <v/>
      </c>
      <c r="CA33" s="340" t="str">
        <f ca="1">IF(CA$5&lt;&gt;"",
IF(CA$5&gt;='2.1 Kraftwerk allgemein'!$F$15,
IF(CA$5&lt;='2.1 Kraftwerk allgemein'!$F$16,
$J33*INDEX('2.1 Kraftwerk allgemein'!$H$16:$S$16,,MATCH('2.5 CAPEX'!CA$5,'2.1 Kraftwerk allgemein'!$H$15:$S$15,0)),
IF(AND($M33="x",$F33&lt;&gt;0),
IF($F33=1,$J33,
IF('2.1 Kraftwerk allgemein'!$F$17-'2.5 CAPEX'!CA$5&gt;='2.5 CAPEX'!$F33*'1.1 Allgemein'!$I$27,
IF(SUM(OFFSET(BZ33,0,-MIN($F33-2,COLUMN(BM33)-1),1,MIN($F33-1,COLUMN(BM33))))=0,$J33,""),"")),"")),""),"")</f>
        <v/>
      </c>
      <c r="CB33" s="340" t="str">
        <f ca="1">IF(CB$5&lt;&gt;"",
IF(CB$5&gt;='2.1 Kraftwerk allgemein'!$F$15,
IF(CB$5&lt;='2.1 Kraftwerk allgemein'!$F$16,
$J33*INDEX('2.1 Kraftwerk allgemein'!$H$16:$S$16,,MATCH('2.5 CAPEX'!CB$5,'2.1 Kraftwerk allgemein'!$H$15:$S$15,0)),
IF(AND($M33="x",$F33&lt;&gt;0),
IF($F33=1,$J33,
IF('2.1 Kraftwerk allgemein'!$F$17-'2.5 CAPEX'!CB$5&gt;='2.5 CAPEX'!$F33*'1.1 Allgemein'!$I$27,
IF(SUM(OFFSET(CA33,0,-MIN($F33-2,COLUMN(BN33)-1),1,MIN($F33-1,COLUMN(BN33))))=0,$J33,""),"")),"")),""),"")</f>
        <v/>
      </c>
      <c r="CC33" s="340" t="str">
        <f ca="1">IF(CC$5&lt;&gt;"",
IF(CC$5&gt;='2.1 Kraftwerk allgemein'!$F$15,
IF(CC$5&lt;='2.1 Kraftwerk allgemein'!$F$16,
$J33*INDEX('2.1 Kraftwerk allgemein'!$H$16:$S$16,,MATCH('2.5 CAPEX'!CC$5,'2.1 Kraftwerk allgemein'!$H$15:$S$15,0)),
IF(AND($M33="x",$F33&lt;&gt;0),
IF($F33=1,$J33,
IF('2.1 Kraftwerk allgemein'!$F$17-'2.5 CAPEX'!CC$5&gt;='2.5 CAPEX'!$F33*'1.1 Allgemein'!$I$27,
IF(SUM(OFFSET(CB33,0,-MIN($F33-2,COLUMN(BO33)-1),1,MIN($F33-1,COLUMN(BO33))))=0,$J33,""),"")),"")),""),"")</f>
        <v/>
      </c>
      <c r="CD33" s="340" t="str">
        <f ca="1">IF(CD$5&lt;&gt;"",
IF(CD$5&gt;='2.1 Kraftwerk allgemein'!$F$15,
IF(CD$5&lt;='2.1 Kraftwerk allgemein'!$F$16,
$J33*INDEX('2.1 Kraftwerk allgemein'!$H$16:$S$16,,MATCH('2.5 CAPEX'!CD$5,'2.1 Kraftwerk allgemein'!$H$15:$S$15,0)),
IF(AND($M33="x",$F33&lt;&gt;0),
IF($F33=1,$J33,
IF('2.1 Kraftwerk allgemein'!$F$17-'2.5 CAPEX'!CD$5&gt;='2.5 CAPEX'!$F33*'1.1 Allgemein'!$I$27,
IF(SUM(OFFSET(CC33,0,-MIN($F33-2,COLUMN(BP33)-1),1,MIN($F33-1,COLUMN(BP33))))=0,$J33,""),"")),"")),""),"")</f>
        <v/>
      </c>
      <c r="CE33" s="340" t="str">
        <f ca="1">IF(CE$5&lt;&gt;"",
IF(CE$5&gt;='2.1 Kraftwerk allgemein'!$F$15,
IF(CE$5&lt;='2.1 Kraftwerk allgemein'!$F$16,
$J33*INDEX('2.1 Kraftwerk allgemein'!$H$16:$S$16,,MATCH('2.5 CAPEX'!CE$5,'2.1 Kraftwerk allgemein'!$H$15:$S$15,0)),
IF(AND($M33="x",$F33&lt;&gt;0),
IF($F33=1,$J33,
IF('2.1 Kraftwerk allgemein'!$F$17-'2.5 CAPEX'!CE$5&gt;='2.5 CAPEX'!$F33*'1.1 Allgemein'!$I$27,
IF(SUM(OFFSET(CD33,0,-MIN($F33-2,COLUMN(BQ33)-1),1,MIN($F33-1,COLUMN(BQ33))))=0,$J33,""),"")),"")),""),"")</f>
        <v/>
      </c>
      <c r="CF33" s="340" t="str">
        <f ca="1">IF(CF$5&lt;&gt;"",
IF(CF$5&gt;='2.1 Kraftwerk allgemein'!$F$15,
IF(CF$5&lt;='2.1 Kraftwerk allgemein'!$F$16,
$J33*INDEX('2.1 Kraftwerk allgemein'!$H$16:$S$16,,MATCH('2.5 CAPEX'!CF$5,'2.1 Kraftwerk allgemein'!$H$15:$S$15,0)),
IF(AND($M33="x",$F33&lt;&gt;0),
IF($F33=1,$J33,
IF('2.1 Kraftwerk allgemein'!$F$17-'2.5 CAPEX'!CF$5&gt;='2.5 CAPEX'!$F33*'1.1 Allgemein'!$I$27,
IF(SUM(OFFSET(CE33,0,-MIN($F33-2,COLUMN(BR33)-1),1,MIN($F33-1,COLUMN(BR33))))=0,$J33,""),"")),"")),""),"")</f>
        <v/>
      </c>
      <c r="CG33" s="340" t="str">
        <f ca="1">IF(CG$5&lt;&gt;"",
IF(CG$5&gt;='2.1 Kraftwerk allgemein'!$F$15,
IF(CG$5&lt;='2.1 Kraftwerk allgemein'!$F$16,
$J33*INDEX('2.1 Kraftwerk allgemein'!$H$16:$S$16,,MATCH('2.5 CAPEX'!CG$5,'2.1 Kraftwerk allgemein'!$H$15:$S$15,0)),
IF(AND($M33="x",$F33&lt;&gt;0),
IF($F33=1,$J33,
IF('2.1 Kraftwerk allgemein'!$F$17-'2.5 CAPEX'!CG$5&gt;='2.5 CAPEX'!$F33*'1.1 Allgemein'!$I$27,
IF(SUM(OFFSET(CF33,0,-MIN($F33-2,COLUMN(BS33)-1),1,MIN($F33-1,COLUMN(BS33))))=0,$J33,""),"")),"")),""),"")</f>
        <v/>
      </c>
      <c r="CH33" s="340" t="str">
        <f ca="1">IF(CH$5&lt;&gt;"",
IF(CH$5&gt;='2.1 Kraftwerk allgemein'!$F$15,
IF(CH$5&lt;='2.1 Kraftwerk allgemein'!$F$16,
$J33*INDEX('2.1 Kraftwerk allgemein'!$H$16:$S$16,,MATCH('2.5 CAPEX'!CH$5,'2.1 Kraftwerk allgemein'!$H$15:$S$15,0)),
IF(AND($M33="x",$F33&lt;&gt;0),
IF($F33=1,$J33,
IF('2.1 Kraftwerk allgemein'!$F$17-'2.5 CAPEX'!CH$5&gt;='2.5 CAPEX'!$F33*'1.1 Allgemein'!$I$27,
IF(SUM(OFFSET(CG33,0,-MIN($F33-2,COLUMN(BT33)-1),1,MIN($F33-1,COLUMN(BT33))))=0,$J33,""),"")),"")),""),"")</f>
        <v/>
      </c>
      <c r="CI33" s="340" t="str">
        <f ca="1">IF(CI$5&lt;&gt;"",
IF(CI$5&gt;='2.1 Kraftwerk allgemein'!$F$15,
IF(CI$5&lt;='2.1 Kraftwerk allgemein'!$F$16,
$J33*INDEX('2.1 Kraftwerk allgemein'!$H$16:$S$16,,MATCH('2.5 CAPEX'!CI$5,'2.1 Kraftwerk allgemein'!$H$15:$S$15,0)),
IF(AND($M33="x",$F33&lt;&gt;0),
IF($F33=1,$J33,
IF('2.1 Kraftwerk allgemein'!$F$17-'2.5 CAPEX'!CI$5&gt;='2.5 CAPEX'!$F33*'1.1 Allgemein'!$I$27,
IF(SUM(OFFSET(CH33,0,-MIN($F33-2,COLUMN(BU33)-1),1,MIN($F33-1,COLUMN(BU33))))=0,$J33,""),"")),"")),""),"")</f>
        <v/>
      </c>
      <c r="CJ33" s="340" t="str">
        <f ca="1">IF(CJ$5&lt;&gt;"",
IF(CJ$5&gt;='2.1 Kraftwerk allgemein'!$F$15,
IF(CJ$5&lt;='2.1 Kraftwerk allgemein'!$F$16,
$J33*INDEX('2.1 Kraftwerk allgemein'!$H$16:$S$16,,MATCH('2.5 CAPEX'!CJ$5,'2.1 Kraftwerk allgemein'!$H$15:$S$15,0)),
IF(AND($M33="x",$F33&lt;&gt;0),
IF($F33=1,$J33,
IF('2.1 Kraftwerk allgemein'!$F$17-'2.5 CAPEX'!CJ$5&gt;='2.5 CAPEX'!$F33*'1.1 Allgemein'!$I$27,
IF(SUM(OFFSET(CI33,0,-MIN($F33-2,COLUMN(BV33)-1),1,MIN($F33-1,COLUMN(BV33))))=0,$J33,""),"")),"")),""),"")</f>
        <v/>
      </c>
      <c r="CK33" s="340" t="str">
        <f ca="1">IF(CK$5&lt;&gt;"",
IF(CK$5&gt;='2.1 Kraftwerk allgemein'!$F$15,
IF(CK$5&lt;='2.1 Kraftwerk allgemein'!$F$16,
$J33*INDEX('2.1 Kraftwerk allgemein'!$H$16:$S$16,,MATCH('2.5 CAPEX'!CK$5,'2.1 Kraftwerk allgemein'!$H$15:$S$15,0)),
IF(AND($M33="x",$F33&lt;&gt;0),
IF($F33=1,$J33,
IF('2.1 Kraftwerk allgemein'!$F$17-'2.5 CAPEX'!CK$5&gt;='2.5 CAPEX'!$F33*'1.1 Allgemein'!$I$27,
IF(SUM(OFFSET(CJ33,0,-MIN($F33-2,COLUMN(BW33)-1),1,MIN($F33-1,COLUMN(BW33))))=0,$J33,""),"")),"")),""),"")</f>
        <v/>
      </c>
      <c r="CL33" s="340" t="str">
        <f ca="1">IF(CL$5&lt;&gt;"",
IF(CL$5&gt;='2.1 Kraftwerk allgemein'!$F$15,
IF(CL$5&lt;='2.1 Kraftwerk allgemein'!$F$16,
$J33*INDEX('2.1 Kraftwerk allgemein'!$H$16:$S$16,,MATCH('2.5 CAPEX'!CL$5,'2.1 Kraftwerk allgemein'!$H$15:$S$15,0)),
IF(AND($M33="x",$F33&lt;&gt;0),
IF($F33=1,$J33,
IF('2.1 Kraftwerk allgemein'!$F$17-'2.5 CAPEX'!CL$5&gt;='2.5 CAPEX'!$F33*'1.1 Allgemein'!$I$27,
IF(SUM(OFFSET(CK33,0,-MIN($F33-2,COLUMN(BX33)-1),1,MIN($F33-1,COLUMN(BX33))))=0,$J33,""),"")),"")),""),"")</f>
        <v/>
      </c>
      <c r="CM33" s="340" t="str">
        <f ca="1">IF(CM$5&lt;&gt;"",
IF(CM$5&gt;='2.1 Kraftwerk allgemein'!$F$15,
IF(CM$5&lt;='2.1 Kraftwerk allgemein'!$F$16,
$J33*INDEX('2.1 Kraftwerk allgemein'!$H$16:$S$16,,MATCH('2.5 CAPEX'!CM$5,'2.1 Kraftwerk allgemein'!$H$15:$S$15,0)),
IF(AND($M33="x",$F33&lt;&gt;0),
IF($F33=1,$J33,
IF('2.1 Kraftwerk allgemein'!$F$17-'2.5 CAPEX'!CM$5&gt;='2.5 CAPEX'!$F33*'1.1 Allgemein'!$I$27,
IF(SUM(OFFSET(CL33,0,-MIN($F33-2,COLUMN(BY33)-1),1,MIN($F33-1,COLUMN(BY33))))=0,$J33,""),"")),"")),""),"")</f>
        <v/>
      </c>
      <c r="CN33" s="340" t="str">
        <f ca="1">IF(CN$5&lt;&gt;"",
IF(CN$5&gt;='2.1 Kraftwerk allgemein'!$F$15,
IF(CN$5&lt;='2.1 Kraftwerk allgemein'!$F$16,
$J33*INDEX('2.1 Kraftwerk allgemein'!$H$16:$S$16,,MATCH('2.5 CAPEX'!CN$5,'2.1 Kraftwerk allgemein'!$H$15:$S$15,0)),
IF(AND($M33="x",$F33&lt;&gt;0),
IF($F33=1,$J33,
IF('2.1 Kraftwerk allgemein'!$F$17-'2.5 CAPEX'!CN$5&gt;='2.5 CAPEX'!$F33*'1.1 Allgemein'!$I$27,
IF(SUM(OFFSET(CM33,0,-MIN($F33-2,COLUMN(BZ33)-1),1,MIN($F33-1,COLUMN(BZ33))))=0,$J33,""),"")),"")),""),"")</f>
        <v/>
      </c>
      <c r="CO33" s="340" t="str">
        <f ca="1">IF(CO$5&lt;&gt;"",
IF(CO$5&gt;='2.1 Kraftwerk allgemein'!$F$15,
IF(CO$5&lt;='2.1 Kraftwerk allgemein'!$F$16,
$J33*INDEX('2.1 Kraftwerk allgemein'!$H$16:$S$16,,MATCH('2.5 CAPEX'!CO$5,'2.1 Kraftwerk allgemein'!$H$15:$S$15,0)),
IF(AND($M33="x",$F33&lt;&gt;0),
IF($F33=1,$J33,
IF('2.1 Kraftwerk allgemein'!$F$17-'2.5 CAPEX'!CO$5&gt;='2.5 CAPEX'!$F33*'1.1 Allgemein'!$I$27,
IF(SUM(OFFSET(CN33,0,-MIN($F33-2,COLUMN(CA33)-1),1,MIN($F33-1,COLUMN(CA33))))=0,$J33,""),"")),"")),""),"")</f>
        <v/>
      </c>
      <c r="CP33" s="340" t="str">
        <f ca="1">IF(CP$5&lt;&gt;"",
IF(CP$5&gt;='2.1 Kraftwerk allgemein'!$F$15,
IF(CP$5&lt;='2.1 Kraftwerk allgemein'!$F$16,
$J33*INDEX('2.1 Kraftwerk allgemein'!$H$16:$S$16,,MATCH('2.5 CAPEX'!CP$5,'2.1 Kraftwerk allgemein'!$H$15:$S$15,0)),
IF(AND($M33="x",$F33&lt;&gt;0),
IF($F33=1,$J33,
IF('2.1 Kraftwerk allgemein'!$F$17-'2.5 CAPEX'!CP$5&gt;='2.5 CAPEX'!$F33*'1.1 Allgemein'!$I$27,
IF(SUM(OFFSET(CO33,0,-MIN($F33-2,COLUMN(CB33)-1),1,MIN($F33-1,COLUMN(CB33))))=0,$J33,""),"")),"")),""),"")</f>
        <v/>
      </c>
      <c r="CQ33" s="340" t="str">
        <f ca="1">IF(CQ$5&lt;&gt;"",
IF(CQ$5&gt;='2.1 Kraftwerk allgemein'!$F$15,
IF(CQ$5&lt;='2.1 Kraftwerk allgemein'!$F$16,
$J33*INDEX('2.1 Kraftwerk allgemein'!$H$16:$S$16,,MATCH('2.5 CAPEX'!CQ$5,'2.1 Kraftwerk allgemein'!$H$15:$S$15,0)),
IF(AND($M33="x",$F33&lt;&gt;0),
IF($F33=1,$J33,
IF('2.1 Kraftwerk allgemein'!$F$17-'2.5 CAPEX'!CQ$5&gt;='2.5 CAPEX'!$F33*'1.1 Allgemein'!$I$27,
IF(SUM(OFFSET(CP33,0,-MIN($F33-2,COLUMN(CC33)-1),1,MIN($F33-1,COLUMN(CC33))))=0,$J33,""),"")),"")),""),"")</f>
        <v/>
      </c>
      <c r="CR33" s="340" t="str">
        <f ca="1">IF(CR$5&lt;&gt;"",
IF(CR$5&gt;='2.1 Kraftwerk allgemein'!$F$15,
IF(CR$5&lt;='2.1 Kraftwerk allgemein'!$F$16,
$J33*INDEX('2.1 Kraftwerk allgemein'!$H$16:$S$16,,MATCH('2.5 CAPEX'!CR$5,'2.1 Kraftwerk allgemein'!$H$15:$S$15,0)),
IF(AND($M33="x",$F33&lt;&gt;0),
IF($F33=1,$J33,
IF('2.1 Kraftwerk allgemein'!$F$17-'2.5 CAPEX'!CR$5&gt;='2.5 CAPEX'!$F33*'1.1 Allgemein'!$I$27,
IF(SUM(OFFSET(CQ33,0,-MIN($F33-2,COLUMN(CD33)-1),1,MIN($F33-1,COLUMN(CD33))))=0,$J33,""),"")),"")),""),"")</f>
        <v/>
      </c>
      <c r="CS33" s="340" t="str">
        <f ca="1">IF(CS$5&lt;&gt;"",
IF(CS$5&gt;='2.1 Kraftwerk allgemein'!$F$15,
IF(CS$5&lt;='2.1 Kraftwerk allgemein'!$F$16,
$J33*INDEX('2.1 Kraftwerk allgemein'!$H$16:$S$16,,MATCH('2.5 CAPEX'!CS$5,'2.1 Kraftwerk allgemein'!$H$15:$S$15,0)),
IF(AND($M33="x",$F33&lt;&gt;0),
IF($F33=1,$J33,
IF('2.1 Kraftwerk allgemein'!$F$17-'2.5 CAPEX'!CS$5&gt;='2.5 CAPEX'!$F33*'1.1 Allgemein'!$I$27,
IF(SUM(OFFSET(CR33,0,-MIN($F33-2,COLUMN(CE33)-1),1,MIN($F33-1,COLUMN(CE33))))=0,$J33,""),"")),"")),""),"")</f>
        <v/>
      </c>
      <c r="CT33" s="340" t="str">
        <f ca="1">IF(CT$5&lt;&gt;"",
IF(CT$5&gt;='2.1 Kraftwerk allgemein'!$F$15,
IF(CT$5&lt;='2.1 Kraftwerk allgemein'!$F$16,
$J33*INDEX('2.1 Kraftwerk allgemein'!$H$16:$S$16,,MATCH('2.5 CAPEX'!CT$5,'2.1 Kraftwerk allgemein'!$H$15:$S$15,0)),
IF(AND($M33="x",$F33&lt;&gt;0),
IF($F33=1,$J33,
IF('2.1 Kraftwerk allgemein'!$F$17-'2.5 CAPEX'!CT$5&gt;='2.5 CAPEX'!$F33*'1.1 Allgemein'!$I$27,
IF(SUM(OFFSET(CS33,0,-MIN($F33-2,COLUMN(CF33)-1),1,MIN($F33-1,COLUMN(CF33))))=0,$J33,""),"")),"")),""),"")</f>
        <v/>
      </c>
      <c r="CU33" s="340" t="str">
        <f ca="1">IF(CU$5&lt;&gt;"",
IF(CU$5&gt;='2.1 Kraftwerk allgemein'!$F$15,
IF(CU$5&lt;='2.1 Kraftwerk allgemein'!$F$16,
$J33*INDEX('2.1 Kraftwerk allgemein'!$H$16:$S$16,,MATCH('2.5 CAPEX'!CU$5,'2.1 Kraftwerk allgemein'!$H$15:$S$15,0)),
IF(AND($M33="x",$F33&lt;&gt;0),
IF($F33=1,$J33,
IF('2.1 Kraftwerk allgemein'!$F$17-'2.5 CAPEX'!CU$5&gt;='2.5 CAPEX'!$F33*'1.1 Allgemein'!$I$27,
IF(SUM(OFFSET(CT33,0,-MIN($F33-2,COLUMN(CG33)-1),1,MIN($F33-1,COLUMN(CG33))))=0,$J33,""),"")),"")),""),"")</f>
        <v/>
      </c>
      <c r="CV33" s="340" t="str">
        <f ca="1">IF(CV$5&lt;&gt;"",
IF(CV$5&gt;='2.1 Kraftwerk allgemein'!$F$15,
IF(CV$5&lt;='2.1 Kraftwerk allgemein'!$F$16,
$J33*INDEX('2.1 Kraftwerk allgemein'!$H$16:$S$16,,MATCH('2.5 CAPEX'!CV$5,'2.1 Kraftwerk allgemein'!$H$15:$S$15,0)),
IF(AND($M33="x",$F33&lt;&gt;0),
IF($F33=1,$J33,
IF('2.1 Kraftwerk allgemein'!$F$17-'2.5 CAPEX'!CV$5&gt;='2.5 CAPEX'!$F33*'1.1 Allgemein'!$I$27,
IF(SUM(OFFSET(CU33,0,-MIN($F33-2,COLUMN(CH33)-1),1,MIN($F33-1,COLUMN(CH33))))=0,$J33,""),"")),"")),""),"")</f>
        <v/>
      </c>
      <c r="CW33" s="340" t="str">
        <f ca="1">IF(CW$5&lt;&gt;"",
IF(CW$5&gt;='2.1 Kraftwerk allgemein'!$F$15,
IF(CW$5&lt;='2.1 Kraftwerk allgemein'!$F$16,
$J33*INDEX('2.1 Kraftwerk allgemein'!$H$16:$S$16,,MATCH('2.5 CAPEX'!CW$5,'2.1 Kraftwerk allgemein'!$H$15:$S$15,0)),
IF(AND($M33="x",$F33&lt;&gt;0),
IF($F33=1,$J33,
IF('2.1 Kraftwerk allgemein'!$F$17-'2.5 CAPEX'!CW$5&gt;='2.5 CAPEX'!$F33*'1.1 Allgemein'!$I$27,
IF(SUM(OFFSET(CV33,0,-MIN($F33-2,COLUMN(CI33)-1),1,MIN($F33-1,COLUMN(CI33))))=0,$J33,""),"")),"")),""),"")</f>
        <v/>
      </c>
      <c r="CX33" s="340" t="str">
        <f ca="1">IF(CX$5&lt;&gt;"",
IF(CX$5&gt;='2.1 Kraftwerk allgemein'!$F$15,
IF(CX$5&lt;='2.1 Kraftwerk allgemein'!$F$16,
$J33*INDEX('2.1 Kraftwerk allgemein'!$H$16:$S$16,,MATCH('2.5 CAPEX'!CX$5,'2.1 Kraftwerk allgemein'!$H$15:$S$15,0)),
IF(AND($M33="x",$F33&lt;&gt;0),
IF($F33=1,$J33,
IF('2.1 Kraftwerk allgemein'!$F$17-'2.5 CAPEX'!CX$5&gt;='2.5 CAPEX'!$F33*'1.1 Allgemein'!$I$27,
IF(SUM(OFFSET(CW33,0,-MIN($F33-2,COLUMN(CJ33)-1),1,MIN($F33-1,COLUMN(CJ33))))=0,$J33,""),"")),"")),""),"")</f>
        <v/>
      </c>
      <c r="CY33" s="340" t="str">
        <f ca="1">IF(CY$5&lt;&gt;"",
IF(CY$5&gt;='2.1 Kraftwerk allgemein'!$F$15,
IF(CY$5&lt;='2.1 Kraftwerk allgemein'!$F$16,
$J33*INDEX('2.1 Kraftwerk allgemein'!$H$16:$S$16,,MATCH('2.5 CAPEX'!CY$5,'2.1 Kraftwerk allgemein'!$H$15:$S$15,0)),
IF(AND($M33="x",$F33&lt;&gt;0),
IF($F33=1,$J33,
IF('2.1 Kraftwerk allgemein'!$F$17-'2.5 CAPEX'!CY$5&gt;='2.5 CAPEX'!$F33*'1.1 Allgemein'!$I$27,
IF(SUM(OFFSET(CX33,0,-MIN($F33-2,COLUMN(CK33)-1),1,MIN($F33-1,COLUMN(CK33))))=0,$J33,""),"")),"")),""),"")</f>
        <v/>
      </c>
      <c r="CZ33" s="340" t="str">
        <f ca="1">IF(CZ$5&lt;&gt;"",
IF(CZ$5&gt;='2.1 Kraftwerk allgemein'!$F$15,
IF(CZ$5&lt;='2.1 Kraftwerk allgemein'!$F$16,
$J33*INDEX('2.1 Kraftwerk allgemein'!$H$16:$S$16,,MATCH('2.5 CAPEX'!CZ$5,'2.1 Kraftwerk allgemein'!$H$15:$S$15,0)),
IF(AND($M33="x",$F33&lt;&gt;0),
IF($F33=1,$J33,
IF('2.1 Kraftwerk allgemein'!$F$17-'2.5 CAPEX'!CZ$5&gt;='2.5 CAPEX'!$F33*'1.1 Allgemein'!$I$27,
IF(SUM(OFFSET(CY33,0,-MIN($F33-2,COLUMN(CL33)-1),1,MIN($F33-1,COLUMN(CL33))))=0,$J33,""),"")),"")),""),"")</f>
        <v/>
      </c>
      <c r="DA33" s="340" t="str">
        <f ca="1">IF(DA$5&lt;&gt;"",
IF(DA$5&gt;='2.1 Kraftwerk allgemein'!$F$15,
IF(DA$5&lt;='2.1 Kraftwerk allgemein'!$F$16,
$J33*INDEX('2.1 Kraftwerk allgemein'!$H$16:$S$16,,MATCH('2.5 CAPEX'!DA$5,'2.1 Kraftwerk allgemein'!$H$15:$S$15,0)),
IF(AND($M33="x",$F33&lt;&gt;0),
IF($F33=1,$J33,
IF('2.1 Kraftwerk allgemein'!$F$17-'2.5 CAPEX'!DA$5&gt;='2.5 CAPEX'!$F33*'1.1 Allgemein'!$I$27,
IF(SUM(OFFSET(CZ33,0,-MIN($F33-2,COLUMN(CM33)-1),1,MIN($F33-1,COLUMN(CM33))))=0,$J33,""),"")),"")),""),"")</f>
        <v/>
      </c>
      <c r="DB33" s="340" t="str">
        <f ca="1">IF(DB$5&lt;&gt;"",
IF(DB$5&gt;='2.1 Kraftwerk allgemein'!$F$15,
IF(DB$5&lt;='2.1 Kraftwerk allgemein'!$F$16,
$J33*INDEX('2.1 Kraftwerk allgemein'!$H$16:$S$16,,MATCH('2.5 CAPEX'!DB$5,'2.1 Kraftwerk allgemein'!$H$15:$S$15,0)),
IF(AND($M33="x",$F33&lt;&gt;0),
IF($F33=1,$J33,
IF('2.1 Kraftwerk allgemein'!$F$17-'2.5 CAPEX'!DB$5&gt;='2.5 CAPEX'!$F33*'1.1 Allgemein'!$I$27,
IF(SUM(OFFSET(DA33,0,-MIN($F33-2,COLUMN(CN33)-1),1,MIN($F33-1,COLUMN(CN33))))=0,$J33,""),"")),"")),""),"")</f>
        <v/>
      </c>
      <c r="DC33" s="340" t="str">
        <f ca="1">IF(DC$5&lt;&gt;"",
IF(DC$5&gt;='2.1 Kraftwerk allgemein'!$F$15,
IF(DC$5&lt;='2.1 Kraftwerk allgemein'!$F$16,
$J33*INDEX('2.1 Kraftwerk allgemein'!$H$16:$S$16,,MATCH('2.5 CAPEX'!DC$5,'2.1 Kraftwerk allgemein'!$H$15:$S$15,0)),
IF(AND($M33="x",$F33&lt;&gt;0),
IF($F33=1,$J33,
IF('2.1 Kraftwerk allgemein'!$F$17-'2.5 CAPEX'!DC$5&gt;='2.5 CAPEX'!$F33*'1.1 Allgemein'!$I$27,
IF(SUM(OFFSET(DB33,0,-MIN($F33-2,COLUMN(CO33)-1),1,MIN($F33-1,COLUMN(CO33))))=0,$J33,""),"")),"")),""),"")</f>
        <v/>
      </c>
      <c r="DD33" s="340" t="str">
        <f ca="1">IF(DD$5&lt;&gt;"",
IF(DD$5&gt;='2.1 Kraftwerk allgemein'!$F$15,
IF(DD$5&lt;='2.1 Kraftwerk allgemein'!$F$16,
$J33*INDEX('2.1 Kraftwerk allgemein'!$H$16:$S$16,,MATCH('2.5 CAPEX'!DD$5,'2.1 Kraftwerk allgemein'!$H$15:$S$15,0)),
IF(AND($M33="x",$F33&lt;&gt;0),
IF($F33=1,$J33,
IF('2.1 Kraftwerk allgemein'!$F$17-'2.5 CAPEX'!DD$5&gt;='2.5 CAPEX'!$F33*'1.1 Allgemein'!$I$27,
IF(SUM(OFFSET(DC33,0,-MIN($F33-2,COLUMN(CP33)-1),1,MIN($F33-1,COLUMN(CP33))))=0,$J33,""),"")),"")),""),"")</f>
        <v/>
      </c>
      <c r="DE33" s="340" t="str">
        <f ca="1">IF(DE$5&lt;&gt;"",
IF(DE$5&gt;='2.1 Kraftwerk allgemein'!$F$15,
IF(DE$5&lt;='2.1 Kraftwerk allgemein'!$F$16,
$J33*INDEX('2.1 Kraftwerk allgemein'!$H$16:$S$16,,MATCH('2.5 CAPEX'!DE$5,'2.1 Kraftwerk allgemein'!$H$15:$S$15,0)),
IF(AND($M33="x",$F33&lt;&gt;0),
IF($F33=1,$J33,
IF('2.1 Kraftwerk allgemein'!$F$17-'2.5 CAPEX'!DE$5&gt;='2.5 CAPEX'!$F33*'1.1 Allgemein'!$I$27,
IF(SUM(OFFSET(DD33,0,-MIN($F33-2,COLUMN(CQ33)-1),1,MIN($F33-1,COLUMN(CQ33))))=0,$J33,""),"")),"")),""),"")</f>
        <v/>
      </c>
      <c r="DF33" s="340" t="str">
        <f ca="1">IF(DF$5&lt;&gt;"",
IF(DF$5&gt;='2.1 Kraftwerk allgemein'!$F$15,
IF(DF$5&lt;='2.1 Kraftwerk allgemein'!$F$16,
$J33*INDEX('2.1 Kraftwerk allgemein'!$H$16:$S$16,,MATCH('2.5 CAPEX'!DF$5,'2.1 Kraftwerk allgemein'!$H$15:$S$15,0)),
IF(AND($M33="x",$F33&lt;&gt;0),
IF($F33=1,$J33,
IF('2.1 Kraftwerk allgemein'!$F$17-'2.5 CAPEX'!DF$5&gt;='2.5 CAPEX'!$F33*'1.1 Allgemein'!$I$27,
IF(SUM(OFFSET(DE33,0,-MIN($F33-2,COLUMN(CR33)-1),1,MIN($F33-1,COLUMN(CR33))))=0,$J33,""),"")),"")),""),"")</f>
        <v/>
      </c>
      <c r="DG33" s="340" t="str">
        <f ca="1">IF(DG$5&lt;&gt;"",
IF(DG$5&gt;='2.1 Kraftwerk allgemein'!$F$15,
IF(DG$5&lt;='2.1 Kraftwerk allgemein'!$F$16,
$J33*INDEX('2.1 Kraftwerk allgemein'!$H$16:$S$16,,MATCH('2.5 CAPEX'!DG$5,'2.1 Kraftwerk allgemein'!$H$15:$S$15,0)),
IF(AND($M33="x",$F33&lt;&gt;0),
IF($F33=1,$J33,
IF('2.1 Kraftwerk allgemein'!$F$17-'2.5 CAPEX'!DG$5&gt;='2.5 CAPEX'!$F33*'1.1 Allgemein'!$I$27,
IF(SUM(OFFSET(DF33,0,-MIN($F33-2,COLUMN(CS33)-1),1,MIN($F33-1,COLUMN(CS33))))=0,$J33,""),"")),"")),""),"")</f>
        <v/>
      </c>
      <c r="DH33" s="340" t="str">
        <f ca="1">IF(DH$5&lt;&gt;"",
IF(DH$5&gt;='2.1 Kraftwerk allgemein'!$F$15,
IF(DH$5&lt;='2.1 Kraftwerk allgemein'!$F$16,
$J33*INDEX('2.1 Kraftwerk allgemein'!$H$16:$S$16,,MATCH('2.5 CAPEX'!DH$5,'2.1 Kraftwerk allgemein'!$H$15:$S$15,0)),
IF(AND($M33="x",$F33&lt;&gt;0),
IF($F33=1,$J33,
IF('2.1 Kraftwerk allgemein'!$F$17-'2.5 CAPEX'!DH$5&gt;='2.5 CAPEX'!$F33*'1.1 Allgemein'!$I$27,
IF(SUM(OFFSET(DG33,0,-MIN($F33-2,COLUMN(CT33)-1),1,MIN($F33-1,COLUMN(CT33))))=0,$J33,""),"")),"")),""),"")</f>
        <v/>
      </c>
      <c r="DI33" s="340" t="str">
        <f ca="1">IF(DI$5&lt;&gt;"",
IF(DI$5&gt;='2.1 Kraftwerk allgemein'!$F$15,
IF(DI$5&lt;='2.1 Kraftwerk allgemein'!$F$16,
$J33*INDEX('2.1 Kraftwerk allgemein'!$H$16:$S$16,,MATCH('2.5 CAPEX'!DI$5,'2.1 Kraftwerk allgemein'!$H$15:$S$15,0)),
IF(AND($M33="x",$F33&lt;&gt;0),
IF($F33=1,$J33,
IF('2.1 Kraftwerk allgemein'!$F$17-'2.5 CAPEX'!DI$5&gt;='2.5 CAPEX'!$F33*'1.1 Allgemein'!$I$27,
IF(SUM(OFFSET(DH33,0,-MIN($F33-2,COLUMN(CU33)-1),1,MIN($F33-1,COLUMN(CU33))))=0,$J33,""),"")),"")),""),"")</f>
        <v/>
      </c>
      <c r="DJ33" s="340" t="str">
        <f ca="1">IF(DJ$5&lt;&gt;"",
IF(DJ$5&gt;='2.1 Kraftwerk allgemein'!$F$15,
IF(DJ$5&lt;='2.1 Kraftwerk allgemein'!$F$16,
$J33*INDEX('2.1 Kraftwerk allgemein'!$H$16:$S$16,,MATCH('2.5 CAPEX'!DJ$5,'2.1 Kraftwerk allgemein'!$H$15:$S$15,0)),
IF(AND($M33="x",$F33&lt;&gt;0),
IF($F33=1,$J33,
IF('2.1 Kraftwerk allgemein'!$F$17-'2.5 CAPEX'!DJ$5&gt;='2.5 CAPEX'!$F33*'1.1 Allgemein'!$I$27,
IF(SUM(OFFSET(DI33,0,-MIN($F33-2,COLUMN(CV33)-1),1,MIN($F33-1,COLUMN(CV33))))=0,$J33,""),"")),"")),""),"")</f>
        <v/>
      </c>
      <c r="DK33" s="340" t="str">
        <f ca="1">IF(DK$5&lt;&gt;"",
IF(DK$5&gt;='2.1 Kraftwerk allgemein'!$F$15,
IF(DK$5&lt;='2.1 Kraftwerk allgemein'!$F$16,
$J33*INDEX('2.1 Kraftwerk allgemein'!$H$16:$S$16,,MATCH('2.5 CAPEX'!DK$5,'2.1 Kraftwerk allgemein'!$H$15:$S$15,0)),
IF(AND($M33="x",$F33&lt;&gt;0),
IF($F33=1,$J33,
IF('2.1 Kraftwerk allgemein'!$F$17-'2.5 CAPEX'!DK$5&gt;='2.5 CAPEX'!$F33*'1.1 Allgemein'!$I$27,
IF(SUM(OFFSET(DJ33,0,-MIN($F33-2,COLUMN(CW33)-1),1,MIN($F33-1,COLUMN(CW33))))=0,$J33,""),"")),"")),""),"")</f>
        <v/>
      </c>
    </row>
    <row r="34" spans="2:115" s="7" customFormat="1" ht="15" customHeight="1" x14ac:dyDescent="0.35">
      <c r="D34" s="41">
        <v>208</v>
      </c>
      <c r="E34" s="41" t="str">
        <f>IF('2.1 Kraftwerk allgemein'!$F$2="f",d_f_i!$B239,IF('2.1 Kraftwerk allgemein'!$F$2="i",d_f_i!$C239,d_f_i!$A239))</f>
        <v>Elektrische Schutzeinrichtungen</v>
      </c>
      <c r="F34" s="19">
        <f>INDEX('1.1 Allgemein'!$1:$1048576,MATCH('2.5 CAPEX'!D34,'1.1 Allgemein'!$E:$E,0),MATCH('2.5 CAPEX'!$F$11,'1.1 Allgemein'!$34:$34,0))</f>
        <v>20</v>
      </c>
      <c r="G34" s="93">
        <f t="shared" ca="1" si="3"/>
        <v>0</v>
      </c>
      <c r="H34" s="94">
        <f ca="1">SUM(OFFSET(O34,0,0,1,'2.1 Kraftwerk allgemein'!$F$17-'2.5 CAPEX'!$O$5+1))-J34</f>
        <v>0</v>
      </c>
      <c r="I34" s="336"/>
      <c r="J34" s="336"/>
      <c r="K34" s="68" t="str">
        <f>IF($D34&lt;&gt;"",IF(INDEX('1.1 Allgemein'!$1:$1048576,MATCH('2.5 CAPEX'!$D34,'1.1 Allgemein'!$E:$E,0),MATCH('2.5 CAPEX'!K$11,'1.1 Allgemein'!$34:$34,0))&lt;&gt;0,INDEX('1.1 Allgemein'!$1:$1048576,MATCH('2.5 CAPEX'!$D34,'1.1 Allgemein'!$E:$E,0),MATCH('2.5 CAPEX'!K$11,'1.1 Allgemein'!$34:$34,0)),""),"")</f>
        <v/>
      </c>
      <c r="L34" s="68" t="str">
        <f>IF($D34&lt;&gt;"",IF(INDEX('1.1 Allgemein'!$1:$1048576,MATCH('2.5 CAPEX'!$D34,'1.1 Allgemein'!$E:$E,0),MATCH('2.5 CAPEX'!L$11,'1.1 Allgemein'!$34:$34,0))&lt;&gt;0,INDEX('1.1 Allgemein'!$1:$1048576,MATCH('2.5 CAPEX'!$D34,'1.1 Allgemein'!$E:$E,0),MATCH('2.5 CAPEX'!L$11,'1.1 Allgemein'!$34:$34,0)),""),"")</f>
        <v/>
      </c>
      <c r="M34" s="68" t="str">
        <f>IF($D34&lt;&gt;"",IF(INDEX('1.1 Allgemein'!$1:$1048576,MATCH('2.5 CAPEX'!$D34,'1.1 Allgemein'!$E:$E,0),MATCH('2.5 CAPEX'!M$11,'1.1 Allgemein'!$34:$34,0))&lt;&gt;0,INDEX('1.1 Allgemein'!$1:$1048576,MATCH('2.5 CAPEX'!$D34,'1.1 Allgemein'!$E:$E,0),MATCH('2.5 CAPEX'!M$11,'1.1 Allgemein'!$34:$34,0)),""),"")</f>
        <v>x</v>
      </c>
      <c r="N34" s="69"/>
      <c r="O34" s="340">
        <f ca="1">IF(O$5&lt;&gt;"",
IF(O$5&gt;='2.1 Kraftwerk allgemein'!$F$15,
IF(O$5&lt;='2.1 Kraftwerk allgemein'!$F$16,
$J34*INDEX('2.1 Kraftwerk allgemein'!$H$16:$S$16,,MATCH('2.5 CAPEX'!O$5,'2.1 Kraftwerk allgemein'!$H$15:$S$15,0)),
IF(AND($M34="x",$F34&lt;&gt;0),
IF($F34=1,$J34,
IF('2.1 Kraftwerk allgemein'!$F$17-'2.5 CAPEX'!O$5&gt;='2.5 CAPEX'!$F34*'1.1 Allgemein'!$I$27,
IF(SUM(OFFSET(N34,0,-MIN($F34-2,COLUMN(A34)-1),1,MIN($F34-1,COLUMN(A34))))=0,$J34,""),"")),"")),""),"")</f>
        <v>0</v>
      </c>
      <c r="P34" s="340">
        <f ca="1">IF(P$5&lt;&gt;"",
IF(P$5&gt;='2.1 Kraftwerk allgemein'!$F$15,
IF(P$5&lt;='2.1 Kraftwerk allgemein'!$F$16,
$J34*INDEX('2.1 Kraftwerk allgemein'!$H$16:$S$16,,MATCH('2.5 CAPEX'!P$5,'2.1 Kraftwerk allgemein'!$H$15:$S$15,0)),
IF(AND($M34="x",$F34&lt;&gt;0),
IF($F34=1,$J34,
IF('2.1 Kraftwerk allgemein'!$F$17-'2.5 CAPEX'!P$5&gt;='2.5 CAPEX'!$F34*'1.1 Allgemein'!$I$27,
IF(SUM(OFFSET(O34,0,-MIN($F34-2,COLUMN(B34)-1),1,MIN($F34-1,COLUMN(B34))))=0,$J34,""),"")),"")),""),"")</f>
        <v>0</v>
      </c>
      <c r="Q34" s="340">
        <f ca="1">IF(Q$5&lt;&gt;"",
IF(Q$5&gt;='2.1 Kraftwerk allgemein'!$F$15,
IF(Q$5&lt;='2.1 Kraftwerk allgemein'!$F$16,
$J34*INDEX('2.1 Kraftwerk allgemein'!$H$16:$S$16,,MATCH('2.5 CAPEX'!Q$5,'2.1 Kraftwerk allgemein'!$H$15:$S$15,0)),
IF(AND($M34="x",$F34&lt;&gt;0),
IF($F34=1,$J34,
IF('2.1 Kraftwerk allgemein'!$F$17-'2.5 CAPEX'!Q$5&gt;='2.5 CAPEX'!$F34*'1.1 Allgemein'!$I$27,
IF(SUM(OFFSET(P34,0,-MIN($F34-2,COLUMN(C34)-1),1,MIN($F34-1,COLUMN(C34))))=0,$J34,""),"")),"")),""),"")</f>
        <v>0</v>
      </c>
      <c r="R34" s="340">
        <f ca="1">IF(R$5&lt;&gt;"",
IF(R$5&gt;='2.1 Kraftwerk allgemein'!$F$15,
IF(R$5&lt;='2.1 Kraftwerk allgemein'!$F$16,
$J34*INDEX('2.1 Kraftwerk allgemein'!$H$16:$S$16,,MATCH('2.5 CAPEX'!R$5,'2.1 Kraftwerk allgemein'!$H$15:$S$15,0)),
IF(AND($M34="x",$F34&lt;&gt;0),
IF($F34=1,$J34,
IF('2.1 Kraftwerk allgemein'!$F$17-'2.5 CAPEX'!R$5&gt;='2.5 CAPEX'!$F34*'1.1 Allgemein'!$I$27,
IF(SUM(OFFSET(Q34,0,-MIN($F34-2,COLUMN(D34)-1),1,MIN($F34-1,COLUMN(D34))))=0,$J34,""),"")),"")),""),"")</f>
        <v>0</v>
      </c>
      <c r="S34" s="340">
        <f ca="1">IF(S$5&lt;&gt;"",
IF(S$5&gt;='2.1 Kraftwerk allgemein'!$F$15,
IF(S$5&lt;='2.1 Kraftwerk allgemein'!$F$16,
$J34*INDEX('2.1 Kraftwerk allgemein'!$H$16:$S$16,,MATCH('2.5 CAPEX'!S$5,'2.1 Kraftwerk allgemein'!$H$15:$S$15,0)),
IF(AND($M34="x",$F34&lt;&gt;0),
IF($F34=1,$J34,
IF('2.1 Kraftwerk allgemein'!$F$17-'2.5 CAPEX'!S$5&gt;='2.5 CAPEX'!$F34*'1.1 Allgemein'!$I$27,
IF(SUM(OFFSET(R34,0,-MIN($F34-2,COLUMN(E34)-1),1,MIN($F34-1,COLUMN(E34))))=0,$J34,""),"")),"")),""),"")</f>
        <v>0</v>
      </c>
      <c r="T34" s="340">
        <f ca="1">IF(T$5&lt;&gt;"",
IF(T$5&gt;='2.1 Kraftwerk allgemein'!$F$15,
IF(T$5&lt;='2.1 Kraftwerk allgemein'!$F$16,
$J34*INDEX('2.1 Kraftwerk allgemein'!$H$16:$S$16,,MATCH('2.5 CAPEX'!T$5,'2.1 Kraftwerk allgemein'!$H$15:$S$15,0)),
IF(AND($M34="x",$F34&lt;&gt;0),
IF($F34=1,$J34,
IF('2.1 Kraftwerk allgemein'!$F$17-'2.5 CAPEX'!T$5&gt;='2.5 CAPEX'!$F34*'1.1 Allgemein'!$I$27,
IF(SUM(OFFSET(S34,0,-MIN($F34-2,COLUMN(F34)-1),1,MIN($F34-1,COLUMN(F34))))=0,$J34,""),"")),"")),""),"")</f>
        <v>0</v>
      </c>
      <c r="U34" s="340">
        <f ca="1">IF(U$5&lt;&gt;"",
IF(U$5&gt;='2.1 Kraftwerk allgemein'!$F$15,
IF(U$5&lt;='2.1 Kraftwerk allgemein'!$F$16,
$J34*INDEX('2.1 Kraftwerk allgemein'!$H$16:$S$16,,MATCH('2.5 CAPEX'!U$5,'2.1 Kraftwerk allgemein'!$H$15:$S$15,0)),
IF(AND($M34="x",$F34&lt;&gt;0),
IF($F34=1,$J34,
IF('2.1 Kraftwerk allgemein'!$F$17-'2.5 CAPEX'!U$5&gt;='2.5 CAPEX'!$F34*'1.1 Allgemein'!$I$27,
IF(SUM(OFFSET(T34,0,-MIN($F34-2,COLUMN(G34)-1),1,MIN($F34-1,COLUMN(G34))))=0,$J34,""),"")),"")),""),"")</f>
        <v>0</v>
      </c>
      <c r="V34" s="340">
        <f ca="1">IF(V$5&lt;&gt;"",
IF(V$5&gt;='2.1 Kraftwerk allgemein'!$F$15,
IF(V$5&lt;='2.1 Kraftwerk allgemein'!$F$16,
$J34*INDEX('2.1 Kraftwerk allgemein'!$H$16:$S$16,,MATCH('2.5 CAPEX'!V$5,'2.1 Kraftwerk allgemein'!$H$15:$S$15,0)),
IF(AND($M34="x",$F34&lt;&gt;0),
IF($F34=1,$J34,
IF('2.1 Kraftwerk allgemein'!$F$17-'2.5 CAPEX'!V$5&gt;='2.5 CAPEX'!$F34*'1.1 Allgemein'!$I$27,
IF(SUM(OFFSET(U34,0,-MIN($F34-2,COLUMN(H34)-1),1,MIN($F34-1,COLUMN(H34))))=0,$J34,""),"")),"")),""),"")</f>
        <v>0</v>
      </c>
      <c r="W34" s="340">
        <f ca="1">IF(W$5&lt;&gt;"",
IF(W$5&gt;='2.1 Kraftwerk allgemein'!$F$15,
IF(W$5&lt;='2.1 Kraftwerk allgemein'!$F$16,
$J34*INDEX('2.1 Kraftwerk allgemein'!$H$16:$S$16,,MATCH('2.5 CAPEX'!W$5,'2.1 Kraftwerk allgemein'!$H$15:$S$15,0)),
IF(AND($M34="x",$F34&lt;&gt;0),
IF($F34=1,$J34,
IF('2.1 Kraftwerk allgemein'!$F$17-'2.5 CAPEX'!W$5&gt;='2.5 CAPEX'!$F34*'1.1 Allgemein'!$I$27,
IF(SUM(OFFSET(V34,0,-MIN($F34-2,COLUMN(I34)-1),1,MIN($F34-1,COLUMN(I34))))=0,$J34,""),"")),"")),""),"")</f>
        <v>0</v>
      </c>
      <c r="X34" s="340">
        <f ca="1">IF(X$5&lt;&gt;"",
IF(X$5&gt;='2.1 Kraftwerk allgemein'!$F$15,
IF(X$5&lt;='2.1 Kraftwerk allgemein'!$F$16,
$J34*INDEX('2.1 Kraftwerk allgemein'!$H$16:$S$16,,MATCH('2.5 CAPEX'!X$5,'2.1 Kraftwerk allgemein'!$H$15:$S$15,0)),
IF(AND($M34="x",$F34&lt;&gt;0),
IF($F34=1,$J34,
IF('2.1 Kraftwerk allgemein'!$F$17-'2.5 CAPEX'!X$5&gt;='2.5 CAPEX'!$F34*'1.1 Allgemein'!$I$27,
IF(SUM(OFFSET(W34,0,-MIN($F34-2,COLUMN(J34)-1),1,MIN($F34-1,COLUMN(J34))))=0,$J34,""),"")),"")),""),"")</f>
        <v>0</v>
      </c>
      <c r="Y34" s="340">
        <f ca="1">IF(Y$5&lt;&gt;"",
IF(Y$5&gt;='2.1 Kraftwerk allgemein'!$F$15,
IF(Y$5&lt;='2.1 Kraftwerk allgemein'!$F$16,
$J34*INDEX('2.1 Kraftwerk allgemein'!$H$16:$S$16,,MATCH('2.5 CAPEX'!Y$5,'2.1 Kraftwerk allgemein'!$H$15:$S$15,0)),
IF(AND($M34="x",$F34&lt;&gt;0),
IF($F34=1,$J34,
IF('2.1 Kraftwerk allgemein'!$F$17-'2.5 CAPEX'!Y$5&gt;='2.5 CAPEX'!$F34*'1.1 Allgemein'!$I$27,
IF(SUM(OFFSET(X34,0,-MIN($F34-2,COLUMN(K34)-1),1,MIN($F34-1,COLUMN(K34))))=0,$J34,""),"")),"")),""),"")</f>
        <v>0</v>
      </c>
      <c r="Z34" s="340">
        <f ca="1">IF(Z$5&lt;&gt;"",
IF(Z$5&gt;='2.1 Kraftwerk allgemein'!$F$15,
IF(Z$5&lt;='2.1 Kraftwerk allgemein'!$F$16,
$J34*INDEX('2.1 Kraftwerk allgemein'!$H$16:$S$16,,MATCH('2.5 CAPEX'!Z$5,'2.1 Kraftwerk allgemein'!$H$15:$S$15,0)),
IF(AND($M34="x",$F34&lt;&gt;0),
IF($F34=1,$J34,
IF('2.1 Kraftwerk allgemein'!$F$17-'2.5 CAPEX'!Z$5&gt;='2.5 CAPEX'!$F34*'1.1 Allgemein'!$I$27,
IF(SUM(OFFSET(Y34,0,-MIN($F34-2,COLUMN(L34)-1),1,MIN($F34-1,COLUMN(L34))))=0,$J34,""),"")),"")),""),"")</f>
        <v>0</v>
      </c>
      <c r="AA34" s="340">
        <f ca="1">IF(AA$5&lt;&gt;"",
IF(AA$5&gt;='2.1 Kraftwerk allgemein'!$F$15,
IF(AA$5&lt;='2.1 Kraftwerk allgemein'!$F$16,
$J34*INDEX('2.1 Kraftwerk allgemein'!$H$16:$S$16,,MATCH('2.5 CAPEX'!AA$5,'2.1 Kraftwerk allgemein'!$H$15:$S$15,0)),
IF(AND($M34="x",$F34&lt;&gt;0),
IF($F34=1,$J34,
IF('2.1 Kraftwerk allgemein'!$F$17-'2.5 CAPEX'!AA$5&gt;='2.5 CAPEX'!$F34*'1.1 Allgemein'!$I$27,
IF(SUM(OFFSET(Z34,0,-MIN($F34-2,COLUMN(M34)-1),1,MIN($F34-1,COLUMN(M34))))=0,$J34,""),"")),"")),""),"")</f>
        <v>0</v>
      </c>
      <c r="AB34" s="340">
        <f ca="1">IF(AB$5&lt;&gt;"",
IF(AB$5&gt;='2.1 Kraftwerk allgemein'!$F$15,
IF(AB$5&lt;='2.1 Kraftwerk allgemein'!$F$16,
$J34*INDEX('2.1 Kraftwerk allgemein'!$H$16:$S$16,,MATCH('2.5 CAPEX'!AB$5,'2.1 Kraftwerk allgemein'!$H$15:$S$15,0)),
IF(AND($M34="x",$F34&lt;&gt;0),
IF($F34=1,$J34,
IF('2.1 Kraftwerk allgemein'!$F$17-'2.5 CAPEX'!AB$5&gt;='2.5 CAPEX'!$F34*'1.1 Allgemein'!$I$27,
IF(SUM(OFFSET(AA34,0,-MIN($F34-2,COLUMN(N34)-1),1,MIN($F34-1,COLUMN(N34))))=0,$J34,""),"")),"")),""),"")</f>
        <v>0</v>
      </c>
      <c r="AC34" s="340">
        <f ca="1">IF(AC$5&lt;&gt;"",
IF(AC$5&gt;='2.1 Kraftwerk allgemein'!$F$15,
IF(AC$5&lt;='2.1 Kraftwerk allgemein'!$F$16,
$J34*INDEX('2.1 Kraftwerk allgemein'!$H$16:$S$16,,MATCH('2.5 CAPEX'!AC$5,'2.1 Kraftwerk allgemein'!$H$15:$S$15,0)),
IF(AND($M34="x",$F34&lt;&gt;0),
IF($F34=1,$J34,
IF('2.1 Kraftwerk allgemein'!$F$17-'2.5 CAPEX'!AC$5&gt;='2.5 CAPEX'!$F34*'1.1 Allgemein'!$I$27,
IF(SUM(OFFSET(AB34,0,-MIN($F34-2,COLUMN(O34)-1),1,MIN($F34-1,COLUMN(O34))))=0,$J34,""),"")),"")),""),"")</f>
        <v>0</v>
      </c>
      <c r="AD34" s="340">
        <f ca="1">IF(AD$5&lt;&gt;"",
IF(AD$5&gt;='2.1 Kraftwerk allgemein'!$F$15,
IF(AD$5&lt;='2.1 Kraftwerk allgemein'!$F$16,
$J34*INDEX('2.1 Kraftwerk allgemein'!$H$16:$S$16,,MATCH('2.5 CAPEX'!AD$5,'2.1 Kraftwerk allgemein'!$H$15:$S$15,0)),
IF(AND($M34="x",$F34&lt;&gt;0),
IF($F34=1,$J34,
IF('2.1 Kraftwerk allgemein'!$F$17-'2.5 CAPEX'!AD$5&gt;='2.5 CAPEX'!$F34*'1.1 Allgemein'!$I$27,
IF(SUM(OFFSET(AC34,0,-MIN($F34-2,COLUMN(P34)-1),1,MIN($F34-1,COLUMN(P34))))=0,$J34,""),"")),"")),""),"")</f>
        <v>0</v>
      </c>
      <c r="AE34" s="340">
        <f ca="1">IF(AE$5&lt;&gt;"",
IF(AE$5&gt;='2.1 Kraftwerk allgemein'!$F$15,
IF(AE$5&lt;='2.1 Kraftwerk allgemein'!$F$16,
$J34*INDEX('2.1 Kraftwerk allgemein'!$H$16:$S$16,,MATCH('2.5 CAPEX'!AE$5,'2.1 Kraftwerk allgemein'!$H$15:$S$15,0)),
IF(AND($M34="x",$F34&lt;&gt;0),
IF($F34=1,$J34,
IF('2.1 Kraftwerk allgemein'!$F$17-'2.5 CAPEX'!AE$5&gt;='2.5 CAPEX'!$F34*'1.1 Allgemein'!$I$27,
IF(SUM(OFFSET(AD34,0,-MIN($F34-2,COLUMN(Q34)-1),1,MIN($F34-1,COLUMN(Q34))))=0,$J34,""),"")),"")),""),"")</f>
        <v>0</v>
      </c>
      <c r="AF34" s="340">
        <f ca="1">IF(AF$5&lt;&gt;"",
IF(AF$5&gt;='2.1 Kraftwerk allgemein'!$F$15,
IF(AF$5&lt;='2.1 Kraftwerk allgemein'!$F$16,
$J34*INDEX('2.1 Kraftwerk allgemein'!$H$16:$S$16,,MATCH('2.5 CAPEX'!AF$5,'2.1 Kraftwerk allgemein'!$H$15:$S$15,0)),
IF(AND($M34="x",$F34&lt;&gt;0),
IF($F34=1,$J34,
IF('2.1 Kraftwerk allgemein'!$F$17-'2.5 CAPEX'!AF$5&gt;='2.5 CAPEX'!$F34*'1.1 Allgemein'!$I$27,
IF(SUM(OFFSET(AE34,0,-MIN($F34-2,COLUMN(R34)-1),1,MIN($F34-1,COLUMN(R34))))=0,$J34,""),"")),"")),""),"")</f>
        <v>0</v>
      </c>
      <c r="AG34" s="340">
        <f ca="1">IF(AG$5&lt;&gt;"",
IF(AG$5&gt;='2.1 Kraftwerk allgemein'!$F$15,
IF(AG$5&lt;='2.1 Kraftwerk allgemein'!$F$16,
$J34*INDEX('2.1 Kraftwerk allgemein'!$H$16:$S$16,,MATCH('2.5 CAPEX'!AG$5,'2.1 Kraftwerk allgemein'!$H$15:$S$15,0)),
IF(AND($M34="x",$F34&lt;&gt;0),
IF($F34=1,$J34,
IF('2.1 Kraftwerk allgemein'!$F$17-'2.5 CAPEX'!AG$5&gt;='2.5 CAPEX'!$F34*'1.1 Allgemein'!$I$27,
IF(SUM(OFFSET(AF34,0,-MIN($F34-2,COLUMN(S34)-1),1,MIN($F34-1,COLUMN(S34))))=0,$J34,""),"")),"")),""),"")</f>
        <v>0</v>
      </c>
      <c r="AH34" s="340">
        <f ca="1">IF(AH$5&lt;&gt;"",
IF(AH$5&gt;='2.1 Kraftwerk allgemein'!$F$15,
IF(AH$5&lt;='2.1 Kraftwerk allgemein'!$F$16,
$J34*INDEX('2.1 Kraftwerk allgemein'!$H$16:$S$16,,MATCH('2.5 CAPEX'!AH$5,'2.1 Kraftwerk allgemein'!$H$15:$S$15,0)),
IF(AND($M34="x",$F34&lt;&gt;0),
IF($F34=1,$J34,
IF('2.1 Kraftwerk allgemein'!$F$17-'2.5 CAPEX'!AH$5&gt;='2.5 CAPEX'!$F34*'1.1 Allgemein'!$I$27,
IF(SUM(OFFSET(AG34,0,-MIN($F34-2,COLUMN(T34)-1),1,MIN($F34-1,COLUMN(T34))))=0,$J34,""),"")),"")),""),"")</f>
        <v>0</v>
      </c>
      <c r="AI34" s="340">
        <f ca="1">IF(AI$5&lt;&gt;"",
IF(AI$5&gt;='2.1 Kraftwerk allgemein'!$F$15,
IF(AI$5&lt;='2.1 Kraftwerk allgemein'!$F$16,
$J34*INDEX('2.1 Kraftwerk allgemein'!$H$16:$S$16,,MATCH('2.5 CAPEX'!AI$5,'2.1 Kraftwerk allgemein'!$H$15:$S$15,0)),
IF(AND($M34="x",$F34&lt;&gt;0),
IF($F34=1,$J34,
IF('2.1 Kraftwerk allgemein'!$F$17-'2.5 CAPEX'!AI$5&gt;='2.5 CAPEX'!$F34*'1.1 Allgemein'!$I$27,
IF(SUM(OFFSET(AH34,0,-MIN($F34-2,COLUMN(U34)-1),1,MIN($F34-1,COLUMN(U34))))=0,$J34,""),"")),"")),""),"")</f>
        <v>0</v>
      </c>
      <c r="AJ34" s="340">
        <f ca="1">IF(AJ$5&lt;&gt;"",
IF(AJ$5&gt;='2.1 Kraftwerk allgemein'!$F$15,
IF(AJ$5&lt;='2.1 Kraftwerk allgemein'!$F$16,
$J34*INDEX('2.1 Kraftwerk allgemein'!$H$16:$S$16,,MATCH('2.5 CAPEX'!AJ$5,'2.1 Kraftwerk allgemein'!$H$15:$S$15,0)),
IF(AND($M34="x",$F34&lt;&gt;0),
IF($F34=1,$J34,
IF('2.1 Kraftwerk allgemein'!$F$17-'2.5 CAPEX'!AJ$5&gt;='2.5 CAPEX'!$F34*'1.1 Allgemein'!$I$27,
IF(SUM(OFFSET(AI34,0,-MIN($F34-2,COLUMN(V34)-1),1,MIN($F34-1,COLUMN(V34))))=0,$J34,""),"")),"")),""),"")</f>
        <v>0</v>
      </c>
      <c r="AK34" s="340">
        <f ca="1">IF(AK$5&lt;&gt;"",
IF(AK$5&gt;='2.1 Kraftwerk allgemein'!$F$15,
IF(AK$5&lt;='2.1 Kraftwerk allgemein'!$F$16,
$J34*INDEX('2.1 Kraftwerk allgemein'!$H$16:$S$16,,MATCH('2.5 CAPEX'!AK$5,'2.1 Kraftwerk allgemein'!$H$15:$S$15,0)),
IF(AND($M34="x",$F34&lt;&gt;0),
IF($F34=1,$J34,
IF('2.1 Kraftwerk allgemein'!$F$17-'2.5 CAPEX'!AK$5&gt;='2.5 CAPEX'!$F34*'1.1 Allgemein'!$I$27,
IF(SUM(OFFSET(AJ34,0,-MIN($F34-2,COLUMN(W34)-1),1,MIN($F34-1,COLUMN(W34))))=0,$J34,""),"")),"")),""),"")</f>
        <v>0</v>
      </c>
      <c r="AL34" s="340">
        <f ca="1">IF(AL$5&lt;&gt;"",
IF(AL$5&gt;='2.1 Kraftwerk allgemein'!$F$15,
IF(AL$5&lt;='2.1 Kraftwerk allgemein'!$F$16,
$J34*INDEX('2.1 Kraftwerk allgemein'!$H$16:$S$16,,MATCH('2.5 CAPEX'!AL$5,'2.1 Kraftwerk allgemein'!$H$15:$S$15,0)),
IF(AND($M34="x",$F34&lt;&gt;0),
IF($F34=1,$J34,
IF('2.1 Kraftwerk allgemein'!$F$17-'2.5 CAPEX'!AL$5&gt;='2.5 CAPEX'!$F34*'1.1 Allgemein'!$I$27,
IF(SUM(OFFSET(AK34,0,-MIN($F34-2,COLUMN(X34)-1),1,MIN($F34-1,COLUMN(X34))))=0,$J34,""),"")),"")),""),"")</f>
        <v>0</v>
      </c>
      <c r="AM34" s="340">
        <f ca="1">IF(AM$5&lt;&gt;"",
IF(AM$5&gt;='2.1 Kraftwerk allgemein'!$F$15,
IF(AM$5&lt;='2.1 Kraftwerk allgemein'!$F$16,
$J34*INDEX('2.1 Kraftwerk allgemein'!$H$16:$S$16,,MATCH('2.5 CAPEX'!AM$5,'2.1 Kraftwerk allgemein'!$H$15:$S$15,0)),
IF(AND($M34="x",$F34&lt;&gt;0),
IF($F34=1,$J34,
IF('2.1 Kraftwerk allgemein'!$F$17-'2.5 CAPEX'!AM$5&gt;='2.5 CAPEX'!$F34*'1.1 Allgemein'!$I$27,
IF(SUM(OFFSET(AL34,0,-MIN($F34-2,COLUMN(Y34)-1),1,MIN($F34-1,COLUMN(Y34))))=0,$J34,""),"")),"")),""),"")</f>
        <v>0</v>
      </c>
      <c r="AN34" s="340">
        <f ca="1">IF(AN$5&lt;&gt;"",
IF(AN$5&gt;='2.1 Kraftwerk allgemein'!$F$15,
IF(AN$5&lt;='2.1 Kraftwerk allgemein'!$F$16,
$J34*INDEX('2.1 Kraftwerk allgemein'!$H$16:$S$16,,MATCH('2.5 CAPEX'!AN$5,'2.1 Kraftwerk allgemein'!$H$15:$S$15,0)),
IF(AND($M34="x",$F34&lt;&gt;0),
IF($F34=1,$J34,
IF('2.1 Kraftwerk allgemein'!$F$17-'2.5 CAPEX'!AN$5&gt;='2.5 CAPEX'!$F34*'1.1 Allgemein'!$I$27,
IF(SUM(OFFSET(AM34,0,-MIN($F34-2,COLUMN(Z34)-1),1,MIN($F34-1,COLUMN(Z34))))=0,$J34,""),"")),"")),""),"")</f>
        <v>0</v>
      </c>
      <c r="AO34" s="340">
        <f ca="1">IF(AO$5&lt;&gt;"",
IF(AO$5&gt;='2.1 Kraftwerk allgemein'!$F$15,
IF(AO$5&lt;='2.1 Kraftwerk allgemein'!$F$16,
$J34*INDEX('2.1 Kraftwerk allgemein'!$H$16:$S$16,,MATCH('2.5 CAPEX'!AO$5,'2.1 Kraftwerk allgemein'!$H$15:$S$15,0)),
IF(AND($M34="x",$F34&lt;&gt;0),
IF($F34=1,$J34,
IF('2.1 Kraftwerk allgemein'!$F$17-'2.5 CAPEX'!AO$5&gt;='2.5 CAPEX'!$F34*'1.1 Allgemein'!$I$27,
IF(SUM(OFFSET(AN34,0,-MIN($F34-2,COLUMN(AA34)-1),1,MIN($F34-1,COLUMN(AA34))))=0,$J34,""),"")),"")),""),"")</f>
        <v>0</v>
      </c>
      <c r="AP34" s="340">
        <f ca="1">IF(AP$5&lt;&gt;"",
IF(AP$5&gt;='2.1 Kraftwerk allgemein'!$F$15,
IF(AP$5&lt;='2.1 Kraftwerk allgemein'!$F$16,
$J34*INDEX('2.1 Kraftwerk allgemein'!$H$16:$S$16,,MATCH('2.5 CAPEX'!AP$5,'2.1 Kraftwerk allgemein'!$H$15:$S$15,0)),
IF(AND($M34="x",$F34&lt;&gt;0),
IF($F34=1,$J34,
IF('2.1 Kraftwerk allgemein'!$F$17-'2.5 CAPEX'!AP$5&gt;='2.5 CAPEX'!$F34*'1.1 Allgemein'!$I$27,
IF(SUM(OFFSET(AO34,0,-MIN($F34-2,COLUMN(AB34)-1),1,MIN($F34-1,COLUMN(AB34))))=0,$J34,""),"")),"")),""),"")</f>
        <v>0</v>
      </c>
      <c r="AQ34" s="340">
        <f ca="1">IF(AQ$5&lt;&gt;"",
IF(AQ$5&gt;='2.1 Kraftwerk allgemein'!$F$15,
IF(AQ$5&lt;='2.1 Kraftwerk allgemein'!$F$16,
$J34*INDEX('2.1 Kraftwerk allgemein'!$H$16:$S$16,,MATCH('2.5 CAPEX'!AQ$5,'2.1 Kraftwerk allgemein'!$H$15:$S$15,0)),
IF(AND($M34="x",$F34&lt;&gt;0),
IF($F34=1,$J34,
IF('2.1 Kraftwerk allgemein'!$F$17-'2.5 CAPEX'!AQ$5&gt;='2.5 CAPEX'!$F34*'1.1 Allgemein'!$I$27,
IF(SUM(OFFSET(AP34,0,-MIN($F34-2,COLUMN(AC34)-1),1,MIN($F34-1,COLUMN(AC34))))=0,$J34,""),"")),"")),""),"")</f>
        <v>0</v>
      </c>
      <c r="AR34" s="340" t="str">
        <f ca="1">IF(AR$5&lt;&gt;"",
IF(AR$5&gt;='2.1 Kraftwerk allgemein'!$F$15,
IF(AR$5&lt;='2.1 Kraftwerk allgemein'!$F$16,
$J34*INDEX('2.1 Kraftwerk allgemein'!$H$16:$S$16,,MATCH('2.5 CAPEX'!AR$5,'2.1 Kraftwerk allgemein'!$H$15:$S$15,0)),
IF(AND($M34="x",$F34&lt;&gt;0),
IF($F34=1,$J34,
IF('2.1 Kraftwerk allgemein'!$F$17-'2.5 CAPEX'!AR$5&gt;='2.5 CAPEX'!$F34*'1.1 Allgemein'!$I$27,
IF(SUM(OFFSET(AQ34,0,-MIN($F34-2,COLUMN(AD34)-1),1,MIN($F34-1,COLUMN(AD34))))=0,$J34,""),"")),"")),""),"")</f>
        <v/>
      </c>
      <c r="AS34" s="340" t="str">
        <f ca="1">IF(AS$5&lt;&gt;"",
IF(AS$5&gt;='2.1 Kraftwerk allgemein'!$F$15,
IF(AS$5&lt;='2.1 Kraftwerk allgemein'!$F$16,
$J34*INDEX('2.1 Kraftwerk allgemein'!$H$16:$S$16,,MATCH('2.5 CAPEX'!AS$5,'2.1 Kraftwerk allgemein'!$H$15:$S$15,0)),
IF(AND($M34="x",$F34&lt;&gt;0),
IF($F34=1,$J34,
IF('2.1 Kraftwerk allgemein'!$F$17-'2.5 CAPEX'!AS$5&gt;='2.5 CAPEX'!$F34*'1.1 Allgemein'!$I$27,
IF(SUM(OFFSET(AR34,0,-MIN($F34-2,COLUMN(AE34)-1),1,MIN($F34-1,COLUMN(AE34))))=0,$J34,""),"")),"")),""),"")</f>
        <v/>
      </c>
      <c r="AT34" s="340" t="str">
        <f ca="1">IF(AT$5&lt;&gt;"",
IF(AT$5&gt;='2.1 Kraftwerk allgemein'!$F$15,
IF(AT$5&lt;='2.1 Kraftwerk allgemein'!$F$16,
$J34*INDEX('2.1 Kraftwerk allgemein'!$H$16:$S$16,,MATCH('2.5 CAPEX'!AT$5,'2.1 Kraftwerk allgemein'!$H$15:$S$15,0)),
IF(AND($M34="x",$F34&lt;&gt;0),
IF($F34=1,$J34,
IF('2.1 Kraftwerk allgemein'!$F$17-'2.5 CAPEX'!AT$5&gt;='2.5 CAPEX'!$F34*'1.1 Allgemein'!$I$27,
IF(SUM(OFFSET(AS34,0,-MIN($F34-2,COLUMN(AF34)-1),1,MIN($F34-1,COLUMN(AF34))))=0,$J34,""),"")),"")),""),"")</f>
        <v/>
      </c>
      <c r="AU34" s="340" t="str">
        <f ca="1">IF(AU$5&lt;&gt;"",
IF(AU$5&gt;='2.1 Kraftwerk allgemein'!$F$15,
IF(AU$5&lt;='2.1 Kraftwerk allgemein'!$F$16,
$J34*INDEX('2.1 Kraftwerk allgemein'!$H$16:$S$16,,MATCH('2.5 CAPEX'!AU$5,'2.1 Kraftwerk allgemein'!$H$15:$S$15,0)),
IF(AND($M34="x",$F34&lt;&gt;0),
IF($F34=1,$J34,
IF('2.1 Kraftwerk allgemein'!$F$17-'2.5 CAPEX'!AU$5&gt;='2.5 CAPEX'!$F34*'1.1 Allgemein'!$I$27,
IF(SUM(OFFSET(AT34,0,-MIN($F34-2,COLUMN(AG34)-1),1,MIN($F34-1,COLUMN(AG34))))=0,$J34,""),"")),"")),""),"")</f>
        <v/>
      </c>
      <c r="AV34" s="340" t="str">
        <f ca="1">IF(AV$5&lt;&gt;"",
IF(AV$5&gt;='2.1 Kraftwerk allgemein'!$F$15,
IF(AV$5&lt;='2.1 Kraftwerk allgemein'!$F$16,
$J34*INDEX('2.1 Kraftwerk allgemein'!$H$16:$S$16,,MATCH('2.5 CAPEX'!AV$5,'2.1 Kraftwerk allgemein'!$H$15:$S$15,0)),
IF(AND($M34="x",$F34&lt;&gt;0),
IF($F34=1,$J34,
IF('2.1 Kraftwerk allgemein'!$F$17-'2.5 CAPEX'!AV$5&gt;='2.5 CAPEX'!$F34*'1.1 Allgemein'!$I$27,
IF(SUM(OFFSET(AU34,0,-MIN($F34-2,COLUMN(AH34)-1),1,MIN($F34-1,COLUMN(AH34))))=0,$J34,""),"")),"")),""),"")</f>
        <v/>
      </c>
      <c r="AW34" s="340" t="str">
        <f ca="1">IF(AW$5&lt;&gt;"",
IF(AW$5&gt;='2.1 Kraftwerk allgemein'!$F$15,
IF(AW$5&lt;='2.1 Kraftwerk allgemein'!$F$16,
$J34*INDEX('2.1 Kraftwerk allgemein'!$H$16:$S$16,,MATCH('2.5 CAPEX'!AW$5,'2.1 Kraftwerk allgemein'!$H$15:$S$15,0)),
IF(AND($M34="x",$F34&lt;&gt;0),
IF($F34=1,$J34,
IF('2.1 Kraftwerk allgemein'!$F$17-'2.5 CAPEX'!AW$5&gt;='2.5 CAPEX'!$F34*'1.1 Allgemein'!$I$27,
IF(SUM(OFFSET(AV34,0,-MIN($F34-2,COLUMN(AI34)-1),1,MIN($F34-1,COLUMN(AI34))))=0,$J34,""),"")),"")),""),"")</f>
        <v/>
      </c>
      <c r="AX34" s="340" t="str">
        <f ca="1">IF(AX$5&lt;&gt;"",
IF(AX$5&gt;='2.1 Kraftwerk allgemein'!$F$15,
IF(AX$5&lt;='2.1 Kraftwerk allgemein'!$F$16,
$J34*INDEX('2.1 Kraftwerk allgemein'!$H$16:$S$16,,MATCH('2.5 CAPEX'!AX$5,'2.1 Kraftwerk allgemein'!$H$15:$S$15,0)),
IF(AND($M34="x",$F34&lt;&gt;0),
IF($F34=1,$J34,
IF('2.1 Kraftwerk allgemein'!$F$17-'2.5 CAPEX'!AX$5&gt;='2.5 CAPEX'!$F34*'1.1 Allgemein'!$I$27,
IF(SUM(OFFSET(AW34,0,-MIN($F34-2,COLUMN(AJ34)-1),1,MIN($F34-1,COLUMN(AJ34))))=0,$J34,""),"")),"")),""),"")</f>
        <v/>
      </c>
      <c r="AY34" s="340" t="str">
        <f ca="1">IF(AY$5&lt;&gt;"",
IF(AY$5&gt;='2.1 Kraftwerk allgemein'!$F$15,
IF(AY$5&lt;='2.1 Kraftwerk allgemein'!$F$16,
$J34*INDEX('2.1 Kraftwerk allgemein'!$H$16:$S$16,,MATCH('2.5 CAPEX'!AY$5,'2.1 Kraftwerk allgemein'!$H$15:$S$15,0)),
IF(AND($M34="x",$F34&lt;&gt;0),
IF($F34=1,$J34,
IF('2.1 Kraftwerk allgemein'!$F$17-'2.5 CAPEX'!AY$5&gt;='2.5 CAPEX'!$F34*'1.1 Allgemein'!$I$27,
IF(SUM(OFFSET(AX34,0,-MIN($F34-2,COLUMN(AK34)-1),1,MIN($F34-1,COLUMN(AK34))))=0,$J34,""),"")),"")),""),"")</f>
        <v/>
      </c>
      <c r="AZ34" s="340" t="str">
        <f ca="1">IF(AZ$5&lt;&gt;"",
IF(AZ$5&gt;='2.1 Kraftwerk allgemein'!$F$15,
IF(AZ$5&lt;='2.1 Kraftwerk allgemein'!$F$16,
$J34*INDEX('2.1 Kraftwerk allgemein'!$H$16:$S$16,,MATCH('2.5 CAPEX'!AZ$5,'2.1 Kraftwerk allgemein'!$H$15:$S$15,0)),
IF(AND($M34="x",$F34&lt;&gt;0),
IF($F34=1,$J34,
IF('2.1 Kraftwerk allgemein'!$F$17-'2.5 CAPEX'!AZ$5&gt;='2.5 CAPEX'!$F34*'1.1 Allgemein'!$I$27,
IF(SUM(OFFSET(AY34,0,-MIN($F34-2,COLUMN(AL34)-1),1,MIN($F34-1,COLUMN(AL34))))=0,$J34,""),"")),"")),""),"")</f>
        <v/>
      </c>
      <c r="BA34" s="340" t="str">
        <f ca="1">IF(BA$5&lt;&gt;"",
IF(BA$5&gt;='2.1 Kraftwerk allgemein'!$F$15,
IF(BA$5&lt;='2.1 Kraftwerk allgemein'!$F$16,
$J34*INDEX('2.1 Kraftwerk allgemein'!$H$16:$S$16,,MATCH('2.5 CAPEX'!BA$5,'2.1 Kraftwerk allgemein'!$H$15:$S$15,0)),
IF(AND($M34="x",$F34&lt;&gt;0),
IF($F34=1,$J34,
IF('2.1 Kraftwerk allgemein'!$F$17-'2.5 CAPEX'!BA$5&gt;='2.5 CAPEX'!$F34*'1.1 Allgemein'!$I$27,
IF(SUM(OFFSET(AZ34,0,-MIN($F34-2,COLUMN(AM34)-1),1,MIN($F34-1,COLUMN(AM34))))=0,$J34,""),"")),"")),""),"")</f>
        <v/>
      </c>
      <c r="BB34" s="340" t="str">
        <f ca="1">IF(BB$5&lt;&gt;"",
IF(BB$5&gt;='2.1 Kraftwerk allgemein'!$F$15,
IF(BB$5&lt;='2.1 Kraftwerk allgemein'!$F$16,
$J34*INDEX('2.1 Kraftwerk allgemein'!$H$16:$S$16,,MATCH('2.5 CAPEX'!BB$5,'2.1 Kraftwerk allgemein'!$H$15:$S$15,0)),
IF(AND($M34="x",$F34&lt;&gt;0),
IF($F34=1,$J34,
IF('2.1 Kraftwerk allgemein'!$F$17-'2.5 CAPEX'!BB$5&gt;='2.5 CAPEX'!$F34*'1.1 Allgemein'!$I$27,
IF(SUM(OFFSET(BA34,0,-MIN($F34-2,COLUMN(AN34)-1),1,MIN($F34-1,COLUMN(AN34))))=0,$J34,""),"")),"")),""),"")</f>
        <v/>
      </c>
      <c r="BC34" s="340" t="str">
        <f ca="1">IF(BC$5&lt;&gt;"",
IF(BC$5&gt;='2.1 Kraftwerk allgemein'!$F$15,
IF(BC$5&lt;='2.1 Kraftwerk allgemein'!$F$16,
$J34*INDEX('2.1 Kraftwerk allgemein'!$H$16:$S$16,,MATCH('2.5 CAPEX'!BC$5,'2.1 Kraftwerk allgemein'!$H$15:$S$15,0)),
IF(AND($M34="x",$F34&lt;&gt;0),
IF($F34=1,$J34,
IF('2.1 Kraftwerk allgemein'!$F$17-'2.5 CAPEX'!BC$5&gt;='2.5 CAPEX'!$F34*'1.1 Allgemein'!$I$27,
IF(SUM(OFFSET(BB34,0,-MIN($F34-2,COLUMN(AO34)-1),1,MIN($F34-1,COLUMN(AO34))))=0,$J34,""),"")),"")),""),"")</f>
        <v/>
      </c>
      <c r="BD34" s="340" t="str">
        <f ca="1">IF(BD$5&lt;&gt;"",
IF(BD$5&gt;='2.1 Kraftwerk allgemein'!$F$15,
IF(BD$5&lt;='2.1 Kraftwerk allgemein'!$F$16,
$J34*INDEX('2.1 Kraftwerk allgemein'!$H$16:$S$16,,MATCH('2.5 CAPEX'!BD$5,'2.1 Kraftwerk allgemein'!$H$15:$S$15,0)),
IF(AND($M34="x",$F34&lt;&gt;0),
IF($F34=1,$J34,
IF('2.1 Kraftwerk allgemein'!$F$17-'2.5 CAPEX'!BD$5&gt;='2.5 CAPEX'!$F34*'1.1 Allgemein'!$I$27,
IF(SUM(OFFSET(BC34,0,-MIN($F34-2,COLUMN(AP34)-1),1,MIN($F34-1,COLUMN(AP34))))=0,$J34,""),"")),"")),""),"")</f>
        <v/>
      </c>
      <c r="BE34" s="340" t="str">
        <f ca="1">IF(BE$5&lt;&gt;"",
IF(BE$5&gt;='2.1 Kraftwerk allgemein'!$F$15,
IF(BE$5&lt;='2.1 Kraftwerk allgemein'!$F$16,
$J34*INDEX('2.1 Kraftwerk allgemein'!$H$16:$S$16,,MATCH('2.5 CAPEX'!BE$5,'2.1 Kraftwerk allgemein'!$H$15:$S$15,0)),
IF(AND($M34="x",$F34&lt;&gt;0),
IF($F34=1,$J34,
IF('2.1 Kraftwerk allgemein'!$F$17-'2.5 CAPEX'!BE$5&gt;='2.5 CAPEX'!$F34*'1.1 Allgemein'!$I$27,
IF(SUM(OFFSET(BD34,0,-MIN($F34-2,COLUMN(AQ34)-1),1,MIN($F34-1,COLUMN(AQ34))))=0,$J34,""),"")),"")),""),"")</f>
        <v/>
      </c>
      <c r="BF34" s="340" t="str">
        <f ca="1">IF(BF$5&lt;&gt;"",
IF(BF$5&gt;='2.1 Kraftwerk allgemein'!$F$15,
IF(BF$5&lt;='2.1 Kraftwerk allgemein'!$F$16,
$J34*INDEX('2.1 Kraftwerk allgemein'!$H$16:$S$16,,MATCH('2.5 CAPEX'!BF$5,'2.1 Kraftwerk allgemein'!$H$15:$S$15,0)),
IF(AND($M34="x",$F34&lt;&gt;0),
IF($F34=1,$J34,
IF('2.1 Kraftwerk allgemein'!$F$17-'2.5 CAPEX'!BF$5&gt;='2.5 CAPEX'!$F34*'1.1 Allgemein'!$I$27,
IF(SUM(OFFSET(BE34,0,-MIN($F34-2,COLUMN(AR34)-1),1,MIN($F34-1,COLUMN(AR34))))=0,$J34,""),"")),"")),""),"")</f>
        <v/>
      </c>
      <c r="BG34" s="340" t="str">
        <f ca="1">IF(BG$5&lt;&gt;"",
IF(BG$5&gt;='2.1 Kraftwerk allgemein'!$F$15,
IF(BG$5&lt;='2.1 Kraftwerk allgemein'!$F$16,
$J34*INDEX('2.1 Kraftwerk allgemein'!$H$16:$S$16,,MATCH('2.5 CAPEX'!BG$5,'2.1 Kraftwerk allgemein'!$H$15:$S$15,0)),
IF(AND($M34="x",$F34&lt;&gt;0),
IF($F34=1,$J34,
IF('2.1 Kraftwerk allgemein'!$F$17-'2.5 CAPEX'!BG$5&gt;='2.5 CAPEX'!$F34*'1.1 Allgemein'!$I$27,
IF(SUM(OFFSET(BF34,0,-MIN($F34-2,COLUMN(AS34)-1),1,MIN($F34-1,COLUMN(AS34))))=0,$J34,""),"")),"")),""),"")</f>
        <v/>
      </c>
      <c r="BH34" s="340" t="str">
        <f ca="1">IF(BH$5&lt;&gt;"",
IF(BH$5&gt;='2.1 Kraftwerk allgemein'!$F$15,
IF(BH$5&lt;='2.1 Kraftwerk allgemein'!$F$16,
$J34*INDEX('2.1 Kraftwerk allgemein'!$H$16:$S$16,,MATCH('2.5 CAPEX'!BH$5,'2.1 Kraftwerk allgemein'!$H$15:$S$15,0)),
IF(AND($M34="x",$F34&lt;&gt;0),
IF($F34=1,$J34,
IF('2.1 Kraftwerk allgemein'!$F$17-'2.5 CAPEX'!BH$5&gt;='2.5 CAPEX'!$F34*'1.1 Allgemein'!$I$27,
IF(SUM(OFFSET(BG34,0,-MIN($F34-2,COLUMN(AT34)-1),1,MIN($F34-1,COLUMN(AT34))))=0,$J34,""),"")),"")),""),"")</f>
        <v/>
      </c>
      <c r="BI34" s="340" t="str">
        <f ca="1">IF(BI$5&lt;&gt;"",
IF(BI$5&gt;='2.1 Kraftwerk allgemein'!$F$15,
IF(BI$5&lt;='2.1 Kraftwerk allgemein'!$F$16,
$J34*INDEX('2.1 Kraftwerk allgemein'!$H$16:$S$16,,MATCH('2.5 CAPEX'!BI$5,'2.1 Kraftwerk allgemein'!$H$15:$S$15,0)),
IF(AND($M34="x",$F34&lt;&gt;0),
IF($F34=1,$J34,
IF('2.1 Kraftwerk allgemein'!$F$17-'2.5 CAPEX'!BI$5&gt;='2.5 CAPEX'!$F34*'1.1 Allgemein'!$I$27,
IF(SUM(OFFSET(BH34,0,-MIN($F34-2,COLUMN(AU34)-1),1,MIN($F34-1,COLUMN(AU34))))=0,$J34,""),"")),"")),""),"")</f>
        <v/>
      </c>
      <c r="BJ34" s="340" t="str">
        <f ca="1">IF(BJ$5&lt;&gt;"",
IF(BJ$5&gt;='2.1 Kraftwerk allgemein'!$F$15,
IF(BJ$5&lt;='2.1 Kraftwerk allgemein'!$F$16,
$J34*INDEX('2.1 Kraftwerk allgemein'!$H$16:$S$16,,MATCH('2.5 CAPEX'!BJ$5,'2.1 Kraftwerk allgemein'!$H$15:$S$15,0)),
IF(AND($M34="x",$F34&lt;&gt;0),
IF($F34=1,$J34,
IF('2.1 Kraftwerk allgemein'!$F$17-'2.5 CAPEX'!BJ$5&gt;='2.5 CAPEX'!$F34*'1.1 Allgemein'!$I$27,
IF(SUM(OFFSET(BI34,0,-MIN($F34-2,COLUMN(AV34)-1),1,MIN($F34-1,COLUMN(AV34))))=0,$J34,""),"")),"")),""),"")</f>
        <v/>
      </c>
      <c r="BK34" s="340" t="str">
        <f ca="1">IF(BK$5&lt;&gt;"",
IF(BK$5&gt;='2.1 Kraftwerk allgemein'!$F$15,
IF(BK$5&lt;='2.1 Kraftwerk allgemein'!$F$16,
$J34*INDEX('2.1 Kraftwerk allgemein'!$H$16:$S$16,,MATCH('2.5 CAPEX'!BK$5,'2.1 Kraftwerk allgemein'!$H$15:$S$15,0)),
IF(AND($M34="x",$F34&lt;&gt;0),
IF($F34=1,$J34,
IF('2.1 Kraftwerk allgemein'!$F$17-'2.5 CAPEX'!BK$5&gt;='2.5 CAPEX'!$F34*'1.1 Allgemein'!$I$27,
IF(SUM(OFFSET(BJ34,0,-MIN($F34-2,COLUMN(AW34)-1),1,MIN($F34-1,COLUMN(AW34))))=0,$J34,""),"")),"")),""),"")</f>
        <v/>
      </c>
      <c r="BL34" s="340" t="str">
        <f ca="1">IF(BL$5&lt;&gt;"",
IF(BL$5&gt;='2.1 Kraftwerk allgemein'!$F$15,
IF(BL$5&lt;='2.1 Kraftwerk allgemein'!$F$16,
$J34*INDEX('2.1 Kraftwerk allgemein'!$H$16:$S$16,,MATCH('2.5 CAPEX'!BL$5,'2.1 Kraftwerk allgemein'!$H$15:$S$15,0)),
IF(AND($M34="x",$F34&lt;&gt;0),
IF($F34=1,$J34,
IF('2.1 Kraftwerk allgemein'!$F$17-'2.5 CAPEX'!BL$5&gt;='2.5 CAPEX'!$F34*'1.1 Allgemein'!$I$27,
IF(SUM(OFFSET(BK34,0,-MIN($F34-2,COLUMN(AX34)-1),1,MIN($F34-1,COLUMN(AX34))))=0,$J34,""),"")),"")),""),"")</f>
        <v/>
      </c>
      <c r="BM34" s="340" t="str">
        <f ca="1">IF(BM$5&lt;&gt;"",
IF(BM$5&gt;='2.1 Kraftwerk allgemein'!$F$15,
IF(BM$5&lt;='2.1 Kraftwerk allgemein'!$F$16,
$J34*INDEX('2.1 Kraftwerk allgemein'!$H$16:$S$16,,MATCH('2.5 CAPEX'!BM$5,'2.1 Kraftwerk allgemein'!$H$15:$S$15,0)),
IF(AND($M34="x",$F34&lt;&gt;0),
IF($F34=1,$J34,
IF('2.1 Kraftwerk allgemein'!$F$17-'2.5 CAPEX'!BM$5&gt;='2.5 CAPEX'!$F34*'1.1 Allgemein'!$I$27,
IF(SUM(OFFSET(BL34,0,-MIN($F34-2,COLUMN(AY34)-1),1,MIN($F34-1,COLUMN(AY34))))=0,$J34,""),"")),"")),""),"")</f>
        <v/>
      </c>
      <c r="BN34" s="340" t="str">
        <f ca="1">IF(BN$5&lt;&gt;"",
IF(BN$5&gt;='2.1 Kraftwerk allgemein'!$F$15,
IF(BN$5&lt;='2.1 Kraftwerk allgemein'!$F$16,
$J34*INDEX('2.1 Kraftwerk allgemein'!$H$16:$S$16,,MATCH('2.5 CAPEX'!BN$5,'2.1 Kraftwerk allgemein'!$H$15:$S$15,0)),
IF(AND($M34="x",$F34&lt;&gt;0),
IF($F34=1,$J34,
IF('2.1 Kraftwerk allgemein'!$F$17-'2.5 CAPEX'!BN$5&gt;='2.5 CAPEX'!$F34*'1.1 Allgemein'!$I$27,
IF(SUM(OFFSET(BM34,0,-MIN($F34-2,COLUMN(AZ34)-1),1,MIN($F34-1,COLUMN(AZ34))))=0,$J34,""),"")),"")),""),"")</f>
        <v/>
      </c>
      <c r="BO34" s="340" t="str">
        <f ca="1">IF(BO$5&lt;&gt;"",
IF(BO$5&gt;='2.1 Kraftwerk allgemein'!$F$15,
IF(BO$5&lt;='2.1 Kraftwerk allgemein'!$F$16,
$J34*INDEX('2.1 Kraftwerk allgemein'!$H$16:$S$16,,MATCH('2.5 CAPEX'!BO$5,'2.1 Kraftwerk allgemein'!$H$15:$S$15,0)),
IF(AND($M34="x",$F34&lt;&gt;0),
IF($F34=1,$J34,
IF('2.1 Kraftwerk allgemein'!$F$17-'2.5 CAPEX'!BO$5&gt;='2.5 CAPEX'!$F34*'1.1 Allgemein'!$I$27,
IF(SUM(OFFSET(BN34,0,-MIN($F34-2,COLUMN(BA34)-1),1,MIN($F34-1,COLUMN(BA34))))=0,$J34,""),"")),"")),""),"")</f>
        <v/>
      </c>
      <c r="BP34" s="340" t="str">
        <f ca="1">IF(BP$5&lt;&gt;"",
IF(BP$5&gt;='2.1 Kraftwerk allgemein'!$F$15,
IF(BP$5&lt;='2.1 Kraftwerk allgemein'!$F$16,
$J34*INDEX('2.1 Kraftwerk allgemein'!$H$16:$S$16,,MATCH('2.5 CAPEX'!BP$5,'2.1 Kraftwerk allgemein'!$H$15:$S$15,0)),
IF(AND($M34="x",$F34&lt;&gt;0),
IF($F34=1,$J34,
IF('2.1 Kraftwerk allgemein'!$F$17-'2.5 CAPEX'!BP$5&gt;='2.5 CAPEX'!$F34*'1.1 Allgemein'!$I$27,
IF(SUM(OFFSET(BO34,0,-MIN($F34-2,COLUMN(BB34)-1),1,MIN($F34-1,COLUMN(BB34))))=0,$J34,""),"")),"")),""),"")</f>
        <v/>
      </c>
      <c r="BQ34" s="340" t="str">
        <f ca="1">IF(BQ$5&lt;&gt;"",
IF(BQ$5&gt;='2.1 Kraftwerk allgemein'!$F$15,
IF(BQ$5&lt;='2.1 Kraftwerk allgemein'!$F$16,
$J34*INDEX('2.1 Kraftwerk allgemein'!$H$16:$S$16,,MATCH('2.5 CAPEX'!BQ$5,'2.1 Kraftwerk allgemein'!$H$15:$S$15,0)),
IF(AND($M34="x",$F34&lt;&gt;0),
IF($F34=1,$J34,
IF('2.1 Kraftwerk allgemein'!$F$17-'2.5 CAPEX'!BQ$5&gt;='2.5 CAPEX'!$F34*'1.1 Allgemein'!$I$27,
IF(SUM(OFFSET(BP34,0,-MIN($F34-2,COLUMN(BC34)-1),1,MIN($F34-1,COLUMN(BC34))))=0,$J34,""),"")),"")),""),"")</f>
        <v/>
      </c>
      <c r="BR34" s="340" t="str">
        <f ca="1">IF(BR$5&lt;&gt;"",
IF(BR$5&gt;='2.1 Kraftwerk allgemein'!$F$15,
IF(BR$5&lt;='2.1 Kraftwerk allgemein'!$F$16,
$J34*INDEX('2.1 Kraftwerk allgemein'!$H$16:$S$16,,MATCH('2.5 CAPEX'!BR$5,'2.1 Kraftwerk allgemein'!$H$15:$S$15,0)),
IF(AND($M34="x",$F34&lt;&gt;0),
IF($F34=1,$J34,
IF('2.1 Kraftwerk allgemein'!$F$17-'2.5 CAPEX'!BR$5&gt;='2.5 CAPEX'!$F34*'1.1 Allgemein'!$I$27,
IF(SUM(OFFSET(BQ34,0,-MIN($F34-2,COLUMN(BD34)-1),1,MIN($F34-1,COLUMN(BD34))))=0,$J34,""),"")),"")),""),"")</f>
        <v/>
      </c>
      <c r="BS34" s="340" t="str">
        <f ca="1">IF(BS$5&lt;&gt;"",
IF(BS$5&gt;='2.1 Kraftwerk allgemein'!$F$15,
IF(BS$5&lt;='2.1 Kraftwerk allgemein'!$F$16,
$J34*INDEX('2.1 Kraftwerk allgemein'!$H$16:$S$16,,MATCH('2.5 CAPEX'!BS$5,'2.1 Kraftwerk allgemein'!$H$15:$S$15,0)),
IF(AND($M34="x",$F34&lt;&gt;0),
IF($F34=1,$J34,
IF('2.1 Kraftwerk allgemein'!$F$17-'2.5 CAPEX'!BS$5&gt;='2.5 CAPEX'!$F34*'1.1 Allgemein'!$I$27,
IF(SUM(OFFSET(BR34,0,-MIN($F34-2,COLUMN(BE34)-1),1,MIN($F34-1,COLUMN(BE34))))=0,$J34,""),"")),"")),""),"")</f>
        <v/>
      </c>
      <c r="BT34" s="340" t="str">
        <f ca="1">IF(BT$5&lt;&gt;"",
IF(BT$5&gt;='2.1 Kraftwerk allgemein'!$F$15,
IF(BT$5&lt;='2.1 Kraftwerk allgemein'!$F$16,
$J34*INDEX('2.1 Kraftwerk allgemein'!$H$16:$S$16,,MATCH('2.5 CAPEX'!BT$5,'2.1 Kraftwerk allgemein'!$H$15:$S$15,0)),
IF(AND($M34="x",$F34&lt;&gt;0),
IF($F34=1,$J34,
IF('2.1 Kraftwerk allgemein'!$F$17-'2.5 CAPEX'!BT$5&gt;='2.5 CAPEX'!$F34*'1.1 Allgemein'!$I$27,
IF(SUM(OFFSET(BS34,0,-MIN($F34-2,COLUMN(BF34)-1),1,MIN($F34-1,COLUMN(BF34))))=0,$J34,""),"")),"")),""),"")</f>
        <v/>
      </c>
      <c r="BU34" s="340" t="str">
        <f ca="1">IF(BU$5&lt;&gt;"",
IF(BU$5&gt;='2.1 Kraftwerk allgemein'!$F$15,
IF(BU$5&lt;='2.1 Kraftwerk allgemein'!$F$16,
$J34*INDEX('2.1 Kraftwerk allgemein'!$H$16:$S$16,,MATCH('2.5 CAPEX'!BU$5,'2.1 Kraftwerk allgemein'!$H$15:$S$15,0)),
IF(AND($M34="x",$F34&lt;&gt;0),
IF($F34=1,$J34,
IF('2.1 Kraftwerk allgemein'!$F$17-'2.5 CAPEX'!BU$5&gt;='2.5 CAPEX'!$F34*'1.1 Allgemein'!$I$27,
IF(SUM(OFFSET(BT34,0,-MIN($F34-2,COLUMN(BG34)-1),1,MIN($F34-1,COLUMN(BG34))))=0,$J34,""),"")),"")),""),"")</f>
        <v/>
      </c>
      <c r="BV34" s="340" t="str">
        <f ca="1">IF(BV$5&lt;&gt;"",
IF(BV$5&gt;='2.1 Kraftwerk allgemein'!$F$15,
IF(BV$5&lt;='2.1 Kraftwerk allgemein'!$F$16,
$J34*INDEX('2.1 Kraftwerk allgemein'!$H$16:$S$16,,MATCH('2.5 CAPEX'!BV$5,'2.1 Kraftwerk allgemein'!$H$15:$S$15,0)),
IF(AND($M34="x",$F34&lt;&gt;0),
IF($F34=1,$J34,
IF('2.1 Kraftwerk allgemein'!$F$17-'2.5 CAPEX'!BV$5&gt;='2.5 CAPEX'!$F34*'1.1 Allgemein'!$I$27,
IF(SUM(OFFSET(BU34,0,-MIN($F34-2,COLUMN(BH34)-1),1,MIN($F34-1,COLUMN(BH34))))=0,$J34,""),"")),"")),""),"")</f>
        <v/>
      </c>
      <c r="BW34" s="340" t="str">
        <f ca="1">IF(BW$5&lt;&gt;"",
IF(BW$5&gt;='2.1 Kraftwerk allgemein'!$F$15,
IF(BW$5&lt;='2.1 Kraftwerk allgemein'!$F$16,
$J34*INDEX('2.1 Kraftwerk allgemein'!$H$16:$S$16,,MATCH('2.5 CAPEX'!BW$5,'2.1 Kraftwerk allgemein'!$H$15:$S$15,0)),
IF(AND($M34="x",$F34&lt;&gt;0),
IF($F34=1,$J34,
IF('2.1 Kraftwerk allgemein'!$F$17-'2.5 CAPEX'!BW$5&gt;='2.5 CAPEX'!$F34*'1.1 Allgemein'!$I$27,
IF(SUM(OFFSET(BV34,0,-MIN($F34-2,COLUMN(BI34)-1),1,MIN($F34-1,COLUMN(BI34))))=0,$J34,""),"")),"")),""),"")</f>
        <v/>
      </c>
      <c r="BX34" s="340" t="str">
        <f ca="1">IF(BX$5&lt;&gt;"",
IF(BX$5&gt;='2.1 Kraftwerk allgemein'!$F$15,
IF(BX$5&lt;='2.1 Kraftwerk allgemein'!$F$16,
$J34*INDEX('2.1 Kraftwerk allgemein'!$H$16:$S$16,,MATCH('2.5 CAPEX'!BX$5,'2.1 Kraftwerk allgemein'!$H$15:$S$15,0)),
IF(AND($M34="x",$F34&lt;&gt;0),
IF($F34=1,$J34,
IF('2.1 Kraftwerk allgemein'!$F$17-'2.5 CAPEX'!BX$5&gt;='2.5 CAPEX'!$F34*'1.1 Allgemein'!$I$27,
IF(SUM(OFFSET(BW34,0,-MIN($F34-2,COLUMN(BJ34)-1),1,MIN($F34-1,COLUMN(BJ34))))=0,$J34,""),"")),"")),""),"")</f>
        <v/>
      </c>
      <c r="BY34" s="340" t="str">
        <f ca="1">IF(BY$5&lt;&gt;"",
IF(BY$5&gt;='2.1 Kraftwerk allgemein'!$F$15,
IF(BY$5&lt;='2.1 Kraftwerk allgemein'!$F$16,
$J34*INDEX('2.1 Kraftwerk allgemein'!$H$16:$S$16,,MATCH('2.5 CAPEX'!BY$5,'2.1 Kraftwerk allgemein'!$H$15:$S$15,0)),
IF(AND($M34="x",$F34&lt;&gt;0),
IF($F34=1,$J34,
IF('2.1 Kraftwerk allgemein'!$F$17-'2.5 CAPEX'!BY$5&gt;='2.5 CAPEX'!$F34*'1.1 Allgemein'!$I$27,
IF(SUM(OFFSET(BX34,0,-MIN($F34-2,COLUMN(BK34)-1),1,MIN($F34-1,COLUMN(BK34))))=0,$J34,""),"")),"")),""),"")</f>
        <v/>
      </c>
      <c r="BZ34" s="340" t="str">
        <f ca="1">IF(BZ$5&lt;&gt;"",
IF(BZ$5&gt;='2.1 Kraftwerk allgemein'!$F$15,
IF(BZ$5&lt;='2.1 Kraftwerk allgemein'!$F$16,
$J34*INDEX('2.1 Kraftwerk allgemein'!$H$16:$S$16,,MATCH('2.5 CAPEX'!BZ$5,'2.1 Kraftwerk allgemein'!$H$15:$S$15,0)),
IF(AND($M34="x",$F34&lt;&gt;0),
IF($F34=1,$J34,
IF('2.1 Kraftwerk allgemein'!$F$17-'2.5 CAPEX'!BZ$5&gt;='2.5 CAPEX'!$F34*'1.1 Allgemein'!$I$27,
IF(SUM(OFFSET(BY34,0,-MIN($F34-2,COLUMN(BL34)-1),1,MIN($F34-1,COLUMN(BL34))))=0,$J34,""),"")),"")),""),"")</f>
        <v/>
      </c>
      <c r="CA34" s="340" t="str">
        <f ca="1">IF(CA$5&lt;&gt;"",
IF(CA$5&gt;='2.1 Kraftwerk allgemein'!$F$15,
IF(CA$5&lt;='2.1 Kraftwerk allgemein'!$F$16,
$J34*INDEX('2.1 Kraftwerk allgemein'!$H$16:$S$16,,MATCH('2.5 CAPEX'!CA$5,'2.1 Kraftwerk allgemein'!$H$15:$S$15,0)),
IF(AND($M34="x",$F34&lt;&gt;0),
IF($F34=1,$J34,
IF('2.1 Kraftwerk allgemein'!$F$17-'2.5 CAPEX'!CA$5&gt;='2.5 CAPEX'!$F34*'1.1 Allgemein'!$I$27,
IF(SUM(OFFSET(BZ34,0,-MIN($F34-2,COLUMN(BM34)-1),1,MIN($F34-1,COLUMN(BM34))))=0,$J34,""),"")),"")),""),"")</f>
        <v/>
      </c>
      <c r="CB34" s="340" t="str">
        <f ca="1">IF(CB$5&lt;&gt;"",
IF(CB$5&gt;='2.1 Kraftwerk allgemein'!$F$15,
IF(CB$5&lt;='2.1 Kraftwerk allgemein'!$F$16,
$J34*INDEX('2.1 Kraftwerk allgemein'!$H$16:$S$16,,MATCH('2.5 CAPEX'!CB$5,'2.1 Kraftwerk allgemein'!$H$15:$S$15,0)),
IF(AND($M34="x",$F34&lt;&gt;0),
IF($F34=1,$J34,
IF('2.1 Kraftwerk allgemein'!$F$17-'2.5 CAPEX'!CB$5&gt;='2.5 CAPEX'!$F34*'1.1 Allgemein'!$I$27,
IF(SUM(OFFSET(CA34,0,-MIN($F34-2,COLUMN(BN34)-1),1,MIN($F34-1,COLUMN(BN34))))=0,$J34,""),"")),"")),""),"")</f>
        <v/>
      </c>
      <c r="CC34" s="340" t="str">
        <f ca="1">IF(CC$5&lt;&gt;"",
IF(CC$5&gt;='2.1 Kraftwerk allgemein'!$F$15,
IF(CC$5&lt;='2.1 Kraftwerk allgemein'!$F$16,
$J34*INDEX('2.1 Kraftwerk allgemein'!$H$16:$S$16,,MATCH('2.5 CAPEX'!CC$5,'2.1 Kraftwerk allgemein'!$H$15:$S$15,0)),
IF(AND($M34="x",$F34&lt;&gt;0),
IF($F34=1,$J34,
IF('2.1 Kraftwerk allgemein'!$F$17-'2.5 CAPEX'!CC$5&gt;='2.5 CAPEX'!$F34*'1.1 Allgemein'!$I$27,
IF(SUM(OFFSET(CB34,0,-MIN($F34-2,COLUMN(BO34)-1),1,MIN($F34-1,COLUMN(BO34))))=0,$J34,""),"")),"")),""),"")</f>
        <v/>
      </c>
      <c r="CD34" s="340" t="str">
        <f ca="1">IF(CD$5&lt;&gt;"",
IF(CD$5&gt;='2.1 Kraftwerk allgemein'!$F$15,
IF(CD$5&lt;='2.1 Kraftwerk allgemein'!$F$16,
$J34*INDEX('2.1 Kraftwerk allgemein'!$H$16:$S$16,,MATCH('2.5 CAPEX'!CD$5,'2.1 Kraftwerk allgemein'!$H$15:$S$15,0)),
IF(AND($M34="x",$F34&lt;&gt;0),
IF($F34=1,$J34,
IF('2.1 Kraftwerk allgemein'!$F$17-'2.5 CAPEX'!CD$5&gt;='2.5 CAPEX'!$F34*'1.1 Allgemein'!$I$27,
IF(SUM(OFFSET(CC34,0,-MIN($F34-2,COLUMN(BP34)-1),1,MIN($F34-1,COLUMN(BP34))))=0,$J34,""),"")),"")),""),"")</f>
        <v/>
      </c>
      <c r="CE34" s="340" t="str">
        <f ca="1">IF(CE$5&lt;&gt;"",
IF(CE$5&gt;='2.1 Kraftwerk allgemein'!$F$15,
IF(CE$5&lt;='2.1 Kraftwerk allgemein'!$F$16,
$J34*INDEX('2.1 Kraftwerk allgemein'!$H$16:$S$16,,MATCH('2.5 CAPEX'!CE$5,'2.1 Kraftwerk allgemein'!$H$15:$S$15,0)),
IF(AND($M34="x",$F34&lt;&gt;0),
IF($F34=1,$J34,
IF('2.1 Kraftwerk allgemein'!$F$17-'2.5 CAPEX'!CE$5&gt;='2.5 CAPEX'!$F34*'1.1 Allgemein'!$I$27,
IF(SUM(OFFSET(CD34,0,-MIN($F34-2,COLUMN(BQ34)-1),1,MIN($F34-1,COLUMN(BQ34))))=0,$J34,""),"")),"")),""),"")</f>
        <v/>
      </c>
      <c r="CF34" s="340" t="str">
        <f ca="1">IF(CF$5&lt;&gt;"",
IF(CF$5&gt;='2.1 Kraftwerk allgemein'!$F$15,
IF(CF$5&lt;='2.1 Kraftwerk allgemein'!$F$16,
$J34*INDEX('2.1 Kraftwerk allgemein'!$H$16:$S$16,,MATCH('2.5 CAPEX'!CF$5,'2.1 Kraftwerk allgemein'!$H$15:$S$15,0)),
IF(AND($M34="x",$F34&lt;&gt;0),
IF($F34=1,$J34,
IF('2.1 Kraftwerk allgemein'!$F$17-'2.5 CAPEX'!CF$5&gt;='2.5 CAPEX'!$F34*'1.1 Allgemein'!$I$27,
IF(SUM(OFFSET(CE34,0,-MIN($F34-2,COLUMN(BR34)-1),1,MIN($F34-1,COLUMN(BR34))))=0,$J34,""),"")),"")),""),"")</f>
        <v/>
      </c>
      <c r="CG34" s="340" t="str">
        <f ca="1">IF(CG$5&lt;&gt;"",
IF(CG$5&gt;='2.1 Kraftwerk allgemein'!$F$15,
IF(CG$5&lt;='2.1 Kraftwerk allgemein'!$F$16,
$J34*INDEX('2.1 Kraftwerk allgemein'!$H$16:$S$16,,MATCH('2.5 CAPEX'!CG$5,'2.1 Kraftwerk allgemein'!$H$15:$S$15,0)),
IF(AND($M34="x",$F34&lt;&gt;0),
IF($F34=1,$J34,
IF('2.1 Kraftwerk allgemein'!$F$17-'2.5 CAPEX'!CG$5&gt;='2.5 CAPEX'!$F34*'1.1 Allgemein'!$I$27,
IF(SUM(OFFSET(CF34,0,-MIN($F34-2,COLUMN(BS34)-1),1,MIN($F34-1,COLUMN(BS34))))=0,$J34,""),"")),"")),""),"")</f>
        <v/>
      </c>
      <c r="CH34" s="340" t="str">
        <f ca="1">IF(CH$5&lt;&gt;"",
IF(CH$5&gt;='2.1 Kraftwerk allgemein'!$F$15,
IF(CH$5&lt;='2.1 Kraftwerk allgemein'!$F$16,
$J34*INDEX('2.1 Kraftwerk allgemein'!$H$16:$S$16,,MATCH('2.5 CAPEX'!CH$5,'2.1 Kraftwerk allgemein'!$H$15:$S$15,0)),
IF(AND($M34="x",$F34&lt;&gt;0),
IF($F34=1,$J34,
IF('2.1 Kraftwerk allgemein'!$F$17-'2.5 CAPEX'!CH$5&gt;='2.5 CAPEX'!$F34*'1.1 Allgemein'!$I$27,
IF(SUM(OFFSET(CG34,0,-MIN($F34-2,COLUMN(BT34)-1),1,MIN($F34-1,COLUMN(BT34))))=0,$J34,""),"")),"")),""),"")</f>
        <v/>
      </c>
      <c r="CI34" s="340" t="str">
        <f ca="1">IF(CI$5&lt;&gt;"",
IF(CI$5&gt;='2.1 Kraftwerk allgemein'!$F$15,
IF(CI$5&lt;='2.1 Kraftwerk allgemein'!$F$16,
$J34*INDEX('2.1 Kraftwerk allgemein'!$H$16:$S$16,,MATCH('2.5 CAPEX'!CI$5,'2.1 Kraftwerk allgemein'!$H$15:$S$15,0)),
IF(AND($M34="x",$F34&lt;&gt;0),
IF($F34=1,$J34,
IF('2.1 Kraftwerk allgemein'!$F$17-'2.5 CAPEX'!CI$5&gt;='2.5 CAPEX'!$F34*'1.1 Allgemein'!$I$27,
IF(SUM(OFFSET(CH34,0,-MIN($F34-2,COLUMN(BU34)-1),1,MIN($F34-1,COLUMN(BU34))))=0,$J34,""),"")),"")),""),"")</f>
        <v/>
      </c>
      <c r="CJ34" s="340" t="str">
        <f ca="1">IF(CJ$5&lt;&gt;"",
IF(CJ$5&gt;='2.1 Kraftwerk allgemein'!$F$15,
IF(CJ$5&lt;='2.1 Kraftwerk allgemein'!$F$16,
$J34*INDEX('2.1 Kraftwerk allgemein'!$H$16:$S$16,,MATCH('2.5 CAPEX'!CJ$5,'2.1 Kraftwerk allgemein'!$H$15:$S$15,0)),
IF(AND($M34="x",$F34&lt;&gt;0),
IF($F34=1,$J34,
IF('2.1 Kraftwerk allgemein'!$F$17-'2.5 CAPEX'!CJ$5&gt;='2.5 CAPEX'!$F34*'1.1 Allgemein'!$I$27,
IF(SUM(OFFSET(CI34,0,-MIN($F34-2,COLUMN(BV34)-1),1,MIN($F34-1,COLUMN(BV34))))=0,$J34,""),"")),"")),""),"")</f>
        <v/>
      </c>
      <c r="CK34" s="340" t="str">
        <f ca="1">IF(CK$5&lt;&gt;"",
IF(CK$5&gt;='2.1 Kraftwerk allgemein'!$F$15,
IF(CK$5&lt;='2.1 Kraftwerk allgemein'!$F$16,
$J34*INDEX('2.1 Kraftwerk allgemein'!$H$16:$S$16,,MATCH('2.5 CAPEX'!CK$5,'2.1 Kraftwerk allgemein'!$H$15:$S$15,0)),
IF(AND($M34="x",$F34&lt;&gt;0),
IF($F34=1,$J34,
IF('2.1 Kraftwerk allgemein'!$F$17-'2.5 CAPEX'!CK$5&gt;='2.5 CAPEX'!$F34*'1.1 Allgemein'!$I$27,
IF(SUM(OFFSET(CJ34,0,-MIN($F34-2,COLUMN(BW34)-1),1,MIN($F34-1,COLUMN(BW34))))=0,$J34,""),"")),"")),""),"")</f>
        <v/>
      </c>
      <c r="CL34" s="340" t="str">
        <f ca="1">IF(CL$5&lt;&gt;"",
IF(CL$5&gt;='2.1 Kraftwerk allgemein'!$F$15,
IF(CL$5&lt;='2.1 Kraftwerk allgemein'!$F$16,
$J34*INDEX('2.1 Kraftwerk allgemein'!$H$16:$S$16,,MATCH('2.5 CAPEX'!CL$5,'2.1 Kraftwerk allgemein'!$H$15:$S$15,0)),
IF(AND($M34="x",$F34&lt;&gt;0),
IF($F34=1,$J34,
IF('2.1 Kraftwerk allgemein'!$F$17-'2.5 CAPEX'!CL$5&gt;='2.5 CAPEX'!$F34*'1.1 Allgemein'!$I$27,
IF(SUM(OFFSET(CK34,0,-MIN($F34-2,COLUMN(BX34)-1),1,MIN($F34-1,COLUMN(BX34))))=0,$J34,""),"")),"")),""),"")</f>
        <v/>
      </c>
      <c r="CM34" s="340" t="str">
        <f ca="1">IF(CM$5&lt;&gt;"",
IF(CM$5&gt;='2.1 Kraftwerk allgemein'!$F$15,
IF(CM$5&lt;='2.1 Kraftwerk allgemein'!$F$16,
$J34*INDEX('2.1 Kraftwerk allgemein'!$H$16:$S$16,,MATCH('2.5 CAPEX'!CM$5,'2.1 Kraftwerk allgemein'!$H$15:$S$15,0)),
IF(AND($M34="x",$F34&lt;&gt;0),
IF($F34=1,$J34,
IF('2.1 Kraftwerk allgemein'!$F$17-'2.5 CAPEX'!CM$5&gt;='2.5 CAPEX'!$F34*'1.1 Allgemein'!$I$27,
IF(SUM(OFFSET(CL34,0,-MIN($F34-2,COLUMN(BY34)-1),1,MIN($F34-1,COLUMN(BY34))))=0,$J34,""),"")),"")),""),"")</f>
        <v/>
      </c>
      <c r="CN34" s="340" t="str">
        <f ca="1">IF(CN$5&lt;&gt;"",
IF(CN$5&gt;='2.1 Kraftwerk allgemein'!$F$15,
IF(CN$5&lt;='2.1 Kraftwerk allgemein'!$F$16,
$J34*INDEX('2.1 Kraftwerk allgemein'!$H$16:$S$16,,MATCH('2.5 CAPEX'!CN$5,'2.1 Kraftwerk allgemein'!$H$15:$S$15,0)),
IF(AND($M34="x",$F34&lt;&gt;0),
IF($F34=1,$J34,
IF('2.1 Kraftwerk allgemein'!$F$17-'2.5 CAPEX'!CN$5&gt;='2.5 CAPEX'!$F34*'1.1 Allgemein'!$I$27,
IF(SUM(OFFSET(CM34,0,-MIN($F34-2,COLUMN(BZ34)-1),1,MIN($F34-1,COLUMN(BZ34))))=0,$J34,""),"")),"")),""),"")</f>
        <v/>
      </c>
      <c r="CO34" s="340" t="str">
        <f ca="1">IF(CO$5&lt;&gt;"",
IF(CO$5&gt;='2.1 Kraftwerk allgemein'!$F$15,
IF(CO$5&lt;='2.1 Kraftwerk allgemein'!$F$16,
$J34*INDEX('2.1 Kraftwerk allgemein'!$H$16:$S$16,,MATCH('2.5 CAPEX'!CO$5,'2.1 Kraftwerk allgemein'!$H$15:$S$15,0)),
IF(AND($M34="x",$F34&lt;&gt;0),
IF($F34=1,$J34,
IF('2.1 Kraftwerk allgemein'!$F$17-'2.5 CAPEX'!CO$5&gt;='2.5 CAPEX'!$F34*'1.1 Allgemein'!$I$27,
IF(SUM(OFFSET(CN34,0,-MIN($F34-2,COLUMN(CA34)-1),1,MIN($F34-1,COLUMN(CA34))))=0,$J34,""),"")),"")),""),"")</f>
        <v/>
      </c>
      <c r="CP34" s="340" t="str">
        <f ca="1">IF(CP$5&lt;&gt;"",
IF(CP$5&gt;='2.1 Kraftwerk allgemein'!$F$15,
IF(CP$5&lt;='2.1 Kraftwerk allgemein'!$F$16,
$J34*INDEX('2.1 Kraftwerk allgemein'!$H$16:$S$16,,MATCH('2.5 CAPEX'!CP$5,'2.1 Kraftwerk allgemein'!$H$15:$S$15,0)),
IF(AND($M34="x",$F34&lt;&gt;0),
IF($F34=1,$J34,
IF('2.1 Kraftwerk allgemein'!$F$17-'2.5 CAPEX'!CP$5&gt;='2.5 CAPEX'!$F34*'1.1 Allgemein'!$I$27,
IF(SUM(OFFSET(CO34,0,-MIN($F34-2,COLUMN(CB34)-1),1,MIN($F34-1,COLUMN(CB34))))=0,$J34,""),"")),"")),""),"")</f>
        <v/>
      </c>
      <c r="CQ34" s="340" t="str">
        <f ca="1">IF(CQ$5&lt;&gt;"",
IF(CQ$5&gt;='2.1 Kraftwerk allgemein'!$F$15,
IF(CQ$5&lt;='2.1 Kraftwerk allgemein'!$F$16,
$J34*INDEX('2.1 Kraftwerk allgemein'!$H$16:$S$16,,MATCH('2.5 CAPEX'!CQ$5,'2.1 Kraftwerk allgemein'!$H$15:$S$15,0)),
IF(AND($M34="x",$F34&lt;&gt;0),
IF($F34=1,$J34,
IF('2.1 Kraftwerk allgemein'!$F$17-'2.5 CAPEX'!CQ$5&gt;='2.5 CAPEX'!$F34*'1.1 Allgemein'!$I$27,
IF(SUM(OFFSET(CP34,0,-MIN($F34-2,COLUMN(CC34)-1),1,MIN($F34-1,COLUMN(CC34))))=0,$J34,""),"")),"")),""),"")</f>
        <v/>
      </c>
      <c r="CR34" s="340" t="str">
        <f ca="1">IF(CR$5&lt;&gt;"",
IF(CR$5&gt;='2.1 Kraftwerk allgemein'!$F$15,
IF(CR$5&lt;='2.1 Kraftwerk allgemein'!$F$16,
$J34*INDEX('2.1 Kraftwerk allgemein'!$H$16:$S$16,,MATCH('2.5 CAPEX'!CR$5,'2.1 Kraftwerk allgemein'!$H$15:$S$15,0)),
IF(AND($M34="x",$F34&lt;&gt;0),
IF($F34=1,$J34,
IF('2.1 Kraftwerk allgemein'!$F$17-'2.5 CAPEX'!CR$5&gt;='2.5 CAPEX'!$F34*'1.1 Allgemein'!$I$27,
IF(SUM(OFFSET(CQ34,0,-MIN($F34-2,COLUMN(CD34)-1),1,MIN($F34-1,COLUMN(CD34))))=0,$J34,""),"")),"")),""),"")</f>
        <v/>
      </c>
      <c r="CS34" s="340" t="str">
        <f ca="1">IF(CS$5&lt;&gt;"",
IF(CS$5&gt;='2.1 Kraftwerk allgemein'!$F$15,
IF(CS$5&lt;='2.1 Kraftwerk allgemein'!$F$16,
$J34*INDEX('2.1 Kraftwerk allgemein'!$H$16:$S$16,,MATCH('2.5 CAPEX'!CS$5,'2.1 Kraftwerk allgemein'!$H$15:$S$15,0)),
IF(AND($M34="x",$F34&lt;&gt;0),
IF($F34=1,$J34,
IF('2.1 Kraftwerk allgemein'!$F$17-'2.5 CAPEX'!CS$5&gt;='2.5 CAPEX'!$F34*'1.1 Allgemein'!$I$27,
IF(SUM(OFFSET(CR34,0,-MIN($F34-2,COLUMN(CE34)-1),1,MIN($F34-1,COLUMN(CE34))))=0,$J34,""),"")),"")),""),"")</f>
        <v/>
      </c>
      <c r="CT34" s="340" t="str">
        <f ca="1">IF(CT$5&lt;&gt;"",
IF(CT$5&gt;='2.1 Kraftwerk allgemein'!$F$15,
IF(CT$5&lt;='2.1 Kraftwerk allgemein'!$F$16,
$J34*INDEX('2.1 Kraftwerk allgemein'!$H$16:$S$16,,MATCH('2.5 CAPEX'!CT$5,'2.1 Kraftwerk allgemein'!$H$15:$S$15,0)),
IF(AND($M34="x",$F34&lt;&gt;0),
IF($F34=1,$J34,
IF('2.1 Kraftwerk allgemein'!$F$17-'2.5 CAPEX'!CT$5&gt;='2.5 CAPEX'!$F34*'1.1 Allgemein'!$I$27,
IF(SUM(OFFSET(CS34,0,-MIN($F34-2,COLUMN(CF34)-1),1,MIN($F34-1,COLUMN(CF34))))=0,$J34,""),"")),"")),""),"")</f>
        <v/>
      </c>
      <c r="CU34" s="340" t="str">
        <f ca="1">IF(CU$5&lt;&gt;"",
IF(CU$5&gt;='2.1 Kraftwerk allgemein'!$F$15,
IF(CU$5&lt;='2.1 Kraftwerk allgemein'!$F$16,
$J34*INDEX('2.1 Kraftwerk allgemein'!$H$16:$S$16,,MATCH('2.5 CAPEX'!CU$5,'2.1 Kraftwerk allgemein'!$H$15:$S$15,0)),
IF(AND($M34="x",$F34&lt;&gt;0),
IF($F34=1,$J34,
IF('2.1 Kraftwerk allgemein'!$F$17-'2.5 CAPEX'!CU$5&gt;='2.5 CAPEX'!$F34*'1.1 Allgemein'!$I$27,
IF(SUM(OFFSET(CT34,0,-MIN($F34-2,COLUMN(CG34)-1),1,MIN($F34-1,COLUMN(CG34))))=0,$J34,""),"")),"")),""),"")</f>
        <v/>
      </c>
      <c r="CV34" s="340" t="str">
        <f ca="1">IF(CV$5&lt;&gt;"",
IF(CV$5&gt;='2.1 Kraftwerk allgemein'!$F$15,
IF(CV$5&lt;='2.1 Kraftwerk allgemein'!$F$16,
$J34*INDEX('2.1 Kraftwerk allgemein'!$H$16:$S$16,,MATCH('2.5 CAPEX'!CV$5,'2.1 Kraftwerk allgemein'!$H$15:$S$15,0)),
IF(AND($M34="x",$F34&lt;&gt;0),
IF($F34=1,$J34,
IF('2.1 Kraftwerk allgemein'!$F$17-'2.5 CAPEX'!CV$5&gt;='2.5 CAPEX'!$F34*'1.1 Allgemein'!$I$27,
IF(SUM(OFFSET(CU34,0,-MIN($F34-2,COLUMN(CH34)-1),1,MIN($F34-1,COLUMN(CH34))))=0,$J34,""),"")),"")),""),"")</f>
        <v/>
      </c>
      <c r="CW34" s="340" t="str">
        <f ca="1">IF(CW$5&lt;&gt;"",
IF(CW$5&gt;='2.1 Kraftwerk allgemein'!$F$15,
IF(CW$5&lt;='2.1 Kraftwerk allgemein'!$F$16,
$J34*INDEX('2.1 Kraftwerk allgemein'!$H$16:$S$16,,MATCH('2.5 CAPEX'!CW$5,'2.1 Kraftwerk allgemein'!$H$15:$S$15,0)),
IF(AND($M34="x",$F34&lt;&gt;0),
IF($F34=1,$J34,
IF('2.1 Kraftwerk allgemein'!$F$17-'2.5 CAPEX'!CW$5&gt;='2.5 CAPEX'!$F34*'1.1 Allgemein'!$I$27,
IF(SUM(OFFSET(CV34,0,-MIN($F34-2,COLUMN(CI34)-1),1,MIN($F34-1,COLUMN(CI34))))=0,$J34,""),"")),"")),""),"")</f>
        <v/>
      </c>
      <c r="CX34" s="340" t="str">
        <f ca="1">IF(CX$5&lt;&gt;"",
IF(CX$5&gt;='2.1 Kraftwerk allgemein'!$F$15,
IF(CX$5&lt;='2.1 Kraftwerk allgemein'!$F$16,
$J34*INDEX('2.1 Kraftwerk allgemein'!$H$16:$S$16,,MATCH('2.5 CAPEX'!CX$5,'2.1 Kraftwerk allgemein'!$H$15:$S$15,0)),
IF(AND($M34="x",$F34&lt;&gt;0),
IF($F34=1,$J34,
IF('2.1 Kraftwerk allgemein'!$F$17-'2.5 CAPEX'!CX$5&gt;='2.5 CAPEX'!$F34*'1.1 Allgemein'!$I$27,
IF(SUM(OFFSET(CW34,0,-MIN($F34-2,COLUMN(CJ34)-1),1,MIN($F34-1,COLUMN(CJ34))))=0,$J34,""),"")),"")),""),"")</f>
        <v/>
      </c>
      <c r="CY34" s="340" t="str">
        <f ca="1">IF(CY$5&lt;&gt;"",
IF(CY$5&gt;='2.1 Kraftwerk allgemein'!$F$15,
IF(CY$5&lt;='2.1 Kraftwerk allgemein'!$F$16,
$J34*INDEX('2.1 Kraftwerk allgemein'!$H$16:$S$16,,MATCH('2.5 CAPEX'!CY$5,'2.1 Kraftwerk allgemein'!$H$15:$S$15,0)),
IF(AND($M34="x",$F34&lt;&gt;0),
IF($F34=1,$J34,
IF('2.1 Kraftwerk allgemein'!$F$17-'2.5 CAPEX'!CY$5&gt;='2.5 CAPEX'!$F34*'1.1 Allgemein'!$I$27,
IF(SUM(OFFSET(CX34,0,-MIN($F34-2,COLUMN(CK34)-1),1,MIN($F34-1,COLUMN(CK34))))=0,$J34,""),"")),"")),""),"")</f>
        <v/>
      </c>
      <c r="CZ34" s="340" t="str">
        <f ca="1">IF(CZ$5&lt;&gt;"",
IF(CZ$5&gt;='2.1 Kraftwerk allgemein'!$F$15,
IF(CZ$5&lt;='2.1 Kraftwerk allgemein'!$F$16,
$J34*INDEX('2.1 Kraftwerk allgemein'!$H$16:$S$16,,MATCH('2.5 CAPEX'!CZ$5,'2.1 Kraftwerk allgemein'!$H$15:$S$15,0)),
IF(AND($M34="x",$F34&lt;&gt;0),
IF($F34=1,$J34,
IF('2.1 Kraftwerk allgemein'!$F$17-'2.5 CAPEX'!CZ$5&gt;='2.5 CAPEX'!$F34*'1.1 Allgemein'!$I$27,
IF(SUM(OFFSET(CY34,0,-MIN($F34-2,COLUMN(CL34)-1),1,MIN($F34-1,COLUMN(CL34))))=0,$J34,""),"")),"")),""),"")</f>
        <v/>
      </c>
      <c r="DA34" s="340" t="str">
        <f ca="1">IF(DA$5&lt;&gt;"",
IF(DA$5&gt;='2.1 Kraftwerk allgemein'!$F$15,
IF(DA$5&lt;='2.1 Kraftwerk allgemein'!$F$16,
$J34*INDEX('2.1 Kraftwerk allgemein'!$H$16:$S$16,,MATCH('2.5 CAPEX'!DA$5,'2.1 Kraftwerk allgemein'!$H$15:$S$15,0)),
IF(AND($M34="x",$F34&lt;&gt;0),
IF($F34=1,$J34,
IF('2.1 Kraftwerk allgemein'!$F$17-'2.5 CAPEX'!DA$5&gt;='2.5 CAPEX'!$F34*'1.1 Allgemein'!$I$27,
IF(SUM(OFFSET(CZ34,0,-MIN($F34-2,COLUMN(CM34)-1),1,MIN($F34-1,COLUMN(CM34))))=0,$J34,""),"")),"")),""),"")</f>
        <v/>
      </c>
      <c r="DB34" s="340" t="str">
        <f ca="1">IF(DB$5&lt;&gt;"",
IF(DB$5&gt;='2.1 Kraftwerk allgemein'!$F$15,
IF(DB$5&lt;='2.1 Kraftwerk allgemein'!$F$16,
$J34*INDEX('2.1 Kraftwerk allgemein'!$H$16:$S$16,,MATCH('2.5 CAPEX'!DB$5,'2.1 Kraftwerk allgemein'!$H$15:$S$15,0)),
IF(AND($M34="x",$F34&lt;&gt;0),
IF($F34=1,$J34,
IF('2.1 Kraftwerk allgemein'!$F$17-'2.5 CAPEX'!DB$5&gt;='2.5 CAPEX'!$F34*'1.1 Allgemein'!$I$27,
IF(SUM(OFFSET(DA34,0,-MIN($F34-2,COLUMN(CN34)-1),1,MIN($F34-1,COLUMN(CN34))))=0,$J34,""),"")),"")),""),"")</f>
        <v/>
      </c>
      <c r="DC34" s="340" t="str">
        <f ca="1">IF(DC$5&lt;&gt;"",
IF(DC$5&gt;='2.1 Kraftwerk allgemein'!$F$15,
IF(DC$5&lt;='2.1 Kraftwerk allgemein'!$F$16,
$J34*INDEX('2.1 Kraftwerk allgemein'!$H$16:$S$16,,MATCH('2.5 CAPEX'!DC$5,'2.1 Kraftwerk allgemein'!$H$15:$S$15,0)),
IF(AND($M34="x",$F34&lt;&gt;0),
IF($F34=1,$J34,
IF('2.1 Kraftwerk allgemein'!$F$17-'2.5 CAPEX'!DC$5&gt;='2.5 CAPEX'!$F34*'1.1 Allgemein'!$I$27,
IF(SUM(OFFSET(DB34,0,-MIN($F34-2,COLUMN(CO34)-1),1,MIN($F34-1,COLUMN(CO34))))=0,$J34,""),"")),"")),""),"")</f>
        <v/>
      </c>
      <c r="DD34" s="340" t="str">
        <f ca="1">IF(DD$5&lt;&gt;"",
IF(DD$5&gt;='2.1 Kraftwerk allgemein'!$F$15,
IF(DD$5&lt;='2.1 Kraftwerk allgemein'!$F$16,
$J34*INDEX('2.1 Kraftwerk allgemein'!$H$16:$S$16,,MATCH('2.5 CAPEX'!DD$5,'2.1 Kraftwerk allgemein'!$H$15:$S$15,0)),
IF(AND($M34="x",$F34&lt;&gt;0),
IF($F34=1,$J34,
IF('2.1 Kraftwerk allgemein'!$F$17-'2.5 CAPEX'!DD$5&gt;='2.5 CAPEX'!$F34*'1.1 Allgemein'!$I$27,
IF(SUM(OFFSET(DC34,0,-MIN($F34-2,COLUMN(CP34)-1),1,MIN($F34-1,COLUMN(CP34))))=0,$J34,""),"")),"")),""),"")</f>
        <v/>
      </c>
      <c r="DE34" s="340" t="str">
        <f ca="1">IF(DE$5&lt;&gt;"",
IF(DE$5&gt;='2.1 Kraftwerk allgemein'!$F$15,
IF(DE$5&lt;='2.1 Kraftwerk allgemein'!$F$16,
$J34*INDEX('2.1 Kraftwerk allgemein'!$H$16:$S$16,,MATCH('2.5 CAPEX'!DE$5,'2.1 Kraftwerk allgemein'!$H$15:$S$15,0)),
IF(AND($M34="x",$F34&lt;&gt;0),
IF($F34=1,$J34,
IF('2.1 Kraftwerk allgemein'!$F$17-'2.5 CAPEX'!DE$5&gt;='2.5 CAPEX'!$F34*'1.1 Allgemein'!$I$27,
IF(SUM(OFFSET(DD34,0,-MIN($F34-2,COLUMN(CQ34)-1),1,MIN($F34-1,COLUMN(CQ34))))=0,$J34,""),"")),"")),""),"")</f>
        <v/>
      </c>
      <c r="DF34" s="340" t="str">
        <f ca="1">IF(DF$5&lt;&gt;"",
IF(DF$5&gt;='2.1 Kraftwerk allgemein'!$F$15,
IF(DF$5&lt;='2.1 Kraftwerk allgemein'!$F$16,
$J34*INDEX('2.1 Kraftwerk allgemein'!$H$16:$S$16,,MATCH('2.5 CAPEX'!DF$5,'2.1 Kraftwerk allgemein'!$H$15:$S$15,0)),
IF(AND($M34="x",$F34&lt;&gt;0),
IF($F34=1,$J34,
IF('2.1 Kraftwerk allgemein'!$F$17-'2.5 CAPEX'!DF$5&gt;='2.5 CAPEX'!$F34*'1.1 Allgemein'!$I$27,
IF(SUM(OFFSET(DE34,0,-MIN($F34-2,COLUMN(CR34)-1),1,MIN($F34-1,COLUMN(CR34))))=0,$J34,""),"")),"")),""),"")</f>
        <v/>
      </c>
      <c r="DG34" s="340" t="str">
        <f ca="1">IF(DG$5&lt;&gt;"",
IF(DG$5&gt;='2.1 Kraftwerk allgemein'!$F$15,
IF(DG$5&lt;='2.1 Kraftwerk allgemein'!$F$16,
$J34*INDEX('2.1 Kraftwerk allgemein'!$H$16:$S$16,,MATCH('2.5 CAPEX'!DG$5,'2.1 Kraftwerk allgemein'!$H$15:$S$15,0)),
IF(AND($M34="x",$F34&lt;&gt;0),
IF($F34=1,$J34,
IF('2.1 Kraftwerk allgemein'!$F$17-'2.5 CAPEX'!DG$5&gt;='2.5 CAPEX'!$F34*'1.1 Allgemein'!$I$27,
IF(SUM(OFFSET(DF34,0,-MIN($F34-2,COLUMN(CS34)-1),1,MIN($F34-1,COLUMN(CS34))))=0,$J34,""),"")),"")),""),"")</f>
        <v/>
      </c>
      <c r="DH34" s="340" t="str">
        <f ca="1">IF(DH$5&lt;&gt;"",
IF(DH$5&gt;='2.1 Kraftwerk allgemein'!$F$15,
IF(DH$5&lt;='2.1 Kraftwerk allgemein'!$F$16,
$J34*INDEX('2.1 Kraftwerk allgemein'!$H$16:$S$16,,MATCH('2.5 CAPEX'!DH$5,'2.1 Kraftwerk allgemein'!$H$15:$S$15,0)),
IF(AND($M34="x",$F34&lt;&gt;0),
IF($F34=1,$J34,
IF('2.1 Kraftwerk allgemein'!$F$17-'2.5 CAPEX'!DH$5&gt;='2.5 CAPEX'!$F34*'1.1 Allgemein'!$I$27,
IF(SUM(OFFSET(DG34,0,-MIN($F34-2,COLUMN(CT34)-1),1,MIN($F34-1,COLUMN(CT34))))=0,$J34,""),"")),"")),""),"")</f>
        <v/>
      </c>
      <c r="DI34" s="340" t="str">
        <f ca="1">IF(DI$5&lt;&gt;"",
IF(DI$5&gt;='2.1 Kraftwerk allgemein'!$F$15,
IF(DI$5&lt;='2.1 Kraftwerk allgemein'!$F$16,
$J34*INDEX('2.1 Kraftwerk allgemein'!$H$16:$S$16,,MATCH('2.5 CAPEX'!DI$5,'2.1 Kraftwerk allgemein'!$H$15:$S$15,0)),
IF(AND($M34="x",$F34&lt;&gt;0),
IF($F34=1,$J34,
IF('2.1 Kraftwerk allgemein'!$F$17-'2.5 CAPEX'!DI$5&gt;='2.5 CAPEX'!$F34*'1.1 Allgemein'!$I$27,
IF(SUM(OFFSET(DH34,0,-MIN($F34-2,COLUMN(CU34)-1),1,MIN($F34-1,COLUMN(CU34))))=0,$J34,""),"")),"")),""),"")</f>
        <v/>
      </c>
      <c r="DJ34" s="340" t="str">
        <f ca="1">IF(DJ$5&lt;&gt;"",
IF(DJ$5&gt;='2.1 Kraftwerk allgemein'!$F$15,
IF(DJ$5&lt;='2.1 Kraftwerk allgemein'!$F$16,
$J34*INDEX('2.1 Kraftwerk allgemein'!$H$16:$S$16,,MATCH('2.5 CAPEX'!DJ$5,'2.1 Kraftwerk allgemein'!$H$15:$S$15,0)),
IF(AND($M34="x",$F34&lt;&gt;0),
IF($F34=1,$J34,
IF('2.1 Kraftwerk allgemein'!$F$17-'2.5 CAPEX'!DJ$5&gt;='2.5 CAPEX'!$F34*'1.1 Allgemein'!$I$27,
IF(SUM(OFFSET(DI34,0,-MIN($F34-2,COLUMN(CV34)-1),1,MIN($F34-1,COLUMN(CV34))))=0,$J34,""),"")),"")),""),"")</f>
        <v/>
      </c>
      <c r="DK34" s="340" t="str">
        <f ca="1">IF(DK$5&lt;&gt;"",
IF(DK$5&gt;='2.1 Kraftwerk allgemein'!$F$15,
IF(DK$5&lt;='2.1 Kraftwerk allgemein'!$F$16,
$J34*INDEX('2.1 Kraftwerk allgemein'!$H$16:$S$16,,MATCH('2.5 CAPEX'!DK$5,'2.1 Kraftwerk allgemein'!$H$15:$S$15,0)),
IF(AND($M34="x",$F34&lt;&gt;0),
IF($F34=1,$J34,
IF('2.1 Kraftwerk allgemein'!$F$17-'2.5 CAPEX'!DK$5&gt;='2.5 CAPEX'!$F34*'1.1 Allgemein'!$I$27,
IF(SUM(OFFSET(DJ34,0,-MIN($F34-2,COLUMN(CW34)-1),1,MIN($F34-1,COLUMN(CW34))))=0,$J34,""),"")),"")),""),"")</f>
        <v/>
      </c>
    </row>
    <row r="35" spans="2:115" s="7" customFormat="1" ht="15" customHeight="1" x14ac:dyDescent="0.35">
      <c r="D35" s="41">
        <v>209</v>
      </c>
      <c r="E35" s="1"/>
      <c r="F35" s="88"/>
      <c r="G35" s="93">
        <f t="shared" ca="1" si="3"/>
        <v>0</v>
      </c>
      <c r="H35" s="94">
        <f ca="1">SUM(OFFSET(O35,0,0,1,'2.1 Kraftwerk allgemein'!$F$17-'2.5 CAPEX'!$O$5+1))-J35</f>
        <v>0</v>
      </c>
      <c r="I35" s="336"/>
      <c r="J35" s="336"/>
      <c r="K35" s="64"/>
      <c r="L35" s="64"/>
      <c r="M35" s="64"/>
      <c r="N35" s="69"/>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c r="CW35" s="341"/>
      <c r="CX35" s="341"/>
      <c r="CY35" s="341"/>
      <c r="CZ35" s="341"/>
      <c r="DA35" s="341"/>
      <c r="DB35" s="341"/>
      <c r="DC35" s="341"/>
      <c r="DD35" s="341"/>
      <c r="DE35" s="341"/>
      <c r="DF35" s="341"/>
      <c r="DG35" s="341"/>
      <c r="DH35" s="341"/>
      <c r="DI35" s="341"/>
      <c r="DJ35" s="341"/>
      <c r="DK35" s="341"/>
    </row>
    <row r="36" spans="2:115" s="7" customFormat="1" ht="15" customHeight="1" x14ac:dyDescent="0.35">
      <c r="D36" s="41">
        <v>210</v>
      </c>
      <c r="E36" s="1"/>
      <c r="F36" s="88"/>
      <c r="G36" s="93">
        <f t="shared" ca="1" si="3"/>
        <v>0</v>
      </c>
      <c r="H36" s="94">
        <f ca="1">SUM(OFFSET(O36,0,0,1,'2.1 Kraftwerk allgemein'!$F$17-'2.5 CAPEX'!$O$5+1))-J36</f>
        <v>0</v>
      </c>
      <c r="I36" s="336"/>
      <c r="J36" s="336"/>
      <c r="K36" s="64"/>
      <c r="L36" s="64"/>
      <c r="M36" s="64"/>
      <c r="N36" s="69"/>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c r="CW36" s="341"/>
      <c r="CX36" s="341"/>
      <c r="CY36" s="341"/>
      <c r="CZ36" s="341"/>
      <c r="DA36" s="341"/>
      <c r="DB36" s="341"/>
      <c r="DC36" s="341"/>
      <c r="DD36" s="341"/>
      <c r="DE36" s="341"/>
      <c r="DF36" s="341"/>
      <c r="DG36" s="341"/>
      <c r="DH36" s="341"/>
      <c r="DI36" s="341"/>
      <c r="DJ36" s="341"/>
      <c r="DK36" s="341"/>
    </row>
    <row r="37" spans="2:115" s="7" customFormat="1" ht="15" customHeight="1" x14ac:dyDescent="0.35">
      <c r="D37" s="41">
        <v>211</v>
      </c>
      <c r="E37" s="1"/>
      <c r="F37" s="88"/>
      <c r="G37" s="93">
        <f t="shared" ca="1" si="3"/>
        <v>0</v>
      </c>
      <c r="H37" s="94">
        <f ca="1">SUM(OFFSET(O37,0,0,1,'2.1 Kraftwerk allgemein'!$F$17-'2.5 CAPEX'!$O$5+1))-J37</f>
        <v>0</v>
      </c>
      <c r="I37" s="336"/>
      <c r="J37" s="336"/>
      <c r="K37" s="64"/>
      <c r="L37" s="64"/>
      <c r="M37" s="64"/>
      <c r="N37" s="69"/>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c r="CW37" s="341"/>
      <c r="CX37" s="341"/>
      <c r="CY37" s="341"/>
      <c r="CZ37" s="341"/>
      <c r="DA37" s="341"/>
      <c r="DB37" s="341"/>
      <c r="DC37" s="341"/>
      <c r="DD37" s="341"/>
      <c r="DE37" s="341"/>
      <c r="DF37" s="341"/>
      <c r="DG37" s="341"/>
      <c r="DH37" s="341"/>
      <c r="DI37" s="341"/>
      <c r="DJ37" s="341"/>
      <c r="DK37" s="341"/>
    </row>
    <row r="38" spans="2:115" s="7" customFormat="1" ht="15" customHeight="1" x14ac:dyDescent="0.35">
      <c r="B38" s="37"/>
      <c r="C38" s="37">
        <v>30</v>
      </c>
      <c r="D38" s="42" t="str">
        <f>IF('2.1 Kraftwerk allgemein'!$F$2="f",d_f_i!$B240,IF('2.1 Kraftwerk allgemein'!$F$2="i",d_f_i!$C240,d_f_i!$A240))</f>
        <v>Betriebsgebäude</v>
      </c>
      <c r="E38" s="37"/>
      <c r="F38" s="40"/>
      <c r="G38" s="95"/>
      <c r="H38" s="96"/>
      <c r="I38" s="70"/>
      <c r="J38" s="70"/>
      <c r="K38" s="71"/>
      <c r="L38" s="71"/>
      <c r="M38" s="71"/>
      <c r="N38" s="72"/>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339"/>
      <c r="BD38" s="339"/>
      <c r="BE38" s="339"/>
      <c r="BF38" s="339"/>
      <c r="BG38" s="339"/>
      <c r="BH38" s="339"/>
      <c r="BI38" s="339"/>
      <c r="BJ38" s="339"/>
      <c r="BK38" s="339"/>
      <c r="BL38" s="339"/>
      <c r="BM38" s="339"/>
      <c r="BN38" s="339"/>
      <c r="BO38" s="339"/>
      <c r="BP38" s="339"/>
      <c r="BQ38" s="339"/>
      <c r="BR38" s="339"/>
      <c r="BS38" s="339"/>
      <c r="BT38" s="339"/>
      <c r="BU38" s="339"/>
      <c r="BV38" s="339"/>
      <c r="BW38" s="339"/>
      <c r="BX38" s="339"/>
      <c r="BY38" s="339"/>
      <c r="BZ38" s="339"/>
      <c r="CA38" s="339"/>
      <c r="CB38" s="339"/>
      <c r="CC38" s="339"/>
      <c r="CD38" s="339"/>
      <c r="CE38" s="339"/>
      <c r="CF38" s="339"/>
      <c r="CG38" s="339"/>
      <c r="CH38" s="339"/>
      <c r="CI38" s="339"/>
      <c r="CJ38" s="339"/>
      <c r="CK38" s="339"/>
      <c r="CL38" s="339"/>
      <c r="CM38" s="339"/>
      <c r="CN38" s="339"/>
      <c r="CO38" s="339"/>
      <c r="CP38" s="339"/>
      <c r="CQ38" s="339"/>
      <c r="CR38" s="339"/>
      <c r="CS38" s="339"/>
      <c r="CT38" s="339"/>
      <c r="CU38" s="339"/>
      <c r="CV38" s="339"/>
      <c r="CW38" s="339"/>
      <c r="CX38" s="339"/>
      <c r="CY38" s="339"/>
      <c r="CZ38" s="339"/>
      <c r="DA38" s="339"/>
      <c r="DB38" s="339"/>
      <c r="DC38" s="339"/>
      <c r="DD38" s="339"/>
      <c r="DE38" s="339"/>
      <c r="DF38" s="339"/>
      <c r="DG38" s="339"/>
      <c r="DH38" s="339"/>
      <c r="DI38" s="339"/>
      <c r="DJ38" s="339"/>
      <c r="DK38" s="339"/>
    </row>
    <row r="39" spans="2:115" s="7" customFormat="1" ht="15" customHeight="1" x14ac:dyDescent="0.35">
      <c r="D39" s="41">
        <v>300</v>
      </c>
      <c r="E39" s="41" t="str">
        <f>IF('2.1 Kraftwerk allgemein'!$F$2="f",d_f_i!$B241,IF('2.1 Kraftwerk allgemein'!$F$2="i",d_f_i!$C241,d_f_i!$A241))</f>
        <v>Fundamente</v>
      </c>
      <c r="F39" s="19">
        <f>INDEX('1.1 Allgemein'!$1:$1048576,MATCH('2.5 CAPEX'!D39,'1.1 Allgemein'!$E:$E,0),MATCH('2.5 CAPEX'!$F$11,'1.1 Allgemein'!$34:$34,0))</f>
        <v>80</v>
      </c>
      <c r="G39" s="93">
        <f t="shared" ca="1" si="3"/>
        <v>0</v>
      </c>
      <c r="H39" s="94">
        <f ca="1">SUM(OFFSET(O39,0,0,1,'2.1 Kraftwerk allgemein'!$F$17-'2.5 CAPEX'!$O$5+1))-J39</f>
        <v>0</v>
      </c>
      <c r="I39" s="336"/>
      <c r="J39" s="336"/>
      <c r="K39" s="68" t="str">
        <f>IF($D39&lt;&gt;"",IF(INDEX('1.1 Allgemein'!$1:$1048576,MATCH('2.5 CAPEX'!$D39,'1.1 Allgemein'!$E:$E,0),MATCH('2.5 CAPEX'!K$11,'1.1 Allgemein'!$34:$34,0))&lt;&gt;0,INDEX('1.1 Allgemein'!$1:$1048576,MATCH('2.5 CAPEX'!$D39,'1.1 Allgemein'!$E:$E,0),MATCH('2.5 CAPEX'!K$11,'1.1 Allgemein'!$34:$34,0)),""),"")</f>
        <v/>
      </c>
      <c r="L39" s="68" t="str">
        <f>IF($D39&lt;&gt;"",IF(INDEX('1.1 Allgemein'!$1:$1048576,MATCH('2.5 CAPEX'!$D39,'1.1 Allgemein'!$E:$E,0),MATCH('2.5 CAPEX'!L$11,'1.1 Allgemein'!$34:$34,0))&lt;&gt;0,INDEX('1.1 Allgemein'!$1:$1048576,MATCH('2.5 CAPEX'!$D39,'1.1 Allgemein'!$E:$E,0),MATCH('2.5 CAPEX'!L$11,'1.1 Allgemein'!$34:$34,0)),""),"")</f>
        <v/>
      </c>
      <c r="M39" s="68" t="str">
        <f>IF($D39&lt;&gt;"",IF(INDEX('1.1 Allgemein'!$1:$1048576,MATCH('2.5 CAPEX'!$D39,'1.1 Allgemein'!$E:$E,0),MATCH('2.5 CAPEX'!M$11,'1.1 Allgemein'!$34:$34,0))&lt;&gt;0,INDEX('1.1 Allgemein'!$1:$1048576,MATCH('2.5 CAPEX'!$D39,'1.1 Allgemein'!$E:$E,0),MATCH('2.5 CAPEX'!M$11,'1.1 Allgemein'!$34:$34,0)),""),"")</f>
        <v>x</v>
      </c>
      <c r="N39" s="69"/>
      <c r="O39" s="340">
        <f ca="1">IF(O$5&lt;&gt;"",
IF(O$5&gt;='2.1 Kraftwerk allgemein'!$F$15,
IF(O$5&lt;='2.1 Kraftwerk allgemein'!$F$16,
$J39*INDEX('2.1 Kraftwerk allgemein'!$H$16:$S$16,,MATCH('2.5 CAPEX'!O$5,'2.1 Kraftwerk allgemein'!$H$15:$S$15,0)),
IF(AND($M39="x",$F39&lt;&gt;0),
IF($F39=1,$J39,
IF('2.1 Kraftwerk allgemein'!$F$17-'2.5 CAPEX'!O$5&gt;='2.5 CAPEX'!$F39*'1.1 Allgemein'!$I$27,
IF(SUM(OFFSET(N39,0,-MIN($F39-2,COLUMN(A39)-1),1,MIN($F39-1,COLUMN(A39))))=0,$J39,""),"")),"")),""),"")</f>
        <v>0</v>
      </c>
      <c r="P39" s="340">
        <f ca="1">IF(P$5&lt;&gt;"",
IF(P$5&gt;='2.1 Kraftwerk allgemein'!$F$15,
IF(P$5&lt;='2.1 Kraftwerk allgemein'!$F$16,
$J39*INDEX('2.1 Kraftwerk allgemein'!$H$16:$S$16,,MATCH('2.5 CAPEX'!P$5,'2.1 Kraftwerk allgemein'!$H$15:$S$15,0)),
IF(AND($M39="x",$F39&lt;&gt;0),
IF($F39=1,$J39,
IF('2.1 Kraftwerk allgemein'!$F$17-'2.5 CAPEX'!P$5&gt;='2.5 CAPEX'!$F39*'1.1 Allgemein'!$I$27,
IF(SUM(OFFSET(O39,0,-MIN($F39-2,COLUMN(B39)-1),1,MIN($F39-1,COLUMN(B39))))=0,$J39,""),"")),"")),""),"")</f>
        <v>0</v>
      </c>
      <c r="Q39" s="340">
        <f ca="1">IF(Q$5&lt;&gt;"",
IF(Q$5&gt;='2.1 Kraftwerk allgemein'!$F$15,
IF(Q$5&lt;='2.1 Kraftwerk allgemein'!$F$16,
$J39*INDEX('2.1 Kraftwerk allgemein'!$H$16:$S$16,,MATCH('2.5 CAPEX'!Q$5,'2.1 Kraftwerk allgemein'!$H$15:$S$15,0)),
IF(AND($M39="x",$F39&lt;&gt;0),
IF($F39=1,$J39,
IF('2.1 Kraftwerk allgemein'!$F$17-'2.5 CAPEX'!Q$5&gt;='2.5 CAPEX'!$F39*'1.1 Allgemein'!$I$27,
IF(SUM(OFFSET(P39,0,-MIN($F39-2,COLUMN(C39)-1),1,MIN($F39-1,COLUMN(C39))))=0,$J39,""),"")),"")),""),"")</f>
        <v>0</v>
      </c>
      <c r="R39" s="340">
        <f ca="1">IF(R$5&lt;&gt;"",
IF(R$5&gt;='2.1 Kraftwerk allgemein'!$F$15,
IF(R$5&lt;='2.1 Kraftwerk allgemein'!$F$16,
$J39*INDEX('2.1 Kraftwerk allgemein'!$H$16:$S$16,,MATCH('2.5 CAPEX'!R$5,'2.1 Kraftwerk allgemein'!$H$15:$S$15,0)),
IF(AND($M39="x",$F39&lt;&gt;0),
IF($F39=1,$J39,
IF('2.1 Kraftwerk allgemein'!$F$17-'2.5 CAPEX'!R$5&gt;='2.5 CAPEX'!$F39*'1.1 Allgemein'!$I$27,
IF(SUM(OFFSET(Q39,0,-MIN($F39-2,COLUMN(D39)-1),1,MIN($F39-1,COLUMN(D39))))=0,$J39,""),"")),"")),""),"")</f>
        <v>0</v>
      </c>
      <c r="S39" s="340">
        <f ca="1">IF(S$5&lt;&gt;"",
IF(S$5&gt;='2.1 Kraftwerk allgemein'!$F$15,
IF(S$5&lt;='2.1 Kraftwerk allgemein'!$F$16,
$J39*INDEX('2.1 Kraftwerk allgemein'!$H$16:$S$16,,MATCH('2.5 CAPEX'!S$5,'2.1 Kraftwerk allgemein'!$H$15:$S$15,0)),
IF(AND($M39="x",$F39&lt;&gt;0),
IF($F39=1,$J39,
IF('2.1 Kraftwerk allgemein'!$F$17-'2.5 CAPEX'!S$5&gt;='2.5 CAPEX'!$F39*'1.1 Allgemein'!$I$27,
IF(SUM(OFFSET(R39,0,-MIN($F39-2,COLUMN(E39)-1),1,MIN($F39-1,COLUMN(E39))))=0,$J39,""),"")),"")),""),"")</f>
        <v>0</v>
      </c>
      <c r="T39" s="340">
        <f ca="1">IF(T$5&lt;&gt;"",
IF(T$5&gt;='2.1 Kraftwerk allgemein'!$F$15,
IF(T$5&lt;='2.1 Kraftwerk allgemein'!$F$16,
$J39*INDEX('2.1 Kraftwerk allgemein'!$H$16:$S$16,,MATCH('2.5 CAPEX'!T$5,'2.1 Kraftwerk allgemein'!$H$15:$S$15,0)),
IF(AND($M39="x",$F39&lt;&gt;0),
IF($F39=1,$J39,
IF('2.1 Kraftwerk allgemein'!$F$17-'2.5 CAPEX'!T$5&gt;='2.5 CAPEX'!$F39*'1.1 Allgemein'!$I$27,
IF(SUM(OFFSET(S39,0,-MIN($F39-2,COLUMN(F39)-1),1,MIN($F39-1,COLUMN(F39))))=0,$J39,""),"")),"")),""),"")</f>
        <v>0</v>
      </c>
      <c r="U39" s="340">
        <f ca="1">IF(U$5&lt;&gt;"",
IF(U$5&gt;='2.1 Kraftwerk allgemein'!$F$15,
IF(U$5&lt;='2.1 Kraftwerk allgemein'!$F$16,
$J39*INDEX('2.1 Kraftwerk allgemein'!$H$16:$S$16,,MATCH('2.5 CAPEX'!U$5,'2.1 Kraftwerk allgemein'!$H$15:$S$15,0)),
IF(AND($M39="x",$F39&lt;&gt;0),
IF($F39=1,$J39,
IF('2.1 Kraftwerk allgemein'!$F$17-'2.5 CAPEX'!U$5&gt;='2.5 CAPEX'!$F39*'1.1 Allgemein'!$I$27,
IF(SUM(OFFSET(T39,0,-MIN($F39-2,COLUMN(G39)-1),1,MIN($F39-1,COLUMN(G39))))=0,$J39,""),"")),"")),""),"")</f>
        <v>0</v>
      </c>
      <c r="V39" s="340">
        <f ca="1">IF(V$5&lt;&gt;"",
IF(V$5&gt;='2.1 Kraftwerk allgemein'!$F$15,
IF(V$5&lt;='2.1 Kraftwerk allgemein'!$F$16,
$J39*INDEX('2.1 Kraftwerk allgemein'!$H$16:$S$16,,MATCH('2.5 CAPEX'!V$5,'2.1 Kraftwerk allgemein'!$H$15:$S$15,0)),
IF(AND($M39="x",$F39&lt;&gt;0),
IF($F39=1,$J39,
IF('2.1 Kraftwerk allgemein'!$F$17-'2.5 CAPEX'!V$5&gt;='2.5 CAPEX'!$F39*'1.1 Allgemein'!$I$27,
IF(SUM(OFFSET(U39,0,-MIN($F39-2,COLUMN(H39)-1),1,MIN($F39-1,COLUMN(H39))))=0,$J39,""),"")),"")),""),"")</f>
        <v>0</v>
      </c>
      <c r="W39" s="340">
        <f ca="1">IF(W$5&lt;&gt;"",
IF(W$5&gt;='2.1 Kraftwerk allgemein'!$F$15,
IF(W$5&lt;='2.1 Kraftwerk allgemein'!$F$16,
$J39*INDEX('2.1 Kraftwerk allgemein'!$H$16:$S$16,,MATCH('2.5 CAPEX'!W$5,'2.1 Kraftwerk allgemein'!$H$15:$S$15,0)),
IF(AND($M39="x",$F39&lt;&gt;0),
IF($F39=1,$J39,
IF('2.1 Kraftwerk allgemein'!$F$17-'2.5 CAPEX'!W$5&gt;='2.5 CAPEX'!$F39*'1.1 Allgemein'!$I$27,
IF(SUM(OFFSET(V39,0,-MIN($F39-2,COLUMN(I39)-1),1,MIN($F39-1,COLUMN(I39))))=0,$J39,""),"")),"")),""),"")</f>
        <v>0</v>
      </c>
      <c r="X39" s="340">
        <f ca="1">IF(X$5&lt;&gt;"",
IF(X$5&gt;='2.1 Kraftwerk allgemein'!$F$15,
IF(X$5&lt;='2.1 Kraftwerk allgemein'!$F$16,
$J39*INDEX('2.1 Kraftwerk allgemein'!$H$16:$S$16,,MATCH('2.5 CAPEX'!X$5,'2.1 Kraftwerk allgemein'!$H$15:$S$15,0)),
IF(AND($M39="x",$F39&lt;&gt;0),
IF($F39=1,$J39,
IF('2.1 Kraftwerk allgemein'!$F$17-'2.5 CAPEX'!X$5&gt;='2.5 CAPEX'!$F39*'1.1 Allgemein'!$I$27,
IF(SUM(OFFSET(W39,0,-MIN($F39-2,COLUMN(J39)-1),1,MIN($F39-1,COLUMN(J39))))=0,$J39,""),"")),"")),""),"")</f>
        <v>0</v>
      </c>
      <c r="Y39" s="340">
        <f ca="1">IF(Y$5&lt;&gt;"",
IF(Y$5&gt;='2.1 Kraftwerk allgemein'!$F$15,
IF(Y$5&lt;='2.1 Kraftwerk allgemein'!$F$16,
$J39*INDEX('2.1 Kraftwerk allgemein'!$H$16:$S$16,,MATCH('2.5 CAPEX'!Y$5,'2.1 Kraftwerk allgemein'!$H$15:$S$15,0)),
IF(AND($M39="x",$F39&lt;&gt;0),
IF($F39=1,$J39,
IF('2.1 Kraftwerk allgemein'!$F$17-'2.5 CAPEX'!Y$5&gt;='2.5 CAPEX'!$F39*'1.1 Allgemein'!$I$27,
IF(SUM(OFFSET(X39,0,-MIN($F39-2,COLUMN(K39)-1),1,MIN($F39-1,COLUMN(K39))))=0,$J39,""),"")),"")),""),"")</f>
        <v>0</v>
      </c>
      <c r="Z39" s="340">
        <f ca="1">IF(Z$5&lt;&gt;"",
IF(Z$5&gt;='2.1 Kraftwerk allgemein'!$F$15,
IF(Z$5&lt;='2.1 Kraftwerk allgemein'!$F$16,
$J39*INDEX('2.1 Kraftwerk allgemein'!$H$16:$S$16,,MATCH('2.5 CAPEX'!Z$5,'2.1 Kraftwerk allgemein'!$H$15:$S$15,0)),
IF(AND($M39="x",$F39&lt;&gt;0),
IF($F39=1,$J39,
IF('2.1 Kraftwerk allgemein'!$F$17-'2.5 CAPEX'!Z$5&gt;='2.5 CAPEX'!$F39*'1.1 Allgemein'!$I$27,
IF(SUM(OFFSET(Y39,0,-MIN($F39-2,COLUMN(L39)-1),1,MIN($F39-1,COLUMN(L39))))=0,$J39,""),"")),"")),""),"")</f>
        <v>0</v>
      </c>
      <c r="AA39" s="340">
        <f ca="1">IF(AA$5&lt;&gt;"",
IF(AA$5&gt;='2.1 Kraftwerk allgemein'!$F$15,
IF(AA$5&lt;='2.1 Kraftwerk allgemein'!$F$16,
$J39*INDEX('2.1 Kraftwerk allgemein'!$H$16:$S$16,,MATCH('2.5 CAPEX'!AA$5,'2.1 Kraftwerk allgemein'!$H$15:$S$15,0)),
IF(AND($M39="x",$F39&lt;&gt;0),
IF($F39=1,$J39,
IF('2.1 Kraftwerk allgemein'!$F$17-'2.5 CAPEX'!AA$5&gt;='2.5 CAPEX'!$F39*'1.1 Allgemein'!$I$27,
IF(SUM(OFFSET(Z39,0,-MIN($F39-2,COLUMN(M39)-1),1,MIN($F39-1,COLUMN(M39))))=0,$J39,""),"")),"")),""),"")</f>
        <v>0</v>
      </c>
      <c r="AB39" s="340">
        <f ca="1">IF(AB$5&lt;&gt;"",
IF(AB$5&gt;='2.1 Kraftwerk allgemein'!$F$15,
IF(AB$5&lt;='2.1 Kraftwerk allgemein'!$F$16,
$J39*INDEX('2.1 Kraftwerk allgemein'!$H$16:$S$16,,MATCH('2.5 CAPEX'!AB$5,'2.1 Kraftwerk allgemein'!$H$15:$S$15,0)),
IF(AND($M39="x",$F39&lt;&gt;0),
IF($F39=1,$J39,
IF('2.1 Kraftwerk allgemein'!$F$17-'2.5 CAPEX'!AB$5&gt;='2.5 CAPEX'!$F39*'1.1 Allgemein'!$I$27,
IF(SUM(OFFSET(AA39,0,-MIN($F39-2,COLUMN(N39)-1),1,MIN($F39-1,COLUMN(N39))))=0,$J39,""),"")),"")),""),"")</f>
        <v>0</v>
      </c>
      <c r="AC39" s="340">
        <f ca="1">IF(AC$5&lt;&gt;"",
IF(AC$5&gt;='2.1 Kraftwerk allgemein'!$F$15,
IF(AC$5&lt;='2.1 Kraftwerk allgemein'!$F$16,
$J39*INDEX('2.1 Kraftwerk allgemein'!$H$16:$S$16,,MATCH('2.5 CAPEX'!AC$5,'2.1 Kraftwerk allgemein'!$H$15:$S$15,0)),
IF(AND($M39="x",$F39&lt;&gt;0),
IF($F39=1,$J39,
IF('2.1 Kraftwerk allgemein'!$F$17-'2.5 CAPEX'!AC$5&gt;='2.5 CAPEX'!$F39*'1.1 Allgemein'!$I$27,
IF(SUM(OFFSET(AB39,0,-MIN($F39-2,COLUMN(O39)-1),1,MIN($F39-1,COLUMN(O39))))=0,$J39,""),"")),"")),""),"")</f>
        <v>0</v>
      </c>
      <c r="AD39" s="340">
        <f ca="1">IF(AD$5&lt;&gt;"",
IF(AD$5&gt;='2.1 Kraftwerk allgemein'!$F$15,
IF(AD$5&lt;='2.1 Kraftwerk allgemein'!$F$16,
$J39*INDEX('2.1 Kraftwerk allgemein'!$H$16:$S$16,,MATCH('2.5 CAPEX'!AD$5,'2.1 Kraftwerk allgemein'!$H$15:$S$15,0)),
IF(AND($M39="x",$F39&lt;&gt;0),
IF($F39=1,$J39,
IF('2.1 Kraftwerk allgemein'!$F$17-'2.5 CAPEX'!AD$5&gt;='2.5 CAPEX'!$F39*'1.1 Allgemein'!$I$27,
IF(SUM(OFFSET(AC39,0,-MIN($F39-2,COLUMN(P39)-1),1,MIN($F39-1,COLUMN(P39))))=0,$J39,""),"")),"")),""),"")</f>
        <v>0</v>
      </c>
      <c r="AE39" s="340">
        <f ca="1">IF(AE$5&lt;&gt;"",
IF(AE$5&gt;='2.1 Kraftwerk allgemein'!$F$15,
IF(AE$5&lt;='2.1 Kraftwerk allgemein'!$F$16,
$J39*INDEX('2.1 Kraftwerk allgemein'!$H$16:$S$16,,MATCH('2.5 CAPEX'!AE$5,'2.1 Kraftwerk allgemein'!$H$15:$S$15,0)),
IF(AND($M39="x",$F39&lt;&gt;0),
IF($F39=1,$J39,
IF('2.1 Kraftwerk allgemein'!$F$17-'2.5 CAPEX'!AE$5&gt;='2.5 CAPEX'!$F39*'1.1 Allgemein'!$I$27,
IF(SUM(OFFSET(AD39,0,-MIN($F39-2,COLUMN(Q39)-1),1,MIN($F39-1,COLUMN(Q39))))=0,$J39,""),"")),"")),""),"")</f>
        <v>0</v>
      </c>
      <c r="AF39" s="340" t="str">
        <f ca="1">IF(AF$5&lt;&gt;"",
IF(AF$5&gt;='2.1 Kraftwerk allgemein'!$F$15,
IF(AF$5&lt;='2.1 Kraftwerk allgemein'!$F$16,
$J39*INDEX('2.1 Kraftwerk allgemein'!$H$16:$S$16,,MATCH('2.5 CAPEX'!AF$5,'2.1 Kraftwerk allgemein'!$H$15:$S$15,0)),
IF(AND($M39="x",$F39&lt;&gt;0),
IF($F39=1,$J39,
IF('2.1 Kraftwerk allgemein'!$F$17-'2.5 CAPEX'!AF$5&gt;='2.5 CAPEX'!$F39*'1.1 Allgemein'!$I$27,
IF(SUM(OFFSET(AE39,0,-MIN($F39-2,COLUMN(R39)-1),1,MIN($F39-1,COLUMN(R39))))=0,$J39,""),"")),"")),""),"")</f>
        <v/>
      </c>
      <c r="AG39" s="340" t="str">
        <f ca="1">IF(AG$5&lt;&gt;"",
IF(AG$5&gt;='2.1 Kraftwerk allgemein'!$F$15,
IF(AG$5&lt;='2.1 Kraftwerk allgemein'!$F$16,
$J39*INDEX('2.1 Kraftwerk allgemein'!$H$16:$S$16,,MATCH('2.5 CAPEX'!AG$5,'2.1 Kraftwerk allgemein'!$H$15:$S$15,0)),
IF(AND($M39="x",$F39&lt;&gt;0),
IF($F39=1,$J39,
IF('2.1 Kraftwerk allgemein'!$F$17-'2.5 CAPEX'!AG$5&gt;='2.5 CAPEX'!$F39*'1.1 Allgemein'!$I$27,
IF(SUM(OFFSET(AF39,0,-MIN($F39-2,COLUMN(S39)-1),1,MIN($F39-1,COLUMN(S39))))=0,$J39,""),"")),"")),""),"")</f>
        <v/>
      </c>
      <c r="AH39" s="340" t="str">
        <f ca="1">IF(AH$5&lt;&gt;"",
IF(AH$5&gt;='2.1 Kraftwerk allgemein'!$F$15,
IF(AH$5&lt;='2.1 Kraftwerk allgemein'!$F$16,
$J39*INDEX('2.1 Kraftwerk allgemein'!$H$16:$S$16,,MATCH('2.5 CAPEX'!AH$5,'2.1 Kraftwerk allgemein'!$H$15:$S$15,0)),
IF(AND($M39="x",$F39&lt;&gt;0),
IF($F39=1,$J39,
IF('2.1 Kraftwerk allgemein'!$F$17-'2.5 CAPEX'!AH$5&gt;='2.5 CAPEX'!$F39*'1.1 Allgemein'!$I$27,
IF(SUM(OFFSET(AG39,0,-MIN($F39-2,COLUMN(T39)-1),1,MIN($F39-1,COLUMN(T39))))=0,$J39,""),"")),"")),""),"")</f>
        <v/>
      </c>
      <c r="AI39" s="340" t="str">
        <f ca="1">IF(AI$5&lt;&gt;"",
IF(AI$5&gt;='2.1 Kraftwerk allgemein'!$F$15,
IF(AI$5&lt;='2.1 Kraftwerk allgemein'!$F$16,
$J39*INDEX('2.1 Kraftwerk allgemein'!$H$16:$S$16,,MATCH('2.5 CAPEX'!AI$5,'2.1 Kraftwerk allgemein'!$H$15:$S$15,0)),
IF(AND($M39="x",$F39&lt;&gt;0),
IF($F39=1,$J39,
IF('2.1 Kraftwerk allgemein'!$F$17-'2.5 CAPEX'!AI$5&gt;='2.5 CAPEX'!$F39*'1.1 Allgemein'!$I$27,
IF(SUM(OFFSET(AH39,0,-MIN($F39-2,COLUMN(U39)-1),1,MIN($F39-1,COLUMN(U39))))=0,$J39,""),"")),"")),""),"")</f>
        <v/>
      </c>
      <c r="AJ39" s="340" t="str">
        <f ca="1">IF(AJ$5&lt;&gt;"",
IF(AJ$5&gt;='2.1 Kraftwerk allgemein'!$F$15,
IF(AJ$5&lt;='2.1 Kraftwerk allgemein'!$F$16,
$J39*INDEX('2.1 Kraftwerk allgemein'!$H$16:$S$16,,MATCH('2.5 CAPEX'!AJ$5,'2.1 Kraftwerk allgemein'!$H$15:$S$15,0)),
IF(AND($M39="x",$F39&lt;&gt;0),
IF($F39=1,$J39,
IF('2.1 Kraftwerk allgemein'!$F$17-'2.5 CAPEX'!AJ$5&gt;='2.5 CAPEX'!$F39*'1.1 Allgemein'!$I$27,
IF(SUM(OFFSET(AI39,0,-MIN($F39-2,COLUMN(V39)-1),1,MIN($F39-1,COLUMN(V39))))=0,$J39,""),"")),"")),""),"")</f>
        <v/>
      </c>
      <c r="AK39" s="340" t="str">
        <f ca="1">IF(AK$5&lt;&gt;"",
IF(AK$5&gt;='2.1 Kraftwerk allgemein'!$F$15,
IF(AK$5&lt;='2.1 Kraftwerk allgemein'!$F$16,
$J39*INDEX('2.1 Kraftwerk allgemein'!$H$16:$S$16,,MATCH('2.5 CAPEX'!AK$5,'2.1 Kraftwerk allgemein'!$H$15:$S$15,0)),
IF(AND($M39="x",$F39&lt;&gt;0),
IF($F39=1,$J39,
IF('2.1 Kraftwerk allgemein'!$F$17-'2.5 CAPEX'!AK$5&gt;='2.5 CAPEX'!$F39*'1.1 Allgemein'!$I$27,
IF(SUM(OFFSET(AJ39,0,-MIN($F39-2,COLUMN(W39)-1),1,MIN($F39-1,COLUMN(W39))))=0,$J39,""),"")),"")),""),"")</f>
        <v/>
      </c>
      <c r="AL39" s="340" t="str">
        <f ca="1">IF(AL$5&lt;&gt;"",
IF(AL$5&gt;='2.1 Kraftwerk allgemein'!$F$15,
IF(AL$5&lt;='2.1 Kraftwerk allgemein'!$F$16,
$J39*INDEX('2.1 Kraftwerk allgemein'!$H$16:$S$16,,MATCH('2.5 CAPEX'!AL$5,'2.1 Kraftwerk allgemein'!$H$15:$S$15,0)),
IF(AND($M39="x",$F39&lt;&gt;0),
IF($F39=1,$J39,
IF('2.1 Kraftwerk allgemein'!$F$17-'2.5 CAPEX'!AL$5&gt;='2.5 CAPEX'!$F39*'1.1 Allgemein'!$I$27,
IF(SUM(OFFSET(AK39,0,-MIN($F39-2,COLUMN(X39)-1),1,MIN($F39-1,COLUMN(X39))))=0,$J39,""),"")),"")),""),"")</f>
        <v/>
      </c>
      <c r="AM39" s="340" t="str">
        <f ca="1">IF(AM$5&lt;&gt;"",
IF(AM$5&gt;='2.1 Kraftwerk allgemein'!$F$15,
IF(AM$5&lt;='2.1 Kraftwerk allgemein'!$F$16,
$J39*INDEX('2.1 Kraftwerk allgemein'!$H$16:$S$16,,MATCH('2.5 CAPEX'!AM$5,'2.1 Kraftwerk allgemein'!$H$15:$S$15,0)),
IF(AND($M39="x",$F39&lt;&gt;0),
IF($F39=1,$J39,
IF('2.1 Kraftwerk allgemein'!$F$17-'2.5 CAPEX'!AM$5&gt;='2.5 CAPEX'!$F39*'1.1 Allgemein'!$I$27,
IF(SUM(OFFSET(AL39,0,-MIN($F39-2,COLUMN(Y39)-1),1,MIN($F39-1,COLUMN(Y39))))=0,$J39,""),"")),"")),""),"")</f>
        <v/>
      </c>
      <c r="AN39" s="340" t="str">
        <f ca="1">IF(AN$5&lt;&gt;"",
IF(AN$5&gt;='2.1 Kraftwerk allgemein'!$F$15,
IF(AN$5&lt;='2.1 Kraftwerk allgemein'!$F$16,
$J39*INDEX('2.1 Kraftwerk allgemein'!$H$16:$S$16,,MATCH('2.5 CAPEX'!AN$5,'2.1 Kraftwerk allgemein'!$H$15:$S$15,0)),
IF(AND($M39="x",$F39&lt;&gt;0),
IF($F39=1,$J39,
IF('2.1 Kraftwerk allgemein'!$F$17-'2.5 CAPEX'!AN$5&gt;='2.5 CAPEX'!$F39*'1.1 Allgemein'!$I$27,
IF(SUM(OFFSET(AM39,0,-MIN($F39-2,COLUMN(Z39)-1),1,MIN($F39-1,COLUMN(Z39))))=0,$J39,""),"")),"")),""),"")</f>
        <v/>
      </c>
      <c r="AO39" s="340" t="str">
        <f ca="1">IF(AO$5&lt;&gt;"",
IF(AO$5&gt;='2.1 Kraftwerk allgemein'!$F$15,
IF(AO$5&lt;='2.1 Kraftwerk allgemein'!$F$16,
$J39*INDEX('2.1 Kraftwerk allgemein'!$H$16:$S$16,,MATCH('2.5 CAPEX'!AO$5,'2.1 Kraftwerk allgemein'!$H$15:$S$15,0)),
IF(AND($M39="x",$F39&lt;&gt;0),
IF($F39=1,$J39,
IF('2.1 Kraftwerk allgemein'!$F$17-'2.5 CAPEX'!AO$5&gt;='2.5 CAPEX'!$F39*'1.1 Allgemein'!$I$27,
IF(SUM(OFFSET(AN39,0,-MIN($F39-2,COLUMN(AA39)-1),1,MIN($F39-1,COLUMN(AA39))))=0,$J39,""),"")),"")),""),"")</f>
        <v/>
      </c>
      <c r="AP39" s="340" t="str">
        <f ca="1">IF(AP$5&lt;&gt;"",
IF(AP$5&gt;='2.1 Kraftwerk allgemein'!$F$15,
IF(AP$5&lt;='2.1 Kraftwerk allgemein'!$F$16,
$J39*INDEX('2.1 Kraftwerk allgemein'!$H$16:$S$16,,MATCH('2.5 CAPEX'!AP$5,'2.1 Kraftwerk allgemein'!$H$15:$S$15,0)),
IF(AND($M39="x",$F39&lt;&gt;0),
IF($F39=1,$J39,
IF('2.1 Kraftwerk allgemein'!$F$17-'2.5 CAPEX'!AP$5&gt;='2.5 CAPEX'!$F39*'1.1 Allgemein'!$I$27,
IF(SUM(OFFSET(AO39,0,-MIN($F39-2,COLUMN(AB39)-1),1,MIN($F39-1,COLUMN(AB39))))=0,$J39,""),"")),"")),""),"")</f>
        <v/>
      </c>
      <c r="AQ39" s="340" t="str">
        <f ca="1">IF(AQ$5&lt;&gt;"",
IF(AQ$5&gt;='2.1 Kraftwerk allgemein'!$F$15,
IF(AQ$5&lt;='2.1 Kraftwerk allgemein'!$F$16,
$J39*INDEX('2.1 Kraftwerk allgemein'!$H$16:$S$16,,MATCH('2.5 CAPEX'!AQ$5,'2.1 Kraftwerk allgemein'!$H$15:$S$15,0)),
IF(AND($M39="x",$F39&lt;&gt;0),
IF($F39=1,$J39,
IF('2.1 Kraftwerk allgemein'!$F$17-'2.5 CAPEX'!AQ$5&gt;='2.5 CAPEX'!$F39*'1.1 Allgemein'!$I$27,
IF(SUM(OFFSET(AP39,0,-MIN($F39-2,COLUMN(AC39)-1),1,MIN($F39-1,COLUMN(AC39))))=0,$J39,""),"")),"")),""),"")</f>
        <v/>
      </c>
      <c r="AR39" s="340" t="str">
        <f ca="1">IF(AR$5&lt;&gt;"",
IF(AR$5&gt;='2.1 Kraftwerk allgemein'!$F$15,
IF(AR$5&lt;='2.1 Kraftwerk allgemein'!$F$16,
$J39*INDEX('2.1 Kraftwerk allgemein'!$H$16:$S$16,,MATCH('2.5 CAPEX'!AR$5,'2.1 Kraftwerk allgemein'!$H$15:$S$15,0)),
IF(AND($M39="x",$F39&lt;&gt;0),
IF($F39=1,$J39,
IF('2.1 Kraftwerk allgemein'!$F$17-'2.5 CAPEX'!AR$5&gt;='2.5 CAPEX'!$F39*'1.1 Allgemein'!$I$27,
IF(SUM(OFFSET(AQ39,0,-MIN($F39-2,COLUMN(AD39)-1),1,MIN($F39-1,COLUMN(AD39))))=0,$J39,""),"")),"")),""),"")</f>
        <v/>
      </c>
      <c r="AS39" s="340" t="str">
        <f ca="1">IF(AS$5&lt;&gt;"",
IF(AS$5&gt;='2.1 Kraftwerk allgemein'!$F$15,
IF(AS$5&lt;='2.1 Kraftwerk allgemein'!$F$16,
$J39*INDEX('2.1 Kraftwerk allgemein'!$H$16:$S$16,,MATCH('2.5 CAPEX'!AS$5,'2.1 Kraftwerk allgemein'!$H$15:$S$15,0)),
IF(AND($M39="x",$F39&lt;&gt;0),
IF($F39=1,$J39,
IF('2.1 Kraftwerk allgemein'!$F$17-'2.5 CAPEX'!AS$5&gt;='2.5 CAPEX'!$F39*'1.1 Allgemein'!$I$27,
IF(SUM(OFFSET(AR39,0,-MIN($F39-2,COLUMN(AE39)-1),1,MIN($F39-1,COLUMN(AE39))))=0,$J39,""),"")),"")),""),"")</f>
        <v/>
      </c>
      <c r="AT39" s="340" t="str">
        <f ca="1">IF(AT$5&lt;&gt;"",
IF(AT$5&gt;='2.1 Kraftwerk allgemein'!$F$15,
IF(AT$5&lt;='2.1 Kraftwerk allgemein'!$F$16,
$J39*INDEX('2.1 Kraftwerk allgemein'!$H$16:$S$16,,MATCH('2.5 CAPEX'!AT$5,'2.1 Kraftwerk allgemein'!$H$15:$S$15,0)),
IF(AND($M39="x",$F39&lt;&gt;0),
IF($F39=1,$J39,
IF('2.1 Kraftwerk allgemein'!$F$17-'2.5 CAPEX'!AT$5&gt;='2.5 CAPEX'!$F39*'1.1 Allgemein'!$I$27,
IF(SUM(OFFSET(AS39,0,-MIN($F39-2,COLUMN(AF39)-1),1,MIN($F39-1,COLUMN(AF39))))=0,$J39,""),"")),"")),""),"")</f>
        <v/>
      </c>
      <c r="AU39" s="340" t="str">
        <f ca="1">IF(AU$5&lt;&gt;"",
IF(AU$5&gt;='2.1 Kraftwerk allgemein'!$F$15,
IF(AU$5&lt;='2.1 Kraftwerk allgemein'!$F$16,
$J39*INDEX('2.1 Kraftwerk allgemein'!$H$16:$S$16,,MATCH('2.5 CAPEX'!AU$5,'2.1 Kraftwerk allgemein'!$H$15:$S$15,0)),
IF(AND($M39="x",$F39&lt;&gt;0),
IF($F39=1,$J39,
IF('2.1 Kraftwerk allgemein'!$F$17-'2.5 CAPEX'!AU$5&gt;='2.5 CAPEX'!$F39*'1.1 Allgemein'!$I$27,
IF(SUM(OFFSET(AT39,0,-MIN($F39-2,COLUMN(AG39)-1),1,MIN($F39-1,COLUMN(AG39))))=0,$J39,""),"")),"")),""),"")</f>
        <v/>
      </c>
      <c r="AV39" s="340" t="str">
        <f ca="1">IF(AV$5&lt;&gt;"",
IF(AV$5&gt;='2.1 Kraftwerk allgemein'!$F$15,
IF(AV$5&lt;='2.1 Kraftwerk allgemein'!$F$16,
$J39*INDEX('2.1 Kraftwerk allgemein'!$H$16:$S$16,,MATCH('2.5 CAPEX'!AV$5,'2.1 Kraftwerk allgemein'!$H$15:$S$15,0)),
IF(AND($M39="x",$F39&lt;&gt;0),
IF($F39=1,$J39,
IF('2.1 Kraftwerk allgemein'!$F$17-'2.5 CAPEX'!AV$5&gt;='2.5 CAPEX'!$F39*'1.1 Allgemein'!$I$27,
IF(SUM(OFFSET(AU39,0,-MIN($F39-2,COLUMN(AH39)-1),1,MIN($F39-1,COLUMN(AH39))))=0,$J39,""),"")),"")),""),"")</f>
        <v/>
      </c>
      <c r="AW39" s="340" t="str">
        <f ca="1">IF(AW$5&lt;&gt;"",
IF(AW$5&gt;='2.1 Kraftwerk allgemein'!$F$15,
IF(AW$5&lt;='2.1 Kraftwerk allgemein'!$F$16,
$J39*INDEX('2.1 Kraftwerk allgemein'!$H$16:$S$16,,MATCH('2.5 CAPEX'!AW$5,'2.1 Kraftwerk allgemein'!$H$15:$S$15,0)),
IF(AND($M39="x",$F39&lt;&gt;0),
IF($F39=1,$J39,
IF('2.1 Kraftwerk allgemein'!$F$17-'2.5 CAPEX'!AW$5&gt;='2.5 CAPEX'!$F39*'1.1 Allgemein'!$I$27,
IF(SUM(OFFSET(AV39,0,-MIN($F39-2,COLUMN(AI39)-1),1,MIN($F39-1,COLUMN(AI39))))=0,$J39,""),"")),"")),""),"")</f>
        <v/>
      </c>
      <c r="AX39" s="340" t="str">
        <f ca="1">IF(AX$5&lt;&gt;"",
IF(AX$5&gt;='2.1 Kraftwerk allgemein'!$F$15,
IF(AX$5&lt;='2.1 Kraftwerk allgemein'!$F$16,
$J39*INDEX('2.1 Kraftwerk allgemein'!$H$16:$S$16,,MATCH('2.5 CAPEX'!AX$5,'2.1 Kraftwerk allgemein'!$H$15:$S$15,0)),
IF(AND($M39="x",$F39&lt;&gt;0),
IF($F39=1,$J39,
IF('2.1 Kraftwerk allgemein'!$F$17-'2.5 CAPEX'!AX$5&gt;='2.5 CAPEX'!$F39*'1.1 Allgemein'!$I$27,
IF(SUM(OFFSET(AW39,0,-MIN($F39-2,COLUMN(AJ39)-1),1,MIN($F39-1,COLUMN(AJ39))))=0,$J39,""),"")),"")),""),"")</f>
        <v/>
      </c>
      <c r="AY39" s="340" t="str">
        <f ca="1">IF(AY$5&lt;&gt;"",
IF(AY$5&gt;='2.1 Kraftwerk allgemein'!$F$15,
IF(AY$5&lt;='2.1 Kraftwerk allgemein'!$F$16,
$J39*INDEX('2.1 Kraftwerk allgemein'!$H$16:$S$16,,MATCH('2.5 CAPEX'!AY$5,'2.1 Kraftwerk allgemein'!$H$15:$S$15,0)),
IF(AND($M39="x",$F39&lt;&gt;0),
IF($F39=1,$J39,
IF('2.1 Kraftwerk allgemein'!$F$17-'2.5 CAPEX'!AY$5&gt;='2.5 CAPEX'!$F39*'1.1 Allgemein'!$I$27,
IF(SUM(OFFSET(AX39,0,-MIN($F39-2,COLUMN(AK39)-1),1,MIN($F39-1,COLUMN(AK39))))=0,$J39,""),"")),"")),""),"")</f>
        <v/>
      </c>
      <c r="AZ39" s="340" t="str">
        <f ca="1">IF(AZ$5&lt;&gt;"",
IF(AZ$5&gt;='2.1 Kraftwerk allgemein'!$F$15,
IF(AZ$5&lt;='2.1 Kraftwerk allgemein'!$F$16,
$J39*INDEX('2.1 Kraftwerk allgemein'!$H$16:$S$16,,MATCH('2.5 CAPEX'!AZ$5,'2.1 Kraftwerk allgemein'!$H$15:$S$15,0)),
IF(AND($M39="x",$F39&lt;&gt;0),
IF($F39=1,$J39,
IF('2.1 Kraftwerk allgemein'!$F$17-'2.5 CAPEX'!AZ$5&gt;='2.5 CAPEX'!$F39*'1.1 Allgemein'!$I$27,
IF(SUM(OFFSET(AY39,0,-MIN($F39-2,COLUMN(AL39)-1),1,MIN($F39-1,COLUMN(AL39))))=0,$J39,""),"")),"")),""),"")</f>
        <v/>
      </c>
      <c r="BA39" s="340" t="str">
        <f ca="1">IF(BA$5&lt;&gt;"",
IF(BA$5&gt;='2.1 Kraftwerk allgemein'!$F$15,
IF(BA$5&lt;='2.1 Kraftwerk allgemein'!$F$16,
$J39*INDEX('2.1 Kraftwerk allgemein'!$H$16:$S$16,,MATCH('2.5 CAPEX'!BA$5,'2.1 Kraftwerk allgemein'!$H$15:$S$15,0)),
IF(AND($M39="x",$F39&lt;&gt;0),
IF($F39=1,$J39,
IF('2.1 Kraftwerk allgemein'!$F$17-'2.5 CAPEX'!BA$5&gt;='2.5 CAPEX'!$F39*'1.1 Allgemein'!$I$27,
IF(SUM(OFFSET(AZ39,0,-MIN($F39-2,COLUMN(AM39)-1),1,MIN($F39-1,COLUMN(AM39))))=0,$J39,""),"")),"")),""),"")</f>
        <v/>
      </c>
      <c r="BB39" s="340" t="str">
        <f ca="1">IF(BB$5&lt;&gt;"",
IF(BB$5&gt;='2.1 Kraftwerk allgemein'!$F$15,
IF(BB$5&lt;='2.1 Kraftwerk allgemein'!$F$16,
$J39*INDEX('2.1 Kraftwerk allgemein'!$H$16:$S$16,,MATCH('2.5 CAPEX'!BB$5,'2.1 Kraftwerk allgemein'!$H$15:$S$15,0)),
IF(AND($M39="x",$F39&lt;&gt;0),
IF($F39=1,$J39,
IF('2.1 Kraftwerk allgemein'!$F$17-'2.5 CAPEX'!BB$5&gt;='2.5 CAPEX'!$F39*'1.1 Allgemein'!$I$27,
IF(SUM(OFFSET(BA39,0,-MIN($F39-2,COLUMN(AN39)-1),1,MIN($F39-1,COLUMN(AN39))))=0,$J39,""),"")),"")),""),"")</f>
        <v/>
      </c>
      <c r="BC39" s="340" t="str">
        <f ca="1">IF(BC$5&lt;&gt;"",
IF(BC$5&gt;='2.1 Kraftwerk allgemein'!$F$15,
IF(BC$5&lt;='2.1 Kraftwerk allgemein'!$F$16,
$J39*INDEX('2.1 Kraftwerk allgemein'!$H$16:$S$16,,MATCH('2.5 CAPEX'!BC$5,'2.1 Kraftwerk allgemein'!$H$15:$S$15,0)),
IF(AND($M39="x",$F39&lt;&gt;0),
IF($F39=1,$J39,
IF('2.1 Kraftwerk allgemein'!$F$17-'2.5 CAPEX'!BC$5&gt;='2.5 CAPEX'!$F39*'1.1 Allgemein'!$I$27,
IF(SUM(OFFSET(BB39,0,-MIN($F39-2,COLUMN(AO39)-1),1,MIN($F39-1,COLUMN(AO39))))=0,$J39,""),"")),"")),""),"")</f>
        <v/>
      </c>
      <c r="BD39" s="340" t="str">
        <f ca="1">IF(BD$5&lt;&gt;"",
IF(BD$5&gt;='2.1 Kraftwerk allgemein'!$F$15,
IF(BD$5&lt;='2.1 Kraftwerk allgemein'!$F$16,
$J39*INDEX('2.1 Kraftwerk allgemein'!$H$16:$S$16,,MATCH('2.5 CAPEX'!BD$5,'2.1 Kraftwerk allgemein'!$H$15:$S$15,0)),
IF(AND($M39="x",$F39&lt;&gt;0),
IF($F39=1,$J39,
IF('2.1 Kraftwerk allgemein'!$F$17-'2.5 CAPEX'!BD$5&gt;='2.5 CAPEX'!$F39*'1.1 Allgemein'!$I$27,
IF(SUM(OFFSET(BC39,0,-MIN($F39-2,COLUMN(AP39)-1),1,MIN($F39-1,COLUMN(AP39))))=0,$J39,""),"")),"")),""),"")</f>
        <v/>
      </c>
      <c r="BE39" s="340" t="str">
        <f ca="1">IF(BE$5&lt;&gt;"",
IF(BE$5&gt;='2.1 Kraftwerk allgemein'!$F$15,
IF(BE$5&lt;='2.1 Kraftwerk allgemein'!$F$16,
$J39*INDEX('2.1 Kraftwerk allgemein'!$H$16:$S$16,,MATCH('2.5 CAPEX'!BE$5,'2.1 Kraftwerk allgemein'!$H$15:$S$15,0)),
IF(AND($M39="x",$F39&lt;&gt;0),
IF($F39=1,$J39,
IF('2.1 Kraftwerk allgemein'!$F$17-'2.5 CAPEX'!BE$5&gt;='2.5 CAPEX'!$F39*'1.1 Allgemein'!$I$27,
IF(SUM(OFFSET(BD39,0,-MIN($F39-2,COLUMN(AQ39)-1),1,MIN($F39-1,COLUMN(AQ39))))=0,$J39,""),"")),"")),""),"")</f>
        <v/>
      </c>
      <c r="BF39" s="340" t="str">
        <f ca="1">IF(BF$5&lt;&gt;"",
IF(BF$5&gt;='2.1 Kraftwerk allgemein'!$F$15,
IF(BF$5&lt;='2.1 Kraftwerk allgemein'!$F$16,
$J39*INDEX('2.1 Kraftwerk allgemein'!$H$16:$S$16,,MATCH('2.5 CAPEX'!BF$5,'2.1 Kraftwerk allgemein'!$H$15:$S$15,0)),
IF(AND($M39="x",$F39&lt;&gt;0),
IF($F39=1,$J39,
IF('2.1 Kraftwerk allgemein'!$F$17-'2.5 CAPEX'!BF$5&gt;='2.5 CAPEX'!$F39*'1.1 Allgemein'!$I$27,
IF(SUM(OFFSET(BE39,0,-MIN($F39-2,COLUMN(AR39)-1),1,MIN($F39-1,COLUMN(AR39))))=0,$J39,""),"")),"")),""),"")</f>
        <v/>
      </c>
      <c r="BG39" s="340" t="str">
        <f ca="1">IF(BG$5&lt;&gt;"",
IF(BG$5&gt;='2.1 Kraftwerk allgemein'!$F$15,
IF(BG$5&lt;='2.1 Kraftwerk allgemein'!$F$16,
$J39*INDEX('2.1 Kraftwerk allgemein'!$H$16:$S$16,,MATCH('2.5 CAPEX'!BG$5,'2.1 Kraftwerk allgemein'!$H$15:$S$15,0)),
IF(AND($M39="x",$F39&lt;&gt;0),
IF($F39=1,$J39,
IF('2.1 Kraftwerk allgemein'!$F$17-'2.5 CAPEX'!BG$5&gt;='2.5 CAPEX'!$F39*'1.1 Allgemein'!$I$27,
IF(SUM(OFFSET(BF39,0,-MIN($F39-2,COLUMN(AS39)-1),1,MIN($F39-1,COLUMN(AS39))))=0,$J39,""),"")),"")),""),"")</f>
        <v/>
      </c>
      <c r="BH39" s="340" t="str">
        <f ca="1">IF(BH$5&lt;&gt;"",
IF(BH$5&gt;='2.1 Kraftwerk allgemein'!$F$15,
IF(BH$5&lt;='2.1 Kraftwerk allgemein'!$F$16,
$J39*INDEX('2.1 Kraftwerk allgemein'!$H$16:$S$16,,MATCH('2.5 CAPEX'!BH$5,'2.1 Kraftwerk allgemein'!$H$15:$S$15,0)),
IF(AND($M39="x",$F39&lt;&gt;0),
IF($F39=1,$J39,
IF('2.1 Kraftwerk allgemein'!$F$17-'2.5 CAPEX'!BH$5&gt;='2.5 CAPEX'!$F39*'1.1 Allgemein'!$I$27,
IF(SUM(OFFSET(BG39,0,-MIN($F39-2,COLUMN(AT39)-1),1,MIN($F39-1,COLUMN(AT39))))=0,$J39,""),"")),"")),""),"")</f>
        <v/>
      </c>
      <c r="BI39" s="340" t="str">
        <f ca="1">IF(BI$5&lt;&gt;"",
IF(BI$5&gt;='2.1 Kraftwerk allgemein'!$F$15,
IF(BI$5&lt;='2.1 Kraftwerk allgemein'!$F$16,
$J39*INDEX('2.1 Kraftwerk allgemein'!$H$16:$S$16,,MATCH('2.5 CAPEX'!BI$5,'2.1 Kraftwerk allgemein'!$H$15:$S$15,0)),
IF(AND($M39="x",$F39&lt;&gt;0),
IF($F39=1,$J39,
IF('2.1 Kraftwerk allgemein'!$F$17-'2.5 CAPEX'!BI$5&gt;='2.5 CAPEX'!$F39*'1.1 Allgemein'!$I$27,
IF(SUM(OFFSET(BH39,0,-MIN($F39-2,COLUMN(AU39)-1),1,MIN($F39-1,COLUMN(AU39))))=0,$J39,""),"")),"")),""),"")</f>
        <v/>
      </c>
      <c r="BJ39" s="340" t="str">
        <f ca="1">IF(BJ$5&lt;&gt;"",
IF(BJ$5&gt;='2.1 Kraftwerk allgemein'!$F$15,
IF(BJ$5&lt;='2.1 Kraftwerk allgemein'!$F$16,
$J39*INDEX('2.1 Kraftwerk allgemein'!$H$16:$S$16,,MATCH('2.5 CAPEX'!BJ$5,'2.1 Kraftwerk allgemein'!$H$15:$S$15,0)),
IF(AND($M39="x",$F39&lt;&gt;0),
IF($F39=1,$J39,
IF('2.1 Kraftwerk allgemein'!$F$17-'2.5 CAPEX'!BJ$5&gt;='2.5 CAPEX'!$F39*'1.1 Allgemein'!$I$27,
IF(SUM(OFFSET(BI39,0,-MIN($F39-2,COLUMN(AV39)-1),1,MIN($F39-1,COLUMN(AV39))))=0,$J39,""),"")),"")),""),"")</f>
        <v/>
      </c>
      <c r="BK39" s="340" t="str">
        <f ca="1">IF(BK$5&lt;&gt;"",
IF(BK$5&gt;='2.1 Kraftwerk allgemein'!$F$15,
IF(BK$5&lt;='2.1 Kraftwerk allgemein'!$F$16,
$J39*INDEX('2.1 Kraftwerk allgemein'!$H$16:$S$16,,MATCH('2.5 CAPEX'!BK$5,'2.1 Kraftwerk allgemein'!$H$15:$S$15,0)),
IF(AND($M39="x",$F39&lt;&gt;0),
IF($F39=1,$J39,
IF('2.1 Kraftwerk allgemein'!$F$17-'2.5 CAPEX'!BK$5&gt;='2.5 CAPEX'!$F39*'1.1 Allgemein'!$I$27,
IF(SUM(OFFSET(BJ39,0,-MIN($F39-2,COLUMN(AW39)-1),1,MIN($F39-1,COLUMN(AW39))))=0,$J39,""),"")),"")),""),"")</f>
        <v/>
      </c>
      <c r="BL39" s="340" t="str">
        <f ca="1">IF(BL$5&lt;&gt;"",
IF(BL$5&gt;='2.1 Kraftwerk allgemein'!$F$15,
IF(BL$5&lt;='2.1 Kraftwerk allgemein'!$F$16,
$J39*INDEX('2.1 Kraftwerk allgemein'!$H$16:$S$16,,MATCH('2.5 CAPEX'!BL$5,'2.1 Kraftwerk allgemein'!$H$15:$S$15,0)),
IF(AND($M39="x",$F39&lt;&gt;0),
IF($F39=1,$J39,
IF('2.1 Kraftwerk allgemein'!$F$17-'2.5 CAPEX'!BL$5&gt;='2.5 CAPEX'!$F39*'1.1 Allgemein'!$I$27,
IF(SUM(OFFSET(BK39,0,-MIN($F39-2,COLUMN(AX39)-1),1,MIN($F39-1,COLUMN(AX39))))=0,$J39,""),"")),"")),""),"")</f>
        <v/>
      </c>
      <c r="BM39" s="340" t="str">
        <f ca="1">IF(BM$5&lt;&gt;"",
IF(BM$5&gt;='2.1 Kraftwerk allgemein'!$F$15,
IF(BM$5&lt;='2.1 Kraftwerk allgemein'!$F$16,
$J39*INDEX('2.1 Kraftwerk allgemein'!$H$16:$S$16,,MATCH('2.5 CAPEX'!BM$5,'2.1 Kraftwerk allgemein'!$H$15:$S$15,0)),
IF(AND($M39="x",$F39&lt;&gt;0),
IF($F39=1,$J39,
IF('2.1 Kraftwerk allgemein'!$F$17-'2.5 CAPEX'!BM$5&gt;='2.5 CAPEX'!$F39*'1.1 Allgemein'!$I$27,
IF(SUM(OFFSET(BL39,0,-MIN($F39-2,COLUMN(AY39)-1),1,MIN($F39-1,COLUMN(AY39))))=0,$J39,""),"")),"")),""),"")</f>
        <v/>
      </c>
      <c r="BN39" s="340" t="str">
        <f ca="1">IF(BN$5&lt;&gt;"",
IF(BN$5&gt;='2.1 Kraftwerk allgemein'!$F$15,
IF(BN$5&lt;='2.1 Kraftwerk allgemein'!$F$16,
$J39*INDEX('2.1 Kraftwerk allgemein'!$H$16:$S$16,,MATCH('2.5 CAPEX'!BN$5,'2.1 Kraftwerk allgemein'!$H$15:$S$15,0)),
IF(AND($M39="x",$F39&lt;&gt;0),
IF($F39=1,$J39,
IF('2.1 Kraftwerk allgemein'!$F$17-'2.5 CAPEX'!BN$5&gt;='2.5 CAPEX'!$F39*'1.1 Allgemein'!$I$27,
IF(SUM(OFFSET(BM39,0,-MIN($F39-2,COLUMN(AZ39)-1),1,MIN($F39-1,COLUMN(AZ39))))=0,$J39,""),"")),"")),""),"")</f>
        <v/>
      </c>
      <c r="BO39" s="340" t="str">
        <f ca="1">IF(BO$5&lt;&gt;"",
IF(BO$5&gt;='2.1 Kraftwerk allgemein'!$F$15,
IF(BO$5&lt;='2.1 Kraftwerk allgemein'!$F$16,
$J39*INDEX('2.1 Kraftwerk allgemein'!$H$16:$S$16,,MATCH('2.5 CAPEX'!BO$5,'2.1 Kraftwerk allgemein'!$H$15:$S$15,0)),
IF(AND($M39="x",$F39&lt;&gt;0),
IF($F39=1,$J39,
IF('2.1 Kraftwerk allgemein'!$F$17-'2.5 CAPEX'!BO$5&gt;='2.5 CAPEX'!$F39*'1.1 Allgemein'!$I$27,
IF(SUM(OFFSET(BN39,0,-MIN($F39-2,COLUMN(BA39)-1),1,MIN($F39-1,COLUMN(BA39))))=0,$J39,""),"")),"")),""),"")</f>
        <v/>
      </c>
      <c r="BP39" s="340" t="str">
        <f ca="1">IF(BP$5&lt;&gt;"",
IF(BP$5&gt;='2.1 Kraftwerk allgemein'!$F$15,
IF(BP$5&lt;='2.1 Kraftwerk allgemein'!$F$16,
$J39*INDEX('2.1 Kraftwerk allgemein'!$H$16:$S$16,,MATCH('2.5 CAPEX'!BP$5,'2.1 Kraftwerk allgemein'!$H$15:$S$15,0)),
IF(AND($M39="x",$F39&lt;&gt;0),
IF($F39=1,$J39,
IF('2.1 Kraftwerk allgemein'!$F$17-'2.5 CAPEX'!BP$5&gt;='2.5 CAPEX'!$F39*'1.1 Allgemein'!$I$27,
IF(SUM(OFFSET(BO39,0,-MIN($F39-2,COLUMN(BB39)-1),1,MIN($F39-1,COLUMN(BB39))))=0,$J39,""),"")),"")),""),"")</f>
        <v/>
      </c>
      <c r="BQ39" s="340" t="str">
        <f ca="1">IF(BQ$5&lt;&gt;"",
IF(BQ$5&gt;='2.1 Kraftwerk allgemein'!$F$15,
IF(BQ$5&lt;='2.1 Kraftwerk allgemein'!$F$16,
$J39*INDEX('2.1 Kraftwerk allgemein'!$H$16:$S$16,,MATCH('2.5 CAPEX'!BQ$5,'2.1 Kraftwerk allgemein'!$H$15:$S$15,0)),
IF(AND($M39="x",$F39&lt;&gt;0),
IF($F39=1,$J39,
IF('2.1 Kraftwerk allgemein'!$F$17-'2.5 CAPEX'!BQ$5&gt;='2.5 CAPEX'!$F39*'1.1 Allgemein'!$I$27,
IF(SUM(OFFSET(BP39,0,-MIN($F39-2,COLUMN(BC39)-1),1,MIN($F39-1,COLUMN(BC39))))=0,$J39,""),"")),"")),""),"")</f>
        <v/>
      </c>
      <c r="BR39" s="340" t="str">
        <f ca="1">IF(BR$5&lt;&gt;"",
IF(BR$5&gt;='2.1 Kraftwerk allgemein'!$F$15,
IF(BR$5&lt;='2.1 Kraftwerk allgemein'!$F$16,
$J39*INDEX('2.1 Kraftwerk allgemein'!$H$16:$S$16,,MATCH('2.5 CAPEX'!BR$5,'2.1 Kraftwerk allgemein'!$H$15:$S$15,0)),
IF(AND($M39="x",$F39&lt;&gt;0),
IF($F39=1,$J39,
IF('2.1 Kraftwerk allgemein'!$F$17-'2.5 CAPEX'!BR$5&gt;='2.5 CAPEX'!$F39*'1.1 Allgemein'!$I$27,
IF(SUM(OFFSET(BQ39,0,-MIN($F39-2,COLUMN(BD39)-1),1,MIN($F39-1,COLUMN(BD39))))=0,$J39,""),"")),"")),""),"")</f>
        <v/>
      </c>
      <c r="BS39" s="340" t="str">
        <f ca="1">IF(BS$5&lt;&gt;"",
IF(BS$5&gt;='2.1 Kraftwerk allgemein'!$F$15,
IF(BS$5&lt;='2.1 Kraftwerk allgemein'!$F$16,
$J39*INDEX('2.1 Kraftwerk allgemein'!$H$16:$S$16,,MATCH('2.5 CAPEX'!BS$5,'2.1 Kraftwerk allgemein'!$H$15:$S$15,0)),
IF(AND($M39="x",$F39&lt;&gt;0),
IF($F39=1,$J39,
IF('2.1 Kraftwerk allgemein'!$F$17-'2.5 CAPEX'!BS$5&gt;='2.5 CAPEX'!$F39*'1.1 Allgemein'!$I$27,
IF(SUM(OFFSET(BR39,0,-MIN($F39-2,COLUMN(BE39)-1),1,MIN($F39-1,COLUMN(BE39))))=0,$J39,""),"")),"")),""),"")</f>
        <v/>
      </c>
      <c r="BT39" s="340" t="str">
        <f ca="1">IF(BT$5&lt;&gt;"",
IF(BT$5&gt;='2.1 Kraftwerk allgemein'!$F$15,
IF(BT$5&lt;='2.1 Kraftwerk allgemein'!$F$16,
$J39*INDEX('2.1 Kraftwerk allgemein'!$H$16:$S$16,,MATCH('2.5 CAPEX'!BT$5,'2.1 Kraftwerk allgemein'!$H$15:$S$15,0)),
IF(AND($M39="x",$F39&lt;&gt;0),
IF($F39=1,$J39,
IF('2.1 Kraftwerk allgemein'!$F$17-'2.5 CAPEX'!BT$5&gt;='2.5 CAPEX'!$F39*'1.1 Allgemein'!$I$27,
IF(SUM(OFFSET(BS39,0,-MIN($F39-2,COLUMN(BF39)-1),1,MIN($F39-1,COLUMN(BF39))))=0,$J39,""),"")),"")),""),"")</f>
        <v/>
      </c>
      <c r="BU39" s="340" t="str">
        <f ca="1">IF(BU$5&lt;&gt;"",
IF(BU$5&gt;='2.1 Kraftwerk allgemein'!$F$15,
IF(BU$5&lt;='2.1 Kraftwerk allgemein'!$F$16,
$J39*INDEX('2.1 Kraftwerk allgemein'!$H$16:$S$16,,MATCH('2.5 CAPEX'!BU$5,'2.1 Kraftwerk allgemein'!$H$15:$S$15,0)),
IF(AND($M39="x",$F39&lt;&gt;0),
IF($F39=1,$J39,
IF('2.1 Kraftwerk allgemein'!$F$17-'2.5 CAPEX'!BU$5&gt;='2.5 CAPEX'!$F39*'1.1 Allgemein'!$I$27,
IF(SUM(OFFSET(BT39,0,-MIN($F39-2,COLUMN(BG39)-1),1,MIN($F39-1,COLUMN(BG39))))=0,$J39,""),"")),"")),""),"")</f>
        <v/>
      </c>
      <c r="BV39" s="340" t="str">
        <f ca="1">IF(BV$5&lt;&gt;"",
IF(BV$5&gt;='2.1 Kraftwerk allgemein'!$F$15,
IF(BV$5&lt;='2.1 Kraftwerk allgemein'!$F$16,
$J39*INDEX('2.1 Kraftwerk allgemein'!$H$16:$S$16,,MATCH('2.5 CAPEX'!BV$5,'2.1 Kraftwerk allgemein'!$H$15:$S$15,0)),
IF(AND($M39="x",$F39&lt;&gt;0),
IF($F39=1,$J39,
IF('2.1 Kraftwerk allgemein'!$F$17-'2.5 CAPEX'!BV$5&gt;='2.5 CAPEX'!$F39*'1.1 Allgemein'!$I$27,
IF(SUM(OFFSET(BU39,0,-MIN($F39-2,COLUMN(BH39)-1),1,MIN($F39-1,COLUMN(BH39))))=0,$J39,""),"")),"")),""),"")</f>
        <v/>
      </c>
      <c r="BW39" s="340" t="str">
        <f ca="1">IF(BW$5&lt;&gt;"",
IF(BW$5&gt;='2.1 Kraftwerk allgemein'!$F$15,
IF(BW$5&lt;='2.1 Kraftwerk allgemein'!$F$16,
$J39*INDEX('2.1 Kraftwerk allgemein'!$H$16:$S$16,,MATCH('2.5 CAPEX'!BW$5,'2.1 Kraftwerk allgemein'!$H$15:$S$15,0)),
IF(AND($M39="x",$F39&lt;&gt;0),
IF($F39=1,$J39,
IF('2.1 Kraftwerk allgemein'!$F$17-'2.5 CAPEX'!BW$5&gt;='2.5 CAPEX'!$F39*'1.1 Allgemein'!$I$27,
IF(SUM(OFFSET(BV39,0,-MIN($F39-2,COLUMN(BI39)-1),1,MIN($F39-1,COLUMN(BI39))))=0,$J39,""),"")),"")),""),"")</f>
        <v/>
      </c>
      <c r="BX39" s="340" t="str">
        <f ca="1">IF(BX$5&lt;&gt;"",
IF(BX$5&gt;='2.1 Kraftwerk allgemein'!$F$15,
IF(BX$5&lt;='2.1 Kraftwerk allgemein'!$F$16,
$J39*INDEX('2.1 Kraftwerk allgemein'!$H$16:$S$16,,MATCH('2.5 CAPEX'!BX$5,'2.1 Kraftwerk allgemein'!$H$15:$S$15,0)),
IF(AND($M39="x",$F39&lt;&gt;0),
IF($F39=1,$J39,
IF('2.1 Kraftwerk allgemein'!$F$17-'2.5 CAPEX'!BX$5&gt;='2.5 CAPEX'!$F39*'1.1 Allgemein'!$I$27,
IF(SUM(OFFSET(BW39,0,-MIN($F39-2,COLUMN(BJ39)-1),1,MIN($F39-1,COLUMN(BJ39))))=0,$J39,""),"")),"")),""),"")</f>
        <v/>
      </c>
      <c r="BY39" s="340" t="str">
        <f ca="1">IF(BY$5&lt;&gt;"",
IF(BY$5&gt;='2.1 Kraftwerk allgemein'!$F$15,
IF(BY$5&lt;='2.1 Kraftwerk allgemein'!$F$16,
$J39*INDEX('2.1 Kraftwerk allgemein'!$H$16:$S$16,,MATCH('2.5 CAPEX'!BY$5,'2.1 Kraftwerk allgemein'!$H$15:$S$15,0)),
IF(AND($M39="x",$F39&lt;&gt;0),
IF($F39=1,$J39,
IF('2.1 Kraftwerk allgemein'!$F$17-'2.5 CAPEX'!BY$5&gt;='2.5 CAPEX'!$F39*'1.1 Allgemein'!$I$27,
IF(SUM(OFFSET(BX39,0,-MIN($F39-2,COLUMN(BK39)-1),1,MIN($F39-1,COLUMN(BK39))))=0,$J39,""),"")),"")),""),"")</f>
        <v/>
      </c>
      <c r="BZ39" s="340" t="str">
        <f ca="1">IF(BZ$5&lt;&gt;"",
IF(BZ$5&gt;='2.1 Kraftwerk allgemein'!$F$15,
IF(BZ$5&lt;='2.1 Kraftwerk allgemein'!$F$16,
$J39*INDEX('2.1 Kraftwerk allgemein'!$H$16:$S$16,,MATCH('2.5 CAPEX'!BZ$5,'2.1 Kraftwerk allgemein'!$H$15:$S$15,0)),
IF(AND($M39="x",$F39&lt;&gt;0),
IF($F39=1,$J39,
IF('2.1 Kraftwerk allgemein'!$F$17-'2.5 CAPEX'!BZ$5&gt;='2.5 CAPEX'!$F39*'1.1 Allgemein'!$I$27,
IF(SUM(OFFSET(BY39,0,-MIN($F39-2,COLUMN(BL39)-1),1,MIN($F39-1,COLUMN(BL39))))=0,$J39,""),"")),"")),""),"")</f>
        <v/>
      </c>
      <c r="CA39" s="340" t="str">
        <f ca="1">IF(CA$5&lt;&gt;"",
IF(CA$5&gt;='2.1 Kraftwerk allgemein'!$F$15,
IF(CA$5&lt;='2.1 Kraftwerk allgemein'!$F$16,
$J39*INDEX('2.1 Kraftwerk allgemein'!$H$16:$S$16,,MATCH('2.5 CAPEX'!CA$5,'2.1 Kraftwerk allgemein'!$H$15:$S$15,0)),
IF(AND($M39="x",$F39&lt;&gt;0),
IF($F39=1,$J39,
IF('2.1 Kraftwerk allgemein'!$F$17-'2.5 CAPEX'!CA$5&gt;='2.5 CAPEX'!$F39*'1.1 Allgemein'!$I$27,
IF(SUM(OFFSET(BZ39,0,-MIN($F39-2,COLUMN(BM39)-1),1,MIN($F39-1,COLUMN(BM39))))=0,$J39,""),"")),"")),""),"")</f>
        <v/>
      </c>
      <c r="CB39" s="340" t="str">
        <f ca="1">IF(CB$5&lt;&gt;"",
IF(CB$5&gt;='2.1 Kraftwerk allgemein'!$F$15,
IF(CB$5&lt;='2.1 Kraftwerk allgemein'!$F$16,
$J39*INDEX('2.1 Kraftwerk allgemein'!$H$16:$S$16,,MATCH('2.5 CAPEX'!CB$5,'2.1 Kraftwerk allgemein'!$H$15:$S$15,0)),
IF(AND($M39="x",$F39&lt;&gt;0),
IF($F39=1,$J39,
IF('2.1 Kraftwerk allgemein'!$F$17-'2.5 CAPEX'!CB$5&gt;='2.5 CAPEX'!$F39*'1.1 Allgemein'!$I$27,
IF(SUM(OFFSET(CA39,0,-MIN($F39-2,COLUMN(BN39)-1),1,MIN($F39-1,COLUMN(BN39))))=0,$J39,""),"")),"")),""),"")</f>
        <v/>
      </c>
      <c r="CC39" s="340" t="str">
        <f ca="1">IF(CC$5&lt;&gt;"",
IF(CC$5&gt;='2.1 Kraftwerk allgemein'!$F$15,
IF(CC$5&lt;='2.1 Kraftwerk allgemein'!$F$16,
$J39*INDEX('2.1 Kraftwerk allgemein'!$H$16:$S$16,,MATCH('2.5 CAPEX'!CC$5,'2.1 Kraftwerk allgemein'!$H$15:$S$15,0)),
IF(AND($M39="x",$F39&lt;&gt;0),
IF($F39=1,$J39,
IF('2.1 Kraftwerk allgemein'!$F$17-'2.5 CAPEX'!CC$5&gt;='2.5 CAPEX'!$F39*'1.1 Allgemein'!$I$27,
IF(SUM(OFFSET(CB39,0,-MIN($F39-2,COLUMN(BO39)-1),1,MIN($F39-1,COLUMN(BO39))))=0,$J39,""),"")),"")),""),"")</f>
        <v/>
      </c>
      <c r="CD39" s="340" t="str">
        <f ca="1">IF(CD$5&lt;&gt;"",
IF(CD$5&gt;='2.1 Kraftwerk allgemein'!$F$15,
IF(CD$5&lt;='2.1 Kraftwerk allgemein'!$F$16,
$J39*INDEX('2.1 Kraftwerk allgemein'!$H$16:$S$16,,MATCH('2.5 CAPEX'!CD$5,'2.1 Kraftwerk allgemein'!$H$15:$S$15,0)),
IF(AND($M39="x",$F39&lt;&gt;0),
IF($F39=1,$J39,
IF('2.1 Kraftwerk allgemein'!$F$17-'2.5 CAPEX'!CD$5&gt;='2.5 CAPEX'!$F39*'1.1 Allgemein'!$I$27,
IF(SUM(OFFSET(CC39,0,-MIN($F39-2,COLUMN(BP39)-1),1,MIN($F39-1,COLUMN(BP39))))=0,$J39,""),"")),"")),""),"")</f>
        <v/>
      </c>
      <c r="CE39" s="340" t="str">
        <f ca="1">IF(CE$5&lt;&gt;"",
IF(CE$5&gt;='2.1 Kraftwerk allgemein'!$F$15,
IF(CE$5&lt;='2.1 Kraftwerk allgemein'!$F$16,
$J39*INDEX('2.1 Kraftwerk allgemein'!$H$16:$S$16,,MATCH('2.5 CAPEX'!CE$5,'2.1 Kraftwerk allgemein'!$H$15:$S$15,0)),
IF(AND($M39="x",$F39&lt;&gt;0),
IF($F39=1,$J39,
IF('2.1 Kraftwerk allgemein'!$F$17-'2.5 CAPEX'!CE$5&gt;='2.5 CAPEX'!$F39*'1.1 Allgemein'!$I$27,
IF(SUM(OFFSET(CD39,0,-MIN($F39-2,COLUMN(BQ39)-1),1,MIN($F39-1,COLUMN(BQ39))))=0,$J39,""),"")),"")),""),"")</f>
        <v/>
      </c>
      <c r="CF39" s="340" t="str">
        <f ca="1">IF(CF$5&lt;&gt;"",
IF(CF$5&gt;='2.1 Kraftwerk allgemein'!$F$15,
IF(CF$5&lt;='2.1 Kraftwerk allgemein'!$F$16,
$J39*INDEX('2.1 Kraftwerk allgemein'!$H$16:$S$16,,MATCH('2.5 CAPEX'!CF$5,'2.1 Kraftwerk allgemein'!$H$15:$S$15,0)),
IF(AND($M39="x",$F39&lt;&gt;0),
IF($F39=1,$J39,
IF('2.1 Kraftwerk allgemein'!$F$17-'2.5 CAPEX'!CF$5&gt;='2.5 CAPEX'!$F39*'1.1 Allgemein'!$I$27,
IF(SUM(OFFSET(CE39,0,-MIN($F39-2,COLUMN(BR39)-1),1,MIN($F39-1,COLUMN(BR39))))=0,$J39,""),"")),"")),""),"")</f>
        <v/>
      </c>
      <c r="CG39" s="340" t="str">
        <f ca="1">IF(CG$5&lt;&gt;"",
IF(CG$5&gt;='2.1 Kraftwerk allgemein'!$F$15,
IF(CG$5&lt;='2.1 Kraftwerk allgemein'!$F$16,
$J39*INDEX('2.1 Kraftwerk allgemein'!$H$16:$S$16,,MATCH('2.5 CAPEX'!CG$5,'2.1 Kraftwerk allgemein'!$H$15:$S$15,0)),
IF(AND($M39="x",$F39&lt;&gt;0),
IF($F39=1,$J39,
IF('2.1 Kraftwerk allgemein'!$F$17-'2.5 CAPEX'!CG$5&gt;='2.5 CAPEX'!$F39*'1.1 Allgemein'!$I$27,
IF(SUM(OFFSET(CF39,0,-MIN($F39-2,COLUMN(BS39)-1),1,MIN($F39-1,COLUMN(BS39))))=0,$J39,""),"")),"")),""),"")</f>
        <v/>
      </c>
      <c r="CH39" s="340" t="str">
        <f ca="1">IF(CH$5&lt;&gt;"",
IF(CH$5&gt;='2.1 Kraftwerk allgemein'!$F$15,
IF(CH$5&lt;='2.1 Kraftwerk allgemein'!$F$16,
$J39*INDEX('2.1 Kraftwerk allgemein'!$H$16:$S$16,,MATCH('2.5 CAPEX'!CH$5,'2.1 Kraftwerk allgemein'!$H$15:$S$15,0)),
IF(AND($M39="x",$F39&lt;&gt;0),
IF($F39=1,$J39,
IF('2.1 Kraftwerk allgemein'!$F$17-'2.5 CAPEX'!CH$5&gt;='2.5 CAPEX'!$F39*'1.1 Allgemein'!$I$27,
IF(SUM(OFFSET(CG39,0,-MIN($F39-2,COLUMN(BT39)-1),1,MIN($F39-1,COLUMN(BT39))))=0,$J39,""),"")),"")),""),"")</f>
        <v/>
      </c>
      <c r="CI39" s="340" t="str">
        <f ca="1">IF(CI$5&lt;&gt;"",
IF(CI$5&gt;='2.1 Kraftwerk allgemein'!$F$15,
IF(CI$5&lt;='2.1 Kraftwerk allgemein'!$F$16,
$J39*INDEX('2.1 Kraftwerk allgemein'!$H$16:$S$16,,MATCH('2.5 CAPEX'!CI$5,'2.1 Kraftwerk allgemein'!$H$15:$S$15,0)),
IF(AND($M39="x",$F39&lt;&gt;0),
IF($F39=1,$J39,
IF('2.1 Kraftwerk allgemein'!$F$17-'2.5 CAPEX'!CI$5&gt;='2.5 CAPEX'!$F39*'1.1 Allgemein'!$I$27,
IF(SUM(OFFSET(CH39,0,-MIN($F39-2,COLUMN(BU39)-1),1,MIN($F39-1,COLUMN(BU39))))=0,$J39,""),"")),"")),""),"")</f>
        <v/>
      </c>
      <c r="CJ39" s="340" t="str">
        <f ca="1">IF(CJ$5&lt;&gt;"",
IF(CJ$5&gt;='2.1 Kraftwerk allgemein'!$F$15,
IF(CJ$5&lt;='2.1 Kraftwerk allgemein'!$F$16,
$J39*INDEX('2.1 Kraftwerk allgemein'!$H$16:$S$16,,MATCH('2.5 CAPEX'!CJ$5,'2.1 Kraftwerk allgemein'!$H$15:$S$15,0)),
IF(AND($M39="x",$F39&lt;&gt;0),
IF($F39=1,$J39,
IF('2.1 Kraftwerk allgemein'!$F$17-'2.5 CAPEX'!CJ$5&gt;='2.5 CAPEX'!$F39*'1.1 Allgemein'!$I$27,
IF(SUM(OFFSET(CI39,0,-MIN($F39-2,COLUMN(BV39)-1),1,MIN($F39-1,COLUMN(BV39))))=0,$J39,""),"")),"")),""),"")</f>
        <v/>
      </c>
      <c r="CK39" s="340" t="str">
        <f ca="1">IF(CK$5&lt;&gt;"",
IF(CK$5&gt;='2.1 Kraftwerk allgemein'!$F$15,
IF(CK$5&lt;='2.1 Kraftwerk allgemein'!$F$16,
$J39*INDEX('2.1 Kraftwerk allgemein'!$H$16:$S$16,,MATCH('2.5 CAPEX'!CK$5,'2.1 Kraftwerk allgemein'!$H$15:$S$15,0)),
IF(AND($M39="x",$F39&lt;&gt;0),
IF($F39=1,$J39,
IF('2.1 Kraftwerk allgemein'!$F$17-'2.5 CAPEX'!CK$5&gt;='2.5 CAPEX'!$F39*'1.1 Allgemein'!$I$27,
IF(SUM(OFFSET(CJ39,0,-MIN($F39-2,COLUMN(BW39)-1),1,MIN($F39-1,COLUMN(BW39))))=0,$J39,""),"")),"")),""),"")</f>
        <v/>
      </c>
      <c r="CL39" s="340" t="str">
        <f ca="1">IF(CL$5&lt;&gt;"",
IF(CL$5&gt;='2.1 Kraftwerk allgemein'!$F$15,
IF(CL$5&lt;='2.1 Kraftwerk allgemein'!$F$16,
$J39*INDEX('2.1 Kraftwerk allgemein'!$H$16:$S$16,,MATCH('2.5 CAPEX'!CL$5,'2.1 Kraftwerk allgemein'!$H$15:$S$15,0)),
IF(AND($M39="x",$F39&lt;&gt;0),
IF($F39=1,$J39,
IF('2.1 Kraftwerk allgemein'!$F$17-'2.5 CAPEX'!CL$5&gt;='2.5 CAPEX'!$F39*'1.1 Allgemein'!$I$27,
IF(SUM(OFFSET(CK39,0,-MIN($F39-2,COLUMN(BX39)-1),1,MIN($F39-1,COLUMN(BX39))))=0,$J39,""),"")),"")),""),"")</f>
        <v/>
      </c>
      <c r="CM39" s="340" t="str">
        <f ca="1">IF(CM$5&lt;&gt;"",
IF(CM$5&gt;='2.1 Kraftwerk allgemein'!$F$15,
IF(CM$5&lt;='2.1 Kraftwerk allgemein'!$F$16,
$J39*INDEX('2.1 Kraftwerk allgemein'!$H$16:$S$16,,MATCH('2.5 CAPEX'!CM$5,'2.1 Kraftwerk allgemein'!$H$15:$S$15,0)),
IF(AND($M39="x",$F39&lt;&gt;0),
IF($F39=1,$J39,
IF('2.1 Kraftwerk allgemein'!$F$17-'2.5 CAPEX'!CM$5&gt;='2.5 CAPEX'!$F39*'1.1 Allgemein'!$I$27,
IF(SUM(OFFSET(CL39,0,-MIN($F39-2,COLUMN(BY39)-1),1,MIN($F39-1,COLUMN(BY39))))=0,$J39,""),"")),"")),""),"")</f>
        <v/>
      </c>
      <c r="CN39" s="340" t="str">
        <f ca="1">IF(CN$5&lt;&gt;"",
IF(CN$5&gt;='2.1 Kraftwerk allgemein'!$F$15,
IF(CN$5&lt;='2.1 Kraftwerk allgemein'!$F$16,
$J39*INDEX('2.1 Kraftwerk allgemein'!$H$16:$S$16,,MATCH('2.5 CAPEX'!CN$5,'2.1 Kraftwerk allgemein'!$H$15:$S$15,0)),
IF(AND($M39="x",$F39&lt;&gt;0),
IF($F39=1,$J39,
IF('2.1 Kraftwerk allgemein'!$F$17-'2.5 CAPEX'!CN$5&gt;='2.5 CAPEX'!$F39*'1.1 Allgemein'!$I$27,
IF(SUM(OFFSET(CM39,0,-MIN($F39-2,COLUMN(BZ39)-1),1,MIN($F39-1,COLUMN(BZ39))))=0,$J39,""),"")),"")),""),"")</f>
        <v/>
      </c>
      <c r="CO39" s="340" t="str">
        <f ca="1">IF(CO$5&lt;&gt;"",
IF(CO$5&gt;='2.1 Kraftwerk allgemein'!$F$15,
IF(CO$5&lt;='2.1 Kraftwerk allgemein'!$F$16,
$J39*INDEX('2.1 Kraftwerk allgemein'!$H$16:$S$16,,MATCH('2.5 CAPEX'!CO$5,'2.1 Kraftwerk allgemein'!$H$15:$S$15,0)),
IF(AND($M39="x",$F39&lt;&gt;0),
IF($F39=1,$J39,
IF('2.1 Kraftwerk allgemein'!$F$17-'2.5 CAPEX'!CO$5&gt;='2.5 CAPEX'!$F39*'1.1 Allgemein'!$I$27,
IF(SUM(OFFSET(CN39,0,-MIN($F39-2,COLUMN(CA39)-1),1,MIN($F39-1,COLUMN(CA39))))=0,$J39,""),"")),"")),""),"")</f>
        <v/>
      </c>
      <c r="CP39" s="340" t="str">
        <f ca="1">IF(CP$5&lt;&gt;"",
IF(CP$5&gt;='2.1 Kraftwerk allgemein'!$F$15,
IF(CP$5&lt;='2.1 Kraftwerk allgemein'!$F$16,
$J39*INDEX('2.1 Kraftwerk allgemein'!$H$16:$S$16,,MATCH('2.5 CAPEX'!CP$5,'2.1 Kraftwerk allgemein'!$H$15:$S$15,0)),
IF(AND($M39="x",$F39&lt;&gt;0),
IF($F39=1,$J39,
IF('2.1 Kraftwerk allgemein'!$F$17-'2.5 CAPEX'!CP$5&gt;='2.5 CAPEX'!$F39*'1.1 Allgemein'!$I$27,
IF(SUM(OFFSET(CO39,0,-MIN($F39-2,COLUMN(CB39)-1),1,MIN($F39-1,COLUMN(CB39))))=0,$J39,""),"")),"")),""),"")</f>
        <v/>
      </c>
      <c r="CQ39" s="340" t="str">
        <f ca="1">IF(CQ$5&lt;&gt;"",
IF(CQ$5&gt;='2.1 Kraftwerk allgemein'!$F$15,
IF(CQ$5&lt;='2.1 Kraftwerk allgemein'!$F$16,
$J39*INDEX('2.1 Kraftwerk allgemein'!$H$16:$S$16,,MATCH('2.5 CAPEX'!CQ$5,'2.1 Kraftwerk allgemein'!$H$15:$S$15,0)),
IF(AND($M39="x",$F39&lt;&gt;0),
IF($F39=1,$J39,
IF('2.1 Kraftwerk allgemein'!$F$17-'2.5 CAPEX'!CQ$5&gt;='2.5 CAPEX'!$F39*'1.1 Allgemein'!$I$27,
IF(SUM(OFFSET(CP39,0,-MIN($F39-2,COLUMN(CC39)-1),1,MIN($F39-1,COLUMN(CC39))))=0,$J39,""),"")),"")),""),"")</f>
        <v/>
      </c>
      <c r="CR39" s="340" t="str">
        <f ca="1">IF(CR$5&lt;&gt;"",
IF(CR$5&gt;='2.1 Kraftwerk allgemein'!$F$15,
IF(CR$5&lt;='2.1 Kraftwerk allgemein'!$F$16,
$J39*INDEX('2.1 Kraftwerk allgemein'!$H$16:$S$16,,MATCH('2.5 CAPEX'!CR$5,'2.1 Kraftwerk allgemein'!$H$15:$S$15,0)),
IF(AND($M39="x",$F39&lt;&gt;0),
IF($F39=1,$J39,
IF('2.1 Kraftwerk allgemein'!$F$17-'2.5 CAPEX'!CR$5&gt;='2.5 CAPEX'!$F39*'1.1 Allgemein'!$I$27,
IF(SUM(OFFSET(CQ39,0,-MIN($F39-2,COLUMN(CD39)-1),1,MIN($F39-1,COLUMN(CD39))))=0,$J39,""),"")),"")),""),"")</f>
        <v/>
      </c>
      <c r="CS39" s="340" t="str">
        <f ca="1">IF(CS$5&lt;&gt;"",
IF(CS$5&gt;='2.1 Kraftwerk allgemein'!$F$15,
IF(CS$5&lt;='2.1 Kraftwerk allgemein'!$F$16,
$J39*INDEX('2.1 Kraftwerk allgemein'!$H$16:$S$16,,MATCH('2.5 CAPEX'!CS$5,'2.1 Kraftwerk allgemein'!$H$15:$S$15,0)),
IF(AND($M39="x",$F39&lt;&gt;0),
IF($F39=1,$J39,
IF('2.1 Kraftwerk allgemein'!$F$17-'2.5 CAPEX'!CS$5&gt;='2.5 CAPEX'!$F39*'1.1 Allgemein'!$I$27,
IF(SUM(OFFSET(CR39,0,-MIN($F39-2,COLUMN(CE39)-1),1,MIN($F39-1,COLUMN(CE39))))=0,$J39,""),"")),"")),""),"")</f>
        <v/>
      </c>
      <c r="CT39" s="340" t="str">
        <f ca="1">IF(CT$5&lt;&gt;"",
IF(CT$5&gt;='2.1 Kraftwerk allgemein'!$F$15,
IF(CT$5&lt;='2.1 Kraftwerk allgemein'!$F$16,
$J39*INDEX('2.1 Kraftwerk allgemein'!$H$16:$S$16,,MATCH('2.5 CAPEX'!CT$5,'2.1 Kraftwerk allgemein'!$H$15:$S$15,0)),
IF(AND($M39="x",$F39&lt;&gt;0),
IF($F39=1,$J39,
IF('2.1 Kraftwerk allgemein'!$F$17-'2.5 CAPEX'!CT$5&gt;='2.5 CAPEX'!$F39*'1.1 Allgemein'!$I$27,
IF(SUM(OFFSET(CS39,0,-MIN($F39-2,COLUMN(CF39)-1),1,MIN($F39-1,COLUMN(CF39))))=0,$J39,""),"")),"")),""),"")</f>
        <v/>
      </c>
      <c r="CU39" s="340" t="str">
        <f ca="1">IF(CU$5&lt;&gt;"",
IF(CU$5&gt;='2.1 Kraftwerk allgemein'!$F$15,
IF(CU$5&lt;='2.1 Kraftwerk allgemein'!$F$16,
$J39*INDEX('2.1 Kraftwerk allgemein'!$H$16:$S$16,,MATCH('2.5 CAPEX'!CU$5,'2.1 Kraftwerk allgemein'!$H$15:$S$15,0)),
IF(AND($M39="x",$F39&lt;&gt;0),
IF($F39=1,$J39,
IF('2.1 Kraftwerk allgemein'!$F$17-'2.5 CAPEX'!CU$5&gt;='2.5 CAPEX'!$F39*'1.1 Allgemein'!$I$27,
IF(SUM(OFFSET(CT39,0,-MIN($F39-2,COLUMN(CG39)-1),1,MIN($F39-1,COLUMN(CG39))))=0,$J39,""),"")),"")),""),"")</f>
        <v/>
      </c>
      <c r="CV39" s="340" t="str">
        <f ca="1">IF(CV$5&lt;&gt;"",
IF(CV$5&gt;='2.1 Kraftwerk allgemein'!$F$15,
IF(CV$5&lt;='2.1 Kraftwerk allgemein'!$F$16,
$J39*INDEX('2.1 Kraftwerk allgemein'!$H$16:$S$16,,MATCH('2.5 CAPEX'!CV$5,'2.1 Kraftwerk allgemein'!$H$15:$S$15,0)),
IF(AND($M39="x",$F39&lt;&gt;0),
IF($F39=1,$J39,
IF('2.1 Kraftwerk allgemein'!$F$17-'2.5 CAPEX'!CV$5&gt;='2.5 CAPEX'!$F39*'1.1 Allgemein'!$I$27,
IF(SUM(OFFSET(CU39,0,-MIN($F39-2,COLUMN(CH39)-1),1,MIN($F39-1,COLUMN(CH39))))=0,$J39,""),"")),"")),""),"")</f>
        <v/>
      </c>
      <c r="CW39" s="340" t="str">
        <f ca="1">IF(CW$5&lt;&gt;"",
IF(CW$5&gt;='2.1 Kraftwerk allgemein'!$F$15,
IF(CW$5&lt;='2.1 Kraftwerk allgemein'!$F$16,
$J39*INDEX('2.1 Kraftwerk allgemein'!$H$16:$S$16,,MATCH('2.5 CAPEX'!CW$5,'2.1 Kraftwerk allgemein'!$H$15:$S$15,0)),
IF(AND($M39="x",$F39&lt;&gt;0),
IF($F39=1,$J39,
IF('2.1 Kraftwerk allgemein'!$F$17-'2.5 CAPEX'!CW$5&gt;='2.5 CAPEX'!$F39*'1.1 Allgemein'!$I$27,
IF(SUM(OFFSET(CV39,0,-MIN($F39-2,COLUMN(CI39)-1),1,MIN($F39-1,COLUMN(CI39))))=0,$J39,""),"")),"")),""),"")</f>
        <v/>
      </c>
      <c r="CX39" s="340" t="str">
        <f ca="1">IF(CX$5&lt;&gt;"",
IF(CX$5&gt;='2.1 Kraftwerk allgemein'!$F$15,
IF(CX$5&lt;='2.1 Kraftwerk allgemein'!$F$16,
$J39*INDEX('2.1 Kraftwerk allgemein'!$H$16:$S$16,,MATCH('2.5 CAPEX'!CX$5,'2.1 Kraftwerk allgemein'!$H$15:$S$15,0)),
IF(AND($M39="x",$F39&lt;&gt;0),
IF($F39=1,$J39,
IF('2.1 Kraftwerk allgemein'!$F$17-'2.5 CAPEX'!CX$5&gt;='2.5 CAPEX'!$F39*'1.1 Allgemein'!$I$27,
IF(SUM(OFFSET(CW39,0,-MIN($F39-2,COLUMN(CJ39)-1),1,MIN($F39-1,COLUMN(CJ39))))=0,$J39,""),"")),"")),""),"")</f>
        <v/>
      </c>
      <c r="CY39" s="340" t="str">
        <f ca="1">IF(CY$5&lt;&gt;"",
IF(CY$5&gt;='2.1 Kraftwerk allgemein'!$F$15,
IF(CY$5&lt;='2.1 Kraftwerk allgemein'!$F$16,
$J39*INDEX('2.1 Kraftwerk allgemein'!$H$16:$S$16,,MATCH('2.5 CAPEX'!CY$5,'2.1 Kraftwerk allgemein'!$H$15:$S$15,0)),
IF(AND($M39="x",$F39&lt;&gt;0),
IF($F39=1,$J39,
IF('2.1 Kraftwerk allgemein'!$F$17-'2.5 CAPEX'!CY$5&gt;='2.5 CAPEX'!$F39*'1.1 Allgemein'!$I$27,
IF(SUM(OFFSET(CX39,0,-MIN($F39-2,COLUMN(CK39)-1),1,MIN($F39-1,COLUMN(CK39))))=0,$J39,""),"")),"")),""),"")</f>
        <v/>
      </c>
      <c r="CZ39" s="340" t="str">
        <f ca="1">IF(CZ$5&lt;&gt;"",
IF(CZ$5&gt;='2.1 Kraftwerk allgemein'!$F$15,
IF(CZ$5&lt;='2.1 Kraftwerk allgemein'!$F$16,
$J39*INDEX('2.1 Kraftwerk allgemein'!$H$16:$S$16,,MATCH('2.5 CAPEX'!CZ$5,'2.1 Kraftwerk allgemein'!$H$15:$S$15,0)),
IF(AND($M39="x",$F39&lt;&gt;0),
IF($F39=1,$J39,
IF('2.1 Kraftwerk allgemein'!$F$17-'2.5 CAPEX'!CZ$5&gt;='2.5 CAPEX'!$F39*'1.1 Allgemein'!$I$27,
IF(SUM(OFFSET(CY39,0,-MIN($F39-2,COLUMN(CL39)-1),1,MIN($F39-1,COLUMN(CL39))))=0,$J39,""),"")),"")),""),"")</f>
        <v/>
      </c>
      <c r="DA39" s="340" t="str">
        <f ca="1">IF(DA$5&lt;&gt;"",
IF(DA$5&gt;='2.1 Kraftwerk allgemein'!$F$15,
IF(DA$5&lt;='2.1 Kraftwerk allgemein'!$F$16,
$J39*INDEX('2.1 Kraftwerk allgemein'!$H$16:$S$16,,MATCH('2.5 CAPEX'!DA$5,'2.1 Kraftwerk allgemein'!$H$15:$S$15,0)),
IF(AND($M39="x",$F39&lt;&gt;0),
IF($F39=1,$J39,
IF('2.1 Kraftwerk allgemein'!$F$17-'2.5 CAPEX'!DA$5&gt;='2.5 CAPEX'!$F39*'1.1 Allgemein'!$I$27,
IF(SUM(OFFSET(CZ39,0,-MIN($F39-2,COLUMN(CM39)-1),1,MIN($F39-1,COLUMN(CM39))))=0,$J39,""),"")),"")),""),"")</f>
        <v/>
      </c>
      <c r="DB39" s="340" t="str">
        <f ca="1">IF(DB$5&lt;&gt;"",
IF(DB$5&gt;='2.1 Kraftwerk allgemein'!$F$15,
IF(DB$5&lt;='2.1 Kraftwerk allgemein'!$F$16,
$J39*INDEX('2.1 Kraftwerk allgemein'!$H$16:$S$16,,MATCH('2.5 CAPEX'!DB$5,'2.1 Kraftwerk allgemein'!$H$15:$S$15,0)),
IF(AND($M39="x",$F39&lt;&gt;0),
IF($F39=1,$J39,
IF('2.1 Kraftwerk allgemein'!$F$17-'2.5 CAPEX'!DB$5&gt;='2.5 CAPEX'!$F39*'1.1 Allgemein'!$I$27,
IF(SUM(OFFSET(DA39,0,-MIN($F39-2,COLUMN(CN39)-1),1,MIN($F39-1,COLUMN(CN39))))=0,$J39,""),"")),"")),""),"")</f>
        <v/>
      </c>
      <c r="DC39" s="340" t="str">
        <f ca="1">IF(DC$5&lt;&gt;"",
IF(DC$5&gt;='2.1 Kraftwerk allgemein'!$F$15,
IF(DC$5&lt;='2.1 Kraftwerk allgemein'!$F$16,
$J39*INDEX('2.1 Kraftwerk allgemein'!$H$16:$S$16,,MATCH('2.5 CAPEX'!DC$5,'2.1 Kraftwerk allgemein'!$H$15:$S$15,0)),
IF(AND($M39="x",$F39&lt;&gt;0),
IF($F39=1,$J39,
IF('2.1 Kraftwerk allgemein'!$F$17-'2.5 CAPEX'!DC$5&gt;='2.5 CAPEX'!$F39*'1.1 Allgemein'!$I$27,
IF(SUM(OFFSET(DB39,0,-MIN($F39-2,COLUMN(CO39)-1),1,MIN($F39-1,COLUMN(CO39))))=0,$J39,""),"")),"")),""),"")</f>
        <v/>
      </c>
      <c r="DD39" s="340" t="str">
        <f ca="1">IF(DD$5&lt;&gt;"",
IF(DD$5&gt;='2.1 Kraftwerk allgemein'!$F$15,
IF(DD$5&lt;='2.1 Kraftwerk allgemein'!$F$16,
$J39*INDEX('2.1 Kraftwerk allgemein'!$H$16:$S$16,,MATCH('2.5 CAPEX'!DD$5,'2.1 Kraftwerk allgemein'!$H$15:$S$15,0)),
IF(AND($M39="x",$F39&lt;&gt;0),
IF($F39=1,$J39,
IF('2.1 Kraftwerk allgemein'!$F$17-'2.5 CAPEX'!DD$5&gt;='2.5 CAPEX'!$F39*'1.1 Allgemein'!$I$27,
IF(SUM(OFFSET(DC39,0,-MIN($F39-2,COLUMN(CP39)-1),1,MIN($F39-1,COLUMN(CP39))))=0,$J39,""),"")),"")),""),"")</f>
        <v/>
      </c>
      <c r="DE39" s="340" t="str">
        <f ca="1">IF(DE$5&lt;&gt;"",
IF(DE$5&gt;='2.1 Kraftwerk allgemein'!$F$15,
IF(DE$5&lt;='2.1 Kraftwerk allgemein'!$F$16,
$J39*INDEX('2.1 Kraftwerk allgemein'!$H$16:$S$16,,MATCH('2.5 CAPEX'!DE$5,'2.1 Kraftwerk allgemein'!$H$15:$S$15,0)),
IF(AND($M39="x",$F39&lt;&gt;0),
IF($F39=1,$J39,
IF('2.1 Kraftwerk allgemein'!$F$17-'2.5 CAPEX'!DE$5&gt;='2.5 CAPEX'!$F39*'1.1 Allgemein'!$I$27,
IF(SUM(OFFSET(DD39,0,-MIN($F39-2,COLUMN(CQ39)-1),1,MIN($F39-1,COLUMN(CQ39))))=0,$J39,""),"")),"")),""),"")</f>
        <v/>
      </c>
      <c r="DF39" s="340" t="str">
        <f ca="1">IF(DF$5&lt;&gt;"",
IF(DF$5&gt;='2.1 Kraftwerk allgemein'!$F$15,
IF(DF$5&lt;='2.1 Kraftwerk allgemein'!$F$16,
$J39*INDEX('2.1 Kraftwerk allgemein'!$H$16:$S$16,,MATCH('2.5 CAPEX'!DF$5,'2.1 Kraftwerk allgemein'!$H$15:$S$15,0)),
IF(AND($M39="x",$F39&lt;&gt;0),
IF($F39=1,$J39,
IF('2.1 Kraftwerk allgemein'!$F$17-'2.5 CAPEX'!DF$5&gt;='2.5 CAPEX'!$F39*'1.1 Allgemein'!$I$27,
IF(SUM(OFFSET(DE39,0,-MIN($F39-2,COLUMN(CR39)-1),1,MIN($F39-1,COLUMN(CR39))))=0,$J39,""),"")),"")),""),"")</f>
        <v/>
      </c>
      <c r="DG39" s="340" t="str">
        <f ca="1">IF(DG$5&lt;&gt;"",
IF(DG$5&gt;='2.1 Kraftwerk allgemein'!$F$15,
IF(DG$5&lt;='2.1 Kraftwerk allgemein'!$F$16,
$J39*INDEX('2.1 Kraftwerk allgemein'!$H$16:$S$16,,MATCH('2.5 CAPEX'!DG$5,'2.1 Kraftwerk allgemein'!$H$15:$S$15,0)),
IF(AND($M39="x",$F39&lt;&gt;0),
IF($F39=1,$J39,
IF('2.1 Kraftwerk allgemein'!$F$17-'2.5 CAPEX'!DG$5&gt;='2.5 CAPEX'!$F39*'1.1 Allgemein'!$I$27,
IF(SUM(OFFSET(DF39,0,-MIN($F39-2,COLUMN(CS39)-1),1,MIN($F39-1,COLUMN(CS39))))=0,$J39,""),"")),"")),""),"")</f>
        <v/>
      </c>
      <c r="DH39" s="340" t="str">
        <f ca="1">IF(DH$5&lt;&gt;"",
IF(DH$5&gt;='2.1 Kraftwerk allgemein'!$F$15,
IF(DH$5&lt;='2.1 Kraftwerk allgemein'!$F$16,
$J39*INDEX('2.1 Kraftwerk allgemein'!$H$16:$S$16,,MATCH('2.5 CAPEX'!DH$5,'2.1 Kraftwerk allgemein'!$H$15:$S$15,0)),
IF(AND($M39="x",$F39&lt;&gt;0),
IF($F39=1,$J39,
IF('2.1 Kraftwerk allgemein'!$F$17-'2.5 CAPEX'!DH$5&gt;='2.5 CAPEX'!$F39*'1.1 Allgemein'!$I$27,
IF(SUM(OFFSET(DG39,0,-MIN($F39-2,COLUMN(CT39)-1),1,MIN($F39-1,COLUMN(CT39))))=0,$J39,""),"")),"")),""),"")</f>
        <v/>
      </c>
      <c r="DI39" s="340" t="str">
        <f ca="1">IF(DI$5&lt;&gt;"",
IF(DI$5&gt;='2.1 Kraftwerk allgemein'!$F$15,
IF(DI$5&lt;='2.1 Kraftwerk allgemein'!$F$16,
$J39*INDEX('2.1 Kraftwerk allgemein'!$H$16:$S$16,,MATCH('2.5 CAPEX'!DI$5,'2.1 Kraftwerk allgemein'!$H$15:$S$15,0)),
IF(AND($M39="x",$F39&lt;&gt;0),
IF($F39=1,$J39,
IF('2.1 Kraftwerk allgemein'!$F$17-'2.5 CAPEX'!DI$5&gt;='2.5 CAPEX'!$F39*'1.1 Allgemein'!$I$27,
IF(SUM(OFFSET(DH39,0,-MIN($F39-2,COLUMN(CU39)-1),1,MIN($F39-1,COLUMN(CU39))))=0,$J39,""),"")),"")),""),"")</f>
        <v/>
      </c>
      <c r="DJ39" s="340" t="str">
        <f ca="1">IF(DJ$5&lt;&gt;"",
IF(DJ$5&gt;='2.1 Kraftwerk allgemein'!$F$15,
IF(DJ$5&lt;='2.1 Kraftwerk allgemein'!$F$16,
$J39*INDEX('2.1 Kraftwerk allgemein'!$H$16:$S$16,,MATCH('2.5 CAPEX'!DJ$5,'2.1 Kraftwerk allgemein'!$H$15:$S$15,0)),
IF(AND($M39="x",$F39&lt;&gt;0),
IF($F39=1,$J39,
IF('2.1 Kraftwerk allgemein'!$F$17-'2.5 CAPEX'!DJ$5&gt;='2.5 CAPEX'!$F39*'1.1 Allgemein'!$I$27,
IF(SUM(OFFSET(DI39,0,-MIN($F39-2,COLUMN(CV39)-1),1,MIN($F39-1,COLUMN(CV39))))=0,$J39,""),"")),"")),""),"")</f>
        <v/>
      </c>
      <c r="DK39" s="340" t="str">
        <f ca="1">IF(DK$5&lt;&gt;"",
IF(DK$5&gt;='2.1 Kraftwerk allgemein'!$F$15,
IF(DK$5&lt;='2.1 Kraftwerk allgemein'!$F$16,
$J39*INDEX('2.1 Kraftwerk allgemein'!$H$16:$S$16,,MATCH('2.5 CAPEX'!DK$5,'2.1 Kraftwerk allgemein'!$H$15:$S$15,0)),
IF(AND($M39="x",$F39&lt;&gt;0),
IF($F39=1,$J39,
IF('2.1 Kraftwerk allgemein'!$F$17-'2.5 CAPEX'!DK$5&gt;='2.5 CAPEX'!$F39*'1.1 Allgemein'!$I$27,
IF(SUM(OFFSET(DJ39,0,-MIN($F39-2,COLUMN(CW39)-1),1,MIN($F39-1,COLUMN(CW39))))=0,$J39,""),"")),"")),""),"")</f>
        <v/>
      </c>
    </row>
    <row r="40" spans="2:115" s="7" customFormat="1" ht="15" customHeight="1" x14ac:dyDescent="0.35">
      <c r="D40" s="41">
        <v>301</v>
      </c>
      <c r="E40" s="41" t="str">
        <f>IF('2.1 Kraftwerk allgemein'!$F$2="f",d_f_i!$B242,IF('2.1 Kraftwerk allgemein'!$F$2="i",d_f_i!$C242,d_f_i!$A242))</f>
        <v>Gebäude</v>
      </c>
      <c r="F40" s="19">
        <f>INDEX('1.1 Allgemein'!$1:$1048576,MATCH('2.5 CAPEX'!D40,'1.1 Allgemein'!$E:$E,0),MATCH('2.5 CAPEX'!$F$11,'1.1 Allgemein'!$34:$34,0))</f>
        <v>40</v>
      </c>
      <c r="G40" s="93">
        <f t="shared" ca="1" si="3"/>
        <v>0</v>
      </c>
      <c r="H40" s="94">
        <f ca="1">SUM(OFFSET(O40,0,0,1,'2.1 Kraftwerk allgemein'!$F$17-'2.5 CAPEX'!$O$5+1))-J40</f>
        <v>0</v>
      </c>
      <c r="I40" s="336"/>
      <c r="J40" s="336"/>
      <c r="K40" s="68" t="str">
        <f>IF($D40&lt;&gt;"",IF(INDEX('1.1 Allgemein'!$1:$1048576,MATCH('2.5 CAPEX'!$D40,'1.1 Allgemein'!$E:$E,0),MATCH('2.5 CAPEX'!K$11,'1.1 Allgemein'!$34:$34,0))&lt;&gt;0,INDEX('1.1 Allgemein'!$1:$1048576,MATCH('2.5 CAPEX'!$D40,'1.1 Allgemein'!$E:$E,0),MATCH('2.5 CAPEX'!K$11,'1.1 Allgemein'!$34:$34,0)),""),"")</f>
        <v/>
      </c>
      <c r="L40" s="68" t="str">
        <f>IF($D40&lt;&gt;"",IF(INDEX('1.1 Allgemein'!$1:$1048576,MATCH('2.5 CAPEX'!$D40,'1.1 Allgemein'!$E:$E,0),MATCH('2.5 CAPEX'!L$11,'1.1 Allgemein'!$34:$34,0))&lt;&gt;0,INDEX('1.1 Allgemein'!$1:$1048576,MATCH('2.5 CAPEX'!$D40,'1.1 Allgemein'!$E:$E,0),MATCH('2.5 CAPEX'!L$11,'1.1 Allgemein'!$34:$34,0)),""),"")</f>
        <v/>
      </c>
      <c r="M40" s="68" t="str">
        <f>IF($D40&lt;&gt;"",IF(INDEX('1.1 Allgemein'!$1:$1048576,MATCH('2.5 CAPEX'!$D40,'1.1 Allgemein'!$E:$E,0),MATCH('2.5 CAPEX'!M$11,'1.1 Allgemein'!$34:$34,0))&lt;&gt;0,INDEX('1.1 Allgemein'!$1:$1048576,MATCH('2.5 CAPEX'!$D40,'1.1 Allgemein'!$E:$E,0),MATCH('2.5 CAPEX'!M$11,'1.1 Allgemein'!$34:$34,0)),""),"")</f>
        <v>x</v>
      </c>
      <c r="N40" s="69"/>
      <c r="O40" s="340">
        <f ca="1">IF(O$5&lt;&gt;"",
IF(O$5&gt;='2.1 Kraftwerk allgemein'!$F$15,
IF(O$5&lt;='2.1 Kraftwerk allgemein'!$F$16,
$J40*INDEX('2.1 Kraftwerk allgemein'!$H$16:$S$16,,MATCH('2.5 CAPEX'!O$5,'2.1 Kraftwerk allgemein'!$H$15:$S$15,0)),
IF(AND($M40="x",$F40&lt;&gt;0),
IF($F40=1,$J40,
IF('2.1 Kraftwerk allgemein'!$F$17-'2.5 CAPEX'!O$5&gt;='2.5 CAPEX'!$F40*'1.1 Allgemein'!$I$27,
IF(SUM(OFFSET(N40,0,-MIN($F40-2,COLUMN(A40)-1),1,MIN($F40-1,COLUMN(A40))))=0,$J40,""),"")),"")),""),"")</f>
        <v>0</v>
      </c>
      <c r="P40" s="340">
        <f ca="1">IF(P$5&lt;&gt;"",
IF(P$5&gt;='2.1 Kraftwerk allgemein'!$F$15,
IF(P$5&lt;='2.1 Kraftwerk allgemein'!$F$16,
$J40*INDEX('2.1 Kraftwerk allgemein'!$H$16:$S$16,,MATCH('2.5 CAPEX'!P$5,'2.1 Kraftwerk allgemein'!$H$15:$S$15,0)),
IF(AND($M40="x",$F40&lt;&gt;0),
IF($F40=1,$J40,
IF('2.1 Kraftwerk allgemein'!$F$17-'2.5 CAPEX'!P$5&gt;='2.5 CAPEX'!$F40*'1.1 Allgemein'!$I$27,
IF(SUM(OFFSET(O40,0,-MIN($F40-2,COLUMN(B40)-1),1,MIN($F40-1,COLUMN(B40))))=0,$J40,""),"")),"")),""),"")</f>
        <v>0</v>
      </c>
      <c r="Q40" s="340">
        <f ca="1">IF(Q$5&lt;&gt;"",
IF(Q$5&gt;='2.1 Kraftwerk allgemein'!$F$15,
IF(Q$5&lt;='2.1 Kraftwerk allgemein'!$F$16,
$J40*INDEX('2.1 Kraftwerk allgemein'!$H$16:$S$16,,MATCH('2.5 CAPEX'!Q$5,'2.1 Kraftwerk allgemein'!$H$15:$S$15,0)),
IF(AND($M40="x",$F40&lt;&gt;0),
IF($F40=1,$J40,
IF('2.1 Kraftwerk allgemein'!$F$17-'2.5 CAPEX'!Q$5&gt;='2.5 CAPEX'!$F40*'1.1 Allgemein'!$I$27,
IF(SUM(OFFSET(P40,0,-MIN($F40-2,COLUMN(C40)-1),1,MIN($F40-1,COLUMN(C40))))=0,$J40,""),"")),"")),""),"")</f>
        <v>0</v>
      </c>
      <c r="R40" s="340">
        <f ca="1">IF(R$5&lt;&gt;"",
IF(R$5&gt;='2.1 Kraftwerk allgemein'!$F$15,
IF(R$5&lt;='2.1 Kraftwerk allgemein'!$F$16,
$J40*INDEX('2.1 Kraftwerk allgemein'!$H$16:$S$16,,MATCH('2.5 CAPEX'!R$5,'2.1 Kraftwerk allgemein'!$H$15:$S$15,0)),
IF(AND($M40="x",$F40&lt;&gt;0),
IF($F40=1,$J40,
IF('2.1 Kraftwerk allgemein'!$F$17-'2.5 CAPEX'!R$5&gt;='2.5 CAPEX'!$F40*'1.1 Allgemein'!$I$27,
IF(SUM(OFFSET(Q40,0,-MIN($F40-2,COLUMN(D40)-1),1,MIN($F40-1,COLUMN(D40))))=0,$J40,""),"")),"")),""),"")</f>
        <v>0</v>
      </c>
      <c r="S40" s="340">
        <f ca="1">IF(S$5&lt;&gt;"",
IF(S$5&gt;='2.1 Kraftwerk allgemein'!$F$15,
IF(S$5&lt;='2.1 Kraftwerk allgemein'!$F$16,
$J40*INDEX('2.1 Kraftwerk allgemein'!$H$16:$S$16,,MATCH('2.5 CAPEX'!S$5,'2.1 Kraftwerk allgemein'!$H$15:$S$15,0)),
IF(AND($M40="x",$F40&lt;&gt;0),
IF($F40=1,$J40,
IF('2.1 Kraftwerk allgemein'!$F$17-'2.5 CAPEX'!S$5&gt;='2.5 CAPEX'!$F40*'1.1 Allgemein'!$I$27,
IF(SUM(OFFSET(R40,0,-MIN($F40-2,COLUMN(E40)-1),1,MIN($F40-1,COLUMN(E40))))=0,$J40,""),"")),"")),""),"")</f>
        <v>0</v>
      </c>
      <c r="T40" s="340">
        <f ca="1">IF(T$5&lt;&gt;"",
IF(T$5&gt;='2.1 Kraftwerk allgemein'!$F$15,
IF(T$5&lt;='2.1 Kraftwerk allgemein'!$F$16,
$J40*INDEX('2.1 Kraftwerk allgemein'!$H$16:$S$16,,MATCH('2.5 CAPEX'!T$5,'2.1 Kraftwerk allgemein'!$H$15:$S$15,0)),
IF(AND($M40="x",$F40&lt;&gt;0),
IF($F40=1,$J40,
IF('2.1 Kraftwerk allgemein'!$F$17-'2.5 CAPEX'!T$5&gt;='2.5 CAPEX'!$F40*'1.1 Allgemein'!$I$27,
IF(SUM(OFFSET(S40,0,-MIN($F40-2,COLUMN(F40)-1),1,MIN($F40-1,COLUMN(F40))))=0,$J40,""),"")),"")),""),"")</f>
        <v>0</v>
      </c>
      <c r="U40" s="340">
        <f ca="1">IF(U$5&lt;&gt;"",
IF(U$5&gt;='2.1 Kraftwerk allgemein'!$F$15,
IF(U$5&lt;='2.1 Kraftwerk allgemein'!$F$16,
$J40*INDEX('2.1 Kraftwerk allgemein'!$H$16:$S$16,,MATCH('2.5 CAPEX'!U$5,'2.1 Kraftwerk allgemein'!$H$15:$S$15,0)),
IF(AND($M40="x",$F40&lt;&gt;0),
IF($F40=1,$J40,
IF('2.1 Kraftwerk allgemein'!$F$17-'2.5 CAPEX'!U$5&gt;='2.5 CAPEX'!$F40*'1.1 Allgemein'!$I$27,
IF(SUM(OFFSET(T40,0,-MIN($F40-2,COLUMN(G40)-1),1,MIN($F40-1,COLUMN(G40))))=0,$J40,""),"")),"")),""),"")</f>
        <v>0</v>
      </c>
      <c r="V40" s="340">
        <f ca="1">IF(V$5&lt;&gt;"",
IF(V$5&gt;='2.1 Kraftwerk allgemein'!$F$15,
IF(V$5&lt;='2.1 Kraftwerk allgemein'!$F$16,
$J40*INDEX('2.1 Kraftwerk allgemein'!$H$16:$S$16,,MATCH('2.5 CAPEX'!V$5,'2.1 Kraftwerk allgemein'!$H$15:$S$15,0)),
IF(AND($M40="x",$F40&lt;&gt;0),
IF($F40=1,$J40,
IF('2.1 Kraftwerk allgemein'!$F$17-'2.5 CAPEX'!V$5&gt;='2.5 CAPEX'!$F40*'1.1 Allgemein'!$I$27,
IF(SUM(OFFSET(U40,0,-MIN($F40-2,COLUMN(H40)-1),1,MIN($F40-1,COLUMN(H40))))=0,$J40,""),"")),"")),""),"")</f>
        <v>0</v>
      </c>
      <c r="W40" s="340">
        <f ca="1">IF(W$5&lt;&gt;"",
IF(W$5&gt;='2.1 Kraftwerk allgemein'!$F$15,
IF(W$5&lt;='2.1 Kraftwerk allgemein'!$F$16,
$J40*INDEX('2.1 Kraftwerk allgemein'!$H$16:$S$16,,MATCH('2.5 CAPEX'!W$5,'2.1 Kraftwerk allgemein'!$H$15:$S$15,0)),
IF(AND($M40="x",$F40&lt;&gt;0),
IF($F40=1,$J40,
IF('2.1 Kraftwerk allgemein'!$F$17-'2.5 CAPEX'!W$5&gt;='2.5 CAPEX'!$F40*'1.1 Allgemein'!$I$27,
IF(SUM(OFFSET(V40,0,-MIN($F40-2,COLUMN(I40)-1),1,MIN($F40-1,COLUMN(I40))))=0,$J40,""),"")),"")),""),"")</f>
        <v>0</v>
      </c>
      <c r="X40" s="340">
        <f ca="1">IF(X$5&lt;&gt;"",
IF(X$5&gt;='2.1 Kraftwerk allgemein'!$F$15,
IF(X$5&lt;='2.1 Kraftwerk allgemein'!$F$16,
$J40*INDEX('2.1 Kraftwerk allgemein'!$H$16:$S$16,,MATCH('2.5 CAPEX'!X$5,'2.1 Kraftwerk allgemein'!$H$15:$S$15,0)),
IF(AND($M40="x",$F40&lt;&gt;0),
IF($F40=1,$J40,
IF('2.1 Kraftwerk allgemein'!$F$17-'2.5 CAPEX'!X$5&gt;='2.5 CAPEX'!$F40*'1.1 Allgemein'!$I$27,
IF(SUM(OFFSET(W40,0,-MIN($F40-2,COLUMN(J40)-1),1,MIN($F40-1,COLUMN(J40))))=0,$J40,""),"")),"")),""),"")</f>
        <v>0</v>
      </c>
      <c r="Y40" s="340">
        <f ca="1">IF(Y$5&lt;&gt;"",
IF(Y$5&gt;='2.1 Kraftwerk allgemein'!$F$15,
IF(Y$5&lt;='2.1 Kraftwerk allgemein'!$F$16,
$J40*INDEX('2.1 Kraftwerk allgemein'!$H$16:$S$16,,MATCH('2.5 CAPEX'!Y$5,'2.1 Kraftwerk allgemein'!$H$15:$S$15,0)),
IF(AND($M40="x",$F40&lt;&gt;0),
IF($F40=1,$J40,
IF('2.1 Kraftwerk allgemein'!$F$17-'2.5 CAPEX'!Y$5&gt;='2.5 CAPEX'!$F40*'1.1 Allgemein'!$I$27,
IF(SUM(OFFSET(X40,0,-MIN($F40-2,COLUMN(K40)-1),1,MIN($F40-1,COLUMN(K40))))=0,$J40,""),"")),"")),""),"")</f>
        <v>0</v>
      </c>
      <c r="Z40" s="340">
        <f ca="1">IF(Z$5&lt;&gt;"",
IF(Z$5&gt;='2.1 Kraftwerk allgemein'!$F$15,
IF(Z$5&lt;='2.1 Kraftwerk allgemein'!$F$16,
$J40*INDEX('2.1 Kraftwerk allgemein'!$H$16:$S$16,,MATCH('2.5 CAPEX'!Z$5,'2.1 Kraftwerk allgemein'!$H$15:$S$15,0)),
IF(AND($M40="x",$F40&lt;&gt;0),
IF($F40=1,$J40,
IF('2.1 Kraftwerk allgemein'!$F$17-'2.5 CAPEX'!Z$5&gt;='2.5 CAPEX'!$F40*'1.1 Allgemein'!$I$27,
IF(SUM(OFFSET(Y40,0,-MIN($F40-2,COLUMN(L40)-1),1,MIN($F40-1,COLUMN(L40))))=0,$J40,""),"")),"")),""),"")</f>
        <v>0</v>
      </c>
      <c r="AA40" s="340">
        <f ca="1">IF(AA$5&lt;&gt;"",
IF(AA$5&gt;='2.1 Kraftwerk allgemein'!$F$15,
IF(AA$5&lt;='2.1 Kraftwerk allgemein'!$F$16,
$J40*INDEX('2.1 Kraftwerk allgemein'!$H$16:$S$16,,MATCH('2.5 CAPEX'!AA$5,'2.1 Kraftwerk allgemein'!$H$15:$S$15,0)),
IF(AND($M40="x",$F40&lt;&gt;0),
IF($F40=1,$J40,
IF('2.1 Kraftwerk allgemein'!$F$17-'2.5 CAPEX'!AA$5&gt;='2.5 CAPEX'!$F40*'1.1 Allgemein'!$I$27,
IF(SUM(OFFSET(Z40,0,-MIN($F40-2,COLUMN(M40)-1),1,MIN($F40-1,COLUMN(M40))))=0,$J40,""),"")),"")),""),"")</f>
        <v>0</v>
      </c>
      <c r="AB40" s="340">
        <f ca="1">IF(AB$5&lt;&gt;"",
IF(AB$5&gt;='2.1 Kraftwerk allgemein'!$F$15,
IF(AB$5&lt;='2.1 Kraftwerk allgemein'!$F$16,
$J40*INDEX('2.1 Kraftwerk allgemein'!$H$16:$S$16,,MATCH('2.5 CAPEX'!AB$5,'2.1 Kraftwerk allgemein'!$H$15:$S$15,0)),
IF(AND($M40="x",$F40&lt;&gt;0),
IF($F40=1,$J40,
IF('2.1 Kraftwerk allgemein'!$F$17-'2.5 CAPEX'!AB$5&gt;='2.5 CAPEX'!$F40*'1.1 Allgemein'!$I$27,
IF(SUM(OFFSET(AA40,0,-MIN($F40-2,COLUMN(N40)-1),1,MIN($F40-1,COLUMN(N40))))=0,$J40,""),"")),"")),""),"")</f>
        <v>0</v>
      </c>
      <c r="AC40" s="340">
        <f ca="1">IF(AC$5&lt;&gt;"",
IF(AC$5&gt;='2.1 Kraftwerk allgemein'!$F$15,
IF(AC$5&lt;='2.1 Kraftwerk allgemein'!$F$16,
$J40*INDEX('2.1 Kraftwerk allgemein'!$H$16:$S$16,,MATCH('2.5 CAPEX'!AC$5,'2.1 Kraftwerk allgemein'!$H$15:$S$15,0)),
IF(AND($M40="x",$F40&lt;&gt;0),
IF($F40=1,$J40,
IF('2.1 Kraftwerk allgemein'!$F$17-'2.5 CAPEX'!AC$5&gt;='2.5 CAPEX'!$F40*'1.1 Allgemein'!$I$27,
IF(SUM(OFFSET(AB40,0,-MIN($F40-2,COLUMN(O40)-1),1,MIN($F40-1,COLUMN(O40))))=0,$J40,""),"")),"")),""),"")</f>
        <v>0</v>
      </c>
      <c r="AD40" s="340">
        <f ca="1">IF(AD$5&lt;&gt;"",
IF(AD$5&gt;='2.1 Kraftwerk allgemein'!$F$15,
IF(AD$5&lt;='2.1 Kraftwerk allgemein'!$F$16,
$J40*INDEX('2.1 Kraftwerk allgemein'!$H$16:$S$16,,MATCH('2.5 CAPEX'!AD$5,'2.1 Kraftwerk allgemein'!$H$15:$S$15,0)),
IF(AND($M40="x",$F40&lt;&gt;0),
IF($F40=1,$J40,
IF('2.1 Kraftwerk allgemein'!$F$17-'2.5 CAPEX'!AD$5&gt;='2.5 CAPEX'!$F40*'1.1 Allgemein'!$I$27,
IF(SUM(OFFSET(AC40,0,-MIN($F40-2,COLUMN(P40)-1),1,MIN($F40-1,COLUMN(P40))))=0,$J40,""),"")),"")),""),"")</f>
        <v>0</v>
      </c>
      <c r="AE40" s="340">
        <f ca="1">IF(AE$5&lt;&gt;"",
IF(AE$5&gt;='2.1 Kraftwerk allgemein'!$F$15,
IF(AE$5&lt;='2.1 Kraftwerk allgemein'!$F$16,
$J40*INDEX('2.1 Kraftwerk allgemein'!$H$16:$S$16,,MATCH('2.5 CAPEX'!AE$5,'2.1 Kraftwerk allgemein'!$H$15:$S$15,0)),
IF(AND($M40="x",$F40&lt;&gt;0),
IF($F40=1,$J40,
IF('2.1 Kraftwerk allgemein'!$F$17-'2.5 CAPEX'!AE$5&gt;='2.5 CAPEX'!$F40*'1.1 Allgemein'!$I$27,
IF(SUM(OFFSET(AD40,0,-MIN($F40-2,COLUMN(Q40)-1),1,MIN($F40-1,COLUMN(Q40))))=0,$J40,""),"")),"")),""),"")</f>
        <v>0</v>
      </c>
      <c r="AF40" s="340">
        <f ca="1">IF(AF$5&lt;&gt;"",
IF(AF$5&gt;='2.1 Kraftwerk allgemein'!$F$15,
IF(AF$5&lt;='2.1 Kraftwerk allgemein'!$F$16,
$J40*INDEX('2.1 Kraftwerk allgemein'!$H$16:$S$16,,MATCH('2.5 CAPEX'!AF$5,'2.1 Kraftwerk allgemein'!$H$15:$S$15,0)),
IF(AND($M40="x",$F40&lt;&gt;0),
IF($F40=1,$J40,
IF('2.1 Kraftwerk allgemein'!$F$17-'2.5 CAPEX'!AF$5&gt;='2.5 CAPEX'!$F40*'1.1 Allgemein'!$I$27,
IF(SUM(OFFSET(AE40,0,-MIN($F40-2,COLUMN(R40)-1),1,MIN($F40-1,COLUMN(R40))))=0,$J40,""),"")),"")),""),"")</f>
        <v>0</v>
      </c>
      <c r="AG40" s="340">
        <f ca="1">IF(AG$5&lt;&gt;"",
IF(AG$5&gt;='2.1 Kraftwerk allgemein'!$F$15,
IF(AG$5&lt;='2.1 Kraftwerk allgemein'!$F$16,
$J40*INDEX('2.1 Kraftwerk allgemein'!$H$16:$S$16,,MATCH('2.5 CAPEX'!AG$5,'2.1 Kraftwerk allgemein'!$H$15:$S$15,0)),
IF(AND($M40="x",$F40&lt;&gt;0),
IF($F40=1,$J40,
IF('2.1 Kraftwerk allgemein'!$F$17-'2.5 CAPEX'!AG$5&gt;='2.5 CAPEX'!$F40*'1.1 Allgemein'!$I$27,
IF(SUM(OFFSET(AF40,0,-MIN($F40-2,COLUMN(S40)-1),1,MIN($F40-1,COLUMN(S40))))=0,$J40,""),"")),"")),""),"")</f>
        <v>0</v>
      </c>
      <c r="AH40" s="340">
        <f ca="1">IF(AH$5&lt;&gt;"",
IF(AH$5&gt;='2.1 Kraftwerk allgemein'!$F$15,
IF(AH$5&lt;='2.1 Kraftwerk allgemein'!$F$16,
$J40*INDEX('2.1 Kraftwerk allgemein'!$H$16:$S$16,,MATCH('2.5 CAPEX'!AH$5,'2.1 Kraftwerk allgemein'!$H$15:$S$15,0)),
IF(AND($M40="x",$F40&lt;&gt;0),
IF($F40=1,$J40,
IF('2.1 Kraftwerk allgemein'!$F$17-'2.5 CAPEX'!AH$5&gt;='2.5 CAPEX'!$F40*'1.1 Allgemein'!$I$27,
IF(SUM(OFFSET(AG40,0,-MIN($F40-2,COLUMN(T40)-1),1,MIN($F40-1,COLUMN(T40))))=0,$J40,""),"")),"")),""),"")</f>
        <v>0</v>
      </c>
      <c r="AI40" s="340">
        <f ca="1">IF(AI$5&lt;&gt;"",
IF(AI$5&gt;='2.1 Kraftwerk allgemein'!$F$15,
IF(AI$5&lt;='2.1 Kraftwerk allgemein'!$F$16,
$J40*INDEX('2.1 Kraftwerk allgemein'!$H$16:$S$16,,MATCH('2.5 CAPEX'!AI$5,'2.1 Kraftwerk allgemein'!$H$15:$S$15,0)),
IF(AND($M40="x",$F40&lt;&gt;0),
IF($F40=1,$J40,
IF('2.1 Kraftwerk allgemein'!$F$17-'2.5 CAPEX'!AI$5&gt;='2.5 CAPEX'!$F40*'1.1 Allgemein'!$I$27,
IF(SUM(OFFSET(AH40,0,-MIN($F40-2,COLUMN(U40)-1),1,MIN($F40-1,COLUMN(U40))))=0,$J40,""),"")),"")),""),"")</f>
        <v>0</v>
      </c>
      <c r="AJ40" s="340">
        <f ca="1">IF(AJ$5&lt;&gt;"",
IF(AJ$5&gt;='2.1 Kraftwerk allgemein'!$F$15,
IF(AJ$5&lt;='2.1 Kraftwerk allgemein'!$F$16,
$J40*INDEX('2.1 Kraftwerk allgemein'!$H$16:$S$16,,MATCH('2.5 CAPEX'!AJ$5,'2.1 Kraftwerk allgemein'!$H$15:$S$15,0)),
IF(AND($M40="x",$F40&lt;&gt;0),
IF($F40=1,$J40,
IF('2.1 Kraftwerk allgemein'!$F$17-'2.5 CAPEX'!AJ$5&gt;='2.5 CAPEX'!$F40*'1.1 Allgemein'!$I$27,
IF(SUM(OFFSET(AI40,0,-MIN($F40-2,COLUMN(V40)-1),1,MIN($F40-1,COLUMN(V40))))=0,$J40,""),"")),"")),""),"")</f>
        <v>0</v>
      </c>
      <c r="AK40" s="340">
        <f ca="1">IF(AK$5&lt;&gt;"",
IF(AK$5&gt;='2.1 Kraftwerk allgemein'!$F$15,
IF(AK$5&lt;='2.1 Kraftwerk allgemein'!$F$16,
$J40*INDEX('2.1 Kraftwerk allgemein'!$H$16:$S$16,,MATCH('2.5 CAPEX'!AK$5,'2.1 Kraftwerk allgemein'!$H$15:$S$15,0)),
IF(AND($M40="x",$F40&lt;&gt;0),
IF($F40=1,$J40,
IF('2.1 Kraftwerk allgemein'!$F$17-'2.5 CAPEX'!AK$5&gt;='2.5 CAPEX'!$F40*'1.1 Allgemein'!$I$27,
IF(SUM(OFFSET(AJ40,0,-MIN($F40-2,COLUMN(W40)-1),1,MIN($F40-1,COLUMN(W40))))=0,$J40,""),"")),"")),""),"")</f>
        <v>0</v>
      </c>
      <c r="AL40" s="340">
        <f ca="1">IF(AL$5&lt;&gt;"",
IF(AL$5&gt;='2.1 Kraftwerk allgemein'!$F$15,
IF(AL$5&lt;='2.1 Kraftwerk allgemein'!$F$16,
$J40*INDEX('2.1 Kraftwerk allgemein'!$H$16:$S$16,,MATCH('2.5 CAPEX'!AL$5,'2.1 Kraftwerk allgemein'!$H$15:$S$15,0)),
IF(AND($M40="x",$F40&lt;&gt;0),
IF($F40=1,$J40,
IF('2.1 Kraftwerk allgemein'!$F$17-'2.5 CAPEX'!AL$5&gt;='2.5 CAPEX'!$F40*'1.1 Allgemein'!$I$27,
IF(SUM(OFFSET(AK40,0,-MIN($F40-2,COLUMN(X40)-1),1,MIN($F40-1,COLUMN(X40))))=0,$J40,""),"")),"")),""),"")</f>
        <v>0</v>
      </c>
      <c r="AM40" s="340">
        <f ca="1">IF(AM$5&lt;&gt;"",
IF(AM$5&gt;='2.1 Kraftwerk allgemein'!$F$15,
IF(AM$5&lt;='2.1 Kraftwerk allgemein'!$F$16,
$J40*INDEX('2.1 Kraftwerk allgemein'!$H$16:$S$16,,MATCH('2.5 CAPEX'!AM$5,'2.1 Kraftwerk allgemein'!$H$15:$S$15,0)),
IF(AND($M40="x",$F40&lt;&gt;0),
IF($F40=1,$J40,
IF('2.1 Kraftwerk allgemein'!$F$17-'2.5 CAPEX'!AM$5&gt;='2.5 CAPEX'!$F40*'1.1 Allgemein'!$I$27,
IF(SUM(OFFSET(AL40,0,-MIN($F40-2,COLUMN(Y40)-1),1,MIN($F40-1,COLUMN(Y40))))=0,$J40,""),"")),"")),""),"")</f>
        <v>0</v>
      </c>
      <c r="AN40" s="340" t="str">
        <f ca="1">IF(AN$5&lt;&gt;"",
IF(AN$5&gt;='2.1 Kraftwerk allgemein'!$F$15,
IF(AN$5&lt;='2.1 Kraftwerk allgemein'!$F$16,
$J40*INDEX('2.1 Kraftwerk allgemein'!$H$16:$S$16,,MATCH('2.5 CAPEX'!AN$5,'2.1 Kraftwerk allgemein'!$H$15:$S$15,0)),
IF(AND($M40="x",$F40&lt;&gt;0),
IF($F40=1,$J40,
IF('2.1 Kraftwerk allgemein'!$F$17-'2.5 CAPEX'!AN$5&gt;='2.5 CAPEX'!$F40*'1.1 Allgemein'!$I$27,
IF(SUM(OFFSET(AM40,0,-MIN($F40-2,COLUMN(Z40)-1),1,MIN($F40-1,COLUMN(Z40))))=0,$J40,""),"")),"")),""),"")</f>
        <v/>
      </c>
      <c r="AO40" s="340" t="str">
        <f ca="1">IF(AO$5&lt;&gt;"",
IF(AO$5&gt;='2.1 Kraftwerk allgemein'!$F$15,
IF(AO$5&lt;='2.1 Kraftwerk allgemein'!$F$16,
$J40*INDEX('2.1 Kraftwerk allgemein'!$H$16:$S$16,,MATCH('2.5 CAPEX'!AO$5,'2.1 Kraftwerk allgemein'!$H$15:$S$15,0)),
IF(AND($M40="x",$F40&lt;&gt;0),
IF($F40=1,$J40,
IF('2.1 Kraftwerk allgemein'!$F$17-'2.5 CAPEX'!AO$5&gt;='2.5 CAPEX'!$F40*'1.1 Allgemein'!$I$27,
IF(SUM(OFFSET(AN40,0,-MIN($F40-2,COLUMN(AA40)-1),1,MIN($F40-1,COLUMN(AA40))))=0,$J40,""),"")),"")),""),"")</f>
        <v/>
      </c>
      <c r="AP40" s="340" t="str">
        <f ca="1">IF(AP$5&lt;&gt;"",
IF(AP$5&gt;='2.1 Kraftwerk allgemein'!$F$15,
IF(AP$5&lt;='2.1 Kraftwerk allgemein'!$F$16,
$J40*INDEX('2.1 Kraftwerk allgemein'!$H$16:$S$16,,MATCH('2.5 CAPEX'!AP$5,'2.1 Kraftwerk allgemein'!$H$15:$S$15,0)),
IF(AND($M40="x",$F40&lt;&gt;0),
IF($F40=1,$J40,
IF('2.1 Kraftwerk allgemein'!$F$17-'2.5 CAPEX'!AP$5&gt;='2.5 CAPEX'!$F40*'1.1 Allgemein'!$I$27,
IF(SUM(OFFSET(AO40,0,-MIN($F40-2,COLUMN(AB40)-1),1,MIN($F40-1,COLUMN(AB40))))=0,$J40,""),"")),"")),""),"")</f>
        <v/>
      </c>
      <c r="AQ40" s="340" t="str">
        <f ca="1">IF(AQ$5&lt;&gt;"",
IF(AQ$5&gt;='2.1 Kraftwerk allgemein'!$F$15,
IF(AQ$5&lt;='2.1 Kraftwerk allgemein'!$F$16,
$J40*INDEX('2.1 Kraftwerk allgemein'!$H$16:$S$16,,MATCH('2.5 CAPEX'!AQ$5,'2.1 Kraftwerk allgemein'!$H$15:$S$15,0)),
IF(AND($M40="x",$F40&lt;&gt;0),
IF($F40=1,$J40,
IF('2.1 Kraftwerk allgemein'!$F$17-'2.5 CAPEX'!AQ$5&gt;='2.5 CAPEX'!$F40*'1.1 Allgemein'!$I$27,
IF(SUM(OFFSET(AP40,0,-MIN($F40-2,COLUMN(AC40)-1),1,MIN($F40-1,COLUMN(AC40))))=0,$J40,""),"")),"")),""),"")</f>
        <v/>
      </c>
      <c r="AR40" s="340" t="str">
        <f ca="1">IF(AR$5&lt;&gt;"",
IF(AR$5&gt;='2.1 Kraftwerk allgemein'!$F$15,
IF(AR$5&lt;='2.1 Kraftwerk allgemein'!$F$16,
$J40*INDEX('2.1 Kraftwerk allgemein'!$H$16:$S$16,,MATCH('2.5 CAPEX'!AR$5,'2.1 Kraftwerk allgemein'!$H$15:$S$15,0)),
IF(AND($M40="x",$F40&lt;&gt;0),
IF($F40=1,$J40,
IF('2.1 Kraftwerk allgemein'!$F$17-'2.5 CAPEX'!AR$5&gt;='2.5 CAPEX'!$F40*'1.1 Allgemein'!$I$27,
IF(SUM(OFFSET(AQ40,0,-MIN($F40-2,COLUMN(AD40)-1),1,MIN($F40-1,COLUMN(AD40))))=0,$J40,""),"")),"")),""),"")</f>
        <v/>
      </c>
      <c r="AS40" s="340" t="str">
        <f ca="1">IF(AS$5&lt;&gt;"",
IF(AS$5&gt;='2.1 Kraftwerk allgemein'!$F$15,
IF(AS$5&lt;='2.1 Kraftwerk allgemein'!$F$16,
$J40*INDEX('2.1 Kraftwerk allgemein'!$H$16:$S$16,,MATCH('2.5 CAPEX'!AS$5,'2.1 Kraftwerk allgemein'!$H$15:$S$15,0)),
IF(AND($M40="x",$F40&lt;&gt;0),
IF($F40=1,$J40,
IF('2.1 Kraftwerk allgemein'!$F$17-'2.5 CAPEX'!AS$5&gt;='2.5 CAPEX'!$F40*'1.1 Allgemein'!$I$27,
IF(SUM(OFFSET(AR40,0,-MIN($F40-2,COLUMN(AE40)-1),1,MIN($F40-1,COLUMN(AE40))))=0,$J40,""),"")),"")),""),"")</f>
        <v/>
      </c>
      <c r="AT40" s="340" t="str">
        <f ca="1">IF(AT$5&lt;&gt;"",
IF(AT$5&gt;='2.1 Kraftwerk allgemein'!$F$15,
IF(AT$5&lt;='2.1 Kraftwerk allgemein'!$F$16,
$J40*INDEX('2.1 Kraftwerk allgemein'!$H$16:$S$16,,MATCH('2.5 CAPEX'!AT$5,'2.1 Kraftwerk allgemein'!$H$15:$S$15,0)),
IF(AND($M40="x",$F40&lt;&gt;0),
IF($F40=1,$J40,
IF('2.1 Kraftwerk allgemein'!$F$17-'2.5 CAPEX'!AT$5&gt;='2.5 CAPEX'!$F40*'1.1 Allgemein'!$I$27,
IF(SUM(OFFSET(AS40,0,-MIN($F40-2,COLUMN(AF40)-1),1,MIN($F40-1,COLUMN(AF40))))=0,$J40,""),"")),"")),""),"")</f>
        <v/>
      </c>
      <c r="AU40" s="340" t="str">
        <f ca="1">IF(AU$5&lt;&gt;"",
IF(AU$5&gt;='2.1 Kraftwerk allgemein'!$F$15,
IF(AU$5&lt;='2.1 Kraftwerk allgemein'!$F$16,
$J40*INDEX('2.1 Kraftwerk allgemein'!$H$16:$S$16,,MATCH('2.5 CAPEX'!AU$5,'2.1 Kraftwerk allgemein'!$H$15:$S$15,0)),
IF(AND($M40="x",$F40&lt;&gt;0),
IF($F40=1,$J40,
IF('2.1 Kraftwerk allgemein'!$F$17-'2.5 CAPEX'!AU$5&gt;='2.5 CAPEX'!$F40*'1.1 Allgemein'!$I$27,
IF(SUM(OFFSET(AT40,0,-MIN($F40-2,COLUMN(AG40)-1),1,MIN($F40-1,COLUMN(AG40))))=0,$J40,""),"")),"")),""),"")</f>
        <v/>
      </c>
      <c r="AV40" s="340" t="str">
        <f ca="1">IF(AV$5&lt;&gt;"",
IF(AV$5&gt;='2.1 Kraftwerk allgemein'!$F$15,
IF(AV$5&lt;='2.1 Kraftwerk allgemein'!$F$16,
$J40*INDEX('2.1 Kraftwerk allgemein'!$H$16:$S$16,,MATCH('2.5 CAPEX'!AV$5,'2.1 Kraftwerk allgemein'!$H$15:$S$15,0)),
IF(AND($M40="x",$F40&lt;&gt;0),
IF($F40=1,$J40,
IF('2.1 Kraftwerk allgemein'!$F$17-'2.5 CAPEX'!AV$5&gt;='2.5 CAPEX'!$F40*'1.1 Allgemein'!$I$27,
IF(SUM(OFFSET(AU40,0,-MIN($F40-2,COLUMN(AH40)-1),1,MIN($F40-1,COLUMN(AH40))))=0,$J40,""),"")),"")),""),"")</f>
        <v/>
      </c>
      <c r="AW40" s="340" t="str">
        <f ca="1">IF(AW$5&lt;&gt;"",
IF(AW$5&gt;='2.1 Kraftwerk allgemein'!$F$15,
IF(AW$5&lt;='2.1 Kraftwerk allgemein'!$F$16,
$J40*INDEX('2.1 Kraftwerk allgemein'!$H$16:$S$16,,MATCH('2.5 CAPEX'!AW$5,'2.1 Kraftwerk allgemein'!$H$15:$S$15,0)),
IF(AND($M40="x",$F40&lt;&gt;0),
IF($F40=1,$J40,
IF('2.1 Kraftwerk allgemein'!$F$17-'2.5 CAPEX'!AW$5&gt;='2.5 CAPEX'!$F40*'1.1 Allgemein'!$I$27,
IF(SUM(OFFSET(AV40,0,-MIN($F40-2,COLUMN(AI40)-1),1,MIN($F40-1,COLUMN(AI40))))=0,$J40,""),"")),"")),""),"")</f>
        <v/>
      </c>
      <c r="AX40" s="340" t="str">
        <f ca="1">IF(AX$5&lt;&gt;"",
IF(AX$5&gt;='2.1 Kraftwerk allgemein'!$F$15,
IF(AX$5&lt;='2.1 Kraftwerk allgemein'!$F$16,
$J40*INDEX('2.1 Kraftwerk allgemein'!$H$16:$S$16,,MATCH('2.5 CAPEX'!AX$5,'2.1 Kraftwerk allgemein'!$H$15:$S$15,0)),
IF(AND($M40="x",$F40&lt;&gt;0),
IF($F40=1,$J40,
IF('2.1 Kraftwerk allgemein'!$F$17-'2.5 CAPEX'!AX$5&gt;='2.5 CAPEX'!$F40*'1.1 Allgemein'!$I$27,
IF(SUM(OFFSET(AW40,0,-MIN($F40-2,COLUMN(AJ40)-1),1,MIN($F40-1,COLUMN(AJ40))))=0,$J40,""),"")),"")),""),"")</f>
        <v/>
      </c>
      <c r="AY40" s="340" t="str">
        <f ca="1">IF(AY$5&lt;&gt;"",
IF(AY$5&gt;='2.1 Kraftwerk allgemein'!$F$15,
IF(AY$5&lt;='2.1 Kraftwerk allgemein'!$F$16,
$J40*INDEX('2.1 Kraftwerk allgemein'!$H$16:$S$16,,MATCH('2.5 CAPEX'!AY$5,'2.1 Kraftwerk allgemein'!$H$15:$S$15,0)),
IF(AND($M40="x",$F40&lt;&gt;0),
IF($F40=1,$J40,
IF('2.1 Kraftwerk allgemein'!$F$17-'2.5 CAPEX'!AY$5&gt;='2.5 CAPEX'!$F40*'1.1 Allgemein'!$I$27,
IF(SUM(OFFSET(AX40,0,-MIN($F40-2,COLUMN(AK40)-1),1,MIN($F40-1,COLUMN(AK40))))=0,$J40,""),"")),"")),""),"")</f>
        <v/>
      </c>
      <c r="AZ40" s="340" t="str">
        <f ca="1">IF(AZ$5&lt;&gt;"",
IF(AZ$5&gt;='2.1 Kraftwerk allgemein'!$F$15,
IF(AZ$5&lt;='2.1 Kraftwerk allgemein'!$F$16,
$J40*INDEX('2.1 Kraftwerk allgemein'!$H$16:$S$16,,MATCH('2.5 CAPEX'!AZ$5,'2.1 Kraftwerk allgemein'!$H$15:$S$15,0)),
IF(AND($M40="x",$F40&lt;&gt;0),
IF($F40=1,$J40,
IF('2.1 Kraftwerk allgemein'!$F$17-'2.5 CAPEX'!AZ$5&gt;='2.5 CAPEX'!$F40*'1.1 Allgemein'!$I$27,
IF(SUM(OFFSET(AY40,0,-MIN($F40-2,COLUMN(AL40)-1),1,MIN($F40-1,COLUMN(AL40))))=0,$J40,""),"")),"")),""),"")</f>
        <v/>
      </c>
      <c r="BA40" s="340" t="str">
        <f ca="1">IF(BA$5&lt;&gt;"",
IF(BA$5&gt;='2.1 Kraftwerk allgemein'!$F$15,
IF(BA$5&lt;='2.1 Kraftwerk allgemein'!$F$16,
$J40*INDEX('2.1 Kraftwerk allgemein'!$H$16:$S$16,,MATCH('2.5 CAPEX'!BA$5,'2.1 Kraftwerk allgemein'!$H$15:$S$15,0)),
IF(AND($M40="x",$F40&lt;&gt;0),
IF($F40=1,$J40,
IF('2.1 Kraftwerk allgemein'!$F$17-'2.5 CAPEX'!BA$5&gt;='2.5 CAPEX'!$F40*'1.1 Allgemein'!$I$27,
IF(SUM(OFFSET(AZ40,0,-MIN($F40-2,COLUMN(AM40)-1),1,MIN($F40-1,COLUMN(AM40))))=0,$J40,""),"")),"")),""),"")</f>
        <v/>
      </c>
      <c r="BB40" s="340" t="str">
        <f ca="1">IF(BB$5&lt;&gt;"",
IF(BB$5&gt;='2.1 Kraftwerk allgemein'!$F$15,
IF(BB$5&lt;='2.1 Kraftwerk allgemein'!$F$16,
$J40*INDEX('2.1 Kraftwerk allgemein'!$H$16:$S$16,,MATCH('2.5 CAPEX'!BB$5,'2.1 Kraftwerk allgemein'!$H$15:$S$15,0)),
IF(AND($M40="x",$F40&lt;&gt;0),
IF($F40=1,$J40,
IF('2.1 Kraftwerk allgemein'!$F$17-'2.5 CAPEX'!BB$5&gt;='2.5 CAPEX'!$F40*'1.1 Allgemein'!$I$27,
IF(SUM(OFFSET(BA40,0,-MIN($F40-2,COLUMN(AN40)-1),1,MIN($F40-1,COLUMN(AN40))))=0,$J40,""),"")),"")),""),"")</f>
        <v/>
      </c>
      <c r="BC40" s="340" t="str">
        <f ca="1">IF(BC$5&lt;&gt;"",
IF(BC$5&gt;='2.1 Kraftwerk allgemein'!$F$15,
IF(BC$5&lt;='2.1 Kraftwerk allgemein'!$F$16,
$J40*INDEX('2.1 Kraftwerk allgemein'!$H$16:$S$16,,MATCH('2.5 CAPEX'!BC$5,'2.1 Kraftwerk allgemein'!$H$15:$S$15,0)),
IF(AND($M40="x",$F40&lt;&gt;0),
IF($F40=1,$J40,
IF('2.1 Kraftwerk allgemein'!$F$17-'2.5 CAPEX'!BC$5&gt;='2.5 CAPEX'!$F40*'1.1 Allgemein'!$I$27,
IF(SUM(OFFSET(BB40,0,-MIN($F40-2,COLUMN(AO40)-1),1,MIN($F40-1,COLUMN(AO40))))=0,$J40,""),"")),"")),""),"")</f>
        <v/>
      </c>
      <c r="BD40" s="340" t="str">
        <f ca="1">IF(BD$5&lt;&gt;"",
IF(BD$5&gt;='2.1 Kraftwerk allgemein'!$F$15,
IF(BD$5&lt;='2.1 Kraftwerk allgemein'!$F$16,
$J40*INDEX('2.1 Kraftwerk allgemein'!$H$16:$S$16,,MATCH('2.5 CAPEX'!BD$5,'2.1 Kraftwerk allgemein'!$H$15:$S$15,0)),
IF(AND($M40="x",$F40&lt;&gt;0),
IF($F40=1,$J40,
IF('2.1 Kraftwerk allgemein'!$F$17-'2.5 CAPEX'!BD$5&gt;='2.5 CAPEX'!$F40*'1.1 Allgemein'!$I$27,
IF(SUM(OFFSET(BC40,0,-MIN($F40-2,COLUMN(AP40)-1),1,MIN($F40-1,COLUMN(AP40))))=0,$J40,""),"")),"")),""),"")</f>
        <v/>
      </c>
      <c r="BE40" s="340" t="str">
        <f ca="1">IF(BE$5&lt;&gt;"",
IF(BE$5&gt;='2.1 Kraftwerk allgemein'!$F$15,
IF(BE$5&lt;='2.1 Kraftwerk allgemein'!$F$16,
$J40*INDEX('2.1 Kraftwerk allgemein'!$H$16:$S$16,,MATCH('2.5 CAPEX'!BE$5,'2.1 Kraftwerk allgemein'!$H$15:$S$15,0)),
IF(AND($M40="x",$F40&lt;&gt;0),
IF($F40=1,$J40,
IF('2.1 Kraftwerk allgemein'!$F$17-'2.5 CAPEX'!BE$5&gt;='2.5 CAPEX'!$F40*'1.1 Allgemein'!$I$27,
IF(SUM(OFFSET(BD40,0,-MIN($F40-2,COLUMN(AQ40)-1),1,MIN($F40-1,COLUMN(AQ40))))=0,$J40,""),"")),"")),""),"")</f>
        <v/>
      </c>
      <c r="BF40" s="340" t="str">
        <f ca="1">IF(BF$5&lt;&gt;"",
IF(BF$5&gt;='2.1 Kraftwerk allgemein'!$F$15,
IF(BF$5&lt;='2.1 Kraftwerk allgemein'!$F$16,
$J40*INDEX('2.1 Kraftwerk allgemein'!$H$16:$S$16,,MATCH('2.5 CAPEX'!BF$5,'2.1 Kraftwerk allgemein'!$H$15:$S$15,0)),
IF(AND($M40="x",$F40&lt;&gt;0),
IF($F40=1,$J40,
IF('2.1 Kraftwerk allgemein'!$F$17-'2.5 CAPEX'!BF$5&gt;='2.5 CAPEX'!$F40*'1.1 Allgemein'!$I$27,
IF(SUM(OFFSET(BE40,0,-MIN($F40-2,COLUMN(AR40)-1),1,MIN($F40-1,COLUMN(AR40))))=0,$J40,""),"")),"")),""),"")</f>
        <v/>
      </c>
      <c r="BG40" s="340" t="str">
        <f ca="1">IF(BG$5&lt;&gt;"",
IF(BG$5&gt;='2.1 Kraftwerk allgemein'!$F$15,
IF(BG$5&lt;='2.1 Kraftwerk allgemein'!$F$16,
$J40*INDEX('2.1 Kraftwerk allgemein'!$H$16:$S$16,,MATCH('2.5 CAPEX'!BG$5,'2.1 Kraftwerk allgemein'!$H$15:$S$15,0)),
IF(AND($M40="x",$F40&lt;&gt;0),
IF($F40=1,$J40,
IF('2.1 Kraftwerk allgemein'!$F$17-'2.5 CAPEX'!BG$5&gt;='2.5 CAPEX'!$F40*'1.1 Allgemein'!$I$27,
IF(SUM(OFFSET(BF40,0,-MIN($F40-2,COLUMN(AS40)-1),1,MIN($F40-1,COLUMN(AS40))))=0,$J40,""),"")),"")),""),"")</f>
        <v/>
      </c>
      <c r="BH40" s="340" t="str">
        <f ca="1">IF(BH$5&lt;&gt;"",
IF(BH$5&gt;='2.1 Kraftwerk allgemein'!$F$15,
IF(BH$5&lt;='2.1 Kraftwerk allgemein'!$F$16,
$J40*INDEX('2.1 Kraftwerk allgemein'!$H$16:$S$16,,MATCH('2.5 CAPEX'!BH$5,'2.1 Kraftwerk allgemein'!$H$15:$S$15,0)),
IF(AND($M40="x",$F40&lt;&gt;0),
IF($F40=1,$J40,
IF('2.1 Kraftwerk allgemein'!$F$17-'2.5 CAPEX'!BH$5&gt;='2.5 CAPEX'!$F40*'1.1 Allgemein'!$I$27,
IF(SUM(OFFSET(BG40,0,-MIN($F40-2,COLUMN(AT40)-1),1,MIN($F40-1,COLUMN(AT40))))=0,$J40,""),"")),"")),""),"")</f>
        <v/>
      </c>
      <c r="BI40" s="340" t="str">
        <f ca="1">IF(BI$5&lt;&gt;"",
IF(BI$5&gt;='2.1 Kraftwerk allgemein'!$F$15,
IF(BI$5&lt;='2.1 Kraftwerk allgemein'!$F$16,
$J40*INDEX('2.1 Kraftwerk allgemein'!$H$16:$S$16,,MATCH('2.5 CAPEX'!BI$5,'2.1 Kraftwerk allgemein'!$H$15:$S$15,0)),
IF(AND($M40="x",$F40&lt;&gt;0),
IF($F40=1,$J40,
IF('2.1 Kraftwerk allgemein'!$F$17-'2.5 CAPEX'!BI$5&gt;='2.5 CAPEX'!$F40*'1.1 Allgemein'!$I$27,
IF(SUM(OFFSET(BH40,0,-MIN($F40-2,COLUMN(AU40)-1),1,MIN($F40-1,COLUMN(AU40))))=0,$J40,""),"")),"")),""),"")</f>
        <v/>
      </c>
      <c r="BJ40" s="340" t="str">
        <f ca="1">IF(BJ$5&lt;&gt;"",
IF(BJ$5&gt;='2.1 Kraftwerk allgemein'!$F$15,
IF(BJ$5&lt;='2.1 Kraftwerk allgemein'!$F$16,
$J40*INDEX('2.1 Kraftwerk allgemein'!$H$16:$S$16,,MATCH('2.5 CAPEX'!BJ$5,'2.1 Kraftwerk allgemein'!$H$15:$S$15,0)),
IF(AND($M40="x",$F40&lt;&gt;0),
IF($F40=1,$J40,
IF('2.1 Kraftwerk allgemein'!$F$17-'2.5 CAPEX'!BJ$5&gt;='2.5 CAPEX'!$F40*'1.1 Allgemein'!$I$27,
IF(SUM(OFFSET(BI40,0,-MIN($F40-2,COLUMN(AV40)-1),1,MIN($F40-1,COLUMN(AV40))))=0,$J40,""),"")),"")),""),"")</f>
        <v/>
      </c>
      <c r="BK40" s="340" t="str">
        <f ca="1">IF(BK$5&lt;&gt;"",
IF(BK$5&gt;='2.1 Kraftwerk allgemein'!$F$15,
IF(BK$5&lt;='2.1 Kraftwerk allgemein'!$F$16,
$J40*INDEX('2.1 Kraftwerk allgemein'!$H$16:$S$16,,MATCH('2.5 CAPEX'!BK$5,'2.1 Kraftwerk allgemein'!$H$15:$S$15,0)),
IF(AND($M40="x",$F40&lt;&gt;0),
IF($F40=1,$J40,
IF('2.1 Kraftwerk allgemein'!$F$17-'2.5 CAPEX'!BK$5&gt;='2.5 CAPEX'!$F40*'1.1 Allgemein'!$I$27,
IF(SUM(OFFSET(BJ40,0,-MIN($F40-2,COLUMN(AW40)-1),1,MIN($F40-1,COLUMN(AW40))))=0,$J40,""),"")),"")),""),"")</f>
        <v/>
      </c>
      <c r="BL40" s="340" t="str">
        <f ca="1">IF(BL$5&lt;&gt;"",
IF(BL$5&gt;='2.1 Kraftwerk allgemein'!$F$15,
IF(BL$5&lt;='2.1 Kraftwerk allgemein'!$F$16,
$J40*INDEX('2.1 Kraftwerk allgemein'!$H$16:$S$16,,MATCH('2.5 CAPEX'!BL$5,'2.1 Kraftwerk allgemein'!$H$15:$S$15,0)),
IF(AND($M40="x",$F40&lt;&gt;0),
IF($F40=1,$J40,
IF('2.1 Kraftwerk allgemein'!$F$17-'2.5 CAPEX'!BL$5&gt;='2.5 CAPEX'!$F40*'1.1 Allgemein'!$I$27,
IF(SUM(OFFSET(BK40,0,-MIN($F40-2,COLUMN(AX40)-1),1,MIN($F40-1,COLUMN(AX40))))=0,$J40,""),"")),"")),""),"")</f>
        <v/>
      </c>
      <c r="BM40" s="340" t="str">
        <f ca="1">IF(BM$5&lt;&gt;"",
IF(BM$5&gt;='2.1 Kraftwerk allgemein'!$F$15,
IF(BM$5&lt;='2.1 Kraftwerk allgemein'!$F$16,
$J40*INDEX('2.1 Kraftwerk allgemein'!$H$16:$S$16,,MATCH('2.5 CAPEX'!BM$5,'2.1 Kraftwerk allgemein'!$H$15:$S$15,0)),
IF(AND($M40="x",$F40&lt;&gt;0),
IF($F40=1,$J40,
IF('2.1 Kraftwerk allgemein'!$F$17-'2.5 CAPEX'!BM$5&gt;='2.5 CAPEX'!$F40*'1.1 Allgemein'!$I$27,
IF(SUM(OFFSET(BL40,0,-MIN($F40-2,COLUMN(AY40)-1),1,MIN($F40-1,COLUMN(AY40))))=0,$J40,""),"")),"")),""),"")</f>
        <v/>
      </c>
      <c r="BN40" s="340" t="str">
        <f ca="1">IF(BN$5&lt;&gt;"",
IF(BN$5&gt;='2.1 Kraftwerk allgemein'!$F$15,
IF(BN$5&lt;='2.1 Kraftwerk allgemein'!$F$16,
$J40*INDEX('2.1 Kraftwerk allgemein'!$H$16:$S$16,,MATCH('2.5 CAPEX'!BN$5,'2.1 Kraftwerk allgemein'!$H$15:$S$15,0)),
IF(AND($M40="x",$F40&lt;&gt;0),
IF($F40=1,$J40,
IF('2.1 Kraftwerk allgemein'!$F$17-'2.5 CAPEX'!BN$5&gt;='2.5 CAPEX'!$F40*'1.1 Allgemein'!$I$27,
IF(SUM(OFFSET(BM40,0,-MIN($F40-2,COLUMN(AZ40)-1),1,MIN($F40-1,COLUMN(AZ40))))=0,$J40,""),"")),"")),""),"")</f>
        <v/>
      </c>
      <c r="BO40" s="340" t="str">
        <f ca="1">IF(BO$5&lt;&gt;"",
IF(BO$5&gt;='2.1 Kraftwerk allgemein'!$F$15,
IF(BO$5&lt;='2.1 Kraftwerk allgemein'!$F$16,
$J40*INDEX('2.1 Kraftwerk allgemein'!$H$16:$S$16,,MATCH('2.5 CAPEX'!BO$5,'2.1 Kraftwerk allgemein'!$H$15:$S$15,0)),
IF(AND($M40="x",$F40&lt;&gt;0),
IF($F40=1,$J40,
IF('2.1 Kraftwerk allgemein'!$F$17-'2.5 CAPEX'!BO$5&gt;='2.5 CAPEX'!$F40*'1.1 Allgemein'!$I$27,
IF(SUM(OFFSET(BN40,0,-MIN($F40-2,COLUMN(BA40)-1),1,MIN($F40-1,COLUMN(BA40))))=0,$J40,""),"")),"")),""),"")</f>
        <v/>
      </c>
      <c r="BP40" s="340" t="str">
        <f ca="1">IF(BP$5&lt;&gt;"",
IF(BP$5&gt;='2.1 Kraftwerk allgemein'!$F$15,
IF(BP$5&lt;='2.1 Kraftwerk allgemein'!$F$16,
$J40*INDEX('2.1 Kraftwerk allgemein'!$H$16:$S$16,,MATCH('2.5 CAPEX'!BP$5,'2.1 Kraftwerk allgemein'!$H$15:$S$15,0)),
IF(AND($M40="x",$F40&lt;&gt;0),
IF($F40=1,$J40,
IF('2.1 Kraftwerk allgemein'!$F$17-'2.5 CAPEX'!BP$5&gt;='2.5 CAPEX'!$F40*'1.1 Allgemein'!$I$27,
IF(SUM(OFFSET(BO40,0,-MIN($F40-2,COLUMN(BB40)-1),1,MIN($F40-1,COLUMN(BB40))))=0,$J40,""),"")),"")),""),"")</f>
        <v/>
      </c>
      <c r="BQ40" s="340" t="str">
        <f ca="1">IF(BQ$5&lt;&gt;"",
IF(BQ$5&gt;='2.1 Kraftwerk allgemein'!$F$15,
IF(BQ$5&lt;='2.1 Kraftwerk allgemein'!$F$16,
$J40*INDEX('2.1 Kraftwerk allgemein'!$H$16:$S$16,,MATCH('2.5 CAPEX'!BQ$5,'2.1 Kraftwerk allgemein'!$H$15:$S$15,0)),
IF(AND($M40="x",$F40&lt;&gt;0),
IF($F40=1,$J40,
IF('2.1 Kraftwerk allgemein'!$F$17-'2.5 CAPEX'!BQ$5&gt;='2.5 CAPEX'!$F40*'1.1 Allgemein'!$I$27,
IF(SUM(OFFSET(BP40,0,-MIN($F40-2,COLUMN(BC40)-1),1,MIN($F40-1,COLUMN(BC40))))=0,$J40,""),"")),"")),""),"")</f>
        <v/>
      </c>
      <c r="BR40" s="340" t="str">
        <f ca="1">IF(BR$5&lt;&gt;"",
IF(BR$5&gt;='2.1 Kraftwerk allgemein'!$F$15,
IF(BR$5&lt;='2.1 Kraftwerk allgemein'!$F$16,
$J40*INDEX('2.1 Kraftwerk allgemein'!$H$16:$S$16,,MATCH('2.5 CAPEX'!BR$5,'2.1 Kraftwerk allgemein'!$H$15:$S$15,0)),
IF(AND($M40="x",$F40&lt;&gt;0),
IF($F40=1,$J40,
IF('2.1 Kraftwerk allgemein'!$F$17-'2.5 CAPEX'!BR$5&gt;='2.5 CAPEX'!$F40*'1.1 Allgemein'!$I$27,
IF(SUM(OFFSET(BQ40,0,-MIN($F40-2,COLUMN(BD40)-1),1,MIN($F40-1,COLUMN(BD40))))=0,$J40,""),"")),"")),""),"")</f>
        <v/>
      </c>
      <c r="BS40" s="340" t="str">
        <f ca="1">IF(BS$5&lt;&gt;"",
IF(BS$5&gt;='2.1 Kraftwerk allgemein'!$F$15,
IF(BS$5&lt;='2.1 Kraftwerk allgemein'!$F$16,
$J40*INDEX('2.1 Kraftwerk allgemein'!$H$16:$S$16,,MATCH('2.5 CAPEX'!BS$5,'2.1 Kraftwerk allgemein'!$H$15:$S$15,0)),
IF(AND($M40="x",$F40&lt;&gt;0),
IF($F40=1,$J40,
IF('2.1 Kraftwerk allgemein'!$F$17-'2.5 CAPEX'!BS$5&gt;='2.5 CAPEX'!$F40*'1.1 Allgemein'!$I$27,
IF(SUM(OFFSET(BR40,0,-MIN($F40-2,COLUMN(BE40)-1),1,MIN($F40-1,COLUMN(BE40))))=0,$J40,""),"")),"")),""),"")</f>
        <v/>
      </c>
      <c r="BT40" s="340" t="str">
        <f ca="1">IF(BT$5&lt;&gt;"",
IF(BT$5&gt;='2.1 Kraftwerk allgemein'!$F$15,
IF(BT$5&lt;='2.1 Kraftwerk allgemein'!$F$16,
$J40*INDEX('2.1 Kraftwerk allgemein'!$H$16:$S$16,,MATCH('2.5 CAPEX'!BT$5,'2.1 Kraftwerk allgemein'!$H$15:$S$15,0)),
IF(AND($M40="x",$F40&lt;&gt;0),
IF($F40=1,$J40,
IF('2.1 Kraftwerk allgemein'!$F$17-'2.5 CAPEX'!BT$5&gt;='2.5 CAPEX'!$F40*'1.1 Allgemein'!$I$27,
IF(SUM(OFFSET(BS40,0,-MIN($F40-2,COLUMN(BF40)-1),1,MIN($F40-1,COLUMN(BF40))))=0,$J40,""),"")),"")),""),"")</f>
        <v/>
      </c>
      <c r="BU40" s="340" t="str">
        <f ca="1">IF(BU$5&lt;&gt;"",
IF(BU$5&gt;='2.1 Kraftwerk allgemein'!$F$15,
IF(BU$5&lt;='2.1 Kraftwerk allgemein'!$F$16,
$J40*INDEX('2.1 Kraftwerk allgemein'!$H$16:$S$16,,MATCH('2.5 CAPEX'!BU$5,'2.1 Kraftwerk allgemein'!$H$15:$S$15,0)),
IF(AND($M40="x",$F40&lt;&gt;0),
IF($F40=1,$J40,
IF('2.1 Kraftwerk allgemein'!$F$17-'2.5 CAPEX'!BU$5&gt;='2.5 CAPEX'!$F40*'1.1 Allgemein'!$I$27,
IF(SUM(OFFSET(BT40,0,-MIN($F40-2,COLUMN(BG40)-1),1,MIN($F40-1,COLUMN(BG40))))=0,$J40,""),"")),"")),""),"")</f>
        <v/>
      </c>
      <c r="BV40" s="340" t="str">
        <f ca="1">IF(BV$5&lt;&gt;"",
IF(BV$5&gt;='2.1 Kraftwerk allgemein'!$F$15,
IF(BV$5&lt;='2.1 Kraftwerk allgemein'!$F$16,
$J40*INDEX('2.1 Kraftwerk allgemein'!$H$16:$S$16,,MATCH('2.5 CAPEX'!BV$5,'2.1 Kraftwerk allgemein'!$H$15:$S$15,0)),
IF(AND($M40="x",$F40&lt;&gt;0),
IF($F40=1,$J40,
IF('2.1 Kraftwerk allgemein'!$F$17-'2.5 CAPEX'!BV$5&gt;='2.5 CAPEX'!$F40*'1.1 Allgemein'!$I$27,
IF(SUM(OFFSET(BU40,0,-MIN($F40-2,COLUMN(BH40)-1),1,MIN($F40-1,COLUMN(BH40))))=0,$J40,""),"")),"")),""),"")</f>
        <v/>
      </c>
      <c r="BW40" s="340" t="str">
        <f ca="1">IF(BW$5&lt;&gt;"",
IF(BW$5&gt;='2.1 Kraftwerk allgemein'!$F$15,
IF(BW$5&lt;='2.1 Kraftwerk allgemein'!$F$16,
$J40*INDEX('2.1 Kraftwerk allgemein'!$H$16:$S$16,,MATCH('2.5 CAPEX'!BW$5,'2.1 Kraftwerk allgemein'!$H$15:$S$15,0)),
IF(AND($M40="x",$F40&lt;&gt;0),
IF($F40=1,$J40,
IF('2.1 Kraftwerk allgemein'!$F$17-'2.5 CAPEX'!BW$5&gt;='2.5 CAPEX'!$F40*'1.1 Allgemein'!$I$27,
IF(SUM(OFFSET(BV40,0,-MIN($F40-2,COLUMN(BI40)-1),1,MIN($F40-1,COLUMN(BI40))))=0,$J40,""),"")),"")),""),"")</f>
        <v/>
      </c>
      <c r="BX40" s="340" t="str">
        <f ca="1">IF(BX$5&lt;&gt;"",
IF(BX$5&gt;='2.1 Kraftwerk allgemein'!$F$15,
IF(BX$5&lt;='2.1 Kraftwerk allgemein'!$F$16,
$J40*INDEX('2.1 Kraftwerk allgemein'!$H$16:$S$16,,MATCH('2.5 CAPEX'!BX$5,'2.1 Kraftwerk allgemein'!$H$15:$S$15,0)),
IF(AND($M40="x",$F40&lt;&gt;0),
IF($F40=1,$J40,
IF('2.1 Kraftwerk allgemein'!$F$17-'2.5 CAPEX'!BX$5&gt;='2.5 CAPEX'!$F40*'1.1 Allgemein'!$I$27,
IF(SUM(OFFSET(BW40,0,-MIN($F40-2,COLUMN(BJ40)-1),1,MIN($F40-1,COLUMN(BJ40))))=0,$J40,""),"")),"")),""),"")</f>
        <v/>
      </c>
      <c r="BY40" s="340" t="str">
        <f ca="1">IF(BY$5&lt;&gt;"",
IF(BY$5&gt;='2.1 Kraftwerk allgemein'!$F$15,
IF(BY$5&lt;='2.1 Kraftwerk allgemein'!$F$16,
$J40*INDEX('2.1 Kraftwerk allgemein'!$H$16:$S$16,,MATCH('2.5 CAPEX'!BY$5,'2.1 Kraftwerk allgemein'!$H$15:$S$15,0)),
IF(AND($M40="x",$F40&lt;&gt;0),
IF($F40=1,$J40,
IF('2.1 Kraftwerk allgemein'!$F$17-'2.5 CAPEX'!BY$5&gt;='2.5 CAPEX'!$F40*'1.1 Allgemein'!$I$27,
IF(SUM(OFFSET(BX40,0,-MIN($F40-2,COLUMN(BK40)-1),1,MIN($F40-1,COLUMN(BK40))))=0,$J40,""),"")),"")),""),"")</f>
        <v/>
      </c>
      <c r="BZ40" s="340" t="str">
        <f ca="1">IF(BZ$5&lt;&gt;"",
IF(BZ$5&gt;='2.1 Kraftwerk allgemein'!$F$15,
IF(BZ$5&lt;='2.1 Kraftwerk allgemein'!$F$16,
$J40*INDEX('2.1 Kraftwerk allgemein'!$H$16:$S$16,,MATCH('2.5 CAPEX'!BZ$5,'2.1 Kraftwerk allgemein'!$H$15:$S$15,0)),
IF(AND($M40="x",$F40&lt;&gt;0),
IF($F40=1,$J40,
IF('2.1 Kraftwerk allgemein'!$F$17-'2.5 CAPEX'!BZ$5&gt;='2.5 CAPEX'!$F40*'1.1 Allgemein'!$I$27,
IF(SUM(OFFSET(BY40,0,-MIN($F40-2,COLUMN(BL40)-1),1,MIN($F40-1,COLUMN(BL40))))=0,$J40,""),"")),"")),""),"")</f>
        <v/>
      </c>
      <c r="CA40" s="340" t="str">
        <f ca="1">IF(CA$5&lt;&gt;"",
IF(CA$5&gt;='2.1 Kraftwerk allgemein'!$F$15,
IF(CA$5&lt;='2.1 Kraftwerk allgemein'!$F$16,
$J40*INDEX('2.1 Kraftwerk allgemein'!$H$16:$S$16,,MATCH('2.5 CAPEX'!CA$5,'2.1 Kraftwerk allgemein'!$H$15:$S$15,0)),
IF(AND($M40="x",$F40&lt;&gt;0),
IF($F40=1,$J40,
IF('2.1 Kraftwerk allgemein'!$F$17-'2.5 CAPEX'!CA$5&gt;='2.5 CAPEX'!$F40*'1.1 Allgemein'!$I$27,
IF(SUM(OFFSET(BZ40,0,-MIN($F40-2,COLUMN(BM40)-1),1,MIN($F40-1,COLUMN(BM40))))=0,$J40,""),"")),"")),""),"")</f>
        <v/>
      </c>
      <c r="CB40" s="340" t="str">
        <f ca="1">IF(CB$5&lt;&gt;"",
IF(CB$5&gt;='2.1 Kraftwerk allgemein'!$F$15,
IF(CB$5&lt;='2.1 Kraftwerk allgemein'!$F$16,
$J40*INDEX('2.1 Kraftwerk allgemein'!$H$16:$S$16,,MATCH('2.5 CAPEX'!CB$5,'2.1 Kraftwerk allgemein'!$H$15:$S$15,0)),
IF(AND($M40="x",$F40&lt;&gt;0),
IF($F40=1,$J40,
IF('2.1 Kraftwerk allgemein'!$F$17-'2.5 CAPEX'!CB$5&gt;='2.5 CAPEX'!$F40*'1.1 Allgemein'!$I$27,
IF(SUM(OFFSET(CA40,0,-MIN($F40-2,COLUMN(BN40)-1),1,MIN($F40-1,COLUMN(BN40))))=0,$J40,""),"")),"")),""),"")</f>
        <v/>
      </c>
      <c r="CC40" s="340" t="str">
        <f ca="1">IF(CC$5&lt;&gt;"",
IF(CC$5&gt;='2.1 Kraftwerk allgemein'!$F$15,
IF(CC$5&lt;='2.1 Kraftwerk allgemein'!$F$16,
$J40*INDEX('2.1 Kraftwerk allgemein'!$H$16:$S$16,,MATCH('2.5 CAPEX'!CC$5,'2.1 Kraftwerk allgemein'!$H$15:$S$15,0)),
IF(AND($M40="x",$F40&lt;&gt;0),
IF($F40=1,$J40,
IF('2.1 Kraftwerk allgemein'!$F$17-'2.5 CAPEX'!CC$5&gt;='2.5 CAPEX'!$F40*'1.1 Allgemein'!$I$27,
IF(SUM(OFFSET(CB40,0,-MIN($F40-2,COLUMN(BO40)-1),1,MIN($F40-1,COLUMN(BO40))))=0,$J40,""),"")),"")),""),"")</f>
        <v/>
      </c>
      <c r="CD40" s="340" t="str">
        <f ca="1">IF(CD$5&lt;&gt;"",
IF(CD$5&gt;='2.1 Kraftwerk allgemein'!$F$15,
IF(CD$5&lt;='2.1 Kraftwerk allgemein'!$F$16,
$J40*INDEX('2.1 Kraftwerk allgemein'!$H$16:$S$16,,MATCH('2.5 CAPEX'!CD$5,'2.1 Kraftwerk allgemein'!$H$15:$S$15,0)),
IF(AND($M40="x",$F40&lt;&gt;0),
IF($F40=1,$J40,
IF('2.1 Kraftwerk allgemein'!$F$17-'2.5 CAPEX'!CD$5&gt;='2.5 CAPEX'!$F40*'1.1 Allgemein'!$I$27,
IF(SUM(OFFSET(CC40,0,-MIN($F40-2,COLUMN(BP40)-1),1,MIN($F40-1,COLUMN(BP40))))=0,$J40,""),"")),"")),""),"")</f>
        <v/>
      </c>
      <c r="CE40" s="340" t="str">
        <f ca="1">IF(CE$5&lt;&gt;"",
IF(CE$5&gt;='2.1 Kraftwerk allgemein'!$F$15,
IF(CE$5&lt;='2.1 Kraftwerk allgemein'!$F$16,
$J40*INDEX('2.1 Kraftwerk allgemein'!$H$16:$S$16,,MATCH('2.5 CAPEX'!CE$5,'2.1 Kraftwerk allgemein'!$H$15:$S$15,0)),
IF(AND($M40="x",$F40&lt;&gt;0),
IF($F40=1,$J40,
IF('2.1 Kraftwerk allgemein'!$F$17-'2.5 CAPEX'!CE$5&gt;='2.5 CAPEX'!$F40*'1.1 Allgemein'!$I$27,
IF(SUM(OFFSET(CD40,0,-MIN($F40-2,COLUMN(BQ40)-1),1,MIN($F40-1,COLUMN(BQ40))))=0,$J40,""),"")),"")),""),"")</f>
        <v/>
      </c>
      <c r="CF40" s="340" t="str">
        <f ca="1">IF(CF$5&lt;&gt;"",
IF(CF$5&gt;='2.1 Kraftwerk allgemein'!$F$15,
IF(CF$5&lt;='2.1 Kraftwerk allgemein'!$F$16,
$J40*INDEX('2.1 Kraftwerk allgemein'!$H$16:$S$16,,MATCH('2.5 CAPEX'!CF$5,'2.1 Kraftwerk allgemein'!$H$15:$S$15,0)),
IF(AND($M40="x",$F40&lt;&gt;0),
IF($F40=1,$J40,
IF('2.1 Kraftwerk allgemein'!$F$17-'2.5 CAPEX'!CF$5&gt;='2.5 CAPEX'!$F40*'1.1 Allgemein'!$I$27,
IF(SUM(OFFSET(CE40,0,-MIN($F40-2,COLUMN(BR40)-1),1,MIN($F40-1,COLUMN(BR40))))=0,$J40,""),"")),"")),""),"")</f>
        <v/>
      </c>
      <c r="CG40" s="340" t="str">
        <f ca="1">IF(CG$5&lt;&gt;"",
IF(CG$5&gt;='2.1 Kraftwerk allgemein'!$F$15,
IF(CG$5&lt;='2.1 Kraftwerk allgemein'!$F$16,
$J40*INDEX('2.1 Kraftwerk allgemein'!$H$16:$S$16,,MATCH('2.5 CAPEX'!CG$5,'2.1 Kraftwerk allgemein'!$H$15:$S$15,0)),
IF(AND($M40="x",$F40&lt;&gt;0),
IF($F40=1,$J40,
IF('2.1 Kraftwerk allgemein'!$F$17-'2.5 CAPEX'!CG$5&gt;='2.5 CAPEX'!$F40*'1.1 Allgemein'!$I$27,
IF(SUM(OFFSET(CF40,0,-MIN($F40-2,COLUMN(BS40)-1),1,MIN($F40-1,COLUMN(BS40))))=0,$J40,""),"")),"")),""),"")</f>
        <v/>
      </c>
      <c r="CH40" s="340" t="str">
        <f ca="1">IF(CH$5&lt;&gt;"",
IF(CH$5&gt;='2.1 Kraftwerk allgemein'!$F$15,
IF(CH$5&lt;='2.1 Kraftwerk allgemein'!$F$16,
$J40*INDEX('2.1 Kraftwerk allgemein'!$H$16:$S$16,,MATCH('2.5 CAPEX'!CH$5,'2.1 Kraftwerk allgemein'!$H$15:$S$15,0)),
IF(AND($M40="x",$F40&lt;&gt;0),
IF($F40=1,$J40,
IF('2.1 Kraftwerk allgemein'!$F$17-'2.5 CAPEX'!CH$5&gt;='2.5 CAPEX'!$F40*'1.1 Allgemein'!$I$27,
IF(SUM(OFFSET(CG40,0,-MIN($F40-2,COLUMN(BT40)-1),1,MIN($F40-1,COLUMN(BT40))))=0,$J40,""),"")),"")),""),"")</f>
        <v/>
      </c>
      <c r="CI40" s="340" t="str">
        <f ca="1">IF(CI$5&lt;&gt;"",
IF(CI$5&gt;='2.1 Kraftwerk allgemein'!$F$15,
IF(CI$5&lt;='2.1 Kraftwerk allgemein'!$F$16,
$J40*INDEX('2.1 Kraftwerk allgemein'!$H$16:$S$16,,MATCH('2.5 CAPEX'!CI$5,'2.1 Kraftwerk allgemein'!$H$15:$S$15,0)),
IF(AND($M40="x",$F40&lt;&gt;0),
IF($F40=1,$J40,
IF('2.1 Kraftwerk allgemein'!$F$17-'2.5 CAPEX'!CI$5&gt;='2.5 CAPEX'!$F40*'1.1 Allgemein'!$I$27,
IF(SUM(OFFSET(CH40,0,-MIN($F40-2,COLUMN(BU40)-1),1,MIN($F40-1,COLUMN(BU40))))=0,$J40,""),"")),"")),""),"")</f>
        <v/>
      </c>
      <c r="CJ40" s="340" t="str">
        <f ca="1">IF(CJ$5&lt;&gt;"",
IF(CJ$5&gt;='2.1 Kraftwerk allgemein'!$F$15,
IF(CJ$5&lt;='2.1 Kraftwerk allgemein'!$F$16,
$J40*INDEX('2.1 Kraftwerk allgemein'!$H$16:$S$16,,MATCH('2.5 CAPEX'!CJ$5,'2.1 Kraftwerk allgemein'!$H$15:$S$15,0)),
IF(AND($M40="x",$F40&lt;&gt;0),
IF($F40=1,$J40,
IF('2.1 Kraftwerk allgemein'!$F$17-'2.5 CAPEX'!CJ$5&gt;='2.5 CAPEX'!$F40*'1.1 Allgemein'!$I$27,
IF(SUM(OFFSET(CI40,0,-MIN($F40-2,COLUMN(BV40)-1),1,MIN($F40-1,COLUMN(BV40))))=0,$J40,""),"")),"")),""),"")</f>
        <v/>
      </c>
      <c r="CK40" s="340" t="str">
        <f ca="1">IF(CK$5&lt;&gt;"",
IF(CK$5&gt;='2.1 Kraftwerk allgemein'!$F$15,
IF(CK$5&lt;='2.1 Kraftwerk allgemein'!$F$16,
$J40*INDEX('2.1 Kraftwerk allgemein'!$H$16:$S$16,,MATCH('2.5 CAPEX'!CK$5,'2.1 Kraftwerk allgemein'!$H$15:$S$15,0)),
IF(AND($M40="x",$F40&lt;&gt;0),
IF($F40=1,$J40,
IF('2.1 Kraftwerk allgemein'!$F$17-'2.5 CAPEX'!CK$5&gt;='2.5 CAPEX'!$F40*'1.1 Allgemein'!$I$27,
IF(SUM(OFFSET(CJ40,0,-MIN($F40-2,COLUMN(BW40)-1),1,MIN($F40-1,COLUMN(BW40))))=0,$J40,""),"")),"")),""),"")</f>
        <v/>
      </c>
      <c r="CL40" s="340" t="str">
        <f ca="1">IF(CL$5&lt;&gt;"",
IF(CL$5&gt;='2.1 Kraftwerk allgemein'!$F$15,
IF(CL$5&lt;='2.1 Kraftwerk allgemein'!$F$16,
$J40*INDEX('2.1 Kraftwerk allgemein'!$H$16:$S$16,,MATCH('2.5 CAPEX'!CL$5,'2.1 Kraftwerk allgemein'!$H$15:$S$15,0)),
IF(AND($M40="x",$F40&lt;&gt;0),
IF($F40=1,$J40,
IF('2.1 Kraftwerk allgemein'!$F$17-'2.5 CAPEX'!CL$5&gt;='2.5 CAPEX'!$F40*'1.1 Allgemein'!$I$27,
IF(SUM(OFFSET(CK40,0,-MIN($F40-2,COLUMN(BX40)-1),1,MIN($F40-1,COLUMN(BX40))))=0,$J40,""),"")),"")),""),"")</f>
        <v/>
      </c>
      <c r="CM40" s="340" t="str">
        <f ca="1">IF(CM$5&lt;&gt;"",
IF(CM$5&gt;='2.1 Kraftwerk allgemein'!$F$15,
IF(CM$5&lt;='2.1 Kraftwerk allgemein'!$F$16,
$J40*INDEX('2.1 Kraftwerk allgemein'!$H$16:$S$16,,MATCH('2.5 CAPEX'!CM$5,'2.1 Kraftwerk allgemein'!$H$15:$S$15,0)),
IF(AND($M40="x",$F40&lt;&gt;0),
IF($F40=1,$J40,
IF('2.1 Kraftwerk allgemein'!$F$17-'2.5 CAPEX'!CM$5&gt;='2.5 CAPEX'!$F40*'1.1 Allgemein'!$I$27,
IF(SUM(OFFSET(CL40,0,-MIN($F40-2,COLUMN(BY40)-1),1,MIN($F40-1,COLUMN(BY40))))=0,$J40,""),"")),"")),""),"")</f>
        <v/>
      </c>
      <c r="CN40" s="340" t="str">
        <f ca="1">IF(CN$5&lt;&gt;"",
IF(CN$5&gt;='2.1 Kraftwerk allgemein'!$F$15,
IF(CN$5&lt;='2.1 Kraftwerk allgemein'!$F$16,
$J40*INDEX('2.1 Kraftwerk allgemein'!$H$16:$S$16,,MATCH('2.5 CAPEX'!CN$5,'2.1 Kraftwerk allgemein'!$H$15:$S$15,0)),
IF(AND($M40="x",$F40&lt;&gt;0),
IF($F40=1,$J40,
IF('2.1 Kraftwerk allgemein'!$F$17-'2.5 CAPEX'!CN$5&gt;='2.5 CAPEX'!$F40*'1.1 Allgemein'!$I$27,
IF(SUM(OFFSET(CM40,0,-MIN($F40-2,COLUMN(BZ40)-1),1,MIN($F40-1,COLUMN(BZ40))))=0,$J40,""),"")),"")),""),"")</f>
        <v/>
      </c>
      <c r="CO40" s="340" t="str">
        <f ca="1">IF(CO$5&lt;&gt;"",
IF(CO$5&gt;='2.1 Kraftwerk allgemein'!$F$15,
IF(CO$5&lt;='2.1 Kraftwerk allgemein'!$F$16,
$J40*INDEX('2.1 Kraftwerk allgemein'!$H$16:$S$16,,MATCH('2.5 CAPEX'!CO$5,'2.1 Kraftwerk allgemein'!$H$15:$S$15,0)),
IF(AND($M40="x",$F40&lt;&gt;0),
IF($F40=1,$J40,
IF('2.1 Kraftwerk allgemein'!$F$17-'2.5 CAPEX'!CO$5&gt;='2.5 CAPEX'!$F40*'1.1 Allgemein'!$I$27,
IF(SUM(OFFSET(CN40,0,-MIN($F40-2,COLUMN(CA40)-1),1,MIN($F40-1,COLUMN(CA40))))=0,$J40,""),"")),"")),""),"")</f>
        <v/>
      </c>
      <c r="CP40" s="340" t="str">
        <f ca="1">IF(CP$5&lt;&gt;"",
IF(CP$5&gt;='2.1 Kraftwerk allgemein'!$F$15,
IF(CP$5&lt;='2.1 Kraftwerk allgemein'!$F$16,
$J40*INDEX('2.1 Kraftwerk allgemein'!$H$16:$S$16,,MATCH('2.5 CAPEX'!CP$5,'2.1 Kraftwerk allgemein'!$H$15:$S$15,0)),
IF(AND($M40="x",$F40&lt;&gt;0),
IF($F40=1,$J40,
IF('2.1 Kraftwerk allgemein'!$F$17-'2.5 CAPEX'!CP$5&gt;='2.5 CAPEX'!$F40*'1.1 Allgemein'!$I$27,
IF(SUM(OFFSET(CO40,0,-MIN($F40-2,COLUMN(CB40)-1),1,MIN($F40-1,COLUMN(CB40))))=0,$J40,""),"")),"")),""),"")</f>
        <v/>
      </c>
      <c r="CQ40" s="340" t="str">
        <f ca="1">IF(CQ$5&lt;&gt;"",
IF(CQ$5&gt;='2.1 Kraftwerk allgemein'!$F$15,
IF(CQ$5&lt;='2.1 Kraftwerk allgemein'!$F$16,
$J40*INDEX('2.1 Kraftwerk allgemein'!$H$16:$S$16,,MATCH('2.5 CAPEX'!CQ$5,'2.1 Kraftwerk allgemein'!$H$15:$S$15,0)),
IF(AND($M40="x",$F40&lt;&gt;0),
IF($F40=1,$J40,
IF('2.1 Kraftwerk allgemein'!$F$17-'2.5 CAPEX'!CQ$5&gt;='2.5 CAPEX'!$F40*'1.1 Allgemein'!$I$27,
IF(SUM(OFFSET(CP40,0,-MIN($F40-2,COLUMN(CC40)-1),1,MIN($F40-1,COLUMN(CC40))))=0,$J40,""),"")),"")),""),"")</f>
        <v/>
      </c>
      <c r="CR40" s="340" t="str">
        <f ca="1">IF(CR$5&lt;&gt;"",
IF(CR$5&gt;='2.1 Kraftwerk allgemein'!$F$15,
IF(CR$5&lt;='2.1 Kraftwerk allgemein'!$F$16,
$J40*INDEX('2.1 Kraftwerk allgemein'!$H$16:$S$16,,MATCH('2.5 CAPEX'!CR$5,'2.1 Kraftwerk allgemein'!$H$15:$S$15,0)),
IF(AND($M40="x",$F40&lt;&gt;0),
IF($F40=1,$J40,
IF('2.1 Kraftwerk allgemein'!$F$17-'2.5 CAPEX'!CR$5&gt;='2.5 CAPEX'!$F40*'1.1 Allgemein'!$I$27,
IF(SUM(OFFSET(CQ40,0,-MIN($F40-2,COLUMN(CD40)-1),1,MIN($F40-1,COLUMN(CD40))))=0,$J40,""),"")),"")),""),"")</f>
        <v/>
      </c>
      <c r="CS40" s="340" t="str">
        <f ca="1">IF(CS$5&lt;&gt;"",
IF(CS$5&gt;='2.1 Kraftwerk allgemein'!$F$15,
IF(CS$5&lt;='2.1 Kraftwerk allgemein'!$F$16,
$J40*INDEX('2.1 Kraftwerk allgemein'!$H$16:$S$16,,MATCH('2.5 CAPEX'!CS$5,'2.1 Kraftwerk allgemein'!$H$15:$S$15,0)),
IF(AND($M40="x",$F40&lt;&gt;0),
IF($F40=1,$J40,
IF('2.1 Kraftwerk allgemein'!$F$17-'2.5 CAPEX'!CS$5&gt;='2.5 CAPEX'!$F40*'1.1 Allgemein'!$I$27,
IF(SUM(OFFSET(CR40,0,-MIN($F40-2,COLUMN(CE40)-1),1,MIN($F40-1,COLUMN(CE40))))=0,$J40,""),"")),"")),""),"")</f>
        <v/>
      </c>
      <c r="CT40" s="340" t="str">
        <f ca="1">IF(CT$5&lt;&gt;"",
IF(CT$5&gt;='2.1 Kraftwerk allgemein'!$F$15,
IF(CT$5&lt;='2.1 Kraftwerk allgemein'!$F$16,
$J40*INDEX('2.1 Kraftwerk allgemein'!$H$16:$S$16,,MATCH('2.5 CAPEX'!CT$5,'2.1 Kraftwerk allgemein'!$H$15:$S$15,0)),
IF(AND($M40="x",$F40&lt;&gt;0),
IF($F40=1,$J40,
IF('2.1 Kraftwerk allgemein'!$F$17-'2.5 CAPEX'!CT$5&gt;='2.5 CAPEX'!$F40*'1.1 Allgemein'!$I$27,
IF(SUM(OFFSET(CS40,0,-MIN($F40-2,COLUMN(CF40)-1),1,MIN($F40-1,COLUMN(CF40))))=0,$J40,""),"")),"")),""),"")</f>
        <v/>
      </c>
      <c r="CU40" s="340" t="str">
        <f ca="1">IF(CU$5&lt;&gt;"",
IF(CU$5&gt;='2.1 Kraftwerk allgemein'!$F$15,
IF(CU$5&lt;='2.1 Kraftwerk allgemein'!$F$16,
$J40*INDEX('2.1 Kraftwerk allgemein'!$H$16:$S$16,,MATCH('2.5 CAPEX'!CU$5,'2.1 Kraftwerk allgemein'!$H$15:$S$15,0)),
IF(AND($M40="x",$F40&lt;&gt;0),
IF($F40=1,$J40,
IF('2.1 Kraftwerk allgemein'!$F$17-'2.5 CAPEX'!CU$5&gt;='2.5 CAPEX'!$F40*'1.1 Allgemein'!$I$27,
IF(SUM(OFFSET(CT40,0,-MIN($F40-2,COLUMN(CG40)-1),1,MIN($F40-1,COLUMN(CG40))))=0,$J40,""),"")),"")),""),"")</f>
        <v/>
      </c>
      <c r="CV40" s="340" t="str">
        <f ca="1">IF(CV$5&lt;&gt;"",
IF(CV$5&gt;='2.1 Kraftwerk allgemein'!$F$15,
IF(CV$5&lt;='2.1 Kraftwerk allgemein'!$F$16,
$J40*INDEX('2.1 Kraftwerk allgemein'!$H$16:$S$16,,MATCH('2.5 CAPEX'!CV$5,'2.1 Kraftwerk allgemein'!$H$15:$S$15,0)),
IF(AND($M40="x",$F40&lt;&gt;0),
IF($F40=1,$J40,
IF('2.1 Kraftwerk allgemein'!$F$17-'2.5 CAPEX'!CV$5&gt;='2.5 CAPEX'!$F40*'1.1 Allgemein'!$I$27,
IF(SUM(OFFSET(CU40,0,-MIN($F40-2,COLUMN(CH40)-1),1,MIN($F40-1,COLUMN(CH40))))=0,$J40,""),"")),"")),""),"")</f>
        <v/>
      </c>
      <c r="CW40" s="340" t="str">
        <f ca="1">IF(CW$5&lt;&gt;"",
IF(CW$5&gt;='2.1 Kraftwerk allgemein'!$F$15,
IF(CW$5&lt;='2.1 Kraftwerk allgemein'!$F$16,
$J40*INDEX('2.1 Kraftwerk allgemein'!$H$16:$S$16,,MATCH('2.5 CAPEX'!CW$5,'2.1 Kraftwerk allgemein'!$H$15:$S$15,0)),
IF(AND($M40="x",$F40&lt;&gt;0),
IF($F40=1,$J40,
IF('2.1 Kraftwerk allgemein'!$F$17-'2.5 CAPEX'!CW$5&gt;='2.5 CAPEX'!$F40*'1.1 Allgemein'!$I$27,
IF(SUM(OFFSET(CV40,0,-MIN($F40-2,COLUMN(CI40)-1),1,MIN($F40-1,COLUMN(CI40))))=0,$J40,""),"")),"")),""),"")</f>
        <v/>
      </c>
      <c r="CX40" s="340" t="str">
        <f ca="1">IF(CX$5&lt;&gt;"",
IF(CX$5&gt;='2.1 Kraftwerk allgemein'!$F$15,
IF(CX$5&lt;='2.1 Kraftwerk allgemein'!$F$16,
$J40*INDEX('2.1 Kraftwerk allgemein'!$H$16:$S$16,,MATCH('2.5 CAPEX'!CX$5,'2.1 Kraftwerk allgemein'!$H$15:$S$15,0)),
IF(AND($M40="x",$F40&lt;&gt;0),
IF($F40=1,$J40,
IF('2.1 Kraftwerk allgemein'!$F$17-'2.5 CAPEX'!CX$5&gt;='2.5 CAPEX'!$F40*'1.1 Allgemein'!$I$27,
IF(SUM(OFFSET(CW40,0,-MIN($F40-2,COLUMN(CJ40)-1),1,MIN($F40-1,COLUMN(CJ40))))=0,$J40,""),"")),"")),""),"")</f>
        <v/>
      </c>
      <c r="CY40" s="340" t="str">
        <f ca="1">IF(CY$5&lt;&gt;"",
IF(CY$5&gt;='2.1 Kraftwerk allgemein'!$F$15,
IF(CY$5&lt;='2.1 Kraftwerk allgemein'!$F$16,
$J40*INDEX('2.1 Kraftwerk allgemein'!$H$16:$S$16,,MATCH('2.5 CAPEX'!CY$5,'2.1 Kraftwerk allgemein'!$H$15:$S$15,0)),
IF(AND($M40="x",$F40&lt;&gt;0),
IF($F40=1,$J40,
IF('2.1 Kraftwerk allgemein'!$F$17-'2.5 CAPEX'!CY$5&gt;='2.5 CAPEX'!$F40*'1.1 Allgemein'!$I$27,
IF(SUM(OFFSET(CX40,0,-MIN($F40-2,COLUMN(CK40)-1),1,MIN($F40-1,COLUMN(CK40))))=0,$J40,""),"")),"")),""),"")</f>
        <v/>
      </c>
      <c r="CZ40" s="340" t="str">
        <f ca="1">IF(CZ$5&lt;&gt;"",
IF(CZ$5&gt;='2.1 Kraftwerk allgemein'!$F$15,
IF(CZ$5&lt;='2.1 Kraftwerk allgemein'!$F$16,
$J40*INDEX('2.1 Kraftwerk allgemein'!$H$16:$S$16,,MATCH('2.5 CAPEX'!CZ$5,'2.1 Kraftwerk allgemein'!$H$15:$S$15,0)),
IF(AND($M40="x",$F40&lt;&gt;0),
IF($F40=1,$J40,
IF('2.1 Kraftwerk allgemein'!$F$17-'2.5 CAPEX'!CZ$5&gt;='2.5 CAPEX'!$F40*'1.1 Allgemein'!$I$27,
IF(SUM(OFFSET(CY40,0,-MIN($F40-2,COLUMN(CL40)-1),1,MIN($F40-1,COLUMN(CL40))))=0,$J40,""),"")),"")),""),"")</f>
        <v/>
      </c>
      <c r="DA40" s="340" t="str">
        <f ca="1">IF(DA$5&lt;&gt;"",
IF(DA$5&gt;='2.1 Kraftwerk allgemein'!$F$15,
IF(DA$5&lt;='2.1 Kraftwerk allgemein'!$F$16,
$J40*INDEX('2.1 Kraftwerk allgemein'!$H$16:$S$16,,MATCH('2.5 CAPEX'!DA$5,'2.1 Kraftwerk allgemein'!$H$15:$S$15,0)),
IF(AND($M40="x",$F40&lt;&gt;0),
IF($F40=1,$J40,
IF('2.1 Kraftwerk allgemein'!$F$17-'2.5 CAPEX'!DA$5&gt;='2.5 CAPEX'!$F40*'1.1 Allgemein'!$I$27,
IF(SUM(OFFSET(CZ40,0,-MIN($F40-2,COLUMN(CM40)-1),1,MIN($F40-1,COLUMN(CM40))))=0,$J40,""),"")),"")),""),"")</f>
        <v/>
      </c>
      <c r="DB40" s="340" t="str">
        <f ca="1">IF(DB$5&lt;&gt;"",
IF(DB$5&gt;='2.1 Kraftwerk allgemein'!$F$15,
IF(DB$5&lt;='2.1 Kraftwerk allgemein'!$F$16,
$J40*INDEX('2.1 Kraftwerk allgemein'!$H$16:$S$16,,MATCH('2.5 CAPEX'!DB$5,'2.1 Kraftwerk allgemein'!$H$15:$S$15,0)),
IF(AND($M40="x",$F40&lt;&gt;0),
IF($F40=1,$J40,
IF('2.1 Kraftwerk allgemein'!$F$17-'2.5 CAPEX'!DB$5&gt;='2.5 CAPEX'!$F40*'1.1 Allgemein'!$I$27,
IF(SUM(OFFSET(DA40,0,-MIN($F40-2,COLUMN(CN40)-1),1,MIN($F40-1,COLUMN(CN40))))=0,$J40,""),"")),"")),""),"")</f>
        <v/>
      </c>
      <c r="DC40" s="340" t="str">
        <f ca="1">IF(DC$5&lt;&gt;"",
IF(DC$5&gt;='2.1 Kraftwerk allgemein'!$F$15,
IF(DC$5&lt;='2.1 Kraftwerk allgemein'!$F$16,
$J40*INDEX('2.1 Kraftwerk allgemein'!$H$16:$S$16,,MATCH('2.5 CAPEX'!DC$5,'2.1 Kraftwerk allgemein'!$H$15:$S$15,0)),
IF(AND($M40="x",$F40&lt;&gt;0),
IF($F40=1,$J40,
IF('2.1 Kraftwerk allgemein'!$F$17-'2.5 CAPEX'!DC$5&gt;='2.5 CAPEX'!$F40*'1.1 Allgemein'!$I$27,
IF(SUM(OFFSET(DB40,0,-MIN($F40-2,COLUMN(CO40)-1),1,MIN($F40-1,COLUMN(CO40))))=0,$J40,""),"")),"")),""),"")</f>
        <v/>
      </c>
      <c r="DD40" s="340" t="str">
        <f ca="1">IF(DD$5&lt;&gt;"",
IF(DD$5&gt;='2.1 Kraftwerk allgemein'!$F$15,
IF(DD$5&lt;='2.1 Kraftwerk allgemein'!$F$16,
$J40*INDEX('2.1 Kraftwerk allgemein'!$H$16:$S$16,,MATCH('2.5 CAPEX'!DD$5,'2.1 Kraftwerk allgemein'!$H$15:$S$15,0)),
IF(AND($M40="x",$F40&lt;&gt;0),
IF($F40=1,$J40,
IF('2.1 Kraftwerk allgemein'!$F$17-'2.5 CAPEX'!DD$5&gt;='2.5 CAPEX'!$F40*'1.1 Allgemein'!$I$27,
IF(SUM(OFFSET(DC40,0,-MIN($F40-2,COLUMN(CP40)-1),1,MIN($F40-1,COLUMN(CP40))))=0,$J40,""),"")),"")),""),"")</f>
        <v/>
      </c>
      <c r="DE40" s="340" t="str">
        <f ca="1">IF(DE$5&lt;&gt;"",
IF(DE$5&gt;='2.1 Kraftwerk allgemein'!$F$15,
IF(DE$5&lt;='2.1 Kraftwerk allgemein'!$F$16,
$J40*INDEX('2.1 Kraftwerk allgemein'!$H$16:$S$16,,MATCH('2.5 CAPEX'!DE$5,'2.1 Kraftwerk allgemein'!$H$15:$S$15,0)),
IF(AND($M40="x",$F40&lt;&gt;0),
IF($F40=1,$J40,
IF('2.1 Kraftwerk allgemein'!$F$17-'2.5 CAPEX'!DE$5&gt;='2.5 CAPEX'!$F40*'1.1 Allgemein'!$I$27,
IF(SUM(OFFSET(DD40,0,-MIN($F40-2,COLUMN(CQ40)-1),1,MIN($F40-1,COLUMN(CQ40))))=0,$J40,""),"")),"")),""),"")</f>
        <v/>
      </c>
      <c r="DF40" s="340" t="str">
        <f ca="1">IF(DF$5&lt;&gt;"",
IF(DF$5&gt;='2.1 Kraftwerk allgemein'!$F$15,
IF(DF$5&lt;='2.1 Kraftwerk allgemein'!$F$16,
$J40*INDEX('2.1 Kraftwerk allgemein'!$H$16:$S$16,,MATCH('2.5 CAPEX'!DF$5,'2.1 Kraftwerk allgemein'!$H$15:$S$15,0)),
IF(AND($M40="x",$F40&lt;&gt;0),
IF($F40=1,$J40,
IF('2.1 Kraftwerk allgemein'!$F$17-'2.5 CAPEX'!DF$5&gt;='2.5 CAPEX'!$F40*'1.1 Allgemein'!$I$27,
IF(SUM(OFFSET(DE40,0,-MIN($F40-2,COLUMN(CR40)-1),1,MIN($F40-1,COLUMN(CR40))))=0,$J40,""),"")),"")),""),"")</f>
        <v/>
      </c>
      <c r="DG40" s="340" t="str">
        <f ca="1">IF(DG$5&lt;&gt;"",
IF(DG$5&gt;='2.1 Kraftwerk allgemein'!$F$15,
IF(DG$5&lt;='2.1 Kraftwerk allgemein'!$F$16,
$J40*INDEX('2.1 Kraftwerk allgemein'!$H$16:$S$16,,MATCH('2.5 CAPEX'!DG$5,'2.1 Kraftwerk allgemein'!$H$15:$S$15,0)),
IF(AND($M40="x",$F40&lt;&gt;0),
IF($F40=1,$J40,
IF('2.1 Kraftwerk allgemein'!$F$17-'2.5 CAPEX'!DG$5&gt;='2.5 CAPEX'!$F40*'1.1 Allgemein'!$I$27,
IF(SUM(OFFSET(DF40,0,-MIN($F40-2,COLUMN(CS40)-1),1,MIN($F40-1,COLUMN(CS40))))=0,$J40,""),"")),"")),""),"")</f>
        <v/>
      </c>
      <c r="DH40" s="340" t="str">
        <f ca="1">IF(DH$5&lt;&gt;"",
IF(DH$5&gt;='2.1 Kraftwerk allgemein'!$F$15,
IF(DH$5&lt;='2.1 Kraftwerk allgemein'!$F$16,
$J40*INDEX('2.1 Kraftwerk allgemein'!$H$16:$S$16,,MATCH('2.5 CAPEX'!DH$5,'2.1 Kraftwerk allgemein'!$H$15:$S$15,0)),
IF(AND($M40="x",$F40&lt;&gt;0),
IF($F40=1,$J40,
IF('2.1 Kraftwerk allgemein'!$F$17-'2.5 CAPEX'!DH$5&gt;='2.5 CAPEX'!$F40*'1.1 Allgemein'!$I$27,
IF(SUM(OFFSET(DG40,0,-MIN($F40-2,COLUMN(CT40)-1),1,MIN($F40-1,COLUMN(CT40))))=0,$J40,""),"")),"")),""),"")</f>
        <v/>
      </c>
      <c r="DI40" s="340" t="str">
        <f ca="1">IF(DI$5&lt;&gt;"",
IF(DI$5&gt;='2.1 Kraftwerk allgemein'!$F$15,
IF(DI$5&lt;='2.1 Kraftwerk allgemein'!$F$16,
$J40*INDEX('2.1 Kraftwerk allgemein'!$H$16:$S$16,,MATCH('2.5 CAPEX'!DI$5,'2.1 Kraftwerk allgemein'!$H$15:$S$15,0)),
IF(AND($M40="x",$F40&lt;&gt;0),
IF($F40=1,$J40,
IF('2.1 Kraftwerk allgemein'!$F$17-'2.5 CAPEX'!DI$5&gt;='2.5 CAPEX'!$F40*'1.1 Allgemein'!$I$27,
IF(SUM(OFFSET(DH40,0,-MIN($F40-2,COLUMN(CU40)-1),1,MIN($F40-1,COLUMN(CU40))))=0,$J40,""),"")),"")),""),"")</f>
        <v/>
      </c>
      <c r="DJ40" s="340" t="str">
        <f ca="1">IF(DJ$5&lt;&gt;"",
IF(DJ$5&gt;='2.1 Kraftwerk allgemein'!$F$15,
IF(DJ$5&lt;='2.1 Kraftwerk allgemein'!$F$16,
$J40*INDEX('2.1 Kraftwerk allgemein'!$H$16:$S$16,,MATCH('2.5 CAPEX'!DJ$5,'2.1 Kraftwerk allgemein'!$H$15:$S$15,0)),
IF(AND($M40="x",$F40&lt;&gt;0),
IF($F40=1,$J40,
IF('2.1 Kraftwerk allgemein'!$F$17-'2.5 CAPEX'!DJ$5&gt;='2.5 CAPEX'!$F40*'1.1 Allgemein'!$I$27,
IF(SUM(OFFSET(DI40,0,-MIN($F40-2,COLUMN(CV40)-1),1,MIN($F40-1,COLUMN(CV40))))=0,$J40,""),"")),"")),""),"")</f>
        <v/>
      </c>
      <c r="DK40" s="340" t="str">
        <f ca="1">IF(DK$5&lt;&gt;"",
IF(DK$5&gt;='2.1 Kraftwerk allgemein'!$F$15,
IF(DK$5&lt;='2.1 Kraftwerk allgemein'!$F$16,
$J40*INDEX('2.1 Kraftwerk allgemein'!$H$16:$S$16,,MATCH('2.5 CAPEX'!DK$5,'2.1 Kraftwerk allgemein'!$H$15:$S$15,0)),
IF(AND($M40="x",$F40&lt;&gt;0),
IF($F40=1,$J40,
IF('2.1 Kraftwerk allgemein'!$F$17-'2.5 CAPEX'!DK$5&gt;='2.5 CAPEX'!$F40*'1.1 Allgemein'!$I$27,
IF(SUM(OFFSET(DJ40,0,-MIN($F40-2,COLUMN(CW40)-1),1,MIN($F40-1,COLUMN(CW40))))=0,$J40,""),"")),"")),""),"")</f>
        <v/>
      </c>
    </row>
    <row r="41" spans="2:115" s="7" customFormat="1" ht="15" customHeight="1" x14ac:dyDescent="0.35">
      <c r="D41" s="41">
        <v>302</v>
      </c>
      <c r="E41" s="41" t="str">
        <f>IF('2.1 Kraftwerk allgemein'!$F$2="f",d_f_i!$B243,IF('2.1 Kraftwerk allgemein'!$F$2="i",d_f_i!$C243,d_f_i!$A243))</f>
        <v xml:space="preserve">Installationen (Elektro- und Gebäudetechnik) </v>
      </c>
      <c r="F41" s="19">
        <f>INDEX('1.1 Allgemein'!$1:$1048576,MATCH('2.5 CAPEX'!D41,'1.1 Allgemein'!$E:$E,0),MATCH('2.5 CAPEX'!$F$11,'1.1 Allgemein'!$34:$34,0))</f>
        <v>30</v>
      </c>
      <c r="G41" s="93">
        <f t="shared" ca="1" si="3"/>
        <v>0</v>
      </c>
      <c r="H41" s="94">
        <f ca="1">SUM(OFFSET(O41,0,0,1,'2.1 Kraftwerk allgemein'!$F$17-'2.5 CAPEX'!$O$5+1))-J41</f>
        <v>0</v>
      </c>
      <c r="I41" s="336"/>
      <c r="J41" s="336"/>
      <c r="K41" s="68" t="str">
        <f>IF($D41&lt;&gt;"",IF(INDEX('1.1 Allgemein'!$1:$1048576,MATCH('2.5 CAPEX'!$D41,'1.1 Allgemein'!$E:$E,0),MATCH('2.5 CAPEX'!K$11,'1.1 Allgemein'!$34:$34,0))&lt;&gt;0,INDEX('1.1 Allgemein'!$1:$1048576,MATCH('2.5 CAPEX'!$D41,'1.1 Allgemein'!$E:$E,0),MATCH('2.5 CAPEX'!K$11,'1.1 Allgemein'!$34:$34,0)),""),"")</f>
        <v/>
      </c>
      <c r="L41" s="68" t="str">
        <f>IF($D41&lt;&gt;"",IF(INDEX('1.1 Allgemein'!$1:$1048576,MATCH('2.5 CAPEX'!$D41,'1.1 Allgemein'!$E:$E,0),MATCH('2.5 CAPEX'!L$11,'1.1 Allgemein'!$34:$34,0))&lt;&gt;0,INDEX('1.1 Allgemein'!$1:$1048576,MATCH('2.5 CAPEX'!$D41,'1.1 Allgemein'!$E:$E,0),MATCH('2.5 CAPEX'!L$11,'1.1 Allgemein'!$34:$34,0)),""),"")</f>
        <v/>
      </c>
      <c r="M41" s="68" t="str">
        <f>IF($D41&lt;&gt;"",IF(INDEX('1.1 Allgemein'!$1:$1048576,MATCH('2.5 CAPEX'!$D41,'1.1 Allgemein'!$E:$E,0),MATCH('2.5 CAPEX'!M$11,'1.1 Allgemein'!$34:$34,0))&lt;&gt;0,INDEX('1.1 Allgemein'!$1:$1048576,MATCH('2.5 CAPEX'!$D41,'1.1 Allgemein'!$E:$E,0),MATCH('2.5 CAPEX'!M$11,'1.1 Allgemein'!$34:$34,0)),""),"")</f>
        <v>x</v>
      </c>
      <c r="N41" s="69"/>
      <c r="O41" s="340">
        <f ca="1">IF(O$5&lt;&gt;"",
IF(O$5&gt;='2.1 Kraftwerk allgemein'!$F$15,
IF(O$5&lt;='2.1 Kraftwerk allgemein'!$F$16,
$J41*INDEX('2.1 Kraftwerk allgemein'!$H$16:$S$16,,MATCH('2.5 CAPEX'!O$5,'2.1 Kraftwerk allgemein'!$H$15:$S$15,0)),
IF(AND($M41="x",$F41&lt;&gt;0),
IF($F41=1,$J41,
IF('2.1 Kraftwerk allgemein'!$F$17-'2.5 CAPEX'!O$5&gt;='2.5 CAPEX'!$F41*'1.1 Allgemein'!$I$27,
IF(SUM(OFFSET(N41,0,-MIN($F41-2,COLUMN(A41)-1),1,MIN($F41-1,COLUMN(A41))))=0,$J41,""),"")),"")),""),"")</f>
        <v>0</v>
      </c>
      <c r="P41" s="340">
        <f ca="1">IF(P$5&lt;&gt;"",
IF(P$5&gt;='2.1 Kraftwerk allgemein'!$F$15,
IF(P$5&lt;='2.1 Kraftwerk allgemein'!$F$16,
$J41*INDEX('2.1 Kraftwerk allgemein'!$H$16:$S$16,,MATCH('2.5 CAPEX'!P$5,'2.1 Kraftwerk allgemein'!$H$15:$S$15,0)),
IF(AND($M41="x",$F41&lt;&gt;0),
IF($F41=1,$J41,
IF('2.1 Kraftwerk allgemein'!$F$17-'2.5 CAPEX'!P$5&gt;='2.5 CAPEX'!$F41*'1.1 Allgemein'!$I$27,
IF(SUM(OFFSET(O41,0,-MIN($F41-2,COLUMN(B41)-1),1,MIN($F41-1,COLUMN(B41))))=0,$J41,""),"")),"")),""),"")</f>
        <v>0</v>
      </c>
      <c r="Q41" s="340">
        <f ca="1">IF(Q$5&lt;&gt;"",
IF(Q$5&gt;='2.1 Kraftwerk allgemein'!$F$15,
IF(Q$5&lt;='2.1 Kraftwerk allgemein'!$F$16,
$J41*INDEX('2.1 Kraftwerk allgemein'!$H$16:$S$16,,MATCH('2.5 CAPEX'!Q$5,'2.1 Kraftwerk allgemein'!$H$15:$S$15,0)),
IF(AND($M41="x",$F41&lt;&gt;0),
IF($F41=1,$J41,
IF('2.1 Kraftwerk allgemein'!$F$17-'2.5 CAPEX'!Q$5&gt;='2.5 CAPEX'!$F41*'1.1 Allgemein'!$I$27,
IF(SUM(OFFSET(P41,0,-MIN($F41-2,COLUMN(C41)-1),1,MIN($F41-1,COLUMN(C41))))=0,$J41,""),"")),"")),""),"")</f>
        <v>0</v>
      </c>
      <c r="R41" s="340">
        <f ca="1">IF(R$5&lt;&gt;"",
IF(R$5&gt;='2.1 Kraftwerk allgemein'!$F$15,
IF(R$5&lt;='2.1 Kraftwerk allgemein'!$F$16,
$J41*INDEX('2.1 Kraftwerk allgemein'!$H$16:$S$16,,MATCH('2.5 CAPEX'!R$5,'2.1 Kraftwerk allgemein'!$H$15:$S$15,0)),
IF(AND($M41="x",$F41&lt;&gt;0),
IF($F41=1,$J41,
IF('2.1 Kraftwerk allgemein'!$F$17-'2.5 CAPEX'!R$5&gt;='2.5 CAPEX'!$F41*'1.1 Allgemein'!$I$27,
IF(SUM(OFFSET(Q41,0,-MIN($F41-2,COLUMN(D41)-1),1,MIN($F41-1,COLUMN(D41))))=0,$J41,""),"")),"")),""),"")</f>
        <v>0</v>
      </c>
      <c r="S41" s="340">
        <f ca="1">IF(S$5&lt;&gt;"",
IF(S$5&gt;='2.1 Kraftwerk allgemein'!$F$15,
IF(S$5&lt;='2.1 Kraftwerk allgemein'!$F$16,
$J41*INDEX('2.1 Kraftwerk allgemein'!$H$16:$S$16,,MATCH('2.5 CAPEX'!S$5,'2.1 Kraftwerk allgemein'!$H$15:$S$15,0)),
IF(AND($M41="x",$F41&lt;&gt;0),
IF($F41=1,$J41,
IF('2.1 Kraftwerk allgemein'!$F$17-'2.5 CAPEX'!S$5&gt;='2.5 CAPEX'!$F41*'1.1 Allgemein'!$I$27,
IF(SUM(OFFSET(R41,0,-MIN($F41-2,COLUMN(E41)-1),1,MIN($F41-1,COLUMN(E41))))=0,$J41,""),"")),"")),""),"")</f>
        <v>0</v>
      </c>
      <c r="T41" s="340">
        <f ca="1">IF(T$5&lt;&gt;"",
IF(T$5&gt;='2.1 Kraftwerk allgemein'!$F$15,
IF(T$5&lt;='2.1 Kraftwerk allgemein'!$F$16,
$J41*INDEX('2.1 Kraftwerk allgemein'!$H$16:$S$16,,MATCH('2.5 CAPEX'!T$5,'2.1 Kraftwerk allgemein'!$H$15:$S$15,0)),
IF(AND($M41="x",$F41&lt;&gt;0),
IF($F41=1,$J41,
IF('2.1 Kraftwerk allgemein'!$F$17-'2.5 CAPEX'!T$5&gt;='2.5 CAPEX'!$F41*'1.1 Allgemein'!$I$27,
IF(SUM(OFFSET(S41,0,-MIN($F41-2,COLUMN(F41)-1),1,MIN($F41-1,COLUMN(F41))))=0,$J41,""),"")),"")),""),"")</f>
        <v>0</v>
      </c>
      <c r="U41" s="340">
        <f ca="1">IF(U$5&lt;&gt;"",
IF(U$5&gt;='2.1 Kraftwerk allgemein'!$F$15,
IF(U$5&lt;='2.1 Kraftwerk allgemein'!$F$16,
$J41*INDEX('2.1 Kraftwerk allgemein'!$H$16:$S$16,,MATCH('2.5 CAPEX'!U$5,'2.1 Kraftwerk allgemein'!$H$15:$S$15,0)),
IF(AND($M41="x",$F41&lt;&gt;0),
IF($F41=1,$J41,
IF('2.1 Kraftwerk allgemein'!$F$17-'2.5 CAPEX'!U$5&gt;='2.5 CAPEX'!$F41*'1.1 Allgemein'!$I$27,
IF(SUM(OFFSET(T41,0,-MIN($F41-2,COLUMN(G41)-1),1,MIN($F41-1,COLUMN(G41))))=0,$J41,""),"")),"")),""),"")</f>
        <v>0</v>
      </c>
      <c r="V41" s="340">
        <f ca="1">IF(V$5&lt;&gt;"",
IF(V$5&gt;='2.1 Kraftwerk allgemein'!$F$15,
IF(V$5&lt;='2.1 Kraftwerk allgemein'!$F$16,
$J41*INDEX('2.1 Kraftwerk allgemein'!$H$16:$S$16,,MATCH('2.5 CAPEX'!V$5,'2.1 Kraftwerk allgemein'!$H$15:$S$15,0)),
IF(AND($M41="x",$F41&lt;&gt;0),
IF($F41=1,$J41,
IF('2.1 Kraftwerk allgemein'!$F$17-'2.5 CAPEX'!V$5&gt;='2.5 CAPEX'!$F41*'1.1 Allgemein'!$I$27,
IF(SUM(OFFSET(U41,0,-MIN($F41-2,COLUMN(H41)-1),1,MIN($F41-1,COLUMN(H41))))=0,$J41,""),"")),"")),""),"")</f>
        <v>0</v>
      </c>
      <c r="W41" s="340">
        <f ca="1">IF(W$5&lt;&gt;"",
IF(W$5&gt;='2.1 Kraftwerk allgemein'!$F$15,
IF(W$5&lt;='2.1 Kraftwerk allgemein'!$F$16,
$J41*INDEX('2.1 Kraftwerk allgemein'!$H$16:$S$16,,MATCH('2.5 CAPEX'!W$5,'2.1 Kraftwerk allgemein'!$H$15:$S$15,0)),
IF(AND($M41="x",$F41&lt;&gt;0),
IF($F41=1,$J41,
IF('2.1 Kraftwerk allgemein'!$F$17-'2.5 CAPEX'!W$5&gt;='2.5 CAPEX'!$F41*'1.1 Allgemein'!$I$27,
IF(SUM(OFFSET(V41,0,-MIN($F41-2,COLUMN(I41)-1),1,MIN($F41-1,COLUMN(I41))))=0,$J41,""),"")),"")),""),"")</f>
        <v>0</v>
      </c>
      <c r="X41" s="340">
        <f ca="1">IF(X$5&lt;&gt;"",
IF(X$5&gt;='2.1 Kraftwerk allgemein'!$F$15,
IF(X$5&lt;='2.1 Kraftwerk allgemein'!$F$16,
$J41*INDEX('2.1 Kraftwerk allgemein'!$H$16:$S$16,,MATCH('2.5 CAPEX'!X$5,'2.1 Kraftwerk allgemein'!$H$15:$S$15,0)),
IF(AND($M41="x",$F41&lt;&gt;0),
IF($F41=1,$J41,
IF('2.1 Kraftwerk allgemein'!$F$17-'2.5 CAPEX'!X$5&gt;='2.5 CAPEX'!$F41*'1.1 Allgemein'!$I$27,
IF(SUM(OFFSET(W41,0,-MIN($F41-2,COLUMN(J41)-1),1,MIN($F41-1,COLUMN(J41))))=0,$J41,""),"")),"")),""),"")</f>
        <v>0</v>
      </c>
      <c r="Y41" s="340">
        <f ca="1">IF(Y$5&lt;&gt;"",
IF(Y$5&gt;='2.1 Kraftwerk allgemein'!$F$15,
IF(Y$5&lt;='2.1 Kraftwerk allgemein'!$F$16,
$J41*INDEX('2.1 Kraftwerk allgemein'!$H$16:$S$16,,MATCH('2.5 CAPEX'!Y$5,'2.1 Kraftwerk allgemein'!$H$15:$S$15,0)),
IF(AND($M41="x",$F41&lt;&gt;0),
IF($F41=1,$J41,
IF('2.1 Kraftwerk allgemein'!$F$17-'2.5 CAPEX'!Y$5&gt;='2.5 CAPEX'!$F41*'1.1 Allgemein'!$I$27,
IF(SUM(OFFSET(X41,0,-MIN($F41-2,COLUMN(K41)-1),1,MIN($F41-1,COLUMN(K41))))=0,$J41,""),"")),"")),""),"")</f>
        <v>0</v>
      </c>
      <c r="Z41" s="340">
        <f ca="1">IF(Z$5&lt;&gt;"",
IF(Z$5&gt;='2.1 Kraftwerk allgemein'!$F$15,
IF(Z$5&lt;='2.1 Kraftwerk allgemein'!$F$16,
$J41*INDEX('2.1 Kraftwerk allgemein'!$H$16:$S$16,,MATCH('2.5 CAPEX'!Z$5,'2.1 Kraftwerk allgemein'!$H$15:$S$15,0)),
IF(AND($M41="x",$F41&lt;&gt;0),
IF($F41=1,$J41,
IF('2.1 Kraftwerk allgemein'!$F$17-'2.5 CAPEX'!Z$5&gt;='2.5 CAPEX'!$F41*'1.1 Allgemein'!$I$27,
IF(SUM(OFFSET(Y41,0,-MIN($F41-2,COLUMN(L41)-1),1,MIN($F41-1,COLUMN(L41))))=0,$J41,""),"")),"")),""),"")</f>
        <v>0</v>
      </c>
      <c r="AA41" s="340">
        <f ca="1">IF(AA$5&lt;&gt;"",
IF(AA$5&gt;='2.1 Kraftwerk allgemein'!$F$15,
IF(AA$5&lt;='2.1 Kraftwerk allgemein'!$F$16,
$J41*INDEX('2.1 Kraftwerk allgemein'!$H$16:$S$16,,MATCH('2.5 CAPEX'!AA$5,'2.1 Kraftwerk allgemein'!$H$15:$S$15,0)),
IF(AND($M41="x",$F41&lt;&gt;0),
IF($F41=1,$J41,
IF('2.1 Kraftwerk allgemein'!$F$17-'2.5 CAPEX'!AA$5&gt;='2.5 CAPEX'!$F41*'1.1 Allgemein'!$I$27,
IF(SUM(OFFSET(Z41,0,-MIN($F41-2,COLUMN(M41)-1),1,MIN($F41-1,COLUMN(M41))))=0,$J41,""),"")),"")),""),"")</f>
        <v>0</v>
      </c>
      <c r="AB41" s="340">
        <f ca="1">IF(AB$5&lt;&gt;"",
IF(AB$5&gt;='2.1 Kraftwerk allgemein'!$F$15,
IF(AB$5&lt;='2.1 Kraftwerk allgemein'!$F$16,
$J41*INDEX('2.1 Kraftwerk allgemein'!$H$16:$S$16,,MATCH('2.5 CAPEX'!AB$5,'2.1 Kraftwerk allgemein'!$H$15:$S$15,0)),
IF(AND($M41="x",$F41&lt;&gt;0),
IF($F41=1,$J41,
IF('2.1 Kraftwerk allgemein'!$F$17-'2.5 CAPEX'!AB$5&gt;='2.5 CAPEX'!$F41*'1.1 Allgemein'!$I$27,
IF(SUM(OFFSET(AA41,0,-MIN($F41-2,COLUMN(N41)-1),1,MIN($F41-1,COLUMN(N41))))=0,$J41,""),"")),"")),""),"")</f>
        <v>0</v>
      </c>
      <c r="AC41" s="340">
        <f ca="1">IF(AC$5&lt;&gt;"",
IF(AC$5&gt;='2.1 Kraftwerk allgemein'!$F$15,
IF(AC$5&lt;='2.1 Kraftwerk allgemein'!$F$16,
$J41*INDEX('2.1 Kraftwerk allgemein'!$H$16:$S$16,,MATCH('2.5 CAPEX'!AC$5,'2.1 Kraftwerk allgemein'!$H$15:$S$15,0)),
IF(AND($M41="x",$F41&lt;&gt;0),
IF($F41=1,$J41,
IF('2.1 Kraftwerk allgemein'!$F$17-'2.5 CAPEX'!AC$5&gt;='2.5 CAPEX'!$F41*'1.1 Allgemein'!$I$27,
IF(SUM(OFFSET(AB41,0,-MIN($F41-2,COLUMN(O41)-1),1,MIN($F41-1,COLUMN(O41))))=0,$J41,""),"")),"")),""),"")</f>
        <v>0</v>
      </c>
      <c r="AD41" s="340">
        <f ca="1">IF(AD$5&lt;&gt;"",
IF(AD$5&gt;='2.1 Kraftwerk allgemein'!$F$15,
IF(AD$5&lt;='2.1 Kraftwerk allgemein'!$F$16,
$J41*INDEX('2.1 Kraftwerk allgemein'!$H$16:$S$16,,MATCH('2.5 CAPEX'!AD$5,'2.1 Kraftwerk allgemein'!$H$15:$S$15,0)),
IF(AND($M41="x",$F41&lt;&gt;0),
IF($F41=1,$J41,
IF('2.1 Kraftwerk allgemein'!$F$17-'2.5 CAPEX'!AD$5&gt;='2.5 CAPEX'!$F41*'1.1 Allgemein'!$I$27,
IF(SUM(OFFSET(AC41,0,-MIN($F41-2,COLUMN(P41)-1),1,MIN($F41-1,COLUMN(P41))))=0,$J41,""),"")),"")),""),"")</f>
        <v>0</v>
      </c>
      <c r="AE41" s="340">
        <f ca="1">IF(AE$5&lt;&gt;"",
IF(AE$5&gt;='2.1 Kraftwerk allgemein'!$F$15,
IF(AE$5&lt;='2.1 Kraftwerk allgemein'!$F$16,
$J41*INDEX('2.1 Kraftwerk allgemein'!$H$16:$S$16,,MATCH('2.5 CAPEX'!AE$5,'2.1 Kraftwerk allgemein'!$H$15:$S$15,0)),
IF(AND($M41="x",$F41&lt;&gt;0),
IF($F41=1,$J41,
IF('2.1 Kraftwerk allgemein'!$F$17-'2.5 CAPEX'!AE$5&gt;='2.5 CAPEX'!$F41*'1.1 Allgemein'!$I$27,
IF(SUM(OFFSET(AD41,0,-MIN($F41-2,COLUMN(Q41)-1),1,MIN($F41-1,COLUMN(Q41))))=0,$J41,""),"")),"")),""),"")</f>
        <v>0</v>
      </c>
      <c r="AF41" s="340">
        <f ca="1">IF(AF$5&lt;&gt;"",
IF(AF$5&gt;='2.1 Kraftwerk allgemein'!$F$15,
IF(AF$5&lt;='2.1 Kraftwerk allgemein'!$F$16,
$J41*INDEX('2.1 Kraftwerk allgemein'!$H$16:$S$16,,MATCH('2.5 CAPEX'!AF$5,'2.1 Kraftwerk allgemein'!$H$15:$S$15,0)),
IF(AND($M41="x",$F41&lt;&gt;0),
IF($F41=1,$J41,
IF('2.1 Kraftwerk allgemein'!$F$17-'2.5 CAPEX'!AF$5&gt;='2.5 CAPEX'!$F41*'1.1 Allgemein'!$I$27,
IF(SUM(OFFSET(AE41,0,-MIN($F41-2,COLUMN(R41)-1),1,MIN($F41-1,COLUMN(R41))))=0,$J41,""),"")),"")),""),"")</f>
        <v>0</v>
      </c>
      <c r="AG41" s="340">
        <f ca="1">IF(AG$5&lt;&gt;"",
IF(AG$5&gt;='2.1 Kraftwerk allgemein'!$F$15,
IF(AG$5&lt;='2.1 Kraftwerk allgemein'!$F$16,
$J41*INDEX('2.1 Kraftwerk allgemein'!$H$16:$S$16,,MATCH('2.5 CAPEX'!AG$5,'2.1 Kraftwerk allgemein'!$H$15:$S$15,0)),
IF(AND($M41="x",$F41&lt;&gt;0),
IF($F41=1,$J41,
IF('2.1 Kraftwerk allgemein'!$F$17-'2.5 CAPEX'!AG$5&gt;='2.5 CAPEX'!$F41*'1.1 Allgemein'!$I$27,
IF(SUM(OFFSET(AF41,0,-MIN($F41-2,COLUMN(S41)-1),1,MIN($F41-1,COLUMN(S41))))=0,$J41,""),"")),"")),""),"")</f>
        <v>0</v>
      </c>
      <c r="AH41" s="340">
        <f ca="1">IF(AH$5&lt;&gt;"",
IF(AH$5&gt;='2.1 Kraftwerk allgemein'!$F$15,
IF(AH$5&lt;='2.1 Kraftwerk allgemein'!$F$16,
$J41*INDEX('2.1 Kraftwerk allgemein'!$H$16:$S$16,,MATCH('2.5 CAPEX'!AH$5,'2.1 Kraftwerk allgemein'!$H$15:$S$15,0)),
IF(AND($M41="x",$F41&lt;&gt;0),
IF($F41=1,$J41,
IF('2.1 Kraftwerk allgemein'!$F$17-'2.5 CAPEX'!AH$5&gt;='2.5 CAPEX'!$F41*'1.1 Allgemein'!$I$27,
IF(SUM(OFFSET(AG41,0,-MIN($F41-2,COLUMN(T41)-1),1,MIN($F41-1,COLUMN(T41))))=0,$J41,""),"")),"")),""),"")</f>
        <v>0</v>
      </c>
      <c r="AI41" s="340">
        <f ca="1">IF(AI$5&lt;&gt;"",
IF(AI$5&gt;='2.1 Kraftwerk allgemein'!$F$15,
IF(AI$5&lt;='2.1 Kraftwerk allgemein'!$F$16,
$J41*INDEX('2.1 Kraftwerk allgemein'!$H$16:$S$16,,MATCH('2.5 CAPEX'!AI$5,'2.1 Kraftwerk allgemein'!$H$15:$S$15,0)),
IF(AND($M41="x",$F41&lt;&gt;0),
IF($F41=1,$J41,
IF('2.1 Kraftwerk allgemein'!$F$17-'2.5 CAPEX'!AI$5&gt;='2.5 CAPEX'!$F41*'1.1 Allgemein'!$I$27,
IF(SUM(OFFSET(AH41,0,-MIN($F41-2,COLUMN(U41)-1),1,MIN($F41-1,COLUMN(U41))))=0,$J41,""),"")),"")),""),"")</f>
        <v>0</v>
      </c>
      <c r="AJ41" s="340">
        <f ca="1">IF(AJ$5&lt;&gt;"",
IF(AJ$5&gt;='2.1 Kraftwerk allgemein'!$F$15,
IF(AJ$5&lt;='2.1 Kraftwerk allgemein'!$F$16,
$J41*INDEX('2.1 Kraftwerk allgemein'!$H$16:$S$16,,MATCH('2.5 CAPEX'!AJ$5,'2.1 Kraftwerk allgemein'!$H$15:$S$15,0)),
IF(AND($M41="x",$F41&lt;&gt;0),
IF($F41=1,$J41,
IF('2.1 Kraftwerk allgemein'!$F$17-'2.5 CAPEX'!AJ$5&gt;='2.5 CAPEX'!$F41*'1.1 Allgemein'!$I$27,
IF(SUM(OFFSET(AI41,0,-MIN($F41-2,COLUMN(V41)-1),1,MIN($F41-1,COLUMN(V41))))=0,$J41,""),"")),"")),""),"")</f>
        <v>0</v>
      </c>
      <c r="AK41" s="340">
        <f ca="1">IF(AK$5&lt;&gt;"",
IF(AK$5&gt;='2.1 Kraftwerk allgemein'!$F$15,
IF(AK$5&lt;='2.1 Kraftwerk allgemein'!$F$16,
$J41*INDEX('2.1 Kraftwerk allgemein'!$H$16:$S$16,,MATCH('2.5 CAPEX'!AK$5,'2.1 Kraftwerk allgemein'!$H$15:$S$15,0)),
IF(AND($M41="x",$F41&lt;&gt;0),
IF($F41=1,$J41,
IF('2.1 Kraftwerk allgemein'!$F$17-'2.5 CAPEX'!AK$5&gt;='2.5 CAPEX'!$F41*'1.1 Allgemein'!$I$27,
IF(SUM(OFFSET(AJ41,0,-MIN($F41-2,COLUMN(W41)-1),1,MIN($F41-1,COLUMN(W41))))=0,$J41,""),"")),"")),""),"")</f>
        <v>0</v>
      </c>
      <c r="AL41" s="340">
        <f ca="1">IF(AL$5&lt;&gt;"",
IF(AL$5&gt;='2.1 Kraftwerk allgemein'!$F$15,
IF(AL$5&lt;='2.1 Kraftwerk allgemein'!$F$16,
$J41*INDEX('2.1 Kraftwerk allgemein'!$H$16:$S$16,,MATCH('2.5 CAPEX'!AL$5,'2.1 Kraftwerk allgemein'!$H$15:$S$15,0)),
IF(AND($M41="x",$F41&lt;&gt;0),
IF($F41=1,$J41,
IF('2.1 Kraftwerk allgemein'!$F$17-'2.5 CAPEX'!AL$5&gt;='2.5 CAPEX'!$F41*'1.1 Allgemein'!$I$27,
IF(SUM(OFFSET(AK41,0,-MIN($F41-2,COLUMN(X41)-1),1,MIN($F41-1,COLUMN(X41))))=0,$J41,""),"")),"")),""),"")</f>
        <v>0</v>
      </c>
      <c r="AM41" s="340">
        <f ca="1">IF(AM$5&lt;&gt;"",
IF(AM$5&gt;='2.1 Kraftwerk allgemein'!$F$15,
IF(AM$5&lt;='2.1 Kraftwerk allgemein'!$F$16,
$J41*INDEX('2.1 Kraftwerk allgemein'!$H$16:$S$16,,MATCH('2.5 CAPEX'!AM$5,'2.1 Kraftwerk allgemein'!$H$15:$S$15,0)),
IF(AND($M41="x",$F41&lt;&gt;0),
IF($F41=1,$J41,
IF('2.1 Kraftwerk allgemein'!$F$17-'2.5 CAPEX'!AM$5&gt;='2.5 CAPEX'!$F41*'1.1 Allgemein'!$I$27,
IF(SUM(OFFSET(AL41,0,-MIN($F41-2,COLUMN(Y41)-1),1,MIN($F41-1,COLUMN(Y41))))=0,$J41,""),"")),"")),""),"")</f>
        <v>0</v>
      </c>
      <c r="AN41" s="340">
        <f ca="1">IF(AN$5&lt;&gt;"",
IF(AN$5&gt;='2.1 Kraftwerk allgemein'!$F$15,
IF(AN$5&lt;='2.1 Kraftwerk allgemein'!$F$16,
$J41*INDEX('2.1 Kraftwerk allgemein'!$H$16:$S$16,,MATCH('2.5 CAPEX'!AN$5,'2.1 Kraftwerk allgemein'!$H$15:$S$15,0)),
IF(AND($M41="x",$F41&lt;&gt;0),
IF($F41=1,$J41,
IF('2.1 Kraftwerk allgemein'!$F$17-'2.5 CAPEX'!AN$5&gt;='2.5 CAPEX'!$F41*'1.1 Allgemein'!$I$27,
IF(SUM(OFFSET(AM41,0,-MIN($F41-2,COLUMN(Z41)-1),1,MIN($F41-1,COLUMN(Z41))))=0,$J41,""),"")),"")),""),"")</f>
        <v>0</v>
      </c>
      <c r="AO41" s="340">
        <f ca="1">IF(AO$5&lt;&gt;"",
IF(AO$5&gt;='2.1 Kraftwerk allgemein'!$F$15,
IF(AO$5&lt;='2.1 Kraftwerk allgemein'!$F$16,
$J41*INDEX('2.1 Kraftwerk allgemein'!$H$16:$S$16,,MATCH('2.5 CAPEX'!AO$5,'2.1 Kraftwerk allgemein'!$H$15:$S$15,0)),
IF(AND($M41="x",$F41&lt;&gt;0),
IF($F41=1,$J41,
IF('2.1 Kraftwerk allgemein'!$F$17-'2.5 CAPEX'!AO$5&gt;='2.5 CAPEX'!$F41*'1.1 Allgemein'!$I$27,
IF(SUM(OFFSET(AN41,0,-MIN($F41-2,COLUMN(AA41)-1),1,MIN($F41-1,COLUMN(AA41))))=0,$J41,""),"")),"")),""),"")</f>
        <v>0</v>
      </c>
      <c r="AP41" s="340" t="str">
        <f ca="1">IF(AP$5&lt;&gt;"",
IF(AP$5&gt;='2.1 Kraftwerk allgemein'!$F$15,
IF(AP$5&lt;='2.1 Kraftwerk allgemein'!$F$16,
$J41*INDEX('2.1 Kraftwerk allgemein'!$H$16:$S$16,,MATCH('2.5 CAPEX'!AP$5,'2.1 Kraftwerk allgemein'!$H$15:$S$15,0)),
IF(AND($M41="x",$F41&lt;&gt;0),
IF($F41=1,$J41,
IF('2.1 Kraftwerk allgemein'!$F$17-'2.5 CAPEX'!AP$5&gt;='2.5 CAPEX'!$F41*'1.1 Allgemein'!$I$27,
IF(SUM(OFFSET(AO41,0,-MIN($F41-2,COLUMN(AB41)-1),1,MIN($F41-1,COLUMN(AB41))))=0,$J41,""),"")),"")),""),"")</f>
        <v/>
      </c>
      <c r="AQ41" s="340" t="str">
        <f ca="1">IF(AQ$5&lt;&gt;"",
IF(AQ$5&gt;='2.1 Kraftwerk allgemein'!$F$15,
IF(AQ$5&lt;='2.1 Kraftwerk allgemein'!$F$16,
$J41*INDEX('2.1 Kraftwerk allgemein'!$H$16:$S$16,,MATCH('2.5 CAPEX'!AQ$5,'2.1 Kraftwerk allgemein'!$H$15:$S$15,0)),
IF(AND($M41="x",$F41&lt;&gt;0),
IF($F41=1,$J41,
IF('2.1 Kraftwerk allgemein'!$F$17-'2.5 CAPEX'!AQ$5&gt;='2.5 CAPEX'!$F41*'1.1 Allgemein'!$I$27,
IF(SUM(OFFSET(AP41,0,-MIN($F41-2,COLUMN(AC41)-1),1,MIN($F41-1,COLUMN(AC41))))=0,$J41,""),"")),"")),""),"")</f>
        <v/>
      </c>
      <c r="AR41" s="340" t="str">
        <f ca="1">IF(AR$5&lt;&gt;"",
IF(AR$5&gt;='2.1 Kraftwerk allgemein'!$F$15,
IF(AR$5&lt;='2.1 Kraftwerk allgemein'!$F$16,
$J41*INDEX('2.1 Kraftwerk allgemein'!$H$16:$S$16,,MATCH('2.5 CAPEX'!AR$5,'2.1 Kraftwerk allgemein'!$H$15:$S$15,0)),
IF(AND($M41="x",$F41&lt;&gt;0),
IF($F41=1,$J41,
IF('2.1 Kraftwerk allgemein'!$F$17-'2.5 CAPEX'!AR$5&gt;='2.5 CAPEX'!$F41*'1.1 Allgemein'!$I$27,
IF(SUM(OFFSET(AQ41,0,-MIN($F41-2,COLUMN(AD41)-1),1,MIN($F41-1,COLUMN(AD41))))=0,$J41,""),"")),"")),""),"")</f>
        <v/>
      </c>
      <c r="AS41" s="340" t="str">
        <f ca="1">IF(AS$5&lt;&gt;"",
IF(AS$5&gt;='2.1 Kraftwerk allgemein'!$F$15,
IF(AS$5&lt;='2.1 Kraftwerk allgemein'!$F$16,
$J41*INDEX('2.1 Kraftwerk allgemein'!$H$16:$S$16,,MATCH('2.5 CAPEX'!AS$5,'2.1 Kraftwerk allgemein'!$H$15:$S$15,0)),
IF(AND($M41="x",$F41&lt;&gt;0),
IF($F41=1,$J41,
IF('2.1 Kraftwerk allgemein'!$F$17-'2.5 CAPEX'!AS$5&gt;='2.5 CAPEX'!$F41*'1.1 Allgemein'!$I$27,
IF(SUM(OFFSET(AR41,0,-MIN($F41-2,COLUMN(AE41)-1),1,MIN($F41-1,COLUMN(AE41))))=0,$J41,""),"")),"")),""),"")</f>
        <v/>
      </c>
      <c r="AT41" s="340" t="str">
        <f ca="1">IF(AT$5&lt;&gt;"",
IF(AT$5&gt;='2.1 Kraftwerk allgemein'!$F$15,
IF(AT$5&lt;='2.1 Kraftwerk allgemein'!$F$16,
$J41*INDEX('2.1 Kraftwerk allgemein'!$H$16:$S$16,,MATCH('2.5 CAPEX'!AT$5,'2.1 Kraftwerk allgemein'!$H$15:$S$15,0)),
IF(AND($M41="x",$F41&lt;&gt;0),
IF($F41=1,$J41,
IF('2.1 Kraftwerk allgemein'!$F$17-'2.5 CAPEX'!AT$5&gt;='2.5 CAPEX'!$F41*'1.1 Allgemein'!$I$27,
IF(SUM(OFFSET(AS41,0,-MIN($F41-2,COLUMN(AF41)-1),1,MIN($F41-1,COLUMN(AF41))))=0,$J41,""),"")),"")),""),"")</f>
        <v/>
      </c>
      <c r="AU41" s="340" t="str">
        <f ca="1">IF(AU$5&lt;&gt;"",
IF(AU$5&gt;='2.1 Kraftwerk allgemein'!$F$15,
IF(AU$5&lt;='2.1 Kraftwerk allgemein'!$F$16,
$J41*INDEX('2.1 Kraftwerk allgemein'!$H$16:$S$16,,MATCH('2.5 CAPEX'!AU$5,'2.1 Kraftwerk allgemein'!$H$15:$S$15,0)),
IF(AND($M41="x",$F41&lt;&gt;0),
IF($F41=1,$J41,
IF('2.1 Kraftwerk allgemein'!$F$17-'2.5 CAPEX'!AU$5&gt;='2.5 CAPEX'!$F41*'1.1 Allgemein'!$I$27,
IF(SUM(OFFSET(AT41,0,-MIN($F41-2,COLUMN(AG41)-1),1,MIN($F41-1,COLUMN(AG41))))=0,$J41,""),"")),"")),""),"")</f>
        <v/>
      </c>
      <c r="AV41" s="340" t="str">
        <f ca="1">IF(AV$5&lt;&gt;"",
IF(AV$5&gt;='2.1 Kraftwerk allgemein'!$F$15,
IF(AV$5&lt;='2.1 Kraftwerk allgemein'!$F$16,
$J41*INDEX('2.1 Kraftwerk allgemein'!$H$16:$S$16,,MATCH('2.5 CAPEX'!AV$5,'2.1 Kraftwerk allgemein'!$H$15:$S$15,0)),
IF(AND($M41="x",$F41&lt;&gt;0),
IF($F41=1,$J41,
IF('2.1 Kraftwerk allgemein'!$F$17-'2.5 CAPEX'!AV$5&gt;='2.5 CAPEX'!$F41*'1.1 Allgemein'!$I$27,
IF(SUM(OFFSET(AU41,0,-MIN($F41-2,COLUMN(AH41)-1),1,MIN($F41-1,COLUMN(AH41))))=0,$J41,""),"")),"")),""),"")</f>
        <v/>
      </c>
      <c r="AW41" s="340" t="str">
        <f ca="1">IF(AW$5&lt;&gt;"",
IF(AW$5&gt;='2.1 Kraftwerk allgemein'!$F$15,
IF(AW$5&lt;='2.1 Kraftwerk allgemein'!$F$16,
$J41*INDEX('2.1 Kraftwerk allgemein'!$H$16:$S$16,,MATCH('2.5 CAPEX'!AW$5,'2.1 Kraftwerk allgemein'!$H$15:$S$15,0)),
IF(AND($M41="x",$F41&lt;&gt;0),
IF($F41=1,$J41,
IF('2.1 Kraftwerk allgemein'!$F$17-'2.5 CAPEX'!AW$5&gt;='2.5 CAPEX'!$F41*'1.1 Allgemein'!$I$27,
IF(SUM(OFFSET(AV41,0,-MIN($F41-2,COLUMN(AI41)-1),1,MIN($F41-1,COLUMN(AI41))))=0,$J41,""),"")),"")),""),"")</f>
        <v/>
      </c>
      <c r="AX41" s="340" t="str">
        <f ca="1">IF(AX$5&lt;&gt;"",
IF(AX$5&gt;='2.1 Kraftwerk allgemein'!$F$15,
IF(AX$5&lt;='2.1 Kraftwerk allgemein'!$F$16,
$J41*INDEX('2.1 Kraftwerk allgemein'!$H$16:$S$16,,MATCH('2.5 CAPEX'!AX$5,'2.1 Kraftwerk allgemein'!$H$15:$S$15,0)),
IF(AND($M41="x",$F41&lt;&gt;0),
IF($F41=1,$J41,
IF('2.1 Kraftwerk allgemein'!$F$17-'2.5 CAPEX'!AX$5&gt;='2.5 CAPEX'!$F41*'1.1 Allgemein'!$I$27,
IF(SUM(OFFSET(AW41,0,-MIN($F41-2,COLUMN(AJ41)-1),1,MIN($F41-1,COLUMN(AJ41))))=0,$J41,""),"")),"")),""),"")</f>
        <v/>
      </c>
      <c r="AY41" s="340" t="str">
        <f ca="1">IF(AY$5&lt;&gt;"",
IF(AY$5&gt;='2.1 Kraftwerk allgemein'!$F$15,
IF(AY$5&lt;='2.1 Kraftwerk allgemein'!$F$16,
$J41*INDEX('2.1 Kraftwerk allgemein'!$H$16:$S$16,,MATCH('2.5 CAPEX'!AY$5,'2.1 Kraftwerk allgemein'!$H$15:$S$15,0)),
IF(AND($M41="x",$F41&lt;&gt;0),
IF($F41=1,$J41,
IF('2.1 Kraftwerk allgemein'!$F$17-'2.5 CAPEX'!AY$5&gt;='2.5 CAPEX'!$F41*'1.1 Allgemein'!$I$27,
IF(SUM(OFFSET(AX41,0,-MIN($F41-2,COLUMN(AK41)-1),1,MIN($F41-1,COLUMN(AK41))))=0,$J41,""),"")),"")),""),"")</f>
        <v/>
      </c>
      <c r="AZ41" s="340" t="str">
        <f ca="1">IF(AZ$5&lt;&gt;"",
IF(AZ$5&gt;='2.1 Kraftwerk allgemein'!$F$15,
IF(AZ$5&lt;='2.1 Kraftwerk allgemein'!$F$16,
$J41*INDEX('2.1 Kraftwerk allgemein'!$H$16:$S$16,,MATCH('2.5 CAPEX'!AZ$5,'2.1 Kraftwerk allgemein'!$H$15:$S$15,0)),
IF(AND($M41="x",$F41&lt;&gt;0),
IF($F41=1,$J41,
IF('2.1 Kraftwerk allgemein'!$F$17-'2.5 CAPEX'!AZ$5&gt;='2.5 CAPEX'!$F41*'1.1 Allgemein'!$I$27,
IF(SUM(OFFSET(AY41,0,-MIN($F41-2,COLUMN(AL41)-1),1,MIN($F41-1,COLUMN(AL41))))=0,$J41,""),"")),"")),""),"")</f>
        <v/>
      </c>
      <c r="BA41" s="340" t="str">
        <f ca="1">IF(BA$5&lt;&gt;"",
IF(BA$5&gt;='2.1 Kraftwerk allgemein'!$F$15,
IF(BA$5&lt;='2.1 Kraftwerk allgemein'!$F$16,
$J41*INDEX('2.1 Kraftwerk allgemein'!$H$16:$S$16,,MATCH('2.5 CAPEX'!BA$5,'2.1 Kraftwerk allgemein'!$H$15:$S$15,0)),
IF(AND($M41="x",$F41&lt;&gt;0),
IF($F41=1,$J41,
IF('2.1 Kraftwerk allgemein'!$F$17-'2.5 CAPEX'!BA$5&gt;='2.5 CAPEX'!$F41*'1.1 Allgemein'!$I$27,
IF(SUM(OFFSET(AZ41,0,-MIN($F41-2,COLUMN(AM41)-1),1,MIN($F41-1,COLUMN(AM41))))=0,$J41,""),"")),"")),""),"")</f>
        <v/>
      </c>
      <c r="BB41" s="340" t="str">
        <f ca="1">IF(BB$5&lt;&gt;"",
IF(BB$5&gt;='2.1 Kraftwerk allgemein'!$F$15,
IF(BB$5&lt;='2.1 Kraftwerk allgemein'!$F$16,
$J41*INDEX('2.1 Kraftwerk allgemein'!$H$16:$S$16,,MATCH('2.5 CAPEX'!BB$5,'2.1 Kraftwerk allgemein'!$H$15:$S$15,0)),
IF(AND($M41="x",$F41&lt;&gt;0),
IF($F41=1,$J41,
IF('2.1 Kraftwerk allgemein'!$F$17-'2.5 CAPEX'!BB$5&gt;='2.5 CAPEX'!$F41*'1.1 Allgemein'!$I$27,
IF(SUM(OFFSET(BA41,0,-MIN($F41-2,COLUMN(AN41)-1),1,MIN($F41-1,COLUMN(AN41))))=0,$J41,""),"")),"")),""),"")</f>
        <v/>
      </c>
      <c r="BC41" s="340" t="str">
        <f ca="1">IF(BC$5&lt;&gt;"",
IF(BC$5&gt;='2.1 Kraftwerk allgemein'!$F$15,
IF(BC$5&lt;='2.1 Kraftwerk allgemein'!$F$16,
$J41*INDEX('2.1 Kraftwerk allgemein'!$H$16:$S$16,,MATCH('2.5 CAPEX'!BC$5,'2.1 Kraftwerk allgemein'!$H$15:$S$15,0)),
IF(AND($M41="x",$F41&lt;&gt;0),
IF($F41=1,$J41,
IF('2.1 Kraftwerk allgemein'!$F$17-'2.5 CAPEX'!BC$5&gt;='2.5 CAPEX'!$F41*'1.1 Allgemein'!$I$27,
IF(SUM(OFFSET(BB41,0,-MIN($F41-2,COLUMN(AO41)-1),1,MIN($F41-1,COLUMN(AO41))))=0,$J41,""),"")),"")),""),"")</f>
        <v/>
      </c>
      <c r="BD41" s="340" t="str">
        <f ca="1">IF(BD$5&lt;&gt;"",
IF(BD$5&gt;='2.1 Kraftwerk allgemein'!$F$15,
IF(BD$5&lt;='2.1 Kraftwerk allgemein'!$F$16,
$J41*INDEX('2.1 Kraftwerk allgemein'!$H$16:$S$16,,MATCH('2.5 CAPEX'!BD$5,'2.1 Kraftwerk allgemein'!$H$15:$S$15,0)),
IF(AND($M41="x",$F41&lt;&gt;0),
IF($F41=1,$J41,
IF('2.1 Kraftwerk allgemein'!$F$17-'2.5 CAPEX'!BD$5&gt;='2.5 CAPEX'!$F41*'1.1 Allgemein'!$I$27,
IF(SUM(OFFSET(BC41,0,-MIN($F41-2,COLUMN(AP41)-1),1,MIN($F41-1,COLUMN(AP41))))=0,$J41,""),"")),"")),""),"")</f>
        <v/>
      </c>
      <c r="BE41" s="340" t="str">
        <f ca="1">IF(BE$5&lt;&gt;"",
IF(BE$5&gt;='2.1 Kraftwerk allgemein'!$F$15,
IF(BE$5&lt;='2.1 Kraftwerk allgemein'!$F$16,
$J41*INDEX('2.1 Kraftwerk allgemein'!$H$16:$S$16,,MATCH('2.5 CAPEX'!BE$5,'2.1 Kraftwerk allgemein'!$H$15:$S$15,0)),
IF(AND($M41="x",$F41&lt;&gt;0),
IF($F41=1,$J41,
IF('2.1 Kraftwerk allgemein'!$F$17-'2.5 CAPEX'!BE$5&gt;='2.5 CAPEX'!$F41*'1.1 Allgemein'!$I$27,
IF(SUM(OFFSET(BD41,0,-MIN($F41-2,COLUMN(AQ41)-1),1,MIN($F41-1,COLUMN(AQ41))))=0,$J41,""),"")),"")),""),"")</f>
        <v/>
      </c>
      <c r="BF41" s="340" t="str">
        <f ca="1">IF(BF$5&lt;&gt;"",
IF(BF$5&gt;='2.1 Kraftwerk allgemein'!$F$15,
IF(BF$5&lt;='2.1 Kraftwerk allgemein'!$F$16,
$J41*INDEX('2.1 Kraftwerk allgemein'!$H$16:$S$16,,MATCH('2.5 CAPEX'!BF$5,'2.1 Kraftwerk allgemein'!$H$15:$S$15,0)),
IF(AND($M41="x",$F41&lt;&gt;0),
IF($F41=1,$J41,
IF('2.1 Kraftwerk allgemein'!$F$17-'2.5 CAPEX'!BF$5&gt;='2.5 CAPEX'!$F41*'1.1 Allgemein'!$I$27,
IF(SUM(OFFSET(BE41,0,-MIN($F41-2,COLUMN(AR41)-1),1,MIN($F41-1,COLUMN(AR41))))=0,$J41,""),"")),"")),""),"")</f>
        <v/>
      </c>
      <c r="BG41" s="340" t="str">
        <f ca="1">IF(BG$5&lt;&gt;"",
IF(BG$5&gt;='2.1 Kraftwerk allgemein'!$F$15,
IF(BG$5&lt;='2.1 Kraftwerk allgemein'!$F$16,
$J41*INDEX('2.1 Kraftwerk allgemein'!$H$16:$S$16,,MATCH('2.5 CAPEX'!BG$5,'2.1 Kraftwerk allgemein'!$H$15:$S$15,0)),
IF(AND($M41="x",$F41&lt;&gt;0),
IF($F41=1,$J41,
IF('2.1 Kraftwerk allgemein'!$F$17-'2.5 CAPEX'!BG$5&gt;='2.5 CAPEX'!$F41*'1.1 Allgemein'!$I$27,
IF(SUM(OFFSET(BF41,0,-MIN($F41-2,COLUMN(AS41)-1),1,MIN($F41-1,COLUMN(AS41))))=0,$J41,""),"")),"")),""),"")</f>
        <v/>
      </c>
      <c r="BH41" s="340" t="str">
        <f ca="1">IF(BH$5&lt;&gt;"",
IF(BH$5&gt;='2.1 Kraftwerk allgemein'!$F$15,
IF(BH$5&lt;='2.1 Kraftwerk allgemein'!$F$16,
$J41*INDEX('2.1 Kraftwerk allgemein'!$H$16:$S$16,,MATCH('2.5 CAPEX'!BH$5,'2.1 Kraftwerk allgemein'!$H$15:$S$15,0)),
IF(AND($M41="x",$F41&lt;&gt;0),
IF($F41=1,$J41,
IF('2.1 Kraftwerk allgemein'!$F$17-'2.5 CAPEX'!BH$5&gt;='2.5 CAPEX'!$F41*'1.1 Allgemein'!$I$27,
IF(SUM(OFFSET(BG41,0,-MIN($F41-2,COLUMN(AT41)-1),1,MIN($F41-1,COLUMN(AT41))))=0,$J41,""),"")),"")),""),"")</f>
        <v/>
      </c>
      <c r="BI41" s="340" t="str">
        <f ca="1">IF(BI$5&lt;&gt;"",
IF(BI$5&gt;='2.1 Kraftwerk allgemein'!$F$15,
IF(BI$5&lt;='2.1 Kraftwerk allgemein'!$F$16,
$J41*INDEX('2.1 Kraftwerk allgemein'!$H$16:$S$16,,MATCH('2.5 CAPEX'!BI$5,'2.1 Kraftwerk allgemein'!$H$15:$S$15,0)),
IF(AND($M41="x",$F41&lt;&gt;0),
IF($F41=1,$J41,
IF('2.1 Kraftwerk allgemein'!$F$17-'2.5 CAPEX'!BI$5&gt;='2.5 CAPEX'!$F41*'1.1 Allgemein'!$I$27,
IF(SUM(OFFSET(BH41,0,-MIN($F41-2,COLUMN(AU41)-1),1,MIN($F41-1,COLUMN(AU41))))=0,$J41,""),"")),"")),""),"")</f>
        <v/>
      </c>
      <c r="BJ41" s="340" t="str">
        <f ca="1">IF(BJ$5&lt;&gt;"",
IF(BJ$5&gt;='2.1 Kraftwerk allgemein'!$F$15,
IF(BJ$5&lt;='2.1 Kraftwerk allgemein'!$F$16,
$J41*INDEX('2.1 Kraftwerk allgemein'!$H$16:$S$16,,MATCH('2.5 CAPEX'!BJ$5,'2.1 Kraftwerk allgemein'!$H$15:$S$15,0)),
IF(AND($M41="x",$F41&lt;&gt;0),
IF($F41=1,$J41,
IF('2.1 Kraftwerk allgemein'!$F$17-'2.5 CAPEX'!BJ$5&gt;='2.5 CAPEX'!$F41*'1.1 Allgemein'!$I$27,
IF(SUM(OFFSET(BI41,0,-MIN($F41-2,COLUMN(AV41)-1),1,MIN($F41-1,COLUMN(AV41))))=0,$J41,""),"")),"")),""),"")</f>
        <v/>
      </c>
      <c r="BK41" s="340" t="str">
        <f ca="1">IF(BK$5&lt;&gt;"",
IF(BK$5&gt;='2.1 Kraftwerk allgemein'!$F$15,
IF(BK$5&lt;='2.1 Kraftwerk allgemein'!$F$16,
$J41*INDEX('2.1 Kraftwerk allgemein'!$H$16:$S$16,,MATCH('2.5 CAPEX'!BK$5,'2.1 Kraftwerk allgemein'!$H$15:$S$15,0)),
IF(AND($M41="x",$F41&lt;&gt;0),
IF($F41=1,$J41,
IF('2.1 Kraftwerk allgemein'!$F$17-'2.5 CAPEX'!BK$5&gt;='2.5 CAPEX'!$F41*'1.1 Allgemein'!$I$27,
IF(SUM(OFFSET(BJ41,0,-MIN($F41-2,COLUMN(AW41)-1),1,MIN($F41-1,COLUMN(AW41))))=0,$J41,""),"")),"")),""),"")</f>
        <v/>
      </c>
      <c r="BL41" s="340" t="str">
        <f ca="1">IF(BL$5&lt;&gt;"",
IF(BL$5&gt;='2.1 Kraftwerk allgemein'!$F$15,
IF(BL$5&lt;='2.1 Kraftwerk allgemein'!$F$16,
$J41*INDEX('2.1 Kraftwerk allgemein'!$H$16:$S$16,,MATCH('2.5 CAPEX'!BL$5,'2.1 Kraftwerk allgemein'!$H$15:$S$15,0)),
IF(AND($M41="x",$F41&lt;&gt;0),
IF($F41=1,$J41,
IF('2.1 Kraftwerk allgemein'!$F$17-'2.5 CAPEX'!BL$5&gt;='2.5 CAPEX'!$F41*'1.1 Allgemein'!$I$27,
IF(SUM(OFFSET(BK41,0,-MIN($F41-2,COLUMN(AX41)-1),1,MIN($F41-1,COLUMN(AX41))))=0,$J41,""),"")),"")),""),"")</f>
        <v/>
      </c>
      <c r="BM41" s="340" t="str">
        <f ca="1">IF(BM$5&lt;&gt;"",
IF(BM$5&gt;='2.1 Kraftwerk allgemein'!$F$15,
IF(BM$5&lt;='2.1 Kraftwerk allgemein'!$F$16,
$J41*INDEX('2.1 Kraftwerk allgemein'!$H$16:$S$16,,MATCH('2.5 CAPEX'!BM$5,'2.1 Kraftwerk allgemein'!$H$15:$S$15,0)),
IF(AND($M41="x",$F41&lt;&gt;0),
IF($F41=1,$J41,
IF('2.1 Kraftwerk allgemein'!$F$17-'2.5 CAPEX'!BM$5&gt;='2.5 CAPEX'!$F41*'1.1 Allgemein'!$I$27,
IF(SUM(OFFSET(BL41,0,-MIN($F41-2,COLUMN(AY41)-1),1,MIN($F41-1,COLUMN(AY41))))=0,$J41,""),"")),"")),""),"")</f>
        <v/>
      </c>
      <c r="BN41" s="340" t="str">
        <f ca="1">IF(BN$5&lt;&gt;"",
IF(BN$5&gt;='2.1 Kraftwerk allgemein'!$F$15,
IF(BN$5&lt;='2.1 Kraftwerk allgemein'!$F$16,
$J41*INDEX('2.1 Kraftwerk allgemein'!$H$16:$S$16,,MATCH('2.5 CAPEX'!BN$5,'2.1 Kraftwerk allgemein'!$H$15:$S$15,0)),
IF(AND($M41="x",$F41&lt;&gt;0),
IF($F41=1,$J41,
IF('2.1 Kraftwerk allgemein'!$F$17-'2.5 CAPEX'!BN$5&gt;='2.5 CAPEX'!$F41*'1.1 Allgemein'!$I$27,
IF(SUM(OFFSET(BM41,0,-MIN($F41-2,COLUMN(AZ41)-1),1,MIN($F41-1,COLUMN(AZ41))))=0,$J41,""),"")),"")),""),"")</f>
        <v/>
      </c>
      <c r="BO41" s="340" t="str">
        <f ca="1">IF(BO$5&lt;&gt;"",
IF(BO$5&gt;='2.1 Kraftwerk allgemein'!$F$15,
IF(BO$5&lt;='2.1 Kraftwerk allgemein'!$F$16,
$J41*INDEX('2.1 Kraftwerk allgemein'!$H$16:$S$16,,MATCH('2.5 CAPEX'!BO$5,'2.1 Kraftwerk allgemein'!$H$15:$S$15,0)),
IF(AND($M41="x",$F41&lt;&gt;0),
IF($F41=1,$J41,
IF('2.1 Kraftwerk allgemein'!$F$17-'2.5 CAPEX'!BO$5&gt;='2.5 CAPEX'!$F41*'1.1 Allgemein'!$I$27,
IF(SUM(OFFSET(BN41,0,-MIN($F41-2,COLUMN(BA41)-1),1,MIN($F41-1,COLUMN(BA41))))=0,$J41,""),"")),"")),""),"")</f>
        <v/>
      </c>
      <c r="BP41" s="340" t="str">
        <f ca="1">IF(BP$5&lt;&gt;"",
IF(BP$5&gt;='2.1 Kraftwerk allgemein'!$F$15,
IF(BP$5&lt;='2.1 Kraftwerk allgemein'!$F$16,
$J41*INDEX('2.1 Kraftwerk allgemein'!$H$16:$S$16,,MATCH('2.5 CAPEX'!BP$5,'2.1 Kraftwerk allgemein'!$H$15:$S$15,0)),
IF(AND($M41="x",$F41&lt;&gt;0),
IF($F41=1,$J41,
IF('2.1 Kraftwerk allgemein'!$F$17-'2.5 CAPEX'!BP$5&gt;='2.5 CAPEX'!$F41*'1.1 Allgemein'!$I$27,
IF(SUM(OFFSET(BO41,0,-MIN($F41-2,COLUMN(BB41)-1),1,MIN($F41-1,COLUMN(BB41))))=0,$J41,""),"")),"")),""),"")</f>
        <v/>
      </c>
      <c r="BQ41" s="340" t="str">
        <f ca="1">IF(BQ$5&lt;&gt;"",
IF(BQ$5&gt;='2.1 Kraftwerk allgemein'!$F$15,
IF(BQ$5&lt;='2.1 Kraftwerk allgemein'!$F$16,
$J41*INDEX('2.1 Kraftwerk allgemein'!$H$16:$S$16,,MATCH('2.5 CAPEX'!BQ$5,'2.1 Kraftwerk allgemein'!$H$15:$S$15,0)),
IF(AND($M41="x",$F41&lt;&gt;0),
IF($F41=1,$J41,
IF('2.1 Kraftwerk allgemein'!$F$17-'2.5 CAPEX'!BQ$5&gt;='2.5 CAPEX'!$F41*'1.1 Allgemein'!$I$27,
IF(SUM(OFFSET(BP41,0,-MIN($F41-2,COLUMN(BC41)-1),1,MIN($F41-1,COLUMN(BC41))))=0,$J41,""),"")),"")),""),"")</f>
        <v/>
      </c>
      <c r="BR41" s="340" t="str">
        <f ca="1">IF(BR$5&lt;&gt;"",
IF(BR$5&gt;='2.1 Kraftwerk allgemein'!$F$15,
IF(BR$5&lt;='2.1 Kraftwerk allgemein'!$F$16,
$J41*INDEX('2.1 Kraftwerk allgemein'!$H$16:$S$16,,MATCH('2.5 CAPEX'!BR$5,'2.1 Kraftwerk allgemein'!$H$15:$S$15,0)),
IF(AND($M41="x",$F41&lt;&gt;0),
IF($F41=1,$J41,
IF('2.1 Kraftwerk allgemein'!$F$17-'2.5 CAPEX'!BR$5&gt;='2.5 CAPEX'!$F41*'1.1 Allgemein'!$I$27,
IF(SUM(OFFSET(BQ41,0,-MIN($F41-2,COLUMN(BD41)-1),1,MIN($F41-1,COLUMN(BD41))))=0,$J41,""),"")),"")),""),"")</f>
        <v/>
      </c>
      <c r="BS41" s="340" t="str">
        <f ca="1">IF(BS$5&lt;&gt;"",
IF(BS$5&gt;='2.1 Kraftwerk allgemein'!$F$15,
IF(BS$5&lt;='2.1 Kraftwerk allgemein'!$F$16,
$J41*INDEX('2.1 Kraftwerk allgemein'!$H$16:$S$16,,MATCH('2.5 CAPEX'!BS$5,'2.1 Kraftwerk allgemein'!$H$15:$S$15,0)),
IF(AND($M41="x",$F41&lt;&gt;0),
IF($F41=1,$J41,
IF('2.1 Kraftwerk allgemein'!$F$17-'2.5 CAPEX'!BS$5&gt;='2.5 CAPEX'!$F41*'1.1 Allgemein'!$I$27,
IF(SUM(OFFSET(BR41,0,-MIN($F41-2,COLUMN(BE41)-1),1,MIN($F41-1,COLUMN(BE41))))=0,$J41,""),"")),"")),""),"")</f>
        <v/>
      </c>
      <c r="BT41" s="340" t="str">
        <f ca="1">IF(BT$5&lt;&gt;"",
IF(BT$5&gt;='2.1 Kraftwerk allgemein'!$F$15,
IF(BT$5&lt;='2.1 Kraftwerk allgemein'!$F$16,
$J41*INDEX('2.1 Kraftwerk allgemein'!$H$16:$S$16,,MATCH('2.5 CAPEX'!BT$5,'2.1 Kraftwerk allgemein'!$H$15:$S$15,0)),
IF(AND($M41="x",$F41&lt;&gt;0),
IF($F41=1,$J41,
IF('2.1 Kraftwerk allgemein'!$F$17-'2.5 CAPEX'!BT$5&gt;='2.5 CAPEX'!$F41*'1.1 Allgemein'!$I$27,
IF(SUM(OFFSET(BS41,0,-MIN($F41-2,COLUMN(BF41)-1),1,MIN($F41-1,COLUMN(BF41))))=0,$J41,""),"")),"")),""),"")</f>
        <v/>
      </c>
      <c r="BU41" s="340" t="str">
        <f ca="1">IF(BU$5&lt;&gt;"",
IF(BU$5&gt;='2.1 Kraftwerk allgemein'!$F$15,
IF(BU$5&lt;='2.1 Kraftwerk allgemein'!$F$16,
$J41*INDEX('2.1 Kraftwerk allgemein'!$H$16:$S$16,,MATCH('2.5 CAPEX'!BU$5,'2.1 Kraftwerk allgemein'!$H$15:$S$15,0)),
IF(AND($M41="x",$F41&lt;&gt;0),
IF($F41=1,$J41,
IF('2.1 Kraftwerk allgemein'!$F$17-'2.5 CAPEX'!BU$5&gt;='2.5 CAPEX'!$F41*'1.1 Allgemein'!$I$27,
IF(SUM(OFFSET(BT41,0,-MIN($F41-2,COLUMN(BG41)-1),1,MIN($F41-1,COLUMN(BG41))))=0,$J41,""),"")),"")),""),"")</f>
        <v/>
      </c>
      <c r="BV41" s="340" t="str">
        <f ca="1">IF(BV$5&lt;&gt;"",
IF(BV$5&gt;='2.1 Kraftwerk allgemein'!$F$15,
IF(BV$5&lt;='2.1 Kraftwerk allgemein'!$F$16,
$J41*INDEX('2.1 Kraftwerk allgemein'!$H$16:$S$16,,MATCH('2.5 CAPEX'!BV$5,'2.1 Kraftwerk allgemein'!$H$15:$S$15,0)),
IF(AND($M41="x",$F41&lt;&gt;0),
IF($F41=1,$J41,
IF('2.1 Kraftwerk allgemein'!$F$17-'2.5 CAPEX'!BV$5&gt;='2.5 CAPEX'!$F41*'1.1 Allgemein'!$I$27,
IF(SUM(OFFSET(BU41,0,-MIN($F41-2,COLUMN(BH41)-1),1,MIN($F41-1,COLUMN(BH41))))=0,$J41,""),"")),"")),""),"")</f>
        <v/>
      </c>
      <c r="BW41" s="340" t="str">
        <f ca="1">IF(BW$5&lt;&gt;"",
IF(BW$5&gt;='2.1 Kraftwerk allgemein'!$F$15,
IF(BW$5&lt;='2.1 Kraftwerk allgemein'!$F$16,
$J41*INDEX('2.1 Kraftwerk allgemein'!$H$16:$S$16,,MATCH('2.5 CAPEX'!BW$5,'2.1 Kraftwerk allgemein'!$H$15:$S$15,0)),
IF(AND($M41="x",$F41&lt;&gt;0),
IF($F41=1,$J41,
IF('2.1 Kraftwerk allgemein'!$F$17-'2.5 CAPEX'!BW$5&gt;='2.5 CAPEX'!$F41*'1.1 Allgemein'!$I$27,
IF(SUM(OFFSET(BV41,0,-MIN($F41-2,COLUMN(BI41)-1),1,MIN($F41-1,COLUMN(BI41))))=0,$J41,""),"")),"")),""),"")</f>
        <v/>
      </c>
      <c r="BX41" s="340" t="str">
        <f ca="1">IF(BX$5&lt;&gt;"",
IF(BX$5&gt;='2.1 Kraftwerk allgemein'!$F$15,
IF(BX$5&lt;='2.1 Kraftwerk allgemein'!$F$16,
$J41*INDEX('2.1 Kraftwerk allgemein'!$H$16:$S$16,,MATCH('2.5 CAPEX'!BX$5,'2.1 Kraftwerk allgemein'!$H$15:$S$15,0)),
IF(AND($M41="x",$F41&lt;&gt;0),
IF($F41=1,$J41,
IF('2.1 Kraftwerk allgemein'!$F$17-'2.5 CAPEX'!BX$5&gt;='2.5 CAPEX'!$F41*'1.1 Allgemein'!$I$27,
IF(SUM(OFFSET(BW41,0,-MIN($F41-2,COLUMN(BJ41)-1),1,MIN($F41-1,COLUMN(BJ41))))=0,$J41,""),"")),"")),""),"")</f>
        <v/>
      </c>
      <c r="BY41" s="340" t="str">
        <f ca="1">IF(BY$5&lt;&gt;"",
IF(BY$5&gt;='2.1 Kraftwerk allgemein'!$F$15,
IF(BY$5&lt;='2.1 Kraftwerk allgemein'!$F$16,
$J41*INDEX('2.1 Kraftwerk allgemein'!$H$16:$S$16,,MATCH('2.5 CAPEX'!BY$5,'2.1 Kraftwerk allgemein'!$H$15:$S$15,0)),
IF(AND($M41="x",$F41&lt;&gt;0),
IF($F41=1,$J41,
IF('2.1 Kraftwerk allgemein'!$F$17-'2.5 CAPEX'!BY$5&gt;='2.5 CAPEX'!$F41*'1.1 Allgemein'!$I$27,
IF(SUM(OFFSET(BX41,0,-MIN($F41-2,COLUMN(BK41)-1),1,MIN($F41-1,COLUMN(BK41))))=0,$J41,""),"")),"")),""),"")</f>
        <v/>
      </c>
      <c r="BZ41" s="340" t="str">
        <f ca="1">IF(BZ$5&lt;&gt;"",
IF(BZ$5&gt;='2.1 Kraftwerk allgemein'!$F$15,
IF(BZ$5&lt;='2.1 Kraftwerk allgemein'!$F$16,
$J41*INDEX('2.1 Kraftwerk allgemein'!$H$16:$S$16,,MATCH('2.5 CAPEX'!BZ$5,'2.1 Kraftwerk allgemein'!$H$15:$S$15,0)),
IF(AND($M41="x",$F41&lt;&gt;0),
IF($F41=1,$J41,
IF('2.1 Kraftwerk allgemein'!$F$17-'2.5 CAPEX'!BZ$5&gt;='2.5 CAPEX'!$F41*'1.1 Allgemein'!$I$27,
IF(SUM(OFFSET(BY41,0,-MIN($F41-2,COLUMN(BL41)-1),1,MIN($F41-1,COLUMN(BL41))))=0,$J41,""),"")),"")),""),"")</f>
        <v/>
      </c>
      <c r="CA41" s="340" t="str">
        <f ca="1">IF(CA$5&lt;&gt;"",
IF(CA$5&gt;='2.1 Kraftwerk allgemein'!$F$15,
IF(CA$5&lt;='2.1 Kraftwerk allgemein'!$F$16,
$J41*INDEX('2.1 Kraftwerk allgemein'!$H$16:$S$16,,MATCH('2.5 CAPEX'!CA$5,'2.1 Kraftwerk allgemein'!$H$15:$S$15,0)),
IF(AND($M41="x",$F41&lt;&gt;0),
IF($F41=1,$J41,
IF('2.1 Kraftwerk allgemein'!$F$17-'2.5 CAPEX'!CA$5&gt;='2.5 CAPEX'!$F41*'1.1 Allgemein'!$I$27,
IF(SUM(OFFSET(BZ41,0,-MIN($F41-2,COLUMN(BM41)-1),1,MIN($F41-1,COLUMN(BM41))))=0,$J41,""),"")),"")),""),"")</f>
        <v/>
      </c>
      <c r="CB41" s="340" t="str">
        <f ca="1">IF(CB$5&lt;&gt;"",
IF(CB$5&gt;='2.1 Kraftwerk allgemein'!$F$15,
IF(CB$5&lt;='2.1 Kraftwerk allgemein'!$F$16,
$J41*INDEX('2.1 Kraftwerk allgemein'!$H$16:$S$16,,MATCH('2.5 CAPEX'!CB$5,'2.1 Kraftwerk allgemein'!$H$15:$S$15,0)),
IF(AND($M41="x",$F41&lt;&gt;0),
IF($F41=1,$J41,
IF('2.1 Kraftwerk allgemein'!$F$17-'2.5 CAPEX'!CB$5&gt;='2.5 CAPEX'!$F41*'1.1 Allgemein'!$I$27,
IF(SUM(OFFSET(CA41,0,-MIN($F41-2,COLUMN(BN41)-1),1,MIN($F41-1,COLUMN(BN41))))=0,$J41,""),"")),"")),""),"")</f>
        <v/>
      </c>
      <c r="CC41" s="340" t="str">
        <f ca="1">IF(CC$5&lt;&gt;"",
IF(CC$5&gt;='2.1 Kraftwerk allgemein'!$F$15,
IF(CC$5&lt;='2.1 Kraftwerk allgemein'!$F$16,
$J41*INDEX('2.1 Kraftwerk allgemein'!$H$16:$S$16,,MATCH('2.5 CAPEX'!CC$5,'2.1 Kraftwerk allgemein'!$H$15:$S$15,0)),
IF(AND($M41="x",$F41&lt;&gt;0),
IF($F41=1,$J41,
IF('2.1 Kraftwerk allgemein'!$F$17-'2.5 CAPEX'!CC$5&gt;='2.5 CAPEX'!$F41*'1.1 Allgemein'!$I$27,
IF(SUM(OFFSET(CB41,0,-MIN($F41-2,COLUMN(BO41)-1),1,MIN($F41-1,COLUMN(BO41))))=0,$J41,""),"")),"")),""),"")</f>
        <v/>
      </c>
      <c r="CD41" s="340" t="str">
        <f ca="1">IF(CD$5&lt;&gt;"",
IF(CD$5&gt;='2.1 Kraftwerk allgemein'!$F$15,
IF(CD$5&lt;='2.1 Kraftwerk allgemein'!$F$16,
$J41*INDEX('2.1 Kraftwerk allgemein'!$H$16:$S$16,,MATCH('2.5 CAPEX'!CD$5,'2.1 Kraftwerk allgemein'!$H$15:$S$15,0)),
IF(AND($M41="x",$F41&lt;&gt;0),
IF($F41=1,$J41,
IF('2.1 Kraftwerk allgemein'!$F$17-'2.5 CAPEX'!CD$5&gt;='2.5 CAPEX'!$F41*'1.1 Allgemein'!$I$27,
IF(SUM(OFFSET(CC41,0,-MIN($F41-2,COLUMN(BP41)-1),1,MIN($F41-1,COLUMN(BP41))))=0,$J41,""),"")),"")),""),"")</f>
        <v/>
      </c>
      <c r="CE41" s="340" t="str">
        <f ca="1">IF(CE$5&lt;&gt;"",
IF(CE$5&gt;='2.1 Kraftwerk allgemein'!$F$15,
IF(CE$5&lt;='2.1 Kraftwerk allgemein'!$F$16,
$J41*INDEX('2.1 Kraftwerk allgemein'!$H$16:$S$16,,MATCH('2.5 CAPEX'!CE$5,'2.1 Kraftwerk allgemein'!$H$15:$S$15,0)),
IF(AND($M41="x",$F41&lt;&gt;0),
IF($F41=1,$J41,
IF('2.1 Kraftwerk allgemein'!$F$17-'2.5 CAPEX'!CE$5&gt;='2.5 CAPEX'!$F41*'1.1 Allgemein'!$I$27,
IF(SUM(OFFSET(CD41,0,-MIN($F41-2,COLUMN(BQ41)-1),1,MIN($F41-1,COLUMN(BQ41))))=0,$J41,""),"")),"")),""),"")</f>
        <v/>
      </c>
      <c r="CF41" s="340" t="str">
        <f ca="1">IF(CF$5&lt;&gt;"",
IF(CF$5&gt;='2.1 Kraftwerk allgemein'!$F$15,
IF(CF$5&lt;='2.1 Kraftwerk allgemein'!$F$16,
$J41*INDEX('2.1 Kraftwerk allgemein'!$H$16:$S$16,,MATCH('2.5 CAPEX'!CF$5,'2.1 Kraftwerk allgemein'!$H$15:$S$15,0)),
IF(AND($M41="x",$F41&lt;&gt;0),
IF($F41=1,$J41,
IF('2.1 Kraftwerk allgemein'!$F$17-'2.5 CAPEX'!CF$5&gt;='2.5 CAPEX'!$F41*'1.1 Allgemein'!$I$27,
IF(SUM(OFFSET(CE41,0,-MIN($F41-2,COLUMN(BR41)-1),1,MIN($F41-1,COLUMN(BR41))))=0,$J41,""),"")),"")),""),"")</f>
        <v/>
      </c>
      <c r="CG41" s="340" t="str">
        <f ca="1">IF(CG$5&lt;&gt;"",
IF(CG$5&gt;='2.1 Kraftwerk allgemein'!$F$15,
IF(CG$5&lt;='2.1 Kraftwerk allgemein'!$F$16,
$J41*INDEX('2.1 Kraftwerk allgemein'!$H$16:$S$16,,MATCH('2.5 CAPEX'!CG$5,'2.1 Kraftwerk allgemein'!$H$15:$S$15,0)),
IF(AND($M41="x",$F41&lt;&gt;0),
IF($F41=1,$J41,
IF('2.1 Kraftwerk allgemein'!$F$17-'2.5 CAPEX'!CG$5&gt;='2.5 CAPEX'!$F41*'1.1 Allgemein'!$I$27,
IF(SUM(OFFSET(CF41,0,-MIN($F41-2,COLUMN(BS41)-1),1,MIN($F41-1,COLUMN(BS41))))=0,$J41,""),"")),"")),""),"")</f>
        <v/>
      </c>
      <c r="CH41" s="340" t="str">
        <f ca="1">IF(CH$5&lt;&gt;"",
IF(CH$5&gt;='2.1 Kraftwerk allgemein'!$F$15,
IF(CH$5&lt;='2.1 Kraftwerk allgemein'!$F$16,
$J41*INDEX('2.1 Kraftwerk allgemein'!$H$16:$S$16,,MATCH('2.5 CAPEX'!CH$5,'2.1 Kraftwerk allgemein'!$H$15:$S$15,0)),
IF(AND($M41="x",$F41&lt;&gt;0),
IF($F41=1,$J41,
IF('2.1 Kraftwerk allgemein'!$F$17-'2.5 CAPEX'!CH$5&gt;='2.5 CAPEX'!$F41*'1.1 Allgemein'!$I$27,
IF(SUM(OFFSET(CG41,0,-MIN($F41-2,COLUMN(BT41)-1),1,MIN($F41-1,COLUMN(BT41))))=0,$J41,""),"")),"")),""),"")</f>
        <v/>
      </c>
      <c r="CI41" s="340" t="str">
        <f ca="1">IF(CI$5&lt;&gt;"",
IF(CI$5&gt;='2.1 Kraftwerk allgemein'!$F$15,
IF(CI$5&lt;='2.1 Kraftwerk allgemein'!$F$16,
$J41*INDEX('2.1 Kraftwerk allgemein'!$H$16:$S$16,,MATCH('2.5 CAPEX'!CI$5,'2.1 Kraftwerk allgemein'!$H$15:$S$15,0)),
IF(AND($M41="x",$F41&lt;&gt;0),
IF($F41=1,$J41,
IF('2.1 Kraftwerk allgemein'!$F$17-'2.5 CAPEX'!CI$5&gt;='2.5 CAPEX'!$F41*'1.1 Allgemein'!$I$27,
IF(SUM(OFFSET(CH41,0,-MIN($F41-2,COLUMN(BU41)-1),1,MIN($F41-1,COLUMN(BU41))))=0,$J41,""),"")),"")),""),"")</f>
        <v/>
      </c>
      <c r="CJ41" s="340" t="str">
        <f ca="1">IF(CJ$5&lt;&gt;"",
IF(CJ$5&gt;='2.1 Kraftwerk allgemein'!$F$15,
IF(CJ$5&lt;='2.1 Kraftwerk allgemein'!$F$16,
$J41*INDEX('2.1 Kraftwerk allgemein'!$H$16:$S$16,,MATCH('2.5 CAPEX'!CJ$5,'2.1 Kraftwerk allgemein'!$H$15:$S$15,0)),
IF(AND($M41="x",$F41&lt;&gt;0),
IF($F41=1,$J41,
IF('2.1 Kraftwerk allgemein'!$F$17-'2.5 CAPEX'!CJ$5&gt;='2.5 CAPEX'!$F41*'1.1 Allgemein'!$I$27,
IF(SUM(OFFSET(CI41,0,-MIN($F41-2,COLUMN(BV41)-1),1,MIN($F41-1,COLUMN(BV41))))=0,$J41,""),"")),"")),""),"")</f>
        <v/>
      </c>
      <c r="CK41" s="340" t="str">
        <f ca="1">IF(CK$5&lt;&gt;"",
IF(CK$5&gt;='2.1 Kraftwerk allgemein'!$F$15,
IF(CK$5&lt;='2.1 Kraftwerk allgemein'!$F$16,
$J41*INDEX('2.1 Kraftwerk allgemein'!$H$16:$S$16,,MATCH('2.5 CAPEX'!CK$5,'2.1 Kraftwerk allgemein'!$H$15:$S$15,0)),
IF(AND($M41="x",$F41&lt;&gt;0),
IF($F41=1,$J41,
IF('2.1 Kraftwerk allgemein'!$F$17-'2.5 CAPEX'!CK$5&gt;='2.5 CAPEX'!$F41*'1.1 Allgemein'!$I$27,
IF(SUM(OFFSET(CJ41,0,-MIN($F41-2,COLUMN(BW41)-1),1,MIN($F41-1,COLUMN(BW41))))=0,$J41,""),"")),"")),""),"")</f>
        <v/>
      </c>
      <c r="CL41" s="340" t="str">
        <f ca="1">IF(CL$5&lt;&gt;"",
IF(CL$5&gt;='2.1 Kraftwerk allgemein'!$F$15,
IF(CL$5&lt;='2.1 Kraftwerk allgemein'!$F$16,
$J41*INDEX('2.1 Kraftwerk allgemein'!$H$16:$S$16,,MATCH('2.5 CAPEX'!CL$5,'2.1 Kraftwerk allgemein'!$H$15:$S$15,0)),
IF(AND($M41="x",$F41&lt;&gt;0),
IF($F41=1,$J41,
IF('2.1 Kraftwerk allgemein'!$F$17-'2.5 CAPEX'!CL$5&gt;='2.5 CAPEX'!$F41*'1.1 Allgemein'!$I$27,
IF(SUM(OFFSET(CK41,0,-MIN($F41-2,COLUMN(BX41)-1),1,MIN($F41-1,COLUMN(BX41))))=0,$J41,""),"")),"")),""),"")</f>
        <v/>
      </c>
      <c r="CM41" s="340" t="str">
        <f ca="1">IF(CM$5&lt;&gt;"",
IF(CM$5&gt;='2.1 Kraftwerk allgemein'!$F$15,
IF(CM$5&lt;='2.1 Kraftwerk allgemein'!$F$16,
$J41*INDEX('2.1 Kraftwerk allgemein'!$H$16:$S$16,,MATCH('2.5 CAPEX'!CM$5,'2.1 Kraftwerk allgemein'!$H$15:$S$15,0)),
IF(AND($M41="x",$F41&lt;&gt;0),
IF($F41=1,$J41,
IF('2.1 Kraftwerk allgemein'!$F$17-'2.5 CAPEX'!CM$5&gt;='2.5 CAPEX'!$F41*'1.1 Allgemein'!$I$27,
IF(SUM(OFFSET(CL41,0,-MIN($F41-2,COLUMN(BY41)-1),1,MIN($F41-1,COLUMN(BY41))))=0,$J41,""),"")),"")),""),"")</f>
        <v/>
      </c>
      <c r="CN41" s="340" t="str">
        <f ca="1">IF(CN$5&lt;&gt;"",
IF(CN$5&gt;='2.1 Kraftwerk allgemein'!$F$15,
IF(CN$5&lt;='2.1 Kraftwerk allgemein'!$F$16,
$J41*INDEX('2.1 Kraftwerk allgemein'!$H$16:$S$16,,MATCH('2.5 CAPEX'!CN$5,'2.1 Kraftwerk allgemein'!$H$15:$S$15,0)),
IF(AND($M41="x",$F41&lt;&gt;0),
IF($F41=1,$J41,
IF('2.1 Kraftwerk allgemein'!$F$17-'2.5 CAPEX'!CN$5&gt;='2.5 CAPEX'!$F41*'1.1 Allgemein'!$I$27,
IF(SUM(OFFSET(CM41,0,-MIN($F41-2,COLUMN(BZ41)-1),1,MIN($F41-1,COLUMN(BZ41))))=0,$J41,""),"")),"")),""),"")</f>
        <v/>
      </c>
      <c r="CO41" s="340" t="str">
        <f ca="1">IF(CO$5&lt;&gt;"",
IF(CO$5&gt;='2.1 Kraftwerk allgemein'!$F$15,
IF(CO$5&lt;='2.1 Kraftwerk allgemein'!$F$16,
$J41*INDEX('2.1 Kraftwerk allgemein'!$H$16:$S$16,,MATCH('2.5 CAPEX'!CO$5,'2.1 Kraftwerk allgemein'!$H$15:$S$15,0)),
IF(AND($M41="x",$F41&lt;&gt;0),
IF($F41=1,$J41,
IF('2.1 Kraftwerk allgemein'!$F$17-'2.5 CAPEX'!CO$5&gt;='2.5 CAPEX'!$F41*'1.1 Allgemein'!$I$27,
IF(SUM(OFFSET(CN41,0,-MIN($F41-2,COLUMN(CA41)-1),1,MIN($F41-1,COLUMN(CA41))))=0,$J41,""),"")),"")),""),"")</f>
        <v/>
      </c>
      <c r="CP41" s="340" t="str">
        <f ca="1">IF(CP$5&lt;&gt;"",
IF(CP$5&gt;='2.1 Kraftwerk allgemein'!$F$15,
IF(CP$5&lt;='2.1 Kraftwerk allgemein'!$F$16,
$J41*INDEX('2.1 Kraftwerk allgemein'!$H$16:$S$16,,MATCH('2.5 CAPEX'!CP$5,'2.1 Kraftwerk allgemein'!$H$15:$S$15,0)),
IF(AND($M41="x",$F41&lt;&gt;0),
IF($F41=1,$J41,
IF('2.1 Kraftwerk allgemein'!$F$17-'2.5 CAPEX'!CP$5&gt;='2.5 CAPEX'!$F41*'1.1 Allgemein'!$I$27,
IF(SUM(OFFSET(CO41,0,-MIN($F41-2,COLUMN(CB41)-1),1,MIN($F41-1,COLUMN(CB41))))=0,$J41,""),"")),"")),""),"")</f>
        <v/>
      </c>
      <c r="CQ41" s="340" t="str">
        <f ca="1">IF(CQ$5&lt;&gt;"",
IF(CQ$5&gt;='2.1 Kraftwerk allgemein'!$F$15,
IF(CQ$5&lt;='2.1 Kraftwerk allgemein'!$F$16,
$J41*INDEX('2.1 Kraftwerk allgemein'!$H$16:$S$16,,MATCH('2.5 CAPEX'!CQ$5,'2.1 Kraftwerk allgemein'!$H$15:$S$15,0)),
IF(AND($M41="x",$F41&lt;&gt;0),
IF($F41=1,$J41,
IF('2.1 Kraftwerk allgemein'!$F$17-'2.5 CAPEX'!CQ$5&gt;='2.5 CAPEX'!$F41*'1.1 Allgemein'!$I$27,
IF(SUM(OFFSET(CP41,0,-MIN($F41-2,COLUMN(CC41)-1),1,MIN($F41-1,COLUMN(CC41))))=0,$J41,""),"")),"")),""),"")</f>
        <v/>
      </c>
      <c r="CR41" s="340" t="str">
        <f ca="1">IF(CR$5&lt;&gt;"",
IF(CR$5&gt;='2.1 Kraftwerk allgemein'!$F$15,
IF(CR$5&lt;='2.1 Kraftwerk allgemein'!$F$16,
$J41*INDEX('2.1 Kraftwerk allgemein'!$H$16:$S$16,,MATCH('2.5 CAPEX'!CR$5,'2.1 Kraftwerk allgemein'!$H$15:$S$15,0)),
IF(AND($M41="x",$F41&lt;&gt;0),
IF($F41=1,$J41,
IF('2.1 Kraftwerk allgemein'!$F$17-'2.5 CAPEX'!CR$5&gt;='2.5 CAPEX'!$F41*'1.1 Allgemein'!$I$27,
IF(SUM(OFFSET(CQ41,0,-MIN($F41-2,COLUMN(CD41)-1),1,MIN($F41-1,COLUMN(CD41))))=0,$J41,""),"")),"")),""),"")</f>
        <v/>
      </c>
      <c r="CS41" s="340" t="str">
        <f ca="1">IF(CS$5&lt;&gt;"",
IF(CS$5&gt;='2.1 Kraftwerk allgemein'!$F$15,
IF(CS$5&lt;='2.1 Kraftwerk allgemein'!$F$16,
$J41*INDEX('2.1 Kraftwerk allgemein'!$H$16:$S$16,,MATCH('2.5 CAPEX'!CS$5,'2.1 Kraftwerk allgemein'!$H$15:$S$15,0)),
IF(AND($M41="x",$F41&lt;&gt;0),
IF($F41=1,$J41,
IF('2.1 Kraftwerk allgemein'!$F$17-'2.5 CAPEX'!CS$5&gt;='2.5 CAPEX'!$F41*'1.1 Allgemein'!$I$27,
IF(SUM(OFFSET(CR41,0,-MIN($F41-2,COLUMN(CE41)-1),1,MIN($F41-1,COLUMN(CE41))))=0,$J41,""),"")),"")),""),"")</f>
        <v/>
      </c>
      <c r="CT41" s="340" t="str">
        <f ca="1">IF(CT$5&lt;&gt;"",
IF(CT$5&gt;='2.1 Kraftwerk allgemein'!$F$15,
IF(CT$5&lt;='2.1 Kraftwerk allgemein'!$F$16,
$J41*INDEX('2.1 Kraftwerk allgemein'!$H$16:$S$16,,MATCH('2.5 CAPEX'!CT$5,'2.1 Kraftwerk allgemein'!$H$15:$S$15,0)),
IF(AND($M41="x",$F41&lt;&gt;0),
IF($F41=1,$J41,
IF('2.1 Kraftwerk allgemein'!$F$17-'2.5 CAPEX'!CT$5&gt;='2.5 CAPEX'!$F41*'1.1 Allgemein'!$I$27,
IF(SUM(OFFSET(CS41,0,-MIN($F41-2,COLUMN(CF41)-1),1,MIN($F41-1,COLUMN(CF41))))=0,$J41,""),"")),"")),""),"")</f>
        <v/>
      </c>
      <c r="CU41" s="340" t="str">
        <f ca="1">IF(CU$5&lt;&gt;"",
IF(CU$5&gt;='2.1 Kraftwerk allgemein'!$F$15,
IF(CU$5&lt;='2.1 Kraftwerk allgemein'!$F$16,
$J41*INDEX('2.1 Kraftwerk allgemein'!$H$16:$S$16,,MATCH('2.5 CAPEX'!CU$5,'2.1 Kraftwerk allgemein'!$H$15:$S$15,0)),
IF(AND($M41="x",$F41&lt;&gt;0),
IF($F41=1,$J41,
IF('2.1 Kraftwerk allgemein'!$F$17-'2.5 CAPEX'!CU$5&gt;='2.5 CAPEX'!$F41*'1.1 Allgemein'!$I$27,
IF(SUM(OFFSET(CT41,0,-MIN($F41-2,COLUMN(CG41)-1),1,MIN($F41-1,COLUMN(CG41))))=0,$J41,""),"")),"")),""),"")</f>
        <v/>
      </c>
      <c r="CV41" s="340" t="str">
        <f ca="1">IF(CV$5&lt;&gt;"",
IF(CV$5&gt;='2.1 Kraftwerk allgemein'!$F$15,
IF(CV$5&lt;='2.1 Kraftwerk allgemein'!$F$16,
$J41*INDEX('2.1 Kraftwerk allgemein'!$H$16:$S$16,,MATCH('2.5 CAPEX'!CV$5,'2.1 Kraftwerk allgemein'!$H$15:$S$15,0)),
IF(AND($M41="x",$F41&lt;&gt;0),
IF($F41=1,$J41,
IF('2.1 Kraftwerk allgemein'!$F$17-'2.5 CAPEX'!CV$5&gt;='2.5 CAPEX'!$F41*'1.1 Allgemein'!$I$27,
IF(SUM(OFFSET(CU41,0,-MIN($F41-2,COLUMN(CH41)-1),1,MIN($F41-1,COLUMN(CH41))))=0,$J41,""),"")),"")),""),"")</f>
        <v/>
      </c>
      <c r="CW41" s="340" t="str">
        <f ca="1">IF(CW$5&lt;&gt;"",
IF(CW$5&gt;='2.1 Kraftwerk allgemein'!$F$15,
IF(CW$5&lt;='2.1 Kraftwerk allgemein'!$F$16,
$J41*INDEX('2.1 Kraftwerk allgemein'!$H$16:$S$16,,MATCH('2.5 CAPEX'!CW$5,'2.1 Kraftwerk allgemein'!$H$15:$S$15,0)),
IF(AND($M41="x",$F41&lt;&gt;0),
IF($F41=1,$J41,
IF('2.1 Kraftwerk allgemein'!$F$17-'2.5 CAPEX'!CW$5&gt;='2.5 CAPEX'!$F41*'1.1 Allgemein'!$I$27,
IF(SUM(OFFSET(CV41,0,-MIN($F41-2,COLUMN(CI41)-1),1,MIN($F41-1,COLUMN(CI41))))=0,$J41,""),"")),"")),""),"")</f>
        <v/>
      </c>
      <c r="CX41" s="340" t="str">
        <f ca="1">IF(CX$5&lt;&gt;"",
IF(CX$5&gt;='2.1 Kraftwerk allgemein'!$F$15,
IF(CX$5&lt;='2.1 Kraftwerk allgemein'!$F$16,
$J41*INDEX('2.1 Kraftwerk allgemein'!$H$16:$S$16,,MATCH('2.5 CAPEX'!CX$5,'2.1 Kraftwerk allgemein'!$H$15:$S$15,0)),
IF(AND($M41="x",$F41&lt;&gt;0),
IF($F41=1,$J41,
IF('2.1 Kraftwerk allgemein'!$F$17-'2.5 CAPEX'!CX$5&gt;='2.5 CAPEX'!$F41*'1.1 Allgemein'!$I$27,
IF(SUM(OFFSET(CW41,0,-MIN($F41-2,COLUMN(CJ41)-1),1,MIN($F41-1,COLUMN(CJ41))))=0,$J41,""),"")),"")),""),"")</f>
        <v/>
      </c>
      <c r="CY41" s="340" t="str">
        <f ca="1">IF(CY$5&lt;&gt;"",
IF(CY$5&gt;='2.1 Kraftwerk allgemein'!$F$15,
IF(CY$5&lt;='2.1 Kraftwerk allgemein'!$F$16,
$J41*INDEX('2.1 Kraftwerk allgemein'!$H$16:$S$16,,MATCH('2.5 CAPEX'!CY$5,'2.1 Kraftwerk allgemein'!$H$15:$S$15,0)),
IF(AND($M41="x",$F41&lt;&gt;0),
IF($F41=1,$J41,
IF('2.1 Kraftwerk allgemein'!$F$17-'2.5 CAPEX'!CY$5&gt;='2.5 CAPEX'!$F41*'1.1 Allgemein'!$I$27,
IF(SUM(OFFSET(CX41,0,-MIN($F41-2,COLUMN(CK41)-1),1,MIN($F41-1,COLUMN(CK41))))=0,$J41,""),"")),"")),""),"")</f>
        <v/>
      </c>
      <c r="CZ41" s="340" t="str">
        <f ca="1">IF(CZ$5&lt;&gt;"",
IF(CZ$5&gt;='2.1 Kraftwerk allgemein'!$F$15,
IF(CZ$5&lt;='2.1 Kraftwerk allgemein'!$F$16,
$J41*INDEX('2.1 Kraftwerk allgemein'!$H$16:$S$16,,MATCH('2.5 CAPEX'!CZ$5,'2.1 Kraftwerk allgemein'!$H$15:$S$15,0)),
IF(AND($M41="x",$F41&lt;&gt;0),
IF($F41=1,$J41,
IF('2.1 Kraftwerk allgemein'!$F$17-'2.5 CAPEX'!CZ$5&gt;='2.5 CAPEX'!$F41*'1.1 Allgemein'!$I$27,
IF(SUM(OFFSET(CY41,0,-MIN($F41-2,COLUMN(CL41)-1),1,MIN($F41-1,COLUMN(CL41))))=0,$J41,""),"")),"")),""),"")</f>
        <v/>
      </c>
      <c r="DA41" s="340" t="str">
        <f ca="1">IF(DA$5&lt;&gt;"",
IF(DA$5&gt;='2.1 Kraftwerk allgemein'!$F$15,
IF(DA$5&lt;='2.1 Kraftwerk allgemein'!$F$16,
$J41*INDEX('2.1 Kraftwerk allgemein'!$H$16:$S$16,,MATCH('2.5 CAPEX'!DA$5,'2.1 Kraftwerk allgemein'!$H$15:$S$15,0)),
IF(AND($M41="x",$F41&lt;&gt;0),
IF($F41=1,$J41,
IF('2.1 Kraftwerk allgemein'!$F$17-'2.5 CAPEX'!DA$5&gt;='2.5 CAPEX'!$F41*'1.1 Allgemein'!$I$27,
IF(SUM(OFFSET(CZ41,0,-MIN($F41-2,COLUMN(CM41)-1),1,MIN($F41-1,COLUMN(CM41))))=0,$J41,""),"")),"")),""),"")</f>
        <v/>
      </c>
      <c r="DB41" s="340" t="str">
        <f ca="1">IF(DB$5&lt;&gt;"",
IF(DB$5&gt;='2.1 Kraftwerk allgemein'!$F$15,
IF(DB$5&lt;='2.1 Kraftwerk allgemein'!$F$16,
$J41*INDEX('2.1 Kraftwerk allgemein'!$H$16:$S$16,,MATCH('2.5 CAPEX'!DB$5,'2.1 Kraftwerk allgemein'!$H$15:$S$15,0)),
IF(AND($M41="x",$F41&lt;&gt;0),
IF($F41=1,$J41,
IF('2.1 Kraftwerk allgemein'!$F$17-'2.5 CAPEX'!DB$5&gt;='2.5 CAPEX'!$F41*'1.1 Allgemein'!$I$27,
IF(SUM(OFFSET(DA41,0,-MIN($F41-2,COLUMN(CN41)-1),1,MIN($F41-1,COLUMN(CN41))))=0,$J41,""),"")),"")),""),"")</f>
        <v/>
      </c>
      <c r="DC41" s="340" t="str">
        <f ca="1">IF(DC$5&lt;&gt;"",
IF(DC$5&gt;='2.1 Kraftwerk allgemein'!$F$15,
IF(DC$5&lt;='2.1 Kraftwerk allgemein'!$F$16,
$J41*INDEX('2.1 Kraftwerk allgemein'!$H$16:$S$16,,MATCH('2.5 CAPEX'!DC$5,'2.1 Kraftwerk allgemein'!$H$15:$S$15,0)),
IF(AND($M41="x",$F41&lt;&gt;0),
IF($F41=1,$J41,
IF('2.1 Kraftwerk allgemein'!$F$17-'2.5 CAPEX'!DC$5&gt;='2.5 CAPEX'!$F41*'1.1 Allgemein'!$I$27,
IF(SUM(OFFSET(DB41,0,-MIN($F41-2,COLUMN(CO41)-1),1,MIN($F41-1,COLUMN(CO41))))=0,$J41,""),"")),"")),""),"")</f>
        <v/>
      </c>
      <c r="DD41" s="340" t="str">
        <f ca="1">IF(DD$5&lt;&gt;"",
IF(DD$5&gt;='2.1 Kraftwerk allgemein'!$F$15,
IF(DD$5&lt;='2.1 Kraftwerk allgemein'!$F$16,
$J41*INDEX('2.1 Kraftwerk allgemein'!$H$16:$S$16,,MATCH('2.5 CAPEX'!DD$5,'2.1 Kraftwerk allgemein'!$H$15:$S$15,0)),
IF(AND($M41="x",$F41&lt;&gt;0),
IF($F41=1,$J41,
IF('2.1 Kraftwerk allgemein'!$F$17-'2.5 CAPEX'!DD$5&gt;='2.5 CAPEX'!$F41*'1.1 Allgemein'!$I$27,
IF(SUM(OFFSET(DC41,0,-MIN($F41-2,COLUMN(CP41)-1),1,MIN($F41-1,COLUMN(CP41))))=0,$J41,""),"")),"")),""),"")</f>
        <v/>
      </c>
      <c r="DE41" s="340" t="str">
        <f ca="1">IF(DE$5&lt;&gt;"",
IF(DE$5&gt;='2.1 Kraftwerk allgemein'!$F$15,
IF(DE$5&lt;='2.1 Kraftwerk allgemein'!$F$16,
$J41*INDEX('2.1 Kraftwerk allgemein'!$H$16:$S$16,,MATCH('2.5 CAPEX'!DE$5,'2.1 Kraftwerk allgemein'!$H$15:$S$15,0)),
IF(AND($M41="x",$F41&lt;&gt;0),
IF($F41=1,$J41,
IF('2.1 Kraftwerk allgemein'!$F$17-'2.5 CAPEX'!DE$5&gt;='2.5 CAPEX'!$F41*'1.1 Allgemein'!$I$27,
IF(SUM(OFFSET(DD41,0,-MIN($F41-2,COLUMN(CQ41)-1),1,MIN($F41-1,COLUMN(CQ41))))=0,$J41,""),"")),"")),""),"")</f>
        <v/>
      </c>
      <c r="DF41" s="340" t="str">
        <f ca="1">IF(DF$5&lt;&gt;"",
IF(DF$5&gt;='2.1 Kraftwerk allgemein'!$F$15,
IF(DF$5&lt;='2.1 Kraftwerk allgemein'!$F$16,
$J41*INDEX('2.1 Kraftwerk allgemein'!$H$16:$S$16,,MATCH('2.5 CAPEX'!DF$5,'2.1 Kraftwerk allgemein'!$H$15:$S$15,0)),
IF(AND($M41="x",$F41&lt;&gt;0),
IF($F41=1,$J41,
IF('2.1 Kraftwerk allgemein'!$F$17-'2.5 CAPEX'!DF$5&gt;='2.5 CAPEX'!$F41*'1.1 Allgemein'!$I$27,
IF(SUM(OFFSET(DE41,0,-MIN($F41-2,COLUMN(CR41)-1),1,MIN($F41-1,COLUMN(CR41))))=0,$J41,""),"")),"")),""),"")</f>
        <v/>
      </c>
      <c r="DG41" s="340" t="str">
        <f ca="1">IF(DG$5&lt;&gt;"",
IF(DG$5&gt;='2.1 Kraftwerk allgemein'!$F$15,
IF(DG$5&lt;='2.1 Kraftwerk allgemein'!$F$16,
$J41*INDEX('2.1 Kraftwerk allgemein'!$H$16:$S$16,,MATCH('2.5 CAPEX'!DG$5,'2.1 Kraftwerk allgemein'!$H$15:$S$15,0)),
IF(AND($M41="x",$F41&lt;&gt;0),
IF($F41=1,$J41,
IF('2.1 Kraftwerk allgemein'!$F$17-'2.5 CAPEX'!DG$5&gt;='2.5 CAPEX'!$F41*'1.1 Allgemein'!$I$27,
IF(SUM(OFFSET(DF41,0,-MIN($F41-2,COLUMN(CS41)-1),1,MIN($F41-1,COLUMN(CS41))))=0,$J41,""),"")),"")),""),"")</f>
        <v/>
      </c>
      <c r="DH41" s="340" t="str">
        <f ca="1">IF(DH$5&lt;&gt;"",
IF(DH$5&gt;='2.1 Kraftwerk allgemein'!$F$15,
IF(DH$5&lt;='2.1 Kraftwerk allgemein'!$F$16,
$J41*INDEX('2.1 Kraftwerk allgemein'!$H$16:$S$16,,MATCH('2.5 CAPEX'!DH$5,'2.1 Kraftwerk allgemein'!$H$15:$S$15,0)),
IF(AND($M41="x",$F41&lt;&gt;0),
IF($F41=1,$J41,
IF('2.1 Kraftwerk allgemein'!$F$17-'2.5 CAPEX'!DH$5&gt;='2.5 CAPEX'!$F41*'1.1 Allgemein'!$I$27,
IF(SUM(OFFSET(DG41,0,-MIN($F41-2,COLUMN(CT41)-1),1,MIN($F41-1,COLUMN(CT41))))=0,$J41,""),"")),"")),""),"")</f>
        <v/>
      </c>
      <c r="DI41" s="340" t="str">
        <f ca="1">IF(DI$5&lt;&gt;"",
IF(DI$5&gt;='2.1 Kraftwerk allgemein'!$F$15,
IF(DI$5&lt;='2.1 Kraftwerk allgemein'!$F$16,
$J41*INDEX('2.1 Kraftwerk allgemein'!$H$16:$S$16,,MATCH('2.5 CAPEX'!DI$5,'2.1 Kraftwerk allgemein'!$H$15:$S$15,0)),
IF(AND($M41="x",$F41&lt;&gt;0),
IF($F41=1,$J41,
IF('2.1 Kraftwerk allgemein'!$F$17-'2.5 CAPEX'!DI$5&gt;='2.5 CAPEX'!$F41*'1.1 Allgemein'!$I$27,
IF(SUM(OFFSET(DH41,0,-MIN($F41-2,COLUMN(CU41)-1),1,MIN($F41-1,COLUMN(CU41))))=0,$J41,""),"")),"")),""),"")</f>
        <v/>
      </c>
      <c r="DJ41" s="340" t="str">
        <f ca="1">IF(DJ$5&lt;&gt;"",
IF(DJ$5&gt;='2.1 Kraftwerk allgemein'!$F$15,
IF(DJ$5&lt;='2.1 Kraftwerk allgemein'!$F$16,
$J41*INDEX('2.1 Kraftwerk allgemein'!$H$16:$S$16,,MATCH('2.5 CAPEX'!DJ$5,'2.1 Kraftwerk allgemein'!$H$15:$S$15,0)),
IF(AND($M41="x",$F41&lt;&gt;0),
IF($F41=1,$J41,
IF('2.1 Kraftwerk allgemein'!$F$17-'2.5 CAPEX'!DJ$5&gt;='2.5 CAPEX'!$F41*'1.1 Allgemein'!$I$27,
IF(SUM(OFFSET(DI41,0,-MIN($F41-2,COLUMN(CV41)-1),1,MIN($F41-1,COLUMN(CV41))))=0,$J41,""),"")),"")),""),"")</f>
        <v/>
      </c>
      <c r="DK41" s="340" t="str">
        <f ca="1">IF(DK$5&lt;&gt;"",
IF(DK$5&gt;='2.1 Kraftwerk allgemein'!$F$15,
IF(DK$5&lt;='2.1 Kraftwerk allgemein'!$F$16,
$J41*INDEX('2.1 Kraftwerk allgemein'!$H$16:$S$16,,MATCH('2.5 CAPEX'!DK$5,'2.1 Kraftwerk allgemein'!$H$15:$S$15,0)),
IF(AND($M41="x",$F41&lt;&gt;0),
IF($F41=1,$J41,
IF('2.1 Kraftwerk allgemein'!$F$17-'2.5 CAPEX'!DK$5&gt;='2.5 CAPEX'!$F41*'1.1 Allgemein'!$I$27,
IF(SUM(OFFSET(DJ41,0,-MIN($F41-2,COLUMN(CW41)-1),1,MIN($F41-1,COLUMN(CW41))))=0,$J41,""),"")),"")),""),"")</f>
        <v/>
      </c>
    </row>
    <row r="42" spans="2:115" s="7" customFormat="1" ht="15" customHeight="1" x14ac:dyDescent="0.35">
      <c r="D42" s="41">
        <v>303</v>
      </c>
      <c r="E42" s="41" t="str">
        <f>IF('2.1 Kraftwerk allgemein'!$F$2="f",d_f_i!$B244,IF('2.1 Kraftwerk allgemein'!$F$2="i",d_f_i!$C244,d_f_i!$A244))</f>
        <v>Fernmelde- und Informationstechnik</v>
      </c>
      <c r="F42" s="19">
        <f>INDEX('1.1 Allgemein'!$1:$1048576,MATCH('2.5 CAPEX'!D42,'1.1 Allgemein'!$E:$E,0),MATCH('2.5 CAPEX'!$F$11,'1.1 Allgemein'!$34:$34,0))</f>
        <v>15</v>
      </c>
      <c r="G42" s="93">
        <f t="shared" ca="1" si="3"/>
        <v>0</v>
      </c>
      <c r="H42" s="94">
        <f ca="1">SUM(OFFSET(O42,0,0,1,'2.1 Kraftwerk allgemein'!$F$17-'2.5 CAPEX'!$O$5+1))-J42</f>
        <v>0</v>
      </c>
      <c r="I42" s="336"/>
      <c r="J42" s="336"/>
      <c r="K42" s="68" t="str">
        <f>IF($D42&lt;&gt;"",IF(INDEX('1.1 Allgemein'!$1:$1048576,MATCH('2.5 CAPEX'!$D42,'1.1 Allgemein'!$E:$E,0),MATCH('2.5 CAPEX'!K$11,'1.1 Allgemein'!$34:$34,0))&lt;&gt;0,INDEX('1.1 Allgemein'!$1:$1048576,MATCH('2.5 CAPEX'!$D42,'1.1 Allgemein'!$E:$E,0),MATCH('2.5 CAPEX'!K$11,'1.1 Allgemein'!$34:$34,0)),""),"")</f>
        <v/>
      </c>
      <c r="L42" s="68" t="str">
        <f>IF($D42&lt;&gt;"",IF(INDEX('1.1 Allgemein'!$1:$1048576,MATCH('2.5 CAPEX'!$D42,'1.1 Allgemein'!$E:$E,0),MATCH('2.5 CAPEX'!L$11,'1.1 Allgemein'!$34:$34,0))&lt;&gt;0,INDEX('1.1 Allgemein'!$1:$1048576,MATCH('2.5 CAPEX'!$D42,'1.1 Allgemein'!$E:$E,0),MATCH('2.5 CAPEX'!L$11,'1.1 Allgemein'!$34:$34,0)),""),"")</f>
        <v/>
      </c>
      <c r="M42" s="68" t="str">
        <f>IF($D42&lt;&gt;"",IF(INDEX('1.1 Allgemein'!$1:$1048576,MATCH('2.5 CAPEX'!$D42,'1.1 Allgemein'!$E:$E,0),MATCH('2.5 CAPEX'!M$11,'1.1 Allgemein'!$34:$34,0))&lt;&gt;0,INDEX('1.1 Allgemein'!$1:$1048576,MATCH('2.5 CAPEX'!$D42,'1.1 Allgemein'!$E:$E,0),MATCH('2.5 CAPEX'!M$11,'1.1 Allgemein'!$34:$34,0)),""),"")</f>
        <v>x</v>
      </c>
      <c r="N42" s="69"/>
      <c r="O42" s="340">
        <f ca="1">IF(O$5&lt;&gt;"",
IF(O$5&gt;='2.1 Kraftwerk allgemein'!$F$15,
IF(O$5&lt;='2.1 Kraftwerk allgemein'!$F$16,
$J42*INDEX('2.1 Kraftwerk allgemein'!$H$16:$S$16,,MATCH('2.5 CAPEX'!O$5,'2.1 Kraftwerk allgemein'!$H$15:$S$15,0)),
IF(AND($M42="x",$F42&lt;&gt;0),
IF($F42=1,$J42,
IF('2.1 Kraftwerk allgemein'!$F$17-'2.5 CAPEX'!O$5&gt;='2.5 CAPEX'!$F42*'1.1 Allgemein'!$I$27,
IF(SUM(OFFSET(N42,0,-MIN($F42-2,COLUMN(A42)-1),1,MIN($F42-1,COLUMN(A42))))=0,$J42,""),"")),"")),""),"")</f>
        <v>0</v>
      </c>
      <c r="P42" s="340">
        <f ca="1">IF(P$5&lt;&gt;"",
IF(P$5&gt;='2.1 Kraftwerk allgemein'!$F$15,
IF(P$5&lt;='2.1 Kraftwerk allgemein'!$F$16,
$J42*INDEX('2.1 Kraftwerk allgemein'!$H$16:$S$16,,MATCH('2.5 CAPEX'!P$5,'2.1 Kraftwerk allgemein'!$H$15:$S$15,0)),
IF(AND($M42="x",$F42&lt;&gt;0),
IF($F42=1,$J42,
IF('2.1 Kraftwerk allgemein'!$F$17-'2.5 CAPEX'!P$5&gt;='2.5 CAPEX'!$F42*'1.1 Allgemein'!$I$27,
IF(SUM(OFFSET(O42,0,-MIN($F42-2,COLUMN(B42)-1),1,MIN($F42-1,COLUMN(B42))))=0,$J42,""),"")),"")),""),"")</f>
        <v>0</v>
      </c>
      <c r="Q42" s="340">
        <f ca="1">IF(Q$5&lt;&gt;"",
IF(Q$5&gt;='2.1 Kraftwerk allgemein'!$F$15,
IF(Q$5&lt;='2.1 Kraftwerk allgemein'!$F$16,
$J42*INDEX('2.1 Kraftwerk allgemein'!$H$16:$S$16,,MATCH('2.5 CAPEX'!Q$5,'2.1 Kraftwerk allgemein'!$H$15:$S$15,0)),
IF(AND($M42="x",$F42&lt;&gt;0),
IF($F42=1,$J42,
IF('2.1 Kraftwerk allgemein'!$F$17-'2.5 CAPEX'!Q$5&gt;='2.5 CAPEX'!$F42*'1.1 Allgemein'!$I$27,
IF(SUM(OFFSET(P42,0,-MIN($F42-2,COLUMN(C42)-1),1,MIN($F42-1,COLUMN(C42))))=0,$J42,""),"")),"")),""),"")</f>
        <v>0</v>
      </c>
      <c r="R42" s="340">
        <f ca="1">IF(R$5&lt;&gt;"",
IF(R$5&gt;='2.1 Kraftwerk allgemein'!$F$15,
IF(R$5&lt;='2.1 Kraftwerk allgemein'!$F$16,
$J42*INDEX('2.1 Kraftwerk allgemein'!$H$16:$S$16,,MATCH('2.5 CAPEX'!R$5,'2.1 Kraftwerk allgemein'!$H$15:$S$15,0)),
IF(AND($M42="x",$F42&lt;&gt;0),
IF($F42=1,$J42,
IF('2.1 Kraftwerk allgemein'!$F$17-'2.5 CAPEX'!R$5&gt;='2.5 CAPEX'!$F42*'1.1 Allgemein'!$I$27,
IF(SUM(OFFSET(Q42,0,-MIN($F42-2,COLUMN(D42)-1),1,MIN($F42-1,COLUMN(D42))))=0,$J42,""),"")),"")),""),"")</f>
        <v>0</v>
      </c>
      <c r="S42" s="340">
        <f ca="1">IF(S$5&lt;&gt;"",
IF(S$5&gt;='2.1 Kraftwerk allgemein'!$F$15,
IF(S$5&lt;='2.1 Kraftwerk allgemein'!$F$16,
$J42*INDEX('2.1 Kraftwerk allgemein'!$H$16:$S$16,,MATCH('2.5 CAPEX'!S$5,'2.1 Kraftwerk allgemein'!$H$15:$S$15,0)),
IF(AND($M42="x",$F42&lt;&gt;0),
IF($F42=1,$J42,
IF('2.1 Kraftwerk allgemein'!$F$17-'2.5 CAPEX'!S$5&gt;='2.5 CAPEX'!$F42*'1.1 Allgemein'!$I$27,
IF(SUM(OFFSET(R42,0,-MIN($F42-2,COLUMN(E42)-1),1,MIN($F42-1,COLUMN(E42))))=0,$J42,""),"")),"")),""),"")</f>
        <v>0</v>
      </c>
      <c r="T42" s="340">
        <f ca="1">IF(T$5&lt;&gt;"",
IF(T$5&gt;='2.1 Kraftwerk allgemein'!$F$15,
IF(T$5&lt;='2.1 Kraftwerk allgemein'!$F$16,
$J42*INDEX('2.1 Kraftwerk allgemein'!$H$16:$S$16,,MATCH('2.5 CAPEX'!T$5,'2.1 Kraftwerk allgemein'!$H$15:$S$15,0)),
IF(AND($M42="x",$F42&lt;&gt;0),
IF($F42=1,$J42,
IF('2.1 Kraftwerk allgemein'!$F$17-'2.5 CAPEX'!T$5&gt;='2.5 CAPEX'!$F42*'1.1 Allgemein'!$I$27,
IF(SUM(OFFSET(S42,0,-MIN($F42-2,COLUMN(F42)-1),1,MIN($F42-1,COLUMN(F42))))=0,$J42,""),"")),"")),""),"")</f>
        <v>0</v>
      </c>
      <c r="U42" s="340">
        <f ca="1">IF(U$5&lt;&gt;"",
IF(U$5&gt;='2.1 Kraftwerk allgemein'!$F$15,
IF(U$5&lt;='2.1 Kraftwerk allgemein'!$F$16,
$J42*INDEX('2.1 Kraftwerk allgemein'!$H$16:$S$16,,MATCH('2.5 CAPEX'!U$5,'2.1 Kraftwerk allgemein'!$H$15:$S$15,0)),
IF(AND($M42="x",$F42&lt;&gt;0),
IF($F42=1,$J42,
IF('2.1 Kraftwerk allgemein'!$F$17-'2.5 CAPEX'!U$5&gt;='2.5 CAPEX'!$F42*'1.1 Allgemein'!$I$27,
IF(SUM(OFFSET(T42,0,-MIN($F42-2,COLUMN(G42)-1),1,MIN($F42-1,COLUMN(G42))))=0,$J42,""),"")),"")),""),"")</f>
        <v>0</v>
      </c>
      <c r="V42" s="340">
        <f ca="1">IF(V$5&lt;&gt;"",
IF(V$5&gt;='2.1 Kraftwerk allgemein'!$F$15,
IF(V$5&lt;='2.1 Kraftwerk allgemein'!$F$16,
$J42*INDEX('2.1 Kraftwerk allgemein'!$H$16:$S$16,,MATCH('2.5 CAPEX'!V$5,'2.1 Kraftwerk allgemein'!$H$15:$S$15,0)),
IF(AND($M42="x",$F42&lt;&gt;0),
IF($F42=1,$J42,
IF('2.1 Kraftwerk allgemein'!$F$17-'2.5 CAPEX'!V$5&gt;='2.5 CAPEX'!$F42*'1.1 Allgemein'!$I$27,
IF(SUM(OFFSET(U42,0,-MIN($F42-2,COLUMN(H42)-1),1,MIN($F42-1,COLUMN(H42))))=0,$J42,""),"")),"")),""),"")</f>
        <v>0</v>
      </c>
      <c r="W42" s="340">
        <f ca="1">IF(W$5&lt;&gt;"",
IF(W$5&gt;='2.1 Kraftwerk allgemein'!$F$15,
IF(W$5&lt;='2.1 Kraftwerk allgemein'!$F$16,
$J42*INDEX('2.1 Kraftwerk allgemein'!$H$16:$S$16,,MATCH('2.5 CAPEX'!W$5,'2.1 Kraftwerk allgemein'!$H$15:$S$15,0)),
IF(AND($M42="x",$F42&lt;&gt;0),
IF($F42=1,$J42,
IF('2.1 Kraftwerk allgemein'!$F$17-'2.5 CAPEX'!W$5&gt;='2.5 CAPEX'!$F42*'1.1 Allgemein'!$I$27,
IF(SUM(OFFSET(V42,0,-MIN($F42-2,COLUMN(I42)-1),1,MIN($F42-1,COLUMN(I42))))=0,$J42,""),"")),"")),""),"")</f>
        <v>0</v>
      </c>
      <c r="X42" s="340">
        <f ca="1">IF(X$5&lt;&gt;"",
IF(X$5&gt;='2.1 Kraftwerk allgemein'!$F$15,
IF(X$5&lt;='2.1 Kraftwerk allgemein'!$F$16,
$J42*INDEX('2.1 Kraftwerk allgemein'!$H$16:$S$16,,MATCH('2.5 CAPEX'!X$5,'2.1 Kraftwerk allgemein'!$H$15:$S$15,0)),
IF(AND($M42="x",$F42&lt;&gt;0),
IF($F42=1,$J42,
IF('2.1 Kraftwerk allgemein'!$F$17-'2.5 CAPEX'!X$5&gt;='2.5 CAPEX'!$F42*'1.1 Allgemein'!$I$27,
IF(SUM(OFFSET(W42,0,-MIN($F42-2,COLUMN(J42)-1),1,MIN($F42-1,COLUMN(J42))))=0,$J42,""),"")),"")),""),"")</f>
        <v>0</v>
      </c>
      <c r="Y42" s="340">
        <f ca="1">IF(Y$5&lt;&gt;"",
IF(Y$5&gt;='2.1 Kraftwerk allgemein'!$F$15,
IF(Y$5&lt;='2.1 Kraftwerk allgemein'!$F$16,
$J42*INDEX('2.1 Kraftwerk allgemein'!$H$16:$S$16,,MATCH('2.5 CAPEX'!Y$5,'2.1 Kraftwerk allgemein'!$H$15:$S$15,0)),
IF(AND($M42="x",$F42&lt;&gt;0),
IF($F42=1,$J42,
IF('2.1 Kraftwerk allgemein'!$F$17-'2.5 CAPEX'!Y$5&gt;='2.5 CAPEX'!$F42*'1.1 Allgemein'!$I$27,
IF(SUM(OFFSET(X42,0,-MIN($F42-2,COLUMN(K42)-1),1,MIN($F42-1,COLUMN(K42))))=0,$J42,""),"")),"")),""),"")</f>
        <v>0</v>
      </c>
      <c r="Z42" s="340">
        <f ca="1">IF(Z$5&lt;&gt;"",
IF(Z$5&gt;='2.1 Kraftwerk allgemein'!$F$15,
IF(Z$5&lt;='2.1 Kraftwerk allgemein'!$F$16,
$J42*INDEX('2.1 Kraftwerk allgemein'!$H$16:$S$16,,MATCH('2.5 CAPEX'!Z$5,'2.1 Kraftwerk allgemein'!$H$15:$S$15,0)),
IF(AND($M42="x",$F42&lt;&gt;0),
IF($F42=1,$J42,
IF('2.1 Kraftwerk allgemein'!$F$17-'2.5 CAPEX'!Z$5&gt;='2.5 CAPEX'!$F42*'1.1 Allgemein'!$I$27,
IF(SUM(OFFSET(Y42,0,-MIN($F42-2,COLUMN(L42)-1),1,MIN($F42-1,COLUMN(L42))))=0,$J42,""),"")),"")),""),"")</f>
        <v>0</v>
      </c>
      <c r="AA42" s="340">
        <f ca="1">IF(AA$5&lt;&gt;"",
IF(AA$5&gt;='2.1 Kraftwerk allgemein'!$F$15,
IF(AA$5&lt;='2.1 Kraftwerk allgemein'!$F$16,
$J42*INDEX('2.1 Kraftwerk allgemein'!$H$16:$S$16,,MATCH('2.5 CAPEX'!AA$5,'2.1 Kraftwerk allgemein'!$H$15:$S$15,0)),
IF(AND($M42="x",$F42&lt;&gt;0),
IF($F42=1,$J42,
IF('2.1 Kraftwerk allgemein'!$F$17-'2.5 CAPEX'!AA$5&gt;='2.5 CAPEX'!$F42*'1.1 Allgemein'!$I$27,
IF(SUM(OFFSET(Z42,0,-MIN($F42-2,COLUMN(M42)-1),1,MIN($F42-1,COLUMN(M42))))=0,$J42,""),"")),"")),""),"")</f>
        <v>0</v>
      </c>
      <c r="AB42" s="340">
        <f ca="1">IF(AB$5&lt;&gt;"",
IF(AB$5&gt;='2.1 Kraftwerk allgemein'!$F$15,
IF(AB$5&lt;='2.1 Kraftwerk allgemein'!$F$16,
$J42*INDEX('2.1 Kraftwerk allgemein'!$H$16:$S$16,,MATCH('2.5 CAPEX'!AB$5,'2.1 Kraftwerk allgemein'!$H$15:$S$15,0)),
IF(AND($M42="x",$F42&lt;&gt;0),
IF($F42=1,$J42,
IF('2.1 Kraftwerk allgemein'!$F$17-'2.5 CAPEX'!AB$5&gt;='2.5 CAPEX'!$F42*'1.1 Allgemein'!$I$27,
IF(SUM(OFFSET(AA42,0,-MIN($F42-2,COLUMN(N42)-1),1,MIN($F42-1,COLUMN(N42))))=0,$J42,""),"")),"")),""),"")</f>
        <v>0</v>
      </c>
      <c r="AC42" s="340">
        <f ca="1">IF(AC$5&lt;&gt;"",
IF(AC$5&gt;='2.1 Kraftwerk allgemein'!$F$15,
IF(AC$5&lt;='2.1 Kraftwerk allgemein'!$F$16,
$J42*INDEX('2.1 Kraftwerk allgemein'!$H$16:$S$16,,MATCH('2.5 CAPEX'!AC$5,'2.1 Kraftwerk allgemein'!$H$15:$S$15,0)),
IF(AND($M42="x",$F42&lt;&gt;0),
IF($F42=1,$J42,
IF('2.1 Kraftwerk allgemein'!$F$17-'2.5 CAPEX'!AC$5&gt;='2.5 CAPEX'!$F42*'1.1 Allgemein'!$I$27,
IF(SUM(OFFSET(AB42,0,-MIN($F42-2,COLUMN(O42)-1),1,MIN($F42-1,COLUMN(O42))))=0,$J42,""),"")),"")),""),"")</f>
        <v>0</v>
      </c>
      <c r="AD42" s="340">
        <f ca="1">IF(AD$5&lt;&gt;"",
IF(AD$5&gt;='2.1 Kraftwerk allgemein'!$F$15,
IF(AD$5&lt;='2.1 Kraftwerk allgemein'!$F$16,
$J42*INDEX('2.1 Kraftwerk allgemein'!$H$16:$S$16,,MATCH('2.5 CAPEX'!AD$5,'2.1 Kraftwerk allgemein'!$H$15:$S$15,0)),
IF(AND($M42="x",$F42&lt;&gt;0),
IF($F42=1,$J42,
IF('2.1 Kraftwerk allgemein'!$F$17-'2.5 CAPEX'!AD$5&gt;='2.5 CAPEX'!$F42*'1.1 Allgemein'!$I$27,
IF(SUM(OFFSET(AC42,0,-MIN($F42-2,COLUMN(P42)-1),1,MIN($F42-1,COLUMN(P42))))=0,$J42,""),"")),"")),""),"")</f>
        <v>0</v>
      </c>
      <c r="AE42" s="340">
        <f ca="1">IF(AE$5&lt;&gt;"",
IF(AE$5&gt;='2.1 Kraftwerk allgemein'!$F$15,
IF(AE$5&lt;='2.1 Kraftwerk allgemein'!$F$16,
$J42*INDEX('2.1 Kraftwerk allgemein'!$H$16:$S$16,,MATCH('2.5 CAPEX'!AE$5,'2.1 Kraftwerk allgemein'!$H$15:$S$15,0)),
IF(AND($M42="x",$F42&lt;&gt;0),
IF($F42=1,$J42,
IF('2.1 Kraftwerk allgemein'!$F$17-'2.5 CAPEX'!AE$5&gt;='2.5 CAPEX'!$F42*'1.1 Allgemein'!$I$27,
IF(SUM(OFFSET(AD42,0,-MIN($F42-2,COLUMN(Q42)-1),1,MIN($F42-1,COLUMN(Q42))))=0,$J42,""),"")),"")),""),"")</f>
        <v>0</v>
      </c>
      <c r="AF42" s="340">
        <f ca="1">IF(AF$5&lt;&gt;"",
IF(AF$5&gt;='2.1 Kraftwerk allgemein'!$F$15,
IF(AF$5&lt;='2.1 Kraftwerk allgemein'!$F$16,
$J42*INDEX('2.1 Kraftwerk allgemein'!$H$16:$S$16,,MATCH('2.5 CAPEX'!AF$5,'2.1 Kraftwerk allgemein'!$H$15:$S$15,0)),
IF(AND($M42="x",$F42&lt;&gt;0),
IF($F42=1,$J42,
IF('2.1 Kraftwerk allgemein'!$F$17-'2.5 CAPEX'!AF$5&gt;='2.5 CAPEX'!$F42*'1.1 Allgemein'!$I$27,
IF(SUM(OFFSET(AE42,0,-MIN($F42-2,COLUMN(R42)-1),1,MIN($F42-1,COLUMN(R42))))=0,$J42,""),"")),"")),""),"")</f>
        <v>0</v>
      </c>
      <c r="AG42" s="340">
        <f ca="1">IF(AG$5&lt;&gt;"",
IF(AG$5&gt;='2.1 Kraftwerk allgemein'!$F$15,
IF(AG$5&lt;='2.1 Kraftwerk allgemein'!$F$16,
$J42*INDEX('2.1 Kraftwerk allgemein'!$H$16:$S$16,,MATCH('2.5 CAPEX'!AG$5,'2.1 Kraftwerk allgemein'!$H$15:$S$15,0)),
IF(AND($M42="x",$F42&lt;&gt;0),
IF($F42=1,$J42,
IF('2.1 Kraftwerk allgemein'!$F$17-'2.5 CAPEX'!AG$5&gt;='2.5 CAPEX'!$F42*'1.1 Allgemein'!$I$27,
IF(SUM(OFFSET(AF42,0,-MIN($F42-2,COLUMN(S42)-1),1,MIN($F42-1,COLUMN(S42))))=0,$J42,""),"")),"")),""),"")</f>
        <v>0</v>
      </c>
      <c r="AH42" s="340">
        <f ca="1">IF(AH$5&lt;&gt;"",
IF(AH$5&gt;='2.1 Kraftwerk allgemein'!$F$15,
IF(AH$5&lt;='2.1 Kraftwerk allgemein'!$F$16,
$J42*INDEX('2.1 Kraftwerk allgemein'!$H$16:$S$16,,MATCH('2.5 CAPEX'!AH$5,'2.1 Kraftwerk allgemein'!$H$15:$S$15,0)),
IF(AND($M42="x",$F42&lt;&gt;0),
IF($F42=1,$J42,
IF('2.1 Kraftwerk allgemein'!$F$17-'2.5 CAPEX'!AH$5&gt;='2.5 CAPEX'!$F42*'1.1 Allgemein'!$I$27,
IF(SUM(OFFSET(AG42,0,-MIN($F42-2,COLUMN(T42)-1),1,MIN($F42-1,COLUMN(T42))))=0,$J42,""),"")),"")),""),"")</f>
        <v>0</v>
      </c>
      <c r="AI42" s="340">
        <f ca="1">IF(AI$5&lt;&gt;"",
IF(AI$5&gt;='2.1 Kraftwerk allgemein'!$F$15,
IF(AI$5&lt;='2.1 Kraftwerk allgemein'!$F$16,
$J42*INDEX('2.1 Kraftwerk allgemein'!$H$16:$S$16,,MATCH('2.5 CAPEX'!AI$5,'2.1 Kraftwerk allgemein'!$H$15:$S$15,0)),
IF(AND($M42="x",$F42&lt;&gt;0),
IF($F42=1,$J42,
IF('2.1 Kraftwerk allgemein'!$F$17-'2.5 CAPEX'!AI$5&gt;='2.5 CAPEX'!$F42*'1.1 Allgemein'!$I$27,
IF(SUM(OFFSET(AH42,0,-MIN($F42-2,COLUMN(U42)-1),1,MIN($F42-1,COLUMN(U42))))=0,$J42,""),"")),"")),""),"")</f>
        <v>0</v>
      </c>
      <c r="AJ42" s="340">
        <f ca="1">IF(AJ$5&lt;&gt;"",
IF(AJ$5&gt;='2.1 Kraftwerk allgemein'!$F$15,
IF(AJ$5&lt;='2.1 Kraftwerk allgemein'!$F$16,
$J42*INDEX('2.1 Kraftwerk allgemein'!$H$16:$S$16,,MATCH('2.5 CAPEX'!AJ$5,'2.1 Kraftwerk allgemein'!$H$15:$S$15,0)),
IF(AND($M42="x",$F42&lt;&gt;0),
IF($F42=1,$J42,
IF('2.1 Kraftwerk allgemein'!$F$17-'2.5 CAPEX'!AJ$5&gt;='2.5 CAPEX'!$F42*'1.1 Allgemein'!$I$27,
IF(SUM(OFFSET(AI42,0,-MIN($F42-2,COLUMN(V42)-1),1,MIN($F42-1,COLUMN(V42))))=0,$J42,""),"")),"")),""),"")</f>
        <v>0</v>
      </c>
      <c r="AK42" s="340">
        <f ca="1">IF(AK$5&lt;&gt;"",
IF(AK$5&gt;='2.1 Kraftwerk allgemein'!$F$15,
IF(AK$5&lt;='2.1 Kraftwerk allgemein'!$F$16,
$J42*INDEX('2.1 Kraftwerk allgemein'!$H$16:$S$16,,MATCH('2.5 CAPEX'!AK$5,'2.1 Kraftwerk allgemein'!$H$15:$S$15,0)),
IF(AND($M42="x",$F42&lt;&gt;0),
IF($F42=1,$J42,
IF('2.1 Kraftwerk allgemein'!$F$17-'2.5 CAPEX'!AK$5&gt;='2.5 CAPEX'!$F42*'1.1 Allgemein'!$I$27,
IF(SUM(OFFSET(AJ42,0,-MIN($F42-2,COLUMN(W42)-1),1,MIN($F42-1,COLUMN(W42))))=0,$J42,""),"")),"")),""),"")</f>
        <v>0</v>
      </c>
      <c r="AL42" s="340">
        <f ca="1">IF(AL$5&lt;&gt;"",
IF(AL$5&gt;='2.1 Kraftwerk allgemein'!$F$15,
IF(AL$5&lt;='2.1 Kraftwerk allgemein'!$F$16,
$J42*INDEX('2.1 Kraftwerk allgemein'!$H$16:$S$16,,MATCH('2.5 CAPEX'!AL$5,'2.1 Kraftwerk allgemein'!$H$15:$S$15,0)),
IF(AND($M42="x",$F42&lt;&gt;0),
IF($F42=1,$J42,
IF('2.1 Kraftwerk allgemein'!$F$17-'2.5 CAPEX'!AL$5&gt;='2.5 CAPEX'!$F42*'1.1 Allgemein'!$I$27,
IF(SUM(OFFSET(AK42,0,-MIN($F42-2,COLUMN(X42)-1),1,MIN($F42-1,COLUMN(X42))))=0,$J42,""),"")),"")),""),"")</f>
        <v>0</v>
      </c>
      <c r="AM42" s="340">
        <f ca="1">IF(AM$5&lt;&gt;"",
IF(AM$5&gt;='2.1 Kraftwerk allgemein'!$F$15,
IF(AM$5&lt;='2.1 Kraftwerk allgemein'!$F$16,
$J42*INDEX('2.1 Kraftwerk allgemein'!$H$16:$S$16,,MATCH('2.5 CAPEX'!AM$5,'2.1 Kraftwerk allgemein'!$H$15:$S$15,0)),
IF(AND($M42="x",$F42&lt;&gt;0),
IF($F42=1,$J42,
IF('2.1 Kraftwerk allgemein'!$F$17-'2.5 CAPEX'!AM$5&gt;='2.5 CAPEX'!$F42*'1.1 Allgemein'!$I$27,
IF(SUM(OFFSET(AL42,0,-MIN($F42-2,COLUMN(Y42)-1),1,MIN($F42-1,COLUMN(Y42))))=0,$J42,""),"")),"")),""),"")</f>
        <v>0</v>
      </c>
      <c r="AN42" s="340">
        <f ca="1">IF(AN$5&lt;&gt;"",
IF(AN$5&gt;='2.1 Kraftwerk allgemein'!$F$15,
IF(AN$5&lt;='2.1 Kraftwerk allgemein'!$F$16,
$J42*INDEX('2.1 Kraftwerk allgemein'!$H$16:$S$16,,MATCH('2.5 CAPEX'!AN$5,'2.1 Kraftwerk allgemein'!$H$15:$S$15,0)),
IF(AND($M42="x",$F42&lt;&gt;0),
IF($F42=1,$J42,
IF('2.1 Kraftwerk allgemein'!$F$17-'2.5 CAPEX'!AN$5&gt;='2.5 CAPEX'!$F42*'1.1 Allgemein'!$I$27,
IF(SUM(OFFSET(AM42,0,-MIN($F42-2,COLUMN(Z42)-1),1,MIN($F42-1,COLUMN(Z42))))=0,$J42,""),"")),"")),""),"")</f>
        <v>0</v>
      </c>
      <c r="AO42" s="340">
        <f ca="1">IF(AO$5&lt;&gt;"",
IF(AO$5&gt;='2.1 Kraftwerk allgemein'!$F$15,
IF(AO$5&lt;='2.1 Kraftwerk allgemein'!$F$16,
$J42*INDEX('2.1 Kraftwerk allgemein'!$H$16:$S$16,,MATCH('2.5 CAPEX'!AO$5,'2.1 Kraftwerk allgemein'!$H$15:$S$15,0)),
IF(AND($M42="x",$F42&lt;&gt;0),
IF($F42=1,$J42,
IF('2.1 Kraftwerk allgemein'!$F$17-'2.5 CAPEX'!AO$5&gt;='2.5 CAPEX'!$F42*'1.1 Allgemein'!$I$27,
IF(SUM(OFFSET(AN42,0,-MIN($F42-2,COLUMN(AA42)-1),1,MIN($F42-1,COLUMN(AA42))))=0,$J42,""),"")),"")),""),"")</f>
        <v>0</v>
      </c>
      <c r="AP42" s="340">
        <f ca="1">IF(AP$5&lt;&gt;"",
IF(AP$5&gt;='2.1 Kraftwerk allgemein'!$F$15,
IF(AP$5&lt;='2.1 Kraftwerk allgemein'!$F$16,
$J42*INDEX('2.1 Kraftwerk allgemein'!$H$16:$S$16,,MATCH('2.5 CAPEX'!AP$5,'2.1 Kraftwerk allgemein'!$H$15:$S$15,0)),
IF(AND($M42="x",$F42&lt;&gt;0),
IF($F42=1,$J42,
IF('2.1 Kraftwerk allgemein'!$F$17-'2.5 CAPEX'!AP$5&gt;='2.5 CAPEX'!$F42*'1.1 Allgemein'!$I$27,
IF(SUM(OFFSET(AO42,0,-MIN($F42-2,COLUMN(AB42)-1),1,MIN($F42-1,COLUMN(AB42))))=0,$J42,""),"")),"")),""),"")</f>
        <v>0</v>
      </c>
      <c r="AQ42" s="340">
        <f ca="1">IF(AQ$5&lt;&gt;"",
IF(AQ$5&gt;='2.1 Kraftwerk allgemein'!$F$15,
IF(AQ$5&lt;='2.1 Kraftwerk allgemein'!$F$16,
$J42*INDEX('2.1 Kraftwerk allgemein'!$H$16:$S$16,,MATCH('2.5 CAPEX'!AQ$5,'2.1 Kraftwerk allgemein'!$H$15:$S$15,0)),
IF(AND($M42="x",$F42&lt;&gt;0),
IF($F42=1,$J42,
IF('2.1 Kraftwerk allgemein'!$F$17-'2.5 CAPEX'!AQ$5&gt;='2.5 CAPEX'!$F42*'1.1 Allgemein'!$I$27,
IF(SUM(OFFSET(AP42,0,-MIN($F42-2,COLUMN(AC42)-1),1,MIN($F42-1,COLUMN(AC42))))=0,$J42,""),"")),"")),""),"")</f>
        <v>0</v>
      </c>
      <c r="AR42" s="340">
        <f ca="1">IF(AR$5&lt;&gt;"",
IF(AR$5&gt;='2.1 Kraftwerk allgemein'!$F$15,
IF(AR$5&lt;='2.1 Kraftwerk allgemein'!$F$16,
$J42*INDEX('2.1 Kraftwerk allgemein'!$H$16:$S$16,,MATCH('2.5 CAPEX'!AR$5,'2.1 Kraftwerk allgemein'!$H$15:$S$15,0)),
IF(AND($M42="x",$F42&lt;&gt;0),
IF($F42=1,$J42,
IF('2.1 Kraftwerk allgemein'!$F$17-'2.5 CAPEX'!AR$5&gt;='2.5 CAPEX'!$F42*'1.1 Allgemein'!$I$27,
IF(SUM(OFFSET(AQ42,0,-MIN($F42-2,COLUMN(AD42)-1),1,MIN($F42-1,COLUMN(AD42))))=0,$J42,""),"")),"")),""),"")</f>
        <v>0</v>
      </c>
      <c r="AS42" s="340" t="str">
        <f ca="1">IF(AS$5&lt;&gt;"",
IF(AS$5&gt;='2.1 Kraftwerk allgemein'!$F$15,
IF(AS$5&lt;='2.1 Kraftwerk allgemein'!$F$16,
$J42*INDEX('2.1 Kraftwerk allgemein'!$H$16:$S$16,,MATCH('2.5 CAPEX'!AS$5,'2.1 Kraftwerk allgemein'!$H$15:$S$15,0)),
IF(AND($M42="x",$F42&lt;&gt;0),
IF($F42=1,$J42,
IF('2.1 Kraftwerk allgemein'!$F$17-'2.5 CAPEX'!AS$5&gt;='2.5 CAPEX'!$F42*'1.1 Allgemein'!$I$27,
IF(SUM(OFFSET(AR42,0,-MIN($F42-2,COLUMN(AE42)-1),1,MIN($F42-1,COLUMN(AE42))))=0,$J42,""),"")),"")),""),"")</f>
        <v/>
      </c>
      <c r="AT42" s="340" t="str">
        <f ca="1">IF(AT$5&lt;&gt;"",
IF(AT$5&gt;='2.1 Kraftwerk allgemein'!$F$15,
IF(AT$5&lt;='2.1 Kraftwerk allgemein'!$F$16,
$J42*INDEX('2.1 Kraftwerk allgemein'!$H$16:$S$16,,MATCH('2.5 CAPEX'!AT$5,'2.1 Kraftwerk allgemein'!$H$15:$S$15,0)),
IF(AND($M42="x",$F42&lt;&gt;0),
IF($F42=1,$J42,
IF('2.1 Kraftwerk allgemein'!$F$17-'2.5 CAPEX'!AT$5&gt;='2.5 CAPEX'!$F42*'1.1 Allgemein'!$I$27,
IF(SUM(OFFSET(AS42,0,-MIN($F42-2,COLUMN(AF42)-1),1,MIN($F42-1,COLUMN(AF42))))=0,$J42,""),"")),"")),""),"")</f>
        <v/>
      </c>
      <c r="AU42" s="340" t="str">
        <f ca="1">IF(AU$5&lt;&gt;"",
IF(AU$5&gt;='2.1 Kraftwerk allgemein'!$F$15,
IF(AU$5&lt;='2.1 Kraftwerk allgemein'!$F$16,
$J42*INDEX('2.1 Kraftwerk allgemein'!$H$16:$S$16,,MATCH('2.5 CAPEX'!AU$5,'2.1 Kraftwerk allgemein'!$H$15:$S$15,0)),
IF(AND($M42="x",$F42&lt;&gt;0),
IF($F42=1,$J42,
IF('2.1 Kraftwerk allgemein'!$F$17-'2.5 CAPEX'!AU$5&gt;='2.5 CAPEX'!$F42*'1.1 Allgemein'!$I$27,
IF(SUM(OFFSET(AT42,0,-MIN($F42-2,COLUMN(AG42)-1),1,MIN($F42-1,COLUMN(AG42))))=0,$J42,""),"")),"")),""),"")</f>
        <v/>
      </c>
      <c r="AV42" s="340" t="str">
        <f ca="1">IF(AV$5&lt;&gt;"",
IF(AV$5&gt;='2.1 Kraftwerk allgemein'!$F$15,
IF(AV$5&lt;='2.1 Kraftwerk allgemein'!$F$16,
$J42*INDEX('2.1 Kraftwerk allgemein'!$H$16:$S$16,,MATCH('2.5 CAPEX'!AV$5,'2.1 Kraftwerk allgemein'!$H$15:$S$15,0)),
IF(AND($M42="x",$F42&lt;&gt;0),
IF($F42=1,$J42,
IF('2.1 Kraftwerk allgemein'!$F$17-'2.5 CAPEX'!AV$5&gt;='2.5 CAPEX'!$F42*'1.1 Allgemein'!$I$27,
IF(SUM(OFFSET(AU42,0,-MIN($F42-2,COLUMN(AH42)-1),1,MIN($F42-1,COLUMN(AH42))))=0,$J42,""),"")),"")),""),"")</f>
        <v/>
      </c>
      <c r="AW42" s="340" t="str">
        <f ca="1">IF(AW$5&lt;&gt;"",
IF(AW$5&gt;='2.1 Kraftwerk allgemein'!$F$15,
IF(AW$5&lt;='2.1 Kraftwerk allgemein'!$F$16,
$J42*INDEX('2.1 Kraftwerk allgemein'!$H$16:$S$16,,MATCH('2.5 CAPEX'!AW$5,'2.1 Kraftwerk allgemein'!$H$15:$S$15,0)),
IF(AND($M42="x",$F42&lt;&gt;0),
IF($F42=1,$J42,
IF('2.1 Kraftwerk allgemein'!$F$17-'2.5 CAPEX'!AW$5&gt;='2.5 CAPEX'!$F42*'1.1 Allgemein'!$I$27,
IF(SUM(OFFSET(AV42,0,-MIN($F42-2,COLUMN(AI42)-1),1,MIN($F42-1,COLUMN(AI42))))=0,$J42,""),"")),"")),""),"")</f>
        <v/>
      </c>
      <c r="AX42" s="340" t="str">
        <f ca="1">IF(AX$5&lt;&gt;"",
IF(AX$5&gt;='2.1 Kraftwerk allgemein'!$F$15,
IF(AX$5&lt;='2.1 Kraftwerk allgemein'!$F$16,
$J42*INDEX('2.1 Kraftwerk allgemein'!$H$16:$S$16,,MATCH('2.5 CAPEX'!AX$5,'2.1 Kraftwerk allgemein'!$H$15:$S$15,0)),
IF(AND($M42="x",$F42&lt;&gt;0),
IF($F42=1,$J42,
IF('2.1 Kraftwerk allgemein'!$F$17-'2.5 CAPEX'!AX$5&gt;='2.5 CAPEX'!$F42*'1.1 Allgemein'!$I$27,
IF(SUM(OFFSET(AW42,0,-MIN($F42-2,COLUMN(AJ42)-1),1,MIN($F42-1,COLUMN(AJ42))))=0,$J42,""),"")),"")),""),"")</f>
        <v/>
      </c>
      <c r="AY42" s="340" t="str">
        <f ca="1">IF(AY$5&lt;&gt;"",
IF(AY$5&gt;='2.1 Kraftwerk allgemein'!$F$15,
IF(AY$5&lt;='2.1 Kraftwerk allgemein'!$F$16,
$J42*INDEX('2.1 Kraftwerk allgemein'!$H$16:$S$16,,MATCH('2.5 CAPEX'!AY$5,'2.1 Kraftwerk allgemein'!$H$15:$S$15,0)),
IF(AND($M42="x",$F42&lt;&gt;0),
IF($F42=1,$J42,
IF('2.1 Kraftwerk allgemein'!$F$17-'2.5 CAPEX'!AY$5&gt;='2.5 CAPEX'!$F42*'1.1 Allgemein'!$I$27,
IF(SUM(OFFSET(AX42,0,-MIN($F42-2,COLUMN(AK42)-1),1,MIN($F42-1,COLUMN(AK42))))=0,$J42,""),"")),"")),""),"")</f>
        <v/>
      </c>
      <c r="AZ42" s="340" t="str">
        <f ca="1">IF(AZ$5&lt;&gt;"",
IF(AZ$5&gt;='2.1 Kraftwerk allgemein'!$F$15,
IF(AZ$5&lt;='2.1 Kraftwerk allgemein'!$F$16,
$J42*INDEX('2.1 Kraftwerk allgemein'!$H$16:$S$16,,MATCH('2.5 CAPEX'!AZ$5,'2.1 Kraftwerk allgemein'!$H$15:$S$15,0)),
IF(AND($M42="x",$F42&lt;&gt;0),
IF($F42=1,$J42,
IF('2.1 Kraftwerk allgemein'!$F$17-'2.5 CAPEX'!AZ$5&gt;='2.5 CAPEX'!$F42*'1.1 Allgemein'!$I$27,
IF(SUM(OFFSET(AY42,0,-MIN($F42-2,COLUMN(AL42)-1),1,MIN($F42-1,COLUMN(AL42))))=0,$J42,""),"")),"")),""),"")</f>
        <v/>
      </c>
      <c r="BA42" s="340" t="str">
        <f ca="1">IF(BA$5&lt;&gt;"",
IF(BA$5&gt;='2.1 Kraftwerk allgemein'!$F$15,
IF(BA$5&lt;='2.1 Kraftwerk allgemein'!$F$16,
$J42*INDEX('2.1 Kraftwerk allgemein'!$H$16:$S$16,,MATCH('2.5 CAPEX'!BA$5,'2.1 Kraftwerk allgemein'!$H$15:$S$15,0)),
IF(AND($M42="x",$F42&lt;&gt;0),
IF($F42=1,$J42,
IF('2.1 Kraftwerk allgemein'!$F$17-'2.5 CAPEX'!BA$5&gt;='2.5 CAPEX'!$F42*'1.1 Allgemein'!$I$27,
IF(SUM(OFFSET(AZ42,0,-MIN($F42-2,COLUMN(AM42)-1),1,MIN($F42-1,COLUMN(AM42))))=0,$J42,""),"")),"")),""),"")</f>
        <v/>
      </c>
      <c r="BB42" s="340" t="str">
        <f ca="1">IF(BB$5&lt;&gt;"",
IF(BB$5&gt;='2.1 Kraftwerk allgemein'!$F$15,
IF(BB$5&lt;='2.1 Kraftwerk allgemein'!$F$16,
$J42*INDEX('2.1 Kraftwerk allgemein'!$H$16:$S$16,,MATCH('2.5 CAPEX'!BB$5,'2.1 Kraftwerk allgemein'!$H$15:$S$15,0)),
IF(AND($M42="x",$F42&lt;&gt;0),
IF($F42=1,$J42,
IF('2.1 Kraftwerk allgemein'!$F$17-'2.5 CAPEX'!BB$5&gt;='2.5 CAPEX'!$F42*'1.1 Allgemein'!$I$27,
IF(SUM(OFFSET(BA42,0,-MIN($F42-2,COLUMN(AN42)-1),1,MIN($F42-1,COLUMN(AN42))))=0,$J42,""),"")),"")),""),"")</f>
        <v/>
      </c>
      <c r="BC42" s="340" t="str">
        <f ca="1">IF(BC$5&lt;&gt;"",
IF(BC$5&gt;='2.1 Kraftwerk allgemein'!$F$15,
IF(BC$5&lt;='2.1 Kraftwerk allgemein'!$F$16,
$J42*INDEX('2.1 Kraftwerk allgemein'!$H$16:$S$16,,MATCH('2.5 CAPEX'!BC$5,'2.1 Kraftwerk allgemein'!$H$15:$S$15,0)),
IF(AND($M42="x",$F42&lt;&gt;0),
IF($F42=1,$J42,
IF('2.1 Kraftwerk allgemein'!$F$17-'2.5 CAPEX'!BC$5&gt;='2.5 CAPEX'!$F42*'1.1 Allgemein'!$I$27,
IF(SUM(OFFSET(BB42,0,-MIN($F42-2,COLUMN(AO42)-1),1,MIN($F42-1,COLUMN(AO42))))=0,$J42,""),"")),"")),""),"")</f>
        <v/>
      </c>
      <c r="BD42" s="340" t="str">
        <f ca="1">IF(BD$5&lt;&gt;"",
IF(BD$5&gt;='2.1 Kraftwerk allgemein'!$F$15,
IF(BD$5&lt;='2.1 Kraftwerk allgemein'!$F$16,
$J42*INDEX('2.1 Kraftwerk allgemein'!$H$16:$S$16,,MATCH('2.5 CAPEX'!BD$5,'2.1 Kraftwerk allgemein'!$H$15:$S$15,0)),
IF(AND($M42="x",$F42&lt;&gt;0),
IF($F42=1,$J42,
IF('2.1 Kraftwerk allgemein'!$F$17-'2.5 CAPEX'!BD$5&gt;='2.5 CAPEX'!$F42*'1.1 Allgemein'!$I$27,
IF(SUM(OFFSET(BC42,0,-MIN($F42-2,COLUMN(AP42)-1),1,MIN($F42-1,COLUMN(AP42))))=0,$J42,""),"")),"")),""),"")</f>
        <v/>
      </c>
      <c r="BE42" s="340" t="str">
        <f ca="1">IF(BE$5&lt;&gt;"",
IF(BE$5&gt;='2.1 Kraftwerk allgemein'!$F$15,
IF(BE$5&lt;='2.1 Kraftwerk allgemein'!$F$16,
$J42*INDEX('2.1 Kraftwerk allgemein'!$H$16:$S$16,,MATCH('2.5 CAPEX'!BE$5,'2.1 Kraftwerk allgemein'!$H$15:$S$15,0)),
IF(AND($M42="x",$F42&lt;&gt;0),
IF($F42=1,$J42,
IF('2.1 Kraftwerk allgemein'!$F$17-'2.5 CAPEX'!BE$5&gt;='2.5 CAPEX'!$F42*'1.1 Allgemein'!$I$27,
IF(SUM(OFFSET(BD42,0,-MIN($F42-2,COLUMN(AQ42)-1),1,MIN($F42-1,COLUMN(AQ42))))=0,$J42,""),"")),"")),""),"")</f>
        <v/>
      </c>
      <c r="BF42" s="340" t="str">
        <f ca="1">IF(BF$5&lt;&gt;"",
IF(BF$5&gt;='2.1 Kraftwerk allgemein'!$F$15,
IF(BF$5&lt;='2.1 Kraftwerk allgemein'!$F$16,
$J42*INDEX('2.1 Kraftwerk allgemein'!$H$16:$S$16,,MATCH('2.5 CAPEX'!BF$5,'2.1 Kraftwerk allgemein'!$H$15:$S$15,0)),
IF(AND($M42="x",$F42&lt;&gt;0),
IF($F42=1,$J42,
IF('2.1 Kraftwerk allgemein'!$F$17-'2.5 CAPEX'!BF$5&gt;='2.5 CAPEX'!$F42*'1.1 Allgemein'!$I$27,
IF(SUM(OFFSET(BE42,0,-MIN($F42-2,COLUMN(AR42)-1),1,MIN($F42-1,COLUMN(AR42))))=0,$J42,""),"")),"")),""),"")</f>
        <v/>
      </c>
      <c r="BG42" s="340" t="str">
        <f ca="1">IF(BG$5&lt;&gt;"",
IF(BG$5&gt;='2.1 Kraftwerk allgemein'!$F$15,
IF(BG$5&lt;='2.1 Kraftwerk allgemein'!$F$16,
$J42*INDEX('2.1 Kraftwerk allgemein'!$H$16:$S$16,,MATCH('2.5 CAPEX'!BG$5,'2.1 Kraftwerk allgemein'!$H$15:$S$15,0)),
IF(AND($M42="x",$F42&lt;&gt;0),
IF($F42=1,$J42,
IF('2.1 Kraftwerk allgemein'!$F$17-'2.5 CAPEX'!BG$5&gt;='2.5 CAPEX'!$F42*'1.1 Allgemein'!$I$27,
IF(SUM(OFFSET(BF42,0,-MIN($F42-2,COLUMN(AS42)-1),1,MIN($F42-1,COLUMN(AS42))))=0,$J42,""),"")),"")),""),"")</f>
        <v/>
      </c>
      <c r="BH42" s="340" t="str">
        <f ca="1">IF(BH$5&lt;&gt;"",
IF(BH$5&gt;='2.1 Kraftwerk allgemein'!$F$15,
IF(BH$5&lt;='2.1 Kraftwerk allgemein'!$F$16,
$J42*INDEX('2.1 Kraftwerk allgemein'!$H$16:$S$16,,MATCH('2.5 CAPEX'!BH$5,'2.1 Kraftwerk allgemein'!$H$15:$S$15,0)),
IF(AND($M42="x",$F42&lt;&gt;0),
IF($F42=1,$J42,
IF('2.1 Kraftwerk allgemein'!$F$17-'2.5 CAPEX'!BH$5&gt;='2.5 CAPEX'!$F42*'1.1 Allgemein'!$I$27,
IF(SUM(OFFSET(BG42,0,-MIN($F42-2,COLUMN(AT42)-1),1,MIN($F42-1,COLUMN(AT42))))=0,$J42,""),"")),"")),""),"")</f>
        <v/>
      </c>
      <c r="BI42" s="340" t="str">
        <f ca="1">IF(BI$5&lt;&gt;"",
IF(BI$5&gt;='2.1 Kraftwerk allgemein'!$F$15,
IF(BI$5&lt;='2.1 Kraftwerk allgemein'!$F$16,
$J42*INDEX('2.1 Kraftwerk allgemein'!$H$16:$S$16,,MATCH('2.5 CAPEX'!BI$5,'2.1 Kraftwerk allgemein'!$H$15:$S$15,0)),
IF(AND($M42="x",$F42&lt;&gt;0),
IF($F42=1,$J42,
IF('2.1 Kraftwerk allgemein'!$F$17-'2.5 CAPEX'!BI$5&gt;='2.5 CAPEX'!$F42*'1.1 Allgemein'!$I$27,
IF(SUM(OFFSET(BH42,0,-MIN($F42-2,COLUMN(AU42)-1),1,MIN($F42-1,COLUMN(AU42))))=0,$J42,""),"")),"")),""),"")</f>
        <v/>
      </c>
      <c r="BJ42" s="340" t="str">
        <f ca="1">IF(BJ$5&lt;&gt;"",
IF(BJ$5&gt;='2.1 Kraftwerk allgemein'!$F$15,
IF(BJ$5&lt;='2.1 Kraftwerk allgemein'!$F$16,
$J42*INDEX('2.1 Kraftwerk allgemein'!$H$16:$S$16,,MATCH('2.5 CAPEX'!BJ$5,'2.1 Kraftwerk allgemein'!$H$15:$S$15,0)),
IF(AND($M42="x",$F42&lt;&gt;0),
IF($F42=1,$J42,
IF('2.1 Kraftwerk allgemein'!$F$17-'2.5 CAPEX'!BJ$5&gt;='2.5 CAPEX'!$F42*'1.1 Allgemein'!$I$27,
IF(SUM(OFFSET(BI42,0,-MIN($F42-2,COLUMN(AV42)-1),1,MIN($F42-1,COLUMN(AV42))))=0,$J42,""),"")),"")),""),"")</f>
        <v/>
      </c>
      <c r="BK42" s="340" t="str">
        <f ca="1">IF(BK$5&lt;&gt;"",
IF(BK$5&gt;='2.1 Kraftwerk allgemein'!$F$15,
IF(BK$5&lt;='2.1 Kraftwerk allgemein'!$F$16,
$J42*INDEX('2.1 Kraftwerk allgemein'!$H$16:$S$16,,MATCH('2.5 CAPEX'!BK$5,'2.1 Kraftwerk allgemein'!$H$15:$S$15,0)),
IF(AND($M42="x",$F42&lt;&gt;0),
IF($F42=1,$J42,
IF('2.1 Kraftwerk allgemein'!$F$17-'2.5 CAPEX'!BK$5&gt;='2.5 CAPEX'!$F42*'1.1 Allgemein'!$I$27,
IF(SUM(OFFSET(BJ42,0,-MIN($F42-2,COLUMN(AW42)-1),1,MIN($F42-1,COLUMN(AW42))))=0,$J42,""),"")),"")),""),"")</f>
        <v/>
      </c>
      <c r="BL42" s="340" t="str">
        <f ca="1">IF(BL$5&lt;&gt;"",
IF(BL$5&gt;='2.1 Kraftwerk allgemein'!$F$15,
IF(BL$5&lt;='2.1 Kraftwerk allgemein'!$F$16,
$J42*INDEX('2.1 Kraftwerk allgemein'!$H$16:$S$16,,MATCH('2.5 CAPEX'!BL$5,'2.1 Kraftwerk allgemein'!$H$15:$S$15,0)),
IF(AND($M42="x",$F42&lt;&gt;0),
IF($F42=1,$J42,
IF('2.1 Kraftwerk allgemein'!$F$17-'2.5 CAPEX'!BL$5&gt;='2.5 CAPEX'!$F42*'1.1 Allgemein'!$I$27,
IF(SUM(OFFSET(BK42,0,-MIN($F42-2,COLUMN(AX42)-1),1,MIN($F42-1,COLUMN(AX42))))=0,$J42,""),"")),"")),""),"")</f>
        <v/>
      </c>
      <c r="BM42" s="340" t="str">
        <f ca="1">IF(BM$5&lt;&gt;"",
IF(BM$5&gt;='2.1 Kraftwerk allgemein'!$F$15,
IF(BM$5&lt;='2.1 Kraftwerk allgemein'!$F$16,
$J42*INDEX('2.1 Kraftwerk allgemein'!$H$16:$S$16,,MATCH('2.5 CAPEX'!BM$5,'2.1 Kraftwerk allgemein'!$H$15:$S$15,0)),
IF(AND($M42="x",$F42&lt;&gt;0),
IF($F42=1,$J42,
IF('2.1 Kraftwerk allgemein'!$F$17-'2.5 CAPEX'!BM$5&gt;='2.5 CAPEX'!$F42*'1.1 Allgemein'!$I$27,
IF(SUM(OFFSET(BL42,0,-MIN($F42-2,COLUMN(AY42)-1),1,MIN($F42-1,COLUMN(AY42))))=0,$J42,""),"")),"")),""),"")</f>
        <v/>
      </c>
      <c r="BN42" s="340" t="str">
        <f ca="1">IF(BN$5&lt;&gt;"",
IF(BN$5&gt;='2.1 Kraftwerk allgemein'!$F$15,
IF(BN$5&lt;='2.1 Kraftwerk allgemein'!$F$16,
$J42*INDEX('2.1 Kraftwerk allgemein'!$H$16:$S$16,,MATCH('2.5 CAPEX'!BN$5,'2.1 Kraftwerk allgemein'!$H$15:$S$15,0)),
IF(AND($M42="x",$F42&lt;&gt;0),
IF($F42=1,$J42,
IF('2.1 Kraftwerk allgemein'!$F$17-'2.5 CAPEX'!BN$5&gt;='2.5 CAPEX'!$F42*'1.1 Allgemein'!$I$27,
IF(SUM(OFFSET(BM42,0,-MIN($F42-2,COLUMN(AZ42)-1),1,MIN($F42-1,COLUMN(AZ42))))=0,$J42,""),"")),"")),""),"")</f>
        <v/>
      </c>
      <c r="BO42" s="340" t="str">
        <f ca="1">IF(BO$5&lt;&gt;"",
IF(BO$5&gt;='2.1 Kraftwerk allgemein'!$F$15,
IF(BO$5&lt;='2.1 Kraftwerk allgemein'!$F$16,
$J42*INDEX('2.1 Kraftwerk allgemein'!$H$16:$S$16,,MATCH('2.5 CAPEX'!BO$5,'2.1 Kraftwerk allgemein'!$H$15:$S$15,0)),
IF(AND($M42="x",$F42&lt;&gt;0),
IF($F42=1,$J42,
IF('2.1 Kraftwerk allgemein'!$F$17-'2.5 CAPEX'!BO$5&gt;='2.5 CAPEX'!$F42*'1.1 Allgemein'!$I$27,
IF(SUM(OFFSET(BN42,0,-MIN($F42-2,COLUMN(BA42)-1),1,MIN($F42-1,COLUMN(BA42))))=0,$J42,""),"")),"")),""),"")</f>
        <v/>
      </c>
      <c r="BP42" s="340" t="str">
        <f ca="1">IF(BP$5&lt;&gt;"",
IF(BP$5&gt;='2.1 Kraftwerk allgemein'!$F$15,
IF(BP$5&lt;='2.1 Kraftwerk allgemein'!$F$16,
$J42*INDEX('2.1 Kraftwerk allgemein'!$H$16:$S$16,,MATCH('2.5 CAPEX'!BP$5,'2.1 Kraftwerk allgemein'!$H$15:$S$15,0)),
IF(AND($M42="x",$F42&lt;&gt;0),
IF($F42=1,$J42,
IF('2.1 Kraftwerk allgemein'!$F$17-'2.5 CAPEX'!BP$5&gt;='2.5 CAPEX'!$F42*'1.1 Allgemein'!$I$27,
IF(SUM(OFFSET(BO42,0,-MIN($F42-2,COLUMN(BB42)-1),1,MIN($F42-1,COLUMN(BB42))))=0,$J42,""),"")),"")),""),"")</f>
        <v/>
      </c>
      <c r="BQ42" s="340" t="str">
        <f ca="1">IF(BQ$5&lt;&gt;"",
IF(BQ$5&gt;='2.1 Kraftwerk allgemein'!$F$15,
IF(BQ$5&lt;='2.1 Kraftwerk allgemein'!$F$16,
$J42*INDEX('2.1 Kraftwerk allgemein'!$H$16:$S$16,,MATCH('2.5 CAPEX'!BQ$5,'2.1 Kraftwerk allgemein'!$H$15:$S$15,0)),
IF(AND($M42="x",$F42&lt;&gt;0),
IF($F42=1,$J42,
IF('2.1 Kraftwerk allgemein'!$F$17-'2.5 CAPEX'!BQ$5&gt;='2.5 CAPEX'!$F42*'1.1 Allgemein'!$I$27,
IF(SUM(OFFSET(BP42,0,-MIN($F42-2,COLUMN(BC42)-1),1,MIN($F42-1,COLUMN(BC42))))=0,$J42,""),"")),"")),""),"")</f>
        <v/>
      </c>
      <c r="BR42" s="340" t="str">
        <f ca="1">IF(BR$5&lt;&gt;"",
IF(BR$5&gt;='2.1 Kraftwerk allgemein'!$F$15,
IF(BR$5&lt;='2.1 Kraftwerk allgemein'!$F$16,
$J42*INDEX('2.1 Kraftwerk allgemein'!$H$16:$S$16,,MATCH('2.5 CAPEX'!BR$5,'2.1 Kraftwerk allgemein'!$H$15:$S$15,0)),
IF(AND($M42="x",$F42&lt;&gt;0),
IF($F42=1,$J42,
IF('2.1 Kraftwerk allgemein'!$F$17-'2.5 CAPEX'!BR$5&gt;='2.5 CAPEX'!$F42*'1.1 Allgemein'!$I$27,
IF(SUM(OFFSET(BQ42,0,-MIN($F42-2,COLUMN(BD42)-1),1,MIN($F42-1,COLUMN(BD42))))=0,$J42,""),"")),"")),""),"")</f>
        <v/>
      </c>
      <c r="BS42" s="340" t="str">
        <f ca="1">IF(BS$5&lt;&gt;"",
IF(BS$5&gt;='2.1 Kraftwerk allgemein'!$F$15,
IF(BS$5&lt;='2.1 Kraftwerk allgemein'!$F$16,
$J42*INDEX('2.1 Kraftwerk allgemein'!$H$16:$S$16,,MATCH('2.5 CAPEX'!BS$5,'2.1 Kraftwerk allgemein'!$H$15:$S$15,0)),
IF(AND($M42="x",$F42&lt;&gt;0),
IF($F42=1,$J42,
IF('2.1 Kraftwerk allgemein'!$F$17-'2.5 CAPEX'!BS$5&gt;='2.5 CAPEX'!$F42*'1.1 Allgemein'!$I$27,
IF(SUM(OFFSET(BR42,0,-MIN($F42-2,COLUMN(BE42)-1),1,MIN($F42-1,COLUMN(BE42))))=0,$J42,""),"")),"")),""),"")</f>
        <v/>
      </c>
      <c r="BT42" s="340" t="str">
        <f ca="1">IF(BT$5&lt;&gt;"",
IF(BT$5&gt;='2.1 Kraftwerk allgemein'!$F$15,
IF(BT$5&lt;='2.1 Kraftwerk allgemein'!$F$16,
$J42*INDEX('2.1 Kraftwerk allgemein'!$H$16:$S$16,,MATCH('2.5 CAPEX'!BT$5,'2.1 Kraftwerk allgemein'!$H$15:$S$15,0)),
IF(AND($M42="x",$F42&lt;&gt;0),
IF($F42=1,$J42,
IF('2.1 Kraftwerk allgemein'!$F$17-'2.5 CAPEX'!BT$5&gt;='2.5 CAPEX'!$F42*'1.1 Allgemein'!$I$27,
IF(SUM(OFFSET(BS42,0,-MIN($F42-2,COLUMN(BF42)-1),1,MIN($F42-1,COLUMN(BF42))))=0,$J42,""),"")),"")),""),"")</f>
        <v/>
      </c>
      <c r="BU42" s="340" t="str">
        <f ca="1">IF(BU$5&lt;&gt;"",
IF(BU$5&gt;='2.1 Kraftwerk allgemein'!$F$15,
IF(BU$5&lt;='2.1 Kraftwerk allgemein'!$F$16,
$J42*INDEX('2.1 Kraftwerk allgemein'!$H$16:$S$16,,MATCH('2.5 CAPEX'!BU$5,'2.1 Kraftwerk allgemein'!$H$15:$S$15,0)),
IF(AND($M42="x",$F42&lt;&gt;0),
IF($F42=1,$J42,
IF('2.1 Kraftwerk allgemein'!$F$17-'2.5 CAPEX'!BU$5&gt;='2.5 CAPEX'!$F42*'1.1 Allgemein'!$I$27,
IF(SUM(OFFSET(BT42,0,-MIN($F42-2,COLUMN(BG42)-1),1,MIN($F42-1,COLUMN(BG42))))=0,$J42,""),"")),"")),""),"")</f>
        <v/>
      </c>
      <c r="BV42" s="340" t="str">
        <f ca="1">IF(BV$5&lt;&gt;"",
IF(BV$5&gt;='2.1 Kraftwerk allgemein'!$F$15,
IF(BV$5&lt;='2.1 Kraftwerk allgemein'!$F$16,
$J42*INDEX('2.1 Kraftwerk allgemein'!$H$16:$S$16,,MATCH('2.5 CAPEX'!BV$5,'2.1 Kraftwerk allgemein'!$H$15:$S$15,0)),
IF(AND($M42="x",$F42&lt;&gt;0),
IF($F42=1,$J42,
IF('2.1 Kraftwerk allgemein'!$F$17-'2.5 CAPEX'!BV$5&gt;='2.5 CAPEX'!$F42*'1.1 Allgemein'!$I$27,
IF(SUM(OFFSET(BU42,0,-MIN($F42-2,COLUMN(BH42)-1),1,MIN($F42-1,COLUMN(BH42))))=0,$J42,""),"")),"")),""),"")</f>
        <v/>
      </c>
      <c r="BW42" s="340" t="str">
        <f ca="1">IF(BW$5&lt;&gt;"",
IF(BW$5&gt;='2.1 Kraftwerk allgemein'!$F$15,
IF(BW$5&lt;='2.1 Kraftwerk allgemein'!$F$16,
$J42*INDEX('2.1 Kraftwerk allgemein'!$H$16:$S$16,,MATCH('2.5 CAPEX'!BW$5,'2.1 Kraftwerk allgemein'!$H$15:$S$15,0)),
IF(AND($M42="x",$F42&lt;&gt;0),
IF($F42=1,$J42,
IF('2.1 Kraftwerk allgemein'!$F$17-'2.5 CAPEX'!BW$5&gt;='2.5 CAPEX'!$F42*'1.1 Allgemein'!$I$27,
IF(SUM(OFFSET(BV42,0,-MIN($F42-2,COLUMN(BI42)-1),1,MIN($F42-1,COLUMN(BI42))))=0,$J42,""),"")),"")),""),"")</f>
        <v/>
      </c>
      <c r="BX42" s="340" t="str">
        <f ca="1">IF(BX$5&lt;&gt;"",
IF(BX$5&gt;='2.1 Kraftwerk allgemein'!$F$15,
IF(BX$5&lt;='2.1 Kraftwerk allgemein'!$F$16,
$J42*INDEX('2.1 Kraftwerk allgemein'!$H$16:$S$16,,MATCH('2.5 CAPEX'!BX$5,'2.1 Kraftwerk allgemein'!$H$15:$S$15,0)),
IF(AND($M42="x",$F42&lt;&gt;0),
IF($F42=1,$J42,
IF('2.1 Kraftwerk allgemein'!$F$17-'2.5 CAPEX'!BX$5&gt;='2.5 CAPEX'!$F42*'1.1 Allgemein'!$I$27,
IF(SUM(OFFSET(BW42,0,-MIN($F42-2,COLUMN(BJ42)-1),1,MIN($F42-1,COLUMN(BJ42))))=0,$J42,""),"")),"")),""),"")</f>
        <v/>
      </c>
      <c r="BY42" s="340" t="str">
        <f ca="1">IF(BY$5&lt;&gt;"",
IF(BY$5&gt;='2.1 Kraftwerk allgemein'!$F$15,
IF(BY$5&lt;='2.1 Kraftwerk allgemein'!$F$16,
$J42*INDEX('2.1 Kraftwerk allgemein'!$H$16:$S$16,,MATCH('2.5 CAPEX'!BY$5,'2.1 Kraftwerk allgemein'!$H$15:$S$15,0)),
IF(AND($M42="x",$F42&lt;&gt;0),
IF($F42=1,$J42,
IF('2.1 Kraftwerk allgemein'!$F$17-'2.5 CAPEX'!BY$5&gt;='2.5 CAPEX'!$F42*'1.1 Allgemein'!$I$27,
IF(SUM(OFFSET(BX42,0,-MIN($F42-2,COLUMN(BK42)-1),1,MIN($F42-1,COLUMN(BK42))))=0,$J42,""),"")),"")),""),"")</f>
        <v/>
      </c>
      <c r="BZ42" s="340" t="str">
        <f ca="1">IF(BZ$5&lt;&gt;"",
IF(BZ$5&gt;='2.1 Kraftwerk allgemein'!$F$15,
IF(BZ$5&lt;='2.1 Kraftwerk allgemein'!$F$16,
$J42*INDEX('2.1 Kraftwerk allgemein'!$H$16:$S$16,,MATCH('2.5 CAPEX'!BZ$5,'2.1 Kraftwerk allgemein'!$H$15:$S$15,0)),
IF(AND($M42="x",$F42&lt;&gt;0),
IF($F42=1,$J42,
IF('2.1 Kraftwerk allgemein'!$F$17-'2.5 CAPEX'!BZ$5&gt;='2.5 CAPEX'!$F42*'1.1 Allgemein'!$I$27,
IF(SUM(OFFSET(BY42,0,-MIN($F42-2,COLUMN(BL42)-1),1,MIN($F42-1,COLUMN(BL42))))=0,$J42,""),"")),"")),""),"")</f>
        <v/>
      </c>
      <c r="CA42" s="340" t="str">
        <f ca="1">IF(CA$5&lt;&gt;"",
IF(CA$5&gt;='2.1 Kraftwerk allgemein'!$F$15,
IF(CA$5&lt;='2.1 Kraftwerk allgemein'!$F$16,
$J42*INDEX('2.1 Kraftwerk allgemein'!$H$16:$S$16,,MATCH('2.5 CAPEX'!CA$5,'2.1 Kraftwerk allgemein'!$H$15:$S$15,0)),
IF(AND($M42="x",$F42&lt;&gt;0),
IF($F42=1,$J42,
IF('2.1 Kraftwerk allgemein'!$F$17-'2.5 CAPEX'!CA$5&gt;='2.5 CAPEX'!$F42*'1.1 Allgemein'!$I$27,
IF(SUM(OFFSET(BZ42,0,-MIN($F42-2,COLUMN(BM42)-1),1,MIN($F42-1,COLUMN(BM42))))=0,$J42,""),"")),"")),""),"")</f>
        <v/>
      </c>
      <c r="CB42" s="340" t="str">
        <f ca="1">IF(CB$5&lt;&gt;"",
IF(CB$5&gt;='2.1 Kraftwerk allgemein'!$F$15,
IF(CB$5&lt;='2.1 Kraftwerk allgemein'!$F$16,
$J42*INDEX('2.1 Kraftwerk allgemein'!$H$16:$S$16,,MATCH('2.5 CAPEX'!CB$5,'2.1 Kraftwerk allgemein'!$H$15:$S$15,0)),
IF(AND($M42="x",$F42&lt;&gt;0),
IF($F42=1,$J42,
IF('2.1 Kraftwerk allgemein'!$F$17-'2.5 CAPEX'!CB$5&gt;='2.5 CAPEX'!$F42*'1.1 Allgemein'!$I$27,
IF(SUM(OFFSET(CA42,0,-MIN($F42-2,COLUMN(BN42)-1),1,MIN($F42-1,COLUMN(BN42))))=0,$J42,""),"")),"")),""),"")</f>
        <v/>
      </c>
      <c r="CC42" s="340" t="str">
        <f ca="1">IF(CC$5&lt;&gt;"",
IF(CC$5&gt;='2.1 Kraftwerk allgemein'!$F$15,
IF(CC$5&lt;='2.1 Kraftwerk allgemein'!$F$16,
$J42*INDEX('2.1 Kraftwerk allgemein'!$H$16:$S$16,,MATCH('2.5 CAPEX'!CC$5,'2.1 Kraftwerk allgemein'!$H$15:$S$15,0)),
IF(AND($M42="x",$F42&lt;&gt;0),
IF($F42=1,$J42,
IF('2.1 Kraftwerk allgemein'!$F$17-'2.5 CAPEX'!CC$5&gt;='2.5 CAPEX'!$F42*'1.1 Allgemein'!$I$27,
IF(SUM(OFFSET(CB42,0,-MIN($F42-2,COLUMN(BO42)-1),1,MIN($F42-1,COLUMN(BO42))))=0,$J42,""),"")),"")),""),"")</f>
        <v/>
      </c>
      <c r="CD42" s="340" t="str">
        <f ca="1">IF(CD$5&lt;&gt;"",
IF(CD$5&gt;='2.1 Kraftwerk allgemein'!$F$15,
IF(CD$5&lt;='2.1 Kraftwerk allgemein'!$F$16,
$J42*INDEX('2.1 Kraftwerk allgemein'!$H$16:$S$16,,MATCH('2.5 CAPEX'!CD$5,'2.1 Kraftwerk allgemein'!$H$15:$S$15,0)),
IF(AND($M42="x",$F42&lt;&gt;0),
IF($F42=1,$J42,
IF('2.1 Kraftwerk allgemein'!$F$17-'2.5 CAPEX'!CD$5&gt;='2.5 CAPEX'!$F42*'1.1 Allgemein'!$I$27,
IF(SUM(OFFSET(CC42,0,-MIN($F42-2,COLUMN(BP42)-1),1,MIN($F42-1,COLUMN(BP42))))=0,$J42,""),"")),"")),""),"")</f>
        <v/>
      </c>
      <c r="CE42" s="340" t="str">
        <f ca="1">IF(CE$5&lt;&gt;"",
IF(CE$5&gt;='2.1 Kraftwerk allgemein'!$F$15,
IF(CE$5&lt;='2.1 Kraftwerk allgemein'!$F$16,
$J42*INDEX('2.1 Kraftwerk allgemein'!$H$16:$S$16,,MATCH('2.5 CAPEX'!CE$5,'2.1 Kraftwerk allgemein'!$H$15:$S$15,0)),
IF(AND($M42="x",$F42&lt;&gt;0),
IF($F42=1,$J42,
IF('2.1 Kraftwerk allgemein'!$F$17-'2.5 CAPEX'!CE$5&gt;='2.5 CAPEX'!$F42*'1.1 Allgemein'!$I$27,
IF(SUM(OFFSET(CD42,0,-MIN($F42-2,COLUMN(BQ42)-1),1,MIN($F42-1,COLUMN(BQ42))))=0,$J42,""),"")),"")),""),"")</f>
        <v/>
      </c>
      <c r="CF42" s="340" t="str">
        <f ca="1">IF(CF$5&lt;&gt;"",
IF(CF$5&gt;='2.1 Kraftwerk allgemein'!$F$15,
IF(CF$5&lt;='2.1 Kraftwerk allgemein'!$F$16,
$J42*INDEX('2.1 Kraftwerk allgemein'!$H$16:$S$16,,MATCH('2.5 CAPEX'!CF$5,'2.1 Kraftwerk allgemein'!$H$15:$S$15,0)),
IF(AND($M42="x",$F42&lt;&gt;0),
IF($F42=1,$J42,
IF('2.1 Kraftwerk allgemein'!$F$17-'2.5 CAPEX'!CF$5&gt;='2.5 CAPEX'!$F42*'1.1 Allgemein'!$I$27,
IF(SUM(OFFSET(CE42,0,-MIN($F42-2,COLUMN(BR42)-1),1,MIN($F42-1,COLUMN(BR42))))=0,$J42,""),"")),"")),""),"")</f>
        <v/>
      </c>
      <c r="CG42" s="340" t="str">
        <f ca="1">IF(CG$5&lt;&gt;"",
IF(CG$5&gt;='2.1 Kraftwerk allgemein'!$F$15,
IF(CG$5&lt;='2.1 Kraftwerk allgemein'!$F$16,
$J42*INDEX('2.1 Kraftwerk allgemein'!$H$16:$S$16,,MATCH('2.5 CAPEX'!CG$5,'2.1 Kraftwerk allgemein'!$H$15:$S$15,0)),
IF(AND($M42="x",$F42&lt;&gt;0),
IF($F42=1,$J42,
IF('2.1 Kraftwerk allgemein'!$F$17-'2.5 CAPEX'!CG$5&gt;='2.5 CAPEX'!$F42*'1.1 Allgemein'!$I$27,
IF(SUM(OFFSET(CF42,0,-MIN($F42-2,COLUMN(BS42)-1),1,MIN($F42-1,COLUMN(BS42))))=0,$J42,""),"")),"")),""),"")</f>
        <v/>
      </c>
      <c r="CH42" s="340" t="str">
        <f ca="1">IF(CH$5&lt;&gt;"",
IF(CH$5&gt;='2.1 Kraftwerk allgemein'!$F$15,
IF(CH$5&lt;='2.1 Kraftwerk allgemein'!$F$16,
$J42*INDEX('2.1 Kraftwerk allgemein'!$H$16:$S$16,,MATCH('2.5 CAPEX'!CH$5,'2.1 Kraftwerk allgemein'!$H$15:$S$15,0)),
IF(AND($M42="x",$F42&lt;&gt;0),
IF($F42=1,$J42,
IF('2.1 Kraftwerk allgemein'!$F$17-'2.5 CAPEX'!CH$5&gt;='2.5 CAPEX'!$F42*'1.1 Allgemein'!$I$27,
IF(SUM(OFFSET(CG42,0,-MIN($F42-2,COLUMN(BT42)-1),1,MIN($F42-1,COLUMN(BT42))))=0,$J42,""),"")),"")),""),"")</f>
        <v/>
      </c>
      <c r="CI42" s="340" t="str">
        <f ca="1">IF(CI$5&lt;&gt;"",
IF(CI$5&gt;='2.1 Kraftwerk allgemein'!$F$15,
IF(CI$5&lt;='2.1 Kraftwerk allgemein'!$F$16,
$J42*INDEX('2.1 Kraftwerk allgemein'!$H$16:$S$16,,MATCH('2.5 CAPEX'!CI$5,'2.1 Kraftwerk allgemein'!$H$15:$S$15,0)),
IF(AND($M42="x",$F42&lt;&gt;0),
IF($F42=1,$J42,
IF('2.1 Kraftwerk allgemein'!$F$17-'2.5 CAPEX'!CI$5&gt;='2.5 CAPEX'!$F42*'1.1 Allgemein'!$I$27,
IF(SUM(OFFSET(CH42,0,-MIN($F42-2,COLUMN(BU42)-1),1,MIN($F42-1,COLUMN(BU42))))=0,$J42,""),"")),"")),""),"")</f>
        <v/>
      </c>
      <c r="CJ42" s="340" t="str">
        <f ca="1">IF(CJ$5&lt;&gt;"",
IF(CJ$5&gt;='2.1 Kraftwerk allgemein'!$F$15,
IF(CJ$5&lt;='2.1 Kraftwerk allgemein'!$F$16,
$J42*INDEX('2.1 Kraftwerk allgemein'!$H$16:$S$16,,MATCH('2.5 CAPEX'!CJ$5,'2.1 Kraftwerk allgemein'!$H$15:$S$15,0)),
IF(AND($M42="x",$F42&lt;&gt;0),
IF($F42=1,$J42,
IF('2.1 Kraftwerk allgemein'!$F$17-'2.5 CAPEX'!CJ$5&gt;='2.5 CAPEX'!$F42*'1.1 Allgemein'!$I$27,
IF(SUM(OFFSET(CI42,0,-MIN($F42-2,COLUMN(BV42)-1),1,MIN($F42-1,COLUMN(BV42))))=0,$J42,""),"")),"")),""),"")</f>
        <v/>
      </c>
      <c r="CK42" s="340" t="str">
        <f ca="1">IF(CK$5&lt;&gt;"",
IF(CK$5&gt;='2.1 Kraftwerk allgemein'!$F$15,
IF(CK$5&lt;='2.1 Kraftwerk allgemein'!$F$16,
$J42*INDEX('2.1 Kraftwerk allgemein'!$H$16:$S$16,,MATCH('2.5 CAPEX'!CK$5,'2.1 Kraftwerk allgemein'!$H$15:$S$15,0)),
IF(AND($M42="x",$F42&lt;&gt;0),
IF($F42=1,$J42,
IF('2.1 Kraftwerk allgemein'!$F$17-'2.5 CAPEX'!CK$5&gt;='2.5 CAPEX'!$F42*'1.1 Allgemein'!$I$27,
IF(SUM(OFFSET(CJ42,0,-MIN($F42-2,COLUMN(BW42)-1),1,MIN($F42-1,COLUMN(BW42))))=0,$J42,""),"")),"")),""),"")</f>
        <v/>
      </c>
      <c r="CL42" s="340" t="str">
        <f ca="1">IF(CL$5&lt;&gt;"",
IF(CL$5&gt;='2.1 Kraftwerk allgemein'!$F$15,
IF(CL$5&lt;='2.1 Kraftwerk allgemein'!$F$16,
$J42*INDEX('2.1 Kraftwerk allgemein'!$H$16:$S$16,,MATCH('2.5 CAPEX'!CL$5,'2.1 Kraftwerk allgemein'!$H$15:$S$15,0)),
IF(AND($M42="x",$F42&lt;&gt;0),
IF($F42=1,$J42,
IF('2.1 Kraftwerk allgemein'!$F$17-'2.5 CAPEX'!CL$5&gt;='2.5 CAPEX'!$F42*'1.1 Allgemein'!$I$27,
IF(SUM(OFFSET(CK42,0,-MIN($F42-2,COLUMN(BX42)-1),1,MIN($F42-1,COLUMN(BX42))))=0,$J42,""),"")),"")),""),"")</f>
        <v/>
      </c>
      <c r="CM42" s="340" t="str">
        <f ca="1">IF(CM$5&lt;&gt;"",
IF(CM$5&gt;='2.1 Kraftwerk allgemein'!$F$15,
IF(CM$5&lt;='2.1 Kraftwerk allgemein'!$F$16,
$J42*INDEX('2.1 Kraftwerk allgemein'!$H$16:$S$16,,MATCH('2.5 CAPEX'!CM$5,'2.1 Kraftwerk allgemein'!$H$15:$S$15,0)),
IF(AND($M42="x",$F42&lt;&gt;0),
IF($F42=1,$J42,
IF('2.1 Kraftwerk allgemein'!$F$17-'2.5 CAPEX'!CM$5&gt;='2.5 CAPEX'!$F42*'1.1 Allgemein'!$I$27,
IF(SUM(OFFSET(CL42,0,-MIN($F42-2,COLUMN(BY42)-1),1,MIN($F42-1,COLUMN(BY42))))=0,$J42,""),"")),"")),""),"")</f>
        <v/>
      </c>
      <c r="CN42" s="340" t="str">
        <f ca="1">IF(CN$5&lt;&gt;"",
IF(CN$5&gt;='2.1 Kraftwerk allgemein'!$F$15,
IF(CN$5&lt;='2.1 Kraftwerk allgemein'!$F$16,
$J42*INDEX('2.1 Kraftwerk allgemein'!$H$16:$S$16,,MATCH('2.5 CAPEX'!CN$5,'2.1 Kraftwerk allgemein'!$H$15:$S$15,0)),
IF(AND($M42="x",$F42&lt;&gt;0),
IF($F42=1,$J42,
IF('2.1 Kraftwerk allgemein'!$F$17-'2.5 CAPEX'!CN$5&gt;='2.5 CAPEX'!$F42*'1.1 Allgemein'!$I$27,
IF(SUM(OFFSET(CM42,0,-MIN($F42-2,COLUMN(BZ42)-1),1,MIN($F42-1,COLUMN(BZ42))))=0,$J42,""),"")),"")),""),"")</f>
        <v/>
      </c>
      <c r="CO42" s="340" t="str">
        <f ca="1">IF(CO$5&lt;&gt;"",
IF(CO$5&gt;='2.1 Kraftwerk allgemein'!$F$15,
IF(CO$5&lt;='2.1 Kraftwerk allgemein'!$F$16,
$J42*INDEX('2.1 Kraftwerk allgemein'!$H$16:$S$16,,MATCH('2.5 CAPEX'!CO$5,'2.1 Kraftwerk allgemein'!$H$15:$S$15,0)),
IF(AND($M42="x",$F42&lt;&gt;0),
IF($F42=1,$J42,
IF('2.1 Kraftwerk allgemein'!$F$17-'2.5 CAPEX'!CO$5&gt;='2.5 CAPEX'!$F42*'1.1 Allgemein'!$I$27,
IF(SUM(OFFSET(CN42,0,-MIN($F42-2,COLUMN(CA42)-1),1,MIN($F42-1,COLUMN(CA42))))=0,$J42,""),"")),"")),""),"")</f>
        <v/>
      </c>
      <c r="CP42" s="340" t="str">
        <f ca="1">IF(CP$5&lt;&gt;"",
IF(CP$5&gt;='2.1 Kraftwerk allgemein'!$F$15,
IF(CP$5&lt;='2.1 Kraftwerk allgemein'!$F$16,
$J42*INDEX('2.1 Kraftwerk allgemein'!$H$16:$S$16,,MATCH('2.5 CAPEX'!CP$5,'2.1 Kraftwerk allgemein'!$H$15:$S$15,0)),
IF(AND($M42="x",$F42&lt;&gt;0),
IF($F42=1,$J42,
IF('2.1 Kraftwerk allgemein'!$F$17-'2.5 CAPEX'!CP$5&gt;='2.5 CAPEX'!$F42*'1.1 Allgemein'!$I$27,
IF(SUM(OFFSET(CO42,0,-MIN($F42-2,COLUMN(CB42)-1),1,MIN($F42-1,COLUMN(CB42))))=0,$J42,""),"")),"")),""),"")</f>
        <v/>
      </c>
      <c r="CQ42" s="340" t="str">
        <f ca="1">IF(CQ$5&lt;&gt;"",
IF(CQ$5&gt;='2.1 Kraftwerk allgemein'!$F$15,
IF(CQ$5&lt;='2.1 Kraftwerk allgemein'!$F$16,
$J42*INDEX('2.1 Kraftwerk allgemein'!$H$16:$S$16,,MATCH('2.5 CAPEX'!CQ$5,'2.1 Kraftwerk allgemein'!$H$15:$S$15,0)),
IF(AND($M42="x",$F42&lt;&gt;0),
IF($F42=1,$J42,
IF('2.1 Kraftwerk allgemein'!$F$17-'2.5 CAPEX'!CQ$5&gt;='2.5 CAPEX'!$F42*'1.1 Allgemein'!$I$27,
IF(SUM(OFFSET(CP42,0,-MIN($F42-2,COLUMN(CC42)-1),1,MIN($F42-1,COLUMN(CC42))))=0,$J42,""),"")),"")),""),"")</f>
        <v/>
      </c>
      <c r="CR42" s="340" t="str">
        <f ca="1">IF(CR$5&lt;&gt;"",
IF(CR$5&gt;='2.1 Kraftwerk allgemein'!$F$15,
IF(CR$5&lt;='2.1 Kraftwerk allgemein'!$F$16,
$J42*INDEX('2.1 Kraftwerk allgemein'!$H$16:$S$16,,MATCH('2.5 CAPEX'!CR$5,'2.1 Kraftwerk allgemein'!$H$15:$S$15,0)),
IF(AND($M42="x",$F42&lt;&gt;0),
IF($F42=1,$J42,
IF('2.1 Kraftwerk allgemein'!$F$17-'2.5 CAPEX'!CR$5&gt;='2.5 CAPEX'!$F42*'1.1 Allgemein'!$I$27,
IF(SUM(OFFSET(CQ42,0,-MIN($F42-2,COLUMN(CD42)-1),1,MIN($F42-1,COLUMN(CD42))))=0,$J42,""),"")),"")),""),"")</f>
        <v/>
      </c>
      <c r="CS42" s="340" t="str">
        <f ca="1">IF(CS$5&lt;&gt;"",
IF(CS$5&gt;='2.1 Kraftwerk allgemein'!$F$15,
IF(CS$5&lt;='2.1 Kraftwerk allgemein'!$F$16,
$J42*INDEX('2.1 Kraftwerk allgemein'!$H$16:$S$16,,MATCH('2.5 CAPEX'!CS$5,'2.1 Kraftwerk allgemein'!$H$15:$S$15,0)),
IF(AND($M42="x",$F42&lt;&gt;0),
IF($F42=1,$J42,
IF('2.1 Kraftwerk allgemein'!$F$17-'2.5 CAPEX'!CS$5&gt;='2.5 CAPEX'!$F42*'1.1 Allgemein'!$I$27,
IF(SUM(OFFSET(CR42,0,-MIN($F42-2,COLUMN(CE42)-1),1,MIN($F42-1,COLUMN(CE42))))=0,$J42,""),"")),"")),""),"")</f>
        <v/>
      </c>
      <c r="CT42" s="340" t="str">
        <f ca="1">IF(CT$5&lt;&gt;"",
IF(CT$5&gt;='2.1 Kraftwerk allgemein'!$F$15,
IF(CT$5&lt;='2.1 Kraftwerk allgemein'!$F$16,
$J42*INDEX('2.1 Kraftwerk allgemein'!$H$16:$S$16,,MATCH('2.5 CAPEX'!CT$5,'2.1 Kraftwerk allgemein'!$H$15:$S$15,0)),
IF(AND($M42="x",$F42&lt;&gt;0),
IF($F42=1,$J42,
IF('2.1 Kraftwerk allgemein'!$F$17-'2.5 CAPEX'!CT$5&gt;='2.5 CAPEX'!$F42*'1.1 Allgemein'!$I$27,
IF(SUM(OFFSET(CS42,0,-MIN($F42-2,COLUMN(CF42)-1),1,MIN($F42-1,COLUMN(CF42))))=0,$J42,""),"")),"")),""),"")</f>
        <v/>
      </c>
      <c r="CU42" s="340" t="str">
        <f ca="1">IF(CU$5&lt;&gt;"",
IF(CU$5&gt;='2.1 Kraftwerk allgemein'!$F$15,
IF(CU$5&lt;='2.1 Kraftwerk allgemein'!$F$16,
$J42*INDEX('2.1 Kraftwerk allgemein'!$H$16:$S$16,,MATCH('2.5 CAPEX'!CU$5,'2.1 Kraftwerk allgemein'!$H$15:$S$15,0)),
IF(AND($M42="x",$F42&lt;&gt;0),
IF($F42=1,$J42,
IF('2.1 Kraftwerk allgemein'!$F$17-'2.5 CAPEX'!CU$5&gt;='2.5 CAPEX'!$F42*'1.1 Allgemein'!$I$27,
IF(SUM(OFFSET(CT42,0,-MIN($F42-2,COLUMN(CG42)-1),1,MIN($F42-1,COLUMN(CG42))))=0,$J42,""),"")),"")),""),"")</f>
        <v/>
      </c>
      <c r="CV42" s="340" t="str">
        <f ca="1">IF(CV$5&lt;&gt;"",
IF(CV$5&gt;='2.1 Kraftwerk allgemein'!$F$15,
IF(CV$5&lt;='2.1 Kraftwerk allgemein'!$F$16,
$J42*INDEX('2.1 Kraftwerk allgemein'!$H$16:$S$16,,MATCH('2.5 CAPEX'!CV$5,'2.1 Kraftwerk allgemein'!$H$15:$S$15,0)),
IF(AND($M42="x",$F42&lt;&gt;0),
IF($F42=1,$J42,
IF('2.1 Kraftwerk allgemein'!$F$17-'2.5 CAPEX'!CV$5&gt;='2.5 CAPEX'!$F42*'1.1 Allgemein'!$I$27,
IF(SUM(OFFSET(CU42,0,-MIN($F42-2,COLUMN(CH42)-1),1,MIN($F42-1,COLUMN(CH42))))=0,$J42,""),"")),"")),""),"")</f>
        <v/>
      </c>
      <c r="CW42" s="340" t="str">
        <f ca="1">IF(CW$5&lt;&gt;"",
IF(CW$5&gt;='2.1 Kraftwerk allgemein'!$F$15,
IF(CW$5&lt;='2.1 Kraftwerk allgemein'!$F$16,
$J42*INDEX('2.1 Kraftwerk allgemein'!$H$16:$S$16,,MATCH('2.5 CAPEX'!CW$5,'2.1 Kraftwerk allgemein'!$H$15:$S$15,0)),
IF(AND($M42="x",$F42&lt;&gt;0),
IF($F42=1,$J42,
IF('2.1 Kraftwerk allgemein'!$F$17-'2.5 CAPEX'!CW$5&gt;='2.5 CAPEX'!$F42*'1.1 Allgemein'!$I$27,
IF(SUM(OFFSET(CV42,0,-MIN($F42-2,COLUMN(CI42)-1),1,MIN($F42-1,COLUMN(CI42))))=0,$J42,""),"")),"")),""),"")</f>
        <v/>
      </c>
      <c r="CX42" s="340" t="str">
        <f ca="1">IF(CX$5&lt;&gt;"",
IF(CX$5&gt;='2.1 Kraftwerk allgemein'!$F$15,
IF(CX$5&lt;='2.1 Kraftwerk allgemein'!$F$16,
$J42*INDEX('2.1 Kraftwerk allgemein'!$H$16:$S$16,,MATCH('2.5 CAPEX'!CX$5,'2.1 Kraftwerk allgemein'!$H$15:$S$15,0)),
IF(AND($M42="x",$F42&lt;&gt;0),
IF($F42=1,$J42,
IF('2.1 Kraftwerk allgemein'!$F$17-'2.5 CAPEX'!CX$5&gt;='2.5 CAPEX'!$F42*'1.1 Allgemein'!$I$27,
IF(SUM(OFFSET(CW42,0,-MIN($F42-2,COLUMN(CJ42)-1),1,MIN($F42-1,COLUMN(CJ42))))=0,$J42,""),"")),"")),""),"")</f>
        <v/>
      </c>
      <c r="CY42" s="340" t="str">
        <f ca="1">IF(CY$5&lt;&gt;"",
IF(CY$5&gt;='2.1 Kraftwerk allgemein'!$F$15,
IF(CY$5&lt;='2.1 Kraftwerk allgemein'!$F$16,
$J42*INDEX('2.1 Kraftwerk allgemein'!$H$16:$S$16,,MATCH('2.5 CAPEX'!CY$5,'2.1 Kraftwerk allgemein'!$H$15:$S$15,0)),
IF(AND($M42="x",$F42&lt;&gt;0),
IF($F42=1,$J42,
IF('2.1 Kraftwerk allgemein'!$F$17-'2.5 CAPEX'!CY$5&gt;='2.5 CAPEX'!$F42*'1.1 Allgemein'!$I$27,
IF(SUM(OFFSET(CX42,0,-MIN($F42-2,COLUMN(CK42)-1),1,MIN($F42-1,COLUMN(CK42))))=0,$J42,""),"")),"")),""),"")</f>
        <v/>
      </c>
      <c r="CZ42" s="340" t="str">
        <f ca="1">IF(CZ$5&lt;&gt;"",
IF(CZ$5&gt;='2.1 Kraftwerk allgemein'!$F$15,
IF(CZ$5&lt;='2.1 Kraftwerk allgemein'!$F$16,
$J42*INDEX('2.1 Kraftwerk allgemein'!$H$16:$S$16,,MATCH('2.5 CAPEX'!CZ$5,'2.1 Kraftwerk allgemein'!$H$15:$S$15,0)),
IF(AND($M42="x",$F42&lt;&gt;0),
IF($F42=1,$J42,
IF('2.1 Kraftwerk allgemein'!$F$17-'2.5 CAPEX'!CZ$5&gt;='2.5 CAPEX'!$F42*'1.1 Allgemein'!$I$27,
IF(SUM(OFFSET(CY42,0,-MIN($F42-2,COLUMN(CL42)-1),1,MIN($F42-1,COLUMN(CL42))))=0,$J42,""),"")),"")),""),"")</f>
        <v/>
      </c>
      <c r="DA42" s="340" t="str">
        <f ca="1">IF(DA$5&lt;&gt;"",
IF(DA$5&gt;='2.1 Kraftwerk allgemein'!$F$15,
IF(DA$5&lt;='2.1 Kraftwerk allgemein'!$F$16,
$J42*INDEX('2.1 Kraftwerk allgemein'!$H$16:$S$16,,MATCH('2.5 CAPEX'!DA$5,'2.1 Kraftwerk allgemein'!$H$15:$S$15,0)),
IF(AND($M42="x",$F42&lt;&gt;0),
IF($F42=1,$J42,
IF('2.1 Kraftwerk allgemein'!$F$17-'2.5 CAPEX'!DA$5&gt;='2.5 CAPEX'!$F42*'1.1 Allgemein'!$I$27,
IF(SUM(OFFSET(CZ42,0,-MIN($F42-2,COLUMN(CM42)-1),1,MIN($F42-1,COLUMN(CM42))))=0,$J42,""),"")),"")),""),"")</f>
        <v/>
      </c>
      <c r="DB42" s="340" t="str">
        <f ca="1">IF(DB$5&lt;&gt;"",
IF(DB$5&gt;='2.1 Kraftwerk allgemein'!$F$15,
IF(DB$5&lt;='2.1 Kraftwerk allgemein'!$F$16,
$J42*INDEX('2.1 Kraftwerk allgemein'!$H$16:$S$16,,MATCH('2.5 CAPEX'!DB$5,'2.1 Kraftwerk allgemein'!$H$15:$S$15,0)),
IF(AND($M42="x",$F42&lt;&gt;0),
IF($F42=1,$J42,
IF('2.1 Kraftwerk allgemein'!$F$17-'2.5 CAPEX'!DB$5&gt;='2.5 CAPEX'!$F42*'1.1 Allgemein'!$I$27,
IF(SUM(OFFSET(DA42,0,-MIN($F42-2,COLUMN(CN42)-1),1,MIN($F42-1,COLUMN(CN42))))=0,$J42,""),"")),"")),""),"")</f>
        <v/>
      </c>
      <c r="DC42" s="340" t="str">
        <f ca="1">IF(DC$5&lt;&gt;"",
IF(DC$5&gt;='2.1 Kraftwerk allgemein'!$F$15,
IF(DC$5&lt;='2.1 Kraftwerk allgemein'!$F$16,
$J42*INDEX('2.1 Kraftwerk allgemein'!$H$16:$S$16,,MATCH('2.5 CAPEX'!DC$5,'2.1 Kraftwerk allgemein'!$H$15:$S$15,0)),
IF(AND($M42="x",$F42&lt;&gt;0),
IF($F42=1,$J42,
IF('2.1 Kraftwerk allgemein'!$F$17-'2.5 CAPEX'!DC$5&gt;='2.5 CAPEX'!$F42*'1.1 Allgemein'!$I$27,
IF(SUM(OFFSET(DB42,0,-MIN($F42-2,COLUMN(CO42)-1),1,MIN($F42-1,COLUMN(CO42))))=0,$J42,""),"")),"")),""),"")</f>
        <v/>
      </c>
      <c r="DD42" s="340" t="str">
        <f ca="1">IF(DD$5&lt;&gt;"",
IF(DD$5&gt;='2.1 Kraftwerk allgemein'!$F$15,
IF(DD$5&lt;='2.1 Kraftwerk allgemein'!$F$16,
$J42*INDEX('2.1 Kraftwerk allgemein'!$H$16:$S$16,,MATCH('2.5 CAPEX'!DD$5,'2.1 Kraftwerk allgemein'!$H$15:$S$15,0)),
IF(AND($M42="x",$F42&lt;&gt;0),
IF($F42=1,$J42,
IF('2.1 Kraftwerk allgemein'!$F$17-'2.5 CAPEX'!DD$5&gt;='2.5 CAPEX'!$F42*'1.1 Allgemein'!$I$27,
IF(SUM(OFFSET(DC42,0,-MIN($F42-2,COLUMN(CP42)-1),1,MIN($F42-1,COLUMN(CP42))))=0,$J42,""),"")),"")),""),"")</f>
        <v/>
      </c>
      <c r="DE42" s="340" t="str">
        <f ca="1">IF(DE$5&lt;&gt;"",
IF(DE$5&gt;='2.1 Kraftwerk allgemein'!$F$15,
IF(DE$5&lt;='2.1 Kraftwerk allgemein'!$F$16,
$J42*INDEX('2.1 Kraftwerk allgemein'!$H$16:$S$16,,MATCH('2.5 CAPEX'!DE$5,'2.1 Kraftwerk allgemein'!$H$15:$S$15,0)),
IF(AND($M42="x",$F42&lt;&gt;0),
IF($F42=1,$J42,
IF('2.1 Kraftwerk allgemein'!$F$17-'2.5 CAPEX'!DE$5&gt;='2.5 CAPEX'!$F42*'1.1 Allgemein'!$I$27,
IF(SUM(OFFSET(DD42,0,-MIN($F42-2,COLUMN(CQ42)-1),1,MIN($F42-1,COLUMN(CQ42))))=0,$J42,""),"")),"")),""),"")</f>
        <v/>
      </c>
      <c r="DF42" s="340" t="str">
        <f ca="1">IF(DF$5&lt;&gt;"",
IF(DF$5&gt;='2.1 Kraftwerk allgemein'!$F$15,
IF(DF$5&lt;='2.1 Kraftwerk allgemein'!$F$16,
$J42*INDEX('2.1 Kraftwerk allgemein'!$H$16:$S$16,,MATCH('2.5 CAPEX'!DF$5,'2.1 Kraftwerk allgemein'!$H$15:$S$15,0)),
IF(AND($M42="x",$F42&lt;&gt;0),
IF($F42=1,$J42,
IF('2.1 Kraftwerk allgemein'!$F$17-'2.5 CAPEX'!DF$5&gt;='2.5 CAPEX'!$F42*'1.1 Allgemein'!$I$27,
IF(SUM(OFFSET(DE42,0,-MIN($F42-2,COLUMN(CR42)-1),1,MIN($F42-1,COLUMN(CR42))))=0,$J42,""),"")),"")),""),"")</f>
        <v/>
      </c>
      <c r="DG42" s="340" t="str">
        <f ca="1">IF(DG$5&lt;&gt;"",
IF(DG$5&gt;='2.1 Kraftwerk allgemein'!$F$15,
IF(DG$5&lt;='2.1 Kraftwerk allgemein'!$F$16,
$J42*INDEX('2.1 Kraftwerk allgemein'!$H$16:$S$16,,MATCH('2.5 CAPEX'!DG$5,'2.1 Kraftwerk allgemein'!$H$15:$S$15,0)),
IF(AND($M42="x",$F42&lt;&gt;0),
IF($F42=1,$J42,
IF('2.1 Kraftwerk allgemein'!$F$17-'2.5 CAPEX'!DG$5&gt;='2.5 CAPEX'!$F42*'1.1 Allgemein'!$I$27,
IF(SUM(OFFSET(DF42,0,-MIN($F42-2,COLUMN(CS42)-1),1,MIN($F42-1,COLUMN(CS42))))=0,$J42,""),"")),"")),""),"")</f>
        <v/>
      </c>
      <c r="DH42" s="340" t="str">
        <f ca="1">IF(DH$5&lt;&gt;"",
IF(DH$5&gt;='2.1 Kraftwerk allgemein'!$F$15,
IF(DH$5&lt;='2.1 Kraftwerk allgemein'!$F$16,
$J42*INDEX('2.1 Kraftwerk allgemein'!$H$16:$S$16,,MATCH('2.5 CAPEX'!DH$5,'2.1 Kraftwerk allgemein'!$H$15:$S$15,0)),
IF(AND($M42="x",$F42&lt;&gt;0),
IF($F42=1,$J42,
IF('2.1 Kraftwerk allgemein'!$F$17-'2.5 CAPEX'!DH$5&gt;='2.5 CAPEX'!$F42*'1.1 Allgemein'!$I$27,
IF(SUM(OFFSET(DG42,0,-MIN($F42-2,COLUMN(CT42)-1),1,MIN($F42-1,COLUMN(CT42))))=0,$J42,""),"")),"")),""),"")</f>
        <v/>
      </c>
      <c r="DI42" s="340" t="str">
        <f ca="1">IF(DI$5&lt;&gt;"",
IF(DI$5&gt;='2.1 Kraftwerk allgemein'!$F$15,
IF(DI$5&lt;='2.1 Kraftwerk allgemein'!$F$16,
$J42*INDEX('2.1 Kraftwerk allgemein'!$H$16:$S$16,,MATCH('2.5 CAPEX'!DI$5,'2.1 Kraftwerk allgemein'!$H$15:$S$15,0)),
IF(AND($M42="x",$F42&lt;&gt;0),
IF($F42=1,$J42,
IF('2.1 Kraftwerk allgemein'!$F$17-'2.5 CAPEX'!DI$5&gt;='2.5 CAPEX'!$F42*'1.1 Allgemein'!$I$27,
IF(SUM(OFFSET(DH42,0,-MIN($F42-2,COLUMN(CU42)-1),1,MIN($F42-1,COLUMN(CU42))))=0,$J42,""),"")),"")),""),"")</f>
        <v/>
      </c>
      <c r="DJ42" s="340" t="str">
        <f ca="1">IF(DJ$5&lt;&gt;"",
IF(DJ$5&gt;='2.1 Kraftwerk allgemein'!$F$15,
IF(DJ$5&lt;='2.1 Kraftwerk allgemein'!$F$16,
$J42*INDEX('2.1 Kraftwerk allgemein'!$H$16:$S$16,,MATCH('2.5 CAPEX'!DJ$5,'2.1 Kraftwerk allgemein'!$H$15:$S$15,0)),
IF(AND($M42="x",$F42&lt;&gt;0),
IF($F42=1,$J42,
IF('2.1 Kraftwerk allgemein'!$F$17-'2.5 CAPEX'!DJ$5&gt;='2.5 CAPEX'!$F42*'1.1 Allgemein'!$I$27,
IF(SUM(OFFSET(DI42,0,-MIN($F42-2,COLUMN(CV42)-1),1,MIN($F42-1,COLUMN(CV42))))=0,$J42,""),"")),"")),""),"")</f>
        <v/>
      </c>
      <c r="DK42" s="340" t="str">
        <f ca="1">IF(DK$5&lt;&gt;"",
IF(DK$5&gt;='2.1 Kraftwerk allgemein'!$F$15,
IF(DK$5&lt;='2.1 Kraftwerk allgemein'!$F$16,
$J42*INDEX('2.1 Kraftwerk allgemein'!$H$16:$S$16,,MATCH('2.5 CAPEX'!DK$5,'2.1 Kraftwerk allgemein'!$H$15:$S$15,0)),
IF(AND($M42="x",$F42&lt;&gt;0),
IF($F42=1,$J42,
IF('2.1 Kraftwerk allgemein'!$F$17-'2.5 CAPEX'!DK$5&gt;='2.5 CAPEX'!$F42*'1.1 Allgemein'!$I$27,
IF(SUM(OFFSET(DJ42,0,-MIN($F42-2,COLUMN(CW42)-1),1,MIN($F42-1,COLUMN(CW42))))=0,$J42,""),"")),"")),""),"")</f>
        <v/>
      </c>
    </row>
    <row r="43" spans="2:115" ht="15" customHeight="1" x14ac:dyDescent="0.35">
      <c r="D43" s="41">
        <v>304</v>
      </c>
      <c r="E43" s="1"/>
      <c r="F43" s="88"/>
      <c r="G43" s="93">
        <f t="shared" ca="1" si="3"/>
        <v>0</v>
      </c>
      <c r="H43" s="94">
        <f ca="1">SUM(OFFSET(O43,0,0,1,'2.1 Kraftwerk allgemein'!$F$17-'2.5 CAPEX'!$O$5+1))-J43</f>
        <v>0</v>
      </c>
      <c r="I43" s="336"/>
      <c r="J43" s="336"/>
      <c r="K43" s="64"/>
      <c r="L43" s="64"/>
      <c r="M43" s="64"/>
      <c r="N43" s="69"/>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341"/>
      <c r="DI43" s="341"/>
      <c r="DJ43" s="341"/>
      <c r="DK43" s="341"/>
    </row>
    <row r="44" spans="2:115" ht="15" customHeight="1" x14ac:dyDescent="0.35">
      <c r="D44" s="41">
        <v>305</v>
      </c>
      <c r="E44" s="1"/>
      <c r="F44" s="88"/>
      <c r="G44" s="93">
        <f t="shared" ca="1" si="3"/>
        <v>0</v>
      </c>
      <c r="H44" s="94">
        <f ca="1">SUM(OFFSET(O44,0,0,1,'2.1 Kraftwerk allgemein'!$F$17-'2.5 CAPEX'!$O$5+1))-J44</f>
        <v>0</v>
      </c>
      <c r="I44" s="336"/>
      <c r="J44" s="336"/>
      <c r="K44" s="64"/>
      <c r="L44" s="64"/>
      <c r="M44" s="64"/>
      <c r="N44" s="69"/>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c r="CW44" s="341"/>
      <c r="CX44" s="341"/>
      <c r="CY44" s="341"/>
      <c r="CZ44" s="341"/>
      <c r="DA44" s="341"/>
      <c r="DB44" s="341"/>
      <c r="DC44" s="341"/>
      <c r="DD44" s="341"/>
      <c r="DE44" s="341"/>
      <c r="DF44" s="341"/>
      <c r="DG44" s="341"/>
      <c r="DH44" s="341"/>
      <c r="DI44" s="341"/>
      <c r="DJ44" s="341"/>
      <c r="DK44" s="341"/>
    </row>
    <row r="45" spans="2:115" ht="15" customHeight="1" x14ac:dyDescent="0.35">
      <c r="D45" s="41">
        <v>306</v>
      </c>
      <c r="E45" s="1"/>
      <c r="F45" s="88"/>
      <c r="G45" s="93">
        <f t="shared" ca="1" si="3"/>
        <v>0</v>
      </c>
      <c r="H45" s="94">
        <f ca="1">SUM(OFFSET(O45,0,0,1,'2.1 Kraftwerk allgemein'!$F$17-'2.5 CAPEX'!$O$5+1))-J45</f>
        <v>0</v>
      </c>
      <c r="I45" s="336"/>
      <c r="J45" s="336"/>
      <c r="K45" s="64"/>
      <c r="L45" s="64"/>
      <c r="M45" s="64"/>
      <c r="N45" s="69"/>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c r="CW45" s="341"/>
      <c r="CX45" s="341"/>
      <c r="CY45" s="341"/>
      <c r="CZ45" s="341"/>
      <c r="DA45" s="341"/>
      <c r="DB45" s="341"/>
      <c r="DC45" s="341"/>
      <c r="DD45" s="341"/>
      <c r="DE45" s="341"/>
      <c r="DF45" s="341"/>
      <c r="DG45" s="341"/>
      <c r="DH45" s="341"/>
      <c r="DI45" s="341"/>
      <c r="DJ45" s="341"/>
      <c r="DK45" s="341"/>
    </row>
    <row r="46" spans="2:115" s="7" customFormat="1" ht="15" customHeight="1" x14ac:dyDescent="0.35">
      <c r="B46" s="37"/>
      <c r="C46" s="37">
        <v>40</v>
      </c>
      <c r="D46" s="42" t="str">
        <f>IF('2.1 Kraftwerk allgemein'!$F$2="f",d_f_i!$B245,IF('2.1 Kraftwerk allgemein'!$F$2="i",d_f_i!$C245,d_f_i!$A245))</f>
        <v>Elektrische Erschliessung</v>
      </c>
      <c r="E46" s="37"/>
      <c r="F46" s="40"/>
      <c r="G46" s="95"/>
      <c r="H46" s="96"/>
      <c r="I46" s="70"/>
      <c r="J46" s="70"/>
      <c r="K46" s="71"/>
      <c r="L46" s="71"/>
      <c r="M46" s="71"/>
      <c r="N46" s="72"/>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39"/>
      <c r="AY46" s="339"/>
      <c r="AZ46" s="339"/>
      <c r="BA46" s="339"/>
      <c r="BB46" s="339"/>
      <c r="BC46" s="339"/>
      <c r="BD46" s="339"/>
      <c r="BE46" s="339"/>
      <c r="BF46" s="339"/>
      <c r="BG46" s="339"/>
      <c r="BH46" s="339"/>
      <c r="BI46" s="339"/>
      <c r="BJ46" s="339"/>
      <c r="BK46" s="339"/>
      <c r="BL46" s="339"/>
      <c r="BM46" s="339"/>
      <c r="BN46" s="339"/>
      <c r="BO46" s="339"/>
      <c r="BP46" s="339"/>
      <c r="BQ46" s="339"/>
      <c r="BR46" s="339"/>
      <c r="BS46" s="339"/>
      <c r="BT46" s="339"/>
      <c r="BU46" s="339"/>
      <c r="BV46" s="339"/>
      <c r="BW46" s="339"/>
      <c r="BX46" s="339"/>
      <c r="BY46" s="339"/>
      <c r="BZ46" s="339"/>
      <c r="CA46" s="339"/>
      <c r="CB46" s="339"/>
      <c r="CC46" s="339"/>
      <c r="CD46" s="339"/>
      <c r="CE46" s="339"/>
      <c r="CF46" s="339"/>
      <c r="CG46" s="339"/>
      <c r="CH46" s="339"/>
      <c r="CI46" s="339"/>
      <c r="CJ46" s="339"/>
      <c r="CK46" s="339"/>
      <c r="CL46" s="339"/>
      <c r="CM46" s="339"/>
      <c r="CN46" s="339"/>
      <c r="CO46" s="339"/>
      <c r="CP46" s="339"/>
      <c r="CQ46" s="339"/>
      <c r="CR46" s="339"/>
      <c r="CS46" s="339"/>
      <c r="CT46" s="339"/>
      <c r="CU46" s="339"/>
      <c r="CV46" s="339"/>
      <c r="CW46" s="339"/>
      <c r="CX46" s="339"/>
      <c r="CY46" s="339"/>
      <c r="CZ46" s="339"/>
      <c r="DA46" s="339"/>
      <c r="DB46" s="339"/>
      <c r="DC46" s="339"/>
      <c r="DD46" s="339"/>
      <c r="DE46" s="339"/>
      <c r="DF46" s="339"/>
      <c r="DG46" s="339"/>
      <c r="DH46" s="339"/>
      <c r="DI46" s="339"/>
      <c r="DJ46" s="339"/>
      <c r="DK46" s="339"/>
    </row>
    <row r="47" spans="2:115" s="7" customFormat="1" ht="15" customHeight="1" x14ac:dyDescent="0.35">
      <c r="D47" s="41">
        <v>400</v>
      </c>
      <c r="E47" s="41" t="str">
        <f>IF('2.1 Kraftwerk allgemein'!$F$2="f",d_f_i!$B246,IF('2.1 Kraftwerk allgemein'!$F$2="i",d_f_i!$C246,d_f_i!$A246))</f>
        <v>Fundamente</v>
      </c>
      <c r="F47" s="19">
        <f>INDEX('1.1 Allgemein'!$1:$1048576,MATCH('2.5 CAPEX'!D47,'1.1 Allgemein'!$E:$E,0),MATCH('2.5 CAPEX'!$F$11,'1.1 Allgemein'!$34:$34,0))</f>
        <v>80</v>
      </c>
      <c r="G47" s="93">
        <f t="shared" ref="G47:G57" ca="1" si="4">H47+I47+J47</f>
        <v>0</v>
      </c>
      <c r="H47" s="94">
        <f ca="1">SUM(OFFSET(O47,0,0,1,'2.1 Kraftwerk allgemein'!$F$17-'2.5 CAPEX'!$O$5+1))-J47</f>
        <v>0</v>
      </c>
      <c r="I47" s="336"/>
      <c r="J47" s="336"/>
      <c r="K47" s="68" t="str">
        <f>IF($D47&lt;&gt;"",IF(INDEX('1.1 Allgemein'!$1:$1048576,MATCH('2.5 CAPEX'!$D47,'1.1 Allgemein'!$E:$E,0),MATCH('2.5 CAPEX'!K$11,'1.1 Allgemein'!$34:$34,0))&lt;&gt;0,INDEX('1.1 Allgemein'!$1:$1048576,MATCH('2.5 CAPEX'!$D47,'1.1 Allgemein'!$E:$E,0),MATCH('2.5 CAPEX'!K$11,'1.1 Allgemein'!$34:$34,0)),""),"")</f>
        <v/>
      </c>
      <c r="L47" s="68" t="str">
        <f>IF($D47&lt;&gt;"",IF(INDEX('1.1 Allgemein'!$1:$1048576,MATCH('2.5 CAPEX'!$D47,'1.1 Allgemein'!$E:$E,0),MATCH('2.5 CAPEX'!L$11,'1.1 Allgemein'!$34:$34,0))&lt;&gt;0,INDEX('1.1 Allgemein'!$1:$1048576,MATCH('2.5 CAPEX'!$D47,'1.1 Allgemein'!$E:$E,0),MATCH('2.5 CAPEX'!L$11,'1.1 Allgemein'!$34:$34,0)),""),"")</f>
        <v/>
      </c>
      <c r="M47" s="68" t="str">
        <f>IF($D47&lt;&gt;"",IF(INDEX('1.1 Allgemein'!$1:$1048576,MATCH('2.5 CAPEX'!$D47,'1.1 Allgemein'!$E:$E,0),MATCH('2.5 CAPEX'!M$11,'1.1 Allgemein'!$34:$34,0))&lt;&gt;0,INDEX('1.1 Allgemein'!$1:$1048576,MATCH('2.5 CAPEX'!$D47,'1.1 Allgemein'!$E:$E,0),MATCH('2.5 CAPEX'!M$11,'1.1 Allgemein'!$34:$34,0)),""),"")</f>
        <v>x</v>
      </c>
      <c r="N47" s="69"/>
      <c r="O47" s="340">
        <f ca="1">IF(O$5&lt;&gt;"",
IF(O$5&gt;='2.1 Kraftwerk allgemein'!$F$15,
IF(O$5&lt;='2.1 Kraftwerk allgemein'!$F$16,
$J47*INDEX('2.1 Kraftwerk allgemein'!$H$16:$S$16,,MATCH('2.5 CAPEX'!O$5,'2.1 Kraftwerk allgemein'!$H$15:$S$15,0)),
IF(AND($M47="x",$F47&lt;&gt;0),
IF($F47=1,$J47,
IF('2.1 Kraftwerk allgemein'!$F$17-'2.5 CAPEX'!O$5&gt;='2.5 CAPEX'!$F47*'1.1 Allgemein'!$I$27,
IF(SUM(OFFSET(N47,0,-MIN($F47-2,COLUMN(A47)-1),1,MIN($F47-1,COLUMN(A47))))=0,$J47,""),"")),"")),""),"")</f>
        <v>0</v>
      </c>
      <c r="P47" s="340">
        <f ca="1">IF(P$5&lt;&gt;"",
IF(P$5&gt;='2.1 Kraftwerk allgemein'!$F$15,
IF(P$5&lt;='2.1 Kraftwerk allgemein'!$F$16,
$J47*INDEX('2.1 Kraftwerk allgemein'!$H$16:$S$16,,MATCH('2.5 CAPEX'!P$5,'2.1 Kraftwerk allgemein'!$H$15:$S$15,0)),
IF(AND($M47="x",$F47&lt;&gt;0),
IF($F47=1,$J47,
IF('2.1 Kraftwerk allgemein'!$F$17-'2.5 CAPEX'!P$5&gt;='2.5 CAPEX'!$F47*'1.1 Allgemein'!$I$27,
IF(SUM(OFFSET(O47,0,-MIN($F47-2,COLUMN(B47)-1),1,MIN($F47-1,COLUMN(B47))))=0,$J47,""),"")),"")),""),"")</f>
        <v>0</v>
      </c>
      <c r="Q47" s="340">
        <f ca="1">IF(Q$5&lt;&gt;"",
IF(Q$5&gt;='2.1 Kraftwerk allgemein'!$F$15,
IF(Q$5&lt;='2.1 Kraftwerk allgemein'!$F$16,
$J47*INDEX('2.1 Kraftwerk allgemein'!$H$16:$S$16,,MATCH('2.5 CAPEX'!Q$5,'2.1 Kraftwerk allgemein'!$H$15:$S$15,0)),
IF(AND($M47="x",$F47&lt;&gt;0),
IF($F47=1,$J47,
IF('2.1 Kraftwerk allgemein'!$F$17-'2.5 CAPEX'!Q$5&gt;='2.5 CAPEX'!$F47*'1.1 Allgemein'!$I$27,
IF(SUM(OFFSET(P47,0,-MIN($F47-2,COLUMN(C47)-1),1,MIN($F47-1,COLUMN(C47))))=0,$J47,""),"")),"")),""),"")</f>
        <v>0</v>
      </c>
      <c r="R47" s="340">
        <f ca="1">IF(R$5&lt;&gt;"",
IF(R$5&gt;='2.1 Kraftwerk allgemein'!$F$15,
IF(R$5&lt;='2.1 Kraftwerk allgemein'!$F$16,
$J47*INDEX('2.1 Kraftwerk allgemein'!$H$16:$S$16,,MATCH('2.5 CAPEX'!R$5,'2.1 Kraftwerk allgemein'!$H$15:$S$15,0)),
IF(AND($M47="x",$F47&lt;&gt;0),
IF($F47=1,$J47,
IF('2.1 Kraftwerk allgemein'!$F$17-'2.5 CAPEX'!R$5&gt;='2.5 CAPEX'!$F47*'1.1 Allgemein'!$I$27,
IF(SUM(OFFSET(Q47,0,-MIN($F47-2,COLUMN(D47)-1),1,MIN($F47-1,COLUMN(D47))))=0,$J47,""),"")),"")),""),"")</f>
        <v>0</v>
      </c>
      <c r="S47" s="340">
        <f ca="1">IF(S$5&lt;&gt;"",
IF(S$5&gt;='2.1 Kraftwerk allgemein'!$F$15,
IF(S$5&lt;='2.1 Kraftwerk allgemein'!$F$16,
$J47*INDEX('2.1 Kraftwerk allgemein'!$H$16:$S$16,,MATCH('2.5 CAPEX'!S$5,'2.1 Kraftwerk allgemein'!$H$15:$S$15,0)),
IF(AND($M47="x",$F47&lt;&gt;0),
IF($F47=1,$J47,
IF('2.1 Kraftwerk allgemein'!$F$17-'2.5 CAPEX'!S$5&gt;='2.5 CAPEX'!$F47*'1.1 Allgemein'!$I$27,
IF(SUM(OFFSET(R47,0,-MIN($F47-2,COLUMN(E47)-1),1,MIN($F47-1,COLUMN(E47))))=0,$J47,""),"")),"")),""),"")</f>
        <v>0</v>
      </c>
      <c r="T47" s="340">
        <f ca="1">IF(T$5&lt;&gt;"",
IF(T$5&gt;='2.1 Kraftwerk allgemein'!$F$15,
IF(T$5&lt;='2.1 Kraftwerk allgemein'!$F$16,
$J47*INDEX('2.1 Kraftwerk allgemein'!$H$16:$S$16,,MATCH('2.5 CAPEX'!T$5,'2.1 Kraftwerk allgemein'!$H$15:$S$15,0)),
IF(AND($M47="x",$F47&lt;&gt;0),
IF($F47=1,$J47,
IF('2.1 Kraftwerk allgemein'!$F$17-'2.5 CAPEX'!T$5&gt;='2.5 CAPEX'!$F47*'1.1 Allgemein'!$I$27,
IF(SUM(OFFSET(S47,0,-MIN($F47-2,COLUMN(F47)-1),1,MIN($F47-1,COLUMN(F47))))=0,$J47,""),"")),"")),""),"")</f>
        <v>0</v>
      </c>
      <c r="U47" s="340">
        <f ca="1">IF(U$5&lt;&gt;"",
IF(U$5&gt;='2.1 Kraftwerk allgemein'!$F$15,
IF(U$5&lt;='2.1 Kraftwerk allgemein'!$F$16,
$J47*INDEX('2.1 Kraftwerk allgemein'!$H$16:$S$16,,MATCH('2.5 CAPEX'!U$5,'2.1 Kraftwerk allgemein'!$H$15:$S$15,0)),
IF(AND($M47="x",$F47&lt;&gt;0),
IF($F47=1,$J47,
IF('2.1 Kraftwerk allgemein'!$F$17-'2.5 CAPEX'!U$5&gt;='2.5 CAPEX'!$F47*'1.1 Allgemein'!$I$27,
IF(SUM(OFFSET(T47,0,-MIN($F47-2,COLUMN(G47)-1),1,MIN($F47-1,COLUMN(G47))))=0,$J47,""),"")),"")),""),"")</f>
        <v>0</v>
      </c>
      <c r="V47" s="340">
        <f ca="1">IF(V$5&lt;&gt;"",
IF(V$5&gt;='2.1 Kraftwerk allgemein'!$F$15,
IF(V$5&lt;='2.1 Kraftwerk allgemein'!$F$16,
$J47*INDEX('2.1 Kraftwerk allgemein'!$H$16:$S$16,,MATCH('2.5 CAPEX'!V$5,'2.1 Kraftwerk allgemein'!$H$15:$S$15,0)),
IF(AND($M47="x",$F47&lt;&gt;0),
IF($F47=1,$J47,
IF('2.1 Kraftwerk allgemein'!$F$17-'2.5 CAPEX'!V$5&gt;='2.5 CAPEX'!$F47*'1.1 Allgemein'!$I$27,
IF(SUM(OFFSET(U47,0,-MIN($F47-2,COLUMN(H47)-1),1,MIN($F47-1,COLUMN(H47))))=0,$J47,""),"")),"")),""),"")</f>
        <v>0</v>
      </c>
      <c r="W47" s="340">
        <f ca="1">IF(W$5&lt;&gt;"",
IF(W$5&gt;='2.1 Kraftwerk allgemein'!$F$15,
IF(W$5&lt;='2.1 Kraftwerk allgemein'!$F$16,
$J47*INDEX('2.1 Kraftwerk allgemein'!$H$16:$S$16,,MATCH('2.5 CAPEX'!W$5,'2.1 Kraftwerk allgemein'!$H$15:$S$15,0)),
IF(AND($M47="x",$F47&lt;&gt;0),
IF($F47=1,$J47,
IF('2.1 Kraftwerk allgemein'!$F$17-'2.5 CAPEX'!W$5&gt;='2.5 CAPEX'!$F47*'1.1 Allgemein'!$I$27,
IF(SUM(OFFSET(V47,0,-MIN($F47-2,COLUMN(I47)-1),1,MIN($F47-1,COLUMN(I47))))=0,$J47,""),"")),"")),""),"")</f>
        <v>0</v>
      </c>
      <c r="X47" s="340">
        <f ca="1">IF(X$5&lt;&gt;"",
IF(X$5&gt;='2.1 Kraftwerk allgemein'!$F$15,
IF(X$5&lt;='2.1 Kraftwerk allgemein'!$F$16,
$J47*INDEX('2.1 Kraftwerk allgemein'!$H$16:$S$16,,MATCH('2.5 CAPEX'!X$5,'2.1 Kraftwerk allgemein'!$H$15:$S$15,0)),
IF(AND($M47="x",$F47&lt;&gt;0),
IF($F47=1,$J47,
IF('2.1 Kraftwerk allgemein'!$F$17-'2.5 CAPEX'!X$5&gt;='2.5 CAPEX'!$F47*'1.1 Allgemein'!$I$27,
IF(SUM(OFFSET(W47,0,-MIN($F47-2,COLUMN(J47)-1),1,MIN($F47-1,COLUMN(J47))))=0,$J47,""),"")),"")),""),"")</f>
        <v>0</v>
      </c>
      <c r="Y47" s="340">
        <f ca="1">IF(Y$5&lt;&gt;"",
IF(Y$5&gt;='2.1 Kraftwerk allgemein'!$F$15,
IF(Y$5&lt;='2.1 Kraftwerk allgemein'!$F$16,
$J47*INDEX('2.1 Kraftwerk allgemein'!$H$16:$S$16,,MATCH('2.5 CAPEX'!Y$5,'2.1 Kraftwerk allgemein'!$H$15:$S$15,0)),
IF(AND($M47="x",$F47&lt;&gt;0),
IF($F47=1,$J47,
IF('2.1 Kraftwerk allgemein'!$F$17-'2.5 CAPEX'!Y$5&gt;='2.5 CAPEX'!$F47*'1.1 Allgemein'!$I$27,
IF(SUM(OFFSET(X47,0,-MIN($F47-2,COLUMN(K47)-1),1,MIN($F47-1,COLUMN(K47))))=0,$J47,""),"")),"")),""),"")</f>
        <v>0</v>
      </c>
      <c r="Z47" s="340">
        <f ca="1">IF(Z$5&lt;&gt;"",
IF(Z$5&gt;='2.1 Kraftwerk allgemein'!$F$15,
IF(Z$5&lt;='2.1 Kraftwerk allgemein'!$F$16,
$J47*INDEX('2.1 Kraftwerk allgemein'!$H$16:$S$16,,MATCH('2.5 CAPEX'!Z$5,'2.1 Kraftwerk allgemein'!$H$15:$S$15,0)),
IF(AND($M47="x",$F47&lt;&gt;0),
IF($F47=1,$J47,
IF('2.1 Kraftwerk allgemein'!$F$17-'2.5 CAPEX'!Z$5&gt;='2.5 CAPEX'!$F47*'1.1 Allgemein'!$I$27,
IF(SUM(OFFSET(Y47,0,-MIN($F47-2,COLUMN(L47)-1),1,MIN($F47-1,COLUMN(L47))))=0,$J47,""),"")),"")),""),"")</f>
        <v>0</v>
      </c>
      <c r="AA47" s="340">
        <f ca="1">IF(AA$5&lt;&gt;"",
IF(AA$5&gt;='2.1 Kraftwerk allgemein'!$F$15,
IF(AA$5&lt;='2.1 Kraftwerk allgemein'!$F$16,
$J47*INDEX('2.1 Kraftwerk allgemein'!$H$16:$S$16,,MATCH('2.5 CAPEX'!AA$5,'2.1 Kraftwerk allgemein'!$H$15:$S$15,0)),
IF(AND($M47="x",$F47&lt;&gt;0),
IF($F47=1,$J47,
IF('2.1 Kraftwerk allgemein'!$F$17-'2.5 CAPEX'!AA$5&gt;='2.5 CAPEX'!$F47*'1.1 Allgemein'!$I$27,
IF(SUM(OFFSET(Z47,0,-MIN($F47-2,COLUMN(M47)-1),1,MIN($F47-1,COLUMN(M47))))=0,$J47,""),"")),"")),""),"")</f>
        <v>0</v>
      </c>
      <c r="AB47" s="340">
        <f ca="1">IF(AB$5&lt;&gt;"",
IF(AB$5&gt;='2.1 Kraftwerk allgemein'!$F$15,
IF(AB$5&lt;='2.1 Kraftwerk allgemein'!$F$16,
$J47*INDEX('2.1 Kraftwerk allgemein'!$H$16:$S$16,,MATCH('2.5 CAPEX'!AB$5,'2.1 Kraftwerk allgemein'!$H$15:$S$15,0)),
IF(AND($M47="x",$F47&lt;&gt;0),
IF($F47=1,$J47,
IF('2.1 Kraftwerk allgemein'!$F$17-'2.5 CAPEX'!AB$5&gt;='2.5 CAPEX'!$F47*'1.1 Allgemein'!$I$27,
IF(SUM(OFFSET(AA47,0,-MIN($F47-2,COLUMN(N47)-1),1,MIN($F47-1,COLUMN(N47))))=0,$J47,""),"")),"")),""),"")</f>
        <v>0</v>
      </c>
      <c r="AC47" s="340">
        <f ca="1">IF(AC$5&lt;&gt;"",
IF(AC$5&gt;='2.1 Kraftwerk allgemein'!$F$15,
IF(AC$5&lt;='2.1 Kraftwerk allgemein'!$F$16,
$J47*INDEX('2.1 Kraftwerk allgemein'!$H$16:$S$16,,MATCH('2.5 CAPEX'!AC$5,'2.1 Kraftwerk allgemein'!$H$15:$S$15,0)),
IF(AND($M47="x",$F47&lt;&gt;0),
IF($F47=1,$J47,
IF('2.1 Kraftwerk allgemein'!$F$17-'2.5 CAPEX'!AC$5&gt;='2.5 CAPEX'!$F47*'1.1 Allgemein'!$I$27,
IF(SUM(OFFSET(AB47,0,-MIN($F47-2,COLUMN(O47)-1),1,MIN($F47-1,COLUMN(O47))))=0,$J47,""),"")),"")),""),"")</f>
        <v>0</v>
      </c>
      <c r="AD47" s="340">
        <f ca="1">IF(AD$5&lt;&gt;"",
IF(AD$5&gt;='2.1 Kraftwerk allgemein'!$F$15,
IF(AD$5&lt;='2.1 Kraftwerk allgemein'!$F$16,
$J47*INDEX('2.1 Kraftwerk allgemein'!$H$16:$S$16,,MATCH('2.5 CAPEX'!AD$5,'2.1 Kraftwerk allgemein'!$H$15:$S$15,0)),
IF(AND($M47="x",$F47&lt;&gt;0),
IF($F47=1,$J47,
IF('2.1 Kraftwerk allgemein'!$F$17-'2.5 CAPEX'!AD$5&gt;='2.5 CAPEX'!$F47*'1.1 Allgemein'!$I$27,
IF(SUM(OFFSET(AC47,0,-MIN($F47-2,COLUMN(P47)-1),1,MIN($F47-1,COLUMN(P47))))=0,$J47,""),"")),"")),""),"")</f>
        <v>0</v>
      </c>
      <c r="AE47" s="340">
        <f ca="1">IF(AE$5&lt;&gt;"",
IF(AE$5&gt;='2.1 Kraftwerk allgemein'!$F$15,
IF(AE$5&lt;='2.1 Kraftwerk allgemein'!$F$16,
$J47*INDEX('2.1 Kraftwerk allgemein'!$H$16:$S$16,,MATCH('2.5 CAPEX'!AE$5,'2.1 Kraftwerk allgemein'!$H$15:$S$15,0)),
IF(AND($M47="x",$F47&lt;&gt;0),
IF($F47=1,$J47,
IF('2.1 Kraftwerk allgemein'!$F$17-'2.5 CAPEX'!AE$5&gt;='2.5 CAPEX'!$F47*'1.1 Allgemein'!$I$27,
IF(SUM(OFFSET(AD47,0,-MIN($F47-2,COLUMN(Q47)-1),1,MIN($F47-1,COLUMN(Q47))))=0,$J47,""),"")),"")),""),"")</f>
        <v>0</v>
      </c>
      <c r="AF47" s="340" t="str">
        <f ca="1">IF(AF$5&lt;&gt;"",
IF(AF$5&gt;='2.1 Kraftwerk allgemein'!$F$15,
IF(AF$5&lt;='2.1 Kraftwerk allgemein'!$F$16,
$J47*INDEX('2.1 Kraftwerk allgemein'!$H$16:$S$16,,MATCH('2.5 CAPEX'!AF$5,'2.1 Kraftwerk allgemein'!$H$15:$S$15,0)),
IF(AND($M47="x",$F47&lt;&gt;0),
IF($F47=1,$J47,
IF('2.1 Kraftwerk allgemein'!$F$17-'2.5 CAPEX'!AF$5&gt;='2.5 CAPEX'!$F47*'1.1 Allgemein'!$I$27,
IF(SUM(OFFSET(AE47,0,-MIN($F47-2,COLUMN(R47)-1),1,MIN($F47-1,COLUMN(R47))))=0,$J47,""),"")),"")),""),"")</f>
        <v/>
      </c>
      <c r="AG47" s="340" t="str">
        <f ca="1">IF(AG$5&lt;&gt;"",
IF(AG$5&gt;='2.1 Kraftwerk allgemein'!$F$15,
IF(AG$5&lt;='2.1 Kraftwerk allgemein'!$F$16,
$J47*INDEX('2.1 Kraftwerk allgemein'!$H$16:$S$16,,MATCH('2.5 CAPEX'!AG$5,'2.1 Kraftwerk allgemein'!$H$15:$S$15,0)),
IF(AND($M47="x",$F47&lt;&gt;0),
IF($F47=1,$J47,
IF('2.1 Kraftwerk allgemein'!$F$17-'2.5 CAPEX'!AG$5&gt;='2.5 CAPEX'!$F47*'1.1 Allgemein'!$I$27,
IF(SUM(OFFSET(AF47,0,-MIN($F47-2,COLUMN(S47)-1),1,MIN($F47-1,COLUMN(S47))))=0,$J47,""),"")),"")),""),"")</f>
        <v/>
      </c>
      <c r="AH47" s="340" t="str">
        <f ca="1">IF(AH$5&lt;&gt;"",
IF(AH$5&gt;='2.1 Kraftwerk allgemein'!$F$15,
IF(AH$5&lt;='2.1 Kraftwerk allgemein'!$F$16,
$J47*INDEX('2.1 Kraftwerk allgemein'!$H$16:$S$16,,MATCH('2.5 CAPEX'!AH$5,'2.1 Kraftwerk allgemein'!$H$15:$S$15,0)),
IF(AND($M47="x",$F47&lt;&gt;0),
IF($F47=1,$J47,
IF('2.1 Kraftwerk allgemein'!$F$17-'2.5 CAPEX'!AH$5&gt;='2.5 CAPEX'!$F47*'1.1 Allgemein'!$I$27,
IF(SUM(OFFSET(AG47,0,-MIN($F47-2,COLUMN(T47)-1),1,MIN($F47-1,COLUMN(T47))))=0,$J47,""),"")),"")),""),"")</f>
        <v/>
      </c>
      <c r="AI47" s="340" t="str">
        <f ca="1">IF(AI$5&lt;&gt;"",
IF(AI$5&gt;='2.1 Kraftwerk allgemein'!$F$15,
IF(AI$5&lt;='2.1 Kraftwerk allgemein'!$F$16,
$J47*INDEX('2.1 Kraftwerk allgemein'!$H$16:$S$16,,MATCH('2.5 CAPEX'!AI$5,'2.1 Kraftwerk allgemein'!$H$15:$S$15,0)),
IF(AND($M47="x",$F47&lt;&gt;0),
IF($F47=1,$J47,
IF('2.1 Kraftwerk allgemein'!$F$17-'2.5 CAPEX'!AI$5&gt;='2.5 CAPEX'!$F47*'1.1 Allgemein'!$I$27,
IF(SUM(OFFSET(AH47,0,-MIN($F47-2,COLUMN(U47)-1),1,MIN($F47-1,COLUMN(U47))))=0,$J47,""),"")),"")),""),"")</f>
        <v/>
      </c>
      <c r="AJ47" s="340" t="str">
        <f ca="1">IF(AJ$5&lt;&gt;"",
IF(AJ$5&gt;='2.1 Kraftwerk allgemein'!$F$15,
IF(AJ$5&lt;='2.1 Kraftwerk allgemein'!$F$16,
$J47*INDEX('2.1 Kraftwerk allgemein'!$H$16:$S$16,,MATCH('2.5 CAPEX'!AJ$5,'2.1 Kraftwerk allgemein'!$H$15:$S$15,0)),
IF(AND($M47="x",$F47&lt;&gt;0),
IF($F47=1,$J47,
IF('2.1 Kraftwerk allgemein'!$F$17-'2.5 CAPEX'!AJ$5&gt;='2.5 CAPEX'!$F47*'1.1 Allgemein'!$I$27,
IF(SUM(OFFSET(AI47,0,-MIN($F47-2,COLUMN(V47)-1),1,MIN($F47-1,COLUMN(V47))))=0,$J47,""),"")),"")),""),"")</f>
        <v/>
      </c>
      <c r="AK47" s="340" t="str">
        <f ca="1">IF(AK$5&lt;&gt;"",
IF(AK$5&gt;='2.1 Kraftwerk allgemein'!$F$15,
IF(AK$5&lt;='2.1 Kraftwerk allgemein'!$F$16,
$J47*INDEX('2.1 Kraftwerk allgemein'!$H$16:$S$16,,MATCH('2.5 CAPEX'!AK$5,'2.1 Kraftwerk allgemein'!$H$15:$S$15,0)),
IF(AND($M47="x",$F47&lt;&gt;0),
IF($F47=1,$J47,
IF('2.1 Kraftwerk allgemein'!$F$17-'2.5 CAPEX'!AK$5&gt;='2.5 CAPEX'!$F47*'1.1 Allgemein'!$I$27,
IF(SUM(OFFSET(AJ47,0,-MIN($F47-2,COLUMN(W47)-1),1,MIN($F47-1,COLUMN(W47))))=0,$J47,""),"")),"")),""),"")</f>
        <v/>
      </c>
      <c r="AL47" s="340" t="str">
        <f ca="1">IF(AL$5&lt;&gt;"",
IF(AL$5&gt;='2.1 Kraftwerk allgemein'!$F$15,
IF(AL$5&lt;='2.1 Kraftwerk allgemein'!$F$16,
$J47*INDEX('2.1 Kraftwerk allgemein'!$H$16:$S$16,,MATCH('2.5 CAPEX'!AL$5,'2.1 Kraftwerk allgemein'!$H$15:$S$15,0)),
IF(AND($M47="x",$F47&lt;&gt;0),
IF($F47=1,$J47,
IF('2.1 Kraftwerk allgemein'!$F$17-'2.5 CAPEX'!AL$5&gt;='2.5 CAPEX'!$F47*'1.1 Allgemein'!$I$27,
IF(SUM(OFFSET(AK47,0,-MIN($F47-2,COLUMN(X47)-1),1,MIN($F47-1,COLUMN(X47))))=0,$J47,""),"")),"")),""),"")</f>
        <v/>
      </c>
      <c r="AM47" s="340" t="str">
        <f ca="1">IF(AM$5&lt;&gt;"",
IF(AM$5&gt;='2.1 Kraftwerk allgemein'!$F$15,
IF(AM$5&lt;='2.1 Kraftwerk allgemein'!$F$16,
$J47*INDEX('2.1 Kraftwerk allgemein'!$H$16:$S$16,,MATCH('2.5 CAPEX'!AM$5,'2.1 Kraftwerk allgemein'!$H$15:$S$15,0)),
IF(AND($M47="x",$F47&lt;&gt;0),
IF($F47=1,$J47,
IF('2.1 Kraftwerk allgemein'!$F$17-'2.5 CAPEX'!AM$5&gt;='2.5 CAPEX'!$F47*'1.1 Allgemein'!$I$27,
IF(SUM(OFFSET(AL47,0,-MIN($F47-2,COLUMN(Y47)-1),1,MIN($F47-1,COLUMN(Y47))))=0,$J47,""),"")),"")),""),"")</f>
        <v/>
      </c>
      <c r="AN47" s="340" t="str">
        <f ca="1">IF(AN$5&lt;&gt;"",
IF(AN$5&gt;='2.1 Kraftwerk allgemein'!$F$15,
IF(AN$5&lt;='2.1 Kraftwerk allgemein'!$F$16,
$J47*INDEX('2.1 Kraftwerk allgemein'!$H$16:$S$16,,MATCH('2.5 CAPEX'!AN$5,'2.1 Kraftwerk allgemein'!$H$15:$S$15,0)),
IF(AND($M47="x",$F47&lt;&gt;0),
IF($F47=1,$J47,
IF('2.1 Kraftwerk allgemein'!$F$17-'2.5 CAPEX'!AN$5&gt;='2.5 CAPEX'!$F47*'1.1 Allgemein'!$I$27,
IF(SUM(OFFSET(AM47,0,-MIN($F47-2,COLUMN(Z47)-1),1,MIN($F47-1,COLUMN(Z47))))=0,$J47,""),"")),"")),""),"")</f>
        <v/>
      </c>
      <c r="AO47" s="340" t="str">
        <f ca="1">IF(AO$5&lt;&gt;"",
IF(AO$5&gt;='2.1 Kraftwerk allgemein'!$F$15,
IF(AO$5&lt;='2.1 Kraftwerk allgemein'!$F$16,
$J47*INDEX('2.1 Kraftwerk allgemein'!$H$16:$S$16,,MATCH('2.5 CAPEX'!AO$5,'2.1 Kraftwerk allgemein'!$H$15:$S$15,0)),
IF(AND($M47="x",$F47&lt;&gt;0),
IF($F47=1,$J47,
IF('2.1 Kraftwerk allgemein'!$F$17-'2.5 CAPEX'!AO$5&gt;='2.5 CAPEX'!$F47*'1.1 Allgemein'!$I$27,
IF(SUM(OFFSET(AN47,0,-MIN($F47-2,COLUMN(AA47)-1),1,MIN($F47-1,COLUMN(AA47))))=0,$J47,""),"")),"")),""),"")</f>
        <v/>
      </c>
      <c r="AP47" s="340" t="str">
        <f ca="1">IF(AP$5&lt;&gt;"",
IF(AP$5&gt;='2.1 Kraftwerk allgemein'!$F$15,
IF(AP$5&lt;='2.1 Kraftwerk allgemein'!$F$16,
$J47*INDEX('2.1 Kraftwerk allgemein'!$H$16:$S$16,,MATCH('2.5 CAPEX'!AP$5,'2.1 Kraftwerk allgemein'!$H$15:$S$15,0)),
IF(AND($M47="x",$F47&lt;&gt;0),
IF($F47=1,$J47,
IF('2.1 Kraftwerk allgemein'!$F$17-'2.5 CAPEX'!AP$5&gt;='2.5 CAPEX'!$F47*'1.1 Allgemein'!$I$27,
IF(SUM(OFFSET(AO47,0,-MIN($F47-2,COLUMN(AB47)-1),1,MIN($F47-1,COLUMN(AB47))))=0,$J47,""),"")),"")),""),"")</f>
        <v/>
      </c>
      <c r="AQ47" s="340" t="str">
        <f ca="1">IF(AQ$5&lt;&gt;"",
IF(AQ$5&gt;='2.1 Kraftwerk allgemein'!$F$15,
IF(AQ$5&lt;='2.1 Kraftwerk allgemein'!$F$16,
$J47*INDEX('2.1 Kraftwerk allgemein'!$H$16:$S$16,,MATCH('2.5 CAPEX'!AQ$5,'2.1 Kraftwerk allgemein'!$H$15:$S$15,0)),
IF(AND($M47="x",$F47&lt;&gt;0),
IF($F47=1,$J47,
IF('2.1 Kraftwerk allgemein'!$F$17-'2.5 CAPEX'!AQ$5&gt;='2.5 CAPEX'!$F47*'1.1 Allgemein'!$I$27,
IF(SUM(OFFSET(AP47,0,-MIN($F47-2,COLUMN(AC47)-1),1,MIN($F47-1,COLUMN(AC47))))=0,$J47,""),"")),"")),""),"")</f>
        <v/>
      </c>
      <c r="AR47" s="340" t="str">
        <f ca="1">IF(AR$5&lt;&gt;"",
IF(AR$5&gt;='2.1 Kraftwerk allgemein'!$F$15,
IF(AR$5&lt;='2.1 Kraftwerk allgemein'!$F$16,
$J47*INDEX('2.1 Kraftwerk allgemein'!$H$16:$S$16,,MATCH('2.5 CAPEX'!AR$5,'2.1 Kraftwerk allgemein'!$H$15:$S$15,0)),
IF(AND($M47="x",$F47&lt;&gt;0),
IF($F47=1,$J47,
IF('2.1 Kraftwerk allgemein'!$F$17-'2.5 CAPEX'!AR$5&gt;='2.5 CAPEX'!$F47*'1.1 Allgemein'!$I$27,
IF(SUM(OFFSET(AQ47,0,-MIN($F47-2,COLUMN(AD47)-1),1,MIN($F47-1,COLUMN(AD47))))=0,$J47,""),"")),"")),""),"")</f>
        <v/>
      </c>
      <c r="AS47" s="340" t="str">
        <f ca="1">IF(AS$5&lt;&gt;"",
IF(AS$5&gt;='2.1 Kraftwerk allgemein'!$F$15,
IF(AS$5&lt;='2.1 Kraftwerk allgemein'!$F$16,
$J47*INDEX('2.1 Kraftwerk allgemein'!$H$16:$S$16,,MATCH('2.5 CAPEX'!AS$5,'2.1 Kraftwerk allgemein'!$H$15:$S$15,0)),
IF(AND($M47="x",$F47&lt;&gt;0),
IF($F47=1,$J47,
IF('2.1 Kraftwerk allgemein'!$F$17-'2.5 CAPEX'!AS$5&gt;='2.5 CAPEX'!$F47*'1.1 Allgemein'!$I$27,
IF(SUM(OFFSET(AR47,0,-MIN($F47-2,COLUMN(AE47)-1),1,MIN($F47-1,COLUMN(AE47))))=0,$J47,""),"")),"")),""),"")</f>
        <v/>
      </c>
      <c r="AT47" s="340" t="str">
        <f ca="1">IF(AT$5&lt;&gt;"",
IF(AT$5&gt;='2.1 Kraftwerk allgemein'!$F$15,
IF(AT$5&lt;='2.1 Kraftwerk allgemein'!$F$16,
$J47*INDEX('2.1 Kraftwerk allgemein'!$H$16:$S$16,,MATCH('2.5 CAPEX'!AT$5,'2.1 Kraftwerk allgemein'!$H$15:$S$15,0)),
IF(AND($M47="x",$F47&lt;&gt;0),
IF($F47=1,$J47,
IF('2.1 Kraftwerk allgemein'!$F$17-'2.5 CAPEX'!AT$5&gt;='2.5 CAPEX'!$F47*'1.1 Allgemein'!$I$27,
IF(SUM(OFFSET(AS47,0,-MIN($F47-2,COLUMN(AF47)-1),1,MIN($F47-1,COLUMN(AF47))))=0,$J47,""),"")),"")),""),"")</f>
        <v/>
      </c>
      <c r="AU47" s="340" t="str">
        <f ca="1">IF(AU$5&lt;&gt;"",
IF(AU$5&gt;='2.1 Kraftwerk allgemein'!$F$15,
IF(AU$5&lt;='2.1 Kraftwerk allgemein'!$F$16,
$J47*INDEX('2.1 Kraftwerk allgemein'!$H$16:$S$16,,MATCH('2.5 CAPEX'!AU$5,'2.1 Kraftwerk allgemein'!$H$15:$S$15,0)),
IF(AND($M47="x",$F47&lt;&gt;0),
IF($F47=1,$J47,
IF('2.1 Kraftwerk allgemein'!$F$17-'2.5 CAPEX'!AU$5&gt;='2.5 CAPEX'!$F47*'1.1 Allgemein'!$I$27,
IF(SUM(OFFSET(AT47,0,-MIN($F47-2,COLUMN(AG47)-1),1,MIN($F47-1,COLUMN(AG47))))=0,$J47,""),"")),"")),""),"")</f>
        <v/>
      </c>
      <c r="AV47" s="340" t="str">
        <f ca="1">IF(AV$5&lt;&gt;"",
IF(AV$5&gt;='2.1 Kraftwerk allgemein'!$F$15,
IF(AV$5&lt;='2.1 Kraftwerk allgemein'!$F$16,
$J47*INDEX('2.1 Kraftwerk allgemein'!$H$16:$S$16,,MATCH('2.5 CAPEX'!AV$5,'2.1 Kraftwerk allgemein'!$H$15:$S$15,0)),
IF(AND($M47="x",$F47&lt;&gt;0),
IF($F47=1,$J47,
IF('2.1 Kraftwerk allgemein'!$F$17-'2.5 CAPEX'!AV$5&gt;='2.5 CAPEX'!$F47*'1.1 Allgemein'!$I$27,
IF(SUM(OFFSET(AU47,0,-MIN($F47-2,COLUMN(AH47)-1),1,MIN($F47-1,COLUMN(AH47))))=0,$J47,""),"")),"")),""),"")</f>
        <v/>
      </c>
      <c r="AW47" s="340" t="str">
        <f ca="1">IF(AW$5&lt;&gt;"",
IF(AW$5&gt;='2.1 Kraftwerk allgemein'!$F$15,
IF(AW$5&lt;='2.1 Kraftwerk allgemein'!$F$16,
$J47*INDEX('2.1 Kraftwerk allgemein'!$H$16:$S$16,,MATCH('2.5 CAPEX'!AW$5,'2.1 Kraftwerk allgemein'!$H$15:$S$15,0)),
IF(AND($M47="x",$F47&lt;&gt;0),
IF($F47=1,$J47,
IF('2.1 Kraftwerk allgemein'!$F$17-'2.5 CAPEX'!AW$5&gt;='2.5 CAPEX'!$F47*'1.1 Allgemein'!$I$27,
IF(SUM(OFFSET(AV47,0,-MIN($F47-2,COLUMN(AI47)-1),1,MIN($F47-1,COLUMN(AI47))))=0,$J47,""),"")),"")),""),"")</f>
        <v/>
      </c>
      <c r="AX47" s="340" t="str">
        <f ca="1">IF(AX$5&lt;&gt;"",
IF(AX$5&gt;='2.1 Kraftwerk allgemein'!$F$15,
IF(AX$5&lt;='2.1 Kraftwerk allgemein'!$F$16,
$J47*INDEX('2.1 Kraftwerk allgemein'!$H$16:$S$16,,MATCH('2.5 CAPEX'!AX$5,'2.1 Kraftwerk allgemein'!$H$15:$S$15,0)),
IF(AND($M47="x",$F47&lt;&gt;0),
IF($F47=1,$J47,
IF('2.1 Kraftwerk allgemein'!$F$17-'2.5 CAPEX'!AX$5&gt;='2.5 CAPEX'!$F47*'1.1 Allgemein'!$I$27,
IF(SUM(OFFSET(AW47,0,-MIN($F47-2,COLUMN(AJ47)-1),1,MIN($F47-1,COLUMN(AJ47))))=0,$J47,""),"")),"")),""),"")</f>
        <v/>
      </c>
      <c r="AY47" s="340" t="str">
        <f ca="1">IF(AY$5&lt;&gt;"",
IF(AY$5&gt;='2.1 Kraftwerk allgemein'!$F$15,
IF(AY$5&lt;='2.1 Kraftwerk allgemein'!$F$16,
$J47*INDEX('2.1 Kraftwerk allgemein'!$H$16:$S$16,,MATCH('2.5 CAPEX'!AY$5,'2.1 Kraftwerk allgemein'!$H$15:$S$15,0)),
IF(AND($M47="x",$F47&lt;&gt;0),
IF($F47=1,$J47,
IF('2.1 Kraftwerk allgemein'!$F$17-'2.5 CAPEX'!AY$5&gt;='2.5 CAPEX'!$F47*'1.1 Allgemein'!$I$27,
IF(SUM(OFFSET(AX47,0,-MIN($F47-2,COLUMN(AK47)-1),1,MIN($F47-1,COLUMN(AK47))))=0,$J47,""),"")),"")),""),"")</f>
        <v/>
      </c>
      <c r="AZ47" s="340" t="str">
        <f ca="1">IF(AZ$5&lt;&gt;"",
IF(AZ$5&gt;='2.1 Kraftwerk allgemein'!$F$15,
IF(AZ$5&lt;='2.1 Kraftwerk allgemein'!$F$16,
$J47*INDEX('2.1 Kraftwerk allgemein'!$H$16:$S$16,,MATCH('2.5 CAPEX'!AZ$5,'2.1 Kraftwerk allgemein'!$H$15:$S$15,0)),
IF(AND($M47="x",$F47&lt;&gt;0),
IF($F47=1,$J47,
IF('2.1 Kraftwerk allgemein'!$F$17-'2.5 CAPEX'!AZ$5&gt;='2.5 CAPEX'!$F47*'1.1 Allgemein'!$I$27,
IF(SUM(OFFSET(AY47,0,-MIN($F47-2,COLUMN(AL47)-1),1,MIN($F47-1,COLUMN(AL47))))=0,$J47,""),"")),"")),""),"")</f>
        <v/>
      </c>
      <c r="BA47" s="340" t="str">
        <f ca="1">IF(BA$5&lt;&gt;"",
IF(BA$5&gt;='2.1 Kraftwerk allgemein'!$F$15,
IF(BA$5&lt;='2.1 Kraftwerk allgemein'!$F$16,
$J47*INDEX('2.1 Kraftwerk allgemein'!$H$16:$S$16,,MATCH('2.5 CAPEX'!BA$5,'2.1 Kraftwerk allgemein'!$H$15:$S$15,0)),
IF(AND($M47="x",$F47&lt;&gt;0),
IF($F47=1,$J47,
IF('2.1 Kraftwerk allgemein'!$F$17-'2.5 CAPEX'!BA$5&gt;='2.5 CAPEX'!$F47*'1.1 Allgemein'!$I$27,
IF(SUM(OFFSET(AZ47,0,-MIN($F47-2,COLUMN(AM47)-1),1,MIN($F47-1,COLUMN(AM47))))=0,$J47,""),"")),"")),""),"")</f>
        <v/>
      </c>
      <c r="BB47" s="340" t="str">
        <f ca="1">IF(BB$5&lt;&gt;"",
IF(BB$5&gt;='2.1 Kraftwerk allgemein'!$F$15,
IF(BB$5&lt;='2.1 Kraftwerk allgemein'!$F$16,
$J47*INDEX('2.1 Kraftwerk allgemein'!$H$16:$S$16,,MATCH('2.5 CAPEX'!BB$5,'2.1 Kraftwerk allgemein'!$H$15:$S$15,0)),
IF(AND($M47="x",$F47&lt;&gt;0),
IF($F47=1,$J47,
IF('2.1 Kraftwerk allgemein'!$F$17-'2.5 CAPEX'!BB$5&gt;='2.5 CAPEX'!$F47*'1.1 Allgemein'!$I$27,
IF(SUM(OFFSET(BA47,0,-MIN($F47-2,COLUMN(AN47)-1),1,MIN($F47-1,COLUMN(AN47))))=0,$J47,""),"")),"")),""),"")</f>
        <v/>
      </c>
      <c r="BC47" s="340" t="str">
        <f ca="1">IF(BC$5&lt;&gt;"",
IF(BC$5&gt;='2.1 Kraftwerk allgemein'!$F$15,
IF(BC$5&lt;='2.1 Kraftwerk allgemein'!$F$16,
$J47*INDEX('2.1 Kraftwerk allgemein'!$H$16:$S$16,,MATCH('2.5 CAPEX'!BC$5,'2.1 Kraftwerk allgemein'!$H$15:$S$15,0)),
IF(AND($M47="x",$F47&lt;&gt;0),
IF($F47=1,$J47,
IF('2.1 Kraftwerk allgemein'!$F$17-'2.5 CAPEX'!BC$5&gt;='2.5 CAPEX'!$F47*'1.1 Allgemein'!$I$27,
IF(SUM(OFFSET(BB47,0,-MIN($F47-2,COLUMN(AO47)-1),1,MIN($F47-1,COLUMN(AO47))))=0,$J47,""),"")),"")),""),"")</f>
        <v/>
      </c>
      <c r="BD47" s="340" t="str">
        <f ca="1">IF(BD$5&lt;&gt;"",
IF(BD$5&gt;='2.1 Kraftwerk allgemein'!$F$15,
IF(BD$5&lt;='2.1 Kraftwerk allgemein'!$F$16,
$J47*INDEX('2.1 Kraftwerk allgemein'!$H$16:$S$16,,MATCH('2.5 CAPEX'!BD$5,'2.1 Kraftwerk allgemein'!$H$15:$S$15,0)),
IF(AND($M47="x",$F47&lt;&gt;0),
IF($F47=1,$J47,
IF('2.1 Kraftwerk allgemein'!$F$17-'2.5 CAPEX'!BD$5&gt;='2.5 CAPEX'!$F47*'1.1 Allgemein'!$I$27,
IF(SUM(OFFSET(BC47,0,-MIN($F47-2,COLUMN(AP47)-1),1,MIN($F47-1,COLUMN(AP47))))=0,$J47,""),"")),"")),""),"")</f>
        <v/>
      </c>
      <c r="BE47" s="340" t="str">
        <f ca="1">IF(BE$5&lt;&gt;"",
IF(BE$5&gt;='2.1 Kraftwerk allgemein'!$F$15,
IF(BE$5&lt;='2.1 Kraftwerk allgemein'!$F$16,
$J47*INDEX('2.1 Kraftwerk allgemein'!$H$16:$S$16,,MATCH('2.5 CAPEX'!BE$5,'2.1 Kraftwerk allgemein'!$H$15:$S$15,0)),
IF(AND($M47="x",$F47&lt;&gt;0),
IF($F47=1,$J47,
IF('2.1 Kraftwerk allgemein'!$F$17-'2.5 CAPEX'!BE$5&gt;='2.5 CAPEX'!$F47*'1.1 Allgemein'!$I$27,
IF(SUM(OFFSET(BD47,0,-MIN($F47-2,COLUMN(AQ47)-1),1,MIN($F47-1,COLUMN(AQ47))))=0,$J47,""),"")),"")),""),"")</f>
        <v/>
      </c>
      <c r="BF47" s="340" t="str">
        <f ca="1">IF(BF$5&lt;&gt;"",
IF(BF$5&gt;='2.1 Kraftwerk allgemein'!$F$15,
IF(BF$5&lt;='2.1 Kraftwerk allgemein'!$F$16,
$J47*INDEX('2.1 Kraftwerk allgemein'!$H$16:$S$16,,MATCH('2.5 CAPEX'!BF$5,'2.1 Kraftwerk allgemein'!$H$15:$S$15,0)),
IF(AND($M47="x",$F47&lt;&gt;0),
IF($F47=1,$J47,
IF('2.1 Kraftwerk allgemein'!$F$17-'2.5 CAPEX'!BF$5&gt;='2.5 CAPEX'!$F47*'1.1 Allgemein'!$I$27,
IF(SUM(OFFSET(BE47,0,-MIN($F47-2,COLUMN(AR47)-1),1,MIN($F47-1,COLUMN(AR47))))=0,$J47,""),"")),"")),""),"")</f>
        <v/>
      </c>
      <c r="BG47" s="340" t="str">
        <f ca="1">IF(BG$5&lt;&gt;"",
IF(BG$5&gt;='2.1 Kraftwerk allgemein'!$F$15,
IF(BG$5&lt;='2.1 Kraftwerk allgemein'!$F$16,
$J47*INDEX('2.1 Kraftwerk allgemein'!$H$16:$S$16,,MATCH('2.5 CAPEX'!BG$5,'2.1 Kraftwerk allgemein'!$H$15:$S$15,0)),
IF(AND($M47="x",$F47&lt;&gt;0),
IF($F47=1,$J47,
IF('2.1 Kraftwerk allgemein'!$F$17-'2.5 CAPEX'!BG$5&gt;='2.5 CAPEX'!$F47*'1.1 Allgemein'!$I$27,
IF(SUM(OFFSET(BF47,0,-MIN($F47-2,COLUMN(AS47)-1),1,MIN($F47-1,COLUMN(AS47))))=0,$J47,""),"")),"")),""),"")</f>
        <v/>
      </c>
      <c r="BH47" s="340" t="str">
        <f ca="1">IF(BH$5&lt;&gt;"",
IF(BH$5&gt;='2.1 Kraftwerk allgemein'!$F$15,
IF(BH$5&lt;='2.1 Kraftwerk allgemein'!$F$16,
$J47*INDEX('2.1 Kraftwerk allgemein'!$H$16:$S$16,,MATCH('2.5 CAPEX'!BH$5,'2.1 Kraftwerk allgemein'!$H$15:$S$15,0)),
IF(AND($M47="x",$F47&lt;&gt;0),
IF($F47=1,$J47,
IF('2.1 Kraftwerk allgemein'!$F$17-'2.5 CAPEX'!BH$5&gt;='2.5 CAPEX'!$F47*'1.1 Allgemein'!$I$27,
IF(SUM(OFFSET(BG47,0,-MIN($F47-2,COLUMN(AT47)-1),1,MIN($F47-1,COLUMN(AT47))))=0,$J47,""),"")),"")),""),"")</f>
        <v/>
      </c>
      <c r="BI47" s="340" t="str">
        <f ca="1">IF(BI$5&lt;&gt;"",
IF(BI$5&gt;='2.1 Kraftwerk allgemein'!$F$15,
IF(BI$5&lt;='2.1 Kraftwerk allgemein'!$F$16,
$J47*INDEX('2.1 Kraftwerk allgemein'!$H$16:$S$16,,MATCH('2.5 CAPEX'!BI$5,'2.1 Kraftwerk allgemein'!$H$15:$S$15,0)),
IF(AND($M47="x",$F47&lt;&gt;0),
IF($F47=1,$J47,
IF('2.1 Kraftwerk allgemein'!$F$17-'2.5 CAPEX'!BI$5&gt;='2.5 CAPEX'!$F47*'1.1 Allgemein'!$I$27,
IF(SUM(OFFSET(BH47,0,-MIN($F47-2,COLUMN(AU47)-1),1,MIN($F47-1,COLUMN(AU47))))=0,$J47,""),"")),"")),""),"")</f>
        <v/>
      </c>
      <c r="BJ47" s="340" t="str">
        <f ca="1">IF(BJ$5&lt;&gt;"",
IF(BJ$5&gt;='2.1 Kraftwerk allgemein'!$F$15,
IF(BJ$5&lt;='2.1 Kraftwerk allgemein'!$F$16,
$J47*INDEX('2.1 Kraftwerk allgemein'!$H$16:$S$16,,MATCH('2.5 CAPEX'!BJ$5,'2.1 Kraftwerk allgemein'!$H$15:$S$15,0)),
IF(AND($M47="x",$F47&lt;&gt;0),
IF($F47=1,$J47,
IF('2.1 Kraftwerk allgemein'!$F$17-'2.5 CAPEX'!BJ$5&gt;='2.5 CAPEX'!$F47*'1.1 Allgemein'!$I$27,
IF(SUM(OFFSET(BI47,0,-MIN($F47-2,COLUMN(AV47)-1),1,MIN($F47-1,COLUMN(AV47))))=0,$J47,""),"")),"")),""),"")</f>
        <v/>
      </c>
      <c r="BK47" s="340" t="str">
        <f ca="1">IF(BK$5&lt;&gt;"",
IF(BK$5&gt;='2.1 Kraftwerk allgemein'!$F$15,
IF(BK$5&lt;='2.1 Kraftwerk allgemein'!$F$16,
$J47*INDEX('2.1 Kraftwerk allgemein'!$H$16:$S$16,,MATCH('2.5 CAPEX'!BK$5,'2.1 Kraftwerk allgemein'!$H$15:$S$15,0)),
IF(AND($M47="x",$F47&lt;&gt;0),
IF($F47=1,$J47,
IF('2.1 Kraftwerk allgemein'!$F$17-'2.5 CAPEX'!BK$5&gt;='2.5 CAPEX'!$F47*'1.1 Allgemein'!$I$27,
IF(SUM(OFFSET(BJ47,0,-MIN($F47-2,COLUMN(AW47)-1),1,MIN($F47-1,COLUMN(AW47))))=0,$J47,""),"")),"")),""),"")</f>
        <v/>
      </c>
      <c r="BL47" s="340" t="str">
        <f ca="1">IF(BL$5&lt;&gt;"",
IF(BL$5&gt;='2.1 Kraftwerk allgemein'!$F$15,
IF(BL$5&lt;='2.1 Kraftwerk allgemein'!$F$16,
$J47*INDEX('2.1 Kraftwerk allgemein'!$H$16:$S$16,,MATCH('2.5 CAPEX'!BL$5,'2.1 Kraftwerk allgemein'!$H$15:$S$15,0)),
IF(AND($M47="x",$F47&lt;&gt;0),
IF($F47=1,$J47,
IF('2.1 Kraftwerk allgemein'!$F$17-'2.5 CAPEX'!BL$5&gt;='2.5 CAPEX'!$F47*'1.1 Allgemein'!$I$27,
IF(SUM(OFFSET(BK47,0,-MIN($F47-2,COLUMN(AX47)-1),1,MIN($F47-1,COLUMN(AX47))))=0,$J47,""),"")),"")),""),"")</f>
        <v/>
      </c>
      <c r="BM47" s="340" t="str">
        <f ca="1">IF(BM$5&lt;&gt;"",
IF(BM$5&gt;='2.1 Kraftwerk allgemein'!$F$15,
IF(BM$5&lt;='2.1 Kraftwerk allgemein'!$F$16,
$J47*INDEX('2.1 Kraftwerk allgemein'!$H$16:$S$16,,MATCH('2.5 CAPEX'!BM$5,'2.1 Kraftwerk allgemein'!$H$15:$S$15,0)),
IF(AND($M47="x",$F47&lt;&gt;0),
IF($F47=1,$J47,
IF('2.1 Kraftwerk allgemein'!$F$17-'2.5 CAPEX'!BM$5&gt;='2.5 CAPEX'!$F47*'1.1 Allgemein'!$I$27,
IF(SUM(OFFSET(BL47,0,-MIN($F47-2,COLUMN(AY47)-1),1,MIN($F47-1,COLUMN(AY47))))=0,$J47,""),"")),"")),""),"")</f>
        <v/>
      </c>
      <c r="BN47" s="340" t="str">
        <f ca="1">IF(BN$5&lt;&gt;"",
IF(BN$5&gt;='2.1 Kraftwerk allgemein'!$F$15,
IF(BN$5&lt;='2.1 Kraftwerk allgemein'!$F$16,
$J47*INDEX('2.1 Kraftwerk allgemein'!$H$16:$S$16,,MATCH('2.5 CAPEX'!BN$5,'2.1 Kraftwerk allgemein'!$H$15:$S$15,0)),
IF(AND($M47="x",$F47&lt;&gt;0),
IF($F47=1,$J47,
IF('2.1 Kraftwerk allgemein'!$F$17-'2.5 CAPEX'!BN$5&gt;='2.5 CAPEX'!$F47*'1.1 Allgemein'!$I$27,
IF(SUM(OFFSET(BM47,0,-MIN($F47-2,COLUMN(AZ47)-1),1,MIN($F47-1,COLUMN(AZ47))))=0,$J47,""),"")),"")),""),"")</f>
        <v/>
      </c>
      <c r="BO47" s="340" t="str">
        <f ca="1">IF(BO$5&lt;&gt;"",
IF(BO$5&gt;='2.1 Kraftwerk allgemein'!$F$15,
IF(BO$5&lt;='2.1 Kraftwerk allgemein'!$F$16,
$J47*INDEX('2.1 Kraftwerk allgemein'!$H$16:$S$16,,MATCH('2.5 CAPEX'!BO$5,'2.1 Kraftwerk allgemein'!$H$15:$S$15,0)),
IF(AND($M47="x",$F47&lt;&gt;0),
IF($F47=1,$J47,
IF('2.1 Kraftwerk allgemein'!$F$17-'2.5 CAPEX'!BO$5&gt;='2.5 CAPEX'!$F47*'1.1 Allgemein'!$I$27,
IF(SUM(OFFSET(BN47,0,-MIN($F47-2,COLUMN(BA47)-1),1,MIN($F47-1,COLUMN(BA47))))=0,$J47,""),"")),"")),""),"")</f>
        <v/>
      </c>
      <c r="BP47" s="340" t="str">
        <f ca="1">IF(BP$5&lt;&gt;"",
IF(BP$5&gt;='2.1 Kraftwerk allgemein'!$F$15,
IF(BP$5&lt;='2.1 Kraftwerk allgemein'!$F$16,
$J47*INDEX('2.1 Kraftwerk allgemein'!$H$16:$S$16,,MATCH('2.5 CAPEX'!BP$5,'2.1 Kraftwerk allgemein'!$H$15:$S$15,0)),
IF(AND($M47="x",$F47&lt;&gt;0),
IF($F47=1,$J47,
IF('2.1 Kraftwerk allgemein'!$F$17-'2.5 CAPEX'!BP$5&gt;='2.5 CAPEX'!$F47*'1.1 Allgemein'!$I$27,
IF(SUM(OFFSET(BO47,0,-MIN($F47-2,COLUMN(BB47)-1),1,MIN($F47-1,COLUMN(BB47))))=0,$J47,""),"")),"")),""),"")</f>
        <v/>
      </c>
      <c r="BQ47" s="340" t="str">
        <f ca="1">IF(BQ$5&lt;&gt;"",
IF(BQ$5&gt;='2.1 Kraftwerk allgemein'!$F$15,
IF(BQ$5&lt;='2.1 Kraftwerk allgemein'!$F$16,
$J47*INDEX('2.1 Kraftwerk allgemein'!$H$16:$S$16,,MATCH('2.5 CAPEX'!BQ$5,'2.1 Kraftwerk allgemein'!$H$15:$S$15,0)),
IF(AND($M47="x",$F47&lt;&gt;0),
IF($F47=1,$J47,
IF('2.1 Kraftwerk allgemein'!$F$17-'2.5 CAPEX'!BQ$5&gt;='2.5 CAPEX'!$F47*'1.1 Allgemein'!$I$27,
IF(SUM(OFFSET(BP47,0,-MIN($F47-2,COLUMN(BC47)-1),1,MIN($F47-1,COLUMN(BC47))))=0,$J47,""),"")),"")),""),"")</f>
        <v/>
      </c>
      <c r="BR47" s="340" t="str">
        <f ca="1">IF(BR$5&lt;&gt;"",
IF(BR$5&gt;='2.1 Kraftwerk allgemein'!$F$15,
IF(BR$5&lt;='2.1 Kraftwerk allgemein'!$F$16,
$J47*INDEX('2.1 Kraftwerk allgemein'!$H$16:$S$16,,MATCH('2.5 CAPEX'!BR$5,'2.1 Kraftwerk allgemein'!$H$15:$S$15,0)),
IF(AND($M47="x",$F47&lt;&gt;0),
IF($F47=1,$J47,
IF('2.1 Kraftwerk allgemein'!$F$17-'2.5 CAPEX'!BR$5&gt;='2.5 CAPEX'!$F47*'1.1 Allgemein'!$I$27,
IF(SUM(OFFSET(BQ47,0,-MIN($F47-2,COLUMN(BD47)-1),1,MIN($F47-1,COLUMN(BD47))))=0,$J47,""),"")),"")),""),"")</f>
        <v/>
      </c>
      <c r="BS47" s="340" t="str">
        <f ca="1">IF(BS$5&lt;&gt;"",
IF(BS$5&gt;='2.1 Kraftwerk allgemein'!$F$15,
IF(BS$5&lt;='2.1 Kraftwerk allgemein'!$F$16,
$J47*INDEX('2.1 Kraftwerk allgemein'!$H$16:$S$16,,MATCH('2.5 CAPEX'!BS$5,'2.1 Kraftwerk allgemein'!$H$15:$S$15,0)),
IF(AND($M47="x",$F47&lt;&gt;0),
IF($F47=1,$J47,
IF('2.1 Kraftwerk allgemein'!$F$17-'2.5 CAPEX'!BS$5&gt;='2.5 CAPEX'!$F47*'1.1 Allgemein'!$I$27,
IF(SUM(OFFSET(BR47,0,-MIN($F47-2,COLUMN(BE47)-1),1,MIN($F47-1,COLUMN(BE47))))=0,$J47,""),"")),"")),""),"")</f>
        <v/>
      </c>
      <c r="BT47" s="340" t="str">
        <f ca="1">IF(BT$5&lt;&gt;"",
IF(BT$5&gt;='2.1 Kraftwerk allgemein'!$F$15,
IF(BT$5&lt;='2.1 Kraftwerk allgemein'!$F$16,
$J47*INDEX('2.1 Kraftwerk allgemein'!$H$16:$S$16,,MATCH('2.5 CAPEX'!BT$5,'2.1 Kraftwerk allgemein'!$H$15:$S$15,0)),
IF(AND($M47="x",$F47&lt;&gt;0),
IF($F47=1,$J47,
IF('2.1 Kraftwerk allgemein'!$F$17-'2.5 CAPEX'!BT$5&gt;='2.5 CAPEX'!$F47*'1.1 Allgemein'!$I$27,
IF(SUM(OFFSET(BS47,0,-MIN($F47-2,COLUMN(BF47)-1),1,MIN($F47-1,COLUMN(BF47))))=0,$J47,""),"")),"")),""),"")</f>
        <v/>
      </c>
      <c r="BU47" s="340" t="str">
        <f ca="1">IF(BU$5&lt;&gt;"",
IF(BU$5&gt;='2.1 Kraftwerk allgemein'!$F$15,
IF(BU$5&lt;='2.1 Kraftwerk allgemein'!$F$16,
$J47*INDEX('2.1 Kraftwerk allgemein'!$H$16:$S$16,,MATCH('2.5 CAPEX'!BU$5,'2.1 Kraftwerk allgemein'!$H$15:$S$15,0)),
IF(AND($M47="x",$F47&lt;&gt;0),
IF($F47=1,$J47,
IF('2.1 Kraftwerk allgemein'!$F$17-'2.5 CAPEX'!BU$5&gt;='2.5 CAPEX'!$F47*'1.1 Allgemein'!$I$27,
IF(SUM(OFFSET(BT47,0,-MIN($F47-2,COLUMN(BG47)-1),1,MIN($F47-1,COLUMN(BG47))))=0,$J47,""),"")),"")),""),"")</f>
        <v/>
      </c>
      <c r="BV47" s="340" t="str">
        <f ca="1">IF(BV$5&lt;&gt;"",
IF(BV$5&gt;='2.1 Kraftwerk allgemein'!$F$15,
IF(BV$5&lt;='2.1 Kraftwerk allgemein'!$F$16,
$J47*INDEX('2.1 Kraftwerk allgemein'!$H$16:$S$16,,MATCH('2.5 CAPEX'!BV$5,'2.1 Kraftwerk allgemein'!$H$15:$S$15,0)),
IF(AND($M47="x",$F47&lt;&gt;0),
IF($F47=1,$J47,
IF('2.1 Kraftwerk allgemein'!$F$17-'2.5 CAPEX'!BV$5&gt;='2.5 CAPEX'!$F47*'1.1 Allgemein'!$I$27,
IF(SUM(OFFSET(BU47,0,-MIN($F47-2,COLUMN(BH47)-1),1,MIN($F47-1,COLUMN(BH47))))=0,$J47,""),"")),"")),""),"")</f>
        <v/>
      </c>
      <c r="BW47" s="340" t="str">
        <f ca="1">IF(BW$5&lt;&gt;"",
IF(BW$5&gt;='2.1 Kraftwerk allgemein'!$F$15,
IF(BW$5&lt;='2.1 Kraftwerk allgemein'!$F$16,
$J47*INDEX('2.1 Kraftwerk allgemein'!$H$16:$S$16,,MATCH('2.5 CAPEX'!BW$5,'2.1 Kraftwerk allgemein'!$H$15:$S$15,0)),
IF(AND($M47="x",$F47&lt;&gt;0),
IF($F47=1,$J47,
IF('2.1 Kraftwerk allgemein'!$F$17-'2.5 CAPEX'!BW$5&gt;='2.5 CAPEX'!$F47*'1.1 Allgemein'!$I$27,
IF(SUM(OFFSET(BV47,0,-MIN($F47-2,COLUMN(BI47)-1),1,MIN($F47-1,COLUMN(BI47))))=0,$J47,""),"")),"")),""),"")</f>
        <v/>
      </c>
      <c r="BX47" s="340" t="str">
        <f ca="1">IF(BX$5&lt;&gt;"",
IF(BX$5&gt;='2.1 Kraftwerk allgemein'!$F$15,
IF(BX$5&lt;='2.1 Kraftwerk allgemein'!$F$16,
$J47*INDEX('2.1 Kraftwerk allgemein'!$H$16:$S$16,,MATCH('2.5 CAPEX'!BX$5,'2.1 Kraftwerk allgemein'!$H$15:$S$15,0)),
IF(AND($M47="x",$F47&lt;&gt;0),
IF($F47=1,$J47,
IF('2.1 Kraftwerk allgemein'!$F$17-'2.5 CAPEX'!BX$5&gt;='2.5 CAPEX'!$F47*'1.1 Allgemein'!$I$27,
IF(SUM(OFFSET(BW47,0,-MIN($F47-2,COLUMN(BJ47)-1),1,MIN($F47-1,COLUMN(BJ47))))=0,$J47,""),"")),"")),""),"")</f>
        <v/>
      </c>
      <c r="BY47" s="340" t="str">
        <f ca="1">IF(BY$5&lt;&gt;"",
IF(BY$5&gt;='2.1 Kraftwerk allgemein'!$F$15,
IF(BY$5&lt;='2.1 Kraftwerk allgemein'!$F$16,
$J47*INDEX('2.1 Kraftwerk allgemein'!$H$16:$S$16,,MATCH('2.5 CAPEX'!BY$5,'2.1 Kraftwerk allgemein'!$H$15:$S$15,0)),
IF(AND($M47="x",$F47&lt;&gt;0),
IF($F47=1,$J47,
IF('2.1 Kraftwerk allgemein'!$F$17-'2.5 CAPEX'!BY$5&gt;='2.5 CAPEX'!$F47*'1.1 Allgemein'!$I$27,
IF(SUM(OFFSET(BX47,0,-MIN($F47-2,COLUMN(BK47)-1),1,MIN($F47-1,COLUMN(BK47))))=0,$J47,""),"")),"")),""),"")</f>
        <v/>
      </c>
      <c r="BZ47" s="340" t="str">
        <f ca="1">IF(BZ$5&lt;&gt;"",
IF(BZ$5&gt;='2.1 Kraftwerk allgemein'!$F$15,
IF(BZ$5&lt;='2.1 Kraftwerk allgemein'!$F$16,
$J47*INDEX('2.1 Kraftwerk allgemein'!$H$16:$S$16,,MATCH('2.5 CAPEX'!BZ$5,'2.1 Kraftwerk allgemein'!$H$15:$S$15,0)),
IF(AND($M47="x",$F47&lt;&gt;0),
IF($F47=1,$J47,
IF('2.1 Kraftwerk allgemein'!$F$17-'2.5 CAPEX'!BZ$5&gt;='2.5 CAPEX'!$F47*'1.1 Allgemein'!$I$27,
IF(SUM(OFFSET(BY47,0,-MIN($F47-2,COLUMN(BL47)-1),1,MIN($F47-1,COLUMN(BL47))))=0,$J47,""),"")),"")),""),"")</f>
        <v/>
      </c>
      <c r="CA47" s="340" t="str">
        <f ca="1">IF(CA$5&lt;&gt;"",
IF(CA$5&gt;='2.1 Kraftwerk allgemein'!$F$15,
IF(CA$5&lt;='2.1 Kraftwerk allgemein'!$F$16,
$J47*INDEX('2.1 Kraftwerk allgemein'!$H$16:$S$16,,MATCH('2.5 CAPEX'!CA$5,'2.1 Kraftwerk allgemein'!$H$15:$S$15,0)),
IF(AND($M47="x",$F47&lt;&gt;0),
IF($F47=1,$J47,
IF('2.1 Kraftwerk allgemein'!$F$17-'2.5 CAPEX'!CA$5&gt;='2.5 CAPEX'!$F47*'1.1 Allgemein'!$I$27,
IF(SUM(OFFSET(BZ47,0,-MIN($F47-2,COLUMN(BM47)-1),1,MIN($F47-1,COLUMN(BM47))))=0,$J47,""),"")),"")),""),"")</f>
        <v/>
      </c>
      <c r="CB47" s="340" t="str">
        <f ca="1">IF(CB$5&lt;&gt;"",
IF(CB$5&gt;='2.1 Kraftwerk allgemein'!$F$15,
IF(CB$5&lt;='2.1 Kraftwerk allgemein'!$F$16,
$J47*INDEX('2.1 Kraftwerk allgemein'!$H$16:$S$16,,MATCH('2.5 CAPEX'!CB$5,'2.1 Kraftwerk allgemein'!$H$15:$S$15,0)),
IF(AND($M47="x",$F47&lt;&gt;0),
IF($F47=1,$J47,
IF('2.1 Kraftwerk allgemein'!$F$17-'2.5 CAPEX'!CB$5&gt;='2.5 CAPEX'!$F47*'1.1 Allgemein'!$I$27,
IF(SUM(OFFSET(CA47,0,-MIN($F47-2,COLUMN(BN47)-1),1,MIN($F47-1,COLUMN(BN47))))=0,$J47,""),"")),"")),""),"")</f>
        <v/>
      </c>
      <c r="CC47" s="340" t="str">
        <f ca="1">IF(CC$5&lt;&gt;"",
IF(CC$5&gt;='2.1 Kraftwerk allgemein'!$F$15,
IF(CC$5&lt;='2.1 Kraftwerk allgemein'!$F$16,
$J47*INDEX('2.1 Kraftwerk allgemein'!$H$16:$S$16,,MATCH('2.5 CAPEX'!CC$5,'2.1 Kraftwerk allgemein'!$H$15:$S$15,0)),
IF(AND($M47="x",$F47&lt;&gt;0),
IF($F47=1,$J47,
IF('2.1 Kraftwerk allgemein'!$F$17-'2.5 CAPEX'!CC$5&gt;='2.5 CAPEX'!$F47*'1.1 Allgemein'!$I$27,
IF(SUM(OFFSET(CB47,0,-MIN($F47-2,COLUMN(BO47)-1),1,MIN($F47-1,COLUMN(BO47))))=0,$J47,""),"")),"")),""),"")</f>
        <v/>
      </c>
      <c r="CD47" s="340" t="str">
        <f ca="1">IF(CD$5&lt;&gt;"",
IF(CD$5&gt;='2.1 Kraftwerk allgemein'!$F$15,
IF(CD$5&lt;='2.1 Kraftwerk allgemein'!$F$16,
$J47*INDEX('2.1 Kraftwerk allgemein'!$H$16:$S$16,,MATCH('2.5 CAPEX'!CD$5,'2.1 Kraftwerk allgemein'!$H$15:$S$15,0)),
IF(AND($M47="x",$F47&lt;&gt;0),
IF($F47=1,$J47,
IF('2.1 Kraftwerk allgemein'!$F$17-'2.5 CAPEX'!CD$5&gt;='2.5 CAPEX'!$F47*'1.1 Allgemein'!$I$27,
IF(SUM(OFFSET(CC47,0,-MIN($F47-2,COLUMN(BP47)-1),1,MIN($F47-1,COLUMN(BP47))))=0,$J47,""),"")),"")),""),"")</f>
        <v/>
      </c>
      <c r="CE47" s="340" t="str">
        <f ca="1">IF(CE$5&lt;&gt;"",
IF(CE$5&gt;='2.1 Kraftwerk allgemein'!$F$15,
IF(CE$5&lt;='2.1 Kraftwerk allgemein'!$F$16,
$J47*INDEX('2.1 Kraftwerk allgemein'!$H$16:$S$16,,MATCH('2.5 CAPEX'!CE$5,'2.1 Kraftwerk allgemein'!$H$15:$S$15,0)),
IF(AND($M47="x",$F47&lt;&gt;0),
IF($F47=1,$J47,
IF('2.1 Kraftwerk allgemein'!$F$17-'2.5 CAPEX'!CE$5&gt;='2.5 CAPEX'!$F47*'1.1 Allgemein'!$I$27,
IF(SUM(OFFSET(CD47,0,-MIN($F47-2,COLUMN(BQ47)-1),1,MIN($F47-1,COLUMN(BQ47))))=0,$J47,""),"")),"")),""),"")</f>
        <v/>
      </c>
      <c r="CF47" s="340" t="str">
        <f ca="1">IF(CF$5&lt;&gt;"",
IF(CF$5&gt;='2.1 Kraftwerk allgemein'!$F$15,
IF(CF$5&lt;='2.1 Kraftwerk allgemein'!$F$16,
$J47*INDEX('2.1 Kraftwerk allgemein'!$H$16:$S$16,,MATCH('2.5 CAPEX'!CF$5,'2.1 Kraftwerk allgemein'!$H$15:$S$15,0)),
IF(AND($M47="x",$F47&lt;&gt;0),
IF($F47=1,$J47,
IF('2.1 Kraftwerk allgemein'!$F$17-'2.5 CAPEX'!CF$5&gt;='2.5 CAPEX'!$F47*'1.1 Allgemein'!$I$27,
IF(SUM(OFFSET(CE47,0,-MIN($F47-2,COLUMN(BR47)-1),1,MIN($F47-1,COLUMN(BR47))))=0,$J47,""),"")),"")),""),"")</f>
        <v/>
      </c>
      <c r="CG47" s="340" t="str">
        <f ca="1">IF(CG$5&lt;&gt;"",
IF(CG$5&gt;='2.1 Kraftwerk allgemein'!$F$15,
IF(CG$5&lt;='2.1 Kraftwerk allgemein'!$F$16,
$J47*INDEX('2.1 Kraftwerk allgemein'!$H$16:$S$16,,MATCH('2.5 CAPEX'!CG$5,'2.1 Kraftwerk allgemein'!$H$15:$S$15,0)),
IF(AND($M47="x",$F47&lt;&gt;0),
IF($F47=1,$J47,
IF('2.1 Kraftwerk allgemein'!$F$17-'2.5 CAPEX'!CG$5&gt;='2.5 CAPEX'!$F47*'1.1 Allgemein'!$I$27,
IF(SUM(OFFSET(CF47,0,-MIN($F47-2,COLUMN(BS47)-1),1,MIN($F47-1,COLUMN(BS47))))=0,$J47,""),"")),"")),""),"")</f>
        <v/>
      </c>
      <c r="CH47" s="340" t="str">
        <f ca="1">IF(CH$5&lt;&gt;"",
IF(CH$5&gt;='2.1 Kraftwerk allgemein'!$F$15,
IF(CH$5&lt;='2.1 Kraftwerk allgemein'!$F$16,
$J47*INDEX('2.1 Kraftwerk allgemein'!$H$16:$S$16,,MATCH('2.5 CAPEX'!CH$5,'2.1 Kraftwerk allgemein'!$H$15:$S$15,0)),
IF(AND($M47="x",$F47&lt;&gt;0),
IF($F47=1,$J47,
IF('2.1 Kraftwerk allgemein'!$F$17-'2.5 CAPEX'!CH$5&gt;='2.5 CAPEX'!$F47*'1.1 Allgemein'!$I$27,
IF(SUM(OFFSET(CG47,0,-MIN($F47-2,COLUMN(BT47)-1),1,MIN($F47-1,COLUMN(BT47))))=0,$J47,""),"")),"")),""),"")</f>
        <v/>
      </c>
      <c r="CI47" s="340" t="str">
        <f ca="1">IF(CI$5&lt;&gt;"",
IF(CI$5&gt;='2.1 Kraftwerk allgemein'!$F$15,
IF(CI$5&lt;='2.1 Kraftwerk allgemein'!$F$16,
$J47*INDEX('2.1 Kraftwerk allgemein'!$H$16:$S$16,,MATCH('2.5 CAPEX'!CI$5,'2.1 Kraftwerk allgemein'!$H$15:$S$15,0)),
IF(AND($M47="x",$F47&lt;&gt;0),
IF($F47=1,$J47,
IF('2.1 Kraftwerk allgemein'!$F$17-'2.5 CAPEX'!CI$5&gt;='2.5 CAPEX'!$F47*'1.1 Allgemein'!$I$27,
IF(SUM(OFFSET(CH47,0,-MIN($F47-2,COLUMN(BU47)-1),1,MIN($F47-1,COLUMN(BU47))))=0,$J47,""),"")),"")),""),"")</f>
        <v/>
      </c>
      <c r="CJ47" s="340" t="str">
        <f ca="1">IF(CJ$5&lt;&gt;"",
IF(CJ$5&gt;='2.1 Kraftwerk allgemein'!$F$15,
IF(CJ$5&lt;='2.1 Kraftwerk allgemein'!$F$16,
$J47*INDEX('2.1 Kraftwerk allgemein'!$H$16:$S$16,,MATCH('2.5 CAPEX'!CJ$5,'2.1 Kraftwerk allgemein'!$H$15:$S$15,0)),
IF(AND($M47="x",$F47&lt;&gt;0),
IF($F47=1,$J47,
IF('2.1 Kraftwerk allgemein'!$F$17-'2.5 CAPEX'!CJ$5&gt;='2.5 CAPEX'!$F47*'1.1 Allgemein'!$I$27,
IF(SUM(OFFSET(CI47,0,-MIN($F47-2,COLUMN(BV47)-1),1,MIN($F47-1,COLUMN(BV47))))=0,$J47,""),"")),"")),""),"")</f>
        <v/>
      </c>
      <c r="CK47" s="340" t="str">
        <f ca="1">IF(CK$5&lt;&gt;"",
IF(CK$5&gt;='2.1 Kraftwerk allgemein'!$F$15,
IF(CK$5&lt;='2.1 Kraftwerk allgemein'!$F$16,
$J47*INDEX('2.1 Kraftwerk allgemein'!$H$16:$S$16,,MATCH('2.5 CAPEX'!CK$5,'2.1 Kraftwerk allgemein'!$H$15:$S$15,0)),
IF(AND($M47="x",$F47&lt;&gt;0),
IF($F47=1,$J47,
IF('2.1 Kraftwerk allgemein'!$F$17-'2.5 CAPEX'!CK$5&gt;='2.5 CAPEX'!$F47*'1.1 Allgemein'!$I$27,
IF(SUM(OFFSET(CJ47,0,-MIN($F47-2,COLUMN(BW47)-1),1,MIN($F47-1,COLUMN(BW47))))=0,$J47,""),"")),"")),""),"")</f>
        <v/>
      </c>
      <c r="CL47" s="340" t="str">
        <f ca="1">IF(CL$5&lt;&gt;"",
IF(CL$5&gt;='2.1 Kraftwerk allgemein'!$F$15,
IF(CL$5&lt;='2.1 Kraftwerk allgemein'!$F$16,
$J47*INDEX('2.1 Kraftwerk allgemein'!$H$16:$S$16,,MATCH('2.5 CAPEX'!CL$5,'2.1 Kraftwerk allgemein'!$H$15:$S$15,0)),
IF(AND($M47="x",$F47&lt;&gt;0),
IF($F47=1,$J47,
IF('2.1 Kraftwerk allgemein'!$F$17-'2.5 CAPEX'!CL$5&gt;='2.5 CAPEX'!$F47*'1.1 Allgemein'!$I$27,
IF(SUM(OFFSET(CK47,0,-MIN($F47-2,COLUMN(BX47)-1),1,MIN($F47-1,COLUMN(BX47))))=0,$J47,""),"")),"")),""),"")</f>
        <v/>
      </c>
      <c r="CM47" s="340" t="str">
        <f ca="1">IF(CM$5&lt;&gt;"",
IF(CM$5&gt;='2.1 Kraftwerk allgemein'!$F$15,
IF(CM$5&lt;='2.1 Kraftwerk allgemein'!$F$16,
$J47*INDEX('2.1 Kraftwerk allgemein'!$H$16:$S$16,,MATCH('2.5 CAPEX'!CM$5,'2.1 Kraftwerk allgemein'!$H$15:$S$15,0)),
IF(AND($M47="x",$F47&lt;&gt;0),
IF($F47=1,$J47,
IF('2.1 Kraftwerk allgemein'!$F$17-'2.5 CAPEX'!CM$5&gt;='2.5 CAPEX'!$F47*'1.1 Allgemein'!$I$27,
IF(SUM(OFFSET(CL47,0,-MIN($F47-2,COLUMN(BY47)-1),1,MIN($F47-1,COLUMN(BY47))))=0,$J47,""),"")),"")),""),"")</f>
        <v/>
      </c>
      <c r="CN47" s="340" t="str">
        <f ca="1">IF(CN$5&lt;&gt;"",
IF(CN$5&gt;='2.1 Kraftwerk allgemein'!$F$15,
IF(CN$5&lt;='2.1 Kraftwerk allgemein'!$F$16,
$J47*INDEX('2.1 Kraftwerk allgemein'!$H$16:$S$16,,MATCH('2.5 CAPEX'!CN$5,'2.1 Kraftwerk allgemein'!$H$15:$S$15,0)),
IF(AND($M47="x",$F47&lt;&gt;0),
IF($F47=1,$J47,
IF('2.1 Kraftwerk allgemein'!$F$17-'2.5 CAPEX'!CN$5&gt;='2.5 CAPEX'!$F47*'1.1 Allgemein'!$I$27,
IF(SUM(OFFSET(CM47,0,-MIN($F47-2,COLUMN(BZ47)-1),1,MIN($F47-1,COLUMN(BZ47))))=0,$J47,""),"")),"")),""),"")</f>
        <v/>
      </c>
      <c r="CO47" s="340" t="str">
        <f ca="1">IF(CO$5&lt;&gt;"",
IF(CO$5&gt;='2.1 Kraftwerk allgemein'!$F$15,
IF(CO$5&lt;='2.1 Kraftwerk allgemein'!$F$16,
$J47*INDEX('2.1 Kraftwerk allgemein'!$H$16:$S$16,,MATCH('2.5 CAPEX'!CO$5,'2.1 Kraftwerk allgemein'!$H$15:$S$15,0)),
IF(AND($M47="x",$F47&lt;&gt;0),
IF($F47=1,$J47,
IF('2.1 Kraftwerk allgemein'!$F$17-'2.5 CAPEX'!CO$5&gt;='2.5 CAPEX'!$F47*'1.1 Allgemein'!$I$27,
IF(SUM(OFFSET(CN47,0,-MIN($F47-2,COLUMN(CA47)-1),1,MIN($F47-1,COLUMN(CA47))))=0,$J47,""),"")),"")),""),"")</f>
        <v/>
      </c>
      <c r="CP47" s="340" t="str">
        <f ca="1">IF(CP$5&lt;&gt;"",
IF(CP$5&gt;='2.1 Kraftwerk allgemein'!$F$15,
IF(CP$5&lt;='2.1 Kraftwerk allgemein'!$F$16,
$J47*INDEX('2.1 Kraftwerk allgemein'!$H$16:$S$16,,MATCH('2.5 CAPEX'!CP$5,'2.1 Kraftwerk allgemein'!$H$15:$S$15,0)),
IF(AND($M47="x",$F47&lt;&gt;0),
IF($F47=1,$J47,
IF('2.1 Kraftwerk allgemein'!$F$17-'2.5 CAPEX'!CP$5&gt;='2.5 CAPEX'!$F47*'1.1 Allgemein'!$I$27,
IF(SUM(OFFSET(CO47,0,-MIN($F47-2,COLUMN(CB47)-1),1,MIN($F47-1,COLUMN(CB47))))=0,$J47,""),"")),"")),""),"")</f>
        <v/>
      </c>
      <c r="CQ47" s="340" t="str">
        <f ca="1">IF(CQ$5&lt;&gt;"",
IF(CQ$5&gt;='2.1 Kraftwerk allgemein'!$F$15,
IF(CQ$5&lt;='2.1 Kraftwerk allgemein'!$F$16,
$J47*INDEX('2.1 Kraftwerk allgemein'!$H$16:$S$16,,MATCH('2.5 CAPEX'!CQ$5,'2.1 Kraftwerk allgemein'!$H$15:$S$15,0)),
IF(AND($M47="x",$F47&lt;&gt;0),
IF($F47=1,$J47,
IF('2.1 Kraftwerk allgemein'!$F$17-'2.5 CAPEX'!CQ$5&gt;='2.5 CAPEX'!$F47*'1.1 Allgemein'!$I$27,
IF(SUM(OFFSET(CP47,0,-MIN($F47-2,COLUMN(CC47)-1),1,MIN($F47-1,COLUMN(CC47))))=0,$J47,""),"")),"")),""),"")</f>
        <v/>
      </c>
      <c r="CR47" s="340" t="str">
        <f ca="1">IF(CR$5&lt;&gt;"",
IF(CR$5&gt;='2.1 Kraftwerk allgemein'!$F$15,
IF(CR$5&lt;='2.1 Kraftwerk allgemein'!$F$16,
$J47*INDEX('2.1 Kraftwerk allgemein'!$H$16:$S$16,,MATCH('2.5 CAPEX'!CR$5,'2.1 Kraftwerk allgemein'!$H$15:$S$15,0)),
IF(AND($M47="x",$F47&lt;&gt;0),
IF($F47=1,$J47,
IF('2.1 Kraftwerk allgemein'!$F$17-'2.5 CAPEX'!CR$5&gt;='2.5 CAPEX'!$F47*'1.1 Allgemein'!$I$27,
IF(SUM(OFFSET(CQ47,0,-MIN($F47-2,COLUMN(CD47)-1),1,MIN($F47-1,COLUMN(CD47))))=0,$J47,""),"")),"")),""),"")</f>
        <v/>
      </c>
      <c r="CS47" s="340" t="str">
        <f ca="1">IF(CS$5&lt;&gt;"",
IF(CS$5&gt;='2.1 Kraftwerk allgemein'!$F$15,
IF(CS$5&lt;='2.1 Kraftwerk allgemein'!$F$16,
$J47*INDEX('2.1 Kraftwerk allgemein'!$H$16:$S$16,,MATCH('2.5 CAPEX'!CS$5,'2.1 Kraftwerk allgemein'!$H$15:$S$15,0)),
IF(AND($M47="x",$F47&lt;&gt;0),
IF($F47=1,$J47,
IF('2.1 Kraftwerk allgemein'!$F$17-'2.5 CAPEX'!CS$5&gt;='2.5 CAPEX'!$F47*'1.1 Allgemein'!$I$27,
IF(SUM(OFFSET(CR47,0,-MIN($F47-2,COLUMN(CE47)-1),1,MIN($F47-1,COLUMN(CE47))))=0,$J47,""),"")),"")),""),"")</f>
        <v/>
      </c>
      <c r="CT47" s="340" t="str">
        <f ca="1">IF(CT$5&lt;&gt;"",
IF(CT$5&gt;='2.1 Kraftwerk allgemein'!$F$15,
IF(CT$5&lt;='2.1 Kraftwerk allgemein'!$F$16,
$J47*INDEX('2.1 Kraftwerk allgemein'!$H$16:$S$16,,MATCH('2.5 CAPEX'!CT$5,'2.1 Kraftwerk allgemein'!$H$15:$S$15,0)),
IF(AND($M47="x",$F47&lt;&gt;0),
IF($F47=1,$J47,
IF('2.1 Kraftwerk allgemein'!$F$17-'2.5 CAPEX'!CT$5&gt;='2.5 CAPEX'!$F47*'1.1 Allgemein'!$I$27,
IF(SUM(OFFSET(CS47,0,-MIN($F47-2,COLUMN(CF47)-1),1,MIN($F47-1,COLUMN(CF47))))=0,$J47,""),"")),"")),""),"")</f>
        <v/>
      </c>
      <c r="CU47" s="340" t="str">
        <f ca="1">IF(CU$5&lt;&gt;"",
IF(CU$5&gt;='2.1 Kraftwerk allgemein'!$F$15,
IF(CU$5&lt;='2.1 Kraftwerk allgemein'!$F$16,
$J47*INDEX('2.1 Kraftwerk allgemein'!$H$16:$S$16,,MATCH('2.5 CAPEX'!CU$5,'2.1 Kraftwerk allgemein'!$H$15:$S$15,0)),
IF(AND($M47="x",$F47&lt;&gt;0),
IF($F47=1,$J47,
IF('2.1 Kraftwerk allgemein'!$F$17-'2.5 CAPEX'!CU$5&gt;='2.5 CAPEX'!$F47*'1.1 Allgemein'!$I$27,
IF(SUM(OFFSET(CT47,0,-MIN($F47-2,COLUMN(CG47)-1),1,MIN($F47-1,COLUMN(CG47))))=0,$J47,""),"")),"")),""),"")</f>
        <v/>
      </c>
      <c r="CV47" s="340" t="str">
        <f ca="1">IF(CV$5&lt;&gt;"",
IF(CV$5&gt;='2.1 Kraftwerk allgemein'!$F$15,
IF(CV$5&lt;='2.1 Kraftwerk allgemein'!$F$16,
$J47*INDEX('2.1 Kraftwerk allgemein'!$H$16:$S$16,,MATCH('2.5 CAPEX'!CV$5,'2.1 Kraftwerk allgemein'!$H$15:$S$15,0)),
IF(AND($M47="x",$F47&lt;&gt;0),
IF($F47=1,$J47,
IF('2.1 Kraftwerk allgemein'!$F$17-'2.5 CAPEX'!CV$5&gt;='2.5 CAPEX'!$F47*'1.1 Allgemein'!$I$27,
IF(SUM(OFFSET(CU47,0,-MIN($F47-2,COLUMN(CH47)-1),1,MIN($F47-1,COLUMN(CH47))))=0,$J47,""),"")),"")),""),"")</f>
        <v/>
      </c>
      <c r="CW47" s="340" t="str">
        <f ca="1">IF(CW$5&lt;&gt;"",
IF(CW$5&gt;='2.1 Kraftwerk allgemein'!$F$15,
IF(CW$5&lt;='2.1 Kraftwerk allgemein'!$F$16,
$J47*INDEX('2.1 Kraftwerk allgemein'!$H$16:$S$16,,MATCH('2.5 CAPEX'!CW$5,'2.1 Kraftwerk allgemein'!$H$15:$S$15,0)),
IF(AND($M47="x",$F47&lt;&gt;0),
IF($F47=1,$J47,
IF('2.1 Kraftwerk allgemein'!$F$17-'2.5 CAPEX'!CW$5&gt;='2.5 CAPEX'!$F47*'1.1 Allgemein'!$I$27,
IF(SUM(OFFSET(CV47,0,-MIN($F47-2,COLUMN(CI47)-1),1,MIN($F47-1,COLUMN(CI47))))=0,$J47,""),"")),"")),""),"")</f>
        <v/>
      </c>
      <c r="CX47" s="340" t="str">
        <f ca="1">IF(CX$5&lt;&gt;"",
IF(CX$5&gt;='2.1 Kraftwerk allgemein'!$F$15,
IF(CX$5&lt;='2.1 Kraftwerk allgemein'!$F$16,
$J47*INDEX('2.1 Kraftwerk allgemein'!$H$16:$S$16,,MATCH('2.5 CAPEX'!CX$5,'2.1 Kraftwerk allgemein'!$H$15:$S$15,0)),
IF(AND($M47="x",$F47&lt;&gt;0),
IF($F47=1,$J47,
IF('2.1 Kraftwerk allgemein'!$F$17-'2.5 CAPEX'!CX$5&gt;='2.5 CAPEX'!$F47*'1.1 Allgemein'!$I$27,
IF(SUM(OFFSET(CW47,0,-MIN($F47-2,COLUMN(CJ47)-1),1,MIN($F47-1,COLUMN(CJ47))))=0,$J47,""),"")),"")),""),"")</f>
        <v/>
      </c>
      <c r="CY47" s="340" t="str">
        <f ca="1">IF(CY$5&lt;&gt;"",
IF(CY$5&gt;='2.1 Kraftwerk allgemein'!$F$15,
IF(CY$5&lt;='2.1 Kraftwerk allgemein'!$F$16,
$J47*INDEX('2.1 Kraftwerk allgemein'!$H$16:$S$16,,MATCH('2.5 CAPEX'!CY$5,'2.1 Kraftwerk allgemein'!$H$15:$S$15,0)),
IF(AND($M47="x",$F47&lt;&gt;0),
IF($F47=1,$J47,
IF('2.1 Kraftwerk allgemein'!$F$17-'2.5 CAPEX'!CY$5&gt;='2.5 CAPEX'!$F47*'1.1 Allgemein'!$I$27,
IF(SUM(OFFSET(CX47,0,-MIN($F47-2,COLUMN(CK47)-1),1,MIN($F47-1,COLUMN(CK47))))=0,$J47,""),"")),"")),""),"")</f>
        <v/>
      </c>
      <c r="CZ47" s="340" t="str">
        <f ca="1">IF(CZ$5&lt;&gt;"",
IF(CZ$5&gt;='2.1 Kraftwerk allgemein'!$F$15,
IF(CZ$5&lt;='2.1 Kraftwerk allgemein'!$F$16,
$J47*INDEX('2.1 Kraftwerk allgemein'!$H$16:$S$16,,MATCH('2.5 CAPEX'!CZ$5,'2.1 Kraftwerk allgemein'!$H$15:$S$15,0)),
IF(AND($M47="x",$F47&lt;&gt;0),
IF($F47=1,$J47,
IF('2.1 Kraftwerk allgemein'!$F$17-'2.5 CAPEX'!CZ$5&gt;='2.5 CAPEX'!$F47*'1.1 Allgemein'!$I$27,
IF(SUM(OFFSET(CY47,0,-MIN($F47-2,COLUMN(CL47)-1),1,MIN($F47-1,COLUMN(CL47))))=0,$J47,""),"")),"")),""),"")</f>
        <v/>
      </c>
      <c r="DA47" s="340" t="str">
        <f ca="1">IF(DA$5&lt;&gt;"",
IF(DA$5&gt;='2.1 Kraftwerk allgemein'!$F$15,
IF(DA$5&lt;='2.1 Kraftwerk allgemein'!$F$16,
$J47*INDEX('2.1 Kraftwerk allgemein'!$H$16:$S$16,,MATCH('2.5 CAPEX'!DA$5,'2.1 Kraftwerk allgemein'!$H$15:$S$15,0)),
IF(AND($M47="x",$F47&lt;&gt;0),
IF($F47=1,$J47,
IF('2.1 Kraftwerk allgemein'!$F$17-'2.5 CAPEX'!DA$5&gt;='2.5 CAPEX'!$F47*'1.1 Allgemein'!$I$27,
IF(SUM(OFFSET(CZ47,0,-MIN($F47-2,COLUMN(CM47)-1),1,MIN($F47-1,COLUMN(CM47))))=0,$J47,""),"")),"")),""),"")</f>
        <v/>
      </c>
      <c r="DB47" s="340" t="str">
        <f ca="1">IF(DB$5&lt;&gt;"",
IF(DB$5&gt;='2.1 Kraftwerk allgemein'!$F$15,
IF(DB$5&lt;='2.1 Kraftwerk allgemein'!$F$16,
$J47*INDEX('2.1 Kraftwerk allgemein'!$H$16:$S$16,,MATCH('2.5 CAPEX'!DB$5,'2.1 Kraftwerk allgemein'!$H$15:$S$15,0)),
IF(AND($M47="x",$F47&lt;&gt;0),
IF($F47=1,$J47,
IF('2.1 Kraftwerk allgemein'!$F$17-'2.5 CAPEX'!DB$5&gt;='2.5 CAPEX'!$F47*'1.1 Allgemein'!$I$27,
IF(SUM(OFFSET(DA47,0,-MIN($F47-2,COLUMN(CN47)-1),1,MIN($F47-1,COLUMN(CN47))))=0,$J47,""),"")),"")),""),"")</f>
        <v/>
      </c>
      <c r="DC47" s="340" t="str">
        <f ca="1">IF(DC$5&lt;&gt;"",
IF(DC$5&gt;='2.1 Kraftwerk allgemein'!$F$15,
IF(DC$5&lt;='2.1 Kraftwerk allgemein'!$F$16,
$J47*INDEX('2.1 Kraftwerk allgemein'!$H$16:$S$16,,MATCH('2.5 CAPEX'!DC$5,'2.1 Kraftwerk allgemein'!$H$15:$S$15,0)),
IF(AND($M47="x",$F47&lt;&gt;0),
IF($F47=1,$J47,
IF('2.1 Kraftwerk allgemein'!$F$17-'2.5 CAPEX'!DC$5&gt;='2.5 CAPEX'!$F47*'1.1 Allgemein'!$I$27,
IF(SUM(OFFSET(DB47,0,-MIN($F47-2,COLUMN(CO47)-1),1,MIN($F47-1,COLUMN(CO47))))=0,$J47,""),"")),"")),""),"")</f>
        <v/>
      </c>
      <c r="DD47" s="340" t="str">
        <f ca="1">IF(DD$5&lt;&gt;"",
IF(DD$5&gt;='2.1 Kraftwerk allgemein'!$F$15,
IF(DD$5&lt;='2.1 Kraftwerk allgemein'!$F$16,
$J47*INDEX('2.1 Kraftwerk allgemein'!$H$16:$S$16,,MATCH('2.5 CAPEX'!DD$5,'2.1 Kraftwerk allgemein'!$H$15:$S$15,0)),
IF(AND($M47="x",$F47&lt;&gt;0),
IF($F47=1,$J47,
IF('2.1 Kraftwerk allgemein'!$F$17-'2.5 CAPEX'!DD$5&gt;='2.5 CAPEX'!$F47*'1.1 Allgemein'!$I$27,
IF(SUM(OFFSET(DC47,0,-MIN($F47-2,COLUMN(CP47)-1),1,MIN($F47-1,COLUMN(CP47))))=0,$J47,""),"")),"")),""),"")</f>
        <v/>
      </c>
      <c r="DE47" s="340" t="str">
        <f ca="1">IF(DE$5&lt;&gt;"",
IF(DE$5&gt;='2.1 Kraftwerk allgemein'!$F$15,
IF(DE$5&lt;='2.1 Kraftwerk allgemein'!$F$16,
$J47*INDEX('2.1 Kraftwerk allgemein'!$H$16:$S$16,,MATCH('2.5 CAPEX'!DE$5,'2.1 Kraftwerk allgemein'!$H$15:$S$15,0)),
IF(AND($M47="x",$F47&lt;&gt;0),
IF($F47=1,$J47,
IF('2.1 Kraftwerk allgemein'!$F$17-'2.5 CAPEX'!DE$5&gt;='2.5 CAPEX'!$F47*'1.1 Allgemein'!$I$27,
IF(SUM(OFFSET(DD47,0,-MIN($F47-2,COLUMN(CQ47)-1),1,MIN($F47-1,COLUMN(CQ47))))=0,$J47,""),"")),"")),""),"")</f>
        <v/>
      </c>
      <c r="DF47" s="340" t="str">
        <f ca="1">IF(DF$5&lt;&gt;"",
IF(DF$5&gt;='2.1 Kraftwerk allgemein'!$F$15,
IF(DF$5&lt;='2.1 Kraftwerk allgemein'!$F$16,
$J47*INDEX('2.1 Kraftwerk allgemein'!$H$16:$S$16,,MATCH('2.5 CAPEX'!DF$5,'2.1 Kraftwerk allgemein'!$H$15:$S$15,0)),
IF(AND($M47="x",$F47&lt;&gt;0),
IF($F47=1,$J47,
IF('2.1 Kraftwerk allgemein'!$F$17-'2.5 CAPEX'!DF$5&gt;='2.5 CAPEX'!$F47*'1.1 Allgemein'!$I$27,
IF(SUM(OFFSET(DE47,0,-MIN($F47-2,COLUMN(CR47)-1),1,MIN($F47-1,COLUMN(CR47))))=0,$J47,""),"")),"")),""),"")</f>
        <v/>
      </c>
      <c r="DG47" s="340" t="str">
        <f ca="1">IF(DG$5&lt;&gt;"",
IF(DG$5&gt;='2.1 Kraftwerk allgemein'!$F$15,
IF(DG$5&lt;='2.1 Kraftwerk allgemein'!$F$16,
$J47*INDEX('2.1 Kraftwerk allgemein'!$H$16:$S$16,,MATCH('2.5 CAPEX'!DG$5,'2.1 Kraftwerk allgemein'!$H$15:$S$15,0)),
IF(AND($M47="x",$F47&lt;&gt;0),
IF($F47=1,$J47,
IF('2.1 Kraftwerk allgemein'!$F$17-'2.5 CAPEX'!DG$5&gt;='2.5 CAPEX'!$F47*'1.1 Allgemein'!$I$27,
IF(SUM(OFFSET(DF47,0,-MIN($F47-2,COLUMN(CS47)-1),1,MIN($F47-1,COLUMN(CS47))))=0,$J47,""),"")),"")),""),"")</f>
        <v/>
      </c>
      <c r="DH47" s="340" t="str">
        <f ca="1">IF(DH$5&lt;&gt;"",
IF(DH$5&gt;='2.1 Kraftwerk allgemein'!$F$15,
IF(DH$5&lt;='2.1 Kraftwerk allgemein'!$F$16,
$J47*INDEX('2.1 Kraftwerk allgemein'!$H$16:$S$16,,MATCH('2.5 CAPEX'!DH$5,'2.1 Kraftwerk allgemein'!$H$15:$S$15,0)),
IF(AND($M47="x",$F47&lt;&gt;0),
IF($F47=1,$J47,
IF('2.1 Kraftwerk allgemein'!$F$17-'2.5 CAPEX'!DH$5&gt;='2.5 CAPEX'!$F47*'1.1 Allgemein'!$I$27,
IF(SUM(OFFSET(DG47,0,-MIN($F47-2,COLUMN(CT47)-1),1,MIN($F47-1,COLUMN(CT47))))=0,$J47,""),"")),"")),""),"")</f>
        <v/>
      </c>
      <c r="DI47" s="340" t="str">
        <f ca="1">IF(DI$5&lt;&gt;"",
IF(DI$5&gt;='2.1 Kraftwerk allgemein'!$F$15,
IF(DI$5&lt;='2.1 Kraftwerk allgemein'!$F$16,
$J47*INDEX('2.1 Kraftwerk allgemein'!$H$16:$S$16,,MATCH('2.5 CAPEX'!DI$5,'2.1 Kraftwerk allgemein'!$H$15:$S$15,0)),
IF(AND($M47="x",$F47&lt;&gt;0),
IF($F47=1,$J47,
IF('2.1 Kraftwerk allgemein'!$F$17-'2.5 CAPEX'!DI$5&gt;='2.5 CAPEX'!$F47*'1.1 Allgemein'!$I$27,
IF(SUM(OFFSET(DH47,0,-MIN($F47-2,COLUMN(CU47)-1),1,MIN($F47-1,COLUMN(CU47))))=0,$J47,""),"")),"")),""),"")</f>
        <v/>
      </c>
      <c r="DJ47" s="340" t="str">
        <f ca="1">IF(DJ$5&lt;&gt;"",
IF(DJ$5&gt;='2.1 Kraftwerk allgemein'!$F$15,
IF(DJ$5&lt;='2.1 Kraftwerk allgemein'!$F$16,
$J47*INDEX('2.1 Kraftwerk allgemein'!$H$16:$S$16,,MATCH('2.5 CAPEX'!DJ$5,'2.1 Kraftwerk allgemein'!$H$15:$S$15,0)),
IF(AND($M47="x",$F47&lt;&gt;0),
IF($F47=1,$J47,
IF('2.1 Kraftwerk allgemein'!$F$17-'2.5 CAPEX'!DJ$5&gt;='2.5 CAPEX'!$F47*'1.1 Allgemein'!$I$27,
IF(SUM(OFFSET(DI47,0,-MIN($F47-2,COLUMN(CV47)-1),1,MIN($F47-1,COLUMN(CV47))))=0,$J47,""),"")),"")),""),"")</f>
        <v/>
      </c>
      <c r="DK47" s="340" t="str">
        <f ca="1">IF(DK$5&lt;&gt;"",
IF(DK$5&gt;='2.1 Kraftwerk allgemein'!$F$15,
IF(DK$5&lt;='2.1 Kraftwerk allgemein'!$F$16,
$J47*INDEX('2.1 Kraftwerk allgemein'!$H$16:$S$16,,MATCH('2.5 CAPEX'!DK$5,'2.1 Kraftwerk allgemein'!$H$15:$S$15,0)),
IF(AND($M47="x",$F47&lt;&gt;0),
IF($F47=1,$J47,
IF('2.1 Kraftwerk allgemein'!$F$17-'2.5 CAPEX'!DK$5&gt;='2.5 CAPEX'!$F47*'1.1 Allgemein'!$I$27,
IF(SUM(OFFSET(DJ47,0,-MIN($F47-2,COLUMN(CW47)-1),1,MIN($F47-1,COLUMN(CW47))))=0,$J47,""),"")),"")),""),"")</f>
        <v/>
      </c>
    </row>
    <row r="48" spans="2:115" s="7" customFormat="1" ht="15" customHeight="1" x14ac:dyDescent="0.35">
      <c r="D48" s="41">
        <v>401</v>
      </c>
      <c r="E48" s="41" t="str">
        <f>IF('2.1 Kraftwerk allgemein'!$F$2="f",d_f_i!$B247,IF('2.1 Kraftwerk allgemein'!$F$2="i",d_f_i!$C247,d_f_i!$A247))</f>
        <v>Freileitung auf Holzmasten</v>
      </c>
      <c r="F48" s="19">
        <f>INDEX('1.1 Allgemein'!$1:$1048576,MATCH('2.5 CAPEX'!D48,'1.1 Allgemein'!$E:$E,0),MATCH('2.5 CAPEX'!$F$11,'1.1 Allgemein'!$34:$34,0))</f>
        <v>30</v>
      </c>
      <c r="G48" s="93">
        <f t="shared" ca="1" si="4"/>
        <v>0</v>
      </c>
      <c r="H48" s="94">
        <f ca="1">SUM(OFFSET(O48,0,0,1,'2.1 Kraftwerk allgemein'!$F$17-'2.5 CAPEX'!$O$5+1))-J48</f>
        <v>0</v>
      </c>
      <c r="I48" s="336"/>
      <c r="J48" s="336"/>
      <c r="K48" s="68" t="str">
        <f>IF($D48&lt;&gt;"",IF(INDEX('1.1 Allgemein'!$1:$1048576,MATCH('2.5 CAPEX'!$D48,'1.1 Allgemein'!$E:$E,0),MATCH('2.5 CAPEX'!K$11,'1.1 Allgemein'!$34:$34,0))&lt;&gt;0,INDEX('1.1 Allgemein'!$1:$1048576,MATCH('2.5 CAPEX'!$D48,'1.1 Allgemein'!$E:$E,0),MATCH('2.5 CAPEX'!K$11,'1.1 Allgemein'!$34:$34,0)),""),"")</f>
        <v/>
      </c>
      <c r="L48" s="68" t="str">
        <f>IF($D48&lt;&gt;"",IF(INDEX('1.1 Allgemein'!$1:$1048576,MATCH('2.5 CAPEX'!$D48,'1.1 Allgemein'!$E:$E,0),MATCH('2.5 CAPEX'!L$11,'1.1 Allgemein'!$34:$34,0))&lt;&gt;0,INDEX('1.1 Allgemein'!$1:$1048576,MATCH('2.5 CAPEX'!$D48,'1.1 Allgemein'!$E:$E,0),MATCH('2.5 CAPEX'!L$11,'1.1 Allgemein'!$34:$34,0)),""),"")</f>
        <v/>
      </c>
      <c r="M48" s="68" t="str">
        <f>IF($D48&lt;&gt;"",IF(INDEX('1.1 Allgemein'!$1:$1048576,MATCH('2.5 CAPEX'!$D48,'1.1 Allgemein'!$E:$E,0),MATCH('2.5 CAPEX'!M$11,'1.1 Allgemein'!$34:$34,0))&lt;&gt;0,INDEX('1.1 Allgemein'!$1:$1048576,MATCH('2.5 CAPEX'!$D48,'1.1 Allgemein'!$E:$E,0),MATCH('2.5 CAPEX'!M$11,'1.1 Allgemein'!$34:$34,0)),""),"")</f>
        <v>x</v>
      </c>
      <c r="N48" s="69"/>
      <c r="O48" s="340">
        <f ca="1">IF(O$5&lt;&gt;"",
IF(O$5&gt;='2.1 Kraftwerk allgemein'!$F$15,
IF(O$5&lt;='2.1 Kraftwerk allgemein'!$F$16,
$J48*INDEX('2.1 Kraftwerk allgemein'!$H$16:$S$16,,MATCH('2.5 CAPEX'!O$5,'2.1 Kraftwerk allgemein'!$H$15:$S$15,0)),
IF(AND($M48="x",$F48&lt;&gt;0),
IF($F48=1,$J48,
IF('2.1 Kraftwerk allgemein'!$F$17-'2.5 CAPEX'!O$5&gt;='2.5 CAPEX'!$F48*'1.1 Allgemein'!$I$27,
IF(SUM(OFFSET(N48,0,-MIN($F48-2,COLUMN(A48)-1),1,MIN($F48-1,COLUMN(A48))))=0,$J48,""),"")),"")),""),"")</f>
        <v>0</v>
      </c>
      <c r="P48" s="340">
        <f ca="1">IF(P$5&lt;&gt;"",
IF(P$5&gt;='2.1 Kraftwerk allgemein'!$F$15,
IF(P$5&lt;='2.1 Kraftwerk allgemein'!$F$16,
$J48*INDEX('2.1 Kraftwerk allgemein'!$H$16:$S$16,,MATCH('2.5 CAPEX'!P$5,'2.1 Kraftwerk allgemein'!$H$15:$S$15,0)),
IF(AND($M48="x",$F48&lt;&gt;0),
IF($F48=1,$J48,
IF('2.1 Kraftwerk allgemein'!$F$17-'2.5 CAPEX'!P$5&gt;='2.5 CAPEX'!$F48*'1.1 Allgemein'!$I$27,
IF(SUM(OFFSET(O48,0,-MIN($F48-2,COLUMN(B48)-1),1,MIN($F48-1,COLUMN(B48))))=0,$J48,""),"")),"")),""),"")</f>
        <v>0</v>
      </c>
      <c r="Q48" s="340">
        <f ca="1">IF(Q$5&lt;&gt;"",
IF(Q$5&gt;='2.1 Kraftwerk allgemein'!$F$15,
IF(Q$5&lt;='2.1 Kraftwerk allgemein'!$F$16,
$J48*INDEX('2.1 Kraftwerk allgemein'!$H$16:$S$16,,MATCH('2.5 CAPEX'!Q$5,'2.1 Kraftwerk allgemein'!$H$15:$S$15,0)),
IF(AND($M48="x",$F48&lt;&gt;0),
IF($F48=1,$J48,
IF('2.1 Kraftwerk allgemein'!$F$17-'2.5 CAPEX'!Q$5&gt;='2.5 CAPEX'!$F48*'1.1 Allgemein'!$I$27,
IF(SUM(OFFSET(P48,0,-MIN($F48-2,COLUMN(C48)-1),1,MIN($F48-1,COLUMN(C48))))=0,$J48,""),"")),"")),""),"")</f>
        <v>0</v>
      </c>
      <c r="R48" s="340">
        <f ca="1">IF(R$5&lt;&gt;"",
IF(R$5&gt;='2.1 Kraftwerk allgemein'!$F$15,
IF(R$5&lt;='2.1 Kraftwerk allgemein'!$F$16,
$J48*INDEX('2.1 Kraftwerk allgemein'!$H$16:$S$16,,MATCH('2.5 CAPEX'!R$5,'2.1 Kraftwerk allgemein'!$H$15:$S$15,0)),
IF(AND($M48="x",$F48&lt;&gt;0),
IF($F48=1,$J48,
IF('2.1 Kraftwerk allgemein'!$F$17-'2.5 CAPEX'!R$5&gt;='2.5 CAPEX'!$F48*'1.1 Allgemein'!$I$27,
IF(SUM(OFFSET(Q48,0,-MIN($F48-2,COLUMN(D48)-1),1,MIN($F48-1,COLUMN(D48))))=0,$J48,""),"")),"")),""),"")</f>
        <v>0</v>
      </c>
      <c r="S48" s="340">
        <f ca="1">IF(S$5&lt;&gt;"",
IF(S$5&gt;='2.1 Kraftwerk allgemein'!$F$15,
IF(S$5&lt;='2.1 Kraftwerk allgemein'!$F$16,
$J48*INDEX('2.1 Kraftwerk allgemein'!$H$16:$S$16,,MATCH('2.5 CAPEX'!S$5,'2.1 Kraftwerk allgemein'!$H$15:$S$15,0)),
IF(AND($M48="x",$F48&lt;&gt;0),
IF($F48=1,$J48,
IF('2.1 Kraftwerk allgemein'!$F$17-'2.5 CAPEX'!S$5&gt;='2.5 CAPEX'!$F48*'1.1 Allgemein'!$I$27,
IF(SUM(OFFSET(R48,0,-MIN($F48-2,COLUMN(E48)-1),1,MIN($F48-1,COLUMN(E48))))=0,$J48,""),"")),"")),""),"")</f>
        <v>0</v>
      </c>
      <c r="T48" s="340">
        <f ca="1">IF(T$5&lt;&gt;"",
IF(T$5&gt;='2.1 Kraftwerk allgemein'!$F$15,
IF(T$5&lt;='2.1 Kraftwerk allgemein'!$F$16,
$J48*INDEX('2.1 Kraftwerk allgemein'!$H$16:$S$16,,MATCH('2.5 CAPEX'!T$5,'2.1 Kraftwerk allgemein'!$H$15:$S$15,0)),
IF(AND($M48="x",$F48&lt;&gt;0),
IF($F48=1,$J48,
IF('2.1 Kraftwerk allgemein'!$F$17-'2.5 CAPEX'!T$5&gt;='2.5 CAPEX'!$F48*'1.1 Allgemein'!$I$27,
IF(SUM(OFFSET(S48,0,-MIN($F48-2,COLUMN(F48)-1),1,MIN($F48-1,COLUMN(F48))))=0,$J48,""),"")),"")),""),"")</f>
        <v>0</v>
      </c>
      <c r="U48" s="340">
        <f ca="1">IF(U$5&lt;&gt;"",
IF(U$5&gt;='2.1 Kraftwerk allgemein'!$F$15,
IF(U$5&lt;='2.1 Kraftwerk allgemein'!$F$16,
$J48*INDEX('2.1 Kraftwerk allgemein'!$H$16:$S$16,,MATCH('2.5 CAPEX'!U$5,'2.1 Kraftwerk allgemein'!$H$15:$S$15,0)),
IF(AND($M48="x",$F48&lt;&gt;0),
IF($F48=1,$J48,
IF('2.1 Kraftwerk allgemein'!$F$17-'2.5 CAPEX'!U$5&gt;='2.5 CAPEX'!$F48*'1.1 Allgemein'!$I$27,
IF(SUM(OFFSET(T48,0,-MIN($F48-2,COLUMN(G48)-1),1,MIN($F48-1,COLUMN(G48))))=0,$J48,""),"")),"")),""),"")</f>
        <v>0</v>
      </c>
      <c r="V48" s="340">
        <f ca="1">IF(V$5&lt;&gt;"",
IF(V$5&gt;='2.1 Kraftwerk allgemein'!$F$15,
IF(V$5&lt;='2.1 Kraftwerk allgemein'!$F$16,
$J48*INDEX('2.1 Kraftwerk allgemein'!$H$16:$S$16,,MATCH('2.5 CAPEX'!V$5,'2.1 Kraftwerk allgemein'!$H$15:$S$15,0)),
IF(AND($M48="x",$F48&lt;&gt;0),
IF($F48=1,$J48,
IF('2.1 Kraftwerk allgemein'!$F$17-'2.5 CAPEX'!V$5&gt;='2.5 CAPEX'!$F48*'1.1 Allgemein'!$I$27,
IF(SUM(OFFSET(U48,0,-MIN($F48-2,COLUMN(H48)-1),1,MIN($F48-1,COLUMN(H48))))=0,$J48,""),"")),"")),""),"")</f>
        <v>0</v>
      </c>
      <c r="W48" s="340">
        <f ca="1">IF(W$5&lt;&gt;"",
IF(W$5&gt;='2.1 Kraftwerk allgemein'!$F$15,
IF(W$5&lt;='2.1 Kraftwerk allgemein'!$F$16,
$J48*INDEX('2.1 Kraftwerk allgemein'!$H$16:$S$16,,MATCH('2.5 CAPEX'!W$5,'2.1 Kraftwerk allgemein'!$H$15:$S$15,0)),
IF(AND($M48="x",$F48&lt;&gt;0),
IF($F48=1,$J48,
IF('2.1 Kraftwerk allgemein'!$F$17-'2.5 CAPEX'!W$5&gt;='2.5 CAPEX'!$F48*'1.1 Allgemein'!$I$27,
IF(SUM(OFFSET(V48,0,-MIN($F48-2,COLUMN(I48)-1),1,MIN($F48-1,COLUMN(I48))))=0,$J48,""),"")),"")),""),"")</f>
        <v>0</v>
      </c>
      <c r="X48" s="340">
        <f ca="1">IF(X$5&lt;&gt;"",
IF(X$5&gt;='2.1 Kraftwerk allgemein'!$F$15,
IF(X$5&lt;='2.1 Kraftwerk allgemein'!$F$16,
$J48*INDEX('2.1 Kraftwerk allgemein'!$H$16:$S$16,,MATCH('2.5 CAPEX'!X$5,'2.1 Kraftwerk allgemein'!$H$15:$S$15,0)),
IF(AND($M48="x",$F48&lt;&gt;0),
IF($F48=1,$J48,
IF('2.1 Kraftwerk allgemein'!$F$17-'2.5 CAPEX'!X$5&gt;='2.5 CAPEX'!$F48*'1.1 Allgemein'!$I$27,
IF(SUM(OFFSET(W48,0,-MIN($F48-2,COLUMN(J48)-1),1,MIN($F48-1,COLUMN(J48))))=0,$J48,""),"")),"")),""),"")</f>
        <v>0</v>
      </c>
      <c r="Y48" s="340">
        <f ca="1">IF(Y$5&lt;&gt;"",
IF(Y$5&gt;='2.1 Kraftwerk allgemein'!$F$15,
IF(Y$5&lt;='2.1 Kraftwerk allgemein'!$F$16,
$J48*INDEX('2.1 Kraftwerk allgemein'!$H$16:$S$16,,MATCH('2.5 CAPEX'!Y$5,'2.1 Kraftwerk allgemein'!$H$15:$S$15,0)),
IF(AND($M48="x",$F48&lt;&gt;0),
IF($F48=1,$J48,
IF('2.1 Kraftwerk allgemein'!$F$17-'2.5 CAPEX'!Y$5&gt;='2.5 CAPEX'!$F48*'1.1 Allgemein'!$I$27,
IF(SUM(OFFSET(X48,0,-MIN($F48-2,COLUMN(K48)-1),1,MIN($F48-1,COLUMN(K48))))=0,$J48,""),"")),"")),""),"")</f>
        <v>0</v>
      </c>
      <c r="Z48" s="340">
        <f ca="1">IF(Z$5&lt;&gt;"",
IF(Z$5&gt;='2.1 Kraftwerk allgemein'!$F$15,
IF(Z$5&lt;='2.1 Kraftwerk allgemein'!$F$16,
$J48*INDEX('2.1 Kraftwerk allgemein'!$H$16:$S$16,,MATCH('2.5 CAPEX'!Z$5,'2.1 Kraftwerk allgemein'!$H$15:$S$15,0)),
IF(AND($M48="x",$F48&lt;&gt;0),
IF($F48=1,$J48,
IF('2.1 Kraftwerk allgemein'!$F$17-'2.5 CAPEX'!Z$5&gt;='2.5 CAPEX'!$F48*'1.1 Allgemein'!$I$27,
IF(SUM(OFFSET(Y48,0,-MIN($F48-2,COLUMN(L48)-1),1,MIN($F48-1,COLUMN(L48))))=0,$J48,""),"")),"")),""),"")</f>
        <v>0</v>
      </c>
      <c r="AA48" s="340">
        <f ca="1">IF(AA$5&lt;&gt;"",
IF(AA$5&gt;='2.1 Kraftwerk allgemein'!$F$15,
IF(AA$5&lt;='2.1 Kraftwerk allgemein'!$F$16,
$J48*INDEX('2.1 Kraftwerk allgemein'!$H$16:$S$16,,MATCH('2.5 CAPEX'!AA$5,'2.1 Kraftwerk allgemein'!$H$15:$S$15,0)),
IF(AND($M48="x",$F48&lt;&gt;0),
IF($F48=1,$J48,
IF('2.1 Kraftwerk allgemein'!$F$17-'2.5 CAPEX'!AA$5&gt;='2.5 CAPEX'!$F48*'1.1 Allgemein'!$I$27,
IF(SUM(OFFSET(Z48,0,-MIN($F48-2,COLUMN(M48)-1),1,MIN($F48-1,COLUMN(M48))))=0,$J48,""),"")),"")),""),"")</f>
        <v>0</v>
      </c>
      <c r="AB48" s="340">
        <f ca="1">IF(AB$5&lt;&gt;"",
IF(AB$5&gt;='2.1 Kraftwerk allgemein'!$F$15,
IF(AB$5&lt;='2.1 Kraftwerk allgemein'!$F$16,
$J48*INDEX('2.1 Kraftwerk allgemein'!$H$16:$S$16,,MATCH('2.5 CAPEX'!AB$5,'2.1 Kraftwerk allgemein'!$H$15:$S$15,0)),
IF(AND($M48="x",$F48&lt;&gt;0),
IF($F48=1,$J48,
IF('2.1 Kraftwerk allgemein'!$F$17-'2.5 CAPEX'!AB$5&gt;='2.5 CAPEX'!$F48*'1.1 Allgemein'!$I$27,
IF(SUM(OFFSET(AA48,0,-MIN($F48-2,COLUMN(N48)-1),1,MIN($F48-1,COLUMN(N48))))=0,$J48,""),"")),"")),""),"")</f>
        <v>0</v>
      </c>
      <c r="AC48" s="340">
        <f ca="1">IF(AC$5&lt;&gt;"",
IF(AC$5&gt;='2.1 Kraftwerk allgemein'!$F$15,
IF(AC$5&lt;='2.1 Kraftwerk allgemein'!$F$16,
$J48*INDEX('2.1 Kraftwerk allgemein'!$H$16:$S$16,,MATCH('2.5 CAPEX'!AC$5,'2.1 Kraftwerk allgemein'!$H$15:$S$15,0)),
IF(AND($M48="x",$F48&lt;&gt;0),
IF($F48=1,$J48,
IF('2.1 Kraftwerk allgemein'!$F$17-'2.5 CAPEX'!AC$5&gt;='2.5 CAPEX'!$F48*'1.1 Allgemein'!$I$27,
IF(SUM(OFFSET(AB48,0,-MIN($F48-2,COLUMN(O48)-1),1,MIN($F48-1,COLUMN(O48))))=0,$J48,""),"")),"")),""),"")</f>
        <v>0</v>
      </c>
      <c r="AD48" s="340">
        <f ca="1">IF(AD$5&lt;&gt;"",
IF(AD$5&gt;='2.1 Kraftwerk allgemein'!$F$15,
IF(AD$5&lt;='2.1 Kraftwerk allgemein'!$F$16,
$J48*INDEX('2.1 Kraftwerk allgemein'!$H$16:$S$16,,MATCH('2.5 CAPEX'!AD$5,'2.1 Kraftwerk allgemein'!$H$15:$S$15,0)),
IF(AND($M48="x",$F48&lt;&gt;0),
IF($F48=1,$J48,
IF('2.1 Kraftwerk allgemein'!$F$17-'2.5 CAPEX'!AD$5&gt;='2.5 CAPEX'!$F48*'1.1 Allgemein'!$I$27,
IF(SUM(OFFSET(AC48,0,-MIN($F48-2,COLUMN(P48)-1),1,MIN($F48-1,COLUMN(P48))))=0,$J48,""),"")),"")),""),"")</f>
        <v>0</v>
      </c>
      <c r="AE48" s="340">
        <f ca="1">IF(AE$5&lt;&gt;"",
IF(AE$5&gt;='2.1 Kraftwerk allgemein'!$F$15,
IF(AE$5&lt;='2.1 Kraftwerk allgemein'!$F$16,
$J48*INDEX('2.1 Kraftwerk allgemein'!$H$16:$S$16,,MATCH('2.5 CAPEX'!AE$5,'2.1 Kraftwerk allgemein'!$H$15:$S$15,0)),
IF(AND($M48="x",$F48&lt;&gt;0),
IF($F48=1,$J48,
IF('2.1 Kraftwerk allgemein'!$F$17-'2.5 CAPEX'!AE$5&gt;='2.5 CAPEX'!$F48*'1.1 Allgemein'!$I$27,
IF(SUM(OFFSET(AD48,0,-MIN($F48-2,COLUMN(Q48)-1),1,MIN($F48-1,COLUMN(Q48))))=0,$J48,""),"")),"")),""),"")</f>
        <v>0</v>
      </c>
      <c r="AF48" s="340">
        <f ca="1">IF(AF$5&lt;&gt;"",
IF(AF$5&gt;='2.1 Kraftwerk allgemein'!$F$15,
IF(AF$5&lt;='2.1 Kraftwerk allgemein'!$F$16,
$J48*INDEX('2.1 Kraftwerk allgemein'!$H$16:$S$16,,MATCH('2.5 CAPEX'!AF$5,'2.1 Kraftwerk allgemein'!$H$15:$S$15,0)),
IF(AND($M48="x",$F48&lt;&gt;0),
IF($F48=1,$J48,
IF('2.1 Kraftwerk allgemein'!$F$17-'2.5 CAPEX'!AF$5&gt;='2.5 CAPEX'!$F48*'1.1 Allgemein'!$I$27,
IF(SUM(OFFSET(AE48,0,-MIN($F48-2,COLUMN(R48)-1),1,MIN($F48-1,COLUMN(R48))))=0,$J48,""),"")),"")),""),"")</f>
        <v>0</v>
      </c>
      <c r="AG48" s="340">
        <f ca="1">IF(AG$5&lt;&gt;"",
IF(AG$5&gt;='2.1 Kraftwerk allgemein'!$F$15,
IF(AG$5&lt;='2.1 Kraftwerk allgemein'!$F$16,
$J48*INDEX('2.1 Kraftwerk allgemein'!$H$16:$S$16,,MATCH('2.5 CAPEX'!AG$5,'2.1 Kraftwerk allgemein'!$H$15:$S$15,0)),
IF(AND($M48="x",$F48&lt;&gt;0),
IF($F48=1,$J48,
IF('2.1 Kraftwerk allgemein'!$F$17-'2.5 CAPEX'!AG$5&gt;='2.5 CAPEX'!$F48*'1.1 Allgemein'!$I$27,
IF(SUM(OFFSET(AF48,0,-MIN($F48-2,COLUMN(S48)-1),1,MIN($F48-1,COLUMN(S48))))=0,$J48,""),"")),"")),""),"")</f>
        <v>0</v>
      </c>
      <c r="AH48" s="340">
        <f ca="1">IF(AH$5&lt;&gt;"",
IF(AH$5&gt;='2.1 Kraftwerk allgemein'!$F$15,
IF(AH$5&lt;='2.1 Kraftwerk allgemein'!$F$16,
$J48*INDEX('2.1 Kraftwerk allgemein'!$H$16:$S$16,,MATCH('2.5 CAPEX'!AH$5,'2.1 Kraftwerk allgemein'!$H$15:$S$15,0)),
IF(AND($M48="x",$F48&lt;&gt;0),
IF($F48=1,$J48,
IF('2.1 Kraftwerk allgemein'!$F$17-'2.5 CAPEX'!AH$5&gt;='2.5 CAPEX'!$F48*'1.1 Allgemein'!$I$27,
IF(SUM(OFFSET(AG48,0,-MIN($F48-2,COLUMN(T48)-1),1,MIN($F48-1,COLUMN(T48))))=0,$J48,""),"")),"")),""),"")</f>
        <v>0</v>
      </c>
      <c r="AI48" s="340">
        <f ca="1">IF(AI$5&lt;&gt;"",
IF(AI$5&gt;='2.1 Kraftwerk allgemein'!$F$15,
IF(AI$5&lt;='2.1 Kraftwerk allgemein'!$F$16,
$J48*INDEX('2.1 Kraftwerk allgemein'!$H$16:$S$16,,MATCH('2.5 CAPEX'!AI$5,'2.1 Kraftwerk allgemein'!$H$15:$S$15,0)),
IF(AND($M48="x",$F48&lt;&gt;0),
IF($F48=1,$J48,
IF('2.1 Kraftwerk allgemein'!$F$17-'2.5 CAPEX'!AI$5&gt;='2.5 CAPEX'!$F48*'1.1 Allgemein'!$I$27,
IF(SUM(OFFSET(AH48,0,-MIN($F48-2,COLUMN(U48)-1),1,MIN($F48-1,COLUMN(U48))))=0,$J48,""),"")),"")),""),"")</f>
        <v>0</v>
      </c>
      <c r="AJ48" s="340">
        <f ca="1">IF(AJ$5&lt;&gt;"",
IF(AJ$5&gt;='2.1 Kraftwerk allgemein'!$F$15,
IF(AJ$5&lt;='2.1 Kraftwerk allgemein'!$F$16,
$J48*INDEX('2.1 Kraftwerk allgemein'!$H$16:$S$16,,MATCH('2.5 CAPEX'!AJ$5,'2.1 Kraftwerk allgemein'!$H$15:$S$15,0)),
IF(AND($M48="x",$F48&lt;&gt;0),
IF($F48=1,$J48,
IF('2.1 Kraftwerk allgemein'!$F$17-'2.5 CAPEX'!AJ$5&gt;='2.5 CAPEX'!$F48*'1.1 Allgemein'!$I$27,
IF(SUM(OFFSET(AI48,0,-MIN($F48-2,COLUMN(V48)-1),1,MIN($F48-1,COLUMN(V48))))=0,$J48,""),"")),"")),""),"")</f>
        <v>0</v>
      </c>
      <c r="AK48" s="340">
        <f ca="1">IF(AK$5&lt;&gt;"",
IF(AK$5&gt;='2.1 Kraftwerk allgemein'!$F$15,
IF(AK$5&lt;='2.1 Kraftwerk allgemein'!$F$16,
$J48*INDEX('2.1 Kraftwerk allgemein'!$H$16:$S$16,,MATCH('2.5 CAPEX'!AK$5,'2.1 Kraftwerk allgemein'!$H$15:$S$15,0)),
IF(AND($M48="x",$F48&lt;&gt;0),
IF($F48=1,$J48,
IF('2.1 Kraftwerk allgemein'!$F$17-'2.5 CAPEX'!AK$5&gt;='2.5 CAPEX'!$F48*'1.1 Allgemein'!$I$27,
IF(SUM(OFFSET(AJ48,0,-MIN($F48-2,COLUMN(W48)-1),1,MIN($F48-1,COLUMN(W48))))=0,$J48,""),"")),"")),""),"")</f>
        <v>0</v>
      </c>
      <c r="AL48" s="340">
        <f ca="1">IF(AL$5&lt;&gt;"",
IF(AL$5&gt;='2.1 Kraftwerk allgemein'!$F$15,
IF(AL$5&lt;='2.1 Kraftwerk allgemein'!$F$16,
$J48*INDEX('2.1 Kraftwerk allgemein'!$H$16:$S$16,,MATCH('2.5 CAPEX'!AL$5,'2.1 Kraftwerk allgemein'!$H$15:$S$15,0)),
IF(AND($M48="x",$F48&lt;&gt;0),
IF($F48=1,$J48,
IF('2.1 Kraftwerk allgemein'!$F$17-'2.5 CAPEX'!AL$5&gt;='2.5 CAPEX'!$F48*'1.1 Allgemein'!$I$27,
IF(SUM(OFFSET(AK48,0,-MIN($F48-2,COLUMN(X48)-1),1,MIN($F48-1,COLUMN(X48))))=0,$J48,""),"")),"")),""),"")</f>
        <v>0</v>
      </c>
      <c r="AM48" s="340">
        <f ca="1">IF(AM$5&lt;&gt;"",
IF(AM$5&gt;='2.1 Kraftwerk allgemein'!$F$15,
IF(AM$5&lt;='2.1 Kraftwerk allgemein'!$F$16,
$J48*INDEX('2.1 Kraftwerk allgemein'!$H$16:$S$16,,MATCH('2.5 CAPEX'!AM$5,'2.1 Kraftwerk allgemein'!$H$15:$S$15,0)),
IF(AND($M48="x",$F48&lt;&gt;0),
IF($F48=1,$J48,
IF('2.1 Kraftwerk allgemein'!$F$17-'2.5 CAPEX'!AM$5&gt;='2.5 CAPEX'!$F48*'1.1 Allgemein'!$I$27,
IF(SUM(OFFSET(AL48,0,-MIN($F48-2,COLUMN(Y48)-1),1,MIN($F48-1,COLUMN(Y48))))=0,$J48,""),"")),"")),""),"")</f>
        <v>0</v>
      </c>
      <c r="AN48" s="340">
        <f ca="1">IF(AN$5&lt;&gt;"",
IF(AN$5&gt;='2.1 Kraftwerk allgemein'!$F$15,
IF(AN$5&lt;='2.1 Kraftwerk allgemein'!$F$16,
$J48*INDEX('2.1 Kraftwerk allgemein'!$H$16:$S$16,,MATCH('2.5 CAPEX'!AN$5,'2.1 Kraftwerk allgemein'!$H$15:$S$15,0)),
IF(AND($M48="x",$F48&lt;&gt;0),
IF($F48=1,$J48,
IF('2.1 Kraftwerk allgemein'!$F$17-'2.5 CAPEX'!AN$5&gt;='2.5 CAPEX'!$F48*'1.1 Allgemein'!$I$27,
IF(SUM(OFFSET(AM48,0,-MIN($F48-2,COLUMN(Z48)-1),1,MIN($F48-1,COLUMN(Z48))))=0,$J48,""),"")),"")),""),"")</f>
        <v>0</v>
      </c>
      <c r="AO48" s="340">
        <f ca="1">IF(AO$5&lt;&gt;"",
IF(AO$5&gt;='2.1 Kraftwerk allgemein'!$F$15,
IF(AO$5&lt;='2.1 Kraftwerk allgemein'!$F$16,
$J48*INDEX('2.1 Kraftwerk allgemein'!$H$16:$S$16,,MATCH('2.5 CAPEX'!AO$5,'2.1 Kraftwerk allgemein'!$H$15:$S$15,0)),
IF(AND($M48="x",$F48&lt;&gt;0),
IF($F48=1,$J48,
IF('2.1 Kraftwerk allgemein'!$F$17-'2.5 CAPEX'!AO$5&gt;='2.5 CAPEX'!$F48*'1.1 Allgemein'!$I$27,
IF(SUM(OFFSET(AN48,0,-MIN($F48-2,COLUMN(AA48)-1),1,MIN($F48-1,COLUMN(AA48))))=0,$J48,""),"")),"")),""),"")</f>
        <v>0</v>
      </c>
      <c r="AP48" s="340" t="str">
        <f ca="1">IF(AP$5&lt;&gt;"",
IF(AP$5&gt;='2.1 Kraftwerk allgemein'!$F$15,
IF(AP$5&lt;='2.1 Kraftwerk allgemein'!$F$16,
$J48*INDEX('2.1 Kraftwerk allgemein'!$H$16:$S$16,,MATCH('2.5 CAPEX'!AP$5,'2.1 Kraftwerk allgemein'!$H$15:$S$15,0)),
IF(AND($M48="x",$F48&lt;&gt;0),
IF($F48=1,$J48,
IF('2.1 Kraftwerk allgemein'!$F$17-'2.5 CAPEX'!AP$5&gt;='2.5 CAPEX'!$F48*'1.1 Allgemein'!$I$27,
IF(SUM(OFFSET(AO48,0,-MIN($F48-2,COLUMN(AB48)-1),1,MIN($F48-1,COLUMN(AB48))))=0,$J48,""),"")),"")),""),"")</f>
        <v/>
      </c>
      <c r="AQ48" s="340" t="str">
        <f ca="1">IF(AQ$5&lt;&gt;"",
IF(AQ$5&gt;='2.1 Kraftwerk allgemein'!$F$15,
IF(AQ$5&lt;='2.1 Kraftwerk allgemein'!$F$16,
$J48*INDEX('2.1 Kraftwerk allgemein'!$H$16:$S$16,,MATCH('2.5 CAPEX'!AQ$5,'2.1 Kraftwerk allgemein'!$H$15:$S$15,0)),
IF(AND($M48="x",$F48&lt;&gt;0),
IF($F48=1,$J48,
IF('2.1 Kraftwerk allgemein'!$F$17-'2.5 CAPEX'!AQ$5&gt;='2.5 CAPEX'!$F48*'1.1 Allgemein'!$I$27,
IF(SUM(OFFSET(AP48,0,-MIN($F48-2,COLUMN(AC48)-1),1,MIN($F48-1,COLUMN(AC48))))=0,$J48,""),"")),"")),""),"")</f>
        <v/>
      </c>
      <c r="AR48" s="340" t="str">
        <f ca="1">IF(AR$5&lt;&gt;"",
IF(AR$5&gt;='2.1 Kraftwerk allgemein'!$F$15,
IF(AR$5&lt;='2.1 Kraftwerk allgemein'!$F$16,
$J48*INDEX('2.1 Kraftwerk allgemein'!$H$16:$S$16,,MATCH('2.5 CAPEX'!AR$5,'2.1 Kraftwerk allgemein'!$H$15:$S$15,0)),
IF(AND($M48="x",$F48&lt;&gt;0),
IF($F48=1,$J48,
IF('2.1 Kraftwerk allgemein'!$F$17-'2.5 CAPEX'!AR$5&gt;='2.5 CAPEX'!$F48*'1.1 Allgemein'!$I$27,
IF(SUM(OFFSET(AQ48,0,-MIN($F48-2,COLUMN(AD48)-1),1,MIN($F48-1,COLUMN(AD48))))=0,$J48,""),"")),"")),""),"")</f>
        <v/>
      </c>
      <c r="AS48" s="340" t="str">
        <f ca="1">IF(AS$5&lt;&gt;"",
IF(AS$5&gt;='2.1 Kraftwerk allgemein'!$F$15,
IF(AS$5&lt;='2.1 Kraftwerk allgemein'!$F$16,
$J48*INDEX('2.1 Kraftwerk allgemein'!$H$16:$S$16,,MATCH('2.5 CAPEX'!AS$5,'2.1 Kraftwerk allgemein'!$H$15:$S$15,0)),
IF(AND($M48="x",$F48&lt;&gt;0),
IF($F48=1,$J48,
IF('2.1 Kraftwerk allgemein'!$F$17-'2.5 CAPEX'!AS$5&gt;='2.5 CAPEX'!$F48*'1.1 Allgemein'!$I$27,
IF(SUM(OFFSET(AR48,0,-MIN($F48-2,COLUMN(AE48)-1),1,MIN($F48-1,COLUMN(AE48))))=0,$J48,""),"")),"")),""),"")</f>
        <v/>
      </c>
      <c r="AT48" s="340" t="str">
        <f ca="1">IF(AT$5&lt;&gt;"",
IF(AT$5&gt;='2.1 Kraftwerk allgemein'!$F$15,
IF(AT$5&lt;='2.1 Kraftwerk allgemein'!$F$16,
$J48*INDEX('2.1 Kraftwerk allgemein'!$H$16:$S$16,,MATCH('2.5 CAPEX'!AT$5,'2.1 Kraftwerk allgemein'!$H$15:$S$15,0)),
IF(AND($M48="x",$F48&lt;&gt;0),
IF($F48=1,$J48,
IF('2.1 Kraftwerk allgemein'!$F$17-'2.5 CAPEX'!AT$5&gt;='2.5 CAPEX'!$F48*'1.1 Allgemein'!$I$27,
IF(SUM(OFFSET(AS48,0,-MIN($F48-2,COLUMN(AF48)-1),1,MIN($F48-1,COLUMN(AF48))))=0,$J48,""),"")),"")),""),"")</f>
        <v/>
      </c>
      <c r="AU48" s="340" t="str">
        <f ca="1">IF(AU$5&lt;&gt;"",
IF(AU$5&gt;='2.1 Kraftwerk allgemein'!$F$15,
IF(AU$5&lt;='2.1 Kraftwerk allgemein'!$F$16,
$J48*INDEX('2.1 Kraftwerk allgemein'!$H$16:$S$16,,MATCH('2.5 CAPEX'!AU$5,'2.1 Kraftwerk allgemein'!$H$15:$S$15,0)),
IF(AND($M48="x",$F48&lt;&gt;0),
IF($F48=1,$J48,
IF('2.1 Kraftwerk allgemein'!$F$17-'2.5 CAPEX'!AU$5&gt;='2.5 CAPEX'!$F48*'1.1 Allgemein'!$I$27,
IF(SUM(OFFSET(AT48,0,-MIN($F48-2,COLUMN(AG48)-1),1,MIN($F48-1,COLUMN(AG48))))=0,$J48,""),"")),"")),""),"")</f>
        <v/>
      </c>
      <c r="AV48" s="340" t="str">
        <f ca="1">IF(AV$5&lt;&gt;"",
IF(AV$5&gt;='2.1 Kraftwerk allgemein'!$F$15,
IF(AV$5&lt;='2.1 Kraftwerk allgemein'!$F$16,
$J48*INDEX('2.1 Kraftwerk allgemein'!$H$16:$S$16,,MATCH('2.5 CAPEX'!AV$5,'2.1 Kraftwerk allgemein'!$H$15:$S$15,0)),
IF(AND($M48="x",$F48&lt;&gt;0),
IF($F48=1,$J48,
IF('2.1 Kraftwerk allgemein'!$F$17-'2.5 CAPEX'!AV$5&gt;='2.5 CAPEX'!$F48*'1.1 Allgemein'!$I$27,
IF(SUM(OFFSET(AU48,0,-MIN($F48-2,COLUMN(AH48)-1),1,MIN($F48-1,COLUMN(AH48))))=0,$J48,""),"")),"")),""),"")</f>
        <v/>
      </c>
      <c r="AW48" s="340" t="str">
        <f ca="1">IF(AW$5&lt;&gt;"",
IF(AW$5&gt;='2.1 Kraftwerk allgemein'!$F$15,
IF(AW$5&lt;='2.1 Kraftwerk allgemein'!$F$16,
$J48*INDEX('2.1 Kraftwerk allgemein'!$H$16:$S$16,,MATCH('2.5 CAPEX'!AW$5,'2.1 Kraftwerk allgemein'!$H$15:$S$15,0)),
IF(AND($M48="x",$F48&lt;&gt;0),
IF($F48=1,$J48,
IF('2.1 Kraftwerk allgemein'!$F$17-'2.5 CAPEX'!AW$5&gt;='2.5 CAPEX'!$F48*'1.1 Allgemein'!$I$27,
IF(SUM(OFFSET(AV48,0,-MIN($F48-2,COLUMN(AI48)-1),1,MIN($F48-1,COLUMN(AI48))))=0,$J48,""),"")),"")),""),"")</f>
        <v/>
      </c>
      <c r="AX48" s="340" t="str">
        <f ca="1">IF(AX$5&lt;&gt;"",
IF(AX$5&gt;='2.1 Kraftwerk allgemein'!$F$15,
IF(AX$5&lt;='2.1 Kraftwerk allgemein'!$F$16,
$J48*INDEX('2.1 Kraftwerk allgemein'!$H$16:$S$16,,MATCH('2.5 CAPEX'!AX$5,'2.1 Kraftwerk allgemein'!$H$15:$S$15,0)),
IF(AND($M48="x",$F48&lt;&gt;0),
IF($F48=1,$J48,
IF('2.1 Kraftwerk allgemein'!$F$17-'2.5 CAPEX'!AX$5&gt;='2.5 CAPEX'!$F48*'1.1 Allgemein'!$I$27,
IF(SUM(OFFSET(AW48,0,-MIN($F48-2,COLUMN(AJ48)-1),1,MIN($F48-1,COLUMN(AJ48))))=0,$J48,""),"")),"")),""),"")</f>
        <v/>
      </c>
      <c r="AY48" s="340" t="str">
        <f ca="1">IF(AY$5&lt;&gt;"",
IF(AY$5&gt;='2.1 Kraftwerk allgemein'!$F$15,
IF(AY$5&lt;='2.1 Kraftwerk allgemein'!$F$16,
$J48*INDEX('2.1 Kraftwerk allgemein'!$H$16:$S$16,,MATCH('2.5 CAPEX'!AY$5,'2.1 Kraftwerk allgemein'!$H$15:$S$15,0)),
IF(AND($M48="x",$F48&lt;&gt;0),
IF($F48=1,$J48,
IF('2.1 Kraftwerk allgemein'!$F$17-'2.5 CAPEX'!AY$5&gt;='2.5 CAPEX'!$F48*'1.1 Allgemein'!$I$27,
IF(SUM(OFFSET(AX48,0,-MIN($F48-2,COLUMN(AK48)-1),1,MIN($F48-1,COLUMN(AK48))))=0,$J48,""),"")),"")),""),"")</f>
        <v/>
      </c>
      <c r="AZ48" s="340" t="str">
        <f ca="1">IF(AZ$5&lt;&gt;"",
IF(AZ$5&gt;='2.1 Kraftwerk allgemein'!$F$15,
IF(AZ$5&lt;='2.1 Kraftwerk allgemein'!$F$16,
$J48*INDEX('2.1 Kraftwerk allgemein'!$H$16:$S$16,,MATCH('2.5 CAPEX'!AZ$5,'2.1 Kraftwerk allgemein'!$H$15:$S$15,0)),
IF(AND($M48="x",$F48&lt;&gt;0),
IF($F48=1,$J48,
IF('2.1 Kraftwerk allgemein'!$F$17-'2.5 CAPEX'!AZ$5&gt;='2.5 CAPEX'!$F48*'1.1 Allgemein'!$I$27,
IF(SUM(OFFSET(AY48,0,-MIN($F48-2,COLUMN(AL48)-1),1,MIN($F48-1,COLUMN(AL48))))=0,$J48,""),"")),"")),""),"")</f>
        <v/>
      </c>
      <c r="BA48" s="340" t="str">
        <f ca="1">IF(BA$5&lt;&gt;"",
IF(BA$5&gt;='2.1 Kraftwerk allgemein'!$F$15,
IF(BA$5&lt;='2.1 Kraftwerk allgemein'!$F$16,
$J48*INDEX('2.1 Kraftwerk allgemein'!$H$16:$S$16,,MATCH('2.5 CAPEX'!BA$5,'2.1 Kraftwerk allgemein'!$H$15:$S$15,0)),
IF(AND($M48="x",$F48&lt;&gt;0),
IF($F48=1,$J48,
IF('2.1 Kraftwerk allgemein'!$F$17-'2.5 CAPEX'!BA$5&gt;='2.5 CAPEX'!$F48*'1.1 Allgemein'!$I$27,
IF(SUM(OFFSET(AZ48,0,-MIN($F48-2,COLUMN(AM48)-1),1,MIN($F48-1,COLUMN(AM48))))=0,$J48,""),"")),"")),""),"")</f>
        <v/>
      </c>
      <c r="BB48" s="340" t="str">
        <f ca="1">IF(BB$5&lt;&gt;"",
IF(BB$5&gt;='2.1 Kraftwerk allgemein'!$F$15,
IF(BB$5&lt;='2.1 Kraftwerk allgemein'!$F$16,
$J48*INDEX('2.1 Kraftwerk allgemein'!$H$16:$S$16,,MATCH('2.5 CAPEX'!BB$5,'2.1 Kraftwerk allgemein'!$H$15:$S$15,0)),
IF(AND($M48="x",$F48&lt;&gt;0),
IF($F48=1,$J48,
IF('2.1 Kraftwerk allgemein'!$F$17-'2.5 CAPEX'!BB$5&gt;='2.5 CAPEX'!$F48*'1.1 Allgemein'!$I$27,
IF(SUM(OFFSET(BA48,0,-MIN($F48-2,COLUMN(AN48)-1),1,MIN($F48-1,COLUMN(AN48))))=0,$J48,""),"")),"")),""),"")</f>
        <v/>
      </c>
      <c r="BC48" s="340" t="str">
        <f ca="1">IF(BC$5&lt;&gt;"",
IF(BC$5&gt;='2.1 Kraftwerk allgemein'!$F$15,
IF(BC$5&lt;='2.1 Kraftwerk allgemein'!$F$16,
$J48*INDEX('2.1 Kraftwerk allgemein'!$H$16:$S$16,,MATCH('2.5 CAPEX'!BC$5,'2.1 Kraftwerk allgemein'!$H$15:$S$15,0)),
IF(AND($M48="x",$F48&lt;&gt;0),
IF($F48=1,$J48,
IF('2.1 Kraftwerk allgemein'!$F$17-'2.5 CAPEX'!BC$5&gt;='2.5 CAPEX'!$F48*'1.1 Allgemein'!$I$27,
IF(SUM(OFFSET(BB48,0,-MIN($F48-2,COLUMN(AO48)-1),1,MIN($F48-1,COLUMN(AO48))))=0,$J48,""),"")),"")),""),"")</f>
        <v/>
      </c>
      <c r="BD48" s="340" t="str">
        <f ca="1">IF(BD$5&lt;&gt;"",
IF(BD$5&gt;='2.1 Kraftwerk allgemein'!$F$15,
IF(BD$5&lt;='2.1 Kraftwerk allgemein'!$F$16,
$J48*INDEX('2.1 Kraftwerk allgemein'!$H$16:$S$16,,MATCH('2.5 CAPEX'!BD$5,'2.1 Kraftwerk allgemein'!$H$15:$S$15,0)),
IF(AND($M48="x",$F48&lt;&gt;0),
IF($F48=1,$J48,
IF('2.1 Kraftwerk allgemein'!$F$17-'2.5 CAPEX'!BD$5&gt;='2.5 CAPEX'!$F48*'1.1 Allgemein'!$I$27,
IF(SUM(OFFSET(BC48,0,-MIN($F48-2,COLUMN(AP48)-1),1,MIN($F48-1,COLUMN(AP48))))=0,$J48,""),"")),"")),""),"")</f>
        <v/>
      </c>
      <c r="BE48" s="340" t="str">
        <f ca="1">IF(BE$5&lt;&gt;"",
IF(BE$5&gt;='2.1 Kraftwerk allgemein'!$F$15,
IF(BE$5&lt;='2.1 Kraftwerk allgemein'!$F$16,
$J48*INDEX('2.1 Kraftwerk allgemein'!$H$16:$S$16,,MATCH('2.5 CAPEX'!BE$5,'2.1 Kraftwerk allgemein'!$H$15:$S$15,0)),
IF(AND($M48="x",$F48&lt;&gt;0),
IF($F48=1,$J48,
IF('2.1 Kraftwerk allgemein'!$F$17-'2.5 CAPEX'!BE$5&gt;='2.5 CAPEX'!$F48*'1.1 Allgemein'!$I$27,
IF(SUM(OFFSET(BD48,0,-MIN($F48-2,COLUMN(AQ48)-1),1,MIN($F48-1,COLUMN(AQ48))))=0,$J48,""),"")),"")),""),"")</f>
        <v/>
      </c>
      <c r="BF48" s="340" t="str">
        <f ca="1">IF(BF$5&lt;&gt;"",
IF(BF$5&gt;='2.1 Kraftwerk allgemein'!$F$15,
IF(BF$5&lt;='2.1 Kraftwerk allgemein'!$F$16,
$J48*INDEX('2.1 Kraftwerk allgemein'!$H$16:$S$16,,MATCH('2.5 CAPEX'!BF$5,'2.1 Kraftwerk allgemein'!$H$15:$S$15,0)),
IF(AND($M48="x",$F48&lt;&gt;0),
IF($F48=1,$J48,
IF('2.1 Kraftwerk allgemein'!$F$17-'2.5 CAPEX'!BF$5&gt;='2.5 CAPEX'!$F48*'1.1 Allgemein'!$I$27,
IF(SUM(OFFSET(BE48,0,-MIN($F48-2,COLUMN(AR48)-1),1,MIN($F48-1,COLUMN(AR48))))=0,$J48,""),"")),"")),""),"")</f>
        <v/>
      </c>
      <c r="BG48" s="340" t="str">
        <f ca="1">IF(BG$5&lt;&gt;"",
IF(BG$5&gt;='2.1 Kraftwerk allgemein'!$F$15,
IF(BG$5&lt;='2.1 Kraftwerk allgemein'!$F$16,
$J48*INDEX('2.1 Kraftwerk allgemein'!$H$16:$S$16,,MATCH('2.5 CAPEX'!BG$5,'2.1 Kraftwerk allgemein'!$H$15:$S$15,0)),
IF(AND($M48="x",$F48&lt;&gt;0),
IF($F48=1,$J48,
IF('2.1 Kraftwerk allgemein'!$F$17-'2.5 CAPEX'!BG$5&gt;='2.5 CAPEX'!$F48*'1.1 Allgemein'!$I$27,
IF(SUM(OFFSET(BF48,0,-MIN($F48-2,COLUMN(AS48)-1),1,MIN($F48-1,COLUMN(AS48))))=0,$J48,""),"")),"")),""),"")</f>
        <v/>
      </c>
      <c r="BH48" s="340" t="str">
        <f ca="1">IF(BH$5&lt;&gt;"",
IF(BH$5&gt;='2.1 Kraftwerk allgemein'!$F$15,
IF(BH$5&lt;='2.1 Kraftwerk allgemein'!$F$16,
$J48*INDEX('2.1 Kraftwerk allgemein'!$H$16:$S$16,,MATCH('2.5 CAPEX'!BH$5,'2.1 Kraftwerk allgemein'!$H$15:$S$15,0)),
IF(AND($M48="x",$F48&lt;&gt;0),
IF($F48=1,$J48,
IF('2.1 Kraftwerk allgemein'!$F$17-'2.5 CAPEX'!BH$5&gt;='2.5 CAPEX'!$F48*'1.1 Allgemein'!$I$27,
IF(SUM(OFFSET(BG48,0,-MIN($F48-2,COLUMN(AT48)-1),1,MIN($F48-1,COLUMN(AT48))))=0,$J48,""),"")),"")),""),"")</f>
        <v/>
      </c>
      <c r="BI48" s="340" t="str">
        <f ca="1">IF(BI$5&lt;&gt;"",
IF(BI$5&gt;='2.1 Kraftwerk allgemein'!$F$15,
IF(BI$5&lt;='2.1 Kraftwerk allgemein'!$F$16,
$J48*INDEX('2.1 Kraftwerk allgemein'!$H$16:$S$16,,MATCH('2.5 CAPEX'!BI$5,'2.1 Kraftwerk allgemein'!$H$15:$S$15,0)),
IF(AND($M48="x",$F48&lt;&gt;0),
IF($F48=1,$J48,
IF('2.1 Kraftwerk allgemein'!$F$17-'2.5 CAPEX'!BI$5&gt;='2.5 CAPEX'!$F48*'1.1 Allgemein'!$I$27,
IF(SUM(OFFSET(BH48,0,-MIN($F48-2,COLUMN(AU48)-1),1,MIN($F48-1,COLUMN(AU48))))=0,$J48,""),"")),"")),""),"")</f>
        <v/>
      </c>
      <c r="BJ48" s="340" t="str">
        <f ca="1">IF(BJ$5&lt;&gt;"",
IF(BJ$5&gt;='2.1 Kraftwerk allgemein'!$F$15,
IF(BJ$5&lt;='2.1 Kraftwerk allgemein'!$F$16,
$J48*INDEX('2.1 Kraftwerk allgemein'!$H$16:$S$16,,MATCH('2.5 CAPEX'!BJ$5,'2.1 Kraftwerk allgemein'!$H$15:$S$15,0)),
IF(AND($M48="x",$F48&lt;&gt;0),
IF($F48=1,$J48,
IF('2.1 Kraftwerk allgemein'!$F$17-'2.5 CAPEX'!BJ$5&gt;='2.5 CAPEX'!$F48*'1.1 Allgemein'!$I$27,
IF(SUM(OFFSET(BI48,0,-MIN($F48-2,COLUMN(AV48)-1),1,MIN($F48-1,COLUMN(AV48))))=0,$J48,""),"")),"")),""),"")</f>
        <v/>
      </c>
      <c r="BK48" s="340" t="str">
        <f ca="1">IF(BK$5&lt;&gt;"",
IF(BK$5&gt;='2.1 Kraftwerk allgemein'!$F$15,
IF(BK$5&lt;='2.1 Kraftwerk allgemein'!$F$16,
$J48*INDEX('2.1 Kraftwerk allgemein'!$H$16:$S$16,,MATCH('2.5 CAPEX'!BK$5,'2.1 Kraftwerk allgemein'!$H$15:$S$15,0)),
IF(AND($M48="x",$F48&lt;&gt;0),
IF($F48=1,$J48,
IF('2.1 Kraftwerk allgemein'!$F$17-'2.5 CAPEX'!BK$5&gt;='2.5 CAPEX'!$F48*'1.1 Allgemein'!$I$27,
IF(SUM(OFFSET(BJ48,0,-MIN($F48-2,COLUMN(AW48)-1),1,MIN($F48-1,COLUMN(AW48))))=0,$J48,""),"")),"")),""),"")</f>
        <v/>
      </c>
      <c r="BL48" s="340" t="str">
        <f ca="1">IF(BL$5&lt;&gt;"",
IF(BL$5&gt;='2.1 Kraftwerk allgemein'!$F$15,
IF(BL$5&lt;='2.1 Kraftwerk allgemein'!$F$16,
$J48*INDEX('2.1 Kraftwerk allgemein'!$H$16:$S$16,,MATCH('2.5 CAPEX'!BL$5,'2.1 Kraftwerk allgemein'!$H$15:$S$15,0)),
IF(AND($M48="x",$F48&lt;&gt;0),
IF($F48=1,$J48,
IF('2.1 Kraftwerk allgemein'!$F$17-'2.5 CAPEX'!BL$5&gt;='2.5 CAPEX'!$F48*'1.1 Allgemein'!$I$27,
IF(SUM(OFFSET(BK48,0,-MIN($F48-2,COLUMN(AX48)-1),1,MIN($F48-1,COLUMN(AX48))))=0,$J48,""),"")),"")),""),"")</f>
        <v/>
      </c>
      <c r="BM48" s="340" t="str">
        <f ca="1">IF(BM$5&lt;&gt;"",
IF(BM$5&gt;='2.1 Kraftwerk allgemein'!$F$15,
IF(BM$5&lt;='2.1 Kraftwerk allgemein'!$F$16,
$J48*INDEX('2.1 Kraftwerk allgemein'!$H$16:$S$16,,MATCH('2.5 CAPEX'!BM$5,'2.1 Kraftwerk allgemein'!$H$15:$S$15,0)),
IF(AND($M48="x",$F48&lt;&gt;0),
IF($F48=1,$J48,
IF('2.1 Kraftwerk allgemein'!$F$17-'2.5 CAPEX'!BM$5&gt;='2.5 CAPEX'!$F48*'1.1 Allgemein'!$I$27,
IF(SUM(OFFSET(BL48,0,-MIN($F48-2,COLUMN(AY48)-1),1,MIN($F48-1,COLUMN(AY48))))=0,$J48,""),"")),"")),""),"")</f>
        <v/>
      </c>
      <c r="BN48" s="340" t="str">
        <f ca="1">IF(BN$5&lt;&gt;"",
IF(BN$5&gt;='2.1 Kraftwerk allgemein'!$F$15,
IF(BN$5&lt;='2.1 Kraftwerk allgemein'!$F$16,
$J48*INDEX('2.1 Kraftwerk allgemein'!$H$16:$S$16,,MATCH('2.5 CAPEX'!BN$5,'2.1 Kraftwerk allgemein'!$H$15:$S$15,0)),
IF(AND($M48="x",$F48&lt;&gt;0),
IF($F48=1,$J48,
IF('2.1 Kraftwerk allgemein'!$F$17-'2.5 CAPEX'!BN$5&gt;='2.5 CAPEX'!$F48*'1.1 Allgemein'!$I$27,
IF(SUM(OFFSET(BM48,0,-MIN($F48-2,COLUMN(AZ48)-1),1,MIN($F48-1,COLUMN(AZ48))))=0,$J48,""),"")),"")),""),"")</f>
        <v/>
      </c>
      <c r="BO48" s="340" t="str">
        <f ca="1">IF(BO$5&lt;&gt;"",
IF(BO$5&gt;='2.1 Kraftwerk allgemein'!$F$15,
IF(BO$5&lt;='2.1 Kraftwerk allgemein'!$F$16,
$J48*INDEX('2.1 Kraftwerk allgemein'!$H$16:$S$16,,MATCH('2.5 CAPEX'!BO$5,'2.1 Kraftwerk allgemein'!$H$15:$S$15,0)),
IF(AND($M48="x",$F48&lt;&gt;0),
IF($F48=1,$J48,
IF('2.1 Kraftwerk allgemein'!$F$17-'2.5 CAPEX'!BO$5&gt;='2.5 CAPEX'!$F48*'1.1 Allgemein'!$I$27,
IF(SUM(OFFSET(BN48,0,-MIN($F48-2,COLUMN(BA48)-1),1,MIN($F48-1,COLUMN(BA48))))=0,$J48,""),"")),"")),""),"")</f>
        <v/>
      </c>
      <c r="BP48" s="340" t="str">
        <f ca="1">IF(BP$5&lt;&gt;"",
IF(BP$5&gt;='2.1 Kraftwerk allgemein'!$F$15,
IF(BP$5&lt;='2.1 Kraftwerk allgemein'!$F$16,
$J48*INDEX('2.1 Kraftwerk allgemein'!$H$16:$S$16,,MATCH('2.5 CAPEX'!BP$5,'2.1 Kraftwerk allgemein'!$H$15:$S$15,0)),
IF(AND($M48="x",$F48&lt;&gt;0),
IF($F48=1,$J48,
IF('2.1 Kraftwerk allgemein'!$F$17-'2.5 CAPEX'!BP$5&gt;='2.5 CAPEX'!$F48*'1.1 Allgemein'!$I$27,
IF(SUM(OFFSET(BO48,0,-MIN($F48-2,COLUMN(BB48)-1),1,MIN($F48-1,COLUMN(BB48))))=0,$J48,""),"")),"")),""),"")</f>
        <v/>
      </c>
      <c r="BQ48" s="340" t="str">
        <f ca="1">IF(BQ$5&lt;&gt;"",
IF(BQ$5&gt;='2.1 Kraftwerk allgemein'!$F$15,
IF(BQ$5&lt;='2.1 Kraftwerk allgemein'!$F$16,
$J48*INDEX('2.1 Kraftwerk allgemein'!$H$16:$S$16,,MATCH('2.5 CAPEX'!BQ$5,'2.1 Kraftwerk allgemein'!$H$15:$S$15,0)),
IF(AND($M48="x",$F48&lt;&gt;0),
IF($F48=1,$J48,
IF('2.1 Kraftwerk allgemein'!$F$17-'2.5 CAPEX'!BQ$5&gt;='2.5 CAPEX'!$F48*'1.1 Allgemein'!$I$27,
IF(SUM(OFFSET(BP48,0,-MIN($F48-2,COLUMN(BC48)-1),1,MIN($F48-1,COLUMN(BC48))))=0,$J48,""),"")),"")),""),"")</f>
        <v/>
      </c>
      <c r="BR48" s="340" t="str">
        <f ca="1">IF(BR$5&lt;&gt;"",
IF(BR$5&gt;='2.1 Kraftwerk allgemein'!$F$15,
IF(BR$5&lt;='2.1 Kraftwerk allgemein'!$F$16,
$J48*INDEX('2.1 Kraftwerk allgemein'!$H$16:$S$16,,MATCH('2.5 CAPEX'!BR$5,'2.1 Kraftwerk allgemein'!$H$15:$S$15,0)),
IF(AND($M48="x",$F48&lt;&gt;0),
IF($F48=1,$J48,
IF('2.1 Kraftwerk allgemein'!$F$17-'2.5 CAPEX'!BR$5&gt;='2.5 CAPEX'!$F48*'1.1 Allgemein'!$I$27,
IF(SUM(OFFSET(BQ48,0,-MIN($F48-2,COLUMN(BD48)-1),1,MIN($F48-1,COLUMN(BD48))))=0,$J48,""),"")),"")),""),"")</f>
        <v/>
      </c>
      <c r="BS48" s="340" t="str">
        <f ca="1">IF(BS$5&lt;&gt;"",
IF(BS$5&gt;='2.1 Kraftwerk allgemein'!$F$15,
IF(BS$5&lt;='2.1 Kraftwerk allgemein'!$F$16,
$J48*INDEX('2.1 Kraftwerk allgemein'!$H$16:$S$16,,MATCH('2.5 CAPEX'!BS$5,'2.1 Kraftwerk allgemein'!$H$15:$S$15,0)),
IF(AND($M48="x",$F48&lt;&gt;0),
IF($F48=1,$J48,
IF('2.1 Kraftwerk allgemein'!$F$17-'2.5 CAPEX'!BS$5&gt;='2.5 CAPEX'!$F48*'1.1 Allgemein'!$I$27,
IF(SUM(OFFSET(BR48,0,-MIN($F48-2,COLUMN(BE48)-1),1,MIN($F48-1,COLUMN(BE48))))=0,$J48,""),"")),"")),""),"")</f>
        <v/>
      </c>
      <c r="BT48" s="340" t="str">
        <f ca="1">IF(BT$5&lt;&gt;"",
IF(BT$5&gt;='2.1 Kraftwerk allgemein'!$F$15,
IF(BT$5&lt;='2.1 Kraftwerk allgemein'!$F$16,
$J48*INDEX('2.1 Kraftwerk allgemein'!$H$16:$S$16,,MATCH('2.5 CAPEX'!BT$5,'2.1 Kraftwerk allgemein'!$H$15:$S$15,0)),
IF(AND($M48="x",$F48&lt;&gt;0),
IF($F48=1,$J48,
IF('2.1 Kraftwerk allgemein'!$F$17-'2.5 CAPEX'!BT$5&gt;='2.5 CAPEX'!$F48*'1.1 Allgemein'!$I$27,
IF(SUM(OFFSET(BS48,0,-MIN($F48-2,COLUMN(BF48)-1),1,MIN($F48-1,COLUMN(BF48))))=0,$J48,""),"")),"")),""),"")</f>
        <v/>
      </c>
      <c r="BU48" s="340" t="str">
        <f ca="1">IF(BU$5&lt;&gt;"",
IF(BU$5&gt;='2.1 Kraftwerk allgemein'!$F$15,
IF(BU$5&lt;='2.1 Kraftwerk allgemein'!$F$16,
$J48*INDEX('2.1 Kraftwerk allgemein'!$H$16:$S$16,,MATCH('2.5 CAPEX'!BU$5,'2.1 Kraftwerk allgemein'!$H$15:$S$15,0)),
IF(AND($M48="x",$F48&lt;&gt;0),
IF($F48=1,$J48,
IF('2.1 Kraftwerk allgemein'!$F$17-'2.5 CAPEX'!BU$5&gt;='2.5 CAPEX'!$F48*'1.1 Allgemein'!$I$27,
IF(SUM(OFFSET(BT48,0,-MIN($F48-2,COLUMN(BG48)-1),1,MIN($F48-1,COLUMN(BG48))))=0,$J48,""),"")),"")),""),"")</f>
        <v/>
      </c>
      <c r="BV48" s="340" t="str">
        <f ca="1">IF(BV$5&lt;&gt;"",
IF(BV$5&gt;='2.1 Kraftwerk allgemein'!$F$15,
IF(BV$5&lt;='2.1 Kraftwerk allgemein'!$F$16,
$J48*INDEX('2.1 Kraftwerk allgemein'!$H$16:$S$16,,MATCH('2.5 CAPEX'!BV$5,'2.1 Kraftwerk allgemein'!$H$15:$S$15,0)),
IF(AND($M48="x",$F48&lt;&gt;0),
IF($F48=1,$J48,
IF('2.1 Kraftwerk allgemein'!$F$17-'2.5 CAPEX'!BV$5&gt;='2.5 CAPEX'!$F48*'1.1 Allgemein'!$I$27,
IF(SUM(OFFSET(BU48,0,-MIN($F48-2,COLUMN(BH48)-1),1,MIN($F48-1,COLUMN(BH48))))=0,$J48,""),"")),"")),""),"")</f>
        <v/>
      </c>
      <c r="BW48" s="340" t="str">
        <f ca="1">IF(BW$5&lt;&gt;"",
IF(BW$5&gt;='2.1 Kraftwerk allgemein'!$F$15,
IF(BW$5&lt;='2.1 Kraftwerk allgemein'!$F$16,
$J48*INDEX('2.1 Kraftwerk allgemein'!$H$16:$S$16,,MATCH('2.5 CAPEX'!BW$5,'2.1 Kraftwerk allgemein'!$H$15:$S$15,0)),
IF(AND($M48="x",$F48&lt;&gt;0),
IF($F48=1,$J48,
IF('2.1 Kraftwerk allgemein'!$F$17-'2.5 CAPEX'!BW$5&gt;='2.5 CAPEX'!$F48*'1.1 Allgemein'!$I$27,
IF(SUM(OFFSET(BV48,0,-MIN($F48-2,COLUMN(BI48)-1),1,MIN($F48-1,COLUMN(BI48))))=0,$J48,""),"")),"")),""),"")</f>
        <v/>
      </c>
      <c r="BX48" s="340" t="str">
        <f ca="1">IF(BX$5&lt;&gt;"",
IF(BX$5&gt;='2.1 Kraftwerk allgemein'!$F$15,
IF(BX$5&lt;='2.1 Kraftwerk allgemein'!$F$16,
$J48*INDEX('2.1 Kraftwerk allgemein'!$H$16:$S$16,,MATCH('2.5 CAPEX'!BX$5,'2.1 Kraftwerk allgemein'!$H$15:$S$15,0)),
IF(AND($M48="x",$F48&lt;&gt;0),
IF($F48=1,$J48,
IF('2.1 Kraftwerk allgemein'!$F$17-'2.5 CAPEX'!BX$5&gt;='2.5 CAPEX'!$F48*'1.1 Allgemein'!$I$27,
IF(SUM(OFFSET(BW48,0,-MIN($F48-2,COLUMN(BJ48)-1),1,MIN($F48-1,COLUMN(BJ48))))=0,$J48,""),"")),"")),""),"")</f>
        <v/>
      </c>
      <c r="BY48" s="340" t="str">
        <f ca="1">IF(BY$5&lt;&gt;"",
IF(BY$5&gt;='2.1 Kraftwerk allgemein'!$F$15,
IF(BY$5&lt;='2.1 Kraftwerk allgemein'!$F$16,
$J48*INDEX('2.1 Kraftwerk allgemein'!$H$16:$S$16,,MATCH('2.5 CAPEX'!BY$5,'2.1 Kraftwerk allgemein'!$H$15:$S$15,0)),
IF(AND($M48="x",$F48&lt;&gt;0),
IF($F48=1,$J48,
IF('2.1 Kraftwerk allgemein'!$F$17-'2.5 CAPEX'!BY$5&gt;='2.5 CAPEX'!$F48*'1.1 Allgemein'!$I$27,
IF(SUM(OFFSET(BX48,0,-MIN($F48-2,COLUMN(BK48)-1),1,MIN($F48-1,COLUMN(BK48))))=0,$J48,""),"")),"")),""),"")</f>
        <v/>
      </c>
      <c r="BZ48" s="340" t="str">
        <f ca="1">IF(BZ$5&lt;&gt;"",
IF(BZ$5&gt;='2.1 Kraftwerk allgemein'!$F$15,
IF(BZ$5&lt;='2.1 Kraftwerk allgemein'!$F$16,
$J48*INDEX('2.1 Kraftwerk allgemein'!$H$16:$S$16,,MATCH('2.5 CAPEX'!BZ$5,'2.1 Kraftwerk allgemein'!$H$15:$S$15,0)),
IF(AND($M48="x",$F48&lt;&gt;0),
IF($F48=1,$J48,
IF('2.1 Kraftwerk allgemein'!$F$17-'2.5 CAPEX'!BZ$5&gt;='2.5 CAPEX'!$F48*'1.1 Allgemein'!$I$27,
IF(SUM(OFFSET(BY48,0,-MIN($F48-2,COLUMN(BL48)-1),1,MIN($F48-1,COLUMN(BL48))))=0,$J48,""),"")),"")),""),"")</f>
        <v/>
      </c>
      <c r="CA48" s="340" t="str">
        <f ca="1">IF(CA$5&lt;&gt;"",
IF(CA$5&gt;='2.1 Kraftwerk allgemein'!$F$15,
IF(CA$5&lt;='2.1 Kraftwerk allgemein'!$F$16,
$J48*INDEX('2.1 Kraftwerk allgemein'!$H$16:$S$16,,MATCH('2.5 CAPEX'!CA$5,'2.1 Kraftwerk allgemein'!$H$15:$S$15,0)),
IF(AND($M48="x",$F48&lt;&gt;0),
IF($F48=1,$J48,
IF('2.1 Kraftwerk allgemein'!$F$17-'2.5 CAPEX'!CA$5&gt;='2.5 CAPEX'!$F48*'1.1 Allgemein'!$I$27,
IF(SUM(OFFSET(BZ48,0,-MIN($F48-2,COLUMN(BM48)-1),1,MIN($F48-1,COLUMN(BM48))))=0,$J48,""),"")),"")),""),"")</f>
        <v/>
      </c>
      <c r="CB48" s="340" t="str">
        <f ca="1">IF(CB$5&lt;&gt;"",
IF(CB$5&gt;='2.1 Kraftwerk allgemein'!$F$15,
IF(CB$5&lt;='2.1 Kraftwerk allgemein'!$F$16,
$J48*INDEX('2.1 Kraftwerk allgemein'!$H$16:$S$16,,MATCH('2.5 CAPEX'!CB$5,'2.1 Kraftwerk allgemein'!$H$15:$S$15,0)),
IF(AND($M48="x",$F48&lt;&gt;0),
IF($F48=1,$J48,
IF('2.1 Kraftwerk allgemein'!$F$17-'2.5 CAPEX'!CB$5&gt;='2.5 CAPEX'!$F48*'1.1 Allgemein'!$I$27,
IF(SUM(OFFSET(CA48,0,-MIN($F48-2,COLUMN(BN48)-1),1,MIN($F48-1,COLUMN(BN48))))=0,$J48,""),"")),"")),""),"")</f>
        <v/>
      </c>
      <c r="CC48" s="340" t="str">
        <f ca="1">IF(CC$5&lt;&gt;"",
IF(CC$5&gt;='2.1 Kraftwerk allgemein'!$F$15,
IF(CC$5&lt;='2.1 Kraftwerk allgemein'!$F$16,
$J48*INDEX('2.1 Kraftwerk allgemein'!$H$16:$S$16,,MATCH('2.5 CAPEX'!CC$5,'2.1 Kraftwerk allgemein'!$H$15:$S$15,0)),
IF(AND($M48="x",$F48&lt;&gt;0),
IF($F48=1,$J48,
IF('2.1 Kraftwerk allgemein'!$F$17-'2.5 CAPEX'!CC$5&gt;='2.5 CAPEX'!$F48*'1.1 Allgemein'!$I$27,
IF(SUM(OFFSET(CB48,0,-MIN($F48-2,COLUMN(BO48)-1),1,MIN($F48-1,COLUMN(BO48))))=0,$J48,""),"")),"")),""),"")</f>
        <v/>
      </c>
      <c r="CD48" s="340" t="str">
        <f ca="1">IF(CD$5&lt;&gt;"",
IF(CD$5&gt;='2.1 Kraftwerk allgemein'!$F$15,
IF(CD$5&lt;='2.1 Kraftwerk allgemein'!$F$16,
$J48*INDEX('2.1 Kraftwerk allgemein'!$H$16:$S$16,,MATCH('2.5 CAPEX'!CD$5,'2.1 Kraftwerk allgemein'!$H$15:$S$15,0)),
IF(AND($M48="x",$F48&lt;&gt;0),
IF($F48=1,$J48,
IF('2.1 Kraftwerk allgemein'!$F$17-'2.5 CAPEX'!CD$5&gt;='2.5 CAPEX'!$F48*'1.1 Allgemein'!$I$27,
IF(SUM(OFFSET(CC48,0,-MIN($F48-2,COLUMN(BP48)-1),1,MIN($F48-1,COLUMN(BP48))))=0,$J48,""),"")),"")),""),"")</f>
        <v/>
      </c>
      <c r="CE48" s="340" t="str">
        <f ca="1">IF(CE$5&lt;&gt;"",
IF(CE$5&gt;='2.1 Kraftwerk allgemein'!$F$15,
IF(CE$5&lt;='2.1 Kraftwerk allgemein'!$F$16,
$J48*INDEX('2.1 Kraftwerk allgemein'!$H$16:$S$16,,MATCH('2.5 CAPEX'!CE$5,'2.1 Kraftwerk allgemein'!$H$15:$S$15,0)),
IF(AND($M48="x",$F48&lt;&gt;0),
IF($F48=1,$J48,
IF('2.1 Kraftwerk allgemein'!$F$17-'2.5 CAPEX'!CE$5&gt;='2.5 CAPEX'!$F48*'1.1 Allgemein'!$I$27,
IF(SUM(OFFSET(CD48,0,-MIN($F48-2,COLUMN(BQ48)-1),1,MIN($F48-1,COLUMN(BQ48))))=0,$J48,""),"")),"")),""),"")</f>
        <v/>
      </c>
      <c r="CF48" s="340" t="str">
        <f ca="1">IF(CF$5&lt;&gt;"",
IF(CF$5&gt;='2.1 Kraftwerk allgemein'!$F$15,
IF(CF$5&lt;='2.1 Kraftwerk allgemein'!$F$16,
$J48*INDEX('2.1 Kraftwerk allgemein'!$H$16:$S$16,,MATCH('2.5 CAPEX'!CF$5,'2.1 Kraftwerk allgemein'!$H$15:$S$15,0)),
IF(AND($M48="x",$F48&lt;&gt;0),
IF($F48=1,$J48,
IF('2.1 Kraftwerk allgemein'!$F$17-'2.5 CAPEX'!CF$5&gt;='2.5 CAPEX'!$F48*'1.1 Allgemein'!$I$27,
IF(SUM(OFFSET(CE48,0,-MIN($F48-2,COLUMN(BR48)-1),1,MIN($F48-1,COLUMN(BR48))))=0,$J48,""),"")),"")),""),"")</f>
        <v/>
      </c>
      <c r="CG48" s="340" t="str">
        <f ca="1">IF(CG$5&lt;&gt;"",
IF(CG$5&gt;='2.1 Kraftwerk allgemein'!$F$15,
IF(CG$5&lt;='2.1 Kraftwerk allgemein'!$F$16,
$J48*INDEX('2.1 Kraftwerk allgemein'!$H$16:$S$16,,MATCH('2.5 CAPEX'!CG$5,'2.1 Kraftwerk allgemein'!$H$15:$S$15,0)),
IF(AND($M48="x",$F48&lt;&gt;0),
IF($F48=1,$J48,
IF('2.1 Kraftwerk allgemein'!$F$17-'2.5 CAPEX'!CG$5&gt;='2.5 CAPEX'!$F48*'1.1 Allgemein'!$I$27,
IF(SUM(OFFSET(CF48,0,-MIN($F48-2,COLUMN(BS48)-1),1,MIN($F48-1,COLUMN(BS48))))=0,$J48,""),"")),"")),""),"")</f>
        <v/>
      </c>
      <c r="CH48" s="340" t="str">
        <f ca="1">IF(CH$5&lt;&gt;"",
IF(CH$5&gt;='2.1 Kraftwerk allgemein'!$F$15,
IF(CH$5&lt;='2.1 Kraftwerk allgemein'!$F$16,
$J48*INDEX('2.1 Kraftwerk allgemein'!$H$16:$S$16,,MATCH('2.5 CAPEX'!CH$5,'2.1 Kraftwerk allgemein'!$H$15:$S$15,0)),
IF(AND($M48="x",$F48&lt;&gt;0),
IF($F48=1,$J48,
IF('2.1 Kraftwerk allgemein'!$F$17-'2.5 CAPEX'!CH$5&gt;='2.5 CAPEX'!$F48*'1.1 Allgemein'!$I$27,
IF(SUM(OFFSET(CG48,0,-MIN($F48-2,COLUMN(BT48)-1),1,MIN($F48-1,COLUMN(BT48))))=0,$J48,""),"")),"")),""),"")</f>
        <v/>
      </c>
      <c r="CI48" s="340" t="str">
        <f ca="1">IF(CI$5&lt;&gt;"",
IF(CI$5&gt;='2.1 Kraftwerk allgemein'!$F$15,
IF(CI$5&lt;='2.1 Kraftwerk allgemein'!$F$16,
$J48*INDEX('2.1 Kraftwerk allgemein'!$H$16:$S$16,,MATCH('2.5 CAPEX'!CI$5,'2.1 Kraftwerk allgemein'!$H$15:$S$15,0)),
IF(AND($M48="x",$F48&lt;&gt;0),
IF($F48=1,$J48,
IF('2.1 Kraftwerk allgemein'!$F$17-'2.5 CAPEX'!CI$5&gt;='2.5 CAPEX'!$F48*'1.1 Allgemein'!$I$27,
IF(SUM(OFFSET(CH48,0,-MIN($F48-2,COLUMN(BU48)-1),1,MIN($F48-1,COLUMN(BU48))))=0,$J48,""),"")),"")),""),"")</f>
        <v/>
      </c>
      <c r="CJ48" s="340" t="str">
        <f ca="1">IF(CJ$5&lt;&gt;"",
IF(CJ$5&gt;='2.1 Kraftwerk allgemein'!$F$15,
IF(CJ$5&lt;='2.1 Kraftwerk allgemein'!$F$16,
$J48*INDEX('2.1 Kraftwerk allgemein'!$H$16:$S$16,,MATCH('2.5 CAPEX'!CJ$5,'2.1 Kraftwerk allgemein'!$H$15:$S$15,0)),
IF(AND($M48="x",$F48&lt;&gt;0),
IF($F48=1,$J48,
IF('2.1 Kraftwerk allgemein'!$F$17-'2.5 CAPEX'!CJ$5&gt;='2.5 CAPEX'!$F48*'1.1 Allgemein'!$I$27,
IF(SUM(OFFSET(CI48,0,-MIN($F48-2,COLUMN(BV48)-1),1,MIN($F48-1,COLUMN(BV48))))=0,$J48,""),"")),"")),""),"")</f>
        <v/>
      </c>
      <c r="CK48" s="340" t="str">
        <f ca="1">IF(CK$5&lt;&gt;"",
IF(CK$5&gt;='2.1 Kraftwerk allgemein'!$F$15,
IF(CK$5&lt;='2.1 Kraftwerk allgemein'!$F$16,
$J48*INDEX('2.1 Kraftwerk allgemein'!$H$16:$S$16,,MATCH('2.5 CAPEX'!CK$5,'2.1 Kraftwerk allgemein'!$H$15:$S$15,0)),
IF(AND($M48="x",$F48&lt;&gt;0),
IF($F48=1,$J48,
IF('2.1 Kraftwerk allgemein'!$F$17-'2.5 CAPEX'!CK$5&gt;='2.5 CAPEX'!$F48*'1.1 Allgemein'!$I$27,
IF(SUM(OFFSET(CJ48,0,-MIN($F48-2,COLUMN(BW48)-1),1,MIN($F48-1,COLUMN(BW48))))=0,$J48,""),"")),"")),""),"")</f>
        <v/>
      </c>
      <c r="CL48" s="340" t="str">
        <f ca="1">IF(CL$5&lt;&gt;"",
IF(CL$5&gt;='2.1 Kraftwerk allgemein'!$F$15,
IF(CL$5&lt;='2.1 Kraftwerk allgemein'!$F$16,
$J48*INDEX('2.1 Kraftwerk allgemein'!$H$16:$S$16,,MATCH('2.5 CAPEX'!CL$5,'2.1 Kraftwerk allgemein'!$H$15:$S$15,0)),
IF(AND($M48="x",$F48&lt;&gt;0),
IF($F48=1,$J48,
IF('2.1 Kraftwerk allgemein'!$F$17-'2.5 CAPEX'!CL$5&gt;='2.5 CAPEX'!$F48*'1.1 Allgemein'!$I$27,
IF(SUM(OFFSET(CK48,0,-MIN($F48-2,COLUMN(BX48)-1),1,MIN($F48-1,COLUMN(BX48))))=0,$J48,""),"")),"")),""),"")</f>
        <v/>
      </c>
      <c r="CM48" s="340" t="str">
        <f ca="1">IF(CM$5&lt;&gt;"",
IF(CM$5&gt;='2.1 Kraftwerk allgemein'!$F$15,
IF(CM$5&lt;='2.1 Kraftwerk allgemein'!$F$16,
$J48*INDEX('2.1 Kraftwerk allgemein'!$H$16:$S$16,,MATCH('2.5 CAPEX'!CM$5,'2.1 Kraftwerk allgemein'!$H$15:$S$15,0)),
IF(AND($M48="x",$F48&lt;&gt;0),
IF($F48=1,$J48,
IF('2.1 Kraftwerk allgemein'!$F$17-'2.5 CAPEX'!CM$5&gt;='2.5 CAPEX'!$F48*'1.1 Allgemein'!$I$27,
IF(SUM(OFFSET(CL48,0,-MIN($F48-2,COLUMN(BY48)-1),1,MIN($F48-1,COLUMN(BY48))))=0,$J48,""),"")),"")),""),"")</f>
        <v/>
      </c>
      <c r="CN48" s="340" t="str">
        <f ca="1">IF(CN$5&lt;&gt;"",
IF(CN$5&gt;='2.1 Kraftwerk allgemein'!$F$15,
IF(CN$5&lt;='2.1 Kraftwerk allgemein'!$F$16,
$J48*INDEX('2.1 Kraftwerk allgemein'!$H$16:$S$16,,MATCH('2.5 CAPEX'!CN$5,'2.1 Kraftwerk allgemein'!$H$15:$S$15,0)),
IF(AND($M48="x",$F48&lt;&gt;0),
IF($F48=1,$J48,
IF('2.1 Kraftwerk allgemein'!$F$17-'2.5 CAPEX'!CN$5&gt;='2.5 CAPEX'!$F48*'1.1 Allgemein'!$I$27,
IF(SUM(OFFSET(CM48,0,-MIN($F48-2,COLUMN(BZ48)-1),1,MIN($F48-1,COLUMN(BZ48))))=0,$J48,""),"")),"")),""),"")</f>
        <v/>
      </c>
      <c r="CO48" s="340" t="str">
        <f ca="1">IF(CO$5&lt;&gt;"",
IF(CO$5&gt;='2.1 Kraftwerk allgemein'!$F$15,
IF(CO$5&lt;='2.1 Kraftwerk allgemein'!$F$16,
$J48*INDEX('2.1 Kraftwerk allgemein'!$H$16:$S$16,,MATCH('2.5 CAPEX'!CO$5,'2.1 Kraftwerk allgemein'!$H$15:$S$15,0)),
IF(AND($M48="x",$F48&lt;&gt;0),
IF($F48=1,$J48,
IF('2.1 Kraftwerk allgemein'!$F$17-'2.5 CAPEX'!CO$5&gt;='2.5 CAPEX'!$F48*'1.1 Allgemein'!$I$27,
IF(SUM(OFFSET(CN48,0,-MIN($F48-2,COLUMN(CA48)-1),1,MIN($F48-1,COLUMN(CA48))))=0,$J48,""),"")),"")),""),"")</f>
        <v/>
      </c>
      <c r="CP48" s="340" t="str">
        <f ca="1">IF(CP$5&lt;&gt;"",
IF(CP$5&gt;='2.1 Kraftwerk allgemein'!$F$15,
IF(CP$5&lt;='2.1 Kraftwerk allgemein'!$F$16,
$J48*INDEX('2.1 Kraftwerk allgemein'!$H$16:$S$16,,MATCH('2.5 CAPEX'!CP$5,'2.1 Kraftwerk allgemein'!$H$15:$S$15,0)),
IF(AND($M48="x",$F48&lt;&gt;0),
IF($F48=1,$J48,
IF('2.1 Kraftwerk allgemein'!$F$17-'2.5 CAPEX'!CP$5&gt;='2.5 CAPEX'!$F48*'1.1 Allgemein'!$I$27,
IF(SUM(OFFSET(CO48,0,-MIN($F48-2,COLUMN(CB48)-1),1,MIN($F48-1,COLUMN(CB48))))=0,$J48,""),"")),"")),""),"")</f>
        <v/>
      </c>
      <c r="CQ48" s="340" t="str">
        <f ca="1">IF(CQ$5&lt;&gt;"",
IF(CQ$5&gt;='2.1 Kraftwerk allgemein'!$F$15,
IF(CQ$5&lt;='2.1 Kraftwerk allgemein'!$F$16,
$J48*INDEX('2.1 Kraftwerk allgemein'!$H$16:$S$16,,MATCH('2.5 CAPEX'!CQ$5,'2.1 Kraftwerk allgemein'!$H$15:$S$15,0)),
IF(AND($M48="x",$F48&lt;&gt;0),
IF($F48=1,$J48,
IF('2.1 Kraftwerk allgemein'!$F$17-'2.5 CAPEX'!CQ$5&gt;='2.5 CAPEX'!$F48*'1.1 Allgemein'!$I$27,
IF(SUM(OFFSET(CP48,0,-MIN($F48-2,COLUMN(CC48)-1),1,MIN($F48-1,COLUMN(CC48))))=0,$J48,""),"")),"")),""),"")</f>
        <v/>
      </c>
      <c r="CR48" s="340" t="str">
        <f ca="1">IF(CR$5&lt;&gt;"",
IF(CR$5&gt;='2.1 Kraftwerk allgemein'!$F$15,
IF(CR$5&lt;='2.1 Kraftwerk allgemein'!$F$16,
$J48*INDEX('2.1 Kraftwerk allgemein'!$H$16:$S$16,,MATCH('2.5 CAPEX'!CR$5,'2.1 Kraftwerk allgemein'!$H$15:$S$15,0)),
IF(AND($M48="x",$F48&lt;&gt;0),
IF($F48=1,$J48,
IF('2.1 Kraftwerk allgemein'!$F$17-'2.5 CAPEX'!CR$5&gt;='2.5 CAPEX'!$F48*'1.1 Allgemein'!$I$27,
IF(SUM(OFFSET(CQ48,0,-MIN($F48-2,COLUMN(CD48)-1),1,MIN($F48-1,COLUMN(CD48))))=0,$J48,""),"")),"")),""),"")</f>
        <v/>
      </c>
      <c r="CS48" s="340" t="str">
        <f ca="1">IF(CS$5&lt;&gt;"",
IF(CS$5&gt;='2.1 Kraftwerk allgemein'!$F$15,
IF(CS$5&lt;='2.1 Kraftwerk allgemein'!$F$16,
$J48*INDEX('2.1 Kraftwerk allgemein'!$H$16:$S$16,,MATCH('2.5 CAPEX'!CS$5,'2.1 Kraftwerk allgemein'!$H$15:$S$15,0)),
IF(AND($M48="x",$F48&lt;&gt;0),
IF($F48=1,$J48,
IF('2.1 Kraftwerk allgemein'!$F$17-'2.5 CAPEX'!CS$5&gt;='2.5 CAPEX'!$F48*'1.1 Allgemein'!$I$27,
IF(SUM(OFFSET(CR48,0,-MIN($F48-2,COLUMN(CE48)-1),1,MIN($F48-1,COLUMN(CE48))))=0,$J48,""),"")),"")),""),"")</f>
        <v/>
      </c>
      <c r="CT48" s="340" t="str">
        <f ca="1">IF(CT$5&lt;&gt;"",
IF(CT$5&gt;='2.1 Kraftwerk allgemein'!$F$15,
IF(CT$5&lt;='2.1 Kraftwerk allgemein'!$F$16,
$J48*INDEX('2.1 Kraftwerk allgemein'!$H$16:$S$16,,MATCH('2.5 CAPEX'!CT$5,'2.1 Kraftwerk allgemein'!$H$15:$S$15,0)),
IF(AND($M48="x",$F48&lt;&gt;0),
IF($F48=1,$J48,
IF('2.1 Kraftwerk allgemein'!$F$17-'2.5 CAPEX'!CT$5&gt;='2.5 CAPEX'!$F48*'1.1 Allgemein'!$I$27,
IF(SUM(OFFSET(CS48,0,-MIN($F48-2,COLUMN(CF48)-1),1,MIN($F48-1,COLUMN(CF48))))=0,$J48,""),"")),"")),""),"")</f>
        <v/>
      </c>
      <c r="CU48" s="340" t="str">
        <f ca="1">IF(CU$5&lt;&gt;"",
IF(CU$5&gt;='2.1 Kraftwerk allgemein'!$F$15,
IF(CU$5&lt;='2.1 Kraftwerk allgemein'!$F$16,
$J48*INDEX('2.1 Kraftwerk allgemein'!$H$16:$S$16,,MATCH('2.5 CAPEX'!CU$5,'2.1 Kraftwerk allgemein'!$H$15:$S$15,0)),
IF(AND($M48="x",$F48&lt;&gt;0),
IF($F48=1,$J48,
IF('2.1 Kraftwerk allgemein'!$F$17-'2.5 CAPEX'!CU$5&gt;='2.5 CAPEX'!$F48*'1.1 Allgemein'!$I$27,
IF(SUM(OFFSET(CT48,0,-MIN($F48-2,COLUMN(CG48)-1),1,MIN($F48-1,COLUMN(CG48))))=0,$J48,""),"")),"")),""),"")</f>
        <v/>
      </c>
      <c r="CV48" s="340" t="str">
        <f ca="1">IF(CV$5&lt;&gt;"",
IF(CV$5&gt;='2.1 Kraftwerk allgemein'!$F$15,
IF(CV$5&lt;='2.1 Kraftwerk allgemein'!$F$16,
$J48*INDEX('2.1 Kraftwerk allgemein'!$H$16:$S$16,,MATCH('2.5 CAPEX'!CV$5,'2.1 Kraftwerk allgemein'!$H$15:$S$15,0)),
IF(AND($M48="x",$F48&lt;&gt;0),
IF($F48=1,$J48,
IF('2.1 Kraftwerk allgemein'!$F$17-'2.5 CAPEX'!CV$5&gt;='2.5 CAPEX'!$F48*'1.1 Allgemein'!$I$27,
IF(SUM(OFFSET(CU48,0,-MIN($F48-2,COLUMN(CH48)-1),1,MIN($F48-1,COLUMN(CH48))))=0,$J48,""),"")),"")),""),"")</f>
        <v/>
      </c>
      <c r="CW48" s="340" t="str">
        <f ca="1">IF(CW$5&lt;&gt;"",
IF(CW$5&gt;='2.1 Kraftwerk allgemein'!$F$15,
IF(CW$5&lt;='2.1 Kraftwerk allgemein'!$F$16,
$J48*INDEX('2.1 Kraftwerk allgemein'!$H$16:$S$16,,MATCH('2.5 CAPEX'!CW$5,'2.1 Kraftwerk allgemein'!$H$15:$S$15,0)),
IF(AND($M48="x",$F48&lt;&gt;0),
IF($F48=1,$J48,
IF('2.1 Kraftwerk allgemein'!$F$17-'2.5 CAPEX'!CW$5&gt;='2.5 CAPEX'!$F48*'1.1 Allgemein'!$I$27,
IF(SUM(OFFSET(CV48,0,-MIN($F48-2,COLUMN(CI48)-1),1,MIN($F48-1,COLUMN(CI48))))=0,$J48,""),"")),"")),""),"")</f>
        <v/>
      </c>
      <c r="CX48" s="340" t="str">
        <f ca="1">IF(CX$5&lt;&gt;"",
IF(CX$5&gt;='2.1 Kraftwerk allgemein'!$F$15,
IF(CX$5&lt;='2.1 Kraftwerk allgemein'!$F$16,
$J48*INDEX('2.1 Kraftwerk allgemein'!$H$16:$S$16,,MATCH('2.5 CAPEX'!CX$5,'2.1 Kraftwerk allgemein'!$H$15:$S$15,0)),
IF(AND($M48="x",$F48&lt;&gt;0),
IF($F48=1,$J48,
IF('2.1 Kraftwerk allgemein'!$F$17-'2.5 CAPEX'!CX$5&gt;='2.5 CAPEX'!$F48*'1.1 Allgemein'!$I$27,
IF(SUM(OFFSET(CW48,0,-MIN($F48-2,COLUMN(CJ48)-1),1,MIN($F48-1,COLUMN(CJ48))))=0,$J48,""),"")),"")),""),"")</f>
        <v/>
      </c>
      <c r="CY48" s="340" t="str">
        <f ca="1">IF(CY$5&lt;&gt;"",
IF(CY$5&gt;='2.1 Kraftwerk allgemein'!$F$15,
IF(CY$5&lt;='2.1 Kraftwerk allgemein'!$F$16,
$J48*INDEX('2.1 Kraftwerk allgemein'!$H$16:$S$16,,MATCH('2.5 CAPEX'!CY$5,'2.1 Kraftwerk allgemein'!$H$15:$S$15,0)),
IF(AND($M48="x",$F48&lt;&gt;0),
IF($F48=1,$J48,
IF('2.1 Kraftwerk allgemein'!$F$17-'2.5 CAPEX'!CY$5&gt;='2.5 CAPEX'!$F48*'1.1 Allgemein'!$I$27,
IF(SUM(OFFSET(CX48,0,-MIN($F48-2,COLUMN(CK48)-1),1,MIN($F48-1,COLUMN(CK48))))=0,$J48,""),"")),"")),""),"")</f>
        <v/>
      </c>
      <c r="CZ48" s="340" t="str">
        <f ca="1">IF(CZ$5&lt;&gt;"",
IF(CZ$5&gt;='2.1 Kraftwerk allgemein'!$F$15,
IF(CZ$5&lt;='2.1 Kraftwerk allgemein'!$F$16,
$J48*INDEX('2.1 Kraftwerk allgemein'!$H$16:$S$16,,MATCH('2.5 CAPEX'!CZ$5,'2.1 Kraftwerk allgemein'!$H$15:$S$15,0)),
IF(AND($M48="x",$F48&lt;&gt;0),
IF($F48=1,$J48,
IF('2.1 Kraftwerk allgemein'!$F$17-'2.5 CAPEX'!CZ$5&gt;='2.5 CAPEX'!$F48*'1.1 Allgemein'!$I$27,
IF(SUM(OFFSET(CY48,0,-MIN($F48-2,COLUMN(CL48)-1),1,MIN($F48-1,COLUMN(CL48))))=0,$J48,""),"")),"")),""),"")</f>
        <v/>
      </c>
      <c r="DA48" s="340" t="str">
        <f ca="1">IF(DA$5&lt;&gt;"",
IF(DA$5&gt;='2.1 Kraftwerk allgemein'!$F$15,
IF(DA$5&lt;='2.1 Kraftwerk allgemein'!$F$16,
$J48*INDEX('2.1 Kraftwerk allgemein'!$H$16:$S$16,,MATCH('2.5 CAPEX'!DA$5,'2.1 Kraftwerk allgemein'!$H$15:$S$15,0)),
IF(AND($M48="x",$F48&lt;&gt;0),
IF($F48=1,$J48,
IF('2.1 Kraftwerk allgemein'!$F$17-'2.5 CAPEX'!DA$5&gt;='2.5 CAPEX'!$F48*'1.1 Allgemein'!$I$27,
IF(SUM(OFFSET(CZ48,0,-MIN($F48-2,COLUMN(CM48)-1),1,MIN($F48-1,COLUMN(CM48))))=0,$J48,""),"")),"")),""),"")</f>
        <v/>
      </c>
      <c r="DB48" s="340" t="str">
        <f ca="1">IF(DB$5&lt;&gt;"",
IF(DB$5&gt;='2.1 Kraftwerk allgemein'!$F$15,
IF(DB$5&lt;='2.1 Kraftwerk allgemein'!$F$16,
$J48*INDEX('2.1 Kraftwerk allgemein'!$H$16:$S$16,,MATCH('2.5 CAPEX'!DB$5,'2.1 Kraftwerk allgemein'!$H$15:$S$15,0)),
IF(AND($M48="x",$F48&lt;&gt;0),
IF($F48=1,$J48,
IF('2.1 Kraftwerk allgemein'!$F$17-'2.5 CAPEX'!DB$5&gt;='2.5 CAPEX'!$F48*'1.1 Allgemein'!$I$27,
IF(SUM(OFFSET(DA48,0,-MIN($F48-2,COLUMN(CN48)-1),1,MIN($F48-1,COLUMN(CN48))))=0,$J48,""),"")),"")),""),"")</f>
        <v/>
      </c>
      <c r="DC48" s="340" t="str">
        <f ca="1">IF(DC$5&lt;&gt;"",
IF(DC$5&gt;='2.1 Kraftwerk allgemein'!$F$15,
IF(DC$5&lt;='2.1 Kraftwerk allgemein'!$F$16,
$J48*INDEX('2.1 Kraftwerk allgemein'!$H$16:$S$16,,MATCH('2.5 CAPEX'!DC$5,'2.1 Kraftwerk allgemein'!$H$15:$S$15,0)),
IF(AND($M48="x",$F48&lt;&gt;0),
IF($F48=1,$J48,
IF('2.1 Kraftwerk allgemein'!$F$17-'2.5 CAPEX'!DC$5&gt;='2.5 CAPEX'!$F48*'1.1 Allgemein'!$I$27,
IF(SUM(OFFSET(DB48,0,-MIN($F48-2,COLUMN(CO48)-1),1,MIN($F48-1,COLUMN(CO48))))=0,$J48,""),"")),"")),""),"")</f>
        <v/>
      </c>
      <c r="DD48" s="340" t="str">
        <f ca="1">IF(DD$5&lt;&gt;"",
IF(DD$5&gt;='2.1 Kraftwerk allgemein'!$F$15,
IF(DD$5&lt;='2.1 Kraftwerk allgemein'!$F$16,
$J48*INDEX('2.1 Kraftwerk allgemein'!$H$16:$S$16,,MATCH('2.5 CAPEX'!DD$5,'2.1 Kraftwerk allgemein'!$H$15:$S$15,0)),
IF(AND($M48="x",$F48&lt;&gt;0),
IF($F48=1,$J48,
IF('2.1 Kraftwerk allgemein'!$F$17-'2.5 CAPEX'!DD$5&gt;='2.5 CAPEX'!$F48*'1.1 Allgemein'!$I$27,
IF(SUM(OFFSET(DC48,0,-MIN($F48-2,COLUMN(CP48)-1),1,MIN($F48-1,COLUMN(CP48))))=0,$J48,""),"")),"")),""),"")</f>
        <v/>
      </c>
      <c r="DE48" s="340" t="str">
        <f ca="1">IF(DE$5&lt;&gt;"",
IF(DE$5&gt;='2.1 Kraftwerk allgemein'!$F$15,
IF(DE$5&lt;='2.1 Kraftwerk allgemein'!$F$16,
$J48*INDEX('2.1 Kraftwerk allgemein'!$H$16:$S$16,,MATCH('2.5 CAPEX'!DE$5,'2.1 Kraftwerk allgemein'!$H$15:$S$15,0)),
IF(AND($M48="x",$F48&lt;&gt;0),
IF($F48=1,$J48,
IF('2.1 Kraftwerk allgemein'!$F$17-'2.5 CAPEX'!DE$5&gt;='2.5 CAPEX'!$F48*'1.1 Allgemein'!$I$27,
IF(SUM(OFFSET(DD48,0,-MIN($F48-2,COLUMN(CQ48)-1),1,MIN($F48-1,COLUMN(CQ48))))=0,$J48,""),"")),"")),""),"")</f>
        <v/>
      </c>
      <c r="DF48" s="340" t="str">
        <f ca="1">IF(DF$5&lt;&gt;"",
IF(DF$5&gt;='2.1 Kraftwerk allgemein'!$F$15,
IF(DF$5&lt;='2.1 Kraftwerk allgemein'!$F$16,
$J48*INDEX('2.1 Kraftwerk allgemein'!$H$16:$S$16,,MATCH('2.5 CAPEX'!DF$5,'2.1 Kraftwerk allgemein'!$H$15:$S$15,0)),
IF(AND($M48="x",$F48&lt;&gt;0),
IF($F48=1,$J48,
IF('2.1 Kraftwerk allgemein'!$F$17-'2.5 CAPEX'!DF$5&gt;='2.5 CAPEX'!$F48*'1.1 Allgemein'!$I$27,
IF(SUM(OFFSET(DE48,0,-MIN($F48-2,COLUMN(CR48)-1),1,MIN($F48-1,COLUMN(CR48))))=0,$J48,""),"")),"")),""),"")</f>
        <v/>
      </c>
      <c r="DG48" s="340" t="str">
        <f ca="1">IF(DG$5&lt;&gt;"",
IF(DG$5&gt;='2.1 Kraftwerk allgemein'!$F$15,
IF(DG$5&lt;='2.1 Kraftwerk allgemein'!$F$16,
$J48*INDEX('2.1 Kraftwerk allgemein'!$H$16:$S$16,,MATCH('2.5 CAPEX'!DG$5,'2.1 Kraftwerk allgemein'!$H$15:$S$15,0)),
IF(AND($M48="x",$F48&lt;&gt;0),
IF($F48=1,$J48,
IF('2.1 Kraftwerk allgemein'!$F$17-'2.5 CAPEX'!DG$5&gt;='2.5 CAPEX'!$F48*'1.1 Allgemein'!$I$27,
IF(SUM(OFFSET(DF48,0,-MIN($F48-2,COLUMN(CS48)-1),1,MIN($F48-1,COLUMN(CS48))))=0,$J48,""),"")),"")),""),"")</f>
        <v/>
      </c>
      <c r="DH48" s="340" t="str">
        <f ca="1">IF(DH$5&lt;&gt;"",
IF(DH$5&gt;='2.1 Kraftwerk allgemein'!$F$15,
IF(DH$5&lt;='2.1 Kraftwerk allgemein'!$F$16,
$J48*INDEX('2.1 Kraftwerk allgemein'!$H$16:$S$16,,MATCH('2.5 CAPEX'!DH$5,'2.1 Kraftwerk allgemein'!$H$15:$S$15,0)),
IF(AND($M48="x",$F48&lt;&gt;0),
IF($F48=1,$J48,
IF('2.1 Kraftwerk allgemein'!$F$17-'2.5 CAPEX'!DH$5&gt;='2.5 CAPEX'!$F48*'1.1 Allgemein'!$I$27,
IF(SUM(OFFSET(DG48,0,-MIN($F48-2,COLUMN(CT48)-1),1,MIN($F48-1,COLUMN(CT48))))=0,$J48,""),"")),"")),""),"")</f>
        <v/>
      </c>
      <c r="DI48" s="340" t="str">
        <f ca="1">IF(DI$5&lt;&gt;"",
IF(DI$5&gt;='2.1 Kraftwerk allgemein'!$F$15,
IF(DI$5&lt;='2.1 Kraftwerk allgemein'!$F$16,
$J48*INDEX('2.1 Kraftwerk allgemein'!$H$16:$S$16,,MATCH('2.5 CAPEX'!DI$5,'2.1 Kraftwerk allgemein'!$H$15:$S$15,0)),
IF(AND($M48="x",$F48&lt;&gt;0),
IF($F48=1,$J48,
IF('2.1 Kraftwerk allgemein'!$F$17-'2.5 CAPEX'!DI$5&gt;='2.5 CAPEX'!$F48*'1.1 Allgemein'!$I$27,
IF(SUM(OFFSET(DH48,0,-MIN($F48-2,COLUMN(CU48)-1),1,MIN($F48-1,COLUMN(CU48))))=0,$J48,""),"")),"")),""),"")</f>
        <v/>
      </c>
      <c r="DJ48" s="340" t="str">
        <f ca="1">IF(DJ$5&lt;&gt;"",
IF(DJ$5&gt;='2.1 Kraftwerk allgemein'!$F$15,
IF(DJ$5&lt;='2.1 Kraftwerk allgemein'!$F$16,
$J48*INDEX('2.1 Kraftwerk allgemein'!$H$16:$S$16,,MATCH('2.5 CAPEX'!DJ$5,'2.1 Kraftwerk allgemein'!$H$15:$S$15,0)),
IF(AND($M48="x",$F48&lt;&gt;0),
IF($F48=1,$J48,
IF('2.1 Kraftwerk allgemein'!$F$17-'2.5 CAPEX'!DJ$5&gt;='2.5 CAPEX'!$F48*'1.1 Allgemein'!$I$27,
IF(SUM(OFFSET(DI48,0,-MIN($F48-2,COLUMN(CV48)-1),1,MIN($F48-1,COLUMN(CV48))))=0,$J48,""),"")),"")),""),"")</f>
        <v/>
      </c>
      <c r="DK48" s="340" t="str">
        <f ca="1">IF(DK$5&lt;&gt;"",
IF(DK$5&gt;='2.1 Kraftwerk allgemein'!$F$15,
IF(DK$5&lt;='2.1 Kraftwerk allgemein'!$F$16,
$J48*INDEX('2.1 Kraftwerk allgemein'!$H$16:$S$16,,MATCH('2.5 CAPEX'!DK$5,'2.1 Kraftwerk allgemein'!$H$15:$S$15,0)),
IF(AND($M48="x",$F48&lt;&gt;0),
IF($F48=1,$J48,
IF('2.1 Kraftwerk allgemein'!$F$17-'2.5 CAPEX'!DK$5&gt;='2.5 CAPEX'!$F48*'1.1 Allgemein'!$I$27,
IF(SUM(OFFSET(DJ48,0,-MIN($F48-2,COLUMN(CW48)-1),1,MIN($F48-1,COLUMN(CW48))))=0,$J48,""),"")),"")),""),"")</f>
        <v/>
      </c>
    </row>
    <row r="49" spans="2:115" s="7" customFormat="1" ht="15" customHeight="1" x14ac:dyDescent="0.35">
      <c r="D49" s="41">
        <v>402</v>
      </c>
      <c r="E49" s="41" t="str">
        <f>IF('2.1 Kraftwerk allgemein'!$F$2="f",d_f_i!$B248,IF('2.1 Kraftwerk allgemein'!$F$2="i",d_f_i!$C248,d_f_i!$A248))</f>
        <v>Freileitung auf Beton- oder Metallmasten  </v>
      </c>
      <c r="F49" s="19">
        <f>INDEX('1.1 Allgemein'!$1:$1048576,MATCH('2.5 CAPEX'!D49,'1.1 Allgemein'!$E:$E,0),MATCH('2.5 CAPEX'!$F$11,'1.1 Allgemein'!$34:$34,0))</f>
        <v>60</v>
      </c>
      <c r="G49" s="93">
        <f t="shared" ca="1" si="4"/>
        <v>0</v>
      </c>
      <c r="H49" s="94">
        <f ca="1">SUM(OFFSET(O49,0,0,1,'2.1 Kraftwerk allgemein'!$F$17-'2.5 CAPEX'!$O$5+1))-J49</f>
        <v>0</v>
      </c>
      <c r="I49" s="336"/>
      <c r="J49" s="336"/>
      <c r="K49" s="68" t="str">
        <f>IF($D49&lt;&gt;"",IF(INDEX('1.1 Allgemein'!$1:$1048576,MATCH('2.5 CAPEX'!$D49,'1.1 Allgemein'!$E:$E,0),MATCH('2.5 CAPEX'!K$11,'1.1 Allgemein'!$34:$34,0))&lt;&gt;0,INDEX('1.1 Allgemein'!$1:$1048576,MATCH('2.5 CAPEX'!$D49,'1.1 Allgemein'!$E:$E,0),MATCH('2.5 CAPEX'!K$11,'1.1 Allgemein'!$34:$34,0)),""),"")</f>
        <v/>
      </c>
      <c r="L49" s="68" t="str">
        <f>IF($D49&lt;&gt;"",IF(INDEX('1.1 Allgemein'!$1:$1048576,MATCH('2.5 CAPEX'!$D49,'1.1 Allgemein'!$E:$E,0),MATCH('2.5 CAPEX'!L$11,'1.1 Allgemein'!$34:$34,0))&lt;&gt;0,INDEX('1.1 Allgemein'!$1:$1048576,MATCH('2.5 CAPEX'!$D49,'1.1 Allgemein'!$E:$E,0),MATCH('2.5 CAPEX'!L$11,'1.1 Allgemein'!$34:$34,0)),""),"")</f>
        <v/>
      </c>
      <c r="M49" s="68" t="str">
        <f>IF($D49&lt;&gt;"",IF(INDEX('1.1 Allgemein'!$1:$1048576,MATCH('2.5 CAPEX'!$D49,'1.1 Allgemein'!$E:$E,0),MATCH('2.5 CAPEX'!M$11,'1.1 Allgemein'!$34:$34,0))&lt;&gt;0,INDEX('1.1 Allgemein'!$1:$1048576,MATCH('2.5 CAPEX'!$D49,'1.1 Allgemein'!$E:$E,0),MATCH('2.5 CAPEX'!M$11,'1.1 Allgemein'!$34:$34,0)),""),"")</f>
        <v>x</v>
      </c>
      <c r="N49" s="69"/>
      <c r="O49" s="340">
        <f ca="1">IF(O$5&lt;&gt;"",
IF(O$5&gt;='2.1 Kraftwerk allgemein'!$F$15,
IF(O$5&lt;='2.1 Kraftwerk allgemein'!$F$16,
$J49*INDEX('2.1 Kraftwerk allgemein'!$H$16:$S$16,,MATCH('2.5 CAPEX'!O$5,'2.1 Kraftwerk allgemein'!$H$15:$S$15,0)),
IF(AND($M49="x",$F49&lt;&gt;0),
IF($F49=1,$J49,
IF('2.1 Kraftwerk allgemein'!$F$17-'2.5 CAPEX'!O$5&gt;='2.5 CAPEX'!$F49*'1.1 Allgemein'!$I$27,
IF(SUM(OFFSET(N49,0,-MIN($F49-2,COLUMN(A49)-1),1,MIN($F49-1,COLUMN(A49))))=0,$J49,""),"")),"")),""),"")</f>
        <v>0</v>
      </c>
      <c r="P49" s="340">
        <f ca="1">IF(P$5&lt;&gt;"",
IF(P$5&gt;='2.1 Kraftwerk allgemein'!$F$15,
IF(P$5&lt;='2.1 Kraftwerk allgemein'!$F$16,
$J49*INDEX('2.1 Kraftwerk allgemein'!$H$16:$S$16,,MATCH('2.5 CAPEX'!P$5,'2.1 Kraftwerk allgemein'!$H$15:$S$15,0)),
IF(AND($M49="x",$F49&lt;&gt;0),
IF($F49=1,$J49,
IF('2.1 Kraftwerk allgemein'!$F$17-'2.5 CAPEX'!P$5&gt;='2.5 CAPEX'!$F49*'1.1 Allgemein'!$I$27,
IF(SUM(OFFSET(O49,0,-MIN($F49-2,COLUMN(B49)-1),1,MIN($F49-1,COLUMN(B49))))=0,$J49,""),"")),"")),""),"")</f>
        <v>0</v>
      </c>
      <c r="Q49" s="340">
        <f ca="1">IF(Q$5&lt;&gt;"",
IF(Q$5&gt;='2.1 Kraftwerk allgemein'!$F$15,
IF(Q$5&lt;='2.1 Kraftwerk allgemein'!$F$16,
$J49*INDEX('2.1 Kraftwerk allgemein'!$H$16:$S$16,,MATCH('2.5 CAPEX'!Q$5,'2.1 Kraftwerk allgemein'!$H$15:$S$15,0)),
IF(AND($M49="x",$F49&lt;&gt;0),
IF($F49=1,$J49,
IF('2.1 Kraftwerk allgemein'!$F$17-'2.5 CAPEX'!Q$5&gt;='2.5 CAPEX'!$F49*'1.1 Allgemein'!$I$27,
IF(SUM(OFFSET(P49,0,-MIN($F49-2,COLUMN(C49)-1),1,MIN($F49-1,COLUMN(C49))))=0,$J49,""),"")),"")),""),"")</f>
        <v>0</v>
      </c>
      <c r="R49" s="340">
        <f ca="1">IF(R$5&lt;&gt;"",
IF(R$5&gt;='2.1 Kraftwerk allgemein'!$F$15,
IF(R$5&lt;='2.1 Kraftwerk allgemein'!$F$16,
$J49*INDEX('2.1 Kraftwerk allgemein'!$H$16:$S$16,,MATCH('2.5 CAPEX'!R$5,'2.1 Kraftwerk allgemein'!$H$15:$S$15,0)),
IF(AND($M49="x",$F49&lt;&gt;0),
IF($F49=1,$J49,
IF('2.1 Kraftwerk allgemein'!$F$17-'2.5 CAPEX'!R$5&gt;='2.5 CAPEX'!$F49*'1.1 Allgemein'!$I$27,
IF(SUM(OFFSET(Q49,0,-MIN($F49-2,COLUMN(D49)-1),1,MIN($F49-1,COLUMN(D49))))=0,$J49,""),"")),"")),""),"")</f>
        <v>0</v>
      </c>
      <c r="S49" s="340">
        <f ca="1">IF(S$5&lt;&gt;"",
IF(S$5&gt;='2.1 Kraftwerk allgemein'!$F$15,
IF(S$5&lt;='2.1 Kraftwerk allgemein'!$F$16,
$J49*INDEX('2.1 Kraftwerk allgemein'!$H$16:$S$16,,MATCH('2.5 CAPEX'!S$5,'2.1 Kraftwerk allgemein'!$H$15:$S$15,0)),
IF(AND($M49="x",$F49&lt;&gt;0),
IF($F49=1,$J49,
IF('2.1 Kraftwerk allgemein'!$F$17-'2.5 CAPEX'!S$5&gt;='2.5 CAPEX'!$F49*'1.1 Allgemein'!$I$27,
IF(SUM(OFFSET(R49,0,-MIN($F49-2,COLUMN(E49)-1),1,MIN($F49-1,COLUMN(E49))))=0,$J49,""),"")),"")),""),"")</f>
        <v>0</v>
      </c>
      <c r="T49" s="340">
        <f ca="1">IF(T$5&lt;&gt;"",
IF(T$5&gt;='2.1 Kraftwerk allgemein'!$F$15,
IF(T$5&lt;='2.1 Kraftwerk allgemein'!$F$16,
$J49*INDEX('2.1 Kraftwerk allgemein'!$H$16:$S$16,,MATCH('2.5 CAPEX'!T$5,'2.1 Kraftwerk allgemein'!$H$15:$S$15,0)),
IF(AND($M49="x",$F49&lt;&gt;0),
IF($F49=1,$J49,
IF('2.1 Kraftwerk allgemein'!$F$17-'2.5 CAPEX'!T$5&gt;='2.5 CAPEX'!$F49*'1.1 Allgemein'!$I$27,
IF(SUM(OFFSET(S49,0,-MIN($F49-2,COLUMN(F49)-1),1,MIN($F49-1,COLUMN(F49))))=0,$J49,""),"")),"")),""),"")</f>
        <v>0</v>
      </c>
      <c r="U49" s="340">
        <f ca="1">IF(U$5&lt;&gt;"",
IF(U$5&gt;='2.1 Kraftwerk allgemein'!$F$15,
IF(U$5&lt;='2.1 Kraftwerk allgemein'!$F$16,
$J49*INDEX('2.1 Kraftwerk allgemein'!$H$16:$S$16,,MATCH('2.5 CAPEX'!U$5,'2.1 Kraftwerk allgemein'!$H$15:$S$15,0)),
IF(AND($M49="x",$F49&lt;&gt;0),
IF($F49=1,$J49,
IF('2.1 Kraftwerk allgemein'!$F$17-'2.5 CAPEX'!U$5&gt;='2.5 CAPEX'!$F49*'1.1 Allgemein'!$I$27,
IF(SUM(OFFSET(T49,0,-MIN($F49-2,COLUMN(G49)-1),1,MIN($F49-1,COLUMN(G49))))=0,$J49,""),"")),"")),""),"")</f>
        <v>0</v>
      </c>
      <c r="V49" s="340">
        <f ca="1">IF(V$5&lt;&gt;"",
IF(V$5&gt;='2.1 Kraftwerk allgemein'!$F$15,
IF(V$5&lt;='2.1 Kraftwerk allgemein'!$F$16,
$J49*INDEX('2.1 Kraftwerk allgemein'!$H$16:$S$16,,MATCH('2.5 CAPEX'!V$5,'2.1 Kraftwerk allgemein'!$H$15:$S$15,0)),
IF(AND($M49="x",$F49&lt;&gt;0),
IF($F49=1,$J49,
IF('2.1 Kraftwerk allgemein'!$F$17-'2.5 CAPEX'!V$5&gt;='2.5 CAPEX'!$F49*'1.1 Allgemein'!$I$27,
IF(SUM(OFFSET(U49,0,-MIN($F49-2,COLUMN(H49)-1),1,MIN($F49-1,COLUMN(H49))))=0,$J49,""),"")),"")),""),"")</f>
        <v>0</v>
      </c>
      <c r="W49" s="340">
        <f ca="1">IF(W$5&lt;&gt;"",
IF(W$5&gt;='2.1 Kraftwerk allgemein'!$F$15,
IF(W$5&lt;='2.1 Kraftwerk allgemein'!$F$16,
$J49*INDEX('2.1 Kraftwerk allgemein'!$H$16:$S$16,,MATCH('2.5 CAPEX'!W$5,'2.1 Kraftwerk allgemein'!$H$15:$S$15,0)),
IF(AND($M49="x",$F49&lt;&gt;0),
IF($F49=1,$J49,
IF('2.1 Kraftwerk allgemein'!$F$17-'2.5 CAPEX'!W$5&gt;='2.5 CAPEX'!$F49*'1.1 Allgemein'!$I$27,
IF(SUM(OFFSET(V49,0,-MIN($F49-2,COLUMN(I49)-1),1,MIN($F49-1,COLUMN(I49))))=0,$J49,""),"")),"")),""),"")</f>
        <v>0</v>
      </c>
      <c r="X49" s="340">
        <f ca="1">IF(X$5&lt;&gt;"",
IF(X$5&gt;='2.1 Kraftwerk allgemein'!$F$15,
IF(X$5&lt;='2.1 Kraftwerk allgemein'!$F$16,
$J49*INDEX('2.1 Kraftwerk allgemein'!$H$16:$S$16,,MATCH('2.5 CAPEX'!X$5,'2.1 Kraftwerk allgemein'!$H$15:$S$15,0)),
IF(AND($M49="x",$F49&lt;&gt;0),
IF($F49=1,$J49,
IF('2.1 Kraftwerk allgemein'!$F$17-'2.5 CAPEX'!X$5&gt;='2.5 CAPEX'!$F49*'1.1 Allgemein'!$I$27,
IF(SUM(OFFSET(W49,0,-MIN($F49-2,COLUMN(J49)-1),1,MIN($F49-1,COLUMN(J49))))=0,$J49,""),"")),"")),""),"")</f>
        <v>0</v>
      </c>
      <c r="Y49" s="340">
        <f ca="1">IF(Y$5&lt;&gt;"",
IF(Y$5&gt;='2.1 Kraftwerk allgemein'!$F$15,
IF(Y$5&lt;='2.1 Kraftwerk allgemein'!$F$16,
$J49*INDEX('2.1 Kraftwerk allgemein'!$H$16:$S$16,,MATCH('2.5 CAPEX'!Y$5,'2.1 Kraftwerk allgemein'!$H$15:$S$15,0)),
IF(AND($M49="x",$F49&lt;&gt;0),
IF($F49=1,$J49,
IF('2.1 Kraftwerk allgemein'!$F$17-'2.5 CAPEX'!Y$5&gt;='2.5 CAPEX'!$F49*'1.1 Allgemein'!$I$27,
IF(SUM(OFFSET(X49,0,-MIN($F49-2,COLUMN(K49)-1),1,MIN($F49-1,COLUMN(K49))))=0,$J49,""),"")),"")),""),"")</f>
        <v>0</v>
      </c>
      <c r="Z49" s="340">
        <f ca="1">IF(Z$5&lt;&gt;"",
IF(Z$5&gt;='2.1 Kraftwerk allgemein'!$F$15,
IF(Z$5&lt;='2.1 Kraftwerk allgemein'!$F$16,
$J49*INDEX('2.1 Kraftwerk allgemein'!$H$16:$S$16,,MATCH('2.5 CAPEX'!Z$5,'2.1 Kraftwerk allgemein'!$H$15:$S$15,0)),
IF(AND($M49="x",$F49&lt;&gt;0),
IF($F49=1,$J49,
IF('2.1 Kraftwerk allgemein'!$F$17-'2.5 CAPEX'!Z$5&gt;='2.5 CAPEX'!$F49*'1.1 Allgemein'!$I$27,
IF(SUM(OFFSET(Y49,0,-MIN($F49-2,COLUMN(L49)-1),1,MIN($F49-1,COLUMN(L49))))=0,$J49,""),"")),"")),""),"")</f>
        <v>0</v>
      </c>
      <c r="AA49" s="340">
        <f ca="1">IF(AA$5&lt;&gt;"",
IF(AA$5&gt;='2.1 Kraftwerk allgemein'!$F$15,
IF(AA$5&lt;='2.1 Kraftwerk allgemein'!$F$16,
$J49*INDEX('2.1 Kraftwerk allgemein'!$H$16:$S$16,,MATCH('2.5 CAPEX'!AA$5,'2.1 Kraftwerk allgemein'!$H$15:$S$15,0)),
IF(AND($M49="x",$F49&lt;&gt;0),
IF($F49=1,$J49,
IF('2.1 Kraftwerk allgemein'!$F$17-'2.5 CAPEX'!AA$5&gt;='2.5 CAPEX'!$F49*'1.1 Allgemein'!$I$27,
IF(SUM(OFFSET(Z49,0,-MIN($F49-2,COLUMN(M49)-1),1,MIN($F49-1,COLUMN(M49))))=0,$J49,""),"")),"")),""),"")</f>
        <v>0</v>
      </c>
      <c r="AB49" s="340">
        <f ca="1">IF(AB$5&lt;&gt;"",
IF(AB$5&gt;='2.1 Kraftwerk allgemein'!$F$15,
IF(AB$5&lt;='2.1 Kraftwerk allgemein'!$F$16,
$J49*INDEX('2.1 Kraftwerk allgemein'!$H$16:$S$16,,MATCH('2.5 CAPEX'!AB$5,'2.1 Kraftwerk allgemein'!$H$15:$S$15,0)),
IF(AND($M49="x",$F49&lt;&gt;0),
IF($F49=1,$J49,
IF('2.1 Kraftwerk allgemein'!$F$17-'2.5 CAPEX'!AB$5&gt;='2.5 CAPEX'!$F49*'1.1 Allgemein'!$I$27,
IF(SUM(OFFSET(AA49,0,-MIN($F49-2,COLUMN(N49)-1),1,MIN($F49-1,COLUMN(N49))))=0,$J49,""),"")),"")),""),"")</f>
        <v>0</v>
      </c>
      <c r="AC49" s="340">
        <f ca="1">IF(AC$5&lt;&gt;"",
IF(AC$5&gt;='2.1 Kraftwerk allgemein'!$F$15,
IF(AC$5&lt;='2.1 Kraftwerk allgemein'!$F$16,
$J49*INDEX('2.1 Kraftwerk allgemein'!$H$16:$S$16,,MATCH('2.5 CAPEX'!AC$5,'2.1 Kraftwerk allgemein'!$H$15:$S$15,0)),
IF(AND($M49="x",$F49&lt;&gt;0),
IF($F49=1,$J49,
IF('2.1 Kraftwerk allgemein'!$F$17-'2.5 CAPEX'!AC$5&gt;='2.5 CAPEX'!$F49*'1.1 Allgemein'!$I$27,
IF(SUM(OFFSET(AB49,0,-MIN($F49-2,COLUMN(O49)-1),1,MIN($F49-1,COLUMN(O49))))=0,$J49,""),"")),"")),""),"")</f>
        <v>0</v>
      </c>
      <c r="AD49" s="340">
        <f ca="1">IF(AD$5&lt;&gt;"",
IF(AD$5&gt;='2.1 Kraftwerk allgemein'!$F$15,
IF(AD$5&lt;='2.1 Kraftwerk allgemein'!$F$16,
$J49*INDEX('2.1 Kraftwerk allgemein'!$H$16:$S$16,,MATCH('2.5 CAPEX'!AD$5,'2.1 Kraftwerk allgemein'!$H$15:$S$15,0)),
IF(AND($M49="x",$F49&lt;&gt;0),
IF($F49=1,$J49,
IF('2.1 Kraftwerk allgemein'!$F$17-'2.5 CAPEX'!AD$5&gt;='2.5 CAPEX'!$F49*'1.1 Allgemein'!$I$27,
IF(SUM(OFFSET(AC49,0,-MIN($F49-2,COLUMN(P49)-1),1,MIN($F49-1,COLUMN(P49))))=0,$J49,""),"")),"")),""),"")</f>
        <v>0</v>
      </c>
      <c r="AE49" s="340">
        <f ca="1">IF(AE$5&lt;&gt;"",
IF(AE$5&gt;='2.1 Kraftwerk allgemein'!$F$15,
IF(AE$5&lt;='2.1 Kraftwerk allgemein'!$F$16,
$J49*INDEX('2.1 Kraftwerk allgemein'!$H$16:$S$16,,MATCH('2.5 CAPEX'!AE$5,'2.1 Kraftwerk allgemein'!$H$15:$S$15,0)),
IF(AND($M49="x",$F49&lt;&gt;0),
IF($F49=1,$J49,
IF('2.1 Kraftwerk allgemein'!$F$17-'2.5 CAPEX'!AE$5&gt;='2.5 CAPEX'!$F49*'1.1 Allgemein'!$I$27,
IF(SUM(OFFSET(AD49,0,-MIN($F49-2,COLUMN(Q49)-1),1,MIN($F49-1,COLUMN(Q49))))=0,$J49,""),"")),"")),""),"")</f>
        <v>0</v>
      </c>
      <c r="AF49" s="340">
        <f ca="1">IF(AF$5&lt;&gt;"",
IF(AF$5&gt;='2.1 Kraftwerk allgemein'!$F$15,
IF(AF$5&lt;='2.1 Kraftwerk allgemein'!$F$16,
$J49*INDEX('2.1 Kraftwerk allgemein'!$H$16:$S$16,,MATCH('2.5 CAPEX'!AF$5,'2.1 Kraftwerk allgemein'!$H$15:$S$15,0)),
IF(AND($M49="x",$F49&lt;&gt;0),
IF($F49=1,$J49,
IF('2.1 Kraftwerk allgemein'!$F$17-'2.5 CAPEX'!AF$5&gt;='2.5 CAPEX'!$F49*'1.1 Allgemein'!$I$27,
IF(SUM(OFFSET(AE49,0,-MIN($F49-2,COLUMN(R49)-1),1,MIN($F49-1,COLUMN(R49))))=0,$J49,""),"")),"")),""),"")</f>
        <v>0</v>
      </c>
      <c r="AG49" s="340">
        <f ca="1">IF(AG$5&lt;&gt;"",
IF(AG$5&gt;='2.1 Kraftwerk allgemein'!$F$15,
IF(AG$5&lt;='2.1 Kraftwerk allgemein'!$F$16,
$J49*INDEX('2.1 Kraftwerk allgemein'!$H$16:$S$16,,MATCH('2.5 CAPEX'!AG$5,'2.1 Kraftwerk allgemein'!$H$15:$S$15,0)),
IF(AND($M49="x",$F49&lt;&gt;0),
IF($F49=1,$J49,
IF('2.1 Kraftwerk allgemein'!$F$17-'2.5 CAPEX'!AG$5&gt;='2.5 CAPEX'!$F49*'1.1 Allgemein'!$I$27,
IF(SUM(OFFSET(AF49,0,-MIN($F49-2,COLUMN(S49)-1),1,MIN($F49-1,COLUMN(S49))))=0,$J49,""),"")),"")),""),"")</f>
        <v>0</v>
      </c>
      <c r="AH49" s="340">
        <f ca="1">IF(AH$5&lt;&gt;"",
IF(AH$5&gt;='2.1 Kraftwerk allgemein'!$F$15,
IF(AH$5&lt;='2.1 Kraftwerk allgemein'!$F$16,
$J49*INDEX('2.1 Kraftwerk allgemein'!$H$16:$S$16,,MATCH('2.5 CAPEX'!AH$5,'2.1 Kraftwerk allgemein'!$H$15:$S$15,0)),
IF(AND($M49="x",$F49&lt;&gt;0),
IF($F49=1,$J49,
IF('2.1 Kraftwerk allgemein'!$F$17-'2.5 CAPEX'!AH$5&gt;='2.5 CAPEX'!$F49*'1.1 Allgemein'!$I$27,
IF(SUM(OFFSET(AG49,0,-MIN($F49-2,COLUMN(T49)-1),1,MIN($F49-1,COLUMN(T49))))=0,$J49,""),"")),"")),""),"")</f>
        <v>0</v>
      </c>
      <c r="AI49" s="340">
        <f ca="1">IF(AI$5&lt;&gt;"",
IF(AI$5&gt;='2.1 Kraftwerk allgemein'!$F$15,
IF(AI$5&lt;='2.1 Kraftwerk allgemein'!$F$16,
$J49*INDEX('2.1 Kraftwerk allgemein'!$H$16:$S$16,,MATCH('2.5 CAPEX'!AI$5,'2.1 Kraftwerk allgemein'!$H$15:$S$15,0)),
IF(AND($M49="x",$F49&lt;&gt;0),
IF($F49=1,$J49,
IF('2.1 Kraftwerk allgemein'!$F$17-'2.5 CAPEX'!AI$5&gt;='2.5 CAPEX'!$F49*'1.1 Allgemein'!$I$27,
IF(SUM(OFFSET(AH49,0,-MIN($F49-2,COLUMN(U49)-1),1,MIN($F49-1,COLUMN(U49))))=0,$J49,""),"")),"")),""),"")</f>
        <v>0</v>
      </c>
      <c r="AJ49" s="340" t="str">
        <f ca="1">IF(AJ$5&lt;&gt;"",
IF(AJ$5&gt;='2.1 Kraftwerk allgemein'!$F$15,
IF(AJ$5&lt;='2.1 Kraftwerk allgemein'!$F$16,
$J49*INDEX('2.1 Kraftwerk allgemein'!$H$16:$S$16,,MATCH('2.5 CAPEX'!AJ$5,'2.1 Kraftwerk allgemein'!$H$15:$S$15,0)),
IF(AND($M49="x",$F49&lt;&gt;0),
IF($F49=1,$J49,
IF('2.1 Kraftwerk allgemein'!$F$17-'2.5 CAPEX'!AJ$5&gt;='2.5 CAPEX'!$F49*'1.1 Allgemein'!$I$27,
IF(SUM(OFFSET(AI49,0,-MIN($F49-2,COLUMN(V49)-1),1,MIN($F49-1,COLUMN(V49))))=0,$J49,""),"")),"")),""),"")</f>
        <v/>
      </c>
      <c r="AK49" s="340" t="str">
        <f ca="1">IF(AK$5&lt;&gt;"",
IF(AK$5&gt;='2.1 Kraftwerk allgemein'!$F$15,
IF(AK$5&lt;='2.1 Kraftwerk allgemein'!$F$16,
$J49*INDEX('2.1 Kraftwerk allgemein'!$H$16:$S$16,,MATCH('2.5 CAPEX'!AK$5,'2.1 Kraftwerk allgemein'!$H$15:$S$15,0)),
IF(AND($M49="x",$F49&lt;&gt;0),
IF($F49=1,$J49,
IF('2.1 Kraftwerk allgemein'!$F$17-'2.5 CAPEX'!AK$5&gt;='2.5 CAPEX'!$F49*'1.1 Allgemein'!$I$27,
IF(SUM(OFFSET(AJ49,0,-MIN($F49-2,COLUMN(W49)-1),1,MIN($F49-1,COLUMN(W49))))=0,$J49,""),"")),"")),""),"")</f>
        <v/>
      </c>
      <c r="AL49" s="340" t="str">
        <f ca="1">IF(AL$5&lt;&gt;"",
IF(AL$5&gt;='2.1 Kraftwerk allgemein'!$F$15,
IF(AL$5&lt;='2.1 Kraftwerk allgemein'!$F$16,
$J49*INDEX('2.1 Kraftwerk allgemein'!$H$16:$S$16,,MATCH('2.5 CAPEX'!AL$5,'2.1 Kraftwerk allgemein'!$H$15:$S$15,0)),
IF(AND($M49="x",$F49&lt;&gt;0),
IF($F49=1,$J49,
IF('2.1 Kraftwerk allgemein'!$F$17-'2.5 CAPEX'!AL$5&gt;='2.5 CAPEX'!$F49*'1.1 Allgemein'!$I$27,
IF(SUM(OFFSET(AK49,0,-MIN($F49-2,COLUMN(X49)-1),1,MIN($F49-1,COLUMN(X49))))=0,$J49,""),"")),"")),""),"")</f>
        <v/>
      </c>
      <c r="AM49" s="340" t="str">
        <f ca="1">IF(AM$5&lt;&gt;"",
IF(AM$5&gt;='2.1 Kraftwerk allgemein'!$F$15,
IF(AM$5&lt;='2.1 Kraftwerk allgemein'!$F$16,
$J49*INDEX('2.1 Kraftwerk allgemein'!$H$16:$S$16,,MATCH('2.5 CAPEX'!AM$5,'2.1 Kraftwerk allgemein'!$H$15:$S$15,0)),
IF(AND($M49="x",$F49&lt;&gt;0),
IF($F49=1,$J49,
IF('2.1 Kraftwerk allgemein'!$F$17-'2.5 CAPEX'!AM$5&gt;='2.5 CAPEX'!$F49*'1.1 Allgemein'!$I$27,
IF(SUM(OFFSET(AL49,0,-MIN($F49-2,COLUMN(Y49)-1),1,MIN($F49-1,COLUMN(Y49))))=0,$J49,""),"")),"")),""),"")</f>
        <v/>
      </c>
      <c r="AN49" s="340" t="str">
        <f ca="1">IF(AN$5&lt;&gt;"",
IF(AN$5&gt;='2.1 Kraftwerk allgemein'!$F$15,
IF(AN$5&lt;='2.1 Kraftwerk allgemein'!$F$16,
$J49*INDEX('2.1 Kraftwerk allgemein'!$H$16:$S$16,,MATCH('2.5 CAPEX'!AN$5,'2.1 Kraftwerk allgemein'!$H$15:$S$15,0)),
IF(AND($M49="x",$F49&lt;&gt;0),
IF($F49=1,$J49,
IF('2.1 Kraftwerk allgemein'!$F$17-'2.5 CAPEX'!AN$5&gt;='2.5 CAPEX'!$F49*'1.1 Allgemein'!$I$27,
IF(SUM(OFFSET(AM49,0,-MIN($F49-2,COLUMN(Z49)-1),1,MIN($F49-1,COLUMN(Z49))))=0,$J49,""),"")),"")),""),"")</f>
        <v/>
      </c>
      <c r="AO49" s="340" t="str">
        <f ca="1">IF(AO$5&lt;&gt;"",
IF(AO$5&gt;='2.1 Kraftwerk allgemein'!$F$15,
IF(AO$5&lt;='2.1 Kraftwerk allgemein'!$F$16,
$J49*INDEX('2.1 Kraftwerk allgemein'!$H$16:$S$16,,MATCH('2.5 CAPEX'!AO$5,'2.1 Kraftwerk allgemein'!$H$15:$S$15,0)),
IF(AND($M49="x",$F49&lt;&gt;0),
IF($F49=1,$J49,
IF('2.1 Kraftwerk allgemein'!$F$17-'2.5 CAPEX'!AO$5&gt;='2.5 CAPEX'!$F49*'1.1 Allgemein'!$I$27,
IF(SUM(OFFSET(AN49,0,-MIN($F49-2,COLUMN(AA49)-1),1,MIN($F49-1,COLUMN(AA49))))=0,$J49,""),"")),"")),""),"")</f>
        <v/>
      </c>
      <c r="AP49" s="340" t="str">
        <f ca="1">IF(AP$5&lt;&gt;"",
IF(AP$5&gt;='2.1 Kraftwerk allgemein'!$F$15,
IF(AP$5&lt;='2.1 Kraftwerk allgemein'!$F$16,
$J49*INDEX('2.1 Kraftwerk allgemein'!$H$16:$S$16,,MATCH('2.5 CAPEX'!AP$5,'2.1 Kraftwerk allgemein'!$H$15:$S$15,0)),
IF(AND($M49="x",$F49&lt;&gt;0),
IF($F49=1,$J49,
IF('2.1 Kraftwerk allgemein'!$F$17-'2.5 CAPEX'!AP$5&gt;='2.5 CAPEX'!$F49*'1.1 Allgemein'!$I$27,
IF(SUM(OFFSET(AO49,0,-MIN($F49-2,COLUMN(AB49)-1),1,MIN($F49-1,COLUMN(AB49))))=0,$J49,""),"")),"")),""),"")</f>
        <v/>
      </c>
      <c r="AQ49" s="340" t="str">
        <f ca="1">IF(AQ$5&lt;&gt;"",
IF(AQ$5&gt;='2.1 Kraftwerk allgemein'!$F$15,
IF(AQ$5&lt;='2.1 Kraftwerk allgemein'!$F$16,
$J49*INDEX('2.1 Kraftwerk allgemein'!$H$16:$S$16,,MATCH('2.5 CAPEX'!AQ$5,'2.1 Kraftwerk allgemein'!$H$15:$S$15,0)),
IF(AND($M49="x",$F49&lt;&gt;0),
IF($F49=1,$J49,
IF('2.1 Kraftwerk allgemein'!$F$17-'2.5 CAPEX'!AQ$5&gt;='2.5 CAPEX'!$F49*'1.1 Allgemein'!$I$27,
IF(SUM(OFFSET(AP49,0,-MIN($F49-2,COLUMN(AC49)-1),1,MIN($F49-1,COLUMN(AC49))))=0,$J49,""),"")),"")),""),"")</f>
        <v/>
      </c>
      <c r="AR49" s="340" t="str">
        <f ca="1">IF(AR$5&lt;&gt;"",
IF(AR$5&gt;='2.1 Kraftwerk allgemein'!$F$15,
IF(AR$5&lt;='2.1 Kraftwerk allgemein'!$F$16,
$J49*INDEX('2.1 Kraftwerk allgemein'!$H$16:$S$16,,MATCH('2.5 CAPEX'!AR$5,'2.1 Kraftwerk allgemein'!$H$15:$S$15,0)),
IF(AND($M49="x",$F49&lt;&gt;0),
IF($F49=1,$J49,
IF('2.1 Kraftwerk allgemein'!$F$17-'2.5 CAPEX'!AR$5&gt;='2.5 CAPEX'!$F49*'1.1 Allgemein'!$I$27,
IF(SUM(OFFSET(AQ49,0,-MIN($F49-2,COLUMN(AD49)-1),1,MIN($F49-1,COLUMN(AD49))))=0,$J49,""),"")),"")),""),"")</f>
        <v/>
      </c>
      <c r="AS49" s="340" t="str">
        <f ca="1">IF(AS$5&lt;&gt;"",
IF(AS$5&gt;='2.1 Kraftwerk allgemein'!$F$15,
IF(AS$5&lt;='2.1 Kraftwerk allgemein'!$F$16,
$J49*INDEX('2.1 Kraftwerk allgemein'!$H$16:$S$16,,MATCH('2.5 CAPEX'!AS$5,'2.1 Kraftwerk allgemein'!$H$15:$S$15,0)),
IF(AND($M49="x",$F49&lt;&gt;0),
IF($F49=1,$J49,
IF('2.1 Kraftwerk allgemein'!$F$17-'2.5 CAPEX'!AS$5&gt;='2.5 CAPEX'!$F49*'1.1 Allgemein'!$I$27,
IF(SUM(OFFSET(AR49,0,-MIN($F49-2,COLUMN(AE49)-1),1,MIN($F49-1,COLUMN(AE49))))=0,$J49,""),"")),"")),""),"")</f>
        <v/>
      </c>
      <c r="AT49" s="340" t="str">
        <f ca="1">IF(AT$5&lt;&gt;"",
IF(AT$5&gt;='2.1 Kraftwerk allgemein'!$F$15,
IF(AT$5&lt;='2.1 Kraftwerk allgemein'!$F$16,
$J49*INDEX('2.1 Kraftwerk allgemein'!$H$16:$S$16,,MATCH('2.5 CAPEX'!AT$5,'2.1 Kraftwerk allgemein'!$H$15:$S$15,0)),
IF(AND($M49="x",$F49&lt;&gt;0),
IF($F49=1,$J49,
IF('2.1 Kraftwerk allgemein'!$F$17-'2.5 CAPEX'!AT$5&gt;='2.5 CAPEX'!$F49*'1.1 Allgemein'!$I$27,
IF(SUM(OFFSET(AS49,0,-MIN($F49-2,COLUMN(AF49)-1),1,MIN($F49-1,COLUMN(AF49))))=0,$J49,""),"")),"")),""),"")</f>
        <v/>
      </c>
      <c r="AU49" s="340" t="str">
        <f ca="1">IF(AU$5&lt;&gt;"",
IF(AU$5&gt;='2.1 Kraftwerk allgemein'!$F$15,
IF(AU$5&lt;='2.1 Kraftwerk allgemein'!$F$16,
$J49*INDEX('2.1 Kraftwerk allgemein'!$H$16:$S$16,,MATCH('2.5 CAPEX'!AU$5,'2.1 Kraftwerk allgemein'!$H$15:$S$15,0)),
IF(AND($M49="x",$F49&lt;&gt;0),
IF($F49=1,$J49,
IF('2.1 Kraftwerk allgemein'!$F$17-'2.5 CAPEX'!AU$5&gt;='2.5 CAPEX'!$F49*'1.1 Allgemein'!$I$27,
IF(SUM(OFFSET(AT49,0,-MIN($F49-2,COLUMN(AG49)-1),1,MIN($F49-1,COLUMN(AG49))))=0,$J49,""),"")),"")),""),"")</f>
        <v/>
      </c>
      <c r="AV49" s="340" t="str">
        <f ca="1">IF(AV$5&lt;&gt;"",
IF(AV$5&gt;='2.1 Kraftwerk allgemein'!$F$15,
IF(AV$5&lt;='2.1 Kraftwerk allgemein'!$F$16,
$J49*INDEX('2.1 Kraftwerk allgemein'!$H$16:$S$16,,MATCH('2.5 CAPEX'!AV$5,'2.1 Kraftwerk allgemein'!$H$15:$S$15,0)),
IF(AND($M49="x",$F49&lt;&gt;0),
IF($F49=1,$J49,
IF('2.1 Kraftwerk allgemein'!$F$17-'2.5 CAPEX'!AV$5&gt;='2.5 CAPEX'!$F49*'1.1 Allgemein'!$I$27,
IF(SUM(OFFSET(AU49,0,-MIN($F49-2,COLUMN(AH49)-1),1,MIN($F49-1,COLUMN(AH49))))=0,$J49,""),"")),"")),""),"")</f>
        <v/>
      </c>
      <c r="AW49" s="340" t="str">
        <f ca="1">IF(AW$5&lt;&gt;"",
IF(AW$5&gt;='2.1 Kraftwerk allgemein'!$F$15,
IF(AW$5&lt;='2.1 Kraftwerk allgemein'!$F$16,
$J49*INDEX('2.1 Kraftwerk allgemein'!$H$16:$S$16,,MATCH('2.5 CAPEX'!AW$5,'2.1 Kraftwerk allgemein'!$H$15:$S$15,0)),
IF(AND($M49="x",$F49&lt;&gt;0),
IF($F49=1,$J49,
IF('2.1 Kraftwerk allgemein'!$F$17-'2.5 CAPEX'!AW$5&gt;='2.5 CAPEX'!$F49*'1.1 Allgemein'!$I$27,
IF(SUM(OFFSET(AV49,0,-MIN($F49-2,COLUMN(AI49)-1),1,MIN($F49-1,COLUMN(AI49))))=0,$J49,""),"")),"")),""),"")</f>
        <v/>
      </c>
      <c r="AX49" s="340" t="str">
        <f ca="1">IF(AX$5&lt;&gt;"",
IF(AX$5&gt;='2.1 Kraftwerk allgemein'!$F$15,
IF(AX$5&lt;='2.1 Kraftwerk allgemein'!$F$16,
$J49*INDEX('2.1 Kraftwerk allgemein'!$H$16:$S$16,,MATCH('2.5 CAPEX'!AX$5,'2.1 Kraftwerk allgemein'!$H$15:$S$15,0)),
IF(AND($M49="x",$F49&lt;&gt;0),
IF($F49=1,$J49,
IF('2.1 Kraftwerk allgemein'!$F$17-'2.5 CAPEX'!AX$5&gt;='2.5 CAPEX'!$F49*'1.1 Allgemein'!$I$27,
IF(SUM(OFFSET(AW49,0,-MIN($F49-2,COLUMN(AJ49)-1),1,MIN($F49-1,COLUMN(AJ49))))=0,$J49,""),"")),"")),""),"")</f>
        <v/>
      </c>
      <c r="AY49" s="340" t="str">
        <f ca="1">IF(AY$5&lt;&gt;"",
IF(AY$5&gt;='2.1 Kraftwerk allgemein'!$F$15,
IF(AY$5&lt;='2.1 Kraftwerk allgemein'!$F$16,
$J49*INDEX('2.1 Kraftwerk allgemein'!$H$16:$S$16,,MATCH('2.5 CAPEX'!AY$5,'2.1 Kraftwerk allgemein'!$H$15:$S$15,0)),
IF(AND($M49="x",$F49&lt;&gt;0),
IF($F49=1,$J49,
IF('2.1 Kraftwerk allgemein'!$F$17-'2.5 CAPEX'!AY$5&gt;='2.5 CAPEX'!$F49*'1.1 Allgemein'!$I$27,
IF(SUM(OFFSET(AX49,0,-MIN($F49-2,COLUMN(AK49)-1),1,MIN($F49-1,COLUMN(AK49))))=0,$J49,""),"")),"")),""),"")</f>
        <v/>
      </c>
      <c r="AZ49" s="340" t="str">
        <f ca="1">IF(AZ$5&lt;&gt;"",
IF(AZ$5&gt;='2.1 Kraftwerk allgemein'!$F$15,
IF(AZ$5&lt;='2.1 Kraftwerk allgemein'!$F$16,
$J49*INDEX('2.1 Kraftwerk allgemein'!$H$16:$S$16,,MATCH('2.5 CAPEX'!AZ$5,'2.1 Kraftwerk allgemein'!$H$15:$S$15,0)),
IF(AND($M49="x",$F49&lt;&gt;0),
IF($F49=1,$J49,
IF('2.1 Kraftwerk allgemein'!$F$17-'2.5 CAPEX'!AZ$5&gt;='2.5 CAPEX'!$F49*'1.1 Allgemein'!$I$27,
IF(SUM(OFFSET(AY49,0,-MIN($F49-2,COLUMN(AL49)-1),1,MIN($F49-1,COLUMN(AL49))))=0,$J49,""),"")),"")),""),"")</f>
        <v/>
      </c>
      <c r="BA49" s="340" t="str">
        <f ca="1">IF(BA$5&lt;&gt;"",
IF(BA$5&gt;='2.1 Kraftwerk allgemein'!$F$15,
IF(BA$5&lt;='2.1 Kraftwerk allgemein'!$F$16,
$J49*INDEX('2.1 Kraftwerk allgemein'!$H$16:$S$16,,MATCH('2.5 CAPEX'!BA$5,'2.1 Kraftwerk allgemein'!$H$15:$S$15,0)),
IF(AND($M49="x",$F49&lt;&gt;0),
IF($F49=1,$J49,
IF('2.1 Kraftwerk allgemein'!$F$17-'2.5 CAPEX'!BA$5&gt;='2.5 CAPEX'!$F49*'1.1 Allgemein'!$I$27,
IF(SUM(OFFSET(AZ49,0,-MIN($F49-2,COLUMN(AM49)-1),1,MIN($F49-1,COLUMN(AM49))))=0,$J49,""),"")),"")),""),"")</f>
        <v/>
      </c>
      <c r="BB49" s="340" t="str">
        <f ca="1">IF(BB$5&lt;&gt;"",
IF(BB$5&gt;='2.1 Kraftwerk allgemein'!$F$15,
IF(BB$5&lt;='2.1 Kraftwerk allgemein'!$F$16,
$J49*INDEX('2.1 Kraftwerk allgemein'!$H$16:$S$16,,MATCH('2.5 CAPEX'!BB$5,'2.1 Kraftwerk allgemein'!$H$15:$S$15,0)),
IF(AND($M49="x",$F49&lt;&gt;0),
IF($F49=1,$J49,
IF('2.1 Kraftwerk allgemein'!$F$17-'2.5 CAPEX'!BB$5&gt;='2.5 CAPEX'!$F49*'1.1 Allgemein'!$I$27,
IF(SUM(OFFSET(BA49,0,-MIN($F49-2,COLUMN(AN49)-1),1,MIN($F49-1,COLUMN(AN49))))=0,$J49,""),"")),"")),""),"")</f>
        <v/>
      </c>
      <c r="BC49" s="340" t="str">
        <f ca="1">IF(BC$5&lt;&gt;"",
IF(BC$5&gt;='2.1 Kraftwerk allgemein'!$F$15,
IF(BC$5&lt;='2.1 Kraftwerk allgemein'!$F$16,
$J49*INDEX('2.1 Kraftwerk allgemein'!$H$16:$S$16,,MATCH('2.5 CAPEX'!BC$5,'2.1 Kraftwerk allgemein'!$H$15:$S$15,0)),
IF(AND($M49="x",$F49&lt;&gt;0),
IF($F49=1,$J49,
IF('2.1 Kraftwerk allgemein'!$F$17-'2.5 CAPEX'!BC$5&gt;='2.5 CAPEX'!$F49*'1.1 Allgemein'!$I$27,
IF(SUM(OFFSET(BB49,0,-MIN($F49-2,COLUMN(AO49)-1),1,MIN($F49-1,COLUMN(AO49))))=0,$J49,""),"")),"")),""),"")</f>
        <v/>
      </c>
      <c r="BD49" s="340" t="str">
        <f ca="1">IF(BD$5&lt;&gt;"",
IF(BD$5&gt;='2.1 Kraftwerk allgemein'!$F$15,
IF(BD$5&lt;='2.1 Kraftwerk allgemein'!$F$16,
$J49*INDEX('2.1 Kraftwerk allgemein'!$H$16:$S$16,,MATCH('2.5 CAPEX'!BD$5,'2.1 Kraftwerk allgemein'!$H$15:$S$15,0)),
IF(AND($M49="x",$F49&lt;&gt;0),
IF($F49=1,$J49,
IF('2.1 Kraftwerk allgemein'!$F$17-'2.5 CAPEX'!BD$5&gt;='2.5 CAPEX'!$F49*'1.1 Allgemein'!$I$27,
IF(SUM(OFFSET(BC49,0,-MIN($F49-2,COLUMN(AP49)-1),1,MIN($F49-1,COLUMN(AP49))))=0,$J49,""),"")),"")),""),"")</f>
        <v/>
      </c>
      <c r="BE49" s="340" t="str">
        <f ca="1">IF(BE$5&lt;&gt;"",
IF(BE$5&gt;='2.1 Kraftwerk allgemein'!$F$15,
IF(BE$5&lt;='2.1 Kraftwerk allgemein'!$F$16,
$J49*INDEX('2.1 Kraftwerk allgemein'!$H$16:$S$16,,MATCH('2.5 CAPEX'!BE$5,'2.1 Kraftwerk allgemein'!$H$15:$S$15,0)),
IF(AND($M49="x",$F49&lt;&gt;0),
IF($F49=1,$J49,
IF('2.1 Kraftwerk allgemein'!$F$17-'2.5 CAPEX'!BE$5&gt;='2.5 CAPEX'!$F49*'1.1 Allgemein'!$I$27,
IF(SUM(OFFSET(BD49,0,-MIN($F49-2,COLUMN(AQ49)-1),1,MIN($F49-1,COLUMN(AQ49))))=0,$J49,""),"")),"")),""),"")</f>
        <v/>
      </c>
      <c r="BF49" s="340" t="str">
        <f ca="1">IF(BF$5&lt;&gt;"",
IF(BF$5&gt;='2.1 Kraftwerk allgemein'!$F$15,
IF(BF$5&lt;='2.1 Kraftwerk allgemein'!$F$16,
$J49*INDEX('2.1 Kraftwerk allgemein'!$H$16:$S$16,,MATCH('2.5 CAPEX'!BF$5,'2.1 Kraftwerk allgemein'!$H$15:$S$15,0)),
IF(AND($M49="x",$F49&lt;&gt;0),
IF($F49=1,$J49,
IF('2.1 Kraftwerk allgemein'!$F$17-'2.5 CAPEX'!BF$5&gt;='2.5 CAPEX'!$F49*'1.1 Allgemein'!$I$27,
IF(SUM(OFFSET(BE49,0,-MIN($F49-2,COLUMN(AR49)-1),1,MIN($F49-1,COLUMN(AR49))))=0,$J49,""),"")),"")),""),"")</f>
        <v/>
      </c>
      <c r="BG49" s="340" t="str">
        <f ca="1">IF(BG$5&lt;&gt;"",
IF(BG$5&gt;='2.1 Kraftwerk allgemein'!$F$15,
IF(BG$5&lt;='2.1 Kraftwerk allgemein'!$F$16,
$J49*INDEX('2.1 Kraftwerk allgemein'!$H$16:$S$16,,MATCH('2.5 CAPEX'!BG$5,'2.1 Kraftwerk allgemein'!$H$15:$S$15,0)),
IF(AND($M49="x",$F49&lt;&gt;0),
IF($F49=1,$J49,
IF('2.1 Kraftwerk allgemein'!$F$17-'2.5 CAPEX'!BG$5&gt;='2.5 CAPEX'!$F49*'1.1 Allgemein'!$I$27,
IF(SUM(OFFSET(BF49,0,-MIN($F49-2,COLUMN(AS49)-1),1,MIN($F49-1,COLUMN(AS49))))=0,$J49,""),"")),"")),""),"")</f>
        <v/>
      </c>
      <c r="BH49" s="340" t="str">
        <f ca="1">IF(BH$5&lt;&gt;"",
IF(BH$5&gt;='2.1 Kraftwerk allgemein'!$F$15,
IF(BH$5&lt;='2.1 Kraftwerk allgemein'!$F$16,
$J49*INDEX('2.1 Kraftwerk allgemein'!$H$16:$S$16,,MATCH('2.5 CAPEX'!BH$5,'2.1 Kraftwerk allgemein'!$H$15:$S$15,0)),
IF(AND($M49="x",$F49&lt;&gt;0),
IF($F49=1,$J49,
IF('2.1 Kraftwerk allgemein'!$F$17-'2.5 CAPEX'!BH$5&gt;='2.5 CAPEX'!$F49*'1.1 Allgemein'!$I$27,
IF(SUM(OFFSET(BG49,0,-MIN($F49-2,COLUMN(AT49)-1),1,MIN($F49-1,COLUMN(AT49))))=0,$J49,""),"")),"")),""),"")</f>
        <v/>
      </c>
      <c r="BI49" s="340" t="str">
        <f ca="1">IF(BI$5&lt;&gt;"",
IF(BI$5&gt;='2.1 Kraftwerk allgemein'!$F$15,
IF(BI$5&lt;='2.1 Kraftwerk allgemein'!$F$16,
$J49*INDEX('2.1 Kraftwerk allgemein'!$H$16:$S$16,,MATCH('2.5 CAPEX'!BI$5,'2.1 Kraftwerk allgemein'!$H$15:$S$15,0)),
IF(AND($M49="x",$F49&lt;&gt;0),
IF($F49=1,$J49,
IF('2.1 Kraftwerk allgemein'!$F$17-'2.5 CAPEX'!BI$5&gt;='2.5 CAPEX'!$F49*'1.1 Allgemein'!$I$27,
IF(SUM(OFFSET(BH49,0,-MIN($F49-2,COLUMN(AU49)-1),1,MIN($F49-1,COLUMN(AU49))))=0,$J49,""),"")),"")),""),"")</f>
        <v/>
      </c>
      <c r="BJ49" s="340" t="str">
        <f ca="1">IF(BJ$5&lt;&gt;"",
IF(BJ$5&gt;='2.1 Kraftwerk allgemein'!$F$15,
IF(BJ$5&lt;='2.1 Kraftwerk allgemein'!$F$16,
$J49*INDEX('2.1 Kraftwerk allgemein'!$H$16:$S$16,,MATCH('2.5 CAPEX'!BJ$5,'2.1 Kraftwerk allgemein'!$H$15:$S$15,0)),
IF(AND($M49="x",$F49&lt;&gt;0),
IF($F49=1,$J49,
IF('2.1 Kraftwerk allgemein'!$F$17-'2.5 CAPEX'!BJ$5&gt;='2.5 CAPEX'!$F49*'1.1 Allgemein'!$I$27,
IF(SUM(OFFSET(BI49,0,-MIN($F49-2,COLUMN(AV49)-1),1,MIN($F49-1,COLUMN(AV49))))=0,$J49,""),"")),"")),""),"")</f>
        <v/>
      </c>
      <c r="BK49" s="340" t="str">
        <f ca="1">IF(BK$5&lt;&gt;"",
IF(BK$5&gt;='2.1 Kraftwerk allgemein'!$F$15,
IF(BK$5&lt;='2.1 Kraftwerk allgemein'!$F$16,
$J49*INDEX('2.1 Kraftwerk allgemein'!$H$16:$S$16,,MATCH('2.5 CAPEX'!BK$5,'2.1 Kraftwerk allgemein'!$H$15:$S$15,0)),
IF(AND($M49="x",$F49&lt;&gt;0),
IF($F49=1,$J49,
IF('2.1 Kraftwerk allgemein'!$F$17-'2.5 CAPEX'!BK$5&gt;='2.5 CAPEX'!$F49*'1.1 Allgemein'!$I$27,
IF(SUM(OFFSET(BJ49,0,-MIN($F49-2,COLUMN(AW49)-1),1,MIN($F49-1,COLUMN(AW49))))=0,$J49,""),"")),"")),""),"")</f>
        <v/>
      </c>
      <c r="BL49" s="340" t="str">
        <f ca="1">IF(BL$5&lt;&gt;"",
IF(BL$5&gt;='2.1 Kraftwerk allgemein'!$F$15,
IF(BL$5&lt;='2.1 Kraftwerk allgemein'!$F$16,
$J49*INDEX('2.1 Kraftwerk allgemein'!$H$16:$S$16,,MATCH('2.5 CAPEX'!BL$5,'2.1 Kraftwerk allgemein'!$H$15:$S$15,0)),
IF(AND($M49="x",$F49&lt;&gt;0),
IF($F49=1,$J49,
IF('2.1 Kraftwerk allgemein'!$F$17-'2.5 CAPEX'!BL$5&gt;='2.5 CAPEX'!$F49*'1.1 Allgemein'!$I$27,
IF(SUM(OFFSET(BK49,0,-MIN($F49-2,COLUMN(AX49)-1),1,MIN($F49-1,COLUMN(AX49))))=0,$J49,""),"")),"")),""),"")</f>
        <v/>
      </c>
      <c r="BM49" s="340" t="str">
        <f ca="1">IF(BM$5&lt;&gt;"",
IF(BM$5&gt;='2.1 Kraftwerk allgemein'!$F$15,
IF(BM$5&lt;='2.1 Kraftwerk allgemein'!$F$16,
$J49*INDEX('2.1 Kraftwerk allgemein'!$H$16:$S$16,,MATCH('2.5 CAPEX'!BM$5,'2.1 Kraftwerk allgemein'!$H$15:$S$15,0)),
IF(AND($M49="x",$F49&lt;&gt;0),
IF($F49=1,$J49,
IF('2.1 Kraftwerk allgemein'!$F$17-'2.5 CAPEX'!BM$5&gt;='2.5 CAPEX'!$F49*'1.1 Allgemein'!$I$27,
IF(SUM(OFFSET(BL49,0,-MIN($F49-2,COLUMN(AY49)-1),1,MIN($F49-1,COLUMN(AY49))))=0,$J49,""),"")),"")),""),"")</f>
        <v/>
      </c>
      <c r="BN49" s="340" t="str">
        <f ca="1">IF(BN$5&lt;&gt;"",
IF(BN$5&gt;='2.1 Kraftwerk allgemein'!$F$15,
IF(BN$5&lt;='2.1 Kraftwerk allgemein'!$F$16,
$J49*INDEX('2.1 Kraftwerk allgemein'!$H$16:$S$16,,MATCH('2.5 CAPEX'!BN$5,'2.1 Kraftwerk allgemein'!$H$15:$S$15,0)),
IF(AND($M49="x",$F49&lt;&gt;0),
IF($F49=1,$J49,
IF('2.1 Kraftwerk allgemein'!$F$17-'2.5 CAPEX'!BN$5&gt;='2.5 CAPEX'!$F49*'1.1 Allgemein'!$I$27,
IF(SUM(OFFSET(BM49,0,-MIN($F49-2,COLUMN(AZ49)-1),1,MIN($F49-1,COLUMN(AZ49))))=0,$J49,""),"")),"")),""),"")</f>
        <v/>
      </c>
      <c r="BO49" s="340" t="str">
        <f ca="1">IF(BO$5&lt;&gt;"",
IF(BO$5&gt;='2.1 Kraftwerk allgemein'!$F$15,
IF(BO$5&lt;='2.1 Kraftwerk allgemein'!$F$16,
$J49*INDEX('2.1 Kraftwerk allgemein'!$H$16:$S$16,,MATCH('2.5 CAPEX'!BO$5,'2.1 Kraftwerk allgemein'!$H$15:$S$15,0)),
IF(AND($M49="x",$F49&lt;&gt;0),
IF($F49=1,$J49,
IF('2.1 Kraftwerk allgemein'!$F$17-'2.5 CAPEX'!BO$5&gt;='2.5 CAPEX'!$F49*'1.1 Allgemein'!$I$27,
IF(SUM(OFFSET(BN49,0,-MIN($F49-2,COLUMN(BA49)-1),1,MIN($F49-1,COLUMN(BA49))))=0,$J49,""),"")),"")),""),"")</f>
        <v/>
      </c>
      <c r="BP49" s="340" t="str">
        <f ca="1">IF(BP$5&lt;&gt;"",
IF(BP$5&gt;='2.1 Kraftwerk allgemein'!$F$15,
IF(BP$5&lt;='2.1 Kraftwerk allgemein'!$F$16,
$J49*INDEX('2.1 Kraftwerk allgemein'!$H$16:$S$16,,MATCH('2.5 CAPEX'!BP$5,'2.1 Kraftwerk allgemein'!$H$15:$S$15,0)),
IF(AND($M49="x",$F49&lt;&gt;0),
IF($F49=1,$J49,
IF('2.1 Kraftwerk allgemein'!$F$17-'2.5 CAPEX'!BP$5&gt;='2.5 CAPEX'!$F49*'1.1 Allgemein'!$I$27,
IF(SUM(OFFSET(BO49,0,-MIN($F49-2,COLUMN(BB49)-1),1,MIN($F49-1,COLUMN(BB49))))=0,$J49,""),"")),"")),""),"")</f>
        <v/>
      </c>
      <c r="BQ49" s="340" t="str">
        <f ca="1">IF(BQ$5&lt;&gt;"",
IF(BQ$5&gt;='2.1 Kraftwerk allgemein'!$F$15,
IF(BQ$5&lt;='2.1 Kraftwerk allgemein'!$F$16,
$J49*INDEX('2.1 Kraftwerk allgemein'!$H$16:$S$16,,MATCH('2.5 CAPEX'!BQ$5,'2.1 Kraftwerk allgemein'!$H$15:$S$15,0)),
IF(AND($M49="x",$F49&lt;&gt;0),
IF($F49=1,$J49,
IF('2.1 Kraftwerk allgemein'!$F$17-'2.5 CAPEX'!BQ$5&gt;='2.5 CAPEX'!$F49*'1.1 Allgemein'!$I$27,
IF(SUM(OFFSET(BP49,0,-MIN($F49-2,COLUMN(BC49)-1),1,MIN($F49-1,COLUMN(BC49))))=0,$J49,""),"")),"")),""),"")</f>
        <v/>
      </c>
      <c r="BR49" s="340" t="str">
        <f ca="1">IF(BR$5&lt;&gt;"",
IF(BR$5&gt;='2.1 Kraftwerk allgemein'!$F$15,
IF(BR$5&lt;='2.1 Kraftwerk allgemein'!$F$16,
$J49*INDEX('2.1 Kraftwerk allgemein'!$H$16:$S$16,,MATCH('2.5 CAPEX'!BR$5,'2.1 Kraftwerk allgemein'!$H$15:$S$15,0)),
IF(AND($M49="x",$F49&lt;&gt;0),
IF($F49=1,$J49,
IF('2.1 Kraftwerk allgemein'!$F$17-'2.5 CAPEX'!BR$5&gt;='2.5 CAPEX'!$F49*'1.1 Allgemein'!$I$27,
IF(SUM(OFFSET(BQ49,0,-MIN($F49-2,COLUMN(BD49)-1),1,MIN($F49-1,COLUMN(BD49))))=0,$J49,""),"")),"")),""),"")</f>
        <v/>
      </c>
      <c r="BS49" s="340" t="str">
        <f ca="1">IF(BS$5&lt;&gt;"",
IF(BS$5&gt;='2.1 Kraftwerk allgemein'!$F$15,
IF(BS$5&lt;='2.1 Kraftwerk allgemein'!$F$16,
$J49*INDEX('2.1 Kraftwerk allgemein'!$H$16:$S$16,,MATCH('2.5 CAPEX'!BS$5,'2.1 Kraftwerk allgemein'!$H$15:$S$15,0)),
IF(AND($M49="x",$F49&lt;&gt;0),
IF($F49=1,$J49,
IF('2.1 Kraftwerk allgemein'!$F$17-'2.5 CAPEX'!BS$5&gt;='2.5 CAPEX'!$F49*'1.1 Allgemein'!$I$27,
IF(SUM(OFFSET(BR49,0,-MIN($F49-2,COLUMN(BE49)-1),1,MIN($F49-1,COLUMN(BE49))))=0,$J49,""),"")),"")),""),"")</f>
        <v/>
      </c>
      <c r="BT49" s="340" t="str">
        <f ca="1">IF(BT$5&lt;&gt;"",
IF(BT$5&gt;='2.1 Kraftwerk allgemein'!$F$15,
IF(BT$5&lt;='2.1 Kraftwerk allgemein'!$F$16,
$J49*INDEX('2.1 Kraftwerk allgemein'!$H$16:$S$16,,MATCH('2.5 CAPEX'!BT$5,'2.1 Kraftwerk allgemein'!$H$15:$S$15,0)),
IF(AND($M49="x",$F49&lt;&gt;0),
IF($F49=1,$J49,
IF('2.1 Kraftwerk allgemein'!$F$17-'2.5 CAPEX'!BT$5&gt;='2.5 CAPEX'!$F49*'1.1 Allgemein'!$I$27,
IF(SUM(OFFSET(BS49,0,-MIN($F49-2,COLUMN(BF49)-1),1,MIN($F49-1,COLUMN(BF49))))=0,$J49,""),"")),"")),""),"")</f>
        <v/>
      </c>
      <c r="BU49" s="340" t="str">
        <f ca="1">IF(BU$5&lt;&gt;"",
IF(BU$5&gt;='2.1 Kraftwerk allgemein'!$F$15,
IF(BU$5&lt;='2.1 Kraftwerk allgemein'!$F$16,
$J49*INDEX('2.1 Kraftwerk allgemein'!$H$16:$S$16,,MATCH('2.5 CAPEX'!BU$5,'2.1 Kraftwerk allgemein'!$H$15:$S$15,0)),
IF(AND($M49="x",$F49&lt;&gt;0),
IF($F49=1,$J49,
IF('2.1 Kraftwerk allgemein'!$F$17-'2.5 CAPEX'!BU$5&gt;='2.5 CAPEX'!$F49*'1.1 Allgemein'!$I$27,
IF(SUM(OFFSET(BT49,0,-MIN($F49-2,COLUMN(BG49)-1),1,MIN($F49-1,COLUMN(BG49))))=0,$J49,""),"")),"")),""),"")</f>
        <v/>
      </c>
      <c r="BV49" s="340" t="str">
        <f ca="1">IF(BV$5&lt;&gt;"",
IF(BV$5&gt;='2.1 Kraftwerk allgemein'!$F$15,
IF(BV$5&lt;='2.1 Kraftwerk allgemein'!$F$16,
$J49*INDEX('2.1 Kraftwerk allgemein'!$H$16:$S$16,,MATCH('2.5 CAPEX'!BV$5,'2.1 Kraftwerk allgemein'!$H$15:$S$15,0)),
IF(AND($M49="x",$F49&lt;&gt;0),
IF($F49=1,$J49,
IF('2.1 Kraftwerk allgemein'!$F$17-'2.5 CAPEX'!BV$5&gt;='2.5 CAPEX'!$F49*'1.1 Allgemein'!$I$27,
IF(SUM(OFFSET(BU49,0,-MIN($F49-2,COLUMN(BH49)-1),1,MIN($F49-1,COLUMN(BH49))))=0,$J49,""),"")),"")),""),"")</f>
        <v/>
      </c>
      <c r="BW49" s="340" t="str">
        <f ca="1">IF(BW$5&lt;&gt;"",
IF(BW$5&gt;='2.1 Kraftwerk allgemein'!$F$15,
IF(BW$5&lt;='2.1 Kraftwerk allgemein'!$F$16,
$J49*INDEX('2.1 Kraftwerk allgemein'!$H$16:$S$16,,MATCH('2.5 CAPEX'!BW$5,'2.1 Kraftwerk allgemein'!$H$15:$S$15,0)),
IF(AND($M49="x",$F49&lt;&gt;0),
IF($F49=1,$J49,
IF('2.1 Kraftwerk allgemein'!$F$17-'2.5 CAPEX'!BW$5&gt;='2.5 CAPEX'!$F49*'1.1 Allgemein'!$I$27,
IF(SUM(OFFSET(BV49,0,-MIN($F49-2,COLUMN(BI49)-1),1,MIN($F49-1,COLUMN(BI49))))=0,$J49,""),"")),"")),""),"")</f>
        <v/>
      </c>
      <c r="BX49" s="340" t="str">
        <f ca="1">IF(BX$5&lt;&gt;"",
IF(BX$5&gt;='2.1 Kraftwerk allgemein'!$F$15,
IF(BX$5&lt;='2.1 Kraftwerk allgemein'!$F$16,
$J49*INDEX('2.1 Kraftwerk allgemein'!$H$16:$S$16,,MATCH('2.5 CAPEX'!BX$5,'2.1 Kraftwerk allgemein'!$H$15:$S$15,0)),
IF(AND($M49="x",$F49&lt;&gt;0),
IF($F49=1,$J49,
IF('2.1 Kraftwerk allgemein'!$F$17-'2.5 CAPEX'!BX$5&gt;='2.5 CAPEX'!$F49*'1.1 Allgemein'!$I$27,
IF(SUM(OFFSET(BW49,0,-MIN($F49-2,COLUMN(BJ49)-1),1,MIN($F49-1,COLUMN(BJ49))))=0,$J49,""),"")),"")),""),"")</f>
        <v/>
      </c>
      <c r="BY49" s="340" t="str">
        <f ca="1">IF(BY$5&lt;&gt;"",
IF(BY$5&gt;='2.1 Kraftwerk allgemein'!$F$15,
IF(BY$5&lt;='2.1 Kraftwerk allgemein'!$F$16,
$J49*INDEX('2.1 Kraftwerk allgemein'!$H$16:$S$16,,MATCH('2.5 CAPEX'!BY$5,'2.1 Kraftwerk allgemein'!$H$15:$S$15,0)),
IF(AND($M49="x",$F49&lt;&gt;0),
IF($F49=1,$J49,
IF('2.1 Kraftwerk allgemein'!$F$17-'2.5 CAPEX'!BY$5&gt;='2.5 CAPEX'!$F49*'1.1 Allgemein'!$I$27,
IF(SUM(OFFSET(BX49,0,-MIN($F49-2,COLUMN(BK49)-1),1,MIN($F49-1,COLUMN(BK49))))=0,$J49,""),"")),"")),""),"")</f>
        <v/>
      </c>
      <c r="BZ49" s="340" t="str">
        <f ca="1">IF(BZ$5&lt;&gt;"",
IF(BZ$5&gt;='2.1 Kraftwerk allgemein'!$F$15,
IF(BZ$5&lt;='2.1 Kraftwerk allgemein'!$F$16,
$J49*INDEX('2.1 Kraftwerk allgemein'!$H$16:$S$16,,MATCH('2.5 CAPEX'!BZ$5,'2.1 Kraftwerk allgemein'!$H$15:$S$15,0)),
IF(AND($M49="x",$F49&lt;&gt;0),
IF($F49=1,$J49,
IF('2.1 Kraftwerk allgemein'!$F$17-'2.5 CAPEX'!BZ$5&gt;='2.5 CAPEX'!$F49*'1.1 Allgemein'!$I$27,
IF(SUM(OFFSET(BY49,0,-MIN($F49-2,COLUMN(BL49)-1),1,MIN($F49-1,COLUMN(BL49))))=0,$J49,""),"")),"")),""),"")</f>
        <v/>
      </c>
      <c r="CA49" s="340" t="str">
        <f ca="1">IF(CA$5&lt;&gt;"",
IF(CA$5&gt;='2.1 Kraftwerk allgemein'!$F$15,
IF(CA$5&lt;='2.1 Kraftwerk allgemein'!$F$16,
$J49*INDEX('2.1 Kraftwerk allgemein'!$H$16:$S$16,,MATCH('2.5 CAPEX'!CA$5,'2.1 Kraftwerk allgemein'!$H$15:$S$15,0)),
IF(AND($M49="x",$F49&lt;&gt;0),
IF($F49=1,$J49,
IF('2.1 Kraftwerk allgemein'!$F$17-'2.5 CAPEX'!CA$5&gt;='2.5 CAPEX'!$F49*'1.1 Allgemein'!$I$27,
IF(SUM(OFFSET(BZ49,0,-MIN($F49-2,COLUMN(BM49)-1),1,MIN($F49-1,COLUMN(BM49))))=0,$J49,""),"")),"")),""),"")</f>
        <v/>
      </c>
      <c r="CB49" s="340" t="str">
        <f ca="1">IF(CB$5&lt;&gt;"",
IF(CB$5&gt;='2.1 Kraftwerk allgemein'!$F$15,
IF(CB$5&lt;='2.1 Kraftwerk allgemein'!$F$16,
$J49*INDEX('2.1 Kraftwerk allgemein'!$H$16:$S$16,,MATCH('2.5 CAPEX'!CB$5,'2.1 Kraftwerk allgemein'!$H$15:$S$15,0)),
IF(AND($M49="x",$F49&lt;&gt;0),
IF($F49=1,$J49,
IF('2.1 Kraftwerk allgemein'!$F$17-'2.5 CAPEX'!CB$5&gt;='2.5 CAPEX'!$F49*'1.1 Allgemein'!$I$27,
IF(SUM(OFFSET(CA49,0,-MIN($F49-2,COLUMN(BN49)-1),1,MIN($F49-1,COLUMN(BN49))))=0,$J49,""),"")),"")),""),"")</f>
        <v/>
      </c>
      <c r="CC49" s="340" t="str">
        <f ca="1">IF(CC$5&lt;&gt;"",
IF(CC$5&gt;='2.1 Kraftwerk allgemein'!$F$15,
IF(CC$5&lt;='2.1 Kraftwerk allgemein'!$F$16,
$J49*INDEX('2.1 Kraftwerk allgemein'!$H$16:$S$16,,MATCH('2.5 CAPEX'!CC$5,'2.1 Kraftwerk allgemein'!$H$15:$S$15,0)),
IF(AND($M49="x",$F49&lt;&gt;0),
IF($F49=1,$J49,
IF('2.1 Kraftwerk allgemein'!$F$17-'2.5 CAPEX'!CC$5&gt;='2.5 CAPEX'!$F49*'1.1 Allgemein'!$I$27,
IF(SUM(OFFSET(CB49,0,-MIN($F49-2,COLUMN(BO49)-1),1,MIN($F49-1,COLUMN(BO49))))=0,$J49,""),"")),"")),""),"")</f>
        <v/>
      </c>
      <c r="CD49" s="340" t="str">
        <f ca="1">IF(CD$5&lt;&gt;"",
IF(CD$5&gt;='2.1 Kraftwerk allgemein'!$F$15,
IF(CD$5&lt;='2.1 Kraftwerk allgemein'!$F$16,
$J49*INDEX('2.1 Kraftwerk allgemein'!$H$16:$S$16,,MATCH('2.5 CAPEX'!CD$5,'2.1 Kraftwerk allgemein'!$H$15:$S$15,0)),
IF(AND($M49="x",$F49&lt;&gt;0),
IF($F49=1,$J49,
IF('2.1 Kraftwerk allgemein'!$F$17-'2.5 CAPEX'!CD$5&gt;='2.5 CAPEX'!$F49*'1.1 Allgemein'!$I$27,
IF(SUM(OFFSET(CC49,0,-MIN($F49-2,COLUMN(BP49)-1),1,MIN($F49-1,COLUMN(BP49))))=0,$J49,""),"")),"")),""),"")</f>
        <v/>
      </c>
      <c r="CE49" s="340" t="str">
        <f ca="1">IF(CE$5&lt;&gt;"",
IF(CE$5&gt;='2.1 Kraftwerk allgemein'!$F$15,
IF(CE$5&lt;='2.1 Kraftwerk allgemein'!$F$16,
$J49*INDEX('2.1 Kraftwerk allgemein'!$H$16:$S$16,,MATCH('2.5 CAPEX'!CE$5,'2.1 Kraftwerk allgemein'!$H$15:$S$15,0)),
IF(AND($M49="x",$F49&lt;&gt;0),
IF($F49=1,$J49,
IF('2.1 Kraftwerk allgemein'!$F$17-'2.5 CAPEX'!CE$5&gt;='2.5 CAPEX'!$F49*'1.1 Allgemein'!$I$27,
IF(SUM(OFFSET(CD49,0,-MIN($F49-2,COLUMN(BQ49)-1),1,MIN($F49-1,COLUMN(BQ49))))=0,$J49,""),"")),"")),""),"")</f>
        <v/>
      </c>
      <c r="CF49" s="340" t="str">
        <f ca="1">IF(CF$5&lt;&gt;"",
IF(CF$5&gt;='2.1 Kraftwerk allgemein'!$F$15,
IF(CF$5&lt;='2.1 Kraftwerk allgemein'!$F$16,
$J49*INDEX('2.1 Kraftwerk allgemein'!$H$16:$S$16,,MATCH('2.5 CAPEX'!CF$5,'2.1 Kraftwerk allgemein'!$H$15:$S$15,0)),
IF(AND($M49="x",$F49&lt;&gt;0),
IF($F49=1,$J49,
IF('2.1 Kraftwerk allgemein'!$F$17-'2.5 CAPEX'!CF$5&gt;='2.5 CAPEX'!$F49*'1.1 Allgemein'!$I$27,
IF(SUM(OFFSET(CE49,0,-MIN($F49-2,COLUMN(BR49)-1),1,MIN($F49-1,COLUMN(BR49))))=0,$J49,""),"")),"")),""),"")</f>
        <v/>
      </c>
      <c r="CG49" s="340" t="str">
        <f ca="1">IF(CG$5&lt;&gt;"",
IF(CG$5&gt;='2.1 Kraftwerk allgemein'!$F$15,
IF(CG$5&lt;='2.1 Kraftwerk allgemein'!$F$16,
$J49*INDEX('2.1 Kraftwerk allgemein'!$H$16:$S$16,,MATCH('2.5 CAPEX'!CG$5,'2.1 Kraftwerk allgemein'!$H$15:$S$15,0)),
IF(AND($M49="x",$F49&lt;&gt;0),
IF($F49=1,$J49,
IF('2.1 Kraftwerk allgemein'!$F$17-'2.5 CAPEX'!CG$5&gt;='2.5 CAPEX'!$F49*'1.1 Allgemein'!$I$27,
IF(SUM(OFFSET(CF49,0,-MIN($F49-2,COLUMN(BS49)-1),1,MIN($F49-1,COLUMN(BS49))))=0,$J49,""),"")),"")),""),"")</f>
        <v/>
      </c>
      <c r="CH49" s="340" t="str">
        <f ca="1">IF(CH$5&lt;&gt;"",
IF(CH$5&gt;='2.1 Kraftwerk allgemein'!$F$15,
IF(CH$5&lt;='2.1 Kraftwerk allgemein'!$F$16,
$J49*INDEX('2.1 Kraftwerk allgemein'!$H$16:$S$16,,MATCH('2.5 CAPEX'!CH$5,'2.1 Kraftwerk allgemein'!$H$15:$S$15,0)),
IF(AND($M49="x",$F49&lt;&gt;0),
IF($F49=1,$J49,
IF('2.1 Kraftwerk allgemein'!$F$17-'2.5 CAPEX'!CH$5&gt;='2.5 CAPEX'!$F49*'1.1 Allgemein'!$I$27,
IF(SUM(OFFSET(CG49,0,-MIN($F49-2,COLUMN(BT49)-1),1,MIN($F49-1,COLUMN(BT49))))=0,$J49,""),"")),"")),""),"")</f>
        <v/>
      </c>
      <c r="CI49" s="340" t="str">
        <f ca="1">IF(CI$5&lt;&gt;"",
IF(CI$5&gt;='2.1 Kraftwerk allgemein'!$F$15,
IF(CI$5&lt;='2.1 Kraftwerk allgemein'!$F$16,
$J49*INDEX('2.1 Kraftwerk allgemein'!$H$16:$S$16,,MATCH('2.5 CAPEX'!CI$5,'2.1 Kraftwerk allgemein'!$H$15:$S$15,0)),
IF(AND($M49="x",$F49&lt;&gt;0),
IF($F49=1,$J49,
IF('2.1 Kraftwerk allgemein'!$F$17-'2.5 CAPEX'!CI$5&gt;='2.5 CAPEX'!$F49*'1.1 Allgemein'!$I$27,
IF(SUM(OFFSET(CH49,0,-MIN($F49-2,COLUMN(BU49)-1),1,MIN($F49-1,COLUMN(BU49))))=0,$J49,""),"")),"")),""),"")</f>
        <v/>
      </c>
      <c r="CJ49" s="340" t="str">
        <f ca="1">IF(CJ$5&lt;&gt;"",
IF(CJ$5&gt;='2.1 Kraftwerk allgemein'!$F$15,
IF(CJ$5&lt;='2.1 Kraftwerk allgemein'!$F$16,
$J49*INDEX('2.1 Kraftwerk allgemein'!$H$16:$S$16,,MATCH('2.5 CAPEX'!CJ$5,'2.1 Kraftwerk allgemein'!$H$15:$S$15,0)),
IF(AND($M49="x",$F49&lt;&gt;0),
IF($F49=1,$J49,
IF('2.1 Kraftwerk allgemein'!$F$17-'2.5 CAPEX'!CJ$5&gt;='2.5 CAPEX'!$F49*'1.1 Allgemein'!$I$27,
IF(SUM(OFFSET(CI49,0,-MIN($F49-2,COLUMN(BV49)-1),1,MIN($F49-1,COLUMN(BV49))))=0,$J49,""),"")),"")),""),"")</f>
        <v/>
      </c>
      <c r="CK49" s="340" t="str">
        <f ca="1">IF(CK$5&lt;&gt;"",
IF(CK$5&gt;='2.1 Kraftwerk allgemein'!$F$15,
IF(CK$5&lt;='2.1 Kraftwerk allgemein'!$F$16,
$J49*INDEX('2.1 Kraftwerk allgemein'!$H$16:$S$16,,MATCH('2.5 CAPEX'!CK$5,'2.1 Kraftwerk allgemein'!$H$15:$S$15,0)),
IF(AND($M49="x",$F49&lt;&gt;0),
IF($F49=1,$J49,
IF('2.1 Kraftwerk allgemein'!$F$17-'2.5 CAPEX'!CK$5&gt;='2.5 CAPEX'!$F49*'1.1 Allgemein'!$I$27,
IF(SUM(OFFSET(CJ49,0,-MIN($F49-2,COLUMN(BW49)-1),1,MIN($F49-1,COLUMN(BW49))))=0,$J49,""),"")),"")),""),"")</f>
        <v/>
      </c>
      <c r="CL49" s="340" t="str">
        <f ca="1">IF(CL$5&lt;&gt;"",
IF(CL$5&gt;='2.1 Kraftwerk allgemein'!$F$15,
IF(CL$5&lt;='2.1 Kraftwerk allgemein'!$F$16,
$J49*INDEX('2.1 Kraftwerk allgemein'!$H$16:$S$16,,MATCH('2.5 CAPEX'!CL$5,'2.1 Kraftwerk allgemein'!$H$15:$S$15,0)),
IF(AND($M49="x",$F49&lt;&gt;0),
IF($F49=1,$J49,
IF('2.1 Kraftwerk allgemein'!$F$17-'2.5 CAPEX'!CL$5&gt;='2.5 CAPEX'!$F49*'1.1 Allgemein'!$I$27,
IF(SUM(OFFSET(CK49,0,-MIN($F49-2,COLUMN(BX49)-1),1,MIN($F49-1,COLUMN(BX49))))=0,$J49,""),"")),"")),""),"")</f>
        <v/>
      </c>
      <c r="CM49" s="340" t="str">
        <f ca="1">IF(CM$5&lt;&gt;"",
IF(CM$5&gt;='2.1 Kraftwerk allgemein'!$F$15,
IF(CM$5&lt;='2.1 Kraftwerk allgemein'!$F$16,
$J49*INDEX('2.1 Kraftwerk allgemein'!$H$16:$S$16,,MATCH('2.5 CAPEX'!CM$5,'2.1 Kraftwerk allgemein'!$H$15:$S$15,0)),
IF(AND($M49="x",$F49&lt;&gt;0),
IF($F49=1,$J49,
IF('2.1 Kraftwerk allgemein'!$F$17-'2.5 CAPEX'!CM$5&gt;='2.5 CAPEX'!$F49*'1.1 Allgemein'!$I$27,
IF(SUM(OFFSET(CL49,0,-MIN($F49-2,COLUMN(BY49)-1),1,MIN($F49-1,COLUMN(BY49))))=0,$J49,""),"")),"")),""),"")</f>
        <v/>
      </c>
      <c r="CN49" s="340" t="str">
        <f ca="1">IF(CN$5&lt;&gt;"",
IF(CN$5&gt;='2.1 Kraftwerk allgemein'!$F$15,
IF(CN$5&lt;='2.1 Kraftwerk allgemein'!$F$16,
$J49*INDEX('2.1 Kraftwerk allgemein'!$H$16:$S$16,,MATCH('2.5 CAPEX'!CN$5,'2.1 Kraftwerk allgemein'!$H$15:$S$15,0)),
IF(AND($M49="x",$F49&lt;&gt;0),
IF($F49=1,$J49,
IF('2.1 Kraftwerk allgemein'!$F$17-'2.5 CAPEX'!CN$5&gt;='2.5 CAPEX'!$F49*'1.1 Allgemein'!$I$27,
IF(SUM(OFFSET(CM49,0,-MIN($F49-2,COLUMN(BZ49)-1),1,MIN($F49-1,COLUMN(BZ49))))=0,$J49,""),"")),"")),""),"")</f>
        <v/>
      </c>
      <c r="CO49" s="340" t="str">
        <f ca="1">IF(CO$5&lt;&gt;"",
IF(CO$5&gt;='2.1 Kraftwerk allgemein'!$F$15,
IF(CO$5&lt;='2.1 Kraftwerk allgemein'!$F$16,
$J49*INDEX('2.1 Kraftwerk allgemein'!$H$16:$S$16,,MATCH('2.5 CAPEX'!CO$5,'2.1 Kraftwerk allgemein'!$H$15:$S$15,0)),
IF(AND($M49="x",$F49&lt;&gt;0),
IF($F49=1,$J49,
IF('2.1 Kraftwerk allgemein'!$F$17-'2.5 CAPEX'!CO$5&gt;='2.5 CAPEX'!$F49*'1.1 Allgemein'!$I$27,
IF(SUM(OFFSET(CN49,0,-MIN($F49-2,COLUMN(CA49)-1),1,MIN($F49-1,COLUMN(CA49))))=0,$J49,""),"")),"")),""),"")</f>
        <v/>
      </c>
      <c r="CP49" s="340" t="str">
        <f ca="1">IF(CP$5&lt;&gt;"",
IF(CP$5&gt;='2.1 Kraftwerk allgemein'!$F$15,
IF(CP$5&lt;='2.1 Kraftwerk allgemein'!$F$16,
$J49*INDEX('2.1 Kraftwerk allgemein'!$H$16:$S$16,,MATCH('2.5 CAPEX'!CP$5,'2.1 Kraftwerk allgemein'!$H$15:$S$15,0)),
IF(AND($M49="x",$F49&lt;&gt;0),
IF($F49=1,$J49,
IF('2.1 Kraftwerk allgemein'!$F$17-'2.5 CAPEX'!CP$5&gt;='2.5 CAPEX'!$F49*'1.1 Allgemein'!$I$27,
IF(SUM(OFFSET(CO49,0,-MIN($F49-2,COLUMN(CB49)-1),1,MIN($F49-1,COLUMN(CB49))))=0,$J49,""),"")),"")),""),"")</f>
        <v/>
      </c>
      <c r="CQ49" s="340" t="str">
        <f ca="1">IF(CQ$5&lt;&gt;"",
IF(CQ$5&gt;='2.1 Kraftwerk allgemein'!$F$15,
IF(CQ$5&lt;='2.1 Kraftwerk allgemein'!$F$16,
$J49*INDEX('2.1 Kraftwerk allgemein'!$H$16:$S$16,,MATCH('2.5 CAPEX'!CQ$5,'2.1 Kraftwerk allgemein'!$H$15:$S$15,0)),
IF(AND($M49="x",$F49&lt;&gt;0),
IF($F49=1,$J49,
IF('2.1 Kraftwerk allgemein'!$F$17-'2.5 CAPEX'!CQ$5&gt;='2.5 CAPEX'!$F49*'1.1 Allgemein'!$I$27,
IF(SUM(OFFSET(CP49,0,-MIN($F49-2,COLUMN(CC49)-1),1,MIN($F49-1,COLUMN(CC49))))=0,$J49,""),"")),"")),""),"")</f>
        <v/>
      </c>
      <c r="CR49" s="340" t="str">
        <f ca="1">IF(CR$5&lt;&gt;"",
IF(CR$5&gt;='2.1 Kraftwerk allgemein'!$F$15,
IF(CR$5&lt;='2.1 Kraftwerk allgemein'!$F$16,
$J49*INDEX('2.1 Kraftwerk allgemein'!$H$16:$S$16,,MATCH('2.5 CAPEX'!CR$5,'2.1 Kraftwerk allgemein'!$H$15:$S$15,0)),
IF(AND($M49="x",$F49&lt;&gt;0),
IF($F49=1,$J49,
IF('2.1 Kraftwerk allgemein'!$F$17-'2.5 CAPEX'!CR$5&gt;='2.5 CAPEX'!$F49*'1.1 Allgemein'!$I$27,
IF(SUM(OFFSET(CQ49,0,-MIN($F49-2,COLUMN(CD49)-1),1,MIN($F49-1,COLUMN(CD49))))=0,$J49,""),"")),"")),""),"")</f>
        <v/>
      </c>
      <c r="CS49" s="340" t="str">
        <f ca="1">IF(CS$5&lt;&gt;"",
IF(CS$5&gt;='2.1 Kraftwerk allgemein'!$F$15,
IF(CS$5&lt;='2.1 Kraftwerk allgemein'!$F$16,
$J49*INDEX('2.1 Kraftwerk allgemein'!$H$16:$S$16,,MATCH('2.5 CAPEX'!CS$5,'2.1 Kraftwerk allgemein'!$H$15:$S$15,0)),
IF(AND($M49="x",$F49&lt;&gt;0),
IF($F49=1,$J49,
IF('2.1 Kraftwerk allgemein'!$F$17-'2.5 CAPEX'!CS$5&gt;='2.5 CAPEX'!$F49*'1.1 Allgemein'!$I$27,
IF(SUM(OFFSET(CR49,0,-MIN($F49-2,COLUMN(CE49)-1),1,MIN($F49-1,COLUMN(CE49))))=0,$J49,""),"")),"")),""),"")</f>
        <v/>
      </c>
      <c r="CT49" s="340" t="str">
        <f ca="1">IF(CT$5&lt;&gt;"",
IF(CT$5&gt;='2.1 Kraftwerk allgemein'!$F$15,
IF(CT$5&lt;='2.1 Kraftwerk allgemein'!$F$16,
$J49*INDEX('2.1 Kraftwerk allgemein'!$H$16:$S$16,,MATCH('2.5 CAPEX'!CT$5,'2.1 Kraftwerk allgemein'!$H$15:$S$15,0)),
IF(AND($M49="x",$F49&lt;&gt;0),
IF($F49=1,$J49,
IF('2.1 Kraftwerk allgemein'!$F$17-'2.5 CAPEX'!CT$5&gt;='2.5 CAPEX'!$F49*'1.1 Allgemein'!$I$27,
IF(SUM(OFFSET(CS49,0,-MIN($F49-2,COLUMN(CF49)-1),1,MIN($F49-1,COLUMN(CF49))))=0,$J49,""),"")),"")),""),"")</f>
        <v/>
      </c>
      <c r="CU49" s="340" t="str">
        <f ca="1">IF(CU$5&lt;&gt;"",
IF(CU$5&gt;='2.1 Kraftwerk allgemein'!$F$15,
IF(CU$5&lt;='2.1 Kraftwerk allgemein'!$F$16,
$J49*INDEX('2.1 Kraftwerk allgemein'!$H$16:$S$16,,MATCH('2.5 CAPEX'!CU$5,'2.1 Kraftwerk allgemein'!$H$15:$S$15,0)),
IF(AND($M49="x",$F49&lt;&gt;0),
IF($F49=1,$J49,
IF('2.1 Kraftwerk allgemein'!$F$17-'2.5 CAPEX'!CU$5&gt;='2.5 CAPEX'!$F49*'1.1 Allgemein'!$I$27,
IF(SUM(OFFSET(CT49,0,-MIN($F49-2,COLUMN(CG49)-1),1,MIN($F49-1,COLUMN(CG49))))=0,$J49,""),"")),"")),""),"")</f>
        <v/>
      </c>
      <c r="CV49" s="340" t="str">
        <f ca="1">IF(CV$5&lt;&gt;"",
IF(CV$5&gt;='2.1 Kraftwerk allgemein'!$F$15,
IF(CV$5&lt;='2.1 Kraftwerk allgemein'!$F$16,
$J49*INDEX('2.1 Kraftwerk allgemein'!$H$16:$S$16,,MATCH('2.5 CAPEX'!CV$5,'2.1 Kraftwerk allgemein'!$H$15:$S$15,0)),
IF(AND($M49="x",$F49&lt;&gt;0),
IF($F49=1,$J49,
IF('2.1 Kraftwerk allgemein'!$F$17-'2.5 CAPEX'!CV$5&gt;='2.5 CAPEX'!$F49*'1.1 Allgemein'!$I$27,
IF(SUM(OFFSET(CU49,0,-MIN($F49-2,COLUMN(CH49)-1),1,MIN($F49-1,COLUMN(CH49))))=0,$J49,""),"")),"")),""),"")</f>
        <v/>
      </c>
      <c r="CW49" s="340" t="str">
        <f ca="1">IF(CW$5&lt;&gt;"",
IF(CW$5&gt;='2.1 Kraftwerk allgemein'!$F$15,
IF(CW$5&lt;='2.1 Kraftwerk allgemein'!$F$16,
$J49*INDEX('2.1 Kraftwerk allgemein'!$H$16:$S$16,,MATCH('2.5 CAPEX'!CW$5,'2.1 Kraftwerk allgemein'!$H$15:$S$15,0)),
IF(AND($M49="x",$F49&lt;&gt;0),
IF($F49=1,$J49,
IF('2.1 Kraftwerk allgemein'!$F$17-'2.5 CAPEX'!CW$5&gt;='2.5 CAPEX'!$F49*'1.1 Allgemein'!$I$27,
IF(SUM(OFFSET(CV49,0,-MIN($F49-2,COLUMN(CI49)-1),1,MIN($F49-1,COLUMN(CI49))))=0,$J49,""),"")),"")),""),"")</f>
        <v/>
      </c>
      <c r="CX49" s="340" t="str">
        <f ca="1">IF(CX$5&lt;&gt;"",
IF(CX$5&gt;='2.1 Kraftwerk allgemein'!$F$15,
IF(CX$5&lt;='2.1 Kraftwerk allgemein'!$F$16,
$J49*INDEX('2.1 Kraftwerk allgemein'!$H$16:$S$16,,MATCH('2.5 CAPEX'!CX$5,'2.1 Kraftwerk allgemein'!$H$15:$S$15,0)),
IF(AND($M49="x",$F49&lt;&gt;0),
IF($F49=1,$J49,
IF('2.1 Kraftwerk allgemein'!$F$17-'2.5 CAPEX'!CX$5&gt;='2.5 CAPEX'!$F49*'1.1 Allgemein'!$I$27,
IF(SUM(OFFSET(CW49,0,-MIN($F49-2,COLUMN(CJ49)-1),1,MIN($F49-1,COLUMN(CJ49))))=0,$J49,""),"")),"")),""),"")</f>
        <v/>
      </c>
      <c r="CY49" s="340" t="str">
        <f ca="1">IF(CY$5&lt;&gt;"",
IF(CY$5&gt;='2.1 Kraftwerk allgemein'!$F$15,
IF(CY$5&lt;='2.1 Kraftwerk allgemein'!$F$16,
$J49*INDEX('2.1 Kraftwerk allgemein'!$H$16:$S$16,,MATCH('2.5 CAPEX'!CY$5,'2.1 Kraftwerk allgemein'!$H$15:$S$15,0)),
IF(AND($M49="x",$F49&lt;&gt;0),
IF($F49=1,$J49,
IF('2.1 Kraftwerk allgemein'!$F$17-'2.5 CAPEX'!CY$5&gt;='2.5 CAPEX'!$F49*'1.1 Allgemein'!$I$27,
IF(SUM(OFFSET(CX49,0,-MIN($F49-2,COLUMN(CK49)-1),1,MIN($F49-1,COLUMN(CK49))))=0,$J49,""),"")),"")),""),"")</f>
        <v/>
      </c>
      <c r="CZ49" s="340" t="str">
        <f ca="1">IF(CZ$5&lt;&gt;"",
IF(CZ$5&gt;='2.1 Kraftwerk allgemein'!$F$15,
IF(CZ$5&lt;='2.1 Kraftwerk allgemein'!$F$16,
$J49*INDEX('2.1 Kraftwerk allgemein'!$H$16:$S$16,,MATCH('2.5 CAPEX'!CZ$5,'2.1 Kraftwerk allgemein'!$H$15:$S$15,0)),
IF(AND($M49="x",$F49&lt;&gt;0),
IF($F49=1,$J49,
IF('2.1 Kraftwerk allgemein'!$F$17-'2.5 CAPEX'!CZ$5&gt;='2.5 CAPEX'!$F49*'1.1 Allgemein'!$I$27,
IF(SUM(OFFSET(CY49,0,-MIN($F49-2,COLUMN(CL49)-1),1,MIN($F49-1,COLUMN(CL49))))=0,$J49,""),"")),"")),""),"")</f>
        <v/>
      </c>
      <c r="DA49" s="340" t="str">
        <f ca="1">IF(DA$5&lt;&gt;"",
IF(DA$5&gt;='2.1 Kraftwerk allgemein'!$F$15,
IF(DA$5&lt;='2.1 Kraftwerk allgemein'!$F$16,
$J49*INDEX('2.1 Kraftwerk allgemein'!$H$16:$S$16,,MATCH('2.5 CAPEX'!DA$5,'2.1 Kraftwerk allgemein'!$H$15:$S$15,0)),
IF(AND($M49="x",$F49&lt;&gt;0),
IF($F49=1,$J49,
IF('2.1 Kraftwerk allgemein'!$F$17-'2.5 CAPEX'!DA$5&gt;='2.5 CAPEX'!$F49*'1.1 Allgemein'!$I$27,
IF(SUM(OFFSET(CZ49,0,-MIN($F49-2,COLUMN(CM49)-1),1,MIN($F49-1,COLUMN(CM49))))=0,$J49,""),"")),"")),""),"")</f>
        <v/>
      </c>
      <c r="DB49" s="340" t="str">
        <f ca="1">IF(DB$5&lt;&gt;"",
IF(DB$5&gt;='2.1 Kraftwerk allgemein'!$F$15,
IF(DB$5&lt;='2.1 Kraftwerk allgemein'!$F$16,
$J49*INDEX('2.1 Kraftwerk allgemein'!$H$16:$S$16,,MATCH('2.5 CAPEX'!DB$5,'2.1 Kraftwerk allgemein'!$H$15:$S$15,0)),
IF(AND($M49="x",$F49&lt;&gt;0),
IF($F49=1,$J49,
IF('2.1 Kraftwerk allgemein'!$F$17-'2.5 CAPEX'!DB$5&gt;='2.5 CAPEX'!$F49*'1.1 Allgemein'!$I$27,
IF(SUM(OFFSET(DA49,0,-MIN($F49-2,COLUMN(CN49)-1),1,MIN($F49-1,COLUMN(CN49))))=0,$J49,""),"")),"")),""),"")</f>
        <v/>
      </c>
      <c r="DC49" s="340" t="str">
        <f ca="1">IF(DC$5&lt;&gt;"",
IF(DC$5&gt;='2.1 Kraftwerk allgemein'!$F$15,
IF(DC$5&lt;='2.1 Kraftwerk allgemein'!$F$16,
$J49*INDEX('2.1 Kraftwerk allgemein'!$H$16:$S$16,,MATCH('2.5 CAPEX'!DC$5,'2.1 Kraftwerk allgemein'!$H$15:$S$15,0)),
IF(AND($M49="x",$F49&lt;&gt;0),
IF($F49=1,$J49,
IF('2.1 Kraftwerk allgemein'!$F$17-'2.5 CAPEX'!DC$5&gt;='2.5 CAPEX'!$F49*'1.1 Allgemein'!$I$27,
IF(SUM(OFFSET(DB49,0,-MIN($F49-2,COLUMN(CO49)-1),1,MIN($F49-1,COLUMN(CO49))))=0,$J49,""),"")),"")),""),"")</f>
        <v/>
      </c>
      <c r="DD49" s="340" t="str">
        <f ca="1">IF(DD$5&lt;&gt;"",
IF(DD$5&gt;='2.1 Kraftwerk allgemein'!$F$15,
IF(DD$5&lt;='2.1 Kraftwerk allgemein'!$F$16,
$J49*INDEX('2.1 Kraftwerk allgemein'!$H$16:$S$16,,MATCH('2.5 CAPEX'!DD$5,'2.1 Kraftwerk allgemein'!$H$15:$S$15,0)),
IF(AND($M49="x",$F49&lt;&gt;0),
IF($F49=1,$J49,
IF('2.1 Kraftwerk allgemein'!$F$17-'2.5 CAPEX'!DD$5&gt;='2.5 CAPEX'!$F49*'1.1 Allgemein'!$I$27,
IF(SUM(OFFSET(DC49,0,-MIN($F49-2,COLUMN(CP49)-1),1,MIN($F49-1,COLUMN(CP49))))=0,$J49,""),"")),"")),""),"")</f>
        <v/>
      </c>
      <c r="DE49" s="340" t="str">
        <f ca="1">IF(DE$5&lt;&gt;"",
IF(DE$5&gt;='2.1 Kraftwerk allgemein'!$F$15,
IF(DE$5&lt;='2.1 Kraftwerk allgemein'!$F$16,
$J49*INDEX('2.1 Kraftwerk allgemein'!$H$16:$S$16,,MATCH('2.5 CAPEX'!DE$5,'2.1 Kraftwerk allgemein'!$H$15:$S$15,0)),
IF(AND($M49="x",$F49&lt;&gt;0),
IF($F49=1,$J49,
IF('2.1 Kraftwerk allgemein'!$F$17-'2.5 CAPEX'!DE$5&gt;='2.5 CAPEX'!$F49*'1.1 Allgemein'!$I$27,
IF(SUM(OFFSET(DD49,0,-MIN($F49-2,COLUMN(CQ49)-1),1,MIN($F49-1,COLUMN(CQ49))))=0,$J49,""),"")),"")),""),"")</f>
        <v/>
      </c>
      <c r="DF49" s="340" t="str">
        <f ca="1">IF(DF$5&lt;&gt;"",
IF(DF$5&gt;='2.1 Kraftwerk allgemein'!$F$15,
IF(DF$5&lt;='2.1 Kraftwerk allgemein'!$F$16,
$J49*INDEX('2.1 Kraftwerk allgemein'!$H$16:$S$16,,MATCH('2.5 CAPEX'!DF$5,'2.1 Kraftwerk allgemein'!$H$15:$S$15,0)),
IF(AND($M49="x",$F49&lt;&gt;0),
IF($F49=1,$J49,
IF('2.1 Kraftwerk allgemein'!$F$17-'2.5 CAPEX'!DF$5&gt;='2.5 CAPEX'!$F49*'1.1 Allgemein'!$I$27,
IF(SUM(OFFSET(DE49,0,-MIN($F49-2,COLUMN(CR49)-1),1,MIN($F49-1,COLUMN(CR49))))=0,$J49,""),"")),"")),""),"")</f>
        <v/>
      </c>
      <c r="DG49" s="340" t="str">
        <f ca="1">IF(DG$5&lt;&gt;"",
IF(DG$5&gt;='2.1 Kraftwerk allgemein'!$F$15,
IF(DG$5&lt;='2.1 Kraftwerk allgemein'!$F$16,
$J49*INDEX('2.1 Kraftwerk allgemein'!$H$16:$S$16,,MATCH('2.5 CAPEX'!DG$5,'2.1 Kraftwerk allgemein'!$H$15:$S$15,0)),
IF(AND($M49="x",$F49&lt;&gt;0),
IF($F49=1,$J49,
IF('2.1 Kraftwerk allgemein'!$F$17-'2.5 CAPEX'!DG$5&gt;='2.5 CAPEX'!$F49*'1.1 Allgemein'!$I$27,
IF(SUM(OFFSET(DF49,0,-MIN($F49-2,COLUMN(CS49)-1),1,MIN($F49-1,COLUMN(CS49))))=0,$J49,""),"")),"")),""),"")</f>
        <v/>
      </c>
      <c r="DH49" s="340" t="str">
        <f ca="1">IF(DH$5&lt;&gt;"",
IF(DH$5&gt;='2.1 Kraftwerk allgemein'!$F$15,
IF(DH$5&lt;='2.1 Kraftwerk allgemein'!$F$16,
$J49*INDEX('2.1 Kraftwerk allgemein'!$H$16:$S$16,,MATCH('2.5 CAPEX'!DH$5,'2.1 Kraftwerk allgemein'!$H$15:$S$15,0)),
IF(AND($M49="x",$F49&lt;&gt;0),
IF($F49=1,$J49,
IF('2.1 Kraftwerk allgemein'!$F$17-'2.5 CAPEX'!DH$5&gt;='2.5 CAPEX'!$F49*'1.1 Allgemein'!$I$27,
IF(SUM(OFFSET(DG49,0,-MIN($F49-2,COLUMN(CT49)-1),1,MIN($F49-1,COLUMN(CT49))))=0,$J49,""),"")),"")),""),"")</f>
        <v/>
      </c>
      <c r="DI49" s="340" t="str">
        <f ca="1">IF(DI$5&lt;&gt;"",
IF(DI$5&gt;='2.1 Kraftwerk allgemein'!$F$15,
IF(DI$5&lt;='2.1 Kraftwerk allgemein'!$F$16,
$J49*INDEX('2.1 Kraftwerk allgemein'!$H$16:$S$16,,MATCH('2.5 CAPEX'!DI$5,'2.1 Kraftwerk allgemein'!$H$15:$S$15,0)),
IF(AND($M49="x",$F49&lt;&gt;0),
IF($F49=1,$J49,
IF('2.1 Kraftwerk allgemein'!$F$17-'2.5 CAPEX'!DI$5&gt;='2.5 CAPEX'!$F49*'1.1 Allgemein'!$I$27,
IF(SUM(OFFSET(DH49,0,-MIN($F49-2,COLUMN(CU49)-1),1,MIN($F49-1,COLUMN(CU49))))=0,$J49,""),"")),"")),""),"")</f>
        <v/>
      </c>
      <c r="DJ49" s="340" t="str">
        <f ca="1">IF(DJ$5&lt;&gt;"",
IF(DJ$5&gt;='2.1 Kraftwerk allgemein'!$F$15,
IF(DJ$5&lt;='2.1 Kraftwerk allgemein'!$F$16,
$J49*INDEX('2.1 Kraftwerk allgemein'!$H$16:$S$16,,MATCH('2.5 CAPEX'!DJ$5,'2.1 Kraftwerk allgemein'!$H$15:$S$15,0)),
IF(AND($M49="x",$F49&lt;&gt;0),
IF($F49=1,$J49,
IF('2.1 Kraftwerk allgemein'!$F$17-'2.5 CAPEX'!DJ$5&gt;='2.5 CAPEX'!$F49*'1.1 Allgemein'!$I$27,
IF(SUM(OFFSET(DI49,0,-MIN($F49-2,COLUMN(CV49)-1),1,MIN($F49-1,COLUMN(CV49))))=0,$J49,""),"")),"")),""),"")</f>
        <v/>
      </c>
      <c r="DK49" s="340" t="str">
        <f ca="1">IF(DK$5&lt;&gt;"",
IF(DK$5&gt;='2.1 Kraftwerk allgemein'!$F$15,
IF(DK$5&lt;='2.1 Kraftwerk allgemein'!$F$16,
$J49*INDEX('2.1 Kraftwerk allgemein'!$H$16:$S$16,,MATCH('2.5 CAPEX'!DK$5,'2.1 Kraftwerk allgemein'!$H$15:$S$15,0)),
IF(AND($M49="x",$F49&lt;&gt;0),
IF($F49=1,$J49,
IF('2.1 Kraftwerk allgemein'!$F$17-'2.5 CAPEX'!DK$5&gt;='2.5 CAPEX'!$F49*'1.1 Allgemein'!$I$27,
IF(SUM(OFFSET(DJ49,0,-MIN($F49-2,COLUMN(CW49)-1),1,MIN($F49-1,COLUMN(CW49))))=0,$J49,""),"")),"")),""),"")</f>
        <v/>
      </c>
    </row>
    <row r="50" spans="2:115" s="7" customFormat="1" ht="15" customHeight="1" x14ac:dyDescent="0.35">
      <c r="D50" s="41">
        <v>403</v>
      </c>
      <c r="E50" s="41" t="str">
        <f>IF('2.1 Kraftwerk allgemein'!$F$2="f",d_f_i!$B249,IF('2.1 Kraftwerk allgemein'!$F$2="i",d_f_i!$C249,d_f_i!$A249))</f>
        <v>Erdverlegte Leitung, Kabelanlage MS und HS</v>
      </c>
      <c r="F50" s="19">
        <f>INDEX('1.1 Allgemein'!$1:$1048576,MATCH('2.5 CAPEX'!D50,'1.1 Allgemein'!$E:$E,0),MATCH('2.5 CAPEX'!$F$11,'1.1 Allgemein'!$34:$34,0))</f>
        <v>60</v>
      </c>
      <c r="G50" s="93">
        <f t="shared" ca="1" si="4"/>
        <v>0</v>
      </c>
      <c r="H50" s="94">
        <f ca="1">SUM(OFFSET(O50,0,0,1,'2.1 Kraftwerk allgemein'!$F$17-'2.5 CAPEX'!$O$5+1))-J50</f>
        <v>0</v>
      </c>
      <c r="I50" s="336"/>
      <c r="J50" s="336"/>
      <c r="K50" s="68" t="str">
        <f>IF($D50&lt;&gt;"",IF(INDEX('1.1 Allgemein'!$1:$1048576,MATCH('2.5 CAPEX'!$D50,'1.1 Allgemein'!$E:$E,0),MATCH('2.5 CAPEX'!K$11,'1.1 Allgemein'!$34:$34,0))&lt;&gt;0,INDEX('1.1 Allgemein'!$1:$1048576,MATCH('2.5 CAPEX'!$D50,'1.1 Allgemein'!$E:$E,0),MATCH('2.5 CAPEX'!K$11,'1.1 Allgemein'!$34:$34,0)),""),"")</f>
        <v/>
      </c>
      <c r="L50" s="68" t="str">
        <f>IF($D50&lt;&gt;"",IF(INDEX('1.1 Allgemein'!$1:$1048576,MATCH('2.5 CAPEX'!$D50,'1.1 Allgemein'!$E:$E,0),MATCH('2.5 CAPEX'!L$11,'1.1 Allgemein'!$34:$34,0))&lt;&gt;0,INDEX('1.1 Allgemein'!$1:$1048576,MATCH('2.5 CAPEX'!$D50,'1.1 Allgemein'!$E:$E,0),MATCH('2.5 CAPEX'!L$11,'1.1 Allgemein'!$34:$34,0)),""),"")</f>
        <v/>
      </c>
      <c r="M50" s="68" t="str">
        <f>IF($D50&lt;&gt;"",IF(INDEX('1.1 Allgemein'!$1:$1048576,MATCH('2.5 CAPEX'!$D50,'1.1 Allgemein'!$E:$E,0),MATCH('2.5 CAPEX'!M$11,'1.1 Allgemein'!$34:$34,0))&lt;&gt;0,INDEX('1.1 Allgemein'!$1:$1048576,MATCH('2.5 CAPEX'!$D50,'1.1 Allgemein'!$E:$E,0),MATCH('2.5 CAPEX'!M$11,'1.1 Allgemein'!$34:$34,0)),""),"")</f>
        <v>x</v>
      </c>
      <c r="N50" s="69"/>
      <c r="O50" s="340">
        <f ca="1">IF(O$5&lt;&gt;"",
IF(O$5&gt;='2.1 Kraftwerk allgemein'!$F$15,
IF(O$5&lt;='2.1 Kraftwerk allgemein'!$F$16,
$J50*INDEX('2.1 Kraftwerk allgemein'!$H$16:$S$16,,MATCH('2.5 CAPEX'!O$5,'2.1 Kraftwerk allgemein'!$H$15:$S$15,0)),
IF(AND($M50="x",$F50&lt;&gt;0),
IF($F50=1,$J50,
IF('2.1 Kraftwerk allgemein'!$F$17-'2.5 CAPEX'!O$5&gt;='2.5 CAPEX'!$F50*'1.1 Allgemein'!$I$27,
IF(SUM(OFFSET(N50,0,-MIN($F50-2,COLUMN(A50)-1),1,MIN($F50-1,COLUMN(A50))))=0,$J50,""),"")),"")),""),"")</f>
        <v>0</v>
      </c>
      <c r="P50" s="340">
        <f ca="1">IF(P$5&lt;&gt;"",
IF(P$5&gt;='2.1 Kraftwerk allgemein'!$F$15,
IF(P$5&lt;='2.1 Kraftwerk allgemein'!$F$16,
$J50*INDEX('2.1 Kraftwerk allgemein'!$H$16:$S$16,,MATCH('2.5 CAPEX'!P$5,'2.1 Kraftwerk allgemein'!$H$15:$S$15,0)),
IF(AND($M50="x",$F50&lt;&gt;0),
IF($F50=1,$J50,
IF('2.1 Kraftwerk allgemein'!$F$17-'2.5 CAPEX'!P$5&gt;='2.5 CAPEX'!$F50*'1.1 Allgemein'!$I$27,
IF(SUM(OFFSET(O50,0,-MIN($F50-2,COLUMN(B50)-1),1,MIN($F50-1,COLUMN(B50))))=0,$J50,""),"")),"")),""),"")</f>
        <v>0</v>
      </c>
      <c r="Q50" s="340">
        <f ca="1">IF(Q$5&lt;&gt;"",
IF(Q$5&gt;='2.1 Kraftwerk allgemein'!$F$15,
IF(Q$5&lt;='2.1 Kraftwerk allgemein'!$F$16,
$J50*INDEX('2.1 Kraftwerk allgemein'!$H$16:$S$16,,MATCH('2.5 CAPEX'!Q$5,'2.1 Kraftwerk allgemein'!$H$15:$S$15,0)),
IF(AND($M50="x",$F50&lt;&gt;0),
IF($F50=1,$J50,
IF('2.1 Kraftwerk allgemein'!$F$17-'2.5 CAPEX'!Q$5&gt;='2.5 CAPEX'!$F50*'1.1 Allgemein'!$I$27,
IF(SUM(OFFSET(P50,0,-MIN($F50-2,COLUMN(C50)-1),1,MIN($F50-1,COLUMN(C50))))=0,$J50,""),"")),"")),""),"")</f>
        <v>0</v>
      </c>
      <c r="R50" s="340">
        <f ca="1">IF(R$5&lt;&gt;"",
IF(R$5&gt;='2.1 Kraftwerk allgemein'!$F$15,
IF(R$5&lt;='2.1 Kraftwerk allgemein'!$F$16,
$J50*INDEX('2.1 Kraftwerk allgemein'!$H$16:$S$16,,MATCH('2.5 CAPEX'!R$5,'2.1 Kraftwerk allgemein'!$H$15:$S$15,0)),
IF(AND($M50="x",$F50&lt;&gt;0),
IF($F50=1,$J50,
IF('2.1 Kraftwerk allgemein'!$F$17-'2.5 CAPEX'!R$5&gt;='2.5 CAPEX'!$F50*'1.1 Allgemein'!$I$27,
IF(SUM(OFFSET(Q50,0,-MIN($F50-2,COLUMN(D50)-1),1,MIN($F50-1,COLUMN(D50))))=0,$J50,""),"")),"")),""),"")</f>
        <v>0</v>
      </c>
      <c r="S50" s="340">
        <f ca="1">IF(S$5&lt;&gt;"",
IF(S$5&gt;='2.1 Kraftwerk allgemein'!$F$15,
IF(S$5&lt;='2.1 Kraftwerk allgemein'!$F$16,
$J50*INDEX('2.1 Kraftwerk allgemein'!$H$16:$S$16,,MATCH('2.5 CAPEX'!S$5,'2.1 Kraftwerk allgemein'!$H$15:$S$15,0)),
IF(AND($M50="x",$F50&lt;&gt;0),
IF($F50=1,$J50,
IF('2.1 Kraftwerk allgemein'!$F$17-'2.5 CAPEX'!S$5&gt;='2.5 CAPEX'!$F50*'1.1 Allgemein'!$I$27,
IF(SUM(OFFSET(R50,0,-MIN($F50-2,COLUMN(E50)-1),1,MIN($F50-1,COLUMN(E50))))=0,$J50,""),"")),"")),""),"")</f>
        <v>0</v>
      </c>
      <c r="T50" s="340">
        <f ca="1">IF(T$5&lt;&gt;"",
IF(T$5&gt;='2.1 Kraftwerk allgemein'!$F$15,
IF(T$5&lt;='2.1 Kraftwerk allgemein'!$F$16,
$J50*INDEX('2.1 Kraftwerk allgemein'!$H$16:$S$16,,MATCH('2.5 CAPEX'!T$5,'2.1 Kraftwerk allgemein'!$H$15:$S$15,0)),
IF(AND($M50="x",$F50&lt;&gt;0),
IF($F50=1,$J50,
IF('2.1 Kraftwerk allgemein'!$F$17-'2.5 CAPEX'!T$5&gt;='2.5 CAPEX'!$F50*'1.1 Allgemein'!$I$27,
IF(SUM(OFFSET(S50,0,-MIN($F50-2,COLUMN(F50)-1),1,MIN($F50-1,COLUMN(F50))))=0,$J50,""),"")),"")),""),"")</f>
        <v>0</v>
      </c>
      <c r="U50" s="340">
        <f ca="1">IF(U$5&lt;&gt;"",
IF(U$5&gt;='2.1 Kraftwerk allgemein'!$F$15,
IF(U$5&lt;='2.1 Kraftwerk allgemein'!$F$16,
$J50*INDEX('2.1 Kraftwerk allgemein'!$H$16:$S$16,,MATCH('2.5 CAPEX'!U$5,'2.1 Kraftwerk allgemein'!$H$15:$S$15,0)),
IF(AND($M50="x",$F50&lt;&gt;0),
IF($F50=1,$J50,
IF('2.1 Kraftwerk allgemein'!$F$17-'2.5 CAPEX'!U$5&gt;='2.5 CAPEX'!$F50*'1.1 Allgemein'!$I$27,
IF(SUM(OFFSET(T50,0,-MIN($F50-2,COLUMN(G50)-1),1,MIN($F50-1,COLUMN(G50))))=0,$J50,""),"")),"")),""),"")</f>
        <v>0</v>
      </c>
      <c r="V50" s="340">
        <f ca="1">IF(V$5&lt;&gt;"",
IF(V$5&gt;='2.1 Kraftwerk allgemein'!$F$15,
IF(V$5&lt;='2.1 Kraftwerk allgemein'!$F$16,
$J50*INDEX('2.1 Kraftwerk allgemein'!$H$16:$S$16,,MATCH('2.5 CAPEX'!V$5,'2.1 Kraftwerk allgemein'!$H$15:$S$15,0)),
IF(AND($M50="x",$F50&lt;&gt;0),
IF($F50=1,$J50,
IF('2.1 Kraftwerk allgemein'!$F$17-'2.5 CAPEX'!V$5&gt;='2.5 CAPEX'!$F50*'1.1 Allgemein'!$I$27,
IF(SUM(OFFSET(U50,0,-MIN($F50-2,COLUMN(H50)-1),1,MIN($F50-1,COLUMN(H50))))=0,$J50,""),"")),"")),""),"")</f>
        <v>0</v>
      </c>
      <c r="W50" s="340">
        <f ca="1">IF(W$5&lt;&gt;"",
IF(W$5&gt;='2.1 Kraftwerk allgemein'!$F$15,
IF(W$5&lt;='2.1 Kraftwerk allgemein'!$F$16,
$J50*INDEX('2.1 Kraftwerk allgemein'!$H$16:$S$16,,MATCH('2.5 CAPEX'!W$5,'2.1 Kraftwerk allgemein'!$H$15:$S$15,0)),
IF(AND($M50="x",$F50&lt;&gt;0),
IF($F50=1,$J50,
IF('2.1 Kraftwerk allgemein'!$F$17-'2.5 CAPEX'!W$5&gt;='2.5 CAPEX'!$F50*'1.1 Allgemein'!$I$27,
IF(SUM(OFFSET(V50,0,-MIN($F50-2,COLUMN(I50)-1),1,MIN($F50-1,COLUMN(I50))))=0,$J50,""),"")),"")),""),"")</f>
        <v>0</v>
      </c>
      <c r="X50" s="340">
        <f ca="1">IF(X$5&lt;&gt;"",
IF(X$5&gt;='2.1 Kraftwerk allgemein'!$F$15,
IF(X$5&lt;='2.1 Kraftwerk allgemein'!$F$16,
$J50*INDEX('2.1 Kraftwerk allgemein'!$H$16:$S$16,,MATCH('2.5 CAPEX'!X$5,'2.1 Kraftwerk allgemein'!$H$15:$S$15,0)),
IF(AND($M50="x",$F50&lt;&gt;0),
IF($F50=1,$J50,
IF('2.1 Kraftwerk allgemein'!$F$17-'2.5 CAPEX'!X$5&gt;='2.5 CAPEX'!$F50*'1.1 Allgemein'!$I$27,
IF(SUM(OFFSET(W50,0,-MIN($F50-2,COLUMN(J50)-1),1,MIN($F50-1,COLUMN(J50))))=0,$J50,""),"")),"")),""),"")</f>
        <v>0</v>
      </c>
      <c r="Y50" s="340">
        <f ca="1">IF(Y$5&lt;&gt;"",
IF(Y$5&gt;='2.1 Kraftwerk allgemein'!$F$15,
IF(Y$5&lt;='2.1 Kraftwerk allgemein'!$F$16,
$J50*INDEX('2.1 Kraftwerk allgemein'!$H$16:$S$16,,MATCH('2.5 CAPEX'!Y$5,'2.1 Kraftwerk allgemein'!$H$15:$S$15,0)),
IF(AND($M50="x",$F50&lt;&gt;0),
IF($F50=1,$J50,
IF('2.1 Kraftwerk allgemein'!$F$17-'2.5 CAPEX'!Y$5&gt;='2.5 CAPEX'!$F50*'1.1 Allgemein'!$I$27,
IF(SUM(OFFSET(X50,0,-MIN($F50-2,COLUMN(K50)-1),1,MIN($F50-1,COLUMN(K50))))=0,$J50,""),"")),"")),""),"")</f>
        <v>0</v>
      </c>
      <c r="Z50" s="340">
        <f ca="1">IF(Z$5&lt;&gt;"",
IF(Z$5&gt;='2.1 Kraftwerk allgemein'!$F$15,
IF(Z$5&lt;='2.1 Kraftwerk allgemein'!$F$16,
$J50*INDEX('2.1 Kraftwerk allgemein'!$H$16:$S$16,,MATCH('2.5 CAPEX'!Z$5,'2.1 Kraftwerk allgemein'!$H$15:$S$15,0)),
IF(AND($M50="x",$F50&lt;&gt;0),
IF($F50=1,$J50,
IF('2.1 Kraftwerk allgemein'!$F$17-'2.5 CAPEX'!Z$5&gt;='2.5 CAPEX'!$F50*'1.1 Allgemein'!$I$27,
IF(SUM(OFFSET(Y50,0,-MIN($F50-2,COLUMN(L50)-1),1,MIN($F50-1,COLUMN(L50))))=0,$J50,""),"")),"")),""),"")</f>
        <v>0</v>
      </c>
      <c r="AA50" s="340">
        <f ca="1">IF(AA$5&lt;&gt;"",
IF(AA$5&gt;='2.1 Kraftwerk allgemein'!$F$15,
IF(AA$5&lt;='2.1 Kraftwerk allgemein'!$F$16,
$J50*INDEX('2.1 Kraftwerk allgemein'!$H$16:$S$16,,MATCH('2.5 CAPEX'!AA$5,'2.1 Kraftwerk allgemein'!$H$15:$S$15,0)),
IF(AND($M50="x",$F50&lt;&gt;0),
IF($F50=1,$J50,
IF('2.1 Kraftwerk allgemein'!$F$17-'2.5 CAPEX'!AA$5&gt;='2.5 CAPEX'!$F50*'1.1 Allgemein'!$I$27,
IF(SUM(OFFSET(Z50,0,-MIN($F50-2,COLUMN(M50)-1),1,MIN($F50-1,COLUMN(M50))))=0,$J50,""),"")),"")),""),"")</f>
        <v>0</v>
      </c>
      <c r="AB50" s="340">
        <f ca="1">IF(AB$5&lt;&gt;"",
IF(AB$5&gt;='2.1 Kraftwerk allgemein'!$F$15,
IF(AB$5&lt;='2.1 Kraftwerk allgemein'!$F$16,
$J50*INDEX('2.1 Kraftwerk allgemein'!$H$16:$S$16,,MATCH('2.5 CAPEX'!AB$5,'2.1 Kraftwerk allgemein'!$H$15:$S$15,0)),
IF(AND($M50="x",$F50&lt;&gt;0),
IF($F50=1,$J50,
IF('2.1 Kraftwerk allgemein'!$F$17-'2.5 CAPEX'!AB$5&gt;='2.5 CAPEX'!$F50*'1.1 Allgemein'!$I$27,
IF(SUM(OFFSET(AA50,0,-MIN($F50-2,COLUMN(N50)-1),1,MIN($F50-1,COLUMN(N50))))=0,$J50,""),"")),"")),""),"")</f>
        <v>0</v>
      </c>
      <c r="AC50" s="340">
        <f ca="1">IF(AC$5&lt;&gt;"",
IF(AC$5&gt;='2.1 Kraftwerk allgemein'!$F$15,
IF(AC$5&lt;='2.1 Kraftwerk allgemein'!$F$16,
$J50*INDEX('2.1 Kraftwerk allgemein'!$H$16:$S$16,,MATCH('2.5 CAPEX'!AC$5,'2.1 Kraftwerk allgemein'!$H$15:$S$15,0)),
IF(AND($M50="x",$F50&lt;&gt;0),
IF($F50=1,$J50,
IF('2.1 Kraftwerk allgemein'!$F$17-'2.5 CAPEX'!AC$5&gt;='2.5 CAPEX'!$F50*'1.1 Allgemein'!$I$27,
IF(SUM(OFFSET(AB50,0,-MIN($F50-2,COLUMN(O50)-1),1,MIN($F50-1,COLUMN(O50))))=0,$J50,""),"")),"")),""),"")</f>
        <v>0</v>
      </c>
      <c r="AD50" s="340">
        <f ca="1">IF(AD$5&lt;&gt;"",
IF(AD$5&gt;='2.1 Kraftwerk allgemein'!$F$15,
IF(AD$5&lt;='2.1 Kraftwerk allgemein'!$F$16,
$J50*INDEX('2.1 Kraftwerk allgemein'!$H$16:$S$16,,MATCH('2.5 CAPEX'!AD$5,'2.1 Kraftwerk allgemein'!$H$15:$S$15,0)),
IF(AND($M50="x",$F50&lt;&gt;0),
IF($F50=1,$J50,
IF('2.1 Kraftwerk allgemein'!$F$17-'2.5 CAPEX'!AD$5&gt;='2.5 CAPEX'!$F50*'1.1 Allgemein'!$I$27,
IF(SUM(OFFSET(AC50,0,-MIN($F50-2,COLUMN(P50)-1),1,MIN($F50-1,COLUMN(P50))))=0,$J50,""),"")),"")),""),"")</f>
        <v>0</v>
      </c>
      <c r="AE50" s="340">
        <f ca="1">IF(AE$5&lt;&gt;"",
IF(AE$5&gt;='2.1 Kraftwerk allgemein'!$F$15,
IF(AE$5&lt;='2.1 Kraftwerk allgemein'!$F$16,
$J50*INDEX('2.1 Kraftwerk allgemein'!$H$16:$S$16,,MATCH('2.5 CAPEX'!AE$5,'2.1 Kraftwerk allgemein'!$H$15:$S$15,0)),
IF(AND($M50="x",$F50&lt;&gt;0),
IF($F50=1,$J50,
IF('2.1 Kraftwerk allgemein'!$F$17-'2.5 CAPEX'!AE$5&gt;='2.5 CAPEX'!$F50*'1.1 Allgemein'!$I$27,
IF(SUM(OFFSET(AD50,0,-MIN($F50-2,COLUMN(Q50)-1),1,MIN($F50-1,COLUMN(Q50))))=0,$J50,""),"")),"")),""),"")</f>
        <v>0</v>
      </c>
      <c r="AF50" s="340">
        <f ca="1">IF(AF$5&lt;&gt;"",
IF(AF$5&gt;='2.1 Kraftwerk allgemein'!$F$15,
IF(AF$5&lt;='2.1 Kraftwerk allgemein'!$F$16,
$J50*INDEX('2.1 Kraftwerk allgemein'!$H$16:$S$16,,MATCH('2.5 CAPEX'!AF$5,'2.1 Kraftwerk allgemein'!$H$15:$S$15,0)),
IF(AND($M50="x",$F50&lt;&gt;0),
IF($F50=1,$J50,
IF('2.1 Kraftwerk allgemein'!$F$17-'2.5 CAPEX'!AF$5&gt;='2.5 CAPEX'!$F50*'1.1 Allgemein'!$I$27,
IF(SUM(OFFSET(AE50,0,-MIN($F50-2,COLUMN(R50)-1),1,MIN($F50-1,COLUMN(R50))))=0,$J50,""),"")),"")),""),"")</f>
        <v>0</v>
      </c>
      <c r="AG50" s="340">
        <f ca="1">IF(AG$5&lt;&gt;"",
IF(AG$5&gt;='2.1 Kraftwerk allgemein'!$F$15,
IF(AG$5&lt;='2.1 Kraftwerk allgemein'!$F$16,
$J50*INDEX('2.1 Kraftwerk allgemein'!$H$16:$S$16,,MATCH('2.5 CAPEX'!AG$5,'2.1 Kraftwerk allgemein'!$H$15:$S$15,0)),
IF(AND($M50="x",$F50&lt;&gt;0),
IF($F50=1,$J50,
IF('2.1 Kraftwerk allgemein'!$F$17-'2.5 CAPEX'!AG$5&gt;='2.5 CAPEX'!$F50*'1.1 Allgemein'!$I$27,
IF(SUM(OFFSET(AF50,0,-MIN($F50-2,COLUMN(S50)-1),1,MIN($F50-1,COLUMN(S50))))=0,$J50,""),"")),"")),""),"")</f>
        <v>0</v>
      </c>
      <c r="AH50" s="340">
        <f ca="1">IF(AH$5&lt;&gt;"",
IF(AH$5&gt;='2.1 Kraftwerk allgemein'!$F$15,
IF(AH$5&lt;='2.1 Kraftwerk allgemein'!$F$16,
$J50*INDEX('2.1 Kraftwerk allgemein'!$H$16:$S$16,,MATCH('2.5 CAPEX'!AH$5,'2.1 Kraftwerk allgemein'!$H$15:$S$15,0)),
IF(AND($M50="x",$F50&lt;&gt;0),
IF($F50=1,$J50,
IF('2.1 Kraftwerk allgemein'!$F$17-'2.5 CAPEX'!AH$5&gt;='2.5 CAPEX'!$F50*'1.1 Allgemein'!$I$27,
IF(SUM(OFFSET(AG50,0,-MIN($F50-2,COLUMN(T50)-1),1,MIN($F50-1,COLUMN(T50))))=0,$J50,""),"")),"")),""),"")</f>
        <v>0</v>
      </c>
      <c r="AI50" s="340">
        <f ca="1">IF(AI$5&lt;&gt;"",
IF(AI$5&gt;='2.1 Kraftwerk allgemein'!$F$15,
IF(AI$5&lt;='2.1 Kraftwerk allgemein'!$F$16,
$J50*INDEX('2.1 Kraftwerk allgemein'!$H$16:$S$16,,MATCH('2.5 CAPEX'!AI$5,'2.1 Kraftwerk allgemein'!$H$15:$S$15,0)),
IF(AND($M50="x",$F50&lt;&gt;0),
IF($F50=1,$J50,
IF('2.1 Kraftwerk allgemein'!$F$17-'2.5 CAPEX'!AI$5&gt;='2.5 CAPEX'!$F50*'1.1 Allgemein'!$I$27,
IF(SUM(OFFSET(AH50,0,-MIN($F50-2,COLUMN(U50)-1),1,MIN($F50-1,COLUMN(U50))))=0,$J50,""),"")),"")),""),"")</f>
        <v>0</v>
      </c>
      <c r="AJ50" s="340" t="str">
        <f ca="1">IF(AJ$5&lt;&gt;"",
IF(AJ$5&gt;='2.1 Kraftwerk allgemein'!$F$15,
IF(AJ$5&lt;='2.1 Kraftwerk allgemein'!$F$16,
$J50*INDEX('2.1 Kraftwerk allgemein'!$H$16:$S$16,,MATCH('2.5 CAPEX'!AJ$5,'2.1 Kraftwerk allgemein'!$H$15:$S$15,0)),
IF(AND($M50="x",$F50&lt;&gt;0),
IF($F50=1,$J50,
IF('2.1 Kraftwerk allgemein'!$F$17-'2.5 CAPEX'!AJ$5&gt;='2.5 CAPEX'!$F50*'1.1 Allgemein'!$I$27,
IF(SUM(OFFSET(AI50,0,-MIN($F50-2,COLUMN(V50)-1),1,MIN($F50-1,COLUMN(V50))))=0,$J50,""),"")),"")),""),"")</f>
        <v/>
      </c>
      <c r="AK50" s="340" t="str">
        <f ca="1">IF(AK$5&lt;&gt;"",
IF(AK$5&gt;='2.1 Kraftwerk allgemein'!$F$15,
IF(AK$5&lt;='2.1 Kraftwerk allgemein'!$F$16,
$J50*INDEX('2.1 Kraftwerk allgemein'!$H$16:$S$16,,MATCH('2.5 CAPEX'!AK$5,'2.1 Kraftwerk allgemein'!$H$15:$S$15,0)),
IF(AND($M50="x",$F50&lt;&gt;0),
IF($F50=1,$J50,
IF('2.1 Kraftwerk allgemein'!$F$17-'2.5 CAPEX'!AK$5&gt;='2.5 CAPEX'!$F50*'1.1 Allgemein'!$I$27,
IF(SUM(OFFSET(AJ50,0,-MIN($F50-2,COLUMN(W50)-1),1,MIN($F50-1,COLUMN(W50))))=0,$J50,""),"")),"")),""),"")</f>
        <v/>
      </c>
      <c r="AL50" s="340" t="str">
        <f ca="1">IF(AL$5&lt;&gt;"",
IF(AL$5&gt;='2.1 Kraftwerk allgemein'!$F$15,
IF(AL$5&lt;='2.1 Kraftwerk allgemein'!$F$16,
$J50*INDEX('2.1 Kraftwerk allgemein'!$H$16:$S$16,,MATCH('2.5 CAPEX'!AL$5,'2.1 Kraftwerk allgemein'!$H$15:$S$15,0)),
IF(AND($M50="x",$F50&lt;&gt;0),
IF($F50=1,$J50,
IF('2.1 Kraftwerk allgemein'!$F$17-'2.5 CAPEX'!AL$5&gt;='2.5 CAPEX'!$F50*'1.1 Allgemein'!$I$27,
IF(SUM(OFFSET(AK50,0,-MIN($F50-2,COLUMN(X50)-1),1,MIN($F50-1,COLUMN(X50))))=0,$J50,""),"")),"")),""),"")</f>
        <v/>
      </c>
      <c r="AM50" s="340" t="str">
        <f ca="1">IF(AM$5&lt;&gt;"",
IF(AM$5&gt;='2.1 Kraftwerk allgemein'!$F$15,
IF(AM$5&lt;='2.1 Kraftwerk allgemein'!$F$16,
$J50*INDEX('2.1 Kraftwerk allgemein'!$H$16:$S$16,,MATCH('2.5 CAPEX'!AM$5,'2.1 Kraftwerk allgemein'!$H$15:$S$15,0)),
IF(AND($M50="x",$F50&lt;&gt;0),
IF($F50=1,$J50,
IF('2.1 Kraftwerk allgemein'!$F$17-'2.5 CAPEX'!AM$5&gt;='2.5 CAPEX'!$F50*'1.1 Allgemein'!$I$27,
IF(SUM(OFFSET(AL50,0,-MIN($F50-2,COLUMN(Y50)-1),1,MIN($F50-1,COLUMN(Y50))))=0,$J50,""),"")),"")),""),"")</f>
        <v/>
      </c>
      <c r="AN50" s="340" t="str">
        <f ca="1">IF(AN$5&lt;&gt;"",
IF(AN$5&gt;='2.1 Kraftwerk allgemein'!$F$15,
IF(AN$5&lt;='2.1 Kraftwerk allgemein'!$F$16,
$J50*INDEX('2.1 Kraftwerk allgemein'!$H$16:$S$16,,MATCH('2.5 CAPEX'!AN$5,'2.1 Kraftwerk allgemein'!$H$15:$S$15,0)),
IF(AND($M50="x",$F50&lt;&gt;0),
IF($F50=1,$J50,
IF('2.1 Kraftwerk allgemein'!$F$17-'2.5 CAPEX'!AN$5&gt;='2.5 CAPEX'!$F50*'1.1 Allgemein'!$I$27,
IF(SUM(OFFSET(AM50,0,-MIN($F50-2,COLUMN(Z50)-1),1,MIN($F50-1,COLUMN(Z50))))=0,$J50,""),"")),"")),""),"")</f>
        <v/>
      </c>
      <c r="AO50" s="340" t="str">
        <f ca="1">IF(AO$5&lt;&gt;"",
IF(AO$5&gt;='2.1 Kraftwerk allgemein'!$F$15,
IF(AO$5&lt;='2.1 Kraftwerk allgemein'!$F$16,
$J50*INDEX('2.1 Kraftwerk allgemein'!$H$16:$S$16,,MATCH('2.5 CAPEX'!AO$5,'2.1 Kraftwerk allgemein'!$H$15:$S$15,0)),
IF(AND($M50="x",$F50&lt;&gt;0),
IF($F50=1,$J50,
IF('2.1 Kraftwerk allgemein'!$F$17-'2.5 CAPEX'!AO$5&gt;='2.5 CAPEX'!$F50*'1.1 Allgemein'!$I$27,
IF(SUM(OFFSET(AN50,0,-MIN($F50-2,COLUMN(AA50)-1),1,MIN($F50-1,COLUMN(AA50))))=0,$J50,""),"")),"")),""),"")</f>
        <v/>
      </c>
      <c r="AP50" s="340" t="str">
        <f ca="1">IF(AP$5&lt;&gt;"",
IF(AP$5&gt;='2.1 Kraftwerk allgemein'!$F$15,
IF(AP$5&lt;='2.1 Kraftwerk allgemein'!$F$16,
$J50*INDEX('2.1 Kraftwerk allgemein'!$H$16:$S$16,,MATCH('2.5 CAPEX'!AP$5,'2.1 Kraftwerk allgemein'!$H$15:$S$15,0)),
IF(AND($M50="x",$F50&lt;&gt;0),
IF($F50=1,$J50,
IF('2.1 Kraftwerk allgemein'!$F$17-'2.5 CAPEX'!AP$5&gt;='2.5 CAPEX'!$F50*'1.1 Allgemein'!$I$27,
IF(SUM(OFFSET(AO50,0,-MIN($F50-2,COLUMN(AB50)-1),1,MIN($F50-1,COLUMN(AB50))))=0,$J50,""),"")),"")),""),"")</f>
        <v/>
      </c>
      <c r="AQ50" s="340" t="str">
        <f ca="1">IF(AQ$5&lt;&gt;"",
IF(AQ$5&gt;='2.1 Kraftwerk allgemein'!$F$15,
IF(AQ$5&lt;='2.1 Kraftwerk allgemein'!$F$16,
$J50*INDEX('2.1 Kraftwerk allgemein'!$H$16:$S$16,,MATCH('2.5 CAPEX'!AQ$5,'2.1 Kraftwerk allgemein'!$H$15:$S$15,0)),
IF(AND($M50="x",$F50&lt;&gt;0),
IF($F50=1,$J50,
IF('2.1 Kraftwerk allgemein'!$F$17-'2.5 CAPEX'!AQ$5&gt;='2.5 CAPEX'!$F50*'1.1 Allgemein'!$I$27,
IF(SUM(OFFSET(AP50,0,-MIN($F50-2,COLUMN(AC50)-1),1,MIN($F50-1,COLUMN(AC50))))=0,$J50,""),"")),"")),""),"")</f>
        <v/>
      </c>
      <c r="AR50" s="340" t="str">
        <f ca="1">IF(AR$5&lt;&gt;"",
IF(AR$5&gt;='2.1 Kraftwerk allgemein'!$F$15,
IF(AR$5&lt;='2.1 Kraftwerk allgemein'!$F$16,
$J50*INDEX('2.1 Kraftwerk allgemein'!$H$16:$S$16,,MATCH('2.5 CAPEX'!AR$5,'2.1 Kraftwerk allgemein'!$H$15:$S$15,0)),
IF(AND($M50="x",$F50&lt;&gt;0),
IF($F50=1,$J50,
IF('2.1 Kraftwerk allgemein'!$F$17-'2.5 CAPEX'!AR$5&gt;='2.5 CAPEX'!$F50*'1.1 Allgemein'!$I$27,
IF(SUM(OFFSET(AQ50,0,-MIN($F50-2,COLUMN(AD50)-1),1,MIN($F50-1,COLUMN(AD50))))=0,$J50,""),"")),"")),""),"")</f>
        <v/>
      </c>
      <c r="AS50" s="340" t="str">
        <f ca="1">IF(AS$5&lt;&gt;"",
IF(AS$5&gt;='2.1 Kraftwerk allgemein'!$F$15,
IF(AS$5&lt;='2.1 Kraftwerk allgemein'!$F$16,
$J50*INDEX('2.1 Kraftwerk allgemein'!$H$16:$S$16,,MATCH('2.5 CAPEX'!AS$5,'2.1 Kraftwerk allgemein'!$H$15:$S$15,0)),
IF(AND($M50="x",$F50&lt;&gt;0),
IF($F50=1,$J50,
IF('2.1 Kraftwerk allgemein'!$F$17-'2.5 CAPEX'!AS$5&gt;='2.5 CAPEX'!$F50*'1.1 Allgemein'!$I$27,
IF(SUM(OFFSET(AR50,0,-MIN($F50-2,COLUMN(AE50)-1),1,MIN($F50-1,COLUMN(AE50))))=0,$J50,""),"")),"")),""),"")</f>
        <v/>
      </c>
      <c r="AT50" s="340" t="str">
        <f ca="1">IF(AT$5&lt;&gt;"",
IF(AT$5&gt;='2.1 Kraftwerk allgemein'!$F$15,
IF(AT$5&lt;='2.1 Kraftwerk allgemein'!$F$16,
$J50*INDEX('2.1 Kraftwerk allgemein'!$H$16:$S$16,,MATCH('2.5 CAPEX'!AT$5,'2.1 Kraftwerk allgemein'!$H$15:$S$15,0)),
IF(AND($M50="x",$F50&lt;&gt;0),
IF($F50=1,$J50,
IF('2.1 Kraftwerk allgemein'!$F$17-'2.5 CAPEX'!AT$5&gt;='2.5 CAPEX'!$F50*'1.1 Allgemein'!$I$27,
IF(SUM(OFFSET(AS50,0,-MIN($F50-2,COLUMN(AF50)-1),1,MIN($F50-1,COLUMN(AF50))))=0,$J50,""),"")),"")),""),"")</f>
        <v/>
      </c>
      <c r="AU50" s="340" t="str">
        <f ca="1">IF(AU$5&lt;&gt;"",
IF(AU$5&gt;='2.1 Kraftwerk allgemein'!$F$15,
IF(AU$5&lt;='2.1 Kraftwerk allgemein'!$F$16,
$J50*INDEX('2.1 Kraftwerk allgemein'!$H$16:$S$16,,MATCH('2.5 CAPEX'!AU$5,'2.1 Kraftwerk allgemein'!$H$15:$S$15,0)),
IF(AND($M50="x",$F50&lt;&gt;0),
IF($F50=1,$J50,
IF('2.1 Kraftwerk allgemein'!$F$17-'2.5 CAPEX'!AU$5&gt;='2.5 CAPEX'!$F50*'1.1 Allgemein'!$I$27,
IF(SUM(OFFSET(AT50,0,-MIN($F50-2,COLUMN(AG50)-1),1,MIN($F50-1,COLUMN(AG50))))=0,$J50,""),"")),"")),""),"")</f>
        <v/>
      </c>
      <c r="AV50" s="340" t="str">
        <f ca="1">IF(AV$5&lt;&gt;"",
IF(AV$5&gt;='2.1 Kraftwerk allgemein'!$F$15,
IF(AV$5&lt;='2.1 Kraftwerk allgemein'!$F$16,
$J50*INDEX('2.1 Kraftwerk allgemein'!$H$16:$S$16,,MATCH('2.5 CAPEX'!AV$5,'2.1 Kraftwerk allgemein'!$H$15:$S$15,0)),
IF(AND($M50="x",$F50&lt;&gt;0),
IF($F50=1,$J50,
IF('2.1 Kraftwerk allgemein'!$F$17-'2.5 CAPEX'!AV$5&gt;='2.5 CAPEX'!$F50*'1.1 Allgemein'!$I$27,
IF(SUM(OFFSET(AU50,0,-MIN($F50-2,COLUMN(AH50)-1),1,MIN($F50-1,COLUMN(AH50))))=0,$J50,""),"")),"")),""),"")</f>
        <v/>
      </c>
      <c r="AW50" s="340" t="str">
        <f ca="1">IF(AW$5&lt;&gt;"",
IF(AW$5&gt;='2.1 Kraftwerk allgemein'!$F$15,
IF(AW$5&lt;='2.1 Kraftwerk allgemein'!$F$16,
$J50*INDEX('2.1 Kraftwerk allgemein'!$H$16:$S$16,,MATCH('2.5 CAPEX'!AW$5,'2.1 Kraftwerk allgemein'!$H$15:$S$15,0)),
IF(AND($M50="x",$F50&lt;&gt;0),
IF($F50=1,$J50,
IF('2.1 Kraftwerk allgemein'!$F$17-'2.5 CAPEX'!AW$5&gt;='2.5 CAPEX'!$F50*'1.1 Allgemein'!$I$27,
IF(SUM(OFFSET(AV50,0,-MIN($F50-2,COLUMN(AI50)-1),1,MIN($F50-1,COLUMN(AI50))))=0,$J50,""),"")),"")),""),"")</f>
        <v/>
      </c>
      <c r="AX50" s="340" t="str">
        <f ca="1">IF(AX$5&lt;&gt;"",
IF(AX$5&gt;='2.1 Kraftwerk allgemein'!$F$15,
IF(AX$5&lt;='2.1 Kraftwerk allgemein'!$F$16,
$J50*INDEX('2.1 Kraftwerk allgemein'!$H$16:$S$16,,MATCH('2.5 CAPEX'!AX$5,'2.1 Kraftwerk allgemein'!$H$15:$S$15,0)),
IF(AND($M50="x",$F50&lt;&gt;0),
IF($F50=1,$J50,
IF('2.1 Kraftwerk allgemein'!$F$17-'2.5 CAPEX'!AX$5&gt;='2.5 CAPEX'!$F50*'1.1 Allgemein'!$I$27,
IF(SUM(OFFSET(AW50,0,-MIN($F50-2,COLUMN(AJ50)-1),1,MIN($F50-1,COLUMN(AJ50))))=0,$J50,""),"")),"")),""),"")</f>
        <v/>
      </c>
      <c r="AY50" s="340" t="str">
        <f ca="1">IF(AY$5&lt;&gt;"",
IF(AY$5&gt;='2.1 Kraftwerk allgemein'!$F$15,
IF(AY$5&lt;='2.1 Kraftwerk allgemein'!$F$16,
$J50*INDEX('2.1 Kraftwerk allgemein'!$H$16:$S$16,,MATCH('2.5 CAPEX'!AY$5,'2.1 Kraftwerk allgemein'!$H$15:$S$15,0)),
IF(AND($M50="x",$F50&lt;&gt;0),
IF($F50=1,$J50,
IF('2.1 Kraftwerk allgemein'!$F$17-'2.5 CAPEX'!AY$5&gt;='2.5 CAPEX'!$F50*'1.1 Allgemein'!$I$27,
IF(SUM(OFFSET(AX50,0,-MIN($F50-2,COLUMN(AK50)-1),1,MIN($F50-1,COLUMN(AK50))))=0,$J50,""),"")),"")),""),"")</f>
        <v/>
      </c>
      <c r="AZ50" s="340" t="str">
        <f ca="1">IF(AZ$5&lt;&gt;"",
IF(AZ$5&gt;='2.1 Kraftwerk allgemein'!$F$15,
IF(AZ$5&lt;='2.1 Kraftwerk allgemein'!$F$16,
$J50*INDEX('2.1 Kraftwerk allgemein'!$H$16:$S$16,,MATCH('2.5 CAPEX'!AZ$5,'2.1 Kraftwerk allgemein'!$H$15:$S$15,0)),
IF(AND($M50="x",$F50&lt;&gt;0),
IF($F50=1,$J50,
IF('2.1 Kraftwerk allgemein'!$F$17-'2.5 CAPEX'!AZ$5&gt;='2.5 CAPEX'!$F50*'1.1 Allgemein'!$I$27,
IF(SUM(OFFSET(AY50,0,-MIN($F50-2,COLUMN(AL50)-1),1,MIN($F50-1,COLUMN(AL50))))=0,$J50,""),"")),"")),""),"")</f>
        <v/>
      </c>
      <c r="BA50" s="340" t="str">
        <f ca="1">IF(BA$5&lt;&gt;"",
IF(BA$5&gt;='2.1 Kraftwerk allgemein'!$F$15,
IF(BA$5&lt;='2.1 Kraftwerk allgemein'!$F$16,
$J50*INDEX('2.1 Kraftwerk allgemein'!$H$16:$S$16,,MATCH('2.5 CAPEX'!BA$5,'2.1 Kraftwerk allgemein'!$H$15:$S$15,0)),
IF(AND($M50="x",$F50&lt;&gt;0),
IF($F50=1,$J50,
IF('2.1 Kraftwerk allgemein'!$F$17-'2.5 CAPEX'!BA$5&gt;='2.5 CAPEX'!$F50*'1.1 Allgemein'!$I$27,
IF(SUM(OFFSET(AZ50,0,-MIN($F50-2,COLUMN(AM50)-1),1,MIN($F50-1,COLUMN(AM50))))=0,$J50,""),"")),"")),""),"")</f>
        <v/>
      </c>
      <c r="BB50" s="340" t="str">
        <f ca="1">IF(BB$5&lt;&gt;"",
IF(BB$5&gt;='2.1 Kraftwerk allgemein'!$F$15,
IF(BB$5&lt;='2.1 Kraftwerk allgemein'!$F$16,
$J50*INDEX('2.1 Kraftwerk allgemein'!$H$16:$S$16,,MATCH('2.5 CAPEX'!BB$5,'2.1 Kraftwerk allgemein'!$H$15:$S$15,0)),
IF(AND($M50="x",$F50&lt;&gt;0),
IF($F50=1,$J50,
IF('2.1 Kraftwerk allgemein'!$F$17-'2.5 CAPEX'!BB$5&gt;='2.5 CAPEX'!$F50*'1.1 Allgemein'!$I$27,
IF(SUM(OFFSET(BA50,0,-MIN($F50-2,COLUMN(AN50)-1),1,MIN($F50-1,COLUMN(AN50))))=0,$J50,""),"")),"")),""),"")</f>
        <v/>
      </c>
      <c r="BC50" s="340" t="str">
        <f ca="1">IF(BC$5&lt;&gt;"",
IF(BC$5&gt;='2.1 Kraftwerk allgemein'!$F$15,
IF(BC$5&lt;='2.1 Kraftwerk allgemein'!$F$16,
$J50*INDEX('2.1 Kraftwerk allgemein'!$H$16:$S$16,,MATCH('2.5 CAPEX'!BC$5,'2.1 Kraftwerk allgemein'!$H$15:$S$15,0)),
IF(AND($M50="x",$F50&lt;&gt;0),
IF($F50=1,$J50,
IF('2.1 Kraftwerk allgemein'!$F$17-'2.5 CAPEX'!BC$5&gt;='2.5 CAPEX'!$F50*'1.1 Allgemein'!$I$27,
IF(SUM(OFFSET(BB50,0,-MIN($F50-2,COLUMN(AO50)-1),1,MIN($F50-1,COLUMN(AO50))))=0,$J50,""),"")),"")),""),"")</f>
        <v/>
      </c>
      <c r="BD50" s="340" t="str">
        <f ca="1">IF(BD$5&lt;&gt;"",
IF(BD$5&gt;='2.1 Kraftwerk allgemein'!$F$15,
IF(BD$5&lt;='2.1 Kraftwerk allgemein'!$F$16,
$J50*INDEX('2.1 Kraftwerk allgemein'!$H$16:$S$16,,MATCH('2.5 CAPEX'!BD$5,'2.1 Kraftwerk allgemein'!$H$15:$S$15,0)),
IF(AND($M50="x",$F50&lt;&gt;0),
IF($F50=1,$J50,
IF('2.1 Kraftwerk allgemein'!$F$17-'2.5 CAPEX'!BD$5&gt;='2.5 CAPEX'!$F50*'1.1 Allgemein'!$I$27,
IF(SUM(OFFSET(BC50,0,-MIN($F50-2,COLUMN(AP50)-1),1,MIN($F50-1,COLUMN(AP50))))=0,$J50,""),"")),"")),""),"")</f>
        <v/>
      </c>
      <c r="BE50" s="340" t="str">
        <f ca="1">IF(BE$5&lt;&gt;"",
IF(BE$5&gt;='2.1 Kraftwerk allgemein'!$F$15,
IF(BE$5&lt;='2.1 Kraftwerk allgemein'!$F$16,
$J50*INDEX('2.1 Kraftwerk allgemein'!$H$16:$S$16,,MATCH('2.5 CAPEX'!BE$5,'2.1 Kraftwerk allgemein'!$H$15:$S$15,0)),
IF(AND($M50="x",$F50&lt;&gt;0),
IF($F50=1,$J50,
IF('2.1 Kraftwerk allgemein'!$F$17-'2.5 CAPEX'!BE$5&gt;='2.5 CAPEX'!$F50*'1.1 Allgemein'!$I$27,
IF(SUM(OFFSET(BD50,0,-MIN($F50-2,COLUMN(AQ50)-1),1,MIN($F50-1,COLUMN(AQ50))))=0,$J50,""),"")),"")),""),"")</f>
        <v/>
      </c>
      <c r="BF50" s="340" t="str">
        <f ca="1">IF(BF$5&lt;&gt;"",
IF(BF$5&gt;='2.1 Kraftwerk allgemein'!$F$15,
IF(BF$5&lt;='2.1 Kraftwerk allgemein'!$F$16,
$J50*INDEX('2.1 Kraftwerk allgemein'!$H$16:$S$16,,MATCH('2.5 CAPEX'!BF$5,'2.1 Kraftwerk allgemein'!$H$15:$S$15,0)),
IF(AND($M50="x",$F50&lt;&gt;0),
IF($F50=1,$J50,
IF('2.1 Kraftwerk allgemein'!$F$17-'2.5 CAPEX'!BF$5&gt;='2.5 CAPEX'!$F50*'1.1 Allgemein'!$I$27,
IF(SUM(OFFSET(BE50,0,-MIN($F50-2,COLUMN(AR50)-1),1,MIN($F50-1,COLUMN(AR50))))=0,$J50,""),"")),"")),""),"")</f>
        <v/>
      </c>
      <c r="BG50" s="340" t="str">
        <f ca="1">IF(BG$5&lt;&gt;"",
IF(BG$5&gt;='2.1 Kraftwerk allgemein'!$F$15,
IF(BG$5&lt;='2.1 Kraftwerk allgemein'!$F$16,
$J50*INDEX('2.1 Kraftwerk allgemein'!$H$16:$S$16,,MATCH('2.5 CAPEX'!BG$5,'2.1 Kraftwerk allgemein'!$H$15:$S$15,0)),
IF(AND($M50="x",$F50&lt;&gt;0),
IF($F50=1,$J50,
IF('2.1 Kraftwerk allgemein'!$F$17-'2.5 CAPEX'!BG$5&gt;='2.5 CAPEX'!$F50*'1.1 Allgemein'!$I$27,
IF(SUM(OFFSET(BF50,0,-MIN($F50-2,COLUMN(AS50)-1),1,MIN($F50-1,COLUMN(AS50))))=0,$J50,""),"")),"")),""),"")</f>
        <v/>
      </c>
      <c r="BH50" s="340" t="str">
        <f ca="1">IF(BH$5&lt;&gt;"",
IF(BH$5&gt;='2.1 Kraftwerk allgemein'!$F$15,
IF(BH$5&lt;='2.1 Kraftwerk allgemein'!$F$16,
$J50*INDEX('2.1 Kraftwerk allgemein'!$H$16:$S$16,,MATCH('2.5 CAPEX'!BH$5,'2.1 Kraftwerk allgemein'!$H$15:$S$15,0)),
IF(AND($M50="x",$F50&lt;&gt;0),
IF($F50=1,$J50,
IF('2.1 Kraftwerk allgemein'!$F$17-'2.5 CAPEX'!BH$5&gt;='2.5 CAPEX'!$F50*'1.1 Allgemein'!$I$27,
IF(SUM(OFFSET(BG50,0,-MIN($F50-2,COLUMN(AT50)-1),1,MIN($F50-1,COLUMN(AT50))))=0,$J50,""),"")),"")),""),"")</f>
        <v/>
      </c>
      <c r="BI50" s="340" t="str">
        <f ca="1">IF(BI$5&lt;&gt;"",
IF(BI$5&gt;='2.1 Kraftwerk allgemein'!$F$15,
IF(BI$5&lt;='2.1 Kraftwerk allgemein'!$F$16,
$J50*INDEX('2.1 Kraftwerk allgemein'!$H$16:$S$16,,MATCH('2.5 CAPEX'!BI$5,'2.1 Kraftwerk allgemein'!$H$15:$S$15,0)),
IF(AND($M50="x",$F50&lt;&gt;0),
IF($F50=1,$J50,
IF('2.1 Kraftwerk allgemein'!$F$17-'2.5 CAPEX'!BI$5&gt;='2.5 CAPEX'!$F50*'1.1 Allgemein'!$I$27,
IF(SUM(OFFSET(BH50,0,-MIN($F50-2,COLUMN(AU50)-1),1,MIN($F50-1,COLUMN(AU50))))=0,$J50,""),"")),"")),""),"")</f>
        <v/>
      </c>
      <c r="BJ50" s="340" t="str">
        <f ca="1">IF(BJ$5&lt;&gt;"",
IF(BJ$5&gt;='2.1 Kraftwerk allgemein'!$F$15,
IF(BJ$5&lt;='2.1 Kraftwerk allgemein'!$F$16,
$J50*INDEX('2.1 Kraftwerk allgemein'!$H$16:$S$16,,MATCH('2.5 CAPEX'!BJ$5,'2.1 Kraftwerk allgemein'!$H$15:$S$15,0)),
IF(AND($M50="x",$F50&lt;&gt;0),
IF($F50=1,$J50,
IF('2.1 Kraftwerk allgemein'!$F$17-'2.5 CAPEX'!BJ$5&gt;='2.5 CAPEX'!$F50*'1.1 Allgemein'!$I$27,
IF(SUM(OFFSET(BI50,0,-MIN($F50-2,COLUMN(AV50)-1),1,MIN($F50-1,COLUMN(AV50))))=0,$J50,""),"")),"")),""),"")</f>
        <v/>
      </c>
      <c r="BK50" s="340" t="str">
        <f ca="1">IF(BK$5&lt;&gt;"",
IF(BK$5&gt;='2.1 Kraftwerk allgemein'!$F$15,
IF(BK$5&lt;='2.1 Kraftwerk allgemein'!$F$16,
$J50*INDEX('2.1 Kraftwerk allgemein'!$H$16:$S$16,,MATCH('2.5 CAPEX'!BK$5,'2.1 Kraftwerk allgemein'!$H$15:$S$15,0)),
IF(AND($M50="x",$F50&lt;&gt;0),
IF($F50=1,$J50,
IF('2.1 Kraftwerk allgemein'!$F$17-'2.5 CAPEX'!BK$5&gt;='2.5 CAPEX'!$F50*'1.1 Allgemein'!$I$27,
IF(SUM(OFFSET(BJ50,0,-MIN($F50-2,COLUMN(AW50)-1),1,MIN($F50-1,COLUMN(AW50))))=0,$J50,""),"")),"")),""),"")</f>
        <v/>
      </c>
      <c r="BL50" s="340" t="str">
        <f ca="1">IF(BL$5&lt;&gt;"",
IF(BL$5&gt;='2.1 Kraftwerk allgemein'!$F$15,
IF(BL$5&lt;='2.1 Kraftwerk allgemein'!$F$16,
$J50*INDEX('2.1 Kraftwerk allgemein'!$H$16:$S$16,,MATCH('2.5 CAPEX'!BL$5,'2.1 Kraftwerk allgemein'!$H$15:$S$15,0)),
IF(AND($M50="x",$F50&lt;&gt;0),
IF($F50=1,$J50,
IF('2.1 Kraftwerk allgemein'!$F$17-'2.5 CAPEX'!BL$5&gt;='2.5 CAPEX'!$F50*'1.1 Allgemein'!$I$27,
IF(SUM(OFFSET(BK50,0,-MIN($F50-2,COLUMN(AX50)-1),1,MIN($F50-1,COLUMN(AX50))))=0,$J50,""),"")),"")),""),"")</f>
        <v/>
      </c>
      <c r="BM50" s="340" t="str">
        <f ca="1">IF(BM$5&lt;&gt;"",
IF(BM$5&gt;='2.1 Kraftwerk allgemein'!$F$15,
IF(BM$5&lt;='2.1 Kraftwerk allgemein'!$F$16,
$J50*INDEX('2.1 Kraftwerk allgemein'!$H$16:$S$16,,MATCH('2.5 CAPEX'!BM$5,'2.1 Kraftwerk allgemein'!$H$15:$S$15,0)),
IF(AND($M50="x",$F50&lt;&gt;0),
IF($F50=1,$J50,
IF('2.1 Kraftwerk allgemein'!$F$17-'2.5 CAPEX'!BM$5&gt;='2.5 CAPEX'!$F50*'1.1 Allgemein'!$I$27,
IF(SUM(OFFSET(BL50,0,-MIN($F50-2,COLUMN(AY50)-1),1,MIN($F50-1,COLUMN(AY50))))=0,$J50,""),"")),"")),""),"")</f>
        <v/>
      </c>
      <c r="BN50" s="340" t="str">
        <f ca="1">IF(BN$5&lt;&gt;"",
IF(BN$5&gt;='2.1 Kraftwerk allgemein'!$F$15,
IF(BN$5&lt;='2.1 Kraftwerk allgemein'!$F$16,
$J50*INDEX('2.1 Kraftwerk allgemein'!$H$16:$S$16,,MATCH('2.5 CAPEX'!BN$5,'2.1 Kraftwerk allgemein'!$H$15:$S$15,0)),
IF(AND($M50="x",$F50&lt;&gt;0),
IF($F50=1,$J50,
IF('2.1 Kraftwerk allgemein'!$F$17-'2.5 CAPEX'!BN$5&gt;='2.5 CAPEX'!$F50*'1.1 Allgemein'!$I$27,
IF(SUM(OFFSET(BM50,0,-MIN($F50-2,COLUMN(AZ50)-1),1,MIN($F50-1,COLUMN(AZ50))))=0,$J50,""),"")),"")),""),"")</f>
        <v/>
      </c>
      <c r="BO50" s="340" t="str">
        <f ca="1">IF(BO$5&lt;&gt;"",
IF(BO$5&gt;='2.1 Kraftwerk allgemein'!$F$15,
IF(BO$5&lt;='2.1 Kraftwerk allgemein'!$F$16,
$J50*INDEX('2.1 Kraftwerk allgemein'!$H$16:$S$16,,MATCH('2.5 CAPEX'!BO$5,'2.1 Kraftwerk allgemein'!$H$15:$S$15,0)),
IF(AND($M50="x",$F50&lt;&gt;0),
IF($F50=1,$J50,
IF('2.1 Kraftwerk allgemein'!$F$17-'2.5 CAPEX'!BO$5&gt;='2.5 CAPEX'!$F50*'1.1 Allgemein'!$I$27,
IF(SUM(OFFSET(BN50,0,-MIN($F50-2,COLUMN(BA50)-1),1,MIN($F50-1,COLUMN(BA50))))=0,$J50,""),"")),"")),""),"")</f>
        <v/>
      </c>
      <c r="BP50" s="340" t="str">
        <f ca="1">IF(BP$5&lt;&gt;"",
IF(BP$5&gt;='2.1 Kraftwerk allgemein'!$F$15,
IF(BP$5&lt;='2.1 Kraftwerk allgemein'!$F$16,
$J50*INDEX('2.1 Kraftwerk allgemein'!$H$16:$S$16,,MATCH('2.5 CAPEX'!BP$5,'2.1 Kraftwerk allgemein'!$H$15:$S$15,0)),
IF(AND($M50="x",$F50&lt;&gt;0),
IF($F50=1,$J50,
IF('2.1 Kraftwerk allgemein'!$F$17-'2.5 CAPEX'!BP$5&gt;='2.5 CAPEX'!$F50*'1.1 Allgemein'!$I$27,
IF(SUM(OFFSET(BO50,0,-MIN($F50-2,COLUMN(BB50)-1),1,MIN($F50-1,COLUMN(BB50))))=0,$J50,""),"")),"")),""),"")</f>
        <v/>
      </c>
      <c r="BQ50" s="340" t="str">
        <f ca="1">IF(BQ$5&lt;&gt;"",
IF(BQ$5&gt;='2.1 Kraftwerk allgemein'!$F$15,
IF(BQ$5&lt;='2.1 Kraftwerk allgemein'!$F$16,
$J50*INDEX('2.1 Kraftwerk allgemein'!$H$16:$S$16,,MATCH('2.5 CAPEX'!BQ$5,'2.1 Kraftwerk allgemein'!$H$15:$S$15,0)),
IF(AND($M50="x",$F50&lt;&gt;0),
IF($F50=1,$J50,
IF('2.1 Kraftwerk allgemein'!$F$17-'2.5 CAPEX'!BQ$5&gt;='2.5 CAPEX'!$F50*'1.1 Allgemein'!$I$27,
IF(SUM(OFFSET(BP50,0,-MIN($F50-2,COLUMN(BC50)-1),1,MIN($F50-1,COLUMN(BC50))))=0,$J50,""),"")),"")),""),"")</f>
        <v/>
      </c>
      <c r="BR50" s="340" t="str">
        <f ca="1">IF(BR$5&lt;&gt;"",
IF(BR$5&gt;='2.1 Kraftwerk allgemein'!$F$15,
IF(BR$5&lt;='2.1 Kraftwerk allgemein'!$F$16,
$J50*INDEX('2.1 Kraftwerk allgemein'!$H$16:$S$16,,MATCH('2.5 CAPEX'!BR$5,'2.1 Kraftwerk allgemein'!$H$15:$S$15,0)),
IF(AND($M50="x",$F50&lt;&gt;0),
IF($F50=1,$J50,
IF('2.1 Kraftwerk allgemein'!$F$17-'2.5 CAPEX'!BR$5&gt;='2.5 CAPEX'!$F50*'1.1 Allgemein'!$I$27,
IF(SUM(OFFSET(BQ50,0,-MIN($F50-2,COLUMN(BD50)-1),1,MIN($F50-1,COLUMN(BD50))))=0,$J50,""),"")),"")),""),"")</f>
        <v/>
      </c>
      <c r="BS50" s="340" t="str">
        <f ca="1">IF(BS$5&lt;&gt;"",
IF(BS$5&gt;='2.1 Kraftwerk allgemein'!$F$15,
IF(BS$5&lt;='2.1 Kraftwerk allgemein'!$F$16,
$J50*INDEX('2.1 Kraftwerk allgemein'!$H$16:$S$16,,MATCH('2.5 CAPEX'!BS$5,'2.1 Kraftwerk allgemein'!$H$15:$S$15,0)),
IF(AND($M50="x",$F50&lt;&gt;0),
IF($F50=1,$J50,
IF('2.1 Kraftwerk allgemein'!$F$17-'2.5 CAPEX'!BS$5&gt;='2.5 CAPEX'!$F50*'1.1 Allgemein'!$I$27,
IF(SUM(OFFSET(BR50,0,-MIN($F50-2,COLUMN(BE50)-1),1,MIN($F50-1,COLUMN(BE50))))=0,$J50,""),"")),"")),""),"")</f>
        <v/>
      </c>
      <c r="BT50" s="340" t="str">
        <f ca="1">IF(BT$5&lt;&gt;"",
IF(BT$5&gt;='2.1 Kraftwerk allgemein'!$F$15,
IF(BT$5&lt;='2.1 Kraftwerk allgemein'!$F$16,
$J50*INDEX('2.1 Kraftwerk allgemein'!$H$16:$S$16,,MATCH('2.5 CAPEX'!BT$5,'2.1 Kraftwerk allgemein'!$H$15:$S$15,0)),
IF(AND($M50="x",$F50&lt;&gt;0),
IF($F50=1,$J50,
IF('2.1 Kraftwerk allgemein'!$F$17-'2.5 CAPEX'!BT$5&gt;='2.5 CAPEX'!$F50*'1.1 Allgemein'!$I$27,
IF(SUM(OFFSET(BS50,0,-MIN($F50-2,COLUMN(BF50)-1),1,MIN($F50-1,COLUMN(BF50))))=0,$J50,""),"")),"")),""),"")</f>
        <v/>
      </c>
      <c r="BU50" s="340" t="str">
        <f ca="1">IF(BU$5&lt;&gt;"",
IF(BU$5&gt;='2.1 Kraftwerk allgemein'!$F$15,
IF(BU$5&lt;='2.1 Kraftwerk allgemein'!$F$16,
$J50*INDEX('2.1 Kraftwerk allgemein'!$H$16:$S$16,,MATCH('2.5 CAPEX'!BU$5,'2.1 Kraftwerk allgemein'!$H$15:$S$15,0)),
IF(AND($M50="x",$F50&lt;&gt;0),
IF($F50=1,$J50,
IF('2.1 Kraftwerk allgemein'!$F$17-'2.5 CAPEX'!BU$5&gt;='2.5 CAPEX'!$F50*'1.1 Allgemein'!$I$27,
IF(SUM(OFFSET(BT50,0,-MIN($F50-2,COLUMN(BG50)-1),1,MIN($F50-1,COLUMN(BG50))))=0,$J50,""),"")),"")),""),"")</f>
        <v/>
      </c>
      <c r="BV50" s="340" t="str">
        <f ca="1">IF(BV$5&lt;&gt;"",
IF(BV$5&gt;='2.1 Kraftwerk allgemein'!$F$15,
IF(BV$5&lt;='2.1 Kraftwerk allgemein'!$F$16,
$J50*INDEX('2.1 Kraftwerk allgemein'!$H$16:$S$16,,MATCH('2.5 CAPEX'!BV$5,'2.1 Kraftwerk allgemein'!$H$15:$S$15,0)),
IF(AND($M50="x",$F50&lt;&gt;0),
IF($F50=1,$J50,
IF('2.1 Kraftwerk allgemein'!$F$17-'2.5 CAPEX'!BV$5&gt;='2.5 CAPEX'!$F50*'1.1 Allgemein'!$I$27,
IF(SUM(OFFSET(BU50,0,-MIN($F50-2,COLUMN(BH50)-1),1,MIN($F50-1,COLUMN(BH50))))=0,$J50,""),"")),"")),""),"")</f>
        <v/>
      </c>
      <c r="BW50" s="340" t="str">
        <f ca="1">IF(BW$5&lt;&gt;"",
IF(BW$5&gt;='2.1 Kraftwerk allgemein'!$F$15,
IF(BW$5&lt;='2.1 Kraftwerk allgemein'!$F$16,
$J50*INDEX('2.1 Kraftwerk allgemein'!$H$16:$S$16,,MATCH('2.5 CAPEX'!BW$5,'2.1 Kraftwerk allgemein'!$H$15:$S$15,0)),
IF(AND($M50="x",$F50&lt;&gt;0),
IF($F50=1,$J50,
IF('2.1 Kraftwerk allgemein'!$F$17-'2.5 CAPEX'!BW$5&gt;='2.5 CAPEX'!$F50*'1.1 Allgemein'!$I$27,
IF(SUM(OFFSET(BV50,0,-MIN($F50-2,COLUMN(BI50)-1),1,MIN($F50-1,COLUMN(BI50))))=0,$J50,""),"")),"")),""),"")</f>
        <v/>
      </c>
      <c r="BX50" s="340" t="str">
        <f ca="1">IF(BX$5&lt;&gt;"",
IF(BX$5&gt;='2.1 Kraftwerk allgemein'!$F$15,
IF(BX$5&lt;='2.1 Kraftwerk allgemein'!$F$16,
$J50*INDEX('2.1 Kraftwerk allgemein'!$H$16:$S$16,,MATCH('2.5 CAPEX'!BX$5,'2.1 Kraftwerk allgemein'!$H$15:$S$15,0)),
IF(AND($M50="x",$F50&lt;&gt;0),
IF($F50=1,$J50,
IF('2.1 Kraftwerk allgemein'!$F$17-'2.5 CAPEX'!BX$5&gt;='2.5 CAPEX'!$F50*'1.1 Allgemein'!$I$27,
IF(SUM(OFFSET(BW50,0,-MIN($F50-2,COLUMN(BJ50)-1),1,MIN($F50-1,COLUMN(BJ50))))=0,$J50,""),"")),"")),""),"")</f>
        <v/>
      </c>
      <c r="BY50" s="340" t="str">
        <f ca="1">IF(BY$5&lt;&gt;"",
IF(BY$5&gt;='2.1 Kraftwerk allgemein'!$F$15,
IF(BY$5&lt;='2.1 Kraftwerk allgemein'!$F$16,
$J50*INDEX('2.1 Kraftwerk allgemein'!$H$16:$S$16,,MATCH('2.5 CAPEX'!BY$5,'2.1 Kraftwerk allgemein'!$H$15:$S$15,0)),
IF(AND($M50="x",$F50&lt;&gt;0),
IF($F50=1,$J50,
IF('2.1 Kraftwerk allgemein'!$F$17-'2.5 CAPEX'!BY$5&gt;='2.5 CAPEX'!$F50*'1.1 Allgemein'!$I$27,
IF(SUM(OFFSET(BX50,0,-MIN($F50-2,COLUMN(BK50)-1),1,MIN($F50-1,COLUMN(BK50))))=0,$J50,""),"")),"")),""),"")</f>
        <v/>
      </c>
      <c r="BZ50" s="340" t="str">
        <f ca="1">IF(BZ$5&lt;&gt;"",
IF(BZ$5&gt;='2.1 Kraftwerk allgemein'!$F$15,
IF(BZ$5&lt;='2.1 Kraftwerk allgemein'!$F$16,
$J50*INDEX('2.1 Kraftwerk allgemein'!$H$16:$S$16,,MATCH('2.5 CAPEX'!BZ$5,'2.1 Kraftwerk allgemein'!$H$15:$S$15,0)),
IF(AND($M50="x",$F50&lt;&gt;0),
IF($F50=1,$J50,
IF('2.1 Kraftwerk allgemein'!$F$17-'2.5 CAPEX'!BZ$5&gt;='2.5 CAPEX'!$F50*'1.1 Allgemein'!$I$27,
IF(SUM(OFFSET(BY50,0,-MIN($F50-2,COLUMN(BL50)-1),1,MIN($F50-1,COLUMN(BL50))))=0,$J50,""),"")),"")),""),"")</f>
        <v/>
      </c>
      <c r="CA50" s="340" t="str">
        <f ca="1">IF(CA$5&lt;&gt;"",
IF(CA$5&gt;='2.1 Kraftwerk allgemein'!$F$15,
IF(CA$5&lt;='2.1 Kraftwerk allgemein'!$F$16,
$J50*INDEX('2.1 Kraftwerk allgemein'!$H$16:$S$16,,MATCH('2.5 CAPEX'!CA$5,'2.1 Kraftwerk allgemein'!$H$15:$S$15,0)),
IF(AND($M50="x",$F50&lt;&gt;0),
IF($F50=1,$J50,
IF('2.1 Kraftwerk allgemein'!$F$17-'2.5 CAPEX'!CA$5&gt;='2.5 CAPEX'!$F50*'1.1 Allgemein'!$I$27,
IF(SUM(OFFSET(BZ50,0,-MIN($F50-2,COLUMN(BM50)-1),1,MIN($F50-1,COLUMN(BM50))))=0,$J50,""),"")),"")),""),"")</f>
        <v/>
      </c>
      <c r="CB50" s="340" t="str">
        <f ca="1">IF(CB$5&lt;&gt;"",
IF(CB$5&gt;='2.1 Kraftwerk allgemein'!$F$15,
IF(CB$5&lt;='2.1 Kraftwerk allgemein'!$F$16,
$J50*INDEX('2.1 Kraftwerk allgemein'!$H$16:$S$16,,MATCH('2.5 CAPEX'!CB$5,'2.1 Kraftwerk allgemein'!$H$15:$S$15,0)),
IF(AND($M50="x",$F50&lt;&gt;0),
IF($F50=1,$J50,
IF('2.1 Kraftwerk allgemein'!$F$17-'2.5 CAPEX'!CB$5&gt;='2.5 CAPEX'!$F50*'1.1 Allgemein'!$I$27,
IF(SUM(OFFSET(CA50,0,-MIN($F50-2,COLUMN(BN50)-1),1,MIN($F50-1,COLUMN(BN50))))=0,$J50,""),"")),"")),""),"")</f>
        <v/>
      </c>
      <c r="CC50" s="340" t="str">
        <f ca="1">IF(CC$5&lt;&gt;"",
IF(CC$5&gt;='2.1 Kraftwerk allgemein'!$F$15,
IF(CC$5&lt;='2.1 Kraftwerk allgemein'!$F$16,
$J50*INDEX('2.1 Kraftwerk allgemein'!$H$16:$S$16,,MATCH('2.5 CAPEX'!CC$5,'2.1 Kraftwerk allgemein'!$H$15:$S$15,0)),
IF(AND($M50="x",$F50&lt;&gt;0),
IF($F50=1,$J50,
IF('2.1 Kraftwerk allgemein'!$F$17-'2.5 CAPEX'!CC$5&gt;='2.5 CAPEX'!$F50*'1.1 Allgemein'!$I$27,
IF(SUM(OFFSET(CB50,0,-MIN($F50-2,COLUMN(BO50)-1),1,MIN($F50-1,COLUMN(BO50))))=0,$J50,""),"")),"")),""),"")</f>
        <v/>
      </c>
      <c r="CD50" s="340" t="str">
        <f ca="1">IF(CD$5&lt;&gt;"",
IF(CD$5&gt;='2.1 Kraftwerk allgemein'!$F$15,
IF(CD$5&lt;='2.1 Kraftwerk allgemein'!$F$16,
$J50*INDEX('2.1 Kraftwerk allgemein'!$H$16:$S$16,,MATCH('2.5 CAPEX'!CD$5,'2.1 Kraftwerk allgemein'!$H$15:$S$15,0)),
IF(AND($M50="x",$F50&lt;&gt;0),
IF($F50=1,$J50,
IF('2.1 Kraftwerk allgemein'!$F$17-'2.5 CAPEX'!CD$5&gt;='2.5 CAPEX'!$F50*'1.1 Allgemein'!$I$27,
IF(SUM(OFFSET(CC50,0,-MIN($F50-2,COLUMN(BP50)-1),1,MIN($F50-1,COLUMN(BP50))))=0,$J50,""),"")),"")),""),"")</f>
        <v/>
      </c>
      <c r="CE50" s="340" t="str">
        <f ca="1">IF(CE$5&lt;&gt;"",
IF(CE$5&gt;='2.1 Kraftwerk allgemein'!$F$15,
IF(CE$5&lt;='2.1 Kraftwerk allgemein'!$F$16,
$J50*INDEX('2.1 Kraftwerk allgemein'!$H$16:$S$16,,MATCH('2.5 CAPEX'!CE$5,'2.1 Kraftwerk allgemein'!$H$15:$S$15,0)),
IF(AND($M50="x",$F50&lt;&gt;0),
IF($F50=1,$J50,
IF('2.1 Kraftwerk allgemein'!$F$17-'2.5 CAPEX'!CE$5&gt;='2.5 CAPEX'!$F50*'1.1 Allgemein'!$I$27,
IF(SUM(OFFSET(CD50,0,-MIN($F50-2,COLUMN(BQ50)-1),1,MIN($F50-1,COLUMN(BQ50))))=0,$J50,""),"")),"")),""),"")</f>
        <v/>
      </c>
      <c r="CF50" s="340" t="str">
        <f ca="1">IF(CF$5&lt;&gt;"",
IF(CF$5&gt;='2.1 Kraftwerk allgemein'!$F$15,
IF(CF$5&lt;='2.1 Kraftwerk allgemein'!$F$16,
$J50*INDEX('2.1 Kraftwerk allgemein'!$H$16:$S$16,,MATCH('2.5 CAPEX'!CF$5,'2.1 Kraftwerk allgemein'!$H$15:$S$15,0)),
IF(AND($M50="x",$F50&lt;&gt;0),
IF($F50=1,$J50,
IF('2.1 Kraftwerk allgemein'!$F$17-'2.5 CAPEX'!CF$5&gt;='2.5 CAPEX'!$F50*'1.1 Allgemein'!$I$27,
IF(SUM(OFFSET(CE50,0,-MIN($F50-2,COLUMN(BR50)-1),1,MIN($F50-1,COLUMN(BR50))))=0,$J50,""),"")),"")),""),"")</f>
        <v/>
      </c>
      <c r="CG50" s="340" t="str">
        <f ca="1">IF(CG$5&lt;&gt;"",
IF(CG$5&gt;='2.1 Kraftwerk allgemein'!$F$15,
IF(CG$5&lt;='2.1 Kraftwerk allgemein'!$F$16,
$J50*INDEX('2.1 Kraftwerk allgemein'!$H$16:$S$16,,MATCH('2.5 CAPEX'!CG$5,'2.1 Kraftwerk allgemein'!$H$15:$S$15,0)),
IF(AND($M50="x",$F50&lt;&gt;0),
IF($F50=1,$J50,
IF('2.1 Kraftwerk allgemein'!$F$17-'2.5 CAPEX'!CG$5&gt;='2.5 CAPEX'!$F50*'1.1 Allgemein'!$I$27,
IF(SUM(OFFSET(CF50,0,-MIN($F50-2,COLUMN(BS50)-1),1,MIN($F50-1,COLUMN(BS50))))=0,$J50,""),"")),"")),""),"")</f>
        <v/>
      </c>
      <c r="CH50" s="340" t="str">
        <f ca="1">IF(CH$5&lt;&gt;"",
IF(CH$5&gt;='2.1 Kraftwerk allgemein'!$F$15,
IF(CH$5&lt;='2.1 Kraftwerk allgemein'!$F$16,
$J50*INDEX('2.1 Kraftwerk allgemein'!$H$16:$S$16,,MATCH('2.5 CAPEX'!CH$5,'2.1 Kraftwerk allgemein'!$H$15:$S$15,0)),
IF(AND($M50="x",$F50&lt;&gt;0),
IF($F50=1,$J50,
IF('2.1 Kraftwerk allgemein'!$F$17-'2.5 CAPEX'!CH$5&gt;='2.5 CAPEX'!$F50*'1.1 Allgemein'!$I$27,
IF(SUM(OFFSET(CG50,0,-MIN($F50-2,COLUMN(BT50)-1),1,MIN($F50-1,COLUMN(BT50))))=0,$J50,""),"")),"")),""),"")</f>
        <v/>
      </c>
      <c r="CI50" s="340" t="str">
        <f ca="1">IF(CI$5&lt;&gt;"",
IF(CI$5&gt;='2.1 Kraftwerk allgemein'!$F$15,
IF(CI$5&lt;='2.1 Kraftwerk allgemein'!$F$16,
$J50*INDEX('2.1 Kraftwerk allgemein'!$H$16:$S$16,,MATCH('2.5 CAPEX'!CI$5,'2.1 Kraftwerk allgemein'!$H$15:$S$15,0)),
IF(AND($M50="x",$F50&lt;&gt;0),
IF($F50=1,$J50,
IF('2.1 Kraftwerk allgemein'!$F$17-'2.5 CAPEX'!CI$5&gt;='2.5 CAPEX'!$F50*'1.1 Allgemein'!$I$27,
IF(SUM(OFFSET(CH50,0,-MIN($F50-2,COLUMN(BU50)-1),1,MIN($F50-1,COLUMN(BU50))))=0,$J50,""),"")),"")),""),"")</f>
        <v/>
      </c>
      <c r="CJ50" s="340" t="str">
        <f ca="1">IF(CJ$5&lt;&gt;"",
IF(CJ$5&gt;='2.1 Kraftwerk allgemein'!$F$15,
IF(CJ$5&lt;='2.1 Kraftwerk allgemein'!$F$16,
$J50*INDEX('2.1 Kraftwerk allgemein'!$H$16:$S$16,,MATCH('2.5 CAPEX'!CJ$5,'2.1 Kraftwerk allgemein'!$H$15:$S$15,0)),
IF(AND($M50="x",$F50&lt;&gt;0),
IF($F50=1,$J50,
IF('2.1 Kraftwerk allgemein'!$F$17-'2.5 CAPEX'!CJ$5&gt;='2.5 CAPEX'!$F50*'1.1 Allgemein'!$I$27,
IF(SUM(OFFSET(CI50,0,-MIN($F50-2,COLUMN(BV50)-1),1,MIN($F50-1,COLUMN(BV50))))=0,$J50,""),"")),"")),""),"")</f>
        <v/>
      </c>
      <c r="CK50" s="340" t="str">
        <f ca="1">IF(CK$5&lt;&gt;"",
IF(CK$5&gt;='2.1 Kraftwerk allgemein'!$F$15,
IF(CK$5&lt;='2.1 Kraftwerk allgemein'!$F$16,
$J50*INDEX('2.1 Kraftwerk allgemein'!$H$16:$S$16,,MATCH('2.5 CAPEX'!CK$5,'2.1 Kraftwerk allgemein'!$H$15:$S$15,0)),
IF(AND($M50="x",$F50&lt;&gt;0),
IF($F50=1,$J50,
IF('2.1 Kraftwerk allgemein'!$F$17-'2.5 CAPEX'!CK$5&gt;='2.5 CAPEX'!$F50*'1.1 Allgemein'!$I$27,
IF(SUM(OFFSET(CJ50,0,-MIN($F50-2,COLUMN(BW50)-1),1,MIN($F50-1,COLUMN(BW50))))=0,$J50,""),"")),"")),""),"")</f>
        <v/>
      </c>
      <c r="CL50" s="340" t="str">
        <f ca="1">IF(CL$5&lt;&gt;"",
IF(CL$5&gt;='2.1 Kraftwerk allgemein'!$F$15,
IF(CL$5&lt;='2.1 Kraftwerk allgemein'!$F$16,
$J50*INDEX('2.1 Kraftwerk allgemein'!$H$16:$S$16,,MATCH('2.5 CAPEX'!CL$5,'2.1 Kraftwerk allgemein'!$H$15:$S$15,0)),
IF(AND($M50="x",$F50&lt;&gt;0),
IF($F50=1,$J50,
IF('2.1 Kraftwerk allgemein'!$F$17-'2.5 CAPEX'!CL$5&gt;='2.5 CAPEX'!$F50*'1.1 Allgemein'!$I$27,
IF(SUM(OFFSET(CK50,0,-MIN($F50-2,COLUMN(BX50)-1),1,MIN($F50-1,COLUMN(BX50))))=0,$J50,""),"")),"")),""),"")</f>
        <v/>
      </c>
      <c r="CM50" s="340" t="str">
        <f ca="1">IF(CM$5&lt;&gt;"",
IF(CM$5&gt;='2.1 Kraftwerk allgemein'!$F$15,
IF(CM$5&lt;='2.1 Kraftwerk allgemein'!$F$16,
$J50*INDEX('2.1 Kraftwerk allgemein'!$H$16:$S$16,,MATCH('2.5 CAPEX'!CM$5,'2.1 Kraftwerk allgemein'!$H$15:$S$15,0)),
IF(AND($M50="x",$F50&lt;&gt;0),
IF($F50=1,$J50,
IF('2.1 Kraftwerk allgemein'!$F$17-'2.5 CAPEX'!CM$5&gt;='2.5 CAPEX'!$F50*'1.1 Allgemein'!$I$27,
IF(SUM(OFFSET(CL50,0,-MIN($F50-2,COLUMN(BY50)-1),1,MIN($F50-1,COLUMN(BY50))))=0,$J50,""),"")),"")),""),"")</f>
        <v/>
      </c>
      <c r="CN50" s="340" t="str">
        <f ca="1">IF(CN$5&lt;&gt;"",
IF(CN$5&gt;='2.1 Kraftwerk allgemein'!$F$15,
IF(CN$5&lt;='2.1 Kraftwerk allgemein'!$F$16,
$J50*INDEX('2.1 Kraftwerk allgemein'!$H$16:$S$16,,MATCH('2.5 CAPEX'!CN$5,'2.1 Kraftwerk allgemein'!$H$15:$S$15,0)),
IF(AND($M50="x",$F50&lt;&gt;0),
IF($F50=1,$J50,
IF('2.1 Kraftwerk allgemein'!$F$17-'2.5 CAPEX'!CN$5&gt;='2.5 CAPEX'!$F50*'1.1 Allgemein'!$I$27,
IF(SUM(OFFSET(CM50,0,-MIN($F50-2,COLUMN(BZ50)-1),1,MIN($F50-1,COLUMN(BZ50))))=0,$J50,""),"")),"")),""),"")</f>
        <v/>
      </c>
      <c r="CO50" s="340" t="str">
        <f ca="1">IF(CO$5&lt;&gt;"",
IF(CO$5&gt;='2.1 Kraftwerk allgemein'!$F$15,
IF(CO$5&lt;='2.1 Kraftwerk allgemein'!$F$16,
$J50*INDEX('2.1 Kraftwerk allgemein'!$H$16:$S$16,,MATCH('2.5 CAPEX'!CO$5,'2.1 Kraftwerk allgemein'!$H$15:$S$15,0)),
IF(AND($M50="x",$F50&lt;&gt;0),
IF($F50=1,$J50,
IF('2.1 Kraftwerk allgemein'!$F$17-'2.5 CAPEX'!CO$5&gt;='2.5 CAPEX'!$F50*'1.1 Allgemein'!$I$27,
IF(SUM(OFFSET(CN50,0,-MIN($F50-2,COLUMN(CA50)-1),1,MIN($F50-1,COLUMN(CA50))))=0,$J50,""),"")),"")),""),"")</f>
        <v/>
      </c>
      <c r="CP50" s="340" t="str">
        <f ca="1">IF(CP$5&lt;&gt;"",
IF(CP$5&gt;='2.1 Kraftwerk allgemein'!$F$15,
IF(CP$5&lt;='2.1 Kraftwerk allgemein'!$F$16,
$J50*INDEX('2.1 Kraftwerk allgemein'!$H$16:$S$16,,MATCH('2.5 CAPEX'!CP$5,'2.1 Kraftwerk allgemein'!$H$15:$S$15,0)),
IF(AND($M50="x",$F50&lt;&gt;0),
IF($F50=1,$J50,
IF('2.1 Kraftwerk allgemein'!$F$17-'2.5 CAPEX'!CP$5&gt;='2.5 CAPEX'!$F50*'1.1 Allgemein'!$I$27,
IF(SUM(OFFSET(CO50,0,-MIN($F50-2,COLUMN(CB50)-1),1,MIN($F50-1,COLUMN(CB50))))=0,$J50,""),"")),"")),""),"")</f>
        <v/>
      </c>
      <c r="CQ50" s="340" t="str">
        <f ca="1">IF(CQ$5&lt;&gt;"",
IF(CQ$5&gt;='2.1 Kraftwerk allgemein'!$F$15,
IF(CQ$5&lt;='2.1 Kraftwerk allgemein'!$F$16,
$J50*INDEX('2.1 Kraftwerk allgemein'!$H$16:$S$16,,MATCH('2.5 CAPEX'!CQ$5,'2.1 Kraftwerk allgemein'!$H$15:$S$15,0)),
IF(AND($M50="x",$F50&lt;&gt;0),
IF($F50=1,$J50,
IF('2.1 Kraftwerk allgemein'!$F$17-'2.5 CAPEX'!CQ$5&gt;='2.5 CAPEX'!$F50*'1.1 Allgemein'!$I$27,
IF(SUM(OFFSET(CP50,0,-MIN($F50-2,COLUMN(CC50)-1),1,MIN($F50-1,COLUMN(CC50))))=0,$J50,""),"")),"")),""),"")</f>
        <v/>
      </c>
      <c r="CR50" s="340" t="str">
        <f ca="1">IF(CR$5&lt;&gt;"",
IF(CR$5&gt;='2.1 Kraftwerk allgemein'!$F$15,
IF(CR$5&lt;='2.1 Kraftwerk allgemein'!$F$16,
$J50*INDEX('2.1 Kraftwerk allgemein'!$H$16:$S$16,,MATCH('2.5 CAPEX'!CR$5,'2.1 Kraftwerk allgemein'!$H$15:$S$15,0)),
IF(AND($M50="x",$F50&lt;&gt;0),
IF($F50=1,$J50,
IF('2.1 Kraftwerk allgemein'!$F$17-'2.5 CAPEX'!CR$5&gt;='2.5 CAPEX'!$F50*'1.1 Allgemein'!$I$27,
IF(SUM(OFFSET(CQ50,0,-MIN($F50-2,COLUMN(CD50)-1),1,MIN($F50-1,COLUMN(CD50))))=0,$J50,""),"")),"")),""),"")</f>
        <v/>
      </c>
      <c r="CS50" s="340" t="str">
        <f ca="1">IF(CS$5&lt;&gt;"",
IF(CS$5&gt;='2.1 Kraftwerk allgemein'!$F$15,
IF(CS$5&lt;='2.1 Kraftwerk allgemein'!$F$16,
$J50*INDEX('2.1 Kraftwerk allgemein'!$H$16:$S$16,,MATCH('2.5 CAPEX'!CS$5,'2.1 Kraftwerk allgemein'!$H$15:$S$15,0)),
IF(AND($M50="x",$F50&lt;&gt;0),
IF($F50=1,$J50,
IF('2.1 Kraftwerk allgemein'!$F$17-'2.5 CAPEX'!CS$5&gt;='2.5 CAPEX'!$F50*'1.1 Allgemein'!$I$27,
IF(SUM(OFFSET(CR50,0,-MIN($F50-2,COLUMN(CE50)-1),1,MIN($F50-1,COLUMN(CE50))))=0,$J50,""),"")),"")),""),"")</f>
        <v/>
      </c>
      <c r="CT50" s="340" t="str">
        <f ca="1">IF(CT$5&lt;&gt;"",
IF(CT$5&gt;='2.1 Kraftwerk allgemein'!$F$15,
IF(CT$5&lt;='2.1 Kraftwerk allgemein'!$F$16,
$J50*INDEX('2.1 Kraftwerk allgemein'!$H$16:$S$16,,MATCH('2.5 CAPEX'!CT$5,'2.1 Kraftwerk allgemein'!$H$15:$S$15,0)),
IF(AND($M50="x",$F50&lt;&gt;0),
IF($F50=1,$J50,
IF('2.1 Kraftwerk allgemein'!$F$17-'2.5 CAPEX'!CT$5&gt;='2.5 CAPEX'!$F50*'1.1 Allgemein'!$I$27,
IF(SUM(OFFSET(CS50,0,-MIN($F50-2,COLUMN(CF50)-1),1,MIN($F50-1,COLUMN(CF50))))=0,$J50,""),"")),"")),""),"")</f>
        <v/>
      </c>
      <c r="CU50" s="340" t="str">
        <f ca="1">IF(CU$5&lt;&gt;"",
IF(CU$5&gt;='2.1 Kraftwerk allgemein'!$F$15,
IF(CU$5&lt;='2.1 Kraftwerk allgemein'!$F$16,
$J50*INDEX('2.1 Kraftwerk allgemein'!$H$16:$S$16,,MATCH('2.5 CAPEX'!CU$5,'2.1 Kraftwerk allgemein'!$H$15:$S$15,0)),
IF(AND($M50="x",$F50&lt;&gt;0),
IF($F50=1,$J50,
IF('2.1 Kraftwerk allgemein'!$F$17-'2.5 CAPEX'!CU$5&gt;='2.5 CAPEX'!$F50*'1.1 Allgemein'!$I$27,
IF(SUM(OFFSET(CT50,0,-MIN($F50-2,COLUMN(CG50)-1),1,MIN($F50-1,COLUMN(CG50))))=0,$J50,""),"")),"")),""),"")</f>
        <v/>
      </c>
      <c r="CV50" s="340" t="str">
        <f ca="1">IF(CV$5&lt;&gt;"",
IF(CV$5&gt;='2.1 Kraftwerk allgemein'!$F$15,
IF(CV$5&lt;='2.1 Kraftwerk allgemein'!$F$16,
$J50*INDEX('2.1 Kraftwerk allgemein'!$H$16:$S$16,,MATCH('2.5 CAPEX'!CV$5,'2.1 Kraftwerk allgemein'!$H$15:$S$15,0)),
IF(AND($M50="x",$F50&lt;&gt;0),
IF($F50=1,$J50,
IF('2.1 Kraftwerk allgemein'!$F$17-'2.5 CAPEX'!CV$5&gt;='2.5 CAPEX'!$F50*'1.1 Allgemein'!$I$27,
IF(SUM(OFFSET(CU50,0,-MIN($F50-2,COLUMN(CH50)-1),1,MIN($F50-1,COLUMN(CH50))))=0,$J50,""),"")),"")),""),"")</f>
        <v/>
      </c>
      <c r="CW50" s="340" t="str">
        <f ca="1">IF(CW$5&lt;&gt;"",
IF(CW$5&gt;='2.1 Kraftwerk allgemein'!$F$15,
IF(CW$5&lt;='2.1 Kraftwerk allgemein'!$F$16,
$J50*INDEX('2.1 Kraftwerk allgemein'!$H$16:$S$16,,MATCH('2.5 CAPEX'!CW$5,'2.1 Kraftwerk allgemein'!$H$15:$S$15,0)),
IF(AND($M50="x",$F50&lt;&gt;0),
IF($F50=1,$J50,
IF('2.1 Kraftwerk allgemein'!$F$17-'2.5 CAPEX'!CW$5&gt;='2.5 CAPEX'!$F50*'1.1 Allgemein'!$I$27,
IF(SUM(OFFSET(CV50,0,-MIN($F50-2,COLUMN(CI50)-1),1,MIN($F50-1,COLUMN(CI50))))=0,$J50,""),"")),"")),""),"")</f>
        <v/>
      </c>
      <c r="CX50" s="340" t="str">
        <f ca="1">IF(CX$5&lt;&gt;"",
IF(CX$5&gt;='2.1 Kraftwerk allgemein'!$F$15,
IF(CX$5&lt;='2.1 Kraftwerk allgemein'!$F$16,
$J50*INDEX('2.1 Kraftwerk allgemein'!$H$16:$S$16,,MATCH('2.5 CAPEX'!CX$5,'2.1 Kraftwerk allgemein'!$H$15:$S$15,0)),
IF(AND($M50="x",$F50&lt;&gt;0),
IF($F50=1,$J50,
IF('2.1 Kraftwerk allgemein'!$F$17-'2.5 CAPEX'!CX$5&gt;='2.5 CAPEX'!$F50*'1.1 Allgemein'!$I$27,
IF(SUM(OFFSET(CW50,0,-MIN($F50-2,COLUMN(CJ50)-1),1,MIN($F50-1,COLUMN(CJ50))))=0,$J50,""),"")),"")),""),"")</f>
        <v/>
      </c>
      <c r="CY50" s="340" t="str">
        <f ca="1">IF(CY$5&lt;&gt;"",
IF(CY$5&gt;='2.1 Kraftwerk allgemein'!$F$15,
IF(CY$5&lt;='2.1 Kraftwerk allgemein'!$F$16,
$J50*INDEX('2.1 Kraftwerk allgemein'!$H$16:$S$16,,MATCH('2.5 CAPEX'!CY$5,'2.1 Kraftwerk allgemein'!$H$15:$S$15,0)),
IF(AND($M50="x",$F50&lt;&gt;0),
IF($F50=1,$J50,
IF('2.1 Kraftwerk allgemein'!$F$17-'2.5 CAPEX'!CY$5&gt;='2.5 CAPEX'!$F50*'1.1 Allgemein'!$I$27,
IF(SUM(OFFSET(CX50,0,-MIN($F50-2,COLUMN(CK50)-1),1,MIN($F50-1,COLUMN(CK50))))=0,$J50,""),"")),"")),""),"")</f>
        <v/>
      </c>
      <c r="CZ50" s="340" t="str">
        <f ca="1">IF(CZ$5&lt;&gt;"",
IF(CZ$5&gt;='2.1 Kraftwerk allgemein'!$F$15,
IF(CZ$5&lt;='2.1 Kraftwerk allgemein'!$F$16,
$J50*INDEX('2.1 Kraftwerk allgemein'!$H$16:$S$16,,MATCH('2.5 CAPEX'!CZ$5,'2.1 Kraftwerk allgemein'!$H$15:$S$15,0)),
IF(AND($M50="x",$F50&lt;&gt;0),
IF($F50=1,$J50,
IF('2.1 Kraftwerk allgemein'!$F$17-'2.5 CAPEX'!CZ$5&gt;='2.5 CAPEX'!$F50*'1.1 Allgemein'!$I$27,
IF(SUM(OFFSET(CY50,0,-MIN($F50-2,COLUMN(CL50)-1),1,MIN($F50-1,COLUMN(CL50))))=0,$J50,""),"")),"")),""),"")</f>
        <v/>
      </c>
      <c r="DA50" s="340" t="str">
        <f ca="1">IF(DA$5&lt;&gt;"",
IF(DA$5&gt;='2.1 Kraftwerk allgemein'!$F$15,
IF(DA$5&lt;='2.1 Kraftwerk allgemein'!$F$16,
$J50*INDEX('2.1 Kraftwerk allgemein'!$H$16:$S$16,,MATCH('2.5 CAPEX'!DA$5,'2.1 Kraftwerk allgemein'!$H$15:$S$15,0)),
IF(AND($M50="x",$F50&lt;&gt;0),
IF($F50=1,$J50,
IF('2.1 Kraftwerk allgemein'!$F$17-'2.5 CAPEX'!DA$5&gt;='2.5 CAPEX'!$F50*'1.1 Allgemein'!$I$27,
IF(SUM(OFFSET(CZ50,0,-MIN($F50-2,COLUMN(CM50)-1),1,MIN($F50-1,COLUMN(CM50))))=0,$J50,""),"")),"")),""),"")</f>
        <v/>
      </c>
      <c r="DB50" s="340" t="str">
        <f ca="1">IF(DB$5&lt;&gt;"",
IF(DB$5&gt;='2.1 Kraftwerk allgemein'!$F$15,
IF(DB$5&lt;='2.1 Kraftwerk allgemein'!$F$16,
$J50*INDEX('2.1 Kraftwerk allgemein'!$H$16:$S$16,,MATCH('2.5 CAPEX'!DB$5,'2.1 Kraftwerk allgemein'!$H$15:$S$15,0)),
IF(AND($M50="x",$F50&lt;&gt;0),
IF($F50=1,$J50,
IF('2.1 Kraftwerk allgemein'!$F$17-'2.5 CAPEX'!DB$5&gt;='2.5 CAPEX'!$F50*'1.1 Allgemein'!$I$27,
IF(SUM(OFFSET(DA50,0,-MIN($F50-2,COLUMN(CN50)-1),1,MIN($F50-1,COLUMN(CN50))))=0,$J50,""),"")),"")),""),"")</f>
        <v/>
      </c>
      <c r="DC50" s="340" t="str">
        <f ca="1">IF(DC$5&lt;&gt;"",
IF(DC$5&gt;='2.1 Kraftwerk allgemein'!$F$15,
IF(DC$5&lt;='2.1 Kraftwerk allgemein'!$F$16,
$J50*INDEX('2.1 Kraftwerk allgemein'!$H$16:$S$16,,MATCH('2.5 CAPEX'!DC$5,'2.1 Kraftwerk allgemein'!$H$15:$S$15,0)),
IF(AND($M50="x",$F50&lt;&gt;0),
IF($F50=1,$J50,
IF('2.1 Kraftwerk allgemein'!$F$17-'2.5 CAPEX'!DC$5&gt;='2.5 CAPEX'!$F50*'1.1 Allgemein'!$I$27,
IF(SUM(OFFSET(DB50,0,-MIN($F50-2,COLUMN(CO50)-1),1,MIN($F50-1,COLUMN(CO50))))=0,$J50,""),"")),"")),""),"")</f>
        <v/>
      </c>
      <c r="DD50" s="340" t="str">
        <f ca="1">IF(DD$5&lt;&gt;"",
IF(DD$5&gt;='2.1 Kraftwerk allgemein'!$F$15,
IF(DD$5&lt;='2.1 Kraftwerk allgemein'!$F$16,
$J50*INDEX('2.1 Kraftwerk allgemein'!$H$16:$S$16,,MATCH('2.5 CAPEX'!DD$5,'2.1 Kraftwerk allgemein'!$H$15:$S$15,0)),
IF(AND($M50="x",$F50&lt;&gt;0),
IF($F50=1,$J50,
IF('2.1 Kraftwerk allgemein'!$F$17-'2.5 CAPEX'!DD$5&gt;='2.5 CAPEX'!$F50*'1.1 Allgemein'!$I$27,
IF(SUM(OFFSET(DC50,0,-MIN($F50-2,COLUMN(CP50)-1),1,MIN($F50-1,COLUMN(CP50))))=0,$J50,""),"")),"")),""),"")</f>
        <v/>
      </c>
      <c r="DE50" s="340" t="str">
        <f ca="1">IF(DE$5&lt;&gt;"",
IF(DE$5&gt;='2.1 Kraftwerk allgemein'!$F$15,
IF(DE$5&lt;='2.1 Kraftwerk allgemein'!$F$16,
$J50*INDEX('2.1 Kraftwerk allgemein'!$H$16:$S$16,,MATCH('2.5 CAPEX'!DE$5,'2.1 Kraftwerk allgemein'!$H$15:$S$15,0)),
IF(AND($M50="x",$F50&lt;&gt;0),
IF($F50=1,$J50,
IF('2.1 Kraftwerk allgemein'!$F$17-'2.5 CAPEX'!DE$5&gt;='2.5 CAPEX'!$F50*'1.1 Allgemein'!$I$27,
IF(SUM(OFFSET(DD50,0,-MIN($F50-2,COLUMN(CQ50)-1),1,MIN($F50-1,COLUMN(CQ50))))=0,$J50,""),"")),"")),""),"")</f>
        <v/>
      </c>
      <c r="DF50" s="340" t="str">
        <f ca="1">IF(DF$5&lt;&gt;"",
IF(DF$5&gt;='2.1 Kraftwerk allgemein'!$F$15,
IF(DF$5&lt;='2.1 Kraftwerk allgemein'!$F$16,
$J50*INDEX('2.1 Kraftwerk allgemein'!$H$16:$S$16,,MATCH('2.5 CAPEX'!DF$5,'2.1 Kraftwerk allgemein'!$H$15:$S$15,0)),
IF(AND($M50="x",$F50&lt;&gt;0),
IF($F50=1,$J50,
IF('2.1 Kraftwerk allgemein'!$F$17-'2.5 CAPEX'!DF$5&gt;='2.5 CAPEX'!$F50*'1.1 Allgemein'!$I$27,
IF(SUM(OFFSET(DE50,0,-MIN($F50-2,COLUMN(CR50)-1),1,MIN($F50-1,COLUMN(CR50))))=0,$J50,""),"")),"")),""),"")</f>
        <v/>
      </c>
      <c r="DG50" s="340" t="str">
        <f ca="1">IF(DG$5&lt;&gt;"",
IF(DG$5&gt;='2.1 Kraftwerk allgemein'!$F$15,
IF(DG$5&lt;='2.1 Kraftwerk allgemein'!$F$16,
$J50*INDEX('2.1 Kraftwerk allgemein'!$H$16:$S$16,,MATCH('2.5 CAPEX'!DG$5,'2.1 Kraftwerk allgemein'!$H$15:$S$15,0)),
IF(AND($M50="x",$F50&lt;&gt;0),
IF($F50=1,$J50,
IF('2.1 Kraftwerk allgemein'!$F$17-'2.5 CAPEX'!DG$5&gt;='2.5 CAPEX'!$F50*'1.1 Allgemein'!$I$27,
IF(SUM(OFFSET(DF50,0,-MIN($F50-2,COLUMN(CS50)-1),1,MIN($F50-1,COLUMN(CS50))))=0,$J50,""),"")),"")),""),"")</f>
        <v/>
      </c>
      <c r="DH50" s="340" t="str">
        <f ca="1">IF(DH$5&lt;&gt;"",
IF(DH$5&gt;='2.1 Kraftwerk allgemein'!$F$15,
IF(DH$5&lt;='2.1 Kraftwerk allgemein'!$F$16,
$J50*INDEX('2.1 Kraftwerk allgemein'!$H$16:$S$16,,MATCH('2.5 CAPEX'!DH$5,'2.1 Kraftwerk allgemein'!$H$15:$S$15,0)),
IF(AND($M50="x",$F50&lt;&gt;0),
IF($F50=1,$J50,
IF('2.1 Kraftwerk allgemein'!$F$17-'2.5 CAPEX'!DH$5&gt;='2.5 CAPEX'!$F50*'1.1 Allgemein'!$I$27,
IF(SUM(OFFSET(DG50,0,-MIN($F50-2,COLUMN(CT50)-1),1,MIN($F50-1,COLUMN(CT50))))=0,$J50,""),"")),"")),""),"")</f>
        <v/>
      </c>
      <c r="DI50" s="340" t="str">
        <f ca="1">IF(DI$5&lt;&gt;"",
IF(DI$5&gt;='2.1 Kraftwerk allgemein'!$F$15,
IF(DI$5&lt;='2.1 Kraftwerk allgemein'!$F$16,
$J50*INDEX('2.1 Kraftwerk allgemein'!$H$16:$S$16,,MATCH('2.5 CAPEX'!DI$5,'2.1 Kraftwerk allgemein'!$H$15:$S$15,0)),
IF(AND($M50="x",$F50&lt;&gt;0),
IF($F50=1,$J50,
IF('2.1 Kraftwerk allgemein'!$F$17-'2.5 CAPEX'!DI$5&gt;='2.5 CAPEX'!$F50*'1.1 Allgemein'!$I$27,
IF(SUM(OFFSET(DH50,0,-MIN($F50-2,COLUMN(CU50)-1),1,MIN($F50-1,COLUMN(CU50))))=0,$J50,""),"")),"")),""),"")</f>
        <v/>
      </c>
      <c r="DJ50" s="340" t="str">
        <f ca="1">IF(DJ$5&lt;&gt;"",
IF(DJ$5&gt;='2.1 Kraftwerk allgemein'!$F$15,
IF(DJ$5&lt;='2.1 Kraftwerk allgemein'!$F$16,
$J50*INDEX('2.1 Kraftwerk allgemein'!$H$16:$S$16,,MATCH('2.5 CAPEX'!DJ$5,'2.1 Kraftwerk allgemein'!$H$15:$S$15,0)),
IF(AND($M50="x",$F50&lt;&gt;0),
IF($F50=1,$J50,
IF('2.1 Kraftwerk allgemein'!$F$17-'2.5 CAPEX'!DJ$5&gt;='2.5 CAPEX'!$F50*'1.1 Allgemein'!$I$27,
IF(SUM(OFFSET(DI50,0,-MIN($F50-2,COLUMN(CV50)-1),1,MIN($F50-1,COLUMN(CV50))))=0,$J50,""),"")),"")),""),"")</f>
        <v/>
      </c>
      <c r="DK50" s="340" t="str">
        <f ca="1">IF(DK$5&lt;&gt;"",
IF(DK$5&gt;='2.1 Kraftwerk allgemein'!$F$15,
IF(DK$5&lt;='2.1 Kraftwerk allgemein'!$F$16,
$J50*INDEX('2.1 Kraftwerk allgemein'!$H$16:$S$16,,MATCH('2.5 CAPEX'!DK$5,'2.1 Kraftwerk allgemein'!$H$15:$S$15,0)),
IF(AND($M50="x",$F50&lt;&gt;0),
IF($F50=1,$J50,
IF('2.1 Kraftwerk allgemein'!$F$17-'2.5 CAPEX'!DK$5&gt;='2.5 CAPEX'!$F50*'1.1 Allgemein'!$I$27,
IF(SUM(OFFSET(DJ50,0,-MIN($F50-2,COLUMN(CW50)-1),1,MIN($F50-1,COLUMN(CW50))))=0,$J50,""),"")),"")),""),"")</f>
        <v/>
      </c>
    </row>
    <row r="51" spans="2:115" s="7" customFormat="1" ht="15" customHeight="1" x14ac:dyDescent="0.35">
      <c r="D51" s="41">
        <v>404</v>
      </c>
      <c r="E51" s="41" t="str">
        <f>IF('2.1 Kraftwerk allgemein'!$F$2="f",d_f_i!$B250,IF('2.1 Kraftwerk allgemein'!$F$2="i",d_f_i!$C250,d_f_i!$A250))</f>
        <v>Trafostation MS zu HS</v>
      </c>
      <c r="F51" s="19">
        <f>INDEX('1.1 Allgemein'!$1:$1048576,MATCH('2.5 CAPEX'!D51,'1.1 Allgemein'!$E:$E,0),MATCH('2.5 CAPEX'!$F$11,'1.1 Allgemein'!$34:$34,0))</f>
        <v>40</v>
      </c>
      <c r="G51" s="93">
        <f t="shared" ca="1" si="4"/>
        <v>0</v>
      </c>
      <c r="H51" s="94">
        <f ca="1">SUM(OFFSET(O51,0,0,1,'2.1 Kraftwerk allgemein'!$F$17-'2.5 CAPEX'!$O$5+1))-J51</f>
        <v>0</v>
      </c>
      <c r="I51" s="336"/>
      <c r="J51" s="336"/>
      <c r="K51" s="68" t="str">
        <f>IF($D51&lt;&gt;"",IF(INDEX('1.1 Allgemein'!$1:$1048576,MATCH('2.5 CAPEX'!$D51,'1.1 Allgemein'!$E:$E,0),MATCH('2.5 CAPEX'!K$11,'1.1 Allgemein'!$34:$34,0))&lt;&gt;0,INDEX('1.1 Allgemein'!$1:$1048576,MATCH('2.5 CAPEX'!$D51,'1.1 Allgemein'!$E:$E,0),MATCH('2.5 CAPEX'!K$11,'1.1 Allgemein'!$34:$34,0)),""),"")</f>
        <v/>
      </c>
      <c r="L51" s="68" t="str">
        <f>IF($D51&lt;&gt;"",IF(INDEX('1.1 Allgemein'!$1:$1048576,MATCH('2.5 CAPEX'!$D51,'1.1 Allgemein'!$E:$E,0),MATCH('2.5 CAPEX'!L$11,'1.1 Allgemein'!$34:$34,0))&lt;&gt;0,INDEX('1.1 Allgemein'!$1:$1048576,MATCH('2.5 CAPEX'!$D51,'1.1 Allgemein'!$E:$E,0),MATCH('2.5 CAPEX'!L$11,'1.1 Allgemein'!$34:$34,0)),""),"")</f>
        <v/>
      </c>
      <c r="M51" s="68" t="str">
        <f>IF($D51&lt;&gt;"",IF(INDEX('1.1 Allgemein'!$1:$1048576,MATCH('2.5 CAPEX'!$D51,'1.1 Allgemein'!$E:$E,0),MATCH('2.5 CAPEX'!M$11,'1.1 Allgemein'!$34:$34,0))&lt;&gt;0,INDEX('1.1 Allgemein'!$1:$1048576,MATCH('2.5 CAPEX'!$D51,'1.1 Allgemein'!$E:$E,0),MATCH('2.5 CAPEX'!M$11,'1.1 Allgemein'!$34:$34,0)),""),"")</f>
        <v>x</v>
      </c>
      <c r="N51" s="69"/>
      <c r="O51" s="340">
        <f ca="1">IF(O$5&lt;&gt;"",
IF(O$5&gt;='2.1 Kraftwerk allgemein'!$F$15,
IF(O$5&lt;='2.1 Kraftwerk allgemein'!$F$16,
$J51*INDEX('2.1 Kraftwerk allgemein'!$H$16:$S$16,,MATCH('2.5 CAPEX'!O$5,'2.1 Kraftwerk allgemein'!$H$15:$S$15,0)),
IF(AND($M51="x",$F51&lt;&gt;0),
IF($F51=1,$J51,
IF('2.1 Kraftwerk allgemein'!$F$17-'2.5 CAPEX'!O$5&gt;='2.5 CAPEX'!$F51*'1.1 Allgemein'!$I$27,
IF(SUM(OFFSET(N51,0,-MIN($F51-2,COLUMN(A51)-1),1,MIN($F51-1,COLUMN(A51))))=0,$J51,""),"")),"")),""),"")</f>
        <v>0</v>
      </c>
      <c r="P51" s="340">
        <f ca="1">IF(P$5&lt;&gt;"",
IF(P$5&gt;='2.1 Kraftwerk allgemein'!$F$15,
IF(P$5&lt;='2.1 Kraftwerk allgemein'!$F$16,
$J51*INDEX('2.1 Kraftwerk allgemein'!$H$16:$S$16,,MATCH('2.5 CAPEX'!P$5,'2.1 Kraftwerk allgemein'!$H$15:$S$15,0)),
IF(AND($M51="x",$F51&lt;&gt;0),
IF($F51=1,$J51,
IF('2.1 Kraftwerk allgemein'!$F$17-'2.5 CAPEX'!P$5&gt;='2.5 CAPEX'!$F51*'1.1 Allgemein'!$I$27,
IF(SUM(OFFSET(O51,0,-MIN($F51-2,COLUMN(B51)-1),1,MIN($F51-1,COLUMN(B51))))=0,$J51,""),"")),"")),""),"")</f>
        <v>0</v>
      </c>
      <c r="Q51" s="340">
        <f ca="1">IF(Q$5&lt;&gt;"",
IF(Q$5&gt;='2.1 Kraftwerk allgemein'!$F$15,
IF(Q$5&lt;='2.1 Kraftwerk allgemein'!$F$16,
$J51*INDEX('2.1 Kraftwerk allgemein'!$H$16:$S$16,,MATCH('2.5 CAPEX'!Q$5,'2.1 Kraftwerk allgemein'!$H$15:$S$15,0)),
IF(AND($M51="x",$F51&lt;&gt;0),
IF($F51=1,$J51,
IF('2.1 Kraftwerk allgemein'!$F$17-'2.5 CAPEX'!Q$5&gt;='2.5 CAPEX'!$F51*'1.1 Allgemein'!$I$27,
IF(SUM(OFFSET(P51,0,-MIN($F51-2,COLUMN(C51)-1),1,MIN($F51-1,COLUMN(C51))))=0,$J51,""),"")),"")),""),"")</f>
        <v>0</v>
      </c>
      <c r="R51" s="340">
        <f ca="1">IF(R$5&lt;&gt;"",
IF(R$5&gt;='2.1 Kraftwerk allgemein'!$F$15,
IF(R$5&lt;='2.1 Kraftwerk allgemein'!$F$16,
$J51*INDEX('2.1 Kraftwerk allgemein'!$H$16:$S$16,,MATCH('2.5 CAPEX'!R$5,'2.1 Kraftwerk allgemein'!$H$15:$S$15,0)),
IF(AND($M51="x",$F51&lt;&gt;0),
IF($F51=1,$J51,
IF('2.1 Kraftwerk allgemein'!$F$17-'2.5 CAPEX'!R$5&gt;='2.5 CAPEX'!$F51*'1.1 Allgemein'!$I$27,
IF(SUM(OFFSET(Q51,0,-MIN($F51-2,COLUMN(D51)-1),1,MIN($F51-1,COLUMN(D51))))=0,$J51,""),"")),"")),""),"")</f>
        <v>0</v>
      </c>
      <c r="S51" s="340">
        <f ca="1">IF(S$5&lt;&gt;"",
IF(S$5&gt;='2.1 Kraftwerk allgemein'!$F$15,
IF(S$5&lt;='2.1 Kraftwerk allgemein'!$F$16,
$J51*INDEX('2.1 Kraftwerk allgemein'!$H$16:$S$16,,MATCH('2.5 CAPEX'!S$5,'2.1 Kraftwerk allgemein'!$H$15:$S$15,0)),
IF(AND($M51="x",$F51&lt;&gt;0),
IF($F51=1,$J51,
IF('2.1 Kraftwerk allgemein'!$F$17-'2.5 CAPEX'!S$5&gt;='2.5 CAPEX'!$F51*'1.1 Allgemein'!$I$27,
IF(SUM(OFFSET(R51,0,-MIN($F51-2,COLUMN(E51)-1),1,MIN($F51-1,COLUMN(E51))))=0,$J51,""),"")),"")),""),"")</f>
        <v>0</v>
      </c>
      <c r="T51" s="340">
        <f ca="1">IF(T$5&lt;&gt;"",
IF(T$5&gt;='2.1 Kraftwerk allgemein'!$F$15,
IF(T$5&lt;='2.1 Kraftwerk allgemein'!$F$16,
$J51*INDEX('2.1 Kraftwerk allgemein'!$H$16:$S$16,,MATCH('2.5 CAPEX'!T$5,'2.1 Kraftwerk allgemein'!$H$15:$S$15,0)),
IF(AND($M51="x",$F51&lt;&gt;0),
IF($F51=1,$J51,
IF('2.1 Kraftwerk allgemein'!$F$17-'2.5 CAPEX'!T$5&gt;='2.5 CAPEX'!$F51*'1.1 Allgemein'!$I$27,
IF(SUM(OFFSET(S51,0,-MIN($F51-2,COLUMN(F51)-1),1,MIN($F51-1,COLUMN(F51))))=0,$J51,""),"")),"")),""),"")</f>
        <v>0</v>
      </c>
      <c r="U51" s="340">
        <f ca="1">IF(U$5&lt;&gt;"",
IF(U$5&gt;='2.1 Kraftwerk allgemein'!$F$15,
IF(U$5&lt;='2.1 Kraftwerk allgemein'!$F$16,
$J51*INDEX('2.1 Kraftwerk allgemein'!$H$16:$S$16,,MATCH('2.5 CAPEX'!U$5,'2.1 Kraftwerk allgemein'!$H$15:$S$15,0)),
IF(AND($M51="x",$F51&lt;&gt;0),
IF($F51=1,$J51,
IF('2.1 Kraftwerk allgemein'!$F$17-'2.5 CAPEX'!U$5&gt;='2.5 CAPEX'!$F51*'1.1 Allgemein'!$I$27,
IF(SUM(OFFSET(T51,0,-MIN($F51-2,COLUMN(G51)-1),1,MIN($F51-1,COLUMN(G51))))=0,$J51,""),"")),"")),""),"")</f>
        <v>0</v>
      </c>
      <c r="V51" s="340">
        <f ca="1">IF(V$5&lt;&gt;"",
IF(V$5&gt;='2.1 Kraftwerk allgemein'!$F$15,
IF(V$5&lt;='2.1 Kraftwerk allgemein'!$F$16,
$J51*INDEX('2.1 Kraftwerk allgemein'!$H$16:$S$16,,MATCH('2.5 CAPEX'!V$5,'2.1 Kraftwerk allgemein'!$H$15:$S$15,0)),
IF(AND($M51="x",$F51&lt;&gt;0),
IF($F51=1,$J51,
IF('2.1 Kraftwerk allgemein'!$F$17-'2.5 CAPEX'!V$5&gt;='2.5 CAPEX'!$F51*'1.1 Allgemein'!$I$27,
IF(SUM(OFFSET(U51,0,-MIN($F51-2,COLUMN(H51)-1),1,MIN($F51-1,COLUMN(H51))))=0,$J51,""),"")),"")),""),"")</f>
        <v>0</v>
      </c>
      <c r="W51" s="340">
        <f ca="1">IF(W$5&lt;&gt;"",
IF(W$5&gt;='2.1 Kraftwerk allgemein'!$F$15,
IF(W$5&lt;='2.1 Kraftwerk allgemein'!$F$16,
$J51*INDEX('2.1 Kraftwerk allgemein'!$H$16:$S$16,,MATCH('2.5 CAPEX'!W$5,'2.1 Kraftwerk allgemein'!$H$15:$S$15,0)),
IF(AND($M51="x",$F51&lt;&gt;0),
IF($F51=1,$J51,
IF('2.1 Kraftwerk allgemein'!$F$17-'2.5 CAPEX'!W$5&gt;='2.5 CAPEX'!$F51*'1.1 Allgemein'!$I$27,
IF(SUM(OFFSET(V51,0,-MIN($F51-2,COLUMN(I51)-1),1,MIN($F51-1,COLUMN(I51))))=0,$J51,""),"")),"")),""),"")</f>
        <v>0</v>
      </c>
      <c r="X51" s="340">
        <f ca="1">IF(X$5&lt;&gt;"",
IF(X$5&gt;='2.1 Kraftwerk allgemein'!$F$15,
IF(X$5&lt;='2.1 Kraftwerk allgemein'!$F$16,
$J51*INDEX('2.1 Kraftwerk allgemein'!$H$16:$S$16,,MATCH('2.5 CAPEX'!X$5,'2.1 Kraftwerk allgemein'!$H$15:$S$15,0)),
IF(AND($M51="x",$F51&lt;&gt;0),
IF($F51=1,$J51,
IF('2.1 Kraftwerk allgemein'!$F$17-'2.5 CAPEX'!X$5&gt;='2.5 CAPEX'!$F51*'1.1 Allgemein'!$I$27,
IF(SUM(OFFSET(W51,0,-MIN($F51-2,COLUMN(J51)-1),1,MIN($F51-1,COLUMN(J51))))=0,$J51,""),"")),"")),""),"")</f>
        <v>0</v>
      </c>
      <c r="Y51" s="340">
        <f ca="1">IF(Y$5&lt;&gt;"",
IF(Y$5&gt;='2.1 Kraftwerk allgemein'!$F$15,
IF(Y$5&lt;='2.1 Kraftwerk allgemein'!$F$16,
$J51*INDEX('2.1 Kraftwerk allgemein'!$H$16:$S$16,,MATCH('2.5 CAPEX'!Y$5,'2.1 Kraftwerk allgemein'!$H$15:$S$15,0)),
IF(AND($M51="x",$F51&lt;&gt;0),
IF($F51=1,$J51,
IF('2.1 Kraftwerk allgemein'!$F$17-'2.5 CAPEX'!Y$5&gt;='2.5 CAPEX'!$F51*'1.1 Allgemein'!$I$27,
IF(SUM(OFFSET(X51,0,-MIN($F51-2,COLUMN(K51)-1),1,MIN($F51-1,COLUMN(K51))))=0,$J51,""),"")),"")),""),"")</f>
        <v>0</v>
      </c>
      <c r="Z51" s="340">
        <f ca="1">IF(Z$5&lt;&gt;"",
IF(Z$5&gt;='2.1 Kraftwerk allgemein'!$F$15,
IF(Z$5&lt;='2.1 Kraftwerk allgemein'!$F$16,
$J51*INDEX('2.1 Kraftwerk allgemein'!$H$16:$S$16,,MATCH('2.5 CAPEX'!Z$5,'2.1 Kraftwerk allgemein'!$H$15:$S$15,0)),
IF(AND($M51="x",$F51&lt;&gt;0),
IF($F51=1,$J51,
IF('2.1 Kraftwerk allgemein'!$F$17-'2.5 CAPEX'!Z$5&gt;='2.5 CAPEX'!$F51*'1.1 Allgemein'!$I$27,
IF(SUM(OFFSET(Y51,0,-MIN($F51-2,COLUMN(L51)-1),1,MIN($F51-1,COLUMN(L51))))=0,$J51,""),"")),"")),""),"")</f>
        <v>0</v>
      </c>
      <c r="AA51" s="340">
        <f ca="1">IF(AA$5&lt;&gt;"",
IF(AA$5&gt;='2.1 Kraftwerk allgemein'!$F$15,
IF(AA$5&lt;='2.1 Kraftwerk allgemein'!$F$16,
$J51*INDEX('2.1 Kraftwerk allgemein'!$H$16:$S$16,,MATCH('2.5 CAPEX'!AA$5,'2.1 Kraftwerk allgemein'!$H$15:$S$15,0)),
IF(AND($M51="x",$F51&lt;&gt;0),
IF($F51=1,$J51,
IF('2.1 Kraftwerk allgemein'!$F$17-'2.5 CAPEX'!AA$5&gt;='2.5 CAPEX'!$F51*'1.1 Allgemein'!$I$27,
IF(SUM(OFFSET(Z51,0,-MIN($F51-2,COLUMN(M51)-1),1,MIN($F51-1,COLUMN(M51))))=0,$J51,""),"")),"")),""),"")</f>
        <v>0</v>
      </c>
      <c r="AB51" s="340">
        <f ca="1">IF(AB$5&lt;&gt;"",
IF(AB$5&gt;='2.1 Kraftwerk allgemein'!$F$15,
IF(AB$5&lt;='2.1 Kraftwerk allgemein'!$F$16,
$J51*INDEX('2.1 Kraftwerk allgemein'!$H$16:$S$16,,MATCH('2.5 CAPEX'!AB$5,'2.1 Kraftwerk allgemein'!$H$15:$S$15,0)),
IF(AND($M51="x",$F51&lt;&gt;0),
IF($F51=1,$J51,
IF('2.1 Kraftwerk allgemein'!$F$17-'2.5 CAPEX'!AB$5&gt;='2.5 CAPEX'!$F51*'1.1 Allgemein'!$I$27,
IF(SUM(OFFSET(AA51,0,-MIN($F51-2,COLUMN(N51)-1),1,MIN($F51-1,COLUMN(N51))))=0,$J51,""),"")),"")),""),"")</f>
        <v>0</v>
      </c>
      <c r="AC51" s="340">
        <f ca="1">IF(AC$5&lt;&gt;"",
IF(AC$5&gt;='2.1 Kraftwerk allgemein'!$F$15,
IF(AC$5&lt;='2.1 Kraftwerk allgemein'!$F$16,
$J51*INDEX('2.1 Kraftwerk allgemein'!$H$16:$S$16,,MATCH('2.5 CAPEX'!AC$5,'2.1 Kraftwerk allgemein'!$H$15:$S$15,0)),
IF(AND($M51="x",$F51&lt;&gt;0),
IF($F51=1,$J51,
IF('2.1 Kraftwerk allgemein'!$F$17-'2.5 CAPEX'!AC$5&gt;='2.5 CAPEX'!$F51*'1.1 Allgemein'!$I$27,
IF(SUM(OFFSET(AB51,0,-MIN($F51-2,COLUMN(O51)-1),1,MIN($F51-1,COLUMN(O51))))=0,$J51,""),"")),"")),""),"")</f>
        <v>0</v>
      </c>
      <c r="AD51" s="340">
        <f ca="1">IF(AD$5&lt;&gt;"",
IF(AD$5&gt;='2.1 Kraftwerk allgemein'!$F$15,
IF(AD$5&lt;='2.1 Kraftwerk allgemein'!$F$16,
$J51*INDEX('2.1 Kraftwerk allgemein'!$H$16:$S$16,,MATCH('2.5 CAPEX'!AD$5,'2.1 Kraftwerk allgemein'!$H$15:$S$15,0)),
IF(AND($M51="x",$F51&lt;&gt;0),
IF($F51=1,$J51,
IF('2.1 Kraftwerk allgemein'!$F$17-'2.5 CAPEX'!AD$5&gt;='2.5 CAPEX'!$F51*'1.1 Allgemein'!$I$27,
IF(SUM(OFFSET(AC51,0,-MIN($F51-2,COLUMN(P51)-1),1,MIN($F51-1,COLUMN(P51))))=0,$J51,""),"")),"")),""),"")</f>
        <v>0</v>
      </c>
      <c r="AE51" s="340">
        <f ca="1">IF(AE$5&lt;&gt;"",
IF(AE$5&gt;='2.1 Kraftwerk allgemein'!$F$15,
IF(AE$5&lt;='2.1 Kraftwerk allgemein'!$F$16,
$J51*INDEX('2.1 Kraftwerk allgemein'!$H$16:$S$16,,MATCH('2.5 CAPEX'!AE$5,'2.1 Kraftwerk allgemein'!$H$15:$S$15,0)),
IF(AND($M51="x",$F51&lt;&gt;0),
IF($F51=1,$J51,
IF('2.1 Kraftwerk allgemein'!$F$17-'2.5 CAPEX'!AE$5&gt;='2.5 CAPEX'!$F51*'1.1 Allgemein'!$I$27,
IF(SUM(OFFSET(AD51,0,-MIN($F51-2,COLUMN(Q51)-1),1,MIN($F51-1,COLUMN(Q51))))=0,$J51,""),"")),"")),""),"")</f>
        <v>0</v>
      </c>
      <c r="AF51" s="340">
        <f ca="1">IF(AF$5&lt;&gt;"",
IF(AF$5&gt;='2.1 Kraftwerk allgemein'!$F$15,
IF(AF$5&lt;='2.1 Kraftwerk allgemein'!$F$16,
$J51*INDEX('2.1 Kraftwerk allgemein'!$H$16:$S$16,,MATCH('2.5 CAPEX'!AF$5,'2.1 Kraftwerk allgemein'!$H$15:$S$15,0)),
IF(AND($M51="x",$F51&lt;&gt;0),
IF($F51=1,$J51,
IF('2.1 Kraftwerk allgemein'!$F$17-'2.5 CAPEX'!AF$5&gt;='2.5 CAPEX'!$F51*'1.1 Allgemein'!$I$27,
IF(SUM(OFFSET(AE51,0,-MIN($F51-2,COLUMN(R51)-1),1,MIN($F51-1,COLUMN(R51))))=0,$J51,""),"")),"")),""),"")</f>
        <v>0</v>
      </c>
      <c r="AG51" s="340">
        <f ca="1">IF(AG$5&lt;&gt;"",
IF(AG$5&gt;='2.1 Kraftwerk allgemein'!$F$15,
IF(AG$5&lt;='2.1 Kraftwerk allgemein'!$F$16,
$J51*INDEX('2.1 Kraftwerk allgemein'!$H$16:$S$16,,MATCH('2.5 CAPEX'!AG$5,'2.1 Kraftwerk allgemein'!$H$15:$S$15,0)),
IF(AND($M51="x",$F51&lt;&gt;0),
IF($F51=1,$J51,
IF('2.1 Kraftwerk allgemein'!$F$17-'2.5 CAPEX'!AG$5&gt;='2.5 CAPEX'!$F51*'1.1 Allgemein'!$I$27,
IF(SUM(OFFSET(AF51,0,-MIN($F51-2,COLUMN(S51)-1),1,MIN($F51-1,COLUMN(S51))))=0,$J51,""),"")),"")),""),"")</f>
        <v>0</v>
      </c>
      <c r="AH51" s="340">
        <f ca="1">IF(AH$5&lt;&gt;"",
IF(AH$5&gt;='2.1 Kraftwerk allgemein'!$F$15,
IF(AH$5&lt;='2.1 Kraftwerk allgemein'!$F$16,
$J51*INDEX('2.1 Kraftwerk allgemein'!$H$16:$S$16,,MATCH('2.5 CAPEX'!AH$5,'2.1 Kraftwerk allgemein'!$H$15:$S$15,0)),
IF(AND($M51="x",$F51&lt;&gt;0),
IF($F51=1,$J51,
IF('2.1 Kraftwerk allgemein'!$F$17-'2.5 CAPEX'!AH$5&gt;='2.5 CAPEX'!$F51*'1.1 Allgemein'!$I$27,
IF(SUM(OFFSET(AG51,0,-MIN($F51-2,COLUMN(T51)-1),1,MIN($F51-1,COLUMN(T51))))=0,$J51,""),"")),"")),""),"")</f>
        <v>0</v>
      </c>
      <c r="AI51" s="340">
        <f ca="1">IF(AI$5&lt;&gt;"",
IF(AI$5&gt;='2.1 Kraftwerk allgemein'!$F$15,
IF(AI$5&lt;='2.1 Kraftwerk allgemein'!$F$16,
$J51*INDEX('2.1 Kraftwerk allgemein'!$H$16:$S$16,,MATCH('2.5 CAPEX'!AI$5,'2.1 Kraftwerk allgemein'!$H$15:$S$15,0)),
IF(AND($M51="x",$F51&lt;&gt;0),
IF($F51=1,$J51,
IF('2.1 Kraftwerk allgemein'!$F$17-'2.5 CAPEX'!AI$5&gt;='2.5 CAPEX'!$F51*'1.1 Allgemein'!$I$27,
IF(SUM(OFFSET(AH51,0,-MIN($F51-2,COLUMN(U51)-1),1,MIN($F51-1,COLUMN(U51))))=0,$J51,""),"")),"")),""),"")</f>
        <v>0</v>
      </c>
      <c r="AJ51" s="340">
        <f ca="1">IF(AJ$5&lt;&gt;"",
IF(AJ$5&gt;='2.1 Kraftwerk allgemein'!$F$15,
IF(AJ$5&lt;='2.1 Kraftwerk allgemein'!$F$16,
$J51*INDEX('2.1 Kraftwerk allgemein'!$H$16:$S$16,,MATCH('2.5 CAPEX'!AJ$5,'2.1 Kraftwerk allgemein'!$H$15:$S$15,0)),
IF(AND($M51="x",$F51&lt;&gt;0),
IF($F51=1,$J51,
IF('2.1 Kraftwerk allgemein'!$F$17-'2.5 CAPEX'!AJ$5&gt;='2.5 CAPEX'!$F51*'1.1 Allgemein'!$I$27,
IF(SUM(OFFSET(AI51,0,-MIN($F51-2,COLUMN(V51)-1),1,MIN($F51-1,COLUMN(V51))))=0,$J51,""),"")),"")),""),"")</f>
        <v>0</v>
      </c>
      <c r="AK51" s="340">
        <f ca="1">IF(AK$5&lt;&gt;"",
IF(AK$5&gt;='2.1 Kraftwerk allgemein'!$F$15,
IF(AK$5&lt;='2.1 Kraftwerk allgemein'!$F$16,
$J51*INDEX('2.1 Kraftwerk allgemein'!$H$16:$S$16,,MATCH('2.5 CAPEX'!AK$5,'2.1 Kraftwerk allgemein'!$H$15:$S$15,0)),
IF(AND($M51="x",$F51&lt;&gt;0),
IF($F51=1,$J51,
IF('2.1 Kraftwerk allgemein'!$F$17-'2.5 CAPEX'!AK$5&gt;='2.5 CAPEX'!$F51*'1.1 Allgemein'!$I$27,
IF(SUM(OFFSET(AJ51,0,-MIN($F51-2,COLUMN(W51)-1),1,MIN($F51-1,COLUMN(W51))))=0,$J51,""),"")),"")),""),"")</f>
        <v>0</v>
      </c>
      <c r="AL51" s="340">
        <f ca="1">IF(AL$5&lt;&gt;"",
IF(AL$5&gt;='2.1 Kraftwerk allgemein'!$F$15,
IF(AL$5&lt;='2.1 Kraftwerk allgemein'!$F$16,
$J51*INDEX('2.1 Kraftwerk allgemein'!$H$16:$S$16,,MATCH('2.5 CAPEX'!AL$5,'2.1 Kraftwerk allgemein'!$H$15:$S$15,0)),
IF(AND($M51="x",$F51&lt;&gt;0),
IF($F51=1,$J51,
IF('2.1 Kraftwerk allgemein'!$F$17-'2.5 CAPEX'!AL$5&gt;='2.5 CAPEX'!$F51*'1.1 Allgemein'!$I$27,
IF(SUM(OFFSET(AK51,0,-MIN($F51-2,COLUMN(X51)-1),1,MIN($F51-1,COLUMN(X51))))=0,$J51,""),"")),"")),""),"")</f>
        <v>0</v>
      </c>
      <c r="AM51" s="340">
        <f ca="1">IF(AM$5&lt;&gt;"",
IF(AM$5&gt;='2.1 Kraftwerk allgemein'!$F$15,
IF(AM$5&lt;='2.1 Kraftwerk allgemein'!$F$16,
$J51*INDEX('2.1 Kraftwerk allgemein'!$H$16:$S$16,,MATCH('2.5 CAPEX'!AM$5,'2.1 Kraftwerk allgemein'!$H$15:$S$15,0)),
IF(AND($M51="x",$F51&lt;&gt;0),
IF($F51=1,$J51,
IF('2.1 Kraftwerk allgemein'!$F$17-'2.5 CAPEX'!AM$5&gt;='2.5 CAPEX'!$F51*'1.1 Allgemein'!$I$27,
IF(SUM(OFFSET(AL51,0,-MIN($F51-2,COLUMN(Y51)-1),1,MIN($F51-1,COLUMN(Y51))))=0,$J51,""),"")),"")),""),"")</f>
        <v>0</v>
      </c>
      <c r="AN51" s="340" t="str">
        <f ca="1">IF(AN$5&lt;&gt;"",
IF(AN$5&gt;='2.1 Kraftwerk allgemein'!$F$15,
IF(AN$5&lt;='2.1 Kraftwerk allgemein'!$F$16,
$J51*INDEX('2.1 Kraftwerk allgemein'!$H$16:$S$16,,MATCH('2.5 CAPEX'!AN$5,'2.1 Kraftwerk allgemein'!$H$15:$S$15,0)),
IF(AND($M51="x",$F51&lt;&gt;0),
IF($F51=1,$J51,
IF('2.1 Kraftwerk allgemein'!$F$17-'2.5 CAPEX'!AN$5&gt;='2.5 CAPEX'!$F51*'1.1 Allgemein'!$I$27,
IF(SUM(OFFSET(AM51,0,-MIN($F51-2,COLUMN(Z51)-1),1,MIN($F51-1,COLUMN(Z51))))=0,$J51,""),"")),"")),""),"")</f>
        <v/>
      </c>
      <c r="AO51" s="340" t="str">
        <f ca="1">IF(AO$5&lt;&gt;"",
IF(AO$5&gt;='2.1 Kraftwerk allgemein'!$F$15,
IF(AO$5&lt;='2.1 Kraftwerk allgemein'!$F$16,
$J51*INDEX('2.1 Kraftwerk allgemein'!$H$16:$S$16,,MATCH('2.5 CAPEX'!AO$5,'2.1 Kraftwerk allgemein'!$H$15:$S$15,0)),
IF(AND($M51="x",$F51&lt;&gt;0),
IF($F51=1,$J51,
IF('2.1 Kraftwerk allgemein'!$F$17-'2.5 CAPEX'!AO$5&gt;='2.5 CAPEX'!$F51*'1.1 Allgemein'!$I$27,
IF(SUM(OFFSET(AN51,0,-MIN($F51-2,COLUMN(AA51)-1),1,MIN($F51-1,COLUMN(AA51))))=0,$J51,""),"")),"")),""),"")</f>
        <v/>
      </c>
      <c r="AP51" s="340" t="str">
        <f ca="1">IF(AP$5&lt;&gt;"",
IF(AP$5&gt;='2.1 Kraftwerk allgemein'!$F$15,
IF(AP$5&lt;='2.1 Kraftwerk allgemein'!$F$16,
$J51*INDEX('2.1 Kraftwerk allgemein'!$H$16:$S$16,,MATCH('2.5 CAPEX'!AP$5,'2.1 Kraftwerk allgemein'!$H$15:$S$15,0)),
IF(AND($M51="x",$F51&lt;&gt;0),
IF($F51=1,$J51,
IF('2.1 Kraftwerk allgemein'!$F$17-'2.5 CAPEX'!AP$5&gt;='2.5 CAPEX'!$F51*'1.1 Allgemein'!$I$27,
IF(SUM(OFFSET(AO51,0,-MIN($F51-2,COLUMN(AB51)-1),1,MIN($F51-1,COLUMN(AB51))))=0,$J51,""),"")),"")),""),"")</f>
        <v/>
      </c>
      <c r="AQ51" s="340" t="str">
        <f ca="1">IF(AQ$5&lt;&gt;"",
IF(AQ$5&gt;='2.1 Kraftwerk allgemein'!$F$15,
IF(AQ$5&lt;='2.1 Kraftwerk allgemein'!$F$16,
$J51*INDEX('2.1 Kraftwerk allgemein'!$H$16:$S$16,,MATCH('2.5 CAPEX'!AQ$5,'2.1 Kraftwerk allgemein'!$H$15:$S$15,0)),
IF(AND($M51="x",$F51&lt;&gt;0),
IF($F51=1,$J51,
IF('2.1 Kraftwerk allgemein'!$F$17-'2.5 CAPEX'!AQ$5&gt;='2.5 CAPEX'!$F51*'1.1 Allgemein'!$I$27,
IF(SUM(OFFSET(AP51,0,-MIN($F51-2,COLUMN(AC51)-1),1,MIN($F51-1,COLUMN(AC51))))=0,$J51,""),"")),"")),""),"")</f>
        <v/>
      </c>
      <c r="AR51" s="340" t="str">
        <f ca="1">IF(AR$5&lt;&gt;"",
IF(AR$5&gt;='2.1 Kraftwerk allgemein'!$F$15,
IF(AR$5&lt;='2.1 Kraftwerk allgemein'!$F$16,
$J51*INDEX('2.1 Kraftwerk allgemein'!$H$16:$S$16,,MATCH('2.5 CAPEX'!AR$5,'2.1 Kraftwerk allgemein'!$H$15:$S$15,0)),
IF(AND($M51="x",$F51&lt;&gt;0),
IF($F51=1,$J51,
IF('2.1 Kraftwerk allgemein'!$F$17-'2.5 CAPEX'!AR$5&gt;='2.5 CAPEX'!$F51*'1.1 Allgemein'!$I$27,
IF(SUM(OFFSET(AQ51,0,-MIN($F51-2,COLUMN(AD51)-1),1,MIN($F51-1,COLUMN(AD51))))=0,$J51,""),"")),"")),""),"")</f>
        <v/>
      </c>
      <c r="AS51" s="340" t="str">
        <f ca="1">IF(AS$5&lt;&gt;"",
IF(AS$5&gt;='2.1 Kraftwerk allgemein'!$F$15,
IF(AS$5&lt;='2.1 Kraftwerk allgemein'!$F$16,
$J51*INDEX('2.1 Kraftwerk allgemein'!$H$16:$S$16,,MATCH('2.5 CAPEX'!AS$5,'2.1 Kraftwerk allgemein'!$H$15:$S$15,0)),
IF(AND($M51="x",$F51&lt;&gt;0),
IF($F51=1,$J51,
IF('2.1 Kraftwerk allgemein'!$F$17-'2.5 CAPEX'!AS$5&gt;='2.5 CAPEX'!$F51*'1.1 Allgemein'!$I$27,
IF(SUM(OFFSET(AR51,0,-MIN($F51-2,COLUMN(AE51)-1),1,MIN($F51-1,COLUMN(AE51))))=0,$J51,""),"")),"")),""),"")</f>
        <v/>
      </c>
      <c r="AT51" s="340" t="str">
        <f ca="1">IF(AT$5&lt;&gt;"",
IF(AT$5&gt;='2.1 Kraftwerk allgemein'!$F$15,
IF(AT$5&lt;='2.1 Kraftwerk allgemein'!$F$16,
$J51*INDEX('2.1 Kraftwerk allgemein'!$H$16:$S$16,,MATCH('2.5 CAPEX'!AT$5,'2.1 Kraftwerk allgemein'!$H$15:$S$15,0)),
IF(AND($M51="x",$F51&lt;&gt;0),
IF($F51=1,$J51,
IF('2.1 Kraftwerk allgemein'!$F$17-'2.5 CAPEX'!AT$5&gt;='2.5 CAPEX'!$F51*'1.1 Allgemein'!$I$27,
IF(SUM(OFFSET(AS51,0,-MIN($F51-2,COLUMN(AF51)-1),1,MIN($F51-1,COLUMN(AF51))))=0,$J51,""),"")),"")),""),"")</f>
        <v/>
      </c>
      <c r="AU51" s="340" t="str">
        <f ca="1">IF(AU$5&lt;&gt;"",
IF(AU$5&gt;='2.1 Kraftwerk allgemein'!$F$15,
IF(AU$5&lt;='2.1 Kraftwerk allgemein'!$F$16,
$J51*INDEX('2.1 Kraftwerk allgemein'!$H$16:$S$16,,MATCH('2.5 CAPEX'!AU$5,'2.1 Kraftwerk allgemein'!$H$15:$S$15,0)),
IF(AND($M51="x",$F51&lt;&gt;0),
IF($F51=1,$J51,
IF('2.1 Kraftwerk allgemein'!$F$17-'2.5 CAPEX'!AU$5&gt;='2.5 CAPEX'!$F51*'1.1 Allgemein'!$I$27,
IF(SUM(OFFSET(AT51,0,-MIN($F51-2,COLUMN(AG51)-1),1,MIN($F51-1,COLUMN(AG51))))=0,$J51,""),"")),"")),""),"")</f>
        <v/>
      </c>
      <c r="AV51" s="340" t="str">
        <f ca="1">IF(AV$5&lt;&gt;"",
IF(AV$5&gt;='2.1 Kraftwerk allgemein'!$F$15,
IF(AV$5&lt;='2.1 Kraftwerk allgemein'!$F$16,
$J51*INDEX('2.1 Kraftwerk allgemein'!$H$16:$S$16,,MATCH('2.5 CAPEX'!AV$5,'2.1 Kraftwerk allgemein'!$H$15:$S$15,0)),
IF(AND($M51="x",$F51&lt;&gt;0),
IF($F51=1,$J51,
IF('2.1 Kraftwerk allgemein'!$F$17-'2.5 CAPEX'!AV$5&gt;='2.5 CAPEX'!$F51*'1.1 Allgemein'!$I$27,
IF(SUM(OFFSET(AU51,0,-MIN($F51-2,COLUMN(AH51)-1),1,MIN($F51-1,COLUMN(AH51))))=0,$J51,""),"")),"")),""),"")</f>
        <v/>
      </c>
      <c r="AW51" s="340" t="str">
        <f ca="1">IF(AW$5&lt;&gt;"",
IF(AW$5&gt;='2.1 Kraftwerk allgemein'!$F$15,
IF(AW$5&lt;='2.1 Kraftwerk allgemein'!$F$16,
$J51*INDEX('2.1 Kraftwerk allgemein'!$H$16:$S$16,,MATCH('2.5 CAPEX'!AW$5,'2.1 Kraftwerk allgemein'!$H$15:$S$15,0)),
IF(AND($M51="x",$F51&lt;&gt;0),
IF($F51=1,$J51,
IF('2.1 Kraftwerk allgemein'!$F$17-'2.5 CAPEX'!AW$5&gt;='2.5 CAPEX'!$F51*'1.1 Allgemein'!$I$27,
IF(SUM(OFFSET(AV51,0,-MIN($F51-2,COLUMN(AI51)-1),1,MIN($F51-1,COLUMN(AI51))))=0,$J51,""),"")),"")),""),"")</f>
        <v/>
      </c>
      <c r="AX51" s="340" t="str">
        <f ca="1">IF(AX$5&lt;&gt;"",
IF(AX$5&gt;='2.1 Kraftwerk allgemein'!$F$15,
IF(AX$5&lt;='2.1 Kraftwerk allgemein'!$F$16,
$J51*INDEX('2.1 Kraftwerk allgemein'!$H$16:$S$16,,MATCH('2.5 CAPEX'!AX$5,'2.1 Kraftwerk allgemein'!$H$15:$S$15,0)),
IF(AND($M51="x",$F51&lt;&gt;0),
IF($F51=1,$J51,
IF('2.1 Kraftwerk allgemein'!$F$17-'2.5 CAPEX'!AX$5&gt;='2.5 CAPEX'!$F51*'1.1 Allgemein'!$I$27,
IF(SUM(OFFSET(AW51,0,-MIN($F51-2,COLUMN(AJ51)-1),1,MIN($F51-1,COLUMN(AJ51))))=0,$J51,""),"")),"")),""),"")</f>
        <v/>
      </c>
      <c r="AY51" s="340" t="str">
        <f ca="1">IF(AY$5&lt;&gt;"",
IF(AY$5&gt;='2.1 Kraftwerk allgemein'!$F$15,
IF(AY$5&lt;='2.1 Kraftwerk allgemein'!$F$16,
$J51*INDEX('2.1 Kraftwerk allgemein'!$H$16:$S$16,,MATCH('2.5 CAPEX'!AY$5,'2.1 Kraftwerk allgemein'!$H$15:$S$15,0)),
IF(AND($M51="x",$F51&lt;&gt;0),
IF($F51=1,$J51,
IF('2.1 Kraftwerk allgemein'!$F$17-'2.5 CAPEX'!AY$5&gt;='2.5 CAPEX'!$F51*'1.1 Allgemein'!$I$27,
IF(SUM(OFFSET(AX51,0,-MIN($F51-2,COLUMN(AK51)-1),1,MIN($F51-1,COLUMN(AK51))))=0,$J51,""),"")),"")),""),"")</f>
        <v/>
      </c>
      <c r="AZ51" s="340" t="str">
        <f ca="1">IF(AZ$5&lt;&gt;"",
IF(AZ$5&gt;='2.1 Kraftwerk allgemein'!$F$15,
IF(AZ$5&lt;='2.1 Kraftwerk allgemein'!$F$16,
$J51*INDEX('2.1 Kraftwerk allgemein'!$H$16:$S$16,,MATCH('2.5 CAPEX'!AZ$5,'2.1 Kraftwerk allgemein'!$H$15:$S$15,0)),
IF(AND($M51="x",$F51&lt;&gt;0),
IF($F51=1,$J51,
IF('2.1 Kraftwerk allgemein'!$F$17-'2.5 CAPEX'!AZ$5&gt;='2.5 CAPEX'!$F51*'1.1 Allgemein'!$I$27,
IF(SUM(OFFSET(AY51,0,-MIN($F51-2,COLUMN(AL51)-1),1,MIN($F51-1,COLUMN(AL51))))=0,$J51,""),"")),"")),""),"")</f>
        <v/>
      </c>
      <c r="BA51" s="340" t="str">
        <f ca="1">IF(BA$5&lt;&gt;"",
IF(BA$5&gt;='2.1 Kraftwerk allgemein'!$F$15,
IF(BA$5&lt;='2.1 Kraftwerk allgemein'!$F$16,
$J51*INDEX('2.1 Kraftwerk allgemein'!$H$16:$S$16,,MATCH('2.5 CAPEX'!BA$5,'2.1 Kraftwerk allgemein'!$H$15:$S$15,0)),
IF(AND($M51="x",$F51&lt;&gt;0),
IF($F51=1,$J51,
IF('2.1 Kraftwerk allgemein'!$F$17-'2.5 CAPEX'!BA$5&gt;='2.5 CAPEX'!$F51*'1.1 Allgemein'!$I$27,
IF(SUM(OFFSET(AZ51,0,-MIN($F51-2,COLUMN(AM51)-1),1,MIN($F51-1,COLUMN(AM51))))=0,$J51,""),"")),"")),""),"")</f>
        <v/>
      </c>
      <c r="BB51" s="340" t="str">
        <f ca="1">IF(BB$5&lt;&gt;"",
IF(BB$5&gt;='2.1 Kraftwerk allgemein'!$F$15,
IF(BB$5&lt;='2.1 Kraftwerk allgemein'!$F$16,
$J51*INDEX('2.1 Kraftwerk allgemein'!$H$16:$S$16,,MATCH('2.5 CAPEX'!BB$5,'2.1 Kraftwerk allgemein'!$H$15:$S$15,0)),
IF(AND($M51="x",$F51&lt;&gt;0),
IF($F51=1,$J51,
IF('2.1 Kraftwerk allgemein'!$F$17-'2.5 CAPEX'!BB$5&gt;='2.5 CAPEX'!$F51*'1.1 Allgemein'!$I$27,
IF(SUM(OFFSET(BA51,0,-MIN($F51-2,COLUMN(AN51)-1),1,MIN($F51-1,COLUMN(AN51))))=0,$J51,""),"")),"")),""),"")</f>
        <v/>
      </c>
      <c r="BC51" s="340" t="str">
        <f ca="1">IF(BC$5&lt;&gt;"",
IF(BC$5&gt;='2.1 Kraftwerk allgemein'!$F$15,
IF(BC$5&lt;='2.1 Kraftwerk allgemein'!$F$16,
$J51*INDEX('2.1 Kraftwerk allgemein'!$H$16:$S$16,,MATCH('2.5 CAPEX'!BC$5,'2.1 Kraftwerk allgemein'!$H$15:$S$15,0)),
IF(AND($M51="x",$F51&lt;&gt;0),
IF($F51=1,$J51,
IF('2.1 Kraftwerk allgemein'!$F$17-'2.5 CAPEX'!BC$5&gt;='2.5 CAPEX'!$F51*'1.1 Allgemein'!$I$27,
IF(SUM(OFFSET(BB51,0,-MIN($F51-2,COLUMN(AO51)-1),1,MIN($F51-1,COLUMN(AO51))))=0,$J51,""),"")),"")),""),"")</f>
        <v/>
      </c>
      <c r="BD51" s="340" t="str">
        <f ca="1">IF(BD$5&lt;&gt;"",
IF(BD$5&gt;='2.1 Kraftwerk allgemein'!$F$15,
IF(BD$5&lt;='2.1 Kraftwerk allgemein'!$F$16,
$J51*INDEX('2.1 Kraftwerk allgemein'!$H$16:$S$16,,MATCH('2.5 CAPEX'!BD$5,'2.1 Kraftwerk allgemein'!$H$15:$S$15,0)),
IF(AND($M51="x",$F51&lt;&gt;0),
IF($F51=1,$J51,
IF('2.1 Kraftwerk allgemein'!$F$17-'2.5 CAPEX'!BD$5&gt;='2.5 CAPEX'!$F51*'1.1 Allgemein'!$I$27,
IF(SUM(OFFSET(BC51,0,-MIN($F51-2,COLUMN(AP51)-1),1,MIN($F51-1,COLUMN(AP51))))=0,$J51,""),"")),"")),""),"")</f>
        <v/>
      </c>
      <c r="BE51" s="340" t="str">
        <f ca="1">IF(BE$5&lt;&gt;"",
IF(BE$5&gt;='2.1 Kraftwerk allgemein'!$F$15,
IF(BE$5&lt;='2.1 Kraftwerk allgemein'!$F$16,
$J51*INDEX('2.1 Kraftwerk allgemein'!$H$16:$S$16,,MATCH('2.5 CAPEX'!BE$5,'2.1 Kraftwerk allgemein'!$H$15:$S$15,0)),
IF(AND($M51="x",$F51&lt;&gt;0),
IF($F51=1,$J51,
IF('2.1 Kraftwerk allgemein'!$F$17-'2.5 CAPEX'!BE$5&gt;='2.5 CAPEX'!$F51*'1.1 Allgemein'!$I$27,
IF(SUM(OFFSET(BD51,0,-MIN($F51-2,COLUMN(AQ51)-1),1,MIN($F51-1,COLUMN(AQ51))))=0,$J51,""),"")),"")),""),"")</f>
        <v/>
      </c>
      <c r="BF51" s="340" t="str">
        <f ca="1">IF(BF$5&lt;&gt;"",
IF(BF$5&gt;='2.1 Kraftwerk allgemein'!$F$15,
IF(BF$5&lt;='2.1 Kraftwerk allgemein'!$F$16,
$J51*INDEX('2.1 Kraftwerk allgemein'!$H$16:$S$16,,MATCH('2.5 CAPEX'!BF$5,'2.1 Kraftwerk allgemein'!$H$15:$S$15,0)),
IF(AND($M51="x",$F51&lt;&gt;0),
IF($F51=1,$J51,
IF('2.1 Kraftwerk allgemein'!$F$17-'2.5 CAPEX'!BF$5&gt;='2.5 CAPEX'!$F51*'1.1 Allgemein'!$I$27,
IF(SUM(OFFSET(BE51,0,-MIN($F51-2,COLUMN(AR51)-1),1,MIN($F51-1,COLUMN(AR51))))=0,$J51,""),"")),"")),""),"")</f>
        <v/>
      </c>
      <c r="BG51" s="340" t="str">
        <f ca="1">IF(BG$5&lt;&gt;"",
IF(BG$5&gt;='2.1 Kraftwerk allgemein'!$F$15,
IF(BG$5&lt;='2.1 Kraftwerk allgemein'!$F$16,
$J51*INDEX('2.1 Kraftwerk allgemein'!$H$16:$S$16,,MATCH('2.5 CAPEX'!BG$5,'2.1 Kraftwerk allgemein'!$H$15:$S$15,0)),
IF(AND($M51="x",$F51&lt;&gt;0),
IF($F51=1,$J51,
IF('2.1 Kraftwerk allgemein'!$F$17-'2.5 CAPEX'!BG$5&gt;='2.5 CAPEX'!$F51*'1.1 Allgemein'!$I$27,
IF(SUM(OFFSET(BF51,0,-MIN($F51-2,COLUMN(AS51)-1),1,MIN($F51-1,COLUMN(AS51))))=0,$J51,""),"")),"")),""),"")</f>
        <v/>
      </c>
      <c r="BH51" s="340" t="str">
        <f ca="1">IF(BH$5&lt;&gt;"",
IF(BH$5&gt;='2.1 Kraftwerk allgemein'!$F$15,
IF(BH$5&lt;='2.1 Kraftwerk allgemein'!$F$16,
$J51*INDEX('2.1 Kraftwerk allgemein'!$H$16:$S$16,,MATCH('2.5 CAPEX'!BH$5,'2.1 Kraftwerk allgemein'!$H$15:$S$15,0)),
IF(AND($M51="x",$F51&lt;&gt;0),
IF($F51=1,$J51,
IF('2.1 Kraftwerk allgemein'!$F$17-'2.5 CAPEX'!BH$5&gt;='2.5 CAPEX'!$F51*'1.1 Allgemein'!$I$27,
IF(SUM(OFFSET(BG51,0,-MIN($F51-2,COLUMN(AT51)-1),1,MIN($F51-1,COLUMN(AT51))))=0,$J51,""),"")),"")),""),"")</f>
        <v/>
      </c>
      <c r="BI51" s="340" t="str">
        <f ca="1">IF(BI$5&lt;&gt;"",
IF(BI$5&gt;='2.1 Kraftwerk allgemein'!$F$15,
IF(BI$5&lt;='2.1 Kraftwerk allgemein'!$F$16,
$J51*INDEX('2.1 Kraftwerk allgemein'!$H$16:$S$16,,MATCH('2.5 CAPEX'!BI$5,'2.1 Kraftwerk allgemein'!$H$15:$S$15,0)),
IF(AND($M51="x",$F51&lt;&gt;0),
IF($F51=1,$J51,
IF('2.1 Kraftwerk allgemein'!$F$17-'2.5 CAPEX'!BI$5&gt;='2.5 CAPEX'!$F51*'1.1 Allgemein'!$I$27,
IF(SUM(OFFSET(BH51,0,-MIN($F51-2,COLUMN(AU51)-1),1,MIN($F51-1,COLUMN(AU51))))=0,$J51,""),"")),"")),""),"")</f>
        <v/>
      </c>
      <c r="BJ51" s="340" t="str">
        <f ca="1">IF(BJ$5&lt;&gt;"",
IF(BJ$5&gt;='2.1 Kraftwerk allgemein'!$F$15,
IF(BJ$5&lt;='2.1 Kraftwerk allgemein'!$F$16,
$J51*INDEX('2.1 Kraftwerk allgemein'!$H$16:$S$16,,MATCH('2.5 CAPEX'!BJ$5,'2.1 Kraftwerk allgemein'!$H$15:$S$15,0)),
IF(AND($M51="x",$F51&lt;&gt;0),
IF($F51=1,$J51,
IF('2.1 Kraftwerk allgemein'!$F$17-'2.5 CAPEX'!BJ$5&gt;='2.5 CAPEX'!$F51*'1.1 Allgemein'!$I$27,
IF(SUM(OFFSET(BI51,0,-MIN($F51-2,COLUMN(AV51)-1),1,MIN($F51-1,COLUMN(AV51))))=0,$J51,""),"")),"")),""),"")</f>
        <v/>
      </c>
      <c r="BK51" s="340" t="str">
        <f ca="1">IF(BK$5&lt;&gt;"",
IF(BK$5&gt;='2.1 Kraftwerk allgemein'!$F$15,
IF(BK$5&lt;='2.1 Kraftwerk allgemein'!$F$16,
$J51*INDEX('2.1 Kraftwerk allgemein'!$H$16:$S$16,,MATCH('2.5 CAPEX'!BK$5,'2.1 Kraftwerk allgemein'!$H$15:$S$15,0)),
IF(AND($M51="x",$F51&lt;&gt;0),
IF($F51=1,$J51,
IF('2.1 Kraftwerk allgemein'!$F$17-'2.5 CAPEX'!BK$5&gt;='2.5 CAPEX'!$F51*'1.1 Allgemein'!$I$27,
IF(SUM(OFFSET(BJ51,0,-MIN($F51-2,COLUMN(AW51)-1),1,MIN($F51-1,COLUMN(AW51))))=0,$J51,""),"")),"")),""),"")</f>
        <v/>
      </c>
      <c r="BL51" s="340" t="str">
        <f ca="1">IF(BL$5&lt;&gt;"",
IF(BL$5&gt;='2.1 Kraftwerk allgemein'!$F$15,
IF(BL$5&lt;='2.1 Kraftwerk allgemein'!$F$16,
$J51*INDEX('2.1 Kraftwerk allgemein'!$H$16:$S$16,,MATCH('2.5 CAPEX'!BL$5,'2.1 Kraftwerk allgemein'!$H$15:$S$15,0)),
IF(AND($M51="x",$F51&lt;&gt;0),
IF($F51=1,$J51,
IF('2.1 Kraftwerk allgemein'!$F$17-'2.5 CAPEX'!BL$5&gt;='2.5 CAPEX'!$F51*'1.1 Allgemein'!$I$27,
IF(SUM(OFFSET(BK51,0,-MIN($F51-2,COLUMN(AX51)-1),1,MIN($F51-1,COLUMN(AX51))))=0,$J51,""),"")),"")),""),"")</f>
        <v/>
      </c>
      <c r="BM51" s="340" t="str">
        <f ca="1">IF(BM$5&lt;&gt;"",
IF(BM$5&gt;='2.1 Kraftwerk allgemein'!$F$15,
IF(BM$5&lt;='2.1 Kraftwerk allgemein'!$F$16,
$J51*INDEX('2.1 Kraftwerk allgemein'!$H$16:$S$16,,MATCH('2.5 CAPEX'!BM$5,'2.1 Kraftwerk allgemein'!$H$15:$S$15,0)),
IF(AND($M51="x",$F51&lt;&gt;0),
IF($F51=1,$J51,
IF('2.1 Kraftwerk allgemein'!$F$17-'2.5 CAPEX'!BM$5&gt;='2.5 CAPEX'!$F51*'1.1 Allgemein'!$I$27,
IF(SUM(OFFSET(BL51,0,-MIN($F51-2,COLUMN(AY51)-1),1,MIN($F51-1,COLUMN(AY51))))=0,$J51,""),"")),"")),""),"")</f>
        <v/>
      </c>
      <c r="BN51" s="340" t="str">
        <f ca="1">IF(BN$5&lt;&gt;"",
IF(BN$5&gt;='2.1 Kraftwerk allgemein'!$F$15,
IF(BN$5&lt;='2.1 Kraftwerk allgemein'!$F$16,
$J51*INDEX('2.1 Kraftwerk allgemein'!$H$16:$S$16,,MATCH('2.5 CAPEX'!BN$5,'2.1 Kraftwerk allgemein'!$H$15:$S$15,0)),
IF(AND($M51="x",$F51&lt;&gt;0),
IF($F51=1,$J51,
IF('2.1 Kraftwerk allgemein'!$F$17-'2.5 CAPEX'!BN$5&gt;='2.5 CAPEX'!$F51*'1.1 Allgemein'!$I$27,
IF(SUM(OFFSET(BM51,0,-MIN($F51-2,COLUMN(AZ51)-1),1,MIN($F51-1,COLUMN(AZ51))))=0,$J51,""),"")),"")),""),"")</f>
        <v/>
      </c>
      <c r="BO51" s="340" t="str">
        <f ca="1">IF(BO$5&lt;&gt;"",
IF(BO$5&gt;='2.1 Kraftwerk allgemein'!$F$15,
IF(BO$5&lt;='2.1 Kraftwerk allgemein'!$F$16,
$J51*INDEX('2.1 Kraftwerk allgemein'!$H$16:$S$16,,MATCH('2.5 CAPEX'!BO$5,'2.1 Kraftwerk allgemein'!$H$15:$S$15,0)),
IF(AND($M51="x",$F51&lt;&gt;0),
IF($F51=1,$J51,
IF('2.1 Kraftwerk allgemein'!$F$17-'2.5 CAPEX'!BO$5&gt;='2.5 CAPEX'!$F51*'1.1 Allgemein'!$I$27,
IF(SUM(OFFSET(BN51,0,-MIN($F51-2,COLUMN(BA51)-1),1,MIN($F51-1,COLUMN(BA51))))=0,$J51,""),"")),"")),""),"")</f>
        <v/>
      </c>
      <c r="BP51" s="340" t="str">
        <f ca="1">IF(BP$5&lt;&gt;"",
IF(BP$5&gt;='2.1 Kraftwerk allgemein'!$F$15,
IF(BP$5&lt;='2.1 Kraftwerk allgemein'!$F$16,
$J51*INDEX('2.1 Kraftwerk allgemein'!$H$16:$S$16,,MATCH('2.5 CAPEX'!BP$5,'2.1 Kraftwerk allgemein'!$H$15:$S$15,0)),
IF(AND($M51="x",$F51&lt;&gt;0),
IF($F51=1,$J51,
IF('2.1 Kraftwerk allgemein'!$F$17-'2.5 CAPEX'!BP$5&gt;='2.5 CAPEX'!$F51*'1.1 Allgemein'!$I$27,
IF(SUM(OFFSET(BO51,0,-MIN($F51-2,COLUMN(BB51)-1),1,MIN($F51-1,COLUMN(BB51))))=0,$J51,""),"")),"")),""),"")</f>
        <v/>
      </c>
      <c r="BQ51" s="340" t="str">
        <f ca="1">IF(BQ$5&lt;&gt;"",
IF(BQ$5&gt;='2.1 Kraftwerk allgemein'!$F$15,
IF(BQ$5&lt;='2.1 Kraftwerk allgemein'!$F$16,
$J51*INDEX('2.1 Kraftwerk allgemein'!$H$16:$S$16,,MATCH('2.5 CAPEX'!BQ$5,'2.1 Kraftwerk allgemein'!$H$15:$S$15,0)),
IF(AND($M51="x",$F51&lt;&gt;0),
IF($F51=1,$J51,
IF('2.1 Kraftwerk allgemein'!$F$17-'2.5 CAPEX'!BQ$5&gt;='2.5 CAPEX'!$F51*'1.1 Allgemein'!$I$27,
IF(SUM(OFFSET(BP51,0,-MIN($F51-2,COLUMN(BC51)-1),1,MIN($F51-1,COLUMN(BC51))))=0,$J51,""),"")),"")),""),"")</f>
        <v/>
      </c>
      <c r="BR51" s="340" t="str">
        <f ca="1">IF(BR$5&lt;&gt;"",
IF(BR$5&gt;='2.1 Kraftwerk allgemein'!$F$15,
IF(BR$5&lt;='2.1 Kraftwerk allgemein'!$F$16,
$J51*INDEX('2.1 Kraftwerk allgemein'!$H$16:$S$16,,MATCH('2.5 CAPEX'!BR$5,'2.1 Kraftwerk allgemein'!$H$15:$S$15,0)),
IF(AND($M51="x",$F51&lt;&gt;0),
IF($F51=1,$J51,
IF('2.1 Kraftwerk allgemein'!$F$17-'2.5 CAPEX'!BR$5&gt;='2.5 CAPEX'!$F51*'1.1 Allgemein'!$I$27,
IF(SUM(OFFSET(BQ51,0,-MIN($F51-2,COLUMN(BD51)-1),1,MIN($F51-1,COLUMN(BD51))))=0,$J51,""),"")),"")),""),"")</f>
        <v/>
      </c>
      <c r="BS51" s="340" t="str">
        <f ca="1">IF(BS$5&lt;&gt;"",
IF(BS$5&gt;='2.1 Kraftwerk allgemein'!$F$15,
IF(BS$5&lt;='2.1 Kraftwerk allgemein'!$F$16,
$J51*INDEX('2.1 Kraftwerk allgemein'!$H$16:$S$16,,MATCH('2.5 CAPEX'!BS$5,'2.1 Kraftwerk allgemein'!$H$15:$S$15,0)),
IF(AND($M51="x",$F51&lt;&gt;0),
IF($F51=1,$J51,
IF('2.1 Kraftwerk allgemein'!$F$17-'2.5 CAPEX'!BS$5&gt;='2.5 CAPEX'!$F51*'1.1 Allgemein'!$I$27,
IF(SUM(OFFSET(BR51,0,-MIN($F51-2,COLUMN(BE51)-1),1,MIN($F51-1,COLUMN(BE51))))=0,$J51,""),"")),"")),""),"")</f>
        <v/>
      </c>
      <c r="BT51" s="340" t="str">
        <f ca="1">IF(BT$5&lt;&gt;"",
IF(BT$5&gt;='2.1 Kraftwerk allgemein'!$F$15,
IF(BT$5&lt;='2.1 Kraftwerk allgemein'!$F$16,
$J51*INDEX('2.1 Kraftwerk allgemein'!$H$16:$S$16,,MATCH('2.5 CAPEX'!BT$5,'2.1 Kraftwerk allgemein'!$H$15:$S$15,0)),
IF(AND($M51="x",$F51&lt;&gt;0),
IF($F51=1,$J51,
IF('2.1 Kraftwerk allgemein'!$F$17-'2.5 CAPEX'!BT$5&gt;='2.5 CAPEX'!$F51*'1.1 Allgemein'!$I$27,
IF(SUM(OFFSET(BS51,0,-MIN($F51-2,COLUMN(BF51)-1),1,MIN($F51-1,COLUMN(BF51))))=0,$J51,""),"")),"")),""),"")</f>
        <v/>
      </c>
      <c r="BU51" s="340" t="str">
        <f ca="1">IF(BU$5&lt;&gt;"",
IF(BU$5&gt;='2.1 Kraftwerk allgemein'!$F$15,
IF(BU$5&lt;='2.1 Kraftwerk allgemein'!$F$16,
$J51*INDEX('2.1 Kraftwerk allgemein'!$H$16:$S$16,,MATCH('2.5 CAPEX'!BU$5,'2.1 Kraftwerk allgemein'!$H$15:$S$15,0)),
IF(AND($M51="x",$F51&lt;&gt;0),
IF($F51=1,$J51,
IF('2.1 Kraftwerk allgemein'!$F$17-'2.5 CAPEX'!BU$5&gt;='2.5 CAPEX'!$F51*'1.1 Allgemein'!$I$27,
IF(SUM(OFFSET(BT51,0,-MIN($F51-2,COLUMN(BG51)-1),1,MIN($F51-1,COLUMN(BG51))))=0,$J51,""),"")),"")),""),"")</f>
        <v/>
      </c>
      <c r="BV51" s="340" t="str">
        <f ca="1">IF(BV$5&lt;&gt;"",
IF(BV$5&gt;='2.1 Kraftwerk allgemein'!$F$15,
IF(BV$5&lt;='2.1 Kraftwerk allgemein'!$F$16,
$J51*INDEX('2.1 Kraftwerk allgemein'!$H$16:$S$16,,MATCH('2.5 CAPEX'!BV$5,'2.1 Kraftwerk allgemein'!$H$15:$S$15,0)),
IF(AND($M51="x",$F51&lt;&gt;0),
IF($F51=1,$J51,
IF('2.1 Kraftwerk allgemein'!$F$17-'2.5 CAPEX'!BV$5&gt;='2.5 CAPEX'!$F51*'1.1 Allgemein'!$I$27,
IF(SUM(OFFSET(BU51,0,-MIN($F51-2,COLUMN(BH51)-1),1,MIN($F51-1,COLUMN(BH51))))=0,$J51,""),"")),"")),""),"")</f>
        <v/>
      </c>
      <c r="BW51" s="340" t="str">
        <f ca="1">IF(BW$5&lt;&gt;"",
IF(BW$5&gt;='2.1 Kraftwerk allgemein'!$F$15,
IF(BW$5&lt;='2.1 Kraftwerk allgemein'!$F$16,
$J51*INDEX('2.1 Kraftwerk allgemein'!$H$16:$S$16,,MATCH('2.5 CAPEX'!BW$5,'2.1 Kraftwerk allgemein'!$H$15:$S$15,0)),
IF(AND($M51="x",$F51&lt;&gt;0),
IF($F51=1,$J51,
IF('2.1 Kraftwerk allgemein'!$F$17-'2.5 CAPEX'!BW$5&gt;='2.5 CAPEX'!$F51*'1.1 Allgemein'!$I$27,
IF(SUM(OFFSET(BV51,0,-MIN($F51-2,COLUMN(BI51)-1),1,MIN($F51-1,COLUMN(BI51))))=0,$J51,""),"")),"")),""),"")</f>
        <v/>
      </c>
      <c r="BX51" s="340" t="str">
        <f ca="1">IF(BX$5&lt;&gt;"",
IF(BX$5&gt;='2.1 Kraftwerk allgemein'!$F$15,
IF(BX$5&lt;='2.1 Kraftwerk allgemein'!$F$16,
$J51*INDEX('2.1 Kraftwerk allgemein'!$H$16:$S$16,,MATCH('2.5 CAPEX'!BX$5,'2.1 Kraftwerk allgemein'!$H$15:$S$15,0)),
IF(AND($M51="x",$F51&lt;&gt;0),
IF($F51=1,$J51,
IF('2.1 Kraftwerk allgemein'!$F$17-'2.5 CAPEX'!BX$5&gt;='2.5 CAPEX'!$F51*'1.1 Allgemein'!$I$27,
IF(SUM(OFFSET(BW51,0,-MIN($F51-2,COLUMN(BJ51)-1),1,MIN($F51-1,COLUMN(BJ51))))=0,$J51,""),"")),"")),""),"")</f>
        <v/>
      </c>
      <c r="BY51" s="340" t="str">
        <f ca="1">IF(BY$5&lt;&gt;"",
IF(BY$5&gt;='2.1 Kraftwerk allgemein'!$F$15,
IF(BY$5&lt;='2.1 Kraftwerk allgemein'!$F$16,
$J51*INDEX('2.1 Kraftwerk allgemein'!$H$16:$S$16,,MATCH('2.5 CAPEX'!BY$5,'2.1 Kraftwerk allgemein'!$H$15:$S$15,0)),
IF(AND($M51="x",$F51&lt;&gt;0),
IF($F51=1,$J51,
IF('2.1 Kraftwerk allgemein'!$F$17-'2.5 CAPEX'!BY$5&gt;='2.5 CAPEX'!$F51*'1.1 Allgemein'!$I$27,
IF(SUM(OFFSET(BX51,0,-MIN($F51-2,COLUMN(BK51)-1),1,MIN($F51-1,COLUMN(BK51))))=0,$J51,""),"")),"")),""),"")</f>
        <v/>
      </c>
      <c r="BZ51" s="340" t="str">
        <f ca="1">IF(BZ$5&lt;&gt;"",
IF(BZ$5&gt;='2.1 Kraftwerk allgemein'!$F$15,
IF(BZ$5&lt;='2.1 Kraftwerk allgemein'!$F$16,
$J51*INDEX('2.1 Kraftwerk allgemein'!$H$16:$S$16,,MATCH('2.5 CAPEX'!BZ$5,'2.1 Kraftwerk allgemein'!$H$15:$S$15,0)),
IF(AND($M51="x",$F51&lt;&gt;0),
IF($F51=1,$J51,
IF('2.1 Kraftwerk allgemein'!$F$17-'2.5 CAPEX'!BZ$5&gt;='2.5 CAPEX'!$F51*'1.1 Allgemein'!$I$27,
IF(SUM(OFFSET(BY51,0,-MIN($F51-2,COLUMN(BL51)-1),1,MIN($F51-1,COLUMN(BL51))))=0,$J51,""),"")),"")),""),"")</f>
        <v/>
      </c>
      <c r="CA51" s="340" t="str">
        <f ca="1">IF(CA$5&lt;&gt;"",
IF(CA$5&gt;='2.1 Kraftwerk allgemein'!$F$15,
IF(CA$5&lt;='2.1 Kraftwerk allgemein'!$F$16,
$J51*INDEX('2.1 Kraftwerk allgemein'!$H$16:$S$16,,MATCH('2.5 CAPEX'!CA$5,'2.1 Kraftwerk allgemein'!$H$15:$S$15,0)),
IF(AND($M51="x",$F51&lt;&gt;0),
IF($F51=1,$J51,
IF('2.1 Kraftwerk allgemein'!$F$17-'2.5 CAPEX'!CA$5&gt;='2.5 CAPEX'!$F51*'1.1 Allgemein'!$I$27,
IF(SUM(OFFSET(BZ51,0,-MIN($F51-2,COLUMN(BM51)-1),1,MIN($F51-1,COLUMN(BM51))))=0,$J51,""),"")),"")),""),"")</f>
        <v/>
      </c>
      <c r="CB51" s="340" t="str">
        <f ca="1">IF(CB$5&lt;&gt;"",
IF(CB$5&gt;='2.1 Kraftwerk allgemein'!$F$15,
IF(CB$5&lt;='2.1 Kraftwerk allgemein'!$F$16,
$J51*INDEX('2.1 Kraftwerk allgemein'!$H$16:$S$16,,MATCH('2.5 CAPEX'!CB$5,'2.1 Kraftwerk allgemein'!$H$15:$S$15,0)),
IF(AND($M51="x",$F51&lt;&gt;0),
IF($F51=1,$J51,
IF('2.1 Kraftwerk allgemein'!$F$17-'2.5 CAPEX'!CB$5&gt;='2.5 CAPEX'!$F51*'1.1 Allgemein'!$I$27,
IF(SUM(OFFSET(CA51,0,-MIN($F51-2,COLUMN(BN51)-1),1,MIN($F51-1,COLUMN(BN51))))=0,$J51,""),"")),"")),""),"")</f>
        <v/>
      </c>
      <c r="CC51" s="340" t="str">
        <f ca="1">IF(CC$5&lt;&gt;"",
IF(CC$5&gt;='2.1 Kraftwerk allgemein'!$F$15,
IF(CC$5&lt;='2.1 Kraftwerk allgemein'!$F$16,
$J51*INDEX('2.1 Kraftwerk allgemein'!$H$16:$S$16,,MATCH('2.5 CAPEX'!CC$5,'2.1 Kraftwerk allgemein'!$H$15:$S$15,0)),
IF(AND($M51="x",$F51&lt;&gt;0),
IF($F51=1,$J51,
IF('2.1 Kraftwerk allgemein'!$F$17-'2.5 CAPEX'!CC$5&gt;='2.5 CAPEX'!$F51*'1.1 Allgemein'!$I$27,
IF(SUM(OFFSET(CB51,0,-MIN($F51-2,COLUMN(BO51)-1),1,MIN($F51-1,COLUMN(BO51))))=0,$J51,""),"")),"")),""),"")</f>
        <v/>
      </c>
      <c r="CD51" s="340" t="str">
        <f ca="1">IF(CD$5&lt;&gt;"",
IF(CD$5&gt;='2.1 Kraftwerk allgemein'!$F$15,
IF(CD$5&lt;='2.1 Kraftwerk allgemein'!$F$16,
$J51*INDEX('2.1 Kraftwerk allgemein'!$H$16:$S$16,,MATCH('2.5 CAPEX'!CD$5,'2.1 Kraftwerk allgemein'!$H$15:$S$15,0)),
IF(AND($M51="x",$F51&lt;&gt;0),
IF($F51=1,$J51,
IF('2.1 Kraftwerk allgemein'!$F$17-'2.5 CAPEX'!CD$5&gt;='2.5 CAPEX'!$F51*'1.1 Allgemein'!$I$27,
IF(SUM(OFFSET(CC51,0,-MIN($F51-2,COLUMN(BP51)-1),1,MIN($F51-1,COLUMN(BP51))))=0,$J51,""),"")),"")),""),"")</f>
        <v/>
      </c>
      <c r="CE51" s="340" t="str">
        <f ca="1">IF(CE$5&lt;&gt;"",
IF(CE$5&gt;='2.1 Kraftwerk allgemein'!$F$15,
IF(CE$5&lt;='2.1 Kraftwerk allgemein'!$F$16,
$J51*INDEX('2.1 Kraftwerk allgemein'!$H$16:$S$16,,MATCH('2.5 CAPEX'!CE$5,'2.1 Kraftwerk allgemein'!$H$15:$S$15,0)),
IF(AND($M51="x",$F51&lt;&gt;0),
IF($F51=1,$J51,
IF('2.1 Kraftwerk allgemein'!$F$17-'2.5 CAPEX'!CE$5&gt;='2.5 CAPEX'!$F51*'1.1 Allgemein'!$I$27,
IF(SUM(OFFSET(CD51,0,-MIN($F51-2,COLUMN(BQ51)-1),1,MIN($F51-1,COLUMN(BQ51))))=0,$J51,""),"")),"")),""),"")</f>
        <v/>
      </c>
      <c r="CF51" s="340" t="str">
        <f ca="1">IF(CF$5&lt;&gt;"",
IF(CF$5&gt;='2.1 Kraftwerk allgemein'!$F$15,
IF(CF$5&lt;='2.1 Kraftwerk allgemein'!$F$16,
$J51*INDEX('2.1 Kraftwerk allgemein'!$H$16:$S$16,,MATCH('2.5 CAPEX'!CF$5,'2.1 Kraftwerk allgemein'!$H$15:$S$15,0)),
IF(AND($M51="x",$F51&lt;&gt;0),
IF($F51=1,$J51,
IF('2.1 Kraftwerk allgemein'!$F$17-'2.5 CAPEX'!CF$5&gt;='2.5 CAPEX'!$F51*'1.1 Allgemein'!$I$27,
IF(SUM(OFFSET(CE51,0,-MIN($F51-2,COLUMN(BR51)-1),1,MIN($F51-1,COLUMN(BR51))))=0,$J51,""),"")),"")),""),"")</f>
        <v/>
      </c>
      <c r="CG51" s="340" t="str">
        <f ca="1">IF(CG$5&lt;&gt;"",
IF(CG$5&gt;='2.1 Kraftwerk allgemein'!$F$15,
IF(CG$5&lt;='2.1 Kraftwerk allgemein'!$F$16,
$J51*INDEX('2.1 Kraftwerk allgemein'!$H$16:$S$16,,MATCH('2.5 CAPEX'!CG$5,'2.1 Kraftwerk allgemein'!$H$15:$S$15,0)),
IF(AND($M51="x",$F51&lt;&gt;0),
IF($F51=1,$J51,
IF('2.1 Kraftwerk allgemein'!$F$17-'2.5 CAPEX'!CG$5&gt;='2.5 CAPEX'!$F51*'1.1 Allgemein'!$I$27,
IF(SUM(OFFSET(CF51,0,-MIN($F51-2,COLUMN(BS51)-1),1,MIN($F51-1,COLUMN(BS51))))=0,$J51,""),"")),"")),""),"")</f>
        <v/>
      </c>
      <c r="CH51" s="340" t="str">
        <f ca="1">IF(CH$5&lt;&gt;"",
IF(CH$5&gt;='2.1 Kraftwerk allgemein'!$F$15,
IF(CH$5&lt;='2.1 Kraftwerk allgemein'!$F$16,
$J51*INDEX('2.1 Kraftwerk allgemein'!$H$16:$S$16,,MATCH('2.5 CAPEX'!CH$5,'2.1 Kraftwerk allgemein'!$H$15:$S$15,0)),
IF(AND($M51="x",$F51&lt;&gt;0),
IF($F51=1,$J51,
IF('2.1 Kraftwerk allgemein'!$F$17-'2.5 CAPEX'!CH$5&gt;='2.5 CAPEX'!$F51*'1.1 Allgemein'!$I$27,
IF(SUM(OFFSET(CG51,0,-MIN($F51-2,COLUMN(BT51)-1),1,MIN($F51-1,COLUMN(BT51))))=0,$J51,""),"")),"")),""),"")</f>
        <v/>
      </c>
      <c r="CI51" s="340" t="str">
        <f ca="1">IF(CI$5&lt;&gt;"",
IF(CI$5&gt;='2.1 Kraftwerk allgemein'!$F$15,
IF(CI$5&lt;='2.1 Kraftwerk allgemein'!$F$16,
$J51*INDEX('2.1 Kraftwerk allgemein'!$H$16:$S$16,,MATCH('2.5 CAPEX'!CI$5,'2.1 Kraftwerk allgemein'!$H$15:$S$15,0)),
IF(AND($M51="x",$F51&lt;&gt;0),
IF($F51=1,$J51,
IF('2.1 Kraftwerk allgemein'!$F$17-'2.5 CAPEX'!CI$5&gt;='2.5 CAPEX'!$F51*'1.1 Allgemein'!$I$27,
IF(SUM(OFFSET(CH51,0,-MIN($F51-2,COLUMN(BU51)-1),1,MIN($F51-1,COLUMN(BU51))))=0,$J51,""),"")),"")),""),"")</f>
        <v/>
      </c>
      <c r="CJ51" s="340" t="str">
        <f ca="1">IF(CJ$5&lt;&gt;"",
IF(CJ$5&gt;='2.1 Kraftwerk allgemein'!$F$15,
IF(CJ$5&lt;='2.1 Kraftwerk allgemein'!$F$16,
$J51*INDEX('2.1 Kraftwerk allgemein'!$H$16:$S$16,,MATCH('2.5 CAPEX'!CJ$5,'2.1 Kraftwerk allgemein'!$H$15:$S$15,0)),
IF(AND($M51="x",$F51&lt;&gt;0),
IF($F51=1,$J51,
IF('2.1 Kraftwerk allgemein'!$F$17-'2.5 CAPEX'!CJ$5&gt;='2.5 CAPEX'!$F51*'1.1 Allgemein'!$I$27,
IF(SUM(OFFSET(CI51,0,-MIN($F51-2,COLUMN(BV51)-1),1,MIN($F51-1,COLUMN(BV51))))=0,$J51,""),"")),"")),""),"")</f>
        <v/>
      </c>
      <c r="CK51" s="340" t="str">
        <f ca="1">IF(CK$5&lt;&gt;"",
IF(CK$5&gt;='2.1 Kraftwerk allgemein'!$F$15,
IF(CK$5&lt;='2.1 Kraftwerk allgemein'!$F$16,
$J51*INDEX('2.1 Kraftwerk allgemein'!$H$16:$S$16,,MATCH('2.5 CAPEX'!CK$5,'2.1 Kraftwerk allgemein'!$H$15:$S$15,0)),
IF(AND($M51="x",$F51&lt;&gt;0),
IF($F51=1,$J51,
IF('2.1 Kraftwerk allgemein'!$F$17-'2.5 CAPEX'!CK$5&gt;='2.5 CAPEX'!$F51*'1.1 Allgemein'!$I$27,
IF(SUM(OFFSET(CJ51,0,-MIN($F51-2,COLUMN(BW51)-1),1,MIN($F51-1,COLUMN(BW51))))=0,$J51,""),"")),"")),""),"")</f>
        <v/>
      </c>
      <c r="CL51" s="340" t="str">
        <f ca="1">IF(CL$5&lt;&gt;"",
IF(CL$5&gt;='2.1 Kraftwerk allgemein'!$F$15,
IF(CL$5&lt;='2.1 Kraftwerk allgemein'!$F$16,
$J51*INDEX('2.1 Kraftwerk allgemein'!$H$16:$S$16,,MATCH('2.5 CAPEX'!CL$5,'2.1 Kraftwerk allgemein'!$H$15:$S$15,0)),
IF(AND($M51="x",$F51&lt;&gt;0),
IF($F51=1,$J51,
IF('2.1 Kraftwerk allgemein'!$F$17-'2.5 CAPEX'!CL$5&gt;='2.5 CAPEX'!$F51*'1.1 Allgemein'!$I$27,
IF(SUM(OFFSET(CK51,0,-MIN($F51-2,COLUMN(BX51)-1),1,MIN($F51-1,COLUMN(BX51))))=0,$J51,""),"")),"")),""),"")</f>
        <v/>
      </c>
      <c r="CM51" s="340" t="str">
        <f ca="1">IF(CM$5&lt;&gt;"",
IF(CM$5&gt;='2.1 Kraftwerk allgemein'!$F$15,
IF(CM$5&lt;='2.1 Kraftwerk allgemein'!$F$16,
$J51*INDEX('2.1 Kraftwerk allgemein'!$H$16:$S$16,,MATCH('2.5 CAPEX'!CM$5,'2.1 Kraftwerk allgemein'!$H$15:$S$15,0)),
IF(AND($M51="x",$F51&lt;&gt;0),
IF($F51=1,$J51,
IF('2.1 Kraftwerk allgemein'!$F$17-'2.5 CAPEX'!CM$5&gt;='2.5 CAPEX'!$F51*'1.1 Allgemein'!$I$27,
IF(SUM(OFFSET(CL51,0,-MIN($F51-2,COLUMN(BY51)-1),1,MIN($F51-1,COLUMN(BY51))))=0,$J51,""),"")),"")),""),"")</f>
        <v/>
      </c>
      <c r="CN51" s="340" t="str">
        <f ca="1">IF(CN$5&lt;&gt;"",
IF(CN$5&gt;='2.1 Kraftwerk allgemein'!$F$15,
IF(CN$5&lt;='2.1 Kraftwerk allgemein'!$F$16,
$J51*INDEX('2.1 Kraftwerk allgemein'!$H$16:$S$16,,MATCH('2.5 CAPEX'!CN$5,'2.1 Kraftwerk allgemein'!$H$15:$S$15,0)),
IF(AND($M51="x",$F51&lt;&gt;0),
IF($F51=1,$J51,
IF('2.1 Kraftwerk allgemein'!$F$17-'2.5 CAPEX'!CN$5&gt;='2.5 CAPEX'!$F51*'1.1 Allgemein'!$I$27,
IF(SUM(OFFSET(CM51,0,-MIN($F51-2,COLUMN(BZ51)-1),1,MIN($F51-1,COLUMN(BZ51))))=0,$J51,""),"")),"")),""),"")</f>
        <v/>
      </c>
      <c r="CO51" s="340" t="str">
        <f ca="1">IF(CO$5&lt;&gt;"",
IF(CO$5&gt;='2.1 Kraftwerk allgemein'!$F$15,
IF(CO$5&lt;='2.1 Kraftwerk allgemein'!$F$16,
$J51*INDEX('2.1 Kraftwerk allgemein'!$H$16:$S$16,,MATCH('2.5 CAPEX'!CO$5,'2.1 Kraftwerk allgemein'!$H$15:$S$15,0)),
IF(AND($M51="x",$F51&lt;&gt;0),
IF($F51=1,$J51,
IF('2.1 Kraftwerk allgemein'!$F$17-'2.5 CAPEX'!CO$5&gt;='2.5 CAPEX'!$F51*'1.1 Allgemein'!$I$27,
IF(SUM(OFFSET(CN51,0,-MIN($F51-2,COLUMN(CA51)-1),1,MIN($F51-1,COLUMN(CA51))))=0,$J51,""),"")),"")),""),"")</f>
        <v/>
      </c>
      <c r="CP51" s="340" t="str">
        <f ca="1">IF(CP$5&lt;&gt;"",
IF(CP$5&gt;='2.1 Kraftwerk allgemein'!$F$15,
IF(CP$5&lt;='2.1 Kraftwerk allgemein'!$F$16,
$J51*INDEX('2.1 Kraftwerk allgemein'!$H$16:$S$16,,MATCH('2.5 CAPEX'!CP$5,'2.1 Kraftwerk allgemein'!$H$15:$S$15,0)),
IF(AND($M51="x",$F51&lt;&gt;0),
IF($F51=1,$J51,
IF('2.1 Kraftwerk allgemein'!$F$17-'2.5 CAPEX'!CP$5&gt;='2.5 CAPEX'!$F51*'1.1 Allgemein'!$I$27,
IF(SUM(OFFSET(CO51,0,-MIN($F51-2,COLUMN(CB51)-1),1,MIN($F51-1,COLUMN(CB51))))=0,$J51,""),"")),"")),""),"")</f>
        <v/>
      </c>
      <c r="CQ51" s="340" t="str">
        <f ca="1">IF(CQ$5&lt;&gt;"",
IF(CQ$5&gt;='2.1 Kraftwerk allgemein'!$F$15,
IF(CQ$5&lt;='2.1 Kraftwerk allgemein'!$F$16,
$J51*INDEX('2.1 Kraftwerk allgemein'!$H$16:$S$16,,MATCH('2.5 CAPEX'!CQ$5,'2.1 Kraftwerk allgemein'!$H$15:$S$15,0)),
IF(AND($M51="x",$F51&lt;&gt;0),
IF($F51=1,$J51,
IF('2.1 Kraftwerk allgemein'!$F$17-'2.5 CAPEX'!CQ$5&gt;='2.5 CAPEX'!$F51*'1.1 Allgemein'!$I$27,
IF(SUM(OFFSET(CP51,0,-MIN($F51-2,COLUMN(CC51)-1),1,MIN($F51-1,COLUMN(CC51))))=0,$J51,""),"")),"")),""),"")</f>
        <v/>
      </c>
      <c r="CR51" s="340" t="str">
        <f ca="1">IF(CR$5&lt;&gt;"",
IF(CR$5&gt;='2.1 Kraftwerk allgemein'!$F$15,
IF(CR$5&lt;='2.1 Kraftwerk allgemein'!$F$16,
$J51*INDEX('2.1 Kraftwerk allgemein'!$H$16:$S$16,,MATCH('2.5 CAPEX'!CR$5,'2.1 Kraftwerk allgemein'!$H$15:$S$15,0)),
IF(AND($M51="x",$F51&lt;&gt;0),
IF($F51=1,$J51,
IF('2.1 Kraftwerk allgemein'!$F$17-'2.5 CAPEX'!CR$5&gt;='2.5 CAPEX'!$F51*'1.1 Allgemein'!$I$27,
IF(SUM(OFFSET(CQ51,0,-MIN($F51-2,COLUMN(CD51)-1),1,MIN($F51-1,COLUMN(CD51))))=0,$J51,""),"")),"")),""),"")</f>
        <v/>
      </c>
      <c r="CS51" s="340" t="str">
        <f ca="1">IF(CS$5&lt;&gt;"",
IF(CS$5&gt;='2.1 Kraftwerk allgemein'!$F$15,
IF(CS$5&lt;='2.1 Kraftwerk allgemein'!$F$16,
$J51*INDEX('2.1 Kraftwerk allgemein'!$H$16:$S$16,,MATCH('2.5 CAPEX'!CS$5,'2.1 Kraftwerk allgemein'!$H$15:$S$15,0)),
IF(AND($M51="x",$F51&lt;&gt;0),
IF($F51=1,$J51,
IF('2.1 Kraftwerk allgemein'!$F$17-'2.5 CAPEX'!CS$5&gt;='2.5 CAPEX'!$F51*'1.1 Allgemein'!$I$27,
IF(SUM(OFFSET(CR51,0,-MIN($F51-2,COLUMN(CE51)-1),1,MIN($F51-1,COLUMN(CE51))))=0,$J51,""),"")),"")),""),"")</f>
        <v/>
      </c>
      <c r="CT51" s="340" t="str">
        <f ca="1">IF(CT$5&lt;&gt;"",
IF(CT$5&gt;='2.1 Kraftwerk allgemein'!$F$15,
IF(CT$5&lt;='2.1 Kraftwerk allgemein'!$F$16,
$J51*INDEX('2.1 Kraftwerk allgemein'!$H$16:$S$16,,MATCH('2.5 CAPEX'!CT$5,'2.1 Kraftwerk allgemein'!$H$15:$S$15,0)),
IF(AND($M51="x",$F51&lt;&gt;0),
IF($F51=1,$J51,
IF('2.1 Kraftwerk allgemein'!$F$17-'2.5 CAPEX'!CT$5&gt;='2.5 CAPEX'!$F51*'1.1 Allgemein'!$I$27,
IF(SUM(OFFSET(CS51,0,-MIN($F51-2,COLUMN(CF51)-1),1,MIN($F51-1,COLUMN(CF51))))=0,$J51,""),"")),"")),""),"")</f>
        <v/>
      </c>
      <c r="CU51" s="340" t="str">
        <f ca="1">IF(CU$5&lt;&gt;"",
IF(CU$5&gt;='2.1 Kraftwerk allgemein'!$F$15,
IF(CU$5&lt;='2.1 Kraftwerk allgemein'!$F$16,
$J51*INDEX('2.1 Kraftwerk allgemein'!$H$16:$S$16,,MATCH('2.5 CAPEX'!CU$5,'2.1 Kraftwerk allgemein'!$H$15:$S$15,0)),
IF(AND($M51="x",$F51&lt;&gt;0),
IF($F51=1,$J51,
IF('2.1 Kraftwerk allgemein'!$F$17-'2.5 CAPEX'!CU$5&gt;='2.5 CAPEX'!$F51*'1.1 Allgemein'!$I$27,
IF(SUM(OFFSET(CT51,0,-MIN($F51-2,COLUMN(CG51)-1),1,MIN($F51-1,COLUMN(CG51))))=0,$J51,""),"")),"")),""),"")</f>
        <v/>
      </c>
      <c r="CV51" s="340" t="str">
        <f ca="1">IF(CV$5&lt;&gt;"",
IF(CV$5&gt;='2.1 Kraftwerk allgemein'!$F$15,
IF(CV$5&lt;='2.1 Kraftwerk allgemein'!$F$16,
$J51*INDEX('2.1 Kraftwerk allgemein'!$H$16:$S$16,,MATCH('2.5 CAPEX'!CV$5,'2.1 Kraftwerk allgemein'!$H$15:$S$15,0)),
IF(AND($M51="x",$F51&lt;&gt;0),
IF($F51=1,$J51,
IF('2.1 Kraftwerk allgemein'!$F$17-'2.5 CAPEX'!CV$5&gt;='2.5 CAPEX'!$F51*'1.1 Allgemein'!$I$27,
IF(SUM(OFFSET(CU51,0,-MIN($F51-2,COLUMN(CH51)-1),1,MIN($F51-1,COLUMN(CH51))))=0,$J51,""),"")),"")),""),"")</f>
        <v/>
      </c>
      <c r="CW51" s="340" t="str">
        <f ca="1">IF(CW$5&lt;&gt;"",
IF(CW$5&gt;='2.1 Kraftwerk allgemein'!$F$15,
IF(CW$5&lt;='2.1 Kraftwerk allgemein'!$F$16,
$J51*INDEX('2.1 Kraftwerk allgemein'!$H$16:$S$16,,MATCH('2.5 CAPEX'!CW$5,'2.1 Kraftwerk allgemein'!$H$15:$S$15,0)),
IF(AND($M51="x",$F51&lt;&gt;0),
IF($F51=1,$J51,
IF('2.1 Kraftwerk allgemein'!$F$17-'2.5 CAPEX'!CW$5&gt;='2.5 CAPEX'!$F51*'1.1 Allgemein'!$I$27,
IF(SUM(OFFSET(CV51,0,-MIN($F51-2,COLUMN(CI51)-1),1,MIN($F51-1,COLUMN(CI51))))=0,$J51,""),"")),"")),""),"")</f>
        <v/>
      </c>
      <c r="CX51" s="340" t="str">
        <f ca="1">IF(CX$5&lt;&gt;"",
IF(CX$5&gt;='2.1 Kraftwerk allgemein'!$F$15,
IF(CX$5&lt;='2.1 Kraftwerk allgemein'!$F$16,
$J51*INDEX('2.1 Kraftwerk allgemein'!$H$16:$S$16,,MATCH('2.5 CAPEX'!CX$5,'2.1 Kraftwerk allgemein'!$H$15:$S$15,0)),
IF(AND($M51="x",$F51&lt;&gt;0),
IF($F51=1,$J51,
IF('2.1 Kraftwerk allgemein'!$F$17-'2.5 CAPEX'!CX$5&gt;='2.5 CAPEX'!$F51*'1.1 Allgemein'!$I$27,
IF(SUM(OFFSET(CW51,0,-MIN($F51-2,COLUMN(CJ51)-1),1,MIN($F51-1,COLUMN(CJ51))))=0,$J51,""),"")),"")),""),"")</f>
        <v/>
      </c>
      <c r="CY51" s="340" t="str">
        <f ca="1">IF(CY$5&lt;&gt;"",
IF(CY$5&gt;='2.1 Kraftwerk allgemein'!$F$15,
IF(CY$5&lt;='2.1 Kraftwerk allgemein'!$F$16,
$J51*INDEX('2.1 Kraftwerk allgemein'!$H$16:$S$16,,MATCH('2.5 CAPEX'!CY$5,'2.1 Kraftwerk allgemein'!$H$15:$S$15,0)),
IF(AND($M51="x",$F51&lt;&gt;0),
IF($F51=1,$J51,
IF('2.1 Kraftwerk allgemein'!$F$17-'2.5 CAPEX'!CY$5&gt;='2.5 CAPEX'!$F51*'1.1 Allgemein'!$I$27,
IF(SUM(OFFSET(CX51,0,-MIN($F51-2,COLUMN(CK51)-1),1,MIN($F51-1,COLUMN(CK51))))=0,$J51,""),"")),"")),""),"")</f>
        <v/>
      </c>
      <c r="CZ51" s="340" t="str">
        <f ca="1">IF(CZ$5&lt;&gt;"",
IF(CZ$5&gt;='2.1 Kraftwerk allgemein'!$F$15,
IF(CZ$5&lt;='2.1 Kraftwerk allgemein'!$F$16,
$J51*INDEX('2.1 Kraftwerk allgemein'!$H$16:$S$16,,MATCH('2.5 CAPEX'!CZ$5,'2.1 Kraftwerk allgemein'!$H$15:$S$15,0)),
IF(AND($M51="x",$F51&lt;&gt;0),
IF($F51=1,$J51,
IF('2.1 Kraftwerk allgemein'!$F$17-'2.5 CAPEX'!CZ$5&gt;='2.5 CAPEX'!$F51*'1.1 Allgemein'!$I$27,
IF(SUM(OFFSET(CY51,0,-MIN($F51-2,COLUMN(CL51)-1),1,MIN($F51-1,COLUMN(CL51))))=0,$J51,""),"")),"")),""),"")</f>
        <v/>
      </c>
      <c r="DA51" s="340" t="str">
        <f ca="1">IF(DA$5&lt;&gt;"",
IF(DA$5&gt;='2.1 Kraftwerk allgemein'!$F$15,
IF(DA$5&lt;='2.1 Kraftwerk allgemein'!$F$16,
$J51*INDEX('2.1 Kraftwerk allgemein'!$H$16:$S$16,,MATCH('2.5 CAPEX'!DA$5,'2.1 Kraftwerk allgemein'!$H$15:$S$15,0)),
IF(AND($M51="x",$F51&lt;&gt;0),
IF($F51=1,$J51,
IF('2.1 Kraftwerk allgemein'!$F$17-'2.5 CAPEX'!DA$5&gt;='2.5 CAPEX'!$F51*'1.1 Allgemein'!$I$27,
IF(SUM(OFFSET(CZ51,0,-MIN($F51-2,COLUMN(CM51)-1),1,MIN($F51-1,COLUMN(CM51))))=0,$J51,""),"")),"")),""),"")</f>
        <v/>
      </c>
      <c r="DB51" s="340" t="str">
        <f ca="1">IF(DB$5&lt;&gt;"",
IF(DB$5&gt;='2.1 Kraftwerk allgemein'!$F$15,
IF(DB$5&lt;='2.1 Kraftwerk allgemein'!$F$16,
$J51*INDEX('2.1 Kraftwerk allgemein'!$H$16:$S$16,,MATCH('2.5 CAPEX'!DB$5,'2.1 Kraftwerk allgemein'!$H$15:$S$15,0)),
IF(AND($M51="x",$F51&lt;&gt;0),
IF($F51=1,$J51,
IF('2.1 Kraftwerk allgemein'!$F$17-'2.5 CAPEX'!DB$5&gt;='2.5 CAPEX'!$F51*'1.1 Allgemein'!$I$27,
IF(SUM(OFFSET(DA51,0,-MIN($F51-2,COLUMN(CN51)-1),1,MIN($F51-1,COLUMN(CN51))))=0,$J51,""),"")),"")),""),"")</f>
        <v/>
      </c>
      <c r="DC51" s="340" t="str">
        <f ca="1">IF(DC$5&lt;&gt;"",
IF(DC$5&gt;='2.1 Kraftwerk allgemein'!$F$15,
IF(DC$5&lt;='2.1 Kraftwerk allgemein'!$F$16,
$J51*INDEX('2.1 Kraftwerk allgemein'!$H$16:$S$16,,MATCH('2.5 CAPEX'!DC$5,'2.1 Kraftwerk allgemein'!$H$15:$S$15,0)),
IF(AND($M51="x",$F51&lt;&gt;0),
IF($F51=1,$J51,
IF('2.1 Kraftwerk allgemein'!$F$17-'2.5 CAPEX'!DC$5&gt;='2.5 CAPEX'!$F51*'1.1 Allgemein'!$I$27,
IF(SUM(OFFSET(DB51,0,-MIN($F51-2,COLUMN(CO51)-1),1,MIN($F51-1,COLUMN(CO51))))=0,$J51,""),"")),"")),""),"")</f>
        <v/>
      </c>
      <c r="DD51" s="340" t="str">
        <f ca="1">IF(DD$5&lt;&gt;"",
IF(DD$5&gt;='2.1 Kraftwerk allgemein'!$F$15,
IF(DD$5&lt;='2.1 Kraftwerk allgemein'!$F$16,
$J51*INDEX('2.1 Kraftwerk allgemein'!$H$16:$S$16,,MATCH('2.5 CAPEX'!DD$5,'2.1 Kraftwerk allgemein'!$H$15:$S$15,0)),
IF(AND($M51="x",$F51&lt;&gt;0),
IF($F51=1,$J51,
IF('2.1 Kraftwerk allgemein'!$F$17-'2.5 CAPEX'!DD$5&gt;='2.5 CAPEX'!$F51*'1.1 Allgemein'!$I$27,
IF(SUM(OFFSET(DC51,0,-MIN($F51-2,COLUMN(CP51)-1),1,MIN($F51-1,COLUMN(CP51))))=0,$J51,""),"")),"")),""),"")</f>
        <v/>
      </c>
      <c r="DE51" s="340" t="str">
        <f ca="1">IF(DE$5&lt;&gt;"",
IF(DE$5&gt;='2.1 Kraftwerk allgemein'!$F$15,
IF(DE$5&lt;='2.1 Kraftwerk allgemein'!$F$16,
$J51*INDEX('2.1 Kraftwerk allgemein'!$H$16:$S$16,,MATCH('2.5 CAPEX'!DE$5,'2.1 Kraftwerk allgemein'!$H$15:$S$15,0)),
IF(AND($M51="x",$F51&lt;&gt;0),
IF($F51=1,$J51,
IF('2.1 Kraftwerk allgemein'!$F$17-'2.5 CAPEX'!DE$5&gt;='2.5 CAPEX'!$F51*'1.1 Allgemein'!$I$27,
IF(SUM(OFFSET(DD51,0,-MIN($F51-2,COLUMN(CQ51)-1),1,MIN($F51-1,COLUMN(CQ51))))=0,$J51,""),"")),"")),""),"")</f>
        <v/>
      </c>
      <c r="DF51" s="340" t="str">
        <f ca="1">IF(DF$5&lt;&gt;"",
IF(DF$5&gt;='2.1 Kraftwerk allgemein'!$F$15,
IF(DF$5&lt;='2.1 Kraftwerk allgemein'!$F$16,
$J51*INDEX('2.1 Kraftwerk allgemein'!$H$16:$S$16,,MATCH('2.5 CAPEX'!DF$5,'2.1 Kraftwerk allgemein'!$H$15:$S$15,0)),
IF(AND($M51="x",$F51&lt;&gt;0),
IF($F51=1,$J51,
IF('2.1 Kraftwerk allgemein'!$F$17-'2.5 CAPEX'!DF$5&gt;='2.5 CAPEX'!$F51*'1.1 Allgemein'!$I$27,
IF(SUM(OFFSET(DE51,0,-MIN($F51-2,COLUMN(CR51)-1),1,MIN($F51-1,COLUMN(CR51))))=0,$J51,""),"")),"")),""),"")</f>
        <v/>
      </c>
      <c r="DG51" s="340" t="str">
        <f ca="1">IF(DG$5&lt;&gt;"",
IF(DG$5&gt;='2.1 Kraftwerk allgemein'!$F$15,
IF(DG$5&lt;='2.1 Kraftwerk allgemein'!$F$16,
$J51*INDEX('2.1 Kraftwerk allgemein'!$H$16:$S$16,,MATCH('2.5 CAPEX'!DG$5,'2.1 Kraftwerk allgemein'!$H$15:$S$15,0)),
IF(AND($M51="x",$F51&lt;&gt;0),
IF($F51=1,$J51,
IF('2.1 Kraftwerk allgemein'!$F$17-'2.5 CAPEX'!DG$5&gt;='2.5 CAPEX'!$F51*'1.1 Allgemein'!$I$27,
IF(SUM(OFFSET(DF51,0,-MIN($F51-2,COLUMN(CS51)-1),1,MIN($F51-1,COLUMN(CS51))))=0,$J51,""),"")),"")),""),"")</f>
        <v/>
      </c>
      <c r="DH51" s="340" t="str">
        <f ca="1">IF(DH$5&lt;&gt;"",
IF(DH$5&gt;='2.1 Kraftwerk allgemein'!$F$15,
IF(DH$5&lt;='2.1 Kraftwerk allgemein'!$F$16,
$J51*INDEX('2.1 Kraftwerk allgemein'!$H$16:$S$16,,MATCH('2.5 CAPEX'!DH$5,'2.1 Kraftwerk allgemein'!$H$15:$S$15,0)),
IF(AND($M51="x",$F51&lt;&gt;0),
IF($F51=1,$J51,
IF('2.1 Kraftwerk allgemein'!$F$17-'2.5 CAPEX'!DH$5&gt;='2.5 CAPEX'!$F51*'1.1 Allgemein'!$I$27,
IF(SUM(OFFSET(DG51,0,-MIN($F51-2,COLUMN(CT51)-1),1,MIN($F51-1,COLUMN(CT51))))=0,$J51,""),"")),"")),""),"")</f>
        <v/>
      </c>
      <c r="DI51" s="340" t="str">
        <f ca="1">IF(DI$5&lt;&gt;"",
IF(DI$5&gt;='2.1 Kraftwerk allgemein'!$F$15,
IF(DI$5&lt;='2.1 Kraftwerk allgemein'!$F$16,
$J51*INDEX('2.1 Kraftwerk allgemein'!$H$16:$S$16,,MATCH('2.5 CAPEX'!DI$5,'2.1 Kraftwerk allgemein'!$H$15:$S$15,0)),
IF(AND($M51="x",$F51&lt;&gt;0),
IF($F51=1,$J51,
IF('2.1 Kraftwerk allgemein'!$F$17-'2.5 CAPEX'!DI$5&gt;='2.5 CAPEX'!$F51*'1.1 Allgemein'!$I$27,
IF(SUM(OFFSET(DH51,0,-MIN($F51-2,COLUMN(CU51)-1),1,MIN($F51-1,COLUMN(CU51))))=0,$J51,""),"")),"")),""),"")</f>
        <v/>
      </c>
      <c r="DJ51" s="340" t="str">
        <f ca="1">IF(DJ$5&lt;&gt;"",
IF(DJ$5&gt;='2.1 Kraftwerk allgemein'!$F$15,
IF(DJ$5&lt;='2.1 Kraftwerk allgemein'!$F$16,
$J51*INDEX('2.1 Kraftwerk allgemein'!$H$16:$S$16,,MATCH('2.5 CAPEX'!DJ$5,'2.1 Kraftwerk allgemein'!$H$15:$S$15,0)),
IF(AND($M51="x",$F51&lt;&gt;0),
IF($F51=1,$J51,
IF('2.1 Kraftwerk allgemein'!$F$17-'2.5 CAPEX'!DJ$5&gt;='2.5 CAPEX'!$F51*'1.1 Allgemein'!$I$27,
IF(SUM(OFFSET(DI51,0,-MIN($F51-2,COLUMN(CV51)-1),1,MIN($F51-1,COLUMN(CV51))))=0,$J51,""),"")),"")),""),"")</f>
        <v/>
      </c>
      <c r="DK51" s="340" t="str">
        <f ca="1">IF(DK$5&lt;&gt;"",
IF(DK$5&gt;='2.1 Kraftwerk allgemein'!$F$15,
IF(DK$5&lt;='2.1 Kraftwerk allgemein'!$F$16,
$J51*INDEX('2.1 Kraftwerk allgemein'!$H$16:$S$16,,MATCH('2.5 CAPEX'!DK$5,'2.1 Kraftwerk allgemein'!$H$15:$S$15,0)),
IF(AND($M51="x",$F51&lt;&gt;0),
IF($F51=1,$J51,
IF('2.1 Kraftwerk allgemein'!$F$17-'2.5 CAPEX'!DK$5&gt;='2.5 CAPEX'!$F51*'1.1 Allgemein'!$I$27,
IF(SUM(OFFSET(DJ51,0,-MIN($F51-2,COLUMN(CW51)-1),1,MIN($F51-1,COLUMN(CW51))))=0,$J51,""),"")),"")),""),"")</f>
        <v/>
      </c>
    </row>
    <row r="52" spans="2:115" s="7" customFormat="1" ht="15" customHeight="1" x14ac:dyDescent="0.35">
      <c r="D52" s="41">
        <v>405</v>
      </c>
      <c r="E52" s="41" t="str">
        <f>IF('2.1 Kraftwerk allgemein'!$F$2="f",d_f_i!$B251,IF('2.1 Kraftwerk allgemein'!$F$2="i",d_f_i!$C251,d_f_i!$A251))</f>
        <v>Schaltanlagen beim Netzanschluss</v>
      </c>
      <c r="F52" s="19">
        <f>INDEX('1.1 Allgemein'!$1:$1048576,MATCH('2.5 CAPEX'!D52,'1.1 Allgemein'!$E:$E,0),MATCH('2.5 CAPEX'!$F$11,'1.1 Allgemein'!$34:$34,0))</f>
        <v>30</v>
      </c>
      <c r="G52" s="93">
        <f t="shared" ca="1" si="4"/>
        <v>0</v>
      </c>
      <c r="H52" s="94">
        <f ca="1">SUM(OFFSET(O52,0,0,1,'2.1 Kraftwerk allgemein'!$F$17-'2.5 CAPEX'!$O$5+1))-J52</f>
        <v>0</v>
      </c>
      <c r="I52" s="336"/>
      <c r="J52" s="336"/>
      <c r="K52" s="68" t="str">
        <f>IF($D52&lt;&gt;"",IF(INDEX('1.1 Allgemein'!$1:$1048576,MATCH('2.5 CAPEX'!$D52,'1.1 Allgemein'!$E:$E,0),MATCH('2.5 CAPEX'!K$11,'1.1 Allgemein'!$34:$34,0))&lt;&gt;0,INDEX('1.1 Allgemein'!$1:$1048576,MATCH('2.5 CAPEX'!$D52,'1.1 Allgemein'!$E:$E,0),MATCH('2.5 CAPEX'!K$11,'1.1 Allgemein'!$34:$34,0)),""),"")</f>
        <v/>
      </c>
      <c r="L52" s="68" t="str">
        <f>IF($D52&lt;&gt;"",IF(INDEX('1.1 Allgemein'!$1:$1048576,MATCH('2.5 CAPEX'!$D52,'1.1 Allgemein'!$E:$E,0),MATCH('2.5 CAPEX'!L$11,'1.1 Allgemein'!$34:$34,0))&lt;&gt;0,INDEX('1.1 Allgemein'!$1:$1048576,MATCH('2.5 CAPEX'!$D52,'1.1 Allgemein'!$E:$E,0),MATCH('2.5 CAPEX'!L$11,'1.1 Allgemein'!$34:$34,0)),""),"")</f>
        <v/>
      </c>
      <c r="M52" s="68" t="str">
        <f>IF($D52&lt;&gt;"",IF(INDEX('1.1 Allgemein'!$1:$1048576,MATCH('2.5 CAPEX'!$D52,'1.1 Allgemein'!$E:$E,0),MATCH('2.5 CAPEX'!M$11,'1.1 Allgemein'!$34:$34,0))&lt;&gt;0,INDEX('1.1 Allgemein'!$1:$1048576,MATCH('2.5 CAPEX'!$D52,'1.1 Allgemein'!$E:$E,0),MATCH('2.5 CAPEX'!M$11,'1.1 Allgemein'!$34:$34,0)),""),"")</f>
        <v>x</v>
      </c>
      <c r="N52" s="69"/>
      <c r="O52" s="340">
        <f ca="1">IF(O$5&lt;&gt;"",
IF(O$5&gt;='2.1 Kraftwerk allgemein'!$F$15,
IF(O$5&lt;='2.1 Kraftwerk allgemein'!$F$16,
$J52*INDEX('2.1 Kraftwerk allgemein'!$H$16:$S$16,,MATCH('2.5 CAPEX'!O$5,'2.1 Kraftwerk allgemein'!$H$15:$S$15,0)),
IF(AND($M52="x",$F52&lt;&gt;0),
IF($F52=1,$J52,
IF('2.1 Kraftwerk allgemein'!$F$17-'2.5 CAPEX'!O$5&gt;='2.5 CAPEX'!$F52*'1.1 Allgemein'!$I$27,
IF(SUM(OFFSET(N52,0,-MIN($F52-2,COLUMN(A52)-1),1,MIN($F52-1,COLUMN(A52))))=0,$J52,""),"")),"")),""),"")</f>
        <v>0</v>
      </c>
      <c r="P52" s="340">
        <f ca="1">IF(P$5&lt;&gt;"",
IF(P$5&gt;='2.1 Kraftwerk allgemein'!$F$15,
IF(P$5&lt;='2.1 Kraftwerk allgemein'!$F$16,
$J52*INDEX('2.1 Kraftwerk allgemein'!$H$16:$S$16,,MATCH('2.5 CAPEX'!P$5,'2.1 Kraftwerk allgemein'!$H$15:$S$15,0)),
IF(AND($M52="x",$F52&lt;&gt;0),
IF($F52=1,$J52,
IF('2.1 Kraftwerk allgemein'!$F$17-'2.5 CAPEX'!P$5&gt;='2.5 CAPEX'!$F52*'1.1 Allgemein'!$I$27,
IF(SUM(OFFSET(O52,0,-MIN($F52-2,COLUMN(B52)-1),1,MIN($F52-1,COLUMN(B52))))=0,$J52,""),"")),"")),""),"")</f>
        <v>0</v>
      </c>
      <c r="Q52" s="340">
        <f ca="1">IF(Q$5&lt;&gt;"",
IF(Q$5&gt;='2.1 Kraftwerk allgemein'!$F$15,
IF(Q$5&lt;='2.1 Kraftwerk allgemein'!$F$16,
$J52*INDEX('2.1 Kraftwerk allgemein'!$H$16:$S$16,,MATCH('2.5 CAPEX'!Q$5,'2.1 Kraftwerk allgemein'!$H$15:$S$15,0)),
IF(AND($M52="x",$F52&lt;&gt;0),
IF($F52=1,$J52,
IF('2.1 Kraftwerk allgemein'!$F$17-'2.5 CAPEX'!Q$5&gt;='2.5 CAPEX'!$F52*'1.1 Allgemein'!$I$27,
IF(SUM(OFFSET(P52,0,-MIN($F52-2,COLUMN(C52)-1),1,MIN($F52-1,COLUMN(C52))))=0,$J52,""),"")),"")),""),"")</f>
        <v>0</v>
      </c>
      <c r="R52" s="340">
        <f ca="1">IF(R$5&lt;&gt;"",
IF(R$5&gt;='2.1 Kraftwerk allgemein'!$F$15,
IF(R$5&lt;='2.1 Kraftwerk allgemein'!$F$16,
$J52*INDEX('2.1 Kraftwerk allgemein'!$H$16:$S$16,,MATCH('2.5 CAPEX'!R$5,'2.1 Kraftwerk allgemein'!$H$15:$S$15,0)),
IF(AND($M52="x",$F52&lt;&gt;0),
IF($F52=1,$J52,
IF('2.1 Kraftwerk allgemein'!$F$17-'2.5 CAPEX'!R$5&gt;='2.5 CAPEX'!$F52*'1.1 Allgemein'!$I$27,
IF(SUM(OFFSET(Q52,0,-MIN($F52-2,COLUMN(D52)-1),1,MIN($F52-1,COLUMN(D52))))=0,$J52,""),"")),"")),""),"")</f>
        <v>0</v>
      </c>
      <c r="S52" s="340">
        <f ca="1">IF(S$5&lt;&gt;"",
IF(S$5&gt;='2.1 Kraftwerk allgemein'!$F$15,
IF(S$5&lt;='2.1 Kraftwerk allgemein'!$F$16,
$J52*INDEX('2.1 Kraftwerk allgemein'!$H$16:$S$16,,MATCH('2.5 CAPEX'!S$5,'2.1 Kraftwerk allgemein'!$H$15:$S$15,0)),
IF(AND($M52="x",$F52&lt;&gt;0),
IF($F52=1,$J52,
IF('2.1 Kraftwerk allgemein'!$F$17-'2.5 CAPEX'!S$5&gt;='2.5 CAPEX'!$F52*'1.1 Allgemein'!$I$27,
IF(SUM(OFFSET(R52,0,-MIN($F52-2,COLUMN(E52)-1),1,MIN($F52-1,COLUMN(E52))))=0,$J52,""),"")),"")),""),"")</f>
        <v>0</v>
      </c>
      <c r="T52" s="340">
        <f ca="1">IF(T$5&lt;&gt;"",
IF(T$5&gt;='2.1 Kraftwerk allgemein'!$F$15,
IF(T$5&lt;='2.1 Kraftwerk allgemein'!$F$16,
$J52*INDEX('2.1 Kraftwerk allgemein'!$H$16:$S$16,,MATCH('2.5 CAPEX'!T$5,'2.1 Kraftwerk allgemein'!$H$15:$S$15,0)),
IF(AND($M52="x",$F52&lt;&gt;0),
IF($F52=1,$J52,
IF('2.1 Kraftwerk allgemein'!$F$17-'2.5 CAPEX'!T$5&gt;='2.5 CAPEX'!$F52*'1.1 Allgemein'!$I$27,
IF(SUM(OFFSET(S52,0,-MIN($F52-2,COLUMN(F52)-1),1,MIN($F52-1,COLUMN(F52))))=0,$J52,""),"")),"")),""),"")</f>
        <v>0</v>
      </c>
      <c r="U52" s="340">
        <f ca="1">IF(U$5&lt;&gt;"",
IF(U$5&gt;='2.1 Kraftwerk allgemein'!$F$15,
IF(U$5&lt;='2.1 Kraftwerk allgemein'!$F$16,
$J52*INDEX('2.1 Kraftwerk allgemein'!$H$16:$S$16,,MATCH('2.5 CAPEX'!U$5,'2.1 Kraftwerk allgemein'!$H$15:$S$15,0)),
IF(AND($M52="x",$F52&lt;&gt;0),
IF($F52=1,$J52,
IF('2.1 Kraftwerk allgemein'!$F$17-'2.5 CAPEX'!U$5&gt;='2.5 CAPEX'!$F52*'1.1 Allgemein'!$I$27,
IF(SUM(OFFSET(T52,0,-MIN($F52-2,COLUMN(G52)-1),1,MIN($F52-1,COLUMN(G52))))=0,$J52,""),"")),"")),""),"")</f>
        <v>0</v>
      </c>
      <c r="V52" s="340">
        <f ca="1">IF(V$5&lt;&gt;"",
IF(V$5&gt;='2.1 Kraftwerk allgemein'!$F$15,
IF(V$5&lt;='2.1 Kraftwerk allgemein'!$F$16,
$J52*INDEX('2.1 Kraftwerk allgemein'!$H$16:$S$16,,MATCH('2.5 CAPEX'!V$5,'2.1 Kraftwerk allgemein'!$H$15:$S$15,0)),
IF(AND($M52="x",$F52&lt;&gt;0),
IF($F52=1,$J52,
IF('2.1 Kraftwerk allgemein'!$F$17-'2.5 CAPEX'!V$5&gt;='2.5 CAPEX'!$F52*'1.1 Allgemein'!$I$27,
IF(SUM(OFFSET(U52,0,-MIN($F52-2,COLUMN(H52)-1),1,MIN($F52-1,COLUMN(H52))))=0,$J52,""),"")),"")),""),"")</f>
        <v>0</v>
      </c>
      <c r="W52" s="340">
        <f ca="1">IF(W$5&lt;&gt;"",
IF(W$5&gt;='2.1 Kraftwerk allgemein'!$F$15,
IF(W$5&lt;='2.1 Kraftwerk allgemein'!$F$16,
$J52*INDEX('2.1 Kraftwerk allgemein'!$H$16:$S$16,,MATCH('2.5 CAPEX'!W$5,'2.1 Kraftwerk allgemein'!$H$15:$S$15,0)),
IF(AND($M52="x",$F52&lt;&gt;0),
IF($F52=1,$J52,
IF('2.1 Kraftwerk allgemein'!$F$17-'2.5 CAPEX'!W$5&gt;='2.5 CAPEX'!$F52*'1.1 Allgemein'!$I$27,
IF(SUM(OFFSET(V52,0,-MIN($F52-2,COLUMN(I52)-1),1,MIN($F52-1,COLUMN(I52))))=0,$J52,""),"")),"")),""),"")</f>
        <v>0</v>
      </c>
      <c r="X52" s="340">
        <f ca="1">IF(X$5&lt;&gt;"",
IF(X$5&gt;='2.1 Kraftwerk allgemein'!$F$15,
IF(X$5&lt;='2.1 Kraftwerk allgemein'!$F$16,
$J52*INDEX('2.1 Kraftwerk allgemein'!$H$16:$S$16,,MATCH('2.5 CAPEX'!X$5,'2.1 Kraftwerk allgemein'!$H$15:$S$15,0)),
IF(AND($M52="x",$F52&lt;&gt;0),
IF($F52=1,$J52,
IF('2.1 Kraftwerk allgemein'!$F$17-'2.5 CAPEX'!X$5&gt;='2.5 CAPEX'!$F52*'1.1 Allgemein'!$I$27,
IF(SUM(OFFSET(W52,0,-MIN($F52-2,COLUMN(J52)-1),1,MIN($F52-1,COLUMN(J52))))=0,$J52,""),"")),"")),""),"")</f>
        <v>0</v>
      </c>
      <c r="Y52" s="340">
        <f ca="1">IF(Y$5&lt;&gt;"",
IF(Y$5&gt;='2.1 Kraftwerk allgemein'!$F$15,
IF(Y$5&lt;='2.1 Kraftwerk allgemein'!$F$16,
$J52*INDEX('2.1 Kraftwerk allgemein'!$H$16:$S$16,,MATCH('2.5 CAPEX'!Y$5,'2.1 Kraftwerk allgemein'!$H$15:$S$15,0)),
IF(AND($M52="x",$F52&lt;&gt;0),
IF($F52=1,$J52,
IF('2.1 Kraftwerk allgemein'!$F$17-'2.5 CAPEX'!Y$5&gt;='2.5 CAPEX'!$F52*'1.1 Allgemein'!$I$27,
IF(SUM(OFFSET(X52,0,-MIN($F52-2,COLUMN(K52)-1),1,MIN($F52-1,COLUMN(K52))))=0,$J52,""),"")),"")),""),"")</f>
        <v>0</v>
      </c>
      <c r="Z52" s="340">
        <f ca="1">IF(Z$5&lt;&gt;"",
IF(Z$5&gt;='2.1 Kraftwerk allgemein'!$F$15,
IF(Z$5&lt;='2.1 Kraftwerk allgemein'!$F$16,
$J52*INDEX('2.1 Kraftwerk allgemein'!$H$16:$S$16,,MATCH('2.5 CAPEX'!Z$5,'2.1 Kraftwerk allgemein'!$H$15:$S$15,0)),
IF(AND($M52="x",$F52&lt;&gt;0),
IF($F52=1,$J52,
IF('2.1 Kraftwerk allgemein'!$F$17-'2.5 CAPEX'!Z$5&gt;='2.5 CAPEX'!$F52*'1.1 Allgemein'!$I$27,
IF(SUM(OFFSET(Y52,0,-MIN($F52-2,COLUMN(L52)-1),1,MIN($F52-1,COLUMN(L52))))=0,$J52,""),"")),"")),""),"")</f>
        <v>0</v>
      </c>
      <c r="AA52" s="340">
        <f ca="1">IF(AA$5&lt;&gt;"",
IF(AA$5&gt;='2.1 Kraftwerk allgemein'!$F$15,
IF(AA$5&lt;='2.1 Kraftwerk allgemein'!$F$16,
$J52*INDEX('2.1 Kraftwerk allgemein'!$H$16:$S$16,,MATCH('2.5 CAPEX'!AA$5,'2.1 Kraftwerk allgemein'!$H$15:$S$15,0)),
IF(AND($M52="x",$F52&lt;&gt;0),
IF($F52=1,$J52,
IF('2.1 Kraftwerk allgemein'!$F$17-'2.5 CAPEX'!AA$5&gt;='2.5 CAPEX'!$F52*'1.1 Allgemein'!$I$27,
IF(SUM(OFFSET(Z52,0,-MIN($F52-2,COLUMN(M52)-1),1,MIN($F52-1,COLUMN(M52))))=0,$J52,""),"")),"")),""),"")</f>
        <v>0</v>
      </c>
      <c r="AB52" s="340">
        <f ca="1">IF(AB$5&lt;&gt;"",
IF(AB$5&gt;='2.1 Kraftwerk allgemein'!$F$15,
IF(AB$5&lt;='2.1 Kraftwerk allgemein'!$F$16,
$J52*INDEX('2.1 Kraftwerk allgemein'!$H$16:$S$16,,MATCH('2.5 CAPEX'!AB$5,'2.1 Kraftwerk allgemein'!$H$15:$S$15,0)),
IF(AND($M52="x",$F52&lt;&gt;0),
IF($F52=1,$J52,
IF('2.1 Kraftwerk allgemein'!$F$17-'2.5 CAPEX'!AB$5&gt;='2.5 CAPEX'!$F52*'1.1 Allgemein'!$I$27,
IF(SUM(OFFSET(AA52,0,-MIN($F52-2,COLUMN(N52)-1),1,MIN($F52-1,COLUMN(N52))))=0,$J52,""),"")),"")),""),"")</f>
        <v>0</v>
      </c>
      <c r="AC52" s="340">
        <f ca="1">IF(AC$5&lt;&gt;"",
IF(AC$5&gt;='2.1 Kraftwerk allgemein'!$F$15,
IF(AC$5&lt;='2.1 Kraftwerk allgemein'!$F$16,
$J52*INDEX('2.1 Kraftwerk allgemein'!$H$16:$S$16,,MATCH('2.5 CAPEX'!AC$5,'2.1 Kraftwerk allgemein'!$H$15:$S$15,0)),
IF(AND($M52="x",$F52&lt;&gt;0),
IF($F52=1,$J52,
IF('2.1 Kraftwerk allgemein'!$F$17-'2.5 CAPEX'!AC$5&gt;='2.5 CAPEX'!$F52*'1.1 Allgemein'!$I$27,
IF(SUM(OFFSET(AB52,0,-MIN($F52-2,COLUMN(O52)-1),1,MIN($F52-1,COLUMN(O52))))=0,$J52,""),"")),"")),""),"")</f>
        <v>0</v>
      </c>
      <c r="AD52" s="340">
        <f ca="1">IF(AD$5&lt;&gt;"",
IF(AD$5&gt;='2.1 Kraftwerk allgemein'!$F$15,
IF(AD$5&lt;='2.1 Kraftwerk allgemein'!$F$16,
$J52*INDEX('2.1 Kraftwerk allgemein'!$H$16:$S$16,,MATCH('2.5 CAPEX'!AD$5,'2.1 Kraftwerk allgemein'!$H$15:$S$15,0)),
IF(AND($M52="x",$F52&lt;&gt;0),
IF($F52=1,$J52,
IF('2.1 Kraftwerk allgemein'!$F$17-'2.5 CAPEX'!AD$5&gt;='2.5 CAPEX'!$F52*'1.1 Allgemein'!$I$27,
IF(SUM(OFFSET(AC52,0,-MIN($F52-2,COLUMN(P52)-1),1,MIN($F52-1,COLUMN(P52))))=0,$J52,""),"")),"")),""),"")</f>
        <v>0</v>
      </c>
      <c r="AE52" s="340">
        <f ca="1">IF(AE$5&lt;&gt;"",
IF(AE$5&gt;='2.1 Kraftwerk allgemein'!$F$15,
IF(AE$5&lt;='2.1 Kraftwerk allgemein'!$F$16,
$J52*INDEX('2.1 Kraftwerk allgemein'!$H$16:$S$16,,MATCH('2.5 CAPEX'!AE$5,'2.1 Kraftwerk allgemein'!$H$15:$S$15,0)),
IF(AND($M52="x",$F52&lt;&gt;0),
IF($F52=1,$J52,
IF('2.1 Kraftwerk allgemein'!$F$17-'2.5 CAPEX'!AE$5&gt;='2.5 CAPEX'!$F52*'1.1 Allgemein'!$I$27,
IF(SUM(OFFSET(AD52,0,-MIN($F52-2,COLUMN(Q52)-1),1,MIN($F52-1,COLUMN(Q52))))=0,$J52,""),"")),"")),""),"")</f>
        <v>0</v>
      </c>
      <c r="AF52" s="340">
        <f ca="1">IF(AF$5&lt;&gt;"",
IF(AF$5&gt;='2.1 Kraftwerk allgemein'!$F$15,
IF(AF$5&lt;='2.1 Kraftwerk allgemein'!$F$16,
$J52*INDEX('2.1 Kraftwerk allgemein'!$H$16:$S$16,,MATCH('2.5 CAPEX'!AF$5,'2.1 Kraftwerk allgemein'!$H$15:$S$15,0)),
IF(AND($M52="x",$F52&lt;&gt;0),
IF($F52=1,$J52,
IF('2.1 Kraftwerk allgemein'!$F$17-'2.5 CAPEX'!AF$5&gt;='2.5 CAPEX'!$F52*'1.1 Allgemein'!$I$27,
IF(SUM(OFFSET(AE52,0,-MIN($F52-2,COLUMN(R52)-1),1,MIN($F52-1,COLUMN(R52))))=0,$J52,""),"")),"")),""),"")</f>
        <v>0</v>
      </c>
      <c r="AG52" s="340">
        <f ca="1">IF(AG$5&lt;&gt;"",
IF(AG$5&gt;='2.1 Kraftwerk allgemein'!$F$15,
IF(AG$5&lt;='2.1 Kraftwerk allgemein'!$F$16,
$J52*INDEX('2.1 Kraftwerk allgemein'!$H$16:$S$16,,MATCH('2.5 CAPEX'!AG$5,'2.1 Kraftwerk allgemein'!$H$15:$S$15,0)),
IF(AND($M52="x",$F52&lt;&gt;0),
IF($F52=1,$J52,
IF('2.1 Kraftwerk allgemein'!$F$17-'2.5 CAPEX'!AG$5&gt;='2.5 CAPEX'!$F52*'1.1 Allgemein'!$I$27,
IF(SUM(OFFSET(AF52,0,-MIN($F52-2,COLUMN(S52)-1),1,MIN($F52-1,COLUMN(S52))))=0,$J52,""),"")),"")),""),"")</f>
        <v>0</v>
      </c>
      <c r="AH52" s="340">
        <f ca="1">IF(AH$5&lt;&gt;"",
IF(AH$5&gt;='2.1 Kraftwerk allgemein'!$F$15,
IF(AH$5&lt;='2.1 Kraftwerk allgemein'!$F$16,
$J52*INDEX('2.1 Kraftwerk allgemein'!$H$16:$S$16,,MATCH('2.5 CAPEX'!AH$5,'2.1 Kraftwerk allgemein'!$H$15:$S$15,0)),
IF(AND($M52="x",$F52&lt;&gt;0),
IF($F52=1,$J52,
IF('2.1 Kraftwerk allgemein'!$F$17-'2.5 CAPEX'!AH$5&gt;='2.5 CAPEX'!$F52*'1.1 Allgemein'!$I$27,
IF(SUM(OFFSET(AG52,0,-MIN($F52-2,COLUMN(T52)-1),1,MIN($F52-1,COLUMN(T52))))=0,$J52,""),"")),"")),""),"")</f>
        <v>0</v>
      </c>
      <c r="AI52" s="340">
        <f ca="1">IF(AI$5&lt;&gt;"",
IF(AI$5&gt;='2.1 Kraftwerk allgemein'!$F$15,
IF(AI$5&lt;='2.1 Kraftwerk allgemein'!$F$16,
$J52*INDEX('2.1 Kraftwerk allgemein'!$H$16:$S$16,,MATCH('2.5 CAPEX'!AI$5,'2.1 Kraftwerk allgemein'!$H$15:$S$15,0)),
IF(AND($M52="x",$F52&lt;&gt;0),
IF($F52=1,$J52,
IF('2.1 Kraftwerk allgemein'!$F$17-'2.5 CAPEX'!AI$5&gt;='2.5 CAPEX'!$F52*'1.1 Allgemein'!$I$27,
IF(SUM(OFFSET(AH52,0,-MIN($F52-2,COLUMN(U52)-1),1,MIN($F52-1,COLUMN(U52))))=0,$J52,""),"")),"")),""),"")</f>
        <v>0</v>
      </c>
      <c r="AJ52" s="340">
        <f ca="1">IF(AJ$5&lt;&gt;"",
IF(AJ$5&gt;='2.1 Kraftwerk allgemein'!$F$15,
IF(AJ$5&lt;='2.1 Kraftwerk allgemein'!$F$16,
$J52*INDEX('2.1 Kraftwerk allgemein'!$H$16:$S$16,,MATCH('2.5 CAPEX'!AJ$5,'2.1 Kraftwerk allgemein'!$H$15:$S$15,0)),
IF(AND($M52="x",$F52&lt;&gt;0),
IF($F52=1,$J52,
IF('2.1 Kraftwerk allgemein'!$F$17-'2.5 CAPEX'!AJ$5&gt;='2.5 CAPEX'!$F52*'1.1 Allgemein'!$I$27,
IF(SUM(OFFSET(AI52,0,-MIN($F52-2,COLUMN(V52)-1),1,MIN($F52-1,COLUMN(V52))))=0,$J52,""),"")),"")),""),"")</f>
        <v>0</v>
      </c>
      <c r="AK52" s="340">
        <f ca="1">IF(AK$5&lt;&gt;"",
IF(AK$5&gt;='2.1 Kraftwerk allgemein'!$F$15,
IF(AK$5&lt;='2.1 Kraftwerk allgemein'!$F$16,
$J52*INDEX('2.1 Kraftwerk allgemein'!$H$16:$S$16,,MATCH('2.5 CAPEX'!AK$5,'2.1 Kraftwerk allgemein'!$H$15:$S$15,0)),
IF(AND($M52="x",$F52&lt;&gt;0),
IF($F52=1,$J52,
IF('2.1 Kraftwerk allgemein'!$F$17-'2.5 CAPEX'!AK$5&gt;='2.5 CAPEX'!$F52*'1.1 Allgemein'!$I$27,
IF(SUM(OFFSET(AJ52,0,-MIN($F52-2,COLUMN(W52)-1),1,MIN($F52-1,COLUMN(W52))))=0,$J52,""),"")),"")),""),"")</f>
        <v>0</v>
      </c>
      <c r="AL52" s="340">
        <f ca="1">IF(AL$5&lt;&gt;"",
IF(AL$5&gt;='2.1 Kraftwerk allgemein'!$F$15,
IF(AL$5&lt;='2.1 Kraftwerk allgemein'!$F$16,
$J52*INDEX('2.1 Kraftwerk allgemein'!$H$16:$S$16,,MATCH('2.5 CAPEX'!AL$5,'2.1 Kraftwerk allgemein'!$H$15:$S$15,0)),
IF(AND($M52="x",$F52&lt;&gt;0),
IF($F52=1,$J52,
IF('2.1 Kraftwerk allgemein'!$F$17-'2.5 CAPEX'!AL$5&gt;='2.5 CAPEX'!$F52*'1.1 Allgemein'!$I$27,
IF(SUM(OFFSET(AK52,0,-MIN($F52-2,COLUMN(X52)-1),1,MIN($F52-1,COLUMN(X52))))=0,$J52,""),"")),"")),""),"")</f>
        <v>0</v>
      </c>
      <c r="AM52" s="340">
        <f ca="1">IF(AM$5&lt;&gt;"",
IF(AM$5&gt;='2.1 Kraftwerk allgemein'!$F$15,
IF(AM$5&lt;='2.1 Kraftwerk allgemein'!$F$16,
$J52*INDEX('2.1 Kraftwerk allgemein'!$H$16:$S$16,,MATCH('2.5 CAPEX'!AM$5,'2.1 Kraftwerk allgemein'!$H$15:$S$15,0)),
IF(AND($M52="x",$F52&lt;&gt;0),
IF($F52=1,$J52,
IF('2.1 Kraftwerk allgemein'!$F$17-'2.5 CAPEX'!AM$5&gt;='2.5 CAPEX'!$F52*'1.1 Allgemein'!$I$27,
IF(SUM(OFFSET(AL52,0,-MIN($F52-2,COLUMN(Y52)-1),1,MIN($F52-1,COLUMN(Y52))))=0,$J52,""),"")),"")),""),"")</f>
        <v>0</v>
      </c>
      <c r="AN52" s="340">
        <f ca="1">IF(AN$5&lt;&gt;"",
IF(AN$5&gt;='2.1 Kraftwerk allgemein'!$F$15,
IF(AN$5&lt;='2.1 Kraftwerk allgemein'!$F$16,
$J52*INDEX('2.1 Kraftwerk allgemein'!$H$16:$S$16,,MATCH('2.5 CAPEX'!AN$5,'2.1 Kraftwerk allgemein'!$H$15:$S$15,0)),
IF(AND($M52="x",$F52&lt;&gt;0),
IF($F52=1,$J52,
IF('2.1 Kraftwerk allgemein'!$F$17-'2.5 CAPEX'!AN$5&gt;='2.5 CAPEX'!$F52*'1.1 Allgemein'!$I$27,
IF(SUM(OFFSET(AM52,0,-MIN($F52-2,COLUMN(Z52)-1),1,MIN($F52-1,COLUMN(Z52))))=0,$J52,""),"")),"")),""),"")</f>
        <v>0</v>
      </c>
      <c r="AO52" s="340">
        <f ca="1">IF(AO$5&lt;&gt;"",
IF(AO$5&gt;='2.1 Kraftwerk allgemein'!$F$15,
IF(AO$5&lt;='2.1 Kraftwerk allgemein'!$F$16,
$J52*INDEX('2.1 Kraftwerk allgemein'!$H$16:$S$16,,MATCH('2.5 CAPEX'!AO$5,'2.1 Kraftwerk allgemein'!$H$15:$S$15,0)),
IF(AND($M52="x",$F52&lt;&gt;0),
IF($F52=1,$J52,
IF('2.1 Kraftwerk allgemein'!$F$17-'2.5 CAPEX'!AO$5&gt;='2.5 CAPEX'!$F52*'1.1 Allgemein'!$I$27,
IF(SUM(OFFSET(AN52,0,-MIN($F52-2,COLUMN(AA52)-1),1,MIN($F52-1,COLUMN(AA52))))=0,$J52,""),"")),"")),""),"")</f>
        <v>0</v>
      </c>
      <c r="AP52" s="340" t="str">
        <f ca="1">IF(AP$5&lt;&gt;"",
IF(AP$5&gt;='2.1 Kraftwerk allgemein'!$F$15,
IF(AP$5&lt;='2.1 Kraftwerk allgemein'!$F$16,
$J52*INDEX('2.1 Kraftwerk allgemein'!$H$16:$S$16,,MATCH('2.5 CAPEX'!AP$5,'2.1 Kraftwerk allgemein'!$H$15:$S$15,0)),
IF(AND($M52="x",$F52&lt;&gt;0),
IF($F52=1,$J52,
IF('2.1 Kraftwerk allgemein'!$F$17-'2.5 CAPEX'!AP$5&gt;='2.5 CAPEX'!$F52*'1.1 Allgemein'!$I$27,
IF(SUM(OFFSET(AO52,0,-MIN($F52-2,COLUMN(AB52)-1),1,MIN($F52-1,COLUMN(AB52))))=0,$J52,""),"")),"")),""),"")</f>
        <v/>
      </c>
      <c r="AQ52" s="340" t="str">
        <f ca="1">IF(AQ$5&lt;&gt;"",
IF(AQ$5&gt;='2.1 Kraftwerk allgemein'!$F$15,
IF(AQ$5&lt;='2.1 Kraftwerk allgemein'!$F$16,
$J52*INDEX('2.1 Kraftwerk allgemein'!$H$16:$S$16,,MATCH('2.5 CAPEX'!AQ$5,'2.1 Kraftwerk allgemein'!$H$15:$S$15,0)),
IF(AND($M52="x",$F52&lt;&gt;0),
IF($F52=1,$J52,
IF('2.1 Kraftwerk allgemein'!$F$17-'2.5 CAPEX'!AQ$5&gt;='2.5 CAPEX'!$F52*'1.1 Allgemein'!$I$27,
IF(SUM(OFFSET(AP52,0,-MIN($F52-2,COLUMN(AC52)-1),1,MIN($F52-1,COLUMN(AC52))))=0,$J52,""),"")),"")),""),"")</f>
        <v/>
      </c>
      <c r="AR52" s="340" t="str">
        <f ca="1">IF(AR$5&lt;&gt;"",
IF(AR$5&gt;='2.1 Kraftwerk allgemein'!$F$15,
IF(AR$5&lt;='2.1 Kraftwerk allgemein'!$F$16,
$J52*INDEX('2.1 Kraftwerk allgemein'!$H$16:$S$16,,MATCH('2.5 CAPEX'!AR$5,'2.1 Kraftwerk allgemein'!$H$15:$S$15,0)),
IF(AND($M52="x",$F52&lt;&gt;0),
IF($F52=1,$J52,
IF('2.1 Kraftwerk allgemein'!$F$17-'2.5 CAPEX'!AR$5&gt;='2.5 CAPEX'!$F52*'1.1 Allgemein'!$I$27,
IF(SUM(OFFSET(AQ52,0,-MIN($F52-2,COLUMN(AD52)-1),1,MIN($F52-1,COLUMN(AD52))))=0,$J52,""),"")),"")),""),"")</f>
        <v/>
      </c>
      <c r="AS52" s="340" t="str">
        <f ca="1">IF(AS$5&lt;&gt;"",
IF(AS$5&gt;='2.1 Kraftwerk allgemein'!$F$15,
IF(AS$5&lt;='2.1 Kraftwerk allgemein'!$F$16,
$J52*INDEX('2.1 Kraftwerk allgemein'!$H$16:$S$16,,MATCH('2.5 CAPEX'!AS$5,'2.1 Kraftwerk allgemein'!$H$15:$S$15,0)),
IF(AND($M52="x",$F52&lt;&gt;0),
IF($F52=1,$J52,
IF('2.1 Kraftwerk allgemein'!$F$17-'2.5 CAPEX'!AS$5&gt;='2.5 CAPEX'!$F52*'1.1 Allgemein'!$I$27,
IF(SUM(OFFSET(AR52,0,-MIN($F52-2,COLUMN(AE52)-1),1,MIN($F52-1,COLUMN(AE52))))=0,$J52,""),"")),"")),""),"")</f>
        <v/>
      </c>
      <c r="AT52" s="340" t="str">
        <f ca="1">IF(AT$5&lt;&gt;"",
IF(AT$5&gt;='2.1 Kraftwerk allgemein'!$F$15,
IF(AT$5&lt;='2.1 Kraftwerk allgemein'!$F$16,
$J52*INDEX('2.1 Kraftwerk allgemein'!$H$16:$S$16,,MATCH('2.5 CAPEX'!AT$5,'2.1 Kraftwerk allgemein'!$H$15:$S$15,0)),
IF(AND($M52="x",$F52&lt;&gt;0),
IF($F52=1,$J52,
IF('2.1 Kraftwerk allgemein'!$F$17-'2.5 CAPEX'!AT$5&gt;='2.5 CAPEX'!$F52*'1.1 Allgemein'!$I$27,
IF(SUM(OFFSET(AS52,0,-MIN($F52-2,COLUMN(AF52)-1),1,MIN($F52-1,COLUMN(AF52))))=0,$J52,""),"")),"")),""),"")</f>
        <v/>
      </c>
      <c r="AU52" s="340" t="str">
        <f ca="1">IF(AU$5&lt;&gt;"",
IF(AU$5&gt;='2.1 Kraftwerk allgemein'!$F$15,
IF(AU$5&lt;='2.1 Kraftwerk allgemein'!$F$16,
$J52*INDEX('2.1 Kraftwerk allgemein'!$H$16:$S$16,,MATCH('2.5 CAPEX'!AU$5,'2.1 Kraftwerk allgemein'!$H$15:$S$15,0)),
IF(AND($M52="x",$F52&lt;&gt;0),
IF($F52=1,$J52,
IF('2.1 Kraftwerk allgemein'!$F$17-'2.5 CAPEX'!AU$5&gt;='2.5 CAPEX'!$F52*'1.1 Allgemein'!$I$27,
IF(SUM(OFFSET(AT52,0,-MIN($F52-2,COLUMN(AG52)-1),1,MIN($F52-1,COLUMN(AG52))))=0,$J52,""),"")),"")),""),"")</f>
        <v/>
      </c>
      <c r="AV52" s="340" t="str">
        <f ca="1">IF(AV$5&lt;&gt;"",
IF(AV$5&gt;='2.1 Kraftwerk allgemein'!$F$15,
IF(AV$5&lt;='2.1 Kraftwerk allgemein'!$F$16,
$J52*INDEX('2.1 Kraftwerk allgemein'!$H$16:$S$16,,MATCH('2.5 CAPEX'!AV$5,'2.1 Kraftwerk allgemein'!$H$15:$S$15,0)),
IF(AND($M52="x",$F52&lt;&gt;0),
IF($F52=1,$J52,
IF('2.1 Kraftwerk allgemein'!$F$17-'2.5 CAPEX'!AV$5&gt;='2.5 CAPEX'!$F52*'1.1 Allgemein'!$I$27,
IF(SUM(OFFSET(AU52,0,-MIN($F52-2,COLUMN(AH52)-1),1,MIN($F52-1,COLUMN(AH52))))=0,$J52,""),"")),"")),""),"")</f>
        <v/>
      </c>
      <c r="AW52" s="340" t="str">
        <f ca="1">IF(AW$5&lt;&gt;"",
IF(AW$5&gt;='2.1 Kraftwerk allgemein'!$F$15,
IF(AW$5&lt;='2.1 Kraftwerk allgemein'!$F$16,
$J52*INDEX('2.1 Kraftwerk allgemein'!$H$16:$S$16,,MATCH('2.5 CAPEX'!AW$5,'2.1 Kraftwerk allgemein'!$H$15:$S$15,0)),
IF(AND($M52="x",$F52&lt;&gt;0),
IF($F52=1,$J52,
IF('2.1 Kraftwerk allgemein'!$F$17-'2.5 CAPEX'!AW$5&gt;='2.5 CAPEX'!$F52*'1.1 Allgemein'!$I$27,
IF(SUM(OFFSET(AV52,0,-MIN($F52-2,COLUMN(AI52)-1),1,MIN($F52-1,COLUMN(AI52))))=0,$J52,""),"")),"")),""),"")</f>
        <v/>
      </c>
      <c r="AX52" s="340" t="str">
        <f ca="1">IF(AX$5&lt;&gt;"",
IF(AX$5&gt;='2.1 Kraftwerk allgemein'!$F$15,
IF(AX$5&lt;='2.1 Kraftwerk allgemein'!$F$16,
$J52*INDEX('2.1 Kraftwerk allgemein'!$H$16:$S$16,,MATCH('2.5 CAPEX'!AX$5,'2.1 Kraftwerk allgemein'!$H$15:$S$15,0)),
IF(AND($M52="x",$F52&lt;&gt;0),
IF($F52=1,$J52,
IF('2.1 Kraftwerk allgemein'!$F$17-'2.5 CAPEX'!AX$5&gt;='2.5 CAPEX'!$F52*'1.1 Allgemein'!$I$27,
IF(SUM(OFFSET(AW52,0,-MIN($F52-2,COLUMN(AJ52)-1),1,MIN($F52-1,COLUMN(AJ52))))=0,$J52,""),"")),"")),""),"")</f>
        <v/>
      </c>
      <c r="AY52" s="340" t="str">
        <f ca="1">IF(AY$5&lt;&gt;"",
IF(AY$5&gt;='2.1 Kraftwerk allgemein'!$F$15,
IF(AY$5&lt;='2.1 Kraftwerk allgemein'!$F$16,
$J52*INDEX('2.1 Kraftwerk allgemein'!$H$16:$S$16,,MATCH('2.5 CAPEX'!AY$5,'2.1 Kraftwerk allgemein'!$H$15:$S$15,0)),
IF(AND($M52="x",$F52&lt;&gt;0),
IF($F52=1,$J52,
IF('2.1 Kraftwerk allgemein'!$F$17-'2.5 CAPEX'!AY$5&gt;='2.5 CAPEX'!$F52*'1.1 Allgemein'!$I$27,
IF(SUM(OFFSET(AX52,0,-MIN($F52-2,COLUMN(AK52)-1),1,MIN($F52-1,COLUMN(AK52))))=0,$J52,""),"")),"")),""),"")</f>
        <v/>
      </c>
      <c r="AZ52" s="340" t="str">
        <f ca="1">IF(AZ$5&lt;&gt;"",
IF(AZ$5&gt;='2.1 Kraftwerk allgemein'!$F$15,
IF(AZ$5&lt;='2.1 Kraftwerk allgemein'!$F$16,
$J52*INDEX('2.1 Kraftwerk allgemein'!$H$16:$S$16,,MATCH('2.5 CAPEX'!AZ$5,'2.1 Kraftwerk allgemein'!$H$15:$S$15,0)),
IF(AND($M52="x",$F52&lt;&gt;0),
IF($F52=1,$J52,
IF('2.1 Kraftwerk allgemein'!$F$17-'2.5 CAPEX'!AZ$5&gt;='2.5 CAPEX'!$F52*'1.1 Allgemein'!$I$27,
IF(SUM(OFFSET(AY52,0,-MIN($F52-2,COLUMN(AL52)-1),1,MIN($F52-1,COLUMN(AL52))))=0,$J52,""),"")),"")),""),"")</f>
        <v/>
      </c>
      <c r="BA52" s="340" t="str">
        <f ca="1">IF(BA$5&lt;&gt;"",
IF(BA$5&gt;='2.1 Kraftwerk allgemein'!$F$15,
IF(BA$5&lt;='2.1 Kraftwerk allgemein'!$F$16,
$J52*INDEX('2.1 Kraftwerk allgemein'!$H$16:$S$16,,MATCH('2.5 CAPEX'!BA$5,'2.1 Kraftwerk allgemein'!$H$15:$S$15,0)),
IF(AND($M52="x",$F52&lt;&gt;0),
IF($F52=1,$J52,
IF('2.1 Kraftwerk allgemein'!$F$17-'2.5 CAPEX'!BA$5&gt;='2.5 CAPEX'!$F52*'1.1 Allgemein'!$I$27,
IF(SUM(OFFSET(AZ52,0,-MIN($F52-2,COLUMN(AM52)-1),1,MIN($F52-1,COLUMN(AM52))))=0,$J52,""),"")),"")),""),"")</f>
        <v/>
      </c>
      <c r="BB52" s="340" t="str">
        <f ca="1">IF(BB$5&lt;&gt;"",
IF(BB$5&gt;='2.1 Kraftwerk allgemein'!$F$15,
IF(BB$5&lt;='2.1 Kraftwerk allgemein'!$F$16,
$J52*INDEX('2.1 Kraftwerk allgemein'!$H$16:$S$16,,MATCH('2.5 CAPEX'!BB$5,'2.1 Kraftwerk allgemein'!$H$15:$S$15,0)),
IF(AND($M52="x",$F52&lt;&gt;0),
IF($F52=1,$J52,
IF('2.1 Kraftwerk allgemein'!$F$17-'2.5 CAPEX'!BB$5&gt;='2.5 CAPEX'!$F52*'1.1 Allgemein'!$I$27,
IF(SUM(OFFSET(BA52,0,-MIN($F52-2,COLUMN(AN52)-1),1,MIN($F52-1,COLUMN(AN52))))=0,$J52,""),"")),"")),""),"")</f>
        <v/>
      </c>
      <c r="BC52" s="340" t="str">
        <f ca="1">IF(BC$5&lt;&gt;"",
IF(BC$5&gt;='2.1 Kraftwerk allgemein'!$F$15,
IF(BC$5&lt;='2.1 Kraftwerk allgemein'!$F$16,
$J52*INDEX('2.1 Kraftwerk allgemein'!$H$16:$S$16,,MATCH('2.5 CAPEX'!BC$5,'2.1 Kraftwerk allgemein'!$H$15:$S$15,0)),
IF(AND($M52="x",$F52&lt;&gt;0),
IF($F52=1,$J52,
IF('2.1 Kraftwerk allgemein'!$F$17-'2.5 CAPEX'!BC$5&gt;='2.5 CAPEX'!$F52*'1.1 Allgemein'!$I$27,
IF(SUM(OFFSET(BB52,0,-MIN($F52-2,COLUMN(AO52)-1),1,MIN($F52-1,COLUMN(AO52))))=0,$J52,""),"")),"")),""),"")</f>
        <v/>
      </c>
      <c r="BD52" s="340" t="str">
        <f ca="1">IF(BD$5&lt;&gt;"",
IF(BD$5&gt;='2.1 Kraftwerk allgemein'!$F$15,
IF(BD$5&lt;='2.1 Kraftwerk allgemein'!$F$16,
$J52*INDEX('2.1 Kraftwerk allgemein'!$H$16:$S$16,,MATCH('2.5 CAPEX'!BD$5,'2.1 Kraftwerk allgemein'!$H$15:$S$15,0)),
IF(AND($M52="x",$F52&lt;&gt;0),
IF($F52=1,$J52,
IF('2.1 Kraftwerk allgemein'!$F$17-'2.5 CAPEX'!BD$5&gt;='2.5 CAPEX'!$F52*'1.1 Allgemein'!$I$27,
IF(SUM(OFFSET(BC52,0,-MIN($F52-2,COLUMN(AP52)-1),1,MIN($F52-1,COLUMN(AP52))))=0,$J52,""),"")),"")),""),"")</f>
        <v/>
      </c>
      <c r="BE52" s="340" t="str">
        <f ca="1">IF(BE$5&lt;&gt;"",
IF(BE$5&gt;='2.1 Kraftwerk allgemein'!$F$15,
IF(BE$5&lt;='2.1 Kraftwerk allgemein'!$F$16,
$J52*INDEX('2.1 Kraftwerk allgemein'!$H$16:$S$16,,MATCH('2.5 CAPEX'!BE$5,'2.1 Kraftwerk allgemein'!$H$15:$S$15,0)),
IF(AND($M52="x",$F52&lt;&gt;0),
IF($F52=1,$J52,
IF('2.1 Kraftwerk allgemein'!$F$17-'2.5 CAPEX'!BE$5&gt;='2.5 CAPEX'!$F52*'1.1 Allgemein'!$I$27,
IF(SUM(OFFSET(BD52,0,-MIN($F52-2,COLUMN(AQ52)-1),1,MIN($F52-1,COLUMN(AQ52))))=0,$J52,""),"")),"")),""),"")</f>
        <v/>
      </c>
      <c r="BF52" s="340" t="str">
        <f ca="1">IF(BF$5&lt;&gt;"",
IF(BF$5&gt;='2.1 Kraftwerk allgemein'!$F$15,
IF(BF$5&lt;='2.1 Kraftwerk allgemein'!$F$16,
$J52*INDEX('2.1 Kraftwerk allgemein'!$H$16:$S$16,,MATCH('2.5 CAPEX'!BF$5,'2.1 Kraftwerk allgemein'!$H$15:$S$15,0)),
IF(AND($M52="x",$F52&lt;&gt;0),
IF($F52=1,$J52,
IF('2.1 Kraftwerk allgemein'!$F$17-'2.5 CAPEX'!BF$5&gt;='2.5 CAPEX'!$F52*'1.1 Allgemein'!$I$27,
IF(SUM(OFFSET(BE52,0,-MIN($F52-2,COLUMN(AR52)-1),1,MIN($F52-1,COLUMN(AR52))))=0,$J52,""),"")),"")),""),"")</f>
        <v/>
      </c>
      <c r="BG52" s="340" t="str">
        <f ca="1">IF(BG$5&lt;&gt;"",
IF(BG$5&gt;='2.1 Kraftwerk allgemein'!$F$15,
IF(BG$5&lt;='2.1 Kraftwerk allgemein'!$F$16,
$J52*INDEX('2.1 Kraftwerk allgemein'!$H$16:$S$16,,MATCH('2.5 CAPEX'!BG$5,'2.1 Kraftwerk allgemein'!$H$15:$S$15,0)),
IF(AND($M52="x",$F52&lt;&gt;0),
IF($F52=1,$J52,
IF('2.1 Kraftwerk allgemein'!$F$17-'2.5 CAPEX'!BG$5&gt;='2.5 CAPEX'!$F52*'1.1 Allgemein'!$I$27,
IF(SUM(OFFSET(BF52,0,-MIN($F52-2,COLUMN(AS52)-1),1,MIN($F52-1,COLUMN(AS52))))=0,$J52,""),"")),"")),""),"")</f>
        <v/>
      </c>
      <c r="BH52" s="340" t="str">
        <f ca="1">IF(BH$5&lt;&gt;"",
IF(BH$5&gt;='2.1 Kraftwerk allgemein'!$F$15,
IF(BH$5&lt;='2.1 Kraftwerk allgemein'!$F$16,
$J52*INDEX('2.1 Kraftwerk allgemein'!$H$16:$S$16,,MATCH('2.5 CAPEX'!BH$5,'2.1 Kraftwerk allgemein'!$H$15:$S$15,0)),
IF(AND($M52="x",$F52&lt;&gt;0),
IF($F52=1,$J52,
IF('2.1 Kraftwerk allgemein'!$F$17-'2.5 CAPEX'!BH$5&gt;='2.5 CAPEX'!$F52*'1.1 Allgemein'!$I$27,
IF(SUM(OFFSET(BG52,0,-MIN($F52-2,COLUMN(AT52)-1),1,MIN($F52-1,COLUMN(AT52))))=0,$J52,""),"")),"")),""),"")</f>
        <v/>
      </c>
      <c r="BI52" s="340" t="str">
        <f ca="1">IF(BI$5&lt;&gt;"",
IF(BI$5&gt;='2.1 Kraftwerk allgemein'!$F$15,
IF(BI$5&lt;='2.1 Kraftwerk allgemein'!$F$16,
$J52*INDEX('2.1 Kraftwerk allgemein'!$H$16:$S$16,,MATCH('2.5 CAPEX'!BI$5,'2.1 Kraftwerk allgemein'!$H$15:$S$15,0)),
IF(AND($M52="x",$F52&lt;&gt;0),
IF($F52=1,$J52,
IF('2.1 Kraftwerk allgemein'!$F$17-'2.5 CAPEX'!BI$5&gt;='2.5 CAPEX'!$F52*'1.1 Allgemein'!$I$27,
IF(SUM(OFFSET(BH52,0,-MIN($F52-2,COLUMN(AU52)-1),1,MIN($F52-1,COLUMN(AU52))))=0,$J52,""),"")),"")),""),"")</f>
        <v/>
      </c>
      <c r="BJ52" s="340" t="str">
        <f ca="1">IF(BJ$5&lt;&gt;"",
IF(BJ$5&gt;='2.1 Kraftwerk allgemein'!$F$15,
IF(BJ$5&lt;='2.1 Kraftwerk allgemein'!$F$16,
$J52*INDEX('2.1 Kraftwerk allgemein'!$H$16:$S$16,,MATCH('2.5 CAPEX'!BJ$5,'2.1 Kraftwerk allgemein'!$H$15:$S$15,0)),
IF(AND($M52="x",$F52&lt;&gt;0),
IF($F52=1,$J52,
IF('2.1 Kraftwerk allgemein'!$F$17-'2.5 CAPEX'!BJ$5&gt;='2.5 CAPEX'!$F52*'1.1 Allgemein'!$I$27,
IF(SUM(OFFSET(BI52,0,-MIN($F52-2,COLUMN(AV52)-1),1,MIN($F52-1,COLUMN(AV52))))=0,$J52,""),"")),"")),""),"")</f>
        <v/>
      </c>
      <c r="BK52" s="340" t="str">
        <f ca="1">IF(BK$5&lt;&gt;"",
IF(BK$5&gt;='2.1 Kraftwerk allgemein'!$F$15,
IF(BK$5&lt;='2.1 Kraftwerk allgemein'!$F$16,
$J52*INDEX('2.1 Kraftwerk allgemein'!$H$16:$S$16,,MATCH('2.5 CAPEX'!BK$5,'2.1 Kraftwerk allgemein'!$H$15:$S$15,0)),
IF(AND($M52="x",$F52&lt;&gt;0),
IF($F52=1,$J52,
IF('2.1 Kraftwerk allgemein'!$F$17-'2.5 CAPEX'!BK$5&gt;='2.5 CAPEX'!$F52*'1.1 Allgemein'!$I$27,
IF(SUM(OFFSET(BJ52,0,-MIN($F52-2,COLUMN(AW52)-1),1,MIN($F52-1,COLUMN(AW52))))=0,$J52,""),"")),"")),""),"")</f>
        <v/>
      </c>
      <c r="BL52" s="340" t="str">
        <f ca="1">IF(BL$5&lt;&gt;"",
IF(BL$5&gt;='2.1 Kraftwerk allgemein'!$F$15,
IF(BL$5&lt;='2.1 Kraftwerk allgemein'!$F$16,
$J52*INDEX('2.1 Kraftwerk allgemein'!$H$16:$S$16,,MATCH('2.5 CAPEX'!BL$5,'2.1 Kraftwerk allgemein'!$H$15:$S$15,0)),
IF(AND($M52="x",$F52&lt;&gt;0),
IF($F52=1,$J52,
IF('2.1 Kraftwerk allgemein'!$F$17-'2.5 CAPEX'!BL$5&gt;='2.5 CAPEX'!$F52*'1.1 Allgemein'!$I$27,
IF(SUM(OFFSET(BK52,0,-MIN($F52-2,COLUMN(AX52)-1),1,MIN($F52-1,COLUMN(AX52))))=0,$J52,""),"")),"")),""),"")</f>
        <v/>
      </c>
      <c r="BM52" s="340" t="str">
        <f ca="1">IF(BM$5&lt;&gt;"",
IF(BM$5&gt;='2.1 Kraftwerk allgemein'!$F$15,
IF(BM$5&lt;='2.1 Kraftwerk allgemein'!$F$16,
$J52*INDEX('2.1 Kraftwerk allgemein'!$H$16:$S$16,,MATCH('2.5 CAPEX'!BM$5,'2.1 Kraftwerk allgemein'!$H$15:$S$15,0)),
IF(AND($M52="x",$F52&lt;&gt;0),
IF($F52=1,$J52,
IF('2.1 Kraftwerk allgemein'!$F$17-'2.5 CAPEX'!BM$5&gt;='2.5 CAPEX'!$F52*'1.1 Allgemein'!$I$27,
IF(SUM(OFFSET(BL52,0,-MIN($F52-2,COLUMN(AY52)-1),1,MIN($F52-1,COLUMN(AY52))))=0,$J52,""),"")),"")),""),"")</f>
        <v/>
      </c>
      <c r="BN52" s="340" t="str">
        <f ca="1">IF(BN$5&lt;&gt;"",
IF(BN$5&gt;='2.1 Kraftwerk allgemein'!$F$15,
IF(BN$5&lt;='2.1 Kraftwerk allgemein'!$F$16,
$J52*INDEX('2.1 Kraftwerk allgemein'!$H$16:$S$16,,MATCH('2.5 CAPEX'!BN$5,'2.1 Kraftwerk allgemein'!$H$15:$S$15,0)),
IF(AND($M52="x",$F52&lt;&gt;0),
IF($F52=1,$J52,
IF('2.1 Kraftwerk allgemein'!$F$17-'2.5 CAPEX'!BN$5&gt;='2.5 CAPEX'!$F52*'1.1 Allgemein'!$I$27,
IF(SUM(OFFSET(BM52,0,-MIN($F52-2,COLUMN(AZ52)-1),1,MIN($F52-1,COLUMN(AZ52))))=0,$J52,""),"")),"")),""),"")</f>
        <v/>
      </c>
      <c r="BO52" s="340" t="str">
        <f ca="1">IF(BO$5&lt;&gt;"",
IF(BO$5&gt;='2.1 Kraftwerk allgemein'!$F$15,
IF(BO$5&lt;='2.1 Kraftwerk allgemein'!$F$16,
$J52*INDEX('2.1 Kraftwerk allgemein'!$H$16:$S$16,,MATCH('2.5 CAPEX'!BO$5,'2.1 Kraftwerk allgemein'!$H$15:$S$15,0)),
IF(AND($M52="x",$F52&lt;&gt;0),
IF($F52=1,$J52,
IF('2.1 Kraftwerk allgemein'!$F$17-'2.5 CAPEX'!BO$5&gt;='2.5 CAPEX'!$F52*'1.1 Allgemein'!$I$27,
IF(SUM(OFFSET(BN52,0,-MIN($F52-2,COLUMN(BA52)-1),1,MIN($F52-1,COLUMN(BA52))))=0,$J52,""),"")),"")),""),"")</f>
        <v/>
      </c>
      <c r="BP52" s="340" t="str">
        <f ca="1">IF(BP$5&lt;&gt;"",
IF(BP$5&gt;='2.1 Kraftwerk allgemein'!$F$15,
IF(BP$5&lt;='2.1 Kraftwerk allgemein'!$F$16,
$J52*INDEX('2.1 Kraftwerk allgemein'!$H$16:$S$16,,MATCH('2.5 CAPEX'!BP$5,'2.1 Kraftwerk allgemein'!$H$15:$S$15,0)),
IF(AND($M52="x",$F52&lt;&gt;0),
IF($F52=1,$J52,
IF('2.1 Kraftwerk allgemein'!$F$17-'2.5 CAPEX'!BP$5&gt;='2.5 CAPEX'!$F52*'1.1 Allgemein'!$I$27,
IF(SUM(OFFSET(BO52,0,-MIN($F52-2,COLUMN(BB52)-1),1,MIN($F52-1,COLUMN(BB52))))=0,$J52,""),"")),"")),""),"")</f>
        <v/>
      </c>
      <c r="BQ52" s="340" t="str">
        <f ca="1">IF(BQ$5&lt;&gt;"",
IF(BQ$5&gt;='2.1 Kraftwerk allgemein'!$F$15,
IF(BQ$5&lt;='2.1 Kraftwerk allgemein'!$F$16,
$J52*INDEX('2.1 Kraftwerk allgemein'!$H$16:$S$16,,MATCH('2.5 CAPEX'!BQ$5,'2.1 Kraftwerk allgemein'!$H$15:$S$15,0)),
IF(AND($M52="x",$F52&lt;&gt;0),
IF($F52=1,$J52,
IF('2.1 Kraftwerk allgemein'!$F$17-'2.5 CAPEX'!BQ$5&gt;='2.5 CAPEX'!$F52*'1.1 Allgemein'!$I$27,
IF(SUM(OFFSET(BP52,0,-MIN($F52-2,COLUMN(BC52)-1),1,MIN($F52-1,COLUMN(BC52))))=0,$J52,""),"")),"")),""),"")</f>
        <v/>
      </c>
      <c r="BR52" s="340" t="str">
        <f ca="1">IF(BR$5&lt;&gt;"",
IF(BR$5&gt;='2.1 Kraftwerk allgemein'!$F$15,
IF(BR$5&lt;='2.1 Kraftwerk allgemein'!$F$16,
$J52*INDEX('2.1 Kraftwerk allgemein'!$H$16:$S$16,,MATCH('2.5 CAPEX'!BR$5,'2.1 Kraftwerk allgemein'!$H$15:$S$15,0)),
IF(AND($M52="x",$F52&lt;&gt;0),
IF($F52=1,$J52,
IF('2.1 Kraftwerk allgemein'!$F$17-'2.5 CAPEX'!BR$5&gt;='2.5 CAPEX'!$F52*'1.1 Allgemein'!$I$27,
IF(SUM(OFFSET(BQ52,0,-MIN($F52-2,COLUMN(BD52)-1),1,MIN($F52-1,COLUMN(BD52))))=0,$J52,""),"")),"")),""),"")</f>
        <v/>
      </c>
      <c r="BS52" s="340" t="str">
        <f ca="1">IF(BS$5&lt;&gt;"",
IF(BS$5&gt;='2.1 Kraftwerk allgemein'!$F$15,
IF(BS$5&lt;='2.1 Kraftwerk allgemein'!$F$16,
$J52*INDEX('2.1 Kraftwerk allgemein'!$H$16:$S$16,,MATCH('2.5 CAPEX'!BS$5,'2.1 Kraftwerk allgemein'!$H$15:$S$15,0)),
IF(AND($M52="x",$F52&lt;&gt;0),
IF($F52=1,$J52,
IF('2.1 Kraftwerk allgemein'!$F$17-'2.5 CAPEX'!BS$5&gt;='2.5 CAPEX'!$F52*'1.1 Allgemein'!$I$27,
IF(SUM(OFFSET(BR52,0,-MIN($F52-2,COLUMN(BE52)-1),1,MIN($F52-1,COLUMN(BE52))))=0,$J52,""),"")),"")),""),"")</f>
        <v/>
      </c>
      <c r="BT52" s="340" t="str">
        <f ca="1">IF(BT$5&lt;&gt;"",
IF(BT$5&gt;='2.1 Kraftwerk allgemein'!$F$15,
IF(BT$5&lt;='2.1 Kraftwerk allgemein'!$F$16,
$J52*INDEX('2.1 Kraftwerk allgemein'!$H$16:$S$16,,MATCH('2.5 CAPEX'!BT$5,'2.1 Kraftwerk allgemein'!$H$15:$S$15,0)),
IF(AND($M52="x",$F52&lt;&gt;0),
IF($F52=1,$J52,
IF('2.1 Kraftwerk allgemein'!$F$17-'2.5 CAPEX'!BT$5&gt;='2.5 CAPEX'!$F52*'1.1 Allgemein'!$I$27,
IF(SUM(OFFSET(BS52,0,-MIN($F52-2,COLUMN(BF52)-1),1,MIN($F52-1,COLUMN(BF52))))=0,$J52,""),"")),"")),""),"")</f>
        <v/>
      </c>
      <c r="BU52" s="340" t="str">
        <f ca="1">IF(BU$5&lt;&gt;"",
IF(BU$5&gt;='2.1 Kraftwerk allgemein'!$F$15,
IF(BU$5&lt;='2.1 Kraftwerk allgemein'!$F$16,
$J52*INDEX('2.1 Kraftwerk allgemein'!$H$16:$S$16,,MATCH('2.5 CAPEX'!BU$5,'2.1 Kraftwerk allgemein'!$H$15:$S$15,0)),
IF(AND($M52="x",$F52&lt;&gt;0),
IF($F52=1,$J52,
IF('2.1 Kraftwerk allgemein'!$F$17-'2.5 CAPEX'!BU$5&gt;='2.5 CAPEX'!$F52*'1.1 Allgemein'!$I$27,
IF(SUM(OFFSET(BT52,0,-MIN($F52-2,COLUMN(BG52)-1),1,MIN($F52-1,COLUMN(BG52))))=0,$J52,""),"")),"")),""),"")</f>
        <v/>
      </c>
      <c r="BV52" s="340" t="str">
        <f ca="1">IF(BV$5&lt;&gt;"",
IF(BV$5&gt;='2.1 Kraftwerk allgemein'!$F$15,
IF(BV$5&lt;='2.1 Kraftwerk allgemein'!$F$16,
$J52*INDEX('2.1 Kraftwerk allgemein'!$H$16:$S$16,,MATCH('2.5 CAPEX'!BV$5,'2.1 Kraftwerk allgemein'!$H$15:$S$15,0)),
IF(AND($M52="x",$F52&lt;&gt;0),
IF($F52=1,$J52,
IF('2.1 Kraftwerk allgemein'!$F$17-'2.5 CAPEX'!BV$5&gt;='2.5 CAPEX'!$F52*'1.1 Allgemein'!$I$27,
IF(SUM(OFFSET(BU52,0,-MIN($F52-2,COLUMN(BH52)-1),1,MIN($F52-1,COLUMN(BH52))))=0,$J52,""),"")),"")),""),"")</f>
        <v/>
      </c>
      <c r="BW52" s="340" t="str">
        <f ca="1">IF(BW$5&lt;&gt;"",
IF(BW$5&gt;='2.1 Kraftwerk allgemein'!$F$15,
IF(BW$5&lt;='2.1 Kraftwerk allgemein'!$F$16,
$J52*INDEX('2.1 Kraftwerk allgemein'!$H$16:$S$16,,MATCH('2.5 CAPEX'!BW$5,'2.1 Kraftwerk allgemein'!$H$15:$S$15,0)),
IF(AND($M52="x",$F52&lt;&gt;0),
IF($F52=1,$J52,
IF('2.1 Kraftwerk allgemein'!$F$17-'2.5 CAPEX'!BW$5&gt;='2.5 CAPEX'!$F52*'1.1 Allgemein'!$I$27,
IF(SUM(OFFSET(BV52,0,-MIN($F52-2,COLUMN(BI52)-1),1,MIN($F52-1,COLUMN(BI52))))=0,$J52,""),"")),"")),""),"")</f>
        <v/>
      </c>
      <c r="BX52" s="340" t="str">
        <f ca="1">IF(BX$5&lt;&gt;"",
IF(BX$5&gt;='2.1 Kraftwerk allgemein'!$F$15,
IF(BX$5&lt;='2.1 Kraftwerk allgemein'!$F$16,
$J52*INDEX('2.1 Kraftwerk allgemein'!$H$16:$S$16,,MATCH('2.5 CAPEX'!BX$5,'2.1 Kraftwerk allgemein'!$H$15:$S$15,0)),
IF(AND($M52="x",$F52&lt;&gt;0),
IF($F52=1,$J52,
IF('2.1 Kraftwerk allgemein'!$F$17-'2.5 CAPEX'!BX$5&gt;='2.5 CAPEX'!$F52*'1.1 Allgemein'!$I$27,
IF(SUM(OFFSET(BW52,0,-MIN($F52-2,COLUMN(BJ52)-1),1,MIN($F52-1,COLUMN(BJ52))))=0,$J52,""),"")),"")),""),"")</f>
        <v/>
      </c>
      <c r="BY52" s="340" t="str">
        <f ca="1">IF(BY$5&lt;&gt;"",
IF(BY$5&gt;='2.1 Kraftwerk allgemein'!$F$15,
IF(BY$5&lt;='2.1 Kraftwerk allgemein'!$F$16,
$J52*INDEX('2.1 Kraftwerk allgemein'!$H$16:$S$16,,MATCH('2.5 CAPEX'!BY$5,'2.1 Kraftwerk allgemein'!$H$15:$S$15,0)),
IF(AND($M52="x",$F52&lt;&gt;0),
IF($F52=1,$J52,
IF('2.1 Kraftwerk allgemein'!$F$17-'2.5 CAPEX'!BY$5&gt;='2.5 CAPEX'!$F52*'1.1 Allgemein'!$I$27,
IF(SUM(OFFSET(BX52,0,-MIN($F52-2,COLUMN(BK52)-1),1,MIN($F52-1,COLUMN(BK52))))=0,$J52,""),"")),"")),""),"")</f>
        <v/>
      </c>
      <c r="BZ52" s="340" t="str">
        <f ca="1">IF(BZ$5&lt;&gt;"",
IF(BZ$5&gt;='2.1 Kraftwerk allgemein'!$F$15,
IF(BZ$5&lt;='2.1 Kraftwerk allgemein'!$F$16,
$J52*INDEX('2.1 Kraftwerk allgemein'!$H$16:$S$16,,MATCH('2.5 CAPEX'!BZ$5,'2.1 Kraftwerk allgemein'!$H$15:$S$15,0)),
IF(AND($M52="x",$F52&lt;&gt;0),
IF($F52=1,$J52,
IF('2.1 Kraftwerk allgemein'!$F$17-'2.5 CAPEX'!BZ$5&gt;='2.5 CAPEX'!$F52*'1.1 Allgemein'!$I$27,
IF(SUM(OFFSET(BY52,0,-MIN($F52-2,COLUMN(BL52)-1),1,MIN($F52-1,COLUMN(BL52))))=0,$J52,""),"")),"")),""),"")</f>
        <v/>
      </c>
      <c r="CA52" s="340" t="str">
        <f ca="1">IF(CA$5&lt;&gt;"",
IF(CA$5&gt;='2.1 Kraftwerk allgemein'!$F$15,
IF(CA$5&lt;='2.1 Kraftwerk allgemein'!$F$16,
$J52*INDEX('2.1 Kraftwerk allgemein'!$H$16:$S$16,,MATCH('2.5 CAPEX'!CA$5,'2.1 Kraftwerk allgemein'!$H$15:$S$15,0)),
IF(AND($M52="x",$F52&lt;&gt;0),
IF($F52=1,$J52,
IF('2.1 Kraftwerk allgemein'!$F$17-'2.5 CAPEX'!CA$5&gt;='2.5 CAPEX'!$F52*'1.1 Allgemein'!$I$27,
IF(SUM(OFFSET(BZ52,0,-MIN($F52-2,COLUMN(BM52)-1),1,MIN($F52-1,COLUMN(BM52))))=0,$J52,""),"")),"")),""),"")</f>
        <v/>
      </c>
      <c r="CB52" s="340" t="str">
        <f ca="1">IF(CB$5&lt;&gt;"",
IF(CB$5&gt;='2.1 Kraftwerk allgemein'!$F$15,
IF(CB$5&lt;='2.1 Kraftwerk allgemein'!$F$16,
$J52*INDEX('2.1 Kraftwerk allgemein'!$H$16:$S$16,,MATCH('2.5 CAPEX'!CB$5,'2.1 Kraftwerk allgemein'!$H$15:$S$15,0)),
IF(AND($M52="x",$F52&lt;&gt;0),
IF($F52=1,$J52,
IF('2.1 Kraftwerk allgemein'!$F$17-'2.5 CAPEX'!CB$5&gt;='2.5 CAPEX'!$F52*'1.1 Allgemein'!$I$27,
IF(SUM(OFFSET(CA52,0,-MIN($F52-2,COLUMN(BN52)-1),1,MIN($F52-1,COLUMN(BN52))))=0,$J52,""),"")),"")),""),"")</f>
        <v/>
      </c>
      <c r="CC52" s="340" t="str">
        <f ca="1">IF(CC$5&lt;&gt;"",
IF(CC$5&gt;='2.1 Kraftwerk allgemein'!$F$15,
IF(CC$5&lt;='2.1 Kraftwerk allgemein'!$F$16,
$J52*INDEX('2.1 Kraftwerk allgemein'!$H$16:$S$16,,MATCH('2.5 CAPEX'!CC$5,'2.1 Kraftwerk allgemein'!$H$15:$S$15,0)),
IF(AND($M52="x",$F52&lt;&gt;0),
IF($F52=1,$J52,
IF('2.1 Kraftwerk allgemein'!$F$17-'2.5 CAPEX'!CC$5&gt;='2.5 CAPEX'!$F52*'1.1 Allgemein'!$I$27,
IF(SUM(OFFSET(CB52,0,-MIN($F52-2,COLUMN(BO52)-1),1,MIN($F52-1,COLUMN(BO52))))=0,$J52,""),"")),"")),""),"")</f>
        <v/>
      </c>
      <c r="CD52" s="340" t="str">
        <f ca="1">IF(CD$5&lt;&gt;"",
IF(CD$5&gt;='2.1 Kraftwerk allgemein'!$F$15,
IF(CD$5&lt;='2.1 Kraftwerk allgemein'!$F$16,
$J52*INDEX('2.1 Kraftwerk allgemein'!$H$16:$S$16,,MATCH('2.5 CAPEX'!CD$5,'2.1 Kraftwerk allgemein'!$H$15:$S$15,0)),
IF(AND($M52="x",$F52&lt;&gt;0),
IF($F52=1,$J52,
IF('2.1 Kraftwerk allgemein'!$F$17-'2.5 CAPEX'!CD$5&gt;='2.5 CAPEX'!$F52*'1.1 Allgemein'!$I$27,
IF(SUM(OFFSET(CC52,0,-MIN($F52-2,COLUMN(BP52)-1),1,MIN($F52-1,COLUMN(BP52))))=0,$J52,""),"")),"")),""),"")</f>
        <v/>
      </c>
      <c r="CE52" s="340" t="str">
        <f ca="1">IF(CE$5&lt;&gt;"",
IF(CE$5&gt;='2.1 Kraftwerk allgemein'!$F$15,
IF(CE$5&lt;='2.1 Kraftwerk allgemein'!$F$16,
$J52*INDEX('2.1 Kraftwerk allgemein'!$H$16:$S$16,,MATCH('2.5 CAPEX'!CE$5,'2.1 Kraftwerk allgemein'!$H$15:$S$15,0)),
IF(AND($M52="x",$F52&lt;&gt;0),
IF($F52=1,$J52,
IF('2.1 Kraftwerk allgemein'!$F$17-'2.5 CAPEX'!CE$5&gt;='2.5 CAPEX'!$F52*'1.1 Allgemein'!$I$27,
IF(SUM(OFFSET(CD52,0,-MIN($F52-2,COLUMN(BQ52)-1),1,MIN($F52-1,COLUMN(BQ52))))=0,$J52,""),"")),"")),""),"")</f>
        <v/>
      </c>
      <c r="CF52" s="340" t="str">
        <f ca="1">IF(CF$5&lt;&gt;"",
IF(CF$5&gt;='2.1 Kraftwerk allgemein'!$F$15,
IF(CF$5&lt;='2.1 Kraftwerk allgemein'!$F$16,
$J52*INDEX('2.1 Kraftwerk allgemein'!$H$16:$S$16,,MATCH('2.5 CAPEX'!CF$5,'2.1 Kraftwerk allgemein'!$H$15:$S$15,0)),
IF(AND($M52="x",$F52&lt;&gt;0),
IF($F52=1,$J52,
IF('2.1 Kraftwerk allgemein'!$F$17-'2.5 CAPEX'!CF$5&gt;='2.5 CAPEX'!$F52*'1.1 Allgemein'!$I$27,
IF(SUM(OFFSET(CE52,0,-MIN($F52-2,COLUMN(BR52)-1),1,MIN($F52-1,COLUMN(BR52))))=0,$J52,""),"")),"")),""),"")</f>
        <v/>
      </c>
      <c r="CG52" s="340" t="str">
        <f ca="1">IF(CG$5&lt;&gt;"",
IF(CG$5&gt;='2.1 Kraftwerk allgemein'!$F$15,
IF(CG$5&lt;='2.1 Kraftwerk allgemein'!$F$16,
$J52*INDEX('2.1 Kraftwerk allgemein'!$H$16:$S$16,,MATCH('2.5 CAPEX'!CG$5,'2.1 Kraftwerk allgemein'!$H$15:$S$15,0)),
IF(AND($M52="x",$F52&lt;&gt;0),
IF($F52=1,$J52,
IF('2.1 Kraftwerk allgemein'!$F$17-'2.5 CAPEX'!CG$5&gt;='2.5 CAPEX'!$F52*'1.1 Allgemein'!$I$27,
IF(SUM(OFFSET(CF52,0,-MIN($F52-2,COLUMN(BS52)-1),1,MIN($F52-1,COLUMN(BS52))))=0,$J52,""),"")),"")),""),"")</f>
        <v/>
      </c>
      <c r="CH52" s="340" t="str">
        <f ca="1">IF(CH$5&lt;&gt;"",
IF(CH$5&gt;='2.1 Kraftwerk allgemein'!$F$15,
IF(CH$5&lt;='2.1 Kraftwerk allgemein'!$F$16,
$J52*INDEX('2.1 Kraftwerk allgemein'!$H$16:$S$16,,MATCH('2.5 CAPEX'!CH$5,'2.1 Kraftwerk allgemein'!$H$15:$S$15,0)),
IF(AND($M52="x",$F52&lt;&gt;0),
IF($F52=1,$J52,
IF('2.1 Kraftwerk allgemein'!$F$17-'2.5 CAPEX'!CH$5&gt;='2.5 CAPEX'!$F52*'1.1 Allgemein'!$I$27,
IF(SUM(OFFSET(CG52,0,-MIN($F52-2,COLUMN(BT52)-1),1,MIN($F52-1,COLUMN(BT52))))=0,$J52,""),"")),"")),""),"")</f>
        <v/>
      </c>
      <c r="CI52" s="340" t="str">
        <f ca="1">IF(CI$5&lt;&gt;"",
IF(CI$5&gt;='2.1 Kraftwerk allgemein'!$F$15,
IF(CI$5&lt;='2.1 Kraftwerk allgemein'!$F$16,
$J52*INDEX('2.1 Kraftwerk allgemein'!$H$16:$S$16,,MATCH('2.5 CAPEX'!CI$5,'2.1 Kraftwerk allgemein'!$H$15:$S$15,0)),
IF(AND($M52="x",$F52&lt;&gt;0),
IF($F52=1,$J52,
IF('2.1 Kraftwerk allgemein'!$F$17-'2.5 CAPEX'!CI$5&gt;='2.5 CAPEX'!$F52*'1.1 Allgemein'!$I$27,
IF(SUM(OFFSET(CH52,0,-MIN($F52-2,COLUMN(BU52)-1),1,MIN($F52-1,COLUMN(BU52))))=0,$J52,""),"")),"")),""),"")</f>
        <v/>
      </c>
      <c r="CJ52" s="340" t="str">
        <f ca="1">IF(CJ$5&lt;&gt;"",
IF(CJ$5&gt;='2.1 Kraftwerk allgemein'!$F$15,
IF(CJ$5&lt;='2.1 Kraftwerk allgemein'!$F$16,
$J52*INDEX('2.1 Kraftwerk allgemein'!$H$16:$S$16,,MATCH('2.5 CAPEX'!CJ$5,'2.1 Kraftwerk allgemein'!$H$15:$S$15,0)),
IF(AND($M52="x",$F52&lt;&gt;0),
IF($F52=1,$J52,
IF('2.1 Kraftwerk allgemein'!$F$17-'2.5 CAPEX'!CJ$5&gt;='2.5 CAPEX'!$F52*'1.1 Allgemein'!$I$27,
IF(SUM(OFFSET(CI52,0,-MIN($F52-2,COLUMN(BV52)-1),1,MIN($F52-1,COLUMN(BV52))))=0,$J52,""),"")),"")),""),"")</f>
        <v/>
      </c>
      <c r="CK52" s="340" t="str">
        <f ca="1">IF(CK$5&lt;&gt;"",
IF(CK$5&gt;='2.1 Kraftwerk allgemein'!$F$15,
IF(CK$5&lt;='2.1 Kraftwerk allgemein'!$F$16,
$J52*INDEX('2.1 Kraftwerk allgemein'!$H$16:$S$16,,MATCH('2.5 CAPEX'!CK$5,'2.1 Kraftwerk allgemein'!$H$15:$S$15,0)),
IF(AND($M52="x",$F52&lt;&gt;0),
IF($F52=1,$J52,
IF('2.1 Kraftwerk allgemein'!$F$17-'2.5 CAPEX'!CK$5&gt;='2.5 CAPEX'!$F52*'1.1 Allgemein'!$I$27,
IF(SUM(OFFSET(CJ52,0,-MIN($F52-2,COLUMN(BW52)-1),1,MIN($F52-1,COLUMN(BW52))))=0,$J52,""),"")),"")),""),"")</f>
        <v/>
      </c>
      <c r="CL52" s="340" t="str">
        <f ca="1">IF(CL$5&lt;&gt;"",
IF(CL$5&gt;='2.1 Kraftwerk allgemein'!$F$15,
IF(CL$5&lt;='2.1 Kraftwerk allgemein'!$F$16,
$J52*INDEX('2.1 Kraftwerk allgemein'!$H$16:$S$16,,MATCH('2.5 CAPEX'!CL$5,'2.1 Kraftwerk allgemein'!$H$15:$S$15,0)),
IF(AND($M52="x",$F52&lt;&gt;0),
IF($F52=1,$J52,
IF('2.1 Kraftwerk allgemein'!$F$17-'2.5 CAPEX'!CL$5&gt;='2.5 CAPEX'!$F52*'1.1 Allgemein'!$I$27,
IF(SUM(OFFSET(CK52,0,-MIN($F52-2,COLUMN(BX52)-1),1,MIN($F52-1,COLUMN(BX52))))=0,$J52,""),"")),"")),""),"")</f>
        <v/>
      </c>
      <c r="CM52" s="340" t="str">
        <f ca="1">IF(CM$5&lt;&gt;"",
IF(CM$5&gt;='2.1 Kraftwerk allgemein'!$F$15,
IF(CM$5&lt;='2.1 Kraftwerk allgemein'!$F$16,
$J52*INDEX('2.1 Kraftwerk allgemein'!$H$16:$S$16,,MATCH('2.5 CAPEX'!CM$5,'2.1 Kraftwerk allgemein'!$H$15:$S$15,0)),
IF(AND($M52="x",$F52&lt;&gt;0),
IF($F52=1,$J52,
IF('2.1 Kraftwerk allgemein'!$F$17-'2.5 CAPEX'!CM$5&gt;='2.5 CAPEX'!$F52*'1.1 Allgemein'!$I$27,
IF(SUM(OFFSET(CL52,0,-MIN($F52-2,COLUMN(BY52)-1),1,MIN($F52-1,COLUMN(BY52))))=0,$J52,""),"")),"")),""),"")</f>
        <v/>
      </c>
      <c r="CN52" s="340" t="str">
        <f ca="1">IF(CN$5&lt;&gt;"",
IF(CN$5&gt;='2.1 Kraftwerk allgemein'!$F$15,
IF(CN$5&lt;='2.1 Kraftwerk allgemein'!$F$16,
$J52*INDEX('2.1 Kraftwerk allgemein'!$H$16:$S$16,,MATCH('2.5 CAPEX'!CN$5,'2.1 Kraftwerk allgemein'!$H$15:$S$15,0)),
IF(AND($M52="x",$F52&lt;&gt;0),
IF($F52=1,$J52,
IF('2.1 Kraftwerk allgemein'!$F$17-'2.5 CAPEX'!CN$5&gt;='2.5 CAPEX'!$F52*'1.1 Allgemein'!$I$27,
IF(SUM(OFFSET(CM52,0,-MIN($F52-2,COLUMN(BZ52)-1),1,MIN($F52-1,COLUMN(BZ52))))=0,$J52,""),"")),"")),""),"")</f>
        <v/>
      </c>
      <c r="CO52" s="340" t="str">
        <f ca="1">IF(CO$5&lt;&gt;"",
IF(CO$5&gt;='2.1 Kraftwerk allgemein'!$F$15,
IF(CO$5&lt;='2.1 Kraftwerk allgemein'!$F$16,
$J52*INDEX('2.1 Kraftwerk allgemein'!$H$16:$S$16,,MATCH('2.5 CAPEX'!CO$5,'2.1 Kraftwerk allgemein'!$H$15:$S$15,0)),
IF(AND($M52="x",$F52&lt;&gt;0),
IF($F52=1,$J52,
IF('2.1 Kraftwerk allgemein'!$F$17-'2.5 CAPEX'!CO$5&gt;='2.5 CAPEX'!$F52*'1.1 Allgemein'!$I$27,
IF(SUM(OFFSET(CN52,0,-MIN($F52-2,COLUMN(CA52)-1),1,MIN($F52-1,COLUMN(CA52))))=0,$J52,""),"")),"")),""),"")</f>
        <v/>
      </c>
      <c r="CP52" s="340" t="str">
        <f ca="1">IF(CP$5&lt;&gt;"",
IF(CP$5&gt;='2.1 Kraftwerk allgemein'!$F$15,
IF(CP$5&lt;='2.1 Kraftwerk allgemein'!$F$16,
$J52*INDEX('2.1 Kraftwerk allgemein'!$H$16:$S$16,,MATCH('2.5 CAPEX'!CP$5,'2.1 Kraftwerk allgemein'!$H$15:$S$15,0)),
IF(AND($M52="x",$F52&lt;&gt;0),
IF($F52=1,$J52,
IF('2.1 Kraftwerk allgemein'!$F$17-'2.5 CAPEX'!CP$5&gt;='2.5 CAPEX'!$F52*'1.1 Allgemein'!$I$27,
IF(SUM(OFFSET(CO52,0,-MIN($F52-2,COLUMN(CB52)-1),1,MIN($F52-1,COLUMN(CB52))))=0,$J52,""),"")),"")),""),"")</f>
        <v/>
      </c>
      <c r="CQ52" s="340" t="str">
        <f ca="1">IF(CQ$5&lt;&gt;"",
IF(CQ$5&gt;='2.1 Kraftwerk allgemein'!$F$15,
IF(CQ$5&lt;='2.1 Kraftwerk allgemein'!$F$16,
$J52*INDEX('2.1 Kraftwerk allgemein'!$H$16:$S$16,,MATCH('2.5 CAPEX'!CQ$5,'2.1 Kraftwerk allgemein'!$H$15:$S$15,0)),
IF(AND($M52="x",$F52&lt;&gt;0),
IF($F52=1,$J52,
IF('2.1 Kraftwerk allgemein'!$F$17-'2.5 CAPEX'!CQ$5&gt;='2.5 CAPEX'!$F52*'1.1 Allgemein'!$I$27,
IF(SUM(OFFSET(CP52,0,-MIN($F52-2,COLUMN(CC52)-1),1,MIN($F52-1,COLUMN(CC52))))=0,$J52,""),"")),"")),""),"")</f>
        <v/>
      </c>
      <c r="CR52" s="340" t="str">
        <f ca="1">IF(CR$5&lt;&gt;"",
IF(CR$5&gt;='2.1 Kraftwerk allgemein'!$F$15,
IF(CR$5&lt;='2.1 Kraftwerk allgemein'!$F$16,
$J52*INDEX('2.1 Kraftwerk allgemein'!$H$16:$S$16,,MATCH('2.5 CAPEX'!CR$5,'2.1 Kraftwerk allgemein'!$H$15:$S$15,0)),
IF(AND($M52="x",$F52&lt;&gt;0),
IF($F52=1,$J52,
IF('2.1 Kraftwerk allgemein'!$F$17-'2.5 CAPEX'!CR$5&gt;='2.5 CAPEX'!$F52*'1.1 Allgemein'!$I$27,
IF(SUM(OFFSET(CQ52,0,-MIN($F52-2,COLUMN(CD52)-1),1,MIN($F52-1,COLUMN(CD52))))=0,$J52,""),"")),"")),""),"")</f>
        <v/>
      </c>
      <c r="CS52" s="340" t="str">
        <f ca="1">IF(CS$5&lt;&gt;"",
IF(CS$5&gt;='2.1 Kraftwerk allgemein'!$F$15,
IF(CS$5&lt;='2.1 Kraftwerk allgemein'!$F$16,
$J52*INDEX('2.1 Kraftwerk allgemein'!$H$16:$S$16,,MATCH('2.5 CAPEX'!CS$5,'2.1 Kraftwerk allgemein'!$H$15:$S$15,0)),
IF(AND($M52="x",$F52&lt;&gt;0),
IF($F52=1,$J52,
IF('2.1 Kraftwerk allgemein'!$F$17-'2.5 CAPEX'!CS$5&gt;='2.5 CAPEX'!$F52*'1.1 Allgemein'!$I$27,
IF(SUM(OFFSET(CR52,0,-MIN($F52-2,COLUMN(CE52)-1),1,MIN($F52-1,COLUMN(CE52))))=0,$J52,""),"")),"")),""),"")</f>
        <v/>
      </c>
      <c r="CT52" s="340" t="str">
        <f ca="1">IF(CT$5&lt;&gt;"",
IF(CT$5&gt;='2.1 Kraftwerk allgemein'!$F$15,
IF(CT$5&lt;='2.1 Kraftwerk allgemein'!$F$16,
$J52*INDEX('2.1 Kraftwerk allgemein'!$H$16:$S$16,,MATCH('2.5 CAPEX'!CT$5,'2.1 Kraftwerk allgemein'!$H$15:$S$15,0)),
IF(AND($M52="x",$F52&lt;&gt;0),
IF($F52=1,$J52,
IF('2.1 Kraftwerk allgemein'!$F$17-'2.5 CAPEX'!CT$5&gt;='2.5 CAPEX'!$F52*'1.1 Allgemein'!$I$27,
IF(SUM(OFFSET(CS52,0,-MIN($F52-2,COLUMN(CF52)-1),1,MIN($F52-1,COLUMN(CF52))))=0,$J52,""),"")),"")),""),"")</f>
        <v/>
      </c>
      <c r="CU52" s="340" t="str">
        <f ca="1">IF(CU$5&lt;&gt;"",
IF(CU$5&gt;='2.1 Kraftwerk allgemein'!$F$15,
IF(CU$5&lt;='2.1 Kraftwerk allgemein'!$F$16,
$J52*INDEX('2.1 Kraftwerk allgemein'!$H$16:$S$16,,MATCH('2.5 CAPEX'!CU$5,'2.1 Kraftwerk allgemein'!$H$15:$S$15,0)),
IF(AND($M52="x",$F52&lt;&gt;0),
IF($F52=1,$J52,
IF('2.1 Kraftwerk allgemein'!$F$17-'2.5 CAPEX'!CU$5&gt;='2.5 CAPEX'!$F52*'1.1 Allgemein'!$I$27,
IF(SUM(OFFSET(CT52,0,-MIN($F52-2,COLUMN(CG52)-1),1,MIN($F52-1,COLUMN(CG52))))=0,$J52,""),"")),"")),""),"")</f>
        <v/>
      </c>
      <c r="CV52" s="340" t="str">
        <f ca="1">IF(CV$5&lt;&gt;"",
IF(CV$5&gt;='2.1 Kraftwerk allgemein'!$F$15,
IF(CV$5&lt;='2.1 Kraftwerk allgemein'!$F$16,
$J52*INDEX('2.1 Kraftwerk allgemein'!$H$16:$S$16,,MATCH('2.5 CAPEX'!CV$5,'2.1 Kraftwerk allgemein'!$H$15:$S$15,0)),
IF(AND($M52="x",$F52&lt;&gt;0),
IF($F52=1,$J52,
IF('2.1 Kraftwerk allgemein'!$F$17-'2.5 CAPEX'!CV$5&gt;='2.5 CAPEX'!$F52*'1.1 Allgemein'!$I$27,
IF(SUM(OFFSET(CU52,0,-MIN($F52-2,COLUMN(CH52)-1),1,MIN($F52-1,COLUMN(CH52))))=0,$J52,""),"")),"")),""),"")</f>
        <v/>
      </c>
      <c r="CW52" s="340" t="str">
        <f ca="1">IF(CW$5&lt;&gt;"",
IF(CW$5&gt;='2.1 Kraftwerk allgemein'!$F$15,
IF(CW$5&lt;='2.1 Kraftwerk allgemein'!$F$16,
$J52*INDEX('2.1 Kraftwerk allgemein'!$H$16:$S$16,,MATCH('2.5 CAPEX'!CW$5,'2.1 Kraftwerk allgemein'!$H$15:$S$15,0)),
IF(AND($M52="x",$F52&lt;&gt;0),
IF($F52=1,$J52,
IF('2.1 Kraftwerk allgemein'!$F$17-'2.5 CAPEX'!CW$5&gt;='2.5 CAPEX'!$F52*'1.1 Allgemein'!$I$27,
IF(SUM(OFFSET(CV52,0,-MIN($F52-2,COLUMN(CI52)-1),1,MIN($F52-1,COLUMN(CI52))))=0,$J52,""),"")),"")),""),"")</f>
        <v/>
      </c>
      <c r="CX52" s="340" t="str">
        <f ca="1">IF(CX$5&lt;&gt;"",
IF(CX$5&gt;='2.1 Kraftwerk allgemein'!$F$15,
IF(CX$5&lt;='2.1 Kraftwerk allgemein'!$F$16,
$J52*INDEX('2.1 Kraftwerk allgemein'!$H$16:$S$16,,MATCH('2.5 CAPEX'!CX$5,'2.1 Kraftwerk allgemein'!$H$15:$S$15,0)),
IF(AND($M52="x",$F52&lt;&gt;0),
IF($F52=1,$J52,
IF('2.1 Kraftwerk allgemein'!$F$17-'2.5 CAPEX'!CX$5&gt;='2.5 CAPEX'!$F52*'1.1 Allgemein'!$I$27,
IF(SUM(OFFSET(CW52,0,-MIN($F52-2,COLUMN(CJ52)-1),1,MIN($F52-1,COLUMN(CJ52))))=0,$J52,""),"")),"")),""),"")</f>
        <v/>
      </c>
      <c r="CY52" s="340" t="str">
        <f ca="1">IF(CY$5&lt;&gt;"",
IF(CY$5&gt;='2.1 Kraftwerk allgemein'!$F$15,
IF(CY$5&lt;='2.1 Kraftwerk allgemein'!$F$16,
$J52*INDEX('2.1 Kraftwerk allgemein'!$H$16:$S$16,,MATCH('2.5 CAPEX'!CY$5,'2.1 Kraftwerk allgemein'!$H$15:$S$15,0)),
IF(AND($M52="x",$F52&lt;&gt;0),
IF($F52=1,$J52,
IF('2.1 Kraftwerk allgemein'!$F$17-'2.5 CAPEX'!CY$5&gt;='2.5 CAPEX'!$F52*'1.1 Allgemein'!$I$27,
IF(SUM(OFFSET(CX52,0,-MIN($F52-2,COLUMN(CK52)-1),1,MIN($F52-1,COLUMN(CK52))))=0,$J52,""),"")),"")),""),"")</f>
        <v/>
      </c>
      <c r="CZ52" s="340" t="str">
        <f ca="1">IF(CZ$5&lt;&gt;"",
IF(CZ$5&gt;='2.1 Kraftwerk allgemein'!$F$15,
IF(CZ$5&lt;='2.1 Kraftwerk allgemein'!$F$16,
$J52*INDEX('2.1 Kraftwerk allgemein'!$H$16:$S$16,,MATCH('2.5 CAPEX'!CZ$5,'2.1 Kraftwerk allgemein'!$H$15:$S$15,0)),
IF(AND($M52="x",$F52&lt;&gt;0),
IF($F52=1,$J52,
IF('2.1 Kraftwerk allgemein'!$F$17-'2.5 CAPEX'!CZ$5&gt;='2.5 CAPEX'!$F52*'1.1 Allgemein'!$I$27,
IF(SUM(OFFSET(CY52,0,-MIN($F52-2,COLUMN(CL52)-1),1,MIN($F52-1,COLUMN(CL52))))=0,$J52,""),"")),"")),""),"")</f>
        <v/>
      </c>
      <c r="DA52" s="340" t="str">
        <f ca="1">IF(DA$5&lt;&gt;"",
IF(DA$5&gt;='2.1 Kraftwerk allgemein'!$F$15,
IF(DA$5&lt;='2.1 Kraftwerk allgemein'!$F$16,
$J52*INDEX('2.1 Kraftwerk allgemein'!$H$16:$S$16,,MATCH('2.5 CAPEX'!DA$5,'2.1 Kraftwerk allgemein'!$H$15:$S$15,0)),
IF(AND($M52="x",$F52&lt;&gt;0),
IF($F52=1,$J52,
IF('2.1 Kraftwerk allgemein'!$F$17-'2.5 CAPEX'!DA$5&gt;='2.5 CAPEX'!$F52*'1.1 Allgemein'!$I$27,
IF(SUM(OFFSET(CZ52,0,-MIN($F52-2,COLUMN(CM52)-1),1,MIN($F52-1,COLUMN(CM52))))=0,$J52,""),"")),"")),""),"")</f>
        <v/>
      </c>
      <c r="DB52" s="340" t="str">
        <f ca="1">IF(DB$5&lt;&gt;"",
IF(DB$5&gt;='2.1 Kraftwerk allgemein'!$F$15,
IF(DB$5&lt;='2.1 Kraftwerk allgemein'!$F$16,
$J52*INDEX('2.1 Kraftwerk allgemein'!$H$16:$S$16,,MATCH('2.5 CAPEX'!DB$5,'2.1 Kraftwerk allgemein'!$H$15:$S$15,0)),
IF(AND($M52="x",$F52&lt;&gt;0),
IF($F52=1,$J52,
IF('2.1 Kraftwerk allgemein'!$F$17-'2.5 CAPEX'!DB$5&gt;='2.5 CAPEX'!$F52*'1.1 Allgemein'!$I$27,
IF(SUM(OFFSET(DA52,0,-MIN($F52-2,COLUMN(CN52)-1),1,MIN($F52-1,COLUMN(CN52))))=0,$J52,""),"")),"")),""),"")</f>
        <v/>
      </c>
      <c r="DC52" s="340" t="str">
        <f ca="1">IF(DC$5&lt;&gt;"",
IF(DC$5&gt;='2.1 Kraftwerk allgemein'!$F$15,
IF(DC$5&lt;='2.1 Kraftwerk allgemein'!$F$16,
$J52*INDEX('2.1 Kraftwerk allgemein'!$H$16:$S$16,,MATCH('2.5 CAPEX'!DC$5,'2.1 Kraftwerk allgemein'!$H$15:$S$15,0)),
IF(AND($M52="x",$F52&lt;&gt;0),
IF($F52=1,$J52,
IF('2.1 Kraftwerk allgemein'!$F$17-'2.5 CAPEX'!DC$5&gt;='2.5 CAPEX'!$F52*'1.1 Allgemein'!$I$27,
IF(SUM(OFFSET(DB52,0,-MIN($F52-2,COLUMN(CO52)-1),1,MIN($F52-1,COLUMN(CO52))))=0,$J52,""),"")),"")),""),"")</f>
        <v/>
      </c>
      <c r="DD52" s="340" t="str">
        <f ca="1">IF(DD$5&lt;&gt;"",
IF(DD$5&gt;='2.1 Kraftwerk allgemein'!$F$15,
IF(DD$5&lt;='2.1 Kraftwerk allgemein'!$F$16,
$J52*INDEX('2.1 Kraftwerk allgemein'!$H$16:$S$16,,MATCH('2.5 CAPEX'!DD$5,'2.1 Kraftwerk allgemein'!$H$15:$S$15,0)),
IF(AND($M52="x",$F52&lt;&gt;0),
IF($F52=1,$J52,
IF('2.1 Kraftwerk allgemein'!$F$17-'2.5 CAPEX'!DD$5&gt;='2.5 CAPEX'!$F52*'1.1 Allgemein'!$I$27,
IF(SUM(OFFSET(DC52,0,-MIN($F52-2,COLUMN(CP52)-1),1,MIN($F52-1,COLUMN(CP52))))=0,$J52,""),"")),"")),""),"")</f>
        <v/>
      </c>
      <c r="DE52" s="340" t="str">
        <f ca="1">IF(DE$5&lt;&gt;"",
IF(DE$5&gt;='2.1 Kraftwerk allgemein'!$F$15,
IF(DE$5&lt;='2.1 Kraftwerk allgemein'!$F$16,
$J52*INDEX('2.1 Kraftwerk allgemein'!$H$16:$S$16,,MATCH('2.5 CAPEX'!DE$5,'2.1 Kraftwerk allgemein'!$H$15:$S$15,0)),
IF(AND($M52="x",$F52&lt;&gt;0),
IF($F52=1,$J52,
IF('2.1 Kraftwerk allgemein'!$F$17-'2.5 CAPEX'!DE$5&gt;='2.5 CAPEX'!$F52*'1.1 Allgemein'!$I$27,
IF(SUM(OFFSET(DD52,0,-MIN($F52-2,COLUMN(CQ52)-1),1,MIN($F52-1,COLUMN(CQ52))))=0,$J52,""),"")),"")),""),"")</f>
        <v/>
      </c>
      <c r="DF52" s="340" t="str">
        <f ca="1">IF(DF$5&lt;&gt;"",
IF(DF$5&gt;='2.1 Kraftwerk allgemein'!$F$15,
IF(DF$5&lt;='2.1 Kraftwerk allgemein'!$F$16,
$J52*INDEX('2.1 Kraftwerk allgemein'!$H$16:$S$16,,MATCH('2.5 CAPEX'!DF$5,'2.1 Kraftwerk allgemein'!$H$15:$S$15,0)),
IF(AND($M52="x",$F52&lt;&gt;0),
IF($F52=1,$J52,
IF('2.1 Kraftwerk allgemein'!$F$17-'2.5 CAPEX'!DF$5&gt;='2.5 CAPEX'!$F52*'1.1 Allgemein'!$I$27,
IF(SUM(OFFSET(DE52,0,-MIN($F52-2,COLUMN(CR52)-1),1,MIN($F52-1,COLUMN(CR52))))=0,$J52,""),"")),"")),""),"")</f>
        <v/>
      </c>
      <c r="DG52" s="340" t="str">
        <f ca="1">IF(DG$5&lt;&gt;"",
IF(DG$5&gt;='2.1 Kraftwerk allgemein'!$F$15,
IF(DG$5&lt;='2.1 Kraftwerk allgemein'!$F$16,
$J52*INDEX('2.1 Kraftwerk allgemein'!$H$16:$S$16,,MATCH('2.5 CAPEX'!DG$5,'2.1 Kraftwerk allgemein'!$H$15:$S$15,0)),
IF(AND($M52="x",$F52&lt;&gt;0),
IF($F52=1,$J52,
IF('2.1 Kraftwerk allgemein'!$F$17-'2.5 CAPEX'!DG$5&gt;='2.5 CAPEX'!$F52*'1.1 Allgemein'!$I$27,
IF(SUM(OFFSET(DF52,0,-MIN($F52-2,COLUMN(CS52)-1),1,MIN($F52-1,COLUMN(CS52))))=0,$J52,""),"")),"")),""),"")</f>
        <v/>
      </c>
      <c r="DH52" s="340" t="str">
        <f ca="1">IF(DH$5&lt;&gt;"",
IF(DH$5&gt;='2.1 Kraftwerk allgemein'!$F$15,
IF(DH$5&lt;='2.1 Kraftwerk allgemein'!$F$16,
$J52*INDEX('2.1 Kraftwerk allgemein'!$H$16:$S$16,,MATCH('2.5 CAPEX'!DH$5,'2.1 Kraftwerk allgemein'!$H$15:$S$15,0)),
IF(AND($M52="x",$F52&lt;&gt;0),
IF($F52=1,$J52,
IF('2.1 Kraftwerk allgemein'!$F$17-'2.5 CAPEX'!DH$5&gt;='2.5 CAPEX'!$F52*'1.1 Allgemein'!$I$27,
IF(SUM(OFFSET(DG52,0,-MIN($F52-2,COLUMN(CT52)-1),1,MIN($F52-1,COLUMN(CT52))))=0,$J52,""),"")),"")),""),"")</f>
        <v/>
      </c>
      <c r="DI52" s="340" t="str">
        <f ca="1">IF(DI$5&lt;&gt;"",
IF(DI$5&gt;='2.1 Kraftwerk allgemein'!$F$15,
IF(DI$5&lt;='2.1 Kraftwerk allgemein'!$F$16,
$J52*INDEX('2.1 Kraftwerk allgemein'!$H$16:$S$16,,MATCH('2.5 CAPEX'!DI$5,'2.1 Kraftwerk allgemein'!$H$15:$S$15,0)),
IF(AND($M52="x",$F52&lt;&gt;0),
IF($F52=1,$J52,
IF('2.1 Kraftwerk allgemein'!$F$17-'2.5 CAPEX'!DI$5&gt;='2.5 CAPEX'!$F52*'1.1 Allgemein'!$I$27,
IF(SUM(OFFSET(DH52,0,-MIN($F52-2,COLUMN(CU52)-1),1,MIN($F52-1,COLUMN(CU52))))=0,$J52,""),"")),"")),""),"")</f>
        <v/>
      </c>
      <c r="DJ52" s="340" t="str">
        <f ca="1">IF(DJ$5&lt;&gt;"",
IF(DJ$5&gt;='2.1 Kraftwerk allgemein'!$F$15,
IF(DJ$5&lt;='2.1 Kraftwerk allgemein'!$F$16,
$J52*INDEX('2.1 Kraftwerk allgemein'!$H$16:$S$16,,MATCH('2.5 CAPEX'!DJ$5,'2.1 Kraftwerk allgemein'!$H$15:$S$15,0)),
IF(AND($M52="x",$F52&lt;&gt;0),
IF($F52=1,$J52,
IF('2.1 Kraftwerk allgemein'!$F$17-'2.5 CAPEX'!DJ$5&gt;='2.5 CAPEX'!$F52*'1.1 Allgemein'!$I$27,
IF(SUM(OFFSET(DI52,0,-MIN($F52-2,COLUMN(CV52)-1),1,MIN($F52-1,COLUMN(CV52))))=0,$J52,""),"")),"")),""),"")</f>
        <v/>
      </c>
      <c r="DK52" s="340" t="str">
        <f ca="1">IF(DK$5&lt;&gt;"",
IF(DK$5&gt;='2.1 Kraftwerk allgemein'!$F$15,
IF(DK$5&lt;='2.1 Kraftwerk allgemein'!$F$16,
$J52*INDEX('2.1 Kraftwerk allgemein'!$H$16:$S$16,,MATCH('2.5 CAPEX'!DK$5,'2.1 Kraftwerk allgemein'!$H$15:$S$15,0)),
IF(AND($M52="x",$F52&lt;&gt;0),
IF($F52=1,$J52,
IF('2.1 Kraftwerk allgemein'!$F$17-'2.5 CAPEX'!DK$5&gt;='2.5 CAPEX'!$F52*'1.1 Allgemein'!$I$27,
IF(SUM(OFFSET(DJ52,0,-MIN($F52-2,COLUMN(CW52)-1),1,MIN($F52-1,COLUMN(CW52))))=0,$J52,""),"")),"")),""),"")</f>
        <v/>
      </c>
    </row>
    <row r="53" spans="2:115" s="7" customFormat="1" ht="15" customHeight="1" x14ac:dyDescent="0.35">
      <c r="D53" s="41">
        <v>406</v>
      </c>
      <c r="E53" s="41" t="str">
        <f>IF('2.1 Kraftwerk allgemein'!$F$2="f",d_f_i!$B252,IF('2.1 Kraftwerk allgemein'!$F$2="i",d_f_i!$C252,d_f_i!$A252))</f>
        <v>Leittechnik</v>
      </c>
      <c r="F53" s="19">
        <f>INDEX('1.1 Allgemein'!$1:$1048576,MATCH('2.5 CAPEX'!D53,'1.1 Allgemein'!$E:$E,0),MATCH('2.5 CAPEX'!$F$11,'1.1 Allgemein'!$34:$34,0))</f>
        <v>15</v>
      </c>
      <c r="G53" s="93">
        <f t="shared" ca="1" si="4"/>
        <v>0</v>
      </c>
      <c r="H53" s="94">
        <f ca="1">SUM(OFFSET(O53,0,0,1,'2.1 Kraftwerk allgemein'!$F$17-'2.5 CAPEX'!$O$5+1))-J53</f>
        <v>0</v>
      </c>
      <c r="I53" s="336"/>
      <c r="J53" s="336"/>
      <c r="K53" s="68" t="str">
        <f>IF($D53&lt;&gt;"",IF(INDEX('1.1 Allgemein'!$1:$1048576,MATCH('2.5 CAPEX'!$D53,'1.1 Allgemein'!$E:$E,0),MATCH('2.5 CAPEX'!K$11,'1.1 Allgemein'!$34:$34,0))&lt;&gt;0,INDEX('1.1 Allgemein'!$1:$1048576,MATCH('2.5 CAPEX'!$D53,'1.1 Allgemein'!$E:$E,0),MATCH('2.5 CAPEX'!K$11,'1.1 Allgemein'!$34:$34,0)),""),"")</f>
        <v/>
      </c>
      <c r="L53" s="68" t="str">
        <f>IF($D53&lt;&gt;"",IF(INDEX('1.1 Allgemein'!$1:$1048576,MATCH('2.5 CAPEX'!$D53,'1.1 Allgemein'!$E:$E,0),MATCH('2.5 CAPEX'!L$11,'1.1 Allgemein'!$34:$34,0))&lt;&gt;0,INDEX('1.1 Allgemein'!$1:$1048576,MATCH('2.5 CAPEX'!$D53,'1.1 Allgemein'!$E:$E,0),MATCH('2.5 CAPEX'!L$11,'1.1 Allgemein'!$34:$34,0)),""),"")</f>
        <v/>
      </c>
      <c r="M53" s="68" t="str">
        <f>IF($D53&lt;&gt;"",IF(INDEX('1.1 Allgemein'!$1:$1048576,MATCH('2.5 CAPEX'!$D53,'1.1 Allgemein'!$E:$E,0),MATCH('2.5 CAPEX'!M$11,'1.1 Allgemein'!$34:$34,0))&lt;&gt;0,INDEX('1.1 Allgemein'!$1:$1048576,MATCH('2.5 CAPEX'!$D53,'1.1 Allgemein'!$E:$E,0),MATCH('2.5 CAPEX'!M$11,'1.1 Allgemein'!$34:$34,0)),""),"")</f>
        <v>x</v>
      </c>
      <c r="N53" s="69"/>
      <c r="O53" s="340">
        <f ca="1">IF(O$5&lt;&gt;"",
IF(O$5&gt;='2.1 Kraftwerk allgemein'!$F$15,
IF(O$5&lt;='2.1 Kraftwerk allgemein'!$F$16,
$J53*INDEX('2.1 Kraftwerk allgemein'!$H$16:$S$16,,MATCH('2.5 CAPEX'!O$5,'2.1 Kraftwerk allgemein'!$H$15:$S$15,0)),
IF(AND($M53="x",$F53&lt;&gt;0),
IF($F53=1,$J53,
IF('2.1 Kraftwerk allgemein'!$F$17-'2.5 CAPEX'!O$5&gt;='2.5 CAPEX'!$F53*'1.1 Allgemein'!$I$27,
IF(SUM(OFFSET(N53,0,-MIN($F53-2,COLUMN(A53)-1),1,MIN($F53-1,COLUMN(A53))))=0,$J53,""),"")),"")),""),"")</f>
        <v>0</v>
      </c>
      <c r="P53" s="340">
        <f ca="1">IF(P$5&lt;&gt;"",
IF(P$5&gt;='2.1 Kraftwerk allgemein'!$F$15,
IF(P$5&lt;='2.1 Kraftwerk allgemein'!$F$16,
$J53*INDEX('2.1 Kraftwerk allgemein'!$H$16:$S$16,,MATCH('2.5 CAPEX'!P$5,'2.1 Kraftwerk allgemein'!$H$15:$S$15,0)),
IF(AND($M53="x",$F53&lt;&gt;0),
IF($F53=1,$J53,
IF('2.1 Kraftwerk allgemein'!$F$17-'2.5 CAPEX'!P$5&gt;='2.5 CAPEX'!$F53*'1.1 Allgemein'!$I$27,
IF(SUM(OFFSET(O53,0,-MIN($F53-2,COLUMN(B53)-1),1,MIN($F53-1,COLUMN(B53))))=0,$J53,""),"")),"")),""),"")</f>
        <v>0</v>
      </c>
      <c r="Q53" s="340">
        <f ca="1">IF(Q$5&lt;&gt;"",
IF(Q$5&gt;='2.1 Kraftwerk allgemein'!$F$15,
IF(Q$5&lt;='2.1 Kraftwerk allgemein'!$F$16,
$J53*INDEX('2.1 Kraftwerk allgemein'!$H$16:$S$16,,MATCH('2.5 CAPEX'!Q$5,'2.1 Kraftwerk allgemein'!$H$15:$S$15,0)),
IF(AND($M53="x",$F53&lt;&gt;0),
IF($F53=1,$J53,
IF('2.1 Kraftwerk allgemein'!$F$17-'2.5 CAPEX'!Q$5&gt;='2.5 CAPEX'!$F53*'1.1 Allgemein'!$I$27,
IF(SUM(OFFSET(P53,0,-MIN($F53-2,COLUMN(C53)-1),1,MIN($F53-1,COLUMN(C53))))=0,$J53,""),"")),"")),""),"")</f>
        <v>0</v>
      </c>
      <c r="R53" s="340">
        <f ca="1">IF(R$5&lt;&gt;"",
IF(R$5&gt;='2.1 Kraftwerk allgemein'!$F$15,
IF(R$5&lt;='2.1 Kraftwerk allgemein'!$F$16,
$J53*INDEX('2.1 Kraftwerk allgemein'!$H$16:$S$16,,MATCH('2.5 CAPEX'!R$5,'2.1 Kraftwerk allgemein'!$H$15:$S$15,0)),
IF(AND($M53="x",$F53&lt;&gt;0),
IF($F53=1,$J53,
IF('2.1 Kraftwerk allgemein'!$F$17-'2.5 CAPEX'!R$5&gt;='2.5 CAPEX'!$F53*'1.1 Allgemein'!$I$27,
IF(SUM(OFFSET(Q53,0,-MIN($F53-2,COLUMN(D53)-1),1,MIN($F53-1,COLUMN(D53))))=0,$J53,""),"")),"")),""),"")</f>
        <v>0</v>
      </c>
      <c r="S53" s="340">
        <f ca="1">IF(S$5&lt;&gt;"",
IF(S$5&gt;='2.1 Kraftwerk allgemein'!$F$15,
IF(S$5&lt;='2.1 Kraftwerk allgemein'!$F$16,
$J53*INDEX('2.1 Kraftwerk allgemein'!$H$16:$S$16,,MATCH('2.5 CAPEX'!S$5,'2.1 Kraftwerk allgemein'!$H$15:$S$15,0)),
IF(AND($M53="x",$F53&lt;&gt;0),
IF($F53=1,$J53,
IF('2.1 Kraftwerk allgemein'!$F$17-'2.5 CAPEX'!S$5&gt;='2.5 CAPEX'!$F53*'1.1 Allgemein'!$I$27,
IF(SUM(OFFSET(R53,0,-MIN($F53-2,COLUMN(E53)-1),1,MIN($F53-1,COLUMN(E53))))=0,$J53,""),"")),"")),""),"")</f>
        <v>0</v>
      </c>
      <c r="T53" s="340">
        <f ca="1">IF(T$5&lt;&gt;"",
IF(T$5&gt;='2.1 Kraftwerk allgemein'!$F$15,
IF(T$5&lt;='2.1 Kraftwerk allgemein'!$F$16,
$J53*INDEX('2.1 Kraftwerk allgemein'!$H$16:$S$16,,MATCH('2.5 CAPEX'!T$5,'2.1 Kraftwerk allgemein'!$H$15:$S$15,0)),
IF(AND($M53="x",$F53&lt;&gt;0),
IF($F53=1,$J53,
IF('2.1 Kraftwerk allgemein'!$F$17-'2.5 CAPEX'!T$5&gt;='2.5 CAPEX'!$F53*'1.1 Allgemein'!$I$27,
IF(SUM(OFFSET(S53,0,-MIN($F53-2,COLUMN(F53)-1),1,MIN($F53-1,COLUMN(F53))))=0,$J53,""),"")),"")),""),"")</f>
        <v>0</v>
      </c>
      <c r="U53" s="340">
        <f ca="1">IF(U$5&lt;&gt;"",
IF(U$5&gt;='2.1 Kraftwerk allgemein'!$F$15,
IF(U$5&lt;='2.1 Kraftwerk allgemein'!$F$16,
$J53*INDEX('2.1 Kraftwerk allgemein'!$H$16:$S$16,,MATCH('2.5 CAPEX'!U$5,'2.1 Kraftwerk allgemein'!$H$15:$S$15,0)),
IF(AND($M53="x",$F53&lt;&gt;0),
IF($F53=1,$J53,
IF('2.1 Kraftwerk allgemein'!$F$17-'2.5 CAPEX'!U$5&gt;='2.5 CAPEX'!$F53*'1.1 Allgemein'!$I$27,
IF(SUM(OFFSET(T53,0,-MIN($F53-2,COLUMN(G53)-1),1,MIN($F53-1,COLUMN(G53))))=0,$J53,""),"")),"")),""),"")</f>
        <v>0</v>
      </c>
      <c r="V53" s="340">
        <f ca="1">IF(V$5&lt;&gt;"",
IF(V$5&gt;='2.1 Kraftwerk allgemein'!$F$15,
IF(V$5&lt;='2.1 Kraftwerk allgemein'!$F$16,
$J53*INDEX('2.1 Kraftwerk allgemein'!$H$16:$S$16,,MATCH('2.5 CAPEX'!V$5,'2.1 Kraftwerk allgemein'!$H$15:$S$15,0)),
IF(AND($M53="x",$F53&lt;&gt;0),
IF($F53=1,$J53,
IF('2.1 Kraftwerk allgemein'!$F$17-'2.5 CAPEX'!V$5&gt;='2.5 CAPEX'!$F53*'1.1 Allgemein'!$I$27,
IF(SUM(OFFSET(U53,0,-MIN($F53-2,COLUMN(H53)-1),1,MIN($F53-1,COLUMN(H53))))=0,$J53,""),"")),"")),""),"")</f>
        <v>0</v>
      </c>
      <c r="W53" s="340">
        <f ca="1">IF(W$5&lt;&gt;"",
IF(W$5&gt;='2.1 Kraftwerk allgemein'!$F$15,
IF(W$5&lt;='2.1 Kraftwerk allgemein'!$F$16,
$J53*INDEX('2.1 Kraftwerk allgemein'!$H$16:$S$16,,MATCH('2.5 CAPEX'!W$5,'2.1 Kraftwerk allgemein'!$H$15:$S$15,0)),
IF(AND($M53="x",$F53&lt;&gt;0),
IF($F53=1,$J53,
IF('2.1 Kraftwerk allgemein'!$F$17-'2.5 CAPEX'!W$5&gt;='2.5 CAPEX'!$F53*'1.1 Allgemein'!$I$27,
IF(SUM(OFFSET(V53,0,-MIN($F53-2,COLUMN(I53)-1),1,MIN($F53-1,COLUMN(I53))))=0,$J53,""),"")),"")),""),"")</f>
        <v>0</v>
      </c>
      <c r="X53" s="340">
        <f ca="1">IF(X$5&lt;&gt;"",
IF(X$5&gt;='2.1 Kraftwerk allgemein'!$F$15,
IF(X$5&lt;='2.1 Kraftwerk allgemein'!$F$16,
$J53*INDEX('2.1 Kraftwerk allgemein'!$H$16:$S$16,,MATCH('2.5 CAPEX'!X$5,'2.1 Kraftwerk allgemein'!$H$15:$S$15,0)),
IF(AND($M53="x",$F53&lt;&gt;0),
IF($F53=1,$J53,
IF('2.1 Kraftwerk allgemein'!$F$17-'2.5 CAPEX'!X$5&gt;='2.5 CAPEX'!$F53*'1.1 Allgemein'!$I$27,
IF(SUM(OFFSET(W53,0,-MIN($F53-2,COLUMN(J53)-1),1,MIN($F53-1,COLUMN(J53))))=0,$J53,""),"")),"")),""),"")</f>
        <v>0</v>
      </c>
      <c r="Y53" s="340">
        <f ca="1">IF(Y$5&lt;&gt;"",
IF(Y$5&gt;='2.1 Kraftwerk allgemein'!$F$15,
IF(Y$5&lt;='2.1 Kraftwerk allgemein'!$F$16,
$J53*INDEX('2.1 Kraftwerk allgemein'!$H$16:$S$16,,MATCH('2.5 CAPEX'!Y$5,'2.1 Kraftwerk allgemein'!$H$15:$S$15,0)),
IF(AND($M53="x",$F53&lt;&gt;0),
IF($F53=1,$J53,
IF('2.1 Kraftwerk allgemein'!$F$17-'2.5 CAPEX'!Y$5&gt;='2.5 CAPEX'!$F53*'1.1 Allgemein'!$I$27,
IF(SUM(OFFSET(X53,0,-MIN($F53-2,COLUMN(K53)-1),1,MIN($F53-1,COLUMN(K53))))=0,$J53,""),"")),"")),""),"")</f>
        <v>0</v>
      </c>
      <c r="Z53" s="340">
        <f ca="1">IF(Z$5&lt;&gt;"",
IF(Z$5&gt;='2.1 Kraftwerk allgemein'!$F$15,
IF(Z$5&lt;='2.1 Kraftwerk allgemein'!$F$16,
$J53*INDEX('2.1 Kraftwerk allgemein'!$H$16:$S$16,,MATCH('2.5 CAPEX'!Z$5,'2.1 Kraftwerk allgemein'!$H$15:$S$15,0)),
IF(AND($M53="x",$F53&lt;&gt;0),
IF($F53=1,$J53,
IF('2.1 Kraftwerk allgemein'!$F$17-'2.5 CAPEX'!Z$5&gt;='2.5 CAPEX'!$F53*'1.1 Allgemein'!$I$27,
IF(SUM(OFFSET(Y53,0,-MIN($F53-2,COLUMN(L53)-1),1,MIN($F53-1,COLUMN(L53))))=0,$J53,""),"")),"")),""),"")</f>
        <v>0</v>
      </c>
      <c r="AA53" s="340">
        <f ca="1">IF(AA$5&lt;&gt;"",
IF(AA$5&gt;='2.1 Kraftwerk allgemein'!$F$15,
IF(AA$5&lt;='2.1 Kraftwerk allgemein'!$F$16,
$J53*INDEX('2.1 Kraftwerk allgemein'!$H$16:$S$16,,MATCH('2.5 CAPEX'!AA$5,'2.1 Kraftwerk allgemein'!$H$15:$S$15,0)),
IF(AND($M53="x",$F53&lt;&gt;0),
IF($F53=1,$J53,
IF('2.1 Kraftwerk allgemein'!$F$17-'2.5 CAPEX'!AA$5&gt;='2.5 CAPEX'!$F53*'1.1 Allgemein'!$I$27,
IF(SUM(OFFSET(Z53,0,-MIN($F53-2,COLUMN(M53)-1),1,MIN($F53-1,COLUMN(M53))))=0,$J53,""),"")),"")),""),"")</f>
        <v>0</v>
      </c>
      <c r="AB53" s="340">
        <f ca="1">IF(AB$5&lt;&gt;"",
IF(AB$5&gt;='2.1 Kraftwerk allgemein'!$F$15,
IF(AB$5&lt;='2.1 Kraftwerk allgemein'!$F$16,
$J53*INDEX('2.1 Kraftwerk allgemein'!$H$16:$S$16,,MATCH('2.5 CAPEX'!AB$5,'2.1 Kraftwerk allgemein'!$H$15:$S$15,0)),
IF(AND($M53="x",$F53&lt;&gt;0),
IF($F53=1,$J53,
IF('2.1 Kraftwerk allgemein'!$F$17-'2.5 CAPEX'!AB$5&gt;='2.5 CAPEX'!$F53*'1.1 Allgemein'!$I$27,
IF(SUM(OFFSET(AA53,0,-MIN($F53-2,COLUMN(N53)-1),1,MIN($F53-1,COLUMN(N53))))=0,$J53,""),"")),"")),""),"")</f>
        <v>0</v>
      </c>
      <c r="AC53" s="340">
        <f ca="1">IF(AC$5&lt;&gt;"",
IF(AC$5&gt;='2.1 Kraftwerk allgemein'!$F$15,
IF(AC$5&lt;='2.1 Kraftwerk allgemein'!$F$16,
$J53*INDEX('2.1 Kraftwerk allgemein'!$H$16:$S$16,,MATCH('2.5 CAPEX'!AC$5,'2.1 Kraftwerk allgemein'!$H$15:$S$15,0)),
IF(AND($M53="x",$F53&lt;&gt;0),
IF($F53=1,$J53,
IF('2.1 Kraftwerk allgemein'!$F$17-'2.5 CAPEX'!AC$5&gt;='2.5 CAPEX'!$F53*'1.1 Allgemein'!$I$27,
IF(SUM(OFFSET(AB53,0,-MIN($F53-2,COLUMN(O53)-1),1,MIN($F53-1,COLUMN(O53))))=0,$J53,""),"")),"")),""),"")</f>
        <v>0</v>
      </c>
      <c r="AD53" s="340">
        <f ca="1">IF(AD$5&lt;&gt;"",
IF(AD$5&gt;='2.1 Kraftwerk allgemein'!$F$15,
IF(AD$5&lt;='2.1 Kraftwerk allgemein'!$F$16,
$J53*INDEX('2.1 Kraftwerk allgemein'!$H$16:$S$16,,MATCH('2.5 CAPEX'!AD$5,'2.1 Kraftwerk allgemein'!$H$15:$S$15,0)),
IF(AND($M53="x",$F53&lt;&gt;0),
IF($F53=1,$J53,
IF('2.1 Kraftwerk allgemein'!$F$17-'2.5 CAPEX'!AD$5&gt;='2.5 CAPEX'!$F53*'1.1 Allgemein'!$I$27,
IF(SUM(OFFSET(AC53,0,-MIN($F53-2,COLUMN(P53)-1),1,MIN($F53-1,COLUMN(P53))))=0,$J53,""),"")),"")),""),"")</f>
        <v>0</v>
      </c>
      <c r="AE53" s="340">
        <f ca="1">IF(AE$5&lt;&gt;"",
IF(AE$5&gt;='2.1 Kraftwerk allgemein'!$F$15,
IF(AE$5&lt;='2.1 Kraftwerk allgemein'!$F$16,
$J53*INDEX('2.1 Kraftwerk allgemein'!$H$16:$S$16,,MATCH('2.5 CAPEX'!AE$5,'2.1 Kraftwerk allgemein'!$H$15:$S$15,0)),
IF(AND($M53="x",$F53&lt;&gt;0),
IF($F53=1,$J53,
IF('2.1 Kraftwerk allgemein'!$F$17-'2.5 CAPEX'!AE$5&gt;='2.5 CAPEX'!$F53*'1.1 Allgemein'!$I$27,
IF(SUM(OFFSET(AD53,0,-MIN($F53-2,COLUMN(Q53)-1),1,MIN($F53-1,COLUMN(Q53))))=0,$J53,""),"")),"")),""),"")</f>
        <v>0</v>
      </c>
      <c r="AF53" s="340">
        <f ca="1">IF(AF$5&lt;&gt;"",
IF(AF$5&gt;='2.1 Kraftwerk allgemein'!$F$15,
IF(AF$5&lt;='2.1 Kraftwerk allgemein'!$F$16,
$J53*INDEX('2.1 Kraftwerk allgemein'!$H$16:$S$16,,MATCH('2.5 CAPEX'!AF$5,'2.1 Kraftwerk allgemein'!$H$15:$S$15,0)),
IF(AND($M53="x",$F53&lt;&gt;0),
IF($F53=1,$J53,
IF('2.1 Kraftwerk allgemein'!$F$17-'2.5 CAPEX'!AF$5&gt;='2.5 CAPEX'!$F53*'1.1 Allgemein'!$I$27,
IF(SUM(OFFSET(AE53,0,-MIN($F53-2,COLUMN(R53)-1),1,MIN($F53-1,COLUMN(R53))))=0,$J53,""),"")),"")),""),"")</f>
        <v>0</v>
      </c>
      <c r="AG53" s="340">
        <f ca="1">IF(AG$5&lt;&gt;"",
IF(AG$5&gt;='2.1 Kraftwerk allgemein'!$F$15,
IF(AG$5&lt;='2.1 Kraftwerk allgemein'!$F$16,
$J53*INDEX('2.1 Kraftwerk allgemein'!$H$16:$S$16,,MATCH('2.5 CAPEX'!AG$5,'2.1 Kraftwerk allgemein'!$H$15:$S$15,0)),
IF(AND($M53="x",$F53&lt;&gt;0),
IF($F53=1,$J53,
IF('2.1 Kraftwerk allgemein'!$F$17-'2.5 CAPEX'!AG$5&gt;='2.5 CAPEX'!$F53*'1.1 Allgemein'!$I$27,
IF(SUM(OFFSET(AF53,0,-MIN($F53-2,COLUMN(S53)-1),1,MIN($F53-1,COLUMN(S53))))=0,$J53,""),"")),"")),""),"")</f>
        <v>0</v>
      </c>
      <c r="AH53" s="340">
        <f ca="1">IF(AH$5&lt;&gt;"",
IF(AH$5&gt;='2.1 Kraftwerk allgemein'!$F$15,
IF(AH$5&lt;='2.1 Kraftwerk allgemein'!$F$16,
$J53*INDEX('2.1 Kraftwerk allgemein'!$H$16:$S$16,,MATCH('2.5 CAPEX'!AH$5,'2.1 Kraftwerk allgemein'!$H$15:$S$15,0)),
IF(AND($M53="x",$F53&lt;&gt;0),
IF($F53=1,$J53,
IF('2.1 Kraftwerk allgemein'!$F$17-'2.5 CAPEX'!AH$5&gt;='2.5 CAPEX'!$F53*'1.1 Allgemein'!$I$27,
IF(SUM(OFFSET(AG53,0,-MIN($F53-2,COLUMN(T53)-1),1,MIN($F53-1,COLUMN(T53))))=0,$J53,""),"")),"")),""),"")</f>
        <v>0</v>
      </c>
      <c r="AI53" s="340">
        <f ca="1">IF(AI$5&lt;&gt;"",
IF(AI$5&gt;='2.1 Kraftwerk allgemein'!$F$15,
IF(AI$5&lt;='2.1 Kraftwerk allgemein'!$F$16,
$J53*INDEX('2.1 Kraftwerk allgemein'!$H$16:$S$16,,MATCH('2.5 CAPEX'!AI$5,'2.1 Kraftwerk allgemein'!$H$15:$S$15,0)),
IF(AND($M53="x",$F53&lt;&gt;0),
IF($F53=1,$J53,
IF('2.1 Kraftwerk allgemein'!$F$17-'2.5 CAPEX'!AI$5&gt;='2.5 CAPEX'!$F53*'1.1 Allgemein'!$I$27,
IF(SUM(OFFSET(AH53,0,-MIN($F53-2,COLUMN(U53)-1),1,MIN($F53-1,COLUMN(U53))))=0,$J53,""),"")),"")),""),"")</f>
        <v>0</v>
      </c>
      <c r="AJ53" s="340">
        <f ca="1">IF(AJ$5&lt;&gt;"",
IF(AJ$5&gt;='2.1 Kraftwerk allgemein'!$F$15,
IF(AJ$5&lt;='2.1 Kraftwerk allgemein'!$F$16,
$J53*INDEX('2.1 Kraftwerk allgemein'!$H$16:$S$16,,MATCH('2.5 CAPEX'!AJ$5,'2.1 Kraftwerk allgemein'!$H$15:$S$15,0)),
IF(AND($M53="x",$F53&lt;&gt;0),
IF($F53=1,$J53,
IF('2.1 Kraftwerk allgemein'!$F$17-'2.5 CAPEX'!AJ$5&gt;='2.5 CAPEX'!$F53*'1.1 Allgemein'!$I$27,
IF(SUM(OFFSET(AI53,0,-MIN($F53-2,COLUMN(V53)-1),1,MIN($F53-1,COLUMN(V53))))=0,$J53,""),"")),"")),""),"")</f>
        <v>0</v>
      </c>
      <c r="AK53" s="340">
        <f ca="1">IF(AK$5&lt;&gt;"",
IF(AK$5&gt;='2.1 Kraftwerk allgemein'!$F$15,
IF(AK$5&lt;='2.1 Kraftwerk allgemein'!$F$16,
$J53*INDEX('2.1 Kraftwerk allgemein'!$H$16:$S$16,,MATCH('2.5 CAPEX'!AK$5,'2.1 Kraftwerk allgemein'!$H$15:$S$15,0)),
IF(AND($M53="x",$F53&lt;&gt;0),
IF($F53=1,$J53,
IF('2.1 Kraftwerk allgemein'!$F$17-'2.5 CAPEX'!AK$5&gt;='2.5 CAPEX'!$F53*'1.1 Allgemein'!$I$27,
IF(SUM(OFFSET(AJ53,0,-MIN($F53-2,COLUMN(W53)-1),1,MIN($F53-1,COLUMN(W53))))=0,$J53,""),"")),"")),""),"")</f>
        <v>0</v>
      </c>
      <c r="AL53" s="340">
        <f ca="1">IF(AL$5&lt;&gt;"",
IF(AL$5&gt;='2.1 Kraftwerk allgemein'!$F$15,
IF(AL$5&lt;='2.1 Kraftwerk allgemein'!$F$16,
$J53*INDEX('2.1 Kraftwerk allgemein'!$H$16:$S$16,,MATCH('2.5 CAPEX'!AL$5,'2.1 Kraftwerk allgemein'!$H$15:$S$15,0)),
IF(AND($M53="x",$F53&lt;&gt;0),
IF($F53=1,$J53,
IF('2.1 Kraftwerk allgemein'!$F$17-'2.5 CAPEX'!AL$5&gt;='2.5 CAPEX'!$F53*'1.1 Allgemein'!$I$27,
IF(SUM(OFFSET(AK53,0,-MIN($F53-2,COLUMN(X53)-1),1,MIN($F53-1,COLUMN(X53))))=0,$J53,""),"")),"")),""),"")</f>
        <v>0</v>
      </c>
      <c r="AM53" s="340">
        <f ca="1">IF(AM$5&lt;&gt;"",
IF(AM$5&gt;='2.1 Kraftwerk allgemein'!$F$15,
IF(AM$5&lt;='2.1 Kraftwerk allgemein'!$F$16,
$J53*INDEX('2.1 Kraftwerk allgemein'!$H$16:$S$16,,MATCH('2.5 CAPEX'!AM$5,'2.1 Kraftwerk allgemein'!$H$15:$S$15,0)),
IF(AND($M53="x",$F53&lt;&gt;0),
IF($F53=1,$J53,
IF('2.1 Kraftwerk allgemein'!$F$17-'2.5 CAPEX'!AM$5&gt;='2.5 CAPEX'!$F53*'1.1 Allgemein'!$I$27,
IF(SUM(OFFSET(AL53,0,-MIN($F53-2,COLUMN(Y53)-1),1,MIN($F53-1,COLUMN(Y53))))=0,$J53,""),"")),"")),""),"")</f>
        <v>0</v>
      </c>
      <c r="AN53" s="340">
        <f ca="1">IF(AN$5&lt;&gt;"",
IF(AN$5&gt;='2.1 Kraftwerk allgemein'!$F$15,
IF(AN$5&lt;='2.1 Kraftwerk allgemein'!$F$16,
$J53*INDEX('2.1 Kraftwerk allgemein'!$H$16:$S$16,,MATCH('2.5 CAPEX'!AN$5,'2.1 Kraftwerk allgemein'!$H$15:$S$15,0)),
IF(AND($M53="x",$F53&lt;&gt;0),
IF($F53=1,$J53,
IF('2.1 Kraftwerk allgemein'!$F$17-'2.5 CAPEX'!AN$5&gt;='2.5 CAPEX'!$F53*'1.1 Allgemein'!$I$27,
IF(SUM(OFFSET(AM53,0,-MIN($F53-2,COLUMN(Z53)-1),1,MIN($F53-1,COLUMN(Z53))))=0,$J53,""),"")),"")),""),"")</f>
        <v>0</v>
      </c>
      <c r="AO53" s="340">
        <f ca="1">IF(AO$5&lt;&gt;"",
IF(AO$5&gt;='2.1 Kraftwerk allgemein'!$F$15,
IF(AO$5&lt;='2.1 Kraftwerk allgemein'!$F$16,
$J53*INDEX('2.1 Kraftwerk allgemein'!$H$16:$S$16,,MATCH('2.5 CAPEX'!AO$5,'2.1 Kraftwerk allgemein'!$H$15:$S$15,0)),
IF(AND($M53="x",$F53&lt;&gt;0),
IF($F53=1,$J53,
IF('2.1 Kraftwerk allgemein'!$F$17-'2.5 CAPEX'!AO$5&gt;='2.5 CAPEX'!$F53*'1.1 Allgemein'!$I$27,
IF(SUM(OFFSET(AN53,0,-MIN($F53-2,COLUMN(AA53)-1),1,MIN($F53-1,COLUMN(AA53))))=0,$J53,""),"")),"")),""),"")</f>
        <v>0</v>
      </c>
      <c r="AP53" s="340">
        <f ca="1">IF(AP$5&lt;&gt;"",
IF(AP$5&gt;='2.1 Kraftwerk allgemein'!$F$15,
IF(AP$5&lt;='2.1 Kraftwerk allgemein'!$F$16,
$J53*INDEX('2.1 Kraftwerk allgemein'!$H$16:$S$16,,MATCH('2.5 CAPEX'!AP$5,'2.1 Kraftwerk allgemein'!$H$15:$S$15,0)),
IF(AND($M53="x",$F53&lt;&gt;0),
IF($F53=1,$J53,
IF('2.1 Kraftwerk allgemein'!$F$17-'2.5 CAPEX'!AP$5&gt;='2.5 CAPEX'!$F53*'1.1 Allgemein'!$I$27,
IF(SUM(OFFSET(AO53,0,-MIN($F53-2,COLUMN(AB53)-1),1,MIN($F53-1,COLUMN(AB53))))=0,$J53,""),"")),"")),""),"")</f>
        <v>0</v>
      </c>
      <c r="AQ53" s="340">
        <f ca="1">IF(AQ$5&lt;&gt;"",
IF(AQ$5&gt;='2.1 Kraftwerk allgemein'!$F$15,
IF(AQ$5&lt;='2.1 Kraftwerk allgemein'!$F$16,
$J53*INDEX('2.1 Kraftwerk allgemein'!$H$16:$S$16,,MATCH('2.5 CAPEX'!AQ$5,'2.1 Kraftwerk allgemein'!$H$15:$S$15,0)),
IF(AND($M53="x",$F53&lt;&gt;0),
IF($F53=1,$J53,
IF('2.1 Kraftwerk allgemein'!$F$17-'2.5 CAPEX'!AQ$5&gt;='2.5 CAPEX'!$F53*'1.1 Allgemein'!$I$27,
IF(SUM(OFFSET(AP53,0,-MIN($F53-2,COLUMN(AC53)-1),1,MIN($F53-1,COLUMN(AC53))))=0,$J53,""),"")),"")),""),"")</f>
        <v>0</v>
      </c>
      <c r="AR53" s="340">
        <f ca="1">IF(AR$5&lt;&gt;"",
IF(AR$5&gt;='2.1 Kraftwerk allgemein'!$F$15,
IF(AR$5&lt;='2.1 Kraftwerk allgemein'!$F$16,
$J53*INDEX('2.1 Kraftwerk allgemein'!$H$16:$S$16,,MATCH('2.5 CAPEX'!AR$5,'2.1 Kraftwerk allgemein'!$H$15:$S$15,0)),
IF(AND($M53="x",$F53&lt;&gt;0),
IF($F53=1,$J53,
IF('2.1 Kraftwerk allgemein'!$F$17-'2.5 CAPEX'!AR$5&gt;='2.5 CAPEX'!$F53*'1.1 Allgemein'!$I$27,
IF(SUM(OFFSET(AQ53,0,-MIN($F53-2,COLUMN(AD53)-1),1,MIN($F53-1,COLUMN(AD53))))=0,$J53,""),"")),"")),""),"")</f>
        <v>0</v>
      </c>
      <c r="AS53" s="340" t="str">
        <f ca="1">IF(AS$5&lt;&gt;"",
IF(AS$5&gt;='2.1 Kraftwerk allgemein'!$F$15,
IF(AS$5&lt;='2.1 Kraftwerk allgemein'!$F$16,
$J53*INDEX('2.1 Kraftwerk allgemein'!$H$16:$S$16,,MATCH('2.5 CAPEX'!AS$5,'2.1 Kraftwerk allgemein'!$H$15:$S$15,0)),
IF(AND($M53="x",$F53&lt;&gt;0),
IF($F53=1,$J53,
IF('2.1 Kraftwerk allgemein'!$F$17-'2.5 CAPEX'!AS$5&gt;='2.5 CAPEX'!$F53*'1.1 Allgemein'!$I$27,
IF(SUM(OFFSET(AR53,0,-MIN($F53-2,COLUMN(AE53)-1),1,MIN($F53-1,COLUMN(AE53))))=0,$J53,""),"")),"")),""),"")</f>
        <v/>
      </c>
      <c r="AT53" s="340" t="str">
        <f ca="1">IF(AT$5&lt;&gt;"",
IF(AT$5&gt;='2.1 Kraftwerk allgemein'!$F$15,
IF(AT$5&lt;='2.1 Kraftwerk allgemein'!$F$16,
$J53*INDEX('2.1 Kraftwerk allgemein'!$H$16:$S$16,,MATCH('2.5 CAPEX'!AT$5,'2.1 Kraftwerk allgemein'!$H$15:$S$15,0)),
IF(AND($M53="x",$F53&lt;&gt;0),
IF($F53=1,$J53,
IF('2.1 Kraftwerk allgemein'!$F$17-'2.5 CAPEX'!AT$5&gt;='2.5 CAPEX'!$F53*'1.1 Allgemein'!$I$27,
IF(SUM(OFFSET(AS53,0,-MIN($F53-2,COLUMN(AF53)-1),1,MIN($F53-1,COLUMN(AF53))))=0,$J53,""),"")),"")),""),"")</f>
        <v/>
      </c>
      <c r="AU53" s="340" t="str">
        <f ca="1">IF(AU$5&lt;&gt;"",
IF(AU$5&gt;='2.1 Kraftwerk allgemein'!$F$15,
IF(AU$5&lt;='2.1 Kraftwerk allgemein'!$F$16,
$J53*INDEX('2.1 Kraftwerk allgemein'!$H$16:$S$16,,MATCH('2.5 CAPEX'!AU$5,'2.1 Kraftwerk allgemein'!$H$15:$S$15,0)),
IF(AND($M53="x",$F53&lt;&gt;0),
IF($F53=1,$J53,
IF('2.1 Kraftwerk allgemein'!$F$17-'2.5 CAPEX'!AU$5&gt;='2.5 CAPEX'!$F53*'1.1 Allgemein'!$I$27,
IF(SUM(OFFSET(AT53,0,-MIN($F53-2,COLUMN(AG53)-1),1,MIN($F53-1,COLUMN(AG53))))=0,$J53,""),"")),"")),""),"")</f>
        <v/>
      </c>
      <c r="AV53" s="340" t="str">
        <f ca="1">IF(AV$5&lt;&gt;"",
IF(AV$5&gt;='2.1 Kraftwerk allgemein'!$F$15,
IF(AV$5&lt;='2.1 Kraftwerk allgemein'!$F$16,
$J53*INDEX('2.1 Kraftwerk allgemein'!$H$16:$S$16,,MATCH('2.5 CAPEX'!AV$5,'2.1 Kraftwerk allgemein'!$H$15:$S$15,0)),
IF(AND($M53="x",$F53&lt;&gt;0),
IF($F53=1,$J53,
IF('2.1 Kraftwerk allgemein'!$F$17-'2.5 CAPEX'!AV$5&gt;='2.5 CAPEX'!$F53*'1.1 Allgemein'!$I$27,
IF(SUM(OFFSET(AU53,0,-MIN($F53-2,COLUMN(AH53)-1),1,MIN($F53-1,COLUMN(AH53))))=0,$J53,""),"")),"")),""),"")</f>
        <v/>
      </c>
      <c r="AW53" s="340" t="str">
        <f ca="1">IF(AW$5&lt;&gt;"",
IF(AW$5&gt;='2.1 Kraftwerk allgemein'!$F$15,
IF(AW$5&lt;='2.1 Kraftwerk allgemein'!$F$16,
$J53*INDEX('2.1 Kraftwerk allgemein'!$H$16:$S$16,,MATCH('2.5 CAPEX'!AW$5,'2.1 Kraftwerk allgemein'!$H$15:$S$15,0)),
IF(AND($M53="x",$F53&lt;&gt;0),
IF($F53=1,$J53,
IF('2.1 Kraftwerk allgemein'!$F$17-'2.5 CAPEX'!AW$5&gt;='2.5 CAPEX'!$F53*'1.1 Allgemein'!$I$27,
IF(SUM(OFFSET(AV53,0,-MIN($F53-2,COLUMN(AI53)-1),1,MIN($F53-1,COLUMN(AI53))))=0,$J53,""),"")),"")),""),"")</f>
        <v/>
      </c>
      <c r="AX53" s="340" t="str">
        <f ca="1">IF(AX$5&lt;&gt;"",
IF(AX$5&gt;='2.1 Kraftwerk allgemein'!$F$15,
IF(AX$5&lt;='2.1 Kraftwerk allgemein'!$F$16,
$J53*INDEX('2.1 Kraftwerk allgemein'!$H$16:$S$16,,MATCH('2.5 CAPEX'!AX$5,'2.1 Kraftwerk allgemein'!$H$15:$S$15,0)),
IF(AND($M53="x",$F53&lt;&gt;0),
IF($F53=1,$J53,
IF('2.1 Kraftwerk allgemein'!$F$17-'2.5 CAPEX'!AX$5&gt;='2.5 CAPEX'!$F53*'1.1 Allgemein'!$I$27,
IF(SUM(OFFSET(AW53,0,-MIN($F53-2,COLUMN(AJ53)-1),1,MIN($F53-1,COLUMN(AJ53))))=0,$J53,""),"")),"")),""),"")</f>
        <v/>
      </c>
      <c r="AY53" s="340" t="str">
        <f ca="1">IF(AY$5&lt;&gt;"",
IF(AY$5&gt;='2.1 Kraftwerk allgemein'!$F$15,
IF(AY$5&lt;='2.1 Kraftwerk allgemein'!$F$16,
$J53*INDEX('2.1 Kraftwerk allgemein'!$H$16:$S$16,,MATCH('2.5 CAPEX'!AY$5,'2.1 Kraftwerk allgemein'!$H$15:$S$15,0)),
IF(AND($M53="x",$F53&lt;&gt;0),
IF($F53=1,$J53,
IF('2.1 Kraftwerk allgemein'!$F$17-'2.5 CAPEX'!AY$5&gt;='2.5 CAPEX'!$F53*'1.1 Allgemein'!$I$27,
IF(SUM(OFFSET(AX53,0,-MIN($F53-2,COLUMN(AK53)-1),1,MIN($F53-1,COLUMN(AK53))))=0,$J53,""),"")),"")),""),"")</f>
        <v/>
      </c>
      <c r="AZ53" s="340" t="str">
        <f ca="1">IF(AZ$5&lt;&gt;"",
IF(AZ$5&gt;='2.1 Kraftwerk allgemein'!$F$15,
IF(AZ$5&lt;='2.1 Kraftwerk allgemein'!$F$16,
$J53*INDEX('2.1 Kraftwerk allgemein'!$H$16:$S$16,,MATCH('2.5 CAPEX'!AZ$5,'2.1 Kraftwerk allgemein'!$H$15:$S$15,0)),
IF(AND($M53="x",$F53&lt;&gt;0),
IF($F53=1,$J53,
IF('2.1 Kraftwerk allgemein'!$F$17-'2.5 CAPEX'!AZ$5&gt;='2.5 CAPEX'!$F53*'1.1 Allgemein'!$I$27,
IF(SUM(OFFSET(AY53,0,-MIN($F53-2,COLUMN(AL53)-1),1,MIN($F53-1,COLUMN(AL53))))=0,$J53,""),"")),"")),""),"")</f>
        <v/>
      </c>
      <c r="BA53" s="340" t="str">
        <f ca="1">IF(BA$5&lt;&gt;"",
IF(BA$5&gt;='2.1 Kraftwerk allgemein'!$F$15,
IF(BA$5&lt;='2.1 Kraftwerk allgemein'!$F$16,
$J53*INDEX('2.1 Kraftwerk allgemein'!$H$16:$S$16,,MATCH('2.5 CAPEX'!BA$5,'2.1 Kraftwerk allgemein'!$H$15:$S$15,0)),
IF(AND($M53="x",$F53&lt;&gt;0),
IF($F53=1,$J53,
IF('2.1 Kraftwerk allgemein'!$F$17-'2.5 CAPEX'!BA$5&gt;='2.5 CAPEX'!$F53*'1.1 Allgemein'!$I$27,
IF(SUM(OFFSET(AZ53,0,-MIN($F53-2,COLUMN(AM53)-1),1,MIN($F53-1,COLUMN(AM53))))=0,$J53,""),"")),"")),""),"")</f>
        <v/>
      </c>
      <c r="BB53" s="340" t="str">
        <f ca="1">IF(BB$5&lt;&gt;"",
IF(BB$5&gt;='2.1 Kraftwerk allgemein'!$F$15,
IF(BB$5&lt;='2.1 Kraftwerk allgemein'!$F$16,
$J53*INDEX('2.1 Kraftwerk allgemein'!$H$16:$S$16,,MATCH('2.5 CAPEX'!BB$5,'2.1 Kraftwerk allgemein'!$H$15:$S$15,0)),
IF(AND($M53="x",$F53&lt;&gt;0),
IF($F53=1,$J53,
IF('2.1 Kraftwerk allgemein'!$F$17-'2.5 CAPEX'!BB$5&gt;='2.5 CAPEX'!$F53*'1.1 Allgemein'!$I$27,
IF(SUM(OFFSET(BA53,0,-MIN($F53-2,COLUMN(AN53)-1),1,MIN($F53-1,COLUMN(AN53))))=0,$J53,""),"")),"")),""),"")</f>
        <v/>
      </c>
      <c r="BC53" s="340" t="str">
        <f ca="1">IF(BC$5&lt;&gt;"",
IF(BC$5&gt;='2.1 Kraftwerk allgemein'!$F$15,
IF(BC$5&lt;='2.1 Kraftwerk allgemein'!$F$16,
$J53*INDEX('2.1 Kraftwerk allgemein'!$H$16:$S$16,,MATCH('2.5 CAPEX'!BC$5,'2.1 Kraftwerk allgemein'!$H$15:$S$15,0)),
IF(AND($M53="x",$F53&lt;&gt;0),
IF($F53=1,$J53,
IF('2.1 Kraftwerk allgemein'!$F$17-'2.5 CAPEX'!BC$5&gt;='2.5 CAPEX'!$F53*'1.1 Allgemein'!$I$27,
IF(SUM(OFFSET(BB53,0,-MIN($F53-2,COLUMN(AO53)-1),1,MIN($F53-1,COLUMN(AO53))))=0,$J53,""),"")),"")),""),"")</f>
        <v/>
      </c>
      <c r="BD53" s="340" t="str">
        <f ca="1">IF(BD$5&lt;&gt;"",
IF(BD$5&gt;='2.1 Kraftwerk allgemein'!$F$15,
IF(BD$5&lt;='2.1 Kraftwerk allgemein'!$F$16,
$J53*INDEX('2.1 Kraftwerk allgemein'!$H$16:$S$16,,MATCH('2.5 CAPEX'!BD$5,'2.1 Kraftwerk allgemein'!$H$15:$S$15,0)),
IF(AND($M53="x",$F53&lt;&gt;0),
IF($F53=1,$J53,
IF('2.1 Kraftwerk allgemein'!$F$17-'2.5 CAPEX'!BD$5&gt;='2.5 CAPEX'!$F53*'1.1 Allgemein'!$I$27,
IF(SUM(OFFSET(BC53,0,-MIN($F53-2,COLUMN(AP53)-1),1,MIN($F53-1,COLUMN(AP53))))=0,$J53,""),"")),"")),""),"")</f>
        <v/>
      </c>
      <c r="BE53" s="340" t="str">
        <f ca="1">IF(BE$5&lt;&gt;"",
IF(BE$5&gt;='2.1 Kraftwerk allgemein'!$F$15,
IF(BE$5&lt;='2.1 Kraftwerk allgemein'!$F$16,
$J53*INDEX('2.1 Kraftwerk allgemein'!$H$16:$S$16,,MATCH('2.5 CAPEX'!BE$5,'2.1 Kraftwerk allgemein'!$H$15:$S$15,0)),
IF(AND($M53="x",$F53&lt;&gt;0),
IF($F53=1,$J53,
IF('2.1 Kraftwerk allgemein'!$F$17-'2.5 CAPEX'!BE$5&gt;='2.5 CAPEX'!$F53*'1.1 Allgemein'!$I$27,
IF(SUM(OFFSET(BD53,0,-MIN($F53-2,COLUMN(AQ53)-1),1,MIN($F53-1,COLUMN(AQ53))))=0,$J53,""),"")),"")),""),"")</f>
        <v/>
      </c>
      <c r="BF53" s="340" t="str">
        <f ca="1">IF(BF$5&lt;&gt;"",
IF(BF$5&gt;='2.1 Kraftwerk allgemein'!$F$15,
IF(BF$5&lt;='2.1 Kraftwerk allgemein'!$F$16,
$J53*INDEX('2.1 Kraftwerk allgemein'!$H$16:$S$16,,MATCH('2.5 CAPEX'!BF$5,'2.1 Kraftwerk allgemein'!$H$15:$S$15,0)),
IF(AND($M53="x",$F53&lt;&gt;0),
IF($F53=1,$J53,
IF('2.1 Kraftwerk allgemein'!$F$17-'2.5 CAPEX'!BF$5&gt;='2.5 CAPEX'!$F53*'1.1 Allgemein'!$I$27,
IF(SUM(OFFSET(BE53,0,-MIN($F53-2,COLUMN(AR53)-1),1,MIN($F53-1,COLUMN(AR53))))=0,$J53,""),"")),"")),""),"")</f>
        <v/>
      </c>
      <c r="BG53" s="340" t="str">
        <f ca="1">IF(BG$5&lt;&gt;"",
IF(BG$5&gt;='2.1 Kraftwerk allgemein'!$F$15,
IF(BG$5&lt;='2.1 Kraftwerk allgemein'!$F$16,
$J53*INDEX('2.1 Kraftwerk allgemein'!$H$16:$S$16,,MATCH('2.5 CAPEX'!BG$5,'2.1 Kraftwerk allgemein'!$H$15:$S$15,0)),
IF(AND($M53="x",$F53&lt;&gt;0),
IF($F53=1,$J53,
IF('2.1 Kraftwerk allgemein'!$F$17-'2.5 CAPEX'!BG$5&gt;='2.5 CAPEX'!$F53*'1.1 Allgemein'!$I$27,
IF(SUM(OFFSET(BF53,0,-MIN($F53-2,COLUMN(AS53)-1),1,MIN($F53-1,COLUMN(AS53))))=0,$J53,""),"")),"")),""),"")</f>
        <v/>
      </c>
      <c r="BH53" s="340" t="str">
        <f ca="1">IF(BH$5&lt;&gt;"",
IF(BH$5&gt;='2.1 Kraftwerk allgemein'!$F$15,
IF(BH$5&lt;='2.1 Kraftwerk allgemein'!$F$16,
$J53*INDEX('2.1 Kraftwerk allgemein'!$H$16:$S$16,,MATCH('2.5 CAPEX'!BH$5,'2.1 Kraftwerk allgemein'!$H$15:$S$15,0)),
IF(AND($M53="x",$F53&lt;&gt;0),
IF($F53=1,$J53,
IF('2.1 Kraftwerk allgemein'!$F$17-'2.5 CAPEX'!BH$5&gt;='2.5 CAPEX'!$F53*'1.1 Allgemein'!$I$27,
IF(SUM(OFFSET(BG53,0,-MIN($F53-2,COLUMN(AT53)-1),1,MIN($F53-1,COLUMN(AT53))))=0,$J53,""),"")),"")),""),"")</f>
        <v/>
      </c>
      <c r="BI53" s="340" t="str">
        <f ca="1">IF(BI$5&lt;&gt;"",
IF(BI$5&gt;='2.1 Kraftwerk allgemein'!$F$15,
IF(BI$5&lt;='2.1 Kraftwerk allgemein'!$F$16,
$J53*INDEX('2.1 Kraftwerk allgemein'!$H$16:$S$16,,MATCH('2.5 CAPEX'!BI$5,'2.1 Kraftwerk allgemein'!$H$15:$S$15,0)),
IF(AND($M53="x",$F53&lt;&gt;0),
IF($F53=1,$J53,
IF('2.1 Kraftwerk allgemein'!$F$17-'2.5 CAPEX'!BI$5&gt;='2.5 CAPEX'!$F53*'1.1 Allgemein'!$I$27,
IF(SUM(OFFSET(BH53,0,-MIN($F53-2,COLUMN(AU53)-1),1,MIN($F53-1,COLUMN(AU53))))=0,$J53,""),"")),"")),""),"")</f>
        <v/>
      </c>
      <c r="BJ53" s="340" t="str">
        <f ca="1">IF(BJ$5&lt;&gt;"",
IF(BJ$5&gt;='2.1 Kraftwerk allgemein'!$F$15,
IF(BJ$5&lt;='2.1 Kraftwerk allgemein'!$F$16,
$J53*INDEX('2.1 Kraftwerk allgemein'!$H$16:$S$16,,MATCH('2.5 CAPEX'!BJ$5,'2.1 Kraftwerk allgemein'!$H$15:$S$15,0)),
IF(AND($M53="x",$F53&lt;&gt;0),
IF($F53=1,$J53,
IF('2.1 Kraftwerk allgemein'!$F$17-'2.5 CAPEX'!BJ$5&gt;='2.5 CAPEX'!$F53*'1.1 Allgemein'!$I$27,
IF(SUM(OFFSET(BI53,0,-MIN($F53-2,COLUMN(AV53)-1),1,MIN($F53-1,COLUMN(AV53))))=0,$J53,""),"")),"")),""),"")</f>
        <v/>
      </c>
      <c r="BK53" s="340" t="str">
        <f ca="1">IF(BK$5&lt;&gt;"",
IF(BK$5&gt;='2.1 Kraftwerk allgemein'!$F$15,
IF(BK$5&lt;='2.1 Kraftwerk allgemein'!$F$16,
$J53*INDEX('2.1 Kraftwerk allgemein'!$H$16:$S$16,,MATCH('2.5 CAPEX'!BK$5,'2.1 Kraftwerk allgemein'!$H$15:$S$15,0)),
IF(AND($M53="x",$F53&lt;&gt;0),
IF($F53=1,$J53,
IF('2.1 Kraftwerk allgemein'!$F$17-'2.5 CAPEX'!BK$5&gt;='2.5 CAPEX'!$F53*'1.1 Allgemein'!$I$27,
IF(SUM(OFFSET(BJ53,0,-MIN($F53-2,COLUMN(AW53)-1),1,MIN($F53-1,COLUMN(AW53))))=0,$J53,""),"")),"")),""),"")</f>
        <v/>
      </c>
      <c r="BL53" s="340" t="str">
        <f ca="1">IF(BL$5&lt;&gt;"",
IF(BL$5&gt;='2.1 Kraftwerk allgemein'!$F$15,
IF(BL$5&lt;='2.1 Kraftwerk allgemein'!$F$16,
$J53*INDEX('2.1 Kraftwerk allgemein'!$H$16:$S$16,,MATCH('2.5 CAPEX'!BL$5,'2.1 Kraftwerk allgemein'!$H$15:$S$15,0)),
IF(AND($M53="x",$F53&lt;&gt;0),
IF($F53=1,$J53,
IF('2.1 Kraftwerk allgemein'!$F$17-'2.5 CAPEX'!BL$5&gt;='2.5 CAPEX'!$F53*'1.1 Allgemein'!$I$27,
IF(SUM(OFFSET(BK53,0,-MIN($F53-2,COLUMN(AX53)-1),1,MIN($F53-1,COLUMN(AX53))))=0,$J53,""),"")),"")),""),"")</f>
        <v/>
      </c>
      <c r="BM53" s="340" t="str">
        <f ca="1">IF(BM$5&lt;&gt;"",
IF(BM$5&gt;='2.1 Kraftwerk allgemein'!$F$15,
IF(BM$5&lt;='2.1 Kraftwerk allgemein'!$F$16,
$J53*INDEX('2.1 Kraftwerk allgemein'!$H$16:$S$16,,MATCH('2.5 CAPEX'!BM$5,'2.1 Kraftwerk allgemein'!$H$15:$S$15,0)),
IF(AND($M53="x",$F53&lt;&gt;0),
IF($F53=1,$J53,
IF('2.1 Kraftwerk allgemein'!$F$17-'2.5 CAPEX'!BM$5&gt;='2.5 CAPEX'!$F53*'1.1 Allgemein'!$I$27,
IF(SUM(OFFSET(BL53,0,-MIN($F53-2,COLUMN(AY53)-1),1,MIN($F53-1,COLUMN(AY53))))=0,$J53,""),"")),"")),""),"")</f>
        <v/>
      </c>
      <c r="BN53" s="340" t="str">
        <f ca="1">IF(BN$5&lt;&gt;"",
IF(BN$5&gt;='2.1 Kraftwerk allgemein'!$F$15,
IF(BN$5&lt;='2.1 Kraftwerk allgemein'!$F$16,
$J53*INDEX('2.1 Kraftwerk allgemein'!$H$16:$S$16,,MATCH('2.5 CAPEX'!BN$5,'2.1 Kraftwerk allgemein'!$H$15:$S$15,0)),
IF(AND($M53="x",$F53&lt;&gt;0),
IF($F53=1,$J53,
IF('2.1 Kraftwerk allgemein'!$F$17-'2.5 CAPEX'!BN$5&gt;='2.5 CAPEX'!$F53*'1.1 Allgemein'!$I$27,
IF(SUM(OFFSET(BM53,0,-MIN($F53-2,COLUMN(AZ53)-1),1,MIN($F53-1,COLUMN(AZ53))))=0,$J53,""),"")),"")),""),"")</f>
        <v/>
      </c>
      <c r="BO53" s="340" t="str">
        <f ca="1">IF(BO$5&lt;&gt;"",
IF(BO$5&gt;='2.1 Kraftwerk allgemein'!$F$15,
IF(BO$5&lt;='2.1 Kraftwerk allgemein'!$F$16,
$J53*INDEX('2.1 Kraftwerk allgemein'!$H$16:$S$16,,MATCH('2.5 CAPEX'!BO$5,'2.1 Kraftwerk allgemein'!$H$15:$S$15,0)),
IF(AND($M53="x",$F53&lt;&gt;0),
IF($F53=1,$J53,
IF('2.1 Kraftwerk allgemein'!$F$17-'2.5 CAPEX'!BO$5&gt;='2.5 CAPEX'!$F53*'1.1 Allgemein'!$I$27,
IF(SUM(OFFSET(BN53,0,-MIN($F53-2,COLUMN(BA53)-1),1,MIN($F53-1,COLUMN(BA53))))=0,$J53,""),"")),"")),""),"")</f>
        <v/>
      </c>
      <c r="BP53" s="340" t="str">
        <f ca="1">IF(BP$5&lt;&gt;"",
IF(BP$5&gt;='2.1 Kraftwerk allgemein'!$F$15,
IF(BP$5&lt;='2.1 Kraftwerk allgemein'!$F$16,
$J53*INDEX('2.1 Kraftwerk allgemein'!$H$16:$S$16,,MATCH('2.5 CAPEX'!BP$5,'2.1 Kraftwerk allgemein'!$H$15:$S$15,0)),
IF(AND($M53="x",$F53&lt;&gt;0),
IF($F53=1,$J53,
IF('2.1 Kraftwerk allgemein'!$F$17-'2.5 CAPEX'!BP$5&gt;='2.5 CAPEX'!$F53*'1.1 Allgemein'!$I$27,
IF(SUM(OFFSET(BO53,0,-MIN($F53-2,COLUMN(BB53)-1),1,MIN($F53-1,COLUMN(BB53))))=0,$J53,""),"")),"")),""),"")</f>
        <v/>
      </c>
      <c r="BQ53" s="340" t="str">
        <f ca="1">IF(BQ$5&lt;&gt;"",
IF(BQ$5&gt;='2.1 Kraftwerk allgemein'!$F$15,
IF(BQ$5&lt;='2.1 Kraftwerk allgemein'!$F$16,
$J53*INDEX('2.1 Kraftwerk allgemein'!$H$16:$S$16,,MATCH('2.5 CAPEX'!BQ$5,'2.1 Kraftwerk allgemein'!$H$15:$S$15,0)),
IF(AND($M53="x",$F53&lt;&gt;0),
IF($F53=1,$J53,
IF('2.1 Kraftwerk allgemein'!$F$17-'2.5 CAPEX'!BQ$5&gt;='2.5 CAPEX'!$F53*'1.1 Allgemein'!$I$27,
IF(SUM(OFFSET(BP53,0,-MIN($F53-2,COLUMN(BC53)-1),1,MIN($F53-1,COLUMN(BC53))))=0,$J53,""),"")),"")),""),"")</f>
        <v/>
      </c>
      <c r="BR53" s="340" t="str">
        <f ca="1">IF(BR$5&lt;&gt;"",
IF(BR$5&gt;='2.1 Kraftwerk allgemein'!$F$15,
IF(BR$5&lt;='2.1 Kraftwerk allgemein'!$F$16,
$J53*INDEX('2.1 Kraftwerk allgemein'!$H$16:$S$16,,MATCH('2.5 CAPEX'!BR$5,'2.1 Kraftwerk allgemein'!$H$15:$S$15,0)),
IF(AND($M53="x",$F53&lt;&gt;0),
IF($F53=1,$J53,
IF('2.1 Kraftwerk allgemein'!$F$17-'2.5 CAPEX'!BR$5&gt;='2.5 CAPEX'!$F53*'1.1 Allgemein'!$I$27,
IF(SUM(OFFSET(BQ53,0,-MIN($F53-2,COLUMN(BD53)-1),1,MIN($F53-1,COLUMN(BD53))))=0,$J53,""),"")),"")),""),"")</f>
        <v/>
      </c>
      <c r="BS53" s="340" t="str">
        <f ca="1">IF(BS$5&lt;&gt;"",
IF(BS$5&gt;='2.1 Kraftwerk allgemein'!$F$15,
IF(BS$5&lt;='2.1 Kraftwerk allgemein'!$F$16,
$J53*INDEX('2.1 Kraftwerk allgemein'!$H$16:$S$16,,MATCH('2.5 CAPEX'!BS$5,'2.1 Kraftwerk allgemein'!$H$15:$S$15,0)),
IF(AND($M53="x",$F53&lt;&gt;0),
IF($F53=1,$J53,
IF('2.1 Kraftwerk allgemein'!$F$17-'2.5 CAPEX'!BS$5&gt;='2.5 CAPEX'!$F53*'1.1 Allgemein'!$I$27,
IF(SUM(OFFSET(BR53,0,-MIN($F53-2,COLUMN(BE53)-1),1,MIN($F53-1,COLUMN(BE53))))=0,$J53,""),"")),"")),""),"")</f>
        <v/>
      </c>
      <c r="BT53" s="340" t="str">
        <f ca="1">IF(BT$5&lt;&gt;"",
IF(BT$5&gt;='2.1 Kraftwerk allgemein'!$F$15,
IF(BT$5&lt;='2.1 Kraftwerk allgemein'!$F$16,
$J53*INDEX('2.1 Kraftwerk allgemein'!$H$16:$S$16,,MATCH('2.5 CAPEX'!BT$5,'2.1 Kraftwerk allgemein'!$H$15:$S$15,0)),
IF(AND($M53="x",$F53&lt;&gt;0),
IF($F53=1,$J53,
IF('2.1 Kraftwerk allgemein'!$F$17-'2.5 CAPEX'!BT$5&gt;='2.5 CAPEX'!$F53*'1.1 Allgemein'!$I$27,
IF(SUM(OFFSET(BS53,0,-MIN($F53-2,COLUMN(BF53)-1),1,MIN($F53-1,COLUMN(BF53))))=0,$J53,""),"")),"")),""),"")</f>
        <v/>
      </c>
      <c r="BU53" s="340" t="str">
        <f ca="1">IF(BU$5&lt;&gt;"",
IF(BU$5&gt;='2.1 Kraftwerk allgemein'!$F$15,
IF(BU$5&lt;='2.1 Kraftwerk allgemein'!$F$16,
$J53*INDEX('2.1 Kraftwerk allgemein'!$H$16:$S$16,,MATCH('2.5 CAPEX'!BU$5,'2.1 Kraftwerk allgemein'!$H$15:$S$15,0)),
IF(AND($M53="x",$F53&lt;&gt;0),
IF($F53=1,$J53,
IF('2.1 Kraftwerk allgemein'!$F$17-'2.5 CAPEX'!BU$5&gt;='2.5 CAPEX'!$F53*'1.1 Allgemein'!$I$27,
IF(SUM(OFFSET(BT53,0,-MIN($F53-2,COLUMN(BG53)-1),1,MIN($F53-1,COLUMN(BG53))))=0,$J53,""),"")),"")),""),"")</f>
        <v/>
      </c>
      <c r="BV53" s="340" t="str">
        <f ca="1">IF(BV$5&lt;&gt;"",
IF(BV$5&gt;='2.1 Kraftwerk allgemein'!$F$15,
IF(BV$5&lt;='2.1 Kraftwerk allgemein'!$F$16,
$J53*INDEX('2.1 Kraftwerk allgemein'!$H$16:$S$16,,MATCH('2.5 CAPEX'!BV$5,'2.1 Kraftwerk allgemein'!$H$15:$S$15,0)),
IF(AND($M53="x",$F53&lt;&gt;0),
IF($F53=1,$J53,
IF('2.1 Kraftwerk allgemein'!$F$17-'2.5 CAPEX'!BV$5&gt;='2.5 CAPEX'!$F53*'1.1 Allgemein'!$I$27,
IF(SUM(OFFSET(BU53,0,-MIN($F53-2,COLUMN(BH53)-1),1,MIN($F53-1,COLUMN(BH53))))=0,$J53,""),"")),"")),""),"")</f>
        <v/>
      </c>
      <c r="BW53" s="340" t="str">
        <f ca="1">IF(BW$5&lt;&gt;"",
IF(BW$5&gt;='2.1 Kraftwerk allgemein'!$F$15,
IF(BW$5&lt;='2.1 Kraftwerk allgemein'!$F$16,
$J53*INDEX('2.1 Kraftwerk allgemein'!$H$16:$S$16,,MATCH('2.5 CAPEX'!BW$5,'2.1 Kraftwerk allgemein'!$H$15:$S$15,0)),
IF(AND($M53="x",$F53&lt;&gt;0),
IF($F53=1,$J53,
IF('2.1 Kraftwerk allgemein'!$F$17-'2.5 CAPEX'!BW$5&gt;='2.5 CAPEX'!$F53*'1.1 Allgemein'!$I$27,
IF(SUM(OFFSET(BV53,0,-MIN($F53-2,COLUMN(BI53)-1),1,MIN($F53-1,COLUMN(BI53))))=0,$J53,""),"")),"")),""),"")</f>
        <v/>
      </c>
      <c r="BX53" s="340" t="str">
        <f ca="1">IF(BX$5&lt;&gt;"",
IF(BX$5&gt;='2.1 Kraftwerk allgemein'!$F$15,
IF(BX$5&lt;='2.1 Kraftwerk allgemein'!$F$16,
$J53*INDEX('2.1 Kraftwerk allgemein'!$H$16:$S$16,,MATCH('2.5 CAPEX'!BX$5,'2.1 Kraftwerk allgemein'!$H$15:$S$15,0)),
IF(AND($M53="x",$F53&lt;&gt;0),
IF($F53=1,$J53,
IF('2.1 Kraftwerk allgemein'!$F$17-'2.5 CAPEX'!BX$5&gt;='2.5 CAPEX'!$F53*'1.1 Allgemein'!$I$27,
IF(SUM(OFFSET(BW53,0,-MIN($F53-2,COLUMN(BJ53)-1),1,MIN($F53-1,COLUMN(BJ53))))=0,$J53,""),"")),"")),""),"")</f>
        <v/>
      </c>
      <c r="BY53" s="340" t="str">
        <f ca="1">IF(BY$5&lt;&gt;"",
IF(BY$5&gt;='2.1 Kraftwerk allgemein'!$F$15,
IF(BY$5&lt;='2.1 Kraftwerk allgemein'!$F$16,
$J53*INDEX('2.1 Kraftwerk allgemein'!$H$16:$S$16,,MATCH('2.5 CAPEX'!BY$5,'2.1 Kraftwerk allgemein'!$H$15:$S$15,0)),
IF(AND($M53="x",$F53&lt;&gt;0),
IF($F53=1,$J53,
IF('2.1 Kraftwerk allgemein'!$F$17-'2.5 CAPEX'!BY$5&gt;='2.5 CAPEX'!$F53*'1.1 Allgemein'!$I$27,
IF(SUM(OFFSET(BX53,0,-MIN($F53-2,COLUMN(BK53)-1),1,MIN($F53-1,COLUMN(BK53))))=0,$J53,""),"")),"")),""),"")</f>
        <v/>
      </c>
      <c r="BZ53" s="340" t="str">
        <f ca="1">IF(BZ$5&lt;&gt;"",
IF(BZ$5&gt;='2.1 Kraftwerk allgemein'!$F$15,
IF(BZ$5&lt;='2.1 Kraftwerk allgemein'!$F$16,
$J53*INDEX('2.1 Kraftwerk allgemein'!$H$16:$S$16,,MATCH('2.5 CAPEX'!BZ$5,'2.1 Kraftwerk allgemein'!$H$15:$S$15,0)),
IF(AND($M53="x",$F53&lt;&gt;0),
IF($F53=1,$J53,
IF('2.1 Kraftwerk allgemein'!$F$17-'2.5 CAPEX'!BZ$5&gt;='2.5 CAPEX'!$F53*'1.1 Allgemein'!$I$27,
IF(SUM(OFFSET(BY53,0,-MIN($F53-2,COLUMN(BL53)-1),1,MIN($F53-1,COLUMN(BL53))))=0,$J53,""),"")),"")),""),"")</f>
        <v/>
      </c>
      <c r="CA53" s="340" t="str">
        <f ca="1">IF(CA$5&lt;&gt;"",
IF(CA$5&gt;='2.1 Kraftwerk allgemein'!$F$15,
IF(CA$5&lt;='2.1 Kraftwerk allgemein'!$F$16,
$J53*INDEX('2.1 Kraftwerk allgemein'!$H$16:$S$16,,MATCH('2.5 CAPEX'!CA$5,'2.1 Kraftwerk allgemein'!$H$15:$S$15,0)),
IF(AND($M53="x",$F53&lt;&gt;0),
IF($F53=1,$J53,
IF('2.1 Kraftwerk allgemein'!$F$17-'2.5 CAPEX'!CA$5&gt;='2.5 CAPEX'!$F53*'1.1 Allgemein'!$I$27,
IF(SUM(OFFSET(BZ53,0,-MIN($F53-2,COLUMN(BM53)-1),1,MIN($F53-1,COLUMN(BM53))))=0,$J53,""),"")),"")),""),"")</f>
        <v/>
      </c>
      <c r="CB53" s="340" t="str">
        <f ca="1">IF(CB$5&lt;&gt;"",
IF(CB$5&gt;='2.1 Kraftwerk allgemein'!$F$15,
IF(CB$5&lt;='2.1 Kraftwerk allgemein'!$F$16,
$J53*INDEX('2.1 Kraftwerk allgemein'!$H$16:$S$16,,MATCH('2.5 CAPEX'!CB$5,'2.1 Kraftwerk allgemein'!$H$15:$S$15,0)),
IF(AND($M53="x",$F53&lt;&gt;0),
IF($F53=1,$J53,
IF('2.1 Kraftwerk allgemein'!$F$17-'2.5 CAPEX'!CB$5&gt;='2.5 CAPEX'!$F53*'1.1 Allgemein'!$I$27,
IF(SUM(OFFSET(CA53,0,-MIN($F53-2,COLUMN(BN53)-1),1,MIN($F53-1,COLUMN(BN53))))=0,$J53,""),"")),"")),""),"")</f>
        <v/>
      </c>
      <c r="CC53" s="340" t="str">
        <f ca="1">IF(CC$5&lt;&gt;"",
IF(CC$5&gt;='2.1 Kraftwerk allgemein'!$F$15,
IF(CC$5&lt;='2.1 Kraftwerk allgemein'!$F$16,
$J53*INDEX('2.1 Kraftwerk allgemein'!$H$16:$S$16,,MATCH('2.5 CAPEX'!CC$5,'2.1 Kraftwerk allgemein'!$H$15:$S$15,0)),
IF(AND($M53="x",$F53&lt;&gt;0),
IF($F53=1,$J53,
IF('2.1 Kraftwerk allgemein'!$F$17-'2.5 CAPEX'!CC$5&gt;='2.5 CAPEX'!$F53*'1.1 Allgemein'!$I$27,
IF(SUM(OFFSET(CB53,0,-MIN($F53-2,COLUMN(BO53)-1),1,MIN($F53-1,COLUMN(BO53))))=0,$J53,""),"")),"")),""),"")</f>
        <v/>
      </c>
      <c r="CD53" s="340" t="str">
        <f ca="1">IF(CD$5&lt;&gt;"",
IF(CD$5&gt;='2.1 Kraftwerk allgemein'!$F$15,
IF(CD$5&lt;='2.1 Kraftwerk allgemein'!$F$16,
$J53*INDEX('2.1 Kraftwerk allgemein'!$H$16:$S$16,,MATCH('2.5 CAPEX'!CD$5,'2.1 Kraftwerk allgemein'!$H$15:$S$15,0)),
IF(AND($M53="x",$F53&lt;&gt;0),
IF($F53=1,$J53,
IF('2.1 Kraftwerk allgemein'!$F$17-'2.5 CAPEX'!CD$5&gt;='2.5 CAPEX'!$F53*'1.1 Allgemein'!$I$27,
IF(SUM(OFFSET(CC53,0,-MIN($F53-2,COLUMN(BP53)-1),1,MIN($F53-1,COLUMN(BP53))))=0,$J53,""),"")),"")),""),"")</f>
        <v/>
      </c>
      <c r="CE53" s="340" t="str">
        <f ca="1">IF(CE$5&lt;&gt;"",
IF(CE$5&gt;='2.1 Kraftwerk allgemein'!$F$15,
IF(CE$5&lt;='2.1 Kraftwerk allgemein'!$F$16,
$J53*INDEX('2.1 Kraftwerk allgemein'!$H$16:$S$16,,MATCH('2.5 CAPEX'!CE$5,'2.1 Kraftwerk allgemein'!$H$15:$S$15,0)),
IF(AND($M53="x",$F53&lt;&gt;0),
IF($F53=1,$J53,
IF('2.1 Kraftwerk allgemein'!$F$17-'2.5 CAPEX'!CE$5&gt;='2.5 CAPEX'!$F53*'1.1 Allgemein'!$I$27,
IF(SUM(OFFSET(CD53,0,-MIN($F53-2,COLUMN(BQ53)-1),1,MIN($F53-1,COLUMN(BQ53))))=0,$J53,""),"")),"")),""),"")</f>
        <v/>
      </c>
      <c r="CF53" s="340" t="str">
        <f ca="1">IF(CF$5&lt;&gt;"",
IF(CF$5&gt;='2.1 Kraftwerk allgemein'!$F$15,
IF(CF$5&lt;='2.1 Kraftwerk allgemein'!$F$16,
$J53*INDEX('2.1 Kraftwerk allgemein'!$H$16:$S$16,,MATCH('2.5 CAPEX'!CF$5,'2.1 Kraftwerk allgemein'!$H$15:$S$15,0)),
IF(AND($M53="x",$F53&lt;&gt;0),
IF($F53=1,$J53,
IF('2.1 Kraftwerk allgemein'!$F$17-'2.5 CAPEX'!CF$5&gt;='2.5 CAPEX'!$F53*'1.1 Allgemein'!$I$27,
IF(SUM(OFFSET(CE53,0,-MIN($F53-2,COLUMN(BR53)-1),1,MIN($F53-1,COLUMN(BR53))))=0,$J53,""),"")),"")),""),"")</f>
        <v/>
      </c>
      <c r="CG53" s="340" t="str">
        <f ca="1">IF(CG$5&lt;&gt;"",
IF(CG$5&gt;='2.1 Kraftwerk allgemein'!$F$15,
IF(CG$5&lt;='2.1 Kraftwerk allgemein'!$F$16,
$J53*INDEX('2.1 Kraftwerk allgemein'!$H$16:$S$16,,MATCH('2.5 CAPEX'!CG$5,'2.1 Kraftwerk allgemein'!$H$15:$S$15,0)),
IF(AND($M53="x",$F53&lt;&gt;0),
IF($F53=1,$J53,
IF('2.1 Kraftwerk allgemein'!$F$17-'2.5 CAPEX'!CG$5&gt;='2.5 CAPEX'!$F53*'1.1 Allgemein'!$I$27,
IF(SUM(OFFSET(CF53,0,-MIN($F53-2,COLUMN(BS53)-1),1,MIN($F53-1,COLUMN(BS53))))=0,$J53,""),"")),"")),""),"")</f>
        <v/>
      </c>
      <c r="CH53" s="340" t="str">
        <f ca="1">IF(CH$5&lt;&gt;"",
IF(CH$5&gt;='2.1 Kraftwerk allgemein'!$F$15,
IF(CH$5&lt;='2.1 Kraftwerk allgemein'!$F$16,
$J53*INDEX('2.1 Kraftwerk allgemein'!$H$16:$S$16,,MATCH('2.5 CAPEX'!CH$5,'2.1 Kraftwerk allgemein'!$H$15:$S$15,0)),
IF(AND($M53="x",$F53&lt;&gt;0),
IF($F53=1,$J53,
IF('2.1 Kraftwerk allgemein'!$F$17-'2.5 CAPEX'!CH$5&gt;='2.5 CAPEX'!$F53*'1.1 Allgemein'!$I$27,
IF(SUM(OFFSET(CG53,0,-MIN($F53-2,COLUMN(BT53)-1),1,MIN($F53-1,COLUMN(BT53))))=0,$J53,""),"")),"")),""),"")</f>
        <v/>
      </c>
      <c r="CI53" s="340" t="str">
        <f ca="1">IF(CI$5&lt;&gt;"",
IF(CI$5&gt;='2.1 Kraftwerk allgemein'!$F$15,
IF(CI$5&lt;='2.1 Kraftwerk allgemein'!$F$16,
$J53*INDEX('2.1 Kraftwerk allgemein'!$H$16:$S$16,,MATCH('2.5 CAPEX'!CI$5,'2.1 Kraftwerk allgemein'!$H$15:$S$15,0)),
IF(AND($M53="x",$F53&lt;&gt;0),
IF($F53=1,$J53,
IF('2.1 Kraftwerk allgemein'!$F$17-'2.5 CAPEX'!CI$5&gt;='2.5 CAPEX'!$F53*'1.1 Allgemein'!$I$27,
IF(SUM(OFFSET(CH53,0,-MIN($F53-2,COLUMN(BU53)-1),1,MIN($F53-1,COLUMN(BU53))))=0,$J53,""),"")),"")),""),"")</f>
        <v/>
      </c>
      <c r="CJ53" s="340" t="str">
        <f ca="1">IF(CJ$5&lt;&gt;"",
IF(CJ$5&gt;='2.1 Kraftwerk allgemein'!$F$15,
IF(CJ$5&lt;='2.1 Kraftwerk allgemein'!$F$16,
$J53*INDEX('2.1 Kraftwerk allgemein'!$H$16:$S$16,,MATCH('2.5 CAPEX'!CJ$5,'2.1 Kraftwerk allgemein'!$H$15:$S$15,0)),
IF(AND($M53="x",$F53&lt;&gt;0),
IF($F53=1,$J53,
IF('2.1 Kraftwerk allgemein'!$F$17-'2.5 CAPEX'!CJ$5&gt;='2.5 CAPEX'!$F53*'1.1 Allgemein'!$I$27,
IF(SUM(OFFSET(CI53,0,-MIN($F53-2,COLUMN(BV53)-1),1,MIN($F53-1,COLUMN(BV53))))=0,$J53,""),"")),"")),""),"")</f>
        <v/>
      </c>
      <c r="CK53" s="340" t="str">
        <f ca="1">IF(CK$5&lt;&gt;"",
IF(CK$5&gt;='2.1 Kraftwerk allgemein'!$F$15,
IF(CK$5&lt;='2.1 Kraftwerk allgemein'!$F$16,
$J53*INDEX('2.1 Kraftwerk allgemein'!$H$16:$S$16,,MATCH('2.5 CAPEX'!CK$5,'2.1 Kraftwerk allgemein'!$H$15:$S$15,0)),
IF(AND($M53="x",$F53&lt;&gt;0),
IF($F53=1,$J53,
IF('2.1 Kraftwerk allgemein'!$F$17-'2.5 CAPEX'!CK$5&gt;='2.5 CAPEX'!$F53*'1.1 Allgemein'!$I$27,
IF(SUM(OFFSET(CJ53,0,-MIN($F53-2,COLUMN(BW53)-1),1,MIN($F53-1,COLUMN(BW53))))=0,$J53,""),"")),"")),""),"")</f>
        <v/>
      </c>
      <c r="CL53" s="340" t="str">
        <f ca="1">IF(CL$5&lt;&gt;"",
IF(CL$5&gt;='2.1 Kraftwerk allgemein'!$F$15,
IF(CL$5&lt;='2.1 Kraftwerk allgemein'!$F$16,
$J53*INDEX('2.1 Kraftwerk allgemein'!$H$16:$S$16,,MATCH('2.5 CAPEX'!CL$5,'2.1 Kraftwerk allgemein'!$H$15:$S$15,0)),
IF(AND($M53="x",$F53&lt;&gt;0),
IF($F53=1,$J53,
IF('2.1 Kraftwerk allgemein'!$F$17-'2.5 CAPEX'!CL$5&gt;='2.5 CAPEX'!$F53*'1.1 Allgemein'!$I$27,
IF(SUM(OFFSET(CK53,0,-MIN($F53-2,COLUMN(BX53)-1),1,MIN($F53-1,COLUMN(BX53))))=0,$J53,""),"")),"")),""),"")</f>
        <v/>
      </c>
      <c r="CM53" s="340" t="str">
        <f ca="1">IF(CM$5&lt;&gt;"",
IF(CM$5&gt;='2.1 Kraftwerk allgemein'!$F$15,
IF(CM$5&lt;='2.1 Kraftwerk allgemein'!$F$16,
$J53*INDEX('2.1 Kraftwerk allgemein'!$H$16:$S$16,,MATCH('2.5 CAPEX'!CM$5,'2.1 Kraftwerk allgemein'!$H$15:$S$15,0)),
IF(AND($M53="x",$F53&lt;&gt;0),
IF($F53=1,$J53,
IF('2.1 Kraftwerk allgemein'!$F$17-'2.5 CAPEX'!CM$5&gt;='2.5 CAPEX'!$F53*'1.1 Allgemein'!$I$27,
IF(SUM(OFFSET(CL53,0,-MIN($F53-2,COLUMN(BY53)-1),1,MIN($F53-1,COLUMN(BY53))))=0,$J53,""),"")),"")),""),"")</f>
        <v/>
      </c>
      <c r="CN53" s="340" t="str">
        <f ca="1">IF(CN$5&lt;&gt;"",
IF(CN$5&gt;='2.1 Kraftwerk allgemein'!$F$15,
IF(CN$5&lt;='2.1 Kraftwerk allgemein'!$F$16,
$J53*INDEX('2.1 Kraftwerk allgemein'!$H$16:$S$16,,MATCH('2.5 CAPEX'!CN$5,'2.1 Kraftwerk allgemein'!$H$15:$S$15,0)),
IF(AND($M53="x",$F53&lt;&gt;0),
IF($F53=1,$J53,
IF('2.1 Kraftwerk allgemein'!$F$17-'2.5 CAPEX'!CN$5&gt;='2.5 CAPEX'!$F53*'1.1 Allgemein'!$I$27,
IF(SUM(OFFSET(CM53,0,-MIN($F53-2,COLUMN(BZ53)-1),1,MIN($F53-1,COLUMN(BZ53))))=0,$J53,""),"")),"")),""),"")</f>
        <v/>
      </c>
      <c r="CO53" s="340" t="str">
        <f ca="1">IF(CO$5&lt;&gt;"",
IF(CO$5&gt;='2.1 Kraftwerk allgemein'!$F$15,
IF(CO$5&lt;='2.1 Kraftwerk allgemein'!$F$16,
$J53*INDEX('2.1 Kraftwerk allgemein'!$H$16:$S$16,,MATCH('2.5 CAPEX'!CO$5,'2.1 Kraftwerk allgemein'!$H$15:$S$15,0)),
IF(AND($M53="x",$F53&lt;&gt;0),
IF($F53=1,$J53,
IF('2.1 Kraftwerk allgemein'!$F$17-'2.5 CAPEX'!CO$5&gt;='2.5 CAPEX'!$F53*'1.1 Allgemein'!$I$27,
IF(SUM(OFFSET(CN53,0,-MIN($F53-2,COLUMN(CA53)-1),1,MIN($F53-1,COLUMN(CA53))))=0,$J53,""),"")),"")),""),"")</f>
        <v/>
      </c>
      <c r="CP53" s="340" t="str">
        <f ca="1">IF(CP$5&lt;&gt;"",
IF(CP$5&gt;='2.1 Kraftwerk allgemein'!$F$15,
IF(CP$5&lt;='2.1 Kraftwerk allgemein'!$F$16,
$J53*INDEX('2.1 Kraftwerk allgemein'!$H$16:$S$16,,MATCH('2.5 CAPEX'!CP$5,'2.1 Kraftwerk allgemein'!$H$15:$S$15,0)),
IF(AND($M53="x",$F53&lt;&gt;0),
IF($F53=1,$J53,
IF('2.1 Kraftwerk allgemein'!$F$17-'2.5 CAPEX'!CP$5&gt;='2.5 CAPEX'!$F53*'1.1 Allgemein'!$I$27,
IF(SUM(OFFSET(CO53,0,-MIN($F53-2,COLUMN(CB53)-1),1,MIN($F53-1,COLUMN(CB53))))=0,$J53,""),"")),"")),""),"")</f>
        <v/>
      </c>
      <c r="CQ53" s="340" t="str">
        <f ca="1">IF(CQ$5&lt;&gt;"",
IF(CQ$5&gt;='2.1 Kraftwerk allgemein'!$F$15,
IF(CQ$5&lt;='2.1 Kraftwerk allgemein'!$F$16,
$J53*INDEX('2.1 Kraftwerk allgemein'!$H$16:$S$16,,MATCH('2.5 CAPEX'!CQ$5,'2.1 Kraftwerk allgemein'!$H$15:$S$15,0)),
IF(AND($M53="x",$F53&lt;&gt;0),
IF($F53=1,$J53,
IF('2.1 Kraftwerk allgemein'!$F$17-'2.5 CAPEX'!CQ$5&gt;='2.5 CAPEX'!$F53*'1.1 Allgemein'!$I$27,
IF(SUM(OFFSET(CP53,0,-MIN($F53-2,COLUMN(CC53)-1),1,MIN($F53-1,COLUMN(CC53))))=0,$J53,""),"")),"")),""),"")</f>
        <v/>
      </c>
      <c r="CR53" s="340" t="str">
        <f ca="1">IF(CR$5&lt;&gt;"",
IF(CR$5&gt;='2.1 Kraftwerk allgemein'!$F$15,
IF(CR$5&lt;='2.1 Kraftwerk allgemein'!$F$16,
$J53*INDEX('2.1 Kraftwerk allgemein'!$H$16:$S$16,,MATCH('2.5 CAPEX'!CR$5,'2.1 Kraftwerk allgemein'!$H$15:$S$15,0)),
IF(AND($M53="x",$F53&lt;&gt;0),
IF($F53=1,$J53,
IF('2.1 Kraftwerk allgemein'!$F$17-'2.5 CAPEX'!CR$5&gt;='2.5 CAPEX'!$F53*'1.1 Allgemein'!$I$27,
IF(SUM(OFFSET(CQ53,0,-MIN($F53-2,COLUMN(CD53)-1),1,MIN($F53-1,COLUMN(CD53))))=0,$J53,""),"")),"")),""),"")</f>
        <v/>
      </c>
      <c r="CS53" s="340" t="str">
        <f ca="1">IF(CS$5&lt;&gt;"",
IF(CS$5&gt;='2.1 Kraftwerk allgemein'!$F$15,
IF(CS$5&lt;='2.1 Kraftwerk allgemein'!$F$16,
$J53*INDEX('2.1 Kraftwerk allgemein'!$H$16:$S$16,,MATCH('2.5 CAPEX'!CS$5,'2.1 Kraftwerk allgemein'!$H$15:$S$15,0)),
IF(AND($M53="x",$F53&lt;&gt;0),
IF($F53=1,$J53,
IF('2.1 Kraftwerk allgemein'!$F$17-'2.5 CAPEX'!CS$5&gt;='2.5 CAPEX'!$F53*'1.1 Allgemein'!$I$27,
IF(SUM(OFFSET(CR53,0,-MIN($F53-2,COLUMN(CE53)-1),1,MIN($F53-1,COLUMN(CE53))))=0,$J53,""),"")),"")),""),"")</f>
        <v/>
      </c>
      <c r="CT53" s="340" t="str">
        <f ca="1">IF(CT$5&lt;&gt;"",
IF(CT$5&gt;='2.1 Kraftwerk allgemein'!$F$15,
IF(CT$5&lt;='2.1 Kraftwerk allgemein'!$F$16,
$J53*INDEX('2.1 Kraftwerk allgemein'!$H$16:$S$16,,MATCH('2.5 CAPEX'!CT$5,'2.1 Kraftwerk allgemein'!$H$15:$S$15,0)),
IF(AND($M53="x",$F53&lt;&gt;0),
IF($F53=1,$J53,
IF('2.1 Kraftwerk allgemein'!$F$17-'2.5 CAPEX'!CT$5&gt;='2.5 CAPEX'!$F53*'1.1 Allgemein'!$I$27,
IF(SUM(OFFSET(CS53,0,-MIN($F53-2,COLUMN(CF53)-1),1,MIN($F53-1,COLUMN(CF53))))=0,$J53,""),"")),"")),""),"")</f>
        <v/>
      </c>
      <c r="CU53" s="340" t="str">
        <f ca="1">IF(CU$5&lt;&gt;"",
IF(CU$5&gt;='2.1 Kraftwerk allgemein'!$F$15,
IF(CU$5&lt;='2.1 Kraftwerk allgemein'!$F$16,
$J53*INDEX('2.1 Kraftwerk allgemein'!$H$16:$S$16,,MATCH('2.5 CAPEX'!CU$5,'2.1 Kraftwerk allgemein'!$H$15:$S$15,0)),
IF(AND($M53="x",$F53&lt;&gt;0),
IF($F53=1,$J53,
IF('2.1 Kraftwerk allgemein'!$F$17-'2.5 CAPEX'!CU$5&gt;='2.5 CAPEX'!$F53*'1.1 Allgemein'!$I$27,
IF(SUM(OFFSET(CT53,0,-MIN($F53-2,COLUMN(CG53)-1),1,MIN($F53-1,COLUMN(CG53))))=0,$J53,""),"")),"")),""),"")</f>
        <v/>
      </c>
      <c r="CV53" s="340" t="str">
        <f ca="1">IF(CV$5&lt;&gt;"",
IF(CV$5&gt;='2.1 Kraftwerk allgemein'!$F$15,
IF(CV$5&lt;='2.1 Kraftwerk allgemein'!$F$16,
$J53*INDEX('2.1 Kraftwerk allgemein'!$H$16:$S$16,,MATCH('2.5 CAPEX'!CV$5,'2.1 Kraftwerk allgemein'!$H$15:$S$15,0)),
IF(AND($M53="x",$F53&lt;&gt;0),
IF($F53=1,$J53,
IF('2.1 Kraftwerk allgemein'!$F$17-'2.5 CAPEX'!CV$5&gt;='2.5 CAPEX'!$F53*'1.1 Allgemein'!$I$27,
IF(SUM(OFFSET(CU53,0,-MIN($F53-2,COLUMN(CH53)-1),1,MIN($F53-1,COLUMN(CH53))))=0,$J53,""),"")),"")),""),"")</f>
        <v/>
      </c>
      <c r="CW53" s="340" t="str">
        <f ca="1">IF(CW$5&lt;&gt;"",
IF(CW$5&gt;='2.1 Kraftwerk allgemein'!$F$15,
IF(CW$5&lt;='2.1 Kraftwerk allgemein'!$F$16,
$J53*INDEX('2.1 Kraftwerk allgemein'!$H$16:$S$16,,MATCH('2.5 CAPEX'!CW$5,'2.1 Kraftwerk allgemein'!$H$15:$S$15,0)),
IF(AND($M53="x",$F53&lt;&gt;0),
IF($F53=1,$J53,
IF('2.1 Kraftwerk allgemein'!$F$17-'2.5 CAPEX'!CW$5&gt;='2.5 CAPEX'!$F53*'1.1 Allgemein'!$I$27,
IF(SUM(OFFSET(CV53,0,-MIN($F53-2,COLUMN(CI53)-1),1,MIN($F53-1,COLUMN(CI53))))=0,$J53,""),"")),"")),""),"")</f>
        <v/>
      </c>
      <c r="CX53" s="340" t="str">
        <f ca="1">IF(CX$5&lt;&gt;"",
IF(CX$5&gt;='2.1 Kraftwerk allgemein'!$F$15,
IF(CX$5&lt;='2.1 Kraftwerk allgemein'!$F$16,
$J53*INDEX('2.1 Kraftwerk allgemein'!$H$16:$S$16,,MATCH('2.5 CAPEX'!CX$5,'2.1 Kraftwerk allgemein'!$H$15:$S$15,0)),
IF(AND($M53="x",$F53&lt;&gt;0),
IF($F53=1,$J53,
IF('2.1 Kraftwerk allgemein'!$F$17-'2.5 CAPEX'!CX$5&gt;='2.5 CAPEX'!$F53*'1.1 Allgemein'!$I$27,
IF(SUM(OFFSET(CW53,0,-MIN($F53-2,COLUMN(CJ53)-1),1,MIN($F53-1,COLUMN(CJ53))))=0,$J53,""),"")),"")),""),"")</f>
        <v/>
      </c>
      <c r="CY53" s="340" t="str">
        <f ca="1">IF(CY$5&lt;&gt;"",
IF(CY$5&gt;='2.1 Kraftwerk allgemein'!$F$15,
IF(CY$5&lt;='2.1 Kraftwerk allgemein'!$F$16,
$J53*INDEX('2.1 Kraftwerk allgemein'!$H$16:$S$16,,MATCH('2.5 CAPEX'!CY$5,'2.1 Kraftwerk allgemein'!$H$15:$S$15,0)),
IF(AND($M53="x",$F53&lt;&gt;0),
IF($F53=1,$J53,
IF('2.1 Kraftwerk allgemein'!$F$17-'2.5 CAPEX'!CY$5&gt;='2.5 CAPEX'!$F53*'1.1 Allgemein'!$I$27,
IF(SUM(OFFSET(CX53,0,-MIN($F53-2,COLUMN(CK53)-1),1,MIN($F53-1,COLUMN(CK53))))=0,$J53,""),"")),"")),""),"")</f>
        <v/>
      </c>
      <c r="CZ53" s="340" t="str">
        <f ca="1">IF(CZ$5&lt;&gt;"",
IF(CZ$5&gt;='2.1 Kraftwerk allgemein'!$F$15,
IF(CZ$5&lt;='2.1 Kraftwerk allgemein'!$F$16,
$J53*INDEX('2.1 Kraftwerk allgemein'!$H$16:$S$16,,MATCH('2.5 CAPEX'!CZ$5,'2.1 Kraftwerk allgemein'!$H$15:$S$15,0)),
IF(AND($M53="x",$F53&lt;&gt;0),
IF($F53=1,$J53,
IF('2.1 Kraftwerk allgemein'!$F$17-'2.5 CAPEX'!CZ$5&gt;='2.5 CAPEX'!$F53*'1.1 Allgemein'!$I$27,
IF(SUM(OFFSET(CY53,0,-MIN($F53-2,COLUMN(CL53)-1),1,MIN($F53-1,COLUMN(CL53))))=0,$J53,""),"")),"")),""),"")</f>
        <v/>
      </c>
      <c r="DA53" s="340" t="str">
        <f ca="1">IF(DA$5&lt;&gt;"",
IF(DA$5&gt;='2.1 Kraftwerk allgemein'!$F$15,
IF(DA$5&lt;='2.1 Kraftwerk allgemein'!$F$16,
$J53*INDEX('2.1 Kraftwerk allgemein'!$H$16:$S$16,,MATCH('2.5 CAPEX'!DA$5,'2.1 Kraftwerk allgemein'!$H$15:$S$15,0)),
IF(AND($M53="x",$F53&lt;&gt;0),
IF($F53=1,$J53,
IF('2.1 Kraftwerk allgemein'!$F$17-'2.5 CAPEX'!DA$5&gt;='2.5 CAPEX'!$F53*'1.1 Allgemein'!$I$27,
IF(SUM(OFFSET(CZ53,0,-MIN($F53-2,COLUMN(CM53)-1),1,MIN($F53-1,COLUMN(CM53))))=0,$J53,""),"")),"")),""),"")</f>
        <v/>
      </c>
      <c r="DB53" s="340" t="str">
        <f ca="1">IF(DB$5&lt;&gt;"",
IF(DB$5&gt;='2.1 Kraftwerk allgemein'!$F$15,
IF(DB$5&lt;='2.1 Kraftwerk allgemein'!$F$16,
$J53*INDEX('2.1 Kraftwerk allgemein'!$H$16:$S$16,,MATCH('2.5 CAPEX'!DB$5,'2.1 Kraftwerk allgemein'!$H$15:$S$15,0)),
IF(AND($M53="x",$F53&lt;&gt;0),
IF($F53=1,$J53,
IF('2.1 Kraftwerk allgemein'!$F$17-'2.5 CAPEX'!DB$5&gt;='2.5 CAPEX'!$F53*'1.1 Allgemein'!$I$27,
IF(SUM(OFFSET(DA53,0,-MIN($F53-2,COLUMN(CN53)-1),1,MIN($F53-1,COLUMN(CN53))))=0,$J53,""),"")),"")),""),"")</f>
        <v/>
      </c>
      <c r="DC53" s="340" t="str">
        <f ca="1">IF(DC$5&lt;&gt;"",
IF(DC$5&gt;='2.1 Kraftwerk allgemein'!$F$15,
IF(DC$5&lt;='2.1 Kraftwerk allgemein'!$F$16,
$J53*INDEX('2.1 Kraftwerk allgemein'!$H$16:$S$16,,MATCH('2.5 CAPEX'!DC$5,'2.1 Kraftwerk allgemein'!$H$15:$S$15,0)),
IF(AND($M53="x",$F53&lt;&gt;0),
IF($F53=1,$J53,
IF('2.1 Kraftwerk allgemein'!$F$17-'2.5 CAPEX'!DC$5&gt;='2.5 CAPEX'!$F53*'1.1 Allgemein'!$I$27,
IF(SUM(OFFSET(DB53,0,-MIN($F53-2,COLUMN(CO53)-1),1,MIN($F53-1,COLUMN(CO53))))=0,$J53,""),"")),"")),""),"")</f>
        <v/>
      </c>
      <c r="DD53" s="340" t="str">
        <f ca="1">IF(DD$5&lt;&gt;"",
IF(DD$5&gt;='2.1 Kraftwerk allgemein'!$F$15,
IF(DD$5&lt;='2.1 Kraftwerk allgemein'!$F$16,
$J53*INDEX('2.1 Kraftwerk allgemein'!$H$16:$S$16,,MATCH('2.5 CAPEX'!DD$5,'2.1 Kraftwerk allgemein'!$H$15:$S$15,0)),
IF(AND($M53="x",$F53&lt;&gt;0),
IF($F53=1,$J53,
IF('2.1 Kraftwerk allgemein'!$F$17-'2.5 CAPEX'!DD$5&gt;='2.5 CAPEX'!$F53*'1.1 Allgemein'!$I$27,
IF(SUM(OFFSET(DC53,0,-MIN($F53-2,COLUMN(CP53)-1),1,MIN($F53-1,COLUMN(CP53))))=0,$J53,""),"")),"")),""),"")</f>
        <v/>
      </c>
      <c r="DE53" s="340" t="str">
        <f ca="1">IF(DE$5&lt;&gt;"",
IF(DE$5&gt;='2.1 Kraftwerk allgemein'!$F$15,
IF(DE$5&lt;='2.1 Kraftwerk allgemein'!$F$16,
$J53*INDEX('2.1 Kraftwerk allgemein'!$H$16:$S$16,,MATCH('2.5 CAPEX'!DE$5,'2.1 Kraftwerk allgemein'!$H$15:$S$15,0)),
IF(AND($M53="x",$F53&lt;&gt;0),
IF($F53=1,$J53,
IF('2.1 Kraftwerk allgemein'!$F$17-'2.5 CAPEX'!DE$5&gt;='2.5 CAPEX'!$F53*'1.1 Allgemein'!$I$27,
IF(SUM(OFFSET(DD53,0,-MIN($F53-2,COLUMN(CQ53)-1),1,MIN($F53-1,COLUMN(CQ53))))=0,$J53,""),"")),"")),""),"")</f>
        <v/>
      </c>
      <c r="DF53" s="340" t="str">
        <f ca="1">IF(DF$5&lt;&gt;"",
IF(DF$5&gt;='2.1 Kraftwerk allgemein'!$F$15,
IF(DF$5&lt;='2.1 Kraftwerk allgemein'!$F$16,
$J53*INDEX('2.1 Kraftwerk allgemein'!$H$16:$S$16,,MATCH('2.5 CAPEX'!DF$5,'2.1 Kraftwerk allgemein'!$H$15:$S$15,0)),
IF(AND($M53="x",$F53&lt;&gt;0),
IF($F53=1,$J53,
IF('2.1 Kraftwerk allgemein'!$F$17-'2.5 CAPEX'!DF$5&gt;='2.5 CAPEX'!$F53*'1.1 Allgemein'!$I$27,
IF(SUM(OFFSET(DE53,0,-MIN($F53-2,COLUMN(CR53)-1),1,MIN($F53-1,COLUMN(CR53))))=0,$J53,""),"")),"")),""),"")</f>
        <v/>
      </c>
      <c r="DG53" s="340" t="str">
        <f ca="1">IF(DG$5&lt;&gt;"",
IF(DG$5&gt;='2.1 Kraftwerk allgemein'!$F$15,
IF(DG$5&lt;='2.1 Kraftwerk allgemein'!$F$16,
$J53*INDEX('2.1 Kraftwerk allgemein'!$H$16:$S$16,,MATCH('2.5 CAPEX'!DG$5,'2.1 Kraftwerk allgemein'!$H$15:$S$15,0)),
IF(AND($M53="x",$F53&lt;&gt;0),
IF($F53=1,$J53,
IF('2.1 Kraftwerk allgemein'!$F$17-'2.5 CAPEX'!DG$5&gt;='2.5 CAPEX'!$F53*'1.1 Allgemein'!$I$27,
IF(SUM(OFFSET(DF53,0,-MIN($F53-2,COLUMN(CS53)-1),1,MIN($F53-1,COLUMN(CS53))))=0,$J53,""),"")),"")),""),"")</f>
        <v/>
      </c>
      <c r="DH53" s="340" t="str">
        <f ca="1">IF(DH$5&lt;&gt;"",
IF(DH$5&gt;='2.1 Kraftwerk allgemein'!$F$15,
IF(DH$5&lt;='2.1 Kraftwerk allgemein'!$F$16,
$J53*INDEX('2.1 Kraftwerk allgemein'!$H$16:$S$16,,MATCH('2.5 CAPEX'!DH$5,'2.1 Kraftwerk allgemein'!$H$15:$S$15,0)),
IF(AND($M53="x",$F53&lt;&gt;0),
IF($F53=1,$J53,
IF('2.1 Kraftwerk allgemein'!$F$17-'2.5 CAPEX'!DH$5&gt;='2.5 CAPEX'!$F53*'1.1 Allgemein'!$I$27,
IF(SUM(OFFSET(DG53,0,-MIN($F53-2,COLUMN(CT53)-1),1,MIN($F53-1,COLUMN(CT53))))=0,$J53,""),"")),"")),""),"")</f>
        <v/>
      </c>
      <c r="DI53" s="340" t="str">
        <f ca="1">IF(DI$5&lt;&gt;"",
IF(DI$5&gt;='2.1 Kraftwerk allgemein'!$F$15,
IF(DI$5&lt;='2.1 Kraftwerk allgemein'!$F$16,
$J53*INDEX('2.1 Kraftwerk allgemein'!$H$16:$S$16,,MATCH('2.5 CAPEX'!DI$5,'2.1 Kraftwerk allgemein'!$H$15:$S$15,0)),
IF(AND($M53="x",$F53&lt;&gt;0),
IF($F53=1,$J53,
IF('2.1 Kraftwerk allgemein'!$F$17-'2.5 CAPEX'!DI$5&gt;='2.5 CAPEX'!$F53*'1.1 Allgemein'!$I$27,
IF(SUM(OFFSET(DH53,0,-MIN($F53-2,COLUMN(CU53)-1),1,MIN($F53-1,COLUMN(CU53))))=0,$J53,""),"")),"")),""),"")</f>
        <v/>
      </c>
      <c r="DJ53" s="340" t="str">
        <f ca="1">IF(DJ$5&lt;&gt;"",
IF(DJ$5&gt;='2.1 Kraftwerk allgemein'!$F$15,
IF(DJ$5&lt;='2.1 Kraftwerk allgemein'!$F$16,
$J53*INDEX('2.1 Kraftwerk allgemein'!$H$16:$S$16,,MATCH('2.5 CAPEX'!DJ$5,'2.1 Kraftwerk allgemein'!$H$15:$S$15,0)),
IF(AND($M53="x",$F53&lt;&gt;0),
IF($F53=1,$J53,
IF('2.1 Kraftwerk allgemein'!$F$17-'2.5 CAPEX'!DJ$5&gt;='2.5 CAPEX'!$F53*'1.1 Allgemein'!$I$27,
IF(SUM(OFFSET(DI53,0,-MIN($F53-2,COLUMN(CV53)-1),1,MIN($F53-1,COLUMN(CV53))))=0,$J53,""),"")),"")),""),"")</f>
        <v/>
      </c>
      <c r="DK53" s="340" t="str">
        <f ca="1">IF(DK$5&lt;&gt;"",
IF(DK$5&gt;='2.1 Kraftwerk allgemein'!$F$15,
IF(DK$5&lt;='2.1 Kraftwerk allgemein'!$F$16,
$J53*INDEX('2.1 Kraftwerk allgemein'!$H$16:$S$16,,MATCH('2.5 CAPEX'!DK$5,'2.1 Kraftwerk allgemein'!$H$15:$S$15,0)),
IF(AND($M53="x",$F53&lt;&gt;0),
IF($F53=1,$J53,
IF('2.1 Kraftwerk allgemein'!$F$17-'2.5 CAPEX'!DK$5&gt;='2.5 CAPEX'!$F53*'1.1 Allgemein'!$I$27,
IF(SUM(OFFSET(DJ53,0,-MIN($F53-2,COLUMN(CW53)-1),1,MIN($F53-1,COLUMN(CW53))))=0,$J53,""),"")),"")),""),"")</f>
        <v/>
      </c>
    </row>
    <row r="54" spans="2:115" s="7" customFormat="1" ht="15" customHeight="1" x14ac:dyDescent="0.35">
      <c r="D54" s="41">
        <v>407</v>
      </c>
      <c r="E54" s="41" t="str">
        <f>IF('2.1 Kraftwerk allgemein'!$F$2="f",d_f_i!$B253,IF('2.1 Kraftwerk allgemein'!$F$2="i",d_f_i!$C253,d_f_i!$A253))</f>
        <v>Elektrische Schutzeinrichtungen</v>
      </c>
      <c r="F54" s="19">
        <f>INDEX('1.1 Allgemein'!$1:$1048576,MATCH('2.5 CAPEX'!D54,'1.1 Allgemein'!$E:$E,0),MATCH('2.5 CAPEX'!$F$11,'1.1 Allgemein'!$34:$34,0))</f>
        <v>20</v>
      </c>
      <c r="G54" s="93">
        <f t="shared" ca="1" si="4"/>
        <v>0</v>
      </c>
      <c r="H54" s="94">
        <f ca="1">SUM(OFFSET(O54,0,0,1,'2.1 Kraftwerk allgemein'!$F$17-'2.5 CAPEX'!$O$5+1))-J54</f>
        <v>0</v>
      </c>
      <c r="I54" s="336"/>
      <c r="J54" s="336"/>
      <c r="K54" s="68" t="str">
        <f>IF($D54&lt;&gt;"",IF(INDEX('1.1 Allgemein'!$1:$1048576,MATCH('2.5 CAPEX'!$D54,'1.1 Allgemein'!$E:$E,0),MATCH('2.5 CAPEX'!K$11,'1.1 Allgemein'!$34:$34,0))&lt;&gt;0,INDEX('1.1 Allgemein'!$1:$1048576,MATCH('2.5 CAPEX'!$D54,'1.1 Allgemein'!$E:$E,0),MATCH('2.5 CAPEX'!K$11,'1.1 Allgemein'!$34:$34,0)),""),"")</f>
        <v/>
      </c>
      <c r="L54" s="68" t="str">
        <f>IF($D54&lt;&gt;"",IF(INDEX('1.1 Allgemein'!$1:$1048576,MATCH('2.5 CAPEX'!$D54,'1.1 Allgemein'!$E:$E,0),MATCH('2.5 CAPEX'!L$11,'1.1 Allgemein'!$34:$34,0))&lt;&gt;0,INDEX('1.1 Allgemein'!$1:$1048576,MATCH('2.5 CAPEX'!$D54,'1.1 Allgemein'!$E:$E,0),MATCH('2.5 CAPEX'!L$11,'1.1 Allgemein'!$34:$34,0)),""),"")</f>
        <v/>
      </c>
      <c r="M54" s="68" t="str">
        <f>IF($D54&lt;&gt;"",IF(INDEX('1.1 Allgemein'!$1:$1048576,MATCH('2.5 CAPEX'!$D54,'1.1 Allgemein'!$E:$E,0),MATCH('2.5 CAPEX'!M$11,'1.1 Allgemein'!$34:$34,0))&lt;&gt;0,INDEX('1.1 Allgemein'!$1:$1048576,MATCH('2.5 CAPEX'!$D54,'1.1 Allgemein'!$E:$E,0),MATCH('2.5 CAPEX'!M$11,'1.1 Allgemein'!$34:$34,0)),""),"")</f>
        <v>x</v>
      </c>
      <c r="N54" s="69"/>
      <c r="O54" s="340">
        <f ca="1">IF(O$5&lt;&gt;"",
IF(O$5&gt;='2.1 Kraftwerk allgemein'!$F$15,
IF(O$5&lt;='2.1 Kraftwerk allgemein'!$F$16,
$J54*INDEX('2.1 Kraftwerk allgemein'!$H$16:$S$16,,MATCH('2.5 CAPEX'!O$5,'2.1 Kraftwerk allgemein'!$H$15:$S$15,0)),
IF(AND($M54="x",$F54&lt;&gt;0),
IF($F54=1,$J54,
IF('2.1 Kraftwerk allgemein'!$F$17-'2.5 CAPEX'!O$5&gt;='2.5 CAPEX'!$F54*'1.1 Allgemein'!$I$27,
IF(SUM(OFFSET(N54,0,-MIN($F54-2,COLUMN(A54)-1),1,MIN($F54-1,COLUMN(A54))))=0,$J54,""),"")),"")),""),"")</f>
        <v>0</v>
      </c>
      <c r="P54" s="340">
        <f ca="1">IF(P$5&lt;&gt;"",
IF(P$5&gt;='2.1 Kraftwerk allgemein'!$F$15,
IF(P$5&lt;='2.1 Kraftwerk allgemein'!$F$16,
$J54*INDEX('2.1 Kraftwerk allgemein'!$H$16:$S$16,,MATCH('2.5 CAPEX'!P$5,'2.1 Kraftwerk allgemein'!$H$15:$S$15,0)),
IF(AND($M54="x",$F54&lt;&gt;0),
IF($F54=1,$J54,
IF('2.1 Kraftwerk allgemein'!$F$17-'2.5 CAPEX'!P$5&gt;='2.5 CAPEX'!$F54*'1.1 Allgemein'!$I$27,
IF(SUM(OFFSET(O54,0,-MIN($F54-2,COLUMN(B54)-1),1,MIN($F54-1,COLUMN(B54))))=0,$J54,""),"")),"")),""),"")</f>
        <v>0</v>
      </c>
      <c r="Q54" s="340">
        <f ca="1">IF(Q$5&lt;&gt;"",
IF(Q$5&gt;='2.1 Kraftwerk allgemein'!$F$15,
IF(Q$5&lt;='2.1 Kraftwerk allgemein'!$F$16,
$J54*INDEX('2.1 Kraftwerk allgemein'!$H$16:$S$16,,MATCH('2.5 CAPEX'!Q$5,'2.1 Kraftwerk allgemein'!$H$15:$S$15,0)),
IF(AND($M54="x",$F54&lt;&gt;0),
IF($F54=1,$J54,
IF('2.1 Kraftwerk allgemein'!$F$17-'2.5 CAPEX'!Q$5&gt;='2.5 CAPEX'!$F54*'1.1 Allgemein'!$I$27,
IF(SUM(OFFSET(P54,0,-MIN($F54-2,COLUMN(C54)-1),1,MIN($F54-1,COLUMN(C54))))=0,$J54,""),"")),"")),""),"")</f>
        <v>0</v>
      </c>
      <c r="R54" s="340">
        <f ca="1">IF(R$5&lt;&gt;"",
IF(R$5&gt;='2.1 Kraftwerk allgemein'!$F$15,
IF(R$5&lt;='2.1 Kraftwerk allgemein'!$F$16,
$J54*INDEX('2.1 Kraftwerk allgemein'!$H$16:$S$16,,MATCH('2.5 CAPEX'!R$5,'2.1 Kraftwerk allgemein'!$H$15:$S$15,0)),
IF(AND($M54="x",$F54&lt;&gt;0),
IF($F54=1,$J54,
IF('2.1 Kraftwerk allgemein'!$F$17-'2.5 CAPEX'!R$5&gt;='2.5 CAPEX'!$F54*'1.1 Allgemein'!$I$27,
IF(SUM(OFFSET(Q54,0,-MIN($F54-2,COLUMN(D54)-1),1,MIN($F54-1,COLUMN(D54))))=0,$J54,""),"")),"")),""),"")</f>
        <v>0</v>
      </c>
      <c r="S54" s="340">
        <f ca="1">IF(S$5&lt;&gt;"",
IF(S$5&gt;='2.1 Kraftwerk allgemein'!$F$15,
IF(S$5&lt;='2.1 Kraftwerk allgemein'!$F$16,
$J54*INDEX('2.1 Kraftwerk allgemein'!$H$16:$S$16,,MATCH('2.5 CAPEX'!S$5,'2.1 Kraftwerk allgemein'!$H$15:$S$15,0)),
IF(AND($M54="x",$F54&lt;&gt;0),
IF($F54=1,$J54,
IF('2.1 Kraftwerk allgemein'!$F$17-'2.5 CAPEX'!S$5&gt;='2.5 CAPEX'!$F54*'1.1 Allgemein'!$I$27,
IF(SUM(OFFSET(R54,0,-MIN($F54-2,COLUMN(E54)-1),1,MIN($F54-1,COLUMN(E54))))=0,$J54,""),"")),"")),""),"")</f>
        <v>0</v>
      </c>
      <c r="T54" s="340">
        <f ca="1">IF(T$5&lt;&gt;"",
IF(T$5&gt;='2.1 Kraftwerk allgemein'!$F$15,
IF(T$5&lt;='2.1 Kraftwerk allgemein'!$F$16,
$J54*INDEX('2.1 Kraftwerk allgemein'!$H$16:$S$16,,MATCH('2.5 CAPEX'!T$5,'2.1 Kraftwerk allgemein'!$H$15:$S$15,0)),
IF(AND($M54="x",$F54&lt;&gt;0),
IF($F54=1,$J54,
IF('2.1 Kraftwerk allgemein'!$F$17-'2.5 CAPEX'!T$5&gt;='2.5 CAPEX'!$F54*'1.1 Allgemein'!$I$27,
IF(SUM(OFFSET(S54,0,-MIN($F54-2,COLUMN(F54)-1),1,MIN($F54-1,COLUMN(F54))))=0,$J54,""),"")),"")),""),"")</f>
        <v>0</v>
      </c>
      <c r="U54" s="340">
        <f ca="1">IF(U$5&lt;&gt;"",
IF(U$5&gt;='2.1 Kraftwerk allgemein'!$F$15,
IF(U$5&lt;='2.1 Kraftwerk allgemein'!$F$16,
$J54*INDEX('2.1 Kraftwerk allgemein'!$H$16:$S$16,,MATCH('2.5 CAPEX'!U$5,'2.1 Kraftwerk allgemein'!$H$15:$S$15,0)),
IF(AND($M54="x",$F54&lt;&gt;0),
IF($F54=1,$J54,
IF('2.1 Kraftwerk allgemein'!$F$17-'2.5 CAPEX'!U$5&gt;='2.5 CAPEX'!$F54*'1.1 Allgemein'!$I$27,
IF(SUM(OFFSET(T54,0,-MIN($F54-2,COLUMN(G54)-1),1,MIN($F54-1,COLUMN(G54))))=0,$J54,""),"")),"")),""),"")</f>
        <v>0</v>
      </c>
      <c r="V54" s="340">
        <f ca="1">IF(V$5&lt;&gt;"",
IF(V$5&gt;='2.1 Kraftwerk allgemein'!$F$15,
IF(V$5&lt;='2.1 Kraftwerk allgemein'!$F$16,
$J54*INDEX('2.1 Kraftwerk allgemein'!$H$16:$S$16,,MATCH('2.5 CAPEX'!V$5,'2.1 Kraftwerk allgemein'!$H$15:$S$15,0)),
IF(AND($M54="x",$F54&lt;&gt;0),
IF($F54=1,$J54,
IF('2.1 Kraftwerk allgemein'!$F$17-'2.5 CAPEX'!V$5&gt;='2.5 CAPEX'!$F54*'1.1 Allgemein'!$I$27,
IF(SUM(OFFSET(U54,0,-MIN($F54-2,COLUMN(H54)-1),1,MIN($F54-1,COLUMN(H54))))=0,$J54,""),"")),"")),""),"")</f>
        <v>0</v>
      </c>
      <c r="W54" s="340">
        <f ca="1">IF(W$5&lt;&gt;"",
IF(W$5&gt;='2.1 Kraftwerk allgemein'!$F$15,
IF(W$5&lt;='2.1 Kraftwerk allgemein'!$F$16,
$J54*INDEX('2.1 Kraftwerk allgemein'!$H$16:$S$16,,MATCH('2.5 CAPEX'!W$5,'2.1 Kraftwerk allgemein'!$H$15:$S$15,0)),
IF(AND($M54="x",$F54&lt;&gt;0),
IF($F54=1,$J54,
IF('2.1 Kraftwerk allgemein'!$F$17-'2.5 CAPEX'!W$5&gt;='2.5 CAPEX'!$F54*'1.1 Allgemein'!$I$27,
IF(SUM(OFFSET(V54,0,-MIN($F54-2,COLUMN(I54)-1),1,MIN($F54-1,COLUMN(I54))))=0,$J54,""),"")),"")),""),"")</f>
        <v>0</v>
      </c>
      <c r="X54" s="340">
        <f ca="1">IF(X$5&lt;&gt;"",
IF(X$5&gt;='2.1 Kraftwerk allgemein'!$F$15,
IF(X$5&lt;='2.1 Kraftwerk allgemein'!$F$16,
$J54*INDEX('2.1 Kraftwerk allgemein'!$H$16:$S$16,,MATCH('2.5 CAPEX'!X$5,'2.1 Kraftwerk allgemein'!$H$15:$S$15,0)),
IF(AND($M54="x",$F54&lt;&gt;0),
IF($F54=1,$J54,
IF('2.1 Kraftwerk allgemein'!$F$17-'2.5 CAPEX'!X$5&gt;='2.5 CAPEX'!$F54*'1.1 Allgemein'!$I$27,
IF(SUM(OFFSET(W54,0,-MIN($F54-2,COLUMN(J54)-1),1,MIN($F54-1,COLUMN(J54))))=0,$J54,""),"")),"")),""),"")</f>
        <v>0</v>
      </c>
      <c r="Y54" s="340">
        <f ca="1">IF(Y$5&lt;&gt;"",
IF(Y$5&gt;='2.1 Kraftwerk allgemein'!$F$15,
IF(Y$5&lt;='2.1 Kraftwerk allgemein'!$F$16,
$J54*INDEX('2.1 Kraftwerk allgemein'!$H$16:$S$16,,MATCH('2.5 CAPEX'!Y$5,'2.1 Kraftwerk allgemein'!$H$15:$S$15,0)),
IF(AND($M54="x",$F54&lt;&gt;0),
IF($F54=1,$J54,
IF('2.1 Kraftwerk allgemein'!$F$17-'2.5 CAPEX'!Y$5&gt;='2.5 CAPEX'!$F54*'1.1 Allgemein'!$I$27,
IF(SUM(OFFSET(X54,0,-MIN($F54-2,COLUMN(K54)-1),1,MIN($F54-1,COLUMN(K54))))=0,$J54,""),"")),"")),""),"")</f>
        <v>0</v>
      </c>
      <c r="Z54" s="340">
        <f ca="1">IF(Z$5&lt;&gt;"",
IF(Z$5&gt;='2.1 Kraftwerk allgemein'!$F$15,
IF(Z$5&lt;='2.1 Kraftwerk allgemein'!$F$16,
$J54*INDEX('2.1 Kraftwerk allgemein'!$H$16:$S$16,,MATCH('2.5 CAPEX'!Z$5,'2.1 Kraftwerk allgemein'!$H$15:$S$15,0)),
IF(AND($M54="x",$F54&lt;&gt;0),
IF($F54=1,$J54,
IF('2.1 Kraftwerk allgemein'!$F$17-'2.5 CAPEX'!Z$5&gt;='2.5 CAPEX'!$F54*'1.1 Allgemein'!$I$27,
IF(SUM(OFFSET(Y54,0,-MIN($F54-2,COLUMN(L54)-1),1,MIN($F54-1,COLUMN(L54))))=0,$J54,""),"")),"")),""),"")</f>
        <v>0</v>
      </c>
      <c r="AA54" s="340">
        <f ca="1">IF(AA$5&lt;&gt;"",
IF(AA$5&gt;='2.1 Kraftwerk allgemein'!$F$15,
IF(AA$5&lt;='2.1 Kraftwerk allgemein'!$F$16,
$J54*INDEX('2.1 Kraftwerk allgemein'!$H$16:$S$16,,MATCH('2.5 CAPEX'!AA$5,'2.1 Kraftwerk allgemein'!$H$15:$S$15,0)),
IF(AND($M54="x",$F54&lt;&gt;0),
IF($F54=1,$J54,
IF('2.1 Kraftwerk allgemein'!$F$17-'2.5 CAPEX'!AA$5&gt;='2.5 CAPEX'!$F54*'1.1 Allgemein'!$I$27,
IF(SUM(OFFSET(Z54,0,-MIN($F54-2,COLUMN(M54)-1),1,MIN($F54-1,COLUMN(M54))))=0,$J54,""),"")),"")),""),"")</f>
        <v>0</v>
      </c>
      <c r="AB54" s="340">
        <f ca="1">IF(AB$5&lt;&gt;"",
IF(AB$5&gt;='2.1 Kraftwerk allgemein'!$F$15,
IF(AB$5&lt;='2.1 Kraftwerk allgemein'!$F$16,
$J54*INDEX('2.1 Kraftwerk allgemein'!$H$16:$S$16,,MATCH('2.5 CAPEX'!AB$5,'2.1 Kraftwerk allgemein'!$H$15:$S$15,0)),
IF(AND($M54="x",$F54&lt;&gt;0),
IF($F54=1,$J54,
IF('2.1 Kraftwerk allgemein'!$F$17-'2.5 CAPEX'!AB$5&gt;='2.5 CAPEX'!$F54*'1.1 Allgemein'!$I$27,
IF(SUM(OFFSET(AA54,0,-MIN($F54-2,COLUMN(N54)-1),1,MIN($F54-1,COLUMN(N54))))=0,$J54,""),"")),"")),""),"")</f>
        <v>0</v>
      </c>
      <c r="AC54" s="340">
        <f ca="1">IF(AC$5&lt;&gt;"",
IF(AC$5&gt;='2.1 Kraftwerk allgemein'!$F$15,
IF(AC$5&lt;='2.1 Kraftwerk allgemein'!$F$16,
$J54*INDEX('2.1 Kraftwerk allgemein'!$H$16:$S$16,,MATCH('2.5 CAPEX'!AC$5,'2.1 Kraftwerk allgemein'!$H$15:$S$15,0)),
IF(AND($M54="x",$F54&lt;&gt;0),
IF($F54=1,$J54,
IF('2.1 Kraftwerk allgemein'!$F$17-'2.5 CAPEX'!AC$5&gt;='2.5 CAPEX'!$F54*'1.1 Allgemein'!$I$27,
IF(SUM(OFFSET(AB54,0,-MIN($F54-2,COLUMN(O54)-1),1,MIN($F54-1,COLUMN(O54))))=0,$J54,""),"")),"")),""),"")</f>
        <v>0</v>
      </c>
      <c r="AD54" s="340">
        <f ca="1">IF(AD$5&lt;&gt;"",
IF(AD$5&gt;='2.1 Kraftwerk allgemein'!$F$15,
IF(AD$5&lt;='2.1 Kraftwerk allgemein'!$F$16,
$J54*INDEX('2.1 Kraftwerk allgemein'!$H$16:$S$16,,MATCH('2.5 CAPEX'!AD$5,'2.1 Kraftwerk allgemein'!$H$15:$S$15,0)),
IF(AND($M54="x",$F54&lt;&gt;0),
IF($F54=1,$J54,
IF('2.1 Kraftwerk allgemein'!$F$17-'2.5 CAPEX'!AD$5&gt;='2.5 CAPEX'!$F54*'1.1 Allgemein'!$I$27,
IF(SUM(OFFSET(AC54,0,-MIN($F54-2,COLUMN(P54)-1),1,MIN($F54-1,COLUMN(P54))))=0,$J54,""),"")),"")),""),"")</f>
        <v>0</v>
      </c>
      <c r="AE54" s="340">
        <f ca="1">IF(AE$5&lt;&gt;"",
IF(AE$5&gt;='2.1 Kraftwerk allgemein'!$F$15,
IF(AE$5&lt;='2.1 Kraftwerk allgemein'!$F$16,
$J54*INDEX('2.1 Kraftwerk allgemein'!$H$16:$S$16,,MATCH('2.5 CAPEX'!AE$5,'2.1 Kraftwerk allgemein'!$H$15:$S$15,0)),
IF(AND($M54="x",$F54&lt;&gt;0),
IF($F54=1,$J54,
IF('2.1 Kraftwerk allgemein'!$F$17-'2.5 CAPEX'!AE$5&gt;='2.5 CAPEX'!$F54*'1.1 Allgemein'!$I$27,
IF(SUM(OFFSET(AD54,0,-MIN($F54-2,COLUMN(Q54)-1),1,MIN($F54-1,COLUMN(Q54))))=0,$J54,""),"")),"")),""),"")</f>
        <v>0</v>
      </c>
      <c r="AF54" s="340">
        <f ca="1">IF(AF$5&lt;&gt;"",
IF(AF$5&gt;='2.1 Kraftwerk allgemein'!$F$15,
IF(AF$5&lt;='2.1 Kraftwerk allgemein'!$F$16,
$J54*INDEX('2.1 Kraftwerk allgemein'!$H$16:$S$16,,MATCH('2.5 CAPEX'!AF$5,'2.1 Kraftwerk allgemein'!$H$15:$S$15,0)),
IF(AND($M54="x",$F54&lt;&gt;0),
IF($F54=1,$J54,
IF('2.1 Kraftwerk allgemein'!$F$17-'2.5 CAPEX'!AF$5&gt;='2.5 CAPEX'!$F54*'1.1 Allgemein'!$I$27,
IF(SUM(OFFSET(AE54,0,-MIN($F54-2,COLUMN(R54)-1),1,MIN($F54-1,COLUMN(R54))))=0,$J54,""),"")),"")),""),"")</f>
        <v>0</v>
      </c>
      <c r="AG54" s="340">
        <f ca="1">IF(AG$5&lt;&gt;"",
IF(AG$5&gt;='2.1 Kraftwerk allgemein'!$F$15,
IF(AG$5&lt;='2.1 Kraftwerk allgemein'!$F$16,
$J54*INDEX('2.1 Kraftwerk allgemein'!$H$16:$S$16,,MATCH('2.5 CAPEX'!AG$5,'2.1 Kraftwerk allgemein'!$H$15:$S$15,0)),
IF(AND($M54="x",$F54&lt;&gt;0),
IF($F54=1,$J54,
IF('2.1 Kraftwerk allgemein'!$F$17-'2.5 CAPEX'!AG$5&gt;='2.5 CAPEX'!$F54*'1.1 Allgemein'!$I$27,
IF(SUM(OFFSET(AF54,0,-MIN($F54-2,COLUMN(S54)-1),1,MIN($F54-1,COLUMN(S54))))=0,$J54,""),"")),"")),""),"")</f>
        <v>0</v>
      </c>
      <c r="AH54" s="340">
        <f ca="1">IF(AH$5&lt;&gt;"",
IF(AH$5&gt;='2.1 Kraftwerk allgemein'!$F$15,
IF(AH$5&lt;='2.1 Kraftwerk allgemein'!$F$16,
$J54*INDEX('2.1 Kraftwerk allgemein'!$H$16:$S$16,,MATCH('2.5 CAPEX'!AH$5,'2.1 Kraftwerk allgemein'!$H$15:$S$15,0)),
IF(AND($M54="x",$F54&lt;&gt;0),
IF($F54=1,$J54,
IF('2.1 Kraftwerk allgemein'!$F$17-'2.5 CAPEX'!AH$5&gt;='2.5 CAPEX'!$F54*'1.1 Allgemein'!$I$27,
IF(SUM(OFFSET(AG54,0,-MIN($F54-2,COLUMN(T54)-1),1,MIN($F54-1,COLUMN(T54))))=0,$J54,""),"")),"")),""),"")</f>
        <v>0</v>
      </c>
      <c r="AI54" s="340">
        <f ca="1">IF(AI$5&lt;&gt;"",
IF(AI$5&gt;='2.1 Kraftwerk allgemein'!$F$15,
IF(AI$5&lt;='2.1 Kraftwerk allgemein'!$F$16,
$J54*INDEX('2.1 Kraftwerk allgemein'!$H$16:$S$16,,MATCH('2.5 CAPEX'!AI$5,'2.1 Kraftwerk allgemein'!$H$15:$S$15,0)),
IF(AND($M54="x",$F54&lt;&gt;0),
IF($F54=1,$J54,
IF('2.1 Kraftwerk allgemein'!$F$17-'2.5 CAPEX'!AI$5&gt;='2.5 CAPEX'!$F54*'1.1 Allgemein'!$I$27,
IF(SUM(OFFSET(AH54,0,-MIN($F54-2,COLUMN(U54)-1),1,MIN($F54-1,COLUMN(U54))))=0,$J54,""),"")),"")),""),"")</f>
        <v>0</v>
      </c>
      <c r="AJ54" s="340">
        <f ca="1">IF(AJ$5&lt;&gt;"",
IF(AJ$5&gt;='2.1 Kraftwerk allgemein'!$F$15,
IF(AJ$5&lt;='2.1 Kraftwerk allgemein'!$F$16,
$J54*INDEX('2.1 Kraftwerk allgemein'!$H$16:$S$16,,MATCH('2.5 CAPEX'!AJ$5,'2.1 Kraftwerk allgemein'!$H$15:$S$15,0)),
IF(AND($M54="x",$F54&lt;&gt;0),
IF($F54=1,$J54,
IF('2.1 Kraftwerk allgemein'!$F$17-'2.5 CAPEX'!AJ$5&gt;='2.5 CAPEX'!$F54*'1.1 Allgemein'!$I$27,
IF(SUM(OFFSET(AI54,0,-MIN($F54-2,COLUMN(V54)-1),1,MIN($F54-1,COLUMN(V54))))=0,$J54,""),"")),"")),""),"")</f>
        <v>0</v>
      </c>
      <c r="AK54" s="340">
        <f ca="1">IF(AK$5&lt;&gt;"",
IF(AK$5&gt;='2.1 Kraftwerk allgemein'!$F$15,
IF(AK$5&lt;='2.1 Kraftwerk allgemein'!$F$16,
$J54*INDEX('2.1 Kraftwerk allgemein'!$H$16:$S$16,,MATCH('2.5 CAPEX'!AK$5,'2.1 Kraftwerk allgemein'!$H$15:$S$15,0)),
IF(AND($M54="x",$F54&lt;&gt;0),
IF($F54=1,$J54,
IF('2.1 Kraftwerk allgemein'!$F$17-'2.5 CAPEX'!AK$5&gt;='2.5 CAPEX'!$F54*'1.1 Allgemein'!$I$27,
IF(SUM(OFFSET(AJ54,0,-MIN($F54-2,COLUMN(W54)-1),1,MIN($F54-1,COLUMN(W54))))=0,$J54,""),"")),"")),""),"")</f>
        <v>0</v>
      </c>
      <c r="AL54" s="340">
        <f ca="1">IF(AL$5&lt;&gt;"",
IF(AL$5&gt;='2.1 Kraftwerk allgemein'!$F$15,
IF(AL$5&lt;='2.1 Kraftwerk allgemein'!$F$16,
$J54*INDEX('2.1 Kraftwerk allgemein'!$H$16:$S$16,,MATCH('2.5 CAPEX'!AL$5,'2.1 Kraftwerk allgemein'!$H$15:$S$15,0)),
IF(AND($M54="x",$F54&lt;&gt;0),
IF($F54=1,$J54,
IF('2.1 Kraftwerk allgemein'!$F$17-'2.5 CAPEX'!AL$5&gt;='2.5 CAPEX'!$F54*'1.1 Allgemein'!$I$27,
IF(SUM(OFFSET(AK54,0,-MIN($F54-2,COLUMN(X54)-1),1,MIN($F54-1,COLUMN(X54))))=0,$J54,""),"")),"")),""),"")</f>
        <v>0</v>
      </c>
      <c r="AM54" s="340">
        <f ca="1">IF(AM$5&lt;&gt;"",
IF(AM$5&gt;='2.1 Kraftwerk allgemein'!$F$15,
IF(AM$5&lt;='2.1 Kraftwerk allgemein'!$F$16,
$J54*INDEX('2.1 Kraftwerk allgemein'!$H$16:$S$16,,MATCH('2.5 CAPEX'!AM$5,'2.1 Kraftwerk allgemein'!$H$15:$S$15,0)),
IF(AND($M54="x",$F54&lt;&gt;0),
IF($F54=1,$J54,
IF('2.1 Kraftwerk allgemein'!$F$17-'2.5 CAPEX'!AM$5&gt;='2.5 CAPEX'!$F54*'1.1 Allgemein'!$I$27,
IF(SUM(OFFSET(AL54,0,-MIN($F54-2,COLUMN(Y54)-1),1,MIN($F54-1,COLUMN(Y54))))=0,$J54,""),"")),"")),""),"")</f>
        <v>0</v>
      </c>
      <c r="AN54" s="340">
        <f ca="1">IF(AN$5&lt;&gt;"",
IF(AN$5&gt;='2.1 Kraftwerk allgemein'!$F$15,
IF(AN$5&lt;='2.1 Kraftwerk allgemein'!$F$16,
$J54*INDEX('2.1 Kraftwerk allgemein'!$H$16:$S$16,,MATCH('2.5 CAPEX'!AN$5,'2.1 Kraftwerk allgemein'!$H$15:$S$15,0)),
IF(AND($M54="x",$F54&lt;&gt;0),
IF($F54=1,$J54,
IF('2.1 Kraftwerk allgemein'!$F$17-'2.5 CAPEX'!AN$5&gt;='2.5 CAPEX'!$F54*'1.1 Allgemein'!$I$27,
IF(SUM(OFFSET(AM54,0,-MIN($F54-2,COLUMN(Z54)-1),1,MIN($F54-1,COLUMN(Z54))))=0,$J54,""),"")),"")),""),"")</f>
        <v>0</v>
      </c>
      <c r="AO54" s="340">
        <f ca="1">IF(AO$5&lt;&gt;"",
IF(AO$5&gt;='2.1 Kraftwerk allgemein'!$F$15,
IF(AO$5&lt;='2.1 Kraftwerk allgemein'!$F$16,
$J54*INDEX('2.1 Kraftwerk allgemein'!$H$16:$S$16,,MATCH('2.5 CAPEX'!AO$5,'2.1 Kraftwerk allgemein'!$H$15:$S$15,0)),
IF(AND($M54="x",$F54&lt;&gt;0),
IF($F54=1,$J54,
IF('2.1 Kraftwerk allgemein'!$F$17-'2.5 CAPEX'!AO$5&gt;='2.5 CAPEX'!$F54*'1.1 Allgemein'!$I$27,
IF(SUM(OFFSET(AN54,0,-MIN($F54-2,COLUMN(AA54)-1),1,MIN($F54-1,COLUMN(AA54))))=0,$J54,""),"")),"")),""),"")</f>
        <v>0</v>
      </c>
      <c r="AP54" s="340">
        <f ca="1">IF(AP$5&lt;&gt;"",
IF(AP$5&gt;='2.1 Kraftwerk allgemein'!$F$15,
IF(AP$5&lt;='2.1 Kraftwerk allgemein'!$F$16,
$J54*INDEX('2.1 Kraftwerk allgemein'!$H$16:$S$16,,MATCH('2.5 CAPEX'!AP$5,'2.1 Kraftwerk allgemein'!$H$15:$S$15,0)),
IF(AND($M54="x",$F54&lt;&gt;0),
IF($F54=1,$J54,
IF('2.1 Kraftwerk allgemein'!$F$17-'2.5 CAPEX'!AP$5&gt;='2.5 CAPEX'!$F54*'1.1 Allgemein'!$I$27,
IF(SUM(OFFSET(AO54,0,-MIN($F54-2,COLUMN(AB54)-1),1,MIN($F54-1,COLUMN(AB54))))=0,$J54,""),"")),"")),""),"")</f>
        <v>0</v>
      </c>
      <c r="AQ54" s="340">
        <f ca="1">IF(AQ$5&lt;&gt;"",
IF(AQ$5&gt;='2.1 Kraftwerk allgemein'!$F$15,
IF(AQ$5&lt;='2.1 Kraftwerk allgemein'!$F$16,
$J54*INDEX('2.1 Kraftwerk allgemein'!$H$16:$S$16,,MATCH('2.5 CAPEX'!AQ$5,'2.1 Kraftwerk allgemein'!$H$15:$S$15,0)),
IF(AND($M54="x",$F54&lt;&gt;0),
IF($F54=1,$J54,
IF('2.1 Kraftwerk allgemein'!$F$17-'2.5 CAPEX'!AQ$5&gt;='2.5 CAPEX'!$F54*'1.1 Allgemein'!$I$27,
IF(SUM(OFFSET(AP54,0,-MIN($F54-2,COLUMN(AC54)-1),1,MIN($F54-1,COLUMN(AC54))))=0,$J54,""),"")),"")),""),"")</f>
        <v>0</v>
      </c>
      <c r="AR54" s="340" t="str">
        <f ca="1">IF(AR$5&lt;&gt;"",
IF(AR$5&gt;='2.1 Kraftwerk allgemein'!$F$15,
IF(AR$5&lt;='2.1 Kraftwerk allgemein'!$F$16,
$J54*INDEX('2.1 Kraftwerk allgemein'!$H$16:$S$16,,MATCH('2.5 CAPEX'!AR$5,'2.1 Kraftwerk allgemein'!$H$15:$S$15,0)),
IF(AND($M54="x",$F54&lt;&gt;0),
IF($F54=1,$J54,
IF('2.1 Kraftwerk allgemein'!$F$17-'2.5 CAPEX'!AR$5&gt;='2.5 CAPEX'!$F54*'1.1 Allgemein'!$I$27,
IF(SUM(OFFSET(AQ54,0,-MIN($F54-2,COLUMN(AD54)-1),1,MIN($F54-1,COLUMN(AD54))))=0,$J54,""),"")),"")),""),"")</f>
        <v/>
      </c>
      <c r="AS54" s="340" t="str">
        <f ca="1">IF(AS$5&lt;&gt;"",
IF(AS$5&gt;='2.1 Kraftwerk allgemein'!$F$15,
IF(AS$5&lt;='2.1 Kraftwerk allgemein'!$F$16,
$J54*INDEX('2.1 Kraftwerk allgemein'!$H$16:$S$16,,MATCH('2.5 CAPEX'!AS$5,'2.1 Kraftwerk allgemein'!$H$15:$S$15,0)),
IF(AND($M54="x",$F54&lt;&gt;0),
IF($F54=1,$J54,
IF('2.1 Kraftwerk allgemein'!$F$17-'2.5 CAPEX'!AS$5&gt;='2.5 CAPEX'!$F54*'1.1 Allgemein'!$I$27,
IF(SUM(OFFSET(AR54,0,-MIN($F54-2,COLUMN(AE54)-1),1,MIN($F54-1,COLUMN(AE54))))=0,$J54,""),"")),"")),""),"")</f>
        <v/>
      </c>
      <c r="AT54" s="340" t="str">
        <f ca="1">IF(AT$5&lt;&gt;"",
IF(AT$5&gt;='2.1 Kraftwerk allgemein'!$F$15,
IF(AT$5&lt;='2.1 Kraftwerk allgemein'!$F$16,
$J54*INDEX('2.1 Kraftwerk allgemein'!$H$16:$S$16,,MATCH('2.5 CAPEX'!AT$5,'2.1 Kraftwerk allgemein'!$H$15:$S$15,0)),
IF(AND($M54="x",$F54&lt;&gt;0),
IF($F54=1,$J54,
IF('2.1 Kraftwerk allgemein'!$F$17-'2.5 CAPEX'!AT$5&gt;='2.5 CAPEX'!$F54*'1.1 Allgemein'!$I$27,
IF(SUM(OFFSET(AS54,0,-MIN($F54-2,COLUMN(AF54)-1),1,MIN($F54-1,COLUMN(AF54))))=0,$J54,""),"")),"")),""),"")</f>
        <v/>
      </c>
      <c r="AU54" s="340" t="str">
        <f ca="1">IF(AU$5&lt;&gt;"",
IF(AU$5&gt;='2.1 Kraftwerk allgemein'!$F$15,
IF(AU$5&lt;='2.1 Kraftwerk allgemein'!$F$16,
$J54*INDEX('2.1 Kraftwerk allgemein'!$H$16:$S$16,,MATCH('2.5 CAPEX'!AU$5,'2.1 Kraftwerk allgemein'!$H$15:$S$15,0)),
IF(AND($M54="x",$F54&lt;&gt;0),
IF($F54=1,$J54,
IF('2.1 Kraftwerk allgemein'!$F$17-'2.5 CAPEX'!AU$5&gt;='2.5 CAPEX'!$F54*'1.1 Allgemein'!$I$27,
IF(SUM(OFFSET(AT54,0,-MIN($F54-2,COLUMN(AG54)-1),1,MIN($F54-1,COLUMN(AG54))))=0,$J54,""),"")),"")),""),"")</f>
        <v/>
      </c>
      <c r="AV54" s="340" t="str">
        <f ca="1">IF(AV$5&lt;&gt;"",
IF(AV$5&gt;='2.1 Kraftwerk allgemein'!$F$15,
IF(AV$5&lt;='2.1 Kraftwerk allgemein'!$F$16,
$J54*INDEX('2.1 Kraftwerk allgemein'!$H$16:$S$16,,MATCH('2.5 CAPEX'!AV$5,'2.1 Kraftwerk allgemein'!$H$15:$S$15,0)),
IF(AND($M54="x",$F54&lt;&gt;0),
IF($F54=1,$J54,
IF('2.1 Kraftwerk allgemein'!$F$17-'2.5 CAPEX'!AV$5&gt;='2.5 CAPEX'!$F54*'1.1 Allgemein'!$I$27,
IF(SUM(OFFSET(AU54,0,-MIN($F54-2,COLUMN(AH54)-1),1,MIN($F54-1,COLUMN(AH54))))=0,$J54,""),"")),"")),""),"")</f>
        <v/>
      </c>
      <c r="AW54" s="340" t="str">
        <f ca="1">IF(AW$5&lt;&gt;"",
IF(AW$5&gt;='2.1 Kraftwerk allgemein'!$F$15,
IF(AW$5&lt;='2.1 Kraftwerk allgemein'!$F$16,
$J54*INDEX('2.1 Kraftwerk allgemein'!$H$16:$S$16,,MATCH('2.5 CAPEX'!AW$5,'2.1 Kraftwerk allgemein'!$H$15:$S$15,0)),
IF(AND($M54="x",$F54&lt;&gt;0),
IF($F54=1,$J54,
IF('2.1 Kraftwerk allgemein'!$F$17-'2.5 CAPEX'!AW$5&gt;='2.5 CAPEX'!$F54*'1.1 Allgemein'!$I$27,
IF(SUM(OFFSET(AV54,0,-MIN($F54-2,COLUMN(AI54)-1),1,MIN($F54-1,COLUMN(AI54))))=0,$J54,""),"")),"")),""),"")</f>
        <v/>
      </c>
      <c r="AX54" s="340" t="str">
        <f ca="1">IF(AX$5&lt;&gt;"",
IF(AX$5&gt;='2.1 Kraftwerk allgemein'!$F$15,
IF(AX$5&lt;='2.1 Kraftwerk allgemein'!$F$16,
$J54*INDEX('2.1 Kraftwerk allgemein'!$H$16:$S$16,,MATCH('2.5 CAPEX'!AX$5,'2.1 Kraftwerk allgemein'!$H$15:$S$15,0)),
IF(AND($M54="x",$F54&lt;&gt;0),
IF($F54=1,$J54,
IF('2.1 Kraftwerk allgemein'!$F$17-'2.5 CAPEX'!AX$5&gt;='2.5 CAPEX'!$F54*'1.1 Allgemein'!$I$27,
IF(SUM(OFFSET(AW54,0,-MIN($F54-2,COLUMN(AJ54)-1),1,MIN($F54-1,COLUMN(AJ54))))=0,$J54,""),"")),"")),""),"")</f>
        <v/>
      </c>
      <c r="AY54" s="340" t="str">
        <f ca="1">IF(AY$5&lt;&gt;"",
IF(AY$5&gt;='2.1 Kraftwerk allgemein'!$F$15,
IF(AY$5&lt;='2.1 Kraftwerk allgemein'!$F$16,
$J54*INDEX('2.1 Kraftwerk allgemein'!$H$16:$S$16,,MATCH('2.5 CAPEX'!AY$5,'2.1 Kraftwerk allgemein'!$H$15:$S$15,0)),
IF(AND($M54="x",$F54&lt;&gt;0),
IF($F54=1,$J54,
IF('2.1 Kraftwerk allgemein'!$F$17-'2.5 CAPEX'!AY$5&gt;='2.5 CAPEX'!$F54*'1.1 Allgemein'!$I$27,
IF(SUM(OFFSET(AX54,0,-MIN($F54-2,COLUMN(AK54)-1),1,MIN($F54-1,COLUMN(AK54))))=0,$J54,""),"")),"")),""),"")</f>
        <v/>
      </c>
      <c r="AZ54" s="340" t="str">
        <f ca="1">IF(AZ$5&lt;&gt;"",
IF(AZ$5&gt;='2.1 Kraftwerk allgemein'!$F$15,
IF(AZ$5&lt;='2.1 Kraftwerk allgemein'!$F$16,
$J54*INDEX('2.1 Kraftwerk allgemein'!$H$16:$S$16,,MATCH('2.5 CAPEX'!AZ$5,'2.1 Kraftwerk allgemein'!$H$15:$S$15,0)),
IF(AND($M54="x",$F54&lt;&gt;0),
IF($F54=1,$J54,
IF('2.1 Kraftwerk allgemein'!$F$17-'2.5 CAPEX'!AZ$5&gt;='2.5 CAPEX'!$F54*'1.1 Allgemein'!$I$27,
IF(SUM(OFFSET(AY54,0,-MIN($F54-2,COLUMN(AL54)-1),1,MIN($F54-1,COLUMN(AL54))))=0,$J54,""),"")),"")),""),"")</f>
        <v/>
      </c>
      <c r="BA54" s="340" t="str">
        <f ca="1">IF(BA$5&lt;&gt;"",
IF(BA$5&gt;='2.1 Kraftwerk allgemein'!$F$15,
IF(BA$5&lt;='2.1 Kraftwerk allgemein'!$F$16,
$J54*INDEX('2.1 Kraftwerk allgemein'!$H$16:$S$16,,MATCH('2.5 CAPEX'!BA$5,'2.1 Kraftwerk allgemein'!$H$15:$S$15,0)),
IF(AND($M54="x",$F54&lt;&gt;0),
IF($F54=1,$J54,
IF('2.1 Kraftwerk allgemein'!$F$17-'2.5 CAPEX'!BA$5&gt;='2.5 CAPEX'!$F54*'1.1 Allgemein'!$I$27,
IF(SUM(OFFSET(AZ54,0,-MIN($F54-2,COLUMN(AM54)-1),1,MIN($F54-1,COLUMN(AM54))))=0,$J54,""),"")),"")),""),"")</f>
        <v/>
      </c>
      <c r="BB54" s="340" t="str">
        <f ca="1">IF(BB$5&lt;&gt;"",
IF(BB$5&gt;='2.1 Kraftwerk allgemein'!$F$15,
IF(BB$5&lt;='2.1 Kraftwerk allgemein'!$F$16,
$J54*INDEX('2.1 Kraftwerk allgemein'!$H$16:$S$16,,MATCH('2.5 CAPEX'!BB$5,'2.1 Kraftwerk allgemein'!$H$15:$S$15,0)),
IF(AND($M54="x",$F54&lt;&gt;0),
IF($F54=1,$J54,
IF('2.1 Kraftwerk allgemein'!$F$17-'2.5 CAPEX'!BB$5&gt;='2.5 CAPEX'!$F54*'1.1 Allgemein'!$I$27,
IF(SUM(OFFSET(BA54,0,-MIN($F54-2,COLUMN(AN54)-1),1,MIN($F54-1,COLUMN(AN54))))=0,$J54,""),"")),"")),""),"")</f>
        <v/>
      </c>
      <c r="BC54" s="340" t="str">
        <f ca="1">IF(BC$5&lt;&gt;"",
IF(BC$5&gt;='2.1 Kraftwerk allgemein'!$F$15,
IF(BC$5&lt;='2.1 Kraftwerk allgemein'!$F$16,
$J54*INDEX('2.1 Kraftwerk allgemein'!$H$16:$S$16,,MATCH('2.5 CAPEX'!BC$5,'2.1 Kraftwerk allgemein'!$H$15:$S$15,0)),
IF(AND($M54="x",$F54&lt;&gt;0),
IF($F54=1,$J54,
IF('2.1 Kraftwerk allgemein'!$F$17-'2.5 CAPEX'!BC$5&gt;='2.5 CAPEX'!$F54*'1.1 Allgemein'!$I$27,
IF(SUM(OFFSET(BB54,0,-MIN($F54-2,COLUMN(AO54)-1),1,MIN($F54-1,COLUMN(AO54))))=0,$J54,""),"")),"")),""),"")</f>
        <v/>
      </c>
      <c r="BD54" s="340" t="str">
        <f ca="1">IF(BD$5&lt;&gt;"",
IF(BD$5&gt;='2.1 Kraftwerk allgemein'!$F$15,
IF(BD$5&lt;='2.1 Kraftwerk allgemein'!$F$16,
$J54*INDEX('2.1 Kraftwerk allgemein'!$H$16:$S$16,,MATCH('2.5 CAPEX'!BD$5,'2.1 Kraftwerk allgemein'!$H$15:$S$15,0)),
IF(AND($M54="x",$F54&lt;&gt;0),
IF($F54=1,$J54,
IF('2.1 Kraftwerk allgemein'!$F$17-'2.5 CAPEX'!BD$5&gt;='2.5 CAPEX'!$F54*'1.1 Allgemein'!$I$27,
IF(SUM(OFFSET(BC54,0,-MIN($F54-2,COLUMN(AP54)-1),1,MIN($F54-1,COLUMN(AP54))))=0,$J54,""),"")),"")),""),"")</f>
        <v/>
      </c>
      <c r="BE54" s="340" t="str">
        <f ca="1">IF(BE$5&lt;&gt;"",
IF(BE$5&gt;='2.1 Kraftwerk allgemein'!$F$15,
IF(BE$5&lt;='2.1 Kraftwerk allgemein'!$F$16,
$J54*INDEX('2.1 Kraftwerk allgemein'!$H$16:$S$16,,MATCH('2.5 CAPEX'!BE$5,'2.1 Kraftwerk allgemein'!$H$15:$S$15,0)),
IF(AND($M54="x",$F54&lt;&gt;0),
IF($F54=1,$J54,
IF('2.1 Kraftwerk allgemein'!$F$17-'2.5 CAPEX'!BE$5&gt;='2.5 CAPEX'!$F54*'1.1 Allgemein'!$I$27,
IF(SUM(OFFSET(BD54,0,-MIN($F54-2,COLUMN(AQ54)-1),1,MIN($F54-1,COLUMN(AQ54))))=0,$J54,""),"")),"")),""),"")</f>
        <v/>
      </c>
      <c r="BF54" s="340" t="str">
        <f ca="1">IF(BF$5&lt;&gt;"",
IF(BF$5&gt;='2.1 Kraftwerk allgemein'!$F$15,
IF(BF$5&lt;='2.1 Kraftwerk allgemein'!$F$16,
$J54*INDEX('2.1 Kraftwerk allgemein'!$H$16:$S$16,,MATCH('2.5 CAPEX'!BF$5,'2.1 Kraftwerk allgemein'!$H$15:$S$15,0)),
IF(AND($M54="x",$F54&lt;&gt;0),
IF($F54=1,$J54,
IF('2.1 Kraftwerk allgemein'!$F$17-'2.5 CAPEX'!BF$5&gt;='2.5 CAPEX'!$F54*'1.1 Allgemein'!$I$27,
IF(SUM(OFFSET(BE54,0,-MIN($F54-2,COLUMN(AR54)-1),1,MIN($F54-1,COLUMN(AR54))))=0,$J54,""),"")),"")),""),"")</f>
        <v/>
      </c>
      <c r="BG54" s="340" t="str">
        <f ca="1">IF(BG$5&lt;&gt;"",
IF(BG$5&gt;='2.1 Kraftwerk allgemein'!$F$15,
IF(BG$5&lt;='2.1 Kraftwerk allgemein'!$F$16,
$J54*INDEX('2.1 Kraftwerk allgemein'!$H$16:$S$16,,MATCH('2.5 CAPEX'!BG$5,'2.1 Kraftwerk allgemein'!$H$15:$S$15,0)),
IF(AND($M54="x",$F54&lt;&gt;0),
IF($F54=1,$J54,
IF('2.1 Kraftwerk allgemein'!$F$17-'2.5 CAPEX'!BG$5&gt;='2.5 CAPEX'!$F54*'1.1 Allgemein'!$I$27,
IF(SUM(OFFSET(BF54,0,-MIN($F54-2,COLUMN(AS54)-1),1,MIN($F54-1,COLUMN(AS54))))=0,$J54,""),"")),"")),""),"")</f>
        <v/>
      </c>
      <c r="BH54" s="340" t="str">
        <f ca="1">IF(BH$5&lt;&gt;"",
IF(BH$5&gt;='2.1 Kraftwerk allgemein'!$F$15,
IF(BH$5&lt;='2.1 Kraftwerk allgemein'!$F$16,
$J54*INDEX('2.1 Kraftwerk allgemein'!$H$16:$S$16,,MATCH('2.5 CAPEX'!BH$5,'2.1 Kraftwerk allgemein'!$H$15:$S$15,0)),
IF(AND($M54="x",$F54&lt;&gt;0),
IF($F54=1,$J54,
IF('2.1 Kraftwerk allgemein'!$F$17-'2.5 CAPEX'!BH$5&gt;='2.5 CAPEX'!$F54*'1.1 Allgemein'!$I$27,
IF(SUM(OFFSET(BG54,0,-MIN($F54-2,COLUMN(AT54)-1),1,MIN($F54-1,COLUMN(AT54))))=0,$J54,""),"")),"")),""),"")</f>
        <v/>
      </c>
      <c r="BI54" s="340" t="str">
        <f ca="1">IF(BI$5&lt;&gt;"",
IF(BI$5&gt;='2.1 Kraftwerk allgemein'!$F$15,
IF(BI$5&lt;='2.1 Kraftwerk allgemein'!$F$16,
$J54*INDEX('2.1 Kraftwerk allgemein'!$H$16:$S$16,,MATCH('2.5 CAPEX'!BI$5,'2.1 Kraftwerk allgemein'!$H$15:$S$15,0)),
IF(AND($M54="x",$F54&lt;&gt;0),
IF($F54=1,$J54,
IF('2.1 Kraftwerk allgemein'!$F$17-'2.5 CAPEX'!BI$5&gt;='2.5 CAPEX'!$F54*'1.1 Allgemein'!$I$27,
IF(SUM(OFFSET(BH54,0,-MIN($F54-2,COLUMN(AU54)-1),1,MIN($F54-1,COLUMN(AU54))))=0,$J54,""),"")),"")),""),"")</f>
        <v/>
      </c>
      <c r="BJ54" s="340" t="str">
        <f ca="1">IF(BJ$5&lt;&gt;"",
IF(BJ$5&gt;='2.1 Kraftwerk allgemein'!$F$15,
IF(BJ$5&lt;='2.1 Kraftwerk allgemein'!$F$16,
$J54*INDEX('2.1 Kraftwerk allgemein'!$H$16:$S$16,,MATCH('2.5 CAPEX'!BJ$5,'2.1 Kraftwerk allgemein'!$H$15:$S$15,0)),
IF(AND($M54="x",$F54&lt;&gt;0),
IF($F54=1,$J54,
IF('2.1 Kraftwerk allgemein'!$F$17-'2.5 CAPEX'!BJ$5&gt;='2.5 CAPEX'!$F54*'1.1 Allgemein'!$I$27,
IF(SUM(OFFSET(BI54,0,-MIN($F54-2,COLUMN(AV54)-1),1,MIN($F54-1,COLUMN(AV54))))=0,$J54,""),"")),"")),""),"")</f>
        <v/>
      </c>
      <c r="BK54" s="340" t="str">
        <f ca="1">IF(BK$5&lt;&gt;"",
IF(BK$5&gt;='2.1 Kraftwerk allgemein'!$F$15,
IF(BK$5&lt;='2.1 Kraftwerk allgemein'!$F$16,
$J54*INDEX('2.1 Kraftwerk allgemein'!$H$16:$S$16,,MATCH('2.5 CAPEX'!BK$5,'2.1 Kraftwerk allgemein'!$H$15:$S$15,0)),
IF(AND($M54="x",$F54&lt;&gt;0),
IF($F54=1,$J54,
IF('2.1 Kraftwerk allgemein'!$F$17-'2.5 CAPEX'!BK$5&gt;='2.5 CAPEX'!$F54*'1.1 Allgemein'!$I$27,
IF(SUM(OFFSET(BJ54,0,-MIN($F54-2,COLUMN(AW54)-1),1,MIN($F54-1,COLUMN(AW54))))=0,$J54,""),"")),"")),""),"")</f>
        <v/>
      </c>
      <c r="BL54" s="340" t="str">
        <f ca="1">IF(BL$5&lt;&gt;"",
IF(BL$5&gt;='2.1 Kraftwerk allgemein'!$F$15,
IF(BL$5&lt;='2.1 Kraftwerk allgemein'!$F$16,
$J54*INDEX('2.1 Kraftwerk allgemein'!$H$16:$S$16,,MATCH('2.5 CAPEX'!BL$5,'2.1 Kraftwerk allgemein'!$H$15:$S$15,0)),
IF(AND($M54="x",$F54&lt;&gt;0),
IF($F54=1,$J54,
IF('2.1 Kraftwerk allgemein'!$F$17-'2.5 CAPEX'!BL$5&gt;='2.5 CAPEX'!$F54*'1.1 Allgemein'!$I$27,
IF(SUM(OFFSET(BK54,0,-MIN($F54-2,COLUMN(AX54)-1),1,MIN($F54-1,COLUMN(AX54))))=0,$J54,""),"")),"")),""),"")</f>
        <v/>
      </c>
      <c r="BM54" s="340" t="str">
        <f ca="1">IF(BM$5&lt;&gt;"",
IF(BM$5&gt;='2.1 Kraftwerk allgemein'!$F$15,
IF(BM$5&lt;='2.1 Kraftwerk allgemein'!$F$16,
$J54*INDEX('2.1 Kraftwerk allgemein'!$H$16:$S$16,,MATCH('2.5 CAPEX'!BM$5,'2.1 Kraftwerk allgemein'!$H$15:$S$15,0)),
IF(AND($M54="x",$F54&lt;&gt;0),
IF($F54=1,$J54,
IF('2.1 Kraftwerk allgemein'!$F$17-'2.5 CAPEX'!BM$5&gt;='2.5 CAPEX'!$F54*'1.1 Allgemein'!$I$27,
IF(SUM(OFFSET(BL54,0,-MIN($F54-2,COLUMN(AY54)-1),1,MIN($F54-1,COLUMN(AY54))))=0,$J54,""),"")),"")),""),"")</f>
        <v/>
      </c>
      <c r="BN54" s="340" t="str">
        <f ca="1">IF(BN$5&lt;&gt;"",
IF(BN$5&gt;='2.1 Kraftwerk allgemein'!$F$15,
IF(BN$5&lt;='2.1 Kraftwerk allgemein'!$F$16,
$J54*INDEX('2.1 Kraftwerk allgemein'!$H$16:$S$16,,MATCH('2.5 CAPEX'!BN$5,'2.1 Kraftwerk allgemein'!$H$15:$S$15,0)),
IF(AND($M54="x",$F54&lt;&gt;0),
IF($F54=1,$J54,
IF('2.1 Kraftwerk allgemein'!$F$17-'2.5 CAPEX'!BN$5&gt;='2.5 CAPEX'!$F54*'1.1 Allgemein'!$I$27,
IF(SUM(OFFSET(BM54,0,-MIN($F54-2,COLUMN(AZ54)-1),1,MIN($F54-1,COLUMN(AZ54))))=0,$J54,""),"")),"")),""),"")</f>
        <v/>
      </c>
      <c r="BO54" s="340" t="str">
        <f ca="1">IF(BO$5&lt;&gt;"",
IF(BO$5&gt;='2.1 Kraftwerk allgemein'!$F$15,
IF(BO$5&lt;='2.1 Kraftwerk allgemein'!$F$16,
$J54*INDEX('2.1 Kraftwerk allgemein'!$H$16:$S$16,,MATCH('2.5 CAPEX'!BO$5,'2.1 Kraftwerk allgemein'!$H$15:$S$15,0)),
IF(AND($M54="x",$F54&lt;&gt;0),
IF($F54=1,$J54,
IF('2.1 Kraftwerk allgemein'!$F$17-'2.5 CAPEX'!BO$5&gt;='2.5 CAPEX'!$F54*'1.1 Allgemein'!$I$27,
IF(SUM(OFFSET(BN54,0,-MIN($F54-2,COLUMN(BA54)-1),1,MIN($F54-1,COLUMN(BA54))))=0,$J54,""),"")),"")),""),"")</f>
        <v/>
      </c>
      <c r="BP54" s="340" t="str">
        <f ca="1">IF(BP$5&lt;&gt;"",
IF(BP$5&gt;='2.1 Kraftwerk allgemein'!$F$15,
IF(BP$5&lt;='2.1 Kraftwerk allgemein'!$F$16,
$J54*INDEX('2.1 Kraftwerk allgemein'!$H$16:$S$16,,MATCH('2.5 CAPEX'!BP$5,'2.1 Kraftwerk allgemein'!$H$15:$S$15,0)),
IF(AND($M54="x",$F54&lt;&gt;0),
IF($F54=1,$J54,
IF('2.1 Kraftwerk allgemein'!$F$17-'2.5 CAPEX'!BP$5&gt;='2.5 CAPEX'!$F54*'1.1 Allgemein'!$I$27,
IF(SUM(OFFSET(BO54,0,-MIN($F54-2,COLUMN(BB54)-1),1,MIN($F54-1,COLUMN(BB54))))=0,$J54,""),"")),"")),""),"")</f>
        <v/>
      </c>
      <c r="BQ54" s="340" t="str">
        <f ca="1">IF(BQ$5&lt;&gt;"",
IF(BQ$5&gt;='2.1 Kraftwerk allgemein'!$F$15,
IF(BQ$5&lt;='2.1 Kraftwerk allgemein'!$F$16,
$J54*INDEX('2.1 Kraftwerk allgemein'!$H$16:$S$16,,MATCH('2.5 CAPEX'!BQ$5,'2.1 Kraftwerk allgemein'!$H$15:$S$15,0)),
IF(AND($M54="x",$F54&lt;&gt;0),
IF($F54=1,$J54,
IF('2.1 Kraftwerk allgemein'!$F$17-'2.5 CAPEX'!BQ$5&gt;='2.5 CAPEX'!$F54*'1.1 Allgemein'!$I$27,
IF(SUM(OFFSET(BP54,0,-MIN($F54-2,COLUMN(BC54)-1),1,MIN($F54-1,COLUMN(BC54))))=0,$J54,""),"")),"")),""),"")</f>
        <v/>
      </c>
      <c r="BR54" s="340" t="str">
        <f ca="1">IF(BR$5&lt;&gt;"",
IF(BR$5&gt;='2.1 Kraftwerk allgemein'!$F$15,
IF(BR$5&lt;='2.1 Kraftwerk allgemein'!$F$16,
$J54*INDEX('2.1 Kraftwerk allgemein'!$H$16:$S$16,,MATCH('2.5 CAPEX'!BR$5,'2.1 Kraftwerk allgemein'!$H$15:$S$15,0)),
IF(AND($M54="x",$F54&lt;&gt;0),
IF($F54=1,$J54,
IF('2.1 Kraftwerk allgemein'!$F$17-'2.5 CAPEX'!BR$5&gt;='2.5 CAPEX'!$F54*'1.1 Allgemein'!$I$27,
IF(SUM(OFFSET(BQ54,0,-MIN($F54-2,COLUMN(BD54)-1),1,MIN($F54-1,COLUMN(BD54))))=0,$J54,""),"")),"")),""),"")</f>
        <v/>
      </c>
      <c r="BS54" s="340" t="str">
        <f ca="1">IF(BS$5&lt;&gt;"",
IF(BS$5&gt;='2.1 Kraftwerk allgemein'!$F$15,
IF(BS$5&lt;='2.1 Kraftwerk allgemein'!$F$16,
$J54*INDEX('2.1 Kraftwerk allgemein'!$H$16:$S$16,,MATCH('2.5 CAPEX'!BS$5,'2.1 Kraftwerk allgemein'!$H$15:$S$15,0)),
IF(AND($M54="x",$F54&lt;&gt;0),
IF($F54=1,$J54,
IF('2.1 Kraftwerk allgemein'!$F$17-'2.5 CAPEX'!BS$5&gt;='2.5 CAPEX'!$F54*'1.1 Allgemein'!$I$27,
IF(SUM(OFFSET(BR54,0,-MIN($F54-2,COLUMN(BE54)-1),1,MIN($F54-1,COLUMN(BE54))))=0,$J54,""),"")),"")),""),"")</f>
        <v/>
      </c>
      <c r="BT54" s="340" t="str">
        <f ca="1">IF(BT$5&lt;&gt;"",
IF(BT$5&gt;='2.1 Kraftwerk allgemein'!$F$15,
IF(BT$5&lt;='2.1 Kraftwerk allgemein'!$F$16,
$J54*INDEX('2.1 Kraftwerk allgemein'!$H$16:$S$16,,MATCH('2.5 CAPEX'!BT$5,'2.1 Kraftwerk allgemein'!$H$15:$S$15,0)),
IF(AND($M54="x",$F54&lt;&gt;0),
IF($F54=1,$J54,
IF('2.1 Kraftwerk allgemein'!$F$17-'2.5 CAPEX'!BT$5&gt;='2.5 CAPEX'!$F54*'1.1 Allgemein'!$I$27,
IF(SUM(OFFSET(BS54,0,-MIN($F54-2,COLUMN(BF54)-1),1,MIN($F54-1,COLUMN(BF54))))=0,$J54,""),"")),"")),""),"")</f>
        <v/>
      </c>
      <c r="BU54" s="340" t="str">
        <f ca="1">IF(BU$5&lt;&gt;"",
IF(BU$5&gt;='2.1 Kraftwerk allgemein'!$F$15,
IF(BU$5&lt;='2.1 Kraftwerk allgemein'!$F$16,
$J54*INDEX('2.1 Kraftwerk allgemein'!$H$16:$S$16,,MATCH('2.5 CAPEX'!BU$5,'2.1 Kraftwerk allgemein'!$H$15:$S$15,0)),
IF(AND($M54="x",$F54&lt;&gt;0),
IF($F54=1,$J54,
IF('2.1 Kraftwerk allgemein'!$F$17-'2.5 CAPEX'!BU$5&gt;='2.5 CAPEX'!$F54*'1.1 Allgemein'!$I$27,
IF(SUM(OFFSET(BT54,0,-MIN($F54-2,COLUMN(BG54)-1),1,MIN($F54-1,COLUMN(BG54))))=0,$J54,""),"")),"")),""),"")</f>
        <v/>
      </c>
      <c r="BV54" s="340" t="str">
        <f ca="1">IF(BV$5&lt;&gt;"",
IF(BV$5&gt;='2.1 Kraftwerk allgemein'!$F$15,
IF(BV$5&lt;='2.1 Kraftwerk allgemein'!$F$16,
$J54*INDEX('2.1 Kraftwerk allgemein'!$H$16:$S$16,,MATCH('2.5 CAPEX'!BV$5,'2.1 Kraftwerk allgemein'!$H$15:$S$15,0)),
IF(AND($M54="x",$F54&lt;&gt;0),
IF($F54=1,$J54,
IF('2.1 Kraftwerk allgemein'!$F$17-'2.5 CAPEX'!BV$5&gt;='2.5 CAPEX'!$F54*'1.1 Allgemein'!$I$27,
IF(SUM(OFFSET(BU54,0,-MIN($F54-2,COLUMN(BH54)-1),1,MIN($F54-1,COLUMN(BH54))))=0,$J54,""),"")),"")),""),"")</f>
        <v/>
      </c>
      <c r="BW54" s="340" t="str">
        <f ca="1">IF(BW$5&lt;&gt;"",
IF(BW$5&gt;='2.1 Kraftwerk allgemein'!$F$15,
IF(BW$5&lt;='2.1 Kraftwerk allgemein'!$F$16,
$J54*INDEX('2.1 Kraftwerk allgemein'!$H$16:$S$16,,MATCH('2.5 CAPEX'!BW$5,'2.1 Kraftwerk allgemein'!$H$15:$S$15,0)),
IF(AND($M54="x",$F54&lt;&gt;0),
IF($F54=1,$J54,
IF('2.1 Kraftwerk allgemein'!$F$17-'2.5 CAPEX'!BW$5&gt;='2.5 CAPEX'!$F54*'1.1 Allgemein'!$I$27,
IF(SUM(OFFSET(BV54,0,-MIN($F54-2,COLUMN(BI54)-1),1,MIN($F54-1,COLUMN(BI54))))=0,$J54,""),"")),"")),""),"")</f>
        <v/>
      </c>
      <c r="BX54" s="340" t="str">
        <f ca="1">IF(BX$5&lt;&gt;"",
IF(BX$5&gt;='2.1 Kraftwerk allgemein'!$F$15,
IF(BX$5&lt;='2.1 Kraftwerk allgemein'!$F$16,
$J54*INDEX('2.1 Kraftwerk allgemein'!$H$16:$S$16,,MATCH('2.5 CAPEX'!BX$5,'2.1 Kraftwerk allgemein'!$H$15:$S$15,0)),
IF(AND($M54="x",$F54&lt;&gt;0),
IF($F54=1,$J54,
IF('2.1 Kraftwerk allgemein'!$F$17-'2.5 CAPEX'!BX$5&gt;='2.5 CAPEX'!$F54*'1.1 Allgemein'!$I$27,
IF(SUM(OFFSET(BW54,0,-MIN($F54-2,COLUMN(BJ54)-1),1,MIN($F54-1,COLUMN(BJ54))))=0,$J54,""),"")),"")),""),"")</f>
        <v/>
      </c>
      <c r="BY54" s="340" t="str">
        <f ca="1">IF(BY$5&lt;&gt;"",
IF(BY$5&gt;='2.1 Kraftwerk allgemein'!$F$15,
IF(BY$5&lt;='2.1 Kraftwerk allgemein'!$F$16,
$J54*INDEX('2.1 Kraftwerk allgemein'!$H$16:$S$16,,MATCH('2.5 CAPEX'!BY$5,'2.1 Kraftwerk allgemein'!$H$15:$S$15,0)),
IF(AND($M54="x",$F54&lt;&gt;0),
IF($F54=1,$J54,
IF('2.1 Kraftwerk allgemein'!$F$17-'2.5 CAPEX'!BY$5&gt;='2.5 CAPEX'!$F54*'1.1 Allgemein'!$I$27,
IF(SUM(OFFSET(BX54,0,-MIN($F54-2,COLUMN(BK54)-1),1,MIN($F54-1,COLUMN(BK54))))=0,$J54,""),"")),"")),""),"")</f>
        <v/>
      </c>
      <c r="BZ54" s="340" t="str">
        <f ca="1">IF(BZ$5&lt;&gt;"",
IF(BZ$5&gt;='2.1 Kraftwerk allgemein'!$F$15,
IF(BZ$5&lt;='2.1 Kraftwerk allgemein'!$F$16,
$J54*INDEX('2.1 Kraftwerk allgemein'!$H$16:$S$16,,MATCH('2.5 CAPEX'!BZ$5,'2.1 Kraftwerk allgemein'!$H$15:$S$15,0)),
IF(AND($M54="x",$F54&lt;&gt;0),
IF($F54=1,$J54,
IF('2.1 Kraftwerk allgemein'!$F$17-'2.5 CAPEX'!BZ$5&gt;='2.5 CAPEX'!$F54*'1.1 Allgemein'!$I$27,
IF(SUM(OFFSET(BY54,0,-MIN($F54-2,COLUMN(BL54)-1),1,MIN($F54-1,COLUMN(BL54))))=0,$J54,""),"")),"")),""),"")</f>
        <v/>
      </c>
      <c r="CA54" s="340" t="str">
        <f ca="1">IF(CA$5&lt;&gt;"",
IF(CA$5&gt;='2.1 Kraftwerk allgemein'!$F$15,
IF(CA$5&lt;='2.1 Kraftwerk allgemein'!$F$16,
$J54*INDEX('2.1 Kraftwerk allgemein'!$H$16:$S$16,,MATCH('2.5 CAPEX'!CA$5,'2.1 Kraftwerk allgemein'!$H$15:$S$15,0)),
IF(AND($M54="x",$F54&lt;&gt;0),
IF($F54=1,$J54,
IF('2.1 Kraftwerk allgemein'!$F$17-'2.5 CAPEX'!CA$5&gt;='2.5 CAPEX'!$F54*'1.1 Allgemein'!$I$27,
IF(SUM(OFFSET(BZ54,0,-MIN($F54-2,COLUMN(BM54)-1),1,MIN($F54-1,COLUMN(BM54))))=0,$J54,""),"")),"")),""),"")</f>
        <v/>
      </c>
      <c r="CB54" s="340" t="str">
        <f ca="1">IF(CB$5&lt;&gt;"",
IF(CB$5&gt;='2.1 Kraftwerk allgemein'!$F$15,
IF(CB$5&lt;='2.1 Kraftwerk allgemein'!$F$16,
$J54*INDEX('2.1 Kraftwerk allgemein'!$H$16:$S$16,,MATCH('2.5 CAPEX'!CB$5,'2.1 Kraftwerk allgemein'!$H$15:$S$15,0)),
IF(AND($M54="x",$F54&lt;&gt;0),
IF($F54=1,$J54,
IF('2.1 Kraftwerk allgemein'!$F$17-'2.5 CAPEX'!CB$5&gt;='2.5 CAPEX'!$F54*'1.1 Allgemein'!$I$27,
IF(SUM(OFFSET(CA54,0,-MIN($F54-2,COLUMN(BN54)-1),1,MIN($F54-1,COLUMN(BN54))))=0,$J54,""),"")),"")),""),"")</f>
        <v/>
      </c>
      <c r="CC54" s="340" t="str">
        <f ca="1">IF(CC$5&lt;&gt;"",
IF(CC$5&gt;='2.1 Kraftwerk allgemein'!$F$15,
IF(CC$5&lt;='2.1 Kraftwerk allgemein'!$F$16,
$J54*INDEX('2.1 Kraftwerk allgemein'!$H$16:$S$16,,MATCH('2.5 CAPEX'!CC$5,'2.1 Kraftwerk allgemein'!$H$15:$S$15,0)),
IF(AND($M54="x",$F54&lt;&gt;0),
IF($F54=1,$J54,
IF('2.1 Kraftwerk allgemein'!$F$17-'2.5 CAPEX'!CC$5&gt;='2.5 CAPEX'!$F54*'1.1 Allgemein'!$I$27,
IF(SUM(OFFSET(CB54,0,-MIN($F54-2,COLUMN(BO54)-1),1,MIN($F54-1,COLUMN(BO54))))=0,$J54,""),"")),"")),""),"")</f>
        <v/>
      </c>
      <c r="CD54" s="340" t="str">
        <f ca="1">IF(CD$5&lt;&gt;"",
IF(CD$5&gt;='2.1 Kraftwerk allgemein'!$F$15,
IF(CD$5&lt;='2.1 Kraftwerk allgemein'!$F$16,
$J54*INDEX('2.1 Kraftwerk allgemein'!$H$16:$S$16,,MATCH('2.5 CAPEX'!CD$5,'2.1 Kraftwerk allgemein'!$H$15:$S$15,0)),
IF(AND($M54="x",$F54&lt;&gt;0),
IF($F54=1,$J54,
IF('2.1 Kraftwerk allgemein'!$F$17-'2.5 CAPEX'!CD$5&gt;='2.5 CAPEX'!$F54*'1.1 Allgemein'!$I$27,
IF(SUM(OFFSET(CC54,0,-MIN($F54-2,COLUMN(BP54)-1),1,MIN($F54-1,COLUMN(BP54))))=0,$J54,""),"")),"")),""),"")</f>
        <v/>
      </c>
      <c r="CE54" s="340" t="str">
        <f ca="1">IF(CE$5&lt;&gt;"",
IF(CE$5&gt;='2.1 Kraftwerk allgemein'!$F$15,
IF(CE$5&lt;='2.1 Kraftwerk allgemein'!$F$16,
$J54*INDEX('2.1 Kraftwerk allgemein'!$H$16:$S$16,,MATCH('2.5 CAPEX'!CE$5,'2.1 Kraftwerk allgemein'!$H$15:$S$15,0)),
IF(AND($M54="x",$F54&lt;&gt;0),
IF($F54=1,$J54,
IF('2.1 Kraftwerk allgemein'!$F$17-'2.5 CAPEX'!CE$5&gt;='2.5 CAPEX'!$F54*'1.1 Allgemein'!$I$27,
IF(SUM(OFFSET(CD54,0,-MIN($F54-2,COLUMN(BQ54)-1),1,MIN($F54-1,COLUMN(BQ54))))=0,$J54,""),"")),"")),""),"")</f>
        <v/>
      </c>
      <c r="CF54" s="340" t="str">
        <f ca="1">IF(CF$5&lt;&gt;"",
IF(CF$5&gt;='2.1 Kraftwerk allgemein'!$F$15,
IF(CF$5&lt;='2.1 Kraftwerk allgemein'!$F$16,
$J54*INDEX('2.1 Kraftwerk allgemein'!$H$16:$S$16,,MATCH('2.5 CAPEX'!CF$5,'2.1 Kraftwerk allgemein'!$H$15:$S$15,0)),
IF(AND($M54="x",$F54&lt;&gt;0),
IF($F54=1,$J54,
IF('2.1 Kraftwerk allgemein'!$F$17-'2.5 CAPEX'!CF$5&gt;='2.5 CAPEX'!$F54*'1.1 Allgemein'!$I$27,
IF(SUM(OFFSET(CE54,0,-MIN($F54-2,COLUMN(BR54)-1),1,MIN($F54-1,COLUMN(BR54))))=0,$J54,""),"")),"")),""),"")</f>
        <v/>
      </c>
      <c r="CG54" s="340" t="str">
        <f ca="1">IF(CG$5&lt;&gt;"",
IF(CG$5&gt;='2.1 Kraftwerk allgemein'!$F$15,
IF(CG$5&lt;='2.1 Kraftwerk allgemein'!$F$16,
$J54*INDEX('2.1 Kraftwerk allgemein'!$H$16:$S$16,,MATCH('2.5 CAPEX'!CG$5,'2.1 Kraftwerk allgemein'!$H$15:$S$15,0)),
IF(AND($M54="x",$F54&lt;&gt;0),
IF($F54=1,$J54,
IF('2.1 Kraftwerk allgemein'!$F$17-'2.5 CAPEX'!CG$5&gt;='2.5 CAPEX'!$F54*'1.1 Allgemein'!$I$27,
IF(SUM(OFFSET(CF54,0,-MIN($F54-2,COLUMN(BS54)-1),1,MIN($F54-1,COLUMN(BS54))))=0,$J54,""),"")),"")),""),"")</f>
        <v/>
      </c>
      <c r="CH54" s="340" t="str">
        <f ca="1">IF(CH$5&lt;&gt;"",
IF(CH$5&gt;='2.1 Kraftwerk allgemein'!$F$15,
IF(CH$5&lt;='2.1 Kraftwerk allgemein'!$F$16,
$J54*INDEX('2.1 Kraftwerk allgemein'!$H$16:$S$16,,MATCH('2.5 CAPEX'!CH$5,'2.1 Kraftwerk allgemein'!$H$15:$S$15,0)),
IF(AND($M54="x",$F54&lt;&gt;0),
IF($F54=1,$J54,
IF('2.1 Kraftwerk allgemein'!$F$17-'2.5 CAPEX'!CH$5&gt;='2.5 CAPEX'!$F54*'1.1 Allgemein'!$I$27,
IF(SUM(OFFSET(CG54,0,-MIN($F54-2,COLUMN(BT54)-1),1,MIN($F54-1,COLUMN(BT54))))=0,$J54,""),"")),"")),""),"")</f>
        <v/>
      </c>
      <c r="CI54" s="340" t="str">
        <f ca="1">IF(CI$5&lt;&gt;"",
IF(CI$5&gt;='2.1 Kraftwerk allgemein'!$F$15,
IF(CI$5&lt;='2.1 Kraftwerk allgemein'!$F$16,
$J54*INDEX('2.1 Kraftwerk allgemein'!$H$16:$S$16,,MATCH('2.5 CAPEX'!CI$5,'2.1 Kraftwerk allgemein'!$H$15:$S$15,0)),
IF(AND($M54="x",$F54&lt;&gt;0),
IF($F54=1,$J54,
IF('2.1 Kraftwerk allgemein'!$F$17-'2.5 CAPEX'!CI$5&gt;='2.5 CAPEX'!$F54*'1.1 Allgemein'!$I$27,
IF(SUM(OFFSET(CH54,0,-MIN($F54-2,COLUMN(BU54)-1),1,MIN($F54-1,COLUMN(BU54))))=0,$J54,""),"")),"")),""),"")</f>
        <v/>
      </c>
      <c r="CJ54" s="340" t="str">
        <f ca="1">IF(CJ$5&lt;&gt;"",
IF(CJ$5&gt;='2.1 Kraftwerk allgemein'!$F$15,
IF(CJ$5&lt;='2.1 Kraftwerk allgemein'!$F$16,
$J54*INDEX('2.1 Kraftwerk allgemein'!$H$16:$S$16,,MATCH('2.5 CAPEX'!CJ$5,'2.1 Kraftwerk allgemein'!$H$15:$S$15,0)),
IF(AND($M54="x",$F54&lt;&gt;0),
IF($F54=1,$J54,
IF('2.1 Kraftwerk allgemein'!$F$17-'2.5 CAPEX'!CJ$5&gt;='2.5 CAPEX'!$F54*'1.1 Allgemein'!$I$27,
IF(SUM(OFFSET(CI54,0,-MIN($F54-2,COLUMN(BV54)-1),1,MIN($F54-1,COLUMN(BV54))))=0,$J54,""),"")),"")),""),"")</f>
        <v/>
      </c>
      <c r="CK54" s="340" t="str">
        <f ca="1">IF(CK$5&lt;&gt;"",
IF(CK$5&gt;='2.1 Kraftwerk allgemein'!$F$15,
IF(CK$5&lt;='2.1 Kraftwerk allgemein'!$F$16,
$J54*INDEX('2.1 Kraftwerk allgemein'!$H$16:$S$16,,MATCH('2.5 CAPEX'!CK$5,'2.1 Kraftwerk allgemein'!$H$15:$S$15,0)),
IF(AND($M54="x",$F54&lt;&gt;0),
IF($F54=1,$J54,
IF('2.1 Kraftwerk allgemein'!$F$17-'2.5 CAPEX'!CK$5&gt;='2.5 CAPEX'!$F54*'1.1 Allgemein'!$I$27,
IF(SUM(OFFSET(CJ54,0,-MIN($F54-2,COLUMN(BW54)-1),1,MIN($F54-1,COLUMN(BW54))))=0,$J54,""),"")),"")),""),"")</f>
        <v/>
      </c>
      <c r="CL54" s="340" t="str">
        <f ca="1">IF(CL$5&lt;&gt;"",
IF(CL$5&gt;='2.1 Kraftwerk allgemein'!$F$15,
IF(CL$5&lt;='2.1 Kraftwerk allgemein'!$F$16,
$J54*INDEX('2.1 Kraftwerk allgemein'!$H$16:$S$16,,MATCH('2.5 CAPEX'!CL$5,'2.1 Kraftwerk allgemein'!$H$15:$S$15,0)),
IF(AND($M54="x",$F54&lt;&gt;0),
IF($F54=1,$J54,
IF('2.1 Kraftwerk allgemein'!$F$17-'2.5 CAPEX'!CL$5&gt;='2.5 CAPEX'!$F54*'1.1 Allgemein'!$I$27,
IF(SUM(OFFSET(CK54,0,-MIN($F54-2,COLUMN(BX54)-1),1,MIN($F54-1,COLUMN(BX54))))=0,$J54,""),"")),"")),""),"")</f>
        <v/>
      </c>
      <c r="CM54" s="340" t="str">
        <f ca="1">IF(CM$5&lt;&gt;"",
IF(CM$5&gt;='2.1 Kraftwerk allgemein'!$F$15,
IF(CM$5&lt;='2.1 Kraftwerk allgemein'!$F$16,
$J54*INDEX('2.1 Kraftwerk allgemein'!$H$16:$S$16,,MATCH('2.5 CAPEX'!CM$5,'2.1 Kraftwerk allgemein'!$H$15:$S$15,0)),
IF(AND($M54="x",$F54&lt;&gt;0),
IF($F54=1,$J54,
IF('2.1 Kraftwerk allgemein'!$F$17-'2.5 CAPEX'!CM$5&gt;='2.5 CAPEX'!$F54*'1.1 Allgemein'!$I$27,
IF(SUM(OFFSET(CL54,0,-MIN($F54-2,COLUMN(BY54)-1),1,MIN($F54-1,COLUMN(BY54))))=0,$J54,""),"")),"")),""),"")</f>
        <v/>
      </c>
      <c r="CN54" s="340" t="str">
        <f ca="1">IF(CN$5&lt;&gt;"",
IF(CN$5&gt;='2.1 Kraftwerk allgemein'!$F$15,
IF(CN$5&lt;='2.1 Kraftwerk allgemein'!$F$16,
$J54*INDEX('2.1 Kraftwerk allgemein'!$H$16:$S$16,,MATCH('2.5 CAPEX'!CN$5,'2.1 Kraftwerk allgemein'!$H$15:$S$15,0)),
IF(AND($M54="x",$F54&lt;&gt;0),
IF($F54=1,$J54,
IF('2.1 Kraftwerk allgemein'!$F$17-'2.5 CAPEX'!CN$5&gt;='2.5 CAPEX'!$F54*'1.1 Allgemein'!$I$27,
IF(SUM(OFFSET(CM54,0,-MIN($F54-2,COLUMN(BZ54)-1),1,MIN($F54-1,COLUMN(BZ54))))=0,$J54,""),"")),"")),""),"")</f>
        <v/>
      </c>
      <c r="CO54" s="340" t="str">
        <f ca="1">IF(CO$5&lt;&gt;"",
IF(CO$5&gt;='2.1 Kraftwerk allgemein'!$F$15,
IF(CO$5&lt;='2.1 Kraftwerk allgemein'!$F$16,
$J54*INDEX('2.1 Kraftwerk allgemein'!$H$16:$S$16,,MATCH('2.5 CAPEX'!CO$5,'2.1 Kraftwerk allgemein'!$H$15:$S$15,0)),
IF(AND($M54="x",$F54&lt;&gt;0),
IF($F54=1,$J54,
IF('2.1 Kraftwerk allgemein'!$F$17-'2.5 CAPEX'!CO$5&gt;='2.5 CAPEX'!$F54*'1.1 Allgemein'!$I$27,
IF(SUM(OFFSET(CN54,0,-MIN($F54-2,COLUMN(CA54)-1),1,MIN($F54-1,COLUMN(CA54))))=0,$J54,""),"")),"")),""),"")</f>
        <v/>
      </c>
      <c r="CP54" s="340" t="str">
        <f ca="1">IF(CP$5&lt;&gt;"",
IF(CP$5&gt;='2.1 Kraftwerk allgemein'!$F$15,
IF(CP$5&lt;='2.1 Kraftwerk allgemein'!$F$16,
$J54*INDEX('2.1 Kraftwerk allgemein'!$H$16:$S$16,,MATCH('2.5 CAPEX'!CP$5,'2.1 Kraftwerk allgemein'!$H$15:$S$15,0)),
IF(AND($M54="x",$F54&lt;&gt;0),
IF($F54=1,$J54,
IF('2.1 Kraftwerk allgemein'!$F$17-'2.5 CAPEX'!CP$5&gt;='2.5 CAPEX'!$F54*'1.1 Allgemein'!$I$27,
IF(SUM(OFFSET(CO54,0,-MIN($F54-2,COLUMN(CB54)-1),1,MIN($F54-1,COLUMN(CB54))))=0,$J54,""),"")),"")),""),"")</f>
        <v/>
      </c>
      <c r="CQ54" s="340" t="str">
        <f ca="1">IF(CQ$5&lt;&gt;"",
IF(CQ$5&gt;='2.1 Kraftwerk allgemein'!$F$15,
IF(CQ$5&lt;='2.1 Kraftwerk allgemein'!$F$16,
$J54*INDEX('2.1 Kraftwerk allgemein'!$H$16:$S$16,,MATCH('2.5 CAPEX'!CQ$5,'2.1 Kraftwerk allgemein'!$H$15:$S$15,0)),
IF(AND($M54="x",$F54&lt;&gt;0),
IF($F54=1,$J54,
IF('2.1 Kraftwerk allgemein'!$F$17-'2.5 CAPEX'!CQ$5&gt;='2.5 CAPEX'!$F54*'1.1 Allgemein'!$I$27,
IF(SUM(OFFSET(CP54,0,-MIN($F54-2,COLUMN(CC54)-1),1,MIN($F54-1,COLUMN(CC54))))=0,$J54,""),"")),"")),""),"")</f>
        <v/>
      </c>
      <c r="CR54" s="340" t="str">
        <f ca="1">IF(CR$5&lt;&gt;"",
IF(CR$5&gt;='2.1 Kraftwerk allgemein'!$F$15,
IF(CR$5&lt;='2.1 Kraftwerk allgemein'!$F$16,
$J54*INDEX('2.1 Kraftwerk allgemein'!$H$16:$S$16,,MATCH('2.5 CAPEX'!CR$5,'2.1 Kraftwerk allgemein'!$H$15:$S$15,0)),
IF(AND($M54="x",$F54&lt;&gt;0),
IF($F54=1,$J54,
IF('2.1 Kraftwerk allgemein'!$F$17-'2.5 CAPEX'!CR$5&gt;='2.5 CAPEX'!$F54*'1.1 Allgemein'!$I$27,
IF(SUM(OFFSET(CQ54,0,-MIN($F54-2,COLUMN(CD54)-1),1,MIN($F54-1,COLUMN(CD54))))=0,$J54,""),"")),"")),""),"")</f>
        <v/>
      </c>
      <c r="CS54" s="340" t="str">
        <f ca="1">IF(CS$5&lt;&gt;"",
IF(CS$5&gt;='2.1 Kraftwerk allgemein'!$F$15,
IF(CS$5&lt;='2.1 Kraftwerk allgemein'!$F$16,
$J54*INDEX('2.1 Kraftwerk allgemein'!$H$16:$S$16,,MATCH('2.5 CAPEX'!CS$5,'2.1 Kraftwerk allgemein'!$H$15:$S$15,0)),
IF(AND($M54="x",$F54&lt;&gt;0),
IF($F54=1,$J54,
IF('2.1 Kraftwerk allgemein'!$F$17-'2.5 CAPEX'!CS$5&gt;='2.5 CAPEX'!$F54*'1.1 Allgemein'!$I$27,
IF(SUM(OFFSET(CR54,0,-MIN($F54-2,COLUMN(CE54)-1),1,MIN($F54-1,COLUMN(CE54))))=0,$J54,""),"")),"")),""),"")</f>
        <v/>
      </c>
      <c r="CT54" s="340" t="str">
        <f ca="1">IF(CT$5&lt;&gt;"",
IF(CT$5&gt;='2.1 Kraftwerk allgemein'!$F$15,
IF(CT$5&lt;='2.1 Kraftwerk allgemein'!$F$16,
$J54*INDEX('2.1 Kraftwerk allgemein'!$H$16:$S$16,,MATCH('2.5 CAPEX'!CT$5,'2.1 Kraftwerk allgemein'!$H$15:$S$15,0)),
IF(AND($M54="x",$F54&lt;&gt;0),
IF($F54=1,$J54,
IF('2.1 Kraftwerk allgemein'!$F$17-'2.5 CAPEX'!CT$5&gt;='2.5 CAPEX'!$F54*'1.1 Allgemein'!$I$27,
IF(SUM(OFFSET(CS54,0,-MIN($F54-2,COLUMN(CF54)-1),1,MIN($F54-1,COLUMN(CF54))))=0,$J54,""),"")),"")),""),"")</f>
        <v/>
      </c>
      <c r="CU54" s="340" t="str">
        <f ca="1">IF(CU$5&lt;&gt;"",
IF(CU$5&gt;='2.1 Kraftwerk allgemein'!$F$15,
IF(CU$5&lt;='2.1 Kraftwerk allgemein'!$F$16,
$J54*INDEX('2.1 Kraftwerk allgemein'!$H$16:$S$16,,MATCH('2.5 CAPEX'!CU$5,'2.1 Kraftwerk allgemein'!$H$15:$S$15,0)),
IF(AND($M54="x",$F54&lt;&gt;0),
IF($F54=1,$J54,
IF('2.1 Kraftwerk allgemein'!$F$17-'2.5 CAPEX'!CU$5&gt;='2.5 CAPEX'!$F54*'1.1 Allgemein'!$I$27,
IF(SUM(OFFSET(CT54,0,-MIN($F54-2,COLUMN(CG54)-1),1,MIN($F54-1,COLUMN(CG54))))=0,$J54,""),"")),"")),""),"")</f>
        <v/>
      </c>
      <c r="CV54" s="340" t="str">
        <f ca="1">IF(CV$5&lt;&gt;"",
IF(CV$5&gt;='2.1 Kraftwerk allgemein'!$F$15,
IF(CV$5&lt;='2.1 Kraftwerk allgemein'!$F$16,
$J54*INDEX('2.1 Kraftwerk allgemein'!$H$16:$S$16,,MATCH('2.5 CAPEX'!CV$5,'2.1 Kraftwerk allgemein'!$H$15:$S$15,0)),
IF(AND($M54="x",$F54&lt;&gt;0),
IF($F54=1,$J54,
IF('2.1 Kraftwerk allgemein'!$F$17-'2.5 CAPEX'!CV$5&gt;='2.5 CAPEX'!$F54*'1.1 Allgemein'!$I$27,
IF(SUM(OFFSET(CU54,0,-MIN($F54-2,COLUMN(CH54)-1),1,MIN($F54-1,COLUMN(CH54))))=0,$J54,""),"")),"")),""),"")</f>
        <v/>
      </c>
      <c r="CW54" s="340" t="str">
        <f ca="1">IF(CW$5&lt;&gt;"",
IF(CW$5&gt;='2.1 Kraftwerk allgemein'!$F$15,
IF(CW$5&lt;='2.1 Kraftwerk allgemein'!$F$16,
$J54*INDEX('2.1 Kraftwerk allgemein'!$H$16:$S$16,,MATCH('2.5 CAPEX'!CW$5,'2.1 Kraftwerk allgemein'!$H$15:$S$15,0)),
IF(AND($M54="x",$F54&lt;&gt;0),
IF($F54=1,$J54,
IF('2.1 Kraftwerk allgemein'!$F$17-'2.5 CAPEX'!CW$5&gt;='2.5 CAPEX'!$F54*'1.1 Allgemein'!$I$27,
IF(SUM(OFFSET(CV54,0,-MIN($F54-2,COLUMN(CI54)-1),1,MIN($F54-1,COLUMN(CI54))))=0,$J54,""),"")),"")),""),"")</f>
        <v/>
      </c>
      <c r="CX54" s="340" t="str">
        <f ca="1">IF(CX$5&lt;&gt;"",
IF(CX$5&gt;='2.1 Kraftwerk allgemein'!$F$15,
IF(CX$5&lt;='2.1 Kraftwerk allgemein'!$F$16,
$J54*INDEX('2.1 Kraftwerk allgemein'!$H$16:$S$16,,MATCH('2.5 CAPEX'!CX$5,'2.1 Kraftwerk allgemein'!$H$15:$S$15,0)),
IF(AND($M54="x",$F54&lt;&gt;0),
IF($F54=1,$J54,
IF('2.1 Kraftwerk allgemein'!$F$17-'2.5 CAPEX'!CX$5&gt;='2.5 CAPEX'!$F54*'1.1 Allgemein'!$I$27,
IF(SUM(OFFSET(CW54,0,-MIN($F54-2,COLUMN(CJ54)-1),1,MIN($F54-1,COLUMN(CJ54))))=0,$J54,""),"")),"")),""),"")</f>
        <v/>
      </c>
      <c r="CY54" s="340" t="str">
        <f ca="1">IF(CY$5&lt;&gt;"",
IF(CY$5&gt;='2.1 Kraftwerk allgemein'!$F$15,
IF(CY$5&lt;='2.1 Kraftwerk allgemein'!$F$16,
$J54*INDEX('2.1 Kraftwerk allgemein'!$H$16:$S$16,,MATCH('2.5 CAPEX'!CY$5,'2.1 Kraftwerk allgemein'!$H$15:$S$15,0)),
IF(AND($M54="x",$F54&lt;&gt;0),
IF($F54=1,$J54,
IF('2.1 Kraftwerk allgemein'!$F$17-'2.5 CAPEX'!CY$5&gt;='2.5 CAPEX'!$F54*'1.1 Allgemein'!$I$27,
IF(SUM(OFFSET(CX54,0,-MIN($F54-2,COLUMN(CK54)-1),1,MIN($F54-1,COLUMN(CK54))))=0,$J54,""),"")),"")),""),"")</f>
        <v/>
      </c>
      <c r="CZ54" s="340" t="str">
        <f ca="1">IF(CZ$5&lt;&gt;"",
IF(CZ$5&gt;='2.1 Kraftwerk allgemein'!$F$15,
IF(CZ$5&lt;='2.1 Kraftwerk allgemein'!$F$16,
$J54*INDEX('2.1 Kraftwerk allgemein'!$H$16:$S$16,,MATCH('2.5 CAPEX'!CZ$5,'2.1 Kraftwerk allgemein'!$H$15:$S$15,0)),
IF(AND($M54="x",$F54&lt;&gt;0),
IF($F54=1,$J54,
IF('2.1 Kraftwerk allgemein'!$F$17-'2.5 CAPEX'!CZ$5&gt;='2.5 CAPEX'!$F54*'1.1 Allgemein'!$I$27,
IF(SUM(OFFSET(CY54,0,-MIN($F54-2,COLUMN(CL54)-1),1,MIN($F54-1,COLUMN(CL54))))=0,$J54,""),"")),"")),""),"")</f>
        <v/>
      </c>
      <c r="DA54" s="340" t="str">
        <f ca="1">IF(DA$5&lt;&gt;"",
IF(DA$5&gt;='2.1 Kraftwerk allgemein'!$F$15,
IF(DA$5&lt;='2.1 Kraftwerk allgemein'!$F$16,
$J54*INDEX('2.1 Kraftwerk allgemein'!$H$16:$S$16,,MATCH('2.5 CAPEX'!DA$5,'2.1 Kraftwerk allgemein'!$H$15:$S$15,0)),
IF(AND($M54="x",$F54&lt;&gt;0),
IF($F54=1,$J54,
IF('2.1 Kraftwerk allgemein'!$F$17-'2.5 CAPEX'!DA$5&gt;='2.5 CAPEX'!$F54*'1.1 Allgemein'!$I$27,
IF(SUM(OFFSET(CZ54,0,-MIN($F54-2,COLUMN(CM54)-1),1,MIN($F54-1,COLUMN(CM54))))=0,$J54,""),"")),"")),""),"")</f>
        <v/>
      </c>
      <c r="DB54" s="340" t="str">
        <f ca="1">IF(DB$5&lt;&gt;"",
IF(DB$5&gt;='2.1 Kraftwerk allgemein'!$F$15,
IF(DB$5&lt;='2.1 Kraftwerk allgemein'!$F$16,
$J54*INDEX('2.1 Kraftwerk allgemein'!$H$16:$S$16,,MATCH('2.5 CAPEX'!DB$5,'2.1 Kraftwerk allgemein'!$H$15:$S$15,0)),
IF(AND($M54="x",$F54&lt;&gt;0),
IF($F54=1,$J54,
IF('2.1 Kraftwerk allgemein'!$F$17-'2.5 CAPEX'!DB$5&gt;='2.5 CAPEX'!$F54*'1.1 Allgemein'!$I$27,
IF(SUM(OFFSET(DA54,0,-MIN($F54-2,COLUMN(CN54)-1),1,MIN($F54-1,COLUMN(CN54))))=0,$J54,""),"")),"")),""),"")</f>
        <v/>
      </c>
      <c r="DC54" s="340" t="str">
        <f ca="1">IF(DC$5&lt;&gt;"",
IF(DC$5&gt;='2.1 Kraftwerk allgemein'!$F$15,
IF(DC$5&lt;='2.1 Kraftwerk allgemein'!$F$16,
$J54*INDEX('2.1 Kraftwerk allgemein'!$H$16:$S$16,,MATCH('2.5 CAPEX'!DC$5,'2.1 Kraftwerk allgemein'!$H$15:$S$15,0)),
IF(AND($M54="x",$F54&lt;&gt;0),
IF($F54=1,$J54,
IF('2.1 Kraftwerk allgemein'!$F$17-'2.5 CAPEX'!DC$5&gt;='2.5 CAPEX'!$F54*'1.1 Allgemein'!$I$27,
IF(SUM(OFFSET(DB54,0,-MIN($F54-2,COLUMN(CO54)-1),1,MIN($F54-1,COLUMN(CO54))))=0,$J54,""),"")),"")),""),"")</f>
        <v/>
      </c>
      <c r="DD54" s="340" t="str">
        <f ca="1">IF(DD$5&lt;&gt;"",
IF(DD$5&gt;='2.1 Kraftwerk allgemein'!$F$15,
IF(DD$5&lt;='2.1 Kraftwerk allgemein'!$F$16,
$J54*INDEX('2.1 Kraftwerk allgemein'!$H$16:$S$16,,MATCH('2.5 CAPEX'!DD$5,'2.1 Kraftwerk allgemein'!$H$15:$S$15,0)),
IF(AND($M54="x",$F54&lt;&gt;0),
IF($F54=1,$J54,
IF('2.1 Kraftwerk allgemein'!$F$17-'2.5 CAPEX'!DD$5&gt;='2.5 CAPEX'!$F54*'1.1 Allgemein'!$I$27,
IF(SUM(OFFSET(DC54,0,-MIN($F54-2,COLUMN(CP54)-1),1,MIN($F54-1,COLUMN(CP54))))=0,$J54,""),"")),"")),""),"")</f>
        <v/>
      </c>
      <c r="DE54" s="340" t="str">
        <f ca="1">IF(DE$5&lt;&gt;"",
IF(DE$5&gt;='2.1 Kraftwerk allgemein'!$F$15,
IF(DE$5&lt;='2.1 Kraftwerk allgemein'!$F$16,
$J54*INDEX('2.1 Kraftwerk allgemein'!$H$16:$S$16,,MATCH('2.5 CAPEX'!DE$5,'2.1 Kraftwerk allgemein'!$H$15:$S$15,0)),
IF(AND($M54="x",$F54&lt;&gt;0),
IF($F54=1,$J54,
IF('2.1 Kraftwerk allgemein'!$F$17-'2.5 CAPEX'!DE$5&gt;='2.5 CAPEX'!$F54*'1.1 Allgemein'!$I$27,
IF(SUM(OFFSET(DD54,0,-MIN($F54-2,COLUMN(CQ54)-1),1,MIN($F54-1,COLUMN(CQ54))))=0,$J54,""),"")),"")),""),"")</f>
        <v/>
      </c>
      <c r="DF54" s="340" t="str">
        <f ca="1">IF(DF$5&lt;&gt;"",
IF(DF$5&gt;='2.1 Kraftwerk allgemein'!$F$15,
IF(DF$5&lt;='2.1 Kraftwerk allgemein'!$F$16,
$J54*INDEX('2.1 Kraftwerk allgemein'!$H$16:$S$16,,MATCH('2.5 CAPEX'!DF$5,'2.1 Kraftwerk allgemein'!$H$15:$S$15,0)),
IF(AND($M54="x",$F54&lt;&gt;0),
IF($F54=1,$J54,
IF('2.1 Kraftwerk allgemein'!$F$17-'2.5 CAPEX'!DF$5&gt;='2.5 CAPEX'!$F54*'1.1 Allgemein'!$I$27,
IF(SUM(OFFSET(DE54,0,-MIN($F54-2,COLUMN(CR54)-1),1,MIN($F54-1,COLUMN(CR54))))=0,$J54,""),"")),"")),""),"")</f>
        <v/>
      </c>
      <c r="DG54" s="340" t="str">
        <f ca="1">IF(DG$5&lt;&gt;"",
IF(DG$5&gt;='2.1 Kraftwerk allgemein'!$F$15,
IF(DG$5&lt;='2.1 Kraftwerk allgemein'!$F$16,
$J54*INDEX('2.1 Kraftwerk allgemein'!$H$16:$S$16,,MATCH('2.5 CAPEX'!DG$5,'2.1 Kraftwerk allgemein'!$H$15:$S$15,0)),
IF(AND($M54="x",$F54&lt;&gt;0),
IF($F54=1,$J54,
IF('2.1 Kraftwerk allgemein'!$F$17-'2.5 CAPEX'!DG$5&gt;='2.5 CAPEX'!$F54*'1.1 Allgemein'!$I$27,
IF(SUM(OFFSET(DF54,0,-MIN($F54-2,COLUMN(CS54)-1),1,MIN($F54-1,COLUMN(CS54))))=0,$J54,""),"")),"")),""),"")</f>
        <v/>
      </c>
      <c r="DH54" s="340" t="str">
        <f ca="1">IF(DH$5&lt;&gt;"",
IF(DH$5&gt;='2.1 Kraftwerk allgemein'!$F$15,
IF(DH$5&lt;='2.1 Kraftwerk allgemein'!$F$16,
$J54*INDEX('2.1 Kraftwerk allgemein'!$H$16:$S$16,,MATCH('2.5 CAPEX'!DH$5,'2.1 Kraftwerk allgemein'!$H$15:$S$15,0)),
IF(AND($M54="x",$F54&lt;&gt;0),
IF($F54=1,$J54,
IF('2.1 Kraftwerk allgemein'!$F$17-'2.5 CAPEX'!DH$5&gt;='2.5 CAPEX'!$F54*'1.1 Allgemein'!$I$27,
IF(SUM(OFFSET(DG54,0,-MIN($F54-2,COLUMN(CT54)-1),1,MIN($F54-1,COLUMN(CT54))))=0,$J54,""),"")),"")),""),"")</f>
        <v/>
      </c>
      <c r="DI54" s="340" t="str">
        <f ca="1">IF(DI$5&lt;&gt;"",
IF(DI$5&gt;='2.1 Kraftwerk allgemein'!$F$15,
IF(DI$5&lt;='2.1 Kraftwerk allgemein'!$F$16,
$J54*INDEX('2.1 Kraftwerk allgemein'!$H$16:$S$16,,MATCH('2.5 CAPEX'!DI$5,'2.1 Kraftwerk allgemein'!$H$15:$S$15,0)),
IF(AND($M54="x",$F54&lt;&gt;0),
IF($F54=1,$J54,
IF('2.1 Kraftwerk allgemein'!$F$17-'2.5 CAPEX'!DI$5&gt;='2.5 CAPEX'!$F54*'1.1 Allgemein'!$I$27,
IF(SUM(OFFSET(DH54,0,-MIN($F54-2,COLUMN(CU54)-1),1,MIN($F54-1,COLUMN(CU54))))=0,$J54,""),"")),"")),""),"")</f>
        <v/>
      </c>
      <c r="DJ54" s="340" t="str">
        <f ca="1">IF(DJ$5&lt;&gt;"",
IF(DJ$5&gt;='2.1 Kraftwerk allgemein'!$F$15,
IF(DJ$5&lt;='2.1 Kraftwerk allgemein'!$F$16,
$J54*INDEX('2.1 Kraftwerk allgemein'!$H$16:$S$16,,MATCH('2.5 CAPEX'!DJ$5,'2.1 Kraftwerk allgemein'!$H$15:$S$15,0)),
IF(AND($M54="x",$F54&lt;&gt;0),
IF($F54=1,$J54,
IF('2.1 Kraftwerk allgemein'!$F$17-'2.5 CAPEX'!DJ$5&gt;='2.5 CAPEX'!$F54*'1.1 Allgemein'!$I$27,
IF(SUM(OFFSET(DI54,0,-MIN($F54-2,COLUMN(CV54)-1),1,MIN($F54-1,COLUMN(CV54))))=0,$J54,""),"")),"")),""),"")</f>
        <v/>
      </c>
      <c r="DK54" s="340" t="str">
        <f ca="1">IF(DK$5&lt;&gt;"",
IF(DK$5&gt;='2.1 Kraftwerk allgemein'!$F$15,
IF(DK$5&lt;='2.1 Kraftwerk allgemein'!$F$16,
$J54*INDEX('2.1 Kraftwerk allgemein'!$H$16:$S$16,,MATCH('2.5 CAPEX'!DK$5,'2.1 Kraftwerk allgemein'!$H$15:$S$15,0)),
IF(AND($M54="x",$F54&lt;&gt;0),
IF($F54=1,$J54,
IF('2.1 Kraftwerk allgemein'!$F$17-'2.5 CAPEX'!DK$5&gt;='2.5 CAPEX'!$F54*'1.1 Allgemein'!$I$27,
IF(SUM(OFFSET(DJ54,0,-MIN($F54-2,COLUMN(CW54)-1),1,MIN($F54-1,COLUMN(CW54))))=0,$J54,""),"")),"")),""),"")</f>
        <v/>
      </c>
    </row>
    <row r="55" spans="2:115" s="7" customFormat="1" ht="15" customHeight="1" x14ac:dyDescent="0.35">
      <c r="D55" s="41">
        <v>408</v>
      </c>
      <c r="E55" s="1"/>
      <c r="F55" s="88"/>
      <c r="G55" s="93">
        <f t="shared" ca="1" si="4"/>
        <v>0</v>
      </c>
      <c r="H55" s="94">
        <f ca="1">SUM(OFFSET(O55,0,0,1,'2.1 Kraftwerk allgemein'!$F$17-'2.5 CAPEX'!$O$5+1))-J55</f>
        <v>0</v>
      </c>
      <c r="I55" s="336"/>
      <c r="J55" s="336"/>
      <c r="K55" s="64"/>
      <c r="L55" s="64"/>
      <c r="M55" s="64"/>
      <c r="N55" s="69"/>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341"/>
      <c r="AV55" s="341"/>
      <c r="AW55" s="341"/>
      <c r="AX55" s="341"/>
      <c r="AY55" s="341"/>
      <c r="AZ55" s="341"/>
      <c r="BA55" s="341"/>
      <c r="BB55" s="341"/>
      <c r="BC55" s="341"/>
      <c r="BD55" s="341"/>
      <c r="BE55" s="341"/>
      <c r="BF55" s="341"/>
      <c r="BG55" s="341"/>
      <c r="BH55" s="341"/>
      <c r="BI55" s="341"/>
      <c r="BJ55" s="341"/>
      <c r="BK55" s="341"/>
      <c r="BL55" s="341"/>
      <c r="BM55" s="341"/>
      <c r="BN55" s="341"/>
      <c r="BO55" s="341"/>
      <c r="BP55" s="341"/>
      <c r="BQ55" s="341"/>
      <c r="BR55" s="341"/>
      <c r="BS55" s="341"/>
      <c r="BT55" s="341"/>
      <c r="BU55" s="341"/>
      <c r="BV55" s="341"/>
      <c r="BW55" s="341"/>
      <c r="BX55" s="341"/>
      <c r="BY55" s="341"/>
      <c r="BZ55" s="341"/>
      <c r="CA55" s="341"/>
      <c r="CB55" s="341"/>
      <c r="CC55" s="341"/>
      <c r="CD55" s="341"/>
      <c r="CE55" s="341"/>
      <c r="CF55" s="341"/>
      <c r="CG55" s="341"/>
      <c r="CH55" s="341"/>
      <c r="CI55" s="341"/>
      <c r="CJ55" s="341"/>
      <c r="CK55" s="341"/>
      <c r="CL55" s="341"/>
      <c r="CM55" s="341"/>
      <c r="CN55" s="341"/>
      <c r="CO55" s="341"/>
      <c r="CP55" s="341"/>
      <c r="CQ55" s="341"/>
      <c r="CR55" s="341"/>
      <c r="CS55" s="341"/>
      <c r="CT55" s="341"/>
      <c r="CU55" s="341"/>
      <c r="CV55" s="341"/>
      <c r="CW55" s="341"/>
      <c r="CX55" s="341"/>
      <c r="CY55" s="341"/>
      <c r="CZ55" s="341"/>
      <c r="DA55" s="341"/>
      <c r="DB55" s="341"/>
      <c r="DC55" s="341"/>
      <c r="DD55" s="341"/>
      <c r="DE55" s="341"/>
      <c r="DF55" s="341"/>
      <c r="DG55" s="341"/>
      <c r="DH55" s="341"/>
      <c r="DI55" s="341"/>
      <c r="DJ55" s="341"/>
      <c r="DK55" s="341"/>
    </row>
    <row r="56" spans="2:115" s="7" customFormat="1" ht="15" customHeight="1" x14ac:dyDescent="0.35">
      <c r="D56" s="41">
        <v>409</v>
      </c>
      <c r="E56" s="1"/>
      <c r="F56" s="88"/>
      <c r="G56" s="93">
        <f t="shared" ca="1" si="4"/>
        <v>0</v>
      </c>
      <c r="H56" s="94">
        <f ca="1">SUM(OFFSET(O56,0,0,1,'2.1 Kraftwerk allgemein'!$F$17-'2.5 CAPEX'!$O$5+1))-J56</f>
        <v>0</v>
      </c>
      <c r="I56" s="336"/>
      <c r="J56" s="336"/>
      <c r="K56" s="64"/>
      <c r="L56" s="64"/>
      <c r="M56" s="64"/>
      <c r="N56" s="69"/>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341"/>
      <c r="BA56" s="341"/>
      <c r="BB56" s="341"/>
      <c r="BC56" s="341"/>
      <c r="BD56" s="341"/>
      <c r="BE56" s="341"/>
      <c r="BF56" s="341"/>
      <c r="BG56" s="341"/>
      <c r="BH56" s="341"/>
      <c r="BI56" s="341"/>
      <c r="BJ56" s="341"/>
      <c r="BK56" s="341"/>
      <c r="BL56" s="341"/>
      <c r="BM56" s="341"/>
      <c r="BN56" s="341"/>
      <c r="BO56" s="341"/>
      <c r="BP56" s="341"/>
      <c r="BQ56" s="341"/>
      <c r="BR56" s="341"/>
      <c r="BS56" s="341"/>
      <c r="BT56" s="341"/>
      <c r="BU56" s="341"/>
      <c r="BV56" s="341"/>
      <c r="BW56" s="341"/>
      <c r="BX56" s="341"/>
      <c r="BY56" s="341"/>
      <c r="BZ56" s="341"/>
      <c r="CA56" s="341"/>
      <c r="CB56" s="341"/>
      <c r="CC56" s="341"/>
      <c r="CD56" s="341"/>
      <c r="CE56" s="341"/>
      <c r="CF56" s="341"/>
      <c r="CG56" s="341"/>
      <c r="CH56" s="341"/>
      <c r="CI56" s="341"/>
      <c r="CJ56" s="341"/>
      <c r="CK56" s="341"/>
      <c r="CL56" s="341"/>
      <c r="CM56" s="341"/>
      <c r="CN56" s="341"/>
      <c r="CO56" s="341"/>
      <c r="CP56" s="341"/>
      <c r="CQ56" s="341"/>
      <c r="CR56" s="341"/>
      <c r="CS56" s="341"/>
      <c r="CT56" s="341"/>
      <c r="CU56" s="341"/>
      <c r="CV56" s="341"/>
      <c r="CW56" s="341"/>
      <c r="CX56" s="341"/>
      <c r="CY56" s="341"/>
      <c r="CZ56" s="341"/>
      <c r="DA56" s="341"/>
      <c r="DB56" s="341"/>
      <c r="DC56" s="341"/>
      <c r="DD56" s="341"/>
      <c r="DE56" s="341"/>
      <c r="DF56" s="341"/>
      <c r="DG56" s="341"/>
      <c r="DH56" s="341"/>
      <c r="DI56" s="341"/>
      <c r="DJ56" s="341"/>
      <c r="DK56" s="341"/>
    </row>
    <row r="57" spans="2:115" s="7" customFormat="1" ht="15" customHeight="1" x14ac:dyDescent="0.35">
      <c r="D57" s="41">
        <v>410</v>
      </c>
      <c r="E57" s="1"/>
      <c r="F57" s="88"/>
      <c r="G57" s="93">
        <f t="shared" ca="1" si="4"/>
        <v>0</v>
      </c>
      <c r="H57" s="94">
        <f ca="1">SUM(OFFSET(O57,0,0,1,'2.1 Kraftwerk allgemein'!$F$17-'2.5 CAPEX'!$O$5+1))-J57</f>
        <v>0</v>
      </c>
      <c r="I57" s="336"/>
      <c r="J57" s="336"/>
      <c r="K57" s="64"/>
      <c r="L57" s="64"/>
      <c r="M57" s="64"/>
      <c r="N57" s="69"/>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341"/>
      <c r="BA57" s="341"/>
      <c r="BB57" s="341"/>
      <c r="BC57" s="341"/>
      <c r="BD57" s="341"/>
      <c r="BE57" s="341"/>
      <c r="BF57" s="341"/>
      <c r="BG57" s="341"/>
      <c r="BH57" s="341"/>
      <c r="BI57" s="341"/>
      <c r="BJ57" s="341"/>
      <c r="BK57" s="341"/>
      <c r="BL57" s="341"/>
      <c r="BM57" s="341"/>
      <c r="BN57" s="341"/>
      <c r="BO57" s="341"/>
      <c r="BP57" s="341"/>
      <c r="BQ57" s="341"/>
      <c r="BR57" s="341"/>
      <c r="BS57" s="341"/>
      <c r="BT57" s="341"/>
      <c r="BU57" s="341"/>
      <c r="BV57" s="341"/>
      <c r="BW57" s="341"/>
      <c r="BX57" s="341"/>
      <c r="BY57" s="341"/>
      <c r="BZ57" s="341"/>
      <c r="CA57" s="341"/>
      <c r="CB57" s="341"/>
      <c r="CC57" s="341"/>
      <c r="CD57" s="341"/>
      <c r="CE57" s="341"/>
      <c r="CF57" s="341"/>
      <c r="CG57" s="341"/>
      <c r="CH57" s="341"/>
      <c r="CI57" s="341"/>
      <c r="CJ57" s="341"/>
      <c r="CK57" s="341"/>
      <c r="CL57" s="341"/>
      <c r="CM57" s="341"/>
      <c r="CN57" s="341"/>
      <c r="CO57" s="341"/>
      <c r="CP57" s="341"/>
      <c r="CQ57" s="341"/>
      <c r="CR57" s="341"/>
      <c r="CS57" s="341"/>
      <c r="CT57" s="341"/>
      <c r="CU57" s="341"/>
      <c r="CV57" s="341"/>
      <c r="CW57" s="341"/>
      <c r="CX57" s="341"/>
      <c r="CY57" s="341"/>
      <c r="CZ57" s="341"/>
      <c r="DA57" s="341"/>
      <c r="DB57" s="341"/>
      <c r="DC57" s="341"/>
      <c r="DD57" s="341"/>
      <c r="DE57" s="341"/>
      <c r="DF57" s="341"/>
      <c r="DG57" s="341"/>
      <c r="DH57" s="341"/>
      <c r="DI57" s="341"/>
      <c r="DJ57" s="341"/>
      <c r="DK57" s="341"/>
    </row>
    <row r="58" spans="2:115" s="7" customFormat="1" ht="15" customHeight="1" x14ac:dyDescent="0.35">
      <c r="B58" s="37"/>
      <c r="C58" s="37">
        <v>50</v>
      </c>
      <c r="D58" s="42" t="str">
        <f>IF('2.1 Kraftwerk allgemein'!$F$2="f",d_f_i!$B254,IF('2.1 Kraftwerk allgemein'!$F$2="i",d_f_i!$C254,d_f_i!$A254))</f>
        <v>Transportwege und Erschliessung</v>
      </c>
      <c r="E58" s="37"/>
      <c r="F58" s="40"/>
      <c r="G58" s="95"/>
      <c r="H58" s="96"/>
      <c r="I58" s="70"/>
      <c r="J58" s="70"/>
      <c r="K58" s="71"/>
      <c r="L58" s="71"/>
      <c r="M58" s="71"/>
      <c r="N58" s="72"/>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339"/>
      <c r="AO58" s="339"/>
      <c r="AP58" s="339"/>
      <c r="AQ58" s="339"/>
      <c r="AR58" s="339"/>
      <c r="AS58" s="339"/>
      <c r="AT58" s="339"/>
      <c r="AU58" s="339"/>
      <c r="AV58" s="339"/>
      <c r="AW58" s="339"/>
      <c r="AX58" s="339"/>
      <c r="AY58" s="339"/>
      <c r="AZ58" s="339"/>
      <c r="BA58" s="339"/>
      <c r="BB58" s="339"/>
      <c r="BC58" s="339"/>
      <c r="BD58" s="339"/>
      <c r="BE58" s="339"/>
      <c r="BF58" s="339"/>
      <c r="BG58" s="339"/>
      <c r="BH58" s="339"/>
      <c r="BI58" s="339"/>
      <c r="BJ58" s="339"/>
      <c r="BK58" s="339"/>
      <c r="BL58" s="339"/>
      <c r="BM58" s="339"/>
      <c r="BN58" s="339"/>
      <c r="BO58" s="339"/>
      <c r="BP58" s="339"/>
      <c r="BQ58" s="339"/>
      <c r="BR58" s="339"/>
      <c r="BS58" s="339"/>
      <c r="BT58" s="339"/>
      <c r="BU58" s="339"/>
      <c r="BV58" s="339"/>
      <c r="BW58" s="339"/>
      <c r="BX58" s="339"/>
      <c r="BY58" s="339"/>
      <c r="BZ58" s="339"/>
      <c r="CA58" s="339"/>
      <c r="CB58" s="339"/>
      <c r="CC58" s="339"/>
      <c r="CD58" s="339"/>
      <c r="CE58" s="339"/>
      <c r="CF58" s="339"/>
      <c r="CG58" s="339"/>
      <c r="CH58" s="339"/>
      <c r="CI58" s="339"/>
      <c r="CJ58" s="339"/>
      <c r="CK58" s="339"/>
      <c r="CL58" s="339"/>
      <c r="CM58" s="339"/>
      <c r="CN58" s="339"/>
      <c r="CO58" s="339"/>
      <c r="CP58" s="339"/>
      <c r="CQ58" s="339"/>
      <c r="CR58" s="339"/>
      <c r="CS58" s="339"/>
      <c r="CT58" s="339"/>
      <c r="CU58" s="339"/>
      <c r="CV58" s="339"/>
      <c r="CW58" s="339"/>
      <c r="CX58" s="339"/>
      <c r="CY58" s="339"/>
      <c r="CZ58" s="339"/>
      <c r="DA58" s="339"/>
      <c r="DB58" s="339"/>
      <c r="DC58" s="339"/>
      <c r="DD58" s="339"/>
      <c r="DE58" s="339"/>
      <c r="DF58" s="339"/>
      <c r="DG58" s="339"/>
      <c r="DH58" s="339"/>
      <c r="DI58" s="339"/>
      <c r="DJ58" s="339"/>
      <c r="DK58" s="339"/>
    </row>
    <row r="59" spans="2:115" s="7" customFormat="1" ht="15" customHeight="1" x14ac:dyDescent="0.35">
      <c r="D59" s="41">
        <v>500</v>
      </c>
      <c r="E59" s="41" t="str">
        <f>IF('2.1 Kraftwerk allgemein'!$F$2="f",d_f_i!$B255,IF('2.1 Kraftwerk allgemein'!$F$2="i",d_f_i!$C255,d_f_i!$A255))</f>
        <v>Zufahrtsstrassen</v>
      </c>
      <c r="F59" s="19">
        <f>INDEX('1.1 Allgemein'!$1:$1048576,MATCH('2.5 CAPEX'!D59,'1.1 Allgemein'!$E:$E,0),MATCH('2.5 CAPEX'!$F$11,'1.1 Allgemein'!$34:$34,0))</f>
        <v>60</v>
      </c>
      <c r="G59" s="93">
        <f t="shared" ref="G59:G67" ca="1" si="5">H59+I59+J59</f>
        <v>0</v>
      </c>
      <c r="H59" s="94">
        <f ca="1">SUM(OFFSET(O59,0,0,1,'2.1 Kraftwerk allgemein'!$F$17-'2.5 CAPEX'!$O$5+1))-J59</f>
        <v>0</v>
      </c>
      <c r="I59" s="336"/>
      <c r="J59" s="336"/>
      <c r="K59" s="68" t="str">
        <f>IF($D59&lt;&gt;"",IF(INDEX('1.1 Allgemein'!$1:$1048576,MATCH('2.5 CAPEX'!$D59,'1.1 Allgemein'!$E:$E,0),MATCH('2.5 CAPEX'!K$11,'1.1 Allgemein'!$34:$34,0))&lt;&gt;0,INDEX('1.1 Allgemein'!$1:$1048576,MATCH('2.5 CAPEX'!$D59,'1.1 Allgemein'!$E:$E,0),MATCH('2.5 CAPEX'!K$11,'1.1 Allgemein'!$34:$34,0)),""),"")</f>
        <v/>
      </c>
      <c r="L59" s="68" t="str">
        <f>IF($D59&lt;&gt;"",IF(INDEX('1.1 Allgemein'!$1:$1048576,MATCH('2.5 CAPEX'!$D59,'1.1 Allgemein'!$E:$E,0),MATCH('2.5 CAPEX'!L$11,'1.1 Allgemein'!$34:$34,0))&lt;&gt;0,INDEX('1.1 Allgemein'!$1:$1048576,MATCH('2.5 CAPEX'!$D59,'1.1 Allgemein'!$E:$E,0),MATCH('2.5 CAPEX'!L$11,'1.1 Allgemein'!$34:$34,0)),""),"")</f>
        <v/>
      </c>
      <c r="M59" s="68" t="str">
        <f>IF($D59&lt;&gt;"",IF(INDEX('1.1 Allgemein'!$1:$1048576,MATCH('2.5 CAPEX'!$D59,'1.1 Allgemein'!$E:$E,0),MATCH('2.5 CAPEX'!M$11,'1.1 Allgemein'!$34:$34,0))&lt;&gt;0,INDEX('1.1 Allgemein'!$1:$1048576,MATCH('2.5 CAPEX'!$D59,'1.1 Allgemein'!$E:$E,0),MATCH('2.5 CAPEX'!M$11,'1.1 Allgemein'!$34:$34,0)),""),"")</f>
        <v>x</v>
      </c>
      <c r="N59" s="69"/>
      <c r="O59" s="340">
        <f ca="1">IF(O$5&lt;&gt;"",
IF(O$5&gt;='2.1 Kraftwerk allgemein'!$F$15,
IF(O$5&lt;='2.1 Kraftwerk allgemein'!$F$16,
$J59*INDEX('2.1 Kraftwerk allgemein'!$H$16:$S$16,,MATCH('2.5 CAPEX'!O$5,'2.1 Kraftwerk allgemein'!$H$15:$S$15,0)),
IF(AND($M59="x",$F59&lt;&gt;0),
IF($F59=1,$J59,
IF('2.1 Kraftwerk allgemein'!$F$17-'2.5 CAPEX'!O$5&gt;='2.5 CAPEX'!$F59*'1.1 Allgemein'!$I$27,
IF(SUM(OFFSET(N59,0,-MIN($F59-2,COLUMN(A59)-1),1,MIN($F59-1,COLUMN(A59))))=0,$J59,""),"")),"")),""),"")</f>
        <v>0</v>
      </c>
      <c r="P59" s="340">
        <f ca="1">IF(P$5&lt;&gt;"",
IF(P$5&gt;='2.1 Kraftwerk allgemein'!$F$15,
IF(P$5&lt;='2.1 Kraftwerk allgemein'!$F$16,
$J59*INDEX('2.1 Kraftwerk allgemein'!$H$16:$S$16,,MATCH('2.5 CAPEX'!P$5,'2.1 Kraftwerk allgemein'!$H$15:$S$15,0)),
IF(AND($M59="x",$F59&lt;&gt;0),
IF($F59=1,$J59,
IF('2.1 Kraftwerk allgemein'!$F$17-'2.5 CAPEX'!P$5&gt;='2.5 CAPEX'!$F59*'1.1 Allgemein'!$I$27,
IF(SUM(OFFSET(O59,0,-MIN($F59-2,COLUMN(B59)-1),1,MIN($F59-1,COLUMN(B59))))=0,$J59,""),"")),"")),""),"")</f>
        <v>0</v>
      </c>
      <c r="Q59" s="340">
        <f ca="1">IF(Q$5&lt;&gt;"",
IF(Q$5&gt;='2.1 Kraftwerk allgemein'!$F$15,
IF(Q$5&lt;='2.1 Kraftwerk allgemein'!$F$16,
$J59*INDEX('2.1 Kraftwerk allgemein'!$H$16:$S$16,,MATCH('2.5 CAPEX'!Q$5,'2.1 Kraftwerk allgemein'!$H$15:$S$15,0)),
IF(AND($M59="x",$F59&lt;&gt;0),
IF($F59=1,$J59,
IF('2.1 Kraftwerk allgemein'!$F$17-'2.5 CAPEX'!Q$5&gt;='2.5 CAPEX'!$F59*'1.1 Allgemein'!$I$27,
IF(SUM(OFFSET(P59,0,-MIN($F59-2,COLUMN(C59)-1),1,MIN($F59-1,COLUMN(C59))))=0,$J59,""),"")),"")),""),"")</f>
        <v>0</v>
      </c>
      <c r="R59" s="340">
        <f ca="1">IF(R$5&lt;&gt;"",
IF(R$5&gt;='2.1 Kraftwerk allgemein'!$F$15,
IF(R$5&lt;='2.1 Kraftwerk allgemein'!$F$16,
$J59*INDEX('2.1 Kraftwerk allgemein'!$H$16:$S$16,,MATCH('2.5 CAPEX'!R$5,'2.1 Kraftwerk allgemein'!$H$15:$S$15,0)),
IF(AND($M59="x",$F59&lt;&gt;0),
IF($F59=1,$J59,
IF('2.1 Kraftwerk allgemein'!$F$17-'2.5 CAPEX'!R$5&gt;='2.5 CAPEX'!$F59*'1.1 Allgemein'!$I$27,
IF(SUM(OFFSET(Q59,0,-MIN($F59-2,COLUMN(D59)-1),1,MIN($F59-1,COLUMN(D59))))=0,$J59,""),"")),"")),""),"")</f>
        <v>0</v>
      </c>
      <c r="S59" s="340">
        <f ca="1">IF(S$5&lt;&gt;"",
IF(S$5&gt;='2.1 Kraftwerk allgemein'!$F$15,
IF(S$5&lt;='2.1 Kraftwerk allgemein'!$F$16,
$J59*INDEX('2.1 Kraftwerk allgemein'!$H$16:$S$16,,MATCH('2.5 CAPEX'!S$5,'2.1 Kraftwerk allgemein'!$H$15:$S$15,0)),
IF(AND($M59="x",$F59&lt;&gt;0),
IF($F59=1,$J59,
IF('2.1 Kraftwerk allgemein'!$F$17-'2.5 CAPEX'!S$5&gt;='2.5 CAPEX'!$F59*'1.1 Allgemein'!$I$27,
IF(SUM(OFFSET(R59,0,-MIN($F59-2,COLUMN(E59)-1),1,MIN($F59-1,COLUMN(E59))))=0,$J59,""),"")),"")),""),"")</f>
        <v>0</v>
      </c>
      <c r="T59" s="340">
        <f ca="1">IF(T$5&lt;&gt;"",
IF(T$5&gt;='2.1 Kraftwerk allgemein'!$F$15,
IF(T$5&lt;='2.1 Kraftwerk allgemein'!$F$16,
$J59*INDEX('2.1 Kraftwerk allgemein'!$H$16:$S$16,,MATCH('2.5 CAPEX'!T$5,'2.1 Kraftwerk allgemein'!$H$15:$S$15,0)),
IF(AND($M59="x",$F59&lt;&gt;0),
IF($F59=1,$J59,
IF('2.1 Kraftwerk allgemein'!$F$17-'2.5 CAPEX'!T$5&gt;='2.5 CAPEX'!$F59*'1.1 Allgemein'!$I$27,
IF(SUM(OFFSET(S59,0,-MIN($F59-2,COLUMN(F59)-1),1,MIN($F59-1,COLUMN(F59))))=0,$J59,""),"")),"")),""),"")</f>
        <v>0</v>
      </c>
      <c r="U59" s="340">
        <f ca="1">IF(U$5&lt;&gt;"",
IF(U$5&gt;='2.1 Kraftwerk allgemein'!$F$15,
IF(U$5&lt;='2.1 Kraftwerk allgemein'!$F$16,
$J59*INDEX('2.1 Kraftwerk allgemein'!$H$16:$S$16,,MATCH('2.5 CAPEX'!U$5,'2.1 Kraftwerk allgemein'!$H$15:$S$15,0)),
IF(AND($M59="x",$F59&lt;&gt;0),
IF($F59=1,$J59,
IF('2.1 Kraftwerk allgemein'!$F$17-'2.5 CAPEX'!U$5&gt;='2.5 CAPEX'!$F59*'1.1 Allgemein'!$I$27,
IF(SUM(OFFSET(T59,0,-MIN($F59-2,COLUMN(G59)-1),1,MIN($F59-1,COLUMN(G59))))=0,$J59,""),"")),"")),""),"")</f>
        <v>0</v>
      </c>
      <c r="V59" s="340">
        <f ca="1">IF(V$5&lt;&gt;"",
IF(V$5&gt;='2.1 Kraftwerk allgemein'!$F$15,
IF(V$5&lt;='2.1 Kraftwerk allgemein'!$F$16,
$J59*INDEX('2.1 Kraftwerk allgemein'!$H$16:$S$16,,MATCH('2.5 CAPEX'!V$5,'2.1 Kraftwerk allgemein'!$H$15:$S$15,0)),
IF(AND($M59="x",$F59&lt;&gt;0),
IF($F59=1,$J59,
IF('2.1 Kraftwerk allgemein'!$F$17-'2.5 CAPEX'!V$5&gt;='2.5 CAPEX'!$F59*'1.1 Allgemein'!$I$27,
IF(SUM(OFFSET(U59,0,-MIN($F59-2,COLUMN(H59)-1),1,MIN($F59-1,COLUMN(H59))))=0,$J59,""),"")),"")),""),"")</f>
        <v>0</v>
      </c>
      <c r="W59" s="340">
        <f ca="1">IF(W$5&lt;&gt;"",
IF(W$5&gt;='2.1 Kraftwerk allgemein'!$F$15,
IF(W$5&lt;='2.1 Kraftwerk allgemein'!$F$16,
$J59*INDEX('2.1 Kraftwerk allgemein'!$H$16:$S$16,,MATCH('2.5 CAPEX'!W$5,'2.1 Kraftwerk allgemein'!$H$15:$S$15,0)),
IF(AND($M59="x",$F59&lt;&gt;0),
IF($F59=1,$J59,
IF('2.1 Kraftwerk allgemein'!$F$17-'2.5 CAPEX'!W$5&gt;='2.5 CAPEX'!$F59*'1.1 Allgemein'!$I$27,
IF(SUM(OFFSET(V59,0,-MIN($F59-2,COLUMN(I59)-1),1,MIN($F59-1,COLUMN(I59))))=0,$J59,""),"")),"")),""),"")</f>
        <v>0</v>
      </c>
      <c r="X59" s="340">
        <f ca="1">IF(X$5&lt;&gt;"",
IF(X$5&gt;='2.1 Kraftwerk allgemein'!$F$15,
IF(X$5&lt;='2.1 Kraftwerk allgemein'!$F$16,
$J59*INDEX('2.1 Kraftwerk allgemein'!$H$16:$S$16,,MATCH('2.5 CAPEX'!X$5,'2.1 Kraftwerk allgemein'!$H$15:$S$15,0)),
IF(AND($M59="x",$F59&lt;&gt;0),
IF($F59=1,$J59,
IF('2.1 Kraftwerk allgemein'!$F$17-'2.5 CAPEX'!X$5&gt;='2.5 CAPEX'!$F59*'1.1 Allgemein'!$I$27,
IF(SUM(OFFSET(W59,0,-MIN($F59-2,COLUMN(J59)-1),1,MIN($F59-1,COLUMN(J59))))=0,$J59,""),"")),"")),""),"")</f>
        <v>0</v>
      </c>
      <c r="Y59" s="340">
        <f ca="1">IF(Y$5&lt;&gt;"",
IF(Y$5&gt;='2.1 Kraftwerk allgemein'!$F$15,
IF(Y$5&lt;='2.1 Kraftwerk allgemein'!$F$16,
$J59*INDEX('2.1 Kraftwerk allgemein'!$H$16:$S$16,,MATCH('2.5 CAPEX'!Y$5,'2.1 Kraftwerk allgemein'!$H$15:$S$15,0)),
IF(AND($M59="x",$F59&lt;&gt;0),
IF($F59=1,$J59,
IF('2.1 Kraftwerk allgemein'!$F$17-'2.5 CAPEX'!Y$5&gt;='2.5 CAPEX'!$F59*'1.1 Allgemein'!$I$27,
IF(SUM(OFFSET(X59,0,-MIN($F59-2,COLUMN(K59)-1),1,MIN($F59-1,COLUMN(K59))))=0,$J59,""),"")),"")),""),"")</f>
        <v>0</v>
      </c>
      <c r="Z59" s="340">
        <f ca="1">IF(Z$5&lt;&gt;"",
IF(Z$5&gt;='2.1 Kraftwerk allgemein'!$F$15,
IF(Z$5&lt;='2.1 Kraftwerk allgemein'!$F$16,
$J59*INDEX('2.1 Kraftwerk allgemein'!$H$16:$S$16,,MATCH('2.5 CAPEX'!Z$5,'2.1 Kraftwerk allgemein'!$H$15:$S$15,0)),
IF(AND($M59="x",$F59&lt;&gt;0),
IF($F59=1,$J59,
IF('2.1 Kraftwerk allgemein'!$F$17-'2.5 CAPEX'!Z$5&gt;='2.5 CAPEX'!$F59*'1.1 Allgemein'!$I$27,
IF(SUM(OFFSET(Y59,0,-MIN($F59-2,COLUMN(L59)-1),1,MIN($F59-1,COLUMN(L59))))=0,$J59,""),"")),"")),""),"")</f>
        <v>0</v>
      </c>
      <c r="AA59" s="340">
        <f ca="1">IF(AA$5&lt;&gt;"",
IF(AA$5&gt;='2.1 Kraftwerk allgemein'!$F$15,
IF(AA$5&lt;='2.1 Kraftwerk allgemein'!$F$16,
$J59*INDEX('2.1 Kraftwerk allgemein'!$H$16:$S$16,,MATCH('2.5 CAPEX'!AA$5,'2.1 Kraftwerk allgemein'!$H$15:$S$15,0)),
IF(AND($M59="x",$F59&lt;&gt;0),
IF($F59=1,$J59,
IF('2.1 Kraftwerk allgemein'!$F$17-'2.5 CAPEX'!AA$5&gt;='2.5 CAPEX'!$F59*'1.1 Allgemein'!$I$27,
IF(SUM(OFFSET(Z59,0,-MIN($F59-2,COLUMN(M59)-1),1,MIN($F59-1,COLUMN(M59))))=0,$J59,""),"")),"")),""),"")</f>
        <v>0</v>
      </c>
      <c r="AB59" s="340">
        <f ca="1">IF(AB$5&lt;&gt;"",
IF(AB$5&gt;='2.1 Kraftwerk allgemein'!$F$15,
IF(AB$5&lt;='2.1 Kraftwerk allgemein'!$F$16,
$J59*INDEX('2.1 Kraftwerk allgemein'!$H$16:$S$16,,MATCH('2.5 CAPEX'!AB$5,'2.1 Kraftwerk allgemein'!$H$15:$S$15,0)),
IF(AND($M59="x",$F59&lt;&gt;0),
IF($F59=1,$J59,
IF('2.1 Kraftwerk allgemein'!$F$17-'2.5 CAPEX'!AB$5&gt;='2.5 CAPEX'!$F59*'1.1 Allgemein'!$I$27,
IF(SUM(OFFSET(AA59,0,-MIN($F59-2,COLUMN(N59)-1),1,MIN($F59-1,COLUMN(N59))))=0,$J59,""),"")),"")),""),"")</f>
        <v>0</v>
      </c>
      <c r="AC59" s="340">
        <f ca="1">IF(AC$5&lt;&gt;"",
IF(AC$5&gt;='2.1 Kraftwerk allgemein'!$F$15,
IF(AC$5&lt;='2.1 Kraftwerk allgemein'!$F$16,
$J59*INDEX('2.1 Kraftwerk allgemein'!$H$16:$S$16,,MATCH('2.5 CAPEX'!AC$5,'2.1 Kraftwerk allgemein'!$H$15:$S$15,0)),
IF(AND($M59="x",$F59&lt;&gt;0),
IF($F59=1,$J59,
IF('2.1 Kraftwerk allgemein'!$F$17-'2.5 CAPEX'!AC$5&gt;='2.5 CAPEX'!$F59*'1.1 Allgemein'!$I$27,
IF(SUM(OFFSET(AB59,0,-MIN($F59-2,COLUMN(O59)-1),1,MIN($F59-1,COLUMN(O59))))=0,$J59,""),"")),"")),""),"")</f>
        <v>0</v>
      </c>
      <c r="AD59" s="340">
        <f ca="1">IF(AD$5&lt;&gt;"",
IF(AD$5&gt;='2.1 Kraftwerk allgemein'!$F$15,
IF(AD$5&lt;='2.1 Kraftwerk allgemein'!$F$16,
$J59*INDEX('2.1 Kraftwerk allgemein'!$H$16:$S$16,,MATCH('2.5 CAPEX'!AD$5,'2.1 Kraftwerk allgemein'!$H$15:$S$15,0)),
IF(AND($M59="x",$F59&lt;&gt;0),
IF($F59=1,$J59,
IF('2.1 Kraftwerk allgemein'!$F$17-'2.5 CAPEX'!AD$5&gt;='2.5 CAPEX'!$F59*'1.1 Allgemein'!$I$27,
IF(SUM(OFFSET(AC59,0,-MIN($F59-2,COLUMN(P59)-1),1,MIN($F59-1,COLUMN(P59))))=0,$J59,""),"")),"")),""),"")</f>
        <v>0</v>
      </c>
      <c r="AE59" s="340">
        <f ca="1">IF(AE$5&lt;&gt;"",
IF(AE$5&gt;='2.1 Kraftwerk allgemein'!$F$15,
IF(AE$5&lt;='2.1 Kraftwerk allgemein'!$F$16,
$J59*INDEX('2.1 Kraftwerk allgemein'!$H$16:$S$16,,MATCH('2.5 CAPEX'!AE$5,'2.1 Kraftwerk allgemein'!$H$15:$S$15,0)),
IF(AND($M59="x",$F59&lt;&gt;0),
IF($F59=1,$J59,
IF('2.1 Kraftwerk allgemein'!$F$17-'2.5 CAPEX'!AE$5&gt;='2.5 CAPEX'!$F59*'1.1 Allgemein'!$I$27,
IF(SUM(OFFSET(AD59,0,-MIN($F59-2,COLUMN(Q59)-1),1,MIN($F59-1,COLUMN(Q59))))=0,$J59,""),"")),"")),""),"")</f>
        <v>0</v>
      </c>
      <c r="AF59" s="340">
        <f ca="1">IF(AF$5&lt;&gt;"",
IF(AF$5&gt;='2.1 Kraftwerk allgemein'!$F$15,
IF(AF$5&lt;='2.1 Kraftwerk allgemein'!$F$16,
$J59*INDEX('2.1 Kraftwerk allgemein'!$H$16:$S$16,,MATCH('2.5 CAPEX'!AF$5,'2.1 Kraftwerk allgemein'!$H$15:$S$15,0)),
IF(AND($M59="x",$F59&lt;&gt;0),
IF($F59=1,$J59,
IF('2.1 Kraftwerk allgemein'!$F$17-'2.5 CAPEX'!AF$5&gt;='2.5 CAPEX'!$F59*'1.1 Allgemein'!$I$27,
IF(SUM(OFFSET(AE59,0,-MIN($F59-2,COLUMN(R59)-1),1,MIN($F59-1,COLUMN(R59))))=0,$J59,""),"")),"")),""),"")</f>
        <v>0</v>
      </c>
      <c r="AG59" s="340">
        <f ca="1">IF(AG$5&lt;&gt;"",
IF(AG$5&gt;='2.1 Kraftwerk allgemein'!$F$15,
IF(AG$5&lt;='2.1 Kraftwerk allgemein'!$F$16,
$J59*INDEX('2.1 Kraftwerk allgemein'!$H$16:$S$16,,MATCH('2.5 CAPEX'!AG$5,'2.1 Kraftwerk allgemein'!$H$15:$S$15,0)),
IF(AND($M59="x",$F59&lt;&gt;0),
IF($F59=1,$J59,
IF('2.1 Kraftwerk allgemein'!$F$17-'2.5 CAPEX'!AG$5&gt;='2.5 CAPEX'!$F59*'1.1 Allgemein'!$I$27,
IF(SUM(OFFSET(AF59,0,-MIN($F59-2,COLUMN(S59)-1),1,MIN($F59-1,COLUMN(S59))))=0,$J59,""),"")),"")),""),"")</f>
        <v>0</v>
      </c>
      <c r="AH59" s="340">
        <f ca="1">IF(AH$5&lt;&gt;"",
IF(AH$5&gt;='2.1 Kraftwerk allgemein'!$F$15,
IF(AH$5&lt;='2.1 Kraftwerk allgemein'!$F$16,
$J59*INDEX('2.1 Kraftwerk allgemein'!$H$16:$S$16,,MATCH('2.5 CAPEX'!AH$5,'2.1 Kraftwerk allgemein'!$H$15:$S$15,0)),
IF(AND($M59="x",$F59&lt;&gt;0),
IF($F59=1,$J59,
IF('2.1 Kraftwerk allgemein'!$F$17-'2.5 CAPEX'!AH$5&gt;='2.5 CAPEX'!$F59*'1.1 Allgemein'!$I$27,
IF(SUM(OFFSET(AG59,0,-MIN($F59-2,COLUMN(T59)-1),1,MIN($F59-1,COLUMN(T59))))=0,$J59,""),"")),"")),""),"")</f>
        <v>0</v>
      </c>
      <c r="AI59" s="340">
        <f ca="1">IF(AI$5&lt;&gt;"",
IF(AI$5&gt;='2.1 Kraftwerk allgemein'!$F$15,
IF(AI$5&lt;='2.1 Kraftwerk allgemein'!$F$16,
$J59*INDEX('2.1 Kraftwerk allgemein'!$H$16:$S$16,,MATCH('2.5 CAPEX'!AI$5,'2.1 Kraftwerk allgemein'!$H$15:$S$15,0)),
IF(AND($M59="x",$F59&lt;&gt;0),
IF($F59=1,$J59,
IF('2.1 Kraftwerk allgemein'!$F$17-'2.5 CAPEX'!AI$5&gt;='2.5 CAPEX'!$F59*'1.1 Allgemein'!$I$27,
IF(SUM(OFFSET(AH59,0,-MIN($F59-2,COLUMN(U59)-1),1,MIN($F59-1,COLUMN(U59))))=0,$J59,""),"")),"")),""),"")</f>
        <v>0</v>
      </c>
      <c r="AJ59" s="340" t="str">
        <f ca="1">IF(AJ$5&lt;&gt;"",
IF(AJ$5&gt;='2.1 Kraftwerk allgemein'!$F$15,
IF(AJ$5&lt;='2.1 Kraftwerk allgemein'!$F$16,
$J59*INDEX('2.1 Kraftwerk allgemein'!$H$16:$S$16,,MATCH('2.5 CAPEX'!AJ$5,'2.1 Kraftwerk allgemein'!$H$15:$S$15,0)),
IF(AND($M59="x",$F59&lt;&gt;0),
IF($F59=1,$J59,
IF('2.1 Kraftwerk allgemein'!$F$17-'2.5 CAPEX'!AJ$5&gt;='2.5 CAPEX'!$F59*'1.1 Allgemein'!$I$27,
IF(SUM(OFFSET(AI59,0,-MIN($F59-2,COLUMN(V59)-1),1,MIN($F59-1,COLUMN(V59))))=0,$J59,""),"")),"")),""),"")</f>
        <v/>
      </c>
      <c r="AK59" s="340" t="str">
        <f ca="1">IF(AK$5&lt;&gt;"",
IF(AK$5&gt;='2.1 Kraftwerk allgemein'!$F$15,
IF(AK$5&lt;='2.1 Kraftwerk allgemein'!$F$16,
$J59*INDEX('2.1 Kraftwerk allgemein'!$H$16:$S$16,,MATCH('2.5 CAPEX'!AK$5,'2.1 Kraftwerk allgemein'!$H$15:$S$15,0)),
IF(AND($M59="x",$F59&lt;&gt;0),
IF($F59=1,$J59,
IF('2.1 Kraftwerk allgemein'!$F$17-'2.5 CAPEX'!AK$5&gt;='2.5 CAPEX'!$F59*'1.1 Allgemein'!$I$27,
IF(SUM(OFFSET(AJ59,0,-MIN($F59-2,COLUMN(W59)-1),1,MIN($F59-1,COLUMN(W59))))=0,$J59,""),"")),"")),""),"")</f>
        <v/>
      </c>
      <c r="AL59" s="340" t="str">
        <f ca="1">IF(AL$5&lt;&gt;"",
IF(AL$5&gt;='2.1 Kraftwerk allgemein'!$F$15,
IF(AL$5&lt;='2.1 Kraftwerk allgemein'!$F$16,
$J59*INDEX('2.1 Kraftwerk allgemein'!$H$16:$S$16,,MATCH('2.5 CAPEX'!AL$5,'2.1 Kraftwerk allgemein'!$H$15:$S$15,0)),
IF(AND($M59="x",$F59&lt;&gt;0),
IF($F59=1,$J59,
IF('2.1 Kraftwerk allgemein'!$F$17-'2.5 CAPEX'!AL$5&gt;='2.5 CAPEX'!$F59*'1.1 Allgemein'!$I$27,
IF(SUM(OFFSET(AK59,0,-MIN($F59-2,COLUMN(X59)-1),1,MIN($F59-1,COLUMN(X59))))=0,$J59,""),"")),"")),""),"")</f>
        <v/>
      </c>
      <c r="AM59" s="340" t="str">
        <f ca="1">IF(AM$5&lt;&gt;"",
IF(AM$5&gt;='2.1 Kraftwerk allgemein'!$F$15,
IF(AM$5&lt;='2.1 Kraftwerk allgemein'!$F$16,
$J59*INDEX('2.1 Kraftwerk allgemein'!$H$16:$S$16,,MATCH('2.5 CAPEX'!AM$5,'2.1 Kraftwerk allgemein'!$H$15:$S$15,0)),
IF(AND($M59="x",$F59&lt;&gt;0),
IF($F59=1,$J59,
IF('2.1 Kraftwerk allgemein'!$F$17-'2.5 CAPEX'!AM$5&gt;='2.5 CAPEX'!$F59*'1.1 Allgemein'!$I$27,
IF(SUM(OFFSET(AL59,0,-MIN($F59-2,COLUMN(Y59)-1),1,MIN($F59-1,COLUMN(Y59))))=0,$J59,""),"")),"")),""),"")</f>
        <v/>
      </c>
      <c r="AN59" s="340" t="str">
        <f ca="1">IF(AN$5&lt;&gt;"",
IF(AN$5&gt;='2.1 Kraftwerk allgemein'!$F$15,
IF(AN$5&lt;='2.1 Kraftwerk allgemein'!$F$16,
$J59*INDEX('2.1 Kraftwerk allgemein'!$H$16:$S$16,,MATCH('2.5 CAPEX'!AN$5,'2.1 Kraftwerk allgemein'!$H$15:$S$15,0)),
IF(AND($M59="x",$F59&lt;&gt;0),
IF($F59=1,$J59,
IF('2.1 Kraftwerk allgemein'!$F$17-'2.5 CAPEX'!AN$5&gt;='2.5 CAPEX'!$F59*'1.1 Allgemein'!$I$27,
IF(SUM(OFFSET(AM59,0,-MIN($F59-2,COLUMN(Z59)-1),1,MIN($F59-1,COLUMN(Z59))))=0,$J59,""),"")),"")),""),"")</f>
        <v/>
      </c>
      <c r="AO59" s="340" t="str">
        <f ca="1">IF(AO$5&lt;&gt;"",
IF(AO$5&gt;='2.1 Kraftwerk allgemein'!$F$15,
IF(AO$5&lt;='2.1 Kraftwerk allgemein'!$F$16,
$J59*INDEX('2.1 Kraftwerk allgemein'!$H$16:$S$16,,MATCH('2.5 CAPEX'!AO$5,'2.1 Kraftwerk allgemein'!$H$15:$S$15,0)),
IF(AND($M59="x",$F59&lt;&gt;0),
IF($F59=1,$J59,
IF('2.1 Kraftwerk allgemein'!$F$17-'2.5 CAPEX'!AO$5&gt;='2.5 CAPEX'!$F59*'1.1 Allgemein'!$I$27,
IF(SUM(OFFSET(AN59,0,-MIN($F59-2,COLUMN(AA59)-1),1,MIN($F59-1,COLUMN(AA59))))=0,$J59,""),"")),"")),""),"")</f>
        <v/>
      </c>
      <c r="AP59" s="340" t="str">
        <f ca="1">IF(AP$5&lt;&gt;"",
IF(AP$5&gt;='2.1 Kraftwerk allgemein'!$F$15,
IF(AP$5&lt;='2.1 Kraftwerk allgemein'!$F$16,
$J59*INDEX('2.1 Kraftwerk allgemein'!$H$16:$S$16,,MATCH('2.5 CAPEX'!AP$5,'2.1 Kraftwerk allgemein'!$H$15:$S$15,0)),
IF(AND($M59="x",$F59&lt;&gt;0),
IF($F59=1,$J59,
IF('2.1 Kraftwerk allgemein'!$F$17-'2.5 CAPEX'!AP$5&gt;='2.5 CAPEX'!$F59*'1.1 Allgemein'!$I$27,
IF(SUM(OFFSET(AO59,0,-MIN($F59-2,COLUMN(AB59)-1),1,MIN($F59-1,COLUMN(AB59))))=0,$J59,""),"")),"")),""),"")</f>
        <v/>
      </c>
      <c r="AQ59" s="340" t="str">
        <f ca="1">IF(AQ$5&lt;&gt;"",
IF(AQ$5&gt;='2.1 Kraftwerk allgemein'!$F$15,
IF(AQ$5&lt;='2.1 Kraftwerk allgemein'!$F$16,
$J59*INDEX('2.1 Kraftwerk allgemein'!$H$16:$S$16,,MATCH('2.5 CAPEX'!AQ$5,'2.1 Kraftwerk allgemein'!$H$15:$S$15,0)),
IF(AND($M59="x",$F59&lt;&gt;0),
IF($F59=1,$J59,
IF('2.1 Kraftwerk allgemein'!$F$17-'2.5 CAPEX'!AQ$5&gt;='2.5 CAPEX'!$F59*'1.1 Allgemein'!$I$27,
IF(SUM(OFFSET(AP59,0,-MIN($F59-2,COLUMN(AC59)-1),1,MIN($F59-1,COLUMN(AC59))))=0,$J59,""),"")),"")),""),"")</f>
        <v/>
      </c>
      <c r="AR59" s="340" t="str">
        <f ca="1">IF(AR$5&lt;&gt;"",
IF(AR$5&gt;='2.1 Kraftwerk allgemein'!$F$15,
IF(AR$5&lt;='2.1 Kraftwerk allgemein'!$F$16,
$J59*INDEX('2.1 Kraftwerk allgemein'!$H$16:$S$16,,MATCH('2.5 CAPEX'!AR$5,'2.1 Kraftwerk allgemein'!$H$15:$S$15,0)),
IF(AND($M59="x",$F59&lt;&gt;0),
IF($F59=1,$J59,
IF('2.1 Kraftwerk allgemein'!$F$17-'2.5 CAPEX'!AR$5&gt;='2.5 CAPEX'!$F59*'1.1 Allgemein'!$I$27,
IF(SUM(OFFSET(AQ59,0,-MIN($F59-2,COLUMN(AD59)-1),1,MIN($F59-1,COLUMN(AD59))))=0,$J59,""),"")),"")),""),"")</f>
        <v/>
      </c>
      <c r="AS59" s="340" t="str">
        <f ca="1">IF(AS$5&lt;&gt;"",
IF(AS$5&gt;='2.1 Kraftwerk allgemein'!$F$15,
IF(AS$5&lt;='2.1 Kraftwerk allgemein'!$F$16,
$J59*INDEX('2.1 Kraftwerk allgemein'!$H$16:$S$16,,MATCH('2.5 CAPEX'!AS$5,'2.1 Kraftwerk allgemein'!$H$15:$S$15,0)),
IF(AND($M59="x",$F59&lt;&gt;0),
IF($F59=1,$J59,
IF('2.1 Kraftwerk allgemein'!$F$17-'2.5 CAPEX'!AS$5&gt;='2.5 CAPEX'!$F59*'1.1 Allgemein'!$I$27,
IF(SUM(OFFSET(AR59,0,-MIN($F59-2,COLUMN(AE59)-1),1,MIN($F59-1,COLUMN(AE59))))=0,$J59,""),"")),"")),""),"")</f>
        <v/>
      </c>
      <c r="AT59" s="340" t="str">
        <f ca="1">IF(AT$5&lt;&gt;"",
IF(AT$5&gt;='2.1 Kraftwerk allgemein'!$F$15,
IF(AT$5&lt;='2.1 Kraftwerk allgemein'!$F$16,
$J59*INDEX('2.1 Kraftwerk allgemein'!$H$16:$S$16,,MATCH('2.5 CAPEX'!AT$5,'2.1 Kraftwerk allgemein'!$H$15:$S$15,0)),
IF(AND($M59="x",$F59&lt;&gt;0),
IF($F59=1,$J59,
IF('2.1 Kraftwerk allgemein'!$F$17-'2.5 CAPEX'!AT$5&gt;='2.5 CAPEX'!$F59*'1.1 Allgemein'!$I$27,
IF(SUM(OFFSET(AS59,0,-MIN($F59-2,COLUMN(AF59)-1),1,MIN($F59-1,COLUMN(AF59))))=0,$J59,""),"")),"")),""),"")</f>
        <v/>
      </c>
      <c r="AU59" s="340" t="str">
        <f ca="1">IF(AU$5&lt;&gt;"",
IF(AU$5&gt;='2.1 Kraftwerk allgemein'!$F$15,
IF(AU$5&lt;='2.1 Kraftwerk allgemein'!$F$16,
$J59*INDEX('2.1 Kraftwerk allgemein'!$H$16:$S$16,,MATCH('2.5 CAPEX'!AU$5,'2.1 Kraftwerk allgemein'!$H$15:$S$15,0)),
IF(AND($M59="x",$F59&lt;&gt;0),
IF($F59=1,$J59,
IF('2.1 Kraftwerk allgemein'!$F$17-'2.5 CAPEX'!AU$5&gt;='2.5 CAPEX'!$F59*'1.1 Allgemein'!$I$27,
IF(SUM(OFFSET(AT59,0,-MIN($F59-2,COLUMN(AG59)-1),1,MIN($F59-1,COLUMN(AG59))))=0,$J59,""),"")),"")),""),"")</f>
        <v/>
      </c>
      <c r="AV59" s="340" t="str">
        <f ca="1">IF(AV$5&lt;&gt;"",
IF(AV$5&gt;='2.1 Kraftwerk allgemein'!$F$15,
IF(AV$5&lt;='2.1 Kraftwerk allgemein'!$F$16,
$J59*INDEX('2.1 Kraftwerk allgemein'!$H$16:$S$16,,MATCH('2.5 CAPEX'!AV$5,'2.1 Kraftwerk allgemein'!$H$15:$S$15,0)),
IF(AND($M59="x",$F59&lt;&gt;0),
IF($F59=1,$J59,
IF('2.1 Kraftwerk allgemein'!$F$17-'2.5 CAPEX'!AV$5&gt;='2.5 CAPEX'!$F59*'1.1 Allgemein'!$I$27,
IF(SUM(OFFSET(AU59,0,-MIN($F59-2,COLUMN(AH59)-1),1,MIN($F59-1,COLUMN(AH59))))=0,$J59,""),"")),"")),""),"")</f>
        <v/>
      </c>
      <c r="AW59" s="340" t="str">
        <f ca="1">IF(AW$5&lt;&gt;"",
IF(AW$5&gt;='2.1 Kraftwerk allgemein'!$F$15,
IF(AW$5&lt;='2.1 Kraftwerk allgemein'!$F$16,
$J59*INDEX('2.1 Kraftwerk allgemein'!$H$16:$S$16,,MATCH('2.5 CAPEX'!AW$5,'2.1 Kraftwerk allgemein'!$H$15:$S$15,0)),
IF(AND($M59="x",$F59&lt;&gt;0),
IF($F59=1,$J59,
IF('2.1 Kraftwerk allgemein'!$F$17-'2.5 CAPEX'!AW$5&gt;='2.5 CAPEX'!$F59*'1.1 Allgemein'!$I$27,
IF(SUM(OFFSET(AV59,0,-MIN($F59-2,COLUMN(AI59)-1),1,MIN($F59-1,COLUMN(AI59))))=0,$J59,""),"")),"")),""),"")</f>
        <v/>
      </c>
      <c r="AX59" s="340" t="str">
        <f ca="1">IF(AX$5&lt;&gt;"",
IF(AX$5&gt;='2.1 Kraftwerk allgemein'!$F$15,
IF(AX$5&lt;='2.1 Kraftwerk allgemein'!$F$16,
$J59*INDEX('2.1 Kraftwerk allgemein'!$H$16:$S$16,,MATCH('2.5 CAPEX'!AX$5,'2.1 Kraftwerk allgemein'!$H$15:$S$15,0)),
IF(AND($M59="x",$F59&lt;&gt;0),
IF($F59=1,$J59,
IF('2.1 Kraftwerk allgemein'!$F$17-'2.5 CAPEX'!AX$5&gt;='2.5 CAPEX'!$F59*'1.1 Allgemein'!$I$27,
IF(SUM(OFFSET(AW59,0,-MIN($F59-2,COLUMN(AJ59)-1),1,MIN($F59-1,COLUMN(AJ59))))=0,$J59,""),"")),"")),""),"")</f>
        <v/>
      </c>
      <c r="AY59" s="340" t="str">
        <f ca="1">IF(AY$5&lt;&gt;"",
IF(AY$5&gt;='2.1 Kraftwerk allgemein'!$F$15,
IF(AY$5&lt;='2.1 Kraftwerk allgemein'!$F$16,
$J59*INDEX('2.1 Kraftwerk allgemein'!$H$16:$S$16,,MATCH('2.5 CAPEX'!AY$5,'2.1 Kraftwerk allgemein'!$H$15:$S$15,0)),
IF(AND($M59="x",$F59&lt;&gt;0),
IF($F59=1,$J59,
IF('2.1 Kraftwerk allgemein'!$F$17-'2.5 CAPEX'!AY$5&gt;='2.5 CAPEX'!$F59*'1.1 Allgemein'!$I$27,
IF(SUM(OFFSET(AX59,0,-MIN($F59-2,COLUMN(AK59)-1),1,MIN($F59-1,COLUMN(AK59))))=0,$J59,""),"")),"")),""),"")</f>
        <v/>
      </c>
      <c r="AZ59" s="340" t="str">
        <f ca="1">IF(AZ$5&lt;&gt;"",
IF(AZ$5&gt;='2.1 Kraftwerk allgemein'!$F$15,
IF(AZ$5&lt;='2.1 Kraftwerk allgemein'!$F$16,
$J59*INDEX('2.1 Kraftwerk allgemein'!$H$16:$S$16,,MATCH('2.5 CAPEX'!AZ$5,'2.1 Kraftwerk allgemein'!$H$15:$S$15,0)),
IF(AND($M59="x",$F59&lt;&gt;0),
IF($F59=1,$J59,
IF('2.1 Kraftwerk allgemein'!$F$17-'2.5 CAPEX'!AZ$5&gt;='2.5 CAPEX'!$F59*'1.1 Allgemein'!$I$27,
IF(SUM(OFFSET(AY59,0,-MIN($F59-2,COLUMN(AL59)-1),1,MIN($F59-1,COLUMN(AL59))))=0,$J59,""),"")),"")),""),"")</f>
        <v/>
      </c>
      <c r="BA59" s="340" t="str">
        <f ca="1">IF(BA$5&lt;&gt;"",
IF(BA$5&gt;='2.1 Kraftwerk allgemein'!$F$15,
IF(BA$5&lt;='2.1 Kraftwerk allgemein'!$F$16,
$J59*INDEX('2.1 Kraftwerk allgemein'!$H$16:$S$16,,MATCH('2.5 CAPEX'!BA$5,'2.1 Kraftwerk allgemein'!$H$15:$S$15,0)),
IF(AND($M59="x",$F59&lt;&gt;0),
IF($F59=1,$J59,
IF('2.1 Kraftwerk allgemein'!$F$17-'2.5 CAPEX'!BA$5&gt;='2.5 CAPEX'!$F59*'1.1 Allgemein'!$I$27,
IF(SUM(OFFSET(AZ59,0,-MIN($F59-2,COLUMN(AM59)-1),1,MIN($F59-1,COLUMN(AM59))))=0,$J59,""),"")),"")),""),"")</f>
        <v/>
      </c>
      <c r="BB59" s="340" t="str">
        <f ca="1">IF(BB$5&lt;&gt;"",
IF(BB$5&gt;='2.1 Kraftwerk allgemein'!$F$15,
IF(BB$5&lt;='2.1 Kraftwerk allgemein'!$F$16,
$J59*INDEX('2.1 Kraftwerk allgemein'!$H$16:$S$16,,MATCH('2.5 CAPEX'!BB$5,'2.1 Kraftwerk allgemein'!$H$15:$S$15,0)),
IF(AND($M59="x",$F59&lt;&gt;0),
IF($F59=1,$J59,
IF('2.1 Kraftwerk allgemein'!$F$17-'2.5 CAPEX'!BB$5&gt;='2.5 CAPEX'!$F59*'1.1 Allgemein'!$I$27,
IF(SUM(OFFSET(BA59,0,-MIN($F59-2,COLUMN(AN59)-1),1,MIN($F59-1,COLUMN(AN59))))=0,$J59,""),"")),"")),""),"")</f>
        <v/>
      </c>
      <c r="BC59" s="340" t="str">
        <f ca="1">IF(BC$5&lt;&gt;"",
IF(BC$5&gt;='2.1 Kraftwerk allgemein'!$F$15,
IF(BC$5&lt;='2.1 Kraftwerk allgemein'!$F$16,
$J59*INDEX('2.1 Kraftwerk allgemein'!$H$16:$S$16,,MATCH('2.5 CAPEX'!BC$5,'2.1 Kraftwerk allgemein'!$H$15:$S$15,0)),
IF(AND($M59="x",$F59&lt;&gt;0),
IF($F59=1,$J59,
IF('2.1 Kraftwerk allgemein'!$F$17-'2.5 CAPEX'!BC$5&gt;='2.5 CAPEX'!$F59*'1.1 Allgemein'!$I$27,
IF(SUM(OFFSET(BB59,0,-MIN($F59-2,COLUMN(AO59)-1),1,MIN($F59-1,COLUMN(AO59))))=0,$J59,""),"")),"")),""),"")</f>
        <v/>
      </c>
      <c r="BD59" s="340" t="str">
        <f ca="1">IF(BD$5&lt;&gt;"",
IF(BD$5&gt;='2.1 Kraftwerk allgemein'!$F$15,
IF(BD$5&lt;='2.1 Kraftwerk allgemein'!$F$16,
$J59*INDEX('2.1 Kraftwerk allgemein'!$H$16:$S$16,,MATCH('2.5 CAPEX'!BD$5,'2.1 Kraftwerk allgemein'!$H$15:$S$15,0)),
IF(AND($M59="x",$F59&lt;&gt;0),
IF($F59=1,$J59,
IF('2.1 Kraftwerk allgemein'!$F$17-'2.5 CAPEX'!BD$5&gt;='2.5 CAPEX'!$F59*'1.1 Allgemein'!$I$27,
IF(SUM(OFFSET(BC59,0,-MIN($F59-2,COLUMN(AP59)-1),1,MIN($F59-1,COLUMN(AP59))))=0,$J59,""),"")),"")),""),"")</f>
        <v/>
      </c>
      <c r="BE59" s="340" t="str">
        <f ca="1">IF(BE$5&lt;&gt;"",
IF(BE$5&gt;='2.1 Kraftwerk allgemein'!$F$15,
IF(BE$5&lt;='2.1 Kraftwerk allgemein'!$F$16,
$J59*INDEX('2.1 Kraftwerk allgemein'!$H$16:$S$16,,MATCH('2.5 CAPEX'!BE$5,'2.1 Kraftwerk allgemein'!$H$15:$S$15,0)),
IF(AND($M59="x",$F59&lt;&gt;0),
IF($F59=1,$J59,
IF('2.1 Kraftwerk allgemein'!$F$17-'2.5 CAPEX'!BE$5&gt;='2.5 CAPEX'!$F59*'1.1 Allgemein'!$I$27,
IF(SUM(OFFSET(BD59,0,-MIN($F59-2,COLUMN(AQ59)-1),1,MIN($F59-1,COLUMN(AQ59))))=0,$J59,""),"")),"")),""),"")</f>
        <v/>
      </c>
      <c r="BF59" s="340" t="str">
        <f ca="1">IF(BF$5&lt;&gt;"",
IF(BF$5&gt;='2.1 Kraftwerk allgemein'!$F$15,
IF(BF$5&lt;='2.1 Kraftwerk allgemein'!$F$16,
$J59*INDEX('2.1 Kraftwerk allgemein'!$H$16:$S$16,,MATCH('2.5 CAPEX'!BF$5,'2.1 Kraftwerk allgemein'!$H$15:$S$15,0)),
IF(AND($M59="x",$F59&lt;&gt;0),
IF($F59=1,$J59,
IF('2.1 Kraftwerk allgemein'!$F$17-'2.5 CAPEX'!BF$5&gt;='2.5 CAPEX'!$F59*'1.1 Allgemein'!$I$27,
IF(SUM(OFFSET(BE59,0,-MIN($F59-2,COLUMN(AR59)-1),1,MIN($F59-1,COLUMN(AR59))))=0,$J59,""),"")),"")),""),"")</f>
        <v/>
      </c>
      <c r="BG59" s="340" t="str">
        <f ca="1">IF(BG$5&lt;&gt;"",
IF(BG$5&gt;='2.1 Kraftwerk allgemein'!$F$15,
IF(BG$5&lt;='2.1 Kraftwerk allgemein'!$F$16,
$J59*INDEX('2.1 Kraftwerk allgemein'!$H$16:$S$16,,MATCH('2.5 CAPEX'!BG$5,'2.1 Kraftwerk allgemein'!$H$15:$S$15,0)),
IF(AND($M59="x",$F59&lt;&gt;0),
IF($F59=1,$J59,
IF('2.1 Kraftwerk allgemein'!$F$17-'2.5 CAPEX'!BG$5&gt;='2.5 CAPEX'!$F59*'1.1 Allgemein'!$I$27,
IF(SUM(OFFSET(BF59,0,-MIN($F59-2,COLUMN(AS59)-1),1,MIN($F59-1,COLUMN(AS59))))=0,$J59,""),"")),"")),""),"")</f>
        <v/>
      </c>
      <c r="BH59" s="340" t="str">
        <f ca="1">IF(BH$5&lt;&gt;"",
IF(BH$5&gt;='2.1 Kraftwerk allgemein'!$F$15,
IF(BH$5&lt;='2.1 Kraftwerk allgemein'!$F$16,
$J59*INDEX('2.1 Kraftwerk allgemein'!$H$16:$S$16,,MATCH('2.5 CAPEX'!BH$5,'2.1 Kraftwerk allgemein'!$H$15:$S$15,0)),
IF(AND($M59="x",$F59&lt;&gt;0),
IF($F59=1,$J59,
IF('2.1 Kraftwerk allgemein'!$F$17-'2.5 CAPEX'!BH$5&gt;='2.5 CAPEX'!$F59*'1.1 Allgemein'!$I$27,
IF(SUM(OFFSET(BG59,0,-MIN($F59-2,COLUMN(AT59)-1),1,MIN($F59-1,COLUMN(AT59))))=0,$J59,""),"")),"")),""),"")</f>
        <v/>
      </c>
      <c r="BI59" s="340" t="str">
        <f ca="1">IF(BI$5&lt;&gt;"",
IF(BI$5&gt;='2.1 Kraftwerk allgemein'!$F$15,
IF(BI$5&lt;='2.1 Kraftwerk allgemein'!$F$16,
$J59*INDEX('2.1 Kraftwerk allgemein'!$H$16:$S$16,,MATCH('2.5 CAPEX'!BI$5,'2.1 Kraftwerk allgemein'!$H$15:$S$15,0)),
IF(AND($M59="x",$F59&lt;&gt;0),
IF($F59=1,$J59,
IF('2.1 Kraftwerk allgemein'!$F$17-'2.5 CAPEX'!BI$5&gt;='2.5 CAPEX'!$F59*'1.1 Allgemein'!$I$27,
IF(SUM(OFFSET(BH59,0,-MIN($F59-2,COLUMN(AU59)-1),1,MIN($F59-1,COLUMN(AU59))))=0,$J59,""),"")),"")),""),"")</f>
        <v/>
      </c>
      <c r="BJ59" s="340" t="str">
        <f ca="1">IF(BJ$5&lt;&gt;"",
IF(BJ$5&gt;='2.1 Kraftwerk allgemein'!$F$15,
IF(BJ$5&lt;='2.1 Kraftwerk allgemein'!$F$16,
$J59*INDEX('2.1 Kraftwerk allgemein'!$H$16:$S$16,,MATCH('2.5 CAPEX'!BJ$5,'2.1 Kraftwerk allgemein'!$H$15:$S$15,0)),
IF(AND($M59="x",$F59&lt;&gt;0),
IF($F59=1,$J59,
IF('2.1 Kraftwerk allgemein'!$F$17-'2.5 CAPEX'!BJ$5&gt;='2.5 CAPEX'!$F59*'1.1 Allgemein'!$I$27,
IF(SUM(OFFSET(BI59,0,-MIN($F59-2,COLUMN(AV59)-1),1,MIN($F59-1,COLUMN(AV59))))=0,$J59,""),"")),"")),""),"")</f>
        <v/>
      </c>
      <c r="BK59" s="340" t="str">
        <f ca="1">IF(BK$5&lt;&gt;"",
IF(BK$5&gt;='2.1 Kraftwerk allgemein'!$F$15,
IF(BK$5&lt;='2.1 Kraftwerk allgemein'!$F$16,
$J59*INDEX('2.1 Kraftwerk allgemein'!$H$16:$S$16,,MATCH('2.5 CAPEX'!BK$5,'2.1 Kraftwerk allgemein'!$H$15:$S$15,0)),
IF(AND($M59="x",$F59&lt;&gt;0),
IF($F59=1,$J59,
IF('2.1 Kraftwerk allgemein'!$F$17-'2.5 CAPEX'!BK$5&gt;='2.5 CAPEX'!$F59*'1.1 Allgemein'!$I$27,
IF(SUM(OFFSET(BJ59,0,-MIN($F59-2,COLUMN(AW59)-1),1,MIN($F59-1,COLUMN(AW59))))=0,$J59,""),"")),"")),""),"")</f>
        <v/>
      </c>
      <c r="BL59" s="340" t="str">
        <f ca="1">IF(BL$5&lt;&gt;"",
IF(BL$5&gt;='2.1 Kraftwerk allgemein'!$F$15,
IF(BL$5&lt;='2.1 Kraftwerk allgemein'!$F$16,
$J59*INDEX('2.1 Kraftwerk allgemein'!$H$16:$S$16,,MATCH('2.5 CAPEX'!BL$5,'2.1 Kraftwerk allgemein'!$H$15:$S$15,0)),
IF(AND($M59="x",$F59&lt;&gt;0),
IF($F59=1,$J59,
IF('2.1 Kraftwerk allgemein'!$F$17-'2.5 CAPEX'!BL$5&gt;='2.5 CAPEX'!$F59*'1.1 Allgemein'!$I$27,
IF(SUM(OFFSET(BK59,0,-MIN($F59-2,COLUMN(AX59)-1),1,MIN($F59-1,COLUMN(AX59))))=0,$J59,""),"")),"")),""),"")</f>
        <v/>
      </c>
      <c r="BM59" s="340" t="str">
        <f ca="1">IF(BM$5&lt;&gt;"",
IF(BM$5&gt;='2.1 Kraftwerk allgemein'!$F$15,
IF(BM$5&lt;='2.1 Kraftwerk allgemein'!$F$16,
$J59*INDEX('2.1 Kraftwerk allgemein'!$H$16:$S$16,,MATCH('2.5 CAPEX'!BM$5,'2.1 Kraftwerk allgemein'!$H$15:$S$15,0)),
IF(AND($M59="x",$F59&lt;&gt;0),
IF($F59=1,$J59,
IF('2.1 Kraftwerk allgemein'!$F$17-'2.5 CAPEX'!BM$5&gt;='2.5 CAPEX'!$F59*'1.1 Allgemein'!$I$27,
IF(SUM(OFFSET(BL59,0,-MIN($F59-2,COLUMN(AY59)-1),1,MIN($F59-1,COLUMN(AY59))))=0,$J59,""),"")),"")),""),"")</f>
        <v/>
      </c>
      <c r="BN59" s="340" t="str">
        <f ca="1">IF(BN$5&lt;&gt;"",
IF(BN$5&gt;='2.1 Kraftwerk allgemein'!$F$15,
IF(BN$5&lt;='2.1 Kraftwerk allgemein'!$F$16,
$J59*INDEX('2.1 Kraftwerk allgemein'!$H$16:$S$16,,MATCH('2.5 CAPEX'!BN$5,'2.1 Kraftwerk allgemein'!$H$15:$S$15,0)),
IF(AND($M59="x",$F59&lt;&gt;0),
IF($F59=1,$J59,
IF('2.1 Kraftwerk allgemein'!$F$17-'2.5 CAPEX'!BN$5&gt;='2.5 CAPEX'!$F59*'1.1 Allgemein'!$I$27,
IF(SUM(OFFSET(BM59,0,-MIN($F59-2,COLUMN(AZ59)-1),1,MIN($F59-1,COLUMN(AZ59))))=0,$J59,""),"")),"")),""),"")</f>
        <v/>
      </c>
      <c r="BO59" s="340" t="str">
        <f ca="1">IF(BO$5&lt;&gt;"",
IF(BO$5&gt;='2.1 Kraftwerk allgemein'!$F$15,
IF(BO$5&lt;='2.1 Kraftwerk allgemein'!$F$16,
$J59*INDEX('2.1 Kraftwerk allgemein'!$H$16:$S$16,,MATCH('2.5 CAPEX'!BO$5,'2.1 Kraftwerk allgemein'!$H$15:$S$15,0)),
IF(AND($M59="x",$F59&lt;&gt;0),
IF($F59=1,$J59,
IF('2.1 Kraftwerk allgemein'!$F$17-'2.5 CAPEX'!BO$5&gt;='2.5 CAPEX'!$F59*'1.1 Allgemein'!$I$27,
IF(SUM(OFFSET(BN59,0,-MIN($F59-2,COLUMN(BA59)-1),1,MIN($F59-1,COLUMN(BA59))))=0,$J59,""),"")),"")),""),"")</f>
        <v/>
      </c>
      <c r="BP59" s="340" t="str">
        <f ca="1">IF(BP$5&lt;&gt;"",
IF(BP$5&gt;='2.1 Kraftwerk allgemein'!$F$15,
IF(BP$5&lt;='2.1 Kraftwerk allgemein'!$F$16,
$J59*INDEX('2.1 Kraftwerk allgemein'!$H$16:$S$16,,MATCH('2.5 CAPEX'!BP$5,'2.1 Kraftwerk allgemein'!$H$15:$S$15,0)),
IF(AND($M59="x",$F59&lt;&gt;0),
IF($F59=1,$J59,
IF('2.1 Kraftwerk allgemein'!$F$17-'2.5 CAPEX'!BP$5&gt;='2.5 CAPEX'!$F59*'1.1 Allgemein'!$I$27,
IF(SUM(OFFSET(BO59,0,-MIN($F59-2,COLUMN(BB59)-1),1,MIN($F59-1,COLUMN(BB59))))=0,$J59,""),"")),"")),""),"")</f>
        <v/>
      </c>
      <c r="BQ59" s="340" t="str">
        <f ca="1">IF(BQ$5&lt;&gt;"",
IF(BQ$5&gt;='2.1 Kraftwerk allgemein'!$F$15,
IF(BQ$5&lt;='2.1 Kraftwerk allgemein'!$F$16,
$J59*INDEX('2.1 Kraftwerk allgemein'!$H$16:$S$16,,MATCH('2.5 CAPEX'!BQ$5,'2.1 Kraftwerk allgemein'!$H$15:$S$15,0)),
IF(AND($M59="x",$F59&lt;&gt;0),
IF($F59=1,$J59,
IF('2.1 Kraftwerk allgemein'!$F$17-'2.5 CAPEX'!BQ$5&gt;='2.5 CAPEX'!$F59*'1.1 Allgemein'!$I$27,
IF(SUM(OFFSET(BP59,0,-MIN($F59-2,COLUMN(BC59)-1),1,MIN($F59-1,COLUMN(BC59))))=0,$J59,""),"")),"")),""),"")</f>
        <v/>
      </c>
      <c r="BR59" s="340" t="str">
        <f ca="1">IF(BR$5&lt;&gt;"",
IF(BR$5&gt;='2.1 Kraftwerk allgemein'!$F$15,
IF(BR$5&lt;='2.1 Kraftwerk allgemein'!$F$16,
$J59*INDEX('2.1 Kraftwerk allgemein'!$H$16:$S$16,,MATCH('2.5 CAPEX'!BR$5,'2.1 Kraftwerk allgemein'!$H$15:$S$15,0)),
IF(AND($M59="x",$F59&lt;&gt;0),
IF($F59=1,$J59,
IF('2.1 Kraftwerk allgemein'!$F$17-'2.5 CAPEX'!BR$5&gt;='2.5 CAPEX'!$F59*'1.1 Allgemein'!$I$27,
IF(SUM(OFFSET(BQ59,0,-MIN($F59-2,COLUMN(BD59)-1),1,MIN($F59-1,COLUMN(BD59))))=0,$J59,""),"")),"")),""),"")</f>
        <v/>
      </c>
      <c r="BS59" s="340" t="str">
        <f ca="1">IF(BS$5&lt;&gt;"",
IF(BS$5&gt;='2.1 Kraftwerk allgemein'!$F$15,
IF(BS$5&lt;='2.1 Kraftwerk allgemein'!$F$16,
$J59*INDEX('2.1 Kraftwerk allgemein'!$H$16:$S$16,,MATCH('2.5 CAPEX'!BS$5,'2.1 Kraftwerk allgemein'!$H$15:$S$15,0)),
IF(AND($M59="x",$F59&lt;&gt;0),
IF($F59=1,$J59,
IF('2.1 Kraftwerk allgemein'!$F$17-'2.5 CAPEX'!BS$5&gt;='2.5 CAPEX'!$F59*'1.1 Allgemein'!$I$27,
IF(SUM(OFFSET(BR59,0,-MIN($F59-2,COLUMN(BE59)-1),1,MIN($F59-1,COLUMN(BE59))))=0,$J59,""),"")),"")),""),"")</f>
        <v/>
      </c>
      <c r="BT59" s="340" t="str">
        <f ca="1">IF(BT$5&lt;&gt;"",
IF(BT$5&gt;='2.1 Kraftwerk allgemein'!$F$15,
IF(BT$5&lt;='2.1 Kraftwerk allgemein'!$F$16,
$J59*INDEX('2.1 Kraftwerk allgemein'!$H$16:$S$16,,MATCH('2.5 CAPEX'!BT$5,'2.1 Kraftwerk allgemein'!$H$15:$S$15,0)),
IF(AND($M59="x",$F59&lt;&gt;0),
IF($F59=1,$J59,
IF('2.1 Kraftwerk allgemein'!$F$17-'2.5 CAPEX'!BT$5&gt;='2.5 CAPEX'!$F59*'1.1 Allgemein'!$I$27,
IF(SUM(OFFSET(BS59,0,-MIN($F59-2,COLUMN(BF59)-1),1,MIN($F59-1,COLUMN(BF59))))=0,$J59,""),"")),"")),""),"")</f>
        <v/>
      </c>
      <c r="BU59" s="340" t="str">
        <f ca="1">IF(BU$5&lt;&gt;"",
IF(BU$5&gt;='2.1 Kraftwerk allgemein'!$F$15,
IF(BU$5&lt;='2.1 Kraftwerk allgemein'!$F$16,
$J59*INDEX('2.1 Kraftwerk allgemein'!$H$16:$S$16,,MATCH('2.5 CAPEX'!BU$5,'2.1 Kraftwerk allgemein'!$H$15:$S$15,0)),
IF(AND($M59="x",$F59&lt;&gt;0),
IF($F59=1,$J59,
IF('2.1 Kraftwerk allgemein'!$F$17-'2.5 CAPEX'!BU$5&gt;='2.5 CAPEX'!$F59*'1.1 Allgemein'!$I$27,
IF(SUM(OFFSET(BT59,0,-MIN($F59-2,COLUMN(BG59)-1),1,MIN($F59-1,COLUMN(BG59))))=0,$J59,""),"")),"")),""),"")</f>
        <v/>
      </c>
      <c r="BV59" s="340" t="str">
        <f ca="1">IF(BV$5&lt;&gt;"",
IF(BV$5&gt;='2.1 Kraftwerk allgemein'!$F$15,
IF(BV$5&lt;='2.1 Kraftwerk allgemein'!$F$16,
$J59*INDEX('2.1 Kraftwerk allgemein'!$H$16:$S$16,,MATCH('2.5 CAPEX'!BV$5,'2.1 Kraftwerk allgemein'!$H$15:$S$15,0)),
IF(AND($M59="x",$F59&lt;&gt;0),
IF($F59=1,$J59,
IF('2.1 Kraftwerk allgemein'!$F$17-'2.5 CAPEX'!BV$5&gt;='2.5 CAPEX'!$F59*'1.1 Allgemein'!$I$27,
IF(SUM(OFFSET(BU59,0,-MIN($F59-2,COLUMN(BH59)-1),1,MIN($F59-1,COLUMN(BH59))))=0,$J59,""),"")),"")),""),"")</f>
        <v/>
      </c>
      <c r="BW59" s="340" t="str">
        <f ca="1">IF(BW$5&lt;&gt;"",
IF(BW$5&gt;='2.1 Kraftwerk allgemein'!$F$15,
IF(BW$5&lt;='2.1 Kraftwerk allgemein'!$F$16,
$J59*INDEX('2.1 Kraftwerk allgemein'!$H$16:$S$16,,MATCH('2.5 CAPEX'!BW$5,'2.1 Kraftwerk allgemein'!$H$15:$S$15,0)),
IF(AND($M59="x",$F59&lt;&gt;0),
IF($F59=1,$J59,
IF('2.1 Kraftwerk allgemein'!$F$17-'2.5 CAPEX'!BW$5&gt;='2.5 CAPEX'!$F59*'1.1 Allgemein'!$I$27,
IF(SUM(OFFSET(BV59,0,-MIN($F59-2,COLUMN(BI59)-1),1,MIN($F59-1,COLUMN(BI59))))=0,$J59,""),"")),"")),""),"")</f>
        <v/>
      </c>
      <c r="BX59" s="340" t="str">
        <f ca="1">IF(BX$5&lt;&gt;"",
IF(BX$5&gt;='2.1 Kraftwerk allgemein'!$F$15,
IF(BX$5&lt;='2.1 Kraftwerk allgemein'!$F$16,
$J59*INDEX('2.1 Kraftwerk allgemein'!$H$16:$S$16,,MATCH('2.5 CAPEX'!BX$5,'2.1 Kraftwerk allgemein'!$H$15:$S$15,0)),
IF(AND($M59="x",$F59&lt;&gt;0),
IF($F59=1,$J59,
IF('2.1 Kraftwerk allgemein'!$F$17-'2.5 CAPEX'!BX$5&gt;='2.5 CAPEX'!$F59*'1.1 Allgemein'!$I$27,
IF(SUM(OFFSET(BW59,0,-MIN($F59-2,COLUMN(BJ59)-1),1,MIN($F59-1,COLUMN(BJ59))))=0,$J59,""),"")),"")),""),"")</f>
        <v/>
      </c>
      <c r="BY59" s="340" t="str">
        <f ca="1">IF(BY$5&lt;&gt;"",
IF(BY$5&gt;='2.1 Kraftwerk allgemein'!$F$15,
IF(BY$5&lt;='2.1 Kraftwerk allgemein'!$F$16,
$J59*INDEX('2.1 Kraftwerk allgemein'!$H$16:$S$16,,MATCH('2.5 CAPEX'!BY$5,'2.1 Kraftwerk allgemein'!$H$15:$S$15,0)),
IF(AND($M59="x",$F59&lt;&gt;0),
IF($F59=1,$J59,
IF('2.1 Kraftwerk allgemein'!$F$17-'2.5 CAPEX'!BY$5&gt;='2.5 CAPEX'!$F59*'1.1 Allgemein'!$I$27,
IF(SUM(OFFSET(BX59,0,-MIN($F59-2,COLUMN(BK59)-1),1,MIN($F59-1,COLUMN(BK59))))=0,$J59,""),"")),"")),""),"")</f>
        <v/>
      </c>
      <c r="BZ59" s="340" t="str">
        <f ca="1">IF(BZ$5&lt;&gt;"",
IF(BZ$5&gt;='2.1 Kraftwerk allgemein'!$F$15,
IF(BZ$5&lt;='2.1 Kraftwerk allgemein'!$F$16,
$J59*INDEX('2.1 Kraftwerk allgemein'!$H$16:$S$16,,MATCH('2.5 CAPEX'!BZ$5,'2.1 Kraftwerk allgemein'!$H$15:$S$15,0)),
IF(AND($M59="x",$F59&lt;&gt;0),
IF($F59=1,$J59,
IF('2.1 Kraftwerk allgemein'!$F$17-'2.5 CAPEX'!BZ$5&gt;='2.5 CAPEX'!$F59*'1.1 Allgemein'!$I$27,
IF(SUM(OFFSET(BY59,0,-MIN($F59-2,COLUMN(BL59)-1),1,MIN($F59-1,COLUMN(BL59))))=0,$J59,""),"")),"")),""),"")</f>
        <v/>
      </c>
      <c r="CA59" s="340" t="str">
        <f ca="1">IF(CA$5&lt;&gt;"",
IF(CA$5&gt;='2.1 Kraftwerk allgemein'!$F$15,
IF(CA$5&lt;='2.1 Kraftwerk allgemein'!$F$16,
$J59*INDEX('2.1 Kraftwerk allgemein'!$H$16:$S$16,,MATCH('2.5 CAPEX'!CA$5,'2.1 Kraftwerk allgemein'!$H$15:$S$15,0)),
IF(AND($M59="x",$F59&lt;&gt;0),
IF($F59=1,$J59,
IF('2.1 Kraftwerk allgemein'!$F$17-'2.5 CAPEX'!CA$5&gt;='2.5 CAPEX'!$F59*'1.1 Allgemein'!$I$27,
IF(SUM(OFFSET(BZ59,0,-MIN($F59-2,COLUMN(BM59)-1),1,MIN($F59-1,COLUMN(BM59))))=0,$J59,""),"")),"")),""),"")</f>
        <v/>
      </c>
      <c r="CB59" s="340" t="str">
        <f ca="1">IF(CB$5&lt;&gt;"",
IF(CB$5&gt;='2.1 Kraftwerk allgemein'!$F$15,
IF(CB$5&lt;='2.1 Kraftwerk allgemein'!$F$16,
$J59*INDEX('2.1 Kraftwerk allgemein'!$H$16:$S$16,,MATCH('2.5 CAPEX'!CB$5,'2.1 Kraftwerk allgemein'!$H$15:$S$15,0)),
IF(AND($M59="x",$F59&lt;&gt;0),
IF($F59=1,$J59,
IF('2.1 Kraftwerk allgemein'!$F$17-'2.5 CAPEX'!CB$5&gt;='2.5 CAPEX'!$F59*'1.1 Allgemein'!$I$27,
IF(SUM(OFFSET(CA59,0,-MIN($F59-2,COLUMN(BN59)-1),1,MIN($F59-1,COLUMN(BN59))))=0,$J59,""),"")),"")),""),"")</f>
        <v/>
      </c>
      <c r="CC59" s="340" t="str">
        <f ca="1">IF(CC$5&lt;&gt;"",
IF(CC$5&gt;='2.1 Kraftwerk allgemein'!$F$15,
IF(CC$5&lt;='2.1 Kraftwerk allgemein'!$F$16,
$J59*INDEX('2.1 Kraftwerk allgemein'!$H$16:$S$16,,MATCH('2.5 CAPEX'!CC$5,'2.1 Kraftwerk allgemein'!$H$15:$S$15,0)),
IF(AND($M59="x",$F59&lt;&gt;0),
IF($F59=1,$J59,
IF('2.1 Kraftwerk allgemein'!$F$17-'2.5 CAPEX'!CC$5&gt;='2.5 CAPEX'!$F59*'1.1 Allgemein'!$I$27,
IF(SUM(OFFSET(CB59,0,-MIN($F59-2,COLUMN(BO59)-1),1,MIN($F59-1,COLUMN(BO59))))=0,$J59,""),"")),"")),""),"")</f>
        <v/>
      </c>
      <c r="CD59" s="340" t="str">
        <f ca="1">IF(CD$5&lt;&gt;"",
IF(CD$5&gt;='2.1 Kraftwerk allgemein'!$F$15,
IF(CD$5&lt;='2.1 Kraftwerk allgemein'!$F$16,
$J59*INDEX('2.1 Kraftwerk allgemein'!$H$16:$S$16,,MATCH('2.5 CAPEX'!CD$5,'2.1 Kraftwerk allgemein'!$H$15:$S$15,0)),
IF(AND($M59="x",$F59&lt;&gt;0),
IF($F59=1,$J59,
IF('2.1 Kraftwerk allgemein'!$F$17-'2.5 CAPEX'!CD$5&gt;='2.5 CAPEX'!$F59*'1.1 Allgemein'!$I$27,
IF(SUM(OFFSET(CC59,0,-MIN($F59-2,COLUMN(BP59)-1),1,MIN($F59-1,COLUMN(BP59))))=0,$J59,""),"")),"")),""),"")</f>
        <v/>
      </c>
      <c r="CE59" s="340" t="str">
        <f ca="1">IF(CE$5&lt;&gt;"",
IF(CE$5&gt;='2.1 Kraftwerk allgemein'!$F$15,
IF(CE$5&lt;='2.1 Kraftwerk allgemein'!$F$16,
$J59*INDEX('2.1 Kraftwerk allgemein'!$H$16:$S$16,,MATCH('2.5 CAPEX'!CE$5,'2.1 Kraftwerk allgemein'!$H$15:$S$15,0)),
IF(AND($M59="x",$F59&lt;&gt;0),
IF($F59=1,$J59,
IF('2.1 Kraftwerk allgemein'!$F$17-'2.5 CAPEX'!CE$5&gt;='2.5 CAPEX'!$F59*'1.1 Allgemein'!$I$27,
IF(SUM(OFFSET(CD59,0,-MIN($F59-2,COLUMN(BQ59)-1),1,MIN($F59-1,COLUMN(BQ59))))=0,$J59,""),"")),"")),""),"")</f>
        <v/>
      </c>
      <c r="CF59" s="340" t="str">
        <f ca="1">IF(CF$5&lt;&gt;"",
IF(CF$5&gt;='2.1 Kraftwerk allgemein'!$F$15,
IF(CF$5&lt;='2.1 Kraftwerk allgemein'!$F$16,
$J59*INDEX('2.1 Kraftwerk allgemein'!$H$16:$S$16,,MATCH('2.5 CAPEX'!CF$5,'2.1 Kraftwerk allgemein'!$H$15:$S$15,0)),
IF(AND($M59="x",$F59&lt;&gt;0),
IF($F59=1,$J59,
IF('2.1 Kraftwerk allgemein'!$F$17-'2.5 CAPEX'!CF$5&gt;='2.5 CAPEX'!$F59*'1.1 Allgemein'!$I$27,
IF(SUM(OFFSET(CE59,0,-MIN($F59-2,COLUMN(BR59)-1),1,MIN($F59-1,COLUMN(BR59))))=0,$J59,""),"")),"")),""),"")</f>
        <v/>
      </c>
      <c r="CG59" s="340" t="str">
        <f ca="1">IF(CG$5&lt;&gt;"",
IF(CG$5&gt;='2.1 Kraftwerk allgemein'!$F$15,
IF(CG$5&lt;='2.1 Kraftwerk allgemein'!$F$16,
$J59*INDEX('2.1 Kraftwerk allgemein'!$H$16:$S$16,,MATCH('2.5 CAPEX'!CG$5,'2.1 Kraftwerk allgemein'!$H$15:$S$15,0)),
IF(AND($M59="x",$F59&lt;&gt;0),
IF($F59=1,$J59,
IF('2.1 Kraftwerk allgemein'!$F$17-'2.5 CAPEX'!CG$5&gt;='2.5 CAPEX'!$F59*'1.1 Allgemein'!$I$27,
IF(SUM(OFFSET(CF59,0,-MIN($F59-2,COLUMN(BS59)-1),1,MIN($F59-1,COLUMN(BS59))))=0,$J59,""),"")),"")),""),"")</f>
        <v/>
      </c>
      <c r="CH59" s="340" t="str">
        <f ca="1">IF(CH$5&lt;&gt;"",
IF(CH$5&gt;='2.1 Kraftwerk allgemein'!$F$15,
IF(CH$5&lt;='2.1 Kraftwerk allgemein'!$F$16,
$J59*INDEX('2.1 Kraftwerk allgemein'!$H$16:$S$16,,MATCH('2.5 CAPEX'!CH$5,'2.1 Kraftwerk allgemein'!$H$15:$S$15,0)),
IF(AND($M59="x",$F59&lt;&gt;0),
IF($F59=1,$J59,
IF('2.1 Kraftwerk allgemein'!$F$17-'2.5 CAPEX'!CH$5&gt;='2.5 CAPEX'!$F59*'1.1 Allgemein'!$I$27,
IF(SUM(OFFSET(CG59,0,-MIN($F59-2,COLUMN(BT59)-1),1,MIN($F59-1,COLUMN(BT59))))=0,$J59,""),"")),"")),""),"")</f>
        <v/>
      </c>
      <c r="CI59" s="340" t="str">
        <f ca="1">IF(CI$5&lt;&gt;"",
IF(CI$5&gt;='2.1 Kraftwerk allgemein'!$F$15,
IF(CI$5&lt;='2.1 Kraftwerk allgemein'!$F$16,
$J59*INDEX('2.1 Kraftwerk allgemein'!$H$16:$S$16,,MATCH('2.5 CAPEX'!CI$5,'2.1 Kraftwerk allgemein'!$H$15:$S$15,0)),
IF(AND($M59="x",$F59&lt;&gt;0),
IF($F59=1,$J59,
IF('2.1 Kraftwerk allgemein'!$F$17-'2.5 CAPEX'!CI$5&gt;='2.5 CAPEX'!$F59*'1.1 Allgemein'!$I$27,
IF(SUM(OFFSET(CH59,0,-MIN($F59-2,COLUMN(BU59)-1),1,MIN($F59-1,COLUMN(BU59))))=0,$J59,""),"")),"")),""),"")</f>
        <v/>
      </c>
      <c r="CJ59" s="340" t="str">
        <f ca="1">IF(CJ$5&lt;&gt;"",
IF(CJ$5&gt;='2.1 Kraftwerk allgemein'!$F$15,
IF(CJ$5&lt;='2.1 Kraftwerk allgemein'!$F$16,
$J59*INDEX('2.1 Kraftwerk allgemein'!$H$16:$S$16,,MATCH('2.5 CAPEX'!CJ$5,'2.1 Kraftwerk allgemein'!$H$15:$S$15,0)),
IF(AND($M59="x",$F59&lt;&gt;0),
IF($F59=1,$J59,
IF('2.1 Kraftwerk allgemein'!$F$17-'2.5 CAPEX'!CJ$5&gt;='2.5 CAPEX'!$F59*'1.1 Allgemein'!$I$27,
IF(SUM(OFFSET(CI59,0,-MIN($F59-2,COLUMN(BV59)-1),1,MIN($F59-1,COLUMN(BV59))))=0,$J59,""),"")),"")),""),"")</f>
        <v/>
      </c>
      <c r="CK59" s="340" t="str">
        <f ca="1">IF(CK$5&lt;&gt;"",
IF(CK$5&gt;='2.1 Kraftwerk allgemein'!$F$15,
IF(CK$5&lt;='2.1 Kraftwerk allgemein'!$F$16,
$J59*INDEX('2.1 Kraftwerk allgemein'!$H$16:$S$16,,MATCH('2.5 CAPEX'!CK$5,'2.1 Kraftwerk allgemein'!$H$15:$S$15,0)),
IF(AND($M59="x",$F59&lt;&gt;0),
IF($F59=1,$J59,
IF('2.1 Kraftwerk allgemein'!$F$17-'2.5 CAPEX'!CK$5&gt;='2.5 CAPEX'!$F59*'1.1 Allgemein'!$I$27,
IF(SUM(OFFSET(CJ59,0,-MIN($F59-2,COLUMN(BW59)-1),1,MIN($F59-1,COLUMN(BW59))))=0,$J59,""),"")),"")),""),"")</f>
        <v/>
      </c>
      <c r="CL59" s="340" t="str">
        <f ca="1">IF(CL$5&lt;&gt;"",
IF(CL$5&gt;='2.1 Kraftwerk allgemein'!$F$15,
IF(CL$5&lt;='2.1 Kraftwerk allgemein'!$F$16,
$J59*INDEX('2.1 Kraftwerk allgemein'!$H$16:$S$16,,MATCH('2.5 CAPEX'!CL$5,'2.1 Kraftwerk allgemein'!$H$15:$S$15,0)),
IF(AND($M59="x",$F59&lt;&gt;0),
IF($F59=1,$J59,
IF('2.1 Kraftwerk allgemein'!$F$17-'2.5 CAPEX'!CL$5&gt;='2.5 CAPEX'!$F59*'1.1 Allgemein'!$I$27,
IF(SUM(OFFSET(CK59,0,-MIN($F59-2,COLUMN(BX59)-1),1,MIN($F59-1,COLUMN(BX59))))=0,$J59,""),"")),"")),""),"")</f>
        <v/>
      </c>
      <c r="CM59" s="340" t="str">
        <f ca="1">IF(CM$5&lt;&gt;"",
IF(CM$5&gt;='2.1 Kraftwerk allgemein'!$F$15,
IF(CM$5&lt;='2.1 Kraftwerk allgemein'!$F$16,
$J59*INDEX('2.1 Kraftwerk allgemein'!$H$16:$S$16,,MATCH('2.5 CAPEX'!CM$5,'2.1 Kraftwerk allgemein'!$H$15:$S$15,0)),
IF(AND($M59="x",$F59&lt;&gt;0),
IF($F59=1,$J59,
IF('2.1 Kraftwerk allgemein'!$F$17-'2.5 CAPEX'!CM$5&gt;='2.5 CAPEX'!$F59*'1.1 Allgemein'!$I$27,
IF(SUM(OFFSET(CL59,0,-MIN($F59-2,COLUMN(BY59)-1),1,MIN($F59-1,COLUMN(BY59))))=0,$J59,""),"")),"")),""),"")</f>
        <v/>
      </c>
      <c r="CN59" s="340" t="str">
        <f ca="1">IF(CN$5&lt;&gt;"",
IF(CN$5&gt;='2.1 Kraftwerk allgemein'!$F$15,
IF(CN$5&lt;='2.1 Kraftwerk allgemein'!$F$16,
$J59*INDEX('2.1 Kraftwerk allgemein'!$H$16:$S$16,,MATCH('2.5 CAPEX'!CN$5,'2.1 Kraftwerk allgemein'!$H$15:$S$15,0)),
IF(AND($M59="x",$F59&lt;&gt;0),
IF($F59=1,$J59,
IF('2.1 Kraftwerk allgemein'!$F$17-'2.5 CAPEX'!CN$5&gt;='2.5 CAPEX'!$F59*'1.1 Allgemein'!$I$27,
IF(SUM(OFFSET(CM59,0,-MIN($F59-2,COLUMN(BZ59)-1),1,MIN($F59-1,COLUMN(BZ59))))=0,$J59,""),"")),"")),""),"")</f>
        <v/>
      </c>
      <c r="CO59" s="340" t="str">
        <f ca="1">IF(CO$5&lt;&gt;"",
IF(CO$5&gt;='2.1 Kraftwerk allgemein'!$F$15,
IF(CO$5&lt;='2.1 Kraftwerk allgemein'!$F$16,
$J59*INDEX('2.1 Kraftwerk allgemein'!$H$16:$S$16,,MATCH('2.5 CAPEX'!CO$5,'2.1 Kraftwerk allgemein'!$H$15:$S$15,0)),
IF(AND($M59="x",$F59&lt;&gt;0),
IF($F59=1,$J59,
IF('2.1 Kraftwerk allgemein'!$F$17-'2.5 CAPEX'!CO$5&gt;='2.5 CAPEX'!$F59*'1.1 Allgemein'!$I$27,
IF(SUM(OFFSET(CN59,0,-MIN($F59-2,COLUMN(CA59)-1),1,MIN($F59-1,COLUMN(CA59))))=0,$J59,""),"")),"")),""),"")</f>
        <v/>
      </c>
      <c r="CP59" s="340" t="str">
        <f ca="1">IF(CP$5&lt;&gt;"",
IF(CP$5&gt;='2.1 Kraftwerk allgemein'!$F$15,
IF(CP$5&lt;='2.1 Kraftwerk allgemein'!$F$16,
$J59*INDEX('2.1 Kraftwerk allgemein'!$H$16:$S$16,,MATCH('2.5 CAPEX'!CP$5,'2.1 Kraftwerk allgemein'!$H$15:$S$15,0)),
IF(AND($M59="x",$F59&lt;&gt;0),
IF($F59=1,$J59,
IF('2.1 Kraftwerk allgemein'!$F$17-'2.5 CAPEX'!CP$5&gt;='2.5 CAPEX'!$F59*'1.1 Allgemein'!$I$27,
IF(SUM(OFFSET(CO59,0,-MIN($F59-2,COLUMN(CB59)-1),1,MIN($F59-1,COLUMN(CB59))))=0,$J59,""),"")),"")),""),"")</f>
        <v/>
      </c>
      <c r="CQ59" s="340" t="str">
        <f ca="1">IF(CQ$5&lt;&gt;"",
IF(CQ$5&gt;='2.1 Kraftwerk allgemein'!$F$15,
IF(CQ$5&lt;='2.1 Kraftwerk allgemein'!$F$16,
$J59*INDEX('2.1 Kraftwerk allgemein'!$H$16:$S$16,,MATCH('2.5 CAPEX'!CQ$5,'2.1 Kraftwerk allgemein'!$H$15:$S$15,0)),
IF(AND($M59="x",$F59&lt;&gt;0),
IF($F59=1,$J59,
IF('2.1 Kraftwerk allgemein'!$F$17-'2.5 CAPEX'!CQ$5&gt;='2.5 CAPEX'!$F59*'1.1 Allgemein'!$I$27,
IF(SUM(OFFSET(CP59,0,-MIN($F59-2,COLUMN(CC59)-1),1,MIN($F59-1,COLUMN(CC59))))=0,$J59,""),"")),"")),""),"")</f>
        <v/>
      </c>
      <c r="CR59" s="340" t="str">
        <f ca="1">IF(CR$5&lt;&gt;"",
IF(CR$5&gt;='2.1 Kraftwerk allgemein'!$F$15,
IF(CR$5&lt;='2.1 Kraftwerk allgemein'!$F$16,
$J59*INDEX('2.1 Kraftwerk allgemein'!$H$16:$S$16,,MATCH('2.5 CAPEX'!CR$5,'2.1 Kraftwerk allgemein'!$H$15:$S$15,0)),
IF(AND($M59="x",$F59&lt;&gt;0),
IF($F59=1,$J59,
IF('2.1 Kraftwerk allgemein'!$F$17-'2.5 CAPEX'!CR$5&gt;='2.5 CAPEX'!$F59*'1.1 Allgemein'!$I$27,
IF(SUM(OFFSET(CQ59,0,-MIN($F59-2,COLUMN(CD59)-1),1,MIN($F59-1,COLUMN(CD59))))=0,$J59,""),"")),"")),""),"")</f>
        <v/>
      </c>
      <c r="CS59" s="340" t="str">
        <f ca="1">IF(CS$5&lt;&gt;"",
IF(CS$5&gt;='2.1 Kraftwerk allgemein'!$F$15,
IF(CS$5&lt;='2.1 Kraftwerk allgemein'!$F$16,
$J59*INDEX('2.1 Kraftwerk allgemein'!$H$16:$S$16,,MATCH('2.5 CAPEX'!CS$5,'2.1 Kraftwerk allgemein'!$H$15:$S$15,0)),
IF(AND($M59="x",$F59&lt;&gt;0),
IF($F59=1,$J59,
IF('2.1 Kraftwerk allgemein'!$F$17-'2.5 CAPEX'!CS$5&gt;='2.5 CAPEX'!$F59*'1.1 Allgemein'!$I$27,
IF(SUM(OFFSET(CR59,0,-MIN($F59-2,COLUMN(CE59)-1),1,MIN($F59-1,COLUMN(CE59))))=0,$J59,""),"")),"")),""),"")</f>
        <v/>
      </c>
      <c r="CT59" s="340" t="str">
        <f ca="1">IF(CT$5&lt;&gt;"",
IF(CT$5&gt;='2.1 Kraftwerk allgemein'!$F$15,
IF(CT$5&lt;='2.1 Kraftwerk allgemein'!$F$16,
$J59*INDEX('2.1 Kraftwerk allgemein'!$H$16:$S$16,,MATCH('2.5 CAPEX'!CT$5,'2.1 Kraftwerk allgemein'!$H$15:$S$15,0)),
IF(AND($M59="x",$F59&lt;&gt;0),
IF($F59=1,$J59,
IF('2.1 Kraftwerk allgemein'!$F$17-'2.5 CAPEX'!CT$5&gt;='2.5 CAPEX'!$F59*'1.1 Allgemein'!$I$27,
IF(SUM(OFFSET(CS59,0,-MIN($F59-2,COLUMN(CF59)-1),1,MIN($F59-1,COLUMN(CF59))))=0,$J59,""),"")),"")),""),"")</f>
        <v/>
      </c>
      <c r="CU59" s="340" t="str">
        <f ca="1">IF(CU$5&lt;&gt;"",
IF(CU$5&gt;='2.1 Kraftwerk allgemein'!$F$15,
IF(CU$5&lt;='2.1 Kraftwerk allgemein'!$F$16,
$J59*INDEX('2.1 Kraftwerk allgemein'!$H$16:$S$16,,MATCH('2.5 CAPEX'!CU$5,'2.1 Kraftwerk allgemein'!$H$15:$S$15,0)),
IF(AND($M59="x",$F59&lt;&gt;0),
IF($F59=1,$J59,
IF('2.1 Kraftwerk allgemein'!$F$17-'2.5 CAPEX'!CU$5&gt;='2.5 CAPEX'!$F59*'1.1 Allgemein'!$I$27,
IF(SUM(OFFSET(CT59,0,-MIN($F59-2,COLUMN(CG59)-1),1,MIN($F59-1,COLUMN(CG59))))=0,$J59,""),"")),"")),""),"")</f>
        <v/>
      </c>
      <c r="CV59" s="340" t="str">
        <f ca="1">IF(CV$5&lt;&gt;"",
IF(CV$5&gt;='2.1 Kraftwerk allgemein'!$F$15,
IF(CV$5&lt;='2.1 Kraftwerk allgemein'!$F$16,
$J59*INDEX('2.1 Kraftwerk allgemein'!$H$16:$S$16,,MATCH('2.5 CAPEX'!CV$5,'2.1 Kraftwerk allgemein'!$H$15:$S$15,0)),
IF(AND($M59="x",$F59&lt;&gt;0),
IF($F59=1,$J59,
IF('2.1 Kraftwerk allgemein'!$F$17-'2.5 CAPEX'!CV$5&gt;='2.5 CAPEX'!$F59*'1.1 Allgemein'!$I$27,
IF(SUM(OFFSET(CU59,0,-MIN($F59-2,COLUMN(CH59)-1),1,MIN($F59-1,COLUMN(CH59))))=0,$J59,""),"")),"")),""),"")</f>
        <v/>
      </c>
      <c r="CW59" s="340" t="str">
        <f ca="1">IF(CW$5&lt;&gt;"",
IF(CW$5&gt;='2.1 Kraftwerk allgemein'!$F$15,
IF(CW$5&lt;='2.1 Kraftwerk allgemein'!$F$16,
$J59*INDEX('2.1 Kraftwerk allgemein'!$H$16:$S$16,,MATCH('2.5 CAPEX'!CW$5,'2.1 Kraftwerk allgemein'!$H$15:$S$15,0)),
IF(AND($M59="x",$F59&lt;&gt;0),
IF($F59=1,$J59,
IF('2.1 Kraftwerk allgemein'!$F$17-'2.5 CAPEX'!CW$5&gt;='2.5 CAPEX'!$F59*'1.1 Allgemein'!$I$27,
IF(SUM(OFFSET(CV59,0,-MIN($F59-2,COLUMN(CI59)-1),1,MIN($F59-1,COLUMN(CI59))))=0,$J59,""),"")),"")),""),"")</f>
        <v/>
      </c>
      <c r="CX59" s="340" t="str">
        <f ca="1">IF(CX$5&lt;&gt;"",
IF(CX$5&gt;='2.1 Kraftwerk allgemein'!$F$15,
IF(CX$5&lt;='2.1 Kraftwerk allgemein'!$F$16,
$J59*INDEX('2.1 Kraftwerk allgemein'!$H$16:$S$16,,MATCH('2.5 CAPEX'!CX$5,'2.1 Kraftwerk allgemein'!$H$15:$S$15,0)),
IF(AND($M59="x",$F59&lt;&gt;0),
IF($F59=1,$J59,
IF('2.1 Kraftwerk allgemein'!$F$17-'2.5 CAPEX'!CX$5&gt;='2.5 CAPEX'!$F59*'1.1 Allgemein'!$I$27,
IF(SUM(OFFSET(CW59,0,-MIN($F59-2,COLUMN(CJ59)-1),1,MIN($F59-1,COLUMN(CJ59))))=0,$J59,""),"")),"")),""),"")</f>
        <v/>
      </c>
      <c r="CY59" s="340" t="str">
        <f ca="1">IF(CY$5&lt;&gt;"",
IF(CY$5&gt;='2.1 Kraftwerk allgemein'!$F$15,
IF(CY$5&lt;='2.1 Kraftwerk allgemein'!$F$16,
$J59*INDEX('2.1 Kraftwerk allgemein'!$H$16:$S$16,,MATCH('2.5 CAPEX'!CY$5,'2.1 Kraftwerk allgemein'!$H$15:$S$15,0)),
IF(AND($M59="x",$F59&lt;&gt;0),
IF($F59=1,$J59,
IF('2.1 Kraftwerk allgemein'!$F$17-'2.5 CAPEX'!CY$5&gt;='2.5 CAPEX'!$F59*'1.1 Allgemein'!$I$27,
IF(SUM(OFFSET(CX59,0,-MIN($F59-2,COLUMN(CK59)-1),1,MIN($F59-1,COLUMN(CK59))))=0,$J59,""),"")),"")),""),"")</f>
        <v/>
      </c>
      <c r="CZ59" s="340" t="str">
        <f ca="1">IF(CZ$5&lt;&gt;"",
IF(CZ$5&gt;='2.1 Kraftwerk allgemein'!$F$15,
IF(CZ$5&lt;='2.1 Kraftwerk allgemein'!$F$16,
$J59*INDEX('2.1 Kraftwerk allgemein'!$H$16:$S$16,,MATCH('2.5 CAPEX'!CZ$5,'2.1 Kraftwerk allgemein'!$H$15:$S$15,0)),
IF(AND($M59="x",$F59&lt;&gt;0),
IF($F59=1,$J59,
IF('2.1 Kraftwerk allgemein'!$F$17-'2.5 CAPEX'!CZ$5&gt;='2.5 CAPEX'!$F59*'1.1 Allgemein'!$I$27,
IF(SUM(OFFSET(CY59,0,-MIN($F59-2,COLUMN(CL59)-1),1,MIN($F59-1,COLUMN(CL59))))=0,$J59,""),"")),"")),""),"")</f>
        <v/>
      </c>
      <c r="DA59" s="340" t="str">
        <f ca="1">IF(DA$5&lt;&gt;"",
IF(DA$5&gt;='2.1 Kraftwerk allgemein'!$F$15,
IF(DA$5&lt;='2.1 Kraftwerk allgemein'!$F$16,
$J59*INDEX('2.1 Kraftwerk allgemein'!$H$16:$S$16,,MATCH('2.5 CAPEX'!DA$5,'2.1 Kraftwerk allgemein'!$H$15:$S$15,0)),
IF(AND($M59="x",$F59&lt;&gt;0),
IF($F59=1,$J59,
IF('2.1 Kraftwerk allgemein'!$F$17-'2.5 CAPEX'!DA$5&gt;='2.5 CAPEX'!$F59*'1.1 Allgemein'!$I$27,
IF(SUM(OFFSET(CZ59,0,-MIN($F59-2,COLUMN(CM59)-1),1,MIN($F59-1,COLUMN(CM59))))=0,$J59,""),"")),"")),""),"")</f>
        <v/>
      </c>
      <c r="DB59" s="340" t="str">
        <f ca="1">IF(DB$5&lt;&gt;"",
IF(DB$5&gt;='2.1 Kraftwerk allgemein'!$F$15,
IF(DB$5&lt;='2.1 Kraftwerk allgemein'!$F$16,
$J59*INDEX('2.1 Kraftwerk allgemein'!$H$16:$S$16,,MATCH('2.5 CAPEX'!DB$5,'2.1 Kraftwerk allgemein'!$H$15:$S$15,0)),
IF(AND($M59="x",$F59&lt;&gt;0),
IF($F59=1,$J59,
IF('2.1 Kraftwerk allgemein'!$F$17-'2.5 CAPEX'!DB$5&gt;='2.5 CAPEX'!$F59*'1.1 Allgemein'!$I$27,
IF(SUM(OFFSET(DA59,0,-MIN($F59-2,COLUMN(CN59)-1),1,MIN($F59-1,COLUMN(CN59))))=0,$J59,""),"")),"")),""),"")</f>
        <v/>
      </c>
      <c r="DC59" s="340" t="str">
        <f ca="1">IF(DC$5&lt;&gt;"",
IF(DC$5&gt;='2.1 Kraftwerk allgemein'!$F$15,
IF(DC$5&lt;='2.1 Kraftwerk allgemein'!$F$16,
$J59*INDEX('2.1 Kraftwerk allgemein'!$H$16:$S$16,,MATCH('2.5 CAPEX'!DC$5,'2.1 Kraftwerk allgemein'!$H$15:$S$15,0)),
IF(AND($M59="x",$F59&lt;&gt;0),
IF($F59=1,$J59,
IF('2.1 Kraftwerk allgemein'!$F$17-'2.5 CAPEX'!DC$5&gt;='2.5 CAPEX'!$F59*'1.1 Allgemein'!$I$27,
IF(SUM(OFFSET(DB59,0,-MIN($F59-2,COLUMN(CO59)-1),1,MIN($F59-1,COLUMN(CO59))))=0,$J59,""),"")),"")),""),"")</f>
        <v/>
      </c>
      <c r="DD59" s="340" t="str">
        <f ca="1">IF(DD$5&lt;&gt;"",
IF(DD$5&gt;='2.1 Kraftwerk allgemein'!$F$15,
IF(DD$5&lt;='2.1 Kraftwerk allgemein'!$F$16,
$J59*INDEX('2.1 Kraftwerk allgemein'!$H$16:$S$16,,MATCH('2.5 CAPEX'!DD$5,'2.1 Kraftwerk allgemein'!$H$15:$S$15,0)),
IF(AND($M59="x",$F59&lt;&gt;0),
IF($F59=1,$J59,
IF('2.1 Kraftwerk allgemein'!$F$17-'2.5 CAPEX'!DD$5&gt;='2.5 CAPEX'!$F59*'1.1 Allgemein'!$I$27,
IF(SUM(OFFSET(DC59,0,-MIN($F59-2,COLUMN(CP59)-1),1,MIN($F59-1,COLUMN(CP59))))=0,$J59,""),"")),"")),""),"")</f>
        <v/>
      </c>
      <c r="DE59" s="340" t="str">
        <f ca="1">IF(DE$5&lt;&gt;"",
IF(DE$5&gt;='2.1 Kraftwerk allgemein'!$F$15,
IF(DE$5&lt;='2.1 Kraftwerk allgemein'!$F$16,
$J59*INDEX('2.1 Kraftwerk allgemein'!$H$16:$S$16,,MATCH('2.5 CAPEX'!DE$5,'2.1 Kraftwerk allgemein'!$H$15:$S$15,0)),
IF(AND($M59="x",$F59&lt;&gt;0),
IF($F59=1,$J59,
IF('2.1 Kraftwerk allgemein'!$F$17-'2.5 CAPEX'!DE$5&gt;='2.5 CAPEX'!$F59*'1.1 Allgemein'!$I$27,
IF(SUM(OFFSET(DD59,0,-MIN($F59-2,COLUMN(CQ59)-1),1,MIN($F59-1,COLUMN(CQ59))))=0,$J59,""),"")),"")),""),"")</f>
        <v/>
      </c>
      <c r="DF59" s="340" t="str">
        <f ca="1">IF(DF$5&lt;&gt;"",
IF(DF$5&gt;='2.1 Kraftwerk allgemein'!$F$15,
IF(DF$5&lt;='2.1 Kraftwerk allgemein'!$F$16,
$J59*INDEX('2.1 Kraftwerk allgemein'!$H$16:$S$16,,MATCH('2.5 CAPEX'!DF$5,'2.1 Kraftwerk allgemein'!$H$15:$S$15,0)),
IF(AND($M59="x",$F59&lt;&gt;0),
IF($F59=1,$J59,
IF('2.1 Kraftwerk allgemein'!$F$17-'2.5 CAPEX'!DF$5&gt;='2.5 CAPEX'!$F59*'1.1 Allgemein'!$I$27,
IF(SUM(OFFSET(DE59,0,-MIN($F59-2,COLUMN(CR59)-1),1,MIN($F59-1,COLUMN(CR59))))=0,$J59,""),"")),"")),""),"")</f>
        <v/>
      </c>
      <c r="DG59" s="340" t="str">
        <f ca="1">IF(DG$5&lt;&gt;"",
IF(DG$5&gt;='2.1 Kraftwerk allgemein'!$F$15,
IF(DG$5&lt;='2.1 Kraftwerk allgemein'!$F$16,
$J59*INDEX('2.1 Kraftwerk allgemein'!$H$16:$S$16,,MATCH('2.5 CAPEX'!DG$5,'2.1 Kraftwerk allgemein'!$H$15:$S$15,0)),
IF(AND($M59="x",$F59&lt;&gt;0),
IF($F59=1,$J59,
IF('2.1 Kraftwerk allgemein'!$F$17-'2.5 CAPEX'!DG$5&gt;='2.5 CAPEX'!$F59*'1.1 Allgemein'!$I$27,
IF(SUM(OFFSET(DF59,0,-MIN($F59-2,COLUMN(CS59)-1),1,MIN($F59-1,COLUMN(CS59))))=0,$J59,""),"")),"")),""),"")</f>
        <v/>
      </c>
      <c r="DH59" s="340" t="str">
        <f ca="1">IF(DH$5&lt;&gt;"",
IF(DH$5&gt;='2.1 Kraftwerk allgemein'!$F$15,
IF(DH$5&lt;='2.1 Kraftwerk allgemein'!$F$16,
$J59*INDEX('2.1 Kraftwerk allgemein'!$H$16:$S$16,,MATCH('2.5 CAPEX'!DH$5,'2.1 Kraftwerk allgemein'!$H$15:$S$15,0)),
IF(AND($M59="x",$F59&lt;&gt;0),
IF($F59=1,$J59,
IF('2.1 Kraftwerk allgemein'!$F$17-'2.5 CAPEX'!DH$5&gt;='2.5 CAPEX'!$F59*'1.1 Allgemein'!$I$27,
IF(SUM(OFFSET(DG59,0,-MIN($F59-2,COLUMN(CT59)-1),1,MIN($F59-1,COLUMN(CT59))))=0,$J59,""),"")),"")),""),"")</f>
        <v/>
      </c>
      <c r="DI59" s="340" t="str">
        <f ca="1">IF(DI$5&lt;&gt;"",
IF(DI$5&gt;='2.1 Kraftwerk allgemein'!$F$15,
IF(DI$5&lt;='2.1 Kraftwerk allgemein'!$F$16,
$J59*INDEX('2.1 Kraftwerk allgemein'!$H$16:$S$16,,MATCH('2.5 CAPEX'!DI$5,'2.1 Kraftwerk allgemein'!$H$15:$S$15,0)),
IF(AND($M59="x",$F59&lt;&gt;0),
IF($F59=1,$J59,
IF('2.1 Kraftwerk allgemein'!$F$17-'2.5 CAPEX'!DI$5&gt;='2.5 CAPEX'!$F59*'1.1 Allgemein'!$I$27,
IF(SUM(OFFSET(DH59,0,-MIN($F59-2,COLUMN(CU59)-1),1,MIN($F59-1,COLUMN(CU59))))=0,$J59,""),"")),"")),""),"")</f>
        <v/>
      </c>
      <c r="DJ59" s="340" t="str">
        <f ca="1">IF(DJ$5&lt;&gt;"",
IF(DJ$5&gt;='2.1 Kraftwerk allgemein'!$F$15,
IF(DJ$5&lt;='2.1 Kraftwerk allgemein'!$F$16,
$J59*INDEX('2.1 Kraftwerk allgemein'!$H$16:$S$16,,MATCH('2.5 CAPEX'!DJ$5,'2.1 Kraftwerk allgemein'!$H$15:$S$15,0)),
IF(AND($M59="x",$F59&lt;&gt;0),
IF($F59=1,$J59,
IF('2.1 Kraftwerk allgemein'!$F$17-'2.5 CAPEX'!DJ$5&gt;='2.5 CAPEX'!$F59*'1.1 Allgemein'!$I$27,
IF(SUM(OFFSET(DI59,0,-MIN($F59-2,COLUMN(CV59)-1),1,MIN($F59-1,COLUMN(CV59))))=0,$J59,""),"")),"")),""),"")</f>
        <v/>
      </c>
      <c r="DK59" s="340" t="str">
        <f ca="1">IF(DK$5&lt;&gt;"",
IF(DK$5&gt;='2.1 Kraftwerk allgemein'!$F$15,
IF(DK$5&lt;='2.1 Kraftwerk allgemein'!$F$16,
$J59*INDEX('2.1 Kraftwerk allgemein'!$H$16:$S$16,,MATCH('2.5 CAPEX'!DK$5,'2.1 Kraftwerk allgemein'!$H$15:$S$15,0)),
IF(AND($M59="x",$F59&lt;&gt;0),
IF($F59=1,$J59,
IF('2.1 Kraftwerk allgemein'!$F$17-'2.5 CAPEX'!DK$5&gt;='2.5 CAPEX'!$F59*'1.1 Allgemein'!$I$27,
IF(SUM(OFFSET(DJ59,0,-MIN($F59-2,COLUMN(CW59)-1),1,MIN($F59-1,COLUMN(CW59))))=0,$J59,""),"")),"")),""),"")</f>
        <v/>
      </c>
    </row>
    <row r="60" spans="2:115" s="7" customFormat="1" ht="15" customHeight="1" x14ac:dyDescent="0.35">
      <c r="D60" s="41">
        <v>501</v>
      </c>
      <c r="E60" s="41" t="str">
        <f>IF('2.1 Kraftwerk allgemein'!$F$2="f",d_f_i!$B256,IF('2.1 Kraftwerk allgemein'!$F$2="i",d_f_i!$C256,d_f_i!$A256))</f>
        <v>Erschliessung im Solarmodulfeld (Naturwege)</v>
      </c>
      <c r="F60" s="19">
        <f>INDEX('1.1 Allgemein'!$1:$1048576,MATCH('2.5 CAPEX'!D60,'1.1 Allgemein'!$E:$E,0),MATCH('2.5 CAPEX'!$F$11,'1.1 Allgemein'!$34:$34,0))</f>
        <v>60</v>
      </c>
      <c r="G60" s="93">
        <f t="shared" ca="1" si="5"/>
        <v>0</v>
      </c>
      <c r="H60" s="94">
        <f ca="1">SUM(OFFSET(O60,0,0,1,'2.1 Kraftwerk allgemein'!$F$17-'2.5 CAPEX'!$O$5+1))-J60</f>
        <v>0</v>
      </c>
      <c r="I60" s="336"/>
      <c r="J60" s="336"/>
      <c r="K60" s="68" t="str">
        <f>IF($D60&lt;&gt;"",IF(INDEX('1.1 Allgemein'!$1:$1048576,MATCH('2.5 CAPEX'!$D60,'1.1 Allgemein'!$E:$E,0),MATCH('2.5 CAPEX'!K$11,'1.1 Allgemein'!$34:$34,0))&lt;&gt;0,INDEX('1.1 Allgemein'!$1:$1048576,MATCH('2.5 CAPEX'!$D60,'1.1 Allgemein'!$E:$E,0),MATCH('2.5 CAPEX'!K$11,'1.1 Allgemein'!$34:$34,0)),""),"")</f>
        <v/>
      </c>
      <c r="L60" s="68" t="str">
        <f>IF($D60&lt;&gt;"",IF(INDEX('1.1 Allgemein'!$1:$1048576,MATCH('2.5 CAPEX'!$D60,'1.1 Allgemein'!$E:$E,0),MATCH('2.5 CAPEX'!L$11,'1.1 Allgemein'!$34:$34,0))&lt;&gt;0,INDEX('1.1 Allgemein'!$1:$1048576,MATCH('2.5 CAPEX'!$D60,'1.1 Allgemein'!$E:$E,0),MATCH('2.5 CAPEX'!L$11,'1.1 Allgemein'!$34:$34,0)),""),"")</f>
        <v/>
      </c>
      <c r="M60" s="68" t="str">
        <f>IF($D60&lt;&gt;"",IF(INDEX('1.1 Allgemein'!$1:$1048576,MATCH('2.5 CAPEX'!$D60,'1.1 Allgemein'!$E:$E,0),MATCH('2.5 CAPEX'!M$11,'1.1 Allgemein'!$34:$34,0))&lt;&gt;0,INDEX('1.1 Allgemein'!$1:$1048576,MATCH('2.5 CAPEX'!$D60,'1.1 Allgemein'!$E:$E,0),MATCH('2.5 CAPEX'!M$11,'1.1 Allgemein'!$34:$34,0)),""),"")</f>
        <v>x</v>
      </c>
      <c r="N60" s="69"/>
      <c r="O60" s="340">
        <f ca="1">IF(O$5&lt;&gt;"",
IF(O$5&gt;='2.1 Kraftwerk allgemein'!$F$15,
IF(O$5&lt;='2.1 Kraftwerk allgemein'!$F$16,
$J60*INDEX('2.1 Kraftwerk allgemein'!$H$16:$S$16,,MATCH('2.5 CAPEX'!O$5,'2.1 Kraftwerk allgemein'!$H$15:$S$15,0)),
IF(AND($M60="x",$F60&lt;&gt;0),
IF($F60=1,$J60,
IF('2.1 Kraftwerk allgemein'!$F$17-'2.5 CAPEX'!O$5&gt;='2.5 CAPEX'!$F60*'1.1 Allgemein'!$I$27,
IF(SUM(OFFSET(N60,0,-MIN($F60-2,COLUMN(A60)-1),1,MIN($F60-1,COLUMN(A60))))=0,$J60,""),"")),"")),""),"")</f>
        <v>0</v>
      </c>
      <c r="P60" s="340">
        <f ca="1">IF(P$5&lt;&gt;"",
IF(P$5&gt;='2.1 Kraftwerk allgemein'!$F$15,
IF(P$5&lt;='2.1 Kraftwerk allgemein'!$F$16,
$J60*INDEX('2.1 Kraftwerk allgemein'!$H$16:$S$16,,MATCH('2.5 CAPEX'!P$5,'2.1 Kraftwerk allgemein'!$H$15:$S$15,0)),
IF(AND($M60="x",$F60&lt;&gt;0),
IF($F60=1,$J60,
IF('2.1 Kraftwerk allgemein'!$F$17-'2.5 CAPEX'!P$5&gt;='2.5 CAPEX'!$F60*'1.1 Allgemein'!$I$27,
IF(SUM(OFFSET(O60,0,-MIN($F60-2,COLUMN(B60)-1),1,MIN($F60-1,COLUMN(B60))))=0,$J60,""),"")),"")),""),"")</f>
        <v>0</v>
      </c>
      <c r="Q60" s="340">
        <f ca="1">IF(Q$5&lt;&gt;"",
IF(Q$5&gt;='2.1 Kraftwerk allgemein'!$F$15,
IF(Q$5&lt;='2.1 Kraftwerk allgemein'!$F$16,
$J60*INDEX('2.1 Kraftwerk allgemein'!$H$16:$S$16,,MATCH('2.5 CAPEX'!Q$5,'2.1 Kraftwerk allgemein'!$H$15:$S$15,0)),
IF(AND($M60="x",$F60&lt;&gt;0),
IF($F60=1,$J60,
IF('2.1 Kraftwerk allgemein'!$F$17-'2.5 CAPEX'!Q$5&gt;='2.5 CAPEX'!$F60*'1.1 Allgemein'!$I$27,
IF(SUM(OFFSET(P60,0,-MIN($F60-2,COLUMN(C60)-1),1,MIN($F60-1,COLUMN(C60))))=0,$J60,""),"")),"")),""),"")</f>
        <v>0</v>
      </c>
      <c r="R60" s="340">
        <f ca="1">IF(R$5&lt;&gt;"",
IF(R$5&gt;='2.1 Kraftwerk allgemein'!$F$15,
IF(R$5&lt;='2.1 Kraftwerk allgemein'!$F$16,
$J60*INDEX('2.1 Kraftwerk allgemein'!$H$16:$S$16,,MATCH('2.5 CAPEX'!R$5,'2.1 Kraftwerk allgemein'!$H$15:$S$15,0)),
IF(AND($M60="x",$F60&lt;&gt;0),
IF($F60=1,$J60,
IF('2.1 Kraftwerk allgemein'!$F$17-'2.5 CAPEX'!R$5&gt;='2.5 CAPEX'!$F60*'1.1 Allgemein'!$I$27,
IF(SUM(OFFSET(Q60,0,-MIN($F60-2,COLUMN(D60)-1),1,MIN($F60-1,COLUMN(D60))))=0,$J60,""),"")),"")),""),"")</f>
        <v>0</v>
      </c>
      <c r="S60" s="340">
        <f ca="1">IF(S$5&lt;&gt;"",
IF(S$5&gt;='2.1 Kraftwerk allgemein'!$F$15,
IF(S$5&lt;='2.1 Kraftwerk allgemein'!$F$16,
$J60*INDEX('2.1 Kraftwerk allgemein'!$H$16:$S$16,,MATCH('2.5 CAPEX'!S$5,'2.1 Kraftwerk allgemein'!$H$15:$S$15,0)),
IF(AND($M60="x",$F60&lt;&gt;0),
IF($F60=1,$J60,
IF('2.1 Kraftwerk allgemein'!$F$17-'2.5 CAPEX'!S$5&gt;='2.5 CAPEX'!$F60*'1.1 Allgemein'!$I$27,
IF(SUM(OFFSET(R60,0,-MIN($F60-2,COLUMN(E60)-1),1,MIN($F60-1,COLUMN(E60))))=0,$J60,""),"")),"")),""),"")</f>
        <v>0</v>
      </c>
      <c r="T60" s="340">
        <f ca="1">IF(T$5&lt;&gt;"",
IF(T$5&gt;='2.1 Kraftwerk allgemein'!$F$15,
IF(T$5&lt;='2.1 Kraftwerk allgemein'!$F$16,
$J60*INDEX('2.1 Kraftwerk allgemein'!$H$16:$S$16,,MATCH('2.5 CAPEX'!T$5,'2.1 Kraftwerk allgemein'!$H$15:$S$15,0)),
IF(AND($M60="x",$F60&lt;&gt;0),
IF($F60=1,$J60,
IF('2.1 Kraftwerk allgemein'!$F$17-'2.5 CAPEX'!T$5&gt;='2.5 CAPEX'!$F60*'1.1 Allgemein'!$I$27,
IF(SUM(OFFSET(S60,0,-MIN($F60-2,COLUMN(F60)-1),1,MIN($F60-1,COLUMN(F60))))=0,$J60,""),"")),"")),""),"")</f>
        <v>0</v>
      </c>
      <c r="U60" s="340">
        <f ca="1">IF(U$5&lt;&gt;"",
IF(U$5&gt;='2.1 Kraftwerk allgemein'!$F$15,
IF(U$5&lt;='2.1 Kraftwerk allgemein'!$F$16,
$J60*INDEX('2.1 Kraftwerk allgemein'!$H$16:$S$16,,MATCH('2.5 CAPEX'!U$5,'2.1 Kraftwerk allgemein'!$H$15:$S$15,0)),
IF(AND($M60="x",$F60&lt;&gt;0),
IF($F60=1,$J60,
IF('2.1 Kraftwerk allgemein'!$F$17-'2.5 CAPEX'!U$5&gt;='2.5 CAPEX'!$F60*'1.1 Allgemein'!$I$27,
IF(SUM(OFFSET(T60,0,-MIN($F60-2,COLUMN(G60)-1),1,MIN($F60-1,COLUMN(G60))))=0,$J60,""),"")),"")),""),"")</f>
        <v>0</v>
      </c>
      <c r="V60" s="340">
        <f ca="1">IF(V$5&lt;&gt;"",
IF(V$5&gt;='2.1 Kraftwerk allgemein'!$F$15,
IF(V$5&lt;='2.1 Kraftwerk allgemein'!$F$16,
$J60*INDEX('2.1 Kraftwerk allgemein'!$H$16:$S$16,,MATCH('2.5 CAPEX'!V$5,'2.1 Kraftwerk allgemein'!$H$15:$S$15,0)),
IF(AND($M60="x",$F60&lt;&gt;0),
IF($F60=1,$J60,
IF('2.1 Kraftwerk allgemein'!$F$17-'2.5 CAPEX'!V$5&gt;='2.5 CAPEX'!$F60*'1.1 Allgemein'!$I$27,
IF(SUM(OFFSET(U60,0,-MIN($F60-2,COLUMN(H60)-1),1,MIN($F60-1,COLUMN(H60))))=0,$J60,""),"")),"")),""),"")</f>
        <v>0</v>
      </c>
      <c r="W60" s="340">
        <f ca="1">IF(W$5&lt;&gt;"",
IF(W$5&gt;='2.1 Kraftwerk allgemein'!$F$15,
IF(W$5&lt;='2.1 Kraftwerk allgemein'!$F$16,
$J60*INDEX('2.1 Kraftwerk allgemein'!$H$16:$S$16,,MATCH('2.5 CAPEX'!W$5,'2.1 Kraftwerk allgemein'!$H$15:$S$15,0)),
IF(AND($M60="x",$F60&lt;&gt;0),
IF($F60=1,$J60,
IF('2.1 Kraftwerk allgemein'!$F$17-'2.5 CAPEX'!W$5&gt;='2.5 CAPEX'!$F60*'1.1 Allgemein'!$I$27,
IF(SUM(OFFSET(V60,0,-MIN($F60-2,COLUMN(I60)-1),1,MIN($F60-1,COLUMN(I60))))=0,$J60,""),"")),"")),""),"")</f>
        <v>0</v>
      </c>
      <c r="X60" s="340">
        <f ca="1">IF(X$5&lt;&gt;"",
IF(X$5&gt;='2.1 Kraftwerk allgemein'!$F$15,
IF(X$5&lt;='2.1 Kraftwerk allgemein'!$F$16,
$J60*INDEX('2.1 Kraftwerk allgemein'!$H$16:$S$16,,MATCH('2.5 CAPEX'!X$5,'2.1 Kraftwerk allgemein'!$H$15:$S$15,0)),
IF(AND($M60="x",$F60&lt;&gt;0),
IF($F60=1,$J60,
IF('2.1 Kraftwerk allgemein'!$F$17-'2.5 CAPEX'!X$5&gt;='2.5 CAPEX'!$F60*'1.1 Allgemein'!$I$27,
IF(SUM(OFFSET(W60,0,-MIN($F60-2,COLUMN(J60)-1),1,MIN($F60-1,COLUMN(J60))))=0,$J60,""),"")),"")),""),"")</f>
        <v>0</v>
      </c>
      <c r="Y60" s="340">
        <f ca="1">IF(Y$5&lt;&gt;"",
IF(Y$5&gt;='2.1 Kraftwerk allgemein'!$F$15,
IF(Y$5&lt;='2.1 Kraftwerk allgemein'!$F$16,
$J60*INDEX('2.1 Kraftwerk allgemein'!$H$16:$S$16,,MATCH('2.5 CAPEX'!Y$5,'2.1 Kraftwerk allgemein'!$H$15:$S$15,0)),
IF(AND($M60="x",$F60&lt;&gt;0),
IF($F60=1,$J60,
IF('2.1 Kraftwerk allgemein'!$F$17-'2.5 CAPEX'!Y$5&gt;='2.5 CAPEX'!$F60*'1.1 Allgemein'!$I$27,
IF(SUM(OFFSET(X60,0,-MIN($F60-2,COLUMN(K60)-1),1,MIN($F60-1,COLUMN(K60))))=0,$J60,""),"")),"")),""),"")</f>
        <v>0</v>
      </c>
      <c r="Z60" s="340">
        <f ca="1">IF(Z$5&lt;&gt;"",
IF(Z$5&gt;='2.1 Kraftwerk allgemein'!$F$15,
IF(Z$5&lt;='2.1 Kraftwerk allgemein'!$F$16,
$J60*INDEX('2.1 Kraftwerk allgemein'!$H$16:$S$16,,MATCH('2.5 CAPEX'!Z$5,'2.1 Kraftwerk allgemein'!$H$15:$S$15,0)),
IF(AND($M60="x",$F60&lt;&gt;0),
IF($F60=1,$J60,
IF('2.1 Kraftwerk allgemein'!$F$17-'2.5 CAPEX'!Z$5&gt;='2.5 CAPEX'!$F60*'1.1 Allgemein'!$I$27,
IF(SUM(OFFSET(Y60,0,-MIN($F60-2,COLUMN(L60)-1),1,MIN($F60-1,COLUMN(L60))))=0,$J60,""),"")),"")),""),"")</f>
        <v>0</v>
      </c>
      <c r="AA60" s="340">
        <f ca="1">IF(AA$5&lt;&gt;"",
IF(AA$5&gt;='2.1 Kraftwerk allgemein'!$F$15,
IF(AA$5&lt;='2.1 Kraftwerk allgemein'!$F$16,
$J60*INDEX('2.1 Kraftwerk allgemein'!$H$16:$S$16,,MATCH('2.5 CAPEX'!AA$5,'2.1 Kraftwerk allgemein'!$H$15:$S$15,0)),
IF(AND($M60="x",$F60&lt;&gt;0),
IF($F60=1,$J60,
IF('2.1 Kraftwerk allgemein'!$F$17-'2.5 CAPEX'!AA$5&gt;='2.5 CAPEX'!$F60*'1.1 Allgemein'!$I$27,
IF(SUM(OFFSET(Z60,0,-MIN($F60-2,COLUMN(M60)-1),1,MIN($F60-1,COLUMN(M60))))=0,$J60,""),"")),"")),""),"")</f>
        <v>0</v>
      </c>
      <c r="AB60" s="340">
        <f ca="1">IF(AB$5&lt;&gt;"",
IF(AB$5&gt;='2.1 Kraftwerk allgemein'!$F$15,
IF(AB$5&lt;='2.1 Kraftwerk allgemein'!$F$16,
$J60*INDEX('2.1 Kraftwerk allgemein'!$H$16:$S$16,,MATCH('2.5 CAPEX'!AB$5,'2.1 Kraftwerk allgemein'!$H$15:$S$15,0)),
IF(AND($M60="x",$F60&lt;&gt;0),
IF($F60=1,$J60,
IF('2.1 Kraftwerk allgemein'!$F$17-'2.5 CAPEX'!AB$5&gt;='2.5 CAPEX'!$F60*'1.1 Allgemein'!$I$27,
IF(SUM(OFFSET(AA60,0,-MIN($F60-2,COLUMN(N60)-1),1,MIN($F60-1,COLUMN(N60))))=0,$J60,""),"")),"")),""),"")</f>
        <v>0</v>
      </c>
      <c r="AC60" s="340">
        <f ca="1">IF(AC$5&lt;&gt;"",
IF(AC$5&gt;='2.1 Kraftwerk allgemein'!$F$15,
IF(AC$5&lt;='2.1 Kraftwerk allgemein'!$F$16,
$J60*INDEX('2.1 Kraftwerk allgemein'!$H$16:$S$16,,MATCH('2.5 CAPEX'!AC$5,'2.1 Kraftwerk allgemein'!$H$15:$S$15,0)),
IF(AND($M60="x",$F60&lt;&gt;0),
IF($F60=1,$J60,
IF('2.1 Kraftwerk allgemein'!$F$17-'2.5 CAPEX'!AC$5&gt;='2.5 CAPEX'!$F60*'1.1 Allgemein'!$I$27,
IF(SUM(OFFSET(AB60,0,-MIN($F60-2,COLUMN(O60)-1),1,MIN($F60-1,COLUMN(O60))))=0,$J60,""),"")),"")),""),"")</f>
        <v>0</v>
      </c>
      <c r="AD60" s="340">
        <f ca="1">IF(AD$5&lt;&gt;"",
IF(AD$5&gt;='2.1 Kraftwerk allgemein'!$F$15,
IF(AD$5&lt;='2.1 Kraftwerk allgemein'!$F$16,
$J60*INDEX('2.1 Kraftwerk allgemein'!$H$16:$S$16,,MATCH('2.5 CAPEX'!AD$5,'2.1 Kraftwerk allgemein'!$H$15:$S$15,0)),
IF(AND($M60="x",$F60&lt;&gt;0),
IF($F60=1,$J60,
IF('2.1 Kraftwerk allgemein'!$F$17-'2.5 CAPEX'!AD$5&gt;='2.5 CAPEX'!$F60*'1.1 Allgemein'!$I$27,
IF(SUM(OFFSET(AC60,0,-MIN($F60-2,COLUMN(P60)-1),1,MIN($F60-1,COLUMN(P60))))=0,$J60,""),"")),"")),""),"")</f>
        <v>0</v>
      </c>
      <c r="AE60" s="340">
        <f ca="1">IF(AE$5&lt;&gt;"",
IF(AE$5&gt;='2.1 Kraftwerk allgemein'!$F$15,
IF(AE$5&lt;='2.1 Kraftwerk allgemein'!$F$16,
$J60*INDEX('2.1 Kraftwerk allgemein'!$H$16:$S$16,,MATCH('2.5 CAPEX'!AE$5,'2.1 Kraftwerk allgemein'!$H$15:$S$15,0)),
IF(AND($M60="x",$F60&lt;&gt;0),
IF($F60=1,$J60,
IF('2.1 Kraftwerk allgemein'!$F$17-'2.5 CAPEX'!AE$5&gt;='2.5 CAPEX'!$F60*'1.1 Allgemein'!$I$27,
IF(SUM(OFFSET(AD60,0,-MIN($F60-2,COLUMN(Q60)-1),1,MIN($F60-1,COLUMN(Q60))))=0,$J60,""),"")),"")),""),"")</f>
        <v>0</v>
      </c>
      <c r="AF60" s="340">
        <f ca="1">IF(AF$5&lt;&gt;"",
IF(AF$5&gt;='2.1 Kraftwerk allgemein'!$F$15,
IF(AF$5&lt;='2.1 Kraftwerk allgemein'!$F$16,
$J60*INDEX('2.1 Kraftwerk allgemein'!$H$16:$S$16,,MATCH('2.5 CAPEX'!AF$5,'2.1 Kraftwerk allgemein'!$H$15:$S$15,0)),
IF(AND($M60="x",$F60&lt;&gt;0),
IF($F60=1,$J60,
IF('2.1 Kraftwerk allgemein'!$F$17-'2.5 CAPEX'!AF$5&gt;='2.5 CAPEX'!$F60*'1.1 Allgemein'!$I$27,
IF(SUM(OFFSET(AE60,0,-MIN($F60-2,COLUMN(R60)-1),1,MIN($F60-1,COLUMN(R60))))=0,$J60,""),"")),"")),""),"")</f>
        <v>0</v>
      </c>
      <c r="AG60" s="340">
        <f ca="1">IF(AG$5&lt;&gt;"",
IF(AG$5&gt;='2.1 Kraftwerk allgemein'!$F$15,
IF(AG$5&lt;='2.1 Kraftwerk allgemein'!$F$16,
$J60*INDEX('2.1 Kraftwerk allgemein'!$H$16:$S$16,,MATCH('2.5 CAPEX'!AG$5,'2.1 Kraftwerk allgemein'!$H$15:$S$15,0)),
IF(AND($M60="x",$F60&lt;&gt;0),
IF($F60=1,$J60,
IF('2.1 Kraftwerk allgemein'!$F$17-'2.5 CAPEX'!AG$5&gt;='2.5 CAPEX'!$F60*'1.1 Allgemein'!$I$27,
IF(SUM(OFFSET(AF60,0,-MIN($F60-2,COLUMN(S60)-1),1,MIN($F60-1,COLUMN(S60))))=0,$J60,""),"")),"")),""),"")</f>
        <v>0</v>
      </c>
      <c r="AH60" s="340">
        <f ca="1">IF(AH$5&lt;&gt;"",
IF(AH$5&gt;='2.1 Kraftwerk allgemein'!$F$15,
IF(AH$5&lt;='2.1 Kraftwerk allgemein'!$F$16,
$J60*INDEX('2.1 Kraftwerk allgemein'!$H$16:$S$16,,MATCH('2.5 CAPEX'!AH$5,'2.1 Kraftwerk allgemein'!$H$15:$S$15,0)),
IF(AND($M60="x",$F60&lt;&gt;0),
IF($F60=1,$J60,
IF('2.1 Kraftwerk allgemein'!$F$17-'2.5 CAPEX'!AH$5&gt;='2.5 CAPEX'!$F60*'1.1 Allgemein'!$I$27,
IF(SUM(OFFSET(AG60,0,-MIN($F60-2,COLUMN(T60)-1),1,MIN($F60-1,COLUMN(T60))))=0,$J60,""),"")),"")),""),"")</f>
        <v>0</v>
      </c>
      <c r="AI60" s="340">
        <f ca="1">IF(AI$5&lt;&gt;"",
IF(AI$5&gt;='2.1 Kraftwerk allgemein'!$F$15,
IF(AI$5&lt;='2.1 Kraftwerk allgemein'!$F$16,
$J60*INDEX('2.1 Kraftwerk allgemein'!$H$16:$S$16,,MATCH('2.5 CAPEX'!AI$5,'2.1 Kraftwerk allgemein'!$H$15:$S$15,0)),
IF(AND($M60="x",$F60&lt;&gt;0),
IF($F60=1,$J60,
IF('2.1 Kraftwerk allgemein'!$F$17-'2.5 CAPEX'!AI$5&gt;='2.5 CAPEX'!$F60*'1.1 Allgemein'!$I$27,
IF(SUM(OFFSET(AH60,0,-MIN($F60-2,COLUMN(U60)-1),1,MIN($F60-1,COLUMN(U60))))=0,$J60,""),"")),"")),""),"")</f>
        <v>0</v>
      </c>
      <c r="AJ60" s="340" t="str">
        <f ca="1">IF(AJ$5&lt;&gt;"",
IF(AJ$5&gt;='2.1 Kraftwerk allgemein'!$F$15,
IF(AJ$5&lt;='2.1 Kraftwerk allgemein'!$F$16,
$J60*INDEX('2.1 Kraftwerk allgemein'!$H$16:$S$16,,MATCH('2.5 CAPEX'!AJ$5,'2.1 Kraftwerk allgemein'!$H$15:$S$15,0)),
IF(AND($M60="x",$F60&lt;&gt;0),
IF($F60=1,$J60,
IF('2.1 Kraftwerk allgemein'!$F$17-'2.5 CAPEX'!AJ$5&gt;='2.5 CAPEX'!$F60*'1.1 Allgemein'!$I$27,
IF(SUM(OFFSET(AI60,0,-MIN($F60-2,COLUMN(V60)-1),1,MIN($F60-1,COLUMN(V60))))=0,$J60,""),"")),"")),""),"")</f>
        <v/>
      </c>
      <c r="AK60" s="340" t="str">
        <f ca="1">IF(AK$5&lt;&gt;"",
IF(AK$5&gt;='2.1 Kraftwerk allgemein'!$F$15,
IF(AK$5&lt;='2.1 Kraftwerk allgemein'!$F$16,
$J60*INDEX('2.1 Kraftwerk allgemein'!$H$16:$S$16,,MATCH('2.5 CAPEX'!AK$5,'2.1 Kraftwerk allgemein'!$H$15:$S$15,0)),
IF(AND($M60="x",$F60&lt;&gt;0),
IF($F60=1,$J60,
IF('2.1 Kraftwerk allgemein'!$F$17-'2.5 CAPEX'!AK$5&gt;='2.5 CAPEX'!$F60*'1.1 Allgemein'!$I$27,
IF(SUM(OFFSET(AJ60,0,-MIN($F60-2,COLUMN(W60)-1),1,MIN($F60-1,COLUMN(W60))))=0,$J60,""),"")),"")),""),"")</f>
        <v/>
      </c>
      <c r="AL60" s="340" t="str">
        <f ca="1">IF(AL$5&lt;&gt;"",
IF(AL$5&gt;='2.1 Kraftwerk allgemein'!$F$15,
IF(AL$5&lt;='2.1 Kraftwerk allgemein'!$F$16,
$J60*INDEX('2.1 Kraftwerk allgemein'!$H$16:$S$16,,MATCH('2.5 CAPEX'!AL$5,'2.1 Kraftwerk allgemein'!$H$15:$S$15,0)),
IF(AND($M60="x",$F60&lt;&gt;0),
IF($F60=1,$J60,
IF('2.1 Kraftwerk allgemein'!$F$17-'2.5 CAPEX'!AL$5&gt;='2.5 CAPEX'!$F60*'1.1 Allgemein'!$I$27,
IF(SUM(OFFSET(AK60,0,-MIN($F60-2,COLUMN(X60)-1),1,MIN($F60-1,COLUMN(X60))))=0,$J60,""),"")),"")),""),"")</f>
        <v/>
      </c>
      <c r="AM60" s="340" t="str">
        <f ca="1">IF(AM$5&lt;&gt;"",
IF(AM$5&gt;='2.1 Kraftwerk allgemein'!$F$15,
IF(AM$5&lt;='2.1 Kraftwerk allgemein'!$F$16,
$J60*INDEX('2.1 Kraftwerk allgemein'!$H$16:$S$16,,MATCH('2.5 CAPEX'!AM$5,'2.1 Kraftwerk allgemein'!$H$15:$S$15,0)),
IF(AND($M60="x",$F60&lt;&gt;0),
IF($F60=1,$J60,
IF('2.1 Kraftwerk allgemein'!$F$17-'2.5 CAPEX'!AM$5&gt;='2.5 CAPEX'!$F60*'1.1 Allgemein'!$I$27,
IF(SUM(OFFSET(AL60,0,-MIN($F60-2,COLUMN(Y60)-1),1,MIN($F60-1,COLUMN(Y60))))=0,$J60,""),"")),"")),""),"")</f>
        <v/>
      </c>
      <c r="AN60" s="340" t="str">
        <f ca="1">IF(AN$5&lt;&gt;"",
IF(AN$5&gt;='2.1 Kraftwerk allgemein'!$F$15,
IF(AN$5&lt;='2.1 Kraftwerk allgemein'!$F$16,
$J60*INDEX('2.1 Kraftwerk allgemein'!$H$16:$S$16,,MATCH('2.5 CAPEX'!AN$5,'2.1 Kraftwerk allgemein'!$H$15:$S$15,0)),
IF(AND($M60="x",$F60&lt;&gt;0),
IF($F60=1,$J60,
IF('2.1 Kraftwerk allgemein'!$F$17-'2.5 CAPEX'!AN$5&gt;='2.5 CAPEX'!$F60*'1.1 Allgemein'!$I$27,
IF(SUM(OFFSET(AM60,0,-MIN($F60-2,COLUMN(Z60)-1),1,MIN($F60-1,COLUMN(Z60))))=0,$J60,""),"")),"")),""),"")</f>
        <v/>
      </c>
      <c r="AO60" s="340" t="str">
        <f ca="1">IF(AO$5&lt;&gt;"",
IF(AO$5&gt;='2.1 Kraftwerk allgemein'!$F$15,
IF(AO$5&lt;='2.1 Kraftwerk allgemein'!$F$16,
$J60*INDEX('2.1 Kraftwerk allgemein'!$H$16:$S$16,,MATCH('2.5 CAPEX'!AO$5,'2.1 Kraftwerk allgemein'!$H$15:$S$15,0)),
IF(AND($M60="x",$F60&lt;&gt;0),
IF($F60=1,$J60,
IF('2.1 Kraftwerk allgemein'!$F$17-'2.5 CAPEX'!AO$5&gt;='2.5 CAPEX'!$F60*'1.1 Allgemein'!$I$27,
IF(SUM(OFFSET(AN60,0,-MIN($F60-2,COLUMN(AA60)-1),1,MIN($F60-1,COLUMN(AA60))))=0,$J60,""),"")),"")),""),"")</f>
        <v/>
      </c>
      <c r="AP60" s="340" t="str">
        <f ca="1">IF(AP$5&lt;&gt;"",
IF(AP$5&gt;='2.1 Kraftwerk allgemein'!$F$15,
IF(AP$5&lt;='2.1 Kraftwerk allgemein'!$F$16,
$J60*INDEX('2.1 Kraftwerk allgemein'!$H$16:$S$16,,MATCH('2.5 CAPEX'!AP$5,'2.1 Kraftwerk allgemein'!$H$15:$S$15,0)),
IF(AND($M60="x",$F60&lt;&gt;0),
IF($F60=1,$J60,
IF('2.1 Kraftwerk allgemein'!$F$17-'2.5 CAPEX'!AP$5&gt;='2.5 CAPEX'!$F60*'1.1 Allgemein'!$I$27,
IF(SUM(OFFSET(AO60,0,-MIN($F60-2,COLUMN(AB60)-1),1,MIN($F60-1,COLUMN(AB60))))=0,$J60,""),"")),"")),""),"")</f>
        <v/>
      </c>
      <c r="AQ60" s="340" t="str">
        <f ca="1">IF(AQ$5&lt;&gt;"",
IF(AQ$5&gt;='2.1 Kraftwerk allgemein'!$F$15,
IF(AQ$5&lt;='2.1 Kraftwerk allgemein'!$F$16,
$J60*INDEX('2.1 Kraftwerk allgemein'!$H$16:$S$16,,MATCH('2.5 CAPEX'!AQ$5,'2.1 Kraftwerk allgemein'!$H$15:$S$15,0)),
IF(AND($M60="x",$F60&lt;&gt;0),
IF($F60=1,$J60,
IF('2.1 Kraftwerk allgemein'!$F$17-'2.5 CAPEX'!AQ$5&gt;='2.5 CAPEX'!$F60*'1.1 Allgemein'!$I$27,
IF(SUM(OFFSET(AP60,0,-MIN($F60-2,COLUMN(AC60)-1),1,MIN($F60-1,COLUMN(AC60))))=0,$J60,""),"")),"")),""),"")</f>
        <v/>
      </c>
      <c r="AR60" s="340" t="str">
        <f ca="1">IF(AR$5&lt;&gt;"",
IF(AR$5&gt;='2.1 Kraftwerk allgemein'!$F$15,
IF(AR$5&lt;='2.1 Kraftwerk allgemein'!$F$16,
$J60*INDEX('2.1 Kraftwerk allgemein'!$H$16:$S$16,,MATCH('2.5 CAPEX'!AR$5,'2.1 Kraftwerk allgemein'!$H$15:$S$15,0)),
IF(AND($M60="x",$F60&lt;&gt;0),
IF($F60=1,$J60,
IF('2.1 Kraftwerk allgemein'!$F$17-'2.5 CAPEX'!AR$5&gt;='2.5 CAPEX'!$F60*'1.1 Allgemein'!$I$27,
IF(SUM(OFFSET(AQ60,0,-MIN($F60-2,COLUMN(AD60)-1),1,MIN($F60-1,COLUMN(AD60))))=0,$J60,""),"")),"")),""),"")</f>
        <v/>
      </c>
      <c r="AS60" s="340" t="str">
        <f ca="1">IF(AS$5&lt;&gt;"",
IF(AS$5&gt;='2.1 Kraftwerk allgemein'!$F$15,
IF(AS$5&lt;='2.1 Kraftwerk allgemein'!$F$16,
$J60*INDEX('2.1 Kraftwerk allgemein'!$H$16:$S$16,,MATCH('2.5 CAPEX'!AS$5,'2.1 Kraftwerk allgemein'!$H$15:$S$15,0)),
IF(AND($M60="x",$F60&lt;&gt;0),
IF($F60=1,$J60,
IF('2.1 Kraftwerk allgemein'!$F$17-'2.5 CAPEX'!AS$5&gt;='2.5 CAPEX'!$F60*'1.1 Allgemein'!$I$27,
IF(SUM(OFFSET(AR60,0,-MIN($F60-2,COLUMN(AE60)-1),1,MIN($F60-1,COLUMN(AE60))))=0,$J60,""),"")),"")),""),"")</f>
        <v/>
      </c>
      <c r="AT60" s="340" t="str">
        <f ca="1">IF(AT$5&lt;&gt;"",
IF(AT$5&gt;='2.1 Kraftwerk allgemein'!$F$15,
IF(AT$5&lt;='2.1 Kraftwerk allgemein'!$F$16,
$J60*INDEX('2.1 Kraftwerk allgemein'!$H$16:$S$16,,MATCH('2.5 CAPEX'!AT$5,'2.1 Kraftwerk allgemein'!$H$15:$S$15,0)),
IF(AND($M60="x",$F60&lt;&gt;0),
IF($F60=1,$J60,
IF('2.1 Kraftwerk allgemein'!$F$17-'2.5 CAPEX'!AT$5&gt;='2.5 CAPEX'!$F60*'1.1 Allgemein'!$I$27,
IF(SUM(OFFSET(AS60,0,-MIN($F60-2,COLUMN(AF60)-1),1,MIN($F60-1,COLUMN(AF60))))=0,$J60,""),"")),"")),""),"")</f>
        <v/>
      </c>
      <c r="AU60" s="340" t="str">
        <f ca="1">IF(AU$5&lt;&gt;"",
IF(AU$5&gt;='2.1 Kraftwerk allgemein'!$F$15,
IF(AU$5&lt;='2.1 Kraftwerk allgemein'!$F$16,
$J60*INDEX('2.1 Kraftwerk allgemein'!$H$16:$S$16,,MATCH('2.5 CAPEX'!AU$5,'2.1 Kraftwerk allgemein'!$H$15:$S$15,0)),
IF(AND($M60="x",$F60&lt;&gt;0),
IF($F60=1,$J60,
IF('2.1 Kraftwerk allgemein'!$F$17-'2.5 CAPEX'!AU$5&gt;='2.5 CAPEX'!$F60*'1.1 Allgemein'!$I$27,
IF(SUM(OFFSET(AT60,0,-MIN($F60-2,COLUMN(AG60)-1),1,MIN($F60-1,COLUMN(AG60))))=0,$J60,""),"")),"")),""),"")</f>
        <v/>
      </c>
      <c r="AV60" s="340" t="str">
        <f ca="1">IF(AV$5&lt;&gt;"",
IF(AV$5&gt;='2.1 Kraftwerk allgemein'!$F$15,
IF(AV$5&lt;='2.1 Kraftwerk allgemein'!$F$16,
$J60*INDEX('2.1 Kraftwerk allgemein'!$H$16:$S$16,,MATCH('2.5 CAPEX'!AV$5,'2.1 Kraftwerk allgemein'!$H$15:$S$15,0)),
IF(AND($M60="x",$F60&lt;&gt;0),
IF($F60=1,$J60,
IF('2.1 Kraftwerk allgemein'!$F$17-'2.5 CAPEX'!AV$5&gt;='2.5 CAPEX'!$F60*'1.1 Allgemein'!$I$27,
IF(SUM(OFFSET(AU60,0,-MIN($F60-2,COLUMN(AH60)-1),1,MIN($F60-1,COLUMN(AH60))))=0,$J60,""),"")),"")),""),"")</f>
        <v/>
      </c>
      <c r="AW60" s="340" t="str">
        <f ca="1">IF(AW$5&lt;&gt;"",
IF(AW$5&gt;='2.1 Kraftwerk allgemein'!$F$15,
IF(AW$5&lt;='2.1 Kraftwerk allgemein'!$F$16,
$J60*INDEX('2.1 Kraftwerk allgemein'!$H$16:$S$16,,MATCH('2.5 CAPEX'!AW$5,'2.1 Kraftwerk allgemein'!$H$15:$S$15,0)),
IF(AND($M60="x",$F60&lt;&gt;0),
IF($F60=1,$J60,
IF('2.1 Kraftwerk allgemein'!$F$17-'2.5 CAPEX'!AW$5&gt;='2.5 CAPEX'!$F60*'1.1 Allgemein'!$I$27,
IF(SUM(OFFSET(AV60,0,-MIN($F60-2,COLUMN(AI60)-1),1,MIN($F60-1,COLUMN(AI60))))=0,$J60,""),"")),"")),""),"")</f>
        <v/>
      </c>
      <c r="AX60" s="340" t="str">
        <f ca="1">IF(AX$5&lt;&gt;"",
IF(AX$5&gt;='2.1 Kraftwerk allgemein'!$F$15,
IF(AX$5&lt;='2.1 Kraftwerk allgemein'!$F$16,
$J60*INDEX('2.1 Kraftwerk allgemein'!$H$16:$S$16,,MATCH('2.5 CAPEX'!AX$5,'2.1 Kraftwerk allgemein'!$H$15:$S$15,0)),
IF(AND($M60="x",$F60&lt;&gt;0),
IF($F60=1,$J60,
IF('2.1 Kraftwerk allgemein'!$F$17-'2.5 CAPEX'!AX$5&gt;='2.5 CAPEX'!$F60*'1.1 Allgemein'!$I$27,
IF(SUM(OFFSET(AW60,0,-MIN($F60-2,COLUMN(AJ60)-1),1,MIN($F60-1,COLUMN(AJ60))))=0,$J60,""),"")),"")),""),"")</f>
        <v/>
      </c>
      <c r="AY60" s="340" t="str">
        <f ca="1">IF(AY$5&lt;&gt;"",
IF(AY$5&gt;='2.1 Kraftwerk allgemein'!$F$15,
IF(AY$5&lt;='2.1 Kraftwerk allgemein'!$F$16,
$J60*INDEX('2.1 Kraftwerk allgemein'!$H$16:$S$16,,MATCH('2.5 CAPEX'!AY$5,'2.1 Kraftwerk allgemein'!$H$15:$S$15,0)),
IF(AND($M60="x",$F60&lt;&gt;0),
IF($F60=1,$J60,
IF('2.1 Kraftwerk allgemein'!$F$17-'2.5 CAPEX'!AY$5&gt;='2.5 CAPEX'!$F60*'1.1 Allgemein'!$I$27,
IF(SUM(OFFSET(AX60,0,-MIN($F60-2,COLUMN(AK60)-1),1,MIN($F60-1,COLUMN(AK60))))=0,$J60,""),"")),"")),""),"")</f>
        <v/>
      </c>
      <c r="AZ60" s="340" t="str">
        <f ca="1">IF(AZ$5&lt;&gt;"",
IF(AZ$5&gt;='2.1 Kraftwerk allgemein'!$F$15,
IF(AZ$5&lt;='2.1 Kraftwerk allgemein'!$F$16,
$J60*INDEX('2.1 Kraftwerk allgemein'!$H$16:$S$16,,MATCH('2.5 CAPEX'!AZ$5,'2.1 Kraftwerk allgemein'!$H$15:$S$15,0)),
IF(AND($M60="x",$F60&lt;&gt;0),
IF($F60=1,$J60,
IF('2.1 Kraftwerk allgemein'!$F$17-'2.5 CAPEX'!AZ$5&gt;='2.5 CAPEX'!$F60*'1.1 Allgemein'!$I$27,
IF(SUM(OFFSET(AY60,0,-MIN($F60-2,COLUMN(AL60)-1),1,MIN($F60-1,COLUMN(AL60))))=0,$J60,""),"")),"")),""),"")</f>
        <v/>
      </c>
      <c r="BA60" s="340" t="str">
        <f ca="1">IF(BA$5&lt;&gt;"",
IF(BA$5&gt;='2.1 Kraftwerk allgemein'!$F$15,
IF(BA$5&lt;='2.1 Kraftwerk allgemein'!$F$16,
$J60*INDEX('2.1 Kraftwerk allgemein'!$H$16:$S$16,,MATCH('2.5 CAPEX'!BA$5,'2.1 Kraftwerk allgemein'!$H$15:$S$15,0)),
IF(AND($M60="x",$F60&lt;&gt;0),
IF($F60=1,$J60,
IF('2.1 Kraftwerk allgemein'!$F$17-'2.5 CAPEX'!BA$5&gt;='2.5 CAPEX'!$F60*'1.1 Allgemein'!$I$27,
IF(SUM(OFFSET(AZ60,0,-MIN($F60-2,COLUMN(AM60)-1),1,MIN($F60-1,COLUMN(AM60))))=0,$J60,""),"")),"")),""),"")</f>
        <v/>
      </c>
      <c r="BB60" s="340" t="str">
        <f ca="1">IF(BB$5&lt;&gt;"",
IF(BB$5&gt;='2.1 Kraftwerk allgemein'!$F$15,
IF(BB$5&lt;='2.1 Kraftwerk allgemein'!$F$16,
$J60*INDEX('2.1 Kraftwerk allgemein'!$H$16:$S$16,,MATCH('2.5 CAPEX'!BB$5,'2.1 Kraftwerk allgemein'!$H$15:$S$15,0)),
IF(AND($M60="x",$F60&lt;&gt;0),
IF($F60=1,$J60,
IF('2.1 Kraftwerk allgemein'!$F$17-'2.5 CAPEX'!BB$5&gt;='2.5 CAPEX'!$F60*'1.1 Allgemein'!$I$27,
IF(SUM(OFFSET(BA60,0,-MIN($F60-2,COLUMN(AN60)-1),1,MIN($F60-1,COLUMN(AN60))))=0,$J60,""),"")),"")),""),"")</f>
        <v/>
      </c>
      <c r="BC60" s="340" t="str">
        <f ca="1">IF(BC$5&lt;&gt;"",
IF(BC$5&gt;='2.1 Kraftwerk allgemein'!$F$15,
IF(BC$5&lt;='2.1 Kraftwerk allgemein'!$F$16,
$J60*INDEX('2.1 Kraftwerk allgemein'!$H$16:$S$16,,MATCH('2.5 CAPEX'!BC$5,'2.1 Kraftwerk allgemein'!$H$15:$S$15,0)),
IF(AND($M60="x",$F60&lt;&gt;0),
IF($F60=1,$J60,
IF('2.1 Kraftwerk allgemein'!$F$17-'2.5 CAPEX'!BC$5&gt;='2.5 CAPEX'!$F60*'1.1 Allgemein'!$I$27,
IF(SUM(OFFSET(BB60,0,-MIN($F60-2,COLUMN(AO60)-1),1,MIN($F60-1,COLUMN(AO60))))=0,$J60,""),"")),"")),""),"")</f>
        <v/>
      </c>
      <c r="BD60" s="340" t="str">
        <f ca="1">IF(BD$5&lt;&gt;"",
IF(BD$5&gt;='2.1 Kraftwerk allgemein'!$F$15,
IF(BD$5&lt;='2.1 Kraftwerk allgemein'!$F$16,
$J60*INDEX('2.1 Kraftwerk allgemein'!$H$16:$S$16,,MATCH('2.5 CAPEX'!BD$5,'2.1 Kraftwerk allgemein'!$H$15:$S$15,0)),
IF(AND($M60="x",$F60&lt;&gt;0),
IF($F60=1,$J60,
IF('2.1 Kraftwerk allgemein'!$F$17-'2.5 CAPEX'!BD$5&gt;='2.5 CAPEX'!$F60*'1.1 Allgemein'!$I$27,
IF(SUM(OFFSET(BC60,0,-MIN($F60-2,COLUMN(AP60)-1),1,MIN($F60-1,COLUMN(AP60))))=0,$J60,""),"")),"")),""),"")</f>
        <v/>
      </c>
      <c r="BE60" s="340" t="str">
        <f ca="1">IF(BE$5&lt;&gt;"",
IF(BE$5&gt;='2.1 Kraftwerk allgemein'!$F$15,
IF(BE$5&lt;='2.1 Kraftwerk allgemein'!$F$16,
$J60*INDEX('2.1 Kraftwerk allgemein'!$H$16:$S$16,,MATCH('2.5 CAPEX'!BE$5,'2.1 Kraftwerk allgemein'!$H$15:$S$15,0)),
IF(AND($M60="x",$F60&lt;&gt;0),
IF($F60=1,$J60,
IF('2.1 Kraftwerk allgemein'!$F$17-'2.5 CAPEX'!BE$5&gt;='2.5 CAPEX'!$F60*'1.1 Allgemein'!$I$27,
IF(SUM(OFFSET(BD60,0,-MIN($F60-2,COLUMN(AQ60)-1),1,MIN($F60-1,COLUMN(AQ60))))=0,$J60,""),"")),"")),""),"")</f>
        <v/>
      </c>
      <c r="BF60" s="340" t="str">
        <f ca="1">IF(BF$5&lt;&gt;"",
IF(BF$5&gt;='2.1 Kraftwerk allgemein'!$F$15,
IF(BF$5&lt;='2.1 Kraftwerk allgemein'!$F$16,
$J60*INDEX('2.1 Kraftwerk allgemein'!$H$16:$S$16,,MATCH('2.5 CAPEX'!BF$5,'2.1 Kraftwerk allgemein'!$H$15:$S$15,0)),
IF(AND($M60="x",$F60&lt;&gt;0),
IF($F60=1,$J60,
IF('2.1 Kraftwerk allgemein'!$F$17-'2.5 CAPEX'!BF$5&gt;='2.5 CAPEX'!$F60*'1.1 Allgemein'!$I$27,
IF(SUM(OFFSET(BE60,0,-MIN($F60-2,COLUMN(AR60)-1),1,MIN($F60-1,COLUMN(AR60))))=0,$J60,""),"")),"")),""),"")</f>
        <v/>
      </c>
      <c r="BG60" s="340" t="str">
        <f ca="1">IF(BG$5&lt;&gt;"",
IF(BG$5&gt;='2.1 Kraftwerk allgemein'!$F$15,
IF(BG$5&lt;='2.1 Kraftwerk allgemein'!$F$16,
$J60*INDEX('2.1 Kraftwerk allgemein'!$H$16:$S$16,,MATCH('2.5 CAPEX'!BG$5,'2.1 Kraftwerk allgemein'!$H$15:$S$15,0)),
IF(AND($M60="x",$F60&lt;&gt;0),
IF($F60=1,$J60,
IF('2.1 Kraftwerk allgemein'!$F$17-'2.5 CAPEX'!BG$5&gt;='2.5 CAPEX'!$F60*'1.1 Allgemein'!$I$27,
IF(SUM(OFFSET(BF60,0,-MIN($F60-2,COLUMN(AS60)-1),1,MIN($F60-1,COLUMN(AS60))))=0,$J60,""),"")),"")),""),"")</f>
        <v/>
      </c>
      <c r="BH60" s="340" t="str">
        <f ca="1">IF(BH$5&lt;&gt;"",
IF(BH$5&gt;='2.1 Kraftwerk allgemein'!$F$15,
IF(BH$5&lt;='2.1 Kraftwerk allgemein'!$F$16,
$J60*INDEX('2.1 Kraftwerk allgemein'!$H$16:$S$16,,MATCH('2.5 CAPEX'!BH$5,'2.1 Kraftwerk allgemein'!$H$15:$S$15,0)),
IF(AND($M60="x",$F60&lt;&gt;0),
IF($F60=1,$J60,
IF('2.1 Kraftwerk allgemein'!$F$17-'2.5 CAPEX'!BH$5&gt;='2.5 CAPEX'!$F60*'1.1 Allgemein'!$I$27,
IF(SUM(OFFSET(BG60,0,-MIN($F60-2,COLUMN(AT60)-1),1,MIN($F60-1,COLUMN(AT60))))=0,$J60,""),"")),"")),""),"")</f>
        <v/>
      </c>
      <c r="BI60" s="340" t="str">
        <f ca="1">IF(BI$5&lt;&gt;"",
IF(BI$5&gt;='2.1 Kraftwerk allgemein'!$F$15,
IF(BI$5&lt;='2.1 Kraftwerk allgemein'!$F$16,
$J60*INDEX('2.1 Kraftwerk allgemein'!$H$16:$S$16,,MATCH('2.5 CAPEX'!BI$5,'2.1 Kraftwerk allgemein'!$H$15:$S$15,0)),
IF(AND($M60="x",$F60&lt;&gt;0),
IF($F60=1,$J60,
IF('2.1 Kraftwerk allgemein'!$F$17-'2.5 CAPEX'!BI$5&gt;='2.5 CAPEX'!$F60*'1.1 Allgemein'!$I$27,
IF(SUM(OFFSET(BH60,0,-MIN($F60-2,COLUMN(AU60)-1),1,MIN($F60-1,COLUMN(AU60))))=0,$J60,""),"")),"")),""),"")</f>
        <v/>
      </c>
      <c r="BJ60" s="340" t="str">
        <f ca="1">IF(BJ$5&lt;&gt;"",
IF(BJ$5&gt;='2.1 Kraftwerk allgemein'!$F$15,
IF(BJ$5&lt;='2.1 Kraftwerk allgemein'!$F$16,
$J60*INDEX('2.1 Kraftwerk allgemein'!$H$16:$S$16,,MATCH('2.5 CAPEX'!BJ$5,'2.1 Kraftwerk allgemein'!$H$15:$S$15,0)),
IF(AND($M60="x",$F60&lt;&gt;0),
IF($F60=1,$J60,
IF('2.1 Kraftwerk allgemein'!$F$17-'2.5 CAPEX'!BJ$5&gt;='2.5 CAPEX'!$F60*'1.1 Allgemein'!$I$27,
IF(SUM(OFFSET(BI60,0,-MIN($F60-2,COLUMN(AV60)-1),1,MIN($F60-1,COLUMN(AV60))))=0,$J60,""),"")),"")),""),"")</f>
        <v/>
      </c>
      <c r="BK60" s="340" t="str">
        <f ca="1">IF(BK$5&lt;&gt;"",
IF(BK$5&gt;='2.1 Kraftwerk allgemein'!$F$15,
IF(BK$5&lt;='2.1 Kraftwerk allgemein'!$F$16,
$J60*INDEX('2.1 Kraftwerk allgemein'!$H$16:$S$16,,MATCH('2.5 CAPEX'!BK$5,'2.1 Kraftwerk allgemein'!$H$15:$S$15,0)),
IF(AND($M60="x",$F60&lt;&gt;0),
IF($F60=1,$J60,
IF('2.1 Kraftwerk allgemein'!$F$17-'2.5 CAPEX'!BK$5&gt;='2.5 CAPEX'!$F60*'1.1 Allgemein'!$I$27,
IF(SUM(OFFSET(BJ60,0,-MIN($F60-2,COLUMN(AW60)-1),1,MIN($F60-1,COLUMN(AW60))))=0,$J60,""),"")),"")),""),"")</f>
        <v/>
      </c>
      <c r="BL60" s="340" t="str">
        <f ca="1">IF(BL$5&lt;&gt;"",
IF(BL$5&gt;='2.1 Kraftwerk allgemein'!$F$15,
IF(BL$5&lt;='2.1 Kraftwerk allgemein'!$F$16,
$J60*INDEX('2.1 Kraftwerk allgemein'!$H$16:$S$16,,MATCH('2.5 CAPEX'!BL$5,'2.1 Kraftwerk allgemein'!$H$15:$S$15,0)),
IF(AND($M60="x",$F60&lt;&gt;0),
IF($F60=1,$J60,
IF('2.1 Kraftwerk allgemein'!$F$17-'2.5 CAPEX'!BL$5&gt;='2.5 CAPEX'!$F60*'1.1 Allgemein'!$I$27,
IF(SUM(OFFSET(BK60,0,-MIN($F60-2,COLUMN(AX60)-1),1,MIN($F60-1,COLUMN(AX60))))=0,$J60,""),"")),"")),""),"")</f>
        <v/>
      </c>
      <c r="BM60" s="340" t="str">
        <f ca="1">IF(BM$5&lt;&gt;"",
IF(BM$5&gt;='2.1 Kraftwerk allgemein'!$F$15,
IF(BM$5&lt;='2.1 Kraftwerk allgemein'!$F$16,
$J60*INDEX('2.1 Kraftwerk allgemein'!$H$16:$S$16,,MATCH('2.5 CAPEX'!BM$5,'2.1 Kraftwerk allgemein'!$H$15:$S$15,0)),
IF(AND($M60="x",$F60&lt;&gt;0),
IF($F60=1,$J60,
IF('2.1 Kraftwerk allgemein'!$F$17-'2.5 CAPEX'!BM$5&gt;='2.5 CAPEX'!$F60*'1.1 Allgemein'!$I$27,
IF(SUM(OFFSET(BL60,0,-MIN($F60-2,COLUMN(AY60)-1),1,MIN($F60-1,COLUMN(AY60))))=0,$J60,""),"")),"")),""),"")</f>
        <v/>
      </c>
      <c r="BN60" s="340" t="str">
        <f ca="1">IF(BN$5&lt;&gt;"",
IF(BN$5&gt;='2.1 Kraftwerk allgemein'!$F$15,
IF(BN$5&lt;='2.1 Kraftwerk allgemein'!$F$16,
$J60*INDEX('2.1 Kraftwerk allgemein'!$H$16:$S$16,,MATCH('2.5 CAPEX'!BN$5,'2.1 Kraftwerk allgemein'!$H$15:$S$15,0)),
IF(AND($M60="x",$F60&lt;&gt;0),
IF($F60=1,$J60,
IF('2.1 Kraftwerk allgemein'!$F$17-'2.5 CAPEX'!BN$5&gt;='2.5 CAPEX'!$F60*'1.1 Allgemein'!$I$27,
IF(SUM(OFFSET(BM60,0,-MIN($F60-2,COLUMN(AZ60)-1),1,MIN($F60-1,COLUMN(AZ60))))=0,$J60,""),"")),"")),""),"")</f>
        <v/>
      </c>
      <c r="BO60" s="340" t="str">
        <f ca="1">IF(BO$5&lt;&gt;"",
IF(BO$5&gt;='2.1 Kraftwerk allgemein'!$F$15,
IF(BO$5&lt;='2.1 Kraftwerk allgemein'!$F$16,
$J60*INDEX('2.1 Kraftwerk allgemein'!$H$16:$S$16,,MATCH('2.5 CAPEX'!BO$5,'2.1 Kraftwerk allgemein'!$H$15:$S$15,0)),
IF(AND($M60="x",$F60&lt;&gt;0),
IF($F60=1,$J60,
IF('2.1 Kraftwerk allgemein'!$F$17-'2.5 CAPEX'!BO$5&gt;='2.5 CAPEX'!$F60*'1.1 Allgemein'!$I$27,
IF(SUM(OFFSET(BN60,0,-MIN($F60-2,COLUMN(BA60)-1),1,MIN($F60-1,COLUMN(BA60))))=0,$J60,""),"")),"")),""),"")</f>
        <v/>
      </c>
      <c r="BP60" s="340" t="str">
        <f ca="1">IF(BP$5&lt;&gt;"",
IF(BP$5&gt;='2.1 Kraftwerk allgemein'!$F$15,
IF(BP$5&lt;='2.1 Kraftwerk allgemein'!$F$16,
$J60*INDEX('2.1 Kraftwerk allgemein'!$H$16:$S$16,,MATCH('2.5 CAPEX'!BP$5,'2.1 Kraftwerk allgemein'!$H$15:$S$15,0)),
IF(AND($M60="x",$F60&lt;&gt;0),
IF($F60=1,$J60,
IF('2.1 Kraftwerk allgemein'!$F$17-'2.5 CAPEX'!BP$5&gt;='2.5 CAPEX'!$F60*'1.1 Allgemein'!$I$27,
IF(SUM(OFFSET(BO60,0,-MIN($F60-2,COLUMN(BB60)-1),1,MIN($F60-1,COLUMN(BB60))))=0,$J60,""),"")),"")),""),"")</f>
        <v/>
      </c>
      <c r="BQ60" s="340" t="str">
        <f ca="1">IF(BQ$5&lt;&gt;"",
IF(BQ$5&gt;='2.1 Kraftwerk allgemein'!$F$15,
IF(BQ$5&lt;='2.1 Kraftwerk allgemein'!$F$16,
$J60*INDEX('2.1 Kraftwerk allgemein'!$H$16:$S$16,,MATCH('2.5 CAPEX'!BQ$5,'2.1 Kraftwerk allgemein'!$H$15:$S$15,0)),
IF(AND($M60="x",$F60&lt;&gt;0),
IF($F60=1,$J60,
IF('2.1 Kraftwerk allgemein'!$F$17-'2.5 CAPEX'!BQ$5&gt;='2.5 CAPEX'!$F60*'1.1 Allgemein'!$I$27,
IF(SUM(OFFSET(BP60,0,-MIN($F60-2,COLUMN(BC60)-1),1,MIN($F60-1,COLUMN(BC60))))=0,$J60,""),"")),"")),""),"")</f>
        <v/>
      </c>
      <c r="BR60" s="340" t="str">
        <f ca="1">IF(BR$5&lt;&gt;"",
IF(BR$5&gt;='2.1 Kraftwerk allgemein'!$F$15,
IF(BR$5&lt;='2.1 Kraftwerk allgemein'!$F$16,
$J60*INDEX('2.1 Kraftwerk allgemein'!$H$16:$S$16,,MATCH('2.5 CAPEX'!BR$5,'2.1 Kraftwerk allgemein'!$H$15:$S$15,0)),
IF(AND($M60="x",$F60&lt;&gt;0),
IF($F60=1,$J60,
IF('2.1 Kraftwerk allgemein'!$F$17-'2.5 CAPEX'!BR$5&gt;='2.5 CAPEX'!$F60*'1.1 Allgemein'!$I$27,
IF(SUM(OFFSET(BQ60,0,-MIN($F60-2,COLUMN(BD60)-1),1,MIN($F60-1,COLUMN(BD60))))=0,$J60,""),"")),"")),""),"")</f>
        <v/>
      </c>
      <c r="BS60" s="340" t="str">
        <f ca="1">IF(BS$5&lt;&gt;"",
IF(BS$5&gt;='2.1 Kraftwerk allgemein'!$F$15,
IF(BS$5&lt;='2.1 Kraftwerk allgemein'!$F$16,
$J60*INDEX('2.1 Kraftwerk allgemein'!$H$16:$S$16,,MATCH('2.5 CAPEX'!BS$5,'2.1 Kraftwerk allgemein'!$H$15:$S$15,0)),
IF(AND($M60="x",$F60&lt;&gt;0),
IF($F60=1,$J60,
IF('2.1 Kraftwerk allgemein'!$F$17-'2.5 CAPEX'!BS$5&gt;='2.5 CAPEX'!$F60*'1.1 Allgemein'!$I$27,
IF(SUM(OFFSET(BR60,0,-MIN($F60-2,COLUMN(BE60)-1),1,MIN($F60-1,COLUMN(BE60))))=0,$J60,""),"")),"")),""),"")</f>
        <v/>
      </c>
      <c r="BT60" s="340" t="str">
        <f ca="1">IF(BT$5&lt;&gt;"",
IF(BT$5&gt;='2.1 Kraftwerk allgemein'!$F$15,
IF(BT$5&lt;='2.1 Kraftwerk allgemein'!$F$16,
$J60*INDEX('2.1 Kraftwerk allgemein'!$H$16:$S$16,,MATCH('2.5 CAPEX'!BT$5,'2.1 Kraftwerk allgemein'!$H$15:$S$15,0)),
IF(AND($M60="x",$F60&lt;&gt;0),
IF($F60=1,$J60,
IF('2.1 Kraftwerk allgemein'!$F$17-'2.5 CAPEX'!BT$5&gt;='2.5 CAPEX'!$F60*'1.1 Allgemein'!$I$27,
IF(SUM(OFFSET(BS60,0,-MIN($F60-2,COLUMN(BF60)-1),1,MIN($F60-1,COLUMN(BF60))))=0,$J60,""),"")),"")),""),"")</f>
        <v/>
      </c>
      <c r="BU60" s="340" t="str">
        <f ca="1">IF(BU$5&lt;&gt;"",
IF(BU$5&gt;='2.1 Kraftwerk allgemein'!$F$15,
IF(BU$5&lt;='2.1 Kraftwerk allgemein'!$F$16,
$J60*INDEX('2.1 Kraftwerk allgemein'!$H$16:$S$16,,MATCH('2.5 CAPEX'!BU$5,'2.1 Kraftwerk allgemein'!$H$15:$S$15,0)),
IF(AND($M60="x",$F60&lt;&gt;0),
IF($F60=1,$J60,
IF('2.1 Kraftwerk allgemein'!$F$17-'2.5 CAPEX'!BU$5&gt;='2.5 CAPEX'!$F60*'1.1 Allgemein'!$I$27,
IF(SUM(OFFSET(BT60,0,-MIN($F60-2,COLUMN(BG60)-1),1,MIN($F60-1,COLUMN(BG60))))=0,$J60,""),"")),"")),""),"")</f>
        <v/>
      </c>
      <c r="BV60" s="340" t="str">
        <f ca="1">IF(BV$5&lt;&gt;"",
IF(BV$5&gt;='2.1 Kraftwerk allgemein'!$F$15,
IF(BV$5&lt;='2.1 Kraftwerk allgemein'!$F$16,
$J60*INDEX('2.1 Kraftwerk allgemein'!$H$16:$S$16,,MATCH('2.5 CAPEX'!BV$5,'2.1 Kraftwerk allgemein'!$H$15:$S$15,0)),
IF(AND($M60="x",$F60&lt;&gt;0),
IF($F60=1,$J60,
IF('2.1 Kraftwerk allgemein'!$F$17-'2.5 CAPEX'!BV$5&gt;='2.5 CAPEX'!$F60*'1.1 Allgemein'!$I$27,
IF(SUM(OFFSET(BU60,0,-MIN($F60-2,COLUMN(BH60)-1),1,MIN($F60-1,COLUMN(BH60))))=0,$J60,""),"")),"")),""),"")</f>
        <v/>
      </c>
      <c r="BW60" s="340" t="str">
        <f ca="1">IF(BW$5&lt;&gt;"",
IF(BW$5&gt;='2.1 Kraftwerk allgemein'!$F$15,
IF(BW$5&lt;='2.1 Kraftwerk allgemein'!$F$16,
$J60*INDEX('2.1 Kraftwerk allgemein'!$H$16:$S$16,,MATCH('2.5 CAPEX'!BW$5,'2.1 Kraftwerk allgemein'!$H$15:$S$15,0)),
IF(AND($M60="x",$F60&lt;&gt;0),
IF($F60=1,$J60,
IF('2.1 Kraftwerk allgemein'!$F$17-'2.5 CAPEX'!BW$5&gt;='2.5 CAPEX'!$F60*'1.1 Allgemein'!$I$27,
IF(SUM(OFFSET(BV60,0,-MIN($F60-2,COLUMN(BI60)-1),1,MIN($F60-1,COLUMN(BI60))))=0,$J60,""),"")),"")),""),"")</f>
        <v/>
      </c>
      <c r="BX60" s="340" t="str">
        <f ca="1">IF(BX$5&lt;&gt;"",
IF(BX$5&gt;='2.1 Kraftwerk allgemein'!$F$15,
IF(BX$5&lt;='2.1 Kraftwerk allgemein'!$F$16,
$J60*INDEX('2.1 Kraftwerk allgemein'!$H$16:$S$16,,MATCH('2.5 CAPEX'!BX$5,'2.1 Kraftwerk allgemein'!$H$15:$S$15,0)),
IF(AND($M60="x",$F60&lt;&gt;0),
IF($F60=1,$J60,
IF('2.1 Kraftwerk allgemein'!$F$17-'2.5 CAPEX'!BX$5&gt;='2.5 CAPEX'!$F60*'1.1 Allgemein'!$I$27,
IF(SUM(OFFSET(BW60,0,-MIN($F60-2,COLUMN(BJ60)-1),1,MIN($F60-1,COLUMN(BJ60))))=0,$J60,""),"")),"")),""),"")</f>
        <v/>
      </c>
      <c r="BY60" s="340" t="str">
        <f ca="1">IF(BY$5&lt;&gt;"",
IF(BY$5&gt;='2.1 Kraftwerk allgemein'!$F$15,
IF(BY$5&lt;='2.1 Kraftwerk allgemein'!$F$16,
$J60*INDEX('2.1 Kraftwerk allgemein'!$H$16:$S$16,,MATCH('2.5 CAPEX'!BY$5,'2.1 Kraftwerk allgemein'!$H$15:$S$15,0)),
IF(AND($M60="x",$F60&lt;&gt;0),
IF($F60=1,$J60,
IF('2.1 Kraftwerk allgemein'!$F$17-'2.5 CAPEX'!BY$5&gt;='2.5 CAPEX'!$F60*'1.1 Allgemein'!$I$27,
IF(SUM(OFFSET(BX60,0,-MIN($F60-2,COLUMN(BK60)-1),1,MIN($F60-1,COLUMN(BK60))))=0,$J60,""),"")),"")),""),"")</f>
        <v/>
      </c>
      <c r="BZ60" s="340" t="str">
        <f ca="1">IF(BZ$5&lt;&gt;"",
IF(BZ$5&gt;='2.1 Kraftwerk allgemein'!$F$15,
IF(BZ$5&lt;='2.1 Kraftwerk allgemein'!$F$16,
$J60*INDEX('2.1 Kraftwerk allgemein'!$H$16:$S$16,,MATCH('2.5 CAPEX'!BZ$5,'2.1 Kraftwerk allgemein'!$H$15:$S$15,0)),
IF(AND($M60="x",$F60&lt;&gt;0),
IF($F60=1,$J60,
IF('2.1 Kraftwerk allgemein'!$F$17-'2.5 CAPEX'!BZ$5&gt;='2.5 CAPEX'!$F60*'1.1 Allgemein'!$I$27,
IF(SUM(OFFSET(BY60,0,-MIN($F60-2,COLUMN(BL60)-1),1,MIN($F60-1,COLUMN(BL60))))=0,$J60,""),"")),"")),""),"")</f>
        <v/>
      </c>
      <c r="CA60" s="340" t="str">
        <f ca="1">IF(CA$5&lt;&gt;"",
IF(CA$5&gt;='2.1 Kraftwerk allgemein'!$F$15,
IF(CA$5&lt;='2.1 Kraftwerk allgemein'!$F$16,
$J60*INDEX('2.1 Kraftwerk allgemein'!$H$16:$S$16,,MATCH('2.5 CAPEX'!CA$5,'2.1 Kraftwerk allgemein'!$H$15:$S$15,0)),
IF(AND($M60="x",$F60&lt;&gt;0),
IF($F60=1,$J60,
IF('2.1 Kraftwerk allgemein'!$F$17-'2.5 CAPEX'!CA$5&gt;='2.5 CAPEX'!$F60*'1.1 Allgemein'!$I$27,
IF(SUM(OFFSET(BZ60,0,-MIN($F60-2,COLUMN(BM60)-1),1,MIN($F60-1,COLUMN(BM60))))=0,$J60,""),"")),"")),""),"")</f>
        <v/>
      </c>
      <c r="CB60" s="340" t="str">
        <f ca="1">IF(CB$5&lt;&gt;"",
IF(CB$5&gt;='2.1 Kraftwerk allgemein'!$F$15,
IF(CB$5&lt;='2.1 Kraftwerk allgemein'!$F$16,
$J60*INDEX('2.1 Kraftwerk allgemein'!$H$16:$S$16,,MATCH('2.5 CAPEX'!CB$5,'2.1 Kraftwerk allgemein'!$H$15:$S$15,0)),
IF(AND($M60="x",$F60&lt;&gt;0),
IF($F60=1,$J60,
IF('2.1 Kraftwerk allgemein'!$F$17-'2.5 CAPEX'!CB$5&gt;='2.5 CAPEX'!$F60*'1.1 Allgemein'!$I$27,
IF(SUM(OFFSET(CA60,0,-MIN($F60-2,COLUMN(BN60)-1),1,MIN($F60-1,COLUMN(BN60))))=0,$J60,""),"")),"")),""),"")</f>
        <v/>
      </c>
      <c r="CC60" s="340" t="str">
        <f ca="1">IF(CC$5&lt;&gt;"",
IF(CC$5&gt;='2.1 Kraftwerk allgemein'!$F$15,
IF(CC$5&lt;='2.1 Kraftwerk allgemein'!$F$16,
$J60*INDEX('2.1 Kraftwerk allgemein'!$H$16:$S$16,,MATCH('2.5 CAPEX'!CC$5,'2.1 Kraftwerk allgemein'!$H$15:$S$15,0)),
IF(AND($M60="x",$F60&lt;&gt;0),
IF($F60=1,$J60,
IF('2.1 Kraftwerk allgemein'!$F$17-'2.5 CAPEX'!CC$5&gt;='2.5 CAPEX'!$F60*'1.1 Allgemein'!$I$27,
IF(SUM(OFFSET(CB60,0,-MIN($F60-2,COLUMN(BO60)-1),1,MIN($F60-1,COLUMN(BO60))))=0,$J60,""),"")),"")),""),"")</f>
        <v/>
      </c>
      <c r="CD60" s="340" t="str">
        <f ca="1">IF(CD$5&lt;&gt;"",
IF(CD$5&gt;='2.1 Kraftwerk allgemein'!$F$15,
IF(CD$5&lt;='2.1 Kraftwerk allgemein'!$F$16,
$J60*INDEX('2.1 Kraftwerk allgemein'!$H$16:$S$16,,MATCH('2.5 CAPEX'!CD$5,'2.1 Kraftwerk allgemein'!$H$15:$S$15,0)),
IF(AND($M60="x",$F60&lt;&gt;0),
IF($F60=1,$J60,
IF('2.1 Kraftwerk allgemein'!$F$17-'2.5 CAPEX'!CD$5&gt;='2.5 CAPEX'!$F60*'1.1 Allgemein'!$I$27,
IF(SUM(OFFSET(CC60,0,-MIN($F60-2,COLUMN(BP60)-1),1,MIN($F60-1,COLUMN(BP60))))=0,$J60,""),"")),"")),""),"")</f>
        <v/>
      </c>
      <c r="CE60" s="340" t="str">
        <f ca="1">IF(CE$5&lt;&gt;"",
IF(CE$5&gt;='2.1 Kraftwerk allgemein'!$F$15,
IF(CE$5&lt;='2.1 Kraftwerk allgemein'!$F$16,
$J60*INDEX('2.1 Kraftwerk allgemein'!$H$16:$S$16,,MATCH('2.5 CAPEX'!CE$5,'2.1 Kraftwerk allgemein'!$H$15:$S$15,0)),
IF(AND($M60="x",$F60&lt;&gt;0),
IF($F60=1,$J60,
IF('2.1 Kraftwerk allgemein'!$F$17-'2.5 CAPEX'!CE$5&gt;='2.5 CAPEX'!$F60*'1.1 Allgemein'!$I$27,
IF(SUM(OFFSET(CD60,0,-MIN($F60-2,COLUMN(BQ60)-1),1,MIN($F60-1,COLUMN(BQ60))))=0,$J60,""),"")),"")),""),"")</f>
        <v/>
      </c>
      <c r="CF60" s="340" t="str">
        <f ca="1">IF(CF$5&lt;&gt;"",
IF(CF$5&gt;='2.1 Kraftwerk allgemein'!$F$15,
IF(CF$5&lt;='2.1 Kraftwerk allgemein'!$F$16,
$J60*INDEX('2.1 Kraftwerk allgemein'!$H$16:$S$16,,MATCH('2.5 CAPEX'!CF$5,'2.1 Kraftwerk allgemein'!$H$15:$S$15,0)),
IF(AND($M60="x",$F60&lt;&gt;0),
IF($F60=1,$J60,
IF('2.1 Kraftwerk allgemein'!$F$17-'2.5 CAPEX'!CF$5&gt;='2.5 CAPEX'!$F60*'1.1 Allgemein'!$I$27,
IF(SUM(OFFSET(CE60,0,-MIN($F60-2,COLUMN(BR60)-1),1,MIN($F60-1,COLUMN(BR60))))=0,$J60,""),"")),"")),""),"")</f>
        <v/>
      </c>
      <c r="CG60" s="340" t="str">
        <f ca="1">IF(CG$5&lt;&gt;"",
IF(CG$5&gt;='2.1 Kraftwerk allgemein'!$F$15,
IF(CG$5&lt;='2.1 Kraftwerk allgemein'!$F$16,
$J60*INDEX('2.1 Kraftwerk allgemein'!$H$16:$S$16,,MATCH('2.5 CAPEX'!CG$5,'2.1 Kraftwerk allgemein'!$H$15:$S$15,0)),
IF(AND($M60="x",$F60&lt;&gt;0),
IF($F60=1,$J60,
IF('2.1 Kraftwerk allgemein'!$F$17-'2.5 CAPEX'!CG$5&gt;='2.5 CAPEX'!$F60*'1.1 Allgemein'!$I$27,
IF(SUM(OFFSET(CF60,0,-MIN($F60-2,COLUMN(BS60)-1),1,MIN($F60-1,COLUMN(BS60))))=0,$J60,""),"")),"")),""),"")</f>
        <v/>
      </c>
      <c r="CH60" s="340" t="str">
        <f ca="1">IF(CH$5&lt;&gt;"",
IF(CH$5&gt;='2.1 Kraftwerk allgemein'!$F$15,
IF(CH$5&lt;='2.1 Kraftwerk allgemein'!$F$16,
$J60*INDEX('2.1 Kraftwerk allgemein'!$H$16:$S$16,,MATCH('2.5 CAPEX'!CH$5,'2.1 Kraftwerk allgemein'!$H$15:$S$15,0)),
IF(AND($M60="x",$F60&lt;&gt;0),
IF($F60=1,$J60,
IF('2.1 Kraftwerk allgemein'!$F$17-'2.5 CAPEX'!CH$5&gt;='2.5 CAPEX'!$F60*'1.1 Allgemein'!$I$27,
IF(SUM(OFFSET(CG60,0,-MIN($F60-2,COLUMN(BT60)-1),1,MIN($F60-1,COLUMN(BT60))))=0,$J60,""),"")),"")),""),"")</f>
        <v/>
      </c>
      <c r="CI60" s="340" t="str">
        <f ca="1">IF(CI$5&lt;&gt;"",
IF(CI$5&gt;='2.1 Kraftwerk allgemein'!$F$15,
IF(CI$5&lt;='2.1 Kraftwerk allgemein'!$F$16,
$J60*INDEX('2.1 Kraftwerk allgemein'!$H$16:$S$16,,MATCH('2.5 CAPEX'!CI$5,'2.1 Kraftwerk allgemein'!$H$15:$S$15,0)),
IF(AND($M60="x",$F60&lt;&gt;0),
IF($F60=1,$J60,
IF('2.1 Kraftwerk allgemein'!$F$17-'2.5 CAPEX'!CI$5&gt;='2.5 CAPEX'!$F60*'1.1 Allgemein'!$I$27,
IF(SUM(OFFSET(CH60,0,-MIN($F60-2,COLUMN(BU60)-1),1,MIN($F60-1,COLUMN(BU60))))=0,$J60,""),"")),"")),""),"")</f>
        <v/>
      </c>
      <c r="CJ60" s="340" t="str">
        <f ca="1">IF(CJ$5&lt;&gt;"",
IF(CJ$5&gt;='2.1 Kraftwerk allgemein'!$F$15,
IF(CJ$5&lt;='2.1 Kraftwerk allgemein'!$F$16,
$J60*INDEX('2.1 Kraftwerk allgemein'!$H$16:$S$16,,MATCH('2.5 CAPEX'!CJ$5,'2.1 Kraftwerk allgemein'!$H$15:$S$15,0)),
IF(AND($M60="x",$F60&lt;&gt;0),
IF($F60=1,$J60,
IF('2.1 Kraftwerk allgemein'!$F$17-'2.5 CAPEX'!CJ$5&gt;='2.5 CAPEX'!$F60*'1.1 Allgemein'!$I$27,
IF(SUM(OFFSET(CI60,0,-MIN($F60-2,COLUMN(BV60)-1),1,MIN($F60-1,COLUMN(BV60))))=0,$J60,""),"")),"")),""),"")</f>
        <v/>
      </c>
      <c r="CK60" s="340" t="str">
        <f ca="1">IF(CK$5&lt;&gt;"",
IF(CK$5&gt;='2.1 Kraftwerk allgemein'!$F$15,
IF(CK$5&lt;='2.1 Kraftwerk allgemein'!$F$16,
$J60*INDEX('2.1 Kraftwerk allgemein'!$H$16:$S$16,,MATCH('2.5 CAPEX'!CK$5,'2.1 Kraftwerk allgemein'!$H$15:$S$15,0)),
IF(AND($M60="x",$F60&lt;&gt;0),
IF($F60=1,$J60,
IF('2.1 Kraftwerk allgemein'!$F$17-'2.5 CAPEX'!CK$5&gt;='2.5 CAPEX'!$F60*'1.1 Allgemein'!$I$27,
IF(SUM(OFFSET(CJ60,0,-MIN($F60-2,COLUMN(BW60)-1),1,MIN($F60-1,COLUMN(BW60))))=0,$J60,""),"")),"")),""),"")</f>
        <v/>
      </c>
      <c r="CL60" s="340" t="str">
        <f ca="1">IF(CL$5&lt;&gt;"",
IF(CL$5&gt;='2.1 Kraftwerk allgemein'!$F$15,
IF(CL$5&lt;='2.1 Kraftwerk allgemein'!$F$16,
$J60*INDEX('2.1 Kraftwerk allgemein'!$H$16:$S$16,,MATCH('2.5 CAPEX'!CL$5,'2.1 Kraftwerk allgemein'!$H$15:$S$15,0)),
IF(AND($M60="x",$F60&lt;&gt;0),
IF($F60=1,$J60,
IF('2.1 Kraftwerk allgemein'!$F$17-'2.5 CAPEX'!CL$5&gt;='2.5 CAPEX'!$F60*'1.1 Allgemein'!$I$27,
IF(SUM(OFFSET(CK60,0,-MIN($F60-2,COLUMN(BX60)-1),1,MIN($F60-1,COLUMN(BX60))))=0,$J60,""),"")),"")),""),"")</f>
        <v/>
      </c>
      <c r="CM60" s="340" t="str">
        <f ca="1">IF(CM$5&lt;&gt;"",
IF(CM$5&gt;='2.1 Kraftwerk allgemein'!$F$15,
IF(CM$5&lt;='2.1 Kraftwerk allgemein'!$F$16,
$J60*INDEX('2.1 Kraftwerk allgemein'!$H$16:$S$16,,MATCH('2.5 CAPEX'!CM$5,'2.1 Kraftwerk allgemein'!$H$15:$S$15,0)),
IF(AND($M60="x",$F60&lt;&gt;0),
IF($F60=1,$J60,
IF('2.1 Kraftwerk allgemein'!$F$17-'2.5 CAPEX'!CM$5&gt;='2.5 CAPEX'!$F60*'1.1 Allgemein'!$I$27,
IF(SUM(OFFSET(CL60,0,-MIN($F60-2,COLUMN(BY60)-1),1,MIN($F60-1,COLUMN(BY60))))=0,$J60,""),"")),"")),""),"")</f>
        <v/>
      </c>
      <c r="CN60" s="340" t="str">
        <f ca="1">IF(CN$5&lt;&gt;"",
IF(CN$5&gt;='2.1 Kraftwerk allgemein'!$F$15,
IF(CN$5&lt;='2.1 Kraftwerk allgemein'!$F$16,
$J60*INDEX('2.1 Kraftwerk allgemein'!$H$16:$S$16,,MATCH('2.5 CAPEX'!CN$5,'2.1 Kraftwerk allgemein'!$H$15:$S$15,0)),
IF(AND($M60="x",$F60&lt;&gt;0),
IF($F60=1,$J60,
IF('2.1 Kraftwerk allgemein'!$F$17-'2.5 CAPEX'!CN$5&gt;='2.5 CAPEX'!$F60*'1.1 Allgemein'!$I$27,
IF(SUM(OFFSET(CM60,0,-MIN($F60-2,COLUMN(BZ60)-1),1,MIN($F60-1,COLUMN(BZ60))))=0,$J60,""),"")),"")),""),"")</f>
        <v/>
      </c>
      <c r="CO60" s="340" t="str">
        <f ca="1">IF(CO$5&lt;&gt;"",
IF(CO$5&gt;='2.1 Kraftwerk allgemein'!$F$15,
IF(CO$5&lt;='2.1 Kraftwerk allgemein'!$F$16,
$J60*INDEX('2.1 Kraftwerk allgemein'!$H$16:$S$16,,MATCH('2.5 CAPEX'!CO$5,'2.1 Kraftwerk allgemein'!$H$15:$S$15,0)),
IF(AND($M60="x",$F60&lt;&gt;0),
IF($F60=1,$J60,
IF('2.1 Kraftwerk allgemein'!$F$17-'2.5 CAPEX'!CO$5&gt;='2.5 CAPEX'!$F60*'1.1 Allgemein'!$I$27,
IF(SUM(OFFSET(CN60,0,-MIN($F60-2,COLUMN(CA60)-1),1,MIN($F60-1,COLUMN(CA60))))=0,$J60,""),"")),"")),""),"")</f>
        <v/>
      </c>
      <c r="CP60" s="340" t="str">
        <f ca="1">IF(CP$5&lt;&gt;"",
IF(CP$5&gt;='2.1 Kraftwerk allgemein'!$F$15,
IF(CP$5&lt;='2.1 Kraftwerk allgemein'!$F$16,
$J60*INDEX('2.1 Kraftwerk allgemein'!$H$16:$S$16,,MATCH('2.5 CAPEX'!CP$5,'2.1 Kraftwerk allgemein'!$H$15:$S$15,0)),
IF(AND($M60="x",$F60&lt;&gt;0),
IF($F60=1,$J60,
IF('2.1 Kraftwerk allgemein'!$F$17-'2.5 CAPEX'!CP$5&gt;='2.5 CAPEX'!$F60*'1.1 Allgemein'!$I$27,
IF(SUM(OFFSET(CO60,0,-MIN($F60-2,COLUMN(CB60)-1),1,MIN($F60-1,COLUMN(CB60))))=0,$J60,""),"")),"")),""),"")</f>
        <v/>
      </c>
      <c r="CQ60" s="340" t="str">
        <f ca="1">IF(CQ$5&lt;&gt;"",
IF(CQ$5&gt;='2.1 Kraftwerk allgemein'!$F$15,
IF(CQ$5&lt;='2.1 Kraftwerk allgemein'!$F$16,
$J60*INDEX('2.1 Kraftwerk allgemein'!$H$16:$S$16,,MATCH('2.5 CAPEX'!CQ$5,'2.1 Kraftwerk allgemein'!$H$15:$S$15,0)),
IF(AND($M60="x",$F60&lt;&gt;0),
IF($F60=1,$J60,
IF('2.1 Kraftwerk allgemein'!$F$17-'2.5 CAPEX'!CQ$5&gt;='2.5 CAPEX'!$F60*'1.1 Allgemein'!$I$27,
IF(SUM(OFFSET(CP60,0,-MIN($F60-2,COLUMN(CC60)-1),1,MIN($F60-1,COLUMN(CC60))))=0,$J60,""),"")),"")),""),"")</f>
        <v/>
      </c>
      <c r="CR60" s="340" t="str">
        <f ca="1">IF(CR$5&lt;&gt;"",
IF(CR$5&gt;='2.1 Kraftwerk allgemein'!$F$15,
IF(CR$5&lt;='2.1 Kraftwerk allgemein'!$F$16,
$J60*INDEX('2.1 Kraftwerk allgemein'!$H$16:$S$16,,MATCH('2.5 CAPEX'!CR$5,'2.1 Kraftwerk allgemein'!$H$15:$S$15,0)),
IF(AND($M60="x",$F60&lt;&gt;0),
IF($F60=1,$J60,
IF('2.1 Kraftwerk allgemein'!$F$17-'2.5 CAPEX'!CR$5&gt;='2.5 CAPEX'!$F60*'1.1 Allgemein'!$I$27,
IF(SUM(OFFSET(CQ60,0,-MIN($F60-2,COLUMN(CD60)-1),1,MIN($F60-1,COLUMN(CD60))))=0,$J60,""),"")),"")),""),"")</f>
        <v/>
      </c>
      <c r="CS60" s="340" t="str">
        <f ca="1">IF(CS$5&lt;&gt;"",
IF(CS$5&gt;='2.1 Kraftwerk allgemein'!$F$15,
IF(CS$5&lt;='2.1 Kraftwerk allgemein'!$F$16,
$J60*INDEX('2.1 Kraftwerk allgemein'!$H$16:$S$16,,MATCH('2.5 CAPEX'!CS$5,'2.1 Kraftwerk allgemein'!$H$15:$S$15,0)),
IF(AND($M60="x",$F60&lt;&gt;0),
IF($F60=1,$J60,
IF('2.1 Kraftwerk allgemein'!$F$17-'2.5 CAPEX'!CS$5&gt;='2.5 CAPEX'!$F60*'1.1 Allgemein'!$I$27,
IF(SUM(OFFSET(CR60,0,-MIN($F60-2,COLUMN(CE60)-1),1,MIN($F60-1,COLUMN(CE60))))=0,$J60,""),"")),"")),""),"")</f>
        <v/>
      </c>
      <c r="CT60" s="340" t="str">
        <f ca="1">IF(CT$5&lt;&gt;"",
IF(CT$5&gt;='2.1 Kraftwerk allgemein'!$F$15,
IF(CT$5&lt;='2.1 Kraftwerk allgemein'!$F$16,
$J60*INDEX('2.1 Kraftwerk allgemein'!$H$16:$S$16,,MATCH('2.5 CAPEX'!CT$5,'2.1 Kraftwerk allgemein'!$H$15:$S$15,0)),
IF(AND($M60="x",$F60&lt;&gt;0),
IF($F60=1,$J60,
IF('2.1 Kraftwerk allgemein'!$F$17-'2.5 CAPEX'!CT$5&gt;='2.5 CAPEX'!$F60*'1.1 Allgemein'!$I$27,
IF(SUM(OFFSET(CS60,0,-MIN($F60-2,COLUMN(CF60)-1),1,MIN($F60-1,COLUMN(CF60))))=0,$J60,""),"")),"")),""),"")</f>
        <v/>
      </c>
      <c r="CU60" s="340" t="str">
        <f ca="1">IF(CU$5&lt;&gt;"",
IF(CU$5&gt;='2.1 Kraftwerk allgemein'!$F$15,
IF(CU$5&lt;='2.1 Kraftwerk allgemein'!$F$16,
$J60*INDEX('2.1 Kraftwerk allgemein'!$H$16:$S$16,,MATCH('2.5 CAPEX'!CU$5,'2.1 Kraftwerk allgemein'!$H$15:$S$15,0)),
IF(AND($M60="x",$F60&lt;&gt;0),
IF($F60=1,$J60,
IF('2.1 Kraftwerk allgemein'!$F$17-'2.5 CAPEX'!CU$5&gt;='2.5 CAPEX'!$F60*'1.1 Allgemein'!$I$27,
IF(SUM(OFFSET(CT60,0,-MIN($F60-2,COLUMN(CG60)-1),1,MIN($F60-1,COLUMN(CG60))))=0,$J60,""),"")),"")),""),"")</f>
        <v/>
      </c>
      <c r="CV60" s="340" t="str">
        <f ca="1">IF(CV$5&lt;&gt;"",
IF(CV$5&gt;='2.1 Kraftwerk allgemein'!$F$15,
IF(CV$5&lt;='2.1 Kraftwerk allgemein'!$F$16,
$J60*INDEX('2.1 Kraftwerk allgemein'!$H$16:$S$16,,MATCH('2.5 CAPEX'!CV$5,'2.1 Kraftwerk allgemein'!$H$15:$S$15,0)),
IF(AND($M60="x",$F60&lt;&gt;0),
IF($F60=1,$J60,
IF('2.1 Kraftwerk allgemein'!$F$17-'2.5 CAPEX'!CV$5&gt;='2.5 CAPEX'!$F60*'1.1 Allgemein'!$I$27,
IF(SUM(OFFSET(CU60,0,-MIN($F60-2,COLUMN(CH60)-1),1,MIN($F60-1,COLUMN(CH60))))=0,$J60,""),"")),"")),""),"")</f>
        <v/>
      </c>
      <c r="CW60" s="340" t="str">
        <f ca="1">IF(CW$5&lt;&gt;"",
IF(CW$5&gt;='2.1 Kraftwerk allgemein'!$F$15,
IF(CW$5&lt;='2.1 Kraftwerk allgemein'!$F$16,
$J60*INDEX('2.1 Kraftwerk allgemein'!$H$16:$S$16,,MATCH('2.5 CAPEX'!CW$5,'2.1 Kraftwerk allgemein'!$H$15:$S$15,0)),
IF(AND($M60="x",$F60&lt;&gt;0),
IF($F60=1,$J60,
IF('2.1 Kraftwerk allgemein'!$F$17-'2.5 CAPEX'!CW$5&gt;='2.5 CAPEX'!$F60*'1.1 Allgemein'!$I$27,
IF(SUM(OFFSET(CV60,0,-MIN($F60-2,COLUMN(CI60)-1),1,MIN($F60-1,COLUMN(CI60))))=0,$J60,""),"")),"")),""),"")</f>
        <v/>
      </c>
      <c r="CX60" s="340" t="str">
        <f ca="1">IF(CX$5&lt;&gt;"",
IF(CX$5&gt;='2.1 Kraftwerk allgemein'!$F$15,
IF(CX$5&lt;='2.1 Kraftwerk allgemein'!$F$16,
$J60*INDEX('2.1 Kraftwerk allgemein'!$H$16:$S$16,,MATCH('2.5 CAPEX'!CX$5,'2.1 Kraftwerk allgemein'!$H$15:$S$15,0)),
IF(AND($M60="x",$F60&lt;&gt;0),
IF($F60=1,$J60,
IF('2.1 Kraftwerk allgemein'!$F$17-'2.5 CAPEX'!CX$5&gt;='2.5 CAPEX'!$F60*'1.1 Allgemein'!$I$27,
IF(SUM(OFFSET(CW60,0,-MIN($F60-2,COLUMN(CJ60)-1),1,MIN($F60-1,COLUMN(CJ60))))=0,$J60,""),"")),"")),""),"")</f>
        <v/>
      </c>
      <c r="CY60" s="340" t="str">
        <f ca="1">IF(CY$5&lt;&gt;"",
IF(CY$5&gt;='2.1 Kraftwerk allgemein'!$F$15,
IF(CY$5&lt;='2.1 Kraftwerk allgemein'!$F$16,
$J60*INDEX('2.1 Kraftwerk allgemein'!$H$16:$S$16,,MATCH('2.5 CAPEX'!CY$5,'2.1 Kraftwerk allgemein'!$H$15:$S$15,0)),
IF(AND($M60="x",$F60&lt;&gt;0),
IF($F60=1,$J60,
IF('2.1 Kraftwerk allgemein'!$F$17-'2.5 CAPEX'!CY$5&gt;='2.5 CAPEX'!$F60*'1.1 Allgemein'!$I$27,
IF(SUM(OFFSET(CX60,0,-MIN($F60-2,COLUMN(CK60)-1),1,MIN($F60-1,COLUMN(CK60))))=0,$J60,""),"")),"")),""),"")</f>
        <v/>
      </c>
      <c r="CZ60" s="340" t="str">
        <f ca="1">IF(CZ$5&lt;&gt;"",
IF(CZ$5&gt;='2.1 Kraftwerk allgemein'!$F$15,
IF(CZ$5&lt;='2.1 Kraftwerk allgemein'!$F$16,
$J60*INDEX('2.1 Kraftwerk allgemein'!$H$16:$S$16,,MATCH('2.5 CAPEX'!CZ$5,'2.1 Kraftwerk allgemein'!$H$15:$S$15,0)),
IF(AND($M60="x",$F60&lt;&gt;0),
IF($F60=1,$J60,
IF('2.1 Kraftwerk allgemein'!$F$17-'2.5 CAPEX'!CZ$5&gt;='2.5 CAPEX'!$F60*'1.1 Allgemein'!$I$27,
IF(SUM(OFFSET(CY60,0,-MIN($F60-2,COLUMN(CL60)-1),1,MIN($F60-1,COLUMN(CL60))))=0,$J60,""),"")),"")),""),"")</f>
        <v/>
      </c>
      <c r="DA60" s="340" t="str">
        <f ca="1">IF(DA$5&lt;&gt;"",
IF(DA$5&gt;='2.1 Kraftwerk allgemein'!$F$15,
IF(DA$5&lt;='2.1 Kraftwerk allgemein'!$F$16,
$J60*INDEX('2.1 Kraftwerk allgemein'!$H$16:$S$16,,MATCH('2.5 CAPEX'!DA$5,'2.1 Kraftwerk allgemein'!$H$15:$S$15,0)),
IF(AND($M60="x",$F60&lt;&gt;0),
IF($F60=1,$J60,
IF('2.1 Kraftwerk allgemein'!$F$17-'2.5 CAPEX'!DA$5&gt;='2.5 CAPEX'!$F60*'1.1 Allgemein'!$I$27,
IF(SUM(OFFSET(CZ60,0,-MIN($F60-2,COLUMN(CM60)-1),1,MIN($F60-1,COLUMN(CM60))))=0,$J60,""),"")),"")),""),"")</f>
        <v/>
      </c>
      <c r="DB60" s="340" t="str">
        <f ca="1">IF(DB$5&lt;&gt;"",
IF(DB$5&gt;='2.1 Kraftwerk allgemein'!$F$15,
IF(DB$5&lt;='2.1 Kraftwerk allgemein'!$F$16,
$J60*INDEX('2.1 Kraftwerk allgemein'!$H$16:$S$16,,MATCH('2.5 CAPEX'!DB$5,'2.1 Kraftwerk allgemein'!$H$15:$S$15,0)),
IF(AND($M60="x",$F60&lt;&gt;0),
IF($F60=1,$J60,
IF('2.1 Kraftwerk allgemein'!$F$17-'2.5 CAPEX'!DB$5&gt;='2.5 CAPEX'!$F60*'1.1 Allgemein'!$I$27,
IF(SUM(OFFSET(DA60,0,-MIN($F60-2,COLUMN(CN60)-1),1,MIN($F60-1,COLUMN(CN60))))=0,$J60,""),"")),"")),""),"")</f>
        <v/>
      </c>
      <c r="DC60" s="340" t="str">
        <f ca="1">IF(DC$5&lt;&gt;"",
IF(DC$5&gt;='2.1 Kraftwerk allgemein'!$F$15,
IF(DC$5&lt;='2.1 Kraftwerk allgemein'!$F$16,
$J60*INDEX('2.1 Kraftwerk allgemein'!$H$16:$S$16,,MATCH('2.5 CAPEX'!DC$5,'2.1 Kraftwerk allgemein'!$H$15:$S$15,0)),
IF(AND($M60="x",$F60&lt;&gt;0),
IF($F60=1,$J60,
IF('2.1 Kraftwerk allgemein'!$F$17-'2.5 CAPEX'!DC$5&gt;='2.5 CAPEX'!$F60*'1.1 Allgemein'!$I$27,
IF(SUM(OFFSET(DB60,0,-MIN($F60-2,COLUMN(CO60)-1),1,MIN($F60-1,COLUMN(CO60))))=0,$J60,""),"")),"")),""),"")</f>
        <v/>
      </c>
      <c r="DD60" s="340" t="str">
        <f ca="1">IF(DD$5&lt;&gt;"",
IF(DD$5&gt;='2.1 Kraftwerk allgemein'!$F$15,
IF(DD$5&lt;='2.1 Kraftwerk allgemein'!$F$16,
$J60*INDEX('2.1 Kraftwerk allgemein'!$H$16:$S$16,,MATCH('2.5 CAPEX'!DD$5,'2.1 Kraftwerk allgemein'!$H$15:$S$15,0)),
IF(AND($M60="x",$F60&lt;&gt;0),
IF($F60=1,$J60,
IF('2.1 Kraftwerk allgemein'!$F$17-'2.5 CAPEX'!DD$5&gt;='2.5 CAPEX'!$F60*'1.1 Allgemein'!$I$27,
IF(SUM(OFFSET(DC60,0,-MIN($F60-2,COLUMN(CP60)-1),1,MIN($F60-1,COLUMN(CP60))))=0,$J60,""),"")),"")),""),"")</f>
        <v/>
      </c>
      <c r="DE60" s="340" t="str">
        <f ca="1">IF(DE$5&lt;&gt;"",
IF(DE$5&gt;='2.1 Kraftwerk allgemein'!$F$15,
IF(DE$5&lt;='2.1 Kraftwerk allgemein'!$F$16,
$J60*INDEX('2.1 Kraftwerk allgemein'!$H$16:$S$16,,MATCH('2.5 CAPEX'!DE$5,'2.1 Kraftwerk allgemein'!$H$15:$S$15,0)),
IF(AND($M60="x",$F60&lt;&gt;0),
IF($F60=1,$J60,
IF('2.1 Kraftwerk allgemein'!$F$17-'2.5 CAPEX'!DE$5&gt;='2.5 CAPEX'!$F60*'1.1 Allgemein'!$I$27,
IF(SUM(OFFSET(DD60,0,-MIN($F60-2,COLUMN(CQ60)-1),1,MIN($F60-1,COLUMN(CQ60))))=0,$J60,""),"")),"")),""),"")</f>
        <v/>
      </c>
      <c r="DF60" s="340" t="str">
        <f ca="1">IF(DF$5&lt;&gt;"",
IF(DF$5&gt;='2.1 Kraftwerk allgemein'!$F$15,
IF(DF$5&lt;='2.1 Kraftwerk allgemein'!$F$16,
$J60*INDEX('2.1 Kraftwerk allgemein'!$H$16:$S$16,,MATCH('2.5 CAPEX'!DF$5,'2.1 Kraftwerk allgemein'!$H$15:$S$15,0)),
IF(AND($M60="x",$F60&lt;&gt;0),
IF($F60=1,$J60,
IF('2.1 Kraftwerk allgemein'!$F$17-'2.5 CAPEX'!DF$5&gt;='2.5 CAPEX'!$F60*'1.1 Allgemein'!$I$27,
IF(SUM(OFFSET(DE60,0,-MIN($F60-2,COLUMN(CR60)-1),1,MIN($F60-1,COLUMN(CR60))))=0,$J60,""),"")),"")),""),"")</f>
        <v/>
      </c>
      <c r="DG60" s="340" t="str">
        <f ca="1">IF(DG$5&lt;&gt;"",
IF(DG$5&gt;='2.1 Kraftwerk allgemein'!$F$15,
IF(DG$5&lt;='2.1 Kraftwerk allgemein'!$F$16,
$J60*INDEX('2.1 Kraftwerk allgemein'!$H$16:$S$16,,MATCH('2.5 CAPEX'!DG$5,'2.1 Kraftwerk allgemein'!$H$15:$S$15,0)),
IF(AND($M60="x",$F60&lt;&gt;0),
IF($F60=1,$J60,
IF('2.1 Kraftwerk allgemein'!$F$17-'2.5 CAPEX'!DG$5&gt;='2.5 CAPEX'!$F60*'1.1 Allgemein'!$I$27,
IF(SUM(OFFSET(DF60,0,-MIN($F60-2,COLUMN(CS60)-1),1,MIN($F60-1,COLUMN(CS60))))=0,$J60,""),"")),"")),""),"")</f>
        <v/>
      </c>
      <c r="DH60" s="340" t="str">
        <f ca="1">IF(DH$5&lt;&gt;"",
IF(DH$5&gt;='2.1 Kraftwerk allgemein'!$F$15,
IF(DH$5&lt;='2.1 Kraftwerk allgemein'!$F$16,
$J60*INDEX('2.1 Kraftwerk allgemein'!$H$16:$S$16,,MATCH('2.5 CAPEX'!DH$5,'2.1 Kraftwerk allgemein'!$H$15:$S$15,0)),
IF(AND($M60="x",$F60&lt;&gt;0),
IF($F60=1,$J60,
IF('2.1 Kraftwerk allgemein'!$F$17-'2.5 CAPEX'!DH$5&gt;='2.5 CAPEX'!$F60*'1.1 Allgemein'!$I$27,
IF(SUM(OFFSET(DG60,0,-MIN($F60-2,COLUMN(CT60)-1),1,MIN($F60-1,COLUMN(CT60))))=0,$J60,""),"")),"")),""),"")</f>
        <v/>
      </c>
      <c r="DI60" s="340" t="str">
        <f ca="1">IF(DI$5&lt;&gt;"",
IF(DI$5&gt;='2.1 Kraftwerk allgemein'!$F$15,
IF(DI$5&lt;='2.1 Kraftwerk allgemein'!$F$16,
$J60*INDEX('2.1 Kraftwerk allgemein'!$H$16:$S$16,,MATCH('2.5 CAPEX'!DI$5,'2.1 Kraftwerk allgemein'!$H$15:$S$15,0)),
IF(AND($M60="x",$F60&lt;&gt;0),
IF($F60=1,$J60,
IF('2.1 Kraftwerk allgemein'!$F$17-'2.5 CAPEX'!DI$5&gt;='2.5 CAPEX'!$F60*'1.1 Allgemein'!$I$27,
IF(SUM(OFFSET(DH60,0,-MIN($F60-2,COLUMN(CU60)-1),1,MIN($F60-1,COLUMN(CU60))))=0,$J60,""),"")),"")),""),"")</f>
        <v/>
      </c>
      <c r="DJ60" s="340" t="str">
        <f ca="1">IF(DJ$5&lt;&gt;"",
IF(DJ$5&gt;='2.1 Kraftwerk allgemein'!$F$15,
IF(DJ$5&lt;='2.1 Kraftwerk allgemein'!$F$16,
$J60*INDEX('2.1 Kraftwerk allgemein'!$H$16:$S$16,,MATCH('2.5 CAPEX'!DJ$5,'2.1 Kraftwerk allgemein'!$H$15:$S$15,0)),
IF(AND($M60="x",$F60&lt;&gt;0),
IF($F60=1,$J60,
IF('2.1 Kraftwerk allgemein'!$F$17-'2.5 CAPEX'!DJ$5&gt;='2.5 CAPEX'!$F60*'1.1 Allgemein'!$I$27,
IF(SUM(OFFSET(DI60,0,-MIN($F60-2,COLUMN(CV60)-1),1,MIN($F60-1,COLUMN(CV60))))=0,$J60,""),"")),"")),""),"")</f>
        <v/>
      </c>
      <c r="DK60" s="340" t="str">
        <f ca="1">IF(DK$5&lt;&gt;"",
IF(DK$5&gt;='2.1 Kraftwerk allgemein'!$F$15,
IF(DK$5&lt;='2.1 Kraftwerk allgemein'!$F$16,
$J60*INDEX('2.1 Kraftwerk allgemein'!$H$16:$S$16,,MATCH('2.5 CAPEX'!DK$5,'2.1 Kraftwerk allgemein'!$H$15:$S$15,0)),
IF(AND($M60="x",$F60&lt;&gt;0),
IF($F60=1,$J60,
IF('2.1 Kraftwerk allgemein'!$F$17-'2.5 CAPEX'!DK$5&gt;='2.5 CAPEX'!$F60*'1.1 Allgemein'!$I$27,
IF(SUM(OFFSET(DJ60,0,-MIN($F60-2,COLUMN(CW60)-1),1,MIN($F60-1,COLUMN(CW60))))=0,$J60,""),"")),"")),""),"")</f>
        <v/>
      </c>
    </row>
    <row r="61" spans="2:115" s="7" customFormat="1" ht="15" customHeight="1" x14ac:dyDescent="0.35">
      <c r="D61" s="41">
        <v>502</v>
      </c>
      <c r="E61" s="41" t="str">
        <f>IF('2.1 Kraftwerk allgemein'!$F$2="f",d_f_i!$B257,IF('2.1 Kraftwerk allgemein'!$F$2="i",d_f_i!$C257,d_f_i!$A257))</f>
        <v>Brücken (Holz, Beton, Metall)</v>
      </c>
      <c r="F61" s="19">
        <f>INDEX('1.1 Allgemein'!$1:$1048576,MATCH('2.5 CAPEX'!D61,'1.1 Allgemein'!$E:$E,0),MATCH('2.5 CAPEX'!$F$11,'1.1 Allgemein'!$34:$34,0))</f>
        <v>60</v>
      </c>
      <c r="G61" s="93">
        <f t="shared" ca="1" si="5"/>
        <v>0</v>
      </c>
      <c r="H61" s="94">
        <f ca="1">SUM(OFFSET(O61,0,0,1,'2.1 Kraftwerk allgemein'!$F$17-'2.5 CAPEX'!$O$5+1))-J61</f>
        <v>0</v>
      </c>
      <c r="I61" s="336"/>
      <c r="J61" s="336"/>
      <c r="K61" s="68" t="str">
        <f>IF($D61&lt;&gt;"",IF(INDEX('1.1 Allgemein'!$1:$1048576,MATCH('2.5 CAPEX'!$D61,'1.1 Allgemein'!$E:$E,0),MATCH('2.5 CAPEX'!K$11,'1.1 Allgemein'!$34:$34,0))&lt;&gt;0,INDEX('1.1 Allgemein'!$1:$1048576,MATCH('2.5 CAPEX'!$D61,'1.1 Allgemein'!$E:$E,0),MATCH('2.5 CAPEX'!K$11,'1.1 Allgemein'!$34:$34,0)),""),"")</f>
        <v/>
      </c>
      <c r="L61" s="68" t="str">
        <f>IF($D61&lt;&gt;"",IF(INDEX('1.1 Allgemein'!$1:$1048576,MATCH('2.5 CAPEX'!$D61,'1.1 Allgemein'!$E:$E,0),MATCH('2.5 CAPEX'!L$11,'1.1 Allgemein'!$34:$34,0))&lt;&gt;0,INDEX('1.1 Allgemein'!$1:$1048576,MATCH('2.5 CAPEX'!$D61,'1.1 Allgemein'!$E:$E,0),MATCH('2.5 CAPEX'!L$11,'1.1 Allgemein'!$34:$34,0)),""),"")</f>
        <v/>
      </c>
      <c r="M61" s="68" t="str">
        <f>IF($D61&lt;&gt;"",IF(INDEX('1.1 Allgemein'!$1:$1048576,MATCH('2.5 CAPEX'!$D61,'1.1 Allgemein'!$E:$E,0),MATCH('2.5 CAPEX'!M$11,'1.1 Allgemein'!$34:$34,0))&lt;&gt;0,INDEX('1.1 Allgemein'!$1:$1048576,MATCH('2.5 CAPEX'!$D61,'1.1 Allgemein'!$E:$E,0),MATCH('2.5 CAPEX'!M$11,'1.1 Allgemein'!$34:$34,0)),""),"")</f>
        <v>x</v>
      </c>
      <c r="N61" s="69"/>
      <c r="O61" s="340">
        <f ca="1">IF(O$5&lt;&gt;"",
IF(O$5&gt;='2.1 Kraftwerk allgemein'!$F$15,
IF(O$5&lt;='2.1 Kraftwerk allgemein'!$F$16,
$J61*INDEX('2.1 Kraftwerk allgemein'!$H$16:$S$16,,MATCH('2.5 CAPEX'!O$5,'2.1 Kraftwerk allgemein'!$H$15:$S$15,0)),
IF(AND($M61="x",$F61&lt;&gt;0),
IF($F61=1,$J61,
IF('2.1 Kraftwerk allgemein'!$F$17-'2.5 CAPEX'!O$5&gt;='2.5 CAPEX'!$F61*'1.1 Allgemein'!$I$27,
IF(SUM(OFFSET(N61,0,-MIN($F61-2,COLUMN(A61)-1),1,MIN($F61-1,COLUMN(A61))))=0,$J61,""),"")),"")),""),"")</f>
        <v>0</v>
      </c>
      <c r="P61" s="340">
        <f ca="1">IF(P$5&lt;&gt;"",
IF(P$5&gt;='2.1 Kraftwerk allgemein'!$F$15,
IF(P$5&lt;='2.1 Kraftwerk allgemein'!$F$16,
$J61*INDEX('2.1 Kraftwerk allgemein'!$H$16:$S$16,,MATCH('2.5 CAPEX'!P$5,'2.1 Kraftwerk allgemein'!$H$15:$S$15,0)),
IF(AND($M61="x",$F61&lt;&gt;0),
IF($F61=1,$J61,
IF('2.1 Kraftwerk allgemein'!$F$17-'2.5 CAPEX'!P$5&gt;='2.5 CAPEX'!$F61*'1.1 Allgemein'!$I$27,
IF(SUM(OFFSET(O61,0,-MIN($F61-2,COLUMN(B61)-1),1,MIN($F61-1,COLUMN(B61))))=0,$J61,""),"")),"")),""),"")</f>
        <v>0</v>
      </c>
      <c r="Q61" s="340">
        <f ca="1">IF(Q$5&lt;&gt;"",
IF(Q$5&gt;='2.1 Kraftwerk allgemein'!$F$15,
IF(Q$5&lt;='2.1 Kraftwerk allgemein'!$F$16,
$J61*INDEX('2.1 Kraftwerk allgemein'!$H$16:$S$16,,MATCH('2.5 CAPEX'!Q$5,'2.1 Kraftwerk allgemein'!$H$15:$S$15,0)),
IF(AND($M61="x",$F61&lt;&gt;0),
IF($F61=1,$J61,
IF('2.1 Kraftwerk allgemein'!$F$17-'2.5 CAPEX'!Q$5&gt;='2.5 CAPEX'!$F61*'1.1 Allgemein'!$I$27,
IF(SUM(OFFSET(P61,0,-MIN($F61-2,COLUMN(C61)-1),1,MIN($F61-1,COLUMN(C61))))=0,$J61,""),"")),"")),""),"")</f>
        <v>0</v>
      </c>
      <c r="R61" s="340">
        <f ca="1">IF(R$5&lt;&gt;"",
IF(R$5&gt;='2.1 Kraftwerk allgemein'!$F$15,
IF(R$5&lt;='2.1 Kraftwerk allgemein'!$F$16,
$J61*INDEX('2.1 Kraftwerk allgemein'!$H$16:$S$16,,MATCH('2.5 CAPEX'!R$5,'2.1 Kraftwerk allgemein'!$H$15:$S$15,0)),
IF(AND($M61="x",$F61&lt;&gt;0),
IF($F61=1,$J61,
IF('2.1 Kraftwerk allgemein'!$F$17-'2.5 CAPEX'!R$5&gt;='2.5 CAPEX'!$F61*'1.1 Allgemein'!$I$27,
IF(SUM(OFFSET(Q61,0,-MIN($F61-2,COLUMN(D61)-1),1,MIN($F61-1,COLUMN(D61))))=0,$J61,""),"")),"")),""),"")</f>
        <v>0</v>
      </c>
      <c r="S61" s="340">
        <f ca="1">IF(S$5&lt;&gt;"",
IF(S$5&gt;='2.1 Kraftwerk allgemein'!$F$15,
IF(S$5&lt;='2.1 Kraftwerk allgemein'!$F$16,
$J61*INDEX('2.1 Kraftwerk allgemein'!$H$16:$S$16,,MATCH('2.5 CAPEX'!S$5,'2.1 Kraftwerk allgemein'!$H$15:$S$15,0)),
IF(AND($M61="x",$F61&lt;&gt;0),
IF($F61=1,$J61,
IF('2.1 Kraftwerk allgemein'!$F$17-'2.5 CAPEX'!S$5&gt;='2.5 CAPEX'!$F61*'1.1 Allgemein'!$I$27,
IF(SUM(OFFSET(R61,0,-MIN($F61-2,COLUMN(E61)-1),1,MIN($F61-1,COLUMN(E61))))=0,$J61,""),"")),"")),""),"")</f>
        <v>0</v>
      </c>
      <c r="T61" s="340">
        <f ca="1">IF(T$5&lt;&gt;"",
IF(T$5&gt;='2.1 Kraftwerk allgemein'!$F$15,
IF(T$5&lt;='2.1 Kraftwerk allgemein'!$F$16,
$J61*INDEX('2.1 Kraftwerk allgemein'!$H$16:$S$16,,MATCH('2.5 CAPEX'!T$5,'2.1 Kraftwerk allgemein'!$H$15:$S$15,0)),
IF(AND($M61="x",$F61&lt;&gt;0),
IF($F61=1,$J61,
IF('2.1 Kraftwerk allgemein'!$F$17-'2.5 CAPEX'!T$5&gt;='2.5 CAPEX'!$F61*'1.1 Allgemein'!$I$27,
IF(SUM(OFFSET(S61,0,-MIN($F61-2,COLUMN(F61)-1),1,MIN($F61-1,COLUMN(F61))))=0,$J61,""),"")),"")),""),"")</f>
        <v>0</v>
      </c>
      <c r="U61" s="340">
        <f ca="1">IF(U$5&lt;&gt;"",
IF(U$5&gt;='2.1 Kraftwerk allgemein'!$F$15,
IF(U$5&lt;='2.1 Kraftwerk allgemein'!$F$16,
$J61*INDEX('2.1 Kraftwerk allgemein'!$H$16:$S$16,,MATCH('2.5 CAPEX'!U$5,'2.1 Kraftwerk allgemein'!$H$15:$S$15,0)),
IF(AND($M61="x",$F61&lt;&gt;0),
IF($F61=1,$J61,
IF('2.1 Kraftwerk allgemein'!$F$17-'2.5 CAPEX'!U$5&gt;='2.5 CAPEX'!$F61*'1.1 Allgemein'!$I$27,
IF(SUM(OFFSET(T61,0,-MIN($F61-2,COLUMN(G61)-1),1,MIN($F61-1,COLUMN(G61))))=0,$J61,""),"")),"")),""),"")</f>
        <v>0</v>
      </c>
      <c r="V61" s="340">
        <f ca="1">IF(V$5&lt;&gt;"",
IF(V$5&gt;='2.1 Kraftwerk allgemein'!$F$15,
IF(V$5&lt;='2.1 Kraftwerk allgemein'!$F$16,
$J61*INDEX('2.1 Kraftwerk allgemein'!$H$16:$S$16,,MATCH('2.5 CAPEX'!V$5,'2.1 Kraftwerk allgemein'!$H$15:$S$15,0)),
IF(AND($M61="x",$F61&lt;&gt;0),
IF($F61=1,$J61,
IF('2.1 Kraftwerk allgemein'!$F$17-'2.5 CAPEX'!V$5&gt;='2.5 CAPEX'!$F61*'1.1 Allgemein'!$I$27,
IF(SUM(OFFSET(U61,0,-MIN($F61-2,COLUMN(H61)-1),1,MIN($F61-1,COLUMN(H61))))=0,$J61,""),"")),"")),""),"")</f>
        <v>0</v>
      </c>
      <c r="W61" s="340">
        <f ca="1">IF(W$5&lt;&gt;"",
IF(W$5&gt;='2.1 Kraftwerk allgemein'!$F$15,
IF(W$5&lt;='2.1 Kraftwerk allgemein'!$F$16,
$J61*INDEX('2.1 Kraftwerk allgemein'!$H$16:$S$16,,MATCH('2.5 CAPEX'!W$5,'2.1 Kraftwerk allgemein'!$H$15:$S$15,0)),
IF(AND($M61="x",$F61&lt;&gt;0),
IF($F61=1,$J61,
IF('2.1 Kraftwerk allgemein'!$F$17-'2.5 CAPEX'!W$5&gt;='2.5 CAPEX'!$F61*'1.1 Allgemein'!$I$27,
IF(SUM(OFFSET(V61,0,-MIN($F61-2,COLUMN(I61)-1),1,MIN($F61-1,COLUMN(I61))))=0,$J61,""),"")),"")),""),"")</f>
        <v>0</v>
      </c>
      <c r="X61" s="340">
        <f ca="1">IF(X$5&lt;&gt;"",
IF(X$5&gt;='2.1 Kraftwerk allgemein'!$F$15,
IF(X$5&lt;='2.1 Kraftwerk allgemein'!$F$16,
$J61*INDEX('2.1 Kraftwerk allgemein'!$H$16:$S$16,,MATCH('2.5 CAPEX'!X$5,'2.1 Kraftwerk allgemein'!$H$15:$S$15,0)),
IF(AND($M61="x",$F61&lt;&gt;0),
IF($F61=1,$J61,
IF('2.1 Kraftwerk allgemein'!$F$17-'2.5 CAPEX'!X$5&gt;='2.5 CAPEX'!$F61*'1.1 Allgemein'!$I$27,
IF(SUM(OFFSET(W61,0,-MIN($F61-2,COLUMN(J61)-1),1,MIN($F61-1,COLUMN(J61))))=0,$J61,""),"")),"")),""),"")</f>
        <v>0</v>
      </c>
      <c r="Y61" s="340">
        <f ca="1">IF(Y$5&lt;&gt;"",
IF(Y$5&gt;='2.1 Kraftwerk allgemein'!$F$15,
IF(Y$5&lt;='2.1 Kraftwerk allgemein'!$F$16,
$J61*INDEX('2.1 Kraftwerk allgemein'!$H$16:$S$16,,MATCH('2.5 CAPEX'!Y$5,'2.1 Kraftwerk allgemein'!$H$15:$S$15,0)),
IF(AND($M61="x",$F61&lt;&gt;0),
IF($F61=1,$J61,
IF('2.1 Kraftwerk allgemein'!$F$17-'2.5 CAPEX'!Y$5&gt;='2.5 CAPEX'!$F61*'1.1 Allgemein'!$I$27,
IF(SUM(OFFSET(X61,0,-MIN($F61-2,COLUMN(K61)-1),1,MIN($F61-1,COLUMN(K61))))=0,$J61,""),"")),"")),""),"")</f>
        <v>0</v>
      </c>
      <c r="Z61" s="340">
        <f ca="1">IF(Z$5&lt;&gt;"",
IF(Z$5&gt;='2.1 Kraftwerk allgemein'!$F$15,
IF(Z$5&lt;='2.1 Kraftwerk allgemein'!$F$16,
$J61*INDEX('2.1 Kraftwerk allgemein'!$H$16:$S$16,,MATCH('2.5 CAPEX'!Z$5,'2.1 Kraftwerk allgemein'!$H$15:$S$15,0)),
IF(AND($M61="x",$F61&lt;&gt;0),
IF($F61=1,$J61,
IF('2.1 Kraftwerk allgemein'!$F$17-'2.5 CAPEX'!Z$5&gt;='2.5 CAPEX'!$F61*'1.1 Allgemein'!$I$27,
IF(SUM(OFFSET(Y61,0,-MIN($F61-2,COLUMN(L61)-1),1,MIN($F61-1,COLUMN(L61))))=0,$J61,""),"")),"")),""),"")</f>
        <v>0</v>
      </c>
      <c r="AA61" s="340">
        <f ca="1">IF(AA$5&lt;&gt;"",
IF(AA$5&gt;='2.1 Kraftwerk allgemein'!$F$15,
IF(AA$5&lt;='2.1 Kraftwerk allgemein'!$F$16,
$J61*INDEX('2.1 Kraftwerk allgemein'!$H$16:$S$16,,MATCH('2.5 CAPEX'!AA$5,'2.1 Kraftwerk allgemein'!$H$15:$S$15,0)),
IF(AND($M61="x",$F61&lt;&gt;0),
IF($F61=1,$J61,
IF('2.1 Kraftwerk allgemein'!$F$17-'2.5 CAPEX'!AA$5&gt;='2.5 CAPEX'!$F61*'1.1 Allgemein'!$I$27,
IF(SUM(OFFSET(Z61,0,-MIN($F61-2,COLUMN(M61)-1),1,MIN($F61-1,COLUMN(M61))))=0,$J61,""),"")),"")),""),"")</f>
        <v>0</v>
      </c>
      <c r="AB61" s="340">
        <f ca="1">IF(AB$5&lt;&gt;"",
IF(AB$5&gt;='2.1 Kraftwerk allgemein'!$F$15,
IF(AB$5&lt;='2.1 Kraftwerk allgemein'!$F$16,
$J61*INDEX('2.1 Kraftwerk allgemein'!$H$16:$S$16,,MATCH('2.5 CAPEX'!AB$5,'2.1 Kraftwerk allgemein'!$H$15:$S$15,0)),
IF(AND($M61="x",$F61&lt;&gt;0),
IF($F61=1,$J61,
IF('2.1 Kraftwerk allgemein'!$F$17-'2.5 CAPEX'!AB$5&gt;='2.5 CAPEX'!$F61*'1.1 Allgemein'!$I$27,
IF(SUM(OFFSET(AA61,0,-MIN($F61-2,COLUMN(N61)-1),1,MIN($F61-1,COLUMN(N61))))=0,$J61,""),"")),"")),""),"")</f>
        <v>0</v>
      </c>
      <c r="AC61" s="340">
        <f ca="1">IF(AC$5&lt;&gt;"",
IF(AC$5&gt;='2.1 Kraftwerk allgemein'!$F$15,
IF(AC$5&lt;='2.1 Kraftwerk allgemein'!$F$16,
$J61*INDEX('2.1 Kraftwerk allgemein'!$H$16:$S$16,,MATCH('2.5 CAPEX'!AC$5,'2.1 Kraftwerk allgemein'!$H$15:$S$15,0)),
IF(AND($M61="x",$F61&lt;&gt;0),
IF($F61=1,$J61,
IF('2.1 Kraftwerk allgemein'!$F$17-'2.5 CAPEX'!AC$5&gt;='2.5 CAPEX'!$F61*'1.1 Allgemein'!$I$27,
IF(SUM(OFFSET(AB61,0,-MIN($F61-2,COLUMN(O61)-1),1,MIN($F61-1,COLUMN(O61))))=0,$J61,""),"")),"")),""),"")</f>
        <v>0</v>
      </c>
      <c r="AD61" s="340">
        <f ca="1">IF(AD$5&lt;&gt;"",
IF(AD$5&gt;='2.1 Kraftwerk allgemein'!$F$15,
IF(AD$5&lt;='2.1 Kraftwerk allgemein'!$F$16,
$J61*INDEX('2.1 Kraftwerk allgemein'!$H$16:$S$16,,MATCH('2.5 CAPEX'!AD$5,'2.1 Kraftwerk allgemein'!$H$15:$S$15,0)),
IF(AND($M61="x",$F61&lt;&gt;0),
IF($F61=1,$J61,
IF('2.1 Kraftwerk allgemein'!$F$17-'2.5 CAPEX'!AD$5&gt;='2.5 CAPEX'!$F61*'1.1 Allgemein'!$I$27,
IF(SUM(OFFSET(AC61,0,-MIN($F61-2,COLUMN(P61)-1),1,MIN($F61-1,COLUMN(P61))))=0,$J61,""),"")),"")),""),"")</f>
        <v>0</v>
      </c>
      <c r="AE61" s="340">
        <f ca="1">IF(AE$5&lt;&gt;"",
IF(AE$5&gt;='2.1 Kraftwerk allgemein'!$F$15,
IF(AE$5&lt;='2.1 Kraftwerk allgemein'!$F$16,
$J61*INDEX('2.1 Kraftwerk allgemein'!$H$16:$S$16,,MATCH('2.5 CAPEX'!AE$5,'2.1 Kraftwerk allgemein'!$H$15:$S$15,0)),
IF(AND($M61="x",$F61&lt;&gt;0),
IF($F61=1,$J61,
IF('2.1 Kraftwerk allgemein'!$F$17-'2.5 CAPEX'!AE$5&gt;='2.5 CAPEX'!$F61*'1.1 Allgemein'!$I$27,
IF(SUM(OFFSET(AD61,0,-MIN($F61-2,COLUMN(Q61)-1),1,MIN($F61-1,COLUMN(Q61))))=0,$J61,""),"")),"")),""),"")</f>
        <v>0</v>
      </c>
      <c r="AF61" s="340">
        <f ca="1">IF(AF$5&lt;&gt;"",
IF(AF$5&gt;='2.1 Kraftwerk allgemein'!$F$15,
IF(AF$5&lt;='2.1 Kraftwerk allgemein'!$F$16,
$J61*INDEX('2.1 Kraftwerk allgemein'!$H$16:$S$16,,MATCH('2.5 CAPEX'!AF$5,'2.1 Kraftwerk allgemein'!$H$15:$S$15,0)),
IF(AND($M61="x",$F61&lt;&gt;0),
IF($F61=1,$J61,
IF('2.1 Kraftwerk allgemein'!$F$17-'2.5 CAPEX'!AF$5&gt;='2.5 CAPEX'!$F61*'1.1 Allgemein'!$I$27,
IF(SUM(OFFSET(AE61,0,-MIN($F61-2,COLUMN(R61)-1),1,MIN($F61-1,COLUMN(R61))))=0,$J61,""),"")),"")),""),"")</f>
        <v>0</v>
      </c>
      <c r="AG61" s="340">
        <f ca="1">IF(AG$5&lt;&gt;"",
IF(AG$5&gt;='2.1 Kraftwerk allgemein'!$F$15,
IF(AG$5&lt;='2.1 Kraftwerk allgemein'!$F$16,
$J61*INDEX('2.1 Kraftwerk allgemein'!$H$16:$S$16,,MATCH('2.5 CAPEX'!AG$5,'2.1 Kraftwerk allgemein'!$H$15:$S$15,0)),
IF(AND($M61="x",$F61&lt;&gt;0),
IF($F61=1,$J61,
IF('2.1 Kraftwerk allgemein'!$F$17-'2.5 CAPEX'!AG$5&gt;='2.5 CAPEX'!$F61*'1.1 Allgemein'!$I$27,
IF(SUM(OFFSET(AF61,0,-MIN($F61-2,COLUMN(S61)-1),1,MIN($F61-1,COLUMN(S61))))=0,$J61,""),"")),"")),""),"")</f>
        <v>0</v>
      </c>
      <c r="AH61" s="340">
        <f ca="1">IF(AH$5&lt;&gt;"",
IF(AH$5&gt;='2.1 Kraftwerk allgemein'!$F$15,
IF(AH$5&lt;='2.1 Kraftwerk allgemein'!$F$16,
$J61*INDEX('2.1 Kraftwerk allgemein'!$H$16:$S$16,,MATCH('2.5 CAPEX'!AH$5,'2.1 Kraftwerk allgemein'!$H$15:$S$15,0)),
IF(AND($M61="x",$F61&lt;&gt;0),
IF($F61=1,$J61,
IF('2.1 Kraftwerk allgemein'!$F$17-'2.5 CAPEX'!AH$5&gt;='2.5 CAPEX'!$F61*'1.1 Allgemein'!$I$27,
IF(SUM(OFFSET(AG61,0,-MIN($F61-2,COLUMN(T61)-1),1,MIN($F61-1,COLUMN(T61))))=0,$J61,""),"")),"")),""),"")</f>
        <v>0</v>
      </c>
      <c r="AI61" s="340">
        <f ca="1">IF(AI$5&lt;&gt;"",
IF(AI$5&gt;='2.1 Kraftwerk allgemein'!$F$15,
IF(AI$5&lt;='2.1 Kraftwerk allgemein'!$F$16,
$J61*INDEX('2.1 Kraftwerk allgemein'!$H$16:$S$16,,MATCH('2.5 CAPEX'!AI$5,'2.1 Kraftwerk allgemein'!$H$15:$S$15,0)),
IF(AND($M61="x",$F61&lt;&gt;0),
IF($F61=1,$J61,
IF('2.1 Kraftwerk allgemein'!$F$17-'2.5 CAPEX'!AI$5&gt;='2.5 CAPEX'!$F61*'1.1 Allgemein'!$I$27,
IF(SUM(OFFSET(AH61,0,-MIN($F61-2,COLUMN(U61)-1),1,MIN($F61-1,COLUMN(U61))))=0,$J61,""),"")),"")),""),"")</f>
        <v>0</v>
      </c>
      <c r="AJ61" s="340" t="str">
        <f ca="1">IF(AJ$5&lt;&gt;"",
IF(AJ$5&gt;='2.1 Kraftwerk allgemein'!$F$15,
IF(AJ$5&lt;='2.1 Kraftwerk allgemein'!$F$16,
$J61*INDEX('2.1 Kraftwerk allgemein'!$H$16:$S$16,,MATCH('2.5 CAPEX'!AJ$5,'2.1 Kraftwerk allgemein'!$H$15:$S$15,0)),
IF(AND($M61="x",$F61&lt;&gt;0),
IF($F61=1,$J61,
IF('2.1 Kraftwerk allgemein'!$F$17-'2.5 CAPEX'!AJ$5&gt;='2.5 CAPEX'!$F61*'1.1 Allgemein'!$I$27,
IF(SUM(OFFSET(AI61,0,-MIN($F61-2,COLUMN(V61)-1),1,MIN($F61-1,COLUMN(V61))))=0,$J61,""),"")),"")),""),"")</f>
        <v/>
      </c>
      <c r="AK61" s="340" t="str">
        <f ca="1">IF(AK$5&lt;&gt;"",
IF(AK$5&gt;='2.1 Kraftwerk allgemein'!$F$15,
IF(AK$5&lt;='2.1 Kraftwerk allgemein'!$F$16,
$J61*INDEX('2.1 Kraftwerk allgemein'!$H$16:$S$16,,MATCH('2.5 CAPEX'!AK$5,'2.1 Kraftwerk allgemein'!$H$15:$S$15,0)),
IF(AND($M61="x",$F61&lt;&gt;0),
IF($F61=1,$J61,
IF('2.1 Kraftwerk allgemein'!$F$17-'2.5 CAPEX'!AK$5&gt;='2.5 CAPEX'!$F61*'1.1 Allgemein'!$I$27,
IF(SUM(OFFSET(AJ61,0,-MIN($F61-2,COLUMN(W61)-1),1,MIN($F61-1,COLUMN(W61))))=0,$J61,""),"")),"")),""),"")</f>
        <v/>
      </c>
      <c r="AL61" s="340" t="str">
        <f ca="1">IF(AL$5&lt;&gt;"",
IF(AL$5&gt;='2.1 Kraftwerk allgemein'!$F$15,
IF(AL$5&lt;='2.1 Kraftwerk allgemein'!$F$16,
$J61*INDEX('2.1 Kraftwerk allgemein'!$H$16:$S$16,,MATCH('2.5 CAPEX'!AL$5,'2.1 Kraftwerk allgemein'!$H$15:$S$15,0)),
IF(AND($M61="x",$F61&lt;&gt;0),
IF($F61=1,$J61,
IF('2.1 Kraftwerk allgemein'!$F$17-'2.5 CAPEX'!AL$5&gt;='2.5 CAPEX'!$F61*'1.1 Allgemein'!$I$27,
IF(SUM(OFFSET(AK61,0,-MIN($F61-2,COLUMN(X61)-1),1,MIN($F61-1,COLUMN(X61))))=0,$J61,""),"")),"")),""),"")</f>
        <v/>
      </c>
      <c r="AM61" s="340" t="str">
        <f ca="1">IF(AM$5&lt;&gt;"",
IF(AM$5&gt;='2.1 Kraftwerk allgemein'!$F$15,
IF(AM$5&lt;='2.1 Kraftwerk allgemein'!$F$16,
$J61*INDEX('2.1 Kraftwerk allgemein'!$H$16:$S$16,,MATCH('2.5 CAPEX'!AM$5,'2.1 Kraftwerk allgemein'!$H$15:$S$15,0)),
IF(AND($M61="x",$F61&lt;&gt;0),
IF($F61=1,$J61,
IF('2.1 Kraftwerk allgemein'!$F$17-'2.5 CAPEX'!AM$5&gt;='2.5 CAPEX'!$F61*'1.1 Allgemein'!$I$27,
IF(SUM(OFFSET(AL61,0,-MIN($F61-2,COLUMN(Y61)-1),1,MIN($F61-1,COLUMN(Y61))))=0,$J61,""),"")),"")),""),"")</f>
        <v/>
      </c>
      <c r="AN61" s="340" t="str">
        <f ca="1">IF(AN$5&lt;&gt;"",
IF(AN$5&gt;='2.1 Kraftwerk allgemein'!$F$15,
IF(AN$5&lt;='2.1 Kraftwerk allgemein'!$F$16,
$J61*INDEX('2.1 Kraftwerk allgemein'!$H$16:$S$16,,MATCH('2.5 CAPEX'!AN$5,'2.1 Kraftwerk allgemein'!$H$15:$S$15,0)),
IF(AND($M61="x",$F61&lt;&gt;0),
IF($F61=1,$J61,
IF('2.1 Kraftwerk allgemein'!$F$17-'2.5 CAPEX'!AN$5&gt;='2.5 CAPEX'!$F61*'1.1 Allgemein'!$I$27,
IF(SUM(OFFSET(AM61,0,-MIN($F61-2,COLUMN(Z61)-1),1,MIN($F61-1,COLUMN(Z61))))=0,$J61,""),"")),"")),""),"")</f>
        <v/>
      </c>
      <c r="AO61" s="340" t="str">
        <f ca="1">IF(AO$5&lt;&gt;"",
IF(AO$5&gt;='2.1 Kraftwerk allgemein'!$F$15,
IF(AO$5&lt;='2.1 Kraftwerk allgemein'!$F$16,
$J61*INDEX('2.1 Kraftwerk allgemein'!$H$16:$S$16,,MATCH('2.5 CAPEX'!AO$5,'2.1 Kraftwerk allgemein'!$H$15:$S$15,0)),
IF(AND($M61="x",$F61&lt;&gt;0),
IF($F61=1,$J61,
IF('2.1 Kraftwerk allgemein'!$F$17-'2.5 CAPEX'!AO$5&gt;='2.5 CAPEX'!$F61*'1.1 Allgemein'!$I$27,
IF(SUM(OFFSET(AN61,0,-MIN($F61-2,COLUMN(AA61)-1),1,MIN($F61-1,COLUMN(AA61))))=0,$J61,""),"")),"")),""),"")</f>
        <v/>
      </c>
      <c r="AP61" s="340" t="str">
        <f ca="1">IF(AP$5&lt;&gt;"",
IF(AP$5&gt;='2.1 Kraftwerk allgemein'!$F$15,
IF(AP$5&lt;='2.1 Kraftwerk allgemein'!$F$16,
$J61*INDEX('2.1 Kraftwerk allgemein'!$H$16:$S$16,,MATCH('2.5 CAPEX'!AP$5,'2.1 Kraftwerk allgemein'!$H$15:$S$15,0)),
IF(AND($M61="x",$F61&lt;&gt;0),
IF($F61=1,$J61,
IF('2.1 Kraftwerk allgemein'!$F$17-'2.5 CAPEX'!AP$5&gt;='2.5 CAPEX'!$F61*'1.1 Allgemein'!$I$27,
IF(SUM(OFFSET(AO61,0,-MIN($F61-2,COLUMN(AB61)-1),1,MIN($F61-1,COLUMN(AB61))))=0,$J61,""),"")),"")),""),"")</f>
        <v/>
      </c>
      <c r="AQ61" s="340" t="str">
        <f ca="1">IF(AQ$5&lt;&gt;"",
IF(AQ$5&gt;='2.1 Kraftwerk allgemein'!$F$15,
IF(AQ$5&lt;='2.1 Kraftwerk allgemein'!$F$16,
$J61*INDEX('2.1 Kraftwerk allgemein'!$H$16:$S$16,,MATCH('2.5 CAPEX'!AQ$5,'2.1 Kraftwerk allgemein'!$H$15:$S$15,0)),
IF(AND($M61="x",$F61&lt;&gt;0),
IF($F61=1,$J61,
IF('2.1 Kraftwerk allgemein'!$F$17-'2.5 CAPEX'!AQ$5&gt;='2.5 CAPEX'!$F61*'1.1 Allgemein'!$I$27,
IF(SUM(OFFSET(AP61,0,-MIN($F61-2,COLUMN(AC61)-1),1,MIN($F61-1,COLUMN(AC61))))=0,$J61,""),"")),"")),""),"")</f>
        <v/>
      </c>
      <c r="AR61" s="340" t="str">
        <f ca="1">IF(AR$5&lt;&gt;"",
IF(AR$5&gt;='2.1 Kraftwerk allgemein'!$F$15,
IF(AR$5&lt;='2.1 Kraftwerk allgemein'!$F$16,
$J61*INDEX('2.1 Kraftwerk allgemein'!$H$16:$S$16,,MATCH('2.5 CAPEX'!AR$5,'2.1 Kraftwerk allgemein'!$H$15:$S$15,0)),
IF(AND($M61="x",$F61&lt;&gt;0),
IF($F61=1,$J61,
IF('2.1 Kraftwerk allgemein'!$F$17-'2.5 CAPEX'!AR$5&gt;='2.5 CAPEX'!$F61*'1.1 Allgemein'!$I$27,
IF(SUM(OFFSET(AQ61,0,-MIN($F61-2,COLUMN(AD61)-1),1,MIN($F61-1,COLUMN(AD61))))=0,$J61,""),"")),"")),""),"")</f>
        <v/>
      </c>
      <c r="AS61" s="340" t="str">
        <f ca="1">IF(AS$5&lt;&gt;"",
IF(AS$5&gt;='2.1 Kraftwerk allgemein'!$F$15,
IF(AS$5&lt;='2.1 Kraftwerk allgemein'!$F$16,
$J61*INDEX('2.1 Kraftwerk allgemein'!$H$16:$S$16,,MATCH('2.5 CAPEX'!AS$5,'2.1 Kraftwerk allgemein'!$H$15:$S$15,0)),
IF(AND($M61="x",$F61&lt;&gt;0),
IF($F61=1,$J61,
IF('2.1 Kraftwerk allgemein'!$F$17-'2.5 CAPEX'!AS$5&gt;='2.5 CAPEX'!$F61*'1.1 Allgemein'!$I$27,
IF(SUM(OFFSET(AR61,0,-MIN($F61-2,COLUMN(AE61)-1),1,MIN($F61-1,COLUMN(AE61))))=0,$J61,""),"")),"")),""),"")</f>
        <v/>
      </c>
      <c r="AT61" s="340" t="str">
        <f ca="1">IF(AT$5&lt;&gt;"",
IF(AT$5&gt;='2.1 Kraftwerk allgemein'!$F$15,
IF(AT$5&lt;='2.1 Kraftwerk allgemein'!$F$16,
$J61*INDEX('2.1 Kraftwerk allgemein'!$H$16:$S$16,,MATCH('2.5 CAPEX'!AT$5,'2.1 Kraftwerk allgemein'!$H$15:$S$15,0)),
IF(AND($M61="x",$F61&lt;&gt;0),
IF($F61=1,$J61,
IF('2.1 Kraftwerk allgemein'!$F$17-'2.5 CAPEX'!AT$5&gt;='2.5 CAPEX'!$F61*'1.1 Allgemein'!$I$27,
IF(SUM(OFFSET(AS61,0,-MIN($F61-2,COLUMN(AF61)-1),1,MIN($F61-1,COLUMN(AF61))))=0,$J61,""),"")),"")),""),"")</f>
        <v/>
      </c>
      <c r="AU61" s="340" t="str">
        <f ca="1">IF(AU$5&lt;&gt;"",
IF(AU$5&gt;='2.1 Kraftwerk allgemein'!$F$15,
IF(AU$5&lt;='2.1 Kraftwerk allgemein'!$F$16,
$J61*INDEX('2.1 Kraftwerk allgemein'!$H$16:$S$16,,MATCH('2.5 CAPEX'!AU$5,'2.1 Kraftwerk allgemein'!$H$15:$S$15,0)),
IF(AND($M61="x",$F61&lt;&gt;0),
IF($F61=1,$J61,
IF('2.1 Kraftwerk allgemein'!$F$17-'2.5 CAPEX'!AU$5&gt;='2.5 CAPEX'!$F61*'1.1 Allgemein'!$I$27,
IF(SUM(OFFSET(AT61,0,-MIN($F61-2,COLUMN(AG61)-1),1,MIN($F61-1,COLUMN(AG61))))=0,$J61,""),"")),"")),""),"")</f>
        <v/>
      </c>
      <c r="AV61" s="340" t="str">
        <f ca="1">IF(AV$5&lt;&gt;"",
IF(AV$5&gt;='2.1 Kraftwerk allgemein'!$F$15,
IF(AV$5&lt;='2.1 Kraftwerk allgemein'!$F$16,
$J61*INDEX('2.1 Kraftwerk allgemein'!$H$16:$S$16,,MATCH('2.5 CAPEX'!AV$5,'2.1 Kraftwerk allgemein'!$H$15:$S$15,0)),
IF(AND($M61="x",$F61&lt;&gt;0),
IF($F61=1,$J61,
IF('2.1 Kraftwerk allgemein'!$F$17-'2.5 CAPEX'!AV$5&gt;='2.5 CAPEX'!$F61*'1.1 Allgemein'!$I$27,
IF(SUM(OFFSET(AU61,0,-MIN($F61-2,COLUMN(AH61)-1),1,MIN($F61-1,COLUMN(AH61))))=0,$J61,""),"")),"")),""),"")</f>
        <v/>
      </c>
      <c r="AW61" s="340" t="str">
        <f ca="1">IF(AW$5&lt;&gt;"",
IF(AW$5&gt;='2.1 Kraftwerk allgemein'!$F$15,
IF(AW$5&lt;='2.1 Kraftwerk allgemein'!$F$16,
$J61*INDEX('2.1 Kraftwerk allgemein'!$H$16:$S$16,,MATCH('2.5 CAPEX'!AW$5,'2.1 Kraftwerk allgemein'!$H$15:$S$15,0)),
IF(AND($M61="x",$F61&lt;&gt;0),
IF($F61=1,$J61,
IF('2.1 Kraftwerk allgemein'!$F$17-'2.5 CAPEX'!AW$5&gt;='2.5 CAPEX'!$F61*'1.1 Allgemein'!$I$27,
IF(SUM(OFFSET(AV61,0,-MIN($F61-2,COLUMN(AI61)-1),1,MIN($F61-1,COLUMN(AI61))))=0,$J61,""),"")),"")),""),"")</f>
        <v/>
      </c>
      <c r="AX61" s="340" t="str">
        <f ca="1">IF(AX$5&lt;&gt;"",
IF(AX$5&gt;='2.1 Kraftwerk allgemein'!$F$15,
IF(AX$5&lt;='2.1 Kraftwerk allgemein'!$F$16,
$J61*INDEX('2.1 Kraftwerk allgemein'!$H$16:$S$16,,MATCH('2.5 CAPEX'!AX$5,'2.1 Kraftwerk allgemein'!$H$15:$S$15,0)),
IF(AND($M61="x",$F61&lt;&gt;0),
IF($F61=1,$J61,
IF('2.1 Kraftwerk allgemein'!$F$17-'2.5 CAPEX'!AX$5&gt;='2.5 CAPEX'!$F61*'1.1 Allgemein'!$I$27,
IF(SUM(OFFSET(AW61,0,-MIN($F61-2,COLUMN(AJ61)-1),1,MIN($F61-1,COLUMN(AJ61))))=0,$J61,""),"")),"")),""),"")</f>
        <v/>
      </c>
      <c r="AY61" s="340" t="str">
        <f ca="1">IF(AY$5&lt;&gt;"",
IF(AY$5&gt;='2.1 Kraftwerk allgemein'!$F$15,
IF(AY$5&lt;='2.1 Kraftwerk allgemein'!$F$16,
$J61*INDEX('2.1 Kraftwerk allgemein'!$H$16:$S$16,,MATCH('2.5 CAPEX'!AY$5,'2.1 Kraftwerk allgemein'!$H$15:$S$15,0)),
IF(AND($M61="x",$F61&lt;&gt;0),
IF($F61=1,$J61,
IF('2.1 Kraftwerk allgemein'!$F$17-'2.5 CAPEX'!AY$5&gt;='2.5 CAPEX'!$F61*'1.1 Allgemein'!$I$27,
IF(SUM(OFFSET(AX61,0,-MIN($F61-2,COLUMN(AK61)-1),1,MIN($F61-1,COLUMN(AK61))))=0,$J61,""),"")),"")),""),"")</f>
        <v/>
      </c>
      <c r="AZ61" s="340" t="str">
        <f ca="1">IF(AZ$5&lt;&gt;"",
IF(AZ$5&gt;='2.1 Kraftwerk allgemein'!$F$15,
IF(AZ$5&lt;='2.1 Kraftwerk allgemein'!$F$16,
$J61*INDEX('2.1 Kraftwerk allgemein'!$H$16:$S$16,,MATCH('2.5 CAPEX'!AZ$5,'2.1 Kraftwerk allgemein'!$H$15:$S$15,0)),
IF(AND($M61="x",$F61&lt;&gt;0),
IF($F61=1,$J61,
IF('2.1 Kraftwerk allgemein'!$F$17-'2.5 CAPEX'!AZ$5&gt;='2.5 CAPEX'!$F61*'1.1 Allgemein'!$I$27,
IF(SUM(OFFSET(AY61,0,-MIN($F61-2,COLUMN(AL61)-1),1,MIN($F61-1,COLUMN(AL61))))=0,$J61,""),"")),"")),""),"")</f>
        <v/>
      </c>
      <c r="BA61" s="340" t="str">
        <f ca="1">IF(BA$5&lt;&gt;"",
IF(BA$5&gt;='2.1 Kraftwerk allgemein'!$F$15,
IF(BA$5&lt;='2.1 Kraftwerk allgemein'!$F$16,
$J61*INDEX('2.1 Kraftwerk allgemein'!$H$16:$S$16,,MATCH('2.5 CAPEX'!BA$5,'2.1 Kraftwerk allgemein'!$H$15:$S$15,0)),
IF(AND($M61="x",$F61&lt;&gt;0),
IF($F61=1,$J61,
IF('2.1 Kraftwerk allgemein'!$F$17-'2.5 CAPEX'!BA$5&gt;='2.5 CAPEX'!$F61*'1.1 Allgemein'!$I$27,
IF(SUM(OFFSET(AZ61,0,-MIN($F61-2,COLUMN(AM61)-1),1,MIN($F61-1,COLUMN(AM61))))=0,$J61,""),"")),"")),""),"")</f>
        <v/>
      </c>
      <c r="BB61" s="340" t="str">
        <f ca="1">IF(BB$5&lt;&gt;"",
IF(BB$5&gt;='2.1 Kraftwerk allgemein'!$F$15,
IF(BB$5&lt;='2.1 Kraftwerk allgemein'!$F$16,
$J61*INDEX('2.1 Kraftwerk allgemein'!$H$16:$S$16,,MATCH('2.5 CAPEX'!BB$5,'2.1 Kraftwerk allgemein'!$H$15:$S$15,0)),
IF(AND($M61="x",$F61&lt;&gt;0),
IF($F61=1,$J61,
IF('2.1 Kraftwerk allgemein'!$F$17-'2.5 CAPEX'!BB$5&gt;='2.5 CAPEX'!$F61*'1.1 Allgemein'!$I$27,
IF(SUM(OFFSET(BA61,0,-MIN($F61-2,COLUMN(AN61)-1),1,MIN($F61-1,COLUMN(AN61))))=0,$J61,""),"")),"")),""),"")</f>
        <v/>
      </c>
      <c r="BC61" s="340" t="str">
        <f ca="1">IF(BC$5&lt;&gt;"",
IF(BC$5&gt;='2.1 Kraftwerk allgemein'!$F$15,
IF(BC$5&lt;='2.1 Kraftwerk allgemein'!$F$16,
$J61*INDEX('2.1 Kraftwerk allgemein'!$H$16:$S$16,,MATCH('2.5 CAPEX'!BC$5,'2.1 Kraftwerk allgemein'!$H$15:$S$15,0)),
IF(AND($M61="x",$F61&lt;&gt;0),
IF($F61=1,$J61,
IF('2.1 Kraftwerk allgemein'!$F$17-'2.5 CAPEX'!BC$5&gt;='2.5 CAPEX'!$F61*'1.1 Allgemein'!$I$27,
IF(SUM(OFFSET(BB61,0,-MIN($F61-2,COLUMN(AO61)-1),1,MIN($F61-1,COLUMN(AO61))))=0,$J61,""),"")),"")),""),"")</f>
        <v/>
      </c>
      <c r="BD61" s="340" t="str">
        <f ca="1">IF(BD$5&lt;&gt;"",
IF(BD$5&gt;='2.1 Kraftwerk allgemein'!$F$15,
IF(BD$5&lt;='2.1 Kraftwerk allgemein'!$F$16,
$J61*INDEX('2.1 Kraftwerk allgemein'!$H$16:$S$16,,MATCH('2.5 CAPEX'!BD$5,'2.1 Kraftwerk allgemein'!$H$15:$S$15,0)),
IF(AND($M61="x",$F61&lt;&gt;0),
IF($F61=1,$J61,
IF('2.1 Kraftwerk allgemein'!$F$17-'2.5 CAPEX'!BD$5&gt;='2.5 CAPEX'!$F61*'1.1 Allgemein'!$I$27,
IF(SUM(OFFSET(BC61,0,-MIN($F61-2,COLUMN(AP61)-1),1,MIN($F61-1,COLUMN(AP61))))=0,$J61,""),"")),"")),""),"")</f>
        <v/>
      </c>
      <c r="BE61" s="340" t="str">
        <f ca="1">IF(BE$5&lt;&gt;"",
IF(BE$5&gt;='2.1 Kraftwerk allgemein'!$F$15,
IF(BE$5&lt;='2.1 Kraftwerk allgemein'!$F$16,
$J61*INDEX('2.1 Kraftwerk allgemein'!$H$16:$S$16,,MATCH('2.5 CAPEX'!BE$5,'2.1 Kraftwerk allgemein'!$H$15:$S$15,0)),
IF(AND($M61="x",$F61&lt;&gt;0),
IF($F61=1,$J61,
IF('2.1 Kraftwerk allgemein'!$F$17-'2.5 CAPEX'!BE$5&gt;='2.5 CAPEX'!$F61*'1.1 Allgemein'!$I$27,
IF(SUM(OFFSET(BD61,0,-MIN($F61-2,COLUMN(AQ61)-1),1,MIN($F61-1,COLUMN(AQ61))))=0,$J61,""),"")),"")),""),"")</f>
        <v/>
      </c>
      <c r="BF61" s="340" t="str">
        <f ca="1">IF(BF$5&lt;&gt;"",
IF(BF$5&gt;='2.1 Kraftwerk allgemein'!$F$15,
IF(BF$5&lt;='2.1 Kraftwerk allgemein'!$F$16,
$J61*INDEX('2.1 Kraftwerk allgemein'!$H$16:$S$16,,MATCH('2.5 CAPEX'!BF$5,'2.1 Kraftwerk allgemein'!$H$15:$S$15,0)),
IF(AND($M61="x",$F61&lt;&gt;0),
IF($F61=1,$J61,
IF('2.1 Kraftwerk allgemein'!$F$17-'2.5 CAPEX'!BF$5&gt;='2.5 CAPEX'!$F61*'1.1 Allgemein'!$I$27,
IF(SUM(OFFSET(BE61,0,-MIN($F61-2,COLUMN(AR61)-1),1,MIN($F61-1,COLUMN(AR61))))=0,$J61,""),"")),"")),""),"")</f>
        <v/>
      </c>
      <c r="BG61" s="340" t="str">
        <f ca="1">IF(BG$5&lt;&gt;"",
IF(BG$5&gt;='2.1 Kraftwerk allgemein'!$F$15,
IF(BG$5&lt;='2.1 Kraftwerk allgemein'!$F$16,
$J61*INDEX('2.1 Kraftwerk allgemein'!$H$16:$S$16,,MATCH('2.5 CAPEX'!BG$5,'2.1 Kraftwerk allgemein'!$H$15:$S$15,0)),
IF(AND($M61="x",$F61&lt;&gt;0),
IF($F61=1,$J61,
IF('2.1 Kraftwerk allgemein'!$F$17-'2.5 CAPEX'!BG$5&gt;='2.5 CAPEX'!$F61*'1.1 Allgemein'!$I$27,
IF(SUM(OFFSET(BF61,0,-MIN($F61-2,COLUMN(AS61)-1),1,MIN($F61-1,COLUMN(AS61))))=0,$J61,""),"")),"")),""),"")</f>
        <v/>
      </c>
      <c r="BH61" s="340" t="str">
        <f ca="1">IF(BH$5&lt;&gt;"",
IF(BH$5&gt;='2.1 Kraftwerk allgemein'!$F$15,
IF(BH$5&lt;='2.1 Kraftwerk allgemein'!$F$16,
$J61*INDEX('2.1 Kraftwerk allgemein'!$H$16:$S$16,,MATCH('2.5 CAPEX'!BH$5,'2.1 Kraftwerk allgemein'!$H$15:$S$15,0)),
IF(AND($M61="x",$F61&lt;&gt;0),
IF($F61=1,$J61,
IF('2.1 Kraftwerk allgemein'!$F$17-'2.5 CAPEX'!BH$5&gt;='2.5 CAPEX'!$F61*'1.1 Allgemein'!$I$27,
IF(SUM(OFFSET(BG61,0,-MIN($F61-2,COLUMN(AT61)-1),1,MIN($F61-1,COLUMN(AT61))))=0,$J61,""),"")),"")),""),"")</f>
        <v/>
      </c>
      <c r="BI61" s="340" t="str">
        <f ca="1">IF(BI$5&lt;&gt;"",
IF(BI$5&gt;='2.1 Kraftwerk allgemein'!$F$15,
IF(BI$5&lt;='2.1 Kraftwerk allgemein'!$F$16,
$J61*INDEX('2.1 Kraftwerk allgemein'!$H$16:$S$16,,MATCH('2.5 CAPEX'!BI$5,'2.1 Kraftwerk allgemein'!$H$15:$S$15,0)),
IF(AND($M61="x",$F61&lt;&gt;0),
IF($F61=1,$J61,
IF('2.1 Kraftwerk allgemein'!$F$17-'2.5 CAPEX'!BI$5&gt;='2.5 CAPEX'!$F61*'1.1 Allgemein'!$I$27,
IF(SUM(OFFSET(BH61,0,-MIN($F61-2,COLUMN(AU61)-1),1,MIN($F61-1,COLUMN(AU61))))=0,$J61,""),"")),"")),""),"")</f>
        <v/>
      </c>
      <c r="BJ61" s="340" t="str">
        <f ca="1">IF(BJ$5&lt;&gt;"",
IF(BJ$5&gt;='2.1 Kraftwerk allgemein'!$F$15,
IF(BJ$5&lt;='2.1 Kraftwerk allgemein'!$F$16,
$J61*INDEX('2.1 Kraftwerk allgemein'!$H$16:$S$16,,MATCH('2.5 CAPEX'!BJ$5,'2.1 Kraftwerk allgemein'!$H$15:$S$15,0)),
IF(AND($M61="x",$F61&lt;&gt;0),
IF($F61=1,$J61,
IF('2.1 Kraftwerk allgemein'!$F$17-'2.5 CAPEX'!BJ$5&gt;='2.5 CAPEX'!$F61*'1.1 Allgemein'!$I$27,
IF(SUM(OFFSET(BI61,0,-MIN($F61-2,COLUMN(AV61)-1),1,MIN($F61-1,COLUMN(AV61))))=0,$J61,""),"")),"")),""),"")</f>
        <v/>
      </c>
      <c r="BK61" s="340" t="str">
        <f ca="1">IF(BK$5&lt;&gt;"",
IF(BK$5&gt;='2.1 Kraftwerk allgemein'!$F$15,
IF(BK$5&lt;='2.1 Kraftwerk allgemein'!$F$16,
$J61*INDEX('2.1 Kraftwerk allgemein'!$H$16:$S$16,,MATCH('2.5 CAPEX'!BK$5,'2.1 Kraftwerk allgemein'!$H$15:$S$15,0)),
IF(AND($M61="x",$F61&lt;&gt;0),
IF($F61=1,$J61,
IF('2.1 Kraftwerk allgemein'!$F$17-'2.5 CAPEX'!BK$5&gt;='2.5 CAPEX'!$F61*'1.1 Allgemein'!$I$27,
IF(SUM(OFFSET(BJ61,0,-MIN($F61-2,COLUMN(AW61)-1),1,MIN($F61-1,COLUMN(AW61))))=0,$J61,""),"")),"")),""),"")</f>
        <v/>
      </c>
      <c r="BL61" s="340" t="str">
        <f ca="1">IF(BL$5&lt;&gt;"",
IF(BL$5&gt;='2.1 Kraftwerk allgemein'!$F$15,
IF(BL$5&lt;='2.1 Kraftwerk allgemein'!$F$16,
$J61*INDEX('2.1 Kraftwerk allgemein'!$H$16:$S$16,,MATCH('2.5 CAPEX'!BL$5,'2.1 Kraftwerk allgemein'!$H$15:$S$15,0)),
IF(AND($M61="x",$F61&lt;&gt;0),
IF($F61=1,$J61,
IF('2.1 Kraftwerk allgemein'!$F$17-'2.5 CAPEX'!BL$5&gt;='2.5 CAPEX'!$F61*'1.1 Allgemein'!$I$27,
IF(SUM(OFFSET(BK61,0,-MIN($F61-2,COLUMN(AX61)-1),1,MIN($F61-1,COLUMN(AX61))))=0,$J61,""),"")),"")),""),"")</f>
        <v/>
      </c>
      <c r="BM61" s="340" t="str">
        <f ca="1">IF(BM$5&lt;&gt;"",
IF(BM$5&gt;='2.1 Kraftwerk allgemein'!$F$15,
IF(BM$5&lt;='2.1 Kraftwerk allgemein'!$F$16,
$J61*INDEX('2.1 Kraftwerk allgemein'!$H$16:$S$16,,MATCH('2.5 CAPEX'!BM$5,'2.1 Kraftwerk allgemein'!$H$15:$S$15,0)),
IF(AND($M61="x",$F61&lt;&gt;0),
IF($F61=1,$J61,
IF('2.1 Kraftwerk allgemein'!$F$17-'2.5 CAPEX'!BM$5&gt;='2.5 CAPEX'!$F61*'1.1 Allgemein'!$I$27,
IF(SUM(OFFSET(BL61,0,-MIN($F61-2,COLUMN(AY61)-1),1,MIN($F61-1,COLUMN(AY61))))=0,$J61,""),"")),"")),""),"")</f>
        <v/>
      </c>
      <c r="BN61" s="340" t="str">
        <f ca="1">IF(BN$5&lt;&gt;"",
IF(BN$5&gt;='2.1 Kraftwerk allgemein'!$F$15,
IF(BN$5&lt;='2.1 Kraftwerk allgemein'!$F$16,
$J61*INDEX('2.1 Kraftwerk allgemein'!$H$16:$S$16,,MATCH('2.5 CAPEX'!BN$5,'2.1 Kraftwerk allgemein'!$H$15:$S$15,0)),
IF(AND($M61="x",$F61&lt;&gt;0),
IF($F61=1,$J61,
IF('2.1 Kraftwerk allgemein'!$F$17-'2.5 CAPEX'!BN$5&gt;='2.5 CAPEX'!$F61*'1.1 Allgemein'!$I$27,
IF(SUM(OFFSET(BM61,0,-MIN($F61-2,COLUMN(AZ61)-1),1,MIN($F61-1,COLUMN(AZ61))))=0,$J61,""),"")),"")),""),"")</f>
        <v/>
      </c>
      <c r="BO61" s="340" t="str">
        <f ca="1">IF(BO$5&lt;&gt;"",
IF(BO$5&gt;='2.1 Kraftwerk allgemein'!$F$15,
IF(BO$5&lt;='2.1 Kraftwerk allgemein'!$F$16,
$J61*INDEX('2.1 Kraftwerk allgemein'!$H$16:$S$16,,MATCH('2.5 CAPEX'!BO$5,'2.1 Kraftwerk allgemein'!$H$15:$S$15,0)),
IF(AND($M61="x",$F61&lt;&gt;0),
IF($F61=1,$J61,
IF('2.1 Kraftwerk allgemein'!$F$17-'2.5 CAPEX'!BO$5&gt;='2.5 CAPEX'!$F61*'1.1 Allgemein'!$I$27,
IF(SUM(OFFSET(BN61,0,-MIN($F61-2,COLUMN(BA61)-1),1,MIN($F61-1,COLUMN(BA61))))=0,$J61,""),"")),"")),""),"")</f>
        <v/>
      </c>
      <c r="BP61" s="340" t="str">
        <f ca="1">IF(BP$5&lt;&gt;"",
IF(BP$5&gt;='2.1 Kraftwerk allgemein'!$F$15,
IF(BP$5&lt;='2.1 Kraftwerk allgemein'!$F$16,
$J61*INDEX('2.1 Kraftwerk allgemein'!$H$16:$S$16,,MATCH('2.5 CAPEX'!BP$5,'2.1 Kraftwerk allgemein'!$H$15:$S$15,0)),
IF(AND($M61="x",$F61&lt;&gt;0),
IF($F61=1,$J61,
IF('2.1 Kraftwerk allgemein'!$F$17-'2.5 CAPEX'!BP$5&gt;='2.5 CAPEX'!$F61*'1.1 Allgemein'!$I$27,
IF(SUM(OFFSET(BO61,0,-MIN($F61-2,COLUMN(BB61)-1),1,MIN($F61-1,COLUMN(BB61))))=0,$J61,""),"")),"")),""),"")</f>
        <v/>
      </c>
      <c r="BQ61" s="340" t="str">
        <f ca="1">IF(BQ$5&lt;&gt;"",
IF(BQ$5&gt;='2.1 Kraftwerk allgemein'!$F$15,
IF(BQ$5&lt;='2.1 Kraftwerk allgemein'!$F$16,
$J61*INDEX('2.1 Kraftwerk allgemein'!$H$16:$S$16,,MATCH('2.5 CAPEX'!BQ$5,'2.1 Kraftwerk allgemein'!$H$15:$S$15,0)),
IF(AND($M61="x",$F61&lt;&gt;0),
IF($F61=1,$J61,
IF('2.1 Kraftwerk allgemein'!$F$17-'2.5 CAPEX'!BQ$5&gt;='2.5 CAPEX'!$F61*'1.1 Allgemein'!$I$27,
IF(SUM(OFFSET(BP61,0,-MIN($F61-2,COLUMN(BC61)-1),1,MIN($F61-1,COLUMN(BC61))))=0,$J61,""),"")),"")),""),"")</f>
        <v/>
      </c>
      <c r="BR61" s="340" t="str">
        <f ca="1">IF(BR$5&lt;&gt;"",
IF(BR$5&gt;='2.1 Kraftwerk allgemein'!$F$15,
IF(BR$5&lt;='2.1 Kraftwerk allgemein'!$F$16,
$J61*INDEX('2.1 Kraftwerk allgemein'!$H$16:$S$16,,MATCH('2.5 CAPEX'!BR$5,'2.1 Kraftwerk allgemein'!$H$15:$S$15,0)),
IF(AND($M61="x",$F61&lt;&gt;0),
IF($F61=1,$J61,
IF('2.1 Kraftwerk allgemein'!$F$17-'2.5 CAPEX'!BR$5&gt;='2.5 CAPEX'!$F61*'1.1 Allgemein'!$I$27,
IF(SUM(OFFSET(BQ61,0,-MIN($F61-2,COLUMN(BD61)-1),1,MIN($F61-1,COLUMN(BD61))))=0,$J61,""),"")),"")),""),"")</f>
        <v/>
      </c>
      <c r="BS61" s="340" t="str">
        <f ca="1">IF(BS$5&lt;&gt;"",
IF(BS$5&gt;='2.1 Kraftwerk allgemein'!$F$15,
IF(BS$5&lt;='2.1 Kraftwerk allgemein'!$F$16,
$J61*INDEX('2.1 Kraftwerk allgemein'!$H$16:$S$16,,MATCH('2.5 CAPEX'!BS$5,'2.1 Kraftwerk allgemein'!$H$15:$S$15,0)),
IF(AND($M61="x",$F61&lt;&gt;0),
IF($F61=1,$J61,
IF('2.1 Kraftwerk allgemein'!$F$17-'2.5 CAPEX'!BS$5&gt;='2.5 CAPEX'!$F61*'1.1 Allgemein'!$I$27,
IF(SUM(OFFSET(BR61,0,-MIN($F61-2,COLUMN(BE61)-1),1,MIN($F61-1,COLUMN(BE61))))=0,$J61,""),"")),"")),""),"")</f>
        <v/>
      </c>
      <c r="BT61" s="340" t="str">
        <f ca="1">IF(BT$5&lt;&gt;"",
IF(BT$5&gt;='2.1 Kraftwerk allgemein'!$F$15,
IF(BT$5&lt;='2.1 Kraftwerk allgemein'!$F$16,
$J61*INDEX('2.1 Kraftwerk allgemein'!$H$16:$S$16,,MATCH('2.5 CAPEX'!BT$5,'2.1 Kraftwerk allgemein'!$H$15:$S$15,0)),
IF(AND($M61="x",$F61&lt;&gt;0),
IF($F61=1,$J61,
IF('2.1 Kraftwerk allgemein'!$F$17-'2.5 CAPEX'!BT$5&gt;='2.5 CAPEX'!$F61*'1.1 Allgemein'!$I$27,
IF(SUM(OFFSET(BS61,0,-MIN($F61-2,COLUMN(BF61)-1),1,MIN($F61-1,COLUMN(BF61))))=0,$J61,""),"")),"")),""),"")</f>
        <v/>
      </c>
      <c r="BU61" s="340" t="str">
        <f ca="1">IF(BU$5&lt;&gt;"",
IF(BU$5&gt;='2.1 Kraftwerk allgemein'!$F$15,
IF(BU$5&lt;='2.1 Kraftwerk allgemein'!$F$16,
$J61*INDEX('2.1 Kraftwerk allgemein'!$H$16:$S$16,,MATCH('2.5 CAPEX'!BU$5,'2.1 Kraftwerk allgemein'!$H$15:$S$15,0)),
IF(AND($M61="x",$F61&lt;&gt;0),
IF($F61=1,$J61,
IF('2.1 Kraftwerk allgemein'!$F$17-'2.5 CAPEX'!BU$5&gt;='2.5 CAPEX'!$F61*'1.1 Allgemein'!$I$27,
IF(SUM(OFFSET(BT61,0,-MIN($F61-2,COLUMN(BG61)-1),1,MIN($F61-1,COLUMN(BG61))))=0,$J61,""),"")),"")),""),"")</f>
        <v/>
      </c>
      <c r="BV61" s="340" t="str">
        <f ca="1">IF(BV$5&lt;&gt;"",
IF(BV$5&gt;='2.1 Kraftwerk allgemein'!$F$15,
IF(BV$5&lt;='2.1 Kraftwerk allgemein'!$F$16,
$J61*INDEX('2.1 Kraftwerk allgemein'!$H$16:$S$16,,MATCH('2.5 CAPEX'!BV$5,'2.1 Kraftwerk allgemein'!$H$15:$S$15,0)),
IF(AND($M61="x",$F61&lt;&gt;0),
IF($F61=1,$J61,
IF('2.1 Kraftwerk allgemein'!$F$17-'2.5 CAPEX'!BV$5&gt;='2.5 CAPEX'!$F61*'1.1 Allgemein'!$I$27,
IF(SUM(OFFSET(BU61,0,-MIN($F61-2,COLUMN(BH61)-1),1,MIN($F61-1,COLUMN(BH61))))=0,$J61,""),"")),"")),""),"")</f>
        <v/>
      </c>
      <c r="BW61" s="340" t="str">
        <f ca="1">IF(BW$5&lt;&gt;"",
IF(BW$5&gt;='2.1 Kraftwerk allgemein'!$F$15,
IF(BW$5&lt;='2.1 Kraftwerk allgemein'!$F$16,
$J61*INDEX('2.1 Kraftwerk allgemein'!$H$16:$S$16,,MATCH('2.5 CAPEX'!BW$5,'2.1 Kraftwerk allgemein'!$H$15:$S$15,0)),
IF(AND($M61="x",$F61&lt;&gt;0),
IF($F61=1,$J61,
IF('2.1 Kraftwerk allgemein'!$F$17-'2.5 CAPEX'!BW$5&gt;='2.5 CAPEX'!$F61*'1.1 Allgemein'!$I$27,
IF(SUM(OFFSET(BV61,0,-MIN($F61-2,COLUMN(BI61)-1),1,MIN($F61-1,COLUMN(BI61))))=0,$J61,""),"")),"")),""),"")</f>
        <v/>
      </c>
      <c r="BX61" s="340" t="str">
        <f ca="1">IF(BX$5&lt;&gt;"",
IF(BX$5&gt;='2.1 Kraftwerk allgemein'!$F$15,
IF(BX$5&lt;='2.1 Kraftwerk allgemein'!$F$16,
$J61*INDEX('2.1 Kraftwerk allgemein'!$H$16:$S$16,,MATCH('2.5 CAPEX'!BX$5,'2.1 Kraftwerk allgemein'!$H$15:$S$15,0)),
IF(AND($M61="x",$F61&lt;&gt;0),
IF($F61=1,$J61,
IF('2.1 Kraftwerk allgemein'!$F$17-'2.5 CAPEX'!BX$5&gt;='2.5 CAPEX'!$F61*'1.1 Allgemein'!$I$27,
IF(SUM(OFFSET(BW61,0,-MIN($F61-2,COLUMN(BJ61)-1),1,MIN($F61-1,COLUMN(BJ61))))=0,$J61,""),"")),"")),""),"")</f>
        <v/>
      </c>
      <c r="BY61" s="340" t="str">
        <f ca="1">IF(BY$5&lt;&gt;"",
IF(BY$5&gt;='2.1 Kraftwerk allgemein'!$F$15,
IF(BY$5&lt;='2.1 Kraftwerk allgemein'!$F$16,
$J61*INDEX('2.1 Kraftwerk allgemein'!$H$16:$S$16,,MATCH('2.5 CAPEX'!BY$5,'2.1 Kraftwerk allgemein'!$H$15:$S$15,0)),
IF(AND($M61="x",$F61&lt;&gt;0),
IF($F61=1,$J61,
IF('2.1 Kraftwerk allgemein'!$F$17-'2.5 CAPEX'!BY$5&gt;='2.5 CAPEX'!$F61*'1.1 Allgemein'!$I$27,
IF(SUM(OFFSET(BX61,0,-MIN($F61-2,COLUMN(BK61)-1),1,MIN($F61-1,COLUMN(BK61))))=0,$J61,""),"")),"")),""),"")</f>
        <v/>
      </c>
      <c r="BZ61" s="340" t="str">
        <f ca="1">IF(BZ$5&lt;&gt;"",
IF(BZ$5&gt;='2.1 Kraftwerk allgemein'!$F$15,
IF(BZ$5&lt;='2.1 Kraftwerk allgemein'!$F$16,
$J61*INDEX('2.1 Kraftwerk allgemein'!$H$16:$S$16,,MATCH('2.5 CAPEX'!BZ$5,'2.1 Kraftwerk allgemein'!$H$15:$S$15,0)),
IF(AND($M61="x",$F61&lt;&gt;0),
IF($F61=1,$J61,
IF('2.1 Kraftwerk allgemein'!$F$17-'2.5 CAPEX'!BZ$5&gt;='2.5 CAPEX'!$F61*'1.1 Allgemein'!$I$27,
IF(SUM(OFFSET(BY61,0,-MIN($F61-2,COLUMN(BL61)-1),1,MIN($F61-1,COLUMN(BL61))))=0,$J61,""),"")),"")),""),"")</f>
        <v/>
      </c>
      <c r="CA61" s="340" t="str">
        <f ca="1">IF(CA$5&lt;&gt;"",
IF(CA$5&gt;='2.1 Kraftwerk allgemein'!$F$15,
IF(CA$5&lt;='2.1 Kraftwerk allgemein'!$F$16,
$J61*INDEX('2.1 Kraftwerk allgemein'!$H$16:$S$16,,MATCH('2.5 CAPEX'!CA$5,'2.1 Kraftwerk allgemein'!$H$15:$S$15,0)),
IF(AND($M61="x",$F61&lt;&gt;0),
IF($F61=1,$J61,
IF('2.1 Kraftwerk allgemein'!$F$17-'2.5 CAPEX'!CA$5&gt;='2.5 CAPEX'!$F61*'1.1 Allgemein'!$I$27,
IF(SUM(OFFSET(BZ61,0,-MIN($F61-2,COLUMN(BM61)-1),1,MIN($F61-1,COLUMN(BM61))))=0,$J61,""),"")),"")),""),"")</f>
        <v/>
      </c>
      <c r="CB61" s="340" t="str">
        <f ca="1">IF(CB$5&lt;&gt;"",
IF(CB$5&gt;='2.1 Kraftwerk allgemein'!$F$15,
IF(CB$5&lt;='2.1 Kraftwerk allgemein'!$F$16,
$J61*INDEX('2.1 Kraftwerk allgemein'!$H$16:$S$16,,MATCH('2.5 CAPEX'!CB$5,'2.1 Kraftwerk allgemein'!$H$15:$S$15,0)),
IF(AND($M61="x",$F61&lt;&gt;0),
IF($F61=1,$J61,
IF('2.1 Kraftwerk allgemein'!$F$17-'2.5 CAPEX'!CB$5&gt;='2.5 CAPEX'!$F61*'1.1 Allgemein'!$I$27,
IF(SUM(OFFSET(CA61,0,-MIN($F61-2,COLUMN(BN61)-1),1,MIN($F61-1,COLUMN(BN61))))=0,$J61,""),"")),"")),""),"")</f>
        <v/>
      </c>
      <c r="CC61" s="340" t="str">
        <f ca="1">IF(CC$5&lt;&gt;"",
IF(CC$5&gt;='2.1 Kraftwerk allgemein'!$F$15,
IF(CC$5&lt;='2.1 Kraftwerk allgemein'!$F$16,
$J61*INDEX('2.1 Kraftwerk allgemein'!$H$16:$S$16,,MATCH('2.5 CAPEX'!CC$5,'2.1 Kraftwerk allgemein'!$H$15:$S$15,0)),
IF(AND($M61="x",$F61&lt;&gt;0),
IF($F61=1,$J61,
IF('2.1 Kraftwerk allgemein'!$F$17-'2.5 CAPEX'!CC$5&gt;='2.5 CAPEX'!$F61*'1.1 Allgemein'!$I$27,
IF(SUM(OFFSET(CB61,0,-MIN($F61-2,COLUMN(BO61)-1),1,MIN($F61-1,COLUMN(BO61))))=0,$J61,""),"")),"")),""),"")</f>
        <v/>
      </c>
      <c r="CD61" s="340" t="str">
        <f ca="1">IF(CD$5&lt;&gt;"",
IF(CD$5&gt;='2.1 Kraftwerk allgemein'!$F$15,
IF(CD$5&lt;='2.1 Kraftwerk allgemein'!$F$16,
$J61*INDEX('2.1 Kraftwerk allgemein'!$H$16:$S$16,,MATCH('2.5 CAPEX'!CD$5,'2.1 Kraftwerk allgemein'!$H$15:$S$15,0)),
IF(AND($M61="x",$F61&lt;&gt;0),
IF($F61=1,$J61,
IF('2.1 Kraftwerk allgemein'!$F$17-'2.5 CAPEX'!CD$5&gt;='2.5 CAPEX'!$F61*'1.1 Allgemein'!$I$27,
IF(SUM(OFFSET(CC61,0,-MIN($F61-2,COLUMN(BP61)-1),1,MIN($F61-1,COLUMN(BP61))))=0,$J61,""),"")),"")),""),"")</f>
        <v/>
      </c>
      <c r="CE61" s="340" t="str">
        <f ca="1">IF(CE$5&lt;&gt;"",
IF(CE$5&gt;='2.1 Kraftwerk allgemein'!$F$15,
IF(CE$5&lt;='2.1 Kraftwerk allgemein'!$F$16,
$J61*INDEX('2.1 Kraftwerk allgemein'!$H$16:$S$16,,MATCH('2.5 CAPEX'!CE$5,'2.1 Kraftwerk allgemein'!$H$15:$S$15,0)),
IF(AND($M61="x",$F61&lt;&gt;0),
IF($F61=1,$J61,
IF('2.1 Kraftwerk allgemein'!$F$17-'2.5 CAPEX'!CE$5&gt;='2.5 CAPEX'!$F61*'1.1 Allgemein'!$I$27,
IF(SUM(OFFSET(CD61,0,-MIN($F61-2,COLUMN(BQ61)-1),1,MIN($F61-1,COLUMN(BQ61))))=0,$J61,""),"")),"")),""),"")</f>
        <v/>
      </c>
      <c r="CF61" s="340" t="str">
        <f ca="1">IF(CF$5&lt;&gt;"",
IF(CF$5&gt;='2.1 Kraftwerk allgemein'!$F$15,
IF(CF$5&lt;='2.1 Kraftwerk allgemein'!$F$16,
$J61*INDEX('2.1 Kraftwerk allgemein'!$H$16:$S$16,,MATCH('2.5 CAPEX'!CF$5,'2.1 Kraftwerk allgemein'!$H$15:$S$15,0)),
IF(AND($M61="x",$F61&lt;&gt;0),
IF($F61=1,$J61,
IF('2.1 Kraftwerk allgemein'!$F$17-'2.5 CAPEX'!CF$5&gt;='2.5 CAPEX'!$F61*'1.1 Allgemein'!$I$27,
IF(SUM(OFFSET(CE61,0,-MIN($F61-2,COLUMN(BR61)-1),1,MIN($F61-1,COLUMN(BR61))))=0,$J61,""),"")),"")),""),"")</f>
        <v/>
      </c>
      <c r="CG61" s="340" t="str">
        <f ca="1">IF(CG$5&lt;&gt;"",
IF(CG$5&gt;='2.1 Kraftwerk allgemein'!$F$15,
IF(CG$5&lt;='2.1 Kraftwerk allgemein'!$F$16,
$J61*INDEX('2.1 Kraftwerk allgemein'!$H$16:$S$16,,MATCH('2.5 CAPEX'!CG$5,'2.1 Kraftwerk allgemein'!$H$15:$S$15,0)),
IF(AND($M61="x",$F61&lt;&gt;0),
IF($F61=1,$J61,
IF('2.1 Kraftwerk allgemein'!$F$17-'2.5 CAPEX'!CG$5&gt;='2.5 CAPEX'!$F61*'1.1 Allgemein'!$I$27,
IF(SUM(OFFSET(CF61,0,-MIN($F61-2,COLUMN(BS61)-1),1,MIN($F61-1,COLUMN(BS61))))=0,$J61,""),"")),"")),""),"")</f>
        <v/>
      </c>
      <c r="CH61" s="340" t="str">
        <f ca="1">IF(CH$5&lt;&gt;"",
IF(CH$5&gt;='2.1 Kraftwerk allgemein'!$F$15,
IF(CH$5&lt;='2.1 Kraftwerk allgemein'!$F$16,
$J61*INDEX('2.1 Kraftwerk allgemein'!$H$16:$S$16,,MATCH('2.5 CAPEX'!CH$5,'2.1 Kraftwerk allgemein'!$H$15:$S$15,0)),
IF(AND($M61="x",$F61&lt;&gt;0),
IF($F61=1,$J61,
IF('2.1 Kraftwerk allgemein'!$F$17-'2.5 CAPEX'!CH$5&gt;='2.5 CAPEX'!$F61*'1.1 Allgemein'!$I$27,
IF(SUM(OFFSET(CG61,0,-MIN($F61-2,COLUMN(BT61)-1),1,MIN($F61-1,COLUMN(BT61))))=0,$J61,""),"")),"")),""),"")</f>
        <v/>
      </c>
      <c r="CI61" s="340" t="str">
        <f ca="1">IF(CI$5&lt;&gt;"",
IF(CI$5&gt;='2.1 Kraftwerk allgemein'!$F$15,
IF(CI$5&lt;='2.1 Kraftwerk allgemein'!$F$16,
$J61*INDEX('2.1 Kraftwerk allgemein'!$H$16:$S$16,,MATCH('2.5 CAPEX'!CI$5,'2.1 Kraftwerk allgemein'!$H$15:$S$15,0)),
IF(AND($M61="x",$F61&lt;&gt;0),
IF($F61=1,$J61,
IF('2.1 Kraftwerk allgemein'!$F$17-'2.5 CAPEX'!CI$5&gt;='2.5 CAPEX'!$F61*'1.1 Allgemein'!$I$27,
IF(SUM(OFFSET(CH61,0,-MIN($F61-2,COLUMN(BU61)-1),1,MIN($F61-1,COLUMN(BU61))))=0,$J61,""),"")),"")),""),"")</f>
        <v/>
      </c>
      <c r="CJ61" s="340" t="str">
        <f ca="1">IF(CJ$5&lt;&gt;"",
IF(CJ$5&gt;='2.1 Kraftwerk allgemein'!$F$15,
IF(CJ$5&lt;='2.1 Kraftwerk allgemein'!$F$16,
$J61*INDEX('2.1 Kraftwerk allgemein'!$H$16:$S$16,,MATCH('2.5 CAPEX'!CJ$5,'2.1 Kraftwerk allgemein'!$H$15:$S$15,0)),
IF(AND($M61="x",$F61&lt;&gt;0),
IF($F61=1,$J61,
IF('2.1 Kraftwerk allgemein'!$F$17-'2.5 CAPEX'!CJ$5&gt;='2.5 CAPEX'!$F61*'1.1 Allgemein'!$I$27,
IF(SUM(OFFSET(CI61,0,-MIN($F61-2,COLUMN(BV61)-1),1,MIN($F61-1,COLUMN(BV61))))=0,$J61,""),"")),"")),""),"")</f>
        <v/>
      </c>
      <c r="CK61" s="340" t="str">
        <f ca="1">IF(CK$5&lt;&gt;"",
IF(CK$5&gt;='2.1 Kraftwerk allgemein'!$F$15,
IF(CK$5&lt;='2.1 Kraftwerk allgemein'!$F$16,
$J61*INDEX('2.1 Kraftwerk allgemein'!$H$16:$S$16,,MATCH('2.5 CAPEX'!CK$5,'2.1 Kraftwerk allgemein'!$H$15:$S$15,0)),
IF(AND($M61="x",$F61&lt;&gt;0),
IF($F61=1,$J61,
IF('2.1 Kraftwerk allgemein'!$F$17-'2.5 CAPEX'!CK$5&gt;='2.5 CAPEX'!$F61*'1.1 Allgemein'!$I$27,
IF(SUM(OFFSET(CJ61,0,-MIN($F61-2,COLUMN(BW61)-1),1,MIN($F61-1,COLUMN(BW61))))=0,$J61,""),"")),"")),""),"")</f>
        <v/>
      </c>
      <c r="CL61" s="340" t="str">
        <f ca="1">IF(CL$5&lt;&gt;"",
IF(CL$5&gt;='2.1 Kraftwerk allgemein'!$F$15,
IF(CL$5&lt;='2.1 Kraftwerk allgemein'!$F$16,
$J61*INDEX('2.1 Kraftwerk allgemein'!$H$16:$S$16,,MATCH('2.5 CAPEX'!CL$5,'2.1 Kraftwerk allgemein'!$H$15:$S$15,0)),
IF(AND($M61="x",$F61&lt;&gt;0),
IF($F61=1,$J61,
IF('2.1 Kraftwerk allgemein'!$F$17-'2.5 CAPEX'!CL$5&gt;='2.5 CAPEX'!$F61*'1.1 Allgemein'!$I$27,
IF(SUM(OFFSET(CK61,0,-MIN($F61-2,COLUMN(BX61)-1),1,MIN($F61-1,COLUMN(BX61))))=0,$J61,""),"")),"")),""),"")</f>
        <v/>
      </c>
      <c r="CM61" s="340" t="str">
        <f ca="1">IF(CM$5&lt;&gt;"",
IF(CM$5&gt;='2.1 Kraftwerk allgemein'!$F$15,
IF(CM$5&lt;='2.1 Kraftwerk allgemein'!$F$16,
$J61*INDEX('2.1 Kraftwerk allgemein'!$H$16:$S$16,,MATCH('2.5 CAPEX'!CM$5,'2.1 Kraftwerk allgemein'!$H$15:$S$15,0)),
IF(AND($M61="x",$F61&lt;&gt;0),
IF($F61=1,$J61,
IF('2.1 Kraftwerk allgemein'!$F$17-'2.5 CAPEX'!CM$5&gt;='2.5 CAPEX'!$F61*'1.1 Allgemein'!$I$27,
IF(SUM(OFFSET(CL61,0,-MIN($F61-2,COLUMN(BY61)-1),1,MIN($F61-1,COLUMN(BY61))))=0,$J61,""),"")),"")),""),"")</f>
        <v/>
      </c>
      <c r="CN61" s="340" t="str">
        <f ca="1">IF(CN$5&lt;&gt;"",
IF(CN$5&gt;='2.1 Kraftwerk allgemein'!$F$15,
IF(CN$5&lt;='2.1 Kraftwerk allgemein'!$F$16,
$J61*INDEX('2.1 Kraftwerk allgemein'!$H$16:$S$16,,MATCH('2.5 CAPEX'!CN$5,'2.1 Kraftwerk allgemein'!$H$15:$S$15,0)),
IF(AND($M61="x",$F61&lt;&gt;0),
IF($F61=1,$J61,
IF('2.1 Kraftwerk allgemein'!$F$17-'2.5 CAPEX'!CN$5&gt;='2.5 CAPEX'!$F61*'1.1 Allgemein'!$I$27,
IF(SUM(OFFSET(CM61,0,-MIN($F61-2,COLUMN(BZ61)-1),1,MIN($F61-1,COLUMN(BZ61))))=0,$J61,""),"")),"")),""),"")</f>
        <v/>
      </c>
      <c r="CO61" s="340" t="str">
        <f ca="1">IF(CO$5&lt;&gt;"",
IF(CO$5&gt;='2.1 Kraftwerk allgemein'!$F$15,
IF(CO$5&lt;='2.1 Kraftwerk allgemein'!$F$16,
$J61*INDEX('2.1 Kraftwerk allgemein'!$H$16:$S$16,,MATCH('2.5 CAPEX'!CO$5,'2.1 Kraftwerk allgemein'!$H$15:$S$15,0)),
IF(AND($M61="x",$F61&lt;&gt;0),
IF($F61=1,$J61,
IF('2.1 Kraftwerk allgemein'!$F$17-'2.5 CAPEX'!CO$5&gt;='2.5 CAPEX'!$F61*'1.1 Allgemein'!$I$27,
IF(SUM(OFFSET(CN61,0,-MIN($F61-2,COLUMN(CA61)-1),1,MIN($F61-1,COLUMN(CA61))))=0,$J61,""),"")),"")),""),"")</f>
        <v/>
      </c>
      <c r="CP61" s="340" t="str">
        <f ca="1">IF(CP$5&lt;&gt;"",
IF(CP$5&gt;='2.1 Kraftwerk allgemein'!$F$15,
IF(CP$5&lt;='2.1 Kraftwerk allgemein'!$F$16,
$J61*INDEX('2.1 Kraftwerk allgemein'!$H$16:$S$16,,MATCH('2.5 CAPEX'!CP$5,'2.1 Kraftwerk allgemein'!$H$15:$S$15,0)),
IF(AND($M61="x",$F61&lt;&gt;0),
IF($F61=1,$J61,
IF('2.1 Kraftwerk allgemein'!$F$17-'2.5 CAPEX'!CP$5&gt;='2.5 CAPEX'!$F61*'1.1 Allgemein'!$I$27,
IF(SUM(OFFSET(CO61,0,-MIN($F61-2,COLUMN(CB61)-1),1,MIN($F61-1,COLUMN(CB61))))=0,$J61,""),"")),"")),""),"")</f>
        <v/>
      </c>
      <c r="CQ61" s="340" t="str">
        <f ca="1">IF(CQ$5&lt;&gt;"",
IF(CQ$5&gt;='2.1 Kraftwerk allgemein'!$F$15,
IF(CQ$5&lt;='2.1 Kraftwerk allgemein'!$F$16,
$J61*INDEX('2.1 Kraftwerk allgemein'!$H$16:$S$16,,MATCH('2.5 CAPEX'!CQ$5,'2.1 Kraftwerk allgemein'!$H$15:$S$15,0)),
IF(AND($M61="x",$F61&lt;&gt;0),
IF($F61=1,$J61,
IF('2.1 Kraftwerk allgemein'!$F$17-'2.5 CAPEX'!CQ$5&gt;='2.5 CAPEX'!$F61*'1.1 Allgemein'!$I$27,
IF(SUM(OFFSET(CP61,0,-MIN($F61-2,COLUMN(CC61)-1),1,MIN($F61-1,COLUMN(CC61))))=0,$J61,""),"")),"")),""),"")</f>
        <v/>
      </c>
      <c r="CR61" s="340" t="str">
        <f ca="1">IF(CR$5&lt;&gt;"",
IF(CR$5&gt;='2.1 Kraftwerk allgemein'!$F$15,
IF(CR$5&lt;='2.1 Kraftwerk allgemein'!$F$16,
$J61*INDEX('2.1 Kraftwerk allgemein'!$H$16:$S$16,,MATCH('2.5 CAPEX'!CR$5,'2.1 Kraftwerk allgemein'!$H$15:$S$15,0)),
IF(AND($M61="x",$F61&lt;&gt;0),
IF($F61=1,$J61,
IF('2.1 Kraftwerk allgemein'!$F$17-'2.5 CAPEX'!CR$5&gt;='2.5 CAPEX'!$F61*'1.1 Allgemein'!$I$27,
IF(SUM(OFFSET(CQ61,0,-MIN($F61-2,COLUMN(CD61)-1),1,MIN($F61-1,COLUMN(CD61))))=0,$J61,""),"")),"")),""),"")</f>
        <v/>
      </c>
      <c r="CS61" s="340" t="str">
        <f ca="1">IF(CS$5&lt;&gt;"",
IF(CS$5&gt;='2.1 Kraftwerk allgemein'!$F$15,
IF(CS$5&lt;='2.1 Kraftwerk allgemein'!$F$16,
$J61*INDEX('2.1 Kraftwerk allgemein'!$H$16:$S$16,,MATCH('2.5 CAPEX'!CS$5,'2.1 Kraftwerk allgemein'!$H$15:$S$15,0)),
IF(AND($M61="x",$F61&lt;&gt;0),
IF($F61=1,$J61,
IF('2.1 Kraftwerk allgemein'!$F$17-'2.5 CAPEX'!CS$5&gt;='2.5 CAPEX'!$F61*'1.1 Allgemein'!$I$27,
IF(SUM(OFFSET(CR61,0,-MIN($F61-2,COLUMN(CE61)-1),1,MIN($F61-1,COLUMN(CE61))))=0,$J61,""),"")),"")),""),"")</f>
        <v/>
      </c>
      <c r="CT61" s="340" t="str">
        <f ca="1">IF(CT$5&lt;&gt;"",
IF(CT$5&gt;='2.1 Kraftwerk allgemein'!$F$15,
IF(CT$5&lt;='2.1 Kraftwerk allgemein'!$F$16,
$J61*INDEX('2.1 Kraftwerk allgemein'!$H$16:$S$16,,MATCH('2.5 CAPEX'!CT$5,'2.1 Kraftwerk allgemein'!$H$15:$S$15,0)),
IF(AND($M61="x",$F61&lt;&gt;0),
IF($F61=1,$J61,
IF('2.1 Kraftwerk allgemein'!$F$17-'2.5 CAPEX'!CT$5&gt;='2.5 CAPEX'!$F61*'1.1 Allgemein'!$I$27,
IF(SUM(OFFSET(CS61,0,-MIN($F61-2,COLUMN(CF61)-1),1,MIN($F61-1,COLUMN(CF61))))=0,$J61,""),"")),"")),""),"")</f>
        <v/>
      </c>
      <c r="CU61" s="340" t="str">
        <f ca="1">IF(CU$5&lt;&gt;"",
IF(CU$5&gt;='2.1 Kraftwerk allgemein'!$F$15,
IF(CU$5&lt;='2.1 Kraftwerk allgemein'!$F$16,
$J61*INDEX('2.1 Kraftwerk allgemein'!$H$16:$S$16,,MATCH('2.5 CAPEX'!CU$5,'2.1 Kraftwerk allgemein'!$H$15:$S$15,0)),
IF(AND($M61="x",$F61&lt;&gt;0),
IF($F61=1,$J61,
IF('2.1 Kraftwerk allgemein'!$F$17-'2.5 CAPEX'!CU$5&gt;='2.5 CAPEX'!$F61*'1.1 Allgemein'!$I$27,
IF(SUM(OFFSET(CT61,0,-MIN($F61-2,COLUMN(CG61)-1),1,MIN($F61-1,COLUMN(CG61))))=0,$J61,""),"")),"")),""),"")</f>
        <v/>
      </c>
      <c r="CV61" s="340" t="str">
        <f ca="1">IF(CV$5&lt;&gt;"",
IF(CV$5&gt;='2.1 Kraftwerk allgemein'!$F$15,
IF(CV$5&lt;='2.1 Kraftwerk allgemein'!$F$16,
$J61*INDEX('2.1 Kraftwerk allgemein'!$H$16:$S$16,,MATCH('2.5 CAPEX'!CV$5,'2.1 Kraftwerk allgemein'!$H$15:$S$15,0)),
IF(AND($M61="x",$F61&lt;&gt;0),
IF($F61=1,$J61,
IF('2.1 Kraftwerk allgemein'!$F$17-'2.5 CAPEX'!CV$5&gt;='2.5 CAPEX'!$F61*'1.1 Allgemein'!$I$27,
IF(SUM(OFFSET(CU61,0,-MIN($F61-2,COLUMN(CH61)-1),1,MIN($F61-1,COLUMN(CH61))))=0,$J61,""),"")),"")),""),"")</f>
        <v/>
      </c>
      <c r="CW61" s="340" t="str">
        <f ca="1">IF(CW$5&lt;&gt;"",
IF(CW$5&gt;='2.1 Kraftwerk allgemein'!$F$15,
IF(CW$5&lt;='2.1 Kraftwerk allgemein'!$F$16,
$J61*INDEX('2.1 Kraftwerk allgemein'!$H$16:$S$16,,MATCH('2.5 CAPEX'!CW$5,'2.1 Kraftwerk allgemein'!$H$15:$S$15,0)),
IF(AND($M61="x",$F61&lt;&gt;0),
IF($F61=1,$J61,
IF('2.1 Kraftwerk allgemein'!$F$17-'2.5 CAPEX'!CW$5&gt;='2.5 CAPEX'!$F61*'1.1 Allgemein'!$I$27,
IF(SUM(OFFSET(CV61,0,-MIN($F61-2,COLUMN(CI61)-1),1,MIN($F61-1,COLUMN(CI61))))=0,$J61,""),"")),"")),""),"")</f>
        <v/>
      </c>
      <c r="CX61" s="340" t="str">
        <f ca="1">IF(CX$5&lt;&gt;"",
IF(CX$5&gt;='2.1 Kraftwerk allgemein'!$F$15,
IF(CX$5&lt;='2.1 Kraftwerk allgemein'!$F$16,
$J61*INDEX('2.1 Kraftwerk allgemein'!$H$16:$S$16,,MATCH('2.5 CAPEX'!CX$5,'2.1 Kraftwerk allgemein'!$H$15:$S$15,0)),
IF(AND($M61="x",$F61&lt;&gt;0),
IF($F61=1,$J61,
IF('2.1 Kraftwerk allgemein'!$F$17-'2.5 CAPEX'!CX$5&gt;='2.5 CAPEX'!$F61*'1.1 Allgemein'!$I$27,
IF(SUM(OFFSET(CW61,0,-MIN($F61-2,COLUMN(CJ61)-1),1,MIN($F61-1,COLUMN(CJ61))))=0,$J61,""),"")),"")),""),"")</f>
        <v/>
      </c>
      <c r="CY61" s="340" t="str">
        <f ca="1">IF(CY$5&lt;&gt;"",
IF(CY$5&gt;='2.1 Kraftwerk allgemein'!$F$15,
IF(CY$5&lt;='2.1 Kraftwerk allgemein'!$F$16,
$J61*INDEX('2.1 Kraftwerk allgemein'!$H$16:$S$16,,MATCH('2.5 CAPEX'!CY$5,'2.1 Kraftwerk allgemein'!$H$15:$S$15,0)),
IF(AND($M61="x",$F61&lt;&gt;0),
IF($F61=1,$J61,
IF('2.1 Kraftwerk allgemein'!$F$17-'2.5 CAPEX'!CY$5&gt;='2.5 CAPEX'!$F61*'1.1 Allgemein'!$I$27,
IF(SUM(OFFSET(CX61,0,-MIN($F61-2,COLUMN(CK61)-1),1,MIN($F61-1,COLUMN(CK61))))=0,$J61,""),"")),"")),""),"")</f>
        <v/>
      </c>
      <c r="CZ61" s="340" t="str">
        <f ca="1">IF(CZ$5&lt;&gt;"",
IF(CZ$5&gt;='2.1 Kraftwerk allgemein'!$F$15,
IF(CZ$5&lt;='2.1 Kraftwerk allgemein'!$F$16,
$J61*INDEX('2.1 Kraftwerk allgemein'!$H$16:$S$16,,MATCH('2.5 CAPEX'!CZ$5,'2.1 Kraftwerk allgemein'!$H$15:$S$15,0)),
IF(AND($M61="x",$F61&lt;&gt;0),
IF($F61=1,$J61,
IF('2.1 Kraftwerk allgemein'!$F$17-'2.5 CAPEX'!CZ$5&gt;='2.5 CAPEX'!$F61*'1.1 Allgemein'!$I$27,
IF(SUM(OFFSET(CY61,0,-MIN($F61-2,COLUMN(CL61)-1),1,MIN($F61-1,COLUMN(CL61))))=0,$J61,""),"")),"")),""),"")</f>
        <v/>
      </c>
      <c r="DA61" s="340" t="str">
        <f ca="1">IF(DA$5&lt;&gt;"",
IF(DA$5&gt;='2.1 Kraftwerk allgemein'!$F$15,
IF(DA$5&lt;='2.1 Kraftwerk allgemein'!$F$16,
$J61*INDEX('2.1 Kraftwerk allgemein'!$H$16:$S$16,,MATCH('2.5 CAPEX'!DA$5,'2.1 Kraftwerk allgemein'!$H$15:$S$15,0)),
IF(AND($M61="x",$F61&lt;&gt;0),
IF($F61=1,$J61,
IF('2.1 Kraftwerk allgemein'!$F$17-'2.5 CAPEX'!DA$5&gt;='2.5 CAPEX'!$F61*'1.1 Allgemein'!$I$27,
IF(SUM(OFFSET(CZ61,0,-MIN($F61-2,COLUMN(CM61)-1),1,MIN($F61-1,COLUMN(CM61))))=0,$J61,""),"")),"")),""),"")</f>
        <v/>
      </c>
      <c r="DB61" s="340" t="str">
        <f ca="1">IF(DB$5&lt;&gt;"",
IF(DB$5&gt;='2.1 Kraftwerk allgemein'!$F$15,
IF(DB$5&lt;='2.1 Kraftwerk allgemein'!$F$16,
$J61*INDEX('2.1 Kraftwerk allgemein'!$H$16:$S$16,,MATCH('2.5 CAPEX'!DB$5,'2.1 Kraftwerk allgemein'!$H$15:$S$15,0)),
IF(AND($M61="x",$F61&lt;&gt;0),
IF($F61=1,$J61,
IF('2.1 Kraftwerk allgemein'!$F$17-'2.5 CAPEX'!DB$5&gt;='2.5 CAPEX'!$F61*'1.1 Allgemein'!$I$27,
IF(SUM(OFFSET(DA61,0,-MIN($F61-2,COLUMN(CN61)-1),1,MIN($F61-1,COLUMN(CN61))))=0,$J61,""),"")),"")),""),"")</f>
        <v/>
      </c>
      <c r="DC61" s="340" t="str">
        <f ca="1">IF(DC$5&lt;&gt;"",
IF(DC$5&gt;='2.1 Kraftwerk allgemein'!$F$15,
IF(DC$5&lt;='2.1 Kraftwerk allgemein'!$F$16,
$J61*INDEX('2.1 Kraftwerk allgemein'!$H$16:$S$16,,MATCH('2.5 CAPEX'!DC$5,'2.1 Kraftwerk allgemein'!$H$15:$S$15,0)),
IF(AND($M61="x",$F61&lt;&gt;0),
IF($F61=1,$J61,
IF('2.1 Kraftwerk allgemein'!$F$17-'2.5 CAPEX'!DC$5&gt;='2.5 CAPEX'!$F61*'1.1 Allgemein'!$I$27,
IF(SUM(OFFSET(DB61,0,-MIN($F61-2,COLUMN(CO61)-1),1,MIN($F61-1,COLUMN(CO61))))=0,$J61,""),"")),"")),""),"")</f>
        <v/>
      </c>
      <c r="DD61" s="340" t="str">
        <f ca="1">IF(DD$5&lt;&gt;"",
IF(DD$5&gt;='2.1 Kraftwerk allgemein'!$F$15,
IF(DD$5&lt;='2.1 Kraftwerk allgemein'!$F$16,
$J61*INDEX('2.1 Kraftwerk allgemein'!$H$16:$S$16,,MATCH('2.5 CAPEX'!DD$5,'2.1 Kraftwerk allgemein'!$H$15:$S$15,0)),
IF(AND($M61="x",$F61&lt;&gt;0),
IF($F61=1,$J61,
IF('2.1 Kraftwerk allgemein'!$F$17-'2.5 CAPEX'!DD$5&gt;='2.5 CAPEX'!$F61*'1.1 Allgemein'!$I$27,
IF(SUM(OFFSET(DC61,0,-MIN($F61-2,COLUMN(CP61)-1),1,MIN($F61-1,COLUMN(CP61))))=0,$J61,""),"")),"")),""),"")</f>
        <v/>
      </c>
      <c r="DE61" s="340" t="str">
        <f ca="1">IF(DE$5&lt;&gt;"",
IF(DE$5&gt;='2.1 Kraftwerk allgemein'!$F$15,
IF(DE$5&lt;='2.1 Kraftwerk allgemein'!$F$16,
$J61*INDEX('2.1 Kraftwerk allgemein'!$H$16:$S$16,,MATCH('2.5 CAPEX'!DE$5,'2.1 Kraftwerk allgemein'!$H$15:$S$15,0)),
IF(AND($M61="x",$F61&lt;&gt;0),
IF($F61=1,$J61,
IF('2.1 Kraftwerk allgemein'!$F$17-'2.5 CAPEX'!DE$5&gt;='2.5 CAPEX'!$F61*'1.1 Allgemein'!$I$27,
IF(SUM(OFFSET(DD61,0,-MIN($F61-2,COLUMN(CQ61)-1),1,MIN($F61-1,COLUMN(CQ61))))=0,$J61,""),"")),"")),""),"")</f>
        <v/>
      </c>
      <c r="DF61" s="340" t="str">
        <f ca="1">IF(DF$5&lt;&gt;"",
IF(DF$5&gt;='2.1 Kraftwerk allgemein'!$F$15,
IF(DF$5&lt;='2.1 Kraftwerk allgemein'!$F$16,
$J61*INDEX('2.1 Kraftwerk allgemein'!$H$16:$S$16,,MATCH('2.5 CAPEX'!DF$5,'2.1 Kraftwerk allgemein'!$H$15:$S$15,0)),
IF(AND($M61="x",$F61&lt;&gt;0),
IF($F61=1,$J61,
IF('2.1 Kraftwerk allgemein'!$F$17-'2.5 CAPEX'!DF$5&gt;='2.5 CAPEX'!$F61*'1.1 Allgemein'!$I$27,
IF(SUM(OFFSET(DE61,0,-MIN($F61-2,COLUMN(CR61)-1),1,MIN($F61-1,COLUMN(CR61))))=0,$J61,""),"")),"")),""),"")</f>
        <v/>
      </c>
      <c r="DG61" s="340" t="str">
        <f ca="1">IF(DG$5&lt;&gt;"",
IF(DG$5&gt;='2.1 Kraftwerk allgemein'!$F$15,
IF(DG$5&lt;='2.1 Kraftwerk allgemein'!$F$16,
$J61*INDEX('2.1 Kraftwerk allgemein'!$H$16:$S$16,,MATCH('2.5 CAPEX'!DG$5,'2.1 Kraftwerk allgemein'!$H$15:$S$15,0)),
IF(AND($M61="x",$F61&lt;&gt;0),
IF($F61=1,$J61,
IF('2.1 Kraftwerk allgemein'!$F$17-'2.5 CAPEX'!DG$5&gt;='2.5 CAPEX'!$F61*'1.1 Allgemein'!$I$27,
IF(SUM(OFFSET(DF61,0,-MIN($F61-2,COLUMN(CS61)-1),1,MIN($F61-1,COLUMN(CS61))))=0,$J61,""),"")),"")),""),"")</f>
        <v/>
      </c>
      <c r="DH61" s="340" t="str">
        <f ca="1">IF(DH$5&lt;&gt;"",
IF(DH$5&gt;='2.1 Kraftwerk allgemein'!$F$15,
IF(DH$5&lt;='2.1 Kraftwerk allgemein'!$F$16,
$J61*INDEX('2.1 Kraftwerk allgemein'!$H$16:$S$16,,MATCH('2.5 CAPEX'!DH$5,'2.1 Kraftwerk allgemein'!$H$15:$S$15,0)),
IF(AND($M61="x",$F61&lt;&gt;0),
IF($F61=1,$J61,
IF('2.1 Kraftwerk allgemein'!$F$17-'2.5 CAPEX'!DH$5&gt;='2.5 CAPEX'!$F61*'1.1 Allgemein'!$I$27,
IF(SUM(OFFSET(DG61,0,-MIN($F61-2,COLUMN(CT61)-1),1,MIN($F61-1,COLUMN(CT61))))=0,$J61,""),"")),"")),""),"")</f>
        <v/>
      </c>
      <c r="DI61" s="340" t="str">
        <f ca="1">IF(DI$5&lt;&gt;"",
IF(DI$5&gt;='2.1 Kraftwerk allgemein'!$F$15,
IF(DI$5&lt;='2.1 Kraftwerk allgemein'!$F$16,
$J61*INDEX('2.1 Kraftwerk allgemein'!$H$16:$S$16,,MATCH('2.5 CAPEX'!DI$5,'2.1 Kraftwerk allgemein'!$H$15:$S$15,0)),
IF(AND($M61="x",$F61&lt;&gt;0),
IF($F61=1,$J61,
IF('2.1 Kraftwerk allgemein'!$F$17-'2.5 CAPEX'!DI$5&gt;='2.5 CAPEX'!$F61*'1.1 Allgemein'!$I$27,
IF(SUM(OFFSET(DH61,0,-MIN($F61-2,COLUMN(CU61)-1),1,MIN($F61-1,COLUMN(CU61))))=0,$J61,""),"")),"")),""),"")</f>
        <v/>
      </c>
      <c r="DJ61" s="340" t="str">
        <f ca="1">IF(DJ$5&lt;&gt;"",
IF(DJ$5&gt;='2.1 Kraftwerk allgemein'!$F$15,
IF(DJ$5&lt;='2.1 Kraftwerk allgemein'!$F$16,
$J61*INDEX('2.1 Kraftwerk allgemein'!$H$16:$S$16,,MATCH('2.5 CAPEX'!DJ$5,'2.1 Kraftwerk allgemein'!$H$15:$S$15,0)),
IF(AND($M61="x",$F61&lt;&gt;0),
IF($F61=1,$J61,
IF('2.1 Kraftwerk allgemein'!$F$17-'2.5 CAPEX'!DJ$5&gt;='2.5 CAPEX'!$F61*'1.1 Allgemein'!$I$27,
IF(SUM(OFFSET(DI61,0,-MIN($F61-2,COLUMN(CV61)-1),1,MIN($F61-1,COLUMN(CV61))))=0,$J61,""),"")),"")),""),"")</f>
        <v/>
      </c>
      <c r="DK61" s="340" t="str">
        <f ca="1">IF(DK$5&lt;&gt;"",
IF(DK$5&gt;='2.1 Kraftwerk allgemein'!$F$15,
IF(DK$5&lt;='2.1 Kraftwerk allgemein'!$F$16,
$J61*INDEX('2.1 Kraftwerk allgemein'!$H$16:$S$16,,MATCH('2.5 CAPEX'!DK$5,'2.1 Kraftwerk allgemein'!$H$15:$S$15,0)),
IF(AND($M61="x",$F61&lt;&gt;0),
IF($F61=1,$J61,
IF('2.1 Kraftwerk allgemein'!$F$17-'2.5 CAPEX'!DK$5&gt;='2.5 CAPEX'!$F61*'1.1 Allgemein'!$I$27,
IF(SUM(OFFSET(DJ61,0,-MIN($F61-2,COLUMN(CW61)-1),1,MIN($F61-1,COLUMN(CW61))))=0,$J61,""),"")),"")),""),"")</f>
        <v/>
      </c>
    </row>
    <row r="62" spans="2:115" s="7" customFormat="1" ht="15" customHeight="1" x14ac:dyDescent="0.35">
      <c r="D62" s="41">
        <v>503</v>
      </c>
      <c r="E62" s="41" t="str">
        <f>IF('2.1 Kraftwerk allgemein'!$F$2="f",d_f_i!$B258,IF('2.1 Kraftwerk allgemein'!$F$2="i",d_f_i!$C258,d_f_i!$A258))</f>
        <v>Stützmauern Beton/Mauerwerk/Naturstein</v>
      </c>
      <c r="F62" s="19">
        <f>INDEX('1.1 Allgemein'!$1:$1048576,MATCH('2.5 CAPEX'!D62,'1.1 Allgemein'!$E:$E,0),MATCH('2.5 CAPEX'!$F$11,'1.1 Allgemein'!$34:$34,0))</f>
        <v>60</v>
      </c>
      <c r="G62" s="93">
        <f t="shared" ca="1" si="5"/>
        <v>0</v>
      </c>
      <c r="H62" s="94">
        <f ca="1">SUM(OFFSET(O62,0,0,1,'2.1 Kraftwerk allgemein'!$F$17-'2.5 CAPEX'!$O$5+1))-J62</f>
        <v>0</v>
      </c>
      <c r="I62" s="336"/>
      <c r="J62" s="336"/>
      <c r="K62" s="68" t="str">
        <f>IF($D62&lt;&gt;"",IF(INDEX('1.1 Allgemein'!$1:$1048576,MATCH('2.5 CAPEX'!$D62,'1.1 Allgemein'!$E:$E,0),MATCH('2.5 CAPEX'!K$11,'1.1 Allgemein'!$34:$34,0))&lt;&gt;0,INDEX('1.1 Allgemein'!$1:$1048576,MATCH('2.5 CAPEX'!$D62,'1.1 Allgemein'!$E:$E,0),MATCH('2.5 CAPEX'!K$11,'1.1 Allgemein'!$34:$34,0)),""),"")</f>
        <v/>
      </c>
      <c r="L62" s="68" t="str">
        <f>IF($D62&lt;&gt;"",IF(INDEX('1.1 Allgemein'!$1:$1048576,MATCH('2.5 CAPEX'!$D62,'1.1 Allgemein'!$E:$E,0),MATCH('2.5 CAPEX'!L$11,'1.1 Allgemein'!$34:$34,0))&lt;&gt;0,INDEX('1.1 Allgemein'!$1:$1048576,MATCH('2.5 CAPEX'!$D62,'1.1 Allgemein'!$E:$E,0),MATCH('2.5 CAPEX'!L$11,'1.1 Allgemein'!$34:$34,0)),""),"")</f>
        <v/>
      </c>
      <c r="M62" s="68" t="str">
        <f>IF($D62&lt;&gt;"",IF(INDEX('1.1 Allgemein'!$1:$1048576,MATCH('2.5 CAPEX'!$D62,'1.1 Allgemein'!$E:$E,0),MATCH('2.5 CAPEX'!M$11,'1.1 Allgemein'!$34:$34,0))&lt;&gt;0,INDEX('1.1 Allgemein'!$1:$1048576,MATCH('2.5 CAPEX'!$D62,'1.1 Allgemein'!$E:$E,0),MATCH('2.5 CAPEX'!M$11,'1.1 Allgemein'!$34:$34,0)),""),"")</f>
        <v>x</v>
      </c>
      <c r="N62" s="69"/>
      <c r="O62" s="340">
        <f ca="1">IF(O$5&lt;&gt;"",
IF(O$5&gt;='2.1 Kraftwerk allgemein'!$F$15,
IF(O$5&lt;='2.1 Kraftwerk allgemein'!$F$16,
$J62*INDEX('2.1 Kraftwerk allgemein'!$H$16:$S$16,,MATCH('2.5 CAPEX'!O$5,'2.1 Kraftwerk allgemein'!$H$15:$S$15,0)),
IF(AND($M62="x",$F62&lt;&gt;0),
IF($F62=1,$J62,
IF('2.1 Kraftwerk allgemein'!$F$17-'2.5 CAPEX'!O$5&gt;='2.5 CAPEX'!$F62*'1.1 Allgemein'!$I$27,
IF(SUM(OFFSET(N62,0,-MIN($F62-2,COLUMN(A62)-1),1,MIN($F62-1,COLUMN(A62))))=0,$J62,""),"")),"")),""),"")</f>
        <v>0</v>
      </c>
      <c r="P62" s="340">
        <f ca="1">IF(P$5&lt;&gt;"",
IF(P$5&gt;='2.1 Kraftwerk allgemein'!$F$15,
IF(P$5&lt;='2.1 Kraftwerk allgemein'!$F$16,
$J62*INDEX('2.1 Kraftwerk allgemein'!$H$16:$S$16,,MATCH('2.5 CAPEX'!P$5,'2.1 Kraftwerk allgemein'!$H$15:$S$15,0)),
IF(AND($M62="x",$F62&lt;&gt;0),
IF($F62=1,$J62,
IF('2.1 Kraftwerk allgemein'!$F$17-'2.5 CAPEX'!P$5&gt;='2.5 CAPEX'!$F62*'1.1 Allgemein'!$I$27,
IF(SUM(OFFSET(O62,0,-MIN($F62-2,COLUMN(B62)-1),1,MIN($F62-1,COLUMN(B62))))=0,$J62,""),"")),"")),""),"")</f>
        <v>0</v>
      </c>
      <c r="Q62" s="340">
        <f ca="1">IF(Q$5&lt;&gt;"",
IF(Q$5&gt;='2.1 Kraftwerk allgemein'!$F$15,
IF(Q$5&lt;='2.1 Kraftwerk allgemein'!$F$16,
$J62*INDEX('2.1 Kraftwerk allgemein'!$H$16:$S$16,,MATCH('2.5 CAPEX'!Q$5,'2.1 Kraftwerk allgemein'!$H$15:$S$15,0)),
IF(AND($M62="x",$F62&lt;&gt;0),
IF($F62=1,$J62,
IF('2.1 Kraftwerk allgemein'!$F$17-'2.5 CAPEX'!Q$5&gt;='2.5 CAPEX'!$F62*'1.1 Allgemein'!$I$27,
IF(SUM(OFFSET(P62,0,-MIN($F62-2,COLUMN(C62)-1),1,MIN($F62-1,COLUMN(C62))))=0,$J62,""),"")),"")),""),"")</f>
        <v>0</v>
      </c>
      <c r="R62" s="340">
        <f ca="1">IF(R$5&lt;&gt;"",
IF(R$5&gt;='2.1 Kraftwerk allgemein'!$F$15,
IF(R$5&lt;='2.1 Kraftwerk allgemein'!$F$16,
$J62*INDEX('2.1 Kraftwerk allgemein'!$H$16:$S$16,,MATCH('2.5 CAPEX'!R$5,'2.1 Kraftwerk allgemein'!$H$15:$S$15,0)),
IF(AND($M62="x",$F62&lt;&gt;0),
IF($F62=1,$J62,
IF('2.1 Kraftwerk allgemein'!$F$17-'2.5 CAPEX'!R$5&gt;='2.5 CAPEX'!$F62*'1.1 Allgemein'!$I$27,
IF(SUM(OFFSET(Q62,0,-MIN($F62-2,COLUMN(D62)-1),1,MIN($F62-1,COLUMN(D62))))=0,$J62,""),"")),"")),""),"")</f>
        <v>0</v>
      </c>
      <c r="S62" s="340">
        <f ca="1">IF(S$5&lt;&gt;"",
IF(S$5&gt;='2.1 Kraftwerk allgemein'!$F$15,
IF(S$5&lt;='2.1 Kraftwerk allgemein'!$F$16,
$J62*INDEX('2.1 Kraftwerk allgemein'!$H$16:$S$16,,MATCH('2.5 CAPEX'!S$5,'2.1 Kraftwerk allgemein'!$H$15:$S$15,0)),
IF(AND($M62="x",$F62&lt;&gt;0),
IF($F62=1,$J62,
IF('2.1 Kraftwerk allgemein'!$F$17-'2.5 CAPEX'!S$5&gt;='2.5 CAPEX'!$F62*'1.1 Allgemein'!$I$27,
IF(SUM(OFFSET(R62,0,-MIN($F62-2,COLUMN(E62)-1),1,MIN($F62-1,COLUMN(E62))))=0,$J62,""),"")),"")),""),"")</f>
        <v>0</v>
      </c>
      <c r="T62" s="340">
        <f ca="1">IF(T$5&lt;&gt;"",
IF(T$5&gt;='2.1 Kraftwerk allgemein'!$F$15,
IF(T$5&lt;='2.1 Kraftwerk allgemein'!$F$16,
$J62*INDEX('2.1 Kraftwerk allgemein'!$H$16:$S$16,,MATCH('2.5 CAPEX'!T$5,'2.1 Kraftwerk allgemein'!$H$15:$S$15,0)),
IF(AND($M62="x",$F62&lt;&gt;0),
IF($F62=1,$J62,
IF('2.1 Kraftwerk allgemein'!$F$17-'2.5 CAPEX'!T$5&gt;='2.5 CAPEX'!$F62*'1.1 Allgemein'!$I$27,
IF(SUM(OFFSET(S62,0,-MIN($F62-2,COLUMN(F62)-1),1,MIN($F62-1,COLUMN(F62))))=0,$J62,""),"")),"")),""),"")</f>
        <v>0</v>
      </c>
      <c r="U62" s="340">
        <f ca="1">IF(U$5&lt;&gt;"",
IF(U$5&gt;='2.1 Kraftwerk allgemein'!$F$15,
IF(U$5&lt;='2.1 Kraftwerk allgemein'!$F$16,
$J62*INDEX('2.1 Kraftwerk allgemein'!$H$16:$S$16,,MATCH('2.5 CAPEX'!U$5,'2.1 Kraftwerk allgemein'!$H$15:$S$15,0)),
IF(AND($M62="x",$F62&lt;&gt;0),
IF($F62=1,$J62,
IF('2.1 Kraftwerk allgemein'!$F$17-'2.5 CAPEX'!U$5&gt;='2.5 CAPEX'!$F62*'1.1 Allgemein'!$I$27,
IF(SUM(OFFSET(T62,0,-MIN($F62-2,COLUMN(G62)-1),1,MIN($F62-1,COLUMN(G62))))=0,$J62,""),"")),"")),""),"")</f>
        <v>0</v>
      </c>
      <c r="V62" s="340">
        <f ca="1">IF(V$5&lt;&gt;"",
IF(V$5&gt;='2.1 Kraftwerk allgemein'!$F$15,
IF(V$5&lt;='2.1 Kraftwerk allgemein'!$F$16,
$J62*INDEX('2.1 Kraftwerk allgemein'!$H$16:$S$16,,MATCH('2.5 CAPEX'!V$5,'2.1 Kraftwerk allgemein'!$H$15:$S$15,0)),
IF(AND($M62="x",$F62&lt;&gt;0),
IF($F62=1,$J62,
IF('2.1 Kraftwerk allgemein'!$F$17-'2.5 CAPEX'!V$5&gt;='2.5 CAPEX'!$F62*'1.1 Allgemein'!$I$27,
IF(SUM(OFFSET(U62,0,-MIN($F62-2,COLUMN(H62)-1),1,MIN($F62-1,COLUMN(H62))))=0,$J62,""),"")),"")),""),"")</f>
        <v>0</v>
      </c>
      <c r="W62" s="340">
        <f ca="1">IF(W$5&lt;&gt;"",
IF(W$5&gt;='2.1 Kraftwerk allgemein'!$F$15,
IF(W$5&lt;='2.1 Kraftwerk allgemein'!$F$16,
$J62*INDEX('2.1 Kraftwerk allgemein'!$H$16:$S$16,,MATCH('2.5 CAPEX'!W$5,'2.1 Kraftwerk allgemein'!$H$15:$S$15,0)),
IF(AND($M62="x",$F62&lt;&gt;0),
IF($F62=1,$J62,
IF('2.1 Kraftwerk allgemein'!$F$17-'2.5 CAPEX'!W$5&gt;='2.5 CAPEX'!$F62*'1.1 Allgemein'!$I$27,
IF(SUM(OFFSET(V62,0,-MIN($F62-2,COLUMN(I62)-1),1,MIN($F62-1,COLUMN(I62))))=0,$J62,""),"")),"")),""),"")</f>
        <v>0</v>
      </c>
      <c r="X62" s="340">
        <f ca="1">IF(X$5&lt;&gt;"",
IF(X$5&gt;='2.1 Kraftwerk allgemein'!$F$15,
IF(X$5&lt;='2.1 Kraftwerk allgemein'!$F$16,
$J62*INDEX('2.1 Kraftwerk allgemein'!$H$16:$S$16,,MATCH('2.5 CAPEX'!X$5,'2.1 Kraftwerk allgemein'!$H$15:$S$15,0)),
IF(AND($M62="x",$F62&lt;&gt;0),
IF($F62=1,$J62,
IF('2.1 Kraftwerk allgemein'!$F$17-'2.5 CAPEX'!X$5&gt;='2.5 CAPEX'!$F62*'1.1 Allgemein'!$I$27,
IF(SUM(OFFSET(W62,0,-MIN($F62-2,COLUMN(J62)-1),1,MIN($F62-1,COLUMN(J62))))=0,$J62,""),"")),"")),""),"")</f>
        <v>0</v>
      </c>
      <c r="Y62" s="340">
        <f ca="1">IF(Y$5&lt;&gt;"",
IF(Y$5&gt;='2.1 Kraftwerk allgemein'!$F$15,
IF(Y$5&lt;='2.1 Kraftwerk allgemein'!$F$16,
$J62*INDEX('2.1 Kraftwerk allgemein'!$H$16:$S$16,,MATCH('2.5 CAPEX'!Y$5,'2.1 Kraftwerk allgemein'!$H$15:$S$15,0)),
IF(AND($M62="x",$F62&lt;&gt;0),
IF($F62=1,$J62,
IF('2.1 Kraftwerk allgemein'!$F$17-'2.5 CAPEX'!Y$5&gt;='2.5 CAPEX'!$F62*'1.1 Allgemein'!$I$27,
IF(SUM(OFFSET(X62,0,-MIN($F62-2,COLUMN(K62)-1),1,MIN($F62-1,COLUMN(K62))))=0,$J62,""),"")),"")),""),"")</f>
        <v>0</v>
      </c>
      <c r="Z62" s="340">
        <f ca="1">IF(Z$5&lt;&gt;"",
IF(Z$5&gt;='2.1 Kraftwerk allgemein'!$F$15,
IF(Z$5&lt;='2.1 Kraftwerk allgemein'!$F$16,
$J62*INDEX('2.1 Kraftwerk allgemein'!$H$16:$S$16,,MATCH('2.5 CAPEX'!Z$5,'2.1 Kraftwerk allgemein'!$H$15:$S$15,0)),
IF(AND($M62="x",$F62&lt;&gt;0),
IF($F62=1,$J62,
IF('2.1 Kraftwerk allgemein'!$F$17-'2.5 CAPEX'!Z$5&gt;='2.5 CAPEX'!$F62*'1.1 Allgemein'!$I$27,
IF(SUM(OFFSET(Y62,0,-MIN($F62-2,COLUMN(L62)-1),1,MIN($F62-1,COLUMN(L62))))=0,$J62,""),"")),"")),""),"")</f>
        <v>0</v>
      </c>
      <c r="AA62" s="340">
        <f ca="1">IF(AA$5&lt;&gt;"",
IF(AA$5&gt;='2.1 Kraftwerk allgemein'!$F$15,
IF(AA$5&lt;='2.1 Kraftwerk allgemein'!$F$16,
$J62*INDEX('2.1 Kraftwerk allgemein'!$H$16:$S$16,,MATCH('2.5 CAPEX'!AA$5,'2.1 Kraftwerk allgemein'!$H$15:$S$15,0)),
IF(AND($M62="x",$F62&lt;&gt;0),
IF($F62=1,$J62,
IF('2.1 Kraftwerk allgemein'!$F$17-'2.5 CAPEX'!AA$5&gt;='2.5 CAPEX'!$F62*'1.1 Allgemein'!$I$27,
IF(SUM(OFFSET(Z62,0,-MIN($F62-2,COLUMN(M62)-1),1,MIN($F62-1,COLUMN(M62))))=0,$J62,""),"")),"")),""),"")</f>
        <v>0</v>
      </c>
      <c r="AB62" s="340">
        <f ca="1">IF(AB$5&lt;&gt;"",
IF(AB$5&gt;='2.1 Kraftwerk allgemein'!$F$15,
IF(AB$5&lt;='2.1 Kraftwerk allgemein'!$F$16,
$J62*INDEX('2.1 Kraftwerk allgemein'!$H$16:$S$16,,MATCH('2.5 CAPEX'!AB$5,'2.1 Kraftwerk allgemein'!$H$15:$S$15,0)),
IF(AND($M62="x",$F62&lt;&gt;0),
IF($F62=1,$J62,
IF('2.1 Kraftwerk allgemein'!$F$17-'2.5 CAPEX'!AB$5&gt;='2.5 CAPEX'!$F62*'1.1 Allgemein'!$I$27,
IF(SUM(OFFSET(AA62,0,-MIN($F62-2,COLUMN(N62)-1),1,MIN($F62-1,COLUMN(N62))))=0,$J62,""),"")),"")),""),"")</f>
        <v>0</v>
      </c>
      <c r="AC62" s="340">
        <f ca="1">IF(AC$5&lt;&gt;"",
IF(AC$5&gt;='2.1 Kraftwerk allgemein'!$F$15,
IF(AC$5&lt;='2.1 Kraftwerk allgemein'!$F$16,
$J62*INDEX('2.1 Kraftwerk allgemein'!$H$16:$S$16,,MATCH('2.5 CAPEX'!AC$5,'2.1 Kraftwerk allgemein'!$H$15:$S$15,0)),
IF(AND($M62="x",$F62&lt;&gt;0),
IF($F62=1,$J62,
IF('2.1 Kraftwerk allgemein'!$F$17-'2.5 CAPEX'!AC$5&gt;='2.5 CAPEX'!$F62*'1.1 Allgemein'!$I$27,
IF(SUM(OFFSET(AB62,0,-MIN($F62-2,COLUMN(O62)-1),1,MIN($F62-1,COLUMN(O62))))=0,$J62,""),"")),"")),""),"")</f>
        <v>0</v>
      </c>
      <c r="AD62" s="340">
        <f ca="1">IF(AD$5&lt;&gt;"",
IF(AD$5&gt;='2.1 Kraftwerk allgemein'!$F$15,
IF(AD$5&lt;='2.1 Kraftwerk allgemein'!$F$16,
$J62*INDEX('2.1 Kraftwerk allgemein'!$H$16:$S$16,,MATCH('2.5 CAPEX'!AD$5,'2.1 Kraftwerk allgemein'!$H$15:$S$15,0)),
IF(AND($M62="x",$F62&lt;&gt;0),
IF($F62=1,$J62,
IF('2.1 Kraftwerk allgemein'!$F$17-'2.5 CAPEX'!AD$5&gt;='2.5 CAPEX'!$F62*'1.1 Allgemein'!$I$27,
IF(SUM(OFFSET(AC62,0,-MIN($F62-2,COLUMN(P62)-1),1,MIN($F62-1,COLUMN(P62))))=0,$J62,""),"")),"")),""),"")</f>
        <v>0</v>
      </c>
      <c r="AE62" s="340">
        <f ca="1">IF(AE$5&lt;&gt;"",
IF(AE$5&gt;='2.1 Kraftwerk allgemein'!$F$15,
IF(AE$5&lt;='2.1 Kraftwerk allgemein'!$F$16,
$J62*INDEX('2.1 Kraftwerk allgemein'!$H$16:$S$16,,MATCH('2.5 CAPEX'!AE$5,'2.1 Kraftwerk allgemein'!$H$15:$S$15,0)),
IF(AND($M62="x",$F62&lt;&gt;0),
IF($F62=1,$J62,
IF('2.1 Kraftwerk allgemein'!$F$17-'2.5 CAPEX'!AE$5&gt;='2.5 CAPEX'!$F62*'1.1 Allgemein'!$I$27,
IF(SUM(OFFSET(AD62,0,-MIN($F62-2,COLUMN(Q62)-1),1,MIN($F62-1,COLUMN(Q62))))=0,$J62,""),"")),"")),""),"")</f>
        <v>0</v>
      </c>
      <c r="AF62" s="340">
        <f ca="1">IF(AF$5&lt;&gt;"",
IF(AF$5&gt;='2.1 Kraftwerk allgemein'!$F$15,
IF(AF$5&lt;='2.1 Kraftwerk allgemein'!$F$16,
$J62*INDEX('2.1 Kraftwerk allgemein'!$H$16:$S$16,,MATCH('2.5 CAPEX'!AF$5,'2.1 Kraftwerk allgemein'!$H$15:$S$15,0)),
IF(AND($M62="x",$F62&lt;&gt;0),
IF($F62=1,$J62,
IF('2.1 Kraftwerk allgemein'!$F$17-'2.5 CAPEX'!AF$5&gt;='2.5 CAPEX'!$F62*'1.1 Allgemein'!$I$27,
IF(SUM(OFFSET(AE62,0,-MIN($F62-2,COLUMN(R62)-1),1,MIN($F62-1,COLUMN(R62))))=0,$J62,""),"")),"")),""),"")</f>
        <v>0</v>
      </c>
      <c r="AG62" s="340">
        <f ca="1">IF(AG$5&lt;&gt;"",
IF(AG$5&gt;='2.1 Kraftwerk allgemein'!$F$15,
IF(AG$5&lt;='2.1 Kraftwerk allgemein'!$F$16,
$J62*INDEX('2.1 Kraftwerk allgemein'!$H$16:$S$16,,MATCH('2.5 CAPEX'!AG$5,'2.1 Kraftwerk allgemein'!$H$15:$S$15,0)),
IF(AND($M62="x",$F62&lt;&gt;0),
IF($F62=1,$J62,
IF('2.1 Kraftwerk allgemein'!$F$17-'2.5 CAPEX'!AG$5&gt;='2.5 CAPEX'!$F62*'1.1 Allgemein'!$I$27,
IF(SUM(OFFSET(AF62,0,-MIN($F62-2,COLUMN(S62)-1),1,MIN($F62-1,COLUMN(S62))))=0,$J62,""),"")),"")),""),"")</f>
        <v>0</v>
      </c>
      <c r="AH62" s="340">
        <f ca="1">IF(AH$5&lt;&gt;"",
IF(AH$5&gt;='2.1 Kraftwerk allgemein'!$F$15,
IF(AH$5&lt;='2.1 Kraftwerk allgemein'!$F$16,
$J62*INDEX('2.1 Kraftwerk allgemein'!$H$16:$S$16,,MATCH('2.5 CAPEX'!AH$5,'2.1 Kraftwerk allgemein'!$H$15:$S$15,0)),
IF(AND($M62="x",$F62&lt;&gt;0),
IF($F62=1,$J62,
IF('2.1 Kraftwerk allgemein'!$F$17-'2.5 CAPEX'!AH$5&gt;='2.5 CAPEX'!$F62*'1.1 Allgemein'!$I$27,
IF(SUM(OFFSET(AG62,0,-MIN($F62-2,COLUMN(T62)-1),1,MIN($F62-1,COLUMN(T62))))=0,$J62,""),"")),"")),""),"")</f>
        <v>0</v>
      </c>
      <c r="AI62" s="340">
        <f ca="1">IF(AI$5&lt;&gt;"",
IF(AI$5&gt;='2.1 Kraftwerk allgemein'!$F$15,
IF(AI$5&lt;='2.1 Kraftwerk allgemein'!$F$16,
$J62*INDEX('2.1 Kraftwerk allgemein'!$H$16:$S$16,,MATCH('2.5 CAPEX'!AI$5,'2.1 Kraftwerk allgemein'!$H$15:$S$15,0)),
IF(AND($M62="x",$F62&lt;&gt;0),
IF($F62=1,$J62,
IF('2.1 Kraftwerk allgemein'!$F$17-'2.5 CAPEX'!AI$5&gt;='2.5 CAPEX'!$F62*'1.1 Allgemein'!$I$27,
IF(SUM(OFFSET(AH62,0,-MIN($F62-2,COLUMN(U62)-1),1,MIN($F62-1,COLUMN(U62))))=0,$J62,""),"")),"")),""),"")</f>
        <v>0</v>
      </c>
      <c r="AJ62" s="340" t="str">
        <f ca="1">IF(AJ$5&lt;&gt;"",
IF(AJ$5&gt;='2.1 Kraftwerk allgemein'!$F$15,
IF(AJ$5&lt;='2.1 Kraftwerk allgemein'!$F$16,
$J62*INDEX('2.1 Kraftwerk allgemein'!$H$16:$S$16,,MATCH('2.5 CAPEX'!AJ$5,'2.1 Kraftwerk allgemein'!$H$15:$S$15,0)),
IF(AND($M62="x",$F62&lt;&gt;0),
IF($F62=1,$J62,
IF('2.1 Kraftwerk allgemein'!$F$17-'2.5 CAPEX'!AJ$5&gt;='2.5 CAPEX'!$F62*'1.1 Allgemein'!$I$27,
IF(SUM(OFFSET(AI62,0,-MIN($F62-2,COLUMN(V62)-1),1,MIN($F62-1,COLUMN(V62))))=0,$J62,""),"")),"")),""),"")</f>
        <v/>
      </c>
      <c r="AK62" s="340" t="str">
        <f ca="1">IF(AK$5&lt;&gt;"",
IF(AK$5&gt;='2.1 Kraftwerk allgemein'!$F$15,
IF(AK$5&lt;='2.1 Kraftwerk allgemein'!$F$16,
$J62*INDEX('2.1 Kraftwerk allgemein'!$H$16:$S$16,,MATCH('2.5 CAPEX'!AK$5,'2.1 Kraftwerk allgemein'!$H$15:$S$15,0)),
IF(AND($M62="x",$F62&lt;&gt;0),
IF($F62=1,$J62,
IF('2.1 Kraftwerk allgemein'!$F$17-'2.5 CAPEX'!AK$5&gt;='2.5 CAPEX'!$F62*'1.1 Allgemein'!$I$27,
IF(SUM(OFFSET(AJ62,0,-MIN($F62-2,COLUMN(W62)-1),1,MIN($F62-1,COLUMN(W62))))=0,$J62,""),"")),"")),""),"")</f>
        <v/>
      </c>
      <c r="AL62" s="340" t="str">
        <f ca="1">IF(AL$5&lt;&gt;"",
IF(AL$5&gt;='2.1 Kraftwerk allgemein'!$F$15,
IF(AL$5&lt;='2.1 Kraftwerk allgemein'!$F$16,
$J62*INDEX('2.1 Kraftwerk allgemein'!$H$16:$S$16,,MATCH('2.5 CAPEX'!AL$5,'2.1 Kraftwerk allgemein'!$H$15:$S$15,0)),
IF(AND($M62="x",$F62&lt;&gt;0),
IF($F62=1,$J62,
IF('2.1 Kraftwerk allgemein'!$F$17-'2.5 CAPEX'!AL$5&gt;='2.5 CAPEX'!$F62*'1.1 Allgemein'!$I$27,
IF(SUM(OFFSET(AK62,0,-MIN($F62-2,COLUMN(X62)-1),1,MIN($F62-1,COLUMN(X62))))=0,$J62,""),"")),"")),""),"")</f>
        <v/>
      </c>
      <c r="AM62" s="340" t="str">
        <f ca="1">IF(AM$5&lt;&gt;"",
IF(AM$5&gt;='2.1 Kraftwerk allgemein'!$F$15,
IF(AM$5&lt;='2.1 Kraftwerk allgemein'!$F$16,
$J62*INDEX('2.1 Kraftwerk allgemein'!$H$16:$S$16,,MATCH('2.5 CAPEX'!AM$5,'2.1 Kraftwerk allgemein'!$H$15:$S$15,0)),
IF(AND($M62="x",$F62&lt;&gt;0),
IF($F62=1,$J62,
IF('2.1 Kraftwerk allgemein'!$F$17-'2.5 CAPEX'!AM$5&gt;='2.5 CAPEX'!$F62*'1.1 Allgemein'!$I$27,
IF(SUM(OFFSET(AL62,0,-MIN($F62-2,COLUMN(Y62)-1),1,MIN($F62-1,COLUMN(Y62))))=0,$J62,""),"")),"")),""),"")</f>
        <v/>
      </c>
      <c r="AN62" s="340" t="str">
        <f ca="1">IF(AN$5&lt;&gt;"",
IF(AN$5&gt;='2.1 Kraftwerk allgemein'!$F$15,
IF(AN$5&lt;='2.1 Kraftwerk allgemein'!$F$16,
$J62*INDEX('2.1 Kraftwerk allgemein'!$H$16:$S$16,,MATCH('2.5 CAPEX'!AN$5,'2.1 Kraftwerk allgemein'!$H$15:$S$15,0)),
IF(AND($M62="x",$F62&lt;&gt;0),
IF($F62=1,$J62,
IF('2.1 Kraftwerk allgemein'!$F$17-'2.5 CAPEX'!AN$5&gt;='2.5 CAPEX'!$F62*'1.1 Allgemein'!$I$27,
IF(SUM(OFFSET(AM62,0,-MIN($F62-2,COLUMN(Z62)-1),1,MIN($F62-1,COLUMN(Z62))))=0,$J62,""),"")),"")),""),"")</f>
        <v/>
      </c>
      <c r="AO62" s="340" t="str">
        <f ca="1">IF(AO$5&lt;&gt;"",
IF(AO$5&gt;='2.1 Kraftwerk allgemein'!$F$15,
IF(AO$5&lt;='2.1 Kraftwerk allgemein'!$F$16,
$J62*INDEX('2.1 Kraftwerk allgemein'!$H$16:$S$16,,MATCH('2.5 CAPEX'!AO$5,'2.1 Kraftwerk allgemein'!$H$15:$S$15,0)),
IF(AND($M62="x",$F62&lt;&gt;0),
IF($F62=1,$J62,
IF('2.1 Kraftwerk allgemein'!$F$17-'2.5 CAPEX'!AO$5&gt;='2.5 CAPEX'!$F62*'1.1 Allgemein'!$I$27,
IF(SUM(OFFSET(AN62,0,-MIN($F62-2,COLUMN(AA62)-1),1,MIN($F62-1,COLUMN(AA62))))=0,$J62,""),"")),"")),""),"")</f>
        <v/>
      </c>
      <c r="AP62" s="340" t="str">
        <f ca="1">IF(AP$5&lt;&gt;"",
IF(AP$5&gt;='2.1 Kraftwerk allgemein'!$F$15,
IF(AP$5&lt;='2.1 Kraftwerk allgemein'!$F$16,
$J62*INDEX('2.1 Kraftwerk allgemein'!$H$16:$S$16,,MATCH('2.5 CAPEX'!AP$5,'2.1 Kraftwerk allgemein'!$H$15:$S$15,0)),
IF(AND($M62="x",$F62&lt;&gt;0),
IF($F62=1,$J62,
IF('2.1 Kraftwerk allgemein'!$F$17-'2.5 CAPEX'!AP$5&gt;='2.5 CAPEX'!$F62*'1.1 Allgemein'!$I$27,
IF(SUM(OFFSET(AO62,0,-MIN($F62-2,COLUMN(AB62)-1),1,MIN($F62-1,COLUMN(AB62))))=0,$J62,""),"")),"")),""),"")</f>
        <v/>
      </c>
      <c r="AQ62" s="340" t="str">
        <f ca="1">IF(AQ$5&lt;&gt;"",
IF(AQ$5&gt;='2.1 Kraftwerk allgemein'!$F$15,
IF(AQ$5&lt;='2.1 Kraftwerk allgemein'!$F$16,
$J62*INDEX('2.1 Kraftwerk allgemein'!$H$16:$S$16,,MATCH('2.5 CAPEX'!AQ$5,'2.1 Kraftwerk allgemein'!$H$15:$S$15,0)),
IF(AND($M62="x",$F62&lt;&gt;0),
IF($F62=1,$J62,
IF('2.1 Kraftwerk allgemein'!$F$17-'2.5 CAPEX'!AQ$5&gt;='2.5 CAPEX'!$F62*'1.1 Allgemein'!$I$27,
IF(SUM(OFFSET(AP62,0,-MIN($F62-2,COLUMN(AC62)-1),1,MIN($F62-1,COLUMN(AC62))))=0,$J62,""),"")),"")),""),"")</f>
        <v/>
      </c>
      <c r="AR62" s="340" t="str">
        <f ca="1">IF(AR$5&lt;&gt;"",
IF(AR$5&gt;='2.1 Kraftwerk allgemein'!$F$15,
IF(AR$5&lt;='2.1 Kraftwerk allgemein'!$F$16,
$J62*INDEX('2.1 Kraftwerk allgemein'!$H$16:$S$16,,MATCH('2.5 CAPEX'!AR$5,'2.1 Kraftwerk allgemein'!$H$15:$S$15,0)),
IF(AND($M62="x",$F62&lt;&gt;0),
IF($F62=1,$J62,
IF('2.1 Kraftwerk allgemein'!$F$17-'2.5 CAPEX'!AR$5&gt;='2.5 CAPEX'!$F62*'1.1 Allgemein'!$I$27,
IF(SUM(OFFSET(AQ62,0,-MIN($F62-2,COLUMN(AD62)-1),1,MIN($F62-1,COLUMN(AD62))))=0,$J62,""),"")),"")),""),"")</f>
        <v/>
      </c>
      <c r="AS62" s="340" t="str">
        <f ca="1">IF(AS$5&lt;&gt;"",
IF(AS$5&gt;='2.1 Kraftwerk allgemein'!$F$15,
IF(AS$5&lt;='2.1 Kraftwerk allgemein'!$F$16,
$J62*INDEX('2.1 Kraftwerk allgemein'!$H$16:$S$16,,MATCH('2.5 CAPEX'!AS$5,'2.1 Kraftwerk allgemein'!$H$15:$S$15,0)),
IF(AND($M62="x",$F62&lt;&gt;0),
IF($F62=1,$J62,
IF('2.1 Kraftwerk allgemein'!$F$17-'2.5 CAPEX'!AS$5&gt;='2.5 CAPEX'!$F62*'1.1 Allgemein'!$I$27,
IF(SUM(OFFSET(AR62,0,-MIN($F62-2,COLUMN(AE62)-1),1,MIN($F62-1,COLUMN(AE62))))=0,$J62,""),"")),"")),""),"")</f>
        <v/>
      </c>
      <c r="AT62" s="340" t="str">
        <f ca="1">IF(AT$5&lt;&gt;"",
IF(AT$5&gt;='2.1 Kraftwerk allgemein'!$F$15,
IF(AT$5&lt;='2.1 Kraftwerk allgemein'!$F$16,
$J62*INDEX('2.1 Kraftwerk allgemein'!$H$16:$S$16,,MATCH('2.5 CAPEX'!AT$5,'2.1 Kraftwerk allgemein'!$H$15:$S$15,0)),
IF(AND($M62="x",$F62&lt;&gt;0),
IF($F62=1,$J62,
IF('2.1 Kraftwerk allgemein'!$F$17-'2.5 CAPEX'!AT$5&gt;='2.5 CAPEX'!$F62*'1.1 Allgemein'!$I$27,
IF(SUM(OFFSET(AS62,0,-MIN($F62-2,COLUMN(AF62)-1),1,MIN($F62-1,COLUMN(AF62))))=0,$J62,""),"")),"")),""),"")</f>
        <v/>
      </c>
      <c r="AU62" s="340" t="str">
        <f ca="1">IF(AU$5&lt;&gt;"",
IF(AU$5&gt;='2.1 Kraftwerk allgemein'!$F$15,
IF(AU$5&lt;='2.1 Kraftwerk allgemein'!$F$16,
$J62*INDEX('2.1 Kraftwerk allgemein'!$H$16:$S$16,,MATCH('2.5 CAPEX'!AU$5,'2.1 Kraftwerk allgemein'!$H$15:$S$15,0)),
IF(AND($M62="x",$F62&lt;&gt;0),
IF($F62=1,$J62,
IF('2.1 Kraftwerk allgemein'!$F$17-'2.5 CAPEX'!AU$5&gt;='2.5 CAPEX'!$F62*'1.1 Allgemein'!$I$27,
IF(SUM(OFFSET(AT62,0,-MIN($F62-2,COLUMN(AG62)-1),1,MIN($F62-1,COLUMN(AG62))))=0,$J62,""),"")),"")),""),"")</f>
        <v/>
      </c>
      <c r="AV62" s="340" t="str">
        <f ca="1">IF(AV$5&lt;&gt;"",
IF(AV$5&gt;='2.1 Kraftwerk allgemein'!$F$15,
IF(AV$5&lt;='2.1 Kraftwerk allgemein'!$F$16,
$J62*INDEX('2.1 Kraftwerk allgemein'!$H$16:$S$16,,MATCH('2.5 CAPEX'!AV$5,'2.1 Kraftwerk allgemein'!$H$15:$S$15,0)),
IF(AND($M62="x",$F62&lt;&gt;0),
IF($F62=1,$J62,
IF('2.1 Kraftwerk allgemein'!$F$17-'2.5 CAPEX'!AV$5&gt;='2.5 CAPEX'!$F62*'1.1 Allgemein'!$I$27,
IF(SUM(OFFSET(AU62,0,-MIN($F62-2,COLUMN(AH62)-1),1,MIN($F62-1,COLUMN(AH62))))=0,$J62,""),"")),"")),""),"")</f>
        <v/>
      </c>
      <c r="AW62" s="340" t="str">
        <f ca="1">IF(AW$5&lt;&gt;"",
IF(AW$5&gt;='2.1 Kraftwerk allgemein'!$F$15,
IF(AW$5&lt;='2.1 Kraftwerk allgemein'!$F$16,
$J62*INDEX('2.1 Kraftwerk allgemein'!$H$16:$S$16,,MATCH('2.5 CAPEX'!AW$5,'2.1 Kraftwerk allgemein'!$H$15:$S$15,0)),
IF(AND($M62="x",$F62&lt;&gt;0),
IF($F62=1,$J62,
IF('2.1 Kraftwerk allgemein'!$F$17-'2.5 CAPEX'!AW$5&gt;='2.5 CAPEX'!$F62*'1.1 Allgemein'!$I$27,
IF(SUM(OFFSET(AV62,0,-MIN($F62-2,COLUMN(AI62)-1),1,MIN($F62-1,COLUMN(AI62))))=0,$J62,""),"")),"")),""),"")</f>
        <v/>
      </c>
      <c r="AX62" s="340" t="str">
        <f ca="1">IF(AX$5&lt;&gt;"",
IF(AX$5&gt;='2.1 Kraftwerk allgemein'!$F$15,
IF(AX$5&lt;='2.1 Kraftwerk allgemein'!$F$16,
$J62*INDEX('2.1 Kraftwerk allgemein'!$H$16:$S$16,,MATCH('2.5 CAPEX'!AX$5,'2.1 Kraftwerk allgemein'!$H$15:$S$15,0)),
IF(AND($M62="x",$F62&lt;&gt;0),
IF($F62=1,$J62,
IF('2.1 Kraftwerk allgemein'!$F$17-'2.5 CAPEX'!AX$5&gt;='2.5 CAPEX'!$F62*'1.1 Allgemein'!$I$27,
IF(SUM(OFFSET(AW62,0,-MIN($F62-2,COLUMN(AJ62)-1),1,MIN($F62-1,COLUMN(AJ62))))=0,$J62,""),"")),"")),""),"")</f>
        <v/>
      </c>
      <c r="AY62" s="340" t="str">
        <f ca="1">IF(AY$5&lt;&gt;"",
IF(AY$5&gt;='2.1 Kraftwerk allgemein'!$F$15,
IF(AY$5&lt;='2.1 Kraftwerk allgemein'!$F$16,
$J62*INDEX('2.1 Kraftwerk allgemein'!$H$16:$S$16,,MATCH('2.5 CAPEX'!AY$5,'2.1 Kraftwerk allgemein'!$H$15:$S$15,0)),
IF(AND($M62="x",$F62&lt;&gt;0),
IF($F62=1,$J62,
IF('2.1 Kraftwerk allgemein'!$F$17-'2.5 CAPEX'!AY$5&gt;='2.5 CAPEX'!$F62*'1.1 Allgemein'!$I$27,
IF(SUM(OFFSET(AX62,0,-MIN($F62-2,COLUMN(AK62)-1),1,MIN($F62-1,COLUMN(AK62))))=0,$J62,""),"")),"")),""),"")</f>
        <v/>
      </c>
      <c r="AZ62" s="340" t="str">
        <f ca="1">IF(AZ$5&lt;&gt;"",
IF(AZ$5&gt;='2.1 Kraftwerk allgemein'!$F$15,
IF(AZ$5&lt;='2.1 Kraftwerk allgemein'!$F$16,
$J62*INDEX('2.1 Kraftwerk allgemein'!$H$16:$S$16,,MATCH('2.5 CAPEX'!AZ$5,'2.1 Kraftwerk allgemein'!$H$15:$S$15,0)),
IF(AND($M62="x",$F62&lt;&gt;0),
IF($F62=1,$J62,
IF('2.1 Kraftwerk allgemein'!$F$17-'2.5 CAPEX'!AZ$5&gt;='2.5 CAPEX'!$F62*'1.1 Allgemein'!$I$27,
IF(SUM(OFFSET(AY62,0,-MIN($F62-2,COLUMN(AL62)-1),1,MIN($F62-1,COLUMN(AL62))))=0,$J62,""),"")),"")),""),"")</f>
        <v/>
      </c>
      <c r="BA62" s="340" t="str">
        <f ca="1">IF(BA$5&lt;&gt;"",
IF(BA$5&gt;='2.1 Kraftwerk allgemein'!$F$15,
IF(BA$5&lt;='2.1 Kraftwerk allgemein'!$F$16,
$J62*INDEX('2.1 Kraftwerk allgemein'!$H$16:$S$16,,MATCH('2.5 CAPEX'!BA$5,'2.1 Kraftwerk allgemein'!$H$15:$S$15,0)),
IF(AND($M62="x",$F62&lt;&gt;0),
IF($F62=1,$J62,
IF('2.1 Kraftwerk allgemein'!$F$17-'2.5 CAPEX'!BA$5&gt;='2.5 CAPEX'!$F62*'1.1 Allgemein'!$I$27,
IF(SUM(OFFSET(AZ62,0,-MIN($F62-2,COLUMN(AM62)-1),1,MIN($F62-1,COLUMN(AM62))))=0,$J62,""),"")),"")),""),"")</f>
        <v/>
      </c>
      <c r="BB62" s="340" t="str">
        <f ca="1">IF(BB$5&lt;&gt;"",
IF(BB$5&gt;='2.1 Kraftwerk allgemein'!$F$15,
IF(BB$5&lt;='2.1 Kraftwerk allgemein'!$F$16,
$J62*INDEX('2.1 Kraftwerk allgemein'!$H$16:$S$16,,MATCH('2.5 CAPEX'!BB$5,'2.1 Kraftwerk allgemein'!$H$15:$S$15,0)),
IF(AND($M62="x",$F62&lt;&gt;0),
IF($F62=1,$J62,
IF('2.1 Kraftwerk allgemein'!$F$17-'2.5 CAPEX'!BB$5&gt;='2.5 CAPEX'!$F62*'1.1 Allgemein'!$I$27,
IF(SUM(OFFSET(BA62,0,-MIN($F62-2,COLUMN(AN62)-1),1,MIN($F62-1,COLUMN(AN62))))=0,$J62,""),"")),"")),""),"")</f>
        <v/>
      </c>
      <c r="BC62" s="340" t="str">
        <f ca="1">IF(BC$5&lt;&gt;"",
IF(BC$5&gt;='2.1 Kraftwerk allgemein'!$F$15,
IF(BC$5&lt;='2.1 Kraftwerk allgemein'!$F$16,
$J62*INDEX('2.1 Kraftwerk allgemein'!$H$16:$S$16,,MATCH('2.5 CAPEX'!BC$5,'2.1 Kraftwerk allgemein'!$H$15:$S$15,0)),
IF(AND($M62="x",$F62&lt;&gt;0),
IF($F62=1,$J62,
IF('2.1 Kraftwerk allgemein'!$F$17-'2.5 CAPEX'!BC$5&gt;='2.5 CAPEX'!$F62*'1.1 Allgemein'!$I$27,
IF(SUM(OFFSET(BB62,0,-MIN($F62-2,COLUMN(AO62)-1),1,MIN($F62-1,COLUMN(AO62))))=0,$J62,""),"")),"")),""),"")</f>
        <v/>
      </c>
      <c r="BD62" s="340" t="str">
        <f ca="1">IF(BD$5&lt;&gt;"",
IF(BD$5&gt;='2.1 Kraftwerk allgemein'!$F$15,
IF(BD$5&lt;='2.1 Kraftwerk allgemein'!$F$16,
$J62*INDEX('2.1 Kraftwerk allgemein'!$H$16:$S$16,,MATCH('2.5 CAPEX'!BD$5,'2.1 Kraftwerk allgemein'!$H$15:$S$15,0)),
IF(AND($M62="x",$F62&lt;&gt;0),
IF($F62=1,$J62,
IF('2.1 Kraftwerk allgemein'!$F$17-'2.5 CAPEX'!BD$5&gt;='2.5 CAPEX'!$F62*'1.1 Allgemein'!$I$27,
IF(SUM(OFFSET(BC62,0,-MIN($F62-2,COLUMN(AP62)-1),1,MIN($F62-1,COLUMN(AP62))))=0,$J62,""),"")),"")),""),"")</f>
        <v/>
      </c>
      <c r="BE62" s="340" t="str">
        <f ca="1">IF(BE$5&lt;&gt;"",
IF(BE$5&gt;='2.1 Kraftwerk allgemein'!$F$15,
IF(BE$5&lt;='2.1 Kraftwerk allgemein'!$F$16,
$J62*INDEX('2.1 Kraftwerk allgemein'!$H$16:$S$16,,MATCH('2.5 CAPEX'!BE$5,'2.1 Kraftwerk allgemein'!$H$15:$S$15,0)),
IF(AND($M62="x",$F62&lt;&gt;0),
IF($F62=1,$J62,
IF('2.1 Kraftwerk allgemein'!$F$17-'2.5 CAPEX'!BE$5&gt;='2.5 CAPEX'!$F62*'1.1 Allgemein'!$I$27,
IF(SUM(OFFSET(BD62,0,-MIN($F62-2,COLUMN(AQ62)-1),1,MIN($F62-1,COLUMN(AQ62))))=0,$J62,""),"")),"")),""),"")</f>
        <v/>
      </c>
      <c r="BF62" s="340" t="str">
        <f ca="1">IF(BF$5&lt;&gt;"",
IF(BF$5&gt;='2.1 Kraftwerk allgemein'!$F$15,
IF(BF$5&lt;='2.1 Kraftwerk allgemein'!$F$16,
$J62*INDEX('2.1 Kraftwerk allgemein'!$H$16:$S$16,,MATCH('2.5 CAPEX'!BF$5,'2.1 Kraftwerk allgemein'!$H$15:$S$15,0)),
IF(AND($M62="x",$F62&lt;&gt;0),
IF($F62=1,$J62,
IF('2.1 Kraftwerk allgemein'!$F$17-'2.5 CAPEX'!BF$5&gt;='2.5 CAPEX'!$F62*'1.1 Allgemein'!$I$27,
IF(SUM(OFFSET(BE62,0,-MIN($F62-2,COLUMN(AR62)-1),1,MIN($F62-1,COLUMN(AR62))))=0,$J62,""),"")),"")),""),"")</f>
        <v/>
      </c>
      <c r="BG62" s="340" t="str">
        <f ca="1">IF(BG$5&lt;&gt;"",
IF(BG$5&gt;='2.1 Kraftwerk allgemein'!$F$15,
IF(BG$5&lt;='2.1 Kraftwerk allgemein'!$F$16,
$J62*INDEX('2.1 Kraftwerk allgemein'!$H$16:$S$16,,MATCH('2.5 CAPEX'!BG$5,'2.1 Kraftwerk allgemein'!$H$15:$S$15,0)),
IF(AND($M62="x",$F62&lt;&gt;0),
IF($F62=1,$J62,
IF('2.1 Kraftwerk allgemein'!$F$17-'2.5 CAPEX'!BG$5&gt;='2.5 CAPEX'!$F62*'1.1 Allgemein'!$I$27,
IF(SUM(OFFSET(BF62,0,-MIN($F62-2,COLUMN(AS62)-1),1,MIN($F62-1,COLUMN(AS62))))=0,$J62,""),"")),"")),""),"")</f>
        <v/>
      </c>
      <c r="BH62" s="340" t="str">
        <f ca="1">IF(BH$5&lt;&gt;"",
IF(BH$5&gt;='2.1 Kraftwerk allgemein'!$F$15,
IF(BH$5&lt;='2.1 Kraftwerk allgemein'!$F$16,
$J62*INDEX('2.1 Kraftwerk allgemein'!$H$16:$S$16,,MATCH('2.5 CAPEX'!BH$5,'2.1 Kraftwerk allgemein'!$H$15:$S$15,0)),
IF(AND($M62="x",$F62&lt;&gt;0),
IF($F62=1,$J62,
IF('2.1 Kraftwerk allgemein'!$F$17-'2.5 CAPEX'!BH$5&gt;='2.5 CAPEX'!$F62*'1.1 Allgemein'!$I$27,
IF(SUM(OFFSET(BG62,0,-MIN($F62-2,COLUMN(AT62)-1),1,MIN($F62-1,COLUMN(AT62))))=0,$J62,""),"")),"")),""),"")</f>
        <v/>
      </c>
      <c r="BI62" s="340" t="str">
        <f ca="1">IF(BI$5&lt;&gt;"",
IF(BI$5&gt;='2.1 Kraftwerk allgemein'!$F$15,
IF(BI$5&lt;='2.1 Kraftwerk allgemein'!$F$16,
$J62*INDEX('2.1 Kraftwerk allgemein'!$H$16:$S$16,,MATCH('2.5 CAPEX'!BI$5,'2.1 Kraftwerk allgemein'!$H$15:$S$15,0)),
IF(AND($M62="x",$F62&lt;&gt;0),
IF($F62=1,$J62,
IF('2.1 Kraftwerk allgemein'!$F$17-'2.5 CAPEX'!BI$5&gt;='2.5 CAPEX'!$F62*'1.1 Allgemein'!$I$27,
IF(SUM(OFFSET(BH62,0,-MIN($F62-2,COLUMN(AU62)-1),1,MIN($F62-1,COLUMN(AU62))))=0,$J62,""),"")),"")),""),"")</f>
        <v/>
      </c>
      <c r="BJ62" s="340" t="str">
        <f ca="1">IF(BJ$5&lt;&gt;"",
IF(BJ$5&gt;='2.1 Kraftwerk allgemein'!$F$15,
IF(BJ$5&lt;='2.1 Kraftwerk allgemein'!$F$16,
$J62*INDEX('2.1 Kraftwerk allgemein'!$H$16:$S$16,,MATCH('2.5 CAPEX'!BJ$5,'2.1 Kraftwerk allgemein'!$H$15:$S$15,0)),
IF(AND($M62="x",$F62&lt;&gt;0),
IF($F62=1,$J62,
IF('2.1 Kraftwerk allgemein'!$F$17-'2.5 CAPEX'!BJ$5&gt;='2.5 CAPEX'!$F62*'1.1 Allgemein'!$I$27,
IF(SUM(OFFSET(BI62,0,-MIN($F62-2,COLUMN(AV62)-1),1,MIN($F62-1,COLUMN(AV62))))=0,$J62,""),"")),"")),""),"")</f>
        <v/>
      </c>
      <c r="BK62" s="340" t="str">
        <f ca="1">IF(BK$5&lt;&gt;"",
IF(BK$5&gt;='2.1 Kraftwerk allgemein'!$F$15,
IF(BK$5&lt;='2.1 Kraftwerk allgemein'!$F$16,
$J62*INDEX('2.1 Kraftwerk allgemein'!$H$16:$S$16,,MATCH('2.5 CAPEX'!BK$5,'2.1 Kraftwerk allgemein'!$H$15:$S$15,0)),
IF(AND($M62="x",$F62&lt;&gt;0),
IF($F62=1,$J62,
IF('2.1 Kraftwerk allgemein'!$F$17-'2.5 CAPEX'!BK$5&gt;='2.5 CAPEX'!$F62*'1.1 Allgemein'!$I$27,
IF(SUM(OFFSET(BJ62,0,-MIN($F62-2,COLUMN(AW62)-1),1,MIN($F62-1,COLUMN(AW62))))=0,$J62,""),"")),"")),""),"")</f>
        <v/>
      </c>
      <c r="BL62" s="340" t="str">
        <f ca="1">IF(BL$5&lt;&gt;"",
IF(BL$5&gt;='2.1 Kraftwerk allgemein'!$F$15,
IF(BL$5&lt;='2.1 Kraftwerk allgemein'!$F$16,
$J62*INDEX('2.1 Kraftwerk allgemein'!$H$16:$S$16,,MATCH('2.5 CAPEX'!BL$5,'2.1 Kraftwerk allgemein'!$H$15:$S$15,0)),
IF(AND($M62="x",$F62&lt;&gt;0),
IF($F62=1,$J62,
IF('2.1 Kraftwerk allgemein'!$F$17-'2.5 CAPEX'!BL$5&gt;='2.5 CAPEX'!$F62*'1.1 Allgemein'!$I$27,
IF(SUM(OFFSET(BK62,0,-MIN($F62-2,COLUMN(AX62)-1),1,MIN($F62-1,COLUMN(AX62))))=0,$J62,""),"")),"")),""),"")</f>
        <v/>
      </c>
      <c r="BM62" s="340" t="str">
        <f ca="1">IF(BM$5&lt;&gt;"",
IF(BM$5&gt;='2.1 Kraftwerk allgemein'!$F$15,
IF(BM$5&lt;='2.1 Kraftwerk allgemein'!$F$16,
$J62*INDEX('2.1 Kraftwerk allgemein'!$H$16:$S$16,,MATCH('2.5 CAPEX'!BM$5,'2.1 Kraftwerk allgemein'!$H$15:$S$15,0)),
IF(AND($M62="x",$F62&lt;&gt;0),
IF($F62=1,$J62,
IF('2.1 Kraftwerk allgemein'!$F$17-'2.5 CAPEX'!BM$5&gt;='2.5 CAPEX'!$F62*'1.1 Allgemein'!$I$27,
IF(SUM(OFFSET(BL62,0,-MIN($F62-2,COLUMN(AY62)-1),1,MIN($F62-1,COLUMN(AY62))))=0,$J62,""),"")),"")),""),"")</f>
        <v/>
      </c>
      <c r="BN62" s="340" t="str">
        <f ca="1">IF(BN$5&lt;&gt;"",
IF(BN$5&gt;='2.1 Kraftwerk allgemein'!$F$15,
IF(BN$5&lt;='2.1 Kraftwerk allgemein'!$F$16,
$J62*INDEX('2.1 Kraftwerk allgemein'!$H$16:$S$16,,MATCH('2.5 CAPEX'!BN$5,'2.1 Kraftwerk allgemein'!$H$15:$S$15,0)),
IF(AND($M62="x",$F62&lt;&gt;0),
IF($F62=1,$J62,
IF('2.1 Kraftwerk allgemein'!$F$17-'2.5 CAPEX'!BN$5&gt;='2.5 CAPEX'!$F62*'1.1 Allgemein'!$I$27,
IF(SUM(OFFSET(BM62,0,-MIN($F62-2,COLUMN(AZ62)-1),1,MIN($F62-1,COLUMN(AZ62))))=0,$J62,""),"")),"")),""),"")</f>
        <v/>
      </c>
      <c r="BO62" s="340" t="str">
        <f ca="1">IF(BO$5&lt;&gt;"",
IF(BO$5&gt;='2.1 Kraftwerk allgemein'!$F$15,
IF(BO$5&lt;='2.1 Kraftwerk allgemein'!$F$16,
$J62*INDEX('2.1 Kraftwerk allgemein'!$H$16:$S$16,,MATCH('2.5 CAPEX'!BO$5,'2.1 Kraftwerk allgemein'!$H$15:$S$15,0)),
IF(AND($M62="x",$F62&lt;&gt;0),
IF($F62=1,$J62,
IF('2.1 Kraftwerk allgemein'!$F$17-'2.5 CAPEX'!BO$5&gt;='2.5 CAPEX'!$F62*'1.1 Allgemein'!$I$27,
IF(SUM(OFFSET(BN62,0,-MIN($F62-2,COLUMN(BA62)-1),1,MIN($F62-1,COLUMN(BA62))))=0,$J62,""),"")),"")),""),"")</f>
        <v/>
      </c>
      <c r="BP62" s="340" t="str">
        <f ca="1">IF(BP$5&lt;&gt;"",
IF(BP$5&gt;='2.1 Kraftwerk allgemein'!$F$15,
IF(BP$5&lt;='2.1 Kraftwerk allgemein'!$F$16,
$J62*INDEX('2.1 Kraftwerk allgemein'!$H$16:$S$16,,MATCH('2.5 CAPEX'!BP$5,'2.1 Kraftwerk allgemein'!$H$15:$S$15,0)),
IF(AND($M62="x",$F62&lt;&gt;0),
IF($F62=1,$J62,
IF('2.1 Kraftwerk allgemein'!$F$17-'2.5 CAPEX'!BP$5&gt;='2.5 CAPEX'!$F62*'1.1 Allgemein'!$I$27,
IF(SUM(OFFSET(BO62,0,-MIN($F62-2,COLUMN(BB62)-1),1,MIN($F62-1,COLUMN(BB62))))=0,$J62,""),"")),"")),""),"")</f>
        <v/>
      </c>
      <c r="BQ62" s="340" t="str">
        <f ca="1">IF(BQ$5&lt;&gt;"",
IF(BQ$5&gt;='2.1 Kraftwerk allgemein'!$F$15,
IF(BQ$5&lt;='2.1 Kraftwerk allgemein'!$F$16,
$J62*INDEX('2.1 Kraftwerk allgemein'!$H$16:$S$16,,MATCH('2.5 CAPEX'!BQ$5,'2.1 Kraftwerk allgemein'!$H$15:$S$15,0)),
IF(AND($M62="x",$F62&lt;&gt;0),
IF($F62=1,$J62,
IF('2.1 Kraftwerk allgemein'!$F$17-'2.5 CAPEX'!BQ$5&gt;='2.5 CAPEX'!$F62*'1.1 Allgemein'!$I$27,
IF(SUM(OFFSET(BP62,0,-MIN($F62-2,COLUMN(BC62)-1),1,MIN($F62-1,COLUMN(BC62))))=0,$J62,""),"")),"")),""),"")</f>
        <v/>
      </c>
      <c r="BR62" s="340" t="str">
        <f ca="1">IF(BR$5&lt;&gt;"",
IF(BR$5&gt;='2.1 Kraftwerk allgemein'!$F$15,
IF(BR$5&lt;='2.1 Kraftwerk allgemein'!$F$16,
$J62*INDEX('2.1 Kraftwerk allgemein'!$H$16:$S$16,,MATCH('2.5 CAPEX'!BR$5,'2.1 Kraftwerk allgemein'!$H$15:$S$15,0)),
IF(AND($M62="x",$F62&lt;&gt;0),
IF($F62=1,$J62,
IF('2.1 Kraftwerk allgemein'!$F$17-'2.5 CAPEX'!BR$5&gt;='2.5 CAPEX'!$F62*'1.1 Allgemein'!$I$27,
IF(SUM(OFFSET(BQ62,0,-MIN($F62-2,COLUMN(BD62)-1),1,MIN($F62-1,COLUMN(BD62))))=0,$J62,""),"")),"")),""),"")</f>
        <v/>
      </c>
      <c r="BS62" s="340" t="str">
        <f ca="1">IF(BS$5&lt;&gt;"",
IF(BS$5&gt;='2.1 Kraftwerk allgemein'!$F$15,
IF(BS$5&lt;='2.1 Kraftwerk allgemein'!$F$16,
$J62*INDEX('2.1 Kraftwerk allgemein'!$H$16:$S$16,,MATCH('2.5 CAPEX'!BS$5,'2.1 Kraftwerk allgemein'!$H$15:$S$15,0)),
IF(AND($M62="x",$F62&lt;&gt;0),
IF($F62=1,$J62,
IF('2.1 Kraftwerk allgemein'!$F$17-'2.5 CAPEX'!BS$5&gt;='2.5 CAPEX'!$F62*'1.1 Allgemein'!$I$27,
IF(SUM(OFFSET(BR62,0,-MIN($F62-2,COLUMN(BE62)-1),1,MIN($F62-1,COLUMN(BE62))))=0,$J62,""),"")),"")),""),"")</f>
        <v/>
      </c>
      <c r="BT62" s="340" t="str">
        <f ca="1">IF(BT$5&lt;&gt;"",
IF(BT$5&gt;='2.1 Kraftwerk allgemein'!$F$15,
IF(BT$5&lt;='2.1 Kraftwerk allgemein'!$F$16,
$J62*INDEX('2.1 Kraftwerk allgemein'!$H$16:$S$16,,MATCH('2.5 CAPEX'!BT$5,'2.1 Kraftwerk allgemein'!$H$15:$S$15,0)),
IF(AND($M62="x",$F62&lt;&gt;0),
IF($F62=1,$J62,
IF('2.1 Kraftwerk allgemein'!$F$17-'2.5 CAPEX'!BT$5&gt;='2.5 CAPEX'!$F62*'1.1 Allgemein'!$I$27,
IF(SUM(OFFSET(BS62,0,-MIN($F62-2,COLUMN(BF62)-1),1,MIN($F62-1,COLUMN(BF62))))=0,$J62,""),"")),"")),""),"")</f>
        <v/>
      </c>
      <c r="BU62" s="340" t="str">
        <f ca="1">IF(BU$5&lt;&gt;"",
IF(BU$5&gt;='2.1 Kraftwerk allgemein'!$F$15,
IF(BU$5&lt;='2.1 Kraftwerk allgemein'!$F$16,
$J62*INDEX('2.1 Kraftwerk allgemein'!$H$16:$S$16,,MATCH('2.5 CAPEX'!BU$5,'2.1 Kraftwerk allgemein'!$H$15:$S$15,0)),
IF(AND($M62="x",$F62&lt;&gt;0),
IF($F62=1,$J62,
IF('2.1 Kraftwerk allgemein'!$F$17-'2.5 CAPEX'!BU$5&gt;='2.5 CAPEX'!$F62*'1.1 Allgemein'!$I$27,
IF(SUM(OFFSET(BT62,0,-MIN($F62-2,COLUMN(BG62)-1),1,MIN($F62-1,COLUMN(BG62))))=0,$J62,""),"")),"")),""),"")</f>
        <v/>
      </c>
      <c r="BV62" s="340" t="str">
        <f ca="1">IF(BV$5&lt;&gt;"",
IF(BV$5&gt;='2.1 Kraftwerk allgemein'!$F$15,
IF(BV$5&lt;='2.1 Kraftwerk allgemein'!$F$16,
$J62*INDEX('2.1 Kraftwerk allgemein'!$H$16:$S$16,,MATCH('2.5 CAPEX'!BV$5,'2.1 Kraftwerk allgemein'!$H$15:$S$15,0)),
IF(AND($M62="x",$F62&lt;&gt;0),
IF($F62=1,$J62,
IF('2.1 Kraftwerk allgemein'!$F$17-'2.5 CAPEX'!BV$5&gt;='2.5 CAPEX'!$F62*'1.1 Allgemein'!$I$27,
IF(SUM(OFFSET(BU62,0,-MIN($F62-2,COLUMN(BH62)-1),1,MIN($F62-1,COLUMN(BH62))))=0,$J62,""),"")),"")),""),"")</f>
        <v/>
      </c>
      <c r="BW62" s="340" t="str">
        <f ca="1">IF(BW$5&lt;&gt;"",
IF(BW$5&gt;='2.1 Kraftwerk allgemein'!$F$15,
IF(BW$5&lt;='2.1 Kraftwerk allgemein'!$F$16,
$J62*INDEX('2.1 Kraftwerk allgemein'!$H$16:$S$16,,MATCH('2.5 CAPEX'!BW$5,'2.1 Kraftwerk allgemein'!$H$15:$S$15,0)),
IF(AND($M62="x",$F62&lt;&gt;0),
IF($F62=1,$J62,
IF('2.1 Kraftwerk allgemein'!$F$17-'2.5 CAPEX'!BW$5&gt;='2.5 CAPEX'!$F62*'1.1 Allgemein'!$I$27,
IF(SUM(OFFSET(BV62,0,-MIN($F62-2,COLUMN(BI62)-1),1,MIN($F62-1,COLUMN(BI62))))=0,$J62,""),"")),"")),""),"")</f>
        <v/>
      </c>
      <c r="BX62" s="340" t="str">
        <f ca="1">IF(BX$5&lt;&gt;"",
IF(BX$5&gt;='2.1 Kraftwerk allgemein'!$F$15,
IF(BX$5&lt;='2.1 Kraftwerk allgemein'!$F$16,
$J62*INDEX('2.1 Kraftwerk allgemein'!$H$16:$S$16,,MATCH('2.5 CAPEX'!BX$5,'2.1 Kraftwerk allgemein'!$H$15:$S$15,0)),
IF(AND($M62="x",$F62&lt;&gt;0),
IF($F62=1,$J62,
IF('2.1 Kraftwerk allgemein'!$F$17-'2.5 CAPEX'!BX$5&gt;='2.5 CAPEX'!$F62*'1.1 Allgemein'!$I$27,
IF(SUM(OFFSET(BW62,0,-MIN($F62-2,COLUMN(BJ62)-1),1,MIN($F62-1,COLUMN(BJ62))))=0,$J62,""),"")),"")),""),"")</f>
        <v/>
      </c>
      <c r="BY62" s="340" t="str">
        <f ca="1">IF(BY$5&lt;&gt;"",
IF(BY$5&gt;='2.1 Kraftwerk allgemein'!$F$15,
IF(BY$5&lt;='2.1 Kraftwerk allgemein'!$F$16,
$J62*INDEX('2.1 Kraftwerk allgemein'!$H$16:$S$16,,MATCH('2.5 CAPEX'!BY$5,'2.1 Kraftwerk allgemein'!$H$15:$S$15,0)),
IF(AND($M62="x",$F62&lt;&gt;0),
IF($F62=1,$J62,
IF('2.1 Kraftwerk allgemein'!$F$17-'2.5 CAPEX'!BY$5&gt;='2.5 CAPEX'!$F62*'1.1 Allgemein'!$I$27,
IF(SUM(OFFSET(BX62,0,-MIN($F62-2,COLUMN(BK62)-1),1,MIN($F62-1,COLUMN(BK62))))=0,$J62,""),"")),"")),""),"")</f>
        <v/>
      </c>
      <c r="BZ62" s="340" t="str">
        <f ca="1">IF(BZ$5&lt;&gt;"",
IF(BZ$5&gt;='2.1 Kraftwerk allgemein'!$F$15,
IF(BZ$5&lt;='2.1 Kraftwerk allgemein'!$F$16,
$J62*INDEX('2.1 Kraftwerk allgemein'!$H$16:$S$16,,MATCH('2.5 CAPEX'!BZ$5,'2.1 Kraftwerk allgemein'!$H$15:$S$15,0)),
IF(AND($M62="x",$F62&lt;&gt;0),
IF($F62=1,$J62,
IF('2.1 Kraftwerk allgemein'!$F$17-'2.5 CAPEX'!BZ$5&gt;='2.5 CAPEX'!$F62*'1.1 Allgemein'!$I$27,
IF(SUM(OFFSET(BY62,0,-MIN($F62-2,COLUMN(BL62)-1),1,MIN($F62-1,COLUMN(BL62))))=0,$J62,""),"")),"")),""),"")</f>
        <v/>
      </c>
      <c r="CA62" s="340" t="str">
        <f ca="1">IF(CA$5&lt;&gt;"",
IF(CA$5&gt;='2.1 Kraftwerk allgemein'!$F$15,
IF(CA$5&lt;='2.1 Kraftwerk allgemein'!$F$16,
$J62*INDEX('2.1 Kraftwerk allgemein'!$H$16:$S$16,,MATCH('2.5 CAPEX'!CA$5,'2.1 Kraftwerk allgemein'!$H$15:$S$15,0)),
IF(AND($M62="x",$F62&lt;&gt;0),
IF($F62=1,$J62,
IF('2.1 Kraftwerk allgemein'!$F$17-'2.5 CAPEX'!CA$5&gt;='2.5 CAPEX'!$F62*'1.1 Allgemein'!$I$27,
IF(SUM(OFFSET(BZ62,0,-MIN($F62-2,COLUMN(BM62)-1),1,MIN($F62-1,COLUMN(BM62))))=0,$J62,""),"")),"")),""),"")</f>
        <v/>
      </c>
      <c r="CB62" s="340" t="str">
        <f ca="1">IF(CB$5&lt;&gt;"",
IF(CB$5&gt;='2.1 Kraftwerk allgemein'!$F$15,
IF(CB$5&lt;='2.1 Kraftwerk allgemein'!$F$16,
$J62*INDEX('2.1 Kraftwerk allgemein'!$H$16:$S$16,,MATCH('2.5 CAPEX'!CB$5,'2.1 Kraftwerk allgemein'!$H$15:$S$15,0)),
IF(AND($M62="x",$F62&lt;&gt;0),
IF($F62=1,$J62,
IF('2.1 Kraftwerk allgemein'!$F$17-'2.5 CAPEX'!CB$5&gt;='2.5 CAPEX'!$F62*'1.1 Allgemein'!$I$27,
IF(SUM(OFFSET(CA62,0,-MIN($F62-2,COLUMN(BN62)-1),1,MIN($F62-1,COLUMN(BN62))))=0,$J62,""),"")),"")),""),"")</f>
        <v/>
      </c>
      <c r="CC62" s="340" t="str">
        <f ca="1">IF(CC$5&lt;&gt;"",
IF(CC$5&gt;='2.1 Kraftwerk allgemein'!$F$15,
IF(CC$5&lt;='2.1 Kraftwerk allgemein'!$F$16,
$J62*INDEX('2.1 Kraftwerk allgemein'!$H$16:$S$16,,MATCH('2.5 CAPEX'!CC$5,'2.1 Kraftwerk allgemein'!$H$15:$S$15,0)),
IF(AND($M62="x",$F62&lt;&gt;0),
IF($F62=1,$J62,
IF('2.1 Kraftwerk allgemein'!$F$17-'2.5 CAPEX'!CC$5&gt;='2.5 CAPEX'!$F62*'1.1 Allgemein'!$I$27,
IF(SUM(OFFSET(CB62,0,-MIN($F62-2,COLUMN(BO62)-1),1,MIN($F62-1,COLUMN(BO62))))=0,$J62,""),"")),"")),""),"")</f>
        <v/>
      </c>
      <c r="CD62" s="340" t="str">
        <f ca="1">IF(CD$5&lt;&gt;"",
IF(CD$5&gt;='2.1 Kraftwerk allgemein'!$F$15,
IF(CD$5&lt;='2.1 Kraftwerk allgemein'!$F$16,
$J62*INDEX('2.1 Kraftwerk allgemein'!$H$16:$S$16,,MATCH('2.5 CAPEX'!CD$5,'2.1 Kraftwerk allgemein'!$H$15:$S$15,0)),
IF(AND($M62="x",$F62&lt;&gt;0),
IF($F62=1,$J62,
IF('2.1 Kraftwerk allgemein'!$F$17-'2.5 CAPEX'!CD$5&gt;='2.5 CAPEX'!$F62*'1.1 Allgemein'!$I$27,
IF(SUM(OFFSET(CC62,0,-MIN($F62-2,COLUMN(BP62)-1),1,MIN($F62-1,COLUMN(BP62))))=0,$J62,""),"")),"")),""),"")</f>
        <v/>
      </c>
      <c r="CE62" s="340" t="str">
        <f ca="1">IF(CE$5&lt;&gt;"",
IF(CE$5&gt;='2.1 Kraftwerk allgemein'!$F$15,
IF(CE$5&lt;='2.1 Kraftwerk allgemein'!$F$16,
$J62*INDEX('2.1 Kraftwerk allgemein'!$H$16:$S$16,,MATCH('2.5 CAPEX'!CE$5,'2.1 Kraftwerk allgemein'!$H$15:$S$15,0)),
IF(AND($M62="x",$F62&lt;&gt;0),
IF($F62=1,$J62,
IF('2.1 Kraftwerk allgemein'!$F$17-'2.5 CAPEX'!CE$5&gt;='2.5 CAPEX'!$F62*'1.1 Allgemein'!$I$27,
IF(SUM(OFFSET(CD62,0,-MIN($F62-2,COLUMN(BQ62)-1),1,MIN($F62-1,COLUMN(BQ62))))=0,$J62,""),"")),"")),""),"")</f>
        <v/>
      </c>
      <c r="CF62" s="340" t="str">
        <f ca="1">IF(CF$5&lt;&gt;"",
IF(CF$5&gt;='2.1 Kraftwerk allgemein'!$F$15,
IF(CF$5&lt;='2.1 Kraftwerk allgemein'!$F$16,
$J62*INDEX('2.1 Kraftwerk allgemein'!$H$16:$S$16,,MATCH('2.5 CAPEX'!CF$5,'2.1 Kraftwerk allgemein'!$H$15:$S$15,0)),
IF(AND($M62="x",$F62&lt;&gt;0),
IF($F62=1,$J62,
IF('2.1 Kraftwerk allgemein'!$F$17-'2.5 CAPEX'!CF$5&gt;='2.5 CAPEX'!$F62*'1.1 Allgemein'!$I$27,
IF(SUM(OFFSET(CE62,0,-MIN($F62-2,COLUMN(BR62)-1),1,MIN($F62-1,COLUMN(BR62))))=0,$J62,""),"")),"")),""),"")</f>
        <v/>
      </c>
      <c r="CG62" s="340" t="str">
        <f ca="1">IF(CG$5&lt;&gt;"",
IF(CG$5&gt;='2.1 Kraftwerk allgemein'!$F$15,
IF(CG$5&lt;='2.1 Kraftwerk allgemein'!$F$16,
$J62*INDEX('2.1 Kraftwerk allgemein'!$H$16:$S$16,,MATCH('2.5 CAPEX'!CG$5,'2.1 Kraftwerk allgemein'!$H$15:$S$15,0)),
IF(AND($M62="x",$F62&lt;&gt;0),
IF($F62=1,$J62,
IF('2.1 Kraftwerk allgemein'!$F$17-'2.5 CAPEX'!CG$5&gt;='2.5 CAPEX'!$F62*'1.1 Allgemein'!$I$27,
IF(SUM(OFFSET(CF62,0,-MIN($F62-2,COLUMN(BS62)-1),1,MIN($F62-1,COLUMN(BS62))))=0,$J62,""),"")),"")),""),"")</f>
        <v/>
      </c>
      <c r="CH62" s="340" t="str">
        <f ca="1">IF(CH$5&lt;&gt;"",
IF(CH$5&gt;='2.1 Kraftwerk allgemein'!$F$15,
IF(CH$5&lt;='2.1 Kraftwerk allgemein'!$F$16,
$J62*INDEX('2.1 Kraftwerk allgemein'!$H$16:$S$16,,MATCH('2.5 CAPEX'!CH$5,'2.1 Kraftwerk allgemein'!$H$15:$S$15,0)),
IF(AND($M62="x",$F62&lt;&gt;0),
IF($F62=1,$J62,
IF('2.1 Kraftwerk allgemein'!$F$17-'2.5 CAPEX'!CH$5&gt;='2.5 CAPEX'!$F62*'1.1 Allgemein'!$I$27,
IF(SUM(OFFSET(CG62,0,-MIN($F62-2,COLUMN(BT62)-1),1,MIN($F62-1,COLUMN(BT62))))=0,$J62,""),"")),"")),""),"")</f>
        <v/>
      </c>
      <c r="CI62" s="340" t="str">
        <f ca="1">IF(CI$5&lt;&gt;"",
IF(CI$5&gt;='2.1 Kraftwerk allgemein'!$F$15,
IF(CI$5&lt;='2.1 Kraftwerk allgemein'!$F$16,
$J62*INDEX('2.1 Kraftwerk allgemein'!$H$16:$S$16,,MATCH('2.5 CAPEX'!CI$5,'2.1 Kraftwerk allgemein'!$H$15:$S$15,0)),
IF(AND($M62="x",$F62&lt;&gt;0),
IF($F62=1,$J62,
IF('2.1 Kraftwerk allgemein'!$F$17-'2.5 CAPEX'!CI$5&gt;='2.5 CAPEX'!$F62*'1.1 Allgemein'!$I$27,
IF(SUM(OFFSET(CH62,0,-MIN($F62-2,COLUMN(BU62)-1),1,MIN($F62-1,COLUMN(BU62))))=0,$J62,""),"")),"")),""),"")</f>
        <v/>
      </c>
      <c r="CJ62" s="340" t="str">
        <f ca="1">IF(CJ$5&lt;&gt;"",
IF(CJ$5&gt;='2.1 Kraftwerk allgemein'!$F$15,
IF(CJ$5&lt;='2.1 Kraftwerk allgemein'!$F$16,
$J62*INDEX('2.1 Kraftwerk allgemein'!$H$16:$S$16,,MATCH('2.5 CAPEX'!CJ$5,'2.1 Kraftwerk allgemein'!$H$15:$S$15,0)),
IF(AND($M62="x",$F62&lt;&gt;0),
IF($F62=1,$J62,
IF('2.1 Kraftwerk allgemein'!$F$17-'2.5 CAPEX'!CJ$5&gt;='2.5 CAPEX'!$F62*'1.1 Allgemein'!$I$27,
IF(SUM(OFFSET(CI62,0,-MIN($F62-2,COLUMN(BV62)-1),1,MIN($F62-1,COLUMN(BV62))))=0,$J62,""),"")),"")),""),"")</f>
        <v/>
      </c>
      <c r="CK62" s="340" t="str">
        <f ca="1">IF(CK$5&lt;&gt;"",
IF(CK$5&gt;='2.1 Kraftwerk allgemein'!$F$15,
IF(CK$5&lt;='2.1 Kraftwerk allgemein'!$F$16,
$J62*INDEX('2.1 Kraftwerk allgemein'!$H$16:$S$16,,MATCH('2.5 CAPEX'!CK$5,'2.1 Kraftwerk allgemein'!$H$15:$S$15,0)),
IF(AND($M62="x",$F62&lt;&gt;0),
IF($F62=1,$J62,
IF('2.1 Kraftwerk allgemein'!$F$17-'2.5 CAPEX'!CK$5&gt;='2.5 CAPEX'!$F62*'1.1 Allgemein'!$I$27,
IF(SUM(OFFSET(CJ62,0,-MIN($F62-2,COLUMN(BW62)-1),1,MIN($F62-1,COLUMN(BW62))))=0,$J62,""),"")),"")),""),"")</f>
        <v/>
      </c>
      <c r="CL62" s="340" t="str">
        <f ca="1">IF(CL$5&lt;&gt;"",
IF(CL$5&gt;='2.1 Kraftwerk allgemein'!$F$15,
IF(CL$5&lt;='2.1 Kraftwerk allgemein'!$F$16,
$J62*INDEX('2.1 Kraftwerk allgemein'!$H$16:$S$16,,MATCH('2.5 CAPEX'!CL$5,'2.1 Kraftwerk allgemein'!$H$15:$S$15,0)),
IF(AND($M62="x",$F62&lt;&gt;0),
IF($F62=1,$J62,
IF('2.1 Kraftwerk allgemein'!$F$17-'2.5 CAPEX'!CL$5&gt;='2.5 CAPEX'!$F62*'1.1 Allgemein'!$I$27,
IF(SUM(OFFSET(CK62,0,-MIN($F62-2,COLUMN(BX62)-1),1,MIN($F62-1,COLUMN(BX62))))=0,$J62,""),"")),"")),""),"")</f>
        <v/>
      </c>
      <c r="CM62" s="340" t="str">
        <f ca="1">IF(CM$5&lt;&gt;"",
IF(CM$5&gt;='2.1 Kraftwerk allgemein'!$F$15,
IF(CM$5&lt;='2.1 Kraftwerk allgemein'!$F$16,
$J62*INDEX('2.1 Kraftwerk allgemein'!$H$16:$S$16,,MATCH('2.5 CAPEX'!CM$5,'2.1 Kraftwerk allgemein'!$H$15:$S$15,0)),
IF(AND($M62="x",$F62&lt;&gt;0),
IF($F62=1,$J62,
IF('2.1 Kraftwerk allgemein'!$F$17-'2.5 CAPEX'!CM$5&gt;='2.5 CAPEX'!$F62*'1.1 Allgemein'!$I$27,
IF(SUM(OFFSET(CL62,0,-MIN($F62-2,COLUMN(BY62)-1),1,MIN($F62-1,COLUMN(BY62))))=0,$J62,""),"")),"")),""),"")</f>
        <v/>
      </c>
      <c r="CN62" s="340" t="str">
        <f ca="1">IF(CN$5&lt;&gt;"",
IF(CN$5&gt;='2.1 Kraftwerk allgemein'!$F$15,
IF(CN$5&lt;='2.1 Kraftwerk allgemein'!$F$16,
$J62*INDEX('2.1 Kraftwerk allgemein'!$H$16:$S$16,,MATCH('2.5 CAPEX'!CN$5,'2.1 Kraftwerk allgemein'!$H$15:$S$15,0)),
IF(AND($M62="x",$F62&lt;&gt;0),
IF($F62=1,$J62,
IF('2.1 Kraftwerk allgemein'!$F$17-'2.5 CAPEX'!CN$5&gt;='2.5 CAPEX'!$F62*'1.1 Allgemein'!$I$27,
IF(SUM(OFFSET(CM62,0,-MIN($F62-2,COLUMN(BZ62)-1),1,MIN($F62-1,COLUMN(BZ62))))=0,$J62,""),"")),"")),""),"")</f>
        <v/>
      </c>
      <c r="CO62" s="340" t="str">
        <f ca="1">IF(CO$5&lt;&gt;"",
IF(CO$5&gt;='2.1 Kraftwerk allgemein'!$F$15,
IF(CO$5&lt;='2.1 Kraftwerk allgemein'!$F$16,
$J62*INDEX('2.1 Kraftwerk allgemein'!$H$16:$S$16,,MATCH('2.5 CAPEX'!CO$5,'2.1 Kraftwerk allgemein'!$H$15:$S$15,0)),
IF(AND($M62="x",$F62&lt;&gt;0),
IF($F62=1,$J62,
IF('2.1 Kraftwerk allgemein'!$F$17-'2.5 CAPEX'!CO$5&gt;='2.5 CAPEX'!$F62*'1.1 Allgemein'!$I$27,
IF(SUM(OFFSET(CN62,0,-MIN($F62-2,COLUMN(CA62)-1),1,MIN($F62-1,COLUMN(CA62))))=0,$J62,""),"")),"")),""),"")</f>
        <v/>
      </c>
      <c r="CP62" s="340" t="str">
        <f ca="1">IF(CP$5&lt;&gt;"",
IF(CP$5&gt;='2.1 Kraftwerk allgemein'!$F$15,
IF(CP$5&lt;='2.1 Kraftwerk allgemein'!$F$16,
$J62*INDEX('2.1 Kraftwerk allgemein'!$H$16:$S$16,,MATCH('2.5 CAPEX'!CP$5,'2.1 Kraftwerk allgemein'!$H$15:$S$15,0)),
IF(AND($M62="x",$F62&lt;&gt;0),
IF($F62=1,$J62,
IF('2.1 Kraftwerk allgemein'!$F$17-'2.5 CAPEX'!CP$5&gt;='2.5 CAPEX'!$F62*'1.1 Allgemein'!$I$27,
IF(SUM(OFFSET(CO62,0,-MIN($F62-2,COLUMN(CB62)-1),1,MIN($F62-1,COLUMN(CB62))))=0,$J62,""),"")),"")),""),"")</f>
        <v/>
      </c>
      <c r="CQ62" s="340" t="str">
        <f ca="1">IF(CQ$5&lt;&gt;"",
IF(CQ$5&gt;='2.1 Kraftwerk allgemein'!$F$15,
IF(CQ$5&lt;='2.1 Kraftwerk allgemein'!$F$16,
$J62*INDEX('2.1 Kraftwerk allgemein'!$H$16:$S$16,,MATCH('2.5 CAPEX'!CQ$5,'2.1 Kraftwerk allgemein'!$H$15:$S$15,0)),
IF(AND($M62="x",$F62&lt;&gt;0),
IF($F62=1,$J62,
IF('2.1 Kraftwerk allgemein'!$F$17-'2.5 CAPEX'!CQ$5&gt;='2.5 CAPEX'!$F62*'1.1 Allgemein'!$I$27,
IF(SUM(OFFSET(CP62,0,-MIN($F62-2,COLUMN(CC62)-1),1,MIN($F62-1,COLUMN(CC62))))=0,$J62,""),"")),"")),""),"")</f>
        <v/>
      </c>
      <c r="CR62" s="340" t="str">
        <f ca="1">IF(CR$5&lt;&gt;"",
IF(CR$5&gt;='2.1 Kraftwerk allgemein'!$F$15,
IF(CR$5&lt;='2.1 Kraftwerk allgemein'!$F$16,
$J62*INDEX('2.1 Kraftwerk allgemein'!$H$16:$S$16,,MATCH('2.5 CAPEX'!CR$5,'2.1 Kraftwerk allgemein'!$H$15:$S$15,0)),
IF(AND($M62="x",$F62&lt;&gt;0),
IF($F62=1,$J62,
IF('2.1 Kraftwerk allgemein'!$F$17-'2.5 CAPEX'!CR$5&gt;='2.5 CAPEX'!$F62*'1.1 Allgemein'!$I$27,
IF(SUM(OFFSET(CQ62,0,-MIN($F62-2,COLUMN(CD62)-1),1,MIN($F62-1,COLUMN(CD62))))=0,$J62,""),"")),"")),""),"")</f>
        <v/>
      </c>
      <c r="CS62" s="340" t="str">
        <f ca="1">IF(CS$5&lt;&gt;"",
IF(CS$5&gt;='2.1 Kraftwerk allgemein'!$F$15,
IF(CS$5&lt;='2.1 Kraftwerk allgemein'!$F$16,
$J62*INDEX('2.1 Kraftwerk allgemein'!$H$16:$S$16,,MATCH('2.5 CAPEX'!CS$5,'2.1 Kraftwerk allgemein'!$H$15:$S$15,0)),
IF(AND($M62="x",$F62&lt;&gt;0),
IF($F62=1,$J62,
IF('2.1 Kraftwerk allgemein'!$F$17-'2.5 CAPEX'!CS$5&gt;='2.5 CAPEX'!$F62*'1.1 Allgemein'!$I$27,
IF(SUM(OFFSET(CR62,0,-MIN($F62-2,COLUMN(CE62)-1),1,MIN($F62-1,COLUMN(CE62))))=0,$J62,""),"")),"")),""),"")</f>
        <v/>
      </c>
      <c r="CT62" s="340" t="str">
        <f ca="1">IF(CT$5&lt;&gt;"",
IF(CT$5&gt;='2.1 Kraftwerk allgemein'!$F$15,
IF(CT$5&lt;='2.1 Kraftwerk allgemein'!$F$16,
$J62*INDEX('2.1 Kraftwerk allgemein'!$H$16:$S$16,,MATCH('2.5 CAPEX'!CT$5,'2.1 Kraftwerk allgemein'!$H$15:$S$15,0)),
IF(AND($M62="x",$F62&lt;&gt;0),
IF($F62=1,$J62,
IF('2.1 Kraftwerk allgemein'!$F$17-'2.5 CAPEX'!CT$5&gt;='2.5 CAPEX'!$F62*'1.1 Allgemein'!$I$27,
IF(SUM(OFFSET(CS62,0,-MIN($F62-2,COLUMN(CF62)-1),1,MIN($F62-1,COLUMN(CF62))))=0,$J62,""),"")),"")),""),"")</f>
        <v/>
      </c>
      <c r="CU62" s="340" t="str">
        <f ca="1">IF(CU$5&lt;&gt;"",
IF(CU$5&gt;='2.1 Kraftwerk allgemein'!$F$15,
IF(CU$5&lt;='2.1 Kraftwerk allgemein'!$F$16,
$J62*INDEX('2.1 Kraftwerk allgemein'!$H$16:$S$16,,MATCH('2.5 CAPEX'!CU$5,'2.1 Kraftwerk allgemein'!$H$15:$S$15,0)),
IF(AND($M62="x",$F62&lt;&gt;0),
IF($F62=1,$J62,
IF('2.1 Kraftwerk allgemein'!$F$17-'2.5 CAPEX'!CU$5&gt;='2.5 CAPEX'!$F62*'1.1 Allgemein'!$I$27,
IF(SUM(OFFSET(CT62,0,-MIN($F62-2,COLUMN(CG62)-1),1,MIN($F62-1,COLUMN(CG62))))=0,$J62,""),"")),"")),""),"")</f>
        <v/>
      </c>
      <c r="CV62" s="340" t="str">
        <f ca="1">IF(CV$5&lt;&gt;"",
IF(CV$5&gt;='2.1 Kraftwerk allgemein'!$F$15,
IF(CV$5&lt;='2.1 Kraftwerk allgemein'!$F$16,
$J62*INDEX('2.1 Kraftwerk allgemein'!$H$16:$S$16,,MATCH('2.5 CAPEX'!CV$5,'2.1 Kraftwerk allgemein'!$H$15:$S$15,0)),
IF(AND($M62="x",$F62&lt;&gt;0),
IF($F62=1,$J62,
IF('2.1 Kraftwerk allgemein'!$F$17-'2.5 CAPEX'!CV$5&gt;='2.5 CAPEX'!$F62*'1.1 Allgemein'!$I$27,
IF(SUM(OFFSET(CU62,0,-MIN($F62-2,COLUMN(CH62)-1),1,MIN($F62-1,COLUMN(CH62))))=0,$J62,""),"")),"")),""),"")</f>
        <v/>
      </c>
      <c r="CW62" s="340" t="str">
        <f ca="1">IF(CW$5&lt;&gt;"",
IF(CW$5&gt;='2.1 Kraftwerk allgemein'!$F$15,
IF(CW$5&lt;='2.1 Kraftwerk allgemein'!$F$16,
$J62*INDEX('2.1 Kraftwerk allgemein'!$H$16:$S$16,,MATCH('2.5 CAPEX'!CW$5,'2.1 Kraftwerk allgemein'!$H$15:$S$15,0)),
IF(AND($M62="x",$F62&lt;&gt;0),
IF($F62=1,$J62,
IF('2.1 Kraftwerk allgemein'!$F$17-'2.5 CAPEX'!CW$5&gt;='2.5 CAPEX'!$F62*'1.1 Allgemein'!$I$27,
IF(SUM(OFFSET(CV62,0,-MIN($F62-2,COLUMN(CI62)-1),1,MIN($F62-1,COLUMN(CI62))))=0,$J62,""),"")),"")),""),"")</f>
        <v/>
      </c>
      <c r="CX62" s="340" t="str">
        <f ca="1">IF(CX$5&lt;&gt;"",
IF(CX$5&gt;='2.1 Kraftwerk allgemein'!$F$15,
IF(CX$5&lt;='2.1 Kraftwerk allgemein'!$F$16,
$J62*INDEX('2.1 Kraftwerk allgemein'!$H$16:$S$16,,MATCH('2.5 CAPEX'!CX$5,'2.1 Kraftwerk allgemein'!$H$15:$S$15,0)),
IF(AND($M62="x",$F62&lt;&gt;0),
IF($F62=1,$J62,
IF('2.1 Kraftwerk allgemein'!$F$17-'2.5 CAPEX'!CX$5&gt;='2.5 CAPEX'!$F62*'1.1 Allgemein'!$I$27,
IF(SUM(OFFSET(CW62,0,-MIN($F62-2,COLUMN(CJ62)-1),1,MIN($F62-1,COLUMN(CJ62))))=0,$J62,""),"")),"")),""),"")</f>
        <v/>
      </c>
      <c r="CY62" s="340" t="str">
        <f ca="1">IF(CY$5&lt;&gt;"",
IF(CY$5&gt;='2.1 Kraftwerk allgemein'!$F$15,
IF(CY$5&lt;='2.1 Kraftwerk allgemein'!$F$16,
$J62*INDEX('2.1 Kraftwerk allgemein'!$H$16:$S$16,,MATCH('2.5 CAPEX'!CY$5,'2.1 Kraftwerk allgemein'!$H$15:$S$15,0)),
IF(AND($M62="x",$F62&lt;&gt;0),
IF($F62=1,$J62,
IF('2.1 Kraftwerk allgemein'!$F$17-'2.5 CAPEX'!CY$5&gt;='2.5 CAPEX'!$F62*'1.1 Allgemein'!$I$27,
IF(SUM(OFFSET(CX62,0,-MIN($F62-2,COLUMN(CK62)-1),1,MIN($F62-1,COLUMN(CK62))))=0,$J62,""),"")),"")),""),"")</f>
        <v/>
      </c>
      <c r="CZ62" s="340" t="str">
        <f ca="1">IF(CZ$5&lt;&gt;"",
IF(CZ$5&gt;='2.1 Kraftwerk allgemein'!$F$15,
IF(CZ$5&lt;='2.1 Kraftwerk allgemein'!$F$16,
$J62*INDEX('2.1 Kraftwerk allgemein'!$H$16:$S$16,,MATCH('2.5 CAPEX'!CZ$5,'2.1 Kraftwerk allgemein'!$H$15:$S$15,0)),
IF(AND($M62="x",$F62&lt;&gt;0),
IF($F62=1,$J62,
IF('2.1 Kraftwerk allgemein'!$F$17-'2.5 CAPEX'!CZ$5&gt;='2.5 CAPEX'!$F62*'1.1 Allgemein'!$I$27,
IF(SUM(OFFSET(CY62,0,-MIN($F62-2,COLUMN(CL62)-1),1,MIN($F62-1,COLUMN(CL62))))=0,$J62,""),"")),"")),""),"")</f>
        <v/>
      </c>
      <c r="DA62" s="340" t="str">
        <f ca="1">IF(DA$5&lt;&gt;"",
IF(DA$5&gt;='2.1 Kraftwerk allgemein'!$F$15,
IF(DA$5&lt;='2.1 Kraftwerk allgemein'!$F$16,
$J62*INDEX('2.1 Kraftwerk allgemein'!$H$16:$S$16,,MATCH('2.5 CAPEX'!DA$5,'2.1 Kraftwerk allgemein'!$H$15:$S$15,0)),
IF(AND($M62="x",$F62&lt;&gt;0),
IF($F62=1,$J62,
IF('2.1 Kraftwerk allgemein'!$F$17-'2.5 CAPEX'!DA$5&gt;='2.5 CAPEX'!$F62*'1.1 Allgemein'!$I$27,
IF(SUM(OFFSET(CZ62,0,-MIN($F62-2,COLUMN(CM62)-1),1,MIN($F62-1,COLUMN(CM62))))=0,$J62,""),"")),"")),""),"")</f>
        <v/>
      </c>
      <c r="DB62" s="340" t="str">
        <f ca="1">IF(DB$5&lt;&gt;"",
IF(DB$5&gt;='2.1 Kraftwerk allgemein'!$F$15,
IF(DB$5&lt;='2.1 Kraftwerk allgemein'!$F$16,
$J62*INDEX('2.1 Kraftwerk allgemein'!$H$16:$S$16,,MATCH('2.5 CAPEX'!DB$5,'2.1 Kraftwerk allgemein'!$H$15:$S$15,0)),
IF(AND($M62="x",$F62&lt;&gt;0),
IF($F62=1,$J62,
IF('2.1 Kraftwerk allgemein'!$F$17-'2.5 CAPEX'!DB$5&gt;='2.5 CAPEX'!$F62*'1.1 Allgemein'!$I$27,
IF(SUM(OFFSET(DA62,0,-MIN($F62-2,COLUMN(CN62)-1),1,MIN($F62-1,COLUMN(CN62))))=0,$J62,""),"")),"")),""),"")</f>
        <v/>
      </c>
      <c r="DC62" s="340" t="str">
        <f ca="1">IF(DC$5&lt;&gt;"",
IF(DC$5&gt;='2.1 Kraftwerk allgemein'!$F$15,
IF(DC$5&lt;='2.1 Kraftwerk allgemein'!$F$16,
$J62*INDEX('2.1 Kraftwerk allgemein'!$H$16:$S$16,,MATCH('2.5 CAPEX'!DC$5,'2.1 Kraftwerk allgemein'!$H$15:$S$15,0)),
IF(AND($M62="x",$F62&lt;&gt;0),
IF($F62=1,$J62,
IF('2.1 Kraftwerk allgemein'!$F$17-'2.5 CAPEX'!DC$5&gt;='2.5 CAPEX'!$F62*'1.1 Allgemein'!$I$27,
IF(SUM(OFFSET(DB62,0,-MIN($F62-2,COLUMN(CO62)-1),1,MIN($F62-1,COLUMN(CO62))))=0,$J62,""),"")),"")),""),"")</f>
        <v/>
      </c>
      <c r="DD62" s="340" t="str">
        <f ca="1">IF(DD$5&lt;&gt;"",
IF(DD$5&gt;='2.1 Kraftwerk allgemein'!$F$15,
IF(DD$5&lt;='2.1 Kraftwerk allgemein'!$F$16,
$J62*INDEX('2.1 Kraftwerk allgemein'!$H$16:$S$16,,MATCH('2.5 CAPEX'!DD$5,'2.1 Kraftwerk allgemein'!$H$15:$S$15,0)),
IF(AND($M62="x",$F62&lt;&gt;0),
IF($F62=1,$J62,
IF('2.1 Kraftwerk allgemein'!$F$17-'2.5 CAPEX'!DD$5&gt;='2.5 CAPEX'!$F62*'1.1 Allgemein'!$I$27,
IF(SUM(OFFSET(DC62,0,-MIN($F62-2,COLUMN(CP62)-1),1,MIN($F62-1,COLUMN(CP62))))=0,$J62,""),"")),"")),""),"")</f>
        <v/>
      </c>
      <c r="DE62" s="340" t="str">
        <f ca="1">IF(DE$5&lt;&gt;"",
IF(DE$5&gt;='2.1 Kraftwerk allgemein'!$F$15,
IF(DE$5&lt;='2.1 Kraftwerk allgemein'!$F$16,
$J62*INDEX('2.1 Kraftwerk allgemein'!$H$16:$S$16,,MATCH('2.5 CAPEX'!DE$5,'2.1 Kraftwerk allgemein'!$H$15:$S$15,0)),
IF(AND($M62="x",$F62&lt;&gt;0),
IF($F62=1,$J62,
IF('2.1 Kraftwerk allgemein'!$F$17-'2.5 CAPEX'!DE$5&gt;='2.5 CAPEX'!$F62*'1.1 Allgemein'!$I$27,
IF(SUM(OFFSET(DD62,0,-MIN($F62-2,COLUMN(CQ62)-1),1,MIN($F62-1,COLUMN(CQ62))))=0,$J62,""),"")),"")),""),"")</f>
        <v/>
      </c>
      <c r="DF62" s="340" t="str">
        <f ca="1">IF(DF$5&lt;&gt;"",
IF(DF$5&gt;='2.1 Kraftwerk allgemein'!$F$15,
IF(DF$5&lt;='2.1 Kraftwerk allgemein'!$F$16,
$J62*INDEX('2.1 Kraftwerk allgemein'!$H$16:$S$16,,MATCH('2.5 CAPEX'!DF$5,'2.1 Kraftwerk allgemein'!$H$15:$S$15,0)),
IF(AND($M62="x",$F62&lt;&gt;0),
IF($F62=1,$J62,
IF('2.1 Kraftwerk allgemein'!$F$17-'2.5 CAPEX'!DF$5&gt;='2.5 CAPEX'!$F62*'1.1 Allgemein'!$I$27,
IF(SUM(OFFSET(DE62,0,-MIN($F62-2,COLUMN(CR62)-1),1,MIN($F62-1,COLUMN(CR62))))=0,$J62,""),"")),"")),""),"")</f>
        <v/>
      </c>
      <c r="DG62" s="340" t="str">
        <f ca="1">IF(DG$5&lt;&gt;"",
IF(DG$5&gt;='2.1 Kraftwerk allgemein'!$F$15,
IF(DG$5&lt;='2.1 Kraftwerk allgemein'!$F$16,
$J62*INDEX('2.1 Kraftwerk allgemein'!$H$16:$S$16,,MATCH('2.5 CAPEX'!DG$5,'2.1 Kraftwerk allgemein'!$H$15:$S$15,0)),
IF(AND($M62="x",$F62&lt;&gt;0),
IF($F62=1,$J62,
IF('2.1 Kraftwerk allgemein'!$F$17-'2.5 CAPEX'!DG$5&gt;='2.5 CAPEX'!$F62*'1.1 Allgemein'!$I$27,
IF(SUM(OFFSET(DF62,0,-MIN($F62-2,COLUMN(CS62)-1),1,MIN($F62-1,COLUMN(CS62))))=0,$J62,""),"")),"")),""),"")</f>
        <v/>
      </c>
      <c r="DH62" s="340" t="str">
        <f ca="1">IF(DH$5&lt;&gt;"",
IF(DH$5&gt;='2.1 Kraftwerk allgemein'!$F$15,
IF(DH$5&lt;='2.1 Kraftwerk allgemein'!$F$16,
$J62*INDEX('2.1 Kraftwerk allgemein'!$H$16:$S$16,,MATCH('2.5 CAPEX'!DH$5,'2.1 Kraftwerk allgemein'!$H$15:$S$15,0)),
IF(AND($M62="x",$F62&lt;&gt;0),
IF($F62=1,$J62,
IF('2.1 Kraftwerk allgemein'!$F$17-'2.5 CAPEX'!DH$5&gt;='2.5 CAPEX'!$F62*'1.1 Allgemein'!$I$27,
IF(SUM(OFFSET(DG62,0,-MIN($F62-2,COLUMN(CT62)-1),1,MIN($F62-1,COLUMN(CT62))))=0,$J62,""),"")),"")),""),"")</f>
        <v/>
      </c>
      <c r="DI62" s="340" t="str">
        <f ca="1">IF(DI$5&lt;&gt;"",
IF(DI$5&gt;='2.1 Kraftwerk allgemein'!$F$15,
IF(DI$5&lt;='2.1 Kraftwerk allgemein'!$F$16,
$J62*INDEX('2.1 Kraftwerk allgemein'!$H$16:$S$16,,MATCH('2.5 CAPEX'!DI$5,'2.1 Kraftwerk allgemein'!$H$15:$S$15,0)),
IF(AND($M62="x",$F62&lt;&gt;0),
IF($F62=1,$J62,
IF('2.1 Kraftwerk allgemein'!$F$17-'2.5 CAPEX'!DI$5&gt;='2.5 CAPEX'!$F62*'1.1 Allgemein'!$I$27,
IF(SUM(OFFSET(DH62,0,-MIN($F62-2,COLUMN(CU62)-1),1,MIN($F62-1,COLUMN(CU62))))=0,$J62,""),"")),"")),""),"")</f>
        <v/>
      </c>
      <c r="DJ62" s="340" t="str">
        <f ca="1">IF(DJ$5&lt;&gt;"",
IF(DJ$5&gt;='2.1 Kraftwerk allgemein'!$F$15,
IF(DJ$5&lt;='2.1 Kraftwerk allgemein'!$F$16,
$J62*INDEX('2.1 Kraftwerk allgemein'!$H$16:$S$16,,MATCH('2.5 CAPEX'!DJ$5,'2.1 Kraftwerk allgemein'!$H$15:$S$15,0)),
IF(AND($M62="x",$F62&lt;&gt;0),
IF($F62=1,$J62,
IF('2.1 Kraftwerk allgemein'!$F$17-'2.5 CAPEX'!DJ$5&gt;='2.5 CAPEX'!$F62*'1.1 Allgemein'!$I$27,
IF(SUM(OFFSET(DI62,0,-MIN($F62-2,COLUMN(CV62)-1),1,MIN($F62-1,COLUMN(CV62))))=0,$J62,""),"")),"")),""),"")</f>
        <v/>
      </c>
      <c r="DK62" s="340" t="str">
        <f ca="1">IF(DK$5&lt;&gt;"",
IF(DK$5&gt;='2.1 Kraftwerk allgemein'!$F$15,
IF(DK$5&lt;='2.1 Kraftwerk allgemein'!$F$16,
$J62*INDEX('2.1 Kraftwerk allgemein'!$H$16:$S$16,,MATCH('2.5 CAPEX'!DK$5,'2.1 Kraftwerk allgemein'!$H$15:$S$15,0)),
IF(AND($M62="x",$F62&lt;&gt;0),
IF($F62=1,$J62,
IF('2.1 Kraftwerk allgemein'!$F$17-'2.5 CAPEX'!DK$5&gt;='2.5 CAPEX'!$F62*'1.1 Allgemein'!$I$27,
IF(SUM(OFFSET(DJ62,0,-MIN($F62-2,COLUMN(CW62)-1),1,MIN($F62-1,COLUMN(CW62))))=0,$J62,""),"")),"")),""),"")</f>
        <v/>
      </c>
    </row>
    <row r="63" spans="2:115" s="7" customFormat="1" ht="15" customHeight="1" x14ac:dyDescent="0.35">
      <c r="D63" s="41">
        <v>504</v>
      </c>
      <c r="E63" s="41" t="str">
        <f>IF('2.1 Kraftwerk allgemein'!$F$2="f",d_f_i!$B259,IF('2.1 Kraftwerk allgemein'!$F$2="i",d_f_i!$C259,d_f_i!$A259))</f>
        <v>Seilbahnstatik</v>
      </c>
      <c r="F63" s="19">
        <f>INDEX('1.1 Allgemein'!$1:$1048576,MATCH('2.5 CAPEX'!D63,'1.1 Allgemein'!$E:$E,0),MATCH('2.5 CAPEX'!$F$11,'1.1 Allgemein'!$34:$34,0))</f>
        <v>50</v>
      </c>
      <c r="G63" s="93">
        <f t="shared" ca="1" si="5"/>
        <v>0</v>
      </c>
      <c r="H63" s="94">
        <f ca="1">SUM(OFFSET(O63,0,0,1,'2.1 Kraftwerk allgemein'!$F$17-'2.5 CAPEX'!$O$5+1))-J63</f>
        <v>0</v>
      </c>
      <c r="I63" s="336"/>
      <c r="J63" s="336"/>
      <c r="K63" s="68" t="str">
        <f>IF($D63&lt;&gt;"",IF(INDEX('1.1 Allgemein'!$1:$1048576,MATCH('2.5 CAPEX'!$D63,'1.1 Allgemein'!$E:$E,0),MATCH('2.5 CAPEX'!K$11,'1.1 Allgemein'!$34:$34,0))&lt;&gt;0,INDEX('1.1 Allgemein'!$1:$1048576,MATCH('2.5 CAPEX'!$D63,'1.1 Allgemein'!$E:$E,0),MATCH('2.5 CAPEX'!K$11,'1.1 Allgemein'!$34:$34,0)),""),"")</f>
        <v/>
      </c>
      <c r="L63" s="68" t="str">
        <f>IF($D63&lt;&gt;"",IF(INDEX('1.1 Allgemein'!$1:$1048576,MATCH('2.5 CAPEX'!$D63,'1.1 Allgemein'!$E:$E,0),MATCH('2.5 CAPEX'!L$11,'1.1 Allgemein'!$34:$34,0))&lt;&gt;0,INDEX('1.1 Allgemein'!$1:$1048576,MATCH('2.5 CAPEX'!$D63,'1.1 Allgemein'!$E:$E,0),MATCH('2.5 CAPEX'!L$11,'1.1 Allgemein'!$34:$34,0)),""),"")</f>
        <v/>
      </c>
      <c r="M63" s="68" t="str">
        <f>IF($D63&lt;&gt;"",IF(INDEX('1.1 Allgemein'!$1:$1048576,MATCH('2.5 CAPEX'!$D63,'1.1 Allgemein'!$E:$E,0),MATCH('2.5 CAPEX'!M$11,'1.1 Allgemein'!$34:$34,0))&lt;&gt;0,INDEX('1.1 Allgemein'!$1:$1048576,MATCH('2.5 CAPEX'!$D63,'1.1 Allgemein'!$E:$E,0),MATCH('2.5 CAPEX'!M$11,'1.1 Allgemein'!$34:$34,0)),""),"")</f>
        <v>x</v>
      </c>
      <c r="N63" s="69"/>
      <c r="O63" s="340">
        <f ca="1">IF(O$5&lt;&gt;"",
IF(O$5&gt;='2.1 Kraftwerk allgemein'!$F$15,
IF(O$5&lt;='2.1 Kraftwerk allgemein'!$F$16,
$J63*INDEX('2.1 Kraftwerk allgemein'!$H$16:$S$16,,MATCH('2.5 CAPEX'!O$5,'2.1 Kraftwerk allgemein'!$H$15:$S$15,0)),
IF(AND($M63="x",$F63&lt;&gt;0),
IF($F63=1,$J63,
IF('2.1 Kraftwerk allgemein'!$F$17-'2.5 CAPEX'!O$5&gt;='2.5 CAPEX'!$F63*'1.1 Allgemein'!$I$27,
IF(SUM(OFFSET(N63,0,-MIN($F63-2,COLUMN(A63)-1),1,MIN($F63-1,COLUMN(A63))))=0,$J63,""),"")),"")),""),"")</f>
        <v>0</v>
      </c>
      <c r="P63" s="340">
        <f ca="1">IF(P$5&lt;&gt;"",
IF(P$5&gt;='2.1 Kraftwerk allgemein'!$F$15,
IF(P$5&lt;='2.1 Kraftwerk allgemein'!$F$16,
$J63*INDEX('2.1 Kraftwerk allgemein'!$H$16:$S$16,,MATCH('2.5 CAPEX'!P$5,'2.1 Kraftwerk allgemein'!$H$15:$S$15,0)),
IF(AND($M63="x",$F63&lt;&gt;0),
IF($F63=1,$J63,
IF('2.1 Kraftwerk allgemein'!$F$17-'2.5 CAPEX'!P$5&gt;='2.5 CAPEX'!$F63*'1.1 Allgemein'!$I$27,
IF(SUM(OFFSET(O63,0,-MIN($F63-2,COLUMN(B63)-1),1,MIN($F63-1,COLUMN(B63))))=0,$J63,""),"")),"")),""),"")</f>
        <v>0</v>
      </c>
      <c r="Q63" s="340">
        <f ca="1">IF(Q$5&lt;&gt;"",
IF(Q$5&gt;='2.1 Kraftwerk allgemein'!$F$15,
IF(Q$5&lt;='2.1 Kraftwerk allgemein'!$F$16,
$J63*INDEX('2.1 Kraftwerk allgemein'!$H$16:$S$16,,MATCH('2.5 CAPEX'!Q$5,'2.1 Kraftwerk allgemein'!$H$15:$S$15,0)),
IF(AND($M63="x",$F63&lt;&gt;0),
IF($F63=1,$J63,
IF('2.1 Kraftwerk allgemein'!$F$17-'2.5 CAPEX'!Q$5&gt;='2.5 CAPEX'!$F63*'1.1 Allgemein'!$I$27,
IF(SUM(OFFSET(P63,0,-MIN($F63-2,COLUMN(C63)-1),1,MIN($F63-1,COLUMN(C63))))=0,$J63,""),"")),"")),""),"")</f>
        <v>0</v>
      </c>
      <c r="R63" s="340">
        <f ca="1">IF(R$5&lt;&gt;"",
IF(R$5&gt;='2.1 Kraftwerk allgemein'!$F$15,
IF(R$5&lt;='2.1 Kraftwerk allgemein'!$F$16,
$J63*INDEX('2.1 Kraftwerk allgemein'!$H$16:$S$16,,MATCH('2.5 CAPEX'!R$5,'2.1 Kraftwerk allgemein'!$H$15:$S$15,0)),
IF(AND($M63="x",$F63&lt;&gt;0),
IF($F63=1,$J63,
IF('2.1 Kraftwerk allgemein'!$F$17-'2.5 CAPEX'!R$5&gt;='2.5 CAPEX'!$F63*'1.1 Allgemein'!$I$27,
IF(SUM(OFFSET(Q63,0,-MIN($F63-2,COLUMN(D63)-1),1,MIN($F63-1,COLUMN(D63))))=0,$J63,""),"")),"")),""),"")</f>
        <v>0</v>
      </c>
      <c r="S63" s="340">
        <f ca="1">IF(S$5&lt;&gt;"",
IF(S$5&gt;='2.1 Kraftwerk allgemein'!$F$15,
IF(S$5&lt;='2.1 Kraftwerk allgemein'!$F$16,
$J63*INDEX('2.1 Kraftwerk allgemein'!$H$16:$S$16,,MATCH('2.5 CAPEX'!S$5,'2.1 Kraftwerk allgemein'!$H$15:$S$15,0)),
IF(AND($M63="x",$F63&lt;&gt;0),
IF($F63=1,$J63,
IF('2.1 Kraftwerk allgemein'!$F$17-'2.5 CAPEX'!S$5&gt;='2.5 CAPEX'!$F63*'1.1 Allgemein'!$I$27,
IF(SUM(OFFSET(R63,0,-MIN($F63-2,COLUMN(E63)-1),1,MIN($F63-1,COLUMN(E63))))=0,$J63,""),"")),"")),""),"")</f>
        <v>0</v>
      </c>
      <c r="T63" s="340">
        <f ca="1">IF(T$5&lt;&gt;"",
IF(T$5&gt;='2.1 Kraftwerk allgemein'!$F$15,
IF(T$5&lt;='2.1 Kraftwerk allgemein'!$F$16,
$J63*INDEX('2.1 Kraftwerk allgemein'!$H$16:$S$16,,MATCH('2.5 CAPEX'!T$5,'2.1 Kraftwerk allgemein'!$H$15:$S$15,0)),
IF(AND($M63="x",$F63&lt;&gt;0),
IF($F63=1,$J63,
IF('2.1 Kraftwerk allgemein'!$F$17-'2.5 CAPEX'!T$5&gt;='2.5 CAPEX'!$F63*'1.1 Allgemein'!$I$27,
IF(SUM(OFFSET(S63,0,-MIN($F63-2,COLUMN(F63)-1),1,MIN($F63-1,COLUMN(F63))))=0,$J63,""),"")),"")),""),"")</f>
        <v>0</v>
      </c>
      <c r="U63" s="340">
        <f ca="1">IF(U$5&lt;&gt;"",
IF(U$5&gt;='2.1 Kraftwerk allgemein'!$F$15,
IF(U$5&lt;='2.1 Kraftwerk allgemein'!$F$16,
$J63*INDEX('2.1 Kraftwerk allgemein'!$H$16:$S$16,,MATCH('2.5 CAPEX'!U$5,'2.1 Kraftwerk allgemein'!$H$15:$S$15,0)),
IF(AND($M63="x",$F63&lt;&gt;0),
IF($F63=1,$J63,
IF('2.1 Kraftwerk allgemein'!$F$17-'2.5 CAPEX'!U$5&gt;='2.5 CAPEX'!$F63*'1.1 Allgemein'!$I$27,
IF(SUM(OFFSET(T63,0,-MIN($F63-2,COLUMN(G63)-1),1,MIN($F63-1,COLUMN(G63))))=0,$J63,""),"")),"")),""),"")</f>
        <v>0</v>
      </c>
      <c r="V63" s="340">
        <f ca="1">IF(V$5&lt;&gt;"",
IF(V$5&gt;='2.1 Kraftwerk allgemein'!$F$15,
IF(V$5&lt;='2.1 Kraftwerk allgemein'!$F$16,
$J63*INDEX('2.1 Kraftwerk allgemein'!$H$16:$S$16,,MATCH('2.5 CAPEX'!V$5,'2.1 Kraftwerk allgemein'!$H$15:$S$15,0)),
IF(AND($M63="x",$F63&lt;&gt;0),
IF($F63=1,$J63,
IF('2.1 Kraftwerk allgemein'!$F$17-'2.5 CAPEX'!V$5&gt;='2.5 CAPEX'!$F63*'1.1 Allgemein'!$I$27,
IF(SUM(OFFSET(U63,0,-MIN($F63-2,COLUMN(H63)-1),1,MIN($F63-1,COLUMN(H63))))=0,$J63,""),"")),"")),""),"")</f>
        <v>0</v>
      </c>
      <c r="W63" s="340">
        <f ca="1">IF(W$5&lt;&gt;"",
IF(W$5&gt;='2.1 Kraftwerk allgemein'!$F$15,
IF(W$5&lt;='2.1 Kraftwerk allgemein'!$F$16,
$J63*INDEX('2.1 Kraftwerk allgemein'!$H$16:$S$16,,MATCH('2.5 CAPEX'!W$5,'2.1 Kraftwerk allgemein'!$H$15:$S$15,0)),
IF(AND($M63="x",$F63&lt;&gt;0),
IF($F63=1,$J63,
IF('2.1 Kraftwerk allgemein'!$F$17-'2.5 CAPEX'!W$5&gt;='2.5 CAPEX'!$F63*'1.1 Allgemein'!$I$27,
IF(SUM(OFFSET(V63,0,-MIN($F63-2,COLUMN(I63)-1),1,MIN($F63-1,COLUMN(I63))))=0,$J63,""),"")),"")),""),"")</f>
        <v>0</v>
      </c>
      <c r="X63" s="340">
        <f ca="1">IF(X$5&lt;&gt;"",
IF(X$5&gt;='2.1 Kraftwerk allgemein'!$F$15,
IF(X$5&lt;='2.1 Kraftwerk allgemein'!$F$16,
$J63*INDEX('2.1 Kraftwerk allgemein'!$H$16:$S$16,,MATCH('2.5 CAPEX'!X$5,'2.1 Kraftwerk allgemein'!$H$15:$S$15,0)),
IF(AND($M63="x",$F63&lt;&gt;0),
IF($F63=1,$J63,
IF('2.1 Kraftwerk allgemein'!$F$17-'2.5 CAPEX'!X$5&gt;='2.5 CAPEX'!$F63*'1.1 Allgemein'!$I$27,
IF(SUM(OFFSET(W63,0,-MIN($F63-2,COLUMN(J63)-1),1,MIN($F63-1,COLUMN(J63))))=0,$J63,""),"")),"")),""),"")</f>
        <v>0</v>
      </c>
      <c r="Y63" s="340">
        <f ca="1">IF(Y$5&lt;&gt;"",
IF(Y$5&gt;='2.1 Kraftwerk allgemein'!$F$15,
IF(Y$5&lt;='2.1 Kraftwerk allgemein'!$F$16,
$J63*INDEX('2.1 Kraftwerk allgemein'!$H$16:$S$16,,MATCH('2.5 CAPEX'!Y$5,'2.1 Kraftwerk allgemein'!$H$15:$S$15,0)),
IF(AND($M63="x",$F63&lt;&gt;0),
IF($F63=1,$J63,
IF('2.1 Kraftwerk allgemein'!$F$17-'2.5 CAPEX'!Y$5&gt;='2.5 CAPEX'!$F63*'1.1 Allgemein'!$I$27,
IF(SUM(OFFSET(X63,0,-MIN($F63-2,COLUMN(K63)-1),1,MIN($F63-1,COLUMN(K63))))=0,$J63,""),"")),"")),""),"")</f>
        <v>0</v>
      </c>
      <c r="Z63" s="340">
        <f ca="1">IF(Z$5&lt;&gt;"",
IF(Z$5&gt;='2.1 Kraftwerk allgemein'!$F$15,
IF(Z$5&lt;='2.1 Kraftwerk allgemein'!$F$16,
$J63*INDEX('2.1 Kraftwerk allgemein'!$H$16:$S$16,,MATCH('2.5 CAPEX'!Z$5,'2.1 Kraftwerk allgemein'!$H$15:$S$15,0)),
IF(AND($M63="x",$F63&lt;&gt;0),
IF($F63=1,$J63,
IF('2.1 Kraftwerk allgemein'!$F$17-'2.5 CAPEX'!Z$5&gt;='2.5 CAPEX'!$F63*'1.1 Allgemein'!$I$27,
IF(SUM(OFFSET(Y63,0,-MIN($F63-2,COLUMN(L63)-1),1,MIN($F63-1,COLUMN(L63))))=0,$J63,""),"")),"")),""),"")</f>
        <v>0</v>
      </c>
      <c r="AA63" s="340">
        <f ca="1">IF(AA$5&lt;&gt;"",
IF(AA$5&gt;='2.1 Kraftwerk allgemein'!$F$15,
IF(AA$5&lt;='2.1 Kraftwerk allgemein'!$F$16,
$J63*INDEX('2.1 Kraftwerk allgemein'!$H$16:$S$16,,MATCH('2.5 CAPEX'!AA$5,'2.1 Kraftwerk allgemein'!$H$15:$S$15,0)),
IF(AND($M63="x",$F63&lt;&gt;0),
IF($F63=1,$J63,
IF('2.1 Kraftwerk allgemein'!$F$17-'2.5 CAPEX'!AA$5&gt;='2.5 CAPEX'!$F63*'1.1 Allgemein'!$I$27,
IF(SUM(OFFSET(Z63,0,-MIN($F63-2,COLUMN(M63)-1),1,MIN($F63-1,COLUMN(M63))))=0,$J63,""),"")),"")),""),"")</f>
        <v>0</v>
      </c>
      <c r="AB63" s="340">
        <f ca="1">IF(AB$5&lt;&gt;"",
IF(AB$5&gt;='2.1 Kraftwerk allgemein'!$F$15,
IF(AB$5&lt;='2.1 Kraftwerk allgemein'!$F$16,
$J63*INDEX('2.1 Kraftwerk allgemein'!$H$16:$S$16,,MATCH('2.5 CAPEX'!AB$5,'2.1 Kraftwerk allgemein'!$H$15:$S$15,0)),
IF(AND($M63="x",$F63&lt;&gt;0),
IF($F63=1,$J63,
IF('2.1 Kraftwerk allgemein'!$F$17-'2.5 CAPEX'!AB$5&gt;='2.5 CAPEX'!$F63*'1.1 Allgemein'!$I$27,
IF(SUM(OFFSET(AA63,0,-MIN($F63-2,COLUMN(N63)-1),1,MIN($F63-1,COLUMN(N63))))=0,$J63,""),"")),"")),""),"")</f>
        <v>0</v>
      </c>
      <c r="AC63" s="340">
        <f ca="1">IF(AC$5&lt;&gt;"",
IF(AC$5&gt;='2.1 Kraftwerk allgemein'!$F$15,
IF(AC$5&lt;='2.1 Kraftwerk allgemein'!$F$16,
$J63*INDEX('2.1 Kraftwerk allgemein'!$H$16:$S$16,,MATCH('2.5 CAPEX'!AC$5,'2.1 Kraftwerk allgemein'!$H$15:$S$15,0)),
IF(AND($M63="x",$F63&lt;&gt;0),
IF($F63=1,$J63,
IF('2.1 Kraftwerk allgemein'!$F$17-'2.5 CAPEX'!AC$5&gt;='2.5 CAPEX'!$F63*'1.1 Allgemein'!$I$27,
IF(SUM(OFFSET(AB63,0,-MIN($F63-2,COLUMN(O63)-1),1,MIN($F63-1,COLUMN(O63))))=0,$J63,""),"")),"")),""),"")</f>
        <v>0</v>
      </c>
      <c r="AD63" s="340">
        <f ca="1">IF(AD$5&lt;&gt;"",
IF(AD$5&gt;='2.1 Kraftwerk allgemein'!$F$15,
IF(AD$5&lt;='2.1 Kraftwerk allgemein'!$F$16,
$J63*INDEX('2.1 Kraftwerk allgemein'!$H$16:$S$16,,MATCH('2.5 CAPEX'!AD$5,'2.1 Kraftwerk allgemein'!$H$15:$S$15,0)),
IF(AND($M63="x",$F63&lt;&gt;0),
IF($F63=1,$J63,
IF('2.1 Kraftwerk allgemein'!$F$17-'2.5 CAPEX'!AD$5&gt;='2.5 CAPEX'!$F63*'1.1 Allgemein'!$I$27,
IF(SUM(OFFSET(AC63,0,-MIN($F63-2,COLUMN(P63)-1),1,MIN($F63-1,COLUMN(P63))))=0,$J63,""),"")),"")),""),"")</f>
        <v>0</v>
      </c>
      <c r="AE63" s="340">
        <f ca="1">IF(AE$5&lt;&gt;"",
IF(AE$5&gt;='2.1 Kraftwerk allgemein'!$F$15,
IF(AE$5&lt;='2.1 Kraftwerk allgemein'!$F$16,
$J63*INDEX('2.1 Kraftwerk allgemein'!$H$16:$S$16,,MATCH('2.5 CAPEX'!AE$5,'2.1 Kraftwerk allgemein'!$H$15:$S$15,0)),
IF(AND($M63="x",$F63&lt;&gt;0),
IF($F63=1,$J63,
IF('2.1 Kraftwerk allgemein'!$F$17-'2.5 CAPEX'!AE$5&gt;='2.5 CAPEX'!$F63*'1.1 Allgemein'!$I$27,
IF(SUM(OFFSET(AD63,0,-MIN($F63-2,COLUMN(Q63)-1),1,MIN($F63-1,COLUMN(Q63))))=0,$J63,""),"")),"")),""),"")</f>
        <v>0</v>
      </c>
      <c r="AF63" s="340">
        <f ca="1">IF(AF$5&lt;&gt;"",
IF(AF$5&gt;='2.1 Kraftwerk allgemein'!$F$15,
IF(AF$5&lt;='2.1 Kraftwerk allgemein'!$F$16,
$J63*INDEX('2.1 Kraftwerk allgemein'!$H$16:$S$16,,MATCH('2.5 CAPEX'!AF$5,'2.1 Kraftwerk allgemein'!$H$15:$S$15,0)),
IF(AND($M63="x",$F63&lt;&gt;0),
IF($F63=1,$J63,
IF('2.1 Kraftwerk allgemein'!$F$17-'2.5 CAPEX'!AF$5&gt;='2.5 CAPEX'!$F63*'1.1 Allgemein'!$I$27,
IF(SUM(OFFSET(AE63,0,-MIN($F63-2,COLUMN(R63)-1),1,MIN($F63-1,COLUMN(R63))))=0,$J63,""),"")),"")),""),"")</f>
        <v>0</v>
      </c>
      <c r="AG63" s="340">
        <f ca="1">IF(AG$5&lt;&gt;"",
IF(AG$5&gt;='2.1 Kraftwerk allgemein'!$F$15,
IF(AG$5&lt;='2.1 Kraftwerk allgemein'!$F$16,
$J63*INDEX('2.1 Kraftwerk allgemein'!$H$16:$S$16,,MATCH('2.5 CAPEX'!AG$5,'2.1 Kraftwerk allgemein'!$H$15:$S$15,0)),
IF(AND($M63="x",$F63&lt;&gt;0),
IF($F63=1,$J63,
IF('2.1 Kraftwerk allgemein'!$F$17-'2.5 CAPEX'!AG$5&gt;='2.5 CAPEX'!$F63*'1.1 Allgemein'!$I$27,
IF(SUM(OFFSET(AF63,0,-MIN($F63-2,COLUMN(S63)-1),1,MIN($F63-1,COLUMN(S63))))=0,$J63,""),"")),"")),""),"")</f>
        <v>0</v>
      </c>
      <c r="AH63" s="340">
        <f ca="1">IF(AH$5&lt;&gt;"",
IF(AH$5&gt;='2.1 Kraftwerk allgemein'!$F$15,
IF(AH$5&lt;='2.1 Kraftwerk allgemein'!$F$16,
$J63*INDEX('2.1 Kraftwerk allgemein'!$H$16:$S$16,,MATCH('2.5 CAPEX'!AH$5,'2.1 Kraftwerk allgemein'!$H$15:$S$15,0)),
IF(AND($M63="x",$F63&lt;&gt;0),
IF($F63=1,$J63,
IF('2.1 Kraftwerk allgemein'!$F$17-'2.5 CAPEX'!AH$5&gt;='2.5 CAPEX'!$F63*'1.1 Allgemein'!$I$27,
IF(SUM(OFFSET(AG63,0,-MIN($F63-2,COLUMN(T63)-1),1,MIN($F63-1,COLUMN(T63))))=0,$J63,""),"")),"")),""),"")</f>
        <v>0</v>
      </c>
      <c r="AI63" s="340">
        <f ca="1">IF(AI$5&lt;&gt;"",
IF(AI$5&gt;='2.1 Kraftwerk allgemein'!$F$15,
IF(AI$5&lt;='2.1 Kraftwerk allgemein'!$F$16,
$J63*INDEX('2.1 Kraftwerk allgemein'!$H$16:$S$16,,MATCH('2.5 CAPEX'!AI$5,'2.1 Kraftwerk allgemein'!$H$15:$S$15,0)),
IF(AND($M63="x",$F63&lt;&gt;0),
IF($F63=1,$J63,
IF('2.1 Kraftwerk allgemein'!$F$17-'2.5 CAPEX'!AI$5&gt;='2.5 CAPEX'!$F63*'1.1 Allgemein'!$I$27,
IF(SUM(OFFSET(AH63,0,-MIN($F63-2,COLUMN(U63)-1),1,MIN($F63-1,COLUMN(U63))))=0,$J63,""),"")),"")),""),"")</f>
        <v>0</v>
      </c>
      <c r="AJ63" s="340">
        <f ca="1">IF(AJ$5&lt;&gt;"",
IF(AJ$5&gt;='2.1 Kraftwerk allgemein'!$F$15,
IF(AJ$5&lt;='2.1 Kraftwerk allgemein'!$F$16,
$J63*INDEX('2.1 Kraftwerk allgemein'!$H$16:$S$16,,MATCH('2.5 CAPEX'!AJ$5,'2.1 Kraftwerk allgemein'!$H$15:$S$15,0)),
IF(AND($M63="x",$F63&lt;&gt;0),
IF($F63=1,$J63,
IF('2.1 Kraftwerk allgemein'!$F$17-'2.5 CAPEX'!AJ$5&gt;='2.5 CAPEX'!$F63*'1.1 Allgemein'!$I$27,
IF(SUM(OFFSET(AI63,0,-MIN($F63-2,COLUMN(V63)-1),1,MIN($F63-1,COLUMN(V63))))=0,$J63,""),"")),"")),""),"")</f>
        <v>0</v>
      </c>
      <c r="AK63" s="340">
        <f ca="1">IF(AK$5&lt;&gt;"",
IF(AK$5&gt;='2.1 Kraftwerk allgemein'!$F$15,
IF(AK$5&lt;='2.1 Kraftwerk allgemein'!$F$16,
$J63*INDEX('2.1 Kraftwerk allgemein'!$H$16:$S$16,,MATCH('2.5 CAPEX'!AK$5,'2.1 Kraftwerk allgemein'!$H$15:$S$15,0)),
IF(AND($M63="x",$F63&lt;&gt;0),
IF($F63=1,$J63,
IF('2.1 Kraftwerk allgemein'!$F$17-'2.5 CAPEX'!AK$5&gt;='2.5 CAPEX'!$F63*'1.1 Allgemein'!$I$27,
IF(SUM(OFFSET(AJ63,0,-MIN($F63-2,COLUMN(W63)-1),1,MIN($F63-1,COLUMN(W63))))=0,$J63,""),"")),"")),""),"")</f>
        <v>0</v>
      </c>
      <c r="AL63" s="340" t="str">
        <f ca="1">IF(AL$5&lt;&gt;"",
IF(AL$5&gt;='2.1 Kraftwerk allgemein'!$F$15,
IF(AL$5&lt;='2.1 Kraftwerk allgemein'!$F$16,
$J63*INDEX('2.1 Kraftwerk allgemein'!$H$16:$S$16,,MATCH('2.5 CAPEX'!AL$5,'2.1 Kraftwerk allgemein'!$H$15:$S$15,0)),
IF(AND($M63="x",$F63&lt;&gt;0),
IF($F63=1,$J63,
IF('2.1 Kraftwerk allgemein'!$F$17-'2.5 CAPEX'!AL$5&gt;='2.5 CAPEX'!$F63*'1.1 Allgemein'!$I$27,
IF(SUM(OFFSET(AK63,0,-MIN($F63-2,COLUMN(X63)-1),1,MIN($F63-1,COLUMN(X63))))=0,$J63,""),"")),"")),""),"")</f>
        <v/>
      </c>
      <c r="AM63" s="340" t="str">
        <f ca="1">IF(AM$5&lt;&gt;"",
IF(AM$5&gt;='2.1 Kraftwerk allgemein'!$F$15,
IF(AM$5&lt;='2.1 Kraftwerk allgemein'!$F$16,
$J63*INDEX('2.1 Kraftwerk allgemein'!$H$16:$S$16,,MATCH('2.5 CAPEX'!AM$5,'2.1 Kraftwerk allgemein'!$H$15:$S$15,0)),
IF(AND($M63="x",$F63&lt;&gt;0),
IF($F63=1,$J63,
IF('2.1 Kraftwerk allgemein'!$F$17-'2.5 CAPEX'!AM$5&gt;='2.5 CAPEX'!$F63*'1.1 Allgemein'!$I$27,
IF(SUM(OFFSET(AL63,0,-MIN($F63-2,COLUMN(Y63)-1),1,MIN($F63-1,COLUMN(Y63))))=0,$J63,""),"")),"")),""),"")</f>
        <v/>
      </c>
      <c r="AN63" s="340" t="str">
        <f ca="1">IF(AN$5&lt;&gt;"",
IF(AN$5&gt;='2.1 Kraftwerk allgemein'!$F$15,
IF(AN$5&lt;='2.1 Kraftwerk allgemein'!$F$16,
$J63*INDEX('2.1 Kraftwerk allgemein'!$H$16:$S$16,,MATCH('2.5 CAPEX'!AN$5,'2.1 Kraftwerk allgemein'!$H$15:$S$15,0)),
IF(AND($M63="x",$F63&lt;&gt;0),
IF($F63=1,$J63,
IF('2.1 Kraftwerk allgemein'!$F$17-'2.5 CAPEX'!AN$5&gt;='2.5 CAPEX'!$F63*'1.1 Allgemein'!$I$27,
IF(SUM(OFFSET(AM63,0,-MIN($F63-2,COLUMN(Z63)-1),1,MIN($F63-1,COLUMN(Z63))))=0,$J63,""),"")),"")),""),"")</f>
        <v/>
      </c>
      <c r="AO63" s="340" t="str">
        <f ca="1">IF(AO$5&lt;&gt;"",
IF(AO$5&gt;='2.1 Kraftwerk allgemein'!$F$15,
IF(AO$5&lt;='2.1 Kraftwerk allgemein'!$F$16,
$J63*INDEX('2.1 Kraftwerk allgemein'!$H$16:$S$16,,MATCH('2.5 CAPEX'!AO$5,'2.1 Kraftwerk allgemein'!$H$15:$S$15,0)),
IF(AND($M63="x",$F63&lt;&gt;0),
IF($F63=1,$J63,
IF('2.1 Kraftwerk allgemein'!$F$17-'2.5 CAPEX'!AO$5&gt;='2.5 CAPEX'!$F63*'1.1 Allgemein'!$I$27,
IF(SUM(OFFSET(AN63,0,-MIN($F63-2,COLUMN(AA63)-1),1,MIN($F63-1,COLUMN(AA63))))=0,$J63,""),"")),"")),""),"")</f>
        <v/>
      </c>
      <c r="AP63" s="340" t="str">
        <f ca="1">IF(AP$5&lt;&gt;"",
IF(AP$5&gt;='2.1 Kraftwerk allgemein'!$F$15,
IF(AP$5&lt;='2.1 Kraftwerk allgemein'!$F$16,
$J63*INDEX('2.1 Kraftwerk allgemein'!$H$16:$S$16,,MATCH('2.5 CAPEX'!AP$5,'2.1 Kraftwerk allgemein'!$H$15:$S$15,0)),
IF(AND($M63="x",$F63&lt;&gt;0),
IF($F63=1,$J63,
IF('2.1 Kraftwerk allgemein'!$F$17-'2.5 CAPEX'!AP$5&gt;='2.5 CAPEX'!$F63*'1.1 Allgemein'!$I$27,
IF(SUM(OFFSET(AO63,0,-MIN($F63-2,COLUMN(AB63)-1),1,MIN($F63-1,COLUMN(AB63))))=0,$J63,""),"")),"")),""),"")</f>
        <v/>
      </c>
      <c r="AQ63" s="340" t="str">
        <f ca="1">IF(AQ$5&lt;&gt;"",
IF(AQ$5&gt;='2.1 Kraftwerk allgemein'!$F$15,
IF(AQ$5&lt;='2.1 Kraftwerk allgemein'!$F$16,
$J63*INDEX('2.1 Kraftwerk allgemein'!$H$16:$S$16,,MATCH('2.5 CAPEX'!AQ$5,'2.1 Kraftwerk allgemein'!$H$15:$S$15,0)),
IF(AND($M63="x",$F63&lt;&gt;0),
IF($F63=1,$J63,
IF('2.1 Kraftwerk allgemein'!$F$17-'2.5 CAPEX'!AQ$5&gt;='2.5 CAPEX'!$F63*'1.1 Allgemein'!$I$27,
IF(SUM(OFFSET(AP63,0,-MIN($F63-2,COLUMN(AC63)-1),1,MIN($F63-1,COLUMN(AC63))))=0,$J63,""),"")),"")),""),"")</f>
        <v/>
      </c>
      <c r="AR63" s="340" t="str">
        <f ca="1">IF(AR$5&lt;&gt;"",
IF(AR$5&gt;='2.1 Kraftwerk allgemein'!$F$15,
IF(AR$5&lt;='2.1 Kraftwerk allgemein'!$F$16,
$J63*INDEX('2.1 Kraftwerk allgemein'!$H$16:$S$16,,MATCH('2.5 CAPEX'!AR$5,'2.1 Kraftwerk allgemein'!$H$15:$S$15,0)),
IF(AND($M63="x",$F63&lt;&gt;0),
IF($F63=1,$J63,
IF('2.1 Kraftwerk allgemein'!$F$17-'2.5 CAPEX'!AR$5&gt;='2.5 CAPEX'!$F63*'1.1 Allgemein'!$I$27,
IF(SUM(OFFSET(AQ63,0,-MIN($F63-2,COLUMN(AD63)-1),1,MIN($F63-1,COLUMN(AD63))))=0,$J63,""),"")),"")),""),"")</f>
        <v/>
      </c>
      <c r="AS63" s="340" t="str">
        <f ca="1">IF(AS$5&lt;&gt;"",
IF(AS$5&gt;='2.1 Kraftwerk allgemein'!$F$15,
IF(AS$5&lt;='2.1 Kraftwerk allgemein'!$F$16,
$J63*INDEX('2.1 Kraftwerk allgemein'!$H$16:$S$16,,MATCH('2.5 CAPEX'!AS$5,'2.1 Kraftwerk allgemein'!$H$15:$S$15,0)),
IF(AND($M63="x",$F63&lt;&gt;0),
IF($F63=1,$J63,
IF('2.1 Kraftwerk allgemein'!$F$17-'2.5 CAPEX'!AS$5&gt;='2.5 CAPEX'!$F63*'1.1 Allgemein'!$I$27,
IF(SUM(OFFSET(AR63,0,-MIN($F63-2,COLUMN(AE63)-1),1,MIN($F63-1,COLUMN(AE63))))=0,$J63,""),"")),"")),""),"")</f>
        <v/>
      </c>
      <c r="AT63" s="340" t="str">
        <f ca="1">IF(AT$5&lt;&gt;"",
IF(AT$5&gt;='2.1 Kraftwerk allgemein'!$F$15,
IF(AT$5&lt;='2.1 Kraftwerk allgemein'!$F$16,
$J63*INDEX('2.1 Kraftwerk allgemein'!$H$16:$S$16,,MATCH('2.5 CAPEX'!AT$5,'2.1 Kraftwerk allgemein'!$H$15:$S$15,0)),
IF(AND($M63="x",$F63&lt;&gt;0),
IF($F63=1,$J63,
IF('2.1 Kraftwerk allgemein'!$F$17-'2.5 CAPEX'!AT$5&gt;='2.5 CAPEX'!$F63*'1.1 Allgemein'!$I$27,
IF(SUM(OFFSET(AS63,0,-MIN($F63-2,COLUMN(AF63)-1),1,MIN($F63-1,COLUMN(AF63))))=0,$J63,""),"")),"")),""),"")</f>
        <v/>
      </c>
      <c r="AU63" s="340" t="str">
        <f ca="1">IF(AU$5&lt;&gt;"",
IF(AU$5&gt;='2.1 Kraftwerk allgemein'!$F$15,
IF(AU$5&lt;='2.1 Kraftwerk allgemein'!$F$16,
$J63*INDEX('2.1 Kraftwerk allgemein'!$H$16:$S$16,,MATCH('2.5 CAPEX'!AU$5,'2.1 Kraftwerk allgemein'!$H$15:$S$15,0)),
IF(AND($M63="x",$F63&lt;&gt;0),
IF($F63=1,$J63,
IF('2.1 Kraftwerk allgemein'!$F$17-'2.5 CAPEX'!AU$5&gt;='2.5 CAPEX'!$F63*'1.1 Allgemein'!$I$27,
IF(SUM(OFFSET(AT63,0,-MIN($F63-2,COLUMN(AG63)-1),1,MIN($F63-1,COLUMN(AG63))))=0,$J63,""),"")),"")),""),"")</f>
        <v/>
      </c>
      <c r="AV63" s="340" t="str">
        <f ca="1">IF(AV$5&lt;&gt;"",
IF(AV$5&gt;='2.1 Kraftwerk allgemein'!$F$15,
IF(AV$5&lt;='2.1 Kraftwerk allgemein'!$F$16,
$J63*INDEX('2.1 Kraftwerk allgemein'!$H$16:$S$16,,MATCH('2.5 CAPEX'!AV$5,'2.1 Kraftwerk allgemein'!$H$15:$S$15,0)),
IF(AND($M63="x",$F63&lt;&gt;0),
IF($F63=1,$J63,
IF('2.1 Kraftwerk allgemein'!$F$17-'2.5 CAPEX'!AV$5&gt;='2.5 CAPEX'!$F63*'1.1 Allgemein'!$I$27,
IF(SUM(OFFSET(AU63,0,-MIN($F63-2,COLUMN(AH63)-1),1,MIN($F63-1,COLUMN(AH63))))=0,$J63,""),"")),"")),""),"")</f>
        <v/>
      </c>
      <c r="AW63" s="340" t="str">
        <f ca="1">IF(AW$5&lt;&gt;"",
IF(AW$5&gt;='2.1 Kraftwerk allgemein'!$F$15,
IF(AW$5&lt;='2.1 Kraftwerk allgemein'!$F$16,
$J63*INDEX('2.1 Kraftwerk allgemein'!$H$16:$S$16,,MATCH('2.5 CAPEX'!AW$5,'2.1 Kraftwerk allgemein'!$H$15:$S$15,0)),
IF(AND($M63="x",$F63&lt;&gt;0),
IF($F63=1,$J63,
IF('2.1 Kraftwerk allgemein'!$F$17-'2.5 CAPEX'!AW$5&gt;='2.5 CAPEX'!$F63*'1.1 Allgemein'!$I$27,
IF(SUM(OFFSET(AV63,0,-MIN($F63-2,COLUMN(AI63)-1),1,MIN($F63-1,COLUMN(AI63))))=0,$J63,""),"")),"")),""),"")</f>
        <v/>
      </c>
      <c r="AX63" s="340" t="str">
        <f ca="1">IF(AX$5&lt;&gt;"",
IF(AX$5&gt;='2.1 Kraftwerk allgemein'!$F$15,
IF(AX$5&lt;='2.1 Kraftwerk allgemein'!$F$16,
$J63*INDEX('2.1 Kraftwerk allgemein'!$H$16:$S$16,,MATCH('2.5 CAPEX'!AX$5,'2.1 Kraftwerk allgemein'!$H$15:$S$15,0)),
IF(AND($M63="x",$F63&lt;&gt;0),
IF($F63=1,$J63,
IF('2.1 Kraftwerk allgemein'!$F$17-'2.5 CAPEX'!AX$5&gt;='2.5 CAPEX'!$F63*'1.1 Allgemein'!$I$27,
IF(SUM(OFFSET(AW63,0,-MIN($F63-2,COLUMN(AJ63)-1),1,MIN($F63-1,COLUMN(AJ63))))=0,$J63,""),"")),"")),""),"")</f>
        <v/>
      </c>
      <c r="AY63" s="340" t="str">
        <f ca="1">IF(AY$5&lt;&gt;"",
IF(AY$5&gt;='2.1 Kraftwerk allgemein'!$F$15,
IF(AY$5&lt;='2.1 Kraftwerk allgemein'!$F$16,
$J63*INDEX('2.1 Kraftwerk allgemein'!$H$16:$S$16,,MATCH('2.5 CAPEX'!AY$5,'2.1 Kraftwerk allgemein'!$H$15:$S$15,0)),
IF(AND($M63="x",$F63&lt;&gt;0),
IF($F63=1,$J63,
IF('2.1 Kraftwerk allgemein'!$F$17-'2.5 CAPEX'!AY$5&gt;='2.5 CAPEX'!$F63*'1.1 Allgemein'!$I$27,
IF(SUM(OFFSET(AX63,0,-MIN($F63-2,COLUMN(AK63)-1),1,MIN($F63-1,COLUMN(AK63))))=0,$J63,""),"")),"")),""),"")</f>
        <v/>
      </c>
      <c r="AZ63" s="340" t="str">
        <f ca="1">IF(AZ$5&lt;&gt;"",
IF(AZ$5&gt;='2.1 Kraftwerk allgemein'!$F$15,
IF(AZ$5&lt;='2.1 Kraftwerk allgemein'!$F$16,
$J63*INDEX('2.1 Kraftwerk allgemein'!$H$16:$S$16,,MATCH('2.5 CAPEX'!AZ$5,'2.1 Kraftwerk allgemein'!$H$15:$S$15,0)),
IF(AND($M63="x",$F63&lt;&gt;0),
IF($F63=1,$J63,
IF('2.1 Kraftwerk allgemein'!$F$17-'2.5 CAPEX'!AZ$5&gt;='2.5 CAPEX'!$F63*'1.1 Allgemein'!$I$27,
IF(SUM(OFFSET(AY63,0,-MIN($F63-2,COLUMN(AL63)-1),1,MIN($F63-1,COLUMN(AL63))))=0,$J63,""),"")),"")),""),"")</f>
        <v/>
      </c>
      <c r="BA63" s="340" t="str">
        <f ca="1">IF(BA$5&lt;&gt;"",
IF(BA$5&gt;='2.1 Kraftwerk allgemein'!$F$15,
IF(BA$5&lt;='2.1 Kraftwerk allgemein'!$F$16,
$J63*INDEX('2.1 Kraftwerk allgemein'!$H$16:$S$16,,MATCH('2.5 CAPEX'!BA$5,'2.1 Kraftwerk allgemein'!$H$15:$S$15,0)),
IF(AND($M63="x",$F63&lt;&gt;0),
IF($F63=1,$J63,
IF('2.1 Kraftwerk allgemein'!$F$17-'2.5 CAPEX'!BA$5&gt;='2.5 CAPEX'!$F63*'1.1 Allgemein'!$I$27,
IF(SUM(OFFSET(AZ63,0,-MIN($F63-2,COLUMN(AM63)-1),1,MIN($F63-1,COLUMN(AM63))))=0,$J63,""),"")),"")),""),"")</f>
        <v/>
      </c>
      <c r="BB63" s="340" t="str">
        <f ca="1">IF(BB$5&lt;&gt;"",
IF(BB$5&gt;='2.1 Kraftwerk allgemein'!$F$15,
IF(BB$5&lt;='2.1 Kraftwerk allgemein'!$F$16,
$J63*INDEX('2.1 Kraftwerk allgemein'!$H$16:$S$16,,MATCH('2.5 CAPEX'!BB$5,'2.1 Kraftwerk allgemein'!$H$15:$S$15,0)),
IF(AND($M63="x",$F63&lt;&gt;0),
IF($F63=1,$J63,
IF('2.1 Kraftwerk allgemein'!$F$17-'2.5 CAPEX'!BB$5&gt;='2.5 CAPEX'!$F63*'1.1 Allgemein'!$I$27,
IF(SUM(OFFSET(BA63,0,-MIN($F63-2,COLUMN(AN63)-1),1,MIN($F63-1,COLUMN(AN63))))=0,$J63,""),"")),"")),""),"")</f>
        <v/>
      </c>
      <c r="BC63" s="340" t="str">
        <f ca="1">IF(BC$5&lt;&gt;"",
IF(BC$5&gt;='2.1 Kraftwerk allgemein'!$F$15,
IF(BC$5&lt;='2.1 Kraftwerk allgemein'!$F$16,
$J63*INDEX('2.1 Kraftwerk allgemein'!$H$16:$S$16,,MATCH('2.5 CAPEX'!BC$5,'2.1 Kraftwerk allgemein'!$H$15:$S$15,0)),
IF(AND($M63="x",$F63&lt;&gt;0),
IF($F63=1,$J63,
IF('2.1 Kraftwerk allgemein'!$F$17-'2.5 CAPEX'!BC$5&gt;='2.5 CAPEX'!$F63*'1.1 Allgemein'!$I$27,
IF(SUM(OFFSET(BB63,0,-MIN($F63-2,COLUMN(AO63)-1),1,MIN($F63-1,COLUMN(AO63))))=0,$J63,""),"")),"")),""),"")</f>
        <v/>
      </c>
      <c r="BD63" s="340" t="str">
        <f ca="1">IF(BD$5&lt;&gt;"",
IF(BD$5&gt;='2.1 Kraftwerk allgemein'!$F$15,
IF(BD$5&lt;='2.1 Kraftwerk allgemein'!$F$16,
$J63*INDEX('2.1 Kraftwerk allgemein'!$H$16:$S$16,,MATCH('2.5 CAPEX'!BD$5,'2.1 Kraftwerk allgemein'!$H$15:$S$15,0)),
IF(AND($M63="x",$F63&lt;&gt;0),
IF($F63=1,$J63,
IF('2.1 Kraftwerk allgemein'!$F$17-'2.5 CAPEX'!BD$5&gt;='2.5 CAPEX'!$F63*'1.1 Allgemein'!$I$27,
IF(SUM(OFFSET(BC63,0,-MIN($F63-2,COLUMN(AP63)-1),1,MIN($F63-1,COLUMN(AP63))))=0,$J63,""),"")),"")),""),"")</f>
        <v/>
      </c>
      <c r="BE63" s="340" t="str">
        <f ca="1">IF(BE$5&lt;&gt;"",
IF(BE$5&gt;='2.1 Kraftwerk allgemein'!$F$15,
IF(BE$5&lt;='2.1 Kraftwerk allgemein'!$F$16,
$J63*INDEX('2.1 Kraftwerk allgemein'!$H$16:$S$16,,MATCH('2.5 CAPEX'!BE$5,'2.1 Kraftwerk allgemein'!$H$15:$S$15,0)),
IF(AND($M63="x",$F63&lt;&gt;0),
IF($F63=1,$J63,
IF('2.1 Kraftwerk allgemein'!$F$17-'2.5 CAPEX'!BE$5&gt;='2.5 CAPEX'!$F63*'1.1 Allgemein'!$I$27,
IF(SUM(OFFSET(BD63,0,-MIN($F63-2,COLUMN(AQ63)-1),1,MIN($F63-1,COLUMN(AQ63))))=0,$J63,""),"")),"")),""),"")</f>
        <v/>
      </c>
      <c r="BF63" s="340" t="str">
        <f ca="1">IF(BF$5&lt;&gt;"",
IF(BF$5&gt;='2.1 Kraftwerk allgemein'!$F$15,
IF(BF$5&lt;='2.1 Kraftwerk allgemein'!$F$16,
$J63*INDEX('2.1 Kraftwerk allgemein'!$H$16:$S$16,,MATCH('2.5 CAPEX'!BF$5,'2.1 Kraftwerk allgemein'!$H$15:$S$15,0)),
IF(AND($M63="x",$F63&lt;&gt;0),
IF($F63=1,$J63,
IF('2.1 Kraftwerk allgemein'!$F$17-'2.5 CAPEX'!BF$5&gt;='2.5 CAPEX'!$F63*'1.1 Allgemein'!$I$27,
IF(SUM(OFFSET(BE63,0,-MIN($F63-2,COLUMN(AR63)-1),1,MIN($F63-1,COLUMN(AR63))))=0,$J63,""),"")),"")),""),"")</f>
        <v/>
      </c>
      <c r="BG63" s="340" t="str">
        <f ca="1">IF(BG$5&lt;&gt;"",
IF(BG$5&gt;='2.1 Kraftwerk allgemein'!$F$15,
IF(BG$5&lt;='2.1 Kraftwerk allgemein'!$F$16,
$J63*INDEX('2.1 Kraftwerk allgemein'!$H$16:$S$16,,MATCH('2.5 CAPEX'!BG$5,'2.1 Kraftwerk allgemein'!$H$15:$S$15,0)),
IF(AND($M63="x",$F63&lt;&gt;0),
IF($F63=1,$J63,
IF('2.1 Kraftwerk allgemein'!$F$17-'2.5 CAPEX'!BG$5&gt;='2.5 CAPEX'!$F63*'1.1 Allgemein'!$I$27,
IF(SUM(OFFSET(BF63,0,-MIN($F63-2,COLUMN(AS63)-1),1,MIN($F63-1,COLUMN(AS63))))=0,$J63,""),"")),"")),""),"")</f>
        <v/>
      </c>
      <c r="BH63" s="340" t="str">
        <f ca="1">IF(BH$5&lt;&gt;"",
IF(BH$5&gt;='2.1 Kraftwerk allgemein'!$F$15,
IF(BH$5&lt;='2.1 Kraftwerk allgemein'!$F$16,
$J63*INDEX('2.1 Kraftwerk allgemein'!$H$16:$S$16,,MATCH('2.5 CAPEX'!BH$5,'2.1 Kraftwerk allgemein'!$H$15:$S$15,0)),
IF(AND($M63="x",$F63&lt;&gt;0),
IF($F63=1,$J63,
IF('2.1 Kraftwerk allgemein'!$F$17-'2.5 CAPEX'!BH$5&gt;='2.5 CAPEX'!$F63*'1.1 Allgemein'!$I$27,
IF(SUM(OFFSET(BG63,0,-MIN($F63-2,COLUMN(AT63)-1),1,MIN($F63-1,COLUMN(AT63))))=0,$J63,""),"")),"")),""),"")</f>
        <v/>
      </c>
      <c r="BI63" s="340" t="str">
        <f ca="1">IF(BI$5&lt;&gt;"",
IF(BI$5&gt;='2.1 Kraftwerk allgemein'!$F$15,
IF(BI$5&lt;='2.1 Kraftwerk allgemein'!$F$16,
$J63*INDEX('2.1 Kraftwerk allgemein'!$H$16:$S$16,,MATCH('2.5 CAPEX'!BI$5,'2.1 Kraftwerk allgemein'!$H$15:$S$15,0)),
IF(AND($M63="x",$F63&lt;&gt;0),
IF($F63=1,$J63,
IF('2.1 Kraftwerk allgemein'!$F$17-'2.5 CAPEX'!BI$5&gt;='2.5 CAPEX'!$F63*'1.1 Allgemein'!$I$27,
IF(SUM(OFFSET(BH63,0,-MIN($F63-2,COLUMN(AU63)-1),1,MIN($F63-1,COLUMN(AU63))))=0,$J63,""),"")),"")),""),"")</f>
        <v/>
      </c>
      <c r="BJ63" s="340" t="str">
        <f ca="1">IF(BJ$5&lt;&gt;"",
IF(BJ$5&gt;='2.1 Kraftwerk allgemein'!$F$15,
IF(BJ$5&lt;='2.1 Kraftwerk allgemein'!$F$16,
$J63*INDEX('2.1 Kraftwerk allgemein'!$H$16:$S$16,,MATCH('2.5 CAPEX'!BJ$5,'2.1 Kraftwerk allgemein'!$H$15:$S$15,0)),
IF(AND($M63="x",$F63&lt;&gt;0),
IF($F63=1,$J63,
IF('2.1 Kraftwerk allgemein'!$F$17-'2.5 CAPEX'!BJ$5&gt;='2.5 CAPEX'!$F63*'1.1 Allgemein'!$I$27,
IF(SUM(OFFSET(BI63,0,-MIN($F63-2,COLUMN(AV63)-1),1,MIN($F63-1,COLUMN(AV63))))=0,$J63,""),"")),"")),""),"")</f>
        <v/>
      </c>
      <c r="BK63" s="340" t="str">
        <f ca="1">IF(BK$5&lt;&gt;"",
IF(BK$5&gt;='2.1 Kraftwerk allgemein'!$F$15,
IF(BK$5&lt;='2.1 Kraftwerk allgemein'!$F$16,
$J63*INDEX('2.1 Kraftwerk allgemein'!$H$16:$S$16,,MATCH('2.5 CAPEX'!BK$5,'2.1 Kraftwerk allgemein'!$H$15:$S$15,0)),
IF(AND($M63="x",$F63&lt;&gt;0),
IF($F63=1,$J63,
IF('2.1 Kraftwerk allgemein'!$F$17-'2.5 CAPEX'!BK$5&gt;='2.5 CAPEX'!$F63*'1.1 Allgemein'!$I$27,
IF(SUM(OFFSET(BJ63,0,-MIN($F63-2,COLUMN(AW63)-1),1,MIN($F63-1,COLUMN(AW63))))=0,$J63,""),"")),"")),""),"")</f>
        <v/>
      </c>
      <c r="BL63" s="340" t="str">
        <f ca="1">IF(BL$5&lt;&gt;"",
IF(BL$5&gt;='2.1 Kraftwerk allgemein'!$F$15,
IF(BL$5&lt;='2.1 Kraftwerk allgemein'!$F$16,
$J63*INDEX('2.1 Kraftwerk allgemein'!$H$16:$S$16,,MATCH('2.5 CAPEX'!BL$5,'2.1 Kraftwerk allgemein'!$H$15:$S$15,0)),
IF(AND($M63="x",$F63&lt;&gt;0),
IF($F63=1,$J63,
IF('2.1 Kraftwerk allgemein'!$F$17-'2.5 CAPEX'!BL$5&gt;='2.5 CAPEX'!$F63*'1.1 Allgemein'!$I$27,
IF(SUM(OFFSET(BK63,0,-MIN($F63-2,COLUMN(AX63)-1),1,MIN($F63-1,COLUMN(AX63))))=0,$J63,""),"")),"")),""),"")</f>
        <v/>
      </c>
      <c r="BM63" s="340" t="str">
        <f ca="1">IF(BM$5&lt;&gt;"",
IF(BM$5&gt;='2.1 Kraftwerk allgemein'!$F$15,
IF(BM$5&lt;='2.1 Kraftwerk allgemein'!$F$16,
$J63*INDEX('2.1 Kraftwerk allgemein'!$H$16:$S$16,,MATCH('2.5 CAPEX'!BM$5,'2.1 Kraftwerk allgemein'!$H$15:$S$15,0)),
IF(AND($M63="x",$F63&lt;&gt;0),
IF($F63=1,$J63,
IF('2.1 Kraftwerk allgemein'!$F$17-'2.5 CAPEX'!BM$5&gt;='2.5 CAPEX'!$F63*'1.1 Allgemein'!$I$27,
IF(SUM(OFFSET(BL63,0,-MIN($F63-2,COLUMN(AY63)-1),1,MIN($F63-1,COLUMN(AY63))))=0,$J63,""),"")),"")),""),"")</f>
        <v/>
      </c>
      <c r="BN63" s="340" t="str">
        <f ca="1">IF(BN$5&lt;&gt;"",
IF(BN$5&gt;='2.1 Kraftwerk allgemein'!$F$15,
IF(BN$5&lt;='2.1 Kraftwerk allgemein'!$F$16,
$J63*INDEX('2.1 Kraftwerk allgemein'!$H$16:$S$16,,MATCH('2.5 CAPEX'!BN$5,'2.1 Kraftwerk allgemein'!$H$15:$S$15,0)),
IF(AND($M63="x",$F63&lt;&gt;0),
IF($F63=1,$J63,
IF('2.1 Kraftwerk allgemein'!$F$17-'2.5 CAPEX'!BN$5&gt;='2.5 CAPEX'!$F63*'1.1 Allgemein'!$I$27,
IF(SUM(OFFSET(BM63,0,-MIN($F63-2,COLUMN(AZ63)-1),1,MIN($F63-1,COLUMN(AZ63))))=0,$J63,""),"")),"")),""),"")</f>
        <v/>
      </c>
      <c r="BO63" s="340" t="str">
        <f ca="1">IF(BO$5&lt;&gt;"",
IF(BO$5&gt;='2.1 Kraftwerk allgemein'!$F$15,
IF(BO$5&lt;='2.1 Kraftwerk allgemein'!$F$16,
$J63*INDEX('2.1 Kraftwerk allgemein'!$H$16:$S$16,,MATCH('2.5 CAPEX'!BO$5,'2.1 Kraftwerk allgemein'!$H$15:$S$15,0)),
IF(AND($M63="x",$F63&lt;&gt;0),
IF($F63=1,$J63,
IF('2.1 Kraftwerk allgemein'!$F$17-'2.5 CAPEX'!BO$5&gt;='2.5 CAPEX'!$F63*'1.1 Allgemein'!$I$27,
IF(SUM(OFFSET(BN63,0,-MIN($F63-2,COLUMN(BA63)-1),1,MIN($F63-1,COLUMN(BA63))))=0,$J63,""),"")),"")),""),"")</f>
        <v/>
      </c>
      <c r="BP63" s="340" t="str">
        <f ca="1">IF(BP$5&lt;&gt;"",
IF(BP$5&gt;='2.1 Kraftwerk allgemein'!$F$15,
IF(BP$5&lt;='2.1 Kraftwerk allgemein'!$F$16,
$J63*INDEX('2.1 Kraftwerk allgemein'!$H$16:$S$16,,MATCH('2.5 CAPEX'!BP$5,'2.1 Kraftwerk allgemein'!$H$15:$S$15,0)),
IF(AND($M63="x",$F63&lt;&gt;0),
IF($F63=1,$J63,
IF('2.1 Kraftwerk allgemein'!$F$17-'2.5 CAPEX'!BP$5&gt;='2.5 CAPEX'!$F63*'1.1 Allgemein'!$I$27,
IF(SUM(OFFSET(BO63,0,-MIN($F63-2,COLUMN(BB63)-1),1,MIN($F63-1,COLUMN(BB63))))=0,$J63,""),"")),"")),""),"")</f>
        <v/>
      </c>
      <c r="BQ63" s="340" t="str">
        <f ca="1">IF(BQ$5&lt;&gt;"",
IF(BQ$5&gt;='2.1 Kraftwerk allgemein'!$F$15,
IF(BQ$5&lt;='2.1 Kraftwerk allgemein'!$F$16,
$J63*INDEX('2.1 Kraftwerk allgemein'!$H$16:$S$16,,MATCH('2.5 CAPEX'!BQ$5,'2.1 Kraftwerk allgemein'!$H$15:$S$15,0)),
IF(AND($M63="x",$F63&lt;&gt;0),
IF($F63=1,$J63,
IF('2.1 Kraftwerk allgemein'!$F$17-'2.5 CAPEX'!BQ$5&gt;='2.5 CAPEX'!$F63*'1.1 Allgemein'!$I$27,
IF(SUM(OFFSET(BP63,0,-MIN($F63-2,COLUMN(BC63)-1),1,MIN($F63-1,COLUMN(BC63))))=0,$J63,""),"")),"")),""),"")</f>
        <v/>
      </c>
      <c r="BR63" s="340" t="str">
        <f ca="1">IF(BR$5&lt;&gt;"",
IF(BR$5&gt;='2.1 Kraftwerk allgemein'!$F$15,
IF(BR$5&lt;='2.1 Kraftwerk allgemein'!$F$16,
$J63*INDEX('2.1 Kraftwerk allgemein'!$H$16:$S$16,,MATCH('2.5 CAPEX'!BR$5,'2.1 Kraftwerk allgemein'!$H$15:$S$15,0)),
IF(AND($M63="x",$F63&lt;&gt;0),
IF($F63=1,$J63,
IF('2.1 Kraftwerk allgemein'!$F$17-'2.5 CAPEX'!BR$5&gt;='2.5 CAPEX'!$F63*'1.1 Allgemein'!$I$27,
IF(SUM(OFFSET(BQ63,0,-MIN($F63-2,COLUMN(BD63)-1),1,MIN($F63-1,COLUMN(BD63))))=0,$J63,""),"")),"")),""),"")</f>
        <v/>
      </c>
      <c r="BS63" s="340" t="str">
        <f ca="1">IF(BS$5&lt;&gt;"",
IF(BS$5&gt;='2.1 Kraftwerk allgemein'!$F$15,
IF(BS$5&lt;='2.1 Kraftwerk allgemein'!$F$16,
$J63*INDEX('2.1 Kraftwerk allgemein'!$H$16:$S$16,,MATCH('2.5 CAPEX'!BS$5,'2.1 Kraftwerk allgemein'!$H$15:$S$15,0)),
IF(AND($M63="x",$F63&lt;&gt;0),
IF($F63=1,$J63,
IF('2.1 Kraftwerk allgemein'!$F$17-'2.5 CAPEX'!BS$5&gt;='2.5 CAPEX'!$F63*'1.1 Allgemein'!$I$27,
IF(SUM(OFFSET(BR63,0,-MIN($F63-2,COLUMN(BE63)-1),1,MIN($F63-1,COLUMN(BE63))))=0,$J63,""),"")),"")),""),"")</f>
        <v/>
      </c>
      <c r="BT63" s="340" t="str">
        <f ca="1">IF(BT$5&lt;&gt;"",
IF(BT$5&gt;='2.1 Kraftwerk allgemein'!$F$15,
IF(BT$5&lt;='2.1 Kraftwerk allgemein'!$F$16,
$J63*INDEX('2.1 Kraftwerk allgemein'!$H$16:$S$16,,MATCH('2.5 CAPEX'!BT$5,'2.1 Kraftwerk allgemein'!$H$15:$S$15,0)),
IF(AND($M63="x",$F63&lt;&gt;0),
IF($F63=1,$J63,
IF('2.1 Kraftwerk allgemein'!$F$17-'2.5 CAPEX'!BT$5&gt;='2.5 CAPEX'!$F63*'1.1 Allgemein'!$I$27,
IF(SUM(OFFSET(BS63,0,-MIN($F63-2,COLUMN(BF63)-1),1,MIN($F63-1,COLUMN(BF63))))=0,$J63,""),"")),"")),""),"")</f>
        <v/>
      </c>
      <c r="BU63" s="340" t="str">
        <f ca="1">IF(BU$5&lt;&gt;"",
IF(BU$5&gt;='2.1 Kraftwerk allgemein'!$F$15,
IF(BU$5&lt;='2.1 Kraftwerk allgemein'!$F$16,
$J63*INDEX('2.1 Kraftwerk allgemein'!$H$16:$S$16,,MATCH('2.5 CAPEX'!BU$5,'2.1 Kraftwerk allgemein'!$H$15:$S$15,0)),
IF(AND($M63="x",$F63&lt;&gt;0),
IF($F63=1,$J63,
IF('2.1 Kraftwerk allgemein'!$F$17-'2.5 CAPEX'!BU$5&gt;='2.5 CAPEX'!$F63*'1.1 Allgemein'!$I$27,
IF(SUM(OFFSET(BT63,0,-MIN($F63-2,COLUMN(BG63)-1),1,MIN($F63-1,COLUMN(BG63))))=0,$J63,""),"")),"")),""),"")</f>
        <v/>
      </c>
      <c r="BV63" s="340" t="str">
        <f ca="1">IF(BV$5&lt;&gt;"",
IF(BV$5&gt;='2.1 Kraftwerk allgemein'!$F$15,
IF(BV$5&lt;='2.1 Kraftwerk allgemein'!$F$16,
$J63*INDEX('2.1 Kraftwerk allgemein'!$H$16:$S$16,,MATCH('2.5 CAPEX'!BV$5,'2.1 Kraftwerk allgemein'!$H$15:$S$15,0)),
IF(AND($M63="x",$F63&lt;&gt;0),
IF($F63=1,$J63,
IF('2.1 Kraftwerk allgemein'!$F$17-'2.5 CAPEX'!BV$5&gt;='2.5 CAPEX'!$F63*'1.1 Allgemein'!$I$27,
IF(SUM(OFFSET(BU63,0,-MIN($F63-2,COLUMN(BH63)-1),1,MIN($F63-1,COLUMN(BH63))))=0,$J63,""),"")),"")),""),"")</f>
        <v/>
      </c>
      <c r="BW63" s="340" t="str">
        <f ca="1">IF(BW$5&lt;&gt;"",
IF(BW$5&gt;='2.1 Kraftwerk allgemein'!$F$15,
IF(BW$5&lt;='2.1 Kraftwerk allgemein'!$F$16,
$J63*INDEX('2.1 Kraftwerk allgemein'!$H$16:$S$16,,MATCH('2.5 CAPEX'!BW$5,'2.1 Kraftwerk allgemein'!$H$15:$S$15,0)),
IF(AND($M63="x",$F63&lt;&gt;0),
IF($F63=1,$J63,
IF('2.1 Kraftwerk allgemein'!$F$17-'2.5 CAPEX'!BW$5&gt;='2.5 CAPEX'!$F63*'1.1 Allgemein'!$I$27,
IF(SUM(OFFSET(BV63,0,-MIN($F63-2,COLUMN(BI63)-1),1,MIN($F63-1,COLUMN(BI63))))=0,$J63,""),"")),"")),""),"")</f>
        <v/>
      </c>
      <c r="BX63" s="340" t="str">
        <f ca="1">IF(BX$5&lt;&gt;"",
IF(BX$5&gt;='2.1 Kraftwerk allgemein'!$F$15,
IF(BX$5&lt;='2.1 Kraftwerk allgemein'!$F$16,
$J63*INDEX('2.1 Kraftwerk allgemein'!$H$16:$S$16,,MATCH('2.5 CAPEX'!BX$5,'2.1 Kraftwerk allgemein'!$H$15:$S$15,0)),
IF(AND($M63="x",$F63&lt;&gt;0),
IF($F63=1,$J63,
IF('2.1 Kraftwerk allgemein'!$F$17-'2.5 CAPEX'!BX$5&gt;='2.5 CAPEX'!$F63*'1.1 Allgemein'!$I$27,
IF(SUM(OFFSET(BW63,0,-MIN($F63-2,COLUMN(BJ63)-1),1,MIN($F63-1,COLUMN(BJ63))))=0,$J63,""),"")),"")),""),"")</f>
        <v/>
      </c>
      <c r="BY63" s="340" t="str">
        <f ca="1">IF(BY$5&lt;&gt;"",
IF(BY$5&gt;='2.1 Kraftwerk allgemein'!$F$15,
IF(BY$5&lt;='2.1 Kraftwerk allgemein'!$F$16,
$J63*INDEX('2.1 Kraftwerk allgemein'!$H$16:$S$16,,MATCH('2.5 CAPEX'!BY$5,'2.1 Kraftwerk allgemein'!$H$15:$S$15,0)),
IF(AND($M63="x",$F63&lt;&gt;0),
IF($F63=1,$J63,
IF('2.1 Kraftwerk allgemein'!$F$17-'2.5 CAPEX'!BY$5&gt;='2.5 CAPEX'!$F63*'1.1 Allgemein'!$I$27,
IF(SUM(OFFSET(BX63,0,-MIN($F63-2,COLUMN(BK63)-1),1,MIN($F63-1,COLUMN(BK63))))=0,$J63,""),"")),"")),""),"")</f>
        <v/>
      </c>
      <c r="BZ63" s="340" t="str">
        <f ca="1">IF(BZ$5&lt;&gt;"",
IF(BZ$5&gt;='2.1 Kraftwerk allgemein'!$F$15,
IF(BZ$5&lt;='2.1 Kraftwerk allgemein'!$F$16,
$J63*INDEX('2.1 Kraftwerk allgemein'!$H$16:$S$16,,MATCH('2.5 CAPEX'!BZ$5,'2.1 Kraftwerk allgemein'!$H$15:$S$15,0)),
IF(AND($M63="x",$F63&lt;&gt;0),
IF($F63=1,$J63,
IF('2.1 Kraftwerk allgemein'!$F$17-'2.5 CAPEX'!BZ$5&gt;='2.5 CAPEX'!$F63*'1.1 Allgemein'!$I$27,
IF(SUM(OFFSET(BY63,0,-MIN($F63-2,COLUMN(BL63)-1),1,MIN($F63-1,COLUMN(BL63))))=0,$J63,""),"")),"")),""),"")</f>
        <v/>
      </c>
      <c r="CA63" s="340" t="str">
        <f ca="1">IF(CA$5&lt;&gt;"",
IF(CA$5&gt;='2.1 Kraftwerk allgemein'!$F$15,
IF(CA$5&lt;='2.1 Kraftwerk allgemein'!$F$16,
$J63*INDEX('2.1 Kraftwerk allgemein'!$H$16:$S$16,,MATCH('2.5 CAPEX'!CA$5,'2.1 Kraftwerk allgemein'!$H$15:$S$15,0)),
IF(AND($M63="x",$F63&lt;&gt;0),
IF($F63=1,$J63,
IF('2.1 Kraftwerk allgemein'!$F$17-'2.5 CAPEX'!CA$5&gt;='2.5 CAPEX'!$F63*'1.1 Allgemein'!$I$27,
IF(SUM(OFFSET(BZ63,0,-MIN($F63-2,COLUMN(BM63)-1),1,MIN($F63-1,COLUMN(BM63))))=0,$J63,""),"")),"")),""),"")</f>
        <v/>
      </c>
      <c r="CB63" s="340" t="str">
        <f ca="1">IF(CB$5&lt;&gt;"",
IF(CB$5&gt;='2.1 Kraftwerk allgemein'!$F$15,
IF(CB$5&lt;='2.1 Kraftwerk allgemein'!$F$16,
$J63*INDEX('2.1 Kraftwerk allgemein'!$H$16:$S$16,,MATCH('2.5 CAPEX'!CB$5,'2.1 Kraftwerk allgemein'!$H$15:$S$15,0)),
IF(AND($M63="x",$F63&lt;&gt;0),
IF($F63=1,$J63,
IF('2.1 Kraftwerk allgemein'!$F$17-'2.5 CAPEX'!CB$5&gt;='2.5 CAPEX'!$F63*'1.1 Allgemein'!$I$27,
IF(SUM(OFFSET(CA63,0,-MIN($F63-2,COLUMN(BN63)-1),1,MIN($F63-1,COLUMN(BN63))))=0,$J63,""),"")),"")),""),"")</f>
        <v/>
      </c>
      <c r="CC63" s="340" t="str">
        <f ca="1">IF(CC$5&lt;&gt;"",
IF(CC$5&gt;='2.1 Kraftwerk allgemein'!$F$15,
IF(CC$5&lt;='2.1 Kraftwerk allgemein'!$F$16,
$J63*INDEX('2.1 Kraftwerk allgemein'!$H$16:$S$16,,MATCH('2.5 CAPEX'!CC$5,'2.1 Kraftwerk allgemein'!$H$15:$S$15,0)),
IF(AND($M63="x",$F63&lt;&gt;0),
IF($F63=1,$J63,
IF('2.1 Kraftwerk allgemein'!$F$17-'2.5 CAPEX'!CC$5&gt;='2.5 CAPEX'!$F63*'1.1 Allgemein'!$I$27,
IF(SUM(OFFSET(CB63,0,-MIN($F63-2,COLUMN(BO63)-1),1,MIN($F63-1,COLUMN(BO63))))=0,$J63,""),"")),"")),""),"")</f>
        <v/>
      </c>
      <c r="CD63" s="340" t="str">
        <f ca="1">IF(CD$5&lt;&gt;"",
IF(CD$5&gt;='2.1 Kraftwerk allgemein'!$F$15,
IF(CD$5&lt;='2.1 Kraftwerk allgemein'!$F$16,
$J63*INDEX('2.1 Kraftwerk allgemein'!$H$16:$S$16,,MATCH('2.5 CAPEX'!CD$5,'2.1 Kraftwerk allgemein'!$H$15:$S$15,0)),
IF(AND($M63="x",$F63&lt;&gt;0),
IF($F63=1,$J63,
IF('2.1 Kraftwerk allgemein'!$F$17-'2.5 CAPEX'!CD$5&gt;='2.5 CAPEX'!$F63*'1.1 Allgemein'!$I$27,
IF(SUM(OFFSET(CC63,0,-MIN($F63-2,COLUMN(BP63)-1),1,MIN($F63-1,COLUMN(BP63))))=0,$J63,""),"")),"")),""),"")</f>
        <v/>
      </c>
      <c r="CE63" s="340" t="str">
        <f ca="1">IF(CE$5&lt;&gt;"",
IF(CE$5&gt;='2.1 Kraftwerk allgemein'!$F$15,
IF(CE$5&lt;='2.1 Kraftwerk allgemein'!$F$16,
$J63*INDEX('2.1 Kraftwerk allgemein'!$H$16:$S$16,,MATCH('2.5 CAPEX'!CE$5,'2.1 Kraftwerk allgemein'!$H$15:$S$15,0)),
IF(AND($M63="x",$F63&lt;&gt;0),
IF($F63=1,$J63,
IF('2.1 Kraftwerk allgemein'!$F$17-'2.5 CAPEX'!CE$5&gt;='2.5 CAPEX'!$F63*'1.1 Allgemein'!$I$27,
IF(SUM(OFFSET(CD63,0,-MIN($F63-2,COLUMN(BQ63)-1),1,MIN($F63-1,COLUMN(BQ63))))=0,$J63,""),"")),"")),""),"")</f>
        <v/>
      </c>
      <c r="CF63" s="340" t="str">
        <f ca="1">IF(CF$5&lt;&gt;"",
IF(CF$5&gt;='2.1 Kraftwerk allgemein'!$F$15,
IF(CF$5&lt;='2.1 Kraftwerk allgemein'!$F$16,
$J63*INDEX('2.1 Kraftwerk allgemein'!$H$16:$S$16,,MATCH('2.5 CAPEX'!CF$5,'2.1 Kraftwerk allgemein'!$H$15:$S$15,0)),
IF(AND($M63="x",$F63&lt;&gt;0),
IF($F63=1,$J63,
IF('2.1 Kraftwerk allgemein'!$F$17-'2.5 CAPEX'!CF$5&gt;='2.5 CAPEX'!$F63*'1.1 Allgemein'!$I$27,
IF(SUM(OFFSET(CE63,0,-MIN($F63-2,COLUMN(BR63)-1),1,MIN($F63-1,COLUMN(BR63))))=0,$J63,""),"")),"")),""),"")</f>
        <v/>
      </c>
      <c r="CG63" s="340" t="str">
        <f ca="1">IF(CG$5&lt;&gt;"",
IF(CG$5&gt;='2.1 Kraftwerk allgemein'!$F$15,
IF(CG$5&lt;='2.1 Kraftwerk allgemein'!$F$16,
$J63*INDEX('2.1 Kraftwerk allgemein'!$H$16:$S$16,,MATCH('2.5 CAPEX'!CG$5,'2.1 Kraftwerk allgemein'!$H$15:$S$15,0)),
IF(AND($M63="x",$F63&lt;&gt;0),
IF($F63=1,$J63,
IF('2.1 Kraftwerk allgemein'!$F$17-'2.5 CAPEX'!CG$5&gt;='2.5 CAPEX'!$F63*'1.1 Allgemein'!$I$27,
IF(SUM(OFFSET(CF63,0,-MIN($F63-2,COLUMN(BS63)-1),1,MIN($F63-1,COLUMN(BS63))))=0,$J63,""),"")),"")),""),"")</f>
        <v/>
      </c>
      <c r="CH63" s="340" t="str">
        <f ca="1">IF(CH$5&lt;&gt;"",
IF(CH$5&gt;='2.1 Kraftwerk allgemein'!$F$15,
IF(CH$5&lt;='2.1 Kraftwerk allgemein'!$F$16,
$J63*INDEX('2.1 Kraftwerk allgemein'!$H$16:$S$16,,MATCH('2.5 CAPEX'!CH$5,'2.1 Kraftwerk allgemein'!$H$15:$S$15,0)),
IF(AND($M63="x",$F63&lt;&gt;0),
IF($F63=1,$J63,
IF('2.1 Kraftwerk allgemein'!$F$17-'2.5 CAPEX'!CH$5&gt;='2.5 CAPEX'!$F63*'1.1 Allgemein'!$I$27,
IF(SUM(OFFSET(CG63,0,-MIN($F63-2,COLUMN(BT63)-1),1,MIN($F63-1,COLUMN(BT63))))=0,$J63,""),"")),"")),""),"")</f>
        <v/>
      </c>
      <c r="CI63" s="340" t="str">
        <f ca="1">IF(CI$5&lt;&gt;"",
IF(CI$5&gt;='2.1 Kraftwerk allgemein'!$F$15,
IF(CI$5&lt;='2.1 Kraftwerk allgemein'!$F$16,
$J63*INDEX('2.1 Kraftwerk allgemein'!$H$16:$S$16,,MATCH('2.5 CAPEX'!CI$5,'2.1 Kraftwerk allgemein'!$H$15:$S$15,0)),
IF(AND($M63="x",$F63&lt;&gt;0),
IF($F63=1,$J63,
IF('2.1 Kraftwerk allgemein'!$F$17-'2.5 CAPEX'!CI$5&gt;='2.5 CAPEX'!$F63*'1.1 Allgemein'!$I$27,
IF(SUM(OFFSET(CH63,0,-MIN($F63-2,COLUMN(BU63)-1),1,MIN($F63-1,COLUMN(BU63))))=0,$J63,""),"")),"")),""),"")</f>
        <v/>
      </c>
      <c r="CJ63" s="340" t="str">
        <f ca="1">IF(CJ$5&lt;&gt;"",
IF(CJ$5&gt;='2.1 Kraftwerk allgemein'!$F$15,
IF(CJ$5&lt;='2.1 Kraftwerk allgemein'!$F$16,
$J63*INDEX('2.1 Kraftwerk allgemein'!$H$16:$S$16,,MATCH('2.5 CAPEX'!CJ$5,'2.1 Kraftwerk allgemein'!$H$15:$S$15,0)),
IF(AND($M63="x",$F63&lt;&gt;0),
IF($F63=1,$J63,
IF('2.1 Kraftwerk allgemein'!$F$17-'2.5 CAPEX'!CJ$5&gt;='2.5 CAPEX'!$F63*'1.1 Allgemein'!$I$27,
IF(SUM(OFFSET(CI63,0,-MIN($F63-2,COLUMN(BV63)-1),1,MIN($F63-1,COLUMN(BV63))))=0,$J63,""),"")),"")),""),"")</f>
        <v/>
      </c>
      <c r="CK63" s="340" t="str">
        <f ca="1">IF(CK$5&lt;&gt;"",
IF(CK$5&gt;='2.1 Kraftwerk allgemein'!$F$15,
IF(CK$5&lt;='2.1 Kraftwerk allgemein'!$F$16,
$J63*INDEX('2.1 Kraftwerk allgemein'!$H$16:$S$16,,MATCH('2.5 CAPEX'!CK$5,'2.1 Kraftwerk allgemein'!$H$15:$S$15,0)),
IF(AND($M63="x",$F63&lt;&gt;0),
IF($F63=1,$J63,
IF('2.1 Kraftwerk allgemein'!$F$17-'2.5 CAPEX'!CK$5&gt;='2.5 CAPEX'!$F63*'1.1 Allgemein'!$I$27,
IF(SUM(OFFSET(CJ63,0,-MIN($F63-2,COLUMN(BW63)-1),1,MIN($F63-1,COLUMN(BW63))))=0,$J63,""),"")),"")),""),"")</f>
        <v/>
      </c>
      <c r="CL63" s="340" t="str">
        <f ca="1">IF(CL$5&lt;&gt;"",
IF(CL$5&gt;='2.1 Kraftwerk allgemein'!$F$15,
IF(CL$5&lt;='2.1 Kraftwerk allgemein'!$F$16,
$J63*INDEX('2.1 Kraftwerk allgemein'!$H$16:$S$16,,MATCH('2.5 CAPEX'!CL$5,'2.1 Kraftwerk allgemein'!$H$15:$S$15,0)),
IF(AND($M63="x",$F63&lt;&gt;0),
IF($F63=1,$J63,
IF('2.1 Kraftwerk allgemein'!$F$17-'2.5 CAPEX'!CL$5&gt;='2.5 CAPEX'!$F63*'1.1 Allgemein'!$I$27,
IF(SUM(OFFSET(CK63,0,-MIN($F63-2,COLUMN(BX63)-1),1,MIN($F63-1,COLUMN(BX63))))=0,$J63,""),"")),"")),""),"")</f>
        <v/>
      </c>
      <c r="CM63" s="340" t="str">
        <f ca="1">IF(CM$5&lt;&gt;"",
IF(CM$5&gt;='2.1 Kraftwerk allgemein'!$F$15,
IF(CM$5&lt;='2.1 Kraftwerk allgemein'!$F$16,
$J63*INDEX('2.1 Kraftwerk allgemein'!$H$16:$S$16,,MATCH('2.5 CAPEX'!CM$5,'2.1 Kraftwerk allgemein'!$H$15:$S$15,0)),
IF(AND($M63="x",$F63&lt;&gt;0),
IF($F63=1,$J63,
IF('2.1 Kraftwerk allgemein'!$F$17-'2.5 CAPEX'!CM$5&gt;='2.5 CAPEX'!$F63*'1.1 Allgemein'!$I$27,
IF(SUM(OFFSET(CL63,0,-MIN($F63-2,COLUMN(BY63)-1),1,MIN($F63-1,COLUMN(BY63))))=0,$J63,""),"")),"")),""),"")</f>
        <v/>
      </c>
      <c r="CN63" s="340" t="str">
        <f ca="1">IF(CN$5&lt;&gt;"",
IF(CN$5&gt;='2.1 Kraftwerk allgemein'!$F$15,
IF(CN$5&lt;='2.1 Kraftwerk allgemein'!$F$16,
$J63*INDEX('2.1 Kraftwerk allgemein'!$H$16:$S$16,,MATCH('2.5 CAPEX'!CN$5,'2.1 Kraftwerk allgemein'!$H$15:$S$15,0)),
IF(AND($M63="x",$F63&lt;&gt;0),
IF($F63=1,$J63,
IF('2.1 Kraftwerk allgemein'!$F$17-'2.5 CAPEX'!CN$5&gt;='2.5 CAPEX'!$F63*'1.1 Allgemein'!$I$27,
IF(SUM(OFFSET(CM63,0,-MIN($F63-2,COLUMN(BZ63)-1),1,MIN($F63-1,COLUMN(BZ63))))=0,$J63,""),"")),"")),""),"")</f>
        <v/>
      </c>
      <c r="CO63" s="340" t="str">
        <f ca="1">IF(CO$5&lt;&gt;"",
IF(CO$5&gt;='2.1 Kraftwerk allgemein'!$F$15,
IF(CO$5&lt;='2.1 Kraftwerk allgemein'!$F$16,
$J63*INDEX('2.1 Kraftwerk allgemein'!$H$16:$S$16,,MATCH('2.5 CAPEX'!CO$5,'2.1 Kraftwerk allgemein'!$H$15:$S$15,0)),
IF(AND($M63="x",$F63&lt;&gt;0),
IF($F63=1,$J63,
IF('2.1 Kraftwerk allgemein'!$F$17-'2.5 CAPEX'!CO$5&gt;='2.5 CAPEX'!$F63*'1.1 Allgemein'!$I$27,
IF(SUM(OFFSET(CN63,0,-MIN($F63-2,COLUMN(CA63)-1),1,MIN($F63-1,COLUMN(CA63))))=0,$J63,""),"")),"")),""),"")</f>
        <v/>
      </c>
      <c r="CP63" s="340" t="str">
        <f ca="1">IF(CP$5&lt;&gt;"",
IF(CP$5&gt;='2.1 Kraftwerk allgemein'!$F$15,
IF(CP$5&lt;='2.1 Kraftwerk allgemein'!$F$16,
$J63*INDEX('2.1 Kraftwerk allgemein'!$H$16:$S$16,,MATCH('2.5 CAPEX'!CP$5,'2.1 Kraftwerk allgemein'!$H$15:$S$15,0)),
IF(AND($M63="x",$F63&lt;&gt;0),
IF($F63=1,$J63,
IF('2.1 Kraftwerk allgemein'!$F$17-'2.5 CAPEX'!CP$5&gt;='2.5 CAPEX'!$F63*'1.1 Allgemein'!$I$27,
IF(SUM(OFFSET(CO63,0,-MIN($F63-2,COLUMN(CB63)-1),1,MIN($F63-1,COLUMN(CB63))))=0,$J63,""),"")),"")),""),"")</f>
        <v/>
      </c>
      <c r="CQ63" s="340" t="str">
        <f ca="1">IF(CQ$5&lt;&gt;"",
IF(CQ$5&gt;='2.1 Kraftwerk allgemein'!$F$15,
IF(CQ$5&lt;='2.1 Kraftwerk allgemein'!$F$16,
$J63*INDEX('2.1 Kraftwerk allgemein'!$H$16:$S$16,,MATCH('2.5 CAPEX'!CQ$5,'2.1 Kraftwerk allgemein'!$H$15:$S$15,0)),
IF(AND($M63="x",$F63&lt;&gt;0),
IF($F63=1,$J63,
IF('2.1 Kraftwerk allgemein'!$F$17-'2.5 CAPEX'!CQ$5&gt;='2.5 CAPEX'!$F63*'1.1 Allgemein'!$I$27,
IF(SUM(OFFSET(CP63,0,-MIN($F63-2,COLUMN(CC63)-1),1,MIN($F63-1,COLUMN(CC63))))=0,$J63,""),"")),"")),""),"")</f>
        <v/>
      </c>
      <c r="CR63" s="340" t="str">
        <f ca="1">IF(CR$5&lt;&gt;"",
IF(CR$5&gt;='2.1 Kraftwerk allgemein'!$F$15,
IF(CR$5&lt;='2.1 Kraftwerk allgemein'!$F$16,
$J63*INDEX('2.1 Kraftwerk allgemein'!$H$16:$S$16,,MATCH('2.5 CAPEX'!CR$5,'2.1 Kraftwerk allgemein'!$H$15:$S$15,0)),
IF(AND($M63="x",$F63&lt;&gt;0),
IF($F63=1,$J63,
IF('2.1 Kraftwerk allgemein'!$F$17-'2.5 CAPEX'!CR$5&gt;='2.5 CAPEX'!$F63*'1.1 Allgemein'!$I$27,
IF(SUM(OFFSET(CQ63,0,-MIN($F63-2,COLUMN(CD63)-1),1,MIN($F63-1,COLUMN(CD63))))=0,$J63,""),"")),"")),""),"")</f>
        <v/>
      </c>
      <c r="CS63" s="340" t="str">
        <f ca="1">IF(CS$5&lt;&gt;"",
IF(CS$5&gt;='2.1 Kraftwerk allgemein'!$F$15,
IF(CS$5&lt;='2.1 Kraftwerk allgemein'!$F$16,
$J63*INDEX('2.1 Kraftwerk allgemein'!$H$16:$S$16,,MATCH('2.5 CAPEX'!CS$5,'2.1 Kraftwerk allgemein'!$H$15:$S$15,0)),
IF(AND($M63="x",$F63&lt;&gt;0),
IF($F63=1,$J63,
IF('2.1 Kraftwerk allgemein'!$F$17-'2.5 CAPEX'!CS$5&gt;='2.5 CAPEX'!$F63*'1.1 Allgemein'!$I$27,
IF(SUM(OFFSET(CR63,0,-MIN($F63-2,COLUMN(CE63)-1),1,MIN($F63-1,COLUMN(CE63))))=0,$J63,""),"")),"")),""),"")</f>
        <v/>
      </c>
      <c r="CT63" s="340" t="str">
        <f ca="1">IF(CT$5&lt;&gt;"",
IF(CT$5&gt;='2.1 Kraftwerk allgemein'!$F$15,
IF(CT$5&lt;='2.1 Kraftwerk allgemein'!$F$16,
$J63*INDEX('2.1 Kraftwerk allgemein'!$H$16:$S$16,,MATCH('2.5 CAPEX'!CT$5,'2.1 Kraftwerk allgemein'!$H$15:$S$15,0)),
IF(AND($M63="x",$F63&lt;&gt;0),
IF($F63=1,$J63,
IF('2.1 Kraftwerk allgemein'!$F$17-'2.5 CAPEX'!CT$5&gt;='2.5 CAPEX'!$F63*'1.1 Allgemein'!$I$27,
IF(SUM(OFFSET(CS63,0,-MIN($F63-2,COLUMN(CF63)-1),1,MIN($F63-1,COLUMN(CF63))))=0,$J63,""),"")),"")),""),"")</f>
        <v/>
      </c>
      <c r="CU63" s="340" t="str">
        <f ca="1">IF(CU$5&lt;&gt;"",
IF(CU$5&gt;='2.1 Kraftwerk allgemein'!$F$15,
IF(CU$5&lt;='2.1 Kraftwerk allgemein'!$F$16,
$J63*INDEX('2.1 Kraftwerk allgemein'!$H$16:$S$16,,MATCH('2.5 CAPEX'!CU$5,'2.1 Kraftwerk allgemein'!$H$15:$S$15,0)),
IF(AND($M63="x",$F63&lt;&gt;0),
IF($F63=1,$J63,
IF('2.1 Kraftwerk allgemein'!$F$17-'2.5 CAPEX'!CU$5&gt;='2.5 CAPEX'!$F63*'1.1 Allgemein'!$I$27,
IF(SUM(OFFSET(CT63,0,-MIN($F63-2,COLUMN(CG63)-1),1,MIN($F63-1,COLUMN(CG63))))=0,$J63,""),"")),"")),""),"")</f>
        <v/>
      </c>
      <c r="CV63" s="340" t="str">
        <f ca="1">IF(CV$5&lt;&gt;"",
IF(CV$5&gt;='2.1 Kraftwerk allgemein'!$F$15,
IF(CV$5&lt;='2.1 Kraftwerk allgemein'!$F$16,
$J63*INDEX('2.1 Kraftwerk allgemein'!$H$16:$S$16,,MATCH('2.5 CAPEX'!CV$5,'2.1 Kraftwerk allgemein'!$H$15:$S$15,0)),
IF(AND($M63="x",$F63&lt;&gt;0),
IF($F63=1,$J63,
IF('2.1 Kraftwerk allgemein'!$F$17-'2.5 CAPEX'!CV$5&gt;='2.5 CAPEX'!$F63*'1.1 Allgemein'!$I$27,
IF(SUM(OFFSET(CU63,0,-MIN($F63-2,COLUMN(CH63)-1),1,MIN($F63-1,COLUMN(CH63))))=0,$J63,""),"")),"")),""),"")</f>
        <v/>
      </c>
      <c r="CW63" s="340" t="str">
        <f ca="1">IF(CW$5&lt;&gt;"",
IF(CW$5&gt;='2.1 Kraftwerk allgemein'!$F$15,
IF(CW$5&lt;='2.1 Kraftwerk allgemein'!$F$16,
$J63*INDEX('2.1 Kraftwerk allgemein'!$H$16:$S$16,,MATCH('2.5 CAPEX'!CW$5,'2.1 Kraftwerk allgemein'!$H$15:$S$15,0)),
IF(AND($M63="x",$F63&lt;&gt;0),
IF($F63=1,$J63,
IF('2.1 Kraftwerk allgemein'!$F$17-'2.5 CAPEX'!CW$5&gt;='2.5 CAPEX'!$F63*'1.1 Allgemein'!$I$27,
IF(SUM(OFFSET(CV63,0,-MIN($F63-2,COLUMN(CI63)-1),1,MIN($F63-1,COLUMN(CI63))))=0,$J63,""),"")),"")),""),"")</f>
        <v/>
      </c>
      <c r="CX63" s="340" t="str">
        <f ca="1">IF(CX$5&lt;&gt;"",
IF(CX$5&gt;='2.1 Kraftwerk allgemein'!$F$15,
IF(CX$5&lt;='2.1 Kraftwerk allgemein'!$F$16,
$J63*INDEX('2.1 Kraftwerk allgemein'!$H$16:$S$16,,MATCH('2.5 CAPEX'!CX$5,'2.1 Kraftwerk allgemein'!$H$15:$S$15,0)),
IF(AND($M63="x",$F63&lt;&gt;0),
IF($F63=1,$J63,
IF('2.1 Kraftwerk allgemein'!$F$17-'2.5 CAPEX'!CX$5&gt;='2.5 CAPEX'!$F63*'1.1 Allgemein'!$I$27,
IF(SUM(OFFSET(CW63,0,-MIN($F63-2,COLUMN(CJ63)-1),1,MIN($F63-1,COLUMN(CJ63))))=0,$J63,""),"")),"")),""),"")</f>
        <v/>
      </c>
      <c r="CY63" s="340" t="str">
        <f ca="1">IF(CY$5&lt;&gt;"",
IF(CY$5&gt;='2.1 Kraftwerk allgemein'!$F$15,
IF(CY$5&lt;='2.1 Kraftwerk allgemein'!$F$16,
$J63*INDEX('2.1 Kraftwerk allgemein'!$H$16:$S$16,,MATCH('2.5 CAPEX'!CY$5,'2.1 Kraftwerk allgemein'!$H$15:$S$15,0)),
IF(AND($M63="x",$F63&lt;&gt;0),
IF($F63=1,$J63,
IF('2.1 Kraftwerk allgemein'!$F$17-'2.5 CAPEX'!CY$5&gt;='2.5 CAPEX'!$F63*'1.1 Allgemein'!$I$27,
IF(SUM(OFFSET(CX63,0,-MIN($F63-2,COLUMN(CK63)-1),1,MIN($F63-1,COLUMN(CK63))))=0,$J63,""),"")),"")),""),"")</f>
        <v/>
      </c>
      <c r="CZ63" s="340" t="str">
        <f ca="1">IF(CZ$5&lt;&gt;"",
IF(CZ$5&gt;='2.1 Kraftwerk allgemein'!$F$15,
IF(CZ$5&lt;='2.1 Kraftwerk allgemein'!$F$16,
$J63*INDEX('2.1 Kraftwerk allgemein'!$H$16:$S$16,,MATCH('2.5 CAPEX'!CZ$5,'2.1 Kraftwerk allgemein'!$H$15:$S$15,0)),
IF(AND($M63="x",$F63&lt;&gt;0),
IF($F63=1,$J63,
IF('2.1 Kraftwerk allgemein'!$F$17-'2.5 CAPEX'!CZ$5&gt;='2.5 CAPEX'!$F63*'1.1 Allgemein'!$I$27,
IF(SUM(OFFSET(CY63,0,-MIN($F63-2,COLUMN(CL63)-1),1,MIN($F63-1,COLUMN(CL63))))=0,$J63,""),"")),"")),""),"")</f>
        <v/>
      </c>
      <c r="DA63" s="340" t="str">
        <f ca="1">IF(DA$5&lt;&gt;"",
IF(DA$5&gt;='2.1 Kraftwerk allgemein'!$F$15,
IF(DA$5&lt;='2.1 Kraftwerk allgemein'!$F$16,
$J63*INDEX('2.1 Kraftwerk allgemein'!$H$16:$S$16,,MATCH('2.5 CAPEX'!DA$5,'2.1 Kraftwerk allgemein'!$H$15:$S$15,0)),
IF(AND($M63="x",$F63&lt;&gt;0),
IF($F63=1,$J63,
IF('2.1 Kraftwerk allgemein'!$F$17-'2.5 CAPEX'!DA$5&gt;='2.5 CAPEX'!$F63*'1.1 Allgemein'!$I$27,
IF(SUM(OFFSET(CZ63,0,-MIN($F63-2,COLUMN(CM63)-1),1,MIN($F63-1,COLUMN(CM63))))=0,$J63,""),"")),"")),""),"")</f>
        <v/>
      </c>
      <c r="DB63" s="340" t="str">
        <f ca="1">IF(DB$5&lt;&gt;"",
IF(DB$5&gt;='2.1 Kraftwerk allgemein'!$F$15,
IF(DB$5&lt;='2.1 Kraftwerk allgemein'!$F$16,
$J63*INDEX('2.1 Kraftwerk allgemein'!$H$16:$S$16,,MATCH('2.5 CAPEX'!DB$5,'2.1 Kraftwerk allgemein'!$H$15:$S$15,0)),
IF(AND($M63="x",$F63&lt;&gt;0),
IF($F63=1,$J63,
IF('2.1 Kraftwerk allgemein'!$F$17-'2.5 CAPEX'!DB$5&gt;='2.5 CAPEX'!$F63*'1.1 Allgemein'!$I$27,
IF(SUM(OFFSET(DA63,0,-MIN($F63-2,COLUMN(CN63)-1),1,MIN($F63-1,COLUMN(CN63))))=0,$J63,""),"")),"")),""),"")</f>
        <v/>
      </c>
      <c r="DC63" s="340" t="str">
        <f ca="1">IF(DC$5&lt;&gt;"",
IF(DC$5&gt;='2.1 Kraftwerk allgemein'!$F$15,
IF(DC$5&lt;='2.1 Kraftwerk allgemein'!$F$16,
$J63*INDEX('2.1 Kraftwerk allgemein'!$H$16:$S$16,,MATCH('2.5 CAPEX'!DC$5,'2.1 Kraftwerk allgemein'!$H$15:$S$15,0)),
IF(AND($M63="x",$F63&lt;&gt;0),
IF($F63=1,$J63,
IF('2.1 Kraftwerk allgemein'!$F$17-'2.5 CAPEX'!DC$5&gt;='2.5 CAPEX'!$F63*'1.1 Allgemein'!$I$27,
IF(SUM(OFFSET(DB63,0,-MIN($F63-2,COLUMN(CO63)-1),1,MIN($F63-1,COLUMN(CO63))))=0,$J63,""),"")),"")),""),"")</f>
        <v/>
      </c>
      <c r="DD63" s="340" t="str">
        <f ca="1">IF(DD$5&lt;&gt;"",
IF(DD$5&gt;='2.1 Kraftwerk allgemein'!$F$15,
IF(DD$5&lt;='2.1 Kraftwerk allgemein'!$F$16,
$J63*INDEX('2.1 Kraftwerk allgemein'!$H$16:$S$16,,MATCH('2.5 CAPEX'!DD$5,'2.1 Kraftwerk allgemein'!$H$15:$S$15,0)),
IF(AND($M63="x",$F63&lt;&gt;0),
IF($F63=1,$J63,
IF('2.1 Kraftwerk allgemein'!$F$17-'2.5 CAPEX'!DD$5&gt;='2.5 CAPEX'!$F63*'1.1 Allgemein'!$I$27,
IF(SUM(OFFSET(DC63,0,-MIN($F63-2,COLUMN(CP63)-1),1,MIN($F63-1,COLUMN(CP63))))=0,$J63,""),"")),"")),""),"")</f>
        <v/>
      </c>
      <c r="DE63" s="340" t="str">
        <f ca="1">IF(DE$5&lt;&gt;"",
IF(DE$5&gt;='2.1 Kraftwerk allgemein'!$F$15,
IF(DE$5&lt;='2.1 Kraftwerk allgemein'!$F$16,
$J63*INDEX('2.1 Kraftwerk allgemein'!$H$16:$S$16,,MATCH('2.5 CAPEX'!DE$5,'2.1 Kraftwerk allgemein'!$H$15:$S$15,0)),
IF(AND($M63="x",$F63&lt;&gt;0),
IF($F63=1,$J63,
IF('2.1 Kraftwerk allgemein'!$F$17-'2.5 CAPEX'!DE$5&gt;='2.5 CAPEX'!$F63*'1.1 Allgemein'!$I$27,
IF(SUM(OFFSET(DD63,0,-MIN($F63-2,COLUMN(CQ63)-1),1,MIN($F63-1,COLUMN(CQ63))))=0,$J63,""),"")),"")),""),"")</f>
        <v/>
      </c>
      <c r="DF63" s="340" t="str">
        <f ca="1">IF(DF$5&lt;&gt;"",
IF(DF$5&gt;='2.1 Kraftwerk allgemein'!$F$15,
IF(DF$5&lt;='2.1 Kraftwerk allgemein'!$F$16,
$J63*INDEX('2.1 Kraftwerk allgemein'!$H$16:$S$16,,MATCH('2.5 CAPEX'!DF$5,'2.1 Kraftwerk allgemein'!$H$15:$S$15,0)),
IF(AND($M63="x",$F63&lt;&gt;0),
IF($F63=1,$J63,
IF('2.1 Kraftwerk allgemein'!$F$17-'2.5 CAPEX'!DF$5&gt;='2.5 CAPEX'!$F63*'1.1 Allgemein'!$I$27,
IF(SUM(OFFSET(DE63,0,-MIN($F63-2,COLUMN(CR63)-1),1,MIN($F63-1,COLUMN(CR63))))=0,$J63,""),"")),"")),""),"")</f>
        <v/>
      </c>
      <c r="DG63" s="340" t="str">
        <f ca="1">IF(DG$5&lt;&gt;"",
IF(DG$5&gt;='2.1 Kraftwerk allgemein'!$F$15,
IF(DG$5&lt;='2.1 Kraftwerk allgemein'!$F$16,
$J63*INDEX('2.1 Kraftwerk allgemein'!$H$16:$S$16,,MATCH('2.5 CAPEX'!DG$5,'2.1 Kraftwerk allgemein'!$H$15:$S$15,0)),
IF(AND($M63="x",$F63&lt;&gt;0),
IF($F63=1,$J63,
IF('2.1 Kraftwerk allgemein'!$F$17-'2.5 CAPEX'!DG$5&gt;='2.5 CAPEX'!$F63*'1.1 Allgemein'!$I$27,
IF(SUM(OFFSET(DF63,0,-MIN($F63-2,COLUMN(CS63)-1),1,MIN($F63-1,COLUMN(CS63))))=0,$J63,""),"")),"")),""),"")</f>
        <v/>
      </c>
      <c r="DH63" s="340" t="str">
        <f ca="1">IF(DH$5&lt;&gt;"",
IF(DH$5&gt;='2.1 Kraftwerk allgemein'!$F$15,
IF(DH$5&lt;='2.1 Kraftwerk allgemein'!$F$16,
$J63*INDEX('2.1 Kraftwerk allgemein'!$H$16:$S$16,,MATCH('2.5 CAPEX'!DH$5,'2.1 Kraftwerk allgemein'!$H$15:$S$15,0)),
IF(AND($M63="x",$F63&lt;&gt;0),
IF($F63=1,$J63,
IF('2.1 Kraftwerk allgemein'!$F$17-'2.5 CAPEX'!DH$5&gt;='2.5 CAPEX'!$F63*'1.1 Allgemein'!$I$27,
IF(SUM(OFFSET(DG63,0,-MIN($F63-2,COLUMN(CT63)-1),1,MIN($F63-1,COLUMN(CT63))))=0,$J63,""),"")),"")),""),"")</f>
        <v/>
      </c>
      <c r="DI63" s="340" t="str">
        <f ca="1">IF(DI$5&lt;&gt;"",
IF(DI$5&gt;='2.1 Kraftwerk allgemein'!$F$15,
IF(DI$5&lt;='2.1 Kraftwerk allgemein'!$F$16,
$J63*INDEX('2.1 Kraftwerk allgemein'!$H$16:$S$16,,MATCH('2.5 CAPEX'!DI$5,'2.1 Kraftwerk allgemein'!$H$15:$S$15,0)),
IF(AND($M63="x",$F63&lt;&gt;0),
IF($F63=1,$J63,
IF('2.1 Kraftwerk allgemein'!$F$17-'2.5 CAPEX'!DI$5&gt;='2.5 CAPEX'!$F63*'1.1 Allgemein'!$I$27,
IF(SUM(OFFSET(DH63,0,-MIN($F63-2,COLUMN(CU63)-1),1,MIN($F63-1,COLUMN(CU63))))=0,$J63,""),"")),"")),""),"")</f>
        <v/>
      </c>
      <c r="DJ63" s="340" t="str">
        <f ca="1">IF(DJ$5&lt;&gt;"",
IF(DJ$5&gt;='2.1 Kraftwerk allgemein'!$F$15,
IF(DJ$5&lt;='2.1 Kraftwerk allgemein'!$F$16,
$J63*INDEX('2.1 Kraftwerk allgemein'!$H$16:$S$16,,MATCH('2.5 CAPEX'!DJ$5,'2.1 Kraftwerk allgemein'!$H$15:$S$15,0)),
IF(AND($M63="x",$F63&lt;&gt;0),
IF($F63=1,$J63,
IF('2.1 Kraftwerk allgemein'!$F$17-'2.5 CAPEX'!DJ$5&gt;='2.5 CAPEX'!$F63*'1.1 Allgemein'!$I$27,
IF(SUM(OFFSET(DI63,0,-MIN($F63-2,COLUMN(CV63)-1),1,MIN($F63-1,COLUMN(CV63))))=0,$J63,""),"")),"")),""),"")</f>
        <v/>
      </c>
      <c r="DK63" s="340" t="str">
        <f ca="1">IF(DK$5&lt;&gt;"",
IF(DK$5&gt;='2.1 Kraftwerk allgemein'!$F$15,
IF(DK$5&lt;='2.1 Kraftwerk allgemein'!$F$16,
$J63*INDEX('2.1 Kraftwerk allgemein'!$H$16:$S$16,,MATCH('2.5 CAPEX'!DK$5,'2.1 Kraftwerk allgemein'!$H$15:$S$15,0)),
IF(AND($M63="x",$F63&lt;&gt;0),
IF($F63=1,$J63,
IF('2.1 Kraftwerk allgemein'!$F$17-'2.5 CAPEX'!DK$5&gt;='2.5 CAPEX'!$F63*'1.1 Allgemein'!$I$27,
IF(SUM(OFFSET(DJ63,0,-MIN($F63-2,COLUMN(CW63)-1),1,MIN($F63-1,COLUMN(CW63))))=0,$J63,""),"")),"")),""),"")</f>
        <v/>
      </c>
    </row>
    <row r="64" spans="2:115" s="7" customFormat="1" ht="15" customHeight="1" x14ac:dyDescent="0.35">
      <c r="D64" s="41">
        <v>505</v>
      </c>
      <c r="E64" s="41" t="str">
        <f>IF('2.1 Kraftwerk allgemein'!$F$2="f",d_f_i!$B260,IF('2.1 Kraftwerk allgemein'!$F$2="i",d_f_i!$C260,d_f_i!$A260))</f>
        <v>Seilbahntechnik</v>
      </c>
      <c r="F64" s="19">
        <f>INDEX('1.1 Allgemein'!$1:$1048576,MATCH('2.5 CAPEX'!D64,'1.1 Allgemein'!$E:$E,0),MATCH('2.5 CAPEX'!$F$11,'1.1 Allgemein'!$34:$34,0))</f>
        <v>20</v>
      </c>
      <c r="G64" s="93">
        <f t="shared" ca="1" si="5"/>
        <v>0</v>
      </c>
      <c r="H64" s="94">
        <f ca="1">SUM(OFFSET(O64,0,0,1,'2.1 Kraftwerk allgemein'!$F$17-'2.5 CAPEX'!$O$5+1))-J64</f>
        <v>0</v>
      </c>
      <c r="I64" s="336"/>
      <c r="J64" s="336"/>
      <c r="K64" s="68" t="str">
        <f>IF($D64&lt;&gt;"",IF(INDEX('1.1 Allgemein'!$1:$1048576,MATCH('2.5 CAPEX'!$D64,'1.1 Allgemein'!$E:$E,0),MATCH('2.5 CAPEX'!K$11,'1.1 Allgemein'!$34:$34,0))&lt;&gt;0,INDEX('1.1 Allgemein'!$1:$1048576,MATCH('2.5 CAPEX'!$D64,'1.1 Allgemein'!$E:$E,0),MATCH('2.5 CAPEX'!K$11,'1.1 Allgemein'!$34:$34,0)),""),"")</f>
        <v/>
      </c>
      <c r="L64" s="68" t="str">
        <f>IF($D64&lt;&gt;"",IF(INDEX('1.1 Allgemein'!$1:$1048576,MATCH('2.5 CAPEX'!$D64,'1.1 Allgemein'!$E:$E,0),MATCH('2.5 CAPEX'!L$11,'1.1 Allgemein'!$34:$34,0))&lt;&gt;0,INDEX('1.1 Allgemein'!$1:$1048576,MATCH('2.5 CAPEX'!$D64,'1.1 Allgemein'!$E:$E,0),MATCH('2.5 CAPEX'!L$11,'1.1 Allgemein'!$34:$34,0)),""),"")</f>
        <v/>
      </c>
      <c r="M64" s="68" t="str">
        <f>IF($D64&lt;&gt;"",IF(INDEX('1.1 Allgemein'!$1:$1048576,MATCH('2.5 CAPEX'!$D64,'1.1 Allgemein'!$E:$E,0),MATCH('2.5 CAPEX'!M$11,'1.1 Allgemein'!$34:$34,0))&lt;&gt;0,INDEX('1.1 Allgemein'!$1:$1048576,MATCH('2.5 CAPEX'!$D64,'1.1 Allgemein'!$E:$E,0),MATCH('2.5 CAPEX'!M$11,'1.1 Allgemein'!$34:$34,0)),""),"")</f>
        <v>x</v>
      </c>
      <c r="N64" s="69"/>
      <c r="O64" s="340">
        <f ca="1">IF(O$5&lt;&gt;"",
IF(O$5&gt;='2.1 Kraftwerk allgemein'!$F$15,
IF(O$5&lt;='2.1 Kraftwerk allgemein'!$F$16,
$J64*INDEX('2.1 Kraftwerk allgemein'!$H$16:$S$16,,MATCH('2.5 CAPEX'!O$5,'2.1 Kraftwerk allgemein'!$H$15:$S$15,0)),
IF(AND($M64="x",$F64&lt;&gt;0),
IF($F64=1,$J64,
IF('2.1 Kraftwerk allgemein'!$F$17-'2.5 CAPEX'!O$5&gt;='2.5 CAPEX'!$F64*'1.1 Allgemein'!$I$27,
IF(SUM(OFFSET(N64,0,-MIN($F64-2,COLUMN(A64)-1),1,MIN($F64-1,COLUMN(A64))))=0,$J64,""),"")),"")),""),"")</f>
        <v>0</v>
      </c>
      <c r="P64" s="340">
        <f ca="1">IF(P$5&lt;&gt;"",
IF(P$5&gt;='2.1 Kraftwerk allgemein'!$F$15,
IF(P$5&lt;='2.1 Kraftwerk allgemein'!$F$16,
$J64*INDEX('2.1 Kraftwerk allgemein'!$H$16:$S$16,,MATCH('2.5 CAPEX'!P$5,'2.1 Kraftwerk allgemein'!$H$15:$S$15,0)),
IF(AND($M64="x",$F64&lt;&gt;0),
IF($F64=1,$J64,
IF('2.1 Kraftwerk allgemein'!$F$17-'2.5 CAPEX'!P$5&gt;='2.5 CAPEX'!$F64*'1.1 Allgemein'!$I$27,
IF(SUM(OFFSET(O64,0,-MIN($F64-2,COLUMN(B64)-1),1,MIN($F64-1,COLUMN(B64))))=0,$J64,""),"")),"")),""),"")</f>
        <v>0</v>
      </c>
      <c r="Q64" s="340">
        <f ca="1">IF(Q$5&lt;&gt;"",
IF(Q$5&gt;='2.1 Kraftwerk allgemein'!$F$15,
IF(Q$5&lt;='2.1 Kraftwerk allgemein'!$F$16,
$J64*INDEX('2.1 Kraftwerk allgemein'!$H$16:$S$16,,MATCH('2.5 CAPEX'!Q$5,'2.1 Kraftwerk allgemein'!$H$15:$S$15,0)),
IF(AND($M64="x",$F64&lt;&gt;0),
IF($F64=1,$J64,
IF('2.1 Kraftwerk allgemein'!$F$17-'2.5 CAPEX'!Q$5&gt;='2.5 CAPEX'!$F64*'1.1 Allgemein'!$I$27,
IF(SUM(OFFSET(P64,0,-MIN($F64-2,COLUMN(C64)-1),1,MIN($F64-1,COLUMN(C64))))=0,$J64,""),"")),"")),""),"")</f>
        <v>0</v>
      </c>
      <c r="R64" s="340">
        <f ca="1">IF(R$5&lt;&gt;"",
IF(R$5&gt;='2.1 Kraftwerk allgemein'!$F$15,
IF(R$5&lt;='2.1 Kraftwerk allgemein'!$F$16,
$J64*INDEX('2.1 Kraftwerk allgemein'!$H$16:$S$16,,MATCH('2.5 CAPEX'!R$5,'2.1 Kraftwerk allgemein'!$H$15:$S$15,0)),
IF(AND($M64="x",$F64&lt;&gt;0),
IF($F64=1,$J64,
IF('2.1 Kraftwerk allgemein'!$F$17-'2.5 CAPEX'!R$5&gt;='2.5 CAPEX'!$F64*'1.1 Allgemein'!$I$27,
IF(SUM(OFFSET(Q64,0,-MIN($F64-2,COLUMN(D64)-1),1,MIN($F64-1,COLUMN(D64))))=0,$J64,""),"")),"")),""),"")</f>
        <v>0</v>
      </c>
      <c r="S64" s="340">
        <f ca="1">IF(S$5&lt;&gt;"",
IF(S$5&gt;='2.1 Kraftwerk allgemein'!$F$15,
IF(S$5&lt;='2.1 Kraftwerk allgemein'!$F$16,
$J64*INDEX('2.1 Kraftwerk allgemein'!$H$16:$S$16,,MATCH('2.5 CAPEX'!S$5,'2.1 Kraftwerk allgemein'!$H$15:$S$15,0)),
IF(AND($M64="x",$F64&lt;&gt;0),
IF($F64=1,$J64,
IF('2.1 Kraftwerk allgemein'!$F$17-'2.5 CAPEX'!S$5&gt;='2.5 CAPEX'!$F64*'1.1 Allgemein'!$I$27,
IF(SUM(OFFSET(R64,0,-MIN($F64-2,COLUMN(E64)-1),1,MIN($F64-1,COLUMN(E64))))=0,$J64,""),"")),"")),""),"")</f>
        <v>0</v>
      </c>
      <c r="T64" s="340">
        <f ca="1">IF(T$5&lt;&gt;"",
IF(T$5&gt;='2.1 Kraftwerk allgemein'!$F$15,
IF(T$5&lt;='2.1 Kraftwerk allgemein'!$F$16,
$J64*INDEX('2.1 Kraftwerk allgemein'!$H$16:$S$16,,MATCH('2.5 CAPEX'!T$5,'2.1 Kraftwerk allgemein'!$H$15:$S$15,0)),
IF(AND($M64="x",$F64&lt;&gt;0),
IF($F64=1,$J64,
IF('2.1 Kraftwerk allgemein'!$F$17-'2.5 CAPEX'!T$5&gt;='2.5 CAPEX'!$F64*'1.1 Allgemein'!$I$27,
IF(SUM(OFFSET(S64,0,-MIN($F64-2,COLUMN(F64)-1),1,MIN($F64-1,COLUMN(F64))))=0,$J64,""),"")),"")),""),"")</f>
        <v>0</v>
      </c>
      <c r="U64" s="340">
        <f ca="1">IF(U$5&lt;&gt;"",
IF(U$5&gt;='2.1 Kraftwerk allgemein'!$F$15,
IF(U$5&lt;='2.1 Kraftwerk allgemein'!$F$16,
$J64*INDEX('2.1 Kraftwerk allgemein'!$H$16:$S$16,,MATCH('2.5 CAPEX'!U$5,'2.1 Kraftwerk allgemein'!$H$15:$S$15,0)),
IF(AND($M64="x",$F64&lt;&gt;0),
IF($F64=1,$J64,
IF('2.1 Kraftwerk allgemein'!$F$17-'2.5 CAPEX'!U$5&gt;='2.5 CAPEX'!$F64*'1.1 Allgemein'!$I$27,
IF(SUM(OFFSET(T64,0,-MIN($F64-2,COLUMN(G64)-1),1,MIN($F64-1,COLUMN(G64))))=0,$J64,""),"")),"")),""),"")</f>
        <v>0</v>
      </c>
      <c r="V64" s="340">
        <f ca="1">IF(V$5&lt;&gt;"",
IF(V$5&gt;='2.1 Kraftwerk allgemein'!$F$15,
IF(V$5&lt;='2.1 Kraftwerk allgemein'!$F$16,
$J64*INDEX('2.1 Kraftwerk allgemein'!$H$16:$S$16,,MATCH('2.5 CAPEX'!V$5,'2.1 Kraftwerk allgemein'!$H$15:$S$15,0)),
IF(AND($M64="x",$F64&lt;&gt;0),
IF($F64=1,$J64,
IF('2.1 Kraftwerk allgemein'!$F$17-'2.5 CAPEX'!V$5&gt;='2.5 CAPEX'!$F64*'1.1 Allgemein'!$I$27,
IF(SUM(OFFSET(U64,0,-MIN($F64-2,COLUMN(H64)-1),1,MIN($F64-1,COLUMN(H64))))=0,$J64,""),"")),"")),""),"")</f>
        <v>0</v>
      </c>
      <c r="W64" s="340">
        <f ca="1">IF(W$5&lt;&gt;"",
IF(W$5&gt;='2.1 Kraftwerk allgemein'!$F$15,
IF(W$5&lt;='2.1 Kraftwerk allgemein'!$F$16,
$J64*INDEX('2.1 Kraftwerk allgemein'!$H$16:$S$16,,MATCH('2.5 CAPEX'!W$5,'2.1 Kraftwerk allgemein'!$H$15:$S$15,0)),
IF(AND($M64="x",$F64&lt;&gt;0),
IF($F64=1,$J64,
IF('2.1 Kraftwerk allgemein'!$F$17-'2.5 CAPEX'!W$5&gt;='2.5 CAPEX'!$F64*'1.1 Allgemein'!$I$27,
IF(SUM(OFFSET(V64,0,-MIN($F64-2,COLUMN(I64)-1),1,MIN($F64-1,COLUMN(I64))))=0,$J64,""),"")),"")),""),"")</f>
        <v>0</v>
      </c>
      <c r="X64" s="340">
        <f ca="1">IF(X$5&lt;&gt;"",
IF(X$5&gt;='2.1 Kraftwerk allgemein'!$F$15,
IF(X$5&lt;='2.1 Kraftwerk allgemein'!$F$16,
$J64*INDEX('2.1 Kraftwerk allgemein'!$H$16:$S$16,,MATCH('2.5 CAPEX'!X$5,'2.1 Kraftwerk allgemein'!$H$15:$S$15,0)),
IF(AND($M64="x",$F64&lt;&gt;0),
IF($F64=1,$J64,
IF('2.1 Kraftwerk allgemein'!$F$17-'2.5 CAPEX'!X$5&gt;='2.5 CAPEX'!$F64*'1.1 Allgemein'!$I$27,
IF(SUM(OFFSET(W64,0,-MIN($F64-2,COLUMN(J64)-1),1,MIN($F64-1,COLUMN(J64))))=0,$J64,""),"")),"")),""),"")</f>
        <v>0</v>
      </c>
      <c r="Y64" s="340">
        <f ca="1">IF(Y$5&lt;&gt;"",
IF(Y$5&gt;='2.1 Kraftwerk allgemein'!$F$15,
IF(Y$5&lt;='2.1 Kraftwerk allgemein'!$F$16,
$J64*INDEX('2.1 Kraftwerk allgemein'!$H$16:$S$16,,MATCH('2.5 CAPEX'!Y$5,'2.1 Kraftwerk allgemein'!$H$15:$S$15,0)),
IF(AND($M64="x",$F64&lt;&gt;0),
IF($F64=1,$J64,
IF('2.1 Kraftwerk allgemein'!$F$17-'2.5 CAPEX'!Y$5&gt;='2.5 CAPEX'!$F64*'1.1 Allgemein'!$I$27,
IF(SUM(OFFSET(X64,0,-MIN($F64-2,COLUMN(K64)-1),1,MIN($F64-1,COLUMN(K64))))=0,$J64,""),"")),"")),""),"")</f>
        <v>0</v>
      </c>
      <c r="Z64" s="340">
        <f ca="1">IF(Z$5&lt;&gt;"",
IF(Z$5&gt;='2.1 Kraftwerk allgemein'!$F$15,
IF(Z$5&lt;='2.1 Kraftwerk allgemein'!$F$16,
$J64*INDEX('2.1 Kraftwerk allgemein'!$H$16:$S$16,,MATCH('2.5 CAPEX'!Z$5,'2.1 Kraftwerk allgemein'!$H$15:$S$15,0)),
IF(AND($M64="x",$F64&lt;&gt;0),
IF($F64=1,$J64,
IF('2.1 Kraftwerk allgemein'!$F$17-'2.5 CAPEX'!Z$5&gt;='2.5 CAPEX'!$F64*'1.1 Allgemein'!$I$27,
IF(SUM(OFFSET(Y64,0,-MIN($F64-2,COLUMN(L64)-1),1,MIN($F64-1,COLUMN(L64))))=0,$J64,""),"")),"")),""),"")</f>
        <v>0</v>
      </c>
      <c r="AA64" s="340">
        <f ca="1">IF(AA$5&lt;&gt;"",
IF(AA$5&gt;='2.1 Kraftwerk allgemein'!$F$15,
IF(AA$5&lt;='2.1 Kraftwerk allgemein'!$F$16,
$J64*INDEX('2.1 Kraftwerk allgemein'!$H$16:$S$16,,MATCH('2.5 CAPEX'!AA$5,'2.1 Kraftwerk allgemein'!$H$15:$S$15,0)),
IF(AND($M64="x",$F64&lt;&gt;0),
IF($F64=1,$J64,
IF('2.1 Kraftwerk allgemein'!$F$17-'2.5 CAPEX'!AA$5&gt;='2.5 CAPEX'!$F64*'1.1 Allgemein'!$I$27,
IF(SUM(OFFSET(Z64,0,-MIN($F64-2,COLUMN(M64)-1),1,MIN($F64-1,COLUMN(M64))))=0,$J64,""),"")),"")),""),"")</f>
        <v>0</v>
      </c>
      <c r="AB64" s="340">
        <f ca="1">IF(AB$5&lt;&gt;"",
IF(AB$5&gt;='2.1 Kraftwerk allgemein'!$F$15,
IF(AB$5&lt;='2.1 Kraftwerk allgemein'!$F$16,
$J64*INDEX('2.1 Kraftwerk allgemein'!$H$16:$S$16,,MATCH('2.5 CAPEX'!AB$5,'2.1 Kraftwerk allgemein'!$H$15:$S$15,0)),
IF(AND($M64="x",$F64&lt;&gt;0),
IF($F64=1,$J64,
IF('2.1 Kraftwerk allgemein'!$F$17-'2.5 CAPEX'!AB$5&gt;='2.5 CAPEX'!$F64*'1.1 Allgemein'!$I$27,
IF(SUM(OFFSET(AA64,0,-MIN($F64-2,COLUMN(N64)-1),1,MIN($F64-1,COLUMN(N64))))=0,$J64,""),"")),"")),""),"")</f>
        <v>0</v>
      </c>
      <c r="AC64" s="340">
        <f ca="1">IF(AC$5&lt;&gt;"",
IF(AC$5&gt;='2.1 Kraftwerk allgemein'!$F$15,
IF(AC$5&lt;='2.1 Kraftwerk allgemein'!$F$16,
$J64*INDEX('2.1 Kraftwerk allgemein'!$H$16:$S$16,,MATCH('2.5 CAPEX'!AC$5,'2.1 Kraftwerk allgemein'!$H$15:$S$15,0)),
IF(AND($M64="x",$F64&lt;&gt;0),
IF($F64=1,$J64,
IF('2.1 Kraftwerk allgemein'!$F$17-'2.5 CAPEX'!AC$5&gt;='2.5 CAPEX'!$F64*'1.1 Allgemein'!$I$27,
IF(SUM(OFFSET(AB64,0,-MIN($F64-2,COLUMN(O64)-1),1,MIN($F64-1,COLUMN(O64))))=0,$J64,""),"")),"")),""),"")</f>
        <v>0</v>
      </c>
      <c r="AD64" s="340">
        <f ca="1">IF(AD$5&lt;&gt;"",
IF(AD$5&gt;='2.1 Kraftwerk allgemein'!$F$15,
IF(AD$5&lt;='2.1 Kraftwerk allgemein'!$F$16,
$J64*INDEX('2.1 Kraftwerk allgemein'!$H$16:$S$16,,MATCH('2.5 CAPEX'!AD$5,'2.1 Kraftwerk allgemein'!$H$15:$S$15,0)),
IF(AND($M64="x",$F64&lt;&gt;0),
IF($F64=1,$J64,
IF('2.1 Kraftwerk allgemein'!$F$17-'2.5 CAPEX'!AD$5&gt;='2.5 CAPEX'!$F64*'1.1 Allgemein'!$I$27,
IF(SUM(OFFSET(AC64,0,-MIN($F64-2,COLUMN(P64)-1),1,MIN($F64-1,COLUMN(P64))))=0,$J64,""),"")),"")),""),"")</f>
        <v>0</v>
      </c>
      <c r="AE64" s="340">
        <f ca="1">IF(AE$5&lt;&gt;"",
IF(AE$5&gt;='2.1 Kraftwerk allgemein'!$F$15,
IF(AE$5&lt;='2.1 Kraftwerk allgemein'!$F$16,
$J64*INDEX('2.1 Kraftwerk allgemein'!$H$16:$S$16,,MATCH('2.5 CAPEX'!AE$5,'2.1 Kraftwerk allgemein'!$H$15:$S$15,0)),
IF(AND($M64="x",$F64&lt;&gt;0),
IF($F64=1,$J64,
IF('2.1 Kraftwerk allgemein'!$F$17-'2.5 CAPEX'!AE$5&gt;='2.5 CAPEX'!$F64*'1.1 Allgemein'!$I$27,
IF(SUM(OFFSET(AD64,0,-MIN($F64-2,COLUMN(Q64)-1),1,MIN($F64-1,COLUMN(Q64))))=0,$J64,""),"")),"")),""),"")</f>
        <v>0</v>
      </c>
      <c r="AF64" s="340">
        <f ca="1">IF(AF$5&lt;&gt;"",
IF(AF$5&gt;='2.1 Kraftwerk allgemein'!$F$15,
IF(AF$5&lt;='2.1 Kraftwerk allgemein'!$F$16,
$J64*INDEX('2.1 Kraftwerk allgemein'!$H$16:$S$16,,MATCH('2.5 CAPEX'!AF$5,'2.1 Kraftwerk allgemein'!$H$15:$S$15,0)),
IF(AND($M64="x",$F64&lt;&gt;0),
IF($F64=1,$J64,
IF('2.1 Kraftwerk allgemein'!$F$17-'2.5 CAPEX'!AF$5&gt;='2.5 CAPEX'!$F64*'1.1 Allgemein'!$I$27,
IF(SUM(OFFSET(AE64,0,-MIN($F64-2,COLUMN(R64)-1),1,MIN($F64-1,COLUMN(R64))))=0,$J64,""),"")),"")),""),"")</f>
        <v>0</v>
      </c>
      <c r="AG64" s="340">
        <f ca="1">IF(AG$5&lt;&gt;"",
IF(AG$5&gt;='2.1 Kraftwerk allgemein'!$F$15,
IF(AG$5&lt;='2.1 Kraftwerk allgemein'!$F$16,
$J64*INDEX('2.1 Kraftwerk allgemein'!$H$16:$S$16,,MATCH('2.5 CAPEX'!AG$5,'2.1 Kraftwerk allgemein'!$H$15:$S$15,0)),
IF(AND($M64="x",$F64&lt;&gt;0),
IF($F64=1,$J64,
IF('2.1 Kraftwerk allgemein'!$F$17-'2.5 CAPEX'!AG$5&gt;='2.5 CAPEX'!$F64*'1.1 Allgemein'!$I$27,
IF(SUM(OFFSET(AF64,0,-MIN($F64-2,COLUMN(S64)-1),1,MIN($F64-1,COLUMN(S64))))=0,$J64,""),"")),"")),""),"")</f>
        <v>0</v>
      </c>
      <c r="AH64" s="340">
        <f ca="1">IF(AH$5&lt;&gt;"",
IF(AH$5&gt;='2.1 Kraftwerk allgemein'!$F$15,
IF(AH$5&lt;='2.1 Kraftwerk allgemein'!$F$16,
$J64*INDEX('2.1 Kraftwerk allgemein'!$H$16:$S$16,,MATCH('2.5 CAPEX'!AH$5,'2.1 Kraftwerk allgemein'!$H$15:$S$15,0)),
IF(AND($M64="x",$F64&lt;&gt;0),
IF($F64=1,$J64,
IF('2.1 Kraftwerk allgemein'!$F$17-'2.5 CAPEX'!AH$5&gt;='2.5 CAPEX'!$F64*'1.1 Allgemein'!$I$27,
IF(SUM(OFFSET(AG64,0,-MIN($F64-2,COLUMN(T64)-1),1,MIN($F64-1,COLUMN(T64))))=0,$J64,""),"")),"")),""),"")</f>
        <v>0</v>
      </c>
      <c r="AI64" s="340">
        <f ca="1">IF(AI$5&lt;&gt;"",
IF(AI$5&gt;='2.1 Kraftwerk allgemein'!$F$15,
IF(AI$5&lt;='2.1 Kraftwerk allgemein'!$F$16,
$J64*INDEX('2.1 Kraftwerk allgemein'!$H$16:$S$16,,MATCH('2.5 CAPEX'!AI$5,'2.1 Kraftwerk allgemein'!$H$15:$S$15,0)),
IF(AND($M64="x",$F64&lt;&gt;0),
IF($F64=1,$J64,
IF('2.1 Kraftwerk allgemein'!$F$17-'2.5 CAPEX'!AI$5&gt;='2.5 CAPEX'!$F64*'1.1 Allgemein'!$I$27,
IF(SUM(OFFSET(AH64,0,-MIN($F64-2,COLUMN(U64)-1),1,MIN($F64-1,COLUMN(U64))))=0,$J64,""),"")),"")),""),"")</f>
        <v>0</v>
      </c>
      <c r="AJ64" s="340">
        <f ca="1">IF(AJ$5&lt;&gt;"",
IF(AJ$5&gt;='2.1 Kraftwerk allgemein'!$F$15,
IF(AJ$5&lt;='2.1 Kraftwerk allgemein'!$F$16,
$J64*INDEX('2.1 Kraftwerk allgemein'!$H$16:$S$16,,MATCH('2.5 CAPEX'!AJ$5,'2.1 Kraftwerk allgemein'!$H$15:$S$15,0)),
IF(AND($M64="x",$F64&lt;&gt;0),
IF($F64=1,$J64,
IF('2.1 Kraftwerk allgemein'!$F$17-'2.5 CAPEX'!AJ$5&gt;='2.5 CAPEX'!$F64*'1.1 Allgemein'!$I$27,
IF(SUM(OFFSET(AI64,0,-MIN($F64-2,COLUMN(V64)-1),1,MIN($F64-1,COLUMN(V64))))=0,$J64,""),"")),"")),""),"")</f>
        <v>0</v>
      </c>
      <c r="AK64" s="340">
        <f ca="1">IF(AK$5&lt;&gt;"",
IF(AK$5&gt;='2.1 Kraftwerk allgemein'!$F$15,
IF(AK$5&lt;='2.1 Kraftwerk allgemein'!$F$16,
$J64*INDEX('2.1 Kraftwerk allgemein'!$H$16:$S$16,,MATCH('2.5 CAPEX'!AK$5,'2.1 Kraftwerk allgemein'!$H$15:$S$15,0)),
IF(AND($M64="x",$F64&lt;&gt;0),
IF($F64=1,$J64,
IF('2.1 Kraftwerk allgemein'!$F$17-'2.5 CAPEX'!AK$5&gt;='2.5 CAPEX'!$F64*'1.1 Allgemein'!$I$27,
IF(SUM(OFFSET(AJ64,0,-MIN($F64-2,COLUMN(W64)-1),1,MIN($F64-1,COLUMN(W64))))=0,$J64,""),"")),"")),""),"")</f>
        <v>0</v>
      </c>
      <c r="AL64" s="340">
        <f ca="1">IF(AL$5&lt;&gt;"",
IF(AL$5&gt;='2.1 Kraftwerk allgemein'!$F$15,
IF(AL$5&lt;='2.1 Kraftwerk allgemein'!$F$16,
$J64*INDEX('2.1 Kraftwerk allgemein'!$H$16:$S$16,,MATCH('2.5 CAPEX'!AL$5,'2.1 Kraftwerk allgemein'!$H$15:$S$15,0)),
IF(AND($M64="x",$F64&lt;&gt;0),
IF($F64=1,$J64,
IF('2.1 Kraftwerk allgemein'!$F$17-'2.5 CAPEX'!AL$5&gt;='2.5 CAPEX'!$F64*'1.1 Allgemein'!$I$27,
IF(SUM(OFFSET(AK64,0,-MIN($F64-2,COLUMN(X64)-1),1,MIN($F64-1,COLUMN(X64))))=0,$J64,""),"")),"")),""),"")</f>
        <v>0</v>
      </c>
      <c r="AM64" s="340">
        <f ca="1">IF(AM$5&lt;&gt;"",
IF(AM$5&gt;='2.1 Kraftwerk allgemein'!$F$15,
IF(AM$5&lt;='2.1 Kraftwerk allgemein'!$F$16,
$J64*INDEX('2.1 Kraftwerk allgemein'!$H$16:$S$16,,MATCH('2.5 CAPEX'!AM$5,'2.1 Kraftwerk allgemein'!$H$15:$S$15,0)),
IF(AND($M64="x",$F64&lt;&gt;0),
IF($F64=1,$J64,
IF('2.1 Kraftwerk allgemein'!$F$17-'2.5 CAPEX'!AM$5&gt;='2.5 CAPEX'!$F64*'1.1 Allgemein'!$I$27,
IF(SUM(OFFSET(AL64,0,-MIN($F64-2,COLUMN(Y64)-1),1,MIN($F64-1,COLUMN(Y64))))=0,$J64,""),"")),"")),""),"")</f>
        <v>0</v>
      </c>
      <c r="AN64" s="340">
        <f ca="1">IF(AN$5&lt;&gt;"",
IF(AN$5&gt;='2.1 Kraftwerk allgemein'!$F$15,
IF(AN$5&lt;='2.1 Kraftwerk allgemein'!$F$16,
$J64*INDEX('2.1 Kraftwerk allgemein'!$H$16:$S$16,,MATCH('2.5 CAPEX'!AN$5,'2.1 Kraftwerk allgemein'!$H$15:$S$15,0)),
IF(AND($M64="x",$F64&lt;&gt;0),
IF($F64=1,$J64,
IF('2.1 Kraftwerk allgemein'!$F$17-'2.5 CAPEX'!AN$5&gt;='2.5 CAPEX'!$F64*'1.1 Allgemein'!$I$27,
IF(SUM(OFFSET(AM64,0,-MIN($F64-2,COLUMN(Z64)-1),1,MIN($F64-1,COLUMN(Z64))))=0,$J64,""),"")),"")),""),"")</f>
        <v>0</v>
      </c>
      <c r="AO64" s="340">
        <f ca="1">IF(AO$5&lt;&gt;"",
IF(AO$5&gt;='2.1 Kraftwerk allgemein'!$F$15,
IF(AO$5&lt;='2.1 Kraftwerk allgemein'!$F$16,
$J64*INDEX('2.1 Kraftwerk allgemein'!$H$16:$S$16,,MATCH('2.5 CAPEX'!AO$5,'2.1 Kraftwerk allgemein'!$H$15:$S$15,0)),
IF(AND($M64="x",$F64&lt;&gt;0),
IF($F64=1,$J64,
IF('2.1 Kraftwerk allgemein'!$F$17-'2.5 CAPEX'!AO$5&gt;='2.5 CAPEX'!$F64*'1.1 Allgemein'!$I$27,
IF(SUM(OFFSET(AN64,0,-MIN($F64-2,COLUMN(AA64)-1),1,MIN($F64-1,COLUMN(AA64))))=0,$J64,""),"")),"")),""),"")</f>
        <v>0</v>
      </c>
      <c r="AP64" s="340">
        <f ca="1">IF(AP$5&lt;&gt;"",
IF(AP$5&gt;='2.1 Kraftwerk allgemein'!$F$15,
IF(AP$5&lt;='2.1 Kraftwerk allgemein'!$F$16,
$J64*INDEX('2.1 Kraftwerk allgemein'!$H$16:$S$16,,MATCH('2.5 CAPEX'!AP$5,'2.1 Kraftwerk allgemein'!$H$15:$S$15,0)),
IF(AND($M64="x",$F64&lt;&gt;0),
IF($F64=1,$J64,
IF('2.1 Kraftwerk allgemein'!$F$17-'2.5 CAPEX'!AP$5&gt;='2.5 CAPEX'!$F64*'1.1 Allgemein'!$I$27,
IF(SUM(OFFSET(AO64,0,-MIN($F64-2,COLUMN(AB64)-1),1,MIN($F64-1,COLUMN(AB64))))=0,$J64,""),"")),"")),""),"")</f>
        <v>0</v>
      </c>
      <c r="AQ64" s="340">
        <f ca="1">IF(AQ$5&lt;&gt;"",
IF(AQ$5&gt;='2.1 Kraftwerk allgemein'!$F$15,
IF(AQ$5&lt;='2.1 Kraftwerk allgemein'!$F$16,
$J64*INDEX('2.1 Kraftwerk allgemein'!$H$16:$S$16,,MATCH('2.5 CAPEX'!AQ$5,'2.1 Kraftwerk allgemein'!$H$15:$S$15,0)),
IF(AND($M64="x",$F64&lt;&gt;0),
IF($F64=1,$J64,
IF('2.1 Kraftwerk allgemein'!$F$17-'2.5 CAPEX'!AQ$5&gt;='2.5 CAPEX'!$F64*'1.1 Allgemein'!$I$27,
IF(SUM(OFFSET(AP64,0,-MIN($F64-2,COLUMN(AC64)-1),1,MIN($F64-1,COLUMN(AC64))))=0,$J64,""),"")),"")),""),"")</f>
        <v>0</v>
      </c>
      <c r="AR64" s="340" t="str">
        <f ca="1">IF(AR$5&lt;&gt;"",
IF(AR$5&gt;='2.1 Kraftwerk allgemein'!$F$15,
IF(AR$5&lt;='2.1 Kraftwerk allgemein'!$F$16,
$J64*INDEX('2.1 Kraftwerk allgemein'!$H$16:$S$16,,MATCH('2.5 CAPEX'!AR$5,'2.1 Kraftwerk allgemein'!$H$15:$S$15,0)),
IF(AND($M64="x",$F64&lt;&gt;0),
IF($F64=1,$J64,
IF('2.1 Kraftwerk allgemein'!$F$17-'2.5 CAPEX'!AR$5&gt;='2.5 CAPEX'!$F64*'1.1 Allgemein'!$I$27,
IF(SUM(OFFSET(AQ64,0,-MIN($F64-2,COLUMN(AD64)-1),1,MIN($F64-1,COLUMN(AD64))))=0,$J64,""),"")),"")),""),"")</f>
        <v/>
      </c>
      <c r="AS64" s="340" t="str">
        <f ca="1">IF(AS$5&lt;&gt;"",
IF(AS$5&gt;='2.1 Kraftwerk allgemein'!$F$15,
IF(AS$5&lt;='2.1 Kraftwerk allgemein'!$F$16,
$J64*INDEX('2.1 Kraftwerk allgemein'!$H$16:$S$16,,MATCH('2.5 CAPEX'!AS$5,'2.1 Kraftwerk allgemein'!$H$15:$S$15,0)),
IF(AND($M64="x",$F64&lt;&gt;0),
IF($F64=1,$J64,
IF('2.1 Kraftwerk allgemein'!$F$17-'2.5 CAPEX'!AS$5&gt;='2.5 CAPEX'!$F64*'1.1 Allgemein'!$I$27,
IF(SUM(OFFSET(AR64,0,-MIN($F64-2,COLUMN(AE64)-1),1,MIN($F64-1,COLUMN(AE64))))=0,$J64,""),"")),"")),""),"")</f>
        <v/>
      </c>
      <c r="AT64" s="340" t="str">
        <f ca="1">IF(AT$5&lt;&gt;"",
IF(AT$5&gt;='2.1 Kraftwerk allgemein'!$F$15,
IF(AT$5&lt;='2.1 Kraftwerk allgemein'!$F$16,
$J64*INDEX('2.1 Kraftwerk allgemein'!$H$16:$S$16,,MATCH('2.5 CAPEX'!AT$5,'2.1 Kraftwerk allgemein'!$H$15:$S$15,0)),
IF(AND($M64="x",$F64&lt;&gt;0),
IF($F64=1,$J64,
IF('2.1 Kraftwerk allgemein'!$F$17-'2.5 CAPEX'!AT$5&gt;='2.5 CAPEX'!$F64*'1.1 Allgemein'!$I$27,
IF(SUM(OFFSET(AS64,0,-MIN($F64-2,COLUMN(AF64)-1),1,MIN($F64-1,COLUMN(AF64))))=0,$J64,""),"")),"")),""),"")</f>
        <v/>
      </c>
      <c r="AU64" s="340" t="str">
        <f ca="1">IF(AU$5&lt;&gt;"",
IF(AU$5&gt;='2.1 Kraftwerk allgemein'!$F$15,
IF(AU$5&lt;='2.1 Kraftwerk allgemein'!$F$16,
$J64*INDEX('2.1 Kraftwerk allgemein'!$H$16:$S$16,,MATCH('2.5 CAPEX'!AU$5,'2.1 Kraftwerk allgemein'!$H$15:$S$15,0)),
IF(AND($M64="x",$F64&lt;&gt;0),
IF($F64=1,$J64,
IF('2.1 Kraftwerk allgemein'!$F$17-'2.5 CAPEX'!AU$5&gt;='2.5 CAPEX'!$F64*'1.1 Allgemein'!$I$27,
IF(SUM(OFFSET(AT64,0,-MIN($F64-2,COLUMN(AG64)-1),1,MIN($F64-1,COLUMN(AG64))))=0,$J64,""),"")),"")),""),"")</f>
        <v/>
      </c>
      <c r="AV64" s="340" t="str">
        <f ca="1">IF(AV$5&lt;&gt;"",
IF(AV$5&gt;='2.1 Kraftwerk allgemein'!$F$15,
IF(AV$5&lt;='2.1 Kraftwerk allgemein'!$F$16,
$J64*INDEX('2.1 Kraftwerk allgemein'!$H$16:$S$16,,MATCH('2.5 CAPEX'!AV$5,'2.1 Kraftwerk allgemein'!$H$15:$S$15,0)),
IF(AND($M64="x",$F64&lt;&gt;0),
IF($F64=1,$J64,
IF('2.1 Kraftwerk allgemein'!$F$17-'2.5 CAPEX'!AV$5&gt;='2.5 CAPEX'!$F64*'1.1 Allgemein'!$I$27,
IF(SUM(OFFSET(AU64,0,-MIN($F64-2,COLUMN(AH64)-1),1,MIN($F64-1,COLUMN(AH64))))=0,$J64,""),"")),"")),""),"")</f>
        <v/>
      </c>
      <c r="AW64" s="340" t="str">
        <f ca="1">IF(AW$5&lt;&gt;"",
IF(AW$5&gt;='2.1 Kraftwerk allgemein'!$F$15,
IF(AW$5&lt;='2.1 Kraftwerk allgemein'!$F$16,
$J64*INDEX('2.1 Kraftwerk allgemein'!$H$16:$S$16,,MATCH('2.5 CAPEX'!AW$5,'2.1 Kraftwerk allgemein'!$H$15:$S$15,0)),
IF(AND($M64="x",$F64&lt;&gt;0),
IF($F64=1,$J64,
IF('2.1 Kraftwerk allgemein'!$F$17-'2.5 CAPEX'!AW$5&gt;='2.5 CAPEX'!$F64*'1.1 Allgemein'!$I$27,
IF(SUM(OFFSET(AV64,0,-MIN($F64-2,COLUMN(AI64)-1),1,MIN($F64-1,COLUMN(AI64))))=0,$J64,""),"")),"")),""),"")</f>
        <v/>
      </c>
      <c r="AX64" s="340" t="str">
        <f ca="1">IF(AX$5&lt;&gt;"",
IF(AX$5&gt;='2.1 Kraftwerk allgemein'!$F$15,
IF(AX$5&lt;='2.1 Kraftwerk allgemein'!$F$16,
$J64*INDEX('2.1 Kraftwerk allgemein'!$H$16:$S$16,,MATCH('2.5 CAPEX'!AX$5,'2.1 Kraftwerk allgemein'!$H$15:$S$15,0)),
IF(AND($M64="x",$F64&lt;&gt;0),
IF($F64=1,$J64,
IF('2.1 Kraftwerk allgemein'!$F$17-'2.5 CAPEX'!AX$5&gt;='2.5 CAPEX'!$F64*'1.1 Allgemein'!$I$27,
IF(SUM(OFFSET(AW64,0,-MIN($F64-2,COLUMN(AJ64)-1),1,MIN($F64-1,COLUMN(AJ64))))=0,$J64,""),"")),"")),""),"")</f>
        <v/>
      </c>
      <c r="AY64" s="340" t="str">
        <f ca="1">IF(AY$5&lt;&gt;"",
IF(AY$5&gt;='2.1 Kraftwerk allgemein'!$F$15,
IF(AY$5&lt;='2.1 Kraftwerk allgemein'!$F$16,
$J64*INDEX('2.1 Kraftwerk allgemein'!$H$16:$S$16,,MATCH('2.5 CAPEX'!AY$5,'2.1 Kraftwerk allgemein'!$H$15:$S$15,0)),
IF(AND($M64="x",$F64&lt;&gt;0),
IF($F64=1,$J64,
IF('2.1 Kraftwerk allgemein'!$F$17-'2.5 CAPEX'!AY$5&gt;='2.5 CAPEX'!$F64*'1.1 Allgemein'!$I$27,
IF(SUM(OFFSET(AX64,0,-MIN($F64-2,COLUMN(AK64)-1),1,MIN($F64-1,COLUMN(AK64))))=0,$J64,""),"")),"")),""),"")</f>
        <v/>
      </c>
      <c r="AZ64" s="340" t="str">
        <f ca="1">IF(AZ$5&lt;&gt;"",
IF(AZ$5&gt;='2.1 Kraftwerk allgemein'!$F$15,
IF(AZ$5&lt;='2.1 Kraftwerk allgemein'!$F$16,
$J64*INDEX('2.1 Kraftwerk allgemein'!$H$16:$S$16,,MATCH('2.5 CAPEX'!AZ$5,'2.1 Kraftwerk allgemein'!$H$15:$S$15,0)),
IF(AND($M64="x",$F64&lt;&gt;0),
IF($F64=1,$J64,
IF('2.1 Kraftwerk allgemein'!$F$17-'2.5 CAPEX'!AZ$5&gt;='2.5 CAPEX'!$F64*'1.1 Allgemein'!$I$27,
IF(SUM(OFFSET(AY64,0,-MIN($F64-2,COLUMN(AL64)-1),1,MIN($F64-1,COLUMN(AL64))))=0,$J64,""),"")),"")),""),"")</f>
        <v/>
      </c>
      <c r="BA64" s="340" t="str">
        <f ca="1">IF(BA$5&lt;&gt;"",
IF(BA$5&gt;='2.1 Kraftwerk allgemein'!$F$15,
IF(BA$5&lt;='2.1 Kraftwerk allgemein'!$F$16,
$J64*INDEX('2.1 Kraftwerk allgemein'!$H$16:$S$16,,MATCH('2.5 CAPEX'!BA$5,'2.1 Kraftwerk allgemein'!$H$15:$S$15,0)),
IF(AND($M64="x",$F64&lt;&gt;0),
IF($F64=1,$J64,
IF('2.1 Kraftwerk allgemein'!$F$17-'2.5 CAPEX'!BA$5&gt;='2.5 CAPEX'!$F64*'1.1 Allgemein'!$I$27,
IF(SUM(OFFSET(AZ64,0,-MIN($F64-2,COLUMN(AM64)-1),1,MIN($F64-1,COLUMN(AM64))))=0,$J64,""),"")),"")),""),"")</f>
        <v/>
      </c>
      <c r="BB64" s="340" t="str">
        <f ca="1">IF(BB$5&lt;&gt;"",
IF(BB$5&gt;='2.1 Kraftwerk allgemein'!$F$15,
IF(BB$5&lt;='2.1 Kraftwerk allgemein'!$F$16,
$J64*INDEX('2.1 Kraftwerk allgemein'!$H$16:$S$16,,MATCH('2.5 CAPEX'!BB$5,'2.1 Kraftwerk allgemein'!$H$15:$S$15,0)),
IF(AND($M64="x",$F64&lt;&gt;0),
IF($F64=1,$J64,
IF('2.1 Kraftwerk allgemein'!$F$17-'2.5 CAPEX'!BB$5&gt;='2.5 CAPEX'!$F64*'1.1 Allgemein'!$I$27,
IF(SUM(OFFSET(BA64,0,-MIN($F64-2,COLUMN(AN64)-1),1,MIN($F64-1,COLUMN(AN64))))=0,$J64,""),"")),"")),""),"")</f>
        <v/>
      </c>
      <c r="BC64" s="340" t="str">
        <f ca="1">IF(BC$5&lt;&gt;"",
IF(BC$5&gt;='2.1 Kraftwerk allgemein'!$F$15,
IF(BC$5&lt;='2.1 Kraftwerk allgemein'!$F$16,
$J64*INDEX('2.1 Kraftwerk allgemein'!$H$16:$S$16,,MATCH('2.5 CAPEX'!BC$5,'2.1 Kraftwerk allgemein'!$H$15:$S$15,0)),
IF(AND($M64="x",$F64&lt;&gt;0),
IF($F64=1,$J64,
IF('2.1 Kraftwerk allgemein'!$F$17-'2.5 CAPEX'!BC$5&gt;='2.5 CAPEX'!$F64*'1.1 Allgemein'!$I$27,
IF(SUM(OFFSET(BB64,0,-MIN($F64-2,COLUMN(AO64)-1),1,MIN($F64-1,COLUMN(AO64))))=0,$J64,""),"")),"")),""),"")</f>
        <v/>
      </c>
      <c r="BD64" s="340" t="str">
        <f ca="1">IF(BD$5&lt;&gt;"",
IF(BD$5&gt;='2.1 Kraftwerk allgemein'!$F$15,
IF(BD$5&lt;='2.1 Kraftwerk allgemein'!$F$16,
$J64*INDEX('2.1 Kraftwerk allgemein'!$H$16:$S$16,,MATCH('2.5 CAPEX'!BD$5,'2.1 Kraftwerk allgemein'!$H$15:$S$15,0)),
IF(AND($M64="x",$F64&lt;&gt;0),
IF($F64=1,$J64,
IF('2.1 Kraftwerk allgemein'!$F$17-'2.5 CAPEX'!BD$5&gt;='2.5 CAPEX'!$F64*'1.1 Allgemein'!$I$27,
IF(SUM(OFFSET(BC64,0,-MIN($F64-2,COLUMN(AP64)-1),1,MIN($F64-1,COLUMN(AP64))))=0,$J64,""),"")),"")),""),"")</f>
        <v/>
      </c>
      <c r="BE64" s="340" t="str">
        <f ca="1">IF(BE$5&lt;&gt;"",
IF(BE$5&gt;='2.1 Kraftwerk allgemein'!$F$15,
IF(BE$5&lt;='2.1 Kraftwerk allgemein'!$F$16,
$J64*INDEX('2.1 Kraftwerk allgemein'!$H$16:$S$16,,MATCH('2.5 CAPEX'!BE$5,'2.1 Kraftwerk allgemein'!$H$15:$S$15,0)),
IF(AND($M64="x",$F64&lt;&gt;0),
IF($F64=1,$J64,
IF('2.1 Kraftwerk allgemein'!$F$17-'2.5 CAPEX'!BE$5&gt;='2.5 CAPEX'!$F64*'1.1 Allgemein'!$I$27,
IF(SUM(OFFSET(BD64,0,-MIN($F64-2,COLUMN(AQ64)-1),1,MIN($F64-1,COLUMN(AQ64))))=0,$J64,""),"")),"")),""),"")</f>
        <v/>
      </c>
      <c r="BF64" s="340" t="str">
        <f ca="1">IF(BF$5&lt;&gt;"",
IF(BF$5&gt;='2.1 Kraftwerk allgemein'!$F$15,
IF(BF$5&lt;='2.1 Kraftwerk allgemein'!$F$16,
$J64*INDEX('2.1 Kraftwerk allgemein'!$H$16:$S$16,,MATCH('2.5 CAPEX'!BF$5,'2.1 Kraftwerk allgemein'!$H$15:$S$15,0)),
IF(AND($M64="x",$F64&lt;&gt;0),
IF($F64=1,$J64,
IF('2.1 Kraftwerk allgemein'!$F$17-'2.5 CAPEX'!BF$5&gt;='2.5 CAPEX'!$F64*'1.1 Allgemein'!$I$27,
IF(SUM(OFFSET(BE64,0,-MIN($F64-2,COLUMN(AR64)-1),1,MIN($F64-1,COLUMN(AR64))))=0,$J64,""),"")),"")),""),"")</f>
        <v/>
      </c>
      <c r="BG64" s="340" t="str">
        <f ca="1">IF(BG$5&lt;&gt;"",
IF(BG$5&gt;='2.1 Kraftwerk allgemein'!$F$15,
IF(BG$5&lt;='2.1 Kraftwerk allgemein'!$F$16,
$J64*INDEX('2.1 Kraftwerk allgemein'!$H$16:$S$16,,MATCH('2.5 CAPEX'!BG$5,'2.1 Kraftwerk allgemein'!$H$15:$S$15,0)),
IF(AND($M64="x",$F64&lt;&gt;0),
IF($F64=1,$J64,
IF('2.1 Kraftwerk allgemein'!$F$17-'2.5 CAPEX'!BG$5&gt;='2.5 CAPEX'!$F64*'1.1 Allgemein'!$I$27,
IF(SUM(OFFSET(BF64,0,-MIN($F64-2,COLUMN(AS64)-1),1,MIN($F64-1,COLUMN(AS64))))=0,$J64,""),"")),"")),""),"")</f>
        <v/>
      </c>
      <c r="BH64" s="340" t="str">
        <f ca="1">IF(BH$5&lt;&gt;"",
IF(BH$5&gt;='2.1 Kraftwerk allgemein'!$F$15,
IF(BH$5&lt;='2.1 Kraftwerk allgemein'!$F$16,
$J64*INDEX('2.1 Kraftwerk allgemein'!$H$16:$S$16,,MATCH('2.5 CAPEX'!BH$5,'2.1 Kraftwerk allgemein'!$H$15:$S$15,0)),
IF(AND($M64="x",$F64&lt;&gt;0),
IF($F64=1,$J64,
IF('2.1 Kraftwerk allgemein'!$F$17-'2.5 CAPEX'!BH$5&gt;='2.5 CAPEX'!$F64*'1.1 Allgemein'!$I$27,
IF(SUM(OFFSET(BG64,0,-MIN($F64-2,COLUMN(AT64)-1),1,MIN($F64-1,COLUMN(AT64))))=0,$J64,""),"")),"")),""),"")</f>
        <v/>
      </c>
      <c r="BI64" s="340" t="str">
        <f ca="1">IF(BI$5&lt;&gt;"",
IF(BI$5&gt;='2.1 Kraftwerk allgemein'!$F$15,
IF(BI$5&lt;='2.1 Kraftwerk allgemein'!$F$16,
$J64*INDEX('2.1 Kraftwerk allgemein'!$H$16:$S$16,,MATCH('2.5 CAPEX'!BI$5,'2.1 Kraftwerk allgemein'!$H$15:$S$15,0)),
IF(AND($M64="x",$F64&lt;&gt;0),
IF($F64=1,$J64,
IF('2.1 Kraftwerk allgemein'!$F$17-'2.5 CAPEX'!BI$5&gt;='2.5 CAPEX'!$F64*'1.1 Allgemein'!$I$27,
IF(SUM(OFFSET(BH64,0,-MIN($F64-2,COLUMN(AU64)-1),1,MIN($F64-1,COLUMN(AU64))))=0,$J64,""),"")),"")),""),"")</f>
        <v/>
      </c>
      <c r="BJ64" s="340" t="str">
        <f ca="1">IF(BJ$5&lt;&gt;"",
IF(BJ$5&gt;='2.1 Kraftwerk allgemein'!$F$15,
IF(BJ$5&lt;='2.1 Kraftwerk allgemein'!$F$16,
$J64*INDEX('2.1 Kraftwerk allgemein'!$H$16:$S$16,,MATCH('2.5 CAPEX'!BJ$5,'2.1 Kraftwerk allgemein'!$H$15:$S$15,0)),
IF(AND($M64="x",$F64&lt;&gt;0),
IF($F64=1,$J64,
IF('2.1 Kraftwerk allgemein'!$F$17-'2.5 CAPEX'!BJ$5&gt;='2.5 CAPEX'!$F64*'1.1 Allgemein'!$I$27,
IF(SUM(OFFSET(BI64,0,-MIN($F64-2,COLUMN(AV64)-1),1,MIN($F64-1,COLUMN(AV64))))=0,$J64,""),"")),"")),""),"")</f>
        <v/>
      </c>
      <c r="BK64" s="340" t="str">
        <f ca="1">IF(BK$5&lt;&gt;"",
IF(BK$5&gt;='2.1 Kraftwerk allgemein'!$F$15,
IF(BK$5&lt;='2.1 Kraftwerk allgemein'!$F$16,
$J64*INDEX('2.1 Kraftwerk allgemein'!$H$16:$S$16,,MATCH('2.5 CAPEX'!BK$5,'2.1 Kraftwerk allgemein'!$H$15:$S$15,0)),
IF(AND($M64="x",$F64&lt;&gt;0),
IF($F64=1,$J64,
IF('2.1 Kraftwerk allgemein'!$F$17-'2.5 CAPEX'!BK$5&gt;='2.5 CAPEX'!$F64*'1.1 Allgemein'!$I$27,
IF(SUM(OFFSET(BJ64,0,-MIN($F64-2,COLUMN(AW64)-1),1,MIN($F64-1,COLUMN(AW64))))=0,$J64,""),"")),"")),""),"")</f>
        <v/>
      </c>
      <c r="BL64" s="340" t="str">
        <f ca="1">IF(BL$5&lt;&gt;"",
IF(BL$5&gt;='2.1 Kraftwerk allgemein'!$F$15,
IF(BL$5&lt;='2.1 Kraftwerk allgemein'!$F$16,
$J64*INDEX('2.1 Kraftwerk allgemein'!$H$16:$S$16,,MATCH('2.5 CAPEX'!BL$5,'2.1 Kraftwerk allgemein'!$H$15:$S$15,0)),
IF(AND($M64="x",$F64&lt;&gt;0),
IF($F64=1,$J64,
IF('2.1 Kraftwerk allgemein'!$F$17-'2.5 CAPEX'!BL$5&gt;='2.5 CAPEX'!$F64*'1.1 Allgemein'!$I$27,
IF(SUM(OFFSET(BK64,0,-MIN($F64-2,COLUMN(AX64)-1),1,MIN($F64-1,COLUMN(AX64))))=0,$J64,""),"")),"")),""),"")</f>
        <v/>
      </c>
      <c r="BM64" s="340" t="str">
        <f ca="1">IF(BM$5&lt;&gt;"",
IF(BM$5&gt;='2.1 Kraftwerk allgemein'!$F$15,
IF(BM$5&lt;='2.1 Kraftwerk allgemein'!$F$16,
$J64*INDEX('2.1 Kraftwerk allgemein'!$H$16:$S$16,,MATCH('2.5 CAPEX'!BM$5,'2.1 Kraftwerk allgemein'!$H$15:$S$15,0)),
IF(AND($M64="x",$F64&lt;&gt;0),
IF($F64=1,$J64,
IF('2.1 Kraftwerk allgemein'!$F$17-'2.5 CAPEX'!BM$5&gt;='2.5 CAPEX'!$F64*'1.1 Allgemein'!$I$27,
IF(SUM(OFFSET(BL64,0,-MIN($F64-2,COLUMN(AY64)-1),1,MIN($F64-1,COLUMN(AY64))))=0,$J64,""),"")),"")),""),"")</f>
        <v/>
      </c>
      <c r="BN64" s="340" t="str">
        <f ca="1">IF(BN$5&lt;&gt;"",
IF(BN$5&gt;='2.1 Kraftwerk allgemein'!$F$15,
IF(BN$5&lt;='2.1 Kraftwerk allgemein'!$F$16,
$J64*INDEX('2.1 Kraftwerk allgemein'!$H$16:$S$16,,MATCH('2.5 CAPEX'!BN$5,'2.1 Kraftwerk allgemein'!$H$15:$S$15,0)),
IF(AND($M64="x",$F64&lt;&gt;0),
IF($F64=1,$J64,
IF('2.1 Kraftwerk allgemein'!$F$17-'2.5 CAPEX'!BN$5&gt;='2.5 CAPEX'!$F64*'1.1 Allgemein'!$I$27,
IF(SUM(OFFSET(BM64,0,-MIN($F64-2,COLUMN(AZ64)-1),1,MIN($F64-1,COLUMN(AZ64))))=0,$J64,""),"")),"")),""),"")</f>
        <v/>
      </c>
      <c r="BO64" s="340" t="str">
        <f ca="1">IF(BO$5&lt;&gt;"",
IF(BO$5&gt;='2.1 Kraftwerk allgemein'!$F$15,
IF(BO$5&lt;='2.1 Kraftwerk allgemein'!$F$16,
$J64*INDEX('2.1 Kraftwerk allgemein'!$H$16:$S$16,,MATCH('2.5 CAPEX'!BO$5,'2.1 Kraftwerk allgemein'!$H$15:$S$15,0)),
IF(AND($M64="x",$F64&lt;&gt;0),
IF($F64=1,$J64,
IF('2.1 Kraftwerk allgemein'!$F$17-'2.5 CAPEX'!BO$5&gt;='2.5 CAPEX'!$F64*'1.1 Allgemein'!$I$27,
IF(SUM(OFFSET(BN64,0,-MIN($F64-2,COLUMN(BA64)-1),1,MIN($F64-1,COLUMN(BA64))))=0,$J64,""),"")),"")),""),"")</f>
        <v/>
      </c>
      <c r="BP64" s="340" t="str">
        <f ca="1">IF(BP$5&lt;&gt;"",
IF(BP$5&gt;='2.1 Kraftwerk allgemein'!$F$15,
IF(BP$5&lt;='2.1 Kraftwerk allgemein'!$F$16,
$J64*INDEX('2.1 Kraftwerk allgemein'!$H$16:$S$16,,MATCH('2.5 CAPEX'!BP$5,'2.1 Kraftwerk allgemein'!$H$15:$S$15,0)),
IF(AND($M64="x",$F64&lt;&gt;0),
IF($F64=1,$J64,
IF('2.1 Kraftwerk allgemein'!$F$17-'2.5 CAPEX'!BP$5&gt;='2.5 CAPEX'!$F64*'1.1 Allgemein'!$I$27,
IF(SUM(OFFSET(BO64,0,-MIN($F64-2,COLUMN(BB64)-1),1,MIN($F64-1,COLUMN(BB64))))=0,$J64,""),"")),"")),""),"")</f>
        <v/>
      </c>
      <c r="BQ64" s="340" t="str">
        <f ca="1">IF(BQ$5&lt;&gt;"",
IF(BQ$5&gt;='2.1 Kraftwerk allgemein'!$F$15,
IF(BQ$5&lt;='2.1 Kraftwerk allgemein'!$F$16,
$J64*INDEX('2.1 Kraftwerk allgemein'!$H$16:$S$16,,MATCH('2.5 CAPEX'!BQ$5,'2.1 Kraftwerk allgemein'!$H$15:$S$15,0)),
IF(AND($M64="x",$F64&lt;&gt;0),
IF($F64=1,$J64,
IF('2.1 Kraftwerk allgemein'!$F$17-'2.5 CAPEX'!BQ$5&gt;='2.5 CAPEX'!$F64*'1.1 Allgemein'!$I$27,
IF(SUM(OFFSET(BP64,0,-MIN($F64-2,COLUMN(BC64)-1),1,MIN($F64-1,COLUMN(BC64))))=0,$J64,""),"")),"")),""),"")</f>
        <v/>
      </c>
      <c r="BR64" s="340" t="str">
        <f ca="1">IF(BR$5&lt;&gt;"",
IF(BR$5&gt;='2.1 Kraftwerk allgemein'!$F$15,
IF(BR$5&lt;='2.1 Kraftwerk allgemein'!$F$16,
$J64*INDEX('2.1 Kraftwerk allgemein'!$H$16:$S$16,,MATCH('2.5 CAPEX'!BR$5,'2.1 Kraftwerk allgemein'!$H$15:$S$15,0)),
IF(AND($M64="x",$F64&lt;&gt;0),
IF($F64=1,$J64,
IF('2.1 Kraftwerk allgemein'!$F$17-'2.5 CAPEX'!BR$5&gt;='2.5 CAPEX'!$F64*'1.1 Allgemein'!$I$27,
IF(SUM(OFFSET(BQ64,0,-MIN($F64-2,COLUMN(BD64)-1),1,MIN($F64-1,COLUMN(BD64))))=0,$J64,""),"")),"")),""),"")</f>
        <v/>
      </c>
      <c r="BS64" s="340" t="str">
        <f ca="1">IF(BS$5&lt;&gt;"",
IF(BS$5&gt;='2.1 Kraftwerk allgemein'!$F$15,
IF(BS$5&lt;='2.1 Kraftwerk allgemein'!$F$16,
$J64*INDEX('2.1 Kraftwerk allgemein'!$H$16:$S$16,,MATCH('2.5 CAPEX'!BS$5,'2.1 Kraftwerk allgemein'!$H$15:$S$15,0)),
IF(AND($M64="x",$F64&lt;&gt;0),
IF($F64=1,$J64,
IF('2.1 Kraftwerk allgemein'!$F$17-'2.5 CAPEX'!BS$5&gt;='2.5 CAPEX'!$F64*'1.1 Allgemein'!$I$27,
IF(SUM(OFFSET(BR64,0,-MIN($F64-2,COLUMN(BE64)-1),1,MIN($F64-1,COLUMN(BE64))))=0,$J64,""),"")),"")),""),"")</f>
        <v/>
      </c>
      <c r="BT64" s="340" t="str">
        <f ca="1">IF(BT$5&lt;&gt;"",
IF(BT$5&gt;='2.1 Kraftwerk allgemein'!$F$15,
IF(BT$5&lt;='2.1 Kraftwerk allgemein'!$F$16,
$J64*INDEX('2.1 Kraftwerk allgemein'!$H$16:$S$16,,MATCH('2.5 CAPEX'!BT$5,'2.1 Kraftwerk allgemein'!$H$15:$S$15,0)),
IF(AND($M64="x",$F64&lt;&gt;0),
IF($F64=1,$J64,
IF('2.1 Kraftwerk allgemein'!$F$17-'2.5 CAPEX'!BT$5&gt;='2.5 CAPEX'!$F64*'1.1 Allgemein'!$I$27,
IF(SUM(OFFSET(BS64,0,-MIN($F64-2,COLUMN(BF64)-1),1,MIN($F64-1,COLUMN(BF64))))=0,$J64,""),"")),"")),""),"")</f>
        <v/>
      </c>
      <c r="BU64" s="340" t="str">
        <f ca="1">IF(BU$5&lt;&gt;"",
IF(BU$5&gt;='2.1 Kraftwerk allgemein'!$F$15,
IF(BU$5&lt;='2.1 Kraftwerk allgemein'!$F$16,
$J64*INDEX('2.1 Kraftwerk allgemein'!$H$16:$S$16,,MATCH('2.5 CAPEX'!BU$5,'2.1 Kraftwerk allgemein'!$H$15:$S$15,0)),
IF(AND($M64="x",$F64&lt;&gt;0),
IF($F64=1,$J64,
IF('2.1 Kraftwerk allgemein'!$F$17-'2.5 CAPEX'!BU$5&gt;='2.5 CAPEX'!$F64*'1.1 Allgemein'!$I$27,
IF(SUM(OFFSET(BT64,0,-MIN($F64-2,COLUMN(BG64)-1),1,MIN($F64-1,COLUMN(BG64))))=0,$J64,""),"")),"")),""),"")</f>
        <v/>
      </c>
      <c r="BV64" s="340" t="str">
        <f ca="1">IF(BV$5&lt;&gt;"",
IF(BV$5&gt;='2.1 Kraftwerk allgemein'!$F$15,
IF(BV$5&lt;='2.1 Kraftwerk allgemein'!$F$16,
$J64*INDEX('2.1 Kraftwerk allgemein'!$H$16:$S$16,,MATCH('2.5 CAPEX'!BV$5,'2.1 Kraftwerk allgemein'!$H$15:$S$15,0)),
IF(AND($M64="x",$F64&lt;&gt;0),
IF($F64=1,$J64,
IF('2.1 Kraftwerk allgemein'!$F$17-'2.5 CAPEX'!BV$5&gt;='2.5 CAPEX'!$F64*'1.1 Allgemein'!$I$27,
IF(SUM(OFFSET(BU64,0,-MIN($F64-2,COLUMN(BH64)-1),1,MIN($F64-1,COLUMN(BH64))))=0,$J64,""),"")),"")),""),"")</f>
        <v/>
      </c>
      <c r="BW64" s="340" t="str">
        <f ca="1">IF(BW$5&lt;&gt;"",
IF(BW$5&gt;='2.1 Kraftwerk allgemein'!$F$15,
IF(BW$5&lt;='2.1 Kraftwerk allgemein'!$F$16,
$J64*INDEX('2.1 Kraftwerk allgemein'!$H$16:$S$16,,MATCH('2.5 CAPEX'!BW$5,'2.1 Kraftwerk allgemein'!$H$15:$S$15,0)),
IF(AND($M64="x",$F64&lt;&gt;0),
IF($F64=1,$J64,
IF('2.1 Kraftwerk allgemein'!$F$17-'2.5 CAPEX'!BW$5&gt;='2.5 CAPEX'!$F64*'1.1 Allgemein'!$I$27,
IF(SUM(OFFSET(BV64,0,-MIN($F64-2,COLUMN(BI64)-1),1,MIN($F64-1,COLUMN(BI64))))=0,$J64,""),"")),"")),""),"")</f>
        <v/>
      </c>
      <c r="BX64" s="340" t="str">
        <f ca="1">IF(BX$5&lt;&gt;"",
IF(BX$5&gt;='2.1 Kraftwerk allgemein'!$F$15,
IF(BX$5&lt;='2.1 Kraftwerk allgemein'!$F$16,
$J64*INDEX('2.1 Kraftwerk allgemein'!$H$16:$S$16,,MATCH('2.5 CAPEX'!BX$5,'2.1 Kraftwerk allgemein'!$H$15:$S$15,0)),
IF(AND($M64="x",$F64&lt;&gt;0),
IF($F64=1,$J64,
IF('2.1 Kraftwerk allgemein'!$F$17-'2.5 CAPEX'!BX$5&gt;='2.5 CAPEX'!$F64*'1.1 Allgemein'!$I$27,
IF(SUM(OFFSET(BW64,0,-MIN($F64-2,COLUMN(BJ64)-1),1,MIN($F64-1,COLUMN(BJ64))))=0,$J64,""),"")),"")),""),"")</f>
        <v/>
      </c>
      <c r="BY64" s="340" t="str">
        <f ca="1">IF(BY$5&lt;&gt;"",
IF(BY$5&gt;='2.1 Kraftwerk allgemein'!$F$15,
IF(BY$5&lt;='2.1 Kraftwerk allgemein'!$F$16,
$J64*INDEX('2.1 Kraftwerk allgemein'!$H$16:$S$16,,MATCH('2.5 CAPEX'!BY$5,'2.1 Kraftwerk allgemein'!$H$15:$S$15,0)),
IF(AND($M64="x",$F64&lt;&gt;0),
IF($F64=1,$J64,
IF('2.1 Kraftwerk allgemein'!$F$17-'2.5 CAPEX'!BY$5&gt;='2.5 CAPEX'!$F64*'1.1 Allgemein'!$I$27,
IF(SUM(OFFSET(BX64,0,-MIN($F64-2,COLUMN(BK64)-1),1,MIN($F64-1,COLUMN(BK64))))=0,$J64,""),"")),"")),""),"")</f>
        <v/>
      </c>
      <c r="BZ64" s="340" t="str">
        <f ca="1">IF(BZ$5&lt;&gt;"",
IF(BZ$5&gt;='2.1 Kraftwerk allgemein'!$F$15,
IF(BZ$5&lt;='2.1 Kraftwerk allgemein'!$F$16,
$J64*INDEX('2.1 Kraftwerk allgemein'!$H$16:$S$16,,MATCH('2.5 CAPEX'!BZ$5,'2.1 Kraftwerk allgemein'!$H$15:$S$15,0)),
IF(AND($M64="x",$F64&lt;&gt;0),
IF($F64=1,$J64,
IF('2.1 Kraftwerk allgemein'!$F$17-'2.5 CAPEX'!BZ$5&gt;='2.5 CAPEX'!$F64*'1.1 Allgemein'!$I$27,
IF(SUM(OFFSET(BY64,0,-MIN($F64-2,COLUMN(BL64)-1),1,MIN($F64-1,COLUMN(BL64))))=0,$J64,""),"")),"")),""),"")</f>
        <v/>
      </c>
      <c r="CA64" s="340" t="str">
        <f ca="1">IF(CA$5&lt;&gt;"",
IF(CA$5&gt;='2.1 Kraftwerk allgemein'!$F$15,
IF(CA$5&lt;='2.1 Kraftwerk allgemein'!$F$16,
$J64*INDEX('2.1 Kraftwerk allgemein'!$H$16:$S$16,,MATCH('2.5 CAPEX'!CA$5,'2.1 Kraftwerk allgemein'!$H$15:$S$15,0)),
IF(AND($M64="x",$F64&lt;&gt;0),
IF($F64=1,$J64,
IF('2.1 Kraftwerk allgemein'!$F$17-'2.5 CAPEX'!CA$5&gt;='2.5 CAPEX'!$F64*'1.1 Allgemein'!$I$27,
IF(SUM(OFFSET(BZ64,0,-MIN($F64-2,COLUMN(BM64)-1),1,MIN($F64-1,COLUMN(BM64))))=0,$J64,""),"")),"")),""),"")</f>
        <v/>
      </c>
      <c r="CB64" s="340" t="str">
        <f ca="1">IF(CB$5&lt;&gt;"",
IF(CB$5&gt;='2.1 Kraftwerk allgemein'!$F$15,
IF(CB$5&lt;='2.1 Kraftwerk allgemein'!$F$16,
$J64*INDEX('2.1 Kraftwerk allgemein'!$H$16:$S$16,,MATCH('2.5 CAPEX'!CB$5,'2.1 Kraftwerk allgemein'!$H$15:$S$15,0)),
IF(AND($M64="x",$F64&lt;&gt;0),
IF($F64=1,$J64,
IF('2.1 Kraftwerk allgemein'!$F$17-'2.5 CAPEX'!CB$5&gt;='2.5 CAPEX'!$F64*'1.1 Allgemein'!$I$27,
IF(SUM(OFFSET(CA64,0,-MIN($F64-2,COLUMN(BN64)-1),1,MIN($F64-1,COLUMN(BN64))))=0,$J64,""),"")),"")),""),"")</f>
        <v/>
      </c>
      <c r="CC64" s="340" t="str">
        <f ca="1">IF(CC$5&lt;&gt;"",
IF(CC$5&gt;='2.1 Kraftwerk allgemein'!$F$15,
IF(CC$5&lt;='2.1 Kraftwerk allgemein'!$F$16,
$J64*INDEX('2.1 Kraftwerk allgemein'!$H$16:$S$16,,MATCH('2.5 CAPEX'!CC$5,'2.1 Kraftwerk allgemein'!$H$15:$S$15,0)),
IF(AND($M64="x",$F64&lt;&gt;0),
IF($F64=1,$J64,
IF('2.1 Kraftwerk allgemein'!$F$17-'2.5 CAPEX'!CC$5&gt;='2.5 CAPEX'!$F64*'1.1 Allgemein'!$I$27,
IF(SUM(OFFSET(CB64,0,-MIN($F64-2,COLUMN(BO64)-1),1,MIN($F64-1,COLUMN(BO64))))=0,$J64,""),"")),"")),""),"")</f>
        <v/>
      </c>
      <c r="CD64" s="340" t="str">
        <f ca="1">IF(CD$5&lt;&gt;"",
IF(CD$5&gt;='2.1 Kraftwerk allgemein'!$F$15,
IF(CD$5&lt;='2.1 Kraftwerk allgemein'!$F$16,
$J64*INDEX('2.1 Kraftwerk allgemein'!$H$16:$S$16,,MATCH('2.5 CAPEX'!CD$5,'2.1 Kraftwerk allgemein'!$H$15:$S$15,0)),
IF(AND($M64="x",$F64&lt;&gt;0),
IF($F64=1,$J64,
IF('2.1 Kraftwerk allgemein'!$F$17-'2.5 CAPEX'!CD$5&gt;='2.5 CAPEX'!$F64*'1.1 Allgemein'!$I$27,
IF(SUM(OFFSET(CC64,0,-MIN($F64-2,COLUMN(BP64)-1),1,MIN($F64-1,COLUMN(BP64))))=0,$J64,""),"")),"")),""),"")</f>
        <v/>
      </c>
      <c r="CE64" s="340" t="str">
        <f ca="1">IF(CE$5&lt;&gt;"",
IF(CE$5&gt;='2.1 Kraftwerk allgemein'!$F$15,
IF(CE$5&lt;='2.1 Kraftwerk allgemein'!$F$16,
$J64*INDEX('2.1 Kraftwerk allgemein'!$H$16:$S$16,,MATCH('2.5 CAPEX'!CE$5,'2.1 Kraftwerk allgemein'!$H$15:$S$15,0)),
IF(AND($M64="x",$F64&lt;&gt;0),
IF($F64=1,$J64,
IF('2.1 Kraftwerk allgemein'!$F$17-'2.5 CAPEX'!CE$5&gt;='2.5 CAPEX'!$F64*'1.1 Allgemein'!$I$27,
IF(SUM(OFFSET(CD64,0,-MIN($F64-2,COLUMN(BQ64)-1),1,MIN($F64-1,COLUMN(BQ64))))=0,$J64,""),"")),"")),""),"")</f>
        <v/>
      </c>
      <c r="CF64" s="340" t="str">
        <f ca="1">IF(CF$5&lt;&gt;"",
IF(CF$5&gt;='2.1 Kraftwerk allgemein'!$F$15,
IF(CF$5&lt;='2.1 Kraftwerk allgemein'!$F$16,
$J64*INDEX('2.1 Kraftwerk allgemein'!$H$16:$S$16,,MATCH('2.5 CAPEX'!CF$5,'2.1 Kraftwerk allgemein'!$H$15:$S$15,0)),
IF(AND($M64="x",$F64&lt;&gt;0),
IF($F64=1,$J64,
IF('2.1 Kraftwerk allgemein'!$F$17-'2.5 CAPEX'!CF$5&gt;='2.5 CAPEX'!$F64*'1.1 Allgemein'!$I$27,
IF(SUM(OFFSET(CE64,0,-MIN($F64-2,COLUMN(BR64)-1),1,MIN($F64-1,COLUMN(BR64))))=0,$J64,""),"")),"")),""),"")</f>
        <v/>
      </c>
      <c r="CG64" s="340" t="str">
        <f ca="1">IF(CG$5&lt;&gt;"",
IF(CG$5&gt;='2.1 Kraftwerk allgemein'!$F$15,
IF(CG$5&lt;='2.1 Kraftwerk allgemein'!$F$16,
$J64*INDEX('2.1 Kraftwerk allgemein'!$H$16:$S$16,,MATCH('2.5 CAPEX'!CG$5,'2.1 Kraftwerk allgemein'!$H$15:$S$15,0)),
IF(AND($M64="x",$F64&lt;&gt;0),
IF($F64=1,$J64,
IF('2.1 Kraftwerk allgemein'!$F$17-'2.5 CAPEX'!CG$5&gt;='2.5 CAPEX'!$F64*'1.1 Allgemein'!$I$27,
IF(SUM(OFFSET(CF64,0,-MIN($F64-2,COLUMN(BS64)-1),1,MIN($F64-1,COLUMN(BS64))))=0,$J64,""),"")),"")),""),"")</f>
        <v/>
      </c>
      <c r="CH64" s="340" t="str">
        <f ca="1">IF(CH$5&lt;&gt;"",
IF(CH$5&gt;='2.1 Kraftwerk allgemein'!$F$15,
IF(CH$5&lt;='2.1 Kraftwerk allgemein'!$F$16,
$J64*INDEX('2.1 Kraftwerk allgemein'!$H$16:$S$16,,MATCH('2.5 CAPEX'!CH$5,'2.1 Kraftwerk allgemein'!$H$15:$S$15,0)),
IF(AND($M64="x",$F64&lt;&gt;0),
IF($F64=1,$J64,
IF('2.1 Kraftwerk allgemein'!$F$17-'2.5 CAPEX'!CH$5&gt;='2.5 CAPEX'!$F64*'1.1 Allgemein'!$I$27,
IF(SUM(OFFSET(CG64,0,-MIN($F64-2,COLUMN(BT64)-1),1,MIN($F64-1,COLUMN(BT64))))=0,$J64,""),"")),"")),""),"")</f>
        <v/>
      </c>
      <c r="CI64" s="340" t="str">
        <f ca="1">IF(CI$5&lt;&gt;"",
IF(CI$5&gt;='2.1 Kraftwerk allgemein'!$F$15,
IF(CI$5&lt;='2.1 Kraftwerk allgemein'!$F$16,
$J64*INDEX('2.1 Kraftwerk allgemein'!$H$16:$S$16,,MATCH('2.5 CAPEX'!CI$5,'2.1 Kraftwerk allgemein'!$H$15:$S$15,0)),
IF(AND($M64="x",$F64&lt;&gt;0),
IF($F64=1,$J64,
IF('2.1 Kraftwerk allgemein'!$F$17-'2.5 CAPEX'!CI$5&gt;='2.5 CAPEX'!$F64*'1.1 Allgemein'!$I$27,
IF(SUM(OFFSET(CH64,0,-MIN($F64-2,COLUMN(BU64)-1),1,MIN($F64-1,COLUMN(BU64))))=0,$J64,""),"")),"")),""),"")</f>
        <v/>
      </c>
      <c r="CJ64" s="340" t="str">
        <f ca="1">IF(CJ$5&lt;&gt;"",
IF(CJ$5&gt;='2.1 Kraftwerk allgemein'!$F$15,
IF(CJ$5&lt;='2.1 Kraftwerk allgemein'!$F$16,
$J64*INDEX('2.1 Kraftwerk allgemein'!$H$16:$S$16,,MATCH('2.5 CAPEX'!CJ$5,'2.1 Kraftwerk allgemein'!$H$15:$S$15,0)),
IF(AND($M64="x",$F64&lt;&gt;0),
IF($F64=1,$J64,
IF('2.1 Kraftwerk allgemein'!$F$17-'2.5 CAPEX'!CJ$5&gt;='2.5 CAPEX'!$F64*'1.1 Allgemein'!$I$27,
IF(SUM(OFFSET(CI64,0,-MIN($F64-2,COLUMN(BV64)-1),1,MIN($F64-1,COLUMN(BV64))))=0,$J64,""),"")),"")),""),"")</f>
        <v/>
      </c>
      <c r="CK64" s="340" t="str">
        <f ca="1">IF(CK$5&lt;&gt;"",
IF(CK$5&gt;='2.1 Kraftwerk allgemein'!$F$15,
IF(CK$5&lt;='2.1 Kraftwerk allgemein'!$F$16,
$J64*INDEX('2.1 Kraftwerk allgemein'!$H$16:$S$16,,MATCH('2.5 CAPEX'!CK$5,'2.1 Kraftwerk allgemein'!$H$15:$S$15,0)),
IF(AND($M64="x",$F64&lt;&gt;0),
IF($F64=1,$J64,
IF('2.1 Kraftwerk allgemein'!$F$17-'2.5 CAPEX'!CK$5&gt;='2.5 CAPEX'!$F64*'1.1 Allgemein'!$I$27,
IF(SUM(OFFSET(CJ64,0,-MIN($F64-2,COLUMN(BW64)-1),1,MIN($F64-1,COLUMN(BW64))))=0,$J64,""),"")),"")),""),"")</f>
        <v/>
      </c>
      <c r="CL64" s="340" t="str">
        <f ca="1">IF(CL$5&lt;&gt;"",
IF(CL$5&gt;='2.1 Kraftwerk allgemein'!$F$15,
IF(CL$5&lt;='2.1 Kraftwerk allgemein'!$F$16,
$J64*INDEX('2.1 Kraftwerk allgemein'!$H$16:$S$16,,MATCH('2.5 CAPEX'!CL$5,'2.1 Kraftwerk allgemein'!$H$15:$S$15,0)),
IF(AND($M64="x",$F64&lt;&gt;0),
IF($F64=1,$J64,
IF('2.1 Kraftwerk allgemein'!$F$17-'2.5 CAPEX'!CL$5&gt;='2.5 CAPEX'!$F64*'1.1 Allgemein'!$I$27,
IF(SUM(OFFSET(CK64,0,-MIN($F64-2,COLUMN(BX64)-1),1,MIN($F64-1,COLUMN(BX64))))=0,$J64,""),"")),"")),""),"")</f>
        <v/>
      </c>
      <c r="CM64" s="340" t="str">
        <f ca="1">IF(CM$5&lt;&gt;"",
IF(CM$5&gt;='2.1 Kraftwerk allgemein'!$F$15,
IF(CM$5&lt;='2.1 Kraftwerk allgemein'!$F$16,
$J64*INDEX('2.1 Kraftwerk allgemein'!$H$16:$S$16,,MATCH('2.5 CAPEX'!CM$5,'2.1 Kraftwerk allgemein'!$H$15:$S$15,0)),
IF(AND($M64="x",$F64&lt;&gt;0),
IF($F64=1,$J64,
IF('2.1 Kraftwerk allgemein'!$F$17-'2.5 CAPEX'!CM$5&gt;='2.5 CAPEX'!$F64*'1.1 Allgemein'!$I$27,
IF(SUM(OFFSET(CL64,0,-MIN($F64-2,COLUMN(BY64)-1),1,MIN($F64-1,COLUMN(BY64))))=0,$J64,""),"")),"")),""),"")</f>
        <v/>
      </c>
      <c r="CN64" s="340" t="str">
        <f ca="1">IF(CN$5&lt;&gt;"",
IF(CN$5&gt;='2.1 Kraftwerk allgemein'!$F$15,
IF(CN$5&lt;='2.1 Kraftwerk allgemein'!$F$16,
$J64*INDEX('2.1 Kraftwerk allgemein'!$H$16:$S$16,,MATCH('2.5 CAPEX'!CN$5,'2.1 Kraftwerk allgemein'!$H$15:$S$15,0)),
IF(AND($M64="x",$F64&lt;&gt;0),
IF($F64=1,$J64,
IF('2.1 Kraftwerk allgemein'!$F$17-'2.5 CAPEX'!CN$5&gt;='2.5 CAPEX'!$F64*'1.1 Allgemein'!$I$27,
IF(SUM(OFFSET(CM64,0,-MIN($F64-2,COLUMN(BZ64)-1),1,MIN($F64-1,COLUMN(BZ64))))=0,$J64,""),"")),"")),""),"")</f>
        <v/>
      </c>
      <c r="CO64" s="340" t="str">
        <f ca="1">IF(CO$5&lt;&gt;"",
IF(CO$5&gt;='2.1 Kraftwerk allgemein'!$F$15,
IF(CO$5&lt;='2.1 Kraftwerk allgemein'!$F$16,
$J64*INDEX('2.1 Kraftwerk allgemein'!$H$16:$S$16,,MATCH('2.5 CAPEX'!CO$5,'2.1 Kraftwerk allgemein'!$H$15:$S$15,0)),
IF(AND($M64="x",$F64&lt;&gt;0),
IF($F64=1,$J64,
IF('2.1 Kraftwerk allgemein'!$F$17-'2.5 CAPEX'!CO$5&gt;='2.5 CAPEX'!$F64*'1.1 Allgemein'!$I$27,
IF(SUM(OFFSET(CN64,0,-MIN($F64-2,COLUMN(CA64)-1),1,MIN($F64-1,COLUMN(CA64))))=0,$J64,""),"")),"")),""),"")</f>
        <v/>
      </c>
      <c r="CP64" s="340" t="str">
        <f ca="1">IF(CP$5&lt;&gt;"",
IF(CP$5&gt;='2.1 Kraftwerk allgemein'!$F$15,
IF(CP$5&lt;='2.1 Kraftwerk allgemein'!$F$16,
$J64*INDEX('2.1 Kraftwerk allgemein'!$H$16:$S$16,,MATCH('2.5 CAPEX'!CP$5,'2.1 Kraftwerk allgemein'!$H$15:$S$15,0)),
IF(AND($M64="x",$F64&lt;&gt;0),
IF($F64=1,$J64,
IF('2.1 Kraftwerk allgemein'!$F$17-'2.5 CAPEX'!CP$5&gt;='2.5 CAPEX'!$F64*'1.1 Allgemein'!$I$27,
IF(SUM(OFFSET(CO64,0,-MIN($F64-2,COLUMN(CB64)-1),1,MIN($F64-1,COLUMN(CB64))))=0,$J64,""),"")),"")),""),"")</f>
        <v/>
      </c>
      <c r="CQ64" s="340" t="str">
        <f ca="1">IF(CQ$5&lt;&gt;"",
IF(CQ$5&gt;='2.1 Kraftwerk allgemein'!$F$15,
IF(CQ$5&lt;='2.1 Kraftwerk allgemein'!$F$16,
$J64*INDEX('2.1 Kraftwerk allgemein'!$H$16:$S$16,,MATCH('2.5 CAPEX'!CQ$5,'2.1 Kraftwerk allgemein'!$H$15:$S$15,0)),
IF(AND($M64="x",$F64&lt;&gt;0),
IF($F64=1,$J64,
IF('2.1 Kraftwerk allgemein'!$F$17-'2.5 CAPEX'!CQ$5&gt;='2.5 CAPEX'!$F64*'1.1 Allgemein'!$I$27,
IF(SUM(OFFSET(CP64,0,-MIN($F64-2,COLUMN(CC64)-1),1,MIN($F64-1,COLUMN(CC64))))=0,$J64,""),"")),"")),""),"")</f>
        <v/>
      </c>
      <c r="CR64" s="340" t="str">
        <f ca="1">IF(CR$5&lt;&gt;"",
IF(CR$5&gt;='2.1 Kraftwerk allgemein'!$F$15,
IF(CR$5&lt;='2.1 Kraftwerk allgemein'!$F$16,
$J64*INDEX('2.1 Kraftwerk allgemein'!$H$16:$S$16,,MATCH('2.5 CAPEX'!CR$5,'2.1 Kraftwerk allgemein'!$H$15:$S$15,0)),
IF(AND($M64="x",$F64&lt;&gt;0),
IF($F64=1,$J64,
IF('2.1 Kraftwerk allgemein'!$F$17-'2.5 CAPEX'!CR$5&gt;='2.5 CAPEX'!$F64*'1.1 Allgemein'!$I$27,
IF(SUM(OFFSET(CQ64,0,-MIN($F64-2,COLUMN(CD64)-1),1,MIN($F64-1,COLUMN(CD64))))=0,$J64,""),"")),"")),""),"")</f>
        <v/>
      </c>
      <c r="CS64" s="340" t="str">
        <f ca="1">IF(CS$5&lt;&gt;"",
IF(CS$5&gt;='2.1 Kraftwerk allgemein'!$F$15,
IF(CS$5&lt;='2.1 Kraftwerk allgemein'!$F$16,
$J64*INDEX('2.1 Kraftwerk allgemein'!$H$16:$S$16,,MATCH('2.5 CAPEX'!CS$5,'2.1 Kraftwerk allgemein'!$H$15:$S$15,0)),
IF(AND($M64="x",$F64&lt;&gt;0),
IF($F64=1,$J64,
IF('2.1 Kraftwerk allgemein'!$F$17-'2.5 CAPEX'!CS$5&gt;='2.5 CAPEX'!$F64*'1.1 Allgemein'!$I$27,
IF(SUM(OFFSET(CR64,0,-MIN($F64-2,COLUMN(CE64)-1),1,MIN($F64-1,COLUMN(CE64))))=0,$J64,""),"")),"")),""),"")</f>
        <v/>
      </c>
      <c r="CT64" s="340" t="str">
        <f ca="1">IF(CT$5&lt;&gt;"",
IF(CT$5&gt;='2.1 Kraftwerk allgemein'!$F$15,
IF(CT$5&lt;='2.1 Kraftwerk allgemein'!$F$16,
$J64*INDEX('2.1 Kraftwerk allgemein'!$H$16:$S$16,,MATCH('2.5 CAPEX'!CT$5,'2.1 Kraftwerk allgemein'!$H$15:$S$15,0)),
IF(AND($M64="x",$F64&lt;&gt;0),
IF($F64=1,$J64,
IF('2.1 Kraftwerk allgemein'!$F$17-'2.5 CAPEX'!CT$5&gt;='2.5 CAPEX'!$F64*'1.1 Allgemein'!$I$27,
IF(SUM(OFFSET(CS64,0,-MIN($F64-2,COLUMN(CF64)-1),1,MIN($F64-1,COLUMN(CF64))))=0,$J64,""),"")),"")),""),"")</f>
        <v/>
      </c>
      <c r="CU64" s="340" t="str">
        <f ca="1">IF(CU$5&lt;&gt;"",
IF(CU$5&gt;='2.1 Kraftwerk allgemein'!$F$15,
IF(CU$5&lt;='2.1 Kraftwerk allgemein'!$F$16,
$J64*INDEX('2.1 Kraftwerk allgemein'!$H$16:$S$16,,MATCH('2.5 CAPEX'!CU$5,'2.1 Kraftwerk allgemein'!$H$15:$S$15,0)),
IF(AND($M64="x",$F64&lt;&gt;0),
IF($F64=1,$J64,
IF('2.1 Kraftwerk allgemein'!$F$17-'2.5 CAPEX'!CU$5&gt;='2.5 CAPEX'!$F64*'1.1 Allgemein'!$I$27,
IF(SUM(OFFSET(CT64,0,-MIN($F64-2,COLUMN(CG64)-1),1,MIN($F64-1,COLUMN(CG64))))=0,$J64,""),"")),"")),""),"")</f>
        <v/>
      </c>
      <c r="CV64" s="340" t="str">
        <f ca="1">IF(CV$5&lt;&gt;"",
IF(CV$5&gt;='2.1 Kraftwerk allgemein'!$F$15,
IF(CV$5&lt;='2.1 Kraftwerk allgemein'!$F$16,
$J64*INDEX('2.1 Kraftwerk allgemein'!$H$16:$S$16,,MATCH('2.5 CAPEX'!CV$5,'2.1 Kraftwerk allgemein'!$H$15:$S$15,0)),
IF(AND($M64="x",$F64&lt;&gt;0),
IF($F64=1,$J64,
IF('2.1 Kraftwerk allgemein'!$F$17-'2.5 CAPEX'!CV$5&gt;='2.5 CAPEX'!$F64*'1.1 Allgemein'!$I$27,
IF(SUM(OFFSET(CU64,0,-MIN($F64-2,COLUMN(CH64)-1),1,MIN($F64-1,COLUMN(CH64))))=0,$J64,""),"")),"")),""),"")</f>
        <v/>
      </c>
      <c r="CW64" s="340" t="str">
        <f ca="1">IF(CW$5&lt;&gt;"",
IF(CW$5&gt;='2.1 Kraftwerk allgemein'!$F$15,
IF(CW$5&lt;='2.1 Kraftwerk allgemein'!$F$16,
$J64*INDEX('2.1 Kraftwerk allgemein'!$H$16:$S$16,,MATCH('2.5 CAPEX'!CW$5,'2.1 Kraftwerk allgemein'!$H$15:$S$15,0)),
IF(AND($M64="x",$F64&lt;&gt;0),
IF($F64=1,$J64,
IF('2.1 Kraftwerk allgemein'!$F$17-'2.5 CAPEX'!CW$5&gt;='2.5 CAPEX'!$F64*'1.1 Allgemein'!$I$27,
IF(SUM(OFFSET(CV64,0,-MIN($F64-2,COLUMN(CI64)-1),1,MIN($F64-1,COLUMN(CI64))))=0,$J64,""),"")),"")),""),"")</f>
        <v/>
      </c>
      <c r="CX64" s="340" t="str">
        <f ca="1">IF(CX$5&lt;&gt;"",
IF(CX$5&gt;='2.1 Kraftwerk allgemein'!$F$15,
IF(CX$5&lt;='2.1 Kraftwerk allgemein'!$F$16,
$J64*INDEX('2.1 Kraftwerk allgemein'!$H$16:$S$16,,MATCH('2.5 CAPEX'!CX$5,'2.1 Kraftwerk allgemein'!$H$15:$S$15,0)),
IF(AND($M64="x",$F64&lt;&gt;0),
IF($F64=1,$J64,
IF('2.1 Kraftwerk allgemein'!$F$17-'2.5 CAPEX'!CX$5&gt;='2.5 CAPEX'!$F64*'1.1 Allgemein'!$I$27,
IF(SUM(OFFSET(CW64,0,-MIN($F64-2,COLUMN(CJ64)-1),1,MIN($F64-1,COLUMN(CJ64))))=0,$J64,""),"")),"")),""),"")</f>
        <v/>
      </c>
      <c r="CY64" s="340" t="str">
        <f ca="1">IF(CY$5&lt;&gt;"",
IF(CY$5&gt;='2.1 Kraftwerk allgemein'!$F$15,
IF(CY$5&lt;='2.1 Kraftwerk allgemein'!$F$16,
$J64*INDEX('2.1 Kraftwerk allgemein'!$H$16:$S$16,,MATCH('2.5 CAPEX'!CY$5,'2.1 Kraftwerk allgemein'!$H$15:$S$15,0)),
IF(AND($M64="x",$F64&lt;&gt;0),
IF($F64=1,$J64,
IF('2.1 Kraftwerk allgemein'!$F$17-'2.5 CAPEX'!CY$5&gt;='2.5 CAPEX'!$F64*'1.1 Allgemein'!$I$27,
IF(SUM(OFFSET(CX64,0,-MIN($F64-2,COLUMN(CK64)-1),1,MIN($F64-1,COLUMN(CK64))))=0,$J64,""),"")),"")),""),"")</f>
        <v/>
      </c>
      <c r="CZ64" s="340" t="str">
        <f ca="1">IF(CZ$5&lt;&gt;"",
IF(CZ$5&gt;='2.1 Kraftwerk allgemein'!$F$15,
IF(CZ$5&lt;='2.1 Kraftwerk allgemein'!$F$16,
$J64*INDEX('2.1 Kraftwerk allgemein'!$H$16:$S$16,,MATCH('2.5 CAPEX'!CZ$5,'2.1 Kraftwerk allgemein'!$H$15:$S$15,0)),
IF(AND($M64="x",$F64&lt;&gt;0),
IF($F64=1,$J64,
IF('2.1 Kraftwerk allgemein'!$F$17-'2.5 CAPEX'!CZ$5&gt;='2.5 CAPEX'!$F64*'1.1 Allgemein'!$I$27,
IF(SUM(OFFSET(CY64,0,-MIN($F64-2,COLUMN(CL64)-1),1,MIN($F64-1,COLUMN(CL64))))=0,$J64,""),"")),"")),""),"")</f>
        <v/>
      </c>
      <c r="DA64" s="340" t="str">
        <f ca="1">IF(DA$5&lt;&gt;"",
IF(DA$5&gt;='2.1 Kraftwerk allgemein'!$F$15,
IF(DA$5&lt;='2.1 Kraftwerk allgemein'!$F$16,
$J64*INDEX('2.1 Kraftwerk allgemein'!$H$16:$S$16,,MATCH('2.5 CAPEX'!DA$5,'2.1 Kraftwerk allgemein'!$H$15:$S$15,0)),
IF(AND($M64="x",$F64&lt;&gt;0),
IF($F64=1,$J64,
IF('2.1 Kraftwerk allgemein'!$F$17-'2.5 CAPEX'!DA$5&gt;='2.5 CAPEX'!$F64*'1.1 Allgemein'!$I$27,
IF(SUM(OFFSET(CZ64,0,-MIN($F64-2,COLUMN(CM64)-1),1,MIN($F64-1,COLUMN(CM64))))=0,$J64,""),"")),"")),""),"")</f>
        <v/>
      </c>
      <c r="DB64" s="340" t="str">
        <f ca="1">IF(DB$5&lt;&gt;"",
IF(DB$5&gt;='2.1 Kraftwerk allgemein'!$F$15,
IF(DB$5&lt;='2.1 Kraftwerk allgemein'!$F$16,
$J64*INDEX('2.1 Kraftwerk allgemein'!$H$16:$S$16,,MATCH('2.5 CAPEX'!DB$5,'2.1 Kraftwerk allgemein'!$H$15:$S$15,0)),
IF(AND($M64="x",$F64&lt;&gt;0),
IF($F64=1,$J64,
IF('2.1 Kraftwerk allgemein'!$F$17-'2.5 CAPEX'!DB$5&gt;='2.5 CAPEX'!$F64*'1.1 Allgemein'!$I$27,
IF(SUM(OFFSET(DA64,0,-MIN($F64-2,COLUMN(CN64)-1),1,MIN($F64-1,COLUMN(CN64))))=0,$J64,""),"")),"")),""),"")</f>
        <v/>
      </c>
      <c r="DC64" s="340" t="str">
        <f ca="1">IF(DC$5&lt;&gt;"",
IF(DC$5&gt;='2.1 Kraftwerk allgemein'!$F$15,
IF(DC$5&lt;='2.1 Kraftwerk allgemein'!$F$16,
$J64*INDEX('2.1 Kraftwerk allgemein'!$H$16:$S$16,,MATCH('2.5 CAPEX'!DC$5,'2.1 Kraftwerk allgemein'!$H$15:$S$15,0)),
IF(AND($M64="x",$F64&lt;&gt;0),
IF($F64=1,$J64,
IF('2.1 Kraftwerk allgemein'!$F$17-'2.5 CAPEX'!DC$5&gt;='2.5 CAPEX'!$F64*'1.1 Allgemein'!$I$27,
IF(SUM(OFFSET(DB64,0,-MIN($F64-2,COLUMN(CO64)-1),1,MIN($F64-1,COLUMN(CO64))))=0,$J64,""),"")),"")),""),"")</f>
        <v/>
      </c>
      <c r="DD64" s="340" t="str">
        <f ca="1">IF(DD$5&lt;&gt;"",
IF(DD$5&gt;='2.1 Kraftwerk allgemein'!$F$15,
IF(DD$5&lt;='2.1 Kraftwerk allgemein'!$F$16,
$J64*INDEX('2.1 Kraftwerk allgemein'!$H$16:$S$16,,MATCH('2.5 CAPEX'!DD$5,'2.1 Kraftwerk allgemein'!$H$15:$S$15,0)),
IF(AND($M64="x",$F64&lt;&gt;0),
IF($F64=1,$J64,
IF('2.1 Kraftwerk allgemein'!$F$17-'2.5 CAPEX'!DD$5&gt;='2.5 CAPEX'!$F64*'1.1 Allgemein'!$I$27,
IF(SUM(OFFSET(DC64,0,-MIN($F64-2,COLUMN(CP64)-1),1,MIN($F64-1,COLUMN(CP64))))=0,$J64,""),"")),"")),""),"")</f>
        <v/>
      </c>
      <c r="DE64" s="340" t="str">
        <f ca="1">IF(DE$5&lt;&gt;"",
IF(DE$5&gt;='2.1 Kraftwerk allgemein'!$F$15,
IF(DE$5&lt;='2.1 Kraftwerk allgemein'!$F$16,
$J64*INDEX('2.1 Kraftwerk allgemein'!$H$16:$S$16,,MATCH('2.5 CAPEX'!DE$5,'2.1 Kraftwerk allgemein'!$H$15:$S$15,0)),
IF(AND($M64="x",$F64&lt;&gt;0),
IF($F64=1,$J64,
IF('2.1 Kraftwerk allgemein'!$F$17-'2.5 CAPEX'!DE$5&gt;='2.5 CAPEX'!$F64*'1.1 Allgemein'!$I$27,
IF(SUM(OFFSET(DD64,0,-MIN($F64-2,COLUMN(CQ64)-1),1,MIN($F64-1,COLUMN(CQ64))))=0,$J64,""),"")),"")),""),"")</f>
        <v/>
      </c>
      <c r="DF64" s="340" t="str">
        <f ca="1">IF(DF$5&lt;&gt;"",
IF(DF$5&gt;='2.1 Kraftwerk allgemein'!$F$15,
IF(DF$5&lt;='2.1 Kraftwerk allgemein'!$F$16,
$J64*INDEX('2.1 Kraftwerk allgemein'!$H$16:$S$16,,MATCH('2.5 CAPEX'!DF$5,'2.1 Kraftwerk allgemein'!$H$15:$S$15,0)),
IF(AND($M64="x",$F64&lt;&gt;0),
IF($F64=1,$J64,
IF('2.1 Kraftwerk allgemein'!$F$17-'2.5 CAPEX'!DF$5&gt;='2.5 CAPEX'!$F64*'1.1 Allgemein'!$I$27,
IF(SUM(OFFSET(DE64,0,-MIN($F64-2,COLUMN(CR64)-1),1,MIN($F64-1,COLUMN(CR64))))=0,$J64,""),"")),"")),""),"")</f>
        <v/>
      </c>
      <c r="DG64" s="340" t="str">
        <f ca="1">IF(DG$5&lt;&gt;"",
IF(DG$5&gt;='2.1 Kraftwerk allgemein'!$F$15,
IF(DG$5&lt;='2.1 Kraftwerk allgemein'!$F$16,
$J64*INDEX('2.1 Kraftwerk allgemein'!$H$16:$S$16,,MATCH('2.5 CAPEX'!DG$5,'2.1 Kraftwerk allgemein'!$H$15:$S$15,0)),
IF(AND($M64="x",$F64&lt;&gt;0),
IF($F64=1,$J64,
IF('2.1 Kraftwerk allgemein'!$F$17-'2.5 CAPEX'!DG$5&gt;='2.5 CAPEX'!$F64*'1.1 Allgemein'!$I$27,
IF(SUM(OFFSET(DF64,0,-MIN($F64-2,COLUMN(CS64)-1),1,MIN($F64-1,COLUMN(CS64))))=0,$J64,""),"")),"")),""),"")</f>
        <v/>
      </c>
      <c r="DH64" s="340" t="str">
        <f ca="1">IF(DH$5&lt;&gt;"",
IF(DH$5&gt;='2.1 Kraftwerk allgemein'!$F$15,
IF(DH$5&lt;='2.1 Kraftwerk allgemein'!$F$16,
$J64*INDEX('2.1 Kraftwerk allgemein'!$H$16:$S$16,,MATCH('2.5 CAPEX'!DH$5,'2.1 Kraftwerk allgemein'!$H$15:$S$15,0)),
IF(AND($M64="x",$F64&lt;&gt;0),
IF($F64=1,$J64,
IF('2.1 Kraftwerk allgemein'!$F$17-'2.5 CAPEX'!DH$5&gt;='2.5 CAPEX'!$F64*'1.1 Allgemein'!$I$27,
IF(SUM(OFFSET(DG64,0,-MIN($F64-2,COLUMN(CT64)-1),1,MIN($F64-1,COLUMN(CT64))))=0,$J64,""),"")),"")),""),"")</f>
        <v/>
      </c>
      <c r="DI64" s="340" t="str">
        <f ca="1">IF(DI$5&lt;&gt;"",
IF(DI$5&gt;='2.1 Kraftwerk allgemein'!$F$15,
IF(DI$5&lt;='2.1 Kraftwerk allgemein'!$F$16,
$J64*INDEX('2.1 Kraftwerk allgemein'!$H$16:$S$16,,MATCH('2.5 CAPEX'!DI$5,'2.1 Kraftwerk allgemein'!$H$15:$S$15,0)),
IF(AND($M64="x",$F64&lt;&gt;0),
IF($F64=1,$J64,
IF('2.1 Kraftwerk allgemein'!$F$17-'2.5 CAPEX'!DI$5&gt;='2.5 CAPEX'!$F64*'1.1 Allgemein'!$I$27,
IF(SUM(OFFSET(DH64,0,-MIN($F64-2,COLUMN(CU64)-1),1,MIN($F64-1,COLUMN(CU64))))=0,$J64,""),"")),"")),""),"")</f>
        <v/>
      </c>
      <c r="DJ64" s="340" t="str">
        <f ca="1">IF(DJ$5&lt;&gt;"",
IF(DJ$5&gt;='2.1 Kraftwerk allgemein'!$F$15,
IF(DJ$5&lt;='2.1 Kraftwerk allgemein'!$F$16,
$J64*INDEX('2.1 Kraftwerk allgemein'!$H$16:$S$16,,MATCH('2.5 CAPEX'!DJ$5,'2.1 Kraftwerk allgemein'!$H$15:$S$15,0)),
IF(AND($M64="x",$F64&lt;&gt;0),
IF($F64=1,$J64,
IF('2.1 Kraftwerk allgemein'!$F$17-'2.5 CAPEX'!DJ$5&gt;='2.5 CAPEX'!$F64*'1.1 Allgemein'!$I$27,
IF(SUM(OFFSET(DI64,0,-MIN($F64-2,COLUMN(CV64)-1),1,MIN($F64-1,COLUMN(CV64))))=0,$J64,""),"")),"")),""),"")</f>
        <v/>
      </c>
      <c r="DK64" s="340" t="str">
        <f ca="1">IF(DK$5&lt;&gt;"",
IF(DK$5&gt;='2.1 Kraftwerk allgemein'!$F$15,
IF(DK$5&lt;='2.1 Kraftwerk allgemein'!$F$16,
$J64*INDEX('2.1 Kraftwerk allgemein'!$H$16:$S$16,,MATCH('2.5 CAPEX'!DK$5,'2.1 Kraftwerk allgemein'!$H$15:$S$15,0)),
IF(AND($M64="x",$F64&lt;&gt;0),
IF($F64=1,$J64,
IF('2.1 Kraftwerk allgemein'!$F$17-'2.5 CAPEX'!DK$5&gt;='2.5 CAPEX'!$F64*'1.1 Allgemein'!$I$27,
IF(SUM(OFFSET(DJ64,0,-MIN($F64-2,COLUMN(CW64)-1),1,MIN($F64-1,COLUMN(CW64))))=0,$J64,""),"")),"")),""),"")</f>
        <v/>
      </c>
    </row>
    <row r="65" spans="2:115" s="7" customFormat="1" ht="15" customHeight="1" x14ac:dyDescent="0.35">
      <c r="D65" s="41">
        <v>506</v>
      </c>
      <c r="E65" s="1"/>
      <c r="F65" s="88"/>
      <c r="G65" s="93">
        <f t="shared" ca="1" si="5"/>
        <v>0</v>
      </c>
      <c r="H65" s="94">
        <f ca="1">SUM(OFFSET(O65,0,0,1,'2.1 Kraftwerk allgemein'!$F$17-'2.5 CAPEX'!$O$5+1))-J65</f>
        <v>0</v>
      </c>
      <c r="I65" s="336"/>
      <c r="J65" s="336"/>
      <c r="K65" s="64"/>
      <c r="L65" s="64"/>
      <c r="M65" s="64"/>
      <c r="N65" s="69"/>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341"/>
      <c r="BD65" s="341"/>
      <c r="BE65" s="341"/>
      <c r="BF65" s="341"/>
      <c r="BG65" s="341"/>
      <c r="BH65" s="341"/>
      <c r="BI65" s="341"/>
      <c r="BJ65" s="341"/>
      <c r="BK65" s="341"/>
      <c r="BL65" s="341"/>
      <c r="BM65" s="341"/>
      <c r="BN65" s="341"/>
      <c r="BO65" s="341"/>
      <c r="BP65" s="341"/>
      <c r="BQ65" s="341"/>
      <c r="BR65" s="341"/>
      <c r="BS65" s="341"/>
      <c r="BT65" s="341"/>
      <c r="BU65" s="341"/>
      <c r="BV65" s="341"/>
      <c r="BW65" s="341"/>
      <c r="BX65" s="341"/>
      <c r="BY65" s="341"/>
      <c r="BZ65" s="341"/>
      <c r="CA65" s="341"/>
      <c r="CB65" s="341"/>
      <c r="CC65" s="341"/>
      <c r="CD65" s="341"/>
      <c r="CE65" s="341"/>
      <c r="CF65" s="341"/>
      <c r="CG65" s="341"/>
      <c r="CH65" s="341"/>
      <c r="CI65" s="341"/>
      <c r="CJ65" s="341"/>
      <c r="CK65" s="341"/>
      <c r="CL65" s="341"/>
      <c r="CM65" s="341"/>
      <c r="CN65" s="341"/>
      <c r="CO65" s="341"/>
      <c r="CP65" s="341"/>
      <c r="CQ65" s="341"/>
      <c r="CR65" s="341"/>
      <c r="CS65" s="341"/>
      <c r="CT65" s="341"/>
      <c r="CU65" s="341"/>
      <c r="CV65" s="341"/>
      <c r="CW65" s="341"/>
      <c r="CX65" s="341"/>
      <c r="CY65" s="341"/>
      <c r="CZ65" s="341"/>
      <c r="DA65" s="341"/>
      <c r="DB65" s="341"/>
      <c r="DC65" s="341"/>
      <c r="DD65" s="341"/>
      <c r="DE65" s="341"/>
      <c r="DF65" s="341"/>
      <c r="DG65" s="341"/>
      <c r="DH65" s="341"/>
      <c r="DI65" s="341"/>
      <c r="DJ65" s="341"/>
      <c r="DK65" s="341"/>
    </row>
    <row r="66" spans="2:115" s="7" customFormat="1" ht="15" customHeight="1" x14ac:dyDescent="0.35">
      <c r="D66" s="41">
        <v>507</v>
      </c>
      <c r="E66" s="1"/>
      <c r="F66" s="88"/>
      <c r="G66" s="93">
        <f t="shared" ca="1" si="5"/>
        <v>0</v>
      </c>
      <c r="H66" s="94">
        <f ca="1">SUM(OFFSET(O66,0,0,1,'2.1 Kraftwerk allgemein'!$F$17-'2.5 CAPEX'!$O$5+1))-J66</f>
        <v>0</v>
      </c>
      <c r="I66" s="336"/>
      <c r="J66" s="336"/>
      <c r="K66" s="64"/>
      <c r="L66" s="64"/>
      <c r="M66" s="64"/>
      <c r="N66" s="69"/>
      <c r="O66" s="341"/>
      <c r="P66" s="341"/>
      <c r="Q66" s="341"/>
      <c r="R66" s="341"/>
      <c r="S66" s="341"/>
      <c r="T66" s="341"/>
      <c r="U66" s="341"/>
      <c r="V66" s="341"/>
      <c r="W66" s="341"/>
      <c r="X66" s="341"/>
      <c r="Y66" s="341"/>
      <c r="Z66" s="341"/>
      <c r="AA66" s="341"/>
      <c r="AB66" s="341"/>
      <c r="AC66" s="341"/>
      <c r="AD66" s="341"/>
      <c r="AE66" s="341"/>
      <c r="AF66" s="341"/>
      <c r="AG66" s="341"/>
      <c r="AH66" s="341"/>
      <c r="AI66" s="341"/>
      <c r="AJ66" s="341"/>
      <c r="AK66" s="341"/>
      <c r="AL66" s="341"/>
      <c r="AM66" s="341"/>
      <c r="AN66" s="341"/>
      <c r="AO66" s="341"/>
      <c r="AP66" s="341"/>
      <c r="AQ66" s="341"/>
      <c r="AR66" s="341"/>
      <c r="AS66" s="341"/>
      <c r="AT66" s="341"/>
      <c r="AU66" s="341"/>
      <c r="AV66" s="341"/>
      <c r="AW66" s="341"/>
      <c r="AX66" s="341"/>
      <c r="AY66" s="341"/>
      <c r="AZ66" s="341"/>
      <c r="BA66" s="341"/>
      <c r="BB66" s="341"/>
      <c r="BC66" s="341"/>
      <c r="BD66" s="341"/>
      <c r="BE66" s="341"/>
      <c r="BF66" s="341"/>
      <c r="BG66" s="341"/>
      <c r="BH66" s="341"/>
      <c r="BI66" s="341"/>
      <c r="BJ66" s="341"/>
      <c r="BK66" s="341"/>
      <c r="BL66" s="341"/>
      <c r="BM66" s="341"/>
      <c r="BN66" s="341"/>
      <c r="BO66" s="341"/>
      <c r="BP66" s="341"/>
      <c r="BQ66" s="341"/>
      <c r="BR66" s="341"/>
      <c r="BS66" s="341"/>
      <c r="BT66" s="341"/>
      <c r="BU66" s="341"/>
      <c r="BV66" s="341"/>
      <c r="BW66" s="341"/>
      <c r="BX66" s="341"/>
      <c r="BY66" s="341"/>
      <c r="BZ66" s="341"/>
      <c r="CA66" s="341"/>
      <c r="CB66" s="341"/>
      <c r="CC66" s="341"/>
      <c r="CD66" s="341"/>
      <c r="CE66" s="341"/>
      <c r="CF66" s="341"/>
      <c r="CG66" s="341"/>
      <c r="CH66" s="341"/>
      <c r="CI66" s="341"/>
      <c r="CJ66" s="341"/>
      <c r="CK66" s="341"/>
      <c r="CL66" s="341"/>
      <c r="CM66" s="341"/>
      <c r="CN66" s="341"/>
      <c r="CO66" s="341"/>
      <c r="CP66" s="341"/>
      <c r="CQ66" s="341"/>
      <c r="CR66" s="341"/>
      <c r="CS66" s="341"/>
      <c r="CT66" s="341"/>
      <c r="CU66" s="341"/>
      <c r="CV66" s="341"/>
      <c r="CW66" s="341"/>
      <c r="CX66" s="341"/>
      <c r="CY66" s="341"/>
      <c r="CZ66" s="341"/>
      <c r="DA66" s="341"/>
      <c r="DB66" s="341"/>
      <c r="DC66" s="341"/>
      <c r="DD66" s="341"/>
      <c r="DE66" s="341"/>
      <c r="DF66" s="341"/>
      <c r="DG66" s="341"/>
      <c r="DH66" s="341"/>
      <c r="DI66" s="341"/>
      <c r="DJ66" s="341"/>
      <c r="DK66" s="341"/>
    </row>
    <row r="67" spans="2:115" s="7" customFormat="1" ht="15" customHeight="1" x14ac:dyDescent="0.35">
      <c r="D67" s="41">
        <v>508</v>
      </c>
      <c r="E67" s="1"/>
      <c r="F67" s="88"/>
      <c r="G67" s="93">
        <f t="shared" ca="1" si="5"/>
        <v>0</v>
      </c>
      <c r="H67" s="94">
        <f ca="1">SUM(OFFSET(O67,0,0,1,'2.1 Kraftwerk allgemein'!$F$17-'2.5 CAPEX'!$O$5+1))-J67</f>
        <v>0</v>
      </c>
      <c r="I67" s="336"/>
      <c r="J67" s="336"/>
      <c r="K67" s="64"/>
      <c r="L67" s="64"/>
      <c r="M67" s="64"/>
      <c r="N67" s="69"/>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41"/>
      <c r="AM67" s="341"/>
      <c r="AN67" s="341"/>
      <c r="AO67" s="341"/>
      <c r="AP67" s="341"/>
      <c r="AQ67" s="341"/>
      <c r="AR67" s="341"/>
      <c r="AS67" s="341"/>
      <c r="AT67" s="341"/>
      <c r="AU67" s="341"/>
      <c r="AV67" s="341"/>
      <c r="AW67" s="341"/>
      <c r="AX67" s="341"/>
      <c r="AY67" s="341"/>
      <c r="AZ67" s="341"/>
      <c r="BA67" s="341"/>
      <c r="BB67" s="341"/>
      <c r="BC67" s="341"/>
      <c r="BD67" s="341"/>
      <c r="BE67" s="341"/>
      <c r="BF67" s="341"/>
      <c r="BG67" s="341"/>
      <c r="BH67" s="341"/>
      <c r="BI67" s="341"/>
      <c r="BJ67" s="341"/>
      <c r="BK67" s="341"/>
      <c r="BL67" s="341"/>
      <c r="BM67" s="341"/>
      <c r="BN67" s="341"/>
      <c r="BO67" s="341"/>
      <c r="BP67" s="341"/>
      <c r="BQ67" s="341"/>
      <c r="BR67" s="341"/>
      <c r="BS67" s="341"/>
      <c r="BT67" s="341"/>
      <c r="BU67" s="341"/>
      <c r="BV67" s="341"/>
      <c r="BW67" s="341"/>
      <c r="BX67" s="341"/>
      <c r="BY67" s="341"/>
      <c r="BZ67" s="341"/>
      <c r="CA67" s="341"/>
      <c r="CB67" s="341"/>
      <c r="CC67" s="341"/>
      <c r="CD67" s="341"/>
      <c r="CE67" s="341"/>
      <c r="CF67" s="341"/>
      <c r="CG67" s="341"/>
      <c r="CH67" s="341"/>
      <c r="CI67" s="341"/>
      <c r="CJ67" s="341"/>
      <c r="CK67" s="341"/>
      <c r="CL67" s="341"/>
      <c r="CM67" s="341"/>
      <c r="CN67" s="341"/>
      <c r="CO67" s="341"/>
      <c r="CP67" s="341"/>
      <c r="CQ67" s="341"/>
      <c r="CR67" s="341"/>
      <c r="CS67" s="341"/>
      <c r="CT67" s="341"/>
      <c r="CU67" s="341"/>
      <c r="CV67" s="341"/>
      <c r="CW67" s="341"/>
      <c r="CX67" s="341"/>
      <c r="CY67" s="341"/>
      <c r="CZ67" s="341"/>
      <c r="DA67" s="341"/>
      <c r="DB67" s="341"/>
      <c r="DC67" s="341"/>
      <c r="DD67" s="341"/>
      <c r="DE67" s="341"/>
      <c r="DF67" s="341"/>
      <c r="DG67" s="341"/>
      <c r="DH67" s="341"/>
      <c r="DI67" s="341"/>
      <c r="DJ67" s="341"/>
      <c r="DK67" s="341"/>
    </row>
    <row r="68" spans="2:115" s="7" customFormat="1" ht="15" customHeight="1" x14ac:dyDescent="0.35">
      <c r="B68" s="37"/>
      <c r="C68" s="37">
        <v>60</v>
      </c>
      <c r="D68" s="37" t="str">
        <f>IF('2.1 Kraftwerk allgemein'!$F$2="f",d_f_i!$B261,IF('2.1 Kraftwerk allgemein'!$F$2="i",d_f_i!$C261,d_f_i!$A261))</f>
        <v>Sonstige Komponenten</v>
      </c>
      <c r="E68" s="37"/>
      <c r="F68" s="40"/>
      <c r="G68" s="95"/>
      <c r="H68" s="96"/>
      <c r="I68" s="70"/>
      <c r="J68" s="70"/>
      <c r="K68" s="71"/>
      <c r="L68" s="71"/>
      <c r="M68" s="71"/>
      <c r="N68" s="72"/>
      <c r="O68" s="339"/>
      <c r="P68" s="339"/>
      <c r="Q68" s="339"/>
      <c r="R68" s="339"/>
      <c r="S68" s="339"/>
      <c r="T68" s="339"/>
      <c r="U68" s="339"/>
      <c r="V68" s="339"/>
      <c r="W68" s="339"/>
      <c r="X68" s="339"/>
      <c r="Y68" s="339"/>
      <c r="Z68" s="339"/>
      <c r="AA68" s="339"/>
      <c r="AB68" s="339"/>
      <c r="AC68" s="339"/>
      <c r="AD68" s="339"/>
      <c r="AE68" s="339"/>
      <c r="AF68" s="339"/>
      <c r="AG68" s="339"/>
      <c r="AH68" s="339"/>
      <c r="AI68" s="339"/>
      <c r="AJ68" s="339"/>
      <c r="AK68" s="339"/>
      <c r="AL68" s="339"/>
      <c r="AM68" s="339"/>
      <c r="AN68" s="339"/>
      <c r="AO68" s="339"/>
      <c r="AP68" s="339"/>
      <c r="AQ68" s="339"/>
      <c r="AR68" s="339"/>
      <c r="AS68" s="339"/>
      <c r="AT68" s="339"/>
      <c r="AU68" s="339"/>
      <c r="AV68" s="339"/>
      <c r="AW68" s="339"/>
      <c r="AX68" s="339"/>
      <c r="AY68" s="339"/>
      <c r="AZ68" s="339"/>
      <c r="BA68" s="339"/>
      <c r="BB68" s="339"/>
      <c r="BC68" s="339"/>
      <c r="BD68" s="339"/>
      <c r="BE68" s="339"/>
      <c r="BF68" s="339"/>
      <c r="BG68" s="339"/>
      <c r="BH68" s="339"/>
      <c r="BI68" s="339"/>
      <c r="BJ68" s="339"/>
      <c r="BK68" s="339"/>
      <c r="BL68" s="339"/>
      <c r="BM68" s="339"/>
      <c r="BN68" s="339"/>
      <c r="BO68" s="339"/>
      <c r="BP68" s="339"/>
      <c r="BQ68" s="339"/>
      <c r="BR68" s="339"/>
      <c r="BS68" s="339"/>
      <c r="BT68" s="339"/>
      <c r="BU68" s="339"/>
      <c r="BV68" s="339"/>
      <c r="BW68" s="339"/>
      <c r="BX68" s="339"/>
      <c r="BY68" s="339"/>
      <c r="BZ68" s="339"/>
      <c r="CA68" s="339"/>
      <c r="CB68" s="339"/>
      <c r="CC68" s="339"/>
      <c r="CD68" s="339"/>
      <c r="CE68" s="339"/>
      <c r="CF68" s="339"/>
      <c r="CG68" s="339"/>
      <c r="CH68" s="339"/>
      <c r="CI68" s="339"/>
      <c r="CJ68" s="339"/>
      <c r="CK68" s="339"/>
      <c r="CL68" s="339"/>
      <c r="CM68" s="339"/>
      <c r="CN68" s="339"/>
      <c r="CO68" s="339"/>
      <c r="CP68" s="339"/>
      <c r="CQ68" s="339"/>
      <c r="CR68" s="339"/>
      <c r="CS68" s="339"/>
      <c r="CT68" s="339"/>
      <c r="CU68" s="339"/>
      <c r="CV68" s="339"/>
      <c r="CW68" s="339"/>
      <c r="CX68" s="339"/>
      <c r="CY68" s="339"/>
      <c r="CZ68" s="339"/>
      <c r="DA68" s="339"/>
      <c r="DB68" s="339"/>
      <c r="DC68" s="339"/>
      <c r="DD68" s="339"/>
      <c r="DE68" s="339"/>
      <c r="DF68" s="339"/>
      <c r="DG68" s="339"/>
      <c r="DH68" s="339"/>
      <c r="DI68" s="339"/>
      <c r="DJ68" s="339"/>
      <c r="DK68" s="339"/>
    </row>
    <row r="69" spans="2:115" ht="15" customHeight="1" x14ac:dyDescent="0.35">
      <c r="D69" s="41">
        <v>600</v>
      </c>
      <c r="E69" s="41" t="str">
        <f>IF('2.1 Kraftwerk allgemein'!$F$2="f",d_f_i!$B262,IF('2.1 Kraftwerk allgemein'!$F$2="i",d_f_i!$C262,d_f_i!$A262))</f>
        <v>Meteostation</v>
      </c>
      <c r="F69" s="19">
        <f>INDEX('1.1 Allgemein'!$1:$1048576,MATCH('2.5 CAPEX'!D69,'1.1 Allgemein'!$E:$E,0),MATCH('2.5 CAPEX'!$F$11,'1.1 Allgemein'!$34:$34,0))</f>
        <v>30</v>
      </c>
      <c r="G69" s="93">
        <f t="shared" ca="1" si="3"/>
        <v>0</v>
      </c>
      <c r="H69" s="94">
        <f ca="1">SUM(OFFSET(O69,0,0,1,'2.1 Kraftwerk allgemein'!$F$17-'2.5 CAPEX'!$O$5+1))-J69</f>
        <v>0</v>
      </c>
      <c r="I69" s="336"/>
      <c r="J69" s="336"/>
      <c r="K69" s="68" t="str">
        <f>IF($D69&lt;&gt;"",IF(INDEX('1.1 Allgemein'!$1:$1048576,MATCH('2.5 CAPEX'!$D69,'1.1 Allgemein'!$E:$E,0),MATCH('2.5 CAPEX'!K$11,'1.1 Allgemein'!$34:$34,0))&lt;&gt;0,INDEX('1.1 Allgemein'!$1:$1048576,MATCH('2.5 CAPEX'!$D69,'1.1 Allgemein'!$E:$E,0),MATCH('2.5 CAPEX'!K$11,'1.1 Allgemein'!$34:$34,0)),""),"")</f>
        <v/>
      </c>
      <c r="L69" s="68" t="str">
        <f>IF($D69&lt;&gt;"",IF(INDEX('1.1 Allgemein'!$1:$1048576,MATCH('2.5 CAPEX'!$D69,'1.1 Allgemein'!$E:$E,0),MATCH('2.5 CAPEX'!L$11,'1.1 Allgemein'!$34:$34,0))&lt;&gt;0,INDEX('1.1 Allgemein'!$1:$1048576,MATCH('2.5 CAPEX'!$D69,'1.1 Allgemein'!$E:$E,0),MATCH('2.5 CAPEX'!L$11,'1.1 Allgemein'!$34:$34,0)),""),"")</f>
        <v/>
      </c>
      <c r="M69" s="68" t="str">
        <f>IF($D69&lt;&gt;"",IF(INDEX('1.1 Allgemein'!$1:$1048576,MATCH('2.5 CAPEX'!$D69,'1.1 Allgemein'!$E:$E,0),MATCH('2.5 CAPEX'!M$11,'1.1 Allgemein'!$34:$34,0))&lt;&gt;0,INDEX('1.1 Allgemein'!$1:$1048576,MATCH('2.5 CAPEX'!$D69,'1.1 Allgemein'!$E:$E,0),MATCH('2.5 CAPEX'!M$11,'1.1 Allgemein'!$34:$34,0)),""),"")</f>
        <v>x</v>
      </c>
      <c r="N69" s="69"/>
      <c r="O69" s="340">
        <f ca="1">IF(O$5&lt;&gt;"",
IF(O$5&gt;='2.1 Kraftwerk allgemein'!$F$15,
IF(O$5&lt;='2.1 Kraftwerk allgemein'!$F$16,
$J69*INDEX('2.1 Kraftwerk allgemein'!$H$16:$S$16,,MATCH('2.5 CAPEX'!O$5,'2.1 Kraftwerk allgemein'!$H$15:$S$15,0)),
IF(AND($M69="x",$F69&lt;&gt;0),
IF($F69=1,$J69,
IF('2.1 Kraftwerk allgemein'!$F$17-'2.5 CAPEX'!O$5&gt;='2.5 CAPEX'!$F69*'1.1 Allgemein'!$I$27,
IF(SUM(OFFSET(N69,0,-MIN($F69-2,COLUMN(A69)-1),1,MIN($F69-1,COLUMN(A69))))=0,$J69,""),"")),"")),""),"")</f>
        <v>0</v>
      </c>
      <c r="P69" s="340">
        <f ca="1">IF(P$5&lt;&gt;"",
IF(P$5&gt;='2.1 Kraftwerk allgemein'!$F$15,
IF(P$5&lt;='2.1 Kraftwerk allgemein'!$F$16,
$J69*INDEX('2.1 Kraftwerk allgemein'!$H$16:$S$16,,MATCH('2.5 CAPEX'!P$5,'2.1 Kraftwerk allgemein'!$H$15:$S$15,0)),
IF(AND($M69="x",$F69&lt;&gt;0),
IF($F69=1,$J69,
IF('2.1 Kraftwerk allgemein'!$F$17-'2.5 CAPEX'!P$5&gt;='2.5 CAPEX'!$F69*'1.1 Allgemein'!$I$27,
IF(SUM(OFFSET(O69,0,-MIN($F69-2,COLUMN(B69)-1),1,MIN($F69-1,COLUMN(B69))))=0,$J69,""),"")),"")),""),"")</f>
        <v>0</v>
      </c>
      <c r="Q69" s="340">
        <f ca="1">IF(Q$5&lt;&gt;"",
IF(Q$5&gt;='2.1 Kraftwerk allgemein'!$F$15,
IF(Q$5&lt;='2.1 Kraftwerk allgemein'!$F$16,
$J69*INDEX('2.1 Kraftwerk allgemein'!$H$16:$S$16,,MATCH('2.5 CAPEX'!Q$5,'2.1 Kraftwerk allgemein'!$H$15:$S$15,0)),
IF(AND($M69="x",$F69&lt;&gt;0),
IF($F69=1,$J69,
IF('2.1 Kraftwerk allgemein'!$F$17-'2.5 CAPEX'!Q$5&gt;='2.5 CAPEX'!$F69*'1.1 Allgemein'!$I$27,
IF(SUM(OFFSET(P69,0,-MIN($F69-2,COLUMN(C69)-1),1,MIN($F69-1,COLUMN(C69))))=0,$J69,""),"")),"")),""),"")</f>
        <v>0</v>
      </c>
      <c r="R69" s="340">
        <f ca="1">IF(R$5&lt;&gt;"",
IF(R$5&gt;='2.1 Kraftwerk allgemein'!$F$15,
IF(R$5&lt;='2.1 Kraftwerk allgemein'!$F$16,
$J69*INDEX('2.1 Kraftwerk allgemein'!$H$16:$S$16,,MATCH('2.5 CAPEX'!R$5,'2.1 Kraftwerk allgemein'!$H$15:$S$15,0)),
IF(AND($M69="x",$F69&lt;&gt;0),
IF($F69=1,$J69,
IF('2.1 Kraftwerk allgemein'!$F$17-'2.5 CAPEX'!R$5&gt;='2.5 CAPEX'!$F69*'1.1 Allgemein'!$I$27,
IF(SUM(OFFSET(Q69,0,-MIN($F69-2,COLUMN(D69)-1),1,MIN($F69-1,COLUMN(D69))))=0,$J69,""),"")),"")),""),"")</f>
        <v>0</v>
      </c>
      <c r="S69" s="340">
        <f ca="1">IF(S$5&lt;&gt;"",
IF(S$5&gt;='2.1 Kraftwerk allgemein'!$F$15,
IF(S$5&lt;='2.1 Kraftwerk allgemein'!$F$16,
$J69*INDEX('2.1 Kraftwerk allgemein'!$H$16:$S$16,,MATCH('2.5 CAPEX'!S$5,'2.1 Kraftwerk allgemein'!$H$15:$S$15,0)),
IF(AND($M69="x",$F69&lt;&gt;0),
IF($F69=1,$J69,
IF('2.1 Kraftwerk allgemein'!$F$17-'2.5 CAPEX'!S$5&gt;='2.5 CAPEX'!$F69*'1.1 Allgemein'!$I$27,
IF(SUM(OFFSET(R69,0,-MIN($F69-2,COLUMN(E69)-1),1,MIN($F69-1,COLUMN(E69))))=0,$J69,""),"")),"")),""),"")</f>
        <v>0</v>
      </c>
      <c r="T69" s="340">
        <f ca="1">IF(T$5&lt;&gt;"",
IF(T$5&gt;='2.1 Kraftwerk allgemein'!$F$15,
IF(T$5&lt;='2.1 Kraftwerk allgemein'!$F$16,
$J69*INDEX('2.1 Kraftwerk allgemein'!$H$16:$S$16,,MATCH('2.5 CAPEX'!T$5,'2.1 Kraftwerk allgemein'!$H$15:$S$15,0)),
IF(AND($M69="x",$F69&lt;&gt;0),
IF($F69=1,$J69,
IF('2.1 Kraftwerk allgemein'!$F$17-'2.5 CAPEX'!T$5&gt;='2.5 CAPEX'!$F69*'1.1 Allgemein'!$I$27,
IF(SUM(OFFSET(S69,0,-MIN($F69-2,COLUMN(F69)-1),1,MIN($F69-1,COLUMN(F69))))=0,$J69,""),"")),"")),""),"")</f>
        <v>0</v>
      </c>
      <c r="U69" s="340">
        <f ca="1">IF(U$5&lt;&gt;"",
IF(U$5&gt;='2.1 Kraftwerk allgemein'!$F$15,
IF(U$5&lt;='2.1 Kraftwerk allgemein'!$F$16,
$J69*INDEX('2.1 Kraftwerk allgemein'!$H$16:$S$16,,MATCH('2.5 CAPEX'!U$5,'2.1 Kraftwerk allgemein'!$H$15:$S$15,0)),
IF(AND($M69="x",$F69&lt;&gt;0),
IF($F69=1,$J69,
IF('2.1 Kraftwerk allgemein'!$F$17-'2.5 CAPEX'!U$5&gt;='2.5 CAPEX'!$F69*'1.1 Allgemein'!$I$27,
IF(SUM(OFFSET(T69,0,-MIN($F69-2,COLUMN(G69)-1),1,MIN($F69-1,COLUMN(G69))))=0,$J69,""),"")),"")),""),"")</f>
        <v>0</v>
      </c>
      <c r="V69" s="340">
        <f ca="1">IF(V$5&lt;&gt;"",
IF(V$5&gt;='2.1 Kraftwerk allgemein'!$F$15,
IF(V$5&lt;='2.1 Kraftwerk allgemein'!$F$16,
$J69*INDEX('2.1 Kraftwerk allgemein'!$H$16:$S$16,,MATCH('2.5 CAPEX'!V$5,'2.1 Kraftwerk allgemein'!$H$15:$S$15,0)),
IF(AND($M69="x",$F69&lt;&gt;0),
IF($F69=1,$J69,
IF('2.1 Kraftwerk allgemein'!$F$17-'2.5 CAPEX'!V$5&gt;='2.5 CAPEX'!$F69*'1.1 Allgemein'!$I$27,
IF(SUM(OFFSET(U69,0,-MIN($F69-2,COLUMN(H69)-1),1,MIN($F69-1,COLUMN(H69))))=0,$J69,""),"")),"")),""),"")</f>
        <v>0</v>
      </c>
      <c r="W69" s="340">
        <f ca="1">IF(W$5&lt;&gt;"",
IF(W$5&gt;='2.1 Kraftwerk allgemein'!$F$15,
IF(W$5&lt;='2.1 Kraftwerk allgemein'!$F$16,
$J69*INDEX('2.1 Kraftwerk allgemein'!$H$16:$S$16,,MATCH('2.5 CAPEX'!W$5,'2.1 Kraftwerk allgemein'!$H$15:$S$15,0)),
IF(AND($M69="x",$F69&lt;&gt;0),
IF($F69=1,$J69,
IF('2.1 Kraftwerk allgemein'!$F$17-'2.5 CAPEX'!W$5&gt;='2.5 CAPEX'!$F69*'1.1 Allgemein'!$I$27,
IF(SUM(OFFSET(V69,0,-MIN($F69-2,COLUMN(I69)-1),1,MIN($F69-1,COLUMN(I69))))=0,$J69,""),"")),"")),""),"")</f>
        <v>0</v>
      </c>
      <c r="X69" s="340">
        <f ca="1">IF(X$5&lt;&gt;"",
IF(X$5&gt;='2.1 Kraftwerk allgemein'!$F$15,
IF(X$5&lt;='2.1 Kraftwerk allgemein'!$F$16,
$J69*INDEX('2.1 Kraftwerk allgemein'!$H$16:$S$16,,MATCH('2.5 CAPEX'!X$5,'2.1 Kraftwerk allgemein'!$H$15:$S$15,0)),
IF(AND($M69="x",$F69&lt;&gt;0),
IF($F69=1,$J69,
IF('2.1 Kraftwerk allgemein'!$F$17-'2.5 CAPEX'!X$5&gt;='2.5 CAPEX'!$F69*'1.1 Allgemein'!$I$27,
IF(SUM(OFFSET(W69,0,-MIN($F69-2,COLUMN(J69)-1),1,MIN($F69-1,COLUMN(J69))))=0,$J69,""),"")),"")),""),"")</f>
        <v>0</v>
      </c>
      <c r="Y69" s="340">
        <f ca="1">IF(Y$5&lt;&gt;"",
IF(Y$5&gt;='2.1 Kraftwerk allgemein'!$F$15,
IF(Y$5&lt;='2.1 Kraftwerk allgemein'!$F$16,
$J69*INDEX('2.1 Kraftwerk allgemein'!$H$16:$S$16,,MATCH('2.5 CAPEX'!Y$5,'2.1 Kraftwerk allgemein'!$H$15:$S$15,0)),
IF(AND($M69="x",$F69&lt;&gt;0),
IF($F69=1,$J69,
IF('2.1 Kraftwerk allgemein'!$F$17-'2.5 CAPEX'!Y$5&gt;='2.5 CAPEX'!$F69*'1.1 Allgemein'!$I$27,
IF(SUM(OFFSET(X69,0,-MIN($F69-2,COLUMN(K69)-1),1,MIN($F69-1,COLUMN(K69))))=0,$J69,""),"")),"")),""),"")</f>
        <v>0</v>
      </c>
      <c r="Z69" s="340">
        <f ca="1">IF(Z$5&lt;&gt;"",
IF(Z$5&gt;='2.1 Kraftwerk allgemein'!$F$15,
IF(Z$5&lt;='2.1 Kraftwerk allgemein'!$F$16,
$J69*INDEX('2.1 Kraftwerk allgemein'!$H$16:$S$16,,MATCH('2.5 CAPEX'!Z$5,'2.1 Kraftwerk allgemein'!$H$15:$S$15,0)),
IF(AND($M69="x",$F69&lt;&gt;0),
IF($F69=1,$J69,
IF('2.1 Kraftwerk allgemein'!$F$17-'2.5 CAPEX'!Z$5&gt;='2.5 CAPEX'!$F69*'1.1 Allgemein'!$I$27,
IF(SUM(OFFSET(Y69,0,-MIN($F69-2,COLUMN(L69)-1),1,MIN($F69-1,COLUMN(L69))))=0,$J69,""),"")),"")),""),"")</f>
        <v>0</v>
      </c>
      <c r="AA69" s="340">
        <f ca="1">IF(AA$5&lt;&gt;"",
IF(AA$5&gt;='2.1 Kraftwerk allgemein'!$F$15,
IF(AA$5&lt;='2.1 Kraftwerk allgemein'!$F$16,
$J69*INDEX('2.1 Kraftwerk allgemein'!$H$16:$S$16,,MATCH('2.5 CAPEX'!AA$5,'2.1 Kraftwerk allgemein'!$H$15:$S$15,0)),
IF(AND($M69="x",$F69&lt;&gt;0),
IF($F69=1,$J69,
IF('2.1 Kraftwerk allgemein'!$F$17-'2.5 CAPEX'!AA$5&gt;='2.5 CAPEX'!$F69*'1.1 Allgemein'!$I$27,
IF(SUM(OFFSET(Z69,0,-MIN($F69-2,COLUMN(M69)-1),1,MIN($F69-1,COLUMN(M69))))=0,$J69,""),"")),"")),""),"")</f>
        <v>0</v>
      </c>
      <c r="AB69" s="340">
        <f ca="1">IF(AB$5&lt;&gt;"",
IF(AB$5&gt;='2.1 Kraftwerk allgemein'!$F$15,
IF(AB$5&lt;='2.1 Kraftwerk allgemein'!$F$16,
$J69*INDEX('2.1 Kraftwerk allgemein'!$H$16:$S$16,,MATCH('2.5 CAPEX'!AB$5,'2.1 Kraftwerk allgemein'!$H$15:$S$15,0)),
IF(AND($M69="x",$F69&lt;&gt;0),
IF($F69=1,$J69,
IF('2.1 Kraftwerk allgemein'!$F$17-'2.5 CAPEX'!AB$5&gt;='2.5 CAPEX'!$F69*'1.1 Allgemein'!$I$27,
IF(SUM(OFFSET(AA69,0,-MIN($F69-2,COLUMN(N69)-1),1,MIN($F69-1,COLUMN(N69))))=0,$J69,""),"")),"")),""),"")</f>
        <v>0</v>
      </c>
      <c r="AC69" s="340">
        <f ca="1">IF(AC$5&lt;&gt;"",
IF(AC$5&gt;='2.1 Kraftwerk allgemein'!$F$15,
IF(AC$5&lt;='2.1 Kraftwerk allgemein'!$F$16,
$J69*INDEX('2.1 Kraftwerk allgemein'!$H$16:$S$16,,MATCH('2.5 CAPEX'!AC$5,'2.1 Kraftwerk allgemein'!$H$15:$S$15,0)),
IF(AND($M69="x",$F69&lt;&gt;0),
IF($F69=1,$J69,
IF('2.1 Kraftwerk allgemein'!$F$17-'2.5 CAPEX'!AC$5&gt;='2.5 CAPEX'!$F69*'1.1 Allgemein'!$I$27,
IF(SUM(OFFSET(AB69,0,-MIN($F69-2,COLUMN(O69)-1),1,MIN($F69-1,COLUMN(O69))))=0,$J69,""),"")),"")),""),"")</f>
        <v>0</v>
      </c>
      <c r="AD69" s="340">
        <f ca="1">IF(AD$5&lt;&gt;"",
IF(AD$5&gt;='2.1 Kraftwerk allgemein'!$F$15,
IF(AD$5&lt;='2.1 Kraftwerk allgemein'!$F$16,
$J69*INDEX('2.1 Kraftwerk allgemein'!$H$16:$S$16,,MATCH('2.5 CAPEX'!AD$5,'2.1 Kraftwerk allgemein'!$H$15:$S$15,0)),
IF(AND($M69="x",$F69&lt;&gt;0),
IF($F69=1,$J69,
IF('2.1 Kraftwerk allgemein'!$F$17-'2.5 CAPEX'!AD$5&gt;='2.5 CAPEX'!$F69*'1.1 Allgemein'!$I$27,
IF(SUM(OFFSET(AC69,0,-MIN($F69-2,COLUMN(P69)-1),1,MIN($F69-1,COLUMN(P69))))=0,$J69,""),"")),"")),""),"")</f>
        <v>0</v>
      </c>
      <c r="AE69" s="340">
        <f ca="1">IF(AE$5&lt;&gt;"",
IF(AE$5&gt;='2.1 Kraftwerk allgemein'!$F$15,
IF(AE$5&lt;='2.1 Kraftwerk allgemein'!$F$16,
$J69*INDEX('2.1 Kraftwerk allgemein'!$H$16:$S$16,,MATCH('2.5 CAPEX'!AE$5,'2.1 Kraftwerk allgemein'!$H$15:$S$15,0)),
IF(AND($M69="x",$F69&lt;&gt;0),
IF($F69=1,$J69,
IF('2.1 Kraftwerk allgemein'!$F$17-'2.5 CAPEX'!AE$5&gt;='2.5 CAPEX'!$F69*'1.1 Allgemein'!$I$27,
IF(SUM(OFFSET(AD69,0,-MIN($F69-2,COLUMN(Q69)-1),1,MIN($F69-1,COLUMN(Q69))))=0,$J69,""),"")),"")),""),"")</f>
        <v>0</v>
      </c>
      <c r="AF69" s="340">
        <f ca="1">IF(AF$5&lt;&gt;"",
IF(AF$5&gt;='2.1 Kraftwerk allgemein'!$F$15,
IF(AF$5&lt;='2.1 Kraftwerk allgemein'!$F$16,
$J69*INDEX('2.1 Kraftwerk allgemein'!$H$16:$S$16,,MATCH('2.5 CAPEX'!AF$5,'2.1 Kraftwerk allgemein'!$H$15:$S$15,0)),
IF(AND($M69="x",$F69&lt;&gt;0),
IF($F69=1,$J69,
IF('2.1 Kraftwerk allgemein'!$F$17-'2.5 CAPEX'!AF$5&gt;='2.5 CAPEX'!$F69*'1.1 Allgemein'!$I$27,
IF(SUM(OFFSET(AE69,0,-MIN($F69-2,COLUMN(R69)-1),1,MIN($F69-1,COLUMN(R69))))=0,$J69,""),"")),"")),""),"")</f>
        <v>0</v>
      </c>
      <c r="AG69" s="340">
        <f ca="1">IF(AG$5&lt;&gt;"",
IF(AG$5&gt;='2.1 Kraftwerk allgemein'!$F$15,
IF(AG$5&lt;='2.1 Kraftwerk allgemein'!$F$16,
$J69*INDEX('2.1 Kraftwerk allgemein'!$H$16:$S$16,,MATCH('2.5 CAPEX'!AG$5,'2.1 Kraftwerk allgemein'!$H$15:$S$15,0)),
IF(AND($M69="x",$F69&lt;&gt;0),
IF($F69=1,$J69,
IF('2.1 Kraftwerk allgemein'!$F$17-'2.5 CAPEX'!AG$5&gt;='2.5 CAPEX'!$F69*'1.1 Allgemein'!$I$27,
IF(SUM(OFFSET(AF69,0,-MIN($F69-2,COLUMN(S69)-1),1,MIN($F69-1,COLUMN(S69))))=0,$J69,""),"")),"")),""),"")</f>
        <v>0</v>
      </c>
      <c r="AH69" s="340">
        <f ca="1">IF(AH$5&lt;&gt;"",
IF(AH$5&gt;='2.1 Kraftwerk allgemein'!$F$15,
IF(AH$5&lt;='2.1 Kraftwerk allgemein'!$F$16,
$J69*INDEX('2.1 Kraftwerk allgemein'!$H$16:$S$16,,MATCH('2.5 CAPEX'!AH$5,'2.1 Kraftwerk allgemein'!$H$15:$S$15,0)),
IF(AND($M69="x",$F69&lt;&gt;0),
IF($F69=1,$J69,
IF('2.1 Kraftwerk allgemein'!$F$17-'2.5 CAPEX'!AH$5&gt;='2.5 CAPEX'!$F69*'1.1 Allgemein'!$I$27,
IF(SUM(OFFSET(AG69,0,-MIN($F69-2,COLUMN(T69)-1),1,MIN($F69-1,COLUMN(T69))))=0,$J69,""),"")),"")),""),"")</f>
        <v>0</v>
      </c>
      <c r="AI69" s="340">
        <f ca="1">IF(AI$5&lt;&gt;"",
IF(AI$5&gt;='2.1 Kraftwerk allgemein'!$F$15,
IF(AI$5&lt;='2.1 Kraftwerk allgemein'!$F$16,
$J69*INDEX('2.1 Kraftwerk allgemein'!$H$16:$S$16,,MATCH('2.5 CAPEX'!AI$5,'2.1 Kraftwerk allgemein'!$H$15:$S$15,0)),
IF(AND($M69="x",$F69&lt;&gt;0),
IF($F69=1,$J69,
IF('2.1 Kraftwerk allgemein'!$F$17-'2.5 CAPEX'!AI$5&gt;='2.5 CAPEX'!$F69*'1.1 Allgemein'!$I$27,
IF(SUM(OFFSET(AH69,0,-MIN($F69-2,COLUMN(U69)-1),1,MIN($F69-1,COLUMN(U69))))=0,$J69,""),"")),"")),""),"")</f>
        <v>0</v>
      </c>
      <c r="AJ69" s="340">
        <f ca="1">IF(AJ$5&lt;&gt;"",
IF(AJ$5&gt;='2.1 Kraftwerk allgemein'!$F$15,
IF(AJ$5&lt;='2.1 Kraftwerk allgemein'!$F$16,
$J69*INDEX('2.1 Kraftwerk allgemein'!$H$16:$S$16,,MATCH('2.5 CAPEX'!AJ$5,'2.1 Kraftwerk allgemein'!$H$15:$S$15,0)),
IF(AND($M69="x",$F69&lt;&gt;0),
IF($F69=1,$J69,
IF('2.1 Kraftwerk allgemein'!$F$17-'2.5 CAPEX'!AJ$5&gt;='2.5 CAPEX'!$F69*'1.1 Allgemein'!$I$27,
IF(SUM(OFFSET(AI69,0,-MIN($F69-2,COLUMN(V69)-1),1,MIN($F69-1,COLUMN(V69))))=0,$J69,""),"")),"")),""),"")</f>
        <v>0</v>
      </c>
      <c r="AK69" s="340">
        <f ca="1">IF(AK$5&lt;&gt;"",
IF(AK$5&gt;='2.1 Kraftwerk allgemein'!$F$15,
IF(AK$5&lt;='2.1 Kraftwerk allgemein'!$F$16,
$J69*INDEX('2.1 Kraftwerk allgemein'!$H$16:$S$16,,MATCH('2.5 CAPEX'!AK$5,'2.1 Kraftwerk allgemein'!$H$15:$S$15,0)),
IF(AND($M69="x",$F69&lt;&gt;0),
IF($F69=1,$J69,
IF('2.1 Kraftwerk allgemein'!$F$17-'2.5 CAPEX'!AK$5&gt;='2.5 CAPEX'!$F69*'1.1 Allgemein'!$I$27,
IF(SUM(OFFSET(AJ69,0,-MIN($F69-2,COLUMN(W69)-1),1,MIN($F69-1,COLUMN(W69))))=0,$J69,""),"")),"")),""),"")</f>
        <v>0</v>
      </c>
      <c r="AL69" s="340">
        <f ca="1">IF(AL$5&lt;&gt;"",
IF(AL$5&gt;='2.1 Kraftwerk allgemein'!$F$15,
IF(AL$5&lt;='2.1 Kraftwerk allgemein'!$F$16,
$J69*INDEX('2.1 Kraftwerk allgemein'!$H$16:$S$16,,MATCH('2.5 CAPEX'!AL$5,'2.1 Kraftwerk allgemein'!$H$15:$S$15,0)),
IF(AND($M69="x",$F69&lt;&gt;0),
IF($F69=1,$J69,
IF('2.1 Kraftwerk allgemein'!$F$17-'2.5 CAPEX'!AL$5&gt;='2.5 CAPEX'!$F69*'1.1 Allgemein'!$I$27,
IF(SUM(OFFSET(AK69,0,-MIN($F69-2,COLUMN(X69)-1),1,MIN($F69-1,COLUMN(X69))))=0,$J69,""),"")),"")),""),"")</f>
        <v>0</v>
      </c>
      <c r="AM69" s="340">
        <f ca="1">IF(AM$5&lt;&gt;"",
IF(AM$5&gt;='2.1 Kraftwerk allgemein'!$F$15,
IF(AM$5&lt;='2.1 Kraftwerk allgemein'!$F$16,
$J69*INDEX('2.1 Kraftwerk allgemein'!$H$16:$S$16,,MATCH('2.5 CAPEX'!AM$5,'2.1 Kraftwerk allgemein'!$H$15:$S$15,0)),
IF(AND($M69="x",$F69&lt;&gt;0),
IF($F69=1,$J69,
IF('2.1 Kraftwerk allgemein'!$F$17-'2.5 CAPEX'!AM$5&gt;='2.5 CAPEX'!$F69*'1.1 Allgemein'!$I$27,
IF(SUM(OFFSET(AL69,0,-MIN($F69-2,COLUMN(Y69)-1),1,MIN($F69-1,COLUMN(Y69))))=0,$J69,""),"")),"")),""),"")</f>
        <v>0</v>
      </c>
      <c r="AN69" s="340">
        <f ca="1">IF(AN$5&lt;&gt;"",
IF(AN$5&gt;='2.1 Kraftwerk allgemein'!$F$15,
IF(AN$5&lt;='2.1 Kraftwerk allgemein'!$F$16,
$J69*INDEX('2.1 Kraftwerk allgemein'!$H$16:$S$16,,MATCH('2.5 CAPEX'!AN$5,'2.1 Kraftwerk allgemein'!$H$15:$S$15,0)),
IF(AND($M69="x",$F69&lt;&gt;0),
IF($F69=1,$J69,
IF('2.1 Kraftwerk allgemein'!$F$17-'2.5 CAPEX'!AN$5&gt;='2.5 CAPEX'!$F69*'1.1 Allgemein'!$I$27,
IF(SUM(OFFSET(AM69,0,-MIN($F69-2,COLUMN(Z69)-1),1,MIN($F69-1,COLUMN(Z69))))=0,$J69,""),"")),"")),""),"")</f>
        <v>0</v>
      </c>
      <c r="AO69" s="340">
        <f ca="1">IF(AO$5&lt;&gt;"",
IF(AO$5&gt;='2.1 Kraftwerk allgemein'!$F$15,
IF(AO$5&lt;='2.1 Kraftwerk allgemein'!$F$16,
$J69*INDEX('2.1 Kraftwerk allgemein'!$H$16:$S$16,,MATCH('2.5 CAPEX'!AO$5,'2.1 Kraftwerk allgemein'!$H$15:$S$15,0)),
IF(AND($M69="x",$F69&lt;&gt;0),
IF($F69=1,$J69,
IF('2.1 Kraftwerk allgemein'!$F$17-'2.5 CAPEX'!AO$5&gt;='2.5 CAPEX'!$F69*'1.1 Allgemein'!$I$27,
IF(SUM(OFFSET(AN69,0,-MIN($F69-2,COLUMN(AA69)-1),1,MIN($F69-1,COLUMN(AA69))))=0,$J69,""),"")),"")),""),"")</f>
        <v>0</v>
      </c>
      <c r="AP69" s="340" t="str">
        <f ca="1">IF(AP$5&lt;&gt;"",
IF(AP$5&gt;='2.1 Kraftwerk allgemein'!$F$15,
IF(AP$5&lt;='2.1 Kraftwerk allgemein'!$F$16,
$J69*INDEX('2.1 Kraftwerk allgemein'!$H$16:$S$16,,MATCH('2.5 CAPEX'!AP$5,'2.1 Kraftwerk allgemein'!$H$15:$S$15,0)),
IF(AND($M69="x",$F69&lt;&gt;0),
IF($F69=1,$J69,
IF('2.1 Kraftwerk allgemein'!$F$17-'2.5 CAPEX'!AP$5&gt;='2.5 CAPEX'!$F69*'1.1 Allgemein'!$I$27,
IF(SUM(OFFSET(AO69,0,-MIN($F69-2,COLUMN(AB69)-1),1,MIN($F69-1,COLUMN(AB69))))=0,$J69,""),"")),"")),""),"")</f>
        <v/>
      </c>
      <c r="AQ69" s="340" t="str">
        <f ca="1">IF(AQ$5&lt;&gt;"",
IF(AQ$5&gt;='2.1 Kraftwerk allgemein'!$F$15,
IF(AQ$5&lt;='2.1 Kraftwerk allgemein'!$F$16,
$J69*INDEX('2.1 Kraftwerk allgemein'!$H$16:$S$16,,MATCH('2.5 CAPEX'!AQ$5,'2.1 Kraftwerk allgemein'!$H$15:$S$15,0)),
IF(AND($M69="x",$F69&lt;&gt;0),
IF($F69=1,$J69,
IF('2.1 Kraftwerk allgemein'!$F$17-'2.5 CAPEX'!AQ$5&gt;='2.5 CAPEX'!$F69*'1.1 Allgemein'!$I$27,
IF(SUM(OFFSET(AP69,0,-MIN($F69-2,COLUMN(AC69)-1),1,MIN($F69-1,COLUMN(AC69))))=0,$J69,""),"")),"")),""),"")</f>
        <v/>
      </c>
      <c r="AR69" s="340" t="str">
        <f ca="1">IF(AR$5&lt;&gt;"",
IF(AR$5&gt;='2.1 Kraftwerk allgemein'!$F$15,
IF(AR$5&lt;='2.1 Kraftwerk allgemein'!$F$16,
$J69*INDEX('2.1 Kraftwerk allgemein'!$H$16:$S$16,,MATCH('2.5 CAPEX'!AR$5,'2.1 Kraftwerk allgemein'!$H$15:$S$15,0)),
IF(AND($M69="x",$F69&lt;&gt;0),
IF($F69=1,$J69,
IF('2.1 Kraftwerk allgemein'!$F$17-'2.5 CAPEX'!AR$5&gt;='2.5 CAPEX'!$F69*'1.1 Allgemein'!$I$27,
IF(SUM(OFFSET(AQ69,0,-MIN($F69-2,COLUMN(AD69)-1),1,MIN($F69-1,COLUMN(AD69))))=0,$J69,""),"")),"")),""),"")</f>
        <v/>
      </c>
      <c r="AS69" s="340" t="str">
        <f ca="1">IF(AS$5&lt;&gt;"",
IF(AS$5&gt;='2.1 Kraftwerk allgemein'!$F$15,
IF(AS$5&lt;='2.1 Kraftwerk allgemein'!$F$16,
$J69*INDEX('2.1 Kraftwerk allgemein'!$H$16:$S$16,,MATCH('2.5 CAPEX'!AS$5,'2.1 Kraftwerk allgemein'!$H$15:$S$15,0)),
IF(AND($M69="x",$F69&lt;&gt;0),
IF($F69=1,$J69,
IF('2.1 Kraftwerk allgemein'!$F$17-'2.5 CAPEX'!AS$5&gt;='2.5 CAPEX'!$F69*'1.1 Allgemein'!$I$27,
IF(SUM(OFFSET(AR69,0,-MIN($F69-2,COLUMN(AE69)-1),1,MIN($F69-1,COLUMN(AE69))))=0,$J69,""),"")),"")),""),"")</f>
        <v/>
      </c>
      <c r="AT69" s="340" t="str">
        <f ca="1">IF(AT$5&lt;&gt;"",
IF(AT$5&gt;='2.1 Kraftwerk allgemein'!$F$15,
IF(AT$5&lt;='2.1 Kraftwerk allgemein'!$F$16,
$J69*INDEX('2.1 Kraftwerk allgemein'!$H$16:$S$16,,MATCH('2.5 CAPEX'!AT$5,'2.1 Kraftwerk allgemein'!$H$15:$S$15,0)),
IF(AND($M69="x",$F69&lt;&gt;0),
IF($F69=1,$J69,
IF('2.1 Kraftwerk allgemein'!$F$17-'2.5 CAPEX'!AT$5&gt;='2.5 CAPEX'!$F69*'1.1 Allgemein'!$I$27,
IF(SUM(OFFSET(AS69,0,-MIN($F69-2,COLUMN(AF69)-1),1,MIN($F69-1,COLUMN(AF69))))=0,$J69,""),"")),"")),""),"")</f>
        <v/>
      </c>
      <c r="AU69" s="340" t="str">
        <f ca="1">IF(AU$5&lt;&gt;"",
IF(AU$5&gt;='2.1 Kraftwerk allgemein'!$F$15,
IF(AU$5&lt;='2.1 Kraftwerk allgemein'!$F$16,
$J69*INDEX('2.1 Kraftwerk allgemein'!$H$16:$S$16,,MATCH('2.5 CAPEX'!AU$5,'2.1 Kraftwerk allgemein'!$H$15:$S$15,0)),
IF(AND($M69="x",$F69&lt;&gt;0),
IF($F69=1,$J69,
IF('2.1 Kraftwerk allgemein'!$F$17-'2.5 CAPEX'!AU$5&gt;='2.5 CAPEX'!$F69*'1.1 Allgemein'!$I$27,
IF(SUM(OFFSET(AT69,0,-MIN($F69-2,COLUMN(AG69)-1),1,MIN($F69-1,COLUMN(AG69))))=0,$J69,""),"")),"")),""),"")</f>
        <v/>
      </c>
      <c r="AV69" s="340" t="str">
        <f ca="1">IF(AV$5&lt;&gt;"",
IF(AV$5&gt;='2.1 Kraftwerk allgemein'!$F$15,
IF(AV$5&lt;='2.1 Kraftwerk allgemein'!$F$16,
$J69*INDEX('2.1 Kraftwerk allgemein'!$H$16:$S$16,,MATCH('2.5 CAPEX'!AV$5,'2.1 Kraftwerk allgemein'!$H$15:$S$15,0)),
IF(AND($M69="x",$F69&lt;&gt;0),
IF($F69=1,$J69,
IF('2.1 Kraftwerk allgemein'!$F$17-'2.5 CAPEX'!AV$5&gt;='2.5 CAPEX'!$F69*'1.1 Allgemein'!$I$27,
IF(SUM(OFFSET(AU69,0,-MIN($F69-2,COLUMN(AH69)-1),1,MIN($F69-1,COLUMN(AH69))))=0,$J69,""),"")),"")),""),"")</f>
        <v/>
      </c>
      <c r="AW69" s="340" t="str">
        <f ca="1">IF(AW$5&lt;&gt;"",
IF(AW$5&gt;='2.1 Kraftwerk allgemein'!$F$15,
IF(AW$5&lt;='2.1 Kraftwerk allgemein'!$F$16,
$J69*INDEX('2.1 Kraftwerk allgemein'!$H$16:$S$16,,MATCH('2.5 CAPEX'!AW$5,'2.1 Kraftwerk allgemein'!$H$15:$S$15,0)),
IF(AND($M69="x",$F69&lt;&gt;0),
IF($F69=1,$J69,
IF('2.1 Kraftwerk allgemein'!$F$17-'2.5 CAPEX'!AW$5&gt;='2.5 CAPEX'!$F69*'1.1 Allgemein'!$I$27,
IF(SUM(OFFSET(AV69,0,-MIN($F69-2,COLUMN(AI69)-1),1,MIN($F69-1,COLUMN(AI69))))=0,$J69,""),"")),"")),""),"")</f>
        <v/>
      </c>
      <c r="AX69" s="340" t="str">
        <f ca="1">IF(AX$5&lt;&gt;"",
IF(AX$5&gt;='2.1 Kraftwerk allgemein'!$F$15,
IF(AX$5&lt;='2.1 Kraftwerk allgemein'!$F$16,
$J69*INDEX('2.1 Kraftwerk allgemein'!$H$16:$S$16,,MATCH('2.5 CAPEX'!AX$5,'2.1 Kraftwerk allgemein'!$H$15:$S$15,0)),
IF(AND($M69="x",$F69&lt;&gt;0),
IF($F69=1,$J69,
IF('2.1 Kraftwerk allgemein'!$F$17-'2.5 CAPEX'!AX$5&gt;='2.5 CAPEX'!$F69*'1.1 Allgemein'!$I$27,
IF(SUM(OFFSET(AW69,0,-MIN($F69-2,COLUMN(AJ69)-1),1,MIN($F69-1,COLUMN(AJ69))))=0,$J69,""),"")),"")),""),"")</f>
        <v/>
      </c>
      <c r="AY69" s="340" t="str">
        <f ca="1">IF(AY$5&lt;&gt;"",
IF(AY$5&gt;='2.1 Kraftwerk allgemein'!$F$15,
IF(AY$5&lt;='2.1 Kraftwerk allgemein'!$F$16,
$J69*INDEX('2.1 Kraftwerk allgemein'!$H$16:$S$16,,MATCH('2.5 CAPEX'!AY$5,'2.1 Kraftwerk allgemein'!$H$15:$S$15,0)),
IF(AND($M69="x",$F69&lt;&gt;0),
IF($F69=1,$J69,
IF('2.1 Kraftwerk allgemein'!$F$17-'2.5 CAPEX'!AY$5&gt;='2.5 CAPEX'!$F69*'1.1 Allgemein'!$I$27,
IF(SUM(OFFSET(AX69,0,-MIN($F69-2,COLUMN(AK69)-1),1,MIN($F69-1,COLUMN(AK69))))=0,$J69,""),"")),"")),""),"")</f>
        <v/>
      </c>
      <c r="AZ69" s="340" t="str">
        <f ca="1">IF(AZ$5&lt;&gt;"",
IF(AZ$5&gt;='2.1 Kraftwerk allgemein'!$F$15,
IF(AZ$5&lt;='2.1 Kraftwerk allgemein'!$F$16,
$J69*INDEX('2.1 Kraftwerk allgemein'!$H$16:$S$16,,MATCH('2.5 CAPEX'!AZ$5,'2.1 Kraftwerk allgemein'!$H$15:$S$15,0)),
IF(AND($M69="x",$F69&lt;&gt;0),
IF($F69=1,$J69,
IF('2.1 Kraftwerk allgemein'!$F$17-'2.5 CAPEX'!AZ$5&gt;='2.5 CAPEX'!$F69*'1.1 Allgemein'!$I$27,
IF(SUM(OFFSET(AY69,0,-MIN($F69-2,COLUMN(AL69)-1),1,MIN($F69-1,COLUMN(AL69))))=0,$J69,""),"")),"")),""),"")</f>
        <v/>
      </c>
      <c r="BA69" s="340" t="str">
        <f ca="1">IF(BA$5&lt;&gt;"",
IF(BA$5&gt;='2.1 Kraftwerk allgemein'!$F$15,
IF(BA$5&lt;='2.1 Kraftwerk allgemein'!$F$16,
$J69*INDEX('2.1 Kraftwerk allgemein'!$H$16:$S$16,,MATCH('2.5 CAPEX'!BA$5,'2.1 Kraftwerk allgemein'!$H$15:$S$15,0)),
IF(AND($M69="x",$F69&lt;&gt;0),
IF($F69=1,$J69,
IF('2.1 Kraftwerk allgemein'!$F$17-'2.5 CAPEX'!BA$5&gt;='2.5 CAPEX'!$F69*'1.1 Allgemein'!$I$27,
IF(SUM(OFFSET(AZ69,0,-MIN($F69-2,COLUMN(AM69)-1),1,MIN($F69-1,COLUMN(AM69))))=0,$J69,""),"")),"")),""),"")</f>
        <v/>
      </c>
      <c r="BB69" s="340" t="str">
        <f ca="1">IF(BB$5&lt;&gt;"",
IF(BB$5&gt;='2.1 Kraftwerk allgemein'!$F$15,
IF(BB$5&lt;='2.1 Kraftwerk allgemein'!$F$16,
$J69*INDEX('2.1 Kraftwerk allgemein'!$H$16:$S$16,,MATCH('2.5 CAPEX'!BB$5,'2.1 Kraftwerk allgemein'!$H$15:$S$15,0)),
IF(AND($M69="x",$F69&lt;&gt;0),
IF($F69=1,$J69,
IF('2.1 Kraftwerk allgemein'!$F$17-'2.5 CAPEX'!BB$5&gt;='2.5 CAPEX'!$F69*'1.1 Allgemein'!$I$27,
IF(SUM(OFFSET(BA69,0,-MIN($F69-2,COLUMN(AN69)-1),1,MIN($F69-1,COLUMN(AN69))))=0,$J69,""),"")),"")),""),"")</f>
        <v/>
      </c>
      <c r="BC69" s="340" t="str">
        <f ca="1">IF(BC$5&lt;&gt;"",
IF(BC$5&gt;='2.1 Kraftwerk allgemein'!$F$15,
IF(BC$5&lt;='2.1 Kraftwerk allgemein'!$F$16,
$J69*INDEX('2.1 Kraftwerk allgemein'!$H$16:$S$16,,MATCH('2.5 CAPEX'!BC$5,'2.1 Kraftwerk allgemein'!$H$15:$S$15,0)),
IF(AND($M69="x",$F69&lt;&gt;0),
IF($F69=1,$J69,
IF('2.1 Kraftwerk allgemein'!$F$17-'2.5 CAPEX'!BC$5&gt;='2.5 CAPEX'!$F69*'1.1 Allgemein'!$I$27,
IF(SUM(OFFSET(BB69,0,-MIN($F69-2,COLUMN(AO69)-1),1,MIN($F69-1,COLUMN(AO69))))=0,$J69,""),"")),"")),""),"")</f>
        <v/>
      </c>
      <c r="BD69" s="340" t="str">
        <f ca="1">IF(BD$5&lt;&gt;"",
IF(BD$5&gt;='2.1 Kraftwerk allgemein'!$F$15,
IF(BD$5&lt;='2.1 Kraftwerk allgemein'!$F$16,
$J69*INDEX('2.1 Kraftwerk allgemein'!$H$16:$S$16,,MATCH('2.5 CAPEX'!BD$5,'2.1 Kraftwerk allgemein'!$H$15:$S$15,0)),
IF(AND($M69="x",$F69&lt;&gt;0),
IF($F69=1,$J69,
IF('2.1 Kraftwerk allgemein'!$F$17-'2.5 CAPEX'!BD$5&gt;='2.5 CAPEX'!$F69*'1.1 Allgemein'!$I$27,
IF(SUM(OFFSET(BC69,0,-MIN($F69-2,COLUMN(AP69)-1),1,MIN($F69-1,COLUMN(AP69))))=0,$J69,""),"")),"")),""),"")</f>
        <v/>
      </c>
      <c r="BE69" s="340" t="str">
        <f ca="1">IF(BE$5&lt;&gt;"",
IF(BE$5&gt;='2.1 Kraftwerk allgemein'!$F$15,
IF(BE$5&lt;='2.1 Kraftwerk allgemein'!$F$16,
$J69*INDEX('2.1 Kraftwerk allgemein'!$H$16:$S$16,,MATCH('2.5 CAPEX'!BE$5,'2.1 Kraftwerk allgemein'!$H$15:$S$15,0)),
IF(AND($M69="x",$F69&lt;&gt;0),
IF($F69=1,$J69,
IF('2.1 Kraftwerk allgemein'!$F$17-'2.5 CAPEX'!BE$5&gt;='2.5 CAPEX'!$F69*'1.1 Allgemein'!$I$27,
IF(SUM(OFFSET(BD69,0,-MIN($F69-2,COLUMN(AQ69)-1),1,MIN($F69-1,COLUMN(AQ69))))=0,$J69,""),"")),"")),""),"")</f>
        <v/>
      </c>
      <c r="BF69" s="340" t="str">
        <f ca="1">IF(BF$5&lt;&gt;"",
IF(BF$5&gt;='2.1 Kraftwerk allgemein'!$F$15,
IF(BF$5&lt;='2.1 Kraftwerk allgemein'!$F$16,
$J69*INDEX('2.1 Kraftwerk allgemein'!$H$16:$S$16,,MATCH('2.5 CAPEX'!BF$5,'2.1 Kraftwerk allgemein'!$H$15:$S$15,0)),
IF(AND($M69="x",$F69&lt;&gt;0),
IF($F69=1,$J69,
IF('2.1 Kraftwerk allgemein'!$F$17-'2.5 CAPEX'!BF$5&gt;='2.5 CAPEX'!$F69*'1.1 Allgemein'!$I$27,
IF(SUM(OFFSET(BE69,0,-MIN($F69-2,COLUMN(AR69)-1),1,MIN($F69-1,COLUMN(AR69))))=0,$J69,""),"")),"")),""),"")</f>
        <v/>
      </c>
      <c r="BG69" s="340" t="str">
        <f ca="1">IF(BG$5&lt;&gt;"",
IF(BG$5&gt;='2.1 Kraftwerk allgemein'!$F$15,
IF(BG$5&lt;='2.1 Kraftwerk allgemein'!$F$16,
$J69*INDEX('2.1 Kraftwerk allgemein'!$H$16:$S$16,,MATCH('2.5 CAPEX'!BG$5,'2.1 Kraftwerk allgemein'!$H$15:$S$15,0)),
IF(AND($M69="x",$F69&lt;&gt;0),
IF($F69=1,$J69,
IF('2.1 Kraftwerk allgemein'!$F$17-'2.5 CAPEX'!BG$5&gt;='2.5 CAPEX'!$F69*'1.1 Allgemein'!$I$27,
IF(SUM(OFFSET(BF69,0,-MIN($F69-2,COLUMN(AS69)-1),1,MIN($F69-1,COLUMN(AS69))))=0,$J69,""),"")),"")),""),"")</f>
        <v/>
      </c>
      <c r="BH69" s="340" t="str">
        <f ca="1">IF(BH$5&lt;&gt;"",
IF(BH$5&gt;='2.1 Kraftwerk allgemein'!$F$15,
IF(BH$5&lt;='2.1 Kraftwerk allgemein'!$F$16,
$J69*INDEX('2.1 Kraftwerk allgemein'!$H$16:$S$16,,MATCH('2.5 CAPEX'!BH$5,'2.1 Kraftwerk allgemein'!$H$15:$S$15,0)),
IF(AND($M69="x",$F69&lt;&gt;0),
IF($F69=1,$J69,
IF('2.1 Kraftwerk allgemein'!$F$17-'2.5 CAPEX'!BH$5&gt;='2.5 CAPEX'!$F69*'1.1 Allgemein'!$I$27,
IF(SUM(OFFSET(BG69,0,-MIN($F69-2,COLUMN(AT69)-1),1,MIN($F69-1,COLUMN(AT69))))=0,$J69,""),"")),"")),""),"")</f>
        <v/>
      </c>
      <c r="BI69" s="340" t="str">
        <f ca="1">IF(BI$5&lt;&gt;"",
IF(BI$5&gt;='2.1 Kraftwerk allgemein'!$F$15,
IF(BI$5&lt;='2.1 Kraftwerk allgemein'!$F$16,
$J69*INDEX('2.1 Kraftwerk allgemein'!$H$16:$S$16,,MATCH('2.5 CAPEX'!BI$5,'2.1 Kraftwerk allgemein'!$H$15:$S$15,0)),
IF(AND($M69="x",$F69&lt;&gt;0),
IF($F69=1,$J69,
IF('2.1 Kraftwerk allgemein'!$F$17-'2.5 CAPEX'!BI$5&gt;='2.5 CAPEX'!$F69*'1.1 Allgemein'!$I$27,
IF(SUM(OFFSET(BH69,0,-MIN($F69-2,COLUMN(AU69)-1),1,MIN($F69-1,COLUMN(AU69))))=0,$J69,""),"")),"")),""),"")</f>
        <v/>
      </c>
      <c r="BJ69" s="340" t="str">
        <f ca="1">IF(BJ$5&lt;&gt;"",
IF(BJ$5&gt;='2.1 Kraftwerk allgemein'!$F$15,
IF(BJ$5&lt;='2.1 Kraftwerk allgemein'!$F$16,
$J69*INDEX('2.1 Kraftwerk allgemein'!$H$16:$S$16,,MATCH('2.5 CAPEX'!BJ$5,'2.1 Kraftwerk allgemein'!$H$15:$S$15,0)),
IF(AND($M69="x",$F69&lt;&gt;0),
IF($F69=1,$J69,
IF('2.1 Kraftwerk allgemein'!$F$17-'2.5 CAPEX'!BJ$5&gt;='2.5 CAPEX'!$F69*'1.1 Allgemein'!$I$27,
IF(SUM(OFFSET(BI69,0,-MIN($F69-2,COLUMN(AV69)-1),1,MIN($F69-1,COLUMN(AV69))))=0,$J69,""),"")),"")),""),"")</f>
        <v/>
      </c>
      <c r="BK69" s="340" t="str">
        <f ca="1">IF(BK$5&lt;&gt;"",
IF(BK$5&gt;='2.1 Kraftwerk allgemein'!$F$15,
IF(BK$5&lt;='2.1 Kraftwerk allgemein'!$F$16,
$J69*INDEX('2.1 Kraftwerk allgemein'!$H$16:$S$16,,MATCH('2.5 CAPEX'!BK$5,'2.1 Kraftwerk allgemein'!$H$15:$S$15,0)),
IF(AND($M69="x",$F69&lt;&gt;0),
IF($F69=1,$J69,
IF('2.1 Kraftwerk allgemein'!$F$17-'2.5 CAPEX'!BK$5&gt;='2.5 CAPEX'!$F69*'1.1 Allgemein'!$I$27,
IF(SUM(OFFSET(BJ69,0,-MIN($F69-2,COLUMN(AW69)-1),1,MIN($F69-1,COLUMN(AW69))))=0,$J69,""),"")),"")),""),"")</f>
        <v/>
      </c>
      <c r="BL69" s="340" t="str">
        <f ca="1">IF(BL$5&lt;&gt;"",
IF(BL$5&gt;='2.1 Kraftwerk allgemein'!$F$15,
IF(BL$5&lt;='2.1 Kraftwerk allgemein'!$F$16,
$J69*INDEX('2.1 Kraftwerk allgemein'!$H$16:$S$16,,MATCH('2.5 CAPEX'!BL$5,'2.1 Kraftwerk allgemein'!$H$15:$S$15,0)),
IF(AND($M69="x",$F69&lt;&gt;0),
IF($F69=1,$J69,
IF('2.1 Kraftwerk allgemein'!$F$17-'2.5 CAPEX'!BL$5&gt;='2.5 CAPEX'!$F69*'1.1 Allgemein'!$I$27,
IF(SUM(OFFSET(BK69,0,-MIN($F69-2,COLUMN(AX69)-1),1,MIN($F69-1,COLUMN(AX69))))=0,$J69,""),"")),"")),""),"")</f>
        <v/>
      </c>
      <c r="BM69" s="340" t="str">
        <f ca="1">IF(BM$5&lt;&gt;"",
IF(BM$5&gt;='2.1 Kraftwerk allgemein'!$F$15,
IF(BM$5&lt;='2.1 Kraftwerk allgemein'!$F$16,
$J69*INDEX('2.1 Kraftwerk allgemein'!$H$16:$S$16,,MATCH('2.5 CAPEX'!BM$5,'2.1 Kraftwerk allgemein'!$H$15:$S$15,0)),
IF(AND($M69="x",$F69&lt;&gt;0),
IF($F69=1,$J69,
IF('2.1 Kraftwerk allgemein'!$F$17-'2.5 CAPEX'!BM$5&gt;='2.5 CAPEX'!$F69*'1.1 Allgemein'!$I$27,
IF(SUM(OFFSET(BL69,0,-MIN($F69-2,COLUMN(AY69)-1),1,MIN($F69-1,COLUMN(AY69))))=0,$J69,""),"")),"")),""),"")</f>
        <v/>
      </c>
      <c r="BN69" s="340" t="str">
        <f ca="1">IF(BN$5&lt;&gt;"",
IF(BN$5&gt;='2.1 Kraftwerk allgemein'!$F$15,
IF(BN$5&lt;='2.1 Kraftwerk allgemein'!$F$16,
$J69*INDEX('2.1 Kraftwerk allgemein'!$H$16:$S$16,,MATCH('2.5 CAPEX'!BN$5,'2.1 Kraftwerk allgemein'!$H$15:$S$15,0)),
IF(AND($M69="x",$F69&lt;&gt;0),
IF($F69=1,$J69,
IF('2.1 Kraftwerk allgemein'!$F$17-'2.5 CAPEX'!BN$5&gt;='2.5 CAPEX'!$F69*'1.1 Allgemein'!$I$27,
IF(SUM(OFFSET(BM69,0,-MIN($F69-2,COLUMN(AZ69)-1),1,MIN($F69-1,COLUMN(AZ69))))=0,$J69,""),"")),"")),""),"")</f>
        <v/>
      </c>
      <c r="BO69" s="340" t="str">
        <f ca="1">IF(BO$5&lt;&gt;"",
IF(BO$5&gt;='2.1 Kraftwerk allgemein'!$F$15,
IF(BO$5&lt;='2.1 Kraftwerk allgemein'!$F$16,
$J69*INDEX('2.1 Kraftwerk allgemein'!$H$16:$S$16,,MATCH('2.5 CAPEX'!BO$5,'2.1 Kraftwerk allgemein'!$H$15:$S$15,0)),
IF(AND($M69="x",$F69&lt;&gt;0),
IF($F69=1,$J69,
IF('2.1 Kraftwerk allgemein'!$F$17-'2.5 CAPEX'!BO$5&gt;='2.5 CAPEX'!$F69*'1.1 Allgemein'!$I$27,
IF(SUM(OFFSET(BN69,0,-MIN($F69-2,COLUMN(BA69)-1),1,MIN($F69-1,COLUMN(BA69))))=0,$J69,""),"")),"")),""),"")</f>
        <v/>
      </c>
      <c r="BP69" s="340" t="str">
        <f ca="1">IF(BP$5&lt;&gt;"",
IF(BP$5&gt;='2.1 Kraftwerk allgemein'!$F$15,
IF(BP$5&lt;='2.1 Kraftwerk allgemein'!$F$16,
$J69*INDEX('2.1 Kraftwerk allgemein'!$H$16:$S$16,,MATCH('2.5 CAPEX'!BP$5,'2.1 Kraftwerk allgemein'!$H$15:$S$15,0)),
IF(AND($M69="x",$F69&lt;&gt;0),
IF($F69=1,$J69,
IF('2.1 Kraftwerk allgemein'!$F$17-'2.5 CAPEX'!BP$5&gt;='2.5 CAPEX'!$F69*'1.1 Allgemein'!$I$27,
IF(SUM(OFFSET(BO69,0,-MIN($F69-2,COLUMN(BB69)-1),1,MIN($F69-1,COLUMN(BB69))))=0,$J69,""),"")),"")),""),"")</f>
        <v/>
      </c>
      <c r="BQ69" s="340" t="str">
        <f ca="1">IF(BQ$5&lt;&gt;"",
IF(BQ$5&gt;='2.1 Kraftwerk allgemein'!$F$15,
IF(BQ$5&lt;='2.1 Kraftwerk allgemein'!$F$16,
$J69*INDEX('2.1 Kraftwerk allgemein'!$H$16:$S$16,,MATCH('2.5 CAPEX'!BQ$5,'2.1 Kraftwerk allgemein'!$H$15:$S$15,0)),
IF(AND($M69="x",$F69&lt;&gt;0),
IF($F69=1,$J69,
IF('2.1 Kraftwerk allgemein'!$F$17-'2.5 CAPEX'!BQ$5&gt;='2.5 CAPEX'!$F69*'1.1 Allgemein'!$I$27,
IF(SUM(OFFSET(BP69,0,-MIN($F69-2,COLUMN(BC69)-1),1,MIN($F69-1,COLUMN(BC69))))=0,$J69,""),"")),"")),""),"")</f>
        <v/>
      </c>
      <c r="BR69" s="340" t="str">
        <f ca="1">IF(BR$5&lt;&gt;"",
IF(BR$5&gt;='2.1 Kraftwerk allgemein'!$F$15,
IF(BR$5&lt;='2.1 Kraftwerk allgemein'!$F$16,
$J69*INDEX('2.1 Kraftwerk allgemein'!$H$16:$S$16,,MATCH('2.5 CAPEX'!BR$5,'2.1 Kraftwerk allgemein'!$H$15:$S$15,0)),
IF(AND($M69="x",$F69&lt;&gt;0),
IF($F69=1,$J69,
IF('2.1 Kraftwerk allgemein'!$F$17-'2.5 CAPEX'!BR$5&gt;='2.5 CAPEX'!$F69*'1.1 Allgemein'!$I$27,
IF(SUM(OFFSET(BQ69,0,-MIN($F69-2,COLUMN(BD69)-1),1,MIN($F69-1,COLUMN(BD69))))=0,$J69,""),"")),"")),""),"")</f>
        <v/>
      </c>
      <c r="BS69" s="340" t="str">
        <f ca="1">IF(BS$5&lt;&gt;"",
IF(BS$5&gt;='2.1 Kraftwerk allgemein'!$F$15,
IF(BS$5&lt;='2.1 Kraftwerk allgemein'!$F$16,
$J69*INDEX('2.1 Kraftwerk allgemein'!$H$16:$S$16,,MATCH('2.5 CAPEX'!BS$5,'2.1 Kraftwerk allgemein'!$H$15:$S$15,0)),
IF(AND($M69="x",$F69&lt;&gt;0),
IF($F69=1,$J69,
IF('2.1 Kraftwerk allgemein'!$F$17-'2.5 CAPEX'!BS$5&gt;='2.5 CAPEX'!$F69*'1.1 Allgemein'!$I$27,
IF(SUM(OFFSET(BR69,0,-MIN($F69-2,COLUMN(BE69)-1),1,MIN($F69-1,COLUMN(BE69))))=0,$J69,""),"")),"")),""),"")</f>
        <v/>
      </c>
      <c r="BT69" s="340" t="str">
        <f ca="1">IF(BT$5&lt;&gt;"",
IF(BT$5&gt;='2.1 Kraftwerk allgemein'!$F$15,
IF(BT$5&lt;='2.1 Kraftwerk allgemein'!$F$16,
$J69*INDEX('2.1 Kraftwerk allgemein'!$H$16:$S$16,,MATCH('2.5 CAPEX'!BT$5,'2.1 Kraftwerk allgemein'!$H$15:$S$15,0)),
IF(AND($M69="x",$F69&lt;&gt;0),
IF($F69=1,$J69,
IF('2.1 Kraftwerk allgemein'!$F$17-'2.5 CAPEX'!BT$5&gt;='2.5 CAPEX'!$F69*'1.1 Allgemein'!$I$27,
IF(SUM(OFFSET(BS69,0,-MIN($F69-2,COLUMN(BF69)-1),1,MIN($F69-1,COLUMN(BF69))))=0,$J69,""),"")),"")),""),"")</f>
        <v/>
      </c>
      <c r="BU69" s="340" t="str">
        <f ca="1">IF(BU$5&lt;&gt;"",
IF(BU$5&gt;='2.1 Kraftwerk allgemein'!$F$15,
IF(BU$5&lt;='2.1 Kraftwerk allgemein'!$F$16,
$J69*INDEX('2.1 Kraftwerk allgemein'!$H$16:$S$16,,MATCH('2.5 CAPEX'!BU$5,'2.1 Kraftwerk allgemein'!$H$15:$S$15,0)),
IF(AND($M69="x",$F69&lt;&gt;0),
IF($F69=1,$J69,
IF('2.1 Kraftwerk allgemein'!$F$17-'2.5 CAPEX'!BU$5&gt;='2.5 CAPEX'!$F69*'1.1 Allgemein'!$I$27,
IF(SUM(OFFSET(BT69,0,-MIN($F69-2,COLUMN(BG69)-1),1,MIN($F69-1,COLUMN(BG69))))=0,$J69,""),"")),"")),""),"")</f>
        <v/>
      </c>
      <c r="BV69" s="340" t="str">
        <f ca="1">IF(BV$5&lt;&gt;"",
IF(BV$5&gt;='2.1 Kraftwerk allgemein'!$F$15,
IF(BV$5&lt;='2.1 Kraftwerk allgemein'!$F$16,
$J69*INDEX('2.1 Kraftwerk allgemein'!$H$16:$S$16,,MATCH('2.5 CAPEX'!BV$5,'2.1 Kraftwerk allgemein'!$H$15:$S$15,0)),
IF(AND($M69="x",$F69&lt;&gt;0),
IF($F69=1,$J69,
IF('2.1 Kraftwerk allgemein'!$F$17-'2.5 CAPEX'!BV$5&gt;='2.5 CAPEX'!$F69*'1.1 Allgemein'!$I$27,
IF(SUM(OFFSET(BU69,0,-MIN($F69-2,COLUMN(BH69)-1),1,MIN($F69-1,COLUMN(BH69))))=0,$J69,""),"")),"")),""),"")</f>
        <v/>
      </c>
      <c r="BW69" s="340" t="str">
        <f ca="1">IF(BW$5&lt;&gt;"",
IF(BW$5&gt;='2.1 Kraftwerk allgemein'!$F$15,
IF(BW$5&lt;='2.1 Kraftwerk allgemein'!$F$16,
$J69*INDEX('2.1 Kraftwerk allgemein'!$H$16:$S$16,,MATCH('2.5 CAPEX'!BW$5,'2.1 Kraftwerk allgemein'!$H$15:$S$15,0)),
IF(AND($M69="x",$F69&lt;&gt;0),
IF($F69=1,$J69,
IF('2.1 Kraftwerk allgemein'!$F$17-'2.5 CAPEX'!BW$5&gt;='2.5 CAPEX'!$F69*'1.1 Allgemein'!$I$27,
IF(SUM(OFFSET(BV69,0,-MIN($F69-2,COLUMN(BI69)-1),1,MIN($F69-1,COLUMN(BI69))))=0,$J69,""),"")),"")),""),"")</f>
        <v/>
      </c>
      <c r="BX69" s="340" t="str">
        <f ca="1">IF(BX$5&lt;&gt;"",
IF(BX$5&gt;='2.1 Kraftwerk allgemein'!$F$15,
IF(BX$5&lt;='2.1 Kraftwerk allgemein'!$F$16,
$J69*INDEX('2.1 Kraftwerk allgemein'!$H$16:$S$16,,MATCH('2.5 CAPEX'!BX$5,'2.1 Kraftwerk allgemein'!$H$15:$S$15,0)),
IF(AND($M69="x",$F69&lt;&gt;0),
IF($F69=1,$J69,
IF('2.1 Kraftwerk allgemein'!$F$17-'2.5 CAPEX'!BX$5&gt;='2.5 CAPEX'!$F69*'1.1 Allgemein'!$I$27,
IF(SUM(OFFSET(BW69,0,-MIN($F69-2,COLUMN(BJ69)-1),1,MIN($F69-1,COLUMN(BJ69))))=0,$J69,""),"")),"")),""),"")</f>
        <v/>
      </c>
      <c r="BY69" s="340" t="str">
        <f ca="1">IF(BY$5&lt;&gt;"",
IF(BY$5&gt;='2.1 Kraftwerk allgemein'!$F$15,
IF(BY$5&lt;='2.1 Kraftwerk allgemein'!$F$16,
$J69*INDEX('2.1 Kraftwerk allgemein'!$H$16:$S$16,,MATCH('2.5 CAPEX'!BY$5,'2.1 Kraftwerk allgemein'!$H$15:$S$15,0)),
IF(AND($M69="x",$F69&lt;&gt;0),
IF($F69=1,$J69,
IF('2.1 Kraftwerk allgemein'!$F$17-'2.5 CAPEX'!BY$5&gt;='2.5 CAPEX'!$F69*'1.1 Allgemein'!$I$27,
IF(SUM(OFFSET(BX69,0,-MIN($F69-2,COLUMN(BK69)-1),1,MIN($F69-1,COLUMN(BK69))))=0,$J69,""),"")),"")),""),"")</f>
        <v/>
      </c>
      <c r="BZ69" s="340" t="str">
        <f ca="1">IF(BZ$5&lt;&gt;"",
IF(BZ$5&gt;='2.1 Kraftwerk allgemein'!$F$15,
IF(BZ$5&lt;='2.1 Kraftwerk allgemein'!$F$16,
$J69*INDEX('2.1 Kraftwerk allgemein'!$H$16:$S$16,,MATCH('2.5 CAPEX'!BZ$5,'2.1 Kraftwerk allgemein'!$H$15:$S$15,0)),
IF(AND($M69="x",$F69&lt;&gt;0),
IF($F69=1,$J69,
IF('2.1 Kraftwerk allgemein'!$F$17-'2.5 CAPEX'!BZ$5&gt;='2.5 CAPEX'!$F69*'1.1 Allgemein'!$I$27,
IF(SUM(OFFSET(BY69,0,-MIN($F69-2,COLUMN(BL69)-1),1,MIN($F69-1,COLUMN(BL69))))=0,$J69,""),"")),"")),""),"")</f>
        <v/>
      </c>
      <c r="CA69" s="340" t="str">
        <f ca="1">IF(CA$5&lt;&gt;"",
IF(CA$5&gt;='2.1 Kraftwerk allgemein'!$F$15,
IF(CA$5&lt;='2.1 Kraftwerk allgemein'!$F$16,
$J69*INDEX('2.1 Kraftwerk allgemein'!$H$16:$S$16,,MATCH('2.5 CAPEX'!CA$5,'2.1 Kraftwerk allgemein'!$H$15:$S$15,0)),
IF(AND($M69="x",$F69&lt;&gt;0),
IF($F69=1,$J69,
IF('2.1 Kraftwerk allgemein'!$F$17-'2.5 CAPEX'!CA$5&gt;='2.5 CAPEX'!$F69*'1.1 Allgemein'!$I$27,
IF(SUM(OFFSET(BZ69,0,-MIN($F69-2,COLUMN(BM69)-1),1,MIN($F69-1,COLUMN(BM69))))=0,$J69,""),"")),"")),""),"")</f>
        <v/>
      </c>
      <c r="CB69" s="340" t="str">
        <f ca="1">IF(CB$5&lt;&gt;"",
IF(CB$5&gt;='2.1 Kraftwerk allgemein'!$F$15,
IF(CB$5&lt;='2.1 Kraftwerk allgemein'!$F$16,
$J69*INDEX('2.1 Kraftwerk allgemein'!$H$16:$S$16,,MATCH('2.5 CAPEX'!CB$5,'2.1 Kraftwerk allgemein'!$H$15:$S$15,0)),
IF(AND($M69="x",$F69&lt;&gt;0),
IF($F69=1,$J69,
IF('2.1 Kraftwerk allgemein'!$F$17-'2.5 CAPEX'!CB$5&gt;='2.5 CAPEX'!$F69*'1.1 Allgemein'!$I$27,
IF(SUM(OFFSET(CA69,0,-MIN($F69-2,COLUMN(BN69)-1),1,MIN($F69-1,COLUMN(BN69))))=0,$J69,""),"")),"")),""),"")</f>
        <v/>
      </c>
      <c r="CC69" s="340" t="str">
        <f ca="1">IF(CC$5&lt;&gt;"",
IF(CC$5&gt;='2.1 Kraftwerk allgemein'!$F$15,
IF(CC$5&lt;='2.1 Kraftwerk allgemein'!$F$16,
$J69*INDEX('2.1 Kraftwerk allgemein'!$H$16:$S$16,,MATCH('2.5 CAPEX'!CC$5,'2.1 Kraftwerk allgemein'!$H$15:$S$15,0)),
IF(AND($M69="x",$F69&lt;&gt;0),
IF($F69=1,$J69,
IF('2.1 Kraftwerk allgemein'!$F$17-'2.5 CAPEX'!CC$5&gt;='2.5 CAPEX'!$F69*'1.1 Allgemein'!$I$27,
IF(SUM(OFFSET(CB69,0,-MIN($F69-2,COLUMN(BO69)-1),1,MIN($F69-1,COLUMN(BO69))))=0,$J69,""),"")),"")),""),"")</f>
        <v/>
      </c>
      <c r="CD69" s="340" t="str">
        <f ca="1">IF(CD$5&lt;&gt;"",
IF(CD$5&gt;='2.1 Kraftwerk allgemein'!$F$15,
IF(CD$5&lt;='2.1 Kraftwerk allgemein'!$F$16,
$J69*INDEX('2.1 Kraftwerk allgemein'!$H$16:$S$16,,MATCH('2.5 CAPEX'!CD$5,'2.1 Kraftwerk allgemein'!$H$15:$S$15,0)),
IF(AND($M69="x",$F69&lt;&gt;0),
IF($F69=1,$J69,
IF('2.1 Kraftwerk allgemein'!$F$17-'2.5 CAPEX'!CD$5&gt;='2.5 CAPEX'!$F69*'1.1 Allgemein'!$I$27,
IF(SUM(OFFSET(CC69,0,-MIN($F69-2,COLUMN(BP69)-1),1,MIN($F69-1,COLUMN(BP69))))=0,$J69,""),"")),"")),""),"")</f>
        <v/>
      </c>
      <c r="CE69" s="340" t="str">
        <f ca="1">IF(CE$5&lt;&gt;"",
IF(CE$5&gt;='2.1 Kraftwerk allgemein'!$F$15,
IF(CE$5&lt;='2.1 Kraftwerk allgemein'!$F$16,
$J69*INDEX('2.1 Kraftwerk allgemein'!$H$16:$S$16,,MATCH('2.5 CAPEX'!CE$5,'2.1 Kraftwerk allgemein'!$H$15:$S$15,0)),
IF(AND($M69="x",$F69&lt;&gt;0),
IF($F69=1,$J69,
IF('2.1 Kraftwerk allgemein'!$F$17-'2.5 CAPEX'!CE$5&gt;='2.5 CAPEX'!$F69*'1.1 Allgemein'!$I$27,
IF(SUM(OFFSET(CD69,0,-MIN($F69-2,COLUMN(BQ69)-1),1,MIN($F69-1,COLUMN(BQ69))))=0,$J69,""),"")),"")),""),"")</f>
        <v/>
      </c>
      <c r="CF69" s="340" t="str">
        <f ca="1">IF(CF$5&lt;&gt;"",
IF(CF$5&gt;='2.1 Kraftwerk allgemein'!$F$15,
IF(CF$5&lt;='2.1 Kraftwerk allgemein'!$F$16,
$J69*INDEX('2.1 Kraftwerk allgemein'!$H$16:$S$16,,MATCH('2.5 CAPEX'!CF$5,'2.1 Kraftwerk allgemein'!$H$15:$S$15,0)),
IF(AND($M69="x",$F69&lt;&gt;0),
IF($F69=1,$J69,
IF('2.1 Kraftwerk allgemein'!$F$17-'2.5 CAPEX'!CF$5&gt;='2.5 CAPEX'!$F69*'1.1 Allgemein'!$I$27,
IF(SUM(OFFSET(CE69,0,-MIN($F69-2,COLUMN(BR69)-1),1,MIN($F69-1,COLUMN(BR69))))=0,$J69,""),"")),"")),""),"")</f>
        <v/>
      </c>
      <c r="CG69" s="340" t="str">
        <f ca="1">IF(CG$5&lt;&gt;"",
IF(CG$5&gt;='2.1 Kraftwerk allgemein'!$F$15,
IF(CG$5&lt;='2.1 Kraftwerk allgemein'!$F$16,
$J69*INDEX('2.1 Kraftwerk allgemein'!$H$16:$S$16,,MATCH('2.5 CAPEX'!CG$5,'2.1 Kraftwerk allgemein'!$H$15:$S$15,0)),
IF(AND($M69="x",$F69&lt;&gt;0),
IF($F69=1,$J69,
IF('2.1 Kraftwerk allgemein'!$F$17-'2.5 CAPEX'!CG$5&gt;='2.5 CAPEX'!$F69*'1.1 Allgemein'!$I$27,
IF(SUM(OFFSET(CF69,0,-MIN($F69-2,COLUMN(BS69)-1),1,MIN($F69-1,COLUMN(BS69))))=0,$J69,""),"")),"")),""),"")</f>
        <v/>
      </c>
      <c r="CH69" s="340" t="str">
        <f ca="1">IF(CH$5&lt;&gt;"",
IF(CH$5&gt;='2.1 Kraftwerk allgemein'!$F$15,
IF(CH$5&lt;='2.1 Kraftwerk allgemein'!$F$16,
$J69*INDEX('2.1 Kraftwerk allgemein'!$H$16:$S$16,,MATCH('2.5 CAPEX'!CH$5,'2.1 Kraftwerk allgemein'!$H$15:$S$15,0)),
IF(AND($M69="x",$F69&lt;&gt;0),
IF($F69=1,$J69,
IF('2.1 Kraftwerk allgemein'!$F$17-'2.5 CAPEX'!CH$5&gt;='2.5 CAPEX'!$F69*'1.1 Allgemein'!$I$27,
IF(SUM(OFFSET(CG69,0,-MIN($F69-2,COLUMN(BT69)-1),1,MIN($F69-1,COLUMN(BT69))))=0,$J69,""),"")),"")),""),"")</f>
        <v/>
      </c>
      <c r="CI69" s="340" t="str">
        <f ca="1">IF(CI$5&lt;&gt;"",
IF(CI$5&gt;='2.1 Kraftwerk allgemein'!$F$15,
IF(CI$5&lt;='2.1 Kraftwerk allgemein'!$F$16,
$J69*INDEX('2.1 Kraftwerk allgemein'!$H$16:$S$16,,MATCH('2.5 CAPEX'!CI$5,'2.1 Kraftwerk allgemein'!$H$15:$S$15,0)),
IF(AND($M69="x",$F69&lt;&gt;0),
IF($F69=1,$J69,
IF('2.1 Kraftwerk allgemein'!$F$17-'2.5 CAPEX'!CI$5&gt;='2.5 CAPEX'!$F69*'1.1 Allgemein'!$I$27,
IF(SUM(OFFSET(CH69,0,-MIN($F69-2,COLUMN(BU69)-1),1,MIN($F69-1,COLUMN(BU69))))=0,$J69,""),"")),"")),""),"")</f>
        <v/>
      </c>
      <c r="CJ69" s="340" t="str">
        <f ca="1">IF(CJ$5&lt;&gt;"",
IF(CJ$5&gt;='2.1 Kraftwerk allgemein'!$F$15,
IF(CJ$5&lt;='2.1 Kraftwerk allgemein'!$F$16,
$J69*INDEX('2.1 Kraftwerk allgemein'!$H$16:$S$16,,MATCH('2.5 CAPEX'!CJ$5,'2.1 Kraftwerk allgemein'!$H$15:$S$15,0)),
IF(AND($M69="x",$F69&lt;&gt;0),
IF($F69=1,$J69,
IF('2.1 Kraftwerk allgemein'!$F$17-'2.5 CAPEX'!CJ$5&gt;='2.5 CAPEX'!$F69*'1.1 Allgemein'!$I$27,
IF(SUM(OFFSET(CI69,0,-MIN($F69-2,COLUMN(BV69)-1),1,MIN($F69-1,COLUMN(BV69))))=0,$J69,""),"")),"")),""),"")</f>
        <v/>
      </c>
      <c r="CK69" s="340" t="str">
        <f ca="1">IF(CK$5&lt;&gt;"",
IF(CK$5&gt;='2.1 Kraftwerk allgemein'!$F$15,
IF(CK$5&lt;='2.1 Kraftwerk allgemein'!$F$16,
$J69*INDEX('2.1 Kraftwerk allgemein'!$H$16:$S$16,,MATCH('2.5 CAPEX'!CK$5,'2.1 Kraftwerk allgemein'!$H$15:$S$15,0)),
IF(AND($M69="x",$F69&lt;&gt;0),
IF($F69=1,$J69,
IF('2.1 Kraftwerk allgemein'!$F$17-'2.5 CAPEX'!CK$5&gt;='2.5 CAPEX'!$F69*'1.1 Allgemein'!$I$27,
IF(SUM(OFFSET(CJ69,0,-MIN($F69-2,COLUMN(BW69)-1),1,MIN($F69-1,COLUMN(BW69))))=0,$J69,""),"")),"")),""),"")</f>
        <v/>
      </c>
      <c r="CL69" s="340" t="str">
        <f ca="1">IF(CL$5&lt;&gt;"",
IF(CL$5&gt;='2.1 Kraftwerk allgemein'!$F$15,
IF(CL$5&lt;='2.1 Kraftwerk allgemein'!$F$16,
$J69*INDEX('2.1 Kraftwerk allgemein'!$H$16:$S$16,,MATCH('2.5 CAPEX'!CL$5,'2.1 Kraftwerk allgemein'!$H$15:$S$15,0)),
IF(AND($M69="x",$F69&lt;&gt;0),
IF($F69=1,$J69,
IF('2.1 Kraftwerk allgemein'!$F$17-'2.5 CAPEX'!CL$5&gt;='2.5 CAPEX'!$F69*'1.1 Allgemein'!$I$27,
IF(SUM(OFFSET(CK69,0,-MIN($F69-2,COLUMN(BX69)-1),1,MIN($F69-1,COLUMN(BX69))))=0,$J69,""),"")),"")),""),"")</f>
        <v/>
      </c>
      <c r="CM69" s="340" t="str">
        <f ca="1">IF(CM$5&lt;&gt;"",
IF(CM$5&gt;='2.1 Kraftwerk allgemein'!$F$15,
IF(CM$5&lt;='2.1 Kraftwerk allgemein'!$F$16,
$J69*INDEX('2.1 Kraftwerk allgemein'!$H$16:$S$16,,MATCH('2.5 CAPEX'!CM$5,'2.1 Kraftwerk allgemein'!$H$15:$S$15,0)),
IF(AND($M69="x",$F69&lt;&gt;0),
IF($F69=1,$J69,
IF('2.1 Kraftwerk allgemein'!$F$17-'2.5 CAPEX'!CM$5&gt;='2.5 CAPEX'!$F69*'1.1 Allgemein'!$I$27,
IF(SUM(OFFSET(CL69,0,-MIN($F69-2,COLUMN(BY69)-1),1,MIN($F69-1,COLUMN(BY69))))=0,$J69,""),"")),"")),""),"")</f>
        <v/>
      </c>
      <c r="CN69" s="340" t="str">
        <f ca="1">IF(CN$5&lt;&gt;"",
IF(CN$5&gt;='2.1 Kraftwerk allgemein'!$F$15,
IF(CN$5&lt;='2.1 Kraftwerk allgemein'!$F$16,
$J69*INDEX('2.1 Kraftwerk allgemein'!$H$16:$S$16,,MATCH('2.5 CAPEX'!CN$5,'2.1 Kraftwerk allgemein'!$H$15:$S$15,0)),
IF(AND($M69="x",$F69&lt;&gt;0),
IF($F69=1,$J69,
IF('2.1 Kraftwerk allgemein'!$F$17-'2.5 CAPEX'!CN$5&gt;='2.5 CAPEX'!$F69*'1.1 Allgemein'!$I$27,
IF(SUM(OFFSET(CM69,0,-MIN($F69-2,COLUMN(BZ69)-1),1,MIN($F69-1,COLUMN(BZ69))))=0,$J69,""),"")),"")),""),"")</f>
        <v/>
      </c>
      <c r="CO69" s="340" t="str">
        <f ca="1">IF(CO$5&lt;&gt;"",
IF(CO$5&gt;='2.1 Kraftwerk allgemein'!$F$15,
IF(CO$5&lt;='2.1 Kraftwerk allgemein'!$F$16,
$J69*INDEX('2.1 Kraftwerk allgemein'!$H$16:$S$16,,MATCH('2.5 CAPEX'!CO$5,'2.1 Kraftwerk allgemein'!$H$15:$S$15,0)),
IF(AND($M69="x",$F69&lt;&gt;0),
IF($F69=1,$J69,
IF('2.1 Kraftwerk allgemein'!$F$17-'2.5 CAPEX'!CO$5&gt;='2.5 CAPEX'!$F69*'1.1 Allgemein'!$I$27,
IF(SUM(OFFSET(CN69,0,-MIN($F69-2,COLUMN(CA69)-1),1,MIN($F69-1,COLUMN(CA69))))=0,$J69,""),"")),"")),""),"")</f>
        <v/>
      </c>
      <c r="CP69" s="340" t="str">
        <f ca="1">IF(CP$5&lt;&gt;"",
IF(CP$5&gt;='2.1 Kraftwerk allgemein'!$F$15,
IF(CP$5&lt;='2.1 Kraftwerk allgemein'!$F$16,
$J69*INDEX('2.1 Kraftwerk allgemein'!$H$16:$S$16,,MATCH('2.5 CAPEX'!CP$5,'2.1 Kraftwerk allgemein'!$H$15:$S$15,0)),
IF(AND($M69="x",$F69&lt;&gt;0),
IF($F69=1,$J69,
IF('2.1 Kraftwerk allgemein'!$F$17-'2.5 CAPEX'!CP$5&gt;='2.5 CAPEX'!$F69*'1.1 Allgemein'!$I$27,
IF(SUM(OFFSET(CO69,0,-MIN($F69-2,COLUMN(CB69)-1),1,MIN($F69-1,COLUMN(CB69))))=0,$J69,""),"")),"")),""),"")</f>
        <v/>
      </c>
      <c r="CQ69" s="340" t="str">
        <f ca="1">IF(CQ$5&lt;&gt;"",
IF(CQ$5&gt;='2.1 Kraftwerk allgemein'!$F$15,
IF(CQ$5&lt;='2.1 Kraftwerk allgemein'!$F$16,
$J69*INDEX('2.1 Kraftwerk allgemein'!$H$16:$S$16,,MATCH('2.5 CAPEX'!CQ$5,'2.1 Kraftwerk allgemein'!$H$15:$S$15,0)),
IF(AND($M69="x",$F69&lt;&gt;0),
IF($F69=1,$J69,
IF('2.1 Kraftwerk allgemein'!$F$17-'2.5 CAPEX'!CQ$5&gt;='2.5 CAPEX'!$F69*'1.1 Allgemein'!$I$27,
IF(SUM(OFFSET(CP69,0,-MIN($F69-2,COLUMN(CC69)-1),1,MIN($F69-1,COLUMN(CC69))))=0,$J69,""),"")),"")),""),"")</f>
        <v/>
      </c>
      <c r="CR69" s="340" t="str">
        <f ca="1">IF(CR$5&lt;&gt;"",
IF(CR$5&gt;='2.1 Kraftwerk allgemein'!$F$15,
IF(CR$5&lt;='2.1 Kraftwerk allgemein'!$F$16,
$J69*INDEX('2.1 Kraftwerk allgemein'!$H$16:$S$16,,MATCH('2.5 CAPEX'!CR$5,'2.1 Kraftwerk allgemein'!$H$15:$S$15,0)),
IF(AND($M69="x",$F69&lt;&gt;0),
IF($F69=1,$J69,
IF('2.1 Kraftwerk allgemein'!$F$17-'2.5 CAPEX'!CR$5&gt;='2.5 CAPEX'!$F69*'1.1 Allgemein'!$I$27,
IF(SUM(OFFSET(CQ69,0,-MIN($F69-2,COLUMN(CD69)-1),1,MIN($F69-1,COLUMN(CD69))))=0,$J69,""),"")),"")),""),"")</f>
        <v/>
      </c>
      <c r="CS69" s="340" t="str">
        <f ca="1">IF(CS$5&lt;&gt;"",
IF(CS$5&gt;='2.1 Kraftwerk allgemein'!$F$15,
IF(CS$5&lt;='2.1 Kraftwerk allgemein'!$F$16,
$J69*INDEX('2.1 Kraftwerk allgemein'!$H$16:$S$16,,MATCH('2.5 CAPEX'!CS$5,'2.1 Kraftwerk allgemein'!$H$15:$S$15,0)),
IF(AND($M69="x",$F69&lt;&gt;0),
IF($F69=1,$J69,
IF('2.1 Kraftwerk allgemein'!$F$17-'2.5 CAPEX'!CS$5&gt;='2.5 CAPEX'!$F69*'1.1 Allgemein'!$I$27,
IF(SUM(OFFSET(CR69,0,-MIN($F69-2,COLUMN(CE69)-1),1,MIN($F69-1,COLUMN(CE69))))=0,$J69,""),"")),"")),""),"")</f>
        <v/>
      </c>
      <c r="CT69" s="340" t="str">
        <f ca="1">IF(CT$5&lt;&gt;"",
IF(CT$5&gt;='2.1 Kraftwerk allgemein'!$F$15,
IF(CT$5&lt;='2.1 Kraftwerk allgemein'!$F$16,
$J69*INDEX('2.1 Kraftwerk allgemein'!$H$16:$S$16,,MATCH('2.5 CAPEX'!CT$5,'2.1 Kraftwerk allgemein'!$H$15:$S$15,0)),
IF(AND($M69="x",$F69&lt;&gt;0),
IF($F69=1,$J69,
IF('2.1 Kraftwerk allgemein'!$F$17-'2.5 CAPEX'!CT$5&gt;='2.5 CAPEX'!$F69*'1.1 Allgemein'!$I$27,
IF(SUM(OFFSET(CS69,0,-MIN($F69-2,COLUMN(CF69)-1),1,MIN($F69-1,COLUMN(CF69))))=0,$J69,""),"")),"")),""),"")</f>
        <v/>
      </c>
      <c r="CU69" s="340" t="str">
        <f ca="1">IF(CU$5&lt;&gt;"",
IF(CU$5&gt;='2.1 Kraftwerk allgemein'!$F$15,
IF(CU$5&lt;='2.1 Kraftwerk allgemein'!$F$16,
$J69*INDEX('2.1 Kraftwerk allgemein'!$H$16:$S$16,,MATCH('2.5 CAPEX'!CU$5,'2.1 Kraftwerk allgemein'!$H$15:$S$15,0)),
IF(AND($M69="x",$F69&lt;&gt;0),
IF($F69=1,$J69,
IF('2.1 Kraftwerk allgemein'!$F$17-'2.5 CAPEX'!CU$5&gt;='2.5 CAPEX'!$F69*'1.1 Allgemein'!$I$27,
IF(SUM(OFFSET(CT69,0,-MIN($F69-2,COLUMN(CG69)-1),1,MIN($F69-1,COLUMN(CG69))))=0,$J69,""),"")),"")),""),"")</f>
        <v/>
      </c>
      <c r="CV69" s="340" t="str">
        <f ca="1">IF(CV$5&lt;&gt;"",
IF(CV$5&gt;='2.1 Kraftwerk allgemein'!$F$15,
IF(CV$5&lt;='2.1 Kraftwerk allgemein'!$F$16,
$J69*INDEX('2.1 Kraftwerk allgemein'!$H$16:$S$16,,MATCH('2.5 CAPEX'!CV$5,'2.1 Kraftwerk allgemein'!$H$15:$S$15,0)),
IF(AND($M69="x",$F69&lt;&gt;0),
IF($F69=1,$J69,
IF('2.1 Kraftwerk allgemein'!$F$17-'2.5 CAPEX'!CV$5&gt;='2.5 CAPEX'!$F69*'1.1 Allgemein'!$I$27,
IF(SUM(OFFSET(CU69,0,-MIN($F69-2,COLUMN(CH69)-1),1,MIN($F69-1,COLUMN(CH69))))=0,$J69,""),"")),"")),""),"")</f>
        <v/>
      </c>
      <c r="CW69" s="340" t="str">
        <f ca="1">IF(CW$5&lt;&gt;"",
IF(CW$5&gt;='2.1 Kraftwerk allgemein'!$F$15,
IF(CW$5&lt;='2.1 Kraftwerk allgemein'!$F$16,
$J69*INDEX('2.1 Kraftwerk allgemein'!$H$16:$S$16,,MATCH('2.5 CAPEX'!CW$5,'2.1 Kraftwerk allgemein'!$H$15:$S$15,0)),
IF(AND($M69="x",$F69&lt;&gt;0),
IF($F69=1,$J69,
IF('2.1 Kraftwerk allgemein'!$F$17-'2.5 CAPEX'!CW$5&gt;='2.5 CAPEX'!$F69*'1.1 Allgemein'!$I$27,
IF(SUM(OFFSET(CV69,0,-MIN($F69-2,COLUMN(CI69)-1),1,MIN($F69-1,COLUMN(CI69))))=0,$J69,""),"")),"")),""),"")</f>
        <v/>
      </c>
      <c r="CX69" s="340" t="str">
        <f ca="1">IF(CX$5&lt;&gt;"",
IF(CX$5&gt;='2.1 Kraftwerk allgemein'!$F$15,
IF(CX$5&lt;='2.1 Kraftwerk allgemein'!$F$16,
$J69*INDEX('2.1 Kraftwerk allgemein'!$H$16:$S$16,,MATCH('2.5 CAPEX'!CX$5,'2.1 Kraftwerk allgemein'!$H$15:$S$15,0)),
IF(AND($M69="x",$F69&lt;&gt;0),
IF($F69=1,$J69,
IF('2.1 Kraftwerk allgemein'!$F$17-'2.5 CAPEX'!CX$5&gt;='2.5 CAPEX'!$F69*'1.1 Allgemein'!$I$27,
IF(SUM(OFFSET(CW69,0,-MIN($F69-2,COLUMN(CJ69)-1),1,MIN($F69-1,COLUMN(CJ69))))=0,$J69,""),"")),"")),""),"")</f>
        <v/>
      </c>
      <c r="CY69" s="340" t="str">
        <f ca="1">IF(CY$5&lt;&gt;"",
IF(CY$5&gt;='2.1 Kraftwerk allgemein'!$F$15,
IF(CY$5&lt;='2.1 Kraftwerk allgemein'!$F$16,
$J69*INDEX('2.1 Kraftwerk allgemein'!$H$16:$S$16,,MATCH('2.5 CAPEX'!CY$5,'2.1 Kraftwerk allgemein'!$H$15:$S$15,0)),
IF(AND($M69="x",$F69&lt;&gt;0),
IF($F69=1,$J69,
IF('2.1 Kraftwerk allgemein'!$F$17-'2.5 CAPEX'!CY$5&gt;='2.5 CAPEX'!$F69*'1.1 Allgemein'!$I$27,
IF(SUM(OFFSET(CX69,0,-MIN($F69-2,COLUMN(CK69)-1),1,MIN($F69-1,COLUMN(CK69))))=0,$J69,""),"")),"")),""),"")</f>
        <v/>
      </c>
      <c r="CZ69" s="340" t="str">
        <f ca="1">IF(CZ$5&lt;&gt;"",
IF(CZ$5&gt;='2.1 Kraftwerk allgemein'!$F$15,
IF(CZ$5&lt;='2.1 Kraftwerk allgemein'!$F$16,
$J69*INDEX('2.1 Kraftwerk allgemein'!$H$16:$S$16,,MATCH('2.5 CAPEX'!CZ$5,'2.1 Kraftwerk allgemein'!$H$15:$S$15,0)),
IF(AND($M69="x",$F69&lt;&gt;0),
IF($F69=1,$J69,
IF('2.1 Kraftwerk allgemein'!$F$17-'2.5 CAPEX'!CZ$5&gt;='2.5 CAPEX'!$F69*'1.1 Allgemein'!$I$27,
IF(SUM(OFFSET(CY69,0,-MIN($F69-2,COLUMN(CL69)-1),1,MIN($F69-1,COLUMN(CL69))))=0,$J69,""),"")),"")),""),"")</f>
        <v/>
      </c>
      <c r="DA69" s="340" t="str">
        <f ca="1">IF(DA$5&lt;&gt;"",
IF(DA$5&gt;='2.1 Kraftwerk allgemein'!$F$15,
IF(DA$5&lt;='2.1 Kraftwerk allgemein'!$F$16,
$J69*INDEX('2.1 Kraftwerk allgemein'!$H$16:$S$16,,MATCH('2.5 CAPEX'!DA$5,'2.1 Kraftwerk allgemein'!$H$15:$S$15,0)),
IF(AND($M69="x",$F69&lt;&gt;0),
IF($F69=1,$J69,
IF('2.1 Kraftwerk allgemein'!$F$17-'2.5 CAPEX'!DA$5&gt;='2.5 CAPEX'!$F69*'1.1 Allgemein'!$I$27,
IF(SUM(OFFSET(CZ69,0,-MIN($F69-2,COLUMN(CM69)-1),1,MIN($F69-1,COLUMN(CM69))))=0,$J69,""),"")),"")),""),"")</f>
        <v/>
      </c>
      <c r="DB69" s="340" t="str">
        <f ca="1">IF(DB$5&lt;&gt;"",
IF(DB$5&gt;='2.1 Kraftwerk allgemein'!$F$15,
IF(DB$5&lt;='2.1 Kraftwerk allgemein'!$F$16,
$J69*INDEX('2.1 Kraftwerk allgemein'!$H$16:$S$16,,MATCH('2.5 CAPEX'!DB$5,'2.1 Kraftwerk allgemein'!$H$15:$S$15,0)),
IF(AND($M69="x",$F69&lt;&gt;0),
IF($F69=1,$J69,
IF('2.1 Kraftwerk allgemein'!$F$17-'2.5 CAPEX'!DB$5&gt;='2.5 CAPEX'!$F69*'1.1 Allgemein'!$I$27,
IF(SUM(OFFSET(DA69,0,-MIN($F69-2,COLUMN(CN69)-1),1,MIN($F69-1,COLUMN(CN69))))=0,$J69,""),"")),"")),""),"")</f>
        <v/>
      </c>
      <c r="DC69" s="340" t="str">
        <f ca="1">IF(DC$5&lt;&gt;"",
IF(DC$5&gt;='2.1 Kraftwerk allgemein'!$F$15,
IF(DC$5&lt;='2.1 Kraftwerk allgemein'!$F$16,
$J69*INDEX('2.1 Kraftwerk allgemein'!$H$16:$S$16,,MATCH('2.5 CAPEX'!DC$5,'2.1 Kraftwerk allgemein'!$H$15:$S$15,0)),
IF(AND($M69="x",$F69&lt;&gt;0),
IF($F69=1,$J69,
IF('2.1 Kraftwerk allgemein'!$F$17-'2.5 CAPEX'!DC$5&gt;='2.5 CAPEX'!$F69*'1.1 Allgemein'!$I$27,
IF(SUM(OFFSET(DB69,0,-MIN($F69-2,COLUMN(CO69)-1),1,MIN($F69-1,COLUMN(CO69))))=0,$J69,""),"")),"")),""),"")</f>
        <v/>
      </c>
      <c r="DD69" s="340" t="str">
        <f ca="1">IF(DD$5&lt;&gt;"",
IF(DD$5&gt;='2.1 Kraftwerk allgemein'!$F$15,
IF(DD$5&lt;='2.1 Kraftwerk allgemein'!$F$16,
$J69*INDEX('2.1 Kraftwerk allgemein'!$H$16:$S$16,,MATCH('2.5 CAPEX'!DD$5,'2.1 Kraftwerk allgemein'!$H$15:$S$15,0)),
IF(AND($M69="x",$F69&lt;&gt;0),
IF($F69=1,$J69,
IF('2.1 Kraftwerk allgemein'!$F$17-'2.5 CAPEX'!DD$5&gt;='2.5 CAPEX'!$F69*'1.1 Allgemein'!$I$27,
IF(SUM(OFFSET(DC69,0,-MIN($F69-2,COLUMN(CP69)-1),1,MIN($F69-1,COLUMN(CP69))))=0,$J69,""),"")),"")),""),"")</f>
        <v/>
      </c>
      <c r="DE69" s="340" t="str">
        <f ca="1">IF(DE$5&lt;&gt;"",
IF(DE$5&gt;='2.1 Kraftwerk allgemein'!$F$15,
IF(DE$5&lt;='2.1 Kraftwerk allgemein'!$F$16,
$J69*INDEX('2.1 Kraftwerk allgemein'!$H$16:$S$16,,MATCH('2.5 CAPEX'!DE$5,'2.1 Kraftwerk allgemein'!$H$15:$S$15,0)),
IF(AND($M69="x",$F69&lt;&gt;0),
IF($F69=1,$J69,
IF('2.1 Kraftwerk allgemein'!$F$17-'2.5 CAPEX'!DE$5&gt;='2.5 CAPEX'!$F69*'1.1 Allgemein'!$I$27,
IF(SUM(OFFSET(DD69,0,-MIN($F69-2,COLUMN(CQ69)-1),1,MIN($F69-1,COLUMN(CQ69))))=0,$J69,""),"")),"")),""),"")</f>
        <v/>
      </c>
      <c r="DF69" s="340" t="str">
        <f ca="1">IF(DF$5&lt;&gt;"",
IF(DF$5&gt;='2.1 Kraftwerk allgemein'!$F$15,
IF(DF$5&lt;='2.1 Kraftwerk allgemein'!$F$16,
$J69*INDEX('2.1 Kraftwerk allgemein'!$H$16:$S$16,,MATCH('2.5 CAPEX'!DF$5,'2.1 Kraftwerk allgemein'!$H$15:$S$15,0)),
IF(AND($M69="x",$F69&lt;&gt;0),
IF($F69=1,$J69,
IF('2.1 Kraftwerk allgemein'!$F$17-'2.5 CAPEX'!DF$5&gt;='2.5 CAPEX'!$F69*'1.1 Allgemein'!$I$27,
IF(SUM(OFFSET(DE69,0,-MIN($F69-2,COLUMN(CR69)-1),1,MIN($F69-1,COLUMN(CR69))))=0,$J69,""),"")),"")),""),"")</f>
        <v/>
      </c>
      <c r="DG69" s="340" t="str">
        <f ca="1">IF(DG$5&lt;&gt;"",
IF(DG$5&gt;='2.1 Kraftwerk allgemein'!$F$15,
IF(DG$5&lt;='2.1 Kraftwerk allgemein'!$F$16,
$J69*INDEX('2.1 Kraftwerk allgemein'!$H$16:$S$16,,MATCH('2.5 CAPEX'!DG$5,'2.1 Kraftwerk allgemein'!$H$15:$S$15,0)),
IF(AND($M69="x",$F69&lt;&gt;0),
IF($F69=1,$J69,
IF('2.1 Kraftwerk allgemein'!$F$17-'2.5 CAPEX'!DG$5&gt;='2.5 CAPEX'!$F69*'1.1 Allgemein'!$I$27,
IF(SUM(OFFSET(DF69,0,-MIN($F69-2,COLUMN(CS69)-1),1,MIN($F69-1,COLUMN(CS69))))=0,$J69,""),"")),"")),""),"")</f>
        <v/>
      </c>
      <c r="DH69" s="340" t="str">
        <f ca="1">IF(DH$5&lt;&gt;"",
IF(DH$5&gt;='2.1 Kraftwerk allgemein'!$F$15,
IF(DH$5&lt;='2.1 Kraftwerk allgemein'!$F$16,
$J69*INDEX('2.1 Kraftwerk allgemein'!$H$16:$S$16,,MATCH('2.5 CAPEX'!DH$5,'2.1 Kraftwerk allgemein'!$H$15:$S$15,0)),
IF(AND($M69="x",$F69&lt;&gt;0),
IF($F69=1,$J69,
IF('2.1 Kraftwerk allgemein'!$F$17-'2.5 CAPEX'!DH$5&gt;='2.5 CAPEX'!$F69*'1.1 Allgemein'!$I$27,
IF(SUM(OFFSET(DG69,0,-MIN($F69-2,COLUMN(CT69)-1),1,MIN($F69-1,COLUMN(CT69))))=0,$J69,""),"")),"")),""),"")</f>
        <v/>
      </c>
      <c r="DI69" s="340" t="str">
        <f ca="1">IF(DI$5&lt;&gt;"",
IF(DI$5&gt;='2.1 Kraftwerk allgemein'!$F$15,
IF(DI$5&lt;='2.1 Kraftwerk allgemein'!$F$16,
$J69*INDEX('2.1 Kraftwerk allgemein'!$H$16:$S$16,,MATCH('2.5 CAPEX'!DI$5,'2.1 Kraftwerk allgemein'!$H$15:$S$15,0)),
IF(AND($M69="x",$F69&lt;&gt;0),
IF($F69=1,$J69,
IF('2.1 Kraftwerk allgemein'!$F$17-'2.5 CAPEX'!DI$5&gt;='2.5 CAPEX'!$F69*'1.1 Allgemein'!$I$27,
IF(SUM(OFFSET(DH69,0,-MIN($F69-2,COLUMN(CU69)-1),1,MIN($F69-1,COLUMN(CU69))))=0,$J69,""),"")),"")),""),"")</f>
        <v/>
      </c>
      <c r="DJ69" s="340" t="str">
        <f ca="1">IF(DJ$5&lt;&gt;"",
IF(DJ$5&gt;='2.1 Kraftwerk allgemein'!$F$15,
IF(DJ$5&lt;='2.1 Kraftwerk allgemein'!$F$16,
$J69*INDEX('2.1 Kraftwerk allgemein'!$H$16:$S$16,,MATCH('2.5 CAPEX'!DJ$5,'2.1 Kraftwerk allgemein'!$H$15:$S$15,0)),
IF(AND($M69="x",$F69&lt;&gt;0),
IF($F69=1,$J69,
IF('2.1 Kraftwerk allgemein'!$F$17-'2.5 CAPEX'!DJ$5&gt;='2.5 CAPEX'!$F69*'1.1 Allgemein'!$I$27,
IF(SUM(OFFSET(DI69,0,-MIN($F69-2,COLUMN(CV69)-1),1,MIN($F69-1,COLUMN(CV69))))=0,$J69,""),"")),"")),""),"")</f>
        <v/>
      </c>
      <c r="DK69" s="340" t="str">
        <f ca="1">IF(DK$5&lt;&gt;"",
IF(DK$5&gt;='2.1 Kraftwerk allgemein'!$F$15,
IF(DK$5&lt;='2.1 Kraftwerk allgemein'!$F$16,
$J69*INDEX('2.1 Kraftwerk allgemein'!$H$16:$S$16,,MATCH('2.5 CAPEX'!DK$5,'2.1 Kraftwerk allgemein'!$H$15:$S$15,0)),
IF(AND($M69="x",$F69&lt;&gt;0),
IF($F69=1,$J69,
IF('2.1 Kraftwerk allgemein'!$F$17-'2.5 CAPEX'!DK$5&gt;='2.5 CAPEX'!$F69*'1.1 Allgemein'!$I$27,
IF(SUM(OFFSET(DJ69,0,-MIN($F69-2,COLUMN(CW69)-1),1,MIN($F69-1,COLUMN(CW69))))=0,$J69,""),"")),"")),""),"")</f>
        <v/>
      </c>
    </row>
    <row r="70" spans="2:115" ht="15" customHeight="1" x14ac:dyDescent="0.35">
      <c r="D70" s="41">
        <v>601</v>
      </c>
      <c r="E70" s="1"/>
      <c r="F70" s="88"/>
      <c r="G70" s="93">
        <f t="shared" ref="G70:G86" ca="1" si="6">H70+I70+J70</f>
        <v>0</v>
      </c>
      <c r="H70" s="94">
        <f ca="1">SUM(OFFSET(O70,0,0,1,'2.1 Kraftwerk allgemein'!$F$17-'2.5 CAPEX'!$O$5+1))-J70</f>
        <v>0</v>
      </c>
      <c r="I70" s="336"/>
      <c r="J70" s="336"/>
      <c r="K70" s="64"/>
      <c r="L70" s="64"/>
      <c r="M70" s="64"/>
      <c r="N70" s="69"/>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c r="AL70" s="341"/>
      <c r="AM70" s="341"/>
      <c r="AN70" s="341"/>
      <c r="AO70" s="341"/>
      <c r="AP70" s="341"/>
      <c r="AQ70" s="341"/>
      <c r="AR70" s="341"/>
      <c r="AS70" s="341"/>
      <c r="AT70" s="341"/>
      <c r="AU70" s="341"/>
      <c r="AV70" s="341"/>
      <c r="AW70" s="341"/>
      <c r="AX70" s="341"/>
      <c r="AY70" s="341"/>
      <c r="AZ70" s="341"/>
      <c r="BA70" s="341"/>
      <c r="BB70" s="341"/>
      <c r="BC70" s="341"/>
      <c r="BD70" s="341"/>
      <c r="BE70" s="341"/>
      <c r="BF70" s="341"/>
      <c r="BG70" s="341"/>
      <c r="BH70" s="341"/>
      <c r="BI70" s="341"/>
      <c r="BJ70" s="341"/>
      <c r="BK70" s="341"/>
      <c r="BL70" s="341"/>
      <c r="BM70" s="341"/>
      <c r="BN70" s="341"/>
      <c r="BO70" s="341"/>
      <c r="BP70" s="341"/>
      <c r="BQ70" s="341"/>
      <c r="BR70" s="341"/>
      <c r="BS70" s="341"/>
      <c r="BT70" s="341"/>
      <c r="BU70" s="341"/>
      <c r="BV70" s="341"/>
      <c r="BW70" s="341"/>
      <c r="BX70" s="341"/>
      <c r="BY70" s="341"/>
      <c r="BZ70" s="341"/>
      <c r="CA70" s="341"/>
      <c r="CB70" s="341"/>
      <c r="CC70" s="341"/>
      <c r="CD70" s="341"/>
      <c r="CE70" s="341"/>
      <c r="CF70" s="341"/>
      <c r="CG70" s="341"/>
      <c r="CH70" s="341"/>
      <c r="CI70" s="341"/>
      <c r="CJ70" s="341"/>
      <c r="CK70" s="341"/>
      <c r="CL70" s="341"/>
      <c r="CM70" s="341"/>
      <c r="CN70" s="341"/>
      <c r="CO70" s="341"/>
      <c r="CP70" s="341"/>
      <c r="CQ70" s="341"/>
      <c r="CR70" s="341"/>
      <c r="CS70" s="341"/>
      <c r="CT70" s="341"/>
      <c r="CU70" s="341"/>
      <c r="CV70" s="341"/>
      <c r="CW70" s="341"/>
      <c r="CX70" s="341"/>
      <c r="CY70" s="341"/>
      <c r="CZ70" s="341"/>
      <c r="DA70" s="341"/>
      <c r="DB70" s="341"/>
      <c r="DC70" s="341"/>
      <c r="DD70" s="341"/>
      <c r="DE70" s="341"/>
      <c r="DF70" s="341"/>
      <c r="DG70" s="341"/>
      <c r="DH70" s="341"/>
      <c r="DI70" s="341"/>
      <c r="DJ70" s="341"/>
      <c r="DK70" s="341"/>
    </row>
    <row r="71" spans="2:115" ht="15" customHeight="1" x14ac:dyDescent="0.35">
      <c r="D71" s="41">
        <v>602</v>
      </c>
      <c r="E71" s="1"/>
      <c r="F71" s="88"/>
      <c r="G71" s="93">
        <f t="shared" ca="1" si="6"/>
        <v>0</v>
      </c>
      <c r="H71" s="94">
        <f ca="1">SUM(OFFSET(O71,0,0,1,'2.1 Kraftwerk allgemein'!$F$17-'2.5 CAPEX'!$O$5+1))-J71</f>
        <v>0</v>
      </c>
      <c r="I71" s="336"/>
      <c r="J71" s="336"/>
      <c r="K71" s="64"/>
      <c r="L71" s="64"/>
      <c r="M71" s="64"/>
      <c r="N71" s="69"/>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c r="AL71" s="341"/>
      <c r="AM71" s="341"/>
      <c r="AN71" s="341"/>
      <c r="AO71" s="341"/>
      <c r="AP71" s="341"/>
      <c r="AQ71" s="341"/>
      <c r="AR71" s="341"/>
      <c r="AS71" s="341"/>
      <c r="AT71" s="341"/>
      <c r="AU71" s="341"/>
      <c r="AV71" s="341"/>
      <c r="AW71" s="341"/>
      <c r="AX71" s="341"/>
      <c r="AY71" s="341"/>
      <c r="AZ71" s="341"/>
      <c r="BA71" s="341"/>
      <c r="BB71" s="341"/>
      <c r="BC71" s="341"/>
      <c r="BD71" s="341"/>
      <c r="BE71" s="341"/>
      <c r="BF71" s="341"/>
      <c r="BG71" s="341"/>
      <c r="BH71" s="341"/>
      <c r="BI71" s="341"/>
      <c r="BJ71" s="341"/>
      <c r="BK71" s="341"/>
      <c r="BL71" s="341"/>
      <c r="BM71" s="341"/>
      <c r="BN71" s="341"/>
      <c r="BO71" s="341"/>
      <c r="BP71" s="341"/>
      <c r="BQ71" s="341"/>
      <c r="BR71" s="341"/>
      <c r="BS71" s="341"/>
      <c r="BT71" s="341"/>
      <c r="BU71" s="341"/>
      <c r="BV71" s="341"/>
      <c r="BW71" s="341"/>
      <c r="BX71" s="341"/>
      <c r="BY71" s="341"/>
      <c r="BZ71" s="341"/>
      <c r="CA71" s="341"/>
      <c r="CB71" s="341"/>
      <c r="CC71" s="341"/>
      <c r="CD71" s="341"/>
      <c r="CE71" s="341"/>
      <c r="CF71" s="341"/>
      <c r="CG71" s="341"/>
      <c r="CH71" s="341"/>
      <c r="CI71" s="341"/>
      <c r="CJ71" s="341"/>
      <c r="CK71" s="341"/>
      <c r="CL71" s="341"/>
      <c r="CM71" s="341"/>
      <c r="CN71" s="341"/>
      <c r="CO71" s="341"/>
      <c r="CP71" s="341"/>
      <c r="CQ71" s="341"/>
      <c r="CR71" s="341"/>
      <c r="CS71" s="341"/>
      <c r="CT71" s="341"/>
      <c r="CU71" s="341"/>
      <c r="CV71" s="341"/>
      <c r="CW71" s="341"/>
      <c r="CX71" s="341"/>
      <c r="CY71" s="341"/>
      <c r="CZ71" s="341"/>
      <c r="DA71" s="341"/>
      <c r="DB71" s="341"/>
      <c r="DC71" s="341"/>
      <c r="DD71" s="341"/>
      <c r="DE71" s="341"/>
      <c r="DF71" s="341"/>
      <c r="DG71" s="341"/>
      <c r="DH71" s="341"/>
      <c r="DI71" s="341"/>
      <c r="DJ71" s="341"/>
      <c r="DK71" s="341"/>
    </row>
    <row r="72" spans="2:115" ht="15" customHeight="1" x14ac:dyDescent="0.35">
      <c r="D72" s="41">
        <v>603</v>
      </c>
      <c r="E72" s="1"/>
      <c r="F72" s="88"/>
      <c r="G72" s="93">
        <f t="shared" ca="1" si="6"/>
        <v>0</v>
      </c>
      <c r="H72" s="94">
        <f ca="1">SUM(OFFSET(O72,0,0,1,'2.1 Kraftwerk allgemein'!$F$17-'2.5 CAPEX'!$O$5+1))-J72</f>
        <v>0</v>
      </c>
      <c r="I72" s="336"/>
      <c r="J72" s="336"/>
      <c r="K72" s="64"/>
      <c r="L72" s="64"/>
      <c r="M72" s="64"/>
      <c r="N72" s="69"/>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c r="AL72" s="341"/>
      <c r="AM72" s="341"/>
      <c r="AN72" s="341"/>
      <c r="AO72" s="341"/>
      <c r="AP72" s="341"/>
      <c r="AQ72" s="341"/>
      <c r="AR72" s="341"/>
      <c r="AS72" s="341"/>
      <c r="AT72" s="341"/>
      <c r="AU72" s="341"/>
      <c r="AV72" s="341"/>
      <c r="AW72" s="341"/>
      <c r="AX72" s="341"/>
      <c r="AY72" s="341"/>
      <c r="AZ72" s="341"/>
      <c r="BA72" s="341"/>
      <c r="BB72" s="341"/>
      <c r="BC72" s="341"/>
      <c r="BD72" s="341"/>
      <c r="BE72" s="341"/>
      <c r="BF72" s="341"/>
      <c r="BG72" s="341"/>
      <c r="BH72" s="341"/>
      <c r="BI72" s="341"/>
      <c r="BJ72" s="341"/>
      <c r="BK72" s="341"/>
      <c r="BL72" s="341"/>
      <c r="BM72" s="341"/>
      <c r="BN72" s="341"/>
      <c r="BO72" s="341"/>
      <c r="BP72" s="341"/>
      <c r="BQ72" s="341"/>
      <c r="BR72" s="341"/>
      <c r="BS72" s="341"/>
      <c r="BT72" s="341"/>
      <c r="BU72" s="341"/>
      <c r="BV72" s="341"/>
      <c r="BW72" s="341"/>
      <c r="BX72" s="341"/>
      <c r="BY72" s="341"/>
      <c r="BZ72" s="341"/>
      <c r="CA72" s="341"/>
      <c r="CB72" s="341"/>
      <c r="CC72" s="341"/>
      <c r="CD72" s="341"/>
      <c r="CE72" s="341"/>
      <c r="CF72" s="341"/>
      <c r="CG72" s="341"/>
      <c r="CH72" s="341"/>
      <c r="CI72" s="341"/>
      <c r="CJ72" s="341"/>
      <c r="CK72" s="341"/>
      <c r="CL72" s="341"/>
      <c r="CM72" s="341"/>
      <c r="CN72" s="341"/>
      <c r="CO72" s="341"/>
      <c r="CP72" s="341"/>
      <c r="CQ72" s="341"/>
      <c r="CR72" s="341"/>
      <c r="CS72" s="341"/>
      <c r="CT72" s="341"/>
      <c r="CU72" s="341"/>
      <c r="CV72" s="341"/>
      <c r="CW72" s="341"/>
      <c r="CX72" s="341"/>
      <c r="CY72" s="341"/>
      <c r="CZ72" s="341"/>
      <c r="DA72" s="341"/>
      <c r="DB72" s="341"/>
      <c r="DC72" s="341"/>
      <c r="DD72" s="341"/>
      <c r="DE72" s="341"/>
      <c r="DF72" s="341"/>
      <c r="DG72" s="341"/>
      <c r="DH72" s="341"/>
      <c r="DI72" s="341"/>
      <c r="DJ72" s="341"/>
      <c r="DK72" s="341"/>
    </row>
    <row r="73" spans="2:115" s="7" customFormat="1" ht="15" customHeight="1" x14ac:dyDescent="0.35">
      <c r="B73" s="37"/>
      <c r="C73" s="37">
        <v>70</v>
      </c>
      <c r="D73" s="37" t="str">
        <f>IF('2.1 Kraftwerk allgemein'!$F$2="f",d_f_i!$B263,IF('2.1 Kraftwerk allgemein'!$F$2="i",d_f_i!$C263,d_f_i!$A263))</f>
        <v>Sonstige Kosten</v>
      </c>
      <c r="E73" s="37"/>
      <c r="F73" s="40"/>
      <c r="G73" s="95"/>
      <c r="H73" s="96"/>
      <c r="I73" s="70"/>
      <c r="J73" s="70"/>
      <c r="K73" s="71"/>
      <c r="L73" s="71"/>
      <c r="M73" s="71"/>
      <c r="N73" s="72"/>
      <c r="O73" s="339"/>
      <c r="P73" s="339"/>
      <c r="Q73" s="339"/>
      <c r="R73" s="339"/>
      <c r="S73" s="339"/>
      <c r="T73" s="339"/>
      <c r="U73" s="339"/>
      <c r="V73" s="339"/>
      <c r="W73" s="339"/>
      <c r="X73" s="339"/>
      <c r="Y73" s="339"/>
      <c r="Z73" s="339"/>
      <c r="AA73" s="339"/>
      <c r="AB73" s="339"/>
      <c r="AC73" s="339"/>
      <c r="AD73" s="339"/>
      <c r="AE73" s="339"/>
      <c r="AF73" s="339"/>
      <c r="AG73" s="339"/>
      <c r="AH73" s="339"/>
      <c r="AI73" s="339"/>
      <c r="AJ73" s="339"/>
      <c r="AK73" s="339"/>
      <c r="AL73" s="339"/>
      <c r="AM73" s="339"/>
      <c r="AN73" s="339"/>
      <c r="AO73" s="339"/>
      <c r="AP73" s="339"/>
      <c r="AQ73" s="339"/>
      <c r="AR73" s="339"/>
      <c r="AS73" s="339"/>
      <c r="AT73" s="339"/>
      <c r="AU73" s="339"/>
      <c r="AV73" s="339"/>
      <c r="AW73" s="339"/>
      <c r="AX73" s="339"/>
      <c r="AY73" s="339"/>
      <c r="AZ73" s="339"/>
      <c r="BA73" s="339"/>
      <c r="BB73" s="339"/>
      <c r="BC73" s="339"/>
      <c r="BD73" s="339"/>
      <c r="BE73" s="339"/>
      <c r="BF73" s="339"/>
      <c r="BG73" s="339"/>
      <c r="BH73" s="339"/>
      <c r="BI73" s="339"/>
      <c r="BJ73" s="339"/>
      <c r="BK73" s="339"/>
      <c r="BL73" s="339"/>
      <c r="BM73" s="339"/>
      <c r="BN73" s="339"/>
      <c r="BO73" s="339"/>
      <c r="BP73" s="339"/>
      <c r="BQ73" s="339"/>
      <c r="BR73" s="339"/>
      <c r="BS73" s="339"/>
      <c r="BT73" s="339"/>
      <c r="BU73" s="339"/>
      <c r="BV73" s="339"/>
      <c r="BW73" s="339"/>
      <c r="BX73" s="339"/>
      <c r="BY73" s="339"/>
      <c r="BZ73" s="339"/>
      <c r="CA73" s="339"/>
      <c r="CB73" s="339"/>
      <c r="CC73" s="339"/>
      <c r="CD73" s="339"/>
      <c r="CE73" s="339"/>
      <c r="CF73" s="339"/>
      <c r="CG73" s="339"/>
      <c r="CH73" s="339"/>
      <c r="CI73" s="339"/>
      <c r="CJ73" s="339"/>
      <c r="CK73" s="339"/>
      <c r="CL73" s="339"/>
      <c r="CM73" s="339"/>
      <c r="CN73" s="339"/>
      <c r="CO73" s="339"/>
      <c r="CP73" s="339"/>
      <c r="CQ73" s="339"/>
      <c r="CR73" s="339"/>
      <c r="CS73" s="339"/>
      <c r="CT73" s="339"/>
      <c r="CU73" s="339"/>
      <c r="CV73" s="339"/>
      <c r="CW73" s="339"/>
      <c r="CX73" s="339"/>
      <c r="CY73" s="339"/>
      <c r="CZ73" s="339"/>
      <c r="DA73" s="339"/>
      <c r="DB73" s="339"/>
      <c r="DC73" s="339"/>
      <c r="DD73" s="339"/>
      <c r="DE73" s="339"/>
      <c r="DF73" s="339"/>
      <c r="DG73" s="339"/>
      <c r="DH73" s="339"/>
      <c r="DI73" s="339"/>
      <c r="DJ73" s="339"/>
      <c r="DK73" s="339"/>
    </row>
    <row r="74" spans="2:115" ht="15" customHeight="1" x14ac:dyDescent="0.35">
      <c r="D74" s="41">
        <v>700</v>
      </c>
      <c r="E74" s="41" t="str">
        <f>IF('2.1 Kraftwerk allgemein'!$F$2="f",d_f_i!$B264,IF('2.1 Kraftwerk allgemein'!$F$2="i",d_f_i!$C264,d_f_i!$A264))</f>
        <v>Ersatzmassnahmen, Ausgleichsmassnahmen</v>
      </c>
      <c r="F74" s="19">
        <v>80</v>
      </c>
      <c r="G74" s="93">
        <f t="shared" ref="G74" ca="1" si="7">H74+I74+J74</f>
        <v>0</v>
      </c>
      <c r="H74" s="94">
        <f ca="1">SUM(OFFSET(O74,0,0,1,'2.1 Kraftwerk allgemein'!$F$17-'2.5 CAPEX'!$O$5+1))-J74</f>
        <v>0</v>
      </c>
      <c r="I74" s="336"/>
      <c r="J74" s="336"/>
      <c r="K74" s="68" t="str">
        <f>IF($D74&lt;&gt;"",IF(INDEX('1.1 Allgemein'!$1:$1048576,MATCH('2.5 CAPEX'!$D74,'1.1 Allgemein'!$E:$E,0),MATCH('2.5 CAPEX'!K$11,'1.1 Allgemein'!$34:$34,0))&lt;&gt;0,INDEX('1.1 Allgemein'!$1:$1048576,MATCH('2.5 CAPEX'!$D74,'1.1 Allgemein'!$E:$E,0),MATCH('2.5 CAPEX'!K$11,'1.1 Allgemein'!$34:$34,0)),""),"")</f>
        <v/>
      </c>
      <c r="L74" s="68" t="str">
        <f>IF($D74&lt;&gt;"",IF(INDEX('1.1 Allgemein'!$1:$1048576,MATCH('2.5 CAPEX'!$D74,'1.1 Allgemein'!$E:$E,0),MATCH('2.5 CAPEX'!L$11,'1.1 Allgemein'!$34:$34,0))&lt;&gt;0,INDEX('1.1 Allgemein'!$1:$1048576,MATCH('2.5 CAPEX'!$D74,'1.1 Allgemein'!$E:$E,0),MATCH('2.5 CAPEX'!L$11,'1.1 Allgemein'!$34:$34,0)),""),"")</f>
        <v/>
      </c>
      <c r="M74" s="68" t="str">
        <f>IF($D74&lt;&gt;"",IF(INDEX('1.1 Allgemein'!$1:$1048576,MATCH('2.5 CAPEX'!$D74,'1.1 Allgemein'!$E:$E,0),MATCH('2.5 CAPEX'!M$11,'1.1 Allgemein'!$34:$34,0))&lt;&gt;0,INDEX('1.1 Allgemein'!$1:$1048576,MATCH('2.5 CAPEX'!$D74,'1.1 Allgemein'!$E:$E,0),MATCH('2.5 CAPEX'!M$11,'1.1 Allgemein'!$34:$34,0)),""),"")</f>
        <v>x</v>
      </c>
      <c r="N74" s="69"/>
      <c r="O74" s="340">
        <f ca="1">IF(O$5&lt;&gt;"",
IF(O$5&gt;='2.1 Kraftwerk allgemein'!$F$15,
IF(O$5&lt;='2.1 Kraftwerk allgemein'!$F$16,
$J74*INDEX('2.1 Kraftwerk allgemein'!$H$16:$S$16,,MATCH('2.5 CAPEX'!O$5,'2.1 Kraftwerk allgemein'!$H$15:$S$15,0)),
IF(AND($M74="x",$F74&lt;&gt;0),
IF($F74=1,$J74,
IF('2.1 Kraftwerk allgemein'!$F$17-'2.5 CAPEX'!O$5&gt;='2.5 CAPEX'!$F74*'1.1 Allgemein'!$I$27,
IF(SUM(OFFSET(N74,0,-MIN($F74-2,COLUMN(A74)-1),1,MIN($F74-1,COLUMN(A74))))=0,$J74,""),"")),"")),""),"")</f>
        <v>0</v>
      </c>
      <c r="P74" s="340">
        <f ca="1">IF(P$5&lt;&gt;"",
IF(P$5&gt;='2.1 Kraftwerk allgemein'!$F$15,
IF(P$5&lt;='2.1 Kraftwerk allgemein'!$F$16,
$J74*INDEX('2.1 Kraftwerk allgemein'!$H$16:$S$16,,MATCH('2.5 CAPEX'!P$5,'2.1 Kraftwerk allgemein'!$H$15:$S$15,0)),
IF(AND($M74="x",$F74&lt;&gt;0),
IF($F74=1,$J74,
IF('2.1 Kraftwerk allgemein'!$F$17-'2.5 CAPEX'!P$5&gt;='2.5 CAPEX'!$F74*'1.1 Allgemein'!$I$27,
IF(SUM(OFFSET(O74,0,-MIN($F74-2,COLUMN(B74)-1),1,MIN($F74-1,COLUMN(B74))))=0,$J74,""),"")),"")),""),"")</f>
        <v>0</v>
      </c>
      <c r="Q74" s="340">
        <f ca="1">IF(Q$5&lt;&gt;"",
IF(Q$5&gt;='2.1 Kraftwerk allgemein'!$F$15,
IF(Q$5&lt;='2.1 Kraftwerk allgemein'!$F$16,
$J74*INDEX('2.1 Kraftwerk allgemein'!$H$16:$S$16,,MATCH('2.5 CAPEX'!Q$5,'2.1 Kraftwerk allgemein'!$H$15:$S$15,0)),
IF(AND($M74="x",$F74&lt;&gt;0),
IF($F74=1,$J74,
IF('2.1 Kraftwerk allgemein'!$F$17-'2.5 CAPEX'!Q$5&gt;='2.5 CAPEX'!$F74*'1.1 Allgemein'!$I$27,
IF(SUM(OFFSET(P74,0,-MIN($F74-2,COLUMN(C74)-1),1,MIN($F74-1,COLUMN(C74))))=0,$J74,""),"")),"")),""),"")</f>
        <v>0</v>
      </c>
      <c r="R74" s="340">
        <f ca="1">IF(R$5&lt;&gt;"",
IF(R$5&gt;='2.1 Kraftwerk allgemein'!$F$15,
IF(R$5&lt;='2.1 Kraftwerk allgemein'!$F$16,
$J74*INDEX('2.1 Kraftwerk allgemein'!$H$16:$S$16,,MATCH('2.5 CAPEX'!R$5,'2.1 Kraftwerk allgemein'!$H$15:$S$15,0)),
IF(AND($M74="x",$F74&lt;&gt;0),
IF($F74=1,$J74,
IF('2.1 Kraftwerk allgemein'!$F$17-'2.5 CAPEX'!R$5&gt;='2.5 CAPEX'!$F74*'1.1 Allgemein'!$I$27,
IF(SUM(OFFSET(Q74,0,-MIN($F74-2,COLUMN(D74)-1),1,MIN($F74-1,COLUMN(D74))))=0,$J74,""),"")),"")),""),"")</f>
        <v>0</v>
      </c>
      <c r="S74" s="340">
        <f ca="1">IF(S$5&lt;&gt;"",
IF(S$5&gt;='2.1 Kraftwerk allgemein'!$F$15,
IF(S$5&lt;='2.1 Kraftwerk allgemein'!$F$16,
$J74*INDEX('2.1 Kraftwerk allgemein'!$H$16:$S$16,,MATCH('2.5 CAPEX'!S$5,'2.1 Kraftwerk allgemein'!$H$15:$S$15,0)),
IF(AND($M74="x",$F74&lt;&gt;0),
IF($F74=1,$J74,
IF('2.1 Kraftwerk allgemein'!$F$17-'2.5 CAPEX'!S$5&gt;='2.5 CAPEX'!$F74*'1.1 Allgemein'!$I$27,
IF(SUM(OFFSET(R74,0,-MIN($F74-2,COLUMN(E74)-1),1,MIN($F74-1,COLUMN(E74))))=0,$J74,""),"")),"")),""),"")</f>
        <v>0</v>
      </c>
      <c r="T74" s="340">
        <f ca="1">IF(T$5&lt;&gt;"",
IF(T$5&gt;='2.1 Kraftwerk allgemein'!$F$15,
IF(T$5&lt;='2.1 Kraftwerk allgemein'!$F$16,
$J74*INDEX('2.1 Kraftwerk allgemein'!$H$16:$S$16,,MATCH('2.5 CAPEX'!T$5,'2.1 Kraftwerk allgemein'!$H$15:$S$15,0)),
IF(AND($M74="x",$F74&lt;&gt;0),
IF($F74=1,$J74,
IF('2.1 Kraftwerk allgemein'!$F$17-'2.5 CAPEX'!T$5&gt;='2.5 CAPEX'!$F74*'1.1 Allgemein'!$I$27,
IF(SUM(OFFSET(S74,0,-MIN($F74-2,COLUMN(F74)-1),1,MIN($F74-1,COLUMN(F74))))=0,$J74,""),"")),"")),""),"")</f>
        <v>0</v>
      </c>
      <c r="U74" s="340">
        <f ca="1">IF(U$5&lt;&gt;"",
IF(U$5&gt;='2.1 Kraftwerk allgemein'!$F$15,
IF(U$5&lt;='2.1 Kraftwerk allgemein'!$F$16,
$J74*INDEX('2.1 Kraftwerk allgemein'!$H$16:$S$16,,MATCH('2.5 CAPEX'!U$5,'2.1 Kraftwerk allgemein'!$H$15:$S$15,0)),
IF(AND($M74="x",$F74&lt;&gt;0),
IF($F74=1,$J74,
IF('2.1 Kraftwerk allgemein'!$F$17-'2.5 CAPEX'!U$5&gt;='2.5 CAPEX'!$F74*'1.1 Allgemein'!$I$27,
IF(SUM(OFFSET(T74,0,-MIN($F74-2,COLUMN(G74)-1),1,MIN($F74-1,COLUMN(G74))))=0,$J74,""),"")),"")),""),"")</f>
        <v>0</v>
      </c>
      <c r="V74" s="340">
        <f ca="1">IF(V$5&lt;&gt;"",
IF(V$5&gt;='2.1 Kraftwerk allgemein'!$F$15,
IF(V$5&lt;='2.1 Kraftwerk allgemein'!$F$16,
$J74*INDEX('2.1 Kraftwerk allgemein'!$H$16:$S$16,,MATCH('2.5 CAPEX'!V$5,'2.1 Kraftwerk allgemein'!$H$15:$S$15,0)),
IF(AND($M74="x",$F74&lt;&gt;0),
IF($F74=1,$J74,
IF('2.1 Kraftwerk allgemein'!$F$17-'2.5 CAPEX'!V$5&gt;='2.5 CAPEX'!$F74*'1.1 Allgemein'!$I$27,
IF(SUM(OFFSET(U74,0,-MIN($F74-2,COLUMN(H74)-1),1,MIN($F74-1,COLUMN(H74))))=0,$J74,""),"")),"")),""),"")</f>
        <v>0</v>
      </c>
      <c r="W74" s="340">
        <f ca="1">IF(W$5&lt;&gt;"",
IF(W$5&gt;='2.1 Kraftwerk allgemein'!$F$15,
IF(W$5&lt;='2.1 Kraftwerk allgemein'!$F$16,
$J74*INDEX('2.1 Kraftwerk allgemein'!$H$16:$S$16,,MATCH('2.5 CAPEX'!W$5,'2.1 Kraftwerk allgemein'!$H$15:$S$15,0)),
IF(AND($M74="x",$F74&lt;&gt;0),
IF($F74=1,$J74,
IF('2.1 Kraftwerk allgemein'!$F$17-'2.5 CAPEX'!W$5&gt;='2.5 CAPEX'!$F74*'1.1 Allgemein'!$I$27,
IF(SUM(OFFSET(V74,0,-MIN($F74-2,COLUMN(I74)-1),1,MIN($F74-1,COLUMN(I74))))=0,$J74,""),"")),"")),""),"")</f>
        <v>0</v>
      </c>
      <c r="X74" s="340">
        <f ca="1">IF(X$5&lt;&gt;"",
IF(X$5&gt;='2.1 Kraftwerk allgemein'!$F$15,
IF(X$5&lt;='2.1 Kraftwerk allgemein'!$F$16,
$J74*INDEX('2.1 Kraftwerk allgemein'!$H$16:$S$16,,MATCH('2.5 CAPEX'!X$5,'2.1 Kraftwerk allgemein'!$H$15:$S$15,0)),
IF(AND($M74="x",$F74&lt;&gt;0),
IF($F74=1,$J74,
IF('2.1 Kraftwerk allgemein'!$F$17-'2.5 CAPEX'!X$5&gt;='2.5 CAPEX'!$F74*'1.1 Allgemein'!$I$27,
IF(SUM(OFFSET(W74,0,-MIN($F74-2,COLUMN(J74)-1),1,MIN($F74-1,COLUMN(J74))))=0,$J74,""),"")),"")),""),"")</f>
        <v>0</v>
      </c>
      <c r="Y74" s="340">
        <f ca="1">IF(Y$5&lt;&gt;"",
IF(Y$5&gt;='2.1 Kraftwerk allgemein'!$F$15,
IF(Y$5&lt;='2.1 Kraftwerk allgemein'!$F$16,
$J74*INDEX('2.1 Kraftwerk allgemein'!$H$16:$S$16,,MATCH('2.5 CAPEX'!Y$5,'2.1 Kraftwerk allgemein'!$H$15:$S$15,0)),
IF(AND($M74="x",$F74&lt;&gt;0),
IF($F74=1,$J74,
IF('2.1 Kraftwerk allgemein'!$F$17-'2.5 CAPEX'!Y$5&gt;='2.5 CAPEX'!$F74*'1.1 Allgemein'!$I$27,
IF(SUM(OFFSET(X74,0,-MIN($F74-2,COLUMN(K74)-1),1,MIN($F74-1,COLUMN(K74))))=0,$J74,""),"")),"")),""),"")</f>
        <v>0</v>
      </c>
      <c r="Z74" s="340">
        <f ca="1">IF(Z$5&lt;&gt;"",
IF(Z$5&gt;='2.1 Kraftwerk allgemein'!$F$15,
IF(Z$5&lt;='2.1 Kraftwerk allgemein'!$F$16,
$J74*INDEX('2.1 Kraftwerk allgemein'!$H$16:$S$16,,MATCH('2.5 CAPEX'!Z$5,'2.1 Kraftwerk allgemein'!$H$15:$S$15,0)),
IF(AND($M74="x",$F74&lt;&gt;0),
IF($F74=1,$J74,
IF('2.1 Kraftwerk allgemein'!$F$17-'2.5 CAPEX'!Z$5&gt;='2.5 CAPEX'!$F74*'1.1 Allgemein'!$I$27,
IF(SUM(OFFSET(Y74,0,-MIN($F74-2,COLUMN(L74)-1),1,MIN($F74-1,COLUMN(L74))))=0,$J74,""),"")),"")),""),"")</f>
        <v>0</v>
      </c>
      <c r="AA74" s="340">
        <f ca="1">IF(AA$5&lt;&gt;"",
IF(AA$5&gt;='2.1 Kraftwerk allgemein'!$F$15,
IF(AA$5&lt;='2.1 Kraftwerk allgemein'!$F$16,
$J74*INDEX('2.1 Kraftwerk allgemein'!$H$16:$S$16,,MATCH('2.5 CAPEX'!AA$5,'2.1 Kraftwerk allgemein'!$H$15:$S$15,0)),
IF(AND($M74="x",$F74&lt;&gt;0),
IF($F74=1,$J74,
IF('2.1 Kraftwerk allgemein'!$F$17-'2.5 CAPEX'!AA$5&gt;='2.5 CAPEX'!$F74*'1.1 Allgemein'!$I$27,
IF(SUM(OFFSET(Z74,0,-MIN($F74-2,COLUMN(M74)-1),1,MIN($F74-1,COLUMN(M74))))=0,$J74,""),"")),"")),""),"")</f>
        <v>0</v>
      </c>
      <c r="AB74" s="340">
        <f ca="1">IF(AB$5&lt;&gt;"",
IF(AB$5&gt;='2.1 Kraftwerk allgemein'!$F$15,
IF(AB$5&lt;='2.1 Kraftwerk allgemein'!$F$16,
$J74*INDEX('2.1 Kraftwerk allgemein'!$H$16:$S$16,,MATCH('2.5 CAPEX'!AB$5,'2.1 Kraftwerk allgemein'!$H$15:$S$15,0)),
IF(AND($M74="x",$F74&lt;&gt;0),
IF($F74=1,$J74,
IF('2.1 Kraftwerk allgemein'!$F$17-'2.5 CAPEX'!AB$5&gt;='2.5 CAPEX'!$F74*'1.1 Allgemein'!$I$27,
IF(SUM(OFFSET(AA74,0,-MIN($F74-2,COLUMN(N74)-1),1,MIN($F74-1,COLUMN(N74))))=0,$J74,""),"")),"")),""),"")</f>
        <v>0</v>
      </c>
      <c r="AC74" s="340">
        <f ca="1">IF(AC$5&lt;&gt;"",
IF(AC$5&gt;='2.1 Kraftwerk allgemein'!$F$15,
IF(AC$5&lt;='2.1 Kraftwerk allgemein'!$F$16,
$J74*INDEX('2.1 Kraftwerk allgemein'!$H$16:$S$16,,MATCH('2.5 CAPEX'!AC$5,'2.1 Kraftwerk allgemein'!$H$15:$S$15,0)),
IF(AND($M74="x",$F74&lt;&gt;0),
IF($F74=1,$J74,
IF('2.1 Kraftwerk allgemein'!$F$17-'2.5 CAPEX'!AC$5&gt;='2.5 CAPEX'!$F74*'1.1 Allgemein'!$I$27,
IF(SUM(OFFSET(AB74,0,-MIN($F74-2,COLUMN(O74)-1),1,MIN($F74-1,COLUMN(O74))))=0,$J74,""),"")),"")),""),"")</f>
        <v>0</v>
      </c>
      <c r="AD74" s="340">
        <f ca="1">IF(AD$5&lt;&gt;"",
IF(AD$5&gt;='2.1 Kraftwerk allgemein'!$F$15,
IF(AD$5&lt;='2.1 Kraftwerk allgemein'!$F$16,
$J74*INDEX('2.1 Kraftwerk allgemein'!$H$16:$S$16,,MATCH('2.5 CAPEX'!AD$5,'2.1 Kraftwerk allgemein'!$H$15:$S$15,0)),
IF(AND($M74="x",$F74&lt;&gt;0),
IF($F74=1,$J74,
IF('2.1 Kraftwerk allgemein'!$F$17-'2.5 CAPEX'!AD$5&gt;='2.5 CAPEX'!$F74*'1.1 Allgemein'!$I$27,
IF(SUM(OFFSET(AC74,0,-MIN($F74-2,COLUMN(P74)-1),1,MIN($F74-1,COLUMN(P74))))=0,$J74,""),"")),"")),""),"")</f>
        <v>0</v>
      </c>
      <c r="AE74" s="340">
        <f ca="1">IF(AE$5&lt;&gt;"",
IF(AE$5&gt;='2.1 Kraftwerk allgemein'!$F$15,
IF(AE$5&lt;='2.1 Kraftwerk allgemein'!$F$16,
$J74*INDEX('2.1 Kraftwerk allgemein'!$H$16:$S$16,,MATCH('2.5 CAPEX'!AE$5,'2.1 Kraftwerk allgemein'!$H$15:$S$15,0)),
IF(AND($M74="x",$F74&lt;&gt;0),
IF($F74=1,$J74,
IF('2.1 Kraftwerk allgemein'!$F$17-'2.5 CAPEX'!AE$5&gt;='2.5 CAPEX'!$F74*'1.1 Allgemein'!$I$27,
IF(SUM(OFFSET(AD74,0,-MIN($F74-2,COLUMN(Q74)-1),1,MIN($F74-1,COLUMN(Q74))))=0,$J74,""),"")),"")),""),"")</f>
        <v>0</v>
      </c>
      <c r="AF74" s="340" t="str">
        <f ca="1">IF(AF$5&lt;&gt;"",
IF(AF$5&gt;='2.1 Kraftwerk allgemein'!$F$15,
IF(AF$5&lt;='2.1 Kraftwerk allgemein'!$F$16,
$J74*INDEX('2.1 Kraftwerk allgemein'!$H$16:$S$16,,MATCH('2.5 CAPEX'!AF$5,'2.1 Kraftwerk allgemein'!$H$15:$S$15,0)),
IF(AND($M74="x",$F74&lt;&gt;0),
IF($F74=1,$J74,
IF('2.1 Kraftwerk allgemein'!$F$17-'2.5 CAPEX'!AF$5&gt;='2.5 CAPEX'!$F74*'1.1 Allgemein'!$I$27,
IF(SUM(OFFSET(AE74,0,-MIN($F74-2,COLUMN(R74)-1),1,MIN($F74-1,COLUMN(R74))))=0,$J74,""),"")),"")),""),"")</f>
        <v/>
      </c>
      <c r="AG74" s="340" t="str">
        <f ca="1">IF(AG$5&lt;&gt;"",
IF(AG$5&gt;='2.1 Kraftwerk allgemein'!$F$15,
IF(AG$5&lt;='2.1 Kraftwerk allgemein'!$F$16,
$J74*INDEX('2.1 Kraftwerk allgemein'!$H$16:$S$16,,MATCH('2.5 CAPEX'!AG$5,'2.1 Kraftwerk allgemein'!$H$15:$S$15,0)),
IF(AND($M74="x",$F74&lt;&gt;0),
IF($F74=1,$J74,
IF('2.1 Kraftwerk allgemein'!$F$17-'2.5 CAPEX'!AG$5&gt;='2.5 CAPEX'!$F74*'1.1 Allgemein'!$I$27,
IF(SUM(OFFSET(AF74,0,-MIN($F74-2,COLUMN(S74)-1),1,MIN($F74-1,COLUMN(S74))))=0,$J74,""),"")),"")),""),"")</f>
        <v/>
      </c>
      <c r="AH74" s="340" t="str">
        <f ca="1">IF(AH$5&lt;&gt;"",
IF(AH$5&gt;='2.1 Kraftwerk allgemein'!$F$15,
IF(AH$5&lt;='2.1 Kraftwerk allgemein'!$F$16,
$J74*INDEX('2.1 Kraftwerk allgemein'!$H$16:$S$16,,MATCH('2.5 CAPEX'!AH$5,'2.1 Kraftwerk allgemein'!$H$15:$S$15,0)),
IF(AND($M74="x",$F74&lt;&gt;0),
IF($F74=1,$J74,
IF('2.1 Kraftwerk allgemein'!$F$17-'2.5 CAPEX'!AH$5&gt;='2.5 CAPEX'!$F74*'1.1 Allgemein'!$I$27,
IF(SUM(OFFSET(AG74,0,-MIN($F74-2,COLUMN(T74)-1),1,MIN($F74-1,COLUMN(T74))))=0,$J74,""),"")),"")),""),"")</f>
        <v/>
      </c>
      <c r="AI74" s="340" t="str">
        <f ca="1">IF(AI$5&lt;&gt;"",
IF(AI$5&gt;='2.1 Kraftwerk allgemein'!$F$15,
IF(AI$5&lt;='2.1 Kraftwerk allgemein'!$F$16,
$J74*INDEX('2.1 Kraftwerk allgemein'!$H$16:$S$16,,MATCH('2.5 CAPEX'!AI$5,'2.1 Kraftwerk allgemein'!$H$15:$S$15,0)),
IF(AND($M74="x",$F74&lt;&gt;0),
IF($F74=1,$J74,
IF('2.1 Kraftwerk allgemein'!$F$17-'2.5 CAPEX'!AI$5&gt;='2.5 CAPEX'!$F74*'1.1 Allgemein'!$I$27,
IF(SUM(OFFSET(AH74,0,-MIN($F74-2,COLUMN(U74)-1),1,MIN($F74-1,COLUMN(U74))))=0,$J74,""),"")),"")),""),"")</f>
        <v/>
      </c>
      <c r="AJ74" s="340" t="str">
        <f ca="1">IF(AJ$5&lt;&gt;"",
IF(AJ$5&gt;='2.1 Kraftwerk allgemein'!$F$15,
IF(AJ$5&lt;='2.1 Kraftwerk allgemein'!$F$16,
$J74*INDEX('2.1 Kraftwerk allgemein'!$H$16:$S$16,,MATCH('2.5 CAPEX'!AJ$5,'2.1 Kraftwerk allgemein'!$H$15:$S$15,0)),
IF(AND($M74="x",$F74&lt;&gt;0),
IF($F74=1,$J74,
IF('2.1 Kraftwerk allgemein'!$F$17-'2.5 CAPEX'!AJ$5&gt;='2.5 CAPEX'!$F74*'1.1 Allgemein'!$I$27,
IF(SUM(OFFSET(AI74,0,-MIN($F74-2,COLUMN(V74)-1),1,MIN($F74-1,COLUMN(V74))))=0,$J74,""),"")),"")),""),"")</f>
        <v/>
      </c>
      <c r="AK74" s="340" t="str">
        <f ca="1">IF(AK$5&lt;&gt;"",
IF(AK$5&gt;='2.1 Kraftwerk allgemein'!$F$15,
IF(AK$5&lt;='2.1 Kraftwerk allgemein'!$F$16,
$J74*INDEX('2.1 Kraftwerk allgemein'!$H$16:$S$16,,MATCH('2.5 CAPEX'!AK$5,'2.1 Kraftwerk allgemein'!$H$15:$S$15,0)),
IF(AND($M74="x",$F74&lt;&gt;0),
IF($F74=1,$J74,
IF('2.1 Kraftwerk allgemein'!$F$17-'2.5 CAPEX'!AK$5&gt;='2.5 CAPEX'!$F74*'1.1 Allgemein'!$I$27,
IF(SUM(OFFSET(AJ74,0,-MIN($F74-2,COLUMN(W74)-1),1,MIN($F74-1,COLUMN(W74))))=0,$J74,""),"")),"")),""),"")</f>
        <v/>
      </c>
      <c r="AL74" s="340" t="str">
        <f ca="1">IF(AL$5&lt;&gt;"",
IF(AL$5&gt;='2.1 Kraftwerk allgemein'!$F$15,
IF(AL$5&lt;='2.1 Kraftwerk allgemein'!$F$16,
$J74*INDEX('2.1 Kraftwerk allgemein'!$H$16:$S$16,,MATCH('2.5 CAPEX'!AL$5,'2.1 Kraftwerk allgemein'!$H$15:$S$15,0)),
IF(AND($M74="x",$F74&lt;&gt;0),
IF($F74=1,$J74,
IF('2.1 Kraftwerk allgemein'!$F$17-'2.5 CAPEX'!AL$5&gt;='2.5 CAPEX'!$F74*'1.1 Allgemein'!$I$27,
IF(SUM(OFFSET(AK74,0,-MIN($F74-2,COLUMN(X74)-1),1,MIN($F74-1,COLUMN(X74))))=0,$J74,""),"")),"")),""),"")</f>
        <v/>
      </c>
      <c r="AM74" s="340" t="str">
        <f ca="1">IF(AM$5&lt;&gt;"",
IF(AM$5&gt;='2.1 Kraftwerk allgemein'!$F$15,
IF(AM$5&lt;='2.1 Kraftwerk allgemein'!$F$16,
$J74*INDEX('2.1 Kraftwerk allgemein'!$H$16:$S$16,,MATCH('2.5 CAPEX'!AM$5,'2.1 Kraftwerk allgemein'!$H$15:$S$15,0)),
IF(AND($M74="x",$F74&lt;&gt;0),
IF($F74=1,$J74,
IF('2.1 Kraftwerk allgemein'!$F$17-'2.5 CAPEX'!AM$5&gt;='2.5 CAPEX'!$F74*'1.1 Allgemein'!$I$27,
IF(SUM(OFFSET(AL74,0,-MIN($F74-2,COLUMN(Y74)-1),1,MIN($F74-1,COLUMN(Y74))))=0,$J74,""),"")),"")),""),"")</f>
        <v/>
      </c>
      <c r="AN74" s="340" t="str">
        <f ca="1">IF(AN$5&lt;&gt;"",
IF(AN$5&gt;='2.1 Kraftwerk allgemein'!$F$15,
IF(AN$5&lt;='2.1 Kraftwerk allgemein'!$F$16,
$J74*INDEX('2.1 Kraftwerk allgemein'!$H$16:$S$16,,MATCH('2.5 CAPEX'!AN$5,'2.1 Kraftwerk allgemein'!$H$15:$S$15,0)),
IF(AND($M74="x",$F74&lt;&gt;0),
IF($F74=1,$J74,
IF('2.1 Kraftwerk allgemein'!$F$17-'2.5 CAPEX'!AN$5&gt;='2.5 CAPEX'!$F74*'1.1 Allgemein'!$I$27,
IF(SUM(OFFSET(AM74,0,-MIN($F74-2,COLUMN(Z74)-1),1,MIN($F74-1,COLUMN(Z74))))=0,$J74,""),"")),"")),""),"")</f>
        <v/>
      </c>
      <c r="AO74" s="340" t="str">
        <f ca="1">IF(AO$5&lt;&gt;"",
IF(AO$5&gt;='2.1 Kraftwerk allgemein'!$F$15,
IF(AO$5&lt;='2.1 Kraftwerk allgemein'!$F$16,
$J74*INDEX('2.1 Kraftwerk allgemein'!$H$16:$S$16,,MATCH('2.5 CAPEX'!AO$5,'2.1 Kraftwerk allgemein'!$H$15:$S$15,0)),
IF(AND($M74="x",$F74&lt;&gt;0),
IF($F74=1,$J74,
IF('2.1 Kraftwerk allgemein'!$F$17-'2.5 CAPEX'!AO$5&gt;='2.5 CAPEX'!$F74*'1.1 Allgemein'!$I$27,
IF(SUM(OFFSET(AN74,0,-MIN($F74-2,COLUMN(AA74)-1),1,MIN($F74-1,COLUMN(AA74))))=0,$J74,""),"")),"")),""),"")</f>
        <v/>
      </c>
      <c r="AP74" s="340" t="str">
        <f ca="1">IF(AP$5&lt;&gt;"",
IF(AP$5&gt;='2.1 Kraftwerk allgemein'!$F$15,
IF(AP$5&lt;='2.1 Kraftwerk allgemein'!$F$16,
$J74*INDEX('2.1 Kraftwerk allgemein'!$H$16:$S$16,,MATCH('2.5 CAPEX'!AP$5,'2.1 Kraftwerk allgemein'!$H$15:$S$15,0)),
IF(AND($M74="x",$F74&lt;&gt;0),
IF($F74=1,$J74,
IF('2.1 Kraftwerk allgemein'!$F$17-'2.5 CAPEX'!AP$5&gt;='2.5 CAPEX'!$F74*'1.1 Allgemein'!$I$27,
IF(SUM(OFFSET(AO74,0,-MIN($F74-2,COLUMN(AB74)-1),1,MIN($F74-1,COLUMN(AB74))))=0,$J74,""),"")),"")),""),"")</f>
        <v/>
      </c>
      <c r="AQ74" s="340" t="str">
        <f ca="1">IF(AQ$5&lt;&gt;"",
IF(AQ$5&gt;='2.1 Kraftwerk allgemein'!$F$15,
IF(AQ$5&lt;='2.1 Kraftwerk allgemein'!$F$16,
$J74*INDEX('2.1 Kraftwerk allgemein'!$H$16:$S$16,,MATCH('2.5 CAPEX'!AQ$5,'2.1 Kraftwerk allgemein'!$H$15:$S$15,0)),
IF(AND($M74="x",$F74&lt;&gt;0),
IF($F74=1,$J74,
IF('2.1 Kraftwerk allgemein'!$F$17-'2.5 CAPEX'!AQ$5&gt;='2.5 CAPEX'!$F74*'1.1 Allgemein'!$I$27,
IF(SUM(OFFSET(AP74,0,-MIN($F74-2,COLUMN(AC74)-1),1,MIN($F74-1,COLUMN(AC74))))=0,$J74,""),"")),"")),""),"")</f>
        <v/>
      </c>
      <c r="AR74" s="340" t="str">
        <f ca="1">IF(AR$5&lt;&gt;"",
IF(AR$5&gt;='2.1 Kraftwerk allgemein'!$F$15,
IF(AR$5&lt;='2.1 Kraftwerk allgemein'!$F$16,
$J74*INDEX('2.1 Kraftwerk allgemein'!$H$16:$S$16,,MATCH('2.5 CAPEX'!AR$5,'2.1 Kraftwerk allgemein'!$H$15:$S$15,0)),
IF(AND($M74="x",$F74&lt;&gt;0),
IF($F74=1,$J74,
IF('2.1 Kraftwerk allgemein'!$F$17-'2.5 CAPEX'!AR$5&gt;='2.5 CAPEX'!$F74*'1.1 Allgemein'!$I$27,
IF(SUM(OFFSET(AQ74,0,-MIN($F74-2,COLUMN(AD74)-1),1,MIN($F74-1,COLUMN(AD74))))=0,$J74,""),"")),"")),""),"")</f>
        <v/>
      </c>
      <c r="AS74" s="340" t="str">
        <f ca="1">IF(AS$5&lt;&gt;"",
IF(AS$5&gt;='2.1 Kraftwerk allgemein'!$F$15,
IF(AS$5&lt;='2.1 Kraftwerk allgemein'!$F$16,
$J74*INDEX('2.1 Kraftwerk allgemein'!$H$16:$S$16,,MATCH('2.5 CAPEX'!AS$5,'2.1 Kraftwerk allgemein'!$H$15:$S$15,0)),
IF(AND($M74="x",$F74&lt;&gt;0),
IF($F74=1,$J74,
IF('2.1 Kraftwerk allgemein'!$F$17-'2.5 CAPEX'!AS$5&gt;='2.5 CAPEX'!$F74*'1.1 Allgemein'!$I$27,
IF(SUM(OFFSET(AR74,0,-MIN($F74-2,COLUMN(AE74)-1),1,MIN($F74-1,COLUMN(AE74))))=0,$J74,""),"")),"")),""),"")</f>
        <v/>
      </c>
      <c r="AT74" s="340" t="str">
        <f ca="1">IF(AT$5&lt;&gt;"",
IF(AT$5&gt;='2.1 Kraftwerk allgemein'!$F$15,
IF(AT$5&lt;='2.1 Kraftwerk allgemein'!$F$16,
$J74*INDEX('2.1 Kraftwerk allgemein'!$H$16:$S$16,,MATCH('2.5 CAPEX'!AT$5,'2.1 Kraftwerk allgemein'!$H$15:$S$15,0)),
IF(AND($M74="x",$F74&lt;&gt;0),
IF($F74=1,$J74,
IF('2.1 Kraftwerk allgemein'!$F$17-'2.5 CAPEX'!AT$5&gt;='2.5 CAPEX'!$F74*'1.1 Allgemein'!$I$27,
IF(SUM(OFFSET(AS74,0,-MIN($F74-2,COLUMN(AF74)-1),1,MIN($F74-1,COLUMN(AF74))))=0,$J74,""),"")),"")),""),"")</f>
        <v/>
      </c>
      <c r="AU74" s="340" t="str">
        <f ca="1">IF(AU$5&lt;&gt;"",
IF(AU$5&gt;='2.1 Kraftwerk allgemein'!$F$15,
IF(AU$5&lt;='2.1 Kraftwerk allgemein'!$F$16,
$J74*INDEX('2.1 Kraftwerk allgemein'!$H$16:$S$16,,MATCH('2.5 CAPEX'!AU$5,'2.1 Kraftwerk allgemein'!$H$15:$S$15,0)),
IF(AND($M74="x",$F74&lt;&gt;0),
IF($F74=1,$J74,
IF('2.1 Kraftwerk allgemein'!$F$17-'2.5 CAPEX'!AU$5&gt;='2.5 CAPEX'!$F74*'1.1 Allgemein'!$I$27,
IF(SUM(OFFSET(AT74,0,-MIN($F74-2,COLUMN(AG74)-1),1,MIN($F74-1,COLUMN(AG74))))=0,$J74,""),"")),"")),""),"")</f>
        <v/>
      </c>
      <c r="AV74" s="340" t="str">
        <f ca="1">IF(AV$5&lt;&gt;"",
IF(AV$5&gt;='2.1 Kraftwerk allgemein'!$F$15,
IF(AV$5&lt;='2.1 Kraftwerk allgemein'!$F$16,
$J74*INDEX('2.1 Kraftwerk allgemein'!$H$16:$S$16,,MATCH('2.5 CAPEX'!AV$5,'2.1 Kraftwerk allgemein'!$H$15:$S$15,0)),
IF(AND($M74="x",$F74&lt;&gt;0),
IF($F74=1,$J74,
IF('2.1 Kraftwerk allgemein'!$F$17-'2.5 CAPEX'!AV$5&gt;='2.5 CAPEX'!$F74*'1.1 Allgemein'!$I$27,
IF(SUM(OFFSET(AU74,0,-MIN($F74-2,COLUMN(AH74)-1),1,MIN($F74-1,COLUMN(AH74))))=0,$J74,""),"")),"")),""),"")</f>
        <v/>
      </c>
      <c r="AW74" s="340" t="str">
        <f ca="1">IF(AW$5&lt;&gt;"",
IF(AW$5&gt;='2.1 Kraftwerk allgemein'!$F$15,
IF(AW$5&lt;='2.1 Kraftwerk allgemein'!$F$16,
$J74*INDEX('2.1 Kraftwerk allgemein'!$H$16:$S$16,,MATCH('2.5 CAPEX'!AW$5,'2.1 Kraftwerk allgemein'!$H$15:$S$15,0)),
IF(AND($M74="x",$F74&lt;&gt;0),
IF($F74=1,$J74,
IF('2.1 Kraftwerk allgemein'!$F$17-'2.5 CAPEX'!AW$5&gt;='2.5 CAPEX'!$F74*'1.1 Allgemein'!$I$27,
IF(SUM(OFFSET(AV74,0,-MIN($F74-2,COLUMN(AI74)-1),1,MIN($F74-1,COLUMN(AI74))))=0,$J74,""),"")),"")),""),"")</f>
        <v/>
      </c>
      <c r="AX74" s="340" t="str">
        <f ca="1">IF(AX$5&lt;&gt;"",
IF(AX$5&gt;='2.1 Kraftwerk allgemein'!$F$15,
IF(AX$5&lt;='2.1 Kraftwerk allgemein'!$F$16,
$J74*INDEX('2.1 Kraftwerk allgemein'!$H$16:$S$16,,MATCH('2.5 CAPEX'!AX$5,'2.1 Kraftwerk allgemein'!$H$15:$S$15,0)),
IF(AND($M74="x",$F74&lt;&gt;0),
IF($F74=1,$J74,
IF('2.1 Kraftwerk allgemein'!$F$17-'2.5 CAPEX'!AX$5&gt;='2.5 CAPEX'!$F74*'1.1 Allgemein'!$I$27,
IF(SUM(OFFSET(AW74,0,-MIN($F74-2,COLUMN(AJ74)-1),1,MIN($F74-1,COLUMN(AJ74))))=0,$J74,""),"")),"")),""),"")</f>
        <v/>
      </c>
      <c r="AY74" s="340" t="str">
        <f ca="1">IF(AY$5&lt;&gt;"",
IF(AY$5&gt;='2.1 Kraftwerk allgemein'!$F$15,
IF(AY$5&lt;='2.1 Kraftwerk allgemein'!$F$16,
$J74*INDEX('2.1 Kraftwerk allgemein'!$H$16:$S$16,,MATCH('2.5 CAPEX'!AY$5,'2.1 Kraftwerk allgemein'!$H$15:$S$15,0)),
IF(AND($M74="x",$F74&lt;&gt;0),
IF($F74=1,$J74,
IF('2.1 Kraftwerk allgemein'!$F$17-'2.5 CAPEX'!AY$5&gt;='2.5 CAPEX'!$F74*'1.1 Allgemein'!$I$27,
IF(SUM(OFFSET(AX74,0,-MIN($F74-2,COLUMN(AK74)-1),1,MIN($F74-1,COLUMN(AK74))))=0,$J74,""),"")),"")),""),"")</f>
        <v/>
      </c>
      <c r="AZ74" s="340" t="str">
        <f ca="1">IF(AZ$5&lt;&gt;"",
IF(AZ$5&gt;='2.1 Kraftwerk allgemein'!$F$15,
IF(AZ$5&lt;='2.1 Kraftwerk allgemein'!$F$16,
$J74*INDEX('2.1 Kraftwerk allgemein'!$H$16:$S$16,,MATCH('2.5 CAPEX'!AZ$5,'2.1 Kraftwerk allgemein'!$H$15:$S$15,0)),
IF(AND($M74="x",$F74&lt;&gt;0),
IF($F74=1,$J74,
IF('2.1 Kraftwerk allgemein'!$F$17-'2.5 CAPEX'!AZ$5&gt;='2.5 CAPEX'!$F74*'1.1 Allgemein'!$I$27,
IF(SUM(OFFSET(AY74,0,-MIN($F74-2,COLUMN(AL74)-1),1,MIN($F74-1,COLUMN(AL74))))=0,$J74,""),"")),"")),""),"")</f>
        <v/>
      </c>
      <c r="BA74" s="340" t="str">
        <f ca="1">IF(BA$5&lt;&gt;"",
IF(BA$5&gt;='2.1 Kraftwerk allgemein'!$F$15,
IF(BA$5&lt;='2.1 Kraftwerk allgemein'!$F$16,
$J74*INDEX('2.1 Kraftwerk allgemein'!$H$16:$S$16,,MATCH('2.5 CAPEX'!BA$5,'2.1 Kraftwerk allgemein'!$H$15:$S$15,0)),
IF(AND($M74="x",$F74&lt;&gt;0),
IF($F74=1,$J74,
IF('2.1 Kraftwerk allgemein'!$F$17-'2.5 CAPEX'!BA$5&gt;='2.5 CAPEX'!$F74*'1.1 Allgemein'!$I$27,
IF(SUM(OFFSET(AZ74,0,-MIN($F74-2,COLUMN(AM74)-1),1,MIN($F74-1,COLUMN(AM74))))=0,$J74,""),"")),"")),""),"")</f>
        <v/>
      </c>
      <c r="BB74" s="340" t="str">
        <f ca="1">IF(BB$5&lt;&gt;"",
IF(BB$5&gt;='2.1 Kraftwerk allgemein'!$F$15,
IF(BB$5&lt;='2.1 Kraftwerk allgemein'!$F$16,
$J74*INDEX('2.1 Kraftwerk allgemein'!$H$16:$S$16,,MATCH('2.5 CAPEX'!BB$5,'2.1 Kraftwerk allgemein'!$H$15:$S$15,0)),
IF(AND($M74="x",$F74&lt;&gt;0),
IF($F74=1,$J74,
IF('2.1 Kraftwerk allgemein'!$F$17-'2.5 CAPEX'!BB$5&gt;='2.5 CAPEX'!$F74*'1.1 Allgemein'!$I$27,
IF(SUM(OFFSET(BA74,0,-MIN($F74-2,COLUMN(AN74)-1),1,MIN($F74-1,COLUMN(AN74))))=0,$J74,""),"")),"")),""),"")</f>
        <v/>
      </c>
      <c r="BC74" s="340" t="str">
        <f ca="1">IF(BC$5&lt;&gt;"",
IF(BC$5&gt;='2.1 Kraftwerk allgemein'!$F$15,
IF(BC$5&lt;='2.1 Kraftwerk allgemein'!$F$16,
$J74*INDEX('2.1 Kraftwerk allgemein'!$H$16:$S$16,,MATCH('2.5 CAPEX'!BC$5,'2.1 Kraftwerk allgemein'!$H$15:$S$15,0)),
IF(AND($M74="x",$F74&lt;&gt;0),
IF($F74=1,$J74,
IF('2.1 Kraftwerk allgemein'!$F$17-'2.5 CAPEX'!BC$5&gt;='2.5 CAPEX'!$F74*'1.1 Allgemein'!$I$27,
IF(SUM(OFFSET(BB74,0,-MIN($F74-2,COLUMN(AO74)-1),1,MIN($F74-1,COLUMN(AO74))))=0,$J74,""),"")),"")),""),"")</f>
        <v/>
      </c>
      <c r="BD74" s="340" t="str">
        <f ca="1">IF(BD$5&lt;&gt;"",
IF(BD$5&gt;='2.1 Kraftwerk allgemein'!$F$15,
IF(BD$5&lt;='2.1 Kraftwerk allgemein'!$F$16,
$J74*INDEX('2.1 Kraftwerk allgemein'!$H$16:$S$16,,MATCH('2.5 CAPEX'!BD$5,'2.1 Kraftwerk allgemein'!$H$15:$S$15,0)),
IF(AND($M74="x",$F74&lt;&gt;0),
IF($F74=1,$J74,
IF('2.1 Kraftwerk allgemein'!$F$17-'2.5 CAPEX'!BD$5&gt;='2.5 CAPEX'!$F74*'1.1 Allgemein'!$I$27,
IF(SUM(OFFSET(BC74,0,-MIN($F74-2,COLUMN(AP74)-1),1,MIN($F74-1,COLUMN(AP74))))=0,$J74,""),"")),"")),""),"")</f>
        <v/>
      </c>
      <c r="BE74" s="340" t="str">
        <f ca="1">IF(BE$5&lt;&gt;"",
IF(BE$5&gt;='2.1 Kraftwerk allgemein'!$F$15,
IF(BE$5&lt;='2.1 Kraftwerk allgemein'!$F$16,
$J74*INDEX('2.1 Kraftwerk allgemein'!$H$16:$S$16,,MATCH('2.5 CAPEX'!BE$5,'2.1 Kraftwerk allgemein'!$H$15:$S$15,0)),
IF(AND($M74="x",$F74&lt;&gt;0),
IF($F74=1,$J74,
IF('2.1 Kraftwerk allgemein'!$F$17-'2.5 CAPEX'!BE$5&gt;='2.5 CAPEX'!$F74*'1.1 Allgemein'!$I$27,
IF(SUM(OFFSET(BD74,0,-MIN($F74-2,COLUMN(AQ74)-1),1,MIN($F74-1,COLUMN(AQ74))))=0,$J74,""),"")),"")),""),"")</f>
        <v/>
      </c>
      <c r="BF74" s="340" t="str">
        <f ca="1">IF(BF$5&lt;&gt;"",
IF(BF$5&gt;='2.1 Kraftwerk allgemein'!$F$15,
IF(BF$5&lt;='2.1 Kraftwerk allgemein'!$F$16,
$J74*INDEX('2.1 Kraftwerk allgemein'!$H$16:$S$16,,MATCH('2.5 CAPEX'!BF$5,'2.1 Kraftwerk allgemein'!$H$15:$S$15,0)),
IF(AND($M74="x",$F74&lt;&gt;0),
IF($F74=1,$J74,
IF('2.1 Kraftwerk allgemein'!$F$17-'2.5 CAPEX'!BF$5&gt;='2.5 CAPEX'!$F74*'1.1 Allgemein'!$I$27,
IF(SUM(OFFSET(BE74,0,-MIN($F74-2,COLUMN(AR74)-1),1,MIN($F74-1,COLUMN(AR74))))=0,$J74,""),"")),"")),""),"")</f>
        <v/>
      </c>
      <c r="BG74" s="340" t="str">
        <f ca="1">IF(BG$5&lt;&gt;"",
IF(BG$5&gt;='2.1 Kraftwerk allgemein'!$F$15,
IF(BG$5&lt;='2.1 Kraftwerk allgemein'!$F$16,
$J74*INDEX('2.1 Kraftwerk allgemein'!$H$16:$S$16,,MATCH('2.5 CAPEX'!BG$5,'2.1 Kraftwerk allgemein'!$H$15:$S$15,0)),
IF(AND($M74="x",$F74&lt;&gt;0),
IF($F74=1,$J74,
IF('2.1 Kraftwerk allgemein'!$F$17-'2.5 CAPEX'!BG$5&gt;='2.5 CAPEX'!$F74*'1.1 Allgemein'!$I$27,
IF(SUM(OFFSET(BF74,0,-MIN($F74-2,COLUMN(AS74)-1),1,MIN($F74-1,COLUMN(AS74))))=0,$J74,""),"")),"")),""),"")</f>
        <v/>
      </c>
      <c r="BH74" s="340" t="str">
        <f ca="1">IF(BH$5&lt;&gt;"",
IF(BH$5&gt;='2.1 Kraftwerk allgemein'!$F$15,
IF(BH$5&lt;='2.1 Kraftwerk allgemein'!$F$16,
$J74*INDEX('2.1 Kraftwerk allgemein'!$H$16:$S$16,,MATCH('2.5 CAPEX'!BH$5,'2.1 Kraftwerk allgemein'!$H$15:$S$15,0)),
IF(AND($M74="x",$F74&lt;&gt;0),
IF($F74=1,$J74,
IF('2.1 Kraftwerk allgemein'!$F$17-'2.5 CAPEX'!BH$5&gt;='2.5 CAPEX'!$F74*'1.1 Allgemein'!$I$27,
IF(SUM(OFFSET(BG74,0,-MIN($F74-2,COLUMN(AT74)-1),1,MIN($F74-1,COLUMN(AT74))))=0,$J74,""),"")),"")),""),"")</f>
        <v/>
      </c>
      <c r="BI74" s="340" t="str">
        <f ca="1">IF(BI$5&lt;&gt;"",
IF(BI$5&gt;='2.1 Kraftwerk allgemein'!$F$15,
IF(BI$5&lt;='2.1 Kraftwerk allgemein'!$F$16,
$J74*INDEX('2.1 Kraftwerk allgemein'!$H$16:$S$16,,MATCH('2.5 CAPEX'!BI$5,'2.1 Kraftwerk allgemein'!$H$15:$S$15,0)),
IF(AND($M74="x",$F74&lt;&gt;0),
IF($F74=1,$J74,
IF('2.1 Kraftwerk allgemein'!$F$17-'2.5 CAPEX'!BI$5&gt;='2.5 CAPEX'!$F74*'1.1 Allgemein'!$I$27,
IF(SUM(OFFSET(BH74,0,-MIN($F74-2,COLUMN(AU74)-1),1,MIN($F74-1,COLUMN(AU74))))=0,$J74,""),"")),"")),""),"")</f>
        <v/>
      </c>
      <c r="BJ74" s="340" t="str">
        <f ca="1">IF(BJ$5&lt;&gt;"",
IF(BJ$5&gt;='2.1 Kraftwerk allgemein'!$F$15,
IF(BJ$5&lt;='2.1 Kraftwerk allgemein'!$F$16,
$J74*INDEX('2.1 Kraftwerk allgemein'!$H$16:$S$16,,MATCH('2.5 CAPEX'!BJ$5,'2.1 Kraftwerk allgemein'!$H$15:$S$15,0)),
IF(AND($M74="x",$F74&lt;&gt;0),
IF($F74=1,$J74,
IF('2.1 Kraftwerk allgemein'!$F$17-'2.5 CAPEX'!BJ$5&gt;='2.5 CAPEX'!$F74*'1.1 Allgemein'!$I$27,
IF(SUM(OFFSET(BI74,0,-MIN($F74-2,COLUMN(AV74)-1),1,MIN($F74-1,COLUMN(AV74))))=0,$J74,""),"")),"")),""),"")</f>
        <v/>
      </c>
      <c r="BK74" s="340" t="str">
        <f ca="1">IF(BK$5&lt;&gt;"",
IF(BK$5&gt;='2.1 Kraftwerk allgemein'!$F$15,
IF(BK$5&lt;='2.1 Kraftwerk allgemein'!$F$16,
$J74*INDEX('2.1 Kraftwerk allgemein'!$H$16:$S$16,,MATCH('2.5 CAPEX'!BK$5,'2.1 Kraftwerk allgemein'!$H$15:$S$15,0)),
IF(AND($M74="x",$F74&lt;&gt;0),
IF($F74=1,$J74,
IF('2.1 Kraftwerk allgemein'!$F$17-'2.5 CAPEX'!BK$5&gt;='2.5 CAPEX'!$F74*'1.1 Allgemein'!$I$27,
IF(SUM(OFFSET(BJ74,0,-MIN($F74-2,COLUMN(AW74)-1),1,MIN($F74-1,COLUMN(AW74))))=0,$J74,""),"")),"")),""),"")</f>
        <v/>
      </c>
      <c r="BL74" s="340" t="str">
        <f ca="1">IF(BL$5&lt;&gt;"",
IF(BL$5&gt;='2.1 Kraftwerk allgemein'!$F$15,
IF(BL$5&lt;='2.1 Kraftwerk allgemein'!$F$16,
$J74*INDEX('2.1 Kraftwerk allgemein'!$H$16:$S$16,,MATCH('2.5 CAPEX'!BL$5,'2.1 Kraftwerk allgemein'!$H$15:$S$15,0)),
IF(AND($M74="x",$F74&lt;&gt;0),
IF($F74=1,$J74,
IF('2.1 Kraftwerk allgemein'!$F$17-'2.5 CAPEX'!BL$5&gt;='2.5 CAPEX'!$F74*'1.1 Allgemein'!$I$27,
IF(SUM(OFFSET(BK74,0,-MIN($F74-2,COLUMN(AX74)-1),1,MIN($F74-1,COLUMN(AX74))))=0,$J74,""),"")),"")),""),"")</f>
        <v/>
      </c>
      <c r="BM74" s="340" t="str">
        <f ca="1">IF(BM$5&lt;&gt;"",
IF(BM$5&gt;='2.1 Kraftwerk allgemein'!$F$15,
IF(BM$5&lt;='2.1 Kraftwerk allgemein'!$F$16,
$J74*INDEX('2.1 Kraftwerk allgemein'!$H$16:$S$16,,MATCH('2.5 CAPEX'!BM$5,'2.1 Kraftwerk allgemein'!$H$15:$S$15,0)),
IF(AND($M74="x",$F74&lt;&gt;0),
IF($F74=1,$J74,
IF('2.1 Kraftwerk allgemein'!$F$17-'2.5 CAPEX'!BM$5&gt;='2.5 CAPEX'!$F74*'1.1 Allgemein'!$I$27,
IF(SUM(OFFSET(BL74,0,-MIN($F74-2,COLUMN(AY74)-1),1,MIN($F74-1,COLUMN(AY74))))=0,$J74,""),"")),"")),""),"")</f>
        <v/>
      </c>
      <c r="BN74" s="340" t="str">
        <f ca="1">IF(BN$5&lt;&gt;"",
IF(BN$5&gt;='2.1 Kraftwerk allgemein'!$F$15,
IF(BN$5&lt;='2.1 Kraftwerk allgemein'!$F$16,
$J74*INDEX('2.1 Kraftwerk allgemein'!$H$16:$S$16,,MATCH('2.5 CAPEX'!BN$5,'2.1 Kraftwerk allgemein'!$H$15:$S$15,0)),
IF(AND($M74="x",$F74&lt;&gt;0),
IF($F74=1,$J74,
IF('2.1 Kraftwerk allgemein'!$F$17-'2.5 CAPEX'!BN$5&gt;='2.5 CAPEX'!$F74*'1.1 Allgemein'!$I$27,
IF(SUM(OFFSET(BM74,0,-MIN($F74-2,COLUMN(AZ74)-1),1,MIN($F74-1,COLUMN(AZ74))))=0,$J74,""),"")),"")),""),"")</f>
        <v/>
      </c>
      <c r="BO74" s="340" t="str">
        <f ca="1">IF(BO$5&lt;&gt;"",
IF(BO$5&gt;='2.1 Kraftwerk allgemein'!$F$15,
IF(BO$5&lt;='2.1 Kraftwerk allgemein'!$F$16,
$J74*INDEX('2.1 Kraftwerk allgemein'!$H$16:$S$16,,MATCH('2.5 CAPEX'!BO$5,'2.1 Kraftwerk allgemein'!$H$15:$S$15,0)),
IF(AND($M74="x",$F74&lt;&gt;0),
IF($F74=1,$J74,
IF('2.1 Kraftwerk allgemein'!$F$17-'2.5 CAPEX'!BO$5&gt;='2.5 CAPEX'!$F74*'1.1 Allgemein'!$I$27,
IF(SUM(OFFSET(BN74,0,-MIN($F74-2,COLUMN(BA74)-1),1,MIN($F74-1,COLUMN(BA74))))=0,$J74,""),"")),"")),""),"")</f>
        <v/>
      </c>
      <c r="BP74" s="340" t="str">
        <f ca="1">IF(BP$5&lt;&gt;"",
IF(BP$5&gt;='2.1 Kraftwerk allgemein'!$F$15,
IF(BP$5&lt;='2.1 Kraftwerk allgemein'!$F$16,
$J74*INDEX('2.1 Kraftwerk allgemein'!$H$16:$S$16,,MATCH('2.5 CAPEX'!BP$5,'2.1 Kraftwerk allgemein'!$H$15:$S$15,0)),
IF(AND($M74="x",$F74&lt;&gt;0),
IF($F74=1,$J74,
IF('2.1 Kraftwerk allgemein'!$F$17-'2.5 CAPEX'!BP$5&gt;='2.5 CAPEX'!$F74*'1.1 Allgemein'!$I$27,
IF(SUM(OFFSET(BO74,0,-MIN($F74-2,COLUMN(BB74)-1),1,MIN($F74-1,COLUMN(BB74))))=0,$J74,""),"")),"")),""),"")</f>
        <v/>
      </c>
      <c r="BQ74" s="340" t="str">
        <f ca="1">IF(BQ$5&lt;&gt;"",
IF(BQ$5&gt;='2.1 Kraftwerk allgemein'!$F$15,
IF(BQ$5&lt;='2.1 Kraftwerk allgemein'!$F$16,
$J74*INDEX('2.1 Kraftwerk allgemein'!$H$16:$S$16,,MATCH('2.5 CAPEX'!BQ$5,'2.1 Kraftwerk allgemein'!$H$15:$S$15,0)),
IF(AND($M74="x",$F74&lt;&gt;0),
IF($F74=1,$J74,
IF('2.1 Kraftwerk allgemein'!$F$17-'2.5 CAPEX'!BQ$5&gt;='2.5 CAPEX'!$F74*'1.1 Allgemein'!$I$27,
IF(SUM(OFFSET(BP74,0,-MIN($F74-2,COLUMN(BC74)-1),1,MIN($F74-1,COLUMN(BC74))))=0,$J74,""),"")),"")),""),"")</f>
        <v/>
      </c>
      <c r="BR74" s="340" t="str">
        <f ca="1">IF(BR$5&lt;&gt;"",
IF(BR$5&gt;='2.1 Kraftwerk allgemein'!$F$15,
IF(BR$5&lt;='2.1 Kraftwerk allgemein'!$F$16,
$J74*INDEX('2.1 Kraftwerk allgemein'!$H$16:$S$16,,MATCH('2.5 CAPEX'!BR$5,'2.1 Kraftwerk allgemein'!$H$15:$S$15,0)),
IF(AND($M74="x",$F74&lt;&gt;0),
IF($F74=1,$J74,
IF('2.1 Kraftwerk allgemein'!$F$17-'2.5 CAPEX'!BR$5&gt;='2.5 CAPEX'!$F74*'1.1 Allgemein'!$I$27,
IF(SUM(OFFSET(BQ74,0,-MIN($F74-2,COLUMN(BD74)-1),1,MIN($F74-1,COLUMN(BD74))))=0,$J74,""),"")),"")),""),"")</f>
        <v/>
      </c>
      <c r="BS74" s="340" t="str">
        <f ca="1">IF(BS$5&lt;&gt;"",
IF(BS$5&gt;='2.1 Kraftwerk allgemein'!$F$15,
IF(BS$5&lt;='2.1 Kraftwerk allgemein'!$F$16,
$J74*INDEX('2.1 Kraftwerk allgemein'!$H$16:$S$16,,MATCH('2.5 CAPEX'!BS$5,'2.1 Kraftwerk allgemein'!$H$15:$S$15,0)),
IF(AND($M74="x",$F74&lt;&gt;0),
IF($F74=1,$J74,
IF('2.1 Kraftwerk allgemein'!$F$17-'2.5 CAPEX'!BS$5&gt;='2.5 CAPEX'!$F74*'1.1 Allgemein'!$I$27,
IF(SUM(OFFSET(BR74,0,-MIN($F74-2,COLUMN(BE74)-1),1,MIN($F74-1,COLUMN(BE74))))=0,$J74,""),"")),"")),""),"")</f>
        <v/>
      </c>
      <c r="BT74" s="340" t="str">
        <f ca="1">IF(BT$5&lt;&gt;"",
IF(BT$5&gt;='2.1 Kraftwerk allgemein'!$F$15,
IF(BT$5&lt;='2.1 Kraftwerk allgemein'!$F$16,
$J74*INDEX('2.1 Kraftwerk allgemein'!$H$16:$S$16,,MATCH('2.5 CAPEX'!BT$5,'2.1 Kraftwerk allgemein'!$H$15:$S$15,0)),
IF(AND($M74="x",$F74&lt;&gt;0),
IF($F74=1,$J74,
IF('2.1 Kraftwerk allgemein'!$F$17-'2.5 CAPEX'!BT$5&gt;='2.5 CAPEX'!$F74*'1.1 Allgemein'!$I$27,
IF(SUM(OFFSET(BS74,0,-MIN($F74-2,COLUMN(BF74)-1),1,MIN($F74-1,COLUMN(BF74))))=0,$J74,""),"")),"")),""),"")</f>
        <v/>
      </c>
      <c r="BU74" s="340" t="str">
        <f ca="1">IF(BU$5&lt;&gt;"",
IF(BU$5&gt;='2.1 Kraftwerk allgemein'!$F$15,
IF(BU$5&lt;='2.1 Kraftwerk allgemein'!$F$16,
$J74*INDEX('2.1 Kraftwerk allgemein'!$H$16:$S$16,,MATCH('2.5 CAPEX'!BU$5,'2.1 Kraftwerk allgemein'!$H$15:$S$15,0)),
IF(AND($M74="x",$F74&lt;&gt;0),
IF($F74=1,$J74,
IF('2.1 Kraftwerk allgemein'!$F$17-'2.5 CAPEX'!BU$5&gt;='2.5 CAPEX'!$F74*'1.1 Allgemein'!$I$27,
IF(SUM(OFFSET(BT74,0,-MIN($F74-2,COLUMN(BG74)-1),1,MIN($F74-1,COLUMN(BG74))))=0,$J74,""),"")),"")),""),"")</f>
        <v/>
      </c>
      <c r="BV74" s="340" t="str">
        <f ca="1">IF(BV$5&lt;&gt;"",
IF(BV$5&gt;='2.1 Kraftwerk allgemein'!$F$15,
IF(BV$5&lt;='2.1 Kraftwerk allgemein'!$F$16,
$J74*INDEX('2.1 Kraftwerk allgemein'!$H$16:$S$16,,MATCH('2.5 CAPEX'!BV$5,'2.1 Kraftwerk allgemein'!$H$15:$S$15,0)),
IF(AND($M74="x",$F74&lt;&gt;0),
IF($F74=1,$J74,
IF('2.1 Kraftwerk allgemein'!$F$17-'2.5 CAPEX'!BV$5&gt;='2.5 CAPEX'!$F74*'1.1 Allgemein'!$I$27,
IF(SUM(OFFSET(BU74,0,-MIN($F74-2,COLUMN(BH74)-1),1,MIN($F74-1,COLUMN(BH74))))=0,$J74,""),"")),"")),""),"")</f>
        <v/>
      </c>
      <c r="BW74" s="340" t="str">
        <f ca="1">IF(BW$5&lt;&gt;"",
IF(BW$5&gt;='2.1 Kraftwerk allgemein'!$F$15,
IF(BW$5&lt;='2.1 Kraftwerk allgemein'!$F$16,
$J74*INDEX('2.1 Kraftwerk allgemein'!$H$16:$S$16,,MATCH('2.5 CAPEX'!BW$5,'2.1 Kraftwerk allgemein'!$H$15:$S$15,0)),
IF(AND($M74="x",$F74&lt;&gt;0),
IF($F74=1,$J74,
IF('2.1 Kraftwerk allgemein'!$F$17-'2.5 CAPEX'!BW$5&gt;='2.5 CAPEX'!$F74*'1.1 Allgemein'!$I$27,
IF(SUM(OFFSET(BV74,0,-MIN($F74-2,COLUMN(BI74)-1),1,MIN($F74-1,COLUMN(BI74))))=0,$J74,""),"")),"")),""),"")</f>
        <v/>
      </c>
      <c r="BX74" s="340" t="str">
        <f ca="1">IF(BX$5&lt;&gt;"",
IF(BX$5&gt;='2.1 Kraftwerk allgemein'!$F$15,
IF(BX$5&lt;='2.1 Kraftwerk allgemein'!$F$16,
$J74*INDEX('2.1 Kraftwerk allgemein'!$H$16:$S$16,,MATCH('2.5 CAPEX'!BX$5,'2.1 Kraftwerk allgemein'!$H$15:$S$15,0)),
IF(AND($M74="x",$F74&lt;&gt;0),
IF($F74=1,$J74,
IF('2.1 Kraftwerk allgemein'!$F$17-'2.5 CAPEX'!BX$5&gt;='2.5 CAPEX'!$F74*'1.1 Allgemein'!$I$27,
IF(SUM(OFFSET(BW74,0,-MIN($F74-2,COLUMN(BJ74)-1),1,MIN($F74-1,COLUMN(BJ74))))=0,$J74,""),"")),"")),""),"")</f>
        <v/>
      </c>
      <c r="BY74" s="340" t="str">
        <f ca="1">IF(BY$5&lt;&gt;"",
IF(BY$5&gt;='2.1 Kraftwerk allgemein'!$F$15,
IF(BY$5&lt;='2.1 Kraftwerk allgemein'!$F$16,
$J74*INDEX('2.1 Kraftwerk allgemein'!$H$16:$S$16,,MATCH('2.5 CAPEX'!BY$5,'2.1 Kraftwerk allgemein'!$H$15:$S$15,0)),
IF(AND($M74="x",$F74&lt;&gt;0),
IF($F74=1,$J74,
IF('2.1 Kraftwerk allgemein'!$F$17-'2.5 CAPEX'!BY$5&gt;='2.5 CAPEX'!$F74*'1.1 Allgemein'!$I$27,
IF(SUM(OFFSET(BX74,0,-MIN($F74-2,COLUMN(BK74)-1),1,MIN($F74-1,COLUMN(BK74))))=0,$J74,""),"")),"")),""),"")</f>
        <v/>
      </c>
      <c r="BZ74" s="340" t="str">
        <f ca="1">IF(BZ$5&lt;&gt;"",
IF(BZ$5&gt;='2.1 Kraftwerk allgemein'!$F$15,
IF(BZ$5&lt;='2.1 Kraftwerk allgemein'!$F$16,
$J74*INDEX('2.1 Kraftwerk allgemein'!$H$16:$S$16,,MATCH('2.5 CAPEX'!BZ$5,'2.1 Kraftwerk allgemein'!$H$15:$S$15,0)),
IF(AND($M74="x",$F74&lt;&gt;0),
IF($F74=1,$J74,
IF('2.1 Kraftwerk allgemein'!$F$17-'2.5 CAPEX'!BZ$5&gt;='2.5 CAPEX'!$F74*'1.1 Allgemein'!$I$27,
IF(SUM(OFFSET(BY74,0,-MIN($F74-2,COLUMN(BL74)-1),1,MIN($F74-1,COLUMN(BL74))))=0,$J74,""),"")),"")),""),"")</f>
        <v/>
      </c>
      <c r="CA74" s="340" t="str">
        <f ca="1">IF(CA$5&lt;&gt;"",
IF(CA$5&gt;='2.1 Kraftwerk allgemein'!$F$15,
IF(CA$5&lt;='2.1 Kraftwerk allgemein'!$F$16,
$J74*INDEX('2.1 Kraftwerk allgemein'!$H$16:$S$16,,MATCH('2.5 CAPEX'!CA$5,'2.1 Kraftwerk allgemein'!$H$15:$S$15,0)),
IF(AND($M74="x",$F74&lt;&gt;0),
IF($F74=1,$J74,
IF('2.1 Kraftwerk allgemein'!$F$17-'2.5 CAPEX'!CA$5&gt;='2.5 CAPEX'!$F74*'1.1 Allgemein'!$I$27,
IF(SUM(OFFSET(BZ74,0,-MIN($F74-2,COLUMN(BM74)-1),1,MIN($F74-1,COLUMN(BM74))))=0,$J74,""),"")),"")),""),"")</f>
        <v/>
      </c>
      <c r="CB74" s="340" t="str">
        <f ca="1">IF(CB$5&lt;&gt;"",
IF(CB$5&gt;='2.1 Kraftwerk allgemein'!$F$15,
IF(CB$5&lt;='2.1 Kraftwerk allgemein'!$F$16,
$J74*INDEX('2.1 Kraftwerk allgemein'!$H$16:$S$16,,MATCH('2.5 CAPEX'!CB$5,'2.1 Kraftwerk allgemein'!$H$15:$S$15,0)),
IF(AND($M74="x",$F74&lt;&gt;0),
IF($F74=1,$J74,
IF('2.1 Kraftwerk allgemein'!$F$17-'2.5 CAPEX'!CB$5&gt;='2.5 CAPEX'!$F74*'1.1 Allgemein'!$I$27,
IF(SUM(OFFSET(CA74,0,-MIN($F74-2,COLUMN(BN74)-1),1,MIN($F74-1,COLUMN(BN74))))=0,$J74,""),"")),"")),""),"")</f>
        <v/>
      </c>
      <c r="CC74" s="340" t="str">
        <f ca="1">IF(CC$5&lt;&gt;"",
IF(CC$5&gt;='2.1 Kraftwerk allgemein'!$F$15,
IF(CC$5&lt;='2.1 Kraftwerk allgemein'!$F$16,
$J74*INDEX('2.1 Kraftwerk allgemein'!$H$16:$S$16,,MATCH('2.5 CAPEX'!CC$5,'2.1 Kraftwerk allgemein'!$H$15:$S$15,0)),
IF(AND($M74="x",$F74&lt;&gt;0),
IF($F74=1,$J74,
IF('2.1 Kraftwerk allgemein'!$F$17-'2.5 CAPEX'!CC$5&gt;='2.5 CAPEX'!$F74*'1.1 Allgemein'!$I$27,
IF(SUM(OFFSET(CB74,0,-MIN($F74-2,COLUMN(BO74)-1),1,MIN($F74-1,COLUMN(BO74))))=0,$J74,""),"")),"")),""),"")</f>
        <v/>
      </c>
      <c r="CD74" s="340" t="str">
        <f ca="1">IF(CD$5&lt;&gt;"",
IF(CD$5&gt;='2.1 Kraftwerk allgemein'!$F$15,
IF(CD$5&lt;='2.1 Kraftwerk allgemein'!$F$16,
$J74*INDEX('2.1 Kraftwerk allgemein'!$H$16:$S$16,,MATCH('2.5 CAPEX'!CD$5,'2.1 Kraftwerk allgemein'!$H$15:$S$15,0)),
IF(AND($M74="x",$F74&lt;&gt;0),
IF($F74=1,$J74,
IF('2.1 Kraftwerk allgemein'!$F$17-'2.5 CAPEX'!CD$5&gt;='2.5 CAPEX'!$F74*'1.1 Allgemein'!$I$27,
IF(SUM(OFFSET(CC74,0,-MIN($F74-2,COLUMN(BP74)-1),1,MIN($F74-1,COLUMN(BP74))))=0,$J74,""),"")),"")),""),"")</f>
        <v/>
      </c>
      <c r="CE74" s="340" t="str">
        <f ca="1">IF(CE$5&lt;&gt;"",
IF(CE$5&gt;='2.1 Kraftwerk allgemein'!$F$15,
IF(CE$5&lt;='2.1 Kraftwerk allgemein'!$F$16,
$J74*INDEX('2.1 Kraftwerk allgemein'!$H$16:$S$16,,MATCH('2.5 CAPEX'!CE$5,'2.1 Kraftwerk allgemein'!$H$15:$S$15,0)),
IF(AND($M74="x",$F74&lt;&gt;0),
IF($F74=1,$J74,
IF('2.1 Kraftwerk allgemein'!$F$17-'2.5 CAPEX'!CE$5&gt;='2.5 CAPEX'!$F74*'1.1 Allgemein'!$I$27,
IF(SUM(OFFSET(CD74,0,-MIN($F74-2,COLUMN(BQ74)-1),1,MIN($F74-1,COLUMN(BQ74))))=0,$J74,""),"")),"")),""),"")</f>
        <v/>
      </c>
      <c r="CF74" s="340" t="str">
        <f ca="1">IF(CF$5&lt;&gt;"",
IF(CF$5&gt;='2.1 Kraftwerk allgemein'!$F$15,
IF(CF$5&lt;='2.1 Kraftwerk allgemein'!$F$16,
$J74*INDEX('2.1 Kraftwerk allgemein'!$H$16:$S$16,,MATCH('2.5 CAPEX'!CF$5,'2.1 Kraftwerk allgemein'!$H$15:$S$15,0)),
IF(AND($M74="x",$F74&lt;&gt;0),
IF($F74=1,$J74,
IF('2.1 Kraftwerk allgemein'!$F$17-'2.5 CAPEX'!CF$5&gt;='2.5 CAPEX'!$F74*'1.1 Allgemein'!$I$27,
IF(SUM(OFFSET(CE74,0,-MIN($F74-2,COLUMN(BR74)-1),1,MIN($F74-1,COLUMN(BR74))))=0,$J74,""),"")),"")),""),"")</f>
        <v/>
      </c>
      <c r="CG74" s="340" t="str">
        <f ca="1">IF(CG$5&lt;&gt;"",
IF(CG$5&gt;='2.1 Kraftwerk allgemein'!$F$15,
IF(CG$5&lt;='2.1 Kraftwerk allgemein'!$F$16,
$J74*INDEX('2.1 Kraftwerk allgemein'!$H$16:$S$16,,MATCH('2.5 CAPEX'!CG$5,'2.1 Kraftwerk allgemein'!$H$15:$S$15,0)),
IF(AND($M74="x",$F74&lt;&gt;0),
IF($F74=1,$J74,
IF('2.1 Kraftwerk allgemein'!$F$17-'2.5 CAPEX'!CG$5&gt;='2.5 CAPEX'!$F74*'1.1 Allgemein'!$I$27,
IF(SUM(OFFSET(CF74,0,-MIN($F74-2,COLUMN(BS74)-1),1,MIN($F74-1,COLUMN(BS74))))=0,$J74,""),"")),"")),""),"")</f>
        <v/>
      </c>
      <c r="CH74" s="340" t="str">
        <f ca="1">IF(CH$5&lt;&gt;"",
IF(CH$5&gt;='2.1 Kraftwerk allgemein'!$F$15,
IF(CH$5&lt;='2.1 Kraftwerk allgemein'!$F$16,
$J74*INDEX('2.1 Kraftwerk allgemein'!$H$16:$S$16,,MATCH('2.5 CAPEX'!CH$5,'2.1 Kraftwerk allgemein'!$H$15:$S$15,0)),
IF(AND($M74="x",$F74&lt;&gt;0),
IF($F74=1,$J74,
IF('2.1 Kraftwerk allgemein'!$F$17-'2.5 CAPEX'!CH$5&gt;='2.5 CAPEX'!$F74*'1.1 Allgemein'!$I$27,
IF(SUM(OFFSET(CG74,0,-MIN($F74-2,COLUMN(BT74)-1),1,MIN($F74-1,COLUMN(BT74))))=0,$J74,""),"")),"")),""),"")</f>
        <v/>
      </c>
      <c r="CI74" s="340" t="str">
        <f ca="1">IF(CI$5&lt;&gt;"",
IF(CI$5&gt;='2.1 Kraftwerk allgemein'!$F$15,
IF(CI$5&lt;='2.1 Kraftwerk allgemein'!$F$16,
$J74*INDEX('2.1 Kraftwerk allgemein'!$H$16:$S$16,,MATCH('2.5 CAPEX'!CI$5,'2.1 Kraftwerk allgemein'!$H$15:$S$15,0)),
IF(AND($M74="x",$F74&lt;&gt;0),
IF($F74=1,$J74,
IF('2.1 Kraftwerk allgemein'!$F$17-'2.5 CAPEX'!CI$5&gt;='2.5 CAPEX'!$F74*'1.1 Allgemein'!$I$27,
IF(SUM(OFFSET(CH74,0,-MIN($F74-2,COLUMN(BU74)-1),1,MIN($F74-1,COLUMN(BU74))))=0,$J74,""),"")),"")),""),"")</f>
        <v/>
      </c>
      <c r="CJ74" s="340" t="str">
        <f ca="1">IF(CJ$5&lt;&gt;"",
IF(CJ$5&gt;='2.1 Kraftwerk allgemein'!$F$15,
IF(CJ$5&lt;='2.1 Kraftwerk allgemein'!$F$16,
$J74*INDEX('2.1 Kraftwerk allgemein'!$H$16:$S$16,,MATCH('2.5 CAPEX'!CJ$5,'2.1 Kraftwerk allgemein'!$H$15:$S$15,0)),
IF(AND($M74="x",$F74&lt;&gt;0),
IF($F74=1,$J74,
IF('2.1 Kraftwerk allgemein'!$F$17-'2.5 CAPEX'!CJ$5&gt;='2.5 CAPEX'!$F74*'1.1 Allgemein'!$I$27,
IF(SUM(OFFSET(CI74,0,-MIN($F74-2,COLUMN(BV74)-1),1,MIN($F74-1,COLUMN(BV74))))=0,$J74,""),"")),"")),""),"")</f>
        <v/>
      </c>
      <c r="CK74" s="340" t="str">
        <f ca="1">IF(CK$5&lt;&gt;"",
IF(CK$5&gt;='2.1 Kraftwerk allgemein'!$F$15,
IF(CK$5&lt;='2.1 Kraftwerk allgemein'!$F$16,
$J74*INDEX('2.1 Kraftwerk allgemein'!$H$16:$S$16,,MATCH('2.5 CAPEX'!CK$5,'2.1 Kraftwerk allgemein'!$H$15:$S$15,0)),
IF(AND($M74="x",$F74&lt;&gt;0),
IF($F74=1,$J74,
IF('2.1 Kraftwerk allgemein'!$F$17-'2.5 CAPEX'!CK$5&gt;='2.5 CAPEX'!$F74*'1.1 Allgemein'!$I$27,
IF(SUM(OFFSET(CJ74,0,-MIN($F74-2,COLUMN(BW74)-1),1,MIN($F74-1,COLUMN(BW74))))=0,$J74,""),"")),"")),""),"")</f>
        <v/>
      </c>
      <c r="CL74" s="340" t="str">
        <f ca="1">IF(CL$5&lt;&gt;"",
IF(CL$5&gt;='2.1 Kraftwerk allgemein'!$F$15,
IF(CL$5&lt;='2.1 Kraftwerk allgemein'!$F$16,
$J74*INDEX('2.1 Kraftwerk allgemein'!$H$16:$S$16,,MATCH('2.5 CAPEX'!CL$5,'2.1 Kraftwerk allgemein'!$H$15:$S$15,0)),
IF(AND($M74="x",$F74&lt;&gt;0),
IF($F74=1,$J74,
IF('2.1 Kraftwerk allgemein'!$F$17-'2.5 CAPEX'!CL$5&gt;='2.5 CAPEX'!$F74*'1.1 Allgemein'!$I$27,
IF(SUM(OFFSET(CK74,0,-MIN($F74-2,COLUMN(BX74)-1),1,MIN($F74-1,COLUMN(BX74))))=0,$J74,""),"")),"")),""),"")</f>
        <v/>
      </c>
      <c r="CM74" s="340" t="str">
        <f ca="1">IF(CM$5&lt;&gt;"",
IF(CM$5&gt;='2.1 Kraftwerk allgemein'!$F$15,
IF(CM$5&lt;='2.1 Kraftwerk allgemein'!$F$16,
$J74*INDEX('2.1 Kraftwerk allgemein'!$H$16:$S$16,,MATCH('2.5 CAPEX'!CM$5,'2.1 Kraftwerk allgemein'!$H$15:$S$15,0)),
IF(AND($M74="x",$F74&lt;&gt;0),
IF($F74=1,$J74,
IF('2.1 Kraftwerk allgemein'!$F$17-'2.5 CAPEX'!CM$5&gt;='2.5 CAPEX'!$F74*'1.1 Allgemein'!$I$27,
IF(SUM(OFFSET(CL74,0,-MIN($F74-2,COLUMN(BY74)-1),1,MIN($F74-1,COLUMN(BY74))))=0,$J74,""),"")),"")),""),"")</f>
        <v/>
      </c>
      <c r="CN74" s="340" t="str">
        <f ca="1">IF(CN$5&lt;&gt;"",
IF(CN$5&gt;='2.1 Kraftwerk allgemein'!$F$15,
IF(CN$5&lt;='2.1 Kraftwerk allgemein'!$F$16,
$J74*INDEX('2.1 Kraftwerk allgemein'!$H$16:$S$16,,MATCH('2.5 CAPEX'!CN$5,'2.1 Kraftwerk allgemein'!$H$15:$S$15,0)),
IF(AND($M74="x",$F74&lt;&gt;0),
IF($F74=1,$J74,
IF('2.1 Kraftwerk allgemein'!$F$17-'2.5 CAPEX'!CN$5&gt;='2.5 CAPEX'!$F74*'1.1 Allgemein'!$I$27,
IF(SUM(OFFSET(CM74,0,-MIN($F74-2,COLUMN(BZ74)-1),1,MIN($F74-1,COLUMN(BZ74))))=0,$J74,""),"")),"")),""),"")</f>
        <v/>
      </c>
      <c r="CO74" s="340" t="str">
        <f ca="1">IF(CO$5&lt;&gt;"",
IF(CO$5&gt;='2.1 Kraftwerk allgemein'!$F$15,
IF(CO$5&lt;='2.1 Kraftwerk allgemein'!$F$16,
$J74*INDEX('2.1 Kraftwerk allgemein'!$H$16:$S$16,,MATCH('2.5 CAPEX'!CO$5,'2.1 Kraftwerk allgemein'!$H$15:$S$15,0)),
IF(AND($M74="x",$F74&lt;&gt;0),
IF($F74=1,$J74,
IF('2.1 Kraftwerk allgemein'!$F$17-'2.5 CAPEX'!CO$5&gt;='2.5 CAPEX'!$F74*'1.1 Allgemein'!$I$27,
IF(SUM(OFFSET(CN74,0,-MIN($F74-2,COLUMN(CA74)-1),1,MIN($F74-1,COLUMN(CA74))))=0,$J74,""),"")),"")),""),"")</f>
        <v/>
      </c>
      <c r="CP74" s="340" t="str">
        <f ca="1">IF(CP$5&lt;&gt;"",
IF(CP$5&gt;='2.1 Kraftwerk allgemein'!$F$15,
IF(CP$5&lt;='2.1 Kraftwerk allgemein'!$F$16,
$J74*INDEX('2.1 Kraftwerk allgemein'!$H$16:$S$16,,MATCH('2.5 CAPEX'!CP$5,'2.1 Kraftwerk allgemein'!$H$15:$S$15,0)),
IF(AND($M74="x",$F74&lt;&gt;0),
IF($F74=1,$J74,
IF('2.1 Kraftwerk allgemein'!$F$17-'2.5 CAPEX'!CP$5&gt;='2.5 CAPEX'!$F74*'1.1 Allgemein'!$I$27,
IF(SUM(OFFSET(CO74,0,-MIN($F74-2,COLUMN(CB74)-1),1,MIN($F74-1,COLUMN(CB74))))=0,$J74,""),"")),"")),""),"")</f>
        <v/>
      </c>
      <c r="CQ74" s="340" t="str">
        <f ca="1">IF(CQ$5&lt;&gt;"",
IF(CQ$5&gt;='2.1 Kraftwerk allgemein'!$F$15,
IF(CQ$5&lt;='2.1 Kraftwerk allgemein'!$F$16,
$J74*INDEX('2.1 Kraftwerk allgemein'!$H$16:$S$16,,MATCH('2.5 CAPEX'!CQ$5,'2.1 Kraftwerk allgemein'!$H$15:$S$15,0)),
IF(AND($M74="x",$F74&lt;&gt;0),
IF($F74=1,$J74,
IF('2.1 Kraftwerk allgemein'!$F$17-'2.5 CAPEX'!CQ$5&gt;='2.5 CAPEX'!$F74*'1.1 Allgemein'!$I$27,
IF(SUM(OFFSET(CP74,0,-MIN($F74-2,COLUMN(CC74)-1),1,MIN($F74-1,COLUMN(CC74))))=0,$J74,""),"")),"")),""),"")</f>
        <v/>
      </c>
      <c r="CR74" s="340" t="str">
        <f ca="1">IF(CR$5&lt;&gt;"",
IF(CR$5&gt;='2.1 Kraftwerk allgemein'!$F$15,
IF(CR$5&lt;='2.1 Kraftwerk allgemein'!$F$16,
$J74*INDEX('2.1 Kraftwerk allgemein'!$H$16:$S$16,,MATCH('2.5 CAPEX'!CR$5,'2.1 Kraftwerk allgemein'!$H$15:$S$15,0)),
IF(AND($M74="x",$F74&lt;&gt;0),
IF($F74=1,$J74,
IF('2.1 Kraftwerk allgemein'!$F$17-'2.5 CAPEX'!CR$5&gt;='2.5 CAPEX'!$F74*'1.1 Allgemein'!$I$27,
IF(SUM(OFFSET(CQ74,0,-MIN($F74-2,COLUMN(CD74)-1),1,MIN($F74-1,COLUMN(CD74))))=0,$J74,""),"")),"")),""),"")</f>
        <v/>
      </c>
      <c r="CS74" s="340" t="str">
        <f ca="1">IF(CS$5&lt;&gt;"",
IF(CS$5&gt;='2.1 Kraftwerk allgemein'!$F$15,
IF(CS$5&lt;='2.1 Kraftwerk allgemein'!$F$16,
$J74*INDEX('2.1 Kraftwerk allgemein'!$H$16:$S$16,,MATCH('2.5 CAPEX'!CS$5,'2.1 Kraftwerk allgemein'!$H$15:$S$15,0)),
IF(AND($M74="x",$F74&lt;&gt;0),
IF($F74=1,$J74,
IF('2.1 Kraftwerk allgemein'!$F$17-'2.5 CAPEX'!CS$5&gt;='2.5 CAPEX'!$F74*'1.1 Allgemein'!$I$27,
IF(SUM(OFFSET(CR74,0,-MIN($F74-2,COLUMN(CE74)-1),1,MIN($F74-1,COLUMN(CE74))))=0,$J74,""),"")),"")),""),"")</f>
        <v/>
      </c>
      <c r="CT74" s="340" t="str">
        <f ca="1">IF(CT$5&lt;&gt;"",
IF(CT$5&gt;='2.1 Kraftwerk allgemein'!$F$15,
IF(CT$5&lt;='2.1 Kraftwerk allgemein'!$F$16,
$J74*INDEX('2.1 Kraftwerk allgemein'!$H$16:$S$16,,MATCH('2.5 CAPEX'!CT$5,'2.1 Kraftwerk allgemein'!$H$15:$S$15,0)),
IF(AND($M74="x",$F74&lt;&gt;0),
IF($F74=1,$J74,
IF('2.1 Kraftwerk allgemein'!$F$17-'2.5 CAPEX'!CT$5&gt;='2.5 CAPEX'!$F74*'1.1 Allgemein'!$I$27,
IF(SUM(OFFSET(CS74,0,-MIN($F74-2,COLUMN(CF74)-1),1,MIN($F74-1,COLUMN(CF74))))=0,$J74,""),"")),"")),""),"")</f>
        <v/>
      </c>
      <c r="CU74" s="340" t="str">
        <f ca="1">IF(CU$5&lt;&gt;"",
IF(CU$5&gt;='2.1 Kraftwerk allgemein'!$F$15,
IF(CU$5&lt;='2.1 Kraftwerk allgemein'!$F$16,
$J74*INDEX('2.1 Kraftwerk allgemein'!$H$16:$S$16,,MATCH('2.5 CAPEX'!CU$5,'2.1 Kraftwerk allgemein'!$H$15:$S$15,0)),
IF(AND($M74="x",$F74&lt;&gt;0),
IF($F74=1,$J74,
IF('2.1 Kraftwerk allgemein'!$F$17-'2.5 CAPEX'!CU$5&gt;='2.5 CAPEX'!$F74*'1.1 Allgemein'!$I$27,
IF(SUM(OFFSET(CT74,0,-MIN($F74-2,COLUMN(CG74)-1),1,MIN($F74-1,COLUMN(CG74))))=0,$J74,""),"")),"")),""),"")</f>
        <v/>
      </c>
      <c r="CV74" s="340" t="str">
        <f ca="1">IF(CV$5&lt;&gt;"",
IF(CV$5&gt;='2.1 Kraftwerk allgemein'!$F$15,
IF(CV$5&lt;='2.1 Kraftwerk allgemein'!$F$16,
$J74*INDEX('2.1 Kraftwerk allgemein'!$H$16:$S$16,,MATCH('2.5 CAPEX'!CV$5,'2.1 Kraftwerk allgemein'!$H$15:$S$15,0)),
IF(AND($M74="x",$F74&lt;&gt;0),
IF($F74=1,$J74,
IF('2.1 Kraftwerk allgemein'!$F$17-'2.5 CAPEX'!CV$5&gt;='2.5 CAPEX'!$F74*'1.1 Allgemein'!$I$27,
IF(SUM(OFFSET(CU74,0,-MIN($F74-2,COLUMN(CH74)-1),1,MIN($F74-1,COLUMN(CH74))))=0,$J74,""),"")),"")),""),"")</f>
        <v/>
      </c>
      <c r="CW74" s="340" t="str">
        <f ca="1">IF(CW$5&lt;&gt;"",
IF(CW$5&gt;='2.1 Kraftwerk allgemein'!$F$15,
IF(CW$5&lt;='2.1 Kraftwerk allgemein'!$F$16,
$J74*INDEX('2.1 Kraftwerk allgemein'!$H$16:$S$16,,MATCH('2.5 CAPEX'!CW$5,'2.1 Kraftwerk allgemein'!$H$15:$S$15,0)),
IF(AND($M74="x",$F74&lt;&gt;0),
IF($F74=1,$J74,
IF('2.1 Kraftwerk allgemein'!$F$17-'2.5 CAPEX'!CW$5&gt;='2.5 CAPEX'!$F74*'1.1 Allgemein'!$I$27,
IF(SUM(OFFSET(CV74,0,-MIN($F74-2,COLUMN(CI74)-1),1,MIN($F74-1,COLUMN(CI74))))=0,$J74,""),"")),"")),""),"")</f>
        <v/>
      </c>
      <c r="CX74" s="340" t="str">
        <f ca="1">IF(CX$5&lt;&gt;"",
IF(CX$5&gt;='2.1 Kraftwerk allgemein'!$F$15,
IF(CX$5&lt;='2.1 Kraftwerk allgemein'!$F$16,
$J74*INDEX('2.1 Kraftwerk allgemein'!$H$16:$S$16,,MATCH('2.5 CAPEX'!CX$5,'2.1 Kraftwerk allgemein'!$H$15:$S$15,0)),
IF(AND($M74="x",$F74&lt;&gt;0),
IF($F74=1,$J74,
IF('2.1 Kraftwerk allgemein'!$F$17-'2.5 CAPEX'!CX$5&gt;='2.5 CAPEX'!$F74*'1.1 Allgemein'!$I$27,
IF(SUM(OFFSET(CW74,0,-MIN($F74-2,COLUMN(CJ74)-1),1,MIN($F74-1,COLUMN(CJ74))))=0,$J74,""),"")),"")),""),"")</f>
        <v/>
      </c>
      <c r="CY74" s="340" t="str">
        <f ca="1">IF(CY$5&lt;&gt;"",
IF(CY$5&gt;='2.1 Kraftwerk allgemein'!$F$15,
IF(CY$5&lt;='2.1 Kraftwerk allgemein'!$F$16,
$J74*INDEX('2.1 Kraftwerk allgemein'!$H$16:$S$16,,MATCH('2.5 CAPEX'!CY$5,'2.1 Kraftwerk allgemein'!$H$15:$S$15,0)),
IF(AND($M74="x",$F74&lt;&gt;0),
IF($F74=1,$J74,
IF('2.1 Kraftwerk allgemein'!$F$17-'2.5 CAPEX'!CY$5&gt;='2.5 CAPEX'!$F74*'1.1 Allgemein'!$I$27,
IF(SUM(OFFSET(CX74,0,-MIN($F74-2,COLUMN(CK74)-1),1,MIN($F74-1,COLUMN(CK74))))=0,$J74,""),"")),"")),""),"")</f>
        <v/>
      </c>
      <c r="CZ74" s="340" t="str">
        <f ca="1">IF(CZ$5&lt;&gt;"",
IF(CZ$5&gt;='2.1 Kraftwerk allgemein'!$F$15,
IF(CZ$5&lt;='2.1 Kraftwerk allgemein'!$F$16,
$J74*INDEX('2.1 Kraftwerk allgemein'!$H$16:$S$16,,MATCH('2.5 CAPEX'!CZ$5,'2.1 Kraftwerk allgemein'!$H$15:$S$15,0)),
IF(AND($M74="x",$F74&lt;&gt;0),
IF($F74=1,$J74,
IF('2.1 Kraftwerk allgemein'!$F$17-'2.5 CAPEX'!CZ$5&gt;='2.5 CAPEX'!$F74*'1.1 Allgemein'!$I$27,
IF(SUM(OFFSET(CY74,0,-MIN($F74-2,COLUMN(CL74)-1),1,MIN($F74-1,COLUMN(CL74))))=0,$J74,""),"")),"")),""),"")</f>
        <v/>
      </c>
      <c r="DA74" s="340" t="str">
        <f ca="1">IF(DA$5&lt;&gt;"",
IF(DA$5&gt;='2.1 Kraftwerk allgemein'!$F$15,
IF(DA$5&lt;='2.1 Kraftwerk allgemein'!$F$16,
$J74*INDEX('2.1 Kraftwerk allgemein'!$H$16:$S$16,,MATCH('2.5 CAPEX'!DA$5,'2.1 Kraftwerk allgemein'!$H$15:$S$15,0)),
IF(AND($M74="x",$F74&lt;&gt;0),
IF($F74=1,$J74,
IF('2.1 Kraftwerk allgemein'!$F$17-'2.5 CAPEX'!DA$5&gt;='2.5 CAPEX'!$F74*'1.1 Allgemein'!$I$27,
IF(SUM(OFFSET(CZ74,0,-MIN($F74-2,COLUMN(CM74)-1),1,MIN($F74-1,COLUMN(CM74))))=0,$J74,""),"")),"")),""),"")</f>
        <v/>
      </c>
      <c r="DB74" s="340" t="str">
        <f ca="1">IF(DB$5&lt;&gt;"",
IF(DB$5&gt;='2.1 Kraftwerk allgemein'!$F$15,
IF(DB$5&lt;='2.1 Kraftwerk allgemein'!$F$16,
$J74*INDEX('2.1 Kraftwerk allgemein'!$H$16:$S$16,,MATCH('2.5 CAPEX'!DB$5,'2.1 Kraftwerk allgemein'!$H$15:$S$15,0)),
IF(AND($M74="x",$F74&lt;&gt;0),
IF($F74=1,$J74,
IF('2.1 Kraftwerk allgemein'!$F$17-'2.5 CAPEX'!DB$5&gt;='2.5 CAPEX'!$F74*'1.1 Allgemein'!$I$27,
IF(SUM(OFFSET(DA74,0,-MIN($F74-2,COLUMN(CN74)-1),1,MIN($F74-1,COLUMN(CN74))))=0,$J74,""),"")),"")),""),"")</f>
        <v/>
      </c>
      <c r="DC74" s="340" t="str">
        <f ca="1">IF(DC$5&lt;&gt;"",
IF(DC$5&gt;='2.1 Kraftwerk allgemein'!$F$15,
IF(DC$5&lt;='2.1 Kraftwerk allgemein'!$F$16,
$J74*INDEX('2.1 Kraftwerk allgemein'!$H$16:$S$16,,MATCH('2.5 CAPEX'!DC$5,'2.1 Kraftwerk allgemein'!$H$15:$S$15,0)),
IF(AND($M74="x",$F74&lt;&gt;0),
IF($F74=1,$J74,
IF('2.1 Kraftwerk allgemein'!$F$17-'2.5 CAPEX'!DC$5&gt;='2.5 CAPEX'!$F74*'1.1 Allgemein'!$I$27,
IF(SUM(OFFSET(DB74,0,-MIN($F74-2,COLUMN(CO74)-1),1,MIN($F74-1,COLUMN(CO74))))=0,$J74,""),"")),"")),""),"")</f>
        <v/>
      </c>
      <c r="DD74" s="340" t="str">
        <f ca="1">IF(DD$5&lt;&gt;"",
IF(DD$5&gt;='2.1 Kraftwerk allgemein'!$F$15,
IF(DD$5&lt;='2.1 Kraftwerk allgemein'!$F$16,
$J74*INDEX('2.1 Kraftwerk allgemein'!$H$16:$S$16,,MATCH('2.5 CAPEX'!DD$5,'2.1 Kraftwerk allgemein'!$H$15:$S$15,0)),
IF(AND($M74="x",$F74&lt;&gt;0),
IF($F74=1,$J74,
IF('2.1 Kraftwerk allgemein'!$F$17-'2.5 CAPEX'!DD$5&gt;='2.5 CAPEX'!$F74*'1.1 Allgemein'!$I$27,
IF(SUM(OFFSET(DC74,0,-MIN($F74-2,COLUMN(CP74)-1),1,MIN($F74-1,COLUMN(CP74))))=0,$J74,""),"")),"")),""),"")</f>
        <v/>
      </c>
      <c r="DE74" s="340" t="str">
        <f ca="1">IF(DE$5&lt;&gt;"",
IF(DE$5&gt;='2.1 Kraftwerk allgemein'!$F$15,
IF(DE$5&lt;='2.1 Kraftwerk allgemein'!$F$16,
$J74*INDEX('2.1 Kraftwerk allgemein'!$H$16:$S$16,,MATCH('2.5 CAPEX'!DE$5,'2.1 Kraftwerk allgemein'!$H$15:$S$15,0)),
IF(AND($M74="x",$F74&lt;&gt;0),
IF($F74=1,$J74,
IF('2.1 Kraftwerk allgemein'!$F$17-'2.5 CAPEX'!DE$5&gt;='2.5 CAPEX'!$F74*'1.1 Allgemein'!$I$27,
IF(SUM(OFFSET(DD74,0,-MIN($F74-2,COLUMN(CQ74)-1),1,MIN($F74-1,COLUMN(CQ74))))=0,$J74,""),"")),"")),""),"")</f>
        <v/>
      </c>
      <c r="DF74" s="340" t="str">
        <f ca="1">IF(DF$5&lt;&gt;"",
IF(DF$5&gt;='2.1 Kraftwerk allgemein'!$F$15,
IF(DF$5&lt;='2.1 Kraftwerk allgemein'!$F$16,
$J74*INDEX('2.1 Kraftwerk allgemein'!$H$16:$S$16,,MATCH('2.5 CAPEX'!DF$5,'2.1 Kraftwerk allgemein'!$H$15:$S$15,0)),
IF(AND($M74="x",$F74&lt;&gt;0),
IF($F74=1,$J74,
IF('2.1 Kraftwerk allgemein'!$F$17-'2.5 CAPEX'!DF$5&gt;='2.5 CAPEX'!$F74*'1.1 Allgemein'!$I$27,
IF(SUM(OFFSET(DE74,0,-MIN($F74-2,COLUMN(CR74)-1),1,MIN($F74-1,COLUMN(CR74))))=0,$J74,""),"")),"")),""),"")</f>
        <v/>
      </c>
      <c r="DG74" s="340" t="str">
        <f ca="1">IF(DG$5&lt;&gt;"",
IF(DG$5&gt;='2.1 Kraftwerk allgemein'!$F$15,
IF(DG$5&lt;='2.1 Kraftwerk allgemein'!$F$16,
$J74*INDEX('2.1 Kraftwerk allgemein'!$H$16:$S$16,,MATCH('2.5 CAPEX'!DG$5,'2.1 Kraftwerk allgemein'!$H$15:$S$15,0)),
IF(AND($M74="x",$F74&lt;&gt;0),
IF($F74=1,$J74,
IF('2.1 Kraftwerk allgemein'!$F$17-'2.5 CAPEX'!DG$5&gt;='2.5 CAPEX'!$F74*'1.1 Allgemein'!$I$27,
IF(SUM(OFFSET(DF74,0,-MIN($F74-2,COLUMN(CS74)-1),1,MIN($F74-1,COLUMN(CS74))))=0,$J74,""),"")),"")),""),"")</f>
        <v/>
      </c>
      <c r="DH74" s="340" t="str">
        <f ca="1">IF(DH$5&lt;&gt;"",
IF(DH$5&gt;='2.1 Kraftwerk allgemein'!$F$15,
IF(DH$5&lt;='2.1 Kraftwerk allgemein'!$F$16,
$J74*INDEX('2.1 Kraftwerk allgemein'!$H$16:$S$16,,MATCH('2.5 CAPEX'!DH$5,'2.1 Kraftwerk allgemein'!$H$15:$S$15,0)),
IF(AND($M74="x",$F74&lt;&gt;0),
IF($F74=1,$J74,
IF('2.1 Kraftwerk allgemein'!$F$17-'2.5 CAPEX'!DH$5&gt;='2.5 CAPEX'!$F74*'1.1 Allgemein'!$I$27,
IF(SUM(OFFSET(DG74,0,-MIN($F74-2,COLUMN(CT74)-1),1,MIN($F74-1,COLUMN(CT74))))=0,$J74,""),"")),"")),""),"")</f>
        <v/>
      </c>
      <c r="DI74" s="340" t="str">
        <f ca="1">IF(DI$5&lt;&gt;"",
IF(DI$5&gt;='2.1 Kraftwerk allgemein'!$F$15,
IF(DI$5&lt;='2.1 Kraftwerk allgemein'!$F$16,
$J74*INDEX('2.1 Kraftwerk allgemein'!$H$16:$S$16,,MATCH('2.5 CAPEX'!DI$5,'2.1 Kraftwerk allgemein'!$H$15:$S$15,0)),
IF(AND($M74="x",$F74&lt;&gt;0),
IF($F74=1,$J74,
IF('2.1 Kraftwerk allgemein'!$F$17-'2.5 CAPEX'!DI$5&gt;='2.5 CAPEX'!$F74*'1.1 Allgemein'!$I$27,
IF(SUM(OFFSET(DH74,0,-MIN($F74-2,COLUMN(CU74)-1),1,MIN($F74-1,COLUMN(CU74))))=0,$J74,""),"")),"")),""),"")</f>
        <v/>
      </c>
      <c r="DJ74" s="340" t="str">
        <f ca="1">IF(DJ$5&lt;&gt;"",
IF(DJ$5&gt;='2.1 Kraftwerk allgemein'!$F$15,
IF(DJ$5&lt;='2.1 Kraftwerk allgemein'!$F$16,
$J74*INDEX('2.1 Kraftwerk allgemein'!$H$16:$S$16,,MATCH('2.5 CAPEX'!DJ$5,'2.1 Kraftwerk allgemein'!$H$15:$S$15,0)),
IF(AND($M74="x",$F74&lt;&gt;0),
IF($F74=1,$J74,
IF('2.1 Kraftwerk allgemein'!$F$17-'2.5 CAPEX'!DJ$5&gt;='2.5 CAPEX'!$F74*'1.1 Allgemein'!$I$27,
IF(SUM(OFFSET(DI74,0,-MIN($F74-2,COLUMN(CV74)-1),1,MIN($F74-1,COLUMN(CV74))))=0,$J74,""),"")),"")),""),"")</f>
        <v/>
      </c>
      <c r="DK74" s="340" t="str">
        <f ca="1">IF(DK$5&lt;&gt;"",
IF(DK$5&gt;='2.1 Kraftwerk allgemein'!$F$15,
IF(DK$5&lt;='2.1 Kraftwerk allgemein'!$F$16,
$J74*INDEX('2.1 Kraftwerk allgemein'!$H$16:$S$16,,MATCH('2.5 CAPEX'!DK$5,'2.1 Kraftwerk allgemein'!$H$15:$S$15,0)),
IF(AND($M74="x",$F74&lt;&gt;0),
IF($F74=1,$J74,
IF('2.1 Kraftwerk allgemein'!$F$17-'2.5 CAPEX'!DK$5&gt;='2.5 CAPEX'!$F74*'1.1 Allgemein'!$I$27,
IF(SUM(OFFSET(DJ74,0,-MIN($F74-2,COLUMN(CW74)-1),1,MIN($F74-1,COLUMN(CW74))))=0,$J74,""),"")),"")),""),"")</f>
        <v/>
      </c>
    </row>
    <row r="75" spans="2:115" ht="15" customHeight="1" x14ac:dyDescent="0.35">
      <c r="D75" s="41">
        <v>701</v>
      </c>
      <c r="E75" s="41" t="str">
        <f>IF('2.1 Kraftwerk allgemein'!$F$2="f",d_f_i!$B265,IF('2.1 Kraftwerk allgemein'!$F$2="i",d_f_i!$C265,d_f_i!$A265))</f>
        <v>Grundstückskosten</v>
      </c>
      <c r="F75" s="19">
        <f>INDEX('1.1 Allgemein'!$1:$1048576,MATCH('2.5 CAPEX'!D75,'1.1 Allgemein'!$E:$E,0),MATCH('2.5 CAPEX'!$F$11,'1.1 Allgemein'!$34:$34,0))</f>
        <v>0</v>
      </c>
      <c r="G75" s="93">
        <f t="shared" ca="1" si="6"/>
        <v>0</v>
      </c>
      <c r="H75" s="94">
        <f ca="1">SUM(OFFSET(O75,0,0,1,'2.1 Kraftwerk allgemein'!$F$17-'2.5 CAPEX'!$O$5+1))-J75</f>
        <v>0</v>
      </c>
      <c r="I75" s="336"/>
      <c r="J75" s="336"/>
      <c r="K75" s="68" t="str">
        <f>IF($D75&lt;&gt;"",IF(INDEX('1.1 Allgemein'!$1:$1048576,MATCH('2.5 CAPEX'!$D75,'1.1 Allgemein'!$E:$E,0),MATCH('2.5 CAPEX'!K$11,'1.1 Allgemein'!$34:$34,0))&lt;&gt;0,INDEX('1.1 Allgemein'!$1:$1048576,MATCH('2.5 CAPEX'!$D75,'1.1 Allgemein'!$E:$E,0),MATCH('2.5 CAPEX'!K$11,'1.1 Allgemein'!$34:$34,0)),""),"")</f>
        <v>x</v>
      </c>
      <c r="L75" s="68" t="str">
        <f>IF($D75&lt;&gt;"",IF(INDEX('1.1 Allgemein'!$1:$1048576,MATCH('2.5 CAPEX'!$D75,'1.1 Allgemein'!$E:$E,0),MATCH('2.5 CAPEX'!L$11,'1.1 Allgemein'!$34:$34,0))&lt;&gt;0,INDEX('1.1 Allgemein'!$1:$1048576,MATCH('2.5 CAPEX'!$D75,'1.1 Allgemein'!$E:$E,0),MATCH('2.5 CAPEX'!L$11,'1.1 Allgemein'!$34:$34,0)),""),"")</f>
        <v/>
      </c>
      <c r="M75" s="68" t="str">
        <f>IF($D75&lt;&gt;"",IF(INDEX('1.1 Allgemein'!$1:$1048576,MATCH('2.5 CAPEX'!$D75,'1.1 Allgemein'!$E:$E,0),MATCH('2.5 CAPEX'!M$11,'1.1 Allgemein'!$34:$34,0))&lt;&gt;0,INDEX('1.1 Allgemein'!$1:$1048576,MATCH('2.5 CAPEX'!$D75,'1.1 Allgemein'!$E:$E,0),MATCH('2.5 CAPEX'!M$11,'1.1 Allgemein'!$34:$34,0)),""),"")</f>
        <v/>
      </c>
      <c r="N75" s="69"/>
      <c r="O75" s="340">
        <f ca="1">IF(O$5&lt;&gt;"",
IF(O$5&gt;='2.1 Kraftwerk allgemein'!$F$15,
IF(O$5&lt;='2.1 Kraftwerk allgemein'!$F$16,
$J75*INDEX('2.1 Kraftwerk allgemein'!$H$16:$S$16,,MATCH('2.5 CAPEX'!O$5,'2.1 Kraftwerk allgemein'!$H$15:$S$15,0)),
IF(AND($M75="x",$F75&lt;&gt;0),
IF($F75=1,$J75,
IF('2.1 Kraftwerk allgemein'!$F$17-'2.5 CAPEX'!O$5&gt;='2.5 CAPEX'!$F75*'1.1 Allgemein'!$I$27,
IF(SUM(OFFSET(N75,0,-MIN($F75-2,COLUMN(A75)-1),1,MIN($F75-1,COLUMN(A75))))=0,$J75,""),"")),"")),""),"")</f>
        <v>0</v>
      </c>
      <c r="P75" s="340">
        <f ca="1">IF(P$5&lt;&gt;"",
IF(P$5&gt;='2.1 Kraftwerk allgemein'!$F$15,
IF(P$5&lt;='2.1 Kraftwerk allgemein'!$F$16,
$J75*INDEX('2.1 Kraftwerk allgemein'!$H$16:$S$16,,MATCH('2.5 CAPEX'!P$5,'2.1 Kraftwerk allgemein'!$H$15:$S$15,0)),
IF(AND($M75="x",$F75&lt;&gt;0),
IF($F75=1,$J75,
IF('2.1 Kraftwerk allgemein'!$F$17-'2.5 CAPEX'!P$5&gt;='2.5 CAPEX'!$F75*'1.1 Allgemein'!$I$27,
IF(SUM(OFFSET(O75,0,-MIN($F75-2,COLUMN(B75)-1),1,MIN($F75-1,COLUMN(B75))))=0,$J75,""),"")),"")),""),"")</f>
        <v>0</v>
      </c>
      <c r="Q75" s="340">
        <f ca="1">IF(Q$5&lt;&gt;"",
IF(Q$5&gt;='2.1 Kraftwerk allgemein'!$F$15,
IF(Q$5&lt;='2.1 Kraftwerk allgemein'!$F$16,
$J75*INDEX('2.1 Kraftwerk allgemein'!$H$16:$S$16,,MATCH('2.5 CAPEX'!Q$5,'2.1 Kraftwerk allgemein'!$H$15:$S$15,0)),
IF(AND($M75="x",$F75&lt;&gt;0),
IF($F75=1,$J75,
IF('2.1 Kraftwerk allgemein'!$F$17-'2.5 CAPEX'!Q$5&gt;='2.5 CAPEX'!$F75*'1.1 Allgemein'!$I$27,
IF(SUM(OFFSET(P75,0,-MIN($F75-2,COLUMN(C75)-1),1,MIN($F75-1,COLUMN(C75))))=0,$J75,""),"")),"")),""),"")</f>
        <v>0</v>
      </c>
      <c r="R75" s="340" t="str">
        <f ca="1">IF(R$5&lt;&gt;"",
IF(R$5&gt;='2.1 Kraftwerk allgemein'!$F$15,
IF(R$5&lt;='2.1 Kraftwerk allgemein'!$F$16,
$J75*INDEX('2.1 Kraftwerk allgemein'!$H$16:$S$16,,MATCH('2.5 CAPEX'!R$5,'2.1 Kraftwerk allgemein'!$H$15:$S$15,0)),
IF(AND($M75="x",$F75&lt;&gt;0),
IF($F75=1,$J75,
IF('2.1 Kraftwerk allgemein'!$F$17-'2.5 CAPEX'!R$5&gt;='2.5 CAPEX'!$F75*'1.1 Allgemein'!$I$27,
IF(SUM(OFFSET(Q75,0,-MIN($F75-2,COLUMN(D75)-1),1,MIN($F75-1,COLUMN(D75))))=0,$J75,""),"")),"")),""),"")</f>
        <v/>
      </c>
      <c r="S75" s="340" t="str">
        <f ca="1">IF(S$5&lt;&gt;"",
IF(S$5&gt;='2.1 Kraftwerk allgemein'!$F$15,
IF(S$5&lt;='2.1 Kraftwerk allgemein'!$F$16,
$J75*INDEX('2.1 Kraftwerk allgemein'!$H$16:$S$16,,MATCH('2.5 CAPEX'!S$5,'2.1 Kraftwerk allgemein'!$H$15:$S$15,0)),
IF(AND($M75="x",$F75&lt;&gt;0),
IF($F75=1,$J75,
IF('2.1 Kraftwerk allgemein'!$F$17-'2.5 CAPEX'!S$5&gt;='2.5 CAPEX'!$F75*'1.1 Allgemein'!$I$27,
IF(SUM(OFFSET(R75,0,-MIN($F75-2,COLUMN(E75)-1),1,MIN($F75-1,COLUMN(E75))))=0,$J75,""),"")),"")),""),"")</f>
        <v/>
      </c>
      <c r="T75" s="340" t="str">
        <f ca="1">IF(T$5&lt;&gt;"",
IF(T$5&gt;='2.1 Kraftwerk allgemein'!$F$15,
IF(T$5&lt;='2.1 Kraftwerk allgemein'!$F$16,
$J75*INDEX('2.1 Kraftwerk allgemein'!$H$16:$S$16,,MATCH('2.5 CAPEX'!T$5,'2.1 Kraftwerk allgemein'!$H$15:$S$15,0)),
IF(AND($M75="x",$F75&lt;&gt;0),
IF($F75=1,$J75,
IF('2.1 Kraftwerk allgemein'!$F$17-'2.5 CAPEX'!T$5&gt;='2.5 CAPEX'!$F75*'1.1 Allgemein'!$I$27,
IF(SUM(OFFSET(S75,0,-MIN($F75-2,COLUMN(F75)-1),1,MIN($F75-1,COLUMN(F75))))=0,$J75,""),"")),"")),""),"")</f>
        <v/>
      </c>
      <c r="U75" s="340" t="str">
        <f ca="1">IF(U$5&lt;&gt;"",
IF(U$5&gt;='2.1 Kraftwerk allgemein'!$F$15,
IF(U$5&lt;='2.1 Kraftwerk allgemein'!$F$16,
$J75*INDEX('2.1 Kraftwerk allgemein'!$H$16:$S$16,,MATCH('2.5 CAPEX'!U$5,'2.1 Kraftwerk allgemein'!$H$15:$S$15,0)),
IF(AND($M75="x",$F75&lt;&gt;0),
IF($F75=1,$J75,
IF('2.1 Kraftwerk allgemein'!$F$17-'2.5 CAPEX'!U$5&gt;='2.5 CAPEX'!$F75*'1.1 Allgemein'!$I$27,
IF(SUM(OFFSET(T75,0,-MIN($F75-2,COLUMN(G75)-1),1,MIN($F75-1,COLUMN(G75))))=0,$J75,""),"")),"")),""),"")</f>
        <v/>
      </c>
      <c r="V75" s="340" t="str">
        <f ca="1">IF(V$5&lt;&gt;"",
IF(V$5&gt;='2.1 Kraftwerk allgemein'!$F$15,
IF(V$5&lt;='2.1 Kraftwerk allgemein'!$F$16,
$J75*INDEX('2.1 Kraftwerk allgemein'!$H$16:$S$16,,MATCH('2.5 CAPEX'!V$5,'2.1 Kraftwerk allgemein'!$H$15:$S$15,0)),
IF(AND($M75="x",$F75&lt;&gt;0),
IF($F75=1,$J75,
IF('2.1 Kraftwerk allgemein'!$F$17-'2.5 CAPEX'!V$5&gt;='2.5 CAPEX'!$F75*'1.1 Allgemein'!$I$27,
IF(SUM(OFFSET(U75,0,-MIN($F75-2,COLUMN(H75)-1),1,MIN($F75-1,COLUMN(H75))))=0,$J75,""),"")),"")),""),"")</f>
        <v/>
      </c>
      <c r="W75" s="340" t="str">
        <f ca="1">IF(W$5&lt;&gt;"",
IF(W$5&gt;='2.1 Kraftwerk allgemein'!$F$15,
IF(W$5&lt;='2.1 Kraftwerk allgemein'!$F$16,
$J75*INDEX('2.1 Kraftwerk allgemein'!$H$16:$S$16,,MATCH('2.5 CAPEX'!W$5,'2.1 Kraftwerk allgemein'!$H$15:$S$15,0)),
IF(AND($M75="x",$F75&lt;&gt;0),
IF($F75=1,$J75,
IF('2.1 Kraftwerk allgemein'!$F$17-'2.5 CAPEX'!W$5&gt;='2.5 CAPEX'!$F75*'1.1 Allgemein'!$I$27,
IF(SUM(OFFSET(V75,0,-MIN($F75-2,COLUMN(I75)-1),1,MIN($F75-1,COLUMN(I75))))=0,$J75,""),"")),"")),""),"")</f>
        <v/>
      </c>
      <c r="X75" s="340" t="str">
        <f ca="1">IF(X$5&lt;&gt;"",
IF(X$5&gt;='2.1 Kraftwerk allgemein'!$F$15,
IF(X$5&lt;='2.1 Kraftwerk allgemein'!$F$16,
$J75*INDEX('2.1 Kraftwerk allgemein'!$H$16:$S$16,,MATCH('2.5 CAPEX'!X$5,'2.1 Kraftwerk allgemein'!$H$15:$S$15,0)),
IF(AND($M75="x",$F75&lt;&gt;0),
IF($F75=1,$J75,
IF('2.1 Kraftwerk allgemein'!$F$17-'2.5 CAPEX'!X$5&gt;='2.5 CAPEX'!$F75*'1.1 Allgemein'!$I$27,
IF(SUM(OFFSET(W75,0,-MIN($F75-2,COLUMN(J75)-1),1,MIN($F75-1,COLUMN(J75))))=0,$J75,""),"")),"")),""),"")</f>
        <v/>
      </c>
      <c r="Y75" s="340" t="str">
        <f ca="1">IF(Y$5&lt;&gt;"",
IF(Y$5&gt;='2.1 Kraftwerk allgemein'!$F$15,
IF(Y$5&lt;='2.1 Kraftwerk allgemein'!$F$16,
$J75*INDEX('2.1 Kraftwerk allgemein'!$H$16:$S$16,,MATCH('2.5 CAPEX'!Y$5,'2.1 Kraftwerk allgemein'!$H$15:$S$15,0)),
IF(AND($M75="x",$F75&lt;&gt;0),
IF($F75=1,$J75,
IF('2.1 Kraftwerk allgemein'!$F$17-'2.5 CAPEX'!Y$5&gt;='2.5 CAPEX'!$F75*'1.1 Allgemein'!$I$27,
IF(SUM(OFFSET(X75,0,-MIN($F75-2,COLUMN(K75)-1),1,MIN($F75-1,COLUMN(K75))))=0,$J75,""),"")),"")),""),"")</f>
        <v/>
      </c>
      <c r="Z75" s="340" t="str">
        <f ca="1">IF(Z$5&lt;&gt;"",
IF(Z$5&gt;='2.1 Kraftwerk allgemein'!$F$15,
IF(Z$5&lt;='2.1 Kraftwerk allgemein'!$F$16,
$J75*INDEX('2.1 Kraftwerk allgemein'!$H$16:$S$16,,MATCH('2.5 CAPEX'!Z$5,'2.1 Kraftwerk allgemein'!$H$15:$S$15,0)),
IF(AND($M75="x",$F75&lt;&gt;0),
IF($F75=1,$J75,
IF('2.1 Kraftwerk allgemein'!$F$17-'2.5 CAPEX'!Z$5&gt;='2.5 CAPEX'!$F75*'1.1 Allgemein'!$I$27,
IF(SUM(OFFSET(Y75,0,-MIN($F75-2,COLUMN(L75)-1),1,MIN($F75-1,COLUMN(L75))))=0,$J75,""),"")),"")),""),"")</f>
        <v/>
      </c>
      <c r="AA75" s="340" t="str">
        <f ca="1">IF(AA$5&lt;&gt;"",
IF(AA$5&gt;='2.1 Kraftwerk allgemein'!$F$15,
IF(AA$5&lt;='2.1 Kraftwerk allgemein'!$F$16,
$J75*INDEX('2.1 Kraftwerk allgemein'!$H$16:$S$16,,MATCH('2.5 CAPEX'!AA$5,'2.1 Kraftwerk allgemein'!$H$15:$S$15,0)),
IF(AND($M75="x",$F75&lt;&gt;0),
IF($F75=1,$J75,
IF('2.1 Kraftwerk allgemein'!$F$17-'2.5 CAPEX'!AA$5&gt;='2.5 CAPEX'!$F75*'1.1 Allgemein'!$I$27,
IF(SUM(OFFSET(Z75,0,-MIN($F75-2,COLUMN(M75)-1),1,MIN($F75-1,COLUMN(M75))))=0,$J75,""),"")),"")),""),"")</f>
        <v/>
      </c>
      <c r="AB75" s="340" t="str">
        <f ca="1">IF(AB$5&lt;&gt;"",
IF(AB$5&gt;='2.1 Kraftwerk allgemein'!$F$15,
IF(AB$5&lt;='2.1 Kraftwerk allgemein'!$F$16,
$J75*INDEX('2.1 Kraftwerk allgemein'!$H$16:$S$16,,MATCH('2.5 CAPEX'!AB$5,'2.1 Kraftwerk allgemein'!$H$15:$S$15,0)),
IF(AND($M75="x",$F75&lt;&gt;0),
IF($F75=1,$J75,
IF('2.1 Kraftwerk allgemein'!$F$17-'2.5 CAPEX'!AB$5&gt;='2.5 CAPEX'!$F75*'1.1 Allgemein'!$I$27,
IF(SUM(OFFSET(AA75,0,-MIN($F75-2,COLUMN(N75)-1),1,MIN($F75-1,COLUMN(N75))))=0,$J75,""),"")),"")),""),"")</f>
        <v/>
      </c>
      <c r="AC75" s="340" t="str">
        <f ca="1">IF(AC$5&lt;&gt;"",
IF(AC$5&gt;='2.1 Kraftwerk allgemein'!$F$15,
IF(AC$5&lt;='2.1 Kraftwerk allgemein'!$F$16,
$J75*INDEX('2.1 Kraftwerk allgemein'!$H$16:$S$16,,MATCH('2.5 CAPEX'!AC$5,'2.1 Kraftwerk allgemein'!$H$15:$S$15,0)),
IF(AND($M75="x",$F75&lt;&gt;0),
IF($F75=1,$J75,
IF('2.1 Kraftwerk allgemein'!$F$17-'2.5 CAPEX'!AC$5&gt;='2.5 CAPEX'!$F75*'1.1 Allgemein'!$I$27,
IF(SUM(OFFSET(AB75,0,-MIN($F75-2,COLUMN(O75)-1),1,MIN($F75-1,COLUMN(O75))))=0,$J75,""),"")),"")),""),"")</f>
        <v/>
      </c>
      <c r="AD75" s="340" t="str">
        <f ca="1">IF(AD$5&lt;&gt;"",
IF(AD$5&gt;='2.1 Kraftwerk allgemein'!$F$15,
IF(AD$5&lt;='2.1 Kraftwerk allgemein'!$F$16,
$J75*INDEX('2.1 Kraftwerk allgemein'!$H$16:$S$16,,MATCH('2.5 CAPEX'!AD$5,'2.1 Kraftwerk allgemein'!$H$15:$S$15,0)),
IF(AND($M75="x",$F75&lt;&gt;0),
IF($F75=1,$J75,
IF('2.1 Kraftwerk allgemein'!$F$17-'2.5 CAPEX'!AD$5&gt;='2.5 CAPEX'!$F75*'1.1 Allgemein'!$I$27,
IF(SUM(OFFSET(AC75,0,-MIN($F75-2,COLUMN(P75)-1),1,MIN($F75-1,COLUMN(P75))))=0,$J75,""),"")),"")),""),"")</f>
        <v/>
      </c>
      <c r="AE75" s="340" t="str">
        <f ca="1">IF(AE$5&lt;&gt;"",
IF(AE$5&gt;='2.1 Kraftwerk allgemein'!$F$15,
IF(AE$5&lt;='2.1 Kraftwerk allgemein'!$F$16,
$J75*INDEX('2.1 Kraftwerk allgemein'!$H$16:$S$16,,MATCH('2.5 CAPEX'!AE$5,'2.1 Kraftwerk allgemein'!$H$15:$S$15,0)),
IF(AND($M75="x",$F75&lt;&gt;0),
IF($F75=1,$J75,
IF('2.1 Kraftwerk allgemein'!$F$17-'2.5 CAPEX'!AE$5&gt;='2.5 CAPEX'!$F75*'1.1 Allgemein'!$I$27,
IF(SUM(OFFSET(AD75,0,-MIN($F75-2,COLUMN(Q75)-1),1,MIN($F75-1,COLUMN(Q75))))=0,$J75,""),"")),"")),""),"")</f>
        <v/>
      </c>
      <c r="AF75" s="340" t="str">
        <f ca="1">IF(AF$5&lt;&gt;"",
IF(AF$5&gt;='2.1 Kraftwerk allgemein'!$F$15,
IF(AF$5&lt;='2.1 Kraftwerk allgemein'!$F$16,
$J75*INDEX('2.1 Kraftwerk allgemein'!$H$16:$S$16,,MATCH('2.5 CAPEX'!AF$5,'2.1 Kraftwerk allgemein'!$H$15:$S$15,0)),
IF(AND($M75="x",$F75&lt;&gt;0),
IF($F75=1,$J75,
IF('2.1 Kraftwerk allgemein'!$F$17-'2.5 CAPEX'!AF$5&gt;='2.5 CAPEX'!$F75*'1.1 Allgemein'!$I$27,
IF(SUM(OFFSET(AE75,0,-MIN($F75-2,COLUMN(R75)-1),1,MIN($F75-1,COLUMN(R75))))=0,$J75,""),"")),"")),""),"")</f>
        <v/>
      </c>
      <c r="AG75" s="340" t="str">
        <f ca="1">IF(AG$5&lt;&gt;"",
IF(AG$5&gt;='2.1 Kraftwerk allgemein'!$F$15,
IF(AG$5&lt;='2.1 Kraftwerk allgemein'!$F$16,
$J75*INDEX('2.1 Kraftwerk allgemein'!$H$16:$S$16,,MATCH('2.5 CAPEX'!AG$5,'2.1 Kraftwerk allgemein'!$H$15:$S$15,0)),
IF(AND($M75="x",$F75&lt;&gt;0),
IF($F75=1,$J75,
IF('2.1 Kraftwerk allgemein'!$F$17-'2.5 CAPEX'!AG$5&gt;='2.5 CAPEX'!$F75*'1.1 Allgemein'!$I$27,
IF(SUM(OFFSET(AF75,0,-MIN($F75-2,COLUMN(S75)-1),1,MIN($F75-1,COLUMN(S75))))=0,$J75,""),"")),"")),""),"")</f>
        <v/>
      </c>
      <c r="AH75" s="340" t="str">
        <f ca="1">IF(AH$5&lt;&gt;"",
IF(AH$5&gt;='2.1 Kraftwerk allgemein'!$F$15,
IF(AH$5&lt;='2.1 Kraftwerk allgemein'!$F$16,
$J75*INDEX('2.1 Kraftwerk allgemein'!$H$16:$S$16,,MATCH('2.5 CAPEX'!AH$5,'2.1 Kraftwerk allgemein'!$H$15:$S$15,0)),
IF(AND($M75="x",$F75&lt;&gt;0),
IF($F75=1,$J75,
IF('2.1 Kraftwerk allgemein'!$F$17-'2.5 CAPEX'!AH$5&gt;='2.5 CAPEX'!$F75*'1.1 Allgemein'!$I$27,
IF(SUM(OFFSET(AG75,0,-MIN($F75-2,COLUMN(T75)-1),1,MIN($F75-1,COLUMN(T75))))=0,$J75,""),"")),"")),""),"")</f>
        <v/>
      </c>
      <c r="AI75" s="340" t="str">
        <f ca="1">IF(AI$5&lt;&gt;"",
IF(AI$5&gt;='2.1 Kraftwerk allgemein'!$F$15,
IF(AI$5&lt;='2.1 Kraftwerk allgemein'!$F$16,
$J75*INDEX('2.1 Kraftwerk allgemein'!$H$16:$S$16,,MATCH('2.5 CAPEX'!AI$5,'2.1 Kraftwerk allgemein'!$H$15:$S$15,0)),
IF(AND($M75="x",$F75&lt;&gt;0),
IF($F75=1,$J75,
IF('2.1 Kraftwerk allgemein'!$F$17-'2.5 CAPEX'!AI$5&gt;='2.5 CAPEX'!$F75*'1.1 Allgemein'!$I$27,
IF(SUM(OFFSET(AH75,0,-MIN($F75-2,COLUMN(U75)-1),1,MIN($F75-1,COLUMN(U75))))=0,$J75,""),"")),"")),""),"")</f>
        <v/>
      </c>
      <c r="AJ75" s="340" t="str">
        <f ca="1">IF(AJ$5&lt;&gt;"",
IF(AJ$5&gt;='2.1 Kraftwerk allgemein'!$F$15,
IF(AJ$5&lt;='2.1 Kraftwerk allgemein'!$F$16,
$J75*INDEX('2.1 Kraftwerk allgemein'!$H$16:$S$16,,MATCH('2.5 CAPEX'!AJ$5,'2.1 Kraftwerk allgemein'!$H$15:$S$15,0)),
IF(AND($M75="x",$F75&lt;&gt;0),
IF($F75=1,$J75,
IF('2.1 Kraftwerk allgemein'!$F$17-'2.5 CAPEX'!AJ$5&gt;='2.5 CAPEX'!$F75*'1.1 Allgemein'!$I$27,
IF(SUM(OFFSET(AI75,0,-MIN($F75-2,COLUMN(V75)-1),1,MIN($F75-1,COLUMN(V75))))=0,$J75,""),"")),"")),""),"")</f>
        <v/>
      </c>
      <c r="AK75" s="340" t="str">
        <f ca="1">IF(AK$5&lt;&gt;"",
IF(AK$5&gt;='2.1 Kraftwerk allgemein'!$F$15,
IF(AK$5&lt;='2.1 Kraftwerk allgemein'!$F$16,
$J75*INDEX('2.1 Kraftwerk allgemein'!$H$16:$S$16,,MATCH('2.5 CAPEX'!AK$5,'2.1 Kraftwerk allgemein'!$H$15:$S$15,0)),
IF(AND($M75="x",$F75&lt;&gt;0),
IF($F75=1,$J75,
IF('2.1 Kraftwerk allgemein'!$F$17-'2.5 CAPEX'!AK$5&gt;='2.5 CAPEX'!$F75*'1.1 Allgemein'!$I$27,
IF(SUM(OFFSET(AJ75,0,-MIN($F75-2,COLUMN(W75)-1),1,MIN($F75-1,COLUMN(W75))))=0,$J75,""),"")),"")),""),"")</f>
        <v/>
      </c>
      <c r="AL75" s="340" t="str">
        <f ca="1">IF(AL$5&lt;&gt;"",
IF(AL$5&gt;='2.1 Kraftwerk allgemein'!$F$15,
IF(AL$5&lt;='2.1 Kraftwerk allgemein'!$F$16,
$J75*INDEX('2.1 Kraftwerk allgemein'!$H$16:$S$16,,MATCH('2.5 CAPEX'!AL$5,'2.1 Kraftwerk allgemein'!$H$15:$S$15,0)),
IF(AND($M75="x",$F75&lt;&gt;0),
IF($F75=1,$J75,
IF('2.1 Kraftwerk allgemein'!$F$17-'2.5 CAPEX'!AL$5&gt;='2.5 CAPEX'!$F75*'1.1 Allgemein'!$I$27,
IF(SUM(OFFSET(AK75,0,-MIN($F75-2,COLUMN(X75)-1),1,MIN($F75-1,COLUMN(X75))))=0,$J75,""),"")),"")),""),"")</f>
        <v/>
      </c>
      <c r="AM75" s="340" t="str">
        <f ca="1">IF(AM$5&lt;&gt;"",
IF(AM$5&gt;='2.1 Kraftwerk allgemein'!$F$15,
IF(AM$5&lt;='2.1 Kraftwerk allgemein'!$F$16,
$J75*INDEX('2.1 Kraftwerk allgemein'!$H$16:$S$16,,MATCH('2.5 CAPEX'!AM$5,'2.1 Kraftwerk allgemein'!$H$15:$S$15,0)),
IF(AND($M75="x",$F75&lt;&gt;0),
IF($F75=1,$J75,
IF('2.1 Kraftwerk allgemein'!$F$17-'2.5 CAPEX'!AM$5&gt;='2.5 CAPEX'!$F75*'1.1 Allgemein'!$I$27,
IF(SUM(OFFSET(AL75,0,-MIN($F75-2,COLUMN(Y75)-1),1,MIN($F75-1,COLUMN(Y75))))=0,$J75,""),"")),"")),""),"")</f>
        <v/>
      </c>
      <c r="AN75" s="340" t="str">
        <f ca="1">IF(AN$5&lt;&gt;"",
IF(AN$5&gt;='2.1 Kraftwerk allgemein'!$F$15,
IF(AN$5&lt;='2.1 Kraftwerk allgemein'!$F$16,
$J75*INDEX('2.1 Kraftwerk allgemein'!$H$16:$S$16,,MATCH('2.5 CAPEX'!AN$5,'2.1 Kraftwerk allgemein'!$H$15:$S$15,0)),
IF(AND($M75="x",$F75&lt;&gt;0),
IF($F75=1,$J75,
IF('2.1 Kraftwerk allgemein'!$F$17-'2.5 CAPEX'!AN$5&gt;='2.5 CAPEX'!$F75*'1.1 Allgemein'!$I$27,
IF(SUM(OFFSET(AM75,0,-MIN($F75-2,COLUMN(Z75)-1),1,MIN($F75-1,COLUMN(Z75))))=0,$J75,""),"")),"")),""),"")</f>
        <v/>
      </c>
      <c r="AO75" s="340" t="str">
        <f ca="1">IF(AO$5&lt;&gt;"",
IF(AO$5&gt;='2.1 Kraftwerk allgemein'!$F$15,
IF(AO$5&lt;='2.1 Kraftwerk allgemein'!$F$16,
$J75*INDEX('2.1 Kraftwerk allgemein'!$H$16:$S$16,,MATCH('2.5 CAPEX'!AO$5,'2.1 Kraftwerk allgemein'!$H$15:$S$15,0)),
IF(AND($M75="x",$F75&lt;&gt;0),
IF($F75=1,$J75,
IF('2.1 Kraftwerk allgemein'!$F$17-'2.5 CAPEX'!AO$5&gt;='2.5 CAPEX'!$F75*'1.1 Allgemein'!$I$27,
IF(SUM(OFFSET(AN75,0,-MIN($F75-2,COLUMN(AA75)-1),1,MIN($F75-1,COLUMN(AA75))))=0,$J75,""),"")),"")),""),"")</f>
        <v/>
      </c>
      <c r="AP75" s="340" t="str">
        <f ca="1">IF(AP$5&lt;&gt;"",
IF(AP$5&gt;='2.1 Kraftwerk allgemein'!$F$15,
IF(AP$5&lt;='2.1 Kraftwerk allgemein'!$F$16,
$J75*INDEX('2.1 Kraftwerk allgemein'!$H$16:$S$16,,MATCH('2.5 CAPEX'!AP$5,'2.1 Kraftwerk allgemein'!$H$15:$S$15,0)),
IF(AND($M75="x",$F75&lt;&gt;0),
IF($F75=1,$J75,
IF('2.1 Kraftwerk allgemein'!$F$17-'2.5 CAPEX'!AP$5&gt;='2.5 CAPEX'!$F75*'1.1 Allgemein'!$I$27,
IF(SUM(OFFSET(AO75,0,-MIN($F75-2,COLUMN(AB75)-1),1,MIN($F75-1,COLUMN(AB75))))=0,$J75,""),"")),"")),""),"")</f>
        <v/>
      </c>
      <c r="AQ75" s="340" t="str">
        <f ca="1">IF(AQ$5&lt;&gt;"",
IF(AQ$5&gt;='2.1 Kraftwerk allgemein'!$F$15,
IF(AQ$5&lt;='2.1 Kraftwerk allgemein'!$F$16,
$J75*INDEX('2.1 Kraftwerk allgemein'!$H$16:$S$16,,MATCH('2.5 CAPEX'!AQ$5,'2.1 Kraftwerk allgemein'!$H$15:$S$15,0)),
IF(AND($M75="x",$F75&lt;&gt;0),
IF($F75=1,$J75,
IF('2.1 Kraftwerk allgemein'!$F$17-'2.5 CAPEX'!AQ$5&gt;='2.5 CAPEX'!$F75*'1.1 Allgemein'!$I$27,
IF(SUM(OFFSET(AP75,0,-MIN($F75-2,COLUMN(AC75)-1),1,MIN($F75-1,COLUMN(AC75))))=0,$J75,""),"")),"")),""),"")</f>
        <v/>
      </c>
      <c r="AR75" s="340" t="str">
        <f ca="1">IF(AR$5&lt;&gt;"",
IF(AR$5&gt;='2.1 Kraftwerk allgemein'!$F$15,
IF(AR$5&lt;='2.1 Kraftwerk allgemein'!$F$16,
$J75*INDEX('2.1 Kraftwerk allgemein'!$H$16:$S$16,,MATCH('2.5 CAPEX'!AR$5,'2.1 Kraftwerk allgemein'!$H$15:$S$15,0)),
IF(AND($M75="x",$F75&lt;&gt;0),
IF($F75=1,$J75,
IF('2.1 Kraftwerk allgemein'!$F$17-'2.5 CAPEX'!AR$5&gt;='2.5 CAPEX'!$F75*'1.1 Allgemein'!$I$27,
IF(SUM(OFFSET(AQ75,0,-MIN($F75-2,COLUMN(AD75)-1),1,MIN($F75-1,COLUMN(AD75))))=0,$J75,""),"")),"")),""),"")</f>
        <v/>
      </c>
      <c r="AS75" s="340" t="str">
        <f ca="1">IF(AS$5&lt;&gt;"",
IF(AS$5&gt;='2.1 Kraftwerk allgemein'!$F$15,
IF(AS$5&lt;='2.1 Kraftwerk allgemein'!$F$16,
$J75*INDEX('2.1 Kraftwerk allgemein'!$H$16:$S$16,,MATCH('2.5 CAPEX'!AS$5,'2.1 Kraftwerk allgemein'!$H$15:$S$15,0)),
IF(AND($M75="x",$F75&lt;&gt;0),
IF($F75=1,$J75,
IF('2.1 Kraftwerk allgemein'!$F$17-'2.5 CAPEX'!AS$5&gt;='2.5 CAPEX'!$F75*'1.1 Allgemein'!$I$27,
IF(SUM(OFFSET(AR75,0,-MIN($F75-2,COLUMN(AE75)-1),1,MIN($F75-1,COLUMN(AE75))))=0,$J75,""),"")),"")),""),"")</f>
        <v/>
      </c>
      <c r="AT75" s="340" t="str">
        <f ca="1">IF(AT$5&lt;&gt;"",
IF(AT$5&gt;='2.1 Kraftwerk allgemein'!$F$15,
IF(AT$5&lt;='2.1 Kraftwerk allgemein'!$F$16,
$J75*INDEX('2.1 Kraftwerk allgemein'!$H$16:$S$16,,MATCH('2.5 CAPEX'!AT$5,'2.1 Kraftwerk allgemein'!$H$15:$S$15,0)),
IF(AND($M75="x",$F75&lt;&gt;0),
IF($F75=1,$J75,
IF('2.1 Kraftwerk allgemein'!$F$17-'2.5 CAPEX'!AT$5&gt;='2.5 CAPEX'!$F75*'1.1 Allgemein'!$I$27,
IF(SUM(OFFSET(AS75,0,-MIN($F75-2,COLUMN(AF75)-1),1,MIN($F75-1,COLUMN(AF75))))=0,$J75,""),"")),"")),""),"")</f>
        <v/>
      </c>
      <c r="AU75" s="340" t="str">
        <f ca="1">IF(AU$5&lt;&gt;"",
IF(AU$5&gt;='2.1 Kraftwerk allgemein'!$F$15,
IF(AU$5&lt;='2.1 Kraftwerk allgemein'!$F$16,
$J75*INDEX('2.1 Kraftwerk allgemein'!$H$16:$S$16,,MATCH('2.5 CAPEX'!AU$5,'2.1 Kraftwerk allgemein'!$H$15:$S$15,0)),
IF(AND($M75="x",$F75&lt;&gt;0),
IF($F75=1,$J75,
IF('2.1 Kraftwerk allgemein'!$F$17-'2.5 CAPEX'!AU$5&gt;='2.5 CAPEX'!$F75*'1.1 Allgemein'!$I$27,
IF(SUM(OFFSET(AT75,0,-MIN($F75-2,COLUMN(AG75)-1),1,MIN($F75-1,COLUMN(AG75))))=0,$J75,""),"")),"")),""),"")</f>
        <v/>
      </c>
      <c r="AV75" s="340" t="str">
        <f ca="1">IF(AV$5&lt;&gt;"",
IF(AV$5&gt;='2.1 Kraftwerk allgemein'!$F$15,
IF(AV$5&lt;='2.1 Kraftwerk allgemein'!$F$16,
$J75*INDEX('2.1 Kraftwerk allgemein'!$H$16:$S$16,,MATCH('2.5 CAPEX'!AV$5,'2.1 Kraftwerk allgemein'!$H$15:$S$15,0)),
IF(AND($M75="x",$F75&lt;&gt;0),
IF($F75=1,$J75,
IF('2.1 Kraftwerk allgemein'!$F$17-'2.5 CAPEX'!AV$5&gt;='2.5 CAPEX'!$F75*'1.1 Allgemein'!$I$27,
IF(SUM(OFFSET(AU75,0,-MIN($F75-2,COLUMN(AH75)-1),1,MIN($F75-1,COLUMN(AH75))))=0,$J75,""),"")),"")),""),"")</f>
        <v/>
      </c>
      <c r="AW75" s="340" t="str">
        <f ca="1">IF(AW$5&lt;&gt;"",
IF(AW$5&gt;='2.1 Kraftwerk allgemein'!$F$15,
IF(AW$5&lt;='2.1 Kraftwerk allgemein'!$F$16,
$J75*INDEX('2.1 Kraftwerk allgemein'!$H$16:$S$16,,MATCH('2.5 CAPEX'!AW$5,'2.1 Kraftwerk allgemein'!$H$15:$S$15,0)),
IF(AND($M75="x",$F75&lt;&gt;0),
IF($F75=1,$J75,
IF('2.1 Kraftwerk allgemein'!$F$17-'2.5 CAPEX'!AW$5&gt;='2.5 CAPEX'!$F75*'1.1 Allgemein'!$I$27,
IF(SUM(OFFSET(AV75,0,-MIN($F75-2,COLUMN(AI75)-1),1,MIN($F75-1,COLUMN(AI75))))=0,$J75,""),"")),"")),""),"")</f>
        <v/>
      </c>
      <c r="AX75" s="340" t="str">
        <f ca="1">IF(AX$5&lt;&gt;"",
IF(AX$5&gt;='2.1 Kraftwerk allgemein'!$F$15,
IF(AX$5&lt;='2.1 Kraftwerk allgemein'!$F$16,
$J75*INDEX('2.1 Kraftwerk allgemein'!$H$16:$S$16,,MATCH('2.5 CAPEX'!AX$5,'2.1 Kraftwerk allgemein'!$H$15:$S$15,0)),
IF(AND($M75="x",$F75&lt;&gt;0),
IF($F75=1,$J75,
IF('2.1 Kraftwerk allgemein'!$F$17-'2.5 CAPEX'!AX$5&gt;='2.5 CAPEX'!$F75*'1.1 Allgemein'!$I$27,
IF(SUM(OFFSET(AW75,0,-MIN($F75-2,COLUMN(AJ75)-1),1,MIN($F75-1,COLUMN(AJ75))))=0,$J75,""),"")),"")),""),"")</f>
        <v/>
      </c>
      <c r="AY75" s="340" t="str">
        <f ca="1">IF(AY$5&lt;&gt;"",
IF(AY$5&gt;='2.1 Kraftwerk allgemein'!$F$15,
IF(AY$5&lt;='2.1 Kraftwerk allgemein'!$F$16,
$J75*INDEX('2.1 Kraftwerk allgemein'!$H$16:$S$16,,MATCH('2.5 CAPEX'!AY$5,'2.1 Kraftwerk allgemein'!$H$15:$S$15,0)),
IF(AND($M75="x",$F75&lt;&gt;0),
IF($F75=1,$J75,
IF('2.1 Kraftwerk allgemein'!$F$17-'2.5 CAPEX'!AY$5&gt;='2.5 CAPEX'!$F75*'1.1 Allgemein'!$I$27,
IF(SUM(OFFSET(AX75,0,-MIN($F75-2,COLUMN(AK75)-1),1,MIN($F75-1,COLUMN(AK75))))=0,$J75,""),"")),"")),""),"")</f>
        <v/>
      </c>
      <c r="AZ75" s="340" t="str">
        <f ca="1">IF(AZ$5&lt;&gt;"",
IF(AZ$5&gt;='2.1 Kraftwerk allgemein'!$F$15,
IF(AZ$5&lt;='2.1 Kraftwerk allgemein'!$F$16,
$J75*INDEX('2.1 Kraftwerk allgemein'!$H$16:$S$16,,MATCH('2.5 CAPEX'!AZ$5,'2.1 Kraftwerk allgemein'!$H$15:$S$15,0)),
IF(AND($M75="x",$F75&lt;&gt;0),
IF($F75=1,$J75,
IF('2.1 Kraftwerk allgemein'!$F$17-'2.5 CAPEX'!AZ$5&gt;='2.5 CAPEX'!$F75*'1.1 Allgemein'!$I$27,
IF(SUM(OFFSET(AY75,0,-MIN($F75-2,COLUMN(AL75)-1),1,MIN($F75-1,COLUMN(AL75))))=0,$J75,""),"")),"")),""),"")</f>
        <v/>
      </c>
      <c r="BA75" s="340" t="str">
        <f ca="1">IF(BA$5&lt;&gt;"",
IF(BA$5&gt;='2.1 Kraftwerk allgemein'!$F$15,
IF(BA$5&lt;='2.1 Kraftwerk allgemein'!$F$16,
$J75*INDEX('2.1 Kraftwerk allgemein'!$H$16:$S$16,,MATCH('2.5 CAPEX'!BA$5,'2.1 Kraftwerk allgemein'!$H$15:$S$15,0)),
IF(AND($M75="x",$F75&lt;&gt;0),
IF($F75=1,$J75,
IF('2.1 Kraftwerk allgemein'!$F$17-'2.5 CAPEX'!BA$5&gt;='2.5 CAPEX'!$F75*'1.1 Allgemein'!$I$27,
IF(SUM(OFFSET(AZ75,0,-MIN($F75-2,COLUMN(AM75)-1),1,MIN($F75-1,COLUMN(AM75))))=0,$J75,""),"")),"")),""),"")</f>
        <v/>
      </c>
      <c r="BB75" s="340" t="str">
        <f ca="1">IF(BB$5&lt;&gt;"",
IF(BB$5&gt;='2.1 Kraftwerk allgemein'!$F$15,
IF(BB$5&lt;='2.1 Kraftwerk allgemein'!$F$16,
$J75*INDEX('2.1 Kraftwerk allgemein'!$H$16:$S$16,,MATCH('2.5 CAPEX'!BB$5,'2.1 Kraftwerk allgemein'!$H$15:$S$15,0)),
IF(AND($M75="x",$F75&lt;&gt;0),
IF($F75=1,$J75,
IF('2.1 Kraftwerk allgemein'!$F$17-'2.5 CAPEX'!BB$5&gt;='2.5 CAPEX'!$F75*'1.1 Allgemein'!$I$27,
IF(SUM(OFFSET(BA75,0,-MIN($F75-2,COLUMN(AN75)-1),1,MIN($F75-1,COLUMN(AN75))))=0,$J75,""),"")),"")),""),"")</f>
        <v/>
      </c>
      <c r="BC75" s="340" t="str">
        <f ca="1">IF(BC$5&lt;&gt;"",
IF(BC$5&gt;='2.1 Kraftwerk allgemein'!$F$15,
IF(BC$5&lt;='2.1 Kraftwerk allgemein'!$F$16,
$J75*INDEX('2.1 Kraftwerk allgemein'!$H$16:$S$16,,MATCH('2.5 CAPEX'!BC$5,'2.1 Kraftwerk allgemein'!$H$15:$S$15,0)),
IF(AND($M75="x",$F75&lt;&gt;0),
IF($F75=1,$J75,
IF('2.1 Kraftwerk allgemein'!$F$17-'2.5 CAPEX'!BC$5&gt;='2.5 CAPEX'!$F75*'1.1 Allgemein'!$I$27,
IF(SUM(OFFSET(BB75,0,-MIN($F75-2,COLUMN(AO75)-1),1,MIN($F75-1,COLUMN(AO75))))=0,$J75,""),"")),"")),""),"")</f>
        <v/>
      </c>
      <c r="BD75" s="340" t="str">
        <f ca="1">IF(BD$5&lt;&gt;"",
IF(BD$5&gt;='2.1 Kraftwerk allgemein'!$F$15,
IF(BD$5&lt;='2.1 Kraftwerk allgemein'!$F$16,
$J75*INDEX('2.1 Kraftwerk allgemein'!$H$16:$S$16,,MATCH('2.5 CAPEX'!BD$5,'2.1 Kraftwerk allgemein'!$H$15:$S$15,0)),
IF(AND($M75="x",$F75&lt;&gt;0),
IF($F75=1,$J75,
IF('2.1 Kraftwerk allgemein'!$F$17-'2.5 CAPEX'!BD$5&gt;='2.5 CAPEX'!$F75*'1.1 Allgemein'!$I$27,
IF(SUM(OFFSET(BC75,0,-MIN($F75-2,COLUMN(AP75)-1),1,MIN($F75-1,COLUMN(AP75))))=0,$J75,""),"")),"")),""),"")</f>
        <v/>
      </c>
      <c r="BE75" s="340" t="str">
        <f ca="1">IF(BE$5&lt;&gt;"",
IF(BE$5&gt;='2.1 Kraftwerk allgemein'!$F$15,
IF(BE$5&lt;='2.1 Kraftwerk allgemein'!$F$16,
$J75*INDEX('2.1 Kraftwerk allgemein'!$H$16:$S$16,,MATCH('2.5 CAPEX'!BE$5,'2.1 Kraftwerk allgemein'!$H$15:$S$15,0)),
IF(AND($M75="x",$F75&lt;&gt;0),
IF($F75=1,$J75,
IF('2.1 Kraftwerk allgemein'!$F$17-'2.5 CAPEX'!BE$5&gt;='2.5 CAPEX'!$F75*'1.1 Allgemein'!$I$27,
IF(SUM(OFFSET(BD75,0,-MIN($F75-2,COLUMN(AQ75)-1),1,MIN($F75-1,COLUMN(AQ75))))=0,$J75,""),"")),"")),""),"")</f>
        <v/>
      </c>
      <c r="BF75" s="340" t="str">
        <f ca="1">IF(BF$5&lt;&gt;"",
IF(BF$5&gt;='2.1 Kraftwerk allgemein'!$F$15,
IF(BF$5&lt;='2.1 Kraftwerk allgemein'!$F$16,
$J75*INDEX('2.1 Kraftwerk allgemein'!$H$16:$S$16,,MATCH('2.5 CAPEX'!BF$5,'2.1 Kraftwerk allgemein'!$H$15:$S$15,0)),
IF(AND($M75="x",$F75&lt;&gt;0),
IF($F75=1,$J75,
IF('2.1 Kraftwerk allgemein'!$F$17-'2.5 CAPEX'!BF$5&gt;='2.5 CAPEX'!$F75*'1.1 Allgemein'!$I$27,
IF(SUM(OFFSET(BE75,0,-MIN($F75-2,COLUMN(AR75)-1),1,MIN($F75-1,COLUMN(AR75))))=0,$J75,""),"")),"")),""),"")</f>
        <v/>
      </c>
      <c r="BG75" s="340" t="str">
        <f ca="1">IF(BG$5&lt;&gt;"",
IF(BG$5&gt;='2.1 Kraftwerk allgemein'!$F$15,
IF(BG$5&lt;='2.1 Kraftwerk allgemein'!$F$16,
$J75*INDEX('2.1 Kraftwerk allgemein'!$H$16:$S$16,,MATCH('2.5 CAPEX'!BG$5,'2.1 Kraftwerk allgemein'!$H$15:$S$15,0)),
IF(AND($M75="x",$F75&lt;&gt;0),
IF($F75=1,$J75,
IF('2.1 Kraftwerk allgemein'!$F$17-'2.5 CAPEX'!BG$5&gt;='2.5 CAPEX'!$F75*'1.1 Allgemein'!$I$27,
IF(SUM(OFFSET(BF75,0,-MIN($F75-2,COLUMN(AS75)-1),1,MIN($F75-1,COLUMN(AS75))))=0,$J75,""),"")),"")),""),"")</f>
        <v/>
      </c>
      <c r="BH75" s="340" t="str">
        <f ca="1">IF(BH$5&lt;&gt;"",
IF(BH$5&gt;='2.1 Kraftwerk allgemein'!$F$15,
IF(BH$5&lt;='2.1 Kraftwerk allgemein'!$F$16,
$J75*INDEX('2.1 Kraftwerk allgemein'!$H$16:$S$16,,MATCH('2.5 CAPEX'!BH$5,'2.1 Kraftwerk allgemein'!$H$15:$S$15,0)),
IF(AND($M75="x",$F75&lt;&gt;0),
IF($F75=1,$J75,
IF('2.1 Kraftwerk allgemein'!$F$17-'2.5 CAPEX'!BH$5&gt;='2.5 CAPEX'!$F75*'1.1 Allgemein'!$I$27,
IF(SUM(OFFSET(BG75,0,-MIN($F75-2,COLUMN(AT75)-1),1,MIN($F75-1,COLUMN(AT75))))=0,$J75,""),"")),"")),""),"")</f>
        <v/>
      </c>
      <c r="BI75" s="340" t="str">
        <f ca="1">IF(BI$5&lt;&gt;"",
IF(BI$5&gt;='2.1 Kraftwerk allgemein'!$F$15,
IF(BI$5&lt;='2.1 Kraftwerk allgemein'!$F$16,
$J75*INDEX('2.1 Kraftwerk allgemein'!$H$16:$S$16,,MATCH('2.5 CAPEX'!BI$5,'2.1 Kraftwerk allgemein'!$H$15:$S$15,0)),
IF(AND($M75="x",$F75&lt;&gt;0),
IF($F75=1,$J75,
IF('2.1 Kraftwerk allgemein'!$F$17-'2.5 CAPEX'!BI$5&gt;='2.5 CAPEX'!$F75*'1.1 Allgemein'!$I$27,
IF(SUM(OFFSET(BH75,0,-MIN($F75-2,COLUMN(AU75)-1),1,MIN($F75-1,COLUMN(AU75))))=0,$J75,""),"")),"")),""),"")</f>
        <v/>
      </c>
      <c r="BJ75" s="340" t="str">
        <f ca="1">IF(BJ$5&lt;&gt;"",
IF(BJ$5&gt;='2.1 Kraftwerk allgemein'!$F$15,
IF(BJ$5&lt;='2.1 Kraftwerk allgemein'!$F$16,
$J75*INDEX('2.1 Kraftwerk allgemein'!$H$16:$S$16,,MATCH('2.5 CAPEX'!BJ$5,'2.1 Kraftwerk allgemein'!$H$15:$S$15,0)),
IF(AND($M75="x",$F75&lt;&gt;0),
IF($F75=1,$J75,
IF('2.1 Kraftwerk allgemein'!$F$17-'2.5 CAPEX'!BJ$5&gt;='2.5 CAPEX'!$F75*'1.1 Allgemein'!$I$27,
IF(SUM(OFFSET(BI75,0,-MIN($F75-2,COLUMN(AV75)-1),1,MIN($F75-1,COLUMN(AV75))))=0,$J75,""),"")),"")),""),"")</f>
        <v/>
      </c>
      <c r="BK75" s="340" t="str">
        <f ca="1">IF(BK$5&lt;&gt;"",
IF(BK$5&gt;='2.1 Kraftwerk allgemein'!$F$15,
IF(BK$5&lt;='2.1 Kraftwerk allgemein'!$F$16,
$J75*INDEX('2.1 Kraftwerk allgemein'!$H$16:$S$16,,MATCH('2.5 CAPEX'!BK$5,'2.1 Kraftwerk allgemein'!$H$15:$S$15,0)),
IF(AND($M75="x",$F75&lt;&gt;0),
IF($F75=1,$J75,
IF('2.1 Kraftwerk allgemein'!$F$17-'2.5 CAPEX'!BK$5&gt;='2.5 CAPEX'!$F75*'1.1 Allgemein'!$I$27,
IF(SUM(OFFSET(BJ75,0,-MIN($F75-2,COLUMN(AW75)-1),1,MIN($F75-1,COLUMN(AW75))))=0,$J75,""),"")),"")),""),"")</f>
        <v/>
      </c>
      <c r="BL75" s="340" t="str">
        <f ca="1">IF(BL$5&lt;&gt;"",
IF(BL$5&gt;='2.1 Kraftwerk allgemein'!$F$15,
IF(BL$5&lt;='2.1 Kraftwerk allgemein'!$F$16,
$J75*INDEX('2.1 Kraftwerk allgemein'!$H$16:$S$16,,MATCH('2.5 CAPEX'!BL$5,'2.1 Kraftwerk allgemein'!$H$15:$S$15,0)),
IF(AND($M75="x",$F75&lt;&gt;0),
IF($F75=1,$J75,
IF('2.1 Kraftwerk allgemein'!$F$17-'2.5 CAPEX'!BL$5&gt;='2.5 CAPEX'!$F75*'1.1 Allgemein'!$I$27,
IF(SUM(OFFSET(BK75,0,-MIN($F75-2,COLUMN(AX75)-1),1,MIN($F75-1,COLUMN(AX75))))=0,$J75,""),"")),"")),""),"")</f>
        <v/>
      </c>
      <c r="BM75" s="340" t="str">
        <f ca="1">IF(BM$5&lt;&gt;"",
IF(BM$5&gt;='2.1 Kraftwerk allgemein'!$F$15,
IF(BM$5&lt;='2.1 Kraftwerk allgemein'!$F$16,
$J75*INDEX('2.1 Kraftwerk allgemein'!$H$16:$S$16,,MATCH('2.5 CAPEX'!BM$5,'2.1 Kraftwerk allgemein'!$H$15:$S$15,0)),
IF(AND($M75="x",$F75&lt;&gt;0),
IF($F75=1,$J75,
IF('2.1 Kraftwerk allgemein'!$F$17-'2.5 CAPEX'!BM$5&gt;='2.5 CAPEX'!$F75*'1.1 Allgemein'!$I$27,
IF(SUM(OFFSET(BL75,0,-MIN($F75-2,COLUMN(AY75)-1),1,MIN($F75-1,COLUMN(AY75))))=0,$J75,""),"")),"")),""),"")</f>
        <v/>
      </c>
      <c r="BN75" s="340" t="str">
        <f ca="1">IF(BN$5&lt;&gt;"",
IF(BN$5&gt;='2.1 Kraftwerk allgemein'!$F$15,
IF(BN$5&lt;='2.1 Kraftwerk allgemein'!$F$16,
$J75*INDEX('2.1 Kraftwerk allgemein'!$H$16:$S$16,,MATCH('2.5 CAPEX'!BN$5,'2.1 Kraftwerk allgemein'!$H$15:$S$15,0)),
IF(AND($M75="x",$F75&lt;&gt;0),
IF($F75=1,$J75,
IF('2.1 Kraftwerk allgemein'!$F$17-'2.5 CAPEX'!BN$5&gt;='2.5 CAPEX'!$F75*'1.1 Allgemein'!$I$27,
IF(SUM(OFFSET(BM75,0,-MIN($F75-2,COLUMN(AZ75)-1),1,MIN($F75-1,COLUMN(AZ75))))=0,$J75,""),"")),"")),""),"")</f>
        <v/>
      </c>
      <c r="BO75" s="340" t="str">
        <f ca="1">IF(BO$5&lt;&gt;"",
IF(BO$5&gt;='2.1 Kraftwerk allgemein'!$F$15,
IF(BO$5&lt;='2.1 Kraftwerk allgemein'!$F$16,
$J75*INDEX('2.1 Kraftwerk allgemein'!$H$16:$S$16,,MATCH('2.5 CAPEX'!BO$5,'2.1 Kraftwerk allgemein'!$H$15:$S$15,0)),
IF(AND($M75="x",$F75&lt;&gt;0),
IF($F75=1,$J75,
IF('2.1 Kraftwerk allgemein'!$F$17-'2.5 CAPEX'!BO$5&gt;='2.5 CAPEX'!$F75*'1.1 Allgemein'!$I$27,
IF(SUM(OFFSET(BN75,0,-MIN($F75-2,COLUMN(BA75)-1),1,MIN($F75-1,COLUMN(BA75))))=0,$J75,""),"")),"")),""),"")</f>
        <v/>
      </c>
      <c r="BP75" s="340" t="str">
        <f ca="1">IF(BP$5&lt;&gt;"",
IF(BP$5&gt;='2.1 Kraftwerk allgemein'!$F$15,
IF(BP$5&lt;='2.1 Kraftwerk allgemein'!$F$16,
$J75*INDEX('2.1 Kraftwerk allgemein'!$H$16:$S$16,,MATCH('2.5 CAPEX'!BP$5,'2.1 Kraftwerk allgemein'!$H$15:$S$15,0)),
IF(AND($M75="x",$F75&lt;&gt;0),
IF($F75=1,$J75,
IF('2.1 Kraftwerk allgemein'!$F$17-'2.5 CAPEX'!BP$5&gt;='2.5 CAPEX'!$F75*'1.1 Allgemein'!$I$27,
IF(SUM(OFFSET(BO75,0,-MIN($F75-2,COLUMN(BB75)-1),1,MIN($F75-1,COLUMN(BB75))))=0,$J75,""),"")),"")),""),"")</f>
        <v/>
      </c>
      <c r="BQ75" s="340" t="str">
        <f ca="1">IF(BQ$5&lt;&gt;"",
IF(BQ$5&gt;='2.1 Kraftwerk allgemein'!$F$15,
IF(BQ$5&lt;='2.1 Kraftwerk allgemein'!$F$16,
$J75*INDEX('2.1 Kraftwerk allgemein'!$H$16:$S$16,,MATCH('2.5 CAPEX'!BQ$5,'2.1 Kraftwerk allgemein'!$H$15:$S$15,0)),
IF(AND($M75="x",$F75&lt;&gt;0),
IF($F75=1,$J75,
IF('2.1 Kraftwerk allgemein'!$F$17-'2.5 CAPEX'!BQ$5&gt;='2.5 CAPEX'!$F75*'1.1 Allgemein'!$I$27,
IF(SUM(OFFSET(BP75,0,-MIN($F75-2,COLUMN(BC75)-1),1,MIN($F75-1,COLUMN(BC75))))=0,$J75,""),"")),"")),""),"")</f>
        <v/>
      </c>
      <c r="BR75" s="340" t="str">
        <f ca="1">IF(BR$5&lt;&gt;"",
IF(BR$5&gt;='2.1 Kraftwerk allgemein'!$F$15,
IF(BR$5&lt;='2.1 Kraftwerk allgemein'!$F$16,
$J75*INDEX('2.1 Kraftwerk allgemein'!$H$16:$S$16,,MATCH('2.5 CAPEX'!BR$5,'2.1 Kraftwerk allgemein'!$H$15:$S$15,0)),
IF(AND($M75="x",$F75&lt;&gt;0),
IF($F75=1,$J75,
IF('2.1 Kraftwerk allgemein'!$F$17-'2.5 CAPEX'!BR$5&gt;='2.5 CAPEX'!$F75*'1.1 Allgemein'!$I$27,
IF(SUM(OFFSET(BQ75,0,-MIN($F75-2,COLUMN(BD75)-1),1,MIN($F75-1,COLUMN(BD75))))=0,$J75,""),"")),"")),""),"")</f>
        <v/>
      </c>
      <c r="BS75" s="340" t="str">
        <f ca="1">IF(BS$5&lt;&gt;"",
IF(BS$5&gt;='2.1 Kraftwerk allgemein'!$F$15,
IF(BS$5&lt;='2.1 Kraftwerk allgemein'!$F$16,
$J75*INDEX('2.1 Kraftwerk allgemein'!$H$16:$S$16,,MATCH('2.5 CAPEX'!BS$5,'2.1 Kraftwerk allgemein'!$H$15:$S$15,0)),
IF(AND($M75="x",$F75&lt;&gt;0),
IF($F75=1,$J75,
IF('2.1 Kraftwerk allgemein'!$F$17-'2.5 CAPEX'!BS$5&gt;='2.5 CAPEX'!$F75*'1.1 Allgemein'!$I$27,
IF(SUM(OFFSET(BR75,0,-MIN($F75-2,COLUMN(BE75)-1),1,MIN($F75-1,COLUMN(BE75))))=0,$J75,""),"")),"")),""),"")</f>
        <v/>
      </c>
      <c r="BT75" s="340" t="str">
        <f ca="1">IF(BT$5&lt;&gt;"",
IF(BT$5&gt;='2.1 Kraftwerk allgemein'!$F$15,
IF(BT$5&lt;='2.1 Kraftwerk allgemein'!$F$16,
$J75*INDEX('2.1 Kraftwerk allgemein'!$H$16:$S$16,,MATCH('2.5 CAPEX'!BT$5,'2.1 Kraftwerk allgemein'!$H$15:$S$15,0)),
IF(AND($M75="x",$F75&lt;&gt;0),
IF($F75=1,$J75,
IF('2.1 Kraftwerk allgemein'!$F$17-'2.5 CAPEX'!BT$5&gt;='2.5 CAPEX'!$F75*'1.1 Allgemein'!$I$27,
IF(SUM(OFFSET(BS75,0,-MIN($F75-2,COLUMN(BF75)-1),1,MIN($F75-1,COLUMN(BF75))))=0,$J75,""),"")),"")),""),"")</f>
        <v/>
      </c>
      <c r="BU75" s="340" t="str">
        <f ca="1">IF(BU$5&lt;&gt;"",
IF(BU$5&gt;='2.1 Kraftwerk allgemein'!$F$15,
IF(BU$5&lt;='2.1 Kraftwerk allgemein'!$F$16,
$J75*INDEX('2.1 Kraftwerk allgemein'!$H$16:$S$16,,MATCH('2.5 CAPEX'!BU$5,'2.1 Kraftwerk allgemein'!$H$15:$S$15,0)),
IF(AND($M75="x",$F75&lt;&gt;0),
IF($F75=1,$J75,
IF('2.1 Kraftwerk allgemein'!$F$17-'2.5 CAPEX'!BU$5&gt;='2.5 CAPEX'!$F75*'1.1 Allgemein'!$I$27,
IF(SUM(OFFSET(BT75,0,-MIN($F75-2,COLUMN(BG75)-1),1,MIN($F75-1,COLUMN(BG75))))=0,$J75,""),"")),"")),""),"")</f>
        <v/>
      </c>
      <c r="BV75" s="340" t="str">
        <f ca="1">IF(BV$5&lt;&gt;"",
IF(BV$5&gt;='2.1 Kraftwerk allgemein'!$F$15,
IF(BV$5&lt;='2.1 Kraftwerk allgemein'!$F$16,
$J75*INDEX('2.1 Kraftwerk allgemein'!$H$16:$S$16,,MATCH('2.5 CAPEX'!BV$5,'2.1 Kraftwerk allgemein'!$H$15:$S$15,0)),
IF(AND($M75="x",$F75&lt;&gt;0),
IF($F75=1,$J75,
IF('2.1 Kraftwerk allgemein'!$F$17-'2.5 CAPEX'!BV$5&gt;='2.5 CAPEX'!$F75*'1.1 Allgemein'!$I$27,
IF(SUM(OFFSET(BU75,0,-MIN($F75-2,COLUMN(BH75)-1),1,MIN($F75-1,COLUMN(BH75))))=0,$J75,""),"")),"")),""),"")</f>
        <v/>
      </c>
      <c r="BW75" s="340" t="str">
        <f ca="1">IF(BW$5&lt;&gt;"",
IF(BW$5&gt;='2.1 Kraftwerk allgemein'!$F$15,
IF(BW$5&lt;='2.1 Kraftwerk allgemein'!$F$16,
$J75*INDEX('2.1 Kraftwerk allgemein'!$H$16:$S$16,,MATCH('2.5 CAPEX'!BW$5,'2.1 Kraftwerk allgemein'!$H$15:$S$15,0)),
IF(AND($M75="x",$F75&lt;&gt;0),
IF($F75=1,$J75,
IF('2.1 Kraftwerk allgemein'!$F$17-'2.5 CAPEX'!BW$5&gt;='2.5 CAPEX'!$F75*'1.1 Allgemein'!$I$27,
IF(SUM(OFFSET(BV75,0,-MIN($F75-2,COLUMN(BI75)-1),1,MIN($F75-1,COLUMN(BI75))))=0,$J75,""),"")),"")),""),"")</f>
        <v/>
      </c>
      <c r="BX75" s="340" t="str">
        <f ca="1">IF(BX$5&lt;&gt;"",
IF(BX$5&gt;='2.1 Kraftwerk allgemein'!$F$15,
IF(BX$5&lt;='2.1 Kraftwerk allgemein'!$F$16,
$J75*INDEX('2.1 Kraftwerk allgemein'!$H$16:$S$16,,MATCH('2.5 CAPEX'!BX$5,'2.1 Kraftwerk allgemein'!$H$15:$S$15,0)),
IF(AND($M75="x",$F75&lt;&gt;0),
IF($F75=1,$J75,
IF('2.1 Kraftwerk allgemein'!$F$17-'2.5 CAPEX'!BX$5&gt;='2.5 CAPEX'!$F75*'1.1 Allgemein'!$I$27,
IF(SUM(OFFSET(BW75,0,-MIN($F75-2,COLUMN(BJ75)-1),1,MIN($F75-1,COLUMN(BJ75))))=0,$J75,""),"")),"")),""),"")</f>
        <v/>
      </c>
      <c r="BY75" s="340" t="str">
        <f ca="1">IF(BY$5&lt;&gt;"",
IF(BY$5&gt;='2.1 Kraftwerk allgemein'!$F$15,
IF(BY$5&lt;='2.1 Kraftwerk allgemein'!$F$16,
$J75*INDEX('2.1 Kraftwerk allgemein'!$H$16:$S$16,,MATCH('2.5 CAPEX'!BY$5,'2.1 Kraftwerk allgemein'!$H$15:$S$15,0)),
IF(AND($M75="x",$F75&lt;&gt;0),
IF($F75=1,$J75,
IF('2.1 Kraftwerk allgemein'!$F$17-'2.5 CAPEX'!BY$5&gt;='2.5 CAPEX'!$F75*'1.1 Allgemein'!$I$27,
IF(SUM(OFFSET(BX75,0,-MIN($F75-2,COLUMN(BK75)-1),1,MIN($F75-1,COLUMN(BK75))))=0,$J75,""),"")),"")),""),"")</f>
        <v/>
      </c>
      <c r="BZ75" s="340" t="str">
        <f ca="1">IF(BZ$5&lt;&gt;"",
IF(BZ$5&gt;='2.1 Kraftwerk allgemein'!$F$15,
IF(BZ$5&lt;='2.1 Kraftwerk allgemein'!$F$16,
$J75*INDEX('2.1 Kraftwerk allgemein'!$H$16:$S$16,,MATCH('2.5 CAPEX'!BZ$5,'2.1 Kraftwerk allgemein'!$H$15:$S$15,0)),
IF(AND($M75="x",$F75&lt;&gt;0),
IF($F75=1,$J75,
IF('2.1 Kraftwerk allgemein'!$F$17-'2.5 CAPEX'!BZ$5&gt;='2.5 CAPEX'!$F75*'1.1 Allgemein'!$I$27,
IF(SUM(OFFSET(BY75,0,-MIN($F75-2,COLUMN(BL75)-1),1,MIN($F75-1,COLUMN(BL75))))=0,$J75,""),"")),"")),""),"")</f>
        <v/>
      </c>
      <c r="CA75" s="340" t="str">
        <f ca="1">IF(CA$5&lt;&gt;"",
IF(CA$5&gt;='2.1 Kraftwerk allgemein'!$F$15,
IF(CA$5&lt;='2.1 Kraftwerk allgemein'!$F$16,
$J75*INDEX('2.1 Kraftwerk allgemein'!$H$16:$S$16,,MATCH('2.5 CAPEX'!CA$5,'2.1 Kraftwerk allgemein'!$H$15:$S$15,0)),
IF(AND($M75="x",$F75&lt;&gt;0),
IF($F75=1,$J75,
IF('2.1 Kraftwerk allgemein'!$F$17-'2.5 CAPEX'!CA$5&gt;='2.5 CAPEX'!$F75*'1.1 Allgemein'!$I$27,
IF(SUM(OFFSET(BZ75,0,-MIN($F75-2,COLUMN(BM75)-1),1,MIN($F75-1,COLUMN(BM75))))=0,$J75,""),"")),"")),""),"")</f>
        <v/>
      </c>
      <c r="CB75" s="340" t="str">
        <f ca="1">IF(CB$5&lt;&gt;"",
IF(CB$5&gt;='2.1 Kraftwerk allgemein'!$F$15,
IF(CB$5&lt;='2.1 Kraftwerk allgemein'!$F$16,
$J75*INDEX('2.1 Kraftwerk allgemein'!$H$16:$S$16,,MATCH('2.5 CAPEX'!CB$5,'2.1 Kraftwerk allgemein'!$H$15:$S$15,0)),
IF(AND($M75="x",$F75&lt;&gt;0),
IF($F75=1,$J75,
IF('2.1 Kraftwerk allgemein'!$F$17-'2.5 CAPEX'!CB$5&gt;='2.5 CAPEX'!$F75*'1.1 Allgemein'!$I$27,
IF(SUM(OFFSET(CA75,0,-MIN($F75-2,COLUMN(BN75)-1),1,MIN($F75-1,COLUMN(BN75))))=0,$J75,""),"")),"")),""),"")</f>
        <v/>
      </c>
      <c r="CC75" s="340" t="str">
        <f ca="1">IF(CC$5&lt;&gt;"",
IF(CC$5&gt;='2.1 Kraftwerk allgemein'!$F$15,
IF(CC$5&lt;='2.1 Kraftwerk allgemein'!$F$16,
$J75*INDEX('2.1 Kraftwerk allgemein'!$H$16:$S$16,,MATCH('2.5 CAPEX'!CC$5,'2.1 Kraftwerk allgemein'!$H$15:$S$15,0)),
IF(AND($M75="x",$F75&lt;&gt;0),
IF($F75=1,$J75,
IF('2.1 Kraftwerk allgemein'!$F$17-'2.5 CAPEX'!CC$5&gt;='2.5 CAPEX'!$F75*'1.1 Allgemein'!$I$27,
IF(SUM(OFFSET(CB75,0,-MIN($F75-2,COLUMN(BO75)-1),1,MIN($F75-1,COLUMN(BO75))))=0,$J75,""),"")),"")),""),"")</f>
        <v/>
      </c>
      <c r="CD75" s="340" t="str">
        <f ca="1">IF(CD$5&lt;&gt;"",
IF(CD$5&gt;='2.1 Kraftwerk allgemein'!$F$15,
IF(CD$5&lt;='2.1 Kraftwerk allgemein'!$F$16,
$J75*INDEX('2.1 Kraftwerk allgemein'!$H$16:$S$16,,MATCH('2.5 CAPEX'!CD$5,'2.1 Kraftwerk allgemein'!$H$15:$S$15,0)),
IF(AND($M75="x",$F75&lt;&gt;0),
IF($F75=1,$J75,
IF('2.1 Kraftwerk allgemein'!$F$17-'2.5 CAPEX'!CD$5&gt;='2.5 CAPEX'!$F75*'1.1 Allgemein'!$I$27,
IF(SUM(OFFSET(CC75,0,-MIN($F75-2,COLUMN(BP75)-1),1,MIN($F75-1,COLUMN(BP75))))=0,$J75,""),"")),"")),""),"")</f>
        <v/>
      </c>
      <c r="CE75" s="340" t="str">
        <f ca="1">IF(CE$5&lt;&gt;"",
IF(CE$5&gt;='2.1 Kraftwerk allgemein'!$F$15,
IF(CE$5&lt;='2.1 Kraftwerk allgemein'!$F$16,
$J75*INDEX('2.1 Kraftwerk allgemein'!$H$16:$S$16,,MATCH('2.5 CAPEX'!CE$5,'2.1 Kraftwerk allgemein'!$H$15:$S$15,0)),
IF(AND($M75="x",$F75&lt;&gt;0),
IF($F75=1,$J75,
IF('2.1 Kraftwerk allgemein'!$F$17-'2.5 CAPEX'!CE$5&gt;='2.5 CAPEX'!$F75*'1.1 Allgemein'!$I$27,
IF(SUM(OFFSET(CD75,0,-MIN($F75-2,COLUMN(BQ75)-1),1,MIN($F75-1,COLUMN(BQ75))))=0,$J75,""),"")),"")),""),"")</f>
        <v/>
      </c>
      <c r="CF75" s="340" t="str">
        <f ca="1">IF(CF$5&lt;&gt;"",
IF(CF$5&gt;='2.1 Kraftwerk allgemein'!$F$15,
IF(CF$5&lt;='2.1 Kraftwerk allgemein'!$F$16,
$J75*INDEX('2.1 Kraftwerk allgemein'!$H$16:$S$16,,MATCH('2.5 CAPEX'!CF$5,'2.1 Kraftwerk allgemein'!$H$15:$S$15,0)),
IF(AND($M75="x",$F75&lt;&gt;0),
IF($F75=1,$J75,
IF('2.1 Kraftwerk allgemein'!$F$17-'2.5 CAPEX'!CF$5&gt;='2.5 CAPEX'!$F75*'1.1 Allgemein'!$I$27,
IF(SUM(OFFSET(CE75,0,-MIN($F75-2,COLUMN(BR75)-1),1,MIN($F75-1,COLUMN(BR75))))=0,$J75,""),"")),"")),""),"")</f>
        <v/>
      </c>
      <c r="CG75" s="340" t="str">
        <f ca="1">IF(CG$5&lt;&gt;"",
IF(CG$5&gt;='2.1 Kraftwerk allgemein'!$F$15,
IF(CG$5&lt;='2.1 Kraftwerk allgemein'!$F$16,
$J75*INDEX('2.1 Kraftwerk allgemein'!$H$16:$S$16,,MATCH('2.5 CAPEX'!CG$5,'2.1 Kraftwerk allgemein'!$H$15:$S$15,0)),
IF(AND($M75="x",$F75&lt;&gt;0),
IF($F75=1,$J75,
IF('2.1 Kraftwerk allgemein'!$F$17-'2.5 CAPEX'!CG$5&gt;='2.5 CAPEX'!$F75*'1.1 Allgemein'!$I$27,
IF(SUM(OFFSET(CF75,0,-MIN($F75-2,COLUMN(BS75)-1),1,MIN($F75-1,COLUMN(BS75))))=0,$J75,""),"")),"")),""),"")</f>
        <v/>
      </c>
      <c r="CH75" s="340" t="str">
        <f ca="1">IF(CH$5&lt;&gt;"",
IF(CH$5&gt;='2.1 Kraftwerk allgemein'!$F$15,
IF(CH$5&lt;='2.1 Kraftwerk allgemein'!$F$16,
$J75*INDEX('2.1 Kraftwerk allgemein'!$H$16:$S$16,,MATCH('2.5 CAPEX'!CH$5,'2.1 Kraftwerk allgemein'!$H$15:$S$15,0)),
IF(AND($M75="x",$F75&lt;&gt;0),
IF($F75=1,$J75,
IF('2.1 Kraftwerk allgemein'!$F$17-'2.5 CAPEX'!CH$5&gt;='2.5 CAPEX'!$F75*'1.1 Allgemein'!$I$27,
IF(SUM(OFFSET(CG75,0,-MIN($F75-2,COLUMN(BT75)-1),1,MIN($F75-1,COLUMN(BT75))))=0,$J75,""),"")),"")),""),"")</f>
        <v/>
      </c>
      <c r="CI75" s="340" t="str">
        <f ca="1">IF(CI$5&lt;&gt;"",
IF(CI$5&gt;='2.1 Kraftwerk allgemein'!$F$15,
IF(CI$5&lt;='2.1 Kraftwerk allgemein'!$F$16,
$J75*INDEX('2.1 Kraftwerk allgemein'!$H$16:$S$16,,MATCH('2.5 CAPEX'!CI$5,'2.1 Kraftwerk allgemein'!$H$15:$S$15,0)),
IF(AND($M75="x",$F75&lt;&gt;0),
IF($F75=1,$J75,
IF('2.1 Kraftwerk allgemein'!$F$17-'2.5 CAPEX'!CI$5&gt;='2.5 CAPEX'!$F75*'1.1 Allgemein'!$I$27,
IF(SUM(OFFSET(CH75,0,-MIN($F75-2,COLUMN(BU75)-1),1,MIN($F75-1,COLUMN(BU75))))=0,$J75,""),"")),"")),""),"")</f>
        <v/>
      </c>
      <c r="CJ75" s="340" t="str">
        <f ca="1">IF(CJ$5&lt;&gt;"",
IF(CJ$5&gt;='2.1 Kraftwerk allgemein'!$F$15,
IF(CJ$5&lt;='2.1 Kraftwerk allgemein'!$F$16,
$J75*INDEX('2.1 Kraftwerk allgemein'!$H$16:$S$16,,MATCH('2.5 CAPEX'!CJ$5,'2.1 Kraftwerk allgemein'!$H$15:$S$15,0)),
IF(AND($M75="x",$F75&lt;&gt;0),
IF($F75=1,$J75,
IF('2.1 Kraftwerk allgemein'!$F$17-'2.5 CAPEX'!CJ$5&gt;='2.5 CAPEX'!$F75*'1.1 Allgemein'!$I$27,
IF(SUM(OFFSET(CI75,0,-MIN($F75-2,COLUMN(BV75)-1),1,MIN($F75-1,COLUMN(BV75))))=0,$J75,""),"")),"")),""),"")</f>
        <v/>
      </c>
      <c r="CK75" s="340" t="str">
        <f ca="1">IF(CK$5&lt;&gt;"",
IF(CK$5&gt;='2.1 Kraftwerk allgemein'!$F$15,
IF(CK$5&lt;='2.1 Kraftwerk allgemein'!$F$16,
$J75*INDEX('2.1 Kraftwerk allgemein'!$H$16:$S$16,,MATCH('2.5 CAPEX'!CK$5,'2.1 Kraftwerk allgemein'!$H$15:$S$15,0)),
IF(AND($M75="x",$F75&lt;&gt;0),
IF($F75=1,$J75,
IF('2.1 Kraftwerk allgemein'!$F$17-'2.5 CAPEX'!CK$5&gt;='2.5 CAPEX'!$F75*'1.1 Allgemein'!$I$27,
IF(SUM(OFFSET(CJ75,0,-MIN($F75-2,COLUMN(BW75)-1),1,MIN($F75-1,COLUMN(BW75))))=0,$J75,""),"")),"")),""),"")</f>
        <v/>
      </c>
      <c r="CL75" s="340" t="str">
        <f ca="1">IF(CL$5&lt;&gt;"",
IF(CL$5&gt;='2.1 Kraftwerk allgemein'!$F$15,
IF(CL$5&lt;='2.1 Kraftwerk allgemein'!$F$16,
$J75*INDEX('2.1 Kraftwerk allgemein'!$H$16:$S$16,,MATCH('2.5 CAPEX'!CL$5,'2.1 Kraftwerk allgemein'!$H$15:$S$15,0)),
IF(AND($M75="x",$F75&lt;&gt;0),
IF($F75=1,$J75,
IF('2.1 Kraftwerk allgemein'!$F$17-'2.5 CAPEX'!CL$5&gt;='2.5 CAPEX'!$F75*'1.1 Allgemein'!$I$27,
IF(SUM(OFFSET(CK75,0,-MIN($F75-2,COLUMN(BX75)-1),1,MIN($F75-1,COLUMN(BX75))))=0,$J75,""),"")),"")),""),"")</f>
        <v/>
      </c>
      <c r="CM75" s="340" t="str">
        <f ca="1">IF(CM$5&lt;&gt;"",
IF(CM$5&gt;='2.1 Kraftwerk allgemein'!$F$15,
IF(CM$5&lt;='2.1 Kraftwerk allgemein'!$F$16,
$J75*INDEX('2.1 Kraftwerk allgemein'!$H$16:$S$16,,MATCH('2.5 CAPEX'!CM$5,'2.1 Kraftwerk allgemein'!$H$15:$S$15,0)),
IF(AND($M75="x",$F75&lt;&gt;0),
IF($F75=1,$J75,
IF('2.1 Kraftwerk allgemein'!$F$17-'2.5 CAPEX'!CM$5&gt;='2.5 CAPEX'!$F75*'1.1 Allgemein'!$I$27,
IF(SUM(OFFSET(CL75,0,-MIN($F75-2,COLUMN(BY75)-1),1,MIN($F75-1,COLUMN(BY75))))=0,$J75,""),"")),"")),""),"")</f>
        <v/>
      </c>
      <c r="CN75" s="340" t="str">
        <f ca="1">IF(CN$5&lt;&gt;"",
IF(CN$5&gt;='2.1 Kraftwerk allgemein'!$F$15,
IF(CN$5&lt;='2.1 Kraftwerk allgemein'!$F$16,
$J75*INDEX('2.1 Kraftwerk allgemein'!$H$16:$S$16,,MATCH('2.5 CAPEX'!CN$5,'2.1 Kraftwerk allgemein'!$H$15:$S$15,0)),
IF(AND($M75="x",$F75&lt;&gt;0),
IF($F75=1,$J75,
IF('2.1 Kraftwerk allgemein'!$F$17-'2.5 CAPEX'!CN$5&gt;='2.5 CAPEX'!$F75*'1.1 Allgemein'!$I$27,
IF(SUM(OFFSET(CM75,0,-MIN($F75-2,COLUMN(BZ75)-1),1,MIN($F75-1,COLUMN(BZ75))))=0,$J75,""),"")),"")),""),"")</f>
        <v/>
      </c>
      <c r="CO75" s="340" t="str">
        <f ca="1">IF(CO$5&lt;&gt;"",
IF(CO$5&gt;='2.1 Kraftwerk allgemein'!$F$15,
IF(CO$5&lt;='2.1 Kraftwerk allgemein'!$F$16,
$J75*INDEX('2.1 Kraftwerk allgemein'!$H$16:$S$16,,MATCH('2.5 CAPEX'!CO$5,'2.1 Kraftwerk allgemein'!$H$15:$S$15,0)),
IF(AND($M75="x",$F75&lt;&gt;0),
IF($F75=1,$J75,
IF('2.1 Kraftwerk allgemein'!$F$17-'2.5 CAPEX'!CO$5&gt;='2.5 CAPEX'!$F75*'1.1 Allgemein'!$I$27,
IF(SUM(OFFSET(CN75,0,-MIN($F75-2,COLUMN(CA75)-1),1,MIN($F75-1,COLUMN(CA75))))=0,$J75,""),"")),"")),""),"")</f>
        <v/>
      </c>
      <c r="CP75" s="340" t="str">
        <f ca="1">IF(CP$5&lt;&gt;"",
IF(CP$5&gt;='2.1 Kraftwerk allgemein'!$F$15,
IF(CP$5&lt;='2.1 Kraftwerk allgemein'!$F$16,
$J75*INDEX('2.1 Kraftwerk allgemein'!$H$16:$S$16,,MATCH('2.5 CAPEX'!CP$5,'2.1 Kraftwerk allgemein'!$H$15:$S$15,0)),
IF(AND($M75="x",$F75&lt;&gt;0),
IF($F75=1,$J75,
IF('2.1 Kraftwerk allgemein'!$F$17-'2.5 CAPEX'!CP$5&gt;='2.5 CAPEX'!$F75*'1.1 Allgemein'!$I$27,
IF(SUM(OFFSET(CO75,0,-MIN($F75-2,COLUMN(CB75)-1),1,MIN($F75-1,COLUMN(CB75))))=0,$J75,""),"")),"")),""),"")</f>
        <v/>
      </c>
      <c r="CQ75" s="340" t="str">
        <f ca="1">IF(CQ$5&lt;&gt;"",
IF(CQ$5&gt;='2.1 Kraftwerk allgemein'!$F$15,
IF(CQ$5&lt;='2.1 Kraftwerk allgemein'!$F$16,
$J75*INDEX('2.1 Kraftwerk allgemein'!$H$16:$S$16,,MATCH('2.5 CAPEX'!CQ$5,'2.1 Kraftwerk allgemein'!$H$15:$S$15,0)),
IF(AND($M75="x",$F75&lt;&gt;0),
IF($F75=1,$J75,
IF('2.1 Kraftwerk allgemein'!$F$17-'2.5 CAPEX'!CQ$5&gt;='2.5 CAPEX'!$F75*'1.1 Allgemein'!$I$27,
IF(SUM(OFFSET(CP75,0,-MIN($F75-2,COLUMN(CC75)-1),1,MIN($F75-1,COLUMN(CC75))))=0,$J75,""),"")),"")),""),"")</f>
        <v/>
      </c>
      <c r="CR75" s="340" t="str">
        <f ca="1">IF(CR$5&lt;&gt;"",
IF(CR$5&gt;='2.1 Kraftwerk allgemein'!$F$15,
IF(CR$5&lt;='2.1 Kraftwerk allgemein'!$F$16,
$J75*INDEX('2.1 Kraftwerk allgemein'!$H$16:$S$16,,MATCH('2.5 CAPEX'!CR$5,'2.1 Kraftwerk allgemein'!$H$15:$S$15,0)),
IF(AND($M75="x",$F75&lt;&gt;0),
IF($F75=1,$J75,
IF('2.1 Kraftwerk allgemein'!$F$17-'2.5 CAPEX'!CR$5&gt;='2.5 CAPEX'!$F75*'1.1 Allgemein'!$I$27,
IF(SUM(OFFSET(CQ75,0,-MIN($F75-2,COLUMN(CD75)-1),1,MIN($F75-1,COLUMN(CD75))))=0,$J75,""),"")),"")),""),"")</f>
        <v/>
      </c>
      <c r="CS75" s="340" t="str">
        <f ca="1">IF(CS$5&lt;&gt;"",
IF(CS$5&gt;='2.1 Kraftwerk allgemein'!$F$15,
IF(CS$5&lt;='2.1 Kraftwerk allgemein'!$F$16,
$J75*INDEX('2.1 Kraftwerk allgemein'!$H$16:$S$16,,MATCH('2.5 CAPEX'!CS$5,'2.1 Kraftwerk allgemein'!$H$15:$S$15,0)),
IF(AND($M75="x",$F75&lt;&gt;0),
IF($F75=1,$J75,
IF('2.1 Kraftwerk allgemein'!$F$17-'2.5 CAPEX'!CS$5&gt;='2.5 CAPEX'!$F75*'1.1 Allgemein'!$I$27,
IF(SUM(OFFSET(CR75,0,-MIN($F75-2,COLUMN(CE75)-1),1,MIN($F75-1,COLUMN(CE75))))=0,$J75,""),"")),"")),""),"")</f>
        <v/>
      </c>
      <c r="CT75" s="340" t="str">
        <f ca="1">IF(CT$5&lt;&gt;"",
IF(CT$5&gt;='2.1 Kraftwerk allgemein'!$F$15,
IF(CT$5&lt;='2.1 Kraftwerk allgemein'!$F$16,
$J75*INDEX('2.1 Kraftwerk allgemein'!$H$16:$S$16,,MATCH('2.5 CAPEX'!CT$5,'2.1 Kraftwerk allgemein'!$H$15:$S$15,0)),
IF(AND($M75="x",$F75&lt;&gt;0),
IF($F75=1,$J75,
IF('2.1 Kraftwerk allgemein'!$F$17-'2.5 CAPEX'!CT$5&gt;='2.5 CAPEX'!$F75*'1.1 Allgemein'!$I$27,
IF(SUM(OFFSET(CS75,0,-MIN($F75-2,COLUMN(CF75)-1),1,MIN($F75-1,COLUMN(CF75))))=0,$J75,""),"")),"")),""),"")</f>
        <v/>
      </c>
      <c r="CU75" s="340" t="str">
        <f ca="1">IF(CU$5&lt;&gt;"",
IF(CU$5&gt;='2.1 Kraftwerk allgemein'!$F$15,
IF(CU$5&lt;='2.1 Kraftwerk allgemein'!$F$16,
$J75*INDEX('2.1 Kraftwerk allgemein'!$H$16:$S$16,,MATCH('2.5 CAPEX'!CU$5,'2.1 Kraftwerk allgemein'!$H$15:$S$15,0)),
IF(AND($M75="x",$F75&lt;&gt;0),
IF($F75=1,$J75,
IF('2.1 Kraftwerk allgemein'!$F$17-'2.5 CAPEX'!CU$5&gt;='2.5 CAPEX'!$F75*'1.1 Allgemein'!$I$27,
IF(SUM(OFFSET(CT75,0,-MIN($F75-2,COLUMN(CG75)-1),1,MIN($F75-1,COLUMN(CG75))))=0,$J75,""),"")),"")),""),"")</f>
        <v/>
      </c>
      <c r="CV75" s="340" t="str">
        <f ca="1">IF(CV$5&lt;&gt;"",
IF(CV$5&gt;='2.1 Kraftwerk allgemein'!$F$15,
IF(CV$5&lt;='2.1 Kraftwerk allgemein'!$F$16,
$J75*INDEX('2.1 Kraftwerk allgemein'!$H$16:$S$16,,MATCH('2.5 CAPEX'!CV$5,'2.1 Kraftwerk allgemein'!$H$15:$S$15,0)),
IF(AND($M75="x",$F75&lt;&gt;0),
IF($F75=1,$J75,
IF('2.1 Kraftwerk allgemein'!$F$17-'2.5 CAPEX'!CV$5&gt;='2.5 CAPEX'!$F75*'1.1 Allgemein'!$I$27,
IF(SUM(OFFSET(CU75,0,-MIN($F75-2,COLUMN(CH75)-1),1,MIN($F75-1,COLUMN(CH75))))=0,$J75,""),"")),"")),""),"")</f>
        <v/>
      </c>
      <c r="CW75" s="340" t="str">
        <f ca="1">IF(CW$5&lt;&gt;"",
IF(CW$5&gt;='2.1 Kraftwerk allgemein'!$F$15,
IF(CW$5&lt;='2.1 Kraftwerk allgemein'!$F$16,
$J75*INDEX('2.1 Kraftwerk allgemein'!$H$16:$S$16,,MATCH('2.5 CAPEX'!CW$5,'2.1 Kraftwerk allgemein'!$H$15:$S$15,0)),
IF(AND($M75="x",$F75&lt;&gt;0),
IF($F75=1,$J75,
IF('2.1 Kraftwerk allgemein'!$F$17-'2.5 CAPEX'!CW$5&gt;='2.5 CAPEX'!$F75*'1.1 Allgemein'!$I$27,
IF(SUM(OFFSET(CV75,0,-MIN($F75-2,COLUMN(CI75)-1),1,MIN($F75-1,COLUMN(CI75))))=0,$J75,""),"")),"")),""),"")</f>
        <v/>
      </c>
      <c r="CX75" s="340" t="str">
        <f ca="1">IF(CX$5&lt;&gt;"",
IF(CX$5&gt;='2.1 Kraftwerk allgemein'!$F$15,
IF(CX$5&lt;='2.1 Kraftwerk allgemein'!$F$16,
$J75*INDEX('2.1 Kraftwerk allgemein'!$H$16:$S$16,,MATCH('2.5 CAPEX'!CX$5,'2.1 Kraftwerk allgemein'!$H$15:$S$15,0)),
IF(AND($M75="x",$F75&lt;&gt;0),
IF($F75=1,$J75,
IF('2.1 Kraftwerk allgemein'!$F$17-'2.5 CAPEX'!CX$5&gt;='2.5 CAPEX'!$F75*'1.1 Allgemein'!$I$27,
IF(SUM(OFFSET(CW75,0,-MIN($F75-2,COLUMN(CJ75)-1),1,MIN($F75-1,COLUMN(CJ75))))=0,$J75,""),"")),"")),""),"")</f>
        <v/>
      </c>
      <c r="CY75" s="340" t="str">
        <f ca="1">IF(CY$5&lt;&gt;"",
IF(CY$5&gt;='2.1 Kraftwerk allgemein'!$F$15,
IF(CY$5&lt;='2.1 Kraftwerk allgemein'!$F$16,
$J75*INDEX('2.1 Kraftwerk allgemein'!$H$16:$S$16,,MATCH('2.5 CAPEX'!CY$5,'2.1 Kraftwerk allgemein'!$H$15:$S$15,0)),
IF(AND($M75="x",$F75&lt;&gt;0),
IF($F75=1,$J75,
IF('2.1 Kraftwerk allgemein'!$F$17-'2.5 CAPEX'!CY$5&gt;='2.5 CAPEX'!$F75*'1.1 Allgemein'!$I$27,
IF(SUM(OFFSET(CX75,0,-MIN($F75-2,COLUMN(CK75)-1),1,MIN($F75-1,COLUMN(CK75))))=0,$J75,""),"")),"")),""),"")</f>
        <v/>
      </c>
      <c r="CZ75" s="340" t="str">
        <f ca="1">IF(CZ$5&lt;&gt;"",
IF(CZ$5&gt;='2.1 Kraftwerk allgemein'!$F$15,
IF(CZ$5&lt;='2.1 Kraftwerk allgemein'!$F$16,
$J75*INDEX('2.1 Kraftwerk allgemein'!$H$16:$S$16,,MATCH('2.5 CAPEX'!CZ$5,'2.1 Kraftwerk allgemein'!$H$15:$S$15,0)),
IF(AND($M75="x",$F75&lt;&gt;0),
IF($F75=1,$J75,
IF('2.1 Kraftwerk allgemein'!$F$17-'2.5 CAPEX'!CZ$5&gt;='2.5 CAPEX'!$F75*'1.1 Allgemein'!$I$27,
IF(SUM(OFFSET(CY75,0,-MIN($F75-2,COLUMN(CL75)-1),1,MIN($F75-1,COLUMN(CL75))))=0,$J75,""),"")),"")),""),"")</f>
        <v/>
      </c>
      <c r="DA75" s="340" t="str">
        <f ca="1">IF(DA$5&lt;&gt;"",
IF(DA$5&gt;='2.1 Kraftwerk allgemein'!$F$15,
IF(DA$5&lt;='2.1 Kraftwerk allgemein'!$F$16,
$J75*INDEX('2.1 Kraftwerk allgemein'!$H$16:$S$16,,MATCH('2.5 CAPEX'!DA$5,'2.1 Kraftwerk allgemein'!$H$15:$S$15,0)),
IF(AND($M75="x",$F75&lt;&gt;0),
IF($F75=1,$J75,
IF('2.1 Kraftwerk allgemein'!$F$17-'2.5 CAPEX'!DA$5&gt;='2.5 CAPEX'!$F75*'1.1 Allgemein'!$I$27,
IF(SUM(OFFSET(CZ75,0,-MIN($F75-2,COLUMN(CM75)-1),1,MIN($F75-1,COLUMN(CM75))))=0,$J75,""),"")),"")),""),"")</f>
        <v/>
      </c>
      <c r="DB75" s="340" t="str">
        <f ca="1">IF(DB$5&lt;&gt;"",
IF(DB$5&gt;='2.1 Kraftwerk allgemein'!$F$15,
IF(DB$5&lt;='2.1 Kraftwerk allgemein'!$F$16,
$J75*INDEX('2.1 Kraftwerk allgemein'!$H$16:$S$16,,MATCH('2.5 CAPEX'!DB$5,'2.1 Kraftwerk allgemein'!$H$15:$S$15,0)),
IF(AND($M75="x",$F75&lt;&gt;0),
IF($F75=1,$J75,
IF('2.1 Kraftwerk allgemein'!$F$17-'2.5 CAPEX'!DB$5&gt;='2.5 CAPEX'!$F75*'1.1 Allgemein'!$I$27,
IF(SUM(OFFSET(DA75,0,-MIN($F75-2,COLUMN(CN75)-1),1,MIN($F75-1,COLUMN(CN75))))=0,$J75,""),"")),"")),""),"")</f>
        <v/>
      </c>
      <c r="DC75" s="340" t="str">
        <f ca="1">IF(DC$5&lt;&gt;"",
IF(DC$5&gt;='2.1 Kraftwerk allgemein'!$F$15,
IF(DC$5&lt;='2.1 Kraftwerk allgemein'!$F$16,
$J75*INDEX('2.1 Kraftwerk allgemein'!$H$16:$S$16,,MATCH('2.5 CAPEX'!DC$5,'2.1 Kraftwerk allgemein'!$H$15:$S$15,0)),
IF(AND($M75="x",$F75&lt;&gt;0),
IF($F75=1,$J75,
IF('2.1 Kraftwerk allgemein'!$F$17-'2.5 CAPEX'!DC$5&gt;='2.5 CAPEX'!$F75*'1.1 Allgemein'!$I$27,
IF(SUM(OFFSET(DB75,0,-MIN($F75-2,COLUMN(CO75)-1),1,MIN($F75-1,COLUMN(CO75))))=0,$J75,""),"")),"")),""),"")</f>
        <v/>
      </c>
      <c r="DD75" s="340" t="str">
        <f ca="1">IF(DD$5&lt;&gt;"",
IF(DD$5&gt;='2.1 Kraftwerk allgemein'!$F$15,
IF(DD$5&lt;='2.1 Kraftwerk allgemein'!$F$16,
$J75*INDEX('2.1 Kraftwerk allgemein'!$H$16:$S$16,,MATCH('2.5 CAPEX'!DD$5,'2.1 Kraftwerk allgemein'!$H$15:$S$15,0)),
IF(AND($M75="x",$F75&lt;&gt;0),
IF($F75=1,$J75,
IF('2.1 Kraftwerk allgemein'!$F$17-'2.5 CAPEX'!DD$5&gt;='2.5 CAPEX'!$F75*'1.1 Allgemein'!$I$27,
IF(SUM(OFFSET(DC75,0,-MIN($F75-2,COLUMN(CP75)-1),1,MIN($F75-1,COLUMN(CP75))))=0,$J75,""),"")),"")),""),"")</f>
        <v/>
      </c>
      <c r="DE75" s="340" t="str">
        <f ca="1">IF(DE$5&lt;&gt;"",
IF(DE$5&gt;='2.1 Kraftwerk allgemein'!$F$15,
IF(DE$5&lt;='2.1 Kraftwerk allgemein'!$F$16,
$J75*INDEX('2.1 Kraftwerk allgemein'!$H$16:$S$16,,MATCH('2.5 CAPEX'!DE$5,'2.1 Kraftwerk allgemein'!$H$15:$S$15,0)),
IF(AND($M75="x",$F75&lt;&gt;0),
IF($F75=1,$J75,
IF('2.1 Kraftwerk allgemein'!$F$17-'2.5 CAPEX'!DE$5&gt;='2.5 CAPEX'!$F75*'1.1 Allgemein'!$I$27,
IF(SUM(OFFSET(DD75,0,-MIN($F75-2,COLUMN(CQ75)-1),1,MIN($F75-1,COLUMN(CQ75))))=0,$J75,""),"")),"")),""),"")</f>
        <v/>
      </c>
      <c r="DF75" s="340" t="str">
        <f ca="1">IF(DF$5&lt;&gt;"",
IF(DF$5&gt;='2.1 Kraftwerk allgemein'!$F$15,
IF(DF$5&lt;='2.1 Kraftwerk allgemein'!$F$16,
$J75*INDEX('2.1 Kraftwerk allgemein'!$H$16:$S$16,,MATCH('2.5 CAPEX'!DF$5,'2.1 Kraftwerk allgemein'!$H$15:$S$15,0)),
IF(AND($M75="x",$F75&lt;&gt;0),
IF($F75=1,$J75,
IF('2.1 Kraftwerk allgemein'!$F$17-'2.5 CAPEX'!DF$5&gt;='2.5 CAPEX'!$F75*'1.1 Allgemein'!$I$27,
IF(SUM(OFFSET(DE75,0,-MIN($F75-2,COLUMN(CR75)-1),1,MIN($F75-1,COLUMN(CR75))))=0,$J75,""),"")),"")),""),"")</f>
        <v/>
      </c>
      <c r="DG75" s="340" t="str">
        <f ca="1">IF(DG$5&lt;&gt;"",
IF(DG$5&gt;='2.1 Kraftwerk allgemein'!$F$15,
IF(DG$5&lt;='2.1 Kraftwerk allgemein'!$F$16,
$J75*INDEX('2.1 Kraftwerk allgemein'!$H$16:$S$16,,MATCH('2.5 CAPEX'!DG$5,'2.1 Kraftwerk allgemein'!$H$15:$S$15,0)),
IF(AND($M75="x",$F75&lt;&gt;0),
IF($F75=1,$J75,
IF('2.1 Kraftwerk allgemein'!$F$17-'2.5 CAPEX'!DG$5&gt;='2.5 CAPEX'!$F75*'1.1 Allgemein'!$I$27,
IF(SUM(OFFSET(DF75,0,-MIN($F75-2,COLUMN(CS75)-1),1,MIN($F75-1,COLUMN(CS75))))=0,$J75,""),"")),"")),""),"")</f>
        <v/>
      </c>
      <c r="DH75" s="340" t="str">
        <f ca="1">IF(DH$5&lt;&gt;"",
IF(DH$5&gt;='2.1 Kraftwerk allgemein'!$F$15,
IF(DH$5&lt;='2.1 Kraftwerk allgemein'!$F$16,
$J75*INDEX('2.1 Kraftwerk allgemein'!$H$16:$S$16,,MATCH('2.5 CAPEX'!DH$5,'2.1 Kraftwerk allgemein'!$H$15:$S$15,0)),
IF(AND($M75="x",$F75&lt;&gt;0),
IF($F75=1,$J75,
IF('2.1 Kraftwerk allgemein'!$F$17-'2.5 CAPEX'!DH$5&gt;='2.5 CAPEX'!$F75*'1.1 Allgemein'!$I$27,
IF(SUM(OFFSET(DG75,0,-MIN($F75-2,COLUMN(CT75)-1),1,MIN($F75-1,COLUMN(CT75))))=0,$J75,""),"")),"")),""),"")</f>
        <v/>
      </c>
      <c r="DI75" s="340" t="str">
        <f ca="1">IF(DI$5&lt;&gt;"",
IF(DI$5&gt;='2.1 Kraftwerk allgemein'!$F$15,
IF(DI$5&lt;='2.1 Kraftwerk allgemein'!$F$16,
$J75*INDEX('2.1 Kraftwerk allgemein'!$H$16:$S$16,,MATCH('2.5 CAPEX'!DI$5,'2.1 Kraftwerk allgemein'!$H$15:$S$15,0)),
IF(AND($M75="x",$F75&lt;&gt;0),
IF($F75=1,$J75,
IF('2.1 Kraftwerk allgemein'!$F$17-'2.5 CAPEX'!DI$5&gt;='2.5 CAPEX'!$F75*'1.1 Allgemein'!$I$27,
IF(SUM(OFFSET(DH75,0,-MIN($F75-2,COLUMN(CU75)-1),1,MIN($F75-1,COLUMN(CU75))))=0,$J75,""),"")),"")),""),"")</f>
        <v/>
      </c>
      <c r="DJ75" s="340" t="str">
        <f ca="1">IF(DJ$5&lt;&gt;"",
IF(DJ$5&gt;='2.1 Kraftwerk allgemein'!$F$15,
IF(DJ$5&lt;='2.1 Kraftwerk allgemein'!$F$16,
$J75*INDEX('2.1 Kraftwerk allgemein'!$H$16:$S$16,,MATCH('2.5 CAPEX'!DJ$5,'2.1 Kraftwerk allgemein'!$H$15:$S$15,0)),
IF(AND($M75="x",$F75&lt;&gt;0),
IF($F75=1,$J75,
IF('2.1 Kraftwerk allgemein'!$F$17-'2.5 CAPEX'!DJ$5&gt;='2.5 CAPEX'!$F75*'1.1 Allgemein'!$I$27,
IF(SUM(OFFSET(DI75,0,-MIN($F75-2,COLUMN(CV75)-1),1,MIN($F75-1,COLUMN(CV75))))=0,$J75,""),"")),"")),""),"")</f>
        <v/>
      </c>
      <c r="DK75" s="340" t="str">
        <f ca="1">IF(DK$5&lt;&gt;"",
IF(DK$5&gt;='2.1 Kraftwerk allgemein'!$F$15,
IF(DK$5&lt;='2.1 Kraftwerk allgemein'!$F$16,
$J75*INDEX('2.1 Kraftwerk allgemein'!$H$16:$S$16,,MATCH('2.5 CAPEX'!DK$5,'2.1 Kraftwerk allgemein'!$H$15:$S$15,0)),
IF(AND($M75="x",$F75&lt;&gt;0),
IF($F75=1,$J75,
IF('2.1 Kraftwerk allgemein'!$F$17-'2.5 CAPEX'!DK$5&gt;='2.5 CAPEX'!$F75*'1.1 Allgemein'!$I$27,
IF(SUM(OFFSET(DJ75,0,-MIN($F75-2,COLUMN(CW75)-1),1,MIN($F75-1,COLUMN(CW75))))=0,$J75,""),"")),"")),""),"")</f>
        <v/>
      </c>
    </row>
    <row r="76" spans="2:115" ht="15" customHeight="1" x14ac:dyDescent="0.35">
      <c r="D76" s="41">
        <v>702</v>
      </c>
      <c r="E76" s="41" t="str">
        <f>IF('2.1 Kraftwerk allgemein'!$F$2="f",d_f_i!$B266,IF('2.1 Kraftwerk allgemein'!$F$2="i",d_f_i!$C266,d_f_i!$A266))</f>
        <v>Baunebenkosten</v>
      </c>
      <c r="F76" s="19">
        <f>INDEX('1.1 Allgemein'!$1:$1048576,MATCH('2.5 CAPEX'!D76,'1.1 Allgemein'!$E:$E,0),MATCH('2.5 CAPEX'!$F$11,'1.1 Allgemein'!$34:$34,0))</f>
        <v>40</v>
      </c>
      <c r="G76" s="93">
        <f t="shared" ca="1" si="6"/>
        <v>0</v>
      </c>
      <c r="H76" s="94">
        <f ca="1">SUM(OFFSET(O76,0,0,1,'2.1 Kraftwerk allgemein'!$F$17-'2.5 CAPEX'!$O$5+1))-J76</f>
        <v>0</v>
      </c>
      <c r="I76" s="336"/>
      <c r="J76" s="336"/>
      <c r="K76" s="68" t="str">
        <f>IF($D76&lt;&gt;"",IF(INDEX('1.1 Allgemein'!$1:$1048576,MATCH('2.5 CAPEX'!$D76,'1.1 Allgemein'!$E:$E,0),MATCH('2.5 CAPEX'!K$11,'1.1 Allgemein'!$34:$34,0))&lt;&gt;0,INDEX('1.1 Allgemein'!$1:$1048576,MATCH('2.5 CAPEX'!$D76,'1.1 Allgemein'!$E:$E,0),MATCH('2.5 CAPEX'!K$11,'1.1 Allgemein'!$34:$34,0)),""),"")</f>
        <v/>
      </c>
      <c r="L76" s="68" t="str">
        <f>IF($D76&lt;&gt;"",IF(INDEX('1.1 Allgemein'!$1:$1048576,MATCH('2.5 CAPEX'!$D76,'1.1 Allgemein'!$E:$E,0),MATCH('2.5 CAPEX'!L$11,'1.1 Allgemein'!$34:$34,0))&lt;&gt;0,INDEX('1.1 Allgemein'!$1:$1048576,MATCH('2.5 CAPEX'!$D76,'1.1 Allgemein'!$E:$E,0),MATCH('2.5 CAPEX'!L$11,'1.1 Allgemein'!$34:$34,0)),""),"")</f>
        <v>x</v>
      </c>
      <c r="M76" s="68" t="str">
        <f>IF($D76&lt;&gt;"",IF(INDEX('1.1 Allgemein'!$1:$1048576,MATCH('2.5 CAPEX'!$D76,'1.1 Allgemein'!$E:$E,0),MATCH('2.5 CAPEX'!M$11,'1.1 Allgemein'!$34:$34,0))&lt;&gt;0,INDEX('1.1 Allgemein'!$1:$1048576,MATCH('2.5 CAPEX'!$D76,'1.1 Allgemein'!$E:$E,0),MATCH('2.5 CAPEX'!M$11,'1.1 Allgemein'!$34:$34,0)),""),"")</f>
        <v/>
      </c>
      <c r="N76" s="69"/>
      <c r="O76" s="340">
        <f ca="1">IF(O$5&lt;&gt;"",
IF(O$5&gt;='2.1 Kraftwerk allgemein'!$F$15,
IF(O$5&lt;='2.1 Kraftwerk allgemein'!$F$16,
$J76*INDEX('2.1 Kraftwerk allgemein'!$H$16:$S$16,,MATCH('2.5 CAPEX'!O$5,'2.1 Kraftwerk allgemein'!$H$15:$S$15,0)),
IF(AND($M76="x",$F76&lt;&gt;0),
IF($F76=1,$J76,
IF('2.1 Kraftwerk allgemein'!$F$17-'2.5 CAPEX'!O$5&gt;='2.5 CAPEX'!$F76*'1.1 Allgemein'!$I$27,
IF(SUM(OFFSET(N76,0,-MIN($F76-2,COLUMN(A76)-1),1,MIN($F76-1,COLUMN(A76))))=0,$J76,""),"")),"")),""),"")</f>
        <v>0</v>
      </c>
      <c r="P76" s="340">
        <f ca="1">IF(P$5&lt;&gt;"",
IF(P$5&gt;='2.1 Kraftwerk allgemein'!$F$15,
IF(P$5&lt;='2.1 Kraftwerk allgemein'!$F$16,
$J76*INDEX('2.1 Kraftwerk allgemein'!$H$16:$S$16,,MATCH('2.5 CAPEX'!P$5,'2.1 Kraftwerk allgemein'!$H$15:$S$15,0)),
IF(AND($M76="x",$F76&lt;&gt;0),
IF($F76=1,$J76,
IF('2.1 Kraftwerk allgemein'!$F$17-'2.5 CAPEX'!P$5&gt;='2.5 CAPEX'!$F76*'1.1 Allgemein'!$I$27,
IF(SUM(OFFSET(O76,0,-MIN($F76-2,COLUMN(B76)-1),1,MIN($F76-1,COLUMN(B76))))=0,$J76,""),"")),"")),""),"")</f>
        <v>0</v>
      </c>
      <c r="Q76" s="340">
        <f ca="1">IF(Q$5&lt;&gt;"",
IF(Q$5&gt;='2.1 Kraftwerk allgemein'!$F$15,
IF(Q$5&lt;='2.1 Kraftwerk allgemein'!$F$16,
$J76*INDEX('2.1 Kraftwerk allgemein'!$H$16:$S$16,,MATCH('2.5 CAPEX'!Q$5,'2.1 Kraftwerk allgemein'!$H$15:$S$15,0)),
IF(AND($M76="x",$F76&lt;&gt;0),
IF($F76=1,$J76,
IF('2.1 Kraftwerk allgemein'!$F$17-'2.5 CAPEX'!Q$5&gt;='2.5 CAPEX'!$F76*'1.1 Allgemein'!$I$27,
IF(SUM(OFFSET(P76,0,-MIN($F76-2,COLUMN(C76)-1),1,MIN($F76-1,COLUMN(C76))))=0,$J76,""),"")),"")),""),"")</f>
        <v>0</v>
      </c>
      <c r="R76" s="340" t="str">
        <f ca="1">IF(R$5&lt;&gt;"",
IF(R$5&gt;='2.1 Kraftwerk allgemein'!$F$15,
IF(R$5&lt;='2.1 Kraftwerk allgemein'!$F$16,
$J76*INDEX('2.1 Kraftwerk allgemein'!$H$16:$S$16,,MATCH('2.5 CAPEX'!R$5,'2.1 Kraftwerk allgemein'!$H$15:$S$15,0)),
IF(AND($M76="x",$F76&lt;&gt;0),
IF($F76=1,$J76,
IF('2.1 Kraftwerk allgemein'!$F$17-'2.5 CAPEX'!R$5&gt;='2.5 CAPEX'!$F76*'1.1 Allgemein'!$I$27,
IF(SUM(OFFSET(Q76,0,-MIN($F76-2,COLUMN(D76)-1),1,MIN($F76-1,COLUMN(D76))))=0,$J76,""),"")),"")),""),"")</f>
        <v/>
      </c>
      <c r="S76" s="340" t="str">
        <f ca="1">IF(S$5&lt;&gt;"",
IF(S$5&gt;='2.1 Kraftwerk allgemein'!$F$15,
IF(S$5&lt;='2.1 Kraftwerk allgemein'!$F$16,
$J76*INDEX('2.1 Kraftwerk allgemein'!$H$16:$S$16,,MATCH('2.5 CAPEX'!S$5,'2.1 Kraftwerk allgemein'!$H$15:$S$15,0)),
IF(AND($M76="x",$F76&lt;&gt;0),
IF($F76=1,$J76,
IF('2.1 Kraftwerk allgemein'!$F$17-'2.5 CAPEX'!S$5&gt;='2.5 CAPEX'!$F76*'1.1 Allgemein'!$I$27,
IF(SUM(OFFSET(R76,0,-MIN($F76-2,COLUMN(E76)-1),1,MIN($F76-1,COLUMN(E76))))=0,$J76,""),"")),"")),""),"")</f>
        <v/>
      </c>
      <c r="T76" s="340" t="str">
        <f ca="1">IF(T$5&lt;&gt;"",
IF(T$5&gt;='2.1 Kraftwerk allgemein'!$F$15,
IF(T$5&lt;='2.1 Kraftwerk allgemein'!$F$16,
$J76*INDEX('2.1 Kraftwerk allgemein'!$H$16:$S$16,,MATCH('2.5 CAPEX'!T$5,'2.1 Kraftwerk allgemein'!$H$15:$S$15,0)),
IF(AND($M76="x",$F76&lt;&gt;0),
IF($F76=1,$J76,
IF('2.1 Kraftwerk allgemein'!$F$17-'2.5 CAPEX'!T$5&gt;='2.5 CAPEX'!$F76*'1.1 Allgemein'!$I$27,
IF(SUM(OFFSET(S76,0,-MIN($F76-2,COLUMN(F76)-1),1,MIN($F76-1,COLUMN(F76))))=0,$J76,""),"")),"")),""),"")</f>
        <v/>
      </c>
      <c r="U76" s="340" t="str">
        <f ca="1">IF(U$5&lt;&gt;"",
IF(U$5&gt;='2.1 Kraftwerk allgemein'!$F$15,
IF(U$5&lt;='2.1 Kraftwerk allgemein'!$F$16,
$J76*INDEX('2.1 Kraftwerk allgemein'!$H$16:$S$16,,MATCH('2.5 CAPEX'!U$5,'2.1 Kraftwerk allgemein'!$H$15:$S$15,0)),
IF(AND($M76="x",$F76&lt;&gt;0),
IF($F76=1,$J76,
IF('2.1 Kraftwerk allgemein'!$F$17-'2.5 CAPEX'!U$5&gt;='2.5 CAPEX'!$F76*'1.1 Allgemein'!$I$27,
IF(SUM(OFFSET(T76,0,-MIN($F76-2,COLUMN(G76)-1),1,MIN($F76-1,COLUMN(G76))))=0,$J76,""),"")),"")),""),"")</f>
        <v/>
      </c>
      <c r="V76" s="340" t="str">
        <f ca="1">IF(V$5&lt;&gt;"",
IF(V$5&gt;='2.1 Kraftwerk allgemein'!$F$15,
IF(V$5&lt;='2.1 Kraftwerk allgemein'!$F$16,
$J76*INDEX('2.1 Kraftwerk allgemein'!$H$16:$S$16,,MATCH('2.5 CAPEX'!V$5,'2.1 Kraftwerk allgemein'!$H$15:$S$15,0)),
IF(AND($M76="x",$F76&lt;&gt;0),
IF($F76=1,$J76,
IF('2.1 Kraftwerk allgemein'!$F$17-'2.5 CAPEX'!V$5&gt;='2.5 CAPEX'!$F76*'1.1 Allgemein'!$I$27,
IF(SUM(OFFSET(U76,0,-MIN($F76-2,COLUMN(H76)-1),1,MIN($F76-1,COLUMN(H76))))=0,$J76,""),"")),"")),""),"")</f>
        <v/>
      </c>
      <c r="W76" s="340" t="str">
        <f ca="1">IF(W$5&lt;&gt;"",
IF(W$5&gt;='2.1 Kraftwerk allgemein'!$F$15,
IF(W$5&lt;='2.1 Kraftwerk allgemein'!$F$16,
$J76*INDEX('2.1 Kraftwerk allgemein'!$H$16:$S$16,,MATCH('2.5 CAPEX'!W$5,'2.1 Kraftwerk allgemein'!$H$15:$S$15,0)),
IF(AND($M76="x",$F76&lt;&gt;0),
IF($F76=1,$J76,
IF('2.1 Kraftwerk allgemein'!$F$17-'2.5 CAPEX'!W$5&gt;='2.5 CAPEX'!$F76*'1.1 Allgemein'!$I$27,
IF(SUM(OFFSET(V76,0,-MIN($F76-2,COLUMN(I76)-1),1,MIN($F76-1,COLUMN(I76))))=0,$J76,""),"")),"")),""),"")</f>
        <v/>
      </c>
      <c r="X76" s="340" t="str">
        <f ca="1">IF(X$5&lt;&gt;"",
IF(X$5&gt;='2.1 Kraftwerk allgemein'!$F$15,
IF(X$5&lt;='2.1 Kraftwerk allgemein'!$F$16,
$J76*INDEX('2.1 Kraftwerk allgemein'!$H$16:$S$16,,MATCH('2.5 CAPEX'!X$5,'2.1 Kraftwerk allgemein'!$H$15:$S$15,0)),
IF(AND($M76="x",$F76&lt;&gt;0),
IF($F76=1,$J76,
IF('2.1 Kraftwerk allgemein'!$F$17-'2.5 CAPEX'!X$5&gt;='2.5 CAPEX'!$F76*'1.1 Allgemein'!$I$27,
IF(SUM(OFFSET(W76,0,-MIN($F76-2,COLUMN(J76)-1),1,MIN($F76-1,COLUMN(J76))))=0,$J76,""),"")),"")),""),"")</f>
        <v/>
      </c>
      <c r="Y76" s="340" t="str">
        <f ca="1">IF(Y$5&lt;&gt;"",
IF(Y$5&gt;='2.1 Kraftwerk allgemein'!$F$15,
IF(Y$5&lt;='2.1 Kraftwerk allgemein'!$F$16,
$J76*INDEX('2.1 Kraftwerk allgemein'!$H$16:$S$16,,MATCH('2.5 CAPEX'!Y$5,'2.1 Kraftwerk allgemein'!$H$15:$S$15,0)),
IF(AND($M76="x",$F76&lt;&gt;0),
IF($F76=1,$J76,
IF('2.1 Kraftwerk allgemein'!$F$17-'2.5 CAPEX'!Y$5&gt;='2.5 CAPEX'!$F76*'1.1 Allgemein'!$I$27,
IF(SUM(OFFSET(X76,0,-MIN($F76-2,COLUMN(K76)-1),1,MIN($F76-1,COLUMN(K76))))=0,$J76,""),"")),"")),""),"")</f>
        <v/>
      </c>
      <c r="Z76" s="340" t="str">
        <f ca="1">IF(Z$5&lt;&gt;"",
IF(Z$5&gt;='2.1 Kraftwerk allgemein'!$F$15,
IF(Z$5&lt;='2.1 Kraftwerk allgemein'!$F$16,
$J76*INDEX('2.1 Kraftwerk allgemein'!$H$16:$S$16,,MATCH('2.5 CAPEX'!Z$5,'2.1 Kraftwerk allgemein'!$H$15:$S$15,0)),
IF(AND($M76="x",$F76&lt;&gt;0),
IF($F76=1,$J76,
IF('2.1 Kraftwerk allgemein'!$F$17-'2.5 CAPEX'!Z$5&gt;='2.5 CAPEX'!$F76*'1.1 Allgemein'!$I$27,
IF(SUM(OFFSET(Y76,0,-MIN($F76-2,COLUMN(L76)-1),1,MIN($F76-1,COLUMN(L76))))=0,$J76,""),"")),"")),""),"")</f>
        <v/>
      </c>
      <c r="AA76" s="340" t="str">
        <f ca="1">IF(AA$5&lt;&gt;"",
IF(AA$5&gt;='2.1 Kraftwerk allgemein'!$F$15,
IF(AA$5&lt;='2.1 Kraftwerk allgemein'!$F$16,
$J76*INDEX('2.1 Kraftwerk allgemein'!$H$16:$S$16,,MATCH('2.5 CAPEX'!AA$5,'2.1 Kraftwerk allgemein'!$H$15:$S$15,0)),
IF(AND($M76="x",$F76&lt;&gt;0),
IF($F76=1,$J76,
IF('2.1 Kraftwerk allgemein'!$F$17-'2.5 CAPEX'!AA$5&gt;='2.5 CAPEX'!$F76*'1.1 Allgemein'!$I$27,
IF(SUM(OFFSET(Z76,0,-MIN($F76-2,COLUMN(M76)-1),1,MIN($F76-1,COLUMN(M76))))=0,$J76,""),"")),"")),""),"")</f>
        <v/>
      </c>
      <c r="AB76" s="340" t="str">
        <f ca="1">IF(AB$5&lt;&gt;"",
IF(AB$5&gt;='2.1 Kraftwerk allgemein'!$F$15,
IF(AB$5&lt;='2.1 Kraftwerk allgemein'!$F$16,
$J76*INDEX('2.1 Kraftwerk allgemein'!$H$16:$S$16,,MATCH('2.5 CAPEX'!AB$5,'2.1 Kraftwerk allgemein'!$H$15:$S$15,0)),
IF(AND($M76="x",$F76&lt;&gt;0),
IF($F76=1,$J76,
IF('2.1 Kraftwerk allgemein'!$F$17-'2.5 CAPEX'!AB$5&gt;='2.5 CAPEX'!$F76*'1.1 Allgemein'!$I$27,
IF(SUM(OFFSET(AA76,0,-MIN($F76-2,COLUMN(N76)-1),1,MIN($F76-1,COLUMN(N76))))=0,$J76,""),"")),"")),""),"")</f>
        <v/>
      </c>
      <c r="AC76" s="340" t="str">
        <f ca="1">IF(AC$5&lt;&gt;"",
IF(AC$5&gt;='2.1 Kraftwerk allgemein'!$F$15,
IF(AC$5&lt;='2.1 Kraftwerk allgemein'!$F$16,
$J76*INDEX('2.1 Kraftwerk allgemein'!$H$16:$S$16,,MATCH('2.5 CAPEX'!AC$5,'2.1 Kraftwerk allgemein'!$H$15:$S$15,0)),
IF(AND($M76="x",$F76&lt;&gt;0),
IF($F76=1,$J76,
IF('2.1 Kraftwerk allgemein'!$F$17-'2.5 CAPEX'!AC$5&gt;='2.5 CAPEX'!$F76*'1.1 Allgemein'!$I$27,
IF(SUM(OFFSET(AB76,0,-MIN($F76-2,COLUMN(O76)-1),1,MIN($F76-1,COLUMN(O76))))=0,$J76,""),"")),"")),""),"")</f>
        <v/>
      </c>
      <c r="AD76" s="340" t="str">
        <f ca="1">IF(AD$5&lt;&gt;"",
IF(AD$5&gt;='2.1 Kraftwerk allgemein'!$F$15,
IF(AD$5&lt;='2.1 Kraftwerk allgemein'!$F$16,
$J76*INDEX('2.1 Kraftwerk allgemein'!$H$16:$S$16,,MATCH('2.5 CAPEX'!AD$5,'2.1 Kraftwerk allgemein'!$H$15:$S$15,0)),
IF(AND($M76="x",$F76&lt;&gt;0),
IF($F76=1,$J76,
IF('2.1 Kraftwerk allgemein'!$F$17-'2.5 CAPEX'!AD$5&gt;='2.5 CAPEX'!$F76*'1.1 Allgemein'!$I$27,
IF(SUM(OFFSET(AC76,0,-MIN($F76-2,COLUMN(P76)-1),1,MIN($F76-1,COLUMN(P76))))=0,$J76,""),"")),"")),""),"")</f>
        <v/>
      </c>
      <c r="AE76" s="340" t="str">
        <f ca="1">IF(AE$5&lt;&gt;"",
IF(AE$5&gt;='2.1 Kraftwerk allgemein'!$F$15,
IF(AE$5&lt;='2.1 Kraftwerk allgemein'!$F$16,
$J76*INDEX('2.1 Kraftwerk allgemein'!$H$16:$S$16,,MATCH('2.5 CAPEX'!AE$5,'2.1 Kraftwerk allgemein'!$H$15:$S$15,0)),
IF(AND($M76="x",$F76&lt;&gt;0),
IF($F76=1,$J76,
IF('2.1 Kraftwerk allgemein'!$F$17-'2.5 CAPEX'!AE$5&gt;='2.5 CAPEX'!$F76*'1.1 Allgemein'!$I$27,
IF(SUM(OFFSET(AD76,0,-MIN($F76-2,COLUMN(Q76)-1),1,MIN($F76-1,COLUMN(Q76))))=0,$J76,""),"")),"")),""),"")</f>
        <v/>
      </c>
      <c r="AF76" s="340" t="str">
        <f ca="1">IF(AF$5&lt;&gt;"",
IF(AF$5&gt;='2.1 Kraftwerk allgemein'!$F$15,
IF(AF$5&lt;='2.1 Kraftwerk allgemein'!$F$16,
$J76*INDEX('2.1 Kraftwerk allgemein'!$H$16:$S$16,,MATCH('2.5 CAPEX'!AF$5,'2.1 Kraftwerk allgemein'!$H$15:$S$15,0)),
IF(AND($M76="x",$F76&lt;&gt;0),
IF($F76=1,$J76,
IF('2.1 Kraftwerk allgemein'!$F$17-'2.5 CAPEX'!AF$5&gt;='2.5 CAPEX'!$F76*'1.1 Allgemein'!$I$27,
IF(SUM(OFFSET(AE76,0,-MIN($F76-2,COLUMN(R76)-1),1,MIN($F76-1,COLUMN(R76))))=0,$J76,""),"")),"")),""),"")</f>
        <v/>
      </c>
      <c r="AG76" s="340" t="str">
        <f ca="1">IF(AG$5&lt;&gt;"",
IF(AG$5&gt;='2.1 Kraftwerk allgemein'!$F$15,
IF(AG$5&lt;='2.1 Kraftwerk allgemein'!$F$16,
$J76*INDEX('2.1 Kraftwerk allgemein'!$H$16:$S$16,,MATCH('2.5 CAPEX'!AG$5,'2.1 Kraftwerk allgemein'!$H$15:$S$15,0)),
IF(AND($M76="x",$F76&lt;&gt;0),
IF($F76=1,$J76,
IF('2.1 Kraftwerk allgemein'!$F$17-'2.5 CAPEX'!AG$5&gt;='2.5 CAPEX'!$F76*'1.1 Allgemein'!$I$27,
IF(SUM(OFFSET(AF76,0,-MIN($F76-2,COLUMN(S76)-1),1,MIN($F76-1,COLUMN(S76))))=0,$J76,""),"")),"")),""),"")</f>
        <v/>
      </c>
      <c r="AH76" s="340" t="str">
        <f ca="1">IF(AH$5&lt;&gt;"",
IF(AH$5&gt;='2.1 Kraftwerk allgemein'!$F$15,
IF(AH$5&lt;='2.1 Kraftwerk allgemein'!$F$16,
$J76*INDEX('2.1 Kraftwerk allgemein'!$H$16:$S$16,,MATCH('2.5 CAPEX'!AH$5,'2.1 Kraftwerk allgemein'!$H$15:$S$15,0)),
IF(AND($M76="x",$F76&lt;&gt;0),
IF($F76=1,$J76,
IF('2.1 Kraftwerk allgemein'!$F$17-'2.5 CAPEX'!AH$5&gt;='2.5 CAPEX'!$F76*'1.1 Allgemein'!$I$27,
IF(SUM(OFFSET(AG76,0,-MIN($F76-2,COLUMN(T76)-1),1,MIN($F76-1,COLUMN(T76))))=0,$J76,""),"")),"")),""),"")</f>
        <v/>
      </c>
      <c r="AI76" s="340" t="str">
        <f ca="1">IF(AI$5&lt;&gt;"",
IF(AI$5&gt;='2.1 Kraftwerk allgemein'!$F$15,
IF(AI$5&lt;='2.1 Kraftwerk allgemein'!$F$16,
$J76*INDEX('2.1 Kraftwerk allgemein'!$H$16:$S$16,,MATCH('2.5 CAPEX'!AI$5,'2.1 Kraftwerk allgemein'!$H$15:$S$15,0)),
IF(AND($M76="x",$F76&lt;&gt;0),
IF($F76=1,$J76,
IF('2.1 Kraftwerk allgemein'!$F$17-'2.5 CAPEX'!AI$5&gt;='2.5 CAPEX'!$F76*'1.1 Allgemein'!$I$27,
IF(SUM(OFFSET(AH76,0,-MIN($F76-2,COLUMN(U76)-1),1,MIN($F76-1,COLUMN(U76))))=0,$J76,""),"")),"")),""),"")</f>
        <v/>
      </c>
      <c r="AJ76" s="340" t="str">
        <f ca="1">IF(AJ$5&lt;&gt;"",
IF(AJ$5&gt;='2.1 Kraftwerk allgemein'!$F$15,
IF(AJ$5&lt;='2.1 Kraftwerk allgemein'!$F$16,
$J76*INDEX('2.1 Kraftwerk allgemein'!$H$16:$S$16,,MATCH('2.5 CAPEX'!AJ$5,'2.1 Kraftwerk allgemein'!$H$15:$S$15,0)),
IF(AND($M76="x",$F76&lt;&gt;0),
IF($F76=1,$J76,
IF('2.1 Kraftwerk allgemein'!$F$17-'2.5 CAPEX'!AJ$5&gt;='2.5 CAPEX'!$F76*'1.1 Allgemein'!$I$27,
IF(SUM(OFFSET(AI76,0,-MIN($F76-2,COLUMN(V76)-1),1,MIN($F76-1,COLUMN(V76))))=0,$J76,""),"")),"")),""),"")</f>
        <v/>
      </c>
      <c r="AK76" s="340" t="str">
        <f ca="1">IF(AK$5&lt;&gt;"",
IF(AK$5&gt;='2.1 Kraftwerk allgemein'!$F$15,
IF(AK$5&lt;='2.1 Kraftwerk allgemein'!$F$16,
$J76*INDEX('2.1 Kraftwerk allgemein'!$H$16:$S$16,,MATCH('2.5 CAPEX'!AK$5,'2.1 Kraftwerk allgemein'!$H$15:$S$15,0)),
IF(AND($M76="x",$F76&lt;&gt;0),
IF($F76=1,$J76,
IF('2.1 Kraftwerk allgemein'!$F$17-'2.5 CAPEX'!AK$5&gt;='2.5 CAPEX'!$F76*'1.1 Allgemein'!$I$27,
IF(SUM(OFFSET(AJ76,0,-MIN($F76-2,COLUMN(W76)-1),1,MIN($F76-1,COLUMN(W76))))=0,$J76,""),"")),"")),""),"")</f>
        <v/>
      </c>
      <c r="AL76" s="340" t="str">
        <f ca="1">IF(AL$5&lt;&gt;"",
IF(AL$5&gt;='2.1 Kraftwerk allgemein'!$F$15,
IF(AL$5&lt;='2.1 Kraftwerk allgemein'!$F$16,
$J76*INDEX('2.1 Kraftwerk allgemein'!$H$16:$S$16,,MATCH('2.5 CAPEX'!AL$5,'2.1 Kraftwerk allgemein'!$H$15:$S$15,0)),
IF(AND($M76="x",$F76&lt;&gt;0),
IF($F76=1,$J76,
IF('2.1 Kraftwerk allgemein'!$F$17-'2.5 CAPEX'!AL$5&gt;='2.5 CAPEX'!$F76*'1.1 Allgemein'!$I$27,
IF(SUM(OFFSET(AK76,0,-MIN($F76-2,COLUMN(X76)-1),1,MIN($F76-1,COLUMN(X76))))=0,$J76,""),"")),"")),""),"")</f>
        <v/>
      </c>
      <c r="AM76" s="340" t="str">
        <f ca="1">IF(AM$5&lt;&gt;"",
IF(AM$5&gt;='2.1 Kraftwerk allgemein'!$F$15,
IF(AM$5&lt;='2.1 Kraftwerk allgemein'!$F$16,
$J76*INDEX('2.1 Kraftwerk allgemein'!$H$16:$S$16,,MATCH('2.5 CAPEX'!AM$5,'2.1 Kraftwerk allgemein'!$H$15:$S$15,0)),
IF(AND($M76="x",$F76&lt;&gt;0),
IF($F76=1,$J76,
IF('2.1 Kraftwerk allgemein'!$F$17-'2.5 CAPEX'!AM$5&gt;='2.5 CAPEX'!$F76*'1.1 Allgemein'!$I$27,
IF(SUM(OFFSET(AL76,0,-MIN($F76-2,COLUMN(Y76)-1),1,MIN($F76-1,COLUMN(Y76))))=0,$J76,""),"")),"")),""),"")</f>
        <v/>
      </c>
      <c r="AN76" s="340" t="str">
        <f ca="1">IF(AN$5&lt;&gt;"",
IF(AN$5&gt;='2.1 Kraftwerk allgemein'!$F$15,
IF(AN$5&lt;='2.1 Kraftwerk allgemein'!$F$16,
$J76*INDEX('2.1 Kraftwerk allgemein'!$H$16:$S$16,,MATCH('2.5 CAPEX'!AN$5,'2.1 Kraftwerk allgemein'!$H$15:$S$15,0)),
IF(AND($M76="x",$F76&lt;&gt;0),
IF($F76=1,$J76,
IF('2.1 Kraftwerk allgemein'!$F$17-'2.5 CAPEX'!AN$5&gt;='2.5 CAPEX'!$F76*'1.1 Allgemein'!$I$27,
IF(SUM(OFFSET(AM76,0,-MIN($F76-2,COLUMN(Z76)-1),1,MIN($F76-1,COLUMN(Z76))))=0,$J76,""),"")),"")),""),"")</f>
        <v/>
      </c>
      <c r="AO76" s="340" t="str">
        <f ca="1">IF(AO$5&lt;&gt;"",
IF(AO$5&gt;='2.1 Kraftwerk allgemein'!$F$15,
IF(AO$5&lt;='2.1 Kraftwerk allgemein'!$F$16,
$J76*INDEX('2.1 Kraftwerk allgemein'!$H$16:$S$16,,MATCH('2.5 CAPEX'!AO$5,'2.1 Kraftwerk allgemein'!$H$15:$S$15,0)),
IF(AND($M76="x",$F76&lt;&gt;0),
IF($F76=1,$J76,
IF('2.1 Kraftwerk allgemein'!$F$17-'2.5 CAPEX'!AO$5&gt;='2.5 CAPEX'!$F76*'1.1 Allgemein'!$I$27,
IF(SUM(OFFSET(AN76,0,-MIN($F76-2,COLUMN(AA76)-1),1,MIN($F76-1,COLUMN(AA76))))=0,$J76,""),"")),"")),""),"")</f>
        <v/>
      </c>
      <c r="AP76" s="340" t="str">
        <f ca="1">IF(AP$5&lt;&gt;"",
IF(AP$5&gt;='2.1 Kraftwerk allgemein'!$F$15,
IF(AP$5&lt;='2.1 Kraftwerk allgemein'!$F$16,
$J76*INDEX('2.1 Kraftwerk allgemein'!$H$16:$S$16,,MATCH('2.5 CAPEX'!AP$5,'2.1 Kraftwerk allgemein'!$H$15:$S$15,0)),
IF(AND($M76="x",$F76&lt;&gt;0),
IF($F76=1,$J76,
IF('2.1 Kraftwerk allgemein'!$F$17-'2.5 CAPEX'!AP$5&gt;='2.5 CAPEX'!$F76*'1.1 Allgemein'!$I$27,
IF(SUM(OFFSET(AO76,0,-MIN($F76-2,COLUMN(AB76)-1),1,MIN($F76-1,COLUMN(AB76))))=0,$J76,""),"")),"")),""),"")</f>
        <v/>
      </c>
      <c r="AQ76" s="340" t="str">
        <f ca="1">IF(AQ$5&lt;&gt;"",
IF(AQ$5&gt;='2.1 Kraftwerk allgemein'!$F$15,
IF(AQ$5&lt;='2.1 Kraftwerk allgemein'!$F$16,
$J76*INDEX('2.1 Kraftwerk allgemein'!$H$16:$S$16,,MATCH('2.5 CAPEX'!AQ$5,'2.1 Kraftwerk allgemein'!$H$15:$S$15,0)),
IF(AND($M76="x",$F76&lt;&gt;0),
IF($F76=1,$J76,
IF('2.1 Kraftwerk allgemein'!$F$17-'2.5 CAPEX'!AQ$5&gt;='2.5 CAPEX'!$F76*'1.1 Allgemein'!$I$27,
IF(SUM(OFFSET(AP76,0,-MIN($F76-2,COLUMN(AC76)-1),1,MIN($F76-1,COLUMN(AC76))))=0,$J76,""),"")),"")),""),"")</f>
        <v/>
      </c>
      <c r="AR76" s="340" t="str">
        <f ca="1">IF(AR$5&lt;&gt;"",
IF(AR$5&gt;='2.1 Kraftwerk allgemein'!$F$15,
IF(AR$5&lt;='2.1 Kraftwerk allgemein'!$F$16,
$J76*INDEX('2.1 Kraftwerk allgemein'!$H$16:$S$16,,MATCH('2.5 CAPEX'!AR$5,'2.1 Kraftwerk allgemein'!$H$15:$S$15,0)),
IF(AND($M76="x",$F76&lt;&gt;0),
IF($F76=1,$J76,
IF('2.1 Kraftwerk allgemein'!$F$17-'2.5 CAPEX'!AR$5&gt;='2.5 CAPEX'!$F76*'1.1 Allgemein'!$I$27,
IF(SUM(OFFSET(AQ76,0,-MIN($F76-2,COLUMN(AD76)-1),1,MIN($F76-1,COLUMN(AD76))))=0,$J76,""),"")),"")),""),"")</f>
        <v/>
      </c>
      <c r="AS76" s="340" t="str">
        <f ca="1">IF(AS$5&lt;&gt;"",
IF(AS$5&gt;='2.1 Kraftwerk allgemein'!$F$15,
IF(AS$5&lt;='2.1 Kraftwerk allgemein'!$F$16,
$J76*INDEX('2.1 Kraftwerk allgemein'!$H$16:$S$16,,MATCH('2.5 CAPEX'!AS$5,'2.1 Kraftwerk allgemein'!$H$15:$S$15,0)),
IF(AND($M76="x",$F76&lt;&gt;0),
IF($F76=1,$J76,
IF('2.1 Kraftwerk allgemein'!$F$17-'2.5 CAPEX'!AS$5&gt;='2.5 CAPEX'!$F76*'1.1 Allgemein'!$I$27,
IF(SUM(OFFSET(AR76,0,-MIN($F76-2,COLUMN(AE76)-1),1,MIN($F76-1,COLUMN(AE76))))=0,$J76,""),"")),"")),""),"")</f>
        <v/>
      </c>
      <c r="AT76" s="340" t="str">
        <f ca="1">IF(AT$5&lt;&gt;"",
IF(AT$5&gt;='2.1 Kraftwerk allgemein'!$F$15,
IF(AT$5&lt;='2.1 Kraftwerk allgemein'!$F$16,
$J76*INDEX('2.1 Kraftwerk allgemein'!$H$16:$S$16,,MATCH('2.5 CAPEX'!AT$5,'2.1 Kraftwerk allgemein'!$H$15:$S$15,0)),
IF(AND($M76="x",$F76&lt;&gt;0),
IF($F76=1,$J76,
IF('2.1 Kraftwerk allgemein'!$F$17-'2.5 CAPEX'!AT$5&gt;='2.5 CAPEX'!$F76*'1.1 Allgemein'!$I$27,
IF(SUM(OFFSET(AS76,0,-MIN($F76-2,COLUMN(AF76)-1),1,MIN($F76-1,COLUMN(AF76))))=0,$J76,""),"")),"")),""),"")</f>
        <v/>
      </c>
      <c r="AU76" s="340" t="str">
        <f ca="1">IF(AU$5&lt;&gt;"",
IF(AU$5&gt;='2.1 Kraftwerk allgemein'!$F$15,
IF(AU$5&lt;='2.1 Kraftwerk allgemein'!$F$16,
$J76*INDEX('2.1 Kraftwerk allgemein'!$H$16:$S$16,,MATCH('2.5 CAPEX'!AU$5,'2.1 Kraftwerk allgemein'!$H$15:$S$15,0)),
IF(AND($M76="x",$F76&lt;&gt;0),
IF($F76=1,$J76,
IF('2.1 Kraftwerk allgemein'!$F$17-'2.5 CAPEX'!AU$5&gt;='2.5 CAPEX'!$F76*'1.1 Allgemein'!$I$27,
IF(SUM(OFFSET(AT76,0,-MIN($F76-2,COLUMN(AG76)-1),1,MIN($F76-1,COLUMN(AG76))))=0,$J76,""),"")),"")),""),"")</f>
        <v/>
      </c>
      <c r="AV76" s="340" t="str">
        <f ca="1">IF(AV$5&lt;&gt;"",
IF(AV$5&gt;='2.1 Kraftwerk allgemein'!$F$15,
IF(AV$5&lt;='2.1 Kraftwerk allgemein'!$F$16,
$J76*INDEX('2.1 Kraftwerk allgemein'!$H$16:$S$16,,MATCH('2.5 CAPEX'!AV$5,'2.1 Kraftwerk allgemein'!$H$15:$S$15,0)),
IF(AND($M76="x",$F76&lt;&gt;0),
IF($F76=1,$J76,
IF('2.1 Kraftwerk allgemein'!$F$17-'2.5 CAPEX'!AV$5&gt;='2.5 CAPEX'!$F76*'1.1 Allgemein'!$I$27,
IF(SUM(OFFSET(AU76,0,-MIN($F76-2,COLUMN(AH76)-1),1,MIN($F76-1,COLUMN(AH76))))=0,$J76,""),"")),"")),""),"")</f>
        <v/>
      </c>
      <c r="AW76" s="340" t="str">
        <f ca="1">IF(AW$5&lt;&gt;"",
IF(AW$5&gt;='2.1 Kraftwerk allgemein'!$F$15,
IF(AW$5&lt;='2.1 Kraftwerk allgemein'!$F$16,
$J76*INDEX('2.1 Kraftwerk allgemein'!$H$16:$S$16,,MATCH('2.5 CAPEX'!AW$5,'2.1 Kraftwerk allgemein'!$H$15:$S$15,0)),
IF(AND($M76="x",$F76&lt;&gt;0),
IF($F76=1,$J76,
IF('2.1 Kraftwerk allgemein'!$F$17-'2.5 CAPEX'!AW$5&gt;='2.5 CAPEX'!$F76*'1.1 Allgemein'!$I$27,
IF(SUM(OFFSET(AV76,0,-MIN($F76-2,COLUMN(AI76)-1),1,MIN($F76-1,COLUMN(AI76))))=0,$J76,""),"")),"")),""),"")</f>
        <v/>
      </c>
      <c r="AX76" s="340" t="str">
        <f ca="1">IF(AX$5&lt;&gt;"",
IF(AX$5&gt;='2.1 Kraftwerk allgemein'!$F$15,
IF(AX$5&lt;='2.1 Kraftwerk allgemein'!$F$16,
$J76*INDEX('2.1 Kraftwerk allgemein'!$H$16:$S$16,,MATCH('2.5 CAPEX'!AX$5,'2.1 Kraftwerk allgemein'!$H$15:$S$15,0)),
IF(AND($M76="x",$F76&lt;&gt;0),
IF($F76=1,$J76,
IF('2.1 Kraftwerk allgemein'!$F$17-'2.5 CAPEX'!AX$5&gt;='2.5 CAPEX'!$F76*'1.1 Allgemein'!$I$27,
IF(SUM(OFFSET(AW76,0,-MIN($F76-2,COLUMN(AJ76)-1),1,MIN($F76-1,COLUMN(AJ76))))=0,$J76,""),"")),"")),""),"")</f>
        <v/>
      </c>
      <c r="AY76" s="340" t="str">
        <f ca="1">IF(AY$5&lt;&gt;"",
IF(AY$5&gt;='2.1 Kraftwerk allgemein'!$F$15,
IF(AY$5&lt;='2.1 Kraftwerk allgemein'!$F$16,
$J76*INDEX('2.1 Kraftwerk allgemein'!$H$16:$S$16,,MATCH('2.5 CAPEX'!AY$5,'2.1 Kraftwerk allgemein'!$H$15:$S$15,0)),
IF(AND($M76="x",$F76&lt;&gt;0),
IF($F76=1,$J76,
IF('2.1 Kraftwerk allgemein'!$F$17-'2.5 CAPEX'!AY$5&gt;='2.5 CAPEX'!$F76*'1.1 Allgemein'!$I$27,
IF(SUM(OFFSET(AX76,0,-MIN($F76-2,COLUMN(AK76)-1),1,MIN($F76-1,COLUMN(AK76))))=0,$J76,""),"")),"")),""),"")</f>
        <v/>
      </c>
      <c r="AZ76" s="340" t="str">
        <f ca="1">IF(AZ$5&lt;&gt;"",
IF(AZ$5&gt;='2.1 Kraftwerk allgemein'!$F$15,
IF(AZ$5&lt;='2.1 Kraftwerk allgemein'!$F$16,
$J76*INDEX('2.1 Kraftwerk allgemein'!$H$16:$S$16,,MATCH('2.5 CAPEX'!AZ$5,'2.1 Kraftwerk allgemein'!$H$15:$S$15,0)),
IF(AND($M76="x",$F76&lt;&gt;0),
IF($F76=1,$J76,
IF('2.1 Kraftwerk allgemein'!$F$17-'2.5 CAPEX'!AZ$5&gt;='2.5 CAPEX'!$F76*'1.1 Allgemein'!$I$27,
IF(SUM(OFFSET(AY76,0,-MIN($F76-2,COLUMN(AL76)-1),1,MIN($F76-1,COLUMN(AL76))))=0,$J76,""),"")),"")),""),"")</f>
        <v/>
      </c>
      <c r="BA76" s="340" t="str">
        <f ca="1">IF(BA$5&lt;&gt;"",
IF(BA$5&gt;='2.1 Kraftwerk allgemein'!$F$15,
IF(BA$5&lt;='2.1 Kraftwerk allgemein'!$F$16,
$J76*INDEX('2.1 Kraftwerk allgemein'!$H$16:$S$16,,MATCH('2.5 CAPEX'!BA$5,'2.1 Kraftwerk allgemein'!$H$15:$S$15,0)),
IF(AND($M76="x",$F76&lt;&gt;0),
IF($F76=1,$J76,
IF('2.1 Kraftwerk allgemein'!$F$17-'2.5 CAPEX'!BA$5&gt;='2.5 CAPEX'!$F76*'1.1 Allgemein'!$I$27,
IF(SUM(OFFSET(AZ76,0,-MIN($F76-2,COLUMN(AM76)-1),1,MIN($F76-1,COLUMN(AM76))))=0,$J76,""),"")),"")),""),"")</f>
        <v/>
      </c>
      <c r="BB76" s="340" t="str">
        <f ca="1">IF(BB$5&lt;&gt;"",
IF(BB$5&gt;='2.1 Kraftwerk allgemein'!$F$15,
IF(BB$5&lt;='2.1 Kraftwerk allgemein'!$F$16,
$J76*INDEX('2.1 Kraftwerk allgemein'!$H$16:$S$16,,MATCH('2.5 CAPEX'!BB$5,'2.1 Kraftwerk allgemein'!$H$15:$S$15,0)),
IF(AND($M76="x",$F76&lt;&gt;0),
IF($F76=1,$J76,
IF('2.1 Kraftwerk allgemein'!$F$17-'2.5 CAPEX'!BB$5&gt;='2.5 CAPEX'!$F76*'1.1 Allgemein'!$I$27,
IF(SUM(OFFSET(BA76,0,-MIN($F76-2,COLUMN(AN76)-1),1,MIN($F76-1,COLUMN(AN76))))=0,$J76,""),"")),"")),""),"")</f>
        <v/>
      </c>
      <c r="BC76" s="340" t="str">
        <f ca="1">IF(BC$5&lt;&gt;"",
IF(BC$5&gt;='2.1 Kraftwerk allgemein'!$F$15,
IF(BC$5&lt;='2.1 Kraftwerk allgemein'!$F$16,
$J76*INDEX('2.1 Kraftwerk allgemein'!$H$16:$S$16,,MATCH('2.5 CAPEX'!BC$5,'2.1 Kraftwerk allgemein'!$H$15:$S$15,0)),
IF(AND($M76="x",$F76&lt;&gt;0),
IF($F76=1,$J76,
IF('2.1 Kraftwerk allgemein'!$F$17-'2.5 CAPEX'!BC$5&gt;='2.5 CAPEX'!$F76*'1.1 Allgemein'!$I$27,
IF(SUM(OFFSET(BB76,0,-MIN($F76-2,COLUMN(AO76)-1),1,MIN($F76-1,COLUMN(AO76))))=0,$J76,""),"")),"")),""),"")</f>
        <v/>
      </c>
      <c r="BD76" s="340" t="str">
        <f ca="1">IF(BD$5&lt;&gt;"",
IF(BD$5&gt;='2.1 Kraftwerk allgemein'!$F$15,
IF(BD$5&lt;='2.1 Kraftwerk allgemein'!$F$16,
$J76*INDEX('2.1 Kraftwerk allgemein'!$H$16:$S$16,,MATCH('2.5 CAPEX'!BD$5,'2.1 Kraftwerk allgemein'!$H$15:$S$15,0)),
IF(AND($M76="x",$F76&lt;&gt;0),
IF($F76=1,$J76,
IF('2.1 Kraftwerk allgemein'!$F$17-'2.5 CAPEX'!BD$5&gt;='2.5 CAPEX'!$F76*'1.1 Allgemein'!$I$27,
IF(SUM(OFFSET(BC76,0,-MIN($F76-2,COLUMN(AP76)-1),1,MIN($F76-1,COLUMN(AP76))))=0,$J76,""),"")),"")),""),"")</f>
        <v/>
      </c>
      <c r="BE76" s="340" t="str">
        <f ca="1">IF(BE$5&lt;&gt;"",
IF(BE$5&gt;='2.1 Kraftwerk allgemein'!$F$15,
IF(BE$5&lt;='2.1 Kraftwerk allgemein'!$F$16,
$J76*INDEX('2.1 Kraftwerk allgemein'!$H$16:$S$16,,MATCH('2.5 CAPEX'!BE$5,'2.1 Kraftwerk allgemein'!$H$15:$S$15,0)),
IF(AND($M76="x",$F76&lt;&gt;0),
IF($F76=1,$J76,
IF('2.1 Kraftwerk allgemein'!$F$17-'2.5 CAPEX'!BE$5&gt;='2.5 CAPEX'!$F76*'1.1 Allgemein'!$I$27,
IF(SUM(OFFSET(BD76,0,-MIN($F76-2,COLUMN(AQ76)-1),1,MIN($F76-1,COLUMN(AQ76))))=0,$J76,""),"")),"")),""),"")</f>
        <v/>
      </c>
      <c r="BF76" s="340" t="str">
        <f ca="1">IF(BF$5&lt;&gt;"",
IF(BF$5&gt;='2.1 Kraftwerk allgemein'!$F$15,
IF(BF$5&lt;='2.1 Kraftwerk allgemein'!$F$16,
$J76*INDEX('2.1 Kraftwerk allgemein'!$H$16:$S$16,,MATCH('2.5 CAPEX'!BF$5,'2.1 Kraftwerk allgemein'!$H$15:$S$15,0)),
IF(AND($M76="x",$F76&lt;&gt;0),
IF($F76=1,$J76,
IF('2.1 Kraftwerk allgemein'!$F$17-'2.5 CAPEX'!BF$5&gt;='2.5 CAPEX'!$F76*'1.1 Allgemein'!$I$27,
IF(SUM(OFFSET(BE76,0,-MIN($F76-2,COLUMN(AR76)-1),1,MIN($F76-1,COLUMN(AR76))))=0,$J76,""),"")),"")),""),"")</f>
        <v/>
      </c>
      <c r="BG76" s="340" t="str">
        <f ca="1">IF(BG$5&lt;&gt;"",
IF(BG$5&gt;='2.1 Kraftwerk allgemein'!$F$15,
IF(BG$5&lt;='2.1 Kraftwerk allgemein'!$F$16,
$J76*INDEX('2.1 Kraftwerk allgemein'!$H$16:$S$16,,MATCH('2.5 CAPEX'!BG$5,'2.1 Kraftwerk allgemein'!$H$15:$S$15,0)),
IF(AND($M76="x",$F76&lt;&gt;0),
IF($F76=1,$J76,
IF('2.1 Kraftwerk allgemein'!$F$17-'2.5 CAPEX'!BG$5&gt;='2.5 CAPEX'!$F76*'1.1 Allgemein'!$I$27,
IF(SUM(OFFSET(BF76,0,-MIN($F76-2,COLUMN(AS76)-1),1,MIN($F76-1,COLUMN(AS76))))=0,$J76,""),"")),"")),""),"")</f>
        <v/>
      </c>
      <c r="BH76" s="340" t="str">
        <f ca="1">IF(BH$5&lt;&gt;"",
IF(BH$5&gt;='2.1 Kraftwerk allgemein'!$F$15,
IF(BH$5&lt;='2.1 Kraftwerk allgemein'!$F$16,
$J76*INDEX('2.1 Kraftwerk allgemein'!$H$16:$S$16,,MATCH('2.5 CAPEX'!BH$5,'2.1 Kraftwerk allgemein'!$H$15:$S$15,0)),
IF(AND($M76="x",$F76&lt;&gt;0),
IF($F76=1,$J76,
IF('2.1 Kraftwerk allgemein'!$F$17-'2.5 CAPEX'!BH$5&gt;='2.5 CAPEX'!$F76*'1.1 Allgemein'!$I$27,
IF(SUM(OFFSET(BG76,0,-MIN($F76-2,COLUMN(AT76)-1),1,MIN($F76-1,COLUMN(AT76))))=0,$J76,""),"")),"")),""),"")</f>
        <v/>
      </c>
      <c r="BI76" s="340" t="str">
        <f ca="1">IF(BI$5&lt;&gt;"",
IF(BI$5&gt;='2.1 Kraftwerk allgemein'!$F$15,
IF(BI$5&lt;='2.1 Kraftwerk allgemein'!$F$16,
$J76*INDEX('2.1 Kraftwerk allgemein'!$H$16:$S$16,,MATCH('2.5 CAPEX'!BI$5,'2.1 Kraftwerk allgemein'!$H$15:$S$15,0)),
IF(AND($M76="x",$F76&lt;&gt;0),
IF($F76=1,$J76,
IF('2.1 Kraftwerk allgemein'!$F$17-'2.5 CAPEX'!BI$5&gt;='2.5 CAPEX'!$F76*'1.1 Allgemein'!$I$27,
IF(SUM(OFFSET(BH76,0,-MIN($F76-2,COLUMN(AU76)-1),1,MIN($F76-1,COLUMN(AU76))))=0,$J76,""),"")),"")),""),"")</f>
        <v/>
      </c>
      <c r="BJ76" s="340" t="str">
        <f ca="1">IF(BJ$5&lt;&gt;"",
IF(BJ$5&gt;='2.1 Kraftwerk allgemein'!$F$15,
IF(BJ$5&lt;='2.1 Kraftwerk allgemein'!$F$16,
$J76*INDEX('2.1 Kraftwerk allgemein'!$H$16:$S$16,,MATCH('2.5 CAPEX'!BJ$5,'2.1 Kraftwerk allgemein'!$H$15:$S$15,0)),
IF(AND($M76="x",$F76&lt;&gt;0),
IF($F76=1,$J76,
IF('2.1 Kraftwerk allgemein'!$F$17-'2.5 CAPEX'!BJ$5&gt;='2.5 CAPEX'!$F76*'1.1 Allgemein'!$I$27,
IF(SUM(OFFSET(BI76,0,-MIN($F76-2,COLUMN(AV76)-1),1,MIN($F76-1,COLUMN(AV76))))=0,$J76,""),"")),"")),""),"")</f>
        <v/>
      </c>
      <c r="BK76" s="340" t="str">
        <f ca="1">IF(BK$5&lt;&gt;"",
IF(BK$5&gt;='2.1 Kraftwerk allgemein'!$F$15,
IF(BK$5&lt;='2.1 Kraftwerk allgemein'!$F$16,
$J76*INDEX('2.1 Kraftwerk allgemein'!$H$16:$S$16,,MATCH('2.5 CAPEX'!BK$5,'2.1 Kraftwerk allgemein'!$H$15:$S$15,0)),
IF(AND($M76="x",$F76&lt;&gt;0),
IF($F76=1,$J76,
IF('2.1 Kraftwerk allgemein'!$F$17-'2.5 CAPEX'!BK$5&gt;='2.5 CAPEX'!$F76*'1.1 Allgemein'!$I$27,
IF(SUM(OFFSET(BJ76,0,-MIN($F76-2,COLUMN(AW76)-1),1,MIN($F76-1,COLUMN(AW76))))=0,$J76,""),"")),"")),""),"")</f>
        <v/>
      </c>
      <c r="BL76" s="340" t="str">
        <f ca="1">IF(BL$5&lt;&gt;"",
IF(BL$5&gt;='2.1 Kraftwerk allgemein'!$F$15,
IF(BL$5&lt;='2.1 Kraftwerk allgemein'!$F$16,
$J76*INDEX('2.1 Kraftwerk allgemein'!$H$16:$S$16,,MATCH('2.5 CAPEX'!BL$5,'2.1 Kraftwerk allgemein'!$H$15:$S$15,0)),
IF(AND($M76="x",$F76&lt;&gt;0),
IF($F76=1,$J76,
IF('2.1 Kraftwerk allgemein'!$F$17-'2.5 CAPEX'!BL$5&gt;='2.5 CAPEX'!$F76*'1.1 Allgemein'!$I$27,
IF(SUM(OFFSET(BK76,0,-MIN($F76-2,COLUMN(AX76)-1),1,MIN($F76-1,COLUMN(AX76))))=0,$J76,""),"")),"")),""),"")</f>
        <v/>
      </c>
      <c r="BM76" s="340" t="str">
        <f ca="1">IF(BM$5&lt;&gt;"",
IF(BM$5&gt;='2.1 Kraftwerk allgemein'!$F$15,
IF(BM$5&lt;='2.1 Kraftwerk allgemein'!$F$16,
$J76*INDEX('2.1 Kraftwerk allgemein'!$H$16:$S$16,,MATCH('2.5 CAPEX'!BM$5,'2.1 Kraftwerk allgemein'!$H$15:$S$15,0)),
IF(AND($M76="x",$F76&lt;&gt;0),
IF($F76=1,$J76,
IF('2.1 Kraftwerk allgemein'!$F$17-'2.5 CAPEX'!BM$5&gt;='2.5 CAPEX'!$F76*'1.1 Allgemein'!$I$27,
IF(SUM(OFFSET(BL76,0,-MIN($F76-2,COLUMN(AY76)-1),1,MIN($F76-1,COLUMN(AY76))))=0,$J76,""),"")),"")),""),"")</f>
        <v/>
      </c>
      <c r="BN76" s="340" t="str">
        <f ca="1">IF(BN$5&lt;&gt;"",
IF(BN$5&gt;='2.1 Kraftwerk allgemein'!$F$15,
IF(BN$5&lt;='2.1 Kraftwerk allgemein'!$F$16,
$J76*INDEX('2.1 Kraftwerk allgemein'!$H$16:$S$16,,MATCH('2.5 CAPEX'!BN$5,'2.1 Kraftwerk allgemein'!$H$15:$S$15,0)),
IF(AND($M76="x",$F76&lt;&gt;0),
IF($F76=1,$J76,
IF('2.1 Kraftwerk allgemein'!$F$17-'2.5 CAPEX'!BN$5&gt;='2.5 CAPEX'!$F76*'1.1 Allgemein'!$I$27,
IF(SUM(OFFSET(BM76,0,-MIN($F76-2,COLUMN(AZ76)-1),1,MIN($F76-1,COLUMN(AZ76))))=0,$J76,""),"")),"")),""),"")</f>
        <v/>
      </c>
      <c r="BO76" s="340" t="str">
        <f ca="1">IF(BO$5&lt;&gt;"",
IF(BO$5&gt;='2.1 Kraftwerk allgemein'!$F$15,
IF(BO$5&lt;='2.1 Kraftwerk allgemein'!$F$16,
$J76*INDEX('2.1 Kraftwerk allgemein'!$H$16:$S$16,,MATCH('2.5 CAPEX'!BO$5,'2.1 Kraftwerk allgemein'!$H$15:$S$15,0)),
IF(AND($M76="x",$F76&lt;&gt;0),
IF($F76=1,$J76,
IF('2.1 Kraftwerk allgemein'!$F$17-'2.5 CAPEX'!BO$5&gt;='2.5 CAPEX'!$F76*'1.1 Allgemein'!$I$27,
IF(SUM(OFFSET(BN76,0,-MIN($F76-2,COLUMN(BA76)-1),1,MIN($F76-1,COLUMN(BA76))))=0,$J76,""),"")),"")),""),"")</f>
        <v/>
      </c>
      <c r="BP76" s="340" t="str">
        <f ca="1">IF(BP$5&lt;&gt;"",
IF(BP$5&gt;='2.1 Kraftwerk allgemein'!$F$15,
IF(BP$5&lt;='2.1 Kraftwerk allgemein'!$F$16,
$J76*INDEX('2.1 Kraftwerk allgemein'!$H$16:$S$16,,MATCH('2.5 CAPEX'!BP$5,'2.1 Kraftwerk allgemein'!$H$15:$S$15,0)),
IF(AND($M76="x",$F76&lt;&gt;0),
IF($F76=1,$J76,
IF('2.1 Kraftwerk allgemein'!$F$17-'2.5 CAPEX'!BP$5&gt;='2.5 CAPEX'!$F76*'1.1 Allgemein'!$I$27,
IF(SUM(OFFSET(BO76,0,-MIN($F76-2,COLUMN(BB76)-1),1,MIN($F76-1,COLUMN(BB76))))=0,$J76,""),"")),"")),""),"")</f>
        <v/>
      </c>
      <c r="BQ76" s="340" t="str">
        <f ca="1">IF(BQ$5&lt;&gt;"",
IF(BQ$5&gt;='2.1 Kraftwerk allgemein'!$F$15,
IF(BQ$5&lt;='2.1 Kraftwerk allgemein'!$F$16,
$J76*INDEX('2.1 Kraftwerk allgemein'!$H$16:$S$16,,MATCH('2.5 CAPEX'!BQ$5,'2.1 Kraftwerk allgemein'!$H$15:$S$15,0)),
IF(AND($M76="x",$F76&lt;&gt;0),
IF($F76=1,$J76,
IF('2.1 Kraftwerk allgemein'!$F$17-'2.5 CAPEX'!BQ$5&gt;='2.5 CAPEX'!$F76*'1.1 Allgemein'!$I$27,
IF(SUM(OFFSET(BP76,0,-MIN($F76-2,COLUMN(BC76)-1),1,MIN($F76-1,COLUMN(BC76))))=0,$J76,""),"")),"")),""),"")</f>
        <v/>
      </c>
      <c r="BR76" s="340" t="str">
        <f ca="1">IF(BR$5&lt;&gt;"",
IF(BR$5&gt;='2.1 Kraftwerk allgemein'!$F$15,
IF(BR$5&lt;='2.1 Kraftwerk allgemein'!$F$16,
$J76*INDEX('2.1 Kraftwerk allgemein'!$H$16:$S$16,,MATCH('2.5 CAPEX'!BR$5,'2.1 Kraftwerk allgemein'!$H$15:$S$15,0)),
IF(AND($M76="x",$F76&lt;&gt;0),
IF($F76=1,$J76,
IF('2.1 Kraftwerk allgemein'!$F$17-'2.5 CAPEX'!BR$5&gt;='2.5 CAPEX'!$F76*'1.1 Allgemein'!$I$27,
IF(SUM(OFFSET(BQ76,0,-MIN($F76-2,COLUMN(BD76)-1),1,MIN($F76-1,COLUMN(BD76))))=0,$J76,""),"")),"")),""),"")</f>
        <v/>
      </c>
      <c r="BS76" s="340" t="str">
        <f ca="1">IF(BS$5&lt;&gt;"",
IF(BS$5&gt;='2.1 Kraftwerk allgemein'!$F$15,
IF(BS$5&lt;='2.1 Kraftwerk allgemein'!$F$16,
$J76*INDEX('2.1 Kraftwerk allgemein'!$H$16:$S$16,,MATCH('2.5 CAPEX'!BS$5,'2.1 Kraftwerk allgemein'!$H$15:$S$15,0)),
IF(AND($M76="x",$F76&lt;&gt;0),
IF($F76=1,$J76,
IF('2.1 Kraftwerk allgemein'!$F$17-'2.5 CAPEX'!BS$5&gt;='2.5 CAPEX'!$F76*'1.1 Allgemein'!$I$27,
IF(SUM(OFFSET(BR76,0,-MIN($F76-2,COLUMN(BE76)-1),1,MIN($F76-1,COLUMN(BE76))))=0,$J76,""),"")),"")),""),"")</f>
        <v/>
      </c>
      <c r="BT76" s="340" t="str">
        <f ca="1">IF(BT$5&lt;&gt;"",
IF(BT$5&gt;='2.1 Kraftwerk allgemein'!$F$15,
IF(BT$5&lt;='2.1 Kraftwerk allgemein'!$F$16,
$J76*INDEX('2.1 Kraftwerk allgemein'!$H$16:$S$16,,MATCH('2.5 CAPEX'!BT$5,'2.1 Kraftwerk allgemein'!$H$15:$S$15,0)),
IF(AND($M76="x",$F76&lt;&gt;0),
IF($F76=1,$J76,
IF('2.1 Kraftwerk allgemein'!$F$17-'2.5 CAPEX'!BT$5&gt;='2.5 CAPEX'!$F76*'1.1 Allgemein'!$I$27,
IF(SUM(OFFSET(BS76,0,-MIN($F76-2,COLUMN(BF76)-1),1,MIN($F76-1,COLUMN(BF76))))=0,$J76,""),"")),"")),""),"")</f>
        <v/>
      </c>
      <c r="BU76" s="340" t="str">
        <f ca="1">IF(BU$5&lt;&gt;"",
IF(BU$5&gt;='2.1 Kraftwerk allgemein'!$F$15,
IF(BU$5&lt;='2.1 Kraftwerk allgemein'!$F$16,
$J76*INDEX('2.1 Kraftwerk allgemein'!$H$16:$S$16,,MATCH('2.5 CAPEX'!BU$5,'2.1 Kraftwerk allgemein'!$H$15:$S$15,0)),
IF(AND($M76="x",$F76&lt;&gt;0),
IF($F76=1,$J76,
IF('2.1 Kraftwerk allgemein'!$F$17-'2.5 CAPEX'!BU$5&gt;='2.5 CAPEX'!$F76*'1.1 Allgemein'!$I$27,
IF(SUM(OFFSET(BT76,0,-MIN($F76-2,COLUMN(BG76)-1),1,MIN($F76-1,COLUMN(BG76))))=0,$J76,""),"")),"")),""),"")</f>
        <v/>
      </c>
      <c r="BV76" s="340" t="str">
        <f ca="1">IF(BV$5&lt;&gt;"",
IF(BV$5&gt;='2.1 Kraftwerk allgemein'!$F$15,
IF(BV$5&lt;='2.1 Kraftwerk allgemein'!$F$16,
$J76*INDEX('2.1 Kraftwerk allgemein'!$H$16:$S$16,,MATCH('2.5 CAPEX'!BV$5,'2.1 Kraftwerk allgemein'!$H$15:$S$15,0)),
IF(AND($M76="x",$F76&lt;&gt;0),
IF($F76=1,$J76,
IF('2.1 Kraftwerk allgemein'!$F$17-'2.5 CAPEX'!BV$5&gt;='2.5 CAPEX'!$F76*'1.1 Allgemein'!$I$27,
IF(SUM(OFFSET(BU76,0,-MIN($F76-2,COLUMN(BH76)-1),1,MIN($F76-1,COLUMN(BH76))))=0,$J76,""),"")),"")),""),"")</f>
        <v/>
      </c>
      <c r="BW76" s="340" t="str">
        <f ca="1">IF(BW$5&lt;&gt;"",
IF(BW$5&gt;='2.1 Kraftwerk allgemein'!$F$15,
IF(BW$5&lt;='2.1 Kraftwerk allgemein'!$F$16,
$J76*INDEX('2.1 Kraftwerk allgemein'!$H$16:$S$16,,MATCH('2.5 CAPEX'!BW$5,'2.1 Kraftwerk allgemein'!$H$15:$S$15,0)),
IF(AND($M76="x",$F76&lt;&gt;0),
IF($F76=1,$J76,
IF('2.1 Kraftwerk allgemein'!$F$17-'2.5 CAPEX'!BW$5&gt;='2.5 CAPEX'!$F76*'1.1 Allgemein'!$I$27,
IF(SUM(OFFSET(BV76,0,-MIN($F76-2,COLUMN(BI76)-1),1,MIN($F76-1,COLUMN(BI76))))=0,$J76,""),"")),"")),""),"")</f>
        <v/>
      </c>
      <c r="BX76" s="340" t="str">
        <f ca="1">IF(BX$5&lt;&gt;"",
IF(BX$5&gt;='2.1 Kraftwerk allgemein'!$F$15,
IF(BX$5&lt;='2.1 Kraftwerk allgemein'!$F$16,
$J76*INDEX('2.1 Kraftwerk allgemein'!$H$16:$S$16,,MATCH('2.5 CAPEX'!BX$5,'2.1 Kraftwerk allgemein'!$H$15:$S$15,0)),
IF(AND($M76="x",$F76&lt;&gt;0),
IF($F76=1,$J76,
IF('2.1 Kraftwerk allgemein'!$F$17-'2.5 CAPEX'!BX$5&gt;='2.5 CAPEX'!$F76*'1.1 Allgemein'!$I$27,
IF(SUM(OFFSET(BW76,0,-MIN($F76-2,COLUMN(BJ76)-1),1,MIN($F76-1,COLUMN(BJ76))))=0,$J76,""),"")),"")),""),"")</f>
        <v/>
      </c>
      <c r="BY76" s="340" t="str">
        <f ca="1">IF(BY$5&lt;&gt;"",
IF(BY$5&gt;='2.1 Kraftwerk allgemein'!$F$15,
IF(BY$5&lt;='2.1 Kraftwerk allgemein'!$F$16,
$J76*INDEX('2.1 Kraftwerk allgemein'!$H$16:$S$16,,MATCH('2.5 CAPEX'!BY$5,'2.1 Kraftwerk allgemein'!$H$15:$S$15,0)),
IF(AND($M76="x",$F76&lt;&gt;0),
IF($F76=1,$J76,
IF('2.1 Kraftwerk allgemein'!$F$17-'2.5 CAPEX'!BY$5&gt;='2.5 CAPEX'!$F76*'1.1 Allgemein'!$I$27,
IF(SUM(OFFSET(BX76,0,-MIN($F76-2,COLUMN(BK76)-1),1,MIN($F76-1,COLUMN(BK76))))=0,$J76,""),"")),"")),""),"")</f>
        <v/>
      </c>
      <c r="BZ76" s="340" t="str">
        <f ca="1">IF(BZ$5&lt;&gt;"",
IF(BZ$5&gt;='2.1 Kraftwerk allgemein'!$F$15,
IF(BZ$5&lt;='2.1 Kraftwerk allgemein'!$F$16,
$J76*INDEX('2.1 Kraftwerk allgemein'!$H$16:$S$16,,MATCH('2.5 CAPEX'!BZ$5,'2.1 Kraftwerk allgemein'!$H$15:$S$15,0)),
IF(AND($M76="x",$F76&lt;&gt;0),
IF($F76=1,$J76,
IF('2.1 Kraftwerk allgemein'!$F$17-'2.5 CAPEX'!BZ$5&gt;='2.5 CAPEX'!$F76*'1.1 Allgemein'!$I$27,
IF(SUM(OFFSET(BY76,0,-MIN($F76-2,COLUMN(BL76)-1),1,MIN($F76-1,COLUMN(BL76))))=0,$J76,""),"")),"")),""),"")</f>
        <v/>
      </c>
      <c r="CA76" s="340" t="str">
        <f ca="1">IF(CA$5&lt;&gt;"",
IF(CA$5&gt;='2.1 Kraftwerk allgemein'!$F$15,
IF(CA$5&lt;='2.1 Kraftwerk allgemein'!$F$16,
$J76*INDEX('2.1 Kraftwerk allgemein'!$H$16:$S$16,,MATCH('2.5 CAPEX'!CA$5,'2.1 Kraftwerk allgemein'!$H$15:$S$15,0)),
IF(AND($M76="x",$F76&lt;&gt;0),
IF($F76=1,$J76,
IF('2.1 Kraftwerk allgemein'!$F$17-'2.5 CAPEX'!CA$5&gt;='2.5 CAPEX'!$F76*'1.1 Allgemein'!$I$27,
IF(SUM(OFFSET(BZ76,0,-MIN($F76-2,COLUMN(BM76)-1),1,MIN($F76-1,COLUMN(BM76))))=0,$J76,""),"")),"")),""),"")</f>
        <v/>
      </c>
      <c r="CB76" s="340" t="str">
        <f ca="1">IF(CB$5&lt;&gt;"",
IF(CB$5&gt;='2.1 Kraftwerk allgemein'!$F$15,
IF(CB$5&lt;='2.1 Kraftwerk allgemein'!$F$16,
$J76*INDEX('2.1 Kraftwerk allgemein'!$H$16:$S$16,,MATCH('2.5 CAPEX'!CB$5,'2.1 Kraftwerk allgemein'!$H$15:$S$15,0)),
IF(AND($M76="x",$F76&lt;&gt;0),
IF($F76=1,$J76,
IF('2.1 Kraftwerk allgemein'!$F$17-'2.5 CAPEX'!CB$5&gt;='2.5 CAPEX'!$F76*'1.1 Allgemein'!$I$27,
IF(SUM(OFFSET(CA76,0,-MIN($F76-2,COLUMN(BN76)-1),1,MIN($F76-1,COLUMN(BN76))))=0,$J76,""),"")),"")),""),"")</f>
        <v/>
      </c>
      <c r="CC76" s="340" t="str">
        <f ca="1">IF(CC$5&lt;&gt;"",
IF(CC$5&gt;='2.1 Kraftwerk allgemein'!$F$15,
IF(CC$5&lt;='2.1 Kraftwerk allgemein'!$F$16,
$J76*INDEX('2.1 Kraftwerk allgemein'!$H$16:$S$16,,MATCH('2.5 CAPEX'!CC$5,'2.1 Kraftwerk allgemein'!$H$15:$S$15,0)),
IF(AND($M76="x",$F76&lt;&gt;0),
IF($F76=1,$J76,
IF('2.1 Kraftwerk allgemein'!$F$17-'2.5 CAPEX'!CC$5&gt;='2.5 CAPEX'!$F76*'1.1 Allgemein'!$I$27,
IF(SUM(OFFSET(CB76,0,-MIN($F76-2,COLUMN(BO76)-1),1,MIN($F76-1,COLUMN(BO76))))=0,$J76,""),"")),"")),""),"")</f>
        <v/>
      </c>
      <c r="CD76" s="340" t="str">
        <f ca="1">IF(CD$5&lt;&gt;"",
IF(CD$5&gt;='2.1 Kraftwerk allgemein'!$F$15,
IF(CD$5&lt;='2.1 Kraftwerk allgemein'!$F$16,
$J76*INDEX('2.1 Kraftwerk allgemein'!$H$16:$S$16,,MATCH('2.5 CAPEX'!CD$5,'2.1 Kraftwerk allgemein'!$H$15:$S$15,0)),
IF(AND($M76="x",$F76&lt;&gt;0),
IF($F76=1,$J76,
IF('2.1 Kraftwerk allgemein'!$F$17-'2.5 CAPEX'!CD$5&gt;='2.5 CAPEX'!$F76*'1.1 Allgemein'!$I$27,
IF(SUM(OFFSET(CC76,0,-MIN($F76-2,COLUMN(BP76)-1),1,MIN($F76-1,COLUMN(BP76))))=0,$J76,""),"")),"")),""),"")</f>
        <v/>
      </c>
      <c r="CE76" s="340" t="str">
        <f ca="1">IF(CE$5&lt;&gt;"",
IF(CE$5&gt;='2.1 Kraftwerk allgemein'!$F$15,
IF(CE$5&lt;='2.1 Kraftwerk allgemein'!$F$16,
$J76*INDEX('2.1 Kraftwerk allgemein'!$H$16:$S$16,,MATCH('2.5 CAPEX'!CE$5,'2.1 Kraftwerk allgemein'!$H$15:$S$15,0)),
IF(AND($M76="x",$F76&lt;&gt;0),
IF($F76=1,$J76,
IF('2.1 Kraftwerk allgemein'!$F$17-'2.5 CAPEX'!CE$5&gt;='2.5 CAPEX'!$F76*'1.1 Allgemein'!$I$27,
IF(SUM(OFFSET(CD76,0,-MIN($F76-2,COLUMN(BQ76)-1),1,MIN($F76-1,COLUMN(BQ76))))=0,$J76,""),"")),"")),""),"")</f>
        <v/>
      </c>
      <c r="CF76" s="340" t="str">
        <f ca="1">IF(CF$5&lt;&gt;"",
IF(CF$5&gt;='2.1 Kraftwerk allgemein'!$F$15,
IF(CF$5&lt;='2.1 Kraftwerk allgemein'!$F$16,
$J76*INDEX('2.1 Kraftwerk allgemein'!$H$16:$S$16,,MATCH('2.5 CAPEX'!CF$5,'2.1 Kraftwerk allgemein'!$H$15:$S$15,0)),
IF(AND($M76="x",$F76&lt;&gt;0),
IF($F76=1,$J76,
IF('2.1 Kraftwerk allgemein'!$F$17-'2.5 CAPEX'!CF$5&gt;='2.5 CAPEX'!$F76*'1.1 Allgemein'!$I$27,
IF(SUM(OFFSET(CE76,0,-MIN($F76-2,COLUMN(BR76)-1),1,MIN($F76-1,COLUMN(BR76))))=0,$J76,""),"")),"")),""),"")</f>
        <v/>
      </c>
      <c r="CG76" s="340" t="str">
        <f ca="1">IF(CG$5&lt;&gt;"",
IF(CG$5&gt;='2.1 Kraftwerk allgemein'!$F$15,
IF(CG$5&lt;='2.1 Kraftwerk allgemein'!$F$16,
$J76*INDEX('2.1 Kraftwerk allgemein'!$H$16:$S$16,,MATCH('2.5 CAPEX'!CG$5,'2.1 Kraftwerk allgemein'!$H$15:$S$15,0)),
IF(AND($M76="x",$F76&lt;&gt;0),
IF($F76=1,$J76,
IF('2.1 Kraftwerk allgemein'!$F$17-'2.5 CAPEX'!CG$5&gt;='2.5 CAPEX'!$F76*'1.1 Allgemein'!$I$27,
IF(SUM(OFFSET(CF76,0,-MIN($F76-2,COLUMN(BS76)-1),1,MIN($F76-1,COLUMN(BS76))))=0,$J76,""),"")),"")),""),"")</f>
        <v/>
      </c>
      <c r="CH76" s="340" t="str">
        <f ca="1">IF(CH$5&lt;&gt;"",
IF(CH$5&gt;='2.1 Kraftwerk allgemein'!$F$15,
IF(CH$5&lt;='2.1 Kraftwerk allgemein'!$F$16,
$J76*INDEX('2.1 Kraftwerk allgemein'!$H$16:$S$16,,MATCH('2.5 CAPEX'!CH$5,'2.1 Kraftwerk allgemein'!$H$15:$S$15,0)),
IF(AND($M76="x",$F76&lt;&gt;0),
IF($F76=1,$J76,
IF('2.1 Kraftwerk allgemein'!$F$17-'2.5 CAPEX'!CH$5&gt;='2.5 CAPEX'!$F76*'1.1 Allgemein'!$I$27,
IF(SUM(OFFSET(CG76,0,-MIN($F76-2,COLUMN(BT76)-1),1,MIN($F76-1,COLUMN(BT76))))=0,$J76,""),"")),"")),""),"")</f>
        <v/>
      </c>
      <c r="CI76" s="340" t="str">
        <f ca="1">IF(CI$5&lt;&gt;"",
IF(CI$5&gt;='2.1 Kraftwerk allgemein'!$F$15,
IF(CI$5&lt;='2.1 Kraftwerk allgemein'!$F$16,
$J76*INDEX('2.1 Kraftwerk allgemein'!$H$16:$S$16,,MATCH('2.5 CAPEX'!CI$5,'2.1 Kraftwerk allgemein'!$H$15:$S$15,0)),
IF(AND($M76="x",$F76&lt;&gt;0),
IF($F76=1,$J76,
IF('2.1 Kraftwerk allgemein'!$F$17-'2.5 CAPEX'!CI$5&gt;='2.5 CAPEX'!$F76*'1.1 Allgemein'!$I$27,
IF(SUM(OFFSET(CH76,0,-MIN($F76-2,COLUMN(BU76)-1),1,MIN($F76-1,COLUMN(BU76))))=0,$J76,""),"")),"")),""),"")</f>
        <v/>
      </c>
      <c r="CJ76" s="340" t="str">
        <f ca="1">IF(CJ$5&lt;&gt;"",
IF(CJ$5&gt;='2.1 Kraftwerk allgemein'!$F$15,
IF(CJ$5&lt;='2.1 Kraftwerk allgemein'!$F$16,
$J76*INDEX('2.1 Kraftwerk allgemein'!$H$16:$S$16,,MATCH('2.5 CAPEX'!CJ$5,'2.1 Kraftwerk allgemein'!$H$15:$S$15,0)),
IF(AND($M76="x",$F76&lt;&gt;0),
IF($F76=1,$J76,
IF('2.1 Kraftwerk allgemein'!$F$17-'2.5 CAPEX'!CJ$5&gt;='2.5 CAPEX'!$F76*'1.1 Allgemein'!$I$27,
IF(SUM(OFFSET(CI76,0,-MIN($F76-2,COLUMN(BV76)-1),1,MIN($F76-1,COLUMN(BV76))))=0,$J76,""),"")),"")),""),"")</f>
        <v/>
      </c>
      <c r="CK76" s="340" t="str">
        <f ca="1">IF(CK$5&lt;&gt;"",
IF(CK$5&gt;='2.1 Kraftwerk allgemein'!$F$15,
IF(CK$5&lt;='2.1 Kraftwerk allgemein'!$F$16,
$J76*INDEX('2.1 Kraftwerk allgemein'!$H$16:$S$16,,MATCH('2.5 CAPEX'!CK$5,'2.1 Kraftwerk allgemein'!$H$15:$S$15,0)),
IF(AND($M76="x",$F76&lt;&gt;0),
IF($F76=1,$J76,
IF('2.1 Kraftwerk allgemein'!$F$17-'2.5 CAPEX'!CK$5&gt;='2.5 CAPEX'!$F76*'1.1 Allgemein'!$I$27,
IF(SUM(OFFSET(CJ76,0,-MIN($F76-2,COLUMN(BW76)-1),1,MIN($F76-1,COLUMN(BW76))))=0,$J76,""),"")),"")),""),"")</f>
        <v/>
      </c>
      <c r="CL76" s="340" t="str">
        <f ca="1">IF(CL$5&lt;&gt;"",
IF(CL$5&gt;='2.1 Kraftwerk allgemein'!$F$15,
IF(CL$5&lt;='2.1 Kraftwerk allgemein'!$F$16,
$J76*INDEX('2.1 Kraftwerk allgemein'!$H$16:$S$16,,MATCH('2.5 CAPEX'!CL$5,'2.1 Kraftwerk allgemein'!$H$15:$S$15,0)),
IF(AND($M76="x",$F76&lt;&gt;0),
IF($F76=1,$J76,
IF('2.1 Kraftwerk allgemein'!$F$17-'2.5 CAPEX'!CL$5&gt;='2.5 CAPEX'!$F76*'1.1 Allgemein'!$I$27,
IF(SUM(OFFSET(CK76,0,-MIN($F76-2,COLUMN(BX76)-1),1,MIN($F76-1,COLUMN(BX76))))=0,$J76,""),"")),"")),""),"")</f>
        <v/>
      </c>
      <c r="CM76" s="340" t="str">
        <f ca="1">IF(CM$5&lt;&gt;"",
IF(CM$5&gt;='2.1 Kraftwerk allgemein'!$F$15,
IF(CM$5&lt;='2.1 Kraftwerk allgemein'!$F$16,
$J76*INDEX('2.1 Kraftwerk allgemein'!$H$16:$S$16,,MATCH('2.5 CAPEX'!CM$5,'2.1 Kraftwerk allgemein'!$H$15:$S$15,0)),
IF(AND($M76="x",$F76&lt;&gt;0),
IF($F76=1,$J76,
IF('2.1 Kraftwerk allgemein'!$F$17-'2.5 CAPEX'!CM$5&gt;='2.5 CAPEX'!$F76*'1.1 Allgemein'!$I$27,
IF(SUM(OFFSET(CL76,0,-MIN($F76-2,COLUMN(BY76)-1),1,MIN($F76-1,COLUMN(BY76))))=0,$J76,""),"")),"")),""),"")</f>
        <v/>
      </c>
      <c r="CN76" s="340" t="str">
        <f ca="1">IF(CN$5&lt;&gt;"",
IF(CN$5&gt;='2.1 Kraftwerk allgemein'!$F$15,
IF(CN$5&lt;='2.1 Kraftwerk allgemein'!$F$16,
$J76*INDEX('2.1 Kraftwerk allgemein'!$H$16:$S$16,,MATCH('2.5 CAPEX'!CN$5,'2.1 Kraftwerk allgemein'!$H$15:$S$15,0)),
IF(AND($M76="x",$F76&lt;&gt;0),
IF($F76=1,$J76,
IF('2.1 Kraftwerk allgemein'!$F$17-'2.5 CAPEX'!CN$5&gt;='2.5 CAPEX'!$F76*'1.1 Allgemein'!$I$27,
IF(SUM(OFFSET(CM76,0,-MIN($F76-2,COLUMN(BZ76)-1),1,MIN($F76-1,COLUMN(BZ76))))=0,$J76,""),"")),"")),""),"")</f>
        <v/>
      </c>
      <c r="CO76" s="340" t="str">
        <f ca="1">IF(CO$5&lt;&gt;"",
IF(CO$5&gt;='2.1 Kraftwerk allgemein'!$F$15,
IF(CO$5&lt;='2.1 Kraftwerk allgemein'!$F$16,
$J76*INDEX('2.1 Kraftwerk allgemein'!$H$16:$S$16,,MATCH('2.5 CAPEX'!CO$5,'2.1 Kraftwerk allgemein'!$H$15:$S$15,0)),
IF(AND($M76="x",$F76&lt;&gt;0),
IF($F76=1,$J76,
IF('2.1 Kraftwerk allgemein'!$F$17-'2.5 CAPEX'!CO$5&gt;='2.5 CAPEX'!$F76*'1.1 Allgemein'!$I$27,
IF(SUM(OFFSET(CN76,0,-MIN($F76-2,COLUMN(CA76)-1),1,MIN($F76-1,COLUMN(CA76))))=0,$J76,""),"")),"")),""),"")</f>
        <v/>
      </c>
      <c r="CP76" s="340" t="str">
        <f ca="1">IF(CP$5&lt;&gt;"",
IF(CP$5&gt;='2.1 Kraftwerk allgemein'!$F$15,
IF(CP$5&lt;='2.1 Kraftwerk allgemein'!$F$16,
$J76*INDEX('2.1 Kraftwerk allgemein'!$H$16:$S$16,,MATCH('2.5 CAPEX'!CP$5,'2.1 Kraftwerk allgemein'!$H$15:$S$15,0)),
IF(AND($M76="x",$F76&lt;&gt;0),
IF($F76=1,$J76,
IF('2.1 Kraftwerk allgemein'!$F$17-'2.5 CAPEX'!CP$5&gt;='2.5 CAPEX'!$F76*'1.1 Allgemein'!$I$27,
IF(SUM(OFFSET(CO76,0,-MIN($F76-2,COLUMN(CB76)-1),1,MIN($F76-1,COLUMN(CB76))))=0,$J76,""),"")),"")),""),"")</f>
        <v/>
      </c>
      <c r="CQ76" s="340" t="str">
        <f ca="1">IF(CQ$5&lt;&gt;"",
IF(CQ$5&gt;='2.1 Kraftwerk allgemein'!$F$15,
IF(CQ$5&lt;='2.1 Kraftwerk allgemein'!$F$16,
$J76*INDEX('2.1 Kraftwerk allgemein'!$H$16:$S$16,,MATCH('2.5 CAPEX'!CQ$5,'2.1 Kraftwerk allgemein'!$H$15:$S$15,0)),
IF(AND($M76="x",$F76&lt;&gt;0),
IF($F76=1,$J76,
IF('2.1 Kraftwerk allgemein'!$F$17-'2.5 CAPEX'!CQ$5&gt;='2.5 CAPEX'!$F76*'1.1 Allgemein'!$I$27,
IF(SUM(OFFSET(CP76,0,-MIN($F76-2,COLUMN(CC76)-1),1,MIN($F76-1,COLUMN(CC76))))=0,$J76,""),"")),"")),""),"")</f>
        <v/>
      </c>
      <c r="CR76" s="340" t="str">
        <f ca="1">IF(CR$5&lt;&gt;"",
IF(CR$5&gt;='2.1 Kraftwerk allgemein'!$F$15,
IF(CR$5&lt;='2.1 Kraftwerk allgemein'!$F$16,
$J76*INDEX('2.1 Kraftwerk allgemein'!$H$16:$S$16,,MATCH('2.5 CAPEX'!CR$5,'2.1 Kraftwerk allgemein'!$H$15:$S$15,0)),
IF(AND($M76="x",$F76&lt;&gt;0),
IF($F76=1,$J76,
IF('2.1 Kraftwerk allgemein'!$F$17-'2.5 CAPEX'!CR$5&gt;='2.5 CAPEX'!$F76*'1.1 Allgemein'!$I$27,
IF(SUM(OFFSET(CQ76,0,-MIN($F76-2,COLUMN(CD76)-1),1,MIN($F76-1,COLUMN(CD76))))=0,$J76,""),"")),"")),""),"")</f>
        <v/>
      </c>
      <c r="CS76" s="340" t="str">
        <f ca="1">IF(CS$5&lt;&gt;"",
IF(CS$5&gt;='2.1 Kraftwerk allgemein'!$F$15,
IF(CS$5&lt;='2.1 Kraftwerk allgemein'!$F$16,
$J76*INDEX('2.1 Kraftwerk allgemein'!$H$16:$S$16,,MATCH('2.5 CAPEX'!CS$5,'2.1 Kraftwerk allgemein'!$H$15:$S$15,0)),
IF(AND($M76="x",$F76&lt;&gt;0),
IF($F76=1,$J76,
IF('2.1 Kraftwerk allgemein'!$F$17-'2.5 CAPEX'!CS$5&gt;='2.5 CAPEX'!$F76*'1.1 Allgemein'!$I$27,
IF(SUM(OFFSET(CR76,0,-MIN($F76-2,COLUMN(CE76)-1),1,MIN($F76-1,COLUMN(CE76))))=0,$J76,""),"")),"")),""),"")</f>
        <v/>
      </c>
      <c r="CT76" s="340" t="str">
        <f ca="1">IF(CT$5&lt;&gt;"",
IF(CT$5&gt;='2.1 Kraftwerk allgemein'!$F$15,
IF(CT$5&lt;='2.1 Kraftwerk allgemein'!$F$16,
$J76*INDEX('2.1 Kraftwerk allgemein'!$H$16:$S$16,,MATCH('2.5 CAPEX'!CT$5,'2.1 Kraftwerk allgemein'!$H$15:$S$15,0)),
IF(AND($M76="x",$F76&lt;&gt;0),
IF($F76=1,$J76,
IF('2.1 Kraftwerk allgemein'!$F$17-'2.5 CAPEX'!CT$5&gt;='2.5 CAPEX'!$F76*'1.1 Allgemein'!$I$27,
IF(SUM(OFFSET(CS76,0,-MIN($F76-2,COLUMN(CF76)-1),1,MIN($F76-1,COLUMN(CF76))))=0,$J76,""),"")),"")),""),"")</f>
        <v/>
      </c>
      <c r="CU76" s="340" t="str">
        <f ca="1">IF(CU$5&lt;&gt;"",
IF(CU$5&gt;='2.1 Kraftwerk allgemein'!$F$15,
IF(CU$5&lt;='2.1 Kraftwerk allgemein'!$F$16,
$J76*INDEX('2.1 Kraftwerk allgemein'!$H$16:$S$16,,MATCH('2.5 CAPEX'!CU$5,'2.1 Kraftwerk allgemein'!$H$15:$S$15,0)),
IF(AND($M76="x",$F76&lt;&gt;0),
IF($F76=1,$J76,
IF('2.1 Kraftwerk allgemein'!$F$17-'2.5 CAPEX'!CU$5&gt;='2.5 CAPEX'!$F76*'1.1 Allgemein'!$I$27,
IF(SUM(OFFSET(CT76,0,-MIN($F76-2,COLUMN(CG76)-1),1,MIN($F76-1,COLUMN(CG76))))=0,$J76,""),"")),"")),""),"")</f>
        <v/>
      </c>
      <c r="CV76" s="340" t="str">
        <f ca="1">IF(CV$5&lt;&gt;"",
IF(CV$5&gt;='2.1 Kraftwerk allgemein'!$F$15,
IF(CV$5&lt;='2.1 Kraftwerk allgemein'!$F$16,
$J76*INDEX('2.1 Kraftwerk allgemein'!$H$16:$S$16,,MATCH('2.5 CAPEX'!CV$5,'2.1 Kraftwerk allgemein'!$H$15:$S$15,0)),
IF(AND($M76="x",$F76&lt;&gt;0),
IF($F76=1,$J76,
IF('2.1 Kraftwerk allgemein'!$F$17-'2.5 CAPEX'!CV$5&gt;='2.5 CAPEX'!$F76*'1.1 Allgemein'!$I$27,
IF(SUM(OFFSET(CU76,0,-MIN($F76-2,COLUMN(CH76)-1),1,MIN($F76-1,COLUMN(CH76))))=0,$J76,""),"")),"")),""),"")</f>
        <v/>
      </c>
      <c r="CW76" s="340" t="str">
        <f ca="1">IF(CW$5&lt;&gt;"",
IF(CW$5&gt;='2.1 Kraftwerk allgemein'!$F$15,
IF(CW$5&lt;='2.1 Kraftwerk allgemein'!$F$16,
$J76*INDEX('2.1 Kraftwerk allgemein'!$H$16:$S$16,,MATCH('2.5 CAPEX'!CW$5,'2.1 Kraftwerk allgemein'!$H$15:$S$15,0)),
IF(AND($M76="x",$F76&lt;&gt;0),
IF($F76=1,$J76,
IF('2.1 Kraftwerk allgemein'!$F$17-'2.5 CAPEX'!CW$5&gt;='2.5 CAPEX'!$F76*'1.1 Allgemein'!$I$27,
IF(SUM(OFFSET(CV76,0,-MIN($F76-2,COLUMN(CI76)-1),1,MIN($F76-1,COLUMN(CI76))))=0,$J76,""),"")),"")),""),"")</f>
        <v/>
      </c>
      <c r="CX76" s="340" t="str">
        <f ca="1">IF(CX$5&lt;&gt;"",
IF(CX$5&gt;='2.1 Kraftwerk allgemein'!$F$15,
IF(CX$5&lt;='2.1 Kraftwerk allgemein'!$F$16,
$J76*INDEX('2.1 Kraftwerk allgemein'!$H$16:$S$16,,MATCH('2.5 CAPEX'!CX$5,'2.1 Kraftwerk allgemein'!$H$15:$S$15,0)),
IF(AND($M76="x",$F76&lt;&gt;0),
IF($F76=1,$J76,
IF('2.1 Kraftwerk allgemein'!$F$17-'2.5 CAPEX'!CX$5&gt;='2.5 CAPEX'!$F76*'1.1 Allgemein'!$I$27,
IF(SUM(OFFSET(CW76,0,-MIN($F76-2,COLUMN(CJ76)-1),1,MIN($F76-1,COLUMN(CJ76))))=0,$J76,""),"")),"")),""),"")</f>
        <v/>
      </c>
      <c r="CY76" s="340" t="str">
        <f ca="1">IF(CY$5&lt;&gt;"",
IF(CY$5&gt;='2.1 Kraftwerk allgemein'!$F$15,
IF(CY$5&lt;='2.1 Kraftwerk allgemein'!$F$16,
$J76*INDEX('2.1 Kraftwerk allgemein'!$H$16:$S$16,,MATCH('2.5 CAPEX'!CY$5,'2.1 Kraftwerk allgemein'!$H$15:$S$15,0)),
IF(AND($M76="x",$F76&lt;&gt;0),
IF($F76=1,$J76,
IF('2.1 Kraftwerk allgemein'!$F$17-'2.5 CAPEX'!CY$5&gt;='2.5 CAPEX'!$F76*'1.1 Allgemein'!$I$27,
IF(SUM(OFFSET(CX76,0,-MIN($F76-2,COLUMN(CK76)-1),1,MIN($F76-1,COLUMN(CK76))))=0,$J76,""),"")),"")),""),"")</f>
        <v/>
      </c>
      <c r="CZ76" s="340" t="str">
        <f ca="1">IF(CZ$5&lt;&gt;"",
IF(CZ$5&gt;='2.1 Kraftwerk allgemein'!$F$15,
IF(CZ$5&lt;='2.1 Kraftwerk allgemein'!$F$16,
$J76*INDEX('2.1 Kraftwerk allgemein'!$H$16:$S$16,,MATCH('2.5 CAPEX'!CZ$5,'2.1 Kraftwerk allgemein'!$H$15:$S$15,0)),
IF(AND($M76="x",$F76&lt;&gt;0),
IF($F76=1,$J76,
IF('2.1 Kraftwerk allgemein'!$F$17-'2.5 CAPEX'!CZ$5&gt;='2.5 CAPEX'!$F76*'1.1 Allgemein'!$I$27,
IF(SUM(OFFSET(CY76,0,-MIN($F76-2,COLUMN(CL76)-1),1,MIN($F76-1,COLUMN(CL76))))=0,$J76,""),"")),"")),""),"")</f>
        <v/>
      </c>
      <c r="DA76" s="340" t="str">
        <f ca="1">IF(DA$5&lt;&gt;"",
IF(DA$5&gt;='2.1 Kraftwerk allgemein'!$F$15,
IF(DA$5&lt;='2.1 Kraftwerk allgemein'!$F$16,
$J76*INDEX('2.1 Kraftwerk allgemein'!$H$16:$S$16,,MATCH('2.5 CAPEX'!DA$5,'2.1 Kraftwerk allgemein'!$H$15:$S$15,0)),
IF(AND($M76="x",$F76&lt;&gt;0),
IF($F76=1,$J76,
IF('2.1 Kraftwerk allgemein'!$F$17-'2.5 CAPEX'!DA$5&gt;='2.5 CAPEX'!$F76*'1.1 Allgemein'!$I$27,
IF(SUM(OFFSET(CZ76,0,-MIN($F76-2,COLUMN(CM76)-1),1,MIN($F76-1,COLUMN(CM76))))=0,$J76,""),"")),"")),""),"")</f>
        <v/>
      </c>
      <c r="DB76" s="340" t="str">
        <f ca="1">IF(DB$5&lt;&gt;"",
IF(DB$5&gt;='2.1 Kraftwerk allgemein'!$F$15,
IF(DB$5&lt;='2.1 Kraftwerk allgemein'!$F$16,
$J76*INDEX('2.1 Kraftwerk allgemein'!$H$16:$S$16,,MATCH('2.5 CAPEX'!DB$5,'2.1 Kraftwerk allgemein'!$H$15:$S$15,0)),
IF(AND($M76="x",$F76&lt;&gt;0),
IF($F76=1,$J76,
IF('2.1 Kraftwerk allgemein'!$F$17-'2.5 CAPEX'!DB$5&gt;='2.5 CAPEX'!$F76*'1.1 Allgemein'!$I$27,
IF(SUM(OFFSET(DA76,0,-MIN($F76-2,COLUMN(CN76)-1),1,MIN($F76-1,COLUMN(CN76))))=0,$J76,""),"")),"")),""),"")</f>
        <v/>
      </c>
      <c r="DC76" s="340" t="str">
        <f ca="1">IF(DC$5&lt;&gt;"",
IF(DC$5&gt;='2.1 Kraftwerk allgemein'!$F$15,
IF(DC$5&lt;='2.1 Kraftwerk allgemein'!$F$16,
$J76*INDEX('2.1 Kraftwerk allgemein'!$H$16:$S$16,,MATCH('2.5 CAPEX'!DC$5,'2.1 Kraftwerk allgemein'!$H$15:$S$15,0)),
IF(AND($M76="x",$F76&lt;&gt;0),
IF($F76=1,$J76,
IF('2.1 Kraftwerk allgemein'!$F$17-'2.5 CAPEX'!DC$5&gt;='2.5 CAPEX'!$F76*'1.1 Allgemein'!$I$27,
IF(SUM(OFFSET(DB76,0,-MIN($F76-2,COLUMN(CO76)-1),1,MIN($F76-1,COLUMN(CO76))))=0,$J76,""),"")),"")),""),"")</f>
        <v/>
      </c>
      <c r="DD76" s="340" t="str">
        <f ca="1">IF(DD$5&lt;&gt;"",
IF(DD$5&gt;='2.1 Kraftwerk allgemein'!$F$15,
IF(DD$5&lt;='2.1 Kraftwerk allgemein'!$F$16,
$J76*INDEX('2.1 Kraftwerk allgemein'!$H$16:$S$16,,MATCH('2.5 CAPEX'!DD$5,'2.1 Kraftwerk allgemein'!$H$15:$S$15,0)),
IF(AND($M76="x",$F76&lt;&gt;0),
IF($F76=1,$J76,
IF('2.1 Kraftwerk allgemein'!$F$17-'2.5 CAPEX'!DD$5&gt;='2.5 CAPEX'!$F76*'1.1 Allgemein'!$I$27,
IF(SUM(OFFSET(DC76,0,-MIN($F76-2,COLUMN(CP76)-1),1,MIN($F76-1,COLUMN(CP76))))=0,$J76,""),"")),"")),""),"")</f>
        <v/>
      </c>
      <c r="DE76" s="340" t="str">
        <f ca="1">IF(DE$5&lt;&gt;"",
IF(DE$5&gt;='2.1 Kraftwerk allgemein'!$F$15,
IF(DE$5&lt;='2.1 Kraftwerk allgemein'!$F$16,
$J76*INDEX('2.1 Kraftwerk allgemein'!$H$16:$S$16,,MATCH('2.5 CAPEX'!DE$5,'2.1 Kraftwerk allgemein'!$H$15:$S$15,0)),
IF(AND($M76="x",$F76&lt;&gt;0),
IF($F76=1,$J76,
IF('2.1 Kraftwerk allgemein'!$F$17-'2.5 CAPEX'!DE$5&gt;='2.5 CAPEX'!$F76*'1.1 Allgemein'!$I$27,
IF(SUM(OFFSET(DD76,0,-MIN($F76-2,COLUMN(CQ76)-1),1,MIN($F76-1,COLUMN(CQ76))))=0,$J76,""),"")),"")),""),"")</f>
        <v/>
      </c>
      <c r="DF76" s="340" t="str">
        <f ca="1">IF(DF$5&lt;&gt;"",
IF(DF$5&gt;='2.1 Kraftwerk allgemein'!$F$15,
IF(DF$5&lt;='2.1 Kraftwerk allgemein'!$F$16,
$J76*INDEX('2.1 Kraftwerk allgemein'!$H$16:$S$16,,MATCH('2.5 CAPEX'!DF$5,'2.1 Kraftwerk allgemein'!$H$15:$S$15,0)),
IF(AND($M76="x",$F76&lt;&gt;0),
IF($F76=1,$J76,
IF('2.1 Kraftwerk allgemein'!$F$17-'2.5 CAPEX'!DF$5&gt;='2.5 CAPEX'!$F76*'1.1 Allgemein'!$I$27,
IF(SUM(OFFSET(DE76,0,-MIN($F76-2,COLUMN(CR76)-1),1,MIN($F76-1,COLUMN(CR76))))=0,$J76,""),"")),"")),""),"")</f>
        <v/>
      </c>
      <c r="DG76" s="340" t="str">
        <f ca="1">IF(DG$5&lt;&gt;"",
IF(DG$5&gt;='2.1 Kraftwerk allgemein'!$F$15,
IF(DG$5&lt;='2.1 Kraftwerk allgemein'!$F$16,
$J76*INDEX('2.1 Kraftwerk allgemein'!$H$16:$S$16,,MATCH('2.5 CAPEX'!DG$5,'2.1 Kraftwerk allgemein'!$H$15:$S$15,0)),
IF(AND($M76="x",$F76&lt;&gt;0),
IF($F76=1,$J76,
IF('2.1 Kraftwerk allgemein'!$F$17-'2.5 CAPEX'!DG$5&gt;='2.5 CAPEX'!$F76*'1.1 Allgemein'!$I$27,
IF(SUM(OFFSET(DF76,0,-MIN($F76-2,COLUMN(CS76)-1),1,MIN($F76-1,COLUMN(CS76))))=0,$J76,""),"")),"")),""),"")</f>
        <v/>
      </c>
      <c r="DH76" s="340" t="str">
        <f ca="1">IF(DH$5&lt;&gt;"",
IF(DH$5&gt;='2.1 Kraftwerk allgemein'!$F$15,
IF(DH$5&lt;='2.1 Kraftwerk allgemein'!$F$16,
$J76*INDEX('2.1 Kraftwerk allgemein'!$H$16:$S$16,,MATCH('2.5 CAPEX'!DH$5,'2.1 Kraftwerk allgemein'!$H$15:$S$15,0)),
IF(AND($M76="x",$F76&lt;&gt;0),
IF($F76=1,$J76,
IF('2.1 Kraftwerk allgemein'!$F$17-'2.5 CAPEX'!DH$5&gt;='2.5 CAPEX'!$F76*'1.1 Allgemein'!$I$27,
IF(SUM(OFFSET(DG76,0,-MIN($F76-2,COLUMN(CT76)-1),1,MIN($F76-1,COLUMN(CT76))))=0,$J76,""),"")),"")),""),"")</f>
        <v/>
      </c>
      <c r="DI76" s="340" t="str">
        <f ca="1">IF(DI$5&lt;&gt;"",
IF(DI$5&gt;='2.1 Kraftwerk allgemein'!$F$15,
IF(DI$5&lt;='2.1 Kraftwerk allgemein'!$F$16,
$J76*INDEX('2.1 Kraftwerk allgemein'!$H$16:$S$16,,MATCH('2.5 CAPEX'!DI$5,'2.1 Kraftwerk allgemein'!$H$15:$S$15,0)),
IF(AND($M76="x",$F76&lt;&gt;0),
IF($F76=1,$J76,
IF('2.1 Kraftwerk allgemein'!$F$17-'2.5 CAPEX'!DI$5&gt;='2.5 CAPEX'!$F76*'1.1 Allgemein'!$I$27,
IF(SUM(OFFSET(DH76,0,-MIN($F76-2,COLUMN(CU76)-1),1,MIN($F76-1,COLUMN(CU76))))=0,$J76,""),"")),"")),""),"")</f>
        <v/>
      </c>
      <c r="DJ76" s="340" t="str">
        <f ca="1">IF(DJ$5&lt;&gt;"",
IF(DJ$5&gt;='2.1 Kraftwerk allgemein'!$F$15,
IF(DJ$5&lt;='2.1 Kraftwerk allgemein'!$F$16,
$J76*INDEX('2.1 Kraftwerk allgemein'!$H$16:$S$16,,MATCH('2.5 CAPEX'!DJ$5,'2.1 Kraftwerk allgemein'!$H$15:$S$15,0)),
IF(AND($M76="x",$F76&lt;&gt;0),
IF($F76=1,$J76,
IF('2.1 Kraftwerk allgemein'!$F$17-'2.5 CAPEX'!DJ$5&gt;='2.5 CAPEX'!$F76*'1.1 Allgemein'!$I$27,
IF(SUM(OFFSET(DI76,0,-MIN($F76-2,COLUMN(CV76)-1),1,MIN($F76-1,COLUMN(CV76))))=0,$J76,""),"")),"")),""),"")</f>
        <v/>
      </c>
      <c r="DK76" s="340" t="str">
        <f ca="1">IF(DK$5&lt;&gt;"",
IF(DK$5&gt;='2.1 Kraftwerk allgemein'!$F$15,
IF(DK$5&lt;='2.1 Kraftwerk allgemein'!$F$16,
$J76*INDEX('2.1 Kraftwerk allgemein'!$H$16:$S$16,,MATCH('2.5 CAPEX'!DK$5,'2.1 Kraftwerk allgemein'!$H$15:$S$15,0)),
IF(AND($M76="x",$F76&lt;&gt;0),
IF($F76=1,$J76,
IF('2.1 Kraftwerk allgemein'!$F$17-'2.5 CAPEX'!DK$5&gt;='2.5 CAPEX'!$F76*'1.1 Allgemein'!$I$27,
IF(SUM(OFFSET(DJ76,0,-MIN($F76-2,COLUMN(CW76)-1),1,MIN($F76-1,COLUMN(CW76))))=0,$J76,""),"")),"")),""),"")</f>
        <v/>
      </c>
    </row>
    <row r="77" spans="2:115" ht="15" customHeight="1" x14ac:dyDescent="0.35">
      <c r="D77" s="41">
        <v>703</v>
      </c>
      <c r="E77" s="1"/>
      <c r="F77" s="88"/>
      <c r="G77" s="93">
        <f t="shared" ca="1" si="6"/>
        <v>0</v>
      </c>
      <c r="H77" s="94">
        <f ca="1">SUM(OFFSET(O77,0,0,1,'2.1 Kraftwerk allgemein'!$F$17-'2.5 CAPEX'!$O$5+1))-J77</f>
        <v>0</v>
      </c>
      <c r="I77" s="336"/>
      <c r="J77" s="336"/>
      <c r="K77" s="64"/>
      <c r="L77" s="64"/>
      <c r="M77" s="64"/>
      <c r="N77" s="69"/>
      <c r="O77" s="341"/>
      <c r="P77" s="341"/>
      <c r="Q77" s="341"/>
      <c r="R77" s="341"/>
      <c r="S77" s="341"/>
      <c r="T77" s="341"/>
      <c r="U77" s="341"/>
      <c r="V77" s="341"/>
      <c r="W77" s="341"/>
      <c r="X77" s="341"/>
      <c r="Y77" s="341"/>
      <c r="Z77" s="341"/>
      <c r="AA77" s="341"/>
      <c r="AB77" s="341"/>
      <c r="AC77" s="341"/>
      <c r="AD77" s="341"/>
      <c r="AE77" s="341"/>
      <c r="AF77" s="341"/>
      <c r="AG77" s="341"/>
      <c r="AH77" s="341"/>
      <c r="AI77" s="341"/>
      <c r="AJ77" s="341"/>
      <c r="AK77" s="341"/>
      <c r="AL77" s="341"/>
      <c r="AM77" s="341"/>
      <c r="AN77" s="341"/>
      <c r="AO77" s="341"/>
      <c r="AP77" s="341"/>
      <c r="AQ77" s="341"/>
      <c r="AR77" s="341"/>
      <c r="AS77" s="341"/>
      <c r="AT77" s="341"/>
      <c r="AU77" s="341"/>
      <c r="AV77" s="341"/>
      <c r="AW77" s="341"/>
      <c r="AX77" s="341"/>
      <c r="AY77" s="341"/>
      <c r="AZ77" s="341"/>
      <c r="BA77" s="341"/>
      <c r="BB77" s="341"/>
      <c r="BC77" s="341"/>
      <c r="BD77" s="341"/>
      <c r="BE77" s="341"/>
      <c r="BF77" s="341"/>
      <c r="BG77" s="341"/>
      <c r="BH77" s="341"/>
      <c r="BI77" s="341"/>
      <c r="BJ77" s="341"/>
      <c r="BK77" s="341"/>
      <c r="BL77" s="341"/>
      <c r="BM77" s="341"/>
      <c r="BN77" s="341"/>
      <c r="BO77" s="341"/>
      <c r="BP77" s="341"/>
      <c r="BQ77" s="341"/>
      <c r="BR77" s="341"/>
      <c r="BS77" s="341"/>
      <c r="BT77" s="341"/>
      <c r="BU77" s="341"/>
      <c r="BV77" s="341"/>
      <c r="BW77" s="341"/>
      <c r="BX77" s="341"/>
      <c r="BY77" s="341"/>
      <c r="BZ77" s="341"/>
      <c r="CA77" s="341"/>
      <c r="CB77" s="341"/>
      <c r="CC77" s="341"/>
      <c r="CD77" s="341"/>
      <c r="CE77" s="341"/>
      <c r="CF77" s="341"/>
      <c r="CG77" s="341"/>
      <c r="CH77" s="341"/>
      <c r="CI77" s="341"/>
      <c r="CJ77" s="341"/>
      <c r="CK77" s="341"/>
      <c r="CL77" s="341"/>
      <c r="CM77" s="341"/>
      <c r="CN77" s="341"/>
      <c r="CO77" s="341"/>
      <c r="CP77" s="341"/>
      <c r="CQ77" s="341"/>
      <c r="CR77" s="341"/>
      <c r="CS77" s="341"/>
      <c r="CT77" s="341"/>
      <c r="CU77" s="341"/>
      <c r="CV77" s="341"/>
      <c r="CW77" s="341"/>
      <c r="CX77" s="341"/>
      <c r="CY77" s="341"/>
      <c r="CZ77" s="341"/>
      <c r="DA77" s="341"/>
      <c r="DB77" s="341"/>
      <c r="DC77" s="341"/>
      <c r="DD77" s="341"/>
      <c r="DE77" s="341"/>
      <c r="DF77" s="341"/>
      <c r="DG77" s="341"/>
      <c r="DH77" s="341"/>
      <c r="DI77" s="341"/>
      <c r="DJ77" s="341"/>
      <c r="DK77" s="341"/>
    </row>
    <row r="78" spans="2:115" ht="15" customHeight="1" x14ac:dyDescent="0.35">
      <c r="D78" s="41">
        <v>704</v>
      </c>
      <c r="E78" s="1"/>
      <c r="F78" s="88"/>
      <c r="G78" s="93">
        <f t="shared" ca="1" si="6"/>
        <v>0</v>
      </c>
      <c r="H78" s="94">
        <f ca="1">SUM(OFFSET(O78,0,0,1,'2.1 Kraftwerk allgemein'!$F$17-'2.5 CAPEX'!$O$5+1))-J78</f>
        <v>0</v>
      </c>
      <c r="I78" s="336"/>
      <c r="J78" s="336"/>
      <c r="K78" s="64"/>
      <c r="L78" s="64"/>
      <c r="M78" s="64"/>
      <c r="N78" s="69"/>
      <c r="O78" s="341"/>
      <c r="P78" s="341"/>
      <c r="Q78" s="341"/>
      <c r="R78" s="341"/>
      <c r="S78" s="341"/>
      <c r="T78" s="341"/>
      <c r="U78" s="341"/>
      <c r="V78" s="341"/>
      <c r="W78" s="341"/>
      <c r="X78" s="341"/>
      <c r="Y78" s="341"/>
      <c r="Z78" s="341"/>
      <c r="AA78" s="341"/>
      <c r="AB78" s="341"/>
      <c r="AC78" s="341"/>
      <c r="AD78" s="341"/>
      <c r="AE78" s="341"/>
      <c r="AF78" s="341"/>
      <c r="AG78" s="341"/>
      <c r="AH78" s="341"/>
      <c r="AI78" s="341"/>
      <c r="AJ78" s="341"/>
      <c r="AK78" s="341"/>
      <c r="AL78" s="341"/>
      <c r="AM78" s="341"/>
      <c r="AN78" s="341"/>
      <c r="AO78" s="341"/>
      <c r="AP78" s="341"/>
      <c r="AQ78" s="341"/>
      <c r="AR78" s="341"/>
      <c r="AS78" s="341"/>
      <c r="AT78" s="341"/>
      <c r="AU78" s="341"/>
      <c r="AV78" s="341"/>
      <c r="AW78" s="341"/>
      <c r="AX78" s="341"/>
      <c r="AY78" s="341"/>
      <c r="AZ78" s="341"/>
      <c r="BA78" s="341"/>
      <c r="BB78" s="341"/>
      <c r="BC78" s="341"/>
      <c r="BD78" s="341"/>
      <c r="BE78" s="341"/>
      <c r="BF78" s="341"/>
      <c r="BG78" s="341"/>
      <c r="BH78" s="341"/>
      <c r="BI78" s="341"/>
      <c r="BJ78" s="341"/>
      <c r="BK78" s="341"/>
      <c r="BL78" s="341"/>
      <c r="BM78" s="341"/>
      <c r="BN78" s="341"/>
      <c r="BO78" s="341"/>
      <c r="BP78" s="341"/>
      <c r="BQ78" s="341"/>
      <c r="BR78" s="341"/>
      <c r="BS78" s="341"/>
      <c r="BT78" s="341"/>
      <c r="BU78" s="341"/>
      <c r="BV78" s="341"/>
      <c r="BW78" s="341"/>
      <c r="BX78" s="341"/>
      <c r="BY78" s="341"/>
      <c r="BZ78" s="341"/>
      <c r="CA78" s="341"/>
      <c r="CB78" s="341"/>
      <c r="CC78" s="341"/>
      <c r="CD78" s="341"/>
      <c r="CE78" s="341"/>
      <c r="CF78" s="341"/>
      <c r="CG78" s="341"/>
      <c r="CH78" s="341"/>
      <c r="CI78" s="341"/>
      <c r="CJ78" s="341"/>
      <c r="CK78" s="341"/>
      <c r="CL78" s="341"/>
      <c r="CM78" s="341"/>
      <c r="CN78" s="341"/>
      <c r="CO78" s="341"/>
      <c r="CP78" s="341"/>
      <c r="CQ78" s="341"/>
      <c r="CR78" s="341"/>
      <c r="CS78" s="341"/>
      <c r="CT78" s="341"/>
      <c r="CU78" s="341"/>
      <c r="CV78" s="341"/>
      <c r="CW78" s="341"/>
      <c r="CX78" s="341"/>
      <c r="CY78" s="341"/>
      <c r="CZ78" s="341"/>
      <c r="DA78" s="341"/>
      <c r="DB78" s="341"/>
      <c r="DC78" s="341"/>
      <c r="DD78" s="341"/>
      <c r="DE78" s="341"/>
      <c r="DF78" s="341"/>
      <c r="DG78" s="341"/>
      <c r="DH78" s="341"/>
      <c r="DI78" s="341"/>
      <c r="DJ78" s="341"/>
      <c r="DK78" s="341"/>
    </row>
    <row r="79" spans="2:115" ht="15" customHeight="1" x14ac:dyDescent="0.35">
      <c r="D79" s="41">
        <v>705</v>
      </c>
      <c r="E79" s="1"/>
      <c r="F79" s="88"/>
      <c r="G79" s="93">
        <f t="shared" ca="1" si="6"/>
        <v>0</v>
      </c>
      <c r="H79" s="94">
        <f ca="1">SUM(OFFSET(O79,0,0,1,'2.1 Kraftwerk allgemein'!$F$17-'2.5 CAPEX'!$O$5+1))-J79</f>
        <v>0</v>
      </c>
      <c r="I79" s="336"/>
      <c r="J79" s="336"/>
      <c r="K79" s="64"/>
      <c r="L79" s="64"/>
      <c r="M79" s="64"/>
      <c r="N79" s="69"/>
      <c r="O79" s="341"/>
      <c r="P79" s="341"/>
      <c r="Q79" s="341"/>
      <c r="R79" s="341"/>
      <c r="S79" s="341"/>
      <c r="T79" s="341"/>
      <c r="U79" s="341"/>
      <c r="V79" s="341"/>
      <c r="W79" s="341"/>
      <c r="X79" s="341"/>
      <c r="Y79" s="341"/>
      <c r="Z79" s="341"/>
      <c r="AA79" s="341"/>
      <c r="AB79" s="341"/>
      <c r="AC79" s="341"/>
      <c r="AD79" s="341"/>
      <c r="AE79" s="341"/>
      <c r="AF79" s="341"/>
      <c r="AG79" s="341"/>
      <c r="AH79" s="341"/>
      <c r="AI79" s="341"/>
      <c r="AJ79" s="341"/>
      <c r="AK79" s="341"/>
      <c r="AL79" s="341"/>
      <c r="AM79" s="341"/>
      <c r="AN79" s="341"/>
      <c r="AO79" s="341"/>
      <c r="AP79" s="341"/>
      <c r="AQ79" s="341"/>
      <c r="AR79" s="341"/>
      <c r="AS79" s="341"/>
      <c r="AT79" s="341"/>
      <c r="AU79" s="341"/>
      <c r="AV79" s="341"/>
      <c r="AW79" s="341"/>
      <c r="AX79" s="341"/>
      <c r="AY79" s="341"/>
      <c r="AZ79" s="341"/>
      <c r="BA79" s="341"/>
      <c r="BB79" s="341"/>
      <c r="BC79" s="341"/>
      <c r="BD79" s="341"/>
      <c r="BE79" s="341"/>
      <c r="BF79" s="341"/>
      <c r="BG79" s="341"/>
      <c r="BH79" s="341"/>
      <c r="BI79" s="341"/>
      <c r="BJ79" s="341"/>
      <c r="BK79" s="341"/>
      <c r="BL79" s="341"/>
      <c r="BM79" s="341"/>
      <c r="BN79" s="341"/>
      <c r="BO79" s="341"/>
      <c r="BP79" s="341"/>
      <c r="BQ79" s="341"/>
      <c r="BR79" s="341"/>
      <c r="BS79" s="341"/>
      <c r="BT79" s="341"/>
      <c r="BU79" s="341"/>
      <c r="BV79" s="341"/>
      <c r="BW79" s="341"/>
      <c r="BX79" s="341"/>
      <c r="BY79" s="341"/>
      <c r="BZ79" s="341"/>
      <c r="CA79" s="341"/>
      <c r="CB79" s="341"/>
      <c r="CC79" s="341"/>
      <c r="CD79" s="341"/>
      <c r="CE79" s="341"/>
      <c r="CF79" s="341"/>
      <c r="CG79" s="341"/>
      <c r="CH79" s="341"/>
      <c r="CI79" s="341"/>
      <c r="CJ79" s="341"/>
      <c r="CK79" s="341"/>
      <c r="CL79" s="341"/>
      <c r="CM79" s="341"/>
      <c r="CN79" s="341"/>
      <c r="CO79" s="341"/>
      <c r="CP79" s="341"/>
      <c r="CQ79" s="341"/>
      <c r="CR79" s="341"/>
      <c r="CS79" s="341"/>
      <c r="CT79" s="341"/>
      <c r="CU79" s="341"/>
      <c r="CV79" s="341"/>
      <c r="CW79" s="341"/>
      <c r="CX79" s="341"/>
      <c r="CY79" s="341"/>
      <c r="CZ79" s="341"/>
      <c r="DA79" s="341"/>
      <c r="DB79" s="341"/>
      <c r="DC79" s="341"/>
      <c r="DD79" s="341"/>
      <c r="DE79" s="341"/>
      <c r="DF79" s="341"/>
      <c r="DG79" s="341"/>
      <c r="DH79" s="341"/>
      <c r="DI79" s="341"/>
      <c r="DJ79" s="341"/>
      <c r="DK79" s="341"/>
    </row>
    <row r="80" spans="2:115" s="7" customFormat="1" ht="15" customHeight="1" x14ac:dyDescent="0.35">
      <c r="B80" s="33">
        <v>0</v>
      </c>
      <c r="C80" s="33" t="str">
        <f>IF('2.1 Kraftwerk allgemein'!$F$2="f",d_f_i!$B267,IF('2.1 Kraftwerk allgemein'!$F$2="i",d_f_i!$C267,d_f_i!$A267))</f>
        <v>Planungs- und Bauleitungskosten</v>
      </c>
      <c r="D80" s="33"/>
      <c r="E80" s="33"/>
      <c r="F80" s="87"/>
      <c r="G80" s="97"/>
      <c r="H80" s="98"/>
      <c r="I80" s="73"/>
      <c r="J80" s="73"/>
      <c r="K80" s="74"/>
      <c r="L80" s="74"/>
      <c r="M80" s="74"/>
      <c r="N80" s="75"/>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8"/>
      <c r="AM80" s="338"/>
      <c r="AN80" s="338"/>
      <c r="AO80" s="338"/>
      <c r="AP80" s="338"/>
      <c r="AQ80" s="338"/>
      <c r="AR80" s="338"/>
      <c r="AS80" s="338"/>
      <c r="AT80" s="338"/>
      <c r="AU80" s="338"/>
      <c r="AV80" s="338"/>
      <c r="AW80" s="338"/>
      <c r="AX80" s="338"/>
      <c r="AY80" s="338"/>
      <c r="AZ80" s="338"/>
      <c r="BA80" s="338"/>
      <c r="BB80" s="338"/>
      <c r="BC80" s="338"/>
      <c r="BD80" s="338"/>
      <c r="BE80" s="338"/>
      <c r="BF80" s="338"/>
      <c r="BG80" s="338"/>
      <c r="BH80" s="338"/>
      <c r="BI80" s="338"/>
      <c r="BJ80" s="338"/>
      <c r="BK80" s="338"/>
      <c r="BL80" s="338"/>
      <c r="BM80" s="338"/>
      <c r="BN80" s="338"/>
      <c r="BO80" s="338"/>
      <c r="BP80" s="338"/>
      <c r="BQ80" s="338"/>
      <c r="BR80" s="338"/>
      <c r="BS80" s="338"/>
      <c r="BT80" s="338"/>
      <c r="BU80" s="338"/>
      <c r="BV80" s="338"/>
      <c r="BW80" s="338"/>
      <c r="BX80" s="338"/>
      <c r="BY80" s="338"/>
      <c r="BZ80" s="338"/>
      <c r="CA80" s="338"/>
      <c r="CB80" s="338"/>
      <c r="CC80" s="338"/>
      <c r="CD80" s="338"/>
      <c r="CE80" s="338"/>
      <c r="CF80" s="338"/>
      <c r="CG80" s="338"/>
      <c r="CH80" s="338"/>
      <c r="CI80" s="338"/>
      <c r="CJ80" s="338"/>
      <c r="CK80" s="338"/>
      <c r="CL80" s="338"/>
      <c r="CM80" s="338"/>
      <c r="CN80" s="338"/>
      <c r="CO80" s="338"/>
      <c r="CP80" s="338"/>
      <c r="CQ80" s="338"/>
      <c r="CR80" s="338"/>
      <c r="CS80" s="338"/>
      <c r="CT80" s="338"/>
      <c r="CU80" s="338"/>
      <c r="CV80" s="338"/>
      <c r="CW80" s="338"/>
      <c r="CX80" s="338"/>
      <c r="CY80" s="338"/>
      <c r="CZ80" s="338"/>
      <c r="DA80" s="338"/>
      <c r="DB80" s="338"/>
      <c r="DC80" s="338"/>
      <c r="DD80" s="338"/>
      <c r="DE80" s="338"/>
      <c r="DF80" s="338"/>
      <c r="DG80" s="338"/>
      <c r="DH80" s="338"/>
      <c r="DI80" s="338"/>
      <c r="DJ80" s="338"/>
      <c r="DK80" s="338"/>
    </row>
    <row r="81" spans="2:115" s="7" customFormat="1" ht="15" customHeight="1" x14ac:dyDescent="0.35">
      <c r="B81" s="37"/>
      <c r="C81" s="45">
        <v>0</v>
      </c>
      <c r="D81" s="37" t="str">
        <f>IF('2.1 Kraftwerk allgemein'!$F$2="f",d_f_i!$B268,IF('2.1 Kraftwerk allgemein'!$F$2="i",d_f_i!$C268,d_f_i!$A268))</f>
        <v>Planungs- und Bauleitungskosten</v>
      </c>
      <c r="E81" s="37"/>
      <c r="F81" s="40"/>
      <c r="G81" s="95"/>
      <c r="H81" s="96"/>
      <c r="I81" s="70"/>
      <c r="J81" s="80" t="e">
        <f>IF(SUM(J82:J86)/SUM(J14:J79)&gt;0.15,IF('2.1 Kraftwerk allgemein'!$F$2="f",d_f_i!$B274,IF('2.1 Kraftwerk allgemein'!$F$2="i",d_f_i!$C274,d_f_i!$A274)),"")</f>
        <v>#DIV/0!</v>
      </c>
      <c r="K81" s="71"/>
      <c r="L81" s="71"/>
      <c r="M81" s="71"/>
      <c r="N81" s="72"/>
      <c r="O81" s="339"/>
      <c r="P81" s="339"/>
      <c r="Q81" s="339"/>
      <c r="R81" s="339"/>
      <c r="S81" s="339"/>
      <c r="T81" s="339"/>
      <c r="U81" s="339"/>
      <c r="V81" s="339"/>
      <c r="W81" s="339"/>
      <c r="X81" s="339"/>
      <c r="Y81" s="339"/>
      <c r="Z81" s="339"/>
      <c r="AA81" s="339"/>
      <c r="AB81" s="339"/>
      <c r="AC81" s="339"/>
      <c r="AD81" s="339"/>
      <c r="AE81" s="339"/>
      <c r="AF81" s="339"/>
      <c r="AG81" s="339"/>
      <c r="AH81" s="339"/>
      <c r="AI81" s="339"/>
      <c r="AJ81" s="339"/>
      <c r="AK81" s="339"/>
      <c r="AL81" s="339"/>
      <c r="AM81" s="339"/>
      <c r="AN81" s="339"/>
      <c r="AO81" s="339"/>
      <c r="AP81" s="339"/>
      <c r="AQ81" s="339"/>
      <c r="AR81" s="339"/>
      <c r="AS81" s="339"/>
      <c r="AT81" s="339"/>
      <c r="AU81" s="339"/>
      <c r="AV81" s="339"/>
      <c r="AW81" s="339"/>
      <c r="AX81" s="339"/>
      <c r="AY81" s="339"/>
      <c r="AZ81" s="339"/>
      <c r="BA81" s="339"/>
      <c r="BB81" s="339"/>
      <c r="BC81" s="339"/>
      <c r="BD81" s="339"/>
      <c r="BE81" s="339"/>
      <c r="BF81" s="339"/>
      <c r="BG81" s="339"/>
      <c r="BH81" s="339"/>
      <c r="BI81" s="339"/>
      <c r="BJ81" s="339"/>
      <c r="BK81" s="339"/>
      <c r="BL81" s="339"/>
      <c r="BM81" s="339"/>
      <c r="BN81" s="339"/>
      <c r="BO81" s="339"/>
      <c r="BP81" s="339"/>
      <c r="BQ81" s="339"/>
      <c r="BR81" s="339"/>
      <c r="BS81" s="339"/>
      <c r="BT81" s="339"/>
      <c r="BU81" s="339"/>
      <c r="BV81" s="339"/>
      <c r="BW81" s="339"/>
      <c r="BX81" s="339"/>
      <c r="BY81" s="339"/>
      <c r="BZ81" s="339"/>
      <c r="CA81" s="339"/>
      <c r="CB81" s="339"/>
      <c r="CC81" s="339"/>
      <c r="CD81" s="339"/>
      <c r="CE81" s="339"/>
      <c r="CF81" s="339"/>
      <c r="CG81" s="339"/>
      <c r="CH81" s="339"/>
      <c r="CI81" s="339"/>
      <c r="CJ81" s="339"/>
      <c r="CK81" s="339"/>
      <c r="CL81" s="339"/>
      <c r="CM81" s="339"/>
      <c r="CN81" s="339"/>
      <c r="CO81" s="339"/>
      <c r="CP81" s="339"/>
      <c r="CQ81" s="339"/>
      <c r="CR81" s="339"/>
      <c r="CS81" s="339"/>
      <c r="CT81" s="339"/>
      <c r="CU81" s="339"/>
      <c r="CV81" s="339"/>
      <c r="CW81" s="339"/>
      <c r="CX81" s="339"/>
      <c r="CY81" s="339"/>
      <c r="CZ81" s="339"/>
      <c r="DA81" s="339"/>
      <c r="DB81" s="339"/>
      <c r="DC81" s="339"/>
      <c r="DD81" s="339"/>
      <c r="DE81" s="339"/>
      <c r="DF81" s="339"/>
      <c r="DG81" s="339"/>
      <c r="DH81" s="339"/>
      <c r="DI81" s="339"/>
      <c r="DJ81" s="339"/>
      <c r="DK81" s="339"/>
    </row>
    <row r="82" spans="2:115" ht="15" customHeight="1" x14ac:dyDescent="0.35">
      <c r="D82" s="46">
        <v>1</v>
      </c>
      <c r="E82" s="41" t="str">
        <f>IF('2.1 Kraftwerk allgemein'!$F$2="f",d_f_i!$B269,IF('2.1 Kraftwerk allgemein'!$F$2="i",d_f_i!$C269,d_f_i!$A269))</f>
        <v>Projektierungs- und Planungskosten</v>
      </c>
      <c r="F82" s="19">
        <f>INDEX('1.1 Allgemein'!$1:$1048576,MATCH('2.5 CAPEX'!D82,'1.1 Allgemein'!$E:$E,0),MATCH('2.5 CAPEX'!$F$11,'1.1 Allgemein'!$34:$34,0))</f>
        <v>40</v>
      </c>
      <c r="G82" s="93">
        <f t="shared" ca="1" si="6"/>
        <v>0</v>
      </c>
      <c r="H82" s="94">
        <f ca="1">SUM(OFFSET(O82,0,0,1,'2.1 Kraftwerk allgemein'!$F$17-'2.5 CAPEX'!$O$5+1))-J82</f>
        <v>0</v>
      </c>
      <c r="I82" s="336"/>
      <c r="J82" s="336"/>
      <c r="K82" s="68" t="str">
        <f>IF($D82&lt;&gt;"",IF(INDEX('1.1 Allgemein'!$1:$1048576,MATCH('2.5 CAPEX'!$D82,'1.1 Allgemein'!$E:$E,0),MATCH('2.5 CAPEX'!K$11,'1.1 Allgemein'!$34:$34,0))&lt;&gt;0,INDEX('1.1 Allgemein'!$1:$1048576,MATCH('2.5 CAPEX'!$D82,'1.1 Allgemein'!$E:$E,0),MATCH('2.5 CAPEX'!K$11,'1.1 Allgemein'!$34:$34,0)),""),"")</f>
        <v/>
      </c>
      <c r="L82" s="68" t="str">
        <f>IF($D82&lt;&gt;"",IF(INDEX('1.1 Allgemein'!$1:$1048576,MATCH('2.5 CAPEX'!$D82,'1.1 Allgemein'!$E:$E,0),MATCH('2.5 CAPEX'!L$11,'1.1 Allgemein'!$34:$34,0))&lt;&gt;0,INDEX('1.1 Allgemein'!$1:$1048576,MATCH('2.5 CAPEX'!$D82,'1.1 Allgemein'!$E:$E,0),MATCH('2.5 CAPEX'!L$11,'1.1 Allgemein'!$34:$34,0)),""),"")</f>
        <v>x</v>
      </c>
      <c r="M82" s="68" t="str">
        <f>IF($D82&lt;&gt;"",IF(INDEX('1.1 Allgemein'!$1:$1048576,MATCH('2.5 CAPEX'!$D82,'1.1 Allgemein'!$E:$E,0),MATCH('2.5 CAPEX'!M$11,'1.1 Allgemein'!$34:$34,0))&lt;&gt;0,INDEX('1.1 Allgemein'!$1:$1048576,MATCH('2.5 CAPEX'!$D82,'1.1 Allgemein'!$E:$E,0),MATCH('2.5 CAPEX'!M$11,'1.1 Allgemein'!$34:$34,0)),""),"")</f>
        <v/>
      </c>
      <c r="N82" s="69"/>
      <c r="O82" s="340">
        <f ca="1">IF(O$5&lt;&gt;"",
IF(O$5&gt;='2.1 Kraftwerk allgemein'!$F$15,
IF(O$5&lt;='2.1 Kraftwerk allgemein'!$F$16,
$J82*INDEX('2.1 Kraftwerk allgemein'!$H$16:$S$16,,MATCH('2.5 CAPEX'!O$5,'2.1 Kraftwerk allgemein'!$H$15:$S$15,0)),
IF(AND($M82="x",$F82&lt;&gt;0),
IF($F82=1,$J82,
IF('2.1 Kraftwerk allgemein'!$F$17-'2.5 CAPEX'!O$5&gt;='2.5 CAPEX'!$F82*'1.1 Allgemein'!$I$27,
IF(SUM(OFFSET(N82,0,-MIN(MAX($F82-2,0),COLUMN(A82)-1),1,MIN(MAX($F82-1,0),COLUMN(A82))))=0,$J82,""),"")),"")),""),"")</f>
        <v>0</v>
      </c>
      <c r="P82" s="340">
        <f ca="1">IF(P$5&lt;&gt;"",
IF(P$5&gt;='2.1 Kraftwerk allgemein'!$F$15,
IF(P$5&lt;='2.1 Kraftwerk allgemein'!$F$16,
$J82*INDEX('2.1 Kraftwerk allgemein'!$H$16:$S$16,,MATCH('2.5 CAPEX'!P$5,'2.1 Kraftwerk allgemein'!$H$15:$S$15,0)),
IF(AND($M82="x",$F82&lt;&gt;0),
IF($F82=1,$J82,
IF('2.1 Kraftwerk allgemein'!$F$17-'2.5 CAPEX'!P$5&gt;='2.5 CAPEX'!$F82*'1.1 Allgemein'!$I$27,
IF(SUM(OFFSET(O82,0,-MIN(MAX($F82-2,0),COLUMN(B82)-1),1,MIN(MAX($F82-1,0),COLUMN(B82))))=0,$J82,""),"")),"")),""),"")</f>
        <v>0</v>
      </c>
      <c r="Q82" s="340">
        <f ca="1">IF(Q$5&lt;&gt;"",
IF(Q$5&gt;='2.1 Kraftwerk allgemein'!$F$15,
IF(Q$5&lt;='2.1 Kraftwerk allgemein'!$F$16,
$J82*INDEX('2.1 Kraftwerk allgemein'!$H$16:$S$16,,MATCH('2.5 CAPEX'!Q$5,'2.1 Kraftwerk allgemein'!$H$15:$S$15,0)),
IF(AND($M82="x",$F82&lt;&gt;0),
IF($F82=1,$J82,
IF('2.1 Kraftwerk allgemein'!$F$17-'2.5 CAPEX'!Q$5&gt;='2.5 CAPEX'!$F82*'1.1 Allgemein'!$I$27,
IF(SUM(OFFSET(P82,0,-MIN(MAX($F82-2,0),COLUMN(C82)-1),1,MIN(MAX($F82-1,0),COLUMN(C82))))=0,$J82,""),"")),"")),""),"")</f>
        <v>0</v>
      </c>
      <c r="R82" s="340" t="str">
        <f ca="1">IF(R$5&lt;&gt;"",
IF(R$5&gt;='2.1 Kraftwerk allgemein'!$F$15,
IF(R$5&lt;='2.1 Kraftwerk allgemein'!$F$16,
$J82*INDEX('2.1 Kraftwerk allgemein'!$H$16:$S$16,,MATCH('2.5 CAPEX'!R$5,'2.1 Kraftwerk allgemein'!$H$15:$S$15,0)),
IF(AND($M82="x",$F82&lt;&gt;0),
IF($F82=1,$J82,
IF('2.1 Kraftwerk allgemein'!$F$17-'2.5 CAPEX'!R$5&gt;='2.5 CAPEX'!$F82*'1.1 Allgemein'!$I$27,
IF(SUM(OFFSET(Q82,0,-MIN(MAX($F82-2,0),COLUMN(D82)-1),1,MIN(MAX($F82-1,0),COLUMN(D82))))=0,$J82,""),"")),"")),""),"")</f>
        <v/>
      </c>
      <c r="S82" s="340" t="str">
        <f ca="1">IF(S$5&lt;&gt;"",
IF(S$5&gt;='2.1 Kraftwerk allgemein'!$F$15,
IF(S$5&lt;='2.1 Kraftwerk allgemein'!$F$16,
$J82*INDEX('2.1 Kraftwerk allgemein'!$H$16:$S$16,,MATCH('2.5 CAPEX'!S$5,'2.1 Kraftwerk allgemein'!$H$15:$S$15,0)),
IF(AND($M82="x",$F82&lt;&gt;0),
IF($F82=1,$J82,
IF('2.1 Kraftwerk allgemein'!$F$17-'2.5 CAPEX'!S$5&gt;='2.5 CAPEX'!$F82*'1.1 Allgemein'!$I$27,
IF(SUM(OFFSET(R82,0,-MIN(MAX($F82-2,0),COLUMN(E82)-1),1,MIN(MAX($F82-1,0),COLUMN(E82))))=0,$J82,""),"")),"")),""),"")</f>
        <v/>
      </c>
      <c r="T82" s="340" t="str">
        <f ca="1">IF(T$5&lt;&gt;"",
IF(T$5&gt;='2.1 Kraftwerk allgemein'!$F$15,
IF(T$5&lt;='2.1 Kraftwerk allgemein'!$F$16,
$J82*INDEX('2.1 Kraftwerk allgemein'!$H$16:$S$16,,MATCH('2.5 CAPEX'!T$5,'2.1 Kraftwerk allgemein'!$H$15:$S$15,0)),
IF(AND($M82="x",$F82&lt;&gt;0),
IF($F82=1,$J82,
IF('2.1 Kraftwerk allgemein'!$F$17-'2.5 CAPEX'!T$5&gt;='2.5 CAPEX'!$F82*'1.1 Allgemein'!$I$27,
IF(SUM(OFFSET(S82,0,-MIN(MAX($F82-2,0),COLUMN(F82)-1),1,MIN(MAX($F82-1,0),COLUMN(F82))))=0,$J82,""),"")),"")),""),"")</f>
        <v/>
      </c>
      <c r="U82" s="340" t="str">
        <f ca="1">IF(U$5&lt;&gt;"",
IF(U$5&gt;='2.1 Kraftwerk allgemein'!$F$15,
IF(U$5&lt;='2.1 Kraftwerk allgemein'!$F$16,
$J82*INDEX('2.1 Kraftwerk allgemein'!$H$16:$S$16,,MATCH('2.5 CAPEX'!U$5,'2.1 Kraftwerk allgemein'!$H$15:$S$15,0)),
IF(AND($M82="x",$F82&lt;&gt;0),
IF($F82=1,$J82,
IF('2.1 Kraftwerk allgemein'!$F$17-'2.5 CAPEX'!U$5&gt;='2.5 CAPEX'!$F82*'1.1 Allgemein'!$I$27,
IF(SUM(OFFSET(T82,0,-MIN(MAX($F82-2,0),COLUMN(G82)-1),1,MIN(MAX($F82-1,0),COLUMN(G82))))=0,$J82,""),"")),"")),""),"")</f>
        <v/>
      </c>
      <c r="V82" s="340" t="str">
        <f ca="1">IF(V$5&lt;&gt;"",
IF(V$5&gt;='2.1 Kraftwerk allgemein'!$F$15,
IF(V$5&lt;='2.1 Kraftwerk allgemein'!$F$16,
$J82*INDEX('2.1 Kraftwerk allgemein'!$H$16:$S$16,,MATCH('2.5 CAPEX'!V$5,'2.1 Kraftwerk allgemein'!$H$15:$S$15,0)),
IF(AND($M82="x",$F82&lt;&gt;0),
IF($F82=1,$J82,
IF('2.1 Kraftwerk allgemein'!$F$17-'2.5 CAPEX'!V$5&gt;='2.5 CAPEX'!$F82*'1.1 Allgemein'!$I$27,
IF(SUM(OFFSET(U82,0,-MIN(MAX($F82-2,0),COLUMN(H82)-1),1,MIN(MAX($F82-1,0),COLUMN(H82))))=0,$J82,""),"")),"")),""),"")</f>
        <v/>
      </c>
      <c r="W82" s="340" t="str">
        <f ca="1">IF(W$5&lt;&gt;"",
IF(W$5&gt;='2.1 Kraftwerk allgemein'!$F$15,
IF(W$5&lt;='2.1 Kraftwerk allgemein'!$F$16,
$J82*INDEX('2.1 Kraftwerk allgemein'!$H$16:$S$16,,MATCH('2.5 CAPEX'!W$5,'2.1 Kraftwerk allgemein'!$H$15:$S$15,0)),
IF(AND($M82="x",$F82&lt;&gt;0),
IF($F82=1,$J82,
IF('2.1 Kraftwerk allgemein'!$F$17-'2.5 CAPEX'!W$5&gt;='2.5 CAPEX'!$F82*'1.1 Allgemein'!$I$27,
IF(SUM(OFFSET(V82,0,-MIN(MAX($F82-2,0),COLUMN(I82)-1),1,MIN(MAX($F82-1,0),COLUMN(I82))))=0,$J82,""),"")),"")),""),"")</f>
        <v/>
      </c>
      <c r="X82" s="340" t="str">
        <f ca="1">IF(X$5&lt;&gt;"",
IF(X$5&gt;='2.1 Kraftwerk allgemein'!$F$15,
IF(X$5&lt;='2.1 Kraftwerk allgemein'!$F$16,
$J82*INDEX('2.1 Kraftwerk allgemein'!$H$16:$S$16,,MATCH('2.5 CAPEX'!X$5,'2.1 Kraftwerk allgemein'!$H$15:$S$15,0)),
IF(AND($M82="x",$F82&lt;&gt;0),
IF($F82=1,$J82,
IF('2.1 Kraftwerk allgemein'!$F$17-'2.5 CAPEX'!X$5&gt;='2.5 CAPEX'!$F82*'1.1 Allgemein'!$I$27,
IF(SUM(OFFSET(W82,0,-MIN(MAX($F82-2,0),COLUMN(J82)-1),1,MIN(MAX($F82-1,0),COLUMN(J82))))=0,$J82,""),"")),"")),""),"")</f>
        <v/>
      </c>
      <c r="Y82" s="340" t="str">
        <f ca="1">IF(Y$5&lt;&gt;"",
IF(Y$5&gt;='2.1 Kraftwerk allgemein'!$F$15,
IF(Y$5&lt;='2.1 Kraftwerk allgemein'!$F$16,
$J82*INDEX('2.1 Kraftwerk allgemein'!$H$16:$S$16,,MATCH('2.5 CAPEX'!Y$5,'2.1 Kraftwerk allgemein'!$H$15:$S$15,0)),
IF(AND($M82="x",$F82&lt;&gt;0),
IF($F82=1,$J82,
IF('2.1 Kraftwerk allgemein'!$F$17-'2.5 CAPEX'!Y$5&gt;='2.5 CAPEX'!$F82*'1.1 Allgemein'!$I$27,
IF(SUM(OFFSET(X82,0,-MIN(MAX($F82-2,0),COLUMN(K82)-1),1,MIN(MAX($F82-1,0),COLUMN(K82))))=0,$J82,""),"")),"")),""),"")</f>
        <v/>
      </c>
      <c r="Z82" s="340" t="str">
        <f ca="1">IF(Z$5&lt;&gt;"",
IF(Z$5&gt;='2.1 Kraftwerk allgemein'!$F$15,
IF(Z$5&lt;='2.1 Kraftwerk allgemein'!$F$16,
$J82*INDEX('2.1 Kraftwerk allgemein'!$H$16:$S$16,,MATCH('2.5 CAPEX'!Z$5,'2.1 Kraftwerk allgemein'!$H$15:$S$15,0)),
IF(AND($M82="x",$F82&lt;&gt;0),
IF($F82=1,$J82,
IF('2.1 Kraftwerk allgemein'!$F$17-'2.5 CAPEX'!Z$5&gt;='2.5 CAPEX'!$F82*'1.1 Allgemein'!$I$27,
IF(SUM(OFFSET(Y82,0,-MIN(MAX($F82-2,0),COLUMN(L82)-1),1,MIN(MAX($F82-1,0),COLUMN(L82))))=0,$J82,""),"")),"")),""),"")</f>
        <v/>
      </c>
      <c r="AA82" s="340" t="str">
        <f ca="1">IF(AA$5&lt;&gt;"",
IF(AA$5&gt;='2.1 Kraftwerk allgemein'!$F$15,
IF(AA$5&lt;='2.1 Kraftwerk allgemein'!$F$16,
$J82*INDEX('2.1 Kraftwerk allgemein'!$H$16:$S$16,,MATCH('2.5 CAPEX'!AA$5,'2.1 Kraftwerk allgemein'!$H$15:$S$15,0)),
IF(AND($M82="x",$F82&lt;&gt;0),
IF($F82=1,$J82,
IF('2.1 Kraftwerk allgemein'!$F$17-'2.5 CAPEX'!AA$5&gt;='2.5 CAPEX'!$F82*'1.1 Allgemein'!$I$27,
IF(SUM(OFFSET(Z82,0,-MIN(MAX($F82-2,0),COLUMN(M82)-1),1,MIN(MAX($F82-1,0),COLUMN(M82))))=0,$J82,""),"")),"")),""),"")</f>
        <v/>
      </c>
      <c r="AB82" s="340" t="str">
        <f ca="1">IF(AB$5&lt;&gt;"",
IF(AB$5&gt;='2.1 Kraftwerk allgemein'!$F$15,
IF(AB$5&lt;='2.1 Kraftwerk allgemein'!$F$16,
$J82*INDEX('2.1 Kraftwerk allgemein'!$H$16:$S$16,,MATCH('2.5 CAPEX'!AB$5,'2.1 Kraftwerk allgemein'!$H$15:$S$15,0)),
IF(AND($M82="x",$F82&lt;&gt;0),
IF($F82=1,$J82,
IF('2.1 Kraftwerk allgemein'!$F$17-'2.5 CAPEX'!AB$5&gt;='2.5 CAPEX'!$F82*'1.1 Allgemein'!$I$27,
IF(SUM(OFFSET(AA82,0,-MIN(MAX($F82-2,0),COLUMN(N82)-1),1,MIN(MAX($F82-1,0),COLUMN(N82))))=0,$J82,""),"")),"")),""),"")</f>
        <v/>
      </c>
      <c r="AC82" s="340" t="str">
        <f ca="1">IF(AC$5&lt;&gt;"",
IF(AC$5&gt;='2.1 Kraftwerk allgemein'!$F$15,
IF(AC$5&lt;='2.1 Kraftwerk allgemein'!$F$16,
$J82*INDEX('2.1 Kraftwerk allgemein'!$H$16:$S$16,,MATCH('2.5 CAPEX'!AC$5,'2.1 Kraftwerk allgemein'!$H$15:$S$15,0)),
IF(AND($M82="x",$F82&lt;&gt;0),
IF($F82=1,$J82,
IF('2.1 Kraftwerk allgemein'!$F$17-'2.5 CAPEX'!AC$5&gt;='2.5 CAPEX'!$F82*'1.1 Allgemein'!$I$27,
IF(SUM(OFFSET(AB82,0,-MIN(MAX($F82-2,0),COLUMN(O82)-1),1,MIN(MAX($F82-1,0),COLUMN(O82))))=0,$J82,""),"")),"")),""),"")</f>
        <v/>
      </c>
      <c r="AD82" s="340" t="str">
        <f ca="1">IF(AD$5&lt;&gt;"",
IF(AD$5&gt;='2.1 Kraftwerk allgemein'!$F$15,
IF(AD$5&lt;='2.1 Kraftwerk allgemein'!$F$16,
$J82*INDEX('2.1 Kraftwerk allgemein'!$H$16:$S$16,,MATCH('2.5 CAPEX'!AD$5,'2.1 Kraftwerk allgemein'!$H$15:$S$15,0)),
IF(AND($M82="x",$F82&lt;&gt;0),
IF($F82=1,$J82,
IF('2.1 Kraftwerk allgemein'!$F$17-'2.5 CAPEX'!AD$5&gt;='2.5 CAPEX'!$F82*'1.1 Allgemein'!$I$27,
IF(SUM(OFFSET(AC82,0,-MIN(MAX($F82-2,0),COLUMN(P82)-1),1,MIN(MAX($F82-1,0),COLUMN(P82))))=0,$J82,""),"")),"")),""),"")</f>
        <v/>
      </c>
      <c r="AE82" s="340" t="str">
        <f ca="1">IF(AE$5&lt;&gt;"",
IF(AE$5&gt;='2.1 Kraftwerk allgemein'!$F$15,
IF(AE$5&lt;='2.1 Kraftwerk allgemein'!$F$16,
$J82*INDEX('2.1 Kraftwerk allgemein'!$H$16:$S$16,,MATCH('2.5 CAPEX'!AE$5,'2.1 Kraftwerk allgemein'!$H$15:$S$15,0)),
IF(AND($M82="x",$F82&lt;&gt;0),
IF($F82=1,$J82,
IF('2.1 Kraftwerk allgemein'!$F$17-'2.5 CAPEX'!AE$5&gt;='2.5 CAPEX'!$F82*'1.1 Allgemein'!$I$27,
IF(SUM(OFFSET(AD82,0,-MIN(MAX($F82-2,0),COLUMN(Q82)-1),1,MIN(MAX($F82-1,0),COLUMN(Q82))))=0,$J82,""),"")),"")),""),"")</f>
        <v/>
      </c>
      <c r="AF82" s="340" t="str">
        <f ca="1">IF(AF$5&lt;&gt;"",
IF(AF$5&gt;='2.1 Kraftwerk allgemein'!$F$15,
IF(AF$5&lt;='2.1 Kraftwerk allgemein'!$F$16,
$J82*INDEX('2.1 Kraftwerk allgemein'!$H$16:$S$16,,MATCH('2.5 CAPEX'!AF$5,'2.1 Kraftwerk allgemein'!$H$15:$S$15,0)),
IF(AND($M82="x",$F82&lt;&gt;0),
IF($F82=1,$J82,
IF('2.1 Kraftwerk allgemein'!$F$17-'2.5 CAPEX'!AF$5&gt;='2.5 CAPEX'!$F82*'1.1 Allgemein'!$I$27,
IF(SUM(OFFSET(AE82,0,-MIN(MAX($F82-2,0),COLUMN(R82)-1),1,MIN(MAX($F82-1,0),COLUMN(R82))))=0,$J82,""),"")),"")),""),"")</f>
        <v/>
      </c>
      <c r="AG82" s="340" t="str">
        <f ca="1">IF(AG$5&lt;&gt;"",
IF(AG$5&gt;='2.1 Kraftwerk allgemein'!$F$15,
IF(AG$5&lt;='2.1 Kraftwerk allgemein'!$F$16,
$J82*INDEX('2.1 Kraftwerk allgemein'!$H$16:$S$16,,MATCH('2.5 CAPEX'!AG$5,'2.1 Kraftwerk allgemein'!$H$15:$S$15,0)),
IF(AND($M82="x",$F82&lt;&gt;0),
IF($F82=1,$J82,
IF('2.1 Kraftwerk allgemein'!$F$17-'2.5 CAPEX'!AG$5&gt;='2.5 CAPEX'!$F82*'1.1 Allgemein'!$I$27,
IF(SUM(OFFSET(AF82,0,-MIN(MAX($F82-2,0),COLUMN(S82)-1),1,MIN(MAX($F82-1,0),COLUMN(S82))))=0,$J82,""),"")),"")),""),"")</f>
        <v/>
      </c>
      <c r="AH82" s="340" t="str">
        <f ca="1">IF(AH$5&lt;&gt;"",
IF(AH$5&gt;='2.1 Kraftwerk allgemein'!$F$15,
IF(AH$5&lt;='2.1 Kraftwerk allgemein'!$F$16,
$J82*INDEX('2.1 Kraftwerk allgemein'!$H$16:$S$16,,MATCH('2.5 CAPEX'!AH$5,'2.1 Kraftwerk allgemein'!$H$15:$S$15,0)),
IF(AND($M82="x",$F82&lt;&gt;0),
IF($F82=1,$J82,
IF('2.1 Kraftwerk allgemein'!$F$17-'2.5 CAPEX'!AH$5&gt;='2.5 CAPEX'!$F82*'1.1 Allgemein'!$I$27,
IF(SUM(OFFSET(AG82,0,-MIN(MAX($F82-2,0),COLUMN(T82)-1),1,MIN(MAX($F82-1,0),COLUMN(T82))))=0,$J82,""),"")),"")),""),"")</f>
        <v/>
      </c>
      <c r="AI82" s="340" t="str">
        <f ca="1">IF(AI$5&lt;&gt;"",
IF(AI$5&gt;='2.1 Kraftwerk allgemein'!$F$15,
IF(AI$5&lt;='2.1 Kraftwerk allgemein'!$F$16,
$J82*INDEX('2.1 Kraftwerk allgemein'!$H$16:$S$16,,MATCH('2.5 CAPEX'!AI$5,'2.1 Kraftwerk allgemein'!$H$15:$S$15,0)),
IF(AND($M82="x",$F82&lt;&gt;0),
IF($F82=1,$J82,
IF('2.1 Kraftwerk allgemein'!$F$17-'2.5 CAPEX'!AI$5&gt;='2.5 CAPEX'!$F82*'1.1 Allgemein'!$I$27,
IF(SUM(OFFSET(AH82,0,-MIN(MAX($F82-2,0),COLUMN(U82)-1),1,MIN(MAX($F82-1,0),COLUMN(U82))))=0,$J82,""),"")),"")),""),"")</f>
        <v/>
      </c>
      <c r="AJ82" s="340" t="str">
        <f ca="1">IF(AJ$5&lt;&gt;"",
IF(AJ$5&gt;='2.1 Kraftwerk allgemein'!$F$15,
IF(AJ$5&lt;='2.1 Kraftwerk allgemein'!$F$16,
$J82*INDEX('2.1 Kraftwerk allgemein'!$H$16:$S$16,,MATCH('2.5 CAPEX'!AJ$5,'2.1 Kraftwerk allgemein'!$H$15:$S$15,0)),
IF(AND($M82="x",$F82&lt;&gt;0),
IF($F82=1,$J82,
IF('2.1 Kraftwerk allgemein'!$F$17-'2.5 CAPEX'!AJ$5&gt;='2.5 CAPEX'!$F82*'1.1 Allgemein'!$I$27,
IF(SUM(OFFSET(AI82,0,-MIN(MAX($F82-2,0),COLUMN(V82)-1),1,MIN(MAX($F82-1,0),COLUMN(V82))))=0,$J82,""),"")),"")),""),"")</f>
        <v/>
      </c>
      <c r="AK82" s="340" t="str">
        <f ca="1">IF(AK$5&lt;&gt;"",
IF(AK$5&gt;='2.1 Kraftwerk allgemein'!$F$15,
IF(AK$5&lt;='2.1 Kraftwerk allgemein'!$F$16,
$J82*INDEX('2.1 Kraftwerk allgemein'!$H$16:$S$16,,MATCH('2.5 CAPEX'!AK$5,'2.1 Kraftwerk allgemein'!$H$15:$S$15,0)),
IF(AND($M82="x",$F82&lt;&gt;0),
IF($F82=1,$J82,
IF('2.1 Kraftwerk allgemein'!$F$17-'2.5 CAPEX'!AK$5&gt;='2.5 CAPEX'!$F82*'1.1 Allgemein'!$I$27,
IF(SUM(OFFSET(AJ82,0,-MIN(MAX($F82-2,0),COLUMN(W82)-1),1,MIN(MAX($F82-1,0),COLUMN(W82))))=0,$J82,""),"")),"")),""),"")</f>
        <v/>
      </c>
      <c r="AL82" s="340" t="str">
        <f ca="1">IF(AL$5&lt;&gt;"",
IF(AL$5&gt;='2.1 Kraftwerk allgemein'!$F$15,
IF(AL$5&lt;='2.1 Kraftwerk allgemein'!$F$16,
$J82*INDEX('2.1 Kraftwerk allgemein'!$H$16:$S$16,,MATCH('2.5 CAPEX'!AL$5,'2.1 Kraftwerk allgemein'!$H$15:$S$15,0)),
IF(AND($M82="x",$F82&lt;&gt;0),
IF($F82=1,$J82,
IF('2.1 Kraftwerk allgemein'!$F$17-'2.5 CAPEX'!AL$5&gt;='2.5 CAPEX'!$F82*'1.1 Allgemein'!$I$27,
IF(SUM(OFFSET(AK82,0,-MIN(MAX($F82-2,0),COLUMN(X82)-1),1,MIN(MAX($F82-1,0),COLUMN(X82))))=0,$J82,""),"")),"")),""),"")</f>
        <v/>
      </c>
      <c r="AM82" s="340" t="str">
        <f ca="1">IF(AM$5&lt;&gt;"",
IF(AM$5&gt;='2.1 Kraftwerk allgemein'!$F$15,
IF(AM$5&lt;='2.1 Kraftwerk allgemein'!$F$16,
$J82*INDEX('2.1 Kraftwerk allgemein'!$H$16:$S$16,,MATCH('2.5 CAPEX'!AM$5,'2.1 Kraftwerk allgemein'!$H$15:$S$15,0)),
IF(AND($M82="x",$F82&lt;&gt;0),
IF($F82=1,$J82,
IF('2.1 Kraftwerk allgemein'!$F$17-'2.5 CAPEX'!AM$5&gt;='2.5 CAPEX'!$F82*'1.1 Allgemein'!$I$27,
IF(SUM(OFFSET(AL82,0,-MIN(MAX($F82-2,0),COLUMN(Y82)-1),1,MIN(MAX($F82-1,0),COLUMN(Y82))))=0,$J82,""),"")),"")),""),"")</f>
        <v/>
      </c>
      <c r="AN82" s="340" t="str">
        <f ca="1">IF(AN$5&lt;&gt;"",
IF(AN$5&gt;='2.1 Kraftwerk allgemein'!$F$15,
IF(AN$5&lt;='2.1 Kraftwerk allgemein'!$F$16,
$J82*INDEX('2.1 Kraftwerk allgemein'!$H$16:$S$16,,MATCH('2.5 CAPEX'!AN$5,'2.1 Kraftwerk allgemein'!$H$15:$S$15,0)),
IF(AND($M82="x",$F82&lt;&gt;0),
IF($F82=1,$J82,
IF('2.1 Kraftwerk allgemein'!$F$17-'2.5 CAPEX'!AN$5&gt;='2.5 CAPEX'!$F82*'1.1 Allgemein'!$I$27,
IF(SUM(OFFSET(AM82,0,-MIN(MAX($F82-2,0),COLUMN(Z82)-1),1,MIN(MAX($F82-1,0),COLUMN(Z82))))=0,$J82,""),"")),"")),""),"")</f>
        <v/>
      </c>
      <c r="AO82" s="340" t="str">
        <f ca="1">IF(AO$5&lt;&gt;"",
IF(AO$5&gt;='2.1 Kraftwerk allgemein'!$F$15,
IF(AO$5&lt;='2.1 Kraftwerk allgemein'!$F$16,
$J82*INDEX('2.1 Kraftwerk allgemein'!$H$16:$S$16,,MATCH('2.5 CAPEX'!AO$5,'2.1 Kraftwerk allgemein'!$H$15:$S$15,0)),
IF(AND($M82="x",$F82&lt;&gt;0),
IF($F82=1,$J82,
IF('2.1 Kraftwerk allgemein'!$F$17-'2.5 CAPEX'!AO$5&gt;='2.5 CAPEX'!$F82*'1.1 Allgemein'!$I$27,
IF(SUM(OFFSET(AN82,0,-MIN(MAX($F82-2,0),COLUMN(AA82)-1),1,MIN(MAX($F82-1,0),COLUMN(AA82))))=0,$J82,""),"")),"")),""),"")</f>
        <v/>
      </c>
      <c r="AP82" s="340" t="str">
        <f ca="1">IF(AP$5&lt;&gt;"",
IF(AP$5&gt;='2.1 Kraftwerk allgemein'!$F$15,
IF(AP$5&lt;='2.1 Kraftwerk allgemein'!$F$16,
$J82*INDEX('2.1 Kraftwerk allgemein'!$H$16:$S$16,,MATCH('2.5 CAPEX'!AP$5,'2.1 Kraftwerk allgemein'!$H$15:$S$15,0)),
IF(AND($M82="x",$F82&lt;&gt;0),
IF($F82=1,$J82,
IF('2.1 Kraftwerk allgemein'!$F$17-'2.5 CAPEX'!AP$5&gt;='2.5 CAPEX'!$F82*'1.1 Allgemein'!$I$27,
IF(SUM(OFFSET(AO82,0,-MIN(MAX($F82-2,0),COLUMN(AB82)-1),1,MIN(MAX($F82-1,0),COLUMN(AB82))))=0,$J82,""),"")),"")),""),"")</f>
        <v/>
      </c>
      <c r="AQ82" s="340" t="str">
        <f ca="1">IF(AQ$5&lt;&gt;"",
IF(AQ$5&gt;='2.1 Kraftwerk allgemein'!$F$15,
IF(AQ$5&lt;='2.1 Kraftwerk allgemein'!$F$16,
$J82*INDEX('2.1 Kraftwerk allgemein'!$H$16:$S$16,,MATCH('2.5 CAPEX'!AQ$5,'2.1 Kraftwerk allgemein'!$H$15:$S$15,0)),
IF(AND($M82="x",$F82&lt;&gt;0),
IF($F82=1,$J82,
IF('2.1 Kraftwerk allgemein'!$F$17-'2.5 CAPEX'!AQ$5&gt;='2.5 CAPEX'!$F82*'1.1 Allgemein'!$I$27,
IF(SUM(OFFSET(AP82,0,-MIN(MAX($F82-2,0),COLUMN(AC82)-1),1,MIN(MAX($F82-1,0),COLUMN(AC82))))=0,$J82,""),"")),"")),""),"")</f>
        <v/>
      </c>
      <c r="AR82" s="340" t="str">
        <f ca="1">IF(AR$5&lt;&gt;"",
IF(AR$5&gt;='2.1 Kraftwerk allgemein'!$F$15,
IF(AR$5&lt;='2.1 Kraftwerk allgemein'!$F$16,
$J82*INDEX('2.1 Kraftwerk allgemein'!$H$16:$S$16,,MATCH('2.5 CAPEX'!AR$5,'2.1 Kraftwerk allgemein'!$H$15:$S$15,0)),
IF(AND($M82="x",$F82&lt;&gt;0),
IF($F82=1,$J82,
IF('2.1 Kraftwerk allgemein'!$F$17-'2.5 CAPEX'!AR$5&gt;='2.5 CAPEX'!$F82*'1.1 Allgemein'!$I$27,
IF(SUM(OFFSET(AQ82,0,-MIN(MAX($F82-2,0),COLUMN(AD82)-1),1,MIN(MAX($F82-1,0),COLUMN(AD82))))=0,$J82,""),"")),"")),""),"")</f>
        <v/>
      </c>
      <c r="AS82" s="340" t="str">
        <f ca="1">IF(AS$5&lt;&gt;"",
IF(AS$5&gt;='2.1 Kraftwerk allgemein'!$F$15,
IF(AS$5&lt;='2.1 Kraftwerk allgemein'!$F$16,
$J82*INDEX('2.1 Kraftwerk allgemein'!$H$16:$S$16,,MATCH('2.5 CAPEX'!AS$5,'2.1 Kraftwerk allgemein'!$H$15:$S$15,0)),
IF(AND($M82="x",$F82&lt;&gt;0),
IF($F82=1,$J82,
IF('2.1 Kraftwerk allgemein'!$F$17-'2.5 CAPEX'!AS$5&gt;='2.5 CAPEX'!$F82*'1.1 Allgemein'!$I$27,
IF(SUM(OFFSET(AR82,0,-MIN(MAX($F82-2,0),COLUMN(AE82)-1),1,MIN(MAX($F82-1,0),COLUMN(AE82))))=0,$J82,""),"")),"")),""),"")</f>
        <v/>
      </c>
      <c r="AT82" s="340" t="str">
        <f ca="1">IF(AT$5&lt;&gt;"",
IF(AT$5&gt;='2.1 Kraftwerk allgemein'!$F$15,
IF(AT$5&lt;='2.1 Kraftwerk allgemein'!$F$16,
$J82*INDEX('2.1 Kraftwerk allgemein'!$H$16:$S$16,,MATCH('2.5 CAPEX'!AT$5,'2.1 Kraftwerk allgemein'!$H$15:$S$15,0)),
IF(AND($M82="x",$F82&lt;&gt;0),
IF($F82=1,$J82,
IF('2.1 Kraftwerk allgemein'!$F$17-'2.5 CAPEX'!AT$5&gt;='2.5 CAPEX'!$F82*'1.1 Allgemein'!$I$27,
IF(SUM(OFFSET(AS82,0,-MIN(MAX($F82-2,0),COLUMN(AF82)-1),1,MIN(MAX($F82-1,0),COLUMN(AF82))))=0,$J82,""),"")),"")),""),"")</f>
        <v/>
      </c>
      <c r="AU82" s="340" t="str">
        <f ca="1">IF(AU$5&lt;&gt;"",
IF(AU$5&gt;='2.1 Kraftwerk allgemein'!$F$15,
IF(AU$5&lt;='2.1 Kraftwerk allgemein'!$F$16,
$J82*INDEX('2.1 Kraftwerk allgemein'!$H$16:$S$16,,MATCH('2.5 CAPEX'!AU$5,'2.1 Kraftwerk allgemein'!$H$15:$S$15,0)),
IF(AND($M82="x",$F82&lt;&gt;0),
IF($F82=1,$J82,
IF('2.1 Kraftwerk allgemein'!$F$17-'2.5 CAPEX'!AU$5&gt;='2.5 CAPEX'!$F82*'1.1 Allgemein'!$I$27,
IF(SUM(OFFSET(AT82,0,-MIN(MAX($F82-2,0),COLUMN(AG82)-1),1,MIN(MAX($F82-1,0),COLUMN(AG82))))=0,$J82,""),"")),"")),""),"")</f>
        <v/>
      </c>
      <c r="AV82" s="340" t="str">
        <f ca="1">IF(AV$5&lt;&gt;"",
IF(AV$5&gt;='2.1 Kraftwerk allgemein'!$F$15,
IF(AV$5&lt;='2.1 Kraftwerk allgemein'!$F$16,
$J82*INDEX('2.1 Kraftwerk allgemein'!$H$16:$S$16,,MATCH('2.5 CAPEX'!AV$5,'2.1 Kraftwerk allgemein'!$H$15:$S$15,0)),
IF(AND($M82="x",$F82&lt;&gt;0),
IF($F82=1,$J82,
IF('2.1 Kraftwerk allgemein'!$F$17-'2.5 CAPEX'!AV$5&gt;='2.5 CAPEX'!$F82*'1.1 Allgemein'!$I$27,
IF(SUM(OFFSET(AU82,0,-MIN(MAX($F82-2,0),COLUMN(AH82)-1),1,MIN(MAX($F82-1,0),COLUMN(AH82))))=0,$J82,""),"")),"")),""),"")</f>
        <v/>
      </c>
      <c r="AW82" s="340" t="str">
        <f ca="1">IF(AW$5&lt;&gt;"",
IF(AW$5&gt;='2.1 Kraftwerk allgemein'!$F$15,
IF(AW$5&lt;='2.1 Kraftwerk allgemein'!$F$16,
$J82*INDEX('2.1 Kraftwerk allgemein'!$H$16:$S$16,,MATCH('2.5 CAPEX'!AW$5,'2.1 Kraftwerk allgemein'!$H$15:$S$15,0)),
IF(AND($M82="x",$F82&lt;&gt;0),
IF($F82=1,$J82,
IF('2.1 Kraftwerk allgemein'!$F$17-'2.5 CAPEX'!AW$5&gt;='2.5 CAPEX'!$F82*'1.1 Allgemein'!$I$27,
IF(SUM(OFFSET(AV82,0,-MIN(MAX($F82-2,0),COLUMN(AI82)-1),1,MIN(MAX($F82-1,0),COLUMN(AI82))))=0,$J82,""),"")),"")),""),"")</f>
        <v/>
      </c>
      <c r="AX82" s="340" t="str">
        <f ca="1">IF(AX$5&lt;&gt;"",
IF(AX$5&gt;='2.1 Kraftwerk allgemein'!$F$15,
IF(AX$5&lt;='2.1 Kraftwerk allgemein'!$F$16,
$J82*INDEX('2.1 Kraftwerk allgemein'!$H$16:$S$16,,MATCH('2.5 CAPEX'!AX$5,'2.1 Kraftwerk allgemein'!$H$15:$S$15,0)),
IF(AND($M82="x",$F82&lt;&gt;0),
IF($F82=1,$J82,
IF('2.1 Kraftwerk allgemein'!$F$17-'2.5 CAPEX'!AX$5&gt;='2.5 CAPEX'!$F82*'1.1 Allgemein'!$I$27,
IF(SUM(OFFSET(AW82,0,-MIN(MAX($F82-2,0),COLUMN(AJ82)-1),1,MIN(MAX($F82-1,0),COLUMN(AJ82))))=0,$J82,""),"")),"")),""),"")</f>
        <v/>
      </c>
      <c r="AY82" s="340" t="str">
        <f ca="1">IF(AY$5&lt;&gt;"",
IF(AY$5&gt;='2.1 Kraftwerk allgemein'!$F$15,
IF(AY$5&lt;='2.1 Kraftwerk allgemein'!$F$16,
$J82*INDEX('2.1 Kraftwerk allgemein'!$H$16:$S$16,,MATCH('2.5 CAPEX'!AY$5,'2.1 Kraftwerk allgemein'!$H$15:$S$15,0)),
IF(AND($M82="x",$F82&lt;&gt;0),
IF($F82=1,$J82,
IF('2.1 Kraftwerk allgemein'!$F$17-'2.5 CAPEX'!AY$5&gt;='2.5 CAPEX'!$F82*'1.1 Allgemein'!$I$27,
IF(SUM(OFFSET(AX82,0,-MIN(MAX($F82-2,0),COLUMN(AK82)-1),1,MIN(MAX($F82-1,0),COLUMN(AK82))))=0,$J82,""),"")),"")),""),"")</f>
        <v/>
      </c>
      <c r="AZ82" s="340" t="str">
        <f ca="1">IF(AZ$5&lt;&gt;"",
IF(AZ$5&gt;='2.1 Kraftwerk allgemein'!$F$15,
IF(AZ$5&lt;='2.1 Kraftwerk allgemein'!$F$16,
$J82*INDEX('2.1 Kraftwerk allgemein'!$H$16:$S$16,,MATCH('2.5 CAPEX'!AZ$5,'2.1 Kraftwerk allgemein'!$H$15:$S$15,0)),
IF(AND($M82="x",$F82&lt;&gt;0),
IF($F82=1,$J82,
IF('2.1 Kraftwerk allgemein'!$F$17-'2.5 CAPEX'!AZ$5&gt;='2.5 CAPEX'!$F82*'1.1 Allgemein'!$I$27,
IF(SUM(OFFSET(AY82,0,-MIN(MAX($F82-2,0),COLUMN(AL82)-1),1,MIN(MAX($F82-1,0),COLUMN(AL82))))=0,$J82,""),"")),"")),""),"")</f>
        <v/>
      </c>
      <c r="BA82" s="340" t="str">
        <f ca="1">IF(BA$5&lt;&gt;"",
IF(BA$5&gt;='2.1 Kraftwerk allgemein'!$F$15,
IF(BA$5&lt;='2.1 Kraftwerk allgemein'!$F$16,
$J82*INDEX('2.1 Kraftwerk allgemein'!$H$16:$S$16,,MATCH('2.5 CAPEX'!BA$5,'2.1 Kraftwerk allgemein'!$H$15:$S$15,0)),
IF(AND($M82="x",$F82&lt;&gt;0),
IF($F82=1,$J82,
IF('2.1 Kraftwerk allgemein'!$F$17-'2.5 CAPEX'!BA$5&gt;='2.5 CAPEX'!$F82*'1.1 Allgemein'!$I$27,
IF(SUM(OFFSET(AZ82,0,-MIN(MAX($F82-2,0),COLUMN(AM82)-1),1,MIN(MAX($F82-1,0),COLUMN(AM82))))=0,$J82,""),"")),"")),""),"")</f>
        <v/>
      </c>
      <c r="BB82" s="340" t="str">
        <f ca="1">IF(BB$5&lt;&gt;"",
IF(BB$5&gt;='2.1 Kraftwerk allgemein'!$F$15,
IF(BB$5&lt;='2.1 Kraftwerk allgemein'!$F$16,
$J82*INDEX('2.1 Kraftwerk allgemein'!$H$16:$S$16,,MATCH('2.5 CAPEX'!BB$5,'2.1 Kraftwerk allgemein'!$H$15:$S$15,0)),
IF(AND($M82="x",$F82&lt;&gt;0),
IF($F82=1,$J82,
IF('2.1 Kraftwerk allgemein'!$F$17-'2.5 CAPEX'!BB$5&gt;='2.5 CAPEX'!$F82*'1.1 Allgemein'!$I$27,
IF(SUM(OFFSET(BA82,0,-MIN(MAX($F82-2,0),COLUMN(AN82)-1),1,MIN(MAX($F82-1,0),COLUMN(AN82))))=0,$J82,""),"")),"")),""),"")</f>
        <v/>
      </c>
      <c r="BC82" s="340" t="str">
        <f ca="1">IF(BC$5&lt;&gt;"",
IF(BC$5&gt;='2.1 Kraftwerk allgemein'!$F$15,
IF(BC$5&lt;='2.1 Kraftwerk allgemein'!$F$16,
$J82*INDEX('2.1 Kraftwerk allgemein'!$H$16:$S$16,,MATCH('2.5 CAPEX'!BC$5,'2.1 Kraftwerk allgemein'!$H$15:$S$15,0)),
IF(AND($M82="x",$F82&lt;&gt;0),
IF($F82=1,$J82,
IF('2.1 Kraftwerk allgemein'!$F$17-'2.5 CAPEX'!BC$5&gt;='2.5 CAPEX'!$F82*'1.1 Allgemein'!$I$27,
IF(SUM(OFFSET(BB82,0,-MIN(MAX($F82-2,0),COLUMN(AO82)-1),1,MIN(MAX($F82-1,0),COLUMN(AO82))))=0,$J82,""),"")),"")),""),"")</f>
        <v/>
      </c>
      <c r="BD82" s="340" t="str">
        <f ca="1">IF(BD$5&lt;&gt;"",
IF(BD$5&gt;='2.1 Kraftwerk allgemein'!$F$15,
IF(BD$5&lt;='2.1 Kraftwerk allgemein'!$F$16,
$J82*INDEX('2.1 Kraftwerk allgemein'!$H$16:$S$16,,MATCH('2.5 CAPEX'!BD$5,'2.1 Kraftwerk allgemein'!$H$15:$S$15,0)),
IF(AND($M82="x",$F82&lt;&gt;0),
IF($F82=1,$J82,
IF('2.1 Kraftwerk allgemein'!$F$17-'2.5 CAPEX'!BD$5&gt;='2.5 CAPEX'!$F82*'1.1 Allgemein'!$I$27,
IF(SUM(OFFSET(BC82,0,-MIN(MAX($F82-2,0),COLUMN(AP82)-1),1,MIN(MAX($F82-1,0),COLUMN(AP82))))=0,$J82,""),"")),"")),""),"")</f>
        <v/>
      </c>
      <c r="BE82" s="340" t="str">
        <f ca="1">IF(BE$5&lt;&gt;"",
IF(BE$5&gt;='2.1 Kraftwerk allgemein'!$F$15,
IF(BE$5&lt;='2.1 Kraftwerk allgemein'!$F$16,
$J82*INDEX('2.1 Kraftwerk allgemein'!$H$16:$S$16,,MATCH('2.5 CAPEX'!BE$5,'2.1 Kraftwerk allgemein'!$H$15:$S$15,0)),
IF(AND($M82="x",$F82&lt;&gt;0),
IF($F82=1,$J82,
IF('2.1 Kraftwerk allgemein'!$F$17-'2.5 CAPEX'!BE$5&gt;='2.5 CAPEX'!$F82*'1.1 Allgemein'!$I$27,
IF(SUM(OFFSET(BD82,0,-MIN(MAX($F82-2,0),COLUMN(AQ82)-1),1,MIN(MAX($F82-1,0),COLUMN(AQ82))))=0,$J82,""),"")),"")),""),"")</f>
        <v/>
      </c>
      <c r="BF82" s="340" t="str">
        <f ca="1">IF(BF$5&lt;&gt;"",
IF(BF$5&gt;='2.1 Kraftwerk allgemein'!$F$15,
IF(BF$5&lt;='2.1 Kraftwerk allgemein'!$F$16,
$J82*INDEX('2.1 Kraftwerk allgemein'!$H$16:$S$16,,MATCH('2.5 CAPEX'!BF$5,'2.1 Kraftwerk allgemein'!$H$15:$S$15,0)),
IF(AND($M82="x",$F82&lt;&gt;0),
IF($F82=1,$J82,
IF('2.1 Kraftwerk allgemein'!$F$17-'2.5 CAPEX'!BF$5&gt;='2.5 CAPEX'!$F82*'1.1 Allgemein'!$I$27,
IF(SUM(OFFSET(BE82,0,-MIN(MAX($F82-2,0),COLUMN(AR82)-1),1,MIN(MAX($F82-1,0),COLUMN(AR82))))=0,$J82,""),"")),"")),""),"")</f>
        <v/>
      </c>
      <c r="BG82" s="340" t="str">
        <f ca="1">IF(BG$5&lt;&gt;"",
IF(BG$5&gt;='2.1 Kraftwerk allgemein'!$F$15,
IF(BG$5&lt;='2.1 Kraftwerk allgemein'!$F$16,
$J82*INDEX('2.1 Kraftwerk allgemein'!$H$16:$S$16,,MATCH('2.5 CAPEX'!BG$5,'2.1 Kraftwerk allgemein'!$H$15:$S$15,0)),
IF(AND($M82="x",$F82&lt;&gt;0),
IF($F82=1,$J82,
IF('2.1 Kraftwerk allgemein'!$F$17-'2.5 CAPEX'!BG$5&gt;='2.5 CAPEX'!$F82*'1.1 Allgemein'!$I$27,
IF(SUM(OFFSET(BF82,0,-MIN(MAX($F82-2,0),COLUMN(AS82)-1),1,MIN(MAX($F82-1,0),COLUMN(AS82))))=0,$J82,""),"")),"")),""),"")</f>
        <v/>
      </c>
      <c r="BH82" s="340" t="str">
        <f ca="1">IF(BH$5&lt;&gt;"",
IF(BH$5&gt;='2.1 Kraftwerk allgemein'!$F$15,
IF(BH$5&lt;='2.1 Kraftwerk allgemein'!$F$16,
$J82*INDEX('2.1 Kraftwerk allgemein'!$H$16:$S$16,,MATCH('2.5 CAPEX'!BH$5,'2.1 Kraftwerk allgemein'!$H$15:$S$15,0)),
IF(AND($M82="x",$F82&lt;&gt;0),
IF($F82=1,$J82,
IF('2.1 Kraftwerk allgemein'!$F$17-'2.5 CAPEX'!BH$5&gt;='2.5 CAPEX'!$F82*'1.1 Allgemein'!$I$27,
IF(SUM(OFFSET(BG82,0,-MIN(MAX($F82-2,0),COLUMN(AT82)-1),1,MIN(MAX($F82-1,0),COLUMN(AT82))))=0,$J82,""),"")),"")),""),"")</f>
        <v/>
      </c>
      <c r="BI82" s="340" t="str">
        <f ca="1">IF(BI$5&lt;&gt;"",
IF(BI$5&gt;='2.1 Kraftwerk allgemein'!$F$15,
IF(BI$5&lt;='2.1 Kraftwerk allgemein'!$F$16,
$J82*INDEX('2.1 Kraftwerk allgemein'!$H$16:$S$16,,MATCH('2.5 CAPEX'!BI$5,'2.1 Kraftwerk allgemein'!$H$15:$S$15,0)),
IF(AND($M82="x",$F82&lt;&gt;0),
IF($F82=1,$J82,
IF('2.1 Kraftwerk allgemein'!$F$17-'2.5 CAPEX'!BI$5&gt;='2.5 CAPEX'!$F82*'1.1 Allgemein'!$I$27,
IF(SUM(OFFSET(BH82,0,-MIN(MAX($F82-2,0),COLUMN(AU82)-1),1,MIN(MAX($F82-1,0),COLUMN(AU82))))=0,$J82,""),"")),"")),""),"")</f>
        <v/>
      </c>
      <c r="BJ82" s="340" t="str">
        <f ca="1">IF(BJ$5&lt;&gt;"",
IF(BJ$5&gt;='2.1 Kraftwerk allgemein'!$F$15,
IF(BJ$5&lt;='2.1 Kraftwerk allgemein'!$F$16,
$J82*INDEX('2.1 Kraftwerk allgemein'!$H$16:$S$16,,MATCH('2.5 CAPEX'!BJ$5,'2.1 Kraftwerk allgemein'!$H$15:$S$15,0)),
IF(AND($M82="x",$F82&lt;&gt;0),
IF($F82=1,$J82,
IF('2.1 Kraftwerk allgemein'!$F$17-'2.5 CAPEX'!BJ$5&gt;='2.5 CAPEX'!$F82*'1.1 Allgemein'!$I$27,
IF(SUM(OFFSET(BI82,0,-MIN(MAX($F82-2,0),COLUMN(AV82)-1),1,MIN(MAX($F82-1,0),COLUMN(AV82))))=0,$J82,""),"")),"")),""),"")</f>
        <v/>
      </c>
      <c r="BK82" s="340" t="str">
        <f ca="1">IF(BK$5&lt;&gt;"",
IF(BK$5&gt;='2.1 Kraftwerk allgemein'!$F$15,
IF(BK$5&lt;='2.1 Kraftwerk allgemein'!$F$16,
$J82*INDEX('2.1 Kraftwerk allgemein'!$H$16:$S$16,,MATCH('2.5 CAPEX'!BK$5,'2.1 Kraftwerk allgemein'!$H$15:$S$15,0)),
IF(AND($M82="x",$F82&lt;&gt;0),
IF($F82=1,$J82,
IF('2.1 Kraftwerk allgemein'!$F$17-'2.5 CAPEX'!BK$5&gt;='2.5 CAPEX'!$F82*'1.1 Allgemein'!$I$27,
IF(SUM(OFFSET(BJ82,0,-MIN(MAX($F82-2,0),COLUMN(AW82)-1),1,MIN(MAX($F82-1,0),COLUMN(AW82))))=0,$J82,""),"")),"")),""),"")</f>
        <v/>
      </c>
      <c r="BL82" s="340" t="str">
        <f ca="1">IF(BL$5&lt;&gt;"",
IF(BL$5&gt;='2.1 Kraftwerk allgemein'!$F$15,
IF(BL$5&lt;='2.1 Kraftwerk allgemein'!$F$16,
$J82*INDEX('2.1 Kraftwerk allgemein'!$H$16:$S$16,,MATCH('2.5 CAPEX'!BL$5,'2.1 Kraftwerk allgemein'!$H$15:$S$15,0)),
IF(AND($M82="x",$F82&lt;&gt;0),
IF($F82=1,$J82,
IF('2.1 Kraftwerk allgemein'!$F$17-'2.5 CAPEX'!BL$5&gt;='2.5 CAPEX'!$F82*'1.1 Allgemein'!$I$27,
IF(SUM(OFFSET(BK82,0,-MIN(MAX($F82-2,0),COLUMN(AX82)-1),1,MIN(MAX($F82-1,0),COLUMN(AX82))))=0,$J82,""),"")),"")),""),"")</f>
        <v/>
      </c>
      <c r="BM82" s="340" t="str">
        <f ca="1">IF(BM$5&lt;&gt;"",
IF(BM$5&gt;='2.1 Kraftwerk allgemein'!$F$15,
IF(BM$5&lt;='2.1 Kraftwerk allgemein'!$F$16,
$J82*INDEX('2.1 Kraftwerk allgemein'!$H$16:$S$16,,MATCH('2.5 CAPEX'!BM$5,'2.1 Kraftwerk allgemein'!$H$15:$S$15,0)),
IF(AND($M82="x",$F82&lt;&gt;0),
IF($F82=1,$J82,
IF('2.1 Kraftwerk allgemein'!$F$17-'2.5 CAPEX'!BM$5&gt;='2.5 CAPEX'!$F82*'1.1 Allgemein'!$I$27,
IF(SUM(OFFSET(BL82,0,-MIN(MAX($F82-2,0),COLUMN(AY82)-1),1,MIN(MAX($F82-1,0),COLUMN(AY82))))=0,$J82,""),"")),"")),""),"")</f>
        <v/>
      </c>
      <c r="BN82" s="340" t="str">
        <f ca="1">IF(BN$5&lt;&gt;"",
IF(BN$5&gt;='2.1 Kraftwerk allgemein'!$F$15,
IF(BN$5&lt;='2.1 Kraftwerk allgemein'!$F$16,
$J82*INDEX('2.1 Kraftwerk allgemein'!$H$16:$S$16,,MATCH('2.5 CAPEX'!BN$5,'2.1 Kraftwerk allgemein'!$H$15:$S$15,0)),
IF(AND($M82="x",$F82&lt;&gt;0),
IF($F82=1,$J82,
IF('2.1 Kraftwerk allgemein'!$F$17-'2.5 CAPEX'!BN$5&gt;='2.5 CAPEX'!$F82*'1.1 Allgemein'!$I$27,
IF(SUM(OFFSET(BM82,0,-MIN(MAX($F82-2,0),COLUMN(AZ82)-1),1,MIN(MAX($F82-1,0),COLUMN(AZ82))))=0,$J82,""),"")),"")),""),"")</f>
        <v/>
      </c>
      <c r="BO82" s="340" t="str">
        <f ca="1">IF(BO$5&lt;&gt;"",
IF(BO$5&gt;='2.1 Kraftwerk allgemein'!$F$15,
IF(BO$5&lt;='2.1 Kraftwerk allgemein'!$F$16,
$J82*INDEX('2.1 Kraftwerk allgemein'!$H$16:$S$16,,MATCH('2.5 CAPEX'!BO$5,'2.1 Kraftwerk allgemein'!$H$15:$S$15,0)),
IF(AND($M82="x",$F82&lt;&gt;0),
IF($F82=1,$J82,
IF('2.1 Kraftwerk allgemein'!$F$17-'2.5 CAPEX'!BO$5&gt;='2.5 CAPEX'!$F82*'1.1 Allgemein'!$I$27,
IF(SUM(OFFSET(BN82,0,-MIN(MAX($F82-2,0),COLUMN(BA82)-1),1,MIN(MAX($F82-1,0),COLUMN(BA82))))=0,$J82,""),"")),"")),""),"")</f>
        <v/>
      </c>
      <c r="BP82" s="340" t="str">
        <f ca="1">IF(BP$5&lt;&gt;"",
IF(BP$5&gt;='2.1 Kraftwerk allgemein'!$F$15,
IF(BP$5&lt;='2.1 Kraftwerk allgemein'!$F$16,
$J82*INDEX('2.1 Kraftwerk allgemein'!$H$16:$S$16,,MATCH('2.5 CAPEX'!BP$5,'2.1 Kraftwerk allgemein'!$H$15:$S$15,0)),
IF(AND($M82="x",$F82&lt;&gt;0),
IF($F82=1,$J82,
IF('2.1 Kraftwerk allgemein'!$F$17-'2.5 CAPEX'!BP$5&gt;='2.5 CAPEX'!$F82*'1.1 Allgemein'!$I$27,
IF(SUM(OFFSET(BO82,0,-MIN(MAX($F82-2,0),COLUMN(BB82)-1),1,MIN(MAX($F82-1,0),COLUMN(BB82))))=0,$J82,""),"")),"")),""),"")</f>
        <v/>
      </c>
      <c r="BQ82" s="340" t="str">
        <f ca="1">IF(BQ$5&lt;&gt;"",
IF(BQ$5&gt;='2.1 Kraftwerk allgemein'!$F$15,
IF(BQ$5&lt;='2.1 Kraftwerk allgemein'!$F$16,
$J82*INDEX('2.1 Kraftwerk allgemein'!$H$16:$S$16,,MATCH('2.5 CAPEX'!BQ$5,'2.1 Kraftwerk allgemein'!$H$15:$S$15,0)),
IF(AND($M82="x",$F82&lt;&gt;0),
IF($F82=1,$J82,
IF('2.1 Kraftwerk allgemein'!$F$17-'2.5 CAPEX'!BQ$5&gt;='2.5 CAPEX'!$F82*'1.1 Allgemein'!$I$27,
IF(SUM(OFFSET(BP82,0,-MIN(MAX($F82-2,0),COLUMN(BC82)-1),1,MIN(MAX($F82-1,0),COLUMN(BC82))))=0,$J82,""),"")),"")),""),"")</f>
        <v/>
      </c>
      <c r="BR82" s="340" t="str">
        <f ca="1">IF(BR$5&lt;&gt;"",
IF(BR$5&gt;='2.1 Kraftwerk allgemein'!$F$15,
IF(BR$5&lt;='2.1 Kraftwerk allgemein'!$F$16,
$J82*INDEX('2.1 Kraftwerk allgemein'!$H$16:$S$16,,MATCH('2.5 CAPEX'!BR$5,'2.1 Kraftwerk allgemein'!$H$15:$S$15,0)),
IF(AND($M82="x",$F82&lt;&gt;0),
IF($F82=1,$J82,
IF('2.1 Kraftwerk allgemein'!$F$17-'2.5 CAPEX'!BR$5&gt;='2.5 CAPEX'!$F82*'1.1 Allgemein'!$I$27,
IF(SUM(OFFSET(BQ82,0,-MIN(MAX($F82-2,0),COLUMN(BD82)-1),1,MIN(MAX($F82-1,0),COLUMN(BD82))))=0,$J82,""),"")),"")),""),"")</f>
        <v/>
      </c>
      <c r="BS82" s="340" t="str">
        <f ca="1">IF(BS$5&lt;&gt;"",
IF(BS$5&gt;='2.1 Kraftwerk allgemein'!$F$15,
IF(BS$5&lt;='2.1 Kraftwerk allgemein'!$F$16,
$J82*INDEX('2.1 Kraftwerk allgemein'!$H$16:$S$16,,MATCH('2.5 CAPEX'!BS$5,'2.1 Kraftwerk allgemein'!$H$15:$S$15,0)),
IF(AND($M82="x",$F82&lt;&gt;0),
IF($F82=1,$J82,
IF('2.1 Kraftwerk allgemein'!$F$17-'2.5 CAPEX'!BS$5&gt;='2.5 CAPEX'!$F82*'1.1 Allgemein'!$I$27,
IF(SUM(OFFSET(BR82,0,-MIN(MAX($F82-2,0),COLUMN(BE82)-1),1,MIN(MAX($F82-1,0),COLUMN(BE82))))=0,$J82,""),"")),"")),""),"")</f>
        <v/>
      </c>
      <c r="BT82" s="340" t="str">
        <f ca="1">IF(BT$5&lt;&gt;"",
IF(BT$5&gt;='2.1 Kraftwerk allgemein'!$F$15,
IF(BT$5&lt;='2.1 Kraftwerk allgemein'!$F$16,
$J82*INDEX('2.1 Kraftwerk allgemein'!$H$16:$S$16,,MATCH('2.5 CAPEX'!BT$5,'2.1 Kraftwerk allgemein'!$H$15:$S$15,0)),
IF(AND($M82="x",$F82&lt;&gt;0),
IF($F82=1,$J82,
IF('2.1 Kraftwerk allgemein'!$F$17-'2.5 CAPEX'!BT$5&gt;='2.5 CAPEX'!$F82*'1.1 Allgemein'!$I$27,
IF(SUM(OFFSET(BS82,0,-MIN(MAX($F82-2,0),COLUMN(BF82)-1),1,MIN(MAX($F82-1,0),COLUMN(BF82))))=0,$J82,""),"")),"")),""),"")</f>
        <v/>
      </c>
      <c r="BU82" s="340" t="str">
        <f ca="1">IF(BU$5&lt;&gt;"",
IF(BU$5&gt;='2.1 Kraftwerk allgemein'!$F$15,
IF(BU$5&lt;='2.1 Kraftwerk allgemein'!$F$16,
$J82*INDEX('2.1 Kraftwerk allgemein'!$H$16:$S$16,,MATCH('2.5 CAPEX'!BU$5,'2.1 Kraftwerk allgemein'!$H$15:$S$15,0)),
IF(AND($M82="x",$F82&lt;&gt;0),
IF($F82=1,$J82,
IF('2.1 Kraftwerk allgemein'!$F$17-'2.5 CAPEX'!BU$5&gt;='2.5 CAPEX'!$F82*'1.1 Allgemein'!$I$27,
IF(SUM(OFFSET(BT82,0,-MIN(MAX($F82-2,0),COLUMN(BG82)-1),1,MIN(MAX($F82-1,0),COLUMN(BG82))))=0,$J82,""),"")),"")),""),"")</f>
        <v/>
      </c>
      <c r="BV82" s="340" t="str">
        <f ca="1">IF(BV$5&lt;&gt;"",
IF(BV$5&gt;='2.1 Kraftwerk allgemein'!$F$15,
IF(BV$5&lt;='2.1 Kraftwerk allgemein'!$F$16,
$J82*INDEX('2.1 Kraftwerk allgemein'!$H$16:$S$16,,MATCH('2.5 CAPEX'!BV$5,'2.1 Kraftwerk allgemein'!$H$15:$S$15,0)),
IF(AND($M82="x",$F82&lt;&gt;0),
IF($F82=1,$J82,
IF('2.1 Kraftwerk allgemein'!$F$17-'2.5 CAPEX'!BV$5&gt;='2.5 CAPEX'!$F82*'1.1 Allgemein'!$I$27,
IF(SUM(OFFSET(BU82,0,-MIN(MAX($F82-2,0),COLUMN(BH82)-1),1,MIN(MAX($F82-1,0),COLUMN(BH82))))=0,$J82,""),"")),"")),""),"")</f>
        <v/>
      </c>
      <c r="BW82" s="340" t="str">
        <f ca="1">IF(BW$5&lt;&gt;"",
IF(BW$5&gt;='2.1 Kraftwerk allgemein'!$F$15,
IF(BW$5&lt;='2.1 Kraftwerk allgemein'!$F$16,
$J82*INDEX('2.1 Kraftwerk allgemein'!$H$16:$S$16,,MATCH('2.5 CAPEX'!BW$5,'2.1 Kraftwerk allgemein'!$H$15:$S$15,0)),
IF(AND($M82="x",$F82&lt;&gt;0),
IF($F82=1,$J82,
IF('2.1 Kraftwerk allgemein'!$F$17-'2.5 CAPEX'!BW$5&gt;='2.5 CAPEX'!$F82*'1.1 Allgemein'!$I$27,
IF(SUM(OFFSET(BV82,0,-MIN(MAX($F82-2,0),COLUMN(BI82)-1),1,MIN(MAX($F82-1,0),COLUMN(BI82))))=0,$J82,""),"")),"")),""),"")</f>
        <v/>
      </c>
      <c r="BX82" s="340" t="str">
        <f ca="1">IF(BX$5&lt;&gt;"",
IF(BX$5&gt;='2.1 Kraftwerk allgemein'!$F$15,
IF(BX$5&lt;='2.1 Kraftwerk allgemein'!$F$16,
$J82*INDEX('2.1 Kraftwerk allgemein'!$H$16:$S$16,,MATCH('2.5 CAPEX'!BX$5,'2.1 Kraftwerk allgemein'!$H$15:$S$15,0)),
IF(AND($M82="x",$F82&lt;&gt;0),
IF($F82=1,$J82,
IF('2.1 Kraftwerk allgemein'!$F$17-'2.5 CAPEX'!BX$5&gt;='2.5 CAPEX'!$F82*'1.1 Allgemein'!$I$27,
IF(SUM(OFFSET(BW82,0,-MIN(MAX($F82-2,0),COLUMN(BJ82)-1),1,MIN(MAX($F82-1,0),COLUMN(BJ82))))=0,$J82,""),"")),"")),""),"")</f>
        <v/>
      </c>
      <c r="BY82" s="340" t="str">
        <f ca="1">IF(BY$5&lt;&gt;"",
IF(BY$5&gt;='2.1 Kraftwerk allgemein'!$F$15,
IF(BY$5&lt;='2.1 Kraftwerk allgemein'!$F$16,
$J82*INDEX('2.1 Kraftwerk allgemein'!$H$16:$S$16,,MATCH('2.5 CAPEX'!BY$5,'2.1 Kraftwerk allgemein'!$H$15:$S$15,0)),
IF(AND($M82="x",$F82&lt;&gt;0),
IF($F82=1,$J82,
IF('2.1 Kraftwerk allgemein'!$F$17-'2.5 CAPEX'!BY$5&gt;='2.5 CAPEX'!$F82*'1.1 Allgemein'!$I$27,
IF(SUM(OFFSET(BX82,0,-MIN(MAX($F82-2,0),COLUMN(BK82)-1),1,MIN(MAX($F82-1,0),COLUMN(BK82))))=0,$J82,""),"")),"")),""),"")</f>
        <v/>
      </c>
      <c r="BZ82" s="340" t="str">
        <f ca="1">IF(BZ$5&lt;&gt;"",
IF(BZ$5&gt;='2.1 Kraftwerk allgemein'!$F$15,
IF(BZ$5&lt;='2.1 Kraftwerk allgemein'!$F$16,
$J82*INDEX('2.1 Kraftwerk allgemein'!$H$16:$S$16,,MATCH('2.5 CAPEX'!BZ$5,'2.1 Kraftwerk allgemein'!$H$15:$S$15,0)),
IF(AND($M82="x",$F82&lt;&gt;0),
IF($F82=1,$J82,
IF('2.1 Kraftwerk allgemein'!$F$17-'2.5 CAPEX'!BZ$5&gt;='2.5 CAPEX'!$F82*'1.1 Allgemein'!$I$27,
IF(SUM(OFFSET(BY82,0,-MIN(MAX($F82-2,0),COLUMN(BL82)-1),1,MIN(MAX($F82-1,0),COLUMN(BL82))))=0,$J82,""),"")),"")),""),"")</f>
        <v/>
      </c>
      <c r="CA82" s="340" t="str">
        <f ca="1">IF(CA$5&lt;&gt;"",
IF(CA$5&gt;='2.1 Kraftwerk allgemein'!$F$15,
IF(CA$5&lt;='2.1 Kraftwerk allgemein'!$F$16,
$J82*INDEX('2.1 Kraftwerk allgemein'!$H$16:$S$16,,MATCH('2.5 CAPEX'!CA$5,'2.1 Kraftwerk allgemein'!$H$15:$S$15,0)),
IF(AND($M82="x",$F82&lt;&gt;0),
IF($F82=1,$J82,
IF('2.1 Kraftwerk allgemein'!$F$17-'2.5 CAPEX'!CA$5&gt;='2.5 CAPEX'!$F82*'1.1 Allgemein'!$I$27,
IF(SUM(OFFSET(BZ82,0,-MIN(MAX($F82-2,0),COLUMN(BM82)-1),1,MIN(MAX($F82-1,0),COLUMN(BM82))))=0,$J82,""),"")),"")),""),"")</f>
        <v/>
      </c>
      <c r="CB82" s="340" t="str">
        <f ca="1">IF(CB$5&lt;&gt;"",
IF(CB$5&gt;='2.1 Kraftwerk allgemein'!$F$15,
IF(CB$5&lt;='2.1 Kraftwerk allgemein'!$F$16,
$J82*INDEX('2.1 Kraftwerk allgemein'!$H$16:$S$16,,MATCH('2.5 CAPEX'!CB$5,'2.1 Kraftwerk allgemein'!$H$15:$S$15,0)),
IF(AND($M82="x",$F82&lt;&gt;0),
IF($F82=1,$J82,
IF('2.1 Kraftwerk allgemein'!$F$17-'2.5 CAPEX'!CB$5&gt;='2.5 CAPEX'!$F82*'1.1 Allgemein'!$I$27,
IF(SUM(OFFSET(CA82,0,-MIN(MAX($F82-2,0),COLUMN(BN82)-1),1,MIN(MAX($F82-1,0),COLUMN(BN82))))=0,$J82,""),"")),"")),""),"")</f>
        <v/>
      </c>
      <c r="CC82" s="340" t="str">
        <f ca="1">IF(CC$5&lt;&gt;"",
IF(CC$5&gt;='2.1 Kraftwerk allgemein'!$F$15,
IF(CC$5&lt;='2.1 Kraftwerk allgemein'!$F$16,
$J82*INDEX('2.1 Kraftwerk allgemein'!$H$16:$S$16,,MATCH('2.5 CAPEX'!CC$5,'2.1 Kraftwerk allgemein'!$H$15:$S$15,0)),
IF(AND($M82="x",$F82&lt;&gt;0),
IF($F82=1,$J82,
IF('2.1 Kraftwerk allgemein'!$F$17-'2.5 CAPEX'!CC$5&gt;='2.5 CAPEX'!$F82*'1.1 Allgemein'!$I$27,
IF(SUM(OFFSET(CB82,0,-MIN(MAX($F82-2,0),COLUMN(BO82)-1),1,MIN(MAX($F82-1,0),COLUMN(BO82))))=0,$J82,""),"")),"")),""),"")</f>
        <v/>
      </c>
      <c r="CD82" s="340" t="str">
        <f ca="1">IF(CD$5&lt;&gt;"",
IF(CD$5&gt;='2.1 Kraftwerk allgemein'!$F$15,
IF(CD$5&lt;='2.1 Kraftwerk allgemein'!$F$16,
$J82*INDEX('2.1 Kraftwerk allgemein'!$H$16:$S$16,,MATCH('2.5 CAPEX'!CD$5,'2.1 Kraftwerk allgemein'!$H$15:$S$15,0)),
IF(AND($M82="x",$F82&lt;&gt;0),
IF($F82=1,$J82,
IF('2.1 Kraftwerk allgemein'!$F$17-'2.5 CAPEX'!CD$5&gt;='2.5 CAPEX'!$F82*'1.1 Allgemein'!$I$27,
IF(SUM(OFFSET(CC82,0,-MIN(MAX($F82-2,0),COLUMN(BP82)-1),1,MIN(MAX($F82-1,0),COLUMN(BP82))))=0,$J82,""),"")),"")),""),"")</f>
        <v/>
      </c>
      <c r="CE82" s="340" t="str">
        <f ca="1">IF(CE$5&lt;&gt;"",
IF(CE$5&gt;='2.1 Kraftwerk allgemein'!$F$15,
IF(CE$5&lt;='2.1 Kraftwerk allgemein'!$F$16,
$J82*INDEX('2.1 Kraftwerk allgemein'!$H$16:$S$16,,MATCH('2.5 CAPEX'!CE$5,'2.1 Kraftwerk allgemein'!$H$15:$S$15,0)),
IF(AND($M82="x",$F82&lt;&gt;0),
IF($F82=1,$J82,
IF('2.1 Kraftwerk allgemein'!$F$17-'2.5 CAPEX'!CE$5&gt;='2.5 CAPEX'!$F82*'1.1 Allgemein'!$I$27,
IF(SUM(OFFSET(CD82,0,-MIN(MAX($F82-2,0),COLUMN(BQ82)-1),1,MIN(MAX($F82-1,0),COLUMN(BQ82))))=0,$J82,""),"")),"")),""),"")</f>
        <v/>
      </c>
      <c r="CF82" s="340" t="str">
        <f ca="1">IF(CF$5&lt;&gt;"",
IF(CF$5&gt;='2.1 Kraftwerk allgemein'!$F$15,
IF(CF$5&lt;='2.1 Kraftwerk allgemein'!$F$16,
$J82*INDEX('2.1 Kraftwerk allgemein'!$H$16:$S$16,,MATCH('2.5 CAPEX'!CF$5,'2.1 Kraftwerk allgemein'!$H$15:$S$15,0)),
IF(AND($M82="x",$F82&lt;&gt;0),
IF($F82=1,$J82,
IF('2.1 Kraftwerk allgemein'!$F$17-'2.5 CAPEX'!CF$5&gt;='2.5 CAPEX'!$F82*'1.1 Allgemein'!$I$27,
IF(SUM(OFFSET(CE82,0,-MIN(MAX($F82-2,0),COLUMN(BR82)-1),1,MIN(MAX($F82-1,0),COLUMN(BR82))))=0,$J82,""),"")),"")),""),"")</f>
        <v/>
      </c>
      <c r="CG82" s="340" t="str">
        <f ca="1">IF(CG$5&lt;&gt;"",
IF(CG$5&gt;='2.1 Kraftwerk allgemein'!$F$15,
IF(CG$5&lt;='2.1 Kraftwerk allgemein'!$F$16,
$J82*INDEX('2.1 Kraftwerk allgemein'!$H$16:$S$16,,MATCH('2.5 CAPEX'!CG$5,'2.1 Kraftwerk allgemein'!$H$15:$S$15,0)),
IF(AND($M82="x",$F82&lt;&gt;0),
IF($F82=1,$J82,
IF('2.1 Kraftwerk allgemein'!$F$17-'2.5 CAPEX'!CG$5&gt;='2.5 CAPEX'!$F82*'1.1 Allgemein'!$I$27,
IF(SUM(OFFSET(CF82,0,-MIN(MAX($F82-2,0),COLUMN(BS82)-1),1,MIN(MAX($F82-1,0),COLUMN(BS82))))=0,$J82,""),"")),"")),""),"")</f>
        <v/>
      </c>
      <c r="CH82" s="340" t="str">
        <f ca="1">IF(CH$5&lt;&gt;"",
IF(CH$5&gt;='2.1 Kraftwerk allgemein'!$F$15,
IF(CH$5&lt;='2.1 Kraftwerk allgemein'!$F$16,
$J82*INDEX('2.1 Kraftwerk allgemein'!$H$16:$S$16,,MATCH('2.5 CAPEX'!CH$5,'2.1 Kraftwerk allgemein'!$H$15:$S$15,0)),
IF(AND($M82="x",$F82&lt;&gt;0),
IF($F82=1,$J82,
IF('2.1 Kraftwerk allgemein'!$F$17-'2.5 CAPEX'!CH$5&gt;='2.5 CAPEX'!$F82*'1.1 Allgemein'!$I$27,
IF(SUM(OFFSET(CG82,0,-MIN(MAX($F82-2,0),COLUMN(BT82)-1),1,MIN(MAX($F82-1,0),COLUMN(BT82))))=0,$J82,""),"")),"")),""),"")</f>
        <v/>
      </c>
      <c r="CI82" s="340" t="str">
        <f ca="1">IF(CI$5&lt;&gt;"",
IF(CI$5&gt;='2.1 Kraftwerk allgemein'!$F$15,
IF(CI$5&lt;='2.1 Kraftwerk allgemein'!$F$16,
$J82*INDEX('2.1 Kraftwerk allgemein'!$H$16:$S$16,,MATCH('2.5 CAPEX'!CI$5,'2.1 Kraftwerk allgemein'!$H$15:$S$15,0)),
IF(AND($M82="x",$F82&lt;&gt;0),
IF($F82=1,$J82,
IF('2.1 Kraftwerk allgemein'!$F$17-'2.5 CAPEX'!CI$5&gt;='2.5 CAPEX'!$F82*'1.1 Allgemein'!$I$27,
IF(SUM(OFFSET(CH82,0,-MIN(MAX($F82-2,0),COLUMN(BU82)-1),1,MIN(MAX($F82-1,0),COLUMN(BU82))))=0,$J82,""),"")),"")),""),"")</f>
        <v/>
      </c>
      <c r="CJ82" s="340" t="str">
        <f ca="1">IF(CJ$5&lt;&gt;"",
IF(CJ$5&gt;='2.1 Kraftwerk allgemein'!$F$15,
IF(CJ$5&lt;='2.1 Kraftwerk allgemein'!$F$16,
$J82*INDEX('2.1 Kraftwerk allgemein'!$H$16:$S$16,,MATCH('2.5 CAPEX'!CJ$5,'2.1 Kraftwerk allgemein'!$H$15:$S$15,0)),
IF(AND($M82="x",$F82&lt;&gt;0),
IF($F82=1,$J82,
IF('2.1 Kraftwerk allgemein'!$F$17-'2.5 CAPEX'!CJ$5&gt;='2.5 CAPEX'!$F82*'1.1 Allgemein'!$I$27,
IF(SUM(OFFSET(CI82,0,-MIN(MAX($F82-2,0),COLUMN(BV82)-1),1,MIN(MAX($F82-1,0),COLUMN(BV82))))=0,$J82,""),"")),"")),""),"")</f>
        <v/>
      </c>
      <c r="CK82" s="340" t="str">
        <f ca="1">IF(CK$5&lt;&gt;"",
IF(CK$5&gt;='2.1 Kraftwerk allgemein'!$F$15,
IF(CK$5&lt;='2.1 Kraftwerk allgemein'!$F$16,
$J82*INDEX('2.1 Kraftwerk allgemein'!$H$16:$S$16,,MATCH('2.5 CAPEX'!CK$5,'2.1 Kraftwerk allgemein'!$H$15:$S$15,0)),
IF(AND($M82="x",$F82&lt;&gt;0),
IF($F82=1,$J82,
IF('2.1 Kraftwerk allgemein'!$F$17-'2.5 CAPEX'!CK$5&gt;='2.5 CAPEX'!$F82*'1.1 Allgemein'!$I$27,
IF(SUM(OFFSET(CJ82,0,-MIN(MAX($F82-2,0),COLUMN(BW82)-1),1,MIN(MAX($F82-1,0),COLUMN(BW82))))=0,$J82,""),"")),"")),""),"")</f>
        <v/>
      </c>
      <c r="CL82" s="340" t="str">
        <f ca="1">IF(CL$5&lt;&gt;"",
IF(CL$5&gt;='2.1 Kraftwerk allgemein'!$F$15,
IF(CL$5&lt;='2.1 Kraftwerk allgemein'!$F$16,
$J82*INDEX('2.1 Kraftwerk allgemein'!$H$16:$S$16,,MATCH('2.5 CAPEX'!CL$5,'2.1 Kraftwerk allgemein'!$H$15:$S$15,0)),
IF(AND($M82="x",$F82&lt;&gt;0),
IF($F82=1,$J82,
IF('2.1 Kraftwerk allgemein'!$F$17-'2.5 CAPEX'!CL$5&gt;='2.5 CAPEX'!$F82*'1.1 Allgemein'!$I$27,
IF(SUM(OFFSET(CK82,0,-MIN(MAX($F82-2,0),COLUMN(BX82)-1),1,MIN(MAX($F82-1,0),COLUMN(BX82))))=0,$J82,""),"")),"")),""),"")</f>
        <v/>
      </c>
      <c r="CM82" s="340" t="str">
        <f ca="1">IF(CM$5&lt;&gt;"",
IF(CM$5&gt;='2.1 Kraftwerk allgemein'!$F$15,
IF(CM$5&lt;='2.1 Kraftwerk allgemein'!$F$16,
$J82*INDEX('2.1 Kraftwerk allgemein'!$H$16:$S$16,,MATCH('2.5 CAPEX'!CM$5,'2.1 Kraftwerk allgemein'!$H$15:$S$15,0)),
IF(AND($M82="x",$F82&lt;&gt;0),
IF($F82=1,$J82,
IF('2.1 Kraftwerk allgemein'!$F$17-'2.5 CAPEX'!CM$5&gt;='2.5 CAPEX'!$F82*'1.1 Allgemein'!$I$27,
IF(SUM(OFFSET(CL82,0,-MIN(MAX($F82-2,0),COLUMN(BY82)-1),1,MIN(MAX($F82-1,0),COLUMN(BY82))))=0,$J82,""),"")),"")),""),"")</f>
        <v/>
      </c>
      <c r="CN82" s="340" t="str">
        <f ca="1">IF(CN$5&lt;&gt;"",
IF(CN$5&gt;='2.1 Kraftwerk allgemein'!$F$15,
IF(CN$5&lt;='2.1 Kraftwerk allgemein'!$F$16,
$J82*INDEX('2.1 Kraftwerk allgemein'!$H$16:$S$16,,MATCH('2.5 CAPEX'!CN$5,'2.1 Kraftwerk allgemein'!$H$15:$S$15,0)),
IF(AND($M82="x",$F82&lt;&gt;0),
IF($F82=1,$J82,
IF('2.1 Kraftwerk allgemein'!$F$17-'2.5 CAPEX'!CN$5&gt;='2.5 CAPEX'!$F82*'1.1 Allgemein'!$I$27,
IF(SUM(OFFSET(CM82,0,-MIN(MAX($F82-2,0),COLUMN(BZ82)-1),1,MIN(MAX($F82-1,0),COLUMN(BZ82))))=0,$J82,""),"")),"")),""),"")</f>
        <v/>
      </c>
      <c r="CO82" s="340" t="str">
        <f ca="1">IF(CO$5&lt;&gt;"",
IF(CO$5&gt;='2.1 Kraftwerk allgemein'!$F$15,
IF(CO$5&lt;='2.1 Kraftwerk allgemein'!$F$16,
$J82*INDEX('2.1 Kraftwerk allgemein'!$H$16:$S$16,,MATCH('2.5 CAPEX'!CO$5,'2.1 Kraftwerk allgemein'!$H$15:$S$15,0)),
IF(AND($M82="x",$F82&lt;&gt;0),
IF($F82=1,$J82,
IF('2.1 Kraftwerk allgemein'!$F$17-'2.5 CAPEX'!CO$5&gt;='2.5 CAPEX'!$F82*'1.1 Allgemein'!$I$27,
IF(SUM(OFFSET(CN82,0,-MIN(MAX($F82-2,0),COLUMN(CA82)-1),1,MIN(MAX($F82-1,0),COLUMN(CA82))))=0,$J82,""),"")),"")),""),"")</f>
        <v/>
      </c>
      <c r="CP82" s="340" t="str">
        <f ca="1">IF(CP$5&lt;&gt;"",
IF(CP$5&gt;='2.1 Kraftwerk allgemein'!$F$15,
IF(CP$5&lt;='2.1 Kraftwerk allgemein'!$F$16,
$J82*INDEX('2.1 Kraftwerk allgemein'!$H$16:$S$16,,MATCH('2.5 CAPEX'!CP$5,'2.1 Kraftwerk allgemein'!$H$15:$S$15,0)),
IF(AND($M82="x",$F82&lt;&gt;0),
IF($F82=1,$J82,
IF('2.1 Kraftwerk allgemein'!$F$17-'2.5 CAPEX'!CP$5&gt;='2.5 CAPEX'!$F82*'1.1 Allgemein'!$I$27,
IF(SUM(OFFSET(CO82,0,-MIN(MAX($F82-2,0),COLUMN(CB82)-1),1,MIN(MAX($F82-1,0),COLUMN(CB82))))=0,$J82,""),"")),"")),""),"")</f>
        <v/>
      </c>
      <c r="CQ82" s="340" t="str">
        <f ca="1">IF(CQ$5&lt;&gt;"",
IF(CQ$5&gt;='2.1 Kraftwerk allgemein'!$F$15,
IF(CQ$5&lt;='2.1 Kraftwerk allgemein'!$F$16,
$J82*INDEX('2.1 Kraftwerk allgemein'!$H$16:$S$16,,MATCH('2.5 CAPEX'!CQ$5,'2.1 Kraftwerk allgemein'!$H$15:$S$15,0)),
IF(AND($M82="x",$F82&lt;&gt;0),
IF($F82=1,$J82,
IF('2.1 Kraftwerk allgemein'!$F$17-'2.5 CAPEX'!CQ$5&gt;='2.5 CAPEX'!$F82*'1.1 Allgemein'!$I$27,
IF(SUM(OFFSET(CP82,0,-MIN(MAX($F82-2,0),COLUMN(CC82)-1),1,MIN(MAX($F82-1,0),COLUMN(CC82))))=0,$J82,""),"")),"")),""),"")</f>
        <v/>
      </c>
      <c r="CR82" s="340" t="str">
        <f ca="1">IF(CR$5&lt;&gt;"",
IF(CR$5&gt;='2.1 Kraftwerk allgemein'!$F$15,
IF(CR$5&lt;='2.1 Kraftwerk allgemein'!$F$16,
$J82*INDEX('2.1 Kraftwerk allgemein'!$H$16:$S$16,,MATCH('2.5 CAPEX'!CR$5,'2.1 Kraftwerk allgemein'!$H$15:$S$15,0)),
IF(AND($M82="x",$F82&lt;&gt;0),
IF($F82=1,$J82,
IF('2.1 Kraftwerk allgemein'!$F$17-'2.5 CAPEX'!CR$5&gt;='2.5 CAPEX'!$F82*'1.1 Allgemein'!$I$27,
IF(SUM(OFFSET(CQ82,0,-MIN(MAX($F82-2,0),COLUMN(CD82)-1),1,MIN(MAX($F82-1,0),COLUMN(CD82))))=0,$J82,""),"")),"")),""),"")</f>
        <v/>
      </c>
      <c r="CS82" s="340" t="str">
        <f ca="1">IF(CS$5&lt;&gt;"",
IF(CS$5&gt;='2.1 Kraftwerk allgemein'!$F$15,
IF(CS$5&lt;='2.1 Kraftwerk allgemein'!$F$16,
$J82*INDEX('2.1 Kraftwerk allgemein'!$H$16:$S$16,,MATCH('2.5 CAPEX'!CS$5,'2.1 Kraftwerk allgemein'!$H$15:$S$15,0)),
IF(AND($M82="x",$F82&lt;&gt;0),
IF($F82=1,$J82,
IF('2.1 Kraftwerk allgemein'!$F$17-'2.5 CAPEX'!CS$5&gt;='2.5 CAPEX'!$F82*'1.1 Allgemein'!$I$27,
IF(SUM(OFFSET(CR82,0,-MIN(MAX($F82-2,0),COLUMN(CE82)-1),1,MIN(MAX($F82-1,0),COLUMN(CE82))))=0,$J82,""),"")),"")),""),"")</f>
        <v/>
      </c>
      <c r="CT82" s="340" t="str">
        <f ca="1">IF(CT$5&lt;&gt;"",
IF(CT$5&gt;='2.1 Kraftwerk allgemein'!$F$15,
IF(CT$5&lt;='2.1 Kraftwerk allgemein'!$F$16,
$J82*INDEX('2.1 Kraftwerk allgemein'!$H$16:$S$16,,MATCH('2.5 CAPEX'!CT$5,'2.1 Kraftwerk allgemein'!$H$15:$S$15,0)),
IF(AND($M82="x",$F82&lt;&gt;0),
IF($F82=1,$J82,
IF('2.1 Kraftwerk allgemein'!$F$17-'2.5 CAPEX'!CT$5&gt;='2.5 CAPEX'!$F82*'1.1 Allgemein'!$I$27,
IF(SUM(OFFSET(CS82,0,-MIN(MAX($F82-2,0),COLUMN(CF82)-1),1,MIN(MAX($F82-1,0),COLUMN(CF82))))=0,$J82,""),"")),"")),""),"")</f>
        <v/>
      </c>
      <c r="CU82" s="340" t="str">
        <f ca="1">IF(CU$5&lt;&gt;"",
IF(CU$5&gt;='2.1 Kraftwerk allgemein'!$F$15,
IF(CU$5&lt;='2.1 Kraftwerk allgemein'!$F$16,
$J82*INDEX('2.1 Kraftwerk allgemein'!$H$16:$S$16,,MATCH('2.5 CAPEX'!CU$5,'2.1 Kraftwerk allgemein'!$H$15:$S$15,0)),
IF(AND($M82="x",$F82&lt;&gt;0),
IF($F82=1,$J82,
IF('2.1 Kraftwerk allgemein'!$F$17-'2.5 CAPEX'!CU$5&gt;='2.5 CAPEX'!$F82*'1.1 Allgemein'!$I$27,
IF(SUM(OFFSET(CT82,0,-MIN(MAX($F82-2,0),COLUMN(CG82)-1),1,MIN(MAX($F82-1,0),COLUMN(CG82))))=0,$J82,""),"")),"")),""),"")</f>
        <v/>
      </c>
      <c r="CV82" s="340" t="str">
        <f ca="1">IF(CV$5&lt;&gt;"",
IF(CV$5&gt;='2.1 Kraftwerk allgemein'!$F$15,
IF(CV$5&lt;='2.1 Kraftwerk allgemein'!$F$16,
$J82*INDEX('2.1 Kraftwerk allgemein'!$H$16:$S$16,,MATCH('2.5 CAPEX'!CV$5,'2.1 Kraftwerk allgemein'!$H$15:$S$15,0)),
IF(AND($M82="x",$F82&lt;&gt;0),
IF($F82=1,$J82,
IF('2.1 Kraftwerk allgemein'!$F$17-'2.5 CAPEX'!CV$5&gt;='2.5 CAPEX'!$F82*'1.1 Allgemein'!$I$27,
IF(SUM(OFFSET(CU82,0,-MIN(MAX($F82-2,0),COLUMN(CH82)-1),1,MIN(MAX($F82-1,0),COLUMN(CH82))))=0,$J82,""),"")),"")),""),"")</f>
        <v/>
      </c>
      <c r="CW82" s="340" t="str">
        <f ca="1">IF(CW$5&lt;&gt;"",
IF(CW$5&gt;='2.1 Kraftwerk allgemein'!$F$15,
IF(CW$5&lt;='2.1 Kraftwerk allgemein'!$F$16,
$J82*INDEX('2.1 Kraftwerk allgemein'!$H$16:$S$16,,MATCH('2.5 CAPEX'!CW$5,'2.1 Kraftwerk allgemein'!$H$15:$S$15,0)),
IF(AND($M82="x",$F82&lt;&gt;0),
IF($F82=1,$J82,
IF('2.1 Kraftwerk allgemein'!$F$17-'2.5 CAPEX'!CW$5&gt;='2.5 CAPEX'!$F82*'1.1 Allgemein'!$I$27,
IF(SUM(OFFSET(CV82,0,-MIN(MAX($F82-2,0),COLUMN(CI82)-1),1,MIN(MAX($F82-1,0),COLUMN(CI82))))=0,$J82,""),"")),"")),""),"")</f>
        <v/>
      </c>
      <c r="CX82" s="340" t="str">
        <f ca="1">IF(CX$5&lt;&gt;"",
IF(CX$5&gt;='2.1 Kraftwerk allgemein'!$F$15,
IF(CX$5&lt;='2.1 Kraftwerk allgemein'!$F$16,
$J82*INDEX('2.1 Kraftwerk allgemein'!$H$16:$S$16,,MATCH('2.5 CAPEX'!CX$5,'2.1 Kraftwerk allgemein'!$H$15:$S$15,0)),
IF(AND($M82="x",$F82&lt;&gt;0),
IF($F82=1,$J82,
IF('2.1 Kraftwerk allgemein'!$F$17-'2.5 CAPEX'!CX$5&gt;='2.5 CAPEX'!$F82*'1.1 Allgemein'!$I$27,
IF(SUM(OFFSET(CW82,0,-MIN(MAX($F82-2,0),COLUMN(CJ82)-1),1,MIN(MAX($F82-1,0),COLUMN(CJ82))))=0,$J82,""),"")),"")),""),"")</f>
        <v/>
      </c>
      <c r="CY82" s="340" t="str">
        <f ca="1">IF(CY$5&lt;&gt;"",
IF(CY$5&gt;='2.1 Kraftwerk allgemein'!$F$15,
IF(CY$5&lt;='2.1 Kraftwerk allgemein'!$F$16,
$J82*INDEX('2.1 Kraftwerk allgemein'!$H$16:$S$16,,MATCH('2.5 CAPEX'!CY$5,'2.1 Kraftwerk allgemein'!$H$15:$S$15,0)),
IF(AND($M82="x",$F82&lt;&gt;0),
IF($F82=1,$J82,
IF('2.1 Kraftwerk allgemein'!$F$17-'2.5 CAPEX'!CY$5&gt;='2.5 CAPEX'!$F82*'1.1 Allgemein'!$I$27,
IF(SUM(OFFSET(CX82,0,-MIN(MAX($F82-2,0),COLUMN(CK82)-1),1,MIN(MAX($F82-1,0),COLUMN(CK82))))=0,$J82,""),"")),"")),""),"")</f>
        <v/>
      </c>
      <c r="CZ82" s="340" t="str">
        <f ca="1">IF(CZ$5&lt;&gt;"",
IF(CZ$5&gt;='2.1 Kraftwerk allgemein'!$F$15,
IF(CZ$5&lt;='2.1 Kraftwerk allgemein'!$F$16,
$J82*INDEX('2.1 Kraftwerk allgemein'!$H$16:$S$16,,MATCH('2.5 CAPEX'!CZ$5,'2.1 Kraftwerk allgemein'!$H$15:$S$15,0)),
IF(AND($M82="x",$F82&lt;&gt;0),
IF($F82=1,$J82,
IF('2.1 Kraftwerk allgemein'!$F$17-'2.5 CAPEX'!CZ$5&gt;='2.5 CAPEX'!$F82*'1.1 Allgemein'!$I$27,
IF(SUM(OFFSET(CY82,0,-MIN(MAX($F82-2,0),COLUMN(CL82)-1),1,MIN(MAX($F82-1,0),COLUMN(CL82))))=0,$J82,""),"")),"")),""),"")</f>
        <v/>
      </c>
      <c r="DA82" s="340" t="str">
        <f ca="1">IF(DA$5&lt;&gt;"",
IF(DA$5&gt;='2.1 Kraftwerk allgemein'!$F$15,
IF(DA$5&lt;='2.1 Kraftwerk allgemein'!$F$16,
$J82*INDEX('2.1 Kraftwerk allgemein'!$H$16:$S$16,,MATCH('2.5 CAPEX'!DA$5,'2.1 Kraftwerk allgemein'!$H$15:$S$15,0)),
IF(AND($M82="x",$F82&lt;&gt;0),
IF($F82=1,$J82,
IF('2.1 Kraftwerk allgemein'!$F$17-'2.5 CAPEX'!DA$5&gt;='2.5 CAPEX'!$F82*'1.1 Allgemein'!$I$27,
IF(SUM(OFFSET(CZ82,0,-MIN(MAX($F82-2,0),COLUMN(CM82)-1),1,MIN(MAX($F82-1,0),COLUMN(CM82))))=0,$J82,""),"")),"")),""),"")</f>
        <v/>
      </c>
      <c r="DB82" s="340" t="str">
        <f ca="1">IF(DB$5&lt;&gt;"",
IF(DB$5&gt;='2.1 Kraftwerk allgemein'!$F$15,
IF(DB$5&lt;='2.1 Kraftwerk allgemein'!$F$16,
$J82*INDEX('2.1 Kraftwerk allgemein'!$H$16:$S$16,,MATCH('2.5 CAPEX'!DB$5,'2.1 Kraftwerk allgemein'!$H$15:$S$15,0)),
IF(AND($M82="x",$F82&lt;&gt;0),
IF($F82=1,$J82,
IF('2.1 Kraftwerk allgemein'!$F$17-'2.5 CAPEX'!DB$5&gt;='2.5 CAPEX'!$F82*'1.1 Allgemein'!$I$27,
IF(SUM(OFFSET(DA82,0,-MIN(MAX($F82-2,0),COLUMN(CN82)-1),1,MIN(MAX($F82-1,0),COLUMN(CN82))))=0,$J82,""),"")),"")),""),"")</f>
        <v/>
      </c>
      <c r="DC82" s="340" t="str">
        <f ca="1">IF(DC$5&lt;&gt;"",
IF(DC$5&gt;='2.1 Kraftwerk allgemein'!$F$15,
IF(DC$5&lt;='2.1 Kraftwerk allgemein'!$F$16,
$J82*INDEX('2.1 Kraftwerk allgemein'!$H$16:$S$16,,MATCH('2.5 CAPEX'!DC$5,'2.1 Kraftwerk allgemein'!$H$15:$S$15,0)),
IF(AND($M82="x",$F82&lt;&gt;0),
IF($F82=1,$J82,
IF('2.1 Kraftwerk allgemein'!$F$17-'2.5 CAPEX'!DC$5&gt;='2.5 CAPEX'!$F82*'1.1 Allgemein'!$I$27,
IF(SUM(OFFSET(DB82,0,-MIN(MAX($F82-2,0),COLUMN(CO82)-1),1,MIN(MAX($F82-1,0),COLUMN(CO82))))=0,$J82,""),"")),"")),""),"")</f>
        <v/>
      </c>
      <c r="DD82" s="340" t="str">
        <f ca="1">IF(DD$5&lt;&gt;"",
IF(DD$5&gt;='2.1 Kraftwerk allgemein'!$F$15,
IF(DD$5&lt;='2.1 Kraftwerk allgemein'!$F$16,
$J82*INDEX('2.1 Kraftwerk allgemein'!$H$16:$S$16,,MATCH('2.5 CAPEX'!DD$5,'2.1 Kraftwerk allgemein'!$H$15:$S$15,0)),
IF(AND($M82="x",$F82&lt;&gt;0),
IF($F82=1,$J82,
IF('2.1 Kraftwerk allgemein'!$F$17-'2.5 CAPEX'!DD$5&gt;='2.5 CAPEX'!$F82*'1.1 Allgemein'!$I$27,
IF(SUM(OFFSET(DC82,0,-MIN(MAX($F82-2,0),COLUMN(CP82)-1),1,MIN(MAX($F82-1,0),COLUMN(CP82))))=0,$J82,""),"")),"")),""),"")</f>
        <v/>
      </c>
      <c r="DE82" s="340" t="str">
        <f ca="1">IF(DE$5&lt;&gt;"",
IF(DE$5&gt;='2.1 Kraftwerk allgemein'!$F$15,
IF(DE$5&lt;='2.1 Kraftwerk allgemein'!$F$16,
$J82*INDEX('2.1 Kraftwerk allgemein'!$H$16:$S$16,,MATCH('2.5 CAPEX'!DE$5,'2.1 Kraftwerk allgemein'!$H$15:$S$15,0)),
IF(AND($M82="x",$F82&lt;&gt;0),
IF($F82=1,$J82,
IF('2.1 Kraftwerk allgemein'!$F$17-'2.5 CAPEX'!DE$5&gt;='2.5 CAPEX'!$F82*'1.1 Allgemein'!$I$27,
IF(SUM(OFFSET(DD82,0,-MIN(MAX($F82-2,0),COLUMN(CQ82)-1),1,MIN(MAX($F82-1,0),COLUMN(CQ82))))=0,$J82,""),"")),"")),""),"")</f>
        <v/>
      </c>
      <c r="DF82" s="340" t="str">
        <f ca="1">IF(DF$5&lt;&gt;"",
IF(DF$5&gt;='2.1 Kraftwerk allgemein'!$F$15,
IF(DF$5&lt;='2.1 Kraftwerk allgemein'!$F$16,
$J82*INDEX('2.1 Kraftwerk allgemein'!$H$16:$S$16,,MATCH('2.5 CAPEX'!DF$5,'2.1 Kraftwerk allgemein'!$H$15:$S$15,0)),
IF(AND($M82="x",$F82&lt;&gt;0),
IF($F82=1,$J82,
IF('2.1 Kraftwerk allgemein'!$F$17-'2.5 CAPEX'!DF$5&gt;='2.5 CAPEX'!$F82*'1.1 Allgemein'!$I$27,
IF(SUM(OFFSET(DE82,0,-MIN(MAX($F82-2,0),COLUMN(CR82)-1),1,MIN(MAX($F82-1,0),COLUMN(CR82))))=0,$J82,""),"")),"")),""),"")</f>
        <v/>
      </c>
      <c r="DG82" s="340" t="str">
        <f ca="1">IF(DG$5&lt;&gt;"",
IF(DG$5&gt;='2.1 Kraftwerk allgemein'!$F$15,
IF(DG$5&lt;='2.1 Kraftwerk allgemein'!$F$16,
$J82*INDEX('2.1 Kraftwerk allgemein'!$H$16:$S$16,,MATCH('2.5 CAPEX'!DG$5,'2.1 Kraftwerk allgemein'!$H$15:$S$15,0)),
IF(AND($M82="x",$F82&lt;&gt;0),
IF($F82=1,$J82,
IF('2.1 Kraftwerk allgemein'!$F$17-'2.5 CAPEX'!DG$5&gt;='2.5 CAPEX'!$F82*'1.1 Allgemein'!$I$27,
IF(SUM(OFFSET(DF82,0,-MIN(MAX($F82-2,0),COLUMN(CS82)-1),1,MIN(MAX($F82-1,0),COLUMN(CS82))))=0,$J82,""),"")),"")),""),"")</f>
        <v/>
      </c>
      <c r="DH82" s="340" t="str">
        <f ca="1">IF(DH$5&lt;&gt;"",
IF(DH$5&gt;='2.1 Kraftwerk allgemein'!$F$15,
IF(DH$5&lt;='2.1 Kraftwerk allgemein'!$F$16,
$J82*INDEX('2.1 Kraftwerk allgemein'!$H$16:$S$16,,MATCH('2.5 CAPEX'!DH$5,'2.1 Kraftwerk allgemein'!$H$15:$S$15,0)),
IF(AND($M82="x",$F82&lt;&gt;0),
IF($F82=1,$J82,
IF('2.1 Kraftwerk allgemein'!$F$17-'2.5 CAPEX'!DH$5&gt;='2.5 CAPEX'!$F82*'1.1 Allgemein'!$I$27,
IF(SUM(OFFSET(DG82,0,-MIN(MAX($F82-2,0),COLUMN(CT82)-1),1,MIN(MAX($F82-1,0),COLUMN(CT82))))=0,$J82,""),"")),"")),""),"")</f>
        <v/>
      </c>
      <c r="DI82" s="340" t="str">
        <f ca="1">IF(DI$5&lt;&gt;"",
IF(DI$5&gt;='2.1 Kraftwerk allgemein'!$F$15,
IF(DI$5&lt;='2.1 Kraftwerk allgemein'!$F$16,
$J82*INDEX('2.1 Kraftwerk allgemein'!$H$16:$S$16,,MATCH('2.5 CAPEX'!DI$5,'2.1 Kraftwerk allgemein'!$H$15:$S$15,0)),
IF(AND($M82="x",$F82&lt;&gt;0),
IF($F82=1,$J82,
IF('2.1 Kraftwerk allgemein'!$F$17-'2.5 CAPEX'!DI$5&gt;='2.5 CAPEX'!$F82*'1.1 Allgemein'!$I$27,
IF(SUM(OFFSET(DH82,0,-MIN(MAX($F82-2,0),COLUMN(CU82)-1),1,MIN(MAX($F82-1,0),COLUMN(CU82))))=0,$J82,""),"")),"")),""),"")</f>
        <v/>
      </c>
      <c r="DJ82" s="340" t="str">
        <f ca="1">IF(DJ$5&lt;&gt;"",
IF(DJ$5&gt;='2.1 Kraftwerk allgemein'!$F$15,
IF(DJ$5&lt;='2.1 Kraftwerk allgemein'!$F$16,
$J82*INDEX('2.1 Kraftwerk allgemein'!$H$16:$S$16,,MATCH('2.5 CAPEX'!DJ$5,'2.1 Kraftwerk allgemein'!$H$15:$S$15,0)),
IF(AND($M82="x",$F82&lt;&gt;0),
IF($F82=1,$J82,
IF('2.1 Kraftwerk allgemein'!$F$17-'2.5 CAPEX'!DJ$5&gt;='2.5 CAPEX'!$F82*'1.1 Allgemein'!$I$27,
IF(SUM(OFFSET(DI82,0,-MIN(MAX($F82-2,0),COLUMN(CV82)-1),1,MIN(MAX($F82-1,0),COLUMN(CV82))))=0,$J82,""),"")),"")),""),"")</f>
        <v/>
      </c>
      <c r="DK82" s="340" t="str">
        <f ca="1">IF(DK$5&lt;&gt;"",
IF(DK$5&gt;='2.1 Kraftwerk allgemein'!$F$15,
IF(DK$5&lt;='2.1 Kraftwerk allgemein'!$F$16,
$J82*INDEX('2.1 Kraftwerk allgemein'!$H$16:$S$16,,MATCH('2.5 CAPEX'!DK$5,'2.1 Kraftwerk allgemein'!$H$15:$S$15,0)),
IF(AND($M82="x",$F82&lt;&gt;0),
IF($F82=1,$J82,
IF('2.1 Kraftwerk allgemein'!$F$17-'2.5 CAPEX'!DK$5&gt;='2.5 CAPEX'!$F82*'1.1 Allgemein'!$I$27,
IF(SUM(OFFSET(DJ82,0,-MIN(MAX($F82-2,0),COLUMN(CW82)-1),1,MIN(MAX($F82-1,0),COLUMN(CW82))))=0,$J82,""),"")),"")),""),"")</f>
        <v/>
      </c>
    </row>
    <row r="83" spans="2:115" ht="15" customHeight="1" x14ac:dyDescent="0.35">
      <c r="D83" s="46">
        <v>2</v>
      </c>
      <c r="E83" s="41" t="str">
        <f>IF('2.1 Kraftwerk allgemein'!$F$2="f",d_f_i!$B270,IF('2.1 Kraftwerk allgemein'!$F$2="i",d_f_i!$C270,d_f_i!$A270))</f>
        <v>Bauleitungskosten</v>
      </c>
      <c r="F83" s="19">
        <f>INDEX('1.1 Allgemein'!$1:$1048576,MATCH('2.5 CAPEX'!D83,'1.1 Allgemein'!$E:$E,0),MATCH('2.5 CAPEX'!$F$11,'1.1 Allgemein'!$34:$34,0))</f>
        <v>40</v>
      </c>
      <c r="G83" s="93">
        <f t="shared" ca="1" si="6"/>
        <v>0</v>
      </c>
      <c r="H83" s="94">
        <f ca="1">SUM(OFFSET(O83,0,0,1,'2.1 Kraftwerk allgemein'!$F$17-'2.5 CAPEX'!$O$5+1))-J83</f>
        <v>0</v>
      </c>
      <c r="I83" s="336"/>
      <c r="J83" s="336"/>
      <c r="K83" s="68" t="str">
        <f>IF($D83&lt;&gt;"",IF(INDEX('1.1 Allgemein'!$1:$1048576,MATCH('2.5 CAPEX'!$D83,'1.1 Allgemein'!$E:$E,0),MATCH('2.5 CAPEX'!K$11,'1.1 Allgemein'!$34:$34,0))&lt;&gt;0,INDEX('1.1 Allgemein'!$1:$1048576,MATCH('2.5 CAPEX'!$D83,'1.1 Allgemein'!$E:$E,0),MATCH('2.5 CAPEX'!K$11,'1.1 Allgemein'!$34:$34,0)),""),"")</f>
        <v/>
      </c>
      <c r="L83" s="68" t="str">
        <f>IF($D83&lt;&gt;"",IF(INDEX('1.1 Allgemein'!$1:$1048576,MATCH('2.5 CAPEX'!$D83,'1.1 Allgemein'!$E:$E,0),MATCH('2.5 CAPEX'!L$11,'1.1 Allgemein'!$34:$34,0))&lt;&gt;0,INDEX('1.1 Allgemein'!$1:$1048576,MATCH('2.5 CAPEX'!$D83,'1.1 Allgemein'!$E:$E,0),MATCH('2.5 CAPEX'!L$11,'1.1 Allgemein'!$34:$34,0)),""),"")</f>
        <v>x</v>
      </c>
      <c r="M83" s="68" t="str">
        <f>IF($D83&lt;&gt;"",IF(INDEX('1.1 Allgemein'!$1:$1048576,MATCH('2.5 CAPEX'!$D83,'1.1 Allgemein'!$E:$E,0),MATCH('2.5 CAPEX'!M$11,'1.1 Allgemein'!$34:$34,0))&lt;&gt;0,INDEX('1.1 Allgemein'!$1:$1048576,MATCH('2.5 CAPEX'!$D83,'1.1 Allgemein'!$E:$E,0),MATCH('2.5 CAPEX'!M$11,'1.1 Allgemein'!$34:$34,0)),""),"")</f>
        <v/>
      </c>
      <c r="N83" s="69"/>
      <c r="O83" s="340">
        <f ca="1">IF(O$5&lt;&gt;"",
IF(O$5&gt;='2.1 Kraftwerk allgemein'!$F$15,
IF(O$5&lt;='2.1 Kraftwerk allgemein'!$F$16,
$J83*INDEX('2.1 Kraftwerk allgemein'!$H$16:$S$16,,MATCH('2.5 CAPEX'!O$5,'2.1 Kraftwerk allgemein'!$H$15:$S$15,0)),
IF(AND($M83="x",$F83&lt;&gt;0),
IF($F83=1,$J83,
IF('2.1 Kraftwerk allgemein'!$F$17-'2.5 CAPEX'!O$5&gt;='2.5 CAPEX'!$F83*'1.1 Allgemein'!$I$27,
IF(SUM(OFFSET(N83,0,-MIN(MAX($F83-2,0),COLUMN(A83)-1),1,MIN(MAX($F83-1,0),COLUMN(A83))))=0,$J83,""),"")),"")),""),"")</f>
        <v>0</v>
      </c>
      <c r="P83" s="340">
        <f ca="1">IF(P$5&lt;&gt;"",
IF(P$5&gt;='2.1 Kraftwerk allgemein'!$F$15,
IF(P$5&lt;='2.1 Kraftwerk allgemein'!$F$16,
$J83*INDEX('2.1 Kraftwerk allgemein'!$H$16:$S$16,,MATCH('2.5 CAPEX'!P$5,'2.1 Kraftwerk allgemein'!$H$15:$S$15,0)),
IF(AND($M83="x",$F83&lt;&gt;0),
IF($F83=1,$J83,
IF('2.1 Kraftwerk allgemein'!$F$17-'2.5 CAPEX'!P$5&gt;='2.5 CAPEX'!$F83*'1.1 Allgemein'!$I$27,
IF(SUM(OFFSET(O83,0,-MIN(MAX($F83-2,0),COLUMN(B83)-1),1,MIN(MAX($F83-1,0),COLUMN(B83))))=0,$J83,""),"")),"")),""),"")</f>
        <v>0</v>
      </c>
      <c r="Q83" s="340">
        <f ca="1">IF(Q$5&lt;&gt;"",
IF(Q$5&gt;='2.1 Kraftwerk allgemein'!$F$15,
IF(Q$5&lt;='2.1 Kraftwerk allgemein'!$F$16,
$J83*INDEX('2.1 Kraftwerk allgemein'!$H$16:$S$16,,MATCH('2.5 CAPEX'!Q$5,'2.1 Kraftwerk allgemein'!$H$15:$S$15,0)),
IF(AND($M83="x",$F83&lt;&gt;0),
IF($F83=1,$J83,
IF('2.1 Kraftwerk allgemein'!$F$17-'2.5 CAPEX'!Q$5&gt;='2.5 CAPEX'!$F83*'1.1 Allgemein'!$I$27,
IF(SUM(OFFSET(P83,0,-MIN(MAX($F83-2,0),COLUMN(C83)-1),1,MIN(MAX($F83-1,0),COLUMN(C83))))=0,$J83,""),"")),"")),""),"")</f>
        <v>0</v>
      </c>
      <c r="R83" s="340" t="str">
        <f ca="1">IF(R$5&lt;&gt;"",
IF(R$5&gt;='2.1 Kraftwerk allgemein'!$F$15,
IF(R$5&lt;='2.1 Kraftwerk allgemein'!$F$16,
$J83*INDEX('2.1 Kraftwerk allgemein'!$H$16:$S$16,,MATCH('2.5 CAPEX'!R$5,'2.1 Kraftwerk allgemein'!$H$15:$S$15,0)),
IF(AND($M83="x",$F83&lt;&gt;0),
IF($F83=1,$J83,
IF('2.1 Kraftwerk allgemein'!$F$17-'2.5 CAPEX'!R$5&gt;='2.5 CAPEX'!$F83*'1.1 Allgemein'!$I$27,
IF(SUM(OFFSET(Q83,0,-MIN(MAX($F83-2,0),COLUMN(D83)-1),1,MIN(MAX($F83-1,0),COLUMN(D83))))=0,$J83,""),"")),"")),""),"")</f>
        <v/>
      </c>
      <c r="S83" s="340" t="str">
        <f ca="1">IF(S$5&lt;&gt;"",
IF(S$5&gt;='2.1 Kraftwerk allgemein'!$F$15,
IF(S$5&lt;='2.1 Kraftwerk allgemein'!$F$16,
$J83*INDEX('2.1 Kraftwerk allgemein'!$H$16:$S$16,,MATCH('2.5 CAPEX'!S$5,'2.1 Kraftwerk allgemein'!$H$15:$S$15,0)),
IF(AND($M83="x",$F83&lt;&gt;0),
IF($F83=1,$J83,
IF('2.1 Kraftwerk allgemein'!$F$17-'2.5 CAPEX'!S$5&gt;='2.5 CAPEX'!$F83*'1.1 Allgemein'!$I$27,
IF(SUM(OFFSET(R83,0,-MIN(MAX($F83-2,0),COLUMN(E83)-1),1,MIN(MAX($F83-1,0),COLUMN(E83))))=0,$J83,""),"")),"")),""),"")</f>
        <v/>
      </c>
      <c r="T83" s="340" t="str">
        <f ca="1">IF(T$5&lt;&gt;"",
IF(T$5&gt;='2.1 Kraftwerk allgemein'!$F$15,
IF(T$5&lt;='2.1 Kraftwerk allgemein'!$F$16,
$J83*INDEX('2.1 Kraftwerk allgemein'!$H$16:$S$16,,MATCH('2.5 CAPEX'!T$5,'2.1 Kraftwerk allgemein'!$H$15:$S$15,0)),
IF(AND($M83="x",$F83&lt;&gt;0),
IF($F83=1,$J83,
IF('2.1 Kraftwerk allgemein'!$F$17-'2.5 CAPEX'!T$5&gt;='2.5 CAPEX'!$F83*'1.1 Allgemein'!$I$27,
IF(SUM(OFFSET(S83,0,-MIN(MAX($F83-2,0),COLUMN(F83)-1),1,MIN(MAX($F83-1,0),COLUMN(F83))))=0,$J83,""),"")),"")),""),"")</f>
        <v/>
      </c>
      <c r="U83" s="340" t="str">
        <f ca="1">IF(U$5&lt;&gt;"",
IF(U$5&gt;='2.1 Kraftwerk allgemein'!$F$15,
IF(U$5&lt;='2.1 Kraftwerk allgemein'!$F$16,
$J83*INDEX('2.1 Kraftwerk allgemein'!$H$16:$S$16,,MATCH('2.5 CAPEX'!U$5,'2.1 Kraftwerk allgemein'!$H$15:$S$15,0)),
IF(AND($M83="x",$F83&lt;&gt;0),
IF($F83=1,$J83,
IF('2.1 Kraftwerk allgemein'!$F$17-'2.5 CAPEX'!U$5&gt;='2.5 CAPEX'!$F83*'1.1 Allgemein'!$I$27,
IF(SUM(OFFSET(T83,0,-MIN(MAX($F83-2,0),COLUMN(G83)-1),1,MIN(MAX($F83-1,0),COLUMN(G83))))=0,$J83,""),"")),"")),""),"")</f>
        <v/>
      </c>
      <c r="V83" s="340" t="str">
        <f ca="1">IF(V$5&lt;&gt;"",
IF(V$5&gt;='2.1 Kraftwerk allgemein'!$F$15,
IF(V$5&lt;='2.1 Kraftwerk allgemein'!$F$16,
$J83*INDEX('2.1 Kraftwerk allgemein'!$H$16:$S$16,,MATCH('2.5 CAPEX'!V$5,'2.1 Kraftwerk allgemein'!$H$15:$S$15,0)),
IF(AND($M83="x",$F83&lt;&gt;0),
IF($F83=1,$J83,
IF('2.1 Kraftwerk allgemein'!$F$17-'2.5 CAPEX'!V$5&gt;='2.5 CAPEX'!$F83*'1.1 Allgemein'!$I$27,
IF(SUM(OFFSET(U83,0,-MIN(MAX($F83-2,0),COLUMN(H83)-1),1,MIN(MAX($F83-1,0),COLUMN(H83))))=0,$J83,""),"")),"")),""),"")</f>
        <v/>
      </c>
      <c r="W83" s="340" t="str">
        <f ca="1">IF(W$5&lt;&gt;"",
IF(W$5&gt;='2.1 Kraftwerk allgemein'!$F$15,
IF(W$5&lt;='2.1 Kraftwerk allgemein'!$F$16,
$J83*INDEX('2.1 Kraftwerk allgemein'!$H$16:$S$16,,MATCH('2.5 CAPEX'!W$5,'2.1 Kraftwerk allgemein'!$H$15:$S$15,0)),
IF(AND($M83="x",$F83&lt;&gt;0),
IF($F83=1,$J83,
IF('2.1 Kraftwerk allgemein'!$F$17-'2.5 CAPEX'!W$5&gt;='2.5 CAPEX'!$F83*'1.1 Allgemein'!$I$27,
IF(SUM(OFFSET(V83,0,-MIN(MAX($F83-2,0),COLUMN(I83)-1),1,MIN(MAX($F83-1,0),COLUMN(I83))))=0,$J83,""),"")),"")),""),"")</f>
        <v/>
      </c>
      <c r="X83" s="340" t="str">
        <f ca="1">IF(X$5&lt;&gt;"",
IF(X$5&gt;='2.1 Kraftwerk allgemein'!$F$15,
IF(X$5&lt;='2.1 Kraftwerk allgemein'!$F$16,
$J83*INDEX('2.1 Kraftwerk allgemein'!$H$16:$S$16,,MATCH('2.5 CAPEX'!X$5,'2.1 Kraftwerk allgemein'!$H$15:$S$15,0)),
IF(AND($M83="x",$F83&lt;&gt;0),
IF($F83=1,$J83,
IF('2.1 Kraftwerk allgemein'!$F$17-'2.5 CAPEX'!X$5&gt;='2.5 CAPEX'!$F83*'1.1 Allgemein'!$I$27,
IF(SUM(OFFSET(W83,0,-MIN(MAX($F83-2,0),COLUMN(J83)-1),1,MIN(MAX($F83-1,0),COLUMN(J83))))=0,$J83,""),"")),"")),""),"")</f>
        <v/>
      </c>
      <c r="Y83" s="340" t="str">
        <f ca="1">IF(Y$5&lt;&gt;"",
IF(Y$5&gt;='2.1 Kraftwerk allgemein'!$F$15,
IF(Y$5&lt;='2.1 Kraftwerk allgemein'!$F$16,
$J83*INDEX('2.1 Kraftwerk allgemein'!$H$16:$S$16,,MATCH('2.5 CAPEX'!Y$5,'2.1 Kraftwerk allgemein'!$H$15:$S$15,0)),
IF(AND($M83="x",$F83&lt;&gt;0),
IF($F83=1,$J83,
IF('2.1 Kraftwerk allgemein'!$F$17-'2.5 CAPEX'!Y$5&gt;='2.5 CAPEX'!$F83*'1.1 Allgemein'!$I$27,
IF(SUM(OFFSET(X83,0,-MIN(MAX($F83-2,0),COLUMN(K83)-1),1,MIN(MAX($F83-1,0),COLUMN(K83))))=0,$J83,""),"")),"")),""),"")</f>
        <v/>
      </c>
      <c r="Z83" s="340" t="str">
        <f ca="1">IF(Z$5&lt;&gt;"",
IF(Z$5&gt;='2.1 Kraftwerk allgemein'!$F$15,
IF(Z$5&lt;='2.1 Kraftwerk allgemein'!$F$16,
$J83*INDEX('2.1 Kraftwerk allgemein'!$H$16:$S$16,,MATCH('2.5 CAPEX'!Z$5,'2.1 Kraftwerk allgemein'!$H$15:$S$15,0)),
IF(AND($M83="x",$F83&lt;&gt;0),
IF($F83=1,$J83,
IF('2.1 Kraftwerk allgemein'!$F$17-'2.5 CAPEX'!Z$5&gt;='2.5 CAPEX'!$F83*'1.1 Allgemein'!$I$27,
IF(SUM(OFFSET(Y83,0,-MIN(MAX($F83-2,0),COLUMN(L83)-1),1,MIN(MAX($F83-1,0),COLUMN(L83))))=0,$J83,""),"")),"")),""),"")</f>
        <v/>
      </c>
      <c r="AA83" s="340" t="str">
        <f ca="1">IF(AA$5&lt;&gt;"",
IF(AA$5&gt;='2.1 Kraftwerk allgemein'!$F$15,
IF(AA$5&lt;='2.1 Kraftwerk allgemein'!$F$16,
$J83*INDEX('2.1 Kraftwerk allgemein'!$H$16:$S$16,,MATCH('2.5 CAPEX'!AA$5,'2.1 Kraftwerk allgemein'!$H$15:$S$15,0)),
IF(AND($M83="x",$F83&lt;&gt;0),
IF($F83=1,$J83,
IF('2.1 Kraftwerk allgemein'!$F$17-'2.5 CAPEX'!AA$5&gt;='2.5 CAPEX'!$F83*'1.1 Allgemein'!$I$27,
IF(SUM(OFFSET(Z83,0,-MIN(MAX($F83-2,0),COLUMN(M83)-1),1,MIN(MAX($F83-1,0),COLUMN(M83))))=0,$J83,""),"")),"")),""),"")</f>
        <v/>
      </c>
      <c r="AB83" s="340" t="str">
        <f ca="1">IF(AB$5&lt;&gt;"",
IF(AB$5&gt;='2.1 Kraftwerk allgemein'!$F$15,
IF(AB$5&lt;='2.1 Kraftwerk allgemein'!$F$16,
$J83*INDEX('2.1 Kraftwerk allgemein'!$H$16:$S$16,,MATCH('2.5 CAPEX'!AB$5,'2.1 Kraftwerk allgemein'!$H$15:$S$15,0)),
IF(AND($M83="x",$F83&lt;&gt;0),
IF($F83=1,$J83,
IF('2.1 Kraftwerk allgemein'!$F$17-'2.5 CAPEX'!AB$5&gt;='2.5 CAPEX'!$F83*'1.1 Allgemein'!$I$27,
IF(SUM(OFFSET(AA83,0,-MIN(MAX($F83-2,0),COLUMN(N83)-1),1,MIN(MAX($F83-1,0),COLUMN(N83))))=0,$J83,""),"")),"")),""),"")</f>
        <v/>
      </c>
      <c r="AC83" s="340" t="str">
        <f ca="1">IF(AC$5&lt;&gt;"",
IF(AC$5&gt;='2.1 Kraftwerk allgemein'!$F$15,
IF(AC$5&lt;='2.1 Kraftwerk allgemein'!$F$16,
$J83*INDEX('2.1 Kraftwerk allgemein'!$H$16:$S$16,,MATCH('2.5 CAPEX'!AC$5,'2.1 Kraftwerk allgemein'!$H$15:$S$15,0)),
IF(AND($M83="x",$F83&lt;&gt;0),
IF($F83=1,$J83,
IF('2.1 Kraftwerk allgemein'!$F$17-'2.5 CAPEX'!AC$5&gt;='2.5 CAPEX'!$F83*'1.1 Allgemein'!$I$27,
IF(SUM(OFFSET(AB83,0,-MIN(MAX($F83-2,0),COLUMN(O83)-1),1,MIN(MAX($F83-1,0),COLUMN(O83))))=0,$J83,""),"")),"")),""),"")</f>
        <v/>
      </c>
      <c r="AD83" s="340" t="str">
        <f ca="1">IF(AD$5&lt;&gt;"",
IF(AD$5&gt;='2.1 Kraftwerk allgemein'!$F$15,
IF(AD$5&lt;='2.1 Kraftwerk allgemein'!$F$16,
$J83*INDEX('2.1 Kraftwerk allgemein'!$H$16:$S$16,,MATCH('2.5 CAPEX'!AD$5,'2.1 Kraftwerk allgemein'!$H$15:$S$15,0)),
IF(AND($M83="x",$F83&lt;&gt;0),
IF($F83=1,$J83,
IF('2.1 Kraftwerk allgemein'!$F$17-'2.5 CAPEX'!AD$5&gt;='2.5 CAPEX'!$F83*'1.1 Allgemein'!$I$27,
IF(SUM(OFFSET(AC83,0,-MIN(MAX($F83-2,0),COLUMN(P83)-1),1,MIN(MAX($F83-1,0),COLUMN(P83))))=0,$J83,""),"")),"")),""),"")</f>
        <v/>
      </c>
      <c r="AE83" s="340" t="str">
        <f ca="1">IF(AE$5&lt;&gt;"",
IF(AE$5&gt;='2.1 Kraftwerk allgemein'!$F$15,
IF(AE$5&lt;='2.1 Kraftwerk allgemein'!$F$16,
$J83*INDEX('2.1 Kraftwerk allgemein'!$H$16:$S$16,,MATCH('2.5 CAPEX'!AE$5,'2.1 Kraftwerk allgemein'!$H$15:$S$15,0)),
IF(AND($M83="x",$F83&lt;&gt;0),
IF($F83=1,$J83,
IF('2.1 Kraftwerk allgemein'!$F$17-'2.5 CAPEX'!AE$5&gt;='2.5 CAPEX'!$F83*'1.1 Allgemein'!$I$27,
IF(SUM(OFFSET(AD83,0,-MIN(MAX($F83-2,0),COLUMN(Q83)-1),1,MIN(MAX($F83-1,0),COLUMN(Q83))))=0,$J83,""),"")),"")),""),"")</f>
        <v/>
      </c>
      <c r="AF83" s="340" t="str">
        <f ca="1">IF(AF$5&lt;&gt;"",
IF(AF$5&gt;='2.1 Kraftwerk allgemein'!$F$15,
IF(AF$5&lt;='2.1 Kraftwerk allgemein'!$F$16,
$J83*INDEX('2.1 Kraftwerk allgemein'!$H$16:$S$16,,MATCH('2.5 CAPEX'!AF$5,'2.1 Kraftwerk allgemein'!$H$15:$S$15,0)),
IF(AND($M83="x",$F83&lt;&gt;0),
IF($F83=1,$J83,
IF('2.1 Kraftwerk allgemein'!$F$17-'2.5 CAPEX'!AF$5&gt;='2.5 CAPEX'!$F83*'1.1 Allgemein'!$I$27,
IF(SUM(OFFSET(AE83,0,-MIN(MAX($F83-2,0),COLUMN(R83)-1),1,MIN(MAX($F83-1,0),COLUMN(R83))))=0,$J83,""),"")),"")),""),"")</f>
        <v/>
      </c>
      <c r="AG83" s="340" t="str">
        <f ca="1">IF(AG$5&lt;&gt;"",
IF(AG$5&gt;='2.1 Kraftwerk allgemein'!$F$15,
IF(AG$5&lt;='2.1 Kraftwerk allgemein'!$F$16,
$J83*INDEX('2.1 Kraftwerk allgemein'!$H$16:$S$16,,MATCH('2.5 CAPEX'!AG$5,'2.1 Kraftwerk allgemein'!$H$15:$S$15,0)),
IF(AND($M83="x",$F83&lt;&gt;0),
IF($F83=1,$J83,
IF('2.1 Kraftwerk allgemein'!$F$17-'2.5 CAPEX'!AG$5&gt;='2.5 CAPEX'!$F83*'1.1 Allgemein'!$I$27,
IF(SUM(OFFSET(AF83,0,-MIN(MAX($F83-2,0),COLUMN(S83)-1),1,MIN(MAX($F83-1,0),COLUMN(S83))))=0,$J83,""),"")),"")),""),"")</f>
        <v/>
      </c>
      <c r="AH83" s="340" t="str">
        <f ca="1">IF(AH$5&lt;&gt;"",
IF(AH$5&gt;='2.1 Kraftwerk allgemein'!$F$15,
IF(AH$5&lt;='2.1 Kraftwerk allgemein'!$F$16,
$J83*INDEX('2.1 Kraftwerk allgemein'!$H$16:$S$16,,MATCH('2.5 CAPEX'!AH$5,'2.1 Kraftwerk allgemein'!$H$15:$S$15,0)),
IF(AND($M83="x",$F83&lt;&gt;0),
IF($F83=1,$J83,
IF('2.1 Kraftwerk allgemein'!$F$17-'2.5 CAPEX'!AH$5&gt;='2.5 CAPEX'!$F83*'1.1 Allgemein'!$I$27,
IF(SUM(OFFSET(AG83,0,-MIN(MAX($F83-2,0),COLUMN(T83)-1),1,MIN(MAX($F83-1,0),COLUMN(T83))))=0,$J83,""),"")),"")),""),"")</f>
        <v/>
      </c>
      <c r="AI83" s="340" t="str">
        <f ca="1">IF(AI$5&lt;&gt;"",
IF(AI$5&gt;='2.1 Kraftwerk allgemein'!$F$15,
IF(AI$5&lt;='2.1 Kraftwerk allgemein'!$F$16,
$J83*INDEX('2.1 Kraftwerk allgemein'!$H$16:$S$16,,MATCH('2.5 CAPEX'!AI$5,'2.1 Kraftwerk allgemein'!$H$15:$S$15,0)),
IF(AND($M83="x",$F83&lt;&gt;0),
IF($F83=1,$J83,
IF('2.1 Kraftwerk allgemein'!$F$17-'2.5 CAPEX'!AI$5&gt;='2.5 CAPEX'!$F83*'1.1 Allgemein'!$I$27,
IF(SUM(OFFSET(AH83,0,-MIN(MAX($F83-2,0),COLUMN(U83)-1),1,MIN(MAX($F83-1,0),COLUMN(U83))))=0,$J83,""),"")),"")),""),"")</f>
        <v/>
      </c>
      <c r="AJ83" s="340" t="str">
        <f ca="1">IF(AJ$5&lt;&gt;"",
IF(AJ$5&gt;='2.1 Kraftwerk allgemein'!$F$15,
IF(AJ$5&lt;='2.1 Kraftwerk allgemein'!$F$16,
$J83*INDEX('2.1 Kraftwerk allgemein'!$H$16:$S$16,,MATCH('2.5 CAPEX'!AJ$5,'2.1 Kraftwerk allgemein'!$H$15:$S$15,0)),
IF(AND($M83="x",$F83&lt;&gt;0),
IF($F83=1,$J83,
IF('2.1 Kraftwerk allgemein'!$F$17-'2.5 CAPEX'!AJ$5&gt;='2.5 CAPEX'!$F83*'1.1 Allgemein'!$I$27,
IF(SUM(OFFSET(AI83,0,-MIN(MAX($F83-2,0),COLUMN(V83)-1),1,MIN(MAX($F83-1,0),COLUMN(V83))))=0,$J83,""),"")),"")),""),"")</f>
        <v/>
      </c>
      <c r="AK83" s="340" t="str">
        <f ca="1">IF(AK$5&lt;&gt;"",
IF(AK$5&gt;='2.1 Kraftwerk allgemein'!$F$15,
IF(AK$5&lt;='2.1 Kraftwerk allgemein'!$F$16,
$J83*INDEX('2.1 Kraftwerk allgemein'!$H$16:$S$16,,MATCH('2.5 CAPEX'!AK$5,'2.1 Kraftwerk allgemein'!$H$15:$S$15,0)),
IF(AND($M83="x",$F83&lt;&gt;0),
IF($F83=1,$J83,
IF('2.1 Kraftwerk allgemein'!$F$17-'2.5 CAPEX'!AK$5&gt;='2.5 CAPEX'!$F83*'1.1 Allgemein'!$I$27,
IF(SUM(OFFSET(AJ83,0,-MIN(MAX($F83-2,0),COLUMN(W83)-1),1,MIN(MAX($F83-1,0),COLUMN(W83))))=0,$J83,""),"")),"")),""),"")</f>
        <v/>
      </c>
      <c r="AL83" s="340" t="str">
        <f ca="1">IF(AL$5&lt;&gt;"",
IF(AL$5&gt;='2.1 Kraftwerk allgemein'!$F$15,
IF(AL$5&lt;='2.1 Kraftwerk allgemein'!$F$16,
$J83*INDEX('2.1 Kraftwerk allgemein'!$H$16:$S$16,,MATCH('2.5 CAPEX'!AL$5,'2.1 Kraftwerk allgemein'!$H$15:$S$15,0)),
IF(AND($M83="x",$F83&lt;&gt;0),
IF($F83=1,$J83,
IF('2.1 Kraftwerk allgemein'!$F$17-'2.5 CAPEX'!AL$5&gt;='2.5 CAPEX'!$F83*'1.1 Allgemein'!$I$27,
IF(SUM(OFFSET(AK83,0,-MIN(MAX($F83-2,0),COLUMN(X83)-1),1,MIN(MAX($F83-1,0),COLUMN(X83))))=0,$J83,""),"")),"")),""),"")</f>
        <v/>
      </c>
      <c r="AM83" s="340" t="str">
        <f ca="1">IF(AM$5&lt;&gt;"",
IF(AM$5&gt;='2.1 Kraftwerk allgemein'!$F$15,
IF(AM$5&lt;='2.1 Kraftwerk allgemein'!$F$16,
$J83*INDEX('2.1 Kraftwerk allgemein'!$H$16:$S$16,,MATCH('2.5 CAPEX'!AM$5,'2.1 Kraftwerk allgemein'!$H$15:$S$15,0)),
IF(AND($M83="x",$F83&lt;&gt;0),
IF($F83=1,$J83,
IF('2.1 Kraftwerk allgemein'!$F$17-'2.5 CAPEX'!AM$5&gt;='2.5 CAPEX'!$F83*'1.1 Allgemein'!$I$27,
IF(SUM(OFFSET(AL83,0,-MIN(MAX($F83-2,0),COLUMN(Y83)-1),1,MIN(MAX($F83-1,0),COLUMN(Y83))))=0,$J83,""),"")),"")),""),"")</f>
        <v/>
      </c>
      <c r="AN83" s="340" t="str">
        <f ca="1">IF(AN$5&lt;&gt;"",
IF(AN$5&gt;='2.1 Kraftwerk allgemein'!$F$15,
IF(AN$5&lt;='2.1 Kraftwerk allgemein'!$F$16,
$J83*INDEX('2.1 Kraftwerk allgemein'!$H$16:$S$16,,MATCH('2.5 CAPEX'!AN$5,'2.1 Kraftwerk allgemein'!$H$15:$S$15,0)),
IF(AND($M83="x",$F83&lt;&gt;0),
IF($F83=1,$J83,
IF('2.1 Kraftwerk allgemein'!$F$17-'2.5 CAPEX'!AN$5&gt;='2.5 CAPEX'!$F83*'1.1 Allgemein'!$I$27,
IF(SUM(OFFSET(AM83,0,-MIN(MAX($F83-2,0),COLUMN(Z83)-1),1,MIN(MAX($F83-1,0),COLUMN(Z83))))=0,$J83,""),"")),"")),""),"")</f>
        <v/>
      </c>
      <c r="AO83" s="340" t="str">
        <f ca="1">IF(AO$5&lt;&gt;"",
IF(AO$5&gt;='2.1 Kraftwerk allgemein'!$F$15,
IF(AO$5&lt;='2.1 Kraftwerk allgemein'!$F$16,
$J83*INDEX('2.1 Kraftwerk allgemein'!$H$16:$S$16,,MATCH('2.5 CAPEX'!AO$5,'2.1 Kraftwerk allgemein'!$H$15:$S$15,0)),
IF(AND($M83="x",$F83&lt;&gt;0),
IF($F83=1,$J83,
IF('2.1 Kraftwerk allgemein'!$F$17-'2.5 CAPEX'!AO$5&gt;='2.5 CAPEX'!$F83*'1.1 Allgemein'!$I$27,
IF(SUM(OFFSET(AN83,0,-MIN(MAX($F83-2,0),COLUMN(AA83)-1),1,MIN(MAX($F83-1,0),COLUMN(AA83))))=0,$J83,""),"")),"")),""),"")</f>
        <v/>
      </c>
      <c r="AP83" s="340" t="str">
        <f ca="1">IF(AP$5&lt;&gt;"",
IF(AP$5&gt;='2.1 Kraftwerk allgemein'!$F$15,
IF(AP$5&lt;='2.1 Kraftwerk allgemein'!$F$16,
$J83*INDEX('2.1 Kraftwerk allgemein'!$H$16:$S$16,,MATCH('2.5 CAPEX'!AP$5,'2.1 Kraftwerk allgemein'!$H$15:$S$15,0)),
IF(AND($M83="x",$F83&lt;&gt;0),
IF($F83=1,$J83,
IF('2.1 Kraftwerk allgemein'!$F$17-'2.5 CAPEX'!AP$5&gt;='2.5 CAPEX'!$F83*'1.1 Allgemein'!$I$27,
IF(SUM(OFFSET(AO83,0,-MIN(MAX($F83-2,0),COLUMN(AB83)-1),1,MIN(MAX($F83-1,0),COLUMN(AB83))))=0,$J83,""),"")),"")),""),"")</f>
        <v/>
      </c>
      <c r="AQ83" s="340" t="str">
        <f ca="1">IF(AQ$5&lt;&gt;"",
IF(AQ$5&gt;='2.1 Kraftwerk allgemein'!$F$15,
IF(AQ$5&lt;='2.1 Kraftwerk allgemein'!$F$16,
$J83*INDEX('2.1 Kraftwerk allgemein'!$H$16:$S$16,,MATCH('2.5 CAPEX'!AQ$5,'2.1 Kraftwerk allgemein'!$H$15:$S$15,0)),
IF(AND($M83="x",$F83&lt;&gt;0),
IF($F83=1,$J83,
IF('2.1 Kraftwerk allgemein'!$F$17-'2.5 CAPEX'!AQ$5&gt;='2.5 CAPEX'!$F83*'1.1 Allgemein'!$I$27,
IF(SUM(OFFSET(AP83,0,-MIN(MAX($F83-2,0),COLUMN(AC83)-1),1,MIN(MAX($F83-1,0),COLUMN(AC83))))=0,$J83,""),"")),"")),""),"")</f>
        <v/>
      </c>
      <c r="AR83" s="340" t="str">
        <f ca="1">IF(AR$5&lt;&gt;"",
IF(AR$5&gt;='2.1 Kraftwerk allgemein'!$F$15,
IF(AR$5&lt;='2.1 Kraftwerk allgemein'!$F$16,
$J83*INDEX('2.1 Kraftwerk allgemein'!$H$16:$S$16,,MATCH('2.5 CAPEX'!AR$5,'2.1 Kraftwerk allgemein'!$H$15:$S$15,0)),
IF(AND($M83="x",$F83&lt;&gt;0),
IF($F83=1,$J83,
IF('2.1 Kraftwerk allgemein'!$F$17-'2.5 CAPEX'!AR$5&gt;='2.5 CAPEX'!$F83*'1.1 Allgemein'!$I$27,
IF(SUM(OFFSET(AQ83,0,-MIN(MAX($F83-2,0),COLUMN(AD83)-1),1,MIN(MAX($F83-1,0),COLUMN(AD83))))=0,$J83,""),"")),"")),""),"")</f>
        <v/>
      </c>
      <c r="AS83" s="340" t="str">
        <f ca="1">IF(AS$5&lt;&gt;"",
IF(AS$5&gt;='2.1 Kraftwerk allgemein'!$F$15,
IF(AS$5&lt;='2.1 Kraftwerk allgemein'!$F$16,
$J83*INDEX('2.1 Kraftwerk allgemein'!$H$16:$S$16,,MATCH('2.5 CAPEX'!AS$5,'2.1 Kraftwerk allgemein'!$H$15:$S$15,0)),
IF(AND($M83="x",$F83&lt;&gt;0),
IF($F83=1,$J83,
IF('2.1 Kraftwerk allgemein'!$F$17-'2.5 CAPEX'!AS$5&gt;='2.5 CAPEX'!$F83*'1.1 Allgemein'!$I$27,
IF(SUM(OFFSET(AR83,0,-MIN(MAX($F83-2,0),COLUMN(AE83)-1),1,MIN(MAX($F83-1,0),COLUMN(AE83))))=0,$J83,""),"")),"")),""),"")</f>
        <v/>
      </c>
      <c r="AT83" s="340" t="str">
        <f ca="1">IF(AT$5&lt;&gt;"",
IF(AT$5&gt;='2.1 Kraftwerk allgemein'!$F$15,
IF(AT$5&lt;='2.1 Kraftwerk allgemein'!$F$16,
$J83*INDEX('2.1 Kraftwerk allgemein'!$H$16:$S$16,,MATCH('2.5 CAPEX'!AT$5,'2.1 Kraftwerk allgemein'!$H$15:$S$15,0)),
IF(AND($M83="x",$F83&lt;&gt;0),
IF($F83=1,$J83,
IF('2.1 Kraftwerk allgemein'!$F$17-'2.5 CAPEX'!AT$5&gt;='2.5 CAPEX'!$F83*'1.1 Allgemein'!$I$27,
IF(SUM(OFFSET(AS83,0,-MIN(MAX($F83-2,0),COLUMN(AF83)-1),1,MIN(MAX($F83-1,0),COLUMN(AF83))))=0,$J83,""),"")),"")),""),"")</f>
        <v/>
      </c>
      <c r="AU83" s="340" t="str">
        <f ca="1">IF(AU$5&lt;&gt;"",
IF(AU$5&gt;='2.1 Kraftwerk allgemein'!$F$15,
IF(AU$5&lt;='2.1 Kraftwerk allgemein'!$F$16,
$J83*INDEX('2.1 Kraftwerk allgemein'!$H$16:$S$16,,MATCH('2.5 CAPEX'!AU$5,'2.1 Kraftwerk allgemein'!$H$15:$S$15,0)),
IF(AND($M83="x",$F83&lt;&gt;0),
IF($F83=1,$J83,
IF('2.1 Kraftwerk allgemein'!$F$17-'2.5 CAPEX'!AU$5&gt;='2.5 CAPEX'!$F83*'1.1 Allgemein'!$I$27,
IF(SUM(OFFSET(AT83,0,-MIN(MAX($F83-2,0),COLUMN(AG83)-1),1,MIN(MAX($F83-1,0),COLUMN(AG83))))=0,$J83,""),"")),"")),""),"")</f>
        <v/>
      </c>
      <c r="AV83" s="340" t="str">
        <f ca="1">IF(AV$5&lt;&gt;"",
IF(AV$5&gt;='2.1 Kraftwerk allgemein'!$F$15,
IF(AV$5&lt;='2.1 Kraftwerk allgemein'!$F$16,
$J83*INDEX('2.1 Kraftwerk allgemein'!$H$16:$S$16,,MATCH('2.5 CAPEX'!AV$5,'2.1 Kraftwerk allgemein'!$H$15:$S$15,0)),
IF(AND($M83="x",$F83&lt;&gt;0),
IF($F83=1,$J83,
IF('2.1 Kraftwerk allgemein'!$F$17-'2.5 CAPEX'!AV$5&gt;='2.5 CAPEX'!$F83*'1.1 Allgemein'!$I$27,
IF(SUM(OFFSET(AU83,0,-MIN(MAX($F83-2,0),COLUMN(AH83)-1),1,MIN(MAX($F83-1,0),COLUMN(AH83))))=0,$J83,""),"")),"")),""),"")</f>
        <v/>
      </c>
      <c r="AW83" s="340" t="str">
        <f ca="1">IF(AW$5&lt;&gt;"",
IF(AW$5&gt;='2.1 Kraftwerk allgemein'!$F$15,
IF(AW$5&lt;='2.1 Kraftwerk allgemein'!$F$16,
$J83*INDEX('2.1 Kraftwerk allgemein'!$H$16:$S$16,,MATCH('2.5 CAPEX'!AW$5,'2.1 Kraftwerk allgemein'!$H$15:$S$15,0)),
IF(AND($M83="x",$F83&lt;&gt;0),
IF($F83=1,$J83,
IF('2.1 Kraftwerk allgemein'!$F$17-'2.5 CAPEX'!AW$5&gt;='2.5 CAPEX'!$F83*'1.1 Allgemein'!$I$27,
IF(SUM(OFFSET(AV83,0,-MIN(MAX($F83-2,0),COLUMN(AI83)-1),1,MIN(MAX($F83-1,0),COLUMN(AI83))))=0,$J83,""),"")),"")),""),"")</f>
        <v/>
      </c>
      <c r="AX83" s="340" t="str">
        <f ca="1">IF(AX$5&lt;&gt;"",
IF(AX$5&gt;='2.1 Kraftwerk allgemein'!$F$15,
IF(AX$5&lt;='2.1 Kraftwerk allgemein'!$F$16,
$J83*INDEX('2.1 Kraftwerk allgemein'!$H$16:$S$16,,MATCH('2.5 CAPEX'!AX$5,'2.1 Kraftwerk allgemein'!$H$15:$S$15,0)),
IF(AND($M83="x",$F83&lt;&gt;0),
IF($F83=1,$J83,
IF('2.1 Kraftwerk allgemein'!$F$17-'2.5 CAPEX'!AX$5&gt;='2.5 CAPEX'!$F83*'1.1 Allgemein'!$I$27,
IF(SUM(OFFSET(AW83,0,-MIN(MAX($F83-2,0),COLUMN(AJ83)-1),1,MIN(MAX($F83-1,0),COLUMN(AJ83))))=0,$J83,""),"")),"")),""),"")</f>
        <v/>
      </c>
      <c r="AY83" s="340" t="str">
        <f ca="1">IF(AY$5&lt;&gt;"",
IF(AY$5&gt;='2.1 Kraftwerk allgemein'!$F$15,
IF(AY$5&lt;='2.1 Kraftwerk allgemein'!$F$16,
$J83*INDEX('2.1 Kraftwerk allgemein'!$H$16:$S$16,,MATCH('2.5 CAPEX'!AY$5,'2.1 Kraftwerk allgemein'!$H$15:$S$15,0)),
IF(AND($M83="x",$F83&lt;&gt;0),
IF($F83=1,$J83,
IF('2.1 Kraftwerk allgemein'!$F$17-'2.5 CAPEX'!AY$5&gt;='2.5 CAPEX'!$F83*'1.1 Allgemein'!$I$27,
IF(SUM(OFFSET(AX83,0,-MIN(MAX($F83-2,0),COLUMN(AK83)-1),1,MIN(MAX($F83-1,0),COLUMN(AK83))))=0,$J83,""),"")),"")),""),"")</f>
        <v/>
      </c>
      <c r="AZ83" s="340" t="str">
        <f ca="1">IF(AZ$5&lt;&gt;"",
IF(AZ$5&gt;='2.1 Kraftwerk allgemein'!$F$15,
IF(AZ$5&lt;='2.1 Kraftwerk allgemein'!$F$16,
$J83*INDEX('2.1 Kraftwerk allgemein'!$H$16:$S$16,,MATCH('2.5 CAPEX'!AZ$5,'2.1 Kraftwerk allgemein'!$H$15:$S$15,0)),
IF(AND($M83="x",$F83&lt;&gt;0),
IF($F83=1,$J83,
IF('2.1 Kraftwerk allgemein'!$F$17-'2.5 CAPEX'!AZ$5&gt;='2.5 CAPEX'!$F83*'1.1 Allgemein'!$I$27,
IF(SUM(OFFSET(AY83,0,-MIN(MAX($F83-2,0),COLUMN(AL83)-1),1,MIN(MAX($F83-1,0),COLUMN(AL83))))=0,$J83,""),"")),"")),""),"")</f>
        <v/>
      </c>
      <c r="BA83" s="340" t="str">
        <f ca="1">IF(BA$5&lt;&gt;"",
IF(BA$5&gt;='2.1 Kraftwerk allgemein'!$F$15,
IF(BA$5&lt;='2.1 Kraftwerk allgemein'!$F$16,
$J83*INDEX('2.1 Kraftwerk allgemein'!$H$16:$S$16,,MATCH('2.5 CAPEX'!BA$5,'2.1 Kraftwerk allgemein'!$H$15:$S$15,0)),
IF(AND($M83="x",$F83&lt;&gt;0),
IF($F83=1,$J83,
IF('2.1 Kraftwerk allgemein'!$F$17-'2.5 CAPEX'!BA$5&gt;='2.5 CAPEX'!$F83*'1.1 Allgemein'!$I$27,
IF(SUM(OFFSET(AZ83,0,-MIN(MAX($F83-2,0),COLUMN(AM83)-1),1,MIN(MAX($F83-1,0),COLUMN(AM83))))=0,$J83,""),"")),"")),""),"")</f>
        <v/>
      </c>
      <c r="BB83" s="340" t="str">
        <f ca="1">IF(BB$5&lt;&gt;"",
IF(BB$5&gt;='2.1 Kraftwerk allgemein'!$F$15,
IF(BB$5&lt;='2.1 Kraftwerk allgemein'!$F$16,
$J83*INDEX('2.1 Kraftwerk allgemein'!$H$16:$S$16,,MATCH('2.5 CAPEX'!BB$5,'2.1 Kraftwerk allgemein'!$H$15:$S$15,0)),
IF(AND($M83="x",$F83&lt;&gt;0),
IF($F83=1,$J83,
IF('2.1 Kraftwerk allgemein'!$F$17-'2.5 CAPEX'!BB$5&gt;='2.5 CAPEX'!$F83*'1.1 Allgemein'!$I$27,
IF(SUM(OFFSET(BA83,0,-MIN(MAX($F83-2,0),COLUMN(AN83)-1),1,MIN(MAX($F83-1,0),COLUMN(AN83))))=0,$J83,""),"")),"")),""),"")</f>
        <v/>
      </c>
      <c r="BC83" s="340" t="str">
        <f ca="1">IF(BC$5&lt;&gt;"",
IF(BC$5&gt;='2.1 Kraftwerk allgemein'!$F$15,
IF(BC$5&lt;='2.1 Kraftwerk allgemein'!$F$16,
$J83*INDEX('2.1 Kraftwerk allgemein'!$H$16:$S$16,,MATCH('2.5 CAPEX'!BC$5,'2.1 Kraftwerk allgemein'!$H$15:$S$15,0)),
IF(AND($M83="x",$F83&lt;&gt;0),
IF($F83=1,$J83,
IF('2.1 Kraftwerk allgemein'!$F$17-'2.5 CAPEX'!BC$5&gt;='2.5 CAPEX'!$F83*'1.1 Allgemein'!$I$27,
IF(SUM(OFFSET(BB83,0,-MIN(MAX($F83-2,0),COLUMN(AO83)-1),1,MIN(MAX($F83-1,0),COLUMN(AO83))))=0,$J83,""),"")),"")),""),"")</f>
        <v/>
      </c>
      <c r="BD83" s="340" t="str">
        <f ca="1">IF(BD$5&lt;&gt;"",
IF(BD$5&gt;='2.1 Kraftwerk allgemein'!$F$15,
IF(BD$5&lt;='2.1 Kraftwerk allgemein'!$F$16,
$J83*INDEX('2.1 Kraftwerk allgemein'!$H$16:$S$16,,MATCH('2.5 CAPEX'!BD$5,'2.1 Kraftwerk allgemein'!$H$15:$S$15,0)),
IF(AND($M83="x",$F83&lt;&gt;0),
IF($F83=1,$J83,
IF('2.1 Kraftwerk allgemein'!$F$17-'2.5 CAPEX'!BD$5&gt;='2.5 CAPEX'!$F83*'1.1 Allgemein'!$I$27,
IF(SUM(OFFSET(BC83,0,-MIN(MAX($F83-2,0),COLUMN(AP83)-1),1,MIN(MAX($F83-1,0),COLUMN(AP83))))=0,$J83,""),"")),"")),""),"")</f>
        <v/>
      </c>
      <c r="BE83" s="340" t="str">
        <f ca="1">IF(BE$5&lt;&gt;"",
IF(BE$5&gt;='2.1 Kraftwerk allgemein'!$F$15,
IF(BE$5&lt;='2.1 Kraftwerk allgemein'!$F$16,
$J83*INDEX('2.1 Kraftwerk allgemein'!$H$16:$S$16,,MATCH('2.5 CAPEX'!BE$5,'2.1 Kraftwerk allgemein'!$H$15:$S$15,0)),
IF(AND($M83="x",$F83&lt;&gt;0),
IF($F83=1,$J83,
IF('2.1 Kraftwerk allgemein'!$F$17-'2.5 CAPEX'!BE$5&gt;='2.5 CAPEX'!$F83*'1.1 Allgemein'!$I$27,
IF(SUM(OFFSET(BD83,0,-MIN(MAX($F83-2,0),COLUMN(AQ83)-1),1,MIN(MAX($F83-1,0),COLUMN(AQ83))))=0,$J83,""),"")),"")),""),"")</f>
        <v/>
      </c>
      <c r="BF83" s="340" t="str">
        <f ca="1">IF(BF$5&lt;&gt;"",
IF(BF$5&gt;='2.1 Kraftwerk allgemein'!$F$15,
IF(BF$5&lt;='2.1 Kraftwerk allgemein'!$F$16,
$J83*INDEX('2.1 Kraftwerk allgemein'!$H$16:$S$16,,MATCH('2.5 CAPEX'!BF$5,'2.1 Kraftwerk allgemein'!$H$15:$S$15,0)),
IF(AND($M83="x",$F83&lt;&gt;0),
IF($F83=1,$J83,
IF('2.1 Kraftwerk allgemein'!$F$17-'2.5 CAPEX'!BF$5&gt;='2.5 CAPEX'!$F83*'1.1 Allgemein'!$I$27,
IF(SUM(OFFSET(BE83,0,-MIN(MAX($F83-2,0),COLUMN(AR83)-1),1,MIN(MAX($F83-1,0),COLUMN(AR83))))=0,$J83,""),"")),"")),""),"")</f>
        <v/>
      </c>
      <c r="BG83" s="340" t="str">
        <f ca="1">IF(BG$5&lt;&gt;"",
IF(BG$5&gt;='2.1 Kraftwerk allgemein'!$F$15,
IF(BG$5&lt;='2.1 Kraftwerk allgemein'!$F$16,
$J83*INDEX('2.1 Kraftwerk allgemein'!$H$16:$S$16,,MATCH('2.5 CAPEX'!BG$5,'2.1 Kraftwerk allgemein'!$H$15:$S$15,0)),
IF(AND($M83="x",$F83&lt;&gt;0),
IF($F83=1,$J83,
IF('2.1 Kraftwerk allgemein'!$F$17-'2.5 CAPEX'!BG$5&gt;='2.5 CAPEX'!$F83*'1.1 Allgemein'!$I$27,
IF(SUM(OFFSET(BF83,0,-MIN(MAX($F83-2,0),COLUMN(AS83)-1),1,MIN(MAX($F83-1,0),COLUMN(AS83))))=0,$J83,""),"")),"")),""),"")</f>
        <v/>
      </c>
      <c r="BH83" s="340" t="str">
        <f ca="1">IF(BH$5&lt;&gt;"",
IF(BH$5&gt;='2.1 Kraftwerk allgemein'!$F$15,
IF(BH$5&lt;='2.1 Kraftwerk allgemein'!$F$16,
$J83*INDEX('2.1 Kraftwerk allgemein'!$H$16:$S$16,,MATCH('2.5 CAPEX'!BH$5,'2.1 Kraftwerk allgemein'!$H$15:$S$15,0)),
IF(AND($M83="x",$F83&lt;&gt;0),
IF($F83=1,$J83,
IF('2.1 Kraftwerk allgemein'!$F$17-'2.5 CAPEX'!BH$5&gt;='2.5 CAPEX'!$F83*'1.1 Allgemein'!$I$27,
IF(SUM(OFFSET(BG83,0,-MIN(MAX($F83-2,0),COLUMN(AT83)-1),1,MIN(MAX($F83-1,0),COLUMN(AT83))))=0,$J83,""),"")),"")),""),"")</f>
        <v/>
      </c>
      <c r="BI83" s="340" t="str">
        <f ca="1">IF(BI$5&lt;&gt;"",
IF(BI$5&gt;='2.1 Kraftwerk allgemein'!$F$15,
IF(BI$5&lt;='2.1 Kraftwerk allgemein'!$F$16,
$J83*INDEX('2.1 Kraftwerk allgemein'!$H$16:$S$16,,MATCH('2.5 CAPEX'!BI$5,'2.1 Kraftwerk allgemein'!$H$15:$S$15,0)),
IF(AND($M83="x",$F83&lt;&gt;0),
IF($F83=1,$J83,
IF('2.1 Kraftwerk allgemein'!$F$17-'2.5 CAPEX'!BI$5&gt;='2.5 CAPEX'!$F83*'1.1 Allgemein'!$I$27,
IF(SUM(OFFSET(BH83,0,-MIN(MAX($F83-2,0),COLUMN(AU83)-1),1,MIN(MAX($F83-1,0),COLUMN(AU83))))=0,$J83,""),"")),"")),""),"")</f>
        <v/>
      </c>
      <c r="BJ83" s="340" t="str">
        <f ca="1">IF(BJ$5&lt;&gt;"",
IF(BJ$5&gt;='2.1 Kraftwerk allgemein'!$F$15,
IF(BJ$5&lt;='2.1 Kraftwerk allgemein'!$F$16,
$J83*INDEX('2.1 Kraftwerk allgemein'!$H$16:$S$16,,MATCH('2.5 CAPEX'!BJ$5,'2.1 Kraftwerk allgemein'!$H$15:$S$15,0)),
IF(AND($M83="x",$F83&lt;&gt;0),
IF($F83=1,$J83,
IF('2.1 Kraftwerk allgemein'!$F$17-'2.5 CAPEX'!BJ$5&gt;='2.5 CAPEX'!$F83*'1.1 Allgemein'!$I$27,
IF(SUM(OFFSET(BI83,0,-MIN(MAX($F83-2,0),COLUMN(AV83)-1),1,MIN(MAX($F83-1,0),COLUMN(AV83))))=0,$J83,""),"")),"")),""),"")</f>
        <v/>
      </c>
      <c r="BK83" s="340" t="str">
        <f ca="1">IF(BK$5&lt;&gt;"",
IF(BK$5&gt;='2.1 Kraftwerk allgemein'!$F$15,
IF(BK$5&lt;='2.1 Kraftwerk allgemein'!$F$16,
$J83*INDEX('2.1 Kraftwerk allgemein'!$H$16:$S$16,,MATCH('2.5 CAPEX'!BK$5,'2.1 Kraftwerk allgemein'!$H$15:$S$15,0)),
IF(AND($M83="x",$F83&lt;&gt;0),
IF($F83=1,$J83,
IF('2.1 Kraftwerk allgemein'!$F$17-'2.5 CAPEX'!BK$5&gt;='2.5 CAPEX'!$F83*'1.1 Allgemein'!$I$27,
IF(SUM(OFFSET(BJ83,0,-MIN(MAX($F83-2,0),COLUMN(AW83)-1),1,MIN(MAX($F83-1,0),COLUMN(AW83))))=0,$J83,""),"")),"")),""),"")</f>
        <v/>
      </c>
      <c r="BL83" s="340" t="str">
        <f ca="1">IF(BL$5&lt;&gt;"",
IF(BL$5&gt;='2.1 Kraftwerk allgemein'!$F$15,
IF(BL$5&lt;='2.1 Kraftwerk allgemein'!$F$16,
$J83*INDEX('2.1 Kraftwerk allgemein'!$H$16:$S$16,,MATCH('2.5 CAPEX'!BL$5,'2.1 Kraftwerk allgemein'!$H$15:$S$15,0)),
IF(AND($M83="x",$F83&lt;&gt;0),
IF($F83=1,$J83,
IF('2.1 Kraftwerk allgemein'!$F$17-'2.5 CAPEX'!BL$5&gt;='2.5 CAPEX'!$F83*'1.1 Allgemein'!$I$27,
IF(SUM(OFFSET(BK83,0,-MIN(MAX($F83-2,0),COLUMN(AX83)-1),1,MIN(MAX($F83-1,0),COLUMN(AX83))))=0,$J83,""),"")),"")),""),"")</f>
        <v/>
      </c>
      <c r="BM83" s="340" t="str">
        <f ca="1">IF(BM$5&lt;&gt;"",
IF(BM$5&gt;='2.1 Kraftwerk allgemein'!$F$15,
IF(BM$5&lt;='2.1 Kraftwerk allgemein'!$F$16,
$J83*INDEX('2.1 Kraftwerk allgemein'!$H$16:$S$16,,MATCH('2.5 CAPEX'!BM$5,'2.1 Kraftwerk allgemein'!$H$15:$S$15,0)),
IF(AND($M83="x",$F83&lt;&gt;0),
IF($F83=1,$J83,
IF('2.1 Kraftwerk allgemein'!$F$17-'2.5 CAPEX'!BM$5&gt;='2.5 CAPEX'!$F83*'1.1 Allgemein'!$I$27,
IF(SUM(OFFSET(BL83,0,-MIN(MAX($F83-2,0),COLUMN(AY83)-1),1,MIN(MAX($F83-1,0),COLUMN(AY83))))=0,$J83,""),"")),"")),""),"")</f>
        <v/>
      </c>
      <c r="BN83" s="340" t="str">
        <f ca="1">IF(BN$5&lt;&gt;"",
IF(BN$5&gt;='2.1 Kraftwerk allgemein'!$F$15,
IF(BN$5&lt;='2.1 Kraftwerk allgemein'!$F$16,
$J83*INDEX('2.1 Kraftwerk allgemein'!$H$16:$S$16,,MATCH('2.5 CAPEX'!BN$5,'2.1 Kraftwerk allgemein'!$H$15:$S$15,0)),
IF(AND($M83="x",$F83&lt;&gt;0),
IF($F83=1,$J83,
IF('2.1 Kraftwerk allgemein'!$F$17-'2.5 CAPEX'!BN$5&gt;='2.5 CAPEX'!$F83*'1.1 Allgemein'!$I$27,
IF(SUM(OFFSET(BM83,0,-MIN(MAX($F83-2,0),COLUMN(AZ83)-1),1,MIN(MAX($F83-1,0),COLUMN(AZ83))))=0,$J83,""),"")),"")),""),"")</f>
        <v/>
      </c>
      <c r="BO83" s="340" t="str">
        <f ca="1">IF(BO$5&lt;&gt;"",
IF(BO$5&gt;='2.1 Kraftwerk allgemein'!$F$15,
IF(BO$5&lt;='2.1 Kraftwerk allgemein'!$F$16,
$J83*INDEX('2.1 Kraftwerk allgemein'!$H$16:$S$16,,MATCH('2.5 CAPEX'!BO$5,'2.1 Kraftwerk allgemein'!$H$15:$S$15,0)),
IF(AND($M83="x",$F83&lt;&gt;0),
IF($F83=1,$J83,
IF('2.1 Kraftwerk allgemein'!$F$17-'2.5 CAPEX'!BO$5&gt;='2.5 CAPEX'!$F83*'1.1 Allgemein'!$I$27,
IF(SUM(OFFSET(BN83,0,-MIN(MAX($F83-2,0),COLUMN(BA83)-1),1,MIN(MAX($F83-1,0),COLUMN(BA83))))=0,$J83,""),"")),"")),""),"")</f>
        <v/>
      </c>
      <c r="BP83" s="340" t="str">
        <f ca="1">IF(BP$5&lt;&gt;"",
IF(BP$5&gt;='2.1 Kraftwerk allgemein'!$F$15,
IF(BP$5&lt;='2.1 Kraftwerk allgemein'!$F$16,
$J83*INDEX('2.1 Kraftwerk allgemein'!$H$16:$S$16,,MATCH('2.5 CAPEX'!BP$5,'2.1 Kraftwerk allgemein'!$H$15:$S$15,0)),
IF(AND($M83="x",$F83&lt;&gt;0),
IF($F83=1,$J83,
IF('2.1 Kraftwerk allgemein'!$F$17-'2.5 CAPEX'!BP$5&gt;='2.5 CAPEX'!$F83*'1.1 Allgemein'!$I$27,
IF(SUM(OFFSET(BO83,0,-MIN(MAX($F83-2,0),COLUMN(BB83)-1),1,MIN(MAX($F83-1,0),COLUMN(BB83))))=0,$J83,""),"")),"")),""),"")</f>
        <v/>
      </c>
      <c r="BQ83" s="340" t="str">
        <f ca="1">IF(BQ$5&lt;&gt;"",
IF(BQ$5&gt;='2.1 Kraftwerk allgemein'!$F$15,
IF(BQ$5&lt;='2.1 Kraftwerk allgemein'!$F$16,
$J83*INDEX('2.1 Kraftwerk allgemein'!$H$16:$S$16,,MATCH('2.5 CAPEX'!BQ$5,'2.1 Kraftwerk allgemein'!$H$15:$S$15,0)),
IF(AND($M83="x",$F83&lt;&gt;0),
IF($F83=1,$J83,
IF('2.1 Kraftwerk allgemein'!$F$17-'2.5 CAPEX'!BQ$5&gt;='2.5 CAPEX'!$F83*'1.1 Allgemein'!$I$27,
IF(SUM(OFFSET(BP83,0,-MIN(MAX($F83-2,0),COLUMN(BC83)-1),1,MIN(MAX($F83-1,0),COLUMN(BC83))))=0,$J83,""),"")),"")),""),"")</f>
        <v/>
      </c>
      <c r="BR83" s="340" t="str">
        <f ca="1">IF(BR$5&lt;&gt;"",
IF(BR$5&gt;='2.1 Kraftwerk allgemein'!$F$15,
IF(BR$5&lt;='2.1 Kraftwerk allgemein'!$F$16,
$J83*INDEX('2.1 Kraftwerk allgemein'!$H$16:$S$16,,MATCH('2.5 CAPEX'!BR$5,'2.1 Kraftwerk allgemein'!$H$15:$S$15,0)),
IF(AND($M83="x",$F83&lt;&gt;0),
IF($F83=1,$J83,
IF('2.1 Kraftwerk allgemein'!$F$17-'2.5 CAPEX'!BR$5&gt;='2.5 CAPEX'!$F83*'1.1 Allgemein'!$I$27,
IF(SUM(OFFSET(BQ83,0,-MIN(MAX($F83-2,0),COLUMN(BD83)-1),1,MIN(MAX($F83-1,0),COLUMN(BD83))))=0,$J83,""),"")),"")),""),"")</f>
        <v/>
      </c>
      <c r="BS83" s="340" t="str">
        <f ca="1">IF(BS$5&lt;&gt;"",
IF(BS$5&gt;='2.1 Kraftwerk allgemein'!$F$15,
IF(BS$5&lt;='2.1 Kraftwerk allgemein'!$F$16,
$J83*INDEX('2.1 Kraftwerk allgemein'!$H$16:$S$16,,MATCH('2.5 CAPEX'!BS$5,'2.1 Kraftwerk allgemein'!$H$15:$S$15,0)),
IF(AND($M83="x",$F83&lt;&gt;0),
IF($F83=1,$J83,
IF('2.1 Kraftwerk allgemein'!$F$17-'2.5 CAPEX'!BS$5&gt;='2.5 CAPEX'!$F83*'1.1 Allgemein'!$I$27,
IF(SUM(OFFSET(BR83,0,-MIN(MAX($F83-2,0),COLUMN(BE83)-1),1,MIN(MAX($F83-1,0),COLUMN(BE83))))=0,$J83,""),"")),"")),""),"")</f>
        <v/>
      </c>
      <c r="BT83" s="340" t="str">
        <f ca="1">IF(BT$5&lt;&gt;"",
IF(BT$5&gt;='2.1 Kraftwerk allgemein'!$F$15,
IF(BT$5&lt;='2.1 Kraftwerk allgemein'!$F$16,
$J83*INDEX('2.1 Kraftwerk allgemein'!$H$16:$S$16,,MATCH('2.5 CAPEX'!BT$5,'2.1 Kraftwerk allgemein'!$H$15:$S$15,0)),
IF(AND($M83="x",$F83&lt;&gt;0),
IF($F83=1,$J83,
IF('2.1 Kraftwerk allgemein'!$F$17-'2.5 CAPEX'!BT$5&gt;='2.5 CAPEX'!$F83*'1.1 Allgemein'!$I$27,
IF(SUM(OFFSET(BS83,0,-MIN(MAX($F83-2,0),COLUMN(BF83)-1),1,MIN(MAX($F83-1,0),COLUMN(BF83))))=0,$J83,""),"")),"")),""),"")</f>
        <v/>
      </c>
      <c r="BU83" s="340" t="str">
        <f ca="1">IF(BU$5&lt;&gt;"",
IF(BU$5&gt;='2.1 Kraftwerk allgemein'!$F$15,
IF(BU$5&lt;='2.1 Kraftwerk allgemein'!$F$16,
$J83*INDEX('2.1 Kraftwerk allgemein'!$H$16:$S$16,,MATCH('2.5 CAPEX'!BU$5,'2.1 Kraftwerk allgemein'!$H$15:$S$15,0)),
IF(AND($M83="x",$F83&lt;&gt;0),
IF($F83=1,$J83,
IF('2.1 Kraftwerk allgemein'!$F$17-'2.5 CAPEX'!BU$5&gt;='2.5 CAPEX'!$F83*'1.1 Allgemein'!$I$27,
IF(SUM(OFFSET(BT83,0,-MIN(MAX($F83-2,0),COLUMN(BG83)-1),1,MIN(MAX($F83-1,0),COLUMN(BG83))))=0,$J83,""),"")),"")),""),"")</f>
        <v/>
      </c>
      <c r="BV83" s="340" t="str">
        <f ca="1">IF(BV$5&lt;&gt;"",
IF(BV$5&gt;='2.1 Kraftwerk allgemein'!$F$15,
IF(BV$5&lt;='2.1 Kraftwerk allgemein'!$F$16,
$J83*INDEX('2.1 Kraftwerk allgemein'!$H$16:$S$16,,MATCH('2.5 CAPEX'!BV$5,'2.1 Kraftwerk allgemein'!$H$15:$S$15,0)),
IF(AND($M83="x",$F83&lt;&gt;0),
IF($F83=1,$J83,
IF('2.1 Kraftwerk allgemein'!$F$17-'2.5 CAPEX'!BV$5&gt;='2.5 CAPEX'!$F83*'1.1 Allgemein'!$I$27,
IF(SUM(OFFSET(BU83,0,-MIN(MAX($F83-2,0),COLUMN(BH83)-1),1,MIN(MAX($F83-1,0),COLUMN(BH83))))=0,$J83,""),"")),"")),""),"")</f>
        <v/>
      </c>
      <c r="BW83" s="340" t="str">
        <f ca="1">IF(BW$5&lt;&gt;"",
IF(BW$5&gt;='2.1 Kraftwerk allgemein'!$F$15,
IF(BW$5&lt;='2.1 Kraftwerk allgemein'!$F$16,
$J83*INDEX('2.1 Kraftwerk allgemein'!$H$16:$S$16,,MATCH('2.5 CAPEX'!BW$5,'2.1 Kraftwerk allgemein'!$H$15:$S$15,0)),
IF(AND($M83="x",$F83&lt;&gt;0),
IF($F83=1,$J83,
IF('2.1 Kraftwerk allgemein'!$F$17-'2.5 CAPEX'!BW$5&gt;='2.5 CAPEX'!$F83*'1.1 Allgemein'!$I$27,
IF(SUM(OFFSET(BV83,0,-MIN(MAX($F83-2,0),COLUMN(BI83)-1),1,MIN(MAX($F83-1,0),COLUMN(BI83))))=0,$J83,""),"")),"")),""),"")</f>
        <v/>
      </c>
      <c r="BX83" s="340" t="str">
        <f ca="1">IF(BX$5&lt;&gt;"",
IF(BX$5&gt;='2.1 Kraftwerk allgemein'!$F$15,
IF(BX$5&lt;='2.1 Kraftwerk allgemein'!$F$16,
$J83*INDEX('2.1 Kraftwerk allgemein'!$H$16:$S$16,,MATCH('2.5 CAPEX'!BX$5,'2.1 Kraftwerk allgemein'!$H$15:$S$15,0)),
IF(AND($M83="x",$F83&lt;&gt;0),
IF($F83=1,$J83,
IF('2.1 Kraftwerk allgemein'!$F$17-'2.5 CAPEX'!BX$5&gt;='2.5 CAPEX'!$F83*'1.1 Allgemein'!$I$27,
IF(SUM(OFFSET(BW83,0,-MIN(MAX($F83-2,0),COLUMN(BJ83)-1),1,MIN(MAX($F83-1,0),COLUMN(BJ83))))=0,$J83,""),"")),"")),""),"")</f>
        <v/>
      </c>
      <c r="BY83" s="340" t="str">
        <f ca="1">IF(BY$5&lt;&gt;"",
IF(BY$5&gt;='2.1 Kraftwerk allgemein'!$F$15,
IF(BY$5&lt;='2.1 Kraftwerk allgemein'!$F$16,
$J83*INDEX('2.1 Kraftwerk allgemein'!$H$16:$S$16,,MATCH('2.5 CAPEX'!BY$5,'2.1 Kraftwerk allgemein'!$H$15:$S$15,0)),
IF(AND($M83="x",$F83&lt;&gt;0),
IF($F83=1,$J83,
IF('2.1 Kraftwerk allgemein'!$F$17-'2.5 CAPEX'!BY$5&gt;='2.5 CAPEX'!$F83*'1.1 Allgemein'!$I$27,
IF(SUM(OFFSET(BX83,0,-MIN(MAX($F83-2,0),COLUMN(BK83)-1),1,MIN(MAX($F83-1,0),COLUMN(BK83))))=0,$J83,""),"")),"")),""),"")</f>
        <v/>
      </c>
      <c r="BZ83" s="340" t="str">
        <f ca="1">IF(BZ$5&lt;&gt;"",
IF(BZ$5&gt;='2.1 Kraftwerk allgemein'!$F$15,
IF(BZ$5&lt;='2.1 Kraftwerk allgemein'!$F$16,
$J83*INDEX('2.1 Kraftwerk allgemein'!$H$16:$S$16,,MATCH('2.5 CAPEX'!BZ$5,'2.1 Kraftwerk allgemein'!$H$15:$S$15,0)),
IF(AND($M83="x",$F83&lt;&gt;0),
IF($F83=1,$J83,
IF('2.1 Kraftwerk allgemein'!$F$17-'2.5 CAPEX'!BZ$5&gt;='2.5 CAPEX'!$F83*'1.1 Allgemein'!$I$27,
IF(SUM(OFFSET(BY83,0,-MIN(MAX($F83-2,0),COLUMN(BL83)-1),1,MIN(MAX($F83-1,0),COLUMN(BL83))))=0,$J83,""),"")),"")),""),"")</f>
        <v/>
      </c>
      <c r="CA83" s="340" t="str">
        <f ca="1">IF(CA$5&lt;&gt;"",
IF(CA$5&gt;='2.1 Kraftwerk allgemein'!$F$15,
IF(CA$5&lt;='2.1 Kraftwerk allgemein'!$F$16,
$J83*INDEX('2.1 Kraftwerk allgemein'!$H$16:$S$16,,MATCH('2.5 CAPEX'!CA$5,'2.1 Kraftwerk allgemein'!$H$15:$S$15,0)),
IF(AND($M83="x",$F83&lt;&gt;0),
IF($F83=1,$J83,
IF('2.1 Kraftwerk allgemein'!$F$17-'2.5 CAPEX'!CA$5&gt;='2.5 CAPEX'!$F83*'1.1 Allgemein'!$I$27,
IF(SUM(OFFSET(BZ83,0,-MIN(MAX($F83-2,0),COLUMN(BM83)-1),1,MIN(MAX($F83-1,0),COLUMN(BM83))))=0,$J83,""),"")),"")),""),"")</f>
        <v/>
      </c>
      <c r="CB83" s="340" t="str">
        <f ca="1">IF(CB$5&lt;&gt;"",
IF(CB$5&gt;='2.1 Kraftwerk allgemein'!$F$15,
IF(CB$5&lt;='2.1 Kraftwerk allgemein'!$F$16,
$J83*INDEX('2.1 Kraftwerk allgemein'!$H$16:$S$16,,MATCH('2.5 CAPEX'!CB$5,'2.1 Kraftwerk allgemein'!$H$15:$S$15,0)),
IF(AND($M83="x",$F83&lt;&gt;0),
IF($F83=1,$J83,
IF('2.1 Kraftwerk allgemein'!$F$17-'2.5 CAPEX'!CB$5&gt;='2.5 CAPEX'!$F83*'1.1 Allgemein'!$I$27,
IF(SUM(OFFSET(CA83,0,-MIN(MAX($F83-2,0),COLUMN(BN83)-1),1,MIN(MAX($F83-1,0),COLUMN(BN83))))=0,$J83,""),"")),"")),""),"")</f>
        <v/>
      </c>
      <c r="CC83" s="340" t="str">
        <f ca="1">IF(CC$5&lt;&gt;"",
IF(CC$5&gt;='2.1 Kraftwerk allgemein'!$F$15,
IF(CC$5&lt;='2.1 Kraftwerk allgemein'!$F$16,
$J83*INDEX('2.1 Kraftwerk allgemein'!$H$16:$S$16,,MATCH('2.5 CAPEX'!CC$5,'2.1 Kraftwerk allgemein'!$H$15:$S$15,0)),
IF(AND($M83="x",$F83&lt;&gt;0),
IF($F83=1,$J83,
IF('2.1 Kraftwerk allgemein'!$F$17-'2.5 CAPEX'!CC$5&gt;='2.5 CAPEX'!$F83*'1.1 Allgemein'!$I$27,
IF(SUM(OFFSET(CB83,0,-MIN(MAX($F83-2,0),COLUMN(BO83)-1),1,MIN(MAX($F83-1,0),COLUMN(BO83))))=0,$J83,""),"")),"")),""),"")</f>
        <v/>
      </c>
      <c r="CD83" s="340" t="str">
        <f ca="1">IF(CD$5&lt;&gt;"",
IF(CD$5&gt;='2.1 Kraftwerk allgemein'!$F$15,
IF(CD$5&lt;='2.1 Kraftwerk allgemein'!$F$16,
$J83*INDEX('2.1 Kraftwerk allgemein'!$H$16:$S$16,,MATCH('2.5 CAPEX'!CD$5,'2.1 Kraftwerk allgemein'!$H$15:$S$15,0)),
IF(AND($M83="x",$F83&lt;&gt;0),
IF($F83=1,$J83,
IF('2.1 Kraftwerk allgemein'!$F$17-'2.5 CAPEX'!CD$5&gt;='2.5 CAPEX'!$F83*'1.1 Allgemein'!$I$27,
IF(SUM(OFFSET(CC83,0,-MIN(MAX($F83-2,0),COLUMN(BP83)-1),1,MIN(MAX($F83-1,0),COLUMN(BP83))))=0,$J83,""),"")),"")),""),"")</f>
        <v/>
      </c>
      <c r="CE83" s="340" t="str">
        <f ca="1">IF(CE$5&lt;&gt;"",
IF(CE$5&gt;='2.1 Kraftwerk allgemein'!$F$15,
IF(CE$5&lt;='2.1 Kraftwerk allgemein'!$F$16,
$J83*INDEX('2.1 Kraftwerk allgemein'!$H$16:$S$16,,MATCH('2.5 CAPEX'!CE$5,'2.1 Kraftwerk allgemein'!$H$15:$S$15,0)),
IF(AND($M83="x",$F83&lt;&gt;0),
IF($F83=1,$J83,
IF('2.1 Kraftwerk allgemein'!$F$17-'2.5 CAPEX'!CE$5&gt;='2.5 CAPEX'!$F83*'1.1 Allgemein'!$I$27,
IF(SUM(OFFSET(CD83,0,-MIN(MAX($F83-2,0),COLUMN(BQ83)-1),1,MIN(MAX($F83-1,0),COLUMN(BQ83))))=0,$J83,""),"")),"")),""),"")</f>
        <v/>
      </c>
      <c r="CF83" s="340" t="str">
        <f ca="1">IF(CF$5&lt;&gt;"",
IF(CF$5&gt;='2.1 Kraftwerk allgemein'!$F$15,
IF(CF$5&lt;='2.1 Kraftwerk allgemein'!$F$16,
$J83*INDEX('2.1 Kraftwerk allgemein'!$H$16:$S$16,,MATCH('2.5 CAPEX'!CF$5,'2.1 Kraftwerk allgemein'!$H$15:$S$15,0)),
IF(AND($M83="x",$F83&lt;&gt;0),
IF($F83=1,$J83,
IF('2.1 Kraftwerk allgemein'!$F$17-'2.5 CAPEX'!CF$5&gt;='2.5 CAPEX'!$F83*'1.1 Allgemein'!$I$27,
IF(SUM(OFFSET(CE83,0,-MIN(MAX($F83-2,0),COLUMN(BR83)-1),1,MIN(MAX($F83-1,0),COLUMN(BR83))))=0,$J83,""),"")),"")),""),"")</f>
        <v/>
      </c>
      <c r="CG83" s="340" t="str">
        <f ca="1">IF(CG$5&lt;&gt;"",
IF(CG$5&gt;='2.1 Kraftwerk allgemein'!$F$15,
IF(CG$5&lt;='2.1 Kraftwerk allgemein'!$F$16,
$J83*INDEX('2.1 Kraftwerk allgemein'!$H$16:$S$16,,MATCH('2.5 CAPEX'!CG$5,'2.1 Kraftwerk allgemein'!$H$15:$S$15,0)),
IF(AND($M83="x",$F83&lt;&gt;0),
IF($F83=1,$J83,
IF('2.1 Kraftwerk allgemein'!$F$17-'2.5 CAPEX'!CG$5&gt;='2.5 CAPEX'!$F83*'1.1 Allgemein'!$I$27,
IF(SUM(OFFSET(CF83,0,-MIN(MAX($F83-2,0),COLUMN(BS83)-1),1,MIN(MAX($F83-1,0),COLUMN(BS83))))=0,$J83,""),"")),"")),""),"")</f>
        <v/>
      </c>
      <c r="CH83" s="340" t="str">
        <f ca="1">IF(CH$5&lt;&gt;"",
IF(CH$5&gt;='2.1 Kraftwerk allgemein'!$F$15,
IF(CH$5&lt;='2.1 Kraftwerk allgemein'!$F$16,
$J83*INDEX('2.1 Kraftwerk allgemein'!$H$16:$S$16,,MATCH('2.5 CAPEX'!CH$5,'2.1 Kraftwerk allgemein'!$H$15:$S$15,0)),
IF(AND($M83="x",$F83&lt;&gt;0),
IF($F83=1,$J83,
IF('2.1 Kraftwerk allgemein'!$F$17-'2.5 CAPEX'!CH$5&gt;='2.5 CAPEX'!$F83*'1.1 Allgemein'!$I$27,
IF(SUM(OFFSET(CG83,0,-MIN(MAX($F83-2,0),COLUMN(BT83)-1),1,MIN(MAX($F83-1,0),COLUMN(BT83))))=0,$J83,""),"")),"")),""),"")</f>
        <v/>
      </c>
      <c r="CI83" s="340" t="str">
        <f ca="1">IF(CI$5&lt;&gt;"",
IF(CI$5&gt;='2.1 Kraftwerk allgemein'!$F$15,
IF(CI$5&lt;='2.1 Kraftwerk allgemein'!$F$16,
$J83*INDEX('2.1 Kraftwerk allgemein'!$H$16:$S$16,,MATCH('2.5 CAPEX'!CI$5,'2.1 Kraftwerk allgemein'!$H$15:$S$15,0)),
IF(AND($M83="x",$F83&lt;&gt;0),
IF($F83=1,$J83,
IF('2.1 Kraftwerk allgemein'!$F$17-'2.5 CAPEX'!CI$5&gt;='2.5 CAPEX'!$F83*'1.1 Allgemein'!$I$27,
IF(SUM(OFFSET(CH83,0,-MIN(MAX($F83-2,0),COLUMN(BU83)-1),1,MIN(MAX($F83-1,0),COLUMN(BU83))))=0,$J83,""),"")),"")),""),"")</f>
        <v/>
      </c>
      <c r="CJ83" s="340" t="str">
        <f ca="1">IF(CJ$5&lt;&gt;"",
IF(CJ$5&gt;='2.1 Kraftwerk allgemein'!$F$15,
IF(CJ$5&lt;='2.1 Kraftwerk allgemein'!$F$16,
$J83*INDEX('2.1 Kraftwerk allgemein'!$H$16:$S$16,,MATCH('2.5 CAPEX'!CJ$5,'2.1 Kraftwerk allgemein'!$H$15:$S$15,0)),
IF(AND($M83="x",$F83&lt;&gt;0),
IF($F83=1,$J83,
IF('2.1 Kraftwerk allgemein'!$F$17-'2.5 CAPEX'!CJ$5&gt;='2.5 CAPEX'!$F83*'1.1 Allgemein'!$I$27,
IF(SUM(OFFSET(CI83,0,-MIN(MAX($F83-2,0),COLUMN(BV83)-1),1,MIN(MAX($F83-1,0),COLUMN(BV83))))=0,$J83,""),"")),"")),""),"")</f>
        <v/>
      </c>
      <c r="CK83" s="340" t="str">
        <f ca="1">IF(CK$5&lt;&gt;"",
IF(CK$5&gt;='2.1 Kraftwerk allgemein'!$F$15,
IF(CK$5&lt;='2.1 Kraftwerk allgemein'!$F$16,
$J83*INDEX('2.1 Kraftwerk allgemein'!$H$16:$S$16,,MATCH('2.5 CAPEX'!CK$5,'2.1 Kraftwerk allgemein'!$H$15:$S$15,0)),
IF(AND($M83="x",$F83&lt;&gt;0),
IF($F83=1,$J83,
IF('2.1 Kraftwerk allgemein'!$F$17-'2.5 CAPEX'!CK$5&gt;='2.5 CAPEX'!$F83*'1.1 Allgemein'!$I$27,
IF(SUM(OFFSET(CJ83,0,-MIN(MAX($F83-2,0),COLUMN(BW83)-1),1,MIN(MAX($F83-1,0),COLUMN(BW83))))=0,$J83,""),"")),"")),""),"")</f>
        <v/>
      </c>
      <c r="CL83" s="340" t="str">
        <f ca="1">IF(CL$5&lt;&gt;"",
IF(CL$5&gt;='2.1 Kraftwerk allgemein'!$F$15,
IF(CL$5&lt;='2.1 Kraftwerk allgemein'!$F$16,
$J83*INDEX('2.1 Kraftwerk allgemein'!$H$16:$S$16,,MATCH('2.5 CAPEX'!CL$5,'2.1 Kraftwerk allgemein'!$H$15:$S$15,0)),
IF(AND($M83="x",$F83&lt;&gt;0),
IF($F83=1,$J83,
IF('2.1 Kraftwerk allgemein'!$F$17-'2.5 CAPEX'!CL$5&gt;='2.5 CAPEX'!$F83*'1.1 Allgemein'!$I$27,
IF(SUM(OFFSET(CK83,0,-MIN(MAX($F83-2,0),COLUMN(BX83)-1),1,MIN(MAX($F83-1,0),COLUMN(BX83))))=0,$J83,""),"")),"")),""),"")</f>
        <v/>
      </c>
      <c r="CM83" s="340" t="str">
        <f ca="1">IF(CM$5&lt;&gt;"",
IF(CM$5&gt;='2.1 Kraftwerk allgemein'!$F$15,
IF(CM$5&lt;='2.1 Kraftwerk allgemein'!$F$16,
$J83*INDEX('2.1 Kraftwerk allgemein'!$H$16:$S$16,,MATCH('2.5 CAPEX'!CM$5,'2.1 Kraftwerk allgemein'!$H$15:$S$15,0)),
IF(AND($M83="x",$F83&lt;&gt;0),
IF($F83=1,$J83,
IF('2.1 Kraftwerk allgemein'!$F$17-'2.5 CAPEX'!CM$5&gt;='2.5 CAPEX'!$F83*'1.1 Allgemein'!$I$27,
IF(SUM(OFFSET(CL83,0,-MIN(MAX($F83-2,0),COLUMN(BY83)-1),1,MIN(MAX($F83-1,0),COLUMN(BY83))))=0,$J83,""),"")),"")),""),"")</f>
        <v/>
      </c>
      <c r="CN83" s="340" t="str">
        <f ca="1">IF(CN$5&lt;&gt;"",
IF(CN$5&gt;='2.1 Kraftwerk allgemein'!$F$15,
IF(CN$5&lt;='2.1 Kraftwerk allgemein'!$F$16,
$J83*INDEX('2.1 Kraftwerk allgemein'!$H$16:$S$16,,MATCH('2.5 CAPEX'!CN$5,'2.1 Kraftwerk allgemein'!$H$15:$S$15,0)),
IF(AND($M83="x",$F83&lt;&gt;0),
IF($F83=1,$J83,
IF('2.1 Kraftwerk allgemein'!$F$17-'2.5 CAPEX'!CN$5&gt;='2.5 CAPEX'!$F83*'1.1 Allgemein'!$I$27,
IF(SUM(OFFSET(CM83,0,-MIN(MAX($F83-2,0),COLUMN(BZ83)-1),1,MIN(MAX($F83-1,0),COLUMN(BZ83))))=0,$J83,""),"")),"")),""),"")</f>
        <v/>
      </c>
      <c r="CO83" s="340" t="str">
        <f ca="1">IF(CO$5&lt;&gt;"",
IF(CO$5&gt;='2.1 Kraftwerk allgemein'!$F$15,
IF(CO$5&lt;='2.1 Kraftwerk allgemein'!$F$16,
$J83*INDEX('2.1 Kraftwerk allgemein'!$H$16:$S$16,,MATCH('2.5 CAPEX'!CO$5,'2.1 Kraftwerk allgemein'!$H$15:$S$15,0)),
IF(AND($M83="x",$F83&lt;&gt;0),
IF($F83=1,$J83,
IF('2.1 Kraftwerk allgemein'!$F$17-'2.5 CAPEX'!CO$5&gt;='2.5 CAPEX'!$F83*'1.1 Allgemein'!$I$27,
IF(SUM(OFFSET(CN83,0,-MIN(MAX($F83-2,0),COLUMN(CA83)-1),1,MIN(MAX($F83-1,0),COLUMN(CA83))))=0,$J83,""),"")),"")),""),"")</f>
        <v/>
      </c>
      <c r="CP83" s="340" t="str">
        <f ca="1">IF(CP$5&lt;&gt;"",
IF(CP$5&gt;='2.1 Kraftwerk allgemein'!$F$15,
IF(CP$5&lt;='2.1 Kraftwerk allgemein'!$F$16,
$J83*INDEX('2.1 Kraftwerk allgemein'!$H$16:$S$16,,MATCH('2.5 CAPEX'!CP$5,'2.1 Kraftwerk allgemein'!$H$15:$S$15,0)),
IF(AND($M83="x",$F83&lt;&gt;0),
IF($F83=1,$J83,
IF('2.1 Kraftwerk allgemein'!$F$17-'2.5 CAPEX'!CP$5&gt;='2.5 CAPEX'!$F83*'1.1 Allgemein'!$I$27,
IF(SUM(OFFSET(CO83,0,-MIN(MAX($F83-2,0),COLUMN(CB83)-1),1,MIN(MAX($F83-1,0),COLUMN(CB83))))=0,$J83,""),"")),"")),""),"")</f>
        <v/>
      </c>
      <c r="CQ83" s="340" t="str">
        <f ca="1">IF(CQ$5&lt;&gt;"",
IF(CQ$5&gt;='2.1 Kraftwerk allgemein'!$F$15,
IF(CQ$5&lt;='2.1 Kraftwerk allgemein'!$F$16,
$J83*INDEX('2.1 Kraftwerk allgemein'!$H$16:$S$16,,MATCH('2.5 CAPEX'!CQ$5,'2.1 Kraftwerk allgemein'!$H$15:$S$15,0)),
IF(AND($M83="x",$F83&lt;&gt;0),
IF($F83=1,$J83,
IF('2.1 Kraftwerk allgemein'!$F$17-'2.5 CAPEX'!CQ$5&gt;='2.5 CAPEX'!$F83*'1.1 Allgemein'!$I$27,
IF(SUM(OFFSET(CP83,0,-MIN(MAX($F83-2,0),COLUMN(CC83)-1),1,MIN(MAX($F83-1,0),COLUMN(CC83))))=0,$J83,""),"")),"")),""),"")</f>
        <v/>
      </c>
      <c r="CR83" s="340" t="str">
        <f ca="1">IF(CR$5&lt;&gt;"",
IF(CR$5&gt;='2.1 Kraftwerk allgemein'!$F$15,
IF(CR$5&lt;='2.1 Kraftwerk allgemein'!$F$16,
$J83*INDEX('2.1 Kraftwerk allgemein'!$H$16:$S$16,,MATCH('2.5 CAPEX'!CR$5,'2.1 Kraftwerk allgemein'!$H$15:$S$15,0)),
IF(AND($M83="x",$F83&lt;&gt;0),
IF($F83=1,$J83,
IF('2.1 Kraftwerk allgemein'!$F$17-'2.5 CAPEX'!CR$5&gt;='2.5 CAPEX'!$F83*'1.1 Allgemein'!$I$27,
IF(SUM(OFFSET(CQ83,0,-MIN(MAX($F83-2,0),COLUMN(CD83)-1),1,MIN(MAX($F83-1,0),COLUMN(CD83))))=0,$J83,""),"")),"")),""),"")</f>
        <v/>
      </c>
      <c r="CS83" s="340" t="str">
        <f ca="1">IF(CS$5&lt;&gt;"",
IF(CS$5&gt;='2.1 Kraftwerk allgemein'!$F$15,
IF(CS$5&lt;='2.1 Kraftwerk allgemein'!$F$16,
$J83*INDEX('2.1 Kraftwerk allgemein'!$H$16:$S$16,,MATCH('2.5 CAPEX'!CS$5,'2.1 Kraftwerk allgemein'!$H$15:$S$15,0)),
IF(AND($M83="x",$F83&lt;&gt;0),
IF($F83=1,$J83,
IF('2.1 Kraftwerk allgemein'!$F$17-'2.5 CAPEX'!CS$5&gt;='2.5 CAPEX'!$F83*'1.1 Allgemein'!$I$27,
IF(SUM(OFFSET(CR83,0,-MIN(MAX($F83-2,0),COLUMN(CE83)-1),1,MIN(MAX($F83-1,0),COLUMN(CE83))))=0,$J83,""),"")),"")),""),"")</f>
        <v/>
      </c>
      <c r="CT83" s="340" t="str">
        <f ca="1">IF(CT$5&lt;&gt;"",
IF(CT$5&gt;='2.1 Kraftwerk allgemein'!$F$15,
IF(CT$5&lt;='2.1 Kraftwerk allgemein'!$F$16,
$J83*INDEX('2.1 Kraftwerk allgemein'!$H$16:$S$16,,MATCH('2.5 CAPEX'!CT$5,'2.1 Kraftwerk allgemein'!$H$15:$S$15,0)),
IF(AND($M83="x",$F83&lt;&gt;0),
IF($F83=1,$J83,
IF('2.1 Kraftwerk allgemein'!$F$17-'2.5 CAPEX'!CT$5&gt;='2.5 CAPEX'!$F83*'1.1 Allgemein'!$I$27,
IF(SUM(OFFSET(CS83,0,-MIN(MAX($F83-2,0),COLUMN(CF83)-1),1,MIN(MAX($F83-1,0),COLUMN(CF83))))=0,$J83,""),"")),"")),""),"")</f>
        <v/>
      </c>
      <c r="CU83" s="340" t="str">
        <f ca="1">IF(CU$5&lt;&gt;"",
IF(CU$5&gt;='2.1 Kraftwerk allgemein'!$F$15,
IF(CU$5&lt;='2.1 Kraftwerk allgemein'!$F$16,
$J83*INDEX('2.1 Kraftwerk allgemein'!$H$16:$S$16,,MATCH('2.5 CAPEX'!CU$5,'2.1 Kraftwerk allgemein'!$H$15:$S$15,0)),
IF(AND($M83="x",$F83&lt;&gt;0),
IF($F83=1,$J83,
IF('2.1 Kraftwerk allgemein'!$F$17-'2.5 CAPEX'!CU$5&gt;='2.5 CAPEX'!$F83*'1.1 Allgemein'!$I$27,
IF(SUM(OFFSET(CT83,0,-MIN(MAX($F83-2,0),COLUMN(CG83)-1),1,MIN(MAX($F83-1,0),COLUMN(CG83))))=0,$J83,""),"")),"")),""),"")</f>
        <v/>
      </c>
      <c r="CV83" s="340" t="str">
        <f ca="1">IF(CV$5&lt;&gt;"",
IF(CV$5&gt;='2.1 Kraftwerk allgemein'!$F$15,
IF(CV$5&lt;='2.1 Kraftwerk allgemein'!$F$16,
$J83*INDEX('2.1 Kraftwerk allgemein'!$H$16:$S$16,,MATCH('2.5 CAPEX'!CV$5,'2.1 Kraftwerk allgemein'!$H$15:$S$15,0)),
IF(AND($M83="x",$F83&lt;&gt;0),
IF($F83=1,$J83,
IF('2.1 Kraftwerk allgemein'!$F$17-'2.5 CAPEX'!CV$5&gt;='2.5 CAPEX'!$F83*'1.1 Allgemein'!$I$27,
IF(SUM(OFFSET(CU83,0,-MIN(MAX($F83-2,0),COLUMN(CH83)-1),1,MIN(MAX($F83-1,0),COLUMN(CH83))))=0,$J83,""),"")),"")),""),"")</f>
        <v/>
      </c>
      <c r="CW83" s="340" t="str">
        <f ca="1">IF(CW$5&lt;&gt;"",
IF(CW$5&gt;='2.1 Kraftwerk allgemein'!$F$15,
IF(CW$5&lt;='2.1 Kraftwerk allgemein'!$F$16,
$J83*INDEX('2.1 Kraftwerk allgemein'!$H$16:$S$16,,MATCH('2.5 CAPEX'!CW$5,'2.1 Kraftwerk allgemein'!$H$15:$S$15,0)),
IF(AND($M83="x",$F83&lt;&gt;0),
IF($F83=1,$J83,
IF('2.1 Kraftwerk allgemein'!$F$17-'2.5 CAPEX'!CW$5&gt;='2.5 CAPEX'!$F83*'1.1 Allgemein'!$I$27,
IF(SUM(OFFSET(CV83,0,-MIN(MAX($F83-2,0),COLUMN(CI83)-1),1,MIN(MAX($F83-1,0),COLUMN(CI83))))=0,$J83,""),"")),"")),""),"")</f>
        <v/>
      </c>
      <c r="CX83" s="340" t="str">
        <f ca="1">IF(CX$5&lt;&gt;"",
IF(CX$5&gt;='2.1 Kraftwerk allgemein'!$F$15,
IF(CX$5&lt;='2.1 Kraftwerk allgemein'!$F$16,
$J83*INDEX('2.1 Kraftwerk allgemein'!$H$16:$S$16,,MATCH('2.5 CAPEX'!CX$5,'2.1 Kraftwerk allgemein'!$H$15:$S$15,0)),
IF(AND($M83="x",$F83&lt;&gt;0),
IF($F83=1,$J83,
IF('2.1 Kraftwerk allgemein'!$F$17-'2.5 CAPEX'!CX$5&gt;='2.5 CAPEX'!$F83*'1.1 Allgemein'!$I$27,
IF(SUM(OFFSET(CW83,0,-MIN(MAX($F83-2,0),COLUMN(CJ83)-1),1,MIN(MAX($F83-1,0),COLUMN(CJ83))))=0,$J83,""),"")),"")),""),"")</f>
        <v/>
      </c>
      <c r="CY83" s="340" t="str">
        <f ca="1">IF(CY$5&lt;&gt;"",
IF(CY$5&gt;='2.1 Kraftwerk allgemein'!$F$15,
IF(CY$5&lt;='2.1 Kraftwerk allgemein'!$F$16,
$J83*INDEX('2.1 Kraftwerk allgemein'!$H$16:$S$16,,MATCH('2.5 CAPEX'!CY$5,'2.1 Kraftwerk allgemein'!$H$15:$S$15,0)),
IF(AND($M83="x",$F83&lt;&gt;0),
IF($F83=1,$J83,
IF('2.1 Kraftwerk allgemein'!$F$17-'2.5 CAPEX'!CY$5&gt;='2.5 CAPEX'!$F83*'1.1 Allgemein'!$I$27,
IF(SUM(OFFSET(CX83,0,-MIN(MAX($F83-2,0),COLUMN(CK83)-1),1,MIN(MAX($F83-1,0),COLUMN(CK83))))=0,$J83,""),"")),"")),""),"")</f>
        <v/>
      </c>
      <c r="CZ83" s="340" t="str">
        <f ca="1">IF(CZ$5&lt;&gt;"",
IF(CZ$5&gt;='2.1 Kraftwerk allgemein'!$F$15,
IF(CZ$5&lt;='2.1 Kraftwerk allgemein'!$F$16,
$J83*INDEX('2.1 Kraftwerk allgemein'!$H$16:$S$16,,MATCH('2.5 CAPEX'!CZ$5,'2.1 Kraftwerk allgemein'!$H$15:$S$15,0)),
IF(AND($M83="x",$F83&lt;&gt;0),
IF($F83=1,$J83,
IF('2.1 Kraftwerk allgemein'!$F$17-'2.5 CAPEX'!CZ$5&gt;='2.5 CAPEX'!$F83*'1.1 Allgemein'!$I$27,
IF(SUM(OFFSET(CY83,0,-MIN(MAX($F83-2,0),COLUMN(CL83)-1),1,MIN(MAX($F83-1,0),COLUMN(CL83))))=0,$J83,""),"")),"")),""),"")</f>
        <v/>
      </c>
      <c r="DA83" s="340" t="str">
        <f ca="1">IF(DA$5&lt;&gt;"",
IF(DA$5&gt;='2.1 Kraftwerk allgemein'!$F$15,
IF(DA$5&lt;='2.1 Kraftwerk allgemein'!$F$16,
$J83*INDEX('2.1 Kraftwerk allgemein'!$H$16:$S$16,,MATCH('2.5 CAPEX'!DA$5,'2.1 Kraftwerk allgemein'!$H$15:$S$15,0)),
IF(AND($M83="x",$F83&lt;&gt;0),
IF($F83=1,$J83,
IF('2.1 Kraftwerk allgemein'!$F$17-'2.5 CAPEX'!DA$5&gt;='2.5 CAPEX'!$F83*'1.1 Allgemein'!$I$27,
IF(SUM(OFFSET(CZ83,0,-MIN(MAX($F83-2,0),COLUMN(CM83)-1),1,MIN(MAX($F83-1,0),COLUMN(CM83))))=0,$J83,""),"")),"")),""),"")</f>
        <v/>
      </c>
      <c r="DB83" s="340" t="str">
        <f ca="1">IF(DB$5&lt;&gt;"",
IF(DB$5&gt;='2.1 Kraftwerk allgemein'!$F$15,
IF(DB$5&lt;='2.1 Kraftwerk allgemein'!$F$16,
$J83*INDEX('2.1 Kraftwerk allgemein'!$H$16:$S$16,,MATCH('2.5 CAPEX'!DB$5,'2.1 Kraftwerk allgemein'!$H$15:$S$15,0)),
IF(AND($M83="x",$F83&lt;&gt;0),
IF($F83=1,$J83,
IF('2.1 Kraftwerk allgemein'!$F$17-'2.5 CAPEX'!DB$5&gt;='2.5 CAPEX'!$F83*'1.1 Allgemein'!$I$27,
IF(SUM(OFFSET(DA83,0,-MIN(MAX($F83-2,0),COLUMN(CN83)-1),1,MIN(MAX($F83-1,0),COLUMN(CN83))))=0,$J83,""),"")),"")),""),"")</f>
        <v/>
      </c>
      <c r="DC83" s="340" t="str">
        <f ca="1">IF(DC$5&lt;&gt;"",
IF(DC$5&gt;='2.1 Kraftwerk allgemein'!$F$15,
IF(DC$5&lt;='2.1 Kraftwerk allgemein'!$F$16,
$J83*INDEX('2.1 Kraftwerk allgemein'!$H$16:$S$16,,MATCH('2.5 CAPEX'!DC$5,'2.1 Kraftwerk allgemein'!$H$15:$S$15,0)),
IF(AND($M83="x",$F83&lt;&gt;0),
IF($F83=1,$J83,
IF('2.1 Kraftwerk allgemein'!$F$17-'2.5 CAPEX'!DC$5&gt;='2.5 CAPEX'!$F83*'1.1 Allgemein'!$I$27,
IF(SUM(OFFSET(DB83,0,-MIN(MAX($F83-2,0),COLUMN(CO83)-1),1,MIN(MAX($F83-1,0),COLUMN(CO83))))=0,$J83,""),"")),"")),""),"")</f>
        <v/>
      </c>
      <c r="DD83" s="340" t="str">
        <f ca="1">IF(DD$5&lt;&gt;"",
IF(DD$5&gt;='2.1 Kraftwerk allgemein'!$F$15,
IF(DD$5&lt;='2.1 Kraftwerk allgemein'!$F$16,
$J83*INDEX('2.1 Kraftwerk allgemein'!$H$16:$S$16,,MATCH('2.5 CAPEX'!DD$5,'2.1 Kraftwerk allgemein'!$H$15:$S$15,0)),
IF(AND($M83="x",$F83&lt;&gt;0),
IF($F83=1,$J83,
IF('2.1 Kraftwerk allgemein'!$F$17-'2.5 CAPEX'!DD$5&gt;='2.5 CAPEX'!$F83*'1.1 Allgemein'!$I$27,
IF(SUM(OFFSET(DC83,0,-MIN(MAX($F83-2,0),COLUMN(CP83)-1),1,MIN(MAX($F83-1,0),COLUMN(CP83))))=0,$J83,""),"")),"")),""),"")</f>
        <v/>
      </c>
      <c r="DE83" s="340" t="str">
        <f ca="1">IF(DE$5&lt;&gt;"",
IF(DE$5&gt;='2.1 Kraftwerk allgemein'!$F$15,
IF(DE$5&lt;='2.1 Kraftwerk allgemein'!$F$16,
$J83*INDEX('2.1 Kraftwerk allgemein'!$H$16:$S$16,,MATCH('2.5 CAPEX'!DE$5,'2.1 Kraftwerk allgemein'!$H$15:$S$15,0)),
IF(AND($M83="x",$F83&lt;&gt;0),
IF($F83=1,$J83,
IF('2.1 Kraftwerk allgemein'!$F$17-'2.5 CAPEX'!DE$5&gt;='2.5 CAPEX'!$F83*'1.1 Allgemein'!$I$27,
IF(SUM(OFFSET(DD83,0,-MIN(MAX($F83-2,0),COLUMN(CQ83)-1),1,MIN(MAX($F83-1,0),COLUMN(CQ83))))=0,$J83,""),"")),"")),""),"")</f>
        <v/>
      </c>
      <c r="DF83" s="340" t="str">
        <f ca="1">IF(DF$5&lt;&gt;"",
IF(DF$5&gt;='2.1 Kraftwerk allgemein'!$F$15,
IF(DF$5&lt;='2.1 Kraftwerk allgemein'!$F$16,
$J83*INDEX('2.1 Kraftwerk allgemein'!$H$16:$S$16,,MATCH('2.5 CAPEX'!DF$5,'2.1 Kraftwerk allgemein'!$H$15:$S$15,0)),
IF(AND($M83="x",$F83&lt;&gt;0),
IF($F83=1,$J83,
IF('2.1 Kraftwerk allgemein'!$F$17-'2.5 CAPEX'!DF$5&gt;='2.5 CAPEX'!$F83*'1.1 Allgemein'!$I$27,
IF(SUM(OFFSET(DE83,0,-MIN(MAX($F83-2,0),COLUMN(CR83)-1),1,MIN(MAX($F83-1,0),COLUMN(CR83))))=0,$J83,""),"")),"")),""),"")</f>
        <v/>
      </c>
      <c r="DG83" s="340" t="str">
        <f ca="1">IF(DG$5&lt;&gt;"",
IF(DG$5&gt;='2.1 Kraftwerk allgemein'!$F$15,
IF(DG$5&lt;='2.1 Kraftwerk allgemein'!$F$16,
$J83*INDEX('2.1 Kraftwerk allgemein'!$H$16:$S$16,,MATCH('2.5 CAPEX'!DG$5,'2.1 Kraftwerk allgemein'!$H$15:$S$15,0)),
IF(AND($M83="x",$F83&lt;&gt;0),
IF($F83=1,$J83,
IF('2.1 Kraftwerk allgemein'!$F$17-'2.5 CAPEX'!DG$5&gt;='2.5 CAPEX'!$F83*'1.1 Allgemein'!$I$27,
IF(SUM(OFFSET(DF83,0,-MIN(MAX($F83-2,0),COLUMN(CS83)-1),1,MIN(MAX($F83-1,0),COLUMN(CS83))))=0,$J83,""),"")),"")),""),"")</f>
        <v/>
      </c>
      <c r="DH83" s="340" t="str">
        <f ca="1">IF(DH$5&lt;&gt;"",
IF(DH$5&gt;='2.1 Kraftwerk allgemein'!$F$15,
IF(DH$5&lt;='2.1 Kraftwerk allgemein'!$F$16,
$J83*INDEX('2.1 Kraftwerk allgemein'!$H$16:$S$16,,MATCH('2.5 CAPEX'!DH$5,'2.1 Kraftwerk allgemein'!$H$15:$S$15,0)),
IF(AND($M83="x",$F83&lt;&gt;0),
IF($F83=1,$J83,
IF('2.1 Kraftwerk allgemein'!$F$17-'2.5 CAPEX'!DH$5&gt;='2.5 CAPEX'!$F83*'1.1 Allgemein'!$I$27,
IF(SUM(OFFSET(DG83,0,-MIN(MAX($F83-2,0),COLUMN(CT83)-1),1,MIN(MAX($F83-1,0),COLUMN(CT83))))=0,$J83,""),"")),"")),""),"")</f>
        <v/>
      </c>
      <c r="DI83" s="340" t="str">
        <f ca="1">IF(DI$5&lt;&gt;"",
IF(DI$5&gt;='2.1 Kraftwerk allgemein'!$F$15,
IF(DI$5&lt;='2.1 Kraftwerk allgemein'!$F$16,
$J83*INDEX('2.1 Kraftwerk allgemein'!$H$16:$S$16,,MATCH('2.5 CAPEX'!DI$5,'2.1 Kraftwerk allgemein'!$H$15:$S$15,0)),
IF(AND($M83="x",$F83&lt;&gt;0),
IF($F83=1,$J83,
IF('2.1 Kraftwerk allgemein'!$F$17-'2.5 CAPEX'!DI$5&gt;='2.5 CAPEX'!$F83*'1.1 Allgemein'!$I$27,
IF(SUM(OFFSET(DH83,0,-MIN(MAX($F83-2,0),COLUMN(CU83)-1),1,MIN(MAX($F83-1,0),COLUMN(CU83))))=0,$J83,""),"")),"")),""),"")</f>
        <v/>
      </c>
      <c r="DJ83" s="340" t="str">
        <f ca="1">IF(DJ$5&lt;&gt;"",
IF(DJ$5&gt;='2.1 Kraftwerk allgemein'!$F$15,
IF(DJ$5&lt;='2.1 Kraftwerk allgemein'!$F$16,
$J83*INDEX('2.1 Kraftwerk allgemein'!$H$16:$S$16,,MATCH('2.5 CAPEX'!DJ$5,'2.1 Kraftwerk allgemein'!$H$15:$S$15,0)),
IF(AND($M83="x",$F83&lt;&gt;0),
IF($F83=1,$J83,
IF('2.1 Kraftwerk allgemein'!$F$17-'2.5 CAPEX'!DJ$5&gt;='2.5 CAPEX'!$F83*'1.1 Allgemein'!$I$27,
IF(SUM(OFFSET(DI83,0,-MIN(MAX($F83-2,0),COLUMN(CV83)-1),1,MIN(MAX($F83-1,0),COLUMN(CV83))))=0,$J83,""),"")),"")),""),"")</f>
        <v/>
      </c>
      <c r="DK83" s="340" t="str">
        <f ca="1">IF(DK$5&lt;&gt;"",
IF(DK$5&gt;='2.1 Kraftwerk allgemein'!$F$15,
IF(DK$5&lt;='2.1 Kraftwerk allgemein'!$F$16,
$J83*INDEX('2.1 Kraftwerk allgemein'!$H$16:$S$16,,MATCH('2.5 CAPEX'!DK$5,'2.1 Kraftwerk allgemein'!$H$15:$S$15,0)),
IF(AND($M83="x",$F83&lt;&gt;0),
IF($F83=1,$J83,
IF('2.1 Kraftwerk allgemein'!$F$17-'2.5 CAPEX'!DK$5&gt;='2.5 CAPEX'!$F83*'1.1 Allgemein'!$I$27,
IF(SUM(OFFSET(DJ83,0,-MIN(MAX($F83-2,0),COLUMN(CW83)-1),1,MIN(MAX($F83-1,0),COLUMN(CW83))))=0,$J83,""),"")),"")),""),"")</f>
        <v/>
      </c>
    </row>
    <row r="84" spans="2:115" ht="15" customHeight="1" x14ac:dyDescent="0.35">
      <c r="D84" s="46">
        <v>3</v>
      </c>
      <c r="E84" s="1"/>
      <c r="F84" s="88"/>
      <c r="G84" s="93">
        <f t="shared" ca="1" si="6"/>
        <v>0</v>
      </c>
      <c r="H84" s="94">
        <f ca="1">SUM(OFFSET(O84,0,0,1,'2.1 Kraftwerk allgemein'!$F$17-'2.5 CAPEX'!$O$5+1))-J84</f>
        <v>0</v>
      </c>
      <c r="I84" s="336"/>
      <c r="J84" s="336"/>
      <c r="K84" s="64"/>
      <c r="L84" s="64"/>
      <c r="M84" s="64"/>
      <c r="N84" s="69"/>
      <c r="O84" s="341"/>
      <c r="P84" s="341"/>
      <c r="Q84" s="341"/>
      <c r="R84" s="341"/>
      <c r="S84" s="341"/>
      <c r="T84" s="341"/>
      <c r="U84" s="341"/>
      <c r="V84" s="341"/>
      <c r="W84" s="341"/>
      <c r="X84" s="341"/>
      <c r="Y84" s="341"/>
      <c r="Z84" s="341"/>
      <c r="AA84" s="341"/>
      <c r="AB84" s="341"/>
      <c r="AC84" s="341"/>
      <c r="AD84" s="341"/>
      <c r="AE84" s="341"/>
      <c r="AF84" s="341"/>
      <c r="AG84" s="341"/>
      <c r="AH84" s="341"/>
      <c r="AI84" s="341"/>
      <c r="AJ84" s="341"/>
      <c r="AK84" s="341"/>
      <c r="AL84" s="341"/>
      <c r="AM84" s="341"/>
      <c r="AN84" s="341"/>
      <c r="AO84" s="341"/>
      <c r="AP84" s="341"/>
      <c r="AQ84" s="341"/>
      <c r="AR84" s="341"/>
      <c r="AS84" s="341"/>
      <c r="AT84" s="341"/>
      <c r="AU84" s="341"/>
      <c r="AV84" s="341"/>
      <c r="AW84" s="341"/>
      <c r="AX84" s="341"/>
      <c r="AY84" s="341"/>
      <c r="AZ84" s="341"/>
      <c r="BA84" s="341"/>
      <c r="BB84" s="341"/>
      <c r="BC84" s="341"/>
      <c r="BD84" s="341"/>
      <c r="BE84" s="341"/>
      <c r="BF84" s="341"/>
      <c r="BG84" s="341"/>
      <c r="BH84" s="341"/>
      <c r="BI84" s="341"/>
      <c r="BJ84" s="341"/>
      <c r="BK84" s="341"/>
      <c r="BL84" s="341"/>
      <c r="BM84" s="341"/>
      <c r="BN84" s="341"/>
      <c r="BO84" s="341"/>
      <c r="BP84" s="341"/>
      <c r="BQ84" s="341"/>
      <c r="BR84" s="341"/>
      <c r="BS84" s="341"/>
      <c r="BT84" s="341"/>
      <c r="BU84" s="341"/>
      <c r="BV84" s="341"/>
      <c r="BW84" s="341"/>
      <c r="BX84" s="341"/>
      <c r="BY84" s="341"/>
      <c r="BZ84" s="341"/>
      <c r="CA84" s="341"/>
      <c r="CB84" s="341"/>
      <c r="CC84" s="341"/>
      <c r="CD84" s="341"/>
      <c r="CE84" s="341"/>
      <c r="CF84" s="341"/>
      <c r="CG84" s="341"/>
      <c r="CH84" s="341"/>
      <c r="CI84" s="341"/>
      <c r="CJ84" s="341"/>
      <c r="CK84" s="341"/>
      <c r="CL84" s="341"/>
      <c r="CM84" s="341"/>
      <c r="CN84" s="341"/>
      <c r="CO84" s="341"/>
      <c r="CP84" s="341"/>
      <c r="CQ84" s="341"/>
      <c r="CR84" s="341"/>
      <c r="CS84" s="341"/>
      <c r="CT84" s="341"/>
      <c r="CU84" s="341"/>
      <c r="CV84" s="341"/>
      <c r="CW84" s="341"/>
      <c r="CX84" s="341"/>
      <c r="CY84" s="341"/>
      <c r="CZ84" s="341"/>
      <c r="DA84" s="341"/>
      <c r="DB84" s="341"/>
      <c r="DC84" s="341"/>
      <c r="DD84" s="341"/>
      <c r="DE84" s="341"/>
      <c r="DF84" s="341"/>
      <c r="DG84" s="341"/>
      <c r="DH84" s="341"/>
      <c r="DI84" s="341"/>
      <c r="DJ84" s="341"/>
      <c r="DK84" s="341"/>
    </row>
    <row r="85" spans="2:115" ht="15" customHeight="1" x14ac:dyDescent="0.35">
      <c r="D85" s="46">
        <v>4</v>
      </c>
      <c r="E85" s="1"/>
      <c r="F85" s="88"/>
      <c r="G85" s="93">
        <f t="shared" ca="1" si="6"/>
        <v>0</v>
      </c>
      <c r="H85" s="94">
        <f ca="1">SUM(OFFSET(O85,0,0,1,'2.1 Kraftwerk allgemein'!$F$17-'2.5 CAPEX'!$O$5+1))-J85</f>
        <v>0</v>
      </c>
      <c r="I85" s="336"/>
      <c r="J85" s="336"/>
      <c r="K85" s="64"/>
      <c r="L85" s="64"/>
      <c r="M85" s="64"/>
      <c r="N85" s="69"/>
      <c r="O85" s="341"/>
      <c r="P85" s="341"/>
      <c r="Q85" s="341"/>
      <c r="R85" s="341"/>
      <c r="S85" s="341"/>
      <c r="T85" s="341"/>
      <c r="U85" s="341"/>
      <c r="V85" s="341"/>
      <c r="W85" s="341"/>
      <c r="X85" s="341"/>
      <c r="Y85" s="341"/>
      <c r="Z85" s="341"/>
      <c r="AA85" s="341"/>
      <c r="AB85" s="341"/>
      <c r="AC85" s="341"/>
      <c r="AD85" s="341"/>
      <c r="AE85" s="341"/>
      <c r="AF85" s="341"/>
      <c r="AG85" s="341"/>
      <c r="AH85" s="341"/>
      <c r="AI85" s="341"/>
      <c r="AJ85" s="341"/>
      <c r="AK85" s="341"/>
      <c r="AL85" s="341"/>
      <c r="AM85" s="341"/>
      <c r="AN85" s="341"/>
      <c r="AO85" s="341"/>
      <c r="AP85" s="341"/>
      <c r="AQ85" s="341"/>
      <c r="AR85" s="341"/>
      <c r="AS85" s="341"/>
      <c r="AT85" s="341"/>
      <c r="AU85" s="341"/>
      <c r="AV85" s="341"/>
      <c r="AW85" s="341"/>
      <c r="AX85" s="341"/>
      <c r="AY85" s="341"/>
      <c r="AZ85" s="341"/>
      <c r="BA85" s="341"/>
      <c r="BB85" s="341"/>
      <c r="BC85" s="341"/>
      <c r="BD85" s="341"/>
      <c r="BE85" s="341"/>
      <c r="BF85" s="341"/>
      <c r="BG85" s="341"/>
      <c r="BH85" s="341"/>
      <c r="BI85" s="341"/>
      <c r="BJ85" s="341"/>
      <c r="BK85" s="341"/>
      <c r="BL85" s="341"/>
      <c r="BM85" s="341"/>
      <c r="BN85" s="341"/>
      <c r="BO85" s="341"/>
      <c r="BP85" s="341"/>
      <c r="BQ85" s="341"/>
      <c r="BR85" s="341"/>
      <c r="BS85" s="341"/>
      <c r="BT85" s="341"/>
      <c r="BU85" s="341"/>
      <c r="BV85" s="341"/>
      <c r="BW85" s="341"/>
      <c r="BX85" s="341"/>
      <c r="BY85" s="341"/>
      <c r="BZ85" s="341"/>
      <c r="CA85" s="341"/>
      <c r="CB85" s="341"/>
      <c r="CC85" s="341"/>
      <c r="CD85" s="341"/>
      <c r="CE85" s="341"/>
      <c r="CF85" s="341"/>
      <c r="CG85" s="341"/>
      <c r="CH85" s="341"/>
      <c r="CI85" s="341"/>
      <c r="CJ85" s="341"/>
      <c r="CK85" s="341"/>
      <c r="CL85" s="341"/>
      <c r="CM85" s="341"/>
      <c r="CN85" s="341"/>
      <c r="CO85" s="341"/>
      <c r="CP85" s="341"/>
      <c r="CQ85" s="341"/>
      <c r="CR85" s="341"/>
      <c r="CS85" s="341"/>
      <c r="CT85" s="341"/>
      <c r="CU85" s="341"/>
      <c r="CV85" s="341"/>
      <c r="CW85" s="341"/>
      <c r="CX85" s="341"/>
      <c r="CY85" s="341"/>
      <c r="CZ85" s="341"/>
      <c r="DA85" s="341"/>
      <c r="DB85" s="341"/>
      <c r="DC85" s="341"/>
      <c r="DD85" s="341"/>
      <c r="DE85" s="341"/>
      <c r="DF85" s="341"/>
      <c r="DG85" s="341"/>
      <c r="DH85" s="341"/>
      <c r="DI85" s="341"/>
      <c r="DJ85" s="341"/>
      <c r="DK85" s="341"/>
    </row>
    <row r="86" spans="2:115" ht="15" customHeight="1" x14ac:dyDescent="0.35">
      <c r="D86" s="46">
        <v>5</v>
      </c>
      <c r="E86" s="1"/>
      <c r="F86" s="88"/>
      <c r="G86" s="93">
        <f t="shared" ca="1" si="6"/>
        <v>0</v>
      </c>
      <c r="H86" s="94">
        <f ca="1">SUM(OFFSET(O86,0,0,1,'2.1 Kraftwerk allgemein'!$F$17-'2.5 CAPEX'!$O$5+1))-J86</f>
        <v>0</v>
      </c>
      <c r="I86" s="336"/>
      <c r="J86" s="336"/>
      <c r="K86" s="64"/>
      <c r="L86" s="64"/>
      <c r="M86" s="64"/>
      <c r="N86" s="69"/>
      <c r="O86" s="341"/>
      <c r="P86" s="341"/>
      <c r="Q86" s="341"/>
      <c r="R86" s="341"/>
      <c r="S86" s="341"/>
      <c r="T86" s="341"/>
      <c r="U86" s="341"/>
      <c r="V86" s="341"/>
      <c r="W86" s="341"/>
      <c r="X86" s="341"/>
      <c r="Y86" s="341"/>
      <c r="Z86" s="341"/>
      <c r="AA86" s="341"/>
      <c r="AB86" s="341"/>
      <c r="AC86" s="341"/>
      <c r="AD86" s="341"/>
      <c r="AE86" s="341"/>
      <c r="AF86" s="341"/>
      <c r="AG86" s="341"/>
      <c r="AH86" s="341"/>
      <c r="AI86" s="341"/>
      <c r="AJ86" s="341"/>
      <c r="AK86" s="341"/>
      <c r="AL86" s="341"/>
      <c r="AM86" s="341"/>
      <c r="AN86" s="341"/>
      <c r="AO86" s="341"/>
      <c r="AP86" s="341"/>
      <c r="AQ86" s="341"/>
      <c r="AR86" s="341"/>
      <c r="AS86" s="341"/>
      <c r="AT86" s="341"/>
      <c r="AU86" s="341"/>
      <c r="AV86" s="341"/>
      <c r="AW86" s="341"/>
      <c r="AX86" s="341"/>
      <c r="AY86" s="341"/>
      <c r="AZ86" s="341"/>
      <c r="BA86" s="341"/>
      <c r="BB86" s="341"/>
      <c r="BC86" s="341"/>
      <c r="BD86" s="341"/>
      <c r="BE86" s="341"/>
      <c r="BF86" s="341"/>
      <c r="BG86" s="341"/>
      <c r="BH86" s="341"/>
      <c r="BI86" s="341"/>
      <c r="BJ86" s="341"/>
      <c r="BK86" s="341"/>
      <c r="BL86" s="341"/>
      <c r="BM86" s="341"/>
      <c r="BN86" s="341"/>
      <c r="BO86" s="341"/>
      <c r="BP86" s="341"/>
      <c r="BQ86" s="341"/>
      <c r="BR86" s="341"/>
      <c r="BS86" s="341"/>
      <c r="BT86" s="341"/>
      <c r="BU86" s="341"/>
      <c r="BV86" s="341"/>
      <c r="BW86" s="341"/>
      <c r="BX86" s="341"/>
      <c r="BY86" s="341"/>
      <c r="BZ86" s="341"/>
      <c r="CA86" s="341"/>
      <c r="CB86" s="341"/>
      <c r="CC86" s="341"/>
      <c r="CD86" s="341"/>
      <c r="CE86" s="341"/>
      <c r="CF86" s="341"/>
      <c r="CG86" s="341"/>
      <c r="CH86" s="341"/>
      <c r="CI86" s="341"/>
      <c r="CJ86" s="341"/>
      <c r="CK86" s="341"/>
      <c r="CL86" s="341"/>
      <c r="CM86" s="341"/>
      <c r="CN86" s="341"/>
      <c r="CO86" s="341"/>
      <c r="CP86" s="341"/>
      <c r="CQ86" s="341"/>
      <c r="CR86" s="341"/>
      <c r="CS86" s="341"/>
      <c r="CT86" s="341"/>
      <c r="CU86" s="341"/>
      <c r="CV86" s="341"/>
      <c r="CW86" s="341"/>
      <c r="CX86" s="341"/>
      <c r="CY86" s="341"/>
      <c r="CZ86" s="341"/>
      <c r="DA86" s="341"/>
      <c r="DB86" s="341"/>
      <c r="DC86" s="341"/>
      <c r="DD86" s="341"/>
      <c r="DE86" s="341"/>
      <c r="DF86" s="341"/>
      <c r="DG86" s="341"/>
      <c r="DH86" s="341"/>
      <c r="DI86" s="341"/>
      <c r="DJ86" s="341"/>
      <c r="DK86" s="341"/>
    </row>
    <row r="87" spans="2:115" ht="15" customHeight="1" x14ac:dyDescent="0.35">
      <c r="G87" s="99"/>
      <c r="H87" s="99"/>
      <c r="I87" s="76"/>
      <c r="J87" s="76"/>
      <c r="K87" s="77"/>
      <c r="L87" s="77"/>
      <c r="M87" s="77"/>
      <c r="N87" s="78"/>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row>
    <row r="88" spans="2:115" ht="15" customHeight="1" x14ac:dyDescent="0.35">
      <c r="B88" s="37"/>
      <c r="C88" s="43" t="str">
        <f>IF('2.1 Kraftwerk allgemein'!$F$2="f",d_f_i!$B271,IF('2.1 Kraftwerk allgemein'!$F$2="i",d_f_i!$C271,d_f_i!$A271))</f>
        <v>U</v>
      </c>
      <c r="D88" s="101" t="str">
        <f>IF('2.1 Kraftwerk allgemein'!$F$2="f",d_f_i!$B272,IF('2.1 Kraftwerk allgemein'!$F$2="i",d_f_i!$C272,d_f_i!$A272))</f>
        <v>Unvorhergesehenes und Reserven</v>
      </c>
      <c r="E88" s="37"/>
      <c r="F88" s="40"/>
      <c r="G88" s="95"/>
      <c r="H88" s="96"/>
      <c r="I88" s="336"/>
      <c r="J88" s="76"/>
      <c r="K88" s="77"/>
      <c r="L88" s="77"/>
      <c r="M88" s="77"/>
      <c r="N88" s="78"/>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row>
    <row r="89" spans="2:115" ht="15" customHeight="1" x14ac:dyDescent="0.35">
      <c r="E89" s="2"/>
      <c r="F89" s="17"/>
      <c r="G89" s="99"/>
      <c r="H89" s="99"/>
      <c r="I89" s="76"/>
      <c r="J89" s="76"/>
      <c r="K89" s="77"/>
      <c r="L89" s="77"/>
      <c r="M89" s="77"/>
      <c r="N89" s="78"/>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row>
    <row r="90" spans="2:115" ht="15" customHeight="1" x14ac:dyDescent="0.35">
      <c r="B90" s="44" t="s">
        <v>107</v>
      </c>
      <c r="C90" s="33" t="str">
        <f>IF('2.1 Kraftwerk allgemein'!$F$2="f",d_f_i!$B273,IF('2.1 Kraftwerk allgemein'!$F$2="i",d_f_i!$C273,d_f_i!$A273))</f>
        <v>Total</v>
      </c>
      <c r="D90" s="33"/>
      <c r="E90" s="33"/>
      <c r="F90" s="87"/>
      <c r="G90" s="73" t="e">
        <f>I90+J90</f>
        <v>#DIV/0!</v>
      </c>
      <c r="H90" s="74"/>
      <c r="I90" s="73">
        <f>SUM(I14:I89)</f>
        <v>0</v>
      </c>
      <c r="J90" s="73" t="e">
        <f>SUM(J14:J89)</f>
        <v>#DIV/0!</v>
      </c>
      <c r="K90" s="77"/>
      <c r="L90" s="77"/>
      <c r="M90" s="77"/>
      <c r="N90" s="78"/>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row>
  </sheetData>
  <sheetProtection algorithmName="SHA-512" hashValue="u0591vfteiq9jSWHnUeI1EpBjO5EGfnPkI9SJCR6lF7E1JldB5Wy4VmCgFOZQ1jBBCOQQjWAXBSh+KdK6gHCDg==" saltValue="odt9FME4ADCrh9u0C0Qjaw==" spinCount="100000" sheet="1" selectLockedCells="1"/>
  <mergeCells count="2">
    <mergeCell ref="G10:J10"/>
    <mergeCell ref="K10:M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1E6D"/>
  </sheetPr>
  <dimension ref="A1:DF83"/>
  <sheetViews>
    <sheetView showGridLines="0" topLeftCell="BT1" zoomScale="70" zoomScaleNormal="70" workbookViewId="0">
      <pane ySplit="8" topLeftCell="A9" activePane="bottomLeft" state="frozen"/>
      <selection pane="bottomLeft" activeCell="K88" sqref="K88"/>
    </sheetView>
  </sheetViews>
  <sheetFormatPr baseColWidth="10" defaultColWidth="9.1796875" defaultRowHeight="14.5" x14ac:dyDescent="0.35"/>
  <cols>
    <col min="1" max="4" width="5" style="104" customWidth="1"/>
    <col min="5" max="5" width="98.7265625" style="104" customWidth="1"/>
    <col min="6" max="6" width="25" style="56" bestFit="1" customWidth="1"/>
    <col min="7" max="7" width="27.7265625" style="56" bestFit="1" customWidth="1"/>
    <col min="8" max="8" width="18.453125" style="172" bestFit="1" customWidth="1"/>
    <col min="9" max="92" width="9.1796875" style="56"/>
    <col min="93" max="16384" width="9.1796875" style="104"/>
  </cols>
  <sheetData>
    <row r="1" spans="1:110" ht="14.5" customHeight="1" x14ac:dyDescent="0.35"/>
    <row r="2" spans="1:110" s="173" customFormat="1" x14ac:dyDescent="0.35">
      <c r="C2" s="174"/>
      <c r="F2" s="175"/>
      <c r="G2" s="175"/>
      <c r="H2" s="176"/>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c r="BQ2" s="175"/>
      <c r="BR2" s="175"/>
      <c r="BS2" s="175"/>
      <c r="BT2" s="175"/>
      <c r="BU2" s="175"/>
      <c r="BV2" s="175"/>
      <c r="BW2" s="175"/>
      <c r="BX2" s="175"/>
      <c r="BY2" s="175"/>
      <c r="BZ2" s="175"/>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c r="DA2" s="175"/>
      <c r="DB2" s="175"/>
      <c r="DC2" s="175"/>
      <c r="DD2" s="175"/>
      <c r="DE2" s="175"/>
      <c r="DF2" s="175"/>
    </row>
    <row r="3" spans="1:110" ht="18" x14ac:dyDescent="0.4">
      <c r="B3" s="143" t="str">
        <f>IF('2.1 Kraftwerk allgemein'!$F$2="f",d_f_i!$B276,IF('2.1 Kraftwerk allgemein'!$F$2="i",d_f_i!$C276,d_f_i!$A276))</f>
        <v>3.1 Abschreibung</v>
      </c>
      <c r="C3" s="110"/>
      <c r="D3" s="110"/>
      <c r="E3" s="110"/>
      <c r="F3" s="60"/>
      <c r="G3" s="60"/>
      <c r="H3" s="177"/>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row>
    <row r="4" spans="1:110" ht="14" x14ac:dyDescent="0.3">
      <c r="D4" s="105" t="str">
        <f>IF('2.1 Kraftwerk allgemein'!$F$2="f",d_f_i!$B277,IF('2.1 Kraftwerk allgemein'!$F$2="i",d_f_i!$C277,d_f_i!$A277))</f>
        <v>Abschreibung der Investitionen</v>
      </c>
      <c r="H4" s="178"/>
      <c r="I4" s="179">
        <f>J4-1</f>
        <v>2025</v>
      </c>
      <c r="J4" s="179">
        <f>'2.5 CAPEX'!$O$5</f>
        <v>2026</v>
      </c>
      <c r="K4" s="179">
        <f>IF($J$4+COLUMN(A4) &lt;= $J$4+35,J4+1,"")</f>
        <v>2027</v>
      </c>
      <c r="L4" s="179">
        <f t="shared" ref="L4:BW4" si="0">IF($J$4+COLUMN(B4) &lt;= $J$4+100,K4+1,"")</f>
        <v>2028</v>
      </c>
      <c r="M4" s="179">
        <f t="shared" si="0"/>
        <v>2029</v>
      </c>
      <c r="N4" s="179">
        <f t="shared" si="0"/>
        <v>2030</v>
      </c>
      <c r="O4" s="179">
        <f t="shared" si="0"/>
        <v>2031</v>
      </c>
      <c r="P4" s="179">
        <f t="shared" si="0"/>
        <v>2032</v>
      </c>
      <c r="Q4" s="179">
        <f t="shared" si="0"/>
        <v>2033</v>
      </c>
      <c r="R4" s="179">
        <f t="shared" si="0"/>
        <v>2034</v>
      </c>
      <c r="S4" s="179">
        <f t="shared" si="0"/>
        <v>2035</v>
      </c>
      <c r="T4" s="179">
        <f t="shared" si="0"/>
        <v>2036</v>
      </c>
      <c r="U4" s="179">
        <f t="shared" si="0"/>
        <v>2037</v>
      </c>
      <c r="V4" s="179">
        <f t="shared" si="0"/>
        <v>2038</v>
      </c>
      <c r="W4" s="179">
        <f t="shared" si="0"/>
        <v>2039</v>
      </c>
      <c r="X4" s="179">
        <f t="shared" si="0"/>
        <v>2040</v>
      </c>
      <c r="Y4" s="179">
        <f t="shared" si="0"/>
        <v>2041</v>
      </c>
      <c r="Z4" s="179">
        <f t="shared" si="0"/>
        <v>2042</v>
      </c>
      <c r="AA4" s="179">
        <f t="shared" si="0"/>
        <v>2043</v>
      </c>
      <c r="AB4" s="179">
        <f t="shared" si="0"/>
        <v>2044</v>
      </c>
      <c r="AC4" s="179">
        <f t="shared" si="0"/>
        <v>2045</v>
      </c>
      <c r="AD4" s="179">
        <f t="shared" si="0"/>
        <v>2046</v>
      </c>
      <c r="AE4" s="179">
        <f t="shared" si="0"/>
        <v>2047</v>
      </c>
      <c r="AF4" s="179">
        <f t="shared" si="0"/>
        <v>2048</v>
      </c>
      <c r="AG4" s="179">
        <f t="shared" si="0"/>
        <v>2049</v>
      </c>
      <c r="AH4" s="179">
        <f t="shared" si="0"/>
        <v>2050</v>
      </c>
      <c r="AI4" s="179">
        <f t="shared" si="0"/>
        <v>2051</v>
      </c>
      <c r="AJ4" s="179">
        <f t="shared" si="0"/>
        <v>2052</v>
      </c>
      <c r="AK4" s="179">
        <f t="shared" si="0"/>
        <v>2053</v>
      </c>
      <c r="AL4" s="179">
        <f t="shared" si="0"/>
        <v>2054</v>
      </c>
      <c r="AM4" s="179">
        <f t="shared" si="0"/>
        <v>2055</v>
      </c>
      <c r="AN4" s="179">
        <f t="shared" si="0"/>
        <v>2056</v>
      </c>
      <c r="AO4" s="179">
        <f t="shared" si="0"/>
        <v>2057</v>
      </c>
      <c r="AP4" s="179">
        <f t="shared" si="0"/>
        <v>2058</v>
      </c>
      <c r="AQ4" s="179">
        <f t="shared" si="0"/>
        <v>2059</v>
      </c>
      <c r="AR4" s="179">
        <f t="shared" si="0"/>
        <v>2060</v>
      </c>
      <c r="AS4" s="179">
        <f t="shared" si="0"/>
        <v>2061</v>
      </c>
      <c r="AT4" s="179">
        <f t="shared" si="0"/>
        <v>2062</v>
      </c>
      <c r="AU4" s="179">
        <f t="shared" si="0"/>
        <v>2063</v>
      </c>
      <c r="AV4" s="179">
        <f t="shared" si="0"/>
        <v>2064</v>
      </c>
      <c r="AW4" s="179">
        <f t="shared" si="0"/>
        <v>2065</v>
      </c>
      <c r="AX4" s="179">
        <f t="shared" si="0"/>
        <v>2066</v>
      </c>
      <c r="AY4" s="179">
        <f t="shared" si="0"/>
        <v>2067</v>
      </c>
      <c r="AZ4" s="179">
        <f t="shared" si="0"/>
        <v>2068</v>
      </c>
      <c r="BA4" s="179">
        <f t="shared" si="0"/>
        <v>2069</v>
      </c>
      <c r="BB4" s="179">
        <f t="shared" si="0"/>
        <v>2070</v>
      </c>
      <c r="BC4" s="179">
        <f t="shared" si="0"/>
        <v>2071</v>
      </c>
      <c r="BD4" s="179">
        <f t="shared" si="0"/>
        <v>2072</v>
      </c>
      <c r="BE4" s="179">
        <f t="shared" si="0"/>
        <v>2073</v>
      </c>
      <c r="BF4" s="179">
        <f t="shared" si="0"/>
        <v>2074</v>
      </c>
      <c r="BG4" s="179">
        <f t="shared" si="0"/>
        <v>2075</v>
      </c>
      <c r="BH4" s="179">
        <f t="shared" si="0"/>
        <v>2076</v>
      </c>
      <c r="BI4" s="179">
        <f t="shared" si="0"/>
        <v>2077</v>
      </c>
      <c r="BJ4" s="179">
        <f t="shared" si="0"/>
        <v>2078</v>
      </c>
      <c r="BK4" s="179">
        <f t="shared" si="0"/>
        <v>2079</v>
      </c>
      <c r="BL4" s="179">
        <f t="shared" si="0"/>
        <v>2080</v>
      </c>
      <c r="BM4" s="179">
        <f t="shared" si="0"/>
        <v>2081</v>
      </c>
      <c r="BN4" s="179">
        <f t="shared" si="0"/>
        <v>2082</v>
      </c>
      <c r="BO4" s="179">
        <f t="shared" si="0"/>
        <v>2083</v>
      </c>
      <c r="BP4" s="179">
        <f t="shared" si="0"/>
        <v>2084</v>
      </c>
      <c r="BQ4" s="179">
        <f t="shared" si="0"/>
        <v>2085</v>
      </c>
      <c r="BR4" s="179">
        <f t="shared" si="0"/>
        <v>2086</v>
      </c>
      <c r="BS4" s="179">
        <f t="shared" si="0"/>
        <v>2087</v>
      </c>
      <c r="BT4" s="179">
        <f t="shared" si="0"/>
        <v>2088</v>
      </c>
      <c r="BU4" s="179">
        <f t="shared" si="0"/>
        <v>2089</v>
      </c>
      <c r="BV4" s="179">
        <f t="shared" si="0"/>
        <v>2090</v>
      </c>
      <c r="BW4" s="179">
        <f t="shared" si="0"/>
        <v>2091</v>
      </c>
      <c r="BX4" s="179">
        <f t="shared" ref="BX4:DF4" si="1">IF($J$4+COLUMN(BN4) &lt;= $J$4+100,BW4+1,"")</f>
        <v>2092</v>
      </c>
      <c r="BY4" s="179">
        <f t="shared" si="1"/>
        <v>2093</v>
      </c>
      <c r="BZ4" s="179">
        <f t="shared" si="1"/>
        <v>2094</v>
      </c>
      <c r="CA4" s="179">
        <f t="shared" si="1"/>
        <v>2095</v>
      </c>
      <c r="CB4" s="179">
        <f t="shared" si="1"/>
        <v>2096</v>
      </c>
      <c r="CC4" s="179">
        <f t="shared" si="1"/>
        <v>2097</v>
      </c>
      <c r="CD4" s="179">
        <f t="shared" si="1"/>
        <v>2098</v>
      </c>
      <c r="CE4" s="179">
        <f t="shared" si="1"/>
        <v>2099</v>
      </c>
      <c r="CF4" s="179">
        <f t="shared" si="1"/>
        <v>2100</v>
      </c>
      <c r="CG4" s="179">
        <f t="shared" si="1"/>
        <v>2101</v>
      </c>
      <c r="CH4" s="179">
        <f t="shared" si="1"/>
        <v>2102</v>
      </c>
      <c r="CI4" s="179">
        <f t="shared" si="1"/>
        <v>2103</v>
      </c>
      <c r="CJ4" s="179">
        <f t="shared" si="1"/>
        <v>2104</v>
      </c>
      <c r="CK4" s="179">
        <f t="shared" si="1"/>
        <v>2105</v>
      </c>
      <c r="CL4" s="179">
        <f t="shared" si="1"/>
        <v>2106</v>
      </c>
      <c r="CM4" s="179">
        <f t="shared" si="1"/>
        <v>2107</v>
      </c>
      <c r="CN4" s="179">
        <f t="shared" si="1"/>
        <v>2108</v>
      </c>
      <c r="CO4" s="179">
        <f t="shared" si="1"/>
        <v>2109</v>
      </c>
      <c r="CP4" s="179">
        <f t="shared" si="1"/>
        <v>2110</v>
      </c>
      <c r="CQ4" s="179">
        <f t="shared" si="1"/>
        <v>2111</v>
      </c>
      <c r="CR4" s="179">
        <f t="shared" si="1"/>
        <v>2112</v>
      </c>
      <c r="CS4" s="179">
        <f t="shared" si="1"/>
        <v>2113</v>
      </c>
      <c r="CT4" s="179">
        <f t="shared" si="1"/>
        <v>2114</v>
      </c>
      <c r="CU4" s="179">
        <f t="shared" si="1"/>
        <v>2115</v>
      </c>
      <c r="CV4" s="179">
        <f t="shared" si="1"/>
        <v>2116</v>
      </c>
      <c r="CW4" s="179">
        <f t="shared" si="1"/>
        <v>2117</v>
      </c>
      <c r="CX4" s="179">
        <f t="shared" si="1"/>
        <v>2118</v>
      </c>
      <c r="CY4" s="179">
        <f t="shared" si="1"/>
        <v>2119</v>
      </c>
      <c r="CZ4" s="179">
        <f t="shared" si="1"/>
        <v>2120</v>
      </c>
      <c r="DA4" s="179">
        <f t="shared" si="1"/>
        <v>2121</v>
      </c>
      <c r="DB4" s="179">
        <f t="shared" si="1"/>
        <v>2122</v>
      </c>
      <c r="DC4" s="179">
        <f t="shared" si="1"/>
        <v>2123</v>
      </c>
      <c r="DD4" s="179">
        <f t="shared" si="1"/>
        <v>2124</v>
      </c>
      <c r="DE4" s="179">
        <f t="shared" si="1"/>
        <v>2125</v>
      </c>
      <c r="DF4" s="179">
        <f t="shared" si="1"/>
        <v>2126</v>
      </c>
    </row>
    <row r="5" spans="1:110" s="182" customFormat="1" x14ac:dyDescent="0.35">
      <c r="A5" s="104"/>
      <c r="B5" s="104"/>
      <c r="C5" s="104"/>
      <c r="D5" s="155" t="str">
        <f>IF('2.1 Kraftwerk allgemein'!$F$2="f",d_f_i!$B278,IF('2.1 Kraftwerk allgemein'!$F$2="i",d_f_i!$C278,d_f_i!$A278))</f>
        <v>Realer Geldwerte</v>
      </c>
      <c r="E5" s="104"/>
      <c r="F5" s="56"/>
      <c r="G5" s="56"/>
      <c r="H5" s="180" t="str">
        <f>IF('2.1 Kraftwerk allgemein'!$F$2="f",d_f_i!$B279,IF('2.1 Kraftwerk allgemein'!$F$2="i",d_f_i!$C279,d_f_i!$A279))</f>
        <v>[Tsd. CHF]</v>
      </c>
      <c r="I5" s="181">
        <f t="shared" ref="I5:AN5" si="2">IF(I4&lt;&gt;"",SUM(I11:I83),"")</f>
        <v>0</v>
      </c>
      <c r="J5" s="181">
        <f t="shared" ca="1" si="2"/>
        <v>0</v>
      </c>
      <c r="K5" s="181">
        <f t="shared" ca="1" si="2"/>
        <v>0</v>
      </c>
      <c r="L5" s="181">
        <f t="shared" ca="1" si="2"/>
        <v>0</v>
      </c>
      <c r="M5" s="181">
        <f t="shared" ca="1" si="2"/>
        <v>0</v>
      </c>
      <c r="N5" s="181">
        <f t="shared" ca="1" si="2"/>
        <v>0</v>
      </c>
      <c r="O5" s="181">
        <f t="shared" ca="1" si="2"/>
        <v>0</v>
      </c>
      <c r="P5" s="181">
        <f t="shared" ca="1" si="2"/>
        <v>0</v>
      </c>
      <c r="Q5" s="181">
        <f t="shared" ca="1" si="2"/>
        <v>0</v>
      </c>
      <c r="R5" s="181">
        <f t="shared" ca="1" si="2"/>
        <v>0</v>
      </c>
      <c r="S5" s="181">
        <f t="shared" ca="1" si="2"/>
        <v>0</v>
      </c>
      <c r="T5" s="181">
        <f t="shared" ca="1" si="2"/>
        <v>0</v>
      </c>
      <c r="U5" s="181">
        <f t="shared" ca="1" si="2"/>
        <v>0</v>
      </c>
      <c r="V5" s="181">
        <f t="shared" ca="1" si="2"/>
        <v>0</v>
      </c>
      <c r="W5" s="181">
        <f t="shared" ca="1" si="2"/>
        <v>0</v>
      </c>
      <c r="X5" s="181">
        <f t="shared" ca="1" si="2"/>
        <v>0</v>
      </c>
      <c r="Y5" s="181">
        <f t="shared" ca="1" si="2"/>
        <v>0</v>
      </c>
      <c r="Z5" s="181">
        <f t="shared" ca="1" si="2"/>
        <v>0</v>
      </c>
      <c r="AA5" s="181">
        <f t="shared" ca="1" si="2"/>
        <v>0</v>
      </c>
      <c r="AB5" s="181">
        <f t="shared" ca="1" si="2"/>
        <v>0</v>
      </c>
      <c r="AC5" s="181">
        <f t="shared" ca="1" si="2"/>
        <v>0</v>
      </c>
      <c r="AD5" s="181">
        <f t="shared" ca="1" si="2"/>
        <v>0</v>
      </c>
      <c r="AE5" s="181">
        <f t="shared" ca="1" si="2"/>
        <v>0</v>
      </c>
      <c r="AF5" s="181">
        <f t="shared" ca="1" si="2"/>
        <v>0</v>
      </c>
      <c r="AG5" s="181">
        <f t="shared" ca="1" si="2"/>
        <v>0</v>
      </c>
      <c r="AH5" s="181">
        <f t="shared" ca="1" si="2"/>
        <v>0</v>
      </c>
      <c r="AI5" s="181">
        <f t="shared" ca="1" si="2"/>
        <v>0</v>
      </c>
      <c r="AJ5" s="181">
        <f t="shared" ca="1" si="2"/>
        <v>0</v>
      </c>
      <c r="AK5" s="181">
        <f t="shared" ca="1" si="2"/>
        <v>0</v>
      </c>
      <c r="AL5" s="181">
        <f t="shared" ca="1" si="2"/>
        <v>0</v>
      </c>
      <c r="AM5" s="181">
        <f t="shared" ca="1" si="2"/>
        <v>0</v>
      </c>
      <c r="AN5" s="181">
        <f t="shared" ca="1" si="2"/>
        <v>0</v>
      </c>
      <c r="AO5" s="181">
        <f t="shared" ref="AO5:BT5" ca="1" si="3">IF(AO4&lt;&gt;"",SUM(AO11:AO83),"")</f>
        <v>0</v>
      </c>
      <c r="AP5" s="181">
        <f t="shared" ca="1" si="3"/>
        <v>0</v>
      </c>
      <c r="AQ5" s="181">
        <f t="shared" ca="1" si="3"/>
        <v>0</v>
      </c>
      <c r="AR5" s="181">
        <f t="shared" ca="1" si="3"/>
        <v>0</v>
      </c>
      <c r="AS5" s="181">
        <f t="shared" ca="1" si="3"/>
        <v>0</v>
      </c>
      <c r="AT5" s="181">
        <f t="shared" ca="1" si="3"/>
        <v>0</v>
      </c>
      <c r="AU5" s="181">
        <f t="shared" ca="1" si="3"/>
        <v>0</v>
      </c>
      <c r="AV5" s="181">
        <f t="shared" ca="1" si="3"/>
        <v>0</v>
      </c>
      <c r="AW5" s="181">
        <f t="shared" ca="1" si="3"/>
        <v>0</v>
      </c>
      <c r="AX5" s="181">
        <f t="shared" ca="1" si="3"/>
        <v>0</v>
      </c>
      <c r="AY5" s="181">
        <f t="shared" ca="1" si="3"/>
        <v>0</v>
      </c>
      <c r="AZ5" s="181">
        <f t="shared" ca="1" si="3"/>
        <v>0</v>
      </c>
      <c r="BA5" s="181">
        <f t="shared" ca="1" si="3"/>
        <v>0</v>
      </c>
      <c r="BB5" s="181">
        <f t="shared" ca="1" si="3"/>
        <v>0</v>
      </c>
      <c r="BC5" s="181">
        <f t="shared" ca="1" si="3"/>
        <v>0</v>
      </c>
      <c r="BD5" s="181">
        <f t="shared" ca="1" si="3"/>
        <v>0</v>
      </c>
      <c r="BE5" s="181">
        <f t="shared" ca="1" si="3"/>
        <v>0</v>
      </c>
      <c r="BF5" s="181">
        <f t="shared" ca="1" si="3"/>
        <v>0</v>
      </c>
      <c r="BG5" s="181">
        <f t="shared" ca="1" si="3"/>
        <v>0</v>
      </c>
      <c r="BH5" s="181">
        <f t="shared" ca="1" si="3"/>
        <v>0</v>
      </c>
      <c r="BI5" s="181">
        <f t="shared" ca="1" si="3"/>
        <v>0</v>
      </c>
      <c r="BJ5" s="181">
        <f t="shared" ca="1" si="3"/>
        <v>0</v>
      </c>
      <c r="BK5" s="181">
        <f t="shared" ca="1" si="3"/>
        <v>0</v>
      </c>
      <c r="BL5" s="181">
        <f t="shared" ca="1" si="3"/>
        <v>0</v>
      </c>
      <c r="BM5" s="181">
        <f t="shared" ca="1" si="3"/>
        <v>0</v>
      </c>
      <c r="BN5" s="181">
        <f t="shared" ca="1" si="3"/>
        <v>0</v>
      </c>
      <c r="BO5" s="181">
        <f t="shared" ca="1" si="3"/>
        <v>0</v>
      </c>
      <c r="BP5" s="181">
        <f t="shared" ca="1" si="3"/>
        <v>0</v>
      </c>
      <c r="BQ5" s="181">
        <f t="shared" ca="1" si="3"/>
        <v>0</v>
      </c>
      <c r="BR5" s="181">
        <f t="shared" ca="1" si="3"/>
        <v>0</v>
      </c>
      <c r="BS5" s="181">
        <f t="shared" ca="1" si="3"/>
        <v>0</v>
      </c>
      <c r="BT5" s="181">
        <f t="shared" ca="1" si="3"/>
        <v>0</v>
      </c>
      <c r="BU5" s="181">
        <f t="shared" ref="BU5:CZ5" ca="1" si="4">IF(BU4&lt;&gt;"",SUM(BU11:BU83),"")</f>
        <v>0</v>
      </c>
      <c r="BV5" s="181">
        <f t="shared" ca="1" si="4"/>
        <v>0</v>
      </c>
      <c r="BW5" s="181">
        <f t="shared" ca="1" si="4"/>
        <v>0</v>
      </c>
      <c r="BX5" s="181">
        <f t="shared" ca="1" si="4"/>
        <v>0</v>
      </c>
      <c r="BY5" s="181">
        <f t="shared" ca="1" si="4"/>
        <v>0</v>
      </c>
      <c r="BZ5" s="181">
        <f t="shared" ca="1" si="4"/>
        <v>0</v>
      </c>
      <c r="CA5" s="181">
        <f t="shared" ca="1" si="4"/>
        <v>0</v>
      </c>
      <c r="CB5" s="181">
        <f t="shared" ca="1" si="4"/>
        <v>0</v>
      </c>
      <c r="CC5" s="181">
        <f t="shared" ca="1" si="4"/>
        <v>0</v>
      </c>
      <c r="CD5" s="181">
        <f t="shared" ca="1" si="4"/>
        <v>0</v>
      </c>
      <c r="CE5" s="181">
        <f t="shared" ca="1" si="4"/>
        <v>0</v>
      </c>
      <c r="CF5" s="181">
        <f t="shared" ca="1" si="4"/>
        <v>0</v>
      </c>
      <c r="CG5" s="181">
        <f t="shared" ca="1" si="4"/>
        <v>0</v>
      </c>
      <c r="CH5" s="181">
        <f t="shared" ca="1" si="4"/>
        <v>0</v>
      </c>
      <c r="CI5" s="181">
        <f t="shared" ca="1" si="4"/>
        <v>0</v>
      </c>
      <c r="CJ5" s="181">
        <f t="shared" ca="1" si="4"/>
        <v>0</v>
      </c>
      <c r="CK5" s="181">
        <f t="shared" ca="1" si="4"/>
        <v>0</v>
      </c>
      <c r="CL5" s="181">
        <f t="shared" ca="1" si="4"/>
        <v>0</v>
      </c>
      <c r="CM5" s="181">
        <f t="shared" ca="1" si="4"/>
        <v>0</v>
      </c>
      <c r="CN5" s="181">
        <f t="shared" ca="1" si="4"/>
        <v>0</v>
      </c>
      <c r="CO5" s="181">
        <f t="shared" ca="1" si="4"/>
        <v>0</v>
      </c>
      <c r="CP5" s="181">
        <f t="shared" ca="1" si="4"/>
        <v>0</v>
      </c>
      <c r="CQ5" s="181">
        <f t="shared" ca="1" si="4"/>
        <v>0</v>
      </c>
      <c r="CR5" s="181">
        <f t="shared" ca="1" si="4"/>
        <v>0</v>
      </c>
      <c r="CS5" s="181">
        <f t="shared" ca="1" si="4"/>
        <v>0</v>
      </c>
      <c r="CT5" s="181">
        <f t="shared" ca="1" si="4"/>
        <v>0</v>
      </c>
      <c r="CU5" s="181">
        <f t="shared" ca="1" si="4"/>
        <v>0</v>
      </c>
      <c r="CV5" s="181">
        <f t="shared" ca="1" si="4"/>
        <v>0</v>
      </c>
      <c r="CW5" s="181">
        <f t="shared" ca="1" si="4"/>
        <v>0</v>
      </c>
      <c r="CX5" s="181">
        <f t="shared" ca="1" si="4"/>
        <v>0</v>
      </c>
      <c r="CY5" s="181">
        <f t="shared" ca="1" si="4"/>
        <v>0</v>
      </c>
      <c r="CZ5" s="181">
        <f t="shared" ca="1" si="4"/>
        <v>0</v>
      </c>
      <c r="DA5" s="181">
        <f t="shared" ref="DA5:DF5" ca="1" si="5">IF(DA4&lt;&gt;"",SUM(DA11:DA83),"")</f>
        <v>0</v>
      </c>
      <c r="DB5" s="181">
        <f t="shared" ca="1" si="5"/>
        <v>0</v>
      </c>
      <c r="DC5" s="181">
        <f t="shared" ca="1" si="5"/>
        <v>0</v>
      </c>
      <c r="DD5" s="181">
        <f t="shared" ca="1" si="5"/>
        <v>0</v>
      </c>
      <c r="DE5" s="181">
        <f t="shared" ca="1" si="5"/>
        <v>0</v>
      </c>
      <c r="DF5" s="181">
        <f t="shared" ca="1" si="5"/>
        <v>0</v>
      </c>
    </row>
    <row r="6" spans="1:110" s="182" customFormat="1" x14ac:dyDescent="0.35">
      <c r="A6" s="104"/>
      <c r="B6" s="104"/>
      <c r="C6" s="104"/>
      <c r="D6" s="105"/>
      <c r="E6" s="104"/>
      <c r="F6" s="56"/>
      <c r="G6" s="180" t="str">
        <f>IF('2.1 Kraftwerk allgemein'!$F$2="f",d_f_i!$B280,IF('2.1 Kraftwerk allgemein'!$F$2="i",d_f_i!$C280,d_f_i!$A280))</f>
        <v>Restwert</v>
      </c>
      <c r="H6" s="180" t="str">
        <f>H5</f>
        <v>[Tsd. CHF]</v>
      </c>
      <c r="I6" s="181" t="str">
        <f>IF(I4='2.1 Kraftwerk allgemein'!$F$17,SUM($G$11:$G$83)-SUM($I$5:I5),"")</f>
        <v/>
      </c>
      <c r="J6" s="181" t="str">
        <f>IF(J4='2.1 Kraftwerk allgemein'!$F$17,SUM($G$11:$G$83)-SUM($I$5:J5),"")</f>
        <v/>
      </c>
      <c r="K6" s="181" t="str">
        <f>IF(K4='2.1 Kraftwerk allgemein'!$F$17,SUM($G$11:$G$83)-SUM($I$5:K5),"")</f>
        <v/>
      </c>
      <c r="L6" s="181" t="str">
        <f>IF(L4='2.1 Kraftwerk allgemein'!$F$17,SUM($G$11:$G$83)-SUM($I$5:L5),"")</f>
        <v/>
      </c>
      <c r="M6" s="181" t="str">
        <f>IF(M4='2.1 Kraftwerk allgemein'!$F$17,SUM($G$11:$G$83)-SUM($I$5:M5),"")</f>
        <v/>
      </c>
      <c r="N6" s="181" t="str">
        <f>IF(N4='2.1 Kraftwerk allgemein'!$F$17,SUM($G$11:$G$83)-SUM($I$5:N5),"")</f>
        <v/>
      </c>
      <c r="O6" s="181" t="str">
        <f>IF(O4='2.1 Kraftwerk allgemein'!$F$17,SUM($G$11:$G$83)-SUM($I$5:O5),"")</f>
        <v/>
      </c>
      <c r="P6" s="181" t="str">
        <f>IF(P4='2.1 Kraftwerk allgemein'!$F$17,SUM($G$11:$G$83)-SUM($I$5:P5),"")</f>
        <v/>
      </c>
      <c r="Q6" s="181" t="str">
        <f>IF(Q4='2.1 Kraftwerk allgemein'!$F$17,SUM($G$11:$G$83)-SUM($I$5:Q5),"")</f>
        <v/>
      </c>
      <c r="R6" s="181" t="str">
        <f>IF(R4='2.1 Kraftwerk allgemein'!$F$17,SUM($G$11:$G$83)-SUM($I$5:R5),"")</f>
        <v/>
      </c>
      <c r="S6" s="181" t="str">
        <f>IF(S4='2.1 Kraftwerk allgemein'!$F$17,SUM($G$11:$G$83)-SUM($I$5:S5),"")</f>
        <v/>
      </c>
      <c r="T6" s="181" t="str">
        <f>IF(T4='2.1 Kraftwerk allgemein'!$F$17,SUM($G$11:$G$83)-SUM($I$5:T5),"")</f>
        <v/>
      </c>
      <c r="U6" s="181" t="str">
        <f>IF(U4='2.1 Kraftwerk allgemein'!$F$17,SUM($G$11:$G$83)-SUM($I$5:U5),"")</f>
        <v/>
      </c>
      <c r="V6" s="181" t="str">
        <f>IF(V4='2.1 Kraftwerk allgemein'!$F$17,SUM($G$11:$G$83)-SUM($I$5:V5),"")</f>
        <v/>
      </c>
      <c r="W6" s="181" t="str">
        <f>IF(W4='2.1 Kraftwerk allgemein'!$F$17,SUM($G$11:$G$83)-SUM($I$5:W5),"")</f>
        <v/>
      </c>
      <c r="X6" s="181" t="str">
        <f>IF(X4='2.1 Kraftwerk allgemein'!$F$17,SUM($G$11:$G$83)-SUM($I$5:X5),"")</f>
        <v/>
      </c>
      <c r="Y6" s="181" t="str">
        <f>IF(Y4='2.1 Kraftwerk allgemein'!$F$17,SUM($G$11:$G$83)-SUM($I$5:Y5),"")</f>
        <v/>
      </c>
      <c r="Z6" s="181" t="str">
        <f>IF(Z4='2.1 Kraftwerk allgemein'!$F$17,SUM($G$11:$G$83)-SUM($I$5:Z5),"")</f>
        <v/>
      </c>
      <c r="AA6" s="181" t="str">
        <f>IF(AA4='2.1 Kraftwerk allgemein'!$F$17,SUM($G$11:$G$83)-SUM($I$5:AA5),"")</f>
        <v/>
      </c>
      <c r="AB6" s="181" t="str">
        <f>IF(AB4='2.1 Kraftwerk allgemein'!$F$17,SUM($G$11:$G$83)-SUM($I$5:AB5),"")</f>
        <v/>
      </c>
      <c r="AC6" s="181" t="str">
        <f>IF(AC4='2.1 Kraftwerk allgemein'!$F$17,SUM($G$11:$G$83)-SUM($I$5:AC5),"")</f>
        <v/>
      </c>
      <c r="AD6" s="181" t="str">
        <f>IF(AD4='2.1 Kraftwerk allgemein'!$F$17,SUM($G$11:$G$83)-SUM($I$5:AD5),"")</f>
        <v/>
      </c>
      <c r="AE6" s="181" t="str">
        <f>IF(AE4='2.1 Kraftwerk allgemein'!$F$17,SUM($G$11:$G$83)-SUM($I$5:AE5),"")</f>
        <v/>
      </c>
      <c r="AF6" s="181" t="str">
        <f>IF(AF4='2.1 Kraftwerk allgemein'!$F$17,SUM($G$11:$G$83)-SUM($I$5:AF5),"")</f>
        <v/>
      </c>
      <c r="AG6" s="181" t="str">
        <f>IF(AG4='2.1 Kraftwerk allgemein'!$F$17,SUM($G$11:$G$83)-SUM($I$5:AG5),"")</f>
        <v/>
      </c>
      <c r="AH6" s="181" t="str">
        <f>IF(AH4='2.1 Kraftwerk allgemein'!$F$17,SUM($G$11:$G$83)-SUM($I$5:AH5),"")</f>
        <v/>
      </c>
      <c r="AI6" s="181" t="str">
        <f>IF(AI4='2.1 Kraftwerk allgemein'!$F$17,SUM($G$11:$G$83)-SUM($I$5:AI5),"")</f>
        <v/>
      </c>
      <c r="AJ6" s="181" t="str">
        <f>IF(AJ4='2.1 Kraftwerk allgemein'!$F$17,SUM($G$11:$G$83)-SUM($I$5:AJ5),"")</f>
        <v/>
      </c>
      <c r="AK6" s="181" t="str">
        <f>IF(AK4='2.1 Kraftwerk allgemein'!$F$17,SUM($G$11:$G$83)-SUM($I$5:AK5),"")</f>
        <v/>
      </c>
      <c r="AL6" s="181" t="str">
        <f>IF(AL4='2.1 Kraftwerk allgemein'!$F$17,SUM($G$11:$G$83)-SUM($I$5:AL5),"")</f>
        <v/>
      </c>
      <c r="AM6" s="181" t="str">
        <f>IF(AM4='2.1 Kraftwerk allgemein'!$F$17,SUM($G$11:$G$83)-SUM($I$5:AM5),"")</f>
        <v/>
      </c>
      <c r="AN6" s="181" t="str">
        <f>IF(AN4='2.1 Kraftwerk allgemein'!$F$17,SUM($G$11:$G$83)-SUM($I$5:AN5),"")</f>
        <v/>
      </c>
      <c r="AO6" s="181" t="str">
        <f>IF(AO4='2.1 Kraftwerk allgemein'!$F$17,SUM($G$11:$G$83)-SUM($I$5:AO5),"")</f>
        <v/>
      </c>
      <c r="AP6" s="181">
        <f ca="1">IF(AP4='2.1 Kraftwerk allgemein'!$F$17,SUM($G$11:$G$83)-SUM($I$5:AP5),"")</f>
        <v>0</v>
      </c>
      <c r="AQ6" s="181" t="str">
        <f>IF(AQ4='2.1 Kraftwerk allgemein'!$F$17,SUM($G$11:$G$83)-SUM($I$5:AQ5),"")</f>
        <v/>
      </c>
      <c r="AR6" s="181" t="str">
        <f>IF(AR4='2.1 Kraftwerk allgemein'!$F$17,SUM($G$11:$G$83)-SUM($I$5:AR5),"")</f>
        <v/>
      </c>
      <c r="AS6" s="181" t="str">
        <f>IF(AS4='2.1 Kraftwerk allgemein'!$F$17,SUM($G$11:$G$83)-SUM($I$5:AS5),"")</f>
        <v/>
      </c>
      <c r="AT6" s="181" t="str">
        <f>IF(AT4='2.1 Kraftwerk allgemein'!$F$17,SUM($G$11:$G$83)-SUM($I$5:AT5),"")</f>
        <v/>
      </c>
      <c r="AU6" s="181" t="str">
        <f>IF(AU4='2.1 Kraftwerk allgemein'!$F$17,SUM($G$11:$G$83)-SUM($I$5:AU5),"")</f>
        <v/>
      </c>
      <c r="AV6" s="181" t="str">
        <f>IF(AV4='2.1 Kraftwerk allgemein'!$F$17,SUM($G$11:$G$83)-SUM($I$5:AV5),"")</f>
        <v/>
      </c>
      <c r="AW6" s="181" t="str">
        <f>IF(AW4='2.1 Kraftwerk allgemein'!$F$17,SUM($G$11:$G$83)-SUM($I$5:AW5),"")</f>
        <v/>
      </c>
      <c r="AX6" s="181" t="str">
        <f>IF(AX4='2.1 Kraftwerk allgemein'!$F$17,SUM($G$11:$G$83)-SUM($I$5:AX5),"")</f>
        <v/>
      </c>
      <c r="AY6" s="181" t="str">
        <f>IF(AY4='2.1 Kraftwerk allgemein'!$F$17,SUM($G$11:$G$83)-SUM($I$5:AY5),"")</f>
        <v/>
      </c>
      <c r="AZ6" s="181" t="str">
        <f>IF(AZ4='2.1 Kraftwerk allgemein'!$F$17,SUM($G$11:$G$83)-SUM($I$5:AZ5),"")</f>
        <v/>
      </c>
      <c r="BA6" s="181" t="str">
        <f>IF(BA4='2.1 Kraftwerk allgemein'!$F$17,SUM($G$11:$G$83)-SUM($I$5:BA5),"")</f>
        <v/>
      </c>
      <c r="BB6" s="181" t="str">
        <f>IF(BB4='2.1 Kraftwerk allgemein'!$F$17,SUM($G$11:$G$83)-SUM($I$5:BB5),"")</f>
        <v/>
      </c>
      <c r="BC6" s="181" t="str">
        <f>IF(BC4='2.1 Kraftwerk allgemein'!$F$17,SUM($G$11:$G$83)-SUM($I$5:BC5),"")</f>
        <v/>
      </c>
      <c r="BD6" s="181" t="str">
        <f>IF(BD4='2.1 Kraftwerk allgemein'!$F$17,SUM($G$11:$G$83)-SUM($I$5:BD5),"")</f>
        <v/>
      </c>
      <c r="BE6" s="181" t="str">
        <f>IF(BE4='2.1 Kraftwerk allgemein'!$F$17,SUM($G$11:$G$83)-SUM($I$5:BE5),"")</f>
        <v/>
      </c>
      <c r="BF6" s="181" t="str">
        <f>IF(BF4='2.1 Kraftwerk allgemein'!$F$17,SUM($G$11:$G$83)-SUM($I$5:BF5),"")</f>
        <v/>
      </c>
      <c r="BG6" s="181" t="str">
        <f>IF(BG4='2.1 Kraftwerk allgemein'!$F$17,SUM($G$11:$G$83)-SUM($I$5:BG5),"")</f>
        <v/>
      </c>
      <c r="BH6" s="181" t="str">
        <f>IF(BH4='2.1 Kraftwerk allgemein'!$F$17,SUM($G$11:$G$83)-SUM($I$5:BH5),"")</f>
        <v/>
      </c>
      <c r="BI6" s="181" t="str">
        <f>IF(BI4='2.1 Kraftwerk allgemein'!$F$17,SUM($G$11:$G$83)-SUM($I$5:BI5),"")</f>
        <v/>
      </c>
      <c r="BJ6" s="181" t="str">
        <f>IF(BJ4='2.1 Kraftwerk allgemein'!$F$17,SUM($G$11:$G$83)-SUM($I$5:BJ5),"")</f>
        <v/>
      </c>
      <c r="BK6" s="181" t="str">
        <f>IF(BK4='2.1 Kraftwerk allgemein'!$F$17,SUM($G$11:$G$83)-SUM($I$5:BK5),"")</f>
        <v/>
      </c>
      <c r="BL6" s="181" t="str">
        <f>IF(BL4='2.1 Kraftwerk allgemein'!$F$17,SUM($G$11:$G$83)-SUM($I$5:BL5),"")</f>
        <v/>
      </c>
      <c r="BM6" s="181" t="str">
        <f>IF(BM4='2.1 Kraftwerk allgemein'!$F$17,SUM($G$11:$G$83)-SUM($I$5:BM5),"")</f>
        <v/>
      </c>
      <c r="BN6" s="181" t="str">
        <f>IF(BN4='2.1 Kraftwerk allgemein'!$F$17,SUM($G$11:$G$83)-SUM($I$5:BN5),"")</f>
        <v/>
      </c>
      <c r="BO6" s="181" t="str">
        <f>IF(BO4='2.1 Kraftwerk allgemein'!$F$17,SUM($G$11:$G$83)-SUM($I$5:BO5),"")</f>
        <v/>
      </c>
      <c r="BP6" s="181" t="str">
        <f>IF(BP4='2.1 Kraftwerk allgemein'!$F$17,SUM($G$11:$G$83)-SUM($I$5:BP5),"")</f>
        <v/>
      </c>
      <c r="BQ6" s="181" t="str">
        <f>IF(BQ4='2.1 Kraftwerk allgemein'!$F$17,SUM($G$11:$G$83)-SUM($I$5:BQ5),"")</f>
        <v/>
      </c>
      <c r="BR6" s="181" t="str">
        <f>IF(BR4='2.1 Kraftwerk allgemein'!$F$17,SUM($G$11:$G$83)-SUM($I$5:BR5),"")</f>
        <v/>
      </c>
      <c r="BS6" s="181" t="str">
        <f>IF(BS4='2.1 Kraftwerk allgemein'!$F$17,SUM($G$11:$G$83)-SUM($I$5:BS5),"")</f>
        <v/>
      </c>
      <c r="BT6" s="181" t="str">
        <f>IF(BT4='2.1 Kraftwerk allgemein'!$F$17,SUM($G$11:$G$83)-SUM($I$5:BT5),"")</f>
        <v/>
      </c>
      <c r="BU6" s="181" t="str">
        <f>IF(BU4='2.1 Kraftwerk allgemein'!$F$17,SUM($G$11:$G$83)-SUM($I$5:BU5),"")</f>
        <v/>
      </c>
      <c r="BV6" s="181" t="str">
        <f>IF(BV4='2.1 Kraftwerk allgemein'!$F$17,SUM($G$11:$G$83)-SUM($I$5:BV5),"")</f>
        <v/>
      </c>
      <c r="BW6" s="181" t="str">
        <f>IF(BW4='2.1 Kraftwerk allgemein'!$F$17,SUM($G$11:$G$83)-SUM($I$5:BW5),"")</f>
        <v/>
      </c>
      <c r="BX6" s="181" t="str">
        <f>IF(BX4='2.1 Kraftwerk allgemein'!$F$17,SUM($G$11:$G$83)-SUM($I$5:BX5),"")</f>
        <v/>
      </c>
      <c r="BY6" s="181" t="str">
        <f>IF(BY4='2.1 Kraftwerk allgemein'!$F$17,SUM($G$11:$G$83)-SUM($I$5:BY5),"")</f>
        <v/>
      </c>
      <c r="BZ6" s="181" t="str">
        <f>IF(BZ4='2.1 Kraftwerk allgemein'!$F$17,SUM($G$11:$G$83)-SUM($I$5:BZ5),"")</f>
        <v/>
      </c>
      <c r="CA6" s="181" t="str">
        <f>IF(CA4='2.1 Kraftwerk allgemein'!$F$17,SUM($G$11:$G$83)-SUM($I$5:CA5),"")</f>
        <v/>
      </c>
      <c r="CB6" s="181" t="str">
        <f>IF(CB4='2.1 Kraftwerk allgemein'!$F$17,SUM($G$11:$G$83)-SUM($I$5:CB5),"")</f>
        <v/>
      </c>
      <c r="CC6" s="181" t="str">
        <f>IF(CC4='2.1 Kraftwerk allgemein'!$F$17,SUM($G$11:$G$83)-SUM($I$5:CC5),"")</f>
        <v/>
      </c>
      <c r="CD6" s="181" t="str">
        <f>IF(CD4='2.1 Kraftwerk allgemein'!$F$17,SUM($G$11:$G$83)-SUM($I$5:CD5),"")</f>
        <v/>
      </c>
      <c r="CE6" s="181" t="str">
        <f>IF(CE4='2.1 Kraftwerk allgemein'!$F$17,SUM($G$11:$G$83)-SUM($I$5:CE5),"")</f>
        <v/>
      </c>
      <c r="CF6" s="181" t="str">
        <f>IF(CF4='2.1 Kraftwerk allgemein'!$F$17,SUM($G$11:$G$83)-SUM($I$5:CF5),"")</f>
        <v/>
      </c>
      <c r="CG6" s="181" t="str">
        <f>IF(CG4='2.1 Kraftwerk allgemein'!$F$17,SUM($G$11:$G$83)-SUM($I$5:CG5),"")</f>
        <v/>
      </c>
      <c r="CH6" s="181" t="str">
        <f>IF(CH4='2.1 Kraftwerk allgemein'!$F$17,SUM($G$11:$G$83)-SUM($I$5:CH5),"")</f>
        <v/>
      </c>
      <c r="CI6" s="181" t="str">
        <f>IF(CI4='2.1 Kraftwerk allgemein'!$F$17,SUM($G$11:$G$83)-SUM($I$5:CI5),"")</f>
        <v/>
      </c>
      <c r="CJ6" s="181" t="str">
        <f>IF(CJ4='2.1 Kraftwerk allgemein'!$F$17,SUM($G$11:$G$83)-SUM($I$5:CJ5),"")</f>
        <v/>
      </c>
      <c r="CK6" s="181" t="str">
        <f>IF(CK4='2.1 Kraftwerk allgemein'!$F$17,SUM($G$11:$G$83)-SUM($I$5:CK5),"")</f>
        <v/>
      </c>
      <c r="CL6" s="181" t="str">
        <f>IF(CL4='2.1 Kraftwerk allgemein'!$F$17,SUM($G$11:$G$83)-SUM($I$5:CL5),"")</f>
        <v/>
      </c>
      <c r="CM6" s="181" t="str">
        <f>IF(CM4='2.1 Kraftwerk allgemein'!$F$17,SUM($G$11:$G$83)-SUM($I$5:CM5),"")</f>
        <v/>
      </c>
      <c r="CN6" s="181" t="str">
        <f>IF(CN4='2.1 Kraftwerk allgemein'!$F$17,SUM($G$11:$G$83)-SUM($I$5:CN5),"")</f>
        <v/>
      </c>
      <c r="CO6" s="181" t="str">
        <f>IF(CO4='2.1 Kraftwerk allgemein'!$F$17,SUM($G$11:$G$83)-SUM($I$5:CO5),"")</f>
        <v/>
      </c>
      <c r="CP6" s="181" t="str">
        <f>IF(CP4='2.1 Kraftwerk allgemein'!$F$17,SUM($G$11:$G$83)-SUM($I$5:CP5),"")</f>
        <v/>
      </c>
      <c r="CQ6" s="181" t="str">
        <f>IF(CQ4='2.1 Kraftwerk allgemein'!$F$17,SUM($G$11:$G$83)-SUM($I$5:CQ5),"")</f>
        <v/>
      </c>
      <c r="CR6" s="181" t="str">
        <f>IF(CR4='2.1 Kraftwerk allgemein'!$F$17,SUM($G$11:$G$83)-SUM($I$5:CR5),"")</f>
        <v/>
      </c>
      <c r="CS6" s="181" t="str">
        <f>IF(CS4='2.1 Kraftwerk allgemein'!$F$17,SUM($G$11:$G$83)-SUM($I$5:CS5),"")</f>
        <v/>
      </c>
      <c r="CT6" s="181" t="str">
        <f>IF(CT4='2.1 Kraftwerk allgemein'!$F$17,SUM($G$11:$G$83)-SUM($I$5:CT5),"")</f>
        <v/>
      </c>
      <c r="CU6" s="181" t="str">
        <f>IF(CU4='2.1 Kraftwerk allgemein'!$F$17,SUM($G$11:$G$83)-SUM($I$5:CU5),"")</f>
        <v/>
      </c>
      <c r="CV6" s="181" t="str">
        <f>IF(CV4='2.1 Kraftwerk allgemein'!$F$17,SUM($G$11:$G$83)-SUM($I$5:CV5),"")</f>
        <v/>
      </c>
      <c r="CW6" s="181" t="str">
        <f>IF(CW4='2.1 Kraftwerk allgemein'!$F$17,SUM($G$11:$G$83)-SUM($I$5:CW5),"")</f>
        <v/>
      </c>
      <c r="CX6" s="181" t="str">
        <f>IF(CX4='2.1 Kraftwerk allgemein'!$F$17,SUM($G$11:$G$83)-SUM($I$5:CX5),"")</f>
        <v/>
      </c>
      <c r="CY6" s="181" t="str">
        <f>IF(CY4='2.1 Kraftwerk allgemein'!$F$17,SUM($G$11:$G$83)-SUM($I$5:CY5),"")</f>
        <v/>
      </c>
      <c r="CZ6" s="181" t="str">
        <f>IF(CZ4='2.1 Kraftwerk allgemein'!$F$17,SUM($G$11:$G$83)-SUM($I$5:CZ5),"")</f>
        <v/>
      </c>
      <c r="DA6" s="181" t="str">
        <f>IF(DA4='2.1 Kraftwerk allgemein'!$F$17,SUM($G$11:$G$83)-SUM($I$5:DA5),"")</f>
        <v/>
      </c>
      <c r="DB6" s="181" t="str">
        <f>IF(DB4='2.1 Kraftwerk allgemein'!$F$17,SUM($G$11:$G$83)-SUM($I$5:DB5),"")</f>
        <v/>
      </c>
      <c r="DC6" s="181" t="str">
        <f>IF(DC4='2.1 Kraftwerk allgemein'!$F$17,SUM($G$11:$G$83)-SUM($I$5:DC5),"")</f>
        <v/>
      </c>
      <c r="DD6" s="181" t="str">
        <f>IF(DD4='2.1 Kraftwerk allgemein'!$F$17,SUM($G$11:$G$83)-SUM($I$5:DD5),"")</f>
        <v/>
      </c>
      <c r="DE6" s="181" t="str">
        <f>IF(DE4='2.1 Kraftwerk allgemein'!$F$17,SUM($G$11:$G$83)-SUM($I$5:DE5),"")</f>
        <v/>
      </c>
      <c r="DF6" s="181" t="str">
        <f>IF(DF4='2.1 Kraftwerk allgemein'!$F$17,SUM($G$11:$G$83)-SUM($I$5:DF5),"")</f>
        <v/>
      </c>
    </row>
    <row r="8" spans="1:110" s="105" customFormat="1" ht="14" x14ac:dyDescent="0.3">
      <c r="C8" s="105" t="str">
        <f>IF('2.1 Kraftwerk allgemein'!$F$2="f",d_f_i!$B281,IF('2.1 Kraftwerk allgemein'!$F$2="i",d_f_i!$C281,d_f_i!$A281))</f>
        <v>Investitionskosten</v>
      </c>
      <c r="F8" s="183" t="str">
        <f>IF('2.1 Kraftwerk allgemein'!$F$2="f",d_f_i!$B282,IF('2.1 Kraftwerk allgemein'!$F$2="i",d_f_i!$C282,d_f_i!$A282))</f>
        <v>Nutzungsdauer</v>
      </c>
      <c r="G8" s="183" t="str">
        <f>IF('2.1 Kraftwerk allgemein'!$F$2="f",d_f_i!$B283,IF('2.1 Kraftwerk allgemein'!$F$2="i",d_f_i!$C283,d_f_i!$A283))</f>
        <v>Total abschreibungsfähig</v>
      </c>
      <c r="H8" s="184"/>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183"/>
    </row>
    <row r="9" spans="1:110" ht="14" x14ac:dyDescent="0.3">
      <c r="B9" s="185">
        <v>1</v>
      </c>
      <c r="C9" s="185" t="str">
        <f>IF('2.5 CAPEX'!C12&lt;&gt;"",'2.5 CAPEX'!C12,"")</f>
        <v>Erstellungskosten</v>
      </c>
      <c r="D9" s="185"/>
      <c r="E9" s="185"/>
      <c r="F9" s="186"/>
      <c r="G9" s="187"/>
      <c r="H9" s="188"/>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89"/>
      <c r="DD9" s="189"/>
      <c r="DE9" s="189"/>
      <c r="DF9" s="189"/>
    </row>
    <row r="10" spans="1:110" ht="14" x14ac:dyDescent="0.3">
      <c r="B10" s="190"/>
      <c r="C10" s="190">
        <v>10</v>
      </c>
      <c r="D10" s="191" t="str">
        <f>IF('2.5 CAPEX'!D13&lt;&gt;"",'2.5 CAPEX'!D13,"")</f>
        <v>Solarmodulfeld</v>
      </c>
      <c r="E10" s="190"/>
      <c r="F10" s="192"/>
      <c r="G10" s="193"/>
      <c r="H10" s="194"/>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195"/>
      <c r="BK10" s="195"/>
      <c r="BL10" s="195"/>
      <c r="BM10" s="195"/>
      <c r="BN10" s="195"/>
      <c r="BO10" s="195"/>
      <c r="BP10" s="195"/>
      <c r="BQ10" s="195"/>
      <c r="BR10" s="195"/>
      <c r="BS10" s="195"/>
      <c r="BT10" s="195"/>
      <c r="BU10" s="195"/>
      <c r="BV10" s="195"/>
      <c r="BW10" s="195"/>
      <c r="BX10" s="195"/>
      <c r="BY10" s="195"/>
      <c r="BZ10" s="195"/>
      <c r="CA10" s="195"/>
      <c r="CB10" s="195"/>
      <c r="CC10" s="195"/>
      <c r="CD10" s="195"/>
      <c r="CE10" s="195"/>
      <c r="CF10" s="195"/>
      <c r="CG10" s="195"/>
      <c r="CH10" s="195"/>
      <c r="CI10" s="195"/>
      <c r="CJ10" s="195"/>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row>
    <row r="11" spans="1:110" s="200" customFormat="1" ht="14" x14ac:dyDescent="0.3">
      <c r="A11" s="104"/>
      <c r="B11" s="104"/>
      <c r="C11" s="154"/>
      <c r="D11" s="191">
        <f>IF('2.5 CAPEX'!D14&lt;&gt;"",'2.5 CAPEX'!D14,"")</f>
        <v>100</v>
      </c>
      <c r="E11" s="191" t="str">
        <f>IF('2.5 CAPEX'!E14&lt;&gt;"",'2.5 CAPEX'!E14,"")</f>
        <v xml:space="preserve">Fundamente </v>
      </c>
      <c r="F11" s="196">
        <f>IF('2.5 CAPEX'!F14&lt;&gt;"",'2.5 CAPEX'!F14,"")</f>
        <v>80</v>
      </c>
      <c r="G11" s="197">
        <f ca="1">IF(ISNUMBER(D11)=FALSE,"",INDEX('2.5 CAPEX'!$H:$H,MATCH('3.1 Abschreibung'!$D11,'2.5 CAPEX'!$D:$D,0))+INDEX('2.5 CAPEX'!$J:$J,MATCH('3.1 Abschreibung'!$D11,'2.5 CAPEX'!$D:$D,0)))</f>
        <v>0</v>
      </c>
      <c r="H11" s="197"/>
      <c r="I11" s="198">
        <v>0</v>
      </c>
      <c r="J11" s="199">
        <f ca="1">IF('2.1 Kraftwerk allgemein'!$F$15&lt;'1.1 Allgemein'!$I$22,
IF(OR(ISNUMBER($D11)=FALSE,$F11=""),"",
IF(AND('2.5 CAPEX'!$L14&lt;&gt;"x",'2.5 CAPEX'!$M14&lt;&gt;"x"),0,
IF($F11=0,0,
IF(J$4&lt;'2.1 Kraftwerk allgemein'!$F$16,0,
IF(J$4='2.1 Kraftwerk allgemein'!$F$16,'2.5 CAPEX'!$J14/$F11,
IF(J$4&lt;'2.1 Kraftwerk allgemein'!$F$16+$F11,
('2.5 CAPEX'!$J14+SUM(OFFSET('2.5 CAPEX'!O14,0,-MIN(MAX($F11-1-('2.1 Kraftwerk allgemein'!$F$16-'2.1 Kraftwerk allgemein'!$F$15+1),0),COLUMN(A11)-1-('2.1 Kraftwerk allgemein'!$F$16-'2.1 Kraftwerk allgemein'!$F$15+1)),1,MIN(MAX($F11-('2.1 Kraftwerk allgemein'!$F$16-'2.1 Kraftwerk allgemein'!$F$15+1),1),COLUMN(A11)-('2.1 Kraftwerk allgemein'!$F$16-'2.1 Kraftwerk allgemein'!$F$15+1)))))/$F11,
SUM(OFFSET('2.5 CAPEX'!O14,0,-MIN($F11-1,COLUMN(A11)-1),1,MIN($F11,COLUMN(A11))))/$F11)))))),
IF(OR(ISNUMBER($D11)=FALSE,$F11=""),"",
IF(AND('2.5 CAPEX'!$L14&lt;&gt;"x",'2.5 CAPEX'!$M14&lt;&gt;"x"),0,
IF($F11=0,0,
IF(J$4&lt;'2.1 Kraftwerk allgemein'!$F$16,0,
IF(J$4='2.1 Kraftwerk allgemein'!$F$16,'2.5 CAPEX'!$J14/$F11,
IF(J$4&lt;'2.1 Kraftwerk allgemein'!$F$16+$F11,
('2.5 CAPEX'!$J14+SUM(OFFSET('2.5 CAPEX'!O14,0,-MIN(MAX($F11-1-('2.1 Kraftwerk allgemein'!$F$16-'1.1 Allgemein'!$I$22+1),0),COLUMN(A11)-1-('2.1 Kraftwerk allgemein'!$F$16-'1.1 Allgemein'!$I$22+1)),1,MIN(MAX($F11-('2.1 Kraftwerk allgemein'!$F$16-'1.1 Allgemein'!$I$22+1),1),COLUMN(A11)-('2.1 Kraftwerk allgemein'!$F$16-'1.1 Allgemein'!$I$22+1)))))/$F11,
SUM(OFFSET('2.5 CAPEX'!O14,0,-MIN($F11-1,COLUMN(A11)-1),1,MIN($F11,COLUMN(A11))))/$F11)))))))</f>
        <v>0</v>
      </c>
      <c r="K11" s="199">
        <f ca="1">IF('2.1 Kraftwerk allgemein'!$F$15&lt;'1.1 Allgemein'!$I$22,
IF(OR(ISNUMBER($D11)=FALSE,$F11=""),"",
IF(AND('2.5 CAPEX'!$L14&lt;&gt;"x",'2.5 CAPEX'!$M14&lt;&gt;"x"),0,
IF($F11=0,0,
IF(K$4&lt;'2.1 Kraftwerk allgemein'!$F$16,0,
IF(K$4='2.1 Kraftwerk allgemein'!$F$16,'2.5 CAPEX'!$J14/$F11,
IF(K$4&lt;'2.1 Kraftwerk allgemein'!$F$16+$F11,
('2.5 CAPEX'!$J14+SUM(OFFSET('2.5 CAPEX'!P14,0,-MIN(MAX($F11-1-('2.1 Kraftwerk allgemein'!$F$16-'2.1 Kraftwerk allgemein'!$F$15+1),0),COLUMN(B11)-1-('2.1 Kraftwerk allgemein'!$F$16-'2.1 Kraftwerk allgemein'!$F$15+1)),1,MIN(MAX($F11-('2.1 Kraftwerk allgemein'!$F$16-'2.1 Kraftwerk allgemein'!$F$15+1),1),COLUMN(B11)-('2.1 Kraftwerk allgemein'!$F$16-'2.1 Kraftwerk allgemein'!$F$15+1)))))/$F11,
SUM(OFFSET('2.5 CAPEX'!P14,0,-MIN($F11-1,COLUMN(B11)-1),1,MIN($F11,COLUMN(B11))))/$F11)))))),
IF(OR(ISNUMBER($D11)=FALSE,$F11=""),"",
IF(AND('2.5 CAPEX'!$L14&lt;&gt;"x",'2.5 CAPEX'!$M14&lt;&gt;"x"),0,
IF($F11=0,0,
IF(K$4&lt;'2.1 Kraftwerk allgemein'!$F$16,0,
IF(K$4='2.1 Kraftwerk allgemein'!$F$16,'2.5 CAPEX'!$J14/$F11,
IF(K$4&lt;'2.1 Kraftwerk allgemein'!$F$16+$F11,
('2.5 CAPEX'!$J14+SUM(OFFSET('2.5 CAPEX'!P14,0,-MIN(MAX($F11-1-('2.1 Kraftwerk allgemein'!$F$16-'1.1 Allgemein'!$I$22+1),0),COLUMN(B11)-1-('2.1 Kraftwerk allgemein'!$F$16-'1.1 Allgemein'!$I$22+1)),1,MIN(MAX($F11-('2.1 Kraftwerk allgemein'!$F$16-'1.1 Allgemein'!$I$22+1),1),COLUMN(B11)-('2.1 Kraftwerk allgemein'!$F$16-'1.1 Allgemein'!$I$22+1)))))/$F11,
SUM(OFFSET('2.5 CAPEX'!P14,0,-MIN($F11-1,COLUMN(B11)-1),1,MIN($F11,COLUMN(B11))))/$F11)))))))</f>
        <v>0</v>
      </c>
      <c r="L11" s="199">
        <f ca="1">IF('2.1 Kraftwerk allgemein'!$F$15&lt;'1.1 Allgemein'!$I$22,
IF(OR(ISNUMBER($D11)=FALSE,$F11=""),"",
IF(AND('2.5 CAPEX'!$L14&lt;&gt;"x",'2.5 CAPEX'!$M14&lt;&gt;"x"),0,
IF($F11=0,0,
IF(L$4&lt;'2.1 Kraftwerk allgemein'!$F$16,0,
IF(L$4='2.1 Kraftwerk allgemein'!$F$16,'2.5 CAPEX'!$J14/$F11,
IF(L$4&lt;'2.1 Kraftwerk allgemein'!$F$16+$F11,
('2.5 CAPEX'!$J14+SUM(OFFSET('2.5 CAPEX'!Q14,0,-MIN(MAX($F11-1-('2.1 Kraftwerk allgemein'!$F$16-'2.1 Kraftwerk allgemein'!$F$15+1),0),COLUMN(C11)-1-('2.1 Kraftwerk allgemein'!$F$16-'2.1 Kraftwerk allgemein'!$F$15+1)),1,MIN(MAX($F11-('2.1 Kraftwerk allgemein'!$F$16-'2.1 Kraftwerk allgemein'!$F$15+1),1),COLUMN(C11)-('2.1 Kraftwerk allgemein'!$F$16-'2.1 Kraftwerk allgemein'!$F$15+1)))))/$F11,
SUM(OFFSET('2.5 CAPEX'!Q14,0,-MIN($F11-1,COLUMN(C11)-1),1,MIN($F11,COLUMN(C11))))/$F11)))))),
IF(OR(ISNUMBER($D11)=FALSE,$F11=""),"",
IF(AND('2.5 CAPEX'!$L14&lt;&gt;"x",'2.5 CAPEX'!$M14&lt;&gt;"x"),0,
IF($F11=0,0,
IF(L$4&lt;'2.1 Kraftwerk allgemein'!$F$16,0,
IF(L$4='2.1 Kraftwerk allgemein'!$F$16,'2.5 CAPEX'!$J14/$F11,
IF(L$4&lt;'2.1 Kraftwerk allgemein'!$F$16+$F11,
('2.5 CAPEX'!$J14+SUM(OFFSET('2.5 CAPEX'!Q14,0,-MIN(MAX($F11-1-('2.1 Kraftwerk allgemein'!$F$16-'1.1 Allgemein'!$I$22+1),0),COLUMN(C11)-1-('2.1 Kraftwerk allgemein'!$F$16-'1.1 Allgemein'!$I$22+1)),1,MIN(MAX($F11-('2.1 Kraftwerk allgemein'!$F$16-'1.1 Allgemein'!$I$22+1),1),COLUMN(C11)-('2.1 Kraftwerk allgemein'!$F$16-'1.1 Allgemein'!$I$22+1)))))/$F11,
SUM(OFFSET('2.5 CAPEX'!Q14,0,-MIN($F11-1,COLUMN(C11)-1),1,MIN($F11,COLUMN(C11))))/$F11)))))))</f>
        <v>0</v>
      </c>
      <c r="M11" s="199">
        <f ca="1">IF('2.1 Kraftwerk allgemein'!$F$15&lt;'1.1 Allgemein'!$I$22,
IF(OR(ISNUMBER($D11)=FALSE,$F11=""),"",
IF(AND('2.5 CAPEX'!$L14&lt;&gt;"x",'2.5 CAPEX'!$M14&lt;&gt;"x"),0,
IF($F11=0,0,
IF(M$4&lt;'2.1 Kraftwerk allgemein'!$F$16,0,
IF(M$4='2.1 Kraftwerk allgemein'!$F$16,'2.5 CAPEX'!$J14/$F11,
IF(M$4&lt;'2.1 Kraftwerk allgemein'!$F$16+$F11,
('2.5 CAPEX'!$J14+SUM(OFFSET('2.5 CAPEX'!R14,0,-MIN(MAX($F11-1-('2.1 Kraftwerk allgemein'!$F$16-'2.1 Kraftwerk allgemein'!$F$15+1),0),COLUMN(D11)-1-('2.1 Kraftwerk allgemein'!$F$16-'2.1 Kraftwerk allgemein'!$F$15+1)),1,MIN(MAX($F11-('2.1 Kraftwerk allgemein'!$F$16-'2.1 Kraftwerk allgemein'!$F$15+1),1),COLUMN(D11)-('2.1 Kraftwerk allgemein'!$F$16-'2.1 Kraftwerk allgemein'!$F$15+1)))))/$F11,
SUM(OFFSET('2.5 CAPEX'!R14,0,-MIN($F11-1,COLUMN(D11)-1),1,MIN($F11,COLUMN(D11))))/$F11)))))),
IF(OR(ISNUMBER($D11)=FALSE,$F11=""),"",
IF(AND('2.5 CAPEX'!$L14&lt;&gt;"x",'2.5 CAPEX'!$M14&lt;&gt;"x"),0,
IF($F11=0,0,
IF(M$4&lt;'2.1 Kraftwerk allgemein'!$F$16,0,
IF(M$4='2.1 Kraftwerk allgemein'!$F$16,'2.5 CAPEX'!$J14/$F11,
IF(M$4&lt;'2.1 Kraftwerk allgemein'!$F$16+$F11,
('2.5 CAPEX'!$J14+SUM(OFFSET('2.5 CAPEX'!R14,0,-MIN(MAX($F11-1-('2.1 Kraftwerk allgemein'!$F$16-'1.1 Allgemein'!$I$22+1),0),COLUMN(D11)-1-('2.1 Kraftwerk allgemein'!$F$16-'1.1 Allgemein'!$I$22+1)),1,MIN(MAX($F11-('2.1 Kraftwerk allgemein'!$F$16-'1.1 Allgemein'!$I$22+1),1),COLUMN(D11)-('2.1 Kraftwerk allgemein'!$F$16-'1.1 Allgemein'!$I$22+1)))))/$F11,
SUM(OFFSET('2.5 CAPEX'!R14,0,-MIN($F11-1,COLUMN(D11)-1),1,MIN($F11,COLUMN(D11))))/$F11)))))))</f>
        <v>0</v>
      </c>
      <c r="N11" s="199">
        <f ca="1">IF('2.1 Kraftwerk allgemein'!$F$15&lt;'1.1 Allgemein'!$I$22,
IF(OR(ISNUMBER($D11)=FALSE,$F11=""),"",
IF(AND('2.5 CAPEX'!$L14&lt;&gt;"x",'2.5 CAPEX'!$M14&lt;&gt;"x"),0,
IF($F11=0,0,
IF(N$4&lt;'2.1 Kraftwerk allgemein'!$F$16,0,
IF(N$4='2.1 Kraftwerk allgemein'!$F$16,'2.5 CAPEX'!$J14/$F11,
IF(N$4&lt;'2.1 Kraftwerk allgemein'!$F$16+$F11,
('2.5 CAPEX'!$J14+SUM(OFFSET('2.5 CAPEX'!S14,0,-MIN(MAX($F11-1-('2.1 Kraftwerk allgemein'!$F$16-'2.1 Kraftwerk allgemein'!$F$15+1),0),COLUMN(E11)-1-('2.1 Kraftwerk allgemein'!$F$16-'2.1 Kraftwerk allgemein'!$F$15+1)),1,MIN(MAX($F11-('2.1 Kraftwerk allgemein'!$F$16-'2.1 Kraftwerk allgemein'!$F$15+1),1),COLUMN(E11)-('2.1 Kraftwerk allgemein'!$F$16-'2.1 Kraftwerk allgemein'!$F$15+1)))))/$F11,
SUM(OFFSET('2.5 CAPEX'!S14,0,-MIN($F11-1,COLUMN(E11)-1),1,MIN($F11,COLUMN(E11))))/$F11)))))),
IF(OR(ISNUMBER($D11)=FALSE,$F11=""),"",
IF(AND('2.5 CAPEX'!$L14&lt;&gt;"x",'2.5 CAPEX'!$M14&lt;&gt;"x"),0,
IF($F11=0,0,
IF(N$4&lt;'2.1 Kraftwerk allgemein'!$F$16,0,
IF(N$4='2.1 Kraftwerk allgemein'!$F$16,'2.5 CAPEX'!$J14/$F11,
IF(N$4&lt;'2.1 Kraftwerk allgemein'!$F$16+$F11,
('2.5 CAPEX'!$J14+SUM(OFFSET('2.5 CAPEX'!S14,0,-MIN(MAX($F11-1-('2.1 Kraftwerk allgemein'!$F$16-'1.1 Allgemein'!$I$22+1),0),COLUMN(E11)-1-('2.1 Kraftwerk allgemein'!$F$16-'1.1 Allgemein'!$I$22+1)),1,MIN(MAX($F11-('2.1 Kraftwerk allgemein'!$F$16-'1.1 Allgemein'!$I$22+1),1),COLUMN(E11)-('2.1 Kraftwerk allgemein'!$F$16-'1.1 Allgemein'!$I$22+1)))))/$F11,
SUM(OFFSET('2.5 CAPEX'!S14,0,-MIN($F11-1,COLUMN(E11)-1),1,MIN($F11,COLUMN(E11))))/$F11)))))))</f>
        <v>0</v>
      </c>
      <c r="O11" s="199">
        <f ca="1">IF('2.1 Kraftwerk allgemein'!$F$15&lt;'1.1 Allgemein'!$I$22,
IF(OR(ISNUMBER($D11)=FALSE,$F11=""),"",
IF(AND('2.5 CAPEX'!$L14&lt;&gt;"x",'2.5 CAPEX'!$M14&lt;&gt;"x"),0,
IF($F11=0,0,
IF(O$4&lt;'2.1 Kraftwerk allgemein'!$F$16,0,
IF(O$4='2.1 Kraftwerk allgemein'!$F$16,'2.5 CAPEX'!$J14/$F11,
IF(O$4&lt;'2.1 Kraftwerk allgemein'!$F$16+$F11,
('2.5 CAPEX'!$J14+SUM(OFFSET('2.5 CAPEX'!T14,0,-MIN(MAX($F11-1-('2.1 Kraftwerk allgemein'!$F$16-'2.1 Kraftwerk allgemein'!$F$15+1),0),COLUMN(F11)-1-('2.1 Kraftwerk allgemein'!$F$16-'2.1 Kraftwerk allgemein'!$F$15+1)),1,MIN(MAX($F11-('2.1 Kraftwerk allgemein'!$F$16-'2.1 Kraftwerk allgemein'!$F$15+1),1),COLUMN(F11)-('2.1 Kraftwerk allgemein'!$F$16-'2.1 Kraftwerk allgemein'!$F$15+1)))))/$F11,
SUM(OFFSET('2.5 CAPEX'!T14,0,-MIN($F11-1,COLUMN(F11)-1),1,MIN($F11,COLUMN(F11))))/$F11)))))),
IF(OR(ISNUMBER($D11)=FALSE,$F11=""),"",
IF(AND('2.5 CAPEX'!$L14&lt;&gt;"x",'2.5 CAPEX'!$M14&lt;&gt;"x"),0,
IF($F11=0,0,
IF(O$4&lt;'2.1 Kraftwerk allgemein'!$F$16,0,
IF(O$4='2.1 Kraftwerk allgemein'!$F$16,'2.5 CAPEX'!$J14/$F11,
IF(O$4&lt;'2.1 Kraftwerk allgemein'!$F$16+$F11,
('2.5 CAPEX'!$J14+SUM(OFFSET('2.5 CAPEX'!T14,0,-MIN(MAX($F11-1-('2.1 Kraftwerk allgemein'!$F$16-'1.1 Allgemein'!$I$22+1),0),COLUMN(F11)-1-('2.1 Kraftwerk allgemein'!$F$16-'1.1 Allgemein'!$I$22+1)),1,MIN(MAX($F11-('2.1 Kraftwerk allgemein'!$F$16-'1.1 Allgemein'!$I$22+1),1),COLUMN(F11)-('2.1 Kraftwerk allgemein'!$F$16-'1.1 Allgemein'!$I$22+1)))))/$F11,
SUM(OFFSET('2.5 CAPEX'!T14,0,-MIN($F11-1,COLUMN(F11)-1),1,MIN($F11,COLUMN(F11))))/$F11)))))))</f>
        <v>0</v>
      </c>
      <c r="P11" s="199">
        <f ca="1">IF('2.1 Kraftwerk allgemein'!$F$15&lt;'1.1 Allgemein'!$I$22,
IF(OR(ISNUMBER($D11)=FALSE,$F11=""),"",
IF(AND('2.5 CAPEX'!$L14&lt;&gt;"x",'2.5 CAPEX'!$M14&lt;&gt;"x"),0,
IF($F11=0,0,
IF(P$4&lt;'2.1 Kraftwerk allgemein'!$F$16,0,
IF(P$4='2.1 Kraftwerk allgemein'!$F$16,'2.5 CAPEX'!$J14/$F11,
IF(P$4&lt;'2.1 Kraftwerk allgemein'!$F$16+$F11,
('2.5 CAPEX'!$J14+SUM(OFFSET('2.5 CAPEX'!U14,0,-MIN(MAX($F11-1-('2.1 Kraftwerk allgemein'!$F$16-'2.1 Kraftwerk allgemein'!$F$15+1),0),COLUMN(G11)-1-('2.1 Kraftwerk allgemein'!$F$16-'2.1 Kraftwerk allgemein'!$F$15+1)),1,MIN(MAX($F11-('2.1 Kraftwerk allgemein'!$F$16-'2.1 Kraftwerk allgemein'!$F$15+1),1),COLUMN(G11)-('2.1 Kraftwerk allgemein'!$F$16-'2.1 Kraftwerk allgemein'!$F$15+1)))))/$F11,
SUM(OFFSET('2.5 CAPEX'!U14,0,-MIN($F11-1,COLUMN(G11)-1),1,MIN($F11,COLUMN(G11))))/$F11)))))),
IF(OR(ISNUMBER($D11)=FALSE,$F11=""),"",
IF(AND('2.5 CAPEX'!$L14&lt;&gt;"x",'2.5 CAPEX'!$M14&lt;&gt;"x"),0,
IF($F11=0,0,
IF(P$4&lt;'2.1 Kraftwerk allgemein'!$F$16,0,
IF(P$4='2.1 Kraftwerk allgemein'!$F$16,'2.5 CAPEX'!$J14/$F11,
IF(P$4&lt;'2.1 Kraftwerk allgemein'!$F$16+$F11,
('2.5 CAPEX'!$J14+SUM(OFFSET('2.5 CAPEX'!U14,0,-MIN(MAX($F11-1-('2.1 Kraftwerk allgemein'!$F$16-'1.1 Allgemein'!$I$22+1),0),COLUMN(G11)-1-('2.1 Kraftwerk allgemein'!$F$16-'1.1 Allgemein'!$I$22+1)),1,MIN(MAX($F11-('2.1 Kraftwerk allgemein'!$F$16-'1.1 Allgemein'!$I$22+1),1),COLUMN(G11)-('2.1 Kraftwerk allgemein'!$F$16-'1.1 Allgemein'!$I$22+1)))))/$F11,
SUM(OFFSET('2.5 CAPEX'!U14,0,-MIN($F11-1,COLUMN(G11)-1),1,MIN($F11,COLUMN(G11))))/$F11)))))))</f>
        <v>0</v>
      </c>
      <c r="Q11" s="199">
        <f ca="1">IF('2.1 Kraftwerk allgemein'!$F$15&lt;'1.1 Allgemein'!$I$22,
IF(OR(ISNUMBER($D11)=FALSE,$F11=""),"",
IF(AND('2.5 CAPEX'!$L14&lt;&gt;"x",'2.5 CAPEX'!$M14&lt;&gt;"x"),0,
IF($F11=0,0,
IF(Q$4&lt;'2.1 Kraftwerk allgemein'!$F$16,0,
IF(Q$4='2.1 Kraftwerk allgemein'!$F$16,'2.5 CAPEX'!$J14/$F11,
IF(Q$4&lt;'2.1 Kraftwerk allgemein'!$F$16+$F11,
('2.5 CAPEX'!$J14+SUM(OFFSET('2.5 CAPEX'!V14,0,-MIN(MAX($F11-1-('2.1 Kraftwerk allgemein'!$F$16-'2.1 Kraftwerk allgemein'!$F$15+1),0),COLUMN(H11)-1-('2.1 Kraftwerk allgemein'!$F$16-'2.1 Kraftwerk allgemein'!$F$15+1)),1,MIN(MAX($F11-('2.1 Kraftwerk allgemein'!$F$16-'2.1 Kraftwerk allgemein'!$F$15+1),1),COLUMN(H11)-('2.1 Kraftwerk allgemein'!$F$16-'2.1 Kraftwerk allgemein'!$F$15+1)))))/$F11,
SUM(OFFSET('2.5 CAPEX'!V14,0,-MIN($F11-1,COLUMN(H11)-1),1,MIN($F11,COLUMN(H11))))/$F11)))))),
IF(OR(ISNUMBER($D11)=FALSE,$F11=""),"",
IF(AND('2.5 CAPEX'!$L14&lt;&gt;"x",'2.5 CAPEX'!$M14&lt;&gt;"x"),0,
IF($F11=0,0,
IF(Q$4&lt;'2.1 Kraftwerk allgemein'!$F$16,0,
IF(Q$4='2.1 Kraftwerk allgemein'!$F$16,'2.5 CAPEX'!$J14/$F11,
IF(Q$4&lt;'2.1 Kraftwerk allgemein'!$F$16+$F11,
('2.5 CAPEX'!$J14+SUM(OFFSET('2.5 CAPEX'!V14,0,-MIN(MAX($F11-1-('2.1 Kraftwerk allgemein'!$F$16-'1.1 Allgemein'!$I$22+1),0),COLUMN(H11)-1-('2.1 Kraftwerk allgemein'!$F$16-'1.1 Allgemein'!$I$22+1)),1,MIN(MAX($F11-('2.1 Kraftwerk allgemein'!$F$16-'1.1 Allgemein'!$I$22+1),1),COLUMN(H11)-('2.1 Kraftwerk allgemein'!$F$16-'1.1 Allgemein'!$I$22+1)))))/$F11,
SUM(OFFSET('2.5 CAPEX'!V14,0,-MIN($F11-1,COLUMN(H11)-1),1,MIN($F11,COLUMN(H11))))/$F11)))))))</f>
        <v>0</v>
      </c>
      <c r="R11" s="199">
        <f ca="1">IF('2.1 Kraftwerk allgemein'!$F$15&lt;'1.1 Allgemein'!$I$22,
IF(OR(ISNUMBER($D11)=FALSE,$F11=""),"",
IF(AND('2.5 CAPEX'!$L14&lt;&gt;"x",'2.5 CAPEX'!$M14&lt;&gt;"x"),0,
IF($F11=0,0,
IF(R$4&lt;'2.1 Kraftwerk allgemein'!$F$16,0,
IF(R$4='2.1 Kraftwerk allgemein'!$F$16,'2.5 CAPEX'!$J14/$F11,
IF(R$4&lt;'2.1 Kraftwerk allgemein'!$F$16+$F11,
('2.5 CAPEX'!$J14+SUM(OFFSET('2.5 CAPEX'!W14,0,-MIN(MAX($F11-1-('2.1 Kraftwerk allgemein'!$F$16-'2.1 Kraftwerk allgemein'!$F$15+1),0),COLUMN(I11)-1-('2.1 Kraftwerk allgemein'!$F$16-'2.1 Kraftwerk allgemein'!$F$15+1)),1,MIN(MAX($F11-('2.1 Kraftwerk allgemein'!$F$16-'2.1 Kraftwerk allgemein'!$F$15+1),1),COLUMN(I11)-('2.1 Kraftwerk allgemein'!$F$16-'2.1 Kraftwerk allgemein'!$F$15+1)))))/$F11,
SUM(OFFSET('2.5 CAPEX'!W14,0,-MIN($F11-1,COLUMN(I11)-1),1,MIN($F11,COLUMN(I11))))/$F11)))))),
IF(OR(ISNUMBER($D11)=FALSE,$F11=""),"",
IF(AND('2.5 CAPEX'!$L14&lt;&gt;"x",'2.5 CAPEX'!$M14&lt;&gt;"x"),0,
IF($F11=0,0,
IF(R$4&lt;'2.1 Kraftwerk allgemein'!$F$16,0,
IF(R$4='2.1 Kraftwerk allgemein'!$F$16,'2.5 CAPEX'!$J14/$F11,
IF(R$4&lt;'2.1 Kraftwerk allgemein'!$F$16+$F11,
('2.5 CAPEX'!$J14+SUM(OFFSET('2.5 CAPEX'!W14,0,-MIN(MAX($F11-1-('2.1 Kraftwerk allgemein'!$F$16-'1.1 Allgemein'!$I$22+1),0),COLUMN(I11)-1-('2.1 Kraftwerk allgemein'!$F$16-'1.1 Allgemein'!$I$22+1)),1,MIN(MAX($F11-('2.1 Kraftwerk allgemein'!$F$16-'1.1 Allgemein'!$I$22+1),1),COLUMN(I11)-('2.1 Kraftwerk allgemein'!$F$16-'1.1 Allgemein'!$I$22+1)))))/$F11,
SUM(OFFSET('2.5 CAPEX'!W14,0,-MIN($F11-1,COLUMN(I11)-1),1,MIN($F11,COLUMN(I11))))/$F11)))))))</f>
        <v>0</v>
      </c>
      <c r="S11" s="199">
        <f ca="1">IF('2.1 Kraftwerk allgemein'!$F$15&lt;'1.1 Allgemein'!$I$22,
IF(OR(ISNUMBER($D11)=FALSE,$F11=""),"",
IF(AND('2.5 CAPEX'!$L14&lt;&gt;"x",'2.5 CAPEX'!$M14&lt;&gt;"x"),0,
IF($F11=0,0,
IF(S$4&lt;'2.1 Kraftwerk allgemein'!$F$16,0,
IF(S$4='2.1 Kraftwerk allgemein'!$F$16,'2.5 CAPEX'!$J14/$F11,
IF(S$4&lt;'2.1 Kraftwerk allgemein'!$F$16+$F11,
('2.5 CAPEX'!$J14+SUM(OFFSET('2.5 CAPEX'!X14,0,-MIN(MAX($F11-1-('2.1 Kraftwerk allgemein'!$F$16-'2.1 Kraftwerk allgemein'!$F$15+1),0),COLUMN(J11)-1-('2.1 Kraftwerk allgemein'!$F$16-'2.1 Kraftwerk allgemein'!$F$15+1)),1,MIN(MAX($F11-('2.1 Kraftwerk allgemein'!$F$16-'2.1 Kraftwerk allgemein'!$F$15+1),1),COLUMN(J11)-('2.1 Kraftwerk allgemein'!$F$16-'2.1 Kraftwerk allgemein'!$F$15+1)))))/$F11,
SUM(OFFSET('2.5 CAPEX'!X14,0,-MIN($F11-1,COLUMN(J11)-1),1,MIN($F11,COLUMN(J11))))/$F11)))))),
IF(OR(ISNUMBER($D11)=FALSE,$F11=""),"",
IF(AND('2.5 CAPEX'!$L14&lt;&gt;"x",'2.5 CAPEX'!$M14&lt;&gt;"x"),0,
IF($F11=0,0,
IF(S$4&lt;'2.1 Kraftwerk allgemein'!$F$16,0,
IF(S$4='2.1 Kraftwerk allgemein'!$F$16,'2.5 CAPEX'!$J14/$F11,
IF(S$4&lt;'2.1 Kraftwerk allgemein'!$F$16+$F11,
('2.5 CAPEX'!$J14+SUM(OFFSET('2.5 CAPEX'!X14,0,-MIN(MAX($F11-1-('2.1 Kraftwerk allgemein'!$F$16-'1.1 Allgemein'!$I$22+1),0),COLUMN(J11)-1-('2.1 Kraftwerk allgemein'!$F$16-'1.1 Allgemein'!$I$22+1)),1,MIN(MAX($F11-('2.1 Kraftwerk allgemein'!$F$16-'1.1 Allgemein'!$I$22+1),1),COLUMN(J11)-('2.1 Kraftwerk allgemein'!$F$16-'1.1 Allgemein'!$I$22+1)))))/$F11,
SUM(OFFSET('2.5 CAPEX'!X14,0,-MIN($F11-1,COLUMN(J11)-1),1,MIN($F11,COLUMN(J11))))/$F11)))))))</f>
        <v>0</v>
      </c>
      <c r="T11" s="199">
        <f ca="1">IF('2.1 Kraftwerk allgemein'!$F$15&lt;'1.1 Allgemein'!$I$22,
IF(OR(ISNUMBER($D11)=FALSE,$F11=""),"",
IF(AND('2.5 CAPEX'!$L14&lt;&gt;"x",'2.5 CAPEX'!$M14&lt;&gt;"x"),0,
IF($F11=0,0,
IF(T$4&lt;'2.1 Kraftwerk allgemein'!$F$16,0,
IF(T$4='2.1 Kraftwerk allgemein'!$F$16,'2.5 CAPEX'!$J14/$F11,
IF(T$4&lt;'2.1 Kraftwerk allgemein'!$F$16+$F11,
('2.5 CAPEX'!$J14+SUM(OFFSET('2.5 CAPEX'!Y14,0,-MIN(MAX($F11-1-('2.1 Kraftwerk allgemein'!$F$16-'2.1 Kraftwerk allgemein'!$F$15+1),0),COLUMN(K11)-1-('2.1 Kraftwerk allgemein'!$F$16-'2.1 Kraftwerk allgemein'!$F$15+1)),1,MIN(MAX($F11-('2.1 Kraftwerk allgemein'!$F$16-'2.1 Kraftwerk allgemein'!$F$15+1),1),COLUMN(K11)-('2.1 Kraftwerk allgemein'!$F$16-'2.1 Kraftwerk allgemein'!$F$15+1)))))/$F11,
SUM(OFFSET('2.5 CAPEX'!Y14,0,-MIN($F11-1,COLUMN(K11)-1),1,MIN($F11,COLUMN(K11))))/$F11)))))),
IF(OR(ISNUMBER($D11)=FALSE,$F11=""),"",
IF(AND('2.5 CAPEX'!$L14&lt;&gt;"x",'2.5 CAPEX'!$M14&lt;&gt;"x"),0,
IF($F11=0,0,
IF(T$4&lt;'2.1 Kraftwerk allgemein'!$F$16,0,
IF(T$4='2.1 Kraftwerk allgemein'!$F$16,'2.5 CAPEX'!$J14/$F11,
IF(T$4&lt;'2.1 Kraftwerk allgemein'!$F$16+$F11,
('2.5 CAPEX'!$J14+SUM(OFFSET('2.5 CAPEX'!Y14,0,-MIN(MAX($F11-1-('2.1 Kraftwerk allgemein'!$F$16-'1.1 Allgemein'!$I$22+1),0),COLUMN(K11)-1-('2.1 Kraftwerk allgemein'!$F$16-'1.1 Allgemein'!$I$22+1)),1,MIN(MAX($F11-('2.1 Kraftwerk allgemein'!$F$16-'1.1 Allgemein'!$I$22+1),1),COLUMN(K11)-('2.1 Kraftwerk allgemein'!$F$16-'1.1 Allgemein'!$I$22+1)))))/$F11,
SUM(OFFSET('2.5 CAPEX'!Y14,0,-MIN($F11-1,COLUMN(K11)-1),1,MIN($F11,COLUMN(K11))))/$F11)))))))</f>
        <v>0</v>
      </c>
      <c r="U11" s="199">
        <f ca="1">IF('2.1 Kraftwerk allgemein'!$F$15&lt;'1.1 Allgemein'!$I$22,
IF(OR(ISNUMBER($D11)=FALSE,$F11=""),"",
IF(AND('2.5 CAPEX'!$L14&lt;&gt;"x",'2.5 CAPEX'!$M14&lt;&gt;"x"),0,
IF($F11=0,0,
IF(U$4&lt;'2.1 Kraftwerk allgemein'!$F$16,0,
IF(U$4='2.1 Kraftwerk allgemein'!$F$16,'2.5 CAPEX'!$J14/$F11,
IF(U$4&lt;'2.1 Kraftwerk allgemein'!$F$16+$F11,
('2.5 CAPEX'!$J14+SUM(OFFSET('2.5 CAPEX'!Z14,0,-MIN(MAX($F11-1-('2.1 Kraftwerk allgemein'!$F$16-'2.1 Kraftwerk allgemein'!$F$15+1),0),COLUMN(L11)-1-('2.1 Kraftwerk allgemein'!$F$16-'2.1 Kraftwerk allgemein'!$F$15+1)),1,MIN(MAX($F11-('2.1 Kraftwerk allgemein'!$F$16-'2.1 Kraftwerk allgemein'!$F$15+1),1),COLUMN(L11)-('2.1 Kraftwerk allgemein'!$F$16-'2.1 Kraftwerk allgemein'!$F$15+1)))))/$F11,
SUM(OFFSET('2.5 CAPEX'!Z14,0,-MIN($F11-1,COLUMN(L11)-1),1,MIN($F11,COLUMN(L11))))/$F11)))))),
IF(OR(ISNUMBER($D11)=FALSE,$F11=""),"",
IF(AND('2.5 CAPEX'!$L14&lt;&gt;"x",'2.5 CAPEX'!$M14&lt;&gt;"x"),0,
IF($F11=0,0,
IF(U$4&lt;'2.1 Kraftwerk allgemein'!$F$16,0,
IF(U$4='2.1 Kraftwerk allgemein'!$F$16,'2.5 CAPEX'!$J14/$F11,
IF(U$4&lt;'2.1 Kraftwerk allgemein'!$F$16+$F11,
('2.5 CAPEX'!$J14+SUM(OFFSET('2.5 CAPEX'!Z14,0,-MIN(MAX($F11-1-('2.1 Kraftwerk allgemein'!$F$16-'1.1 Allgemein'!$I$22+1),0),COLUMN(L11)-1-('2.1 Kraftwerk allgemein'!$F$16-'1.1 Allgemein'!$I$22+1)),1,MIN(MAX($F11-('2.1 Kraftwerk allgemein'!$F$16-'1.1 Allgemein'!$I$22+1),1),COLUMN(L11)-('2.1 Kraftwerk allgemein'!$F$16-'1.1 Allgemein'!$I$22+1)))))/$F11,
SUM(OFFSET('2.5 CAPEX'!Z14,0,-MIN($F11-1,COLUMN(L11)-1),1,MIN($F11,COLUMN(L11))))/$F11)))))))</f>
        <v>0</v>
      </c>
      <c r="V11" s="199">
        <f ca="1">IF('2.1 Kraftwerk allgemein'!$F$15&lt;'1.1 Allgemein'!$I$22,
IF(OR(ISNUMBER($D11)=FALSE,$F11=""),"",
IF(AND('2.5 CAPEX'!$L14&lt;&gt;"x",'2.5 CAPEX'!$M14&lt;&gt;"x"),0,
IF($F11=0,0,
IF(V$4&lt;'2.1 Kraftwerk allgemein'!$F$16,0,
IF(V$4='2.1 Kraftwerk allgemein'!$F$16,'2.5 CAPEX'!$J14/$F11,
IF(V$4&lt;'2.1 Kraftwerk allgemein'!$F$16+$F11,
('2.5 CAPEX'!$J14+SUM(OFFSET('2.5 CAPEX'!AA14,0,-MIN(MAX($F11-1-('2.1 Kraftwerk allgemein'!$F$16-'2.1 Kraftwerk allgemein'!$F$15+1),0),COLUMN(M11)-1-('2.1 Kraftwerk allgemein'!$F$16-'2.1 Kraftwerk allgemein'!$F$15+1)),1,MIN(MAX($F11-('2.1 Kraftwerk allgemein'!$F$16-'2.1 Kraftwerk allgemein'!$F$15+1),1),COLUMN(M11)-('2.1 Kraftwerk allgemein'!$F$16-'2.1 Kraftwerk allgemein'!$F$15+1)))))/$F11,
SUM(OFFSET('2.5 CAPEX'!AA14,0,-MIN($F11-1,COLUMN(M11)-1),1,MIN($F11,COLUMN(M11))))/$F11)))))),
IF(OR(ISNUMBER($D11)=FALSE,$F11=""),"",
IF(AND('2.5 CAPEX'!$L14&lt;&gt;"x",'2.5 CAPEX'!$M14&lt;&gt;"x"),0,
IF($F11=0,0,
IF(V$4&lt;'2.1 Kraftwerk allgemein'!$F$16,0,
IF(V$4='2.1 Kraftwerk allgemein'!$F$16,'2.5 CAPEX'!$J14/$F11,
IF(V$4&lt;'2.1 Kraftwerk allgemein'!$F$16+$F11,
('2.5 CAPEX'!$J14+SUM(OFFSET('2.5 CAPEX'!AA14,0,-MIN(MAX($F11-1-('2.1 Kraftwerk allgemein'!$F$16-'1.1 Allgemein'!$I$22+1),0),COLUMN(M11)-1-('2.1 Kraftwerk allgemein'!$F$16-'1.1 Allgemein'!$I$22+1)),1,MIN(MAX($F11-('2.1 Kraftwerk allgemein'!$F$16-'1.1 Allgemein'!$I$22+1),1),COLUMN(M11)-('2.1 Kraftwerk allgemein'!$F$16-'1.1 Allgemein'!$I$22+1)))))/$F11,
SUM(OFFSET('2.5 CAPEX'!AA14,0,-MIN($F11-1,COLUMN(M11)-1),1,MIN($F11,COLUMN(M11))))/$F11)))))))</f>
        <v>0</v>
      </c>
      <c r="W11" s="199">
        <f ca="1">IF('2.1 Kraftwerk allgemein'!$F$15&lt;'1.1 Allgemein'!$I$22,
IF(OR(ISNUMBER($D11)=FALSE,$F11=""),"",
IF(AND('2.5 CAPEX'!$L14&lt;&gt;"x",'2.5 CAPEX'!$M14&lt;&gt;"x"),0,
IF($F11=0,0,
IF(W$4&lt;'2.1 Kraftwerk allgemein'!$F$16,0,
IF(W$4='2.1 Kraftwerk allgemein'!$F$16,'2.5 CAPEX'!$J14/$F11,
IF(W$4&lt;'2.1 Kraftwerk allgemein'!$F$16+$F11,
('2.5 CAPEX'!$J14+SUM(OFFSET('2.5 CAPEX'!AB14,0,-MIN(MAX($F11-1-('2.1 Kraftwerk allgemein'!$F$16-'2.1 Kraftwerk allgemein'!$F$15+1),0),COLUMN(N11)-1-('2.1 Kraftwerk allgemein'!$F$16-'2.1 Kraftwerk allgemein'!$F$15+1)),1,MIN(MAX($F11-('2.1 Kraftwerk allgemein'!$F$16-'2.1 Kraftwerk allgemein'!$F$15+1),1),COLUMN(N11)-('2.1 Kraftwerk allgemein'!$F$16-'2.1 Kraftwerk allgemein'!$F$15+1)))))/$F11,
SUM(OFFSET('2.5 CAPEX'!AB14,0,-MIN($F11-1,COLUMN(N11)-1),1,MIN($F11,COLUMN(N11))))/$F11)))))),
IF(OR(ISNUMBER($D11)=FALSE,$F11=""),"",
IF(AND('2.5 CAPEX'!$L14&lt;&gt;"x",'2.5 CAPEX'!$M14&lt;&gt;"x"),0,
IF($F11=0,0,
IF(W$4&lt;'2.1 Kraftwerk allgemein'!$F$16,0,
IF(W$4='2.1 Kraftwerk allgemein'!$F$16,'2.5 CAPEX'!$J14/$F11,
IF(W$4&lt;'2.1 Kraftwerk allgemein'!$F$16+$F11,
('2.5 CAPEX'!$J14+SUM(OFFSET('2.5 CAPEX'!AB14,0,-MIN(MAX($F11-1-('2.1 Kraftwerk allgemein'!$F$16-'1.1 Allgemein'!$I$22+1),0),COLUMN(N11)-1-('2.1 Kraftwerk allgemein'!$F$16-'1.1 Allgemein'!$I$22+1)),1,MIN(MAX($F11-('2.1 Kraftwerk allgemein'!$F$16-'1.1 Allgemein'!$I$22+1),1),COLUMN(N11)-('2.1 Kraftwerk allgemein'!$F$16-'1.1 Allgemein'!$I$22+1)))))/$F11,
SUM(OFFSET('2.5 CAPEX'!AB14,0,-MIN($F11-1,COLUMN(N11)-1),1,MIN($F11,COLUMN(N11))))/$F11)))))))</f>
        <v>0</v>
      </c>
      <c r="X11" s="199">
        <f ca="1">IF('2.1 Kraftwerk allgemein'!$F$15&lt;'1.1 Allgemein'!$I$22,
IF(OR(ISNUMBER($D11)=FALSE,$F11=""),"",
IF(AND('2.5 CAPEX'!$L14&lt;&gt;"x",'2.5 CAPEX'!$M14&lt;&gt;"x"),0,
IF($F11=0,0,
IF(X$4&lt;'2.1 Kraftwerk allgemein'!$F$16,0,
IF(X$4='2.1 Kraftwerk allgemein'!$F$16,'2.5 CAPEX'!$J14/$F11,
IF(X$4&lt;'2.1 Kraftwerk allgemein'!$F$16+$F11,
('2.5 CAPEX'!$J14+SUM(OFFSET('2.5 CAPEX'!AC14,0,-MIN(MAX($F11-1-('2.1 Kraftwerk allgemein'!$F$16-'2.1 Kraftwerk allgemein'!$F$15+1),0),COLUMN(O11)-1-('2.1 Kraftwerk allgemein'!$F$16-'2.1 Kraftwerk allgemein'!$F$15+1)),1,MIN(MAX($F11-('2.1 Kraftwerk allgemein'!$F$16-'2.1 Kraftwerk allgemein'!$F$15+1),1),COLUMN(O11)-('2.1 Kraftwerk allgemein'!$F$16-'2.1 Kraftwerk allgemein'!$F$15+1)))))/$F11,
SUM(OFFSET('2.5 CAPEX'!AC14,0,-MIN($F11-1,COLUMN(O11)-1),1,MIN($F11,COLUMN(O11))))/$F11)))))),
IF(OR(ISNUMBER($D11)=FALSE,$F11=""),"",
IF(AND('2.5 CAPEX'!$L14&lt;&gt;"x",'2.5 CAPEX'!$M14&lt;&gt;"x"),0,
IF($F11=0,0,
IF(X$4&lt;'2.1 Kraftwerk allgemein'!$F$16,0,
IF(X$4='2.1 Kraftwerk allgemein'!$F$16,'2.5 CAPEX'!$J14/$F11,
IF(X$4&lt;'2.1 Kraftwerk allgemein'!$F$16+$F11,
('2.5 CAPEX'!$J14+SUM(OFFSET('2.5 CAPEX'!AC14,0,-MIN(MAX($F11-1-('2.1 Kraftwerk allgemein'!$F$16-'1.1 Allgemein'!$I$22+1),0),COLUMN(O11)-1-('2.1 Kraftwerk allgemein'!$F$16-'1.1 Allgemein'!$I$22+1)),1,MIN(MAX($F11-('2.1 Kraftwerk allgemein'!$F$16-'1.1 Allgemein'!$I$22+1),1),COLUMN(O11)-('2.1 Kraftwerk allgemein'!$F$16-'1.1 Allgemein'!$I$22+1)))))/$F11,
SUM(OFFSET('2.5 CAPEX'!AC14,0,-MIN($F11-1,COLUMN(O11)-1),1,MIN($F11,COLUMN(O11))))/$F11)))))))</f>
        <v>0</v>
      </c>
      <c r="Y11" s="199">
        <f ca="1">IF('2.1 Kraftwerk allgemein'!$F$15&lt;'1.1 Allgemein'!$I$22,
IF(OR(ISNUMBER($D11)=FALSE,$F11=""),"",
IF(AND('2.5 CAPEX'!$L14&lt;&gt;"x",'2.5 CAPEX'!$M14&lt;&gt;"x"),0,
IF($F11=0,0,
IF(Y$4&lt;'2.1 Kraftwerk allgemein'!$F$16,0,
IF(Y$4='2.1 Kraftwerk allgemein'!$F$16,'2.5 CAPEX'!$J14/$F11,
IF(Y$4&lt;'2.1 Kraftwerk allgemein'!$F$16+$F11,
('2.5 CAPEX'!$J14+SUM(OFFSET('2.5 CAPEX'!AD14,0,-MIN(MAX($F11-1-('2.1 Kraftwerk allgemein'!$F$16-'2.1 Kraftwerk allgemein'!$F$15+1),0),COLUMN(P11)-1-('2.1 Kraftwerk allgemein'!$F$16-'2.1 Kraftwerk allgemein'!$F$15+1)),1,MIN(MAX($F11-('2.1 Kraftwerk allgemein'!$F$16-'2.1 Kraftwerk allgemein'!$F$15+1),1),COLUMN(P11)-('2.1 Kraftwerk allgemein'!$F$16-'2.1 Kraftwerk allgemein'!$F$15+1)))))/$F11,
SUM(OFFSET('2.5 CAPEX'!AD14,0,-MIN($F11-1,COLUMN(P11)-1),1,MIN($F11,COLUMN(P11))))/$F11)))))),
IF(OR(ISNUMBER($D11)=FALSE,$F11=""),"",
IF(AND('2.5 CAPEX'!$L14&lt;&gt;"x",'2.5 CAPEX'!$M14&lt;&gt;"x"),0,
IF($F11=0,0,
IF(Y$4&lt;'2.1 Kraftwerk allgemein'!$F$16,0,
IF(Y$4='2.1 Kraftwerk allgemein'!$F$16,'2.5 CAPEX'!$J14/$F11,
IF(Y$4&lt;'2.1 Kraftwerk allgemein'!$F$16+$F11,
('2.5 CAPEX'!$J14+SUM(OFFSET('2.5 CAPEX'!AD14,0,-MIN(MAX($F11-1-('2.1 Kraftwerk allgemein'!$F$16-'1.1 Allgemein'!$I$22+1),0),COLUMN(P11)-1-('2.1 Kraftwerk allgemein'!$F$16-'1.1 Allgemein'!$I$22+1)),1,MIN(MAX($F11-('2.1 Kraftwerk allgemein'!$F$16-'1.1 Allgemein'!$I$22+1),1),COLUMN(P11)-('2.1 Kraftwerk allgemein'!$F$16-'1.1 Allgemein'!$I$22+1)))))/$F11,
SUM(OFFSET('2.5 CAPEX'!AD14,0,-MIN($F11-1,COLUMN(P11)-1),1,MIN($F11,COLUMN(P11))))/$F11)))))))</f>
        <v>0</v>
      </c>
      <c r="Z11" s="199">
        <f ca="1">IF('2.1 Kraftwerk allgemein'!$F$15&lt;'1.1 Allgemein'!$I$22,
IF(OR(ISNUMBER($D11)=FALSE,$F11=""),"",
IF(AND('2.5 CAPEX'!$L14&lt;&gt;"x",'2.5 CAPEX'!$M14&lt;&gt;"x"),0,
IF($F11=0,0,
IF(Z$4&lt;'2.1 Kraftwerk allgemein'!$F$16,0,
IF(Z$4='2.1 Kraftwerk allgemein'!$F$16,'2.5 CAPEX'!$J14/$F11,
IF(Z$4&lt;'2.1 Kraftwerk allgemein'!$F$16+$F11,
('2.5 CAPEX'!$J14+SUM(OFFSET('2.5 CAPEX'!AE14,0,-MIN(MAX($F11-1-('2.1 Kraftwerk allgemein'!$F$16-'2.1 Kraftwerk allgemein'!$F$15+1),0),COLUMN(Q11)-1-('2.1 Kraftwerk allgemein'!$F$16-'2.1 Kraftwerk allgemein'!$F$15+1)),1,MIN(MAX($F11-('2.1 Kraftwerk allgemein'!$F$16-'2.1 Kraftwerk allgemein'!$F$15+1),1),COLUMN(Q11)-('2.1 Kraftwerk allgemein'!$F$16-'2.1 Kraftwerk allgemein'!$F$15+1)))))/$F11,
SUM(OFFSET('2.5 CAPEX'!AE14,0,-MIN($F11-1,COLUMN(Q11)-1),1,MIN($F11,COLUMN(Q11))))/$F11)))))),
IF(OR(ISNUMBER($D11)=FALSE,$F11=""),"",
IF(AND('2.5 CAPEX'!$L14&lt;&gt;"x",'2.5 CAPEX'!$M14&lt;&gt;"x"),0,
IF($F11=0,0,
IF(Z$4&lt;'2.1 Kraftwerk allgemein'!$F$16,0,
IF(Z$4='2.1 Kraftwerk allgemein'!$F$16,'2.5 CAPEX'!$J14/$F11,
IF(Z$4&lt;'2.1 Kraftwerk allgemein'!$F$16+$F11,
('2.5 CAPEX'!$J14+SUM(OFFSET('2.5 CAPEX'!AE14,0,-MIN(MAX($F11-1-('2.1 Kraftwerk allgemein'!$F$16-'1.1 Allgemein'!$I$22+1),0),COLUMN(Q11)-1-('2.1 Kraftwerk allgemein'!$F$16-'1.1 Allgemein'!$I$22+1)),1,MIN(MAX($F11-('2.1 Kraftwerk allgemein'!$F$16-'1.1 Allgemein'!$I$22+1),1),COLUMN(Q11)-('2.1 Kraftwerk allgemein'!$F$16-'1.1 Allgemein'!$I$22+1)))))/$F11,
SUM(OFFSET('2.5 CAPEX'!AE14,0,-MIN($F11-1,COLUMN(Q11)-1),1,MIN($F11,COLUMN(Q11))))/$F11)))))))</f>
        <v>0</v>
      </c>
      <c r="AA11" s="199">
        <f ca="1">IF('2.1 Kraftwerk allgemein'!$F$15&lt;'1.1 Allgemein'!$I$22,
IF(OR(ISNUMBER($D11)=FALSE,$F11=""),"",
IF(AND('2.5 CAPEX'!$L14&lt;&gt;"x",'2.5 CAPEX'!$M14&lt;&gt;"x"),0,
IF($F11=0,0,
IF(AA$4&lt;'2.1 Kraftwerk allgemein'!$F$16,0,
IF(AA$4='2.1 Kraftwerk allgemein'!$F$16,'2.5 CAPEX'!$J14/$F11,
IF(AA$4&lt;'2.1 Kraftwerk allgemein'!$F$16+$F11,
('2.5 CAPEX'!$J14+SUM(OFFSET('2.5 CAPEX'!AF14,0,-MIN(MAX($F11-1-('2.1 Kraftwerk allgemein'!$F$16-'2.1 Kraftwerk allgemein'!$F$15+1),0),COLUMN(R11)-1-('2.1 Kraftwerk allgemein'!$F$16-'2.1 Kraftwerk allgemein'!$F$15+1)),1,MIN(MAX($F11-('2.1 Kraftwerk allgemein'!$F$16-'2.1 Kraftwerk allgemein'!$F$15+1),1),COLUMN(R11)-('2.1 Kraftwerk allgemein'!$F$16-'2.1 Kraftwerk allgemein'!$F$15+1)))))/$F11,
SUM(OFFSET('2.5 CAPEX'!AF14,0,-MIN($F11-1,COLUMN(R11)-1),1,MIN($F11,COLUMN(R11))))/$F11)))))),
IF(OR(ISNUMBER($D11)=FALSE,$F11=""),"",
IF(AND('2.5 CAPEX'!$L14&lt;&gt;"x",'2.5 CAPEX'!$M14&lt;&gt;"x"),0,
IF($F11=0,0,
IF(AA$4&lt;'2.1 Kraftwerk allgemein'!$F$16,0,
IF(AA$4='2.1 Kraftwerk allgemein'!$F$16,'2.5 CAPEX'!$J14/$F11,
IF(AA$4&lt;'2.1 Kraftwerk allgemein'!$F$16+$F11,
('2.5 CAPEX'!$J14+SUM(OFFSET('2.5 CAPEX'!AF14,0,-MIN(MAX($F11-1-('2.1 Kraftwerk allgemein'!$F$16-'1.1 Allgemein'!$I$22+1),0),COLUMN(R11)-1-('2.1 Kraftwerk allgemein'!$F$16-'1.1 Allgemein'!$I$22+1)),1,MIN(MAX($F11-('2.1 Kraftwerk allgemein'!$F$16-'1.1 Allgemein'!$I$22+1),1),COLUMN(R11)-('2.1 Kraftwerk allgemein'!$F$16-'1.1 Allgemein'!$I$22+1)))))/$F11,
SUM(OFFSET('2.5 CAPEX'!AF14,0,-MIN($F11-1,COLUMN(R11)-1),1,MIN($F11,COLUMN(R11))))/$F11)))))))</f>
        <v>0</v>
      </c>
      <c r="AB11" s="199">
        <f ca="1">IF('2.1 Kraftwerk allgemein'!$F$15&lt;'1.1 Allgemein'!$I$22,
IF(OR(ISNUMBER($D11)=FALSE,$F11=""),"",
IF(AND('2.5 CAPEX'!$L14&lt;&gt;"x",'2.5 CAPEX'!$M14&lt;&gt;"x"),0,
IF($F11=0,0,
IF(AB$4&lt;'2.1 Kraftwerk allgemein'!$F$16,0,
IF(AB$4='2.1 Kraftwerk allgemein'!$F$16,'2.5 CAPEX'!$J14/$F11,
IF(AB$4&lt;'2.1 Kraftwerk allgemein'!$F$16+$F11,
('2.5 CAPEX'!$J14+SUM(OFFSET('2.5 CAPEX'!AG14,0,-MIN(MAX($F11-1-('2.1 Kraftwerk allgemein'!$F$16-'2.1 Kraftwerk allgemein'!$F$15+1),0),COLUMN(S11)-1-('2.1 Kraftwerk allgemein'!$F$16-'2.1 Kraftwerk allgemein'!$F$15+1)),1,MIN(MAX($F11-('2.1 Kraftwerk allgemein'!$F$16-'2.1 Kraftwerk allgemein'!$F$15+1),1),COLUMN(S11)-('2.1 Kraftwerk allgemein'!$F$16-'2.1 Kraftwerk allgemein'!$F$15+1)))))/$F11,
SUM(OFFSET('2.5 CAPEX'!AG14,0,-MIN($F11-1,COLUMN(S11)-1),1,MIN($F11,COLUMN(S11))))/$F11)))))),
IF(OR(ISNUMBER($D11)=FALSE,$F11=""),"",
IF(AND('2.5 CAPEX'!$L14&lt;&gt;"x",'2.5 CAPEX'!$M14&lt;&gt;"x"),0,
IF($F11=0,0,
IF(AB$4&lt;'2.1 Kraftwerk allgemein'!$F$16,0,
IF(AB$4='2.1 Kraftwerk allgemein'!$F$16,'2.5 CAPEX'!$J14/$F11,
IF(AB$4&lt;'2.1 Kraftwerk allgemein'!$F$16+$F11,
('2.5 CAPEX'!$J14+SUM(OFFSET('2.5 CAPEX'!AG14,0,-MIN(MAX($F11-1-('2.1 Kraftwerk allgemein'!$F$16-'1.1 Allgemein'!$I$22+1),0),COLUMN(S11)-1-('2.1 Kraftwerk allgemein'!$F$16-'1.1 Allgemein'!$I$22+1)),1,MIN(MAX($F11-('2.1 Kraftwerk allgemein'!$F$16-'1.1 Allgemein'!$I$22+1),1),COLUMN(S11)-('2.1 Kraftwerk allgemein'!$F$16-'1.1 Allgemein'!$I$22+1)))))/$F11,
SUM(OFFSET('2.5 CAPEX'!AG14,0,-MIN($F11-1,COLUMN(S11)-1),1,MIN($F11,COLUMN(S11))))/$F11)))))))</f>
        <v>0</v>
      </c>
      <c r="AC11" s="199">
        <f ca="1">IF('2.1 Kraftwerk allgemein'!$F$15&lt;'1.1 Allgemein'!$I$22,
IF(OR(ISNUMBER($D11)=FALSE,$F11=""),"",
IF(AND('2.5 CAPEX'!$L14&lt;&gt;"x",'2.5 CAPEX'!$M14&lt;&gt;"x"),0,
IF($F11=0,0,
IF(AC$4&lt;'2.1 Kraftwerk allgemein'!$F$16,0,
IF(AC$4='2.1 Kraftwerk allgemein'!$F$16,'2.5 CAPEX'!$J14/$F11,
IF(AC$4&lt;'2.1 Kraftwerk allgemein'!$F$16+$F11,
('2.5 CAPEX'!$J14+SUM(OFFSET('2.5 CAPEX'!AH14,0,-MIN(MAX($F11-1-('2.1 Kraftwerk allgemein'!$F$16-'2.1 Kraftwerk allgemein'!$F$15+1),0),COLUMN(T11)-1-('2.1 Kraftwerk allgemein'!$F$16-'2.1 Kraftwerk allgemein'!$F$15+1)),1,MIN(MAX($F11-('2.1 Kraftwerk allgemein'!$F$16-'2.1 Kraftwerk allgemein'!$F$15+1),1),COLUMN(T11)-('2.1 Kraftwerk allgemein'!$F$16-'2.1 Kraftwerk allgemein'!$F$15+1)))))/$F11,
SUM(OFFSET('2.5 CAPEX'!AH14,0,-MIN($F11-1,COLUMN(T11)-1),1,MIN($F11,COLUMN(T11))))/$F11)))))),
IF(OR(ISNUMBER($D11)=FALSE,$F11=""),"",
IF(AND('2.5 CAPEX'!$L14&lt;&gt;"x",'2.5 CAPEX'!$M14&lt;&gt;"x"),0,
IF($F11=0,0,
IF(AC$4&lt;'2.1 Kraftwerk allgemein'!$F$16,0,
IF(AC$4='2.1 Kraftwerk allgemein'!$F$16,'2.5 CAPEX'!$J14/$F11,
IF(AC$4&lt;'2.1 Kraftwerk allgemein'!$F$16+$F11,
('2.5 CAPEX'!$J14+SUM(OFFSET('2.5 CAPEX'!AH14,0,-MIN(MAX($F11-1-('2.1 Kraftwerk allgemein'!$F$16-'1.1 Allgemein'!$I$22+1),0),COLUMN(T11)-1-('2.1 Kraftwerk allgemein'!$F$16-'1.1 Allgemein'!$I$22+1)),1,MIN(MAX($F11-('2.1 Kraftwerk allgemein'!$F$16-'1.1 Allgemein'!$I$22+1),1),COLUMN(T11)-('2.1 Kraftwerk allgemein'!$F$16-'1.1 Allgemein'!$I$22+1)))))/$F11,
SUM(OFFSET('2.5 CAPEX'!AH14,0,-MIN($F11-1,COLUMN(T11)-1),1,MIN($F11,COLUMN(T11))))/$F11)))))))</f>
        <v>0</v>
      </c>
      <c r="AD11" s="199">
        <f ca="1">IF('2.1 Kraftwerk allgemein'!$F$15&lt;'1.1 Allgemein'!$I$22,
IF(OR(ISNUMBER($D11)=FALSE,$F11=""),"",
IF(AND('2.5 CAPEX'!$L14&lt;&gt;"x",'2.5 CAPEX'!$M14&lt;&gt;"x"),0,
IF($F11=0,0,
IF(AD$4&lt;'2.1 Kraftwerk allgemein'!$F$16,0,
IF(AD$4='2.1 Kraftwerk allgemein'!$F$16,'2.5 CAPEX'!$J14/$F11,
IF(AD$4&lt;'2.1 Kraftwerk allgemein'!$F$16+$F11,
('2.5 CAPEX'!$J14+SUM(OFFSET('2.5 CAPEX'!AI14,0,-MIN(MAX($F11-1-('2.1 Kraftwerk allgemein'!$F$16-'2.1 Kraftwerk allgemein'!$F$15+1),0),COLUMN(U11)-1-('2.1 Kraftwerk allgemein'!$F$16-'2.1 Kraftwerk allgemein'!$F$15+1)),1,MIN(MAX($F11-('2.1 Kraftwerk allgemein'!$F$16-'2.1 Kraftwerk allgemein'!$F$15+1),1),COLUMN(U11)-('2.1 Kraftwerk allgemein'!$F$16-'2.1 Kraftwerk allgemein'!$F$15+1)))))/$F11,
SUM(OFFSET('2.5 CAPEX'!AI14,0,-MIN($F11-1,COLUMN(U11)-1),1,MIN($F11,COLUMN(U11))))/$F11)))))),
IF(OR(ISNUMBER($D11)=FALSE,$F11=""),"",
IF(AND('2.5 CAPEX'!$L14&lt;&gt;"x",'2.5 CAPEX'!$M14&lt;&gt;"x"),0,
IF($F11=0,0,
IF(AD$4&lt;'2.1 Kraftwerk allgemein'!$F$16,0,
IF(AD$4='2.1 Kraftwerk allgemein'!$F$16,'2.5 CAPEX'!$J14/$F11,
IF(AD$4&lt;'2.1 Kraftwerk allgemein'!$F$16+$F11,
('2.5 CAPEX'!$J14+SUM(OFFSET('2.5 CAPEX'!AI14,0,-MIN(MAX($F11-1-('2.1 Kraftwerk allgemein'!$F$16-'1.1 Allgemein'!$I$22+1),0),COLUMN(U11)-1-('2.1 Kraftwerk allgemein'!$F$16-'1.1 Allgemein'!$I$22+1)),1,MIN(MAX($F11-('2.1 Kraftwerk allgemein'!$F$16-'1.1 Allgemein'!$I$22+1),1),COLUMN(U11)-('2.1 Kraftwerk allgemein'!$F$16-'1.1 Allgemein'!$I$22+1)))))/$F11,
SUM(OFFSET('2.5 CAPEX'!AI14,0,-MIN($F11-1,COLUMN(U11)-1),1,MIN($F11,COLUMN(U11))))/$F11)))))))</f>
        <v>0</v>
      </c>
      <c r="AE11" s="199">
        <f ca="1">IF('2.1 Kraftwerk allgemein'!$F$15&lt;'1.1 Allgemein'!$I$22,
IF(OR(ISNUMBER($D11)=FALSE,$F11=""),"",
IF(AND('2.5 CAPEX'!$L14&lt;&gt;"x",'2.5 CAPEX'!$M14&lt;&gt;"x"),0,
IF($F11=0,0,
IF(AE$4&lt;'2.1 Kraftwerk allgemein'!$F$16,0,
IF(AE$4='2.1 Kraftwerk allgemein'!$F$16,'2.5 CAPEX'!$J14/$F11,
IF(AE$4&lt;'2.1 Kraftwerk allgemein'!$F$16+$F11,
('2.5 CAPEX'!$J14+SUM(OFFSET('2.5 CAPEX'!AJ14,0,-MIN(MAX($F11-1-('2.1 Kraftwerk allgemein'!$F$16-'2.1 Kraftwerk allgemein'!$F$15+1),0),COLUMN(V11)-1-('2.1 Kraftwerk allgemein'!$F$16-'2.1 Kraftwerk allgemein'!$F$15+1)),1,MIN(MAX($F11-('2.1 Kraftwerk allgemein'!$F$16-'2.1 Kraftwerk allgemein'!$F$15+1),1),COLUMN(V11)-('2.1 Kraftwerk allgemein'!$F$16-'2.1 Kraftwerk allgemein'!$F$15+1)))))/$F11,
SUM(OFFSET('2.5 CAPEX'!AJ14,0,-MIN($F11-1,COLUMN(V11)-1),1,MIN($F11,COLUMN(V11))))/$F11)))))),
IF(OR(ISNUMBER($D11)=FALSE,$F11=""),"",
IF(AND('2.5 CAPEX'!$L14&lt;&gt;"x",'2.5 CAPEX'!$M14&lt;&gt;"x"),0,
IF($F11=0,0,
IF(AE$4&lt;'2.1 Kraftwerk allgemein'!$F$16,0,
IF(AE$4='2.1 Kraftwerk allgemein'!$F$16,'2.5 CAPEX'!$J14/$F11,
IF(AE$4&lt;'2.1 Kraftwerk allgemein'!$F$16+$F11,
('2.5 CAPEX'!$J14+SUM(OFFSET('2.5 CAPEX'!AJ14,0,-MIN(MAX($F11-1-('2.1 Kraftwerk allgemein'!$F$16-'1.1 Allgemein'!$I$22+1),0),COLUMN(V11)-1-('2.1 Kraftwerk allgemein'!$F$16-'1.1 Allgemein'!$I$22+1)),1,MIN(MAX($F11-('2.1 Kraftwerk allgemein'!$F$16-'1.1 Allgemein'!$I$22+1),1),COLUMN(V11)-('2.1 Kraftwerk allgemein'!$F$16-'1.1 Allgemein'!$I$22+1)))))/$F11,
SUM(OFFSET('2.5 CAPEX'!AJ14,0,-MIN($F11-1,COLUMN(V11)-1),1,MIN($F11,COLUMN(V11))))/$F11)))))))</f>
        <v>0</v>
      </c>
      <c r="AF11" s="199">
        <f ca="1">IF('2.1 Kraftwerk allgemein'!$F$15&lt;'1.1 Allgemein'!$I$22,
IF(OR(ISNUMBER($D11)=FALSE,$F11=""),"",
IF(AND('2.5 CAPEX'!$L14&lt;&gt;"x",'2.5 CAPEX'!$M14&lt;&gt;"x"),0,
IF($F11=0,0,
IF(AF$4&lt;'2.1 Kraftwerk allgemein'!$F$16,0,
IF(AF$4='2.1 Kraftwerk allgemein'!$F$16,'2.5 CAPEX'!$J14/$F11,
IF(AF$4&lt;'2.1 Kraftwerk allgemein'!$F$16+$F11,
('2.5 CAPEX'!$J14+SUM(OFFSET('2.5 CAPEX'!AK14,0,-MIN(MAX($F11-1-('2.1 Kraftwerk allgemein'!$F$16-'2.1 Kraftwerk allgemein'!$F$15+1),0),COLUMN(W11)-1-('2.1 Kraftwerk allgemein'!$F$16-'2.1 Kraftwerk allgemein'!$F$15+1)),1,MIN(MAX($F11-('2.1 Kraftwerk allgemein'!$F$16-'2.1 Kraftwerk allgemein'!$F$15+1),1),COLUMN(W11)-('2.1 Kraftwerk allgemein'!$F$16-'2.1 Kraftwerk allgemein'!$F$15+1)))))/$F11,
SUM(OFFSET('2.5 CAPEX'!AK14,0,-MIN($F11-1,COLUMN(W11)-1),1,MIN($F11,COLUMN(W11))))/$F11)))))),
IF(OR(ISNUMBER($D11)=FALSE,$F11=""),"",
IF(AND('2.5 CAPEX'!$L14&lt;&gt;"x",'2.5 CAPEX'!$M14&lt;&gt;"x"),0,
IF($F11=0,0,
IF(AF$4&lt;'2.1 Kraftwerk allgemein'!$F$16,0,
IF(AF$4='2.1 Kraftwerk allgemein'!$F$16,'2.5 CAPEX'!$J14/$F11,
IF(AF$4&lt;'2.1 Kraftwerk allgemein'!$F$16+$F11,
('2.5 CAPEX'!$J14+SUM(OFFSET('2.5 CAPEX'!AK14,0,-MIN(MAX($F11-1-('2.1 Kraftwerk allgemein'!$F$16-'1.1 Allgemein'!$I$22+1),0),COLUMN(W11)-1-('2.1 Kraftwerk allgemein'!$F$16-'1.1 Allgemein'!$I$22+1)),1,MIN(MAX($F11-('2.1 Kraftwerk allgemein'!$F$16-'1.1 Allgemein'!$I$22+1),1),COLUMN(W11)-('2.1 Kraftwerk allgemein'!$F$16-'1.1 Allgemein'!$I$22+1)))))/$F11,
SUM(OFFSET('2.5 CAPEX'!AK14,0,-MIN($F11-1,COLUMN(W11)-1),1,MIN($F11,COLUMN(W11))))/$F11)))))))</f>
        <v>0</v>
      </c>
      <c r="AG11" s="199">
        <f ca="1">IF('2.1 Kraftwerk allgemein'!$F$15&lt;'1.1 Allgemein'!$I$22,
IF(OR(ISNUMBER($D11)=FALSE,$F11=""),"",
IF(AND('2.5 CAPEX'!$L14&lt;&gt;"x",'2.5 CAPEX'!$M14&lt;&gt;"x"),0,
IF($F11=0,0,
IF(AG$4&lt;'2.1 Kraftwerk allgemein'!$F$16,0,
IF(AG$4='2.1 Kraftwerk allgemein'!$F$16,'2.5 CAPEX'!$J14/$F11,
IF(AG$4&lt;'2.1 Kraftwerk allgemein'!$F$16+$F11,
('2.5 CAPEX'!$J14+SUM(OFFSET('2.5 CAPEX'!AL14,0,-MIN(MAX($F11-1-('2.1 Kraftwerk allgemein'!$F$16-'2.1 Kraftwerk allgemein'!$F$15+1),0),COLUMN(X11)-1-('2.1 Kraftwerk allgemein'!$F$16-'2.1 Kraftwerk allgemein'!$F$15+1)),1,MIN(MAX($F11-('2.1 Kraftwerk allgemein'!$F$16-'2.1 Kraftwerk allgemein'!$F$15+1),1),COLUMN(X11)-('2.1 Kraftwerk allgemein'!$F$16-'2.1 Kraftwerk allgemein'!$F$15+1)))))/$F11,
SUM(OFFSET('2.5 CAPEX'!AL14,0,-MIN($F11-1,COLUMN(X11)-1),1,MIN($F11,COLUMN(X11))))/$F11)))))),
IF(OR(ISNUMBER($D11)=FALSE,$F11=""),"",
IF(AND('2.5 CAPEX'!$L14&lt;&gt;"x",'2.5 CAPEX'!$M14&lt;&gt;"x"),0,
IF($F11=0,0,
IF(AG$4&lt;'2.1 Kraftwerk allgemein'!$F$16,0,
IF(AG$4='2.1 Kraftwerk allgemein'!$F$16,'2.5 CAPEX'!$J14/$F11,
IF(AG$4&lt;'2.1 Kraftwerk allgemein'!$F$16+$F11,
('2.5 CAPEX'!$J14+SUM(OFFSET('2.5 CAPEX'!AL14,0,-MIN(MAX($F11-1-('2.1 Kraftwerk allgemein'!$F$16-'1.1 Allgemein'!$I$22+1),0),COLUMN(X11)-1-('2.1 Kraftwerk allgemein'!$F$16-'1.1 Allgemein'!$I$22+1)),1,MIN(MAX($F11-('2.1 Kraftwerk allgemein'!$F$16-'1.1 Allgemein'!$I$22+1),1),COLUMN(X11)-('2.1 Kraftwerk allgemein'!$F$16-'1.1 Allgemein'!$I$22+1)))))/$F11,
SUM(OFFSET('2.5 CAPEX'!AL14,0,-MIN($F11-1,COLUMN(X11)-1),1,MIN($F11,COLUMN(X11))))/$F11)))))))</f>
        <v>0</v>
      </c>
      <c r="AH11" s="199">
        <f ca="1">IF('2.1 Kraftwerk allgemein'!$F$15&lt;'1.1 Allgemein'!$I$22,
IF(OR(ISNUMBER($D11)=FALSE,$F11=""),"",
IF(AND('2.5 CAPEX'!$L14&lt;&gt;"x",'2.5 CAPEX'!$M14&lt;&gt;"x"),0,
IF($F11=0,0,
IF(AH$4&lt;'2.1 Kraftwerk allgemein'!$F$16,0,
IF(AH$4='2.1 Kraftwerk allgemein'!$F$16,'2.5 CAPEX'!$J14/$F11,
IF(AH$4&lt;'2.1 Kraftwerk allgemein'!$F$16+$F11,
('2.5 CAPEX'!$J14+SUM(OFFSET('2.5 CAPEX'!AM14,0,-MIN(MAX($F11-1-('2.1 Kraftwerk allgemein'!$F$16-'2.1 Kraftwerk allgemein'!$F$15+1),0),COLUMN(Y11)-1-('2.1 Kraftwerk allgemein'!$F$16-'2.1 Kraftwerk allgemein'!$F$15+1)),1,MIN(MAX($F11-('2.1 Kraftwerk allgemein'!$F$16-'2.1 Kraftwerk allgemein'!$F$15+1),1),COLUMN(Y11)-('2.1 Kraftwerk allgemein'!$F$16-'2.1 Kraftwerk allgemein'!$F$15+1)))))/$F11,
SUM(OFFSET('2.5 CAPEX'!AM14,0,-MIN($F11-1,COLUMN(Y11)-1),1,MIN($F11,COLUMN(Y11))))/$F11)))))),
IF(OR(ISNUMBER($D11)=FALSE,$F11=""),"",
IF(AND('2.5 CAPEX'!$L14&lt;&gt;"x",'2.5 CAPEX'!$M14&lt;&gt;"x"),0,
IF($F11=0,0,
IF(AH$4&lt;'2.1 Kraftwerk allgemein'!$F$16,0,
IF(AH$4='2.1 Kraftwerk allgemein'!$F$16,'2.5 CAPEX'!$J14/$F11,
IF(AH$4&lt;'2.1 Kraftwerk allgemein'!$F$16+$F11,
('2.5 CAPEX'!$J14+SUM(OFFSET('2.5 CAPEX'!AM14,0,-MIN(MAX($F11-1-('2.1 Kraftwerk allgemein'!$F$16-'1.1 Allgemein'!$I$22+1),0),COLUMN(Y11)-1-('2.1 Kraftwerk allgemein'!$F$16-'1.1 Allgemein'!$I$22+1)),1,MIN(MAX($F11-('2.1 Kraftwerk allgemein'!$F$16-'1.1 Allgemein'!$I$22+1),1),COLUMN(Y11)-('2.1 Kraftwerk allgemein'!$F$16-'1.1 Allgemein'!$I$22+1)))))/$F11,
SUM(OFFSET('2.5 CAPEX'!AM14,0,-MIN($F11-1,COLUMN(Y11)-1),1,MIN($F11,COLUMN(Y11))))/$F11)))))))</f>
        <v>0</v>
      </c>
      <c r="AI11" s="199">
        <f ca="1">IF('2.1 Kraftwerk allgemein'!$F$15&lt;'1.1 Allgemein'!$I$22,
IF(OR(ISNUMBER($D11)=FALSE,$F11=""),"",
IF(AND('2.5 CAPEX'!$L14&lt;&gt;"x",'2.5 CAPEX'!$M14&lt;&gt;"x"),0,
IF($F11=0,0,
IF(AI$4&lt;'2.1 Kraftwerk allgemein'!$F$16,0,
IF(AI$4='2.1 Kraftwerk allgemein'!$F$16,'2.5 CAPEX'!$J14/$F11,
IF(AI$4&lt;'2.1 Kraftwerk allgemein'!$F$16+$F11,
('2.5 CAPEX'!$J14+SUM(OFFSET('2.5 CAPEX'!AN14,0,-MIN(MAX($F11-1-('2.1 Kraftwerk allgemein'!$F$16-'2.1 Kraftwerk allgemein'!$F$15+1),0),COLUMN(Z11)-1-('2.1 Kraftwerk allgemein'!$F$16-'2.1 Kraftwerk allgemein'!$F$15+1)),1,MIN(MAX($F11-('2.1 Kraftwerk allgemein'!$F$16-'2.1 Kraftwerk allgemein'!$F$15+1),1),COLUMN(Z11)-('2.1 Kraftwerk allgemein'!$F$16-'2.1 Kraftwerk allgemein'!$F$15+1)))))/$F11,
SUM(OFFSET('2.5 CAPEX'!AN14,0,-MIN($F11-1,COLUMN(Z11)-1),1,MIN($F11,COLUMN(Z11))))/$F11)))))),
IF(OR(ISNUMBER($D11)=FALSE,$F11=""),"",
IF(AND('2.5 CAPEX'!$L14&lt;&gt;"x",'2.5 CAPEX'!$M14&lt;&gt;"x"),0,
IF($F11=0,0,
IF(AI$4&lt;'2.1 Kraftwerk allgemein'!$F$16,0,
IF(AI$4='2.1 Kraftwerk allgemein'!$F$16,'2.5 CAPEX'!$J14/$F11,
IF(AI$4&lt;'2.1 Kraftwerk allgemein'!$F$16+$F11,
('2.5 CAPEX'!$J14+SUM(OFFSET('2.5 CAPEX'!AN14,0,-MIN(MAX($F11-1-('2.1 Kraftwerk allgemein'!$F$16-'1.1 Allgemein'!$I$22+1),0),COLUMN(Z11)-1-('2.1 Kraftwerk allgemein'!$F$16-'1.1 Allgemein'!$I$22+1)),1,MIN(MAX($F11-('2.1 Kraftwerk allgemein'!$F$16-'1.1 Allgemein'!$I$22+1),1),COLUMN(Z11)-('2.1 Kraftwerk allgemein'!$F$16-'1.1 Allgemein'!$I$22+1)))))/$F11,
SUM(OFFSET('2.5 CAPEX'!AN14,0,-MIN($F11-1,COLUMN(Z11)-1),1,MIN($F11,COLUMN(Z11))))/$F11)))))))</f>
        <v>0</v>
      </c>
      <c r="AJ11" s="199">
        <f ca="1">IF('2.1 Kraftwerk allgemein'!$F$15&lt;'1.1 Allgemein'!$I$22,
IF(OR(ISNUMBER($D11)=FALSE,$F11=""),"",
IF(AND('2.5 CAPEX'!$L14&lt;&gt;"x",'2.5 CAPEX'!$M14&lt;&gt;"x"),0,
IF($F11=0,0,
IF(AJ$4&lt;'2.1 Kraftwerk allgemein'!$F$16,0,
IF(AJ$4='2.1 Kraftwerk allgemein'!$F$16,'2.5 CAPEX'!$J14/$F11,
IF(AJ$4&lt;'2.1 Kraftwerk allgemein'!$F$16+$F11,
('2.5 CAPEX'!$J14+SUM(OFFSET('2.5 CAPEX'!AO14,0,-MIN(MAX($F11-1-('2.1 Kraftwerk allgemein'!$F$16-'2.1 Kraftwerk allgemein'!$F$15+1),0),COLUMN(AA11)-1-('2.1 Kraftwerk allgemein'!$F$16-'2.1 Kraftwerk allgemein'!$F$15+1)),1,MIN(MAX($F11-('2.1 Kraftwerk allgemein'!$F$16-'2.1 Kraftwerk allgemein'!$F$15+1),1),COLUMN(AA11)-('2.1 Kraftwerk allgemein'!$F$16-'2.1 Kraftwerk allgemein'!$F$15+1)))))/$F11,
SUM(OFFSET('2.5 CAPEX'!AO14,0,-MIN($F11-1,COLUMN(AA11)-1),1,MIN($F11,COLUMN(AA11))))/$F11)))))),
IF(OR(ISNUMBER($D11)=FALSE,$F11=""),"",
IF(AND('2.5 CAPEX'!$L14&lt;&gt;"x",'2.5 CAPEX'!$M14&lt;&gt;"x"),0,
IF($F11=0,0,
IF(AJ$4&lt;'2.1 Kraftwerk allgemein'!$F$16,0,
IF(AJ$4='2.1 Kraftwerk allgemein'!$F$16,'2.5 CAPEX'!$J14/$F11,
IF(AJ$4&lt;'2.1 Kraftwerk allgemein'!$F$16+$F11,
('2.5 CAPEX'!$J14+SUM(OFFSET('2.5 CAPEX'!AO14,0,-MIN(MAX($F11-1-('2.1 Kraftwerk allgemein'!$F$16-'1.1 Allgemein'!$I$22+1),0),COLUMN(AA11)-1-('2.1 Kraftwerk allgemein'!$F$16-'1.1 Allgemein'!$I$22+1)),1,MIN(MAX($F11-('2.1 Kraftwerk allgemein'!$F$16-'1.1 Allgemein'!$I$22+1),1),COLUMN(AA11)-('2.1 Kraftwerk allgemein'!$F$16-'1.1 Allgemein'!$I$22+1)))))/$F11,
SUM(OFFSET('2.5 CAPEX'!AO14,0,-MIN($F11-1,COLUMN(AA11)-1),1,MIN($F11,COLUMN(AA11))))/$F11)))))))</f>
        <v>0</v>
      </c>
      <c r="AK11" s="199">
        <f ca="1">IF('2.1 Kraftwerk allgemein'!$F$15&lt;'1.1 Allgemein'!$I$22,
IF(OR(ISNUMBER($D11)=FALSE,$F11=""),"",
IF(AND('2.5 CAPEX'!$L14&lt;&gt;"x",'2.5 CAPEX'!$M14&lt;&gt;"x"),0,
IF($F11=0,0,
IF(AK$4&lt;'2.1 Kraftwerk allgemein'!$F$16,0,
IF(AK$4='2.1 Kraftwerk allgemein'!$F$16,'2.5 CAPEX'!$J14/$F11,
IF(AK$4&lt;'2.1 Kraftwerk allgemein'!$F$16+$F11,
('2.5 CAPEX'!$J14+SUM(OFFSET('2.5 CAPEX'!AP14,0,-MIN(MAX($F11-1-('2.1 Kraftwerk allgemein'!$F$16-'2.1 Kraftwerk allgemein'!$F$15+1),0),COLUMN(AB11)-1-('2.1 Kraftwerk allgemein'!$F$16-'2.1 Kraftwerk allgemein'!$F$15+1)),1,MIN(MAX($F11-('2.1 Kraftwerk allgemein'!$F$16-'2.1 Kraftwerk allgemein'!$F$15+1),1),COLUMN(AB11)-('2.1 Kraftwerk allgemein'!$F$16-'2.1 Kraftwerk allgemein'!$F$15+1)))))/$F11,
SUM(OFFSET('2.5 CAPEX'!AP14,0,-MIN($F11-1,COLUMN(AB11)-1),1,MIN($F11,COLUMN(AB11))))/$F11)))))),
IF(OR(ISNUMBER($D11)=FALSE,$F11=""),"",
IF(AND('2.5 CAPEX'!$L14&lt;&gt;"x",'2.5 CAPEX'!$M14&lt;&gt;"x"),0,
IF($F11=0,0,
IF(AK$4&lt;'2.1 Kraftwerk allgemein'!$F$16,0,
IF(AK$4='2.1 Kraftwerk allgemein'!$F$16,'2.5 CAPEX'!$J14/$F11,
IF(AK$4&lt;'2.1 Kraftwerk allgemein'!$F$16+$F11,
('2.5 CAPEX'!$J14+SUM(OFFSET('2.5 CAPEX'!AP14,0,-MIN(MAX($F11-1-('2.1 Kraftwerk allgemein'!$F$16-'1.1 Allgemein'!$I$22+1),0),COLUMN(AB11)-1-('2.1 Kraftwerk allgemein'!$F$16-'1.1 Allgemein'!$I$22+1)),1,MIN(MAX($F11-('2.1 Kraftwerk allgemein'!$F$16-'1.1 Allgemein'!$I$22+1),1),COLUMN(AB11)-('2.1 Kraftwerk allgemein'!$F$16-'1.1 Allgemein'!$I$22+1)))))/$F11,
SUM(OFFSET('2.5 CAPEX'!AP14,0,-MIN($F11-1,COLUMN(AB11)-1),1,MIN($F11,COLUMN(AB11))))/$F11)))))))</f>
        <v>0</v>
      </c>
      <c r="AL11" s="199">
        <f ca="1">IF('2.1 Kraftwerk allgemein'!$F$15&lt;'1.1 Allgemein'!$I$22,
IF(OR(ISNUMBER($D11)=FALSE,$F11=""),"",
IF(AND('2.5 CAPEX'!$L14&lt;&gt;"x",'2.5 CAPEX'!$M14&lt;&gt;"x"),0,
IF($F11=0,0,
IF(AL$4&lt;'2.1 Kraftwerk allgemein'!$F$16,0,
IF(AL$4='2.1 Kraftwerk allgemein'!$F$16,'2.5 CAPEX'!$J14/$F11,
IF(AL$4&lt;'2.1 Kraftwerk allgemein'!$F$16+$F11,
('2.5 CAPEX'!$J14+SUM(OFFSET('2.5 CAPEX'!AQ14,0,-MIN(MAX($F11-1-('2.1 Kraftwerk allgemein'!$F$16-'2.1 Kraftwerk allgemein'!$F$15+1),0),COLUMN(AC11)-1-('2.1 Kraftwerk allgemein'!$F$16-'2.1 Kraftwerk allgemein'!$F$15+1)),1,MIN(MAX($F11-('2.1 Kraftwerk allgemein'!$F$16-'2.1 Kraftwerk allgemein'!$F$15+1),1),COLUMN(AC11)-('2.1 Kraftwerk allgemein'!$F$16-'2.1 Kraftwerk allgemein'!$F$15+1)))))/$F11,
SUM(OFFSET('2.5 CAPEX'!AQ14,0,-MIN($F11-1,COLUMN(AC11)-1),1,MIN($F11,COLUMN(AC11))))/$F11)))))),
IF(OR(ISNUMBER($D11)=FALSE,$F11=""),"",
IF(AND('2.5 CAPEX'!$L14&lt;&gt;"x",'2.5 CAPEX'!$M14&lt;&gt;"x"),0,
IF($F11=0,0,
IF(AL$4&lt;'2.1 Kraftwerk allgemein'!$F$16,0,
IF(AL$4='2.1 Kraftwerk allgemein'!$F$16,'2.5 CAPEX'!$J14/$F11,
IF(AL$4&lt;'2.1 Kraftwerk allgemein'!$F$16+$F11,
('2.5 CAPEX'!$J14+SUM(OFFSET('2.5 CAPEX'!AQ14,0,-MIN(MAX($F11-1-('2.1 Kraftwerk allgemein'!$F$16-'1.1 Allgemein'!$I$22+1),0),COLUMN(AC11)-1-('2.1 Kraftwerk allgemein'!$F$16-'1.1 Allgemein'!$I$22+1)),1,MIN(MAX($F11-('2.1 Kraftwerk allgemein'!$F$16-'1.1 Allgemein'!$I$22+1),1),COLUMN(AC11)-('2.1 Kraftwerk allgemein'!$F$16-'1.1 Allgemein'!$I$22+1)))))/$F11,
SUM(OFFSET('2.5 CAPEX'!AQ14,0,-MIN($F11-1,COLUMN(AC11)-1),1,MIN($F11,COLUMN(AC11))))/$F11)))))))</f>
        <v>0</v>
      </c>
      <c r="AM11" s="199">
        <f ca="1">IF('2.1 Kraftwerk allgemein'!$F$15&lt;'1.1 Allgemein'!$I$22,
IF(OR(ISNUMBER($D11)=FALSE,$F11=""),"",
IF(AND('2.5 CAPEX'!$L14&lt;&gt;"x",'2.5 CAPEX'!$M14&lt;&gt;"x"),0,
IF($F11=0,0,
IF(AM$4&lt;'2.1 Kraftwerk allgemein'!$F$16,0,
IF(AM$4='2.1 Kraftwerk allgemein'!$F$16,'2.5 CAPEX'!$J14/$F11,
IF(AM$4&lt;'2.1 Kraftwerk allgemein'!$F$16+$F11,
('2.5 CAPEX'!$J14+SUM(OFFSET('2.5 CAPEX'!AR14,0,-MIN(MAX($F11-1-('2.1 Kraftwerk allgemein'!$F$16-'2.1 Kraftwerk allgemein'!$F$15+1),0),COLUMN(AD11)-1-('2.1 Kraftwerk allgemein'!$F$16-'2.1 Kraftwerk allgemein'!$F$15+1)),1,MIN(MAX($F11-('2.1 Kraftwerk allgemein'!$F$16-'2.1 Kraftwerk allgemein'!$F$15+1),1),COLUMN(AD11)-('2.1 Kraftwerk allgemein'!$F$16-'2.1 Kraftwerk allgemein'!$F$15+1)))))/$F11,
SUM(OFFSET('2.5 CAPEX'!AR14,0,-MIN($F11-1,COLUMN(AD11)-1),1,MIN($F11,COLUMN(AD11))))/$F11)))))),
IF(OR(ISNUMBER($D11)=FALSE,$F11=""),"",
IF(AND('2.5 CAPEX'!$L14&lt;&gt;"x",'2.5 CAPEX'!$M14&lt;&gt;"x"),0,
IF($F11=0,0,
IF(AM$4&lt;'2.1 Kraftwerk allgemein'!$F$16,0,
IF(AM$4='2.1 Kraftwerk allgemein'!$F$16,'2.5 CAPEX'!$J14/$F11,
IF(AM$4&lt;'2.1 Kraftwerk allgemein'!$F$16+$F11,
('2.5 CAPEX'!$J14+SUM(OFFSET('2.5 CAPEX'!AR14,0,-MIN(MAX($F11-1-('2.1 Kraftwerk allgemein'!$F$16-'1.1 Allgemein'!$I$22+1),0),COLUMN(AD11)-1-('2.1 Kraftwerk allgemein'!$F$16-'1.1 Allgemein'!$I$22+1)),1,MIN(MAX($F11-('2.1 Kraftwerk allgemein'!$F$16-'1.1 Allgemein'!$I$22+1),1),COLUMN(AD11)-('2.1 Kraftwerk allgemein'!$F$16-'1.1 Allgemein'!$I$22+1)))))/$F11,
SUM(OFFSET('2.5 CAPEX'!AR14,0,-MIN($F11-1,COLUMN(AD11)-1),1,MIN($F11,COLUMN(AD11))))/$F11)))))))</f>
        <v>0</v>
      </c>
      <c r="AN11" s="199">
        <f ca="1">IF('2.1 Kraftwerk allgemein'!$F$15&lt;'1.1 Allgemein'!$I$22,
IF(OR(ISNUMBER($D11)=FALSE,$F11=""),"",
IF(AND('2.5 CAPEX'!$L14&lt;&gt;"x",'2.5 CAPEX'!$M14&lt;&gt;"x"),0,
IF($F11=0,0,
IF(AN$4&lt;'2.1 Kraftwerk allgemein'!$F$16,0,
IF(AN$4='2.1 Kraftwerk allgemein'!$F$16,'2.5 CAPEX'!$J14/$F11,
IF(AN$4&lt;'2.1 Kraftwerk allgemein'!$F$16+$F11,
('2.5 CAPEX'!$J14+SUM(OFFSET('2.5 CAPEX'!AS14,0,-MIN(MAX($F11-1-('2.1 Kraftwerk allgemein'!$F$16-'2.1 Kraftwerk allgemein'!$F$15+1),0),COLUMN(AE11)-1-('2.1 Kraftwerk allgemein'!$F$16-'2.1 Kraftwerk allgemein'!$F$15+1)),1,MIN(MAX($F11-('2.1 Kraftwerk allgemein'!$F$16-'2.1 Kraftwerk allgemein'!$F$15+1),1),COLUMN(AE11)-('2.1 Kraftwerk allgemein'!$F$16-'2.1 Kraftwerk allgemein'!$F$15+1)))))/$F11,
SUM(OFFSET('2.5 CAPEX'!AS14,0,-MIN($F11-1,COLUMN(AE11)-1),1,MIN($F11,COLUMN(AE11))))/$F11)))))),
IF(OR(ISNUMBER($D11)=FALSE,$F11=""),"",
IF(AND('2.5 CAPEX'!$L14&lt;&gt;"x",'2.5 CAPEX'!$M14&lt;&gt;"x"),0,
IF($F11=0,0,
IF(AN$4&lt;'2.1 Kraftwerk allgemein'!$F$16,0,
IF(AN$4='2.1 Kraftwerk allgemein'!$F$16,'2.5 CAPEX'!$J14/$F11,
IF(AN$4&lt;'2.1 Kraftwerk allgemein'!$F$16+$F11,
('2.5 CAPEX'!$J14+SUM(OFFSET('2.5 CAPEX'!AS14,0,-MIN(MAX($F11-1-('2.1 Kraftwerk allgemein'!$F$16-'1.1 Allgemein'!$I$22+1),0),COLUMN(AE11)-1-('2.1 Kraftwerk allgemein'!$F$16-'1.1 Allgemein'!$I$22+1)),1,MIN(MAX($F11-('2.1 Kraftwerk allgemein'!$F$16-'1.1 Allgemein'!$I$22+1),1),COLUMN(AE11)-('2.1 Kraftwerk allgemein'!$F$16-'1.1 Allgemein'!$I$22+1)))))/$F11,
SUM(OFFSET('2.5 CAPEX'!AS14,0,-MIN($F11-1,COLUMN(AE11)-1),1,MIN($F11,COLUMN(AE11))))/$F11)))))))</f>
        <v>0</v>
      </c>
      <c r="AO11" s="199">
        <f ca="1">IF('2.1 Kraftwerk allgemein'!$F$15&lt;'1.1 Allgemein'!$I$22,
IF(OR(ISNUMBER($D11)=FALSE,$F11=""),"",
IF(AND('2.5 CAPEX'!$L14&lt;&gt;"x",'2.5 CAPEX'!$M14&lt;&gt;"x"),0,
IF($F11=0,0,
IF(AO$4&lt;'2.1 Kraftwerk allgemein'!$F$16,0,
IF(AO$4='2.1 Kraftwerk allgemein'!$F$16,'2.5 CAPEX'!$J14/$F11,
IF(AO$4&lt;'2.1 Kraftwerk allgemein'!$F$16+$F11,
('2.5 CAPEX'!$J14+SUM(OFFSET('2.5 CAPEX'!AT14,0,-MIN(MAX($F11-1-('2.1 Kraftwerk allgemein'!$F$16-'2.1 Kraftwerk allgemein'!$F$15+1),0),COLUMN(AF11)-1-('2.1 Kraftwerk allgemein'!$F$16-'2.1 Kraftwerk allgemein'!$F$15+1)),1,MIN(MAX($F11-('2.1 Kraftwerk allgemein'!$F$16-'2.1 Kraftwerk allgemein'!$F$15+1),1),COLUMN(AF11)-('2.1 Kraftwerk allgemein'!$F$16-'2.1 Kraftwerk allgemein'!$F$15+1)))))/$F11,
SUM(OFFSET('2.5 CAPEX'!AT14,0,-MIN($F11-1,COLUMN(AF11)-1),1,MIN($F11,COLUMN(AF11))))/$F11)))))),
IF(OR(ISNUMBER($D11)=FALSE,$F11=""),"",
IF(AND('2.5 CAPEX'!$L14&lt;&gt;"x",'2.5 CAPEX'!$M14&lt;&gt;"x"),0,
IF($F11=0,0,
IF(AO$4&lt;'2.1 Kraftwerk allgemein'!$F$16,0,
IF(AO$4='2.1 Kraftwerk allgemein'!$F$16,'2.5 CAPEX'!$J14/$F11,
IF(AO$4&lt;'2.1 Kraftwerk allgemein'!$F$16+$F11,
('2.5 CAPEX'!$J14+SUM(OFFSET('2.5 CAPEX'!AT14,0,-MIN(MAX($F11-1-('2.1 Kraftwerk allgemein'!$F$16-'1.1 Allgemein'!$I$22+1),0),COLUMN(AF11)-1-('2.1 Kraftwerk allgemein'!$F$16-'1.1 Allgemein'!$I$22+1)),1,MIN(MAX($F11-('2.1 Kraftwerk allgemein'!$F$16-'1.1 Allgemein'!$I$22+1),1),COLUMN(AF11)-('2.1 Kraftwerk allgemein'!$F$16-'1.1 Allgemein'!$I$22+1)))))/$F11,
SUM(OFFSET('2.5 CAPEX'!AT14,0,-MIN($F11-1,COLUMN(AF11)-1),1,MIN($F11,COLUMN(AF11))))/$F11)))))))</f>
        <v>0</v>
      </c>
      <c r="AP11" s="199">
        <f ca="1">IF('2.1 Kraftwerk allgemein'!$F$15&lt;'1.1 Allgemein'!$I$22,
IF(OR(ISNUMBER($D11)=FALSE,$F11=""),"",
IF(AND('2.5 CAPEX'!$L14&lt;&gt;"x",'2.5 CAPEX'!$M14&lt;&gt;"x"),0,
IF($F11=0,0,
IF(AP$4&lt;'2.1 Kraftwerk allgemein'!$F$16,0,
IF(AP$4='2.1 Kraftwerk allgemein'!$F$16,'2.5 CAPEX'!$J14/$F11,
IF(AP$4&lt;'2.1 Kraftwerk allgemein'!$F$16+$F11,
('2.5 CAPEX'!$J14+SUM(OFFSET('2.5 CAPEX'!AU14,0,-MIN(MAX($F11-1-('2.1 Kraftwerk allgemein'!$F$16-'2.1 Kraftwerk allgemein'!$F$15+1),0),COLUMN(AG11)-1-('2.1 Kraftwerk allgemein'!$F$16-'2.1 Kraftwerk allgemein'!$F$15+1)),1,MIN(MAX($F11-('2.1 Kraftwerk allgemein'!$F$16-'2.1 Kraftwerk allgemein'!$F$15+1),1),COLUMN(AG11)-('2.1 Kraftwerk allgemein'!$F$16-'2.1 Kraftwerk allgemein'!$F$15+1)))))/$F11,
SUM(OFFSET('2.5 CAPEX'!AU14,0,-MIN($F11-1,COLUMN(AG11)-1),1,MIN($F11,COLUMN(AG11))))/$F11)))))),
IF(OR(ISNUMBER($D11)=FALSE,$F11=""),"",
IF(AND('2.5 CAPEX'!$L14&lt;&gt;"x",'2.5 CAPEX'!$M14&lt;&gt;"x"),0,
IF($F11=0,0,
IF(AP$4&lt;'2.1 Kraftwerk allgemein'!$F$16,0,
IF(AP$4='2.1 Kraftwerk allgemein'!$F$16,'2.5 CAPEX'!$J14/$F11,
IF(AP$4&lt;'2.1 Kraftwerk allgemein'!$F$16+$F11,
('2.5 CAPEX'!$J14+SUM(OFFSET('2.5 CAPEX'!AU14,0,-MIN(MAX($F11-1-('2.1 Kraftwerk allgemein'!$F$16-'1.1 Allgemein'!$I$22+1),0),COLUMN(AG11)-1-('2.1 Kraftwerk allgemein'!$F$16-'1.1 Allgemein'!$I$22+1)),1,MIN(MAX($F11-('2.1 Kraftwerk allgemein'!$F$16-'1.1 Allgemein'!$I$22+1),1),COLUMN(AG11)-('2.1 Kraftwerk allgemein'!$F$16-'1.1 Allgemein'!$I$22+1)))))/$F11,
SUM(OFFSET('2.5 CAPEX'!AU14,0,-MIN($F11-1,COLUMN(AG11)-1),1,MIN($F11,COLUMN(AG11))))/$F11)))))))</f>
        <v>0</v>
      </c>
      <c r="AQ11" s="199">
        <f ca="1">IF('2.1 Kraftwerk allgemein'!$F$15&lt;'1.1 Allgemein'!$I$22,
IF(OR(ISNUMBER($D11)=FALSE,$F11=""),"",
IF(AND('2.5 CAPEX'!$L14&lt;&gt;"x",'2.5 CAPEX'!$M14&lt;&gt;"x"),0,
IF($F11=0,0,
IF(AQ$4&lt;'2.1 Kraftwerk allgemein'!$F$16,0,
IF(AQ$4='2.1 Kraftwerk allgemein'!$F$16,'2.5 CAPEX'!$J14/$F11,
IF(AQ$4&lt;'2.1 Kraftwerk allgemein'!$F$16+$F11,
('2.5 CAPEX'!$J14+SUM(OFFSET('2.5 CAPEX'!AV14,0,-MIN(MAX($F11-1-('2.1 Kraftwerk allgemein'!$F$16-'2.1 Kraftwerk allgemein'!$F$15+1),0),COLUMN(AH11)-1-('2.1 Kraftwerk allgemein'!$F$16-'2.1 Kraftwerk allgemein'!$F$15+1)),1,MIN(MAX($F11-('2.1 Kraftwerk allgemein'!$F$16-'2.1 Kraftwerk allgemein'!$F$15+1),1),COLUMN(AH11)-('2.1 Kraftwerk allgemein'!$F$16-'2.1 Kraftwerk allgemein'!$F$15+1)))))/$F11,
SUM(OFFSET('2.5 CAPEX'!AV14,0,-MIN($F11-1,COLUMN(AH11)-1),1,MIN($F11,COLUMN(AH11))))/$F11)))))),
IF(OR(ISNUMBER($D11)=FALSE,$F11=""),"",
IF(AND('2.5 CAPEX'!$L14&lt;&gt;"x",'2.5 CAPEX'!$M14&lt;&gt;"x"),0,
IF($F11=0,0,
IF(AQ$4&lt;'2.1 Kraftwerk allgemein'!$F$16,0,
IF(AQ$4='2.1 Kraftwerk allgemein'!$F$16,'2.5 CAPEX'!$J14/$F11,
IF(AQ$4&lt;'2.1 Kraftwerk allgemein'!$F$16+$F11,
('2.5 CAPEX'!$J14+SUM(OFFSET('2.5 CAPEX'!AV14,0,-MIN(MAX($F11-1-('2.1 Kraftwerk allgemein'!$F$16-'1.1 Allgemein'!$I$22+1),0),COLUMN(AH11)-1-('2.1 Kraftwerk allgemein'!$F$16-'1.1 Allgemein'!$I$22+1)),1,MIN(MAX($F11-('2.1 Kraftwerk allgemein'!$F$16-'1.1 Allgemein'!$I$22+1),1),COLUMN(AH11)-('2.1 Kraftwerk allgemein'!$F$16-'1.1 Allgemein'!$I$22+1)))))/$F11,
SUM(OFFSET('2.5 CAPEX'!AV14,0,-MIN($F11-1,COLUMN(AH11)-1),1,MIN($F11,COLUMN(AH11))))/$F11)))))))</f>
        <v>0</v>
      </c>
      <c r="AR11" s="199">
        <f ca="1">IF('2.1 Kraftwerk allgemein'!$F$15&lt;'1.1 Allgemein'!$I$22,
IF(OR(ISNUMBER($D11)=FALSE,$F11=""),"",
IF(AND('2.5 CAPEX'!$L14&lt;&gt;"x",'2.5 CAPEX'!$M14&lt;&gt;"x"),0,
IF($F11=0,0,
IF(AR$4&lt;'2.1 Kraftwerk allgemein'!$F$16,0,
IF(AR$4='2.1 Kraftwerk allgemein'!$F$16,'2.5 CAPEX'!$J14/$F11,
IF(AR$4&lt;'2.1 Kraftwerk allgemein'!$F$16+$F11,
('2.5 CAPEX'!$J14+SUM(OFFSET('2.5 CAPEX'!AW14,0,-MIN(MAX($F11-1-('2.1 Kraftwerk allgemein'!$F$16-'2.1 Kraftwerk allgemein'!$F$15+1),0),COLUMN(AI11)-1-('2.1 Kraftwerk allgemein'!$F$16-'2.1 Kraftwerk allgemein'!$F$15+1)),1,MIN(MAX($F11-('2.1 Kraftwerk allgemein'!$F$16-'2.1 Kraftwerk allgemein'!$F$15+1),1),COLUMN(AI11)-('2.1 Kraftwerk allgemein'!$F$16-'2.1 Kraftwerk allgemein'!$F$15+1)))))/$F11,
SUM(OFFSET('2.5 CAPEX'!AW14,0,-MIN($F11-1,COLUMN(AI11)-1),1,MIN($F11,COLUMN(AI11))))/$F11)))))),
IF(OR(ISNUMBER($D11)=FALSE,$F11=""),"",
IF(AND('2.5 CAPEX'!$L14&lt;&gt;"x",'2.5 CAPEX'!$M14&lt;&gt;"x"),0,
IF($F11=0,0,
IF(AR$4&lt;'2.1 Kraftwerk allgemein'!$F$16,0,
IF(AR$4='2.1 Kraftwerk allgemein'!$F$16,'2.5 CAPEX'!$J14/$F11,
IF(AR$4&lt;'2.1 Kraftwerk allgemein'!$F$16+$F11,
('2.5 CAPEX'!$J14+SUM(OFFSET('2.5 CAPEX'!AW14,0,-MIN(MAX($F11-1-('2.1 Kraftwerk allgemein'!$F$16-'1.1 Allgemein'!$I$22+1),0),COLUMN(AI11)-1-('2.1 Kraftwerk allgemein'!$F$16-'1.1 Allgemein'!$I$22+1)),1,MIN(MAX($F11-('2.1 Kraftwerk allgemein'!$F$16-'1.1 Allgemein'!$I$22+1),1),COLUMN(AI11)-('2.1 Kraftwerk allgemein'!$F$16-'1.1 Allgemein'!$I$22+1)))))/$F11,
SUM(OFFSET('2.5 CAPEX'!AW14,0,-MIN($F11-1,COLUMN(AI11)-1),1,MIN($F11,COLUMN(AI11))))/$F11)))))))</f>
        <v>0</v>
      </c>
      <c r="AS11" s="199">
        <f ca="1">IF('2.1 Kraftwerk allgemein'!$F$15&lt;'1.1 Allgemein'!$I$22,
IF(OR(ISNUMBER($D11)=FALSE,$F11=""),"",
IF(AND('2.5 CAPEX'!$L14&lt;&gt;"x",'2.5 CAPEX'!$M14&lt;&gt;"x"),0,
IF($F11=0,0,
IF(AS$4&lt;'2.1 Kraftwerk allgemein'!$F$16,0,
IF(AS$4='2.1 Kraftwerk allgemein'!$F$16,'2.5 CAPEX'!$J14/$F11,
IF(AS$4&lt;'2.1 Kraftwerk allgemein'!$F$16+$F11,
('2.5 CAPEX'!$J14+SUM(OFFSET('2.5 CAPEX'!AX14,0,-MIN(MAX($F11-1-('2.1 Kraftwerk allgemein'!$F$16-'2.1 Kraftwerk allgemein'!$F$15+1),0),COLUMN(AJ11)-1-('2.1 Kraftwerk allgemein'!$F$16-'2.1 Kraftwerk allgemein'!$F$15+1)),1,MIN(MAX($F11-('2.1 Kraftwerk allgemein'!$F$16-'2.1 Kraftwerk allgemein'!$F$15+1),1),COLUMN(AJ11)-('2.1 Kraftwerk allgemein'!$F$16-'2.1 Kraftwerk allgemein'!$F$15+1)))))/$F11,
SUM(OFFSET('2.5 CAPEX'!AX14,0,-MIN($F11-1,COLUMN(AJ11)-1),1,MIN($F11,COLUMN(AJ11))))/$F11)))))),
IF(OR(ISNUMBER($D11)=FALSE,$F11=""),"",
IF(AND('2.5 CAPEX'!$L14&lt;&gt;"x",'2.5 CAPEX'!$M14&lt;&gt;"x"),0,
IF($F11=0,0,
IF(AS$4&lt;'2.1 Kraftwerk allgemein'!$F$16,0,
IF(AS$4='2.1 Kraftwerk allgemein'!$F$16,'2.5 CAPEX'!$J14/$F11,
IF(AS$4&lt;'2.1 Kraftwerk allgemein'!$F$16+$F11,
('2.5 CAPEX'!$J14+SUM(OFFSET('2.5 CAPEX'!AX14,0,-MIN(MAX($F11-1-('2.1 Kraftwerk allgemein'!$F$16-'1.1 Allgemein'!$I$22+1),0),COLUMN(AJ11)-1-('2.1 Kraftwerk allgemein'!$F$16-'1.1 Allgemein'!$I$22+1)),1,MIN(MAX($F11-('2.1 Kraftwerk allgemein'!$F$16-'1.1 Allgemein'!$I$22+1),1),COLUMN(AJ11)-('2.1 Kraftwerk allgemein'!$F$16-'1.1 Allgemein'!$I$22+1)))))/$F11,
SUM(OFFSET('2.5 CAPEX'!AX14,0,-MIN($F11-1,COLUMN(AJ11)-1),1,MIN($F11,COLUMN(AJ11))))/$F11)))))))</f>
        <v>0</v>
      </c>
      <c r="AT11" s="199">
        <f ca="1">IF('2.1 Kraftwerk allgemein'!$F$15&lt;'1.1 Allgemein'!$I$22,
IF(OR(ISNUMBER($D11)=FALSE,$F11=""),"",
IF(AND('2.5 CAPEX'!$L14&lt;&gt;"x",'2.5 CAPEX'!$M14&lt;&gt;"x"),0,
IF($F11=0,0,
IF(AT$4&lt;'2.1 Kraftwerk allgemein'!$F$16,0,
IF(AT$4='2.1 Kraftwerk allgemein'!$F$16,'2.5 CAPEX'!$J14/$F11,
IF(AT$4&lt;'2.1 Kraftwerk allgemein'!$F$16+$F11,
('2.5 CAPEX'!$J14+SUM(OFFSET('2.5 CAPEX'!AY14,0,-MIN(MAX($F11-1-('2.1 Kraftwerk allgemein'!$F$16-'2.1 Kraftwerk allgemein'!$F$15+1),0),COLUMN(AK11)-1-('2.1 Kraftwerk allgemein'!$F$16-'2.1 Kraftwerk allgemein'!$F$15+1)),1,MIN(MAX($F11-('2.1 Kraftwerk allgemein'!$F$16-'2.1 Kraftwerk allgemein'!$F$15+1),1),COLUMN(AK11)-('2.1 Kraftwerk allgemein'!$F$16-'2.1 Kraftwerk allgemein'!$F$15+1)))))/$F11,
SUM(OFFSET('2.5 CAPEX'!AY14,0,-MIN($F11-1,COLUMN(AK11)-1),1,MIN($F11,COLUMN(AK11))))/$F11)))))),
IF(OR(ISNUMBER($D11)=FALSE,$F11=""),"",
IF(AND('2.5 CAPEX'!$L14&lt;&gt;"x",'2.5 CAPEX'!$M14&lt;&gt;"x"),0,
IF($F11=0,0,
IF(AT$4&lt;'2.1 Kraftwerk allgemein'!$F$16,0,
IF(AT$4='2.1 Kraftwerk allgemein'!$F$16,'2.5 CAPEX'!$J14/$F11,
IF(AT$4&lt;'2.1 Kraftwerk allgemein'!$F$16+$F11,
('2.5 CAPEX'!$J14+SUM(OFFSET('2.5 CAPEX'!AY14,0,-MIN(MAX($F11-1-('2.1 Kraftwerk allgemein'!$F$16-'1.1 Allgemein'!$I$22+1),0),COLUMN(AK11)-1-('2.1 Kraftwerk allgemein'!$F$16-'1.1 Allgemein'!$I$22+1)),1,MIN(MAX($F11-('2.1 Kraftwerk allgemein'!$F$16-'1.1 Allgemein'!$I$22+1),1),COLUMN(AK11)-('2.1 Kraftwerk allgemein'!$F$16-'1.1 Allgemein'!$I$22+1)))))/$F11,
SUM(OFFSET('2.5 CAPEX'!AY14,0,-MIN($F11-1,COLUMN(AK11)-1),1,MIN($F11,COLUMN(AK11))))/$F11)))))))</f>
        <v>0</v>
      </c>
      <c r="AU11" s="199">
        <f ca="1">IF('2.1 Kraftwerk allgemein'!$F$15&lt;'1.1 Allgemein'!$I$22,
IF(OR(ISNUMBER($D11)=FALSE,$F11=""),"",
IF(AND('2.5 CAPEX'!$L14&lt;&gt;"x",'2.5 CAPEX'!$M14&lt;&gt;"x"),0,
IF($F11=0,0,
IF(AU$4&lt;'2.1 Kraftwerk allgemein'!$F$16,0,
IF(AU$4='2.1 Kraftwerk allgemein'!$F$16,'2.5 CAPEX'!$J14/$F11,
IF(AU$4&lt;'2.1 Kraftwerk allgemein'!$F$16+$F11,
('2.5 CAPEX'!$J14+SUM(OFFSET('2.5 CAPEX'!AZ14,0,-MIN(MAX($F11-1-('2.1 Kraftwerk allgemein'!$F$16-'2.1 Kraftwerk allgemein'!$F$15+1),0),COLUMN(AL11)-1-('2.1 Kraftwerk allgemein'!$F$16-'2.1 Kraftwerk allgemein'!$F$15+1)),1,MIN(MAX($F11-('2.1 Kraftwerk allgemein'!$F$16-'2.1 Kraftwerk allgemein'!$F$15+1),1),COLUMN(AL11)-('2.1 Kraftwerk allgemein'!$F$16-'2.1 Kraftwerk allgemein'!$F$15+1)))))/$F11,
SUM(OFFSET('2.5 CAPEX'!AZ14,0,-MIN($F11-1,COLUMN(AL11)-1),1,MIN($F11,COLUMN(AL11))))/$F11)))))),
IF(OR(ISNUMBER($D11)=FALSE,$F11=""),"",
IF(AND('2.5 CAPEX'!$L14&lt;&gt;"x",'2.5 CAPEX'!$M14&lt;&gt;"x"),0,
IF($F11=0,0,
IF(AU$4&lt;'2.1 Kraftwerk allgemein'!$F$16,0,
IF(AU$4='2.1 Kraftwerk allgemein'!$F$16,'2.5 CAPEX'!$J14/$F11,
IF(AU$4&lt;'2.1 Kraftwerk allgemein'!$F$16+$F11,
('2.5 CAPEX'!$J14+SUM(OFFSET('2.5 CAPEX'!AZ14,0,-MIN(MAX($F11-1-('2.1 Kraftwerk allgemein'!$F$16-'1.1 Allgemein'!$I$22+1),0),COLUMN(AL11)-1-('2.1 Kraftwerk allgemein'!$F$16-'1.1 Allgemein'!$I$22+1)),1,MIN(MAX($F11-('2.1 Kraftwerk allgemein'!$F$16-'1.1 Allgemein'!$I$22+1),1),COLUMN(AL11)-('2.1 Kraftwerk allgemein'!$F$16-'1.1 Allgemein'!$I$22+1)))))/$F11,
SUM(OFFSET('2.5 CAPEX'!AZ14,0,-MIN($F11-1,COLUMN(AL11)-1),1,MIN($F11,COLUMN(AL11))))/$F11)))))))</f>
        <v>0</v>
      </c>
      <c r="AV11" s="199">
        <f ca="1">IF('2.1 Kraftwerk allgemein'!$F$15&lt;'1.1 Allgemein'!$I$22,
IF(OR(ISNUMBER($D11)=FALSE,$F11=""),"",
IF(AND('2.5 CAPEX'!$L14&lt;&gt;"x",'2.5 CAPEX'!$M14&lt;&gt;"x"),0,
IF($F11=0,0,
IF(AV$4&lt;'2.1 Kraftwerk allgemein'!$F$16,0,
IF(AV$4='2.1 Kraftwerk allgemein'!$F$16,'2.5 CAPEX'!$J14/$F11,
IF(AV$4&lt;'2.1 Kraftwerk allgemein'!$F$16+$F11,
('2.5 CAPEX'!$J14+SUM(OFFSET('2.5 CAPEX'!BA14,0,-MIN(MAX($F11-1-('2.1 Kraftwerk allgemein'!$F$16-'2.1 Kraftwerk allgemein'!$F$15+1),0),COLUMN(AM11)-1-('2.1 Kraftwerk allgemein'!$F$16-'2.1 Kraftwerk allgemein'!$F$15+1)),1,MIN(MAX($F11-('2.1 Kraftwerk allgemein'!$F$16-'2.1 Kraftwerk allgemein'!$F$15+1),1),COLUMN(AM11)-('2.1 Kraftwerk allgemein'!$F$16-'2.1 Kraftwerk allgemein'!$F$15+1)))))/$F11,
SUM(OFFSET('2.5 CAPEX'!BA14,0,-MIN($F11-1,COLUMN(AM11)-1),1,MIN($F11,COLUMN(AM11))))/$F11)))))),
IF(OR(ISNUMBER($D11)=FALSE,$F11=""),"",
IF(AND('2.5 CAPEX'!$L14&lt;&gt;"x",'2.5 CAPEX'!$M14&lt;&gt;"x"),0,
IF($F11=0,0,
IF(AV$4&lt;'2.1 Kraftwerk allgemein'!$F$16,0,
IF(AV$4='2.1 Kraftwerk allgemein'!$F$16,'2.5 CAPEX'!$J14/$F11,
IF(AV$4&lt;'2.1 Kraftwerk allgemein'!$F$16+$F11,
('2.5 CAPEX'!$J14+SUM(OFFSET('2.5 CAPEX'!BA14,0,-MIN(MAX($F11-1-('2.1 Kraftwerk allgemein'!$F$16-'1.1 Allgemein'!$I$22+1),0),COLUMN(AM11)-1-('2.1 Kraftwerk allgemein'!$F$16-'1.1 Allgemein'!$I$22+1)),1,MIN(MAX($F11-('2.1 Kraftwerk allgemein'!$F$16-'1.1 Allgemein'!$I$22+1),1),COLUMN(AM11)-('2.1 Kraftwerk allgemein'!$F$16-'1.1 Allgemein'!$I$22+1)))))/$F11,
SUM(OFFSET('2.5 CAPEX'!BA14,0,-MIN($F11-1,COLUMN(AM11)-1),1,MIN($F11,COLUMN(AM11))))/$F11)))))))</f>
        <v>0</v>
      </c>
      <c r="AW11" s="199">
        <f ca="1">IF('2.1 Kraftwerk allgemein'!$F$15&lt;'1.1 Allgemein'!$I$22,
IF(OR(ISNUMBER($D11)=FALSE,$F11=""),"",
IF(AND('2.5 CAPEX'!$L14&lt;&gt;"x",'2.5 CAPEX'!$M14&lt;&gt;"x"),0,
IF($F11=0,0,
IF(AW$4&lt;'2.1 Kraftwerk allgemein'!$F$16,0,
IF(AW$4='2.1 Kraftwerk allgemein'!$F$16,'2.5 CAPEX'!$J14/$F11,
IF(AW$4&lt;'2.1 Kraftwerk allgemein'!$F$16+$F11,
('2.5 CAPEX'!$J14+SUM(OFFSET('2.5 CAPEX'!BB14,0,-MIN(MAX($F11-1-('2.1 Kraftwerk allgemein'!$F$16-'2.1 Kraftwerk allgemein'!$F$15+1),0),COLUMN(AN11)-1-('2.1 Kraftwerk allgemein'!$F$16-'2.1 Kraftwerk allgemein'!$F$15+1)),1,MIN(MAX($F11-('2.1 Kraftwerk allgemein'!$F$16-'2.1 Kraftwerk allgemein'!$F$15+1),1),COLUMN(AN11)-('2.1 Kraftwerk allgemein'!$F$16-'2.1 Kraftwerk allgemein'!$F$15+1)))))/$F11,
SUM(OFFSET('2.5 CAPEX'!BB14,0,-MIN($F11-1,COLUMN(AN11)-1),1,MIN($F11,COLUMN(AN11))))/$F11)))))),
IF(OR(ISNUMBER($D11)=FALSE,$F11=""),"",
IF(AND('2.5 CAPEX'!$L14&lt;&gt;"x",'2.5 CAPEX'!$M14&lt;&gt;"x"),0,
IF($F11=0,0,
IF(AW$4&lt;'2.1 Kraftwerk allgemein'!$F$16,0,
IF(AW$4='2.1 Kraftwerk allgemein'!$F$16,'2.5 CAPEX'!$J14/$F11,
IF(AW$4&lt;'2.1 Kraftwerk allgemein'!$F$16+$F11,
('2.5 CAPEX'!$J14+SUM(OFFSET('2.5 CAPEX'!BB14,0,-MIN(MAX($F11-1-('2.1 Kraftwerk allgemein'!$F$16-'1.1 Allgemein'!$I$22+1),0),COLUMN(AN11)-1-('2.1 Kraftwerk allgemein'!$F$16-'1.1 Allgemein'!$I$22+1)),1,MIN(MAX($F11-('2.1 Kraftwerk allgemein'!$F$16-'1.1 Allgemein'!$I$22+1),1),COLUMN(AN11)-('2.1 Kraftwerk allgemein'!$F$16-'1.1 Allgemein'!$I$22+1)))))/$F11,
SUM(OFFSET('2.5 CAPEX'!BB14,0,-MIN($F11-1,COLUMN(AN11)-1),1,MIN($F11,COLUMN(AN11))))/$F11)))))))</f>
        <v>0</v>
      </c>
      <c r="AX11" s="199">
        <f ca="1">IF('2.1 Kraftwerk allgemein'!$F$15&lt;'1.1 Allgemein'!$I$22,
IF(OR(ISNUMBER($D11)=FALSE,$F11=""),"",
IF(AND('2.5 CAPEX'!$L14&lt;&gt;"x",'2.5 CAPEX'!$M14&lt;&gt;"x"),0,
IF($F11=0,0,
IF(AX$4&lt;'2.1 Kraftwerk allgemein'!$F$16,0,
IF(AX$4='2.1 Kraftwerk allgemein'!$F$16,'2.5 CAPEX'!$J14/$F11,
IF(AX$4&lt;'2.1 Kraftwerk allgemein'!$F$16+$F11,
('2.5 CAPEX'!$J14+SUM(OFFSET('2.5 CAPEX'!BC14,0,-MIN(MAX($F11-1-('2.1 Kraftwerk allgemein'!$F$16-'2.1 Kraftwerk allgemein'!$F$15+1),0),COLUMN(AO11)-1-('2.1 Kraftwerk allgemein'!$F$16-'2.1 Kraftwerk allgemein'!$F$15+1)),1,MIN(MAX($F11-('2.1 Kraftwerk allgemein'!$F$16-'2.1 Kraftwerk allgemein'!$F$15+1),1),COLUMN(AO11)-('2.1 Kraftwerk allgemein'!$F$16-'2.1 Kraftwerk allgemein'!$F$15+1)))))/$F11,
SUM(OFFSET('2.5 CAPEX'!BC14,0,-MIN($F11-1,COLUMN(AO11)-1),1,MIN($F11,COLUMN(AO11))))/$F11)))))),
IF(OR(ISNUMBER($D11)=FALSE,$F11=""),"",
IF(AND('2.5 CAPEX'!$L14&lt;&gt;"x",'2.5 CAPEX'!$M14&lt;&gt;"x"),0,
IF($F11=0,0,
IF(AX$4&lt;'2.1 Kraftwerk allgemein'!$F$16,0,
IF(AX$4='2.1 Kraftwerk allgemein'!$F$16,'2.5 CAPEX'!$J14/$F11,
IF(AX$4&lt;'2.1 Kraftwerk allgemein'!$F$16+$F11,
('2.5 CAPEX'!$J14+SUM(OFFSET('2.5 CAPEX'!BC14,0,-MIN(MAX($F11-1-('2.1 Kraftwerk allgemein'!$F$16-'1.1 Allgemein'!$I$22+1),0),COLUMN(AO11)-1-('2.1 Kraftwerk allgemein'!$F$16-'1.1 Allgemein'!$I$22+1)),1,MIN(MAX($F11-('2.1 Kraftwerk allgemein'!$F$16-'1.1 Allgemein'!$I$22+1),1),COLUMN(AO11)-('2.1 Kraftwerk allgemein'!$F$16-'1.1 Allgemein'!$I$22+1)))))/$F11,
SUM(OFFSET('2.5 CAPEX'!BC14,0,-MIN($F11-1,COLUMN(AO11)-1),1,MIN($F11,COLUMN(AO11))))/$F11)))))))</f>
        <v>0</v>
      </c>
      <c r="AY11" s="199">
        <f ca="1">IF('2.1 Kraftwerk allgemein'!$F$15&lt;'1.1 Allgemein'!$I$22,
IF(OR(ISNUMBER($D11)=FALSE,$F11=""),"",
IF(AND('2.5 CAPEX'!$L14&lt;&gt;"x",'2.5 CAPEX'!$M14&lt;&gt;"x"),0,
IF($F11=0,0,
IF(AY$4&lt;'2.1 Kraftwerk allgemein'!$F$16,0,
IF(AY$4='2.1 Kraftwerk allgemein'!$F$16,'2.5 CAPEX'!$J14/$F11,
IF(AY$4&lt;'2.1 Kraftwerk allgemein'!$F$16+$F11,
('2.5 CAPEX'!$J14+SUM(OFFSET('2.5 CAPEX'!BD14,0,-MIN(MAX($F11-1-('2.1 Kraftwerk allgemein'!$F$16-'2.1 Kraftwerk allgemein'!$F$15+1),0),COLUMN(AP11)-1-('2.1 Kraftwerk allgemein'!$F$16-'2.1 Kraftwerk allgemein'!$F$15+1)),1,MIN(MAX($F11-('2.1 Kraftwerk allgemein'!$F$16-'2.1 Kraftwerk allgemein'!$F$15+1),1),COLUMN(AP11)-('2.1 Kraftwerk allgemein'!$F$16-'2.1 Kraftwerk allgemein'!$F$15+1)))))/$F11,
SUM(OFFSET('2.5 CAPEX'!BD14,0,-MIN($F11-1,COLUMN(AP11)-1),1,MIN($F11,COLUMN(AP11))))/$F11)))))),
IF(OR(ISNUMBER($D11)=FALSE,$F11=""),"",
IF(AND('2.5 CAPEX'!$L14&lt;&gt;"x",'2.5 CAPEX'!$M14&lt;&gt;"x"),0,
IF($F11=0,0,
IF(AY$4&lt;'2.1 Kraftwerk allgemein'!$F$16,0,
IF(AY$4='2.1 Kraftwerk allgemein'!$F$16,'2.5 CAPEX'!$J14/$F11,
IF(AY$4&lt;'2.1 Kraftwerk allgemein'!$F$16+$F11,
('2.5 CAPEX'!$J14+SUM(OFFSET('2.5 CAPEX'!BD14,0,-MIN(MAX($F11-1-('2.1 Kraftwerk allgemein'!$F$16-'1.1 Allgemein'!$I$22+1),0),COLUMN(AP11)-1-('2.1 Kraftwerk allgemein'!$F$16-'1.1 Allgemein'!$I$22+1)),1,MIN(MAX($F11-('2.1 Kraftwerk allgemein'!$F$16-'1.1 Allgemein'!$I$22+1),1),COLUMN(AP11)-('2.1 Kraftwerk allgemein'!$F$16-'1.1 Allgemein'!$I$22+1)))))/$F11,
SUM(OFFSET('2.5 CAPEX'!BD14,0,-MIN($F11-1,COLUMN(AP11)-1),1,MIN($F11,COLUMN(AP11))))/$F11)))))))</f>
        <v>0</v>
      </c>
      <c r="AZ11" s="199">
        <f ca="1">IF('2.1 Kraftwerk allgemein'!$F$15&lt;'1.1 Allgemein'!$I$22,
IF(OR(ISNUMBER($D11)=FALSE,$F11=""),"",
IF(AND('2.5 CAPEX'!$L14&lt;&gt;"x",'2.5 CAPEX'!$M14&lt;&gt;"x"),0,
IF($F11=0,0,
IF(AZ$4&lt;'2.1 Kraftwerk allgemein'!$F$16,0,
IF(AZ$4='2.1 Kraftwerk allgemein'!$F$16,'2.5 CAPEX'!$J14/$F11,
IF(AZ$4&lt;'2.1 Kraftwerk allgemein'!$F$16+$F11,
('2.5 CAPEX'!$J14+SUM(OFFSET('2.5 CAPEX'!BE14,0,-MIN(MAX($F11-1-('2.1 Kraftwerk allgemein'!$F$16-'2.1 Kraftwerk allgemein'!$F$15+1),0),COLUMN(AQ11)-1-('2.1 Kraftwerk allgemein'!$F$16-'2.1 Kraftwerk allgemein'!$F$15+1)),1,MIN(MAX($F11-('2.1 Kraftwerk allgemein'!$F$16-'2.1 Kraftwerk allgemein'!$F$15+1),1),COLUMN(AQ11)-('2.1 Kraftwerk allgemein'!$F$16-'2.1 Kraftwerk allgemein'!$F$15+1)))))/$F11,
SUM(OFFSET('2.5 CAPEX'!BE14,0,-MIN($F11-1,COLUMN(AQ11)-1),1,MIN($F11,COLUMN(AQ11))))/$F11)))))),
IF(OR(ISNUMBER($D11)=FALSE,$F11=""),"",
IF(AND('2.5 CAPEX'!$L14&lt;&gt;"x",'2.5 CAPEX'!$M14&lt;&gt;"x"),0,
IF($F11=0,0,
IF(AZ$4&lt;'2.1 Kraftwerk allgemein'!$F$16,0,
IF(AZ$4='2.1 Kraftwerk allgemein'!$F$16,'2.5 CAPEX'!$J14/$F11,
IF(AZ$4&lt;'2.1 Kraftwerk allgemein'!$F$16+$F11,
('2.5 CAPEX'!$J14+SUM(OFFSET('2.5 CAPEX'!BE14,0,-MIN(MAX($F11-1-('2.1 Kraftwerk allgemein'!$F$16-'1.1 Allgemein'!$I$22+1),0),COLUMN(AQ11)-1-('2.1 Kraftwerk allgemein'!$F$16-'1.1 Allgemein'!$I$22+1)),1,MIN(MAX($F11-('2.1 Kraftwerk allgemein'!$F$16-'1.1 Allgemein'!$I$22+1),1),COLUMN(AQ11)-('2.1 Kraftwerk allgemein'!$F$16-'1.1 Allgemein'!$I$22+1)))))/$F11,
SUM(OFFSET('2.5 CAPEX'!BE14,0,-MIN($F11-1,COLUMN(AQ11)-1),1,MIN($F11,COLUMN(AQ11))))/$F11)))))))</f>
        <v>0</v>
      </c>
      <c r="BA11" s="199">
        <f ca="1">IF('2.1 Kraftwerk allgemein'!$F$15&lt;'1.1 Allgemein'!$I$22,
IF(OR(ISNUMBER($D11)=FALSE,$F11=""),"",
IF(AND('2.5 CAPEX'!$L14&lt;&gt;"x",'2.5 CAPEX'!$M14&lt;&gt;"x"),0,
IF($F11=0,0,
IF(BA$4&lt;'2.1 Kraftwerk allgemein'!$F$16,0,
IF(BA$4='2.1 Kraftwerk allgemein'!$F$16,'2.5 CAPEX'!$J14/$F11,
IF(BA$4&lt;'2.1 Kraftwerk allgemein'!$F$16+$F11,
('2.5 CAPEX'!$J14+SUM(OFFSET('2.5 CAPEX'!BF14,0,-MIN(MAX($F11-1-('2.1 Kraftwerk allgemein'!$F$16-'2.1 Kraftwerk allgemein'!$F$15+1),0),COLUMN(AR11)-1-('2.1 Kraftwerk allgemein'!$F$16-'2.1 Kraftwerk allgemein'!$F$15+1)),1,MIN(MAX($F11-('2.1 Kraftwerk allgemein'!$F$16-'2.1 Kraftwerk allgemein'!$F$15+1),1),COLUMN(AR11)-('2.1 Kraftwerk allgemein'!$F$16-'2.1 Kraftwerk allgemein'!$F$15+1)))))/$F11,
SUM(OFFSET('2.5 CAPEX'!BF14,0,-MIN($F11-1,COLUMN(AR11)-1),1,MIN($F11,COLUMN(AR11))))/$F11)))))),
IF(OR(ISNUMBER($D11)=FALSE,$F11=""),"",
IF(AND('2.5 CAPEX'!$L14&lt;&gt;"x",'2.5 CAPEX'!$M14&lt;&gt;"x"),0,
IF($F11=0,0,
IF(BA$4&lt;'2.1 Kraftwerk allgemein'!$F$16,0,
IF(BA$4='2.1 Kraftwerk allgemein'!$F$16,'2.5 CAPEX'!$J14/$F11,
IF(BA$4&lt;'2.1 Kraftwerk allgemein'!$F$16+$F11,
('2.5 CAPEX'!$J14+SUM(OFFSET('2.5 CAPEX'!BF14,0,-MIN(MAX($F11-1-('2.1 Kraftwerk allgemein'!$F$16-'1.1 Allgemein'!$I$22+1),0),COLUMN(AR11)-1-('2.1 Kraftwerk allgemein'!$F$16-'1.1 Allgemein'!$I$22+1)),1,MIN(MAX($F11-('2.1 Kraftwerk allgemein'!$F$16-'1.1 Allgemein'!$I$22+1),1),COLUMN(AR11)-('2.1 Kraftwerk allgemein'!$F$16-'1.1 Allgemein'!$I$22+1)))))/$F11,
SUM(OFFSET('2.5 CAPEX'!BF14,0,-MIN($F11-1,COLUMN(AR11)-1),1,MIN($F11,COLUMN(AR11))))/$F11)))))))</f>
        <v>0</v>
      </c>
      <c r="BB11" s="199">
        <f ca="1">IF('2.1 Kraftwerk allgemein'!$F$15&lt;'1.1 Allgemein'!$I$22,
IF(OR(ISNUMBER($D11)=FALSE,$F11=""),"",
IF(AND('2.5 CAPEX'!$L14&lt;&gt;"x",'2.5 CAPEX'!$M14&lt;&gt;"x"),0,
IF($F11=0,0,
IF(BB$4&lt;'2.1 Kraftwerk allgemein'!$F$16,0,
IF(BB$4='2.1 Kraftwerk allgemein'!$F$16,'2.5 CAPEX'!$J14/$F11,
IF(BB$4&lt;'2.1 Kraftwerk allgemein'!$F$16+$F11,
('2.5 CAPEX'!$J14+SUM(OFFSET('2.5 CAPEX'!BG14,0,-MIN(MAX($F11-1-('2.1 Kraftwerk allgemein'!$F$16-'2.1 Kraftwerk allgemein'!$F$15+1),0),COLUMN(AS11)-1-('2.1 Kraftwerk allgemein'!$F$16-'2.1 Kraftwerk allgemein'!$F$15+1)),1,MIN(MAX($F11-('2.1 Kraftwerk allgemein'!$F$16-'2.1 Kraftwerk allgemein'!$F$15+1),1),COLUMN(AS11)-('2.1 Kraftwerk allgemein'!$F$16-'2.1 Kraftwerk allgemein'!$F$15+1)))))/$F11,
SUM(OFFSET('2.5 CAPEX'!BG14,0,-MIN($F11-1,COLUMN(AS11)-1),1,MIN($F11,COLUMN(AS11))))/$F11)))))),
IF(OR(ISNUMBER($D11)=FALSE,$F11=""),"",
IF(AND('2.5 CAPEX'!$L14&lt;&gt;"x",'2.5 CAPEX'!$M14&lt;&gt;"x"),0,
IF($F11=0,0,
IF(BB$4&lt;'2.1 Kraftwerk allgemein'!$F$16,0,
IF(BB$4='2.1 Kraftwerk allgemein'!$F$16,'2.5 CAPEX'!$J14/$F11,
IF(BB$4&lt;'2.1 Kraftwerk allgemein'!$F$16+$F11,
('2.5 CAPEX'!$J14+SUM(OFFSET('2.5 CAPEX'!BG14,0,-MIN(MAX($F11-1-('2.1 Kraftwerk allgemein'!$F$16-'1.1 Allgemein'!$I$22+1),0),COLUMN(AS11)-1-('2.1 Kraftwerk allgemein'!$F$16-'1.1 Allgemein'!$I$22+1)),1,MIN(MAX($F11-('2.1 Kraftwerk allgemein'!$F$16-'1.1 Allgemein'!$I$22+1),1),COLUMN(AS11)-('2.1 Kraftwerk allgemein'!$F$16-'1.1 Allgemein'!$I$22+1)))))/$F11,
SUM(OFFSET('2.5 CAPEX'!BG14,0,-MIN($F11-1,COLUMN(AS11)-1),1,MIN($F11,COLUMN(AS11))))/$F11)))))))</f>
        <v>0</v>
      </c>
      <c r="BC11" s="199">
        <f ca="1">IF('2.1 Kraftwerk allgemein'!$F$15&lt;'1.1 Allgemein'!$I$22,
IF(OR(ISNUMBER($D11)=FALSE,$F11=""),"",
IF(AND('2.5 CAPEX'!$L14&lt;&gt;"x",'2.5 CAPEX'!$M14&lt;&gt;"x"),0,
IF($F11=0,0,
IF(BC$4&lt;'2.1 Kraftwerk allgemein'!$F$16,0,
IF(BC$4='2.1 Kraftwerk allgemein'!$F$16,'2.5 CAPEX'!$J14/$F11,
IF(BC$4&lt;'2.1 Kraftwerk allgemein'!$F$16+$F11,
('2.5 CAPEX'!$J14+SUM(OFFSET('2.5 CAPEX'!BH14,0,-MIN(MAX($F11-1-('2.1 Kraftwerk allgemein'!$F$16-'2.1 Kraftwerk allgemein'!$F$15+1),0),COLUMN(AT11)-1-('2.1 Kraftwerk allgemein'!$F$16-'2.1 Kraftwerk allgemein'!$F$15+1)),1,MIN(MAX($F11-('2.1 Kraftwerk allgemein'!$F$16-'2.1 Kraftwerk allgemein'!$F$15+1),1),COLUMN(AT11)-('2.1 Kraftwerk allgemein'!$F$16-'2.1 Kraftwerk allgemein'!$F$15+1)))))/$F11,
SUM(OFFSET('2.5 CAPEX'!BH14,0,-MIN($F11-1,COLUMN(AT11)-1),1,MIN($F11,COLUMN(AT11))))/$F11)))))),
IF(OR(ISNUMBER($D11)=FALSE,$F11=""),"",
IF(AND('2.5 CAPEX'!$L14&lt;&gt;"x",'2.5 CAPEX'!$M14&lt;&gt;"x"),0,
IF($F11=0,0,
IF(BC$4&lt;'2.1 Kraftwerk allgemein'!$F$16,0,
IF(BC$4='2.1 Kraftwerk allgemein'!$F$16,'2.5 CAPEX'!$J14/$F11,
IF(BC$4&lt;'2.1 Kraftwerk allgemein'!$F$16+$F11,
('2.5 CAPEX'!$J14+SUM(OFFSET('2.5 CAPEX'!BH14,0,-MIN(MAX($F11-1-('2.1 Kraftwerk allgemein'!$F$16-'1.1 Allgemein'!$I$22+1),0),COLUMN(AT11)-1-('2.1 Kraftwerk allgemein'!$F$16-'1.1 Allgemein'!$I$22+1)),1,MIN(MAX($F11-('2.1 Kraftwerk allgemein'!$F$16-'1.1 Allgemein'!$I$22+1),1),COLUMN(AT11)-('2.1 Kraftwerk allgemein'!$F$16-'1.1 Allgemein'!$I$22+1)))))/$F11,
SUM(OFFSET('2.5 CAPEX'!BH14,0,-MIN($F11-1,COLUMN(AT11)-1),1,MIN($F11,COLUMN(AT11))))/$F11)))))))</f>
        <v>0</v>
      </c>
      <c r="BD11" s="199">
        <f ca="1">IF('2.1 Kraftwerk allgemein'!$F$15&lt;'1.1 Allgemein'!$I$22,
IF(OR(ISNUMBER($D11)=FALSE,$F11=""),"",
IF(AND('2.5 CAPEX'!$L14&lt;&gt;"x",'2.5 CAPEX'!$M14&lt;&gt;"x"),0,
IF($F11=0,0,
IF(BD$4&lt;'2.1 Kraftwerk allgemein'!$F$16,0,
IF(BD$4='2.1 Kraftwerk allgemein'!$F$16,'2.5 CAPEX'!$J14/$F11,
IF(BD$4&lt;'2.1 Kraftwerk allgemein'!$F$16+$F11,
('2.5 CAPEX'!$J14+SUM(OFFSET('2.5 CAPEX'!BI14,0,-MIN(MAX($F11-1-('2.1 Kraftwerk allgemein'!$F$16-'2.1 Kraftwerk allgemein'!$F$15+1),0),COLUMN(AU11)-1-('2.1 Kraftwerk allgemein'!$F$16-'2.1 Kraftwerk allgemein'!$F$15+1)),1,MIN(MAX($F11-('2.1 Kraftwerk allgemein'!$F$16-'2.1 Kraftwerk allgemein'!$F$15+1),1),COLUMN(AU11)-('2.1 Kraftwerk allgemein'!$F$16-'2.1 Kraftwerk allgemein'!$F$15+1)))))/$F11,
SUM(OFFSET('2.5 CAPEX'!BI14,0,-MIN($F11-1,COLUMN(AU11)-1),1,MIN($F11,COLUMN(AU11))))/$F11)))))),
IF(OR(ISNUMBER($D11)=FALSE,$F11=""),"",
IF(AND('2.5 CAPEX'!$L14&lt;&gt;"x",'2.5 CAPEX'!$M14&lt;&gt;"x"),0,
IF($F11=0,0,
IF(BD$4&lt;'2.1 Kraftwerk allgemein'!$F$16,0,
IF(BD$4='2.1 Kraftwerk allgemein'!$F$16,'2.5 CAPEX'!$J14/$F11,
IF(BD$4&lt;'2.1 Kraftwerk allgemein'!$F$16+$F11,
('2.5 CAPEX'!$J14+SUM(OFFSET('2.5 CAPEX'!BI14,0,-MIN(MAX($F11-1-('2.1 Kraftwerk allgemein'!$F$16-'1.1 Allgemein'!$I$22+1),0),COLUMN(AU11)-1-('2.1 Kraftwerk allgemein'!$F$16-'1.1 Allgemein'!$I$22+1)),1,MIN(MAX($F11-('2.1 Kraftwerk allgemein'!$F$16-'1.1 Allgemein'!$I$22+1),1),COLUMN(AU11)-('2.1 Kraftwerk allgemein'!$F$16-'1.1 Allgemein'!$I$22+1)))))/$F11,
SUM(OFFSET('2.5 CAPEX'!BI14,0,-MIN($F11-1,COLUMN(AU11)-1),1,MIN($F11,COLUMN(AU11))))/$F11)))))))</f>
        <v>0</v>
      </c>
      <c r="BE11" s="199">
        <f ca="1">IF('2.1 Kraftwerk allgemein'!$F$15&lt;'1.1 Allgemein'!$I$22,
IF(OR(ISNUMBER($D11)=FALSE,$F11=""),"",
IF(AND('2.5 CAPEX'!$L14&lt;&gt;"x",'2.5 CAPEX'!$M14&lt;&gt;"x"),0,
IF($F11=0,0,
IF(BE$4&lt;'2.1 Kraftwerk allgemein'!$F$16,0,
IF(BE$4='2.1 Kraftwerk allgemein'!$F$16,'2.5 CAPEX'!$J14/$F11,
IF(BE$4&lt;'2.1 Kraftwerk allgemein'!$F$16+$F11,
('2.5 CAPEX'!$J14+SUM(OFFSET('2.5 CAPEX'!BJ14,0,-MIN(MAX($F11-1-('2.1 Kraftwerk allgemein'!$F$16-'2.1 Kraftwerk allgemein'!$F$15+1),0),COLUMN(AV11)-1-('2.1 Kraftwerk allgemein'!$F$16-'2.1 Kraftwerk allgemein'!$F$15+1)),1,MIN(MAX($F11-('2.1 Kraftwerk allgemein'!$F$16-'2.1 Kraftwerk allgemein'!$F$15+1),1),COLUMN(AV11)-('2.1 Kraftwerk allgemein'!$F$16-'2.1 Kraftwerk allgemein'!$F$15+1)))))/$F11,
SUM(OFFSET('2.5 CAPEX'!BJ14,0,-MIN($F11-1,COLUMN(AV11)-1),1,MIN($F11,COLUMN(AV11))))/$F11)))))),
IF(OR(ISNUMBER($D11)=FALSE,$F11=""),"",
IF(AND('2.5 CAPEX'!$L14&lt;&gt;"x",'2.5 CAPEX'!$M14&lt;&gt;"x"),0,
IF($F11=0,0,
IF(BE$4&lt;'2.1 Kraftwerk allgemein'!$F$16,0,
IF(BE$4='2.1 Kraftwerk allgemein'!$F$16,'2.5 CAPEX'!$J14/$F11,
IF(BE$4&lt;'2.1 Kraftwerk allgemein'!$F$16+$F11,
('2.5 CAPEX'!$J14+SUM(OFFSET('2.5 CAPEX'!BJ14,0,-MIN(MAX($F11-1-('2.1 Kraftwerk allgemein'!$F$16-'1.1 Allgemein'!$I$22+1),0),COLUMN(AV11)-1-('2.1 Kraftwerk allgemein'!$F$16-'1.1 Allgemein'!$I$22+1)),1,MIN(MAX($F11-('2.1 Kraftwerk allgemein'!$F$16-'1.1 Allgemein'!$I$22+1),1),COLUMN(AV11)-('2.1 Kraftwerk allgemein'!$F$16-'1.1 Allgemein'!$I$22+1)))))/$F11,
SUM(OFFSET('2.5 CAPEX'!BJ14,0,-MIN($F11-1,COLUMN(AV11)-1),1,MIN($F11,COLUMN(AV11))))/$F11)))))))</f>
        <v>0</v>
      </c>
      <c r="BF11" s="199">
        <f ca="1">IF('2.1 Kraftwerk allgemein'!$F$15&lt;'1.1 Allgemein'!$I$22,
IF(OR(ISNUMBER($D11)=FALSE,$F11=""),"",
IF(AND('2.5 CAPEX'!$L14&lt;&gt;"x",'2.5 CAPEX'!$M14&lt;&gt;"x"),0,
IF($F11=0,0,
IF(BF$4&lt;'2.1 Kraftwerk allgemein'!$F$16,0,
IF(BF$4='2.1 Kraftwerk allgemein'!$F$16,'2.5 CAPEX'!$J14/$F11,
IF(BF$4&lt;'2.1 Kraftwerk allgemein'!$F$16+$F11,
('2.5 CAPEX'!$J14+SUM(OFFSET('2.5 CAPEX'!BK14,0,-MIN(MAX($F11-1-('2.1 Kraftwerk allgemein'!$F$16-'2.1 Kraftwerk allgemein'!$F$15+1),0),COLUMN(AW11)-1-('2.1 Kraftwerk allgemein'!$F$16-'2.1 Kraftwerk allgemein'!$F$15+1)),1,MIN(MAX($F11-('2.1 Kraftwerk allgemein'!$F$16-'2.1 Kraftwerk allgemein'!$F$15+1),1),COLUMN(AW11)-('2.1 Kraftwerk allgemein'!$F$16-'2.1 Kraftwerk allgemein'!$F$15+1)))))/$F11,
SUM(OFFSET('2.5 CAPEX'!BK14,0,-MIN($F11-1,COLUMN(AW11)-1),1,MIN($F11,COLUMN(AW11))))/$F11)))))),
IF(OR(ISNUMBER($D11)=FALSE,$F11=""),"",
IF(AND('2.5 CAPEX'!$L14&lt;&gt;"x",'2.5 CAPEX'!$M14&lt;&gt;"x"),0,
IF($F11=0,0,
IF(BF$4&lt;'2.1 Kraftwerk allgemein'!$F$16,0,
IF(BF$4='2.1 Kraftwerk allgemein'!$F$16,'2.5 CAPEX'!$J14/$F11,
IF(BF$4&lt;'2.1 Kraftwerk allgemein'!$F$16+$F11,
('2.5 CAPEX'!$J14+SUM(OFFSET('2.5 CAPEX'!BK14,0,-MIN(MAX($F11-1-('2.1 Kraftwerk allgemein'!$F$16-'1.1 Allgemein'!$I$22+1),0),COLUMN(AW11)-1-('2.1 Kraftwerk allgemein'!$F$16-'1.1 Allgemein'!$I$22+1)),1,MIN(MAX($F11-('2.1 Kraftwerk allgemein'!$F$16-'1.1 Allgemein'!$I$22+1),1),COLUMN(AW11)-('2.1 Kraftwerk allgemein'!$F$16-'1.1 Allgemein'!$I$22+1)))))/$F11,
SUM(OFFSET('2.5 CAPEX'!BK14,0,-MIN($F11-1,COLUMN(AW11)-1),1,MIN($F11,COLUMN(AW11))))/$F11)))))))</f>
        <v>0</v>
      </c>
      <c r="BG11" s="199">
        <f ca="1">IF('2.1 Kraftwerk allgemein'!$F$15&lt;'1.1 Allgemein'!$I$22,
IF(OR(ISNUMBER($D11)=FALSE,$F11=""),"",
IF(AND('2.5 CAPEX'!$L14&lt;&gt;"x",'2.5 CAPEX'!$M14&lt;&gt;"x"),0,
IF($F11=0,0,
IF(BG$4&lt;'2.1 Kraftwerk allgemein'!$F$16,0,
IF(BG$4='2.1 Kraftwerk allgemein'!$F$16,'2.5 CAPEX'!$J14/$F11,
IF(BG$4&lt;'2.1 Kraftwerk allgemein'!$F$16+$F11,
('2.5 CAPEX'!$J14+SUM(OFFSET('2.5 CAPEX'!BL14,0,-MIN(MAX($F11-1-('2.1 Kraftwerk allgemein'!$F$16-'2.1 Kraftwerk allgemein'!$F$15+1),0),COLUMN(AX11)-1-('2.1 Kraftwerk allgemein'!$F$16-'2.1 Kraftwerk allgemein'!$F$15+1)),1,MIN(MAX($F11-('2.1 Kraftwerk allgemein'!$F$16-'2.1 Kraftwerk allgemein'!$F$15+1),1),COLUMN(AX11)-('2.1 Kraftwerk allgemein'!$F$16-'2.1 Kraftwerk allgemein'!$F$15+1)))))/$F11,
SUM(OFFSET('2.5 CAPEX'!BL14,0,-MIN($F11-1,COLUMN(AX11)-1),1,MIN($F11,COLUMN(AX11))))/$F11)))))),
IF(OR(ISNUMBER($D11)=FALSE,$F11=""),"",
IF(AND('2.5 CAPEX'!$L14&lt;&gt;"x",'2.5 CAPEX'!$M14&lt;&gt;"x"),0,
IF($F11=0,0,
IF(BG$4&lt;'2.1 Kraftwerk allgemein'!$F$16,0,
IF(BG$4='2.1 Kraftwerk allgemein'!$F$16,'2.5 CAPEX'!$J14/$F11,
IF(BG$4&lt;'2.1 Kraftwerk allgemein'!$F$16+$F11,
('2.5 CAPEX'!$J14+SUM(OFFSET('2.5 CAPEX'!BL14,0,-MIN(MAX($F11-1-('2.1 Kraftwerk allgemein'!$F$16-'1.1 Allgemein'!$I$22+1),0),COLUMN(AX11)-1-('2.1 Kraftwerk allgemein'!$F$16-'1.1 Allgemein'!$I$22+1)),1,MIN(MAX($F11-('2.1 Kraftwerk allgemein'!$F$16-'1.1 Allgemein'!$I$22+1),1),COLUMN(AX11)-('2.1 Kraftwerk allgemein'!$F$16-'1.1 Allgemein'!$I$22+1)))))/$F11,
SUM(OFFSET('2.5 CAPEX'!BL14,0,-MIN($F11-1,COLUMN(AX11)-1),1,MIN($F11,COLUMN(AX11))))/$F11)))))))</f>
        <v>0</v>
      </c>
      <c r="BH11" s="199">
        <f ca="1">IF('2.1 Kraftwerk allgemein'!$F$15&lt;'1.1 Allgemein'!$I$22,
IF(OR(ISNUMBER($D11)=FALSE,$F11=""),"",
IF(AND('2.5 CAPEX'!$L14&lt;&gt;"x",'2.5 CAPEX'!$M14&lt;&gt;"x"),0,
IF($F11=0,0,
IF(BH$4&lt;'2.1 Kraftwerk allgemein'!$F$16,0,
IF(BH$4='2.1 Kraftwerk allgemein'!$F$16,'2.5 CAPEX'!$J14/$F11,
IF(BH$4&lt;'2.1 Kraftwerk allgemein'!$F$16+$F11,
('2.5 CAPEX'!$J14+SUM(OFFSET('2.5 CAPEX'!BM14,0,-MIN(MAX($F11-1-('2.1 Kraftwerk allgemein'!$F$16-'2.1 Kraftwerk allgemein'!$F$15+1),0),COLUMN(AY11)-1-('2.1 Kraftwerk allgemein'!$F$16-'2.1 Kraftwerk allgemein'!$F$15+1)),1,MIN(MAX($F11-('2.1 Kraftwerk allgemein'!$F$16-'2.1 Kraftwerk allgemein'!$F$15+1),1),COLUMN(AY11)-('2.1 Kraftwerk allgemein'!$F$16-'2.1 Kraftwerk allgemein'!$F$15+1)))))/$F11,
SUM(OFFSET('2.5 CAPEX'!BM14,0,-MIN($F11-1,COLUMN(AY11)-1),1,MIN($F11,COLUMN(AY11))))/$F11)))))),
IF(OR(ISNUMBER($D11)=FALSE,$F11=""),"",
IF(AND('2.5 CAPEX'!$L14&lt;&gt;"x",'2.5 CAPEX'!$M14&lt;&gt;"x"),0,
IF($F11=0,0,
IF(BH$4&lt;'2.1 Kraftwerk allgemein'!$F$16,0,
IF(BH$4='2.1 Kraftwerk allgemein'!$F$16,'2.5 CAPEX'!$J14/$F11,
IF(BH$4&lt;'2.1 Kraftwerk allgemein'!$F$16+$F11,
('2.5 CAPEX'!$J14+SUM(OFFSET('2.5 CAPEX'!BM14,0,-MIN(MAX($F11-1-('2.1 Kraftwerk allgemein'!$F$16-'1.1 Allgemein'!$I$22+1),0),COLUMN(AY11)-1-('2.1 Kraftwerk allgemein'!$F$16-'1.1 Allgemein'!$I$22+1)),1,MIN(MAX($F11-('2.1 Kraftwerk allgemein'!$F$16-'1.1 Allgemein'!$I$22+1),1),COLUMN(AY11)-('2.1 Kraftwerk allgemein'!$F$16-'1.1 Allgemein'!$I$22+1)))))/$F11,
SUM(OFFSET('2.5 CAPEX'!BM14,0,-MIN($F11-1,COLUMN(AY11)-1),1,MIN($F11,COLUMN(AY11))))/$F11)))))))</f>
        <v>0</v>
      </c>
      <c r="BI11" s="199">
        <f ca="1">IF('2.1 Kraftwerk allgemein'!$F$15&lt;'1.1 Allgemein'!$I$22,
IF(OR(ISNUMBER($D11)=FALSE,$F11=""),"",
IF(AND('2.5 CAPEX'!$L14&lt;&gt;"x",'2.5 CAPEX'!$M14&lt;&gt;"x"),0,
IF($F11=0,0,
IF(BI$4&lt;'2.1 Kraftwerk allgemein'!$F$16,0,
IF(BI$4='2.1 Kraftwerk allgemein'!$F$16,'2.5 CAPEX'!$J14/$F11,
IF(BI$4&lt;'2.1 Kraftwerk allgemein'!$F$16+$F11,
('2.5 CAPEX'!$J14+SUM(OFFSET('2.5 CAPEX'!BN14,0,-MIN(MAX($F11-1-('2.1 Kraftwerk allgemein'!$F$16-'2.1 Kraftwerk allgemein'!$F$15+1),0),COLUMN(AZ11)-1-('2.1 Kraftwerk allgemein'!$F$16-'2.1 Kraftwerk allgemein'!$F$15+1)),1,MIN(MAX($F11-('2.1 Kraftwerk allgemein'!$F$16-'2.1 Kraftwerk allgemein'!$F$15+1),1),COLUMN(AZ11)-('2.1 Kraftwerk allgemein'!$F$16-'2.1 Kraftwerk allgemein'!$F$15+1)))))/$F11,
SUM(OFFSET('2.5 CAPEX'!BN14,0,-MIN($F11-1,COLUMN(AZ11)-1),1,MIN($F11,COLUMN(AZ11))))/$F11)))))),
IF(OR(ISNUMBER($D11)=FALSE,$F11=""),"",
IF(AND('2.5 CAPEX'!$L14&lt;&gt;"x",'2.5 CAPEX'!$M14&lt;&gt;"x"),0,
IF($F11=0,0,
IF(BI$4&lt;'2.1 Kraftwerk allgemein'!$F$16,0,
IF(BI$4='2.1 Kraftwerk allgemein'!$F$16,'2.5 CAPEX'!$J14/$F11,
IF(BI$4&lt;'2.1 Kraftwerk allgemein'!$F$16+$F11,
('2.5 CAPEX'!$J14+SUM(OFFSET('2.5 CAPEX'!BN14,0,-MIN(MAX($F11-1-('2.1 Kraftwerk allgemein'!$F$16-'1.1 Allgemein'!$I$22+1),0),COLUMN(AZ11)-1-('2.1 Kraftwerk allgemein'!$F$16-'1.1 Allgemein'!$I$22+1)),1,MIN(MAX($F11-('2.1 Kraftwerk allgemein'!$F$16-'1.1 Allgemein'!$I$22+1),1),COLUMN(AZ11)-('2.1 Kraftwerk allgemein'!$F$16-'1.1 Allgemein'!$I$22+1)))))/$F11,
SUM(OFFSET('2.5 CAPEX'!BN14,0,-MIN($F11-1,COLUMN(AZ11)-1),1,MIN($F11,COLUMN(AZ11))))/$F11)))))))</f>
        <v>0</v>
      </c>
      <c r="BJ11" s="199">
        <f ca="1">IF('2.1 Kraftwerk allgemein'!$F$15&lt;'1.1 Allgemein'!$I$22,
IF(OR(ISNUMBER($D11)=FALSE,$F11=""),"",
IF(AND('2.5 CAPEX'!$L14&lt;&gt;"x",'2.5 CAPEX'!$M14&lt;&gt;"x"),0,
IF($F11=0,0,
IF(BJ$4&lt;'2.1 Kraftwerk allgemein'!$F$16,0,
IF(BJ$4='2.1 Kraftwerk allgemein'!$F$16,'2.5 CAPEX'!$J14/$F11,
IF(BJ$4&lt;'2.1 Kraftwerk allgemein'!$F$16+$F11,
('2.5 CAPEX'!$J14+SUM(OFFSET('2.5 CAPEX'!BO14,0,-MIN(MAX($F11-1-('2.1 Kraftwerk allgemein'!$F$16-'2.1 Kraftwerk allgemein'!$F$15+1),0),COLUMN(BA11)-1-('2.1 Kraftwerk allgemein'!$F$16-'2.1 Kraftwerk allgemein'!$F$15+1)),1,MIN(MAX($F11-('2.1 Kraftwerk allgemein'!$F$16-'2.1 Kraftwerk allgemein'!$F$15+1),1),COLUMN(BA11)-('2.1 Kraftwerk allgemein'!$F$16-'2.1 Kraftwerk allgemein'!$F$15+1)))))/$F11,
SUM(OFFSET('2.5 CAPEX'!BO14,0,-MIN($F11-1,COLUMN(BA11)-1),1,MIN($F11,COLUMN(BA11))))/$F11)))))),
IF(OR(ISNUMBER($D11)=FALSE,$F11=""),"",
IF(AND('2.5 CAPEX'!$L14&lt;&gt;"x",'2.5 CAPEX'!$M14&lt;&gt;"x"),0,
IF($F11=0,0,
IF(BJ$4&lt;'2.1 Kraftwerk allgemein'!$F$16,0,
IF(BJ$4='2.1 Kraftwerk allgemein'!$F$16,'2.5 CAPEX'!$J14/$F11,
IF(BJ$4&lt;'2.1 Kraftwerk allgemein'!$F$16+$F11,
('2.5 CAPEX'!$J14+SUM(OFFSET('2.5 CAPEX'!BO14,0,-MIN(MAX($F11-1-('2.1 Kraftwerk allgemein'!$F$16-'1.1 Allgemein'!$I$22+1),0),COLUMN(BA11)-1-('2.1 Kraftwerk allgemein'!$F$16-'1.1 Allgemein'!$I$22+1)),1,MIN(MAX($F11-('2.1 Kraftwerk allgemein'!$F$16-'1.1 Allgemein'!$I$22+1),1),COLUMN(BA11)-('2.1 Kraftwerk allgemein'!$F$16-'1.1 Allgemein'!$I$22+1)))))/$F11,
SUM(OFFSET('2.5 CAPEX'!BO14,0,-MIN($F11-1,COLUMN(BA11)-1),1,MIN($F11,COLUMN(BA11))))/$F11)))))))</f>
        <v>0</v>
      </c>
      <c r="BK11" s="199">
        <f ca="1">IF('2.1 Kraftwerk allgemein'!$F$15&lt;'1.1 Allgemein'!$I$22,
IF(OR(ISNUMBER($D11)=FALSE,$F11=""),"",
IF(AND('2.5 CAPEX'!$L14&lt;&gt;"x",'2.5 CAPEX'!$M14&lt;&gt;"x"),0,
IF($F11=0,0,
IF(BK$4&lt;'2.1 Kraftwerk allgemein'!$F$16,0,
IF(BK$4='2.1 Kraftwerk allgemein'!$F$16,'2.5 CAPEX'!$J14/$F11,
IF(BK$4&lt;'2.1 Kraftwerk allgemein'!$F$16+$F11,
('2.5 CAPEX'!$J14+SUM(OFFSET('2.5 CAPEX'!BP14,0,-MIN(MAX($F11-1-('2.1 Kraftwerk allgemein'!$F$16-'2.1 Kraftwerk allgemein'!$F$15+1),0),COLUMN(BB11)-1-('2.1 Kraftwerk allgemein'!$F$16-'2.1 Kraftwerk allgemein'!$F$15+1)),1,MIN(MAX($F11-('2.1 Kraftwerk allgemein'!$F$16-'2.1 Kraftwerk allgemein'!$F$15+1),1),COLUMN(BB11)-('2.1 Kraftwerk allgemein'!$F$16-'2.1 Kraftwerk allgemein'!$F$15+1)))))/$F11,
SUM(OFFSET('2.5 CAPEX'!BP14,0,-MIN($F11-1,COLUMN(BB11)-1),1,MIN($F11,COLUMN(BB11))))/$F11)))))),
IF(OR(ISNUMBER($D11)=FALSE,$F11=""),"",
IF(AND('2.5 CAPEX'!$L14&lt;&gt;"x",'2.5 CAPEX'!$M14&lt;&gt;"x"),0,
IF($F11=0,0,
IF(BK$4&lt;'2.1 Kraftwerk allgemein'!$F$16,0,
IF(BK$4='2.1 Kraftwerk allgemein'!$F$16,'2.5 CAPEX'!$J14/$F11,
IF(BK$4&lt;'2.1 Kraftwerk allgemein'!$F$16+$F11,
('2.5 CAPEX'!$J14+SUM(OFFSET('2.5 CAPEX'!BP14,0,-MIN(MAX($F11-1-('2.1 Kraftwerk allgemein'!$F$16-'1.1 Allgemein'!$I$22+1),0),COLUMN(BB11)-1-('2.1 Kraftwerk allgemein'!$F$16-'1.1 Allgemein'!$I$22+1)),1,MIN(MAX($F11-('2.1 Kraftwerk allgemein'!$F$16-'1.1 Allgemein'!$I$22+1),1),COLUMN(BB11)-('2.1 Kraftwerk allgemein'!$F$16-'1.1 Allgemein'!$I$22+1)))))/$F11,
SUM(OFFSET('2.5 CAPEX'!BP14,0,-MIN($F11-1,COLUMN(BB11)-1),1,MIN($F11,COLUMN(BB11))))/$F11)))))))</f>
        <v>0</v>
      </c>
      <c r="BL11" s="199">
        <f ca="1">IF('2.1 Kraftwerk allgemein'!$F$15&lt;'1.1 Allgemein'!$I$22,
IF(OR(ISNUMBER($D11)=FALSE,$F11=""),"",
IF(AND('2.5 CAPEX'!$L14&lt;&gt;"x",'2.5 CAPEX'!$M14&lt;&gt;"x"),0,
IF($F11=0,0,
IF(BL$4&lt;'2.1 Kraftwerk allgemein'!$F$16,0,
IF(BL$4='2.1 Kraftwerk allgemein'!$F$16,'2.5 CAPEX'!$J14/$F11,
IF(BL$4&lt;'2.1 Kraftwerk allgemein'!$F$16+$F11,
('2.5 CAPEX'!$J14+SUM(OFFSET('2.5 CAPEX'!BQ14,0,-MIN(MAX($F11-1-('2.1 Kraftwerk allgemein'!$F$16-'2.1 Kraftwerk allgemein'!$F$15+1),0),COLUMN(BC11)-1-('2.1 Kraftwerk allgemein'!$F$16-'2.1 Kraftwerk allgemein'!$F$15+1)),1,MIN(MAX($F11-('2.1 Kraftwerk allgemein'!$F$16-'2.1 Kraftwerk allgemein'!$F$15+1),1),COLUMN(BC11)-('2.1 Kraftwerk allgemein'!$F$16-'2.1 Kraftwerk allgemein'!$F$15+1)))))/$F11,
SUM(OFFSET('2.5 CAPEX'!BQ14,0,-MIN($F11-1,COLUMN(BC11)-1),1,MIN($F11,COLUMN(BC11))))/$F11)))))),
IF(OR(ISNUMBER($D11)=FALSE,$F11=""),"",
IF(AND('2.5 CAPEX'!$L14&lt;&gt;"x",'2.5 CAPEX'!$M14&lt;&gt;"x"),0,
IF($F11=0,0,
IF(BL$4&lt;'2.1 Kraftwerk allgemein'!$F$16,0,
IF(BL$4='2.1 Kraftwerk allgemein'!$F$16,'2.5 CAPEX'!$J14/$F11,
IF(BL$4&lt;'2.1 Kraftwerk allgemein'!$F$16+$F11,
('2.5 CAPEX'!$J14+SUM(OFFSET('2.5 CAPEX'!BQ14,0,-MIN(MAX($F11-1-('2.1 Kraftwerk allgemein'!$F$16-'1.1 Allgemein'!$I$22+1),0),COLUMN(BC11)-1-('2.1 Kraftwerk allgemein'!$F$16-'1.1 Allgemein'!$I$22+1)),1,MIN(MAX($F11-('2.1 Kraftwerk allgemein'!$F$16-'1.1 Allgemein'!$I$22+1),1),COLUMN(BC11)-('2.1 Kraftwerk allgemein'!$F$16-'1.1 Allgemein'!$I$22+1)))))/$F11,
SUM(OFFSET('2.5 CAPEX'!BQ14,0,-MIN($F11-1,COLUMN(BC11)-1),1,MIN($F11,COLUMN(BC11))))/$F11)))))))</f>
        <v>0</v>
      </c>
      <c r="BM11" s="199">
        <f ca="1">IF('2.1 Kraftwerk allgemein'!$F$15&lt;'1.1 Allgemein'!$I$22,
IF(OR(ISNUMBER($D11)=FALSE,$F11=""),"",
IF(AND('2.5 CAPEX'!$L14&lt;&gt;"x",'2.5 CAPEX'!$M14&lt;&gt;"x"),0,
IF($F11=0,0,
IF(BM$4&lt;'2.1 Kraftwerk allgemein'!$F$16,0,
IF(BM$4='2.1 Kraftwerk allgemein'!$F$16,'2.5 CAPEX'!$J14/$F11,
IF(BM$4&lt;'2.1 Kraftwerk allgemein'!$F$16+$F11,
('2.5 CAPEX'!$J14+SUM(OFFSET('2.5 CAPEX'!BR14,0,-MIN(MAX($F11-1-('2.1 Kraftwerk allgemein'!$F$16-'2.1 Kraftwerk allgemein'!$F$15+1),0),COLUMN(BD11)-1-('2.1 Kraftwerk allgemein'!$F$16-'2.1 Kraftwerk allgemein'!$F$15+1)),1,MIN(MAX($F11-('2.1 Kraftwerk allgemein'!$F$16-'2.1 Kraftwerk allgemein'!$F$15+1),1),COLUMN(BD11)-('2.1 Kraftwerk allgemein'!$F$16-'2.1 Kraftwerk allgemein'!$F$15+1)))))/$F11,
SUM(OFFSET('2.5 CAPEX'!BR14,0,-MIN($F11-1,COLUMN(BD11)-1),1,MIN($F11,COLUMN(BD11))))/$F11)))))),
IF(OR(ISNUMBER($D11)=FALSE,$F11=""),"",
IF(AND('2.5 CAPEX'!$L14&lt;&gt;"x",'2.5 CAPEX'!$M14&lt;&gt;"x"),0,
IF($F11=0,0,
IF(BM$4&lt;'2.1 Kraftwerk allgemein'!$F$16,0,
IF(BM$4='2.1 Kraftwerk allgemein'!$F$16,'2.5 CAPEX'!$J14/$F11,
IF(BM$4&lt;'2.1 Kraftwerk allgemein'!$F$16+$F11,
('2.5 CAPEX'!$J14+SUM(OFFSET('2.5 CAPEX'!BR14,0,-MIN(MAX($F11-1-('2.1 Kraftwerk allgemein'!$F$16-'1.1 Allgemein'!$I$22+1),0),COLUMN(BD11)-1-('2.1 Kraftwerk allgemein'!$F$16-'1.1 Allgemein'!$I$22+1)),1,MIN(MAX($F11-('2.1 Kraftwerk allgemein'!$F$16-'1.1 Allgemein'!$I$22+1),1),COLUMN(BD11)-('2.1 Kraftwerk allgemein'!$F$16-'1.1 Allgemein'!$I$22+1)))))/$F11,
SUM(OFFSET('2.5 CAPEX'!BR14,0,-MIN($F11-1,COLUMN(BD11)-1),1,MIN($F11,COLUMN(BD11))))/$F11)))))))</f>
        <v>0</v>
      </c>
      <c r="BN11" s="199">
        <f ca="1">IF('2.1 Kraftwerk allgemein'!$F$15&lt;'1.1 Allgemein'!$I$22,
IF(OR(ISNUMBER($D11)=FALSE,$F11=""),"",
IF(AND('2.5 CAPEX'!$L14&lt;&gt;"x",'2.5 CAPEX'!$M14&lt;&gt;"x"),0,
IF($F11=0,0,
IF(BN$4&lt;'2.1 Kraftwerk allgemein'!$F$16,0,
IF(BN$4='2.1 Kraftwerk allgemein'!$F$16,'2.5 CAPEX'!$J14/$F11,
IF(BN$4&lt;'2.1 Kraftwerk allgemein'!$F$16+$F11,
('2.5 CAPEX'!$J14+SUM(OFFSET('2.5 CAPEX'!BS14,0,-MIN(MAX($F11-1-('2.1 Kraftwerk allgemein'!$F$16-'2.1 Kraftwerk allgemein'!$F$15+1),0),COLUMN(BE11)-1-('2.1 Kraftwerk allgemein'!$F$16-'2.1 Kraftwerk allgemein'!$F$15+1)),1,MIN(MAX($F11-('2.1 Kraftwerk allgemein'!$F$16-'2.1 Kraftwerk allgemein'!$F$15+1),1),COLUMN(BE11)-('2.1 Kraftwerk allgemein'!$F$16-'2.1 Kraftwerk allgemein'!$F$15+1)))))/$F11,
SUM(OFFSET('2.5 CAPEX'!BS14,0,-MIN($F11-1,COLUMN(BE11)-1),1,MIN($F11,COLUMN(BE11))))/$F11)))))),
IF(OR(ISNUMBER($D11)=FALSE,$F11=""),"",
IF(AND('2.5 CAPEX'!$L14&lt;&gt;"x",'2.5 CAPEX'!$M14&lt;&gt;"x"),0,
IF($F11=0,0,
IF(BN$4&lt;'2.1 Kraftwerk allgemein'!$F$16,0,
IF(BN$4='2.1 Kraftwerk allgemein'!$F$16,'2.5 CAPEX'!$J14/$F11,
IF(BN$4&lt;'2.1 Kraftwerk allgemein'!$F$16+$F11,
('2.5 CAPEX'!$J14+SUM(OFFSET('2.5 CAPEX'!BS14,0,-MIN(MAX($F11-1-('2.1 Kraftwerk allgemein'!$F$16-'1.1 Allgemein'!$I$22+1),0),COLUMN(BE11)-1-('2.1 Kraftwerk allgemein'!$F$16-'1.1 Allgemein'!$I$22+1)),1,MIN(MAX($F11-('2.1 Kraftwerk allgemein'!$F$16-'1.1 Allgemein'!$I$22+1),1),COLUMN(BE11)-('2.1 Kraftwerk allgemein'!$F$16-'1.1 Allgemein'!$I$22+1)))))/$F11,
SUM(OFFSET('2.5 CAPEX'!BS14,0,-MIN($F11-1,COLUMN(BE11)-1),1,MIN($F11,COLUMN(BE11))))/$F11)))))))</f>
        <v>0</v>
      </c>
      <c r="BO11" s="199">
        <f ca="1">IF('2.1 Kraftwerk allgemein'!$F$15&lt;'1.1 Allgemein'!$I$22,
IF(OR(ISNUMBER($D11)=FALSE,$F11=""),"",
IF(AND('2.5 CAPEX'!$L14&lt;&gt;"x",'2.5 CAPEX'!$M14&lt;&gt;"x"),0,
IF($F11=0,0,
IF(BO$4&lt;'2.1 Kraftwerk allgemein'!$F$16,0,
IF(BO$4='2.1 Kraftwerk allgemein'!$F$16,'2.5 CAPEX'!$J14/$F11,
IF(BO$4&lt;'2.1 Kraftwerk allgemein'!$F$16+$F11,
('2.5 CAPEX'!$J14+SUM(OFFSET('2.5 CAPEX'!BT14,0,-MIN(MAX($F11-1-('2.1 Kraftwerk allgemein'!$F$16-'2.1 Kraftwerk allgemein'!$F$15+1),0),COLUMN(BF11)-1-('2.1 Kraftwerk allgemein'!$F$16-'2.1 Kraftwerk allgemein'!$F$15+1)),1,MIN(MAX($F11-('2.1 Kraftwerk allgemein'!$F$16-'2.1 Kraftwerk allgemein'!$F$15+1),1),COLUMN(BF11)-('2.1 Kraftwerk allgemein'!$F$16-'2.1 Kraftwerk allgemein'!$F$15+1)))))/$F11,
SUM(OFFSET('2.5 CAPEX'!BT14,0,-MIN($F11-1,COLUMN(BF11)-1),1,MIN($F11,COLUMN(BF11))))/$F11)))))),
IF(OR(ISNUMBER($D11)=FALSE,$F11=""),"",
IF(AND('2.5 CAPEX'!$L14&lt;&gt;"x",'2.5 CAPEX'!$M14&lt;&gt;"x"),0,
IF($F11=0,0,
IF(BO$4&lt;'2.1 Kraftwerk allgemein'!$F$16,0,
IF(BO$4='2.1 Kraftwerk allgemein'!$F$16,'2.5 CAPEX'!$J14/$F11,
IF(BO$4&lt;'2.1 Kraftwerk allgemein'!$F$16+$F11,
('2.5 CAPEX'!$J14+SUM(OFFSET('2.5 CAPEX'!BT14,0,-MIN(MAX($F11-1-('2.1 Kraftwerk allgemein'!$F$16-'1.1 Allgemein'!$I$22+1),0),COLUMN(BF11)-1-('2.1 Kraftwerk allgemein'!$F$16-'1.1 Allgemein'!$I$22+1)),1,MIN(MAX($F11-('2.1 Kraftwerk allgemein'!$F$16-'1.1 Allgemein'!$I$22+1),1),COLUMN(BF11)-('2.1 Kraftwerk allgemein'!$F$16-'1.1 Allgemein'!$I$22+1)))))/$F11,
SUM(OFFSET('2.5 CAPEX'!BT14,0,-MIN($F11-1,COLUMN(BF11)-1),1,MIN($F11,COLUMN(BF11))))/$F11)))))))</f>
        <v>0</v>
      </c>
      <c r="BP11" s="199">
        <f ca="1">IF('2.1 Kraftwerk allgemein'!$F$15&lt;'1.1 Allgemein'!$I$22,
IF(OR(ISNUMBER($D11)=FALSE,$F11=""),"",
IF(AND('2.5 CAPEX'!$L14&lt;&gt;"x",'2.5 CAPEX'!$M14&lt;&gt;"x"),0,
IF($F11=0,0,
IF(BP$4&lt;'2.1 Kraftwerk allgemein'!$F$16,0,
IF(BP$4='2.1 Kraftwerk allgemein'!$F$16,'2.5 CAPEX'!$J14/$F11,
IF(BP$4&lt;'2.1 Kraftwerk allgemein'!$F$16+$F11,
('2.5 CAPEX'!$J14+SUM(OFFSET('2.5 CAPEX'!BU14,0,-MIN(MAX($F11-1-('2.1 Kraftwerk allgemein'!$F$16-'2.1 Kraftwerk allgemein'!$F$15+1),0),COLUMN(BG11)-1-('2.1 Kraftwerk allgemein'!$F$16-'2.1 Kraftwerk allgemein'!$F$15+1)),1,MIN(MAX($F11-('2.1 Kraftwerk allgemein'!$F$16-'2.1 Kraftwerk allgemein'!$F$15+1),1),COLUMN(BG11)-('2.1 Kraftwerk allgemein'!$F$16-'2.1 Kraftwerk allgemein'!$F$15+1)))))/$F11,
SUM(OFFSET('2.5 CAPEX'!BU14,0,-MIN($F11-1,COLUMN(BG11)-1),1,MIN($F11,COLUMN(BG11))))/$F11)))))),
IF(OR(ISNUMBER($D11)=FALSE,$F11=""),"",
IF(AND('2.5 CAPEX'!$L14&lt;&gt;"x",'2.5 CAPEX'!$M14&lt;&gt;"x"),0,
IF($F11=0,0,
IF(BP$4&lt;'2.1 Kraftwerk allgemein'!$F$16,0,
IF(BP$4='2.1 Kraftwerk allgemein'!$F$16,'2.5 CAPEX'!$J14/$F11,
IF(BP$4&lt;'2.1 Kraftwerk allgemein'!$F$16+$F11,
('2.5 CAPEX'!$J14+SUM(OFFSET('2.5 CAPEX'!BU14,0,-MIN(MAX($F11-1-('2.1 Kraftwerk allgemein'!$F$16-'1.1 Allgemein'!$I$22+1),0),COLUMN(BG11)-1-('2.1 Kraftwerk allgemein'!$F$16-'1.1 Allgemein'!$I$22+1)),1,MIN(MAX($F11-('2.1 Kraftwerk allgemein'!$F$16-'1.1 Allgemein'!$I$22+1),1),COLUMN(BG11)-('2.1 Kraftwerk allgemein'!$F$16-'1.1 Allgemein'!$I$22+1)))))/$F11,
SUM(OFFSET('2.5 CAPEX'!BU14,0,-MIN($F11-1,COLUMN(BG11)-1),1,MIN($F11,COLUMN(BG11))))/$F11)))))))</f>
        <v>0</v>
      </c>
      <c r="BQ11" s="199">
        <f ca="1">IF('2.1 Kraftwerk allgemein'!$F$15&lt;'1.1 Allgemein'!$I$22,
IF(OR(ISNUMBER($D11)=FALSE,$F11=""),"",
IF(AND('2.5 CAPEX'!$L14&lt;&gt;"x",'2.5 CAPEX'!$M14&lt;&gt;"x"),0,
IF($F11=0,0,
IF(BQ$4&lt;'2.1 Kraftwerk allgemein'!$F$16,0,
IF(BQ$4='2.1 Kraftwerk allgemein'!$F$16,'2.5 CAPEX'!$J14/$F11,
IF(BQ$4&lt;'2.1 Kraftwerk allgemein'!$F$16+$F11,
('2.5 CAPEX'!$J14+SUM(OFFSET('2.5 CAPEX'!BV14,0,-MIN(MAX($F11-1-('2.1 Kraftwerk allgemein'!$F$16-'2.1 Kraftwerk allgemein'!$F$15+1),0),COLUMN(BH11)-1-('2.1 Kraftwerk allgemein'!$F$16-'2.1 Kraftwerk allgemein'!$F$15+1)),1,MIN(MAX($F11-('2.1 Kraftwerk allgemein'!$F$16-'2.1 Kraftwerk allgemein'!$F$15+1),1),COLUMN(BH11)-('2.1 Kraftwerk allgemein'!$F$16-'2.1 Kraftwerk allgemein'!$F$15+1)))))/$F11,
SUM(OFFSET('2.5 CAPEX'!BV14,0,-MIN($F11-1,COLUMN(BH11)-1),1,MIN($F11,COLUMN(BH11))))/$F11)))))),
IF(OR(ISNUMBER($D11)=FALSE,$F11=""),"",
IF(AND('2.5 CAPEX'!$L14&lt;&gt;"x",'2.5 CAPEX'!$M14&lt;&gt;"x"),0,
IF($F11=0,0,
IF(BQ$4&lt;'2.1 Kraftwerk allgemein'!$F$16,0,
IF(BQ$4='2.1 Kraftwerk allgemein'!$F$16,'2.5 CAPEX'!$J14/$F11,
IF(BQ$4&lt;'2.1 Kraftwerk allgemein'!$F$16+$F11,
('2.5 CAPEX'!$J14+SUM(OFFSET('2.5 CAPEX'!BV14,0,-MIN(MAX($F11-1-('2.1 Kraftwerk allgemein'!$F$16-'1.1 Allgemein'!$I$22+1),0),COLUMN(BH11)-1-('2.1 Kraftwerk allgemein'!$F$16-'1.1 Allgemein'!$I$22+1)),1,MIN(MAX($F11-('2.1 Kraftwerk allgemein'!$F$16-'1.1 Allgemein'!$I$22+1),1),COLUMN(BH11)-('2.1 Kraftwerk allgemein'!$F$16-'1.1 Allgemein'!$I$22+1)))))/$F11,
SUM(OFFSET('2.5 CAPEX'!BV14,0,-MIN($F11-1,COLUMN(BH11)-1),1,MIN($F11,COLUMN(BH11))))/$F11)))))))</f>
        <v>0</v>
      </c>
      <c r="BR11" s="199">
        <f ca="1">IF('2.1 Kraftwerk allgemein'!$F$15&lt;'1.1 Allgemein'!$I$22,
IF(OR(ISNUMBER($D11)=FALSE,$F11=""),"",
IF(AND('2.5 CAPEX'!$L14&lt;&gt;"x",'2.5 CAPEX'!$M14&lt;&gt;"x"),0,
IF($F11=0,0,
IF(BR$4&lt;'2.1 Kraftwerk allgemein'!$F$16,0,
IF(BR$4='2.1 Kraftwerk allgemein'!$F$16,'2.5 CAPEX'!$J14/$F11,
IF(BR$4&lt;'2.1 Kraftwerk allgemein'!$F$16+$F11,
('2.5 CAPEX'!$J14+SUM(OFFSET('2.5 CAPEX'!BW14,0,-MIN(MAX($F11-1-('2.1 Kraftwerk allgemein'!$F$16-'2.1 Kraftwerk allgemein'!$F$15+1),0),COLUMN(BI11)-1-('2.1 Kraftwerk allgemein'!$F$16-'2.1 Kraftwerk allgemein'!$F$15+1)),1,MIN(MAX($F11-('2.1 Kraftwerk allgemein'!$F$16-'2.1 Kraftwerk allgemein'!$F$15+1),1),COLUMN(BI11)-('2.1 Kraftwerk allgemein'!$F$16-'2.1 Kraftwerk allgemein'!$F$15+1)))))/$F11,
SUM(OFFSET('2.5 CAPEX'!BW14,0,-MIN($F11-1,COLUMN(BI11)-1),1,MIN($F11,COLUMN(BI11))))/$F11)))))),
IF(OR(ISNUMBER($D11)=FALSE,$F11=""),"",
IF(AND('2.5 CAPEX'!$L14&lt;&gt;"x",'2.5 CAPEX'!$M14&lt;&gt;"x"),0,
IF($F11=0,0,
IF(BR$4&lt;'2.1 Kraftwerk allgemein'!$F$16,0,
IF(BR$4='2.1 Kraftwerk allgemein'!$F$16,'2.5 CAPEX'!$J14/$F11,
IF(BR$4&lt;'2.1 Kraftwerk allgemein'!$F$16+$F11,
('2.5 CAPEX'!$J14+SUM(OFFSET('2.5 CAPEX'!BW14,0,-MIN(MAX($F11-1-('2.1 Kraftwerk allgemein'!$F$16-'1.1 Allgemein'!$I$22+1),0),COLUMN(BI11)-1-('2.1 Kraftwerk allgemein'!$F$16-'1.1 Allgemein'!$I$22+1)),1,MIN(MAX($F11-('2.1 Kraftwerk allgemein'!$F$16-'1.1 Allgemein'!$I$22+1),1),COLUMN(BI11)-('2.1 Kraftwerk allgemein'!$F$16-'1.1 Allgemein'!$I$22+1)))))/$F11,
SUM(OFFSET('2.5 CAPEX'!BW14,0,-MIN($F11-1,COLUMN(BI11)-1),1,MIN($F11,COLUMN(BI11))))/$F11)))))))</f>
        <v>0</v>
      </c>
      <c r="BS11" s="199">
        <f ca="1">IF('2.1 Kraftwerk allgemein'!$F$15&lt;'1.1 Allgemein'!$I$22,
IF(OR(ISNUMBER($D11)=FALSE,$F11=""),"",
IF(AND('2.5 CAPEX'!$L14&lt;&gt;"x",'2.5 CAPEX'!$M14&lt;&gt;"x"),0,
IF($F11=0,0,
IF(BS$4&lt;'2.1 Kraftwerk allgemein'!$F$16,0,
IF(BS$4='2.1 Kraftwerk allgemein'!$F$16,'2.5 CAPEX'!$J14/$F11,
IF(BS$4&lt;'2.1 Kraftwerk allgemein'!$F$16+$F11,
('2.5 CAPEX'!$J14+SUM(OFFSET('2.5 CAPEX'!BX14,0,-MIN(MAX($F11-1-('2.1 Kraftwerk allgemein'!$F$16-'2.1 Kraftwerk allgemein'!$F$15+1),0),COLUMN(BJ11)-1-('2.1 Kraftwerk allgemein'!$F$16-'2.1 Kraftwerk allgemein'!$F$15+1)),1,MIN(MAX($F11-('2.1 Kraftwerk allgemein'!$F$16-'2.1 Kraftwerk allgemein'!$F$15+1),1),COLUMN(BJ11)-('2.1 Kraftwerk allgemein'!$F$16-'2.1 Kraftwerk allgemein'!$F$15+1)))))/$F11,
SUM(OFFSET('2.5 CAPEX'!BX14,0,-MIN($F11-1,COLUMN(BJ11)-1),1,MIN($F11,COLUMN(BJ11))))/$F11)))))),
IF(OR(ISNUMBER($D11)=FALSE,$F11=""),"",
IF(AND('2.5 CAPEX'!$L14&lt;&gt;"x",'2.5 CAPEX'!$M14&lt;&gt;"x"),0,
IF($F11=0,0,
IF(BS$4&lt;'2.1 Kraftwerk allgemein'!$F$16,0,
IF(BS$4='2.1 Kraftwerk allgemein'!$F$16,'2.5 CAPEX'!$J14/$F11,
IF(BS$4&lt;'2.1 Kraftwerk allgemein'!$F$16+$F11,
('2.5 CAPEX'!$J14+SUM(OFFSET('2.5 CAPEX'!BX14,0,-MIN(MAX($F11-1-('2.1 Kraftwerk allgemein'!$F$16-'1.1 Allgemein'!$I$22+1),0),COLUMN(BJ11)-1-('2.1 Kraftwerk allgemein'!$F$16-'1.1 Allgemein'!$I$22+1)),1,MIN(MAX($F11-('2.1 Kraftwerk allgemein'!$F$16-'1.1 Allgemein'!$I$22+1),1),COLUMN(BJ11)-('2.1 Kraftwerk allgemein'!$F$16-'1.1 Allgemein'!$I$22+1)))))/$F11,
SUM(OFFSET('2.5 CAPEX'!BX14,0,-MIN($F11-1,COLUMN(BJ11)-1),1,MIN($F11,COLUMN(BJ11))))/$F11)))))))</f>
        <v>0</v>
      </c>
      <c r="BT11" s="199">
        <f ca="1">IF('2.1 Kraftwerk allgemein'!$F$15&lt;'1.1 Allgemein'!$I$22,
IF(OR(ISNUMBER($D11)=FALSE,$F11=""),"",
IF(AND('2.5 CAPEX'!$L14&lt;&gt;"x",'2.5 CAPEX'!$M14&lt;&gt;"x"),0,
IF($F11=0,0,
IF(BT$4&lt;'2.1 Kraftwerk allgemein'!$F$16,0,
IF(BT$4='2.1 Kraftwerk allgemein'!$F$16,'2.5 CAPEX'!$J14/$F11,
IF(BT$4&lt;'2.1 Kraftwerk allgemein'!$F$16+$F11,
('2.5 CAPEX'!$J14+SUM(OFFSET('2.5 CAPEX'!BY14,0,-MIN(MAX($F11-1-('2.1 Kraftwerk allgemein'!$F$16-'2.1 Kraftwerk allgemein'!$F$15+1),0),COLUMN(BK11)-1-('2.1 Kraftwerk allgemein'!$F$16-'2.1 Kraftwerk allgemein'!$F$15+1)),1,MIN(MAX($F11-('2.1 Kraftwerk allgemein'!$F$16-'2.1 Kraftwerk allgemein'!$F$15+1),1),COLUMN(BK11)-('2.1 Kraftwerk allgemein'!$F$16-'2.1 Kraftwerk allgemein'!$F$15+1)))))/$F11,
SUM(OFFSET('2.5 CAPEX'!BY14,0,-MIN($F11-1,COLUMN(BK11)-1),1,MIN($F11,COLUMN(BK11))))/$F11)))))),
IF(OR(ISNUMBER($D11)=FALSE,$F11=""),"",
IF(AND('2.5 CAPEX'!$L14&lt;&gt;"x",'2.5 CAPEX'!$M14&lt;&gt;"x"),0,
IF($F11=0,0,
IF(BT$4&lt;'2.1 Kraftwerk allgemein'!$F$16,0,
IF(BT$4='2.1 Kraftwerk allgemein'!$F$16,'2.5 CAPEX'!$J14/$F11,
IF(BT$4&lt;'2.1 Kraftwerk allgemein'!$F$16+$F11,
('2.5 CAPEX'!$J14+SUM(OFFSET('2.5 CAPEX'!BY14,0,-MIN(MAX($F11-1-('2.1 Kraftwerk allgemein'!$F$16-'1.1 Allgemein'!$I$22+1),0),COLUMN(BK11)-1-('2.1 Kraftwerk allgemein'!$F$16-'1.1 Allgemein'!$I$22+1)),1,MIN(MAX($F11-('2.1 Kraftwerk allgemein'!$F$16-'1.1 Allgemein'!$I$22+1),1),COLUMN(BK11)-('2.1 Kraftwerk allgemein'!$F$16-'1.1 Allgemein'!$I$22+1)))))/$F11,
SUM(OFFSET('2.5 CAPEX'!BY14,0,-MIN($F11-1,COLUMN(BK11)-1),1,MIN($F11,COLUMN(BK11))))/$F11)))))))</f>
        <v>0</v>
      </c>
      <c r="BU11" s="199">
        <f ca="1">IF('2.1 Kraftwerk allgemein'!$F$15&lt;'1.1 Allgemein'!$I$22,
IF(OR(ISNUMBER($D11)=FALSE,$F11=""),"",
IF(AND('2.5 CAPEX'!$L14&lt;&gt;"x",'2.5 CAPEX'!$M14&lt;&gt;"x"),0,
IF($F11=0,0,
IF(BU$4&lt;'2.1 Kraftwerk allgemein'!$F$16,0,
IF(BU$4='2.1 Kraftwerk allgemein'!$F$16,'2.5 CAPEX'!$J14/$F11,
IF(BU$4&lt;'2.1 Kraftwerk allgemein'!$F$16+$F11,
('2.5 CAPEX'!$J14+SUM(OFFSET('2.5 CAPEX'!BZ14,0,-MIN(MAX($F11-1-('2.1 Kraftwerk allgemein'!$F$16-'2.1 Kraftwerk allgemein'!$F$15+1),0),COLUMN(BL11)-1-('2.1 Kraftwerk allgemein'!$F$16-'2.1 Kraftwerk allgemein'!$F$15+1)),1,MIN(MAX($F11-('2.1 Kraftwerk allgemein'!$F$16-'2.1 Kraftwerk allgemein'!$F$15+1),1),COLUMN(BL11)-('2.1 Kraftwerk allgemein'!$F$16-'2.1 Kraftwerk allgemein'!$F$15+1)))))/$F11,
SUM(OFFSET('2.5 CAPEX'!BZ14,0,-MIN($F11-1,COLUMN(BL11)-1),1,MIN($F11,COLUMN(BL11))))/$F11)))))),
IF(OR(ISNUMBER($D11)=FALSE,$F11=""),"",
IF(AND('2.5 CAPEX'!$L14&lt;&gt;"x",'2.5 CAPEX'!$M14&lt;&gt;"x"),0,
IF($F11=0,0,
IF(BU$4&lt;'2.1 Kraftwerk allgemein'!$F$16,0,
IF(BU$4='2.1 Kraftwerk allgemein'!$F$16,'2.5 CAPEX'!$J14/$F11,
IF(BU$4&lt;'2.1 Kraftwerk allgemein'!$F$16+$F11,
('2.5 CAPEX'!$J14+SUM(OFFSET('2.5 CAPEX'!BZ14,0,-MIN(MAX($F11-1-('2.1 Kraftwerk allgemein'!$F$16-'1.1 Allgemein'!$I$22+1),0),COLUMN(BL11)-1-('2.1 Kraftwerk allgemein'!$F$16-'1.1 Allgemein'!$I$22+1)),1,MIN(MAX($F11-('2.1 Kraftwerk allgemein'!$F$16-'1.1 Allgemein'!$I$22+1),1),COLUMN(BL11)-('2.1 Kraftwerk allgemein'!$F$16-'1.1 Allgemein'!$I$22+1)))))/$F11,
SUM(OFFSET('2.5 CAPEX'!BZ14,0,-MIN($F11-1,COLUMN(BL11)-1),1,MIN($F11,COLUMN(BL11))))/$F11)))))))</f>
        <v>0</v>
      </c>
      <c r="BV11" s="199">
        <f ca="1">IF('2.1 Kraftwerk allgemein'!$F$15&lt;'1.1 Allgemein'!$I$22,
IF(OR(ISNUMBER($D11)=FALSE,$F11=""),"",
IF(AND('2.5 CAPEX'!$L14&lt;&gt;"x",'2.5 CAPEX'!$M14&lt;&gt;"x"),0,
IF($F11=0,0,
IF(BV$4&lt;'2.1 Kraftwerk allgemein'!$F$16,0,
IF(BV$4='2.1 Kraftwerk allgemein'!$F$16,'2.5 CAPEX'!$J14/$F11,
IF(BV$4&lt;'2.1 Kraftwerk allgemein'!$F$16+$F11,
('2.5 CAPEX'!$J14+SUM(OFFSET('2.5 CAPEX'!CA14,0,-MIN(MAX($F11-1-('2.1 Kraftwerk allgemein'!$F$16-'2.1 Kraftwerk allgemein'!$F$15+1),0),COLUMN(BM11)-1-('2.1 Kraftwerk allgemein'!$F$16-'2.1 Kraftwerk allgemein'!$F$15+1)),1,MIN(MAX($F11-('2.1 Kraftwerk allgemein'!$F$16-'2.1 Kraftwerk allgemein'!$F$15+1),1),COLUMN(BM11)-('2.1 Kraftwerk allgemein'!$F$16-'2.1 Kraftwerk allgemein'!$F$15+1)))))/$F11,
SUM(OFFSET('2.5 CAPEX'!CA14,0,-MIN($F11-1,COLUMN(BM11)-1),1,MIN($F11,COLUMN(BM11))))/$F11)))))),
IF(OR(ISNUMBER($D11)=FALSE,$F11=""),"",
IF(AND('2.5 CAPEX'!$L14&lt;&gt;"x",'2.5 CAPEX'!$M14&lt;&gt;"x"),0,
IF($F11=0,0,
IF(BV$4&lt;'2.1 Kraftwerk allgemein'!$F$16,0,
IF(BV$4='2.1 Kraftwerk allgemein'!$F$16,'2.5 CAPEX'!$J14/$F11,
IF(BV$4&lt;'2.1 Kraftwerk allgemein'!$F$16+$F11,
('2.5 CAPEX'!$J14+SUM(OFFSET('2.5 CAPEX'!CA14,0,-MIN(MAX($F11-1-('2.1 Kraftwerk allgemein'!$F$16-'1.1 Allgemein'!$I$22+1),0),COLUMN(BM11)-1-('2.1 Kraftwerk allgemein'!$F$16-'1.1 Allgemein'!$I$22+1)),1,MIN(MAX($F11-('2.1 Kraftwerk allgemein'!$F$16-'1.1 Allgemein'!$I$22+1),1),COLUMN(BM11)-('2.1 Kraftwerk allgemein'!$F$16-'1.1 Allgemein'!$I$22+1)))))/$F11,
SUM(OFFSET('2.5 CAPEX'!CA14,0,-MIN($F11-1,COLUMN(BM11)-1),1,MIN($F11,COLUMN(BM11))))/$F11)))))))</f>
        <v>0</v>
      </c>
      <c r="BW11" s="199">
        <f ca="1">IF('2.1 Kraftwerk allgemein'!$F$15&lt;'1.1 Allgemein'!$I$22,
IF(OR(ISNUMBER($D11)=FALSE,$F11=""),"",
IF(AND('2.5 CAPEX'!$L14&lt;&gt;"x",'2.5 CAPEX'!$M14&lt;&gt;"x"),0,
IF($F11=0,0,
IF(BW$4&lt;'2.1 Kraftwerk allgemein'!$F$16,0,
IF(BW$4='2.1 Kraftwerk allgemein'!$F$16,'2.5 CAPEX'!$J14/$F11,
IF(BW$4&lt;'2.1 Kraftwerk allgemein'!$F$16+$F11,
('2.5 CAPEX'!$J14+SUM(OFFSET('2.5 CAPEX'!CB14,0,-MIN(MAX($F11-1-('2.1 Kraftwerk allgemein'!$F$16-'2.1 Kraftwerk allgemein'!$F$15+1),0),COLUMN(BN11)-1-('2.1 Kraftwerk allgemein'!$F$16-'2.1 Kraftwerk allgemein'!$F$15+1)),1,MIN(MAX($F11-('2.1 Kraftwerk allgemein'!$F$16-'2.1 Kraftwerk allgemein'!$F$15+1),1),COLUMN(BN11)-('2.1 Kraftwerk allgemein'!$F$16-'2.1 Kraftwerk allgemein'!$F$15+1)))))/$F11,
SUM(OFFSET('2.5 CAPEX'!CB14,0,-MIN($F11-1,COLUMN(BN11)-1),1,MIN($F11,COLUMN(BN11))))/$F11)))))),
IF(OR(ISNUMBER($D11)=FALSE,$F11=""),"",
IF(AND('2.5 CAPEX'!$L14&lt;&gt;"x",'2.5 CAPEX'!$M14&lt;&gt;"x"),0,
IF($F11=0,0,
IF(BW$4&lt;'2.1 Kraftwerk allgemein'!$F$16,0,
IF(BW$4='2.1 Kraftwerk allgemein'!$F$16,'2.5 CAPEX'!$J14/$F11,
IF(BW$4&lt;'2.1 Kraftwerk allgemein'!$F$16+$F11,
('2.5 CAPEX'!$J14+SUM(OFFSET('2.5 CAPEX'!CB14,0,-MIN(MAX($F11-1-('2.1 Kraftwerk allgemein'!$F$16-'1.1 Allgemein'!$I$22+1),0),COLUMN(BN11)-1-('2.1 Kraftwerk allgemein'!$F$16-'1.1 Allgemein'!$I$22+1)),1,MIN(MAX($F11-('2.1 Kraftwerk allgemein'!$F$16-'1.1 Allgemein'!$I$22+1),1),COLUMN(BN11)-('2.1 Kraftwerk allgemein'!$F$16-'1.1 Allgemein'!$I$22+1)))))/$F11,
SUM(OFFSET('2.5 CAPEX'!CB14,0,-MIN($F11-1,COLUMN(BN11)-1),1,MIN($F11,COLUMN(BN11))))/$F11)))))))</f>
        <v>0</v>
      </c>
      <c r="BX11" s="199">
        <f ca="1">IF('2.1 Kraftwerk allgemein'!$F$15&lt;'1.1 Allgemein'!$I$22,
IF(OR(ISNUMBER($D11)=FALSE,$F11=""),"",
IF(AND('2.5 CAPEX'!$L14&lt;&gt;"x",'2.5 CAPEX'!$M14&lt;&gt;"x"),0,
IF($F11=0,0,
IF(BX$4&lt;'2.1 Kraftwerk allgemein'!$F$16,0,
IF(BX$4='2.1 Kraftwerk allgemein'!$F$16,'2.5 CAPEX'!$J14/$F11,
IF(BX$4&lt;'2.1 Kraftwerk allgemein'!$F$16+$F11,
('2.5 CAPEX'!$J14+SUM(OFFSET('2.5 CAPEX'!CC14,0,-MIN(MAX($F11-1-('2.1 Kraftwerk allgemein'!$F$16-'2.1 Kraftwerk allgemein'!$F$15+1),0),COLUMN(BO11)-1-('2.1 Kraftwerk allgemein'!$F$16-'2.1 Kraftwerk allgemein'!$F$15+1)),1,MIN(MAX($F11-('2.1 Kraftwerk allgemein'!$F$16-'2.1 Kraftwerk allgemein'!$F$15+1),1),COLUMN(BO11)-('2.1 Kraftwerk allgemein'!$F$16-'2.1 Kraftwerk allgemein'!$F$15+1)))))/$F11,
SUM(OFFSET('2.5 CAPEX'!CC14,0,-MIN($F11-1,COLUMN(BO11)-1),1,MIN($F11,COLUMN(BO11))))/$F11)))))),
IF(OR(ISNUMBER($D11)=FALSE,$F11=""),"",
IF(AND('2.5 CAPEX'!$L14&lt;&gt;"x",'2.5 CAPEX'!$M14&lt;&gt;"x"),0,
IF($F11=0,0,
IF(BX$4&lt;'2.1 Kraftwerk allgemein'!$F$16,0,
IF(BX$4='2.1 Kraftwerk allgemein'!$F$16,'2.5 CAPEX'!$J14/$F11,
IF(BX$4&lt;'2.1 Kraftwerk allgemein'!$F$16+$F11,
('2.5 CAPEX'!$J14+SUM(OFFSET('2.5 CAPEX'!CC14,0,-MIN(MAX($F11-1-('2.1 Kraftwerk allgemein'!$F$16-'1.1 Allgemein'!$I$22+1),0),COLUMN(BO11)-1-('2.1 Kraftwerk allgemein'!$F$16-'1.1 Allgemein'!$I$22+1)),1,MIN(MAX($F11-('2.1 Kraftwerk allgemein'!$F$16-'1.1 Allgemein'!$I$22+1),1),COLUMN(BO11)-('2.1 Kraftwerk allgemein'!$F$16-'1.1 Allgemein'!$I$22+1)))))/$F11,
SUM(OFFSET('2.5 CAPEX'!CC14,0,-MIN($F11-1,COLUMN(BO11)-1),1,MIN($F11,COLUMN(BO11))))/$F11)))))))</f>
        <v>0</v>
      </c>
      <c r="BY11" s="199">
        <f ca="1">IF('2.1 Kraftwerk allgemein'!$F$15&lt;'1.1 Allgemein'!$I$22,
IF(OR(ISNUMBER($D11)=FALSE,$F11=""),"",
IF(AND('2.5 CAPEX'!$L14&lt;&gt;"x",'2.5 CAPEX'!$M14&lt;&gt;"x"),0,
IF($F11=0,0,
IF(BY$4&lt;'2.1 Kraftwerk allgemein'!$F$16,0,
IF(BY$4='2.1 Kraftwerk allgemein'!$F$16,'2.5 CAPEX'!$J14/$F11,
IF(BY$4&lt;'2.1 Kraftwerk allgemein'!$F$16+$F11,
('2.5 CAPEX'!$J14+SUM(OFFSET('2.5 CAPEX'!CD14,0,-MIN(MAX($F11-1-('2.1 Kraftwerk allgemein'!$F$16-'2.1 Kraftwerk allgemein'!$F$15+1),0),COLUMN(BP11)-1-('2.1 Kraftwerk allgemein'!$F$16-'2.1 Kraftwerk allgemein'!$F$15+1)),1,MIN(MAX($F11-('2.1 Kraftwerk allgemein'!$F$16-'2.1 Kraftwerk allgemein'!$F$15+1),1),COLUMN(BP11)-('2.1 Kraftwerk allgemein'!$F$16-'2.1 Kraftwerk allgemein'!$F$15+1)))))/$F11,
SUM(OFFSET('2.5 CAPEX'!CD14,0,-MIN($F11-1,COLUMN(BP11)-1),1,MIN($F11,COLUMN(BP11))))/$F11)))))),
IF(OR(ISNUMBER($D11)=FALSE,$F11=""),"",
IF(AND('2.5 CAPEX'!$L14&lt;&gt;"x",'2.5 CAPEX'!$M14&lt;&gt;"x"),0,
IF($F11=0,0,
IF(BY$4&lt;'2.1 Kraftwerk allgemein'!$F$16,0,
IF(BY$4='2.1 Kraftwerk allgemein'!$F$16,'2.5 CAPEX'!$J14/$F11,
IF(BY$4&lt;'2.1 Kraftwerk allgemein'!$F$16+$F11,
('2.5 CAPEX'!$J14+SUM(OFFSET('2.5 CAPEX'!CD14,0,-MIN(MAX($F11-1-('2.1 Kraftwerk allgemein'!$F$16-'1.1 Allgemein'!$I$22+1),0),COLUMN(BP11)-1-('2.1 Kraftwerk allgemein'!$F$16-'1.1 Allgemein'!$I$22+1)),1,MIN(MAX($F11-('2.1 Kraftwerk allgemein'!$F$16-'1.1 Allgemein'!$I$22+1),1),COLUMN(BP11)-('2.1 Kraftwerk allgemein'!$F$16-'1.1 Allgemein'!$I$22+1)))))/$F11,
SUM(OFFSET('2.5 CAPEX'!CD14,0,-MIN($F11-1,COLUMN(BP11)-1),1,MIN($F11,COLUMN(BP11))))/$F11)))))))</f>
        <v>0</v>
      </c>
      <c r="BZ11" s="199">
        <f ca="1">IF('2.1 Kraftwerk allgemein'!$F$15&lt;'1.1 Allgemein'!$I$22,
IF(OR(ISNUMBER($D11)=FALSE,$F11=""),"",
IF(AND('2.5 CAPEX'!$L14&lt;&gt;"x",'2.5 CAPEX'!$M14&lt;&gt;"x"),0,
IF($F11=0,0,
IF(BZ$4&lt;'2.1 Kraftwerk allgemein'!$F$16,0,
IF(BZ$4='2.1 Kraftwerk allgemein'!$F$16,'2.5 CAPEX'!$J14/$F11,
IF(BZ$4&lt;'2.1 Kraftwerk allgemein'!$F$16+$F11,
('2.5 CAPEX'!$J14+SUM(OFFSET('2.5 CAPEX'!CE14,0,-MIN(MAX($F11-1-('2.1 Kraftwerk allgemein'!$F$16-'2.1 Kraftwerk allgemein'!$F$15+1),0),COLUMN(BQ11)-1-('2.1 Kraftwerk allgemein'!$F$16-'2.1 Kraftwerk allgemein'!$F$15+1)),1,MIN(MAX($F11-('2.1 Kraftwerk allgemein'!$F$16-'2.1 Kraftwerk allgemein'!$F$15+1),1),COLUMN(BQ11)-('2.1 Kraftwerk allgemein'!$F$16-'2.1 Kraftwerk allgemein'!$F$15+1)))))/$F11,
SUM(OFFSET('2.5 CAPEX'!CE14,0,-MIN($F11-1,COLUMN(BQ11)-1),1,MIN($F11,COLUMN(BQ11))))/$F11)))))),
IF(OR(ISNUMBER($D11)=FALSE,$F11=""),"",
IF(AND('2.5 CAPEX'!$L14&lt;&gt;"x",'2.5 CAPEX'!$M14&lt;&gt;"x"),0,
IF($F11=0,0,
IF(BZ$4&lt;'2.1 Kraftwerk allgemein'!$F$16,0,
IF(BZ$4='2.1 Kraftwerk allgemein'!$F$16,'2.5 CAPEX'!$J14/$F11,
IF(BZ$4&lt;'2.1 Kraftwerk allgemein'!$F$16+$F11,
('2.5 CAPEX'!$J14+SUM(OFFSET('2.5 CAPEX'!CE14,0,-MIN(MAX($F11-1-('2.1 Kraftwerk allgemein'!$F$16-'1.1 Allgemein'!$I$22+1),0),COLUMN(BQ11)-1-('2.1 Kraftwerk allgemein'!$F$16-'1.1 Allgemein'!$I$22+1)),1,MIN(MAX($F11-('2.1 Kraftwerk allgemein'!$F$16-'1.1 Allgemein'!$I$22+1),1),COLUMN(BQ11)-('2.1 Kraftwerk allgemein'!$F$16-'1.1 Allgemein'!$I$22+1)))))/$F11,
SUM(OFFSET('2.5 CAPEX'!CE14,0,-MIN($F11-1,COLUMN(BQ11)-1),1,MIN($F11,COLUMN(BQ11))))/$F11)))))))</f>
        <v>0</v>
      </c>
      <c r="CA11" s="199">
        <f ca="1">IF('2.1 Kraftwerk allgemein'!$F$15&lt;'1.1 Allgemein'!$I$22,
IF(OR(ISNUMBER($D11)=FALSE,$F11=""),"",
IF(AND('2.5 CAPEX'!$L14&lt;&gt;"x",'2.5 CAPEX'!$M14&lt;&gt;"x"),0,
IF($F11=0,0,
IF(CA$4&lt;'2.1 Kraftwerk allgemein'!$F$16,0,
IF(CA$4='2.1 Kraftwerk allgemein'!$F$16,'2.5 CAPEX'!$J14/$F11,
IF(CA$4&lt;'2.1 Kraftwerk allgemein'!$F$16+$F11,
('2.5 CAPEX'!$J14+SUM(OFFSET('2.5 CAPEX'!CF14,0,-MIN(MAX($F11-1-('2.1 Kraftwerk allgemein'!$F$16-'2.1 Kraftwerk allgemein'!$F$15+1),0),COLUMN(BR11)-1-('2.1 Kraftwerk allgemein'!$F$16-'2.1 Kraftwerk allgemein'!$F$15+1)),1,MIN(MAX($F11-('2.1 Kraftwerk allgemein'!$F$16-'2.1 Kraftwerk allgemein'!$F$15+1),1),COLUMN(BR11)-('2.1 Kraftwerk allgemein'!$F$16-'2.1 Kraftwerk allgemein'!$F$15+1)))))/$F11,
SUM(OFFSET('2.5 CAPEX'!CF14,0,-MIN($F11-1,COLUMN(BR11)-1),1,MIN($F11,COLUMN(BR11))))/$F11)))))),
IF(OR(ISNUMBER($D11)=FALSE,$F11=""),"",
IF(AND('2.5 CAPEX'!$L14&lt;&gt;"x",'2.5 CAPEX'!$M14&lt;&gt;"x"),0,
IF($F11=0,0,
IF(CA$4&lt;'2.1 Kraftwerk allgemein'!$F$16,0,
IF(CA$4='2.1 Kraftwerk allgemein'!$F$16,'2.5 CAPEX'!$J14/$F11,
IF(CA$4&lt;'2.1 Kraftwerk allgemein'!$F$16+$F11,
('2.5 CAPEX'!$J14+SUM(OFFSET('2.5 CAPEX'!CF14,0,-MIN(MAX($F11-1-('2.1 Kraftwerk allgemein'!$F$16-'1.1 Allgemein'!$I$22+1),0),COLUMN(BR11)-1-('2.1 Kraftwerk allgemein'!$F$16-'1.1 Allgemein'!$I$22+1)),1,MIN(MAX($F11-('2.1 Kraftwerk allgemein'!$F$16-'1.1 Allgemein'!$I$22+1),1),COLUMN(BR11)-('2.1 Kraftwerk allgemein'!$F$16-'1.1 Allgemein'!$I$22+1)))))/$F11,
SUM(OFFSET('2.5 CAPEX'!CF14,0,-MIN($F11-1,COLUMN(BR11)-1),1,MIN($F11,COLUMN(BR11))))/$F11)))))))</f>
        <v>0</v>
      </c>
      <c r="CB11" s="199">
        <f ca="1">IF('2.1 Kraftwerk allgemein'!$F$15&lt;'1.1 Allgemein'!$I$22,
IF(OR(ISNUMBER($D11)=FALSE,$F11=""),"",
IF(AND('2.5 CAPEX'!$L14&lt;&gt;"x",'2.5 CAPEX'!$M14&lt;&gt;"x"),0,
IF($F11=0,0,
IF(CB$4&lt;'2.1 Kraftwerk allgemein'!$F$16,0,
IF(CB$4='2.1 Kraftwerk allgemein'!$F$16,'2.5 CAPEX'!$J14/$F11,
IF(CB$4&lt;'2.1 Kraftwerk allgemein'!$F$16+$F11,
('2.5 CAPEX'!$J14+SUM(OFFSET('2.5 CAPEX'!CG14,0,-MIN(MAX($F11-1-('2.1 Kraftwerk allgemein'!$F$16-'2.1 Kraftwerk allgemein'!$F$15+1),0),COLUMN(BS11)-1-('2.1 Kraftwerk allgemein'!$F$16-'2.1 Kraftwerk allgemein'!$F$15+1)),1,MIN(MAX($F11-('2.1 Kraftwerk allgemein'!$F$16-'2.1 Kraftwerk allgemein'!$F$15+1),1),COLUMN(BS11)-('2.1 Kraftwerk allgemein'!$F$16-'2.1 Kraftwerk allgemein'!$F$15+1)))))/$F11,
SUM(OFFSET('2.5 CAPEX'!CG14,0,-MIN($F11-1,COLUMN(BS11)-1),1,MIN($F11,COLUMN(BS11))))/$F11)))))),
IF(OR(ISNUMBER($D11)=FALSE,$F11=""),"",
IF(AND('2.5 CAPEX'!$L14&lt;&gt;"x",'2.5 CAPEX'!$M14&lt;&gt;"x"),0,
IF($F11=0,0,
IF(CB$4&lt;'2.1 Kraftwerk allgemein'!$F$16,0,
IF(CB$4='2.1 Kraftwerk allgemein'!$F$16,'2.5 CAPEX'!$J14/$F11,
IF(CB$4&lt;'2.1 Kraftwerk allgemein'!$F$16+$F11,
('2.5 CAPEX'!$J14+SUM(OFFSET('2.5 CAPEX'!CG14,0,-MIN(MAX($F11-1-('2.1 Kraftwerk allgemein'!$F$16-'1.1 Allgemein'!$I$22+1),0),COLUMN(BS11)-1-('2.1 Kraftwerk allgemein'!$F$16-'1.1 Allgemein'!$I$22+1)),1,MIN(MAX($F11-('2.1 Kraftwerk allgemein'!$F$16-'1.1 Allgemein'!$I$22+1),1),COLUMN(BS11)-('2.1 Kraftwerk allgemein'!$F$16-'1.1 Allgemein'!$I$22+1)))))/$F11,
SUM(OFFSET('2.5 CAPEX'!CG14,0,-MIN($F11-1,COLUMN(BS11)-1),1,MIN($F11,COLUMN(BS11))))/$F11)))))))</f>
        <v>0</v>
      </c>
      <c r="CC11" s="199">
        <f ca="1">IF('2.1 Kraftwerk allgemein'!$F$15&lt;'1.1 Allgemein'!$I$22,
IF(OR(ISNUMBER($D11)=FALSE,$F11=""),"",
IF(AND('2.5 CAPEX'!$L14&lt;&gt;"x",'2.5 CAPEX'!$M14&lt;&gt;"x"),0,
IF($F11=0,0,
IF(CC$4&lt;'2.1 Kraftwerk allgemein'!$F$16,0,
IF(CC$4='2.1 Kraftwerk allgemein'!$F$16,'2.5 CAPEX'!$J14/$F11,
IF(CC$4&lt;'2.1 Kraftwerk allgemein'!$F$16+$F11,
('2.5 CAPEX'!$J14+SUM(OFFSET('2.5 CAPEX'!CH14,0,-MIN(MAX($F11-1-('2.1 Kraftwerk allgemein'!$F$16-'2.1 Kraftwerk allgemein'!$F$15+1),0),COLUMN(BT11)-1-('2.1 Kraftwerk allgemein'!$F$16-'2.1 Kraftwerk allgemein'!$F$15+1)),1,MIN(MAX($F11-('2.1 Kraftwerk allgemein'!$F$16-'2.1 Kraftwerk allgemein'!$F$15+1),1),COLUMN(BT11)-('2.1 Kraftwerk allgemein'!$F$16-'2.1 Kraftwerk allgemein'!$F$15+1)))))/$F11,
SUM(OFFSET('2.5 CAPEX'!CH14,0,-MIN($F11-1,COLUMN(BT11)-1),1,MIN($F11,COLUMN(BT11))))/$F11)))))),
IF(OR(ISNUMBER($D11)=FALSE,$F11=""),"",
IF(AND('2.5 CAPEX'!$L14&lt;&gt;"x",'2.5 CAPEX'!$M14&lt;&gt;"x"),0,
IF($F11=0,0,
IF(CC$4&lt;'2.1 Kraftwerk allgemein'!$F$16,0,
IF(CC$4='2.1 Kraftwerk allgemein'!$F$16,'2.5 CAPEX'!$J14/$F11,
IF(CC$4&lt;'2.1 Kraftwerk allgemein'!$F$16+$F11,
('2.5 CAPEX'!$J14+SUM(OFFSET('2.5 CAPEX'!CH14,0,-MIN(MAX($F11-1-('2.1 Kraftwerk allgemein'!$F$16-'1.1 Allgemein'!$I$22+1),0),COLUMN(BT11)-1-('2.1 Kraftwerk allgemein'!$F$16-'1.1 Allgemein'!$I$22+1)),1,MIN(MAX($F11-('2.1 Kraftwerk allgemein'!$F$16-'1.1 Allgemein'!$I$22+1),1),COLUMN(BT11)-('2.1 Kraftwerk allgemein'!$F$16-'1.1 Allgemein'!$I$22+1)))))/$F11,
SUM(OFFSET('2.5 CAPEX'!CH14,0,-MIN($F11-1,COLUMN(BT11)-1),1,MIN($F11,COLUMN(BT11))))/$F11)))))))</f>
        <v>0</v>
      </c>
      <c r="CD11" s="199">
        <f ca="1">IF('2.1 Kraftwerk allgemein'!$F$15&lt;'1.1 Allgemein'!$I$22,
IF(OR(ISNUMBER($D11)=FALSE,$F11=""),"",
IF(AND('2.5 CAPEX'!$L14&lt;&gt;"x",'2.5 CAPEX'!$M14&lt;&gt;"x"),0,
IF($F11=0,0,
IF(CD$4&lt;'2.1 Kraftwerk allgemein'!$F$16,0,
IF(CD$4='2.1 Kraftwerk allgemein'!$F$16,'2.5 CAPEX'!$J14/$F11,
IF(CD$4&lt;'2.1 Kraftwerk allgemein'!$F$16+$F11,
('2.5 CAPEX'!$J14+SUM(OFFSET('2.5 CAPEX'!CI14,0,-MIN(MAX($F11-1-('2.1 Kraftwerk allgemein'!$F$16-'2.1 Kraftwerk allgemein'!$F$15+1),0),COLUMN(BU11)-1-('2.1 Kraftwerk allgemein'!$F$16-'2.1 Kraftwerk allgemein'!$F$15+1)),1,MIN(MAX($F11-('2.1 Kraftwerk allgemein'!$F$16-'2.1 Kraftwerk allgemein'!$F$15+1),1),COLUMN(BU11)-('2.1 Kraftwerk allgemein'!$F$16-'2.1 Kraftwerk allgemein'!$F$15+1)))))/$F11,
SUM(OFFSET('2.5 CAPEX'!CI14,0,-MIN($F11-1,COLUMN(BU11)-1),1,MIN($F11,COLUMN(BU11))))/$F11)))))),
IF(OR(ISNUMBER($D11)=FALSE,$F11=""),"",
IF(AND('2.5 CAPEX'!$L14&lt;&gt;"x",'2.5 CAPEX'!$M14&lt;&gt;"x"),0,
IF($F11=0,0,
IF(CD$4&lt;'2.1 Kraftwerk allgemein'!$F$16,0,
IF(CD$4='2.1 Kraftwerk allgemein'!$F$16,'2.5 CAPEX'!$J14/$F11,
IF(CD$4&lt;'2.1 Kraftwerk allgemein'!$F$16+$F11,
('2.5 CAPEX'!$J14+SUM(OFFSET('2.5 CAPEX'!CI14,0,-MIN(MAX($F11-1-('2.1 Kraftwerk allgemein'!$F$16-'1.1 Allgemein'!$I$22+1),0),COLUMN(BU11)-1-('2.1 Kraftwerk allgemein'!$F$16-'1.1 Allgemein'!$I$22+1)),1,MIN(MAX($F11-('2.1 Kraftwerk allgemein'!$F$16-'1.1 Allgemein'!$I$22+1),1),COLUMN(BU11)-('2.1 Kraftwerk allgemein'!$F$16-'1.1 Allgemein'!$I$22+1)))))/$F11,
SUM(OFFSET('2.5 CAPEX'!CI14,0,-MIN($F11-1,COLUMN(BU11)-1),1,MIN($F11,COLUMN(BU11))))/$F11)))))))</f>
        <v>0</v>
      </c>
      <c r="CE11" s="199">
        <f ca="1">IF('2.1 Kraftwerk allgemein'!$F$15&lt;'1.1 Allgemein'!$I$22,
IF(OR(ISNUMBER($D11)=FALSE,$F11=""),"",
IF(AND('2.5 CAPEX'!$L14&lt;&gt;"x",'2.5 CAPEX'!$M14&lt;&gt;"x"),0,
IF($F11=0,0,
IF(CE$4&lt;'2.1 Kraftwerk allgemein'!$F$16,0,
IF(CE$4='2.1 Kraftwerk allgemein'!$F$16,'2.5 CAPEX'!$J14/$F11,
IF(CE$4&lt;'2.1 Kraftwerk allgemein'!$F$16+$F11,
('2.5 CAPEX'!$J14+SUM(OFFSET('2.5 CAPEX'!CJ14,0,-MIN(MAX($F11-1-('2.1 Kraftwerk allgemein'!$F$16-'2.1 Kraftwerk allgemein'!$F$15+1),0),COLUMN(BV11)-1-('2.1 Kraftwerk allgemein'!$F$16-'2.1 Kraftwerk allgemein'!$F$15+1)),1,MIN(MAX($F11-('2.1 Kraftwerk allgemein'!$F$16-'2.1 Kraftwerk allgemein'!$F$15+1),1),COLUMN(BV11)-('2.1 Kraftwerk allgemein'!$F$16-'2.1 Kraftwerk allgemein'!$F$15+1)))))/$F11,
SUM(OFFSET('2.5 CAPEX'!CJ14,0,-MIN($F11-1,COLUMN(BV11)-1),1,MIN($F11,COLUMN(BV11))))/$F11)))))),
IF(OR(ISNUMBER($D11)=FALSE,$F11=""),"",
IF(AND('2.5 CAPEX'!$L14&lt;&gt;"x",'2.5 CAPEX'!$M14&lt;&gt;"x"),0,
IF($F11=0,0,
IF(CE$4&lt;'2.1 Kraftwerk allgemein'!$F$16,0,
IF(CE$4='2.1 Kraftwerk allgemein'!$F$16,'2.5 CAPEX'!$J14/$F11,
IF(CE$4&lt;'2.1 Kraftwerk allgemein'!$F$16+$F11,
('2.5 CAPEX'!$J14+SUM(OFFSET('2.5 CAPEX'!CJ14,0,-MIN(MAX($F11-1-('2.1 Kraftwerk allgemein'!$F$16-'1.1 Allgemein'!$I$22+1),0),COLUMN(BV11)-1-('2.1 Kraftwerk allgemein'!$F$16-'1.1 Allgemein'!$I$22+1)),1,MIN(MAX($F11-('2.1 Kraftwerk allgemein'!$F$16-'1.1 Allgemein'!$I$22+1),1),COLUMN(BV11)-('2.1 Kraftwerk allgemein'!$F$16-'1.1 Allgemein'!$I$22+1)))))/$F11,
SUM(OFFSET('2.5 CAPEX'!CJ14,0,-MIN($F11-1,COLUMN(BV11)-1),1,MIN($F11,COLUMN(BV11))))/$F11)))))))</f>
        <v>0</v>
      </c>
      <c r="CF11" s="199">
        <f ca="1">IF('2.1 Kraftwerk allgemein'!$F$15&lt;'1.1 Allgemein'!$I$22,
IF(OR(ISNUMBER($D11)=FALSE,$F11=""),"",
IF(AND('2.5 CAPEX'!$L14&lt;&gt;"x",'2.5 CAPEX'!$M14&lt;&gt;"x"),0,
IF($F11=0,0,
IF(CF$4&lt;'2.1 Kraftwerk allgemein'!$F$16,0,
IF(CF$4='2.1 Kraftwerk allgemein'!$F$16,'2.5 CAPEX'!$J14/$F11,
IF(CF$4&lt;'2.1 Kraftwerk allgemein'!$F$16+$F11,
('2.5 CAPEX'!$J14+SUM(OFFSET('2.5 CAPEX'!CK14,0,-MIN(MAX($F11-1-('2.1 Kraftwerk allgemein'!$F$16-'2.1 Kraftwerk allgemein'!$F$15+1),0),COLUMN(BW11)-1-('2.1 Kraftwerk allgemein'!$F$16-'2.1 Kraftwerk allgemein'!$F$15+1)),1,MIN(MAX($F11-('2.1 Kraftwerk allgemein'!$F$16-'2.1 Kraftwerk allgemein'!$F$15+1),1),COLUMN(BW11)-('2.1 Kraftwerk allgemein'!$F$16-'2.1 Kraftwerk allgemein'!$F$15+1)))))/$F11,
SUM(OFFSET('2.5 CAPEX'!CK14,0,-MIN($F11-1,COLUMN(BW11)-1),1,MIN($F11,COLUMN(BW11))))/$F11)))))),
IF(OR(ISNUMBER($D11)=FALSE,$F11=""),"",
IF(AND('2.5 CAPEX'!$L14&lt;&gt;"x",'2.5 CAPEX'!$M14&lt;&gt;"x"),0,
IF($F11=0,0,
IF(CF$4&lt;'2.1 Kraftwerk allgemein'!$F$16,0,
IF(CF$4='2.1 Kraftwerk allgemein'!$F$16,'2.5 CAPEX'!$J14/$F11,
IF(CF$4&lt;'2.1 Kraftwerk allgemein'!$F$16+$F11,
('2.5 CAPEX'!$J14+SUM(OFFSET('2.5 CAPEX'!CK14,0,-MIN(MAX($F11-1-('2.1 Kraftwerk allgemein'!$F$16-'1.1 Allgemein'!$I$22+1),0),COLUMN(BW11)-1-('2.1 Kraftwerk allgemein'!$F$16-'1.1 Allgemein'!$I$22+1)),1,MIN(MAX($F11-('2.1 Kraftwerk allgemein'!$F$16-'1.1 Allgemein'!$I$22+1),1),COLUMN(BW11)-('2.1 Kraftwerk allgemein'!$F$16-'1.1 Allgemein'!$I$22+1)))))/$F11,
SUM(OFFSET('2.5 CAPEX'!CK14,0,-MIN($F11-1,COLUMN(BW11)-1),1,MIN($F11,COLUMN(BW11))))/$F11)))))))</f>
        <v>0</v>
      </c>
      <c r="CG11" s="199">
        <f ca="1">IF('2.1 Kraftwerk allgemein'!$F$15&lt;'1.1 Allgemein'!$I$22,
IF(OR(ISNUMBER($D11)=FALSE,$F11=""),"",
IF(AND('2.5 CAPEX'!$L14&lt;&gt;"x",'2.5 CAPEX'!$M14&lt;&gt;"x"),0,
IF($F11=0,0,
IF(CG$4&lt;'2.1 Kraftwerk allgemein'!$F$16,0,
IF(CG$4='2.1 Kraftwerk allgemein'!$F$16,'2.5 CAPEX'!$J14/$F11,
IF(CG$4&lt;'2.1 Kraftwerk allgemein'!$F$16+$F11,
('2.5 CAPEX'!$J14+SUM(OFFSET('2.5 CAPEX'!CL14,0,-MIN(MAX($F11-1-('2.1 Kraftwerk allgemein'!$F$16-'2.1 Kraftwerk allgemein'!$F$15+1),0),COLUMN(BX11)-1-('2.1 Kraftwerk allgemein'!$F$16-'2.1 Kraftwerk allgemein'!$F$15+1)),1,MIN(MAX($F11-('2.1 Kraftwerk allgemein'!$F$16-'2.1 Kraftwerk allgemein'!$F$15+1),1),COLUMN(BX11)-('2.1 Kraftwerk allgemein'!$F$16-'2.1 Kraftwerk allgemein'!$F$15+1)))))/$F11,
SUM(OFFSET('2.5 CAPEX'!CL14,0,-MIN($F11-1,COLUMN(BX11)-1),1,MIN($F11,COLUMN(BX11))))/$F11)))))),
IF(OR(ISNUMBER($D11)=FALSE,$F11=""),"",
IF(AND('2.5 CAPEX'!$L14&lt;&gt;"x",'2.5 CAPEX'!$M14&lt;&gt;"x"),0,
IF($F11=0,0,
IF(CG$4&lt;'2.1 Kraftwerk allgemein'!$F$16,0,
IF(CG$4='2.1 Kraftwerk allgemein'!$F$16,'2.5 CAPEX'!$J14/$F11,
IF(CG$4&lt;'2.1 Kraftwerk allgemein'!$F$16+$F11,
('2.5 CAPEX'!$J14+SUM(OFFSET('2.5 CAPEX'!CL14,0,-MIN(MAX($F11-1-('2.1 Kraftwerk allgemein'!$F$16-'1.1 Allgemein'!$I$22+1),0),COLUMN(BX11)-1-('2.1 Kraftwerk allgemein'!$F$16-'1.1 Allgemein'!$I$22+1)),1,MIN(MAX($F11-('2.1 Kraftwerk allgemein'!$F$16-'1.1 Allgemein'!$I$22+1),1),COLUMN(BX11)-('2.1 Kraftwerk allgemein'!$F$16-'1.1 Allgemein'!$I$22+1)))))/$F11,
SUM(OFFSET('2.5 CAPEX'!CL14,0,-MIN($F11-1,COLUMN(BX11)-1),1,MIN($F11,COLUMN(BX11))))/$F11)))))))</f>
        <v>0</v>
      </c>
      <c r="CH11" s="199">
        <f ca="1">IF('2.1 Kraftwerk allgemein'!$F$15&lt;'1.1 Allgemein'!$I$22,
IF(OR(ISNUMBER($D11)=FALSE,$F11=""),"",
IF(AND('2.5 CAPEX'!$L14&lt;&gt;"x",'2.5 CAPEX'!$M14&lt;&gt;"x"),0,
IF($F11=0,0,
IF(CH$4&lt;'2.1 Kraftwerk allgemein'!$F$16,0,
IF(CH$4='2.1 Kraftwerk allgemein'!$F$16,'2.5 CAPEX'!$J14/$F11,
IF(CH$4&lt;'2.1 Kraftwerk allgemein'!$F$16+$F11,
('2.5 CAPEX'!$J14+SUM(OFFSET('2.5 CAPEX'!CM14,0,-MIN(MAX($F11-1-('2.1 Kraftwerk allgemein'!$F$16-'2.1 Kraftwerk allgemein'!$F$15+1),0),COLUMN(BY11)-1-('2.1 Kraftwerk allgemein'!$F$16-'2.1 Kraftwerk allgemein'!$F$15+1)),1,MIN(MAX($F11-('2.1 Kraftwerk allgemein'!$F$16-'2.1 Kraftwerk allgemein'!$F$15+1),1),COLUMN(BY11)-('2.1 Kraftwerk allgemein'!$F$16-'2.1 Kraftwerk allgemein'!$F$15+1)))))/$F11,
SUM(OFFSET('2.5 CAPEX'!CM14,0,-MIN($F11-1,COLUMN(BY11)-1),1,MIN($F11,COLUMN(BY11))))/$F11)))))),
IF(OR(ISNUMBER($D11)=FALSE,$F11=""),"",
IF(AND('2.5 CAPEX'!$L14&lt;&gt;"x",'2.5 CAPEX'!$M14&lt;&gt;"x"),0,
IF($F11=0,0,
IF(CH$4&lt;'2.1 Kraftwerk allgemein'!$F$16,0,
IF(CH$4='2.1 Kraftwerk allgemein'!$F$16,'2.5 CAPEX'!$J14/$F11,
IF(CH$4&lt;'2.1 Kraftwerk allgemein'!$F$16+$F11,
('2.5 CAPEX'!$J14+SUM(OFFSET('2.5 CAPEX'!CM14,0,-MIN(MAX($F11-1-('2.1 Kraftwerk allgemein'!$F$16-'1.1 Allgemein'!$I$22+1),0),COLUMN(BY11)-1-('2.1 Kraftwerk allgemein'!$F$16-'1.1 Allgemein'!$I$22+1)),1,MIN(MAX($F11-('2.1 Kraftwerk allgemein'!$F$16-'1.1 Allgemein'!$I$22+1),1),COLUMN(BY11)-('2.1 Kraftwerk allgemein'!$F$16-'1.1 Allgemein'!$I$22+1)))))/$F11,
SUM(OFFSET('2.5 CAPEX'!CM14,0,-MIN($F11-1,COLUMN(BY11)-1),1,MIN($F11,COLUMN(BY11))))/$F11)))))))</f>
        <v>0</v>
      </c>
      <c r="CI11" s="199">
        <f ca="1">IF('2.1 Kraftwerk allgemein'!$F$15&lt;'1.1 Allgemein'!$I$22,
IF(OR(ISNUMBER($D11)=FALSE,$F11=""),"",
IF(AND('2.5 CAPEX'!$L14&lt;&gt;"x",'2.5 CAPEX'!$M14&lt;&gt;"x"),0,
IF($F11=0,0,
IF(CI$4&lt;'2.1 Kraftwerk allgemein'!$F$16,0,
IF(CI$4='2.1 Kraftwerk allgemein'!$F$16,'2.5 CAPEX'!$J14/$F11,
IF(CI$4&lt;'2.1 Kraftwerk allgemein'!$F$16+$F11,
('2.5 CAPEX'!$J14+SUM(OFFSET('2.5 CAPEX'!CN14,0,-MIN(MAX($F11-1-('2.1 Kraftwerk allgemein'!$F$16-'2.1 Kraftwerk allgemein'!$F$15+1),0),COLUMN(BZ11)-1-('2.1 Kraftwerk allgemein'!$F$16-'2.1 Kraftwerk allgemein'!$F$15+1)),1,MIN(MAX($F11-('2.1 Kraftwerk allgemein'!$F$16-'2.1 Kraftwerk allgemein'!$F$15+1),1),COLUMN(BZ11)-('2.1 Kraftwerk allgemein'!$F$16-'2.1 Kraftwerk allgemein'!$F$15+1)))))/$F11,
SUM(OFFSET('2.5 CAPEX'!CN14,0,-MIN($F11-1,COLUMN(BZ11)-1),1,MIN($F11,COLUMN(BZ11))))/$F11)))))),
IF(OR(ISNUMBER($D11)=FALSE,$F11=""),"",
IF(AND('2.5 CAPEX'!$L14&lt;&gt;"x",'2.5 CAPEX'!$M14&lt;&gt;"x"),0,
IF($F11=0,0,
IF(CI$4&lt;'2.1 Kraftwerk allgemein'!$F$16,0,
IF(CI$4='2.1 Kraftwerk allgemein'!$F$16,'2.5 CAPEX'!$J14/$F11,
IF(CI$4&lt;'2.1 Kraftwerk allgemein'!$F$16+$F11,
('2.5 CAPEX'!$J14+SUM(OFFSET('2.5 CAPEX'!CN14,0,-MIN(MAX($F11-1-('2.1 Kraftwerk allgemein'!$F$16-'1.1 Allgemein'!$I$22+1),0),COLUMN(BZ11)-1-('2.1 Kraftwerk allgemein'!$F$16-'1.1 Allgemein'!$I$22+1)),1,MIN(MAX($F11-('2.1 Kraftwerk allgemein'!$F$16-'1.1 Allgemein'!$I$22+1),1),COLUMN(BZ11)-('2.1 Kraftwerk allgemein'!$F$16-'1.1 Allgemein'!$I$22+1)))))/$F11,
SUM(OFFSET('2.5 CAPEX'!CN14,0,-MIN($F11-1,COLUMN(BZ11)-1),1,MIN($F11,COLUMN(BZ11))))/$F11)))))))</f>
        <v>0</v>
      </c>
      <c r="CJ11" s="199">
        <f ca="1">IF('2.1 Kraftwerk allgemein'!$F$15&lt;'1.1 Allgemein'!$I$22,
IF(OR(ISNUMBER($D11)=FALSE,$F11=""),"",
IF(AND('2.5 CAPEX'!$L14&lt;&gt;"x",'2.5 CAPEX'!$M14&lt;&gt;"x"),0,
IF($F11=0,0,
IF(CJ$4&lt;'2.1 Kraftwerk allgemein'!$F$16,0,
IF(CJ$4='2.1 Kraftwerk allgemein'!$F$16,'2.5 CAPEX'!$J14/$F11,
IF(CJ$4&lt;'2.1 Kraftwerk allgemein'!$F$16+$F11,
('2.5 CAPEX'!$J14+SUM(OFFSET('2.5 CAPEX'!CO14,0,-MIN(MAX($F11-1-('2.1 Kraftwerk allgemein'!$F$16-'2.1 Kraftwerk allgemein'!$F$15+1),0),COLUMN(CA11)-1-('2.1 Kraftwerk allgemein'!$F$16-'2.1 Kraftwerk allgemein'!$F$15+1)),1,MIN(MAX($F11-('2.1 Kraftwerk allgemein'!$F$16-'2.1 Kraftwerk allgemein'!$F$15+1),1),COLUMN(CA11)-('2.1 Kraftwerk allgemein'!$F$16-'2.1 Kraftwerk allgemein'!$F$15+1)))))/$F11,
SUM(OFFSET('2.5 CAPEX'!CO14,0,-MIN($F11-1,COLUMN(CA11)-1),1,MIN($F11,COLUMN(CA11))))/$F11)))))),
IF(OR(ISNUMBER($D11)=FALSE,$F11=""),"",
IF(AND('2.5 CAPEX'!$L14&lt;&gt;"x",'2.5 CAPEX'!$M14&lt;&gt;"x"),0,
IF($F11=0,0,
IF(CJ$4&lt;'2.1 Kraftwerk allgemein'!$F$16,0,
IF(CJ$4='2.1 Kraftwerk allgemein'!$F$16,'2.5 CAPEX'!$J14/$F11,
IF(CJ$4&lt;'2.1 Kraftwerk allgemein'!$F$16+$F11,
('2.5 CAPEX'!$J14+SUM(OFFSET('2.5 CAPEX'!CO14,0,-MIN(MAX($F11-1-('2.1 Kraftwerk allgemein'!$F$16-'1.1 Allgemein'!$I$22+1),0),COLUMN(CA11)-1-('2.1 Kraftwerk allgemein'!$F$16-'1.1 Allgemein'!$I$22+1)),1,MIN(MAX($F11-('2.1 Kraftwerk allgemein'!$F$16-'1.1 Allgemein'!$I$22+1),1),COLUMN(CA11)-('2.1 Kraftwerk allgemein'!$F$16-'1.1 Allgemein'!$I$22+1)))))/$F11,
SUM(OFFSET('2.5 CAPEX'!CO14,0,-MIN($F11-1,COLUMN(CA11)-1),1,MIN($F11,COLUMN(CA11))))/$F11)))))))</f>
        <v>0</v>
      </c>
      <c r="CK11" s="199">
        <f ca="1">IF('2.1 Kraftwerk allgemein'!$F$15&lt;'1.1 Allgemein'!$I$22,
IF(OR(ISNUMBER($D11)=FALSE,$F11=""),"",
IF(AND('2.5 CAPEX'!$L14&lt;&gt;"x",'2.5 CAPEX'!$M14&lt;&gt;"x"),0,
IF($F11=0,0,
IF(CK$4&lt;'2.1 Kraftwerk allgemein'!$F$16,0,
IF(CK$4='2.1 Kraftwerk allgemein'!$F$16,'2.5 CAPEX'!$J14/$F11,
IF(CK$4&lt;'2.1 Kraftwerk allgemein'!$F$16+$F11,
('2.5 CAPEX'!$J14+SUM(OFFSET('2.5 CAPEX'!CP14,0,-MIN(MAX($F11-1-('2.1 Kraftwerk allgemein'!$F$16-'2.1 Kraftwerk allgemein'!$F$15+1),0),COLUMN(CB11)-1-('2.1 Kraftwerk allgemein'!$F$16-'2.1 Kraftwerk allgemein'!$F$15+1)),1,MIN(MAX($F11-('2.1 Kraftwerk allgemein'!$F$16-'2.1 Kraftwerk allgemein'!$F$15+1),1),COLUMN(CB11)-('2.1 Kraftwerk allgemein'!$F$16-'2.1 Kraftwerk allgemein'!$F$15+1)))))/$F11,
SUM(OFFSET('2.5 CAPEX'!CP14,0,-MIN($F11-1,COLUMN(CB11)-1),1,MIN($F11,COLUMN(CB11))))/$F11)))))),
IF(OR(ISNUMBER($D11)=FALSE,$F11=""),"",
IF(AND('2.5 CAPEX'!$L14&lt;&gt;"x",'2.5 CAPEX'!$M14&lt;&gt;"x"),0,
IF($F11=0,0,
IF(CK$4&lt;'2.1 Kraftwerk allgemein'!$F$16,0,
IF(CK$4='2.1 Kraftwerk allgemein'!$F$16,'2.5 CAPEX'!$J14/$F11,
IF(CK$4&lt;'2.1 Kraftwerk allgemein'!$F$16+$F11,
('2.5 CAPEX'!$J14+SUM(OFFSET('2.5 CAPEX'!CP14,0,-MIN(MAX($F11-1-('2.1 Kraftwerk allgemein'!$F$16-'1.1 Allgemein'!$I$22+1),0),COLUMN(CB11)-1-('2.1 Kraftwerk allgemein'!$F$16-'1.1 Allgemein'!$I$22+1)),1,MIN(MAX($F11-('2.1 Kraftwerk allgemein'!$F$16-'1.1 Allgemein'!$I$22+1),1),COLUMN(CB11)-('2.1 Kraftwerk allgemein'!$F$16-'1.1 Allgemein'!$I$22+1)))))/$F11,
SUM(OFFSET('2.5 CAPEX'!CP14,0,-MIN($F11-1,COLUMN(CB11)-1),1,MIN($F11,COLUMN(CB11))))/$F11)))))))</f>
        <v>0</v>
      </c>
      <c r="CL11" s="199">
        <f ca="1">IF('2.1 Kraftwerk allgemein'!$F$15&lt;'1.1 Allgemein'!$I$22,
IF(OR(ISNUMBER($D11)=FALSE,$F11=""),"",
IF(AND('2.5 CAPEX'!$L14&lt;&gt;"x",'2.5 CAPEX'!$M14&lt;&gt;"x"),0,
IF($F11=0,0,
IF(CL$4&lt;'2.1 Kraftwerk allgemein'!$F$16,0,
IF(CL$4='2.1 Kraftwerk allgemein'!$F$16,'2.5 CAPEX'!$J14/$F11,
IF(CL$4&lt;'2.1 Kraftwerk allgemein'!$F$16+$F11,
('2.5 CAPEX'!$J14+SUM(OFFSET('2.5 CAPEX'!CQ14,0,-MIN(MAX($F11-1-('2.1 Kraftwerk allgemein'!$F$16-'2.1 Kraftwerk allgemein'!$F$15+1),0),COLUMN(CC11)-1-('2.1 Kraftwerk allgemein'!$F$16-'2.1 Kraftwerk allgemein'!$F$15+1)),1,MIN(MAX($F11-('2.1 Kraftwerk allgemein'!$F$16-'2.1 Kraftwerk allgemein'!$F$15+1),1),COLUMN(CC11)-('2.1 Kraftwerk allgemein'!$F$16-'2.1 Kraftwerk allgemein'!$F$15+1)))))/$F11,
SUM(OFFSET('2.5 CAPEX'!CQ14,0,-MIN($F11-1,COLUMN(CC11)-1),1,MIN($F11,COLUMN(CC11))))/$F11)))))),
IF(OR(ISNUMBER($D11)=FALSE,$F11=""),"",
IF(AND('2.5 CAPEX'!$L14&lt;&gt;"x",'2.5 CAPEX'!$M14&lt;&gt;"x"),0,
IF($F11=0,0,
IF(CL$4&lt;'2.1 Kraftwerk allgemein'!$F$16,0,
IF(CL$4='2.1 Kraftwerk allgemein'!$F$16,'2.5 CAPEX'!$J14/$F11,
IF(CL$4&lt;'2.1 Kraftwerk allgemein'!$F$16+$F11,
('2.5 CAPEX'!$J14+SUM(OFFSET('2.5 CAPEX'!CQ14,0,-MIN(MAX($F11-1-('2.1 Kraftwerk allgemein'!$F$16-'1.1 Allgemein'!$I$22+1),0),COLUMN(CC11)-1-('2.1 Kraftwerk allgemein'!$F$16-'1.1 Allgemein'!$I$22+1)),1,MIN(MAX($F11-('2.1 Kraftwerk allgemein'!$F$16-'1.1 Allgemein'!$I$22+1),1),COLUMN(CC11)-('2.1 Kraftwerk allgemein'!$F$16-'1.1 Allgemein'!$I$22+1)))))/$F11,
SUM(OFFSET('2.5 CAPEX'!CQ14,0,-MIN($F11-1,COLUMN(CC11)-1),1,MIN($F11,COLUMN(CC11))))/$F11)))))))</f>
        <v>0</v>
      </c>
      <c r="CM11" s="199">
        <f ca="1">IF('2.1 Kraftwerk allgemein'!$F$15&lt;'1.1 Allgemein'!$I$22,
IF(OR(ISNUMBER($D11)=FALSE,$F11=""),"",
IF(AND('2.5 CAPEX'!$L14&lt;&gt;"x",'2.5 CAPEX'!$M14&lt;&gt;"x"),0,
IF($F11=0,0,
IF(CM$4&lt;'2.1 Kraftwerk allgemein'!$F$16,0,
IF(CM$4='2.1 Kraftwerk allgemein'!$F$16,'2.5 CAPEX'!$J14/$F11,
IF(CM$4&lt;'2.1 Kraftwerk allgemein'!$F$16+$F11,
('2.5 CAPEX'!$J14+SUM(OFFSET('2.5 CAPEX'!CR14,0,-MIN(MAX($F11-1-('2.1 Kraftwerk allgemein'!$F$16-'2.1 Kraftwerk allgemein'!$F$15+1),0),COLUMN(CD11)-1-('2.1 Kraftwerk allgemein'!$F$16-'2.1 Kraftwerk allgemein'!$F$15+1)),1,MIN(MAX($F11-('2.1 Kraftwerk allgemein'!$F$16-'2.1 Kraftwerk allgemein'!$F$15+1),1),COLUMN(CD11)-('2.1 Kraftwerk allgemein'!$F$16-'2.1 Kraftwerk allgemein'!$F$15+1)))))/$F11,
SUM(OFFSET('2.5 CAPEX'!CR14,0,-MIN($F11-1,COLUMN(CD11)-1),1,MIN($F11,COLUMN(CD11))))/$F11)))))),
IF(OR(ISNUMBER($D11)=FALSE,$F11=""),"",
IF(AND('2.5 CAPEX'!$L14&lt;&gt;"x",'2.5 CAPEX'!$M14&lt;&gt;"x"),0,
IF($F11=0,0,
IF(CM$4&lt;'2.1 Kraftwerk allgemein'!$F$16,0,
IF(CM$4='2.1 Kraftwerk allgemein'!$F$16,'2.5 CAPEX'!$J14/$F11,
IF(CM$4&lt;'2.1 Kraftwerk allgemein'!$F$16+$F11,
('2.5 CAPEX'!$J14+SUM(OFFSET('2.5 CAPEX'!CR14,0,-MIN(MAX($F11-1-('2.1 Kraftwerk allgemein'!$F$16-'1.1 Allgemein'!$I$22+1),0),COLUMN(CD11)-1-('2.1 Kraftwerk allgemein'!$F$16-'1.1 Allgemein'!$I$22+1)),1,MIN(MAX($F11-('2.1 Kraftwerk allgemein'!$F$16-'1.1 Allgemein'!$I$22+1),1),COLUMN(CD11)-('2.1 Kraftwerk allgemein'!$F$16-'1.1 Allgemein'!$I$22+1)))))/$F11,
SUM(OFFSET('2.5 CAPEX'!CR14,0,-MIN($F11-1,COLUMN(CD11)-1),1,MIN($F11,COLUMN(CD11))))/$F11)))))))</f>
        <v>0</v>
      </c>
      <c r="CN11" s="199">
        <f ca="1">IF('2.1 Kraftwerk allgemein'!$F$15&lt;'1.1 Allgemein'!$I$22,
IF(OR(ISNUMBER($D11)=FALSE,$F11=""),"",
IF(AND('2.5 CAPEX'!$L14&lt;&gt;"x",'2.5 CAPEX'!$M14&lt;&gt;"x"),0,
IF($F11=0,0,
IF(CN$4&lt;'2.1 Kraftwerk allgemein'!$F$16,0,
IF(CN$4='2.1 Kraftwerk allgemein'!$F$16,'2.5 CAPEX'!$J14/$F11,
IF(CN$4&lt;'2.1 Kraftwerk allgemein'!$F$16+$F11,
('2.5 CAPEX'!$J14+SUM(OFFSET('2.5 CAPEX'!CS14,0,-MIN(MAX($F11-1-('2.1 Kraftwerk allgemein'!$F$16-'2.1 Kraftwerk allgemein'!$F$15+1),0),COLUMN(CE11)-1-('2.1 Kraftwerk allgemein'!$F$16-'2.1 Kraftwerk allgemein'!$F$15+1)),1,MIN(MAX($F11-('2.1 Kraftwerk allgemein'!$F$16-'2.1 Kraftwerk allgemein'!$F$15+1),1),COLUMN(CE11)-('2.1 Kraftwerk allgemein'!$F$16-'2.1 Kraftwerk allgemein'!$F$15+1)))))/$F11,
SUM(OFFSET('2.5 CAPEX'!CS14,0,-MIN($F11-1,COLUMN(CE11)-1),1,MIN($F11,COLUMN(CE11))))/$F11)))))),
IF(OR(ISNUMBER($D11)=FALSE,$F11=""),"",
IF(AND('2.5 CAPEX'!$L14&lt;&gt;"x",'2.5 CAPEX'!$M14&lt;&gt;"x"),0,
IF($F11=0,0,
IF(CN$4&lt;'2.1 Kraftwerk allgemein'!$F$16,0,
IF(CN$4='2.1 Kraftwerk allgemein'!$F$16,'2.5 CAPEX'!$J14/$F11,
IF(CN$4&lt;'2.1 Kraftwerk allgemein'!$F$16+$F11,
('2.5 CAPEX'!$J14+SUM(OFFSET('2.5 CAPEX'!CS14,0,-MIN(MAX($F11-1-('2.1 Kraftwerk allgemein'!$F$16-'1.1 Allgemein'!$I$22+1),0),COLUMN(CE11)-1-('2.1 Kraftwerk allgemein'!$F$16-'1.1 Allgemein'!$I$22+1)),1,MIN(MAX($F11-('2.1 Kraftwerk allgemein'!$F$16-'1.1 Allgemein'!$I$22+1),1),COLUMN(CE11)-('2.1 Kraftwerk allgemein'!$F$16-'1.1 Allgemein'!$I$22+1)))))/$F11,
SUM(OFFSET('2.5 CAPEX'!CS14,0,-MIN($F11-1,COLUMN(CE11)-1),1,MIN($F11,COLUMN(CE11))))/$F11)))))))</f>
        <v>0</v>
      </c>
      <c r="CO11" s="199">
        <f ca="1">IF('2.1 Kraftwerk allgemein'!$F$15&lt;'1.1 Allgemein'!$I$22,
IF(OR(ISNUMBER($D11)=FALSE,$F11=""),"",
IF(AND('2.5 CAPEX'!$L14&lt;&gt;"x",'2.5 CAPEX'!$M14&lt;&gt;"x"),0,
IF($F11=0,0,
IF(CO$4&lt;'2.1 Kraftwerk allgemein'!$F$16,0,
IF(CO$4='2.1 Kraftwerk allgemein'!$F$16,'2.5 CAPEX'!$J14/$F11,
IF(CO$4&lt;'2.1 Kraftwerk allgemein'!$F$16+$F11,
('2.5 CAPEX'!$J14+SUM(OFFSET('2.5 CAPEX'!CT14,0,-MIN(MAX($F11-1-('2.1 Kraftwerk allgemein'!$F$16-'2.1 Kraftwerk allgemein'!$F$15+1),0),COLUMN(CF11)-1-('2.1 Kraftwerk allgemein'!$F$16-'2.1 Kraftwerk allgemein'!$F$15+1)),1,MIN(MAX($F11-('2.1 Kraftwerk allgemein'!$F$16-'2.1 Kraftwerk allgemein'!$F$15+1),1),COLUMN(CF11)-('2.1 Kraftwerk allgemein'!$F$16-'2.1 Kraftwerk allgemein'!$F$15+1)))))/$F11,
SUM(OFFSET('2.5 CAPEX'!CT14,0,-MIN($F11-1,COLUMN(CF11)-1),1,MIN($F11,COLUMN(CF11))))/$F11)))))),
IF(OR(ISNUMBER($D11)=FALSE,$F11=""),"",
IF(AND('2.5 CAPEX'!$L14&lt;&gt;"x",'2.5 CAPEX'!$M14&lt;&gt;"x"),0,
IF($F11=0,0,
IF(CO$4&lt;'2.1 Kraftwerk allgemein'!$F$16,0,
IF(CO$4='2.1 Kraftwerk allgemein'!$F$16,'2.5 CAPEX'!$J14/$F11,
IF(CO$4&lt;'2.1 Kraftwerk allgemein'!$F$16+$F11,
('2.5 CAPEX'!$J14+SUM(OFFSET('2.5 CAPEX'!CT14,0,-MIN(MAX($F11-1-('2.1 Kraftwerk allgemein'!$F$16-'1.1 Allgemein'!$I$22+1),0),COLUMN(CF11)-1-('2.1 Kraftwerk allgemein'!$F$16-'1.1 Allgemein'!$I$22+1)),1,MIN(MAX($F11-('2.1 Kraftwerk allgemein'!$F$16-'1.1 Allgemein'!$I$22+1),1),COLUMN(CF11)-('2.1 Kraftwerk allgemein'!$F$16-'1.1 Allgemein'!$I$22+1)))))/$F11,
SUM(OFFSET('2.5 CAPEX'!CT14,0,-MIN($F11-1,COLUMN(CF11)-1),1,MIN($F11,COLUMN(CF11))))/$F11)))))))</f>
        <v>0</v>
      </c>
      <c r="CP11" s="199">
        <f ca="1">IF('2.1 Kraftwerk allgemein'!$F$15&lt;'1.1 Allgemein'!$I$22,
IF(OR(ISNUMBER($D11)=FALSE,$F11=""),"",
IF(AND('2.5 CAPEX'!$L14&lt;&gt;"x",'2.5 CAPEX'!$M14&lt;&gt;"x"),0,
IF($F11=0,0,
IF(CP$4&lt;'2.1 Kraftwerk allgemein'!$F$16,0,
IF(CP$4='2.1 Kraftwerk allgemein'!$F$16,'2.5 CAPEX'!$J14/$F11,
IF(CP$4&lt;'2.1 Kraftwerk allgemein'!$F$16+$F11,
('2.5 CAPEX'!$J14+SUM(OFFSET('2.5 CAPEX'!CU14,0,-MIN(MAX($F11-1-('2.1 Kraftwerk allgemein'!$F$16-'2.1 Kraftwerk allgemein'!$F$15+1),0),COLUMN(CG11)-1-('2.1 Kraftwerk allgemein'!$F$16-'2.1 Kraftwerk allgemein'!$F$15+1)),1,MIN(MAX($F11-('2.1 Kraftwerk allgemein'!$F$16-'2.1 Kraftwerk allgemein'!$F$15+1),1),COLUMN(CG11)-('2.1 Kraftwerk allgemein'!$F$16-'2.1 Kraftwerk allgemein'!$F$15+1)))))/$F11,
SUM(OFFSET('2.5 CAPEX'!CU14,0,-MIN($F11-1,COLUMN(CG11)-1),1,MIN($F11,COLUMN(CG11))))/$F11)))))),
IF(OR(ISNUMBER($D11)=FALSE,$F11=""),"",
IF(AND('2.5 CAPEX'!$L14&lt;&gt;"x",'2.5 CAPEX'!$M14&lt;&gt;"x"),0,
IF($F11=0,0,
IF(CP$4&lt;'2.1 Kraftwerk allgemein'!$F$16,0,
IF(CP$4='2.1 Kraftwerk allgemein'!$F$16,'2.5 CAPEX'!$J14/$F11,
IF(CP$4&lt;'2.1 Kraftwerk allgemein'!$F$16+$F11,
('2.5 CAPEX'!$J14+SUM(OFFSET('2.5 CAPEX'!CU14,0,-MIN(MAX($F11-1-('2.1 Kraftwerk allgemein'!$F$16-'1.1 Allgemein'!$I$22+1),0),COLUMN(CG11)-1-('2.1 Kraftwerk allgemein'!$F$16-'1.1 Allgemein'!$I$22+1)),1,MIN(MAX($F11-('2.1 Kraftwerk allgemein'!$F$16-'1.1 Allgemein'!$I$22+1),1),COLUMN(CG11)-('2.1 Kraftwerk allgemein'!$F$16-'1.1 Allgemein'!$I$22+1)))))/$F11,
SUM(OFFSET('2.5 CAPEX'!CU14,0,-MIN($F11-1,COLUMN(CG11)-1),1,MIN($F11,COLUMN(CG11))))/$F11)))))))</f>
        <v>0</v>
      </c>
      <c r="CQ11" s="199">
        <f ca="1">IF('2.1 Kraftwerk allgemein'!$F$15&lt;'1.1 Allgemein'!$I$22,
IF(OR(ISNUMBER($D11)=FALSE,$F11=""),"",
IF(AND('2.5 CAPEX'!$L14&lt;&gt;"x",'2.5 CAPEX'!$M14&lt;&gt;"x"),0,
IF($F11=0,0,
IF(CQ$4&lt;'2.1 Kraftwerk allgemein'!$F$16,0,
IF(CQ$4='2.1 Kraftwerk allgemein'!$F$16,'2.5 CAPEX'!$J14/$F11,
IF(CQ$4&lt;'2.1 Kraftwerk allgemein'!$F$16+$F11,
('2.5 CAPEX'!$J14+SUM(OFFSET('2.5 CAPEX'!CV14,0,-MIN(MAX($F11-1-('2.1 Kraftwerk allgemein'!$F$16-'2.1 Kraftwerk allgemein'!$F$15+1),0),COLUMN(CH11)-1-('2.1 Kraftwerk allgemein'!$F$16-'2.1 Kraftwerk allgemein'!$F$15+1)),1,MIN(MAX($F11-('2.1 Kraftwerk allgemein'!$F$16-'2.1 Kraftwerk allgemein'!$F$15+1),1),COLUMN(CH11)-('2.1 Kraftwerk allgemein'!$F$16-'2.1 Kraftwerk allgemein'!$F$15+1)))))/$F11,
SUM(OFFSET('2.5 CAPEX'!CV14,0,-MIN($F11-1,COLUMN(CH11)-1),1,MIN($F11,COLUMN(CH11))))/$F11)))))),
IF(OR(ISNUMBER($D11)=FALSE,$F11=""),"",
IF(AND('2.5 CAPEX'!$L14&lt;&gt;"x",'2.5 CAPEX'!$M14&lt;&gt;"x"),0,
IF($F11=0,0,
IF(CQ$4&lt;'2.1 Kraftwerk allgemein'!$F$16,0,
IF(CQ$4='2.1 Kraftwerk allgemein'!$F$16,'2.5 CAPEX'!$J14/$F11,
IF(CQ$4&lt;'2.1 Kraftwerk allgemein'!$F$16+$F11,
('2.5 CAPEX'!$J14+SUM(OFFSET('2.5 CAPEX'!CV14,0,-MIN(MAX($F11-1-('2.1 Kraftwerk allgemein'!$F$16-'1.1 Allgemein'!$I$22+1),0),COLUMN(CH11)-1-('2.1 Kraftwerk allgemein'!$F$16-'1.1 Allgemein'!$I$22+1)),1,MIN(MAX($F11-('2.1 Kraftwerk allgemein'!$F$16-'1.1 Allgemein'!$I$22+1),1),COLUMN(CH11)-('2.1 Kraftwerk allgemein'!$F$16-'1.1 Allgemein'!$I$22+1)))))/$F11,
SUM(OFFSET('2.5 CAPEX'!CV14,0,-MIN($F11-1,COLUMN(CH11)-1),1,MIN($F11,COLUMN(CH11))))/$F11)))))))</f>
        <v>0</v>
      </c>
      <c r="CR11" s="199">
        <f ca="1">IF('2.1 Kraftwerk allgemein'!$F$15&lt;'1.1 Allgemein'!$I$22,
IF(OR(ISNUMBER($D11)=FALSE,$F11=""),"",
IF(AND('2.5 CAPEX'!$L14&lt;&gt;"x",'2.5 CAPEX'!$M14&lt;&gt;"x"),0,
IF($F11=0,0,
IF(CR$4&lt;'2.1 Kraftwerk allgemein'!$F$16,0,
IF(CR$4='2.1 Kraftwerk allgemein'!$F$16,'2.5 CAPEX'!$J14/$F11,
IF(CR$4&lt;'2.1 Kraftwerk allgemein'!$F$16+$F11,
('2.5 CAPEX'!$J14+SUM(OFFSET('2.5 CAPEX'!CW14,0,-MIN(MAX($F11-1-('2.1 Kraftwerk allgemein'!$F$16-'2.1 Kraftwerk allgemein'!$F$15+1),0),COLUMN(CI11)-1-('2.1 Kraftwerk allgemein'!$F$16-'2.1 Kraftwerk allgemein'!$F$15+1)),1,MIN(MAX($F11-('2.1 Kraftwerk allgemein'!$F$16-'2.1 Kraftwerk allgemein'!$F$15+1),1),COLUMN(CI11)-('2.1 Kraftwerk allgemein'!$F$16-'2.1 Kraftwerk allgemein'!$F$15+1)))))/$F11,
SUM(OFFSET('2.5 CAPEX'!CW14,0,-MIN($F11-1,COLUMN(CI11)-1),1,MIN($F11,COLUMN(CI11))))/$F11)))))),
IF(OR(ISNUMBER($D11)=FALSE,$F11=""),"",
IF(AND('2.5 CAPEX'!$L14&lt;&gt;"x",'2.5 CAPEX'!$M14&lt;&gt;"x"),0,
IF($F11=0,0,
IF(CR$4&lt;'2.1 Kraftwerk allgemein'!$F$16,0,
IF(CR$4='2.1 Kraftwerk allgemein'!$F$16,'2.5 CAPEX'!$J14/$F11,
IF(CR$4&lt;'2.1 Kraftwerk allgemein'!$F$16+$F11,
('2.5 CAPEX'!$J14+SUM(OFFSET('2.5 CAPEX'!CW14,0,-MIN(MAX($F11-1-('2.1 Kraftwerk allgemein'!$F$16-'1.1 Allgemein'!$I$22+1),0),COLUMN(CI11)-1-('2.1 Kraftwerk allgemein'!$F$16-'1.1 Allgemein'!$I$22+1)),1,MIN(MAX($F11-('2.1 Kraftwerk allgemein'!$F$16-'1.1 Allgemein'!$I$22+1),1),COLUMN(CI11)-('2.1 Kraftwerk allgemein'!$F$16-'1.1 Allgemein'!$I$22+1)))))/$F11,
SUM(OFFSET('2.5 CAPEX'!CW14,0,-MIN($F11-1,COLUMN(CI11)-1),1,MIN($F11,COLUMN(CI11))))/$F11)))))))</f>
        <v>0</v>
      </c>
      <c r="CS11" s="199">
        <f ca="1">IF('2.1 Kraftwerk allgemein'!$F$15&lt;'1.1 Allgemein'!$I$22,
IF(OR(ISNUMBER($D11)=FALSE,$F11=""),"",
IF(AND('2.5 CAPEX'!$L14&lt;&gt;"x",'2.5 CAPEX'!$M14&lt;&gt;"x"),0,
IF($F11=0,0,
IF(CS$4&lt;'2.1 Kraftwerk allgemein'!$F$16,0,
IF(CS$4='2.1 Kraftwerk allgemein'!$F$16,'2.5 CAPEX'!$J14/$F11,
IF(CS$4&lt;'2.1 Kraftwerk allgemein'!$F$16+$F11,
('2.5 CAPEX'!$J14+SUM(OFFSET('2.5 CAPEX'!CX14,0,-MIN(MAX($F11-1-('2.1 Kraftwerk allgemein'!$F$16-'2.1 Kraftwerk allgemein'!$F$15+1),0),COLUMN(CJ11)-1-('2.1 Kraftwerk allgemein'!$F$16-'2.1 Kraftwerk allgemein'!$F$15+1)),1,MIN(MAX($F11-('2.1 Kraftwerk allgemein'!$F$16-'2.1 Kraftwerk allgemein'!$F$15+1),1),COLUMN(CJ11)-('2.1 Kraftwerk allgemein'!$F$16-'2.1 Kraftwerk allgemein'!$F$15+1)))))/$F11,
SUM(OFFSET('2.5 CAPEX'!CX14,0,-MIN($F11-1,COLUMN(CJ11)-1),1,MIN($F11,COLUMN(CJ11))))/$F11)))))),
IF(OR(ISNUMBER($D11)=FALSE,$F11=""),"",
IF(AND('2.5 CAPEX'!$L14&lt;&gt;"x",'2.5 CAPEX'!$M14&lt;&gt;"x"),0,
IF($F11=0,0,
IF(CS$4&lt;'2.1 Kraftwerk allgemein'!$F$16,0,
IF(CS$4='2.1 Kraftwerk allgemein'!$F$16,'2.5 CAPEX'!$J14/$F11,
IF(CS$4&lt;'2.1 Kraftwerk allgemein'!$F$16+$F11,
('2.5 CAPEX'!$J14+SUM(OFFSET('2.5 CAPEX'!CX14,0,-MIN(MAX($F11-1-('2.1 Kraftwerk allgemein'!$F$16-'1.1 Allgemein'!$I$22+1),0),COLUMN(CJ11)-1-('2.1 Kraftwerk allgemein'!$F$16-'1.1 Allgemein'!$I$22+1)),1,MIN(MAX($F11-('2.1 Kraftwerk allgemein'!$F$16-'1.1 Allgemein'!$I$22+1),1),COLUMN(CJ11)-('2.1 Kraftwerk allgemein'!$F$16-'1.1 Allgemein'!$I$22+1)))))/$F11,
SUM(OFFSET('2.5 CAPEX'!CX14,0,-MIN($F11-1,COLUMN(CJ11)-1),1,MIN($F11,COLUMN(CJ11))))/$F11)))))))</f>
        <v>0</v>
      </c>
      <c r="CT11" s="199">
        <f ca="1">IF('2.1 Kraftwerk allgemein'!$F$15&lt;'1.1 Allgemein'!$I$22,
IF(OR(ISNUMBER($D11)=FALSE,$F11=""),"",
IF(AND('2.5 CAPEX'!$L14&lt;&gt;"x",'2.5 CAPEX'!$M14&lt;&gt;"x"),0,
IF($F11=0,0,
IF(CT$4&lt;'2.1 Kraftwerk allgemein'!$F$16,0,
IF(CT$4='2.1 Kraftwerk allgemein'!$F$16,'2.5 CAPEX'!$J14/$F11,
IF(CT$4&lt;'2.1 Kraftwerk allgemein'!$F$16+$F11,
('2.5 CAPEX'!$J14+SUM(OFFSET('2.5 CAPEX'!CY14,0,-MIN(MAX($F11-1-('2.1 Kraftwerk allgemein'!$F$16-'2.1 Kraftwerk allgemein'!$F$15+1),0),COLUMN(CK11)-1-('2.1 Kraftwerk allgemein'!$F$16-'2.1 Kraftwerk allgemein'!$F$15+1)),1,MIN(MAX($F11-('2.1 Kraftwerk allgemein'!$F$16-'2.1 Kraftwerk allgemein'!$F$15+1),1),COLUMN(CK11)-('2.1 Kraftwerk allgemein'!$F$16-'2.1 Kraftwerk allgemein'!$F$15+1)))))/$F11,
SUM(OFFSET('2.5 CAPEX'!CY14,0,-MIN($F11-1,COLUMN(CK11)-1),1,MIN($F11,COLUMN(CK11))))/$F11)))))),
IF(OR(ISNUMBER($D11)=FALSE,$F11=""),"",
IF(AND('2.5 CAPEX'!$L14&lt;&gt;"x",'2.5 CAPEX'!$M14&lt;&gt;"x"),0,
IF($F11=0,0,
IF(CT$4&lt;'2.1 Kraftwerk allgemein'!$F$16,0,
IF(CT$4='2.1 Kraftwerk allgemein'!$F$16,'2.5 CAPEX'!$J14/$F11,
IF(CT$4&lt;'2.1 Kraftwerk allgemein'!$F$16+$F11,
('2.5 CAPEX'!$J14+SUM(OFFSET('2.5 CAPEX'!CY14,0,-MIN(MAX($F11-1-('2.1 Kraftwerk allgemein'!$F$16-'1.1 Allgemein'!$I$22+1),0),COLUMN(CK11)-1-('2.1 Kraftwerk allgemein'!$F$16-'1.1 Allgemein'!$I$22+1)),1,MIN(MAX($F11-('2.1 Kraftwerk allgemein'!$F$16-'1.1 Allgemein'!$I$22+1),1),COLUMN(CK11)-('2.1 Kraftwerk allgemein'!$F$16-'1.1 Allgemein'!$I$22+1)))))/$F11,
SUM(OFFSET('2.5 CAPEX'!CY14,0,-MIN($F11-1,COLUMN(CK11)-1),1,MIN($F11,COLUMN(CK11))))/$F11)))))))</f>
        <v>0</v>
      </c>
      <c r="CU11" s="199">
        <f ca="1">IF('2.1 Kraftwerk allgemein'!$F$15&lt;'1.1 Allgemein'!$I$22,
IF(OR(ISNUMBER($D11)=FALSE,$F11=""),"",
IF(AND('2.5 CAPEX'!$L14&lt;&gt;"x",'2.5 CAPEX'!$M14&lt;&gt;"x"),0,
IF($F11=0,0,
IF(CU$4&lt;'2.1 Kraftwerk allgemein'!$F$16,0,
IF(CU$4='2.1 Kraftwerk allgemein'!$F$16,'2.5 CAPEX'!$J14/$F11,
IF(CU$4&lt;'2.1 Kraftwerk allgemein'!$F$16+$F11,
('2.5 CAPEX'!$J14+SUM(OFFSET('2.5 CAPEX'!CZ14,0,-MIN(MAX($F11-1-('2.1 Kraftwerk allgemein'!$F$16-'2.1 Kraftwerk allgemein'!$F$15+1),0),COLUMN(CL11)-1-('2.1 Kraftwerk allgemein'!$F$16-'2.1 Kraftwerk allgemein'!$F$15+1)),1,MIN(MAX($F11-('2.1 Kraftwerk allgemein'!$F$16-'2.1 Kraftwerk allgemein'!$F$15+1),1),COLUMN(CL11)-('2.1 Kraftwerk allgemein'!$F$16-'2.1 Kraftwerk allgemein'!$F$15+1)))))/$F11,
SUM(OFFSET('2.5 CAPEX'!CZ14,0,-MIN($F11-1,COLUMN(CL11)-1),1,MIN($F11,COLUMN(CL11))))/$F11)))))),
IF(OR(ISNUMBER($D11)=FALSE,$F11=""),"",
IF(AND('2.5 CAPEX'!$L14&lt;&gt;"x",'2.5 CAPEX'!$M14&lt;&gt;"x"),0,
IF($F11=0,0,
IF(CU$4&lt;'2.1 Kraftwerk allgemein'!$F$16,0,
IF(CU$4='2.1 Kraftwerk allgemein'!$F$16,'2.5 CAPEX'!$J14/$F11,
IF(CU$4&lt;'2.1 Kraftwerk allgemein'!$F$16+$F11,
('2.5 CAPEX'!$J14+SUM(OFFSET('2.5 CAPEX'!CZ14,0,-MIN(MAX($F11-1-('2.1 Kraftwerk allgemein'!$F$16-'1.1 Allgemein'!$I$22+1),0),COLUMN(CL11)-1-('2.1 Kraftwerk allgemein'!$F$16-'1.1 Allgemein'!$I$22+1)),1,MIN(MAX($F11-('2.1 Kraftwerk allgemein'!$F$16-'1.1 Allgemein'!$I$22+1),1),COLUMN(CL11)-('2.1 Kraftwerk allgemein'!$F$16-'1.1 Allgemein'!$I$22+1)))))/$F11,
SUM(OFFSET('2.5 CAPEX'!CZ14,0,-MIN($F11-1,COLUMN(CL11)-1),1,MIN($F11,COLUMN(CL11))))/$F11)))))))</f>
        <v>0</v>
      </c>
      <c r="CV11" s="199">
        <f ca="1">IF('2.1 Kraftwerk allgemein'!$F$15&lt;'1.1 Allgemein'!$I$22,
IF(OR(ISNUMBER($D11)=FALSE,$F11=""),"",
IF(AND('2.5 CAPEX'!$L14&lt;&gt;"x",'2.5 CAPEX'!$M14&lt;&gt;"x"),0,
IF($F11=0,0,
IF(CV$4&lt;'2.1 Kraftwerk allgemein'!$F$16,0,
IF(CV$4='2.1 Kraftwerk allgemein'!$F$16,'2.5 CAPEX'!$J14/$F11,
IF(CV$4&lt;'2.1 Kraftwerk allgemein'!$F$16+$F11,
('2.5 CAPEX'!$J14+SUM(OFFSET('2.5 CAPEX'!DA14,0,-MIN(MAX($F11-1-('2.1 Kraftwerk allgemein'!$F$16-'2.1 Kraftwerk allgemein'!$F$15+1),0),COLUMN(CM11)-1-('2.1 Kraftwerk allgemein'!$F$16-'2.1 Kraftwerk allgemein'!$F$15+1)),1,MIN(MAX($F11-('2.1 Kraftwerk allgemein'!$F$16-'2.1 Kraftwerk allgemein'!$F$15+1),1),COLUMN(CM11)-('2.1 Kraftwerk allgemein'!$F$16-'2.1 Kraftwerk allgemein'!$F$15+1)))))/$F11,
SUM(OFFSET('2.5 CAPEX'!DA14,0,-MIN($F11-1,COLUMN(CM11)-1),1,MIN($F11,COLUMN(CM11))))/$F11)))))),
IF(OR(ISNUMBER($D11)=FALSE,$F11=""),"",
IF(AND('2.5 CAPEX'!$L14&lt;&gt;"x",'2.5 CAPEX'!$M14&lt;&gt;"x"),0,
IF($F11=0,0,
IF(CV$4&lt;'2.1 Kraftwerk allgemein'!$F$16,0,
IF(CV$4='2.1 Kraftwerk allgemein'!$F$16,'2.5 CAPEX'!$J14/$F11,
IF(CV$4&lt;'2.1 Kraftwerk allgemein'!$F$16+$F11,
('2.5 CAPEX'!$J14+SUM(OFFSET('2.5 CAPEX'!DA14,0,-MIN(MAX($F11-1-('2.1 Kraftwerk allgemein'!$F$16-'1.1 Allgemein'!$I$22+1),0),COLUMN(CM11)-1-('2.1 Kraftwerk allgemein'!$F$16-'1.1 Allgemein'!$I$22+1)),1,MIN(MAX($F11-('2.1 Kraftwerk allgemein'!$F$16-'1.1 Allgemein'!$I$22+1),1),COLUMN(CM11)-('2.1 Kraftwerk allgemein'!$F$16-'1.1 Allgemein'!$I$22+1)))))/$F11,
SUM(OFFSET('2.5 CAPEX'!DA14,0,-MIN($F11-1,COLUMN(CM11)-1),1,MIN($F11,COLUMN(CM11))))/$F11)))))))</f>
        <v>0</v>
      </c>
      <c r="CW11" s="199">
        <f ca="1">IF('2.1 Kraftwerk allgemein'!$F$15&lt;'1.1 Allgemein'!$I$22,
IF(OR(ISNUMBER($D11)=FALSE,$F11=""),"",
IF(AND('2.5 CAPEX'!$L14&lt;&gt;"x",'2.5 CAPEX'!$M14&lt;&gt;"x"),0,
IF($F11=0,0,
IF(CW$4&lt;'2.1 Kraftwerk allgemein'!$F$16,0,
IF(CW$4='2.1 Kraftwerk allgemein'!$F$16,'2.5 CAPEX'!$J14/$F11,
IF(CW$4&lt;'2.1 Kraftwerk allgemein'!$F$16+$F11,
('2.5 CAPEX'!$J14+SUM(OFFSET('2.5 CAPEX'!DB14,0,-MIN(MAX($F11-1-('2.1 Kraftwerk allgemein'!$F$16-'2.1 Kraftwerk allgemein'!$F$15+1),0),COLUMN(CN11)-1-('2.1 Kraftwerk allgemein'!$F$16-'2.1 Kraftwerk allgemein'!$F$15+1)),1,MIN(MAX($F11-('2.1 Kraftwerk allgemein'!$F$16-'2.1 Kraftwerk allgemein'!$F$15+1),1),COLUMN(CN11)-('2.1 Kraftwerk allgemein'!$F$16-'2.1 Kraftwerk allgemein'!$F$15+1)))))/$F11,
SUM(OFFSET('2.5 CAPEX'!DB14,0,-MIN($F11-1,COLUMN(CN11)-1),1,MIN($F11,COLUMN(CN11))))/$F11)))))),
IF(OR(ISNUMBER($D11)=FALSE,$F11=""),"",
IF(AND('2.5 CAPEX'!$L14&lt;&gt;"x",'2.5 CAPEX'!$M14&lt;&gt;"x"),0,
IF($F11=0,0,
IF(CW$4&lt;'2.1 Kraftwerk allgemein'!$F$16,0,
IF(CW$4='2.1 Kraftwerk allgemein'!$F$16,'2.5 CAPEX'!$J14/$F11,
IF(CW$4&lt;'2.1 Kraftwerk allgemein'!$F$16+$F11,
('2.5 CAPEX'!$J14+SUM(OFFSET('2.5 CAPEX'!DB14,0,-MIN(MAX($F11-1-('2.1 Kraftwerk allgemein'!$F$16-'1.1 Allgemein'!$I$22+1),0),COLUMN(CN11)-1-('2.1 Kraftwerk allgemein'!$F$16-'1.1 Allgemein'!$I$22+1)),1,MIN(MAX($F11-('2.1 Kraftwerk allgemein'!$F$16-'1.1 Allgemein'!$I$22+1),1),COLUMN(CN11)-('2.1 Kraftwerk allgemein'!$F$16-'1.1 Allgemein'!$I$22+1)))))/$F11,
SUM(OFFSET('2.5 CAPEX'!DB14,0,-MIN($F11-1,COLUMN(CN11)-1),1,MIN($F11,COLUMN(CN11))))/$F11)))))))</f>
        <v>0</v>
      </c>
      <c r="CX11" s="199">
        <f ca="1">IF('2.1 Kraftwerk allgemein'!$F$15&lt;'1.1 Allgemein'!$I$22,
IF(OR(ISNUMBER($D11)=FALSE,$F11=""),"",
IF(AND('2.5 CAPEX'!$L14&lt;&gt;"x",'2.5 CAPEX'!$M14&lt;&gt;"x"),0,
IF($F11=0,0,
IF(CX$4&lt;'2.1 Kraftwerk allgemein'!$F$16,0,
IF(CX$4='2.1 Kraftwerk allgemein'!$F$16,'2.5 CAPEX'!$J14/$F11,
IF(CX$4&lt;'2.1 Kraftwerk allgemein'!$F$16+$F11,
('2.5 CAPEX'!$J14+SUM(OFFSET('2.5 CAPEX'!DC14,0,-MIN(MAX($F11-1-('2.1 Kraftwerk allgemein'!$F$16-'2.1 Kraftwerk allgemein'!$F$15+1),0),COLUMN(CO11)-1-('2.1 Kraftwerk allgemein'!$F$16-'2.1 Kraftwerk allgemein'!$F$15+1)),1,MIN(MAX($F11-('2.1 Kraftwerk allgemein'!$F$16-'2.1 Kraftwerk allgemein'!$F$15+1),1),COLUMN(CO11)-('2.1 Kraftwerk allgemein'!$F$16-'2.1 Kraftwerk allgemein'!$F$15+1)))))/$F11,
SUM(OFFSET('2.5 CAPEX'!DC14,0,-MIN($F11-1,COLUMN(CO11)-1),1,MIN($F11,COLUMN(CO11))))/$F11)))))),
IF(OR(ISNUMBER($D11)=FALSE,$F11=""),"",
IF(AND('2.5 CAPEX'!$L14&lt;&gt;"x",'2.5 CAPEX'!$M14&lt;&gt;"x"),0,
IF($F11=0,0,
IF(CX$4&lt;'2.1 Kraftwerk allgemein'!$F$16,0,
IF(CX$4='2.1 Kraftwerk allgemein'!$F$16,'2.5 CAPEX'!$J14/$F11,
IF(CX$4&lt;'2.1 Kraftwerk allgemein'!$F$16+$F11,
('2.5 CAPEX'!$J14+SUM(OFFSET('2.5 CAPEX'!DC14,0,-MIN(MAX($F11-1-('2.1 Kraftwerk allgemein'!$F$16-'1.1 Allgemein'!$I$22+1),0),COLUMN(CO11)-1-('2.1 Kraftwerk allgemein'!$F$16-'1.1 Allgemein'!$I$22+1)),1,MIN(MAX($F11-('2.1 Kraftwerk allgemein'!$F$16-'1.1 Allgemein'!$I$22+1),1),COLUMN(CO11)-('2.1 Kraftwerk allgemein'!$F$16-'1.1 Allgemein'!$I$22+1)))))/$F11,
SUM(OFFSET('2.5 CAPEX'!DC14,0,-MIN($F11-1,COLUMN(CO11)-1),1,MIN($F11,COLUMN(CO11))))/$F11)))))))</f>
        <v>0</v>
      </c>
      <c r="CY11" s="199">
        <f ca="1">IF('2.1 Kraftwerk allgemein'!$F$15&lt;'1.1 Allgemein'!$I$22,
IF(OR(ISNUMBER($D11)=FALSE,$F11=""),"",
IF(AND('2.5 CAPEX'!$L14&lt;&gt;"x",'2.5 CAPEX'!$M14&lt;&gt;"x"),0,
IF($F11=0,0,
IF(CY$4&lt;'2.1 Kraftwerk allgemein'!$F$16,0,
IF(CY$4='2.1 Kraftwerk allgemein'!$F$16,'2.5 CAPEX'!$J14/$F11,
IF(CY$4&lt;'2.1 Kraftwerk allgemein'!$F$16+$F11,
('2.5 CAPEX'!$J14+SUM(OFFSET('2.5 CAPEX'!DD14,0,-MIN(MAX($F11-1-('2.1 Kraftwerk allgemein'!$F$16-'2.1 Kraftwerk allgemein'!$F$15+1),0),COLUMN(CP11)-1-('2.1 Kraftwerk allgemein'!$F$16-'2.1 Kraftwerk allgemein'!$F$15+1)),1,MIN(MAX($F11-('2.1 Kraftwerk allgemein'!$F$16-'2.1 Kraftwerk allgemein'!$F$15+1),1),COLUMN(CP11)-('2.1 Kraftwerk allgemein'!$F$16-'2.1 Kraftwerk allgemein'!$F$15+1)))))/$F11,
SUM(OFFSET('2.5 CAPEX'!DD14,0,-MIN($F11-1,COLUMN(CP11)-1),1,MIN($F11,COLUMN(CP11))))/$F11)))))),
IF(OR(ISNUMBER($D11)=FALSE,$F11=""),"",
IF(AND('2.5 CAPEX'!$L14&lt;&gt;"x",'2.5 CAPEX'!$M14&lt;&gt;"x"),0,
IF($F11=0,0,
IF(CY$4&lt;'2.1 Kraftwerk allgemein'!$F$16,0,
IF(CY$4='2.1 Kraftwerk allgemein'!$F$16,'2.5 CAPEX'!$J14/$F11,
IF(CY$4&lt;'2.1 Kraftwerk allgemein'!$F$16+$F11,
('2.5 CAPEX'!$J14+SUM(OFFSET('2.5 CAPEX'!DD14,0,-MIN(MAX($F11-1-('2.1 Kraftwerk allgemein'!$F$16-'1.1 Allgemein'!$I$22+1),0),COLUMN(CP11)-1-('2.1 Kraftwerk allgemein'!$F$16-'1.1 Allgemein'!$I$22+1)),1,MIN(MAX($F11-('2.1 Kraftwerk allgemein'!$F$16-'1.1 Allgemein'!$I$22+1),1),COLUMN(CP11)-('2.1 Kraftwerk allgemein'!$F$16-'1.1 Allgemein'!$I$22+1)))))/$F11,
SUM(OFFSET('2.5 CAPEX'!DD14,0,-MIN($F11-1,COLUMN(CP11)-1),1,MIN($F11,COLUMN(CP11))))/$F11)))))))</f>
        <v>0</v>
      </c>
      <c r="CZ11" s="199">
        <f ca="1">IF('2.1 Kraftwerk allgemein'!$F$15&lt;'1.1 Allgemein'!$I$22,
IF(OR(ISNUMBER($D11)=FALSE,$F11=""),"",
IF(AND('2.5 CAPEX'!$L14&lt;&gt;"x",'2.5 CAPEX'!$M14&lt;&gt;"x"),0,
IF($F11=0,0,
IF(CZ$4&lt;'2.1 Kraftwerk allgemein'!$F$16,0,
IF(CZ$4='2.1 Kraftwerk allgemein'!$F$16,'2.5 CAPEX'!$J14/$F11,
IF(CZ$4&lt;'2.1 Kraftwerk allgemein'!$F$16+$F11,
('2.5 CAPEX'!$J14+SUM(OFFSET('2.5 CAPEX'!DE14,0,-MIN(MAX($F11-1-('2.1 Kraftwerk allgemein'!$F$16-'2.1 Kraftwerk allgemein'!$F$15+1),0),COLUMN(CQ11)-1-('2.1 Kraftwerk allgemein'!$F$16-'2.1 Kraftwerk allgemein'!$F$15+1)),1,MIN(MAX($F11-('2.1 Kraftwerk allgemein'!$F$16-'2.1 Kraftwerk allgemein'!$F$15+1),1),COLUMN(CQ11)-('2.1 Kraftwerk allgemein'!$F$16-'2.1 Kraftwerk allgemein'!$F$15+1)))))/$F11,
SUM(OFFSET('2.5 CAPEX'!DE14,0,-MIN($F11-1,COLUMN(CQ11)-1),1,MIN($F11,COLUMN(CQ11))))/$F11)))))),
IF(OR(ISNUMBER($D11)=FALSE,$F11=""),"",
IF(AND('2.5 CAPEX'!$L14&lt;&gt;"x",'2.5 CAPEX'!$M14&lt;&gt;"x"),0,
IF($F11=0,0,
IF(CZ$4&lt;'2.1 Kraftwerk allgemein'!$F$16,0,
IF(CZ$4='2.1 Kraftwerk allgemein'!$F$16,'2.5 CAPEX'!$J14/$F11,
IF(CZ$4&lt;'2.1 Kraftwerk allgemein'!$F$16+$F11,
('2.5 CAPEX'!$J14+SUM(OFFSET('2.5 CAPEX'!DE14,0,-MIN(MAX($F11-1-('2.1 Kraftwerk allgemein'!$F$16-'1.1 Allgemein'!$I$22+1),0),COLUMN(CQ11)-1-('2.1 Kraftwerk allgemein'!$F$16-'1.1 Allgemein'!$I$22+1)),1,MIN(MAX($F11-('2.1 Kraftwerk allgemein'!$F$16-'1.1 Allgemein'!$I$22+1),1),COLUMN(CQ11)-('2.1 Kraftwerk allgemein'!$F$16-'1.1 Allgemein'!$I$22+1)))))/$F11,
SUM(OFFSET('2.5 CAPEX'!DE14,0,-MIN($F11-1,COLUMN(CQ11)-1),1,MIN($F11,COLUMN(CQ11))))/$F11)))))))</f>
        <v>0</v>
      </c>
      <c r="DA11" s="199">
        <f ca="1">IF('2.1 Kraftwerk allgemein'!$F$15&lt;'1.1 Allgemein'!$I$22,
IF(OR(ISNUMBER($D11)=FALSE,$F11=""),"",
IF(AND('2.5 CAPEX'!$L14&lt;&gt;"x",'2.5 CAPEX'!$M14&lt;&gt;"x"),0,
IF($F11=0,0,
IF(DA$4&lt;'2.1 Kraftwerk allgemein'!$F$16,0,
IF(DA$4='2.1 Kraftwerk allgemein'!$F$16,'2.5 CAPEX'!$J14/$F11,
IF(DA$4&lt;'2.1 Kraftwerk allgemein'!$F$16+$F11,
('2.5 CAPEX'!$J14+SUM(OFFSET('2.5 CAPEX'!DF14,0,-MIN(MAX($F11-1-('2.1 Kraftwerk allgemein'!$F$16-'2.1 Kraftwerk allgemein'!$F$15+1),0),COLUMN(CR11)-1-('2.1 Kraftwerk allgemein'!$F$16-'2.1 Kraftwerk allgemein'!$F$15+1)),1,MIN(MAX($F11-('2.1 Kraftwerk allgemein'!$F$16-'2.1 Kraftwerk allgemein'!$F$15+1),1),COLUMN(CR11)-('2.1 Kraftwerk allgemein'!$F$16-'2.1 Kraftwerk allgemein'!$F$15+1)))))/$F11,
SUM(OFFSET('2.5 CAPEX'!DF14,0,-MIN($F11-1,COLUMN(CR11)-1),1,MIN($F11,COLUMN(CR11))))/$F11)))))),
IF(OR(ISNUMBER($D11)=FALSE,$F11=""),"",
IF(AND('2.5 CAPEX'!$L14&lt;&gt;"x",'2.5 CAPEX'!$M14&lt;&gt;"x"),0,
IF($F11=0,0,
IF(DA$4&lt;'2.1 Kraftwerk allgemein'!$F$16,0,
IF(DA$4='2.1 Kraftwerk allgemein'!$F$16,'2.5 CAPEX'!$J14/$F11,
IF(DA$4&lt;'2.1 Kraftwerk allgemein'!$F$16+$F11,
('2.5 CAPEX'!$J14+SUM(OFFSET('2.5 CAPEX'!DF14,0,-MIN(MAX($F11-1-('2.1 Kraftwerk allgemein'!$F$16-'1.1 Allgemein'!$I$22+1),0),COLUMN(CR11)-1-('2.1 Kraftwerk allgemein'!$F$16-'1.1 Allgemein'!$I$22+1)),1,MIN(MAX($F11-('2.1 Kraftwerk allgemein'!$F$16-'1.1 Allgemein'!$I$22+1),1),COLUMN(CR11)-('2.1 Kraftwerk allgemein'!$F$16-'1.1 Allgemein'!$I$22+1)))))/$F11,
SUM(OFFSET('2.5 CAPEX'!DF14,0,-MIN($F11-1,COLUMN(CR11)-1),1,MIN($F11,COLUMN(CR11))))/$F11)))))))</f>
        <v>0</v>
      </c>
      <c r="DB11" s="199">
        <f ca="1">IF('2.1 Kraftwerk allgemein'!$F$15&lt;'1.1 Allgemein'!$I$22,
IF(OR(ISNUMBER($D11)=FALSE,$F11=""),"",
IF(AND('2.5 CAPEX'!$L14&lt;&gt;"x",'2.5 CAPEX'!$M14&lt;&gt;"x"),0,
IF($F11=0,0,
IF(DB$4&lt;'2.1 Kraftwerk allgemein'!$F$16,0,
IF(DB$4='2.1 Kraftwerk allgemein'!$F$16,'2.5 CAPEX'!$J14/$F11,
IF(DB$4&lt;'2.1 Kraftwerk allgemein'!$F$16+$F11,
('2.5 CAPEX'!$J14+SUM(OFFSET('2.5 CAPEX'!DG14,0,-MIN(MAX($F11-1-('2.1 Kraftwerk allgemein'!$F$16-'2.1 Kraftwerk allgemein'!$F$15+1),0),COLUMN(CS11)-1-('2.1 Kraftwerk allgemein'!$F$16-'2.1 Kraftwerk allgemein'!$F$15+1)),1,MIN(MAX($F11-('2.1 Kraftwerk allgemein'!$F$16-'2.1 Kraftwerk allgemein'!$F$15+1),1),COLUMN(CS11)-('2.1 Kraftwerk allgemein'!$F$16-'2.1 Kraftwerk allgemein'!$F$15+1)))))/$F11,
SUM(OFFSET('2.5 CAPEX'!DG14,0,-MIN($F11-1,COLUMN(CS11)-1),1,MIN($F11,COLUMN(CS11))))/$F11)))))),
IF(OR(ISNUMBER($D11)=FALSE,$F11=""),"",
IF(AND('2.5 CAPEX'!$L14&lt;&gt;"x",'2.5 CAPEX'!$M14&lt;&gt;"x"),0,
IF($F11=0,0,
IF(DB$4&lt;'2.1 Kraftwerk allgemein'!$F$16,0,
IF(DB$4='2.1 Kraftwerk allgemein'!$F$16,'2.5 CAPEX'!$J14/$F11,
IF(DB$4&lt;'2.1 Kraftwerk allgemein'!$F$16+$F11,
('2.5 CAPEX'!$J14+SUM(OFFSET('2.5 CAPEX'!DG14,0,-MIN(MAX($F11-1-('2.1 Kraftwerk allgemein'!$F$16-'1.1 Allgemein'!$I$22+1),0),COLUMN(CS11)-1-('2.1 Kraftwerk allgemein'!$F$16-'1.1 Allgemein'!$I$22+1)),1,MIN(MAX($F11-('2.1 Kraftwerk allgemein'!$F$16-'1.1 Allgemein'!$I$22+1),1),COLUMN(CS11)-('2.1 Kraftwerk allgemein'!$F$16-'1.1 Allgemein'!$I$22+1)))))/$F11,
SUM(OFFSET('2.5 CAPEX'!DG14,0,-MIN($F11-1,COLUMN(CS11)-1),1,MIN($F11,COLUMN(CS11))))/$F11)))))))</f>
        <v>0</v>
      </c>
      <c r="DC11" s="199">
        <f ca="1">IF('2.1 Kraftwerk allgemein'!$F$15&lt;'1.1 Allgemein'!$I$22,
IF(OR(ISNUMBER($D11)=FALSE,$F11=""),"",
IF(AND('2.5 CAPEX'!$L14&lt;&gt;"x",'2.5 CAPEX'!$M14&lt;&gt;"x"),0,
IF($F11=0,0,
IF(DC$4&lt;'2.1 Kraftwerk allgemein'!$F$16,0,
IF(DC$4='2.1 Kraftwerk allgemein'!$F$16,'2.5 CAPEX'!$J14/$F11,
IF(DC$4&lt;'2.1 Kraftwerk allgemein'!$F$16+$F11,
('2.5 CAPEX'!$J14+SUM(OFFSET('2.5 CAPEX'!DH14,0,-MIN(MAX($F11-1-('2.1 Kraftwerk allgemein'!$F$16-'2.1 Kraftwerk allgemein'!$F$15+1),0),COLUMN(CT11)-1-('2.1 Kraftwerk allgemein'!$F$16-'2.1 Kraftwerk allgemein'!$F$15+1)),1,MIN(MAX($F11-('2.1 Kraftwerk allgemein'!$F$16-'2.1 Kraftwerk allgemein'!$F$15+1),1),COLUMN(CT11)-('2.1 Kraftwerk allgemein'!$F$16-'2.1 Kraftwerk allgemein'!$F$15+1)))))/$F11,
SUM(OFFSET('2.5 CAPEX'!DH14,0,-MIN($F11-1,COLUMN(CT11)-1),1,MIN($F11,COLUMN(CT11))))/$F11)))))),
IF(OR(ISNUMBER($D11)=FALSE,$F11=""),"",
IF(AND('2.5 CAPEX'!$L14&lt;&gt;"x",'2.5 CAPEX'!$M14&lt;&gt;"x"),0,
IF($F11=0,0,
IF(DC$4&lt;'2.1 Kraftwerk allgemein'!$F$16,0,
IF(DC$4='2.1 Kraftwerk allgemein'!$F$16,'2.5 CAPEX'!$J14/$F11,
IF(DC$4&lt;'2.1 Kraftwerk allgemein'!$F$16+$F11,
('2.5 CAPEX'!$J14+SUM(OFFSET('2.5 CAPEX'!DH14,0,-MIN(MAX($F11-1-('2.1 Kraftwerk allgemein'!$F$16-'1.1 Allgemein'!$I$22+1),0),COLUMN(CT11)-1-('2.1 Kraftwerk allgemein'!$F$16-'1.1 Allgemein'!$I$22+1)),1,MIN(MAX($F11-('2.1 Kraftwerk allgemein'!$F$16-'1.1 Allgemein'!$I$22+1),1),COLUMN(CT11)-('2.1 Kraftwerk allgemein'!$F$16-'1.1 Allgemein'!$I$22+1)))))/$F11,
SUM(OFFSET('2.5 CAPEX'!DH14,0,-MIN($F11-1,COLUMN(CT11)-1),1,MIN($F11,COLUMN(CT11))))/$F11)))))))</f>
        <v>0</v>
      </c>
      <c r="DD11" s="199">
        <f ca="1">IF('2.1 Kraftwerk allgemein'!$F$15&lt;'1.1 Allgemein'!$I$22,
IF(OR(ISNUMBER($D11)=FALSE,$F11=""),"",
IF(AND('2.5 CAPEX'!$L14&lt;&gt;"x",'2.5 CAPEX'!$M14&lt;&gt;"x"),0,
IF($F11=0,0,
IF(DD$4&lt;'2.1 Kraftwerk allgemein'!$F$16,0,
IF(DD$4='2.1 Kraftwerk allgemein'!$F$16,'2.5 CAPEX'!$J14/$F11,
IF(DD$4&lt;'2.1 Kraftwerk allgemein'!$F$16+$F11,
('2.5 CAPEX'!$J14+SUM(OFFSET('2.5 CAPEX'!DI14,0,-MIN(MAX($F11-1-('2.1 Kraftwerk allgemein'!$F$16-'2.1 Kraftwerk allgemein'!$F$15+1),0),COLUMN(CU11)-1-('2.1 Kraftwerk allgemein'!$F$16-'2.1 Kraftwerk allgemein'!$F$15+1)),1,MIN(MAX($F11-('2.1 Kraftwerk allgemein'!$F$16-'2.1 Kraftwerk allgemein'!$F$15+1),1),COLUMN(CU11)-('2.1 Kraftwerk allgemein'!$F$16-'2.1 Kraftwerk allgemein'!$F$15+1)))))/$F11,
SUM(OFFSET('2.5 CAPEX'!DI14,0,-MIN($F11-1,COLUMN(CU11)-1),1,MIN($F11,COLUMN(CU11))))/$F11)))))),
IF(OR(ISNUMBER($D11)=FALSE,$F11=""),"",
IF(AND('2.5 CAPEX'!$L14&lt;&gt;"x",'2.5 CAPEX'!$M14&lt;&gt;"x"),0,
IF($F11=0,0,
IF(DD$4&lt;'2.1 Kraftwerk allgemein'!$F$16,0,
IF(DD$4='2.1 Kraftwerk allgemein'!$F$16,'2.5 CAPEX'!$J14/$F11,
IF(DD$4&lt;'2.1 Kraftwerk allgemein'!$F$16+$F11,
('2.5 CAPEX'!$J14+SUM(OFFSET('2.5 CAPEX'!DI14,0,-MIN(MAX($F11-1-('2.1 Kraftwerk allgemein'!$F$16-'1.1 Allgemein'!$I$22+1),0),COLUMN(CU11)-1-('2.1 Kraftwerk allgemein'!$F$16-'1.1 Allgemein'!$I$22+1)),1,MIN(MAX($F11-('2.1 Kraftwerk allgemein'!$F$16-'1.1 Allgemein'!$I$22+1),1),COLUMN(CU11)-('2.1 Kraftwerk allgemein'!$F$16-'1.1 Allgemein'!$I$22+1)))))/$F11,
SUM(OFFSET('2.5 CAPEX'!DI14,0,-MIN($F11-1,COLUMN(CU11)-1),1,MIN($F11,COLUMN(CU11))))/$F11)))))))</f>
        <v>0</v>
      </c>
      <c r="DE11" s="199">
        <f ca="1">IF('2.1 Kraftwerk allgemein'!$F$15&lt;'1.1 Allgemein'!$I$22,
IF(OR(ISNUMBER($D11)=FALSE,$F11=""),"",
IF(AND('2.5 CAPEX'!$L14&lt;&gt;"x",'2.5 CAPEX'!$M14&lt;&gt;"x"),0,
IF($F11=0,0,
IF(DE$4&lt;'2.1 Kraftwerk allgemein'!$F$16,0,
IF(DE$4='2.1 Kraftwerk allgemein'!$F$16,'2.5 CAPEX'!$J14/$F11,
IF(DE$4&lt;'2.1 Kraftwerk allgemein'!$F$16+$F11,
('2.5 CAPEX'!$J14+SUM(OFFSET('2.5 CAPEX'!DJ14,0,-MIN(MAX($F11-1-('2.1 Kraftwerk allgemein'!$F$16-'2.1 Kraftwerk allgemein'!$F$15+1),0),COLUMN(CV11)-1-('2.1 Kraftwerk allgemein'!$F$16-'2.1 Kraftwerk allgemein'!$F$15+1)),1,MIN(MAX($F11-('2.1 Kraftwerk allgemein'!$F$16-'2.1 Kraftwerk allgemein'!$F$15+1),1),COLUMN(CV11)-('2.1 Kraftwerk allgemein'!$F$16-'2.1 Kraftwerk allgemein'!$F$15+1)))))/$F11,
SUM(OFFSET('2.5 CAPEX'!DJ14,0,-MIN($F11-1,COLUMN(CV11)-1),1,MIN($F11,COLUMN(CV11))))/$F11)))))),
IF(OR(ISNUMBER($D11)=FALSE,$F11=""),"",
IF(AND('2.5 CAPEX'!$L14&lt;&gt;"x",'2.5 CAPEX'!$M14&lt;&gt;"x"),0,
IF($F11=0,0,
IF(DE$4&lt;'2.1 Kraftwerk allgemein'!$F$16,0,
IF(DE$4='2.1 Kraftwerk allgemein'!$F$16,'2.5 CAPEX'!$J14/$F11,
IF(DE$4&lt;'2.1 Kraftwerk allgemein'!$F$16+$F11,
('2.5 CAPEX'!$J14+SUM(OFFSET('2.5 CAPEX'!DJ14,0,-MIN(MAX($F11-1-('2.1 Kraftwerk allgemein'!$F$16-'1.1 Allgemein'!$I$22+1),0),COLUMN(CV11)-1-('2.1 Kraftwerk allgemein'!$F$16-'1.1 Allgemein'!$I$22+1)),1,MIN(MAX($F11-('2.1 Kraftwerk allgemein'!$F$16-'1.1 Allgemein'!$I$22+1),1),COLUMN(CV11)-('2.1 Kraftwerk allgemein'!$F$16-'1.1 Allgemein'!$I$22+1)))))/$F11,
SUM(OFFSET('2.5 CAPEX'!DJ14,0,-MIN($F11-1,COLUMN(CV11)-1),1,MIN($F11,COLUMN(CV11))))/$F11)))))))</f>
        <v>0</v>
      </c>
      <c r="DF11" s="199">
        <f ca="1">IF('2.1 Kraftwerk allgemein'!$F$15&lt;'1.1 Allgemein'!$I$22,
IF(OR(ISNUMBER($D11)=FALSE,$F11=""),"",
IF(AND('2.5 CAPEX'!$L14&lt;&gt;"x",'2.5 CAPEX'!$M14&lt;&gt;"x"),0,
IF($F11=0,0,
IF(DF$4&lt;'2.1 Kraftwerk allgemein'!$F$16,0,
IF(DF$4='2.1 Kraftwerk allgemein'!$F$16,'2.5 CAPEX'!$J14/$F11,
IF(DF$4&lt;'2.1 Kraftwerk allgemein'!$F$16+$F11,
('2.5 CAPEX'!$J14+SUM(OFFSET('2.5 CAPEX'!DK14,0,-MIN(MAX($F11-1-('2.1 Kraftwerk allgemein'!$F$16-'2.1 Kraftwerk allgemein'!$F$15+1),0),COLUMN(CW11)-1-('2.1 Kraftwerk allgemein'!$F$16-'2.1 Kraftwerk allgemein'!$F$15+1)),1,MIN(MAX($F11-('2.1 Kraftwerk allgemein'!$F$16-'2.1 Kraftwerk allgemein'!$F$15+1),1),COLUMN(CW11)-('2.1 Kraftwerk allgemein'!$F$16-'2.1 Kraftwerk allgemein'!$F$15+1)))))/$F11,
SUM(OFFSET('2.5 CAPEX'!DK14,0,-MIN($F11-1,COLUMN(CW11)-1),1,MIN($F11,COLUMN(CW11))))/$F11)))))),
IF(OR(ISNUMBER($D11)=FALSE,$F11=""),"",
IF(AND('2.5 CAPEX'!$L14&lt;&gt;"x",'2.5 CAPEX'!$M14&lt;&gt;"x"),0,
IF($F11=0,0,
IF(DF$4&lt;'2.1 Kraftwerk allgemein'!$F$16,0,
IF(DF$4='2.1 Kraftwerk allgemein'!$F$16,'2.5 CAPEX'!$J14/$F11,
IF(DF$4&lt;'2.1 Kraftwerk allgemein'!$F$16+$F11,
('2.5 CAPEX'!$J14+SUM(OFFSET('2.5 CAPEX'!DK14,0,-MIN(MAX($F11-1-('2.1 Kraftwerk allgemein'!$F$16-'1.1 Allgemein'!$I$22+1),0),COLUMN(CW11)-1-('2.1 Kraftwerk allgemein'!$F$16-'1.1 Allgemein'!$I$22+1)),1,MIN(MAX($F11-('2.1 Kraftwerk allgemein'!$F$16-'1.1 Allgemein'!$I$22+1),1),COLUMN(CW11)-('2.1 Kraftwerk allgemein'!$F$16-'1.1 Allgemein'!$I$22+1)))))/$F11,
SUM(OFFSET('2.5 CAPEX'!DK14,0,-MIN($F11-1,COLUMN(CW11)-1),1,MIN($F11,COLUMN(CW11))))/$F11)))))))</f>
        <v>0</v>
      </c>
    </row>
    <row r="12" spans="1:110" s="200" customFormat="1" ht="14" x14ac:dyDescent="0.3">
      <c r="A12" s="104"/>
      <c r="B12" s="104"/>
      <c r="C12" s="154"/>
      <c r="D12" s="191">
        <f>IF('2.5 CAPEX'!D15&lt;&gt;"",'2.5 CAPEX'!D15,"")</f>
        <v>101</v>
      </c>
      <c r="E12" s="191" t="str">
        <f>IF('2.5 CAPEX'!E15&lt;&gt;"",'2.5 CAPEX'!E15,"")</f>
        <v>Stützen, Tragstruktur</v>
      </c>
      <c r="F12" s="196">
        <f>IF('2.5 CAPEX'!F15&lt;&gt;"",'2.5 CAPEX'!F15,"")</f>
        <v>50</v>
      </c>
      <c r="G12" s="197">
        <f ca="1">IF(ISNUMBER(D12)=FALSE,"",INDEX('2.5 CAPEX'!$H:$H,MATCH('3.1 Abschreibung'!$D12,'2.5 CAPEX'!$D:$D,0))+INDEX('2.5 CAPEX'!$J:$J,MATCH('3.1 Abschreibung'!$D12,'2.5 CAPEX'!$D:$D,0)))</f>
        <v>0</v>
      </c>
      <c r="H12" s="197"/>
      <c r="I12" s="198">
        <v>0</v>
      </c>
      <c r="J12" s="199">
        <f ca="1">IF('2.1 Kraftwerk allgemein'!$F$15&lt;'1.1 Allgemein'!$I$22,
IF(OR(ISNUMBER($D12)=FALSE,$F12=""),"",
IF(AND('2.5 CAPEX'!$L15&lt;&gt;"x",'2.5 CAPEX'!$M15&lt;&gt;"x"),0,
IF($F12=0,0,
IF(J$4&lt;'2.1 Kraftwerk allgemein'!$F$16,0,
IF(J$4='2.1 Kraftwerk allgemein'!$F$16,'2.5 CAPEX'!$J15/$F12,
IF(J$4&lt;'2.1 Kraftwerk allgemein'!$F$16+$F12,
('2.5 CAPEX'!$J15+SUM(OFFSET('2.5 CAPEX'!O15,0,-MIN(MAX($F12-1-('2.1 Kraftwerk allgemein'!$F$16-'2.1 Kraftwerk allgemein'!$F$15+1),0),COLUMN(A12)-1-('2.1 Kraftwerk allgemein'!$F$16-'2.1 Kraftwerk allgemein'!$F$15+1)),1,MIN(MAX($F12-('2.1 Kraftwerk allgemein'!$F$16-'2.1 Kraftwerk allgemein'!$F$15+1),1),COLUMN(A12)-('2.1 Kraftwerk allgemein'!$F$16-'2.1 Kraftwerk allgemein'!$F$15+1)))))/$F12,
SUM(OFFSET('2.5 CAPEX'!O15,0,-MIN($F12-1,COLUMN(A12)-1),1,MIN($F12,COLUMN(A12))))/$F12)))))),
IF(OR(ISNUMBER($D12)=FALSE,$F12=""),"",
IF(AND('2.5 CAPEX'!$L15&lt;&gt;"x",'2.5 CAPEX'!$M15&lt;&gt;"x"),0,
IF($F12=0,0,
IF(J$4&lt;'2.1 Kraftwerk allgemein'!$F$16,0,
IF(J$4='2.1 Kraftwerk allgemein'!$F$16,'2.5 CAPEX'!$J15/$F12,
IF(J$4&lt;'2.1 Kraftwerk allgemein'!$F$16+$F12,
('2.5 CAPEX'!$J15+SUM(OFFSET('2.5 CAPEX'!O15,0,-MIN(MAX($F12-1-('2.1 Kraftwerk allgemein'!$F$16-'1.1 Allgemein'!$I$22+1),0),COLUMN(A12)-1-('2.1 Kraftwerk allgemein'!$F$16-'1.1 Allgemein'!$I$22+1)),1,MIN(MAX($F12-('2.1 Kraftwerk allgemein'!$F$16-'1.1 Allgemein'!$I$22+1),1),COLUMN(A12)-('2.1 Kraftwerk allgemein'!$F$16-'1.1 Allgemein'!$I$22+1)))))/$F12,
SUM(OFFSET('2.5 CAPEX'!O15,0,-MIN($F12-1,COLUMN(A12)-1),1,MIN($F12,COLUMN(A12))))/$F12)))))))</f>
        <v>0</v>
      </c>
      <c r="K12" s="199">
        <f ca="1">IF('2.1 Kraftwerk allgemein'!$F$15&lt;'1.1 Allgemein'!$I$22,
IF(OR(ISNUMBER($D12)=FALSE,$F12=""),"",
IF(AND('2.5 CAPEX'!$L15&lt;&gt;"x",'2.5 CAPEX'!$M15&lt;&gt;"x"),0,
IF($F12=0,0,
IF(K$4&lt;'2.1 Kraftwerk allgemein'!$F$16,0,
IF(K$4='2.1 Kraftwerk allgemein'!$F$16,'2.5 CAPEX'!$J15/$F12,
IF(K$4&lt;'2.1 Kraftwerk allgemein'!$F$16+$F12,
('2.5 CAPEX'!$J15+SUM(OFFSET('2.5 CAPEX'!P15,0,-MIN(MAX($F12-1-('2.1 Kraftwerk allgemein'!$F$16-'2.1 Kraftwerk allgemein'!$F$15+1),0),COLUMN(B12)-1-('2.1 Kraftwerk allgemein'!$F$16-'2.1 Kraftwerk allgemein'!$F$15+1)),1,MIN(MAX($F12-('2.1 Kraftwerk allgemein'!$F$16-'2.1 Kraftwerk allgemein'!$F$15+1),1),COLUMN(B12)-('2.1 Kraftwerk allgemein'!$F$16-'2.1 Kraftwerk allgemein'!$F$15+1)))))/$F12,
SUM(OFFSET('2.5 CAPEX'!P15,0,-MIN($F12-1,COLUMN(B12)-1),1,MIN($F12,COLUMN(B12))))/$F12)))))),
IF(OR(ISNUMBER($D12)=FALSE,$F12=""),"",
IF(AND('2.5 CAPEX'!$L15&lt;&gt;"x",'2.5 CAPEX'!$M15&lt;&gt;"x"),0,
IF($F12=0,0,
IF(K$4&lt;'2.1 Kraftwerk allgemein'!$F$16,0,
IF(K$4='2.1 Kraftwerk allgemein'!$F$16,'2.5 CAPEX'!$J15/$F12,
IF(K$4&lt;'2.1 Kraftwerk allgemein'!$F$16+$F12,
('2.5 CAPEX'!$J15+SUM(OFFSET('2.5 CAPEX'!P15,0,-MIN(MAX($F12-1-('2.1 Kraftwerk allgemein'!$F$16-'1.1 Allgemein'!$I$22+1),0),COLUMN(B12)-1-('2.1 Kraftwerk allgemein'!$F$16-'1.1 Allgemein'!$I$22+1)),1,MIN(MAX($F12-('2.1 Kraftwerk allgemein'!$F$16-'1.1 Allgemein'!$I$22+1),1),COLUMN(B12)-('2.1 Kraftwerk allgemein'!$F$16-'1.1 Allgemein'!$I$22+1)))))/$F12,
SUM(OFFSET('2.5 CAPEX'!P15,0,-MIN($F12-1,COLUMN(B12)-1),1,MIN($F12,COLUMN(B12))))/$F12)))))))</f>
        <v>0</v>
      </c>
      <c r="L12" s="199">
        <f ca="1">IF('2.1 Kraftwerk allgemein'!$F$15&lt;'1.1 Allgemein'!$I$22,
IF(OR(ISNUMBER($D12)=FALSE,$F12=""),"",
IF(AND('2.5 CAPEX'!$L15&lt;&gt;"x",'2.5 CAPEX'!$M15&lt;&gt;"x"),0,
IF($F12=0,0,
IF(L$4&lt;'2.1 Kraftwerk allgemein'!$F$16,0,
IF(L$4='2.1 Kraftwerk allgemein'!$F$16,'2.5 CAPEX'!$J15/$F12,
IF(L$4&lt;'2.1 Kraftwerk allgemein'!$F$16+$F12,
('2.5 CAPEX'!$J15+SUM(OFFSET('2.5 CAPEX'!Q15,0,-MIN(MAX($F12-1-('2.1 Kraftwerk allgemein'!$F$16-'2.1 Kraftwerk allgemein'!$F$15+1),0),COLUMN(C12)-1-('2.1 Kraftwerk allgemein'!$F$16-'2.1 Kraftwerk allgemein'!$F$15+1)),1,MIN(MAX($F12-('2.1 Kraftwerk allgemein'!$F$16-'2.1 Kraftwerk allgemein'!$F$15+1),1),COLUMN(C12)-('2.1 Kraftwerk allgemein'!$F$16-'2.1 Kraftwerk allgemein'!$F$15+1)))))/$F12,
SUM(OFFSET('2.5 CAPEX'!Q15,0,-MIN($F12-1,COLUMN(C12)-1),1,MIN($F12,COLUMN(C12))))/$F12)))))),
IF(OR(ISNUMBER($D12)=FALSE,$F12=""),"",
IF(AND('2.5 CAPEX'!$L15&lt;&gt;"x",'2.5 CAPEX'!$M15&lt;&gt;"x"),0,
IF($F12=0,0,
IF(L$4&lt;'2.1 Kraftwerk allgemein'!$F$16,0,
IF(L$4='2.1 Kraftwerk allgemein'!$F$16,'2.5 CAPEX'!$J15/$F12,
IF(L$4&lt;'2.1 Kraftwerk allgemein'!$F$16+$F12,
('2.5 CAPEX'!$J15+SUM(OFFSET('2.5 CAPEX'!Q15,0,-MIN(MAX($F12-1-('2.1 Kraftwerk allgemein'!$F$16-'1.1 Allgemein'!$I$22+1),0),COLUMN(C12)-1-('2.1 Kraftwerk allgemein'!$F$16-'1.1 Allgemein'!$I$22+1)),1,MIN(MAX($F12-('2.1 Kraftwerk allgemein'!$F$16-'1.1 Allgemein'!$I$22+1),1),COLUMN(C12)-('2.1 Kraftwerk allgemein'!$F$16-'1.1 Allgemein'!$I$22+1)))))/$F12,
SUM(OFFSET('2.5 CAPEX'!Q15,0,-MIN($F12-1,COLUMN(C12)-1),1,MIN($F12,COLUMN(C12))))/$F12)))))))</f>
        <v>0</v>
      </c>
      <c r="M12" s="199">
        <f ca="1">IF('2.1 Kraftwerk allgemein'!$F$15&lt;'1.1 Allgemein'!$I$22,
IF(OR(ISNUMBER($D12)=FALSE,$F12=""),"",
IF(AND('2.5 CAPEX'!$L15&lt;&gt;"x",'2.5 CAPEX'!$M15&lt;&gt;"x"),0,
IF($F12=0,0,
IF(M$4&lt;'2.1 Kraftwerk allgemein'!$F$16,0,
IF(M$4='2.1 Kraftwerk allgemein'!$F$16,'2.5 CAPEX'!$J15/$F12,
IF(M$4&lt;'2.1 Kraftwerk allgemein'!$F$16+$F12,
('2.5 CAPEX'!$J15+SUM(OFFSET('2.5 CAPEX'!R15,0,-MIN(MAX($F12-1-('2.1 Kraftwerk allgemein'!$F$16-'2.1 Kraftwerk allgemein'!$F$15+1),0),COLUMN(D12)-1-('2.1 Kraftwerk allgemein'!$F$16-'2.1 Kraftwerk allgemein'!$F$15+1)),1,MIN(MAX($F12-('2.1 Kraftwerk allgemein'!$F$16-'2.1 Kraftwerk allgemein'!$F$15+1),1),COLUMN(D12)-('2.1 Kraftwerk allgemein'!$F$16-'2.1 Kraftwerk allgemein'!$F$15+1)))))/$F12,
SUM(OFFSET('2.5 CAPEX'!R15,0,-MIN($F12-1,COLUMN(D12)-1),1,MIN($F12,COLUMN(D12))))/$F12)))))),
IF(OR(ISNUMBER($D12)=FALSE,$F12=""),"",
IF(AND('2.5 CAPEX'!$L15&lt;&gt;"x",'2.5 CAPEX'!$M15&lt;&gt;"x"),0,
IF($F12=0,0,
IF(M$4&lt;'2.1 Kraftwerk allgemein'!$F$16,0,
IF(M$4='2.1 Kraftwerk allgemein'!$F$16,'2.5 CAPEX'!$J15/$F12,
IF(M$4&lt;'2.1 Kraftwerk allgemein'!$F$16+$F12,
('2.5 CAPEX'!$J15+SUM(OFFSET('2.5 CAPEX'!R15,0,-MIN(MAX($F12-1-('2.1 Kraftwerk allgemein'!$F$16-'1.1 Allgemein'!$I$22+1),0),COLUMN(D12)-1-('2.1 Kraftwerk allgemein'!$F$16-'1.1 Allgemein'!$I$22+1)),1,MIN(MAX($F12-('2.1 Kraftwerk allgemein'!$F$16-'1.1 Allgemein'!$I$22+1),1),COLUMN(D12)-('2.1 Kraftwerk allgemein'!$F$16-'1.1 Allgemein'!$I$22+1)))))/$F12,
SUM(OFFSET('2.5 CAPEX'!R15,0,-MIN($F12-1,COLUMN(D12)-1),1,MIN($F12,COLUMN(D12))))/$F12)))))))</f>
        <v>0</v>
      </c>
      <c r="N12" s="199">
        <f ca="1">IF('2.1 Kraftwerk allgemein'!$F$15&lt;'1.1 Allgemein'!$I$22,
IF(OR(ISNUMBER($D12)=FALSE,$F12=""),"",
IF(AND('2.5 CAPEX'!$L15&lt;&gt;"x",'2.5 CAPEX'!$M15&lt;&gt;"x"),0,
IF($F12=0,0,
IF(N$4&lt;'2.1 Kraftwerk allgemein'!$F$16,0,
IF(N$4='2.1 Kraftwerk allgemein'!$F$16,'2.5 CAPEX'!$J15/$F12,
IF(N$4&lt;'2.1 Kraftwerk allgemein'!$F$16+$F12,
('2.5 CAPEX'!$J15+SUM(OFFSET('2.5 CAPEX'!S15,0,-MIN(MAX($F12-1-('2.1 Kraftwerk allgemein'!$F$16-'2.1 Kraftwerk allgemein'!$F$15+1),0),COLUMN(E12)-1-('2.1 Kraftwerk allgemein'!$F$16-'2.1 Kraftwerk allgemein'!$F$15+1)),1,MIN(MAX($F12-('2.1 Kraftwerk allgemein'!$F$16-'2.1 Kraftwerk allgemein'!$F$15+1),1),COLUMN(E12)-('2.1 Kraftwerk allgemein'!$F$16-'2.1 Kraftwerk allgemein'!$F$15+1)))))/$F12,
SUM(OFFSET('2.5 CAPEX'!S15,0,-MIN($F12-1,COLUMN(E12)-1),1,MIN($F12,COLUMN(E12))))/$F12)))))),
IF(OR(ISNUMBER($D12)=FALSE,$F12=""),"",
IF(AND('2.5 CAPEX'!$L15&lt;&gt;"x",'2.5 CAPEX'!$M15&lt;&gt;"x"),0,
IF($F12=0,0,
IF(N$4&lt;'2.1 Kraftwerk allgemein'!$F$16,0,
IF(N$4='2.1 Kraftwerk allgemein'!$F$16,'2.5 CAPEX'!$J15/$F12,
IF(N$4&lt;'2.1 Kraftwerk allgemein'!$F$16+$F12,
('2.5 CAPEX'!$J15+SUM(OFFSET('2.5 CAPEX'!S15,0,-MIN(MAX($F12-1-('2.1 Kraftwerk allgemein'!$F$16-'1.1 Allgemein'!$I$22+1),0),COLUMN(E12)-1-('2.1 Kraftwerk allgemein'!$F$16-'1.1 Allgemein'!$I$22+1)),1,MIN(MAX($F12-('2.1 Kraftwerk allgemein'!$F$16-'1.1 Allgemein'!$I$22+1),1),COLUMN(E12)-('2.1 Kraftwerk allgemein'!$F$16-'1.1 Allgemein'!$I$22+1)))))/$F12,
SUM(OFFSET('2.5 CAPEX'!S15,0,-MIN($F12-1,COLUMN(E12)-1),1,MIN($F12,COLUMN(E12))))/$F12)))))))</f>
        <v>0</v>
      </c>
      <c r="O12" s="199">
        <f ca="1">IF('2.1 Kraftwerk allgemein'!$F$15&lt;'1.1 Allgemein'!$I$22,
IF(OR(ISNUMBER($D12)=FALSE,$F12=""),"",
IF(AND('2.5 CAPEX'!$L15&lt;&gt;"x",'2.5 CAPEX'!$M15&lt;&gt;"x"),0,
IF($F12=0,0,
IF(O$4&lt;'2.1 Kraftwerk allgemein'!$F$16,0,
IF(O$4='2.1 Kraftwerk allgemein'!$F$16,'2.5 CAPEX'!$J15/$F12,
IF(O$4&lt;'2.1 Kraftwerk allgemein'!$F$16+$F12,
('2.5 CAPEX'!$J15+SUM(OFFSET('2.5 CAPEX'!T15,0,-MIN(MAX($F12-1-('2.1 Kraftwerk allgemein'!$F$16-'2.1 Kraftwerk allgemein'!$F$15+1),0),COLUMN(F12)-1-('2.1 Kraftwerk allgemein'!$F$16-'2.1 Kraftwerk allgemein'!$F$15+1)),1,MIN(MAX($F12-('2.1 Kraftwerk allgemein'!$F$16-'2.1 Kraftwerk allgemein'!$F$15+1),1),COLUMN(F12)-('2.1 Kraftwerk allgemein'!$F$16-'2.1 Kraftwerk allgemein'!$F$15+1)))))/$F12,
SUM(OFFSET('2.5 CAPEX'!T15,0,-MIN($F12-1,COLUMN(F12)-1),1,MIN($F12,COLUMN(F12))))/$F12)))))),
IF(OR(ISNUMBER($D12)=FALSE,$F12=""),"",
IF(AND('2.5 CAPEX'!$L15&lt;&gt;"x",'2.5 CAPEX'!$M15&lt;&gt;"x"),0,
IF($F12=0,0,
IF(O$4&lt;'2.1 Kraftwerk allgemein'!$F$16,0,
IF(O$4='2.1 Kraftwerk allgemein'!$F$16,'2.5 CAPEX'!$J15/$F12,
IF(O$4&lt;'2.1 Kraftwerk allgemein'!$F$16+$F12,
('2.5 CAPEX'!$J15+SUM(OFFSET('2.5 CAPEX'!T15,0,-MIN(MAX($F12-1-('2.1 Kraftwerk allgemein'!$F$16-'1.1 Allgemein'!$I$22+1),0),COLUMN(F12)-1-('2.1 Kraftwerk allgemein'!$F$16-'1.1 Allgemein'!$I$22+1)),1,MIN(MAX($F12-('2.1 Kraftwerk allgemein'!$F$16-'1.1 Allgemein'!$I$22+1),1),COLUMN(F12)-('2.1 Kraftwerk allgemein'!$F$16-'1.1 Allgemein'!$I$22+1)))))/$F12,
SUM(OFFSET('2.5 CAPEX'!T15,0,-MIN($F12-1,COLUMN(F12)-1),1,MIN($F12,COLUMN(F12))))/$F12)))))))</f>
        <v>0</v>
      </c>
      <c r="P12" s="199">
        <f ca="1">IF('2.1 Kraftwerk allgemein'!$F$15&lt;'1.1 Allgemein'!$I$22,
IF(OR(ISNUMBER($D12)=FALSE,$F12=""),"",
IF(AND('2.5 CAPEX'!$L15&lt;&gt;"x",'2.5 CAPEX'!$M15&lt;&gt;"x"),0,
IF($F12=0,0,
IF(P$4&lt;'2.1 Kraftwerk allgemein'!$F$16,0,
IF(P$4='2.1 Kraftwerk allgemein'!$F$16,'2.5 CAPEX'!$J15/$F12,
IF(P$4&lt;'2.1 Kraftwerk allgemein'!$F$16+$F12,
('2.5 CAPEX'!$J15+SUM(OFFSET('2.5 CAPEX'!U15,0,-MIN(MAX($F12-1-('2.1 Kraftwerk allgemein'!$F$16-'2.1 Kraftwerk allgemein'!$F$15+1),0),COLUMN(G12)-1-('2.1 Kraftwerk allgemein'!$F$16-'2.1 Kraftwerk allgemein'!$F$15+1)),1,MIN(MAX($F12-('2.1 Kraftwerk allgemein'!$F$16-'2.1 Kraftwerk allgemein'!$F$15+1),1),COLUMN(G12)-('2.1 Kraftwerk allgemein'!$F$16-'2.1 Kraftwerk allgemein'!$F$15+1)))))/$F12,
SUM(OFFSET('2.5 CAPEX'!U15,0,-MIN($F12-1,COLUMN(G12)-1),1,MIN($F12,COLUMN(G12))))/$F12)))))),
IF(OR(ISNUMBER($D12)=FALSE,$F12=""),"",
IF(AND('2.5 CAPEX'!$L15&lt;&gt;"x",'2.5 CAPEX'!$M15&lt;&gt;"x"),0,
IF($F12=0,0,
IF(P$4&lt;'2.1 Kraftwerk allgemein'!$F$16,0,
IF(P$4='2.1 Kraftwerk allgemein'!$F$16,'2.5 CAPEX'!$J15/$F12,
IF(P$4&lt;'2.1 Kraftwerk allgemein'!$F$16+$F12,
('2.5 CAPEX'!$J15+SUM(OFFSET('2.5 CAPEX'!U15,0,-MIN(MAX($F12-1-('2.1 Kraftwerk allgemein'!$F$16-'1.1 Allgemein'!$I$22+1),0),COLUMN(G12)-1-('2.1 Kraftwerk allgemein'!$F$16-'1.1 Allgemein'!$I$22+1)),1,MIN(MAX($F12-('2.1 Kraftwerk allgemein'!$F$16-'1.1 Allgemein'!$I$22+1),1),COLUMN(G12)-('2.1 Kraftwerk allgemein'!$F$16-'1.1 Allgemein'!$I$22+1)))))/$F12,
SUM(OFFSET('2.5 CAPEX'!U15,0,-MIN($F12-1,COLUMN(G12)-1),1,MIN($F12,COLUMN(G12))))/$F12)))))))</f>
        <v>0</v>
      </c>
      <c r="Q12" s="199">
        <f ca="1">IF('2.1 Kraftwerk allgemein'!$F$15&lt;'1.1 Allgemein'!$I$22,
IF(OR(ISNUMBER($D12)=FALSE,$F12=""),"",
IF(AND('2.5 CAPEX'!$L15&lt;&gt;"x",'2.5 CAPEX'!$M15&lt;&gt;"x"),0,
IF($F12=0,0,
IF(Q$4&lt;'2.1 Kraftwerk allgemein'!$F$16,0,
IF(Q$4='2.1 Kraftwerk allgemein'!$F$16,'2.5 CAPEX'!$J15/$F12,
IF(Q$4&lt;'2.1 Kraftwerk allgemein'!$F$16+$F12,
('2.5 CAPEX'!$J15+SUM(OFFSET('2.5 CAPEX'!V15,0,-MIN(MAX($F12-1-('2.1 Kraftwerk allgemein'!$F$16-'2.1 Kraftwerk allgemein'!$F$15+1),0),COLUMN(H12)-1-('2.1 Kraftwerk allgemein'!$F$16-'2.1 Kraftwerk allgemein'!$F$15+1)),1,MIN(MAX($F12-('2.1 Kraftwerk allgemein'!$F$16-'2.1 Kraftwerk allgemein'!$F$15+1),1),COLUMN(H12)-('2.1 Kraftwerk allgemein'!$F$16-'2.1 Kraftwerk allgemein'!$F$15+1)))))/$F12,
SUM(OFFSET('2.5 CAPEX'!V15,0,-MIN($F12-1,COLUMN(H12)-1),1,MIN($F12,COLUMN(H12))))/$F12)))))),
IF(OR(ISNUMBER($D12)=FALSE,$F12=""),"",
IF(AND('2.5 CAPEX'!$L15&lt;&gt;"x",'2.5 CAPEX'!$M15&lt;&gt;"x"),0,
IF($F12=0,0,
IF(Q$4&lt;'2.1 Kraftwerk allgemein'!$F$16,0,
IF(Q$4='2.1 Kraftwerk allgemein'!$F$16,'2.5 CAPEX'!$J15/$F12,
IF(Q$4&lt;'2.1 Kraftwerk allgemein'!$F$16+$F12,
('2.5 CAPEX'!$J15+SUM(OFFSET('2.5 CAPEX'!V15,0,-MIN(MAX($F12-1-('2.1 Kraftwerk allgemein'!$F$16-'1.1 Allgemein'!$I$22+1),0),COLUMN(H12)-1-('2.1 Kraftwerk allgemein'!$F$16-'1.1 Allgemein'!$I$22+1)),1,MIN(MAX($F12-('2.1 Kraftwerk allgemein'!$F$16-'1.1 Allgemein'!$I$22+1),1),COLUMN(H12)-('2.1 Kraftwerk allgemein'!$F$16-'1.1 Allgemein'!$I$22+1)))))/$F12,
SUM(OFFSET('2.5 CAPEX'!V15,0,-MIN($F12-1,COLUMN(H12)-1),1,MIN($F12,COLUMN(H12))))/$F12)))))))</f>
        <v>0</v>
      </c>
      <c r="R12" s="199">
        <f ca="1">IF('2.1 Kraftwerk allgemein'!$F$15&lt;'1.1 Allgemein'!$I$22,
IF(OR(ISNUMBER($D12)=FALSE,$F12=""),"",
IF(AND('2.5 CAPEX'!$L15&lt;&gt;"x",'2.5 CAPEX'!$M15&lt;&gt;"x"),0,
IF($F12=0,0,
IF(R$4&lt;'2.1 Kraftwerk allgemein'!$F$16,0,
IF(R$4='2.1 Kraftwerk allgemein'!$F$16,'2.5 CAPEX'!$J15/$F12,
IF(R$4&lt;'2.1 Kraftwerk allgemein'!$F$16+$F12,
('2.5 CAPEX'!$J15+SUM(OFFSET('2.5 CAPEX'!W15,0,-MIN(MAX($F12-1-('2.1 Kraftwerk allgemein'!$F$16-'2.1 Kraftwerk allgemein'!$F$15+1),0),COLUMN(I12)-1-('2.1 Kraftwerk allgemein'!$F$16-'2.1 Kraftwerk allgemein'!$F$15+1)),1,MIN(MAX($F12-('2.1 Kraftwerk allgemein'!$F$16-'2.1 Kraftwerk allgemein'!$F$15+1),1),COLUMN(I12)-('2.1 Kraftwerk allgemein'!$F$16-'2.1 Kraftwerk allgemein'!$F$15+1)))))/$F12,
SUM(OFFSET('2.5 CAPEX'!W15,0,-MIN($F12-1,COLUMN(I12)-1),1,MIN($F12,COLUMN(I12))))/$F12)))))),
IF(OR(ISNUMBER($D12)=FALSE,$F12=""),"",
IF(AND('2.5 CAPEX'!$L15&lt;&gt;"x",'2.5 CAPEX'!$M15&lt;&gt;"x"),0,
IF($F12=0,0,
IF(R$4&lt;'2.1 Kraftwerk allgemein'!$F$16,0,
IF(R$4='2.1 Kraftwerk allgemein'!$F$16,'2.5 CAPEX'!$J15/$F12,
IF(R$4&lt;'2.1 Kraftwerk allgemein'!$F$16+$F12,
('2.5 CAPEX'!$J15+SUM(OFFSET('2.5 CAPEX'!W15,0,-MIN(MAX($F12-1-('2.1 Kraftwerk allgemein'!$F$16-'1.1 Allgemein'!$I$22+1),0),COLUMN(I12)-1-('2.1 Kraftwerk allgemein'!$F$16-'1.1 Allgemein'!$I$22+1)),1,MIN(MAX($F12-('2.1 Kraftwerk allgemein'!$F$16-'1.1 Allgemein'!$I$22+1),1),COLUMN(I12)-('2.1 Kraftwerk allgemein'!$F$16-'1.1 Allgemein'!$I$22+1)))))/$F12,
SUM(OFFSET('2.5 CAPEX'!W15,0,-MIN($F12-1,COLUMN(I12)-1),1,MIN($F12,COLUMN(I12))))/$F12)))))))</f>
        <v>0</v>
      </c>
      <c r="S12" s="199">
        <f ca="1">IF('2.1 Kraftwerk allgemein'!$F$15&lt;'1.1 Allgemein'!$I$22,
IF(OR(ISNUMBER($D12)=FALSE,$F12=""),"",
IF(AND('2.5 CAPEX'!$L15&lt;&gt;"x",'2.5 CAPEX'!$M15&lt;&gt;"x"),0,
IF($F12=0,0,
IF(S$4&lt;'2.1 Kraftwerk allgemein'!$F$16,0,
IF(S$4='2.1 Kraftwerk allgemein'!$F$16,'2.5 CAPEX'!$J15/$F12,
IF(S$4&lt;'2.1 Kraftwerk allgemein'!$F$16+$F12,
('2.5 CAPEX'!$J15+SUM(OFFSET('2.5 CAPEX'!X15,0,-MIN(MAX($F12-1-('2.1 Kraftwerk allgemein'!$F$16-'2.1 Kraftwerk allgemein'!$F$15+1),0),COLUMN(J12)-1-('2.1 Kraftwerk allgemein'!$F$16-'2.1 Kraftwerk allgemein'!$F$15+1)),1,MIN(MAX($F12-('2.1 Kraftwerk allgemein'!$F$16-'2.1 Kraftwerk allgemein'!$F$15+1),1),COLUMN(J12)-('2.1 Kraftwerk allgemein'!$F$16-'2.1 Kraftwerk allgemein'!$F$15+1)))))/$F12,
SUM(OFFSET('2.5 CAPEX'!X15,0,-MIN($F12-1,COLUMN(J12)-1),1,MIN($F12,COLUMN(J12))))/$F12)))))),
IF(OR(ISNUMBER($D12)=FALSE,$F12=""),"",
IF(AND('2.5 CAPEX'!$L15&lt;&gt;"x",'2.5 CAPEX'!$M15&lt;&gt;"x"),0,
IF($F12=0,0,
IF(S$4&lt;'2.1 Kraftwerk allgemein'!$F$16,0,
IF(S$4='2.1 Kraftwerk allgemein'!$F$16,'2.5 CAPEX'!$J15/$F12,
IF(S$4&lt;'2.1 Kraftwerk allgemein'!$F$16+$F12,
('2.5 CAPEX'!$J15+SUM(OFFSET('2.5 CAPEX'!X15,0,-MIN(MAX($F12-1-('2.1 Kraftwerk allgemein'!$F$16-'1.1 Allgemein'!$I$22+1),0),COLUMN(J12)-1-('2.1 Kraftwerk allgemein'!$F$16-'1.1 Allgemein'!$I$22+1)),1,MIN(MAX($F12-('2.1 Kraftwerk allgemein'!$F$16-'1.1 Allgemein'!$I$22+1),1),COLUMN(J12)-('2.1 Kraftwerk allgemein'!$F$16-'1.1 Allgemein'!$I$22+1)))))/$F12,
SUM(OFFSET('2.5 CAPEX'!X15,0,-MIN($F12-1,COLUMN(J12)-1),1,MIN($F12,COLUMN(J12))))/$F12)))))))</f>
        <v>0</v>
      </c>
      <c r="T12" s="199">
        <f ca="1">IF('2.1 Kraftwerk allgemein'!$F$15&lt;'1.1 Allgemein'!$I$22,
IF(OR(ISNUMBER($D12)=FALSE,$F12=""),"",
IF(AND('2.5 CAPEX'!$L15&lt;&gt;"x",'2.5 CAPEX'!$M15&lt;&gt;"x"),0,
IF($F12=0,0,
IF(T$4&lt;'2.1 Kraftwerk allgemein'!$F$16,0,
IF(T$4='2.1 Kraftwerk allgemein'!$F$16,'2.5 CAPEX'!$J15/$F12,
IF(T$4&lt;'2.1 Kraftwerk allgemein'!$F$16+$F12,
('2.5 CAPEX'!$J15+SUM(OFFSET('2.5 CAPEX'!Y15,0,-MIN(MAX($F12-1-('2.1 Kraftwerk allgemein'!$F$16-'2.1 Kraftwerk allgemein'!$F$15+1),0),COLUMN(K12)-1-('2.1 Kraftwerk allgemein'!$F$16-'2.1 Kraftwerk allgemein'!$F$15+1)),1,MIN(MAX($F12-('2.1 Kraftwerk allgemein'!$F$16-'2.1 Kraftwerk allgemein'!$F$15+1),1),COLUMN(K12)-('2.1 Kraftwerk allgemein'!$F$16-'2.1 Kraftwerk allgemein'!$F$15+1)))))/$F12,
SUM(OFFSET('2.5 CAPEX'!Y15,0,-MIN($F12-1,COLUMN(K12)-1),1,MIN($F12,COLUMN(K12))))/$F12)))))),
IF(OR(ISNUMBER($D12)=FALSE,$F12=""),"",
IF(AND('2.5 CAPEX'!$L15&lt;&gt;"x",'2.5 CAPEX'!$M15&lt;&gt;"x"),0,
IF($F12=0,0,
IF(T$4&lt;'2.1 Kraftwerk allgemein'!$F$16,0,
IF(T$4='2.1 Kraftwerk allgemein'!$F$16,'2.5 CAPEX'!$J15/$F12,
IF(T$4&lt;'2.1 Kraftwerk allgemein'!$F$16+$F12,
('2.5 CAPEX'!$J15+SUM(OFFSET('2.5 CAPEX'!Y15,0,-MIN(MAX($F12-1-('2.1 Kraftwerk allgemein'!$F$16-'1.1 Allgemein'!$I$22+1),0),COLUMN(K12)-1-('2.1 Kraftwerk allgemein'!$F$16-'1.1 Allgemein'!$I$22+1)),1,MIN(MAX($F12-('2.1 Kraftwerk allgemein'!$F$16-'1.1 Allgemein'!$I$22+1),1),COLUMN(K12)-('2.1 Kraftwerk allgemein'!$F$16-'1.1 Allgemein'!$I$22+1)))))/$F12,
SUM(OFFSET('2.5 CAPEX'!Y15,0,-MIN($F12-1,COLUMN(K12)-1),1,MIN($F12,COLUMN(K12))))/$F12)))))))</f>
        <v>0</v>
      </c>
      <c r="U12" s="199">
        <f ca="1">IF('2.1 Kraftwerk allgemein'!$F$15&lt;'1.1 Allgemein'!$I$22,
IF(OR(ISNUMBER($D12)=FALSE,$F12=""),"",
IF(AND('2.5 CAPEX'!$L15&lt;&gt;"x",'2.5 CAPEX'!$M15&lt;&gt;"x"),0,
IF($F12=0,0,
IF(U$4&lt;'2.1 Kraftwerk allgemein'!$F$16,0,
IF(U$4='2.1 Kraftwerk allgemein'!$F$16,'2.5 CAPEX'!$J15/$F12,
IF(U$4&lt;'2.1 Kraftwerk allgemein'!$F$16+$F12,
('2.5 CAPEX'!$J15+SUM(OFFSET('2.5 CAPEX'!Z15,0,-MIN(MAX($F12-1-('2.1 Kraftwerk allgemein'!$F$16-'2.1 Kraftwerk allgemein'!$F$15+1),0),COLUMN(L12)-1-('2.1 Kraftwerk allgemein'!$F$16-'2.1 Kraftwerk allgemein'!$F$15+1)),1,MIN(MAX($F12-('2.1 Kraftwerk allgemein'!$F$16-'2.1 Kraftwerk allgemein'!$F$15+1),1),COLUMN(L12)-('2.1 Kraftwerk allgemein'!$F$16-'2.1 Kraftwerk allgemein'!$F$15+1)))))/$F12,
SUM(OFFSET('2.5 CAPEX'!Z15,0,-MIN($F12-1,COLUMN(L12)-1),1,MIN($F12,COLUMN(L12))))/$F12)))))),
IF(OR(ISNUMBER($D12)=FALSE,$F12=""),"",
IF(AND('2.5 CAPEX'!$L15&lt;&gt;"x",'2.5 CAPEX'!$M15&lt;&gt;"x"),0,
IF($F12=0,0,
IF(U$4&lt;'2.1 Kraftwerk allgemein'!$F$16,0,
IF(U$4='2.1 Kraftwerk allgemein'!$F$16,'2.5 CAPEX'!$J15/$F12,
IF(U$4&lt;'2.1 Kraftwerk allgemein'!$F$16+$F12,
('2.5 CAPEX'!$J15+SUM(OFFSET('2.5 CAPEX'!Z15,0,-MIN(MAX($F12-1-('2.1 Kraftwerk allgemein'!$F$16-'1.1 Allgemein'!$I$22+1),0),COLUMN(L12)-1-('2.1 Kraftwerk allgemein'!$F$16-'1.1 Allgemein'!$I$22+1)),1,MIN(MAX($F12-('2.1 Kraftwerk allgemein'!$F$16-'1.1 Allgemein'!$I$22+1),1),COLUMN(L12)-('2.1 Kraftwerk allgemein'!$F$16-'1.1 Allgemein'!$I$22+1)))))/$F12,
SUM(OFFSET('2.5 CAPEX'!Z15,0,-MIN($F12-1,COLUMN(L12)-1),1,MIN($F12,COLUMN(L12))))/$F12)))))))</f>
        <v>0</v>
      </c>
      <c r="V12" s="199">
        <f ca="1">IF('2.1 Kraftwerk allgemein'!$F$15&lt;'1.1 Allgemein'!$I$22,
IF(OR(ISNUMBER($D12)=FALSE,$F12=""),"",
IF(AND('2.5 CAPEX'!$L15&lt;&gt;"x",'2.5 CAPEX'!$M15&lt;&gt;"x"),0,
IF($F12=0,0,
IF(V$4&lt;'2.1 Kraftwerk allgemein'!$F$16,0,
IF(V$4='2.1 Kraftwerk allgemein'!$F$16,'2.5 CAPEX'!$J15/$F12,
IF(V$4&lt;'2.1 Kraftwerk allgemein'!$F$16+$F12,
('2.5 CAPEX'!$J15+SUM(OFFSET('2.5 CAPEX'!AA15,0,-MIN(MAX($F12-1-('2.1 Kraftwerk allgemein'!$F$16-'2.1 Kraftwerk allgemein'!$F$15+1),0),COLUMN(M12)-1-('2.1 Kraftwerk allgemein'!$F$16-'2.1 Kraftwerk allgemein'!$F$15+1)),1,MIN(MAX($F12-('2.1 Kraftwerk allgemein'!$F$16-'2.1 Kraftwerk allgemein'!$F$15+1),1),COLUMN(M12)-('2.1 Kraftwerk allgemein'!$F$16-'2.1 Kraftwerk allgemein'!$F$15+1)))))/$F12,
SUM(OFFSET('2.5 CAPEX'!AA15,0,-MIN($F12-1,COLUMN(M12)-1),1,MIN($F12,COLUMN(M12))))/$F12)))))),
IF(OR(ISNUMBER($D12)=FALSE,$F12=""),"",
IF(AND('2.5 CAPEX'!$L15&lt;&gt;"x",'2.5 CAPEX'!$M15&lt;&gt;"x"),0,
IF($F12=0,0,
IF(V$4&lt;'2.1 Kraftwerk allgemein'!$F$16,0,
IF(V$4='2.1 Kraftwerk allgemein'!$F$16,'2.5 CAPEX'!$J15/$F12,
IF(V$4&lt;'2.1 Kraftwerk allgemein'!$F$16+$F12,
('2.5 CAPEX'!$J15+SUM(OFFSET('2.5 CAPEX'!AA15,0,-MIN(MAX($F12-1-('2.1 Kraftwerk allgemein'!$F$16-'1.1 Allgemein'!$I$22+1),0),COLUMN(M12)-1-('2.1 Kraftwerk allgemein'!$F$16-'1.1 Allgemein'!$I$22+1)),1,MIN(MAX($F12-('2.1 Kraftwerk allgemein'!$F$16-'1.1 Allgemein'!$I$22+1),1),COLUMN(M12)-('2.1 Kraftwerk allgemein'!$F$16-'1.1 Allgemein'!$I$22+1)))))/$F12,
SUM(OFFSET('2.5 CAPEX'!AA15,0,-MIN($F12-1,COLUMN(M12)-1),1,MIN($F12,COLUMN(M12))))/$F12)))))))</f>
        <v>0</v>
      </c>
      <c r="W12" s="199">
        <f ca="1">IF('2.1 Kraftwerk allgemein'!$F$15&lt;'1.1 Allgemein'!$I$22,
IF(OR(ISNUMBER($D12)=FALSE,$F12=""),"",
IF(AND('2.5 CAPEX'!$L15&lt;&gt;"x",'2.5 CAPEX'!$M15&lt;&gt;"x"),0,
IF($F12=0,0,
IF(W$4&lt;'2.1 Kraftwerk allgemein'!$F$16,0,
IF(W$4='2.1 Kraftwerk allgemein'!$F$16,'2.5 CAPEX'!$J15/$F12,
IF(W$4&lt;'2.1 Kraftwerk allgemein'!$F$16+$F12,
('2.5 CAPEX'!$J15+SUM(OFFSET('2.5 CAPEX'!AB15,0,-MIN(MAX($F12-1-('2.1 Kraftwerk allgemein'!$F$16-'2.1 Kraftwerk allgemein'!$F$15+1),0),COLUMN(N12)-1-('2.1 Kraftwerk allgemein'!$F$16-'2.1 Kraftwerk allgemein'!$F$15+1)),1,MIN(MAX($F12-('2.1 Kraftwerk allgemein'!$F$16-'2.1 Kraftwerk allgemein'!$F$15+1),1),COLUMN(N12)-('2.1 Kraftwerk allgemein'!$F$16-'2.1 Kraftwerk allgemein'!$F$15+1)))))/$F12,
SUM(OFFSET('2.5 CAPEX'!AB15,0,-MIN($F12-1,COLUMN(N12)-1),1,MIN($F12,COLUMN(N12))))/$F12)))))),
IF(OR(ISNUMBER($D12)=FALSE,$F12=""),"",
IF(AND('2.5 CAPEX'!$L15&lt;&gt;"x",'2.5 CAPEX'!$M15&lt;&gt;"x"),0,
IF($F12=0,0,
IF(W$4&lt;'2.1 Kraftwerk allgemein'!$F$16,0,
IF(W$4='2.1 Kraftwerk allgemein'!$F$16,'2.5 CAPEX'!$J15/$F12,
IF(W$4&lt;'2.1 Kraftwerk allgemein'!$F$16+$F12,
('2.5 CAPEX'!$J15+SUM(OFFSET('2.5 CAPEX'!AB15,0,-MIN(MAX($F12-1-('2.1 Kraftwerk allgemein'!$F$16-'1.1 Allgemein'!$I$22+1),0),COLUMN(N12)-1-('2.1 Kraftwerk allgemein'!$F$16-'1.1 Allgemein'!$I$22+1)),1,MIN(MAX($F12-('2.1 Kraftwerk allgemein'!$F$16-'1.1 Allgemein'!$I$22+1),1),COLUMN(N12)-('2.1 Kraftwerk allgemein'!$F$16-'1.1 Allgemein'!$I$22+1)))))/$F12,
SUM(OFFSET('2.5 CAPEX'!AB15,0,-MIN($F12-1,COLUMN(N12)-1),1,MIN($F12,COLUMN(N12))))/$F12)))))))</f>
        <v>0</v>
      </c>
      <c r="X12" s="199">
        <f ca="1">IF('2.1 Kraftwerk allgemein'!$F$15&lt;'1.1 Allgemein'!$I$22,
IF(OR(ISNUMBER($D12)=FALSE,$F12=""),"",
IF(AND('2.5 CAPEX'!$L15&lt;&gt;"x",'2.5 CAPEX'!$M15&lt;&gt;"x"),0,
IF($F12=0,0,
IF(X$4&lt;'2.1 Kraftwerk allgemein'!$F$16,0,
IF(X$4='2.1 Kraftwerk allgemein'!$F$16,'2.5 CAPEX'!$J15/$F12,
IF(X$4&lt;'2.1 Kraftwerk allgemein'!$F$16+$F12,
('2.5 CAPEX'!$J15+SUM(OFFSET('2.5 CAPEX'!AC15,0,-MIN(MAX($F12-1-('2.1 Kraftwerk allgemein'!$F$16-'2.1 Kraftwerk allgemein'!$F$15+1),0),COLUMN(O12)-1-('2.1 Kraftwerk allgemein'!$F$16-'2.1 Kraftwerk allgemein'!$F$15+1)),1,MIN(MAX($F12-('2.1 Kraftwerk allgemein'!$F$16-'2.1 Kraftwerk allgemein'!$F$15+1),1),COLUMN(O12)-('2.1 Kraftwerk allgemein'!$F$16-'2.1 Kraftwerk allgemein'!$F$15+1)))))/$F12,
SUM(OFFSET('2.5 CAPEX'!AC15,0,-MIN($F12-1,COLUMN(O12)-1),1,MIN($F12,COLUMN(O12))))/$F12)))))),
IF(OR(ISNUMBER($D12)=FALSE,$F12=""),"",
IF(AND('2.5 CAPEX'!$L15&lt;&gt;"x",'2.5 CAPEX'!$M15&lt;&gt;"x"),0,
IF($F12=0,0,
IF(X$4&lt;'2.1 Kraftwerk allgemein'!$F$16,0,
IF(X$4='2.1 Kraftwerk allgemein'!$F$16,'2.5 CAPEX'!$J15/$F12,
IF(X$4&lt;'2.1 Kraftwerk allgemein'!$F$16+$F12,
('2.5 CAPEX'!$J15+SUM(OFFSET('2.5 CAPEX'!AC15,0,-MIN(MAX($F12-1-('2.1 Kraftwerk allgemein'!$F$16-'1.1 Allgemein'!$I$22+1),0),COLUMN(O12)-1-('2.1 Kraftwerk allgemein'!$F$16-'1.1 Allgemein'!$I$22+1)),1,MIN(MAX($F12-('2.1 Kraftwerk allgemein'!$F$16-'1.1 Allgemein'!$I$22+1),1),COLUMN(O12)-('2.1 Kraftwerk allgemein'!$F$16-'1.1 Allgemein'!$I$22+1)))))/$F12,
SUM(OFFSET('2.5 CAPEX'!AC15,0,-MIN($F12-1,COLUMN(O12)-1),1,MIN($F12,COLUMN(O12))))/$F12)))))))</f>
        <v>0</v>
      </c>
      <c r="Y12" s="199">
        <f ca="1">IF('2.1 Kraftwerk allgemein'!$F$15&lt;'1.1 Allgemein'!$I$22,
IF(OR(ISNUMBER($D12)=FALSE,$F12=""),"",
IF(AND('2.5 CAPEX'!$L15&lt;&gt;"x",'2.5 CAPEX'!$M15&lt;&gt;"x"),0,
IF($F12=0,0,
IF(Y$4&lt;'2.1 Kraftwerk allgemein'!$F$16,0,
IF(Y$4='2.1 Kraftwerk allgemein'!$F$16,'2.5 CAPEX'!$J15/$F12,
IF(Y$4&lt;'2.1 Kraftwerk allgemein'!$F$16+$F12,
('2.5 CAPEX'!$J15+SUM(OFFSET('2.5 CAPEX'!AD15,0,-MIN(MAX($F12-1-('2.1 Kraftwerk allgemein'!$F$16-'2.1 Kraftwerk allgemein'!$F$15+1),0),COLUMN(P12)-1-('2.1 Kraftwerk allgemein'!$F$16-'2.1 Kraftwerk allgemein'!$F$15+1)),1,MIN(MAX($F12-('2.1 Kraftwerk allgemein'!$F$16-'2.1 Kraftwerk allgemein'!$F$15+1),1),COLUMN(P12)-('2.1 Kraftwerk allgemein'!$F$16-'2.1 Kraftwerk allgemein'!$F$15+1)))))/$F12,
SUM(OFFSET('2.5 CAPEX'!AD15,0,-MIN($F12-1,COLUMN(P12)-1),1,MIN($F12,COLUMN(P12))))/$F12)))))),
IF(OR(ISNUMBER($D12)=FALSE,$F12=""),"",
IF(AND('2.5 CAPEX'!$L15&lt;&gt;"x",'2.5 CAPEX'!$M15&lt;&gt;"x"),0,
IF($F12=0,0,
IF(Y$4&lt;'2.1 Kraftwerk allgemein'!$F$16,0,
IF(Y$4='2.1 Kraftwerk allgemein'!$F$16,'2.5 CAPEX'!$J15/$F12,
IF(Y$4&lt;'2.1 Kraftwerk allgemein'!$F$16+$F12,
('2.5 CAPEX'!$J15+SUM(OFFSET('2.5 CAPEX'!AD15,0,-MIN(MAX($F12-1-('2.1 Kraftwerk allgemein'!$F$16-'1.1 Allgemein'!$I$22+1),0),COLUMN(P12)-1-('2.1 Kraftwerk allgemein'!$F$16-'1.1 Allgemein'!$I$22+1)),1,MIN(MAX($F12-('2.1 Kraftwerk allgemein'!$F$16-'1.1 Allgemein'!$I$22+1),1),COLUMN(P12)-('2.1 Kraftwerk allgemein'!$F$16-'1.1 Allgemein'!$I$22+1)))))/$F12,
SUM(OFFSET('2.5 CAPEX'!AD15,0,-MIN($F12-1,COLUMN(P12)-1),1,MIN($F12,COLUMN(P12))))/$F12)))))))</f>
        <v>0</v>
      </c>
      <c r="Z12" s="199">
        <f ca="1">IF('2.1 Kraftwerk allgemein'!$F$15&lt;'1.1 Allgemein'!$I$22,
IF(OR(ISNUMBER($D12)=FALSE,$F12=""),"",
IF(AND('2.5 CAPEX'!$L15&lt;&gt;"x",'2.5 CAPEX'!$M15&lt;&gt;"x"),0,
IF($F12=0,0,
IF(Z$4&lt;'2.1 Kraftwerk allgemein'!$F$16,0,
IF(Z$4='2.1 Kraftwerk allgemein'!$F$16,'2.5 CAPEX'!$J15/$F12,
IF(Z$4&lt;'2.1 Kraftwerk allgemein'!$F$16+$F12,
('2.5 CAPEX'!$J15+SUM(OFFSET('2.5 CAPEX'!AE15,0,-MIN(MAX($F12-1-('2.1 Kraftwerk allgemein'!$F$16-'2.1 Kraftwerk allgemein'!$F$15+1),0),COLUMN(Q12)-1-('2.1 Kraftwerk allgemein'!$F$16-'2.1 Kraftwerk allgemein'!$F$15+1)),1,MIN(MAX($F12-('2.1 Kraftwerk allgemein'!$F$16-'2.1 Kraftwerk allgemein'!$F$15+1),1),COLUMN(Q12)-('2.1 Kraftwerk allgemein'!$F$16-'2.1 Kraftwerk allgemein'!$F$15+1)))))/$F12,
SUM(OFFSET('2.5 CAPEX'!AE15,0,-MIN($F12-1,COLUMN(Q12)-1),1,MIN($F12,COLUMN(Q12))))/$F12)))))),
IF(OR(ISNUMBER($D12)=FALSE,$F12=""),"",
IF(AND('2.5 CAPEX'!$L15&lt;&gt;"x",'2.5 CAPEX'!$M15&lt;&gt;"x"),0,
IF($F12=0,0,
IF(Z$4&lt;'2.1 Kraftwerk allgemein'!$F$16,0,
IF(Z$4='2.1 Kraftwerk allgemein'!$F$16,'2.5 CAPEX'!$J15/$F12,
IF(Z$4&lt;'2.1 Kraftwerk allgemein'!$F$16+$F12,
('2.5 CAPEX'!$J15+SUM(OFFSET('2.5 CAPEX'!AE15,0,-MIN(MAX($F12-1-('2.1 Kraftwerk allgemein'!$F$16-'1.1 Allgemein'!$I$22+1),0),COLUMN(Q12)-1-('2.1 Kraftwerk allgemein'!$F$16-'1.1 Allgemein'!$I$22+1)),1,MIN(MAX($F12-('2.1 Kraftwerk allgemein'!$F$16-'1.1 Allgemein'!$I$22+1),1),COLUMN(Q12)-('2.1 Kraftwerk allgemein'!$F$16-'1.1 Allgemein'!$I$22+1)))))/$F12,
SUM(OFFSET('2.5 CAPEX'!AE15,0,-MIN($F12-1,COLUMN(Q12)-1),1,MIN($F12,COLUMN(Q12))))/$F12)))))))</f>
        <v>0</v>
      </c>
      <c r="AA12" s="199">
        <f ca="1">IF('2.1 Kraftwerk allgemein'!$F$15&lt;'1.1 Allgemein'!$I$22,
IF(OR(ISNUMBER($D12)=FALSE,$F12=""),"",
IF(AND('2.5 CAPEX'!$L15&lt;&gt;"x",'2.5 CAPEX'!$M15&lt;&gt;"x"),0,
IF($F12=0,0,
IF(AA$4&lt;'2.1 Kraftwerk allgemein'!$F$16,0,
IF(AA$4='2.1 Kraftwerk allgemein'!$F$16,'2.5 CAPEX'!$J15/$F12,
IF(AA$4&lt;'2.1 Kraftwerk allgemein'!$F$16+$F12,
('2.5 CAPEX'!$J15+SUM(OFFSET('2.5 CAPEX'!AF15,0,-MIN(MAX($F12-1-('2.1 Kraftwerk allgemein'!$F$16-'2.1 Kraftwerk allgemein'!$F$15+1),0),COLUMN(R12)-1-('2.1 Kraftwerk allgemein'!$F$16-'2.1 Kraftwerk allgemein'!$F$15+1)),1,MIN(MAX($F12-('2.1 Kraftwerk allgemein'!$F$16-'2.1 Kraftwerk allgemein'!$F$15+1),1),COLUMN(R12)-('2.1 Kraftwerk allgemein'!$F$16-'2.1 Kraftwerk allgemein'!$F$15+1)))))/$F12,
SUM(OFFSET('2.5 CAPEX'!AF15,0,-MIN($F12-1,COLUMN(R12)-1),1,MIN($F12,COLUMN(R12))))/$F12)))))),
IF(OR(ISNUMBER($D12)=FALSE,$F12=""),"",
IF(AND('2.5 CAPEX'!$L15&lt;&gt;"x",'2.5 CAPEX'!$M15&lt;&gt;"x"),0,
IF($F12=0,0,
IF(AA$4&lt;'2.1 Kraftwerk allgemein'!$F$16,0,
IF(AA$4='2.1 Kraftwerk allgemein'!$F$16,'2.5 CAPEX'!$J15/$F12,
IF(AA$4&lt;'2.1 Kraftwerk allgemein'!$F$16+$F12,
('2.5 CAPEX'!$J15+SUM(OFFSET('2.5 CAPEX'!AF15,0,-MIN(MAX($F12-1-('2.1 Kraftwerk allgemein'!$F$16-'1.1 Allgemein'!$I$22+1),0),COLUMN(R12)-1-('2.1 Kraftwerk allgemein'!$F$16-'1.1 Allgemein'!$I$22+1)),1,MIN(MAX($F12-('2.1 Kraftwerk allgemein'!$F$16-'1.1 Allgemein'!$I$22+1),1),COLUMN(R12)-('2.1 Kraftwerk allgemein'!$F$16-'1.1 Allgemein'!$I$22+1)))))/$F12,
SUM(OFFSET('2.5 CAPEX'!AF15,0,-MIN($F12-1,COLUMN(R12)-1),1,MIN($F12,COLUMN(R12))))/$F12)))))))</f>
        <v>0</v>
      </c>
      <c r="AB12" s="199">
        <f ca="1">IF('2.1 Kraftwerk allgemein'!$F$15&lt;'1.1 Allgemein'!$I$22,
IF(OR(ISNUMBER($D12)=FALSE,$F12=""),"",
IF(AND('2.5 CAPEX'!$L15&lt;&gt;"x",'2.5 CAPEX'!$M15&lt;&gt;"x"),0,
IF($F12=0,0,
IF(AB$4&lt;'2.1 Kraftwerk allgemein'!$F$16,0,
IF(AB$4='2.1 Kraftwerk allgemein'!$F$16,'2.5 CAPEX'!$J15/$F12,
IF(AB$4&lt;'2.1 Kraftwerk allgemein'!$F$16+$F12,
('2.5 CAPEX'!$J15+SUM(OFFSET('2.5 CAPEX'!AG15,0,-MIN(MAX($F12-1-('2.1 Kraftwerk allgemein'!$F$16-'2.1 Kraftwerk allgemein'!$F$15+1),0),COLUMN(S12)-1-('2.1 Kraftwerk allgemein'!$F$16-'2.1 Kraftwerk allgemein'!$F$15+1)),1,MIN(MAX($F12-('2.1 Kraftwerk allgemein'!$F$16-'2.1 Kraftwerk allgemein'!$F$15+1),1),COLUMN(S12)-('2.1 Kraftwerk allgemein'!$F$16-'2.1 Kraftwerk allgemein'!$F$15+1)))))/$F12,
SUM(OFFSET('2.5 CAPEX'!AG15,0,-MIN($F12-1,COLUMN(S12)-1),1,MIN($F12,COLUMN(S12))))/$F12)))))),
IF(OR(ISNUMBER($D12)=FALSE,$F12=""),"",
IF(AND('2.5 CAPEX'!$L15&lt;&gt;"x",'2.5 CAPEX'!$M15&lt;&gt;"x"),0,
IF($F12=0,0,
IF(AB$4&lt;'2.1 Kraftwerk allgemein'!$F$16,0,
IF(AB$4='2.1 Kraftwerk allgemein'!$F$16,'2.5 CAPEX'!$J15/$F12,
IF(AB$4&lt;'2.1 Kraftwerk allgemein'!$F$16+$F12,
('2.5 CAPEX'!$J15+SUM(OFFSET('2.5 CAPEX'!AG15,0,-MIN(MAX($F12-1-('2.1 Kraftwerk allgemein'!$F$16-'1.1 Allgemein'!$I$22+1),0),COLUMN(S12)-1-('2.1 Kraftwerk allgemein'!$F$16-'1.1 Allgemein'!$I$22+1)),1,MIN(MAX($F12-('2.1 Kraftwerk allgemein'!$F$16-'1.1 Allgemein'!$I$22+1),1),COLUMN(S12)-('2.1 Kraftwerk allgemein'!$F$16-'1.1 Allgemein'!$I$22+1)))))/$F12,
SUM(OFFSET('2.5 CAPEX'!AG15,0,-MIN($F12-1,COLUMN(S12)-1),1,MIN($F12,COLUMN(S12))))/$F12)))))))</f>
        <v>0</v>
      </c>
      <c r="AC12" s="199">
        <f ca="1">IF('2.1 Kraftwerk allgemein'!$F$15&lt;'1.1 Allgemein'!$I$22,
IF(OR(ISNUMBER($D12)=FALSE,$F12=""),"",
IF(AND('2.5 CAPEX'!$L15&lt;&gt;"x",'2.5 CAPEX'!$M15&lt;&gt;"x"),0,
IF($F12=0,0,
IF(AC$4&lt;'2.1 Kraftwerk allgemein'!$F$16,0,
IF(AC$4='2.1 Kraftwerk allgemein'!$F$16,'2.5 CAPEX'!$J15/$F12,
IF(AC$4&lt;'2.1 Kraftwerk allgemein'!$F$16+$F12,
('2.5 CAPEX'!$J15+SUM(OFFSET('2.5 CAPEX'!AH15,0,-MIN(MAX($F12-1-('2.1 Kraftwerk allgemein'!$F$16-'2.1 Kraftwerk allgemein'!$F$15+1),0),COLUMN(T12)-1-('2.1 Kraftwerk allgemein'!$F$16-'2.1 Kraftwerk allgemein'!$F$15+1)),1,MIN(MAX($F12-('2.1 Kraftwerk allgemein'!$F$16-'2.1 Kraftwerk allgemein'!$F$15+1),1),COLUMN(T12)-('2.1 Kraftwerk allgemein'!$F$16-'2.1 Kraftwerk allgemein'!$F$15+1)))))/$F12,
SUM(OFFSET('2.5 CAPEX'!AH15,0,-MIN($F12-1,COLUMN(T12)-1),1,MIN($F12,COLUMN(T12))))/$F12)))))),
IF(OR(ISNUMBER($D12)=FALSE,$F12=""),"",
IF(AND('2.5 CAPEX'!$L15&lt;&gt;"x",'2.5 CAPEX'!$M15&lt;&gt;"x"),0,
IF($F12=0,0,
IF(AC$4&lt;'2.1 Kraftwerk allgemein'!$F$16,0,
IF(AC$4='2.1 Kraftwerk allgemein'!$F$16,'2.5 CAPEX'!$J15/$F12,
IF(AC$4&lt;'2.1 Kraftwerk allgemein'!$F$16+$F12,
('2.5 CAPEX'!$J15+SUM(OFFSET('2.5 CAPEX'!AH15,0,-MIN(MAX($F12-1-('2.1 Kraftwerk allgemein'!$F$16-'1.1 Allgemein'!$I$22+1),0),COLUMN(T12)-1-('2.1 Kraftwerk allgemein'!$F$16-'1.1 Allgemein'!$I$22+1)),1,MIN(MAX($F12-('2.1 Kraftwerk allgemein'!$F$16-'1.1 Allgemein'!$I$22+1),1),COLUMN(T12)-('2.1 Kraftwerk allgemein'!$F$16-'1.1 Allgemein'!$I$22+1)))))/$F12,
SUM(OFFSET('2.5 CAPEX'!AH15,0,-MIN($F12-1,COLUMN(T12)-1),1,MIN($F12,COLUMN(T12))))/$F12)))))))</f>
        <v>0</v>
      </c>
      <c r="AD12" s="199">
        <f ca="1">IF('2.1 Kraftwerk allgemein'!$F$15&lt;'1.1 Allgemein'!$I$22,
IF(OR(ISNUMBER($D12)=FALSE,$F12=""),"",
IF(AND('2.5 CAPEX'!$L15&lt;&gt;"x",'2.5 CAPEX'!$M15&lt;&gt;"x"),0,
IF($F12=0,0,
IF(AD$4&lt;'2.1 Kraftwerk allgemein'!$F$16,0,
IF(AD$4='2.1 Kraftwerk allgemein'!$F$16,'2.5 CAPEX'!$J15/$F12,
IF(AD$4&lt;'2.1 Kraftwerk allgemein'!$F$16+$F12,
('2.5 CAPEX'!$J15+SUM(OFFSET('2.5 CAPEX'!AI15,0,-MIN(MAX($F12-1-('2.1 Kraftwerk allgemein'!$F$16-'2.1 Kraftwerk allgemein'!$F$15+1),0),COLUMN(U12)-1-('2.1 Kraftwerk allgemein'!$F$16-'2.1 Kraftwerk allgemein'!$F$15+1)),1,MIN(MAX($F12-('2.1 Kraftwerk allgemein'!$F$16-'2.1 Kraftwerk allgemein'!$F$15+1),1),COLUMN(U12)-('2.1 Kraftwerk allgemein'!$F$16-'2.1 Kraftwerk allgemein'!$F$15+1)))))/$F12,
SUM(OFFSET('2.5 CAPEX'!AI15,0,-MIN($F12-1,COLUMN(U12)-1),1,MIN($F12,COLUMN(U12))))/$F12)))))),
IF(OR(ISNUMBER($D12)=FALSE,$F12=""),"",
IF(AND('2.5 CAPEX'!$L15&lt;&gt;"x",'2.5 CAPEX'!$M15&lt;&gt;"x"),0,
IF($F12=0,0,
IF(AD$4&lt;'2.1 Kraftwerk allgemein'!$F$16,0,
IF(AD$4='2.1 Kraftwerk allgemein'!$F$16,'2.5 CAPEX'!$J15/$F12,
IF(AD$4&lt;'2.1 Kraftwerk allgemein'!$F$16+$F12,
('2.5 CAPEX'!$J15+SUM(OFFSET('2.5 CAPEX'!AI15,0,-MIN(MAX($F12-1-('2.1 Kraftwerk allgemein'!$F$16-'1.1 Allgemein'!$I$22+1),0),COLUMN(U12)-1-('2.1 Kraftwerk allgemein'!$F$16-'1.1 Allgemein'!$I$22+1)),1,MIN(MAX($F12-('2.1 Kraftwerk allgemein'!$F$16-'1.1 Allgemein'!$I$22+1),1),COLUMN(U12)-('2.1 Kraftwerk allgemein'!$F$16-'1.1 Allgemein'!$I$22+1)))))/$F12,
SUM(OFFSET('2.5 CAPEX'!AI15,0,-MIN($F12-1,COLUMN(U12)-1),1,MIN($F12,COLUMN(U12))))/$F12)))))))</f>
        <v>0</v>
      </c>
      <c r="AE12" s="199">
        <f ca="1">IF('2.1 Kraftwerk allgemein'!$F$15&lt;'1.1 Allgemein'!$I$22,
IF(OR(ISNUMBER($D12)=FALSE,$F12=""),"",
IF(AND('2.5 CAPEX'!$L15&lt;&gt;"x",'2.5 CAPEX'!$M15&lt;&gt;"x"),0,
IF($F12=0,0,
IF(AE$4&lt;'2.1 Kraftwerk allgemein'!$F$16,0,
IF(AE$4='2.1 Kraftwerk allgemein'!$F$16,'2.5 CAPEX'!$J15/$F12,
IF(AE$4&lt;'2.1 Kraftwerk allgemein'!$F$16+$F12,
('2.5 CAPEX'!$J15+SUM(OFFSET('2.5 CAPEX'!AJ15,0,-MIN(MAX($F12-1-('2.1 Kraftwerk allgemein'!$F$16-'2.1 Kraftwerk allgemein'!$F$15+1),0),COLUMN(V12)-1-('2.1 Kraftwerk allgemein'!$F$16-'2.1 Kraftwerk allgemein'!$F$15+1)),1,MIN(MAX($F12-('2.1 Kraftwerk allgemein'!$F$16-'2.1 Kraftwerk allgemein'!$F$15+1),1),COLUMN(V12)-('2.1 Kraftwerk allgemein'!$F$16-'2.1 Kraftwerk allgemein'!$F$15+1)))))/$F12,
SUM(OFFSET('2.5 CAPEX'!AJ15,0,-MIN($F12-1,COLUMN(V12)-1),1,MIN($F12,COLUMN(V12))))/$F12)))))),
IF(OR(ISNUMBER($D12)=FALSE,$F12=""),"",
IF(AND('2.5 CAPEX'!$L15&lt;&gt;"x",'2.5 CAPEX'!$M15&lt;&gt;"x"),0,
IF($F12=0,0,
IF(AE$4&lt;'2.1 Kraftwerk allgemein'!$F$16,0,
IF(AE$4='2.1 Kraftwerk allgemein'!$F$16,'2.5 CAPEX'!$J15/$F12,
IF(AE$4&lt;'2.1 Kraftwerk allgemein'!$F$16+$F12,
('2.5 CAPEX'!$J15+SUM(OFFSET('2.5 CAPEX'!AJ15,0,-MIN(MAX($F12-1-('2.1 Kraftwerk allgemein'!$F$16-'1.1 Allgemein'!$I$22+1),0),COLUMN(V12)-1-('2.1 Kraftwerk allgemein'!$F$16-'1.1 Allgemein'!$I$22+1)),1,MIN(MAX($F12-('2.1 Kraftwerk allgemein'!$F$16-'1.1 Allgemein'!$I$22+1),1),COLUMN(V12)-('2.1 Kraftwerk allgemein'!$F$16-'1.1 Allgemein'!$I$22+1)))))/$F12,
SUM(OFFSET('2.5 CAPEX'!AJ15,0,-MIN($F12-1,COLUMN(V12)-1),1,MIN($F12,COLUMN(V12))))/$F12)))))))</f>
        <v>0</v>
      </c>
      <c r="AF12" s="199">
        <f ca="1">IF('2.1 Kraftwerk allgemein'!$F$15&lt;'1.1 Allgemein'!$I$22,
IF(OR(ISNUMBER($D12)=FALSE,$F12=""),"",
IF(AND('2.5 CAPEX'!$L15&lt;&gt;"x",'2.5 CAPEX'!$M15&lt;&gt;"x"),0,
IF($F12=0,0,
IF(AF$4&lt;'2.1 Kraftwerk allgemein'!$F$16,0,
IF(AF$4='2.1 Kraftwerk allgemein'!$F$16,'2.5 CAPEX'!$J15/$F12,
IF(AF$4&lt;'2.1 Kraftwerk allgemein'!$F$16+$F12,
('2.5 CAPEX'!$J15+SUM(OFFSET('2.5 CAPEX'!AK15,0,-MIN(MAX($F12-1-('2.1 Kraftwerk allgemein'!$F$16-'2.1 Kraftwerk allgemein'!$F$15+1),0),COLUMN(W12)-1-('2.1 Kraftwerk allgemein'!$F$16-'2.1 Kraftwerk allgemein'!$F$15+1)),1,MIN(MAX($F12-('2.1 Kraftwerk allgemein'!$F$16-'2.1 Kraftwerk allgemein'!$F$15+1),1),COLUMN(W12)-('2.1 Kraftwerk allgemein'!$F$16-'2.1 Kraftwerk allgemein'!$F$15+1)))))/$F12,
SUM(OFFSET('2.5 CAPEX'!AK15,0,-MIN($F12-1,COLUMN(W12)-1),1,MIN($F12,COLUMN(W12))))/$F12)))))),
IF(OR(ISNUMBER($D12)=FALSE,$F12=""),"",
IF(AND('2.5 CAPEX'!$L15&lt;&gt;"x",'2.5 CAPEX'!$M15&lt;&gt;"x"),0,
IF($F12=0,0,
IF(AF$4&lt;'2.1 Kraftwerk allgemein'!$F$16,0,
IF(AF$4='2.1 Kraftwerk allgemein'!$F$16,'2.5 CAPEX'!$J15/$F12,
IF(AF$4&lt;'2.1 Kraftwerk allgemein'!$F$16+$F12,
('2.5 CAPEX'!$J15+SUM(OFFSET('2.5 CAPEX'!AK15,0,-MIN(MAX($F12-1-('2.1 Kraftwerk allgemein'!$F$16-'1.1 Allgemein'!$I$22+1),0),COLUMN(W12)-1-('2.1 Kraftwerk allgemein'!$F$16-'1.1 Allgemein'!$I$22+1)),1,MIN(MAX($F12-('2.1 Kraftwerk allgemein'!$F$16-'1.1 Allgemein'!$I$22+1),1),COLUMN(W12)-('2.1 Kraftwerk allgemein'!$F$16-'1.1 Allgemein'!$I$22+1)))))/$F12,
SUM(OFFSET('2.5 CAPEX'!AK15,0,-MIN($F12-1,COLUMN(W12)-1),1,MIN($F12,COLUMN(W12))))/$F12)))))))</f>
        <v>0</v>
      </c>
      <c r="AG12" s="199">
        <f ca="1">IF('2.1 Kraftwerk allgemein'!$F$15&lt;'1.1 Allgemein'!$I$22,
IF(OR(ISNUMBER($D12)=FALSE,$F12=""),"",
IF(AND('2.5 CAPEX'!$L15&lt;&gt;"x",'2.5 CAPEX'!$M15&lt;&gt;"x"),0,
IF($F12=0,0,
IF(AG$4&lt;'2.1 Kraftwerk allgemein'!$F$16,0,
IF(AG$4='2.1 Kraftwerk allgemein'!$F$16,'2.5 CAPEX'!$J15/$F12,
IF(AG$4&lt;'2.1 Kraftwerk allgemein'!$F$16+$F12,
('2.5 CAPEX'!$J15+SUM(OFFSET('2.5 CAPEX'!AL15,0,-MIN(MAX($F12-1-('2.1 Kraftwerk allgemein'!$F$16-'2.1 Kraftwerk allgemein'!$F$15+1),0),COLUMN(X12)-1-('2.1 Kraftwerk allgemein'!$F$16-'2.1 Kraftwerk allgemein'!$F$15+1)),1,MIN(MAX($F12-('2.1 Kraftwerk allgemein'!$F$16-'2.1 Kraftwerk allgemein'!$F$15+1),1),COLUMN(X12)-('2.1 Kraftwerk allgemein'!$F$16-'2.1 Kraftwerk allgemein'!$F$15+1)))))/$F12,
SUM(OFFSET('2.5 CAPEX'!AL15,0,-MIN($F12-1,COLUMN(X12)-1),1,MIN($F12,COLUMN(X12))))/$F12)))))),
IF(OR(ISNUMBER($D12)=FALSE,$F12=""),"",
IF(AND('2.5 CAPEX'!$L15&lt;&gt;"x",'2.5 CAPEX'!$M15&lt;&gt;"x"),0,
IF($F12=0,0,
IF(AG$4&lt;'2.1 Kraftwerk allgemein'!$F$16,0,
IF(AG$4='2.1 Kraftwerk allgemein'!$F$16,'2.5 CAPEX'!$J15/$F12,
IF(AG$4&lt;'2.1 Kraftwerk allgemein'!$F$16+$F12,
('2.5 CAPEX'!$J15+SUM(OFFSET('2.5 CAPEX'!AL15,0,-MIN(MAX($F12-1-('2.1 Kraftwerk allgemein'!$F$16-'1.1 Allgemein'!$I$22+1),0),COLUMN(X12)-1-('2.1 Kraftwerk allgemein'!$F$16-'1.1 Allgemein'!$I$22+1)),1,MIN(MAX($F12-('2.1 Kraftwerk allgemein'!$F$16-'1.1 Allgemein'!$I$22+1),1),COLUMN(X12)-('2.1 Kraftwerk allgemein'!$F$16-'1.1 Allgemein'!$I$22+1)))))/$F12,
SUM(OFFSET('2.5 CAPEX'!AL15,0,-MIN($F12-1,COLUMN(X12)-1),1,MIN($F12,COLUMN(X12))))/$F12)))))))</f>
        <v>0</v>
      </c>
      <c r="AH12" s="199">
        <f ca="1">IF('2.1 Kraftwerk allgemein'!$F$15&lt;'1.1 Allgemein'!$I$22,
IF(OR(ISNUMBER($D12)=FALSE,$F12=""),"",
IF(AND('2.5 CAPEX'!$L15&lt;&gt;"x",'2.5 CAPEX'!$M15&lt;&gt;"x"),0,
IF($F12=0,0,
IF(AH$4&lt;'2.1 Kraftwerk allgemein'!$F$16,0,
IF(AH$4='2.1 Kraftwerk allgemein'!$F$16,'2.5 CAPEX'!$J15/$F12,
IF(AH$4&lt;'2.1 Kraftwerk allgemein'!$F$16+$F12,
('2.5 CAPEX'!$J15+SUM(OFFSET('2.5 CAPEX'!AM15,0,-MIN(MAX($F12-1-('2.1 Kraftwerk allgemein'!$F$16-'2.1 Kraftwerk allgemein'!$F$15+1),0),COLUMN(Y12)-1-('2.1 Kraftwerk allgemein'!$F$16-'2.1 Kraftwerk allgemein'!$F$15+1)),1,MIN(MAX($F12-('2.1 Kraftwerk allgemein'!$F$16-'2.1 Kraftwerk allgemein'!$F$15+1),1),COLUMN(Y12)-('2.1 Kraftwerk allgemein'!$F$16-'2.1 Kraftwerk allgemein'!$F$15+1)))))/$F12,
SUM(OFFSET('2.5 CAPEX'!AM15,0,-MIN($F12-1,COLUMN(Y12)-1),1,MIN($F12,COLUMN(Y12))))/$F12)))))),
IF(OR(ISNUMBER($D12)=FALSE,$F12=""),"",
IF(AND('2.5 CAPEX'!$L15&lt;&gt;"x",'2.5 CAPEX'!$M15&lt;&gt;"x"),0,
IF($F12=0,0,
IF(AH$4&lt;'2.1 Kraftwerk allgemein'!$F$16,0,
IF(AH$4='2.1 Kraftwerk allgemein'!$F$16,'2.5 CAPEX'!$J15/$F12,
IF(AH$4&lt;'2.1 Kraftwerk allgemein'!$F$16+$F12,
('2.5 CAPEX'!$J15+SUM(OFFSET('2.5 CAPEX'!AM15,0,-MIN(MAX($F12-1-('2.1 Kraftwerk allgemein'!$F$16-'1.1 Allgemein'!$I$22+1),0),COLUMN(Y12)-1-('2.1 Kraftwerk allgemein'!$F$16-'1.1 Allgemein'!$I$22+1)),1,MIN(MAX($F12-('2.1 Kraftwerk allgemein'!$F$16-'1.1 Allgemein'!$I$22+1),1),COLUMN(Y12)-('2.1 Kraftwerk allgemein'!$F$16-'1.1 Allgemein'!$I$22+1)))))/$F12,
SUM(OFFSET('2.5 CAPEX'!AM15,0,-MIN($F12-1,COLUMN(Y12)-1),1,MIN($F12,COLUMN(Y12))))/$F12)))))))</f>
        <v>0</v>
      </c>
      <c r="AI12" s="199">
        <f ca="1">IF('2.1 Kraftwerk allgemein'!$F$15&lt;'1.1 Allgemein'!$I$22,
IF(OR(ISNUMBER($D12)=FALSE,$F12=""),"",
IF(AND('2.5 CAPEX'!$L15&lt;&gt;"x",'2.5 CAPEX'!$M15&lt;&gt;"x"),0,
IF($F12=0,0,
IF(AI$4&lt;'2.1 Kraftwerk allgemein'!$F$16,0,
IF(AI$4='2.1 Kraftwerk allgemein'!$F$16,'2.5 CAPEX'!$J15/$F12,
IF(AI$4&lt;'2.1 Kraftwerk allgemein'!$F$16+$F12,
('2.5 CAPEX'!$J15+SUM(OFFSET('2.5 CAPEX'!AN15,0,-MIN(MAX($F12-1-('2.1 Kraftwerk allgemein'!$F$16-'2.1 Kraftwerk allgemein'!$F$15+1),0),COLUMN(Z12)-1-('2.1 Kraftwerk allgemein'!$F$16-'2.1 Kraftwerk allgemein'!$F$15+1)),1,MIN(MAX($F12-('2.1 Kraftwerk allgemein'!$F$16-'2.1 Kraftwerk allgemein'!$F$15+1),1),COLUMN(Z12)-('2.1 Kraftwerk allgemein'!$F$16-'2.1 Kraftwerk allgemein'!$F$15+1)))))/$F12,
SUM(OFFSET('2.5 CAPEX'!AN15,0,-MIN($F12-1,COLUMN(Z12)-1),1,MIN($F12,COLUMN(Z12))))/$F12)))))),
IF(OR(ISNUMBER($D12)=FALSE,$F12=""),"",
IF(AND('2.5 CAPEX'!$L15&lt;&gt;"x",'2.5 CAPEX'!$M15&lt;&gt;"x"),0,
IF($F12=0,0,
IF(AI$4&lt;'2.1 Kraftwerk allgemein'!$F$16,0,
IF(AI$4='2.1 Kraftwerk allgemein'!$F$16,'2.5 CAPEX'!$J15/$F12,
IF(AI$4&lt;'2.1 Kraftwerk allgemein'!$F$16+$F12,
('2.5 CAPEX'!$J15+SUM(OFFSET('2.5 CAPEX'!AN15,0,-MIN(MAX($F12-1-('2.1 Kraftwerk allgemein'!$F$16-'1.1 Allgemein'!$I$22+1),0),COLUMN(Z12)-1-('2.1 Kraftwerk allgemein'!$F$16-'1.1 Allgemein'!$I$22+1)),1,MIN(MAX($F12-('2.1 Kraftwerk allgemein'!$F$16-'1.1 Allgemein'!$I$22+1),1),COLUMN(Z12)-('2.1 Kraftwerk allgemein'!$F$16-'1.1 Allgemein'!$I$22+1)))))/$F12,
SUM(OFFSET('2.5 CAPEX'!AN15,0,-MIN($F12-1,COLUMN(Z12)-1),1,MIN($F12,COLUMN(Z12))))/$F12)))))))</f>
        <v>0</v>
      </c>
      <c r="AJ12" s="199">
        <f ca="1">IF('2.1 Kraftwerk allgemein'!$F$15&lt;'1.1 Allgemein'!$I$22,
IF(OR(ISNUMBER($D12)=FALSE,$F12=""),"",
IF(AND('2.5 CAPEX'!$L15&lt;&gt;"x",'2.5 CAPEX'!$M15&lt;&gt;"x"),0,
IF($F12=0,0,
IF(AJ$4&lt;'2.1 Kraftwerk allgemein'!$F$16,0,
IF(AJ$4='2.1 Kraftwerk allgemein'!$F$16,'2.5 CAPEX'!$J15/$F12,
IF(AJ$4&lt;'2.1 Kraftwerk allgemein'!$F$16+$F12,
('2.5 CAPEX'!$J15+SUM(OFFSET('2.5 CAPEX'!AO15,0,-MIN(MAX($F12-1-('2.1 Kraftwerk allgemein'!$F$16-'2.1 Kraftwerk allgemein'!$F$15+1),0),COLUMN(AA12)-1-('2.1 Kraftwerk allgemein'!$F$16-'2.1 Kraftwerk allgemein'!$F$15+1)),1,MIN(MAX($F12-('2.1 Kraftwerk allgemein'!$F$16-'2.1 Kraftwerk allgemein'!$F$15+1),1),COLUMN(AA12)-('2.1 Kraftwerk allgemein'!$F$16-'2.1 Kraftwerk allgemein'!$F$15+1)))))/$F12,
SUM(OFFSET('2.5 CAPEX'!AO15,0,-MIN($F12-1,COLUMN(AA12)-1),1,MIN($F12,COLUMN(AA12))))/$F12)))))),
IF(OR(ISNUMBER($D12)=FALSE,$F12=""),"",
IF(AND('2.5 CAPEX'!$L15&lt;&gt;"x",'2.5 CAPEX'!$M15&lt;&gt;"x"),0,
IF($F12=0,0,
IF(AJ$4&lt;'2.1 Kraftwerk allgemein'!$F$16,0,
IF(AJ$4='2.1 Kraftwerk allgemein'!$F$16,'2.5 CAPEX'!$J15/$F12,
IF(AJ$4&lt;'2.1 Kraftwerk allgemein'!$F$16+$F12,
('2.5 CAPEX'!$J15+SUM(OFFSET('2.5 CAPEX'!AO15,0,-MIN(MAX($F12-1-('2.1 Kraftwerk allgemein'!$F$16-'1.1 Allgemein'!$I$22+1),0),COLUMN(AA12)-1-('2.1 Kraftwerk allgemein'!$F$16-'1.1 Allgemein'!$I$22+1)),1,MIN(MAX($F12-('2.1 Kraftwerk allgemein'!$F$16-'1.1 Allgemein'!$I$22+1),1),COLUMN(AA12)-('2.1 Kraftwerk allgemein'!$F$16-'1.1 Allgemein'!$I$22+1)))))/$F12,
SUM(OFFSET('2.5 CAPEX'!AO15,0,-MIN($F12-1,COLUMN(AA12)-1),1,MIN($F12,COLUMN(AA12))))/$F12)))))))</f>
        <v>0</v>
      </c>
      <c r="AK12" s="199">
        <f ca="1">IF('2.1 Kraftwerk allgemein'!$F$15&lt;'1.1 Allgemein'!$I$22,
IF(OR(ISNUMBER($D12)=FALSE,$F12=""),"",
IF(AND('2.5 CAPEX'!$L15&lt;&gt;"x",'2.5 CAPEX'!$M15&lt;&gt;"x"),0,
IF($F12=0,0,
IF(AK$4&lt;'2.1 Kraftwerk allgemein'!$F$16,0,
IF(AK$4='2.1 Kraftwerk allgemein'!$F$16,'2.5 CAPEX'!$J15/$F12,
IF(AK$4&lt;'2.1 Kraftwerk allgemein'!$F$16+$F12,
('2.5 CAPEX'!$J15+SUM(OFFSET('2.5 CAPEX'!AP15,0,-MIN(MAX($F12-1-('2.1 Kraftwerk allgemein'!$F$16-'2.1 Kraftwerk allgemein'!$F$15+1),0),COLUMN(AB12)-1-('2.1 Kraftwerk allgemein'!$F$16-'2.1 Kraftwerk allgemein'!$F$15+1)),1,MIN(MAX($F12-('2.1 Kraftwerk allgemein'!$F$16-'2.1 Kraftwerk allgemein'!$F$15+1),1),COLUMN(AB12)-('2.1 Kraftwerk allgemein'!$F$16-'2.1 Kraftwerk allgemein'!$F$15+1)))))/$F12,
SUM(OFFSET('2.5 CAPEX'!AP15,0,-MIN($F12-1,COLUMN(AB12)-1),1,MIN($F12,COLUMN(AB12))))/$F12)))))),
IF(OR(ISNUMBER($D12)=FALSE,$F12=""),"",
IF(AND('2.5 CAPEX'!$L15&lt;&gt;"x",'2.5 CAPEX'!$M15&lt;&gt;"x"),0,
IF($F12=0,0,
IF(AK$4&lt;'2.1 Kraftwerk allgemein'!$F$16,0,
IF(AK$4='2.1 Kraftwerk allgemein'!$F$16,'2.5 CAPEX'!$J15/$F12,
IF(AK$4&lt;'2.1 Kraftwerk allgemein'!$F$16+$F12,
('2.5 CAPEX'!$J15+SUM(OFFSET('2.5 CAPEX'!AP15,0,-MIN(MAX($F12-1-('2.1 Kraftwerk allgemein'!$F$16-'1.1 Allgemein'!$I$22+1),0),COLUMN(AB12)-1-('2.1 Kraftwerk allgemein'!$F$16-'1.1 Allgemein'!$I$22+1)),1,MIN(MAX($F12-('2.1 Kraftwerk allgemein'!$F$16-'1.1 Allgemein'!$I$22+1),1),COLUMN(AB12)-('2.1 Kraftwerk allgemein'!$F$16-'1.1 Allgemein'!$I$22+1)))))/$F12,
SUM(OFFSET('2.5 CAPEX'!AP15,0,-MIN($F12-1,COLUMN(AB12)-1),1,MIN($F12,COLUMN(AB12))))/$F12)))))))</f>
        <v>0</v>
      </c>
      <c r="AL12" s="199">
        <f ca="1">IF('2.1 Kraftwerk allgemein'!$F$15&lt;'1.1 Allgemein'!$I$22,
IF(OR(ISNUMBER($D12)=FALSE,$F12=""),"",
IF(AND('2.5 CAPEX'!$L15&lt;&gt;"x",'2.5 CAPEX'!$M15&lt;&gt;"x"),0,
IF($F12=0,0,
IF(AL$4&lt;'2.1 Kraftwerk allgemein'!$F$16,0,
IF(AL$4='2.1 Kraftwerk allgemein'!$F$16,'2.5 CAPEX'!$J15/$F12,
IF(AL$4&lt;'2.1 Kraftwerk allgemein'!$F$16+$F12,
('2.5 CAPEX'!$J15+SUM(OFFSET('2.5 CAPEX'!AQ15,0,-MIN(MAX($F12-1-('2.1 Kraftwerk allgemein'!$F$16-'2.1 Kraftwerk allgemein'!$F$15+1),0),COLUMN(AC12)-1-('2.1 Kraftwerk allgemein'!$F$16-'2.1 Kraftwerk allgemein'!$F$15+1)),1,MIN(MAX($F12-('2.1 Kraftwerk allgemein'!$F$16-'2.1 Kraftwerk allgemein'!$F$15+1),1),COLUMN(AC12)-('2.1 Kraftwerk allgemein'!$F$16-'2.1 Kraftwerk allgemein'!$F$15+1)))))/$F12,
SUM(OFFSET('2.5 CAPEX'!AQ15,0,-MIN($F12-1,COLUMN(AC12)-1),1,MIN($F12,COLUMN(AC12))))/$F12)))))),
IF(OR(ISNUMBER($D12)=FALSE,$F12=""),"",
IF(AND('2.5 CAPEX'!$L15&lt;&gt;"x",'2.5 CAPEX'!$M15&lt;&gt;"x"),0,
IF($F12=0,0,
IF(AL$4&lt;'2.1 Kraftwerk allgemein'!$F$16,0,
IF(AL$4='2.1 Kraftwerk allgemein'!$F$16,'2.5 CAPEX'!$J15/$F12,
IF(AL$4&lt;'2.1 Kraftwerk allgemein'!$F$16+$F12,
('2.5 CAPEX'!$J15+SUM(OFFSET('2.5 CAPEX'!AQ15,0,-MIN(MAX($F12-1-('2.1 Kraftwerk allgemein'!$F$16-'1.1 Allgemein'!$I$22+1),0),COLUMN(AC12)-1-('2.1 Kraftwerk allgemein'!$F$16-'1.1 Allgemein'!$I$22+1)),1,MIN(MAX($F12-('2.1 Kraftwerk allgemein'!$F$16-'1.1 Allgemein'!$I$22+1),1),COLUMN(AC12)-('2.1 Kraftwerk allgemein'!$F$16-'1.1 Allgemein'!$I$22+1)))))/$F12,
SUM(OFFSET('2.5 CAPEX'!AQ15,0,-MIN($F12-1,COLUMN(AC12)-1),1,MIN($F12,COLUMN(AC12))))/$F12)))))))</f>
        <v>0</v>
      </c>
      <c r="AM12" s="199">
        <f ca="1">IF('2.1 Kraftwerk allgemein'!$F$15&lt;'1.1 Allgemein'!$I$22,
IF(OR(ISNUMBER($D12)=FALSE,$F12=""),"",
IF(AND('2.5 CAPEX'!$L15&lt;&gt;"x",'2.5 CAPEX'!$M15&lt;&gt;"x"),0,
IF($F12=0,0,
IF(AM$4&lt;'2.1 Kraftwerk allgemein'!$F$16,0,
IF(AM$4='2.1 Kraftwerk allgemein'!$F$16,'2.5 CAPEX'!$J15/$F12,
IF(AM$4&lt;'2.1 Kraftwerk allgemein'!$F$16+$F12,
('2.5 CAPEX'!$J15+SUM(OFFSET('2.5 CAPEX'!AR15,0,-MIN(MAX($F12-1-('2.1 Kraftwerk allgemein'!$F$16-'2.1 Kraftwerk allgemein'!$F$15+1),0),COLUMN(AD12)-1-('2.1 Kraftwerk allgemein'!$F$16-'2.1 Kraftwerk allgemein'!$F$15+1)),1,MIN(MAX($F12-('2.1 Kraftwerk allgemein'!$F$16-'2.1 Kraftwerk allgemein'!$F$15+1),1),COLUMN(AD12)-('2.1 Kraftwerk allgemein'!$F$16-'2.1 Kraftwerk allgemein'!$F$15+1)))))/$F12,
SUM(OFFSET('2.5 CAPEX'!AR15,0,-MIN($F12-1,COLUMN(AD12)-1),1,MIN($F12,COLUMN(AD12))))/$F12)))))),
IF(OR(ISNUMBER($D12)=FALSE,$F12=""),"",
IF(AND('2.5 CAPEX'!$L15&lt;&gt;"x",'2.5 CAPEX'!$M15&lt;&gt;"x"),0,
IF($F12=0,0,
IF(AM$4&lt;'2.1 Kraftwerk allgemein'!$F$16,0,
IF(AM$4='2.1 Kraftwerk allgemein'!$F$16,'2.5 CAPEX'!$J15/$F12,
IF(AM$4&lt;'2.1 Kraftwerk allgemein'!$F$16+$F12,
('2.5 CAPEX'!$J15+SUM(OFFSET('2.5 CAPEX'!AR15,0,-MIN(MAX($F12-1-('2.1 Kraftwerk allgemein'!$F$16-'1.1 Allgemein'!$I$22+1),0),COLUMN(AD12)-1-('2.1 Kraftwerk allgemein'!$F$16-'1.1 Allgemein'!$I$22+1)),1,MIN(MAX($F12-('2.1 Kraftwerk allgemein'!$F$16-'1.1 Allgemein'!$I$22+1),1),COLUMN(AD12)-('2.1 Kraftwerk allgemein'!$F$16-'1.1 Allgemein'!$I$22+1)))))/$F12,
SUM(OFFSET('2.5 CAPEX'!AR15,0,-MIN($F12-1,COLUMN(AD12)-1),1,MIN($F12,COLUMN(AD12))))/$F12)))))))</f>
        <v>0</v>
      </c>
      <c r="AN12" s="199">
        <f ca="1">IF('2.1 Kraftwerk allgemein'!$F$15&lt;'1.1 Allgemein'!$I$22,
IF(OR(ISNUMBER($D12)=FALSE,$F12=""),"",
IF(AND('2.5 CAPEX'!$L15&lt;&gt;"x",'2.5 CAPEX'!$M15&lt;&gt;"x"),0,
IF($F12=0,0,
IF(AN$4&lt;'2.1 Kraftwerk allgemein'!$F$16,0,
IF(AN$4='2.1 Kraftwerk allgemein'!$F$16,'2.5 CAPEX'!$J15/$F12,
IF(AN$4&lt;'2.1 Kraftwerk allgemein'!$F$16+$F12,
('2.5 CAPEX'!$J15+SUM(OFFSET('2.5 CAPEX'!AS15,0,-MIN(MAX($F12-1-('2.1 Kraftwerk allgemein'!$F$16-'2.1 Kraftwerk allgemein'!$F$15+1),0),COLUMN(AE12)-1-('2.1 Kraftwerk allgemein'!$F$16-'2.1 Kraftwerk allgemein'!$F$15+1)),1,MIN(MAX($F12-('2.1 Kraftwerk allgemein'!$F$16-'2.1 Kraftwerk allgemein'!$F$15+1),1),COLUMN(AE12)-('2.1 Kraftwerk allgemein'!$F$16-'2.1 Kraftwerk allgemein'!$F$15+1)))))/$F12,
SUM(OFFSET('2.5 CAPEX'!AS15,0,-MIN($F12-1,COLUMN(AE12)-1),1,MIN($F12,COLUMN(AE12))))/$F12)))))),
IF(OR(ISNUMBER($D12)=FALSE,$F12=""),"",
IF(AND('2.5 CAPEX'!$L15&lt;&gt;"x",'2.5 CAPEX'!$M15&lt;&gt;"x"),0,
IF($F12=0,0,
IF(AN$4&lt;'2.1 Kraftwerk allgemein'!$F$16,0,
IF(AN$4='2.1 Kraftwerk allgemein'!$F$16,'2.5 CAPEX'!$J15/$F12,
IF(AN$4&lt;'2.1 Kraftwerk allgemein'!$F$16+$F12,
('2.5 CAPEX'!$J15+SUM(OFFSET('2.5 CAPEX'!AS15,0,-MIN(MAX($F12-1-('2.1 Kraftwerk allgemein'!$F$16-'1.1 Allgemein'!$I$22+1),0),COLUMN(AE12)-1-('2.1 Kraftwerk allgemein'!$F$16-'1.1 Allgemein'!$I$22+1)),1,MIN(MAX($F12-('2.1 Kraftwerk allgemein'!$F$16-'1.1 Allgemein'!$I$22+1),1),COLUMN(AE12)-('2.1 Kraftwerk allgemein'!$F$16-'1.1 Allgemein'!$I$22+1)))))/$F12,
SUM(OFFSET('2.5 CAPEX'!AS15,0,-MIN($F12-1,COLUMN(AE12)-1),1,MIN($F12,COLUMN(AE12))))/$F12)))))))</f>
        <v>0</v>
      </c>
      <c r="AO12" s="199">
        <f ca="1">IF('2.1 Kraftwerk allgemein'!$F$15&lt;'1.1 Allgemein'!$I$22,
IF(OR(ISNUMBER($D12)=FALSE,$F12=""),"",
IF(AND('2.5 CAPEX'!$L15&lt;&gt;"x",'2.5 CAPEX'!$M15&lt;&gt;"x"),0,
IF($F12=0,0,
IF(AO$4&lt;'2.1 Kraftwerk allgemein'!$F$16,0,
IF(AO$4='2.1 Kraftwerk allgemein'!$F$16,'2.5 CAPEX'!$J15/$F12,
IF(AO$4&lt;'2.1 Kraftwerk allgemein'!$F$16+$F12,
('2.5 CAPEX'!$J15+SUM(OFFSET('2.5 CAPEX'!AT15,0,-MIN(MAX($F12-1-('2.1 Kraftwerk allgemein'!$F$16-'2.1 Kraftwerk allgemein'!$F$15+1),0),COLUMN(AF12)-1-('2.1 Kraftwerk allgemein'!$F$16-'2.1 Kraftwerk allgemein'!$F$15+1)),1,MIN(MAX($F12-('2.1 Kraftwerk allgemein'!$F$16-'2.1 Kraftwerk allgemein'!$F$15+1),1),COLUMN(AF12)-('2.1 Kraftwerk allgemein'!$F$16-'2.1 Kraftwerk allgemein'!$F$15+1)))))/$F12,
SUM(OFFSET('2.5 CAPEX'!AT15,0,-MIN($F12-1,COLUMN(AF12)-1),1,MIN($F12,COLUMN(AF12))))/$F12)))))),
IF(OR(ISNUMBER($D12)=FALSE,$F12=""),"",
IF(AND('2.5 CAPEX'!$L15&lt;&gt;"x",'2.5 CAPEX'!$M15&lt;&gt;"x"),0,
IF($F12=0,0,
IF(AO$4&lt;'2.1 Kraftwerk allgemein'!$F$16,0,
IF(AO$4='2.1 Kraftwerk allgemein'!$F$16,'2.5 CAPEX'!$J15/$F12,
IF(AO$4&lt;'2.1 Kraftwerk allgemein'!$F$16+$F12,
('2.5 CAPEX'!$J15+SUM(OFFSET('2.5 CAPEX'!AT15,0,-MIN(MAX($F12-1-('2.1 Kraftwerk allgemein'!$F$16-'1.1 Allgemein'!$I$22+1),0),COLUMN(AF12)-1-('2.1 Kraftwerk allgemein'!$F$16-'1.1 Allgemein'!$I$22+1)),1,MIN(MAX($F12-('2.1 Kraftwerk allgemein'!$F$16-'1.1 Allgemein'!$I$22+1),1),COLUMN(AF12)-('2.1 Kraftwerk allgemein'!$F$16-'1.1 Allgemein'!$I$22+1)))))/$F12,
SUM(OFFSET('2.5 CAPEX'!AT15,0,-MIN($F12-1,COLUMN(AF12)-1),1,MIN($F12,COLUMN(AF12))))/$F12)))))))</f>
        <v>0</v>
      </c>
      <c r="AP12" s="199">
        <f ca="1">IF('2.1 Kraftwerk allgemein'!$F$15&lt;'1.1 Allgemein'!$I$22,
IF(OR(ISNUMBER($D12)=FALSE,$F12=""),"",
IF(AND('2.5 CAPEX'!$L15&lt;&gt;"x",'2.5 CAPEX'!$M15&lt;&gt;"x"),0,
IF($F12=0,0,
IF(AP$4&lt;'2.1 Kraftwerk allgemein'!$F$16,0,
IF(AP$4='2.1 Kraftwerk allgemein'!$F$16,'2.5 CAPEX'!$J15/$F12,
IF(AP$4&lt;'2.1 Kraftwerk allgemein'!$F$16+$F12,
('2.5 CAPEX'!$J15+SUM(OFFSET('2.5 CAPEX'!AU15,0,-MIN(MAX($F12-1-('2.1 Kraftwerk allgemein'!$F$16-'2.1 Kraftwerk allgemein'!$F$15+1),0),COLUMN(AG12)-1-('2.1 Kraftwerk allgemein'!$F$16-'2.1 Kraftwerk allgemein'!$F$15+1)),1,MIN(MAX($F12-('2.1 Kraftwerk allgemein'!$F$16-'2.1 Kraftwerk allgemein'!$F$15+1),1),COLUMN(AG12)-('2.1 Kraftwerk allgemein'!$F$16-'2.1 Kraftwerk allgemein'!$F$15+1)))))/$F12,
SUM(OFFSET('2.5 CAPEX'!AU15,0,-MIN($F12-1,COLUMN(AG12)-1),1,MIN($F12,COLUMN(AG12))))/$F12)))))),
IF(OR(ISNUMBER($D12)=FALSE,$F12=""),"",
IF(AND('2.5 CAPEX'!$L15&lt;&gt;"x",'2.5 CAPEX'!$M15&lt;&gt;"x"),0,
IF($F12=0,0,
IF(AP$4&lt;'2.1 Kraftwerk allgemein'!$F$16,0,
IF(AP$4='2.1 Kraftwerk allgemein'!$F$16,'2.5 CAPEX'!$J15/$F12,
IF(AP$4&lt;'2.1 Kraftwerk allgemein'!$F$16+$F12,
('2.5 CAPEX'!$J15+SUM(OFFSET('2.5 CAPEX'!AU15,0,-MIN(MAX($F12-1-('2.1 Kraftwerk allgemein'!$F$16-'1.1 Allgemein'!$I$22+1),0),COLUMN(AG12)-1-('2.1 Kraftwerk allgemein'!$F$16-'1.1 Allgemein'!$I$22+1)),1,MIN(MAX($F12-('2.1 Kraftwerk allgemein'!$F$16-'1.1 Allgemein'!$I$22+1),1),COLUMN(AG12)-('2.1 Kraftwerk allgemein'!$F$16-'1.1 Allgemein'!$I$22+1)))))/$F12,
SUM(OFFSET('2.5 CAPEX'!AU15,0,-MIN($F12-1,COLUMN(AG12)-1),1,MIN($F12,COLUMN(AG12))))/$F12)))))))</f>
        <v>0</v>
      </c>
      <c r="AQ12" s="199">
        <f ca="1">IF('2.1 Kraftwerk allgemein'!$F$15&lt;'1.1 Allgemein'!$I$22,
IF(OR(ISNUMBER($D12)=FALSE,$F12=""),"",
IF(AND('2.5 CAPEX'!$L15&lt;&gt;"x",'2.5 CAPEX'!$M15&lt;&gt;"x"),0,
IF($F12=0,0,
IF(AQ$4&lt;'2.1 Kraftwerk allgemein'!$F$16,0,
IF(AQ$4='2.1 Kraftwerk allgemein'!$F$16,'2.5 CAPEX'!$J15/$F12,
IF(AQ$4&lt;'2.1 Kraftwerk allgemein'!$F$16+$F12,
('2.5 CAPEX'!$J15+SUM(OFFSET('2.5 CAPEX'!AV15,0,-MIN(MAX($F12-1-('2.1 Kraftwerk allgemein'!$F$16-'2.1 Kraftwerk allgemein'!$F$15+1),0),COLUMN(AH12)-1-('2.1 Kraftwerk allgemein'!$F$16-'2.1 Kraftwerk allgemein'!$F$15+1)),1,MIN(MAX($F12-('2.1 Kraftwerk allgemein'!$F$16-'2.1 Kraftwerk allgemein'!$F$15+1),1),COLUMN(AH12)-('2.1 Kraftwerk allgemein'!$F$16-'2.1 Kraftwerk allgemein'!$F$15+1)))))/$F12,
SUM(OFFSET('2.5 CAPEX'!AV15,0,-MIN($F12-1,COLUMN(AH12)-1),1,MIN($F12,COLUMN(AH12))))/$F12)))))),
IF(OR(ISNUMBER($D12)=FALSE,$F12=""),"",
IF(AND('2.5 CAPEX'!$L15&lt;&gt;"x",'2.5 CAPEX'!$M15&lt;&gt;"x"),0,
IF($F12=0,0,
IF(AQ$4&lt;'2.1 Kraftwerk allgemein'!$F$16,0,
IF(AQ$4='2.1 Kraftwerk allgemein'!$F$16,'2.5 CAPEX'!$J15/$F12,
IF(AQ$4&lt;'2.1 Kraftwerk allgemein'!$F$16+$F12,
('2.5 CAPEX'!$J15+SUM(OFFSET('2.5 CAPEX'!AV15,0,-MIN(MAX($F12-1-('2.1 Kraftwerk allgemein'!$F$16-'1.1 Allgemein'!$I$22+1),0),COLUMN(AH12)-1-('2.1 Kraftwerk allgemein'!$F$16-'1.1 Allgemein'!$I$22+1)),1,MIN(MAX($F12-('2.1 Kraftwerk allgemein'!$F$16-'1.1 Allgemein'!$I$22+1),1),COLUMN(AH12)-('2.1 Kraftwerk allgemein'!$F$16-'1.1 Allgemein'!$I$22+1)))))/$F12,
SUM(OFFSET('2.5 CAPEX'!AV15,0,-MIN($F12-1,COLUMN(AH12)-1),1,MIN($F12,COLUMN(AH12))))/$F12)))))))</f>
        <v>0</v>
      </c>
      <c r="AR12" s="199">
        <f ca="1">IF('2.1 Kraftwerk allgemein'!$F$15&lt;'1.1 Allgemein'!$I$22,
IF(OR(ISNUMBER($D12)=FALSE,$F12=""),"",
IF(AND('2.5 CAPEX'!$L15&lt;&gt;"x",'2.5 CAPEX'!$M15&lt;&gt;"x"),0,
IF($F12=0,0,
IF(AR$4&lt;'2.1 Kraftwerk allgemein'!$F$16,0,
IF(AR$4='2.1 Kraftwerk allgemein'!$F$16,'2.5 CAPEX'!$J15/$F12,
IF(AR$4&lt;'2.1 Kraftwerk allgemein'!$F$16+$F12,
('2.5 CAPEX'!$J15+SUM(OFFSET('2.5 CAPEX'!AW15,0,-MIN(MAX($F12-1-('2.1 Kraftwerk allgemein'!$F$16-'2.1 Kraftwerk allgemein'!$F$15+1),0),COLUMN(AI12)-1-('2.1 Kraftwerk allgemein'!$F$16-'2.1 Kraftwerk allgemein'!$F$15+1)),1,MIN(MAX($F12-('2.1 Kraftwerk allgemein'!$F$16-'2.1 Kraftwerk allgemein'!$F$15+1),1),COLUMN(AI12)-('2.1 Kraftwerk allgemein'!$F$16-'2.1 Kraftwerk allgemein'!$F$15+1)))))/$F12,
SUM(OFFSET('2.5 CAPEX'!AW15,0,-MIN($F12-1,COLUMN(AI12)-1),1,MIN($F12,COLUMN(AI12))))/$F12)))))),
IF(OR(ISNUMBER($D12)=FALSE,$F12=""),"",
IF(AND('2.5 CAPEX'!$L15&lt;&gt;"x",'2.5 CAPEX'!$M15&lt;&gt;"x"),0,
IF($F12=0,0,
IF(AR$4&lt;'2.1 Kraftwerk allgemein'!$F$16,0,
IF(AR$4='2.1 Kraftwerk allgemein'!$F$16,'2.5 CAPEX'!$J15/$F12,
IF(AR$4&lt;'2.1 Kraftwerk allgemein'!$F$16+$F12,
('2.5 CAPEX'!$J15+SUM(OFFSET('2.5 CAPEX'!AW15,0,-MIN(MAX($F12-1-('2.1 Kraftwerk allgemein'!$F$16-'1.1 Allgemein'!$I$22+1),0),COLUMN(AI12)-1-('2.1 Kraftwerk allgemein'!$F$16-'1.1 Allgemein'!$I$22+1)),1,MIN(MAX($F12-('2.1 Kraftwerk allgemein'!$F$16-'1.1 Allgemein'!$I$22+1),1),COLUMN(AI12)-('2.1 Kraftwerk allgemein'!$F$16-'1.1 Allgemein'!$I$22+1)))))/$F12,
SUM(OFFSET('2.5 CAPEX'!AW15,0,-MIN($F12-1,COLUMN(AI12)-1),1,MIN($F12,COLUMN(AI12))))/$F12)))))))</f>
        <v>0</v>
      </c>
      <c r="AS12" s="199">
        <f ca="1">IF('2.1 Kraftwerk allgemein'!$F$15&lt;'1.1 Allgemein'!$I$22,
IF(OR(ISNUMBER($D12)=FALSE,$F12=""),"",
IF(AND('2.5 CAPEX'!$L15&lt;&gt;"x",'2.5 CAPEX'!$M15&lt;&gt;"x"),0,
IF($F12=0,0,
IF(AS$4&lt;'2.1 Kraftwerk allgemein'!$F$16,0,
IF(AS$4='2.1 Kraftwerk allgemein'!$F$16,'2.5 CAPEX'!$J15/$F12,
IF(AS$4&lt;'2.1 Kraftwerk allgemein'!$F$16+$F12,
('2.5 CAPEX'!$J15+SUM(OFFSET('2.5 CAPEX'!AX15,0,-MIN(MAX($F12-1-('2.1 Kraftwerk allgemein'!$F$16-'2.1 Kraftwerk allgemein'!$F$15+1),0),COLUMN(AJ12)-1-('2.1 Kraftwerk allgemein'!$F$16-'2.1 Kraftwerk allgemein'!$F$15+1)),1,MIN(MAX($F12-('2.1 Kraftwerk allgemein'!$F$16-'2.1 Kraftwerk allgemein'!$F$15+1),1),COLUMN(AJ12)-('2.1 Kraftwerk allgemein'!$F$16-'2.1 Kraftwerk allgemein'!$F$15+1)))))/$F12,
SUM(OFFSET('2.5 CAPEX'!AX15,0,-MIN($F12-1,COLUMN(AJ12)-1),1,MIN($F12,COLUMN(AJ12))))/$F12)))))),
IF(OR(ISNUMBER($D12)=FALSE,$F12=""),"",
IF(AND('2.5 CAPEX'!$L15&lt;&gt;"x",'2.5 CAPEX'!$M15&lt;&gt;"x"),0,
IF($F12=0,0,
IF(AS$4&lt;'2.1 Kraftwerk allgemein'!$F$16,0,
IF(AS$4='2.1 Kraftwerk allgemein'!$F$16,'2.5 CAPEX'!$J15/$F12,
IF(AS$4&lt;'2.1 Kraftwerk allgemein'!$F$16+$F12,
('2.5 CAPEX'!$J15+SUM(OFFSET('2.5 CAPEX'!AX15,0,-MIN(MAX($F12-1-('2.1 Kraftwerk allgemein'!$F$16-'1.1 Allgemein'!$I$22+1),0),COLUMN(AJ12)-1-('2.1 Kraftwerk allgemein'!$F$16-'1.1 Allgemein'!$I$22+1)),1,MIN(MAX($F12-('2.1 Kraftwerk allgemein'!$F$16-'1.1 Allgemein'!$I$22+1),1),COLUMN(AJ12)-('2.1 Kraftwerk allgemein'!$F$16-'1.1 Allgemein'!$I$22+1)))))/$F12,
SUM(OFFSET('2.5 CAPEX'!AX15,0,-MIN($F12-1,COLUMN(AJ12)-1),1,MIN($F12,COLUMN(AJ12))))/$F12)))))))</f>
        <v>0</v>
      </c>
      <c r="AT12" s="199">
        <f ca="1">IF('2.1 Kraftwerk allgemein'!$F$15&lt;'1.1 Allgemein'!$I$22,
IF(OR(ISNUMBER($D12)=FALSE,$F12=""),"",
IF(AND('2.5 CAPEX'!$L15&lt;&gt;"x",'2.5 CAPEX'!$M15&lt;&gt;"x"),0,
IF($F12=0,0,
IF(AT$4&lt;'2.1 Kraftwerk allgemein'!$F$16,0,
IF(AT$4='2.1 Kraftwerk allgemein'!$F$16,'2.5 CAPEX'!$J15/$F12,
IF(AT$4&lt;'2.1 Kraftwerk allgemein'!$F$16+$F12,
('2.5 CAPEX'!$J15+SUM(OFFSET('2.5 CAPEX'!AY15,0,-MIN(MAX($F12-1-('2.1 Kraftwerk allgemein'!$F$16-'2.1 Kraftwerk allgemein'!$F$15+1),0),COLUMN(AK12)-1-('2.1 Kraftwerk allgemein'!$F$16-'2.1 Kraftwerk allgemein'!$F$15+1)),1,MIN(MAX($F12-('2.1 Kraftwerk allgemein'!$F$16-'2.1 Kraftwerk allgemein'!$F$15+1),1),COLUMN(AK12)-('2.1 Kraftwerk allgemein'!$F$16-'2.1 Kraftwerk allgemein'!$F$15+1)))))/$F12,
SUM(OFFSET('2.5 CAPEX'!AY15,0,-MIN($F12-1,COLUMN(AK12)-1),1,MIN($F12,COLUMN(AK12))))/$F12)))))),
IF(OR(ISNUMBER($D12)=FALSE,$F12=""),"",
IF(AND('2.5 CAPEX'!$L15&lt;&gt;"x",'2.5 CAPEX'!$M15&lt;&gt;"x"),0,
IF($F12=0,0,
IF(AT$4&lt;'2.1 Kraftwerk allgemein'!$F$16,0,
IF(AT$4='2.1 Kraftwerk allgemein'!$F$16,'2.5 CAPEX'!$J15/$F12,
IF(AT$4&lt;'2.1 Kraftwerk allgemein'!$F$16+$F12,
('2.5 CAPEX'!$J15+SUM(OFFSET('2.5 CAPEX'!AY15,0,-MIN(MAX($F12-1-('2.1 Kraftwerk allgemein'!$F$16-'1.1 Allgemein'!$I$22+1),0),COLUMN(AK12)-1-('2.1 Kraftwerk allgemein'!$F$16-'1.1 Allgemein'!$I$22+1)),1,MIN(MAX($F12-('2.1 Kraftwerk allgemein'!$F$16-'1.1 Allgemein'!$I$22+1),1),COLUMN(AK12)-('2.1 Kraftwerk allgemein'!$F$16-'1.1 Allgemein'!$I$22+1)))))/$F12,
SUM(OFFSET('2.5 CAPEX'!AY15,0,-MIN($F12-1,COLUMN(AK12)-1),1,MIN($F12,COLUMN(AK12))))/$F12)))))))</f>
        <v>0</v>
      </c>
      <c r="AU12" s="199">
        <f ca="1">IF('2.1 Kraftwerk allgemein'!$F$15&lt;'1.1 Allgemein'!$I$22,
IF(OR(ISNUMBER($D12)=FALSE,$F12=""),"",
IF(AND('2.5 CAPEX'!$L15&lt;&gt;"x",'2.5 CAPEX'!$M15&lt;&gt;"x"),0,
IF($F12=0,0,
IF(AU$4&lt;'2.1 Kraftwerk allgemein'!$F$16,0,
IF(AU$4='2.1 Kraftwerk allgemein'!$F$16,'2.5 CAPEX'!$J15/$F12,
IF(AU$4&lt;'2.1 Kraftwerk allgemein'!$F$16+$F12,
('2.5 CAPEX'!$J15+SUM(OFFSET('2.5 CAPEX'!AZ15,0,-MIN(MAX($F12-1-('2.1 Kraftwerk allgemein'!$F$16-'2.1 Kraftwerk allgemein'!$F$15+1),0),COLUMN(AL12)-1-('2.1 Kraftwerk allgemein'!$F$16-'2.1 Kraftwerk allgemein'!$F$15+1)),1,MIN(MAX($F12-('2.1 Kraftwerk allgemein'!$F$16-'2.1 Kraftwerk allgemein'!$F$15+1),1),COLUMN(AL12)-('2.1 Kraftwerk allgemein'!$F$16-'2.1 Kraftwerk allgemein'!$F$15+1)))))/$F12,
SUM(OFFSET('2.5 CAPEX'!AZ15,0,-MIN($F12-1,COLUMN(AL12)-1),1,MIN($F12,COLUMN(AL12))))/$F12)))))),
IF(OR(ISNUMBER($D12)=FALSE,$F12=""),"",
IF(AND('2.5 CAPEX'!$L15&lt;&gt;"x",'2.5 CAPEX'!$M15&lt;&gt;"x"),0,
IF($F12=0,0,
IF(AU$4&lt;'2.1 Kraftwerk allgemein'!$F$16,0,
IF(AU$4='2.1 Kraftwerk allgemein'!$F$16,'2.5 CAPEX'!$J15/$F12,
IF(AU$4&lt;'2.1 Kraftwerk allgemein'!$F$16+$F12,
('2.5 CAPEX'!$J15+SUM(OFFSET('2.5 CAPEX'!AZ15,0,-MIN(MAX($F12-1-('2.1 Kraftwerk allgemein'!$F$16-'1.1 Allgemein'!$I$22+1),0),COLUMN(AL12)-1-('2.1 Kraftwerk allgemein'!$F$16-'1.1 Allgemein'!$I$22+1)),1,MIN(MAX($F12-('2.1 Kraftwerk allgemein'!$F$16-'1.1 Allgemein'!$I$22+1),1),COLUMN(AL12)-('2.1 Kraftwerk allgemein'!$F$16-'1.1 Allgemein'!$I$22+1)))))/$F12,
SUM(OFFSET('2.5 CAPEX'!AZ15,0,-MIN($F12-1,COLUMN(AL12)-1),1,MIN($F12,COLUMN(AL12))))/$F12)))))))</f>
        <v>0</v>
      </c>
      <c r="AV12" s="199">
        <f ca="1">IF('2.1 Kraftwerk allgemein'!$F$15&lt;'1.1 Allgemein'!$I$22,
IF(OR(ISNUMBER($D12)=FALSE,$F12=""),"",
IF(AND('2.5 CAPEX'!$L15&lt;&gt;"x",'2.5 CAPEX'!$M15&lt;&gt;"x"),0,
IF($F12=0,0,
IF(AV$4&lt;'2.1 Kraftwerk allgemein'!$F$16,0,
IF(AV$4='2.1 Kraftwerk allgemein'!$F$16,'2.5 CAPEX'!$J15/$F12,
IF(AV$4&lt;'2.1 Kraftwerk allgemein'!$F$16+$F12,
('2.5 CAPEX'!$J15+SUM(OFFSET('2.5 CAPEX'!BA15,0,-MIN(MAX($F12-1-('2.1 Kraftwerk allgemein'!$F$16-'2.1 Kraftwerk allgemein'!$F$15+1),0),COLUMN(AM12)-1-('2.1 Kraftwerk allgemein'!$F$16-'2.1 Kraftwerk allgemein'!$F$15+1)),1,MIN(MAX($F12-('2.1 Kraftwerk allgemein'!$F$16-'2.1 Kraftwerk allgemein'!$F$15+1),1),COLUMN(AM12)-('2.1 Kraftwerk allgemein'!$F$16-'2.1 Kraftwerk allgemein'!$F$15+1)))))/$F12,
SUM(OFFSET('2.5 CAPEX'!BA15,0,-MIN($F12-1,COLUMN(AM12)-1),1,MIN($F12,COLUMN(AM12))))/$F12)))))),
IF(OR(ISNUMBER($D12)=FALSE,$F12=""),"",
IF(AND('2.5 CAPEX'!$L15&lt;&gt;"x",'2.5 CAPEX'!$M15&lt;&gt;"x"),0,
IF($F12=0,0,
IF(AV$4&lt;'2.1 Kraftwerk allgemein'!$F$16,0,
IF(AV$4='2.1 Kraftwerk allgemein'!$F$16,'2.5 CAPEX'!$J15/$F12,
IF(AV$4&lt;'2.1 Kraftwerk allgemein'!$F$16+$F12,
('2.5 CAPEX'!$J15+SUM(OFFSET('2.5 CAPEX'!BA15,0,-MIN(MAX($F12-1-('2.1 Kraftwerk allgemein'!$F$16-'1.1 Allgemein'!$I$22+1),0),COLUMN(AM12)-1-('2.1 Kraftwerk allgemein'!$F$16-'1.1 Allgemein'!$I$22+1)),1,MIN(MAX($F12-('2.1 Kraftwerk allgemein'!$F$16-'1.1 Allgemein'!$I$22+1),1),COLUMN(AM12)-('2.1 Kraftwerk allgemein'!$F$16-'1.1 Allgemein'!$I$22+1)))))/$F12,
SUM(OFFSET('2.5 CAPEX'!BA15,0,-MIN($F12-1,COLUMN(AM12)-1),1,MIN($F12,COLUMN(AM12))))/$F12)))))))</f>
        <v>0</v>
      </c>
      <c r="AW12" s="199">
        <f ca="1">IF('2.1 Kraftwerk allgemein'!$F$15&lt;'1.1 Allgemein'!$I$22,
IF(OR(ISNUMBER($D12)=FALSE,$F12=""),"",
IF(AND('2.5 CAPEX'!$L15&lt;&gt;"x",'2.5 CAPEX'!$M15&lt;&gt;"x"),0,
IF($F12=0,0,
IF(AW$4&lt;'2.1 Kraftwerk allgemein'!$F$16,0,
IF(AW$4='2.1 Kraftwerk allgemein'!$F$16,'2.5 CAPEX'!$J15/$F12,
IF(AW$4&lt;'2.1 Kraftwerk allgemein'!$F$16+$F12,
('2.5 CAPEX'!$J15+SUM(OFFSET('2.5 CAPEX'!BB15,0,-MIN(MAX($F12-1-('2.1 Kraftwerk allgemein'!$F$16-'2.1 Kraftwerk allgemein'!$F$15+1),0),COLUMN(AN12)-1-('2.1 Kraftwerk allgemein'!$F$16-'2.1 Kraftwerk allgemein'!$F$15+1)),1,MIN(MAX($F12-('2.1 Kraftwerk allgemein'!$F$16-'2.1 Kraftwerk allgemein'!$F$15+1),1),COLUMN(AN12)-('2.1 Kraftwerk allgemein'!$F$16-'2.1 Kraftwerk allgemein'!$F$15+1)))))/$F12,
SUM(OFFSET('2.5 CAPEX'!BB15,0,-MIN($F12-1,COLUMN(AN12)-1),1,MIN($F12,COLUMN(AN12))))/$F12)))))),
IF(OR(ISNUMBER($D12)=FALSE,$F12=""),"",
IF(AND('2.5 CAPEX'!$L15&lt;&gt;"x",'2.5 CAPEX'!$M15&lt;&gt;"x"),0,
IF($F12=0,0,
IF(AW$4&lt;'2.1 Kraftwerk allgemein'!$F$16,0,
IF(AW$4='2.1 Kraftwerk allgemein'!$F$16,'2.5 CAPEX'!$J15/$F12,
IF(AW$4&lt;'2.1 Kraftwerk allgemein'!$F$16+$F12,
('2.5 CAPEX'!$J15+SUM(OFFSET('2.5 CAPEX'!BB15,0,-MIN(MAX($F12-1-('2.1 Kraftwerk allgemein'!$F$16-'1.1 Allgemein'!$I$22+1),0),COLUMN(AN12)-1-('2.1 Kraftwerk allgemein'!$F$16-'1.1 Allgemein'!$I$22+1)),1,MIN(MAX($F12-('2.1 Kraftwerk allgemein'!$F$16-'1.1 Allgemein'!$I$22+1),1),COLUMN(AN12)-('2.1 Kraftwerk allgemein'!$F$16-'1.1 Allgemein'!$I$22+1)))))/$F12,
SUM(OFFSET('2.5 CAPEX'!BB15,0,-MIN($F12-1,COLUMN(AN12)-1),1,MIN($F12,COLUMN(AN12))))/$F12)))))))</f>
        <v>0</v>
      </c>
      <c r="AX12" s="199">
        <f ca="1">IF('2.1 Kraftwerk allgemein'!$F$15&lt;'1.1 Allgemein'!$I$22,
IF(OR(ISNUMBER($D12)=FALSE,$F12=""),"",
IF(AND('2.5 CAPEX'!$L15&lt;&gt;"x",'2.5 CAPEX'!$M15&lt;&gt;"x"),0,
IF($F12=0,0,
IF(AX$4&lt;'2.1 Kraftwerk allgemein'!$F$16,0,
IF(AX$4='2.1 Kraftwerk allgemein'!$F$16,'2.5 CAPEX'!$J15/$F12,
IF(AX$4&lt;'2.1 Kraftwerk allgemein'!$F$16+$F12,
('2.5 CAPEX'!$J15+SUM(OFFSET('2.5 CAPEX'!BC15,0,-MIN(MAX($F12-1-('2.1 Kraftwerk allgemein'!$F$16-'2.1 Kraftwerk allgemein'!$F$15+1),0),COLUMN(AO12)-1-('2.1 Kraftwerk allgemein'!$F$16-'2.1 Kraftwerk allgemein'!$F$15+1)),1,MIN(MAX($F12-('2.1 Kraftwerk allgemein'!$F$16-'2.1 Kraftwerk allgemein'!$F$15+1),1),COLUMN(AO12)-('2.1 Kraftwerk allgemein'!$F$16-'2.1 Kraftwerk allgemein'!$F$15+1)))))/$F12,
SUM(OFFSET('2.5 CAPEX'!BC15,0,-MIN($F12-1,COLUMN(AO12)-1),1,MIN($F12,COLUMN(AO12))))/$F12)))))),
IF(OR(ISNUMBER($D12)=FALSE,$F12=""),"",
IF(AND('2.5 CAPEX'!$L15&lt;&gt;"x",'2.5 CAPEX'!$M15&lt;&gt;"x"),0,
IF($F12=0,0,
IF(AX$4&lt;'2.1 Kraftwerk allgemein'!$F$16,0,
IF(AX$4='2.1 Kraftwerk allgemein'!$F$16,'2.5 CAPEX'!$J15/$F12,
IF(AX$4&lt;'2.1 Kraftwerk allgemein'!$F$16+$F12,
('2.5 CAPEX'!$J15+SUM(OFFSET('2.5 CAPEX'!BC15,0,-MIN(MAX($F12-1-('2.1 Kraftwerk allgemein'!$F$16-'1.1 Allgemein'!$I$22+1),0),COLUMN(AO12)-1-('2.1 Kraftwerk allgemein'!$F$16-'1.1 Allgemein'!$I$22+1)),1,MIN(MAX($F12-('2.1 Kraftwerk allgemein'!$F$16-'1.1 Allgemein'!$I$22+1),1),COLUMN(AO12)-('2.1 Kraftwerk allgemein'!$F$16-'1.1 Allgemein'!$I$22+1)))))/$F12,
SUM(OFFSET('2.5 CAPEX'!BC15,0,-MIN($F12-1,COLUMN(AO12)-1),1,MIN($F12,COLUMN(AO12))))/$F12)))))))</f>
        <v>0</v>
      </c>
      <c r="AY12" s="199">
        <f ca="1">IF('2.1 Kraftwerk allgemein'!$F$15&lt;'1.1 Allgemein'!$I$22,
IF(OR(ISNUMBER($D12)=FALSE,$F12=""),"",
IF(AND('2.5 CAPEX'!$L15&lt;&gt;"x",'2.5 CAPEX'!$M15&lt;&gt;"x"),0,
IF($F12=0,0,
IF(AY$4&lt;'2.1 Kraftwerk allgemein'!$F$16,0,
IF(AY$4='2.1 Kraftwerk allgemein'!$F$16,'2.5 CAPEX'!$J15/$F12,
IF(AY$4&lt;'2.1 Kraftwerk allgemein'!$F$16+$F12,
('2.5 CAPEX'!$J15+SUM(OFFSET('2.5 CAPEX'!BD15,0,-MIN(MAX($F12-1-('2.1 Kraftwerk allgemein'!$F$16-'2.1 Kraftwerk allgemein'!$F$15+1),0),COLUMN(AP12)-1-('2.1 Kraftwerk allgemein'!$F$16-'2.1 Kraftwerk allgemein'!$F$15+1)),1,MIN(MAX($F12-('2.1 Kraftwerk allgemein'!$F$16-'2.1 Kraftwerk allgemein'!$F$15+1),1),COLUMN(AP12)-('2.1 Kraftwerk allgemein'!$F$16-'2.1 Kraftwerk allgemein'!$F$15+1)))))/$F12,
SUM(OFFSET('2.5 CAPEX'!BD15,0,-MIN($F12-1,COLUMN(AP12)-1),1,MIN($F12,COLUMN(AP12))))/$F12)))))),
IF(OR(ISNUMBER($D12)=FALSE,$F12=""),"",
IF(AND('2.5 CAPEX'!$L15&lt;&gt;"x",'2.5 CAPEX'!$M15&lt;&gt;"x"),0,
IF($F12=0,0,
IF(AY$4&lt;'2.1 Kraftwerk allgemein'!$F$16,0,
IF(AY$4='2.1 Kraftwerk allgemein'!$F$16,'2.5 CAPEX'!$J15/$F12,
IF(AY$4&lt;'2.1 Kraftwerk allgemein'!$F$16+$F12,
('2.5 CAPEX'!$J15+SUM(OFFSET('2.5 CAPEX'!BD15,0,-MIN(MAX($F12-1-('2.1 Kraftwerk allgemein'!$F$16-'1.1 Allgemein'!$I$22+1),0),COLUMN(AP12)-1-('2.1 Kraftwerk allgemein'!$F$16-'1.1 Allgemein'!$I$22+1)),1,MIN(MAX($F12-('2.1 Kraftwerk allgemein'!$F$16-'1.1 Allgemein'!$I$22+1),1),COLUMN(AP12)-('2.1 Kraftwerk allgemein'!$F$16-'1.1 Allgemein'!$I$22+1)))))/$F12,
SUM(OFFSET('2.5 CAPEX'!BD15,0,-MIN($F12-1,COLUMN(AP12)-1),1,MIN($F12,COLUMN(AP12))))/$F12)))))))</f>
        <v>0</v>
      </c>
      <c r="AZ12" s="199">
        <f ca="1">IF('2.1 Kraftwerk allgemein'!$F$15&lt;'1.1 Allgemein'!$I$22,
IF(OR(ISNUMBER($D12)=FALSE,$F12=""),"",
IF(AND('2.5 CAPEX'!$L15&lt;&gt;"x",'2.5 CAPEX'!$M15&lt;&gt;"x"),0,
IF($F12=0,0,
IF(AZ$4&lt;'2.1 Kraftwerk allgemein'!$F$16,0,
IF(AZ$4='2.1 Kraftwerk allgemein'!$F$16,'2.5 CAPEX'!$J15/$F12,
IF(AZ$4&lt;'2.1 Kraftwerk allgemein'!$F$16+$F12,
('2.5 CAPEX'!$J15+SUM(OFFSET('2.5 CAPEX'!BE15,0,-MIN(MAX($F12-1-('2.1 Kraftwerk allgemein'!$F$16-'2.1 Kraftwerk allgemein'!$F$15+1),0),COLUMN(AQ12)-1-('2.1 Kraftwerk allgemein'!$F$16-'2.1 Kraftwerk allgemein'!$F$15+1)),1,MIN(MAX($F12-('2.1 Kraftwerk allgemein'!$F$16-'2.1 Kraftwerk allgemein'!$F$15+1),1),COLUMN(AQ12)-('2.1 Kraftwerk allgemein'!$F$16-'2.1 Kraftwerk allgemein'!$F$15+1)))))/$F12,
SUM(OFFSET('2.5 CAPEX'!BE15,0,-MIN($F12-1,COLUMN(AQ12)-1),1,MIN($F12,COLUMN(AQ12))))/$F12)))))),
IF(OR(ISNUMBER($D12)=FALSE,$F12=""),"",
IF(AND('2.5 CAPEX'!$L15&lt;&gt;"x",'2.5 CAPEX'!$M15&lt;&gt;"x"),0,
IF($F12=0,0,
IF(AZ$4&lt;'2.1 Kraftwerk allgemein'!$F$16,0,
IF(AZ$4='2.1 Kraftwerk allgemein'!$F$16,'2.5 CAPEX'!$J15/$F12,
IF(AZ$4&lt;'2.1 Kraftwerk allgemein'!$F$16+$F12,
('2.5 CAPEX'!$J15+SUM(OFFSET('2.5 CAPEX'!BE15,0,-MIN(MAX($F12-1-('2.1 Kraftwerk allgemein'!$F$16-'1.1 Allgemein'!$I$22+1),0),COLUMN(AQ12)-1-('2.1 Kraftwerk allgemein'!$F$16-'1.1 Allgemein'!$I$22+1)),1,MIN(MAX($F12-('2.1 Kraftwerk allgemein'!$F$16-'1.1 Allgemein'!$I$22+1),1),COLUMN(AQ12)-('2.1 Kraftwerk allgemein'!$F$16-'1.1 Allgemein'!$I$22+1)))))/$F12,
SUM(OFFSET('2.5 CAPEX'!BE15,0,-MIN($F12-1,COLUMN(AQ12)-1),1,MIN($F12,COLUMN(AQ12))))/$F12)))))))</f>
        <v>0</v>
      </c>
      <c r="BA12" s="199">
        <f ca="1">IF('2.1 Kraftwerk allgemein'!$F$15&lt;'1.1 Allgemein'!$I$22,
IF(OR(ISNUMBER($D12)=FALSE,$F12=""),"",
IF(AND('2.5 CAPEX'!$L15&lt;&gt;"x",'2.5 CAPEX'!$M15&lt;&gt;"x"),0,
IF($F12=0,0,
IF(BA$4&lt;'2.1 Kraftwerk allgemein'!$F$16,0,
IF(BA$4='2.1 Kraftwerk allgemein'!$F$16,'2.5 CAPEX'!$J15/$F12,
IF(BA$4&lt;'2.1 Kraftwerk allgemein'!$F$16+$F12,
('2.5 CAPEX'!$J15+SUM(OFFSET('2.5 CAPEX'!BF15,0,-MIN(MAX($F12-1-('2.1 Kraftwerk allgemein'!$F$16-'2.1 Kraftwerk allgemein'!$F$15+1),0),COLUMN(AR12)-1-('2.1 Kraftwerk allgemein'!$F$16-'2.1 Kraftwerk allgemein'!$F$15+1)),1,MIN(MAX($F12-('2.1 Kraftwerk allgemein'!$F$16-'2.1 Kraftwerk allgemein'!$F$15+1),1),COLUMN(AR12)-('2.1 Kraftwerk allgemein'!$F$16-'2.1 Kraftwerk allgemein'!$F$15+1)))))/$F12,
SUM(OFFSET('2.5 CAPEX'!BF15,0,-MIN($F12-1,COLUMN(AR12)-1),1,MIN($F12,COLUMN(AR12))))/$F12)))))),
IF(OR(ISNUMBER($D12)=FALSE,$F12=""),"",
IF(AND('2.5 CAPEX'!$L15&lt;&gt;"x",'2.5 CAPEX'!$M15&lt;&gt;"x"),0,
IF($F12=0,0,
IF(BA$4&lt;'2.1 Kraftwerk allgemein'!$F$16,0,
IF(BA$4='2.1 Kraftwerk allgemein'!$F$16,'2.5 CAPEX'!$J15/$F12,
IF(BA$4&lt;'2.1 Kraftwerk allgemein'!$F$16+$F12,
('2.5 CAPEX'!$J15+SUM(OFFSET('2.5 CAPEX'!BF15,0,-MIN(MAX($F12-1-('2.1 Kraftwerk allgemein'!$F$16-'1.1 Allgemein'!$I$22+1),0),COLUMN(AR12)-1-('2.1 Kraftwerk allgemein'!$F$16-'1.1 Allgemein'!$I$22+1)),1,MIN(MAX($F12-('2.1 Kraftwerk allgemein'!$F$16-'1.1 Allgemein'!$I$22+1),1),COLUMN(AR12)-('2.1 Kraftwerk allgemein'!$F$16-'1.1 Allgemein'!$I$22+1)))))/$F12,
SUM(OFFSET('2.5 CAPEX'!BF15,0,-MIN($F12-1,COLUMN(AR12)-1),1,MIN($F12,COLUMN(AR12))))/$F12)))))))</f>
        <v>0</v>
      </c>
      <c r="BB12" s="199">
        <f ca="1">IF('2.1 Kraftwerk allgemein'!$F$15&lt;'1.1 Allgemein'!$I$22,
IF(OR(ISNUMBER($D12)=FALSE,$F12=""),"",
IF(AND('2.5 CAPEX'!$L15&lt;&gt;"x",'2.5 CAPEX'!$M15&lt;&gt;"x"),0,
IF($F12=0,0,
IF(BB$4&lt;'2.1 Kraftwerk allgemein'!$F$16,0,
IF(BB$4='2.1 Kraftwerk allgemein'!$F$16,'2.5 CAPEX'!$J15/$F12,
IF(BB$4&lt;'2.1 Kraftwerk allgemein'!$F$16+$F12,
('2.5 CAPEX'!$J15+SUM(OFFSET('2.5 CAPEX'!BG15,0,-MIN(MAX($F12-1-('2.1 Kraftwerk allgemein'!$F$16-'2.1 Kraftwerk allgemein'!$F$15+1),0),COLUMN(AS12)-1-('2.1 Kraftwerk allgemein'!$F$16-'2.1 Kraftwerk allgemein'!$F$15+1)),1,MIN(MAX($F12-('2.1 Kraftwerk allgemein'!$F$16-'2.1 Kraftwerk allgemein'!$F$15+1),1),COLUMN(AS12)-('2.1 Kraftwerk allgemein'!$F$16-'2.1 Kraftwerk allgemein'!$F$15+1)))))/$F12,
SUM(OFFSET('2.5 CAPEX'!BG15,0,-MIN($F12-1,COLUMN(AS12)-1),1,MIN($F12,COLUMN(AS12))))/$F12)))))),
IF(OR(ISNUMBER($D12)=FALSE,$F12=""),"",
IF(AND('2.5 CAPEX'!$L15&lt;&gt;"x",'2.5 CAPEX'!$M15&lt;&gt;"x"),0,
IF($F12=0,0,
IF(BB$4&lt;'2.1 Kraftwerk allgemein'!$F$16,0,
IF(BB$4='2.1 Kraftwerk allgemein'!$F$16,'2.5 CAPEX'!$J15/$F12,
IF(BB$4&lt;'2.1 Kraftwerk allgemein'!$F$16+$F12,
('2.5 CAPEX'!$J15+SUM(OFFSET('2.5 CAPEX'!BG15,0,-MIN(MAX($F12-1-('2.1 Kraftwerk allgemein'!$F$16-'1.1 Allgemein'!$I$22+1),0),COLUMN(AS12)-1-('2.1 Kraftwerk allgemein'!$F$16-'1.1 Allgemein'!$I$22+1)),1,MIN(MAX($F12-('2.1 Kraftwerk allgemein'!$F$16-'1.1 Allgemein'!$I$22+1),1),COLUMN(AS12)-('2.1 Kraftwerk allgemein'!$F$16-'1.1 Allgemein'!$I$22+1)))))/$F12,
SUM(OFFSET('2.5 CAPEX'!BG15,0,-MIN($F12-1,COLUMN(AS12)-1),1,MIN($F12,COLUMN(AS12))))/$F12)))))))</f>
        <v>0</v>
      </c>
      <c r="BC12" s="199">
        <f ca="1">IF('2.1 Kraftwerk allgemein'!$F$15&lt;'1.1 Allgemein'!$I$22,
IF(OR(ISNUMBER($D12)=FALSE,$F12=""),"",
IF(AND('2.5 CAPEX'!$L15&lt;&gt;"x",'2.5 CAPEX'!$M15&lt;&gt;"x"),0,
IF($F12=0,0,
IF(BC$4&lt;'2.1 Kraftwerk allgemein'!$F$16,0,
IF(BC$4='2.1 Kraftwerk allgemein'!$F$16,'2.5 CAPEX'!$J15/$F12,
IF(BC$4&lt;'2.1 Kraftwerk allgemein'!$F$16+$F12,
('2.5 CAPEX'!$J15+SUM(OFFSET('2.5 CAPEX'!BH15,0,-MIN(MAX($F12-1-('2.1 Kraftwerk allgemein'!$F$16-'2.1 Kraftwerk allgemein'!$F$15+1),0),COLUMN(AT12)-1-('2.1 Kraftwerk allgemein'!$F$16-'2.1 Kraftwerk allgemein'!$F$15+1)),1,MIN(MAX($F12-('2.1 Kraftwerk allgemein'!$F$16-'2.1 Kraftwerk allgemein'!$F$15+1),1),COLUMN(AT12)-('2.1 Kraftwerk allgemein'!$F$16-'2.1 Kraftwerk allgemein'!$F$15+1)))))/$F12,
SUM(OFFSET('2.5 CAPEX'!BH15,0,-MIN($F12-1,COLUMN(AT12)-1),1,MIN($F12,COLUMN(AT12))))/$F12)))))),
IF(OR(ISNUMBER($D12)=FALSE,$F12=""),"",
IF(AND('2.5 CAPEX'!$L15&lt;&gt;"x",'2.5 CAPEX'!$M15&lt;&gt;"x"),0,
IF($F12=0,0,
IF(BC$4&lt;'2.1 Kraftwerk allgemein'!$F$16,0,
IF(BC$4='2.1 Kraftwerk allgemein'!$F$16,'2.5 CAPEX'!$J15/$F12,
IF(BC$4&lt;'2.1 Kraftwerk allgemein'!$F$16+$F12,
('2.5 CAPEX'!$J15+SUM(OFFSET('2.5 CAPEX'!BH15,0,-MIN(MAX($F12-1-('2.1 Kraftwerk allgemein'!$F$16-'1.1 Allgemein'!$I$22+1),0),COLUMN(AT12)-1-('2.1 Kraftwerk allgemein'!$F$16-'1.1 Allgemein'!$I$22+1)),1,MIN(MAX($F12-('2.1 Kraftwerk allgemein'!$F$16-'1.1 Allgemein'!$I$22+1),1),COLUMN(AT12)-('2.1 Kraftwerk allgemein'!$F$16-'1.1 Allgemein'!$I$22+1)))))/$F12,
SUM(OFFSET('2.5 CAPEX'!BH15,0,-MIN($F12-1,COLUMN(AT12)-1),1,MIN($F12,COLUMN(AT12))))/$F12)))))))</f>
        <v>0</v>
      </c>
      <c r="BD12" s="199">
        <f ca="1">IF('2.1 Kraftwerk allgemein'!$F$15&lt;'1.1 Allgemein'!$I$22,
IF(OR(ISNUMBER($D12)=FALSE,$F12=""),"",
IF(AND('2.5 CAPEX'!$L15&lt;&gt;"x",'2.5 CAPEX'!$M15&lt;&gt;"x"),0,
IF($F12=0,0,
IF(BD$4&lt;'2.1 Kraftwerk allgemein'!$F$16,0,
IF(BD$4='2.1 Kraftwerk allgemein'!$F$16,'2.5 CAPEX'!$J15/$F12,
IF(BD$4&lt;'2.1 Kraftwerk allgemein'!$F$16+$F12,
('2.5 CAPEX'!$J15+SUM(OFFSET('2.5 CAPEX'!BI15,0,-MIN(MAX($F12-1-('2.1 Kraftwerk allgemein'!$F$16-'2.1 Kraftwerk allgemein'!$F$15+1),0),COLUMN(AU12)-1-('2.1 Kraftwerk allgemein'!$F$16-'2.1 Kraftwerk allgemein'!$F$15+1)),1,MIN(MAX($F12-('2.1 Kraftwerk allgemein'!$F$16-'2.1 Kraftwerk allgemein'!$F$15+1),1),COLUMN(AU12)-('2.1 Kraftwerk allgemein'!$F$16-'2.1 Kraftwerk allgemein'!$F$15+1)))))/$F12,
SUM(OFFSET('2.5 CAPEX'!BI15,0,-MIN($F12-1,COLUMN(AU12)-1),1,MIN($F12,COLUMN(AU12))))/$F12)))))),
IF(OR(ISNUMBER($D12)=FALSE,$F12=""),"",
IF(AND('2.5 CAPEX'!$L15&lt;&gt;"x",'2.5 CAPEX'!$M15&lt;&gt;"x"),0,
IF($F12=0,0,
IF(BD$4&lt;'2.1 Kraftwerk allgemein'!$F$16,0,
IF(BD$4='2.1 Kraftwerk allgemein'!$F$16,'2.5 CAPEX'!$J15/$F12,
IF(BD$4&lt;'2.1 Kraftwerk allgemein'!$F$16+$F12,
('2.5 CAPEX'!$J15+SUM(OFFSET('2.5 CAPEX'!BI15,0,-MIN(MAX($F12-1-('2.1 Kraftwerk allgemein'!$F$16-'1.1 Allgemein'!$I$22+1),0),COLUMN(AU12)-1-('2.1 Kraftwerk allgemein'!$F$16-'1.1 Allgemein'!$I$22+1)),1,MIN(MAX($F12-('2.1 Kraftwerk allgemein'!$F$16-'1.1 Allgemein'!$I$22+1),1),COLUMN(AU12)-('2.1 Kraftwerk allgemein'!$F$16-'1.1 Allgemein'!$I$22+1)))))/$F12,
SUM(OFFSET('2.5 CAPEX'!BI15,0,-MIN($F12-1,COLUMN(AU12)-1),1,MIN($F12,COLUMN(AU12))))/$F12)))))))</f>
        <v>0</v>
      </c>
      <c r="BE12" s="199">
        <f ca="1">IF('2.1 Kraftwerk allgemein'!$F$15&lt;'1.1 Allgemein'!$I$22,
IF(OR(ISNUMBER($D12)=FALSE,$F12=""),"",
IF(AND('2.5 CAPEX'!$L15&lt;&gt;"x",'2.5 CAPEX'!$M15&lt;&gt;"x"),0,
IF($F12=0,0,
IF(BE$4&lt;'2.1 Kraftwerk allgemein'!$F$16,0,
IF(BE$4='2.1 Kraftwerk allgemein'!$F$16,'2.5 CAPEX'!$J15/$F12,
IF(BE$4&lt;'2.1 Kraftwerk allgemein'!$F$16+$F12,
('2.5 CAPEX'!$J15+SUM(OFFSET('2.5 CAPEX'!BJ15,0,-MIN(MAX($F12-1-('2.1 Kraftwerk allgemein'!$F$16-'2.1 Kraftwerk allgemein'!$F$15+1),0),COLUMN(AV12)-1-('2.1 Kraftwerk allgemein'!$F$16-'2.1 Kraftwerk allgemein'!$F$15+1)),1,MIN(MAX($F12-('2.1 Kraftwerk allgemein'!$F$16-'2.1 Kraftwerk allgemein'!$F$15+1),1),COLUMN(AV12)-('2.1 Kraftwerk allgemein'!$F$16-'2.1 Kraftwerk allgemein'!$F$15+1)))))/$F12,
SUM(OFFSET('2.5 CAPEX'!BJ15,0,-MIN($F12-1,COLUMN(AV12)-1),1,MIN($F12,COLUMN(AV12))))/$F12)))))),
IF(OR(ISNUMBER($D12)=FALSE,$F12=""),"",
IF(AND('2.5 CAPEX'!$L15&lt;&gt;"x",'2.5 CAPEX'!$M15&lt;&gt;"x"),0,
IF($F12=0,0,
IF(BE$4&lt;'2.1 Kraftwerk allgemein'!$F$16,0,
IF(BE$4='2.1 Kraftwerk allgemein'!$F$16,'2.5 CAPEX'!$J15/$F12,
IF(BE$4&lt;'2.1 Kraftwerk allgemein'!$F$16+$F12,
('2.5 CAPEX'!$J15+SUM(OFFSET('2.5 CAPEX'!BJ15,0,-MIN(MAX($F12-1-('2.1 Kraftwerk allgemein'!$F$16-'1.1 Allgemein'!$I$22+1),0),COLUMN(AV12)-1-('2.1 Kraftwerk allgemein'!$F$16-'1.1 Allgemein'!$I$22+1)),1,MIN(MAX($F12-('2.1 Kraftwerk allgemein'!$F$16-'1.1 Allgemein'!$I$22+1),1),COLUMN(AV12)-('2.1 Kraftwerk allgemein'!$F$16-'1.1 Allgemein'!$I$22+1)))))/$F12,
SUM(OFFSET('2.5 CAPEX'!BJ15,0,-MIN($F12-1,COLUMN(AV12)-1),1,MIN($F12,COLUMN(AV12))))/$F12)))))))</f>
        <v>0</v>
      </c>
      <c r="BF12" s="199">
        <f ca="1">IF('2.1 Kraftwerk allgemein'!$F$15&lt;'1.1 Allgemein'!$I$22,
IF(OR(ISNUMBER($D12)=FALSE,$F12=""),"",
IF(AND('2.5 CAPEX'!$L15&lt;&gt;"x",'2.5 CAPEX'!$M15&lt;&gt;"x"),0,
IF($F12=0,0,
IF(BF$4&lt;'2.1 Kraftwerk allgemein'!$F$16,0,
IF(BF$4='2.1 Kraftwerk allgemein'!$F$16,'2.5 CAPEX'!$J15/$F12,
IF(BF$4&lt;'2.1 Kraftwerk allgemein'!$F$16+$F12,
('2.5 CAPEX'!$J15+SUM(OFFSET('2.5 CAPEX'!BK15,0,-MIN(MAX($F12-1-('2.1 Kraftwerk allgemein'!$F$16-'2.1 Kraftwerk allgemein'!$F$15+1),0),COLUMN(AW12)-1-('2.1 Kraftwerk allgemein'!$F$16-'2.1 Kraftwerk allgemein'!$F$15+1)),1,MIN(MAX($F12-('2.1 Kraftwerk allgemein'!$F$16-'2.1 Kraftwerk allgemein'!$F$15+1),1),COLUMN(AW12)-('2.1 Kraftwerk allgemein'!$F$16-'2.1 Kraftwerk allgemein'!$F$15+1)))))/$F12,
SUM(OFFSET('2.5 CAPEX'!BK15,0,-MIN($F12-1,COLUMN(AW12)-1),1,MIN($F12,COLUMN(AW12))))/$F12)))))),
IF(OR(ISNUMBER($D12)=FALSE,$F12=""),"",
IF(AND('2.5 CAPEX'!$L15&lt;&gt;"x",'2.5 CAPEX'!$M15&lt;&gt;"x"),0,
IF($F12=0,0,
IF(BF$4&lt;'2.1 Kraftwerk allgemein'!$F$16,0,
IF(BF$4='2.1 Kraftwerk allgemein'!$F$16,'2.5 CAPEX'!$J15/$F12,
IF(BF$4&lt;'2.1 Kraftwerk allgemein'!$F$16+$F12,
('2.5 CAPEX'!$J15+SUM(OFFSET('2.5 CAPEX'!BK15,0,-MIN(MAX($F12-1-('2.1 Kraftwerk allgemein'!$F$16-'1.1 Allgemein'!$I$22+1),0),COLUMN(AW12)-1-('2.1 Kraftwerk allgemein'!$F$16-'1.1 Allgemein'!$I$22+1)),1,MIN(MAX($F12-('2.1 Kraftwerk allgemein'!$F$16-'1.1 Allgemein'!$I$22+1),1),COLUMN(AW12)-('2.1 Kraftwerk allgemein'!$F$16-'1.1 Allgemein'!$I$22+1)))))/$F12,
SUM(OFFSET('2.5 CAPEX'!BK15,0,-MIN($F12-1,COLUMN(AW12)-1),1,MIN($F12,COLUMN(AW12))))/$F12)))))))</f>
        <v>0</v>
      </c>
      <c r="BG12" s="199">
        <f ca="1">IF('2.1 Kraftwerk allgemein'!$F$15&lt;'1.1 Allgemein'!$I$22,
IF(OR(ISNUMBER($D12)=FALSE,$F12=""),"",
IF(AND('2.5 CAPEX'!$L15&lt;&gt;"x",'2.5 CAPEX'!$M15&lt;&gt;"x"),0,
IF($F12=0,0,
IF(BG$4&lt;'2.1 Kraftwerk allgemein'!$F$16,0,
IF(BG$4='2.1 Kraftwerk allgemein'!$F$16,'2.5 CAPEX'!$J15/$F12,
IF(BG$4&lt;'2.1 Kraftwerk allgemein'!$F$16+$F12,
('2.5 CAPEX'!$J15+SUM(OFFSET('2.5 CAPEX'!BL15,0,-MIN(MAX($F12-1-('2.1 Kraftwerk allgemein'!$F$16-'2.1 Kraftwerk allgemein'!$F$15+1),0),COLUMN(AX12)-1-('2.1 Kraftwerk allgemein'!$F$16-'2.1 Kraftwerk allgemein'!$F$15+1)),1,MIN(MAX($F12-('2.1 Kraftwerk allgemein'!$F$16-'2.1 Kraftwerk allgemein'!$F$15+1),1),COLUMN(AX12)-('2.1 Kraftwerk allgemein'!$F$16-'2.1 Kraftwerk allgemein'!$F$15+1)))))/$F12,
SUM(OFFSET('2.5 CAPEX'!BL15,0,-MIN($F12-1,COLUMN(AX12)-1),1,MIN($F12,COLUMN(AX12))))/$F12)))))),
IF(OR(ISNUMBER($D12)=FALSE,$F12=""),"",
IF(AND('2.5 CAPEX'!$L15&lt;&gt;"x",'2.5 CAPEX'!$M15&lt;&gt;"x"),0,
IF($F12=0,0,
IF(BG$4&lt;'2.1 Kraftwerk allgemein'!$F$16,0,
IF(BG$4='2.1 Kraftwerk allgemein'!$F$16,'2.5 CAPEX'!$J15/$F12,
IF(BG$4&lt;'2.1 Kraftwerk allgemein'!$F$16+$F12,
('2.5 CAPEX'!$J15+SUM(OFFSET('2.5 CAPEX'!BL15,0,-MIN(MAX($F12-1-('2.1 Kraftwerk allgemein'!$F$16-'1.1 Allgemein'!$I$22+1),0),COLUMN(AX12)-1-('2.1 Kraftwerk allgemein'!$F$16-'1.1 Allgemein'!$I$22+1)),1,MIN(MAX($F12-('2.1 Kraftwerk allgemein'!$F$16-'1.1 Allgemein'!$I$22+1),1),COLUMN(AX12)-('2.1 Kraftwerk allgemein'!$F$16-'1.1 Allgemein'!$I$22+1)))))/$F12,
SUM(OFFSET('2.5 CAPEX'!BL15,0,-MIN($F12-1,COLUMN(AX12)-1),1,MIN($F12,COLUMN(AX12))))/$F12)))))))</f>
        <v>0</v>
      </c>
      <c r="BH12" s="199">
        <f ca="1">IF('2.1 Kraftwerk allgemein'!$F$15&lt;'1.1 Allgemein'!$I$22,
IF(OR(ISNUMBER($D12)=FALSE,$F12=""),"",
IF(AND('2.5 CAPEX'!$L15&lt;&gt;"x",'2.5 CAPEX'!$M15&lt;&gt;"x"),0,
IF($F12=0,0,
IF(BH$4&lt;'2.1 Kraftwerk allgemein'!$F$16,0,
IF(BH$4='2.1 Kraftwerk allgemein'!$F$16,'2.5 CAPEX'!$J15/$F12,
IF(BH$4&lt;'2.1 Kraftwerk allgemein'!$F$16+$F12,
('2.5 CAPEX'!$J15+SUM(OFFSET('2.5 CAPEX'!BM15,0,-MIN(MAX($F12-1-('2.1 Kraftwerk allgemein'!$F$16-'2.1 Kraftwerk allgemein'!$F$15+1),0),COLUMN(AY12)-1-('2.1 Kraftwerk allgemein'!$F$16-'2.1 Kraftwerk allgemein'!$F$15+1)),1,MIN(MAX($F12-('2.1 Kraftwerk allgemein'!$F$16-'2.1 Kraftwerk allgemein'!$F$15+1),1),COLUMN(AY12)-('2.1 Kraftwerk allgemein'!$F$16-'2.1 Kraftwerk allgemein'!$F$15+1)))))/$F12,
SUM(OFFSET('2.5 CAPEX'!BM15,0,-MIN($F12-1,COLUMN(AY12)-1),1,MIN($F12,COLUMN(AY12))))/$F12)))))),
IF(OR(ISNUMBER($D12)=FALSE,$F12=""),"",
IF(AND('2.5 CAPEX'!$L15&lt;&gt;"x",'2.5 CAPEX'!$M15&lt;&gt;"x"),0,
IF($F12=0,0,
IF(BH$4&lt;'2.1 Kraftwerk allgemein'!$F$16,0,
IF(BH$4='2.1 Kraftwerk allgemein'!$F$16,'2.5 CAPEX'!$J15/$F12,
IF(BH$4&lt;'2.1 Kraftwerk allgemein'!$F$16+$F12,
('2.5 CAPEX'!$J15+SUM(OFFSET('2.5 CAPEX'!BM15,0,-MIN(MAX($F12-1-('2.1 Kraftwerk allgemein'!$F$16-'1.1 Allgemein'!$I$22+1),0),COLUMN(AY12)-1-('2.1 Kraftwerk allgemein'!$F$16-'1.1 Allgemein'!$I$22+1)),1,MIN(MAX($F12-('2.1 Kraftwerk allgemein'!$F$16-'1.1 Allgemein'!$I$22+1),1),COLUMN(AY12)-('2.1 Kraftwerk allgemein'!$F$16-'1.1 Allgemein'!$I$22+1)))))/$F12,
SUM(OFFSET('2.5 CAPEX'!BM15,0,-MIN($F12-1,COLUMN(AY12)-1),1,MIN($F12,COLUMN(AY12))))/$F12)))))))</f>
        <v>0</v>
      </c>
      <c r="BI12" s="199">
        <f ca="1">IF('2.1 Kraftwerk allgemein'!$F$15&lt;'1.1 Allgemein'!$I$22,
IF(OR(ISNUMBER($D12)=FALSE,$F12=""),"",
IF(AND('2.5 CAPEX'!$L15&lt;&gt;"x",'2.5 CAPEX'!$M15&lt;&gt;"x"),0,
IF($F12=0,0,
IF(BI$4&lt;'2.1 Kraftwerk allgemein'!$F$16,0,
IF(BI$4='2.1 Kraftwerk allgemein'!$F$16,'2.5 CAPEX'!$J15/$F12,
IF(BI$4&lt;'2.1 Kraftwerk allgemein'!$F$16+$F12,
('2.5 CAPEX'!$J15+SUM(OFFSET('2.5 CAPEX'!BN15,0,-MIN(MAX($F12-1-('2.1 Kraftwerk allgemein'!$F$16-'2.1 Kraftwerk allgemein'!$F$15+1),0),COLUMN(AZ12)-1-('2.1 Kraftwerk allgemein'!$F$16-'2.1 Kraftwerk allgemein'!$F$15+1)),1,MIN(MAX($F12-('2.1 Kraftwerk allgemein'!$F$16-'2.1 Kraftwerk allgemein'!$F$15+1),1),COLUMN(AZ12)-('2.1 Kraftwerk allgemein'!$F$16-'2.1 Kraftwerk allgemein'!$F$15+1)))))/$F12,
SUM(OFFSET('2.5 CAPEX'!BN15,0,-MIN($F12-1,COLUMN(AZ12)-1),1,MIN($F12,COLUMN(AZ12))))/$F12)))))),
IF(OR(ISNUMBER($D12)=FALSE,$F12=""),"",
IF(AND('2.5 CAPEX'!$L15&lt;&gt;"x",'2.5 CAPEX'!$M15&lt;&gt;"x"),0,
IF($F12=0,0,
IF(BI$4&lt;'2.1 Kraftwerk allgemein'!$F$16,0,
IF(BI$4='2.1 Kraftwerk allgemein'!$F$16,'2.5 CAPEX'!$J15/$F12,
IF(BI$4&lt;'2.1 Kraftwerk allgemein'!$F$16+$F12,
('2.5 CAPEX'!$J15+SUM(OFFSET('2.5 CAPEX'!BN15,0,-MIN(MAX($F12-1-('2.1 Kraftwerk allgemein'!$F$16-'1.1 Allgemein'!$I$22+1),0),COLUMN(AZ12)-1-('2.1 Kraftwerk allgemein'!$F$16-'1.1 Allgemein'!$I$22+1)),1,MIN(MAX($F12-('2.1 Kraftwerk allgemein'!$F$16-'1.1 Allgemein'!$I$22+1),1),COLUMN(AZ12)-('2.1 Kraftwerk allgemein'!$F$16-'1.1 Allgemein'!$I$22+1)))))/$F12,
SUM(OFFSET('2.5 CAPEX'!BN15,0,-MIN($F12-1,COLUMN(AZ12)-1),1,MIN($F12,COLUMN(AZ12))))/$F12)))))))</f>
        <v>0</v>
      </c>
      <c r="BJ12" s="199">
        <f ca="1">IF('2.1 Kraftwerk allgemein'!$F$15&lt;'1.1 Allgemein'!$I$22,
IF(OR(ISNUMBER($D12)=FALSE,$F12=""),"",
IF(AND('2.5 CAPEX'!$L15&lt;&gt;"x",'2.5 CAPEX'!$M15&lt;&gt;"x"),0,
IF($F12=0,0,
IF(BJ$4&lt;'2.1 Kraftwerk allgemein'!$F$16,0,
IF(BJ$4='2.1 Kraftwerk allgemein'!$F$16,'2.5 CAPEX'!$J15/$F12,
IF(BJ$4&lt;'2.1 Kraftwerk allgemein'!$F$16+$F12,
('2.5 CAPEX'!$J15+SUM(OFFSET('2.5 CAPEX'!BO15,0,-MIN(MAX($F12-1-('2.1 Kraftwerk allgemein'!$F$16-'2.1 Kraftwerk allgemein'!$F$15+1),0),COLUMN(BA12)-1-('2.1 Kraftwerk allgemein'!$F$16-'2.1 Kraftwerk allgemein'!$F$15+1)),1,MIN(MAX($F12-('2.1 Kraftwerk allgemein'!$F$16-'2.1 Kraftwerk allgemein'!$F$15+1),1),COLUMN(BA12)-('2.1 Kraftwerk allgemein'!$F$16-'2.1 Kraftwerk allgemein'!$F$15+1)))))/$F12,
SUM(OFFSET('2.5 CAPEX'!BO15,0,-MIN($F12-1,COLUMN(BA12)-1),1,MIN($F12,COLUMN(BA12))))/$F12)))))),
IF(OR(ISNUMBER($D12)=FALSE,$F12=""),"",
IF(AND('2.5 CAPEX'!$L15&lt;&gt;"x",'2.5 CAPEX'!$M15&lt;&gt;"x"),0,
IF($F12=0,0,
IF(BJ$4&lt;'2.1 Kraftwerk allgemein'!$F$16,0,
IF(BJ$4='2.1 Kraftwerk allgemein'!$F$16,'2.5 CAPEX'!$J15/$F12,
IF(BJ$4&lt;'2.1 Kraftwerk allgemein'!$F$16+$F12,
('2.5 CAPEX'!$J15+SUM(OFFSET('2.5 CAPEX'!BO15,0,-MIN(MAX($F12-1-('2.1 Kraftwerk allgemein'!$F$16-'1.1 Allgemein'!$I$22+1),0),COLUMN(BA12)-1-('2.1 Kraftwerk allgemein'!$F$16-'1.1 Allgemein'!$I$22+1)),1,MIN(MAX($F12-('2.1 Kraftwerk allgemein'!$F$16-'1.1 Allgemein'!$I$22+1),1),COLUMN(BA12)-('2.1 Kraftwerk allgemein'!$F$16-'1.1 Allgemein'!$I$22+1)))))/$F12,
SUM(OFFSET('2.5 CAPEX'!BO15,0,-MIN($F12-1,COLUMN(BA12)-1),1,MIN($F12,COLUMN(BA12))))/$F12)))))))</f>
        <v>0</v>
      </c>
      <c r="BK12" s="199">
        <f ca="1">IF('2.1 Kraftwerk allgemein'!$F$15&lt;'1.1 Allgemein'!$I$22,
IF(OR(ISNUMBER($D12)=FALSE,$F12=""),"",
IF(AND('2.5 CAPEX'!$L15&lt;&gt;"x",'2.5 CAPEX'!$M15&lt;&gt;"x"),0,
IF($F12=0,0,
IF(BK$4&lt;'2.1 Kraftwerk allgemein'!$F$16,0,
IF(BK$4='2.1 Kraftwerk allgemein'!$F$16,'2.5 CAPEX'!$J15/$F12,
IF(BK$4&lt;'2.1 Kraftwerk allgemein'!$F$16+$F12,
('2.5 CAPEX'!$J15+SUM(OFFSET('2.5 CAPEX'!BP15,0,-MIN(MAX($F12-1-('2.1 Kraftwerk allgemein'!$F$16-'2.1 Kraftwerk allgemein'!$F$15+1),0),COLUMN(BB12)-1-('2.1 Kraftwerk allgemein'!$F$16-'2.1 Kraftwerk allgemein'!$F$15+1)),1,MIN(MAX($F12-('2.1 Kraftwerk allgemein'!$F$16-'2.1 Kraftwerk allgemein'!$F$15+1),1),COLUMN(BB12)-('2.1 Kraftwerk allgemein'!$F$16-'2.1 Kraftwerk allgemein'!$F$15+1)))))/$F12,
SUM(OFFSET('2.5 CAPEX'!BP15,0,-MIN($F12-1,COLUMN(BB12)-1),1,MIN($F12,COLUMN(BB12))))/$F12)))))),
IF(OR(ISNUMBER($D12)=FALSE,$F12=""),"",
IF(AND('2.5 CAPEX'!$L15&lt;&gt;"x",'2.5 CAPEX'!$M15&lt;&gt;"x"),0,
IF($F12=0,0,
IF(BK$4&lt;'2.1 Kraftwerk allgemein'!$F$16,0,
IF(BK$4='2.1 Kraftwerk allgemein'!$F$16,'2.5 CAPEX'!$J15/$F12,
IF(BK$4&lt;'2.1 Kraftwerk allgemein'!$F$16+$F12,
('2.5 CAPEX'!$J15+SUM(OFFSET('2.5 CAPEX'!BP15,0,-MIN(MAX($F12-1-('2.1 Kraftwerk allgemein'!$F$16-'1.1 Allgemein'!$I$22+1),0),COLUMN(BB12)-1-('2.1 Kraftwerk allgemein'!$F$16-'1.1 Allgemein'!$I$22+1)),1,MIN(MAX($F12-('2.1 Kraftwerk allgemein'!$F$16-'1.1 Allgemein'!$I$22+1),1),COLUMN(BB12)-('2.1 Kraftwerk allgemein'!$F$16-'1.1 Allgemein'!$I$22+1)))))/$F12,
SUM(OFFSET('2.5 CAPEX'!BP15,0,-MIN($F12-1,COLUMN(BB12)-1),1,MIN($F12,COLUMN(BB12))))/$F12)))))))</f>
        <v>0</v>
      </c>
      <c r="BL12" s="199">
        <f ca="1">IF('2.1 Kraftwerk allgemein'!$F$15&lt;'1.1 Allgemein'!$I$22,
IF(OR(ISNUMBER($D12)=FALSE,$F12=""),"",
IF(AND('2.5 CAPEX'!$L15&lt;&gt;"x",'2.5 CAPEX'!$M15&lt;&gt;"x"),0,
IF($F12=0,0,
IF(BL$4&lt;'2.1 Kraftwerk allgemein'!$F$16,0,
IF(BL$4='2.1 Kraftwerk allgemein'!$F$16,'2.5 CAPEX'!$J15/$F12,
IF(BL$4&lt;'2.1 Kraftwerk allgemein'!$F$16+$F12,
('2.5 CAPEX'!$J15+SUM(OFFSET('2.5 CAPEX'!BQ15,0,-MIN(MAX($F12-1-('2.1 Kraftwerk allgemein'!$F$16-'2.1 Kraftwerk allgemein'!$F$15+1),0),COLUMN(BC12)-1-('2.1 Kraftwerk allgemein'!$F$16-'2.1 Kraftwerk allgemein'!$F$15+1)),1,MIN(MAX($F12-('2.1 Kraftwerk allgemein'!$F$16-'2.1 Kraftwerk allgemein'!$F$15+1),1),COLUMN(BC12)-('2.1 Kraftwerk allgemein'!$F$16-'2.1 Kraftwerk allgemein'!$F$15+1)))))/$F12,
SUM(OFFSET('2.5 CAPEX'!BQ15,0,-MIN($F12-1,COLUMN(BC12)-1),1,MIN($F12,COLUMN(BC12))))/$F12)))))),
IF(OR(ISNUMBER($D12)=FALSE,$F12=""),"",
IF(AND('2.5 CAPEX'!$L15&lt;&gt;"x",'2.5 CAPEX'!$M15&lt;&gt;"x"),0,
IF($F12=0,0,
IF(BL$4&lt;'2.1 Kraftwerk allgemein'!$F$16,0,
IF(BL$4='2.1 Kraftwerk allgemein'!$F$16,'2.5 CAPEX'!$J15/$F12,
IF(BL$4&lt;'2.1 Kraftwerk allgemein'!$F$16+$F12,
('2.5 CAPEX'!$J15+SUM(OFFSET('2.5 CAPEX'!BQ15,0,-MIN(MAX($F12-1-('2.1 Kraftwerk allgemein'!$F$16-'1.1 Allgemein'!$I$22+1),0),COLUMN(BC12)-1-('2.1 Kraftwerk allgemein'!$F$16-'1.1 Allgemein'!$I$22+1)),1,MIN(MAX($F12-('2.1 Kraftwerk allgemein'!$F$16-'1.1 Allgemein'!$I$22+1),1),COLUMN(BC12)-('2.1 Kraftwerk allgemein'!$F$16-'1.1 Allgemein'!$I$22+1)))))/$F12,
SUM(OFFSET('2.5 CAPEX'!BQ15,0,-MIN($F12-1,COLUMN(BC12)-1),1,MIN($F12,COLUMN(BC12))))/$F12)))))))</f>
        <v>0</v>
      </c>
      <c r="BM12" s="199">
        <f ca="1">IF('2.1 Kraftwerk allgemein'!$F$15&lt;'1.1 Allgemein'!$I$22,
IF(OR(ISNUMBER($D12)=FALSE,$F12=""),"",
IF(AND('2.5 CAPEX'!$L15&lt;&gt;"x",'2.5 CAPEX'!$M15&lt;&gt;"x"),0,
IF($F12=0,0,
IF(BM$4&lt;'2.1 Kraftwerk allgemein'!$F$16,0,
IF(BM$4='2.1 Kraftwerk allgemein'!$F$16,'2.5 CAPEX'!$J15/$F12,
IF(BM$4&lt;'2.1 Kraftwerk allgemein'!$F$16+$F12,
('2.5 CAPEX'!$J15+SUM(OFFSET('2.5 CAPEX'!BR15,0,-MIN(MAX($F12-1-('2.1 Kraftwerk allgemein'!$F$16-'2.1 Kraftwerk allgemein'!$F$15+1),0),COLUMN(BD12)-1-('2.1 Kraftwerk allgemein'!$F$16-'2.1 Kraftwerk allgemein'!$F$15+1)),1,MIN(MAX($F12-('2.1 Kraftwerk allgemein'!$F$16-'2.1 Kraftwerk allgemein'!$F$15+1),1),COLUMN(BD12)-('2.1 Kraftwerk allgemein'!$F$16-'2.1 Kraftwerk allgemein'!$F$15+1)))))/$F12,
SUM(OFFSET('2.5 CAPEX'!BR15,0,-MIN($F12-1,COLUMN(BD12)-1),1,MIN($F12,COLUMN(BD12))))/$F12)))))),
IF(OR(ISNUMBER($D12)=FALSE,$F12=""),"",
IF(AND('2.5 CAPEX'!$L15&lt;&gt;"x",'2.5 CAPEX'!$M15&lt;&gt;"x"),0,
IF($F12=0,0,
IF(BM$4&lt;'2.1 Kraftwerk allgemein'!$F$16,0,
IF(BM$4='2.1 Kraftwerk allgemein'!$F$16,'2.5 CAPEX'!$J15/$F12,
IF(BM$4&lt;'2.1 Kraftwerk allgemein'!$F$16+$F12,
('2.5 CAPEX'!$J15+SUM(OFFSET('2.5 CAPEX'!BR15,0,-MIN(MAX($F12-1-('2.1 Kraftwerk allgemein'!$F$16-'1.1 Allgemein'!$I$22+1),0),COLUMN(BD12)-1-('2.1 Kraftwerk allgemein'!$F$16-'1.1 Allgemein'!$I$22+1)),1,MIN(MAX($F12-('2.1 Kraftwerk allgemein'!$F$16-'1.1 Allgemein'!$I$22+1),1),COLUMN(BD12)-('2.1 Kraftwerk allgemein'!$F$16-'1.1 Allgemein'!$I$22+1)))))/$F12,
SUM(OFFSET('2.5 CAPEX'!BR15,0,-MIN($F12-1,COLUMN(BD12)-1),1,MIN($F12,COLUMN(BD12))))/$F12)))))))</f>
        <v>0</v>
      </c>
      <c r="BN12" s="199">
        <f ca="1">IF('2.1 Kraftwerk allgemein'!$F$15&lt;'1.1 Allgemein'!$I$22,
IF(OR(ISNUMBER($D12)=FALSE,$F12=""),"",
IF(AND('2.5 CAPEX'!$L15&lt;&gt;"x",'2.5 CAPEX'!$M15&lt;&gt;"x"),0,
IF($F12=0,0,
IF(BN$4&lt;'2.1 Kraftwerk allgemein'!$F$16,0,
IF(BN$4='2.1 Kraftwerk allgemein'!$F$16,'2.5 CAPEX'!$J15/$F12,
IF(BN$4&lt;'2.1 Kraftwerk allgemein'!$F$16+$F12,
('2.5 CAPEX'!$J15+SUM(OFFSET('2.5 CAPEX'!BS15,0,-MIN(MAX($F12-1-('2.1 Kraftwerk allgemein'!$F$16-'2.1 Kraftwerk allgemein'!$F$15+1),0),COLUMN(BE12)-1-('2.1 Kraftwerk allgemein'!$F$16-'2.1 Kraftwerk allgemein'!$F$15+1)),1,MIN(MAX($F12-('2.1 Kraftwerk allgemein'!$F$16-'2.1 Kraftwerk allgemein'!$F$15+1),1),COLUMN(BE12)-('2.1 Kraftwerk allgemein'!$F$16-'2.1 Kraftwerk allgemein'!$F$15+1)))))/$F12,
SUM(OFFSET('2.5 CAPEX'!BS15,0,-MIN($F12-1,COLUMN(BE12)-1),1,MIN($F12,COLUMN(BE12))))/$F12)))))),
IF(OR(ISNUMBER($D12)=FALSE,$F12=""),"",
IF(AND('2.5 CAPEX'!$L15&lt;&gt;"x",'2.5 CAPEX'!$M15&lt;&gt;"x"),0,
IF($F12=0,0,
IF(BN$4&lt;'2.1 Kraftwerk allgemein'!$F$16,0,
IF(BN$4='2.1 Kraftwerk allgemein'!$F$16,'2.5 CAPEX'!$J15/$F12,
IF(BN$4&lt;'2.1 Kraftwerk allgemein'!$F$16+$F12,
('2.5 CAPEX'!$J15+SUM(OFFSET('2.5 CAPEX'!BS15,0,-MIN(MAX($F12-1-('2.1 Kraftwerk allgemein'!$F$16-'1.1 Allgemein'!$I$22+1),0),COLUMN(BE12)-1-('2.1 Kraftwerk allgemein'!$F$16-'1.1 Allgemein'!$I$22+1)),1,MIN(MAX($F12-('2.1 Kraftwerk allgemein'!$F$16-'1.1 Allgemein'!$I$22+1),1),COLUMN(BE12)-('2.1 Kraftwerk allgemein'!$F$16-'1.1 Allgemein'!$I$22+1)))))/$F12,
SUM(OFFSET('2.5 CAPEX'!BS15,0,-MIN($F12-1,COLUMN(BE12)-1),1,MIN($F12,COLUMN(BE12))))/$F12)))))))</f>
        <v>0</v>
      </c>
      <c r="BO12" s="199">
        <f ca="1">IF('2.1 Kraftwerk allgemein'!$F$15&lt;'1.1 Allgemein'!$I$22,
IF(OR(ISNUMBER($D12)=FALSE,$F12=""),"",
IF(AND('2.5 CAPEX'!$L15&lt;&gt;"x",'2.5 CAPEX'!$M15&lt;&gt;"x"),0,
IF($F12=0,0,
IF(BO$4&lt;'2.1 Kraftwerk allgemein'!$F$16,0,
IF(BO$4='2.1 Kraftwerk allgemein'!$F$16,'2.5 CAPEX'!$J15/$F12,
IF(BO$4&lt;'2.1 Kraftwerk allgemein'!$F$16+$F12,
('2.5 CAPEX'!$J15+SUM(OFFSET('2.5 CAPEX'!BT15,0,-MIN(MAX($F12-1-('2.1 Kraftwerk allgemein'!$F$16-'2.1 Kraftwerk allgemein'!$F$15+1),0),COLUMN(BF12)-1-('2.1 Kraftwerk allgemein'!$F$16-'2.1 Kraftwerk allgemein'!$F$15+1)),1,MIN(MAX($F12-('2.1 Kraftwerk allgemein'!$F$16-'2.1 Kraftwerk allgemein'!$F$15+1),1),COLUMN(BF12)-('2.1 Kraftwerk allgemein'!$F$16-'2.1 Kraftwerk allgemein'!$F$15+1)))))/$F12,
SUM(OFFSET('2.5 CAPEX'!BT15,0,-MIN($F12-1,COLUMN(BF12)-1),1,MIN($F12,COLUMN(BF12))))/$F12)))))),
IF(OR(ISNUMBER($D12)=FALSE,$F12=""),"",
IF(AND('2.5 CAPEX'!$L15&lt;&gt;"x",'2.5 CAPEX'!$M15&lt;&gt;"x"),0,
IF($F12=0,0,
IF(BO$4&lt;'2.1 Kraftwerk allgemein'!$F$16,0,
IF(BO$4='2.1 Kraftwerk allgemein'!$F$16,'2.5 CAPEX'!$J15/$F12,
IF(BO$4&lt;'2.1 Kraftwerk allgemein'!$F$16+$F12,
('2.5 CAPEX'!$J15+SUM(OFFSET('2.5 CAPEX'!BT15,0,-MIN(MAX($F12-1-('2.1 Kraftwerk allgemein'!$F$16-'1.1 Allgemein'!$I$22+1),0),COLUMN(BF12)-1-('2.1 Kraftwerk allgemein'!$F$16-'1.1 Allgemein'!$I$22+1)),1,MIN(MAX($F12-('2.1 Kraftwerk allgemein'!$F$16-'1.1 Allgemein'!$I$22+1),1),COLUMN(BF12)-('2.1 Kraftwerk allgemein'!$F$16-'1.1 Allgemein'!$I$22+1)))))/$F12,
SUM(OFFSET('2.5 CAPEX'!BT15,0,-MIN($F12-1,COLUMN(BF12)-1),1,MIN($F12,COLUMN(BF12))))/$F12)))))))</f>
        <v>0</v>
      </c>
      <c r="BP12" s="199">
        <f ca="1">IF('2.1 Kraftwerk allgemein'!$F$15&lt;'1.1 Allgemein'!$I$22,
IF(OR(ISNUMBER($D12)=FALSE,$F12=""),"",
IF(AND('2.5 CAPEX'!$L15&lt;&gt;"x",'2.5 CAPEX'!$M15&lt;&gt;"x"),0,
IF($F12=0,0,
IF(BP$4&lt;'2.1 Kraftwerk allgemein'!$F$16,0,
IF(BP$4='2.1 Kraftwerk allgemein'!$F$16,'2.5 CAPEX'!$J15/$F12,
IF(BP$4&lt;'2.1 Kraftwerk allgemein'!$F$16+$F12,
('2.5 CAPEX'!$J15+SUM(OFFSET('2.5 CAPEX'!BU15,0,-MIN(MAX($F12-1-('2.1 Kraftwerk allgemein'!$F$16-'2.1 Kraftwerk allgemein'!$F$15+1),0),COLUMN(BG12)-1-('2.1 Kraftwerk allgemein'!$F$16-'2.1 Kraftwerk allgemein'!$F$15+1)),1,MIN(MAX($F12-('2.1 Kraftwerk allgemein'!$F$16-'2.1 Kraftwerk allgemein'!$F$15+1),1),COLUMN(BG12)-('2.1 Kraftwerk allgemein'!$F$16-'2.1 Kraftwerk allgemein'!$F$15+1)))))/$F12,
SUM(OFFSET('2.5 CAPEX'!BU15,0,-MIN($F12-1,COLUMN(BG12)-1),1,MIN($F12,COLUMN(BG12))))/$F12)))))),
IF(OR(ISNUMBER($D12)=FALSE,$F12=""),"",
IF(AND('2.5 CAPEX'!$L15&lt;&gt;"x",'2.5 CAPEX'!$M15&lt;&gt;"x"),0,
IF($F12=0,0,
IF(BP$4&lt;'2.1 Kraftwerk allgemein'!$F$16,0,
IF(BP$4='2.1 Kraftwerk allgemein'!$F$16,'2.5 CAPEX'!$J15/$F12,
IF(BP$4&lt;'2.1 Kraftwerk allgemein'!$F$16+$F12,
('2.5 CAPEX'!$J15+SUM(OFFSET('2.5 CAPEX'!BU15,0,-MIN(MAX($F12-1-('2.1 Kraftwerk allgemein'!$F$16-'1.1 Allgemein'!$I$22+1),0),COLUMN(BG12)-1-('2.1 Kraftwerk allgemein'!$F$16-'1.1 Allgemein'!$I$22+1)),1,MIN(MAX($F12-('2.1 Kraftwerk allgemein'!$F$16-'1.1 Allgemein'!$I$22+1),1),COLUMN(BG12)-('2.1 Kraftwerk allgemein'!$F$16-'1.1 Allgemein'!$I$22+1)))))/$F12,
SUM(OFFSET('2.5 CAPEX'!BU15,0,-MIN($F12-1,COLUMN(BG12)-1),1,MIN($F12,COLUMN(BG12))))/$F12)))))))</f>
        <v>0</v>
      </c>
      <c r="BQ12" s="199">
        <f ca="1">IF('2.1 Kraftwerk allgemein'!$F$15&lt;'1.1 Allgemein'!$I$22,
IF(OR(ISNUMBER($D12)=FALSE,$F12=""),"",
IF(AND('2.5 CAPEX'!$L15&lt;&gt;"x",'2.5 CAPEX'!$M15&lt;&gt;"x"),0,
IF($F12=0,0,
IF(BQ$4&lt;'2.1 Kraftwerk allgemein'!$F$16,0,
IF(BQ$4='2.1 Kraftwerk allgemein'!$F$16,'2.5 CAPEX'!$J15/$F12,
IF(BQ$4&lt;'2.1 Kraftwerk allgemein'!$F$16+$F12,
('2.5 CAPEX'!$J15+SUM(OFFSET('2.5 CAPEX'!BV15,0,-MIN(MAX($F12-1-('2.1 Kraftwerk allgemein'!$F$16-'2.1 Kraftwerk allgemein'!$F$15+1),0),COLUMN(BH12)-1-('2.1 Kraftwerk allgemein'!$F$16-'2.1 Kraftwerk allgemein'!$F$15+1)),1,MIN(MAX($F12-('2.1 Kraftwerk allgemein'!$F$16-'2.1 Kraftwerk allgemein'!$F$15+1),1),COLUMN(BH12)-('2.1 Kraftwerk allgemein'!$F$16-'2.1 Kraftwerk allgemein'!$F$15+1)))))/$F12,
SUM(OFFSET('2.5 CAPEX'!BV15,0,-MIN($F12-1,COLUMN(BH12)-1),1,MIN($F12,COLUMN(BH12))))/$F12)))))),
IF(OR(ISNUMBER($D12)=FALSE,$F12=""),"",
IF(AND('2.5 CAPEX'!$L15&lt;&gt;"x",'2.5 CAPEX'!$M15&lt;&gt;"x"),0,
IF($F12=0,0,
IF(BQ$4&lt;'2.1 Kraftwerk allgemein'!$F$16,0,
IF(BQ$4='2.1 Kraftwerk allgemein'!$F$16,'2.5 CAPEX'!$J15/$F12,
IF(BQ$4&lt;'2.1 Kraftwerk allgemein'!$F$16+$F12,
('2.5 CAPEX'!$J15+SUM(OFFSET('2.5 CAPEX'!BV15,0,-MIN(MAX($F12-1-('2.1 Kraftwerk allgemein'!$F$16-'1.1 Allgemein'!$I$22+1),0),COLUMN(BH12)-1-('2.1 Kraftwerk allgemein'!$F$16-'1.1 Allgemein'!$I$22+1)),1,MIN(MAX($F12-('2.1 Kraftwerk allgemein'!$F$16-'1.1 Allgemein'!$I$22+1),1),COLUMN(BH12)-('2.1 Kraftwerk allgemein'!$F$16-'1.1 Allgemein'!$I$22+1)))))/$F12,
SUM(OFFSET('2.5 CAPEX'!BV15,0,-MIN($F12-1,COLUMN(BH12)-1),1,MIN($F12,COLUMN(BH12))))/$F12)))))))</f>
        <v>0</v>
      </c>
      <c r="BR12" s="199">
        <f ca="1">IF('2.1 Kraftwerk allgemein'!$F$15&lt;'1.1 Allgemein'!$I$22,
IF(OR(ISNUMBER($D12)=FALSE,$F12=""),"",
IF(AND('2.5 CAPEX'!$L15&lt;&gt;"x",'2.5 CAPEX'!$M15&lt;&gt;"x"),0,
IF($F12=0,0,
IF(BR$4&lt;'2.1 Kraftwerk allgemein'!$F$16,0,
IF(BR$4='2.1 Kraftwerk allgemein'!$F$16,'2.5 CAPEX'!$J15/$F12,
IF(BR$4&lt;'2.1 Kraftwerk allgemein'!$F$16+$F12,
('2.5 CAPEX'!$J15+SUM(OFFSET('2.5 CAPEX'!BW15,0,-MIN(MAX($F12-1-('2.1 Kraftwerk allgemein'!$F$16-'2.1 Kraftwerk allgemein'!$F$15+1),0),COLUMN(BI12)-1-('2.1 Kraftwerk allgemein'!$F$16-'2.1 Kraftwerk allgemein'!$F$15+1)),1,MIN(MAX($F12-('2.1 Kraftwerk allgemein'!$F$16-'2.1 Kraftwerk allgemein'!$F$15+1),1),COLUMN(BI12)-('2.1 Kraftwerk allgemein'!$F$16-'2.1 Kraftwerk allgemein'!$F$15+1)))))/$F12,
SUM(OFFSET('2.5 CAPEX'!BW15,0,-MIN($F12-1,COLUMN(BI12)-1),1,MIN($F12,COLUMN(BI12))))/$F12)))))),
IF(OR(ISNUMBER($D12)=FALSE,$F12=""),"",
IF(AND('2.5 CAPEX'!$L15&lt;&gt;"x",'2.5 CAPEX'!$M15&lt;&gt;"x"),0,
IF($F12=0,0,
IF(BR$4&lt;'2.1 Kraftwerk allgemein'!$F$16,0,
IF(BR$4='2.1 Kraftwerk allgemein'!$F$16,'2.5 CAPEX'!$J15/$F12,
IF(BR$4&lt;'2.1 Kraftwerk allgemein'!$F$16+$F12,
('2.5 CAPEX'!$J15+SUM(OFFSET('2.5 CAPEX'!BW15,0,-MIN(MAX($F12-1-('2.1 Kraftwerk allgemein'!$F$16-'1.1 Allgemein'!$I$22+1),0),COLUMN(BI12)-1-('2.1 Kraftwerk allgemein'!$F$16-'1.1 Allgemein'!$I$22+1)),1,MIN(MAX($F12-('2.1 Kraftwerk allgemein'!$F$16-'1.1 Allgemein'!$I$22+1),1),COLUMN(BI12)-('2.1 Kraftwerk allgemein'!$F$16-'1.1 Allgemein'!$I$22+1)))))/$F12,
SUM(OFFSET('2.5 CAPEX'!BW15,0,-MIN($F12-1,COLUMN(BI12)-1),1,MIN($F12,COLUMN(BI12))))/$F12)))))))</f>
        <v>0</v>
      </c>
      <c r="BS12" s="199">
        <f ca="1">IF('2.1 Kraftwerk allgemein'!$F$15&lt;'1.1 Allgemein'!$I$22,
IF(OR(ISNUMBER($D12)=FALSE,$F12=""),"",
IF(AND('2.5 CAPEX'!$L15&lt;&gt;"x",'2.5 CAPEX'!$M15&lt;&gt;"x"),0,
IF($F12=0,0,
IF(BS$4&lt;'2.1 Kraftwerk allgemein'!$F$16,0,
IF(BS$4='2.1 Kraftwerk allgemein'!$F$16,'2.5 CAPEX'!$J15/$F12,
IF(BS$4&lt;'2.1 Kraftwerk allgemein'!$F$16+$F12,
('2.5 CAPEX'!$J15+SUM(OFFSET('2.5 CAPEX'!BX15,0,-MIN(MAX($F12-1-('2.1 Kraftwerk allgemein'!$F$16-'2.1 Kraftwerk allgemein'!$F$15+1),0),COLUMN(BJ12)-1-('2.1 Kraftwerk allgemein'!$F$16-'2.1 Kraftwerk allgemein'!$F$15+1)),1,MIN(MAX($F12-('2.1 Kraftwerk allgemein'!$F$16-'2.1 Kraftwerk allgemein'!$F$15+1),1),COLUMN(BJ12)-('2.1 Kraftwerk allgemein'!$F$16-'2.1 Kraftwerk allgemein'!$F$15+1)))))/$F12,
SUM(OFFSET('2.5 CAPEX'!BX15,0,-MIN($F12-1,COLUMN(BJ12)-1),1,MIN($F12,COLUMN(BJ12))))/$F12)))))),
IF(OR(ISNUMBER($D12)=FALSE,$F12=""),"",
IF(AND('2.5 CAPEX'!$L15&lt;&gt;"x",'2.5 CAPEX'!$M15&lt;&gt;"x"),0,
IF($F12=0,0,
IF(BS$4&lt;'2.1 Kraftwerk allgemein'!$F$16,0,
IF(BS$4='2.1 Kraftwerk allgemein'!$F$16,'2.5 CAPEX'!$J15/$F12,
IF(BS$4&lt;'2.1 Kraftwerk allgemein'!$F$16+$F12,
('2.5 CAPEX'!$J15+SUM(OFFSET('2.5 CAPEX'!BX15,0,-MIN(MAX($F12-1-('2.1 Kraftwerk allgemein'!$F$16-'1.1 Allgemein'!$I$22+1),0),COLUMN(BJ12)-1-('2.1 Kraftwerk allgemein'!$F$16-'1.1 Allgemein'!$I$22+1)),1,MIN(MAX($F12-('2.1 Kraftwerk allgemein'!$F$16-'1.1 Allgemein'!$I$22+1),1),COLUMN(BJ12)-('2.1 Kraftwerk allgemein'!$F$16-'1.1 Allgemein'!$I$22+1)))))/$F12,
SUM(OFFSET('2.5 CAPEX'!BX15,0,-MIN($F12-1,COLUMN(BJ12)-1),1,MIN($F12,COLUMN(BJ12))))/$F12)))))))</f>
        <v>0</v>
      </c>
      <c r="BT12" s="199">
        <f ca="1">IF('2.1 Kraftwerk allgemein'!$F$15&lt;'1.1 Allgemein'!$I$22,
IF(OR(ISNUMBER($D12)=FALSE,$F12=""),"",
IF(AND('2.5 CAPEX'!$L15&lt;&gt;"x",'2.5 CAPEX'!$M15&lt;&gt;"x"),0,
IF($F12=0,0,
IF(BT$4&lt;'2.1 Kraftwerk allgemein'!$F$16,0,
IF(BT$4='2.1 Kraftwerk allgemein'!$F$16,'2.5 CAPEX'!$J15/$F12,
IF(BT$4&lt;'2.1 Kraftwerk allgemein'!$F$16+$F12,
('2.5 CAPEX'!$J15+SUM(OFFSET('2.5 CAPEX'!BY15,0,-MIN(MAX($F12-1-('2.1 Kraftwerk allgemein'!$F$16-'2.1 Kraftwerk allgemein'!$F$15+1),0),COLUMN(BK12)-1-('2.1 Kraftwerk allgemein'!$F$16-'2.1 Kraftwerk allgemein'!$F$15+1)),1,MIN(MAX($F12-('2.1 Kraftwerk allgemein'!$F$16-'2.1 Kraftwerk allgemein'!$F$15+1),1),COLUMN(BK12)-('2.1 Kraftwerk allgemein'!$F$16-'2.1 Kraftwerk allgemein'!$F$15+1)))))/$F12,
SUM(OFFSET('2.5 CAPEX'!BY15,0,-MIN($F12-1,COLUMN(BK12)-1),1,MIN($F12,COLUMN(BK12))))/$F12)))))),
IF(OR(ISNUMBER($D12)=FALSE,$F12=""),"",
IF(AND('2.5 CAPEX'!$L15&lt;&gt;"x",'2.5 CAPEX'!$M15&lt;&gt;"x"),0,
IF($F12=0,0,
IF(BT$4&lt;'2.1 Kraftwerk allgemein'!$F$16,0,
IF(BT$4='2.1 Kraftwerk allgemein'!$F$16,'2.5 CAPEX'!$J15/$F12,
IF(BT$4&lt;'2.1 Kraftwerk allgemein'!$F$16+$F12,
('2.5 CAPEX'!$J15+SUM(OFFSET('2.5 CAPEX'!BY15,0,-MIN(MAX($F12-1-('2.1 Kraftwerk allgemein'!$F$16-'1.1 Allgemein'!$I$22+1),0),COLUMN(BK12)-1-('2.1 Kraftwerk allgemein'!$F$16-'1.1 Allgemein'!$I$22+1)),1,MIN(MAX($F12-('2.1 Kraftwerk allgemein'!$F$16-'1.1 Allgemein'!$I$22+1),1),COLUMN(BK12)-('2.1 Kraftwerk allgemein'!$F$16-'1.1 Allgemein'!$I$22+1)))))/$F12,
SUM(OFFSET('2.5 CAPEX'!BY15,0,-MIN($F12-1,COLUMN(BK12)-1),1,MIN($F12,COLUMN(BK12))))/$F12)))))))</f>
        <v>0</v>
      </c>
      <c r="BU12" s="199">
        <f ca="1">IF('2.1 Kraftwerk allgemein'!$F$15&lt;'1.1 Allgemein'!$I$22,
IF(OR(ISNUMBER($D12)=FALSE,$F12=""),"",
IF(AND('2.5 CAPEX'!$L15&lt;&gt;"x",'2.5 CAPEX'!$M15&lt;&gt;"x"),0,
IF($F12=0,0,
IF(BU$4&lt;'2.1 Kraftwerk allgemein'!$F$16,0,
IF(BU$4='2.1 Kraftwerk allgemein'!$F$16,'2.5 CAPEX'!$J15/$F12,
IF(BU$4&lt;'2.1 Kraftwerk allgemein'!$F$16+$F12,
('2.5 CAPEX'!$J15+SUM(OFFSET('2.5 CAPEX'!BZ15,0,-MIN(MAX($F12-1-('2.1 Kraftwerk allgemein'!$F$16-'2.1 Kraftwerk allgemein'!$F$15+1),0),COLUMN(BL12)-1-('2.1 Kraftwerk allgemein'!$F$16-'2.1 Kraftwerk allgemein'!$F$15+1)),1,MIN(MAX($F12-('2.1 Kraftwerk allgemein'!$F$16-'2.1 Kraftwerk allgemein'!$F$15+1),1),COLUMN(BL12)-('2.1 Kraftwerk allgemein'!$F$16-'2.1 Kraftwerk allgemein'!$F$15+1)))))/$F12,
SUM(OFFSET('2.5 CAPEX'!BZ15,0,-MIN($F12-1,COLUMN(BL12)-1),1,MIN($F12,COLUMN(BL12))))/$F12)))))),
IF(OR(ISNUMBER($D12)=FALSE,$F12=""),"",
IF(AND('2.5 CAPEX'!$L15&lt;&gt;"x",'2.5 CAPEX'!$M15&lt;&gt;"x"),0,
IF($F12=0,0,
IF(BU$4&lt;'2.1 Kraftwerk allgemein'!$F$16,0,
IF(BU$4='2.1 Kraftwerk allgemein'!$F$16,'2.5 CAPEX'!$J15/$F12,
IF(BU$4&lt;'2.1 Kraftwerk allgemein'!$F$16+$F12,
('2.5 CAPEX'!$J15+SUM(OFFSET('2.5 CAPEX'!BZ15,0,-MIN(MAX($F12-1-('2.1 Kraftwerk allgemein'!$F$16-'1.1 Allgemein'!$I$22+1),0),COLUMN(BL12)-1-('2.1 Kraftwerk allgemein'!$F$16-'1.1 Allgemein'!$I$22+1)),1,MIN(MAX($F12-('2.1 Kraftwerk allgemein'!$F$16-'1.1 Allgemein'!$I$22+1),1),COLUMN(BL12)-('2.1 Kraftwerk allgemein'!$F$16-'1.1 Allgemein'!$I$22+1)))))/$F12,
SUM(OFFSET('2.5 CAPEX'!BZ15,0,-MIN($F12-1,COLUMN(BL12)-1),1,MIN($F12,COLUMN(BL12))))/$F12)))))))</f>
        <v>0</v>
      </c>
      <c r="BV12" s="199">
        <f ca="1">IF('2.1 Kraftwerk allgemein'!$F$15&lt;'1.1 Allgemein'!$I$22,
IF(OR(ISNUMBER($D12)=FALSE,$F12=""),"",
IF(AND('2.5 CAPEX'!$L15&lt;&gt;"x",'2.5 CAPEX'!$M15&lt;&gt;"x"),0,
IF($F12=0,0,
IF(BV$4&lt;'2.1 Kraftwerk allgemein'!$F$16,0,
IF(BV$4='2.1 Kraftwerk allgemein'!$F$16,'2.5 CAPEX'!$J15/$F12,
IF(BV$4&lt;'2.1 Kraftwerk allgemein'!$F$16+$F12,
('2.5 CAPEX'!$J15+SUM(OFFSET('2.5 CAPEX'!CA15,0,-MIN(MAX($F12-1-('2.1 Kraftwerk allgemein'!$F$16-'2.1 Kraftwerk allgemein'!$F$15+1),0),COLUMN(BM12)-1-('2.1 Kraftwerk allgemein'!$F$16-'2.1 Kraftwerk allgemein'!$F$15+1)),1,MIN(MAX($F12-('2.1 Kraftwerk allgemein'!$F$16-'2.1 Kraftwerk allgemein'!$F$15+1),1),COLUMN(BM12)-('2.1 Kraftwerk allgemein'!$F$16-'2.1 Kraftwerk allgemein'!$F$15+1)))))/$F12,
SUM(OFFSET('2.5 CAPEX'!CA15,0,-MIN($F12-1,COLUMN(BM12)-1),1,MIN($F12,COLUMN(BM12))))/$F12)))))),
IF(OR(ISNUMBER($D12)=FALSE,$F12=""),"",
IF(AND('2.5 CAPEX'!$L15&lt;&gt;"x",'2.5 CAPEX'!$M15&lt;&gt;"x"),0,
IF($F12=0,0,
IF(BV$4&lt;'2.1 Kraftwerk allgemein'!$F$16,0,
IF(BV$4='2.1 Kraftwerk allgemein'!$F$16,'2.5 CAPEX'!$J15/$F12,
IF(BV$4&lt;'2.1 Kraftwerk allgemein'!$F$16+$F12,
('2.5 CAPEX'!$J15+SUM(OFFSET('2.5 CAPEX'!CA15,0,-MIN(MAX($F12-1-('2.1 Kraftwerk allgemein'!$F$16-'1.1 Allgemein'!$I$22+1),0),COLUMN(BM12)-1-('2.1 Kraftwerk allgemein'!$F$16-'1.1 Allgemein'!$I$22+1)),1,MIN(MAX($F12-('2.1 Kraftwerk allgemein'!$F$16-'1.1 Allgemein'!$I$22+1),1),COLUMN(BM12)-('2.1 Kraftwerk allgemein'!$F$16-'1.1 Allgemein'!$I$22+1)))))/$F12,
SUM(OFFSET('2.5 CAPEX'!CA15,0,-MIN($F12-1,COLUMN(BM12)-1),1,MIN($F12,COLUMN(BM12))))/$F12)))))))</f>
        <v>0</v>
      </c>
      <c r="BW12" s="199">
        <f ca="1">IF('2.1 Kraftwerk allgemein'!$F$15&lt;'1.1 Allgemein'!$I$22,
IF(OR(ISNUMBER($D12)=FALSE,$F12=""),"",
IF(AND('2.5 CAPEX'!$L15&lt;&gt;"x",'2.5 CAPEX'!$M15&lt;&gt;"x"),0,
IF($F12=0,0,
IF(BW$4&lt;'2.1 Kraftwerk allgemein'!$F$16,0,
IF(BW$4='2.1 Kraftwerk allgemein'!$F$16,'2.5 CAPEX'!$J15/$F12,
IF(BW$4&lt;'2.1 Kraftwerk allgemein'!$F$16+$F12,
('2.5 CAPEX'!$J15+SUM(OFFSET('2.5 CAPEX'!CB15,0,-MIN(MAX($F12-1-('2.1 Kraftwerk allgemein'!$F$16-'2.1 Kraftwerk allgemein'!$F$15+1),0),COLUMN(BN12)-1-('2.1 Kraftwerk allgemein'!$F$16-'2.1 Kraftwerk allgemein'!$F$15+1)),1,MIN(MAX($F12-('2.1 Kraftwerk allgemein'!$F$16-'2.1 Kraftwerk allgemein'!$F$15+1),1),COLUMN(BN12)-('2.1 Kraftwerk allgemein'!$F$16-'2.1 Kraftwerk allgemein'!$F$15+1)))))/$F12,
SUM(OFFSET('2.5 CAPEX'!CB15,0,-MIN($F12-1,COLUMN(BN12)-1),1,MIN($F12,COLUMN(BN12))))/$F12)))))),
IF(OR(ISNUMBER($D12)=FALSE,$F12=""),"",
IF(AND('2.5 CAPEX'!$L15&lt;&gt;"x",'2.5 CAPEX'!$M15&lt;&gt;"x"),0,
IF($F12=0,0,
IF(BW$4&lt;'2.1 Kraftwerk allgemein'!$F$16,0,
IF(BW$4='2.1 Kraftwerk allgemein'!$F$16,'2.5 CAPEX'!$J15/$F12,
IF(BW$4&lt;'2.1 Kraftwerk allgemein'!$F$16+$F12,
('2.5 CAPEX'!$J15+SUM(OFFSET('2.5 CAPEX'!CB15,0,-MIN(MAX($F12-1-('2.1 Kraftwerk allgemein'!$F$16-'1.1 Allgemein'!$I$22+1),0),COLUMN(BN12)-1-('2.1 Kraftwerk allgemein'!$F$16-'1.1 Allgemein'!$I$22+1)),1,MIN(MAX($F12-('2.1 Kraftwerk allgemein'!$F$16-'1.1 Allgemein'!$I$22+1),1),COLUMN(BN12)-('2.1 Kraftwerk allgemein'!$F$16-'1.1 Allgemein'!$I$22+1)))))/$F12,
SUM(OFFSET('2.5 CAPEX'!CB15,0,-MIN($F12-1,COLUMN(BN12)-1),1,MIN($F12,COLUMN(BN12))))/$F12)))))))</f>
        <v>0</v>
      </c>
      <c r="BX12" s="199">
        <f ca="1">IF('2.1 Kraftwerk allgemein'!$F$15&lt;'1.1 Allgemein'!$I$22,
IF(OR(ISNUMBER($D12)=FALSE,$F12=""),"",
IF(AND('2.5 CAPEX'!$L15&lt;&gt;"x",'2.5 CAPEX'!$M15&lt;&gt;"x"),0,
IF($F12=0,0,
IF(BX$4&lt;'2.1 Kraftwerk allgemein'!$F$16,0,
IF(BX$4='2.1 Kraftwerk allgemein'!$F$16,'2.5 CAPEX'!$J15/$F12,
IF(BX$4&lt;'2.1 Kraftwerk allgemein'!$F$16+$F12,
('2.5 CAPEX'!$J15+SUM(OFFSET('2.5 CAPEX'!CC15,0,-MIN(MAX($F12-1-('2.1 Kraftwerk allgemein'!$F$16-'2.1 Kraftwerk allgemein'!$F$15+1),0),COLUMN(BO12)-1-('2.1 Kraftwerk allgemein'!$F$16-'2.1 Kraftwerk allgemein'!$F$15+1)),1,MIN(MAX($F12-('2.1 Kraftwerk allgemein'!$F$16-'2.1 Kraftwerk allgemein'!$F$15+1),1),COLUMN(BO12)-('2.1 Kraftwerk allgemein'!$F$16-'2.1 Kraftwerk allgemein'!$F$15+1)))))/$F12,
SUM(OFFSET('2.5 CAPEX'!CC15,0,-MIN($F12-1,COLUMN(BO12)-1),1,MIN($F12,COLUMN(BO12))))/$F12)))))),
IF(OR(ISNUMBER($D12)=FALSE,$F12=""),"",
IF(AND('2.5 CAPEX'!$L15&lt;&gt;"x",'2.5 CAPEX'!$M15&lt;&gt;"x"),0,
IF($F12=0,0,
IF(BX$4&lt;'2.1 Kraftwerk allgemein'!$F$16,0,
IF(BX$4='2.1 Kraftwerk allgemein'!$F$16,'2.5 CAPEX'!$J15/$F12,
IF(BX$4&lt;'2.1 Kraftwerk allgemein'!$F$16+$F12,
('2.5 CAPEX'!$J15+SUM(OFFSET('2.5 CAPEX'!CC15,0,-MIN(MAX($F12-1-('2.1 Kraftwerk allgemein'!$F$16-'1.1 Allgemein'!$I$22+1),0),COLUMN(BO12)-1-('2.1 Kraftwerk allgemein'!$F$16-'1.1 Allgemein'!$I$22+1)),1,MIN(MAX($F12-('2.1 Kraftwerk allgemein'!$F$16-'1.1 Allgemein'!$I$22+1),1),COLUMN(BO12)-('2.1 Kraftwerk allgemein'!$F$16-'1.1 Allgemein'!$I$22+1)))))/$F12,
SUM(OFFSET('2.5 CAPEX'!CC15,0,-MIN($F12-1,COLUMN(BO12)-1),1,MIN($F12,COLUMN(BO12))))/$F12)))))))</f>
        <v>0</v>
      </c>
      <c r="BY12" s="199">
        <f ca="1">IF('2.1 Kraftwerk allgemein'!$F$15&lt;'1.1 Allgemein'!$I$22,
IF(OR(ISNUMBER($D12)=FALSE,$F12=""),"",
IF(AND('2.5 CAPEX'!$L15&lt;&gt;"x",'2.5 CAPEX'!$M15&lt;&gt;"x"),0,
IF($F12=0,0,
IF(BY$4&lt;'2.1 Kraftwerk allgemein'!$F$16,0,
IF(BY$4='2.1 Kraftwerk allgemein'!$F$16,'2.5 CAPEX'!$J15/$F12,
IF(BY$4&lt;'2.1 Kraftwerk allgemein'!$F$16+$F12,
('2.5 CAPEX'!$J15+SUM(OFFSET('2.5 CAPEX'!CD15,0,-MIN(MAX($F12-1-('2.1 Kraftwerk allgemein'!$F$16-'2.1 Kraftwerk allgemein'!$F$15+1),0),COLUMN(BP12)-1-('2.1 Kraftwerk allgemein'!$F$16-'2.1 Kraftwerk allgemein'!$F$15+1)),1,MIN(MAX($F12-('2.1 Kraftwerk allgemein'!$F$16-'2.1 Kraftwerk allgemein'!$F$15+1),1),COLUMN(BP12)-('2.1 Kraftwerk allgemein'!$F$16-'2.1 Kraftwerk allgemein'!$F$15+1)))))/$F12,
SUM(OFFSET('2.5 CAPEX'!CD15,0,-MIN($F12-1,COLUMN(BP12)-1),1,MIN($F12,COLUMN(BP12))))/$F12)))))),
IF(OR(ISNUMBER($D12)=FALSE,$F12=""),"",
IF(AND('2.5 CAPEX'!$L15&lt;&gt;"x",'2.5 CAPEX'!$M15&lt;&gt;"x"),0,
IF($F12=0,0,
IF(BY$4&lt;'2.1 Kraftwerk allgemein'!$F$16,0,
IF(BY$4='2.1 Kraftwerk allgemein'!$F$16,'2.5 CAPEX'!$J15/$F12,
IF(BY$4&lt;'2.1 Kraftwerk allgemein'!$F$16+$F12,
('2.5 CAPEX'!$J15+SUM(OFFSET('2.5 CAPEX'!CD15,0,-MIN(MAX($F12-1-('2.1 Kraftwerk allgemein'!$F$16-'1.1 Allgemein'!$I$22+1),0),COLUMN(BP12)-1-('2.1 Kraftwerk allgemein'!$F$16-'1.1 Allgemein'!$I$22+1)),1,MIN(MAX($F12-('2.1 Kraftwerk allgemein'!$F$16-'1.1 Allgemein'!$I$22+1),1),COLUMN(BP12)-('2.1 Kraftwerk allgemein'!$F$16-'1.1 Allgemein'!$I$22+1)))))/$F12,
SUM(OFFSET('2.5 CAPEX'!CD15,0,-MIN($F12-1,COLUMN(BP12)-1),1,MIN($F12,COLUMN(BP12))))/$F12)))))))</f>
        <v>0</v>
      </c>
      <c r="BZ12" s="199">
        <f ca="1">IF('2.1 Kraftwerk allgemein'!$F$15&lt;'1.1 Allgemein'!$I$22,
IF(OR(ISNUMBER($D12)=FALSE,$F12=""),"",
IF(AND('2.5 CAPEX'!$L15&lt;&gt;"x",'2.5 CAPEX'!$M15&lt;&gt;"x"),0,
IF($F12=0,0,
IF(BZ$4&lt;'2.1 Kraftwerk allgemein'!$F$16,0,
IF(BZ$4='2.1 Kraftwerk allgemein'!$F$16,'2.5 CAPEX'!$J15/$F12,
IF(BZ$4&lt;'2.1 Kraftwerk allgemein'!$F$16+$F12,
('2.5 CAPEX'!$J15+SUM(OFFSET('2.5 CAPEX'!CE15,0,-MIN(MAX($F12-1-('2.1 Kraftwerk allgemein'!$F$16-'2.1 Kraftwerk allgemein'!$F$15+1),0),COLUMN(BQ12)-1-('2.1 Kraftwerk allgemein'!$F$16-'2.1 Kraftwerk allgemein'!$F$15+1)),1,MIN(MAX($F12-('2.1 Kraftwerk allgemein'!$F$16-'2.1 Kraftwerk allgemein'!$F$15+1),1),COLUMN(BQ12)-('2.1 Kraftwerk allgemein'!$F$16-'2.1 Kraftwerk allgemein'!$F$15+1)))))/$F12,
SUM(OFFSET('2.5 CAPEX'!CE15,0,-MIN($F12-1,COLUMN(BQ12)-1),1,MIN($F12,COLUMN(BQ12))))/$F12)))))),
IF(OR(ISNUMBER($D12)=FALSE,$F12=""),"",
IF(AND('2.5 CAPEX'!$L15&lt;&gt;"x",'2.5 CAPEX'!$M15&lt;&gt;"x"),0,
IF($F12=0,0,
IF(BZ$4&lt;'2.1 Kraftwerk allgemein'!$F$16,0,
IF(BZ$4='2.1 Kraftwerk allgemein'!$F$16,'2.5 CAPEX'!$J15/$F12,
IF(BZ$4&lt;'2.1 Kraftwerk allgemein'!$F$16+$F12,
('2.5 CAPEX'!$J15+SUM(OFFSET('2.5 CAPEX'!CE15,0,-MIN(MAX($F12-1-('2.1 Kraftwerk allgemein'!$F$16-'1.1 Allgemein'!$I$22+1),0),COLUMN(BQ12)-1-('2.1 Kraftwerk allgemein'!$F$16-'1.1 Allgemein'!$I$22+1)),1,MIN(MAX($F12-('2.1 Kraftwerk allgemein'!$F$16-'1.1 Allgemein'!$I$22+1),1),COLUMN(BQ12)-('2.1 Kraftwerk allgemein'!$F$16-'1.1 Allgemein'!$I$22+1)))))/$F12,
SUM(OFFSET('2.5 CAPEX'!CE15,0,-MIN($F12-1,COLUMN(BQ12)-1),1,MIN($F12,COLUMN(BQ12))))/$F12)))))))</f>
        <v>0</v>
      </c>
      <c r="CA12" s="199">
        <f ca="1">IF('2.1 Kraftwerk allgemein'!$F$15&lt;'1.1 Allgemein'!$I$22,
IF(OR(ISNUMBER($D12)=FALSE,$F12=""),"",
IF(AND('2.5 CAPEX'!$L15&lt;&gt;"x",'2.5 CAPEX'!$M15&lt;&gt;"x"),0,
IF($F12=0,0,
IF(CA$4&lt;'2.1 Kraftwerk allgemein'!$F$16,0,
IF(CA$4='2.1 Kraftwerk allgemein'!$F$16,'2.5 CAPEX'!$J15/$F12,
IF(CA$4&lt;'2.1 Kraftwerk allgemein'!$F$16+$F12,
('2.5 CAPEX'!$J15+SUM(OFFSET('2.5 CAPEX'!CF15,0,-MIN(MAX($F12-1-('2.1 Kraftwerk allgemein'!$F$16-'2.1 Kraftwerk allgemein'!$F$15+1),0),COLUMN(BR12)-1-('2.1 Kraftwerk allgemein'!$F$16-'2.1 Kraftwerk allgemein'!$F$15+1)),1,MIN(MAX($F12-('2.1 Kraftwerk allgemein'!$F$16-'2.1 Kraftwerk allgemein'!$F$15+1),1),COLUMN(BR12)-('2.1 Kraftwerk allgemein'!$F$16-'2.1 Kraftwerk allgemein'!$F$15+1)))))/$F12,
SUM(OFFSET('2.5 CAPEX'!CF15,0,-MIN($F12-1,COLUMN(BR12)-1),1,MIN($F12,COLUMN(BR12))))/$F12)))))),
IF(OR(ISNUMBER($D12)=FALSE,$F12=""),"",
IF(AND('2.5 CAPEX'!$L15&lt;&gt;"x",'2.5 CAPEX'!$M15&lt;&gt;"x"),0,
IF($F12=0,0,
IF(CA$4&lt;'2.1 Kraftwerk allgemein'!$F$16,0,
IF(CA$4='2.1 Kraftwerk allgemein'!$F$16,'2.5 CAPEX'!$J15/$F12,
IF(CA$4&lt;'2.1 Kraftwerk allgemein'!$F$16+$F12,
('2.5 CAPEX'!$J15+SUM(OFFSET('2.5 CAPEX'!CF15,0,-MIN(MAX($F12-1-('2.1 Kraftwerk allgemein'!$F$16-'1.1 Allgemein'!$I$22+1),0),COLUMN(BR12)-1-('2.1 Kraftwerk allgemein'!$F$16-'1.1 Allgemein'!$I$22+1)),1,MIN(MAX($F12-('2.1 Kraftwerk allgemein'!$F$16-'1.1 Allgemein'!$I$22+1),1),COLUMN(BR12)-('2.1 Kraftwerk allgemein'!$F$16-'1.1 Allgemein'!$I$22+1)))))/$F12,
SUM(OFFSET('2.5 CAPEX'!CF15,0,-MIN($F12-1,COLUMN(BR12)-1),1,MIN($F12,COLUMN(BR12))))/$F12)))))))</f>
        <v>0</v>
      </c>
      <c r="CB12" s="199">
        <f ca="1">IF('2.1 Kraftwerk allgemein'!$F$15&lt;'1.1 Allgemein'!$I$22,
IF(OR(ISNUMBER($D12)=FALSE,$F12=""),"",
IF(AND('2.5 CAPEX'!$L15&lt;&gt;"x",'2.5 CAPEX'!$M15&lt;&gt;"x"),0,
IF($F12=0,0,
IF(CB$4&lt;'2.1 Kraftwerk allgemein'!$F$16,0,
IF(CB$4='2.1 Kraftwerk allgemein'!$F$16,'2.5 CAPEX'!$J15/$F12,
IF(CB$4&lt;'2.1 Kraftwerk allgemein'!$F$16+$F12,
('2.5 CAPEX'!$J15+SUM(OFFSET('2.5 CAPEX'!CG15,0,-MIN(MAX($F12-1-('2.1 Kraftwerk allgemein'!$F$16-'2.1 Kraftwerk allgemein'!$F$15+1),0),COLUMN(BS12)-1-('2.1 Kraftwerk allgemein'!$F$16-'2.1 Kraftwerk allgemein'!$F$15+1)),1,MIN(MAX($F12-('2.1 Kraftwerk allgemein'!$F$16-'2.1 Kraftwerk allgemein'!$F$15+1),1),COLUMN(BS12)-('2.1 Kraftwerk allgemein'!$F$16-'2.1 Kraftwerk allgemein'!$F$15+1)))))/$F12,
SUM(OFFSET('2.5 CAPEX'!CG15,0,-MIN($F12-1,COLUMN(BS12)-1),1,MIN($F12,COLUMN(BS12))))/$F12)))))),
IF(OR(ISNUMBER($D12)=FALSE,$F12=""),"",
IF(AND('2.5 CAPEX'!$L15&lt;&gt;"x",'2.5 CAPEX'!$M15&lt;&gt;"x"),0,
IF($F12=0,0,
IF(CB$4&lt;'2.1 Kraftwerk allgemein'!$F$16,0,
IF(CB$4='2.1 Kraftwerk allgemein'!$F$16,'2.5 CAPEX'!$J15/$F12,
IF(CB$4&lt;'2.1 Kraftwerk allgemein'!$F$16+$F12,
('2.5 CAPEX'!$J15+SUM(OFFSET('2.5 CAPEX'!CG15,0,-MIN(MAX($F12-1-('2.1 Kraftwerk allgemein'!$F$16-'1.1 Allgemein'!$I$22+1),0),COLUMN(BS12)-1-('2.1 Kraftwerk allgemein'!$F$16-'1.1 Allgemein'!$I$22+1)),1,MIN(MAX($F12-('2.1 Kraftwerk allgemein'!$F$16-'1.1 Allgemein'!$I$22+1),1),COLUMN(BS12)-('2.1 Kraftwerk allgemein'!$F$16-'1.1 Allgemein'!$I$22+1)))))/$F12,
SUM(OFFSET('2.5 CAPEX'!CG15,0,-MIN($F12-1,COLUMN(BS12)-1),1,MIN($F12,COLUMN(BS12))))/$F12)))))))</f>
        <v>0</v>
      </c>
      <c r="CC12" s="199">
        <f ca="1">IF('2.1 Kraftwerk allgemein'!$F$15&lt;'1.1 Allgemein'!$I$22,
IF(OR(ISNUMBER($D12)=FALSE,$F12=""),"",
IF(AND('2.5 CAPEX'!$L15&lt;&gt;"x",'2.5 CAPEX'!$M15&lt;&gt;"x"),0,
IF($F12=0,0,
IF(CC$4&lt;'2.1 Kraftwerk allgemein'!$F$16,0,
IF(CC$4='2.1 Kraftwerk allgemein'!$F$16,'2.5 CAPEX'!$J15/$F12,
IF(CC$4&lt;'2.1 Kraftwerk allgemein'!$F$16+$F12,
('2.5 CAPEX'!$J15+SUM(OFFSET('2.5 CAPEX'!CH15,0,-MIN(MAX($F12-1-('2.1 Kraftwerk allgemein'!$F$16-'2.1 Kraftwerk allgemein'!$F$15+1),0),COLUMN(BT12)-1-('2.1 Kraftwerk allgemein'!$F$16-'2.1 Kraftwerk allgemein'!$F$15+1)),1,MIN(MAX($F12-('2.1 Kraftwerk allgemein'!$F$16-'2.1 Kraftwerk allgemein'!$F$15+1),1),COLUMN(BT12)-('2.1 Kraftwerk allgemein'!$F$16-'2.1 Kraftwerk allgemein'!$F$15+1)))))/$F12,
SUM(OFFSET('2.5 CAPEX'!CH15,0,-MIN($F12-1,COLUMN(BT12)-1),1,MIN($F12,COLUMN(BT12))))/$F12)))))),
IF(OR(ISNUMBER($D12)=FALSE,$F12=""),"",
IF(AND('2.5 CAPEX'!$L15&lt;&gt;"x",'2.5 CAPEX'!$M15&lt;&gt;"x"),0,
IF($F12=0,0,
IF(CC$4&lt;'2.1 Kraftwerk allgemein'!$F$16,0,
IF(CC$4='2.1 Kraftwerk allgemein'!$F$16,'2.5 CAPEX'!$J15/$F12,
IF(CC$4&lt;'2.1 Kraftwerk allgemein'!$F$16+$F12,
('2.5 CAPEX'!$J15+SUM(OFFSET('2.5 CAPEX'!CH15,0,-MIN(MAX($F12-1-('2.1 Kraftwerk allgemein'!$F$16-'1.1 Allgemein'!$I$22+1),0),COLUMN(BT12)-1-('2.1 Kraftwerk allgemein'!$F$16-'1.1 Allgemein'!$I$22+1)),1,MIN(MAX($F12-('2.1 Kraftwerk allgemein'!$F$16-'1.1 Allgemein'!$I$22+1),1),COLUMN(BT12)-('2.1 Kraftwerk allgemein'!$F$16-'1.1 Allgemein'!$I$22+1)))))/$F12,
SUM(OFFSET('2.5 CAPEX'!CH15,0,-MIN($F12-1,COLUMN(BT12)-1),1,MIN($F12,COLUMN(BT12))))/$F12)))))))</f>
        <v>0</v>
      </c>
      <c r="CD12" s="199">
        <f ca="1">IF('2.1 Kraftwerk allgemein'!$F$15&lt;'1.1 Allgemein'!$I$22,
IF(OR(ISNUMBER($D12)=FALSE,$F12=""),"",
IF(AND('2.5 CAPEX'!$L15&lt;&gt;"x",'2.5 CAPEX'!$M15&lt;&gt;"x"),0,
IF($F12=0,0,
IF(CD$4&lt;'2.1 Kraftwerk allgemein'!$F$16,0,
IF(CD$4='2.1 Kraftwerk allgemein'!$F$16,'2.5 CAPEX'!$J15/$F12,
IF(CD$4&lt;'2.1 Kraftwerk allgemein'!$F$16+$F12,
('2.5 CAPEX'!$J15+SUM(OFFSET('2.5 CAPEX'!CI15,0,-MIN(MAX($F12-1-('2.1 Kraftwerk allgemein'!$F$16-'2.1 Kraftwerk allgemein'!$F$15+1),0),COLUMN(BU12)-1-('2.1 Kraftwerk allgemein'!$F$16-'2.1 Kraftwerk allgemein'!$F$15+1)),1,MIN(MAX($F12-('2.1 Kraftwerk allgemein'!$F$16-'2.1 Kraftwerk allgemein'!$F$15+1),1),COLUMN(BU12)-('2.1 Kraftwerk allgemein'!$F$16-'2.1 Kraftwerk allgemein'!$F$15+1)))))/$F12,
SUM(OFFSET('2.5 CAPEX'!CI15,0,-MIN($F12-1,COLUMN(BU12)-1),1,MIN($F12,COLUMN(BU12))))/$F12)))))),
IF(OR(ISNUMBER($D12)=FALSE,$F12=""),"",
IF(AND('2.5 CAPEX'!$L15&lt;&gt;"x",'2.5 CAPEX'!$M15&lt;&gt;"x"),0,
IF($F12=0,0,
IF(CD$4&lt;'2.1 Kraftwerk allgemein'!$F$16,0,
IF(CD$4='2.1 Kraftwerk allgemein'!$F$16,'2.5 CAPEX'!$J15/$F12,
IF(CD$4&lt;'2.1 Kraftwerk allgemein'!$F$16+$F12,
('2.5 CAPEX'!$J15+SUM(OFFSET('2.5 CAPEX'!CI15,0,-MIN(MAX($F12-1-('2.1 Kraftwerk allgemein'!$F$16-'1.1 Allgemein'!$I$22+1),0),COLUMN(BU12)-1-('2.1 Kraftwerk allgemein'!$F$16-'1.1 Allgemein'!$I$22+1)),1,MIN(MAX($F12-('2.1 Kraftwerk allgemein'!$F$16-'1.1 Allgemein'!$I$22+1),1),COLUMN(BU12)-('2.1 Kraftwerk allgemein'!$F$16-'1.1 Allgemein'!$I$22+1)))))/$F12,
SUM(OFFSET('2.5 CAPEX'!CI15,0,-MIN($F12-1,COLUMN(BU12)-1),1,MIN($F12,COLUMN(BU12))))/$F12)))))))</f>
        <v>0</v>
      </c>
      <c r="CE12" s="199">
        <f ca="1">IF('2.1 Kraftwerk allgemein'!$F$15&lt;'1.1 Allgemein'!$I$22,
IF(OR(ISNUMBER($D12)=FALSE,$F12=""),"",
IF(AND('2.5 CAPEX'!$L15&lt;&gt;"x",'2.5 CAPEX'!$M15&lt;&gt;"x"),0,
IF($F12=0,0,
IF(CE$4&lt;'2.1 Kraftwerk allgemein'!$F$16,0,
IF(CE$4='2.1 Kraftwerk allgemein'!$F$16,'2.5 CAPEX'!$J15/$F12,
IF(CE$4&lt;'2.1 Kraftwerk allgemein'!$F$16+$F12,
('2.5 CAPEX'!$J15+SUM(OFFSET('2.5 CAPEX'!CJ15,0,-MIN(MAX($F12-1-('2.1 Kraftwerk allgemein'!$F$16-'2.1 Kraftwerk allgemein'!$F$15+1),0),COLUMN(BV12)-1-('2.1 Kraftwerk allgemein'!$F$16-'2.1 Kraftwerk allgemein'!$F$15+1)),1,MIN(MAX($F12-('2.1 Kraftwerk allgemein'!$F$16-'2.1 Kraftwerk allgemein'!$F$15+1),1),COLUMN(BV12)-('2.1 Kraftwerk allgemein'!$F$16-'2.1 Kraftwerk allgemein'!$F$15+1)))))/$F12,
SUM(OFFSET('2.5 CAPEX'!CJ15,0,-MIN($F12-1,COLUMN(BV12)-1),1,MIN($F12,COLUMN(BV12))))/$F12)))))),
IF(OR(ISNUMBER($D12)=FALSE,$F12=""),"",
IF(AND('2.5 CAPEX'!$L15&lt;&gt;"x",'2.5 CAPEX'!$M15&lt;&gt;"x"),0,
IF($F12=0,0,
IF(CE$4&lt;'2.1 Kraftwerk allgemein'!$F$16,0,
IF(CE$4='2.1 Kraftwerk allgemein'!$F$16,'2.5 CAPEX'!$J15/$F12,
IF(CE$4&lt;'2.1 Kraftwerk allgemein'!$F$16+$F12,
('2.5 CAPEX'!$J15+SUM(OFFSET('2.5 CAPEX'!CJ15,0,-MIN(MAX($F12-1-('2.1 Kraftwerk allgemein'!$F$16-'1.1 Allgemein'!$I$22+1),0),COLUMN(BV12)-1-('2.1 Kraftwerk allgemein'!$F$16-'1.1 Allgemein'!$I$22+1)),1,MIN(MAX($F12-('2.1 Kraftwerk allgemein'!$F$16-'1.1 Allgemein'!$I$22+1),1),COLUMN(BV12)-('2.1 Kraftwerk allgemein'!$F$16-'1.1 Allgemein'!$I$22+1)))))/$F12,
SUM(OFFSET('2.5 CAPEX'!CJ15,0,-MIN($F12-1,COLUMN(BV12)-1),1,MIN($F12,COLUMN(BV12))))/$F12)))))))</f>
        <v>0</v>
      </c>
      <c r="CF12" s="199">
        <f ca="1">IF('2.1 Kraftwerk allgemein'!$F$15&lt;'1.1 Allgemein'!$I$22,
IF(OR(ISNUMBER($D12)=FALSE,$F12=""),"",
IF(AND('2.5 CAPEX'!$L15&lt;&gt;"x",'2.5 CAPEX'!$M15&lt;&gt;"x"),0,
IF($F12=0,0,
IF(CF$4&lt;'2.1 Kraftwerk allgemein'!$F$16,0,
IF(CF$4='2.1 Kraftwerk allgemein'!$F$16,'2.5 CAPEX'!$J15/$F12,
IF(CF$4&lt;'2.1 Kraftwerk allgemein'!$F$16+$F12,
('2.5 CAPEX'!$J15+SUM(OFFSET('2.5 CAPEX'!CK15,0,-MIN(MAX($F12-1-('2.1 Kraftwerk allgemein'!$F$16-'2.1 Kraftwerk allgemein'!$F$15+1),0),COLUMN(BW12)-1-('2.1 Kraftwerk allgemein'!$F$16-'2.1 Kraftwerk allgemein'!$F$15+1)),1,MIN(MAX($F12-('2.1 Kraftwerk allgemein'!$F$16-'2.1 Kraftwerk allgemein'!$F$15+1),1),COLUMN(BW12)-('2.1 Kraftwerk allgemein'!$F$16-'2.1 Kraftwerk allgemein'!$F$15+1)))))/$F12,
SUM(OFFSET('2.5 CAPEX'!CK15,0,-MIN($F12-1,COLUMN(BW12)-1),1,MIN($F12,COLUMN(BW12))))/$F12)))))),
IF(OR(ISNUMBER($D12)=FALSE,$F12=""),"",
IF(AND('2.5 CAPEX'!$L15&lt;&gt;"x",'2.5 CAPEX'!$M15&lt;&gt;"x"),0,
IF($F12=0,0,
IF(CF$4&lt;'2.1 Kraftwerk allgemein'!$F$16,0,
IF(CF$4='2.1 Kraftwerk allgemein'!$F$16,'2.5 CAPEX'!$J15/$F12,
IF(CF$4&lt;'2.1 Kraftwerk allgemein'!$F$16+$F12,
('2.5 CAPEX'!$J15+SUM(OFFSET('2.5 CAPEX'!CK15,0,-MIN(MAX($F12-1-('2.1 Kraftwerk allgemein'!$F$16-'1.1 Allgemein'!$I$22+1),0),COLUMN(BW12)-1-('2.1 Kraftwerk allgemein'!$F$16-'1.1 Allgemein'!$I$22+1)),1,MIN(MAX($F12-('2.1 Kraftwerk allgemein'!$F$16-'1.1 Allgemein'!$I$22+1),1),COLUMN(BW12)-('2.1 Kraftwerk allgemein'!$F$16-'1.1 Allgemein'!$I$22+1)))))/$F12,
SUM(OFFSET('2.5 CAPEX'!CK15,0,-MIN($F12-1,COLUMN(BW12)-1),1,MIN($F12,COLUMN(BW12))))/$F12)))))))</f>
        <v>0</v>
      </c>
      <c r="CG12" s="199">
        <f ca="1">IF('2.1 Kraftwerk allgemein'!$F$15&lt;'1.1 Allgemein'!$I$22,
IF(OR(ISNUMBER($D12)=FALSE,$F12=""),"",
IF(AND('2.5 CAPEX'!$L15&lt;&gt;"x",'2.5 CAPEX'!$M15&lt;&gt;"x"),0,
IF($F12=0,0,
IF(CG$4&lt;'2.1 Kraftwerk allgemein'!$F$16,0,
IF(CG$4='2.1 Kraftwerk allgemein'!$F$16,'2.5 CAPEX'!$J15/$F12,
IF(CG$4&lt;'2.1 Kraftwerk allgemein'!$F$16+$F12,
('2.5 CAPEX'!$J15+SUM(OFFSET('2.5 CAPEX'!CL15,0,-MIN(MAX($F12-1-('2.1 Kraftwerk allgemein'!$F$16-'2.1 Kraftwerk allgemein'!$F$15+1),0),COLUMN(BX12)-1-('2.1 Kraftwerk allgemein'!$F$16-'2.1 Kraftwerk allgemein'!$F$15+1)),1,MIN(MAX($F12-('2.1 Kraftwerk allgemein'!$F$16-'2.1 Kraftwerk allgemein'!$F$15+1),1),COLUMN(BX12)-('2.1 Kraftwerk allgemein'!$F$16-'2.1 Kraftwerk allgemein'!$F$15+1)))))/$F12,
SUM(OFFSET('2.5 CAPEX'!CL15,0,-MIN($F12-1,COLUMN(BX12)-1),1,MIN($F12,COLUMN(BX12))))/$F12)))))),
IF(OR(ISNUMBER($D12)=FALSE,$F12=""),"",
IF(AND('2.5 CAPEX'!$L15&lt;&gt;"x",'2.5 CAPEX'!$M15&lt;&gt;"x"),0,
IF($F12=0,0,
IF(CG$4&lt;'2.1 Kraftwerk allgemein'!$F$16,0,
IF(CG$4='2.1 Kraftwerk allgemein'!$F$16,'2.5 CAPEX'!$J15/$F12,
IF(CG$4&lt;'2.1 Kraftwerk allgemein'!$F$16+$F12,
('2.5 CAPEX'!$J15+SUM(OFFSET('2.5 CAPEX'!CL15,0,-MIN(MAX($F12-1-('2.1 Kraftwerk allgemein'!$F$16-'1.1 Allgemein'!$I$22+1),0),COLUMN(BX12)-1-('2.1 Kraftwerk allgemein'!$F$16-'1.1 Allgemein'!$I$22+1)),1,MIN(MAX($F12-('2.1 Kraftwerk allgemein'!$F$16-'1.1 Allgemein'!$I$22+1),1),COLUMN(BX12)-('2.1 Kraftwerk allgemein'!$F$16-'1.1 Allgemein'!$I$22+1)))))/$F12,
SUM(OFFSET('2.5 CAPEX'!CL15,0,-MIN($F12-1,COLUMN(BX12)-1),1,MIN($F12,COLUMN(BX12))))/$F12)))))))</f>
        <v>0</v>
      </c>
      <c r="CH12" s="199">
        <f ca="1">IF('2.1 Kraftwerk allgemein'!$F$15&lt;'1.1 Allgemein'!$I$22,
IF(OR(ISNUMBER($D12)=FALSE,$F12=""),"",
IF(AND('2.5 CAPEX'!$L15&lt;&gt;"x",'2.5 CAPEX'!$M15&lt;&gt;"x"),0,
IF($F12=0,0,
IF(CH$4&lt;'2.1 Kraftwerk allgemein'!$F$16,0,
IF(CH$4='2.1 Kraftwerk allgemein'!$F$16,'2.5 CAPEX'!$J15/$F12,
IF(CH$4&lt;'2.1 Kraftwerk allgemein'!$F$16+$F12,
('2.5 CAPEX'!$J15+SUM(OFFSET('2.5 CAPEX'!CM15,0,-MIN(MAX($F12-1-('2.1 Kraftwerk allgemein'!$F$16-'2.1 Kraftwerk allgemein'!$F$15+1),0),COLUMN(BY12)-1-('2.1 Kraftwerk allgemein'!$F$16-'2.1 Kraftwerk allgemein'!$F$15+1)),1,MIN(MAX($F12-('2.1 Kraftwerk allgemein'!$F$16-'2.1 Kraftwerk allgemein'!$F$15+1),1),COLUMN(BY12)-('2.1 Kraftwerk allgemein'!$F$16-'2.1 Kraftwerk allgemein'!$F$15+1)))))/$F12,
SUM(OFFSET('2.5 CAPEX'!CM15,0,-MIN($F12-1,COLUMN(BY12)-1),1,MIN($F12,COLUMN(BY12))))/$F12)))))),
IF(OR(ISNUMBER($D12)=FALSE,$F12=""),"",
IF(AND('2.5 CAPEX'!$L15&lt;&gt;"x",'2.5 CAPEX'!$M15&lt;&gt;"x"),0,
IF($F12=0,0,
IF(CH$4&lt;'2.1 Kraftwerk allgemein'!$F$16,0,
IF(CH$4='2.1 Kraftwerk allgemein'!$F$16,'2.5 CAPEX'!$J15/$F12,
IF(CH$4&lt;'2.1 Kraftwerk allgemein'!$F$16+$F12,
('2.5 CAPEX'!$J15+SUM(OFFSET('2.5 CAPEX'!CM15,0,-MIN(MAX($F12-1-('2.1 Kraftwerk allgemein'!$F$16-'1.1 Allgemein'!$I$22+1),0),COLUMN(BY12)-1-('2.1 Kraftwerk allgemein'!$F$16-'1.1 Allgemein'!$I$22+1)),1,MIN(MAX($F12-('2.1 Kraftwerk allgemein'!$F$16-'1.1 Allgemein'!$I$22+1),1),COLUMN(BY12)-('2.1 Kraftwerk allgemein'!$F$16-'1.1 Allgemein'!$I$22+1)))))/$F12,
SUM(OFFSET('2.5 CAPEX'!CM15,0,-MIN($F12-1,COLUMN(BY12)-1),1,MIN($F12,COLUMN(BY12))))/$F12)))))))</f>
        <v>0</v>
      </c>
      <c r="CI12" s="199">
        <f ca="1">IF('2.1 Kraftwerk allgemein'!$F$15&lt;'1.1 Allgemein'!$I$22,
IF(OR(ISNUMBER($D12)=FALSE,$F12=""),"",
IF(AND('2.5 CAPEX'!$L15&lt;&gt;"x",'2.5 CAPEX'!$M15&lt;&gt;"x"),0,
IF($F12=0,0,
IF(CI$4&lt;'2.1 Kraftwerk allgemein'!$F$16,0,
IF(CI$4='2.1 Kraftwerk allgemein'!$F$16,'2.5 CAPEX'!$J15/$F12,
IF(CI$4&lt;'2.1 Kraftwerk allgemein'!$F$16+$F12,
('2.5 CAPEX'!$J15+SUM(OFFSET('2.5 CAPEX'!CN15,0,-MIN(MAX($F12-1-('2.1 Kraftwerk allgemein'!$F$16-'2.1 Kraftwerk allgemein'!$F$15+1),0),COLUMN(BZ12)-1-('2.1 Kraftwerk allgemein'!$F$16-'2.1 Kraftwerk allgemein'!$F$15+1)),1,MIN(MAX($F12-('2.1 Kraftwerk allgemein'!$F$16-'2.1 Kraftwerk allgemein'!$F$15+1),1),COLUMN(BZ12)-('2.1 Kraftwerk allgemein'!$F$16-'2.1 Kraftwerk allgemein'!$F$15+1)))))/$F12,
SUM(OFFSET('2.5 CAPEX'!CN15,0,-MIN($F12-1,COLUMN(BZ12)-1),1,MIN($F12,COLUMN(BZ12))))/$F12)))))),
IF(OR(ISNUMBER($D12)=FALSE,$F12=""),"",
IF(AND('2.5 CAPEX'!$L15&lt;&gt;"x",'2.5 CAPEX'!$M15&lt;&gt;"x"),0,
IF($F12=0,0,
IF(CI$4&lt;'2.1 Kraftwerk allgemein'!$F$16,0,
IF(CI$4='2.1 Kraftwerk allgemein'!$F$16,'2.5 CAPEX'!$J15/$F12,
IF(CI$4&lt;'2.1 Kraftwerk allgemein'!$F$16+$F12,
('2.5 CAPEX'!$J15+SUM(OFFSET('2.5 CAPEX'!CN15,0,-MIN(MAX($F12-1-('2.1 Kraftwerk allgemein'!$F$16-'1.1 Allgemein'!$I$22+1),0),COLUMN(BZ12)-1-('2.1 Kraftwerk allgemein'!$F$16-'1.1 Allgemein'!$I$22+1)),1,MIN(MAX($F12-('2.1 Kraftwerk allgemein'!$F$16-'1.1 Allgemein'!$I$22+1),1),COLUMN(BZ12)-('2.1 Kraftwerk allgemein'!$F$16-'1.1 Allgemein'!$I$22+1)))))/$F12,
SUM(OFFSET('2.5 CAPEX'!CN15,0,-MIN($F12-1,COLUMN(BZ12)-1),1,MIN($F12,COLUMN(BZ12))))/$F12)))))))</f>
        <v>0</v>
      </c>
      <c r="CJ12" s="199">
        <f ca="1">IF('2.1 Kraftwerk allgemein'!$F$15&lt;'1.1 Allgemein'!$I$22,
IF(OR(ISNUMBER($D12)=FALSE,$F12=""),"",
IF(AND('2.5 CAPEX'!$L15&lt;&gt;"x",'2.5 CAPEX'!$M15&lt;&gt;"x"),0,
IF($F12=0,0,
IF(CJ$4&lt;'2.1 Kraftwerk allgemein'!$F$16,0,
IF(CJ$4='2.1 Kraftwerk allgemein'!$F$16,'2.5 CAPEX'!$J15/$F12,
IF(CJ$4&lt;'2.1 Kraftwerk allgemein'!$F$16+$F12,
('2.5 CAPEX'!$J15+SUM(OFFSET('2.5 CAPEX'!CO15,0,-MIN(MAX($F12-1-('2.1 Kraftwerk allgemein'!$F$16-'2.1 Kraftwerk allgemein'!$F$15+1),0),COLUMN(CA12)-1-('2.1 Kraftwerk allgemein'!$F$16-'2.1 Kraftwerk allgemein'!$F$15+1)),1,MIN(MAX($F12-('2.1 Kraftwerk allgemein'!$F$16-'2.1 Kraftwerk allgemein'!$F$15+1),1),COLUMN(CA12)-('2.1 Kraftwerk allgemein'!$F$16-'2.1 Kraftwerk allgemein'!$F$15+1)))))/$F12,
SUM(OFFSET('2.5 CAPEX'!CO15,0,-MIN($F12-1,COLUMN(CA12)-1),1,MIN($F12,COLUMN(CA12))))/$F12)))))),
IF(OR(ISNUMBER($D12)=FALSE,$F12=""),"",
IF(AND('2.5 CAPEX'!$L15&lt;&gt;"x",'2.5 CAPEX'!$M15&lt;&gt;"x"),0,
IF($F12=0,0,
IF(CJ$4&lt;'2.1 Kraftwerk allgemein'!$F$16,0,
IF(CJ$4='2.1 Kraftwerk allgemein'!$F$16,'2.5 CAPEX'!$J15/$F12,
IF(CJ$4&lt;'2.1 Kraftwerk allgemein'!$F$16+$F12,
('2.5 CAPEX'!$J15+SUM(OFFSET('2.5 CAPEX'!CO15,0,-MIN(MAX($F12-1-('2.1 Kraftwerk allgemein'!$F$16-'1.1 Allgemein'!$I$22+1),0),COLUMN(CA12)-1-('2.1 Kraftwerk allgemein'!$F$16-'1.1 Allgemein'!$I$22+1)),1,MIN(MAX($F12-('2.1 Kraftwerk allgemein'!$F$16-'1.1 Allgemein'!$I$22+1),1),COLUMN(CA12)-('2.1 Kraftwerk allgemein'!$F$16-'1.1 Allgemein'!$I$22+1)))))/$F12,
SUM(OFFSET('2.5 CAPEX'!CO15,0,-MIN($F12-1,COLUMN(CA12)-1),1,MIN($F12,COLUMN(CA12))))/$F12)))))))</f>
        <v>0</v>
      </c>
      <c r="CK12" s="199">
        <f ca="1">IF('2.1 Kraftwerk allgemein'!$F$15&lt;'1.1 Allgemein'!$I$22,
IF(OR(ISNUMBER($D12)=FALSE,$F12=""),"",
IF(AND('2.5 CAPEX'!$L15&lt;&gt;"x",'2.5 CAPEX'!$M15&lt;&gt;"x"),0,
IF($F12=0,0,
IF(CK$4&lt;'2.1 Kraftwerk allgemein'!$F$16,0,
IF(CK$4='2.1 Kraftwerk allgemein'!$F$16,'2.5 CAPEX'!$J15/$F12,
IF(CK$4&lt;'2.1 Kraftwerk allgemein'!$F$16+$F12,
('2.5 CAPEX'!$J15+SUM(OFFSET('2.5 CAPEX'!CP15,0,-MIN(MAX($F12-1-('2.1 Kraftwerk allgemein'!$F$16-'2.1 Kraftwerk allgemein'!$F$15+1),0),COLUMN(CB12)-1-('2.1 Kraftwerk allgemein'!$F$16-'2.1 Kraftwerk allgemein'!$F$15+1)),1,MIN(MAX($F12-('2.1 Kraftwerk allgemein'!$F$16-'2.1 Kraftwerk allgemein'!$F$15+1),1),COLUMN(CB12)-('2.1 Kraftwerk allgemein'!$F$16-'2.1 Kraftwerk allgemein'!$F$15+1)))))/$F12,
SUM(OFFSET('2.5 CAPEX'!CP15,0,-MIN($F12-1,COLUMN(CB12)-1),1,MIN($F12,COLUMN(CB12))))/$F12)))))),
IF(OR(ISNUMBER($D12)=FALSE,$F12=""),"",
IF(AND('2.5 CAPEX'!$L15&lt;&gt;"x",'2.5 CAPEX'!$M15&lt;&gt;"x"),0,
IF($F12=0,0,
IF(CK$4&lt;'2.1 Kraftwerk allgemein'!$F$16,0,
IF(CK$4='2.1 Kraftwerk allgemein'!$F$16,'2.5 CAPEX'!$J15/$F12,
IF(CK$4&lt;'2.1 Kraftwerk allgemein'!$F$16+$F12,
('2.5 CAPEX'!$J15+SUM(OFFSET('2.5 CAPEX'!CP15,0,-MIN(MAX($F12-1-('2.1 Kraftwerk allgemein'!$F$16-'1.1 Allgemein'!$I$22+1),0),COLUMN(CB12)-1-('2.1 Kraftwerk allgemein'!$F$16-'1.1 Allgemein'!$I$22+1)),1,MIN(MAX($F12-('2.1 Kraftwerk allgemein'!$F$16-'1.1 Allgemein'!$I$22+1),1),COLUMN(CB12)-('2.1 Kraftwerk allgemein'!$F$16-'1.1 Allgemein'!$I$22+1)))))/$F12,
SUM(OFFSET('2.5 CAPEX'!CP15,0,-MIN($F12-1,COLUMN(CB12)-1),1,MIN($F12,COLUMN(CB12))))/$F12)))))))</f>
        <v>0</v>
      </c>
      <c r="CL12" s="199">
        <f ca="1">IF('2.1 Kraftwerk allgemein'!$F$15&lt;'1.1 Allgemein'!$I$22,
IF(OR(ISNUMBER($D12)=FALSE,$F12=""),"",
IF(AND('2.5 CAPEX'!$L15&lt;&gt;"x",'2.5 CAPEX'!$M15&lt;&gt;"x"),0,
IF($F12=0,0,
IF(CL$4&lt;'2.1 Kraftwerk allgemein'!$F$16,0,
IF(CL$4='2.1 Kraftwerk allgemein'!$F$16,'2.5 CAPEX'!$J15/$F12,
IF(CL$4&lt;'2.1 Kraftwerk allgemein'!$F$16+$F12,
('2.5 CAPEX'!$J15+SUM(OFFSET('2.5 CAPEX'!CQ15,0,-MIN(MAX($F12-1-('2.1 Kraftwerk allgemein'!$F$16-'2.1 Kraftwerk allgemein'!$F$15+1),0),COLUMN(CC12)-1-('2.1 Kraftwerk allgemein'!$F$16-'2.1 Kraftwerk allgemein'!$F$15+1)),1,MIN(MAX($F12-('2.1 Kraftwerk allgemein'!$F$16-'2.1 Kraftwerk allgemein'!$F$15+1),1),COLUMN(CC12)-('2.1 Kraftwerk allgemein'!$F$16-'2.1 Kraftwerk allgemein'!$F$15+1)))))/$F12,
SUM(OFFSET('2.5 CAPEX'!CQ15,0,-MIN($F12-1,COLUMN(CC12)-1),1,MIN($F12,COLUMN(CC12))))/$F12)))))),
IF(OR(ISNUMBER($D12)=FALSE,$F12=""),"",
IF(AND('2.5 CAPEX'!$L15&lt;&gt;"x",'2.5 CAPEX'!$M15&lt;&gt;"x"),0,
IF($F12=0,0,
IF(CL$4&lt;'2.1 Kraftwerk allgemein'!$F$16,0,
IF(CL$4='2.1 Kraftwerk allgemein'!$F$16,'2.5 CAPEX'!$J15/$F12,
IF(CL$4&lt;'2.1 Kraftwerk allgemein'!$F$16+$F12,
('2.5 CAPEX'!$J15+SUM(OFFSET('2.5 CAPEX'!CQ15,0,-MIN(MAX($F12-1-('2.1 Kraftwerk allgemein'!$F$16-'1.1 Allgemein'!$I$22+1),0),COLUMN(CC12)-1-('2.1 Kraftwerk allgemein'!$F$16-'1.1 Allgemein'!$I$22+1)),1,MIN(MAX($F12-('2.1 Kraftwerk allgemein'!$F$16-'1.1 Allgemein'!$I$22+1),1),COLUMN(CC12)-('2.1 Kraftwerk allgemein'!$F$16-'1.1 Allgemein'!$I$22+1)))))/$F12,
SUM(OFFSET('2.5 CAPEX'!CQ15,0,-MIN($F12-1,COLUMN(CC12)-1),1,MIN($F12,COLUMN(CC12))))/$F12)))))))</f>
        <v>0</v>
      </c>
      <c r="CM12" s="199">
        <f ca="1">IF('2.1 Kraftwerk allgemein'!$F$15&lt;'1.1 Allgemein'!$I$22,
IF(OR(ISNUMBER($D12)=FALSE,$F12=""),"",
IF(AND('2.5 CAPEX'!$L15&lt;&gt;"x",'2.5 CAPEX'!$M15&lt;&gt;"x"),0,
IF($F12=0,0,
IF(CM$4&lt;'2.1 Kraftwerk allgemein'!$F$16,0,
IF(CM$4='2.1 Kraftwerk allgemein'!$F$16,'2.5 CAPEX'!$J15/$F12,
IF(CM$4&lt;'2.1 Kraftwerk allgemein'!$F$16+$F12,
('2.5 CAPEX'!$J15+SUM(OFFSET('2.5 CAPEX'!CR15,0,-MIN(MAX($F12-1-('2.1 Kraftwerk allgemein'!$F$16-'2.1 Kraftwerk allgemein'!$F$15+1),0),COLUMN(CD12)-1-('2.1 Kraftwerk allgemein'!$F$16-'2.1 Kraftwerk allgemein'!$F$15+1)),1,MIN(MAX($F12-('2.1 Kraftwerk allgemein'!$F$16-'2.1 Kraftwerk allgemein'!$F$15+1),1),COLUMN(CD12)-('2.1 Kraftwerk allgemein'!$F$16-'2.1 Kraftwerk allgemein'!$F$15+1)))))/$F12,
SUM(OFFSET('2.5 CAPEX'!CR15,0,-MIN($F12-1,COLUMN(CD12)-1),1,MIN($F12,COLUMN(CD12))))/$F12)))))),
IF(OR(ISNUMBER($D12)=FALSE,$F12=""),"",
IF(AND('2.5 CAPEX'!$L15&lt;&gt;"x",'2.5 CAPEX'!$M15&lt;&gt;"x"),0,
IF($F12=0,0,
IF(CM$4&lt;'2.1 Kraftwerk allgemein'!$F$16,0,
IF(CM$4='2.1 Kraftwerk allgemein'!$F$16,'2.5 CAPEX'!$J15/$F12,
IF(CM$4&lt;'2.1 Kraftwerk allgemein'!$F$16+$F12,
('2.5 CAPEX'!$J15+SUM(OFFSET('2.5 CAPEX'!CR15,0,-MIN(MAX($F12-1-('2.1 Kraftwerk allgemein'!$F$16-'1.1 Allgemein'!$I$22+1),0),COLUMN(CD12)-1-('2.1 Kraftwerk allgemein'!$F$16-'1.1 Allgemein'!$I$22+1)),1,MIN(MAX($F12-('2.1 Kraftwerk allgemein'!$F$16-'1.1 Allgemein'!$I$22+1),1),COLUMN(CD12)-('2.1 Kraftwerk allgemein'!$F$16-'1.1 Allgemein'!$I$22+1)))))/$F12,
SUM(OFFSET('2.5 CAPEX'!CR15,0,-MIN($F12-1,COLUMN(CD12)-1),1,MIN($F12,COLUMN(CD12))))/$F12)))))))</f>
        <v>0</v>
      </c>
      <c r="CN12" s="199">
        <f ca="1">IF('2.1 Kraftwerk allgemein'!$F$15&lt;'1.1 Allgemein'!$I$22,
IF(OR(ISNUMBER($D12)=FALSE,$F12=""),"",
IF(AND('2.5 CAPEX'!$L15&lt;&gt;"x",'2.5 CAPEX'!$M15&lt;&gt;"x"),0,
IF($F12=0,0,
IF(CN$4&lt;'2.1 Kraftwerk allgemein'!$F$16,0,
IF(CN$4='2.1 Kraftwerk allgemein'!$F$16,'2.5 CAPEX'!$J15/$F12,
IF(CN$4&lt;'2.1 Kraftwerk allgemein'!$F$16+$F12,
('2.5 CAPEX'!$J15+SUM(OFFSET('2.5 CAPEX'!CS15,0,-MIN(MAX($F12-1-('2.1 Kraftwerk allgemein'!$F$16-'2.1 Kraftwerk allgemein'!$F$15+1),0),COLUMN(CE12)-1-('2.1 Kraftwerk allgemein'!$F$16-'2.1 Kraftwerk allgemein'!$F$15+1)),1,MIN(MAX($F12-('2.1 Kraftwerk allgemein'!$F$16-'2.1 Kraftwerk allgemein'!$F$15+1),1),COLUMN(CE12)-('2.1 Kraftwerk allgemein'!$F$16-'2.1 Kraftwerk allgemein'!$F$15+1)))))/$F12,
SUM(OFFSET('2.5 CAPEX'!CS15,0,-MIN($F12-1,COLUMN(CE12)-1),1,MIN($F12,COLUMN(CE12))))/$F12)))))),
IF(OR(ISNUMBER($D12)=FALSE,$F12=""),"",
IF(AND('2.5 CAPEX'!$L15&lt;&gt;"x",'2.5 CAPEX'!$M15&lt;&gt;"x"),0,
IF($F12=0,0,
IF(CN$4&lt;'2.1 Kraftwerk allgemein'!$F$16,0,
IF(CN$4='2.1 Kraftwerk allgemein'!$F$16,'2.5 CAPEX'!$J15/$F12,
IF(CN$4&lt;'2.1 Kraftwerk allgemein'!$F$16+$F12,
('2.5 CAPEX'!$J15+SUM(OFFSET('2.5 CAPEX'!CS15,0,-MIN(MAX($F12-1-('2.1 Kraftwerk allgemein'!$F$16-'1.1 Allgemein'!$I$22+1),0),COLUMN(CE12)-1-('2.1 Kraftwerk allgemein'!$F$16-'1.1 Allgemein'!$I$22+1)),1,MIN(MAX($F12-('2.1 Kraftwerk allgemein'!$F$16-'1.1 Allgemein'!$I$22+1),1),COLUMN(CE12)-('2.1 Kraftwerk allgemein'!$F$16-'1.1 Allgemein'!$I$22+1)))))/$F12,
SUM(OFFSET('2.5 CAPEX'!CS15,0,-MIN($F12-1,COLUMN(CE12)-1),1,MIN($F12,COLUMN(CE12))))/$F12)))))))</f>
        <v>0</v>
      </c>
      <c r="CO12" s="199">
        <f ca="1">IF('2.1 Kraftwerk allgemein'!$F$15&lt;'1.1 Allgemein'!$I$22,
IF(OR(ISNUMBER($D12)=FALSE,$F12=""),"",
IF(AND('2.5 CAPEX'!$L15&lt;&gt;"x",'2.5 CAPEX'!$M15&lt;&gt;"x"),0,
IF($F12=0,0,
IF(CO$4&lt;'2.1 Kraftwerk allgemein'!$F$16,0,
IF(CO$4='2.1 Kraftwerk allgemein'!$F$16,'2.5 CAPEX'!$J15/$F12,
IF(CO$4&lt;'2.1 Kraftwerk allgemein'!$F$16+$F12,
('2.5 CAPEX'!$J15+SUM(OFFSET('2.5 CAPEX'!CT15,0,-MIN(MAX($F12-1-('2.1 Kraftwerk allgemein'!$F$16-'2.1 Kraftwerk allgemein'!$F$15+1),0),COLUMN(CF12)-1-('2.1 Kraftwerk allgemein'!$F$16-'2.1 Kraftwerk allgemein'!$F$15+1)),1,MIN(MAX($F12-('2.1 Kraftwerk allgemein'!$F$16-'2.1 Kraftwerk allgemein'!$F$15+1),1),COLUMN(CF12)-('2.1 Kraftwerk allgemein'!$F$16-'2.1 Kraftwerk allgemein'!$F$15+1)))))/$F12,
SUM(OFFSET('2.5 CAPEX'!CT15,0,-MIN($F12-1,COLUMN(CF12)-1),1,MIN($F12,COLUMN(CF12))))/$F12)))))),
IF(OR(ISNUMBER($D12)=FALSE,$F12=""),"",
IF(AND('2.5 CAPEX'!$L15&lt;&gt;"x",'2.5 CAPEX'!$M15&lt;&gt;"x"),0,
IF($F12=0,0,
IF(CO$4&lt;'2.1 Kraftwerk allgemein'!$F$16,0,
IF(CO$4='2.1 Kraftwerk allgemein'!$F$16,'2.5 CAPEX'!$J15/$F12,
IF(CO$4&lt;'2.1 Kraftwerk allgemein'!$F$16+$F12,
('2.5 CAPEX'!$J15+SUM(OFFSET('2.5 CAPEX'!CT15,0,-MIN(MAX($F12-1-('2.1 Kraftwerk allgemein'!$F$16-'1.1 Allgemein'!$I$22+1),0),COLUMN(CF12)-1-('2.1 Kraftwerk allgemein'!$F$16-'1.1 Allgemein'!$I$22+1)),1,MIN(MAX($F12-('2.1 Kraftwerk allgemein'!$F$16-'1.1 Allgemein'!$I$22+1),1),COLUMN(CF12)-('2.1 Kraftwerk allgemein'!$F$16-'1.1 Allgemein'!$I$22+1)))))/$F12,
SUM(OFFSET('2.5 CAPEX'!CT15,0,-MIN($F12-1,COLUMN(CF12)-1),1,MIN($F12,COLUMN(CF12))))/$F12)))))))</f>
        <v>0</v>
      </c>
      <c r="CP12" s="199">
        <f ca="1">IF('2.1 Kraftwerk allgemein'!$F$15&lt;'1.1 Allgemein'!$I$22,
IF(OR(ISNUMBER($D12)=FALSE,$F12=""),"",
IF(AND('2.5 CAPEX'!$L15&lt;&gt;"x",'2.5 CAPEX'!$M15&lt;&gt;"x"),0,
IF($F12=0,0,
IF(CP$4&lt;'2.1 Kraftwerk allgemein'!$F$16,0,
IF(CP$4='2.1 Kraftwerk allgemein'!$F$16,'2.5 CAPEX'!$J15/$F12,
IF(CP$4&lt;'2.1 Kraftwerk allgemein'!$F$16+$F12,
('2.5 CAPEX'!$J15+SUM(OFFSET('2.5 CAPEX'!CU15,0,-MIN(MAX($F12-1-('2.1 Kraftwerk allgemein'!$F$16-'2.1 Kraftwerk allgemein'!$F$15+1),0),COLUMN(CG12)-1-('2.1 Kraftwerk allgemein'!$F$16-'2.1 Kraftwerk allgemein'!$F$15+1)),1,MIN(MAX($F12-('2.1 Kraftwerk allgemein'!$F$16-'2.1 Kraftwerk allgemein'!$F$15+1),1),COLUMN(CG12)-('2.1 Kraftwerk allgemein'!$F$16-'2.1 Kraftwerk allgemein'!$F$15+1)))))/$F12,
SUM(OFFSET('2.5 CAPEX'!CU15,0,-MIN($F12-1,COLUMN(CG12)-1),1,MIN($F12,COLUMN(CG12))))/$F12)))))),
IF(OR(ISNUMBER($D12)=FALSE,$F12=""),"",
IF(AND('2.5 CAPEX'!$L15&lt;&gt;"x",'2.5 CAPEX'!$M15&lt;&gt;"x"),0,
IF($F12=0,0,
IF(CP$4&lt;'2.1 Kraftwerk allgemein'!$F$16,0,
IF(CP$4='2.1 Kraftwerk allgemein'!$F$16,'2.5 CAPEX'!$J15/$F12,
IF(CP$4&lt;'2.1 Kraftwerk allgemein'!$F$16+$F12,
('2.5 CAPEX'!$J15+SUM(OFFSET('2.5 CAPEX'!CU15,0,-MIN(MAX($F12-1-('2.1 Kraftwerk allgemein'!$F$16-'1.1 Allgemein'!$I$22+1),0),COLUMN(CG12)-1-('2.1 Kraftwerk allgemein'!$F$16-'1.1 Allgemein'!$I$22+1)),1,MIN(MAX($F12-('2.1 Kraftwerk allgemein'!$F$16-'1.1 Allgemein'!$I$22+1),1),COLUMN(CG12)-('2.1 Kraftwerk allgemein'!$F$16-'1.1 Allgemein'!$I$22+1)))))/$F12,
SUM(OFFSET('2.5 CAPEX'!CU15,0,-MIN($F12-1,COLUMN(CG12)-1),1,MIN($F12,COLUMN(CG12))))/$F12)))))))</f>
        <v>0</v>
      </c>
      <c r="CQ12" s="199">
        <f ca="1">IF('2.1 Kraftwerk allgemein'!$F$15&lt;'1.1 Allgemein'!$I$22,
IF(OR(ISNUMBER($D12)=FALSE,$F12=""),"",
IF(AND('2.5 CAPEX'!$L15&lt;&gt;"x",'2.5 CAPEX'!$M15&lt;&gt;"x"),0,
IF($F12=0,0,
IF(CQ$4&lt;'2.1 Kraftwerk allgemein'!$F$16,0,
IF(CQ$4='2.1 Kraftwerk allgemein'!$F$16,'2.5 CAPEX'!$J15/$F12,
IF(CQ$4&lt;'2.1 Kraftwerk allgemein'!$F$16+$F12,
('2.5 CAPEX'!$J15+SUM(OFFSET('2.5 CAPEX'!CV15,0,-MIN(MAX($F12-1-('2.1 Kraftwerk allgemein'!$F$16-'2.1 Kraftwerk allgemein'!$F$15+1),0),COLUMN(CH12)-1-('2.1 Kraftwerk allgemein'!$F$16-'2.1 Kraftwerk allgemein'!$F$15+1)),1,MIN(MAX($F12-('2.1 Kraftwerk allgemein'!$F$16-'2.1 Kraftwerk allgemein'!$F$15+1),1),COLUMN(CH12)-('2.1 Kraftwerk allgemein'!$F$16-'2.1 Kraftwerk allgemein'!$F$15+1)))))/$F12,
SUM(OFFSET('2.5 CAPEX'!CV15,0,-MIN($F12-1,COLUMN(CH12)-1),1,MIN($F12,COLUMN(CH12))))/$F12)))))),
IF(OR(ISNUMBER($D12)=FALSE,$F12=""),"",
IF(AND('2.5 CAPEX'!$L15&lt;&gt;"x",'2.5 CAPEX'!$M15&lt;&gt;"x"),0,
IF($F12=0,0,
IF(CQ$4&lt;'2.1 Kraftwerk allgemein'!$F$16,0,
IF(CQ$4='2.1 Kraftwerk allgemein'!$F$16,'2.5 CAPEX'!$J15/$F12,
IF(CQ$4&lt;'2.1 Kraftwerk allgemein'!$F$16+$F12,
('2.5 CAPEX'!$J15+SUM(OFFSET('2.5 CAPEX'!CV15,0,-MIN(MAX($F12-1-('2.1 Kraftwerk allgemein'!$F$16-'1.1 Allgemein'!$I$22+1),0),COLUMN(CH12)-1-('2.1 Kraftwerk allgemein'!$F$16-'1.1 Allgemein'!$I$22+1)),1,MIN(MAX($F12-('2.1 Kraftwerk allgemein'!$F$16-'1.1 Allgemein'!$I$22+1),1),COLUMN(CH12)-('2.1 Kraftwerk allgemein'!$F$16-'1.1 Allgemein'!$I$22+1)))))/$F12,
SUM(OFFSET('2.5 CAPEX'!CV15,0,-MIN($F12-1,COLUMN(CH12)-1),1,MIN($F12,COLUMN(CH12))))/$F12)))))))</f>
        <v>0</v>
      </c>
      <c r="CR12" s="199">
        <f ca="1">IF('2.1 Kraftwerk allgemein'!$F$15&lt;'1.1 Allgemein'!$I$22,
IF(OR(ISNUMBER($D12)=FALSE,$F12=""),"",
IF(AND('2.5 CAPEX'!$L15&lt;&gt;"x",'2.5 CAPEX'!$M15&lt;&gt;"x"),0,
IF($F12=0,0,
IF(CR$4&lt;'2.1 Kraftwerk allgemein'!$F$16,0,
IF(CR$4='2.1 Kraftwerk allgemein'!$F$16,'2.5 CAPEX'!$J15/$F12,
IF(CR$4&lt;'2.1 Kraftwerk allgemein'!$F$16+$F12,
('2.5 CAPEX'!$J15+SUM(OFFSET('2.5 CAPEX'!CW15,0,-MIN(MAX($F12-1-('2.1 Kraftwerk allgemein'!$F$16-'2.1 Kraftwerk allgemein'!$F$15+1),0),COLUMN(CI12)-1-('2.1 Kraftwerk allgemein'!$F$16-'2.1 Kraftwerk allgemein'!$F$15+1)),1,MIN(MAX($F12-('2.1 Kraftwerk allgemein'!$F$16-'2.1 Kraftwerk allgemein'!$F$15+1),1),COLUMN(CI12)-('2.1 Kraftwerk allgemein'!$F$16-'2.1 Kraftwerk allgemein'!$F$15+1)))))/$F12,
SUM(OFFSET('2.5 CAPEX'!CW15,0,-MIN($F12-1,COLUMN(CI12)-1),1,MIN($F12,COLUMN(CI12))))/$F12)))))),
IF(OR(ISNUMBER($D12)=FALSE,$F12=""),"",
IF(AND('2.5 CAPEX'!$L15&lt;&gt;"x",'2.5 CAPEX'!$M15&lt;&gt;"x"),0,
IF($F12=0,0,
IF(CR$4&lt;'2.1 Kraftwerk allgemein'!$F$16,0,
IF(CR$4='2.1 Kraftwerk allgemein'!$F$16,'2.5 CAPEX'!$J15/$F12,
IF(CR$4&lt;'2.1 Kraftwerk allgemein'!$F$16+$F12,
('2.5 CAPEX'!$J15+SUM(OFFSET('2.5 CAPEX'!CW15,0,-MIN(MAX($F12-1-('2.1 Kraftwerk allgemein'!$F$16-'1.1 Allgemein'!$I$22+1),0),COLUMN(CI12)-1-('2.1 Kraftwerk allgemein'!$F$16-'1.1 Allgemein'!$I$22+1)),1,MIN(MAX($F12-('2.1 Kraftwerk allgemein'!$F$16-'1.1 Allgemein'!$I$22+1),1),COLUMN(CI12)-('2.1 Kraftwerk allgemein'!$F$16-'1.1 Allgemein'!$I$22+1)))))/$F12,
SUM(OFFSET('2.5 CAPEX'!CW15,0,-MIN($F12-1,COLUMN(CI12)-1),1,MIN($F12,COLUMN(CI12))))/$F12)))))))</f>
        <v>0</v>
      </c>
      <c r="CS12" s="199">
        <f ca="1">IF('2.1 Kraftwerk allgemein'!$F$15&lt;'1.1 Allgemein'!$I$22,
IF(OR(ISNUMBER($D12)=FALSE,$F12=""),"",
IF(AND('2.5 CAPEX'!$L15&lt;&gt;"x",'2.5 CAPEX'!$M15&lt;&gt;"x"),0,
IF($F12=0,0,
IF(CS$4&lt;'2.1 Kraftwerk allgemein'!$F$16,0,
IF(CS$4='2.1 Kraftwerk allgemein'!$F$16,'2.5 CAPEX'!$J15/$F12,
IF(CS$4&lt;'2.1 Kraftwerk allgemein'!$F$16+$F12,
('2.5 CAPEX'!$J15+SUM(OFFSET('2.5 CAPEX'!CX15,0,-MIN(MAX($F12-1-('2.1 Kraftwerk allgemein'!$F$16-'2.1 Kraftwerk allgemein'!$F$15+1),0),COLUMN(CJ12)-1-('2.1 Kraftwerk allgemein'!$F$16-'2.1 Kraftwerk allgemein'!$F$15+1)),1,MIN(MAX($F12-('2.1 Kraftwerk allgemein'!$F$16-'2.1 Kraftwerk allgemein'!$F$15+1),1),COLUMN(CJ12)-('2.1 Kraftwerk allgemein'!$F$16-'2.1 Kraftwerk allgemein'!$F$15+1)))))/$F12,
SUM(OFFSET('2.5 CAPEX'!CX15,0,-MIN($F12-1,COLUMN(CJ12)-1),1,MIN($F12,COLUMN(CJ12))))/$F12)))))),
IF(OR(ISNUMBER($D12)=FALSE,$F12=""),"",
IF(AND('2.5 CAPEX'!$L15&lt;&gt;"x",'2.5 CAPEX'!$M15&lt;&gt;"x"),0,
IF($F12=0,0,
IF(CS$4&lt;'2.1 Kraftwerk allgemein'!$F$16,0,
IF(CS$4='2.1 Kraftwerk allgemein'!$F$16,'2.5 CAPEX'!$J15/$F12,
IF(CS$4&lt;'2.1 Kraftwerk allgemein'!$F$16+$F12,
('2.5 CAPEX'!$J15+SUM(OFFSET('2.5 CAPEX'!CX15,0,-MIN(MAX($F12-1-('2.1 Kraftwerk allgemein'!$F$16-'1.1 Allgemein'!$I$22+1),0),COLUMN(CJ12)-1-('2.1 Kraftwerk allgemein'!$F$16-'1.1 Allgemein'!$I$22+1)),1,MIN(MAX($F12-('2.1 Kraftwerk allgemein'!$F$16-'1.1 Allgemein'!$I$22+1),1),COLUMN(CJ12)-('2.1 Kraftwerk allgemein'!$F$16-'1.1 Allgemein'!$I$22+1)))))/$F12,
SUM(OFFSET('2.5 CAPEX'!CX15,0,-MIN($F12-1,COLUMN(CJ12)-1),1,MIN($F12,COLUMN(CJ12))))/$F12)))))))</f>
        <v>0</v>
      </c>
      <c r="CT12" s="199">
        <f ca="1">IF('2.1 Kraftwerk allgemein'!$F$15&lt;'1.1 Allgemein'!$I$22,
IF(OR(ISNUMBER($D12)=FALSE,$F12=""),"",
IF(AND('2.5 CAPEX'!$L15&lt;&gt;"x",'2.5 CAPEX'!$M15&lt;&gt;"x"),0,
IF($F12=0,0,
IF(CT$4&lt;'2.1 Kraftwerk allgemein'!$F$16,0,
IF(CT$4='2.1 Kraftwerk allgemein'!$F$16,'2.5 CAPEX'!$J15/$F12,
IF(CT$4&lt;'2.1 Kraftwerk allgemein'!$F$16+$F12,
('2.5 CAPEX'!$J15+SUM(OFFSET('2.5 CAPEX'!CY15,0,-MIN(MAX($F12-1-('2.1 Kraftwerk allgemein'!$F$16-'2.1 Kraftwerk allgemein'!$F$15+1),0),COLUMN(CK12)-1-('2.1 Kraftwerk allgemein'!$F$16-'2.1 Kraftwerk allgemein'!$F$15+1)),1,MIN(MAX($F12-('2.1 Kraftwerk allgemein'!$F$16-'2.1 Kraftwerk allgemein'!$F$15+1),1),COLUMN(CK12)-('2.1 Kraftwerk allgemein'!$F$16-'2.1 Kraftwerk allgemein'!$F$15+1)))))/$F12,
SUM(OFFSET('2.5 CAPEX'!CY15,0,-MIN($F12-1,COLUMN(CK12)-1),1,MIN($F12,COLUMN(CK12))))/$F12)))))),
IF(OR(ISNUMBER($D12)=FALSE,$F12=""),"",
IF(AND('2.5 CAPEX'!$L15&lt;&gt;"x",'2.5 CAPEX'!$M15&lt;&gt;"x"),0,
IF($F12=0,0,
IF(CT$4&lt;'2.1 Kraftwerk allgemein'!$F$16,0,
IF(CT$4='2.1 Kraftwerk allgemein'!$F$16,'2.5 CAPEX'!$J15/$F12,
IF(CT$4&lt;'2.1 Kraftwerk allgemein'!$F$16+$F12,
('2.5 CAPEX'!$J15+SUM(OFFSET('2.5 CAPEX'!CY15,0,-MIN(MAX($F12-1-('2.1 Kraftwerk allgemein'!$F$16-'1.1 Allgemein'!$I$22+1),0),COLUMN(CK12)-1-('2.1 Kraftwerk allgemein'!$F$16-'1.1 Allgemein'!$I$22+1)),1,MIN(MAX($F12-('2.1 Kraftwerk allgemein'!$F$16-'1.1 Allgemein'!$I$22+1),1),COLUMN(CK12)-('2.1 Kraftwerk allgemein'!$F$16-'1.1 Allgemein'!$I$22+1)))))/$F12,
SUM(OFFSET('2.5 CAPEX'!CY15,0,-MIN($F12-1,COLUMN(CK12)-1),1,MIN($F12,COLUMN(CK12))))/$F12)))))))</f>
        <v>0</v>
      </c>
      <c r="CU12" s="199">
        <f ca="1">IF('2.1 Kraftwerk allgemein'!$F$15&lt;'1.1 Allgemein'!$I$22,
IF(OR(ISNUMBER($D12)=FALSE,$F12=""),"",
IF(AND('2.5 CAPEX'!$L15&lt;&gt;"x",'2.5 CAPEX'!$M15&lt;&gt;"x"),0,
IF($F12=0,0,
IF(CU$4&lt;'2.1 Kraftwerk allgemein'!$F$16,0,
IF(CU$4='2.1 Kraftwerk allgemein'!$F$16,'2.5 CAPEX'!$J15/$F12,
IF(CU$4&lt;'2.1 Kraftwerk allgemein'!$F$16+$F12,
('2.5 CAPEX'!$J15+SUM(OFFSET('2.5 CAPEX'!CZ15,0,-MIN(MAX($F12-1-('2.1 Kraftwerk allgemein'!$F$16-'2.1 Kraftwerk allgemein'!$F$15+1),0),COLUMN(CL12)-1-('2.1 Kraftwerk allgemein'!$F$16-'2.1 Kraftwerk allgemein'!$F$15+1)),1,MIN(MAX($F12-('2.1 Kraftwerk allgemein'!$F$16-'2.1 Kraftwerk allgemein'!$F$15+1),1),COLUMN(CL12)-('2.1 Kraftwerk allgemein'!$F$16-'2.1 Kraftwerk allgemein'!$F$15+1)))))/$F12,
SUM(OFFSET('2.5 CAPEX'!CZ15,0,-MIN($F12-1,COLUMN(CL12)-1),1,MIN($F12,COLUMN(CL12))))/$F12)))))),
IF(OR(ISNUMBER($D12)=FALSE,$F12=""),"",
IF(AND('2.5 CAPEX'!$L15&lt;&gt;"x",'2.5 CAPEX'!$M15&lt;&gt;"x"),0,
IF($F12=0,0,
IF(CU$4&lt;'2.1 Kraftwerk allgemein'!$F$16,0,
IF(CU$4='2.1 Kraftwerk allgemein'!$F$16,'2.5 CAPEX'!$J15/$F12,
IF(CU$4&lt;'2.1 Kraftwerk allgemein'!$F$16+$F12,
('2.5 CAPEX'!$J15+SUM(OFFSET('2.5 CAPEX'!CZ15,0,-MIN(MAX($F12-1-('2.1 Kraftwerk allgemein'!$F$16-'1.1 Allgemein'!$I$22+1),0),COLUMN(CL12)-1-('2.1 Kraftwerk allgemein'!$F$16-'1.1 Allgemein'!$I$22+1)),1,MIN(MAX($F12-('2.1 Kraftwerk allgemein'!$F$16-'1.1 Allgemein'!$I$22+1),1),COLUMN(CL12)-('2.1 Kraftwerk allgemein'!$F$16-'1.1 Allgemein'!$I$22+1)))))/$F12,
SUM(OFFSET('2.5 CAPEX'!CZ15,0,-MIN($F12-1,COLUMN(CL12)-1),1,MIN($F12,COLUMN(CL12))))/$F12)))))))</f>
        <v>0</v>
      </c>
      <c r="CV12" s="199">
        <f ca="1">IF('2.1 Kraftwerk allgemein'!$F$15&lt;'1.1 Allgemein'!$I$22,
IF(OR(ISNUMBER($D12)=FALSE,$F12=""),"",
IF(AND('2.5 CAPEX'!$L15&lt;&gt;"x",'2.5 CAPEX'!$M15&lt;&gt;"x"),0,
IF($F12=0,0,
IF(CV$4&lt;'2.1 Kraftwerk allgemein'!$F$16,0,
IF(CV$4='2.1 Kraftwerk allgemein'!$F$16,'2.5 CAPEX'!$J15/$F12,
IF(CV$4&lt;'2.1 Kraftwerk allgemein'!$F$16+$F12,
('2.5 CAPEX'!$J15+SUM(OFFSET('2.5 CAPEX'!DA15,0,-MIN(MAX($F12-1-('2.1 Kraftwerk allgemein'!$F$16-'2.1 Kraftwerk allgemein'!$F$15+1),0),COLUMN(CM12)-1-('2.1 Kraftwerk allgemein'!$F$16-'2.1 Kraftwerk allgemein'!$F$15+1)),1,MIN(MAX($F12-('2.1 Kraftwerk allgemein'!$F$16-'2.1 Kraftwerk allgemein'!$F$15+1),1),COLUMN(CM12)-('2.1 Kraftwerk allgemein'!$F$16-'2.1 Kraftwerk allgemein'!$F$15+1)))))/$F12,
SUM(OFFSET('2.5 CAPEX'!DA15,0,-MIN($F12-1,COLUMN(CM12)-1),1,MIN($F12,COLUMN(CM12))))/$F12)))))),
IF(OR(ISNUMBER($D12)=FALSE,$F12=""),"",
IF(AND('2.5 CAPEX'!$L15&lt;&gt;"x",'2.5 CAPEX'!$M15&lt;&gt;"x"),0,
IF($F12=0,0,
IF(CV$4&lt;'2.1 Kraftwerk allgemein'!$F$16,0,
IF(CV$4='2.1 Kraftwerk allgemein'!$F$16,'2.5 CAPEX'!$J15/$F12,
IF(CV$4&lt;'2.1 Kraftwerk allgemein'!$F$16+$F12,
('2.5 CAPEX'!$J15+SUM(OFFSET('2.5 CAPEX'!DA15,0,-MIN(MAX($F12-1-('2.1 Kraftwerk allgemein'!$F$16-'1.1 Allgemein'!$I$22+1),0),COLUMN(CM12)-1-('2.1 Kraftwerk allgemein'!$F$16-'1.1 Allgemein'!$I$22+1)),1,MIN(MAX($F12-('2.1 Kraftwerk allgemein'!$F$16-'1.1 Allgemein'!$I$22+1),1),COLUMN(CM12)-('2.1 Kraftwerk allgemein'!$F$16-'1.1 Allgemein'!$I$22+1)))))/$F12,
SUM(OFFSET('2.5 CAPEX'!DA15,0,-MIN($F12-1,COLUMN(CM12)-1),1,MIN($F12,COLUMN(CM12))))/$F12)))))))</f>
        <v>0</v>
      </c>
      <c r="CW12" s="199">
        <f ca="1">IF('2.1 Kraftwerk allgemein'!$F$15&lt;'1.1 Allgemein'!$I$22,
IF(OR(ISNUMBER($D12)=FALSE,$F12=""),"",
IF(AND('2.5 CAPEX'!$L15&lt;&gt;"x",'2.5 CAPEX'!$M15&lt;&gt;"x"),0,
IF($F12=0,0,
IF(CW$4&lt;'2.1 Kraftwerk allgemein'!$F$16,0,
IF(CW$4='2.1 Kraftwerk allgemein'!$F$16,'2.5 CAPEX'!$J15/$F12,
IF(CW$4&lt;'2.1 Kraftwerk allgemein'!$F$16+$F12,
('2.5 CAPEX'!$J15+SUM(OFFSET('2.5 CAPEX'!DB15,0,-MIN(MAX($F12-1-('2.1 Kraftwerk allgemein'!$F$16-'2.1 Kraftwerk allgemein'!$F$15+1),0),COLUMN(CN12)-1-('2.1 Kraftwerk allgemein'!$F$16-'2.1 Kraftwerk allgemein'!$F$15+1)),1,MIN(MAX($F12-('2.1 Kraftwerk allgemein'!$F$16-'2.1 Kraftwerk allgemein'!$F$15+1),1),COLUMN(CN12)-('2.1 Kraftwerk allgemein'!$F$16-'2.1 Kraftwerk allgemein'!$F$15+1)))))/$F12,
SUM(OFFSET('2.5 CAPEX'!DB15,0,-MIN($F12-1,COLUMN(CN12)-1),1,MIN($F12,COLUMN(CN12))))/$F12)))))),
IF(OR(ISNUMBER($D12)=FALSE,$F12=""),"",
IF(AND('2.5 CAPEX'!$L15&lt;&gt;"x",'2.5 CAPEX'!$M15&lt;&gt;"x"),0,
IF($F12=0,0,
IF(CW$4&lt;'2.1 Kraftwerk allgemein'!$F$16,0,
IF(CW$4='2.1 Kraftwerk allgemein'!$F$16,'2.5 CAPEX'!$J15/$F12,
IF(CW$4&lt;'2.1 Kraftwerk allgemein'!$F$16+$F12,
('2.5 CAPEX'!$J15+SUM(OFFSET('2.5 CAPEX'!DB15,0,-MIN(MAX($F12-1-('2.1 Kraftwerk allgemein'!$F$16-'1.1 Allgemein'!$I$22+1),0),COLUMN(CN12)-1-('2.1 Kraftwerk allgemein'!$F$16-'1.1 Allgemein'!$I$22+1)),1,MIN(MAX($F12-('2.1 Kraftwerk allgemein'!$F$16-'1.1 Allgemein'!$I$22+1),1),COLUMN(CN12)-('2.1 Kraftwerk allgemein'!$F$16-'1.1 Allgemein'!$I$22+1)))))/$F12,
SUM(OFFSET('2.5 CAPEX'!DB15,0,-MIN($F12-1,COLUMN(CN12)-1),1,MIN($F12,COLUMN(CN12))))/$F12)))))))</f>
        <v>0</v>
      </c>
      <c r="CX12" s="199">
        <f ca="1">IF('2.1 Kraftwerk allgemein'!$F$15&lt;'1.1 Allgemein'!$I$22,
IF(OR(ISNUMBER($D12)=FALSE,$F12=""),"",
IF(AND('2.5 CAPEX'!$L15&lt;&gt;"x",'2.5 CAPEX'!$M15&lt;&gt;"x"),0,
IF($F12=0,0,
IF(CX$4&lt;'2.1 Kraftwerk allgemein'!$F$16,0,
IF(CX$4='2.1 Kraftwerk allgemein'!$F$16,'2.5 CAPEX'!$J15/$F12,
IF(CX$4&lt;'2.1 Kraftwerk allgemein'!$F$16+$F12,
('2.5 CAPEX'!$J15+SUM(OFFSET('2.5 CAPEX'!DC15,0,-MIN(MAX($F12-1-('2.1 Kraftwerk allgemein'!$F$16-'2.1 Kraftwerk allgemein'!$F$15+1),0),COLUMN(CO12)-1-('2.1 Kraftwerk allgemein'!$F$16-'2.1 Kraftwerk allgemein'!$F$15+1)),1,MIN(MAX($F12-('2.1 Kraftwerk allgemein'!$F$16-'2.1 Kraftwerk allgemein'!$F$15+1),1),COLUMN(CO12)-('2.1 Kraftwerk allgemein'!$F$16-'2.1 Kraftwerk allgemein'!$F$15+1)))))/$F12,
SUM(OFFSET('2.5 CAPEX'!DC15,0,-MIN($F12-1,COLUMN(CO12)-1),1,MIN($F12,COLUMN(CO12))))/$F12)))))),
IF(OR(ISNUMBER($D12)=FALSE,$F12=""),"",
IF(AND('2.5 CAPEX'!$L15&lt;&gt;"x",'2.5 CAPEX'!$M15&lt;&gt;"x"),0,
IF($F12=0,0,
IF(CX$4&lt;'2.1 Kraftwerk allgemein'!$F$16,0,
IF(CX$4='2.1 Kraftwerk allgemein'!$F$16,'2.5 CAPEX'!$J15/$F12,
IF(CX$4&lt;'2.1 Kraftwerk allgemein'!$F$16+$F12,
('2.5 CAPEX'!$J15+SUM(OFFSET('2.5 CAPEX'!DC15,0,-MIN(MAX($F12-1-('2.1 Kraftwerk allgemein'!$F$16-'1.1 Allgemein'!$I$22+1),0),COLUMN(CO12)-1-('2.1 Kraftwerk allgemein'!$F$16-'1.1 Allgemein'!$I$22+1)),1,MIN(MAX($F12-('2.1 Kraftwerk allgemein'!$F$16-'1.1 Allgemein'!$I$22+1),1),COLUMN(CO12)-('2.1 Kraftwerk allgemein'!$F$16-'1.1 Allgemein'!$I$22+1)))))/$F12,
SUM(OFFSET('2.5 CAPEX'!DC15,0,-MIN($F12-1,COLUMN(CO12)-1),1,MIN($F12,COLUMN(CO12))))/$F12)))))))</f>
        <v>0</v>
      </c>
      <c r="CY12" s="199">
        <f ca="1">IF('2.1 Kraftwerk allgemein'!$F$15&lt;'1.1 Allgemein'!$I$22,
IF(OR(ISNUMBER($D12)=FALSE,$F12=""),"",
IF(AND('2.5 CAPEX'!$L15&lt;&gt;"x",'2.5 CAPEX'!$M15&lt;&gt;"x"),0,
IF($F12=0,0,
IF(CY$4&lt;'2.1 Kraftwerk allgemein'!$F$16,0,
IF(CY$4='2.1 Kraftwerk allgemein'!$F$16,'2.5 CAPEX'!$J15/$F12,
IF(CY$4&lt;'2.1 Kraftwerk allgemein'!$F$16+$F12,
('2.5 CAPEX'!$J15+SUM(OFFSET('2.5 CAPEX'!DD15,0,-MIN(MAX($F12-1-('2.1 Kraftwerk allgemein'!$F$16-'2.1 Kraftwerk allgemein'!$F$15+1),0),COLUMN(CP12)-1-('2.1 Kraftwerk allgemein'!$F$16-'2.1 Kraftwerk allgemein'!$F$15+1)),1,MIN(MAX($F12-('2.1 Kraftwerk allgemein'!$F$16-'2.1 Kraftwerk allgemein'!$F$15+1),1),COLUMN(CP12)-('2.1 Kraftwerk allgemein'!$F$16-'2.1 Kraftwerk allgemein'!$F$15+1)))))/$F12,
SUM(OFFSET('2.5 CAPEX'!DD15,0,-MIN($F12-1,COLUMN(CP12)-1),1,MIN($F12,COLUMN(CP12))))/$F12)))))),
IF(OR(ISNUMBER($D12)=FALSE,$F12=""),"",
IF(AND('2.5 CAPEX'!$L15&lt;&gt;"x",'2.5 CAPEX'!$M15&lt;&gt;"x"),0,
IF($F12=0,0,
IF(CY$4&lt;'2.1 Kraftwerk allgemein'!$F$16,0,
IF(CY$4='2.1 Kraftwerk allgemein'!$F$16,'2.5 CAPEX'!$J15/$F12,
IF(CY$4&lt;'2.1 Kraftwerk allgemein'!$F$16+$F12,
('2.5 CAPEX'!$J15+SUM(OFFSET('2.5 CAPEX'!DD15,0,-MIN(MAX($F12-1-('2.1 Kraftwerk allgemein'!$F$16-'1.1 Allgemein'!$I$22+1),0),COLUMN(CP12)-1-('2.1 Kraftwerk allgemein'!$F$16-'1.1 Allgemein'!$I$22+1)),1,MIN(MAX($F12-('2.1 Kraftwerk allgemein'!$F$16-'1.1 Allgemein'!$I$22+1),1),COLUMN(CP12)-('2.1 Kraftwerk allgemein'!$F$16-'1.1 Allgemein'!$I$22+1)))))/$F12,
SUM(OFFSET('2.5 CAPEX'!DD15,0,-MIN($F12-1,COLUMN(CP12)-1),1,MIN($F12,COLUMN(CP12))))/$F12)))))))</f>
        <v>0</v>
      </c>
      <c r="CZ12" s="199">
        <f ca="1">IF('2.1 Kraftwerk allgemein'!$F$15&lt;'1.1 Allgemein'!$I$22,
IF(OR(ISNUMBER($D12)=FALSE,$F12=""),"",
IF(AND('2.5 CAPEX'!$L15&lt;&gt;"x",'2.5 CAPEX'!$M15&lt;&gt;"x"),0,
IF($F12=0,0,
IF(CZ$4&lt;'2.1 Kraftwerk allgemein'!$F$16,0,
IF(CZ$4='2.1 Kraftwerk allgemein'!$F$16,'2.5 CAPEX'!$J15/$F12,
IF(CZ$4&lt;'2.1 Kraftwerk allgemein'!$F$16+$F12,
('2.5 CAPEX'!$J15+SUM(OFFSET('2.5 CAPEX'!DE15,0,-MIN(MAX($F12-1-('2.1 Kraftwerk allgemein'!$F$16-'2.1 Kraftwerk allgemein'!$F$15+1),0),COLUMN(CQ12)-1-('2.1 Kraftwerk allgemein'!$F$16-'2.1 Kraftwerk allgemein'!$F$15+1)),1,MIN(MAX($F12-('2.1 Kraftwerk allgemein'!$F$16-'2.1 Kraftwerk allgemein'!$F$15+1),1),COLUMN(CQ12)-('2.1 Kraftwerk allgemein'!$F$16-'2.1 Kraftwerk allgemein'!$F$15+1)))))/$F12,
SUM(OFFSET('2.5 CAPEX'!DE15,0,-MIN($F12-1,COLUMN(CQ12)-1),1,MIN($F12,COLUMN(CQ12))))/$F12)))))),
IF(OR(ISNUMBER($D12)=FALSE,$F12=""),"",
IF(AND('2.5 CAPEX'!$L15&lt;&gt;"x",'2.5 CAPEX'!$M15&lt;&gt;"x"),0,
IF($F12=0,0,
IF(CZ$4&lt;'2.1 Kraftwerk allgemein'!$F$16,0,
IF(CZ$4='2.1 Kraftwerk allgemein'!$F$16,'2.5 CAPEX'!$J15/$F12,
IF(CZ$4&lt;'2.1 Kraftwerk allgemein'!$F$16+$F12,
('2.5 CAPEX'!$J15+SUM(OFFSET('2.5 CAPEX'!DE15,0,-MIN(MAX($F12-1-('2.1 Kraftwerk allgemein'!$F$16-'1.1 Allgemein'!$I$22+1),0),COLUMN(CQ12)-1-('2.1 Kraftwerk allgemein'!$F$16-'1.1 Allgemein'!$I$22+1)),1,MIN(MAX($F12-('2.1 Kraftwerk allgemein'!$F$16-'1.1 Allgemein'!$I$22+1),1),COLUMN(CQ12)-('2.1 Kraftwerk allgemein'!$F$16-'1.1 Allgemein'!$I$22+1)))))/$F12,
SUM(OFFSET('2.5 CAPEX'!DE15,0,-MIN($F12-1,COLUMN(CQ12)-1),1,MIN($F12,COLUMN(CQ12))))/$F12)))))))</f>
        <v>0</v>
      </c>
      <c r="DA12" s="199">
        <f ca="1">IF('2.1 Kraftwerk allgemein'!$F$15&lt;'1.1 Allgemein'!$I$22,
IF(OR(ISNUMBER($D12)=FALSE,$F12=""),"",
IF(AND('2.5 CAPEX'!$L15&lt;&gt;"x",'2.5 CAPEX'!$M15&lt;&gt;"x"),0,
IF($F12=0,0,
IF(DA$4&lt;'2.1 Kraftwerk allgemein'!$F$16,0,
IF(DA$4='2.1 Kraftwerk allgemein'!$F$16,'2.5 CAPEX'!$J15/$F12,
IF(DA$4&lt;'2.1 Kraftwerk allgemein'!$F$16+$F12,
('2.5 CAPEX'!$J15+SUM(OFFSET('2.5 CAPEX'!DF15,0,-MIN(MAX($F12-1-('2.1 Kraftwerk allgemein'!$F$16-'2.1 Kraftwerk allgemein'!$F$15+1),0),COLUMN(CR12)-1-('2.1 Kraftwerk allgemein'!$F$16-'2.1 Kraftwerk allgemein'!$F$15+1)),1,MIN(MAX($F12-('2.1 Kraftwerk allgemein'!$F$16-'2.1 Kraftwerk allgemein'!$F$15+1),1),COLUMN(CR12)-('2.1 Kraftwerk allgemein'!$F$16-'2.1 Kraftwerk allgemein'!$F$15+1)))))/$F12,
SUM(OFFSET('2.5 CAPEX'!DF15,0,-MIN($F12-1,COLUMN(CR12)-1),1,MIN($F12,COLUMN(CR12))))/$F12)))))),
IF(OR(ISNUMBER($D12)=FALSE,$F12=""),"",
IF(AND('2.5 CAPEX'!$L15&lt;&gt;"x",'2.5 CAPEX'!$M15&lt;&gt;"x"),0,
IF($F12=0,0,
IF(DA$4&lt;'2.1 Kraftwerk allgemein'!$F$16,0,
IF(DA$4='2.1 Kraftwerk allgemein'!$F$16,'2.5 CAPEX'!$J15/$F12,
IF(DA$4&lt;'2.1 Kraftwerk allgemein'!$F$16+$F12,
('2.5 CAPEX'!$J15+SUM(OFFSET('2.5 CAPEX'!DF15,0,-MIN(MAX($F12-1-('2.1 Kraftwerk allgemein'!$F$16-'1.1 Allgemein'!$I$22+1),0),COLUMN(CR12)-1-('2.1 Kraftwerk allgemein'!$F$16-'1.1 Allgemein'!$I$22+1)),1,MIN(MAX($F12-('2.1 Kraftwerk allgemein'!$F$16-'1.1 Allgemein'!$I$22+1),1),COLUMN(CR12)-('2.1 Kraftwerk allgemein'!$F$16-'1.1 Allgemein'!$I$22+1)))))/$F12,
SUM(OFFSET('2.5 CAPEX'!DF15,0,-MIN($F12-1,COLUMN(CR12)-1),1,MIN($F12,COLUMN(CR12))))/$F12)))))))</f>
        <v>0</v>
      </c>
      <c r="DB12" s="199">
        <f ca="1">IF('2.1 Kraftwerk allgemein'!$F$15&lt;'1.1 Allgemein'!$I$22,
IF(OR(ISNUMBER($D12)=FALSE,$F12=""),"",
IF(AND('2.5 CAPEX'!$L15&lt;&gt;"x",'2.5 CAPEX'!$M15&lt;&gt;"x"),0,
IF($F12=0,0,
IF(DB$4&lt;'2.1 Kraftwerk allgemein'!$F$16,0,
IF(DB$4='2.1 Kraftwerk allgemein'!$F$16,'2.5 CAPEX'!$J15/$F12,
IF(DB$4&lt;'2.1 Kraftwerk allgemein'!$F$16+$F12,
('2.5 CAPEX'!$J15+SUM(OFFSET('2.5 CAPEX'!DG15,0,-MIN(MAX($F12-1-('2.1 Kraftwerk allgemein'!$F$16-'2.1 Kraftwerk allgemein'!$F$15+1),0),COLUMN(CS12)-1-('2.1 Kraftwerk allgemein'!$F$16-'2.1 Kraftwerk allgemein'!$F$15+1)),1,MIN(MAX($F12-('2.1 Kraftwerk allgemein'!$F$16-'2.1 Kraftwerk allgemein'!$F$15+1),1),COLUMN(CS12)-('2.1 Kraftwerk allgemein'!$F$16-'2.1 Kraftwerk allgemein'!$F$15+1)))))/$F12,
SUM(OFFSET('2.5 CAPEX'!DG15,0,-MIN($F12-1,COLUMN(CS12)-1),1,MIN($F12,COLUMN(CS12))))/$F12)))))),
IF(OR(ISNUMBER($D12)=FALSE,$F12=""),"",
IF(AND('2.5 CAPEX'!$L15&lt;&gt;"x",'2.5 CAPEX'!$M15&lt;&gt;"x"),0,
IF($F12=0,0,
IF(DB$4&lt;'2.1 Kraftwerk allgemein'!$F$16,0,
IF(DB$4='2.1 Kraftwerk allgemein'!$F$16,'2.5 CAPEX'!$J15/$F12,
IF(DB$4&lt;'2.1 Kraftwerk allgemein'!$F$16+$F12,
('2.5 CAPEX'!$J15+SUM(OFFSET('2.5 CAPEX'!DG15,0,-MIN(MAX($F12-1-('2.1 Kraftwerk allgemein'!$F$16-'1.1 Allgemein'!$I$22+1),0),COLUMN(CS12)-1-('2.1 Kraftwerk allgemein'!$F$16-'1.1 Allgemein'!$I$22+1)),1,MIN(MAX($F12-('2.1 Kraftwerk allgemein'!$F$16-'1.1 Allgemein'!$I$22+1),1),COLUMN(CS12)-('2.1 Kraftwerk allgemein'!$F$16-'1.1 Allgemein'!$I$22+1)))))/$F12,
SUM(OFFSET('2.5 CAPEX'!DG15,0,-MIN($F12-1,COLUMN(CS12)-1),1,MIN($F12,COLUMN(CS12))))/$F12)))))))</f>
        <v>0</v>
      </c>
      <c r="DC12" s="199">
        <f ca="1">IF('2.1 Kraftwerk allgemein'!$F$15&lt;'1.1 Allgemein'!$I$22,
IF(OR(ISNUMBER($D12)=FALSE,$F12=""),"",
IF(AND('2.5 CAPEX'!$L15&lt;&gt;"x",'2.5 CAPEX'!$M15&lt;&gt;"x"),0,
IF($F12=0,0,
IF(DC$4&lt;'2.1 Kraftwerk allgemein'!$F$16,0,
IF(DC$4='2.1 Kraftwerk allgemein'!$F$16,'2.5 CAPEX'!$J15/$F12,
IF(DC$4&lt;'2.1 Kraftwerk allgemein'!$F$16+$F12,
('2.5 CAPEX'!$J15+SUM(OFFSET('2.5 CAPEX'!DH15,0,-MIN(MAX($F12-1-('2.1 Kraftwerk allgemein'!$F$16-'2.1 Kraftwerk allgemein'!$F$15+1),0),COLUMN(CT12)-1-('2.1 Kraftwerk allgemein'!$F$16-'2.1 Kraftwerk allgemein'!$F$15+1)),1,MIN(MAX($F12-('2.1 Kraftwerk allgemein'!$F$16-'2.1 Kraftwerk allgemein'!$F$15+1),1),COLUMN(CT12)-('2.1 Kraftwerk allgemein'!$F$16-'2.1 Kraftwerk allgemein'!$F$15+1)))))/$F12,
SUM(OFFSET('2.5 CAPEX'!DH15,0,-MIN($F12-1,COLUMN(CT12)-1),1,MIN($F12,COLUMN(CT12))))/$F12)))))),
IF(OR(ISNUMBER($D12)=FALSE,$F12=""),"",
IF(AND('2.5 CAPEX'!$L15&lt;&gt;"x",'2.5 CAPEX'!$M15&lt;&gt;"x"),0,
IF($F12=0,0,
IF(DC$4&lt;'2.1 Kraftwerk allgemein'!$F$16,0,
IF(DC$4='2.1 Kraftwerk allgemein'!$F$16,'2.5 CAPEX'!$J15/$F12,
IF(DC$4&lt;'2.1 Kraftwerk allgemein'!$F$16+$F12,
('2.5 CAPEX'!$J15+SUM(OFFSET('2.5 CAPEX'!DH15,0,-MIN(MAX($F12-1-('2.1 Kraftwerk allgemein'!$F$16-'1.1 Allgemein'!$I$22+1),0),COLUMN(CT12)-1-('2.1 Kraftwerk allgemein'!$F$16-'1.1 Allgemein'!$I$22+1)),1,MIN(MAX($F12-('2.1 Kraftwerk allgemein'!$F$16-'1.1 Allgemein'!$I$22+1),1),COLUMN(CT12)-('2.1 Kraftwerk allgemein'!$F$16-'1.1 Allgemein'!$I$22+1)))))/$F12,
SUM(OFFSET('2.5 CAPEX'!DH15,0,-MIN($F12-1,COLUMN(CT12)-1),1,MIN($F12,COLUMN(CT12))))/$F12)))))))</f>
        <v>0</v>
      </c>
      <c r="DD12" s="199">
        <f ca="1">IF('2.1 Kraftwerk allgemein'!$F$15&lt;'1.1 Allgemein'!$I$22,
IF(OR(ISNUMBER($D12)=FALSE,$F12=""),"",
IF(AND('2.5 CAPEX'!$L15&lt;&gt;"x",'2.5 CAPEX'!$M15&lt;&gt;"x"),0,
IF($F12=0,0,
IF(DD$4&lt;'2.1 Kraftwerk allgemein'!$F$16,0,
IF(DD$4='2.1 Kraftwerk allgemein'!$F$16,'2.5 CAPEX'!$J15/$F12,
IF(DD$4&lt;'2.1 Kraftwerk allgemein'!$F$16+$F12,
('2.5 CAPEX'!$J15+SUM(OFFSET('2.5 CAPEX'!DI15,0,-MIN(MAX($F12-1-('2.1 Kraftwerk allgemein'!$F$16-'2.1 Kraftwerk allgemein'!$F$15+1),0),COLUMN(CU12)-1-('2.1 Kraftwerk allgemein'!$F$16-'2.1 Kraftwerk allgemein'!$F$15+1)),1,MIN(MAX($F12-('2.1 Kraftwerk allgemein'!$F$16-'2.1 Kraftwerk allgemein'!$F$15+1),1),COLUMN(CU12)-('2.1 Kraftwerk allgemein'!$F$16-'2.1 Kraftwerk allgemein'!$F$15+1)))))/$F12,
SUM(OFFSET('2.5 CAPEX'!DI15,0,-MIN($F12-1,COLUMN(CU12)-1),1,MIN($F12,COLUMN(CU12))))/$F12)))))),
IF(OR(ISNUMBER($D12)=FALSE,$F12=""),"",
IF(AND('2.5 CAPEX'!$L15&lt;&gt;"x",'2.5 CAPEX'!$M15&lt;&gt;"x"),0,
IF($F12=0,0,
IF(DD$4&lt;'2.1 Kraftwerk allgemein'!$F$16,0,
IF(DD$4='2.1 Kraftwerk allgemein'!$F$16,'2.5 CAPEX'!$J15/$F12,
IF(DD$4&lt;'2.1 Kraftwerk allgemein'!$F$16+$F12,
('2.5 CAPEX'!$J15+SUM(OFFSET('2.5 CAPEX'!DI15,0,-MIN(MAX($F12-1-('2.1 Kraftwerk allgemein'!$F$16-'1.1 Allgemein'!$I$22+1),0),COLUMN(CU12)-1-('2.1 Kraftwerk allgemein'!$F$16-'1.1 Allgemein'!$I$22+1)),1,MIN(MAX($F12-('2.1 Kraftwerk allgemein'!$F$16-'1.1 Allgemein'!$I$22+1),1),COLUMN(CU12)-('2.1 Kraftwerk allgemein'!$F$16-'1.1 Allgemein'!$I$22+1)))))/$F12,
SUM(OFFSET('2.5 CAPEX'!DI15,0,-MIN($F12-1,COLUMN(CU12)-1),1,MIN($F12,COLUMN(CU12))))/$F12)))))))</f>
        <v>0</v>
      </c>
      <c r="DE12" s="199">
        <f ca="1">IF('2.1 Kraftwerk allgemein'!$F$15&lt;'1.1 Allgemein'!$I$22,
IF(OR(ISNUMBER($D12)=FALSE,$F12=""),"",
IF(AND('2.5 CAPEX'!$L15&lt;&gt;"x",'2.5 CAPEX'!$M15&lt;&gt;"x"),0,
IF($F12=0,0,
IF(DE$4&lt;'2.1 Kraftwerk allgemein'!$F$16,0,
IF(DE$4='2.1 Kraftwerk allgemein'!$F$16,'2.5 CAPEX'!$J15/$F12,
IF(DE$4&lt;'2.1 Kraftwerk allgemein'!$F$16+$F12,
('2.5 CAPEX'!$J15+SUM(OFFSET('2.5 CAPEX'!DJ15,0,-MIN(MAX($F12-1-('2.1 Kraftwerk allgemein'!$F$16-'2.1 Kraftwerk allgemein'!$F$15+1),0),COLUMN(CV12)-1-('2.1 Kraftwerk allgemein'!$F$16-'2.1 Kraftwerk allgemein'!$F$15+1)),1,MIN(MAX($F12-('2.1 Kraftwerk allgemein'!$F$16-'2.1 Kraftwerk allgemein'!$F$15+1),1),COLUMN(CV12)-('2.1 Kraftwerk allgemein'!$F$16-'2.1 Kraftwerk allgemein'!$F$15+1)))))/$F12,
SUM(OFFSET('2.5 CAPEX'!DJ15,0,-MIN($F12-1,COLUMN(CV12)-1),1,MIN($F12,COLUMN(CV12))))/$F12)))))),
IF(OR(ISNUMBER($D12)=FALSE,$F12=""),"",
IF(AND('2.5 CAPEX'!$L15&lt;&gt;"x",'2.5 CAPEX'!$M15&lt;&gt;"x"),0,
IF($F12=0,0,
IF(DE$4&lt;'2.1 Kraftwerk allgemein'!$F$16,0,
IF(DE$4='2.1 Kraftwerk allgemein'!$F$16,'2.5 CAPEX'!$J15/$F12,
IF(DE$4&lt;'2.1 Kraftwerk allgemein'!$F$16+$F12,
('2.5 CAPEX'!$J15+SUM(OFFSET('2.5 CAPEX'!DJ15,0,-MIN(MAX($F12-1-('2.1 Kraftwerk allgemein'!$F$16-'1.1 Allgemein'!$I$22+1),0),COLUMN(CV12)-1-('2.1 Kraftwerk allgemein'!$F$16-'1.1 Allgemein'!$I$22+1)),1,MIN(MAX($F12-('2.1 Kraftwerk allgemein'!$F$16-'1.1 Allgemein'!$I$22+1),1),COLUMN(CV12)-('2.1 Kraftwerk allgemein'!$F$16-'1.1 Allgemein'!$I$22+1)))))/$F12,
SUM(OFFSET('2.5 CAPEX'!DJ15,0,-MIN($F12-1,COLUMN(CV12)-1),1,MIN($F12,COLUMN(CV12))))/$F12)))))))</f>
        <v>0</v>
      </c>
      <c r="DF12" s="199">
        <f ca="1">IF('2.1 Kraftwerk allgemein'!$F$15&lt;'1.1 Allgemein'!$I$22,
IF(OR(ISNUMBER($D12)=FALSE,$F12=""),"",
IF(AND('2.5 CAPEX'!$L15&lt;&gt;"x",'2.5 CAPEX'!$M15&lt;&gt;"x"),0,
IF($F12=0,0,
IF(DF$4&lt;'2.1 Kraftwerk allgemein'!$F$16,0,
IF(DF$4='2.1 Kraftwerk allgemein'!$F$16,'2.5 CAPEX'!$J15/$F12,
IF(DF$4&lt;'2.1 Kraftwerk allgemein'!$F$16+$F12,
('2.5 CAPEX'!$J15+SUM(OFFSET('2.5 CAPEX'!DK15,0,-MIN(MAX($F12-1-('2.1 Kraftwerk allgemein'!$F$16-'2.1 Kraftwerk allgemein'!$F$15+1),0),COLUMN(CW12)-1-('2.1 Kraftwerk allgemein'!$F$16-'2.1 Kraftwerk allgemein'!$F$15+1)),1,MIN(MAX($F12-('2.1 Kraftwerk allgemein'!$F$16-'2.1 Kraftwerk allgemein'!$F$15+1),1),COLUMN(CW12)-('2.1 Kraftwerk allgemein'!$F$16-'2.1 Kraftwerk allgemein'!$F$15+1)))))/$F12,
SUM(OFFSET('2.5 CAPEX'!DK15,0,-MIN($F12-1,COLUMN(CW12)-1),1,MIN($F12,COLUMN(CW12))))/$F12)))))),
IF(OR(ISNUMBER($D12)=FALSE,$F12=""),"",
IF(AND('2.5 CAPEX'!$L15&lt;&gt;"x",'2.5 CAPEX'!$M15&lt;&gt;"x"),0,
IF($F12=0,0,
IF(DF$4&lt;'2.1 Kraftwerk allgemein'!$F$16,0,
IF(DF$4='2.1 Kraftwerk allgemein'!$F$16,'2.5 CAPEX'!$J15/$F12,
IF(DF$4&lt;'2.1 Kraftwerk allgemein'!$F$16+$F12,
('2.5 CAPEX'!$J15+SUM(OFFSET('2.5 CAPEX'!DK15,0,-MIN(MAX($F12-1-('2.1 Kraftwerk allgemein'!$F$16-'1.1 Allgemein'!$I$22+1),0),COLUMN(CW12)-1-('2.1 Kraftwerk allgemein'!$F$16-'1.1 Allgemein'!$I$22+1)),1,MIN(MAX($F12-('2.1 Kraftwerk allgemein'!$F$16-'1.1 Allgemein'!$I$22+1),1),COLUMN(CW12)-('2.1 Kraftwerk allgemein'!$F$16-'1.1 Allgemein'!$I$22+1)))))/$F12,
SUM(OFFSET('2.5 CAPEX'!DK15,0,-MIN($F12-1,COLUMN(CW12)-1),1,MIN($F12,COLUMN(CW12))))/$F12)))))))</f>
        <v>0</v>
      </c>
    </row>
    <row r="13" spans="1:110" s="200" customFormat="1" ht="14" x14ac:dyDescent="0.3">
      <c r="A13" s="104"/>
      <c r="B13" s="104"/>
      <c r="C13" s="154"/>
      <c r="D13" s="191">
        <f>IF('2.5 CAPEX'!D16&lt;&gt;"",'2.5 CAPEX'!D16,"")</f>
        <v>102</v>
      </c>
      <c r="E13" s="191" t="str">
        <f>IF('2.5 CAPEX'!E16&lt;&gt;"",'2.5 CAPEX'!E16,"")</f>
        <v>Halterungen, Befestigungselemente</v>
      </c>
      <c r="F13" s="196">
        <f>IF('2.5 CAPEX'!F16&lt;&gt;"",'2.5 CAPEX'!F16,"")</f>
        <v>50</v>
      </c>
      <c r="G13" s="197">
        <f ca="1">IF(ISNUMBER(D13)=FALSE,"",INDEX('2.5 CAPEX'!$H:$H,MATCH('3.1 Abschreibung'!$D13,'2.5 CAPEX'!$D:$D,0))+INDEX('2.5 CAPEX'!$J:$J,MATCH('3.1 Abschreibung'!$D13,'2.5 CAPEX'!$D:$D,0)))</f>
        <v>0</v>
      </c>
      <c r="H13" s="197"/>
      <c r="I13" s="198">
        <v>0</v>
      </c>
      <c r="J13" s="199">
        <f ca="1">IF('2.1 Kraftwerk allgemein'!$F$15&lt;'1.1 Allgemein'!$I$22,
IF(OR(ISNUMBER($D13)=FALSE,$F13=""),"",
IF(AND('2.5 CAPEX'!$L16&lt;&gt;"x",'2.5 CAPEX'!$M16&lt;&gt;"x"),0,
IF($F13=0,0,
IF(J$4&lt;'2.1 Kraftwerk allgemein'!$F$16,0,
IF(J$4='2.1 Kraftwerk allgemein'!$F$16,'2.5 CAPEX'!$J16/$F13,
IF(J$4&lt;'2.1 Kraftwerk allgemein'!$F$16+$F13,
('2.5 CAPEX'!$J16+SUM(OFFSET('2.5 CAPEX'!O16,0,-MIN(MAX($F13-1-('2.1 Kraftwerk allgemein'!$F$16-'2.1 Kraftwerk allgemein'!$F$15+1),0),COLUMN(A13)-1-('2.1 Kraftwerk allgemein'!$F$16-'2.1 Kraftwerk allgemein'!$F$15+1)),1,MIN(MAX($F13-('2.1 Kraftwerk allgemein'!$F$16-'2.1 Kraftwerk allgemein'!$F$15+1),1),COLUMN(A13)-('2.1 Kraftwerk allgemein'!$F$16-'2.1 Kraftwerk allgemein'!$F$15+1)))))/$F13,
SUM(OFFSET('2.5 CAPEX'!O16,0,-MIN($F13-1,COLUMN(A13)-1),1,MIN($F13,COLUMN(A13))))/$F13)))))),
IF(OR(ISNUMBER($D13)=FALSE,$F13=""),"",
IF(AND('2.5 CAPEX'!$L16&lt;&gt;"x",'2.5 CAPEX'!$M16&lt;&gt;"x"),0,
IF($F13=0,0,
IF(J$4&lt;'2.1 Kraftwerk allgemein'!$F$16,0,
IF(J$4='2.1 Kraftwerk allgemein'!$F$16,'2.5 CAPEX'!$J16/$F13,
IF(J$4&lt;'2.1 Kraftwerk allgemein'!$F$16+$F13,
('2.5 CAPEX'!$J16+SUM(OFFSET('2.5 CAPEX'!O16,0,-MIN(MAX($F13-1-('2.1 Kraftwerk allgemein'!$F$16-'1.1 Allgemein'!$I$22+1),0),COLUMN(A13)-1-('2.1 Kraftwerk allgemein'!$F$16-'1.1 Allgemein'!$I$22+1)),1,MIN(MAX($F13-('2.1 Kraftwerk allgemein'!$F$16-'1.1 Allgemein'!$I$22+1),1),COLUMN(A13)-('2.1 Kraftwerk allgemein'!$F$16-'1.1 Allgemein'!$I$22+1)))))/$F13,
SUM(OFFSET('2.5 CAPEX'!O16,0,-MIN($F13-1,COLUMN(A13)-1),1,MIN($F13,COLUMN(A13))))/$F13)))))))</f>
        <v>0</v>
      </c>
      <c r="K13" s="199">
        <f ca="1">IF('2.1 Kraftwerk allgemein'!$F$15&lt;'1.1 Allgemein'!$I$22,
IF(OR(ISNUMBER($D13)=FALSE,$F13=""),"",
IF(AND('2.5 CAPEX'!$L16&lt;&gt;"x",'2.5 CAPEX'!$M16&lt;&gt;"x"),0,
IF($F13=0,0,
IF(K$4&lt;'2.1 Kraftwerk allgemein'!$F$16,0,
IF(K$4='2.1 Kraftwerk allgemein'!$F$16,'2.5 CAPEX'!$J16/$F13,
IF(K$4&lt;'2.1 Kraftwerk allgemein'!$F$16+$F13,
('2.5 CAPEX'!$J16+SUM(OFFSET('2.5 CAPEX'!P16,0,-MIN(MAX($F13-1-('2.1 Kraftwerk allgemein'!$F$16-'2.1 Kraftwerk allgemein'!$F$15+1),0),COLUMN(B13)-1-('2.1 Kraftwerk allgemein'!$F$16-'2.1 Kraftwerk allgemein'!$F$15+1)),1,MIN(MAX($F13-('2.1 Kraftwerk allgemein'!$F$16-'2.1 Kraftwerk allgemein'!$F$15+1),1),COLUMN(B13)-('2.1 Kraftwerk allgemein'!$F$16-'2.1 Kraftwerk allgemein'!$F$15+1)))))/$F13,
SUM(OFFSET('2.5 CAPEX'!P16,0,-MIN($F13-1,COLUMN(B13)-1),1,MIN($F13,COLUMN(B13))))/$F13)))))),
IF(OR(ISNUMBER($D13)=FALSE,$F13=""),"",
IF(AND('2.5 CAPEX'!$L16&lt;&gt;"x",'2.5 CAPEX'!$M16&lt;&gt;"x"),0,
IF($F13=0,0,
IF(K$4&lt;'2.1 Kraftwerk allgemein'!$F$16,0,
IF(K$4='2.1 Kraftwerk allgemein'!$F$16,'2.5 CAPEX'!$J16/$F13,
IF(K$4&lt;'2.1 Kraftwerk allgemein'!$F$16+$F13,
('2.5 CAPEX'!$J16+SUM(OFFSET('2.5 CAPEX'!P16,0,-MIN(MAX($F13-1-('2.1 Kraftwerk allgemein'!$F$16-'1.1 Allgemein'!$I$22+1),0),COLUMN(B13)-1-('2.1 Kraftwerk allgemein'!$F$16-'1.1 Allgemein'!$I$22+1)),1,MIN(MAX($F13-('2.1 Kraftwerk allgemein'!$F$16-'1.1 Allgemein'!$I$22+1),1),COLUMN(B13)-('2.1 Kraftwerk allgemein'!$F$16-'1.1 Allgemein'!$I$22+1)))))/$F13,
SUM(OFFSET('2.5 CAPEX'!P16,0,-MIN($F13-1,COLUMN(B13)-1),1,MIN($F13,COLUMN(B13))))/$F13)))))))</f>
        <v>0</v>
      </c>
      <c r="L13" s="199">
        <f ca="1">IF('2.1 Kraftwerk allgemein'!$F$15&lt;'1.1 Allgemein'!$I$22,
IF(OR(ISNUMBER($D13)=FALSE,$F13=""),"",
IF(AND('2.5 CAPEX'!$L16&lt;&gt;"x",'2.5 CAPEX'!$M16&lt;&gt;"x"),0,
IF($F13=0,0,
IF(L$4&lt;'2.1 Kraftwerk allgemein'!$F$16,0,
IF(L$4='2.1 Kraftwerk allgemein'!$F$16,'2.5 CAPEX'!$J16/$F13,
IF(L$4&lt;'2.1 Kraftwerk allgemein'!$F$16+$F13,
('2.5 CAPEX'!$J16+SUM(OFFSET('2.5 CAPEX'!Q16,0,-MIN(MAX($F13-1-('2.1 Kraftwerk allgemein'!$F$16-'2.1 Kraftwerk allgemein'!$F$15+1),0),COLUMN(C13)-1-('2.1 Kraftwerk allgemein'!$F$16-'2.1 Kraftwerk allgemein'!$F$15+1)),1,MIN(MAX($F13-('2.1 Kraftwerk allgemein'!$F$16-'2.1 Kraftwerk allgemein'!$F$15+1),1),COLUMN(C13)-('2.1 Kraftwerk allgemein'!$F$16-'2.1 Kraftwerk allgemein'!$F$15+1)))))/$F13,
SUM(OFFSET('2.5 CAPEX'!Q16,0,-MIN($F13-1,COLUMN(C13)-1),1,MIN($F13,COLUMN(C13))))/$F13)))))),
IF(OR(ISNUMBER($D13)=FALSE,$F13=""),"",
IF(AND('2.5 CAPEX'!$L16&lt;&gt;"x",'2.5 CAPEX'!$M16&lt;&gt;"x"),0,
IF($F13=0,0,
IF(L$4&lt;'2.1 Kraftwerk allgemein'!$F$16,0,
IF(L$4='2.1 Kraftwerk allgemein'!$F$16,'2.5 CAPEX'!$J16/$F13,
IF(L$4&lt;'2.1 Kraftwerk allgemein'!$F$16+$F13,
('2.5 CAPEX'!$J16+SUM(OFFSET('2.5 CAPEX'!Q16,0,-MIN(MAX($F13-1-('2.1 Kraftwerk allgemein'!$F$16-'1.1 Allgemein'!$I$22+1),0),COLUMN(C13)-1-('2.1 Kraftwerk allgemein'!$F$16-'1.1 Allgemein'!$I$22+1)),1,MIN(MAX($F13-('2.1 Kraftwerk allgemein'!$F$16-'1.1 Allgemein'!$I$22+1),1),COLUMN(C13)-('2.1 Kraftwerk allgemein'!$F$16-'1.1 Allgemein'!$I$22+1)))))/$F13,
SUM(OFFSET('2.5 CAPEX'!Q16,0,-MIN($F13-1,COLUMN(C13)-1),1,MIN($F13,COLUMN(C13))))/$F13)))))))</f>
        <v>0</v>
      </c>
      <c r="M13" s="199">
        <f ca="1">IF('2.1 Kraftwerk allgemein'!$F$15&lt;'1.1 Allgemein'!$I$22,
IF(OR(ISNUMBER($D13)=FALSE,$F13=""),"",
IF(AND('2.5 CAPEX'!$L16&lt;&gt;"x",'2.5 CAPEX'!$M16&lt;&gt;"x"),0,
IF($F13=0,0,
IF(M$4&lt;'2.1 Kraftwerk allgemein'!$F$16,0,
IF(M$4='2.1 Kraftwerk allgemein'!$F$16,'2.5 CAPEX'!$J16/$F13,
IF(M$4&lt;'2.1 Kraftwerk allgemein'!$F$16+$F13,
('2.5 CAPEX'!$J16+SUM(OFFSET('2.5 CAPEX'!R16,0,-MIN(MAX($F13-1-('2.1 Kraftwerk allgemein'!$F$16-'2.1 Kraftwerk allgemein'!$F$15+1),0),COLUMN(D13)-1-('2.1 Kraftwerk allgemein'!$F$16-'2.1 Kraftwerk allgemein'!$F$15+1)),1,MIN(MAX($F13-('2.1 Kraftwerk allgemein'!$F$16-'2.1 Kraftwerk allgemein'!$F$15+1),1),COLUMN(D13)-('2.1 Kraftwerk allgemein'!$F$16-'2.1 Kraftwerk allgemein'!$F$15+1)))))/$F13,
SUM(OFFSET('2.5 CAPEX'!R16,0,-MIN($F13-1,COLUMN(D13)-1),1,MIN($F13,COLUMN(D13))))/$F13)))))),
IF(OR(ISNUMBER($D13)=FALSE,$F13=""),"",
IF(AND('2.5 CAPEX'!$L16&lt;&gt;"x",'2.5 CAPEX'!$M16&lt;&gt;"x"),0,
IF($F13=0,0,
IF(M$4&lt;'2.1 Kraftwerk allgemein'!$F$16,0,
IF(M$4='2.1 Kraftwerk allgemein'!$F$16,'2.5 CAPEX'!$J16/$F13,
IF(M$4&lt;'2.1 Kraftwerk allgemein'!$F$16+$F13,
('2.5 CAPEX'!$J16+SUM(OFFSET('2.5 CAPEX'!R16,0,-MIN(MAX($F13-1-('2.1 Kraftwerk allgemein'!$F$16-'1.1 Allgemein'!$I$22+1),0),COLUMN(D13)-1-('2.1 Kraftwerk allgemein'!$F$16-'1.1 Allgemein'!$I$22+1)),1,MIN(MAX($F13-('2.1 Kraftwerk allgemein'!$F$16-'1.1 Allgemein'!$I$22+1),1),COLUMN(D13)-('2.1 Kraftwerk allgemein'!$F$16-'1.1 Allgemein'!$I$22+1)))))/$F13,
SUM(OFFSET('2.5 CAPEX'!R16,0,-MIN($F13-1,COLUMN(D13)-1),1,MIN($F13,COLUMN(D13))))/$F13)))))))</f>
        <v>0</v>
      </c>
      <c r="N13" s="199">
        <f ca="1">IF('2.1 Kraftwerk allgemein'!$F$15&lt;'1.1 Allgemein'!$I$22,
IF(OR(ISNUMBER($D13)=FALSE,$F13=""),"",
IF(AND('2.5 CAPEX'!$L16&lt;&gt;"x",'2.5 CAPEX'!$M16&lt;&gt;"x"),0,
IF($F13=0,0,
IF(N$4&lt;'2.1 Kraftwerk allgemein'!$F$16,0,
IF(N$4='2.1 Kraftwerk allgemein'!$F$16,'2.5 CAPEX'!$J16/$F13,
IF(N$4&lt;'2.1 Kraftwerk allgemein'!$F$16+$F13,
('2.5 CAPEX'!$J16+SUM(OFFSET('2.5 CAPEX'!S16,0,-MIN(MAX($F13-1-('2.1 Kraftwerk allgemein'!$F$16-'2.1 Kraftwerk allgemein'!$F$15+1),0),COLUMN(E13)-1-('2.1 Kraftwerk allgemein'!$F$16-'2.1 Kraftwerk allgemein'!$F$15+1)),1,MIN(MAX($F13-('2.1 Kraftwerk allgemein'!$F$16-'2.1 Kraftwerk allgemein'!$F$15+1),1),COLUMN(E13)-('2.1 Kraftwerk allgemein'!$F$16-'2.1 Kraftwerk allgemein'!$F$15+1)))))/$F13,
SUM(OFFSET('2.5 CAPEX'!S16,0,-MIN($F13-1,COLUMN(E13)-1),1,MIN($F13,COLUMN(E13))))/$F13)))))),
IF(OR(ISNUMBER($D13)=FALSE,$F13=""),"",
IF(AND('2.5 CAPEX'!$L16&lt;&gt;"x",'2.5 CAPEX'!$M16&lt;&gt;"x"),0,
IF($F13=0,0,
IF(N$4&lt;'2.1 Kraftwerk allgemein'!$F$16,0,
IF(N$4='2.1 Kraftwerk allgemein'!$F$16,'2.5 CAPEX'!$J16/$F13,
IF(N$4&lt;'2.1 Kraftwerk allgemein'!$F$16+$F13,
('2.5 CAPEX'!$J16+SUM(OFFSET('2.5 CAPEX'!S16,0,-MIN(MAX($F13-1-('2.1 Kraftwerk allgemein'!$F$16-'1.1 Allgemein'!$I$22+1),0),COLUMN(E13)-1-('2.1 Kraftwerk allgemein'!$F$16-'1.1 Allgemein'!$I$22+1)),1,MIN(MAX($F13-('2.1 Kraftwerk allgemein'!$F$16-'1.1 Allgemein'!$I$22+1),1),COLUMN(E13)-('2.1 Kraftwerk allgemein'!$F$16-'1.1 Allgemein'!$I$22+1)))))/$F13,
SUM(OFFSET('2.5 CAPEX'!S16,0,-MIN($F13-1,COLUMN(E13)-1),1,MIN($F13,COLUMN(E13))))/$F13)))))))</f>
        <v>0</v>
      </c>
      <c r="O13" s="199">
        <f ca="1">IF('2.1 Kraftwerk allgemein'!$F$15&lt;'1.1 Allgemein'!$I$22,
IF(OR(ISNUMBER($D13)=FALSE,$F13=""),"",
IF(AND('2.5 CAPEX'!$L16&lt;&gt;"x",'2.5 CAPEX'!$M16&lt;&gt;"x"),0,
IF($F13=0,0,
IF(O$4&lt;'2.1 Kraftwerk allgemein'!$F$16,0,
IF(O$4='2.1 Kraftwerk allgemein'!$F$16,'2.5 CAPEX'!$J16/$F13,
IF(O$4&lt;'2.1 Kraftwerk allgemein'!$F$16+$F13,
('2.5 CAPEX'!$J16+SUM(OFFSET('2.5 CAPEX'!T16,0,-MIN(MAX($F13-1-('2.1 Kraftwerk allgemein'!$F$16-'2.1 Kraftwerk allgemein'!$F$15+1),0),COLUMN(F13)-1-('2.1 Kraftwerk allgemein'!$F$16-'2.1 Kraftwerk allgemein'!$F$15+1)),1,MIN(MAX($F13-('2.1 Kraftwerk allgemein'!$F$16-'2.1 Kraftwerk allgemein'!$F$15+1),1),COLUMN(F13)-('2.1 Kraftwerk allgemein'!$F$16-'2.1 Kraftwerk allgemein'!$F$15+1)))))/$F13,
SUM(OFFSET('2.5 CAPEX'!T16,0,-MIN($F13-1,COLUMN(F13)-1),1,MIN($F13,COLUMN(F13))))/$F13)))))),
IF(OR(ISNUMBER($D13)=FALSE,$F13=""),"",
IF(AND('2.5 CAPEX'!$L16&lt;&gt;"x",'2.5 CAPEX'!$M16&lt;&gt;"x"),0,
IF($F13=0,0,
IF(O$4&lt;'2.1 Kraftwerk allgemein'!$F$16,0,
IF(O$4='2.1 Kraftwerk allgemein'!$F$16,'2.5 CAPEX'!$J16/$F13,
IF(O$4&lt;'2.1 Kraftwerk allgemein'!$F$16+$F13,
('2.5 CAPEX'!$J16+SUM(OFFSET('2.5 CAPEX'!T16,0,-MIN(MAX($F13-1-('2.1 Kraftwerk allgemein'!$F$16-'1.1 Allgemein'!$I$22+1),0),COLUMN(F13)-1-('2.1 Kraftwerk allgemein'!$F$16-'1.1 Allgemein'!$I$22+1)),1,MIN(MAX($F13-('2.1 Kraftwerk allgemein'!$F$16-'1.1 Allgemein'!$I$22+1),1),COLUMN(F13)-('2.1 Kraftwerk allgemein'!$F$16-'1.1 Allgemein'!$I$22+1)))))/$F13,
SUM(OFFSET('2.5 CAPEX'!T16,0,-MIN($F13-1,COLUMN(F13)-1),1,MIN($F13,COLUMN(F13))))/$F13)))))))</f>
        <v>0</v>
      </c>
      <c r="P13" s="199">
        <f ca="1">IF('2.1 Kraftwerk allgemein'!$F$15&lt;'1.1 Allgemein'!$I$22,
IF(OR(ISNUMBER($D13)=FALSE,$F13=""),"",
IF(AND('2.5 CAPEX'!$L16&lt;&gt;"x",'2.5 CAPEX'!$M16&lt;&gt;"x"),0,
IF($F13=0,0,
IF(P$4&lt;'2.1 Kraftwerk allgemein'!$F$16,0,
IF(P$4='2.1 Kraftwerk allgemein'!$F$16,'2.5 CAPEX'!$J16/$F13,
IF(P$4&lt;'2.1 Kraftwerk allgemein'!$F$16+$F13,
('2.5 CAPEX'!$J16+SUM(OFFSET('2.5 CAPEX'!U16,0,-MIN(MAX($F13-1-('2.1 Kraftwerk allgemein'!$F$16-'2.1 Kraftwerk allgemein'!$F$15+1),0),COLUMN(G13)-1-('2.1 Kraftwerk allgemein'!$F$16-'2.1 Kraftwerk allgemein'!$F$15+1)),1,MIN(MAX($F13-('2.1 Kraftwerk allgemein'!$F$16-'2.1 Kraftwerk allgemein'!$F$15+1),1),COLUMN(G13)-('2.1 Kraftwerk allgemein'!$F$16-'2.1 Kraftwerk allgemein'!$F$15+1)))))/$F13,
SUM(OFFSET('2.5 CAPEX'!U16,0,-MIN($F13-1,COLUMN(G13)-1),1,MIN($F13,COLUMN(G13))))/$F13)))))),
IF(OR(ISNUMBER($D13)=FALSE,$F13=""),"",
IF(AND('2.5 CAPEX'!$L16&lt;&gt;"x",'2.5 CAPEX'!$M16&lt;&gt;"x"),0,
IF($F13=0,0,
IF(P$4&lt;'2.1 Kraftwerk allgemein'!$F$16,0,
IF(P$4='2.1 Kraftwerk allgemein'!$F$16,'2.5 CAPEX'!$J16/$F13,
IF(P$4&lt;'2.1 Kraftwerk allgemein'!$F$16+$F13,
('2.5 CAPEX'!$J16+SUM(OFFSET('2.5 CAPEX'!U16,0,-MIN(MAX($F13-1-('2.1 Kraftwerk allgemein'!$F$16-'1.1 Allgemein'!$I$22+1),0),COLUMN(G13)-1-('2.1 Kraftwerk allgemein'!$F$16-'1.1 Allgemein'!$I$22+1)),1,MIN(MAX($F13-('2.1 Kraftwerk allgemein'!$F$16-'1.1 Allgemein'!$I$22+1),1),COLUMN(G13)-('2.1 Kraftwerk allgemein'!$F$16-'1.1 Allgemein'!$I$22+1)))))/$F13,
SUM(OFFSET('2.5 CAPEX'!U16,0,-MIN($F13-1,COLUMN(G13)-1),1,MIN($F13,COLUMN(G13))))/$F13)))))))</f>
        <v>0</v>
      </c>
      <c r="Q13" s="199">
        <f ca="1">IF('2.1 Kraftwerk allgemein'!$F$15&lt;'1.1 Allgemein'!$I$22,
IF(OR(ISNUMBER($D13)=FALSE,$F13=""),"",
IF(AND('2.5 CAPEX'!$L16&lt;&gt;"x",'2.5 CAPEX'!$M16&lt;&gt;"x"),0,
IF($F13=0,0,
IF(Q$4&lt;'2.1 Kraftwerk allgemein'!$F$16,0,
IF(Q$4='2.1 Kraftwerk allgemein'!$F$16,'2.5 CAPEX'!$J16/$F13,
IF(Q$4&lt;'2.1 Kraftwerk allgemein'!$F$16+$F13,
('2.5 CAPEX'!$J16+SUM(OFFSET('2.5 CAPEX'!V16,0,-MIN(MAX($F13-1-('2.1 Kraftwerk allgemein'!$F$16-'2.1 Kraftwerk allgemein'!$F$15+1),0),COLUMN(H13)-1-('2.1 Kraftwerk allgemein'!$F$16-'2.1 Kraftwerk allgemein'!$F$15+1)),1,MIN(MAX($F13-('2.1 Kraftwerk allgemein'!$F$16-'2.1 Kraftwerk allgemein'!$F$15+1),1),COLUMN(H13)-('2.1 Kraftwerk allgemein'!$F$16-'2.1 Kraftwerk allgemein'!$F$15+1)))))/$F13,
SUM(OFFSET('2.5 CAPEX'!V16,0,-MIN($F13-1,COLUMN(H13)-1),1,MIN($F13,COLUMN(H13))))/$F13)))))),
IF(OR(ISNUMBER($D13)=FALSE,$F13=""),"",
IF(AND('2.5 CAPEX'!$L16&lt;&gt;"x",'2.5 CAPEX'!$M16&lt;&gt;"x"),0,
IF($F13=0,0,
IF(Q$4&lt;'2.1 Kraftwerk allgemein'!$F$16,0,
IF(Q$4='2.1 Kraftwerk allgemein'!$F$16,'2.5 CAPEX'!$J16/$F13,
IF(Q$4&lt;'2.1 Kraftwerk allgemein'!$F$16+$F13,
('2.5 CAPEX'!$J16+SUM(OFFSET('2.5 CAPEX'!V16,0,-MIN(MAX($F13-1-('2.1 Kraftwerk allgemein'!$F$16-'1.1 Allgemein'!$I$22+1),0),COLUMN(H13)-1-('2.1 Kraftwerk allgemein'!$F$16-'1.1 Allgemein'!$I$22+1)),1,MIN(MAX($F13-('2.1 Kraftwerk allgemein'!$F$16-'1.1 Allgemein'!$I$22+1),1),COLUMN(H13)-('2.1 Kraftwerk allgemein'!$F$16-'1.1 Allgemein'!$I$22+1)))))/$F13,
SUM(OFFSET('2.5 CAPEX'!V16,0,-MIN($F13-1,COLUMN(H13)-1),1,MIN($F13,COLUMN(H13))))/$F13)))))))</f>
        <v>0</v>
      </c>
      <c r="R13" s="199">
        <f ca="1">IF('2.1 Kraftwerk allgemein'!$F$15&lt;'1.1 Allgemein'!$I$22,
IF(OR(ISNUMBER($D13)=FALSE,$F13=""),"",
IF(AND('2.5 CAPEX'!$L16&lt;&gt;"x",'2.5 CAPEX'!$M16&lt;&gt;"x"),0,
IF($F13=0,0,
IF(R$4&lt;'2.1 Kraftwerk allgemein'!$F$16,0,
IF(R$4='2.1 Kraftwerk allgemein'!$F$16,'2.5 CAPEX'!$J16/$F13,
IF(R$4&lt;'2.1 Kraftwerk allgemein'!$F$16+$F13,
('2.5 CAPEX'!$J16+SUM(OFFSET('2.5 CAPEX'!W16,0,-MIN(MAX($F13-1-('2.1 Kraftwerk allgemein'!$F$16-'2.1 Kraftwerk allgemein'!$F$15+1),0),COLUMN(I13)-1-('2.1 Kraftwerk allgemein'!$F$16-'2.1 Kraftwerk allgemein'!$F$15+1)),1,MIN(MAX($F13-('2.1 Kraftwerk allgemein'!$F$16-'2.1 Kraftwerk allgemein'!$F$15+1),1),COLUMN(I13)-('2.1 Kraftwerk allgemein'!$F$16-'2.1 Kraftwerk allgemein'!$F$15+1)))))/$F13,
SUM(OFFSET('2.5 CAPEX'!W16,0,-MIN($F13-1,COLUMN(I13)-1),1,MIN($F13,COLUMN(I13))))/$F13)))))),
IF(OR(ISNUMBER($D13)=FALSE,$F13=""),"",
IF(AND('2.5 CAPEX'!$L16&lt;&gt;"x",'2.5 CAPEX'!$M16&lt;&gt;"x"),0,
IF($F13=0,0,
IF(R$4&lt;'2.1 Kraftwerk allgemein'!$F$16,0,
IF(R$4='2.1 Kraftwerk allgemein'!$F$16,'2.5 CAPEX'!$J16/$F13,
IF(R$4&lt;'2.1 Kraftwerk allgemein'!$F$16+$F13,
('2.5 CAPEX'!$J16+SUM(OFFSET('2.5 CAPEX'!W16,0,-MIN(MAX($F13-1-('2.1 Kraftwerk allgemein'!$F$16-'1.1 Allgemein'!$I$22+1),0),COLUMN(I13)-1-('2.1 Kraftwerk allgemein'!$F$16-'1.1 Allgemein'!$I$22+1)),1,MIN(MAX($F13-('2.1 Kraftwerk allgemein'!$F$16-'1.1 Allgemein'!$I$22+1),1),COLUMN(I13)-('2.1 Kraftwerk allgemein'!$F$16-'1.1 Allgemein'!$I$22+1)))))/$F13,
SUM(OFFSET('2.5 CAPEX'!W16,0,-MIN($F13-1,COLUMN(I13)-1),1,MIN($F13,COLUMN(I13))))/$F13)))))))</f>
        <v>0</v>
      </c>
      <c r="S13" s="199">
        <f ca="1">IF('2.1 Kraftwerk allgemein'!$F$15&lt;'1.1 Allgemein'!$I$22,
IF(OR(ISNUMBER($D13)=FALSE,$F13=""),"",
IF(AND('2.5 CAPEX'!$L16&lt;&gt;"x",'2.5 CAPEX'!$M16&lt;&gt;"x"),0,
IF($F13=0,0,
IF(S$4&lt;'2.1 Kraftwerk allgemein'!$F$16,0,
IF(S$4='2.1 Kraftwerk allgemein'!$F$16,'2.5 CAPEX'!$J16/$F13,
IF(S$4&lt;'2.1 Kraftwerk allgemein'!$F$16+$F13,
('2.5 CAPEX'!$J16+SUM(OFFSET('2.5 CAPEX'!X16,0,-MIN(MAX($F13-1-('2.1 Kraftwerk allgemein'!$F$16-'2.1 Kraftwerk allgemein'!$F$15+1),0),COLUMN(J13)-1-('2.1 Kraftwerk allgemein'!$F$16-'2.1 Kraftwerk allgemein'!$F$15+1)),1,MIN(MAX($F13-('2.1 Kraftwerk allgemein'!$F$16-'2.1 Kraftwerk allgemein'!$F$15+1),1),COLUMN(J13)-('2.1 Kraftwerk allgemein'!$F$16-'2.1 Kraftwerk allgemein'!$F$15+1)))))/$F13,
SUM(OFFSET('2.5 CAPEX'!X16,0,-MIN($F13-1,COLUMN(J13)-1),1,MIN($F13,COLUMN(J13))))/$F13)))))),
IF(OR(ISNUMBER($D13)=FALSE,$F13=""),"",
IF(AND('2.5 CAPEX'!$L16&lt;&gt;"x",'2.5 CAPEX'!$M16&lt;&gt;"x"),0,
IF($F13=0,0,
IF(S$4&lt;'2.1 Kraftwerk allgemein'!$F$16,0,
IF(S$4='2.1 Kraftwerk allgemein'!$F$16,'2.5 CAPEX'!$J16/$F13,
IF(S$4&lt;'2.1 Kraftwerk allgemein'!$F$16+$F13,
('2.5 CAPEX'!$J16+SUM(OFFSET('2.5 CAPEX'!X16,0,-MIN(MAX($F13-1-('2.1 Kraftwerk allgemein'!$F$16-'1.1 Allgemein'!$I$22+1),0),COLUMN(J13)-1-('2.1 Kraftwerk allgemein'!$F$16-'1.1 Allgemein'!$I$22+1)),1,MIN(MAX($F13-('2.1 Kraftwerk allgemein'!$F$16-'1.1 Allgemein'!$I$22+1),1),COLUMN(J13)-('2.1 Kraftwerk allgemein'!$F$16-'1.1 Allgemein'!$I$22+1)))))/$F13,
SUM(OFFSET('2.5 CAPEX'!X16,0,-MIN($F13-1,COLUMN(J13)-1),1,MIN($F13,COLUMN(J13))))/$F13)))))))</f>
        <v>0</v>
      </c>
      <c r="T13" s="199">
        <f ca="1">IF('2.1 Kraftwerk allgemein'!$F$15&lt;'1.1 Allgemein'!$I$22,
IF(OR(ISNUMBER($D13)=FALSE,$F13=""),"",
IF(AND('2.5 CAPEX'!$L16&lt;&gt;"x",'2.5 CAPEX'!$M16&lt;&gt;"x"),0,
IF($F13=0,0,
IF(T$4&lt;'2.1 Kraftwerk allgemein'!$F$16,0,
IF(T$4='2.1 Kraftwerk allgemein'!$F$16,'2.5 CAPEX'!$J16/$F13,
IF(T$4&lt;'2.1 Kraftwerk allgemein'!$F$16+$F13,
('2.5 CAPEX'!$J16+SUM(OFFSET('2.5 CAPEX'!Y16,0,-MIN(MAX($F13-1-('2.1 Kraftwerk allgemein'!$F$16-'2.1 Kraftwerk allgemein'!$F$15+1),0),COLUMN(K13)-1-('2.1 Kraftwerk allgemein'!$F$16-'2.1 Kraftwerk allgemein'!$F$15+1)),1,MIN(MAX($F13-('2.1 Kraftwerk allgemein'!$F$16-'2.1 Kraftwerk allgemein'!$F$15+1),1),COLUMN(K13)-('2.1 Kraftwerk allgemein'!$F$16-'2.1 Kraftwerk allgemein'!$F$15+1)))))/$F13,
SUM(OFFSET('2.5 CAPEX'!Y16,0,-MIN($F13-1,COLUMN(K13)-1),1,MIN($F13,COLUMN(K13))))/$F13)))))),
IF(OR(ISNUMBER($D13)=FALSE,$F13=""),"",
IF(AND('2.5 CAPEX'!$L16&lt;&gt;"x",'2.5 CAPEX'!$M16&lt;&gt;"x"),0,
IF($F13=0,0,
IF(T$4&lt;'2.1 Kraftwerk allgemein'!$F$16,0,
IF(T$4='2.1 Kraftwerk allgemein'!$F$16,'2.5 CAPEX'!$J16/$F13,
IF(T$4&lt;'2.1 Kraftwerk allgemein'!$F$16+$F13,
('2.5 CAPEX'!$J16+SUM(OFFSET('2.5 CAPEX'!Y16,0,-MIN(MAX($F13-1-('2.1 Kraftwerk allgemein'!$F$16-'1.1 Allgemein'!$I$22+1),0),COLUMN(K13)-1-('2.1 Kraftwerk allgemein'!$F$16-'1.1 Allgemein'!$I$22+1)),1,MIN(MAX($F13-('2.1 Kraftwerk allgemein'!$F$16-'1.1 Allgemein'!$I$22+1),1),COLUMN(K13)-('2.1 Kraftwerk allgemein'!$F$16-'1.1 Allgemein'!$I$22+1)))))/$F13,
SUM(OFFSET('2.5 CAPEX'!Y16,0,-MIN($F13-1,COLUMN(K13)-1),1,MIN($F13,COLUMN(K13))))/$F13)))))))</f>
        <v>0</v>
      </c>
      <c r="U13" s="199">
        <f ca="1">IF('2.1 Kraftwerk allgemein'!$F$15&lt;'1.1 Allgemein'!$I$22,
IF(OR(ISNUMBER($D13)=FALSE,$F13=""),"",
IF(AND('2.5 CAPEX'!$L16&lt;&gt;"x",'2.5 CAPEX'!$M16&lt;&gt;"x"),0,
IF($F13=0,0,
IF(U$4&lt;'2.1 Kraftwerk allgemein'!$F$16,0,
IF(U$4='2.1 Kraftwerk allgemein'!$F$16,'2.5 CAPEX'!$J16/$F13,
IF(U$4&lt;'2.1 Kraftwerk allgemein'!$F$16+$F13,
('2.5 CAPEX'!$J16+SUM(OFFSET('2.5 CAPEX'!Z16,0,-MIN(MAX($F13-1-('2.1 Kraftwerk allgemein'!$F$16-'2.1 Kraftwerk allgemein'!$F$15+1),0),COLUMN(L13)-1-('2.1 Kraftwerk allgemein'!$F$16-'2.1 Kraftwerk allgemein'!$F$15+1)),1,MIN(MAX($F13-('2.1 Kraftwerk allgemein'!$F$16-'2.1 Kraftwerk allgemein'!$F$15+1),1),COLUMN(L13)-('2.1 Kraftwerk allgemein'!$F$16-'2.1 Kraftwerk allgemein'!$F$15+1)))))/$F13,
SUM(OFFSET('2.5 CAPEX'!Z16,0,-MIN($F13-1,COLUMN(L13)-1),1,MIN($F13,COLUMN(L13))))/$F13)))))),
IF(OR(ISNUMBER($D13)=FALSE,$F13=""),"",
IF(AND('2.5 CAPEX'!$L16&lt;&gt;"x",'2.5 CAPEX'!$M16&lt;&gt;"x"),0,
IF($F13=0,0,
IF(U$4&lt;'2.1 Kraftwerk allgemein'!$F$16,0,
IF(U$4='2.1 Kraftwerk allgemein'!$F$16,'2.5 CAPEX'!$J16/$F13,
IF(U$4&lt;'2.1 Kraftwerk allgemein'!$F$16+$F13,
('2.5 CAPEX'!$J16+SUM(OFFSET('2.5 CAPEX'!Z16,0,-MIN(MAX($F13-1-('2.1 Kraftwerk allgemein'!$F$16-'1.1 Allgemein'!$I$22+1),0),COLUMN(L13)-1-('2.1 Kraftwerk allgemein'!$F$16-'1.1 Allgemein'!$I$22+1)),1,MIN(MAX($F13-('2.1 Kraftwerk allgemein'!$F$16-'1.1 Allgemein'!$I$22+1),1),COLUMN(L13)-('2.1 Kraftwerk allgemein'!$F$16-'1.1 Allgemein'!$I$22+1)))))/$F13,
SUM(OFFSET('2.5 CAPEX'!Z16,0,-MIN($F13-1,COLUMN(L13)-1),1,MIN($F13,COLUMN(L13))))/$F13)))))))</f>
        <v>0</v>
      </c>
      <c r="V13" s="199">
        <f ca="1">IF('2.1 Kraftwerk allgemein'!$F$15&lt;'1.1 Allgemein'!$I$22,
IF(OR(ISNUMBER($D13)=FALSE,$F13=""),"",
IF(AND('2.5 CAPEX'!$L16&lt;&gt;"x",'2.5 CAPEX'!$M16&lt;&gt;"x"),0,
IF($F13=0,0,
IF(V$4&lt;'2.1 Kraftwerk allgemein'!$F$16,0,
IF(V$4='2.1 Kraftwerk allgemein'!$F$16,'2.5 CAPEX'!$J16/$F13,
IF(V$4&lt;'2.1 Kraftwerk allgemein'!$F$16+$F13,
('2.5 CAPEX'!$J16+SUM(OFFSET('2.5 CAPEX'!AA16,0,-MIN(MAX($F13-1-('2.1 Kraftwerk allgemein'!$F$16-'2.1 Kraftwerk allgemein'!$F$15+1),0),COLUMN(M13)-1-('2.1 Kraftwerk allgemein'!$F$16-'2.1 Kraftwerk allgemein'!$F$15+1)),1,MIN(MAX($F13-('2.1 Kraftwerk allgemein'!$F$16-'2.1 Kraftwerk allgemein'!$F$15+1),1),COLUMN(M13)-('2.1 Kraftwerk allgemein'!$F$16-'2.1 Kraftwerk allgemein'!$F$15+1)))))/$F13,
SUM(OFFSET('2.5 CAPEX'!AA16,0,-MIN($F13-1,COLUMN(M13)-1),1,MIN($F13,COLUMN(M13))))/$F13)))))),
IF(OR(ISNUMBER($D13)=FALSE,$F13=""),"",
IF(AND('2.5 CAPEX'!$L16&lt;&gt;"x",'2.5 CAPEX'!$M16&lt;&gt;"x"),0,
IF($F13=0,0,
IF(V$4&lt;'2.1 Kraftwerk allgemein'!$F$16,0,
IF(V$4='2.1 Kraftwerk allgemein'!$F$16,'2.5 CAPEX'!$J16/$F13,
IF(V$4&lt;'2.1 Kraftwerk allgemein'!$F$16+$F13,
('2.5 CAPEX'!$J16+SUM(OFFSET('2.5 CAPEX'!AA16,0,-MIN(MAX($F13-1-('2.1 Kraftwerk allgemein'!$F$16-'1.1 Allgemein'!$I$22+1),0),COLUMN(M13)-1-('2.1 Kraftwerk allgemein'!$F$16-'1.1 Allgemein'!$I$22+1)),1,MIN(MAX($F13-('2.1 Kraftwerk allgemein'!$F$16-'1.1 Allgemein'!$I$22+1),1),COLUMN(M13)-('2.1 Kraftwerk allgemein'!$F$16-'1.1 Allgemein'!$I$22+1)))))/$F13,
SUM(OFFSET('2.5 CAPEX'!AA16,0,-MIN($F13-1,COLUMN(M13)-1),1,MIN($F13,COLUMN(M13))))/$F13)))))))</f>
        <v>0</v>
      </c>
      <c r="W13" s="199">
        <f ca="1">IF('2.1 Kraftwerk allgemein'!$F$15&lt;'1.1 Allgemein'!$I$22,
IF(OR(ISNUMBER($D13)=FALSE,$F13=""),"",
IF(AND('2.5 CAPEX'!$L16&lt;&gt;"x",'2.5 CAPEX'!$M16&lt;&gt;"x"),0,
IF($F13=0,0,
IF(W$4&lt;'2.1 Kraftwerk allgemein'!$F$16,0,
IF(W$4='2.1 Kraftwerk allgemein'!$F$16,'2.5 CAPEX'!$J16/$F13,
IF(W$4&lt;'2.1 Kraftwerk allgemein'!$F$16+$F13,
('2.5 CAPEX'!$J16+SUM(OFFSET('2.5 CAPEX'!AB16,0,-MIN(MAX($F13-1-('2.1 Kraftwerk allgemein'!$F$16-'2.1 Kraftwerk allgemein'!$F$15+1),0),COLUMN(N13)-1-('2.1 Kraftwerk allgemein'!$F$16-'2.1 Kraftwerk allgemein'!$F$15+1)),1,MIN(MAX($F13-('2.1 Kraftwerk allgemein'!$F$16-'2.1 Kraftwerk allgemein'!$F$15+1),1),COLUMN(N13)-('2.1 Kraftwerk allgemein'!$F$16-'2.1 Kraftwerk allgemein'!$F$15+1)))))/$F13,
SUM(OFFSET('2.5 CAPEX'!AB16,0,-MIN($F13-1,COLUMN(N13)-1),1,MIN($F13,COLUMN(N13))))/$F13)))))),
IF(OR(ISNUMBER($D13)=FALSE,$F13=""),"",
IF(AND('2.5 CAPEX'!$L16&lt;&gt;"x",'2.5 CAPEX'!$M16&lt;&gt;"x"),0,
IF($F13=0,0,
IF(W$4&lt;'2.1 Kraftwerk allgemein'!$F$16,0,
IF(W$4='2.1 Kraftwerk allgemein'!$F$16,'2.5 CAPEX'!$J16/$F13,
IF(W$4&lt;'2.1 Kraftwerk allgemein'!$F$16+$F13,
('2.5 CAPEX'!$J16+SUM(OFFSET('2.5 CAPEX'!AB16,0,-MIN(MAX($F13-1-('2.1 Kraftwerk allgemein'!$F$16-'1.1 Allgemein'!$I$22+1),0),COLUMN(N13)-1-('2.1 Kraftwerk allgemein'!$F$16-'1.1 Allgemein'!$I$22+1)),1,MIN(MAX($F13-('2.1 Kraftwerk allgemein'!$F$16-'1.1 Allgemein'!$I$22+1),1),COLUMN(N13)-('2.1 Kraftwerk allgemein'!$F$16-'1.1 Allgemein'!$I$22+1)))))/$F13,
SUM(OFFSET('2.5 CAPEX'!AB16,0,-MIN($F13-1,COLUMN(N13)-1),1,MIN($F13,COLUMN(N13))))/$F13)))))))</f>
        <v>0</v>
      </c>
      <c r="X13" s="199">
        <f ca="1">IF('2.1 Kraftwerk allgemein'!$F$15&lt;'1.1 Allgemein'!$I$22,
IF(OR(ISNUMBER($D13)=FALSE,$F13=""),"",
IF(AND('2.5 CAPEX'!$L16&lt;&gt;"x",'2.5 CAPEX'!$M16&lt;&gt;"x"),0,
IF($F13=0,0,
IF(X$4&lt;'2.1 Kraftwerk allgemein'!$F$16,0,
IF(X$4='2.1 Kraftwerk allgemein'!$F$16,'2.5 CAPEX'!$J16/$F13,
IF(X$4&lt;'2.1 Kraftwerk allgemein'!$F$16+$F13,
('2.5 CAPEX'!$J16+SUM(OFFSET('2.5 CAPEX'!AC16,0,-MIN(MAX($F13-1-('2.1 Kraftwerk allgemein'!$F$16-'2.1 Kraftwerk allgemein'!$F$15+1),0),COLUMN(O13)-1-('2.1 Kraftwerk allgemein'!$F$16-'2.1 Kraftwerk allgemein'!$F$15+1)),1,MIN(MAX($F13-('2.1 Kraftwerk allgemein'!$F$16-'2.1 Kraftwerk allgemein'!$F$15+1),1),COLUMN(O13)-('2.1 Kraftwerk allgemein'!$F$16-'2.1 Kraftwerk allgemein'!$F$15+1)))))/$F13,
SUM(OFFSET('2.5 CAPEX'!AC16,0,-MIN($F13-1,COLUMN(O13)-1),1,MIN($F13,COLUMN(O13))))/$F13)))))),
IF(OR(ISNUMBER($D13)=FALSE,$F13=""),"",
IF(AND('2.5 CAPEX'!$L16&lt;&gt;"x",'2.5 CAPEX'!$M16&lt;&gt;"x"),0,
IF($F13=0,0,
IF(X$4&lt;'2.1 Kraftwerk allgemein'!$F$16,0,
IF(X$4='2.1 Kraftwerk allgemein'!$F$16,'2.5 CAPEX'!$J16/$F13,
IF(X$4&lt;'2.1 Kraftwerk allgemein'!$F$16+$F13,
('2.5 CAPEX'!$J16+SUM(OFFSET('2.5 CAPEX'!AC16,0,-MIN(MAX($F13-1-('2.1 Kraftwerk allgemein'!$F$16-'1.1 Allgemein'!$I$22+1),0),COLUMN(O13)-1-('2.1 Kraftwerk allgemein'!$F$16-'1.1 Allgemein'!$I$22+1)),1,MIN(MAX($F13-('2.1 Kraftwerk allgemein'!$F$16-'1.1 Allgemein'!$I$22+1),1),COLUMN(O13)-('2.1 Kraftwerk allgemein'!$F$16-'1.1 Allgemein'!$I$22+1)))))/$F13,
SUM(OFFSET('2.5 CAPEX'!AC16,0,-MIN($F13-1,COLUMN(O13)-1),1,MIN($F13,COLUMN(O13))))/$F13)))))))</f>
        <v>0</v>
      </c>
      <c r="Y13" s="199">
        <f ca="1">IF('2.1 Kraftwerk allgemein'!$F$15&lt;'1.1 Allgemein'!$I$22,
IF(OR(ISNUMBER($D13)=FALSE,$F13=""),"",
IF(AND('2.5 CAPEX'!$L16&lt;&gt;"x",'2.5 CAPEX'!$M16&lt;&gt;"x"),0,
IF($F13=0,0,
IF(Y$4&lt;'2.1 Kraftwerk allgemein'!$F$16,0,
IF(Y$4='2.1 Kraftwerk allgemein'!$F$16,'2.5 CAPEX'!$J16/$F13,
IF(Y$4&lt;'2.1 Kraftwerk allgemein'!$F$16+$F13,
('2.5 CAPEX'!$J16+SUM(OFFSET('2.5 CAPEX'!AD16,0,-MIN(MAX($F13-1-('2.1 Kraftwerk allgemein'!$F$16-'2.1 Kraftwerk allgemein'!$F$15+1),0),COLUMN(P13)-1-('2.1 Kraftwerk allgemein'!$F$16-'2.1 Kraftwerk allgemein'!$F$15+1)),1,MIN(MAX($F13-('2.1 Kraftwerk allgemein'!$F$16-'2.1 Kraftwerk allgemein'!$F$15+1),1),COLUMN(P13)-('2.1 Kraftwerk allgemein'!$F$16-'2.1 Kraftwerk allgemein'!$F$15+1)))))/$F13,
SUM(OFFSET('2.5 CAPEX'!AD16,0,-MIN($F13-1,COLUMN(P13)-1),1,MIN($F13,COLUMN(P13))))/$F13)))))),
IF(OR(ISNUMBER($D13)=FALSE,$F13=""),"",
IF(AND('2.5 CAPEX'!$L16&lt;&gt;"x",'2.5 CAPEX'!$M16&lt;&gt;"x"),0,
IF($F13=0,0,
IF(Y$4&lt;'2.1 Kraftwerk allgemein'!$F$16,0,
IF(Y$4='2.1 Kraftwerk allgemein'!$F$16,'2.5 CAPEX'!$J16/$F13,
IF(Y$4&lt;'2.1 Kraftwerk allgemein'!$F$16+$F13,
('2.5 CAPEX'!$J16+SUM(OFFSET('2.5 CAPEX'!AD16,0,-MIN(MAX($F13-1-('2.1 Kraftwerk allgemein'!$F$16-'1.1 Allgemein'!$I$22+1),0),COLUMN(P13)-1-('2.1 Kraftwerk allgemein'!$F$16-'1.1 Allgemein'!$I$22+1)),1,MIN(MAX($F13-('2.1 Kraftwerk allgemein'!$F$16-'1.1 Allgemein'!$I$22+1),1),COLUMN(P13)-('2.1 Kraftwerk allgemein'!$F$16-'1.1 Allgemein'!$I$22+1)))))/$F13,
SUM(OFFSET('2.5 CAPEX'!AD16,0,-MIN($F13-1,COLUMN(P13)-1),1,MIN($F13,COLUMN(P13))))/$F13)))))))</f>
        <v>0</v>
      </c>
      <c r="Z13" s="199">
        <f ca="1">IF('2.1 Kraftwerk allgemein'!$F$15&lt;'1.1 Allgemein'!$I$22,
IF(OR(ISNUMBER($D13)=FALSE,$F13=""),"",
IF(AND('2.5 CAPEX'!$L16&lt;&gt;"x",'2.5 CAPEX'!$M16&lt;&gt;"x"),0,
IF($F13=0,0,
IF(Z$4&lt;'2.1 Kraftwerk allgemein'!$F$16,0,
IF(Z$4='2.1 Kraftwerk allgemein'!$F$16,'2.5 CAPEX'!$J16/$F13,
IF(Z$4&lt;'2.1 Kraftwerk allgemein'!$F$16+$F13,
('2.5 CAPEX'!$J16+SUM(OFFSET('2.5 CAPEX'!AE16,0,-MIN(MAX($F13-1-('2.1 Kraftwerk allgemein'!$F$16-'2.1 Kraftwerk allgemein'!$F$15+1),0),COLUMN(Q13)-1-('2.1 Kraftwerk allgemein'!$F$16-'2.1 Kraftwerk allgemein'!$F$15+1)),1,MIN(MAX($F13-('2.1 Kraftwerk allgemein'!$F$16-'2.1 Kraftwerk allgemein'!$F$15+1),1),COLUMN(Q13)-('2.1 Kraftwerk allgemein'!$F$16-'2.1 Kraftwerk allgemein'!$F$15+1)))))/$F13,
SUM(OFFSET('2.5 CAPEX'!AE16,0,-MIN($F13-1,COLUMN(Q13)-1),1,MIN($F13,COLUMN(Q13))))/$F13)))))),
IF(OR(ISNUMBER($D13)=FALSE,$F13=""),"",
IF(AND('2.5 CAPEX'!$L16&lt;&gt;"x",'2.5 CAPEX'!$M16&lt;&gt;"x"),0,
IF($F13=0,0,
IF(Z$4&lt;'2.1 Kraftwerk allgemein'!$F$16,0,
IF(Z$4='2.1 Kraftwerk allgemein'!$F$16,'2.5 CAPEX'!$J16/$F13,
IF(Z$4&lt;'2.1 Kraftwerk allgemein'!$F$16+$F13,
('2.5 CAPEX'!$J16+SUM(OFFSET('2.5 CAPEX'!AE16,0,-MIN(MAX($F13-1-('2.1 Kraftwerk allgemein'!$F$16-'1.1 Allgemein'!$I$22+1),0),COLUMN(Q13)-1-('2.1 Kraftwerk allgemein'!$F$16-'1.1 Allgemein'!$I$22+1)),1,MIN(MAX($F13-('2.1 Kraftwerk allgemein'!$F$16-'1.1 Allgemein'!$I$22+1),1),COLUMN(Q13)-('2.1 Kraftwerk allgemein'!$F$16-'1.1 Allgemein'!$I$22+1)))))/$F13,
SUM(OFFSET('2.5 CAPEX'!AE16,0,-MIN($F13-1,COLUMN(Q13)-1),1,MIN($F13,COLUMN(Q13))))/$F13)))))))</f>
        <v>0</v>
      </c>
      <c r="AA13" s="199">
        <f ca="1">IF('2.1 Kraftwerk allgemein'!$F$15&lt;'1.1 Allgemein'!$I$22,
IF(OR(ISNUMBER($D13)=FALSE,$F13=""),"",
IF(AND('2.5 CAPEX'!$L16&lt;&gt;"x",'2.5 CAPEX'!$M16&lt;&gt;"x"),0,
IF($F13=0,0,
IF(AA$4&lt;'2.1 Kraftwerk allgemein'!$F$16,0,
IF(AA$4='2.1 Kraftwerk allgemein'!$F$16,'2.5 CAPEX'!$J16/$F13,
IF(AA$4&lt;'2.1 Kraftwerk allgemein'!$F$16+$F13,
('2.5 CAPEX'!$J16+SUM(OFFSET('2.5 CAPEX'!AF16,0,-MIN(MAX($F13-1-('2.1 Kraftwerk allgemein'!$F$16-'2.1 Kraftwerk allgemein'!$F$15+1),0),COLUMN(R13)-1-('2.1 Kraftwerk allgemein'!$F$16-'2.1 Kraftwerk allgemein'!$F$15+1)),1,MIN(MAX($F13-('2.1 Kraftwerk allgemein'!$F$16-'2.1 Kraftwerk allgemein'!$F$15+1),1),COLUMN(R13)-('2.1 Kraftwerk allgemein'!$F$16-'2.1 Kraftwerk allgemein'!$F$15+1)))))/$F13,
SUM(OFFSET('2.5 CAPEX'!AF16,0,-MIN($F13-1,COLUMN(R13)-1),1,MIN($F13,COLUMN(R13))))/$F13)))))),
IF(OR(ISNUMBER($D13)=FALSE,$F13=""),"",
IF(AND('2.5 CAPEX'!$L16&lt;&gt;"x",'2.5 CAPEX'!$M16&lt;&gt;"x"),0,
IF($F13=0,0,
IF(AA$4&lt;'2.1 Kraftwerk allgemein'!$F$16,0,
IF(AA$4='2.1 Kraftwerk allgemein'!$F$16,'2.5 CAPEX'!$J16/$F13,
IF(AA$4&lt;'2.1 Kraftwerk allgemein'!$F$16+$F13,
('2.5 CAPEX'!$J16+SUM(OFFSET('2.5 CAPEX'!AF16,0,-MIN(MAX($F13-1-('2.1 Kraftwerk allgemein'!$F$16-'1.1 Allgemein'!$I$22+1),0),COLUMN(R13)-1-('2.1 Kraftwerk allgemein'!$F$16-'1.1 Allgemein'!$I$22+1)),1,MIN(MAX($F13-('2.1 Kraftwerk allgemein'!$F$16-'1.1 Allgemein'!$I$22+1),1),COLUMN(R13)-('2.1 Kraftwerk allgemein'!$F$16-'1.1 Allgemein'!$I$22+1)))))/$F13,
SUM(OFFSET('2.5 CAPEX'!AF16,0,-MIN($F13-1,COLUMN(R13)-1),1,MIN($F13,COLUMN(R13))))/$F13)))))))</f>
        <v>0</v>
      </c>
      <c r="AB13" s="199">
        <f ca="1">IF('2.1 Kraftwerk allgemein'!$F$15&lt;'1.1 Allgemein'!$I$22,
IF(OR(ISNUMBER($D13)=FALSE,$F13=""),"",
IF(AND('2.5 CAPEX'!$L16&lt;&gt;"x",'2.5 CAPEX'!$M16&lt;&gt;"x"),0,
IF($F13=0,0,
IF(AB$4&lt;'2.1 Kraftwerk allgemein'!$F$16,0,
IF(AB$4='2.1 Kraftwerk allgemein'!$F$16,'2.5 CAPEX'!$J16/$F13,
IF(AB$4&lt;'2.1 Kraftwerk allgemein'!$F$16+$F13,
('2.5 CAPEX'!$J16+SUM(OFFSET('2.5 CAPEX'!AG16,0,-MIN(MAX($F13-1-('2.1 Kraftwerk allgemein'!$F$16-'2.1 Kraftwerk allgemein'!$F$15+1),0),COLUMN(S13)-1-('2.1 Kraftwerk allgemein'!$F$16-'2.1 Kraftwerk allgemein'!$F$15+1)),1,MIN(MAX($F13-('2.1 Kraftwerk allgemein'!$F$16-'2.1 Kraftwerk allgemein'!$F$15+1),1),COLUMN(S13)-('2.1 Kraftwerk allgemein'!$F$16-'2.1 Kraftwerk allgemein'!$F$15+1)))))/$F13,
SUM(OFFSET('2.5 CAPEX'!AG16,0,-MIN($F13-1,COLUMN(S13)-1),1,MIN($F13,COLUMN(S13))))/$F13)))))),
IF(OR(ISNUMBER($D13)=FALSE,$F13=""),"",
IF(AND('2.5 CAPEX'!$L16&lt;&gt;"x",'2.5 CAPEX'!$M16&lt;&gt;"x"),0,
IF($F13=0,0,
IF(AB$4&lt;'2.1 Kraftwerk allgemein'!$F$16,0,
IF(AB$4='2.1 Kraftwerk allgemein'!$F$16,'2.5 CAPEX'!$J16/$F13,
IF(AB$4&lt;'2.1 Kraftwerk allgemein'!$F$16+$F13,
('2.5 CAPEX'!$J16+SUM(OFFSET('2.5 CAPEX'!AG16,0,-MIN(MAX($F13-1-('2.1 Kraftwerk allgemein'!$F$16-'1.1 Allgemein'!$I$22+1),0),COLUMN(S13)-1-('2.1 Kraftwerk allgemein'!$F$16-'1.1 Allgemein'!$I$22+1)),1,MIN(MAX($F13-('2.1 Kraftwerk allgemein'!$F$16-'1.1 Allgemein'!$I$22+1),1),COLUMN(S13)-('2.1 Kraftwerk allgemein'!$F$16-'1.1 Allgemein'!$I$22+1)))))/$F13,
SUM(OFFSET('2.5 CAPEX'!AG16,0,-MIN($F13-1,COLUMN(S13)-1),1,MIN($F13,COLUMN(S13))))/$F13)))))))</f>
        <v>0</v>
      </c>
      <c r="AC13" s="199">
        <f ca="1">IF('2.1 Kraftwerk allgemein'!$F$15&lt;'1.1 Allgemein'!$I$22,
IF(OR(ISNUMBER($D13)=FALSE,$F13=""),"",
IF(AND('2.5 CAPEX'!$L16&lt;&gt;"x",'2.5 CAPEX'!$M16&lt;&gt;"x"),0,
IF($F13=0,0,
IF(AC$4&lt;'2.1 Kraftwerk allgemein'!$F$16,0,
IF(AC$4='2.1 Kraftwerk allgemein'!$F$16,'2.5 CAPEX'!$J16/$F13,
IF(AC$4&lt;'2.1 Kraftwerk allgemein'!$F$16+$F13,
('2.5 CAPEX'!$J16+SUM(OFFSET('2.5 CAPEX'!AH16,0,-MIN(MAX($F13-1-('2.1 Kraftwerk allgemein'!$F$16-'2.1 Kraftwerk allgemein'!$F$15+1),0),COLUMN(T13)-1-('2.1 Kraftwerk allgemein'!$F$16-'2.1 Kraftwerk allgemein'!$F$15+1)),1,MIN(MAX($F13-('2.1 Kraftwerk allgemein'!$F$16-'2.1 Kraftwerk allgemein'!$F$15+1),1),COLUMN(T13)-('2.1 Kraftwerk allgemein'!$F$16-'2.1 Kraftwerk allgemein'!$F$15+1)))))/$F13,
SUM(OFFSET('2.5 CAPEX'!AH16,0,-MIN($F13-1,COLUMN(T13)-1),1,MIN($F13,COLUMN(T13))))/$F13)))))),
IF(OR(ISNUMBER($D13)=FALSE,$F13=""),"",
IF(AND('2.5 CAPEX'!$L16&lt;&gt;"x",'2.5 CAPEX'!$M16&lt;&gt;"x"),0,
IF($F13=0,0,
IF(AC$4&lt;'2.1 Kraftwerk allgemein'!$F$16,0,
IF(AC$4='2.1 Kraftwerk allgemein'!$F$16,'2.5 CAPEX'!$J16/$F13,
IF(AC$4&lt;'2.1 Kraftwerk allgemein'!$F$16+$F13,
('2.5 CAPEX'!$J16+SUM(OFFSET('2.5 CAPEX'!AH16,0,-MIN(MAX($F13-1-('2.1 Kraftwerk allgemein'!$F$16-'1.1 Allgemein'!$I$22+1),0),COLUMN(T13)-1-('2.1 Kraftwerk allgemein'!$F$16-'1.1 Allgemein'!$I$22+1)),1,MIN(MAX($F13-('2.1 Kraftwerk allgemein'!$F$16-'1.1 Allgemein'!$I$22+1),1),COLUMN(T13)-('2.1 Kraftwerk allgemein'!$F$16-'1.1 Allgemein'!$I$22+1)))))/$F13,
SUM(OFFSET('2.5 CAPEX'!AH16,0,-MIN($F13-1,COLUMN(T13)-1),1,MIN($F13,COLUMN(T13))))/$F13)))))))</f>
        <v>0</v>
      </c>
      <c r="AD13" s="199">
        <f ca="1">IF('2.1 Kraftwerk allgemein'!$F$15&lt;'1.1 Allgemein'!$I$22,
IF(OR(ISNUMBER($D13)=FALSE,$F13=""),"",
IF(AND('2.5 CAPEX'!$L16&lt;&gt;"x",'2.5 CAPEX'!$M16&lt;&gt;"x"),0,
IF($F13=0,0,
IF(AD$4&lt;'2.1 Kraftwerk allgemein'!$F$16,0,
IF(AD$4='2.1 Kraftwerk allgemein'!$F$16,'2.5 CAPEX'!$J16/$F13,
IF(AD$4&lt;'2.1 Kraftwerk allgemein'!$F$16+$F13,
('2.5 CAPEX'!$J16+SUM(OFFSET('2.5 CAPEX'!AI16,0,-MIN(MAX($F13-1-('2.1 Kraftwerk allgemein'!$F$16-'2.1 Kraftwerk allgemein'!$F$15+1),0),COLUMN(U13)-1-('2.1 Kraftwerk allgemein'!$F$16-'2.1 Kraftwerk allgemein'!$F$15+1)),1,MIN(MAX($F13-('2.1 Kraftwerk allgemein'!$F$16-'2.1 Kraftwerk allgemein'!$F$15+1),1),COLUMN(U13)-('2.1 Kraftwerk allgemein'!$F$16-'2.1 Kraftwerk allgemein'!$F$15+1)))))/$F13,
SUM(OFFSET('2.5 CAPEX'!AI16,0,-MIN($F13-1,COLUMN(U13)-1),1,MIN($F13,COLUMN(U13))))/$F13)))))),
IF(OR(ISNUMBER($D13)=FALSE,$F13=""),"",
IF(AND('2.5 CAPEX'!$L16&lt;&gt;"x",'2.5 CAPEX'!$M16&lt;&gt;"x"),0,
IF($F13=0,0,
IF(AD$4&lt;'2.1 Kraftwerk allgemein'!$F$16,0,
IF(AD$4='2.1 Kraftwerk allgemein'!$F$16,'2.5 CAPEX'!$J16/$F13,
IF(AD$4&lt;'2.1 Kraftwerk allgemein'!$F$16+$F13,
('2.5 CAPEX'!$J16+SUM(OFFSET('2.5 CAPEX'!AI16,0,-MIN(MAX($F13-1-('2.1 Kraftwerk allgemein'!$F$16-'1.1 Allgemein'!$I$22+1),0),COLUMN(U13)-1-('2.1 Kraftwerk allgemein'!$F$16-'1.1 Allgemein'!$I$22+1)),1,MIN(MAX($F13-('2.1 Kraftwerk allgemein'!$F$16-'1.1 Allgemein'!$I$22+1),1),COLUMN(U13)-('2.1 Kraftwerk allgemein'!$F$16-'1.1 Allgemein'!$I$22+1)))))/$F13,
SUM(OFFSET('2.5 CAPEX'!AI16,0,-MIN($F13-1,COLUMN(U13)-1),1,MIN($F13,COLUMN(U13))))/$F13)))))))</f>
        <v>0</v>
      </c>
      <c r="AE13" s="199">
        <f ca="1">IF('2.1 Kraftwerk allgemein'!$F$15&lt;'1.1 Allgemein'!$I$22,
IF(OR(ISNUMBER($D13)=FALSE,$F13=""),"",
IF(AND('2.5 CAPEX'!$L16&lt;&gt;"x",'2.5 CAPEX'!$M16&lt;&gt;"x"),0,
IF($F13=0,0,
IF(AE$4&lt;'2.1 Kraftwerk allgemein'!$F$16,0,
IF(AE$4='2.1 Kraftwerk allgemein'!$F$16,'2.5 CAPEX'!$J16/$F13,
IF(AE$4&lt;'2.1 Kraftwerk allgemein'!$F$16+$F13,
('2.5 CAPEX'!$J16+SUM(OFFSET('2.5 CAPEX'!AJ16,0,-MIN(MAX($F13-1-('2.1 Kraftwerk allgemein'!$F$16-'2.1 Kraftwerk allgemein'!$F$15+1),0),COLUMN(V13)-1-('2.1 Kraftwerk allgemein'!$F$16-'2.1 Kraftwerk allgemein'!$F$15+1)),1,MIN(MAX($F13-('2.1 Kraftwerk allgemein'!$F$16-'2.1 Kraftwerk allgemein'!$F$15+1),1),COLUMN(V13)-('2.1 Kraftwerk allgemein'!$F$16-'2.1 Kraftwerk allgemein'!$F$15+1)))))/$F13,
SUM(OFFSET('2.5 CAPEX'!AJ16,0,-MIN($F13-1,COLUMN(V13)-1),1,MIN($F13,COLUMN(V13))))/$F13)))))),
IF(OR(ISNUMBER($D13)=FALSE,$F13=""),"",
IF(AND('2.5 CAPEX'!$L16&lt;&gt;"x",'2.5 CAPEX'!$M16&lt;&gt;"x"),0,
IF($F13=0,0,
IF(AE$4&lt;'2.1 Kraftwerk allgemein'!$F$16,0,
IF(AE$4='2.1 Kraftwerk allgemein'!$F$16,'2.5 CAPEX'!$J16/$F13,
IF(AE$4&lt;'2.1 Kraftwerk allgemein'!$F$16+$F13,
('2.5 CAPEX'!$J16+SUM(OFFSET('2.5 CAPEX'!AJ16,0,-MIN(MAX($F13-1-('2.1 Kraftwerk allgemein'!$F$16-'1.1 Allgemein'!$I$22+1),0),COLUMN(V13)-1-('2.1 Kraftwerk allgemein'!$F$16-'1.1 Allgemein'!$I$22+1)),1,MIN(MAX($F13-('2.1 Kraftwerk allgemein'!$F$16-'1.1 Allgemein'!$I$22+1),1),COLUMN(V13)-('2.1 Kraftwerk allgemein'!$F$16-'1.1 Allgemein'!$I$22+1)))))/$F13,
SUM(OFFSET('2.5 CAPEX'!AJ16,0,-MIN($F13-1,COLUMN(V13)-1),1,MIN($F13,COLUMN(V13))))/$F13)))))))</f>
        <v>0</v>
      </c>
      <c r="AF13" s="199">
        <f ca="1">IF('2.1 Kraftwerk allgemein'!$F$15&lt;'1.1 Allgemein'!$I$22,
IF(OR(ISNUMBER($D13)=FALSE,$F13=""),"",
IF(AND('2.5 CAPEX'!$L16&lt;&gt;"x",'2.5 CAPEX'!$M16&lt;&gt;"x"),0,
IF($F13=0,0,
IF(AF$4&lt;'2.1 Kraftwerk allgemein'!$F$16,0,
IF(AF$4='2.1 Kraftwerk allgemein'!$F$16,'2.5 CAPEX'!$J16/$F13,
IF(AF$4&lt;'2.1 Kraftwerk allgemein'!$F$16+$F13,
('2.5 CAPEX'!$J16+SUM(OFFSET('2.5 CAPEX'!AK16,0,-MIN(MAX($F13-1-('2.1 Kraftwerk allgemein'!$F$16-'2.1 Kraftwerk allgemein'!$F$15+1),0),COLUMN(W13)-1-('2.1 Kraftwerk allgemein'!$F$16-'2.1 Kraftwerk allgemein'!$F$15+1)),1,MIN(MAX($F13-('2.1 Kraftwerk allgemein'!$F$16-'2.1 Kraftwerk allgemein'!$F$15+1),1),COLUMN(W13)-('2.1 Kraftwerk allgemein'!$F$16-'2.1 Kraftwerk allgemein'!$F$15+1)))))/$F13,
SUM(OFFSET('2.5 CAPEX'!AK16,0,-MIN($F13-1,COLUMN(W13)-1),1,MIN($F13,COLUMN(W13))))/$F13)))))),
IF(OR(ISNUMBER($D13)=FALSE,$F13=""),"",
IF(AND('2.5 CAPEX'!$L16&lt;&gt;"x",'2.5 CAPEX'!$M16&lt;&gt;"x"),0,
IF($F13=0,0,
IF(AF$4&lt;'2.1 Kraftwerk allgemein'!$F$16,0,
IF(AF$4='2.1 Kraftwerk allgemein'!$F$16,'2.5 CAPEX'!$J16/$F13,
IF(AF$4&lt;'2.1 Kraftwerk allgemein'!$F$16+$F13,
('2.5 CAPEX'!$J16+SUM(OFFSET('2.5 CAPEX'!AK16,0,-MIN(MAX($F13-1-('2.1 Kraftwerk allgemein'!$F$16-'1.1 Allgemein'!$I$22+1),0),COLUMN(W13)-1-('2.1 Kraftwerk allgemein'!$F$16-'1.1 Allgemein'!$I$22+1)),1,MIN(MAX($F13-('2.1 Kraftwerk allgemein'!$F$16-'1.1 Allgemein'!$I$22+1),1),COLUMN(W13)-('2.1 Kraftwerk allgemein'!$F$16-'1.1 Allgemein'!$I$22+1)))))/$F13,
SUM(OFFSET('2.5 CAPEX'!AK16,0,-MIN($F13-1,COLUMN(W13)-1),1,MIN($F13,COLUMN(W13))))/$F13)))))))</f>
        <v>0</v>
      </c>
      <c r="AG13" s="199">
        <f ca="1">IF('2.1 Kraftwerk allgemein'!$F$15&lt;'1.1 Allgemein'!$I$22,
IF(OR(ISNUMBER($D13)=FALSE,$F13=""),"",
IF(AND('2.5 CAPEX'!$L16&lt;&gt;"x",'2.5 CAPEX'!$M16&lt;&gt;"x"),0,
IF($F13=0,0,
IF(AG$4&lt;'2.1 Kraftwerk allgemein'!$F$16,0,
IF(AG$4='2.1 Kraftwerk allgemein'!$F$16,'2.5 CAPEX'!$J16/$F13,
IF(AG$4&lt;'2.1 Kraftwerk allgemein'!$F$16+$F13,
('2.5 CAPEX'!$J16+SUM(OFFSET('2.5 CAPEX'!AL16,0,-MIN(MAX($F13-1-('2.1 Kraftwerk allgemein'!$F$16-'2.1 Kraftwerk allgemein'!$F$15+1),0),COLUMN(X13)-1-('2.1 Kraftwerk allgemein'!$F$16-'2.1 Kraftwerk allgemein'!$F$15+1)),1,MIN(MAX($F13-('2.1 Kraftwerk allgemein'!$F$16-'2.1 Kraftwerk allgemein'!$F$15+1),1),COLUMN(X13)-('2.1 Kraftwerk allgemein'!$F$16-'2.1 Kraftwerk allgemein'!$F$15+1)))))/$F13,
SUM(OFFSET('2.5 CAPEX'!AL16,0,-MIN($F13-1,COLUMN(X13)-1),1,MIN($F13,COLUMN(X13))))/$F13)))))),
IF(OR(ISNUMBER($D13)=FALSE,$F13=""),"",
IF(AND('2.5 CAPEX'!$L16&lt;&gt;"x",'2.5 CAPEX'!$M16&lt;&gt;"x"),0,
IF($F13=0,0,
IF(AG$4&lt;'2.1 Kraftwerk allgemein'!$F$16,0,
IF(AG$4='2.1 Kraftwerk allgemein'!$F$16,'2.5 CAPEX'!$J16/$F13,
IF(AG$4&lt;'2.1 Kraftwerk allgemein'!$F$16+$F13,
('2.5 CAPEX'!$J16+SUM(OFFSET('2.5 CAPEX'!AL16,0,-MIN(MAX($F13-1-('2.1 Kraftwerk allgemein'!$F$16-'1.1 Allgemein'!$I$22+1),0),COLUMN(X13)-1-('2.1 Kraftwerk allgemein'!$F$16-'1.1 Allgemein'!$I$22+1)),1,MIN(MAX($F13-('2.1 Kraftwerk allgemein'!$F$16-'1.1 Allgemein'!$I$22+1),1),COLUMN(X13)-('2.1 Kraftwerk allgemein'!$F$16-'1.1 Allgemein'!$I$22+1)))))/$F13,
SUM(OFFSET('2.5 CAPEX'!AL16,0,-MIN($F13-1,COLUMN(X13)-1),1,MIN($F13,COLUMN(X13))))/$F13)))))))</f>
        <v>0</v>
      </c>
      <c r="AH13" s="199">
        <f ca="1">IF('2.1 Kraftwerk allgemein'!$F$15&lt;'1.1 Allgemein'!$I$22,
IF(OR(ISNUMBER($D13)=FALSE,$F13=""),"",
IF(AND('2.5 CAPEX'!$L16&lt;&gt;"x",'2.5 CAPEX'!$M16&lt;&gt;"x"),0,
IF($F13=0,0,
IF(AH$4&lt;'2.1 Kraftwerk allgemein'!$F$16,0,
IF(AH$4='2.1 Kraftwerk allgemein'!$F$16,'2.5 CAPEX'!$J16/$F13,
IF(AH$4&lt;'2.1 Kraftwerk allgemein'!$F$16+$F13,
('2.5 CAPEX'!$J16+SUM(OFFSET('2.5 CAPEX'!AM16,0,-MIN(MAX($F13-1-('2.1 Kraftwerk allgemein'!$F$16-'2.1 Kraftwerk allgemein'!$F$15+1),0),COLUMN(Y13)-1-('2.1 Kraftwerk allgemein'!$F$16-'2.1 Kraftwerk allgemein'!$F$15+1)),1,MIN(MAX($F13-('2.1 Kraftwerk allgemein'!$F$16-'2.1 Kraftwerk allgemein'!$F$15+1),1),COLUMN(Y13)-('2.1 Kraftwerk allgemein'!$F$16-'2.1 Kraftwerk allgemein'!$F$15+1)))))/$F13,
SUM(OFFSET('2.5 CAPEX'!AM16,0,-MIN($F13-1,COLUMN(Y13)-1),1,MIN($F13,COLUMN(Y13))))/$F13)))))),
IF(OR(ISNUMBER($D13)=FALSE,$F13=""),"",
IF(AND('2.5 CAPEX'!$L16&lt;&gt;"x",'2.5 CAPEX'!$M16&lt;&gt;"x"),0,
IF($F13=0,0,
IF(AH$4&lt;'2.1 Kraftwerk allgemein'!$F$16,0,
IF(AH$4='2.1 Kraftwerk allgemein'!$F$16,'2.5 CAPEX'!$J16/$F13,
IF(AH$4&lt;'2.1 Kraftwerk allgemein'!$F$16+$F13,
('2.5 CAPEX'!$J16+SUM(OFFSET('2.5 CAPEX'!AM16,0,-MIN(MAX($F13-1-('2.1 Kraftwerk allgemein'!$F$16-'1.1 Allgemein'!$I$22+1),0),COLUMN(Y13)-1-('2.1 Kraftwerk allgemein'!$F$16-'1.1 Allgemein'!$I$22+1)),1,MIN(MAX($F13-('2.1 Kraftwerk allgemein'!$F$16-'1.1 Allgemein'!$I$22+1),1),COLUMN(Y13)-('2.1 Kraftwerk allgemein'!$F$16-'1.1 Allgemein'!$I$22+1)))))/$F13,
SUM(OFFSET('2.5 CAPEX'!AM16,0,-MIN($F13-1,COLUMN(Y13)-1),1,MIN($F13,COLUMN(Y13))))/$F13)))))))</f>
        <v>0</v>
      </c>
      <c r="AI13" s="199">
        <f ca="1">IF('2.1 Kraftwerk allgemein'!$F$15&lt;'1.1 Allgemein'!$I$22,
IF(OR(ISNUMBER($D13)=FALSE,$F13=""),"",
IF(AND('2.5 CAPEX'!$L16&lt;&gt;"x",'2.5 CAPEX'!$M16&lt;&gt;"x"),0,
IF($F13=0,0,
IF(AI$4&lt;'2.1 Kraftwerk allgemein'!$F$16,0,
IF(AI$4='2.1 Kraftwerk allgemein'!$F$16,'2.5 CAPEX'!$J16/$F13,
IF(AI$4&lt;'2.1 Kraftwerk allgemein'!$F$16+$F13,
('2.5 CAPEX'!$J16+SUM(OFFSET('2.5 CAPEX'!AN16,0,-MIN(MAX($F13-1-('2.1 Kraftwerk allgemein'!$F$16-'2.1 Kraftwerk allgemein'!$F$15+1),0),COLUMN(Z13)-1-('2.1 Kraftwerk allgemein'!$F$16-'2.1 Kraftwerk allgemein'!$F$15+1)),1,MIN(MAX($F13-('2.1 Kraftwerk allgemein'!$F$16-'2.1 Kraftwerk allgemein'!$F$15+1),1),COLUMN(Z13)-('2.1 Kraftwerk allgemein'!$F$16-'2.1 Kraftwerk allgemein'!$F$15+1)))))/$F13,
SUM(OFFSET('2.5 CAPEX'!AN16,0,-MIN($F13-1,COLUMN(Z13)-1),1,MIN($F13,COLUMN(Z13))))/$F13)))))),
IF(OR(ISNUMBER($D13)=FALSE,$F13=""),"",
IF(AND('2.5 CAPEX'!$L16&lt;&gt;"x",'2.5 CAPEX'!$M16&lt;&gt;"x"),0,
IF($F13=0,0,
IF(AI$4&lt;'2.1 Kraftwerk allgemein'!$F$16,0,
IF(AI$4='2.1 Kraftwerk allgemein'!$F$16,'2.5 CAPEX'!$J16/$F13,
IF(AI$4&lt;'2.1 Kraftwerk allgemein'!$F$16+$F13,
('2.5 CAPEX'!$J16+SUM(OFFSET('2.5 CAPEX'!AN16,0,-MIN(MAX($F13-1-('2.1 Kraftwerk allgemein'!$F$16-'1.1 Allgemein'!$I$22+1),0),COLUMN(Z13)-1-('2.1 Kraftwerk allgemein'!$F$16-'1.1 Allgemein'!$I$22+1)),1,MIN(MAX($F13-('2.1 Kraftwerk allgemein'!$F$16-'1.1 Allgemein'!$I$22+1),1),COLUMN(Z13)-('2.1 Kraftwerk allgemein'!$F$16-'1.1 Allgemein'!$I$22+1)))))/$F13,
SUM(OFFSET('2.5 CAPEX'!AN16,0,-MIN($F13-1,COLUMN(Z13)-1),1,MIN($F13,COLUMN(Z13))))/$F13)))))))</f>
        <v>0</v>
      </c>
      <c r="AJ13" s="199">
        <f ca="1">IF('2.1 Kraftwerk allgemein'!$F$15&lt;'1.1 Allgemein'!$I$22,
IF(OR(ISNUMBER($D13)=FALSE,$F13=""),"",
IF(AND('2.5 CAPEX'!$L16&lt;&gt;"x",'2.5 CAPEX'!$M16&lt;&gt;"x"),0,
IF($F13=0,0,
IF(AJ$4&lt;'2.1 Kraftwerk allgemein'!$F$16,0,
IF(AJ$4='2.1 Kraftwerk allgemein'!$F$16,'2.5 CAPEX'!$J16/$F13,
IF(AJ$4&lt;'2.1 Kraftwerk allgemein'!$F$16+$F13,
('2.5 CAPEX'!$J16+SUM(OFFSET('2.5 CAPEX'!AO16,0,-MIN(MAX($F13-1-('2.1 Kraftwerk allgemein'!$F$16-'2.1 Kraftwerk allgemein'!$F$15+1),0),COLUMN(AA13)-1-('2.1 Kraftwerk allgemein'!$F$16-'2.1 Kraftwerk allgemein'!$F$15+1)),1,MIN(MAX($F13-('2.1 Kraftwerk allgemein'!$F$16-'2.1 Kraftwerk allgemein'!$F$15+1),1),COLUMN(AA13)-('2.1 Kraftwerk allgemein'!$F$16-'2.1 Kraftwerk allgemein'!$F$15+1)))))/$F13,
SUM(OFFSET('2.5 CAPEX'!AO16,0,-MIN($F13-1,COLUMN(AA13)-1),1,MIN($F13,COLUMN(AA13))))/$F13)))))),
IF(OR(ISNUMBER($D13)=FALSE,$F13=""),"",
IF(AND('2.5 CAPEX'!$L16&lt;&gt;"x",'2.5 CAPEX'!$M16&lt;&gt;"x"),0,
IF($F13=0,0,
IF(AJ$4&lt;'2.1 Kraftwerk allgemein'!$F$16,0,
IF(AJ$4='2.1 Kraftwerk allgemein'!$F$16,'2.5 CAPEX'!$J16/$F13,
IF(AJ$4&lt;'2.1 Kraftwerk allgemein'!$F$16+$F13,
('2.5 CAPEX'!$J16+SUM(OFFSET('2.5 CAPEX'!AO16,0,-MIN(MAX($F13-1-('2.1 Kraftwerk allgemein'!$F$16-'1.1 Allgemein'!$I$22+1),0),COLUMN(AA13)-1-('2.1 Kraftwerk allgemein'!$F$16-'1.1 Allgemein'!$I$22+1)),1,MIN(MAX($F13-('2.1 Kraftwerk allgemein'!$F$16-'1.1 Allgemein'!$I$22+1),1),COLUMN(AA13)-('2.1 Kraftwerk allgemein'!$F$16-'1.1 Allgemein'!$I$22+1)))))/$F13,
SUM(OFFSET('2.5 CAPEX'!AO16,0,-MIN($F13-1,COLUMN(AA13)-1),1,MIN($F13,COLUMN(AA13))))/$F13)))))))</f>
        <v>0</v>
      </c>
      <c r="AK13" s="199">
        <f ca="1">IF('2.1 Kraftwerk allgemein'!$F$15&lt;'1.1 Allgemein'!$I$22,
IF(OR(ISNUMBER($D13)=FALSE,$F13=""),"",
IF(AND('2.5 CAPEX'!$L16&lt;&gt;"x",'2.5 CAPEX'!$M16&lt;&gt;"x"),0,
IF($F13=0,0,
IF(AK$4&lt;'2.1 Kraftwerk allgemein'!$F$16,0,
IF(AK$4='2.1 Kraftwerk allgemein'!$F$16,'2.5 CAPEX'!$J16/$F13,
IF(AK$4&lt;'2.1 Kraftwerk allgemein'!$F$16+$F13,
('2.5 CAPEX'!$J16+SUM(OFFSET('2.5 CAPEX'!AP16,0,-MIN(MAX($F13-1-('2.1 Kraftwerk allgemein'!$F$16-'2.1 Kraftwerk allgemein'!$F$15+1),0),COLUMN(AB13)-1-('2.1 Kraftwerk allgemein'!$F$16-'2.1 Kraftwerk allgemein'!$F$15+1)),1,MIN(MAX($F13-('2.1 Kraftwerk allgemein'!$F$16-'2.1 Kraftwerk allgemein'!$F$15+1),1),COLUMN(AB13)-('2.1 Kraftwerk allgemein'!$F$16-'2.1 Kraftwerk allgemein'!$F$15+1)))))/$F13,
SUM(OFFSET('2.5 CAPEX'!AP16,0,-MIN($F13-1,COLUMN(AB13)-1),1,MIN($F13,COLUMN(AB13))))/$F13)))))),
IF(OR(ISNUMBER($D13)=FALSE,$F13=""),"",
IF(AND('2.5 CAPEX'!$L16&lt;&gt;"x",'2.5 CAPEX'!$M16&lt;&gt;"x"),0,
IF($F13=0,0,
IF(AK$4&lt;'2.1 Kraftwerk allgemein'!$F$16,0,
IF(AK$4='2.1 Kraftwerk allgemein'!$F$16,'2.5 CAPEX'!$J16/$F13,
IF(AK$4&lt;'2.1 Kraftwerk allgemein'!$F$16+$F13,
('2.5 CAPEX'!$J16+SUM(OFFSET('2.5 CAPEX'!AP16,0,-MIN(MAX($F13-1-('2.1 Kraftwerk allgemein'!$F$16-'1.1 Allgemein'!$I$22+1),0),COLUMN(AB13)-1-('2.1 Kraftwerk allgemein'!$F$16-'1.1 Allgemein'!$I$22+1)),1,MIN(MAX($F13-('2.1 Kraftwerk allgemein'!$F$16-'1.1 Allgemein'!$I$22+1),1),COLUMN(AB13)-('2.1 Kraftwerk allgemein'!$F$16-'1.1 Allgemein'!$I$22+1)))))/$F13,
SUM(OFFSET('2.5 CAPEX'!AP16,0,-MIN($F13-1,COLUMN(AB13)-1),1,MIN($F13,COLUMN(AB13))))/$F13)))))))</f>
        <v>0</v>
      </c>
      <c r="AL13" s="199">
        <f ca="1">IF('2.1 Kraftwerk allgemein'!$F$15&lt;'1.1 Allgemein'!$I$22,
IF(OR(ISNUMBER($D13)=FALSE,$F13=""),"",
IF(AND('2.5 CAPEX'!$L16&lt;&gt;"x",'2.5 CAPEX'!$M16&lt;&gt;"x"),0,
IF($F13=0,0,
IF(AL$4&lt;'2.1 Kraftwerk allgemein'!$F$16,0,
IF(AL$4='2.1 Kraftwerk allgemein'!$F$16,'2.5 CAPEX'!$J16/$F13,
IF(AL$4&lt;'2.1 Kraftwerk allgemein'!$F$16+$F13,
('2.5 CAPEX'!$J16+SUM(OFFSET('2.5 CAPEX'!AQ16,0,-MIN(MAX($F13-1-('2.1 Kraftwerk allgemein'!$F$16-'2.1 Kraftwerk allgemein'!$F$15+1),0),COLUMN(AC13)-1-('2.1 Kraftwerk allgemein'!$F$16-'2.1 Kraftwerk allgemein'!$F$15+1)),1,MIN(MAX($F13-('2.1 Kraftwerk allgemein'!$F$16-'2.1 Kraftwerk allgemein'!$F$15+1),1),COLUMN(AC13)-('2.1 Kraftwerk allgemein'!$F$16-'2.1 Kraftwerk allgemein'!$F$15+1)))))/$F13,
SUM(OFFSET('2.5 CAPEX'!AQ16,0,-MIN($F13-1,COLUMN(AC13)-1),1,MIN($F13,COLUMN(AC13))))/$F13)))))),
IF(OR(ISNUMBER($D13)=FALSE,$F13=""),"",
IF(AND('2.5 CAPEX'!$L16&lt;&gt;"x",'2.5 CAPEX'!$M16&lt;&gt;"x"),0,
IF($F13=0,0,
IF(AL$4&lt;'2.1 Kraftwerk allgemein'!$F$16,0,
IF(AL$4='2.1 Kraftwerk allgemein'!$F$16,'2.5 CAPEX'!$J16/$F13,
IF(AL$4&lt;'2.1 Kraftwerk allgemein'!$F$16+$F13,
('2.5 CAPEX'!$J16+SUM(OFFSET('2.5 CAPEX'!AQ16,0,-MIN(MAX($F13-1-('2.1 Kraftwerk allgemein'!$F$16-'1.1 Allgemein'!$I$22+1),0),COLUMN(AC13)-1-('2.1 Kraftwerk allgemein'!$F$16-'1.1 Allgemein'!$I$22+1)),1,MIN(MAX($F13-('2.1 Kraftwerk allgemein'!$F$16-'1.1 Allgemein'!$I$22+1),1),COLUMN(AC13)-('2.1 Kraftwerk allgemein'!$F$16-'1.1 Allgemein'!$I$22+1)))))/$F13,
SUM(OFFSET('2.5 CAPEX'!AQ16,0,-MIN($F13-1,COLUMN(AC13)-1),1,MIN($F13,COLUMN(AC13))))/$F13)))))))</f>
        <v>0</v>
      </c>
      <c r="AM13" s="199">
        <f ca="1">IF('2.1 Kraftwerk allgemein'!$F$15&lt;'1.1 Allgemein'!$I$22,
IF(OR(ISNUMBER($D13)=FALSE,$F13=""),"",
IF(AND('2.5 CAPEX'!$L16&lt;&gt;"x",'2.5 CAPEX'!$M16&lt;&gt;"x"),0,
IF($F13=0,0,
IF(AM$4&lt;'2.1 Kraftwerk allgemein'!$F$16,0,
IF(AM$4='2.1 Kraftwerk allgemein'!$F$16,'2.5 CAPEX'!$J16/$F13,
IF(AM$4&lt;'2.1 Kraftwerk allgemein'!$F$16+$F13,
('2.5 CAPEX'!$J16+SUM(OFFSET('2.5 CAPEX'!AR16,0,-MIN(MAX($F13-1-('2.1 Kraftwerk allgemein'!$F$16-'2.1 Kraftwerk allgemein'!$F$15+1),0),COLUMN(AD13)-1-('2.1 Kraftwerk allgemein'!$F$16-'2.1 Kraftwerk allgemein'!$F$15+1)),1,MIN(MAX($F13-('2.1 Kraftwerk allgemein'!$F$16-'2.1 Kraftwerk allgemein'!$F$15+1),1),COLUMN(AD13)-('2.1 Kraftwerk allgemein'!$F$16-'2.1 Kraftwerk allgemein'!$F$15+1)))))/$F13,
SUM(OFFSET('2.5 CAPEX'!AR16,0,-MIN($F13-1,COLUMN(AD13)-1),1,MIN($F13,COLUMN(AD13))))/$F13)))))),
IF(OR(ISNUMBER($D13)=FALSE,$F13=""),"",
IF(AND('2.5 CAPEX'!$L16&lt;&gt;"x",'2.5 CAPEX'!$M16&lt;&gt;"x"),0,
IF($F13=0,0,
IF(AM$4&lt;'2.1 Kraftwerk allgemein'!$F$16,0,
IF(AM$4='2.1 Kraftwerk allgemein'!$F$16,'2.5 CAPEX'!$J16/$F13,
IF(AM$4&lt;'2.1 Kraftwerk allgemein'!$F$16+$F13,
('2.5 CAPEX'!$J16+SUM(OFFSET('2.5 CAPEX'!AR16,0,-MIN(MAX($F13-1-('2.1 Kraftwerk allgemein'!$F$16-'1.1 Allgemein'!$I$22+1),0),COLUMN(AD13)-1-('2.1 Kraftwerk allgemein'!$F$16-'1.1 Allgemein'!$I$22+1)),1,MIN(MAX($F13-('2.1 Kraftwerk allgemein'!$F$16-'1.1 Allgemein'!$I$22+1),1),COLUMN(AD13)-('2.1 Kraftwerk allgemein'!$F$16-'1.1 Allgemein'!$I$22+1)))))/$F13,
SUM(OFFSET('2.5 CAPEX'!AR16,0,-MIN($F13-1,COLUMN(AD13)-1),1,MIN($F13,COLUMN(AD13))))/$F13)))))))</f>
        <v>0</v>
      </c>
      <c r="AN13" s="199">
        <f ca="1">IF('2.1 Kraftwerk allgemein'!$F$15&lt;'1.1 Allgemein'!$I$22,
IF(OR(ISNUMBER($D13)=FALSE,$F13=""),"",
IF(AND('2.5 CAPEX'!$L16&lt;&gt;"x",'2.5 CAPEX'!$M16&lt;&gt;"x"),0,
IF($F13=0,0,
IF(AN$4&lt;'2.1 Kraftwerk allgemein'!$F$16,0,
IF(AN$4='2.1 Kraftwerk allgemein'!$F$16,'2.5 CAPEX'!$J16/$F13,
IF(AN$4&lt;'2.1 Kraftwerk allgemein'!$F$16+$F13,
('2.5 CAPEX'!$J16+SUM(OFFSET('2.5 CAPEX'!AS16,0,-MIN(MAX($F13-1-('2.1 Kraftwerk allgemein'!$F$16-'2.1 Kraftwerk allgemein'!$F$15+1),0),COLUMN(AE13)-1-('2.1 Kraftwerk allgemein'!$F$16-'2.1 Kraftwerk allgemein'!$F$15+1)),1,MIN(MAX($F13-('2.1 Kraftwerk allgemein'!$F$16-'2.1 Kraftwerk allgemein'!$F$15+1),1),COLUMN(AE13)-('2.1 Kraftwerk allgemein'!$F$16-'2.1 Kraftwerk allgemein'!$F$15+1)))))/$F13,
SUM(OFFSET('2.5 CAPEX'!AS16,0,-MIN($F13-1,COLUMN(AE13)-1),1,MIN($F13,COLUMN(AE13))))/$F13)))))),
IF(OR(ISNUMBER($D13)=FALSE,$F13=""),"",
IF(AND('2.5 CAPEX'!$L16&lt;&gt;"x",'2.5 CAPEX'!$M16&lt;&gt;"x"),0,
IF($F13=0,0,
IF(AN$4&lt;'2.1 Kraftwerk allgemein'!$F$16,0,
IF(AN$4='2.1 Kraftwerk allgemein'!$F$16,'2.5 CAPEX'!$J16/$F13,
IF(AN$4&lt;'2.1 Kraftwerk allgemein'!$F$16+$F13,
('2.5 CAPEX'!$J16+SUM(OFFSET('2.5 CAPEX'!AS16,0,-MIN(MAX($F13-1-('2.1 Kraftwerk allgemein'!$F$16-'1.1 Allgemein'!$I$22+1),0),COLUMN(AE13)-1-('2.1 Kraftwerk allgemein'!$F$16-'1.1 Allgemein'!$I$22+1)),1,MIN(MAX($F13-('2.1 Kraftwerk allgemein'!$F$16-'1.1 Allgemein'!$I$22+1),1),COLUMN(AE13)-('2.1 Kraftwerk allgemein'!$F$16-'1.1 Allgemein'!$I$22+1)))))/$F13,
SUM(OFFSET('2.5 CAPEX'!AS16,0,-MIN($F13-1,COLUMN(AE13)-1),1,MIN($F13,COLUMN(AE13))))/$F13)))))))</f>
        <v>0</v>
      </c>
      <c r="AO13" s="199">
        <f ca="1">IF('2.1 Kraftwerk allgemein'!$F$15&lt;'1.1 Allgemein'!$I$22,
IF(OR(ISNUMBER($D13)=FALSE,$F13=""),"",
IF(AND('2.5 CAPEX'!$L16&lt;&gt;"x",'2.5 CAPEX'!$M16&lt;&gt;"x"),0,
IF($F13=0,0,
IF(AO$4&lt;'2.1 Kraftwerk allgemein'!$F$16,0,
IF(AO$4='2.1 Kraftwerk allgemein'!$F$16,'2.5 CAPEX'!$J16/$F13,
IF(AO$4&lt;'2.1 Kraftwerk allgemein'!$F$16+$F13,
('2.5 CAPEX'!$J16+SUM(OFFSET('2.5 CAPEX'!AT16,0,-MIN(MAX($F13-1-('2.1 Kraftwerk allgemein'!$F$16-'2.1 Kraftwerk allgemein'!$F$15+1),0),COLUMN(AF13)-1-('2.1 Kraftwerk allgemein'!$F$16-'2.1 Kraftwerk allgemein'!$F$15+1)),1,MIN(MAX($F13-('2.1 Kraftwerk allgemein'!$F$16-'2.1 Kraftwerk allgemein'!$F$15+1),1),COLUMN(AF13)-('2.1 Kraftwerk allgemein'!$F$16-'2.1 Kraftwerk allgemein'!$F$15+1)))))/$F13,
SUM(OFFSET('2.5 CAPEX'!AT16,0,-MIN($F13-1,COLUMN(AF13)-1),1,MIN($F13,COLUMN(AF13))))/$F13)))))),
IF(OR(ISNUMBER($D13)=FALSE,$F13=""),"",
IF(AND('2.5 CAPEX'!$L16&lt;&gt;"x",'2.5 CAPEX'!$M16&lt;&gt;"x"),0,
IF($F13=0,0,
IF(AO$4&lt;'2.1 Kraftwerk allgemein'!$F$16,0,
IF(AO$4='2.1 Kraftwerk allgemein'!$F$16,'2.5 CAPEX'!$J16/$F13,
IF(AO$4&lt;'2.1 Kraftwerk allgemein'!$F$16+$F13,
('2.5 CAPEX'!$J16+SUM(OFFSET('2.5 CAPEX'!AT16,0,-MIN(MAX($F13-1-('2.1 Kraftwerk allgemein'!$F$16-'1.1 Allgemein'!$I$22+1),0),COLUMN(AF13)-1-('2.1 Kraftwerk allgemein'!$F$16-'1.1 Allgemein'!$I$22+1)),1,MIN(MAX($F13-('2.1 Kraftwerk allgemein'!$F$16-'1.1 Allgemein'!$I$22+1),1),COLUMN(AF13)-('2.1 Kraftwerk allgemein'!$F$16-'1.1 Allgemein'!$I$22+1)))))/$F13,
SUM(OFFSET('2.5 CAPEX'!AT16,0,-MIN($F13-1,COLUMN(AF13)-1),1,MIN($F13,COLUMN(AF13))))/$F13)))))))</f>
        <v>0</v>
      </c>
      <c r="AP13" s="199">
        <f ca="1">IF('2.1 Kraftwerk allgemein'!$F$15&lt;'1.1 Allgemein'!$I$22,
IF(OR(ISNUMBER($D13)=FALSE,$F13=""),"",
IF(AND('2.5 CAPEX'!$L16&lt;&gt;"x",'2.5 CAPEX'!$M16&lt;&gt;"x"),0,
IF($F13=0,0,
IF(AP$4&lt;'2.1 Kraftwerk allgemein'!$F$16,0,
IF(AP$4='2.1 Kraftwerk allgemein'!$F$16,'2.5 CAPEX'!$J16/$F13,
IF(AP$4&lt;'2.1 Kraftwerk allgemein'!$F$16+$F13,
('2.5 CAPEX'!$J16+SUM(OFFSET('2.5 CAPEX'!AU16,0,-MIN(MAX($F13-1-('2.1 Kraftwerk allgemein'!$F$16-'2.1 Kraftwerk allgemein'!$F$15+1),0),COLUMN(AG13)-1-('2.1 Kraftwerk allgemein'!$F$16-'2.1 Kraftwerk allgemein'!$F$15+1)),1,MIN(MAX($F13-('2.1 Kraftwerk allgemein'!$F$16-'2.1 Kraftwerk allgemein'!$F$15+1),1),COLUMN(AG13)-('2.1 Kraftwerk allgemein'!$F$16-'2.1 Kraftwerk allgemein'!$F$15+1)))))/$F13,
SUM(OFFSET('2.5 CAPEX'!AU16,0,-MIN($F13-1,COLUMN(AG13)-1),1,MIN($F13,COLUMN(AG13))))/$F13)))))),
IF(OR(ISNUMBER($D13)=FALSE,$F13=""),"",
IF(AND('2.5 CAPEX'!$L16&lt;&gt;"x",'2.5 CAPEX'!$M16&lt;&gt;"x"),0,
IF($F13=0,0,
IF(AP$4&lt;'2.1 Kraftwerk allgemein'!$F$16,0,
IF(AP$4='2.1 Kraftwerk allgemein'!$F$16,'2.5 CAPEX'!$J16/$F13,
IF(AP$4&lt;'2.1 Kraftwerk allgemein'!$F$16+$F13,
('2.5 CAPEX'!$J16+SUM(OFFSET('2.5 CAPEX'!AU16,0,-MIN(MAX($F13-1-('2.1 Kraftwerk allgemein'!$F$16-'1.1 Allgemein'!$I$22+1),0),COLUMN(AG13)-1-('2.1 Kraftwerk allgemein'!$F$16-'1.1 Allgemein'!$I$22+1)),1,MIN(MAX($F13-('2.1 Kraftwerk allgemein'!$F$16-'1.1 Allgemein'!$I$22+1),1),COLUMN(AG13)-('2.1 Kraftwerk allgemein'!$F$16-'1.1 Allgemein'!$I$22+1)))))/$F13,
SUM(OFFSET('2.5 CAPEX'!AU16,0,-MIN($F13-1,COLUMN(AG13)-1),1,MIN($F13,COLUMN(AG13))))/$F13)))))))</f>
        <v>0</v>
      </c>
      <c r="AQ13" s="199">
        <f ca="1">IF('2.1 Kraftwerk allgemein'!$F$15&lt;'1.1 Allgemein'!$I$22,
IF(OR(ISNUMBER($D13)=FALSE,$F13=""),"",
IF(AND('2.5 CAPEX'!$L16&lt;&gt;"x",'2.5 CAPEX'!$M16&lt;&gt;"x"),0,
IF($F13=0,0,
IF(AQ$4&lt;'2.1 Kraftwerk allgemein'!$F$16,0,
IF(AQ$4='2.1 Kraftwerk allgemein'!$F$16,'2.5 CAPEX'!$J16/$F13,
IF(AQ$4&lt;'2.1 Kraftwerk allgemein'!$F$16+$F13,
('2.5 CAPEX'!$J16+SUM(OFFSET('2.5 CAPEX'!AV16,0,-MIN(MAX($F13-1-('2.1 Kraftwerk allgemein'!$F$16-'2.1 Kraftwerk allgemein'!$F$15+1),0),COLUMN(AH13)-1-('2.1 Kraftwerk allgemein'!$F$16-'2.1 Kraftwerk allgemein'!$F$15+1)),1,MIN(MAX($F13-('2.1 Kraftwerk allgemein'!$F$16-'2.1 Kraftwerk allgemein'!$F$15+1),1),COLUMN(AH13)-('2.1 Kraftwerk allgemein'!$F$16-'2.1 Kraftwerk allgemein'!$F$15+1)))))/$F13,
SUM(OFFSET('2.5 CAPEX'!AV16,0,-MIN($F13-1,COLUMN(AH13)-1),1,MIN($F13,COLUMN(AH13))))/$F13)))))),
IF(OR(ISNUMBER($D13)=FALSE,$F13=""),"",
IF(AND('2.5 CAPEX'!$L16&lt;&gt;"x",'2.5 CAPEX'!$M16&lt;&gt;"x"),0,
IF($F13=0,0,
IF(AQ$4&lt;'2.1 Kraftwerk allgemein'!$F$16,0,
IF(AQ$4='2.1 Kraftwerk allgemein'!$F$16,'2.5 CAPEX'!$J16/$F13,
IF(AQ$4&lt;'2.1 Kraftwerk allgemein'!$F$16+$F13,
('2.5 CAPEX'!$J16+SUM(OFFSET('2.5 CAPEX'!AV16,0,-MIN(MAX($F13-1-('2.1 Kraftwerk allgemein'!$F$16-'1.1 Allgemein'!$I$22+1),0),COLUMN(AH13)-1-('2.1 Kraftwerk allgemein'!$F$16-'1.1 Allgemein'!$I$22+1)),1,MIN(MAX($F13-('2.1 Kraftwerk allgemein'!$F$16-'1.1 Allgemein'!$I$22+1),1),COLUMN(AH13)-('2.1 Kraftwerk allgemein'!$F$16-'1.1 Allgemein'!$I$22+1)))))/$F13,
SUM(OFFSET('2.5 CAPEX'!AV16,0,-MIN($F13-1,COLUMN(AH13)-1),1,MIN($F13,COLUMN(AH13))))/$F13)))))))</f>
        <v>0</v>
      </c>
      <c r="AR13" s="199">
        <f ca="1">IF('2.1 Kraftwerk allgemein'!$F$15&lt;'1.1 Allgemein'!$I$22,
IF(OR(ISNUMBER($D13)=FALSE,$F13=""),"",
IF(AND('2.5 CAPEX'!$L16&lt;&gt;"x",'2.5 CAPEX'!$M16&lt;&gt;"x"),0,
IF($F13=0,0,
IF(AR$4&lt;'2.1 Kraftwerk allgemein'!$F$16,0,
IF(AR$4='2.1 Kraftwerk allgemein'!$F$16,'2.5 CAPEX'!$J16/$F13,
IF(AR$4&lt;'2.1 Kraftwerk allgemein'!$F$16+$F13,
('2.5 CAPEX'!$J16+SUM(OFFSET('2.5 CAPEX'!AW16,0,-MIN(MAX($F13-1-('2.1 Kraftwerk allgemein'!$F$16-'2.1 Kraftwerk allgemein'!$F$15+1),0),COLUMN(AI13)-1-('2.1 Kraftwerk allgemein'!$F$16-'2.1 Kraftwerk allgemein'!$F$15+1)),1,MIN(MAX($F13-('2.1 Kraftwerk allgemein'!$F$16-'2.1 Kraftwerk allgemein'!$F$15+1),1),COLUMN(AI13)-('2.1 Kraftwerk allgemein'!$F$16-'2.1 Kraftwerk allgemein'!$F$15+1)))))/$F13,
SUM(OFFSET('2.5 CAPEX'!AW16,0,-MIN($F13-1,COLUMN(AI13)-1),1,MIN($F13,COLUMN(AI13))))/$F13)))))),
IF(OR(ISNUMBER($D13)=FALSE,$F13=""),"",
IF(AND('2.5 CAPEX'!$L16&lt;&gt;"x",'2.5 CAPEX'!$M16&lt;&gt;"x"),0,
IF($F13=0,0,
IF(AR$4&lt;'2.1 Kraftwerk allgemein'!$F$16,0,
IF(AR$4='2.1 Kraftwerk allgemein'!$F$16,'2.5 CAPEX'!$J16/$F13,
IF(AR$4&lt;'2.1 Kraftwerk allgemein'!$F$16+$F13,
('2.5 CAPEX'!$J16+SUM(OFFSET('2.5 CAPEX'!AW16,0,-MIN(MAX($F13-1-('2.1 Kraftwerk allgemein'!$F$16-'1.1 Allgemein'!$I$22+1),0),COLUMN(AI13)-1-('2.1 Kraftwerk allgemein'!$F$16-'1.1 Allgemein'!$I$22+1)),1,MIN(MAX($F13-('2.1 Kraftwerk allgemein'!$F$16-'1.1 Allgemein'!$I$22+1),1),COLUMN(AI13)-('2.1 Kraftwerk allgemein'!$F$16-'1.1 Allgemein'!$I$22+1)))))/$F13,
SUM(OFFSET('2.5 CAPEX'!AW16,0,-MIN($F13-1,COLUMN(AI13)-1),1,MIN($F13,COLUMN(AI13))))/$F13)))))))</f>
        <v>0</v>
      </c>
      <c r="AS13" s="199">
        <f ca="1">IF('2.1 Kraftwerk allgemein'!$F$15&lt;'1.1 Allgemein'!$I$22,
IF(OR(ISNUMBER($D13)=FALSE,$F13=""),"",
IF(AND('2.5 CAPEX'!$L16&lt;&gt;"x",'2.5 CAPEX'!$M16&lt;&gt;"x"),0,
IF($F13=0,0,
IF(AS$4&lt;'2.1 Kraftwerk allgemein'!$F$16,0,
IF(AS$4='2.1 Kraftwerk allgemein'!$F$16,'2.5 CAPEX'!$J16/$F13,
IF(AS$4&lt;'2.1 Kraftwerk allgemein'!$F$16+$F13,
('2.5 CAPEX'!$J16+SUM(OFFSET('2.5 CAPEX'!AX16,0,-MIN(MAX($F13-1-('2.1 Kraftwerk allgemein'!$F$16-'2.1 Kraftwerk allgemein'!$F$15+1),0),COLUMN(AJ13)-1-('2.1 Kraftwerk allgemein'!$F$16-'2.1 Kraftwerk allgemein'!$F$15+1)),1,MIN(MAX($F13-('2.1 Kraftwerk allgemein'!$F$16-'2.1 Kraftwerk allgemein'!$F$15+1),1),COLUMN(AJ13)-('2.1 Kraftwerk allgemein'!$F$16-'2.1 Kraftwerk allgemein'!$F$15+1)))))/$F13,
SUM(OFFSET('2.5 CAPEX'!AX16,0,-MIN($F13-1,COLUMN(AJ13)-1),1,MIN($F13,COLUMN(AJ13))))/$F13)))))),
IF(OR(ISNUMBER($D13)=FALSE,$F13=""),"",
IF(AND('2.5 CAPEX'!$L16&lt;&gt;"x",'2.5 CAPEX'!$M16&lt;&gt;"x"),0,
IF($F13=0,0,
IF(AS$4&lt;'2.1 Kraftwerk allgemein'!$F$16,0,
IF(AS$4='2.1 Kraftwerk allgemein'!$F$16,'2.5 CAPEX'!$J16/$F13,
IF(AS$4&lt;'2.1 Kraftwerk allgemein'!$F$16+$F13,
('2.5 CAPEX'!$J16+SUM(OFFSET('2.5 CAPEX'!AX16,0,-MIN(MAX($F13-1-('2.1 Kraftwerk allgemein'!$F$16-'1.1 Allgemein'!$I$22+1),0),COLUMN(AJ13)-1-('2.1 Kraftwerk allgemein'!$F$16-'1.1 Allgemein'!$I$22+1)),1,MIN(MAX($F13-('2.1 Kraftwerk allgemein'!$F$16-'1.1 Allgemein'!$I$22+1),1),COLUMN(AJ13)-('2.1 Kraftwerk allgemein'!$F$16-'1.1 Allgemein'!$I$22+1)))))/$F13,
SUM(OFFSET('2.5 CAPEX'!AX16,0,-MIN($F13-1,COLUMN(AJ13)-1),1,MIN($F13,COLUMN(AJ13))))/$F13)))))))</f>
        <v>0</v>
      </c>
      <c r="AT13" s="199">
        <f ca="1">IF('2.1 Kraftwerk allgemein'!$F$15&lt;'1.1 Allgemein'!$I$22,
IF(OR(ISNUMBER($D13)=FALSE,$F13=""),"",
IF(AND('2.5 CAPEX'!$L16&lt;&gt;"x",'2.5 CAPEX'!$M16&lt;&gt;"x"),0,
IF($F13=0,0,
IF(AT$4&lt;'2.1 Kraftwerk allgemein'!$F$16,0,
IF(AT$4='2.1 Kraftwerk allgemein'!$F$16,'2.5 CAPEX'!$J16/$F13,
IF(AT$4&lt;'2.1 Kraftwerk allgemein'!$F$16+$F13,
('2.5 CAPEX'!$J16+SUM(OFFSET('2.5 CAPEX'!AY16,0,-MIN(MAX($F13-1-('2.1 Kraftwerk allgemein'!$F$16-'2.1 Kraftwerk allgemein'!$F$15+1),0),COLUMN(AK13)-1-('2.1 Kraftwerk allgemein'!$F$16-'2.1 Kraftwerk allgemein'!$F$15+1)),1,MIN(MAX($F13-('2.1 Kraftwerk allgemein'!$F$16-'2.1 Kraftwerk allgemein'!$F$15+1),1),COLUMN(AK13)-('2.1 Kraftwerk allgemein'!$F$16-'2.1 Kraftwerk allgemein'!$F$15+1)))))/$F13,
SUM(OFFSET('2.5 CAPEX'!AY16,0,-MIN($F13-1,COLUMN(AK13)-1),1,MIN($F13,COLUMN(AK13))))/$F13)))))),
IF(OR(ISNUMBER($D13)=FALSE,$F13=""),"",
IF(AND('2.5 CAPEX'!$L16&lt;&gt;"x",'2.5 CAPEX'!$M16&lt;&gt;"x"),0,
IF($F13=0,0,
IF(AT$4&lt;'2.1 Kraftwerk allgemein'!$F$16,0,
IF(AT$4='2.1 Kraftwerk allgemein'!$F$16,'2.5 CAPEX'!$J16/$F13,
IF(AT$4&lt;'2.1 Kraftwerk allgemein'!$F$16+$F13,
('2.5 CAPEX'!$J16+SUM(OFFSET('2.5 CAPEX'!AY16,0,-MIN(MAX($F13-1-('2.1 Kraftwerk allgemein'!$F$16-'1.1 Allgemein'!$I$22+1),0),COLUMN(AK13)-1-('2.1 Kraftwerk allgemein'!$F$16-'1.1 Allgemein'!$I$22+1)),1,MIN(MAX($F13-('2.1 Kraftwerk allgemein'!$F$16-'1.1 Allgemein'!$I$22+1),1),COLUMN(AK13)-('2.1 Kraftwerk allgemein'!$F$16-'1.1 Allgemein'!$I$22+1)))))/$F13,
SUM(OFFSET('2.5 CAPEX'!AY16,0,-MIN($F13-1,COLUMN(AK13)-1),1,MIN($F13,COLUMN(AK13))))/$F13)))))))</f>
        <v>0</v>
      </c>
      <c r="AU13" s="199">
        <f ca="1">IF('2.1 Kraftwerk allgemein'!$F$15&lt;'1.1 Allgemein'!$I$22,
IF(OR(ISNUMBER($D13)=FALSE,$F13=""),"",
IF(AND('2.5 CAPEX'!$L16&lt;&gt;"x",'2.5 CAPEX'!$M16&lt;&gt;"x"),0,
IF($F13=0,0,
IF(AU$4&lt;'2.1 Kraftwerk allgemein'!$F$16,0,
IF(AU$4='2.1 Kraftwerk allgemein'!$F$16,'2.5 CAPEX'!$J16/$F13,
IF(AU$4&lt;'2.1 Kraftwerk allgemein'!$F$16+$F13,
('2.5 CAPEX'!$J16+SUM(OFFSET('2.5 CAPEX'!AZ16,0,-MIN(MAX($F13-1-('2.1 Kraftwerk allgemein'!$F$16-'2.1 Kraftwerk allgemein'!$F$15+1),0),COLUMN(AL13)-1-('2.1 Kraftwerk allgemein'!$F$16-'2.1 Kraftwerk allgemein'!$F$15+1)),1,MIN(MAX($F13-('2.1 Kraftwerk allgemein'!$F$16-'2.1 Kraftwerk allgemein'!$F$15+1),1),COLUMN(AL13)-('2.1 Kraftwerk allgemein'!$F$16-'2.1 Kraftwerk allgemein'!$F$15+1)))))/$F13,
SUM(OFFSET('2.5 CAPEX'!AZ16,0,-MIN($F13-1,COLUMN(AL13)-1),1,MIN($F13,COLUMN(AL13))))/$F13)))))),
IF(OR(ISNUMBER($D13)=FALSE,$F13=""),"",
IF(AND('2.5 CAPEX'!$L16&lt;&gt;"x",'2.5 CAPEX'!$M16&lt;&gt;"x"),0,
IF($F13=0,0,
IF(AU$4&lt;'2.1 Kraftwerk allgemein'!$F$16,0,
IF(AU$4='2.1 Kraftwerk allgemein'!$F$16,'2.5 CAPEX'!$J16/$F13,
IF(AU$4&lt;'2.1 Kraftwerk allgemein'!$F$16+$F13,
('2.5 CAPEX'!$J16+SUM(OFFSET('2.5 CAPEX'!AZ16,0,-MIN(MAX($F13-1-('2.1 Kraftwerk allgemein'!$F$16-'1.1 Allgemein'!$I$22+1),0),COLUMN(AL13)-1-('2.1 Kraftwerk allgemein'!$F$16-'1.1 Allgemein'!$I$22+1)),1,MIN(MAX($F13-('2.1 Kraftwerk allgemein'!$F$16-'1.1 Allgemein'!$I$22+1),1),COLUMN(AL13)-('2.1 Kraftwerk allgemein'!$F$16-'1.1 Allgemein'!$I$22+1)))))/$F13,
SUM(OFFSET('2.5 CAPEX'!AZ16,0,-MIN($F13-1,COLUMN(AL13)-1),1,MIN($F13,COLUMN(AL13))))/$F13)))))))</f>
        <v>0</v>
      </c>
      <c r="AV13" s="199">
        <f ca="1">IF('2.1 Kraftwerk allgemein'!$F$15&lt;'1.1 Allgemein'!$I$22,
IF(OR(ISNUMBER($D13)=FALSE,$F13=""),"",
IF(AND('2.5 CAPEX'!$L16&lt;&gt;"x",'2.5 CAPEX'!$M16&lt;&gt;"x"),0,
IF($F13=0,0,
IF(AV$4&lt;'2.1 Kraftwerk allgemein'!$F$16,0,
IF(AV$4='2.1 Kraftwerk allgemein'!$F$16,'2.5 CAPEX'!$J16/$F13,
IF(AV$4&lt;'2.1 Kraftwerk allgemein'!$F$16+$F13,
('2.5 CAPEX'!$J16+SUM(OFFSET('2.5 CAPEX'!BA16,0,-MIN(MAX($F13-1-('2.1 Kraftwerk allgemein'!$F$16-'2.1 Kraftwerk allgemein'!$F$15+1),0),COLUMN(AM13)-1-('2.1 Kraftwerk allgemein'!$F$16-'2.1 Kraftwerk allgemein'!$F$15+1)),1,MIN(MAX($F13-('2.1 Kraftwerk allgemein'!$F$16-'2.1 Kraftwerk allgemein'!$F$15+1),1),COLUMN(AM13)-('2.1 Kraftwerk allgemein'!$F$16-'2.1 Kraftwerk allgemein'!$F$15+1)))))/$F13,
SUM(OFFSET('2.5 CAPEX'!BA16,0,-MIN($F13-1,COLUMN(AM13)-1),1,MIN($F13,COLUMN(AM13))))/$F13)))))),
IF(OR(ISNUMBER($D13)=FALSE,$F13=""),"",
IF(AND('2.5 CAPEX'!$L16&lt;&gt;"x",'2.5 CAPEX'!$M16&lt;&gt;"x"),0,
IF($F13=0,0,
IF(AV$4&lt;'2.1 Kraftwerk allgemein'!$F$16,0,
IF(AV$4='2.1 Kraftwerk allgemein'!$F$16,'2.5 CAPEX'!$J16/$F13,
IF(AV$4&lt;'2.1 Kraftwerk allgemein'!$F$16+$F13,
('2.5 CAPEX'!$J16+SUM(OFFSET('2.5 CAPEX'!BA16,0,-MIN(MAX($F13-1-('2.1 Kraftwerk allgemein'!$F$16-'1.1 Allgemein'!$I$22+1),0),COLUMN(AM13)-1-('2.1 Kraftwerk allgemein'!$F$16-'1.1 Allgemein'!$I$22+1)),1,MIN(MAX($F13-('2.1 Kraftwerk allgemein'!$F$16-'1.1 Allgemein'!$I$22+1),1),COLUMN(AM13)-('2.1 Kraftwerk allgemein'!$F$16-'1.1 Allgemein'!$I$22+1)))))/$F13,
SUM(OFFSET('2.5 CAPEX'!BA16,0,-MIN($F13-1,COLUMN(AM13)-1),1,MIN($F13,COLUMN(AM13))))/$F13)))))))</f>
        <v>0</v>
      </c>
      <c r="AW13" s="199">
        <f ca="1">IF('2.1 Kraftwerk allgemein'!$F$15&lt;'1.1 Allgemein'!$I$22,
IF(OR(ISNUMBER($D13)=FALSE,$F13=""),"",
IF(AND('2.5 CAPEX'!$L16&lt;&gt;"x",'2.5 CAPEX'!$M16&lt;&gt;"x"),0,
IF($F13=0,0,
IF(AW$4&lt;'2.1 Kraftwerk allgemein'!$F$16,0,
IF(AW$4='2.1 Kraftwerk allgemein'!$F$16,'2.5 CAPEX'!$J16/$F13,
IF(AW$4&lt;'2.1 Kraftwerk allgemein'!$F$16+$F13,
('2.5 CAPEX'!$J16+SUM(OFFSET('2.5 CAPEX'!BB16,0,-MIN(MAX($F13-1-('2.1 Kraftwerk allgemein'!$F$16-'2.1 Kraftwerk allgemein'!$F$15+1),0),COLUMN(AN13)-1-('2.1 Kraftwerk allgemein'!$F$16-'2.1 Kraftwerk allgemein'!$F$15+1)),1,MIN(MAX($F13-('2.1 Kraftwerk allgemein'!$F$16-'2.1 Kraftwerk allgemein'!$F$15+1),1),COLUMN(AN13)-('2.1 Kraftwerk allgemein'!$F$16-'2.1 Kraftwerk allgemein'!$F$15+1)))))/$F13,
SUM(OFFSET('2.5 CAPEX'!BB16,0,-MIN($F13-1,COLUMN(AN13)-1),1,MIN($F13,COLUMN(AN13))))/$F13)))))),
IF(OR(ISNUMBER($D13)=FALSE,$F13=""),"",
IF(AND('2.5 CAPEX'!$L16&lt;&gt;"x",'2.5 CAPEX'!$M16&lt;&gt;"x"),0,
IF($F13=0,0,
IF(AW$4&lt;'2.1 Kraftwerk allgemein'!$F$16,0,
IF(AW$4='2.1 Kraftwerk allgemein'!$F$16,'2.5 CAPEX'!$J16/$F13,
IF(AW$4&lt;'2.1 Kraftwerk allgemein'!$F$16+$F13,
('2.5 CAPEX'!$J16+SUM(OFFSET('2.5 CAPEX'!BB16,0,-MIN(MAX($F13-1-('2.1 Kraftwerk allgemein'!$F$16-'1.1 Allgemein'!$I$22+1),0),COLUMN(AN13)-1-('2.1 Kraftwerk allgemein'!$F$16-'1.1 Allgemein'!$I$22+1)),1,MIN(MAX($F13-('2.1 Kraftwerk allgemein'!$F$16-'1.1 Allgemein'!$I$22+1),1),COLUMN(AN13)-('2.1 Kraftwerk allgemein'!$F$16-'1.1 Allgemein'!$I$22+1)))))/$F13,
SUM(OFFSET('2.5 CAPEX'!BB16,0,-MIN($F13-1,COLUMN(AN13)-1),1,MIN($F13,COLUMN(AN13))))/$F13)))))))</f>
        <v>0</v>
      </c>
      <c r="AX13" s="199">
        <f ca="1">IF('2.1 Kraftwerk allgemein'!$F$15&lt;'1.1 Allgemein'!$I$22,
IF(OR(ISNUMBER($D13)=FALSE,$F13=""),"",
IF(AND('2.5 CAPEX'!$L16&lt;&gt;"x",'2.5 CAPEX'!$M16&lt;&gt;"x"),0,
IF($F13=0,0,
IF(AX$4&lt;'2.1 Kraftwerk allgemein'!$F$16,0,
IF(AX$4='2.1 Kraftwerk allgemein'!$F$16,'2.5 CAPEX'!$J16/$F13,
IF(AX$4&lt;'2.1 Kraftwerk allgemein'!$F$16+$F13,
('2.5 CAPEX'!$J16+SUM(OFFSET('2.5 CAPEX'!BC16,0,-MIN(MAX($F13-1-('2.1 Kraftwerk allgemein'!$F$16-'2.1 Kraftwerk allgemein'!$F$15+1),0),COLUMN(AO13)-1-('2.1 Kraftwerk allgemein'!$F$16-'2.1 Kraftwerk allgemein'!$F$15+1)),1,MIN(MAX($F13-('2.1 Kraftwerk allgemein'!$F$16-'2.1 Kraftwerk allgemein'!$F$15+1),1),COLUMN(AO13)-('2.1 Kraftwerk allgemein'!$F$16-'2.1 Kraftwerk allgemein'!$F$15+1)))))/$F13,
SUM(OFFSET('2.5 CAPEX'!BC16,0,-MIN($F13-1,COLUMN(AO13)-1),1,MIN($F13,COLUMN(AO13))))/$F13)))))),
IF(OR(ISNUMBER($D13)=FALSE,$F13=""),"",
IF(AND('2.5 CAPEX'!$L16&lt;&gt;"x",'2.5 CAPEX'!$M16&lt;&gt;"x"),0,
IF($F13=0,0,
IF(AX$4&lt;'2.1 Kraftwerk allgemein'!$F$16,0,
IF(AX$4='2.1 Kraftwerk allgemein'!$F$16,'2.5 CAPEX'!$J16/$F13,
IF(AX$4&lt;'2.1 Kraftwerk allgemein'!$F$16+$F13,
('2.5 CAPEX'!$J16+SUM(OFFSET('2.5 CAPEX'!BC16,0,-MIN(MAX($F13-1-('2.1 Kraftwerk allgemein'!$F$16-'1.1 Allgemein'!$I$22+1),0),COLUMN(AO13)-1-('2.1 Kraftwerk allgemein'!$F$16-'1.1 Allgemein'!$I$22+1)),1,MIN(MAX($F13-('2.1 Kraftwerk allgemein'!$F$16-'1.1 Allgemein'!$I$22+1),1),COLUMN(AO13)-('2.1 Kraftwerk allgemein'!$F$16-'1.1 Allgemein'!$I$22+1)))))/$F13,
SUM(OFFSET('2.5 CAPEX'!BC16,0,-MIN($F13-1,COLUMN(AO13)-1),1,MIN($F13,COLUMN(AO13))))/$F13)))))))</f>
        <v>0</v>
      </c>
      <c r="AY13" s="199">
        <f ca="1">IF('2.1 Kraftwerk allgemein'!$F$15&lt;'1.1 Allgemein'!$I$22,
IF(OR(ISNUMBER($D13)=FALSE,$F13=""),"",
IF(AND('2.5 CAPEX'!$L16&lt;&gt;"x",'2.5 CAPEX'!$M16&lt;&gt;"x"),0,
IF($F13=0,0,
IF(AY$4&lt;'2.1 Kraftwerk allgemein'!$F$16,0,
IF(AY$4='2.1 Kraftwerk allgemein'!$F$16,'2.5 CAPEX'!$J16/$F13,
IF(AY$4&lt;'2.1 Kraftwerk allgemein'!$F$16+$F13,
('2.5 CAPEX'!$J16+SUM(OFFSET('2.5 CAPEX'!BD16,0,-MIN(MAX($F13-1-('2.1 Kraftwerk allgemein'!$F$16-'2.1 Kraftwerk allgemein'!$F$15+1),0),COLUMN(AP13)-1-('2.1 Kraftwerk allgemein'!$F$16-'2.1 Kraftwerk allgemein'!$F$15+1)),1,MIN(MAX($F13-('2.1 Kraftwerk allgemein'!$F$16-'2.1 Kraftwerk allgemein'!$F$15+1),1),COLUMN(AP13)-('2.1 Kraftwerk allgemein'!$F$16-'2.1 Kraftwerk allgemein'!$F$15+1)))))/$F13,
SUM(OFFSET('2.5 CAPEX'!BD16,0,-MIN($F13-1,COLUMN(AP13)-1),1,MIN($F13,COLUMN(AP13))))/$F13)))))),
IF(OR(ISNUMBER($D13)=FALSE,$F13=""),"",
IF(AND('2.5 CAPEX'!$L16&lt;&gt;"x",'2.5 CAPEX'!$M16&lt;&gt;"x"),0,
IF($F13=0,0,
IF(AY$4&lt;'2.1 Kraftwerk allgemein'!$F$16,0,
IF(AY$4='2.1 Kraftwerk allgemein'!$F$16,'2.5 CAPEX'!$J16/$F13,
IF(AY$4&lt;'2.1 Kraftwerk allgemein'!$F$16+$F13,
('2.5 CAPEX'!$J16+SUM(OFFSET('2.5 CAPEX'!BD16,0,-MIN(MAX($F13-1-('2.1 Kraftwerk allgemein'!$F$16-'1.1 Allgemein'!$I$22+1),0),COLUMN(AP13)-1-('2.1 Kraftwerk allgemein'!$F$16-'1.1 Allgemein'!$I$22+1)),1,MIN(MAX($F13-('2.1 Kraftwerk allgemein'!$F$16-'1.1 Allgemein'!$I$22+1),1),COLUMN(AP13)-('2.1 Kraftwerk allgemein'!$F$16-'1.1 Allgemein'!$I$22+1)))))/$F13,
SUM(OFFSET('2.5 CAPEX'!BD16,0,-MIN($F13-1,COLUMN(AP13)-1),1,MIN($F13,COLUMN(AP13))))/$F13)))))))</f>
        <v>0</v>
      </c>
      <c r="AZ13" s="199">
        <f ca="1">IF('2.1 Kraftwerk allgemein'!$F$15&lt;'1.1 Allgemein'!$I$22,
IF(OR(ISNUMBER($D13)=FALSE,$F13=""),"",
IF(AND('2.5 CAPEX'!$L16&lt;&gt;"x",'2.5 CAPEX'!$M16&lt;&gt;"x"),0,
IF($F13=0,0,
IF(AZ$4&lt;'2.1 Kraftwerk allgemein'!$F$16,0,
IF(AZ$4='2.1 Kraftwerk allgemein'!$F$16,'2.5 CAPEX'!$J16/$F13,
IF(AZ$4&lt;'2.1 Kraftwerk allgemein'!$F$16+$F13,
('2.5 CAPEX'!$J16+SUM(OFFSET('2.5 CAPEX'!BE16,0,-MIN(MAX($F13-1-('2.1 Kraftwerk allgemein'!$F$16-'2.1 Kraftwerk allgemein'!$F$15+1),0),COLUMN(AQ13)-1-('2.1 Kraftwerk allgemein'!$F$16-'2.1 Kraftwerk allgemein'!$F$15+1)),1,MIN(MAX($F13-('2.1 Kraftwerk allgemein'!$F$16-'2.1 Kraftwerk allgemein'!$F$15+1),1),COLUMN(AQ13)-('2.1 Kraftwerk allgemein'!$F$16-'2.1 Kraftwerk allgemein'!$F$15+1)))))/$F13,
SUM(OFFSET('2.5 CAPEX'!BE16,0,-MIN($F13-1,COLUMN(AQ13)-1),1,MIN($F13,COLUMN(AQ13))))/$F13)))))),
IF(OR(ISNUMBER($D13)=FALSE,$F13=""),"",
IF(AND('2.5 CAPEX'!$L16&lt;&gt;"x",'2.5 CAPEX'!$M16&lt;&gt;"x"),0,
IF($F13=0,0,
IF(AZ$4&lt;'2.1 Kraftwerk allgemein'!$F$16,0,
IF(AZ$4='2.1 Kraftwerk allgemein'!$F$16,'2.5 CAPEX'!$J16/$F13,
IF(AZ$4&lt;'2.1 Kraftwerk allgemein'!$F$16+$F13,
('2.5 CAPEX'!$J16+SUM(OFFSET('2.5 CAPEX'!BE16,0,-MIN(MAX($F13-1-('2.1 Kraftwerk allgemein'!$F$16-'1.1 Allgemein'!$I$22+1),0),COLUMN(AQ13)-1-('2.1 Kraftwerk allgemein'!$F$16-'1.1 Allgemein'!$I$22+1)),1,MIN(MAX($F13-('2.1 Kraftwerk allgemein'!$F$16-'1.1 Allgemein'!$I$22+1),1),COLUMN(AQ13)-('2.1 Kraftwerk allgemein'!$F$16-'1.1 Allgemein'!$I$22+1)))))/$F13,
SUM(OFFSET('2.5 CAPEX'!BE16,0,-MIN($F13-1,COLUMN(AQ13)-1),1,MIN($F13,COLUMN(AQ13))))/$F13)))))))</f>
        <v>0</v>
      </c>
      <c r="BA13" s="199">
        <f ca="1">IF('2.1 Kraftwerk allgemein'!$F$15&lt;'1.1 Allgemein'!$I$22,
IF(OR(ISNUMBER($D13)=FALSE,$F13=""),"",
IF(AND('2.5 CAPEX'!$L16&lt;&gt;"x",'2.5 CAPEX'!$M16&lt;&gt;"x"),0,
IF($F13=0,0,
IF(BA$4&lt;'2.1 Kraftwerk allgemein'!$F$16,0,
IF(BA$4='2.1 Kraftwerk allgemein'!$F$16,'2.5 CAPEX'!$J16/$F13,
IF(BA$4&lt;'2.1 Kraftwerk allgemein'!$F$16+$F13,
('2.5 CAPEX'!$J16+SUM(OFFSET('2.5 CAPEX'!BF16,0,-MIN(MAX($F13-1-('2.1 Kraftwerk allgemein'!$F$16-'2.1 Kraftwerk allgemein'!$F$15+1),0),COLUMN(AR13)-1-('2.1 Kraftwerk allgemein'!$F$16-'2.1 Kraftwerk allgemein'!$F$15+1)),1,MIN(MAX($F13-('2.1 Kraftwerk allgemein'!$F$16-'2.1 Kraftwerk allgemein'!$F$15+1),1),COLUMN(AR13)-('2.1 Kraftwerk allgemein'!$F$16-'2.1 Kraftwerk allgemein'!$F$15+1)))))/$F13,
SUM(OFFSET('2.5 CAPEX'!BF16,0,-MIN($F13-1,COLUMN(AR13)-1),1,MIN($F13,COLUMN(AR13))))/$F13)))))),
IF(OR(ISNUMBER($D13)=FALSE,$F13=""),"",
IF(AND('2.5 CAPEX'!$L16&lt;&gt;"x",'2.5 CAPEX'!$M16&lt;&gt;"x"),0,
IF($F13=0,0,
IF(BA$4&lt;'2.1 Kraftwerk allgemein'!$F$16,0,
IF(BA$4='2.1 Kraftwerk allgemein'!$F$16,'2.5 CAPEX'!$J16/$F13,
IF(BA$4&lt;'2.1 Kraftwerk allgemein'!$F$16+$F13,
('2.5 CAPEX'!$J16+SUM(OFFSET('2.5 CAPEX'!BF16,0,-MIN(MAX($F13-1-('2.1 Kraftwerk allgemein'!$F$16-'1.1 Allgemein'!$I$22+1),0),COLUMN(AR13)-1-('2.1 Kraftwerk allgemein'!$F$16-'1.1 Allgemein'!$I$22+1)),1,MIN(MAX($F13-('2.1 Kraftwerk allgemein'!$F$16-'1.1 Allgemein'!$I$22+1),1),COLUMN(AR13)-('2.1 Kraftwerk allgemein'!$F$16-'1.1 Allgemein'!$I$22+1)))))/$F13,
SUM(OFFSET('2.5 CAPEX'!BF16,0,-MIN($F13-1,COLUMN(AR13)-1),1,MIN($F13,COLUMN(AR13))))/$F13)))))))</f>
        <v>0</v>
      </c>
      <c r="BB13" s="199">
        <f ca="1">IF('2.1 Kraftwerk allgemein'!$F$15&lt;'1.1 Allgemein'!$I$22,
IF(OR(ISNUMBER($D13)=FALSE,$F13=""),"",
IF(AND('2.5 CAPEX'!$L16&lt;&gt;"x",'2.5 CAPEX'!$M16&lt;&gt;"x"),0,
IF($F13=0,0,
IF(BB$4&lt;'2.1 Kraftwerk allgemein'!$F$16,0,
IF(BB$4='2.1 Kraftwerk allgemein'!$F$16,'2.5 CAPEX'!$J16/$F13,
IF(BB$4&lt;'2.1 Kraftwerk allgemein'!$F$16+$F13,
('2.5 CAPEX'!$J16+SUM(OFFSET('2.5 CAPEX'!BG16,0,-MIN(MAX($F13-1-('2.1 Kraftwerk allgemein'!$F$16-'2.1 Kraftwerk allgemein'!$F$15+1),0),COLUMN(AS13)-1-('2.1 Kraftwerk allgemein'!$F$16-'2.1 Kraftwerk allgemein'!$F$15+1)),1,MIN(MAX($F13-('2.1 Kraftwerk allgemein'!$F$16-'2.1 Kraftwerk allgemein'!$F$15+1),1),COLUMN(AS13)-('2.1 Kraftwerk allgemein'!$F$16-'2.1 Kraftwerk allgemein'!$F$15+1)))))/$F13,
SUM(OFFSET('2.5 CAPEX'!BG16,0,-MIN($F13-1,COLUMN(AS13)-1),1,MIN($F13,COLUMN(AS13))))/$F13)))))),
IF(OR(ISNUMBER($D13)=FALSE,$F13=""),"",
IF(AND('2.5 CAPEX'!$L16&lt;&gt;"x",'2.5 CAPEX'!$M16&lt;&gt;"x"),0,
IF($F13=0,0,
IF(BB$4&lt;'2.1 Kraftwerk allgemein'!$F$16,0,
IF(BB$4='2.1 Kraftwerk allgemein'!$F$16,'2.5 CAPEX'!$J16/$F13,
IF(BB$4&lt;'2.1 Kraftwerk allgemein'!$F$16+$F13,
('2.5 CAPEX'!$J16+SUM(OFFSET('2.5 CAPEX'!BG16,0,-MIN(MAX($F13-1-('2.1 Kraftwerk allgemein'!$F$16-'1.1 Allgemein'!$I$22+1),0),COLUMN(AS13)-1-('2.1 Kraftwerk allgemein'!$F$16-'1.1 Allgemein'!$I$22+1)),1,MIN(MAX($F13-('2.1 Kraftwerk allgemein'!$F$16-'1.1 Allgemein'!$I$22+1),1),COLUMN(AS13)-('2.1 Kraftwerk allgemein'!$F$16-'1.1 Allgemein'!$I$22+1)))))/$F13,
SUM(OFFSET('2.5 CAPEX'!BG16,0,-MIN($F13-1,COLUMN(AS13)-1),1,MIN($F13,COLUMN(AS13))))/$F13)))))))</f>
        <v>0</v>
      </c>
      <c r="BC13" s="199">
        <f ca="1">IF('2.1 Kraftwerk allgemein'!$F$15&lt;'1.1 Allgemein'!$I$22,
IF(OR(ISNUMBER($D13)=FALSE,$F13=""),"",
IF(AND('2.5 CAPEX'!$L16&lt;&gt;"x",'2.5 CAPEX'!$M16&lt;&gt;"x"),0,
IF($F13=0,0,
IF(BC$4&lt;'2.1 Kraftwerk allgemein'!$F$16,0,
IF(BC$4='2.1 Kraftwerk allgemein'!$F$16,'2.5 CAPEX'!$J16/$F13,
IF(BC$4&lt;'2.1 Kraftwerk allgemein'!$F$16+$F13,
('2.5 CAPEX'!$J16+SUM(OFFSET('2.5 CAPEX'!BH16,0,-MIN(MAX($F13-1-('2.1 Kraftwerk allgemein'!$F$16-'2.1 Kraftwerk allgemein'!$F$15+1),0),COLUMN(AT13)-1-('2.1 Kraftwerk allgemein'!$F$16-'2.1 Kraftwerk allgemein'!$F$15+1)),1,MIN(MAX($F13-('2.1 Kraftwerk allgemein'!$F$16-'2.1 Kraftwerk allgemein'!$F$15+1),1),COLUMN(AT13)-('2.1 Kraftwerk allgemein'!$F$16-'2.1 Kraftwerk allgemein'!$F$15+1)))))/$F13,
SUM(OFFSET('2.5 CAPEX'!BH16,0,-MIN($F13-1,COLUMN(AT13)-1),1,MIN($F13,COLUMN(AT13))))/$F13)))))),
IF(OR(ISNUMBER($D13)=FALSE,$F13=""),"",
IF(AND('2.5 CAPEX'!$L16&lt;&gt;"x",'2.5 CAPEX'!$M16&lt;&gt;"x"),0,
IF($F13=0,0,
IF(BC$4&lt;'2.1 Kraftwerk allgemein'!$F$16,0,
IF(BC$4='2.1 Kraftwerk allgemein'!$F$16,'2.5 CAPEX'!$J16/$F13,
IF(BC$4&lt;'2.1 Kraftwerk allgemein'!$F$16+$F13,
('2.5 CAPEX'!$J16+SUM(OFFSET('2.5 CAPEX'!BH16,0,-MIN(MAX($F13-1-('2.1 Kraftwerk allgemein'!$F$16-'1.1 Allgemein'!$I$22+1),0),COLUMN(AT13)-1-('2.1 Kraftwerk allgemein'!$F$16-'1.1 Allgemein'!$I$22+1)),1,MIN(MAX($F13-('2.1 Kraftwerk allgemein'!$F$16-'1.1 Allgemein'!$I$22+1),1),COLUMN(AT13)-('2.1 Kraftwerk allgemein'!$F$16-'1.1 Allgemein'!$I$22+1)))))/$F13,
SUM(OFFSET('2.5 CAPEX'!BH16,0,-MIN($F13-1,COLUMN(AT13)-1),1,MIN($F13,COLUMN(AT13))))/$F13)))))))</f>
        <v>0</v>
      </c>
      <c r="BD13" s="199">
        <f ca="1">IF('2.1 Kraftwerk allgemein'!$F$15&lt;'1.1 Allgemein'!$I$22,
IF(OR(ISNUMBER($D13)=FALSE,$F13=""),"",
IF(AND('2.5 CAPEX'!$L16&lt;&gt;"x",'2.5 CAPEX'!$M16&lt;&gt;"x"),0,
IF($F13=0,0,
IF(BD$4&lt;'2.1 Kraftwerk allgemein'!$F$16,0,
IF(BD$4='2.1 Kraftwerk allgemein'!$F$16,'2.5 CAPEX'!$J16/$F13,
IF(BD$4&lt;'2.1 Kraftwerk allgemein'!$F$16+$F13,
('2.5 CAPEX'!$J16+SUM(OFFSET('2.5 CAPEX'!BI16,0,-MIN(MAX($F13-1-('2.1 Kraftwerk allgemein'!$F$16-'2.1 Kraftwerk allgemein'!$F$15+1),0),COLUMN(AU13)-1-('2.1 Kraftwerk allgemein'!$F$16-'2.1 Kraftwerk allgemein'!$F$15+1)),1,MIN(MAX($F13-('2.1 Kraftwerk allgemein'!$F$16-'2.1 Kraftwerk allgemein'!$F$15+1),1),COLUMN(AU13)-('2.1 Kraftwerk allgemein'!$F$16-'2.1 Kraftwerk allgemein'!$F$15+1)))))/$F13,
SUM(OFFSET('2.5 CAPEX'!BI16,0,-MIN($F13-1,COLUMN(AU13)-1),1,MIN($F13,COLUMN(AU13))))/$F13)))))),
IF(OR(ISNUMBER($D13)=FALSE,$F13=""),"",
IF(AND('2.5 CAPEX'!$L16&lt;&gt;"x",'2.5 CAPEX'!$M16&lt;&gt;"x"),0,
IF($F13=0,0,
IF(BD$4&lt;'2.1 Kraftwerk allgemein'!$F$16,0,
IF(BD$4='2.1 Kraftwerk allgemein'!$F$16,'2.5 CAPEX'!$J16/$F13,
IF(BD$4&lt;'2.1 Kraftwerk allgemein'!$F$16+$F13,
('2.5 CAPEX'!$J16+SUM(OFFSET('2.5 CAPEX'!BI16,0,-MIN(MAX($F13-1-('2.1 Kraftwerk allgemein'!$F$16-'1.1 Allgemein'!$I$22+1),0),COLUMN(AU13)-1-('2.1 Kraftwerk allgemein'!$F$16-'1.1 Allgemein'!$I$22+1)),1,MIN(MAX($F13-('2.1 Kraftwerk allgemein'!$F$16-'1.1 Allgemein'!$I$22+1),1),COLUMN(AU13)-('2.1 Kraftwerk allgemein'!$F$16-'1.1 Allgemein'!$I$22+1)))))/$F13,
SUM(OFFSET('2.5 CAPEX'!BI16,0,-MIN($F13-1,COLUMN(AU13)-1),1,MIN($F13,COLUMN(AU13))))/$F13)))))))</f>
        <v>0</v>
      </c>
      <c r="BE13" s="199">
        <f ca="1">IF('2.1 Kraftwerk allgemein'!$F$15&lt;'1.1 Allgemein'!$I$22,
IF(OR(ISNUMBER($D13)=FALSE,$F13=""),"",
IF(AND('2.5 CAPEX'!$L16&lt;&gt;"x",'2.5 CAPEX'!$M16&lt;&gt;"x"),0,
IF($F13=0,0,
IF(BE$4&lt;'2.1 Kraftwerk allgemein'!$F$16,0,
IF(BE$4='2.1 Kraftwerk allgemein'!$F$16,'2.5 CAPEX'!$J16/$F13,
IF(BE$4&lt;'2.1 Kraftwerk allgemein'!$F$16+$F13,
('2.5 CAPEX'!$J16+SUM(OFFSET('2.5 CAPEX'!BJ16,0,-MIN(MAX($F13-1-('2.1 Kraftwerk allgemein'!$F$16-'2.1 Kraftwerk allgemein'!$F$15+1),0),COLUMN(AV13)-1-('2.1 Kraftwerk allgemein'!$F$16-'2.1 Kraftwerk allgemein'!$F$15+1)),1,MIN(MAX($F13-('2.1 Kraftwerk allgemein'!$F$16-'2.1 Kraftwerk allgemein'!$F$15+1),1),COLUMN(AV13)-('2.1 Kraftwerk allgemein'!$F$16-'2.1 Kraftwerk allgemein'!$F$15+1)))))/$F13,
SUM(OFFSET('2.5 CAPEX'!BJ16,0,-MIN($F13-1,COLUMN(AV13)-1),1,MIN($F13,COLUMN(AV13))))/$F13)))))),
IF(OR(ISNUMBER($D13)=FALSE,$F13=""),"",
IF(AND('2.5 CAPEX'!$L16&lt;&gt;"x",'2.5 CAPEX'!$M16&lt;&gt;"x"),0,
IF($F13=0,0,
IF(BE$4&lt;'2.1 Kraftwerk allgemein'!$F$16,0,
IF(BE$4='2.1 Kraftwerk allgemein'!$F$16,'2.5 CAPEX'!$J16/$F13,
IF(BE$4&lt;'2.1 Kraftwerk allgemein'!$F$16+$F13,
('2.5 CAPEX'!$J16+SUM(OFFSET('2.5 CAPEX'!BJ16,0,-MIN(MAX($F13-1-('2.1 Kraftwerk allgemein'!$F$16-'1.1 Allgemein'!$I$22+1),0),COLUMN(AV13)-1-('2.1 Kraftwerk allgemein'!$F$16-'1.1 Allgemein'!$I$22+1)),1,MIN(MAX($F13-('2.1 Kraftwerk allgemein'!$F$16-'1.1 Allgemein'!$I$22+1),1),COLUMN(AV13)-('2.1 Kraftwerk allgemein'!$F$16-'1.1 Allgemein'!$I$22+1)))))/$F13,
SUM(OFFSET('2.5 CAPEX'!BJ16,0,-MIN($F13-1,COLUMN(AV13)-1),1,MIN($F13,COLUMN(AV13))))/$F13)))))))</f>
        <v>0</v>
      </c>
      <c r="BF13" s="199">
        <f ca="1">IF('2.1 Kraftwerk allgemein'!$F$15&lt;'1.1 Allgemein'!$I$22,
IF(OR(ISNUMBER($D13)=FALSE,$F13=""),"",
IF(AND('2.5 CAPEX'!$L16&lt;&gt;"x",'2.5 CAPEX'!$M16&lt;&gt;"x"),0,
IF($F13=0,0,
IF(BF$4&lt;'2.1 Kraftwerk allgemein'!$F$16,0,
IF(BF$4='2.1 Kraftwerk allgemein'!$F$16,'2.5 CAPEX'!$J16/$F13,
IF(BF$4&lt;'2.1 Kraftwerk allgemein'!$F$16+$F13,
('2.5 CAPEX'!$J16+SUM(OFFSET('2.5 CAPEX'!BK16,0,-MIN(MAX($F13-1-('2.1 Kraftwerk allgemein'!$F$16-'2.1 Kraftwerk allgemein'!$F$15+1),0),COLUMN(AW13)-1-('2.1 Kraftwerk allgemein'!$F$16-'2.1 Kraftwerk allgemein'!$F$15+1)),1,MIN(MAX($F13-('2.1 Kraftwerk allgemein'!$F$16-'2.1 Kraftwerk allgemein'!$F$15+1),1),COLUMN(AW13)-('2.1 Kraftwerk allgemein'!$F$16-'2.1 Kraftwerk allgemein'!$F$15+1)))))/$F13,
SUM(OFFSET('2.5 CAPEX'!BK16,0,-MIN($F13-1,COLUMN(AW13)-1),1,MIN($F13,COLUMN(AW13))))/$F13)))))),
IF(OR(ISNUMBER($D13)=FALSE,$F13=""),"",
IF(AND('2.5 CAPEX'!$L16&lt;&gt;"x",'2.5 CAPEX'!$M16&lt;&gt;"x"),0,
IF($F13=0,0,
IF(BF$4&lt;'2.1 Kraftwerk allgemein'!$F$16,0,
IF(BF$4='2.1 Kraftwerk allgemein'!$F$16,'2.5 CAPEX'!$J16/$F13,
IF(BF$4&lt;'2.1 Kraftwerk allgemein'!$F$16+$F13,
('2.5 CAPEX'!$J16+SUM(OFFSET('2.5 CAPEX'!BK16,0,-MIN(MAX($F13-1-('2.1 Kraftwerk allgemein'!$F$16-'1.1 Allgemein'!$I$22+1),0),COLUMN(AW13)-1-('2.1 Kraftwerk allgemein'!$F$16-'1.1 Allgemein'!$I$22+1)),1,MIN(MAX($F13-('2.1 Kraftwerk allgemein'!$F$16-'1.1 Allgemein'!$I$22+1),1),COLUMN(AW13)-('2.1 Kraftwerk allgemein'!$F$16-'1.1 Allgemein'!$I$22+1)))))/$F13,
SUM(OFFSET('2.5 CAPEX'!BK16,0,-MIN($F13-1,COLUMN(AW13)-1),1,MIN($F13,COLUMN(AW13))))/$F13)))))))</f>
        <v>0</v>
      </c>
      <c r="BG13" s="199">
        <f ca="1">IF('2.1 Kraftwerk allgemein'!$F$15&lt;'1.1 Allgemein'!$I$22,
IF(OR(ISNUMBER($D13)=FALSE,$F13=""),"",
IF(AND('2.5 CAPEX'!$L16&lt;&gt;"x",'2.5 CAPEX'!$M16&lt;&gt;"x"),0,
IF($F13=0,0,
IF(BG$4&lt;'2.1 Kraftwerk allgemein'!$F$16,0,
IF(BG$4='2.1 Kraftwerk allgemein'!$F$16,'2.5 CAPEX'!$J16/$F13,
IF(BG$4&lt;'2.1 Kraftwerk allgemein'!$F$16+$F13,
('2.5 CAPEX'!$J16+SUM(OFFSET('2.5 CAPEX'!BL16,0,-MIN(MAX($F13-1-('2.1 Kraftwerk allgemein'!$F$16-'2.1 Kraftwerk allgemein'!$F$15+1),0),COLUMN(AX13)-1-('2.1 Kraftwerk allgemein'!$F$16-'2.1 Kraftwerk allgemein'!$F$15+1)),1,MIN(MAX($F13-('2.1 Kraftwerk allgemein'!$F$16-'2.1 Kraftwerk allgemein'!$F$15+1),1),COLUMN(AX13)-('2.1 Kraftwerk allgemein'!$F$16-'2.1 Kraftwerk allgemein'!$F$15+1)))))/$F13,
SUM(OFFSET('2.5 CAPEX'!BL16,0,-MIN($F13-1,COLUMN(AX13)-1),1,MIN($F13,COLUMN(AX13))))/$F13)))))),
IF(OR(ISNUMBER($D13)=FALSE,$F13=""),"",
IF(AND('2.5 CAPEX'!$L16&lt;&gt;"x",'2.5 CAPEX'!$M16&lt;&gt;"x"),0,
IF($F13=0,0,
IF(BG$4&lt;'2.1 Kraftwerk allgemein'!$F$16,0,
IF(BG$4='2.1 Kraftwerk allgemein'!$F$16,'2.5 CAPEX'!$J16/$F13,
IF(BG$4&lt;'2.1 Kraftwerk allgemein'!$F$16+$F13,
('2.5 CAPEX'!$J16+SUM(OFFSET('2.5 CAPEX'!BL16,0,-MIN(MAX($F13-1-('2.1 Kraftwerk allgemein'!$F$16-'1.1 Allgemein'!$I$22+1),0),COLUMN(AX13)-1-('2.1 Kraftwerk allgemein'!$F$16-'1.1 Allgemein'!$I$22+1)),1,MIN(MAX($F13-('2.1 Kraftwerk allgemein'!$F$16-'1.1 Allgemein'!$I$22+1),1),COLUMN(AX13)-('2.1 Kraftwerk allgemein'!$F$16-'1.1 Allgemein'!$I$22+1)))))/$F13,
SUM(OFFSET('2.5 CAPEX'!BL16,0,-MIN($F13-1,COLUMN(AX13)-1),1,MIN($F13,COLUMN(AX13))))/$F13)))))))</f>
        <v>0</v>
      </c>
      <c r="BH13" s="199">
        <f ca="1">IF('2.1 Kraftwerk allgemein'!$F$15&lt;'1.1 Allgemein'!$I$22,
IF(OR(ISNUMBER($D13)=FALSE,$F13=""),"",
IF(AND('2.5 CAPEX'!$L16&lt;&gt;"x",'2.5 CAPEX'!$M16&lt;&gt;"x"),0,
IF($F13=0,0,
IF(BH$4&lt;'2.1 Kraftwerk allgemein'!$F$16,0,
IF(BH$4='2.1 Kraftwerk allgemein'!$F$16,'2.5 CAPEX'!$J16/$F13,
IF(BH$4&lt;'2.1 Kraftwerk allgemein'!$F$16+$F13,
('2.5 CAPEX'!$J16+SUM(OFFSET('2.5 CAPEX'!BM16,0,-MIN(MAX($F13-1-('2.1 Kraftwerk allgemein'!$F$16-'2.1 Kraftwerk allgemein'!$F$15+1),0),COLUMN(AY13)-1-('2.1 Kraftwerk allgemein'!$F$16-'2.1 Kraftwerk allgemein'!$F$15+1)),1,MIN(MAX($F13-('2.1 Kraftwerk allgemein'!$F$16-'2.1 Kraftwerk allgemein'!$F$15+1),1),COLUMN(AY13)-('2.1 Kraftwerk allgemein'!$F$16-'2.1 Kraftwerk allgemein'!$F$15+1)))))/$F13,
SUM(OFFSET('2.5 CAPEX'!BM16,0,-MIN($F13-1,COLUMN(AY13)-1),1,MIN($F13,COLUMN(AY13))))/$F13)))))),
IF(OR(ISNUMBER($D13)=FALSE,$F13=""),"",
IF(AND('2.5 CAPEX'!$L16&lt;&gt;"x",'2.5 CAPEX'!$M16&lt;&gt;"x"),0,
IF($F13=0,0,
IF(BH$4&lt;'2.1 Kraftwerk allgemein'!$F$16,0,
IF(BH$4='2.1 Kraftwerk allgemein'!$F$16,'2.5 CAPEX'!$J16/$F13,
IF(BH$4&lt;'2.1 Kraftwerk allgemein'!$F$16+$F13,
('2.5 CAPEX'!$J16+SUM(OFFSET('2.5 CAPEX'!BM16,0,-MIN(MAX($F13-1-('2.1 Kraftwerk allgemein'!$F$16-'1.1 Allgemein'!$I$22+1),0),COLUMN(AY13)-1-('2.1 Kraftwerk allgemein'!$F$16-'1.1 Allgemein'!$I$22+1)),1,MIN(MAX($F13-('2.1 Kraftwerk allgemein'!$F$16-'1.1 Allgemein'!$I$22+1),1),COLUMN(AY13)-('2.1 Kraftwerk allgemein'!$F$16-'1.1 Allgemein'!$I$22+1)))))/$F13,
SUM(OFFSET('2.5 CAPEX'!BM16,0,-MIN($F13-1,COLUMN(AY13)-1),1,MIN($F13,COLUMN(AY13))))/$F13)))))))</f>
        <v>0</v>
      </c>
      <c r="BI13" s="199">
        <f ca="1">IF('2.1 Kraftwerk allgemein'!$F$15&lt;'1.1 Allgemein'!$I$22,
IF(OR(ISNUMBER($D13)=FALSE,$F13=""),"",
IF(AND('2.5 CAPEX'!$L16&lt;&gt;"x",'2.5 CAPEX'!$M16&lt;&gt;"x"),0,
IF($F13=0,0,
IF(BI$4&lt;'2.1 Kraftwerk allgemein'!$F$16,0,
IF(BI$4='2.1 Kraftwerk allgemein'!$F$16,'2.5 CAPEX'!$J16/$F13,
IF(BI$4&lt;'2.1 Kraftwerk allgemein'!$F$16+$F13,
('2.5 CAPEX'!$J16+SUM(OFFSET('2.5 CAPEX'!BN16,0,-MIN(MAX($F13-1-('2.1 Kraftwerk allgemein'!$F$16-'2.1 Kraftwerk allgemein'!$F$15+1),0),COLUMN(AZ13)-1-('2.1 Kraftwerk allgemein'!$F$16-'2.1 Kraftwerk allgemein'!$F$15+1)),1,MIN(MAX($F13-('2.1 Kraftwerk allgemein'!$F$16-'2.1 Kraftwerk allgemein'!$F$15+1),1),COLUMN(AZ13)-('2.1 Kraftwerk allgemein'!$F$16-'2.1 Kraftwerk allgemein'!$F$15+1)))))/$F13,
SUM(OFFSET('2.5 CAPEX'!BN16,0,-MIN($F13-1,COLUMN(AZ13)-1),1,MIN($F13,COLUMN(AZ13))))/$F13)))))),
IF(OR(ISNUMBER($D13)=FALSE,$F13=""),"",
IF(AND('2.5 CAPEX'!$L16&lt;&gt;"x",'2.5 CAPEX'!$M16&lt;&gt;"x"),0,
IF($F13=0,0,
IF(BI$4&lt;'2.1 Kraftwerk allgemein'!$F$16,0,
IF(BI$4='2.1 Kraftwerk allgemein'!$F$16,'2.5 CAPEX'!$J16/$F13,
IF(BI$4&lt;'2.1 Kraftwerk allgemein'!$F$16+$F13,
('2.5 CAPEX'!$J16+SUM(OFFSET('2.5 CAPEX'!BN16,0,-MIN(MAX($F13-1-('2.1 Kraftwerk allgemein'!$F$16-'1.1 Allgemein'!$I$22+1),0),COLUMN(AZ13)-1-('2.1 Kraftwerk allgemein'!$F$16-'1.1 Allgemein'!$I$22+1)),1,MIN(MAX($F13-('2.1 Kraftwerk allgemein'!$F$16-'1.1 Allgemein'!$I$22+1),1),COLUMN(AZ13)-('2.1 Kraftwerk allgemein'!$F$16-'1.1 Allgemein'!$I$22+1)))))/$F13,
SUM(OFFSET('2.5 CAPEX'!BN16,0,-MIN($F13-1,COLUMN(AZ13)-1),1,MIN($F13,COLUMN(AZ13))))/$F13)))))))</f>
        <v>0</v>
      </c>
      <c r="BJ13" s="199">
        <f ca="1">IF('2.1 Kraftwerk allgemein'!$F$15&lt;'1.1 Allgemein'!$I$22,
IF(OR(ISNUMBER($D13)=FALSE,$F13=""),"",
IF(AND('2.5 CAPEX'!$L16&lt;&gt;"x",'2.5 CAPEX'!$M16&lt;&gt;"x"),0,
IF($F13=0,0,
IF(BJ$4&lt;'2.1 Kraftwerk allgemein'!$F$16,0,
IF(BJ$4='2.1 Kraftwerk allgemein'!$F$16,'2.5 CAPEX'!$J16/$F13,
IF(BJ$4&lt;'2.1 Kraftwerk allgemein'!$F$16+$F13,
('2.5 CAPEX'!$J16+SUM(OFFSET('2.5 CAPEX'!BO16,0,-MIN(MAX($F13-1-('2.1 Kraftwerk allgemein'!$F$16-'2.1 Kraftwerk allgemein'!$F$15+1),0),COLUMN(BA13)-1-('2.1 Kraftwerk allgemein'!$F$16-'2.1 Kraftwerk allgemein'!$F$15+1)),1,MIN(MAX($F13-('2.1 Kraftwerk allgemein'!$F$16-'2.1 Kraftwerk allgemein'!$F$15+1),1),COLUMN(BA13)-('2.1 Kraftwerk allgemein'!$F$16-'2.1 Kraftwerk allgemein'!$F$15+1)))))/$F13,
SUM(OFFSET('2.5 CAPEX'!BO16,0,-MIN($F13-1,COLUMN(BA13)-1),1,MIN($F13,COLUMN(BA13))))/$F13)))))),
IF(OR(ISNUMBER($D13)=FALSE,$F13=""),"",
IF(AND('2.5 CAPEX'!$L16&lt;&gt;"x",'2.5 CAPEX'!$M16&lt;&gt;"x"),0,
IF($F13=0,0,
IF(BJ$4&lt;'2.1 Kraftwerk allgemein'!$F$16,0,
IF(BJ$4='2.1 Kraftwerk allgemein'!$F$16,'2.5 CAPEX'!$J16/$F13,
IF(BJ$4&lt;'2.1 Kraftwerk allgemein'!$F$16+$F13,
('2.5 CAPEX'!$J16+SUM(OFFSET('2.5 CAPEX'!BO16,0,-MIN(MAX($F13-1-('2.1 Kraftwerk allgemein'!$F$16-'1.1 Allgemein'!$I$22+1),0),COLUMN(BA13)-1-('2.1 Kraftwerk allgemein'!$F$16-'1.1 Allgemein'!$I$22+1)),1,MIN(MAX($F13-('2.1 Kraftwerk allgemein'!$F$16-'1.1 Allgemein'!$I$22+1),1),COLUMN(BA13)-('2.1 Kraftwerk allgemein'!$F$16-'1.1 Allgemein'!$I$22+1)))))/$F13,
SUM(OFFSET('2.5 CAPEX'!BO16,0,-MIN($F13-1,COLUMN(BA13)-1),1,MIN($F13,COLUMN(BA13))))/$F13)))))))</f>
        <v>0</v>
      </c>
      <c r="BK13" s="199">
        <f ca="1">IF('2.1 Kraftwerk allgemein'!$F$15&lt;'1.1 Allgemein'!$I$22,
IF(OR(ISNUMBER($D13)=FALSE,$F13=""),"",
IF(AND('2.5 CAPEX'!$L16&lt;&gt;"x",'2.5 CAPEX'!$M16&lt;&gt;"x"),0,
IF($F13=0,0,
IF(BK$4&lt;'2.1 Kraftwerk allgemein'!$F$16,0,
IF(BK$4='2.1 Kraftwerk allgemein'!$F$16,'2.5 CAPEX'!$J16/$F13,
IF(BK$4&lt;'2.1 Kraftwerk allgemein'!$F$16+$F13,
('2.5 CAPEX'!$J16+SUM(OFFSET('2.5 CAPEX'!BP16,0,-MIN(MAX($F13-1-('2.1 Kraftwerk allgemein'!$F$16-'2.1 Kraftwerk allgemein'!$F$15+1),0),COLUMN(BB13)-1-('2.1 Kraftwerk allgemein'!$F$16-'2.1 Kraftwerk allgemein'!$F$15+1)),1,MIN(MAX($F13-('2.1 Kraftwerk allgemein'!$F$16-'2.1 Kraftwerk allgemein'!$F$15+1),1),COLUMN(BB13)-('2.1 Kraftwerk allgemein'!$F$16-'2.1 Kraftwerk allgemein'!$F$15+1)))))/$F13,
SUM(OFFSET('2.5 CAPEX'!BP16,0,-MIN($F13-1,COLUMN(BB13)-1),1,MIN($F13,COLUMN(BB13))))/$F13)))))),
IF(OR(ISNUMBER($D13)=FALSE,$F13=""),"",
IF(AND('2.5 CAPEX'!$L16&lt;&gt;"x",'2.5 CAPEX'!$M16&lt;&gt;"x"),0,
IF($F13=0,0,
IF(BK$4&lt;'2.1 Kraftwerk allgemein'!$F$16,0,
IF(BK$4='2.1 Kraftwerk allgemein'!$F$16,'2.5 CAPEX'!$J16/$F13,
IF(BK$4&lt;'2.1 Kraftwerk allgemein'!$F$16+$F13,
('2.5 CAPEX'!$J16+SUM(OFFSET('2.5 CAPEX'!BP16,0,-MIN(MAX($F13-1-('2.1 Kraftwerk allgemein'!$F$16-'1.1 Allgemein'!$I$22+1),0),COLUMN(BB13)-1-('2.1 Kraftwerk allgemein'!$F$16-'1.1 Allgemein'!$I$22+1)),1,MIN(MAX($F13-('2.1 Kraftwerk allgemein'!$F$16-'1.1 Allgemein'!$I$22+1),1),COLUMN(BB13)-('2.1 Kraftwerk allgemein'!$F$16-'1.1 Allgemein'!$I$22+1)))))/$F13,
SUM(OFFSET('2.5 CAPEX'!BP16,0,-MIN($F13-1,COLUMN(BB13)-1),1,MIN($F13,COLUMN(BB13))))/$F13)))))))</f>
        <v>0</v>
      </c>
      <c r="BL13" s="199">
        <f ca="1">IF('2.1 Kraftwerk allgemein'!$F$15&lt;'1.1 Allgemein'!$I$22,
IF(OR(ISNUMBER($D13)=FALSE,$F13=""),"",
IF(AND('2.5 CAPEX'!$L16&lt;&gt;"x",'2.5 CAPEX'!$M16&lt;&gt;"x"),0,
IF($F13=0,0,
IF(BL$4&lt;'2.1 Kraftwerk allgemein'!$F$16,0,
IF(BL$4='2.1 Kraftwerk allgemein'!$F$16,'2.5 CAPEX'!$J16/$F13,
IF(BL$4&lt;'2.1 Kraftwerk allgemein'!$F$16+$F13,
('2.5 CAPEX'!$J16+SUM(OFFSET('2.5 CAPEX'!BQ16,0,-MIN(MAX($F13-1-('2.1 Kraftwerk allgemein'!$F$16-'2.1 Kraftwerk allgemein'!$F$15+1),0),COLUMN(BC13)-1-('2.1 Kraftwerk allgemein'!$F$16-'2.1 Kraftwerk allgemein'!$F$15+1)),1,MIN(MAX($F13-('2.1 Kraftwerk allgemein'!$F$16-'2.1 Kraftwerk allgemein'!$F$15+1),1),COLUMN(BC13)-('2.1 Kraftwerk allgemein'!$F$16-'2.1 Kraftwerk allgemein'!$F$15+1)))))/$F13,
SUM(OFFSET('2.5 CAPEX'!BQ16,0,-MIN($F13-1,COLUMN(BC13)-1),1,MIN($F13,COLUMN(BC13))))/$F13)))))),
IF(OR(ISNUMBER($D13)=FALSE,$F13=""),"",
IF(AND('2.5 CAPEX'!$L16&lt;&gt;"x",'2.5 CAPEX'!$M16&lt;&gt;"x"),0,
IF($F13=0,0,
IF(BL$4&lt;'2.1 Kraftwerk allgemein'!$F$16,0,
IF(BL$4='2.1 Kraftwerk allgemein'!$F$16,'2.5 CAPEX'!$J16/$F13,
IF(BL$4&lt;'2.1 Kraftwerk allgemein'!$F$16+$F13,
('2.5 CAPEX'!$J16+SUM(OFFSET('2.5 CAPEX'!BQ16,0,-MIN(MAX($F13-1-('2.1 Kraftwerk allgemein'!$F$16-'1.1 Allgemein'!$I$22+1),0),COLUMN(BC13)-1-('2.1 Kraftwerk allgemein'!$F$16-'1.1 Allgemein'!$I$22+1)),1,MIN(MAX($F13-('2.1 Kraftwerk allgemein'!$F$16-'1.1 Allgemein'!$I$22+1),1),COLUMN(BC13)-('2.1 Kraftwerk allgemein'!$F$16-'1.1 Allgemein'!$I$22+1)))))/$F13,
SUM(OFFSET('2.5 CAPEX'!BQ16,0,-MIN($F13-1,COLUMN(BC13)-1),1,MIN($F13,COLUMN(BC13))))/$F13)))))))</f>
        <v>0</v>
      </c>
      <c r="BM13" s="199">
        <f ca="1">IF('2.1 Kraftwerk allgemein'!$F$15&lt;'1.1 Allgemein'!$I$22,
IF(OR(ISNUMBER($D13)=FALSE,$F13=""),"",
IF(AND('2.5 CAPEX'!$L16&lt;&gt;"x",'2.5 CAPEX'!$M16&lt;&gt;"x"),0,
IF($F13=0,0,
IF(BM$4&lt;'2.1 Kraftwerk allgemein'!$F$16,0,
IF(BM$4='2.1 Kraftwerk allgemein'!$F$16,'2.5 CAPEX'!$J16/$F13,
IF(BM$4&lt;'2.1 Kraftwerk allgemein'!$F$16+$F13,
('2.5 CAPEX'!$J16+SUM(OFFSET('2.5 CAPEX'!BR16,0,-MIN(MAX($F13-1-('2.1 Kraftwerk allgemein'!$F$16-'2.1 Kraftwerk allgemein'!$F$15+1),0),COLUMN(BD13)-1-('2.1 Kraftwerk allgemein'!$F$16-'2.1 Kraftwerk allgemein'!$F$15+1)),1,MIN(MAX($F13-('2.1 Kraftwerk allgemein'!$F$16-'2.1 Kraftwerk allgemein'!$F$15+1),1),COLUMN(BD13)-('2.1 Kraftwerk allgemein'!$F$16-'2.1 Kraftwerk allgemein'!$F$15+1)))))/$F13,
SUM(OFFSET('2.5 CAPEX'!BR16,0,-MIN($F13-1,COLUMN(BD13)-1),1,MIN($F13,COLUMN(BD13))))/$F13)))))),
IF(OR(ISNUMBER($D13)=FALSE,$F13=""),"",
IF(AND('2.5 CAPEX'!$L16&lt;&gt;"x",'2.5 CAPEX'!$M16&lt;&gt;"x"),0,
IF($F13=0,0,
IF(BM$4&lt;'2.1 Kraftwerk allgemein'!$F$16,0,
IF(BM$4='2.1 Kraftwerk allgemein'!$F$16,'2.5 CAPEX'!$J16/$F13,
IF(BM$4&lt;'2.1 Kraftwerk allgemein'!$F$16+$F13,
('2.5 CAPEX'!$J16+SUM(OFFSET('2.5 CAPEX'!BR16,0,-MIN(MAX($F13-1-('2.1 Kraftwerk allgemein'!$F$16-'1.1 Allgemein'!$I$22+1),0),COLUMN(BD13)-1-('2.1 Kraftwerk allgemein'!$F$16-'1.1 Allgemein'!$I$22+1)),1,MIN(MAX($F13-('2.1 Kraftwerk allgemein'!$F$16-'1.1 Allgemein'!$I$22+1),1),COLUMN(BD13)-('2.1 Kraftwerk allgemein'!$F$16-'1.1 Allgemein'!$I$22+1)))))/$F13,
SUM(OFFSET('2.5 CAPEX'!BR16,0,-MIN($F13-1,COLUMN(BD13)-1),1,MIN($F13,COLUMN(BD13))))/$F13)))))))</f>
        <v>0</v>
      </c>
      <c r="BN13" s="199">
        <f ca="1">IF('2.1 Kraftwerk allgemein'!$F$15&lt;'1.1 Allgemein'!$I$22,
IF(OR(ISNUMBER($D13)=FALSE,$F13=""),"",
IF(AND('2.5 CAPEX'!$L16&lt;&gt;"x",'2.5 CAPEX'!$M16&lt;&gt;"x"),0,
IF($F13=0,0,
IF(BN$4&lt;'2.1 Kraftwerk allgemein'!$F$16,0,
IF(BN$4='2.1 Kraftwerk allgemein'!$F$16,'2.5 CAPEX'!$J16/$F13,
IF(BN$4&lt;'2.1 Kraftwerk allgemein'!$F$16+$F13,
('2.5 CAPEX'!$J16+SUM(OFFSET('2.5 CAPEX'!BS16,0,-MIN(MAX($F13-1-('2.1 Kraftwerk allgemein'!$F$16-'2.1 Kraftwerk allgemein'!$F$15+1),0),COLUMN(BE13)-1-('2.1 Kraftwerk allgemein'!$F$16-'2.1 Kraftwerk allgemein'!$F$15+1)),1,MIN(MAX($F13-('2.1 Kraftwerk allgemein'!$F$16-'2.1 Kraftwerk allgemein'!$F$15+1),1),COLUMN(BE13)-('2.1 Kraftwerk allgemein'!$F$16-'2.1 Kraftwerk allgemein'!$F$15+1)))))/$F13,
SUM(OFFSET('2.5 CAPEX'!BS16,0,-MIN($F13-1,COLUMN(BE13)-1),1,MIN($F13,COLUMN(BE13))))/$F13)))))),
IF(OR(ISNUMBER($D13)=FALSE,$F13=""),"",
IF(AND('2.5 CAPEX'!$L16&lt;&gt;"x",'2.5 CAPEX'!$M16&lt;&gt;"x"),0,
IF($F13=0,0,
IF(BN$4&lt;'2.1 Kraftwerk allgemein'!$F$16,0,
IF(BN$4='2.1 Kraftwerk allgemein'!$F$16,'2.5 CAPEX'!$J16/$F13,
IF(BN$4&lt;'2.1 Kraftwerk allgemein'!$F$16+$F13,
('2.5 CAPEX'!$J16+SUM(OFFSET('2.5 CAPEX'!BS16,0,-MIN(MAX($F13-1-('2.1 Kraftwerk allgemein'!$F$16-'1.1 Allgemein'!$I$22+1),0),COLUMN(BE13)-1-('2.1 Kraftwerk allgemein'!$F$16-'1.1 Allgemein'!$I$22+1)),1,MIN(MAX($F13-('2.1 Kraftwerk allgemein'!$F$16-'1.1 Allgemein'!$I$22+1),1),COLUMN(BE13)-('2.1 Kraftwerk allgemein'!$F$16-'1.1 Allgemein'!$I$22+1)))))/$F13,
SUM(OFFSET('2.5 CAPEX'!BS16,0,-MIN($F13-1,COLUMN(BE13)-1),1,MIN($F13,COLUMN(BE13))))/$F13)))))))</f>
        <v>0</v>
      </c>
      <c r="BO13" s="199">
        <f ca="1">IF('2.1 Kraftwerk allgemein'!$F$15&lt;'1.1 Allgemein'!$I$22,
IF(OR(ISNUMBER($D13)=FALSE,$F13=""),"",
IF(AND('2.5 CAPEX'!$L16&lt;&gt;"x",'2.5 CAPEX'!$M16&lt;&gt;"x"),0,
IF($F13=0,0,
IF(BO$4&lt;'2.1 Kraftwerk allgemein'!$F$16,0,
IF(BO$4='2.1 Kraftwerk allgemein'!$F$16,'2.5 CAPEX'!$J16/$F13,
IF(BO$4&lt;'2.1 Kraftwerk allgemein'!$F$16+$F13,
('2.5 CAPEX'!$J16+SUM(OFFSET('2.5 CAPEX'!BT16,0,-MIN(MAX($F13-1-('2.1 Kraftwerk allgemein'!$F$16-'2.1 Kraftwerk allgemein'!$F$15+1),0),COLUMN(BF13)-1-('2.1 Kraftwerk allgemein'!$F$16-'2.1 Kraftwerk allgemein'!$F$15+1)),1,MIN(MAX($F13-('2.1 Kraftwerk allgemein'!$F$16-'2.1 Kraftwerk allgemein'!$F$15+1),1),COLUMN(BF13)-('2.1 Kraftwerk allgemein'!$F$16-'2.1 Kraftwerk allgemein'!$F$15+1)))))/$F13,
SUM(OFFSET('2.5 CAPEX'!BT16,0,-MIN($F13-1,COLUMN(BF13)-1),1,MIN($F13,COLUMN(BF13))))/$F13)))))),
IF(OR(ISNUMBER($D13)=FALSE,$F13=""),"",
IF(AND('2.5 CAPEX'!$L16&lt;&gt;"x",'2.5 CAPEX'!$M16&lt;&gt;"x"),0,
IF($F13=0,0,
IF(BO$4&lt;'2.1 Kraftwerk allgemein'!$F$16,0,
IF(BO$4='2.1 Kraftwerk allgemein'!$F$16,'2.5 CAPEX'!$J16/$F13,
IF(BO$4&lt;'2.1 Kraftwerk allgemein'!$F$16+$F13,
('2.5 CAPEX'!$J16+SUM(OFFSET('2.5 CAPEX'!BT16,0,-MIN(MAX($F13-1-('2.1 Kraftwerk allgemein'!$F$16-'1.1 Allgemein'!$I$22+1),0),COLUMN(BF13)-1-('2.1 Kraftwerk allgemein'!$F$16-'1.1 Allgemein'!$I$22+1)),1,MIN(MAX($F13-('2.1 Kraftwerk allgemein'!$F$16-'1.1 Allgemein'!$I$22+1),1),COLUMN(BF13)-('2.1 Kraftwerk allgemein'!$F$16-'1.1 Allgemein'!$I$22+1)))))/$F13,
SUM(OFFSET('2.5 CAPEX'!BT16,0,-MIN($F13-1,COLUMN(BF13)-1),1,MIN($F13,COLUMN(BF13))))/$F13)))))))</f>
        <v>0</v>
      </c>
      <c r="BP13" s="199">
        <f ca="1">IF('2.1 Kraftwerk allgemein'!$F$15&lt;'1.1 Allgemein'!$I$22,
IF(OR(ISNUMBER($D13)=FALSE,$F13=""),"",
IF(AND('2.5 CAPEX'!$L16&lt;&gt;"x",'2.5 CAPEX'!$M16&lt;&gt;"x"),0,
IF($F13=0,0,
IF(BP$4&lt;'2.1 Kraftwerk allgemein'!$F$16,0,
IF(BP$4='2.1 Kraftwerk allgemein'!$F$16,'2.5 CAPEX'!$J16/$F13,
IF(BP$4&lt;'2.1 Kraftwerk allgemein'!$F$16+$F13,
('2.5 CAPEX'!$J16+SUM(OFFSET('2.5 CAPEX'!BU16,0,-MIN(MAX($F13-1-('2.1 Kraftwerk allgemein'!$F$16-'2.1 Kraftwerk allgemein'!$F$15+1),0),COLUMN(BG13)-1-('2.1 Kraftwerk allgemein'!$F$16-'2.1 Kraftwerk allgemein'!$F$15+1)),1,MIN(MAX($F13-('2.1 Kraftwerk allgemein'!$F$16-'2.1 Kraftwerk allgemein'!$F$15+1),1),COLUMN(BG13)-('2.1 Kraftwerk allgemein'!$F$16-'2.1 Kraftwerk allgemein'!$F$15+1)))))/$F13,
SUM(OFFSET('2.5 CAPEX'!BU16,0,-MIN($F13-1,COLUMN(BG13)-1),1,MIN($F13,COLUMN(BG13))))/$F13)))))),
IF(OR(ISNUMBER($D13)=FALSE,$F13=""),"",
IF(AND('2.5 CAPEX'!$L16&lt;&gt;"x",'2.5 CAPEX'!$M16&lt;&gt;"x"),0,
IF($F13=0,0,
IF(BP$4&lt;'2.1 Kraftwerk allgemein'!$F$16,0,
IF(BP$4='2.1 Kraftwerk allgemein'!$F$16,'2.5 CAPEX'!$J16/$F13,
IF(BP$4&lt;'2.1 Kraftwerk allgemein'!$F$16+$F13,
('2.5 CAPEX'!$J16+SUM(OFFSET('2.5 CAPEX'!BU16,0,-MIN(MAX($F13-1-('2.1 Kraftwerk allgemein'!$F$16-'1.1 Allgemein'!$I$22+1),0),COLUMN(BG13)-1-('2.1 Kraftwerk allgemein'!$F$16-'1.1 Allgemein'!$I$22+1)),1,MIN(MAX($F13-('2.1 Kraftwerk allgemein'!$F$16-'1.1 Allgemein'!$I$22+1),1),COLUMN(BG13)-('2.1 Kraftwerk allgemein'!$F$16-'1.1 Allgemein'!$I$22+1)))))/$F13,
SUM(OFFSET('2.5 CAPEX'!BU16,0,-MIN($F13-1,COLUMN(BG13)-1),1,MIN($F13,COLUMN(BG13))))/$F13)))))))</f>
        <v>0</v>
      </c>
      <c r="BQ13" s="199">
        <f ca="1">IF('2.1 Kraftwerk allgemein'!$F$15&lt;'1.1 Allgemein'!$I$22,
IF(OR(ISNUMBER($D13)=FALSE,$F13=""),"",
IF(AND('2.5 CAPEX'!$L16&lt;&gt;"x",'2.5 CAPEX'!$M16&lt;&gt;"x"),0,
IF($F13=0,0,
IF(BQ$4&lt;'2.1 Kraftwerk allgemein'!$F$16,0,
IF(BQ$4='2.1 Kraftwerk allgemein'!$F$16,'2.5 CAPEX'!$J16/$F13,
IF(BQ$4&lt;'2.1 Kraftwerk allgemein'!$F$16+$F13,
('2.5 CAPEX'!$J16+SUM(OFFSET('2.5 CAPEX'!BV16,0,-MIN(MAX($F13-1-('2.1 Kraftwerk allgemein'!$F$16-'2.1 Kraftwerk allgemein'!$F$15+1),0),COLUMN(BH13)-1-('2.1 Kraftwerk allgemein'!$F$16-'2.1 Kraftwerk allgemein'!$F$15+1)),1,MIN(MAX($F13-('2.1 Kraftwerk allgemein'!$F$16-'2.1 Kraftwerk allgemein'!$F$15+1),1),COLUMN(BH13)-('2.1 Kraftwerk allgemein'!$F$16-'2.1 Kraftwerk allgemein'!$F$15+1)))))/$F13,
SUM(OFFSET('2.5 CAPEX'!BV16,0,-MIN($F13-1,COLUMN(BH13)-1),1,MIN($F13,COLUMN(BH13))))/$F13)))))),
IF(OR(ISNUMBER($D13)=FALSE,$F13=""),"",
IF(AND('2.5 CAPEX'!$L16&lt;&gt;"x",'2.5 CAPEX'!$M16&lt;&gt;"x"),0,
IF($F13=0,0,
IF(BQ$4&lt;'2.1 Kraftwerk allgemein'!$F$16,0,
IF(BQ$4='2.1 Kraftwerk allgemein'!$F$16,'2.5 CAPEX'!$J16/$F13,
IF(BQ$4&lt;'2.1 Kraftwerk allgemein'!$F$16+$F13,
('2.5 CAPEX'!$J16+SUM(OFFSET('2.5 CAPEX'!BV16,0,-MIN(MAX($F13-1-('2.1 Kraftwerk allgemein'!$F$16-'1.1 Allgemein'!$I$22+1),0),COLUMN(BH13)-1-('2.1 Kraftwerk allgemein'!$F$16-'1.1 Allgemein'!$I$22+1)),1,MIN(MAX($F13-('2.1 Kraftwerk allgemein'!$F$16-'1.1 Allgemein'!$I$22+1),1),COLUMN(BH13)-('2.1 Kraftwerk allgemein'!$F$16-'1.1 Allgemein'!$I$22+1)))))/$F13,
SUM(OFFSET('2.5 CAPEX'!BV16,0,-MIN($F13-1,COLUMN(BH13)-1),1,MIN($F13,COLUMN(BH13))))/$F13)))))))</f>
        <v>0</v>
      </c>
      <c r="BR13" s="199">
        <f ca="1">IF('2.1 Kraftwerk allgemein'!$F$15&lt;'1.1 Allgemein'!$I$22,
IF(OR(ISNUMBER($D13)=FALSE,$F13=""),"",
IF(AND('2.5 CAPEX'!$L16&lt;&gt;"x",'2.5 CAPEX'!$M16&lt;&gt;"x"),0,
IF($F13=0,0,
IF(BR$4&lt;'2.1 Kraftwerk allgemein'!$F$16,0,
IF(BR$4='2.1 Kraftwerk allgemein'!$F$16,'2.5 CAPEX'!$J16/$F13,
IF(BR$4&lt;'2.1 Kraftwerk allgemein'!$F$16+$F13,
('2.5 CAPEX'!$J16+SUM(OFFSET('2.5 CAPEX'!BW16,0,-MIN(MAX($F13-1-('2.1 Kraftwerk allgemein'!$F$16-'2.1 Kraftwerk allgemein'!$F$15+1),0),COLUMN(BI13)-1-('2.1 Kraftwerk allgemein'!$F$16-'2.1 Kraftwerk allgemein'!$F$15+1)),1,MIN(MAX($F13-('2.1 Kraftwerk allgemein'!$F$16-'2.1 Kraftwerk allgemein'!$F$15+1),1),COLUMN(BI13)-('2.1 Kraftwerk allgemein'!$F$16-'2.1 Kraftwerk allgemein'!$F$15+1)))))/$F13,
SUM(OFFSET('2.5 CAPEX'!BW16,0,-MIN($F13-1,COLUMN(BI13)-1),1,MIN($F13,COLUMN(BI13))))/$F13)))))),
IF(OR(ISNUMBER($D13)=FALSE,$F13=""),"",
IF(AND('2.5 CAPEX'!$L16&lt;&gt;"x",'2.5 CAPEX'!$M16&lt;&gt;"x"),0,
IF($F13=0,0,
IF(BR$4&lt;'2.1 Kraftwerk allgemein'!$F$16,0,
IF(BR$4='2.1 Kraftwerk allgemein'!$F$16,'2.5 CAPEX'!$J16/$F13,
IF(BR$4&lt;'2.1 Kraftwerk allgemein'!$F$16+$F13,
('2.5 CAPEX'!$J16+SUM(OFFSET('2.5 CAPEX'!BW16,0,-MIN(MAX($F13-1-('2.1 Kraftwerk allgemein'!$F$16-'1.1 Allgemein'!$I$22+1),0),COLUMN(BI13)-1-('2.1 Kraftwerk allgemein'!$F$16-'1.1 Allgemein'!$I$22+1)),1,MIN(MAX($F13-('2.1 Kraftwerk allgemein'!$F$16-'1.1 Allgemein'!$I$22+1),1),COLUMN(BI13)-('2.1 Kraftwerk allgemein'!$F$16-'1.1 Allgemein'!$I$22+1)))))/$F13,
SUM(OFFSET('2.5 CAPEX'!BW16,0,-MIN($F13-1,COLUMN(BI13)-1),1,MIN($F13,COLUMN(BI13))))/$F13)))))))</f>
        <v>0</v>
      </c>
      <c r="BS13" s="199">
        <f ca="1">IF('2.1 Kraftwerk allgemein'!$F$15&lt;'1.1 Allgemein'!$I$22,
IF(OR(ISNUMBER($D13)=FALSE,$F13=""),"",
IF(AND('2.5 CAPEX'!$L16&lt;&gt;"x",'2.5 CAPEX'!$M16&lt;&gt;"x"),0,
IF($F13=0,0,
IF(BS$4&lt;'2.1 Kraftwerk allgemein'!$F$16,0,
IF(BS$4='2.1 Kraftwerk allgemein'!$F$16,'2.5 CAPEX'!$J16/$F13,
IF(BS$4&lt;'2.1 Kraftwerk allgemein'!$F$16+$F13,
('2.5 CAPEX'!$J16+SUM(OFFSET('2.5 CAPEX'!BX16,0,-MIN(MAX($F13-1-('2.1 Kraftwerk allgemein'!$F$16-'2.1 Kraftwerk allgemein'!$F$15+1),0),COLUMN(BJ13)-1-('2.1 Kraftwerk allgemein'!$F$16-'2.1 Kraftwerk allgemein'!$F$15+1)),1,MIN(MAX($F13-('2.1 Kraftwerk allgemein'!$F$16-'2.1 Kraftwerk allgemein'!$F$15+1),1),COLUMN(BJ13)-('2.1 Kraftwerk allgemein'!$F$16-'2.1 Kraftwerk allgemein'!$F$15+1)))))/$F13,
SUM(OFFSET('2.5 CAPEX'!BX16,0,-MIN($F13-1,COLUMN(BJ13)-1),1,MIN($F13,COLUMN(BJ13))))/$F13)))))),
IF(OR(ISNUMBER($D13)=FALSE,$F13=""),"",
IF(AND('2.5 CAPEX'!$L16&lt;&gt;"x",'2.5 CAPEX'!$M16&lt;&gt;"x"),0,
IF($F13=0,0,
IF(BS$4&lt;'2.1 Kraftwerk allgemein'!$F$16,0,
IF(BS$4='2.1 Kraftwerk allgemein'!$F$16,'2.5 CAPEX'!$J16/$F13,
IF(BS$4&lt;'2.1 Kraftwerk allgemein'!$F$16+$F13,
('2.5 CAPEX'!$J16+SUM(OFFSET('2.5 CAPEX'!BX16,0,-MIN(MAX($F13-1-('2.1 Kraftwerk allgemein'!$F$16-'1.1 Allgemein'!$I$22+1),0),COLUMN(BJ13)-1-('2.1 Kraftwerk allgemein'!$F$16-'1.1 Allgemein'!$I$22+1)),1,MIN(MAX($F13-('2.1 Kraftwerk allgemein'!$F$16-'1.1 Allgemein'!$I$22+1),1),COLUMN(BJ13)-('2.1 Kraftwerk allgemein'!$F$16-'1.1 Allgemein'!$I$22+1)))))/$F13,
SUM(OFFSET('2.5 CAPEX'!BX16,0,-MIN($F13-1,COLUMN(BJ13)-1),1,MIN($F13,COLUMN(BJ13))))/$F13)))))))</f>
        <v>0</v>
      </c>
      <c r="BT13" s="199">
        <f ca="1">IF('2.1 Kraftwerk allgemein'!$F$15&lt;'1.1 Allgemein'!$I$22,
IF(OR(ISNUMBER($D13)=FALSE,$F13=""),"",
IF(AND('2.5 CAPEX'!$L16&lt;&gt;"x",'2.5 CAPEX'!$M16&lt;&gt;"x"),0,
IF($F13=0,0,
IF(BT$4&lt;'2.1 Kraftwerk allgemein'!$F$16,0,
IF(BT$4='2.1 Kraftwerk allgemein'!$F$16,'2.5 CAPEX'!$J16/$F13,
IF(BT$4&lt;'2.1 Kraftwerk allgemein'!$F$16+$F13,
('2.5 CAPEX'!$J16+SUM(OFFSET('2.5 CAPEX'!BY16,0,-MIN(MAX($F13-1-('2.1 Kraftwerk allgemein'!$F$16-'2.1 Kraftwerk allgemein'!$F$15+1),0),COLUMN(BK13)-1-('2.1 Kraftwerk allgemein'!$F$16-'2.1 Kraftwerk allgemein'!$F$15+1)),1,MIN(MAX($F13-('2.1 Kraftwerk allgemein'!$F$16-'2.1 Kraftwerk allgemein'!$F$15+1),1),COLUMN(BK13)-('2.1 Kraftwerk allgemein'!$F$16-'2.1 Kraftwerk allgemein'!$F$15+1)))))/$F13,
SUM(OFFSET('2.5 CAPEX'!BY16,0,-MIN($F13-1,COLUMN(BK13)-1),1,MIN($F13,COLUMN(BK13))))/$F13)))))),
IF(OR(ISNUMBER($D13)=FALSE,$F13=""),"",
IF(AND('2.5 CAPEX'!$L16&lt;&gt;"x",'2.5 CAPEX'!$M16&lt;&gt;"x"),0,
IF($F13=0,0,
IF(BT$4&lt;'2.1 Kraftwerk allgemein'!$F$16,0,
IF(BT$4='2.1 Kraftwerk allgemein'!$F$16,'2.5 CAPEX'!$J16/$F13,
IF(BT$4&lt;'2.1 Kraftwerk allgemein'!$F$16+$F13,
('2.5 CAPEX'!$J16+SUM(OFFSET('2.5 CAPEX'!BY16,0,-MIN(MAX($F13-1-('2.1 Kraftwerk allgemein'!$F$16-'1.1 Allgemein'!$I$22+1),0),COLUMN(BK13)-1-('2.1 Kraftwerk allgemein'!$F$16-'1.1 Allgemein'!$I$22+1)),1,MIN(MAX($F13-('2.1 Kraftwerk allgemein'!$F$16-'1.1 Allgemein'!$I$22+1),1),COLUMN(BK13)-('2.1 Kraftwerk allgemein'!$F$16-'1.1 Allgemein'!$I$22+1)))))/$F13,
SUM(OFFSET('2.5 CAPEX'!BY16,0,-MIN($F13-1,COLUMN(BK13)-1),1,MIN($F13,COLUMN(BK13))))/$F13)))))))</f>
        <v>0</v>
      </c>
      <c r="BU13" s="199">
        <f ca="1">IF('2.1 Kraftwerk allgemein'!$F$15&lt;'1.1 Allgemein'!$I$22,
IF(OR(ISNUMBER($D13)=FALSE,$F13=""),"",
IF(AND('2.5 CAPEX'!$L16&lt;&gt;"x",'2.5 CAPEX'!$M16&lt;&gt;"x"),0,
IF($F13=0,0,
IF(BU$4&lt;'2.1 Kraftwerk allgemein'!$F$16,0,
IF(BU$4='2.1 Kraftwerk allgemein'!$F$16,'2.5 CAPEX'!$J16/$F13,
IF(BU$4&lt;'2.1 Kraftwerk allgemein'!$F$16+$F13,
('2.5 CAPEX'!$J16+SUM(OFFSET('2.5 CAPEX'!BZ16,0,-MIN(MAX($F13-1-('2.1 Kraftwerk allgemein'!$F$16-'2.1 Kraftwerk allgemein'!$F$15+1),0),COLUMN(BL13)-1-('2.1 Kraftwerk allgemein'!$F$16-'2.1 Kraftwerk allgemein'!$F$15+1)),1,MIN(MAX($F13-('2.1 Kraftwerk allgemein'!$F$16-'2.1 Kraftwerk allgemein'!$F$15+1),1),COLUMN(BL13)-('2.1 Kraftwerk allgemein'!$F$16-'2.1 Kraftwerk allgemein'!$F$15+1)))))/$F13,
SUM(OFFSET('2.5 CAPEX'!BZ16,0,-MIN($F13-1,COLUMN(BL13)-1),1,MIN($F13,COLUMN(BL13))))/$F13)))))),
IF(OR(ISNUMBER($D13)=FALSE,$F13=""),"",
IF(AND('2.5 CAPEX'!$L16&lt;&gt;"x",'2.5 CAPEX'!$M16&lt;&gt;"x"),0,
IF($F13=0,0,
IF(BU$4&lt;'2.1 Kraftwerk allgemein'!$F$16,0,
IF(BU$4='2.1 Kraftwerk allgemein'!$F$16,'2.5 CAPEX'!$J16/$F13,
IF(BU$4&lt;'2.1 Kraftwerk allgemein'!$F$16+$F13,
('2.5 CAPEX'!$J16+SUM(OFFSET('2.5 CAPEX'!BZ16,0,-MIN(MAX($F13-1-('2.1 Kraftwerk allgemein'!$F$16-'1.1 Allgemein'!$I$22+1),0),COLUMN(BL13)-1-('2.1 Kraftwerk allgemein'!$F$16-'1.1 Allgemein'!$I$22+1)),1,MIN(MAX($F13-('2.1 Kraftwerk allgemein'!$F$16-'1.1 Allgemein'!$I$22+1),1),COLUMN(BL13)-('2.1 Kraftwerk allgemein'!$F$16-'1.1 Allgemein'!$I$22+1)))))/$F13,
SUM(OFFSET('2.5 CAPEX'!BZ16,0,-MIN($F13-1,COLUMN(BL13)-1),1,MIN($F13,COLUMN(BL13))))/$F13)))))))</f>
        <v>0</v>
      </c>
      <c r="BV13" s="199">
        <f ca="1">IF('2.1 Kraftwerk allgemein'!$F$15&lt;'1.1 Allgemein'!$I$22,
IF(OR(ISNUMBER($D13)=FALSE,$F13=""),"",
IF(AND('2.5 CAPEX'!$L16&lt;&gt;"x",'2.5 CAPEX'!$M16&lt;&gt;"x"),0,
IF($F13=0,0,
IF(BV$4&lt;'2.1 Kraftwerk allgemein'!$F$16,0,
IF(BV$4='2.1 Kraftwerk allgemein'!$F$16,'2.5 CAPEX'!$J16/$F13,
IF(BV$4&lt;'2.1 Kraftwerk allgemein'!$F$16+$F13,
('2.5 CAPEX'!$J16+SUM(OFFSET('2.5 CAPEX'!CA16,0,-MIN(MAX($F13-1-('2.1 Kraftwerk allgemein'!$F$16-'2.1 Kraftwerk allgemein'!$F$15+1),0),COLUMN(BM13)-1-('2.1 Kraftwerk allgemein'!$F$16-'2.1 Kraftwerk allgemein'!$F$15+1)),1,MIN(MAX($F13-('2.1 Kraftwerk allgemein'!$F$16-'2.1 Kraftwerk allgemein'!$F$15+1),1),COLUMN(BM13)-('2.1 Kraftwerk allgemein'!$F$16-'2.1 Kraftwerk allgemein'!$F$15+1)))))/$F13,
SUM(OFFSET('2.5 CAPEX'!CA16,0,-MIN($F13-1,COLUMN(BM13)-1),1,MIN($F13,COLUMN(BM13))))/$F13)))))),
IF(OR(ISNUMBER($D13)=FALSE,$F13=""),"",
IF(AND('2.5 CAPEX'!$L16&lt;&gt;"x",'2.5 CAPEX'!$M16&lt;&gt;"x"),0,
IF($F13=0,0,
IF(BV$4&lt;'2.1 Kraftwerk allgemein'!$F$16,0,
IF(BV$4='2.1 Kraftwerk allgemein'!$F$16,'2.5 CAPEX'!$J16/$F13,
IF(BV$4&lt;'2.1 Kraftwerk allgemein'!$F$16+$F13,
('2.5 CAPEX'!$J16+SUM(OFFSET('2.5 CAPEX'!CA16,0,-MIN(MAX($F13-1-('2.1 Kraftwerk allgemein'!$F$16-'1.1 Allgemein'!$I$22+1),0),COLUMN(BM13)-1-('2.1 Kraftwerk allgemein'!$F$16-'1.1 Allgemein'!$I$22+1)),1,MIN(MAX($F13-('2.1 Kraftwerk allgemein'!$F$16-'1.1 Allgemein'!$I$22+1),1),COLUMN(BM13)-('2.1 Kraftwerk allgemein'!$F$16-'1.1 Allgemein'!$I$22+1)))))/$F13,
SUM(OFFSET('2.5 CAPEX'!CA16,0,-MIN($F13-1,COLUMN(BM13)-1),1,MIN($F13,COLUMN(BM13))))/$F13)))))))</f>
        <v>0</v>
      </c>
      <c r="BW13" s="199">
        <f ca="1">IF('2.1 Kraftwerk allgemein'!$F$15&lt;'1.1 Allgemein'!$I$22,
IF(OR(ISNUMBER($D13)=FALSE,$F13=""),"",
IF(AND('2.5 CAPEX'!$L16&lt;&gt;"x",'2.5 CAPEX'!$M16&lt;&gt;"x"),0,
IF($F13=0,0,
IF(BW$4&lt;'2.1 Kraftwerk allgemein'!$F$16,0,
IF(BW$4='2.1 Kraftwerk allgemein'!$F$16,'2.5 CAPEX'!$J16/$F13,
IF(BW$4&lt;'2.1 Kraftwerk allgemein'!$F$16+$F13,
('2.5 CAPEX'!$J16+SUM(OFFSET('2.5 CAPEX'!CB16,0,-MIN(MAX($F13-1-('2.1 Kraftwerk allgemein'!$F$16-'2.1 Kraftwerk allgemein'!$F$15+1),0),COLUMN(BN13)-1-('2.1 Kraftwerk allgemein'!$F$16-'2.1 Kraftwerk allgemein'!$F$15+1)),1,MIN(MAX($F13-('2.1 Kraftwerk allgemein'!$F$16-'2.1 Kraftwerk allgemein'!$F$15+1),1),COLUMN(BN13)-('2.1 Kraftwerk allgemein'!$F$16-'2.1 Kraftwerk allgemein'!$F$15+1)))))/$F13,
SUM(OFFSET('2.5 CAPEX'!CB16,0,-MIN($F13-1,COLUMN(BN13)-1),1,MIN($F13,COLUMN(BN13))))/$F13)))))),
IF(OR(ISNUMBER($D13)=FALSE,$F13=""),"",
IF(AND('2.5 CAPEX'!$L16&lt;&gt;"x",'2.5 CAPEX'!$M16&lt;&gt;"x"),0,
IF($F13=0,0,
IF(BW$4&lt;'2.1 Kraftwerk allgemein'!$F$16,0,
IF(BW$4='2.1 Kraftwerk allgemein'!$F$16,'2.5 CAPEX'!$J16/$F13,
IF(BW$4&lt;'2.1 Kraftwerk allgemein'!$F$16+$F13,
('2.5 CAPEX'!$J16+SUM(OFFSET('2.5 CAPEX'!CB16,0,-MIN(MAX($F13-1-('2.1 Kraftwerk allgemein'!$F$16-'1.1 Allgemein'!$I$22+1),0),COLUMN(BN13)-1-('2.1 Kraftwerk allgemein'!$F$16-'1.1 Allgemein'!$I$22+1)),1,MIN(MAX($F13-('2.1 Kraftwerk allgemein'!$F$16-'1.1 Allgemein'!$I$22+1),1),COLUMN(BN13)-('2.1 Kraftwerk allgemein'!$F$16-'1.1 Allgemein'!$I$22+1)))))/$F13,
SUM(OFFSET('2.5 CAPEX'!CB16,0,-MIN($F13-1,COLUMN(BN13)-1),1,MIN($F13,COLUMN(BN13))))/$F13)))))))</f>
        <v>0</v>
      </c>
      <c r="BX13" s="199">
        <f ca="1">IF('2.1 Kraftwerk allgemein'!$F$15&lt;'1.1 Allgemein'!$I$22,
IF(OR(ISNUMBER($D13)=FALSE,$F13=""),"",
IF(AND('2.5 CAPEX'!$L16&lt;&gt;"x",'2.5 CAPEX'!$M16&lt;&gt;"x"),0,
IF($F13=0,0,
IF(BX$4&lt;'2.1 Kraftwerk allgemein'!$F$16,0,
IF(BX$4='2.1 Kraftwerk allgemein'!$F$16,'2.5 CAPEX'!$J16/$F13,
IF(BX$4&lt;'2.1 Kraftwerk allgemein'!$F$16+$F13,
('2.5 CAPEX'!$J16+SUM(OFFSET('2.5 CAPEX'!CC16,0,-MIN(MAX($F13-1-('2.1 Kraftwerk allgemein'!$F$16-'2.1 Kraftwerk allgemein'!$F$15+1),0),COLUMN(BO13)-1-('2.1 Kraftwerk allgemein'!$F$16-'2.1 Kraftwerk allgemein'!$F$15+1)),1,MIN(MAX($F13-('2.1 Kraftwerk allgemein'!$F$16-'2.1 Kraftwerk allgemein'!$F$15+1),1),COLUMN(BO13)-('2.1 Kraftwerk allgemein'!$F$16-'2.1 Kraftwerk allgemein'!$F$15+1)))))/$F13,
SUM(OFFSET('2.5 CAPEX'!CC16,0,-MIN($F13-1,COLUMN(BO13)-1),1,MIN($F13,COLUMN(BO13))))/$F13)))))),
IF(OR(ISNUMBER($D13)=FALSE,$F13=""),"",
IF(AND('2.5 CAPEX'!$L16&lt;&gt;"x",'2.5 CAPEX'!$M16&lt;&gt;"x"),0,
IF($F13=0,0,
IF(BX$4&lt;'2.1 Kraftwerk allgemein'!$F$16,0,
IF(BX$4='2.1 Kraftwerk allgemein'!$F$16,'2.5 CAPEX'!$J16/$F13,
IF(BX$4&lt;'2.1 Kraftwerk allgemein'!$F$16+$F13,
('2.5 CAPEX'!$J16+SUM(OFFSET('2.5 CAPEX'!CC16,0,-MIN(MAX($F13-1-('2.1 Kraftwerk allgemein'!$F$16-'1.1 Allgemein'!$I$22+1),0),COLUMN(BO13)-1-('2.1 Kraftwerk allgemein'!$F$16-'1.1 Allgemein'!$I$22+1)),1,MIN(MAX($F13-('2.1 Kraftwerk allgemein'!$F$16-'1.1 Allgemein'!$I$22+1),1),COLUMN(BO13)-('2.1 Kraftwerk allgemein'!$F$16-'1.1 Allgemein'!$I$22+1)))))/$F13,
SUM(OFFSET('2.5 CAPEX'!CC16,0,-MIN($F13-1,COLUMN(BO13)-1),1,MIN($F13,COLUMN(BO13))))/$F13)))))))</f>
        <v>0</v>
      </c>
      <c r="BY13" s="199">
        <f ca="1">IF('2.1 Kraftwerk allgemein'!$F$15&lt;'1.1 Allgemein'!$I$22,
IF(OR(ISNUMBER($D13)=FALSE,$F13=""),"",
IF(AND('2.5 CAPEX'!$L16&lt;&gt;"x",'2.5 CAPEX'!$M16&lt;&gt;"x"),0,
IF($F13=0,0,
IF(BY$4&lt;'2.1 Kraftwerk allgemein'!$F$16,0,
IF(BY$4='2.1 Kraftwerk allgemein'!$F$16,'2.5 CAPEX'!$J16/$F13,
IF(BY$4&lt;'2.1 Kraftwerk allgemein'!$F$16+$F13,
('2.5 CAPEX'!$J16+SUM(OFFSET('2.5 CAPEX'!CD16,0,-MIN(MAX($F13-1-('2.1 Kraftwerk allgemein'!$F$16-'2.1 Kraftwerk allgemein'!$F$15+1),0),COLUMN(BP13)-1-('2.1 Kraftwerk allgemein'!$F$16-'2.1 Kraftwerk allgemein'!$F$15+1)),1,MIN(MAX($F13-('2.1 Kraftwerk allgemein'!$F$16-'2.1 Kraftwerk allgemein'!$F$15+1),1),COLUMN(BP13)-('2.1 Kraftwerk allgemein'!$F$16-'2.1 Kraftwerk allgemein'!$F$15+1)))))/$F13,
SUM(OFFSET('2.5 CAPEX'!CD16,0,-MIN($F13-1,COLUMN(BP13)-1),1,MIN($F13,COLUMN(BP13))))/$F13)))))),
IF(OR(ISNUMBER($D13)=FALSE,$F13=""),"",
IF(AND('2.5 CAPEX'!$L16&lt;&gt;"x",'2.5 CAPEX'!$M16&lt;&gt;"x"),0,
IF($F13=0,0,
IF(BY$4&lt;'2.1 Kraftwerk allgemein'!$F$16,0,
IF(BY$4='2.1 Kraftwerk allgemein'!$F$16,'2.5 CAPEX'!$J16/$F13,
IF(BY$4&lt;'2.1 Kraftwerk allgemein'!$F$16+$F13,
('2.5 CAPEX'!$J16+SUM(OFFSET('2.5 CAPEX'!CD16,0,-MIN(MAX($F13-1-('2.1 Kraftwerk allgemein'!$F$16-'1.1 Allgemein'!$I$22+1),0),COLUMN(BP13)-1-('2.1 Kraftwerk allgemein'!$F$16-'1.1 Allgemein'!$I$22+1)),1,MIN(MAX($F13-('2.1 Kraftwerk allgemein'!$F$16-'1.1 Allgemein'!$I$22+1),1),COLUMN(BP13)-('2.1 Kraftwerk allgemein'!$F$16-'1.1 Allgemein'!$I$22+1)))))/$F13,
SUM(OFFSET('2.5 CAPEX'!CD16,0,-MIN($F13-1,COLUMN(BP13)-1),1,MIN($F13,COLUMN(BP13))))/$F13)))))))</f>
        <v>0</v>
      </c>
      <c r="BZ13" s="199">
        <f ca="1">IF('2.1 Kraftwerk allgemein'!$F$15&lt;'1.1 Allgemein'!$I$22,
IF(OR(ISNUMBER($D13)=FALSE,$F13=""),"",
IF(AND('2.5 CAPEX'!$L16&lt;&gt;"x",'2.5 CAPEX'!$M16&lt;&gt;"x"),0,
IF($F13=0,0,
IF(BZ$4&lt;'2.1 Kraftwerk allgemein'!$F$16,0,
IF(BZ$4='2.1 Kraftwerk allgemein'!$F$16,'2.5 CAPEX'!$J16/$F13,
IF(BZ$4&lt;'2.1 Kraftwerk allgemein'!$F$16+$F13,
('2.5 CAPEX'!$J16+SUM(OFFSET('2.5 CAPEX'!CE16,0,-MIN(MAX($F13-1-('2.1 Kraftwerk allgemein'!$F$16-'2.1 Kraftwerk allgemein'!$F$15+1),0),COLUMN(BQ13)-1-('2.1 Kraftwerk allgemein'!$F$16-'2.1 Kraftwerk allgemein'!$F$15+1)),1,MIN(MAX($F13-('2.1 Kraftwerk allgemein'!$F$16-'2.1 Kraftwerk allgemein'!$F$15+1),1),COLUMN(BQ13)-('2.1 Kraftwerk allgemein'!$F$16-'2.1 Kraftwerk allgemein'!$F$15+1)))))/$F13,
SUM(OFFSET('2.5 CAPEX'!CE16,0,-MIN($F13-1,COLUMN(BQ13)-1),1,MIN($F13,COLUMN(BQ13))))/$F13)))))),
IF(OR(ISNUMBER($D13)=FALSE,$F13=""),"",
IF(AND('2.5 CAPEX'!$L16&lt;&gt;"x",'2.5 CAPEX'!$M16&lt;&gt;"x"),0,
IF($F13=0,0,
IF(BZ$4&lt;'2.1 Kraftwerk allgemein'!$F$16,0,
IF(BZ$4='2.1 Kraftwerk allgemein'!$F$16,'2.5 CAPEX'!$J16/$F13,
IF(BZ$4&lt;'2.1 Kraftwerk allgemein'!$F$16+$F13,
('2.5 CAPEX'!$J16+SUM(OFFSET('2.5 CAPEX'!CE16,0,-MIN(MAX($F13-1-('2.1 Kraftwerk allgemein'!$F$16-'1.1 Allgemein'!$I$22+1),0),COLUMN(BQ13)-1-('2.1 Kraftwerk allgemein'!$F$16-'1.1 Allgemein'!$I$22+1)),1,MIN(MAX($F13-('2.1 Kraftwerk allgemein'!$F$16-'1.1 Allgemein'!$I$22+1),1),COLUMN(BQ13)-('2.1 Kraftwerk allgemein'!$F$16-'1.1 Allgemein'!$I$22+1)))))/$F13,
SUM(OFFSET('2.5 CAPEX'!CE16,0,-MIN($F13-1,COLUMN(BQ13)-1),1,MIN($F13,COLUMN(BQ13))))/$F13)))))))</f>
        <v>0</v>
      </c>
      <c r="CA13" s="199">
        <f ca="1">IF('2.1 Kraftwerk allgemein'!$F$15&lt;'1.1 Allgemein'!$I$22,
IF(OR(ISNUMBER($D13)=FALSE,$F13=""),"",
IF(AND('2.5 CAPEX'!$L16&lt;&gt;"x",'2.5 CAPEX'!$M16&lt;&gt;"x"),0,
IF($F13=0,0,
IF(CA$4&lt;'2.1 Kraftwerk allgemein'!$F$16,0,
IF(CA$4='2.1 Kraftwerk allgemein'!$F$16,'2.5 CAPEX'!$J16/$F13,
IF(CA$4&lt;'2.1 Kraftwerk allgemein'!$F$16+$F13,
('2.5 CAPEX'!$J16+SUM(OFFSET('2.5 CAPEX'!CF16,0,-MIN(MAX($F13-1-('2.1 Kraftwerk allgemein'!$F$16-'2.1 Kraftwerk allgemein'!$F$15+1),0),COLUMN(BR13)-1-('2.1 Kraftwerk allgemein'!$F$16-'2.1 Kraftwerk allgemein'!$F$15+1)),1,MIN(MAX($F13-('2.1 Kraftwerk allgemein'!$F$16-'2.1 Kraftwerk allgemein'!$F$15+1),1),COLUMN(BR13)-('2.1 Kraftwerk allgemein'!$F$16-'2.1 Kraftwerk allgemein'!$F$15+1)))))/$F13,
SUM(OFFSET('2.5 CAPEX'!CF16,0,-MIN($F13-1,COLUMN(BR13)-1),1,MIN($F13,COLUMN(BR13))))/$F13)))))),
IF(OR(ISNUMBER($D13)=FALSE,$F13=""),"",
IF(AND('2.5 CAPEX'!$L16&lt;&gt;"x",'2.5 CAPEX'!$M16&lt;&gt;"x"),0,
IF($F13=0,0,
IF(CA$4&lt;'2.1 Kraftwerk allgemein'!$F$16,0,
IF(CA$4='2.1 Kraftwerk allgemein'!$F$16,'2.5 CAPEX'!$J16/$F13,
IF(CA$4&lt;'2.1 Kraftwerk allgemein'!$F$16+$F13,
('2.5 CAPEX'!$J16+SUM(OFFSET('2.5 CAPEX'!CF16,0,-MIN(MAX($F13-1-('2.1 Kraftwerk allgemein'!$F$16-'1.1 Allgemein'!$I$22+1),0),COLUMN(BR13)-1-('2.1 Kraftwerk allgemein'!$F$16-'1.1 Allgemein'!$I$22+1)),1,MIN(MAX($F13-('2.1 Kraftwerk allgemein'!$F$16-'1.1 Allgemein'!$I$22+1),1),COLUMN(BR13)-('2.1 Kraftwerk allgemein'!$F$16-'1.1 Allgemein'!$I$22+1)))))/$F13,
SUM(OFFSET('2.5 CAPEX'!CF16,0,-MIN($F13-1,COLUMN(BR13)-1),1,MIN($F13,COLUMN(BR13))))/$F13)))))))</f>
        <v>0</v>
      </c>
      <c r="CB13" s="199">
        <f ca="1">IF('2.1 Kraftwerk allgemein'!$F$15&lt;'1.1 Allgemein'!$I$22,
IF(OR(ISNUMBER($D13)=FALSE,$F13=""),"",
IF(AND('2.5 CAPEX'!$L16&lt;&gt;"x",'2.5 CAPEX'!$M16&lt;&gt;"x"),0,
IF($F13=0,0,
IF(CB$4&lt;'2.1 Kraftwerk allgemein'!$F$16,0,
IF(CB$4='2.1 Kraftwerk allgemein'!$F$16,'2.5 CAPEX'!$J16/$F13,
IF(CB$4&lt;'2.1 Kraftwerk allgemein'!$F$16+$F13,
('2.5 CAPEX'!$J16+SUM(OFFSET('2.5 CAPEX'!CG16,0,-MIN(MAX($F13-1-('2.1 Kraftwerk allgemein'!$F$16-'2.1 Kraftwerk allgemein'!$F$15+1),0),COLUMN(BS13)-1-('2.1 Kraftwerk allgemein'!$F$16-'2.1 Kraftwerk allgemein'!$F$15+1)),1,MIN(MAX($F13-('2.1 Kraftwerk allgemein'!$F$16-'2.1 Kraftwerk allgemein'!$F$15+1),1),COLUMN(BS13)-('2.1 Kraftwerk allgemein'!$F$16-'2.1 Kraftwerk allgemein'!$F$15+1)))))/$F13,
SUM(OFFSET('2.5 CAPEX'!CG16,0,-MIN($F13-1,COLUMN(BS13)-1),1,MIN($F13,COLUMN(BS13))))/$F13)))))),
IF(OR(ISNUMBER($D13)=FALSE,$F13=""),"",
IF(AND('2.5 CAPEX'!$L16&lt;&gt;"x",'2.5 CAPEX'!$M16&lt;&gt;"x"),0,
IF($F13=0,0,
IF(CB$4&lt;'2.1 Kraftwerk allgemein'!$F$16,0,
IF(CB$4='2.1 Kraftwerk allgemein'!$F$16,'2.5 CAPEX'!$J16/$F13,
IF(CB$4&lt;'2.1 Kraftwerk allgemein'!$F$16+$F13,
('2.5 CAPEX'!$J16+SUM(OFFSET('2.5 CAPEX'!CG16,0,-MIN(MAX($F13-1-('2.1 Kraftwerk allgemein'!$F$16-'1.1 Allgemein'!$I$22+1),0),COLUMN(BS13)-1-('2.1 Kraftwerk allgemein'!$F$16-'1.1 Allgemein'!$I$22+1)),1,MIN(MAX($F13-('2.1 Kraftwerk allgemein'!$F$16-'1.1 Allgemein'!$I$22+1),1),COLUMN(BS13)-('2.1 Kraftwerk allgemein'!$F$16-'1.1 Allgemein'!$I$22+1)))))/$F13,
SUM(OFFSET('2.5 CAPEX'!CG16,0,-MIN($F13-1,COLUMN(BS13)-1),1,MIN($F13,COLUMN(BS13))))/$F13)))))))</f>
        <v>0</v>
      </c>
      <c r="CC13" s="199">
        <f ca="1">IF('2.1 Kraftwerk allgemein'!$F$15&lt;'1.1 Allgemein'!$I$22,
IF(OR(ISNUMBER($D13)=FALSE,$F13=""),"",
IF(AND('2.5 CAPEX'!$L16&lt;&gt;"x",'2.5 CAPEX'!$M16&lt;&gt;"x"),0,
IF($F13=0,0,
IF(CC$4&lt;'2.1 Kraftwerk allgemein'!$F$16,0,
IF(CC$4='2.1 Kraftwerk allgemein'!$F$16,'2.5 CAPEX'!$J16/$F13,
IF(CC$4&lt;'2.1 Kraftwerk allgemein'!$F$16+$F13,
('2.5 CAPEX'!$J16+SUM(OFFSET('2.5 CAPEX'!CH16,0,-MIN(MAX($F13-1-('2.1 Kraftwerk allgemein'!$F$16-'2.1 Kraftwerk allgemein'!$F$15+1),0),COLUMN(BT13)-1-('2.1 Kraftwerk allgemein'!$F$16-'2.1 Kraftwerk allgemein'!$F$15+1)),1,MIN(MAX($F13-('2.1 Kraftwerk allgemein'!$F$16-'2.1 Kraftwerk allgemein'!$F$15+1),1),COLUMN(BT13)-('2.1 Kraftwerk allgemein'!$F$16-'2.1 Kraftwerk allgemein'!$F$15+1)))))/$F13,
SUM(OFFSET('2.5 CAPEX'!CH16,0,-MIN($F13-1,COLUMN(BT13)-1),1,MIN($F13,COLUMN(BT13))))/$F13)))))),
IF(OR(ISNUMBER($D13)=FALSE,$F13=""),"",
IF(AND('2.5 CAPEX'!$L16&lt;&gt;"x",'2.5 CAPEX'!$M16&lt;&gt;"x"),0,
IF($F13=0,0,
IF(CC$4&lt;'2.1 Kraftwerk allgemein'!$F$16,0,
IF(CC$4='2.1 Kraftwerk allgemein'!$F$16,'2.5 CAPEX'!$J16/$F13,
IF(CC$4&lt;'2.1 Kraftwerk allgemein'!$F$16+$F13,
('2.5 CAPEX'!$J16+SUM(OFFSET('2.5 CAPEX'!CH16,0,-MIN(MAX($F13-1-('2.1 Kraftwerk allgemein'!$F$16-'1.1 Allgemein'!$I$22+1),0),COLUMN(BT13)-1-('2.1 Kraftwerk allgemein'!$F$16-'1.1 Allgemein'!$I$22+1)),1,MIN(MAX($F13-('2.1 Kraftwerk allgemein'!$F$16-'1.1 Allgemein'!$I$22+1),1),COLUMN(BT13)-('2.1 Kraftwerk allgemein'!$F$16-'1.1 Allgemein'!$I$22+1)))))/$F13,
SUM(OFFSET('2.5 CAPEX'!CH16,0,-MIN($F13-1,COLUMN(BT13)-1),1,MIN($F13,COLUMN(BT13))))/$F13)))))))</f>
        <v>0</v>
      </c>
      <c r="CD13" s="199">
        <f ca="1">IF('2.1 Kraftwerk allgemein'!$F$15&lt;'1.1 Allgemein'!$I$22,
IF(OR(ISNUMBER($D13)=FALSE,$F13=""),"",
IF(AND('2.5 CAPEX'!$L16&lt;&gt;"x",'2.5 CAPEX'!$M16&lt;&gt;"x"),0,
IF($F13=0,0,
IF(CD$4&lt;'2.1 Kraftwerk allgemein'!$F$16,0,
IF(CD$4='2.1 Kraftwerk allgemein'!$F$16,'2.5 CAPEX'!$J16/$F13,
IF(CD$4&lt;'2.1 Kraftwerk allgemein'!$F$16+$F13,
('2.5 CAPEX'!$J16+SUM(OFFSET('2.5 CAPEX'!CI16,0,-MIN(MAX($F13-1-('2.1 Kraftwerk allgemein'!$F$16-'2.1 Kraftwerk allgemein'!$F$15+1),0),COLUMN(BU13)-1-('2.1 Kraftwerk allgemein'!$F$16-'2.1 Kraftwerk allgemein'!$F$15+1)),1,MIN(MAX($F13-('2.1 Kraftwerk allgemein'!$F$16-'2.1 Kraftwerk allgemein'!$F$15+1),1),COLUMN(BU13)-('2.1 Kraftwerk allgemein'!$F$16-'2.1 Kraftwerk allgemein'!$F$15+1)))))/$F13,
SUM(OFFSET('2.5 CAPEX'!CI16,0,-MIN($F13-1,COLUMN(BU13)-1),1,MIN($F13,COLUMN(BU13))))/$F13)))))),
IF(OR(ISNUMBER($D13)=FALSE,$F13=""),"",
IF(AND('2.5 CAPEX'!$L16&lt;&gt;"x",'2.5 CAPEX'!$M16&lt;&gt;"x"),0,
IF($F13=0,0,
IF(CD$4&lt;'2.1 Kraftwerk allgemein'!$F$16,0,
IF(CD$4='2.1 Kraftwerk allgemein'!$F$16,'2.5 CAPEX'!$J16/$F13,
IF(CD$4&lt;'2.1 Kraftwerk allgemein'!$F$16+$F13,
('2.5 CAPEX'!$J16+SUM(OFFSET('2.5 CAPEX'!CI16,0,-MIN(MAX($F13-1-('2.1 Kraftwerk allgemein'!$F$16-'1.1 Allgemein'!$I$22+1),0),COLUMN(BU13)-1-('2.1 Kraftwerk allgemein'!$F$16-'1.1 Allgemein'!$I$22+1)),1,MIN(MAX($F13-('2.1 Kraftwerk allgemein'!$F$16-'1.1 Allgemein'!$I$22+1),1),COLUMN(BU13)-('2.1 Kraftwerk allgemein'!$F$16-'1.1 Allgemein'!$I$22+1)))))/$F13,
SUM(OFFSET('2.5 CAPEX'!CI16,0,-MIN($F13-1,COLUMN(BU13)-1),1,MIN($F13,COLUMN(BU13))))/$F13)))))))</f>
        <v>0</v>
      </c>
      <c r="CE13" s="199">
        <f ca="1">IF('2.1 Kraftwerk allgemein'!$F$15&lt;'1.1 Allgemein'!$I$22,
IF(OR(ISNUMBER($D13)=FALSE,$F13=""),"",
IF(AND('2.5 CAPEX'!$L16&lt;&gt;"x",'2.5 CAPEX'!$M16&lt;&gt;"x"),0,
IF($F13=0,0,
IF(CE$4&lt;'2.1 Kraftwerk allgemein'!$F$16,0,
IF(CE$4='2.1 Kraftwerk allgemein'!$F$16,'2.5 CAPEX'!$J16/$F13,
IF(CE$4&lt;'2.1 Kraftwerk allgemein'!$F$16+$F13,
('2.5 CAPEX'!$J16+SUM(OFFSET('2.5 CAPEX'!CJ16,0,-MIN(MAX($F13-1-('2.1 Kraftwerk allgemein'!$F$16-'2.1 Kraftwerk allgemein'!$F$15+1),0),COLUMN(BV13)-1-('2.1 Kraftwerk allgemein'!$F$16-'2.1 Kraftwerk allgemein'!$F$15+1)),1,MIN(MAX($F13-('2.1 Kraftwerk allgemein'!$F$16-'2.1 Kraftwerk allgemein'!$F$15+1),1),COLUMN(BV13)-('2.1 Kraftwerk allgemein'!$F$16-'2.1 Kraftwerk allgemein'!$F$15+1)))))/$F13,
SUM(OFFSET('2.5 CAPEX'!CJ16,0,-MIN($F13-1,COLUMN(BV13)-1),1,MIN($F13,COLUMN(BV13))))/$F13)))))),
IF(OR(ISNUMBER($D13)=FALSE,$F13=""),"",
IF(AND('2.5 CAPEX'!$L16&lt;&gt;"x",'2.5 CAPEX'!$M16&lt;&gt;"x"),0,
IF($F13=0,0,
IF(CE$4&lt;'2.1 Kraftwerk allgemein'!$F$16,0,
IF(CE$4='2.1 Kraftwerk allgemein'!$F$16,'2.5 CAPEX'!$J16/$F13,
IF(CE$4&lt;'2.1 Kraftwerk allgemein'!$F$16+$F13,
('2.5 CAPEX'!$J16+SUM(OFFSET('2.5 CAPEX'!CJ16,0,-MIN(MAX($F13-1-('2.1 Kraftwerk allgemein'!$F$16-'1.1 Allgemein'!$I$22+1),0),COLUMN(BV13)-1-('2.1 Kraftwerk allgemein'!$F$16-'1.1 Allgemein'!$I$22+1)),1,MIN(MAX($F13-('2.1 Kraftwerk allgemein'!$F$16-'1.1 Allgemein'!$I$22+1),1),COLUMN(BV13)-('2.1 Kraftwerk allgemein'!$F$16-'1.1 Allgemein'!$I$22+1)))))/$F13,
SUM(OFFSET('2.5 CAPEX'!CJ16,0,-MIN($F13-1,COLUMN(BV13)-1),1,MIN($F13,COLUMN(BV13))))/$F13)))))))</f>
        <v>0</v>
      </c>
      <c r="CF13" s="199">
        <f ca="1">IF('2.1 Kraftwerk allgemein'!$F$15&lt;'1.1 Allgemein'!$I$22,
IF(OR(ISNUMBER($D13)=FALSE,$F13=""),"",
IF(AND('2.5 CAPEX'!$L16&lt;&gt;"x",'2.5 CAPEX'!$M16&lt;&gt;"x"),0,
IF($F13=0,0,
IF(CF$4&lt;'2.1 Kraftwerk allgemein'!$F$16,0,
IF(CF$4='2.1 Kraftwerk allgemein'!$F$16,'2.5 CAPEX'!$J16/$F13,
IF(CF$4&lt;'2.1 Kraftwerk allgemein'!$F$16+$F13,
('2.5 CAPEX'!$J16+SUM(OFFSET('2.5 CAPEX'!CK16,0,-MIN(MAX($F13-1-('2.1 Kraftwerk allgemein'!$F$16-'2.1 Kraftwerk allgemein'!$F$15+1),0),COLUMN(BW13)-1-('2.1 Kraftwerk allgemein'!$F$16-'2.1 Kraftwerk allgemein'!$F$15+1)),1,MIN(MAX($F13-('2.1 Kraftwerk allgemein'!$F$16-'2.1 Kraftwerk allgemein'!$F$15+1),1),COLUMN(BW13)-('2.1 Kraftwerk allgemein'!$F$16-'2.1 Kraftwerk allgemein'!$F$15+1)))))/$F13,
SUM(OFFSET('2.5 CAPEX'!CK16,0,-MIN($F13-1,COLUMN(BW13)-1),1,MIN($F13,COLUMN(BW13))))/$F13)))))),
IF(OR(ISNUMBER($D13)=FALSE,$F13=""),"",
IF(AND('2.5 CAPEX'!$L16&lt;&gt;"x",'2.5 CAPEX'!$M16&lt;&gt;"x"),0,
IF($F13=0,0,
IF(CF$4&lt;'2.1 Kraftwerk allgemein'!$F$16,0,
IF(CF$4='2.1 Kraftwerk allgemein'!$F$16,'2.5 CAPEX'!$J16/$F13,
IF(CF$4&lt;'2.1 Kraftwerk allgemein'!$F$16+$F13,
('2.5 CAPEX'!$J16+SUM(OFFSET('2.5 CAPEX'!CK16,0,-MIN(MAX($F13-1-('2.1 Kraftwerk allgemein'!$F$16-'1.1 Allgemein'!$I$22+1),0),COLUMN(BW13)-1-('2.1 Kraftwerk allgemein'!$F$16-'1.1 Allgemein'!$I$22+1)),1,MIN(MAX($F13-('2.1 Kraftwerk allgemein'!$F$16-'1.1 Allgemein'!$I$22+1),1),COLUMN(BW13)-('2.1 Kraftwerk allgemein'!$F$16-'1.1 Allgemein'!$I$22+1)))))/$F13,
SUM(OFFSET('2.5 CAPEX'!CK16,0,-MIN($F13-1,COLUMN(BW13)-1),1,MIN($F13,COLUMN(BW13))))/$F13)))))))</f>
        <v>0</v>
      </c>
      <c r="CG13" s="199">
        <f ca="1">IF('2.1 Kraftwerk allgemein'!$F$15&lt;'1.1 Allgemein'!$I$22,
IF(OR(ISNUMBER($D13)=FALSE,$F13=""),"",
IF(AND('2.5 CAPEX'!$L16&lt;&gt;"x",'2.5 CAPEX'!$M16&lt;&gt;"x"),0,
IF($F13=0,0,
IF(CG$4&lt;'2.1 Kraftwerk allgemein'!$F$16,0,
IF(CG$4='2.1 Kraftwerk allgemein'!$F$16,'2.5 CAPEX'!$J16/$F13,
IF(CG$4&lt;'2.1 Kraftwerk allgemein'!$F$16+$F13,
('2.5 CAPEX'!$J16+SUM(OFFSET('2.5 CAPEX'!CL16,0,-MIN(MAX($F13-1-('2.1 Kraftwerk allgemein'!$F$16-'2.1 Kraftwerk allgemein'!$F$15+1),0),COLUMN(BX13)-1-('2.1 Kraftwerk allgemein'!$F$16-'2.1 Kraftwerk allgemein'!$F$15+1)),1,MIN(MAX($F13-('2.1 Kraftwerk allgemein'!$F$16-'2.1 Kraftwerk allgemein'!$F$15+1),1),COLUMN(BX13)-('2.1 Kraftwerk allgemein'!$F$16-'2.1 Kraftwerk allgemein'!$F$15+1)))))/$F13,
SUM(OFFSET('2.5 CAPEX'!CL16,0,-MIN($F13-1,COLUMN(BX13)-1),1,MIN($F13,COLUMN(BX13))))/$F13)))))),
IF(OR(ISNUMBER($D13)=FALSE,$F13=""),"",
IF(AND('2.5 CAPEX'!$L16&lt;&gt;"x",'2.5 CAPEX'!$M16&lt;&gt;"x"),0,
IF($F13=0,0,
IF(CG$4&lt;'2.1 Kraftwerk allgemein'!$F$16,0,
IF(CG$4='2.1 Kraftwerk allgemein'!$F$16,'2.5 CAPEX'!$J16/$F13,
IF(CG$4&lt;'2.1 Kraftwerk allgemein'!$F$16+$F13,
('2.5 CAPEX'!$J16+SUM(OFFSET('2.5 CAPEX'!CL16,0,-MIN(MAX($F13-1-('2.1 Kraftwerk allgemein'!$F$16-'1.1 Allgemein'!$I$22+1),0),COLUMN(BX13)-1-('2.1 Kraftwerk allgemein'!$F$16-'1.1 Allgemein'!$I$22+1)),1,MIN(MAX($F13-('2.1 Kraftwerk allgemein'!$F$16-'1.1 Allgemein'!$I$22+1),1),COLUMN(BX13)-('2.1 Kraftwerk allgemein'!$F$16-'1.1 Allgemein'!$I$22+1)))))/$F13,
SUM(OFFSET('2.5 CAPEX'!CL16,0,-MIN($F13-1,COLUMN(BX13)-1),1,MIN($F13,COLUMN(BX13))))/$F13)))))))</f>
        <v>0</v>
      </c>
      <c r="CH13" s="199">
        <f ca="1">IF('2.1 Kraftwerk allgemein'!$F$15&lt;'1.1 Allgemein'!$I$22,
IF(OR(ISNUMBER($D13)=FALSE,$F13=""),"",
IF(AND('2.5 CAPEX'!$L16&lt;&gt;"x",'2.5 CAPEX'!$M16&lt;&gt;"x"),0,
IF($F13=0,0,
IF(CH$4&lt;'2.1 Kraftwerk allgemein'!$F$16,0,
IF(CH$4='2.1 Kraftwerk allgemein'!$F$16,'2.5 CAPEX'!$J16/$F13,
IF(CH$4&lt;'2.1 Kraftwerk allgemein'!$F$16+$F13,
('2.5 CAPEX'!$J16+SUM(OFFSET('2.5 CAPEX'!CM16,0,-MIN(MAX($F13-1-('2.1 Kraftwerk allgemein'!$F$16-'2.1 Kraftwerk allgemein'!$F$15+1),0),COLUMN(BY13)-1-('2.1 Kraftwerk allgemein'!$F$16-'2.1 Kraftwerk allgemein'!$F$15+1)),1,MIN(MAX($F13-('2.1 Kraftwerk allgemein'!$F$16-'2.1 Kraftwerk allgemein'!$F$15+1),1),COLUMN(BY13)-('2.1 Kraftwerk allgemein'!$F$16-'2.1 Kraftwerk allgemein'!$F$15+1)))))/$F13,
SUM(OFFSET('2.5 CAPEX'!CM16,0,-MIN($F13-1,COLUMN(BY13)-1),1,MIN($F13,COLUMN(BY13))))/$F13)))))),
IF(OR(ISNUMBER($D13)=FALSE,$F13=""),"",
IF(AND('2.5 CAPEX'!$L16&lt;&gt;"x",'2.5 CAPEX'!$M16&lt;&gt;"x"),0,
IF($F13=0,0,
IF(CH$4&lt;'2.1 Kraftwerk allgemein'!$F$16,0,
IF(CH$4='2.1 Kraftwerk allgemein'!$F$16,'2.5 CAPEX'!$J16/$F13,
IF(CH$4&lt;'2.1 Kraftwerk allgemein'!$F$16+$F13,
('2.5 CAPEX'!$J16+SUM(OFFSET('2.5 CAPEX'!CM16,0,-MIN(MAX($F13-1-('2.1 Kraftwerk allgemein'!$F$16-'1.1 Allgemein'!$I$22+1),0),COLUMN(BY13)-1-('2.1 Kraftwerk allgemein'!$F$16-'1.1 Allgemein'!$I$22+1)),1,MIN(MAX($F13-('2.1 Kraftwerk allgemein'!$F$16-'1.1 Allgemein'!$I$22+1),1),COLUMN(BY13)-('2.1 Kraftwerk allgemein'!$F$16-'1.1 Allgemein'!$I$22+1)))))/$F13,
SUM(OFFSET('2.5 CAPEX'!CM16,0,-MIN($F13-1,COLUMN(BY13)-1),1,MIN($F13,COLUMN(BY13))))/$F13)))))))</f>
        <v>0</v>
      </c>
      <c r="CI13" s="199">
        <f ca="1">IF('2.1 Kraftwerk allgemein'!$F$15&lt;'1.1 Allgemein'!$I$22,
IF(OR(ISNUMBER($D13)=FALSE,$F13=""),"",
IF(AND('2.5 CAPEX'!$L16&lt;&gt;"x",'2.5 CAPEX'!$M16&lt;&gt;"x"),0,
IF($F13=0,0,
IF(CI$4&lt;'2.1 Kraftwerk allgemein'!$F$16,0,
IF(CI$4='2.1 Kraftwerk allgemein'!$F$16,'2.5 CAPEX'!$J16/$F13,
IF(CI$4&lt;'2.1 Kraftwerk allgemein'!$F$16+$F13,
('2.5 CAPEX'!$J16+SUM(OFFSET('2.5 CAPEX'!CN16,0,-MIN(MAX($F13-1-('2.1 Kraftwerk allgemein'!$F$16-'2.1 Kraftwerk allgemein'!$F$15+1),0),COLUMN(BZ13)-1-('2.1 Kraftwerk allgemein'!$F$16-'2.1 Kraftwerk allgemein'!$F$15+1)),1,MIN(MAX($F13-('2.1 Kraftwerk allgemein'!$F$16-'2.1 Kraftwerk allgemein'!$F$15+1),1),COLUMN(BZ13)-('2.1 Kraftwerk allgemein'!$F$16-'2.1 Kraftwerk allgemein'!$F$15+1)))))/$F13,
SUM(OFFSET('2.5 CAPEX'!CN16,0,-MIN($F13-1,COLUMN(BZ13)-1),1,MIN($F13,COLUMN(BZ13))))/$F13)))))),
IF(OR(ISNUMBER($D13)=FALSE,$F13=""),"",
IF(AND('2.5 CAPEX'!$L16&lt;&gt;"x",'2.5 CAPEX'!$M16&lt;&gt;"x"),0,
IF($F13=0,0,
IF(CI$4&lt;'2.1 Kraftwerk allgemein'!$F$16,0,
IF(CI$4='2.1 Kraftwerk allgemein'!$F$16,'2.5 CAPEX'!$J16/$F13,
IF(CI$4&lt;'2.1 Kraftwerk allgemein'!$F$16+$F13,
('2.5 CAPEX'!$J16+SUM(OFFSET('2.5 CAPEX'!CN16,0,-MIN(MAX($F13-1-('2.1 Kraftwerk allgemein'!$F$16-'1.1 Allgemein'!$I$22+1),0),COLUMN(BZ13)-1-('2.1 Kraftwerk allgemein'!$F$16-'1.1 Allgemein'!$I$22+1)),1,MIN(MAX($F13-('2.1 Kraftwerk allgemein'!$F$16-'1.1 Allgemein'!$I$22+1),1),COLUMN(BZ13)-('2.1 Kraftwerk allgemein'!$F$16-'1.1 Allgemein'!$I$22+1)))))/$F13,
SUM(OFFSET('2.5 CAPEX'!CN16,0,-MIN($F13-1,COLUMN(BZ13)-1),1,MIN($F13,COLUMN(BZ13))))/$F13)))))))</f>
        <v>0</v>
      </c>
      <c r="CJ13" s="199">
        <f ca="1">IF('2.1 Kraftwerk allgemein'!$F$15&lt;'1.1 Allgemein'!$I$22,
IF(OR(ISNUMBER($D13)=FALSE,$F13=""),"",
IF(AND('2.5 CAPEX'!$L16&lt;&gt;"x",'2.5 CAPEX'!$M16&lt;&gt;"x"),0,
IF($F13=0,0,
IF(CJ$4&lt;'2.1 Kraftwerk allgemein'!$F$16,0,
IF(CJ$4='2.1 Kraftwerk allgemein'!$F$16,'2.5 CAPEX'!$J16/$F13,
IF(CJ$4&lt;'2.1 Kraftwerk allgemein'!$F$16+$F13,
('2.5 CAPEX'!$J16+SUM(OFFSET('2.5 CAPEX'!CO16,0,-MIN(MAX($F13-1-('2.1 Kraftwerk allgemein'!$F$16-'2.1 Kraftwerk allgemein'!$F$15+1),0),COLUMN(CA13)-1-('2.1 Kraftwerk allgemein'!$F$16-'2.1 Kraftwerk allgemein'!$F$15+1)),1,MIN(MAX($F13-('2.1 Kraftwerk allgemein'!$F$16-'2.1 Kraftwerk allgemein'!$F$15+1),1),COLUMN(CA13)-('2.1 Kraftwerk allgemein'!$F$16-'2.1 Kraftwerk allgemein'!$F$15+1)))))/$F13,
SUM(OFFSET('2.5 CAPEX'!CO16,0,-MIN($F13-1,COLUMN(CA13)-1),1,MIN($F13,COLUMN(CA13))))/$F13)))))),
IF(OR(ISNUMBER($D13)=FALSE,$F13=""),"",
IF(AND('2.5 CAPEX'!$L16&lt;&gt;"x",'2.5 CAPEX'!$M16&lt;&gt;"x"),0,
IF($F13=0,0,
IF(CJ$4&lt;'2.1 Kraftwerk allgemein'!$F$16,0,
IF(CJ$4='2.1 Kraftwerk allgemein'!$F$16,'2.5 CAPEX'!$J16/$F13,
IF(CJ$4&lt;'2.1 Kraftwerk allgemein'!$F$16+$F13,
('2.5 CAPEX'!$J16+SUM(OFFSET('2.5 CAPEX'!CO16,0,-MIN(MAX($F13-1-('2.1 Kraftwerk allgemein'!$F$16-'1.1 Allgemein'!$I$22+1),0),COLUMN(CA13)-1-('2.1 Kraftwerk allgemein'!$F$16-'1.1 Allgemein'!$I$22+1)),1,MIN(MAX($F13-('2.1 Kraftwerk allgemein'!$F$16-'1.1 Allgemein'!$I$22+1),1),COLUMN(CA13)-('2.1 Kraftwerk allgemein'!$F$16-'1.1 Allgemein'!$I$22+1)))))/$F13,
SUM(OFFSET('2.5 CAPEX'!CO16,0,-MIN($F13-1,COLUMN(CA13)-1),1,MIN($F13,COLUMN(CA13))))/$F13)))))))</f>
        <v>0</v>
      </c>
      <c r="CK13" s="199">
        <f ca="1">IF('2.1 Kraftwerk allgemein'!$F$15&lt;'1.1 Allgemein'!$I$22,
IF(OR(ISNUMBER($D13)=FALSE,$F13=""),"",
IF(AND('2.5 CAPEX'!$L16&lt;&gt;"x",'2.5 CAPEX'!$M16&lt;&gt;"x"),0,
IF($F13=0,0,
IF(CK$4&lt;'2.1 Kraftwerk allgemein'!$F$16,0,
IF(CK$4='2.1 Kraftwerk allgemein'!$F$16,'2.5 CAPEX'!$J16/$F13,
IF(CK$4&lt;'2.1 Kraftwerk allgemein'!$F$16+$F13,
('2.5 CAPEX'!$J16+SUM(OFFSET('2.5 CAPEX'!CP16,0,-MIN(MAX($F13-1-('2.1 Kraftwerk allgemein'!$F$16-'2.1 Kraftwerk allgemein'!$F$15+1),0),COLUMN(CB13)-1-('2.1 Kraftwerk allgemein'!$F$16-'2.1 Kraftwerk allgemein'!$F$15+1)),1,MIN(MAX($F13-('2.1 Kraftwerk allgemein'!$F$16-'2.1 Kraftwerk allgemein'!$F$15+1),1),COLUMN(CB13)-('2.1 Kraftwerk allgemein'!$F$16-'2.1 Kraftwerk allgemein'!$F$15+1)))))/$F13,
SUM(OFFSET('2.5 CAPEX'!CP16,0,-MIN($F13-1,COLUMN(CB13)-1),1,MIN($F13,COLUMN(CB13))))/$F13)))))),
IF(OR(ISNUMBER($D13)=FALSE,$F13=""),"",
IF(AND('2.5 CAPEX'!$L16&lt;&gt;"x",'2.5 CAPEX'!$M16&lt;&gt;"x"),0,
IF($F13=0,0,
IF(CK$4&lt;'2.1 Kraftwerk allgemein'!$F$16,0,
IF(CK$4='2.1 Kraftwerk allgemein'!$F$16,'2.5 CAPEX'!$J16/$F13,
IF(CK$4&lt;'2.1 Kraftwerk allgemein'!$F$16+$F13,
('2.5 CAPEX'!$J16+SUM(OFFSET('2.5 CAPEX'!CP16,0,-MIN(MAX($F13-1-('2.1 Kraftwerk allgemein'!$F$16-'1.1 Allgemein'!$I$22+1),0),COLUMN(CB13)-1-('2.1 Kraftwerk allgemein'!$F$16-'1.1 Allgemein'!$I$22+1)),1,MIN(MAX($F13-('2.1 Kraftwerk allgemein'!$F$16-'1.1 Allgemein'!$I$22+1),1),COLUMN(CB13)-('2.1 Kraftwerk allgemein'!$F$16-'1.1 Allgemein'!$I$22+1)))))/$F13,
SUM(OFFSET('2.5 CAPEX'!CP16,0,-MIN($F13-1,COLUMN(CB13)-1),1,MIN($F13,COLUMN(CB13))))/$F13)))))))</f>
        <v>0</v>
      </c>
      <c r="CL13" s="199">
        <f ca="1">IF('2.1 Kraftwerk allgemein'!$F$15&lt;'1.1 Allgemein'!$I$22,
IF(OR(ISNUMBER($D13)=FALSE,$F13=""),"",
IF(AND('2.5 CAPEX'!$L16&lt;&gt;"x",'2.5 CAPEX'!$M16&lt;&gt;"x"),0,
IF($F13=0,0,
IF(CL$4&lt;'2.1 Kraftwerk allgemein'!$F$16,0,
IF(CL$4='2.1 Kraftwerk allgemein'!$F$16,'2.5 CAPEX'!$J16/$F13,
IF(CL$4&lt;'2.1 Kraftwerk allgemein'!$F$16+$F13,
('2.5 CAPEX'!$J16+SUM(OFFSET('2.5 CAPEX'!CQ16,0,-MIN(MAX($F13-1-('2.1 Kraftwerk allgemein'!$F$16-'2.1 Kraftwerk allgemein'!$F$15+1),0),COLUMN(CC13)-1-('2.1 Kraftwerk allgemein'!$F$16-'2.1 Kraftwerk allgemein'!$F$15+1)),1,MIN(MAX($F13-('2.1 Kraftwerk allgemein'!$F$16-'2.1 Kraftwerk allgemein'!$F$15+1),1),COLUMN(CC13)-('2.1 Kraftwerk allgemein'!$F$16-'2.1 Kraftwerk allgemein'!$F$15+1)))))/$F13,
SUM(OFFSET('2.5 CAPEX'!CQ16,0,-MIN($F13-1,COLUMN(CC13)-1),1,MIN($F13,COLUMN(CC13))))/$F13)))))),
IF(OR(ISNUMBER($D13)=FALSE,$F13=""),"",
IF(AND('2.5 CAPEX'!$L16&lt;&gt;"x",'2.5 CAPEX'!$M16&lt;&gt;"x"),0,
IF($F13=0,0,
IF(CL$4&lt;'2.1 Kraftwerk allgemein'!$F$16,0,
IF(CL$4='2.1 Kraftwerk allgemein'!$F$16,'2.5 CAPEX'!$J16/$F13,
IF(CL$4&lt;'2.1 Kraftwerk allgemein'!$F$16+$F13,
('2.5 CAPEX'!$J16+SUM(OFFSET('2.5 CAPEX'!CQ16,0,-MIN(MAX($F13-1-('2.1 Kraftwerk allgemein'!$F$16-'1.1 Allgemein'!$I$22+1),0),COLUMN(CC13)-1-('2.1 Kraftwerk allgemein'!$F$16-'1.1 Allgemein'!$I$22+1)),1,MIN(MAX($F13-('2.1 Kraftwerk allgemein'!$F$16-'1.1 Allgemein'!$I$22+1),1),COLUMN(CC13)-('2.1 Kraftwerk allgemein'!$F$16-'1.1 Allgemein'!$I$22+1)))))/$F13,
SUM(OFFSET('2.5 CAPEX'!CQ16,0,-MIN($F13-1,COLUMN(CC13)-1),1,MIN($F13,COLUMN(CC13))))/$F13)))))))</f>
        <v>0</v>
      </c>
      <c r="CM13" s="199">
        <f ca="1">IF('2.1 Kraftwerk allgemein'!$F$15&lt;'1.1 Allgemein'!$I$22,
IF(OR(ISNUMBER($D13)=FALSE,$F13=""),"",
IF(AND('2.5 CAPEX'!$L16&lt;&gt;"x",'2.5 CAPEX'!$M16&lt;&gt;"x"),0,
IF($F13=0,0,
IF(CM$4&lt;'2.1 Kraftwerk allgemein'!$F$16,0,
IF(CM$4='2.1 Kraftwerk allgemein'!$F$16,'2.5 CAPEX'!$J16/$F13,
IF(CM$4&lt;'2.1 Kraftwerk allgemein'!$F$16+$F13,
('2.5 CAPEX'!$J16+SUM(OFFSET('2.5 CAPEX'!CR16,0,-MIN(MAX($F13-1-('2.1 Kraftwerk allgemein'!$F$16-'2.1 Kraftwerk allgemein'!$F$15+1),0),COLUMN(CD13)-1-('2.1 Kraftwerk allgemein'!$F$16-'2.1 Kraftwerk allgemein'!$F$15+1)),1,MIN(MAX($F13-('2.1 Kraftwerk allgemein'!$F$16-'2.1 Kraftwerk allgemein'!$F$15+1),1),COLUMN(CD13)-('2.1 Kraftwerk allgemein'!$F$16-'2.1 Kraftwerk allgemein'!$F$15+1)))))/$F13,
SUM(OFFSET('2.5 CAPEX'!CR16,0,-MIN($F13-1,COLUMN(CD13)-1),1,MIN($F13,COLUMN(CD13))))/$F13)))))),
IF(OR(ISNUMBER($D13)=FALSE,$F13=""),"",
IF(AND('2.5 CAPEX'!$L16&lt;&gt;"x",'2.5 CAPEX'!$M16&lt;&gt;"x"),0,
IF($F13=0,0,
IF(CM$4&lt;'2.1 Kraftwerk allgemein'!$F$16,0,
IF(CM$4='2.1 Kraftwerk allgemein'!$F$16,'2.5 CAPEX'!$J16/$F13,
IF(CM$4&lt;'2.1 Kraftwerk allgemein'!$F$16+$F13,
('2.5 CAPEX'!$J16+SUM(OFFSET('2.5 CAPEX'!CR16,0,-MIN(MAX($F13-1-('2.1 Kraftwerk allgemein'!$F$16-'1.1 Allgemein'!$I$22+1),0),COLUMN(CD13)-1-('2.1 Kraftwerk allgemein'!$F$16-'1.1 Allgemein'!$I$22+1)),1,MIN(MAX($F13-('2.1 Kraftwerk allgemein'!$F$16-'1.1 Allgemein'!$I$22+1),1),COLUMN(CD13)-('2.1 Kraftwerk allgemein'!$F$16-'1.1 Allgemein'!$I$22+1)))))/$F13,
SUM(OFFSET('2.5 CAPEX'!CR16,0,-MIN($F13-1,COLUMN(CD13)-1),1,MIN($F13,COLUMN(CD13))))/$F13)))))))</f>
        <v>0</v>
      </c>
      <c r="CN13" s="199">
        <f ca="1">IF('2.1 Kraftwerk allgemein'!$F$15&lt;'1.1 Allgemein'!$I$22,
IF(OR(ISNUMBER($D13)=FALSE,$F13=""),"",
IF(AND('2.5 CAPEX'!$L16&lt;&gt;"x",'2.5 CAPEX'!$M16&lt;&gt;"x"),0,
IF($F13=0,0,
IF(CN$4&lt;'2.1 Kraftwerk allgemein'!$F$16,0,
IF(CN$4='2.1 Kraftwerk allgemein'!$F$16,'2.5 CAPEX'!$J16/$F13,
IF(CN$4&lt;'2.1 Kraftwerk allgemein'!$F$16+$F13,
('2.5 CAPEX'!$J16+SUM(OFFSET('2.5 CAPEX'!CS16,0,-MIN(MAX($F13-1-('2.1 Kraftwerk allgemein'!$F$16-'2.1 Kraftwerk allgemein'!$F$15+1),0),COLUMN(CE13)-1-('2.1 Kraftwerk allgemein'!$F$16-'2.1 Kraftwerk allgemein'!$F$15+1)),1,MIN(MAX($F13-('2.1 Kraftwerk allgemein'!$F$16-'2.1 Kraftwerk allgemein'!$F$15+1),1),COLUMN(CE13)-('2.1 Kraftwerk allgemein'!$F$16-'2.1 Kraftwerk allgemein'!$F$15+1)))))/$F13,
SUM(OFFSET('2.5 CAPEX'!CS16,0,-MIN($F13-1,COLUMN(CE13)-1),1,MIN($F13,COLUMN(CE13))))/$F13)))))),
IF(OR(ISNUMBER($D13)=FALSE,$F13=""),"",
IF(AND('2.5 CAPEX'!$L16&lt;&gt;"x",'2.5 CAPEX'!$M16&lt;&gt;"x"),0,
IF($F13=0,0,
IF(CN$4&lt;'2.1 Kraftwerk allgemein'!$F$16,0,
IF(CN$4='2.1 Kraftwerk allgemein'!$F$16,'2.5 CAPEX'!$J16/$F13,
IF(CN$4&lt;'2.1 Kraftwerk allgemein'!$F$16+$F13,
('2.5 CAPEX'!$J16+SUM(OFFSET('2.5 CAPEX'!CS16,0,-MIN(MAX($F13-1-('2.1 Kraftwerk allgemein'!$F$16-'1.1 Allgemein'!$I$22+1),0),COLUMN(CE13)-1-('2.1 Kraftwerk allgemein'!$F$16-'1.1 Allgemein'!$I$22+1)),1,MIN(MAX($F13-('2.1 Kraftwerk allgemein'!$F$16-'1.1 Allgemein'!$I$22+1),1),COLUMN(CE13)-('2.1 Kraftwerk allgemein'!$F$16-'1.1 Allgemein'!$I$22+1)))))/$F13,
SUM(OFFSET('2.5 CAPEX'!CS16,0,-MIN($F13-1,COLUMN(CE13)-1),1,MIN($F13,COLUMN(CE13))))/$F13)))))))</f>
        <v>0</v>
      </c>
      <c r="CO13" s="199">
        <f ca="1">IF('2.1 Kraftwerk allgemein'!$F$15&lt;'1.1 Allgemein'!$I$22,
IF(OR(ISNUMBER($D13)=FALSE,$F13=""),"",
IF(AND('2.5 CAPEX'!$L16&lt;&gt;"x",'2.5 CAPEX'!$M16&lt;&gt;"x"),0,
IF($F13=0,0,
IF(CO$4&lt;'2.1 Kraftwerk allgemein'!$F$16,0,
IF(CO$4='2.1 Kraftwerk allgemein'!$F$16,'2.5 CAPEX'!$J16/$F13,
IF(CO$4&lt;'2.1 Kraftwerk allgemein'!$F$16+$F13,
('2.5 CAPEX'!$J16+SUM(OFFSET('2.5 CAPEX'!CT16,0,-MIN(MAX($F13-1-('2.1 Kraftwerk allgemein'!$F$16-'2.1 Kraftwerk allgemein'!$F$15+1),0),COLUMN(CF13)-1-('2.1 Kraftwerk allgemein'!$F$16-'2.1 Kraftwerk allgemein'!$F$15+1)),1,MIN(MAX($F13-('2.1 Kraftwerk allgemein'!$F$16-'2.1 Kraftwerk allgemein'!$F$15+1),1),COLUMN(CF13)-('2.1 Kraftwerk allgemein'!$F$16-'2.1 Kraftwerk allgemein'!$F$15+1)))))/$F13,
SUM(OFFSET('2.5 CAPEX'!CT16,0,-MIN($F13-1,COLUMN(CF13)-1),1,MIN($F13,COLUMN(CF13))))/$F13)))))),
IF(OR(ISNUMBER($D13)=FALSE,$F13=""),"",
IF(AND('2.5 CAPEX'!$L16&lt;&gt;"x",'2.5 CAPEX'!$M16&lt;&gt;"x"),0,
IF($F13=0,0,
IF(CO$4&lt;'2.1 Kraftwerk allgemein'!$F$16,0,
IF(CO$4='2.1 Kraftwerk allgemein'!$F$16,'2.5 CAPEX'!$J16/$F13,
IF(CO$4&lt;'2.1 Kraftwerk allgemein'!$F$16+$F13,
('2.5 CAPEX'!$J16+SUM(OFFSET('2.5 CAPEX'!CT16,0,-MIN(MAX($F13-1-('2.1 Kraftwerk allgemein'!$F$16-'1.1 Allgemein'!$I$22+1),0),COLUMN(CF13)-1-('2.1 Kraftwerk allgemein'!$F$16-'1.1 Allgemein'!$I$22+1)),1,MIN(MAX($F13-('2.1 Kraftwerk allgemein'!$F$16-'1.1 Allgemein'!$I$22+1),1),COLUMN(CF13)-('2.1 Kraftwerk allgemein'!$F$16-'1.1 Allgemein'!$I$22+1)))))/$F13,
SUM(OFFSET('2.5 CAPEX'!CT16,0,-MIN($F13-1,COLUMN(CF13)-1),1,MIN($F13,COLUMN(CF13))))/$F13)))))))</f>
        <v>0</v>
      </c>
      <c r="CP13" s="199">
        <f ca="1">IF('2.1 Kraftwerk allgemein'!$F$15&lt;'1.1 Allgemein'!$I$22,
IF(OR(ISNUMBER($D13)=FALSE,$F13=""),"",
IF(AND('2.5 CAPEX'!$L16&lt;&gt;"x",'2.5 CAPEX'!$M16&lt;&gt;"x"),0,
IF($F13=0,0,
IF(CP$4&lt;'2.1 Kraftwerk allgemein'!$F$16,0,
IF(CP$4='2.1 Kraftwerk allgemein'!$F$16,'2.5 CAPEX'!$J16/$F13,
IF(CP$4&lt;'2.1 Kraftwerk allgemein'!$F$16+$F13,
('2.5 CAPEX'!$J16+SUM(OFFSET('2.5 CAPEX'!CU16,0,-MIN(MAX($F13-1-('2.1 Kraftwerk allgemein'!$F$16-'2.1 Kraftwerk allgemein'!$F$15+1),0),COLUMN(CG13)-1-('2.1 Kraftwerk allgemein'!$F$16-'2.1 Kraftwerk allgemein'!$F$15+1)),1,MIN(MAX($F13-('2.1 Kraftwerk allgemein'!$F$16-'2.1 Kraftwerk allgemein'!$F$15+1),1),COLUMN(CG13)-('2.1 Kraftwerk allgemein'!$F$16-'2.1 Kraftwerk allgemein'!$F$15+1)))))/$F13,
SUM(OFFSET('2.5 CAPEX'!CU16,0,-MIN($F13-1,COLUMN(CG13)-1),1,MIN($F13,COLUMN(CG13))))/$F13)))))),
IF(OR(ISNUMBER($D13)=FALSE,$F13=""),"",
IF(AND('2.5 CAPEX'!$L16&lt;&gt;"x",'2.5 CAPEX'!$M16&lt;&gt;"x"),0,
IF($F13=0,0,
IF(CP$4&lt;'2.1 Kraftwerk allgemein'!$F$16,0,
IF(CP$4='2.1 Kraftwerk allgemein'!$F$16,'2.5 CAPEX'!$J16/$F13,
IF(CP$4&lt;'2.1 Kraftwerk allgemein'!$F$16+$F13,
('2.5 CAPEX'!$J16+SUM(OFFSET('2.5 CAPEX'!CU16,0,-MIN(MAX($F13-1-('2.1 Kraftwerk allgemein'!$F$16-'1.1 Allgemein'!$I$22+1),0),COLUMN(CG13)-1-('2.1 Kraftwerk allgemein'!$F$16-'1.1 Allgemein'!$I$22+1)),1,MIN(MAX($F13-('2.1 Kraftwerk allgemein'!$F$16-'1.1 Allgemein'!$I$22+1),1),COLUMN(CG13)-('2.1 Kraftwerk allgemein'!$F$16-'1.1 Allgemein'!$I$22+1)))))/$F13,
SUM(OFFSET('2.5 CAPEX'!CU16,0,-MIN($F13-1,COLUMN(CG13)-1),1,MIN($F13,COLUMN(CG13))))/$F13)))))))</f>
        <v>0</v>
      </c>
      <c r="CQ13" s="199">
        <f ca="1">IF('2.1 Kraftwerk allgemein'!$F$15&lt;'1.1 Allgemein'!$I$22,
IF(OR(ISNUMBER($D13)=FALSE,$F13=""),"",
IF(AND('2.5 CAPEX'!$L16&lt;&gt;"x",'2.5 CAPEX'!$M16&lt;&gt;"x"),0,
IF($F13=0,0,
IF(CQ$4&lt;'2.1 Kraftwerk allgemein'!$F$16,0,
IF(CQ$4='2.1 Kraftwerk allgemein'!$F$16,'2.5 CAPEX'!$J16/$F13,
IF(CQ$4&lt;'2.1 Kraftwerk allgemein'!$F$16+$F13,
('2.5 CAPEX'!$J16+SUM(OFFSET('2.5 CAPEX'!CV16,0,-MIN(MAX($F13-1-('2.1 Kraftwerk allgemein'!$F$16-'2.1 Kraftwerk allgemein'!$F$15+1),0),COLUMN(CH13)-1-('2.1 Kraftwerk allgemein'!$F$16-'2.1 Kraftwerk allgemein'!$F$15+1)),1,MIN(MAX($F13-('2.1 Kraftwerk allgemein'!$F$16-'2.1 Kraftwerk allgemein'!$F$15+1),1),COLUMN(CH13)-('2.1 Kraftwerk allgemein'!$F$16-'2.1 Kraftwerk allgemein'!$F$15+1)))))/$F13,
SUM(OFFSET('2.5 CAPEX'!CV16,0,-MIN($F13-1,COLUMN(CH13)-1),1,MIN($F13,COLUMN(CH13))))/$F13)))))),
IF(OR(ISNUMBER($D13)=FALSE,$F13=""),"",
IF(AND('2.5 CAPEX'!$L16&lt;&gt;"x",'2.5 CAPEX'!$M16&lt;&gt;"x"),0,
IF($F13=0,0,
IF(CQ$4&lt;'2.1 Kraftwerk allgemein'!$F$16,0,
IF(CQ$4='2.1 Kraftwerk allgemein'!$F$16,'2.5 CAPEX'!$J16/$F13,
IF(CQ$4&lt;'2.1 Kraftwerk allgemein'!$F$16+$F13,
('2.5 CAPEX'!$J16+SUM(OFFSET('2.5 CAPEX'!CV16,0,-MIN(MAX($F13-1-('2.1 Kraftwerk allgemein'!$F$16-'1.1 Allgemein'!$I$22+1),0),COLUMN(CH13)-1-('2.1 Kraftwerk allgemein'!$F$16-'1.1 Allgemein'!$I$22+1)),1,MIN(MAX($F13-('2.1 Kraftwerk allgemein'!$F$16-'1.1 Allgemein'!$I$22+1),1),COLUMN(CH13)-('2.1 Kraftwerk allgemein'!$F$16-'1.1 Allgemein'!$I$22+1)))))/$F13,
SUM(OFFSET('2.5 CAPEX'!CV16,0,-MIN($F13-1,COLUMN(CH13)-1),1,MIN($F13,COLUMN(CH13))))/$F13)))))))</f>
        <v>0</v>
      </c>
      <c r="CR13" s="199">
        <f ca="1">IF('2.1 Kraftwerk allgemein'!$F$15&lt;'1.1 Allgemein'!$I$22,
IF(OR(ISNUMBER($D13)=FALSE,$F13=""),"",
IF(AND('2.5 CAPEX'!$L16&lt;&gt;"x",'2.5 CAPEX'!$M16&lt;&gt;"x"),0,
IF($F13=0,0,
IF(CR$4&lt;'2.1 Kraftwerk allgemein'!$F$16,0,
IF(CR$4='2.1 Kraftwerk allgemein'!$F$16,'2.5 CAPEX'!$J16/$F13,
IF(CR$4&lt;'2.1 Kraftwerk allgemein'!$F$16+$F13,
('2.5 CAPEX'!$J16+SUM(OFFSET('2.5 CAPEX'!CW16,0,-MIN(MAX($F13-1-('2.1 Kraftwerk allgemein'!$F$16-'2.1 Kraftwerk allgemein'!$F$15+1),0),COLUMN(CI13)-1-('2.1 Kraftwerk allgemein'!$F$16-'2.1 Kraftwerk allgemein'!$F$15+1)),1,MIN(MAX($F13-('2.1 Kraftwerk allgemein'!$F$16-'2.1 Kraftwerk allgemein'!$F$15+1),1),COLUMN(CI13)-('2.1 Kraftwerk allgemein'!$F$16-'2.1 Kraftwerk allgemein'!$F$15+1)))))/$F13,
SUM(OFFSET('2.5 CAPEX'!CW16,0,-MIN($F13-1,COLUMN(CI13)-1),1,MIN($F13,COLUMN(CI13))))/$F13)))))),
IF(OR(ISNUMBER($D13)=FALSE,$F13=""),"",
IF(AND('2.5 CAPEX'!$L16&lt;&gt;"x",'2.5 CAPEX'!$M16&lt;&gt;"x"),0,
IF($F13=0,0,
IF(CR$4&lt;'2.1 Kraftwerk allgemein'!$F$16,0,
IF(CR$4='2.1 Kraftwerk allgemein'!$F$16,'2.5 CAPEX'!$J16/$F13,
IF(CR$4&lt;'2.1 Kraftwerk allgemein'!$F$16+$F13,
('2.5 CAPEX'!$J16+SUM(OFFSET('2.5 CAPEX'!CW16,0,-MIN(MAX($F13-1-('2.1 Kraftwerk allgemein'!$F$16-'1.1 Allgemein'!$I$22+1),0),COLUMN(CI13)-1-('2.1 Kraftwerk allgemein'!$F$16-'1.1 Allgemein'!$I$22+1)),1,MIN(MAX($F13-('2.1 Kraftwerk allgemein'!$F$16-'1.1 Allgemein'!$I$22+1),1),COLUMN(CI13)-('2.1 Kraftwerk allgemein'!$F$16-'1.1 Allgemein'!$I$22+1)))))/$F13,
SUM(OFFSET('2.5 CAPEX'!CW16,0,-MIN($F13-1,COLUMN(CI13)-1),1,MIN($F13,COLUMN(CI13))))/$F13)))))))</f>
        <v>0</v>
      </c>
      <c r="CS13" s="199">
        <f ca="1">IF('2.1 Kraftwerk allgemein'!$F$15&lt;'1.1 Allgemein'!$I$22,
IF(OR(ISNUMBER($D13)=FALSE,$F13=""),"",
IF(AND('2.5 CAPEX'!$L16&lt;&gt;"x",'2.5 CAPEX'!$M16&lt;&gt;"x"),0,
IF($F13=0,0,
IF(CS$4&lt;'2.1 Kraftwerk allgemein'!$F$16,0,
IF(CS$4='2.1 Kraftwerk allgemein'!$F$16,'2.5 CAPEX'!$J16/$F13,
IF(CS$4&lt;'2.1 Kraftwerk allgemein'!$F$16+$F13,
('2.5 CAPEX'!$J16+SUM(OFFSET('2.5 CAPEX'!CX16,0,-MIN(MAX($F13-1-('2.1 Kraftwerk allgemein'!$F$16-'2.1 Kraftwerk allgemein'!$F$15+1),0),COLUMN(CJ13)-1-('2.1 Kraftwerk allgemein'!$F$16-'2.1 Kraftwerk allgemein'!$F$15+1)),1,MIN(MAX($F13-('2.1 Kraftwerk allgemein'!$F$16-'2.1 Kraftwerk allgemein'!$F$15+1),1),COLUMN(CJ13)-('2.1 Kraftwerk allgemein'!$F$16-'2.1 Kraftwerk allgemein'!$F$15+1)))))/$F13,
SUM(OFFSET('2.5 CAPEX'!CX16,0,-MIN($F13-1,COLUMN(CJ13)-1),1,MIN($F13,COLUMN(CJ13))))/$F13)))))),
IF(OR(ISNUMBER($D13)=FALSE,$F13=""),"",
IF(AND('2.5 CAPEX'!$L16&lt;&gt;"x",'2.5 CAPEX'!$M16&lt;&gt;"x"),0,
IF($F13=0,0,
IF(CS$4&lt;'2.1 Kraftwerk allgemein'!$F$16,0,
IF(CS$4='2.1 Kraftwerk allgemein'!$F$16,'2.5 CAPEX'!$J16/$F13,
IF(CS$4&lt;'2.1 Kraftwerk allgemein'!$F$16+$F13,
('2.5 CAPEX'!$J16+SUM(OFFSET('2.5 CAPEX'!CX16,0,-MIN(MAX($F13-1-('2.1 Kraftwerk allgemein'!$F$16-'1.1 Allgemein'!$I$22+1),0),COLUMN(CJ13)-1-('2.1 Kraftwerk allgemein'!$F$16-'1.1 Allgemein'!$I$22+1)),1,MIN(MAX($F13-('2.1 Kraftwerk allgemein'!$F$16-'1.1 Allgemein'!$I$22+1),1),COLUMN(CJ13)-('2.1 Kraftwerk allgemein'!$F$16-'1.1 Allgemein'!$I$22+1)))))/$F13,
SUM(OFFSET('2.5 CAPEX'!CX16,0,-MIN($F13-1,COLUMN(CJ13)-1),1,MIN($F13,COLUMN(CJ13))))/$F13)))))))</f>
        <v>0</v>
      </c>
      <c r="CT13" s="199">
        <f ca="1">IF('2.1 Kraftwerk allgemein'!$F$15&lt;'1.1 Allgemein'!$I$22,
IF(OR(ISNUMBER($D13)=FALSE,$F13=""),"",
IF(AND('2.5 CAPEX'!$L16&lt;&gt;"x",'2.5 CAPEX'!$M16&lt;&gt;"x"),0,
IF($F13=0,0,
IF(CT$4&lt;'2.1 Kraftwerk allgemein'!$F$16,0,
IF(CT$4='2.1 Kraftwerk allgemein'!$F$16,'2.5 CAPEX'!$J16/$F13,
IF(CT$4&lt;'2.1 Kraftwerk allgemein'!$F$16+$F13,
('2.5 CAPEX'!$J16+SUM(OFFSET('2.5 CAPEX'!CY16,0,-MIN(MAX($F13-1-('2.1 Kraftwerk allgemein'!$F$16-'2.1 Kraftwerk allgemein'!$F$15+1),0),COLUMN(CK13)-1-('2.1 Kraftwerk allgemein'!$F$16-'2.1 Kraftwerk allgemein'!$F$15+1)),1,MIN(MAX($F13-('2.1 Kraftwerk allgemein'!$F$16-'2.1 Kraftwerk allgemein'!$F$15+1),1),COLUMN(CK13)-('2.1 Kraftwerk allgemein'!$F$16-'2.1 Kraftwerk allgemein'!$F$15+1)))))/$F13,
SUM(OFFSET('2.5 CAPEX'!CY16,0,-MIN($F13-1,COLUMN(CK13)-1),1,MIN($F13,COLUMN(CK13))))/$F13)))))),
IF(OR(ISNUMBER($D13)=FALSE,$F13=""),"",
IF(AND('2.5 CAPEX'!$L16&lt;&gt;"x",'2.5 CAPEX'!$M16&lt;&gt;"x"),0,
IF($F13=0,0,
IF(CT$4&lt;'2.1 Kraftwerk allgemein'!$F$16,0,
IF(CT$4='2.1 Kraftwerk allgemein'!$F$16,'2.5 CAPEX'!$J16/$F13,
IF(CT$4&lt;'2.1 Kraftwerk allgemein'!$F$16+$F13,
('2.5 CAPEX'!$J16+SUM(OFFSET('2.5 CAPEX'!CY16,0,-MIN(MAX($F13-1-('2.1 Kraftwerk allgemein'!$F$16-'1.1 Allgemein'!$I$22+1),0),COLUMN(CK13)-1-('2.1 Kraftwerk allgemein'!$F$16-'1.1 Allgemein'!$I$22+1)),1,MIN(MAX($F13-('2.1 Kraftwerk allgemein'!$F$16-'1.1 Allgemein'!$I$22+1),1),COLUMN(CK13)-('2.1 Kraftwerk allgemein'!$F$16-'1.1 Allgemein'!$I$22+1)))))/$F13,
SUM(OFFSET('2.5 CAPEX'!CY16,0,-MIN($F13-1,COLUMN(CK13)-1),1,MIN($F13,COLUMN(CK13))))/$F13)))))))</f>
        <v>0</v>
      </c>
      <c r="CU13" s="199">
        <f ca="1">IF('2.1 Kraftwerk allgemein'!$F$15&lt;'1.1 Allgemein'!$I$22,
IF(OR(ISNUMBER($D13)=FALSE,$F13=""),"",
IF(AND('2.5 CAPEX'!$L16&lt;&gt;"x",'2.5 CAPEX'!$M16&lt;&gt;"x"),0,
IF($F13=0,0,
IF(CU$4&lt;'2.1 Kraftwerk allgemein'!$F$16,0,
IF(CU$4='2.1 Kraftwerk allgemein'!$F$16,'2.5 CAPEX'!$J16/$F13,
IF(CU$4&lt;'2.1 Kraftwerk allgemein'!$F$16+$F13,
('2.5 CAPEX'!$J16+SUM(OFFSET('2.5 CAPEX'!CZ16,0,-MIN(MAX($F13-1-('2.1 Kraftwerk allgemein'!$F$16-'2.1 Kraftwerk allgemein'!$F$15+1),0),COLUMN(CL13)-1-('2.1 Kraftwerk allgemein'!$F$16-'2.1 Kraftwerk allgemein'!$F$15+1)),1,MIN(MAX($F13-('2.1 Kraftwerk allgemein'!$F$16-'2.1 Kraftwerk allgemein'!$F$15+1),1),COLUMN(CL13)-('2.1 Kraftwerk allgemein'!$F$16-'2.1 Kraftwerk allgemein'!$F$15+1)))))/$F13,
SUM(OFFSET('2.5 CAPEX'!CZ16,0,-MIN($F13-1,COLUMN(CL13)-1),1,MIN($F13,COLUMN(CL13))))/$F13)))))),
IF(OR(ISNUMBER($D13)=FALSE,$F13=""),"",
IF(AND('2.5 CAPEX'!$L16&lt;&gt;"x",'2.5 CAPEX'!$M16&lt;&gt;"x"),0,
IF($F13=0,0,
IF(CU$4&lt;'2.1 Kraftwerk allgemein'!$F$16,0,
IF(CU$4='2.1 Kraftwerk allgemein'!$F$16,'2.5 CAPEX'!$J16/$F13,
IF(CU$4&lt;'2.1 Kraftwerk allgemein'!$F$16+$F13,
('2.5 CAPEX'!$J16+SUM(OFFSET('2.5 CAPEX'!CZ16,0,-MIN(MAX($F13-1-('2.1 Kraftwerk allgemein'!$F$16-'1.1 Allgemein'!$I$22+1),0),COLUMN(CL13)-1-('2.1 Kraftwerk allgemein'!$F$16-'1.1 Allgemein'!$I$22+1)),1,MIN(MAX($F13-('2.1 Kraftwerk allgemein'!$F$16-'1.1 Allgemein'!$I$22+1),1),COLUMN(CL13)-('2.1 Kraftwerk allgemein'!$F$16-'1.1 Allgemein'!$I$22+1)))))/$F13,
SUM(OFFSET('2.5 CAPEX'!CZ16,0,-MIN($F13-1,COLUMN(CL13)-1),1,MIN($F13,COLUMN(CL13))))/$F13)))))))</f>
        <v>0</v>
      </c>
      <c r="CV13" s="199">
        <f ca="1">IF('2.1 Kraftwerk allgemein'!$F$15&lt;'1.1 Allgemein'!$I$22,
IF(OR(ISNUMBER($D13)=FALSE,$F13=""),"",
IF(AND('2.5 CAPEX'!$L16&lt;&gt;"x",'2.5 CAPEX'!$M16&lt;&gt;"x"),0,
IF($F13=0,0,
IF(CV$4&lt;'2.1 Kraftwerk allgemein'!$F$16,0,
IF(CV$4='2.1 Kraftwerk allgemein'!$F$16,'2.5 CAPEX'!$J16/$F13,
IF(CV$4&lt;'2.1 Kraftwerk allgemein'!$F$16+$F13,
('2.5 CAPEX'!$J16+SUM(OFFSET('2.5 CAPEX'!DA16,0,-MIN(MAX($F13-1-('2.1 Kraftwerk allgemein'!$F$16-'2.1 Kraftwerk allgemein'!$F$15+1),0),COLUMN(CM13)-1-('2.1 Kraftwerk allgemein'!$F$16-'2.1 Kraftwerk allgemein'!$F$15+1)),1,MIN(MAX($F13-('2.1 Kraftwerk allgemein'!$F$16-'2.1 Kraftwerk allgemein'!$F$15+1),1),COLUMN(CM13)-('2.1 Kraftwerk allgemein'!$F$16-'2.1 Kraftwerk allgemein'!$F$15+1)))))/$F13,
SUM(OFFSET('2.5 CAPEX'!DA16,0,-MIN($F13-1,COLUMN(CM13)-1),1,MIN($F13,COLUMN(CM13))))/$F13)))))),
IF(OR(ISNUMBER($D13)=FALSE,$F13=""),"",
IF(AND('2.5 CAPEX'!$L16&lt;&gt;"x",'2.5 CAPEX'!$M16&lt;&gt;"x"),0,
IF($F13=0,0,
IF(CV$4&lt;'2.1 Kraftwerk allgemein'!$F$16,0,
IF(CV$4='2.1 Kraftwerk allgemein'!$F$16,'2.5 CAPEX'!$J16/$F13,
IF(CV$4&lt;'2.1 Kraftwerk allgemein'!$F$16+$F13,
('2.5 CAPEX'!$J16+SUM(OFFSET('2.5 CAPEX'!DA16,0,-MIN(MAX($F13-1-('2.1 Kraftwerk allgemein'!$F$16-'1.1 Allgemein'!$I$22+1),0),COLUMN(CM13)-1-('2.1 Kraftwerk allgemein'!$F$16-'1.1 Allgemein'!$I$22+1)),1,MIN(MAX($F13-('2.1 Kraftwerk allgemein'!$F$16-'1.1 Allgemein'!$I$22+1),1),COLUMN(CM13)-('2.1 Kraftwerk allgemein'!$F$16-'1.1 Allgemein'!$I$22+1)))))/$F13,
SUM(OFFSET('2.5 CAPEX'!DA16,0,-MIN($F13-1,COLUMN(CM13)-1),1,MIN($F13,COLUMN(CM13))))/$F13)))))))</f>
        <v>0</v>
      </c>
      <c r="CW13" s="199">
        <f ca="1">IF('2.1 Kraftwerk allgemein'!$F$15&lt;'1.1 Allgemein'!$I$22,
IF(OR(ISNUMBER($D13)=FALSE,$F13=""),"",
IF(AND('2.5 CAPEX'!$L16&lt;&gt;"x",'2.5 CAPEX'!$M16&lt;&gt;"x"),0,
IF($F13=0,0,
IF(CW$4&lt;'2.1 Kraftwerk allgemein'!$F$16,0,
IF(CW$4='2.1 Kraftwerk allgemein'!$F$16,'2.5 CAPEX'!$J16/$F13,
IF(CW$4&lt;'2.1 Kraftwerk allgemein'!$F$16+$F13,
('2.5 CAPEX'!$J16+SUM(OFFSET('2.5 CAPEX'!DB16,0,-MIN(MAX($F13-1-('2.1 Kraftwerk allgemein'!$F$16-'2.1 Kraftwerk allgemein'!$F$15+1),0),COLUMN(CN13)-1-('2.1 Kraftwerk allgemein'!$F$16-'2.1 Kraftwerk allgemein'!$F$15+1)),1,MIN(MAX($F13-('2.1 Kraftwerk allgemein'!$F$16-'2.1 Kraftwerk allgemein'!$F$15+1),1),COLUMN(CN13)-('2.1 Kraftwerk allgemein'!$F$16-'2.1 Kraftwerk allgemein'!$F$15+1)))))/$F13,
SUM(OFFSET('2.5 CAPEX'!DB16,0,-MIN($F13-1,COLUMN(CN13)-1),1,MIN($F13,COLUMN(CN13))))/$F13)))))),
IF(OR(ISNUMBER($D13)=FALSE,$F13=""),"",
IF(AND('2.5 CAPEX'!$L16&lt;&gt;"x",'2.5 CAPEX'!$M16&lt;&gt;"x"),0,
IF($F13=0,0,
IF(CW$4&lt;'2.1 Kraftwerk allgemein'!$F$16,0,
IF(CW$4='2.1 Kraftwerk allgemein'!$F$16,'2.5 CAPEX'!$J16/$F13,
IF(CW$4&lt;'2.1 Kraftwerk allgemein'!$F$16+$F13,
('2.5 CAPEX'!$J16+SUM(OFFSET('2.5 CAPEX'!DB16,0,-MIN(MAX($F13-1-('2.1 Kraftwerk allgemein'!$F$16-'1.1 Allgemein'!$I$22+1),0),COLUMN(CN13)-1-('2.1 Kraftwerk allgemein'!$F$16-'1.1 Allgemein'!$I$22+1)),1,MIN(MAX($F13-('2.1 Kraftwerk allgemein'!$F$16-'1.1 Allgemein'!$I$22+1),1),COLUMN(CN13)-('2.1 Kraftwerk allgemein'!$F$16-'1.1 Allgemein'!$I$22+1)))))/$F13,
SUM(OFFSET('2.5 CAPEX'!DB16,0,-MIN($F13-1,COLUMN(CN13)-1),1,MIN($F13,COLUMN(CN13))))/$F13)))))))</f>
        <v>0</v>
      </c>
      <c r="CX13" s="199">
        <f ca="1">IF('2.1 Kraftwerk allgemein'!$F$15&lt;'1.1 Allgemein'!$I$22,
IF(OR(ISNUMBER($D13)=FALSE,$F13=""),"",
IF(AND('2.5 CAPEX'!$L16&lt;&gt;"x",'2.5 CAPEX'!$M16&lt;&gt;"x"),0,
IF($F13=0,0,
IF(CX$4&lt;'2.1 Kraftwerk allgemein'!$F$16,0,
IF(CX$4='2.1 Kraftwerk allgemein'!$F$16,'2.5 CAPEX'!$J16/$F13,
IF(CX$4&lt;'2.1 Kraftwerk allgemein'!$F$16+$F13,
('2.5 CAPEX'!$J16+SUM(OFFSET('2.5 CAPEX'!DC16,0,-MIN(MAX($F13-1-('2.1 Kraftwerk allgemein'!$F$16-'2.1 Kraftwerk allgemein'!$F$15+1),0),COLUMN(CO13)-1-('2.1 Kraftwerk allgemein'!$F$16-'2.1 Kraftwerk allgemein'!$F$15+1)),1,MIN(MAX($F13-('2.1 Kraftwerk allgemein'!$F$16-'2.1 Kraftwerk allgemein'!$F$15+1),1),COLUMN(CO13)-('2.1 Kraftwerk allgemein'!$F$16-'2.1 Kraftwerk allgemein'!$F$15+1)))))/$F13,
SUM(OFFSET('2.5 CAPEX'!DC16,0,-MIN($F13-1,COLUMN(CO13)-1),1,MIN($F13,COLUMN(CO13))))/$F13)))))),
IF(OR(ISNUMBER($D13)=FALSE,$F13=""),"",
IF(AND('2.5 CAPEX'!$L16&lt;&gt;"x",'2.5 CAPEX'!$M16&lt;&gt;"x"),0,
IF($F13=0,0,
IF(CX$4&lt;'2.1 Kraftwerk allgemein'!$F$16,0,
IF(CX$4='2.1 Kraftwerk allgemein'!$F$16,'2.5 CAPEX'!$J16/$F13,
IF(CX$4&lt;'2.1 Kraftwerk allgemein'!$F$16+$F13,
('2.5 CAPEX'!$J16+SUM(OFFSET('2.5 CAPEX'!DC16,0,-MIN(MAX($F13-1-('2.1 Kraftwerk allgemein'!$F$16-'1.1 Allgemein'!$I$22+1),0),COLUMN(CO13)-1-('2.1 Kraftwerk allgemein'!$F$16-'1.1 Allgemein'!$I$22+1)),1,MIN(MAX($F13-('2.1 Kraftwerk allgemein'!$F$16-'1.1 Allgemein'!$I$22+1),1),COLUMN(CO13)-('2.1 Kraftwerk allgemein'!$F$16-'1.1 Allgemein'!$I$22+1)))))/$F13,
SUM(OFFSET('2.5 CAPEX'!DC16,0,-MIN($F13-1,COLUMN(CO13)-1),1,MIN($F13,COLUMN(CO13))))/$F13)))))))</f>
        <v>0</v>
      </c>
      <c r="CY13" s="199">
        <f ca="1">IF('2.1 Kraftwerk allgemein'!$F$15&lt;'1.1 Allgemein'!$I$22,
IF(OR(ISNUMBER($D13)=FALSE,$F13=""),"",
IF(AND('2.5 CAPEX'!$L16&lt;&gt;"x",'2.5 CAPEX'!$M16&lt;&gt;"x"),0,
IF($F13=0,0,
IF(CY$4&lt;'2.1 Kraftwerk allgemein'!$F$16,0,
IF(CY$4='2.1 Kraftwerk allgemein'!$F$16,'2.5 CAPEX'!$J16/$F13,
IF(CY$4&lt;'2.1 Kraftwerk allgemein'!$F$16+$F13,
('2.5 CAPEX'!$J16+SUM(OFFSET('2.5 CAPEX'!DD16,0,-MIN(MAX($F13-1-('2.1 Kraftwerk allgemein'!$F$16-'2.1 Kraftwerk allgemein'!$F$15+1),0),COLUMN(CP13)-1-('2.1 Kraftwerk allgemein'!$F$16-'2.1 Kraftwerk allgemein'!$F$15+1)),1,MIN(MAX($F13-('2.1 Kraftwerk allgemein'!$F$16-'2.1 Kraftwerk allgemein'!$F$15+1),1),COLUMN(CP13)-('2.1 Kraftwerk allgemein'!$F$16-'2.1 Kraftwerk allgemein'!$F$15+1)))))/$F13,
SUM(OFFSET('2.5 CAPEX'!DD16,0,-MIN($F13-1,COLUMN(CP13)-1),1,MIN($F13,COLUMN(CP13))))/$F13)))))),
IF(OR(ISNUMBER($D13)=FALSE,$F13=""),"",
IF(AND('2.5 CAPEX'!$L16&lt;&gt;"x",'2.5 CAPEX'!$M16&lt;&gt;"x"),0,
IF($F13=0,0,
IF(CY$4&lt;'2.1 Kraftwerk allgemein'!$F$16,0,
IF(CY$4='2.1 Kraftwerk allgemein'!$F$16,'2.5 CAPEX'!$J16/$F13,
IF(CY$4&lt;'2.1 Kraftwerk allgemein'!$F$16+$F13,
('2.5 CAPEX'!$J16+SUM(OFFSET('2.5 CAPEX'!DD16,0,-MIN(MAX($F13-1-('2.1 Kraftwerk allgemein'!$F$16-'1.1 Allgemein'!$I$22+1),0),COLUMN(CP13)-1-('2.1 Kraftwerk allgemein'!$F$16-'1.1 Allgemein'!$I$22+1)),1,MIN(MAX($F13-('2.1 Kraftwerk allgemein'!$F$16-'1.1 Allgemein'!$I$22+1),1),COLUMN(CP13)-('2.1 Kraftwerk allgemein'!$F$16-'1.1 Allgemein'!$I$22+1)))))/$F13,
SUM(OFFSET('2.5 CAPEX'!DD16,0,-MIN($F13-1,COLUMN(CP13)-1),1,MIN($F13,COLUMN(CP13))))/$F13)))))))</f>
        <v>0</v>
      </c>
      <c r="CZ13" s="199">
        <f ca="1">IF('2.1 Kraftwerk allgemein'!$F$15&lt;'1.1 Allgemein'!$I$22,
IF(OR(ISNUMBER($D13)=FALSE,$F13=""),"",
IF(AND('2.5 CAPEX'!$L16&lt;&gt;"x",'2.5 CAPEX'!$M16&lt;&gt;"x"),0,
IF($F13=0,0,
IF(CZ$4&lt;'2.1 Kraftwerk allgemein'!$F$16,0,
IF(CZ$4='2.1 Kraftwerk allgemein'!$F$16,'2.5 CAPEX'!$J16/$F13,
IF(CZ$4&lt;'2.1 Kraftwerk allgemein'!$F$16+$F13,
('2.5 CAPEX'!$J16+SUM(OFFSET('2.5 CAPEX'!DE16,0,-MIN(MAX($F13-1-('2.1 Kraftwerk allgemein'!$F$16-'2.1 Kraftwerk allgemein'!$F$15+1),0),COLUMN(CQ13)-1-('2.1 Kraftwerk allgemein'!$F$16-'2.1 Kraftwerk allgemein'!$F$15+1)),1,MIN(MAX($F13-('2.1 Kraftwerk allgemein'!$F$16-'2.1 Kraftwerk allgemein'!$F$15+1),1),COLUMN(CQ13)-('2.1 Kraftwerk allgemein'!$F$16-'2.1 Kraftwerk allgemein'!$F$15+1)))))/$F13,
SUM(OFFSET('2.5 CAPEX'!DE16,0,-MIN($F13-1,COLUMN(CQ13)-1),1,MIN($F13,COLUMN(CQ13))))/$F13)))))),
IF(OR(ISNUMBER($D13)=FALSE,$F13=""),"",
IF(AND('2.5 CAPEX'!$L16&lt;&gt;"x",'2.5 CAPEX'!$M16&lt;&gt;"x"),0,
IF($F13=0,0,
IF(CZ$4&lt;'2.1 Kraftwerk allgemein'!$F$16,0,
IF(CZ$4='2.1 Kraftwerk allgemein'!$F$16,'2.5 CAPEX'!$J16/$F13,
IF(CZ$4&lt;'2.1 Kraftwerk allgemein'!$F$16+$F13,
('2.5 CAPEX'!$J16+SUM(OFFSET('2.5 CAPEX'!DE16,0,-MIN(MAX($F13-1-('2.1 Kraftwerk allgemein'!$F$16-'1.1 Allgemein'!$I$22+1),0),COLUMN(CQ13)-1-('2.1 Kraftwerk allgemein'!$F$16-'1.1 Allgemein'!$I$22+1)),1,MIN(MAX($F13-('2.1 Kraftwerk allgemein'!$F$16-'1.1 Allgemein'!$I$22+1),1),COLUMN(CQ13)-('2.1 Kraftwerk allgemein'!$F$16-'1.1 Allgemein'!$I$22+1)))))/$F13,
SUM(OFFSET('2.5 CAPEX'!DE16,0,-MIN($F13-1,COLUMN(CQ13)-1),1,MIN($F13,COLUMN(CQ13))))/$F13)))))))</f>
        <v>0</v>
      </c>
      <c r="DA13" s="199">
        <f ca="1">IF('2.1 Kraftwerk allgemein'!$F$15&lt;'1.1 Allgemein'!$I$22,
IF(OR(ISNUMBER($D13)=FALSE,$F13=""),"",
IF(AND('2.5 CAPEX'!$L16&lt;&gt;"x",'2.5 CAPEX'!$M16&lt;&gt;"x"),0,
IF($F13=0,0,
IF(DA$4&lt;'2.1 Kraftwerk allgemein'!$F$16,0,
IF(DA$4='2.1 Kraftwerk allgemein'!$F$16,'2.5 CAPEX'!$J16/$F13,
IF(DA$4&lt;'2.1 Kraftwerk allgemein'!$F$16+$F13,
('2.5 CAPEX'!$J16+SUM(OFFSET('2.5 CAPEX'!DF16,0,-MIN(MAX($F13-1-('2.1 Kraftwerk allgemein'!$F$16-'2.1 Kraftwerk allgemein'!$F$15+1),0),COLUMN(CR13)-1-('2.1 Kraftwerk allgemein'!$F$16-'2.1 Kraftwerk allgemein'!$F$15+1)),1,MIN(MAX($F13-('2.1 Kraftwerk allgemein'!$F$16-'2.1 Kraftwerk allgemein'!$F$15+1),1),COLUMN(CR13)-('2.1 Kraftwerk allgemein'!$F$16-'2.1 Kraftwerk allgemein'!$F$15+1)))))/$F13,
SUM(OFFSET('2.5 CAPEX'!DF16,0,-MIN($F13-1,COLUMN(CR13)-1),1,MIN($F13,COLUMN(CR13))))/$F13)))))),
IF(OR(ISNUMBER($D13)=FALSE,$F13=""),"",
IF(AND('2.5 CAPEX'!$L16&lt;&gt;"x",'2.5 CAPEX'!$M16&lt;&gt;"x"),0,
IF($F13=0,0,
IF(DA$4&lt;'2.1 Kraftwerk allgemein'!$F$16,0,
IF(DA$4='2.1 Kraftwerk allgemein'!$F$16,'2.5 CAPEX'!$J16/$F13,
IF(DA$4&lt;'2.1 Kraftwerk allgemein'!$F$16+$F13,
('2.5 CAPEX'!$J16+SUM(OFFSET('2.5 CAPEX'!DF16,0,-MIN(MAX($F13-1-('2.1 Kraftwerk allgemein'!$F$16-'1.1 Allgemein'!$I$22+1),0),COLUMN(CR13)-1-('2.1 Kraftwerk allgemein'!$F$16-'1.1 Allgemein'!$I$22+1)),1,MIN(MAX($F13-('2.1 Kraftwerk allgemein'!$F$16-'1.1 Allgemein'!$I$22+1),1),COLUMN(CR13)-('2.1 Kraftwerk allgemein'!$F$16-'1.1 Allgemein'!$I$22+1)))))/$F13,
SUM(OFFSET('2.5 CAPEX'!DF16,0,-MIN($F13-1,COLUMN(CR13)-1),1,MIN($F13,COLUMN(CR13))))/$F13)))))))</f>
        <v>0</v>
      </c>
      <c r="DB13" s="199">
        <f ca="1">IF('2.1 Kraftwerk allgemein'!$F$15&lt;'1.1 Allgemein'!$I$22,
IF(OR(ISNUMBER($D13)=FALSE,$F13=""),"",
IF(AND('2.5 CAPEX'!$L16&lt;&gt;"x",'2.5 CAPEX'!$M16&lt;&gt;"x"),0,
IF($F13=0,0,
IF(DB$4&lt;'2.1 Kraftwerk allgemein'!$F$16,0,
IF(DB$4='2.1 Kraftwerk allgemein'!$F$16,'2.5 CAPEX'!$J16/$F13,
IF(DB$4&lt;'2.1 Kraftwerk allgemein'!$F$16+$F13,
('2.5 CAPEX'!$J16+SUM(OFFSET('2.5 CAPEX'!DG16,0,-MIN(MAX($F13-1-('2.1 Kraftwerk allgemein'!$F$16-'2.1 Kraftwerk allgemein'!$F$15+1),0),COLUMN(CS13)-1-('2.1 Kraftwerk allgemein'!$F$16-'2.1 Kraftwerk allgemein'!$F$15+1)),1,MIN(MAX($F13-('2.1 Kraftwerk allgemein'!$F$16-'2.1 Kraftwerk allgemein'!$F$15+1),1),COLUMN(CS13)-('2.1 Kraftwerk allgemein'!$F$16-'2.1 Kraftwerk allgemein'!$F$15+1)))))/$F13,
SUM(OFFSET('2.5 CAPEX'!DG16,0,-MIN($F13-1,COLUMN(CS13)-1),1,MIN($F13,COLUMN(CS13))))/$F13)))))),
IF(OR(ISNUMBER($D13)=FALSE,$F13=""),"",
IF(AND('2.5 CAPEX'!$L16&lt;&gt;"x",'2.5 CAPEX'!$M16&lt;&gt;"x"),0,
IF($F13=0,0,
IF(DB$4&lt;'2.1 Kraftwerk allgemein'!$F$16,0,
IF(DB$4='2.1 Kraftwerk allgemein'!$F$16,'2.5 CAPEX'!$J16/$F13,
IF(DB$4&lt;'2.1 Kraftwerk allgemein'!$F$16+$F13,
('2.5 CAPEX'!$J16+SUM(OFFSET('2.5 CAPEX'!DG16,0,-MIN(MAX($F13-1-('2.1 Kraftwerk allgemein'!$F$16-'1.1 Allgemein'!$I$22+1),0),COLUMN(CS13)-1-('2.1 Kraftwerk allgemein'!$F$16-'1.1 Allgemein'!$I$22+1)),1,MIN(MAX($F13-('2.1 Kraftwerk allgemein'!$F$16-'1.1 Allgemein'!$I$22+1),1),COLUMN(CS13)-('2.1 Kraftwerk allgemein'!$F$16-'1.1 Allgemein'!$I$22+1)))))/$F13,
SUM(OFFSET('2.5 CAPEX'!DG16,0,-MIN($F13-1,COLUMN(CS13)-1),1,MIN($F13,COLUMN(CS13))))/$F13)))))))</f>
        <v>0</v>
      </c>
      <c r="DC13" s="199">
        <f ca="1">IF('2.1 Kraftwerk allgemein'!$F$15&lt;'1.1 Allgemein'!$I$22,
IF(OR(ISNUMBER($D13)=FALSE,$F13=""),"",
IF(AND('2.5 CAPEX'!$L16&lt;&gt;"x",'2.5 CAPEX'!$M16&lt;&gt;"x"),0,
IF($F13=0,0,
IF(DC$4&lt;'2.1 Kraftwerk allgemein'!$F$16,0,
IF(DC$4='2.1 Kraftwerk allgemein'!$F$16,'2.5 CAPEX'!$J16/$F13,
IF(DC$4&lt;'2.1 Kraftwerk allgemein'!$F$16+$F13,
('2.5 CAPEX'!$J16+SUM(OFFSET('2.5 CAPEX'!DH16,0,-MIN(MAX($F13-1-('2.1 Kraftwerk allgemein'!$F$16-'2.1 Kraftwerk allgemein'!$F$15+1),0),COLUMN(CT13)-1-('2.1 Kraftwerk allgemein'!$F$16-'2.1 Kraftwerk allgemein'!$F$15+1)),1,MIN(MAX($F13-('2.1 Kraftwerk allgemein'!$F$16-'2.1 Kraftwerk allgemein'!$F$15+1),1),COLUMN(CT13)-('2.1 Kraftwerk allgemein'!$F$16-'2.1 Kraftwerk allgemein'!$F$15+1)))))/$F13,
SUM(OFFSET('2.5 CAPEX'!DH16,0,-MIN($F13-1,COLUMN(CT13)-1),1,MIN($F13,COLUMN(CT13))))/$F13)))))),
IF(OR(ISNUMBER($D13)=FALSE,$F13=""),"",
IF(AND('2.5 CAPEX'!$L16&lt;&gt;"x",'2.5 CAPEX'!$M16&lt;&gt;"x"),0,
IF($F13=0,0,
IF(DC$4&lt;'2.1 Kraftwerk allgemein'!$F$16,0,
IF(DC$4='2.1 Kraftwerk allgemein'!$F$16,'2.5 CAPEX'!$J16/$F13,
IF(DC$4&lt;'2.1 Kraftwerk allgemein'!$F$16+$F13,
('2.5 CAPEX'!$J16+SUM(OFFSET('2.5 CAPEX'!DH16,0,-MIN(MAX($F13-1-('2.1 Kraftwerk allgemein'!$F$16-'1.1 Allgemein'!$I$22+1),0),COLUMN(CT13)-1-('2.1 Kraftwerk allgemein'!$F$16-'1.1 Allgemein'!$I$22+1)),1,MIN(MAX($F13-('2.1 Kraftwerk allgemein'!$F$16-'1.1 Allgemein'!$I$22+1),1),COLUMN(CT13)-('2.1 Kraftwerk allgemein'!$F$16-'1.1 Allgemein'!$I$22+1)))))/$F13,
SUM(OFFSET('2.5 CAPEX'!DH16,0,-MIN($F13-1,COLUMN(CT13)-1),1,MIN($F13,COLUMN(CT13))))/$F13)))))))</f>
        <v>0</v>
      </c>
      <c r="DD13" s="199">
        <f ca="1">IF('2.1 Kraftwerk allgemein'!$F$15&lt;'1.1 Allgemein'!$I$22,
IF(OR(ISNUMBER($D13)=FALSE,$F13=""),"",
IF(AND('2.5 CAPEX'!$L16&lt;&gt;"x",'2.5 CAPEX'!$M16&lt;&gt;"x"),0,
IF($F13=0,0,
IF(DD$4&lt;'2.1 Kraftwerk allgemein'!$F$16,0,
IF(DD$4='2.1 Kraftwerk allgemein'!$F$16,'2.5 CAPEX'!$J16/$F13,
IF(DD$4&lt;'2.1 Kraftwerk allgemein'!$F$16+$F13,
('2.5 CAPEX'!$J16+SUM(OFFSET('2.5 CAPEX'!DI16,0,-MIN(MAX($F13-1-('2.1 Kraftwerk allgemein'!$F$16-'2.1 Kraftwerk allgemein'!$F$15+1),0),COLUMN(CU13)-1-('2.1 Kraftwerk allgemein'!$F$16-'2.1 Kraftwerk allgemein'!$F$15+1)),1,MIN(MAX($F13-('2.1 Kraftwerk allgemein'!$F$16-'2.1 Kraftwerk allgemein'!$F$15+1),1),COLUMN(CU13)-('2.1 Kraftwerk allgemein'!$F$16-'2.1 Kraftwerk allgemein'!$F$15+1)))))/$F13,
SUM(OFFSET('2.5 CAPEX'!DI16,0,-MIN($F13-1,COLUMN(CU13)-1),1,MIN($F13,COLUMN(CU13))))/$F13)))))),
IF(OR(ISNUMBER($D13)=FALSE,$F13=""),"",
IF(AND('2.5 CAPEX'!$L16&lt;&gt;"x",'2.5 CAPEX'!$M16&lt;&gt;"x"),0,
IF($F13=0,0,
IF(DD$4&lt;'2.1 Kraftwerk allgemein'!$F$16,0,
IF(DD$4='2.1 Kraftwerk allgemein'!$F$16,'2.5 CAPEX'!$J16/$F13,
IF(DD$4&lt;'2.1 Kraftwerk allgemein'!$F$16+$F13,
('2.5 CAPEX'!$J16+SUM(OFFSET('2.5 CAPEX'!DI16,0,-MIN(MAX($F13-1-('2.1 Kraftwerk allgemein'!$F$16-'1.1 Allgemein'!$I$22+1),0),COLUMN(CU13)-1-('2.1 Kraftwerk allgemein'!$F$16-'1.1 Allgemein'!$I$22+1)),1,MIN(MAX($F13-('2.1 Kraftwerk allgemein'!$F$16-'1.1 Allgemein'!$I$22+1),1),COLUMN(CU13)-('2.1 Kraftwerk allgemein'!$F$16-'1.1 Allgemein'!$I$22+1)))))/$F13,
SUM(OFFSET('2.5 CAPEX'!DI16,0,-MIN($F13-1,COLUMN(CU13)-1),1,MIN($F13,COLUMN(CU13))))/$F13)))))))</f>
        <v>0</v>
      </c>
      <c r="DE13" s="199">
        <f ca="1">IF('2.1 Kraftwerk allgemein'!$F$15&lt;'1.1 Allgemein'!$I$22,
IF(OR(ISNUMBER($D13)=FALSE,$F13=""),"",
IF(AND('2.5 CAPEX'!$L16&lt;&gt;"x",'2.5 CAPEX'!$M16&lt;&gt;"x"),0,
IF($F13=0,0,
IF(DE$4&lt;'2.1 Kraftwerk allgemein'!$F$16,0,
IF(DE$4='2.1 Kraftwerk allgemein'!$F$16,'2.5 CAPEX'!$J16/$F13,
IF(DE$4&lt;'2.1 Kraftwerk allgemein'!$F$16+$F13,
('2.5 CAPEX'!$J16+SUM(OFFSET('2.5 CAPEX'!DJ16,0,-MIN(MAX($F13-1-('2.1 Kraftwerk allgemein'!$F$16-'2.1 Kraftwerk allgemein'!$F$15+1),0),COLUMN(CV13)-1-('2.1 Kraftwerk allgemein'!$F$16-'2.1 Kraftwerk allgemein'!$F$15+1)),1,MIN(MAX($F13-('2.1 Kraftwerk allgemein'!$F$16-'2.1 Kraftwerk allgemein'!$F$15+1),1),COLUMN(CV13)-('2.1 Kraftwerk allgemein'!$F$16-'2.1 Kraftwerk allgemein'!$F$15+1)))))/$F13,
SUM(OFFSET('2.5 CAPEX'!DJ16,0,-MIN($F13-1,COLUMN(CV13)-1),1,MIN($F13,COLUMN(CV13))))/$F13)))))),
IF(OR(ISNUMBER($D13)=FALSE,$F13=""),"",
IF(AND('2.5 CAPEX'!$L16&lt;&gt;"x",'2.5 CAPEX'!$M16&lt;&gt;"x"),0,
IF($F13=0,0,
IF(DE$4&lt;'2.1 Kraftwerk allgemein'!$F$16,0,
IF(DE$4='2.1 Kraftwerk allgemein'!$F$16,'2.5 CAPEX'!$J16/$F13,
IF(DE$4&lt;'2.1 Kraftwerk allgemein'!$F$16+$F13,
('2.5 CAPEX'!$J16+SUM(OFFSET('2.5 CAPEX'!DJ16,0,-MIN(MAX($F13-1-('2.1 Kraftwerk allgemein'!$F$16-'1.1 Allgemein'!$I$22+1),0),COLUMN(CV13)-1-('2.1 Kraftwerk allgemein'!$F$16-'1.1 Allgemein'!$I$22+1)),1,MIN(MAX($F13-('2.1 Kraftwerk allgemein'!$F$16-'1.1 Allgemein'!$I$22+1),1),COLUMN(CV13)-('2.1 Kraftwerk allgemein'!$F$16-'1.1 Allgemein'!$I$22+1)))))/$F13,
SUM(OFFSET('2.5 CAPEX'!DJ16,0,-MIN($F13-1,COLUMN(CV13)-1),1,MIN($F13,COLUMN(CV13))))/$F13)))))))</f>
        <v>0</v>
      </c>
      <c r="DF13" s="199">
        <f ca="1">IF('2.1 Kraftwerk allgemein'!$F$15&lt;'1.1 Allgemein'!$I$22,
IF(OR(ISNUMBER($D13)=FALSE,$F13=""),"",
IF(AND('2.5 CAPEX'!$L16&lt;&gt;"x",'2.5 CAPEX'!$M16&lt;&gt;"x"),0,
IF($F13=0,0,
IF(DF$4&lt;'2.1 Kraftwerk allgemein'!$F$16,0,
IF(DF$4='2.1 Kraftwerk allgemein'!$F$16,'2.5 CAPEX'!$J16/$F13,
IF(DF$4&lt;'2.1 Kraftwerk allgemein'!$F$16+$F13,
('2.5 CAPEX'!$J16+SUM(OFFSET('2.5 CAPEX'!DK16,0,-MIN(MAX($F13-1-('2.1 Kraftwerk allgemein'!$F$16-'2.1 Kraftwerk allgemein'!$F$15+1),0),COLUMN(CW13)-1-('2.1 Kraftwerk allgemein'!$F$16-'2.1 Kraftwerk allgemein'!$F$15+1)),1,MIN(MAX($F13-('2.1 Kraftwerk allgemein'!$F$16-'2.1 Kraftwerk allgemein'!$F$15+1),1),COLUMN(CW13)-('2.1 Kraftwerk allgemein'!$F$16-'2.1 Kraftwerk allgemein'!$F$15+1)))))/$F13,
SUM(OFFSET('2.5 CAPEX'!DK16,0,-MIN($F13-1,COLUMN(CW13)-1),1,MIN($F13,COLUMN(CW13))))/$F13)))))),
IF(OR(ISNUMBER($D13)=FALSE,$F13=""),"",
IF(AND('2.5 CAPEX'!$L16&lt;&gt;"x",'2.5 CAPEX'!$M16&lt;&gt;"x"),0,
IF($F13=0,0,
IF(DF$4&lt;'2.1 Kraftwerk allgemein'!$F$16,0,
IF(DF$4='2.1 Kraftwerk allgemein'!$F$16,'2.5 CAPEX'!$J16/$F13,
IF(DF$4&lt;'2.1 Kraftwerk allgemein'!$F$16+$F13,
('2.5 CAPEX'!$J16+SUM(OFFSET('2.5 CAPEX'!DK16,0,-MIN(MAX($F13-1-('2.1 Kraftwerk allgemein'!$F$16-'1.1 Allgemein'!$I$22+1),0),COLUMN(CW13)-1-('2.1 Kraftwerk allgemein'!$F$16-'1.1 Allgemein'!$I$22+1)),1,MIN(MAX($F13-('2.1 Kraftwerk allgemein'!$F$16-'1.1 Allgemein'!$I$22+1),1),COLUMN(CW13)-('2.1 Kraftwerk allgemein'!$F$16-'1.1 Allgemein'!$I$22+1)))))/$F13,
SUM(OFFSET('2.5 CAPEX'!DK16,0,-MIN($F13-1,COLUMN(CW13)-1),1,MIN($F13,COLUMN(CW13))))/$F13)))))))</f>
        <v>0</v>
      </c>
    </row>
    <row r="14" spans="1:110" s="200" customFormat="1" ht="14" x14ac:dyDescent="0.3">
      <c r="A14" s="104"/>
      <c r="B14" s="104"/>
      <c r="C14" s="154"/>
      <c r="D14" s="191">
        <f>IF('2.5 CAPEX'!D17&lt;&gt;"",'2.5 CAPEX'!D17,"")</f>
        <v>103</v>
      </c>
      <c r="E14" s="191" t="str">
        <f>IF('2.5 CAPEX'!E17&lt;&gt;"",'2.5 CAPEX'!E17,"")</f>
        <v>Photovoltaikmodule</v>
      </c>
      <c r="F14" s="196">
        <f>IF('2.5 CAPEX'!F17&lt;&gt;"",'2.5 CAPEX'!F17,"")</f>
        <v>30</v>
      </c>
      <c r="G14" s="197">
        <f ca="1">IF(ISNUMBER(D14)=FALSE,"",INDEX('2.5 CAPEX'!$H:$H,MATCH('3.1 Abschreibung'!$D14,'2.5 CAPEX'!$D:$D,0))+INDEX('2.5 CAPEX'!$J:$J,MATCH('3.1 Abschreibung'!$D14,'2.5 CAPEX'!$D:$D,0)))</f>
        <v>0</v>
      </c>
      <c r="H14" s="197"/>
      <c r="I14" s="198">
        <v>0</v>
      </c>
      <c r="J14" s="199">
        <f ca="1">IF('2.1 Kraftwerk allgemein'!$F$15&lt;'1.1 Allgemein'!$I$22,
IF(OR(ISNUMBER($D14)=FALSE,$F14=""),"",
IF(AND('2.5 CAPEX'!$L17&lt;&gt;"x",'2.5 CAPEX'!$M17&lt;&gt;"x"),0,
IF($F14=0,0,
IF(J$4&lt;'2.1 Kraftwerk allgemein'!$F$16,0,
IF(J$4='2.1 Kraftwerk allgemein'!$F$16,'2.5 CAPEX'!$J17/$F14,
IF(J$4&lt;'2.1 Kraftwerk allgemein'!$F$16+$F14,
('2.5 CAPEX'!$J17+SUM(OFFSET('2.5 CAPEX'!O17,0,-MIN(MAX($F14-1-('2.1 Kraftwerk allgemein'!$F$16-'2.1 Kraftwerk allgemein'!$F$15+1),0),COLUMN(A14)-1-('2.1 Kraftwerk allgemein'!$F$16-'2.1 Kraftwerk allgemein'!$F$15+1)),1,MIN(MAX($F14-('2.1 Kraftwerk allgemein'!$F$16-'2.1 Kraftwerk allgemein'!$F$15+1),1),COLUMN(A14)-('2.1 Kraftwerk allgemein'!$F$16-'2.1 Kraftwerk allgemein'!$F$15+1)))))/$F14,
SUM(OFFSET('2.5 CAPEX'!O17,0,-MIN($F14-1,COLUMN(A14)-1),1,MIN($F14,COLUMN(A14))))/$F14)))))),
IF(OR(ISNUMBER($D14)=FALSE,$F14=""),"",
IF(AND('2.5 CAPEX'!$L17&lt;&gt;"x",'2.5 CAPEX'!$M17&lt;&gt;"x"),0,
IF($F14=0,0,
IF(J$4&lt;'2.1 Kraftwerk allgemein'!$F$16,0,
IF(J$4='2.1 Kraftwerk allgemein'!$F$16,'2.5 CAPEX'!$J17/$F14,
IF(J$4&lt;'2.1 Kraftwerk allgemein'!$F$16+$F14,
('2.5 CAPEX'!$J17+SUM(OFFSET('2.5 CAPEX'!O17,0,-MIN(MAX($F14-1-('2.1 Kraftwerk allgemein'!$F$16-'1.1 Allgemein'!$I$22+1),0),COLUMN(A14)-1-('2.1 Kraftwerk allgemein'!$F$16-'1.1 Allgemein'!$I$22+1)),1,MIN(MAX($F14-('2.1 Kraftwerk allgemein'!$F$16-'1.1 Allgemein'!$I$22+1),1),COLUMN(A14)-('2.1 Kraftwerk allgemein'!$F$16-'1.1 Allgemein'!$I$22+1)))))/$F14,
SUM(OFFSET('2.5 CAPEX'!O17,0,-MIN($F14-1,COLUMN(A14)-1),1,MIN($F14,COLUMN(A14))))/$F14)))))))</f>
        <v>0</v>
      </c>
      <c r="K14" s="199">
        <f ca="1">IF('2.1 Kraftwerk allgemein'!$F$15&lt;'1.1 Allgemein'!$I$22,
IF(OR(ISNUMBER($D14)=FALSE,$F14=""),"",
IF(AND('2.5 CAPEX'!$L17&lt;&gt;"x",'2.5 CAPEX'!$M17&lt;&gt;"x"),0,
IF($F14=0,0,
IF(K$4&lt;'2.1 Kraftwerk allgemein'!$F$16,0,
IF(K$4='2.1 Kraftwerk allgemein'!$F$16,'2.5 CAPEX'!$J17/$F14,
IF(K$4&lt;'2.1 Kraftwerk allgemein'!$F$16+$F14,
('2.5 CAPEX'!$J17+SUM(OFFSET('2.5 CAPEX'!P17,0,-MIN(MAX($F14-1-('2.1 Kraftwerk allgemein'!$F$16-'2.1 Kraftwerk allgemein'!$F$15+1),0),COLUMN(B14)-1-('2.1 Kraftwerk allgemein'!$F$16-'2.1 Kraftwerk allgemein'!$F$15+1)),1,MIN(MAX($F14-('2.1 Kraftwerk allgemein'!$F$16-'2.1 Kraftwerk allgemein'!$F$15+1),1),COLUMN(B14)-('2.1 Kraftwerk allgemein'!$F$16-'2.1 Kraftwerk allgemein'!$F$15+1)))))/$F14,
SUM(OFFSET('2.5 CAPEX'!P17,0,-MIN($F14-1,COLUMN(B14)-1),1,MIN($F14,COLUMN(B14))))/$F14)))))),
IF(OR(ISNUMBER($D14)=FALSE,$F14=""),"",
IF(AND('2.5 CAPEX'!$L17&lt;&gt;"x",'2.5 CAPEX'!$M17&lt;&gt;"x"),0,
IF($F14=0,0,
IF(K$4&lt;'2.1 Kraftwerk allgemein'!$F$16,0,
IF(K$4='2.1 Kraftwerk allgemein'!$F$16,'2.5 CAPEX'!$J17/$F14,
IF(K$4&lt;'2.1 Kraftwerk allgemein'!$F$16+$F14,
('2.5 CAPEX'!$J17+SUM(OFFSET('2.5 CAPEX'!P17,0,-MIN(MAX($F14-1-('2.1 Kraftwerk allgemein'!$F$16-'1.1 Allgemein'!$I$22+1),0),COLUMN(B14)-1-('2.1 Kraftwerk allgemein'!$F$16-'1.1 Allgemein'!$I$22+1)),1,MIN(MAX($F14-('2.1 Kraftwerk allgemein'!$F$16-'1.1 Allgemein'!$I$22+1),1),COLUMN(B14)-('2.1 Kraftwerk allgemein'!$F$16-'1.1 Allgemein'!$I$22+1)))))/$F14,
SUM(OFFSET('2.5 CAPEX'!P17,0,-MIN($F14-1,COLUMN(B14)-1),1,MIN($F14,COLUMN(B14))))/$F14)))))))</f>
        <v>0</v>
      </c>
      <c r="L14" s="199">
        <f ca="1">IF('2.1 Kraftwerk allgemein'!$F$15&lt;'1.1 Allgemein'!$I$22,
IF(OR(ISNUMBER($D14)=FALSE,$F14=""),"",
IF(AND('2.5 CAPEX'!$L17&lt;&gt;"x",'2.5 CAPEX'!$M17&lt;&gt;"x"),0,
IF($F14=0,0,
IF(L$4&lt;'2.1 Kraftwerk allgemein'!$F$16,0,
IF(L$4='2.1 Kraftwerk allgemein'!$F$16,'2.5 CAPEX'!$J17/$F14,
IF(L$4&lt;'2.1 Kraftwerk allgemein'!$F$16+$F14,
('2.5 CAPEX'!$J17+SUM(OFFSET('2.5 CAPEX'!Q17,0,-MIN(MAX($F14-1-('2.1 Kraftwerk allgemein'!$F$16-'2.1 Kraftwerk allgemein'!$F$15+1),0),COLUMN(C14)-1-('2.1 Kraftwerk allgemein'!$F$16-'2.1 Kraftwerk allgemein'!$F$15+1)),1,MIN(MAX($F14-('2.1 Kraftwerk allgemein'!$F$16-'2.1 Kraftwerk allgemein'!$F$15+1),1),COLUMN(C14)-('2.1 Kraftwerk allgemein'!$F$16-'2.1 Kraftwerk allgemein'!$F$15+1)))))/$F14,
SUM(OFFSET('2.5 CAPEX'!Q17,0,-MIN($F14-1,COLUMN(C14)-1),1,MIN($F14,COLUMN(C14))))/$F14)))))),
IF(OR(ISNUMBER($D14)=FALSE,$F14=""),"",
IF(AND('2.5 CAPEX'!$L17&lt;&gt;"x",'2.5 CAPEX'!$M17&lt;&gt;"x"),0,
IF($F14=0,0,
IF(L$4&lt;'2.1 Kraftwerk allgemein'!$F$16,0,
IF(L$4='2.1 Kraftwerk allgemein'!$F$16,'2.5 CAPEX'!$J17/$F14,
IF(L$4&lt;'2.1 Kraftwerk allgemein'!$F$16+$F14,
('2.5 CAPEX'!$J17+SUM(OFFSET('2.5 CAPEX'!Q17,0,-MIN(MAX($F14-1-('2.1 Kraftwerk allgemein'!$F$16-'1.1 Allgemein'!$I$22+1),0),COLUMN(C14)-1-('2.1 Kraftwerk allgemein'!$F$16-'1.1 Allgemein'!$I$22+1)),1,MIN(MAX($F14-('2.1 Kraftwerk allgemein'!$F$16-'1.1 Allgemein'!$I$22+1),1),COLUMN(C14)-('2.1 Kraftwerk allgemein'!$F$16-'1.1 Allgemein'!$I$22+1)))))/$F14,
SUM(OFFSET('2.5 CAPEX'!Q17,0,-MIN($F14-1,COLUMN(C14)-1),1,MIN($F14,COLUMN(C14))))/$F14)))))))</f>
        <v>0</v>
      </c>
      <c r="M14" s="199">
        <f ca="1">IF('2.1 Kraftwerk allgemein'!$F$15&lt;'1.1 Allgemein'!$I$22,
IF(OR(ISNUMBER($D14)=FALSE,$F14=""),"",
IF(AND('2.5 CAPEX'!$L17&lt;&gt;"x",'2.5 CAPEX'!$M17&lt;&gt;"x"),0,
IF($F14=0,0,
IF(M$4&lt;'2.1 Kraftwerk allgemein'!$F$16,0,
IF(M$4='2.1 Kraftwerk allgemein'!$F$16,'2.5 CAPEX'!$J17/$F14,
IF(M$4&lt;'2.1 Kraftwerk allgemein'!$F$16+$F14,
('2.5 CAPEX'!$J17+SUM(OFFSET('2.5 CAPEX'!R17,0,-MIN(MAX($F14-1-('2.1 Kraftwerk allgemein'!$F$16-'2.1 Kraftwerk allgemein'!$F$15+1),0),COLUMN(D14)-1-('2.1 Kraftwerk allgemein'!$F$16-'2.1 Kraftwerk allgemein'!$F$15+1)),1,MIN(MAX($F14-('2.1 Kraftwerk allgemein'!$F$16-'2.1 Kraftwerk allgemein'!$F$15+1),1),COLUMN(D14)-('2.1 Kraftwerk allgemein'!$F$16-'2.1 Kraftwerk allgemein'!$F$15+1)))))/$F14,
SUM(OFFSET('2.5 CAPEX'!R17,0,-MIN($F14-1,COLUMN(D14)-1),1,MIN($F14,COLUMN(D14))))/$F14)))))),
IF(OR(ISNUMBER($D14)=FALSE,$F14=""),"",
IF(AND('2.5 CAPEX'!$L17&lt;&gt;"x",'2.5 CAPEX'!$M17&lt;&gt;"x"),0,
IF($F14=0,0,
IF(M$4&lt;'2.1 Kraftwerk allgemein'!$F$16,0,
IF(M$4='2.1 Kraftwerk allgemein'!$F$16,'2.5 CAPEX'!$J17/$F14,
IF(M$4&lt;'2.1 Kraftwerk allgemein'!$F$16+$F14,
('2.5 CAPEX'!$J17+SUM(OFFSET('2.5 CAPEX'!R17,0,-MIN(MAX($F14-1-('2.1 Kraftwerk allgemein'!$F$16-'1.1 Allgemein'!$I$22+1),0),COLUMN(D14)-1-('2.1 Kraftwerk allgemein'!$F$16-'1.1 Allgemein'!$I$22+1)),1,MIN(MAX($F14-('2.1 Kraftwerk allgemein'!$F$16-'1.1 Allgemein'!$I$22+1),1),COLUMN(D14)-('2.1 Kraftwerk allgemein'!$F$16-'1.1 Allgemein'!$I$22+1)))))/$F14,
SUM(OFFSET('2.5 CAPEX'!R17,0,-MIN($F14-1,COLUMN(D14)-1),1,MIN($F14,COLUMN(D14))))/$F14)))))))</f>
        <v>0</v>
      </c>
      <c r="N14" s="199">
        <f ca="1">IF('2.1 Kraftwerk allgemein'!$F$15&lt;'1.1 Allgemein'!$I$22,
IF(OR(ISNUMBER($D14)=FALSE,$F14=""),"",
IF(AND('2.5 CAPEX'!$L17&lt;&gt;"x",'2.5 CAPEX'!$M17&lt;&gt;"x"),0,
IF($F14=0,0,
IF(N$4&lt;'2.1 Kraftwerk allgemein'!$F$16,0,
IF(N$4='2.1 Kraftwerk allgemein'!$F$16,'2.5 CAPEX'!$J17/$F14,
IF(N$4&lt;'2.1 Kraftwerk allgemein'!$F$16+$F14,
('2.5 CAPEX'!$J17+SUM(OFFSET('2.5 CAPEX'!S17,0,-MIN(MAX($F14-1-('2.1 Kraftwerk allgemein'!$F$16-'2.1 Kraftwerk allgemein'!$F$15+1),0),COLUMN(E14)-1-('2.1 Kraftwerk allgemein'!$F$16-'2.1 Kraftwerk allgemein'!$F$15+1)),1,MIN(MAX($F14-('2.1 Kraftwerk allgemein'!$F$16-'2.1 Kraftwerk allgemein'!$F$15+1),1),COLUMN(E14)-('2.1 Kraftwerk allgemein'!$F$16-'2.1 Kraftwerk allgemein'!$F$15+1)))))/$F14,
SUM(OFFSET('2.5 CAPEX'!S17,0,-MIN($F14-1,COLUMN(E14)-1),1,MIN($F14,COLUMN(E14))))/$F14)))))),
IF(OR(ISNUMBER($D14)=FALSE,$F14=""),"",
IF(AND('2.5 CAPEX'!$L17&lt;&gt;"x",'2.5 CAPEX'!$M17&lt;&gt;"x"),0,
IF($F14=0,0,
IF(N$4&lt;'2.1 Kraftwerk allgemein'!$F$16,0,
IF(N$4='2.1 Kraftwerk allgemein'!$F$16,'2.5 CAPEX'!$J17/$F14,
IF(N$4&lt;'2.1 Kraftwerk allgemein'!$F$16+$F14,
('2.5 CAPEX'!$J17+SUM(OFFSET('2.5 CAPEX'!S17,0,-MIN(MAX($F14-1-('2.1 Kraftwerk allgemein'!$F$16-'1.1 Allgemein'!$I$22+1),0),COLUMN(E14)-1-('2.1 Kraftwerk allgemein'!$F$16-'1.1 Allgemein'!$I$22+1)),1,MIN(MAX($F14-('2.1 Kraftwerk allgemein'!$F$16-'1.1 Allgemein'!$I$22+1),1),COLUMN(E14)-('2.1 Kraftwerk allgemein'!$F$16-'1.1 Allgemein'!$I$22+1)))))/$F14,
SUM(OFFSET('2.5 CAPEX'!S17,0,-MIN($F14-1,COLUMN(E14)-1),1,MIN($F14,COLUMN(E14))))/$F14)))))))</f>
        <v>0</v>
      </c>
      <c r="O14" s="199">
        <f ca="1">IF('2.1 Kraftwerk allgemein'!$F$15&lt;'1.1 Allgemein'!$I$22,
IF(OR(ISNUMBER($D14)=FALSE,$F14=""),"",
IF(AND('2.5 CAPEX'!$L17&lt;&gt;"x",'2.5 CAPEX'!$M17&lt;&gt;"x"),0,
IF($F14=0,0,
IF(O$4&lt;'2.1 Kraftwerk allgemein'!$F$16,0,
IF(O$4='2.1 Kraftwerk allgemein'!$F$16,'2.5 CAPEX'!$J17/$F14,
IF(O$4&lt;'2.1 Kraftwerk allgemein'!$F$16+$F14,
('2.5 CAPEX'!$J17+SUM(OFFSET('2.5 CAPEX'!T17,0,-MIN(MAX($F14-1-('2.1 Kraftwerk allgemein'!$F$16-'2.1 Kraftwerk allgemein'!$F$15+1),0),COLUMN(F14)-1-('2.1 Kraftwerk allgemein'!$F$16-'2.1 Kraftwerk allgemein'!$F$15+1)),1,MIN(MAX($F14-('2.1 Kraftwerk allgemein'!$F$16-'2.1 Kraftwerk allgemein'!$F$15+1),1),COLUMN(F14)-('2.1 Kraftwerk allgemein'!$F$16-'2.1 Kraftwerk allgemein'!$F$15+1)))))/$F14,
SUM(OFFSET('2.5 CAPEX'!T17,0,-MIN($F14-1,COLUMN(F14)-1),1,MIN($F14,COLUMN(F14))))/$F14)))))),
IF(OR(ISNUMBER($D14)=FALSE,$F14=""),"",
IF(AND('2.5 CAPEX'!$L17&lt;&gt;"x",'2.5 CAPEX'!$M17&lt;&gt;"x"),0,
IF($F14=0,0,
IF(O$4&lt;'2.1 Kraftwerk allgemein'!$F$16,0,
IF(O$4='2.1 Kraftwerk allgemein'!$F$16,'2.5 CAPEX'!$J17/$F14,
IF(O$4&lt;'2.1 Kraftwerk allgemein'!$F$16+$F14,
('2.5 CAPEX'!$J17+SUM(OFFSET('2.5 CAPEX'!T17,0,-MIN(MAX($F14-1-('2.1 Kraftwerk allgemein'!$F$16-'1.1 Allgemein'!$I$22+1),0),COLUMN(F14)-1-('2.1 Kraftwerk allgemein'!$F$16-'1.1 Allgemein'!$I$22+1)),1,MIN(MAX($F14-('2.1 Kraftwerk allgemein'!$F$16-'1.1 Allgemein'!$I$22+1),1),COLUMN(F14)-('2.1 Kraftwerk allgemein'!$F$16-'1.1 Allgemein'!$I$22+1)))))/$F14,
SUM(OFFSET('2.5 CAPEX'!T17,0,-MIN($F14-1,COLUMN(F14)-1),1,MIN($F14,COLUMN(F14))))/$F14)))))))</f>
        <v>0</v>
      </c>
      <c r="P14" s="199">
        <f ca="1">IF('2.1 Kraftwerk allgemein'!$F$15&lt;'1.1 Allgemein'!$I$22,
IF(OR(ISNUMBER($D14)=FALSE,$F14=""),"",
IF(AND('2.5 CAPEX'!$L17&lt;&gt;"x",'2.5 CAPEX'!$M17&lt;&gt;"x"),0,
IF($F14=0,0,
IF(P$4&lt;'2.1 Kraftwerk allgemein'!$F$16,0,
IF(P$4='2.1 Kraftwerk allgemein'!$F$16,'2.5 CAPEX'!$J17/$F14,
IF(P$4&lt;'2.1 Kraftwerk allgemein'!$F$16+$F14,
('2.5 CAPEX'!$J17+SUM(OFFSET('2.5 CAPEX'!U17,0,-MIN(MAX($F14-1-('2.1 Kraftwerk allgemein'!$F$16-'2.1 Kraftwerk allgemein'!$F$15+1),0),COLUMN(G14)-1-('2.1 Kraftwerk allgemein'!$F$16-'2.1 Kraftwerk allgemein'!$F$15+1)),1,MIN(MAX($F14-('2.1 Kraftwerk allgemein'!$F$16-'2.1 Kraftwerk allgemein'!$F$15+1),1),COLUMN(G14)-('2.1 Kraftwerk allgemein'!$F$16-'2.1 Kraftwerk allgemein'!$F$15+1)))))/$F14,
SUM(OFFSET('2.5 CAPEX'!U17,0,-MIN($F14-1,COLUMN(G14)-1),1,MIN($F14,COLUMN(G14))))/$F14)))))),
IF(OR(ISNUMBER($D14)=FALSE,$F14=""),"",
IF(AND('2.5 CAPEX'!$L17&lt;&gt;"x",'2.5 CAPEX'!$M17&lt;&gt;"x"),0,
IF($F14=0,0,
IF(P$4&lt;'2.1 Kraftwerk allgemein'!$F$16,0,
IF(P$4='2.1 Kraftwerk allgemein'!$F$16,'2.5 CAPEX'!$J17/$F14,
IF(P$4&lt;'2.1 Kraftwerk allgemein'!$F$16+$F14,
('2.5 CAPEX'!$J17+SUM(OFFSET('2.5 CAPEX'!U17,0,-MIN(MAX($F14-1-('2.1 Kraftwerk allgemein'!$F$16-'1.1 Allgemein'!$I$22+1),0),COLUMN(G14)-1-('2.1 Kraftwerk allgemein'!$F$16-'1.1 Allgemein'!$I$22+1)),1,MIN(MAX($F14-('2.1 Kraftwerk allgemein'!$F$16-'1.1 Allgemein'!$I$22+1),1),COLUMN(G14)-('2.1 Kraftwerk allgemein'!$F$16-'1.1 Allgemein'!$I$22+1)))))/$F14,
SUM(OFFSET('2.5 CAPEX'!U17,0,-MIN($F14-1,COLUMN(G14)-1),1,MIN($F14,COLUMN(G14))))/$F14)))))))</f>
        <v>0</v>
      </c>
      <c r="Q14" s="199">
        <f ca="1">IF('2.1 Kraftwerk allgemein'!$F$15&lt;'1.1 Allgemein'!$I$22,
IF(OR(ISNUMBER($D14)=FALSE,$F14=""),"",
IF(AND('2.5 CAPEX'!$L17&lt;&gt;"x",'2.5 CAPEX'!$M17&lt;&gt;"x"),0,
IF($F14=0,0,
IF(Q$4&lt;'2.1 Kraftwerk allgemein'!$F$16,0,
IF(Q$4='2.1 Kraftwerk allgemein'!$F$16,'2.5 CAPEX'!$J17/$F14,
IF(Q$4&lt;'2.1 Kraftwerk allgemein'!$F$16+$F14,
('2.5 CAPEX'!$J17+SUM(OFFSET('2.5 CAPEX'!V17,0,-MIN(MAX($F14-1-('2.1 Kraftwerk allgemein'!$F$16-'2.1 Kraftwerk allgemein'!$F$15+1),0),COLUMN(H14)-1-('2.1 Kraftwerk allgemein'!$F$16-'2.1 Kraftwerk allgemein'!$F$15+1)),1,MIN(MAX($F14-('2.1 Kraftwerk allgemein'!$F$16-'2.1 Kraftwerk allgemein'!$F$15+1),1),COLUMN(H14)-('2.1 Kraftwerk allgemein'!$F$16-'2.1 Kraftwerk allgemein'!$F$15+1)))))/$F14,
SUM(OFFSET('2.5 CAPEX'!V17,0,-MIN($F14-1,COLUMN(H14)-1),1,MIN($F14,COLUMN(H14))))/$F14)))))),
IF(OR(ISNUMBER($D14)=FALSE,$F14=""),"",
IF(AND('2.5 CAPEX'!$L17&lt;&gt;"x",'2.5 CAPEX'!$M17&lt;&gt;"x"),0,
IF($F14=0,0,
IF(Q$4&lt;'2.1 Kraftwerk allgemein'!$F$16,0,
IF(Q$4='2.1 Kraftwerk allgemein'!$F$16,'2.5 CAPEX'!$J17/$F14,
IF(Q$4&lt;'2.1 Kraftwerk allgemein'!$F$16+$F14,
('2.5 CAPEX'!$J17+SUM(OFFSET('2.5 CAPEX'!V17,0,-MIN(MAX($F14-1-('2.1 Kraftwerk allgemein'!$F$16-'1.1 Allgemein'!$I$22+1),0),COLUMN(H14)-1-('2.1 Kraftwerk allgemein'!$F$16-'1.1 Allgemein'!$I$22+1)),1,MIN(MAX($F14-('2.1 Kraftwerk allgemein'!$F$16-'1.1 Allgemein'!$I$22+1),1),COLUMN(H14)-('2.1 Kraftwerk allgemein'!$F$16-'1.1 Allgemein'!$I$22+1)))))/$F14,
SUM(OFFSET('2.5 CAPEX'!V17,0,-MIN($F14-1,COLUMN(H14)-1),1,MIN($F14,COLUMN(H14))))/$F14)))))))</f>
        <v>0</v>
      </c>
      <c r="R14" s="199">
        <f ca="1">IF('2.1 Kraftwerk allgemein'!$F$15&lt;'1.1 Allgemein'!$I$22,
IF(OR(ISNUMBER($D14)=FALSE,$F14=""),"",
IF(AND('2.5 CAPEX'!$L17&lt;&gt;"x",'2.5 CAPEX'!$M17&lt;&gt;"x"),0,
IF($F14=0,0,
IF(R$4&lt;'2.1 Kraftwerk allgemein'!$F$16,0,
IF(R$4='2.1 Kraftwerk allgemein'!$F$16,'2.5 CAPEX'!$J17/$F14,
IF(R$4&lt;'2.1 Kraftwerk allgemein'!$F$16+$F14,
('2.5 CAPEX'!$J17+SUM(OFFSET('2.5 CAPEX'!W17,0,-MIN(MAX($F14-1-('2.1 Kraftwerk allgemein'!$F$16-'2.1 Kraftwerk allgemein'!$F$15+1),0),COLUMN(I14)-1-('2.1 Kraftwerk allgemein'!$F$16-'2.1 Kraftwerk allgemein'!$F$15+1)),1,MIN(MAX($F14-('2.1 Kraftwerk allgemein'!$F$16-'2.1 Kraftwerk allgemein'!$F$15+1),1),COLUMN(I14)-('2.1 Kraftwerk allgemein'!$F$16-'2.1 Kraftwerk allgemein'!$F$15+1)))))/$F14,
SUM(OFFSET('2.5 CAPEX'!W17,0,-MIN($F14-1,COLUMN(I14)-1),1,MIN($F14,COLUMN(I14))))/$F14)))))),
IF(OR(ISNUMBER($D14)=FALSE,$F14=""),"",
IF(AND('2.5 CAPEX'!$L17&lt;&gt;"x",'2.5 CAPEX'!$M17&lt;&gt;"x"),0,
IF($F14=0,0,
IF(R$4&lt;'2.1 Kraftwerk allgemein'!$F$16,0,
IF(R$4='2.1 Kraftwerk allgemein'!$F$16,'2.5 CAPEX'!$J17/$F14,
IF(R$4&lt;'2.1 Kraftwerk allgemein'!$F$16+$F14,
('2.5 CAPEX'!$J17+SUM(OFFSET('2.5 CAPEX'!W17,0,-MIN(MAX($F14-1-('2.1 Kraftwerk allgemein'!$F$16-'1.1 Allgemein'!$I$22+1),0),COLUMN(I14)-1-('2.1 Kraftwerk allgemein'!$F$16-'1.1 Allgemein'!$I$22+1)),1,MIN(MAX($F14-('2.1 Kraftwerk allgemein'!$F$16-'1.1 Allgemein'!$I$22+1),1),COLUMN(I14)-('2.1 Kraftwerk allgemein'!$F$16-'1.1 Allgemein'!$I$22+1)))))/$F14,
SUM(OFFSET('2.5 CAPEX'!W17,0,-MIN($F14-1,COLUMN(I14)-1),1,MIN($F14,COLUMN(I14))))/$F14)))))))</f>
        <v>0</v>
      </c>
      <c r="S14" s="199">
        <f ca="1">IF('2.1 Kraftwerk allgemein'!$F$15&lt;'1.1 Allgemein'!$I$22,
IF(OR(ISNUMBER($D14)=FALSE,$F14=""),"",
IF(AND('2.5 CAPEX'!$L17&lt;&gt;"x",'2.5 CAPEX'!$M17&lt;&gt;"x"),0,
IF($F14=0,0,
IF(S$4&lt;'2.1 Kraftwerk allgemein'!$F$16,0,
IF(S$4='2.1 Kraftwerk allgemein'!$F$16,'2.5 CAPEX'!$J17/$F14,
IF(S$4&lt;'2.1 Kraftwerk allgemein'!$F$16+$F14,
('2.5 CAPEX'!$J17+SUM(OFFSET('2.5 CAPEX'!X17,0,-MIN(MAX($F14-1-('2.1 Kraftwerk allgemein'!$F$16-'2.1 Kraftwerk allgemein'!$F$15+1),0),COLUMN(J14)-1-('2.1 Kraftwerk allgemein'!$F$16-'2.1 Kraftwerk allgemein'!$F$15+1)),1,MIN(MAX($F14-('2.1 Kraftwerk allgemein'!$F$16-'2.1 Kraftwerk allgemein'!$F$15+1),1),COLUMN(J14)-('2.1 Kraftwerk allgemein'!$F$16-'2.1 Kraftwerk allgemein'!$F$15+1)))))/$F14,
SUM(OFFSET('2.5 CAPEX'!X17,0,-MIN($F14-1,COLUMN(J14)-1),1,MIN($F14,COLUMN(J14))))/$F14)))))),
IF(OR(ISNUMBER($D14)=FALSE,$F14=""),"",
IF(AND('2.5 CAPEX'!$L17&lt;&gt;"x",'2.5 CAPEX'!$M17&lt;&gt;"x"),0,
IF($F14=0,0,
IF(S$4&lt;'2.1 Kraftwerk allgemein'!$F$16,0,
IF(S$4='2.1 Kraftwerk allgemein'!$F$16,'2.5 CAPEX'!$J17/$F14,
IF(S$4&lt;'2.1 Kraftwerk allgemein'!$F$16+$F14,
('2.5 CAPEX'!$J17+SUM(OFFSET('2.5 CAPEX'!X17,0,-MIN(MAX($F14-1-('2.1 Kraftwerk allgemein'!$F$16-'1.1 Allgemein'!$I$22+1),0),COLUMN(J14)-1-('2.1 Kraftwerk allgemein'!$F$16-'1.1 Allgemein'!$I$22+1)),1,MIN(MAX($F14-('2.1 Kraftwerk allgemein'!$F$16-'1.1 Allgemein'!$I$22+1),1),COLUMN(J14)-('2.1 Kraftwerk allgemein'!$F$16-'1.1 Allgemein'!$I$22+1)))))/$F14,
SUM(OFFSET('2.5 CAPEX'!X17,0,-MIN($F14-1,COLUMN(J14)-1),1,MIN($F14,COLUMN(J14))))/$F14)))))))</f>
        <v>0</v>
      </c>
      <c r="T14" s="199">
        <f ca="1">IF('2.1 Kraftwerk allgemein'!$F$15&lt;'1.1 Allgemein'!$I$22,
IF(OR(ISNUMBER($D14)=FALSE,$F14=""),"",
IF(AND('2.5 CAPEX'!$L17&lt;&gt;"x",'2.5 CAPEX'!$M17&lt;&gt;"x"),0,
IF($F14=0,0,
IF(T$4&lt;'2.1 Kraftwerk allgemein'!$F$16,0,
IF(T$4='2.1 Kraftwerk allgemein'!$F$16,'2.5 CAPEX'!$J17/$F14,
IF(T$4&lt;'2.1 Kraftwerk allgemein'!$F$16+$F14,
('2.5 CAPEX'!$J17+SUM(OFFSET('2.5 CAPEX'!Y17,0,-MIN(MAX($F14-1-('2.1 Kraftwerk allgemein'!$F$16-'2.1 Kraftwerk allgemein'!$F$15+1),0),COLUMN(K14)-1-('2.1 Kraftwerk allgemein'!$F$16-'2.1 Kraftwerk allgemein'!$F$15+1)),1,MIN(MAX($F14-('2.1 Kraftwerk allgemein'!$F$16-'2.1 Kraftwerk allgemein'!$F$15+1),1),COLUMN(K14)-('2.1 Kraftwerk allgemein'!$F$16-'2.1 Kraftwerk allgemein'!$F$15+1)))))/$F14,
SUM(OFFSET('2.5 CAPEX'!Y17,0,-MIN($F14-1,COLUMN(K14)-1),1,MIN($F14,COLUMN(K14))))/$F14)))))),
IF(OR(ISNUMBER($D14)=FALSE,$F14=""),"",
IF(AND('2.5 CAPEX'!$L17&lt;&gt;"x",'2.5 CAPEX'!$M17&lt;&gt;"x"),0,
IF($F14=0,0,
IF(T$4&lt;'2.1 Kraftwerk allgemein'!$F$16,0,
IF(T$4='2.1 Kraftwerk allgemein'!$F$16,'2.5 CAPEX'!$J17/$F14,
IF(T$4&lt;'2.1 Kraftwerk allgemein'!$F$16+$F14,
('2.5 CAPEX'!$J17+SUM(OFFSET('2.5 CAPEX'!Y17,0,-MIN(MAX($F14-1-('2.1 Kraftwerk allgemein'!$F$16-'1.1 Allgemein'!$I$22+1),0),COLUMN(K14)-1-('2.1 Kraftwerk allgemein'!$F$16-'1.1 Allgemein'!$I$22+1)),1,MIN(MAX($F14-('2.1 Kraftwerk allgemein'!$F$16-'1.1 Allgemein'!$I$22+1),1),COLUMN(K14)-('2.1 Kraftwerk allgemein'!$F$16-'1.1 Allgemein'!$I$22+1)))))/$F14,
SUM(OFFSET('2.5 CAPEX'!Y17,0,-MIN($F14-1,COLUMN(K14)-1),1,MIN($F14,COLUMN(K14))))/$F14)))))))</f>
        <v>0</v>
      </c>
      <c r="U14" s="199">
        <f ca="1">IF('2.1 Kraftwerk allgemein'!$F$15&lt;'1.1 Allgemein'!$I$22,
IF(OR(ISNUMBER($D14)=FALSE,$F14=""),"",
IF(AND('2.5 CAPEX'!$L17&lt;&gt;"x",'2.5 CAPEX'!$M17&lt;&gt;"x"),0,
IF($F14=0,0,
IF(U$4&lt;'2.1 Kraftwerk allgemein'!$F$16,0,
IF(U$4='2.1 Kraftwerk allgemein'!$F$16,'2.5 CAPEX'!$J17/$F14,
IF(U$4&lt;'2.1 Kraftwerk allgemein'!$F$16+$F14,
('2.5 CAPEX'!$J17+SUM(OFFSET('2.5 CAPEX'!Z17,0,-MIN(MAX($F14-1-('2.1 Kraftwerk allgemein'!$F$16-'2.1 Kraftwerk allgemein'!$F$15+1),0),COLUMN(L14)-1-('2.1 Kraftwerk allgemein'!$F$16-'2.1 Kraftwerk allgemein'!$F$15+1)),1,MIN(MAX($F14-('2.1 Kraftwerk allgemein'!$F$16-'2.1 Kraftwerk allgemein'!$F$15+1),1),COLUMN(L14)-('2.1 Kraftwerk allgemein'!$F$16-'2.1 Kraftwerk allgemein'!$F$15+1)))))/$F14,
SUM(OFFSET('2.5 CAPEX'!Z17,0,-MIN($F14-1,COLUMN(L14)-1),1,MIN($F14,COLUMN(L14))))/$F14)))))),
IF(OR(ISNUMBER($D14)=FALSE,$F14=""),"",
IF(AND('2.5 CAPEX'!$L17&lt;&gt;"x",'2.5 CAPEX'!$M17&lt;&gt;"x"),0,
IF($F14=0,0,
IF(U$4&lt;'2.1 Kraftwerk allgemein'!$F$16,0,
IF(U$4='2.1 Kraftwerk allgemein'!$F$16,'2.5 CAPEX'!$J17/$F14,
IF(U$4&lt;'2.1 Kraftwerk allgemein'!$F$16+$F14,
('2.5 CAPEX'!$J17+SUM(OFFSET('2.5 CAPEX'!Z17,0,-MIN(MAX($F14-1-('2.1 Kraftwerk allgemein'!$F$16-'1.1 Allgemein'!$I$22+1),0),COLUMN(L14)-1-('2.1 Kraftwerk allgemein'!$F$16-'1.1 Allgemein'!$I$22+1)),1,MIN(MAX($F14-('2.1 Kraftwerk allgemein'!$F$16-'1.1 Allgemein'!$I$22+1),1),COLUMN(L14)-('2.1 Kraftwerk allgemein'!$F$16-'1.1 Allgemein'!$I$22+1)))))/$F14,
SUM(OFFSET('2.5 CAPEX'!Z17,0,-MIN($F14-1,COLUMN(L14)-1),1,MIN($F14,COLUMN(L14))))/$F14)))))))</f>
        <v>0</v>
      </c>
      <c r="V14" s="199">
        <f ca="1">IF('2.1 Kraftwerk allgemein'!$F$15&lt;'1.1 Allgemein'!$I$22,
IF(OR(ISNUMBER($D14)=FALSE,$F14=""),"",
IF(AND('2.5 CAPEX'!$L17&lt;&gt;"x",'2.5 CAPEX'!$M17&lt;&gt;"x"),0,
IF($F14=0,0,
IF(V$4&lt;'2.1 Kraftwerk allgemein'!$F$16,0,
IF(V$4='2.1 Kraftwerk allgemein'!$F$16,'2.5 CAPEX'!$J17/$F14,
IF(V$4&lt;'2.1 Kraftwerk allgemein'!$F$16+$F14,
('2.5 CAPEX'!$J17+SUM(OFFSET('2.5 CAPEX'!AA17,0,-MIN(MAX($F14-1-('2.1 Kraftwerk allgemein'!$F$16-'2.1 Kraftwerk allgemein'!$F$15+1),0),COLUMN(M14)-1-('2.1 Kraftwerk allgemein'!$F$16-'2.1 Kraftwerk allgemein'!$F$15+1)),1,MIN(MAX($F14-('2.1 Kraftwerk allgemein'!$F$16-'2.1 Kraftwerk allgemein'!$F$15+1),1),COLUMN(M14)-('2.1 Kraftwerk allgemein'!$F$16-'2.1 Kraftwerk allgemein'!$F$15+1)))))/$F14,
SUM(OFFSET('2.5 CAPEX'!AA17,0,-MIN($F14-1,COLUMN(M14)-1),1,MIN($F14,COLUMN(M14))))/$F14)))))),
IF(OR(ISNUMBER($D14)=FALSE,$F14=""),"",
IF(AND('2.5 CAPEX'!$L17&lt;&gt;"x",'2.5 CAPEX'!$M17&lt;&gt;"x"),0,
IF($F14=0,0,
IF(V$4&lt;'2.1 Kraftwerk allgemein'!$F$16,0,
IF(V$4='2.1 Kraftwerk allgemein'!$F$16,'2.5 CAPEX'!$J17/$F14,
IF(V$4&lt;'2.1 Kraftwerk allgemein'!$F$16+$F14,
('2.5 CAPEX'!$J17+SUM(OFFSET('2.5 CAPEX'!AA17,0,-MIN(MAX($F14-1-('2.1 Kraftwerk allgemein'!$F$16-'1.1 Allgemein'!$I$22+1),0),COLUMN(M14)-1-('2.1 Kraftwerk allgemein'!$F$16-'1.1 Allgemein'!$I$22+1)),1,MIN(MAX($F14-('2.1 Kraftwerk allgemein'!$F$16-'1.1 Allgemein'!$I$22+1),1),COLUMN(M14)-('2.1 Kraftwerk allgemein'!$F$16-'1.1 Allgemein'!$I$22+1)))))/$F14,
SUM(OFFSET('2.5 CAPEX'!AA17,0,-MIN($F14-1,COLUMN(M14)-1),1,MIN($F14,COLUMN(M14))))/$F14)))))))</f>
        <v>0</v>
      </c>
      <c r="W14" s="199">
        <f ca="1">IF('2.1 Kraftwerk allgemein'!$F$15&lt;'1.1 Allgemein'!$I$22,
IF(OR(ISNUMBER($D14)=FALSE,$F14=""),"",
IF(AND('2.5 CAPEX'!$L17&lt;&gt;"x",'2.5 CAPEX'!$M17&lt;&gt;"x"),0,
IF($F14=0,0,
IF(W$4&lt;'2.1 Kraftwerk allgemein'!$F$16,0,
IF(W$4='2.1 Kraftwerk allgemein'!$F$16,'2.5 CAPEX'!$J17/$F14,
IF(W$4&lt;'2.1 Kraftwerk allgemein'!$F$16+$F14,
('2.5 CAPEX'!$J17+SUM(OFFSET('2.5 CAPEX'!AB17,0,-MIN(MAX($F14-1-('2.1 Kraftwerk allgemein'!$F$16-'2.1 Kraftwerk allgemein'!$F$15+1),0),COLUMN(N14)-1-('2.1 Kraftwerk allgemein'!$F$16-'2.1 Kraftwerk allgemein'!$F$15+1)),1,MIN(MAX($F14-('2.1 Kraftwerk allgemein'!$F$16-'2.1 Kraftwerk allgemein'!$F$15+1),1),COLUMN(N14)-('2.1 Kraftwerk allgemein'!$F$16-'2.1 Kraftwerk allgemein'!$F$15+1)))))/$F14,
SUM(OFFSET('2.5 CAPEX'!AB17,0,-MIN($F14-1,COLUMN(N14)-1),1,MIN($F14,COLUMN(N14))))/$F14)))))),
IF(OR(ISNUMBER($D14)=FALSE,$F14=""),"",
IF(AND('2.5 CAPEX'!$L17&lt;&gt;"x",'2.5 CAPEX'!$M17&lt;&gt;"x"),0,
IF($F14=0,0,
IF(W$4&lt;'2.1 Kraftwerk allgemein'!$F$16,0,
IF(W$4='2.1 Kraftwerk allgemein'!$F$16,'2.5 CAPEX'!$J17/$F14,
IF(W$4&lt;'2.1 Kraftwerk allgemein'!$F$16+$F14,
('2.5 CAPEX'!$J17+SUM(OFFSET('2.5 CAPEX'!AB17,0,-MIN(MAX($F14-1-('2.1 Kraftwerk allgemein'!$F$16-'1.1 Allgemein'!$I$22+1),0),COLUMN(N14)-1-('2.1 Kraftwerk allgemein'!$F$16-'1.1 Allgemein'!$I$22+1)),1,MIN(MAX($F14-('2.1 Kraftwerk allgemein'!$F$16-'1.1 Allgemein'!$I$22+1),1),COLUMN(N14)-('2.1 Kraftwerk allgemein'!$F$16-'1.1 Allgemein'!$I$22+1)))))/$F14,
SUM(OFFSET('2.5 CAPEX'!AB17,0,-MIN($F14-1,COLUMN(N14)-1),1,MIN($F14,COLUMN(N14))))/$F14)))))))</f>
        <v>0</v>
      </c>
      <c r="X14" s="199">
        <f ca="1">IF('2.1 Kraftwerk allgemein'!$F$15&lt;'1.1 Allgemein'!$I$22,
IF(OR(ISNUMBER($D14)=FALSE,$F14=""),"",
IF(AND('2.5 CAPEX'!$L17&lt;&gt;"x",'2.5 CAPEX'!$M17&lt;&gt;"x"),0,
IF($F14=0,0,
IF(X$4&lt;'2.1 Kraftwerk allgemein'!$F$16,0,
IF(X$4='2.1 Kraftwerk allgemein'!$F$16,'2.5 CAPEX'!$J17/$F14,
IF(X$4&lt;'2.1 Kraftwerk allgemein'!$F$16+$F14,
('2.5 CAPEX'!$J17+SUM(OFFSET('2.5 CAPEX'!AC17,0,-MIN(MAX($F14-1-('2.1 Kraftwerk allgemein'!$F$16-'2.1 Kraftwerk allgemein'!$F$15+1),0),COLUMN(O14)-1-('2.1 Kraftwerk allgemein'!$F$16-'2.1 Kraftwerk allgemein'!$F$15+1)),1,MIN(MAX($F14-('2.1 Kraftwerk allgemein'!$F$16-'2.1 Kraftwerk allgemein'!$F$15+1),1),COLUMN(O14)-('2.1 Kraftwerk allgemein'!$F$16-'2.1 Kraftwerk allgemein'!$F$15+1)))))/$F14,
SUM(OFFSET('2.5 CAPEX'!AC17,0,-MIN($F14-1,COLUMN(O14)-1),1,MIN($F14,COLUMN(O14))))/$F14)))))),
IF(OR(ISNUMBER($D14)=FALSE,$F14=""),"",
IF(AND('2.5 CAPEX'!$L17&lt;&gt;"x",'2.5 CAPEX'!$M17&lt;&gt;"x"),0,
IF($F14=0,0,
IF(X$4&lt;'2.1 Kraftwerk allgemein'!$F$16,0,
IF(X$4='2.1 Kraftwerk allgemein'!$F$16,'2.5 CAPEX'!$J17/$F14,
IF(X$4&lt;'2.1 Kraftwerk allgemein'!$F$16+$F14,
('2.5 CAPEX'!$J17+SUM(OFFSET('2.5 CAPEX'!AC17,0,-MIN(MAX($F14-1-('2.1 Kraftwerk allgemein'!$F$16-'1.1 Allgemein'!$I$22+1),0),COLUMN(O14)-1-('2.1 Kraftwerk allgemein'!$F$16-'1.1 Allgemein'!$I$22+1)),1,MIN(MAX($F14-('2.1 Kraftwerk allgemein'!$F$16-'1.1 Allgemein'!$I$22+1),1),COLUMN(O14)-('2.1 Kraftwerk allgemein'!$F$16-'1.1 Allgemein'!$I$22+1)))))/$F14,
SUM(OFFSET('2.5 CAPEX'!AC17,0,-MIN($F14-1,COLUMN(O14)-1),1,MIN($F14,COLUMN(O14))))/$F14)))))))</f>
        <v>0</v>
      </c>
      <c r="Y14" s="199">
        <f ca="1">IF('2.1 Kraftwerk allgemein'!$F$15&lt;'1.1 Allgemein'!$I$22,
IF(OR(ISNUMBER($D14)=FALSE,$F14=""),"",
IF(AND('2.5 CAPEX'!$L17&lt;&gt;"x",'2.5 CAPEX'!$M17&lt;&gt;"x"),0,
IF($F14=0,0,
IF(Y$4&lt;'2.1 Kraftwerk allgemein'!$F$16,0,
IF(Y$4='2.1 Kraftwerk allgemein'!$F$16,'2.5 CAPEX'!$J17/$F14,
IF(Y$4&lt;'2.1 Kraftwerk allgemein'!$F$16+$F14,
('2.5 CAPEX'!$J17+SUM(OFFSET('2.5 CAPEX'!AD17,0,-MIN(MAX($F14-1-('2.1 Kraftwerk allgemein'!$F$16-'2.1 Kraftwerk allgemein'!$F$15+1),0),COLUMN(P14)-1-('2.1 Kraftwerk allgemein'!$F$16-'2.1 Kraftwerk allgemein'!$F$15+1)),1,MIN(MAX($F14-('2.1 Kraftwerk allgemein'!$F$16-'2.1 Kraftwerk allgemein'!$F$15+1),1),COLUMN(P14)-('2.1 Kraftwerk allgemein'!$F$16-'2.1 Kraftwerk allgemein'!$F$15+1)))))/$F14,
SUM(OFFSET('2.5 CAPEX'!AD17,0,-MIN($F14-1,COLUMN(P14)-1),1,MIN($F14,COLUMN(P14))))/$F14)))))),
IF(OR(ISNUMBER($D14)=FALSE,$F14=""),"",
IF(AND('2.5 CAPEX'!$L17&lt;&gt;"x",'2.5 CAPEX'!$M17&lt;&gt;"x"),0,
IF($F14=0,0,
IF(Y$4&lt;'2.1 Kraftwerk allgemein'!$F$16,0,
IF(Y$4='2.1 Kraftwerk allgemein'!$F$16,'2.5 CAPEX'!$J17/$F14,
IF(Y$4&lt;'2.1 Kraftwerk allgemein'!$F$16+$F14,
('2.5 CAPEX'!$J17+SUM(OFFSET('2.5 CAPEX'!AD17,0,-MIN(MAX($F14-1-('2.1 Kraftwerk allgemein'!$F$16-'1.1 Allgemein'!$I$22+1),0),COLUMN(P14)-1-('2.1 Kraftwerk allgemein'!$F$16-'1.1 Allgemein'!$I$22+1)),1,MIN(MAX($F14-('2.1 Kraftwerk allgemein'!$F$16-'1.1 Allgemein'!$I$22+1),1),COLUMN(P14)-('2.1 Kraftwerk allgemein'!$F$16-'1.1 Allgemein'!$I$22+1)))))/$F14,
SUM(OFFSET('2.5 CAPEX'!AD17,0,-MIN($F14-1,COLUMN(P14)-1),1,MIN($F14,COLUMN(P14))))/$F14)))))))</f>
        <v>0</v>
      </c>
      <c r="Z14" s="199">
        <f ca="1">IF('2.1 Kraftwerk allgemein'!$F$15&lt;'1.1 Allgemein'!$I$22,
IF(OR(ISNUMBER($D14)=FALSE,$F14=""),"",
IF(AND('2.5 CAPEX'!$L17&lt;&gt;"x",'2.5 CAPEX'!$M17&lt;&gt;"x"),0,
IF($F14=0,0,
IF(Z$4&lt;'2.1 Kraftwerk allgemein'!$F$16,0,
IF(Z$4='2.1 Kraftwerk allgemein'!$F$16,'2.5 CAPEX'!$J17/$F14,
IF(Z$4&lt;'2.1 Kraftwerk allgemein'!$F$16+$F14,
('2.5 CAPEX'!$J17+SUM(OFFSET('2.5 CAPEX'!AE17,0,-MIN(MAX($F14-1-('2.1 Kraftwerk allgemein'!$F$16-'2.1 Kraftwerk allgemein'!$F$15+1),0),COLUMN(Q14)-1-('2.1 Kraftwerk allgemein'!$F$16-'2.1 Kraftwerk allgemein'!$F$15+1)),1,MIN(MAX($F14-('2.1 Kraftwerk allgemein'!$F$16-'2.1 Kraftwerk allgemein'!$F$15+1),1),COLUMN(Q14)-('2.1 Kraftwerk allgemein'!$F$16-'2.1 Kraftwerk allgemein'!$F$15+1)))))/$F14,
SUM(OFFSET('2.5 CAPEX'!AE17,0,-MIN($F14-1,COLUMN(Q14)-1),1,MIN($F14,COLUMN(Q14))))/$F14)))))),
IF(OR(ISNUMBER($D14)=FALSE,$F14=""),"",
IF(AND('2.5 CAPEX'!$L17&lt;&gt;"x",'2.5 CAPEX'!$M17&lt;&gt;"x"),0,
IF($F14=0,0,
IF(Z$4&lt;'2.1 Kraftwerk allgemein'!$F$16,0,
IF(Z$4='2.1 Kraftwerk allgemein'!$F$16,'2.5 CAPEX'!$J17/$F14,
IF(Z$4&lt;'2.1 Kraftwerk allgemein'!$F$16+$F14,
('2.5 CAPEX'!$J17+SUM(OFFSET('2.5 CAPEX'!AE17,0,-MIN(MAX($F14-1-('2.1 Kraftwerk allgemein'!$F$16-'1.1 Allgemein'!$I$22+1),0),COLUMN(Q14)-1-('2.1 Kraftwerk allgemein'!$F$16-'1.1 Allgemein'!$I$22+1)),1,MIN(MAX($F14-('2.1 Kraftwerk allgemein'!$F$16-'1.1 Allgemein'!$I$22+1),1),COLUMN(Q14)-('2.1 Kraftwerk allgemein'!$F$16-'1.1 Allgemein'!$I$22+1)))))/$F14,
SUM(OFFSET('2.5 CAPEX'!AE17,0,-MIN($F14-1,COLUMN(Q14)-1),1,MIN($F14,COLUMN(Q14))))/$F14)))))))</f>
        <v>0</v>
      </c>
      <c r="AA14" s="199">
        <f ca="1">IF('2.1 Kraftwerk allgemein'!$F$15&lt;'1.1 Allgemein'!$I$22,
IF(OR(ISNUMBER($D14)=FALSE,$F14=""),"",
IF(AND('2.5 CAPEX'!$L17&lt;&gt;"x",'2.5 CAPEX'!$M17&lt;&gt;"x"),0,
IF($F14=0,0,
IF(AA$4&lt;'2.1 Kraftwerk allgemein'!$F$16,0,
IF(AA$4='2.1 Kraftwerk allgemein'!$F$16,'2.5 CAPEX'!$J17/$F14,
IF(AA$4&lt;'2.1 Kraftwerk allgemein'!$F$16+$F14,
('2.5 CAPEX'!$J17+SUM(OFFSET('2.5 CAPEX'!AF17,0,-MIN(MAX($F14-1-('2.1 Kraftwerk allgemein'!$F$16-'2.1 Kraftwerk allgemein'!$F$15+1),0),COLUMN(R14)-1-('2.1 Kraftwerk allgemein'!$F$16-'2.1 Kraftwerk allgemein'!$F$15+1)),1,MIN(MAX($F14-('2.1 Kraftwerk allgemein'!$F$16-'2.1 Kraftwerk allgemein'!$F$15+1),1),COLUMN(R14)-('2.1 Kraftwerk allgemein'!$F$16-'2.1 Kraftwerk allgemein'!$F$15+1)))))/$F14,
SUM(OFFSET('2.5 CAPEX'!AF17,0,-MIN($F14-1,COLUMN(R14)-1),1,MIN($F14,COLUMN(R14))))/$F14)))))),
IF(OR(ISNUMBER($D14)=FALSE,$F14=""),"",
IF(AND('2.5 CAPEX'!$L17&lt;&gt;"x",'2.5 CAPEX'!$M17&lt;&gt;"x"),0,
IF($F14=0,0,
IF(AA$4&lt;'2.1 Kraftwerk allgemein'!$F$16,0,
IF(AA$4='2.1 Kraftwerk allgemein'!$F$16,'2.5 CAPEX'!$J17/$F14,
IF(AA$4&lt;'2.1 Kraftwerk allgemein'!$F$16+$F14,
('2.5 CAPEX'!$J17+SUM(OFFSET('2.5 CAPEX'!AF17,0,-MIN(MAX($F14-1-('2.1 Kraftwerk allgemein'!$F$16-'1.1 Allgemein'!$I$22+1),0),COLUMN(R14)-1-('2.1 Kraftwerk allgemein'!$F$16-'1.1 Allgemein'!$I$22+1)),1,MIN(MAX($F14-('2.1 Kraftwerk allgemein'!$F$16-'1.1 Allgemein'!$I$22+1),1),COLUMN(R14)-('2.1 Kraftwerk allgemein'!$F$16-'1.1 Allgemein'!$I$22+1)))))/$F14,
SUM(OFFSET('2.5 CAPEX'!AF17,0,-MIN($F14-1,COLUMN(R14)-1),1,MIN($F14,COLUMN(R14))))/$F14)))))))</f>
        <v>0</v>
      </c>
      <c r="AB14" s="199">
        <f ca="1">IF('2.1 Kraftwerk allgemein'!$F$15&lt;'1.1 Allgemein'!$I$22,
IF(OR(ISNUMBER($D14)=FALSE,$F14=""),"",
IF(AND('2.5 CAPEX'!$L17&lt;&gt;"x",'2.5 CAPEX'!$M17&lt;&gt;"x"),0,
IF($F14=0,0,
IF(AB$4&lt;'2.1 Kraftwerk allgemein'!$F$16,0,
IF(AB$4='2.1 Kraftwerk allgemein'!$F$16,'2.5 CAPEX'!$J17/$F14,
IF(AB$4&lt;'2.1 Kraftwerk allgemein'!$F$16+$F14,
('2.5 CAPEX'!$J17+SUM(OFFSET('2.5 CAPEX'!AG17,0,-MIN(MAX($F14-1-('2.1 Kraftwerk allgemein'!$F$16-'2.1 Kraftwerk allgemein'!$F$15+1),0),COLUMN(S14)-1-('2.1 Kraftwerk allgemein'!$F$16-'2.1 Kraftwerk allgemein'!$F$15+1)),1,MIN(MAX($F14-('2.1 Kraftwerk allgemein'!$F$16-'2.1 Kraftwerk allgemein'!$F$15+1),1),COLUMN(S14)-('2.1 Kraftwerk allgemein'!$F$16-'2.1 Kraftwerk allgemein'!$F$15+1)))))/$F14,
SUM(OFFSET('2.5 CAPEX'!AG17,0,-MIN($F14-1,COLUMN(S14)-1),1,MIN($F14,COLUMN(S14))))/$F14)))))),
IF(OR(ISNUMBER($D14)=FALSE,$F14=""),"",
IF(AND('2.5 CAPEX'!$L17&lt;&gt;"x",'2.5 CAPEX'!$M17&lt;&gt;"x"),0,
IF($F14=0,0,
IF(AB$4&lt;'2.1 Kraftwerk allgemein'!$F$16,0,
IF(AB$4='2.1 Kraftwerk allgemein'!$F$16,'2.5 CAPEX'!$J17/$F14,
IF(AB$4&lt;'2.1 Kraftwerk allgemein'!$F$16+$F14,
('2.5 CAPEX'!$J17+SUM(OFFSET('2.5 CAPEX'!AG17,0,-MIN(MAX($F14-1-('2.1 Kraftwerk allgemein'!$F$16-'1.1 Allgemein'!$I$22+1),0),COLUMN(S14)-1-('2.1 Kraftwerk allgemein'!$F$16-'1.1 Allgemein'!$I$22+1)),1,MIN(MAX($F14-('2.1 Kraftwerk allgemein'!$F$16-'1.1 Allgemein'!$I$22+1),1),COLUMN(S14)-('2.1 Kraftwerk allgemein'!$F$16-'1.1 Allgemein'!$I$22+1)))))/$F14,
SUM(OFFSET('2.5 CAPEX'!AG17,0,-MIN($F14-1,COLUMN(S14)-1),1,MIN($F14,COLUMN(S14))))/$F14)))))))</f>
        <v>0</v>
      </c>
      <c r="AC14" s="199">
        <f ca="1">IF('2.1 Kraftwerk allgemein'!$F$15&lt;'1.1 Allgemein'!$I$22,
IF(OR(ISNUMBER($D14)=FALSE,$F14=""),"",
IF(AND('2.5 CAPEX'!$L17&lt;&gt;"x",'2.5 CAPEX'!$M17&lt;&gt;"x"),0,
IF($F14=0,0,
IF(AC$4&lt;'2.1 Kraftwerk allgemein'!$F$16,0,
IF(AC$4='2.1 Kraftwerk allgemein'!$F$16,'2.5 CAPEX'!$J17/$F14,
IF(AC$4&lt;'2.1 Kraftwerk allgemein'!$F$16+$F14,
('2.5 CAPEX'!$J17+SUM(OFFSET('2.5 CAPEX'!AH17,0,-MIN(MAX($F14-1-('2.1 Kraftwerk allgemein'!$F$16-'2.1 Kraftwerk allgemein'!$F$15+1),0),COLUMN(T14)-1-('2.1 Kraftwerk allgemein'!$F$16-'2.1 Kraftwerk allgemein'!$F$15+1)),1,MIN(MAX($F14-('2.1 Kraftwerk allgemein'!$F$16-'2.1 Kraftwerk allgemein'!$F$15+1),1),COLUMN(T14)-('2.1 Kraftwerk allgemein'!$F$16-'2.1 Kraftwerk allgemein'!$F$15+1)))))/$F14,
SUM(OFFSET('2.5 CAPEX'!AH17,0,-MIN($F14-1,COLUMN(T14)-1),1,MIN($F14,COLUMN(T14))))/$F14)))))),
IF(OR(ISNUMBER($D14)=FALSE,$F14=""),"",
IF(AND('2.5 CAPEX'!$L17&lt;&gt;"x",'2.5 CAPEX'!$M17&lt;&gt;"x"),0,
IF($F14=0,0,
IF(AC$4&lt;'2.1 Kraftwerk allgemein'!$F$16,0,
IF(AC$4='2.1 Kraftwerk allgemein'!$F$16,'2.5 CAPEX'!$J17/$F14,
IF(AC$4&lt;'2.1 Kraftwerk allgemein'!$F$16+$F14,
('2.5 CAPEX'!$J17+SUM(OFFSET('2.5 CAPEX'!AH17,0,-MIN(MAX($F14-1-('2.1 Kraftwerk allgemein'!$F$16-'1.1 Allgemein'!$I$22+1),0),COLUMN(T14)-1-('2.1 Kraftwerk allgemein'!$F$16-'1.1 Allgemein'!$I$22+1)),1,MIN(MAX($F14-('2.1 Kraftwerk allgemein'!$F$16-'1.1 Allgemein'!$I$22+1),1),COLUMN(T14)-('2.1 Kraftwerk allgemein'!$F$16-'1.1 Allgemein'!$I$22+1)))))/$F14,
SUM(OFFSET('2.5 CAPEX'!AH17,0,-MIN($F14-1,COLUMN(T14)-1),1,MIN($F14,COLUMN(T14))))/$F14)))))))</f>
        <v>0</v>
      </c>
      <c r="AD14" s="199">
        <f ca="1">IF('2.1 Kraftwerk allgemein'!$F$15&lt;'1.1 Allgemein'!$I$22,
IF(OR(ISNUMBER($D14)=FALSE,$F14=""),"",
IF(AND('2.5 CAPEX'!$L17&lt;&gt;"x",'2.5 CAPEX'!$M17&lt;&gt;"x"),0,
IF($F14=0,0,
IF(AD$4&lt;'2.1 Kraftwerk allgemein'!$F$16,0,
IF(AD$4='2.1 Kraftwerk allgemein'!$F$16,'2.5 CAPEX'!$J17/$F14,
IF(AD$4&lt;'2.1 Kraftwerk allgemein'!$F$16+$F14,
('2.5 CAPEX'!$J17+SUM(OFFSET('2.5 CAPEX'!AI17,0,-MIN(MAX($F14-1-('2.1 Kraftwerk allgemein'!$F$16-'2.1 Kraftwerk allgemein'!$F$15+1),0),COLUMN(U14)-1-('2.1 Kraftwerk allgemein'!$F$16-'2.1 Kraftwerk allgemein'!$F$15+1)),1,MIN(MAX($F14-('2.1 Kraftwerk allgemein'!$F$16-'2.1 Kraftwerk allgemein'!$F$15+1),1),COLUMN(U14)-('2.1 Kraftwerk allgemein'!$F$16-'2.1 Kraftwerk allgemein'!$F$15+1)))))/$F14,
SUM(OFFSET('2.5 CAPEX'!AI17,0,-MIN($F14-1,COLUMN(U14)-1),1,MIN($F14,COLUMN(U14))))/$F14)))))),
IF(OR(ISNUMBER($D14)=FALSE,$F14=""),"",
IF(AND('2.5 CAPEX'!$L17&lt;&gt;"x",'2.5 CAPEX'!$M17&lt;&gt;"x"),0,
IF($F14=0,0,
IF(AD$4&lt;'2.1 Kraftwerk allgemein'!$F$16,0,
IF(AD$4='2.1 Kraftwerk allgemein'!$F$16,'2.5 CAPEX'!$J17/$F14,
IF(AD$4&lt;'2.1 Kraftwerk allgemein'!$F$16+$F14,
('2.5 CAPEX'!$J17+SUM(OFFSET('2.5 CAPEX'!AI17,0,-MIN(MAX($F14-1-('2.1 Kraftwerk allgemein'!$F$16-'1.1 Allgemein'!$I$22+1),0),COLUMN(U14)-1-('2.1 Kraftwerk allgemein'!$F$16-'1.1 Allgemein'!$I$22+1)),1,MIN(MAX($F14-('2.1 Kraftwerk allgemein'!$F$16-'1.1 Allgemein'!$I$22+1),1),COLUMN(U14)-('2.1 Kraftwerk allgemein'!$F$16-'1.1 Allgemein'!$I$22+1)))))/$F14,
SUM(OFFSET('2.5 CAPEX'!AI17,0,-MIN($F14-1,COLUMN(U14)-1),1,MIN($F14,COLUMN(U14))))/$F14)))))))</f>
        <v>0</v>
      </c>
      <c r="AE14" s="199">
        <f ca="1">IF('2.1 Kraftwerk allgemein'!$F$15&lt;'1.1 Allgemein'!$I$22,
IF(OR(ISNUMBER($D14)=FALSE,$F14=""),"",
IF(AND('2.5 CAPEX'!$L17&lt;&gt;"x",'2.5 CAPEX'!$M17&lt;&gt;"x"),0,
IF($F14=0,0,
IF(AE$4&lt;'2.1 Kraftwerk allgemein'!$F$16,0,
IF(AE$4='2.1 Kraftwerk allgemein'!$F$16,'2.5 CAPEX'!$J17/$F14,
IF(AE$4&lt;'2.1 Kraftwerk allgemein'!$F$16+$F14,
('2.5 CAPEX'!$J17+SUM(OFFSET('2.5 CAPEX'!AJ17,0,-MIN(MAX($F14-1-('2.1 Kraftwerk allgemein'!$F$16-'2.1 Kraftwerk allgemein'!$F$15+1),0),COLUMN(V14)-1-('2.1 Kraftwerk allgemein'!$F$16-'2.1 Kraftwerk allgemein'!$F$15+1)),1,MIN(MAX($F14-('2.1 Kraftwerk allgemein'!$F$16-'2.1 Kraftwerk allgemein'!$F$15+1),1),COLUMN(V14)-('2.1 Kraftwerk allgemein'!$F$16-'2.1 Kraftwerk allgemein'!$F$15+1)))))/$F14,
SUM(OFFSET('2.5 CAPEX'!AJ17,0,-MIN($F14-1,COLUMN(V14)-1),1,MIN($F14,COLUMN(V14))))/$F14)))))),
IF(OR(ISNUMBER($D14)=FALSE,$F14=""),"",
IF(AND('2.5 CAPEX'!$L17&lt;&gt;"x",'2.5 CAPEX'!$M17&lt;&gt;"x"),0,
IF($F14=0,0,
IF(AE$4&lt;'2.1 Kraftwerk allgemein'!$F$16,0,
IF(AE$4='2.1 Kraftwerk allgemein'!$F$16,'2.5 CAPEX'!$J17/$F14,
IF(AE$4&lt;'2.1 Kraftwerk allgemein'!$F$16+$F14,
('2.5 CAPEX'!$J17+SUM(OFFSET('2.5 CAPEX'!AJ17,0,-MIN(MAX($F14-1-('2.1 Kraftwerk allgemein'!$F$16-'1.1 Allgemein'!$I$22+1),0),COLUMN(V14)-1-('2.1 Kraftwerk allgemein'!$F$16-'1.1 Allgemein'!$I$22+1)),1,MIN(MAX($F14-('2.1 Kraftwerk allgemein'!$F$16-'1.1 Allgemein'!$I$22+1),1),COLUMN(V14)-('2.1 Kraftwerk allgemein'!$F$16-'1.1 Allgemein'!$I$22+1)))))/$F14,
SUM(OFFSET('2.5 CAPEX'!AJ17,0,-MIN($F14-1,COLUMN(V14)-1),1,MIN($F14,COLUMN(V14))))/$F14)))))))</f>
        <v>0</v>
      </c>
      <c r="AF14" s="199">
        <f ca="1">IF('2.1 Kraftwerk allgemein'!$F$15&lt;'1.1 Allgemein'!$I$22,
IF(OR(ISNUMBER($D14)=FALSE,$F14=""),"",
IF(AND('2.5 CAPEX'!$L17&lt;&gt;"x",'2.5 CAPEX'!$M17&lt;&gt;"x"),0,
IF($F14=0,0,
IF(AF$4&lt;'2.1 Kraftwerk allgemein'!$F$16,0,
IF(AF$4='2.1 Kraftwerk allgemein'!$F$16,'2.5 CAPEX'!$J17/$F14,
IF(AF$4&lt;'2.1 Kraftwerk allgemein'!$F$16+$F14,
('2.5 CAPEX'!$J17+SUM(OFFSET('2.5 CAPEX'!AK17,0,-MIN(MAX($F14-1-('2.1 Kraftwerk allgemein'!$F$16-'2.1 Kraftwerk allgemein'!$F$15+1),0),COLUMN(W14)-1-('2.1 Kraftwerk allgemein'!$F$16-'2.1 Kraftwerk allgemein'!$F$15+1)),1,MIN(MAX($F14-('2.1 Kraftwerk allgemein'!$F$16-'2.1 Kraftwerk allgemein'!$F$15+1),1),COLUMN(W14)-('2.1 Kraftwerk allgemein'!$F$16-'2.1 Kraftwerk allgemein'!$F$15+1)))))/$F14,
SUM(OFFSET('2.5 CAPEX'!AK17,0,-MIN($F14-1,COLUMN(W14)-1),1,MIN($F14,COLUMN(W14))))/$F14)))))),
IF(OR(ISNUMBER($D14)=FALSE,$F14=""),"",
IF(AND('2.5 CAPEX'!$L17&lt;&gt;"x",'2.5 CAPEX'!$M17&lt;&gt;"x"),0,
IF($F14=0,0,
IF(AF$4&lt;'2.1 Kraftwerk allgemein'!$F$16,0,
IF(AF$4='2.1 Kraftwerk allgemein'!$F$16,'2.5 CAPEX'!$J17/$F14,
IF(AF$4&lt;'2.1 Kraftwerk allgemein'!$F$16+$F14,
('2.5 CAPEX'!$J17+SUM(OFFSET('2.5 CAPEX'!AK17,0,-MIN(MAX($F14-1-('2.1 Kraftwerk allgemein'!$F$16-'1.1 Allgemein'!$I$22+1),0),COLUMN(W14)-1-('2.1 Kraftwerk allgemein'!$F$16-'1.1 Allgemein'!$I$22+1)),1,MIN(MAX($F14-('2.1 Kraftwerk allgemein'!$F$16-'1.1 Allgemein'!$I$22+1),1),COLUMN(W14)-('2.1 Kraftwerk allgemein'!$F$16-'1.1 Allgemein'!$I$22+1)))))/$F14,
SUM(OFFSET('2.5 CAPEX'!AK17,0,-MIN($F14-1,COLUMN(W14)-1),1,MIN($F14,COLUMN(W14))))/$F14)))))))</f>
        <v>0</v>
      </c>
      <c r="AG14" s="199">
        <f ca="1">IF('2.1 Kraftwerk allgemein'!$F$15&lt;'1.1 Allgemein'!$I$22,
IF(OR(ISNUMBER($D14)=FALSE,$F14=""),"",
IF(AND('2.5 CAPEX'!$L17&lt;&gt;"x",'2.5 CAPEX'!$M17&lt;&gt;"x"),0,
IF($F14=0,0,
IF(AG$4&lt;'2.1 Kraftwerk allgemein'!$F$16,0,
IF(AG$4='2.1 Kraftwerk allgemein'!$F$16,'2.5 CAPEX'!$J17/$F14,
IF(AG$4&lt;'2.1 Kraftwerk allgemein'!$F$16+$F14,
('2.5 CAPEX'!$J17+SUM(OFFSET('2.5 CAPEX'!AL17,0,-MIN(MAX($F14-1-('2.1 Kraftwerk allgemein'!$F$16-'2.1 Kraftwerk allgemein'!$F$15+1),0),COLUMN(X14)-1-('2.1 Kraftwerk allgemein'!$F$16-'2.1 Kraftwerk allgemein'!$F$15+1)),1,MIN(MAX($F14-('2.1 Kraftwerk allgemein'!$F$16-'2.1 Kraftwerk allgemein'!$F$15+1),1),COLUMN(X14)-('2.1 Kraftwerk allgemein'!$F$16-'2.1 Kraftwerk allgemein'!$F$15+1)))))/$F14,
SUM(OFFSET('2.5 CAPEX'!AL17,0,-MIN($F14-1,COLUMN(X14)-1),1,MIN($F14,COLUMN(X14))))/$F14)))))),
IF(OR(ISNUMBER($D14)=FALSE,$F14=""),"",
IF(AND('2.5 CAPEX'!$L17&lt;&gt;"x",'2.5 CAPEX'!$M17&lt;&gt;"x"),0,
IF($F14=0,0,
IF(AG$4&lt;'2.1 Kraftwerk allgemein'!$F$16,0,
IF(AG$4='2.1 Kraftwerk allgemein'!$F$16,'2.5 CAPEX'!$J17/$F14,
IF(AG$4&lt;'2.1 Kraftwerk allgemein'!$F$16+$F14,
('2.5 CAPEX'!$J17+SUM(OFFSET('2.5 CAPEX'!AL17,0,-MIN(MAX($F14-1-('2.1 Kraftwerk allgemein'!$F$16-'1.1 Allgemein'!$I$22+1),0),COLUMN(X14)-1-('2.1 Kraftwerk allgemein'!$F$16-'1.1 Allgemein'!$I$22+1)),1,MIN(MAX($F14-('2.1 Kraftwerk allgemein'!$F$16-'1.1 Allgemein'!$I$22+1),1),COLUMN(X14)-('2.1 Kraftwerk allgemein'!$F$16-'1.1 Allgemein'!$I$22+1)))))/$F14,
SUM(OFFSET('2.5 CAPEX'!AL17,0,-MIN($F14-1,COLUMN(X14)-1),1,MIN($F14,COLUMN(X14))))/$F14)))))))</f>
        <v>0</v>
      </c>
      <c r="AH14" s="199">
        <f ca="1">IF('2.1 Kraftwerk allgemein'!$F$15&lt;'1.1 Allgemein'!$I$22,
IF(OR(ISNUMBER($D14)=FALSE,$F14=""),"",
IF(AND('2.5 CAPEX'!$L17&lt;&gt;"x",'2.5 CAPEX'!$M17&lt;&gt;"x"),0,
IF($F14=0,0,
IF(AH$4&lt;'2.1 Kraftwerk allgemein'!$F$16,0,
IF(AH$4='2.1 Kraftwerk allgemein'!$F$16,'2.5 CAPEX'!$J17/$F14,
IF(AH$4&lt;'2.1 Kraftwerk allgemein'!$F$16+$F14,
('2.5 CAPEX'!$J17+SUM(OFFSET('2.5 CAPEX'!AM17,0,-MIN(MAX($F14-1-('2.1 Kraftwerk allgemein'!$F$16-'2.1 Kraftwerk allgemein'!$F$15+1),0),COLUMN(Y14)-1-('2.1 Kraftwerk allgemein'!$F$16-'2.1 Kraftwerk allgemein'!$F$15+1)),1,MIN(MAX($F14-('2.1 Kraftwerk allgemein'!$F$16-'2.1 Kraftwerk allgemein'!$F$15+1),1),COLUMN(Y14)-('2.1 Kraftwerk allgemein'!$F$16-'2.1 Kraftwerk allgemein'!$F$15+1)))))/$F14,
SUM(OFFSET('2.5 CAPEX'!AM17,0,-MIN($F14-1,COLUMN(Y14)-1),1,MIN($F14,COLUMN(Y14))))/$F14)))))),
IF(OR(ISNUMBER($D14)=FALSE,$F14=""),"",
IF(AND('2.5 CAPEX'!$L17&lt;&gt;"x",'2.5 CAPEX'!$M17&lt;&gt;"x"),0,
IF($F14=0,0,
IF(AH$4&lt;'2.1 Kraftwerk allgemein'!$F$16,0,
IF(AH$4='2.1 Kraftwerk allgemein'!$F$16,'2.5 CAPEX'!$J17/$F14,
IF(AH$4&lt;'2.1 Kraftwerk allgemein'!$F$16+$F14,
('2.5 CAPEX'!$J17+SUM(OFFSET('2.5 CAPEX'!AM17,0,-MIN(MAX($F14-1-('2.1 Kraftwerk allgemein'!$F$16-'1.1 Allgemein'!$I$22+1),0),COLUMN(Y14)-1-('2.1 Kraftwerk allgemein'!$F$16-'1.1 Allgemein'!$I$22+1)),1,MIN(MAX($F14-('2.1 Kraftwerk allgemein'!$F$16-'1.1 Allgemein'!$I$22+1),1),COLUMN(Y14)-('2.1 Kraftwerk allgemein'!$F$16-'1.1 Allgemein'!$I$22+1)))))/$F14,
SUM(OFFSET('2.5 CAPEX'!AM17,0,-MIN($F14-1,COLUMN(Y14)-1),1,MIN($F14,COLUMN(Y14))))/$F14)))))))</f>
        <v>0</v>
      </c>
      <c r="AI14" s="199">
        <f ca="1">IF('2.1 Kraftwerk allgemein'!$F$15&lt;'1.1 Allgemein'!$I$22,
IF(OR(ISNUMBER($D14)=FALSE,$F14=""),"",
IF(AND('2.5 CAPEX'!$L17&lt;&gt;"x",'2.5 CAPEX'!$M17&lt;&gt;"x"),0,
IF($F14=0,0,
IF(AI$4&lt;'2.1 Kraftwerk allgemein'!$F$16,0,
IF(AI$4='2.1 Kraftwerk allgemein'!$F$16,'2.5 CAPEX'!$J17/$F14,
IF(AI$4&lt;'2.1 Kraftwerk allgemein'!$F$16+$F14,
('2.5 CAPEX'!$J17+SUM(OFFSET('2.5 CAPEX'!AN17,0,-MIN(MAX($F14-1-('2.1 Kraftwerk allgemein'!$F$16-'2.1 Kraftwerk allgemein'!$F$15+1),0),COLUMN(Z14)-1-('2.1 Kraftwerk allgemein'!$F$16-'2.1 Kraftwerk allgemein'!$F$15+1)),1,MIN(MAX($F14-('2.1 Kraftwerk allgemein'!$F$16-'2.1 Kraftwerk allgemein'!$F$15+1),1),COLUMN(Z14)-('2.1 Kraftwerk allgemein'!$F$16-'2.1 Kraftwerk allgemein'!$F$15+1)))))/$F14,
SUM(OFFSET('2.5 CAPEX'!AN17,0,-MIN($F14-1,COLUMN(Z14)-1),1,MIN($F14,COLUMN(Z14))))/$F14)))))),
IF(OR(ISNUMBER($D14)=FALSE,$F14=""),"",
IF(AND('2.5 CAPEX'!$L17&lt;&gt;"x",'2.5 CAPEX'!$M17&lt;&gt;"x"),0,
IF($F14=0,0,
IF(AI$4&lt;'2.1 Kraftwerk allgemein'!$F$16,0,
IF(AI$4='2.1 Kraftwerk allgemein'!$F$16,'2.5 CAPEX'!$J17/$F14,
IF(AI$4&lt;'2.1 Kraftwerk allgemein'!$F$16+$F14,
('2.5 CAPEX'!$J17+SUM(OFFSET('2.5 CAPEX'!AN17,0,-MIN(MAX($F14-1-('2.1 Kraftwerk allgemein'!$F$16-'1.1 Allgemein'!$I$22+1),0),COLUMN(Z14)-1-('2.1 Kraftwerk allgemein'!$F$16-'1.1 Allgemein'!$I$22+1)),1,MIN(MAX($F14-('2.1 Kraftwerk allgemein'!$F$16-'1.1 Allgemein'!$I$22+1),1),COLUMN(Z14)-('2.1 Kraftwerk allgemein'!$F$16-'1.1 Allgemein'!$I$22+1)))))/$F14,
SUM(OFFSET('2.5 CAPEX'!AN17,0,-MIN($F14-1,COLUMN(Z14)-1),1,MIN($F14,COLUMN(Z14))))/$F14)))))))</f>
        <v>0</v>
      </c>
      <c r="AJ14" s="199">
        <f ca="1">IF('2.1 Kraftwerk allgemein'!$F$15&lt;'1.1 Allgemein'!$I$22,
IF(OR(ISNUMBER($D14)=FALSE,$F14=""),"",
IF(AND('2.5 CAPEX'!$L17&lt;&gt;"x",'2.5 CAPEX'!$M17&lt;&gt;"x"),0,
IF($F14=0,0,
IF(AJ$4&lt;'2.1 Kraftwerk allgemein'!$F$16,0,
IF(AJ$4='2.1 Kraftwerk allgemein'!$F$16,'2.5 CAPEX'!$J17/$F14,
IF(AJ$4&lt;'2.1 Kraftwerk allgemein'!$F$16+$F14,
('2.5 CAPEX'!$J17+SUM(OFFSET('2.5 CAPEX'!AO17,0,-MIN(MAX($F14-1-('2.1 Kraftwerk allgemein'!$F$16-'2.1 Kraftwerk allgemein'!$F$15+1),0),COLUMN(AA14)-1-('2.1 Kraftwerk allgemein'!$F$16-'2.1 Kraftwerk allgemein'!$F$15+1)),1,MIN(MAX($F14-('2.1 Kraftwerk allgemein'!$F$16-'2.1 Kraftwerk allgemein'!$F$15+1),1),COLUMN(AA14)-('2.1 Kraftwerk allgemein'!$F$16-'2.1 Kraftwerk allgemein'!$F$15+1)))))/$F14,
SUM(OFFSET('2.5 CAPEX'!AO17,0,-MIN($F14-1,COLUMN(AA14)-1),1,MIN($F14,COLUMN(AA14))))/$F14)))))),
IF(OR(ISNUMBER($D14)=FALSE,$F14=""),"",
IF(AND('2.5 CAPEX'!$L17&lt;&gt;"x",'2.5 CAPEX'!$M17&lt;&gt;"x"),0,
IF($F14=0,0,
IF(AJ$4&lt;'2.1 Kraftwerk allgemein'!$F$16,0,
IF(AJ$4='2.1 Kraftwerk allgemein'!$F$16,'2.5 CAPEX'!$J17/$F14,
IF(AJ$4&lt;'2.1 Kraftwerk allgemein'!$F$16+$F14,
('2.5 CAPEX'!$J17+SUM(OFFSET('2.5 CAPEX'!AO17,0,-MIN(MAX($F14-1-('2.1 Kraftwerk allgemein'!$F$16-'1.1 Allgemein'!$I$22+1),0),COLUMN(AA14)-1-('2.1 Kraftwerk allgemein'!$F$16-'1.1 Allgemein'!$I$22+1)),1,MIN(MAX($F14-('2.1 Kraftwerk allgemein'!$F$16-'1.1 Allgemein'!$I$22+1),1),COLUMN(AA14)-('2.1 Kraftwerk allgemein'!$F$16-'1.1 Allgemein'!$I$22+1)))))/$F14,
SUM(OFFSET('2.5 CAPEX'!AO17,0,-MIN($F14-1,COLUMN(AA14)-1),1,MIN($F14,COLUMN(AA14))))/$F14)))))))</f>
        <v>0</v>
      </c>
      <c r="AK14" s="199">
        <f ca="1">IF('2.1 Kraftwerk allgemein'!$F$15&lt;'1.1 Allgemein'!$I$22,
IF(OR(ISNUMBER($D14)=FALSE,$F14=""),"",
IF(AND('2.5 CAPEX'!$L17&lt;&gt;"x",'2.5 CAPEX'!$M17&lt;&gt;"x"),0,
IF($F14=0,0,
IF(AK$4&lt;'2.1 Kraftwerk allgemein'!$F$16,0,
IF(AK$4='2.1 Kraftwerk allgemein'!$F$16,'2.5 CAPEX'!$J17/$F14,
IF(AK$4&lt;'2.1 Kraftwerk allgemein'!$F$16+$F14,
('2.5 CAPEX'!$J17+SUM(OFFSET('2.5 CAPEX'!AP17,0,-MIN(MAX($F14-1-('2.1 Kraftwerk allgemein'!$F$16-'2.1 Kraftwerk allgemein'!$F$15+1),0),COLUMN(AB14)-1-('2.1 Kraftwerk allgemein'!$F$16-'2.1 Kraftwerk allgemein'!$F$15+1)),1,MIN(MAX($F14-('2.1 Kraftwerk allgemein'!$F$16-'2.1 Kraftwerk allgemein'!$F$15+1),1),COLUMN(AB14)-('2.1 Kraftwerk allgemein'!$F$16-'2.1 Kraftwerk allgemein'!$F$15+1)))))/$F14,
SUM(OFFSET('2.5 CAPEX'!AP17,0,-MIN($F14-1,COLUMN(AB14)-1),1,MIN($F14,COLUMN(AB14))))/$F14)))))),
IF(OR(ISNUMBER($D14)=FALSE,$F14=""),"",
IF(AND('2.5 CAPEX'!$L17&lt;&gt;"x",'2.5 CAPEX'!$M17&lt;&gt;"x"),0,
IF($F14=0,0,
IF(AK$4&lt;'2.1 Kraftwerk allgemein'!$F$16,0,
IF(AK$4='2.1 Kraftwerk allgemein'!$F$16,'2.5 CAPEX'!$J17/$F14,
IF(AK$4&lt;'2.1 Kraftwerk allgemein'!$F$16+$F14,
('2.5 CAPEX'!$J17+SUM(OFFSET('2.5 CAPEX'!AP17,0,-MIN(MAX($F14-1-('2.1 Kraftwerk allgemein'!$F$16-'1.1 Allgemein'!$I$22+1),0),COLUMN(AB14)-1-('2.1 Kraftwerk allgemein'!$F$16-'1.1 Allgemein'!$I$22+1)),1,MIN(MAX($F14-('2.1 Kraftwerk allgemein'!$F$16-'1.1 Allgemein'!$I$22+1),1),COLUMN(AB14)-('2.1 Kraftwerk allgemein'!$F$16-'1.1 Allgemein'!$I$22+1)))))/$F14,
SUM(OFFSET('2.5 CAPEX'!AP17,0,-MIN($F14-1,COLUMN(AB14)-1),1,MIN($F14,COLUMN(AB14))))/$F14)))))))</f>
        <v>0</v>
      </c>
      <c r="AL14" s="199">
        <f ca="1">IF('2.1 Kraftwerk allgemein'!$F$15&lt;'1.1 Allgemein'!$I$22,
IF(OR(ISNUMBER($D14)=FALSE,$F14=""),"",
IF(AND('2.5 CAPEX'!$L17&lt;&gt;"x",'2.5 CAPEX'!$M17&lt;&gt;"x"),0,
IF($F14=0,0,
IF(AL$4&lt;'2.1 Kraftwerk allgemein'!$F$16,0,
IF(AL$4='2.1 Kraftwerk allgemein'!$F$16,'2.5 CAPEX'!$J17/$F14,
IF(AL$4&lt;'2.1 Kraftwerk allgemein'!$F$16+$F14,
('2.5 CAPEX'!$J17+SUM(OFFSET('2.5 CAPEX'!AQ17,0,-MIN(MAX($F14-1-('2.1 Kraftwerk allgemein'!$F$16-'2.1 Kraftwerk allgemein'!$F$15+1),0),COLUMN(AC14)-1-('2.1 Kraftwerk allgemein'!$F$16-'2.1 Kraftwerk allgemein'!$F$15+1)),1,MIN(MAX($F14-('2.1 Kraftwerk allgemein'!$F$16-'2.1 Kraftwerk allgemein'!$F$15+1),1),COLUMN(AC14)-('2.1 Kraftwerk allgemein'!$F$16-'2.1 Kraftwerk allgemein'!$F$15+1)))))/$F14,
SUM(OFFSET('2.5 CAPEX'!AQ17,0,-MIN($F14-1,COLUMN(AC14)-1),1,MIN($F14,COLUMN(AC14))))/$F14)))))),
IF(OR(ISNUMBER($D14)=FALSE,$F14=""),"",
IF(AND('2.5 CAPEX'!$L17&lt;&gt;"x",'2.5 CAPEX'!$M17&lt;&gt;"x"),0,
IF($F14=0,0,
IF(AL$4&lt;'2.1 Kraftwerk allgemein'!$F$16,0,
IF(AL$4='2.1 Kraftwerk allgemein'!$F$16,'2.5 CAPEX'!$J17/$F14,
IF(AL$4&lt;'2.1 Kraftwerk allgemein'!$F$16+$F14,
('2.5 CAPEX'!$J17+SUM(OFFSET('2.5 CAPEX'!AQ17,0,-MIN(MAX($F14-1-('2.1 Kraftwerk allgemein'!$F$16-'1.1 Allgemein'!$I$22+1),0),COLUMN(AC14)-1-('2.1 Kraftwerk allgemein'!$F$16-'1.1 Allgemein'!$I$22+1)),1,MIN(MAX($F14-('2.1 Kraftwerk allgemein'!$F$16-'1.1 Allgemein'!$I$22+1),1),COLUMN(AC14)-('2.1 Kraftwerk allgemein'!$F$16-'1.1 Allgemein'!$I$22+1)))))/$F14,
SUM(OFFSET('2.5 CAPEX'!AQ17,0,-MIN($F14-1,COLUMN(AC14)-1),1,MIN($F14,COLUMN(AC14))))/$F14)))))))</f>
        <v>0</v>
      </c>
      <c r="AM14" s="199">
        <f ca="1">IF('2.1 Kraftwerk allgemein'!$F$15&lt;'1.1 Allgemein'!$I$22,
IF(OR(ISNUMBER($D14)=FALSE,$F14=""),"",
IF(AND('2.5 CAPEX'!$L17&lt;&gt;"x",'2.5 CAPEX'!$M17&lt;&gt;"x"),0,
IF($F14=0,0,
IF(AM$4&lt;'2.1 Kraftwerk allgemein'!$F$16,0,
IF(AM$4='2.1 Kraftwerk allgemein'!$F$16,'2.5 CAPEX'!$J17/$F14,
IF(AM$4&lt;'2.1 Kraftwerk allgemein'!$F$16+$F14,
('2.5 CAPEX'!$J17+SUM(OFFSET('2.5 CAPEX'!AR17,0,-MIN(MAX($F14-1-('2.1 Kraftwerk allgemein'!$F$16-'2.1 Kraftwerk allgemein'!$F$15+1),0),COLUMN(AD14)-1-('2.1 Kraftwerk allgemein'!$F$16-'2.1 Kraftwerk allgemein'!$F$15+1)),1,MIN(MAX($F14-('2.1 Kraftwerk allgemein'!$F$16-'2.1 Kraftwerk allgemein'!$F$15+1),1),COLUMN(AD14)-('2.1 Kraftwerk allgemein'!$F$16-'2.1 Kraftwerk allgemein'!$F$15+1)))))/$F14,
SUM(OFFSET('2.5 CAPEX'!AR17,0,-MIN($F14-1,COLUMN(AD14)-1),1,MIN($F14,COLUMN(AD14))))/$F14)))))),
IF(OR(ISNUMBER($D14)=FALSE,$F14=""),"",
IF(AND('2.5 CAPEX'!$L17&lt;&gt;"x",'2.5 CAPEX'!$M17&lt;&gt;"x"),0,
IF($F14=0,0,
IF(AM$4&lt;'2.1 Kraftwerk allgemein'!$F$16,0,
IF(AM$4='2.1 Kraftwerk allgemein'!$F$16,'2.5 CAPEX'!$J17/$F14,
IF(AM$4&lt;'2.1 Kraftwerk allgemein'!$F$16+$F14,
('2.5 CAPEX'!$J17+SUM(OFFSET('2.5 CAPEX'!AR17,0,-MIN(MAX($F14-1-('2.1 Kraftwerk allgemein'!$F$16-'1.1 Allgemein'!$I$22+1),0),COLUMN(AD14)-1-('2.1 Kraftwerk allgemein'!$F$16-'1.1 Allgemein'!$I$22+1)),1,MIN(MAX($F14-('2.1 Kraftwerk allgemein'!$F$16-'1.1 Allgemein'!$I$22+1),1),COLUMN(AD14)-('2.1 Kraftwerk allgemein'!$F$16-'1.1 Allgemein'!$I$22+1)))))/$F14,
SUM(OFFSET('2.5 CAPEX'!AR17,0,-MIN($F14-1,COLUMN(AD14)-1),1,MIN($F14,COLUMN(AD14))))/$F14)))))))</f>
        <v>0</v>
      </c>
      <c r="AN14" s="199">
        <f ca="1">IF('2.1 Kraftwerk allgemein'!$F$15&lt;'1.1 Allgemein'!$I$22,
IF(OR(ISNUMBER($D14)=FALSE,$F14=""),"",
IF(AND('2.5 CAPEX'!$L17&lt;&gt;"x",'2.5 CAPEX'!$M17&lt;&gt;"x"),0,
IF($F14=0,0,
IF(AN$4&lt;'2.1 Kraftwerk allgemein'!$F$16,0,
IF(AN$4='2.1 Kraftwerk allgemein'!$F$16,'2.5 CAPEX'!$J17/$F14,
IF(AN$4&lt;'2.1 Kraftwerk allgemein'!$F$16+$F14,
('2.5 CAPEX'!$J17+SUM(OFFSET('2.5 CAPEX'!AS17,0,-MIN(MAX($F14-1-('2.1 Kraftwerk allgemein'!$F$16-'2.1 Kraftwerk allgemein'!$F$15+1),0),COLUMN(AE14)-1-('2.1 Kraftwerk allgemein'!$F$16-'2.1 Kraftwerk allgemein'!$F$15+1)),1,MIN(MAX($F14-('2.1 Kraftwerk allgemein'!$F$16-'2.1 Kraftwerk allgemein'!$F$15+1),1),COLUMN(AE14)-('2.1 Kraftwerk allgemein'!$F$16-'2.1 Kraftwerk allgemein'!$F$15+1)))))/$F14,
SUM(OFFSET('2.5 CAPEX'!AS17,0,-MIN($F14-1,COLUMN(AE14)-1),1,MIN($F14,COLUMN(AE14))))/$F14)))))),
IF(OR(ISNUMBER($D14)=FALSE,$F14=""),"",
IF(AND('2.5 CAPEX'!$L17&lt;&gt;"x",'2.5 CAPEX'!$M17&lt;&gt;"x"),0,
IF($F14=0,0,
IF(AN$4&lt;'2.1 Kraftwerk allgemein'!$F$16,0,
IF(AN$4='2.1 Kraftwerk allgemein'!$F$16,'2.5 CAPEX'!$J17/$F14,
IF(AN$4&lt;'2.1 Kraftwerk allgemein'!$F$16+$F14,
('2.5 CAPEX'!$J17+SUM(OFFSET('2.5 CAPEX'!AS17,0,-MIN(MAX($F14-1-('2.1 Kraftwerk allgemein'!$F$16-'1.1 Allgemein'!$I$22+1),0),COLUMN(AE14)-1-('2.1 Kraftwerk allgemein'!$F$16-'1.1 Allgemein'!$I$22+1)),1,MIN(MAX($F14-('2.1 Kraftwerk allgemein'!$F$16-'1.1 Allgemein'!$I$22+1),1),COLUMN(AE14)-('2.1 Kraftwerk allgemein'!$F$16-'1.1 Allgemein'!$I$22+1)))))/$F14,
SUM(OFFSET('2.5 CAPEX'!AS17,0,-MIN($F14-1,COLUMN(AE14)-1),1,MIN($F14,COLUMN(AE14))))/$F14)))))))</f>
        <v>0</v>
      </c>
      <c r="AO14" s="199">
        <f ca="1">IF('2.1 Kraftwerk allgemein'!$F$15&lt;'1.1 Allgemein'!$I$22,
IF(OR(ISNUMBER($D14)=FALSE,$F14=""),"",
IF(AND('2.5 CAPEX'!$L17&lt;&gt;"x",'2.5 CAPEX'!$M17&lt;&gt;"x"),0,
IF($F14=0,0,
IF(AO$4&lt;'2.1 Kraftwerk allgemein'!$F$16,0,
IF(AO$4='2.1 Kraftwerk allgemein'!$F$16,'2.5 CAPEX'!$J17/$F14,
IF(AO$4&lt;'2.1 Kraftwerk allgemein'!$F$16+$F14,
('2.5 CAPEX'!$J17+SUM(OFFSET('2.5 CAPEX'!AT17,0,-MIN(MAX($F14-1-('2.1 Kraftwerk allgemein'!$F$16-'2.1 Kraftwerk allgemein'!$F$15+1),0),COLUMN(AF14)-1-('2.1 Kraftwerk allgemein'!$F$16-'2.1 Kraftwerk allgemein'!$F$15+1)),1,MIN(MAX($F14-('2.1 Kraftwerk allgemein'!$F$16-'2.1 Kraftwerk allgemein'!$F$15+1),1),COLUMN(AF14)-('2.1 Kraftwerk allgemein'!$F$16-'2.1 Kraftwerk allgemein'!$F$15+1)))))/$F14,
SUM(OFFSET('2.5 CAPEX'!AT17,0,-MIN($F14-1,COLUMN(AF14)-1),1,MIN($F14,COLUMN(AF14))))/$F14)))))),
IF(OR(ISNUMBER($D14)=FALSE,$F14=""),"",
IF(AND('2.5 CAPEX'!$L17&lt;&gt;"x",'2.5 CAPEX'!$M17&lt;&gt;"x"),0,
IF($F14=0,0,
IF(AO$4&lt;'2.1 Kraftwerk allgemein'!$F$16,0,
IF(AO$4='2.1 Kraftwerk allgemein'!$F$16,'2.5 CAPEX'!$J17/$F14,
IF(AO$4&lt;'2.1 Kraftwerk allgemein'!$F$16+$F14,
('2.5 CAPEX'!$J17+SUM(OFFSET('2.5 CAPEX'!AT17,0,-MIN(MAX($F14-1-('2.1 Kraftwerk allgemein'!$F$16-'1.1 Allgemein'!$I$22+1),0),COLUMN(AF14)-1-('2.1 Kraftwerk allgemein'!$F$16-'1.1 Allgemein'!$I$22+1)),1,MIN(MAX($F14-('2.1 Kraftwerk allgemein'!$F$16-'1.1 Allgemein'!$I$22+1),1),COLUMN(AF14)-('2.1 Kraftwerk allgemein'!$F$16-'1.1 Allgemein'!$I$22+1)))))/$F14,
SUM(OFFSET('2.5 CAPEX'!AT17,0,-MIN($F14-1,COLUMN(AF14)-1),1,MIN($F14,COLUMN(AF14))))/$F14)))))))</f>
        <v>0</v>
      </c>
      <c r="AP14" s="199">
        <f ca="1">IF('2.1 Kraftwerk allgemein'!$F$15&lt;'1.1 Allgemein'!$I$22,
IF(OR(ISNUMBER($D14)=FALSE,$F14=""),"",
IF(AND('2.5 CAPEX'!$L17&lt;&gt;"x",'2.5 CAPEX'!$M17&lt;&gt;"x"),0,
IF($F14=0,0,
IF(AP$4&lt;'2.1 Kraftwerk allgemein'!$F$16,0,
IF(AP$4='2.1 Kraftwerk allgemein'!$F$16,'2.5 CAPEX'!$J17/$F14,
IF(AP$4&lt;'2.1 Kraftwerk allgemein'!$F$16+$F14,
('2.5 CAPEX'!$J17+SUM(OFFSET('2.5 CAPEX'!AU17,0,-MIN(MAX($F14-1-('2.1 Kraftwerk allgemein'!$F$16-'2.1 Kraftwerk allgemein'!$F$15+1),0),COLUMN(AG14)-1-('2.1 Kraftwerk allgemein'!$F$16-'2.1 Kraftwerk allgemein'!$F$15+1)),1,MIN(MAX($F14-('2.1 Kraftwerk allgemein'!$F$16-'2.1 Kraftwerk allgemein'!$F$15+1),1),COLUMN(AG14)-('2.1 Kraftwerk allgemein'!$F$16-'2.1 Kraftwerk allgemein'!$F$15+1)))))/$F14,
SUM(OFFSET('2.5 CAPEX'!AU17,0,-MIN($F14-1,COLUMN(AG14)-1),1,MIN($F14,COLUMN(AG14))))/$F14)))))),
IF(OR(ISNUMBER($D14)=FALSE,$F14=""),"",
IF(AND('2.5 CAPEX'!$L17&lt;&gt;"x",'2.5 CAPEX'!$M17&lt;&gt;"x"),0,
IF($F14=0,0,
IF(AP$4&lt;'2.1 Kraftwerk allgemein'!$F$16,0,
IF(AP$4='2.1 Kraftwerk allgemein'!$F$16,'2.5 CAPEX'!$J17/$F14,
IF(AP$4&lt;'2.1 Kraftwerk allgemein'!$F$16+$F14,
('2.5 CAPEX'!$J17+SUM(OFFSET('2.5 CAPEX'!AU17,0,-MIN(MAX($F14-1-('2.1 Kraftwerk allgemein'!$F$16-'1.1 Allgemein'!$I$22+1),0),COLUMN(AG14)-1-('2.1 Kraftwerk allgemein'!$F$16-'1.1 Allgemein'!$I$22+1)),1,MIN(MAX($F14-('2.1 Kraftwerk allgemein'!$F$16-'1.1 Allgemein'!$I$22+1),1),COLUMN(AG14)-('2.1 Kraftwerk allgemein'!$F$16-'1.1 Allgemein'!$I$22+1)))))/$F14,
SUM(OFFSET('2.5 CAPEX'!AU17,0,-MIN($F14-1,COLUMN(AG14)-1),1,MIN($F14,COLUMN(AG14))))/$F14)))))))</f>
        <v>0</v>
      </c>
      <c r="AQ14" s="199">
        <f ca="1">IF('2.1 Kraftwerk allgemein'!$F$15&lt;'1.1 Allgemein'!$I$22,
IF(OR(ISNUMBER($D14)=FALSE,$F14=""),"",
IF(AND('2.5 CAPEX'!$L17&lt;&gt;"x",'2.5 CAPEX'!$M17&lt;&gt;"x"),0,
IF($F14=0,0,
IF(AQ$4&lt;'2.1 Kraftwerk allgemein'!$F$16,0,
IF(AQ$4='2.1 Kraftwerk allgemein'!$F$16,'2.5 CAPEX'!$J17/$F14,
IF(AQ$4&lt;'2.1 Kraftwerk allgemein'!$F$16+$F14,
('2.5 CAPEX'!$J17+SUM(OFFSET('2.5 CAPEX'!AV17,0,-MIN(MAX($F14-1-('2.1 Kraftwerk allgemein'!$F$16-'2.1 Kraftwerk allgemein'!$F$15+1),0),COLUMN(AH14)-1-('2.1 Kraftwerk allgemein'!$F$16-'2.1 Kraftwerk allgemein'!$F$15+1)),1,MIN(MAX($F14-('2.1 Kraftwerk allgemein'!$F$16-'2.1 Kraftwerk allgemein'!$F$15+1),1),COLUMN(AH14)-('2.1 Kraftwerk allgemein'!$F$16-'2.1 Kraftwerk allgemein'!$F$15+1)))))/$F14,
SUM(OFFSET('2.5 CAPEX'!AV17,0,-MIN($F14-1,COLUMN(AH14)-1),1,MIN($F14,COLUMN(AH14))))/$F14)))))),
IF(OR(ISNUMBER($D14)=FALSE,$F14=""),"",
IF(AND('2.5 CAPEX'!$L17&lt;&gt;"x",'2.5 CAPEX'!$M17&lt;&gt;"x"),0,
IF($F14=0,0,
IF(AQ$4&lt;'2.1 Kraftwerk allgemein'!$F$16,0,
IF(AQ$4='2.1 Kraftwerk allgemein'!$F$16,'2.5 CAPEX'!$J17/$F14,
IF(AQ$4&lt;'2.1 Kraftwerk allgemein'!$F$16+$F14,
('2.5 CAPEX'!$J17+SUM(OFFSET('2.5 CAPEX'!AV17,0,-MIN(MAX($F14-1-('2.1 Kraftwerk allgemein'!$F$16-'1.1 Allgemein'!$I$22+1),0),COLUMN(AH14)-1-('2.1 Kraftwerk allgemein'!$F$16-'1.1 Allgemein'!$I$22+1)),1,MIN(MAX($F14-('2.1 Kraftwerk allgemein'!$F$16-'1.1 Allgemein'!$I$22+1),1),COLUMN(AH14)-('2.1 Kraftwerk allgemein'!$F$16-'1.1 Allgemein'!$I$22+1)))))/$F14,
SUM(OFFSET('2.5 CAPEX'!AV17,0,-MIN($F14-1,COLUMN(AH14)-1),1,MIN($F14,COLUMN(AH14))))/$F14)))))))</f>
        <v>0</v>
      </c>
      <c r="AR14" s="199">
        <f ca="1">IF('2.1 Kraftwerk allgemein'!$F$15&lt;'1.1 Allgemein'!$I$22,
IF(OR(ISNUMBER($D14)=FALSE,$F14=""),"",
IF(AND('2.5 CAPEX'!$L17&lt;&gt;"x",'2.5 CAPEX'!$M17&lt;&gt;"x"),0,
IF($F14=0,0,
IF(AR$4&lt;'2.1 Kraftwerk allgemein'!$F$16,0,
IF(AR$4='2.1 Kraftwerk allgemein'!$F$16,'2.5 CAPEX'!$J17/$F14,
IF(AR$4&lt;'2.1 Kraftwerk allgemein'!$F$16+$F14,
('2.5 CAPEX'!$J17+SUM(OFFSET('2.5 CAPEX'!AW17,0,-MIN(MAX($F14-1-('2.1 Kraftwerk allgemein'!$F$16-'2.1 Kraftwerk allgemein'!$F$15+1),0),COLUMN(AI14)-1-('2.1 Kraftwerk allgemein'!$F$16-'2.1 Kraftwerk allgemein'!$F$15+1)),1,MIN(MAX($F14-('2.1 Kraftwerk allgemein'!$F$16-'2.1 Kraftwerk allgemein'!$F$15+1),1),COLUMN(AI14)-('2.1 Kraftwerk allgemein'!$F$16-'2.1 Kraftwerk allgemein'!$F$15+1)))))/$F14,
SUM(OFFSET('2.5 CAPEX'!AW17,0,-MIN($F14-1,COLUMN(AI14)-1),1,MIN($F14,COLUMN(AI14))))/$F14)))))),
IF(OR(ISNUMBER($D14)=FALSE,$F14=""),"",
IF(AND('2.5 CAPEX'!$L17&lt;&gt;"x",'2.5 CAPEX'!$M17&lt;&gt;"x"),0,
IF($F14=0,0,
IF(AR$4&lt;'2.1 Kraftwerk allgemein'!$F$16,0,
IF(AR$4='2.1 Kraftwerk allgemein'!$F$16,'2.5 CAPEX'!$J17/$F14,
IF(AR$4&lt;'2.1 Kraftwerk allgemein'!$F$16+$F14,
('2.5 CAPEX'!$J17+SUM(OFFSET('2.5 CAPEX'!AW17,0,-MIN(MAX($F14-1-('2.1 Kraftwerk allgemein'!$F$16-'1.1 Allgemein'!$I$22+1),0),COLUMN(AI14)-1-('2.1 Kraftwerk allgemein'!$F$16-'1.1 Allgemein'!$I$22+1)),1,MIN(MAX($F14-('2.1 Kraftwerk allgemein'!$F$16-'1.1 Allgemein'!$I$22+1),1),COLUMN(AI14)-('2.1 Kraftwerk allgemein'!$F$16-'1.1 Allgemein'!$I$22+1)))))/$F14,
SUM(OFFSET('2.5 CAPEX'!AW17,0,-MIN($F14-1,COLUMN(AI14)-1),1,MIN($F14,COLUMN(AI14))))/$F14)))))))</f>
        <v>0</v>
      </c>
      <c r="AS14" s="199">
        <f ca="1">IF('2.1 Kraftwerk allgemein'!$F$15&lt;'1.1 Allgemein'!$I$22,
IF(OR(ISNUMBER($D14)=FALSE,$F14=""),"",
IF(AND('2.5 CAPEX'!$L17&lt;&gt;"x",'2.5 CAPEX'!$M17&lt;&gt;"x"),0,
IF($F14=0,0,
IF(AS$4&lt;'2.1 Kraftwerk allgemein'!$F$16,0,
IF(AS$4='2.1 Kraftwerk allgemein'!$F$16,'2.5 CAPEX'!$J17/$F14,
IF(AS$4&lt;'2.1 Kraftwerk allgemein'!$F$16+$F14,
('2.5 CAPEX'!$J17+SUM(OFFSET('2.5 CAPEX'!AX17,0,-MIN(MAX($F14-1-('2.1 Kraftwerk allgemein'!$F$16-'2.1 Kraftwerk allgemein'!$F$15+1),0),COLUMN(AJ14)-1-('2.1 Kraftwerk allgemein'!$F$16-'2.1 Kraftwerk allgemein'!$F$15+1)),1,MIN(MAX($F14-('2.1 Kraftwerk allgemein'!$F$16-'2.1 Kraftwerk allgemein'!$F$15+1),1),COLUMN(AJ14)-('2.1 Kraftwerk allgemein'!$F$16-'2.1 Kraftwerk allgemein'!$F$15+1)))))/$F14,
SUM(OFFSET('2.5 CAPEX'!AX17,0,-MIN($F14-1,COLUMN(AJ14)-1),1,MIN($F14,COLUMN(AJ14))))/$F14)))))),
IF(OR(ISNUMBER($D14)=FALSE,$F14=""),"",
IF(AND('2.5 CAPEX'!$L17&lt;&gt;"x",'2.5 CAPEX'!$M17&lt;&gt;"x"),0,
IF($F14=0,0,
IF(AS$4&lt;'2.1 Kraftwerk allgemein'!$F$16,0,
IF(AS$4='2.1 Kraftwerk allgemein'!$F$16,'2.5 CAPEX'!$J17/$F14,
IF(AS$4&lt;'2.1 Kraftwerk allgemein'!$F$16+$F14,
('2.5 CAPEX'!$J17+SUM(OFFSET('2.5 CAPEX'!AX17,0,-MIN(MAX($F14-1-('2.1 Kraftwerk allgemein'!$F$16-'1.1 Allgemein'!$I$22+1),0),COLUMN(AJ14)-1-('2.1 Kraftwerk allgemein'!$F$16-'1.1 Allgemein'!$I$22+1)),1,MIN(MAX($F14-('2.1 Kraftwerk allgemein'!$F$16-'1.1 Allgemein'!$I$22+1),1),COLUMN(AJ14)-('2.1 Kraftwerk allgemein'!$F$16-'1.1 Allgemein'!$I$22+1)))))/$F14,
SUM(OFFSET('2.5 CAPEX'!AX17,0,-MIN($F14-1,COLUMN(AJ14)-1),1,MIN($F14,COLUMN(AJ14))))/$F14)))))))</f>
        <v>0</v>
      </c>
      <c r="AT14" s="199">
        <f ca="1">IF('2.1 Kraftwerk allgemein'!$F$15&lt;'1.1 Allgemein'!$I$22,
IF(OR(ISNUMBER($D14)=FALSE,$F14=""),"",
IF(AND('2.5 CAPEX'!$L17&lt;&gt;"x",'2.5 CAPEX'!$M17&lt;&gt;"x"),0,
IF($F14=0,0,
IF(AT$4&lt;'2.1 Kraftwerk allgemein'!$F$16,0,
IF(AT$4='2.1 Kraftwerk allgemein'!$F$16,'2.5 CAPEX'!$J17/$F14,
IF(AT$4&lt;'2.1 Kraftwerk allgemein'!$F$16+$F14,
('2.5 CAPEX'!$J17+SUM(OFFSET('2.5 CAPEX'!AY17,0,-MIN(MAX($F14-1-('2.1 Kraftwerk allgemein'!$F$16-'2.1 Kraftwerk allgemein'!$F$15+1),0),COLUMN(AK14)-1-('2.1 Kraftwerk allgemein'!$F$16-'2.1 Kraftwerk allgemein'!$F$15+1)),1,MIN(MAX($F14-('2.1 Kraftwerk allgemein'!$F$16-'2.1 Kraftwerk allgemein'!$F$15+1),1),COLUMN(AK14)-('2.1 Kraftwerk allgemein'!$F$16-'2.1 Kraftwerk allgemein'!$F$15+1)))))/$F14,
SUM(OFFSET('2.5 CAPEX'!AY17,0,-MIN($F14-1,COLUMN(AK14)-1),1,MIN($F14,COLUMN(AK14))))/$F14)))))),
IF(OR(ISNUMBER($D14)=FALSE,$F14=""),"",
IF(AND('2.5 CAPEX'!$L17&lt;&gt;"x",'2.5 CAPEX'!$M17&lt;&gt;"x"),0,
IF($F14=0,0,
IF(AT$4&lt;'2.1 Kraftwerk allgemein'!$F$16,0,
IF(AT$4='2.1 Kraftwerk allgemein'!$F$16,'2.5 CAPEX'!$J17/$F14,
IF(AT$4&lt;'2.1 Kraftwerk allgemein'!$F$16+$F14,
('2.5 CAPEX'!$J17+SUM(OFFSET('2.5 CAPEX'!AY17,0,-MIN(MAX($F14-1-('2.1 Kraftwerk allgemein'!$F$16-'1.1 Allgemein'!$I$22+1),0),COLUMN(AK14)-1-('2.1 Kraftwerk allgemein'!$F$16-'1.1 Allgemein'!$I$22+1)),1,MIN(MAX($F14-('2.1 Kraftwerk allgemein'!$F$16-'1.1 Allgemein'!$I$22+1),1),COLUMN(AK14)-('2.1 Kraftwerk allgemein'!$F$16-'1.1 Allgemein'!$I$22+1)))))/$F14,
SUM(OFFSET('2.5 CAPEX'!AY17,0,-MIN($F14-1,COLUMN(AK14)-1),1,MIN($F14,COLUMN(AK14))))/$F14)))))))</f>
        <v>0</v>
      </c>
      <c r="AU14" s="199">
        <f ca="1">IF('2.1 Kraftwerk allgemein'!$F$15&lt;'1.1 Allgemein'!$I$22,
IF(OR(ISNUMBER($D14)=FALSE,$F14=""),"",
IF(AND('2.5 CAPEX'!$L17&lt;&gt;"x",'2.5 CAPEX'!$M17&lt;&gt;"x"),0,
IF($F14=0,0,
IF(AU$4&lt;'2.1 Kraftwerk allgemein'!$F$16,0,
IF(AU$4='2.1 Kraftwerk allgemein'!$F$16,'2.5 CAPEX'!$J17/$F14,
IF(AU$4&lt;'2.1 Kraftwerk allgemein'!$F$16+$F14,
('2.5 CAPEX'!$J17+SUM(OFFSET('2.5 CAPEX'!AZ17,0,-MIN(MAX($F14-1-('2.1 Kraftwerk allgemein'!$F$16-'2.1 Kraftwerk allgemein'!$F$15+1),0),COLUMN(AL14)-1-('2.1 Kraftwerk allgemein'!$F$16-'2.1 Kraftwerk allgemein'!$F$15+1)),1,MIN(MAX($F14-('2.1 Kraftwerk allgemein'!$F$16-'2.1 Kraftwerk allgemein'!$F$15+1),1),COLUMN(AL14)-('2.1 Kraftwerk allgemein'!$F$16-'2.1 Kraftwerk allgemein'!$F$15+1)))))/$F14,
SUM(OFFSET('2.5 CAPEX'!AZ17,0,-MIN($F14-1,COLUMN(AL14)-1),1,MIN($F14,COLUMN(AL14))))/$F14)))))),
IF(OR(ISNUMBER($D14)=FALSE,$F14=""),"",
IF(AND('2.5 CAPEX'!$L17&lt;&gt;"x",'2.5 CAPEX'!$M17&lt;&gt;"x"),0,
IF($F14=0,0,
IF(AU$4&lt;'2.1 Kraftwerk allgemein'!$F$16,0,
IF(AU$4='2.1 Kraftwerk allgemein'!$F$16,'2.5 CAPEX'!$J17/$F14,
IF(AU$4&lt;'2.1 Kraftwerk allgemein'!$F$16+$F14,
('2.5 CAPEX'!$J17+SUM(OFFSET('2.5 CAPEX'!AZ17,0,-MIN(MAX($F14-1-('2.1 Kraftwerk allgemein'!$F$16-'1.1 Allgemein'!$I$22+1),0),COLUMN(AL14)-1-('2.1 Kraftwerk allgemein'!$F$16-'1.1 Allgemein'!$I$22+1)),1,MIN(MAX($F14-('2.1 Kraftwerk allgemein'!$F$16-'1.1 Allgemein'!$I$22+1),1),COLUMN(AL14)-('2.1 Kraftwerk allgemein'!$F$16-'1.1 Allgemein'!$I$22+1)))))/$F14,
SUM(OFFSET('2.5 CAPEX'!AZ17,0,-MIN($F14-1,COLUMN(AL14)-1),1,MIN($F14,COLUMN(AL14))))/$F14)))))))</f>
        <v>0</v>
      </c>
      <c r="AV14" s="199">
        <f ca="1">IF('2.1 Kraftwerk allgemein'!$F$15&lt;'1.1 Allgemein'!$I$22,
IF(OR(ISNUMBER($D14)=FALSE,$F14=""),"",
IF(AND('2.5 CAPEX'!$L17&lt;&gt;"x",'2.5 CAPEX'!$M17&lt;&gt;"x"),0,
IF($F14=0,0,
IF(AV$4&lt;'2.1 Kraftwerk allgemein'!$F$16,0,
IF(AV$4='2.1 Kraftwerk allgemein'!$F$16,'2.5 CAPEX'!$J17/$F14,
IF(AV$4&lt;'2.1 Kraftwerk allgemein'!$F$16+$F14,
('2.5 CAPEX'!$J17+SUM(OFFSET('2.5 CAPEX'!BA17,0,-MIN(MAX($F14-1-('2.1 Kraftwerk allgemein'!$F$16-'2.1 Kraftwerk allgemein'!$F$15+1),0),COLUMN(AM14)-1-('2.1 Kraftwerk allgemein'!$F$16-'2.1 Kraftwerk allgemein'!$F$15+1)),1,MIN(MAX($F14-('2.1 Kraftwerk allgemein'!$F$16-'2.1 Kraftwerk allgemein'!$F$15+1),1),COLUMN(AM14)-('2.1 Kraftwerk allgemein'!$F$16-'2.1 Kraftwerk allgemein'!$F$15+1)))))/$F14,
SUM(OFFSET('2.5 CAPEX'!BA17,0,-MIN($F14-1,COLUMN(AM14)-1),1,MIN($F14,COLUMN(AM14))))/$F14)))))),
IF(OR(ISNUMBER($D14)=FALSE,$F14=""),"",
IF(AND('2.5 CAPEX'!$L17&lt;&gt;"x",'2.5 CAPEX'!$M17&lt;&gt;"x"),0,
IF($F14=0,0,
IF(AV$4&lt;'2.1 Kraftwerk allgemein'!$F$16,0,
IF(AV$4='2.1 Kraftwerk allgemein'!$F$16,'2.5 CAPEX'!$J17/$F14,
IF(AV$4&lt;'2.1 Kraftwerk allgemein'!$F$16+$F14,
('2.5 CAPEX'!$J17+SUM(OFFSET('2.5 CAPEX'!BA17,0,-MIN(MAX($F14-1-('2.1 Kraftwerk allgemein'!$F$16-'1.1 Allgemein'!$I$22+1),0),COLUMN(AM14)-1-('2.1 Kraftwerk allgemein'!$F$16-'1.1 Allgemein'!$I$22+1)),1,MIN(MAX($F14-('2.1 Kraftwerk allgemein'!$F$16-'1.1 Allgemein'!$I$22+1),1),COLUMN(AM14)-('2.1 Kraftwerk allgemein'!$F$16-'1.1 Allgemein'!$I$22+1)))))/$F14,
SUM(OFFSET('2.5 CAPEX'!BA17,0,-MIN($F14-1,COLUMN(AM14)-1),1,MIN($F14,COLUMN(AM14))))/$F14)))))))</f>
        <v>0</v>
      </c>
      <c r="AW14" s="199">
        <f ca="1">IF('2.1 Kraftwerk allgemein'!$F$15&lt;'1.1 Allgemein'!$I$22,
IF(OR(ISNUMBER($D14)=FALSE,$F14=""),"",
IF(AND('2.5 CAPEX'!$L17&lt;&gt;"x",'2.5 CAPEX'!$M17&lt;&gt;"x"),0,
IF($F14=0,0,
IF(AW$4&lt;'2.1 Kraftwerk allgemein'!$F$16,0,
IF(AW$4='2.1 Kraftwerk allgemein'!$F$16,'2.5 CAPEX'!$J17/$F14,
IF(AW$4&lt;'2.1 Kraftwerk allgemein'!$F$16+$F14,
('2.5 CAPEX'!$J17+SUM(OFFSET('2.5 CAPEX'!BB17,0,-MIN(MAX($F14-1-('2.1 Kraftwerk allgemein'!$F$16-'2.1 Kraftwerk allgemein'!$F$15+1),0),COLUMN(AN14)-1-('2.1 Kraftwerk allgemein'!$F$16-'2.1 Kraftwerk allgemein'!$F$15+1)),1,MIN(MAX($F14-('2.1 Kraftwerk allgemein'!$F$16-'2.1 Kraftwerk allgemein'!$F$15+1),1),COLUMN(AN14)-('2.1 Kraftwerk allgemein'!$F$16-'2.1 Kraftwerk allgemein'!$F$15+1)))))/$F14,
SUM(OFFSET('2.5 CAPEX'!BB17,0,-MIN($F14-1,COLUMN(AN14)-1),1,MIN($F14,COLUMN(AN14))))/$F14)))))),
IF(OR(ISNUMBER($D14)=FALSE,$F14=""),"",
IF(AND('2.5 CAPEX'!$L17&lt;&gt;"x",'2.5 CAPEX'!$M17&lt;&gt;"x"),0,
IF($F14=0,0,
IF(AW$4&lt;'2.1 Kraftwerk allgemein'!$F$16,0,
IF(AW$4='2.1 Kraftwerk allgemein'!$F$16,'2.5 CAPEX'!$J17/$F14,
IF(AW$4&lt;'2.1 Kraftwerk allgemein'!$F$16+$F14,
('2.5 CAPEX'!$J17+SUM(OFFSET('2.5 CAPEX'!BB17,0,-MIN(MAX($F14-1-('2.1 Kraftwerk allgemein'!$F$16-'1.1 Allgemein'!$I$22+1),0),COLUMN(AN14)-1-('2.1 Kraftwerk allgemein'!$F$16-'1.1 Allgemein'!$I$22+1)),1,MIN(MAX($F14-('2.1 Kraftwerk allgemein'!$F$16-'1.1 Allgemein'!$I$22+1),1),COLUMN(AN14)-('2.1 Kraftwerk allgemein'!$F$16-'1.1 Allgemein'!$I$22+1)))))/$F14,
SUM(OFFSET('2.5 CAPEX'!BB17,0,-MIN($F14-1,COLUMN(AN14)-1),1,MIN($F14,COLUMN(AN14))))/$F14)))))))</f>
        <v>0</v>
      </c>
      <c r="AX14" s="199">
        <f ca="1">IF('2.1 Kraftwerk allgemein'!$F$15&lt;'1.1 Allgemein'!$I$22,
IF(OR(ISNUMBER($D14)=FALSE,$F14=""),"",
IF(AND('2.5 CAPEX'!$L17&lt;&gt;"x",'2.5 CAPEX'!$M17&lt;&gt;"x"),0,
IF($F14=0,0,
IF(AX$4&lt;'2.1 Kraftwerk allgemein'!$F$16,0,
IF(AX$4='2.1 Kraftwerk allgemein'!$F$16,'2.5 CAPEX'!$J17/$F14,
IF(AX$4&lt;'2.1 Kraftwerk allgemein'!$F$16+$F14,
('2.5 CAPEX'!$J17+SUM(OFFSET('2.5 CAPEX'!BC17,0,-MIN(MAX($F14-1-('2.1 Kraftwerk allgemein'!$F$16-'2.1 Kraftwerk allgemein'!$F$15+1),0),COLUMN(AO14)-1-('2.1 Kraftwerk allgemein'!$F$16-'2.1 Kraftwerk allgemein'!$F$15+1)),1,MIN(MAX($F14-('2.1 Kraftwerk allgemein'!$F$16-'2.1 Kraftwerk allgemein'!$F$15+1),1),COLUMN(AO14)-('2.1 Kraftwerk allgemein'!$F$16-'2.1 Kraftwerk allgemein'!$F$15+1)))))/$F14,
SUM(OFFSET('2.5 CAPEX'!BC17,0,-MIN($F14-1,COLUMN(AO14)-1),1,MIN($F14,COLUMN(AO14))))/$F14)))))),
IF(OR(ISNUMBER($D14)=FALSE,$F14=""),"",
IF(AND('2.5 CAPEX'!$L17&lt;&gt;"x",'2.5 CAPEX'!$M17&lt;&gt;"x"),0,
IF($F14=0,0,
IF(AX$4&lt;'2.1 Kraftwerk allgemein'!$F$16,0,
IF(AX$4='2.1 Kraftwerk allgemein'!$F$16,'2.5 CAPEX'!$J17/$F14,
IF(AX$4&lt;'2.1 Kraftwerk allgemein'!$F$16+$F14,
('2.5 CAPEX'!$J17+SUM(OFFSET('2.5 CAPEX'!BC17,0,-MIN(MAX($F14-1-('2.1 Kraftwerk allgemein'!$F$16-'1.1 Allgemein'!$I$22+1),0),COLUMN(AO14)-1-('2.1 Kraftwerk allgemein'!$F$16-'1.1 Allgemein'!$I$22+1)),1,MIN(MAX($F14-('2.1 Kraftwerk allgemein'!$F$16-'1.1 Allgemein'!$I$22+1),1),COLUMN(AO14)-('2.1 Kraftwerk allgemein'!$F$16-'1.1 Allgemein'!$I$22+1)))))/$F14,
SUM(OFFSET('2.5 CAPEX'!BC17,0,-MIN($F14-1,COLUMN(AO14)-1),1,MIN($F14,COLUMN(AO14))))/$F14)))))))</f>
        <v>0</v>
      </c>
      <c r="AY14" s="199">
        <f ca="1">IF('2.1 Kraftwerk allgemein'!$F$15&lt;'1.1 Allgemein'!$I$22,
IF(OR(ISNUMBER($D14)=FALSE,$F14=""),"",
IF(AND('2.5 CAPEX'!$L17&lt;&gt;"x",'2.5 CAPEX'!$M17&lt;&gt;"x"),0,
IF($F14=0,0,
IF(AY$4&lt;'2.1 Kraftwerk allgemein'!$F$16,0,
IF(AY$4='2.1 Kraftwerk allgemein'!$F$16,'2.5 CAPEX'!$J17/$F14,
IF(AY$4&lt;'2.1 Kraftwerk allgemein'!$F$16+$F14,
('2.5 CAPEX'!$J17+SUM(OFFSET('2.5 CAPEX'!BD17,0,-MIN(MAX($F14-1-('2.1 Kraftwerk allgemein'!$F$16-'2.1 Kraftwerk allgemein'!$F$15+1),0),COLUMN(AP14)-1-('2.1 Kraftwerk allgemein'!$F$16-'2.1 Kraftwerk allgemein'!$F$15+1)),1,MIN(MAX($F14-('2.1 Kraftwerk allgemein'!$F$16-'2.1 Kraftwerk allgemein'!$F$15+1),1),COLUMN(AP14)-('2.1 Kraftwerk allgemein'!$F$16-'2.1 Kraftwerk allgemein'!$F$15+1)))))/$F14,
SUM(OFFSET('2.5 CAPEX'!BD17,0,-MIN($F14-1,COLUMN(AP14)-1),1,MIN($F14,COLUMN(AP14))))/$F14)))))),
IF(OR(ISNUMBER($D14)=FALSE,$F14=""),"",
IF(AND('2.5 CAPEX'!$L17&lt;&gt;"x",'2.5 CAPEX'!$M17&lt;&gt;"x"),0,
IF($F14=0,0,
IF(AY$4&lt;'2.1 Kraftwerk allgemein'!$F$16,0,
IF(AY$4='2.1 Kraftwerk allgemein'!$F$16,'2.5 CAPEX'!$J17/$F14,
IF(AY$4&lt;'2.1 Kraftwerk allgemein'!$F$16+$F14,
('2.5 CAPEX'!$J17+SUM(OFFSET('2.5 CAPEX'!BD17,0,-MIN(MAX($F14-1-('2.1 Kraftwerk allgemein'!$F$16-'1.1 Allgemein'!$I$22+1),0),COLUMN(AP14)-1-('2.1 Kraftwerk allgemein'!$F$16-'1.1 Allgemein'!$I$22+1)),1,MIN(MAX($F14-('2.1 Kraftwerk allgemein'!$F$16-'1.1 Allgemein'!$I$22+1),1),COLUMN(AP14)-('2.1 Kraftwerk allgemein'!$F$16-'1.1 Allgemein'!$I$22+1)))))/$F14,
SUM(OFFSET('2.5 CAPEX'!BD17,0,-MIN($F14-1,COLUMN(AP14)-1),1,MIN($F14,COLUMN(AP14))))/$F14)))))))</f>
        <v>0</v>
      </c>
      <c r="AZ14" s="199">
        <f ca="1">IF('2.1 Kraftwerk allgemein'!$F$15&lt;'1.1 Allgemein'!$I$22,
IF(OR(ISNUMBER($D14)=FALSE,$F14=""),"",
IF(AND('2.5 CAPEX'!$L17&lt;&gt;"x",'2.5 CAPEX'!$M17&lt;&gt;"x"),0,
IF($F14=0,0,
IF(AZ$4&lt;'2.1 Kraftwerk allgemein'!$F$16,0,
IF(AZ$4='2.1 Kraftwerk allgemein'!$F$16,'2.5 CAPEX'!$J17/$F14,
IF(AZ$4&lt;'2.1 Kraftwerk allgemein'!$F$16+$F14,
('2.5 CAPEX'!$J17+SUM(OFFSET('2.5 CAPEX'!BE17,0,-MIN(MAX($F14-1-('2.1 Kraftwerk allgemein'!$F$16-'2.1 Kraftwerk allgemein'!$F$15+1),0),COLUMN(AQ14)-1-('2.1 Kraftwerk allgemein'!$F$16-'2.1 Kraftwerk allgemein'!$F$15+1)),1,MIN(MAX($F14-('2.1 Kraftwerk allgemein'!$F$16-'2.1 Kraftwerk allgemein'!$F$15+1),1),COLUMN(AQ14)-('2.1 Kraftwerk allgemein'!$F$16-'2.1 Kraftwerk allgemein'!$F$15+1)))))/$F14,
SUM(OFFSET('2.5 CAPEX'!BE17,0,-MIN($F14-1,COLUMN(AQ14)-1),1,MIN($F14,COLUMN(AQ14))))/$F14)))))),
IF(OR(ISNUMBER($D14)=FALSE,$F14=""),"",
IF(AND('2.5 CAPEX'!$L17&lt;&gt;"x",'2.5 CAPEX'!$M17&lt;&gt;"x"),0,
IF($F14=0,0,
IF(AZ$4&lt;'2.1 Kraftwerk allgemein'!$F$16,0,
IF(AZ$4='2.1 Kraftwerk allgemein'!$F$16,'2.5 CAPEX'!$J17/$F14,
IF(AZ$4&lt;'2.1 Kraftwerk allgemein'!$F$16+$F14,
('2.5 CAPEX'!$J17+SUM(OFFSET('2.5 CAPEX'!BE17,0,-MIN(MAX($F14-1-('2.1 Kraftwerk allgemein'!$F$16-'1.1 Allgemein'!$I$22+1),0),COLUMN(AQ14)-1-('2.1 Kraftwerk allgemein'!$F$16-'1.1 Allgemein'!$I$22+1)),1,MIN(MAX($F14-('2.1 Kraftwerk allgemein'!$F$16-'1.1 Allgemein'!$I$22+1),1),COLUMN(AQ14)-('2.1 Kraftwerk allgemein'!$F$16-'1.1 Allgemein'!$I$22+1)))))/$F14,
SUM(OFFSET('2.5 CAPEX'!BE17,0,-MIN($F14-1,COLUMN(AQ14)-1),1,MIN($F14,COLUMN(AQ14))))/$F14)))))))</f>
        <v>0</v>
      </c>
      <c r="BA14" s="199">
        <f ca="1">IF('2.1 Kraftwerk allgemein'!$F$15&lt;'1.1 Allgemein'!$I$22,
IF(OR(ISNUMBER($D14)=FALSE,$F14=""),"",
IF(AND('2.5 CAPEX'!$L17&lt;&gt;"x",'2.5 CAPEX'!$M17&lt;&gt;"x"),0,
IF($F14=0,0,
IF(BA$4&lt;'2.1 Kraftwerk allgemein'!$F$16,0,
IF(BA$4='2.1 Kraftwerk allgemein'!$F$16,'2.5 CAPEX'!$J17/$F14,
IF(BA$4&lt;'2.1 Kraftwerk allgemein'!$F$16+$F14,
('2.5 CAPEX'!$J17+SUM(OFFSET('2.5 CAPEX'!BF17,0,-MIN(MAX($F14-1-('2.1 Kraftwerk allgemein'!$F$16-'2.1 Kraftwerk allgemein'!$F$15+1),0),COLUMN(AR14)-1-('2.1 Kraftwerk allgemein'!$F$16-'2.1 Kraftwerk allgemein'!$F$15+1)),1,MIN(MAX($F14-('2.1 Kraftwerk allgemein'!$F$16-'2.1 Kraftwerk allgemein'!$F$15+1),1),COLUMN(AR14)-('2.1 Kraftwerk allgemein'!$F$16-'2.1 Kraftwerk allgemein'!$F$15+1)))))/$F14,
SUM(OFFSET('2.5 CAPEX'!BF17,0,-MIN($F14-1,COLUMN(AR14)-1),1,MIN($F14,COLUMN(AR14))))/$F14)))))),
IF(OR(ISNUMBER($D14)=FALSE,$F14=""),"",
IF(AND('2.5 CAPEX'!$L17&lt;&gt;"x",'2.5 CAPEX'!$M17&lt;&gt;"x"),0,
IF($F14=0,0,
IF(BA$4&lt;'2.1 Kraftwerk allgemein'!$F$16,0,
IF(BA$4='2.1 Kraftwerk allgemein'!$F$16,'2.5 CAPEX'!$J17/$F14,
IF(BA$4&lt;'2.1 Kraftwerk allgemein'!$F$16+$F14,
('2.5 CAPEX'!$J17+SUM(OFFSET('2.5 CAPEX'!BF17,0,-MIN(MAX($F14-1-('2.1 Kraftwerk allgemein'!$F$16-'1.1 Allgemein'!$I$22+1),0),COLUMN(AR14)-1-('2.1 Kraftwerk allgemein'!$F$16-'1.1 Allgemein'!$I$22+1)),1,MIN(MAX($F14-('2.1 Kraftwerk allgemein'!$F$16-'1.1 Allgemein'!$I$22+1),1),COLUMN(AR14)-('2.1 Kraftwerk allgemein'!$F$16-'1.1 Allgemein'!$I$22+1)))))/$F14,
SUM(OFFSET('2.5 CAPEX'!BF17,0,-MIN($F14-1,COLUMN(AR14)-1),1,MIN($F14,COLUMN(AR14))))/$F14)))))))</f>
        <v>0</v>
      </c>
      <c r="BB14" s="199">
        <f ca="1">IF('2.1 Kraftwerk allgemein'!$F$15&lt;'1.1 Allgemein'!$I$22,
IF(OR(ISNUMBER($D14)=FALSE,$F14=""),"",
IF(AND('2.5 CAPEX'!$L17&lt;&gt;"x",'2.5 CAPEX'!$M17&lt;&gt;"x"),0,
IF($F14=0,0,
IF(BB$4&lt;'2.1 Kraftwerk allgemein'!$F$16,0,
IF(BB$4='2.1 Kraftwerk allgemein'!$F$16,'2.5 CAPEX'!$J17/$F14,
IF(BB$4&lt;'2.1 Kraftwerk allgemein'!$F$16+$F14,
('2.5 CAPEX'!$J17+SUM(OFFSET('2.5 CAPEX'!BG17,0,-MIN(MAX($F14-1-('2.1 Kraftwerk allgemein'!$F$16-'2.1 Kraftwerk allgemein'!$F$15+1),0),COLUMN(AS14)-1-('2.1 Kraftwerk allgemein'!$F$16-'2.1 Kraftwerk allgemein'!$F$15+1)),1,MIN(MAX($F14-('2.1 Kraftwerk allgemein'!$F$16-'2.1 Kraftwerk allgemein'!$F$15+1),1),COLUMN(AS14)-('2.1 Kraftwerk allgemein'!$F$16-'2.1 Kraftwerk allgemein'!$F$15+1)))))/$F14,
SUM(OFFSET('2.5 CAPEX'!BG17,0,-MIN($F14-1,COLUMN(AS14)-1),1,MIN($F14,COLUMN(AS14))))/$F14)))))),
IF(OR(ISNUMBER($D14)=FALSE,$F14=""),"",
IF(AND('2.5 CAPEX'!$L17&lt;&gt;"x",'2.5 CAPEX'!$M17&lt;&gt;"x"),0,
IF($F14=0,0,
IF(BB$4&lt;'2.1 Kraftwerk allgemein'!$F$16,0,
IF(BB$4='2.1 Kraftwerk allgemein'!$F$16,'2.5 CAPEX'!$J17/$F14,
IF(BB$4&lt;'2.1 Kraftwerk allgemein'!$F$16+$F14,
('2.5 CAPEX'!$J17+SUM(OFFSET('2.5 CAPEX'!BG17,0,-MIN(MAX($F14-1-('2.1 Kraftwerk allgemein'!$F$16-'1.1 Allgemein'!$I$22+1),0),COLUMN(AS14)-1-('2.1 Kraftwerk allgemein'!$F$16-'1.1 Allgemein'!$I$22+1)),1,MIN(MAX($F14-('2.1 Kraftwerk allgemein'!$F$16-'1.1 Allgemein'!$I$22+1),1),COLUMN(AS14)-('2.1 Kraftwerk allgemein'!$F$16-'1.1 Allgemein'!$I$22+1)))))/$F14,
SUM(OFFSET('2.5 CAPEX'!BG17,0,-MIN($F14-1,COLUMN(AS14)-1),1,MIN($F14,COLUMN(AS14))))/$F14)))))))</f>
        <v>0</v>
      </c>
      <c r="BC14" s="199">
        <f ca="1">IF('2.1 Kraftwerk allgemein'!$F$15&lt;'1.1 Allgemein'!$I$22,
IF(OR(ISNUMBER($D14)=FALSE,$F14=""),"",
IF(AND('2.5 CAPEX'!$L17&lt;&gt;"x",'2.5 CAPEX'!$M17&lt;&gt;"x"),0,
IF($F14=0,0,
IF(BC$4&lt;'2.1 Kraftwerk allgemein'!$F$16,0,
IF(BC$4='2.1 Kraftwerk allgemein'!$F$16,'2.5 CAPEX'!$J17/$F14,
IF(BC$4&lt;'2.1 Kraftwerk allgemein'!$F$16+$F14,
('2.5 CAPEX'!$J17+SUM(OFFSET('2.5 CAPEX'!BH17,0,-MIN(MAX($F14-1-('2.1 Kraftwerk allgemein'!$F$16-'2.1 Kraftwerk allgemein'!$F$15+1),0),COLUMN(AT14)-1-('2.1 Kraftwerk allgemein'!$F$16-'2.1 Kraftwerk allgemein'!$F$15+1)),1,MIN(MAX($F14-('2.1 Kraftwerk allgemein'!$F$16-'2.1 Kraftwerk allgemein'!$F$15+1),1),COLUMN(AT14)-('2.1 Kraftwerk allgemein'!$F$16-'2.1 Kraftwerk allgemein'!$F$15+1)))))/$F14,
SUM(OFFSET('2.5 CAPEX'!BH17,0,-MIN($F14-1,COLUMN(AT14)-1),1,MIN($F14,COLUMN(AT14))))/$F14)))))),
IF(OR(ISNUMBER($D14)=FALSE,$F14=""),"",
IF(AND('2.5 CAPEX'!$L17&lt;&gt;"x",'2.5 CAPEX'!$M17&lt;&gt;"x"),0,
IF($F14=0,0,
IF(BC$4&lt;'2.1 Kraftwerk allgemein'!$F$16,0,
IF(BC$4='2.1 Kraftwerk allgemein'!$F$16,'2.5 CAPEX'!$J17/$F14,
IF(BC$4&lt;'2.1 Kraftwerk allgemein'!$F$16+$F14,
('2.5 CAPEX'!$J17+SUM(OFFSET('2.5 CAPEX'!BH17,0,-MIN(MAX($F14-1-('2.1 Kraftwerk allgemein'!$F$16-'1.1 Allgemein'!$I$22+1),0),COLUMN(AT14)-1-('2.1 Kraftwerk allgemein'!$F$16-'1.1 Allgemein'!$I$22+1)),1,MIN(MAX($F14-('2.1 Kraftwerk allgemein'!$F$16-'1.1 Allgemein'!$I$22+1),1),COLUMN(AT14)-('2.1 Kraftwerk allgemein'!$F$16-'1.1 Allgemein'!$I$22+1)))))/$F14,
SUM(OFFSET('2.5 CAPEX'!BH17,0,-MIN($F14-1,COLUMN(AT14)-1),1,MIN($F14,COLUMN(AT14))))/$F14)))))))</f>
        <v>0</v>
      </c>
      <c r="BD14" s="199">
        <f ca="1">IF('2.1 Kraftwerk allgemein'!$F$15&lt;'1.1 Allgemein'!$I$22,
IF(OR(ISNUMBER($D14)=FALSE,$F14=""),"",
IF(AND('2.5 CAPEX'!$L17&lt;&gt;"x",'2.5 CAPEX'!$M17&lt;&gt;"x"),0,
IF($F14=0,0,
IF(BD$4&lt;'2.1 Kraftwerk allgemein'!$F$16,0,
IF(BD$4='2.1 Kraftwerk allgemein'!$F$16,'2.5 CAPEX'!$J17/$F14,
IF(BD$4&lt;'2.1 Kraftwerk allgemein'!$F$16+$F14,
('2.5 CAPEX'!$J17+SUM(OFFSET('2.5 CAPEX'!BI17,0,-MIN(MAX($F14-1-('2.1 Kraftwerk allgemein'!$F$16-'2.1 Kraftwerk allgemein'!$F$15+1),0),COLUMN(AU14)-1-('2.1 Kraftwerk allgemein'!$F$16-'2.1 Kraftwerk allgemein'!$F$15+1)),1,MIN(MAX($F14-('2.1 Kraftwerk allgemein'!$F$16-'2.1 Kraftwerk allgemein'!$F$15+1),1),COLUMN(AU14)-('2.1 Kraftwerk allgemein'!$F$16-'2.1 Kraftwerk allgemein'!$F$15+1)))))/$F14,
SUM(OFFSET('2.5 CAPEX'!BI17,0,-MIN($F14-1,COLUMN(AU14)-1),1,MIN($F14,COLUMN(AU14))))/$F14)))))),
IF(OR(ISNUMBER($D14)=FALSE,$F14=""),"",
IF(AND('2.5 CAPEX'!$L17&lt;&gt;"x",'2.5 CAPEX'!$M17&lt;&gt;"x"),0,
IF($F14=0,0,
IF(BD$4&lt;'2.1 Kraftwerk allgemein'!$F$16,0,
IF(BD$4='2.1 Kraftwerk allgemein'!$F$16,'2.5 CAPEX'!$J17/$F14,
IF(BD$4&lt;'2.1 Kraftwerk allgemein'!$F$16+$F14,
('2.5 CAPEX'!$J17+SUM(OFFSET('2.5 CAPEX'!BI17,0,-MIN(MAX($F14-1-('2.1 Kraftwerk allgemein'!$F$16-'1.1 Allgemein'!$I$22+1),0),COLUMN(AU14)-1-('2.1 Kraftwerk allgemein'!$F$16-'1.1 Allgemein'!$I$22+1)),1,MIN(MAX($F14-('2.1 Kraftwerk allgemein'!$F$16-'1.1 Allgemein'!$I$22+1),1),COLUMN(AU14)-('2.1 Kraftwerk allgemein'!$F$16-'1.1 Allgemein'!$I$22+1)))))/$F14,
SUM(OFFSET('2.5 CAPEX'!BI17,0,-MIN($F14-1,COLUMN(AU14)-1),1,MIN($F14,COLUMN(AU14))))/$F14)))))))</f>
        <v>0</v>
      </c>
      <c r="BE14" s="199">
        <f ca="1">IF('2.1 Kraftwerk allgemein'!$F$15&lt;'1.1 Allgemein'!$I$22,
IF(OR(ISNUMBER($D14)=FALSE,$F14=""),"",
IF(AND('2.5 CAPEX'!$L17&lt;&gt;"x",'2.5 CAPEX'!$M17&lt;&gt;"x"),0,
IF($F14=0,0,
IF(BE$4&lt;'2.1 Kraftwerk allgemein'!$F$16,0,
IF(BE$4='2.1 Kraftwerk allgemein'!$F$16,'2.5 CAPEX'!$J17/$F14,
IF(BE$4&lt;'2.1 Kraftwerk allgemein'!$F$16+$F14,
('2.5 CAPEX'!$J17+SUM(OFFSET('2.5 CAPEX'!BJ17,0,-MIN(MAX($F14-1-('2.1 Kraftwerk allgemein'!$F$16-'2.1 Kraftwerk allgemein'!$F$15+1),0),COLUMN(AV14)-1-('2.1 Kraftwerk allgemein'!$F$16-'2.1 Kraftwerk allgemein'!$F$15+1)),1,MIN(MAX($F14-('2.1 Kraftwerk allgemein'!$F$16-'2.1 Kraftwerk allgemein'!$F$15+1),1),COLUMN(AV14)-('2.1 Kraftwerk allgemein'!$F$16-'2.1 Kraftwerk allgemein'!$F$15+1)))))/$F14,
SUM(OFFSET('2.5 CAPEX'!BJ17,0,-MIN($F14-1,COLUMN(AV14)-1),1,MIN($F14,COLUMN(AV14))))/$F14)))))),
IF(OR(ISNUMBER($D14)=FALSE,$F14=""),"",
IF(AND('2.5 CAPEX'!$L17&lt;&gt;"x",'2.5 CAPEX'!$M17&lt;&gt;"x"),0,
IF($F14=0,0,
IF(BE$4&lt;'2.1 Kraftwerk allgemein'!$F$16,0,
IF(BE$4='2.1 Kraftwerk allgemein'!$F$16,'2.5 CAPEX'!$J17/$F14,
IF(BE$4&lt;'2.1 Kraftwerk allgemein'!$F$16+$F14,
('2.5 CAPEX'!$J17+SUM(OFFSET('2.5 CAPEX'!BJ17,0,-MIN(MAX($F14-1-('2.1 Kraftwerk allgemein'!$F$16-'1.1 Allgemein'!$I$22+1),0),COLUMN(AV14)-1-('2.1 Kraftwerk allgemein'!$F$16-'1.1 Allgemein'!$I$22+1)),1,MIN(MAX($F14-('2.1 Kraftwerk allgemein'!$F$16-'1.1 Allgemein'!$I$22+1),1),COLUMN(AV14)-('2.1 Kraftwerk allgemein'!$F$16-'1.1 Allgemein'!$I$22+1)))))/$F14,
SUM(OFFSET('2.5 CAPEX'!BJ17,0,-MIN($F14-1,COLUMN(AV14)-1),1,MIN($F14,COLUMN(AV14))))/$F14)))))))</f>
        <v>0</v>
      </c>
      <c r="BF14" s="199">
        <f ca="1">IF('2.1 Kraftwerk allgemein'!$F$15&lt;'1.1 Allgemein'!$I$22,
IF(OR(ISNUMBER($D14)=FALSE,$F14=""),"",
IF(AND('2.5 CAPEX'!$L17&lt;&gt;"x",'2.5 CAPEX'!$M17&lt;&gt;"x"),0,
IF($F14=0,0,
IF(BF$4&lt;'2.1 Kraftwerk allgemein'!$F$16,0,
IF(BF$4='2.1 Kraftwerk allgemein'!$F$16,'2.5 CAPEX'!$J17/$F14,
IF(BF$4&lt;'2.1 Kraftwerk allgemein'!$F$16+$F14,
('2.5 CAPEX'!$J17+SUM(OFFSET('2.5 CAPEX'!BK17,0,-MIN(MAX($F14-1-('2.1 Kraftwerk allgemein'!$F$16-'2.1 Kraftwerk allgemein'!$F$15+1),0),COLUMN(AW14)-1-('2.1 Kraftwerk allgemein'!$F$16-'2.1 Kraftwerk allgemein'!$F$15+1)),1,MIN(MAX($F14-('2.1 Kraftwerk allgemein'!$F$16-'2.1 Kraftwerk allgemein'!$F$15+1),1),COLUMN(AW14)-('2.1 Kraftwerk allgemein'!$F$16-'2.1 Kraftwerk allgemein'!$F$15+1)))))/$F14,
SUM(OFFSET('2.5 CAPEX'!BK17,0,-MIN($F14-1,COLUMN(AW14)-1),1,MIN($F14,COLUMN(AW14))))/$F14)))))),
IF(OR(ISNUMBER($D14)=FALSE,$F14=""),"",
IF(AND('2.5 CAPEX'!$L17&lt;&gt;"x",'2.5 CAPEX'!$M17&lt;&gt;"x"),0,
IF($F14=0,0,
IF(BF$4&lt;'2.1 Kraftwerk allgemein'!$F$16,0,
IF(BF$4='2.1 Kraftwerk allgemein'!$F$16,'2.5 CAPEX'!$J17/$F14,
IF(BF$4&lt;'2.1 Kraftwerk allgemein'!$F$16+$F14,
('2.5 CAPEX'!$J17+SUM(OFFSET('2.5 CAPEX'!BK17,0,-MIN(MAX($F14-1-('2.1 Kraftwerk allgemein'!$F$16-'1.1 Allgemein'!$I$22+1),0),COLUMN(AW14)-1-('2.1 Kraftwerk allgemein'!$F$16-'1.1 Allgemein'!$I$22+1)),1,MIN(MAX($F14-('2.1 Kraftwerk allgemein'!$F$16-'1.1 Allgemein'!$I$22+1),1),COLUMN(AW14)-('2.1 Kraftwerk allgemein'!$F$16-'1.1 Allgemein'!$I$22+1)))))/$F14,
SUM(OFFSET('2.5 CAPEX'!BK17,0,-MIN($F14-1,COLUMN(AW14)-1),1,MIN($F14,COLUMN(AW14))))/$F14)))))))</f>
        <v>0</v>
      </c>
      <c r="BG14" s="199">
        <f ca="1">IF('2.1 Kraftwerk allgemein'!$F$15&lt;'1.1 Allgemein'!$I$22,
IF(OR(ISNUMBER($D14)=FALSE,$F14=""),"",
IF(AND('2.5 CAPEX'!$L17&lt;&gt;"x",'2.5 CAPEX'!$M17&lt;&gt;"x"),0,
IF($F14=0,0,
IF(BG$4&lt;'2.1 Kraftwerk allgemein'!$F$16,0,
IF(BG$4='2.1 Kraftwerk allgemein'!$F$16,'2.5 CAPEX'!$J17/$F14,
IF(BG$4&lt;'2.1 Kraftwerk allgemein'!$F$16+$F14,
('2.5 CAPEX'!$J17+SUM(OFFSET('2.5 CAPEX'!BL17,0,-MIN(MAX($F14-1-('2.1 Kraftwerk allgemein'!$F$16-'2.1 Kraftwerk allgemein'!$F$15+1),0),COLUMN(AX14)-1-('2.1 Kraftwerk allgemein'!$F$16-'2.1 Kraftwerk allgemein'!$F$15+1)),1,MIN(MAX($F14-('2.1 Kraftwerk allgemein'!$F$16-'2.1 Kraftwerk allgemein'!$F$15+1),1),COLUMN(AX14)-('2.1 Kraftwerk allgemein'!$F$16-'2.1 Kraftwerk allgemein'!$F$15+1)))))/$F14,
SUM(OFFSET('2.5 CAPEX'!BL17,0,-MIN($F14-1,COLUMN(AX14)-1),1,MIN($F14,COLUMN(AX14))))/$F14)))))),
IF(OR(ISNUMBER($D14)=FALSE,$F14=""),"",
IF(AND('2.5 CAPEX'!$L17&lt;&gt;"x",'2.5 CAPEX'!$M17&lt;&gt;"x"),0,
IF($F14=0,0,
IF(BG$4&lt;'2.1 Kraftwerk allgemein'!$F$16,0,
IF(BG$4='2.1 Kraftwerk allgemein'!$F$16,'2.5 CAPEX'!$J17/$F14,
IF(BG$4&lt;'2.1 Kraftwerk allgemein'!$F$16+$F14,
('2.5 CAPEX'!$J17+SUM(OFFSET('2.5 CAPEX'!BL17,0,-MIN(MAX($F14-1-('2.1 Kraftwerk allgemein'!$F$16-'1.1 Allgemein'!$I$22+1),0),COLUMN(AX14)-1-('2.1 Kraftwerk allgemein'!$F$16-'1.1 Allgemein'!$I$22+1)),1,MIN(MAX($F14-('2.1 Kraftwerk allgemein'!$F$16-'1.1 Allgemein'!$I$22+1),1),COLUMN(AX14)-('2.1 Kraftwerk allgemein'!$F$16-'1.1 Allgemein'!$I$22+1)))))/$F14,
SUM(OFFSET('2.5 CAPEX'!BL17,0,-MIN($F14-1,COLUMN(AX14)-1),1,MIN($F14,COLUMN(AX14))))/$F14)))))))</f>
        <v>0</v>
      </c>
      <c r="BH14" s="199">
        <f ca="1">IF('2.1 Kraftwerk allgemein'!$F$15&lt;'1.1 Allgemein'!$I$22,
IF(OR(ISNUMBER($D14)=FALSE,$F14=""),"",
IF(AND('2.5 CAPEX'!$L17&lt;&gt;"x",'2.5 CAPEX'!$M17&lt;&gt;"x"),0,
IF($F14=0,0,
IF(BH$4&lt;'2.1 Kraftwerk allgemein'!$F$16,0,
IF(BH$4='2.1 Kraftwerk allgemein'!$F$16,'2.5 CAPEX'!$J17/$F14,
IF(BH$4&lt;'2.1 Kraftwerk allgemein'!$F$16+$F14,
('2.5 CAPEX'!$J17+SUM(OFFSET('2.5 CAPEX'!BM17,0,-MIN(MAX($F14-1-('2.1 Kraftwerk allgemein'!$F$16-'2.1 Kraftwerk allgemein'!$F$15+1),0),COLUMN(AY14)-1-('2.1 Kraftwerk allgemein'!$F$16-'2.1 Kraftwerk allgemein'!$F$15+1)),1,MIN(MAX($F14-('2.1 Kraftwerk allgemein'!$F$16-'2.1 Kraftwerk allgemein'!$F$15+1),1),COLUMN(AY14)-('2.1 Kraftwerk allgemein'!$F$16-'2.1 Kraftwerk allgemein'!$F$15+1)))))/$F14,
SUM(OFFSET('2.5 CAPEX'!BM17,0,-MIN($F14-1,COLUMN(AY14)-1),1,MIN($F14,COLUMN(AY14))))/$F14)))))),
IF(OR(ISNUMBER($D14)=FALSE,$F14=""),"",
IF(AND('2.5 CAPEX'!$L17&lt;&gt;"x",'2.5 CAPEX'!$M17&lt;&gt;"x"),0,
IF($F14=0,0,
IF(BH$4&lt;'2.1 Kraftwerk allgemein'!$F$16,0,
IF(BH$4='2.1 Kraftwerk allgemein'!$F$16,'2.5 CAPEX'!$J17/$F14,
IF(BH$4&lt;'2.1 Kraftwerk allgemein'!$F$16+$F14,
('2.5 CAPEX'!$J17+SUM(OFFSET('2.5 CAPEX'!BM17,0,-MIN(MAX($F14-1-('2.1 Kraftwerk allgemein'!$F$16-'1.1 Allgemein'!$I$22+1),0),COLUMN(AY14)-1-('2.1 Kraftwerk allgemein'!$F$16-'1.1 Allgemein'!$I$22+1)),1,MIN(MAX($F14-('2.1 Kraftwerk allgemein'!$F$16-'1.1 Allgemein'!$I$22+1),1),COLUMN(AY14)-('2.1 Kraftwerk allgemein'!$F$16-'1.1 Allgemein'!$I$22+1)))))/$F14,
SUM(OFFSET('2.5 CAPEX'!BM17,0,-MIN($F14-1,COLUMN(AY14)-1),1,MIN($F14,COLUMN(AY14))))/$F14)))))))</f>
        <v>0</v>
      </c>
      <c r="BI14" s="199">
        <f ca="1">IF('2.1 Kraftwerk allgemein'!$F$15&lt;'1.1 Allgemein'!$I$22,
IF(OR(ISNUMBER($D14)=FALSE,$F14=""),"",
IF(AND('2.5 CAPEX'!$L17&lt;&gt;"x",'2.5 CAPEX'!$M17&lt;&gt;"x"),0,
IF($F14=0,0,
IF(BI$4&lt;'2.1 Kraftwerk allgemein'!$F$16,0,
IF(BI$4='2.1 Kraftwerk allgemein'!$F$16,'2.5 CAPEX'!$J17/$F14,
IF(BI$4&lt;'2.1 Kraftwerk allgemein'!$F$16+$F14,
('2.5 CAPEX'!$J17+SUM(OFFSET('2.5 CAPEX'!BN17,0,-MIN(MAX($F14-1-('2.1 Kraftwerk allgemein'!$F$16-'2.1 Kraftwerk allgemein'!$F$15+1),0),COLUMN(AZ14)-1-('2.1 Kraftwerk allgemein'!$F$16-'2.1 Kraftwerk allgemein'!$F$15+1)),1,MIN(MAX($F14-('2.1 Kraftwerk allgemein'!$F$16-'2.1 Kraftwerk allgemein'!$F$15+1),1),COLUMN(AZ14)-('2.1 Kraftwerk allgemein'!$F$16-'2.1 Kraftwerk allgemein'!$F$15+1)))))/$F14,
SUM(OFFSET('2.5 CAPEX'!BN17,0,-MIN($F14-1,COLUMN(AZ14)-1),1,MIN($F14,COLUMN(AZ14))))/$F14)))))),
IF(OR(ISNUMBER($D14)=FALSE,$F14=""),"",
IF(AND('2.5 CAPEX'!$L17&lt;&gt;"x",'2.5 CAPEX'!$M17&lt;&gt;"x"),0,
IF($F14=0,0,
IF(BI$4&lt;'2.1 Kraftwerk allgemein'!$F$16,0,
IF(BI$4='2.1 Kraftwerk allgemein'!$F$16,'2.5 CAPEX'!$J17/$F14,
IF(BI$4&lt;'2.1 Kraftwerk allgemein'!$F$16+$F14,
('2.5 CAPEX'!$J17+SUM(OFFSET('2.5 CAPEX'!BN17,0,-MIN(MAX($F14-1-('2.1 Kraftwerk allgemein'!$F$16-'1.1 Allgemein'!$I$22+1),0),COLUMN(AZ14)-1-('2.1 Kraftwerk allgemein'!$F$16-'1.1 Allgemein'!$I$22+1)),1,MIN(MAX($F14-('2.1 Kraftwerk allgemein'!$F$16-'1.1 Allgemein'!$I$22+1),1),COLUMN(AZ14)-('2.1 Kraftwerk allgemein'!$F$16-'1.1 Allgemein'!$I$22+1)))))/$F14,
SUM(OFFSET('2.5 CAPEX'!BN17,0,-MIN($F14-1,COLUMN(AZ14)-1),1,MIN($F14,COLUMN(AZ14))))/$F14)))))))</f>
        <v>0</v>
      </c>
      <c r="BJ14" s="199">
        <f ca="1">IF('2.1 Kraftwerk allgemein'!$F$15&lt;'1.1 Allgemein'!$I$22,
IF(OR(ISNUMBER($D14)=FALSE,$F14=""),"",
IF(AND('2.5 CAPEX'!$L17&lt;&gt;"x",'2.5 CAPEX'!$M17&lt;&gt;"x"),0,
IF($F14=0,0,
IF(BJ$4&lt;'2.1 Kraftwerk allgemein'!$F$16,0,
IF(BJ$4='2.1 Kraftwerk allgemein'!$F$16,'2.5 CAPEX'!$J17/$F14,
IF(BJ$4&lt;'2.1 Kraftwerk allgemein'!$F$16+$F14,
('2.5 CAPEX'!$J17+SUM(OFFSET('2.5 CAPEX'!BO17,0,-MIN(MAX($F14-1-('2.1 Kraftwerk allgemein'!$F$16-'2.1 Kraftwerk allgemein'!$F$15+1),0),COLUMN(BA14)-1-('2.1 Kraftwerk allgemein'!$F$16-'2.1 Kraftwerk allgemein'!$F$15+1)),1,MIN(MAX($F14-('2.1 Kraftwerk allgemein'!$F$16-'2.1 Kraftwerk allgemein'!$F$15+1),1),COLUMN(BA14)-('2.1 Kraftwerk allgemein'!$F$16-'2.1 Kraftwerk allgemein'!$F$15+1)))))/$F14,
SUM(OFFSET('2.5 CAPEX'!BO17,0,-MIN($F14-1,COLUMN(BA14)-1),1,MIN($F14,COLUMN(BA14))))/$F14)))))),
IF(OR(ISNUMBER($D14)=FALSE,$F14=""),"",
IF(AND('2.5 CAPEX'!$L17&lt;&gt;"x",'2.5 CAPEX'!$M17&lt;&gt;"x"),0,
IF($F14=0,0,
IF(BJ$4&lt;'2.1 Kraftwerk allgemein'!$F$16,0,
IF(BJ$4='2.1 Kraftwerk allgemein'!$F$16,'2.5 CAPEX'!$J17/$F14,
IF(BJ$4&lt;'2.1 Kraftwerk allgemein'!$F$16+$F14,
('2.5 CAPEX'!$J17+SUM(OFFSET('2.5 CAPEX'!BO17,0,-MIN(MAX($F14-1-('2.1 Kraftwerk allgemein'!$F$16-'1.1 Allgemein'!$I$22+1),0),COLUMN(BA14)-1-('2.1 Kraftwerk allgemein'!$F$16-'1.1 Allgemein'!$I$22+1)),1,MIN(MAX($F14-('2.1 Kraftwerk allgemein'!$F$16-'1.1 Allgemein'!$I$22+1),1),COLUMN(BA14)-('2.1 Kraftwerk allgemein'!$F$16-'1.1 Allgemein'!$I$22+1)))))/$F14,
SUM(OFFSET('2.5 CAPEX'!BO17,0,-MIN($F14-1,COLUMN(BA14)-1),1,MIN($F14,COLUMN(BA14))))/$F14)))))))</f>
        <v>0</v>
      </c>
      <c r="BK14" s="199">
        <f ca="1">IF('2.1 Kraftwerk allgemein'!$F$15&lt;'1.1 Allgemein'!$I$22,
IF(OR(ISNUMBER($D14)=FALSE,$F14=""),"",
IF(AND('2.5 CAPEX'!$L17&lt;&gt;"x",'2.5 CAPEX'!$M17&lt;&gt;"x"),0,
IF($F14=0,0,
IF(BK$4&lt;'2.1 Kraftwerk allgemein'!$F$16,0,
IF(BK$4='2.1 Kraftwerk allgemein'!$F$16,'2.5 CAPEX'!$J17/$F14,
IF(BK$4&lt;'2.1 Kraftwerk allgemein'!$F$16+$F14,
('2.5 CAPEX'!$J17+SUM(OFFSET('2.5 CAPEX'!BP17,0,-MIN(MAX($F14-1-('2.1 Kraftwerk allgemein'!$F$16-'2.1 Kraftwerk allgemein'!$F$15+1),0),COLUMN(BB14)-1-('2.1 Kraftwerk allgemein'!$F$16-'2.1 Kraftwerk allgemein'!$F$15+1)),1,MIN(MAX($F14-('2.1 Kraftwerk allgemein'!$F$16-'2.1 Kraftwerk allgemein'!$F$15+1),1),COLUMN(BB14)-('2.1 Kraftwerk allgemein'!$F$16-'2.1 Kraftwerk allgemein'!$F$15+1)))))/$F14,
SUM(OFFSET('2.5 CAPEX'!BP17,0,-MIN($F14-1,COLUMN(BB14)-1),1,MIN($F14,COLUMN(BB14))))/$F14)))))),
IF(OR(ISNUMBER($D14)=FALSE,$F14=""),"",
IF(AND('2.5 CAPEX'!$L17&lt;&gt;"x",'2.5 CAPEX'!$M17&lt;&gt;"x"),0,
IF($F14=0,0,
IF(BK$4&lt;'2.1 Kraftwerk allgemein'!$F$16,0,
IF(BK$4='2.1 Kraftwerk allgemein'!$F$16,'2.5 CAPEX'!$J17/$F14,
IF(BK$4&lt;'2.1 Kraftwerk allgemein'!$F$16+$F14,
('2.5 CAPEX'!$J17+SUM(OFFSET('2.5 CAPEX'!BP17,0,-MIN(MAX($F14-1-('2.1 Kraftwerk allgemein'!$F$16-'1.1 Allgemein'!$I$22+1),0),COLUMN(BB14)-1-('2.1 Kraftwerk allgemein'!$F$16-'1.1 Allgemein'!$I$22+1)),1,MIN(MAX($F14-('2.1 Kraftwerk allgemein'!$F$16-'1.1 Allgemein'!$I$22+1),1),COLUMN(BB14)-('2.1 Kraftwerk allgemein'!$F$16-'1.1 Allgemein'!$I$22+1)))))/$F14,
SUM(OFFSET('2.5 CAPEX'!BP17,0,-MIN($F14-1,COLUMN(BB14)-1),1,MIN($F14,COLUMN(BB14))))/$F14)))))))</f>
        <v>0</v>
      </c>
      <c r="BL14" s="199">
        <f ca="1">IF('2.1 Kraftwerk allgemein'!$F$15&lt;'1.1 Allgemein'!$I$22,
IF(OR(ISNUMBER($D14)=FALSE,$F14=""),"",
IF(AND('2.5 CAPEX'!$L17&lt;&gt;"x",'2.5 CAPEX'!$M17&lt;&gt;"x"),0,
IF($F14=0,0,
IF(BL$4&lt;'2.1 Kraftwerk allgemein'!$F$16,0,
IF(BL$4='2.1 Kraftwerk allgemein'!$F$16,'2.5 CAPEX'!$J17/$F14,
IF(BL$4&lt;'2.1 Kraftwerk allgemein'!$F$16+$F14,
('2.5 CAPEX'!$J17+SUM(OFFSET('2.5 CAPEX'!BQ17,0,-MIN(MAX($F14-1-('2.1 Kraftwerk allgemein'!$F$16-'2.1 Kraftwerk allgemein'!$F$15+1),0),COLUMN(BC14)-1-('2.1 Kraftwerk allgemein'!$F$16-'2.1 Kraftwerk allgemein'!$F$15+1)),1,MIN(MAX($F14-('2.1 Kraftwerk allgemein'!$F$16-'2.1 Kraftwerk allgemein'!$F$15+1),1),COLUMN(BC14)-('2.1 Kraftwerk allgemein'!$F$16-'2.1 Kraftwerk allgemein'!$F$15+1)))))/$F14,
SUM(OFFSET('2.5 CAPEX'!BQ17,0,-MIN($F14-1,COLUMN(BC14)-1),1,MIN($F14,COLUMN(BC14))))/$F14)))))),
IF(OR(ISNUMBER($D14)=FALSE,$F14=""),"",
IF(AND('2.5 CAPEX'!$L17&lt;&gt;"x",'2.5 CAPEX'!$M17&lt;&gt;"x"),0,
IF($F14=0,0,
IF(BL$4&lt;'2.1 Kraftwerk allgemein'!$F$16,0,
IF(BL$4='2.1 Kraftwerk allgemein'!$F$16,'2.5 CAPEX'!$J17/$F14,
IF(BL$4&lt;'2.1 Kraftwerk allgemein'!$F$16+$F14,
('2.5 CAPEX'!$J17+SUM(OFFSET('2.5 CAPEX'!BQ17,0,-MIN(MAX($F14-1-('2.1 Kraftwerk allgemein'!$F$16-'1.1 Allgemein'!$I$22+1),0),COLUMN(BC14)-1-('2.1 Kraftwerk allgemein'!$F$16-'1.1 Allgemein'!$I$22+1)),1,MIN(MAX($F14-('2.1 Kraftwerk allgemein'!$F$16-'1.1 Allgemein'!$I$22+1),1),COLUMN(BC14)-('2.1 Kraftwerk allgemein'!$F$16-'1.1 Allgemein'!$I$22+1)))))/$F14,
SUM(OFFSET('2.5 CAPEX'!BQ17,0,-MIN($F14-1,COLUMN(BC14)-1),1,MIN($F14,COLUMN(BC14))))/$F14)))))))</f>
        <v>0</v>
      </c>
      <c r="BM14" s="199">
        <f ca="1">IF('2.1 Kraftwerk allgemein'!$F$15&lt;'1.1 Allgemein'!$I$22,
IF(OR(ISNUMBER($D14)=FALSE,$F14=""),"",
IF(AND('2.5 CAPEX'!$L17&lt;&gt;"x",'2.5 CAPEX'!$M17&lt;&gt;"x"),0,
IF($F14=0,0,
IF(BM$4&lt;'2.1 Kraftwerk allgemein'!$F$16,0,
IF(BM$4='2.1 Kraftwerk allgemein'!$F$16,'2.5 CAPEX'!$J17/$F14,
IF(BM$4&lt;'2.1 Kraftwerk allgemein'!$F$16+$F14,
('2.5 CAPEX'!$J17+SUM(OFFSET('2.5 CAPEX'!BR17,0,-MIN(MAX($F14-1-('2.1 Kraftwerk allgemein'!$F$16-'2.1 Kraftwerk allgemein'!$F$15+1),0),COLUMN(BD14)-1-('2.1 Kraftwerk allgemein'!$F$16-'2.1 Kraftwerk allgemein'!$F$15+1)),1,MIN(MAX($F14-('2.1 Kraftwerk allgemein'!$F$16-'2.1 Kraftwerk allgemein'!$F$15+1),1),COLUMN(BD14)-('2.1 Kraftwerk allgemein'!$F$16-'2.1 Kraftwerk allgemein'!$F$15+1)))))/$F14,
SUM(OFFSET('2.5 CAPEX'!BR17,0,-MIN($F14-1,COLUMN(BD14)-1),1,MIN($F14,COLUMN(BD14))))/$F14)))))),
IF(OR(ISNUMBER($D14)=FALSE,$F14=""),"",
IF(AND('2.5 CAPEX'!$L17&lt;&gt;"x",'2.5 CAPEX'!$M17&lt;&gt;"x"),0,
IF($F14=0,0,
IF(BM$4&lt;'2.1 Kraftwerk allgemein'!$F$16,0,
IF(BM$4='2.1 Kraftwerk allgemein'!$F$16,'2.5 CAPEX'!$J17/$F14,
IF(BM$4&lt;'2.1 Kraftwerk allgemein'!$F$16+$F14,
('2.5 CAPEX'!$J17+SUM(OFFSET('2.5 CAPEX'!BR17,0,-MIN(MAX($F14-1-('2.1 Kraftwerk allgemein'!$F$16-'1.1 Allgemein'!$I$22+1),0),COLUMN(BD14)-1-('2.1 Kraftwerk allgemein'!$F$16-'1.1 Allgemein'!$I$22+1)),1,MIN(MAX($F14-('2.1 Kraftwerk allgemein'!$F$16-'1.1 Allgemein'!$I$22+1),1),COLUMN(BD14)-('2.1 Kraftwerk allgemein'!$F$16-'1.1 Allgemein'!$I$22+1)))))/$F14,
SUM(OFFSET('2.5 CAPEX'!BR17,0,-MIN($F14-1,COLUMN(BD14)-1),1,MIN($F14,COLUMN(BD14))))/$F14)))))))</f>
        <v>0</v>
      </c>
      <c r="BN14" s="199">
        <f ca="1">IF('2.1 Kraftwerk allgemein'!$F$15&lt;'1.1 Allgemein'!$I$22,
IF(OR(ISNUMBER($D14)=FALSE,$F14=""),"",
IF(AND('2.5 CAPEX'!$L17&lt;&gt;"x",'2.5 CAPEX'!$M17&lt;&gt;"x"),0,
IF($F14=0,0,
IF(BN$4&lt;'2.1 Kraftwerk allgemein'!$F$16,0,
IF(BN$4='2.1 Kraftwerk allgemein'!$F$16,'2.5 CAPEX'!$J17/$F14,
IF(BN$4&lt;'2.1 Kraftwerk allgemein'!$F$16+$F14,
('2.5 CAPEX'!$J17+SUM(OFFSET('2.5 CAPEX'!BS17,0,-MIN(MAX($F14-1-('2.1 Kraftwerk allgemein'!$F$16-'2.1 Kraftwerk allgemein'!$F$15+1),0),COLUMN(BE14)-1-('2.1 Kraftwerk allgemein'!$F$16-'2.1 Kraftwerk allgemein'!$F$15+1)),1,MIN(MAX($F14-('2.1 Kraftwerk allgemein'!$F$16-'2.1 Kraftwerk allgemein'!$F$15+1),1),COLUMN(BE14)-('2.1 Kraftwerk allgemein'!$F$16-'2.1 Kraftwerk allgemein'!$F$15+1)))))/$F14,
SUM(OFFSET('2.5 CAPEX'!BS17,0,-MIN($F14-1,COLUMN(BE14)-1),1,MIN($F14,COLUMN(BE14))))/$F14)))))),
IF(OR(ISNUMBER($D14)=FALSE,$F14=""),"",
IF(AND('2.5 CAPEX'!$L17&lt;&gt;"x",'2.5 CAPEX'!$M17&lt;&gt;"x"),0,
IF($F14=0,0,
IF(BN$4&lt;'2.1 Kraftwerk allgemein'!$F$16,0,
IF(BN$4='2.1 Kraftwerk allgemein'!$F$16,'2.5 CAPEX'!$J17/$F14,
IF(BN$4&lt;'2.1 Kraftwerk allgemein'!$F$16+$F14,
('2.5 CAPEX'!$J17+SUM(OFFSET('2.5 CAPEX'!BS17,0,-MIN(MAX($F14-1-('2.1 Kraftwerk allgemein'!$F$16-'1.1 Allgemein'!$I$22+1),0),COLUMN(BE14)-1-('2.1 Kraftwerk allgemein'!$F$16-'1.1 Allgemein'!$I$22+1)),1,MIN(MAX($F14-('2.1 Kraftwerk allgemein'!$F$16-'1.1 Allgemein'!$I$22+1),1),COLUMN(BE14)-('2.1 Kraftwerk allgemein'!$F$16-'1.1 Allgemein'!$I$22+1)))))/$F14,
SUM(OFFSET('2.5 CAPEX'!BS17,0,-MIN($F14-1,COLUMN(BE14)-1),1,MIN($F14,COLUMN(BE14))))/$F14)))))))</f>
        <v>0</v>
      </c>
      <c r="BO14" s="199">
        <f ca="1">IF('2.1 Kraftwerk allgemein'!$F$15&lt;'1.1 Allgemein'!$I$22,
IF(OR(ISNUMBER($D14)=FALSE,$F14=""),"",
IF(AND('2.5 CAPEX'!$L17&lt;&gt;"x",'2.5 CAPEX'!$M17&lt;&gt;"x"),0,
IF($F14=0,0,
IF(BO$4&lt;'2.1 Kraftwerk allgemein'!$F$16,0,
IF(BO$4='2.1 Kraftwerk allgemein'!$F$16,'2.5 CAPEX'!$J17/$F14,
IF(BO$4&lt;'2.1 Kraftwerk allgemein'!$F$16+$F14,
('2.5 CAPEX'!$J17+SUM(OFFSET('2.5 CAPEX'!BT17,0,-MIN(MAX($F14-1-('2.1 Kraftwerk allgemein'!$F$16-'2.1 Kraftwerk allgemein'!$F$15+1),0),COLUMN(BF14)-1-('2.1 Kraftwerk allgemein'!$F$16-'2.1 Kraftwerk allgemein'!$F$15+1)),1,MIN(MAX($F14-('2.1 Kraftwerk allgemein'!$F$16-'2.1 Kraftwerk allgemein'!$F$15+1),1),COLUMN(BF14)-('2.1 Kraftwerk allgemein'!$F$16-'2.1 Kraftwerk allgemein'!$F$15+1)))))/$F14,
SUM(OFFSET('2.5 CAPEX'!BT17,0,-MIN($F14-1,COLUMN(BF14)-1),1,MIN($F14,COLUMN(BF14))))/$F14)))))),
IF(OR(ISNUMBER($D14)=FALSE,$F14=""),"",
IF(AND('2.5 CAPEX'!$L17&lt;&gt;"x",'2.5 CAPEX'!$M17&lt;&gt;"x"),0,
IF($F14=0,0,
IF(BO$4&lt;'2.1 Kraftwerk allgemein'!$F$16,0,
IF(BO$4='2.1 Kraftwerk allgemein'!$F$16,'2.5 CAPEX'!$J17/$F14,
IF(BO$4&lt;'2.1 Kraftwerk allgemein'!$F$16+$F14,
('2.5 CAPEX'!$J17+SUM(OFFSET('2.5 CAPEX'!BT17,0,-MIN(MAX($F14-1-('2.1 Kraftwerk allgemein'!$F$16-'1.1 Allgemein'!$I$22+1),0),COLUMN(BF14)-1-('2.1 Kraftwerk allgemein'!$F$16-'1.1 Allgemein'!$I$22+1)),1,MIN(MAX($F14-('2.1 Kraftwerk allgemein'!$F$16-'1.1 Allgemein'!$I$22+1),1),COLUMN(BF14)-('2.1 Kraftwerk allgemein'!$F$16-'1.1 Allgemein'!$I$22+1)))))/$F14,
SUM(OFFSET('2.5 CAPEX'!BT17,0,-MIN($F14-1,COLUMN(BF14)-1),1,MIN($F14,COLUMN(BF14))))/$F14)))))))</f>
        <v>0</v>
      </c>
      <c r="BP14" s="199">
        <f ca="1">IF('2.1 Kraftwerk allgemein'!$F$15&lt;'1.1 Allgemein'!$I$22,
IF(OR(ISNUMBER($D14)=FALSE,$F14=""),"",
IF(AND('2.5 CAPEX'!$L17&lt;&gt;"x",'2.5 CAPEX'!$M17&lt;&gt;"x"),0,
IF($F14=0,0,
IF(BP$4&lt;'2.1 Kraftwerk allgemein'!$F$16,0,
IF(BP$4='2.1 Kraftwerk allgemein'!$F$16,'2.5 CAPEX'!$J17/$F14,
IF(BP$4&lt;'2.1 Kraftwerk allgemein'!$F$16+$F14,
('2.5 CAPEX'!$J17+SUM(OFFSET('2.5 CAPEX'!BU17,0,-MIN(MAX($F14-1-('2.1 Kraftwerk allgemein'!$F$16-'2.1 Kraftwerk allgemein'!$F$15+1),0),COLUMN(BG14)-1-('2.1 Kraftwerk allgemein'!$F$16-'2.1 Kraftwerk allgemein'!$F$15+1)),1,MIN(MAX($F14-('2.1 Kraftwerk allgemein'!$F$16-'2.1 Kraftwerk allgemein'!$F$15+1),1),COLUMN(BG14)-('2.1 Kraftwerk allgemein'!$F$16-'2.1 Kraftwerk allgemein'!$F$15+1)))))/$F14,
SUM(OFFSET('2.5 CAPEX'!BU17,0,-MIN($F14-1,COLUMN(BG14)-1),1,MIN($F14,COLUMN(BG14))))/$F14)))))),
IF(OR(ISNUMBER($D14)=FALSE,$F14=""),"",
IF(AND('2.5 CAPEX'!$L17&lt;&gt;"x",'2.5 CAPEX'!$M17&lt;&gt;"x"),0,
IF($F14=0,0,
IF(BP$4&lt;'2.1 Kraftwerk allgemein'!$F$16,0,
IF(BP$4='2.1 Kraftwerk allgemein'!$F$16,'2.5 CAPEX'!$J17/$F14,
IF(BP$4&lt;'2.1 Kraftwerk allgemein'!$F$16+$F14,
('2.5 CAPEX'!$J17+SUM(OFFSET('2.5 CAPEX'!BU17,0,-MIN(MAX($F14-1-('2.1 Kraftwerk allgemein'!$F$16-'1.1 Allgemein'!$I$22+1),0),COLUMN(BG14)-1-('2.1 Kraftwerk allgemein'!$F$16-'1.1 Allgemein'!$I$22+1)),1,MIN(MAX($F14-('2.1 Kraftwerk allgemein'!$F$16-'1.1 Allgemein'!$I$22+1),1),COLUMN(BG14)-('2.1 Kraftwerk allgemein'!$F$16-'1.1 Allgemein'!$I$22+1)))))/$F14,
SUM(OFFSET('2.5 CAPEX'!BU17,0,-MIN($F14-1,COLUMN(BG14)-1),1,MIN($F14,COLUMN(BG14))))/$F14)))))))</f>
        <v>0</v>
      </c>
      <c r="BQ14" s="199">
        <f ca="1">IF('2.1 Kraftwerk allgemein'!$F$15&lt;'1.1 Allgemein'!$I$22,
IF(OR(ISNUMBER($D14)=FALSE,$F14=""),"",
IF(AND('2.5 CAPEX'!$L17&lt;&gt;"x",'2.5 CAPEX'!$M17&lt;&gt;"x"),0,
IF($F14=0,0,
IF(BQ$4&lt;'2.1 Kraftwerk allgemein'!$F$16,0,
IF(BQ$4='2.1 Kraftwerk allgemein'!$F$16,'2.5 CAPEX'!$J17/$F14,
IF(BQ$4&lt;'2.1 Kraftwerk allgemein'!$F$16+$F14,
('2.5 CAPEX'!$J17+SUM(OFFSET('2.5 CAPEX'!BV17,0,-MIN(MAX($F14-1-('2.1 Kraftwerk allgemein'!$F$16-'2.1 Kraftwerk allgemein'!$F$15+1),0),COLUMN(BH14)-1-('2.1 Kraftwerk allgemein'!$F$16-'2.1 Kraftwerk allgemein'!$F$15+1)),1,MIN(MAX($F14-('2.1 Kraftwerk allgemein'!$F$16-'2.1 Kraftwerk allgemein'!$F$15+1),1),COLUMN(BH14)-('2.1 Kraftwerk allgemein'!$F$16-'2.1 Kraftwerk allgemein'!$F$15+1)))))/$F14,
SUM(OFFSET('2.5 CAPEX'!BV17,0,-MIN($F14-1,COLUMN(BH14)-1),1,MIN($F14,COLUMN(BH14))))/$F14)))))),
IF(OR(ISNUMBER($D14)=FALSE,$F14=""),"",
IF(AND('2.5 CAPEX'!$L17&lt;&gt;"x",'2.5 CAPEX'!$M17&lt;&gt;"x"),0,
IF($F14=0,0,
IF(BQ$4&lt;'2.1 Kraftwerk allgemein'!$F$16,0,
IF(BQ$4='2.1 Kraftwerk allgemein'!$F$16,'2.5 CAPEX'!$J17/$F14,
IF(BQ$4&lt;'2.1 Kraftwerk allgemein'!$F$16+$F14,
('2.5 CAPEX'!$J17+SUM(OFFSET('2.5 CAPEX'!BV17,0,-MIN(MAX($F14-1-('2.1 Kraftwerk allgemein'!$F$16-'1.1 Allgemein'!$I$22+1),0),COLUMN(BH14)-1-('2.1 Kraftwerk allgemein'!$F$16-'1.1 Allgemein'!$I$22+1)),1,MIN(MAX($F14-('2.1 Kraftwerk allgemein'!$F$16-'1.1 Allgemein'!$I$22+1),1),COLUMN(BH14)-('2.1 Kraftwerk allgemein'!$F$16-'1.1 Allgemein'!$I$22+1)))))/$F14,
SUM(OFFSET('2.5 CAPEX'!BV17,0,-MIN($F14-1,COLUMN(BH14)-1),1,MIN($F14,COLUMN(BH14))))/$F14)))))))</f>
        <v>0</v>
      </c>
      <c r="BR14" s="199">
        <f ca="1">IF('2.1 Kraftwerk allgemein'!$F$15&lt;'1.1 Allgemein'!$I$22,
IF(OR(ISNUMBER($D14)=FALSE,$F14=""),"",
IF(AND('2.5 CAPEX'!$L17&lt;&gt;"x",'2.5 CAPEX'!$M17&lt;&gt;"x"),0,
IF($F14=0,0,
IF(BR$4&lt;'2.1 Kraftwerk allgemein'!$F$16,0,
IF(BR$4='2.1 Kraftwerk allgemein'!$F$16,'2.5 CAPEX'!$J17/$F14,
IF(BR$4&lt;'2.1 Kraftwerk allgemein'!$F$16+$F14,
('2.5 CAPEX'!$J17+SUM(OFFSET('2.5 CAPEX'!BW17,0,-MIN(MAX($F14-1-('2.1 Kraftwerk allgemein'!$F$16-'2.1 Kraftwerk allgemein'!$F$15+1),0),COLUMN(BI14)-1-('2.1 Kraftwerk allgemein'!$F$16-'2.1 Kraftwerk allgemein'!$F$15+1)),1,MIN(MAX($F14-('2.1 Kraftwerk allgemein'!$F$16-'2.1 Kraftwerk allgemein'!$F$15+1),1),COLUMN(BI14)-('2.1 Kraftwerk allgemein'!$F$16-'2.1 Kraftwerk allgemein'!$F$15+1)))))/$F14,
SUM(OFFSET('2.5 CAPEX'!BW17,0,-MIN($F14-1,COLUMN(BI14)-1),1,MIN($F14,COLUMN(BI14))))/$F14)))))),
IF(OR(ISNUMBER($D14)=FALSE,$F14=""),"",
IF(AND('2.5 CAPEX'!$L17&lt;&gt;"x",'2.5 CAPEX'!$M17&lt;&gt;"x"),0,
IF($F14=0,0,
IF(BR$4&lt;'2.1 Kraftwerk allgemein'!$F$16,0,
IF(BR$4='2.1 Kraftwerk allgemein'!$F$16,'2.5 CAPEX'!$J17/$F14,
IF(BR$4&lt;'2.1 Kraftwerk allgemein'!$F$16+$F14,
('2.5 CAPEX'!$J17+SUM(OFFSET('2.5 CAPEX'!BW17,0,-MIN(MAX($F14-1-('2.1 Kraftwerk allgemein'!$F$16-'1.1 Allgemein'!$I$22+1),0),COLUMN(BI14)-1-('2.1 Kraftwerk allgemein'!$F$16-'1.1 Allgemein'!$I$22+1)),1,MIN(MAX($F14-('2.1 Kraftwerk allgemein'!$F$16-'1.1 Allgemein'!$I$22+1),1),COLUMN(BI14)-('2.1 Kraftwerk allgemein'!$F$16-'1.1 Allgemein'!$I$22+1)))))/$F14,
SUM(OFFSET('2.5 CAPEX'!BW17,0,-MIN($F14-1,COLUMN(BI14)-1),1,MIN($F14,COLUMN(BI14))))/$F14)))))))</f>
        <v>0</v>
      </c>
      <c r="BS14" s="199">
        <f ca="1">IF('2.1 Kraftwerk allgemein'!$F$15&lt;'1.1 Allgemein'!$I$22,
IF(OR(ISNUMBER($D14)=FALSE,$F14=""),"",
IF(AND('2.5 CAPEX'!$L17&lt;&gt;"x",'2.5 CAPEX'!$M17&lt;&gt;"x"),0,
IF($F14=0,0,
IF(BS$4&lt;'2.1 Kraftwerk allgemein'!$F$16,0,
IF(BS$4='2.1 Kraftwerk allgemein'!$F$16,'2.5 CAPEX'!$J17/$F14,
IF(BS$4&lt;'2.1 Kraftwerk allgemein'!$F$16+$F14,
('2.5 CAPEX'!$J17+SUM(OFFSET('2.5 CAPEX'!BX17,0,-MIN(MAX($F14-1-('2.1 Kraftwerk allgemein'!$F$16-'2.1 Kraftwerk allgemein'!$F$15+1),0),COLUMN(BJ14)-1-('2.1 Kraftwerk allgemein'!$F$16-'2.1 Kraftwerk allgemein'!$F$15+1)),1,MIN(MAX($F14-('2.1 Kraftwerk allgemein'!$F$16-'2.1 Kraftwerk allgemein'!$F$15+1),1),COLUMN(BJ14)-('2.1 Kraftwerk allgemein'!$F$16-'2.1 Kraftwerk allgemein'!$F$15+1)))))/$F14,
SUM(OFFSET('2.5 CAPEX'!BX17,0,-MIN($F14-1,COLUMN(BJ14)-1),1,MIN($F14,COLUMN(BJ14))))/$F14)))))),
IF(OR(ISNUMBER($D14)=FALSE,$F14=""),"",
IF(AND('2.5 CAPEX'!$L17&lt;&gt;"x",'2.5 CAPEX'!$M17&lt;&gt;"x"),0,
IF($F14=0,0,
IF(BS$4&lt;'2.1 Kraftwerk allgemein'!$F$16,0,
IF(BS$4='2.1 Kraftwerk allgemein'!$F$16,'2.5 CAPEX'!$J17/$F14,
IF(BS$4&lt;'2.1 Kraftwerk allgemein'!$F$16+$F14,
('2.5 CAPEX'!$J17+SUM(OFFSET('2.5 CAPEX'!BX17,0,-MIN(MAX($F14-1-('2.1 Kraftwerk allgemein'!$F$16-'1.1 Allgemein'!$I$22+1),0),COLUMN(BJ14)-1-('2.1 Kraftwerk allgemein'!$F$16-'1.1 Allgemein'!$I$22+1)),1,MIN(MAX($F14-('2.1 Kraftwerk allgemein'!$F$16-'1.1 Allgemein'!$I$22+1),1),COLUMN(BJ14)-('2.1 Kraftwerk allgemein'!$F$16-'1.1 Allgemein'!$I$22+1)))))/$F14,
SUM(OFFSET('2.5 CAPEX'!BX17,0,-MIN($F14-1,COLUMN(BJ14)-1),1,MIN($F14,COLUMN(BJ14))))/$F14)))))))</f>
        <v>0</v>
      </c>
      <c r="BT14" s="199">
        <f ca="1">IF('2.1 Kraftwerk allgemein'!$F$15&lt;'1.1 Allgemein'!$I$22,
IF(OR(ISNUMBER($D14)=FALSE,$F14=""),"",
IF(AND('2.5 CAPEX'!$L17&lt;&gt;"x",'2.5 CAPEX'!$M17&lt;&gt;"x"),0,
IF($F14=0,0,
IF(BT$4&lt;'2.1 Kraftwerk allgemein'!$F$16,0,
IF(BT$4='2.1 Kraftwerk allgemein'!$F$16,'2.5 CAPEX'!$J17/$F14,
IF(BT$4&lt;'2.1 Kraftwerk allgemein'!$F$16+$F14,
('2.5 CAPEX'!$J17+SUM(OFFSET('2.5 CAPEX'!BY17,0,-MIN(MAX($F14-1-('2.1 Kraftwerk allgemein'!$F$16-'2.1 Kraftwerk allgemein'!$F$15+1),0),COLUMN(BK14)-1-('2.1 Kraftwerk allgemein'!$F$16-'2.1 Kraftwerk allgemein'!$F$15+1)),1,MIN(MAX($F14-('2.1 Kraftwerk allgemein'!$F$16-'2.1 Kraftwerk allgemein'!$F$15+1),1),COLUMN(BK14)-('2.1 Kraftwerk allgemein'!$F$16-'2.1 Kraftwerk allgemein'!$F$15+1)))))/$F14,
SUM(OFFSET('2.5 CAPEX'!BY17,0,-MIN($F14-1,COLUMN(BK14)-1),1,MIN($F14,COLUMN(BK14))))/$F14)))))),
IF(OR(ISNUMBER($D14)=FALSE,$F14=""),"",
IF(AND('2.5 CAPEX'!$L17&lt;&gt;"x",'2.5 CAPEX'!$M17&lt;&gt;"x"),0,
IF($F14=0,0,
IF(BT$4&lt;'2.1 Kraftwerk allgemein'!$F$16,0,
IF(BT$4='2.1 Kraftwerk allgemein'!$F$16,'2.5 CAPEX'!$J17/$F14,
IF(BT$4&lt;'2.1 Kraftwerk allgemein'!$F$16+$F14,
('2.5 CAPEX'!$J17+SUM(OFFSET('2.5 CAPEX'!BY17,0,-MIN(MAX($F14-1-('2.1 Kraftwerk allgemein'!$F$16-'1.1 Allgemein'!$I$22+1),0),COLUMN(BK14)-1-('2.1 Kraftwerk allgemein'!$F$16-'1.1 Allgemein'!$I$22+1)),1,MIN(MAX($F14-('2.1 Kraftwerk allgemein'!$F$16-'1.1 Allgemein'!$I$22+1),1),COLUMN(BK14)-('2.1 Kraftwerk allgemein'!$F$16-'1.1 Allgemein'!$I$22+1)))))/$F14,
SUM(OFFSET('2.5 CAPEX'!BY17,0,-MIN($F14-1,COLUMN(BK14)-1),1,MIN($F14,COLUMN(BK14))))/$F14)))))))</f>
        <v>0</v>
      </c>
      <c r="BU14" s="199">
        <f ca="1">IF('2.1 Kraftwerk allgemein'!$F$15&lt;'1.1 Allgemein'!$I$22,
IF(OR(ISNUMBER($D14)=FALSE,$F14=""),"",
IF(AND('2.5 CAPEX'!$L17&lt;&gt;"x",'2.5 CAPEX'!$M17&lt;&gt;"x"),0,
IF($F14=0,0,
IF(BU$4&lt;'2.1 Kraftwerk allgemein'!$F$16,0,
IF(BU$4='2.1 Kraftwerk allgemein'!$F$16,'2.5 CAPEX'!$J17/$F14,
IF(BU$4&lt;'2.1 Kraftwerk allgemein'!$F$16+$F14,
('2.5 CAPEX'!$J17+SUM(OFFSET('2.5 CAPEX'!BZ17,0,-MIN(MAX($F14-1-('2.1 Kraftwerk allgemein'!$F$16-'2.1 Kraftwerk allgemein'!$F$15+1),0),COLUMN(BL14)-1-('2.1 Kraftwerk allgemein'!$F$16-'2.1 Kraftwerk allgemein'!$F$15+1)),1,MIN(MAX($F14-('2.1 Kraftwerk allgemein'!$F$16-'2.1 Kraftwerk allgemein'!$F$15+1),1),COLUMN(BL14)-('2.1 Kraftwerk allgemein'!$F$16-'2.1 Kraftwerk allgemein'!$F$15+1)))))/$F14,
SUM(OFFSET('2.5 CAPEX'!BZ17,0,-MIN($F14-1,COLUMN(BL14)-1),1,MIN($F14,COLUMN(BL14))))/$F14)))))),
IF(OR(ISNUMBER($D14)=FALSE,$F14=""),"",
IF(AND('2.5 CAPEX'!$L17&lt;&gt;"x",'2.5 CAPEX'!$M17&lt;&gt;"x"),0,
IF($F14=0,0,
IF(BU$4&lt;'2.1 Kraftwerk allgemein'!$F$16,0,
IF(BU$4='2.1 Kraftwerk allgemein'!$F$16,'2.5 CAPEX'!$J17/$F14,
IF(BU$4&lt;'2.1 Kraftwerk allgemein'!$F$16+$F14,
('2.5 CAPEX'!$J17+SUM(OFFSET('2.5 CAPEX'!BZ17,0,-MIN(MAX($F14-1-('2.1 Kraftwerk allgemein'!$F$16-'1.1 Allgemein'!$I$22+1),0),COLUMN(BL14)-1-('2.1 Kraftwerk allgemein'!$F$16-'1.1 Allgemein'!$I$22+1)),1,MIN(MAX($F14-('2.1 Kraftwerk allgemein'!$F$16-'1.1 Allgemein'!$I$22+1),1),COLUMN(BL14)-('2.1 Kraftwerk allgemein'!$F$16-'1.1 Allgemein'!$I$22+1)))))/$F14,
SUM(OFFSET('2.5 CAPEX'!BZ17,0,-MIN($F14-1,COLUMN(BL14)-1),1,MIN($F14,COLUMN(BL14))))/$F14)))))))</f>
        <v>0</v>
      </c>
      <c r="BV14" s="199">
        <f ca="1">IF('2.1 Kraftwerk allgemein'!$F$15&lt;'1.1 Allgemein'!$I$22,
IF(OR(ISNUMBER($D14)=FALSE,$F14=""),"",
IF(AND('2.5 CAPEX'!$L17&lt;&gt;"x",'2.5 CAPEX'!$M17&lt;&gt;"x"),0,
IF($F14=0,0,
IF(BV$4&lt;'2.1 Kraftwerk allgemein'!$F$16,0,
IF(BV$4='2.1 Kraftwerk allgemein'!$F$16,'2.5 CAPEX'!$J17/$F14,
IF(BV$4&lt;'2.1 Kraftwerk allgemein'!$F$16+$F14,
('2.5 CAPEX'!$J17+SUM(OFFSET('2.5 CAPEX'!CA17,0,-MIN(MAX($F14-1-('2.1 Kraftwerk allgemein'!$F$16-'2.1 Kraftwerk allgemein'!$F$15+1),0),COLUMN(BM14)-1-('2.1 Kraftwerk allgemein'!$F$16-'2.1 Kraftwerk allgemein'!$F$15+1)),1,MIN(MAX($F14-('2.1 Kraftwerk allgemein'!$F$16-'2.1 Kraftwerk allgemein'!$F$15+1),1),COLUMN(BM14)-('2.1 Kraftwerk allgemein'!$F$16-'2.1 Kraftwerk allgemein'!$F$15+1)))))/$F14,
SUM(OFFSET('2.5 CAPEX'!CA17,0,-MIN($F14-1,COLUMN(BM14)-1),1,MIN($F14,COLUMN(BM14))))/$F14)))))),
IF(OR(ISNUMBER($D14)=FALSE,$F14=""),"",
IF(AND('2.5 CAPEX'!$L17&lt;&gt;"x",'2.5 CAPEX'!$M17&lt;&gt;"x"),0,
IF($F14=0,0,
IF(BV$4&lt;'2.1 Kraftwerk allgemein'!$F$16,0,
IF(BV$4='2.1 Kraftwerk allgemein'!$F$16,'2.5 CAPEX'!$J17/$F14,
IF(BV$4&lt;'2.1 Kraftwerk allgemein'!$F$16+$F14,
('2.5 CAPEX'!$J17+SUM(OFFSET('2.5 CAPEX'!CA17,0,-MIN(MAX($F14-1-('2.1 Kraftwerk allgemein'!$F$16-'1.1 Allgemein'!$I$22+1),0),COLUMN(BM14)-1-('2.1 Kraftwerk allgemein'!$F$16-'1.1 Allgemein'!$I$22+1)),1,MIN(MAX($F14-('2.1 Kraftwerk allgemein'!$F$16-'1.1 Allgemein'!$I$22+1),1),COLUMN(BM14)-('2.1 Kraftwerk allgemein'!$F$16-'1.1 Allgemein'!$I$22+1)))))/$F14,
SUM(OFFSET('2.5 CAPEX'!CA17,0,-MIN($F14-1,COLUMN(BM14)-1),1,MIN($F14,COLUMN(BM14))))/$F14)))))))</f>
        <v>0</v>
      </c>
      <c r="BW14" s="199">
        <f ca="1">IF('2.1 Kraftwerk allgemein'!$F$15&lt;'1.1 Allgemein'!$I$22,
IF(OR(ISNUMBER($D14)=FALSE,$F14=""),"",
IF(AND('2.5 CAPEX'!$L17&lt;&gt;"x",'2.5 CAPEX'!$M17&lt;&gt;"x"),0,
IF($F14=0,0,
IF(BW$4&lt;'2.1 Kraftwerk allgemein'!$F$16,0,
IF(BW$4='2.1 Kraftwerk allgemein'!$F$16,'2.5 CAPEX'!$J17/$F14,
IF(BW$4&lt;'2.1 Kraftwerk allgemein'!$F$16+$F14,
('2.5 CAPEX'!$J17+SUM(OFFSET('2.5 CAPEX'!CB17,0,-MIN(MAX($F14-1-('2.1 Kraftwerk allgemein'!$F$16-'2.1 Kraftwerk allgemein'!$F$15+1),0),COLUMN(BN14)-1-('2.1 Kraftwerk allgemein'!$F$16-'2.1 Kraftwerk allgemein'!$F$15+1)),1,MIN(MAX($F14-('2.1 Kraftwerk allgemein'!$F$16-'2.1 Kraftwerk allgemein'!$F$15+1),1),COLUMN(BN14)-('2.1 Kraftwerk allgemein'!$F$16-'2.1 Kraftwerk allgemein'!$F$15+1)))))/$F14,
SUM(OFFSET('2.5 CAPEX'!CB17,0,-MIN($F14-1,COLUMN(BN14)-1),1,MIN($F14,COLUMN(BN14))))/$F14)))))),
IF(OR(ISNUMBER($D14)=FALSE,$F14=""),"",
IF(AND('2.5 CAPEX'!$L17&lt;&gt;"x",'2.5 CAPEX'!$M17&lt;&gt;"x"),0,
IF($F14=0,0,
IF(BW$4&lt;'2.1 Kraftwerk allgemein'!$F$16,0,
IF(BW$4='2.1 Kraftwerk allgemein'!$F$16,'2.5 CAPEX'!$J17/$F14,
IF(BW$4&lt;'2.1 Kraftwerk allgemein'!$F$16+$F14,
('2.5 CAPEX'!$J17+SUM(OFFSET('2.5 CAPEX'!CB17,0,-MIN(MAX($F14-1-('2.1 Kraftwerk allgemein'!$F$16-'1.1 Allgemein'!$I$22+1),0),COLUMN(BN14)-1-('2.1 Kraftwerk allgemein'!$F$16-'1.1 Allgemein'!$I$22+1)),1,MIN(MAX($F14-('2.1 Kraftwerk allgemein'!$F$16-'1.1 Allgemein'!$I$22+1),1),COLUMN(BN14)-('2.1 Kraftwerk allgemein'!$F$16-'1.1 Allgemein'!$I$22+1)))))/$F14,
SUM(OFFSET('2.5 CAPEX'!CB17,0,-MIN($F14-1,COLUMN(BN14)-1),1,MIN($F14,COLUMN(BN14))))/$F14)))))))</f>
        <v>0</v>
      </c>
      <c r="BX14" s="199">
        <f ca="1">IF('2.1 Kraftwerk allgemein'!$F$15&lt;'1.1 Allgemein'!$I$22,
IF(OR(ISNUMBER($D14)=FALSE,$F14=""),"",
IF(AND('2.5 CAPEX'!$L17&lt;&gt;"x",'2.5 CAPEX'!$M17&lt;&gt;"x"),0,
IF($F14=0,0,
IF(BX$4&lt;'2.1 Kraftwerk allgemein'!$F$16,0,
IF(BX$4='2.1 Kraftwerk allgemein'!$F$16,'2.5 CAPEX'!$J17/$F14,
IF(BX$4&lt;'2.1 Kraftwerk allgemein'!$F$16+$F14,
('2.5 CAPEX'!$J17+SUM(OFFSET('2.5 CAPEX'!CC17,0,-MIN(MAX($F14-1-('2.1 Kraftwerk allgemein'!$F$16-'2.1 Kraftwerk allgemein'!$F$15+1),0),COLUMN(BO14)-1-('2.1 Kraftwerk allgemein'!$F$16-'2.1 Kraftwerk allgemein'!$F$15+1)),1,MIN(MAX($F14-('2.1 Kraftwerk allgemein'!$F$16-'2.1 Kraftwerk allgemein'!$F$15+1),1),COLUMN(BO14)-('2.1 Kraftwerk allgemein'!$F$16-'2.1 Kraftwerk allgemein'!$F$15+1)))))/$F14,
SUM(OFFSET('2.5 CAPEX'!CC17,0,-MIN($F14-1,COLUMN(BO14)-1),1,MIN($F14,COLUMN(BO14))))/$F14)))))),
IF(OR(ISNUMBER($D14)=FALSE,$F14=""),"",
IF(AND('2.5 CAPEX'!$L17&lt;&gt;"x",'2.5 CAPEX'!$M17&lt;&gt;"x"),0,
IF($F14=0,0,
IF(BX$4&lt;'2.1 Kraftwerk allgemein'!$F$16,0,
IF(BX$4='2.1 Kraftwerk allgemein'!$F$16,'2.5 CAPEX'!$J17/$F14,
IF(BX$4&lt;'2.1 Kraftwerk allgemein'!$F$16+$F14,
('2.5 CAPEX'!$J17+SUM(OFFSET('2.5 CAPEX'!CC17,0,-MIN(MAX($F14-1-('2.1 Kraftwerk allgemein'!$F$16-'1.1 Allgemein'!$I$22+1),0),COLUMN(BO14)-1-('2.1 Kraftwerk allgemein'!$F$16-'1.1 Allgemein'!$I$22+1)),1,MIN(MAX($F14-('2.1 Kraftwerk allgemein'!$F$16-'1.1 Allgemein'!$I$22+1),1),COLUMN(BO14)-('2.1 Kraftwerk allgemein'!$F$16-'1.1 Allgemein'!$I$22+1)))))/$F14,
SUM(OFFSET('2.5 CAPEX'!CC17,0,-MIN($F14-1,COLUMN(BO14)-1),1,MIN($F14,COLUMN(BO14))))/$F14)))))))</f>
        <v>0</v>
      </c>
      <c r="BY14" s="199">
        <f ca="1">IF('2.1 Kraftwerk allgemein'!$F$15&lt;'1.1 Allgemein'!$I$22,
IF(OR(ISNUMBER($D14)=FALSE,$F14=""),"",
IF(AND('2.5 CAPEX'!$L17&lt;&gt;"x",'2.5 CAPEX'!$M17&lt;&gt;"x"),0,
IF($F14=0,0,
IF(BY$4&lt;'2.1 Kraftwerk allgemein'!$F$16,0,
IF(BY$4='2.1 Kraftwerk allgemein'!$F$16,'2.5 CAPEX'!$J17/$F14,
IF(BY$4&lt;'2.1 Kraftwerk allgemein'!$F$16+$F14,
('2.5 CAPEX'!$J17+SUM(OFFSET('2.5 CAPEX'!CD17,0,-MIN(MAX($F14-1-('2.1 Kraftwerk allgemein'!$F$16-'2.1 Kraftwerk allgemein'!$F$15+1),0),COLUMN(BP14)-1-('2.1 Kraftwerk allgemein'!$F$16-'2.1 Kraftwerk allgemein'!$F$15+1)),1,MIN(MAX($F14-('2.1 Kraftwerk allgemein'!$F$16-'2.1 Kraftwerk allgemein'!$F$15+1),1),COLUMN(BP14)-('2.1 Kraftwerk allgemein'!$F$16-'2.1 Kraftwerk allgemein'!$F$15+1)))))/$F14,
SUM(OFFSET('2.5 CAPEX'!CD17,0,-MIN($F14-1,COLUMN(BP14)-1),1,MIN($F14,COLUMN(BP14))))/$F14)))))),
IF(OR(ISNUMBER($D14)=FALSE,$F14=""),"",
IF(AND('2.5 CAPEX'!$L17&lt;&gt;"x",'2.5 CAPEX'!$M17&lt;&gt;"x"),0,
IF($F14=0,0,
IF(BY$4&lt;'2.1 Kraftwerk allgemein'!$F$16,0,
IF(BY$4='2.1 Kraftwerk allgemein'!$F$16,'2.5 CAPEX'!$J17/$F14,
IF(BY$4&lt;'2.1 Kraftwerk allgemein'!$F$16+$F14,
('2.5 CAPEX'!$J17+SUM(OFFSET('2.5 CAPEX'!CD17,0,-MIN(MAX($F14-1-('2.1 Kraftwerk allgemein'!$F$16-'1.1 Allgemein'!$I$22+1),0),COLUMN(BP14)-1-('2.1 Kraftwerk allgemein'!$F$16-'1.1 Allgemein'!$I$22+1)),1,MIN(MAX($F14-('2.1 Kraftwerk allgemein'!$F$16-'1.1 Allgemein'!$I$22+1),1),COLUMN(BP14)-('2.1 Kraftwerk allgemein'!$F$16-'1.1 Allgemein'!$I$22+1)))))/$F14,
SUM(OFFSET('2.5 CAPEX'!CD17,0,-MIN($F14-1,COLUMN(BP14)-1),1,MIN($F14,COLUMN(BP14))))/$F14)))))))</f>
        <v>0</v>
      </c>
      <c r="BZ14" s="199">
        <f ca="1">IF('2.1 Kraftwerk allgemein'!$F$15&lt;'1.1 Allgemein'!$I$22,
IF(OR(ISNUMBER($D14)=FALSE,$F14=""),"",
IF(AND('2.5 CAPEX'!$L17&lt;&gt;"x",'2.5 CAPEX'!$M17&lt;&gt;"x"),0,
IF($F14=0,0,
IF(BZ$4&lt;'2.1 Kraftwerk allgemein'!$F$16,0,
IF(BZ$4='2.1 Kraftwerk allgemein'!$F$16,'2.5 CAPEX'!$J17/$F14,
IF(BZ$4&lt;'2.1 Kraftwerk allgemein'!$F$16+$F14,
('2.5 CAPEX'!$J17+SUM(OFFSET('2.5 CAPEX'!CE17,0,-MIN(MAX($F14-1-('2.1 Kraftwerk allgemein'!$F$16-'2.1 Kraftwerk allgemein'!$F$15+1),0),COLUMN(BQ14)-1-('2.1 Kraftwerk allgemein'!$F$16-'2.1 Kraftwerk allgemein'!$F$15+1)),1,MIN(MAX($F14-('2.1 Kraftwerk allgemein'!$F$16-'2.1 Kraftwerk allgemein'!$F$15+1),1),COLUMN(BQ14)-('2.1 Kraftwerk allgemein'!$F$16-'2.1 Kraftwerk allgemein'!$F$15+1)))))/$F14,
SUM(OFFSET('2.5 CAPEX'!CE17,0,-MIN($F14-1,COLUMN(BQ14)-1),1,MIN($F14,COLUMN(BQ14))))/$F14)))))),
IF(OR(ISNUMBER($D14)=FALSE,$F14=""),"",
IF(AND('2.5 CAPEX'!$L17&lt;&gt;"x",'2.5 CAPEX'!$M17&lt;&gt;"x"),0,
IF($F14=0,0,
IF(BZ$4&lt;'2.1 Kraftwerk allgemein'!$F$16,0,
IF(BZ$4='2.1 Kraftwerk allgemein'!$F$16,'2.5 CAPEX'!$J17/$F14,
IF(BZ$4&lt;'2.1 Kraftwerk allgemein'!$F$16+$F14,
('2.5 CAPEX'!$J17+SUM(OFFSET('2.5 CAPEX'!CE17,0,-MIN(MAX($F14-1-('2.1 Kraftwerk allgemein'!$F$16-'1.1 Allgemein'!$I$22+1),0),COLUMN(BQ14)-1-('2.1 Kraftwerk allgemein'!$F$16-'1.1 Allgemein'!$I$22+1)),1,MIN(MAX($F14-('2.1 Kraftwerk allgemein'!$F$16-'1.1 Allgemein'!$I$22+1),1),COLUMN(BQ14)-('2.1 Kraftwerk allgemein'!$F$16-'1.1 Allgemein'!$I$22+1)))))/$F14,
SUM(OFFSET('2.5 CAPEX'!CE17,0,-MIN($F14-1,COLUMN(BQ14)-1),1,MIN($F14,COLUMN(BQ14))))/$F14)))))))</f>
        <v>0</v>
      </c>
      <c r="CA14" s="199">
        <f ca="1">IF('2.1 Kraftwerk allgemein'!$F$15&lt;'1.1 Allgemein'!$I$22,
IF(OR(ISNUMBER($D14)=FALSE,$F14=""),"",
IF(AND('2.5 CAPEX'!$L17&lt;&gt;"x",'2.5 CAPEX'!$M17&lt;&gt;"x"),0,
IF($F14=0,0,
IF(CA$4&lt;'2.1 Kraftwerk allgemein'!$F$16,0,
IF(CA$4='2.1 Kraftwerk allgemein'!$F$16,'2.5 CAPEX'!$J17/$F14,
IF(CA$4&lt;'2.1 Kraftwerk allgemein'!$F$16+$F14,
('2.5 CAPEX'!$J17+SUM(OFFSET('2.5 CAPEX'!CF17,0,-MIN(MAX($F14-1-('2.1 Kraftwerk allgemein'!$F$16-'2.1 Kraftwerk allgemein'!$F$15+1),0),COLUMN(BR14)-1-('2.1 Kraftwerk allgemein'!$F$16-'2.1 Kraftwerk allgemein'!$F$15+1)),1,MIN(MAX($F14-('2.1 Kraftwerk allgemein'!$F$16-'2.1 Kraftwerk allgemein'!$F$15+1),1),COLUMN(BR14)-('2.1 Kraftwerk allgemein'!$F$16-'2.1 Kraftwerk allgemein'!$F$15+1)))))/$F14,
SUM(OFFSET('2.5 CAPEX'!CF17,0,-MIN($F14-1,COLUMN(BR14)-1),1,MIN($F14,COLUMN(BR14))))/$F14)))))),
IF(OR(ISNUMBER($D14)=FALSE,$F14=""),"",
IF(AND('2.5 CAPEX'!$L17&lt;&gt;"x",'2.5 CAPEX'!$M17&lt;&gt;"x"),0,
IF($F14=0,0,
IF(CA$4&lt;'2.1 Kraftwerk allgemein'!$F$16,0,
IF(CA$4='2.1 Kraftwerk allgemein'!$F$16,'2.5 CAPEX'!$J17/$F14,
IF(CA$4&lt;'2.1 Kraftwerk allgemein'!$F$16+$F14,
('2.5 CAPEX'!$J17+SUM(OFFSET('2.5 CAPEX'!CF17,0,-MIN(MAX($F14-1-('2.1 Kraftwerk allgemein'!$F$16-'1.1 Allgemein'!$I$22+1),0),COLUMN(BR14)-1-('2.1 Kraftwerk allgemein'!$F$16-'1.1 Allgemein'!$I$22+1)),1,MIN(MAX($F14-('2.1 Kraftwerk allgemein'!$F$16-'1.1 Allgemein'!$I$22+1),1),COLUMN(BR14)-('2.1 Kraftwerk allgemein'!$F$16-'1.1 Allgemein'!$I$22+1)))))/$F14,
SUM(OFFSET('2.5 CAPEX'!CF17,0,-MIN($F14-1,COLUMN(BR14)-1),1,MIN($F14,COLUMN(BR14))))/$F14)))))))</f>
        <v>0</v>
      </c>
      <c r="CB14" s="199">
        <f ca="1">IF('2.1 Kraftwerk allgemein'!$F$15&lt;'1.1 Allgemein'!$I$22,
IF(OR(ISNUMBER($D14)=FALSE,$F14=""),"",
IF(AND('2.5 CAPEX'!$L17&lt;&gt;"x",'2.5 CAPEX'!$M17&lt;&gt;"x"),0,
IF($F14=0,0,
IF(CB$4&lt;'2.1 Kraftwerk allgemein'!$F$16,0,
IF(CB$4='2.1 Kraftwerk allgemein'!$F$16,'2.5 CAPEX'!$J17/$F14,
IF(CB$4&lt;'2.1 Kraftwerk allgemein'!$F$16+$F14,
('2.5 CAPEX'!$J17+SUM(OFFSET('2.5 CAPEX'!CG17,0,-MIN(MAX($F14-1-('2.1 Kraftwerk allgemein'!$F$16-'2.1 Kraftwerk allgemein'!$F$15+1),0),COLUMN(BS14)-1-('2.1 Kraftwerk allgemein'!$F$16-'2.1 Kraftwerk allgemein'!$F$15+1)),1,MIN(MAX($F14-('2.1 Kraftwerk allgemein'!$F$16-'2.1 Kraftwerk allgemein'!$F$15+1),1),COLUMN(BS14)-('2.1 Kraftwerk allgemein'!$F$16-'2.1 Kraftwerk allgemein'!$F$15+1)))))/$F14,
SUM(OFFSET('2.5 CAPEX'!CG17,0,-MIN($F14-1,COLUMN(BS14)-1),1,MIN($F14,COLUMN(BS14))))/$F14)))))),
IF(OR(ISNUMBER($D14)=FALSE,$F14=""),"",
IF(AND('2.5 CAPEX'!$L17&lt;&gt;"x",'2.5 CAPEX'!$M17&lt;&gt;"x"),0,
IF($F14=0,0,
IF(CB$4&lt;'2.1 Kraftwerk allgemein'!$F$16,0,
IF(CB$4='2.1 Kraftwerk allgemein'!$F$16,'2.5 CAPEX'!$J17/$F14,
IF(CB$4&lt;'2.1 Kraftwerk allgemein'!$F$16+$F14,
('2.5 CAPEX'!$J17+SUM(OFFSET('2.5 CAPEX'!CG17,0,-MIN(MAX($F14-1-('2.1 Kraftwerk allgemein'!$F$16-'1.1 Allgemein'!$I$22+1),0),COLUMN(BS14)-1-('2.1 Kraftwerk allgemein'!$F$16-'1.1 Allgemein'!$I$22+1)),1,MIN(MAX($F14-('2.1 Kraftwerk allgemein'!$F$16-'1.1 Allgemein'!$I$22+1),1),COLUMN(BS14)-('2.1 Kraftwerk allgemein'!$F$16-'1.1 Allgemein'!$I$22+1)))))/$F14,
SUM(OFFSET('2.5 CAPEX'!CG17,0,-MIN($F14-1,COLUMN(BS14)-1),1,MIN($F14,COLUMN(BS14))))/$F14)))))))</f>
        <v>0</v>
      </c>
      <c r="CC14" s="199">
        <f ca="1">IF('2.1 Kraftwerk allgemein'!$F$15&lt;'1.1 Allgemein'!$I$22,
IF(OR(ISNUMBER($D14)=FALSE,$F14=""),"",
IF(AND('2.5 CAPEX'!$L17&lt;&gt;"x",'2.5 CAPEX'!$M17&lt;&gt;"x"),0,
IF($F14=0,0,
IF(CC$4&lt;'2.1 Kraftwerk allgemein'!$F$16,0,
IF(CC$4='2.1 Kraftwerk allgemein'!$F$16,'2.5 CAPEX'!$J17/$F14,
IF(CC$4&lt;'2.1 Kraftwerk allgemein'!$F$16+$F14,
('2.5 CAPEX'!$J17+SUM(OFFSET('2.5 CAPEX'!CH17,0,-MIN(MAX($F14-1-('2.1 Kraftwerk allgemein'!$F$16-'2.1 Kraftwerk allgemein'!$F$15+1),0),COLUMN(BT14)-1-('2.1 Kraftwerk allgemein'!$F$16-'2.1 Kraftwerk allgemein'!$F$15+1)),1,MIN(MAX($F14-('2.1 Kraftwerk allgemein'!$F$16-'2.1 Kraftwerk allgemein'!$F$15+1),1),COLUMN(BT14)-('2.1 Kraftwerk allgemein'!$F$16-'2.1 Kraftwerk allgemein'!$F$15+1)))))/$F14,
SUM(OFFSET('2.5 CAPEX'!CH17,0,-MIN($F14-1,COLUMN(BT14)-1),1,MIN($F14,COLUMN(BT14))))/$F14)))))),
IF(OR(ISNUMBER($D14)=FALSE,$F14=""),"",
IF(AND('2.5 CAPEX'!$L17&lt;&gt;"x",'2.5 CAPEX'!$M17&lt;&gt;"x"),0,
IF($F14=0,0,
IF(CC$4&lt;'2.1 Kraftwerk allgemein'!$F$16,0,
IF(CC$4='2.1 Kraftwerk allgemein'!$F$16,'2.5 CAPEX'!$J17/$F14,
IF(CC$4&lt;'2.1 Kraftwerk allgemein'!$F$16+$F14,
('2.5 CAPEX'!$J17+SUM(OFFSET('2.5 CAPEX'!CH17,0,-MIN(MAX($F14-1-('2.1 Kraftwerk allgemein'!$F$16-'1.1 Allgemein'!$I$22+1),0),COLUMN(BT14)-1-('2.1 Kraftwerk allgemein'!$F$16-'1.1 Allgemein'!$I$22+1)),1,MIN(MAX($F14-('2.1 Kraftwerk allgemein'!$F$16-'1.1 Allgemein'!$I$22+1),1),COLUMN(BT14)-('2.1 Kraftwerk allgemein'!$F$16-'1.1 Allgemein'!$I$22+1)))))/$F14,
SUM(OFFSET('2.5 CAPEX'!CH17,0,-MIN($F14-1,COLUMN(BT14)-1),1,MIN($F14,COLUMN(BT14))))/$F14)))))))</f>
        <v>0</v>
      </c>
      <c r="CD14" s="199">
        <f ca="1">IF('2.1 Kraftwerk allgemein'!$F$15&lt;'1.1 Allgemein'!$I$22,
IF(OR(ISNUMBER($D14)=FALSE,$F14=""),"",
IF(AND('2.5 CAPEX'!$L17&lt;&gt;"x",'2.5 CAPEX'!$M17&lt;&gt;"x"),0,
IF($F14=0,0,
IF(CD$4&lt;'2.1 Kraftwerk allgemein'!$F$16,0,
IF(CD$4='2.1 Kraftwerk allgemein'!$F$16,'2.5 CAPEX'!$J17/$F14,
IF(CD$4&lt;'2.1 Kraftwerk allgemein'!$F$16+$F14,
('2.5 CAPEX'!$J17+SUM(OFFSET('2.5 CAPEX'!CI17,0,-MIN(MAX($F14-1-('2.1 Kraftwerk allgemein'!$F$16-'2.1 Kraftwerk allgemein'!$F$15+1),0),COLUMN(BU14)-1-('2.1 Kraftwerk allgemein'!$F$16-'2.1 Kraftwerk allgemein'!$F$15+1)),1,MIN(MAX($F14-('2.1 Kraftwerk allgemein'!$F$16-'2.1 Kraftwerk allgemein'!$F$15+1),1),COLUMN(BU14)-('2.1 Kraftwerk allgemein'!$F$16-'2.1 Kraftwerk allgemein'!$F$15+1)))))/$F14,
SUM(OFFSET('2.5 CAPEX'!CI17,0,-MIN($F14-1,COLUMN(BU14)-1),1,MIN($F14,COLUMN(BU14))))/$F14)))))),
IF(OR(ISNUMBER($D14)=FALSE,$F14=""),"",
IF(AND('2.5 CAPEX'!$L17&lt;&gt;"x",'2.5 CAPEX'!$M17&lt;&gt;"x"),0,
IF($F14=0,0,
IF(CD$4&lt;'2.1 Kraftwerk allgemein'!$F$16,0,
IF(CD$4='2.1 Kraftwerk allgemein'!$F$16,'2.5 CAPEX'!$J17/$F14,
IF(CD$4&lt;'2.1 Kraftwerk allgemein'!$F$16+$F14,
('2.5 CAPEX'!$J17+SUM(OFFSET('2.5 CAPEX'!CI17,0,-MIN(MAX($F14-1-('2.1 Kraftwerk allgemein'!$F$16-'1.1 Allgemein'!$I$22+1),0),COLUMN(BU14)-1-('2.1 Kraftwerk allgemein'!$F$16-'1.1 Allgemein'!$I$22+1)),1,MIN(MAX($F14-('2.1 Kraftwerk allgemein'!$F$16-'1.1 Allgemein'!$I$22+1),1),COLUMN(BU14)-('2.1 Kraftwerk allgemein'!$F$16-'1.1 Allgemein'!$I$22+1)))))/$F14,
SUM(OFFSET('2.5 CAPEX'!CI17,0,-MIN($F14-1,COLUMN(BU14)-1),1,MIN($F14,COLUMN(BU14))))/$F14)))))))</f>
        <v>0</v>
      </c>
      <c r="CE14" s="199">
        <f ca="1">IF('2.1 Kraftwerk allgemein'!$F$15&lt;'1.1 Allgemein'!$I$22,
IF(OR(ISNUMBER($D14)=FALSE,$F14=""),"",
IF(AND('2.5 CAPEX'!$L17&lt;&gt;"x",'2.5 CAPEX'!$M17&lt;&gt;"x"),0,
IF($F14=0,0,
IF(CE$4&lt;'2.1 Kraftwerk allgemein'!$F$16,0,
IF(CE$4='2.1 Kraftwerk allgemein'!$F$16,'2.5 CAPEX'!$J17/$F14,
IF(CE$4&lt;'2.1 Kraftwerk allgemein'!$F$16+$F14,
('2.5 CAPEX'!$J17+SUM(OFFSET('2.5 CAPEX'!CJ17,0,-MIN(MAX($F14-1-('2.1 Kraftwerk allgemein'!$F$16-'2.1 Kraftwerk allgemein'!$F$15+1),0),COLUMN(BV14)-1-('2.1 Kraftwerk allgemein'!$F$16-'2.1 Kraftwerk allgemein'!$F$15+1)),1,MIN(MAX($F14-('2.1 Kraftwerk allgemein'!$F$16-'2.1 Kraftwerk allgemein'!$F$15+1),1),COLUMN(BV14)-('2.1 Kraftwerk allgemein'!$F$16-'2.1 Kraftwerk allgemein'!$F$15+1)))))/$F14,
SUM(OFFSET('2.5 CAPEX'!CJ17,0,-MIN($F14-1,COLUMN(BV14)-1),1,MIN($F14,COLUMN(BV14))))/$F14)))))),
IF(OR(ISNUMBER($D14)=FALSE,$F14=""),"",
IF(AND('2.5 CAPEX'!$L17&lt;&gt;"x",'2.5 CAPEX'!$M17&lt;&gt;"x"),0,
IF($F14=0,0,
IF(CE$4&lt;'2.1 Kraftwerk allgemein'!$F$16,0,
IF(CE$4='2.1 Kraftwerk allgemein'!$F$16,'2.5 CAPEX'!$J17/$F14,
IF(CE$4&lt;'2.1 Kraftwerk allgemein'!$F$16+$F14,
('2.5 CAPEX'!$J17+SUM(OFFSET('2.5 CAPEX'!CJ17,0,-MIN(MAX($F14-1-('2.1 Kraftwerk allgemein'!$F$16-'1.1 Allgemein'!$I$22+1),0),COLUMN(BV14)-1-('2.1 Kraftwerk allgemein'!$F$16-'1.1 Allgemein'!$I$22+1)),1,MIN(MAX($F14-('2.1 Kraftwerk allgemein'!$F$16-'1.1 Allgemein'!$I$22+1),1),COLUMN(BV14)-('2.1 Kraftwerk allgemein'!$F$16-'1.1 Allgemein'!$I$22+1)))))/$F14,
SUM(OFFSET('2.5 CAPEX'!CJ17,0,-MIN($F14-1,COLUMN(BV14)-1),1,MIN($F14,COLUMN(BV14))))/$F14)))))))</f>
        <v>0</v>
      </c>
      <c r="CF14" s="199">
        <f ca="1">IF('2.1 Kraftwerk allgemein'!$F$15&lt;'1.1 Allgemein'!$I$22,
IF(OR(ISNUMBER($D14)=FALSE,$F14=""),"",
IF(AND('2.5 CAPEX'!$L17&lt;&gt;"x",'2.5 CAPEX'!$M17&lt;&gt;"x"),0,
IF($F14=0,0,
IF(CF$4&lt;'2.1 Kraftwerk allgemein'!$F$16,0,
IF(CF$4='2.1 Kraftwerk allgemein'!$F$16,'2.5 CAPEX'!$J17/$F14,
IF(CF$4&lt;'2.1 Kraftwerk allgemein'!$F$16+$F14,
('2.5 CAPEX'!$J17+SUM(OFFSET('2.5 CAPEX'!CK17,0,-MIN(MAX($F14-1-('2.1 Kraftwerk allgemein'!$F$16-'2.1 Kraftwerk allgemein'!$F$15+1),0),COLUMN(BW14)-1-('2.1 Kraftwerk allgemein'!$F$16-'2.1 Kraftwerk allgemein'!$F$15+1)),1,MIN(MAX($F14-('2.1 Kraftwerk allgemein'!$F$16-'2.1 Kraftwerk allgemein'!$F$15+1),1),COLUMN(BW14)-('2.1 Kraftwerk allgemein'!$F$16-'2.1 Kraftwerk allgemein'!$F$15+1)))))/$F14,
SUM(OFFSET('2.5 CAPEX'!CK17,0,-MIN($F14-1,COLUMN(BW14)-1),1,MIN($F14,COLUMN(BW14))))/$F14)))))),
IF(OR(ISNUMBER($D14)=FALSE,$F14=""),"",
IF(AND('2.5 CAPEX'!$L17&lt;&gt;"x",'2.5 CAPEX'!$M17&lt;&gt;"x"),0,
IF($F14=0,0,
IF(CF$4&lt;'2.1 Kraftwerk allgemein'!$F$16,0,
IF(CF$4='2.1 Kraftwerk allgemein'!$F$16,'2.5 CAPEX'!$J17/$F14,
IF(CF$4&lt;'2.1 Kraftwerk allgemein'!$F$16+$F14,
('2.5 CAPEX'!$J17+SUM(OFFSET('2.5 CAPEX'!CK17,0,-MIN(MAX($F14-1-('2.1 Kraftwerk allgemein'!$F$16-'1.1 Allgemein'!$I$22+1),0),COLUMN(BW14)-1-('2.1 Kraftwerk allgemein'!$F$16-'1.1 Allgemein'!$I$22+1)),1,MIN(MAX($F14-('2.1 Kraftwerk allgemein'!$F$16-'1.1 Allgemein'!$I$22+1),1),COLUMN(BW14)-('2.1 Kraftwerk allgemein'!$F$16-'1.1 Allgemein'!$I$22+1)))))/$F14,
SUM(OFFSET('2.5 CAPEX'!CK17,0,-MIN($F14-1,COLUMN(BW14)-1),1,MIN($F14,COLUMN(BW14))))/$F14)))))))</f>
        <v>0</v>
      </c>
      <c r="CG14" s="199">
        <f ca="1">IF('2.1 Kraftwerk allgemein'!$F$15&lt;'1.1 Allgemein'!$I$22,
IF(OR(ISNUMBER($D14)=FALSE,$F14=""),"",
IF(AND('2.5 CAPEX'!$L17&lt;&gt;"x",'2.5 CAPEX'!$M17&lt;&gt;"x"),0,
IF($F14=0,0,
IF(CG$4&lt;'2.1 Kraftwerk allgemein'!$F$16,0,
IF(CG$4='2.1 Kraftwerk allgemein'!$F$16,'2.5 CAPEX'!$J17/$F14,
IF(CG$4&lt;'2.1 Kraftwerk allgemein'!$F$16+$F14,
('2.5 CAPEX'!$J17+SUM(OFFSET('2.5 CAPEX'!CL17,0,-MIN(MAX($F14-1-('2.1 Kraftwerk allgemein'!$F$16-'2.1 Kraftwerk allgemein'!$F$15+1),0),COLUMN(BX14)-1-('2.1 Kraftwerk allgemein'!$F$16-'2.1 Kraftwerk allgemein'!$F$15+1)),1,MIN(MAX($F14-('2.1 Kraftwerk allgemein'!$F$16-'2.1 Kraftwerk allgemein'!$F$15+1),1),COLUMN(BX14)-('2.1 Kraftwerk allgemein'!$F$16-'2.1 Kraftwerk allgemein'!$F$15+1)))))/$F14,
SUM(OFFSET('2.5 CAPEX'!CL17,0,-MIN($F14-1,COLUMN(BX14)-1),1,MIN($F14,COLUMN(BX14))))/$F14)))))),
IF(OR(ISNUMBER($D14)=FALSE,$F14=""),"",
IF(AND('2.5 CAPEX'!$L17&lt;&gt;"x",'2.5 CAPEX'!$M17&lt;&gt;"x"),0,
IF($F14=0,0,
IF(CG$4&lt;'2.1 Kraftwerk allgemein'!$F$16,0,
IF(CG$4='2.1 Kraftwerk allgemein'!$F$16,'2.5 CAPEX'!$J17/$F14,
IF(CG$4&lt;'2.1 Kraftwerk allgemein'!$F$16+$F14,
('2.5 CAPEX'!$J17+SUM(OFFSET('2.5 CAPEX'!CL17,0,-MIN(MAX($F14-1-('2.1 Kraftwerk allgemein'!$F$16-'1.1 Allgemein'!$I$22+1),0),COLUMN(BX14)-1-('2.1 Kraftwerk allgemein'!$F$16-'1.1 Allgemein'!$I$22+1)),1,MIN(MAX($F14-('2.1 Kraftwerk allgemein'!$F$16-'1.1 Allgemein'!$I$22+1),1),COLUMN(BX14)-('2.1 Kraftwerk allgemein'!$F$16-'1.1 Allgemein'!$I$22+1)))))/$F14,
SUM(OFFSET('2.5 CAPEX'!CL17,0,-MIN($F14-1,COLUMN(BX14)-1),1,MIN($F14,COLUMN(BX14))))/$F14)))))))</f>
        <v>0</v>
      </c>
      <c r="CH14" s="199">
        <f ca="1">IF('2.1 Kraftwerk allgemein'!$F$15&lt;'1.1 Allgemein'!$I$22,
IF(OR(ISNUMBER($D14)=FALSE,$F14=""),"",
IF(AND('2.5 CAPEX'!$L17&lt;&gt;"x",'2.5 CAPEX'!$M17&lt;&gt;"x"),0,
IF($F14=0,0,
IF(CH$4&lt;'2.1 Kraftwerk allgemein'!$F$16,0,
IF(CH$4='2.1 Kraftwerk allgemein'!$F$16,'2.5 CAPEX'!$J17/$F14,
IF(CH$4&lt;'2.1 Kraftwerk allgemein'!$F$16+$F14,
('2.5 CAPEX'!$J17+SUM(OFFSET('2.5 CAPEX'!CM17,0,-MIN(MAX($F14-1-('2.1 Kraftwerk allgemein'!$F$16-'2.1 Kraftwerk allgemein'!$F$15+1),0),COLUMN(BY14)-1-('2.1 Kraftwerk allgemein'!$F$16-'2.1 Kraftwerk allgemein'!$F$15+1)),1,MIN(MAX($F14-('2.1 Kraftwerk allgemein'!$F$16-'2.1 Kraftwerk allgemein'!$F$15+1),1),COLUMN(BY14)-('2.1 Kraftwerk allgemein'!$F$16-'2.1 Kraftwerk allgemein'!$F$15+1)))))/$F14,
SUM(OFFSET('2.5 CAPEX'!CM17,0,-MIN($F14-1,COLUMN(BY14)-1),1,MIN($F14,COLUMN(BY14))))/$F14)))))),
IF(OR(ISNUMBER($D14)=FALSE,$F14=""),"",
IF(AND('2.5 CAPEX'!$L17&lt;&gt;"x",'2.5 CAPEX'!$M17&lt;&gt;"x"),0,
IF($F14=0,0,
IF(CH$4&lt;'2.1 Kraftwerk allgemein'!$F$16,0,
IF(CH$4='2.1 Kraftwerk allgemein'!$F$16,'2.5 CAPEX'!$J17/$F14,
IF(CH$4&lt;'2.1 Kraftwerk allgemein'!$F$16+$F14,
('2.5 CAPEX'!$J17+SUM(OFFSET('2.5 CAPEX'!CM17,0,-MIN(MAX($F14-1-('2.1 Kraftwerk allgemein'!$F$16-'1.1 Allgemein'!$I$22+1),0),COLUMN(BY14)-1-('2.1 Kraftwerk allgemein'!$F$16-'1.1 Allgemein'!$I$22+1)),1,MIN(MAX($F14-('2.1 Kraftwerk allgemein'!$F$16-'1.1 Allgemein'!$I$22+1),1),COLUMN(BY14)-('2.1 Kraftwerk allgemein'!$F$16-'1.1 Allgemein'!$I$22+1)))))/$F14,
SUM(OFFSET('2.5 CAPEX'!CM17,0,-MIN($F14-1,COLUMN(BY14)-1),1,MIN($F14,COLUMN(BY14))))/$F14)))))))</f>
        <v>0</v>
      </c>
      <c r="CI14" s="199">
        <f ca="1">IF('2.1 Kraftwerk allgemein'!$F$15&lt;'1.1 Allgemein'!$I$22,
IF(OR(ISNUMBER($D14)=FALSE,$F14=""),"",
IF(AND('2.5 CAPEX'!$L17&lt;&gt;"x",'2.5 CAPEX'!$M17&lt;&gt;"x"),0,
IF($F14=0,0,
IF(CI$4&lt;'2.1 Kraftwerk allgemein'!$F$16,0,
IF(CI$4='2.1 Kraftwerk allgemein'!$F$16,'2.5 CAPEX'!$J17/$F14,
IF(CI$4&lt;'2.1 Kraftwerk allgemein'!$F$16+$F14,
('2.5 CAPEX'!$J17+SUM(OFFSET('2.5 CAPEX'!CN17,0,-MIN(MAX($F14-1-('2.1 Kraftwerk allgemein'!$F$16-'2.1 Kraftwerk allgemein'!$F$15+1),0),COLUMN(BZ14)-1-('2.1 Kraftwerk allgemein'!$F$16-'2.1 Kraftwerk allgemein'!$F$15+1)),1,MIN(MAX($F14-('2.1 Kraftwerk allgemein'!$F$16-'2.1 Kraftwerk allgemein'!$F$15+1),1),COLUMN(BZ14)-('2.1 Kraftwerk allgemein'!$F$16-'2.1 Kraftwerk allgemein'!$F$15+1)))))/$F14,
SUM(OFFSET('2.5 CAPEX'!CN17,0,-MIN($F14-1,COLUMN(BZ14)-1),1,MIN($F14,COLUMN(BZ14))))/$F14)))))),
IF(OR(ISNUMBER($D14)=FALSE,$F14=""),"",
IF(AND('2.5 CAPEX'!$L17&lt;&gt;"x",'2.5 CAPEX'!$M17&lt;&gt;"x"),0,
IF($F14=0,0,
IF(CI$4&lt;'2.1 Kraftwerk allgemein'!$F$16,0,
IF(CI$4='2.1 Kraftwerk allgemein'!$F$16,'2.5 CAPEX'!$J17/$F14,
IF(CI$4&lt;'2.1 Kraftwerk allgemein'!$F$16+$F14,
('2.5 CAPEX'!$J17+SUM(OFFSET('2.5 CAPEX'!CN17,0,-MIN(MAX($F14-1-('2.1 Kraftwerk allgemein'!$F$16-'1.1 Allgemein'!$I$22+1),0),COLUMN(BZ14)-1-('2.1 Kraftwerk allgemein'!$F$16-'1.1 Allgemein'!$I$22+1)),1,MIN(MAX($F14-('2.1 Kraftwerk allgemein'!$F$16-'1.1 Allgemein'!$I$22+1),1),COLUMN(BZ14)-('2.1 Kraftwerk allgemein'!$F$16-'1.1 Allgemein'!$I$22+1)))))/$F14,
SUM(OFFSET('2.5 CAPEX'!CN17,0,-MIN($F14-1,COLUMN(BZ14)-1),1,MIN($F14,COLUMN(BZ14))))/$F14)))))))</f>
        <v>0</v>
      </c>
      <c r="CJ14" s="199">
        <f ca="1">IF('2.1 Kraftwerk allgemein'!$F$15&lt;'1.1 Allgemein'!$I$22,
IF(OR(ISNUMBER($D14)=FALSE,$F14=""),"",
IF(AND('2.5 CAPEX'!$L17&lt;&gt;"x",'2.5 CAPEX'!$M17&lt;&gt;"x"),0,
IF($F14=0,0,
IF(CJ$4&lt;'2.1 Kraftwerk allgemein'!$F$16,0,
IF(CJ$4='2.1 Kraftwerk allgemein'!$F$16,'2.5 CAPEX'!$J17/$F14,
IF(CJ$4&lt;'2.1 Kraftwerk allgemein'!$F$16+$F14,
('2.5 CAPEX'!$J17+SUM(OFFSET('2.5 CAPEX'!CO17,0,-MIN(MAX($F14-1-('2.1 Kraftwerk allgemein'!$F$16-'2.1 Kraftwerk allgemein'!$F$15+1),0),COLUMN(CA14)-1-('2.1 Kraftwerk allgemein'!$F$16-'2.1 Kraftwerk allgemein'!$F$15+1)),1,MIN(MAX($F14-('2.1 Kraftwerk allgemein'!$F$16-'2.1 Kraftwerk allgemein'!$F$15+1),1),COLUMN(CA14)-('2.1 Kraftwerk allgemein'!$F$16-'2.1 Kraftwerk allgemein'!$F$15+1)))))/$F14,
SUM(OFFSET('2.5 CAPEX'!CO17,0,-MIN($F14-1,COLUMN(CA14)-1),1,MIN($F14,COLUMN(CA14))))/$F14)))))),
IF(OR(ISNUMBER($D14)=FALSE,$F14=""),"",
IF(AND('2.5 CAPEX'!$L17&lt;&gt;"x",'2.5 CAPEX'!$M17&lt;&gt;"x"),0,
IF($F14=0,0,
IF(CJ$4&lt;'2.1 Kraftwerk allgemein'!$F$16,0,
IF(CJ$4='2.1 Kraftwerk allgemein'!$F$16,'2.5 CAPEX'!$J17/$F14,
IF(CJ$4&lt;'2.1 Kraftwerk allgemein'!$F$16+$F14,
('2.5 CAPEX'!$J17+SUM(OFFSET('2.5 CAPEX'!CO17,0,-MIN(MAX($F14-1-('2.1 Kraftwerk allgemein'!$F$16-'1.1 Allgemein'!$I$22+1),0),COLUMN(CA14)-1-('2.1 Kraftwerk allgemein'!$F$16-'1.1 Allgemein'!$I$22+1)),1,MIN(MAX($F14-('2.1 Kraftwerk allgemein'!$F$16-'1.1 Allgemein'!$I$22+1),1),COLUMN(CA14)-('2.1 Kraftwerk allgemein'!$F$16-'1.1 Allgemein'!$I$22+1)))))/$F14,
SUM(OFFSET('2.5 CAPEX'!CO17,0,-MIN($F14-1,COLUMN(CA14)-1),1,MIN($F14,COLUMN(CA14))))/$F14)))))))</f>
        <v>0</v>
      </c>
      <c r="CK14" s="199">
        <f ca="1">IF('2.1 Kraftwerk allgemein'!$F$15&lt;'1.1 Allgemein'!$I$22,
IF(OR(ISNUMBER($D14)=FALSE,$F14=""),"",
IF(AND('2.5 CAPEX'!$L17&lt;&gt;"x",'2.5 CAPEX'!$M17&lt;&gt;"x"),0,
IF($F14=0,0,
IF(CK$4&lt;'2.1 Kraftwerk allgemein'!$F$16,0,
IF(CK$4='2.1 Kraftwerk allgemein'!$F$16,'2.5 CAPEX'!$J17/$F14,
IF(CK$4&lt;'2.1 Kraftwerk allgemein'!$F$16+$F14,
('2.5 CAPEX'!$J17+SUM(OFFSET('2.5 CAPEX'!CP17,0,-MIN(MAX($F14-1-('2.1 Kraftwerk allgemein'!$F$16-'2.1 Kraftwerk allgemein'!$F$15+1),0),COLUMN(CB14)-1-('2.1 Kraftwerk allgemein'!$F$16-'2.1 Kraftwerk allgemein'!$F$15+1)),1,MIN(MAX($F14-('2.1 Kraftwerk allgemein'!$F$16-'2.1 Kraftwerk allgemein'!$F$15+1),1),COLUMN(CB14)-('2.1 Kraftwerk allgemein'!$F$16-'2.1 Kraftwerk allgemein'!$F$15+1)))))/$F14,
SUM(OFFSET('2.5 CAPEX'!CP17,0,-MIN($F14-1,COLUMN(CB14)-1),1,MIN($F14,COLUMN(CB14))))/$F14)))))),
IF(OR(ISNUMBER($D14)=FALSE,$F14=""),"",
IF(AND('2.5 CAPEX'!$L17&lt;&gt;"x",'2.5 CAPEX'!$M17&lt;&gt;"x"),0,
IF($F14=0,0,
IF(CK$4&lt;'2.1 Kraftwerk allgemein'!$F$16,0,
IF(CK$4='2.1 Kraftwerk allgemein'!$F$16,'2.5 CAPEX'!$J17/$F14,
IF(CK$4&lt;'2.1 Kraftwerk allgemein'!$F$16+$F14,
('2.5 CAPEX'!$J17+SUM(OFFSET('2.5 CAPEX'!CP17,0,-MIN(MAX($F14-1-('2.1 Kraftwerk allgemein'!$F$16-'1.1 Allgemein'!$I$22+1),0),COLUMN(CB14)-1-('2.1 Kraftwerk allgemein'!$F$16-'1.1 Allgemein'!$I$22+1)),1,MIN(MAX($F14-('2.1 Kraftwerk allgemein'!$F$16-'1.1 Allgemein'!$I$22+1),1),COLUMN(CB14)-('2.1 Kraftwerk allgemein'!$F$16-'1.1 Allgemein'!$I$22+1)))))/$F14,
SUM(OFFSET('2.5 CAPEX'!CP17,0,-MIN($F14-1,COLUMN(CB14)-1),1,MIN($F14,COLUMN(CB14))))/$F14)))))))</f>
        <v>0</v>
      </c>
      <c r="CL14" s="199">
        <f ca="1">IF('2.1 Kraftwerk allgemein'!$F$15&lt;'1.1 Allgemein'!$I$22,
IF(OR(ISNUMBER($D14)=FALSE,$F14=""),"",
IF(AND('2.5 CAPEX'!$L17&lt;&gt;"x",'2.5 CAPEX'!$M17&lt;&gt;"x"),0,
IF($F14=0,0,
IF(CL$4&lt;'2.1 Kraftwerk allgemein'!$F$16,0,
IF(CL$4='2.1 Kraftwerk allgemein'!$F$16,'2.5 CAPEX'!$J17/$F14,
IF(CL$4&lt;'2.1 Kraftwerk allgemein'!$F$16+$F14,
('2.5 CAPEX'!$J17+SUM(OFFSET('2.5 CAPEX'!CQ17,0,-MIN(MAX($F14-1-('2.1 Kraftwerk allgemein'!$F$16-'2.1 Kraftwerk allgemein'!$F$15+1),0),COLUMN(CC14)-1-('2.1 Kraftwerk allgemein'!$F$16-'2.1 Kraftwerk allgemein'!$F$15+1)),1,MIN(MAX($F14-('2.1 Kraftwerk allgemein'!$F$16-'2.1 Kraftwerk allgemein'!$F$15+1),1),COLUMN(CC14)-('2.1 Kraftwerk allgemein'!$F$16-'2.1 Kraftwerk allgemein'!$F$15+1)))))/$F14,
SUM(OFFSET('2.5 CAPEX'!CQ17,0,-MIN($F14-1,COLUMN(CC14)-1),1,MIN($F14,COLUMN(CC14))))/$F14)))))),
IF(OR(ISNUMBER($D14)=FALSE,$F14=""),"",
IF(AND('2.5 CAPEX'!$L17&lt;&gt;"x",'2.5 CAPEX'!$M17&lt;&gt;"x"),0,
IF($F14=0,0,
IF(CL$4&lt;'2.1 Kraftwerk allgemein'!$F$16,0,
IF(CL$4='2.1 Kraftwerk allgemein'!$F$16,'2.5 CAPEX'!$J17/$F14,
IF(CL$4&lt;'2.1 Kraftwerk allgemein'!$F$16+$F14,
('2.5 CAPEX'!$J17+SUM(OFFSET('2.5 CAPEX'!CQ17,0,-MIN(MAX($F14-1-('2.1 Kraftwerk allgemein'!$F$16-'1.1 Allgemein'!$I$22+1),0),COLUMN(CC14)-1-('2.1 Kraftwerk allgemein'!$F$16-'1.1 Allgemein'!$I$22+1)),1,MIN(MAX($F14-('2.1 Kraftwerk allgemein'!$F$16-'1.1 Allgemein'!$I$22+1),1),COLUMN(CC14)-('2.1 Kraftwerk allgemein'!$F$16-'1.1 Allgemein'!$I$22+1)))))/$F14,
SUM(OFFSET('2.5 CAPEX'!CQ17,0,-MIN($F14-1,COLUMN(CC14)-1),1,MIN($F14,COLUMN(CC14))))/$F14)))))))</f>
        <v>0</v>
      </c>
      <c r="CM14" s="199">
        <f ca="1">IF('2.1 Kraftwerk allgemein'!$F$15&lt;'1.1 Allgemein'!$I$22,
IF(OR(ISNUMBER($D14)=FALSE,$F14=""),"",
IF(AND('2.5 CAPEX'!$L17&lt;&gt;"x",'2.5 CAPEX'!$M17&lt;&gt;"x"),0,
IF($F14=0,0,
IF(CM$4&lt;'2.1 Kraftwerk allgemein'!$F$16,0,
IF(CM$4='2.1 Kraftwerk allgemein'!$F$16,'2.5 CAPEX'!$J17/$F14,
IF(CM$4&lt;'2.1 Kraftwerk allgemein'!$F$16+$F14,
('2.5 CAPEX'!$J17+SUM(OFFSET('2.5 CAPEX'!CR17,0,-MIN(MAX($F14-1-('2.1 Kraftwerk allgemein'!$F$16-'2.1 Kraftwerk allgemein'!$F$15+1),0),COLUMN(CD14)-1-('2.1 Kraftwerk allgemein'!$F$16-'2.1 Kraftwerk allgemein'!$F$15+1)),1,MIN(MAX($F14-('2.1 Kraftwerk allgemein'!$F$16-'2.1 Kraftwerk allgemein'!$F$15+1),1),COLUMN(CD14)-('2.1 Kraftwerk allgemein'!$F$16-'2.1 Kraftwerk allgemein'!$F$15+1)))))/$F14,
SUM(OFFSET('2.5 CAPEX'!CR17,0,-MIN($F14-1,COLUMN(CD14)-1),1,MIN($F14,COLUMN(CD14))))/$F14)))))),
IF(OR(ISNUMBER($D14)=FALSE,$F14=""),"",
IF(AND('2.5 CAPEX'!$L17&lt;&gt;"x",'2.5 CAPEX'!$M17&lt;&gt;"x"),0,
IF($F14=0,0,
IF(CM$4&lt;'2.1 Kraftwerk allgemein'!$F$16,0,
IF(CM$4='2.1 Kraftwerk allgemein'!$F$16,'2.5 CAPEX'!$J17/$F14,
IF(CM$4&lt;'2.1 Kraftwerk allgemein'!$F$16+$F14,
('2.5 CAPEX'!$J17+SUM(OFFSET('2.5 CAPEX'!CR17,0,-MIN(MAX($F14-1-('2.1 Kraftwerk allgemein'!$F$16-'1.1 Allgemein'!$I$22+1),0),COLUMN(CD14)-1-('2.1 Kraftwerk allgemein'!$F$16-'1.1 Allgemein'!$I$22+1)),1,MIN(MAX($F14-('2.1 Kraftwerk allgemein'!$F$16-'1.1 Allgemein'!$I$22+1),1),COLUMN(CD14)-('2.1 Kraftwerk allgemein'!$F$16-'1.1 Allgemein'!$I$22+1)))))/$F14,
SUM(OFFSET('2.5 CAPEX'!CR17,0,-MIN($F14-1,COLUMN(CD14)-1),1,MIN($F14,COLUMN(CD14))))/$F14)))))))</f>
        <v>0</v>
      </c>
      <c r="CN14" s="199">
        <f ca="1">IF('2.1 Kraftwerk allgemein'!$F$15&lt;'1.1 Allgemein'!$I$22,
IF(OR(ISNUMBER($D14)=FALSE,$F14=""),"",
IF(AND('2.5 CAPEX'!$L17&lt;&gt;"x",'2.5 CAPEX'!$M17&lt;&gt;"x"),0,
IF($F14=0,0,
IF(CN$4&lt;'2.1 Kraftwerk allgemein'!$F$16,0,
IF(CN$4='2.1 Kraftwerk allgemein'!$F$16,'2.5 CAPEX'!$J17/$F14,
IF(CN$4&lt;'2.1 Kraftwerk allgemein'!$F$16+$F14,
('2.5 CAPEX'!$J17+SUM(OFFSET('2.5 CAPEX'!CS17,0,-MIN(MAX($F14-1-('2.1 Kraftwerk allgemein'!$F$16-'2.1 Kraftwerk allgemein'!$F$15+1),0),COLUMN(CE14)-1-('2.1 Kraftwerk allgemein'!$F$16-'2.1 Kraftwerk allgemein'!$F$15+1)),1,MIN(MAX($F14-('2.1 Kraftwerk allgemein'!$F$16-'2.1 Kraftwerk allgemein'!$F$15+1),1),COLUMN(CE14)-('2.1 Kraftwerk allgemein'!$F$16-'2.1 Kraftwerk allgemein'!$F$15+1)))))/$F14,
SUM(OFFSET('2.5 CAPEX'!CS17,0,-MIN($F14-1,COLUMN(CE14)-1),1,MIN($F14,COLUMN(CE14))))/$F14)))))),
IF(OR(ISNUMBER($D14)=FALSE,$F14=""),"",
IF(AND('2.5 CAPEX'!$L17&lt;&gt;"x",'2.5 CAPEX'!$M17&lt;&gt;"x"),0,
IF($F14=0,0,
IF(CN$4&lt;'2.1 Kraftwerk allgemein'!$F$16,0,
IF(CN$4='2.1 Kraftwerk allgemein'!$F$16,'2.5 CAPEX'!$J17/$F14,
IF(CN$4&lt;'2.1 Kraftwerk allgemein'!$F$16+$F14,
('2.5 CAPEX'!$J17+SUM(OFFSET('2.5 CAPEX'!CS17,0,-MIN(MAX($F14-1-('2.1 Kraftwerk allgemein'!$F$16-'1.1 Allgemein'!$I$22+1),0),COLUMN(CE14)-1-('2.1 Kraftwerk allgemein'!$F$16-'1.1 Allgemein'!$I$22+1)),1,MIN(MAX($F14-('2.1 Kraftwerk allgemein'!$F$16-'1.1 Allgemein'!$I$22+1),1),COLUMN(CE14)-('2.1 Kraftwerk allgemein'!$F$16-'1.1 Allgemein'!$I$22+1)))))/$F14,
SUM(OFFSET('2.5 CAPEX'!CS17,0,-MIN($F14-1,COLUMN(CE14)-1),1,MIN($F14,COLUMN(CE14))))/$F14)))))))</f>
        <v>0</v>
      </c>
      <c r="CO14" s="199">
        <f ca="1">IF('2.1 Kraftwerk allgemein'!$F$15&lt;'1.1 Allgemein'!$I$22,
IF(OR(ISNUMBER($D14)=FALSE,$F14=""),"",
IF(AND('2.5 CAPEX'!$L17&lt;&gt;"x",'2.5 CAPEX'!$M17&lt;&gt;"x"),0,
IF($F14=0,0,
IF(CO$4&lt;'2.1 Kraftwerk allgemein'!$F$16,0,
IF(CO$4='2.1 Kraftwerk allgemein'!$F$16,'2.5 CAPEX'!$J17/$F14,
IF(CO$4&lt;'2.1 Kraftwerk allgemein'!$F$16+$F14,
('2.5 CAPEX'!$J17+SUM(OFFSET('2.5 CAPEX'!CT17,0,-MIN(MAX($F14-1-('2.1 Kraftwerk allgemein'!$F$16-'2.1 Kraftwerk allgemein'!$F$15+1),0),COLUMN(CF14)-1-('2.1 Kraftwerk allgemein'!$F$16-'2.1 Kraftwerk allgemein'!$F$15+1)),1,MIN(MAX($F14-('2.1 Kraftwerk allgemein'!$F$16-'2.1 Kraftwerk allgemein'!$F$15+1),1),COLUMN(CF14)-('2.1 Kraftwerk allgemein'!$F$16-'2.1 Kraftwerk allgemein'!$F$15+1)))))/$F14,
SUM(OFFSET('2.5 CAPEX'!CT17,0,-MIN($F14-1,COLUMN(CF14)-1),1,MIN($F14,COLUMN(CF14))))/$F14)))))),
IF(OR(ISNUMBER($D14)=FALSE,$F14=""),"",
IF(AND('2.5 CAPEX'!$L17&lt;&gt;"x",'2.5 CAPEX'!$M17&lt;&gt;"x"),0,
IF($F14=0,0,
IF(CO$4&lt;'2.1 Kraftwerk allgemein'!$F$16,0,
IF(CO$4='2.1 Kraftwerk allgemein'!$F$16,'2.5 CAPEX'!$J17/$F14,
IF(CO$4&lt;'2.1 Kraftwerk allgemein'!$F$16+$F14,
('2.5 CAPEX'!$J17+SUM(OFFSET('2.5 CAPEX'!CT17,0,-MIN(MAX($F14-1-('2.1 Kraftwerk allgemein'!$F$16-'1.1 Allgemein'!$I$22+1),0),COLUMN(CF14)-1-('2.1 Kraftwerk allgemein'!$F$16-'1.1 Allgemein'!$I$22+1)),1,MIN(MAX($F14-('2.1 Kraftwerk allgemein'!$F$16-'1.1 Allgemein'!$I$22+1),1),COLUMN(CF14)-('2.1 Kraftwerk allgemein'!$F$16-'1.1 Allgemein'!$I$22+1)))))/$F14,
SUM(OFFSET('2.5 CAPEX'!CT17,0,-MIN($F14-1,COLUMN(CF14)-1),1,MIN($F14,COLUMN(CF14))))/$F14)))))))</f>
        <v>0</v>
      </c>
      <c r="CP14" s="199">
        <f ca="1">IF('2.1 Kraftwerk allgemein'!$F$15&lt;'1.1 Allgemein'!$I$22,
IF(OR(ISNUMBER($D14)=FALSE,$F14=""),"",
IF(AND('2.5 CAPEX'!$L17&lt;&gt;"x",'2.5 CAPEX'!$M17&lt;&gt;"x"),0,
IF($F14=0,0,
IF(CP$4&lt;'2.1 Kraftwerk allgemein'!$F$16,0,
IF(CP$4='2.1 Kraftwerk allgemein'!$F$16,'2.5 CAPEX'!$J17/$F14,
IF(CP$4&lt;'2.1 Kraftwerk allgemein'!$F$16+$F14,
('2.5 CAPEX'!$J17+SUM(OFFSET('2.5 CAPEX'!CU17,0,-MIN(MAX($F14-1-('2.1 Kraftwerk allgemein'!$F$16-'2.1 Kraftwerk allgemein'!$F$15+1),0),COLUMN(CG14)-1-('2.1 Kraftwerk allgemein'!$F$16-'2.1 Kraftwerk allgemein'!$F$15+1)),1,MIN(MAX($F14-('2.1 Kraftwerk allgemein'!$F$16-'2.1 Kraftwerk allgemein'!$F$15+1),1),COLUMN(CG14)-('2.1 Kraftwerk allgemein'!$F$16-'2.1 Kraftwerk allgemein'!$F$15+1)))))/$F14,
SUM(OFFSET('2.5 CAPEX'!CU17,0,-MIN($F14-1,COLUMN(CG14)-1),1,MIN($F14,COLUMN(CG14))))/$F14)))))),
IF(OR(ISNUMBER($D14)=FALSE,$F14=""),"",
IF(AND('2.5 CAPEX'!$L17&lt;&gt;"x",'2.5 CAPEX'!$M17&lt;&gt;"x"),0,
IF($F14=0,0,
IF(CP$4&lt;'2.1 Kraftwerk allgemein'!$F$16,0,
IF(CP$4='2.1 Kraftwerk allgemein'!$F$16,'2.5 CAPEX'!$J17/$F14,
IF(CP$4&lt;'2.1 Kraftwerk allgemein'!$F$16+$F14,
('2.5 CAPEX'!$J17+SUM(OFFSET('2.5 CAPEX'!CU17,0,-MIN(MAX($F14-1-('2.1 Kraftwerk allgemein'!$F$16-'1.1 Allgemein'!$I$22+1),0),COLUMN(CG14)-1-('2.1 Kraftwerk allgemein'!$F$16-'1.1 Allgemein'!$I$22+1)),1,MIN(MAX($F14-('2.1 Kraftwerk allgemein'!$F$16-'1.1 Allgemein'!$I$22+1),1),COLUMN(CG14)-('2.1 Kraftwerk allgemein'!$F$16-'1.1 Allgemein'!$I$22+1)))))/$F14,
SUM(OFFSET('2.5 CAPEX'!CU17,0,-MIN($F14-1,COLUMN(CG14)-1),1,MIN($F14,COLUMN(CG14))))/$F14)))))))</f>
        <v>0</v>
      </c>
      <c r="CQ14" s="199">
        <f ca="1">IF('2.1 Kraftwerk allgemein'!$F$15&lt;'1.1 Allgemein'!$I$22,
IF(OR(ISNUMBER($D14)=FALSE,$F14=""),"",
IF(AND('2.5 CAPEX'!$L17&lt;&gt;"x",'2.5 CAPEX'!$M17&lt;&gt;"x"),0,
IF($F14=0,0,
IF(CQ$4&lt;'2.1 Kraftwerk allgemein'!$F$16,0,
IF(CQ$4='2.1 Kraftwerk allgemein'!$F$16,'2.5 CAPEX'!$J17/$F14,
IF(CQ$4&lt;'2.1 Kraftwerk allgemein'!$F$16+$F14,
('2.5 CAPEX'!$J17+SUM(OFFSET('2.5 CAPEX'!CV17,0,-MIN(MAX($F14-1-('2.1 Kraftwerk allgemein'!$F$16-'2.1 Kraftwerk allgemein'!$F$15+1),0),COLUMN(CH14)-1-('2.1 Kraftwerk allgemein'!$F$16-'2.1 Kraftwerk allgemein'!$F$15+1)),1,MIN(MAX($F14-('2.1 Kraftwerk allgemein'!$F$16-'2.1 Kraftwerk allgemein'!$F$15+1),1),COLUMN(CH14)-('2.1 Kraftwerk allgemein'!$F$16-'2.1 Kraftwerk allgemein'!$F$15+1)))))/$F14,
SUM(OFFSET('2.5 CAPEX'!CV17,0,-MIN($F14-1,COLUMN(CH14)-1),1,MIN($F14,COLUMN(CH14))))/$F14)))))),
IF(OR(ISNUMBER($D14)=FALSE,$F14=""),"",
IF(AND('2.5 CAPEX'!$L17&lt;&gt;"x",'2.5 CAPEX'!$M17&lt;&gt;"x"),0,
IF($F14=0,0,
IF(CQ$4&lt;'2.1 Kraftwerk allgemein'!$F$16,0,
IF(CQ$4='2.1 Kraftwerk allgemein'!$F$16,'2.5 CAPEX'!$J17/$F14,
IF(CQ$4&lt;'2.1 Kraftwerk allgemein'!$F$16+$F14,
('2.5 CAPEX'!$J17+SUM(OFFSET('2.5 CAPEX'!CV17,0,-MIN(MAX($F14-1-('2.1 Kraftwerk allgemein'!$F$16-'1.1 Allgemein'!$I$22+1),0),COLUMN(CH14)-1-('2.1 Kraftwerk allgemein'!$F$16-'1.1 Allgemein'!$I$22+1)),1,MIN(MAX($F14-('2.1 Kraftwerk allgemein'!$F$16-'1.1 Allgemein'!$I$22+1),1),COLUMN(CH14)-('2.1 Kraftwerk allgemein'!$F$16-'1.1 Allgemein'!$I$22+1)))))/$F14,
SUM(OFFSET('2.5 CAPEX'!CV17,0,-MIN($F14-1,COLUMN(CH14)-1),1,MIN($F14,COLUMN(CH14))))/$F14)))))))</f>
        <v>0</v>
      </c>
      <c r="CR14" s="199">
        <f ca="1">IF('2.1 Kraftwerk allgemein'!$F$15&lt;'1.1 Allgemein'!$I$22,
IF(OR(ISNUMBER($D14)=FALSE,$F14=""),"",
IF(AND('2.5 CAPEX'!$L17&lt;&gt;"x",'2.5 CAPEX'!$M17&lt;&gt;"x"),0,
IF($F14=0,0,
IF(CR$4&lt;'2.1 Kraftwerk allgemein'!$F$16,0,
IF(CR$4='2.1 Kraftwerk allgemein'!$F$16,'2.5 CAPEX'!$J17/$F14,
IF(CR$4&lt;'2.1 Kraftwerk allgemein'!$F$16+$F14,
('2.5 CAPEX'!$J17+SUM(OFFSET('2.5 CAPEX'!CW17,0,-MIN(MAX($F14-1-('2.1 Kraftwerk allgemein'!$F$16-'2.1 Kraftwerk allgemein'!$F$15+1),0),COLUMN(CI14)-1-('2.1 Kraftwerk allgemein'!$F$16-'2.1 Kraftwerk allgemein'!$F$15+1)),1,MIN(MAX($F14-('2.1 Kraftwerk allgemein'!$F$16-'2.1 Kraftwerk allgemein'!$F$15+1),1),COLUMN(CI14)-('2.1 Kraftwerk allgemein'!$F$16-'2.1 Kraftwerk allgemein'!$F$15+1)))))/$F14,
SUM(OFFSET('2.5 CAPEX'!CW17,0,-MIN($F14-1,COLUMN(CI14)-1),1,MIN($F14,COLUMN(CI14))))/$F14)))))),
IF(OR(ISNUMBER($D14)=FALSE,$F14=""),"",
IF(AND('2.5 CAPEX'!$L17&lt;&gt;"x",'2.5 CAPEX'!$M17&lt;&gt;"x"),0,
IF($F14=0,0,
IF(CR$4&lt;'2.1 Kraftwerk allgemein'!$F$16,0,
IF(CR$4='2.1 Kraftwerk allgemein'!$F$16,'2.5 CAPEX'!$J17/$F14,
IF(CR$4&lt;'2.1 Kraftwerk allgemein'!$F$16+$F14,
('2.5 CAPEX'!$J17+SUM(OFFSET('2.5 CAPEX'!CW17,0,-MIN(MAX($F14-1-('2.1 Kraftwerk allgemein'!$F$16-'1.1 Allgemein'!$I$22+1),0),COLUMN(CI14)-1-('2.1 Kraftwerk allgemein'!$F$16-'1.1 Allgemein'!$I$22+1)),1,MIN(MAX($F14-('2.1 Kraftwerk allgemein'!$F$16-'1.1 Allgemein'!$I$22+1),1),COLUMN(CI14)-('2.1 Kraftwerk allgemein'!$F$16-'1.1 Allgemein'!$I$22+1)))))/$F14,
SUM(OFFSET('2.5 CAPEX'!CW17,0,-MIN($F14-1,COLUMN(CI14)-1),1,MIN($F14,COLUMN(CI14))))/$F14)))))))</f>
        <v>0</v>
      </c>
      <c r="CS14" s="199">
        <f ca="1">IF('2.1 Kraftwerk allgemein'!$F$15&lt;'1.1 Allgemein'!$I$22,
IF(OR(ISNUMBER($D14)=FALSE,$F14=""),"",
IF(AND('2.5 CAPEX'!$L17&lt;&gt;"x",'2.5 CAPEX'!$M17&lt;&gt;"x"),0,
IF($F14=0,0,
IF(CS$4&lt;'2.1 Kraftwerk allgemein'!$F$16,0,
IF(CS$4='2.1 Kraftwerk allgemein'!$F$16,'2.5 CAPEX'!$J17/$F14,
IF(CS$4&lt;'2.1 Kraftwerk allgemein'!$F$16+$F14,
('2.5 CAPEX'!$J17+SUM(OFFSET('2.5 CAPEX'!CX17,0,-MIN(MAX($F14-1-('2.1 Kraftwerk allgemein'!$F$16-'2.1 Kraftwerk allgemein'!$F$15+1),0),COLUMN(CJ14)-1-('2.1 Kraftwerk allgemein'!$F$16-'2.1 Kraftwerk allgemein'!$F$15+1)),1,MIN(MAX($F14-('2.1 Kraftwerk allgemein'!$F$16-'2.1 Kraftwerk allgemein'!$F$15+1),1),COLUMN(CJ14)-('2.1 Kraftwerk allgemein'!$F$16-'2.1 Kraftwerk allgemein'!$F$15+1)))))/$F14,
SUM(OFFSET('2.5 CAPEX'!CX17,0,-MIN($F14-1,COLUMN(CJ14)-1),1,MIN($F14,COLUMN(CJ14))))/$F14)))))),
IF(OR(ISNUMBER($D14)=FALSE,$F14=""),"",
IF(AND('2.5 CAPEX'!$L17&lt;&gt;"x",'2.5 CAPEX'!$M17&lt;&gt;"x"),0,
IF($F14=0,0,
IF(CS$4&lt;'2.1 Kraftwerk allgemein'!$F$16,0,
IF(CS$4='2.1 Kraftwerk allgemein'!$F$16,'2.5 CAPEX'!$J17/$F14,
IF(CS$4&lt;'2.1 Kraftwerk allgemein'!$F$16+$F14,
('2.5 CAPEX'!$J17+SUM(OFFSET('2.5 CAPEX'!CX17,0,-MIN(MAX($F14-1-('2.1 Kraftwerk allgemein'!$F$16-'1.1 Allgemein'!$I$22+1),0),COLUMN(CJ14)-1-('2.1 Kraftwerk allgemein'!$F$16-'1.1 Allgemein'!$I$22+1)),1,MIN(MAX($F14-('2.1 Kraftwerk allgemein'!$F$16-'1.1 Allgemein'!$I$22+1),1),COLUMN(CJ14)-('2.1 Kraftwerk allgemein'!$F$16-'1.1 Allgemein'!$I$22+1)))))/$F14,
SUM(OFFSET('2.5 CAPEX'!CX17,0,-MIN($F14-1,COLUMN(CJ14)-1),1,MIN($F14,COLUMN(CJ14))))/$F14)))))))</f>
        <v>0</v>
      </c>
      <c r="CT14" s="199">
        <f ca="1">IF('2.1 Kraftwerk allgemein'!$F$15&lt;'1.1 Allgemein'!$I$22,
IF(OR(ISNUMBER($D14)=FALSE,$F14=""),"",
IF(AND('2.5 CAPEX'!$L17&lt;&gt;"x",'2.5 CAPEX'!$M17&lt;&gt;"x"),0,
IF($F14=0,0,
IF(CT$4&lt;'2.1 Kraftwerk allgemein'!$F$16,0,
IF(CT$4='2.1 Kraftwerk allgemein'!$F$16,'2.5 CAPEX'!$J17/$F14,
IF(CT$4&lt;'2.1 Kraftwerk allgemein'!$F$16+$F14,
('2.5 CAPEX'!$J17+SUM(OFFSET('2.5 CAPEX'!CY17,0,-MIN(MAX($F14-1-('2.1 Kraftwerk allgemein'!$F$16-'2.1 Kraftwerk allgemein'!$F$15+1),0),COLUMN(CK14)-1-('2.1 Kraftwerk allgemein'!$F$16-'2.1 Kraftwerk allgemein'!$F$15+1)),1,MIN(MAX($F14-('2.1 Kraftwerk allgemein'!$F$16-'2.1 Kraftwerk allgemein'!$F$15+1),1),COLUMN(CK14)-('2.1 Kraftwerk allgemein'!$F$16-'2.1 Kraftwerk allgemein'!$F$15+1)))))/$F14,
SUM(OFFSET('2.5 CAPEX'!CY17,0,-MIN($F14-1,COLUMN(CK14)-1),1,MIN($F14,COLUMN(CK14))))/$F14)))))),
IF(OR(ISNUMBER($D14)=FALSE,$F14=""),"",
IF(AND('2.5 CAPEX'!$L17&lt;&gt;"x",'2.5 CAPEX'!$M17&lt;&gt;"x"),0,
IF($F14=0,0,
IF(CT$4&lt;'2.1 Kraftwerk allgemein'!$F$16,0,
IF(CT$4='2.1 Kraftwerk allgemein'!$F$16,'2.5 CAPEX'!$J17/$F14,
IF(CT$4&lt;'2.1 Kraftwerk allgemein'!$F$16+$F14,
('2.5 CAPEX'!$J17+SUM(OFFSET('2.5 CAPEX'!CY17,0,-MIN(MAX($F14-1-('2.1 Kraftwerk allgemein'!$F$16-'1.1 Allgemein'!$I$22+1),0),COLUMN(CK14)-1-('2.1 Kraftwerk allgemein'!$F$16-'1.1 Allgemein'!$I$22+1)),1,MIN(MAX($F14-('2.1 Kraftwerk allgemein'!$F$16-'1.1 Allgemein'!$I$22+1),1),COLUMN(CK14)-('2.1 Kraftwerk allgemein'!$F$16-'1.1 Allgemein'!$I$22+1)))))/$F14,
SUM(OFFSET('2.5 CAPEX'!CY17,0,-MIN($F14-1,COLUMN(CK14)-1),1,MIN($F14,COLUMN(CK14))))/$F14)))))))</f>
        <v>0</v>
      </c>
      <c r="CU14" s="199">
        <f ca="1">IF('2.1 Kraftwerk allgemein'!$F$15&lt;'1.1 Allgemein'!$I$22,
IF(OR(ISNUMBER($D14)=FALSE,$F14=""),"",
IF(AND('2.5 CAPEX'!$L17&lt;&gt;"x",'2.5 CAPEX'!$M17&lt;&gt;"x"),0,
IF($F14=0,0,
IF(CU$4&lt;'2.1 Kraftwerk allgemein'!$F$16,0,
IF(CU$4='2.1 Kraftwerk allgemein'!$F$16,'2.5 CAPEX'!$J17/$F14,
IF(CU$4&lt;'2.1 Kraftwerk allgemein'!$F$16+$F14,
('2.5 CAPEX'!$J17+SUM(OFFSET('2.5 CAPEX'!CZ17,0,-MIN(MAX($F14-1-('2.1 Kraftwerk allgemein'!$F$16-'2.1 Kraftwerk allgemein'!$F$15+1),0),COLUMN(CL14)-1-('2.1 Kraftwerk allgemein'!$F$16-'2.1 Kraftwerk allgemein'!$F$15+1)),1,MIN(MAX($F14-('2.1 Kraftwerk allgemein'!$F$16-'2.1 Kraftwerk allgemein'!$F$15+1),1),COLUMN(CL14)-('2.1 Kraftwerk allgemein'!$F$16-'2.1 Kraftwerk allgemein'!$F$15+1)))))/$F14,
SUM(OFFSET('2.5 CAPEX'!CZ17,0,-MIN($F14-1,COLUMN(CL14)-1),1,MIN($F14,COLUMN(CL14))))/$F14)))))),
IF(OR(ISNUMBER($D14)=FALSE,$F14=""),"",
IF(AND('2.5 CAPEX'!$L17&lt;&gt;"x",'2.5 CAPEX'!$M17&lt;&gt;"x"),0,
IF($F14=0,0,
IF(CU$4&lt;'2.1 Kraftwerk allgemein'!$F$16,0,
IF(CU$4='2.1 Kraftwerk allgemein'!$F$16,'2.5 CAPEX'!$J17/$F14,
IF(CU$4&lt;'2.1 Kraftwerk allgemein'!$F$16+$F14,
('2.5 CAPEX'!$J17+SUM(OFFSET('2.5 CAPEX'!CZ17,0,-MIN(MAX($F14-1-('2.1 Kraftwerk allgemein'!$F$16-'1.1 Allgemein'!$I$22+1),0),COLUMN(CL14)-1-('2.1 Kraftwerk allgemein'!$F$16-'1.1 Allgemein'!$I$22+1)),1,MIN(MAX($F14-('2.1 Kraftwerk allgemein'!$F$16-'1.1 Allgemein'!$I$22+1),1),COLUMN(CL14)-('2.1 Kraftwerk allgemein'!$F$16-'1.1 Allgemein'!$I$22+1)))))/$F14,
SUM(OFFSET('2.5 CAPEX'!CZ17,0,-MIN($F14-1,COLUMN(CL14)-1),1,MIN($F14,COLUMN(CL14))))/$F14)))))))</f>
        <v>0</v>
      </c>
      <c r="CV14" s="199">
        <f ca="1">IF('2.1 Kraftwerk allgemein'!$F$15&lt;'1.1 Allgemein'!$I$22,
IF(OR(ISNUMBER($D14)=FALSE,$F14=""),"",
IF(AND('2.5 CAPEX'!$L17&lt;&gt;"x",'2.5 CAPEX'!$M17&lt;&gt;"x"),0,
IF($F14=0,0,
IF(CV$4&lt;'2.1 Kraftwerk allgemein'!$F$16,0,
IF(CV$4='2.1 Kraftwerk allgemein'!$F$16,'2.5 CAPEX'!$J17/$F14,
IF(CV$4&lt;'2.1 Kraftwerk allgemein'!$F$16+$F14,
('2.5 CAPEX'!$J17+SUM(OFFSET('2.5 CAPEX'!DA17,0,-MIN(MAX($F14-1-('2.1 Kraftwerk allgemein'!$F$16-'2.1 Kraftwerk allgemein'!$F$15+1),0),COLUMN(CM14)-1-('2.1 Kraftwerk allgemein'!$F$16-'2.1 Kraftwerk allgemein'!$F$15+1)),1,MIN(MAX($F14-('2.1 Kraftwerk allgemein'!$F$16-'2.1 Kraftwerk allgemein'!$F$15+1),1),COLUMN(CM14)-('2.1 Kraftwerk allgemein'!$F$16-'2.1 Kraftwerk allgemein'!$F$15+1)))))/$F14,
SUM(OFFSET('2.5 CAPEX'!DA17,0,-MIN($F14-1,COLUMN(CM14)-1),1,MIN($F14,COLUMN(CM14))))/$F14)))))),
IF(OR(ISNUMBER($D14)=FALSE,$F14=""),"",
IF(AND('2.5 CAPEX'!$L17&lt;&gt;"x",'2.5 CAPEX'!$M17&lt;&gt;"x"),0,
IF($F14=0,0,
IF(CV$4&lt;'2.1 Kraftwerk allgemein'!$F$16,0,
IF(CV$4='2.1 Kraftwerk allgemein'!$F$16,'2.5 CAPEX'!$J17/$F14,
IF(CV$4&lt;'2.1 Kraftwerk allgemein'!$F$16+$F14,
('2.5 CAPEX'!$J17+SUM(OFFSET('2.5 CAPEX'!DA17,0,-MIN(MAX($F14-1-('2.1 Kraftwerk allgemein'!$F$16-'1.1 Allgemein'!$I$22+1),0),COLUMN(CM14)-1-('2.1 Kraftwerk allgemein'!$F$16-'1.1 Allgemein'!$I$22+1)),1,MIN(MAX($F14-('2.1 Kraftwerk allgemein'!$F$16-'1.1 Allgemein'!$I$22+1),1),COLUMN(CM14)-('2.1 Kraftwerk allgemein'!$F$16-'1.1 Allgemein'!$I$22+1)))))/$F14,
SUM(OFFSET('2.5 CAPEX'!DA17,0,-MIN($F14-1,COLUMN(CM14)-1),1,MIN($F14,COLUMN(CM14))))/$F14)))))))</f>
        <v>0</v>
      </c>
      <c r="CW14" s="199">
        <f ca="1">IF('2.1 Kraftwerk allgemein'!$F$15&lt;'1.1 Allgemein'!$I$22,
IF(OR(ISNUMBER($D14)=FALSE,$F14=""),"",
IF(AND('2.5 CAPEX'!$L17&lt;&gt;"x",'2.5 CAPEX'!$M17&lt;&gt;"x"),0,
IF($F14=0,0,
IF(CW$4&lt;'2.1 Kraftwerk allgemein'!$F$16,0,
IF(CW$4='2.1 Kraftwerk allgemein'!$F$16,'2.5 CAPEX'!$J17/$F14,
IF(CW$4&lt;'2.1 Kraftwerk allgemein'!$F$16+$F14,
('2.5 CAPEX'!$J17+SUM(OFFSET('2.5 CAPEX'!DB17,0,-MIN(MAX($F14-1-('2.1 Kraftwerk allgemein'!$F$16-'2.1 Kraftwerk allgemein'!$F$15+1),0),COLUMN(CN14)-1-('2.1 Kraftwerk allgemein'!$F$16-'2.1 Kraftwerk allgemein'!$F$15+1)),1,MIN(MAX($F14-('2.1 Kraftwerk allgemein'!$F$16-'2.1 Kraftwerk allgemein'!$F$15+1),1),COLUMN(CN14)-('2.1 Kraftwerk allgemein'!$F$16-'2.1 Kraftwerk allgemein'!$F$15+1)))))/$F14,
SUM(OFFSET('2.5 CAPEX'!DB17,0,-MIN($F14-1,COLUMN(CN14)-1),1,MIN($F14,COLUMN(CN14))))/$F14)))))),
IF(OR(ISNUMBER($D14)=FALSE,$F14=""),"",
IF(AND('2.5 CAPEX'!$L17&lt;&gt;"x",'2.5 CAPEX'!$M17&lt;&gt;"x"),0,
IF($F14=0,0,
IF(CW$4&lt;'2.1 Kraftwerk allgemein'!$F$16,0,
IF(CW$4='2.1 Kraftwerk allgemein'!$F$16,'2.5 CAPEX'!$J17/$F14,
IF(CW$4&lt;'2.1 Kraftwerk allgemein'!$F$16+$F14,
('2.5 CAPEX'!$J17+SUM(OFFSET('2.5 CAPEX'!DB17,0,-MIN(MAX($F14-1-('2.1 Kraftwerk allgemein'!$F$16-'1.1 Allgemein'!$I$22+1),0),COLUMN(CN14)-1-('2.1 Kraftwerk allgemein'!$F$16-'1.1 Allgemein'!$I$22+1)),1,MIN(MAX($F14-('2.1 Kraftwerk allgemein'!$F$16-'1.1 Allgemein'!$I$22+1),1),COLUMN(CN14)-('2.1 Kraftwerk allgemein'!$F$16-'1.1 Allgemein'!$I$22+1)))))/$F14,
SUM(OFFSET('2.5 CAPEX'!DB17,0,-MIN($F14-1,COLUMN(CN14)-1),1,MIN($F14,COLUMN(CN14))))/$F14)))))))</f>
        <v>0</v>
      </c>
      <c r="CX14" s="199">
        <f ca="1">IF('2.1 Kraftwerk allgemein'!$F$15&lt;'1.1 Allgemein'!$I$22,
IF(OR(ISNUMBER($D14)=FALSE,$F14=""),"",
IF(AND('2.5 CAPEX'!$L17&lt;&gt;"x",'2.5 CAPEX'!$M17&lt;&gt;"x"),0,
IF($F14=0,0,
IF(CX$4&lt;'2.1 Kraftwerk allgemein'!$F$16,0,
IF(CX$4='2.1 Kraftwerk allgemein'!$F$16,'2.5 CAPEX'!$J17/$F14,
IF(CX$4&lt;'2.1 Kraftwerk allgemein'!$F$16+$F14,
('2.5 CAPEX'!$J17+SUM(OFFSET('2.5 CAPEX'!DC17,0,-MIN(MAX($F14-1-('2.1 Kraftwerk allgemein'!$F$16-'2.1 Kraftwerk allgemein'!$F$15+1),0),COLUMN(CO14)-1-('2.1 Kraftwerk allgemein'!$F$16-'2.1 Kraftwerk allgemein'!$F$15+1)),1,MIN(MAX($F14-('2.1 Kraftwerk allgemein'!$F$16-'2.1 Kraftwerk allgemein'!$F$15+1),1),COLUMN(CO14)-('2.1 Kraftwerk allgemein'!$F$16-'2.1 Kraftwerk allgemein'!$F$15+1)))))/$F14,
SUM(OFFSET('2.5 CAPEX'!DC17,0,-MIN($F14-1,COLUMN(CO14)-1),1,MIN($F14,COLUMN(CO14))))/$F14)))))),
IF(OR(ISNUMBER($D14)=FALSE,$F14=""),"",
IF(AND('2.5 CAPEX'!$L17&lt;&gt;"x",'2.5 CAPEX'!$M17&lt;&gt;"x"),0,
IF($F14=0,0,
IF(CX$4&lt;'2.1 Kraftwerk allgemein'!$F$16,0,
IF(CX$4='2.1 Kraftwerk allgemein'!$F$16,'2.5 CAPEX'!$J17/$F14,
IF(CX$4&lt;'2.1 Kraftwerk allgemein'!$F$16+$F14,
('2.5 CAPEX'!$J17+SUM(OFFSET('2.5 CAPEX'!DC17,0,-MIN(MAX($F14-1-('2.1 Kraftwerk allgemein'!$F$16-'1.1 Allgemein'!$I$22+1),0),COLUMN(CO14)-1-('2.1 Kraftwerk allgemein'!$F$16-'1.1 Allgemein'!$I$22+1)),1,MIN(MAX($F14-('2.1 Kraftwerk allgemein'!$F$16-'1.1 Allgemein'!$I$22+1),1),COLUMN(CO14)-('2.1 Kraftwerk allgemein'!$F$16-'1.1 Allgemein'!$I$22+1)))))/$F14,
SUM(OFFSET('2.5 CAPEX'!DC17,0,-MIN($F14-1,COLUMN(CO14)-1),1,MIN($F14,COLUMN(CO14))))/$F14)))))))</f>
        <v>0</v>
      </c>
      <c r="CY14" s="199">
        <f ca="1">IF('2.1 Kraftwerk allgemein'!$F$15&lt;'1.1 Allgemein'!$I$22,
IF(OR(ISNUMBER($D14)=FALSE,$F14=""),"",
IF(AND('2.5 CAPEX'!$L17&lt;&gt;"x",'2.5 CAPEX'!$M17&lt;&gt;"x"),0,
IF($F14=0,0,
IF(CY$4&lt;'2.1 Kraftwerk allgemein'!$F$16,0,
IF(CY$4='2.1 Kraftwerk allgemein'!$F$16,'2.5 CAPEX'!$J17/$F14,
IF(CY$4&lt;'2.1 Kraftwerk allgemein'!$F$16+$F14,
('2.5 CAPEX'!$J17+SUM(OFFSET('2.5 CAPEX'!DD17,0,-MIN(MAX($F14-1-('2.1 Kraftwerk allgemein'!$F$16-'2.1 Kraftwerk allgemein'!$F$15+1),0),COLUMN(CP14)-1-('2.1 Kraftwerk allgemein'!$F$16-'2.1 Kraftwerk allgemein'!$F$15+1)),1,MIN(MAX($F14-('2.1 Kraftwerk allgemein'!$F$16-'2.1 Kraftwerk allgemein'!$F$15+1),1),COLUMN(CP14)-('2.1 Kraftwerk allgemein'!$F$16-'2.1 Kraftwerk allgemein'!$F$15+1)))))/$F14,
SUM(OFFSET('2.5 CAPEX'!DD17,0,-MIN($F14-1,COLUMN(CP14)-1),1,MIN($F14,COLUMN(CP14))))/$F14)))))),
IF(OR(ISNUMBER($D14)=FALSE,$F14=""),"",
IF(AND('2.5 CAPEX'!$L17&lt;&gt;"x",'2.5 CAPEX'!$M17&lt;&gt;"x"),0,
IF($F14=0,0,
IF(CY$4&lt;'2.1 Kraftwerk allgemein'!$F$16,0,
IF(CY$4='2.1 Kraftwerk allgemein'!$F$16,'2.5 CAPEX'!$J17/$F14,
IF(CY$4&lt;'2.1 Kraftwerk allgemein'!$F$16+$F14,
('2.5 CAPEX'!$J17+SUM(OFFSET('2.5 CAPEX'!DD17,0,-MIN(MAX($F14-1-('2.1 Kraftwerk allgemein'!$F$16-'1.1 Allgemein'!$I$22+1),0),COLUMN(CP14)-1-('2.1 Kraftwerk allgemein'!$F$16-'1.1 Allgemein'!$I$22+1)),1,MIN(MAX($F14-('2.1 Kraftwerk allgemein'!$F$16-'1.1 Allgemein'!$I$22+1),1),COLUMN(CP14)-('2.1 Kraftwerk allgemein'!$F$16-'1.1 Allgemein'!$I$22+1)))))/$F14,
SUM(OFFSET('2.5 CAPEX'!DD17,0,-MIN($F14-1,COLUMN(CP14)-1),1,MIN($F14,COLUMN(CP14))))/$F14)))))))</f>
        <v>0</v>
      </c>
      <c r="CZ14" s="199">
        <f ca="1">IF('2.1 Kraftwerk allgemein'!$F$15&lt;'1.1 Allgemein'!$I$22,
IF(OR(ISNUMBER($D14)=FALSE,$F14=""),"",
IF(AND('2.5 CAPEX'!$L17&lt;&gt;"x",'2.5 CAPEX'!$M17&lt;&gt;"x"),0,
IF($F14=0,0,
IF(CZ$4&lt;'2.1 Kraftwerk allgemein'!$F$16,0,
IF(CZ$4='2.1 Kraftwerk allgemein'!$F$16,'2.5 CAPEX'!$J17/$F14,
IF(CZ$4&lt;'2.1 Kraftwerk allgemein'!$F$16+$F14,
('2.5 CAPEX'!$J17+SUM(OFFSET('2.5 CAPEX'!DE17,0,-MIN(MAX($F14-1-('2.1 Kraftwerk allgemein'!$F$16-'2.1 Kraftwerk allgemein'!$F$15+1),0),COLUMN(CQ14)-1-('2.1 Kraftwerk allgemein'!$F$16-'2.1 Kraftwerk allgemein'!$F$15+1)),1,MIN(MAX($F14-('2.1 Kraftwerk allgemein'!$F$16-'2.1 Kraftwerk allgemein'!$F$15+1),1),COLUMN(CQ14)-('2.1 Kraftwerk allgemein'!$F$16-'2.1 Kraftwerk allgemein'!$F$15+1)))))/$F14,
SUM(OFFSET('2.5 CAPEX'!DE17,0,-MIN($F14-1,COLUMN(CQ14)-1),1,MIN($F14,COLUMN(CQ14))))/$F14)))))),
IF(OR(ISNUMBER($D14)=FALSE,$F14=""),"",
IF(AND('2.5 CAPEX'!$L17&lt;&gt;"x",'2.5 CAPEX'!$M17&lt;&gt;"x"),0,
IF($F14=0,0,
IF(CZ$4&lt;'2.1 Kraftwerk allgemein'!$F$16,0,
IF(CZ$4='2.1 Kraftwerk allgemein'!$F$16,'2.5 CAPEX'!$J17/$F14,
IF(CZ$4&lt;'2.1 Kraftwerk allgemein'!$F$16+$F14,
('2.5 CAPEX'!$J17+SUM(OFFSET('2.5 CAPEX'!DE17,0,-MIN(MAX($F14-1-('2.1 Kraftwerk allgemein'!$F$16-'1.1 Allgemein'!$I$22+1),0),COLUMN(CQ14)-1-('2.1 Kraftwerk allgemein'!$F$16-'1.1 Allgemein'!$I$22+1)),1,MIN(MAX($F14-('2.1 Kraftwerk allgemein'!$F$16-'1.1 Allgemein'!$I$22+1),1),COLUMN(CQ14)-('2.1 Kraftwerk allgemein'!$F$16-'1.1 Allgemein'!$I$22+1)))))/$F14,
SUM(OFFSET('2.5 CAPEX'!DE17,0,-MIN($F14-1,COLUMN(CQ14)-1),1,MIN($F14,COLUMN(CQ14))))/$F14)))))))</f>
        <v>0</v>
      </c>
      <c r="DA14" s="199">
        <f ca="1">IF('2.1 Kraftwerk allgemein'!$F$15&lt;'1.1 Allgemein'!$I$22,
IF(OR(ISNUMBER($D14)=FALSE,$F14=""),"",
IF(AND('2.5 CAPEX'!$L17&lt;&gt;"x",'2.5 CAPEX'!$M17&lt;&gt;"x"),0,
IF($F14=0,0,
IF(DA$4&lt;'2.1 Kraftwerk allgemein'!$F$16,0,
IF(DA$4='2.1 Kraftwerk allgemein'!$F$16,'2.5 CAPEX'!$J17/$F14,
IF(DA$4&lt;'2.1 Kraftwerk allgemein'!$F$16+$F14,
('2.5 CAPEX'!$J17+SUM(OFFSET('2.5 CAPEX'!DF17,0,-MIN(MAX($F14-1-('2.1 Kraftwerk allgemein'!$F$16-'2.1 Kraftwerk allgemein'!$F$15+1),0),COLUMN(CR14)-1-('2.1 Kraftwerk allgemein'!$F$16-'2.1 Kraftwerk allgemein'!$F$15+1)),1,MIN(MAX($F14-('2.1 Kraftwerk allgemein'!$F$16-'2.1 Kraftwerk allgemein'!$F$15+1),1),COLUMN(CR14)-('2.1 Kraftwerk allgemein'!$F$16-'2.1 Kraftwerk allgemein'!$F$15+1)))))/$F14,
SUM(OFFSET('2.5 CAPEX'!DF17,0,-MIN($F14-1,COLUMN(CR14)-1),1,MIN($F14,COLUMN(CR14))))/$F14)))))),
IF(OR(ISNUMBER($D14)=FALSE,$F14=""),"",
IF(AND('2.5 CAPEX'!$L17&lt;&gt;"x",'2.5 CAPEX'!$M17&lt;&gt;"x"),0,
IF($F14=0,0,
IF(DA$4&lt;'2.1 Kraftwerk allgemein'!$F$16,0,
IF(DA$4='2.1 Kraftwerk allgemein'!$F$16,'2.5 CAPEX'!$J17/$F14,
IF(DA$4&lt;'2.1 Kraftwerk allgemein'!$F$16+$F14,
('2.5 CAPEX'!$J17+SUM(OFFSET('2.5 CAPEX'!DF17,0,-MIN(MAX($F14-1-('2.1 Kraftwerk allgemein'!$F$16-'1.1 Allgemein'!$I$22+1),0),COLUMN(CR14)-1-('2.1 Kraftwerk allgemein'!$F$16-'1.1 Allgemein'!$I$22+1)),1,MIN(MAX($F14-('2.1 Kraftwerk allgemein'!$F$16-'1.1 Allgemein'!$I$22+1),1),COLUMN(CR14)-('2.1 Kraftwerk allgemein'!$F$16-'1.1 Allgemein'!$I$22+1)))))/$F14,
SUM(OFFSET('2.5 CAPEX'!DF17,0,-MIN($F14-1,COLUMN(CR14)-1),1,MIN($F14,COLUMN(CR14))))/$F14)))))))</f>
        <v>0</v>
      </c>
      <c r="DB14" s="199">
        <f ca="1">IF('2.1 Kraftwerk allgemein'!$F$15&lt;'1.1 Allgemein'!$I$22,
IF(OR(ISNUMBER($D14)=FALSE,$F14=""),"",
IF(AND('2.5 CAPEX'!$L17&lt;&gt;"x",'2.5 CAPEX'!$M17&lt;&gt;"x"),0,
IF($F14=0,0,
IF(DB$4&lt;'2.1 Kraftwerk allgemein'!$F$16,0,
IF(DB$4='2.1 Kraftwerk allgemein'!$F$16,'2.5 CAPEX'!$J17/$F14,
IF(DB$4&lt;'2.1 Kraftwerk allgemein'!$F$16+$F14,
('2.5 CAPEX'!$J17+SUM(OFFSET('2.5 CAPEX'!DG17,0,-MIN(MAX($F14-1-('2.1 Kraftwerk allgemein'!$F$16-'2.1 Kraftwerk allgemein'!$F$15+1),0),COLUMN(CS14)-1-('2.1 Kraftwerk allgemein'!$F$16-'2.1 Kraftwerk allgemein'!$F$15+1)),1,MIN(MAX($F14-('2.1 Kraftwerk allgemein'!$F$16-'2.1 Kraftwerk allgemein'!$F$15+1),1),COLUMN(CS14)-('2.1 Kraftwerk allgemein'!$F$16-'2.1 Kraftwerk allgemein'!$F$15+1)))))/$F14,
SUM(OFFSET('2.5 CAPEX'!DG17,0,-MIN($F14-1,COLUMN(CS14)-1),1,MIN($F14,COLUMN(CS14))))/$F14)))))),
IF(OR(ISNUMBER($D14)=FALSE,$F14=""),"",
IF(AND('2.5 CAPEX'!$L17&lt;&gt;"x",'2.5 CAPEX'!$M17&lt;&gt;"x"),0,
IF($F14=0,0,
IF(DB$4&lt;'2.1 Kraftwerk allgemein'!$F$16,0,
IF(DB$4='2.1 Kraftwerk allgemein'!$F$16,'2.5 CAPEX'!$J17/$F14,
IF(DB$4&lt;'2.1 Kraftwerk allgemein'!$F$16+$F14,
('2.5 CAPEX'!$J17+SUM(OFFSET('2.5 CAPEX'!DG17,0,-MIN(MAX($F14-1-('2.1 Kraftwerk allgemein'!$F$16-'1.1 Allgemein'!$I$22+1),0),COLUMN(CS14)-1-('2.1 Kraftwerk allgemein'!$F$16-'1.1 Allgemein'!$I$22+1)),1,MIN(MAX($F14-('2.1 Kraftwerk allgemein'!$F$16-'1.1 Allgemein'!$I$22+1),1),COLUMN(CS14)-('2.1 Kraftwerk allgemein'!$F$16-'1.1 Allgemein'!$I$22+1)))))/$F14,
SUM(OFFSET('2.5 CAPEX'!DG17,0,-MIN($F14-1,COLUMN(CS14)-1),1,MIN($F14,COLUMN(CS14))))/$F14)))))))</f>
        <v>0</v>
      </c>
      <c r="DC14" s="199">
        <f ca="1">IF('2.1 Kraftwerk allgemein'!$F$15&lt;'1.1 Allgemein'!$I$22,
IF(OR(ISNUMBER($D14)=FALSE,$F14=""),"",
IF(AND('2.5 CAPEX'!$L17&lt;&gt;"x",'2.5 CAPEX'!$M17&lt;&gt;"x"),0,
IF($F14=0,0,
IF(DC$4&lt;'2.1 Kraftwerk allgemein'!$F$16,0,
IF(DC$4='2.1 Kraftwerk allgemein'!$F$16,'2.5 CAPEX'!$J17/$F14,
IF(DC$4&lt;'2.1 Kraftwerk allgemein'!$F$16+$F14,
('2.5 CAPEX'!$J17+SUM(OFFSET('2.5 CAPEX'!DH17,0,-MIN(MAX($F14-1-('2.1 Kraftwerk allgemein'!$F$16-'2.1 Kraftwerk allgemein'!$F$15+1),0),COLUMN(CT14)-1-('2.1 Kraftwerk allgemein'!$F$16-'2.1 Kraftwerk allgemein'!$F$15+1)),1,MIN(MAX($F14-('2.1 Kraftwerk allgemein'!$F$16-'2.1 Kraftwerk allgemein'!$F$15+1),1),COLUMN(CT14)-('2.1 Kraftwerk allgemein'!$F$16-'2.1 Kraftwerk allgemein'!$F$15+1)))))/$F14,
SUM(OFFSET('2.5 CAPEX'!DH17,0,-MIN($F14-1,COLUMN(CT14)-1),1,MIN($F14,COLUMN(CT14))))/$F14)))))),
IF(OR(ISNUMBER($D14)=FALSE,$F14=""),"",
IF(AND('2.5 CAPEX'!$L17&lt;&gt;"x",'2.5 CAPEX'!$M17&lt;&gt;"x"),0,
IF($F14=0,0,
IF(DC$4&lt;'2.1 Kraftwerk allgemein'!$F$16,0,
IF(DC$4='2.1 Kraftwerk allgemein'!$F$16,'2.5 CAPEX'!$J17/$F14,
IF(DC$4&lt;'2.1 Kraftwerk allgemein'!$F$16+$F14,
('2.5 CAPEX'!$J17+SUM(OFFSET('2.5 CAPEX'!DH17,0,-MIN(MAX($F14-1-('2.1 Kraftwerk allgemein'!$F$16-'1.1 Allgemein'!$I$22+1),0),COLUMN(CT14)-1-('2.1 Kraftwerk allgemein'!$F$16-'1.1 Allgemein'!$I$22+1)),1,MIN(MAX($F14-('2.1 Kraftwerk allgemein'!$F$16-'1.1 Allgemein'!$I$22+1),1),COLUMN(CT14)-('2.1 Kraftwerk allgemein'!$F$16-'1.1 Allgemein'!$I$22+1)))))/$F14,
SUM(OFFSET('2.5 CAPEX'!DH17,0,-MIN($F14-1,COLUMN(CT14)-1),1,MIN($F14,COLUMN(CT14))))/$F14)))))))</f>
        <v>0</v>
      </c>
      <c r="DD14" s="199">
        <f ca="1">IF('2.1 Kraftwerk allgemein'!$F$15&lt;'1.1 Allgemein'!$I$22,
IF(OR(ISNUMBER($D14)=FALSE,$F14=""),"",
IF(AND('2.5 CAPEX'!$L17&lt;&gt;"x",'2.5 CAPEX'!$M17&lt;&gt;"x"),0,
IF($F14=0,0,
IF(DD$4&lt;'2.1 Kraftwerk allgemein'!$F$16,0,
IF(DD$4='2.1 Kraftwerk allgemein'!$F$16,'2.5 CAPEX'!$J17/$F14,
IF(DD$4&lt;'2.1 Kraftwerk allgemein'!$F$16+$F14,
('2.5 CAPEX'!$J17+SUM(OFFSET('2.5 CAPEX'!DI17,0,-MIN(MAX($F14-1-('2.1 Kraftwerk allgemein'!$F$16-'2.1 Kraftwerk allgemein'!$F$15+1),0),COLUMN(CU14)-1-('2.1 Kraftwerk allgemein'!$F$16-'2.1 Kraftwerk allgemein'!$F$15+1)),1,MIN(MAX($F14-('2.1 Kraftwerk allgemein'!$F$16-'2.1 Kraftwerk allgemein'!$F$15+1),1),COLUMN(CU14)-('2.1 Kraftwerk allgemein'!$F$16-'2.1 Kraftwerk allgemein'!$F$15+1)))))/$F14,
SUM(OFFSET('2.5 CAPEX'!DI17,0,-MIN($F14-1,COLUMN(CU14)-1),1,MIN($F14,COLUMN(CU14))))/$F14)))))),
IF(OR(ISNUMBER($D14)=FALSE,$F14=""),"",
IF(AND('2.5 CAPEX'!$L17&lt;&gt;"x",'2.5 CAPEX'!$M17&lt;&gt;"x"),0,
IF($F14=0,0,
IF(DD$4&lt;'2.1 Kraftwerk allgemein'!$F$16,0,
IF(DD$4='2.1 Kraftwerk allgemein'!$F$16,'2.5 CAPEX'!$J17/$F14,
IF(DD$4&lt;'2.1 Kraftwerk allgemein'!$F$16+$F14,
('2.5 CAPEX'!$J17+SUM(OFFSET('2.5 CAPEX'!DI17,0,-MIN(MAX($F14-1-('2.1 Kraftwerk allgemein'!$F$16-'1.1 Allgemein'!$I$22+1),0),COLUMN(CU14)-1-('2.1 Kraftwerk allgemein'!$F$16-'1.1 Allgemein'!$I$22+1)),1,MIN(MAX($F14-('2.1 Kraftwerk allgemein'!$F$16-'1.1 Allgemein'!$I$22+1),1),COLUMN(CU14)-('2.1 Kraftwerk allgemein'!$F$16-'1.1 Allgemein'!$I$22+1)))))/$F14,
SUM(OFFSET('2.5 CAPEX'!DI17,0,-MIN($F14-1,COLUMN(CU14)-1),1,MIN($F14,COLUMN(CU14))))/$F14)))))))</f>
        <v>0</v>
      </c>
      <c r="DE14" s="199">
        <f ca="1">IF('2.1 Kraftwerk allgemein'!$F$15&lt;'1.1 Allgemein'!$I$22,
IF(OR(ISNUMBER($D14)=FALSE,$F14=""),"",
IF(AND('2.5 CAPEX'!$L17&lt;&gt;"x",'2.5 CAPEX'!$M17&lt;&gt;"x"),0,
IF($F14=0,0,
IF(DE$4&lt;'2.1 Kraftwerk allgemein'!$F$16,0,
IF(DE$4='2.1 Kraftwerk allgemein'!$F$16,'2.5 CAPEX'!$J17/$F14,
IF(DE$4&lt;'2.1 Kraftwerk allgemein'!$F$16+$F14,
('2.5 CAPEX'!$J17+SUM(OFFSET('2.5 CAPEX'!DJ17,0,-MIN(MAX($F14-1-('2.1 Kraftwerk allgemein'!$F$16-'2.1 Kraftwerk allgemein'!$F$15+1),0),COLUMN(CV14)-1-('2.1 Kraftwerk allgemein'!$F$16-'2.1 Kraftwerk allgemein'!$F$15+1)),1,MIN(MAX($F14-('2.1 Kraftwerk allgemein'!$F$16-'2.1 Kraftwerk allgemein'!$F$15+1),1),COLUMN(CV14)-('2.1 Kraftwerk allgemein'!$F$16-'2.1 Kraftwerk allgemein'!$F$15+1)))))/$F14,
SUM(OFFSET('2.5 CAPEX'!DJ17,0,-MIN($F14-1,COLUMN(CV14)-1),1,MIN($F14,COLUMN(CV14))))/$F14)))))),
IF(OR(ISNUMBER($D14)=FALSE,$F14=""),"",
IF(AND('2.5 CAPEX'!$L17&lt;&gt;"x",'2.5 CAPEX'!$M17&lt;&gt;"x"),0,
IF($F14=0,0,
IF(DE$4&lt;'2.1 Kraftwerk allgemein'!$F$16,0,
IF(DE$4='2.1 Kraftwerk allgemein'!$F$16,'2.5 CAPEX'!$J17/$F14,
IF(DE$4&lt;'2.1 Kraftwerk allgemein'!$F$16+$F14,
('2.5 CAPEX'!$J17+SUM(OFFSET('2.5 CAPEX'!DJ17,0,-MIN(MAX($F14-1-('2.1 Kraftwerk allgemein'!$F$16-'1.1 Allgemein'!$I$22+1),0),COLUMN(CV14)-1-('2.1 Kraftwerk allgemein'!$F$16-'1.1 Allgemein'!$I$22+1)),1,MIN(MAX($F14-('2.1 Kraftwerk allgemein'!$F$16-'1.1 Allgemein'!$I$22+1),1),COLUMN(CV14)-('2.1 Kraftwerk allgemein'!$F$16-'1.1 Allgemein'!$I$22+1)))))/$F14,
SUM(OFFSET('2.5 CAPEX'!DJ17,0,-MIN($F14-1,COLUMN(CV14)-1),1,MIN($F14,COLUMN(CV14))))/$F14)))))))</f>
        <v>0</v>
      </c>
      <c r="DF14" s="199">
        <f ca="1">IF('2.1 Kraftwerk allgemein'!$F$15&lt;'1.1 Allgemein'!$I$22,
IF(OR(ISNUMBER($D14)=FALSE,$F14=""),"",
IF(AND('2.5 CAPEX'!$L17&lt;&gt;"x",'2.5 CAPEX'!$M17&lt;&gt;"x"),0,
IF($F14=0,0,
IF(DF$4&lt;'2.1 Kraftwerk allgemein'!$F$16,0,
IF(DF$4='2.1 Kraftwerk allgemein'!$F$16,'2.5 CAPEX'!$J17/$F14,
IF(DF$4&lt;'2.1 Kraftwerk allgemein'!$F$16+$F14,
('2.5 CAPEX'!$J17+SUM(OFFSET('2.5 CAPEX'!DK17,0,-MIN(MAX($F14-1-('2.1 Kraftwerk allgemein'!$F$16-'2.1 Kraftwerk allgemein'!$F$15+1),0),COLUMN(CW14)-1-('2.1 Kraftwerk allgemein'!$F$16-'2.1 Kraftwerk allgemein'!$F$15+1)),1,MIN(MAX($F14-('2.1 Kraftwerk allgemein'!$F$16-'2.1 Kraftwerk allgemein'!$F$15+1),1),COLUMN(CW14)-('2.1 Kraftwerk allgemein'!$F$16-'2.1 Kraftwerk allgemein'!$F$15+1)))))/$F14,
SUM(OFFSET('2.5 CAPEX'!DK17,0,-MIN($F14-1,COLUMN(CW14)-1),1,MIN($F14,COLUMN(CW14))))/$F14)))))),
IF(OR(ISNUMBER($D14)=FALSE,$F14=""),"",
IF(AND('2.5 CAPEX'!$L17&lt;&gt;"x",'2.5 CAPEX'!$M17&lt;&gt;"x"),0,
IF($F14=0,0,
IF(DF$4&lt;'2.1 Kraftwerk allgemein'!$F$16,0,
IF(DF$4='2.1 Kraftwerk allgemein'!$F$16,'2.5 CAPEX'!$J17/$F14,
IF(DF$4&lt;'2.1 Kraftwerk allgemein'!$F$16+$F14,
('2.5 CAPEX'!$J17+SUM(OFFSET('2.5 CAPEX'!DK17,0,-MIN(MAX($F14-1-('2.1 Kraftwerk allgemein'!$F$16-'1.1 Allgemein'!$I$22+1),0),COLUMN(CW14)-1-('2.1 Kraftwerk allgemein'!$F$16-'1.1 Allgemein'!$I$22+1)),1,MIN(MAX($F14-('2.1 Kraftwerk allgemein'!$F$16-'1.1 Allgemein'!$I$22+1),1),COLUMN(CW14)-('2.1 Kraftwerk allgemein'!$F$16-'1.1 Allgemein'!$I$22+1)))))/$F14,
SUM(OFFSET('2.5 CAPEX'!DK17,0,-MIN($F14-1,COLUMN(CW14)-1),1,MIN($F14,COLUMN(CW14))))/$F14)))))))</f>
        <v>0</v>
      </c>
    </row>
    <row r="15" spans="1:110" s="200" customFormat="1" ht="14" x14ac:dyDescent="0.3">
      <c r="A15" s="104"/>
      <c r="B15" s="104"/>
      <c r="C15" s="154"/>
      <c r="D15" s="191">
        <f>IF('2.5 CAPEX'!D18&lt;&gt;"",'2.5 CAPEX'!D18,"")</f>
        <v>104</v>
      </c>
      <c r="E15" s="191" t="str">
        <f>IF('2.5 CAPEX'!E18&lt;&gt;"",'2.5 CAPEX'!E18,"")</f>
        <v>Kabelkanäle</v>
      </c>
      <c r="F15" s="196">
        <f>IF('2.5 CAPEX'!F18&lt;&gt;"",'2.5 CAPEX'!F18,"")</f>
        <v>50</v>
      </c>
      <c r="G15" s="197">
        <f ca="1">IF(ISNUMBER(D15)=FALSE,"",INDEX('2.5 CAPEX'!$H:$H,MATCH('3.1 Abschreibung'!$D15,'2.5 CAPEX'!$D:$D,0))+INDEX('2.5 CAPEX'!$J:$J,MATCH('3.1 Abschreibung'!$D15,'2.5 CAPEX'!$D:$D,0)))</f>
        <v>0</v>
      </c>
      <c r="H15" s="197"/>
      <c r="I15" s="198">
        <v>0</v>
      </c>
      <c r="J15" s="199">
        <f ca="1">IF('2.1 Kraftwerk allgemein'!$F$15&lt;'1.1 Allgemein'!$I$22,
IF(OR(ISNUMBER($D15)=FALSE,$F15=""),"",
IF(AND('2.5 CAPEX'!$L18&lt;&gt;"x",'2.5 CAPEX'!$M18&lt;&gt;"x"),0,
IF($F15=0,0,
IF(J$4&lt;'2.1 Kraftwerk allgemein'!$F$16,0,
IF(J$4='2.1 Kraftwerk allgemein'!$F$16,'2.5 CAPEX'!$J18/$F15,
IF(J$4&lt;'2.1 Kraftwerk allgemein'!$F$16+$F15,
('2.5 CAPEX'!$J18+SUM(OFFSET('2.5 CAPEX'!O18,0,-MIN(MAX($F15-1-('2.1 Kraftwerk allgemein'!$F$16-'2.1 Kraftwerk allgemein'!$F$15+1),0),COLUMN(A15)-1-('2.1 Kraftwerk allgemein'!$F$16-'2.1 Kraftwerk allgemein'!$F$15+1)),1,MIN(MAX($F15-('2.1 Kraftwerk allgemein'!$F$16-'2.1 Kraftwerk allgemein'!$F$15+1),1),COLUMN(A15)-('2.1 Kraftwerk allgemein'!$F$16-'2.1 Kraftwerk allgemein'!$F$15+1)))))/$F15,
SUM(OFFSET('2.5 CAPEX'!O18,0,-MIN($F15-1,COLUMN(A15)-1),1,MIN($F15,COLUMN(A15))))/$F15)))))),
IF(OR(ISNUMBER($D15)=FALSE,$F15=""),"",
IF(AND('2.5 CAPEX'!$L18&lt;&gt;"x",'2.5 CAPEX'!$M18&lt;&gt;"x"),0,
IF($F15=0,0,
IF(J$4&lt;'2.1 Kraftwerk allgemein'!$F$16,0,
IF(J$4='2.1 Kraftwerk allgemein'!$F$16,'2.5 CAPEX'!$J18/$F15,
IF(J$4&lt;'2.1 Kraftwerk allgemein'!$F$16+$F15,
('2.5 CAPEX'!$J18+SUM(OFFSET('2.5 CAPEX'!O18,0,-MIN(MAX($F15-1-('2.1 Kraftwerk allgemein'!$F$16-'1.1 Allgemein'!$I$22+1),0),COLUMN(A15)-1-('2.1 Kraftwerk allgemein'!$F$16-'1.1 Allgemein'!$I$22+1)),1,MIN(MAX($F15-('2.1 Kraftwerk allgemein'!$F$16-'1.1 Allgemein'!$I$22+1),1),COLUMN(A15)-('2.1 Kraftwerk allgemein'!$F$16-'1.1 Allgemein'!$I$22+1)))))/$F15,
SUM(OFFSET('2.5 CAPEX'!O18,0,-MIN($F15-1,COLUMN(A15)-1),1,MIN($F15,COLUMN(A15))))/$F15)))))))</f>
        <v>0</v>
      </c>
      <c r="K15" s="199">
        <f ca="1">IF('2.1 Kraftwerk allgemein'!$F$15&lt;'1.1 Allgemein'!$I$22,
IF(OR(ISNUMBER($D15)=FALSE,$F15=""),"",
IF(AND('2.5 CAPEX'!$L18&lt;&gt;"x",'2.5 CAPEX'!$M18&lt;&gt;"x"),0,
IF($F15=0,0,
IF(K$4&lt;'2.1 Kraftwerk allgemein'!$F$16,0,
IF(K$4='2.1 Kraftwerk allgemein'!$F$16,'2.5 CAPEX'!$J18/$F15,
IF(K$4&lt;'2.1 Kraftwerk allgemein'!$F$16+$F15,
('2.5 CAPEX'!$J18+SUM(OFFSET('2.5 CAPEX'!P18,0,-MIN(MAX($F15-1-('2.1 Kraftwerk allgemein'!$F$16-'2.1 Kraftwerk allgemein'!$F$15+1),0),COLUMN(B15)-1-('2.1 Kraftwerk allgemein'!$F$16-'2.1 Kraftwerk allgemein'!$F$15+1)),1,MIN(MAX($F15-('2.1 Kraftwerk allgemein'!$F$16-'2.1 Kraftwerk allgemein'!$F$15+1),1),COLUMN(B15)-('2.1 Kraftwerk allgemein'!$F$16-'2.1 Kraftwerk allgemein'!$F$15+1)))))/$F15,
SUM(OFFSET('2.5 CAPEX'!P18,0,-MIN($F15-1,COLUMN(B15)-1),1,MIN($F15,COLUMN(B15))))/$F15)))))),
IF(OR(ISNUMBER($D15)=FALSE,$F15=""),"",
IF(AND('2.5 CAPEX'!$L18&lt;&gt;"x",'2.5 CAPEX'!$M18&lt;&gt;"x"),0,
IF($F15=0,0,
IF(K$4&lt;'2.1 Kraftwerk allgemein'!$F$16,0,
IF(K$4='2.1 Kraftwerk allgemein'!$F$16,'2.5 CAPEX'!$J18/$F15,
IF(K$4&lt;'2.1 Kraftwerk allgemein'!$F$16+$F15,
('2.5 CAPEX'!$J18+SUM(OFFSET('2.5 CAPEX'!P18,0,-MIN(MAX($F15-1-('2.1 Kraftwerk allgemein'!$F$16-'1.1 Allgemein'!$I$22+1),0),COLUMN(B15)-1-('2.1 Kraftwerk allgemein'!$F$16-'1.1 Allgemein'!$I$22+1)),1,MIN(MAX($F15-('2.1 Kraftwerk allgemein'!$F$16-'1.1 Allgemein'!$I$22+1),1),COLUMN(B15)-('2.1 Kraftwerk allgemein'!$F$16-'1.1 Allgemein'!$I$22+1)))))/$F15,
SUM(OFFSET('2.5 CAPEX'!P18,0,-MIN($F15-1,COLUMN(B15)-1),1,MIN($F15,COLUMN(B15))))/$F15)))))))</f>
        <v>0</v>
      </c>
      <c r="L15" s="199">
        <f ca="1">IF('2.1 Kraftwerk allgemein'!$F$15&lt;'1.1 Allgemein'!$I$22,
IF(OR(ISNUMBER($D15)=FALSE,$F15=""),"",
IF(AND('2.5 CAPEX'!$L18&lt;&gt;"x",'2.5 CAPEX'!$M18&lt;&gt;"x"),0,
IF($F15=0,0,
IF(L$4&lt;'2.1 Kraftwerk allgemein'!$F$16,0,
IF(L$4='2.1 Kraftwerk allgemein'!$F$16,'2.5 CAPEX'!$J18/$F15,
IF(L$4&lt;'2.1 Kraftwerk allgemein'!$F$16+$F15,
('2.5 CAPEX'!$J18+SUM(OFFSET('2.5 CAPEX'!Q18,0,-MIN(MAX($F15-1-('2.1 Kraftwerk allgemein'!$F$16-'2.1 Kraftwerk allgemein'!$F$15+1),0),COLUMN(C15)-1-('2.1 Kraftwerk allgemein'!$F$16-'2.1 Kraftwerk allgemein'!$F$15+1)),1,MIN(MAX($F15-('2.1 Kraftwerk allgemein'!$F$16-'2.1 Kraftwerk allgemein'!$F$15+1),1),COLUMN(C15)-('2.1 Kraftwerk allgemein'!$F$16-'2.1 Kraftwerk allgemein'!$F$15+1)))))/$F15,
SUM(OFFSET('2.5 CAPEX'!Q18,0,-MIN($F15-1,COLUMN(C15)-1),1,MIN($F15,COLUMN(C15))))/$F15)))))),
IF(OR(ISNUMBER($D15)=FALSE,$F15=""),"",
IF(AND('2.5 CAPEX'!$L18&lt;&gt;"x",'2.5 CAPEX'!$M18&lt;&gt;"x"),0,
IF($F15=0,0,
IF(L$4&lt;'2.1 Kraftwerk allgemein'!$F$16,0,
IF(L$4='2.1 Kraftwerk allgemein'!$F$16,'2.5 CAPEX'!$J18/$F15,
IF(L$4&lt;'2.1 Kraftwerk allgemein'!$F$16+$F15,
('2.5 CAPEX'!$J18+SUM(OFFSET('2.5 CAPEX'!Q18,0,-MIN(MAX($F15-1-('2.1 Kraftwerk allgemein'!$F$16-'1.1 Allgemein'!$I$22+1),0),COLUMN(C15)-1-('2.1 Kraftwerk allgemein'!$F$16-'1.1 Allgemein'!$I$22+1)),1,MIN(MAX($F15-('2.1 Kraftwerk allgemein'!$F$16-'1.1 Allgemein'!$I$22+1),1),COLUMN(C15)-('2.1 Kraftwerk allgemein'!$F$16-'1.1 Allgemein'!$I$22+1)))))/$F15,
SUM(OFFSET('2.5 CAPEX'!Q18,0,-MIN($F15-1,COLUMN(C15)-1),1,MIN($F15,COLUMN(C15))))/$F15)))))))</f>
        <v>0</v>
      </c>
      <c r="M15" s="199">
        <f ca="1">IF('2.1 Kraftwerk allgemein'!$F$15&lt;'1.1 Allgemein'!$I$22,
IF(OR(ISNUMBER($D15)=FALSE,$F15=""),"",
IF(AND('2.5 CAPEX'!$L18&lt;&gt;"x",'2.5 CAPEX'!$M18&lt;&gt;"x"),0,
IF($F15=0,0,
IF(M$4&lt;'2.1 Kraftwerk allgemein'!$F$16,0,
IF(M$4='2.1 Kraftwerk allgemein'!$F$16,'2.5 CAPEX'!$J18/$F15,
IF(M$4&lt;'2.1 Kraftwerk allgemein'!$F$16+$F15,
('2.5 CAPEX'!$J18+SUM(OFFSET('2.5 CAPEX'!R18,0,-MIN(MAX($F15-1-('2.1 Kraftwerk allgemein'!$F$16-'2.1 Kraftwerk allgemein'!$F$15+1),0),COLUMN(D15)-1-('2.1 Kraftwerk allgemein'!$F$16-'2.1 Kraftwerk allgemein'!$F$15+1)),1,MIN(MAX($F15-('2.1 Kraftwerk allgemein'!$F$16-'2.1 Kraftwerk allgemein'!$F$15+1),1),COLUMN(D15)-('2.1 Kraftwerk allgemein'!$F$16-'2.1 Kraftwerk allgemein'!$F$15+1)))))/$F15,
SUM(OFFSET('2.5 CAPEX'!R18,0,-MIN($F15-1,COLUMN(D15)-1),1,MIN($F15,COLUMN(D15))))/$F15)))))),
IF(OR(ISNUMBER($D15)=FALSE,$F15=""),"",
IF(AND('2.5 CAPEX'!$L18&lt;&gt;"x",'2.5 CAPEX'!$M18&lt;&gt;"x"),0,
IF($F15=0,0,
IF(M$4&lt;'2.1 Kraftwerk allgemein'!$F$16,0,
IF(M$4='2.1 Kraftwerk allgemein'!$F$16,'2.5 CAPEX'!$J18/$F15,
IF(M$4&lt;'2.1 Kraftwerk allgemein'!$F$16+$F15,
('2.5 CAPEX'!$J18+SUM(OFFSET('2.5 CAPEX'!R18,0,-MIN(MAX($F15-1-('2.1 Kraftwerk allgemein'!$F$16-'1.1 Allgemein'!$I$22+1),0),COLUMN(D15)-1-('2.1 Kraftwerk allgemein'!$F$16-'1.1 Allgemein'!$I$22+1)),1,MIN(MAX($F15-('2.1 Kraftwerk allgemein'!$F$16-'1.1 Allgemein'!$I$22+1),1),COLUMN(D15)-('2.1 Kraftwerk allgemein'!$F$16-'1.1 Allgemein'!$I$22+1)))))/$F15,
SUM(OFFSET('2.5 CAPEX'!R18,0,-MIN($F15-1,COLUMN(D15)-1),1,MIN($F15,COLUMN(D15))))/$F15)))))))</f>
        <v>0</v>
      </c>
      <c r="N15" s="199">
        <f ca="1">IF('2.1 Kraftwerk allgemein'!$F$15&lt;'1.1 Allgemein'!$I$22,
IF(OR(ISNUMBER($D15)=FALSE,$F15=""),"",
IF(AND('2.5 CAPEX'!$L18&lt;&gt;"x",'2.5 CAPEX'!$M18&lt;&gt;"x"),0,
IF($F15=0,0,
IF(N$4&lt;'2.1 Kraftwerk allgemein'!$F$16,0,
IF(N$4='2.1 Kraftwerk allgemein'!$F$16,'2.5 CAPEX'!$J18/$F15,
IF(N$4&lt;'2.1 Kraftwerk allgemein'!$F$16+$F15,
('2.5 CAPEX'!$J18+SUM(OFFSET('2.5 CAPEX'!S18,0,-MIN(MAX($F15-1-('2.1 Kraftwerk allgemein'!$F$16-'2.1 Kraftwerk allgemein'!$F$15+1),0),COLUMN(E15)-1-('2.1 Kraftwerk allgemein'!$F$16-'2.1 Kraftwerk allgemein'!$F$15+1)),1,MIN(MAX($F15-('2.1 Kraftwerk allgemein'!$F$16-'2.1 Kraftwerk allgemein'!$F$15+1),1),COLUMN(E15)-('2.1 Kraftwerk allgemein'!$F$16-'2.1 Kraftwerk allgemein'!$F$15+1)))))/$F15,
SUM(OFFSET('2.5 CAPEX'!S18,0,-MIN($F15-1,COLUMN(E15)-1),1,MIN($F15,COLUMN(E15))))/$F15)))))),
IF(OR(ISNUMBER($D15)=FALSE,$F15=""),"",
IF(AND('2.5 CAPEX'!$L18&lt;&gt;"x",'2.5 CAPEX'!$M18&lt;&gt;"x"),0,
IF($F15=0,0,
IF(N$4&lt;'2.1 Kraftwerk allgemein'!$F$16,0,
IF(N$4='2.1 Kraftwerk allgemein'!$F$16,'2.5 CAPEX'!$J18/$F15,
IF(N$4&lt;'2.1 Kraftwerk allgemein'!$F$16+$F15,
('2.5 CAPEX'!$J18+SUM(OFFSET('2.5 CAPEX'!S18,0,-MIN(MAX($F15-1-('2.1 Kraftwerk allgemein'!$F$16-'1.1 Allgemein'!$I$22+1),0),COLUMN(E15)-1-('2.1 Kraftwerk allgemein'!$F$16-'1.1 Allgemein'!$I$22+1)),1,MIN(MAX($F15-('2.1 Kraftwerk allgemein'!$F$16-'1.1 Allgemein'!$I$22+1),1),COLUMN(E15)-('2.1 Kraftwerk allgemein'!$F$16-'1.1 Allgemein'!$I$22+1)))))/$F15,
SUM(OFFSET('2.5 CAPEX'!S18,0,-MIN($F15-1,COLUMN(E15)-1),1,MIN($F15,COLUMN(E15))))/$F15)))))))</f>
        <v>0</v>
      </c>
      <c r="O15" s="199">
        <f ca="1">IF('2.1 Kraftwerk allgemein'!$F$15&lt;'1.1 Allgemein'!$I$22,
IF(OR(ISNUMBER($D15)=FALSE,$F15=""),"",
IF(AND('2.5 CAPEX'!$L18&lt;&gt;"x",'2.5 CAPEX'!$M18&lt;&gt;"x"),0,
IF($F15=0,0,
IF(O$4&lt;'2.1 Kraftwerk allgemein'!$F$16,0,
IF(O$4='2.1 Kraftwerk allgemein'!$F$16,'2.5 CAPEX'!$J18/$F15,
IF(O$4&lt;'2.1 Kraftwerk allgemein'!$F$16+$F15,
('2.5 CAPEX'!$J18+SUM(OFFSET('2.5 CAPEX'!T18,0,-MIN(MAX($F15-1-('2.1 Kraftwerk allgemein'!$F$16-'2.1 Kraftwerk allgemein'!$F$15+1),0),COLUMN(F15)-1-('2.1 Kraftwerk allgemein'!$F$16-'2.1 Kraftwerk allgemein'!$F$15+1)),1,MIN(MAX($F15-('2.1 Kraftwerk allgemein'!$F$16-'2.1 Kraftwerk allgemein'!$F$15+1),1),COLUMN(F15)-('2.1 Kraftwerk allgemein'!$F$16-'2.1 Kraftwerk allgemein'!$F$15+1)))))/$F15,
SUM(OFFSET('2.5 CAPEX'!T18,0,-MIN($F15-1,COLUMN(F15)-1),1,MIN($F15,COLUMN(F15))))/$F15)))))),
IF(OR(ISNUMBER($D15)=FALSE,$F15=""),"",
IF(AND('2.5 CAPEX'!$L18&lt;&gt;"x",'2.5 CAPEX'!$M18&lt;&gt;"x"),0,
IF($F15=0,0,
IF(O$4&lt;'2.1 Kraftwerk allgemein'!$F$16,0,
IF(O$4='2.1 Kraftwerk allgemein'!$F$16,'2.5 CAPEX'!$J18/$F15,
IF(O$4&lt;'2.1 Kraftwerk allgemein'!$F$16+$F15,
('2.5 CAPEX'!$J18+SUM(OFFSET('2.5 CAPEX'!T18,0,-MIN(MAX($F15-1-('2.1 Kraftwerk allgemein'!$F$16-'1.1 Allgemein'!$I$22+1),0),COLUMN(F15)-1-('2.1 Kraftwerk allgemein'!$F$16-'1.1 Allgemein'!$I$22+1)),1,MIN(MAX($F15-('2.1 Kraftwerk allgemein'!$F$16-'1.1 Allgemein'!$I$22+1),1),COLUMN(F15)-('2.1 Kraftwerk allgemein'!$F$16-'1.1 Allgemein'!$I$22+1)))))/$F15,
SUM(OFFSET('2.5 CAPEX'!T18,0,-MIN($F15-1,COLUMN(F15)-1),1,MIN($F15,COLUMN(F15))))/$F15)))))))</f>
        <v>0</v>
      </c>
      <c r="P15" s="199">
        <f ca="1">IF('2.1 Kraftwerk allgemein'!$F$15&lt;'1.1 Allgemein'!$I$22,
IF(OR(ISNUMBER($D15)=FALSE,$F15=""),"",
IF(AND('2.5 CAPEX'!$L18&lt;&gt;"x",'2.5 CAPEX'!$M18&lt;&gt;"x"),0,
IF($F15=0,0,
IF(P$4&lt;'2.1 Kraftwerk allgemein'!$F$16,0,
IF(P$4='2.1 Kraftwerk allgemein'!$F$16,'2.5 CAPEX'!$J18/$F15,
IF(P$4&lt;'2.1 Kraftwerk allgemein'!$F$16+$F15,
('2.5 CAPEX'!$J18+SUM(OFFSET('2.5 CAPEX'!U18,0,-MIN(MAX($F15-1-('2.1 Kraftwerk allgemein'!$F$16-'2.1 Kraftwerk allgemein'!$F$15+1),0),COLUMN(G15)-1-('2.1 Kraftwerk allgemein'!$F$16-'2.1 Kraftwerk allgemein'!$F$15+1)),1,MIN(MAX($F15-('2.1 Kraftwerk allgemein'!$F$16-'2.1 Kraftwerk allgemein'!$F$15+1),1),COLUMN(G15)-('2.1 Kraftwerk allgemein'!$F$16-'2.1 Kraftwerk allgemein'!$F$15+1)))))/$F15,
SUM(OFFSET('2.5 CAPEX'!U18,0,-MIN($F15-1,COLUMN(G15)-1),1,MIN($F15,COLUMN(G15))))/$F15)))))),
IF(OR(ISNUMBER($D15)=FALSE,$F15=""),"",
IF(AND('2.5 CAPEX'!$L18&lt;&gt;"x",'2.5 CAPEX'!$M18&lt;&gt;"x"),0,
IF($F15=0,0,
IF(P$4&lt;'2.1 Kraftwerk allgemein'!$F$16,0,
IF(P$4='2.1 Kraftwerk allgemein'!$F$16,'2.5 CAPEX'!$J18/$F15,
IF(P$4&lt;'2.1 Kraftwerk allgemein'!$F$16+$F15,
('2.5 CAPEX'!$J18+SUM(OFFSET('2.5 CAPEX'!U18,0,-MIN(MAX($F15-1-('2.1 Kraftwerk allgemein'!$F$16-'1.1 Allgemein'!$I$22+1),0),COLUMN(G15)-1-('2.1 Kraftwerk allgemein'!$F$16-'1.1 Allgemein'!$I$22+1)),1,MIN(MAX($F15-('2.1 Kraftwerk allgemein'!$F$16-'1.1 Allgemein'!$I$22+1),1),COLUMN(G15)-('2.1 Kraftwerk allgemein'!$F$16-'1.1 Allgemein'!$I$22+1)))))/$F15,
SUM(OFFSET('2.5 CAPEX'!U18,0,-MIN($F15-1,COLUMN(G15)-1),1,MIN($F15,COLUMN(G15))))/$F15)))))))</f>
        <v>0</v>
      </c>
      <c r="Q15" s="199">
        <f ca="1">IF('2.1 Kraftwerk allgemein'!$F$15&lt;'1.1 Allgemein'!$I$22,
IF(OR(ISNUMBER($D15)=FALSE,$F15=""),"",
IF(AND('2.5 CAPEX'!$L18&lt;&gt;"x",'2.5 CAPEX'!$M18&lt;&gt;"x"),0,
IF($F15=0,0,
IF(Q$4&lt;'2.1 Kraftwerk allgemein'!$F$16,0,
IF(Q$4='2.1 Kraftwerk allgemein'!$F$16,'2.5 CAPEX'!$J18/$F15,
IF(Q$4&lt;'2.1 Kraftwerk allgemein'!$F$16+$F15,
('2.5 CAPEX'!$J18+SUM(OFFSET('2.5 CAPEX'!V18,0,-MIN(MAX($F15-1-('2.1 Kraftwerk allgemein'!$F$16-'2.1 Kraftwerk allgemein'!$F$15+1),0),COLUMN(H15)-1-('2.1 Kraftwerk allgemein'!$F$16-'2.1 Kraftwerk allgemein'!$F$15+1)),1,MIN(MAX($F15-('2.1 Kraftwerk allgemein'!$F$16-'2.1 Kraftwerk allgemein'!$F$15+1),1),COLUMN(H15)-('2.1 Kraftwerk allgemein'!$F$16-'2.1 Kraftwerk allgemein'!$F$15+1)))))/$F15,
SUM(OFFSET('2.5 CAPEX'!V18,0,-MIN($F15-1,COLUMN(H15)-1),1,MIN($F15,COLUMN(H15))))/$F15)))))),
IF(OR(ISNUMBER($D15)=FALSE,$F15=""),"",
IF(AND('2.5 CAPEX'!$L18&lt;&gt;"x",'2.5 CAPEX'!$M18&lt;&gt;"x"),0,
IF($F15=0,0,
IF(Q$4&lt;'2.1 Kraftwerk allgemein'!$F$16,0,
IF(Q$4='2.1 Kraftwerk allgemein'!$F$16,'2.5 CAPEX'!$J18/$F15,
IF(Q$4&lt;'2.1 Kraftwerk allgemein'!$F$16+$F15,
('2.5 CAPEX'!$J18+SUM(OFFSET('2.5 CAPEX'!V18,0,-MIN(MAX($F15-1-('2.1 Kraftwerk allgemein'!$F$16-'1.1 Allgemein'!$I$22+1),0),COLUMN(H15)-1-('2.1 Kraftwerk allgemein'!$F$16-'1.1 Allgemein'!$I$22+1)),1,MIN(MAX($F15-('2.1 Kraftwerk allgemein'!$F$16-'1.1 Allgemein'!$I$22+1),1),COLUMN(H15)-('2.1 Kraftwerk allgemein'!$F$16-'1.1 Allgemein'!$I$22+1)))))/$F15,
SUM(OFFSET('2.5 CAPEX'!V18,0,-MIN($F15-1,COLUMN(H15)-1),1,MIN($F15,COLUMN(H15))))/$F15)))))))</f>
        <v>0</v>
      </c>
      <c r="R15" s="199">
        <f ca="1">IF('2.1 Kraftwerk allgemein'!$F$15&lt;'1.1 Allgemein'!$I$22,
IF(OR(ISNUMBER($D15)=FALSE,$F15=""),"",
IF(AND('2.5 CAPEX'!$L18&lt;&gt;"x",'2.5 CAPEX'!$M18&lt;&gt;"x"),0,
IF($F15=0,0,
IF(R$4&lt;'2.1 Kraftwerk allgemein'!$F$16,0,
IF(R$4='2.1 Kraftwerk allgemein'!$F$16,'2.5 CAPEX'!$J18/$F15,
IF(R$4&lt;'2.1 Kraftwerk allgemein'!$F$16+$F15,
('2.5 CAPEX'!$J18+SUM(OFFSET('2.5 CAPEX'!W18,0,-MIN(MAX($F15-1-('2.1 Kraftwerk allgemein'!$F$16-'2.1 Kraftwerk allgemein'!$F$15+1),0),COLUMN(I15)-1-('2.1 Kraftwerk allgemein'!$F$16-'2.1 Kraftwerk allgemein'!$F$15+1)),1,MIN(MAX($F15-('2.1 Kraftwerk allgemein'!$F$16-'2.1 Kraftwerk allgemein'!$F$15+1),1),COLUMN(I15)-('2.1 Kraftwerk allgemein'!$F$16-'2.1 Kraftwerk allgemein'!$F$15+1)))))/$F15,
SUM(OFFSET('2.5 CAPEX'!W18,0,-MIN($F15-1,COLUMN(I15)-1),1,MIN($F15,COLUMN(I15))))/$F15)))))),
IF(OR(ISNUMBER($D15)=FALSE,$F15=""),"",
IF(AND('2.5 CAPEX'!$L18&lt;&gt;"x",'2.5 CAPEX'!$M18&lt;&gt;"x"),0,
IF($F15=0,0,
IF(R$4&lt;'2.1 Kraftwerk allgemein'!$F$16,0,
IF(R$4='2.1 Kraftwerk allgemein'!$F$16,'2.5 CAPEX'!$J18/$F15,
IF(R$4&lt;'2.1 Kraftwerk allgemein'!$F$16+$F15,
('2.5 CAPEX'!$J18+SUM(OFFSET('2.5 CAPEX'!W18,0,-MIN(MAX($F15-1-('2.1 Kraftwerk allgemein'!$F$16-'1.1 Allgemein'!$I$22+1),0),COLUMN(I15)-1-('2.1 Kraftwerk allgemein'!$F$16-'1.1 Allgemein'!$I$22+1)),1,MIN(MAX($F15-('2.1 Kraftwerk allgemein'!$F$16-'1.1 Allgemein'!$I$22+1),1),COLUMN(I15)-('2.1 Kraftwerk allgemein'!$F$16-'1.1 Allgemein'!$I$22+1)))))/$F15,
SUM(OFFSET('2.5 CAPEX'!W18,0,-MIN($F15-1,COLUMN(I15)-1),1,MIN($F15,COLUMN(I15))))/$F15)))))))</f>
        <v>0</v>
      </c>
      <c r="S15" s="199">
        <f ca="1">IF('2.1 Kraftwerk allgemein'!$F$15&lt;'1.1 Allgemein'!$I$22,
IF(OR(ISNUMBER($D15)=FALSE,$F15=""),"",
IF(AND('2.5 CAPEX'!$L18&lt;&gt;"x",'2.5 CAPEX'!$M18&lt;&gt;"x"),0,
IF($F15=0,0,
IF(S$4&lt;'2.1 Kraftwerk allgemein'!$F$16,0,
IF(S$4='2.1 Kraftwerk allgemein'!$F$16,'2.5 CAPEX'!$J18/$F15,
IF(S$4&lt;'2.1 Kraftwerk allgemein'!$F$16+$F15,
('2.5 CAPEX'!$J18+SUM(OFFSET('2.5 CAPEX'!X18,0,-MIN(MAX($F15-1-('2.1 Kraftwerk allgemein'!$F$16-'2.1 Kraftwerk allgemein'!$F$15+1),0),COLUMN(J15)-1-('2.1 Kraftwerk allgemein'!$F$16-'2.1 Kraftwerk allgemein'!$F$15+1)),1,MIN(MAX($F15-('2.1 Kraftwerk allgemein'!$F$16-'2.1 Kraftwerk allgemein'!$F$15+1),1),COLUMN(J15)-('2.1 Kraftwerk allgemein'!$F$16-'2.1 Kraftwerk allgemein'!$F$15+1)))))/$F15,
SUM(OFFSET('2.5 CAPEX'!X18,0,-MIN($F15-1,COLUMN(J15)-1),1,MIN($F15,COLUMN(J15))))/$F15)))))),
IF(OR(ISNUMBER($D15)=FALSE,$F15=""),"",
IF(AND('2.5 CAPEX'!$L18&lt;&gt;"x",'2.5 CAPEX'!$M18&lt;&gt;"x"),0,
IF($F15=0,0,
IF(S$4&lt;'2.1 Kraftwerk allgemein'!$F$16,0,
IF(S$4='2.1 Kraftwerk allgemein'!$F$16,'2.5 CAPEX'!$J18/$F15,
IF(S$4&lt;'2.1 Kraftwerk allgemein'!$F$16+$F15,
('2.5 CAPEX'!$J18+SUM(OFFSET('2.5 CAPEX'!X18,0,-MIN(MAX($F15-1-('2.1 Kraftwerk allgemein'!$F$16-'1.1 Allgemein'!$I$22+1),0),COLUMN(J15)-1-('2.1 Kraftwerk allgemein'!$F$16-'1.1 Allgemein'!$I$22+1)),1,MIN(MAX($F15-('2.1 Kraftwerk allgemein'!$F$16-'1.1 Allgemein'!$I$22+1),1),COLUMN(J15)-('2.1 Kraftwerk allgemein'!$F$16-'1.1 Allgemein'!$I$22+1)))))/$F15,
SUM(OFFSET('2.5 CAPEX'!X18,0,-MIN($F15-1,COLUMN(J15)-1),1,MIN($F15,COLUMN(J15))))/$F15)))))))</f>
        <v>0</v>
      </c>
      <c r="T15" s="199">
        <f ca="1">IF('2.1 Kraftwerk allgemein'!$F$15&lt;'1.1 Allgemein'!$I$22,
IF(OR(ISNUMBER($D15)=FALSE,$F15=""),"",
IF(AND('2.5 CAPEX'!$L18&lt;&gt;"x",'2.5 CAPEX'!$M18&lt;&gt;"x"),0,
IF($F15=0,0,
IF(T$4&lt;'2.1 Kraftwerk allgemein'!$F$16,0,
IF(T$4='2.1 Kraftwerk allgemein'!$F$16,'2.5 CAPEX'!$J18/$F15,
IF(T$4&lt;'2.1 Kraftwerk allgemein'!$F$16+$F15,
('2.5 CAPEX'!$J18+SUM(OFFSET('2.5 CAPEX'!Y18,0,-MIN(MAX($F15-1-('2.1 Kraftwerk allgemein'!$F$16-'2.1 Kraftwerk allgemein'!$F$15+1),0),COLUMN(K15)-1-('2.1 Kraftwerk allgemein'!$F$16-'2.1 Kraftwerk allgemein'!$F$15+1)),1,MIN(MAX($F15-('2.1 Kraftwerk allgemein'!$F$16-'2.1 Kraftwerk allgemein'!$F$15+1),1),COLUMN(K15)-('2.1 Kraftwerk allgemein'!$F$16-'2.1 Kraftwerk allgemein'!$F$15+1)))))/$F15,
SUM(OFFSET('2.5 CAPEX'!Y18,0,-MIN($F15-1,COLUMN(K15)-1),1,MIN($F15,COLUMN(K15))))/$F15)))))),
IF(OR(ISNUMBER($D15)=FALSE,$F15=""),"",
IF(AND('2.5 CAPEX'!$L18&lt;&gt;"x",'2.5 CAPEX'!$M18&lt;&gt;"x"),0,
IF($F15=0,0,
IF(T$4&lt;'2.1 Kraftwerk allgemein'!$F$16,0,
IF(T$4='2.1 Kraftwerk allgemein'!$F$16,'2.5 CAPEX'!$J18/$F15,
IF(T$4&lt;'2.1 Kraftwerk allgemein'!$F$16+$F15,
('2.5 CAPEX'!$J18+SUM(OFFSET('2.5 CAPEX'!Y18,0,-MIN(MAX($F15-1-('2.1 Kraftwerk allgemein'!$F$16-'1.1 Allgemein'!$I$22+1),0),COLUMN(K15)-1-('2.1 Kraftwerk allgemein'!$F$16-'1.1 Allgemein'!$I$22+1)),1,MIN(MAX($F15-('2.1 Kraftwerk allgemein'!$F$16-'1.1 Allgemein'!$I$22+1),1),COLUMN(K15)-('2.1 Kraftwerk allgemein'!$F$16-'1.1 Allgemein'!$I$22+1)))))/$F15,
SUM(OFFSET('2.5 CAPEX'!Y18,0,-MIN($F15-1,COLUMN(K15)-1),1,MIN($F15,COLUMN(K15))))/$F15)))))))</f>
        <v>0</v>
      </c>
      <c r="U15" s="199">
        <f ca="1">IF('2.1 Kraftwerk allgemein'!$F$15&lt;'1.1 Allgemein'!$I$22,
IF(OR(ISNUMBER($D15)=FALSE,$F15=""),"",
IF(AND('2.5 CAPEX'!$L18&lt;&gt;"x",'2.5 CAPEX'!$M18&lt;&gt;"x"),0,
IF($F15=0,0,
IF(U$4&lt;'2.1 Kraftwerk allgemein'!$F$16,0,
IF(U$4='2.1 Kraftwerk allgemein'!$F$16,'2.5 CAPEX'!$J18/$F15,
IF(U$4&lt;'2.1 Kraftwerk allgemein'!$F$16+$F15,
('2.5 CAPEX'!$J18+SUM(OFFSET('2.5 CAPEX'!Z18,0,-MIN(MAX($F15-1-('2.1 Kraftwerk allgemein'!$F$16-'2.1 Kraftwerk allgemein'!$F$15+1),0),COLUMN(L15)-1-('2.1 Kraftwerk allgemein'!$F$16-'2.1 Kraftwerk allgemein'!$F$15+1)),1,MIN(MAX($F15-('2.1 Kraftwerk allgemein'!$F$16-'2.1 Kraftwerk allgemein'!$F$15+1),1),COLUMN(L15)-('2.1 Kraftwerk allgemein'!$F$16-'2.1 Kraftwerk allgemein'!$F$15+1)))))/$F15,
SUM(OFFSET('2.5 CAPEX'!Z18,0,-MIN($F15-1,COLUMN(L15)-1),1,MIN($F15,COLUMN(L15))))/$F15)))))),
IF(OR(ISNUMBER($D15)=FALSE,$F15=""),"",
IF(AND('2.5 CAPEX'!$L18&lt;&gt;"x",'2.5 CAPEX'!$M18&lt;&gt;"x"),0,
IF($F15=0,0,
IF(U$4&lt;'2.1 Kraftwerk allgemein'!$F$16,0,
IF(U$4='2.1 Kraftwerk allgemein'!$F$16,'2.5 CAPEX'!$J18/$F15,
IF(U$4&lt;'2.1 Kraftwerk allgemein'!$F$16+$F15,
('2.5 CAPEX'!$J18+SUM(OFFSET('2.5 CAPEX'!Z18,0,-MIN(MAX($F15-1-('2.1 Kraftwerk allgemein'!$F$16-'1.1 Allgemein'!$I$22+1),0),COLUMN(L15)-1-('2.1 Kraftwerk allgemein'!$F$16-'1.1 Allgemein'!$I$22+1)),1,MIN(MAX($F15-('2.1 Kraftwerk allgemein'!$F$16-'1.1 Allgemein'!$I$22+1),1),COLUMN(L15)-('2.1 Kraftwerk allgemein'!$F$16-'1.1 Allgemein'!$I$22+1)))))/$F15,
SUM(OFFSET('2.5 CAPEX'!Z18,0,-MIN($F15-1,COLUMN(L15)-1),1,MIN($F15,COLUMN(L15))))/$F15)))))))</f>
        <v>0</v>
      </c>
      <c r="V15" s="199">
        <f ca="1">IF('2.1 Kraftwerk allgemein'!$F$15&lt;'1.1 Allgemein'!$I$22,
IF(OR(ISNUMBER($D15)=FALSE,$F15=""),"",
IF(AND('2.5 CAPEX'!$L18&lt;&gt;"x",'2.5 CAPEX'!$M18&lt;&gt;"x"),0,
IF($F15=0,0,
IF(V$4&lt;'2.1 Kraftwerk allgemein'!$F$16,0,
IF(V$4='2.1 Kraftwerk allgemein'!$F$16,'2.5 CAPEX'!$J18/$F15,
IF(V$4&lt;'2.1 Kraftwerk allgemein'!$F$16+$F15,
('2.5 CAPEX'!$J18+SUM(OFFSET('2.5 CAPEX'!AA18,0,-MIN(MAX($F15-1-('2.1 Kraftwerk allgemein'!$F$16-'2.1 Kraftwerk allgemein'!$F$15+1),0),COLUMN(M15)-1-('2.1 Kraftwerk allgemein'!$F$16-'2.1 Kraftwerk allgemein'!$F$15+1)),1,MIN(MAX($F15-('2.1 Kraftwerk allgemein'!$F$16-'2.1 Kraftwerk allgemein'!$F$15+1),1),COLUMN(M15)-('2.1 Kraftwerk allgemein'!$F$16-'2.1 Kraftwerk allgemein'!$F$15+1)))))/$F15,
SUM(OFFSET('2.5 CAPEX'!AA18,0,-MIN($F15-1,COLUMN(M15)-1),1,MIN($F15,COLUMN(M15))))/$F15)))))),
IF(OR(ISNUMBER($D15)=FALSE,$F15=""),"",
IF(AND('2.5 CAPEX'!$L18&lt;&gt;"x",'2.5 CAPEX'!$M18&lt;&gt;"x"),0,
IF($F15=0,0,
IF(V$4&lt;'2.1 Kraftwerk allgemein'!$F$16,0,
IF(V$4='2.1 Kraftwerk allgemein'!$F$16,'2.5 CAPEX'!$J18/$F15,
IF(V$4&lt;'2.1 Kraftwerk allgemein'!$F$16+$F15,
('2.5 CAPEX'!$J18+SUM(OFFSET('2.5 CAPEX'!AA18,0,-MIN(MAX($F15-1-('2.1 Kraftwerk allgemein'!$F$16-'1.1 Allgemein'!$I$22+1),0),COLUMN(M15)-1-('2.1 Kraftwerk allgemein'!$F$16-'1.1 Allgemein'!$I$22+1)),1,MIN(MAX($F15-('2.1 Kraftwerk allgemein'!$F$16-'1.1 Allgemein'!$I$22+1),1),COLUMN(M15)-('2.1 Kraftwerk allgemein'!$F$16-'1.1 Allgemein'!$I$22+1)))))/$F15,
SUM(OFFSET('2.5 CAPEX'!AA18,0,-MIN($F15-1,COLUMN(M15)-1),1,MIN($F15,COLUMN(M15))))/$F15)))))))</f>
        <v>0</v>
      </c>
      <c r="W15" s="199">
        <f ca="1">IF('2.1 Kraftwerk allgemein'!$F$15&lt;'1.1 Allgemein'!$I$22,
IF(OR(ISNUMBER($D15)=FALSE,$F15=""),"",
IF(AND('2.5 CAPEX'!$L18&lt;&gt;"x",'2.5 CAPEX'!$M18&lt;&gt;"x"),0,
IF($F15=0,0,
IF(W$4&lt;'2.1 Kraftwerk allgemein'!$F$16,0,
IF(W$4='2.1 Kraftwerk allgemein'!$F$16,'2.5 CAPEX'!$J18/$F15,
IF(W$4&lt;'2.1 Kraftwerk allgemein'!$F$16+$F15,
('2.5 CAPEX'!$J18+SUM(OFFSET('2.5 CAPEX'!AB18,0,-MIN(MAX($F15-1-('2.1 Kraftwerk allgemein'!$F$16-'2.1 Kraftwerk allgemein'!$F$15+1),0),COLUMN(N15)-1-('2.1 Kraftwerk allgemein'!$F$16-'2.1 Kraftwerk allgemein'!$F$15+1)),1,MIN(MAX($F15-('2.1 Kraftwerk allgemein'!$F$16-'2.1 Kraftwerk allgemein'!$F$15+1),1),COLUMN(N15)-('2.1 Kraftwerk allgemein'!$F$16-'2.1 Kraftwerk allgemein'!$F$15+1)))))/$F15,
SUM(OFFSET('2.5 CAPEX'!AB18,0,-MIN($F15-1,COLUMN(N15)-1),1,MIN($F15,COLUMN(N15))))/$F15)))))),
IF(OR(ISNUMBER($D15)=FALSE,$F15=""),"",
IF(AND('2.5 CAPEX'!$L18&lt;&gt;"x",'2.5 CAPEX'!$M18&lt;&gt;"x"),0,
IF($F15=0,0,
IF(W$4&lt;'2.1 Kraftwerk allgemein'!$F$16,0,
IF(W$4='2.1 Kraftwerk allgemein'!$F$16,'2.5 CAPEX'!$J18/$F15,
IF(W$4&lt;'2.1 Kraftwerk allgemein'!$F$16+$F15,
('2.5 CAPEX'!$J18+SUM(OFFSET('2.5 CAPEX'!AB18,0,-MIN(MAX($F15-1-('2.1 Kraftwerk allgemein'!$F$16-'1.1 Allgemein'!$I$22+1),0),COLUMN(N15)-1-('2.1 Kraftwerk allgemein'!$F$16-'1.1 Allgemein'!$I$22+1)),1,MIN(MAX($F15-('2.1 Kraftwerk allgemein'!$F$16-'1.1 Allgemein'!$I$22+1),1),COLUMN(N15)-('2.1 Kraftwerk allgemein'!$F$16-'1.1 Allgemein'!$I$22+1)))))/$F15,
SUM(OFFSET('2.5 CAPEX'!AB18,0,-MIN($F15-1,COLUMN(N15)-1),1,MIN($F15,COLUMN(N15))))/$F15)))))))</f>
        <v>0</v>
      </c>
      <c r="X15" s="199">
        <f ca="1">IF('2.1 Kraftwerk allgemein'!$F$15&lt;'1.1 Allgemein'!$I$22,
IF(OR(ISNUMBER($D15)=FALSE,$F15=""),"",
IF(AND('2.5 CAPEX'!$L18&lt;&gt;"x",'2.5 CAPEX'!$M18&lt;&gt;"x"),0,
IF($F15=0,0,
IF(X$4&lt;'2.1 Kraftwerk allgemein'!$F$16,0,
IF(X$4='2.1 Kraftwerk allgemein'!$F$16,'2.5 CAPEX'!$J18/$F15,
IF(X$4&lt;'2.1 Kraftwerk allgemein'!$F$16+$F15,
('2.5 CAPEX'!$J18+SUM(OFFSET('2.5 CAPEX'!AC18,0,-MIN(MAX($F15-1-('2.1 Kraftwerk allgemein'!$F$16-'2.1 Kraftwerk allgemein'!$F$15+1),0),COLUMN(O15)-1-('2.1 Kraftwerk allgemein'!$F$16-'2.1 Kraftwerk allgemein'!$F$15+1)),1,MIN(MAX($F15-('2.1 Kraftwerk allgemein'!$F$16-'2.1 Kraftwerk allgemein'!$F$15+1),1),COLUMN(O15)-('2.1 Kraftwerk allgemein'!$F$16-'2.1 Kraftwerk allgemein'!$F$15+1)))))/$F15,
SUM(OFFSET('2.5 CAPEX'!AC18,0,-MIN($F15-1,COLUMN(O15)-1),1,MIN($F15,COLUMN(O15))))/$F15)))))),
IF(OR(ISNUMBER($D15)=FALSE,$F15=""),"",
IF(AND('2.5 CAPEX'!$L18&lt;&gt;"x",'2.5 CAPEX'!$M18&lt;&gt;"x"),0,
IF($F15=0,0,
IF(X$4&lt;'2.1 Kraftwerk allgemein'!$F$16,0,
IF(X$4='2.1 Kraftwerk allgemein'!$F$16,'2.5 CAPEX'!$J18/$F15,
IF(X$4&lt;'2.1 Kraftwerk allgemein'!$F$16+$F15,
('2.5 CAPEX'!$J18+SUM(OFFSET('2.5 CAPEX'!AC18,0,-MIN(MAX($F15-1-('2.1 Kraftwerk allgemein'!$F$16-'1.1 Allgemein'!$I$22+1),0),COLUMN(O15)-1-('2.1 Kraftwerk allgemein'!$F$16-'1.1 Allgemein'!$I$22+1)),1,MIN(MAX($F15-('2.1 Kraftwerk allgemein'!$F$16-'1.1 Allgemein'!$I$22+1),1),COLUMN(O15)-('2.1 Kraftwerk allgemein'!$F$16-'1.1 Allgemein'!$I$22+1)))))/$F15,
SUM(OFFSET('2.5 CAPEX'!AC18,0,-MIN($F15-1,COLUMN(O15)-1),1,MIN($F15,COLUMN(O15))))/$F15)))))))</f>
        <v>0</v>
      </c>
      <c r="Y15" s="199">
        <f ca="1">IF('2.1 Kraftwerk allgemein'!$F$15&lt;'1.1 Allgemein'!$I$22,
IF(OR(ISNUMBER($D15)=FALSE,$F15=""),"",
IF(AND('2.5 CAPEX'!$L18&lt;&gt;"x",'2.5 CAPEX'!$M18&lt;&gt;"x"),0,
IF($F15=0,0,
IF(Y$4&lt;'2.1 Kraftwerk allgemein'!$F$16,0,
IF(Y$4='2.1 Kraftwerk allgemein'!$F$16,'2.5 CAPEX'!$J18/$F15,
IF(Y$4&lt;'2.1 Kraftwerk allgemein'!$F$16+$F15,
('2.5 CAPEX'!$J18+SUM(OFFSET('2.5 CAPEX'!AD18,0,-MIN(MAX($F15-1-('2.1 Kraftwerk allgemein'!$F$16-'2.1 Kraftwerk allgemein'!$F$15+1),0),COLUMN(P15)-1-('2.1 Kraftwerk allgemein'!$F$16-'2.1 Kraftwerk allgemein'!$F$15+1)),1,MIN(MAX($F15-('2.1 Kraftwerk allgemein'!$F$16-'2.1 Kraftwerk allgemein'!$F$15+1),1),COLUMN(P15)-('2.1 Kraftwerk allgemein'!$F$16-'2.1 Kraftwerk allgemein'!$F$15+1)))))/$F15,
SUM(OFFSET('2.5 CAPEX'!AD18,0,-MIN($F15-1,COLUMN(P15)-1),1,MIN($F15,COLUMN(P15))))/$F15)))))),
IF(OR(ISNUMBER($D15)=FALSE,$F15=""),"",
IF(AND('2.5 CAPEX'!$L18&lt;&gt;"x",'2.5 CAPEX'!$M18&lt;&gt;"x"),0,
IF($F15=0,0,
IF(Y$4&lt;'2.1 Kraftwerk allgemein'!$F$16,0,
IF(Y$4='2.1 Kraftwerk allgemein'!$F$16,'2.5 CAPEX'!$J18/$F15,
IF(Y$4&lt;'2.1 Kraftwerk allgemein'!$F$16+$F15,
('2.5 CAPEX'!$J18+SUM(OFFSET('2.5 CAPEX'!AD18,0,-MIN(MAX($F15-1-('2.1 Kraftwerk allgemein'!$F$16-'1.1 Allgemein'!$I$22+1),0),COLUMN(P15)-1-('2.1 Kraftwerk allgemein'!$F$16-'1.1 Allgemein'!$I$22+1)),1,MIN(MAX($F15-('2.1 Kraftwerk allgemein'!$F$16-'1.1 Allgemein'!$I$22+1),1),COLUMN(P15)-('2.1 Kraftwerk allgemein'!$F$16-'1.1 Allgemein'!$I$22+1)))))/$F15,
SUM(OFFSET('2.5 CAPEX'!AD18,0,-MIN($F15-1,COLUMN(P15)-1),1,MIN($F15,COLUMN(P15))))/$F15)))))))</f>
        <v>0</v>
      </c>
      <c r="Z15" s="199">
        <f ca="1">IF('2.1 Kraftwerk allgemein'!$F$15&lt;'1.1 Allgemein'!$I$22,
IF(OR(ISNUMBER($D15)=FALSE,$F15=""),"",
IF(AND('2.5 CAPEX'!$L18&lt;&gt;"x",'2.5 CAPEX'!$M18&lt;&gt;"x"),0,
IF($F15=0,0,
IF(Z$4&lt;'2.1 Kraftwerk allgemein'!$F$16,0,
IF(Z$4='2.1 Kraftwerk allgemein'!$F$16,'2.5 CAPEX'!$J18/$F15,
IF(Z$4&lt;'2.1 Kraftwerk allgemein'!$F$16+$F15,
('2.5 CAPEX'!$J18+SUM(OFFSET('2.5 CAPEX'!AE18,0,-MIN(MAX($F15-1-('2.1 Kraftwerk allgemein'!$F$16-'2.1 Kraftwerk allgemein'!$F$15+1),0),COLUMN(Q15)-1-('2.1 Kraftwerk allgemein'!$F$16-'2.1 Kraftwerk allgemein'!$F$15+1)),1,MIN(MAX($F15-('2.1 Kraftwerk allgemein'!$F$16-'2.1 Kraftwerk allgemein'!$F$15+1),1),COLUMN(Q15)-('2.1 Kraftwerk allgemein'!$F$16-'2.1 Kraftwerk allgemein'!$F$15+1)))))/$F15,
SUM(OFFSET('2.5 CAPEX'!AE18,0,-MIN($F15-1,COLUMN(Q15)-1),1,MIN($F15,COLUMN(Q15))))/$F15)))))),
IF(OR(ISNUMBER($D15)=FALSE,$F15=""),"",
IF(AND('2.5 CAPEX'!$L18&lt;&gt;"x",'2.5 CAPEX'!$M18&lt;&gt;"x"),0,
IF($F15=0,0,
IF(Z$4&lt;'2.1 Kraftwerk allgemein'!$F$16,0,
IF(Z$4='2.1 Kraftwerk allgemein'!$F$16,'2.5 CAPEX'!$J18/$F15,
IF(Z$4&lt;'2.1 Kraftwerk allgemein'!$F$16+$F15,
('2.5 CAPEX'!$J18+SUM(OFFSET('2.5 CAPEX'!AE18,0,-MIN(MAX($F15-1-('2.1 Kraftwerk allgemein'!$F$16-'1.1 Allgemein'!$I$22+1),0),COLUMN(Q15)-1-('2.1 Kraftwerk allgemein'!$F$16-'1.1 Allgemein'!$I$22+1)),1,MIN(MAX($F15-('2.1 Kraftwerk allgemein'!$F$16-'1.1 Allgemein'!$I$22+1),1),COLUMN(Q15)-('2.1 Kraftwerk allgemein'!$F$16-'1.1 Allgemein'!$I$22+1)))))/$F15,
SUM(OFFSET('2.5 CAPEX'!AE18,0,-MIN($F15-1,COLUMN(Q15)-1),1,MIN($F15,COLUMN(Q15))))/$F15)))))))</f>
        <v>0</v>
      </c>
      <c r="AA15" s="199">
        <f ca="1">IF('2.1 Kraftwerk allgemein'!$F$15&lt;'1.1 Allgemein'!$I$22,
IF(OR(ISNUMBER($D15)=FALSE,$F15=""),"",
IF(AND('2.5 CAPEX'!$L18&lt;&gt;"x",'2.5 CAPEX'!$M18&lt;&gt;"x"),0,
IF($F15=0,0,
IF(AA$4&lt;'2.1 Kraftwerk allgemein'!$F$16,0,
IF(AA$4='2.1 Kraftwerk allgemein'!$F$16,'2.5 CAPEX'!$J18/$F15,
IF(AA$4&lt;'2.1 Kraftwerk allgemein'!$F$16+$F15,
('2.5 CAPEX'!$J18+SUM(OFFSET('2.5 CAPEX'!AF18,0,-MIN(MAX($F15-1-('2.1 Kraftwerk allgemein'!$F$16-'2.1 Kraftwerk allgemein'!$F$15+1),0),COLUMN(R15)-1-('2.1 Kraftwerk allgemein'!$F$16-'2.1 Kraftwerk allgemein'!$F$15+1)),1,MIN(MAX($F15-('2.1 Kraftwerk allgemein'!$F$16-'2.1 Kraftwerk allgemein'!$F$15+1),1),COLUMN(R15)-('2.1 Kraftwerk allgemein'!$F$16-'2.1 Kraftwerk allgemein'!$F$15+1)))))/$F15,
SUM(OFFSET('2.5 CAPEX'!AF18,0,-MIN($F15-1,COLUMN(R15)-1),1,MIN($F15,COLUMN(R15))))/$F15)))))),
IF(OR(ISNUMBER($D15)=FALSE,$F15=""),"",
IF(AND('2.5 CAPEX'!$L18&lt;&gt;"x",'2.5 CAPEX'!$M18&lt;&gt;"x"),0,
IF($F15=0,0,
IF(AA$4&lt;'2.1 Kraftwerk allgemein'!$F$16,0,
IF(AA$4='2.1 Kraftwerk allgemein'!$F$16,'2.5 CAPEX'!$J18/$F15,
IF(AA$4&lt;'2.1 Kraftwerk allgemein'!$F$16+$F15,
('2.5 CAPEX'!$J18+SUM(OFFSET('2.5 CAPEX'!AF18,0,-MIN(MAX($F15-1-('2.1 Kraftwerk allgemein'!$F$16-'1.1 Allgemein'!$I$22+1),0),COLUMN(R15)-1-('2.1 Kraftwerk allgemein'!$F$16-'1.1 Allgemein'!$I$22+1)),1,MIN(MAX($F15-('2.1 Kraftwerk allgemein'!$F$16-'1.1 Allgemein'!$I$22+1),1),COLUMN(R15)-('2.1 Kraftwerk allgemein'!$F$16-'1.1 Allgemein'!$I$22+1)))))/$F15,
SUM(OFFSET('2.5 CAPEX'!AF18,0,-MIN($F15-1,COLUMN(R15)-1),1,MIN($F15,COLUMN(R15))))/$F15)))))))</f>
        <v>0</v>
      </c>
      <c r="AB15" s="199">
        <f ca="1">IF('2.1 Kraftwerk allgemein'!$F$15&lt;'1.1 Allgemein'!$I$22,
IF(OR(ISNUMBER($D15)=FALSE,$F15=""),"",
IF(AND('2.5 CAPEX'!$L18&lt;&gt;"x",'2.5 CAPEX'!$M18&lt;&gt;"x"),0,
IF($F15=0,0,
IF(AB$4&lt;'2.1 Kraftwerk allgemein'!$F$16,0,
IF(AB$4='2.1 Kraftwerk allgemein'!$F$16,'2.5 CAPEX'!$J18/$F15,
IF(AB$4&lt;'2.1 Kraftwerk allgemein'!$F$16+$F15,
('2.5 CAPEX'!$J18+SUM(OFFSET('2.5 CAPEX'!AG18,0,-MIN(MAX($F15-1-('2.1 Kraftwerk allgemein'!$F$16-'2.1 Kraftwerk allgemein'!$F$15+1),0),COLUMN(S15)-1-('2.1 Kraftwerk allgemein'!$F$16-'2.1 Kraftwerk allgemein'!$F$15+1)),1,MIN(MAX($F15-('2.1 Kraftwerk allgemein'!$F$16-'2.1 Kraftwerk allgemein'!$F$15+1),1),COLUMN(S15)-('2.1 Kraftwerk allgemein'!$F$16-'2.1 Kraftwerk allgemein'!$F$15+1)))))/$F15,
SUM(OFFSET('2.5 CAPEX'!AG18,0,-MIN($F15-1,COLUMN(S15)-1),1,MIN($F15,COLUMN(S15))))/$F15)))))),
IF(OR(ISNUMBER($D15)=FALSE,$F15=""),"",
IF(AND('2.5 CAPEX'!$L18&lt;&gt;"x",'2.5 CAPEX'!$M18&lt;&gt;"x"),0,
IF($F15=0,0,
IF(AB$4&lt;'2.1 Kraftwerk allgemein'!$F$16,0,
IF(AB$4='2.1 Kraftwerk allgemein'!$F$16,'2.5 CAPEX'!$J18/$F15,
IF(AB$4&lt;'2.1 Kraftwerk allgemein'!$F$16+$F15,
('2.5 CAPEX'!$J18+SUM(OFFSET('2.5 CAPEX'!AG18,0,-MIN(MAX($F15-1-('2.1 Kraftwerk allgemein'!$F$16-'1.1 Allgemein'!$I$22+1),0),COLUMN(S15)-1-('2.1 Kraftwerk allgemein'!$F$16-'1.1 Allgemein'!$I$22+1)),1,MIN(MAX($F15-('2.1 Kraftwerk allgemein'!$F$16-'1.1 Allgemein'!$I$22+1),1),COLUMN(S15)-('2.1 Kraftwerk allgemein'!$F$16-'1.1 Allgemein'!$I$22+1)))))/$F15,
SUM(OFFSET('2.5 CAPEX'!AG18,0,-MIN($F15-1,COLUMN(S15)-1),1,MIN($F15,COLUMN(S15))))/$F15)))))))</f>
        <v>0</v>
      </c>
      <c r="AC15" s="199">
        <f ca="1">IF('2.1 Kraftwerk allgemein'!$F$15&lt;'1.1 Allgemein'!$I$22,
IF(OR(ISNUMBER($D15)=FALSE,$F15=""),"",
IF(AND('2.5 CAPEX'!$L18&lt;&gt;"x",'2.5 CAPEX'!$M18&lt;&gt;"x"),0,
IF($F15=0,0,
IF(AC$4&lt;'2.1 Kraftwerk allgemein'!$F$16,0,
IF(AC$4='2.1 Kraftwerk allgemein'!$F$16,'2.5 CAPEX'!$J18/$F15,
IF(AC$4&lt;'2.1 Kraftwerk allgemein'!$F$16+$F15,
('2.5 CAPEX'!$J18+SUM(OFFSET('2.5 CAPEX'!AH18,0,-MIN(MAX($F15-1-('2.1 Kraftwerk allgemein'!$F$16-'2.1 Kraftwerk allgemein'!$F$15+1),0),COLUMN(T15)-1-('2.1 Kraftwerk allgemein'!$F$16-'2.1 Kraftwerk allgemein'!$F$15+1)),1,MIN(MAX($F15-('2.1 Kraftwerk allgemein'!$F$16-'2.1 Kraftwerk allgemein'!$F$15+1),1),COLUMN(T15)-('2.1 Kraftwerk allgemein'!$F$16-'2.1 Kraftwerk allgemein'!$F$15+1)))))/$F15,
SUM(OFFSET('2.5 CAPEX'!AH18,0,-MIN($F15-1,COLUMN(T15)-1),1,MIN($F15,COLUMN(T15))))/$F15)))))),
IF(OR(ISNUMBER($D15)=FALSE,$F15=""),"",
IF(AND('2.5 CAPEX'!$L18&lt;&gt;"x",'2.5 CAPEX'!$M18&lt;&gt;"x"),0,
IF($F15=0,0,
IF(AC$4&lt;'2.1 Kraftwerk allgemein'!$F$16,0,
IF(AC$4='2.1 Kraftwerk allgemein'!$F$16,'2.5 CAPEX'!$J18/$F15,
IF(AC$4&lt;'2.1 Kraftwerk allgemein'!$F$16+$F15,
('2.5 CAPEX'!$J18+SUM(OFFSET('2.5 CAPEX'!AH18,0,-MIN(MAX($F15-1-('2.1 Kraftwerk allgemein'!$F$16-'1.1 Allgemein'!$I$22+1),0),COLUMN(T15)-1-('2.1 Kraftwerk allgemein'!$F$16-'1.1 Allgemein'!$I$22+1)),1,MIN(MAX($F15-('2.1 Kraftwerk allgemein'!$F$16-'1.1 Allgemein'!$I$22+1),1),COLUMN(T15)-('2.1 Kraftwerk allgemein'!$F$16-'1.1 Allgemein'!$I$22+1)))))/$F15,
SUM(OFFSET('2.5 CAPEX'!AH18,0,-MIN($F15-1,COLUMN(T15)-1),1,MIN($F15,COLUMN(T15))))/$F15)))))))</f>
        <v>0</v>
      </c>
      <c r="AD15" s="199">
        <f ca="1">IF('2.1 Kraftwerk allgemein'!$F$15&lt;'1.1 Allgemein'!$I$22,
IF(OR(ISNUMBER($D15)=FALSE,$F15=""),"",
IF(AND('2.5 CAPEX'!$L18&lt;&gt;"x",'2.5 CAPEX'!$M18&lt;&gt;"x"),0,
IF($F15=0,0,
IF(AD$4&lt;'2.1 Kraftwerk allgemein'!$F$16,0,
IF(AD$4='2.1 Kraftwerk allgemein'!$F$16,'2.5 CAPEX'!$J18/$F15,
IF(AD$4&lt;'2.1 Kraftwerk allgemein'!$F$16+$F15,
('2.5 CAPEX'!$J18+SUM(OFFSET('2.5 CAPEX'!AI18,0,-MIN(MAX($F15-1-('2.1 Kraftwerk allgemein'!$F$16-'2.1 Kraftwerk allgemein'!$F$15+1),0),COLUMN(U15)-1-('2.1 Kraftwerk allgemein'!$F$16-'2.1 Kraftwerk allgemein'!$F$15+1)),1,MIN(MAX($F15-('2.1 Kraftwerk allgemein'!$F$16-'2.1 Kraftwerk allgemein'!$F$15+1),1),COLUMN(U15)-('2.1 Kraftwerk allgemein'!$F$16-'2.1 Kraftwerk allgemein'!$F$15+1)))))/$F15,
SUM(OFFSET('2.5 CAPEX'!AI18,0,-MIN($F15-1,COLUMN(U15)-1),1,MIN($F15,COLUMN(U15))))/$F15)))))),
IF(OR(ISNUMBER($D15)=FALSE,$F15=""),"",
IF(AND('2.5 CAPEX'!$L18&lt;&gt;"x",'2.5 CAPEX'!$M18&lt;&gt;"x"),0,
IF($F15=0,0,
IF(AD$4&lt;'2.1 Kraftwerk allgemein'!$F$16,0,
IF(AD$4='2.1 Kraftwerk allgemein'!$F$16,'2.5 CAPEX'!$J18/$F15,
IF(AD$4&lt;'2.1 Kraftwerk allgemein'!$F$16+$F15,
('2.5 CAPEX'!$J18+SUM(OFFSET('2.5 CAPEX'!AI18,0,-MIN(MAX($F15-1-('2.1 Kraftwerk allgemein'!$F$16-'1.1 Allgemein'!$I$22+1),0),COLUMN(U15)-1-('2.1 Kraftwerk allgemein'!$F$16-'1.1 Allgemein'!$I$22+1)),1,MIN(MAX($F15-('2.1 Kraftwerk allgemein'!$F$16-'1.1 Allgemein'!$I$22+1),1),COLUMN(U15)-('2.1 Kraftwerk allgemein'!$F$16-'1.1 Allgemein'!$I$22+1)))))/$F15,
SUM(OFFSET('2.5 CAPEX'!AI18,0,-MIN($F15-1,COLUMN(U15)-1),1,MIN($F15,COLUMN(U15))))/$F15)))))))</f>
        <v>0</v>
      </c>
      <c r="AE15" s="199">
        <f ca="1">IF('2.1 Kraftwerk allgemein'!$F$15&lt;'1.1 Allgemein'!$I$22,
IF(OR(ISNUMBER($D15)=FALSE,$F15=""),"",
IF(AND('2.5 CAPEX'!$L18&lt;&gt;"x",'2.5 CAPEX'!$M18&lt;&gt;"x"),0,
IF($F15=0,0,
IF(AE$4&lt;'2.1 Kraftwerk allgemein'!$F$16,0,
IF(AE$4='2.1 Kraftwerk allgemein'!$F$16,'2.5 CAPEX'!$J18/$F15,
IF(AE$4&lt;'2.1 Kraftwerk allgemein'!$F$16+$F15,
('2.5 CAPEX'!$J18+SUM(OFFSET('2.5 CAPEX'!AJ18,0,-MIN(MAX($F15-1-('2.1 Kraftwerk allgemein'!$F$16-'2.1 Kraftwerk allgemein'!$F$15+1),0),COLUMN(V15)-1-('2.1 Kraftwerk allgemein'!$F$16-'2.1 Kraftwerk allgemein'!$F$15+1)),1,MIN(MAX($F15-('2.1 Kraftwerk allgemein'!$F$16-'2.1 Kraftwerk allgemein'!$F$15+1),1),COLUMN(V15)-('2.1 Kraftwerk allgemein'!$F$16-'2.1 Kraftwerk allgemein'!$F$15+1)))))/$F15,
SUM(OFFSET('2.5 CAPEX'!AJ18,0,-MIN($F15-1,COLUMN(V15)-1),1,MIN($F15,COLUMN(V15))))/$F15)))))),
IF(OR(ISNUMBER($D15)=FALSE,$F15=""),"",
IF(AND('2.5 CAPEX'!$L18&lt;&gt;"x",'2.5 CAPEX'!$M18&lt;&gt;"x"),0,
IF($F15=0,0,
IF(AE$4&lt;'2.1 Kraftwerk allgemein'!$F$16,0,
IF(AE$4='2.1 Kraftwerk allgemein'!$F$16,'2.5 CAPEX'!$J18/$F15,
IF(AE$4&lt;'2.1 Kraftwerk allgemein'!$F$16+$F15,
('2.5 CAPEX'!$J18+SUM(OFFSET('2.5 CAPEX'!AJ18,0,-MIN(MAX($F15-1-('2.1 Kraftwerk allgemein'!$F$16-'1.1 Allgemein'!$I$22+1),0),COLUMN(V15)-1-('2.1 Kraftwerk allgemein'!$F$16-'1.1 Allgemein'!$I$22+1)),1,MIN(MAX($F15-('2.1 Kraftwerk allgemein'!$F$16-'1.1 Allgemein'!$I$22+1),1),COLUMN(V15)-('2.1 Kraftwerk allgemein'!$F$16-'1.1 Allgemein'!$I$22+1)))))/$F15,
SUM(OFFSET('2.5 CAPEX'!AJ18,0,-MIN($F15-1,COLUMN(V15)-1),1,MIN($F15,COLUMN(V15))))/$F15)))))))</f>
        <v>0</v>
      </c>
      <c r="AF15" s="199">
        <f ca="1">IF('2.1 Kraftwerk allgemein'!$F$15&lt;'1.1 Allgemein'!$I$22,
IF(OR(ISNUMBER($D15)=FALSE,$F15=""),"",
IF(AND('2.5 CAPEX'!$L18&lt;&gt;"x",'2.5 CAPEX'!$M18&lt;&gt;"x"),0,
IF($F15=0,0,
IF(AF$4&lt;'2.1 Kraftwerk allgemein'!$F$16,0,
IF(AF$4='2.1 Kraftwerk allgemein'!$F$16,'2.5 CAPEX'!$J18/$F15,
IF(AF$4&lt;'2.1 Kraftwerk allgemein'!$F$16+$F15,
('2.5 CAPEX'!$J18+SUM(OFFSET('2.5 CAPEX'!AK18,0,-MIN(MAX($F15-1-('2.1 Kraftwerk allgemein'!$F$16-'2.1 Kraftwerk allgemein'!$F$15+1),0),COLUMN(W15)-1-('2.1 Kraftwerk allgemein'!$F$16-'2.1 Kraftwerk allgemein'!$F$15+1)),1,MIN(MAX($F15-('2.1 Kraftwerk allgemein'!$F$16-'2.1 Kraftwerk allgemein'!$F$15+1),1),COLUMN(W15)-('2.1 Kraftwerk allgemein'!$F$16-'2.1 Kraftwerk allgemein'!$F$15+1)))))/$F15,
SUM(OFFSET('2.5 CAPEX'!AK18,0,-MIN($F15-1,COLUMN(W15)-1),1,MIN($F15,COLUMN(W15))))/$F15)))))),
IF(OR(ISNUMBER($D15)=FALSE,$F15=""),"",
IF(AND('2.5 CAPEX'!$L18&lt;&gt;"x",'2.5 CAPEX'!$M18&lt;&gt;"x"),0,
IF($F15=0,0,
IF(AF$4&lt;'2.1 Kraftwerk allgemein'!$F$16,0,
IF(AF$4='2.1 Kraftwerk allgemein'!$F$16,'2.5 CAPEX'!$J18/$F15,
IF(AF$4&lt;'2.1 Kraftwerk allgemein'!$F$16+$F15,
('2.5 CAPEX'!$J18+SUM(OFFSET('2.5 CAPEX'!AK18,0,-MIN(MAX($F15-1-('2.1 Kraftwerk allgemein'!$F$16-'1.1 Allgemein'!$I$22+1),0),COLUMN(W15)-1-('2.1 Kraftwerk allgemein'!$F$16-'1.1 Allgemein'!$I$22+1)),1,MIN(MAX($F15-('2.1 Kraftwerk allgemein'!$F$16-'1.1 Allgemein'!$I$22+1),1),COLUMN(W15)-('2.1 Kraftwerk allgemein'!$F$16-'1.1 Allgemein'!$I$22+1)))))/$F15,
SUM(OFFSET('2.5 CAPEX'!AK18,0,-MIN($F15-1,COLUMN(W15)-1),1,MIN($F15,COLUMN(W15))))/$F15)))))))</f>
        <v>0</v>
      </c>
      <c r="AG15" s="199">
        <f ca="1">IF('2.1 Kraftwerk allgemein'!$F$15&lt;'1.1 Allgemein'!$I$22,
IF(OR(ISNUMBER($D15)=FALSE,$F15=""),"",
IF(AND('2.5 CAPEX'!$L18&lt;&gt;"x",'2.5 CAPEX'!$M18&lt;&gt;"x"),0,
IF($F15=0,0,
IF(AG$4&lt;'2.1 Kraftwerk allgemein'!$F$16,0,
IF(AG$4='2.1 Kraftwerk allgemein'!$F$16,'2.5 CAPEX'!$J18/$F15,
IF(AG$4&lt;'2.1 Kraftwerk allgemein'!$F$16+$F15,
('2.5 CAPEX'!$J18+SUM(OFFSET('2.5 CAPEX'!AL18,0,-MIN(MAX($F15-1-('2.1 Kraftwerk allgemein'!$F$16-'2.1 Kraftwerk allgemein'!$F$15+1),0),COLUMN(X15)-1-('2.1 Kraftwerk allgemein'!$F$16-'2.1 Kraftwerk allgemein'!$F$15+1)),1,MIN(MAX($F15-('2.1 Kraftwerk allgemein'!$F$16-'2.1 Kraftwerk allgemein'!$F$15+1),1),COLUMN(X15)-('2.1 Kraftwerk allgemein'!$F$16-'2.1 Kraftwerk allgemein'!$F$15+1)))))/$F15,
SUM(OFFSET('2.5 CAPEX'!AL18,0,-MIN($F15-1,COLUMN(X15)-1),1,MIN($F15,COLUMN(X15))))/$F15)))))),
IF(OR(ISNUMBER($D15)=FALSE,$F15=""),"",
IF(AND('2.5 CAPEX'!$L18&lt;&gt;"x",'2.5 CAPEX'!$M18&lt;&gt;"x"),0,
IF($F15=0,0,
IF(AG$4&lt;'2.1 Kraftwerk allgemein'!$F$16,0,
IF(AG$4='2.1 Kraftwerk allgemein'!$F$16,'2.5 CAPEX'!$J18/$F15,
IF(AG$4&lt;'2.1 Kraftwerk allgemein'!$F$16+$F15,
('2.5 CAPEX'!$J18+SUM(OFFSET('2.5 CAPEX'!AL18,0,-MIN(MAX($F15-1-('2.1 Kraftwerk allgemein'!$F$16-'1.1 Allgemein'!$I$22+1),0),COLUMN(X15)-1-('2.1 Kraftwerk allgemein'!$F$16-'1.1 Allgemein'!$I$22+1)),1,MIN(MAX($F15-('2.1 Kraftwerk allgemein'!$F$16-'1.1 Allgemein'!$I$22+1),1),COLUMN(X15)-('2.1 Kraftwerk allgemein'!$F$16-'1.1 Allgemein'!$I$22+1)))))/$F15,
SUM(OFFSET('2.5 CAPEX'!AL18,0,-MIN($F15-1,COLUMN(X15)-1),1,MIN($F15,COLUMN(X15))))/$F15)))))))</f>
        <v>0</v>
      </c>
      <c r="AH15" s="199">
        <f ca="1">IF('2.1 Kraftwerk allgemein'!$F$15&lt;'1.1 Allgemein'!$I$22,
IF(OR(ISNUMBER($D15)=FALSE,$F15=""),"",
IF(AND('2.5 CAPEX'!$L18&lt;&gt;"x",'2.5 CAPEX'!$M18&lt;&gt;"x"),0,
IF($F15=0,0,
IF(AH$4&lt;'2.1 Kraftwerk allgemein'!$F$16,0,
IF(AH$4='2.1 Kraftwerk allgemein'!$F$16,'2.5 CAPEX'!$J18/$F15,
IF(AH$4&lt;'2.1 Kraftwerk allgemein'!$F$16+$F15,
('2.5 CAPEX'!$J18+SUM(OFFSET('2.5 CAPEX'!AM18,0,-MIN(MAX($F15-1-('2.1 Kraftwerk allgemein'!$F$16-'2.1 Kraftwerk allgemein'!$F$15+1),0),COLUMN(Y15)-1-('2.1 Kraftwerk allgemein'!$F$16-'2.1 Kraftwerk allgemein'!$F$15+1)),1,MIN(MAX($F15-('2.1 Kraftwerk allgemein'!$F$16-'2.1 Kraftwerk allgemein'!$F$15+1),1),COLUMN(Y15)-('2.1 Kraftwerk allgemein'!$F$16-'2.1 Kraftwerk allgemein'!$F$15+1)))))/$F15,
SUM(OFFSET('2.5 CAPEX'!AM18,0,-MIN($F15-1,COLUMN(Y15)-1),1,MIN($F15,COLUMN(Y15))))/$F15)))))),
IF(OR(ISNUMBER($D15)=FALSE,$F15=""),"",
IF(AND('2.5 CAPEX'!$L18&lt;&gt;"x",'2.5 CAPEX'!$M18&lt;&gt;"x"),0,
IF($F15=0,0,
IF(AH$4&lt;'2.1 Kraftwerk allgemein'!$F$16,0,
IF(AH$4='2.1 Kraftwerk allgemein'!$F$16,'2.5 CAPEX'!$J18/$F15,
IF(AH$4&lt;'2.1 Kraftwerk allgemein'!$F$16+$F15,
('2.5 CAPEX'!$J18+SUM(OFFSET('2.5 CAPEX'!AM18,0,-MIN(MAX($F15-1-('2.1 Kraftwerk allgemein'!$F$16-'1.1 Allgemein'!$I$22+1),0),COLUMN(Y15)-1-('2.1 Kraftwerk allgemein'!$F$16-'1.1 Allgemein'!$I$22+1)),1,MIN(MAX($F15-('2.1 Kraftwerk allgemein'!$F$16-'1.1 Allgemein'!$I$22+1),1),COLUMN(Y15)-('2.1 Kraftwerk allgemein'!$F$16-'1.1 Allgemein'!$I$22+1)))))/$F15,
SUM(OFFSET('2.5 CAPEX'!AM18,0,-MIN($F15-1,COLUMN(Y15)-1),1,MIN($F15,COLUMN(Y15))))/$F15)))))))</f>
        <v>0</v>
      </c>
      <c r="AI15" s="199">
        <f ca="1">IF('2.1 Kraftwerk allgemein'!$F$15&lt;'1.1 Allgemein'!$I$22,
IF(OR(ISNUMBER($D15)=FALSE,$F15=""),"",
IF(AND('2.5 CAPEX'!$L18&lt;&gt;"x",'2.5 CAPEX'!$M18&lt;&gt;"x"),0,
IF($F15=0,0,
IF(AI$4&lt;'2.1 Kraftwerk allgemein'!$F$16,0,
IF(AI$4='2.1 Kraftwerk allgemein'!$F$16,'2.5 CAPEX'!$J18/$F15,
IF(AI$4&lt;'2.1 Kraftwerk allgemein'!$F$16+$F15,
('2.5 CAPEX'!$J18+SUM(OFFSET('2.5 CAPEX'!AN18,0,-MIN(MAX($F15-1-('2.1 Kraftwerk allgemein'!$F$16-'2.1 Kraftwerk allgemein'!$F$15+1),0),COLUMN(Z15)-1-('2.1 Kraftwerk allgemein'!$F$16-'2.1 Kraftwerk allgemein'!$F$15+1)),1,MIN(MAX($F15-('2.1 Kraftwerk allgemein'!$F$16-'2.1 Kraftwerk allgemein'!$F$15+1),1),COLUMN(Z15)-('2.1 Kraftwerk allgemein'!$F$16-'2.1 Kraftwerk allgemein'!$F$15+1)))))/$F15,
SUM(OFFSET('2.5 CAPEX'!AN18,0,-MIN($F15-1,COLUMN(Z15)-1),1,MIN($F15,COLUMN(Z15))))/$F15)))))),
IF(OR(ISNUMBER($D15)=FALSE,$F15=""),"",
IF(AND('2.5 CAPEX'!$L18&lt;&gt;"x",'2.5 CAPEX'!$M18&lt;&gt;"x"),0,
IF($F15=0,0,
IF(AI$4&lt;'2.1 Kraftwerk allgemein'!$F$16,0,
IF(AI$4='2.1 Kraftwerk allgemein'!$F$16,'2.5 CAPEX'!$J18/$F15,
IF(AI$4&lt;'2.1 Kraftwerk allgemein'!$F$16+$F15,
('2.5 CAPEX'!$J18+SUM(OFFSET('2.5 CAPEX'!AN18,0,-MIN(MAX($F15-1-('2.1 Kraftwerk allgemein'!$F$16-'1.1 Allgemein'!$I$22+1),0),COLUMN(Z15)-1-('2.1 Kraftwerk allgemein'!$F$16-'1.1 Allgemein'!$I$22+1)),1,MIN(MAX($F15-('2.1 Kraftwerk allgemein'!$F$16-'1.1 Allgemein'!$I$22+1),1),COLUMN(Z15)-('2.1 Kraftwerk allgemein'!$F$16-'1.1 Allgemein'!$I$22+1)))))/$F15,
SUM(OFFSET('2.5 CAPEX'!AN18,0,-MIN($F15-1,COLUMN(Z15)-1),1,MIN($F15,COLUMN(Z15))))/$F15)))))))</f>
        <v>0</v>
      </c>
      <c r="AJ15" s="199">
        <f ca="1">IF('2.1 Kraftwerk allgemein'!$F$15&lt;'1.1 Allgemein'!$I$22,
IF(OR(ISNUMBER($D15)=FALSE,$F15=""),"",
IF(AND('2.5 CAPEX'!$L18&lt;&gt;"x",'2.5 CAPEX'!$M18&lt;&gt;"x"),0,
IF($F15=0,0,
IF(AJ$4&lt;'2.1 Kraftwerk allgemein'!$F$16,0,
IF(AJ$4='2.1 Kraftwerk allgemein'!$F$16,'2.5 CAPEX'!$J18/$F15,
IF(AJ$4&lt;'2.1 Kraftwerk allgemein'!$F$16+$F15,
('2.5 CAPEX'!$J18+SUM(OFFSET('2.5 CAPEX'!AO18,0,-MIN(MAX($F15-1-('2.1 Kraftwerk allgemein'!$F$16-'2.1 Kraftwerk allgemein'!$F$15+1),0),COLUMN(AA15)-1-('2.1 Kraftwerk allgemein'!$F$16-'2.1 Kraftwerk allgemein'!$F$15+1)),1,MIN(MAX($F15-('2.1 Kraftwerk allgemein'!$F$16-'2.1 Kraftwerk allgemein'!$F$15+1),1),COLUMN(AA15)-('2.1 Kraftwerk allgemein'!$F$16-'2.1 Kraftwerk allgemein'!$F$15+1)))))/$F15,
SUM(OFFSET('2.5 CAPEX'!AO18,0,-MIN($F15-1,COLUMN(AA15)-1),1,MIN($F15,COLUMN(AA15))))/$F15)))))),
IF(OR(ISNUMBER($D15)=FALSE,$F15=""),"",
IF(AND('2.5 CAPEX'!$L18&lt;&gt;"x",'2.5 CAPEX'!$M18&lt;&gt;"x"),0,
IF($F15=0,0,
IF(AJ$4&lt;'2.1 Kraftwerk allgemein'!$F$16,0,
IF(AJ$4='2.1 Kraftwerk allgemein'!$F$16,'2.5 CAPEX'!$J18/$F15,
IF(AJ$4&lt;'2.1 Kraftwerk allgemein'!$F$16+$F15,
('2.5 CAPEX'!$J18+SUM(OFFSET('2.5 CAPEX'!AO18,0,-MIN(MAX($F15-1-('2.1 Kraftwerk allgemein'!$F$16-'1.1 Allgemein'!$I$22+1),0),COLUMN(AA15)-1-('2.1 Kraftwerk allgemein'!$F$16-'1.1 Allgemein'!$I$22+1)),1,MIN(MAX($F15-('2.1 Kraftwerk allgemein'!$F$16-'1.1 Allgemein'!$I$22+1),1),COLUMN(AA15)-('2.1 Kraftwerk allgemein'!$F$16-'1.1 Allgemein'!$I$22+1)))))/$F15,
SUM(OFFSET('2.5 CAPEX'!AO18,0,-MIN($F15-1,COLUMN(AA15)-1),1,MIN($F15,COLUMN(AA15))))/$F15)))))))</f>
        <v>0</v>
      </c>
      <c r="AK15" s="199">
        <f ca="1">IF('2.1 Kraftwerk allgemein'!$F$15&lt;'1.1 Allgemein'!$I$22,
IF(OR(ISNUMBER($D15)=FALSE,$F15=""),"",
IF(AND('2.5 CAPEX'!$L18&lt;&gt;"x",'2.5 CAPEX'!$M18&lt;&gt;"x"),0,
IF($F15=0,0,
IF(AK$4&lt;'2.1 Kraftwerk allgemein'!$F$16,0,
IF(AK$4='2.1 Kraftwerk allgemein'!$F$16,'2.5 CAPEX'!$J18/$F15,
IF(AK$4&lt;'2.1 Kraftwerk allgemein'!$F$16+$F15,
('2.5 CAPEX'!$J18+SUM(OFFSET('2.5 CAPEX'!AP18,0,-MIN(MAX($F15-1-('2.1 Kraftwerk allgemein'!$F$16-'2.1 Kraftwerk allgemein'!$F$15+1),0),COLUMN(AB15)-1-('2.1 Kraftwerk allgemein'!$F$16-'2.1 Kraftwerk allgemein'!$F$15+1)),1,MIN(MAX($F15-('2.1 Kraftwerk allgemein'!$F$16-'2.1 Kraftwerk allgemein'!$F$15+1),1),COLUMN(AB15)-('2.1 Kraftwerk allgemein'!$F$16-'2.1 Kraftwerk allgemein'!$F$15+1)))))/$F15,
SUM(OFFSET('2.5 CAPEX'!AP18,0,-MIN($F15-1,COLUMN(AB15)-1),1,MIN($F15,COLUMN(AB15))))/$F15)))))),
IF(OR(ISNUMBER($D15)=FALSE,$F15=""),"",
IF(AND('2.5 CAPEX'!$L18&lt;&gt;"x",'2.5 CAPEX'!$M18&lt;&gt;"x"),0,
IF($F15=0,0,
IF(AK$4&lt;'2.1 Kraftwerk allgemein'!$F$16,0,
IF(AK$4='2.1 Kraftwerk allgemein'!$F$16,'2.5 CAPEX'!$J18/$F15,
IF(AK$4&lt;'2.1 Kraftwerk allgemein'!$F$16+$F15,
('2.5 CAPEX'!$J18+SUM(OFFSET('2.5 CAPEX'!AP18,0,-MIN(MAX($F15-1-('2.1 Kraftwerk allgemein'!$F$16-'1.1 Allgemein'!$I$22+1),0),COLUMN(AB15)-1-('2.1 Kraftwerk allgemein'!$F$16-'1.1 Allgemein'!$I$22+1)),1,MIN(MAX($F15-('2.1 Kraftwerk allgemein'!$F$16-'1.1 Allgemein'!$I$22+1),1),COLUMN(AB15)-('2.1 Kraftwerk allgemein'!$F$16-'1.1 Allgemein'!$I$22+1)))))/$F15,
SUM(OFFSET('2.5 CAPEX'!AP18,0,-MIN($F15-1,COLUMN(AB15)-1),1,MIN($F15,COLUMN(AB15))))/$F15)))))))</f>
        <v>0</v>
      </c>
      <c r="AL15" s="199">
        <f ca="1">IF('2.1 Kraftwerk allgemein'!$F$15&lt;'1.1 Allgemein'!$I$22,
IF(OR(ISNUMBER($D15)=FALSE,$F15=""),"",
IF(AND('2.5 CAPEX'!$L18&lt;&gt;"x",'2.5 CAPEX'!$M18&lt;&gt;"x"),0,
IF($F15=0,0,
IF(AL$4&lt;'2.1 Kraftwerk allgemein'!$F$16,0,
IF(AL$4='2.1 Kraftwerk allgemein'!$F$16,'2.5 CAPEX'!$J18/$F15,
IF(AL$4&lt;'2.1 Kraftwerk allgemein'!$F$16+$F15,
('2.5 CAPEX'!$J18+SUM(OFFSET('2.5 CAPEX'!AQ18,0,-MIN(MAX($F15-1-('2.1 Kraftwerk allgemein'!$F$16-'2.1 Kraftwerk allgemein'!$F$15+1),0),COLUMN(AC15)-1-('2.1 Kraftwerk allgemein'!$F$16-'2.1 Kraftwerk allgemein'!$F$15+1)),1,MIN(MAX($F15-('2.1 Kraftwerk allgemein'!$F$16-'2.1 Kraftwerk allgemein'!$F$15+1),1),COLUMN(AC15)-('2.1 Kraftwerk allgemein'!$F$16-'2.1 Kraftwerk allgemein'!$F$15+1)))))/$F15,
SUM(OFFSET('2.5 CAPEX'!AQ18,0,-MIN($F15-1,COLUMN(AC15)-1),1,MIN($F15,COLUMN(AC15))))/$F15)))))),
IF(OR(ISNUMBER($D15)=FALSE,$F15=""),"",
IF(AND('2.5 CAPEX'!$L18&lt;&gt;"x",'2.5 CAPEX'!$M18&lt;&gt;"x"),0,
IF($F15=0,0,
IF(AL$4&lt;'2.1 Kraftwerk allgemein'!$F$16,0,
IF(AL$4='2.1 Kraftwerk allgemein'!$F$16,'2.5 CAPEX'!$J18/$F15,
IF(AL$4&lt;'2.1 Kraftwerk allgemein'!$F$16+$F15,
('2.5 CAPEX'!$J18+SUM(OFFSET('2.5 CAPEX'!AQ18,0,-MIN(MAX($F15-1-('2.1 Kraftwerk allgemein'!$F$16-'1.1 Allgemein'!$I$22+1),0),COLUMN(AC15)-1-('2.1 Kraftwerk allgemein'!$F$16-'1.1 Allgemein'!$I$22+1)),1,MIN(MAX($F15-('2.1 Kraftwerk allgemein'!$F$16-'1.1 Allgemein'!$I$22+1),1),COLUMN(AC15)-('2.1 Kraftwerk allgemein'!$F$16-'1.1 Allgemein'!$I$22+1)))))/$F15,
SUM(OFFSET('2.5 CAPEX'!AQ18,0,-MIN($F15-1,COLUMN(AC15)-1),1,MIN($F15,COLUMN(AC15))))/$F15)))))))</f>
        <v>0</v>
      </c>
      <c r="AM15" s="199">
        <f ca="1">IF('2.1 Kraftwerk allgemein'!$F$15&lt;'1.1 Allgemein'!$I$22,
IF(OR(ISNUMBER($D15)=FALSE,$F15=""),"",
IF(AND('2.5 CAPEX'!$L18&lt;&gt;"x",'2.5 CAPEX'!$M18&lt;&gt;"x"),0,
IF($F15=0,0,
IF(AM$4&lt;'2.1 Kraftwerk allgemein'!$F$16,0,
IF(AM$4='2.1 Kraftwerk allgemein'!$F$16,'2.5 CAPEX'!$J18/$F15,
IF(AM$4&lt;'2.1 Kraftwerk allgemein'!$F$16+$F15,
('2.5 CAPEX'!$J18+SUM(OFFSET('2.5 CAPEX'!AR18,0,-MIN(MAX($F15-1-('2.1 Kraftwerk allgemein'!$F$16-'2.1 Kraftwerk allgemein'!$F$15+1),0),COLUMN(AD15)-1-('2.1 Kraftwerk allgemein'!$F$16-'2.1 Kraftwerk allgemein'!$F$15+1)),1,MIN(MAX($F15-('2.1 Kraftwerk allgemein'!$F$16-'2.1 Kraftwerk allgemein'!$F$15+1),1),COLUMN(AD15)-('2.1 Kraftwerk allgemein'!$F$16-'2.1 Kraftwerk allgemein'!$F$15+1)))))/$F15,
SUM(OFFSET('2.5 CAPEX'!AR18,0,-MIN($F15-1,COLUMN(AD15)-1),1,MIN($F15,COLUMN(AD15))))/$F15)))))),
IF(OR(ISNUMBER($D15)=FALSE,$F15=""),"",
IF(AND('2.5 CAPEX'!$L18&lt;&gt;"x",'2.5 CAPEX'!$M18&lt;&gt;"x"),0,
IF($F15=0,0,
IF(AM$4&lt;'2.1 Kraftwerk allgemein'!$F$16,0,
IF(AM$4='2.1 Kraftwerk allgemein'!$F$16,'2.5 CAPEX'!$J18/$F15,
IF(AM$4&lt;'2.1 Kraftwerk allgemein'!$F$16+$F15,
('2.5 CAPEX'!$J18+SUM(OFFSET('2.5 CAPEX'!AR18,0,-MIN(MAX($F15-1-('2.1 Kraftwerk allgemein'!$F$16-'1.1 Allgemein'!$I$22+1),0),COLUMN(AD15)-1-('2.1 Kraftwerk allgemein'!$F$16-'1.1 Allgemein'!$I$22+1)),1,MIN(MAX($F15-('2.1 Kraftwerk allgemein'!$F$16-'1.1 Allgemein'!$I$22+1),1),COLUMN(AD15)-('2.1 Kraftwerk allgemein'!$F$16-'1.1 Allgemein'!$I$22+1)))))/$F15,
SUM(OFFSET('2.5 CAPEX'!AR18,0,-MIN($F15-1,COLUMN(AD15)-1),1,MIN($F15,COLUMN(AD15))))/$F15)))))))</f>
        <v>0</v>
      </c>
      <c r="AN15" s="199">
        <f ca="1">IF('2.1 Kraftwerk allgemein'!$F$15&lt;'1.1 Allgemein'!$I$22,
IF(OR(ISNUMBER($D15)=FALSE,$F15=""),"",
IF(AND('2.5 CAPEX'!$L18&lt;&gt;"x",'2.5 CAPEX'!$M18&lt;&gt;"x"),0,
IF($F15=0,0,
IF(AN$4&lt;'2.1 Kraftwerk allgemein'!$F$16,0,
IF(AN$4='2.1 Kraftwerk allgemein'!$F$16,'2.5 CAPEX'!$J18/$F15,
IF(AN$4&lt;'2.1 Kraftwerk allgemein'!$F$16+$F15,
('2.5 CAPEX'!$J18+SUM(OFFSET('2.5 CAPEX'!AS18,0,-MIN(MAX($F15-1-('2.1 Kraftwerk allgemein'!$F$16-'2.1 Kraftwerk allgemein'!$F$15+1),0),COLUMN(AE15)-1-('2.1 Kraftwerk allgemein'!$F$16-'2.1 Kraftwerk allgemein'!$F$15+1)),1,MIN(MAX($F15-('2.1 Kraftwerk allgemein'!$F$16-'2.1 Kraftwerk allgemein'!$F$15+1),1),COLUMN(AE15)-('2.1 Kraftwerk allgemein'!$F$16-'2.1 Kraftwerk allgemein'!$F$15+1)))))/$F15,
SUM(OFFSET('2.5 CAPEX'!AS18,0,-MIN($F15-1,COLUMN(AE15)-1),1,MIN($F15,COLUMN(AE15))))/$F15)))))),
IF(OR(ISNUMBER($D15)=FALSE,$F15=""),"",
IF(AND('2.5 CAPEX'!$L18&lt;&gt;"x",'2.5 CAPEX'!$M18&lt;&gt;"x"),0,
IF($F15=0,0,
IF(AN$4&lt;'2.1 Kraftwerk allgemein'!$F$16,0,
IF(AN$4='2.1 Kraftwerk allgemein'!$F$16,'2.5 CAPEX'!$J18/$F15,
IF(AN$4&lt;'2.1 Kraftwerk allgemein'!$F$16+$F15,
('2.5 CAPEX'!$J18+SUM(OFFSET('2.5 CAPEX'!AS18,0,-MIN(MAX($F15-1-('2.1 Kraftwerk allgemein'!$F$16-'1.1 Allgemein'!$I$22+1),0),COLUMN(AE15)-1-('2.1 Kraftwerk allgemein'!$F$16-'1.1 Allgemein'!$I$22+1)),1,MIN(MAX($F15-('2.1 Kraftwerk allgemein'!$F$16-'1.1 Allgemein'!$I$22+1),1),COLUMN(AE15)-('2.1 Kraftwerk allgemein'!$F$16-'1.1 Allgemein'!$I$22+1)))))/$F15,
SUM(OFFSET('2.5 CAPEX'!AS18,0,-MIN($F15-1,COLUMN(AE15)-1),1,MIN($F15,COLUMN(AE15))))/$F15)))))))</f>
        <v>0</v>
      </c>
      <c r="AO15" s="199">
        <f ca="1">IF('2.1 Kraftwerk allgemein'!$F$15&lt;'1.1 Allgemein'!$I$22,
IF(OR(ISNUMBER($D15)=FALSE,$F15=""),"",
IF(AND('2.5 CAPEX'!$L18&lt;&gt;"x",'2.5 CAPEX'!$M18&lt;&gt;"x"),0,
IF($F15=0,0,
IF(AO$4&lt;'2.1 Kraftwerk allgemein'!$F$16,0,
IF(AO$4='2.1 Kraftwerk allgemein'!$F$16,'2.5 CAPEX'!$J18/$F15,
IF(AO$4&lt;'2.1 Kraftwerk allgemein'!$F$16+$F15,
('2.5 CAPEX'!$J18+SUM(OFFSET('2.5 CAPEX'!AT18,0,-MIN(MAX($F15-1-('2.1 Kraftwerk allgemein'!$F$16-'2.1 Kraftwerk allgemein'!$F$15+1),0),COLUMN(AF15)-1-('2.1 Kraftwerk allgemein'!$F$16-'2.1 Kraftwerk allgemein'!$F$15+1)),1,MIN(MAX($F15-('2.1 Kraftwerk allgemein'!$F$16-'2.1 Kraftwerk allgemein'!$F$15+1),1),COLUMN(AF15)-('2.1 Kraftwerk allgemein'!$F$16-'2.1 Kraftwerk allgemein'!$F$15+1)))))/$F15,
SUM(OFFSET('2.5 CAPEX'!AT18,0,-MIN($F15-1,COLUMN(AF15)-1),1,MIN($F15,COLUMN(AF15))))/$F15)))))),
IF(OR(ISNUMBER($D15)=FALSE,$F15=""),"",
IF(AND('2.5 CAPEX'!$L18&lt;&gt;"x",'2.5 CAPEX'!$M18&lt;&gt;"x"),0,
IF($F15=0,0,
IF(AO$4&lt;'2.1 Kraftwerk allgemein'!$F$16,0,
IF(AO$4='2.1 Kraftwerk allgemein'!$F$16,'2.5 CAPEX'!$J18/$F15,
IF(AO$4&lt;'2.1 Kraftwerk allgemein'!$F$16+$F15,
('2.5 CAPEX'!$J18+SUM(OFFSET('2.5 CAPEX'!AT18,0,-MIN(MAX($F15-1-('2.1 Kraftwerk allgemein'!$F$16-'1.1 Allgemein'!$I$22+1),0),COLUMN(AF15)-1-('2.1 Kraftwerk allgemein'!$F$16-'1.1 Allgemein'!$I$22+1)),1,MIN(MAX($F15-('2.1 Kraftwerk allgemein'!$F$16-'1.1 Allgemein'!$I$22+1),1),COLUMN(AF15)-('2.1 Kraftwerk allgemein'!$F$16-'1.1 Allgemein'!$I$22+1)))))/$F15,
SUM(OFFSET('2.5 CAPEX'!AT18,0,-MIN($F15-1,COLUMN(AF15)-1),1,MIN($F15,COLUMN(AF15))))/$F15)))))))</f>
        <v>0</v>
      </c>
      <c r="AP15" s="199">
        <f ca="1">IF('2.1 Kraftwerk allgemein'!$F$15&lt;'1.1 Allgemein'!$I$22,
IF(OR(ISNUMBER($D15)=FALSE,$F15=""),"",
IF(AND('2.5 CAPEX'!$L18&lt;&gt;"x",'2.5 CAPEX'!$M18&lt;&gt;"x"),0,
IF($F15=0,0,
IF(AP$4&lt;'2.1 Kraftwerk allgemein'!$F$16,0,
IF(AP$4='2.1 Kraftwerk allgemein'!$F$16,'2.5 CAPEX'!$J18/$F15,
IF(AP$4&lt;'2.1 Kraftwerk allgemein'!$F$16+$F15,
('2.5 CAPEX'!$J18+SUM(OFFSET('2.5 CAPEX'!AU18,0,-MIN(MAX($F15-1-('2.1 Kraftwerk allgemein'!$F$16-'2.1 Kraftwerk allgemein'!$F$15+1),0),COLUMN(AG15)-1-('2.1 Kraftwerk allgemein'!$F$16-'2.1 Kraftwerk allgemein'!$F$15+1)),1,MIN(MAX($F15-('2.1 Kraftwerk allgemein'!$F$16-'2.1 Kraftwerk allgemein'!$F$15+1),1),COLUMN(AG15)-('2.1 Kraftwerk allgemein'!$F$16-'2.1 Kraftwerk allgemein'!$F$15+1)))))/$F15,
SUM(OFFSET('2.5 CAPEX'!AU18,0,-MIN($F15-1,COLUMN(AG15)-1),1,MIN($F15,COLUMN(AG15))))/$F15)))))),
IF(OR(ISNUMBER($D15)=FALSE,$F15=""),"",
IF(AND('2.5 CAPEX'!$L18&lt;&gt;"x",'2.5 CAPEX'!$M18&lt;&gt;"x"),0,
IF($F15=0,0,
IF(AP$4&lt;'2.1 Kraftwerk allgemein'!$F$16,0,
IF(AP$4='2.1 Kraftwerk allgemein'!$F$16,'2.5 CAPEX'!$J18/$F15,
IF(AP$4&lt;'2.1 Kraftwerk allgemein'!$F$16+$F15,
('2.5 CAPEX'!$J18+SUM(OFFSET('2.5 CAPEX'!AU18,0,-MIN(MAX($F15-1-('2.1 Kraftwerk allgemein'!$F$16-'1.1 Allgemein'!$I$22+1),0),COLUMN(AG15)-1-('2.1 Kraftwerk allgemein'!$F$16-'1.1 Allgemein'!$I$22+1)),1,MIN(MAX($F15-('2.1 Kraftwerk allgemein'!$F$16-'1.1 Allgemein'!$I$22+1),1),COLUMN(AG15)-('2.1 Kraftwerk allgemein'!$F$16-'1.1 Allgemein'!$I$22+1)))))/$F15,
SUM(OFFSET('2.5 CAPEX'!AU18,0,-MIN($F15-1,COLUMN(AG15)-1),1,MIN($F15,COLUMN(AG15))))/$F15)))))))</f>
        <v>0</v>
      </c>
      <c r="AQ15" s="199">
        <f ca="1">IF('2.1 Kraftwerk allgemein'!$F$15&lt;'1.1 Allgemein'!$I$22,
IF(OR(ISNUMBER($D15)=FALSE,$F15=""),"",
IF(AND('2.5 CAPEX'!$L18&lt;&gt;"x",'2.5 CAPEX'!$M18&lt;&gt;"x"),0,
IF($F15=0,0,
IF(AQ$4&lt;'2.1 Kraftwerk allgemein'!$F$16,0,
IF(AQ$4='2.1 Kraftwerk allgemein'!$F$16,'2.5 CAPEX'!$J18/$F15,
IF(AQ$4&lt;'2.1 Kraftwerk allgemein'!$F$16+$F15,
('2.5 CAPEX'!$J18+SUM(OFFSET('2.5 CAPEX'!AV18,0,-MIN(MAX($F15-1-('2.1 Kraftwerk allgemein'!$F$16-'2.1 Kraftwerk allgemein'!$F$15+1),0),COLUMN(AH15)-1-('2.1 Kraftwerk allgemein'!$F$16-'2.1 Kraftwerk allgemein'!$F$15+1)),1,MIN(MAX($F15-('2.1 Kraftwerk allgemein'!$F$16-'2.1 Kraftwerk allgemein'!$F$15+1),1),COLUMN(AH15)-('2.1 Kraftwerk allgemein'!$F$16-'2.1 Kraftwerk allgemein'!$F$15+1)))))/$F15,
SUM(OFFSET('2.5 CAPEX'!AV18,0,-MIN($F15-1,COLUMN(AH15)-1),1,MIN($F15,COLUMN(AH15))))/$F15)))))),
IF(OR(ISNUMBER($D15)=FALSE,$F15=""),"",
IF(AND('2.5 CAPEX'!$L18&lt;&gt;"x",'2.5 CAPEX'!$M18&lt;&gt;"x"),0,
IF($F15=0,0,
IF(AQ$4&lt;'2.1 Kraftwerk allgemein'!$F$16,0,
IF(AQ$4='2.1 Kraftwerk allgemein'!$F$16,'2.5 CAPEX'!$J18/$F15,
IF(AQ$4&lt;'2.1 Kraftwerk allgemein'!$F$16+$F15,
('2.5 CAPEX'!$J18+SUM(OFFSET('2.5 CAPEX'!AV18,0,-MIN(MAX($F15-1-('2.1 Kraftwerk allgemein'!$F$16-'1.1 Allgemein'!$I$22+1),0),COLUMN(AH15)-1-('2.1 Kraftwerk allgemein'!$F$16-'1.1 Allgemein'!$I$22+1)),1,MIN(MAX($F15-('2.1 Kraftwerk allgemein'!$F$16-'1.1 Allgemein'!$I$22+1),1),COLUMN(AH15)-('2.1 Kraftwerk allgemein'!$F$16-'1.1 Allgemein'!$I$22+1)))))/$F15,
SUM(OFFSET('2.5 CAPEX'!AV18,0,-MIN($F15-1,COLUMN(AH15)-1),1,MIN($F15,COLUMN(AH15))))/$F15)))))))</f>
        <v>0</v>
      </c>
      <c r="AR15" s="199">
        <f ca="1">IF('2.1 Kraftwerk allgemein'!$F$15&lt;'1.1 Allgemein'!$I$22,
IF(OR(ISNUMBER($D15)=FALSE,$F15=""),"",
IF(AND('2.5 CAPEX'!$L18&lt;&gt;"x",'2.5 CAPEX'!$M18&lt;&gt;"x"),0,
IF($F15=0,0,
IF(AR$4&lt;'2.1 Kraftwerk allgemein'!$F$16,0,
IF(AR$4='2.1 Kraftwerk allgemein'!$F$16,'2.5 CAPEX'!$J18/$F15,
IF(AR$4&lt;'2.1 Kraftwerk allgemein'!$F$16+$F15,
('2.5 CAPEX'!$J18+SUM(OFFSET('2.5 CAPEX'!AW18,0,-MIN(MAX($F15-1-('2.1 Kraftwerk allgemein'!$F$16-'2.1 Kraftwerk allgemein'!$F$15+1),0),COLUMN(AI15)-1-('2.1 Kraftwerk allgemein'!$F$16-'2.1 Kraftwerk allgemein'!$F$15+1)),1,MIN(MAX($F15-('2.1 Kraftwerk allgemein'!$F$16-'2.1 Kraftwerk allgemein'!$F$15+1),1),COLUMN(AI15)-('2.1 Kraftwerk allgemein'!$F$16-'2.1 Kraftwerk allgemein'!$F$15+1)))))/$F15,
SUM(OFFSET('2.5 CAPEX'!AW18,0,-MIN($F15-1,COLUMN(AI15)-1),1,MIN($F15,COLUMN(AI15))))/$F15)))))),
IF(OR(ISNUMBER($D15)=FALSE,$F15=""),"",
IF(AND('2.5 CAPEX'!$L18&lt;&gt;"x",'2.5 CAPEX'!$M18&lt;&gt;"x"),0,
IF($F15=0,0,
IF(AR$4&lt;'2.1 Kraftwerk allgemein'!$F$16,0,
IF(AR$4='2.1 Kraftwerk allgemein'!$F$16,'2.5 CAPEX'!$J18/$F15,
IF(AR$4&lt;'2.1 Kraftwerk allgemein'!$F$16+$F15,
('2.5 CAPEX'!$J18+SUM(OFFSET('2.5 CAPEX'!AW18,0,-MIN(MAX($F15-1-('2.1 Kraftwerk allgemein'!$F$16-'1.1 Allgemein'!$I$22+1),0),COLUMN(AI15)-1-('2.1 Kraftwerk allgemein'!$F$16-'1.1 Allgemein'!$I$22+1)),1,MIN(MAX($F15-('2.1 Kraftwerk allgemein'!$F$16-'1.1 Allgemein'!$I$22+1),1),COLUMN(AI15)-('2.1 Kraftwerk allgemein'!$F$16-'1.1 Allgemein'!$I$22+1)))))/$F15,
SUM(OFFSET('2.5 CAPEX'!AW18,0,-MIN($F15-1,COLUMN(AI15)-1),1,MIN($F15,COLUMN(AI15))))/$F15)))))))</f>
        <v>0</v>
      </c>
      <c r="AS15" s="199">
        <f ca="1">IF('2.1 Kraftwerk allgemein'!$F$15&lt;'1.1 Allgemein'!$I$22,
IF(OR(ISNUMBER($D15)=FALSE,$F15=""),"",
IF(AND('2.5 CAPEX'!$L18&lt;&gt;"x",'2.5 CAPEX'!$M18&lt;&gt;"x"),0,
IF($F15=0,0,
IF(AS$4&lt;'2.1 Kraftwerk allgemein'!$F$16,0,
IF(AS$4='2.1 Kraftwerk allgemein'!$F$16,'2.5 CAPEX'!$J18/$F15,
IF(AS$4&lt;'2.1 Kraftwerk allgemein'!$F$16+$F15,
('2.5 CAPEX'!$J18+SUM(OFFSET('2.5 CAPEX'!AX18,0,-MIN(MAX($F15-1-('2.1 Kraftwerk allgemein'!$F$16-'2.1 Kraftwerk allgemein'!$F$15+1),0),COLUMN(AJ15)-1-('2.1 Kraftwerk allgemein'!$F$16-'2.1 Kraftwerk allgemein'!$F$15+1)),1,MIN(MAX($F15-('2.1 Kraftwerk allgemein'!$F$16-'2.1 Kraftwerk allgemein'!$F$15+1),1),COLUMN(AJ15)-('2.1 Kraftwerk allgemein'!$F$16-'2.1 Kraftwerk allgemein'!$F$15+1)))))/$F15,
SUM(OFFSET('2.5 CAPEX'!AX18,0,-MIN($F15-1,COLUMN(AJ15)-1),1,MIN($F15,COLUMN(AJ15))))/$F15)))))),
IF(OR(ISNUMBER($D15)=FALSE,$F15=""),"",
IF(AND('2.5 CAPEX'!$L18&lt;&gt;"x",'2.5 CAPEX'!$M18&lt;&gt;"x"),0,
IF($F15=0,0,
IF(AS$4&lt;'2.1 Kraftwerk allgemein'!$F$16,0,
IF(AS$4='2.1 Kraftwerk allgemein'!$F$16,'2.5 CAPEX'!$J18/$F15,
IF(AS$4&lt;'2.1 Kraftwerk allgemein'!$F$16+$F15,
('2.5 CAPEX'!$J18+SUM(OFFSET('2.5 CAPEX'!AX18,0,-MIN(MAX($F15-1-('2.1 Kraftwerk allgemein'!$F$16-'1.1 Allgemein'!$I$22+1),0),COLUMN(AJ15)-1-('2.1 Kraftwerk allgemein'!$F$16-'1.1 Allgemein'!$I$22+1)),1,MIN(MAX($F15-('2.1 Kraftwerk allgemein'!$F$16-'1.1 Allgemein'!$I$22+1),1),COLUMN(AJ15)-('2.1 Kraftwerk allgemein'!$F$16-'1.1 Allgemein'!$I$22+1)))))/$F15,
SUM(OFFSET('2.5 CAPEX'!AX18,0,-MIN($F15-1,COLUMN(AJ15)-1),1,MIN($F15,COLUMN(AJ15))))/$F15)))))))</f>
        <v>0</v>
      </c>
      <c r="AT15" s="199">
        <f ca="1">IF('2.1 Kraftwerk allgemein'!$F$15&lt;'1.1 Allgemein'!$I$22,
IF(OR(ISNUMBER($D15)=FALSE,$F15=""),"",
IF(AND('2.5 CAPEX'!$L18&lt;&gt;"x",'2.5 CAPEX'!$M18&lt;&gt;"x"),0,
IF($F15=0,0,
IF(AT$4&lt;'2.1 Kraftwerk allgemein'!$F$16,0,
IF(AT$4='2.1 Kraftwerk allgemein'!$F$16,'2.5 CAPEX'!$J18/$F15,
IF(AT$4&lt;'2.1 Kraftwerk allgemein'!$F$16+$F15,
('2.5 CAPEX'!$J18+SUM(OFFSET('2.5 CAPEX'!AY18,0,-MIN(MAX($F15-1-('2.1 Kraftwerk allgemein'!$F$16-'2.1 Kraftwerk allgemein'!$F$15+1),0),COLUMN(AK15)-1-('2.1 Kraftwerk allgemein'!$F$16-'2.1 Kraftwerk allgemein'!$F$15+1)),1,MIN(MAX($F15-('2.1 Kraftwerk allgemein'!$F$16-'2.1 Kraftwerk allgemein'!$F$15+1),1),COLUMN(AK15)-('2.1 Kraftwerk allgemein'!$F$16-'2.1 Kraftwerk allgemein'!$F$15+1)))))/$F15,
SUM(OFFSET('2.5 CAPEX'!AY18,0,-MIN($F15-1,COLUMN(AK15)-1),1,MIN($F15,COLUMN(AK15))))/$F15)))))),
IF(OR(ISNUMBER($D15)=FALSE,$F15=""),"",
IF(AND('2.5 CAPEX'!$L18&lt;&gt;"x",'2.5 CAPEX'!$M18&lt;&gt;"x"),0,
IF($F15=0,0,
IF(AT$4&lt;'2.1 Kraftwerk allgemein'!$F$16,0,
IF(AT$4='2.1 Kraftwerk allgemein'!$F$16,'2.5 CAPEX'!$J18/$F15,
IF(AT$4&lt;'2.1 Kraftwerk allgemein'!$F$16+$F15,
('2.5 CAPEX'!$J18+SUM(OFFSET('2.5 CAPEX'!AY18,0,-MIN(MAX($F15-1-('2.1 Kraftwerk allgemein'!$F$16-'1.1 Allgemein'!$I$22+1),0),COLUMN(AK15)-1-('2.1 Kraftwerk allgemein'!$F$16-'1.1 Allgemein'!$I$22+1)),1,MIN(MAX($F15-('2.1 Kraftwerk allgemein'!$F$16-'1.1 Allgemein'!$I$22+1),1),COLUMN(AK15)-('2.1 Kraftwerk allgemein'!$F$16-'1.1 Allgemein'!$I$22+1)))))/$F15,
SUM(OFFSET('2.5 CAPEX'!AY18,0,-MIN($F15-1,COLUMN(AK15)-1),1,MIN($F15,COLUMN(AK15))))/$F15)))))))</f>
        <v>0</v>
      </c>
      <c r="AU15" s="199">
        <f ca="1">IF('2.1 Kraftwerk allgemein'!$F$15&lt;'1.1 Allgemein'!$I$22,
IF(OR(ISNUMBER($D15)=FALSE,$F15=""),"",
IF(AND('2.5 CAPEX'!$L18&lt;&gt;"x",'2.5 CAPEX'!$M18&lt;&gt;"x"),0,
IF($F15=0,0,
IF(AU$4&lt;'2.1 Kraftwerk allgemein'!$F$16,0,
IF(AU$4='2.1 Kraftwerk allgemein'!$F$16,'2.5 CAPEX'!$J18/$F15,
IF(AU$4&lt;'2.1 Kraftwerk allgemein'!$F$16+$F15,
('2.5 CAPEX'!$J18+SUM(OFFSET('2.5 CAPEX'!AZ18,0,-MIN(MAX($F15-1-('2.1 Kraftwerk allgemein'!$F$16-'2.1 Kraftwerk allgemein'!$F$15+1),0),COLUMN(AL15)-1-('2.1 Kraftwerk allgemein'!$F$16-'2.1 Kraftwerk allgemein'!$F$15+1)),1,MIN(MAX($F15-('2.1 Kraftwerk allgemein'!$F$16-'2.1 Kraftwerk allgemein'!$F$15+1),1),COLUMN(AL15)-('2.1 Kraftwerk allgemein'!$F$16-'2.1 Kraftwerk allgemein'!$F$15+1)))))/$F15,
SUM(OFFSET('2.5 CAPEX'!AZ18,0,-MIN($F15-1,COLUMN(AL15)-1),1,MIN($F15,COLUMN(AL15))))/$F15)))))),
IF(OR(ISNUMBER($D15)=FALSE,$F15=""),"",
IF(AND('2.5 CAPEX'!$L18&lt;&gt;"x",'2.5 CAPEX'!$M18&lt;&gt;"x"),0,
IF($F15=0,0,
IF(AU$4&lt;'2.1 Kraftwerk allgemein'!$F$16,0,
IF(AU$4='2.1 Kraftwerk allgemein'!$F$16,'2.5 CAPEX'!$J18/$F15,
IF(AU$4&lt;'2.1 Kraftwerk allgemein'!$F$16+$F15,
('2.5 CAPEX'!$J18+SUM(OFFSET('2.5 CAPEX'!AZ18,0,-MIN(MAX($F15-1-('2.1 Kraftwerk allgemein'!$F$16-'1.1 Allgemein'!$I$22+1),0),COLUMN(AL15)-1-('2.1 Kraftwerk allgemein'!$F$16-'1.1 Allgemein'!$I$22+1)),1,MIN(MAX($F15-('2.1 Kraftwerk allgemein'!$F$16-'1.1 Allgemein'!$I$22+1),1),COLUMN(AL15)-('2.1 Kraftwerk allgemein'!$F$16-'1.1 Allgemein'!$I$22+1)))))/$F15,
SUM(OFFSET('2.5 CAPEX'!AZ18,0,-MIN($F15-1,COLUMN(AL15)-1),1,MIN($F15,COLUMN(AL15))))/$F15)))))))</f>
        <v>0</v>
      </c>
      <c r="AV15" s="199">
        <f ca="1">IF('2.1 Kraftwerk allgemein'!$F$15&lt;'1.1 Allgemein'!$I$22,
IF(OR(ISNUMBER($D15)=FALSE,$F15=""),"",
IF(AND('2.5 CAPEX'!$L18&lt;&gt;"x",'2.5 CAPEX'!$M18&lt;&gt;"x"),0,
IF($F15=0,0,
IF(AV$4&lt;'2.1 Kraftwerk allgemein'!$F$16,0,
IF(AV$4='2.1 Kraftwerk allgemein'!$F$16,'2.5 CAPEX'!$J18/$F15,
IF(AV$4&lt;'2.1 Kraftwerk allgemein'!$F$16+$F15,
('2.5 CAPEX'!$J18+SUM(OFFSET('2.5 CAPEX'!BA18,0,-MIN(MAX($F15-1-('2.1 Kraftwerk allgemein'!$F$16-'2.1 Kraftwerk allgemein'!$F$15+1),0),COLUMN(AM15)-1-('2.1 Kraftwerk allgemein'!$F$16-'2.1 Kraftwerk allgemein'!$F$15+1)),1,MIN(MAX($F15-('2.1 Kraftwerk allgemein'!$F$16-'2.1 Kraftwerk allgemein'!$F$15+1),1),COLUMN(AM15)-('2.1 Kraftwerk allgemein'!$F$16-'2.1 Kraftwerk allgemein'!$F$15+1)))))/$F15,
SUM(OFFSET('2.5 CAPEX'!BA18,0,-MIN($F15-1,COLUMN(AM15)-1),1,MIN($F15,COLUMN(AM15))))/$F15)))))),
IF(OR(ISNUMBER($D15)=FALSE,$F15=""),"",
IF(AND('2.5 CAPEX'!$L18&lt;&gt;"x",'2.5 CAPEX'!$M18&lt;&gt;"x"),0,
IF($F15=0,0,
IF(AV$4&lt;'2.1 Kraftwerk allgemein'!$F$16,0,
IF(AV$4='2.1 Kraftwerk allgemein'!$F$16,'2.5 CAPEX'!$J18/$F15,
IF(AV$4&lt;'2.1 Kraftwerk allgemein'!$F$16+$F15,
('2.5 CAPEX'!$J18+SUM(OFFSET('2.5 CAPEX'!BA18,0,-MIN(MAX($F15-1-('2.1 Kraftwerk allgemein'!$F$16-'1.1 Allgemein'!$I$22+1),0),COLUMN(AM15)-1-('2.1 Kraftwerk allgemein'!$F$16-'1.1 Allgemein'!$I$22+1)),1,MIN(MAX($F15-('2.1 Kraftwerk allgemein'!$F$16-'1.1 Allgemein'!$I$22+1),1),COLUMN(AM15)-('2.1 Kraftwerk allgemein'!$F$16-'1.1 Allgemein'!$I$22+1)))))/$F15,
SUM(OFFSET('2.5 CAPEX'!BA18,0,-MIN($F15-1,COLUMN(AM15)-1),1,MIN($F15,COLUMN(AM15))))/$F15)))))))</f>
        <v>0</v>
      </c>
      <c r="AW15" s="199">
        <f ca="1">IF('2.1 Kraftwerk allgemein'!$F$15&lt;'1.1 Allgemein'!$I$22,
IF(OR(ISNUMBER($D15)=FALSE,$F15=""),"",
IF(AND('2.5 CAPEX'!$L18&lt;&gt;"x",'2.5 CAPEX'!$M18&lt;&gt;"x"),0,
IF($F15=0,0,
IF(AW$4&lt;'2.1 Kraftwerk allgemein'!$F$16,0,
IF(AW$4='2.1 Kraftwerk allgemein'!$F$16,'2.5 CAPEX'!$J18/$F15,
IF(AW$4&lt;'2.1 Kraftwerk allgemein'!$F$16+$F15,
('2.5 CAPEX'!$J18+SUM(OFFSET('2.5 CAPEX'!BB18,0,-MIN(MAX($F15-1-('2.1 Kraftwerk allgemein'!$F$16-'2.1 Kraftwerk allgemein'!$F$15+1),0),COLUMN(AN15)-1-('2.1 Kraftwerk allgemein'!$F$16-'2.1 Kraftwerk allgemein'!$F$15+1)),1,MIN(MAX($F15-('2.1 Kraftwerk allgemein'!$F$16-'2.1 Kraftwerk allgemein'!$F$15+1),1),COLUMN(AN15)-('2.1 Kraftwerk allgemein'!$F$16-'2.1 Kraftwerk allgemein'!$F$15+1)))))/$F15,
SUM(OFFSET('2.5 CAPEX'!BB18,0,-MIN($F15-1,COLUMN(AN15)-1),1,MIN($F15,COLUMN(AN15))))/$F15)))))),
IF(OR(ISNUMBER($D15)=FALSE,$F15=""),"",
IF(AND('2.5 CAPEX'!$L18&lt;&gt;"x",'2.5 CAPEX'!$M18&lt;&gt;"x"),0,
IF($F15=0,0,
IF(AW$4&lt;'2.1 Kraftwerk allgemein'!$F$16,0,
IF(AW$4='2.1 Kraftwerk allgemein'!$F$16,'2.5 CAPEX'!$J18/$F15,
IF(AW$4&lt;'2.1 Kraftwerk allgemein'!$F$16+$F15,
('2.5 CAPEX'!$J18+SUM(OFFSET('2.5 CAPEX'!BB18,0,-MIN(MAX($F15-1-('2.1 Kraftwerk allgemein'!$F$16-'1.1 Allgemein'!$I$22+1),0),COLUMN(AN15)-1-('2.1 Kraftwerk allgemein'!$F$16-'1.1 Allgemein'!$I$22+1)),1,MIN(MAX($F15-('2.1 Kraftwerk allgemein'!$F$16-'1.1 Allgemein'!$I$22+1),1),COLUMN(AN15)-('2.1 Kraftwerk allgemein'!$F$16-'1.1 Allgemein'!$I$22+1)))))/$F15,
SUM(OFFSET('2.5 CAPEX'!BB18,0,-MIN($F15-1,COLUMN(AN15)-1),1,MIN($F15,COLUMN(AN15))))/$F15)))))))</f>
        <v>0</v>
      </c>
      <c r="AX15" s="199">
        <f ca="1">IF('2.1 Kraftwerk allgemein'!$F$15&lt;'1.1 Allgemein'!$I$22,
IF(OR(ISNUMBER($D15)=FALSE,$F15=""),"",
IF(AND('2.5 CAPEX'!$L18&lt;&gt;"x",'2.5 CAPEX'!$M18&lt;&gt;"x"),0,
IF($F15=0,0,
IF(AX$4&lt;'2.1 Kraftwerk allgemein'!$F$16,0,
IF(AX$4='2.1 Kraftwerk allgemein'!$F$16,'2.5 CAPEX'!$J18/$F15,
IF(AX$4&lt;'2.1 Kraftwerk allgemein'!$F$16+$F15,
('2.5 CAPEX'!$J18+SUM(OFFSET('2.5 CAPEX'!BC18,0,-MIN(MAX($F15-1-('2.1 Kraftwerk allgemein'!$F$16-'2.1 Kraftwerk allgemein'!$F$15+1),0),COLUMN(AO15)-1-('2.1 Kraftwerk allgemein'!$F$16-'2.1 Kraftwerk allgemein'!$F$15+1)),1,MIN(MAX($F15-('2.1 Kraftwerk allgemein'!$F$16-'2.1 Kraftwerk allgemein'!$F$15+1),1),COLUMN(AO15)-('2.1 Kraftwerk allgemein'!$F$16-'2.1 Kraftwerk allgemein'!$F$15+1)))))/$F15,
SUM(OFFSET('2.5 CAPEX'!BC18,0,-MIN($F15-1,COLUMN(AO15)-1),1,MIN($F15,COLUMN(AO15))))/$F15)))))),
IF(OR(ISNUMBER($D15)=FALSE,$F15=""),"",
IF(AND('2.5 CAPEX'!$L18&lt;&gt;"x",'2.5 CAPEX'!$M18&lt;&gt;"x"),0,
IF($F15=0,0,
IF(AX$4&lt;'2.1 Kraftwerk allgemein'!$F$16,0,
IF(AX$4='2.1 Kraftwerk allgemein'!$F$16,'2.5 CAPEX'!$J18/$F15,
IF(AX$4&lt;'2.1 Kraftwerk allgemein'!$F$16+$F15,
('2.5 CAPEX'!$J18+SUM(OFFSET('2.5 CAPEX'!BC18,0,-MIN(MAX($F15-1-('2.1 Kraftwerk allgemein'!$F$16-'1.1 Allgemein'!$I$22+1),0),COLUMN(AO15)-1-('2.1 Kraftwerk allgemein'!$F$16-'1.1 Allgemein'!$I$22+1)),1,MIN(MAX($F15-('2.1 Kraftwerk allgemein'!$F$16-'1.1 Allgemein'!$I$22+1),1),COLUMN(AO15)-('2.1 Kraftwerk allgemein'!$F$16-'1.1 Allgemein'!$I$22+1)))))/$F15,
SUM(OFFSET('2.5 CAPEX'!BC18,0,-MIN($F15-1,COLUMN(AO15)-1),1,MIN($F15,COLUMN(AO15))))/$F15)))))))</f>
        <v>0</v>
      </c>
      <c r="AY15" s="199">
        <f ca="1">IF('2.1 Kraftwerk allgemein'!$F$15&lt;'1.1 Allgemein'!$I$22,
IF(OR(ISNUMBER($D15)=FALSE,$F15=""),"",
IF(AND('2.5 CAPEX'!$L18&lt;&gt;"x",'2.5 CAPEX'!$M18&lt;&gt;"x"),0,
IF($F15=0,0,
IF(AY$4&lt;'2.1 Kraftwerk allgemein'!$F$16,0,
IF(AY$4='2.1 Kraftwerk allgemein'!$F$16,'2.5 CAPEX'!$J18/$F15,
IF(AY$4&lt;'2.1 Kraftwerk allgemein'!$F$16+$F15,
('2.5 CAPEX'!$J18+SUM(OFFSET('2.5 CAPEX'!BD18,0,-MIN(MAX($F15-1-('2.1 Kraftwerk allgemein'!$F$16-'2.1 Kraftwerk allgemein'!$F$15+1),0),COLUMN(AP15)-1-('2.1 Kraftwerk allgemein'!$F$16-'2.1 Kraftwerk allgemein'!$F$15+1)),1,MIN(MAX($F15-('2.1 Kraftwerk allgemein'!$F$16-'2.1 Kraftwerk allgemein'!$F$15+1),1),COLUMN(AP15)-('2.1 Kraftwerk allgemein'!$F$16-'2.1 Kraftwerk allgemein'!$F$15+1)))))/$F15,
SUM(OFFSET('2.5 CAPEX'!BD18,0,-MIN($F15-1,COLUMN(AP15)-1),1,MIN($F15,COLUMN(AP15))))/$F15)))))),
IF(OR(ISNUMBER($D15)=FALSE,$F15=""),"",
IF(AND('2.5 CAPEX'!$L18&lt;&gt;"x",'2.5 CAPEX'!$M18&lt;&gt;"x"),0,
IF($F15=0,0,
IF(AY$4&lt;'2.1 Kraftwerk allgemein'!$F$16,0,
IF(AY$4='2.1 Kraftwerk allgemein'!$F$16,'2.5 CAPEX'!$J18/$F15,
IF(AY$4&lt;'2.1 Kraftwerk allgemein'!$F$16+$F15,
('2.5 CAPEX'!$J18+SUM(OFFSET('2.5 CAPEX'!BD18,0,-MIN(MAX($F15-1-('2.1 Kraftwerk allgemein'!$F$16-'1.1 Allgemein'!$I$22+1),0),COLUMN(AP15)-1-('2.1 Kraftwerk allgemein'!$F$16-'1.1 Allgemein'!$I$22+1)),1,MIN(MAX($F15-('2.1 Kraftwerk allgemein'!$F$16-'1.1 Allgemein'!$I$22+1),1),COLUMN(AP15)-('2.1 Kraftwerk allgemein'!$F$16-'1.1 Allgemein'!$I$22+1)))))/$F15,
SUM(OFFSET('2.5 CAPEX'!BD18,0,-MIN($F15-1,COLUMN(AP15)-1),1,MIN($F15,COLUMN(AP15))))/$F15)))))))</f>
        <v>0</v>
      </c>
      <c r="AZ15" s="199">
        <f ca="1">IF('2.1 Kraftwerk allgemein'!$F$15&lt;'1.1 Allgemein'!$I$22,
IF(OR(ISNUMBER($D15)=FALSE,$F15=""),"",
IF(AND('2.5 CAPEX'!$L18&lt;&gt;"x",'2.5 CAPEX'!$M18&lt;&gt;"x"),0,
IF($F15=0,0,
IF(AZ$4&lt;'2.1 Kraftwerk allgemein'!$F$16,0,
IF(AZ$4='2.1 Kraftwerk allgemein'!$F$16,'2.5 CAPEX'!$J18/$F15,
IF(AZ$4&lt;'2.1 Kraftwerk allgemein'!$F$16+$F15,
('2.5 CAPEX'!$J18+SUM(OFFSET('2.5 CAPEX'!BE18,0,-MIN(MAX($F15-1-('2.1 Kraftwerk allgemein'!$F$16-'2.1 Kraftwerk allgemein'!$F$15+1),0),COLUMN(AQ15)-1-('2.1 Kraftwerk allgemein'!$F$16-'2.1 Kraftwerk allgemein'!$F$15+1)),1,MIN(MAX($F15-('2.1 Kraftwerk allgemein'!$F$16-'2.1 Kraftwerk allgemein'!$F$15+1),1),COLUMN(AQ15)-('2.1 Kraftwerk allgemein'!$F$16-'2.1 Kraftwerk allgemein'!$F$15+1)))))/$F15,
SUM(OFFSET('2.5 CAPEX'!BE18,0,-MIN($F15-1,COLUMN(AQ15)-1),1,MIN($F15,COLUMN(AQ15))))/$F15)))))),
IF(OR(ISNUMBER($D15)=FALSE,$F15=""),"",
IF(AND('2.5 CAPEX'!$L18&lt;&gt;"x",'2.5 CAPEX'!$M18&lt;&gt;"x"),0,
IF($F15=0,0,
IF(AZ$4&lt;'2.1 Kraftwerk allgemein'!$F$16,0,
IF(AZ$4='2.1 Kraftwerk allgemein'!$F$16,'2.5 CAPEX'!$J18/$F15,
IF(AZ$4&lt;'2.1 Kraftwerk allgemein'!$F$16+$F15,
('2.5 CAPEX'!$J18+SUM(OFFSET('2.5 CAPEX'!BE18,0,-MIN(MAX($F15-1-('2.1 Kraftwerk allgemein'!$F$16-'1.1 Allgemein'!$I$22+1),0),COLUMN(AQ15)-1-('2.1 Kraftwerk allgemein'!$F$16-'1.1 Allgemein'!$I$22+1)),1,MIN(MAX($F15-('2.1 Kraftwerk allgemein'!$F$16-'1.1 Allgemein'!$I$22+1),1),COLUMN(AQ15)-('2.1 Kraftwerk allgemein'!$F$16-'1.1 Allgemein'!$I$22+1)))))/$F15,
SUM(OFFSET('2.5 CAPEX'!BE18,0,-MIN($F15-1,COLUMN(AQ15)-1),1,MIN($F15,COLUMN(AQ15))))/$F15)))))))</f>
        <v>0</v>
      </c>
      <c r="BA15" s="199">
        <f ca="1">IF('2.1 Kraftwerk allgemein'!$F$15&lt;'1.1 Allgemein'!$I$22,
IF(OR(ISNUMBER($D15)=FALSE,$F15=""),"",
IF(AND('2.5 CAPEX'!$L18&lt;&gt;"x",'2.5 CAPEX'!$M18&lt;&gt;"x"),0,
IF($F15=0,0,
IF(BA$4&lt;'2.1 Kraftwerk allgemein'!$F$16,0,
IF(BA$4='2.1 Kraftwerk allgemein'!$F$16,'2.5 CAPEX'!$J18/$F15,
IF(BA$4&lt;'2.1 Kraftwerk allgemein'!$F$16+$F15,
('2.5 CAPEX'!$J18+SUM(OFFSET('2.5 CAPEX'!BF18,0,-MIN(MAX($F15-1-('2.1 Kraftwerk allgemein'!$F$16-'2.1 Kraftwerk allgemein'!$F$15+1),0),COLUMN(AR15)-1-('2.1 Kraftwerk allgemein'!$F$16-'2.1 Kraftwerk allgemein'!$F$15+1)),1,MIN(MAX($F15-('2.1 Kraftwerk allgemein'!$F$16-'2.1 Kraftwerk allgemein'!$F$15+1),1),COLUMN(AR15)-('2.1 Kraftwerk allgemein'!$F$16-'2.1 Kraftwerk allgemein'!$F$15+1)))))/$F15,
SUM(OFFSET('2.5 CAPEX'!BF18,0,-MIN($F15-1,COLUMN(AR15)-1),1,MIN($F15,COLUMN(AR15))))/$F15)))))),
IF(OR(ISNUMBER($D15)=FALSE,$F15=""),"",
IF(AND('2.5 CAPEX'!$L18&lt;&gt;"x",'2.5 CAPEX'!$M18&lt;&gt;"x"),0,
IF($F15=0,0,
IF(BA$4&lt;'2.1 Kraftwerk allgemein'!$F$16,0,
IF(BA$4='2.1 Kraftwerk allgemein'!$F$16,'2.5 CAPEX'!$J18/$F15,
IF(BA$4&lt;'2.1 Kraftwerk allgemein'!$F$16+$F15,
('2.5 CAPEX'!$J18+SUM(OFFSET('2.5 CAPEX'!BF18,0,-MIN(MAX($F15-1-('2.1 Kraftwerk allgemein'!$F$16-'1.1 Allgemein'!$I$22+1),0),COLUMN(AR15)-1-('2.1 Kraftwerk allgemein'!$F$16-'1.1 Allgemein'!$I$22+1)),1,MIN(MAX($F15-('2.1 Kraftwerk allgemein'!$F$16-'1.1 Allgemein'!$I$22+1),1),COLUMN(AR15)-('2.1 Kraftwerk allgemein'!$F$16-'1.1 Allgemein'!$I$22+1)))))/$F15,
SUM(OFFSET('2.5 CAPEX'!BF18,0,-MIN($F15-1,COLUMN(AR15)-1),1,MIN($F15,COLUMN(AR15))))/$F15)))))))</f>
        <v>0</v>
      </c>
      <c r="BB15" s="199">
        <f ca="1">IF('2.1 Kraftwerk allgemein'!$F$15&lt;'1.1 Allgemein'!$I$22,
IF(OR(ISNUMBER($D15)=FALSE,$F15=""),"",
IF(AND('2.5 CAPEX'!$L18&lt;&gt;"x",'2.5 CAPEX'!$M18&lt;&gt;"x"),0,
IF($F15=0,0,
IF(BB$4&lt;'2.1 Kraftwerk allgemein'!$F$16,0,
IF(BB$4='2.1 Kraftwerk allgemein'!$F$16,'2.5 CAPEX'!$J18/$F15,
IF(BB$4&lt;'2.1 Kraftwerk allgemein'!$F$16+$F15,
('2.5 CAPEX'!$J18+SUM(OFFSET('2.5 CAPEX'!BG18,0,-MIN(MAX($F15-1-('2.1 Kraftwerk allgemein'!$F$16-'2.1 Kraftwerk allgemein'!$F$15+1),0),COLUMN(AS15)-1-('2.1 Kraftwerk allgemein'!$F$16-'2.1 Kraftwerk allgemein'!$F$15+1)),1,MIN(MAX($F15-('2.1 Kraftwerk allgemein'!$F$16-'2.1 Kraftwerk allgemein'!$F$15+1),1),COLUMN(AS15)-('2.1 Kraftwerk allgemein'!$F$16-'2.1 Kraftwerk allgemein'!$F$15+1)))))/$F15,
SUM(OFFSET('2.5 CAPEX'!BG18,0,-MIN($F15-1,COLUMN(AS15)-1),1,MIN($F15,COLUMN(AS15))))/$F15)))))),
IF(OR(ISNUMBER($D15)=FALSE,$F15=""),"",
IF(AND('2.5 CAPEX'!$L18&lt;&gt;"x",'2.5 CAPEX'!$M18&lt;&gt;"x"),0,
IF($F15=0,0,
IF(BB$4&lt;'2.1 Kraftwerk allgemein'!$F$16,0,
IF(BB$4='2.1 Kraftwerk allgemein'!$F$16,'2.5 CAPEX'!$J18/$F15,
IF(BB$4&lt;'2.1 Kraftwerk allgemein'!$F$16+$F15,
('2.5 CAPEX'!$J18+SUM(OFFSET('2.5 CAPEX'!BG18,0,-MIN(MAX($F15-1-('2.1 Kraftwerk allgemein'!$F$16-'1.1 Allgemein'!$I$22+1),0),COLUMN(AS15)-1-('2.1 Kraftwerk allgemein'!$F$16-'1.1 Allgemein'!$I$22+1)),1,MIN(MAX($F15-('2.1 Kraftwerk allgemein'!$F$16-'1.1 Allgemein'!$I$22+1),1),COLUMN(AS15)-('2.1 Kraftwerk allgemein'!$F$16-'1.1 Allgemein'!$I$22+1)))))/$F15,
SUM(OFFSET('2.5 CAPEX'!BG18,0,-MIN($F15-1,COLUMN(AS15)-1),1,MIN($F15,COLUMN(AS15))))/$F15)))))))</f>
        <v>0</v>
      </c>
      <c r="BC15" s="199">
        <f ca="1">IF('2.1 Kraftwerk allgemein'!$F$15&lt;'1.1 Allgemein'!$I$22,
IF(OR(ISNUMBER($D15)=FALSE,$F15=""),"",
IF(AND('2.5 CAPEX'!$L18&lt;&gt;"x",'2.5 CAPEX'!$M18&lt;&gt;"x"),0,
IF($F15=0,0,
IF(BC$4&lt;'2.1 Kraftwerk allgemein'!$F$16,0,
IF(BC$4='2.1 Kraftwerk allgemein'!$F$16,'2.5 CAPEX'!$J18/$F15,
IF(BC$4&lt;'2.1 Kraftwerk allgemein'!$F$16+$F15,
('2.5 CAPEX'!$J18+SUM(OFFSET('2.5 CAPEX'!BH18,0,-MIN(MAX($F15-1-('2.1 Kraftwerk allgemein'!$F$16-'2.1 Kraftwerk allgemein'!$F$15+1),0),COLUMN(AT15)-1-('2.1 Kraftwerk allgemein'!$F$16-'2.1 Kraftwerk allgemein'!$F$15+1)),1,MIN(MAX($F15-('2.1 Kraftwerk allgemein'!$F$16-'2.1 Kraftwerk allgemein'!$F$15+1),1),COLUMN(AT15)-('2.1 Kraftwerk allgemein'!$F$16-'2.1 Kraftwerk allgemein'!$F$15+1)))))/$F15,
SUM(OFFSET('2.5 CAPEX'!BH18,0,-MIN($F15-1,COLUMN(AT15)-1),1,MIN($F15,COLUMN(AT15))))/$F15)))))),
IF(OR(ISNUMBER($D15)=FALSE,$F15=""),"",
IF(AND('2.5 CAPEX'!$L18&lt;&gt;"x",'2.5 CAPEX'!$M18&lt;&gt;"x"),0,
IF($F15=0,0,
IF(BC$4&lt;'2.1 Kraftwerk allgemein'!$F$16,0,
IF(BC$4='2.1 Kraftwerk allgemein'!$F$16,'2.5 CAPEX'!$J18/$F15,
IF(BC$4&lt;'2.1 Kraftwerk allgemein'!$F$16+$F15,
('2.5 CAPEX'!$J18+SUM(OFFSET('2.5 CAPEX'!BH18,0,-MIN(MAX($F15-1-('2.1 Kraftwerk allgemein'!$F$16-'1.1 Allgemein'!$I$22+1),0),COLUMN(AT15)-1-('2.1 Kraftwerk allgemein'!$F$16-'1.1 Allgemein'!$I$22+1)),1,MIN(MAX($F15-('2.1 Kraftwerk allgemein'!$F$16-'1.1 Allgemein'!$I$22+1),1),COLUMN(AT15)-('2.1 Kraftwerk allgemein'!$F$16-'1.1 Allgemein'!$I$22+1)))))/$F15,
SUM(OFFSET('2.5 CAPEX'!BH18,0,-MIN($F15-1,COLUMN(AT15)-1),1,MIN($F15,COLUMN(AT15))))/$F15)))))))</f>
        <v>0</v>
      </c>
      <c r="BD15" s="199">
        <f ca="1">IF('2.1 Kraftwerk allgemein'!$F$15&lt;'1.1 Allgemein'!$I$22,
IF(OR(ISNUMBER($D15)=FALSE,$F15=""),"",
IF(AND('2.5 CAPEX'!$L18&lt;&gt;"x",'2.5 CAPEX'!$M18&lt;&gt;"x"),0,
IF($F15=0,0,
IF(BD$4&lt;'2.1 Kraftwerk allgemein'!$F$16,0,
IF(BD$4='2.1 Kraftwerk allgemein'!$F$16,'2.5 CAPEX'!$J18/$F15,
IF(BD$4&lt;'2.1 Kraftwerk allgemein'!$F$16+$F15,
('2.5 CAPEX'!$J18+SUM(OFFSET('2.5 CAPEX'!BI18,0,-MIN(MAX($F15-1-('2.1 Kraftwerk allgemein'!$F$16-'2.1 Kraftwerk allgemein'!$F$15+1),0),COLUMN(AU15)-1-('2.1 Kraftwerk allgemein'!$F$16-'2.1 Kraftwerk allgemein'!$F$15+1)),1,MIN(MAX($F15-('2.1 Kraftwerk allgemein'!$F$16-'2.1 Kraftwerk allgemein'!$F$15+1),1),COLUMN(AU15)-('2.1 Kraftwerk allgemein'!$F$16-'2.1 Kraftwerk allgemein'!$F$15+1)))))/$F15,
SUM(OFFSET('2.5 CAPEX'!BI18,0,-MIN($F15-1,COLUMN(AU15)-1),1,MIN($F15,COLUMN(AU15))))/$F15)))))),
IF(OR(ISNUMBER($D15)=FALSE,$F15=""),"",
IF(AND('2.5 CAPEX'!$L18&lt;&gt;"x",'2.5 CAPEX'!$M18&lt;&gt;"x"),0,
IF($F15=0,0,
IF(BD$4&lt;'2.1 Kraftwerk allgemein'!$F$16,0,
IF(BD$4='2.1 Kraftwerk allgemein'!$F$16,'2.5 CAPEX'!$J18/$F15,
IF(BD$4&lt;'2.1 Kraftwerk allgemein'!$F$16+$F15,
('2.5 CAPEX'!$J18+SUM(OFFSET('2.5 CAPEX'!BI18,0,-MIN(MAX($F15-1-('2.1 Kraftwerk allgemein'!$F$16-'1.1 Allgemein'!$I$22+1),0),COLUMN(AU15)-1-('2.1 Kraftwerk allgemein'!$F$16-'1.1 Allgemein'!$I$22+1)),1,MIN(MAX($F15-('2.1 Kraftwerk allgemein'!$F$16-'1.1 Allgemein'!$I$22+1),1),COLUMN(AU15)-('2.1 Kraftwerk allgemein'!$F$16-'1.1 Allgemein'!$I$22+1)))))/$F15,
SUM(OFFSET('2.5 CAPEX'!BI18,0,-MIN($F15-1,COLUMN(AU15)-1),1,MIN($F15,COLUMN(AU15))))/$F15)))))))</f>
        <v>0</v>
      </c>
      <c r="BE15" s="199">
        <f ca="1">IF('2.1 Kraftwerk allgemein'!$F$15&lt;'1.1 Allgemein'!$I$22,
IF(OR(ISNUMBER($D15)=FALSE,$F15=""),"",
IF(AND('2.5 CAPEX'!$L18&lt;&gt;"x",'2.5 CAPEX'!$M18&lt;&gt;"x"),0,
IF($F15=0,0,
IF(BE$4&lt;'2.1 Kraftwerk allgemein'!$F$16,0,
IF(BE$4='2.1 Kraftwerk allgemein'!$F$16,'2.5 CAPEX'!$J18/$F15,
IF(BE$4&lt;'2.1 Kraftwerk allgemein'!$F$16+$F15,
('2.5 CAPEX'!$J18+SUM(OFFSET('2.5 CAPEX'!BJ18,0,-MIN(MAX($F15-1-('2.1 Kraftwerk allgemein'!$F$16-'2.1 Kraftwerk allgemein'!$F$15+1),0),COLUMN(AV15)-1-('2.1 Kraftwerk allgemein'!$F$16-'2.1 Kraftwerk allgemein'!$F$15+1)),1,MIN(MAX($F15-('2.1 Kraftwerk allgemein'!$F$16-'2.1 Kraftwerk allgemein'!$F$15+1),1),COLUMN(AV15)-('2.1 Kraftwerk allgemein'!$F$16-'2.1 Kraftwerk allgemein'!$F$15+1)))))/$F15,
SUM(OFFSET('2.5 CAPEX'!BJ18,0,-MIN($F15-1,COLUMN(AV15)-1),1,MIN($F15,COLUMN(AV15))))/$F15)))))),
IF(OR(ISNUMBER($D15)=FALSE,$F15=""),"",
IF(AND('2.5 CAPEX'!$L18&lt;&gt;"x",'2.5 CAPEX'!$M18&lt;&gt;"x"),0,
IF($F15=0,0,
IF(BE$4&lt;'2.1 Kraftwerk allgemein'!$F$16,0,
IF(BE$4='2.1 Kraftwerk allgemein'!$F$16,'2.5 CAPEX'!$J18/$F15,
IF(BE$4&lt;'2.1 Kraftwerk allgemein'!$F$16+$F15,
('2.5 CAPEX'!$J18+SUM(OFFSET('2.5 CAPEX'!BJ18,0,-MIN(MAX($F15-1-('2.1 Kraftwerk allgemein'!$F$16-'1.1 Allgemein'!$I$22+1),0),COLUMN(AV15)-1-('2.1 Kraftwerk allgemein'!$F$16-'1.1 Allgemein'!$I$22+1)),1,MIN(MAX($F15-('2.1 Kraftwerk allgemein'!$F$16-'1.1 Allgemein'!$I$22+1),1),COLUMN(AV15)-('2.1 Kraftwerk allgemein'!$F$16-'1.1 Allgemein'!$I$22+1)))))/$F15,
SUM(OFFSET('2.5 CAPEX'!BJ18,0,-MIN($F15-1,COLUMN(AV15)-1),1,MIN($F15,COLUMN(AV15))))/$F15)))))))</f>
        <v>0</v>
      </c>
      <c r="BF15" s="199">
        <f ca="1">IF('2.1 Kraftwerk allgemein'!$F$15&lt;'1.1 Allgemein'!$I$22,
IF(OR(ISNUMBER($D15)=FALSE,$F15=""),"",
IF(AND('2.5 CAPEX'!$L18&lt;&gt;"x",'2.5 CAPEX'!$M18&lt;&gt;"x"),0,
IF($F15=0,0,
IF(BF$4&lt;'2.1 Kraftwerk allgemein'!$F$16,0,
IF(BF$4='2.1 Kraftwerk allgemein'!$F$16,'2.5 CAPEX'!$J18/$F15,
IF(BF$4&lt;'2.1 Kraftwerk allgemein'!$F$16+$F15,
('2.5 CAPEX'!$J18+SUM(OFFSET('2.5 CAPEX'!BK18,0,-MIN(MAX($F15-1-('2.1 Kraftwerk allgemein'!$F$16-'2.1 Kraftwerk allgemein'!$F$15+1),0),COLUMN(AW15)-1-('2.1 Kraftwerk allgemein'!$F$16-'2.1 Kraftwerk allgemein'!$F$15+1)),1,MIN(MAX($F15-('2.1 Kraftwerk allgemein'!$F$16-'2.1 Kraftwerk allgemein'!$F$15+1),1),COLUMN(AW15)-('2.1 Kraftwerk allgemein'!$F$16-'2.1 Kraftwerk allgemein'!$F$15+1)))))/$F15,
SUM(OFFSET('2.5 CAPEX'!BK18,0,-MIN($F15-1,COLUMN(AW15)-1),1,MIN($F15,COLUMN(AW15))))/$F15)))))),
IF(OR(ISNUMBER($D15)=FALSE,$F15=""),"",
IF(AND('2.5 CAPEX'!$L18&lt;&gt;"x",'2.5 CAPEX'!$M18&lt;&gt;"x"),0,
IF($F15=0,0,
IF(BF$4&lt;'2.1 Kraftwerk allgemein'!$F$16,0,
IF(BF$4='2.1 Kraftwerk allgemein'!$F$16,'2.5 CAPEX'!$J18/$F15,
IF(BF$4&lt;'2.1 Kraftwerk allgemein'!$F$16+$F15,
('2.5 CAPEX'!$J18+SUM(OFFSET('2.5 CAPEX'!BK18,0,-MIN(MAX($F15-1-('2.1 Kraftwerk allgemein'!$F$16-'1.1 Allgemein'!$I$22+1),0),COLUMN(AW15)-1-('2.1 Kraftwerk allgemein'!$F$16-'1.1 Allgemein'!$I$22+1)),1,MIN(MAX($F15-('2.1 Kraftwerk allgemein'!$F$16-'1.1 Allgemein'!$I$22+1),1),COLUMN(AW15)-('2.1 Kraftwerk allgemein'!$F$16-'1.1 Allgemein'!$I$22+1)))))/$F15,
SUM(OFFSET('2.5 CAPEX'!BK18,0,-MIN($F15-1,COLUMN(AW15)-1),1,MIN($F15,COLUMN(AW15))))/$F15)))))))</f>
        <v>0</v>
      </c>
      <c r="BG15" s="199">
        <f ca="1">IF('2.1 Kraftwerk allgemein'!$F$15&lt;'1.1 Allgemein'!$I$22,
IF(OR(ISNUMBER($D15)=FALSE,$F15=""),"",
IF(AND('2.5 CAPEX'!$L18&lt;&gt;"x",'2.5 CAPEX'!$M18&lt;&gt;"x"),0,
IF($F15=0,0,
IF(BG$4&lt;'2.1 Kraftwerk allgemein'!$F$16,0,
IF(BG$4='2.1 Kraftwerk allgemein'!$F$16,'2.5 CAPEX'!$J18/$F15,
IF(BG$4&lt;'2.1 Kraftwerk allgemein'!$F$16+$F15,
('2.5 CAPEX'!$J18+SUM(OFFSET('2.5 CAPEX'!BL18,0,-MIN(MAX($F15-1-('2.1 Kraftwerk allgemein'!$F$16-'2.1 Kraftwerk allgemein'!$F$15+1),0),COLUMN(AX15)-1-('2.1 Kraftwerk allgemein'!$F$16-'2.1 Kraftwerk allgemein'!$F$15+1)),1,MIN(MAX($F15-('2.1 Kraftwerk allgemein'!$F$16-'2.1 Kraftwerk allgemein'!$F$15+1),1),COLUMN(AX15)-('2.1 Kraftwerk allgemein'!$F$16-'2.1 Kraftwerk allgemein'!$F$15+1)))))/$F15,
SUM(OFFSET('2.5 CAPEX'!BL18,0,-MIN($F15-1,COLUMN(AX15)-1),1,MIN($F15,COLUMN(AX15))))/$F15)))))),
IF(OR(ISNUMBER($D15)=FALSE,$F15=""),"",
IF(AND('2.5 CAPEX'!$L18&lt;&gt;"x",'2.5 CAPEX'!$M18&lt;&gt;"x"),0,
IF($F15=0,0,
IF(BG$4&lt;'2.1 Kraftwerk allgemein'!$F$16,0,
IF(BG$4='2.1 Kraftwerk allgemein'!$F$16,'2.5 CAPEX'!$J18/$F15,
IF(BG$4&lt;'2.1 Kraftwerk allgemein'!$F$16+$F15,
('2.5 CAPEX'!$J18+SUM(OFFSET('2.5 CAPEX'!BL18,0,-MIN(MAX($F15-1-('2.1 Kraftwerk allgemein'!$F$16-'1.1 Allgemein'!$I$22+1),0),COLUMN(AX15)-1-('2.1 Kraftwerk allgemein'!$F$16-'1.1 Allgemein'!$I$22+1)),1,MIN(MAX($F15-('2.1 Kraftwerk allgemein'!$F$16-'1.1 Allgemein'!$I$22+1),1),COLUMN(AX15)-('2.1 Kraftwerk allgemein'!$F$16-'1.1 Allgemein'!$I$22+1)))))/$F15,
SUM(OFFSET('2.5 CAPEX'!BL18,0,-MIN($F15-1,COLUMN(AX15)-1),1,MIN($F15,COLUMN(AX15))))/$F15)))))))</f>
        <v>0</v>
      </c>
      <c r="BH15" s="199">
        <f ca="1">IF('2.1 Kraftwerk allgemein'!$F$15&lt;'1.1 Allgemein'!$I$22,
IF(OR(ISNUMBER($D15)=FALSE,$F15=""),"",
IF(AND('2.5 CAPEX'!$L18&lt;&gt;"x",'2.5 CAPEX'!$M18&lt;&gt;"x"),0,
IF($F15=0,0,
IF(BH$4&lt;'2.1 Kraftwerk allgemein'!$F$16,0,
IF(BH$4='2.1 Kraftwerk allgemein'!$F$16,'2.5 CAPEX'!$J18/$F15,
IF(BH$4&lt;'2.1 Kraftwerk allgemein'!$F$16+$F15,
('2.5 CAPEX'!$J18+SUM(OFFSET('2.5 CAPEX'!BM18,0,-MIN(MAX($F15-1-('2.1 Kraftwerk allgemein'!$F$16-'2.1 Kraftwerk allgemein'!$F$15+1),0),COLUMN(AY15)-1-('2.1 Kraftwerk allgemein'!$F$16-'2.1 Kraftwerk allgemein'!$F$15+1)),1,MIN(MAX($F15-('2.1 Kraftwerk allgemein'!$F$16-'2.1 Kraftwerk allgemein'!$F$15+1),1),COLUMN(AY15)-('2.1 Kraftwerk allgemein'!$F$16-'2.1 Kraftwerk allgemein'!$F$15+1)))))/$F15,
SUM(OFFSET('2.5 CAPEX'!BM18,0,-MIN($F15-1,COLUMN(AY15)-1),1,MIN($F15,COLUMN(AY15))))/$F15)))))),
IF(OR(ISNUMBER($D15)=FALSE,$F15=""),"",
IF(AND('2.5 CAPEX'!$L18&lt;&gt;"x",'2.5 CAPEX'!$M18&lt;&gt;"x"),0,
IF($F15=0,0,
IF(BH$4&lt;'2.1 Kraftwerk allgemein'!$F$16,0,
IF(BH$4='2.1 Kraftwerk allgemein'!$F$16,'2.5 CAPEX'!$J18/$F15,
IF(BH$4&lt;'2.1 Kraftwerk allgemein'!$F$16+$F15,
('2.5 CAPEX'!$J18+SUM(OFFSET('2.5 CAPEX'!BM18,0,-MIN(MAX($F15-1-('2.1 Kraftwerk allgemein'!$F$16-'1.1 Allgemein'!$I$22+1),0),COLUMN(AY15)-1-('2.1 Kraftwerk allgemein'!$F$16-'1.1 Allgemein'!$I$22+1)),1,MIN(MAX($F15-('2.1 Kraftwerk allgemein'!$F$16-'1.1 Allgemein'!$I$22+1),1),COLUMN(AY15)-('2.1 Kraftwerk allgemein'!$F$16-'1.1 Allgemein'!$I$22+1)))))/$F15,
SUM(OFFSET('2.5 CAPEX'!BM18,0,-MIN($F15-1,COLUMN(AY15)-1),1,MIN($F15,COLUMN(AY15))))/$F15)))))))</f>
        <v>0</v>
      </c>
      <c r="BI15" s="199">
        <f ca="1">IF('2.1 Kraftwerk allgemein'!$F$15&lt;'1.1 Allgemein'!$I$22,
IF(OR(ISNUMBER($D15)=FALSE,$F15=""),"",
IF(AND('2.5 CAPEX'!$L18&lt;&gt;"x",'2.5 CAPEX'!$M18&lt;&gt;"x"),0,
IF($F15=0,0,
IF(BI$4&lt;'2.1 Kraftwerk allgemein'!$F$16,0,
IF(BI$4='2.1 Kraftwerk allgemein'!$F$16,'2.5 CAPEX'!$J18/$F15,
IF(BI$4&lt;'2.1 Kraftwerk allgemein'!$F$16+$F15,
('2.5 CAPEX'!$J18+SUM(OFFSET('2.5 CAPEX'!BN18,0,-MIN(MAX($F15-1-('2.1 Kraftwerk allgemein'!$F$16-'2.1 Kraftwerk allgemein'!$F$15+1),0),COLUMN(AZ15)-1-('2.1 Kraftwerk allgemein'!$F$16-'2.1 Kraftwerk allgemein'!$F$15+1)),1,MIN(MAX($F15-('2.1 Kraftwerk allgemein'!$F$16-'2.1 Kraftwerk allgemein'!$F$15+1),1),COLUMN(AZ15)-('2.1 Kraftwerk allgemein'!$F$16-'2.1 Kraftwerk allgemein'!$F$15+1)))))/$F15,
SUM(OFFSET('2.5 CAPEX'!BN18,0,-MIN($F15-1,COLUMN(AZ15)-1),1,MIN($F15,COLUMN(AZ15))))/$F15)))))),
IF(OR(ISNUMBER($D15)=FALSE,$F15=""),"",
IF(AND('2.5 CAPEX'!$L18&lt;&gt;"x",'2.5 CAPEX'!$M18&lt;&gt;"x"),0,
IF($F15=0,0,
IF(BI$4&lt;'2.1 Kraftwerk allgemein'!$F$16,0,
IF(BI$4='2.1 Kraftwerk allgemein'!$F$16,'2.5 CAPEX'!$J18/$F15,
IF(BI$4&lt;'2.1 Kraftwerk allgemein'!$F$16+$F15,
('2.5 CAPEX'!$J18+SUM(OFFSET('2.5 CAPEX'!BN18,0,-MIN(MAX($F15-1-('2.1 Kraftwerk allgemein'!$F$16-'1.1 Allgemein'!$I$22+1),0),COLUMN(AZ15)-1-('2.1 Kraftwerk allgemein'!$F$16-'1.1 Allgemein'!$I$22+1)),1,MIN(MAX($F15-('2.1 Kraftwerk allgemein'!$F$16-'1.1 Allgemein'!$I$22+1),1),COLUMN(AZ15)-('2.1 Kraftwerk allgemein'!$F$16-'1.1 Allgemein'!$I$22+1)))))/$F15,
SUM(OFFSET('2.5 CAPEX'!BN18,0,-MIN($F15-1,COLUMN(AZ15)-1),1,MIN($F15,COLUMN(AZ15))))/$F15)))))))</f>
        <v>0</v>
      </c>
      <c r="BJ15" s="199">
        <f ca="1">IF('2.1 Kraftwerk allgemein'!$F$15&lt;'1.1 Allgemein'!$I$22,
IF(OR(ISNUMBER($D15)=FALSE,$F15=""),"",
IF(AND('2.5 CAPEX'!$L18&lt;&gt;"x",'2.5 CAPEX'!$M18&lt;&gt;"x"),0,
IF($F15=0,0,
IF(BJ$4&lt;'2.1 Kraftwerk allgemein'!$F$16,0,
IF(BJ$4='2.1 Kraftwerk allgemein'!$F$16,'2.5 CAPEX'!$J18/$F15,
IF(BJ$4&lt;'2.1 Kraftwerk allgemein'!$F$16+$F15,
('2.5 CAPEX'!$J18+SUM(OFFSET('2.5 CAPEX'!BO18,0,-MIN(MAX($F15-1-('2.1 Kraftwerk allgemein'!$F$16-'2.1 Kraftwerk allgemein'!$F$15+1),0),COLUMN(BA15)-1-('2.1 Kraftwerk allgemein'!$F$16-'2.1 Kraftwerk allgemein'!$F$15+1)),1,MIN(MAX($F15-('2.1 Kraftwerk allgemein'!$F$16-'2.1 Kraftwerk allgemein'!$F$15+1),1),COLUMN(BA15)-('2.1 Kraftwerk allgemein'!$F$16-'2.1 Kraftwerk allgemein'!$F$15+1)))))/$F15,
SUM(OFFSET('2.5 CAPEX'!BO18,0,-MIN($F15-1,COLUMN(BA15)-1),1,MIN($F15,COLUMN(BA15))))/$F15)))))),
IF(OR(ISNUMBER($D15)=FALSE,$F15=""),"",
IF(AND('2.5 CAPEX'!$L18&lt;&gt;"x",'2.5 CAPEX'!$M18&lt;&gt;"x"),0,
IF($F15=0,0,
IF(BJ$4&lt;'2.1 Kraftwerk allgemein'!$F$16,0,
IF(BJ$4='2.1 Kraftwerk allgemein'!$F$16,'2.5 CAPEX'!$J18/$F15,
IF(BJ$4&lt;'2.1 Kraftwerk allgemein'!$F$16+$F15,
('2.5 CAPEX'!$J18+SUM(OFFSET('2.5 CAPEX'!BO18,0,-MIN(MAX($F15-1-('2.1 Kraftwerk allgemein'!$F$16-'1.1 Allgemein'!$I$22+1),0),COLUMN(BA15)-1-('2.1 Kraftwerk allgemein'!$F$16-'1.1 Allgemein'!$I$22+1)),1,MIN(MAX($F15-('2.1 Kraftwerk allgemein'!$F$16-'1.1 Allgemein'!$I$22+1),1),COLUMN(BA15)-('2.1 Kraftwerk allgemein'!$F$16-'1.1 Allgemein'!$I$22+1)))))/$F15,
SUM(OFFSET('2.5 CAPEX'!BO18,0,-MIN($F15-1,COLUMN(BA15)-1),1,MIN($F15,COLUMN(BA15))))/$F15)))))))</f>
        <v>0</v>
      </c>
      <c r="BK15" s="199">
        <f ca="1">IF('2.1 Kraftwerk allgemein'!$F$15&lt;'1.1 Allgemein'!$I$22,
IF(OR(ISNUMBER($D15)=FALSE,$F15=""),"",
IF(AND('2.5 CAPEX'!$L18&lt;&gt;"x",'2.5 CAPEX'!$M18&lt;&gt;"x"),0,
IF($F15=0,0,
IF(BK$4&lt;'2.1 Kraftwerk allgemein'!$F$16,0,
IF(BK$4='2.1 Kraftwerk allgemein'!$F$16,'2.5 CAPEX'!$J18/$F15,
IF(BK$4&lt;'2.1 Kraftwerk allgemein'!$F$16+$F15,
('2.5 CAPEX'!$J18+SUM(OFFSET('2.5 CAPEX'!BP18,0,-MIN(MAX($F15-1-('2.1 Kraftwerk allgemein'!$F$16-'2.1 Kraftwerk allgemein'!$F$15+1),0),COLUMN(BB15)-1-('2.1 Kraftwerk allgemein'!$F$16-'2.1 Kraftwerk allgemein'!$F$15+1)),1,MIN(MAX($F15-('2.1 Kraftwerk allgemein'!$F$16-'2.1 Kraftwerk allgemein'!$F$15+1),1),COLUMN(BB15)-('2.1 Kraftwerk allgemein'!$F$16-'2.1 Kraftwerk allgemein'!$F$15+1)))))/$F15,
SUM(OFFSET('2.5 CAPEX'!BP18,0,-MIN($F15-1,COLUMN(BB15)-1),1,MIN($F15,COLUMN(BB15))))/$F15)))))),
IF(OR(ISNUMBER($D15)=FALSE,$F15=""),"",
IF(AND('2.5 CAPEX'!$L18&lt;&gt;"x",'2.5 CAPEX'!$M18&lt;&gt;"x"),0,
IF($F15=0,0,
IF(BK$4&lt;'2.1 Kraftwerk allgemein'!$F$16,0,
IF(BK$4='2.1 Kraftwerk allgemein'!$F$16,'2.5 CAPEX'!$J18/$F15,
IF(BK$4&lt;'2.1 Kraftwerk allgemein'!$F$16+$F15,
('2.5 CAPEX'!$J18+SUM(OFFSET('2.5 CAPEX'!BP18,0,-MIN(MAX($F15-1-('2.1 Kraftwerk allgemein'!$F$16-'1.1 Allgemein'!$I$22+1),0),COLUMN(BB15)-1-('2.1 Kraftwerk allgemein'!$F$16-'1.1 Allgemein'!$I$22+1)),1,MIN(MAX($F15-('2.1 Kraftwerk allgemein'!$F$16-'1.1 Allgemein'!$I$22+1),1),COLUMN(BB15)-('2.1 Kraftwerk allgemein'!$F$16-'1.1 Allgemein'!$I$22+1)))))/$F15,
SUM(OFFSET('2.5 CAPEX'!BP18,0,-MIN($F15-1,COLUMN(BB15)-1),1,MIN($F15,COLUMN(BB15))))/$F15)))))))</f>
        <v>0</v>
      </c>
      <c r="BL15" s="199">
        <f ca="1">IF('2.1 Kraftwerk allgemein'!$F$15&lt;'1.1 Allgemein'!$I$22,
IF(OR(ISNUMBER($D15)=FALSE,$F15=""),"",
IF(AND('2.5 CAPEX'!$L18&lt;&gt;"x",'2.5 CAPEX'!$M18&lt;&gt;"x"),0,
IF($F15=0,0,
IF(BL$4&lt;'2.1 Kraftwerk allgemein'!$F$16,0,
IF(BL$4='2.1 Kraftwerk allgemein'!$F$16,'2.5 CAPEX'!$J18/$F15,
IF(BL$4&lt;'2.1 Kraftwerk allgemein'!$F$16+$F15,
('2.5 CAPEX'!$J18+SUM(OFFSET('2.5 CAPEX'!BQ18,0,-MIN(MAX($F15-1-('2.1 Kraftwerk allgemein'!$F$16-'2.1 Kraftwerk allgemein'!$F$15+1),0),COLUMN(BC15)-1-('2.1 Kraftwerk allgemein'!$F$16-'2.1 Kraftwerk allgemein'!$F$15+1)),1,MIN(MAX($F15-('2.1 Kraftwerk allgemein'!$F$16-'2.1 Kraftwerk allgemein'!$F$15+1),1),COLUMN(BC15)-('2.1 Kraftwerk allgemein'!$F$16-'2.1 Kraftwerk allgemein'!$F$15+1)))))/$F15,
SUM(OFFSET('2.5 CAPEX'!BQ18,0,-MIN($F15-1,COLUMN(BC15)-1),1,MIN($F15,COLUMN(BC15))))/$F15)))))),
IF(OR(ISNUMBER($D15)=FALSE,$F15=""),"",
IF(AND('2.5 CAPEX'!$L18&lt;&gt;"x",'2.5 CAPEX'!$M18&lt;&gt;"x"),0,
IF($F15=0,0,
IF(BL$4&lt;'2.1 Kraftwerk allgemein'!$F$16,0,
IF(BL$4='2.1 Kraftwerk allgemein'!$F$16,'2.5 CAPEX'!$J18/$F15,
IF(BL$4&lt;'2.1 Kraftwerk allgemein'!$F$16+$F15,
('2.5 CAPEX'!$J18+SUM(OFFSET('2.5 CAPEX'!BQ18,0,-MIN(MAX($F15-1-('2.1 Kraftwerk allgemein'!$F$16-'1.1 Allgemein'!$I$22+1),0),COLUMN(BC15)-1-('2.1 Kraftwerk allgemein'!$F$16-'1.1 Allgemein'!$I$22+1)),1,MIN(MAX($F15-('2.1 Kraftwerk allgemein'!$F$16-'1.1 Allgemein'!$I$22+1),1),COLUMN(BC15)-('2.1 Kraftwerk allgemein'!$F$16-'1.1 Allgemein'!$I$22+1)))))/$F15,
SUM(OFFSET('2.5 CAPEX'!BQ18,0,-MIN($F15-1,COLUMN(BC15)-1),1,MIN($F15,COLUMN(BC15))))/$F15)))))))</f>
        <v>0</v>
      </c>
      <c r="BM15" s="199">
        <f ca="1">IF('2.1 Kraftwerk allgemein'!$F$15&lt;'1.1 Allgemein'!$I$22,
IF(OR(ISNUMBER($D15)=FALSE,$F15=""),"",
IF(AND('2.5 CAPEX'!$L18&lt;&gt;"x",'2.5 CAPEX'!$M18&lt;&gt;"x"),0,
IF($F15=0,0,
IF(BM$4&lt;'2.1 Kraftwerk allgemein'!$F$16,0,
IF(BM$4='2.1 Kraftwerk allgemein'!$F$16,'2.5 CAPEX'!$J18/$F15,
IF(BM$4&lt;'2.1 Kraftwerk allgemein'!$F$16+$F15,
('2.5 CAPEX'!$J18+SUM(OFFSET('2.5 CAPEX'!BR18,0,-MIN(MAX($F15-1-('2.1 Kraftwerk allgemein'!$F$16-'2.1 Kraftwerk allgemein'!$F$15+1),0),COLUMN(BD15)-1-('2.1 Kraftwerk allgemein'!$F$16-'2.1 Kraftwerk allgemein'!$F$15+1)),1,MIN(MAX($F15-('2.1 Kraftwerk allgemein'!$F$16-'2.1 Kraftwerk allgemein'!$F$15+1),1),COLUMN(BD15)-('2.1 Kraftwerk allgemein'!$F$16-'2.1 Kraftwerk allgemein'!$F$15+1)))))/$F15,
SUM(OFFSET('2.5 CAPEX'!BR18,0,-MIN($F15-1,COLUMN(BD15)-1),1,MIN($F15,COLUMN(BD15))))/$F15)))))),
IF(OR(ISNUMBER($D15)=FALSE,$F15=""),"",
IF(AND('2.5 CAPEX'!$L18&lt;&gt;"x",'2.5 CAPEX'!$M18&lt;&gt;"x"),0,
IF($F15=0,0,
IF(BM$4&lt;'2.1 Kraftwerk allgemein'!$F$16,0,
IF(BM$4='2.1 Kraftwerk allgemein'!$F$16,'2.5 CAPEX'!$J18/$F15,
IF(BM$4&lt;'2.1 Kraftwerk allgemein'!$F$16+$F15,
('2.5 CAPEX'!$J18+SUM(OFFSET('2.5 CAPEX'!BR18,0,-MIN(MAX($F15-1-('2.1 Kraftwerk allgemein'!$F$16-'1.1 Allgemein'!$I$22+1),0),COLUMN(BD15)-1-('2.1 Kraftwerk allgemein'!$F$16-'1.1 Allgemein'!$I$22+1)),1,MIN(MAX($F15-('2.1 Kraftwerk allgemein'!$F$16-'1.1 Allgemein'!$I$22+1),1),COLUMN(BD15)-('2.1 Kraftwerk allgemein'!$F$16-'1.1 Allgemein'!$I$22+1)))))/$F15,
SUM(OFFSET('2.5 CAPEX'!BR18,0,-MIN($F15-1,COLUMN(BD15)-1),1,MIN($F15,COLUMN(BD15))))/$F15)))))))</f>
        <v>0</v>
      </c>
      <c r="BN15" s="199">
        <f ca="1">IF('2.1 Kraftwerk allgemein'!$F$15&lt;'1.1 Allgemein'!$I$22,
IF(OR(ISNUMBER($D15)=FALSE,$F15=""),"",
IF(AND('2.5 CAPEX'!$L18&lt;&gt;"x",'2.5 CAPEX'!$M18&lt;&gt;"x"),0,
IF($F15=0,0,
IF(BN$4&lt;'2.1 Kraftwerk allgemein'!$F$16,0,
IF(BN$4='2.1 Kraftwerk allgemein'!$F$16,'2.5 CAPEX'!$J18/$F15,
IF(BN$4&lt;'2.1 Kraftwerk allgemein'!$F$16+$F15,
('2.5 CAPEX'!$J18+SUM(OFFSET('2.5 CAPEX'!BS18,0,-MIN(MAX($F15-1-('2.1 Kraftwerk allgemein'!$F$16-'2.1 Kraftwerk allgemein'!$F$15+1),0),COLUMN(BE15)-1-('2.1 Kraftwerk allgemein'!$F$16-'2.1 Kraftwerk allgemein'!$F$15+1)),1,MIN(MAX($F15-('2.1 Kraftwerk allgemein'!$F$16-'2.1 Kraftwerk allgemein'!$F$15+1),1),COLUMN(BE15)-('2.1 Kraftwerk allgemein'!$F$16-'2.1 Kraftwerk allgemein'!$F$15+1)))))/$F15,
SUM(OFFSET('2.5 CAPEX'!BS18,0,-MIN($F15-1,COLUMN(BE15)-1),1,MIN($F15,COLUMN(BE15))))/$F15)))))),
IF(OR(ISNUMBER($D15)=FALSE,$F15=""),"",
IF(AND('2.5 CAPEX'!$L18&lt;&gt;"x",'2.5 CAPEX'!$M18&lt;&gt;"x"),0,
IF($F15=0,0,
IF(BN$4&lt;'2.1 Kraftwerk allgemein'!$F$16,0,
IF(BN$4='2.1 Kraftwerk allgemein'!$F$16,'2.5 CAPEX'!$J18/$F15,
IF(BN$4&lt;'2.1 Kraftwerk allgemein'!$F$16+$F15,
('2.5 CAPEX'!$J18+SUM(OFFSET('2.5 CAPEX'!BS18,0,-MIN(MAX($F15-1-('2.1 Kraftwerk allgemein'!$F$16-'1.1 Allgemein'!$I$22+1),0),COLUMN(BE15)-1-('2.1 Kraftwerk allgemein'!$F$16-'1.1 Allgemein'!$I$22+1)),1,MIN(MAX($F15-('2.1 Kraftwerk allgemein'!$F$16-'1.1 Allgemein'!$I$22+1),1),COLUMN(BE15)-('2.1 Kraftwerk allgemein'!$F$16-'1.1 Allgemein'!$I$22+1)))))/$F15,
SUM(OFFSET('2.5 CAPEX'!BS18,0,-MIN($F15-1,COLUMN(BE15)-1),1,MIN($F15,COLUMN(BE15))))/$F15)))))))</f>
        <v>0</v>
      </c>
      <c r="BO15" s="199">
        <f ca="1">IF('2.1 Kraftwerk allgemein'!$F$15&lt;'1.1 Allgemein'!$I$22,
IF(OR(ISNUMBER($D15)=FALSE,$F15=""),"",
IF(AND('2.5 CAPEX'!$L18&lt;&gt;"x",'2.5 CAPEX'!$M18&lt;&gt;"x"),0,
IF($F15=0,0,
IF(BO$4&lt;'2.1 Kraftwerk allgemein'!$F$16,0,
IF(BO$4='2.1 Kraftwerk allgemein'!$F$16,'2.5 CAPEX'!$J18/$F15,
IF(BO$4&lt;'2.1 Kraftwerk allgemein'!$F$16+$F15,
('2.5 CAPEX'!$J18+SUM(OFFSET('2.5 CAPEX'!BT18,0,-MIN(MAX($F15-1-('2.1 Kraftwerk allgemein'!$F$16-'2.1 Kraftwerk allgemein'!$F$15+1),0),COLUMN(BF15)-1-('2.1 Kraftwerk allgemein'!$F$16-'2.1 Kraftwerk allgemein'!$F$15+1)),1,MIN(MAX($F15-('2.1 Kraftwerk allgemein'!$F$16-'2.1 Kraftwerk allgemein'!$F$15+1),1),COLUMN(BF15)-('2.1 Kraftwerk allgemein'!$F$16-'2.1 Kraftwerk allgemein'!$F$15+1)))))/$F15,
SUM(OFFSET('2.5 CAPEX'!BT18,0,-MIN($F15-1,COLUMN(BF15)-1),1,MIN($F15,COLUMN(BF15))))/$F15)))))),
IF(OR(ISNUMBER($D15)=FALSE,$F15=""),"",
IF(AND('2.5 CAPEX'!$L18&lt;&gt;"x",'2.5 CAPEX'!$M18&lt;&gt;"x"),0,
IF($F15=0,0,
IF(BO$4&lt;'2.1 Kraftwerk allgemein'!$F$16,0,
IF(BO$4='2.1 Kraftwerk allgemein'!$F$16,'2.5 CAPEX'!$J18/$F15,
IF(BO$4&lt;'2.1 Kraftwerk allgemein'!$F$16+$F15,
('2.5 CAPEX'!$J18+SUM(OFFSET('2.5 CAPEX'!BT18,0,-MIN(MAX($F15-1-('2.1 Kraftwerk allgemein'!$F$16-'1.1 Allgemein'!$I$22+1),0),COLUMN(BF15)-1-('2.1 Kraftwerk allgemein'!$F$16-'1.1 Allgemein'!$I$22+1)),1,MIN(MAX($F15-('2.1 Kraftwerk allgemein'!$F$16-'1.1 Allgemein'!$I$22+1),1),COLUMN(BF15)-('2.1 Kraftwerk allgemein'!$F$16-'1.1 Allgemein'!$I$22+1)))))/$F15,
SUM(OFFSET('2.5 CAPEX'!BT18,0,-MIN($F15-1,COLUMN(BF15)-1),1,MIN($F15,COLUMN(BF15))))/$F15)))))))</f>
        <v>0</v>
      </c>
      <c r="BP15" s="199">
        <f ca="1">IF('2.1 Kraftwerk allgemein'!$F$15&lt;'1.1 Allgemein'!$I$22,
IF(OR(ISNUMBER($D15)=FALSE,$F15=""),"",
IF(AND('2.5 CAPEX'!$L18&lt;&gt;"x",'2.5 CAPEX'!$M18&lt;&gt;"x"),0,
IF($F15=0,0,
IF(BP$4&lt;'2.1 Kraftwerk allgemein'!$F$16,0,
IF(BP$4='2.1 Kraftwerk allgemein'!$F$16,'2.5 CAPEX'!$J18/$F15,
IF(BP$4&lt;'2.1 Kraftwerk allgemein'!$F$16+$F15,
('2.5 CAPEX'!$J18+SUM(OFFSET('2.5 CAPEX'!BU18,0,-MIN(MAX($F15-1-('2.1 Kraftwerk allgemein'!$F$16-'2.1 Kraftwerk allgemein'!$F$15+1),0),COLUMN(BG15)-1-('2.1 Kraftwerk allgemein'!$F$16-'2.1 Kraftwerk allgemein'!$F$15+1)),1,MIN(MAX($F15-('2.1 Kraftwerk allgemein'!$F$16-'2.1 Kraftwerk allgemein'!$F$15+1),1),COLUMN(BG15)-('2.1 Kraftwerk allgemein'!$F$16-'2.1 Kraftwerk allgemein'!$F$15+1)))))/$F15,
SUM(OFFSET('2.5 CAPEX'!BU18,0,-MIN($F15-1,COLUMN(BG15)-1),1,MIN($F15,COLUMN(BG15))))/$F15)))))),
IF(OR(ISNUMBER($D15)=FALSE,$F15=""),"",
IF(AND('2.5 CAPEX'!$L18&lt;&gt;"x",'2.5 CAPEX'!$M18&lt;&gt;"x"),0,
IF($F15=0,0,
IF(BP$4&lt;'2.1 Kraftwerk allgemein'!$F$16,0,
IF(BP$4='2.1 Kraftwerk allgemein'!$F$16,'2.5 CAPEX'!$J18/$F15,
IF(BP$4&lt;'2.1 Kraftwerk allgemein'!$F$16+$F15,
('2.5 CAPEX'!$J18+SUM(OFFSET('2.5 CAPEX'!BU18,0,-MIN(MAX($F15-1-('2.1 Kraftwerk allgemein'!$F$16-'1.1 Allgemein'!$I$22+1),0),COLUMN(BG15)-1-('2.1 Kraftwerk allgemein'!$F$16-'1.1 Allgemein'!$I$22+1)),1,MIN(MAX($F15-('2.1 Kraftwerk allgemein'!$F$16-'1.1 Allgemein'!$I$22+1),1),COLUMN(BG15)-('2.1 Kraftwerk allgemein'!$F$16-'1.1 Allgemein'!$I$22+1)))))/$F15,
SUM(OFFSET('2.5 CAPEX'!BU18,0,-MIN($F15-1,COLUMN(BG15)-1),1,MIN($F15,COLUMN(BG15))))/$F15)))))))</f>
        <v>0</v>
      </c>
      <c r="BQ15" s="199">
        <f ca="1">IF('2.1 Kraftwerk allgemein'!$F$15&lt;'1.1 Allgemein'!$I$22,
IF(OR(ISNUMBER($D15)=FALSE,$F15=""),"",
IF(AND('2.5 CAPEX'!$L18&lt;&gt;"x",'2.5 CAPEX'!$M18&lt;&gt;"x"),0,
IF($F15=0,0,
IF(BQ$4&lt;'2.1 Kraftwerk allgemein'!$F$16,0,
IF(BQ$4='2.1 Kraftwerk allgemein'!$F$16,'2.5 CAPEX'!$J18/$F15,
IF(BQ$4&lt;'2.1 Kraftwerk allgemein'!$F$16+$F15,
('2.5 CAPEX'!$J18+SUM(OFFSET('2.5 CAPEX'!BV18,0,-MIN(MAX($F15-1-('2.1 Kraftwerk allgemein'!$F$16-'2.1 Kraftwerk allgemein'!$F$15+1),0),COLUMN(BH15)-1-('2.1 Kraftwerk allgemein'!$F$16-'2.1 Kraftwerk allgemein'!$F$15+1)),1,MIN(MAX($F15-('2.1 Kraftwerk allgemein'!$F$16-'2.1 Kraftwerk allgemein'!$F$15+1),1),COLUMN(BH15)-('2.1 Kraftwerk allgemein'!$F$16-'2.1 Kraftwerk allgemein'!$F$15+1)))))/$F15,
SUM(OFFSET('2.5 CAPEX'!BV18,0,-MIN($F15-1,COLUMN(BH15)-1),1,MIN($F15,COLUMN(BH15))))/$F15)))))),
IF(OR(ISNUMBER($D15)=FALSE,$F15=""),"",
IF(AND('2.5 CAPEX'!$L18&lt;&gt;"x",'2.5 CAPEX'!$M18&lt;&gt;"x"),0,
IF($F15=0,0,
IF(BQ$4&lt;'2.1 Kraftwerk allgemein'!$F$16,0,
IF(BQ$4='2.1 Kraftwerk allgemein'!$F$16,'2.5 CAPEX'!$J18/$F15,
IF(BQ$4&lt;'2.1 Kraftwerk allgemein'!$F$16+$F15,
('2.5 CAPEX'!$J18+SUM(OFFSET('2.5 CAPEX'!BV18,0,-MIN(MAX($F15-1-('2.1 Kraftwerk allgemein'!$F$16-'1.1 Allgemein'!$I$22+1),0),COLUMN(BH15)-1-('2.1 Kraftwerk allgemein'!$F$16-'1.1 Allgemein'!$I$22+1)),1,MIN(MAX($F15-('2.1 Kraftwerk allgemein'!$F$16-'1.1 Allgemein'!$I$22+1),1),COLUMN(BH15)-('2.1 Kraftwerk allgemein'!$F$16-'1.1 Allgemein'!$I$22+1)))))/$F15,
SUM(OFFSET('2.5 CAPEX'!BV18,0,-MIN($F15-1,COLUMN(BH15)-1),1,MIN($F15,COLUMN(BH15))))/$F15)))))))</f>
        <v>0</v>
      </c>
      <c r="BR15" s="199">
        <f ca="1">IF('2.1 Kraftwerk allgemein'!$F$15&lt;'1.1 Allgemein'!$I$22,
IF(OR(ISNUMBER($D15)=FALSE,$F15=""),"",
IF(AND('2.5 CAPEX'!$L18&lt;&gt;"x",'2.5 CAPEX'!$M18&lt;&gt;"x"),0,
IF($F15=0,0,
IF(BR$4&lt;'2.1 Kraftwerk allgemein'!$F$16,0,
IF(BR$4='2.1 Kraftwerk allgemein'!$F$16,'2.5 CAPEX'!$J18/$F15,
IF(BR$4&lt;'2.1 Kraftwerk allgemein'!$F$16+$F15,
('2.5 CAPEX'!$J18+SUM(OFFSET('2.5 CAPEX'!BW18,0,-MIN(MAX($F15-1-('2.1 Kraftwerk allgemein'!$F$16-'2.1 Kraftwerk allgemein'!$F$15+1),0),COLUMN(BI15)-1-('2.1 Kraftwerk allgemein'!$F$16-'2.1 Kraftwerk allgemein'!$F$15+1)),1,MIN(MAX($F15-('2.1 Kraftwerk allgemein'!$F$16-'2.1 Kraftwerk allgemein'!$F$15+1),1),COLUMN(BI15)-('2.1 Kraftwerk allgemein'!$F$16-'2.1 Kraftwerk allgemein'!$F$15+1)))))/$F15,
SUM(OFFSET('2.5 CAPEX'!BW18,0,-MIN($F15-1,COLUMN(BI15)-1),1,MIN($F15,COLUMN(BI15))))/$F15)))))),
IF(OR(ISNUMBER($D15)=FALSE,$F15=""),"",
IF(AND('2.5 CAPEX'!$L18&lt;&gt;"x",'2.5 CAPEX'!$M18&lt;&gt;"x"),0,
IF($F15=0,0,
IF(BR$4&lt;'2.1 Kraftwerk allgemein'!$F$16,0,
IF(BR$4='2.1 Kraftwerk allgemein'!$F$16,'2.5 CAPEX'!$J18/$F15,
IF(BR$4&lt;'2.1 Kraftwerk allgemein'!$F$16+$F15,
('2.5 CAPEX'!$J18+SUM(OFFSET('2.5 CAPEX'!BW18,0,-MIN(MAX($F15-1-('2.1 Kraftwerk allgemein'!$F$16-'1.1 Allgemein'!$I$22+1),0),COLUMN(BI15)-1-('2.1 Kraftwerk allgemein'!$F$16-'1.1 Allgemein'!$I$22+1)),1,MIN(MAX($F15-('2.1 Kraftwerk allgemein'!$F$16-'1.1 Allgemein'!$I$22+1),1),COLUMN(BI15)-('2.1 Kraftwerk allgemein'!$F$16-'1.1 Allgemein'!$I$22+1)))))/$F15,
SUM(OFFSET('2.5 CAPEX'!BW18,0,-MIN($F15-1,COLUMN(BI15)-1),1,MIN($F15,COLUMN(BI15))))/$F15)))))))</f>
        <v>0</v>
      </c>
      <c r="BS15" s="199">
        <f ca="1">IF('2.1 Kraftwerk allgemein'!$F$15&lt;'1.1 Allgemein'!$I$22,
IF(OR(ISNUMBER($D15)=FALSE,$F15=""),"",
IF(AND('2.5 CAPEX'!$L18&lt;&gt;"x",'2.5 CAPEX'!$M18&lt;&gt;"x"),0,
IF($F15=0,0,
IF(BS$4&lt;'2.1 Kraftwerk allgemein'!$F$16,0,
IF(BS$4='2.1 Kraftwerk allgemein'!$F$16,'2.5 CAPEX'!$J18/$F15,
IF(BS$4&lt;'2.1 Kraftwerk allgemein'!$F$16+$F15,
('2.5 CAPEX'!$J18+SUM(OFFSET('2.5 CAPEX'!BX18,0,-MIN(MAX($F15-1-('2.1 Kraftwerk allgemein'!$F$16-'2.1 Kraftwerk allgemein'!$F$15+1),0),COLUMN(BJ15)-1-('2.1 Kraftwerk allgemein'!$F$16-'2.1 Kraftwerk allgemein'!$F$15+1)),1,MIN(MAX($F15-('2.1 Kraftwerk allgemein'!$F$16-'2.1 Kraftwerk allgemein'!$F$15+1),1),COLUMN(BJ15)-('2.1 Kraftwerk allgemein'!$F$16-'2.1 Kraftwerk allgemein'!$F$15+1)))))/$F15,
SUM(OFFSET('2.5 CAPEX'!BX18,0,-MIN($F15-1,COLUMN(BJ15)-1),1,MIN($F15,COLUMN(BJ15))))/$F15)))))),
IF(OR(ISNUMBER($D15)=FALSE,$F15=""),"",
IF(AND('2.5 CAPEX'!$L18&lt;&gt;"x",'2.5 CAPEX'!$M18&lt;&gt;"x"),0,
IF($F15=0,0,
IF(BS$4&lt;'2.1 Kraftwerk allgemein'!$F$16,0,
IF(BS$4='2.1 Kraftwerk allgemein'!$F$16,'2.5 CAPEX'!$J18/$F15,
IF(BS$4&lt;'2.1 Kraftwerk allgemein'!$F$16+$F15,
('2.5 CAPEX'!$J18+SUM(OFFSET('2.5 CAPEX'!BX18,0,-MIN(MAX($F15-1-('2.1 Kraftwerk allgemein'!$F$16-'1.1 Allgemein'!$I$22+1),0),COLUMN(BJ15)-1-('2.1 Kraftwerk allgemein'!$F$16-'1.1 Allgemein'!$I$22+1)),1,MIN(MAX($F15-('2.1 Kraftwerk allgemein'!$F$16-'1.1 Allgemein'!$I$22+1),1),COLUMN(BJ15)-('2.1 Kraftwerk allgemein'!$F$16-'1.1 Allgemein'!$I$22+1)))))/$F15,
SUM(OFFSET('2.5 CAPEX'!BX18,0,-MIN($F15-1,COLUMN(BJ15)-1),1,MIN($F15,COLUMN(BJ15))))/$F15)))))))</f>
        <v>0</v>
      </c>
      <c r="BT15" s="199">
        <f ca="1">IF('2.1 Kraftwerk allgemein'!$F$15&lt;'1.1 Allgemein'!$I$22,
IF(OR(ISNUMBER($D15)=FALSE,$F15=""),"",
IF(AND('2.5 CAPEX'!$L18&lt;&gt;"x",'2.5 CAPEX'!$M18&lt;&gt;"x"),0,
IF($F15=0,0,
IF(BT$4&lt;'2.1 Kraftwerk allgemein'!$F$16,0,
IF(BT$4='2.1 Kraftwerk allgemein'!$F$16,'2.5 CAPEX'!$J18/$F15,
IF(BT$4&lt;'2.1 Kraftwerk allgemein'!$F$16+$F15,
('2.5 CAPEX'!$J18+SUM(OFFSET('2.5 CAPEX'!BY18,0,-MIN(MAX($F15-1-('2.1 Kraftwerk allgemein'!$F$16-'2.1 Kraftwerk allgemein'!$F$15+1),0),COLUMN(BK15)-1-('2.1 Kraftwerk allgemein'!$F$16-'2.1 Kraftwerk allgemein'!$F$15+1)),1,MIN(MAX($F15-('2.1 Kraftwerk allgemein'!$F$16-'2.1 Kraftwerk allgemein'!$F$15+1),1),COLUMN(BK15)-('2.1 Kraftwerk allgemein'!$F$16-'2.1 Kraftwerk allgemein'!$F$15+1)))))/$F15,
SUM(OFFSET('2.5 CAPEX'!BY18,0,-MIN($F15-1,COLUMN(BK15)-1),1,MIN($F15,COLUMN(BK15))))/$F15)))))),
IF(OR(ISNUMBER($D15)=FALSE,$F15=""),"",
IF(AND('2.5 CAPEX'!$L18&lt;&gt;"x",'2.5 CAPEX'!$M18&lt;&gt;"x"),0,
IF($F15=0,0,
IF(BT$4&lt;'2.1 Kraftwerk allgemein'!$F$16,0,
IF(BT$4='2.1 Kraftwerk allgemein'!$F$16,'2.5 CAPEX'!$J18/$F15,
IF(BT$4&lt;'2.1 Kraftwerk allgemein'!$F$16+$F15,
('2.5 CAPEX'!$J18+SUM(OFFSET('2.5 CAPEX'!BY18,0,-MIN(MAX($F15-1-('2.1 Kraftwerk allgemein'!$F$16-'1.1 Allgemein'!$I$22+1),0),COLUMN(BK15)-1-('2.1 Kraftwerk allgemein'!$F$16-'1.1 Allgemein'!$I$22+1)),1,MIN(MAX($F15-('2.1 Kraftwerk allgemein'!$F$16-'1.1 Allgemein'!$I$22+1),1),COLUMN(BK15)-('2.1 Kraftwerk allgemein'!$F$16-'1.1 Allgemein'!$I$22+1)))))/$F15,
SUM(OFFSET('2.5 CAPEX'!BY18,0,-MIN($F15-1,COLUMN(BK15)-1),1,MIN($F15,COLUMN(BK15))))/$F15)))))))</f>
        <v>0</v>
      </c>
      <c r="BU15" s="199">
        <f ca="1">IF('2.1 Kraftwerk allgemein'!$F$15&lt;'1.1 Allgemein'!$I$22,
IF(OR(ISNUMBER($D15)=FALSE,$F15=""),"",
IF(AND('2.5 CAPEX'!$L18&lt;&gt;"x",'2.5 CAPEX'!$M18&lt;&gt;"x"),0,
IF($F15=0,0,
IF(BU$4&lt;'2.1 Kraftwerk allgemein'!$F$16,0,
IF(BU$4='2.1 Kraftwerk allgemein'!$F$16,'2.5 CAPEX'!$J18/$F15,
IF(BU$4&lt;'2.1 Kraftwerk allgemein'!$F$16+$F15,
('2.5 CAPEX'!$J18+SUM(OFFSET('2.5 CAPEX'!BZ18,0,-MIN(MAX($F15-1-('2.1 Kraftwerk allgemein'!$F$16-'2.1 Kraftwerk allgemein'!$F$15+1),0),COLUMN(BL15)-1-('2.1 Kraftwerk allgemein'!$F$16-'2.1 Kraftwerk allgemein'!$F$15+1)),1,MIN(MAX($F15-('2.1 Kraftwerk allgemein'!$F$16-'2.1 Kraftwerk allgemein'!$F$15+1),1),COLUMN(BL15)-('2.1 Kraftwerk allgemein'!$F$16-'2.1 Kraftwerk allgemein'!$F$15+1)))))/$F15,
SUM(OFFSET('2.5 CAPEX'!BZ18,0,-MIN($F15-1,COLUMN(BL15)-1),1,MIN($F15,COLUMN(BL15))))/$F15)))))),
IF(OR(ISNUMBER($D15)=FALSE,$F15=""),"",
IF(AND('2.5 CAPEX'!$L18&lt;&gt;"x",'2.5 CAPEX'!$M18&lt;&gt;"x"),0,
IF($F15=0,0,
IF(BU$4&lt;'2.1 Kraftwerk allgemein'!$F$16,0,
IF(BU$4='2.1 Kraftwerk allgemein'!$F$16,'2.5 CAPEX'!$J18/$F15,
IF(BU$4&lt;'2.1 Kraftwerk allgemein'!$F$16+$F15,
('2.5 CAPEX'!$J18+SUM(OFFSET('2.5 CAPEX'!BZ18,0,-MIN(MAX($F15-1-('2.1 Kraftwerk allgemein'!$F$16-'1.1 Allgemein'!$I$22+1),0),COLUMN(BL15)-1-('2.1 Kraftwerk allgemein'!$F$16-'1.1 Allgemein'!$I$22+1)),1,MIN(MAX($F15-('2.1 Kraftwerk allgemein'!$F$16-'1.1 Allgemein'!$I$22+1),1),COLUMN(BL15)-('2.1 Kraftwerk allgemein'!$F$16-'1.1 Allgemein'!$I$22+1)))))/$F15,
SUM(OFFSET('2.5 CAPEX'!BZ18,0,-MIN($F15-1,COLUMN(BL15)-1),1,MIN($F15,COLUMN(BL15))))/$F15)))))))</f>
        <v>0</v>
      </c>
      <c r="BV15" s="199">
        <f ca="1">IF('2.1 Kraftwerk allgemein'!$F$15&lt;'1.1 Allgemein'!$I$22,
IF(OR(ISNUMBER($D15)=FALSE,$F15=""),"",
IF(AND('2.5 CAPEX'!$L18&lt;&gt;"x",'2.5 CAPEX'!$M18&lt;&gt;"x"),0,
IF($F15=0,0,
IF(BV$4&lt;'2.1 Kraftwerk allgemein'!$F$16,0,
IF(BV$4='2.1 Kraftwerk allgemein'!$F$16,'2.5 CAPEX'!$J18/$F15,
IF(BV$4&lt;'2.1 Kraftwerk allgemein'!$F$16+$F15,
('2.5 CAPEX'!$J18+SUM(OFFSET('2.5 CAPEX'!CA18,0,-MIN(MAX($F15-1-('2.1 Kraftwerk allgemein'!$F$16-'2.1 Kraftwerk allgemein'!$F$15+1),0),COLUMN(BM15)-1-('2.1 Kraftwerk allgemein'!$F$16-'2.1 Kraftwerk allgemein'!$F$15+1)),1,MIN(MAX($F15-('2.1 Kraftwerk allgemein'!$F$16-'2.1 Kraftwerk allgemein'!$F$15+1),1),COLUMN(BM15)-('2.1 Kraftwerk allgemein'!$F$16-'2.1 Kraftwerk allgemein'!$F$15+1)))))/$F15,
SUM(OFFSET('2.5 CAPEX'!CA18,0,-MIN($F15-1,COLUMN(BM15)-1),1,MIN($F15,COLUMN(BM15))))/$F15)))))),
IF(OR(ISNUMBER($D15)=FALSE,$F15=""),"",
IF(AND('2.5 CAPEX'!$L18&lt;&gt;"x",'2.5 CAPEX'!$M18&lt;&gt;"x"),0,
IF($F15=0,0,
IF(BV$4&lt;'2.1 Kraftwerk allgemein'!$F$16,0,
IF(BV$4='2.1 Kraftwerk allgemein'!$F$16,'2.5 CAPEX'!$J18/$F15,
IF(BV$4&lt;'2.1 Kraftwerk allgemein'!$F$16+$F15,
('2.5 CAPEX'!$J18+SUM(OFFSET('2.5 CAPEX'!CA18,0,-MIN(MAX($F15-1-('2.1 Kraftwerk allgemein'!$F$16-'1.1 Allgemein'!$I$22+1),0),COLUMN(BM15)-1-('2.1 Kraftwerk allgemein'!$F$16-'1.1 Allgemein'!$I$22+1)),1,MIN(MAX($F15-('2.1 Kraftwerk allgemein'!$F$16-'1.1 Allgemein'!$I$22+1),1),COLUMN(BM15)-('2.1 Kraftwerk allgemein'!$F$16-'1.1 Allgemein'!$I$22+1)))))/$F15,
SUM(OFFSET('2.5 CAPEX'!CA18,0,-MIN($F15-1,COLUMN(BM15)-1),1,MIN($F15,COLUMN(BM15))))/$F15)))))))</f>
        <v>0</v>
      </c>
      <c r="BW15" s="199">
        <f ca="1">IF('2.1 Kraftwerk allgemein'!$F$15&lt;'1.1 Allgemein'!$I$22,
IF(OR(ISNUMBER($D15)=FALSE,$F15=""),"",
IF(AND('2.5 CAPEX'!$L18&lt;&gt;"x",'2.5 CAPEX'!$M18&lt;&gt;"x"),0,
IF($F15=0,0,
IF(BW$4&lt;'2.1 Kraftwerk allgemein'!$F$16,0,
IF(BW$4='2.1 Kraftwerk allgemein'!$F$16,'2.5 CAPEX'!$J18/$F15,
IF(BW$4&lt;'2.1 Kraftwerk allgemein'!$F$16+$F15,
('2.5 CAPEX'!$J18+SUM(OFFSET('2.5 CAPEX'!CB18,0,-MIN(MAX($F15-1-('2.1 Kraftwerk allgemein'!$F$16-'2.1 Kraftwerk allgemein'!$F$15+1),0),COLUMN(BN15)-1-('2.1 Kraftwerk allgemein'!$F$16-'2.1 Kraftwerk allgemein'!$F$15+1)),1,MIN(MAX($F15-('2.1 Kraftwerk allgemein'!$F$16-'2.1 Kraftwerk allgemein'!$F$15+1),1),COLUMN(BN15)-('2.1 Kraftwerk allgemein'!$F$16-'2.1 Kraftwerk allgemein'!$F$15+1)))))/$F15,
SUM(OFFSET('2.5 CAPEX'!CB18,0,-MIN($F15-1,COLUMN(BN15)-1),1,MIN($F15,COLUMN(BN15))))/$F15)))))),
IF(OR(ISNUMBER($D15)=FALSE,$F15=""),"",
IF(AND('2.5 CAPEX'!$L18&lt;&gt;"x",'2.5 CAPEX'!$M18&lt;&gt;"x"),0,
IF($F15=0,0,
IF(BW$4&lt;'2.1 Kraftwerk allgemein'!$F$16,0,
IF(BW$4='2.1 Kraftwerk allgemein'!$F$16,'2.5 CAPEX'!$J18/$F15,
IF(BW$4&lt;'2.1 Kraftwerk allgemein'!$F$16+$F15,
('2.5 CAPEX'!$J18+SUM(OFFSET('2.5 CAPEX'!CB18,0,-MIN(MAX($F15-1-('2.1 Kraftwerk allgemein'!$F$16-'1.1 Allgemein'!$I$22+1),0),COLUMN(BN15)-1-('2.1 Kraftwerk allgemein'!$F$16-'1.1 Allgemein'!$I$22+1)),1,MIN(MAX($F15-('2.1 Kraftwerk allgemein'!$F$16-'1.1 Allgemein'!$I$22+1),1),COLUMN(BN15)-('2.1 Kraftwerk allgemein'!$F$16-'1.1 Allgemein'!$I$22+1)))))/$F15,
SUM(OFFSET('2.5 CAPEX'!CB18,0,-MIN($F15-1,COLUMN(BN15)-1),1,MIN($F15,COLUMN(BN15))))/$F15)))))))</f>
        <v>0</v>
      </c>
      <c r="BX15" s="199">
        <f ca="1">IF('2.1 Kraftwerk allgemein'!$F$15&lt;'1.1 Allgemein'!$I$22,
IF(OR(ISNUMBER($D15)=FALSE,$F15=""),"",
IF(AND('2.5 CAPEX'!$L18&lt;&gt;"x",'2.5 CAPEX'!$M18&lt;&gt;"x"),0,
IF($F15=0,0,
IF(BX$4&lt;'2.1 Kraftwerk allgemein'!$F$16,0,
IF(BX$4='2.1 Kraftwerk allgemein'!$F$16,'2.5 CAPEX'!$J18/$F15,
IF(BX$4&lt;'2.1 Kraftwerk allgemein'!$F$16+$F15,
('2.5 CAPEX'!$J18+SUM(OFFSET('2.5 CAPEX'!CC18,0,-MIN(MAX($F15-1-('2.1 Kraftwerk allgemein'!$F$16-'2.1 Kraftwerk allgemein'!$F$15+1),0),COLUMN(BO15)-1-('2.1 Kraftwerk allgemein'!$F$16-'2.1 Kraftwerk allgemein'!$F$15+1)),1,MIN(MAX($F15-('2.1 Kraftwerk allgemein'!$F$16-'2.1 Kraftwerk allgemein'!$F$15+1),1),COLUMN(BO15)-('2.1 Kraftwerk allgemein'!$F$16-'2.1 Kraftwerk allgemein'!$F$15+1)))))/$F15,
SUM(OFFSET('2.5 CAPEX'!CC18,0,-MIN($F15-1,COLUMN(BO15)-1),1,MIN($F15,COLUMN(BO15))))/$F15)))))),
IF(OR(ISNUMBER($D15)=FALSE,$F15=""),"",
IF(AND('2.5 CAPEX'!$L18&lt;&gt;"x",'2.5 CAPEX'!$M18&lt;&gt;"x"),0,
IF($F15=0,0,
IF(BX$4&lt;'2.1 Kraftwerk allgemein'!$F$16,0,
IF(BX$4='2.1 Kraftwerk allgemein'!$F$16,'2.5 CAPEX'!$J18/$F15,
IF(BX$4&lt;'2.1 Kraftwerk allgemein'!$F$16+$F15,
('2.5 CAPEX'!$J18+SUM(OFFSET('2.5 CAPEX'!CC18,0,-MIN(MAX($F15-1-('2.1 Kraftwerk allgemein'!$F$16-'1.1 Allgemein'!$I$22+1),0),COLUMN(BO15)-1-('2.1 Kraftwerk allgemein'!$F$16-'1.1 Allgemein'!$I$22+1)),1,MIN(MAX($F15-('2.1 Kraftwerk allgemein'!$F$16-'1.1 Allgemein'!$I$22+1),1),COLUMN(BO15)-('2.1 Kraftwerk allgemein'!$F$16-'1.1 Allgemein'!$I$22+1)))))/$F15,
SUM(OFFSET('2.5 CAPEX'!CC18,0,-MIN($F15-1,COLUMN(BO15)-1),1,MIN($F15,COLUMN(BO15))))/$F15)))))))</f>
        <v>0</v>
      </c>
      <c r="BY15" s="199">
        <f ca="1">IF('2.1 Kraftwerk allgemein'!$F$15&lt;'1.1 Allgemein'!$I$22,
IF(OR(ISNUMBER($D15)=FALSE,$F15=""),"",
IF(AND('2.5 CAPEX'!$L18&lt;&gt;"x",'2.5 CAPEX'!$M18&lt;&gt;"x"),0,
IF($F15=0,0,
IF(BY$4&lt;'2.1 Kraftwerk allgemein'!$F$16,0,
IF(BY$4='2.1 Kraftwerk allgemein'!$F$16,'2.5 CAPEX'!$J18/$F15,
IF(BY$4&lt;'2.1 Kraftwerk allgemein'!$F$16+$F15,
('2.5 CAPEX'!$J18+SUM(OFFSET('2.5 CAPEX'!CD18,0,-MIN(MAX($F15-1-('2.1 Kraftwerk allgemein'!$F$16-'2.1 Kraftwerk allgemein'!$F$15+1),0),COLUMN(BP15)-1-('2.1 Kraftwerk allgemein'!$F$16-'2.1 Kraftwerk allgemein'!$F$15+1)),1,MIN(MAX($F15-('2.1 Kraftwerk allgemein'!$F$16-'2.1 Kraftwerk allgemein'!$F$15+1),1),COLUMN(BP15)-('2.1 Kraftwerk allgemein'!$F$16-'2.1 Kraftwerk allgemein'!$F$15+1)))))/$F15,
SUM(OFFSET('2.5 CAPEX'!CD18,0,-MIN($F15-1,COLUMN(BP15)-1),1,MIN($F15,COLUMN(BP15))))/$F15)))))),
IF(OR(ISNUMBER($D15)=FALSE,$F15=""),"",
IF(AND('2.5 CAPEX'!$L18&lt;&gt;"x",'2.5 CAPEX'!$M18&lt;&gt;"x"),0,
IF($F15=0,0,
IF(BY$4&lt;'2.1 Kraftwerk allgemein'!$F$16,0,
IF(BY$4='2.1 Kraftwerk allgemein'!$F$16,'2.5 CAPEX'!$J18/$F15,
IF(BY$4&lt;'2.1 Kraftwerk allgemein'!$F$16+$F15,
('2.5 CAPEX'!$J18+SUM(OFFSET('2.5 CAPEX'!CD18,0,-MIN(MAX($F15-1-('2.1 Kraftwerk allgemein'!$F$16-'1.1 Allgemein'!$I$22+1),0),COLUMN(BP15)-1-('2.1 Kraftwerk allgemein'!$F$16-'1.1 Allgemein'!$I$22+1)),1,MIN(MAX($F15-('2.1 Kraftwerk allgemein'!$F$16-'1.1 Allgemein'!$I$22+1),1),COLUMN(BP15)-('2.1 Kraftwerk allgemein'!$F$16-'1.1 Allgemein'!$I$22+1)))))/$F15,
SUM(OFFSET('2.5 CAPEX'!CD18,0,-MIN($F15-1,COLUMN(BP15)-1),1,MIN($F15,COLUMN(BP15))))/$F15)))))))</f>
        <v>0</v>
      </c>
      <c r="BZ15" s="199">
        <f ca="1">IF('2.1 Kraftwerk allgemein'!$F$15&lt;'1.1 Allgemein'!$I$22,
IF(OR(ISNUMBER($D15)=FALSE,$F15=""),"",
IF(AND('2.5 CAPEX'!$L18&lt;&gt;"x",'2.5 CAPEX'!$M18&lt;&gt;"x"),0,
IF($F15=0,0,
IF(BZ$4&lt;'2.1 Kraftwerk allgemein'!$F$16,0,
IF(BZ$4='2.1 Kraftwerk allgemein'!$F$16,'2.5 CAPEX'!$J18/$F15,
IF(BZ$4&lt;'2.1 Kraftwerk allgemein'!$F$16+$F15,
('2.5 CAPEX'!$J18+SUM(OFFSET('2.5 CAPEX'!CE18,0,-MIN(MAX($F15-1-('2.1 Kraftwerk allgemein'!$F$16-'2.1 Kraftwerk allgemein'!$F$15+1),0),COLUMN(BQ15)-1-('2.1 Kraftwerk allgemein'!$F$16-'2.1 Kraftwerk allgemein'!$F$15+1)),1,MIN(MAX($F15-('2.1 Kraftwerk allgemein'!$F$16-'2.1 Kraftwerk allgemein'!$F$15+1),1),COLUMN(BQ15)-('2.1 Kraftwerk allgemein'!$F$16-'2.1 Kraftwerk allgemein'!$F$15+1)))))/$F15,
SUM(OFFSET('2.5 CAPEX'!CE18,0,-MIN($F15-1,COLUMN(BQ15)-1),1,MIN($F15,COLUMN(BQ15))))/$F15)))))),
IF(OR(ISNUMBER($D15)=FALSE,$F15=""),"",
IF(AND('2.5 CAPEX'!$L18&lt;&gt;"x",'2.5 CAPEX'!$M18&lt;&gt;"x"),0,
IF($F15=0,0,
IF(BZ$4&lt;'2.1 Kraftwerk allgemein'!$F$16,0,
IF(BZ$4='2.1 Kraftwerk allgemein'!$F$16,'2.5 CAPEX'!$J18/$F15,
IF(BZ$4&lt;'2.1 Kraftwerk allgemein'!$F$16+$F15,
('2.5 CAPEX'!$J18+SUM(OFFSET('2.5 CAPEX'!CE18,0,-MIN(MAX($F15-1-('2.1 Kraftwerk allgemein'!$F$16-'1.1 Allgemein'!$I$22+1),0),COLUMN(BQ15)-1-('2.1 Kraftwerk allgemein'!$F$16-'1.1 Allgemein'!$I$22+1)),1,MIN(MAX($F15-('2.1 Kraftwerk allgemein'!$F$16-'1.1 Allgemein'!$I$22+1),1),COLUMN(BQ15)-('2.1 Kraftwerk allgemein'!$F$16-'1.1 Allgemein'!$I$22+1)))))/$F15,
SUM(OFFSET('2.5 CAPEX'!CE18,0,-MIN($F15-1,COLUMN(BQ15)-1),1,MIN($F15,COLUMN(BQ15))))/$F15)))))))</f>
        <v>0</v>
      </c>
      <c r="CA15" s="199">
        <f ca="1">IF('2.1 Kraftwerk allgemein'!$F$15&lt;'1.1 Allgemein'!$I$22,
IF(OR(ISNUMBER($D15)=FALSE,$F15=""),"",
IF(AND('2.5 CAPEX'!$L18&lt;&gt;"x",'2.5 CAPEX'!$M18&lt;&gt;"x"),0,
IF($F15=0,0,
IF(CA$4&lt;'2.1 Kraftwerk allgemein'!$F$16,0,
IF(CA$4='2.1 Kraftwerk allgemein'!$F$16,'2.5 CAPEX'!$J18/$F15,
IF(CA$4&lt;'2.1 Kraftwerk allgemein'!$F$16+$F15,
('2.5 CAPEX'!$J18+SUM(OFFSET('2.5 CAPEX'!CF18,0,-MIN(MAX($F15-1-('2.1 Kraftwerk allgemein'!$F$16-'2.1 Kraftwerk allgemein'!$F$15+1),0),COLUMN(BR15)-1-('2.1 Kraftwerk allgemein'!$F$16-'2.1 Kraftwerk allgemein'!$F$15+1)),1,MIN(MAX($F15-('2.1 Kraftwerk allgemein'!$F$16-'2.1 Kraftwerk allgemein'!$F$15+1),1),COLUMN(BR15)-('2.1 Kraftwerk allgemein'!$F$16-'2.1 Kraftwerk allgemein'!$F$15+1)))))/$F15,
SUM(OFFSET('2.5 CAPEX'!CF18,0,-MIN($F15-1,COLUMN(BR15)-1),1,MIN($F15,COLUMN(BR15))))/$F15)))))),
IF(OR(ISNUMBER($D15)=FALSE,$F15=""),"",
IF(AND('2.5 CAPEX'!$L18&lt;&gt;"x",'2.5 CAPEX'!$M18&lt;&gt;"x"),0,
IF($F15=0,0,
IF(CA$4&lt;'2.1 Kraftwerk allgemein'!$F$16,0,
IF(CA$4='2.1 Kraftwerk allgemein'!$F$16,'2.5 CAPEX'!$J18/$F15,
IF(CA$4&lt;'2.1 Kraftwerk allgemein'!$F$16+$F15,
('2.5 CAPEX'!$J18+SUM(OFFSET('2.5 CAPEX'!CF18,0,-MIN(MAX($F15-1-('2.1 Kraftwerk allgemein'!$F$16-'1.1 Allgemein'!$I$22+1),0),COLUMN(BR15)-1-('2.1 Kraftwerk allgemein'!$F$16-'1.1 Allgemein'!$I$22+1)),1,MIN(MAX($F15-('2.1 Kraftwerk allgemein'!$F$16-'1.1 Allgemein'!$I$22+1),1),COLUMN(BR15)-('2.1 Kraftwerk allgemein'!$F$16-'1.1 Allgemein'!$I$22+1)))))/$F15,
SUM(OFFSET('2.5 CAPEX'!CF18,0,-MIN($F15-1,COLUMN(BR15)-1),1,MIN($F15,COLUMN(BR15))))/$F15)))))))</f>
        <v>0</v>
      </c>
      <c r="CB15" s="199">
        <f ca="1">IF('2.1 Kraftwerk allgemein'!$F$15&lt;'1.1 Allgemein'!$I$22,
IF(OR(ISNUMBER($D15)=FALSE,$F15=""),"",
IF(AND('2.5 CAPEX'!$L18&lt;&gt;"x",'2.5 CAPEX'!$M18&lt;&gt;"x"),0,
IF($F15=0,0,
IF(CB$4&lt;'2.1 Kraftwerk allgemein'!$F$16,0,
IF(CB$4='2.1 Kraftwerk allgemein'!$F$16,'2.5 CAPEX'!$J18/$F15,
IF(CB$4&lt;'2.1 Kraftwerk allgemein'!$F$16+$F15,
('2.5 CAPEX'!$J18+SUM(OFFSET('2.5 CAPEX'!CG18,0,-MIN(MAX($F15-1-('2.1 Kraftwerk allgemein'!$F$16-'2.1 Kraftwerk allgemein'!$F$15+1),0),COLUMN(BS15)-1-('2.1 Kraftwerk allgemein'!$F$16-'2.1 Kraftwerk allgemein'!$F$15+1)),1,MIN(MAX($F15-('2.1 Kraftwerk allgemein'!$F$16-'2.1 Kraftwerk allgemein'!$F$15+1),1),COLUMN(BS15)-('2.1 Kraftwerk allgemein'!$F$16-'2.1 Kraftwerk allgemein'!$F$15+1)))))/$F15,
SUM(OFFSET('2.5 CAPEX'!CG18,0,-MIN($F15-1,COLUMN(BS15)-1),1,MIN($F15,COLUMN(BS15))))/$F15)))))),
IF(OR(ISNUMBER($D15)=FALSE,$F15=""),"",
IF(AND('2.5 CAPEX'!$L18&lt;&gt;"x",'2.5 CAPEX'!$M18&lt;&gt;"x"),0,
IF($F15=0,0,
IF(CB$4&lt;'2.1 Kraftwerk allgemein'!$F$16,0,
IF(CB$4='2.1 Kraftwerk allgemein'!$F$16,'2.5 CAPEX'!$J18/$F15,
IF(CB$4&lt;'2.1 Kraftwerk allgemein'!$F$16+$F15,
('2.5 CAPEX'!$J18+SUM(OFFSET('2.5 CAPEX'!CG18,0,-MIN(MAX($F15-1-('2.1 Kraftwerk allgemein'!$F$16-'1.1 Allgemein'!$I$22+1),0),COLUMN(BS15)-1-('2.1 Kraftwerk allgemein'!$F$16-'1.1 Allgemein'!$I$22+1)),1,MIN(MAX($F15-('2.1 Kraftwerk allgemein'!$F$16-'1.1 Allgemein'!$I$22+1),1),COLUMN(BS15)-('2.1 Kraftwerk allgemein'!$F$16-'1.1 Allgemein'!$I$22+1)))))/$F15,
SUM(OFFSET('2.5 CAPEX'!CG18,0,-MIN($F15-1,COLUMN(BS15)-1),1,MIN($F15,COLUMN(BS15))))/$F15)))))))</f>
        <v>0</v>
      </c>
      <c r="CC15" s="199">
        <f ca="1">IF('2.1 Kraftwerk allgemein'!$F$15&lt;'1.1 Allgemein'!$I$22,
IF(OR(ISNUMBER($D15)=FALSE,$F15=""),"",
IF(AND('2.5 CAPEX'!$L18&lt;&gt;"x",'2.5 CAPEX'!$M18&lt;&gt;"x"),0,
IF($F15=0,0,
IF(CC$4&lt;'2.1 Kraftwerk allgemein'!$F$16,0,
IF(CC$4='2.1 Kraftwerk allgemein'!$F$16,'2.5 CAPEX'!$J18/$F15,
IF(CC$4&lt;'2.1 Kraftwerk allgemein'!$F$16+$F15,
('2.5 CAPEX'!$J18+SUM(OFFSET('2.5 CAPEX'!CH18,0,-MIN(MAX($F15-1-('2.1 Kraftwerk allgemein'!$F$16-'2.1 Kraftwerk allgemein'!$F$15+1),0),COLUMN(BT15)-1-('2.1 Kraftwerk allgemein'!$F$16-'2.1 Kraftwerk allgemein'!$F$15+1)),1,MIN(MAX($F15-('2.1 Kraftwerk allgemein'!$F$16-'2.1 Kraftwerk allgemein'!$F$15+1),1),COLUMN(BT15)-('2.1 Kraftwerk allgemein'!$F$16-'2.1 Kraftwerk allgemein'!$F$15+1)))))/$F15,
SUM(OFFSET('2.5 CAPEX'!CH18,0,-MIN($F15-1,COLUMN(BT15)-1),1,MIN($F15,COLUMN(BT15))))/$F15)))))),
IF(OR(ISNUMBER($D15)=FALSE,$F15=""),"",
IF(AND('2.5 CAPEX'!$L18&lt;&gt;"x",'2.5 CAPEX'!$M18&lt;&gt;"x"),0,
IF($F15=0,0,
IF(CC$4&lt;'2.1 Kraftwerk allgemein'!$F$16,0,
IF(CC$4='2.1 Kraftwerk allgemein'!$F$16,'2.5 CAPEX'!$J18/$F15,
IF(CC$4&lt;'2.1 Kraftwerk allgemein'!$F$16+$F15,
('2.5 CAPEX'!$J18+SUM(OFFSET('2.5 CAPEX'!CH18,0,-MIN(MAX($F15-1-('2.1 Kraftwerk allgemein'!$F$16-'1.1 Allgemein'!$I$22+1),0),COLUMN(BT15)-1-('2.1 Kraftwerk allgemein'!$F$16-'1.1 Allgemein'!$I$22+1)),1,MIN(MAX($F15-('2.1 Kraftwerk allgemein'!$F$16-'1.1 Allgemein'!$I$22+1),1),COLUMN(BT15)-('2.1 Kraftwerk allgemein'!$F$16-'1.1 Allgemein'!$I$22+1)))))/$F15,
SUM(OFFSET('2.5 CAPEX'!CH18,0,-MIN($F15-1,COLUMN(BT15)-1),1,MIN($F15,COLUMN(BT15))))/$F15)))))))</f>
        <v>0</v>
      </c>
      <c r="CD15" s="199">
        <f ca="1">IF('2.1 Kraftwerk allgemein'!$F$15&lt;'1.1 Allgemein'!$I$22,
IF(OR(ISNUMBER($D15)=FALSE,$F15=""),"",
IF(AND('2.5 CAPEX'!$L18&lt;&gt;"x",'2.5 CAPEX'!$M18&lt;&gt;"x"),0,
IF($F15=0,0,
IF(CD$4&lt;'2.1 Kraftwerk allgemein'!$F$16,0,
IF(CD$4='2.1 Kraftwerk allgemein'!$F$16,'2.5 CAPEX'!$J18/$F15,
IF(CD$4&lt;'2.1 Kraftwerk allgemein'!$F$16+$F15,
('2.5 CAPEX'!$J18+SUM(OFFSET('2.5 CAPEX'!CI18,0,-MIN(MAX($F15-1-('2.1 Kraftwerk allgemein'!$F$16-'2.1 Kraftwerk allgemein'!$F$15+1),0),COLUMN(BU15)-1-('2.1 Kraftwerk allgemein'!$F$16-'2.1 Kraftwerk allgemein'!$F$15+1)),1,MIN(MAX($F15-('2.1 Kraftwerk allgemein'!$F$16-'2.1 Kraftwerk allgemein'!$F$15+1),1),COLUMN(BU15)-('2.1 Kraftwerk allgemein'!$F$16-'2.1 Kraftwerk allgemein'!$F$15+1)))))/$F15,
SUM(OFFSET('2.5 CAPEX'!CI18,0,-MIN($F15-1,COLUMN(BU15)-1),1,MIN($F15,COLUMN(BU15))))/$F15)))))),
IF(OR(ISNUMBER($D15)=FALSE,$F15=""),"",
IF(AND('2.5 CAPEX'!$L18&lt;&gt;"x",'2.5 CAPEX'!$M18&lt;&gt;"x"),0,
IF($F15=0,0,
IF(CD$4&lt;'2.1 Kraftwerk allgemein'!$F$16,0,
IF(CD$4='2.1 Kraftwerk allgemein'!$F$16,'2.5 CAPEX'!$J18/$F15,
IF(CD$4&lt;'2.1 Kraftwerk allgemein'!$F$16+$F15,
('2.5 CAPEX'!$J18+SUM(OFFSET('2.5 CAPEX'!CI18,0,-MIN(MAX($F15-1-('2.1 Kraftwerk allgemein'!$F$16-'1.1 Allgemein'!$I$22+1),0),COLUMN(BU15)-1-('2.1 Kraftwerk allgemein'!$F$16-'1.1 Allgemein'!$I$22+1)),1,MIN(MAX($F15-('2.1 Kraftwerk allgemein'!$F$16-'1.1 Allgemein'!$I$22+1),1),COLUMN(BU15)-('2.1 Kraftwerk allgemein'!$F$16-'1.1 Allgemein'!$I$22+1)))))/$F15,
SUM(OFFSET('2.5 CAPEX'!CI18,0,-MIN($F15-1,COLUMN(BU15)-1),1,MIN($F15,COLUMN(BU15))))/$F15)))))))</f>
        <v>0</v>
      </c>
      <c r="CE15" s="199">
        <f ca="1">IF('2.1 Kraftwerk allgemein'!$F$15&lt;'1.1 Allgemein'!$I$22,
IF(OR(ISNUMBER($D15)=FALSE,$F15=""),"",
IF(AND('2.5 CAPEX'!$L18&lt;&gt;"x",'2.5 CAPEX'!$M18&lt;&gt;"x"),0,
IF($F15=0,0,
IF(CE$4&lt;'2.1 Kraftwerk allgemein'!$F$16,0,
IF(CE$4='2.1 Kraftwerk allgemein'!$F$16,'2.5 CAPEX'!$J18/$F15,
IF(CE$4&lt;'2.1 Kraftwerk allgemein'!$F$16+$F15,
('2.5 CAPEX'!$J18+SUM(OFFSET('2.5 CAPEX'!CJ18,0,-MIN(MAX($F15-1-('2.1 Kraftwerk allgemein'!$F$16-'2.1 Kraftwerk allgemein'!$F$15+1),0),COLUMN(BV15)-1-('2.1 Kraftwerk allgemein'!$F$16-'2.1 Kraftwerk allgemein'!$F$15+1)),1,MIN(MAX($F15-('2.1 Kraftwerk allgemein'!$F$16-'2.1 Kraftwerk allgemein'!$F$15+1),1),COLUMN(BV15)-('2.1 Kraftwerk allgemein'!$F$16-'2.1 Kraftwerk allgemein'!$F$15+1)))))/$F15,
SUM(OFFSET('2.5 CAPEX'!CJ18,0,-MIN($F15-1,COLUMN(BV15)-1),1,MIN($F15,COLUMN(BV15))))/$F15)))))),
IF(OR(ISNUMBER($D15)=FALSE,$F15=""),"",
IF(AND('2.5 CAPEX'!$L18&lt;&gt;"x",'2.5 CAPEX'!$M18&lt;&gt;"x"),0,
IF($F15=0,0,
IF(CE$4&lt;'2.1 Kraftwerk allgemein'!$F$16,0,
IF(CE$4='2.1 Kraftwerk allgemein'!$F$16,'2.5 CAPEX'!$J18/$F15,
IF(CE$4&lt;'2.1 Kraftwerk allgemein'!$F$16+$F15,
('2.5 CAPEX'!$J18+SUM(OFFSET('2.5 CAPEX'!CJ18,0,-MIN(MAX($F15-1-('2.1 Kraftwerk allgemein'!$F$16-'1.1 Allgemein'!$I$22+1),0),COLUMN(BV15)-1-('2.1 Kraftwerk allgemein'!$F$16-'1.1 Allgemein'!$I$22+1)),1,MIN(MAX($F15-('2.1 Kraftwerk allgemein'!$F$16-'1.1 Allgemein'!$I$22+1),1),COLUMN(BV15)-('2.1 Kraftwerk allgemein'!$F$16-'1.1 Allgemein'!$I$22+1)))))/$F15,
SUM(OFFSET('2.5 CAPEX'!CJ18,0,-MIN($F15-1,COLUMN(BV15)-1),1,MIN($F15,COLUMN(BV15))))/$F15)))))))</f>
        <v>0</v>
      </c>
      <c r="CF15" s="199">
        <f ca="1">IF('2.1 Kraftwerk allgemein'!$F$15&lt;'1.1 Allgemein'!$I$22,
IF(OR(ISNUMBER($D15)=FALSE,$F15=""),"",
IF(AND('2.5 CAPEX'!$L18&lt;&gt;"x",'2.5 CAPEX'!$M18&lt;&gt;"x"),0,
IF($F15=0,0,
IF(CF$4&lt;'2.1 Kraftwerk allgemein'!$F$16,0,
IF(CF$4='2.1 Kraftwerk allgemein'!$F$16,'2.5 CAPEX'!$J18/$F15,
IF(CF$4&lt;'2.1 Kraftwerk allgemein'!$F$16+$F15,
('2.5 CAPEX'!$J18+SUM(OFFSET('2.5 CAPEX'!CK18,0,-MIN(MAX($F15-1-('2.1 Kraftwerk allgemein'!$F$16-'2.1 Kraftwerk allgemein'!$F$15+1),0),COLUMN(BW15)-1-('2.1 Kraftwerk allgemein'!$F$16-'2.1 Kraftwerk allgemein'!$F$15+1)),1,MIN(MAX($F15-('2.1 Kraftwerk allgemein'!$F$16-'2.1 Kraftwerk allgemein'!$F$15+1),1),COLUMN(BW15)-('2.1 Kraftwerk allgemein'!$F$16-'2.1 Kraftwerk allgemein'!$F$15+1)))))/$F15,
SUM(OFFSET('2.5 CAPEX'!CK18,0,-MIN($F15-1,COLUMN(BW15)-1),1,MIN($F15,COLUMN(BW15))))/$F15)))))),
IF(OR(ISNUMBER($D15)=FALSE,$F15=""),"",
IF(AND('2.5 CAPEX'!$L18&lt;&gt;"x",'2.5 CAPEX'!$M18&lt;&gt;"x"),0,
IF($F15=0,0,
IF(CF$4&lt;'2.1 Kraftwerk allgemein'!$F$16,0,
IF(CF$4='2.1 Kraftwerk allgemein'!$F$16,'2.5 CAPEX'!$J18/$F15,
IF(CF$4&lt;'2.1 Kraftwerk allgemein'!$F$16+$F15,
('2.5 CAPEX'!$J18+SUM(OFFSET('2.5 CAPEX'!CK18,0,-MIN(MAX($F15-1-('2.1 Kraftwerk allgemein'!$F$16-'1.1 Allgemein'!$I$22+1),0),COLUMN(BW15)-1-('2.1 Kraftwerk allgemein'!$F$16-'1.1 Allgemein'!$I$22+1)),1,MIN(MAX($F15-('2.1 Kraftwerk allgemein'!$F$16-'1.1 Allgemein'!$I$22+1),1),COLUMN(BW15)-('2.1 Kraftwerk allgemein'!$F$16-'1.1 Allgemein'!$I$22+1)))))/$F15,
SUM(OFFSET('2.5 CAPEX'!CK18,0,-MIN($F15-1,COLUMN(BW15)-1),1,MIN($F15,COLUMN(BW15))))/$F15)))))))</f>
        <v>0</v>
      </c>
      <c r="CG15" s="199">
        <f ca="1">IF('2.1 Kraftwerk allgemein'!$F$15&lt;'1.1 Allgemein'!$I$22,
IF(OR(ISNUMBER($D15)=FALSE,$F15=""),"",
IF(AND('2.5 CAPEX'!$L18&lt;&gt;"x",'2.5 CAPEX'!$M18&lt;&gt;"x"),0,
IF($F15=0,0,
IF(CG$4&lt;'2.1 Kraftwerk allgemein'!$F$16,0,
IF(CG$4='2.1 Kraftwerk allgemein'!$F$16,'2.5 CAPEX'!$J18/$F15,
IF(CG$4&lt;'2.1 Kraftwerk allgemein'!$F$16+$F15,
('2.5 CAPEX'!$J18+SUM(OFFSET('2.5 CAPEX'!CL18,0,-MIN(MAX($F15-1-('2.1 Kraftwerk allgemein'!$F$16-'2.1 Kraftwerk allgemein'!$F$15+1),0),COLUMN(BX15)-1-('2.1 Kraftwerk allgemein'!$F$16-'2.1 Kraftwerk allgemein'!$F$15+1)),1,MIN(MAX($F15-('2.1 Kraftwerk allgemein'!$F$16-'2.1 Kraftwerk allgemein'!$F$15+1),1),COLUMN(BX15)-('2.1 Kraftwerk allgemein'!$F$16-'2.1 Kraftwerk allgemein'!$F$15+1)))))/$F15,
SUM(OFFSET('2.5 CAPEX'!CL18,0,-MIN($F15-1,COLUMN(BX15)-1),1,MIN($F15,COLUMN(BX15))))/$F15)))))),
IF(OR(ISNUMBER($D15)=FALSE,$F15=""),"",
IF(AND('2.5 CAPEX'!$L18&lt;&gt;"x",'2.5 CAPEX'!$M18&lt;&gt;"x"),0,
IF($F15=0,0,
IF(CG$4&lt;'2.1 Kraftwerk allgemein'!$F$16,0,
IF(CG$4='2.1 Kraftwerk allgemein'!$F$16,'2.5 CAPEX'!$J18/$F15,
IF(CG$4&lt;'2.1 Kraftwerk allgemein'!$F$16+$F15,
('2.5 CAPEX'!$J18+SUM(OFFSET('2.5 CAPEX'!CL18,0,-MIN(MAX($F15-1-('2.1 Kraftwerk allgemein'!$F$16-'1.1 Allgemein'!$I$22+1),0),COLUMN(BX15)-1-('2.1 Kraftwerk allgemein'!$F$16-'1.1 Allgemein'!$I$22+1)),1,MIN(MAX($F15-('2.1 Kraftwerk allgemein'!$F$16-'1.1 Allgemein'!$I$22+1),1),COLUMN(BX15)-('2.1 Kraftwerk allgemein'!$F$16-'1.1 Allgemein'!$I$22+1)))))/$F15,
SUM(OFFSET('2.5 CAPEX'!CL18,0,-MIN($F15-1,COLUMN(BX15)-1),1,MIN($F15,COLUMN(BX15))))/$F15)))))))</f>
        <v>0</v>
      </c>
      <c r="CH15" s="199">
        <f ca="1">IF('2.1 Kraftwerk allgemein'!$F$15&lt;'1.1 Allgemein'!$I$22,
IF(OR(ISNUMBER($D15)=FALSE,$F15=""),"",
IF(AND('2.5 CAPEX'!$L18&lt;&gt;"x",'2.5 CAPEX'!$M18&lt;&gt;"x"),0,
IF($F15=0,0,
IF(CH$4&lt;'2.1 Kraftwerk allgemein'!$F$16,0,
IF(CH$4='2.1 Kraftwerk allgemein'!$F$16,'2.5 CAPEX'!$J18/$F15,
IF(CH$4&lt;'2.1 Kraftwerk allgemein'!$F$16+$F15,
('2.5 CAPEX'!$J18+SUM(OFFSET('2.5 CAPEX'!CM18,0,-MIN(MAX($F15-1-('2.1 Kraftwerk allgemein'!$F$16-'2.1 Kraftwerk allgemein'!$F$15+1),0),COLUMN(BY15)-1-('2.1 Kraftwerk allgemein'!$F$16-'2.1 Kraftwerk allgemein'!$F$15+1)),1,MIN(MAX($F15-('2.1 Kraftwerk allgemein'!$F$16-'2.1 Kraftwerk allgemein'!$F$15+1),1),COLUMN(BY15)-('2.1 Kraftwerk allgemein'!$F$16-'2.1 Kraftwerk allgemein'!$F$15+1)))))/$F15,
SUM(OFFSET('2.5 CAPEX'!CM18,0,-MIN($F15-1,COLUMN(BY15)-1),1,MIN($F15,COLUMN(BY15))))/$F15)))))),
IF(OR(ISNUMBER($D15)=FALSE,$F15=""),"",
IF(AND('2.5 CAPEX'!$L18&lt;&gt;"x",'2.5 CAPEX'!$M18&lt;&gt;"x"),0,
IF($F15=0,0,
IF(CH$4&lt;'2.1 Kraftwerk allgemein'!$F$16,0,
IF(CH$4='2.1 Kraftwerk allgemein'!$F$16,'2.5 CAPEX'!$J18/$F15,
IF(CH$4&lt;'2.1 Kraftwerk allgemein'!$F$16+$F15,
('2.5 CAPEX'!$J18+SUM(OFFSET('2.5 CAPEX'!CM18,0,-MIN(MAX($F15-1-('2.1 Kraftwerk allgemein'!$F$16-'1.1 Allgemein'!$I$22+1),0),COLUMN(BY15)-1-('2.1 Kraftwerk allgemein'!$F$16-'1.1 Allgemein'!$I$22+1)),1,MIN(MAX($F15-('2.1 Kraftwerk allgemein'!$F$16-'1.1 Allgemein'!$I$22+1),1),COLUMN(BY15)-('2.1 Kraftwerk allgemein'!$F$16-'1.1 Allgemein'!$I$22+1)))))/$F15,
SUM(OFFSET('2.5 CAPEX'!CM18,0,-MIN($F15-1,COLUMN(BY15)-1),1,MIN($F15,COLUMN(BY15))))/$F15)))))))</f>
        <v>0</v>
      </c>
      <c r="CI15" s="199">
        <f ca="1">IF('2.1 Kraftwerk allgemein'!$F$15&lt;'1.1 Allgemein'!$I$22,
IF(OR(ISNUMBER($D15)=FALSE,$F15=""),"",
IF(AND('2.5 CAPEX'!$L18&lt;&gt;"x",'2.5 CAPEX'!$M18&lt;&gt;"x"),0,
IF($F15=0,0,
IF(CI$4&lt;'2.1 Kraftwerk allgemein'!$F$16,0,
IF(CI$4='2.1 Kraftwerk allgemein'!$F$16,'2.5 CAPEX'!$J18/$F15,
IF(CI$4&lt;'2.1 Kraftwerk allgemein'!$F$16+$F15,
('2.5 CAPEX'!$J18+SUM(OFFSET('2.5 CAPEX'!CN18,0,-MIN(MAX($F15-1-('2.1 Kraftwerk allgemein'!$F$16-'2.1 Kraftwerk allgemein'!$F$15+1),0),COLUMN(BZ15)-1-('2.1 Kraftwerk allgemein'!$F$16-'2.1 Kraftwerk allgemein'!$F$15+1)),1,MIN(MAX($F15-('2.1 Kraftwerk allgemein'!$F$16-'2.1 Kraftwerk allgemein'!$F$15+1),1),COLUMN(BZ15)-('2.1 Kraftwerk allgemein'!$F$16-'2.1 Kraftwerk allgemein'!$F$15+1)))))/$F15,
SUM(OFFSET('2.5 CAPEX'!CN18,0,-MIN($F15-1,COLUMN(BZ15)-1),1,MIN($F15,COLUMN(BZ15))))/$F15)))))),
IF(OR(ISNUMBER($D15)=FALSE,$F15=""),"",
IF(AND('2.5 CAPEX'!$L18&lt;&gt;"x",'2.5 CAPEX'!$M18&lt;&gt;"x"),0,
IF($F15=0,0,
IF(CI$4&lt;'2.1 Kraftwerk allgemein'!$F$16,0,
IF(CI$4='2.1 Kraftwerk allgemein'!$F$16,'2.5 CAPEX'!$J18/$F15,
IF(CI$4&lt;'2.1 Kraftwerk allgemein'!$F$16+$F15,
('2.5 CAPEX'!$J18+SUM(OFFSET('2.5 CAPEX'!CN18,0,-MIN(MAX($F15-1-('2.1 Kraftwerk allgemein'!$F$16-'1.1 Allgemein'!$I$22+1),0),COLUMN(BZ15)-1-('2.1 Kraftwerk allgemein'!$F$16-'1.1 Allgemein'!$I$22+1)),1,MIN(MAX($F15-('2.1 Kraftwerk allgemein'!$F$16-'1.1 Allgemein'!$I$22+1),1),COLUMN(BZ15)-('2.1 Kraftwerk allgemein'!$F$16-'1.1 Allgemein'!$I$22+1)))))/$F15,
SUM(OFFSET('2.5 CAPEX'!CN18,0,-MIN($F15-1,COLUMN(BZ15)-1),1,MIN($F15,COLUMN(BZ15))))/$F15)))))))</f>
        <v>0</v>
      </c>
      <c r="CJ15" s="199">
        <f ca="1">IF('2.1 Kraftwerk allgemein'!$F$15&lt;'1.1 Allgemein'!$I$22,
IF(OR(ISNUMBER($D15)=FALSE,$F15=""),"",
IF(AND('2.5 CAPEX'!$L18&lt;&gt;"x",'2.5 CAPEX'!$M18&lt;&gt;"x"),0,
IF($F15=0,0,
IF(CJ$4&lt;'2.1 Kraftwerk allgemein'!$F$16,0,
IF(CJ$4='2.1 Kraftwerk allgemein'!$F$16,'2.5 CAPEX'!$J18/$F15,
IF(CJ$4&lt;'2.1 Kraftwerk allgemein'!$F$16+$F15,
('2.5 CAPEX'!$J18+SUM(OFFSET('2.5 CAPEX'!CO18,0,-MIN(MAX($F15-1-('2.1 Kraftwerk allgemein'!$F$16-'2.1 Kraftwerk allgemein'!$F$15+1),0),COLUMN(CA15)-1-('2.1 Kraftwerk allgemein'!$F$16-'2.1 Kraftwerk allgemein'!$F$15+1)),1,MIN(MAX($F15-('2.1 Kraftwerk allgemein'!$F$16-'2.1 Kraftwerk allgemein'!$F$15+1),1),COLUMN(CA15)-('2.1 Kraftwerk allgemein'!$F$16-'2.1 Kraftwerk allgemein'!$F$15+1)))))/$F15,
SUM(OFFSET('2.5 CAPEX'!CO18,0,-MIN($F15-1,COLUMN(CA15)-1),1,MIN($F15,COLUMN(CA15))))/$F15)))))),
IF(OR(ISNUMBER($D15)=FALSE,$F15=""),"",
IF(AND('2.5 CAPEX'!$L18&lt;&gt;"x",'2.5 CAPEX'!$M18&lt;&gt;"x"),0,
IF($F15=0,0,
IF(CJ$4&lt;'2.1 Kraftwerk allgemein'!$F$16,0,
IF(CJ$4='2.1 Kraftwerk allgemein'!$F$16,'2.5 CAPEX'!$J18/$F15,
IF(CJ$4&lt;'2.1 Kraftwerk allgemein'!$F$16+$F15,
('2.5 CAPEX'!$J18+SUM(OFFSET('2.5 CAPEX'!CO18,0,-MIN(MAX($F15-1-('2.1 Kraftwerk allgemein'!$F$16-'1.1 Allgemein'!$I$22+1),0),COLUMN(CA15)-1-('2.1 Kraftwerk allgemein'!$F$16-'1.1 Allgemein'!$I$22+1)),1,MIN(MAX($F15-('2.1 Kraftwerk allgemein'!$F$16-'1.1 Allgemein'!$I$22+1),1),COLUMN(CA15)-('2.1 Kraftwerk allgemein'!$F$16-'1.1 Allgemein'!$I$22+1)))))/$F15,
SUM(OFFSET('2.5 CAPEX'!CO18,0,-MIN($F15-1,COLUMN(CA15)-1),1,MIN($F15,COLUMN(CA15))))/$F15)))))))</f>
        <v>0</v>
      </c>
      <c r="CK15" s="199">
        <f ca="1">IF('2.1 Kraftwerk allgemein'!$F$15&lt;'1.1 Allgemein'!$I$22,
IF(OR(ISNUMBER($D15)=FALSE,$F15=""),"",
IF(AND('2.5 CAPEX'!$L18&lt;&gt;"x",'2.5 CAPEX'!$M18&lt;&gt;"x"),0,
IF($F15=0,0,
IF(CK$4&lt;'2.1 Kraftwerk allgemein'!$F$16,0,
IF(CK$4='2.1 Kraftwerk allgemein'!$F$16,'2.5 CAPEX'!$J18/$F15,
IF(CK$4&lt;'2.1 Kraftwerk allgemein'!$F$16+$F15,
('2.5 CAPEX'!$J18+SUM(OFFSET('2.5 CAPEX'!CP18,0,-MIN(MAX($F15-1-('2.1 Kraftwerk allgemein'!$F$16-'2.1 Kraftwerk allgemein'!$F$15+1),0),COLUMN(CB15)-1-('2.1 Kraftwerk allgemein'!$F$16-'2.1 Kraftwerk allgemein'!$F$15+1)),1,MIN(MAX($F15-('2.1 Kraftwerk allgemein'!$F$16-'2.1 Kraftwerk allgemein'!$F$15+1),1),COLUMN(CB15)-('2.1 Kraftwerk allgemein'!$F$16-'2.1 Kraftwerk allgemein'!$F$15+1)))))/$F15,
SUM(OFFSET('2.5 CAPEX'!CP18,0,-MIN($F15-1,COLUMN(CB15)-1),1,MIN($F15,COLUMN(CB15))))/$F15)))))),
IF(OR(ISNUMBER($D15)=FALSE,$F15=""),"",
IF(AND('2.5 CAPEX'!$L18&lt;&gt;"x",'2.5 CAPEX'!$M18&lt;&gt;"x"),0,
IF($F15=0,0,
IF(CK$4&lt;'2.1 Kraftwerk allgemein'!$F$16,0,
IF(CK$4='2.1 Kraftwerk allgemein'!$F$16,'2.5 CAPEX'!$J18/$F15,
IF(CK$4&lt;'2.1 Kraftwerk allgemein'!$F$16+$F15,
('2.5 CAPEX'!$J18+SUM(OFFSET('2.5 CAPEX'!CP18,0,-MIN(MAX($F15-1-('2.1 Kraftwerk allgemein'!$F$16-'1.1 Allgemein'!$I$22+1),0),COLUMN(CB15)-1-('2.1 Kraftwerk allgemein'!$F$16-'1.1 Allgemein'!$I$22+1)),1,MIN(MAX($F15-('2.1 Kraftwerk allgemein'!$F$16-'1.1 Allgemein'!$I$22+1),1),COLUMN(CB15)-('2.1 Kraftwerk allgemein'!$F$16-'1.1 Allgemein'!$I$22+1)))))/$F15,
SUM(OFFSET('2.5 CAPEX'!CP18,0,-MIN($F15-1,COLUMN(CB15)-1),1,MIN($F15,COLUMN(CB15))))/$F15)))))))</f>
        <v>0</v>
      </c>
      <c r="CL15" s="199">
        <f ca="1">IF('2.1 Kraftwerk allgemein'!$F$15&lt;'1.1 Allgemein'!$I$22,
IF(OR(ISNUMBER($D15)=FALSE,$F15=""),"",
IF(AND('2.5 CAPEX'!$L18&lt;&gt;"x",'2.5 CAPEX'!$M18&lt;&gt;"x"),0,
IF($F15=0,0,
IF(CL$4&lt;'2.1 Kraftwerk allgemein'!$F$16,0,
IF(CL$4='2.1 Kraftwerk allgemein'!$F$16,'2.5 CAPEX'!$J18/$F15,
IF(CL$4&lt;'2.1 Kraftwerk allgemein'!$F$16+$F15,
('2.5 CAPEX'!$J18+SUM(OFFSET('2.5 CAPEX'!CQ18,0,-MIN(MAX($F15-1-('2.1 Kraftwerk allgemein'!$F$16-'2.1 Kraftwerk allgemein'!$F$15+1),0),COLUMN(CC15)-1-('2.1 Kraftwerk allgemein'!$F$16-'2.1 Kraftwerk allgemein'!$F$15+1)),1,MIN(MAX($F15-('2.1 Kraftwerk allgemein'!$F$16-'2.1 Kraftwerk allgemein'!$F$15+1),1),COLUMN(CC15)-('2.1 Kraftwerk allgemein'!$F$16-'2.1 Kraftwerk allgemein'!$F$15+1)))))/$F15,
SUM(OFFSET('2.5 CAPEX'!CQ18,0,-MIN($F15-1,COLUMN(CC15)-1),1,MIN($F15,COLUMN(CC15))))/$F15)))))),
IF(OR(ISNUMBER($D15)=FALSE,$F15=""),"",
IF(AND('2.5 CAPEX'!$L18&lt;&gt;"x",'2.5 CAPEX'!$M18&lt;&gt;"x"),0,
IF($F15=0,0,
IF(CL$4&lt;'2.1 Kraftwerk allgemein'!$F$16,0,
IF(CL$4='2.1 Kraftwerk allgemein'!$F$16,'2.5 CAPEX'!$J18/$F15,
IF(CL$4&lt;'2.1 Kraftwerk allgemein'!$F$16+$F15,
('2.5 CAPEX'!$J18+SUM(OFFSET('2.5 CAPEX'!CQ18,0,-MIN(MAX($F15-1-('2.1 Kraftwerk allgemein'!$F$16-'1.1 Allgemein'!$I$22+1),0),COLUMN(CC15)-1-('2.1 Kraftwerk allgemein'!$F$16-'1.1 Allgemein'!$I$22+1)),1,MIN(MAX($F15-('2.1 Kraftwerk allgemein'!$F$16-'1.1 Allgemein'!$I$22+1),1),COLUMN(CC15)-('2.1 Kraftwerk allgemein'!$F$16-'1.1 Allgemein'!$I$22+1)))))/$F15,
SUM(OFFSET('2.5 CAPEX'!CQ18,0,-MIN($F15-1,COLUMN(CC15)-1),1,MIN($F15,COLUMN(CC15))))/$F15)))))))</f>
        <v>0</v>
      </c>
      <c r="CM15" s="199">
        <f ca="1">IF('2.1 Kraftwerk allgemein'!$F$15&lt;'1.1 Allgemein'!$I$22,
IF(OR(ISNUMBER($D15)=FALSE,$F15=""),"",
IF(AND('2.5 CAPEX'!$L18&lt;&gt;"x",'2.5 CAPEX'!$M18&lt;&gt;"x"),0,
IF($F15=0,0,
IF(CM$4&lt;'2.1 Kraftwerk allgemein'!$F$16,0,
IF(CM$4='2.1 Kraftwerk allgemein'!$F$16,'2.5 CAPEX'!$J18/$F15,
IF(CM$4&lt;'2.1 Kraftwerk allgemein'!$F$16+$F15,
('2.5 CAPEX'!$J18+SUM(OFFSET('2.5 CAPEX'!CR18,0,-MIN(MAX($F15-1-('2.1 Kraftwerk allgemein'!$F$16-'2.1 Kraftwerk allgemein'!$F$15+1),0),COLUMN(CD15)-1-('2.1 Kraftwerk allgemein'!$F$16-'2.1 Kraftwerk allgemein'!$F$15+1)),1,MIN(MAX($F15-('2.1 Kraftwerk allgemein'!$F$16-'2.1 Kraftwerk allgemein'!$F$15+1),1),COLUMN(CD15)-('2.1 Kraftwerk allgemein'!$F$16-'2.1 Kraftwerk allgemein'!$F$15+1)))))/$F15,
SUM(OFFSET('2.5 CAPEX'!CR18,0,-MIN($F15-1,COLUMN(CD15)-1),1,MIN($F15,COLUMN(CD15))))/$F15)))))),
IF(OR(ISNUMBER($D15)=FALSE,$F15=""),"",
IF(AND('2.5 CAPEX'!$L18&lt;&gt;"x",'2.5 CAPEX'!$M18&lt;&gt;"x"),0,
IF($F15=0,0,
IF(CM$4&lt;'2.1 Kraftwerk allgemein'!$F$16,0,
IF(CM$4='2.1 Kraftwerk allgemein'!$F$16,'2.5 CAPEX'!$J18/$F15,
IF(CM$4&lt;'2.1 Kraftwerk allgemein'!$F$16+$F15,
('2.5 CAPEX'!$J18+SUM(OFFSET('2.5 CAPEX'!CR18,0,-MIN(MAX($F15-1-('2.1 Kraftwerk allgemein'!$F$16-'1.1 Allgemein'!$I$22+1),0),COLUMN(CD15)-1-('2.1 Kraftwerk allgemein'!$F$16-'1.1 Allgemein'!$I$22+1)),1,MIN(MAX($F15-('2.1 Kraftwerk allgemein'!$F$16-'1.1 Allgemein'!$I$22+1),1),COLUMN(CD15)-('2.1 Kraftwerk allgemein'!$F$16-'1.1 Allgemein'!$I$22+1)))))/$F15,
SUM(OFFSET('2.5 CAPEX'!CR18,0,-MIN($F15-1,COLUMN(CD15)-1),1,MIN($F15,COLUMN(CD15))))/$F15)))))))</f>
        <v>0</v>
      </c>
      <c r="CN15" s="199">
        <f ca="1">IF('2.1 Kraftwerk allgemein'!$F$15&lt;'1.1 Allgemein'!$I$22,
IF(OR(ISNUMBER($D15)=FALSE,$F15=""),"",
IF(AND('2.5 CAPEX'!$L18&lt;&gt;"x",'2.5 CAPEX'!$M18&lt;&gt;"x"),0,
IF($F15=0,0,
IF(CN$4&lt;'2.1 Kraftwerk allgemein'!$F$16,0,
IF(CN$4='2.1 Kraftwerk allgemein'!$F$16,'2.5 CAPEX'!$J18/$F15,
IF(CN$4&lt;'2.1 Kraftwerk allgemein'!$F$16+$F15,
('2.5 CAPEX'!$J18+SUM(OFFSET('2.5 CAPEX'!CS18,0,-MIN(MAX($F15-1-('2.1 Kraftwerk allgemein'!$F$16-'2.1 Kraftwerk allgemein'!$F$15+1),0),COLUMN(CE15)-1-('2.1 Kraftwerk allgemein'!$F$16-'2.1 Kraftwerk allgemein'!$F$15+1)),1,MIN(MAX($F15-('2.1 Kraftwerk allgemein'!$F$16-'2.1 Kraftwerk allgemein'!$F$15+1),1),COLUMN(CE15)-('2.1 Kraftwerk allgemein'!$F$16-'2.1 Kraftwerk allgemein'!$F$15+1)))))/$F15,
SUM(OFFSET('2.5 CAPEX'!CS18,0,-MIN($F15-1,COLUMN(CE15)-1),1,MIN($F15,COLUMN(CE15))))/$F15)))))),
IF(OR(ISNUMBER($D15)=FALSE,$F15=""),"",
IF(AND('2.5 CAPEX'!$L18&lt;&gt;"x",'2.5 CAPEX'!$M18&lt;&gt;"x"),0,
IF($F15=0,0,
IF(CN$4&lt;'2.1 Kraftwerk allgemein'!$F$16,0,
IF(CN$4='2.1 Kraftwerk allgemein'!$F$16,'2.5 CAPEX'!$J18/$F15,
IF(CN$4&lt;'2.1 Kraftwerk allgemein'!$F$16+$F15,
('2.5 CAPEX'!$J18+SUM(OFFSET('2.5 CAPEX'!CS18,0,-MIN(MAX($F15-1-('2.1 Kraftwerk allgemein'!$F$16-'1.1 Allgemein'!$I$22+1),0),COLUMN(CE15)-1-('2.1 Kraftwerk allgemein'!$F$16-'1.1 Allgemein'!$I$22+1)),1,MIN(MAX($F15-('2.1 Kraftwerk allgemein'!$F$16-'1.1 Allgemein'!$I$22+1),1),COLUMN(CE15)-('2.1 Kraftwerk allgemein'!$F$16-'1.1 Allgemein'!$I$22+1)))))/$F15,
SUM(OFFSET('2.5 CAPEX'!CS18,0,-MIN($F15-1,COLUMN(CE15)-1),1,MIN($F15,COLUMN(CE15))))/$F15)))))))</f>
        <v>0</v>
      </c>
      <c r="CO15" s="199">
        <f ca="1">IF('2.1 Kraftwerk allgemein'!$F$15&lt;'1.1 Allgemein'!$I$22,
IF(OR(ISNUMBER($D15)=FALSE,$F15=""),"",
IF(AND('2.5 CAPEX'!$L18&lt;&gt;"x",'2.5 CAPEX'!$M18&lt;&gt;"x"),0,
IF($F15=0,0,
IF(CO$4&lt;'2.1 Kraftwerk allgemein'!$F$16,0,
IF(CO$4='2.1 Kraftwerk allgemein'!$F$16,'2.5 CAPEX'!$J18/$F15,
IF(CO$4&lt;'2.1 Kraftwerk allgemein'!$F$16+$F15,
('2.5 CAPEX'!$J18+SUM(OFFSET('2.5 CAPEX'!CT18,0,-MIN(MAX($F15-1-('2.1 Kraftwerk allgemein'!$F$16-'2.1 Kraftwerk allgemein'!$F$15+1),0),COLUMN(CF15)-1-('2.1 Kraftwerk allgemein'!$F$16-'2.1 Kraftwerk allgemein'!$F$15+1)),1,MIN(MAX($F15-('2.1 Kraftwerk allgemein'!$F$16-'2.1 Kraftwerk allgemein'!$F$15+1),1),COLUMN(CF15)-('2.1 Kraftwerk allgemein'!$F$16-'2.1 Kraftwerk allgemein'!$F$15+1)))))/$F15,
SUM(OFFSET('2.5 CAPEX'!CT18,0,-MIN($F15-1,COLUMN(CF15)-1),1,MIN($F15,COLUMN(CF15))))/$F15)))))),
IF(OR(ISNUMBER($D15)=FALSE,$F15=""),"",
IF(AND('2.5 CAPEX'!$L18&lt;&gt;"x",'2.5 CAPEX'!$M18&lt;&gt;"x"),0,
IF($F15=0,0,
IF(CO$4&lt;'2.1 Kraftwerk allgemein'!$F$16,0,
IF(CO$4='2.1 Kraftwerk allgemein'!$F$16,'2.5 CAPEX'!$J18/$F15,
IF(CO$4&lt;'2.1 Kraftwerk allgemein'!$F$16+$F15,
('2.5 CAPEX'!$J18+SUM(OFFSET('2.5 CAPEX'!CT18,0,-MIN(MAX($F15-1-('2.1 Kraftwerk allgemein'!$F$16-'1.1 Allgemein'!$I$22+1),0),COLUMN(CF15)-1-('2.1 Kraftwerk allgemein'!$F$16-'1.1 Allgemein'!$I$22+1)),1,MIN(MAX($F15-('2.1 Kraftwerk allgemein'!$F$16-'1.1 Allgemein'!$I$22+1),1),COLUMN(CF15)-('2.1 Kraftwerk allgemein'!$F$16-'1.1 Allgemein'!$I$22+1)))))/$F15,
SUM(OFFSET('2.5 CAPEX'!CT18,0,-MIN($F15-1,COLUMN(CF15)-1),1,MIN($F15,COLUMN(CF15))))/$F15)))))))</f>
        <v>0</v>
      </c>
      <c r="CP15" s="199">
        <f ca="1">IF('2.1 Kraftwerk allgemein'!$F$15&lt;'1.1 Allgemein'!$I$22,
IF(OR(ISNUMBER($D15)=FALSE,$F15=""),"",
IF(AND('2.5 CAPEX'!$L18&lt;&gt;"x",'2.5 CAPEX'!$M18&lt;&gt;"x"),0,
IF($F15=0,0,
IF(CP$4&lt;'2.1 Kraftwerk allgemein'!$F$16,0,
IF(CP$4='2.1 Kraftwerk allgemein'!$F$16,'2.5 CAPEX'!$J18/$F15,
IF(CP$4&lt;'2.1 Kraftwerk allgemein'!$F$16+$F15,
('2.5 CAPEX'!$J18+SUM(OFFSET('2.5 CAPEX'!CU18,0,-MIN(MAX($F15-1-('2.1 Kraftwerk allgemein'!$F$16-'2.1 Kraftwerk allgemein'!$F$15+1),0),COLUMN(CG15)-1-('2.1 Kraftwerk allgemein'!$F$16-'2.1 Kraftwerk allgemein'!$F$15+1)),1,MIN(MAX($F15-('2.1 Kraftwerk allgemein'!$F$16-'2.1 Kraftwerk allgemein'!$F$15+1),1),COLUMN(CG15)-('2.1 Kraftwerk allgemein'!$F$16-'2.1 Kraftwerk allgemein'!$F$15+1)))))/$F15,
SUM(OFFSET('2.5 CAPEX'!CU18,0,-MIN($F15-1,COLUMN(CG15)-1),1,MIN($F15,COLUMN(CG15))))/$F15)))))),
IF(OR(ISNUMBER($D15)=FALSE,$F15=""),"",
IF(AND('2.5 CAPEX'!$L18&lt;&gt;"x",'2.5 CAPEX'!$M18&lt;&gt;"x"),0,
IF($F15=0,0,
IF(CP$4&lt;'2.1 Kraftwerk allgemein'!$F$16,0,
IF(CP$4='2.1 Kraftwerk allgemein'!$F$16,'2.5 CAPEX'!$J18/$F15,
IF(CP$4&lt;'2.1 Kraftwerk allgemein'!$F$16+$F15,
('2.5 CAPEX'!$J18+SUM(OFFSET('2.5 CAPEX'!CU18,0,-MIN(MAX($F15-1-('2.1 Kraftwerk allgemein'!$F$16-'1.1 Allgemein'!$I$22+1),0),COLUMN(CG15)-1-('2.1 Kraftwerk allgemein'!$F$16-'1.1 Allgemein'!$I$22+1)),1,MIN(MAX($F15-('2.1 Kraftwerk allgemein'!$F$16-'1.1 Allgemein'!$I$22+1),1),COLUMN(CG15)-('2.1 Kraftwerk allgemein'!$F$16-'1.1 Allgemein'!$I$22+1)))))/$F15,
SUM(OFFSET('2.5 CAPEX'!CU18,0,-MIN($F15-1,COLUMN(CG15)-1),1,MIN($F15,COLUMN(CG15))))/$F15)))))))</f>
        <v>0</v>
      </c>
      <c r="CQ15" s="199">
        <f ca="1">IF('2.1 Kraftwerk allgemein'!$F$15&lt;'1.1 Allgemein'!$I$22,
IF(OR(ISNUMBER($D15)=FALSE,$F15=""),"",
IF(AND('2.5 CAPEX'!$L18&lt;&gt;"x",'2.5 CAPEX'!$M18&lt;&gt;"x"),0,
IF($F15=0,0,
IF(CQ$4&lt;'2.1 Kraftwerk allgemein'!$F$16,0,
IF(CQ$4='2.1 Kraftwerk allgemein'!$F$16,'2.5 CAPEX'!$J18/$F15,
IF(CQ$4&lt;'2.1 Kraftwerk allgemein'!$F$16+$F15,
('2.5 CAPEX'!$J18+SUM(OFFSET('2.5 CAPEX'!CV18,0,-MIN(MAX($F15-1-('2.1 Kraftwerk allgemein'!$F$16-'2.1 Kraftwerk allgemein'!$F$15+1),0),COLUMN(CH15)-1-('2.1 Kraftwerk allgemein'!$F$16-'2.1 Kraftwerk allgemein'!$F$15+1)),1,MIN(MAX($F15-('2.1 Kraftwerk allgemein'!$F$16-'2.1 Kraftwerk allgemein'!$F$15+1),1),COLUMN(CH15)-('2.1 Kraftwerk allgemein'!$F$16-'2.1 Kraftwerk allgemein'!$F$15+1)))))/$F15,
SUM(OFFSET('2.5 CAPEX'!CV18,0,-MIN($F15-1,COLUMN(CH15)-1),1,MIN($F15,COLUMN(CH15))))/$F15)))))),
IF(OR(ISNUMBER($D15)=FALSE,$F15=""),"",
IF(AND('2.5 CAPEX'!$L18&lt;&gt;"x",'2.5 CAPEX'!$M18&lt;&gt;"x"),0,
IF($F15=0,0,
IF(CQ$4&lt;'2.1 Kraftwerk allgemein'!$F$16,0,
IF(CQ$4='2.1 Kraftwerk allgemein'!$F$16,'2.5 CAPEX'!$J18/$F15,
IF(CQ$4&lt;'2.1 Kraftwerk allgemein'!$F$16+$F15,
('2.5 CAPEX'!$J18+SUM(OFFSET('2.5 CAPEX'!CV18,0,-MIN(MAX($F15-1-('2.1 Kraftwerk allgemein'!$F$16-'1.1 Allgemein'!$I$22+1),0),COLUMN(CH15)-1-('2.1 Kraftwerk allgemein'!$F$16-'1.1 Allgemein'!$I$22+1)),1,MIN(MAX($F15-('2.1 Kraftwerk allgemein'!$F$16-'1.1 Allgemein'!$I$22+1),1),COLUMN(CH15)-('2.1 Kraftwerk allgemein'!$F$16-'1.1 Allgemein'!$I$22+1)))))/$F15,
SUM(OFFSET('2.5 CAPEX'!CV18,0,-MIN($F15-1,COLUMN(CH15)-1),1,MIN($F15,COLUMN(CH15))))/$F15)))))))</f>
        <v>0</v>
      </c>
      <c r="CR15" s="199">
        <f ca="1">IF('2.1 Kraftwerk allgemein'!$F$15&lt;'1.1 Allgemein'!$I$22,
IF(OR(ISNUMBER($D15)=FALSE,$F15=""),"",
IF(AND('2.5 CAPEX'!$L18&lt;&gt;"x",'2.5 CAPEX'!$M18&lt;&gt;"x"),0,
IF($F15=0,0,
IF(CR$4&lt;'2.1 Kraftwerk allgemein'!$F$16,0,
IF(CR$4='2.1 Kraftwerk allgemein'!$F$16,'2.5 CAPEX'!$J18/$F15,
IF(CR$4&lt;'2.1 Kraftwerk allgemein'!$F$16+$F15,
('2.5 CAPEX'!$J18+SUM(OFFSET('2.5 CAPEX'!CW18,0,-MIN(MAX($F15-1-('2.1 Kraftwerk allgemein'!$F$16-'2.1 Kraftwerk allgemein'!$F$15+1),0),COLUMN(CI15)-1-('2.1 Kraftwerk allgemein'!$F$16-'2.1 Kraftwerk allgemein'!$F$15+1)),1,MIN(MAX($F15-('2.1 Kraftwerk allgemein'!$F$16-'2.1 Kraftwerk allgemein'!$F$15+1),1),COLUMN(CI15)-('2.1 Kraftwerk allgemein'!$F$16-'2.1 Kraftwerk allgemein'!$F$15+1)))))/$F15,
SUM(OFFSET('2.5 CAPEX'!CW18,0,-MIN($F15-1,COLUMN(CI15)-1),1,MIN($F15,COLUMN(CI15))))/$F15)))))),
IF(OR(ISNUMBER($D15)=FALSE,$F15=""),"",
IF(AND('2.5 CAPEX'!$L18&lt;&gt;"x",'2.5 CAPEX'!$M18&lt;&gt;"x"),0,
IF($F15=0,0,
IF(CR$4&lt;'2.1 Kraftwerk allgemein'!$F$16,0,
IF(CR$4='2.1 Kraftwerk allgemein'!$F$16,'2.5 CAPEX'!$J18/$F15,
IF(CR$4&lt;'2.1 Kraftwerk allgemein'!$F$16+$F15,
('2.5 CAPEX'!$J18+SUM(OFFSET('2.5 CAPEX'!CW18,0,-MIN(MAX($F15-1-('2.1 Kraftwerk allgemein'!$F$16-'1.1 Allgemein'!$I$22+1),0),COLUMN(CI15)-1-('2.1 Kraftwerk allgemein'!$F$16-'1.1 Allgemein'!$I$22+1)),1,MIN(MAX($F15-('2.1 Kraftwerk allgemein'!$F$16-'1.1 Allgemein'!$I$22+1),1),COLUMN(CI15)-('2.1 Kraftwerk allgemein'!$F$16-'1.1 Allgemein'!$I$22+1)))))/$F15,
SUM(OFFSET('2.5 CAPEX'!CW18,0,-MIN($F15-1,COLUMN(CI15)-1),1,MIN($F15,COLUMN(CI15))))/$F15)))))))</f>
        <v>0</v>
      </c>
      <c r="CS15" s="199">
        <f ca="1">IF('2.1 Kraftwerk allgemein'!$F$15&lt;'1.1 Allgemein'!$I$22,
IF(OR(ISNUMBER($D15)=FALSE,$F15=""),"",
IF(AND('2.5 CAPEX'!$L18&lt;&gt;"x",'2.5 CAPEX'!$M18&lt;&gt;"x"),0,
IF($F15=0,0,
IF(CS$4&lt;'2.1 Kraftwerk allgemein'!$F$16,0,
IF(CS$4='2.1 Kraftwerk allgemein'!$F$16,'2.5 CAPEX'!$J18/$F15,
IF(CS$4&lt;'2.1 Kraftwerk allgemein'!$F$16+$F15,
('2.5 CAPEX'!$J18+SUM(OFFSET('2.5 CAPEX'!CX18,0,-MIN(MAX($F15-1-('2.1 Kraftwerk allgemein'!$F$16-'2.1 Kraftwerk allgemein'!$F$15+1),0),COLUMN(CJ15)-1-('2.1 Kraftwerk allgemein'!$F$16-'2.1 Kraftwerk allgemein'!$F$15+1)),1,MIN(MAX($F15-('2.1 Kraftwerk allgemein'!$F$16-'2.1 Kraftwerk allgemein'!$F$15+1),1),COLUMN(CJ15)-('2.1 Kraftwerk allgemein'!$F$16-'2.1 Kraftwerk allgemein'!$F$15+1)))))/$F15,
SUM(OFFSET('2.5 CAPEX'!CX18,0,-MIN($F15-1,COLUMN(CJ15)-1),1,MIN($F15,COLUMN(CJ15))))/$F15)))))),
IF(OR(ISNUMBER($D15)=FALSE,$F15=""),"",
IF(AND('2.5 CAPEX'!$L18&lt;&gt;"x",'2.5 CAPEX'!$M18&lt;&gt;"x"),0,
IF($F15=0,0,
IF(CS$4&lt;'2.1 Kraftwerk allgemein'!$F$16,0,
IF(CS$4='2.1 Kraftwerk allgemein'!$F$16,'2.5 CAPEX'!$J18/$F15,
IF(CS$4&lt;'2.1 Kraftwerk allgemein'!$F$16+$F15,
('2.5 CAPEX'!$J18+SUM(OFFSET('2.5 CAPEX'!CX18,0,-MIN(MAX($F15-1-('2.1 Kraftwerk allgemein'!$F$16-'1.1 Allgemein'!$I$22+1),0),COLUMN(CJ15)-1-('2.1 Kraftwerk allgemein'!$F$16-'1.1 Allgemein'!$I$22+1)),1,MIN(MAX($F15-('2.1 Kraftwerk allgemein'!$F$16-'1.1 Allgemein'!$I$22+1),1),COLUMN(CJ15)-('2.1 Kraftwerk allgemein'!$F$16-'1.1 Allgemein'!$I$22+1)))))/$F15,
SUM(OFFSET('2.5 CAPEX'!CX18,0,-MIN($F15-1,COLUMN(CJ15)-1),1,MIN($F15,COLUMN(CJ15))))/$F15)))))))</f>
        <v>0</v>
      </c>
      <c r="CT15" s="199">
        <f ca="1">IF('2.1 Kraftwerk allgemein'!$F$15&lt;'1.1 Allgemein'!$I$22,
IF(OR(ISNUMBER($D15)=FALSE,$F15=""),"",
IF(AND('2.5 CAPEX'!$L18&lt;&gt;"x",'2.5 CAPEX'!$M18&lt;&gt;"x"),0,
IF($F15=0,0,
IF(CT$4&lt;'2.1 Kraftwerk allgemein'!$F$16,0,
IF(CT$4='2.1 Kraftwerk allgemein'!$F$16,'2.5 CAPEX'!$J18/$F15,
IF(CT$4&lt;'2.1 Kraftwerk allgemein'!$F$16+$F15,
('2.5 CAPEX'!$J18+SUM(OFFSET('2.5 CAPEX'!CY18,0,-MIN(MAX($F15-1-('2.1 Kraftwerk allgemein'!$F$16-'2.1 Kraftwerk allgemein'!$F$15+1),0),COLUMN(CK15)-1-('2.1 Kraftwerk allgemein'!$F$16-'2.1 Kraftwerk allgemein'!$F$15+1)),1,MIN(MAX($F15-('2.1 Kraftwerk allgemein'!$F$16-'2.1 Kraftwerk allgemein'!$F$15+1),1),COLUMN(CK15)-('2.1 Kraftwerk allgemein'!$F$16-'2.1 Kraftwerk allgemein'!$F$15+1)))))/$F15,
SUM(OFFSET('2.5 CAPEX'!CY18,0,-MIN($F15-1,COLUMN(CK15)-1),1,MIN($F15,COLUMN(CK15))))/$F15)))))),
IF(OR(ISNUMBER($D15)=FALSE,$F15=""),"",
IF(AND('2.5 CAPEX'!$L18&lt;&gt;"x",'2.5 CAPEX'!$M18&lt;&gt;"x"),0,
IF($F15=0,0,
IF(CT$4&lt;'2.1 Kraftwerk allgemein'!$F$16,0,
IF(CT$4='2.1 Kraftwerk allgemein'!$F$16,'2.5 CAPEX'!$J18/$F15,
IF(CT$4&lt;'2.1 Kraftwerk allgemein'!$F$16+$F15,
('2.5 CAPEX'!$J18+SUM(OFFSET('2.5 CAPEX'!CY18,0,-MIN(MAX($F15-1-('2.1 Kraftwerk allgemein'!$F$16-'1.1 Allgemein'!$I$22+1),0),COLUMN(CK15)-1-('2.1 Kraftwerk allgemein'!$F$16-'1.1 Allgemein'!$I$22+1)),1,MIN(MAX($F15-('2.1 Kraftwerk allgemein'!$F$16-'1.1 Allgemein'!$I$22+1),1),COLUMN(CK15)-('2.1 Kraftwerk allgemein'!$F$16-'1.1 Allgemein'!$I$22+1)))))/$F15,
SUM(OFFSET('2.5 CAPEX'!CY18,0,-MIN($F15-1,COLUMN(CK15)-1),1,MIN($F15,COLUMN(CK15))))/$F15)))))))</f>
        <v>0</v>
      </c>
      <c r="CU15" s="199">
        <f ca="1">IF('2.1 Kraftwerk allgemein'!$F$15&lt;'1.1 Allgemein'!$I$22,
IF(OR(ISNUMBER($D15)=FALSE,$F15=""),"",
IF(AND('2.5 CAPEX'!$L18&lt;&gt;"x",'2.5 CAPEX'!$M18&lt;&gt;"x"),0,
IF($F15=0,0,
IF(CU$4&lt;'2.1 Kraftwerk allgemein'!$F$16,0,
IF(CU$4='2.1 Kraftwerk allgemein'!$F$16,'2.5 CAPEX'!$J18/$F15,
IF(CU$4&lt;'2.1 Kraftwerk allgemein'!$F$16+$F15,
('2.5 CAPEX'!$J18+SUM(OFFSET('2.5 CAPEX'!CZ18,0,-MIN(MAX($F15-1-('2.1 Kraftwerk allgemein'!$F$16-'2.1 Kraftwerk allgemein'!$F$15+1),0),COLUMN(CL15)-1-('2.1 Kraftwerk allgemein'!$F$16-'2.1 Kraftwerk allgemein'!$F$15+1)),1,MIN(MAX($F15-('2.1 Kraftwerk allgemein'!$F$16-'2.1 Kraftwerk allgemein'!$F$15+1),1),COLUMN(CL15)-('2.1 Kraftwerk allgemein'!$F$16-'2.1 Kraftwerk allgemein'!$F$15+1)))))/$F15,
SUM(OFFSET('2.5 CAPEX'!CZ18,0,-MIN($F15-1,COLUMN(CL15)-1),1,MIN($F15,COLUMN(CL15))))/$F15)))))),
IF(OR(ISNUMBER($D15)=FALSE,$F15=""),"",
IF(AND('2.5 CAPEX'!$L18&lt;&gt;"x",'2.5 CAPEX'!$M18&lt;&gt;"x"),0,
IF($F15=0,0,
IF(CU$4&lt;'2.1 Kraftwerk allgemein'!$F$16,0,
IF(CU$4='2.1 Kraftwerk allgemein'!$F$16,'2.5 CAPEX'!$J18/$F15,
IF(CU$4&lt;'2.1 Kraftwerk allgemein'!$F$16+$F15,
('2.5 CAPEX'!$J18+SUM(OFFSET('2.5 CAPEX'!CZ18,0,-MIN(MAX($F15-1-('2.1 Kraftwerk allgemein'!$F$16-'1.1 Allgemein'!$I$22+1),0),COLUMN(CL15)-1-('2.1 Kraftwerk allgemein'!$F$16-'1.1 Allgemein'!$I$22+1)),1,MIN(MAX($F15-('2.1 Kraftwerk allgemein'!$F$16-'1.1 Allgemein'!$I$22+1),1),COLUMN(CL15)-('2.1 Kraftwerk allgemein'!$F$16-'1.1 Allgemein'!$I$22+1)))))/$F15,
SUM(OFFSET('2.5 CAPEX'!CZ18,0,-MIN($F15-1,COLUMN(CL15)-1),1,MIN($F15,COLUMN(CL15))))/$F15)))))))</f>
        <v>0</v>
      </c>
      <c r="CV15" s="199">
        <f ca="1">IF('2.1 Kraftwerk allgemein'!$F$15&lt;'1.1 Allgemein'!$I$22,
IF(OR(ISNUMBER($D15)=FALSE,$F15=""),"",
IF(AND('2.5 CAPEX'!$L18&lt;&gt;"x",'2.5 CAPEX'!$M18&lt;&gt;"x"),0,
IF($F15=0,0,
IF(CV$4&lt;'2.1 Kraftwerk allgemein'!$F$16,0,
IF(CV$4='2.1 Kraftwerk allgemein'!$F$16,'2.5 CAPEX'!$J18/$F15,
IF(CV$4&lt;'2.1 Kraftwerk allgemein'!$F$16+$F15,
('2.5 CAPEX'!$J18+SUM(OFFSET('2.5 CAPEX'!DA18,0,-MIN(MAX($F15-1-('2.1 Kraftwerk allgemein'!$F$16-'2.1 Kraftwerk allgemein'!$F$15+1),0),COLUMN(CM15)-1-('2.1 Kraftwerk allgemein'!$F$16-'2.1 Kraftwerk allgemein'!$F$15+1)),1,MIN(MAX($F15-('2.1 Kraftwerk allgemein'!$F$16-'2.1 Kraftwerk allgemein'!$F$15+1),1),COLUMN(CM15)-('2.1 Kraftwerk allgemein'!$F$16-'2.1 Kraftwerk allgemein'!$F$15+1)))))/$F15,
SUM(OFFSET('2.5 CAPEX'!DA18,0,-MIN($F15-1,COLUMN(CM15)-1),1,MIN($F15,COLUMN(CM15))))/$F15)))))),
IF(OR(ISNUMBER($D15)=FALSE,$F15=""),"",
IF(AND('2.5 CAPEX'!$L18&lt;&gt;"x",'2.5 CAPEX'!$M18&lt;&gt;"x"),0,
IF($F15=0,0,
IF(CV$4&lt;'2.1 Kraftwerk allgemein'!$F$16,0,
IF(CV$4='2.1 Kraftwerk allgemein'!$F$16,'2.5 CAPEX'!$J18/$F15,
IF(CV$4&lt;'2.1 Kraftwerk allgemein'!$F$16+$F15,
('2.5 CAPEX'!$J18+SUM(OFFSET('2.5 CAPEX'!DA18,0,-MIN(MAX($F15-1-('2.1 Kraftwerk allgemein'!$F$16-'1.1 Allgemein'!$I$22+1),0),COLUMN(CM15)-1-('2.1 Kraftwerk allgemein'!$F$16-'1.1 Allgemein'!$I$22+1)),1,MIN(MAX($F15-('2.1 Kraftwerk allgemein'!$F$16-'1.1 Allgemein'!$I$22+1),1),COLUMN(CM15)-('2.1 Kraftwerk allgemein'!$F$16-'1.1 Allgemein'!$I$22+1)))))/$F15,
SUM(OFFSET('2.5 CAPEX'!DA18,0,-MIN($F15-1,COLUMN(CM15)-1),1,MIN($F15,COLUMN(CM15))))/$F15)))))))</f>
        <v>0</v>
      </c>
      <c r="CW15" s="199">
        <f ca="1">IF('2.1 Kraftwerk allgemein'!$F$15&lt;'1.1 Allgemein'!$I$22,
IF(OR(ISNUMBER($D15)=FALSE,$F15=""),"",
IF(AND('2.5 CAPEX'!$L18&lt;&gt;"x",'2.5 CAPEX'!$M18&lt;&gt;"x"),0,
IF($F15=0,0,
IF(CW$4&lt;'2.1 Kraftwerk allgemein'!$F$16,0,
IF(CW$4='2.1 Kraftwerk allgemein'!$F$16,'2.5 CAPEX'!$J18/$F15,
IF(CW$4&lt;'2.1 Kraftwerk allgemein'!$F$16+$F15,
('2.5 CAPEX'!$J18+SUM(OFFSET('2.5 CAPEX'!DB18,0,-MIN(MAX($F15-1-('2.1 Kraftwerk allgemein'!$F$16-'2.1 Kraftwerk allgemein'!$F$15+1),0),COLUMN(CN15)-1-('2.1 Kraftwerk allgemein'!$F$16-'2.1 Kraftwerk allgemein'!$F$15+1)),1,MIN(MAX($F15-('2.1 Kraftwerk allgemein'!$F$16-'2.1 Kraftwerk allgemein'!$F$15+1),1),COLUMN(CN15)-('2.1 Kraftwerk allgemein'!$F$16-'2.1 Kraftwerk allgemein'!$F$15+1)))))/$F15,
SUM(OFFSET('2.5 CAPEX'!DB18,0,-MIN($F15-1,COLUMN(CN15)-1),1,MIN($F15,COLUMN(CN15))))/$F15)))))),
IF(OR(ISNUMBER($D15)=FALSE,$F15=""),"",
IF(AND('2.5 CAPEX'!$L18&lt;&gt;"x",'2.5 CAPEX'!$M18&lt;&gt;"x"),0,
IF($F15=0,0,
IF(CW$4&lt;'2.1 Kraftwerk allgemein'!$F$16,0,
IF(CW$4='2.1 Kraftwerk allgemein'!$F$16,'2.5 CAPEX'!$J18/$F15,
IF(CW$4&lt;'2.1 Kraftwerk allgemein'!$F$16+$F15,
('2.5 CAPEX'!$J18+SUM(OFFSET('2.5 CAPEX'!DB18,0,-MIN(MAX($F15-1-('2.1 Kraftwerk allgemein'!$F$16-'1.1 Allgemein'!$I$22+1),0),COLUMN(CN15)-1-('2.1 Kraftwerk allgemein'!$F$16-'1.1 Allgemein'!$I$22+1)),1,MIN(MAX($F15-('2.1 Kraftwerk allgemein'!$F$16-'1.1 Allgemein'!$I$22+1),1),COLUMN(CN15)-('2.1 Kraftwerk allgemein'!$F$16-'1.1 Allgemein'!$I$22+1)))))/$F15,
SUM(OFFSET('2.5 CAPEX'!DB18,0,-MIN($F15-1,COLUMN(CN15)-1),1,MIN($F15,COLUMN(CN15))))/$F15)))))))</f>
        <v>0</v>
      </c>
      <c r="CX15" s="199">
        <f ca="1">IF('2.1 Kraftwerk allgemein'!$F$15&lt;'1.1 Allgemein'!$I$22,
IF(OR(ISNUMBER($D15)=FALSE,$F15=""),"",
IF(AND('2.5 CAPEX'!$L18&lt;&gt;"x",'2.5 CAPEX'!$M18&lt;&gt;"x"),0,
IF($F15=0,0,
IF(CX$4&lt;'2.1 Kraftwerk allgemein'!$F$16,0,
IF(CX$4='2.1 Kraftwerk allgemein'!$F$16,'2.5 CAPEX'!$J18/$F15,
IF(CX$4&lt;'2.1 Kraftwerk allgemein'!$F$16+$F15,
('2.5 CAPEX'!$J18+SUM(OFFSET('2.5 CAPEX'!DC18,0,-MIN(MAX($F15-1-('2.1 Kraftwerk allgemein'!$F$16-'2.1 Kraftwerk allgemein'!$F$15+1),0),COLUMN(CO15)-1-('2.1 Kraftwerk allgemein'!$F$16-'2.1 Kraftwerk allgemein'!$F$15+1)),1,MIN(MAX($F15-('2.1 Kraftwerk allgemein'!$F$16-'2.1 Kraftwerk allgemein'!$F$15+1),1),COLUMN(CO15)-('2.1 Kraftwerk allgemein'!$F$16-'2.1 Kraftwerk allgemein'!$F$15+1)))))/$F15,
SUM(OFFSET('2.5 CAPEX'!DC18,0,-MIN($F15-1,COLUMN(CO15)-1),1,MIN($F15,COLUMN(CO15))))/$F15)))))),
IF(OR(ISNUMBER($D15)=FALSE,$F15=""),"",
IF(AND('2.5 CAPEX'!$L18&lt;&gt;"x",'2.5 CAPEX'!$M18&lt;&gt;"x"),0,
IF($F15=0,0,
IF(CX$4&lt;'2.1 Kraftwerk allgemein'!$F$16,0,
IF(CX$4='2.1 Kraftwerk allgemein'!$F$16,'2.5 CAPEX'!$J18/$F15,
IF(CX$4&lt;'2.1 Kraftwerk allgemein'!$F$16+$F15,
('2.5 CAPEX'!$J18+SUM(OFFSET('2.5 CAPEX'!DC18,0,-MIN(MAX($F15-1-('2.1 Kraftwerk allgemein'!$F$16-'1.1 Allgemein'!$I$22+1),0),COLUMN(CO15)-1-('2.1 Kraftwerk allgemein'!$F$16-'1.1 Allgemein'!$I$22+1)),1,MIN(MAX($F15-('2.1 Kraftwerk allgemein'!$F$16-'1.1 Allgemein'!$I$22+1),1),COLUMN(CO15)-('2.1 Kraftwerk allgemein'!$F$16-'1.1 Allgemein'!$I$22+1)))))/$F15,
SUM(OFFSET('2.5 CAPEX'!DC18,0,-MIN($F15-1,COLUMN(CO15)-1),1,MIN($F15,COLUMN(CO15))))/$F15)))))))</f>
        <v>0</v>
      </c>
      <c r="CY15" s="199">
        <f ca="1">IF('2.1 Kraftwerk allgemein'!$F$15&lt;'1.1 Allgemein'!$I$22,
IF(OR(ISNUMBER($D15)=FALSE,$F15=""),"",
IF(AND('2.5 CAPEX'!$L18&lt;&gt;"x",'2.5 CAPEX'!$M18&lt;&gt;"x"),0,
IF($F15=0,0,
IF(CY$4&lt;'2.1 Kraftwerk allgemein'!$F$16,0,
IF(CY$4='2.1 Kraftwerk allgemein'!$F$16,'2.5 CAPEX'!$J18/$F15,
IF(CY$4&lt;'2.1 Kraftwerk allgemein'!$F$16+$F15,
('2.5 CAPEX'!$J18+SUM(OFFSET('2.5 CAPEX'!DD18,0,-MIN(MAX($F15-1-('2.1 Kraftwerk allgemein'!$F$16-'2.1 Kraftwerk allgemein'!$F$15+1),0),COLUMN(CP15)-1-('2.1 Kraftwerk allgemein'!$F$16-'2.1 Kraftwerk allgemein'!$F$15+1)),1,MIN(MAX($F15-('2.1 Kraftwerk allgemein'!$F$16-'2.1 Kraftwerk allgemein'!$F$15+1),1),COLUMN(CP15)-('2.1 Kraftwerk allgemein'!$F$16-'2.1 Kraftwerk allgemein'!$F$15+1)))))/$F15,
SUM(OFFSET('2.5 CAPEX'!DD18,0,-MIN($F15-1,COLUMN(CP15)-1),1,MIN($F15,COLUMN(CP15))))/$F15)))))),
IF(OR(ISNUMBER($D15)=FALSE,$F15=""),"",
IF(AND('2.5 CAPEX'!$L18&lt;&gt;"x",'2.5 CAPEX'!$M18&lt;&gt;"x"),0,
IF($F15=0,0,
IF(CY$4&lt;'2.1 Kraftwerk allgemein'!$F$16,0,
IF(CY$4='2.1 Kraftwerk allgemein'!$F$16,'2.5 CAPEX'!$J18/$F15,
IF(CY$4&lt;'2.1 Kraftwerk allgemein'!$F$16+$F15,
('2.5 CAPEX'!$J18+SUM(OFFSET('2.5 CAPEX'!DD18,0,-MIN(MAX($F15-1-('2.1 Kraftwerk allgemein'!$F$16-'1.1 Allgemein'!$I$22+1),0),COLUMN(CP15)-1-('2.1 Kraftwerk allgemein'!$F$16-'1.1 Allgemein'!$I$22+1)),1,MIN(MAX($F15-('2.1 Kraftwerk allgemein'!$F$16-'1.1 Allgemein'!$I$22+1),1),COLUMN(CP15)-('2.1 Kraftwerk allgemein'!$F$16-'1.1 Allgemein'!$I$22+1)))))/$F15,
SUM(OFFSET('2.5 CAPEX'!DD18,0,-MIN($F15-1,COLUMN(CP15)-1),1,MIN($F15,COLUMN(CP15))))/$F15)))))))</f>
        <v>0</v>
      </c>
      <c r="CZ15" s="199">
        <f ca="1">IF('2.1 Kraftwerk allgemein'!$F$15&lt;'1.1 Allgemein'!$I$22,
IF(OR(ISNUMBER($D15)=FALSE,$F15=""),"",
IF(AND('2.5 CAPEX'!$L18&lt;&gt;"x",'2.5 CAPEX'!$M18&lt;&gt;"x"),0,
IF($F15=0,0,
IF(CZ$4&lt;'2.1 Kraftwerk allgemein'!$F$16,0,
IF(CZ$4='2.1 Kraftwerk allgemein'!$F$16,'2.5 CAPEX'!$J18/$F15,
IF(CZ$4&lt;'2.1 Kraftwerk allgemein'!$F$16+$F15,
('2.5 CAPEX'!$J18+SUM(OFFSET('2.5 CAPEX'!DE18,0,-MIN(MAX($F15-1-('2.1 Kraftwerk allgemein'!$F$16-'2.1 Kraftwerk allgemein'!$F$15+1),0),COLUMN(CQ15)-1-('2.1 Kraftwerk allgemein'!$F$16-'2.1 Kraftwerk allgemein'!$F$15+1)),1,MIN(MAX($F15-('2.1 Kraftwerk allgemein'!$F$16-'2.1 Kraftwerk allgemein'!$F$15+1),1),COLUMN(CQ15)-('2.1 Kraftwerk allgemein'!$F$16-'2.1 Kraftwerk allgemein'!$F$15+1)))))/$F15,
SUM(OFFSET('2.5 CAPEX'!DE18,0,-MIN($F15-1,COLUMN(CQ15)-1),1,MIN($F15,COLUMN(CQ15))))/$F15)))))),
IF(OR(ISNUMBER($D15)=FALSE,$F15=""),"",
IF(AND('2.5 CAPEX'!$L18&lt;&gt;"x",'2.5 CAPEX'!$M18&lt;&gt;"x"),0,
IF($F15=0,0,
IF(CZ$4&lt;'2.1 Kraftwerk allgemein'!$F$16,0,
IF(CZ$4='2.1 Kraftwerk allgemein'!$F$16,'2.5 CAPEX'!$J18/$F15,
IF(CZ$4&lt;'2.1 Kraftwerk allgemein'!$F$16+$F15,
('2.5 CAPEX'!$J18+SUM(OFFSET('2.5 CAPEX'!DE18,0,-MIN(MAX($F15-1-('2.1 Kraftwerk allgemein'!$F$16-'1.1 Allgemein'!$I$22+1),0),COLUMN(CQ15)-1-('2.1 Kraftwerk allgemein'!$F$16-'1.1 Allgemein'!$I$22+1)),1,MIN(MAX($F15-('2.1 Kraftwerk allgemein'!$F$16-'1.1 Allgemein'!$I$22+1),1),COLUMN(CQ15)-('2.1 Kraftwerk allgemein'!$F$16-'1.1 Allgemein'!$I$22+1)))))/$F15,
SUM(OFFSET('2.5 CAPEX'!DE18,0,-MIN($F15-1,COLUMN(CQ15)-1),1,MIN($F15,COLUMN(CQ15))))/$F15)))))))</f>
        <v>0</v>
      </c>
      <c r="DA15" s="199">
        <f ca="1">IF('2.1 Kraftwerk allgemein'!$F$15&lt;'1.1 Allgemein'!$I$22,
IF(OR(ISNUMBER($D15)=FALSE,$F15=""),"",
IF(AND('2.5 CAPEX'!$L18&lt;&gt;"x",'2.5 CAPEX'!$M18&lt;&gt;"x"),0,
IF($F15=0,0,
IF(DA$4&lt;'2.1 Kraftwerk allgemein'!$F$16,0,
IF(DA$4='2.1 Kraftwerk allgemein'!$F$16,'2.5 CAPEX'!$J18/$F15,
IF(DA$4&lt;'2.1 Kraftwerk allgemein'!$F$16+$F15,
('2.5 CAPEX'!$J18+SUM(OFFSET('2.5 CAPEX'!DF18,0,-MIN(MAX($F15-1-('2.1 Kraftwerk allgemein'!$F$16-'2.1 Kraftwerk allgemein'!$F$15+1),0),COLUMN(CR15)-1-('2.1 Kraftwerk allgemein'!$F$16-'2.1 Kraftwerk allgemein'!$F$15+1)),1,MIN(MAX($F15-('2.1 Kraftwerk allgemein'!$F$16-'2.1 Kraftwerk allgemein'!$F$15+1),1),COLUMN(CR15)-('2.1 Kraftwerk allgemein'!$F$16-'2.1 Kraftwerk allgemein'!$F$15+1)))))/$F15,
SUM(OFFSET('2.5 CAPEX'!DF18,0,-MIN($F15-1,COLUMN(CR15)-1),1,MIN($F15,COLUMN(CR15))))/$F15)))))),
IF(OR(ISNUMBER($D15)=FALSE,$F15=""),"",
IF(AND('2.5 CAPEX'!$L18&lt;&gt;"x",'2.5 CAPEX'!$M18&lt;&gt;"x"),0,
IF($F15=0,0,
IF(DA$4&lt;'2.1 Kraftwerk allgemein'!$F$16,0,
IF(DA$4='2.1 Kraftwerk allgemein'!$F$16,'2.5 CAPEX'!$J18/$F15,
IF(DA$4&lt;'2.1 Kraftwerk allgemein'!$F$16+$F15,
('2.5 CAPEX'!$J18+SUM(OFFSET('2.5 CAPEX'!DF18,0,-MIN(MAX($F15-1-('2.1 Kraftwerk allgemein'!$F$16-'1.1 Allgemein'!$I$22+1),0),COLUMN(CR15)-1-('2.1 Kraftwerk allgemein'!$F$16-'1.1 Allgemein'!$I$22+1)),1,MIN(MAX($F15-('2.1 Kraftwerk allgemein'!$F$16-'1.1 Allgemein'!$I$22+1),1),COLUMN(CR15)-('2.1 Kraftwerk allgemein'!$F$16-'1.1 Allgemein'!$I$22+1)))))/$F15,
SUM(OFFSET('2.5 CAPEX'!DF18,0,-MIN($F15-1,COLUMN(CR15)-1),1,MIN($F15,COLUMN(CR15))))/$F15)))))))</f>
        <v>0</v>
      </c>
      <c r="DB15" s="199">
        <f ca="1">IF('2.1 Kraftwerk allgemein'!$F$15&lt;'1.1 Allgemein'!$I$22,
IF(OR(ISNUMBER($D15)=FALSE,$F15=""),"",
IF(AND('2.5 CAPEX'!$L18&lt;&gt;"x",'2.5 CAPEX'!$M18&lt;&gt;"x"),0,
IF($F15=0,0,
IF(DB$4&lt;'2.1 Kraftwerk allgemein'!$F$16,0,
IF(DB$4='2.1 Kraftwerk allgemein'!$F$16,'2.5 CAPEX'!$J18/$F15,
IF(DB$4&lt;'2.1 Kraftwerk allgemein'!$F$16+$F15,
('2.5 CAPEX'!$J18+SUM(OFFSET('2.5 CAPEX'!DG18,0,-MIN(MAX($F15-1-('2.1 Kraftwerk allgemein'!$F$16-'2.1 Kraftwerk allgemein'!$F$15+1),0),COLUMN(CS15)-1-('2.1 Kraftwerk allgemein'!$F$16-'2.1 Kraftwerk allgemein'!$F$15+1)),1,MIN(MAX($F15-('2.1 Kraftwerk allgemein'!$F$16-'2.1 Kraftwerk allgemein'!$F$15+1),1),COLUMN(CS15)-('2.1 Kraftwerk allgemein'!$F$16-'2.1 Kraftwerk allgemein'!$F$15+1)))))/$F15,
SUM(OFFSET('2.5 CAPEX'!DG18,0,-MIN($F15-1,COLUMN(CS15)-1),1,MIN($F15,COLUMN(CS15))))/$F15)))))),
IF(OR(ISNUMBER($D15)=FALSE,$F15=""),"",
IF(AND('2.5 CAPEX'!$L18&lt;&gt;"x",'2.5 CAPEX'!$M18&lt;&gt;"x"),0,
IF($F15=0,0,
IF(DB$4&lt;'2.1 Kraftwerk allgemein'!$F$16,0,
IF(DB$4='2.1 Kraftwerk allgemein'!$F$16,'2.5 CAPEX'!$J18/$F15,
IF(DB$4&lt;'2.1 Kraftwerk allgemein'!$F$16+$F15,
('2.5 CAPEX'!$J18+SUM(OFFSET('2.5 CAPEX'!DG18,0,-MIN(MAX($F15-1-('2.1 Kraftwerk allgemein'!$F$16-'1.1 Allgemein'!$I$22+1),0),COLUMN(CS15)-1-('2.1 Kraftwerk allgemein'!$F$16-'1.1 Allgemein'!$I$22+1)),1,MIN(MAX($F15-('2.1 Kraftwerk allgemein'!$F$16-'1.1 Allgemein'!$I$22+1),1),COLUMN(CS15)-('2.1 Kraftwerk allgemein'!$F$16-'1.1 Allgemein'!$I$22+1)))))/$F15,
SUM(OFFSET('2.5 CAPEX'!DG18,0,-MIN($F15-1,COLUMN(CS15)-1),1,MIN($F15,COLUMN(CS15))))/$F15)))))))</f>
        <v>0</v>
      </c>
      <c r="DC15" s="199">
        <f ca="1">IF('2.1 Kraftwerk allgemein'!$F$15&lt;'1.1 Allgemein'!$I$22,
IF(OR(ISNUMBER($D15)=FALSE,$F15=""),"",
IF(AND('2.5 CAPEX'!$L18&lt;&gt;"x",'2.5 CAPEX'!$M18&lt;&gt;"x"),0,
IF($F15=0,0,
IF(DC$4&lt;'2.1 Kraftwerk allgemein'!$F$16,0,
IF(DC$4='2.1 Kraftwerk allgemein'!$F$16,'2.5 CAPEX'!$J18/$F15,
IF(DC$4&lt;'2.1 Kraftwerk allgemein'!$F$16+$F15,
('2.5 CAPEX'!$J18+SUM(OFFSET('2.5 CAPEX'!DH18,0,-MIN(MAX($F15-1-('2.1 Kraftwerk allgemein'!$F$16-'2.1 Kraftwerk allgemein'!$F$15+1),0),COLUMN(CT15)-1-('2.1 Kraftwerk allgemein'!$F$16-'2.1 Kraftwerk allgemein'!$F$15+1)),1,MIN(MAX($F15-('2.1 Kraftwerk allgemein'!$F$16-'2.1 Kraftwerk allgemein'!$F$15+1),1),COLUMN(CT15)-('2.1 Kraftwerk allgemein'!$F$16-'2.1 Kraftwerk allgemein'!$F$15+1)))))/$F15,
SUM(OFFSET('2.5 CAPEX'!DH18,0,-MIN($F15-1,COLUMN(CT15)-1),1,MIN($F15,COLUMN(CT15))))/$F15)))))),
IF(OR(ISNUMBER($D15)=FALSE,$F15=""),"",
IF(AND('2.5 CAPEX'!$L18&lt;&gt;"x",'2.5 CAPEX'!$M18&lt;&gt;"x"),0,
IF($F15=0,0,
IF(DC$4&lt;'2.1 Kraftwerk allgemein'!$F$16,0,
IF(DC$4='2.1 Kraftwerk allgemein'!$F$16,'2.5 CAPEX'!$J18/$F15,
IF(DC$4&lt;'2.1 Kraftwerk allgemein'!$F$16+$F15,
('2.5 CAPEX'!$J18+SUM(OFFSET('2.5 CAPEX'!DH18,0,-MIN(MAX($F15-1-('2.1 Kraftwerk allgemein'!$F$16-'1.1 Allgemein'!$I$22+1),0),COLUMN(CT15)-1-('2.1 Kraftwerk allgemein'!$F$16-'1.1 Allgemein'!$I$22+1)),1,MIN(MAX($F15-('2.1 Kraftwerk allgemein'!$F$16-'1.1 Allgemein'!$I$22+1),1),COLUMN(CT15)-('2.1 Kraftwerk allgemein'!$F$16-'1.1 Allgemein'!$I$22+1)))))/$F15,
SUM(OFFSET('2.5 CAPEX'!DH18,0,-MIN($F15-1,COLUMN(CT15)-1),1,MIN($F15,COLUMN(CT15))))/$F15)))))))</f>
        <v>0</v>
      </c>
      <c r="DD15" s="199">
        <f ca="1">IF('2.1 Kraftwerk allgemein'!$F$15&lt;'1.1 Allgemein'!$I$22,
IF(OR(ISNUMBER($D15)=FALSE,$F15=""),"",
IF(AND('2.5 CAPEX'!$L18&lt;&gt;"x",'2.5 CAPEX'!$M18&lt;&gt;"x"),0,
IF($F15=0,0,
IF(DD$4&lt;'2.1 Kraftwerk allgemein'!$F$16,0,
IF(DD$4='2.1 Kraftwerk allgemein'!$F$16,'2.5 CAPEX'!$J18/$F15,
IF(DD$4&lt;'2.1 Kraftwerk allgemein'!$F$16+$F15,
('2.5 CAPEX'!$J18+SUM(OFFSET('2.5 CAPEX'!DI18,0,-MIN(MAX($F15-1-('2.1 Kraftwerk allgemein'!$F$16-'2.1 Kraftwerk allgemein'!$F$15+1),0),COLUMN(CU15)-1-('2.1 Kraftwerk allgemein'!$F$16-'2.1 Kraftwerk allgemein'!$F$15+1)),1,MIN(MAX($F15-('2.1 Kraftwerk allgemein'!$F$16-'2.1 Kraftwerk allgemein'!$F$15+1),1),COLUMN(CU15)-('2.1 Kraftwerk allgemein'!$F$16-'2.1 Kraftwerk allgemein'!$F$15+1)))))/$F15,
SUM(OFFSET('2.5 CAPEX'!DI18,0,-MIN($F15-1,COLUMN(CU15)-1),1,MIN($F15,COLUMN(CU15))))/$F15)))))),
IF(OR(ISNUMBER($D15)=FALSE,$F15=""),"",
IF(AND('2.5 CAPEX'!$L18&lt;&gt;"x",'2.5 CAPEX'!$M18&lt;&gt;"x"),0,
IF($F15=0,0,
IF(DD$4&lt;'2.1 Kraftwerk allgemein'!$F$16,0,
IF(DD$4='2.1 Kraftwerk allgemein'!$F$16,'2.5 CAPEX'!$J18/$F15,
IF(DD$4&lt;'2.1 Kraftwerk allgemein'!$F$16+$F15,
('2.5 CAPEX'!$J18+SUM(OFFSET('2.5 CAPEX'!DI18,0,-MIN(MAX($F15-1-('2.1 Kraftwerk allgemein'!$F$16-'1.1 Allgemein'!$I$22+1),0),COLUMN(CU15)-1-('2.1 Kraftwerk allgemein'!$F$16-'1.1 Allgemein'!$I$22+1)),1,MIN(MAX($F15-('2.1 Kraftwerk allgemein'!$F$16-'1.1 Allgemein'!$I$22+1),1),COLUMN(CU15)-('2.1 Kraftwerk allgemein'!$F$16-'1.1 Allgemein'!$I$22+1)))))/$F15,
SUM(OFFSET('2.5 CAPEX'!DI18,0,-MIN($F15-1,COLUMN(CU15)-1),1,MIN($F15,COLUMN(CU15))))/$F15)))))))</f>
        <v>0</v>
      </c>
      <c r="DE15" s="199">
        <f ca="1">IF('2.1 Kraftwerk allgemein'!$F$15&lt;'1.1 Allgemein'!$I$22,
IF(OR(ISNUMBER($D15)=FALSE,$F15=""),"",
IF(AND('2.5 CAPEX'!$L18&lt;&gt;"x",'2.5 CAPEX'!$M18&lt;&gt;"x"),0,
IF($F15=0,0,
IF(DE$4&lt;'2.1 Kraftwerk allgemein'!$F$16,0,
IF(DE$4='2.1 Kraftwerk allgemein'!$F$16,'2.5 CAPEX'!$J18/$F15,
IF(DE$4&lt;'2.1 Kraftwerk allgemein'!$F$16+$F15,
('2.5 CAPEX'!$J18+SUM(OFFSET('2.5 CAPEX'!DJ18,0,-MIN(MAX($F15-1-('2.1 Kraftwerk allgemein'!$F$16-'2.1 Kraftwerk allgemein'!$F$15+1),0),COLUMN(CV15)-1-('2.1 Kraftwerk allgemein'!$F$16-'2.1 Kraftwerk allgemein'!$F$15+1)),1,MIN(MAX($F15-('2.1 Kraftwerk allgemein'!$F$16-'2.1 Kraftwerk allgemein'!$F$15+1),1),COLUMN(CV15)-('2.1 Kraftwerk allgemein'!$F$16-'2.1 Kraftwerk allgemein'!$F$15+1)))))/$F15,
SUM(OFFSET('2.5 CAPEX'!DJ18,0,-MIN($F15-1,COLUMN(CV15)-1),1,MIN($F15,COLUMN(CV15))))/$F15)))))),
IF(OR(ISNUMBER($D15)=FALSE,$F15=""),"",
IF(AND('2.5 CAPEX'!$L18&lt;&gt;"x",'2.5 CAPEX'!$M18&lt;&gt;"x"),0,
IF($F15=0,0,
IF(DE$4&lt;'2.1 Kraftwerk allgemein'!$F$16,0,
IF(DE$4='2.1 Kraftwerk allgemein'!$F$16,'2.5 CAPEX'!$J18/$F15,
IF(DE$4&lt;'2.1 Kraftwerk allgemein'!$F$16+$F15,
('2.5 CAPEX'!$J18+SUM(OFFSET('2.5 CAPEX'!DJ18,0,-MIN(MAX($F15-1-('2.1 Kraftwerk allgemein'!$F$16-'1.1 Allgemein'!$I$22+1),0),COLUMN(CV15)-1-('2.1 Kraftwerk allgemein'!$F$16-'1.1 Allgemein'!$I$22+1)),1,MIN(MAX($F15-('2.1 Kraftwerk allgemein'!$F$16-'1.1 Allgemein'!$I$22+1),1),COLUMN(CV15)-('2.1 Kraftwerk allgemein'!$F$16-'1.1 Allgemein'!$I$22+1)))))/$F15,
SUM(OFFSET('2.5 CAPEX'!DJ18,0,-MIN($F15-1,COLUMN(CV15)-1),1,MIN($F15,COLUMN(CV15))))/$F15)))))))</f>
        <v>0</v>
      </c>
      <c r="DF15" s="199">
        <f ca="1">IF('2.1 Kraftwerk allgemein'!$F$15&lt;'1.1 Allgemein'!$I$22,
IF(OR(ISNUMBER($D15)=FALSE,$F15=""),"",
IF(AND('2.5 CAPEX'!$L18&lt;&gt;"x",'2.5 CAPEX'!$M18&lt;&gt;"x"),0,
IF($F15=0,0,
IF(DF$4&lt;'2.1 Kraftwerk allgemein'!$F$16,0,
IF(DF$4='2.1 Kraftwerk allgemein'!$F$16,'2.5 CAPEX'!$J18/$F15,
IF(DF$4&lt;'2.1 Kraftwerk allgemein'!$F$16+$F15,
('2.5 CAPEX'!$J18+SUM(OFFSET('2.5 CAPEX'!DK18,0,-MIN(MAX($F15-1-('2.1 Kraftwerk allgemein'!$F$16-'2.1 Kraftwerk allgemein'!$F$15+1),0),COLUMN(CW15)-1-('2.1 Kraftwerk allgemein'!$F$16-'2.1 Kraftwerk allgemein'!$F$15+1)),1,MIN(MAX($F15-('2.1 Kraftwerk allgemein'!$F$16-'2.1 Kraftwerk allgemein'!$F$15+1),1),COLUMN(CW15)-('2.1 Kraftwerk allgemein'!$F$16-'2.1 Kraftwerk allgemein'!$F$15+1)))))/$F15,
SUM(OFFSET('2.5 CAPEX'!DK18,0,-MIN($F15-1,COLUMN(CW15)-1),1,MIN($F15,COLUMN(CW15))))/$F15)))))),
IF(OR(ISNUMBER($D15)=FALSE,$F15=""),"",
IF(AND('2.5 CAPEX'!$L18&lt;&gt;"x",'2.5 CAPEX'!$M18&lt;&gt;"x"),0,
IF($F15=0,0,
IF(DF$4&lt;'2.1 Kraftwerk allgemein'!$F$16,0,
IF(DF$4='2.1 Kraftwerk allgemein'!$F$16,'2.5 CAPEX'!$J18/$F15,
IF(DF$4&lt;'2.1 Kraftwerk allgemein'!$F$16+$F15,
('2.5 CAPEX'!$J18+SUM(OFFSET('2.5 CAPEX'!DK18,0,-MIN(MAX($F15-1-('2.1 Kraftwerk allgemein'!$F$16-'1.1 Allgemein'!$I$22+1),0),COLUMN(CW15)-1-('2.1 Kraftwerk allgemein'!$F$16-'1.1 Allgemein'!$I$22+1)),1,MIN(MAX($F15-('2.1 Kraftwerk allgemein'!$F$16-'1.1 Allgemein'!$I$22+1),1),COLUMN(CW15)-('2.1 Kraftwerk allgemein'!$F$16-'1.1 Allgemein'!$I$22+1)))))/$F15,
SUM(OFFSET('2.5 CAPEX'!DK18,0,-MIN($F15-1,COLUMN(CW15)-1),1,MIN($F15,COLUMN(CW15))))/$F15)))))))</f>
        <v>0</v>
      </c>
    </row>
    <row r="16" spans="1:110" s="200" customFormat="1" ht="14" x14ac:dyDescent="0.3">
      <c r="A16" s="104"/>
      <c r="B16" s="104"/>
      <c r="C16" s="154"/>
      <c r="D16" s="191">
        <f>IF('2.5 CAPEX'!D19&lt;&gt;"",'2.5 CAPEX'!D19,"")</f>
        <v>105</v>
      </c>
      <c r="E16" s="191" t="str">
        <f>IF('2.5 CAPEX'!E19&lt;&gt;"",'2.5 CAPEX'!E19,"")</f>
        <v>Strangkabel</v>
      </c>
      <c r="F16" s="196">
        <f>IF('2.5 CAPEX'!F19&lt;&gt;"",'2.5 CAPEX'!F19,"")</f>
        <v>30</v>
      </c>
      <c r="G16" s="197">
        <f ca="1">IF(ISNUMBER(D16)=FALSE,"",INDEX('2.5 CAPEX'!$H:$H,MATCH('3.1 Abschreibung'!$D16,'2.5 CAPEX'!$D:$D,0))+INDEX('2.5 CAPEX'!$J:$J,MATCH('3.1 Abschreibung'!$D16,'2.5 CAPEX'!$D:$D,0)))</f>
        <v>0</v>
      </c>
      <c r="H16" s="197"/>
      <c r="I16" s="198">
        <v>0</v>
      </c>
      <c r="J16" s="199">
        <f ca="1">IF('2.1 Kraftwerk allgemein'!$F$15&lt;'1.1 Allgemein'!$I$22,
IF(OR(ISNUMBER($D16)=FALSE,$F16=""),"",
IF(AND('2.5 CAPEX'!$L19&lt;&gt;"x",'2.5 CAPEX'!$M19&lt;&gt;"x"),0,
IF($F16=0,0,
IF(J$4&lt;'2.1 Kraftwerk allgemein'!$F$16,0,
IF(J$4='2.1 Kraftwerk allgemein'!$F$16,'2.5 CAPEX'!$J19/$F16,
IF(J$4&lt;'2.1 Kraftwerk allgemein'!$F$16+$F16,
('2.5 CAPEX'!$J19+SUM(OFFSET('2.5 CAPEX'!O19,0,-MIN(MAX($F16-1-('2.1 Kraftwerk allgemein'!$F$16-'2.1 Kraftwerk allgemein'!$F$15+1),0),COLUMN(A16)-1-('2.1 Kraftwerk allgemein'!$F$16-'2.1 Kraftwerk allgemein'!$F$15+1)),1,MIN(MAX($F16-('2.1 Kraftwerk allgemein'!$F$16-'2.1 Kraftwerk allgemein'!$F$15+1),1),COLUMN(A16)-('2.1 Kraftwerk allgemein'!$F$16-'2.1 Kraftwerk allgemein'!$F$15+1)))))/$F16,
SUM(OFFSET('2.5 CAPEX'!O19,0,-MIN($F16-1,COLUMN(A16)-1),1,MIN($F16,COLUMN(A16))))/$F16)))))),
IF(OR(ISNUMBER($D16)=FALSE,$F16=""),"",
IF(AND('2.5 CAPEX'!$L19&lt;&gt;"x",'2.5 CAPEX'!$M19&lt;&gt;"x"),0,
IF($F16=0,0,
IF(J$4&lt;'2.1 Kraftwerk allgemein'!$F$16,0,
IF(J$4='2.1 Kraftwerk allgemein'!$F$16,'2.5 CAPEX'!$J19/$F16,
IF(J$4&lt;'2.1 Kraftwerk allgemein'!$F$16+$F16,
('2.5 CAPEX'!$J19+SUM(OFFSET('2.5 CAPEX'!O19,0,-MIN(MAX($F16-1-('2.1 Kraftwerk allgemein'!$F$16-'1.1 Allgemein'!$I$22+1),0),COLUMN(A16)-1-('2.1 Kraftwerk allgemein'!$F$16-'1.1 Allgemein'!$I$22+1)),1,MIN(MAX($F16-('2.1 Kraftwerk allgemein'!$F$16-'1.1 Allgemein'!$I$22+1),1),COLUMN(A16)-('2.1 Kraftwerk allgemein'!$F$16-'1.1 Allgemein'!$I$22+1)))))/$F16,
SUM(OFFSET('2.5 CAPEX'!O19,0,-MIN($F16-1,COLUMN(A16)-1),1,MIN($F16,COLUMN(A16))))/$F16)))))))</f>
        <v>0</v>
      </c>
      <c r="K16" s="199">
        <f ca="1">IF('2.1 Kraftwerk allgemein'!$F$15&lt;'1.1 Allgemein'!$I$22,
IF(OR(ISNUMBER($D16)=FALSE,$F16=""),"",
IF(AND('2.5 CAPEX'!$L19&lt;&gt;"x",'2.5 CAPEX'!$M19&lt;&gt;"x"),0,
IF($F16=0,0,
IF(K$4&lt;'2.1 Kraftwerk allgemein'!$F$16,0,
IF(K$4='2.1 Kraftwerk allgemein'!$F$16,'2.5 CAPEX'!$J19/$F16,
IF(K$4&lt;'2.1 Kraftwerk allgemein'!$F$16+$F16,
('2.5 CAPEX'!$J19+SUM(OFFSET('2.5 CAPEX'!P19,0,-MIN(MAX($F16-1-('2.1 Kraftwerk allgemein'!$F$16-'2.1 Kraftwerk allgemein'!$F$15+1),0),COLUMN(B16)-1-('2.1 Kraftwerk allgemein'!$F$16-'2.1 Kraftwerk allgemein'!$F$15+1)),1,MIN(MAX($F16-('2.1 Kraftwerk allgemein'!$F$16-'2.1 Kraftwerk allgemein'!$F$15+1),1),COLUMN(B16)-('2.1 Kraftwerk allgemein'!$F$16-'2.1 Kraftwerk allgemein'!$F$15+1)))))/$F16,
SUM(OFFSET('2.5 CAPEX'!P19,0,-MIN($F16-1,COLUMN(B16)-1),1,MIN($F16,COLUMN(B16))))/$F16)))))),
IF(OR(ISNUMBER($D16)=FALSE,$F16=""),"",
IF(AND('2.5 CAPEX'!$L19&lt;&gt;"x",'2.5 CAPEX'!$M19&lt;&gt;"x"),0,
IF($F16=0,0,
IF(K$4&lt;'2.1 Kraftwerk allgemein'!$F$16,0,
IF(K$4='2.1 Kraftwerk allgemein'!$F$16,'2.5 CAPEX'!$J19/$F16,
IF(K$4&lt;'2.1 Kraftwerk allgemein'!$F$16+$F16,
('2.5 CAPEX'!$J19+SUM(OFFSET('2.5 CAPEX'!P19,0,-MIN(MAX($F16-1-('2.1 Kraftwerk allgemein'!$F$16-'1.1 Allgemein'!$I$22+1),0),COLUMN(B16)-1-('2.1 Kraftwerk allgemein'!$F$16-'1.1 Allgemein'!$I$22+1)),1,MIN(MAX($F16-('2.1 Kraftwerk allgemein'!$F$16-'1.1 Allgemein'!$I$22+1),1),COLUMN(B16)-('2.1 Kraftwerk allgemein'!$F$16-'1.1 Allgemein'!$I$22+1)))))/$F16,
SUM(OFFSET('2.5 CAPEX'!P19,0,-MIN($F16-1,COLUMN(B16)-1),1,MIN($F16,COLUMN(B16))))/$F16)))))))</f>
        <v>0</v>
      </c>
      <c r="L16" s="199">
        <f ca="1">IF('2.1 Kraftwerk allgemein'!$F$15&lt;'1.1 Allgemein'!$I$22,
IF(OR(ISNUMBER($D16)=FALSE,$F16=""),"",
IF(AND('2.5 CAPEX'!$L19&lt;&gt;"x",'2.5 CAPEX'!$M19&lt;&gt;"x"),0,
IF($F16=0,0,
IF(L$4&lt;'2.1 Kraftwerk allgemein'!$F$16,0,
IF(L$4='2.1 Kraftwerk allgemein'!$F$16,'2.5 CAPEX'!$J19/$F16,
IF(L$4&lt;'2.1 Kraftwerk allgemein'!$F$16+$F16,
('2.5 CAPEX'!$J19+SUM(OFFSET('2.5 CAPEX'!Q19,0,-MIN(MAX($F16-1-('2.1 Kraftwerk allgemein'!$F$16-'2.1 Kraftwerk allgemein'!$F$15+1),0),COLUMN(C16)-1-('2.1 Kraftwerk allgemein'!$F$16-'2.1 Kraftwerk allgemein'!$F$15+1)),1,MIN(MAX($F16-('2.1 Kraftwerk allgemein'!$F$16-'2.1 Kraftwerk allgemein'!$F$15+1),1),COLUMN(C16)-('2.1 Kraftwerk allgemein'!$F$16-'2.1 Kraftwerk allgemein'!$F$15+1)))))/$F16,
SUM(OFFSET('2.5 CAPEX'!Q19,0,-MIN($F16-1,COLUMN(C16)-1),1,MIN($F16,COLUMN(C16))))/$F16)))))),
IF(OR(ISNUMBER($D16)=FALSE,$F16=""),"",
IF(AND('2.5 CAPEX'!$L19&lt;&gt;"x",'2.5 CAPEX'!$M19&lt;&gt;"x"),0,
IF($F16=0,0,
IF(L$4&lt;'2.1 Kraftwerk allgemein'!$F$16,0,
IF(L$4='2.1 Kraftwerk allgemein'!$F$16,'2.5 CAPEX'!$J19/$F16,
IF(L$4&lt;'2.1 Kraftwerk allgemein'!$F$16+$F16,
('2.5 CAPEX'!$J19+SUM(OFFSET('2.5 CAPEX'!Q19,0,-MIN(MAX($F16-1-('2.1 Kraftwerk allgemein'!$F$16-'1.1 Allgemein'!$I$22+1),0),COLUMN(C16)-1-('2.1 Kraftwerk allgemein'!$F$16-'1.1 Allgemein'!$I$22+1)),1,MIN(MAX($F16-('2.1 Kraftwerk allgemein'!$F$16-'1.1 Allgemein'!$I$22+1),1),COLUMN(C16)-('2.1 Kraftwerk allgemein'!$F$16-'1.1 Allgemein'!$I$22+1)))))/$F16,
SUM(OFFSET('2.5 CAPEX'!Q19,0,-MIN($F16-1,COLUMN(C16)-1),1,MIN($F16,COLUMN(C16))))/$F16)))))))</f>
        <v>0</v>
      </c>
      <c r="M16" s="199">
        <f ca="1">IF('2.1 Kraftwerk allgemein'!$F$15&lt;'1.1 Allgemein'!$I$22,
IF(OR(ISNUMBER($D16)=FALSE,$F16=""),"",
IF(AND('2.5 CAPEX'!$L19&lt;&gt;"x",'2.5 CAPEX'!$M19&lt;&gt;"x"),0,
IF($F16=0,0,
IF(M$4&lt;'2.1 Kraftwerk allgemein'!$F$16,0,
IF(M$4='2.1 Kraftwerk allgemein'!$F$16,'2.5 CAPEX'!$J19/$F16,
IF(M$4&lt;'2.1 Kraftwerk allgemein'!$F$16+$F16,
('2.5 CAPEX'!$J19+SUM(OFFSET('2.5 CAPEX'!R19,0,-MIN(MAX($F16-1-('2.1 Kraftwerk allgemein'!$F$16-'2.1 Kraftwerk allgemein'!$F$15+1),0),COLUMN(D16)-1-('2.1 Kraftwerk allgemein'!$F$16-'2.1 Kraftwerk allgemein'!$F$15+1)),1,MIN(MAX($F16-('2.1 Kraftwerk allgemein'!$F$16-'2.1 Kraftwerk allgemein'!$F$15+1),1),COLUMN(D16)-('2.1 Kraftwerk allgemein'!$F$16-'2.1 Kraftwerk allgemein'!$F$15+1)))))/$F16,
SUM(OFFSET('2.5 CAPEX'!R19,0,-MIN($F16-1,COLUMN(D16)-1),1,MIN($F16,COLUMN(D16))))/$F16)))))),
IF(OR(ISNUMBER($D16)=FALSE,$F16=""),"",
IF(AND('2.5 CAPEX'!$L19&lt;&gt;"x",'2.5 CAPEX'!$M19&lt;&gt;"x"),0,
IF($F16=0,0,
IF(M$4&lt;'2.1 Kraftwerk allgemein'!$F$16,0,
IF(M$4='2.1 Kraftwerk allgemein'!$F$16,'2.5 CAPEX'!$J19/$F16,
IF(M$4&lt;'2.1 Kraftwerk allgemein'!$F$16+$F16,
('2.5 CAPEX'!$J19+SUM(OFFSET('2.5 CAPEX'!R19,0,-MIN(MAX($F16-1-('2.1 Kraftwerk allgemein'!$F$16-'1.1 Allgemein'!$I$22+1),0),COLUMN(D16)-1-('2.1 Kraftwerk allgemein'!$F$16-'1.1 Allgemein'!$I$22+1)),1,MIN(MAX($F16-('2.1 Kraftwerk allgemein'!$F$16-'1.1 Allgemein'!$I$22+1),1),COLUMN(D16)-('2.1 Kraftwerk allgemein'!$F$16-'1.1 Allgemein'!$I$22+1)))))/$F16,
SUM(OFFSET('2.5 CAPEX'!R19,0,-MIN($F16-1,COLUMN(D16)-1),1,MIN($F16,COLUMN(D16))))/$F16)))))))</f>
        <v>0</v>
      </c>
      <c r="N16" s="199">
        <f ca="1">IF('2.1 Kraftwerk allgemein'!$F$15&lt;'1.1 Allgemein'!$I$22,
IF(OR(ISNUMBER($D16)=FALSE,$F16=""),"",
IF(AND('2.5 CAPEX'!$L19&lt;&gt;"x",'2.5 CAPEX'!$M19&lt;&gt;"x"),0,
IF($F16=0,0,
IF(N$4&lt;'2.1 Kraftwerk allgemein'!$F$16,0,
IF(N$4='2.1 Kraftwerk allgemein'!$F$16,'2.5 CAPEX'!$J19/$F16,
IF(N$4&lt;'2.1 Kraftwerk allgemein'!$F$16+$F16,
('2.5 CAPEX'!$J19+SUM(OFFSET('2.5 CAPEX'!S19,0,-MIN(MAX($F16-1-('2.1 Kraftwerk allgemein'!$F$16-'2.1 Kraftwerk allgemein'!$F$15+1),0),COLUMN(E16)-1-('2.1 Kraftwerk allgemein'!$F$16-'2.1 Kraftwerk allgemein'!$F$15+1)),1,MIN(MAX($F16-('2.1 Kraftwerk allgemein'!$F$16-'2.1 Kraftwerk allgemein'!$F$15+1),1),COLUMN(E16)-('2.1 Kraftwerk allgemein'!$F$16-'2.1 Kraftwerk allgemein'!$F$15+1)))))/$F16,
SUM(OFFSET('2.5 CAPEX'!S19,0,-MIN($F16-1,COLUMN(E16)-1),1,MIN($F16,COLUMN(E16))))/$F16)))))),
IF(OR(ISNUMBER($D16)=FALSE,$F16=""),"",
IF(AND('2.5 CAPEX'!$L19&lt;&gt;"x",'2.5 CAPEX'!$M19&lt;&gt;"x"),0,
IF($F16=0,0,
IF(N$4&lt;'2.1 Kraftwerk allgemein'!$F$16,0,
IF(N$4='2.1 Kraftwerk allgemein'!$F$16,'2.5 CAPEX'!$J19/$F16,
IF(N$4&lt;'2.1 Kraftwerk allgemein'!$F$16+$F16,
('2.5 CAPEX'!$J19+SUM(OFFSET('2.5 CAPEX'!S19,0,-MIN(MAX($F16-1-('2.1 Kraftwerk allgemein'!$F$16-'1.1 Allgemein'!$I$22+1),0),COLUMN(E16)-1-('2.1 Kraftwerk allgemein'!$F$16-'1.1 Allgemein'!$I$22+1)),1,MIN(MAX($F16-('2.1 Kraftwerk allgemein'!$F$16-'1.1 Allgemein'!$I$22+1),1),COLUMN(E16)-('2.1 Kraftwerk allgemein'!$F$16-'1.1 Allgemein'!$I$22+1)))))/$F16,
SUM(OFFSET('2.5 CAPEX'!S19,0,-MIN($F16-1,COLUMN(E16)-1),1,MIN($F16,COLUMN(E16))))/$F16)))))))</f>
        <v>0</v>
      </c>
      <c r="O16" s="199">
        <f ca="1">IF('2.1 Kraftwerk allgemein'!$F$15&lt;'1.1 Allgemein'!$I$22,
IF(OR(ISNUMBER($D16)=FALSE,$F16=""),"",
IF(AND('2.5 CAPEX'!$L19&lt;&gt;"x",'2.5 CAPEX'!$M19&lt;&gt;"x"),0,
IF($F16=0,0,
IF(O$4&lt;'2.1 Kraftwerk allgemein'!$F$16,0,
IF(O$4='2.1 Kraftwerk allgemein'!$F$16,'2.5 CAPEX'!$J19/$F16,
IF(O$4&lt;'2.1 Kraftwerk allgemein'!$F$16+$F16,
('2.5 CAPEX'!$J19+SUM(OFFSET('2.5 CAPEX'!T19,0,-MIN(MAX($F16-1-('2.1 Kraftwerk allgemein'!$F$16-'2.1 Kraftwerk allgemein'!$F$15+1),0),COLUMN(F16)-1-('2.1 Kraftwerk allgemein'!$F$16-'2.1 Kraftwerk allgemein'!$F$15+1)),1,MIN(MAX($F16-('2.1 Kraftwerk allgemein'!$F$16-'2.1 Kraftwerk allgemein'!$F$15+1),1),COLUMN(F16)-('2.1 Kraftwerk allgemein'!$F$16-'2.1 Kraftwerk allgemein'!$F$15+1)))))/$F16,
SUM(OFFSET('2.5 CAPEX'!T19,0,-MIN($F16-1,COLUMN(F16)-1),1,MIN($F16,COLUMN(F16))))/$F16)))))),
IF(OR(ISNUMBER($D16)=FALSE,$F16=""),"",
IF(AND('2.5 CAPEX'!$L19&lt;&gt;"x",'2.5 CAPEX'!$M19&lt;&gt;"x"),0,
IF($F16=0,0,
IF(O$4&lt;'2.1 Kraftwerk allgemein'!$F$16,0,
IF(O$4='2.1 Kraftwerk allgemein'!$F$16,'2.5 CAPEX'!$J19/$F16,
IF(O$4&lt;'2.1 Kraftwerk allgemein'!$F$16+$F16,
('2.5 CAPEX'!$J19+SUM(OFFSET('2.5 CAPEX'!T19,0,-MIN(MAX($F16-1-('2.1 Kraftwerk allgemein'!$F$16-'1.1 Allgemein'!$I$22+1),0),COLUMN(F16)-1-('2.1 Kraftwerk allgemein'!$F$16-'1.1 Allgemein'!$I$22+1)),1,MIN(MAX($F16-('2.1 Kraftwerk allgemein'!$F$16-'1.1 Allgemein'!$I$22+1),1),COLUMN(F16)-('2.1 Kraftwerk allgemein'!$F$16-'1.1 Allgemein'!$I$22+1)))))/$F16,
SUM(OFFSET('2.5 CAPEX'!T19,0,-MIN($F16-1,COLUMN(F16)-1),1,MIN($F16,COLUMN(F16))))/$F16)))))))</f>
        <v>0</v>
      </c>
      <c r="P16" s="199">
        <f ca="1">IF('2.1 Kraftwerk allgemein'!$F$15&lt;'1.1 Allgemein'!$I$22,
IF(OR(ISNUMBER($D16)=FALSE,$F16=""),"",
IF(AND('2.5 CAPEX'!$L19&lt;&gt;"x",'2.5 CAPEX'!$M19&lt;&gt;"x"),0,
IF($F16=0,0,
IF(P$4&lt;'2.1 Kraftwerk allgemein'!$F$16,0,
IF(P$4='2.1 Kraftwerk allgemein'!$F$16,'2.5 CAPEX'!$J19/$F16,
IF(P$4&lt;'2.1 Kraftwerk allgemein'!$F$16+$F16,
('2.5 CAPEX'!$J19+SUM(OFFSET('2.5 CAPEX'!U19,0,-MIN(MAX($F16-1-('2.1 Kraftwerk allgemein'!$F$16-'2.1 Kraftwerk allgemein'!$F$15+1),0),COLUMN(G16)-1-('2.1 Kraftwerk allgemein'!$F$16-'2.1 Kraftwerk allgemein'!$F$15+1)),1,MIN(MAX($F16-('2.1 Kraftwerk allgemein'!$F$16-'2.1 Kraftwerk allgemein'!$F$15+1),1),COLUMN(G16)-('2.1 Kraftwerk allgemein'!$F$16-'2.1 Kraftwerk allgemein'!$F$15+1)))))/$F16,
SUM(OFFSET('2.5 CAPEX'!U19,0,-MIN($F16-1,COLUMN(G16)-1),1,MIN($F16,COLUMN(G16))))/$F16)))))),
IF(OR(ISNUMBER($D16)=FALSE,$F16=""),"",
IF(AND('2.5 CAPEX'!$L19&lt;&gt;"x",'2.5 CAPEX'!$M19&lt;&gt;"x"),0,
IF($F16=0,0,
IF(P$4&lt;'2.1 Kraftwerk allgemein'!$F$16,0,
IF(P$4='2.1 Kraftwerk allgemein'!$F$16,'2.5 CAPEX'!$J19/$F16,
IF(P$4&lt;'2.1 Kraftwerk allgemein'!$F$16+$F16,
('2.5 CAPEX'!$J19+SUM(OFFSET('2.5 CAPEX'!U19,0,-MIN(MAX($F16-1-('2.1 Kraftwerk allgemein'!$F$16-'1.1 Allgemein'!$I$22+1),0),COLUMN(G16)-1-('2.1 Kraftwerk allgemein'!$F$16-'1.1 Allgemein'!$I$22+1)),1,MIN(MAX($F16-('2.1 Kraftwerk allgemein'!$F$16-'1.1 Allgemein'!$I$22+1),1),COLUMN(G16)-('2.1 Kraftwerk allgemein'!$F$16-'1.1 Allgemein'!$I$22+1)))))/$F16,
SUM(OFFSET('2.5 CAPEX'!U19,0,-MIN($F16-1,COLUMN(G16)-1),1,MIN($F16,COLUMN(G16))))/$F16)))))))</f>
        <v>0</v>
      </c>
      <c r="Q16" s="199">
        <f ca="1">IF('2.1 Kraftwerk allgemein'!$F$15&lt;'1.1 Allgemein'!$I$22,
IF(OR(ISNUMBER($D16)=FALSE,$F16=""),"",
IF(AND('2.5 CAPEX'!$L19&lt;&gt;"x",'2.5 CAPEX'!$M19&lt;&gt;"x"),0,
IF($F16=0,0,
IF(Q$4&lt;'2.1 Kraftwerk allgemein'!$F$16,0,
IF(Q$4='2.1 Kraftwerk allgemein'!$F$16,'2.5 CAPEX'!$J19/$F16,
IF(Q$4&lt;'2.1 Kraftwerk allgemein'!$F$16+$F16,
('2.5 CAPEX'!$J19+SUM(OFFSET('2.5 CAPEX'!V19,0,-MIN(MAX($F16-1-('2.1 Kraftwerk allgemein'!$F$16-'2.1 Kraftwerk allgemein'!$F$15+1),0),COLUMN(H16)-1-('2.1 Kraftwerk allgemein'!$F$16-'2.1 Kraftwerk allgemein'!$F$15+1)),1,MIN(MAX($F16-('2.1 Kraftwerk allgemein'!$F$16-'2.1 Kraftwerk allgemein'!$F$15+1),1),COLUMN(H16)-('2.1 Kraftwerk allgemein'!$F$16-'2.1 Kraftwerk allgemein'!$F$15+1)))))/$F16,
SUM(OFFSET('2.5 CAPEX'!V19,0,-MIN($F16-1,COLUMN(H16)-1),1,MIN($F16,COLUMN(H16))))/$F16)))))),
IF(OR(ISNUMBER($D16)=FALSE,$F16=""),"",
IF(AND('2.5 CAPEX'!$L19&lt;&gt;"x",'2.5 CAPEX'!$M19&lt;&gt;"x"),0,
IF($F16=0,0,
IF(Q$4&lt;'2.1 Kraftwerk allgemein'!$F$16,0,
IF(Q$4='2.1 Kraftwerk allgemein'!$F$16,'2.5 CAPEX'!$J19/$F16,
IF(Q$4&lt;'2.1 Kraftwerk allgemein'!$F$16+$F16,
('2.5 CAPEX'!$J19+SUM(OFFSET('2.5 CAPEX'!V19,0,-MIN(MAX($F16-1-('2.1 Kraftwerk allgemein'!$F$16-'1.1 Allgemein'!$I$22+1),0),COLUMN(H16)-1-('2.1 Kraftwerk allgemein'!$F$16-'1.1 Allgemein'!$I$22+1)),1,MIN(MAX($F16-('2.1 Kraftwerk allgemein'!$F$16-'1.1 Allgemein'!$I$22+1),1),COLUMN(H16)-('2.1 Kraftwerk allgemein'!$F$16-'1.1 Allgemein'!$I$22+1)))))/$F16,
SUM(OFFSET('2.5 CAPEX'!V19,0,-MIN($F16-1,COLUMN(H16)-1),1,MIN($F16,COLUMN(H16))))/$F16)))))))</f>
        <v>0</v>
      </c>
      <c r="R16" s="199">
        <f ca="1">IF('2.1 Kraftwerk allgemein'!$F$15&lt;'1.1 Allgemein'!$I$22,
IF(OR(ISNUMBER($D16)=FALSE,$F16=""),"",
IF(AND('2.5 CAPEX'!$L19&lt;&gt;"x",'2.5 CAPEX'!$M19&lt;&gt;"x"),0,
IF($F16=0,0,
IF(R$4&lt;'2.1 Kraftwerk allgemein'!$F$16,0,
IF(R$4='2.1 Kraftwerk allgemein'!$F$16,'2.5 CAPEX'!$J19/$F16,
IF(R$4&lt;'2.1 Kraftwerk allgemein'!$F$16+$F16,
('2.5 CAPEX'!$J19+SUM(OFFSET('2.5 CAPEX'!W19,0,-MIN(MAX($F16-1-('2.1 Kraftwerk allgemein'!$F$16-'2.1 Kraftwerk allgemein'!$F$15+1),0),COLUMN(I16)-1-('2.1 Kraftwerk allgemein'!$F$16-'2.1 Kraftwerk allgemein'!$F$15+1)),1,MIN(MAX($F16-('2.1 Kraftwerk allgemein'!$F$16-'2.1 Kraftwerk allgemein'!$F$15+1),1),COLUMN(I16)-('2.1 Kraftwerk allgemein'!$F$16-'2.1 Kraftwerk allgemein'!$F$15+1)))))/$F16,
SUM(OFFSET('2.5 CAPEX'!W19,0,-MIN($F16-1,COLUMN(I16)-1),1,MIN($F16,COLUMN(I16))))/$F16)))))),
IF(OR(ISNUMBER($D16)=FALSE,$F16=""),"",
IF(AND('2.5 CAPEX'!$L19&lt;&gt;"x",'2.5 CAPEX'!$M19&lt;&gt;"x"),0,
IF($F16=0,0,
IF(R$4&lt;'2.1 Kraftwerk allgemein'!$F$16,0,
IF(R$4='2.1 Kraftwerk allgemein'!$F$16,'2.5 CAPEX'!$J19/$F16,
IF(R$4&lt;'2.1 Kraftwerk allgemein'!$F$16+$F16,
('2.5 CAPEX'!$J19+SUM(OFFSET('2.5 CAPEX'!W19,0,-MIN(MAX($F16-1-('2.1 Kraftwerk allgemein'!$F$16-'1.1 Allgemein'!$I$22+1),0),COLUMN(I16)-1-('2.1 Kraftwerk allgemein'!$F$16-'1.1 Allgemein'!$I$22+1)),1,MIN(MAX($F16-('2.1 Kraftwerk allgemein'!$F$16-'1.1 Allgemein'!$I$22+1),1),COLUMN(I16)-('2.1 Kraftwerk allgemein'!$F$16-'1.1 Allgemein'!$I$22+1)))))/$F16,
SUM(OFFSET('2.5 CAPEX'!W19,0,-MIN($F16-1,COLUMN(I16)-1),1,MIN($F16,COLUMN(I16))))/$F16)))))))</f>
        <v>0</v>
      </c>
      <c r="S16" s="199">
        <f ca="1">IF('2.1 Kraftwerk allgemein'!$F$15&lt;'1.1 Allgemein'!$I$22,
IF(OR(ISNUMBER($D16)=FALSE,$F16=""),"",
IF(AND('2.5 CAPEX'!$L19&lt;&gt;"x",'2.5 CAPEX'!$M19&lt;&gt;"x"),0,
IF($F16=0,0,
IF(S$4&lt;'2.1 Kraftwerk allgemein'!$F$16,0,
IF(S$4='2.1 Kraftwerk allgemein'!$F$16,'2.5 CAPEX'!$J19/$F16,
IF(S$4&lt;'2.1 Kraftwerk allgemein'!$F$16+$F16,
('2.5 CAPEX'!$J19+SUM(OFFSET('2.5 CAPEX'!X19,0,-MIN(MAX($F16-1-('2.1 Kraftwerk allgemein'!$F$16-'2.1 Kraftwerk allgemein'!$F$15+1),0),COLUMN(J16)-1-('2.1 Kraftwerk allgemein'!$F$16-'2.1 Kraftwerk allgemein'!$F$15+1)),1,MIN(MAX($F16-('2.1 Kraftwerk allgemein'!$F$16-'2.1 Kraftwerk allgemein'!$F$15+1),1),COLUMN(J16)-('2.1 Kraftwerk allgemein'!$F$16-'2.1 Kraftwerk allgemein'!$F$15+1)))))/$F16,
SUM(OFFSET('2.5 CAPEX'!X19,0,-MIN($F16-1,COLUMN(J16)-1),1,MIN($F16,COLUMN(J16))))/$F16)))))),
IF(OR(ISNUMBER($D16)=FALSE,$F16=""),"",
IF(AND('2.5 CAPEX'!$L19&lt;&gt;"x",'2.5 CAPEX'!$M19&lt;&gt;"x"),0,
IF($F16=0,0,
IF(S$4&lt;'2.1 Kraftwerk allgemein'!$F$16,0,
IF(S$4='2.1 Kraftwerk allgemein'!$F$16,'2.5 CAPEX'!$J19/$F16,
IF(S$4&lt;'2.1 Kraftwerk allgemein'!$F$16+$F16,
('2.5 CAPEX'!$J19+SUM(OFFSET('2.5 CAPEX'!X19,0,-MIN(MAX($F16-1-('2.1 Kraftwerk allgemein'!$F$16-'1.1 Allgemein'!$I$22+1),0),COLUMN(J16)-1-('2.1 Kraftwerk allgemein'!$F$16-'1.1 Allgemein'!$I$22+1)),1,MIN(MAX($F16-('2.1 Kraftwerk allgemein'!$F$16-'1.1 Allgemein'!$I$22+1),1),COLUMN(J16)-('2.1 Kraftwerk allgemein'!$F$16-'1.1 Allgemein'!$I$22+1)))))/$F16,
SUM(OFFSET('2.5 CAPEX'!X19,0,-MIN($F16-1,COLUMN(J16)-1),1,MIN($F16,COLUMN(J16))))/$F16)))))))</f>
        <v>0</v>
      </c>
      <c r="T16" s="199">
        <f ca="1">IF('2.1 Kraftwerk allgemein'!$F$15&lt;'1.1 Allgemein'!$I$22,
IF(OR(ISNUMBER($D16)=FALSE,$F16=""),"",
IF(AND('2.5 CAPEX'!$L19&lt;&gt;"x",'2.5 CAPEX'!$M19&lt;&gt;"x"),0,
IF($F16=0,0,
IF(T$4&lt;'2.1 Kraftwerk allgemein'!$F$16,0,
IF(T$4='2.1 Kraftwerk allgemein'!$F$16,'2.5 CAPEX'!$J19/$F16,
IF(T$4&lt;'2.1 Kraftwerk allgemein'!$F$16+$F16,
('2.5 CAPEX'!$J19+SUM(OFFSET('2.5 CAPEX'!Y19,0,-MIN(MAX($F16-1-('2.1 Kraftwerk allgemein'!$F$16-'2.1 Kraftwerk allgemein'!$F$15+1),0),COLUMN(K16)-1-('2.1 Kraftwerk allgemein'!$F$16-'2.1 Kraftwerk allgemein'!$F$15+1)),1,MIN(MAX($F16-('2.1 Kraftwerk allgemein'!$F$16-'2.1 Kraftwerk allgemein'!$F$15+1),1),COLUMN(K16)-('2.1 Kraftwerk allgemein'!$F$16-'2.1 Kraftwerk allgemein'!$F$15+1)))))/$F16,
SUM(OFFSET('2.5 CAPEX'!Y19,0,-MIN($F16-1,COLUMN(K16)-1),1,MIN($F16,COLUMN(K16))))/$F16)))))),
IF(OR(ISNUMBER($D16)=FALSE,$F16=""),"",
IF(AND('2.5 CAPEX'!$L19&lt;&gt;"x",'2.5 CAPEX'!$M19&lt;&gt;"x"),0,
IF($F16=0,0,
IF(T$4&lt;'2.1 Kraftwerk allgemein'!$F$16,0,
IF(T$4='2.1 Kraftwerk allgemein'!$F$16,'2.5 CAPEX'!$J19/$F16,
IF(T$4&lt;'2.1 Kraftwerk allgemein'!$F$16+$F16,
('2.5 CAPEX'!$J19+SUM(OFFSET('2.5 CAPEX'!Y19,0,-MIN(MAX($F16-1-('2.1 Kraftwerk allgemein'!$F$16-'1.1 Allgemein'!$I$22+1),0),COLUMN(K16)-1-('2.1 Kraftwerk allgemein'!$F$16-'1.1 Allgemein'!$I$22+1)),1,MIN(MAX($F16-('2.1 Kraftwerk allgemein'!$F$16-'1.1 Allgemein'!$I$22+1),1),COLUMN(K16)-('2.1 Kraftwerk allgemein'!$F$16-'1.1 Allgemein'!$I$22+1)))))/$F16,
SUM(OFFSET('2.5 CAPEX'!Y19,0,-MIN($F16-1,COLUMN(K16)-1),1,MIN($F16,COLUMN(K16))))/$F16)))))))</f>
        <v>0</v>
      </c>
      <c r="U16" s="199">
        <f ca="1">IF('2.1 Kraftwerk allgemein'!$F$15&lt;'1.1 Allgemein'!$I$22,
IF(OR(ISNUMBER($D16)=FALSE,$F16=""),"",
IF(AND('2.5 CAPEX'!$L19&lt;&gt;"x",'2.5 CAPEX'!$M19&lt;&gt;"x"),0,
IF($F16=0,0,
IF(U$4&lt;'2.1 Kraftwerk allgemein'!$F$16,0,
IF(U$4='2.1 Kraftwerk allgemein'!$F$16,'2.5 CAPEX'!$J19/$F16,
IF(U$4&lt;'2.1 Kraftwerk allgemein'!$F$16+$F16,
('2.5 CAPEX'!$J19+SUM(OFFSET('2.5 CAPEX'!Z19,0,-MIN(MAX($F16-1-('2.1 Kraftwerk allgemein'!$F$16-'2.1 Kraftwerk allgemein'!$F$15+1),0),COLUMN(L16)-1-('2.1 Kraftwerk allgemein'!$F$16-'2.1 Kraftwerk allgemein'!$F$15+1)),1,MIN(MAX($F16-('2.1 Kraftwerk allgemein'!$F$16-'2.1 Kraftwerk allgemein'!$F$15+1),1),COLUMN(L16)-('2.1 Kraftwerk allgemein'!$F$16-'2.1 Kraftwerk allgemein'!$F$15+1)))))/$F16,
SUM(OFFSET('2.5 CAPEX'!Z19,0,-MIN($F16-1,COLUMN(L16)-1),1,MIN($F16,COLUMN(L16))))/$F16)))))),
IF(OR(ISNUMBER($D16)=FALSE,$F16=""),"",
IF(AND('2.5 CAPEX'!$L19&lt;&gt;"x",'2.5 CAPEX'!$M19&lt;&gt;"x"),0,
IF($F16=0,0,
IF(U$4&lt;'2.1 Kraftwerk allgemein'!$F$16,0,
IF(U$4='2.1 Kraftwerk allgemein'!$F$16,'2.5 CAPEX'!$J19/$F16,
IF(U$4&lt;'2.1 Kraftwerk allgemein'!$F$16+$F16,
('2.5 CAPEX'!$J19+SUM(OFFSET('2.5 CAPEX'!Z19,0,-MIN(MAX($F16-1-('2.1 Kraftwerk allgemein'!$F$16-'1.1 Allgemein'!$I$22+1),0),COLUMN(L16)-1-('2.1 Kraftwerk allgemein'!$F$16-'1.1 Allgemein'!$I$22+1)),1,MIN(MAX($F16-('2.1 Kraftwerk allgemein'!$F$16-'1.1 Allgemein'!$I$22+1),1),COLUMN(L16)-('2.1 Kraftwerk allgemein'!$F$16-'1.1 Allgemein'!$I$22+1)))))/$F16,
SUM(OFFSET('2.5 CAPEX'!Z19,0,-MIN($F16-1,COLUMN(L16)-1),1,MIN($F16,COLUMN(L16))))/$F16)))))))</f>
        <v>0</v>
      </c>
      <c r="V16" s="199">
        <f ca="1">IF('2.1 Kraftwerk allgemein'!$F$15&lt;'1.1 Allgemein'!$I$22,
IF(OR(ISNUMBER($D16)=FALSE,$F16=""),"",
IF(AND('2.5 CAPEX'!$L19&lt;&gt;"x",'2.5 CAPEX'!$M19&lt;&gt;"x"),0,
IF($F16=0,0,
IF(V$4&lt;'2.1 Kraftwerk allgemein'!$F$16,0,
IF(V$4='2.1 Kraftwerk allgemein'!$F$16,'2.5 CAPEX'!$J19/$F16,
IF(V$4&lt;'2.1 Kraftwerk allgemein'!$F$16+$F16,
('2.5 CAPEX'!$J19+SUM(OFFSET('2.5 CAPEX'!AA19,0,-MIN(MAX($F16-1-('2.1 Kraftwerk allgemein'!$F$16-'2.1 Kraftwerk allgemein'!$F$15+1),0),COLUMN(M16)-1-('2.1 Kraftwerk allgemein'!$F$16-'2.1 Kraftwerk allgemein'!$F$15+1)),1,MIN(MAX($F16-('2.1 Kraftwerk allgemein'!$F$16-'2.1 Kraftwerk allgemein'!$F$15+1),1),COLUMN(M16)-('2.1 Kraftwerk allgemein'!$F$16-'2.1 Kraftwerk allgemein'!$F$15+1)))))/$F16,
SUM(OFFSET('2.5 CAPEX'!AA19,0,-MIN($F16-1,COLUMN(M16)-1),1,MIN($F16,COLUMN(M16))))/$F16)))))),
IF(OR(ISNUMBER($D16)=FALSE,$F16=""),"",
IF(AND('2.5 CAPEX'!$L19&lt;&gt;"x",'2.5 CAPEX'!$M19&lt;&gt;"x"),0,
IF($F16=0,0,
IF(V$4&lt;'2.1 Kraftwerk allgemein'!$F$16,0,
IF(V$4='2.1 Kraftwerk allgemein'!$F$16,'2.5 CAPEX'!$J19/$F16,
IF(V$4&lt;'2.1 Kraftwerk allgemein'!$F$16+$F16,
('2.5 CAPEX'!$J19+SUM(OFFSET('2.5 CAPEX'!AA19,0,-MIN(MAX($F16-1-('2.1 Kraftwerk allgemein'!$F$16-'1.1 Allgemein'!$I$22+1),0),COLUMN(M16)-1-('2.1 Kraftwerk allgemein'!$F$16-'1.1 Allgemein'!$I$22+1)),1,MIN(MAX($F16-('2.1 Kraftwerk allgemein'!$F$16-'1.1 Allgemein'!$I$22+1),1),COLUMN(M16)-('2.1 Kraftwerk allgemein'!$F$16-'1.1 Allgemein'!$I$22+1)))))/$F16,
SUM(OFFSET('2.5 CAPEX'!AA19,0,-MIN($F16-1,COLUMN(M16)-1),1,MIN($F16,COLUMN(M16))))/$F16)))))))</f>
        <v>0</v>
      </c>
      <c r="W16" s="199">
        <f ca="1">IF('2.1 Kraftwerk allgemein'!$F$15&lt;'1.1 Allgemein'!$I$22,
IF(OR(ISNUMBER($D16)=FALSE,$F16=""),"",
IF(AND('2.5 CAPEX'!$L19&lt;&gt;"x",'2.5 CAPEX'!$M19&lt;&gt;"x"),0,
IF($F16=0,0,
IF(W$4&lt;'2.1 Kraftwerk allgemein'!$F$16,0,
IF(W$4='2.1 Kraftwerk allgemein'!$F$16,'2.5 CAPEX'!$J19/$F16,
IF(W$4&lt;'2.1 Kraftwerk allgemein'!$F$16+$F16,
('2.5 CAPEX'!$J19+SUM(OFFSET('2.5 CAPEX'!AB19,0,-MIN(MAX($F16-1-('2.1 Kraftwerk allgemein'!$F$16-'2.1 Kraftwerk allgemein'!$F$15+1),0),COLUMN(N16)-1-('2.1 Kraftwerk allgemein'!$F$16-'2.1 Kraftwerk allgemein'!$F$15+1)),1,MIN(MAX($F16-('2.1 Kraftwerk allgemein'!$F$16-'2.1 Kraftwerk allgemein'!$F$15+1),1),COLUMN(N16)-('2.1 Kraftwerk allgemein'!$F$16-'2.1 Kraftwerk allgemein'!$F$15+1)))))/$F16,
SUM(OFFSET('2.5 CAPEX'!AB19,0,-MIN($F16-1,COLUMN(N16)-1),1,MIN($F16,COLUMN(N16))))/$F16)))))),
IF(OR(ISNUMBER($D16)=FALSE,$F16=""),"",
IF(AND('2.5 CAPEX'!$L19&lt;&gt;"x",'2.5 CAPEX'!$M19&lt;&gt;"x"),0,
IF($F16=0,0,
IF(W$4&lt;'2.1 Kraftwerk allgemein'!$F$16,0,
IF(W$4='2.1 Kraftwerk allgemein'!$F$16,'2.5 CAPEX'!$J19/$F16,
IF(W$4&lt;'2.1 Kraftwerk allgemein'!$F$16+$F16,
('2.5 CAPEX'!$J19+SUM(OFFSET('2.5 CAPEX'!AB19,0,-MIN(MAX($F16-1-('2.1 Kraftwerk allgemein'!$F$16-'1.1 Allgemein'!$I$22+1),0),COLUMN(N16)-1-('2.1 Kraftwerk allgemein'!$F$16-'1.1 Allgemein'!$I$22+1)),1,MIN(MAX($F16-('2.1 Kraftwerk allgemein'!$F$16-'1.1 Allgemein'!$I$22+1),1),COLUMN(N16)-('2.1 Kraftwerk allgemein'!$F$16-'1.1 Allgemein'!$I$22+1)))))/$F16,
SUM(OFFSET('2.5 CAPEX'!AB19,0,-MIN($F16-1,COLUMN(N16)-1),1,MIN($F16,COLUMN(N16))))/$F16)))))))</f>
        <v>0</v>
      </c>
      <c r="X16" s="199">
        <f ca="1">IF('2.1 Kraftwerk allgemein'!$F$15&lt;'1.1 Allgemein'!$I$22,
IF(OR(ISNUMBER($D16)=FALSE,$F16=""),"",
IF(AND('2.5 CAPEX'!$L19&lt;&gt;"x",'2.5 CAPEX'!$M19&lt;&gt;"x"),0,
IF($F16=0,0,
IF(X$4&lt;'2.1 Kraftwerk allgemein'!$F$16,0,
IF(X$4='2.1 Kraftwerk allgemein'!$F$16,'2.5 CAPEX'!$J19/$F16,
IF(X$4&lt;'2.1 Kraftwerk allgemein'!$F$16+$F16,
('2.5 CAPEX'!$J19+SUM(OFFSET('2.5 CAPEX'!AC19,0,-MIN(MAX($F16-1-('2.1 Kraftwerk allgemein'!$F$16-'2.1 Kraftwerk allgemein'!$F$15+1),0),COLUMN(O16)-1-('2.1 Kraftwerk allgemein'!$F$16-'2.1 Kraftwerk allgemein'!$F$15+1)),1,MIN(MAX($F16-('2.1 Kraftwerk allgemein'!$F$16-'2.1 Kraftwerk allgemein'!$F$15+1),1),COLUMN(O16)-('2.1 Kraftwerk allgemein'!$F$16-'2.1 Kraftwerk allgemein'!$F$15+1)))))/$F16,
SUM(OFFSET('2.5 CAPEX'!AC19,0,-MIN($F16-1,COLUMN(O16)-1),1,MIN($F16,COLUMN(O16))))/$F16)))))),
IF(OR(ISNUMBER($D16)=FALSE,$F16=""),"",
IF(AND('2.5 CAPEX'!$L19&lt;&gt;"x",'2.5 CAPEX'!$M19&lt;&gt;"x"),0,
IF($F16=0,0,
IF(X$4&lt;'2.1 Kraftwerk allgemein'!$F$16,0,
IF(X$4='2.1 Kraftwerk allgemein'!$F$16,'2.5 CAPEX'!$J19/$F16,
IF(X$4&lt;'2.1 Kraftwerk allgemein'!$F$16+$F16,
('2.5 CAPEX'!$J19+SUM(OFFSET('2.5 CAPEX'!AC19,0,-MIN(MAX($F16-1-('2.1 Kraftwerk allgemein'!$F$16-'1.1 Allgemein'!$I$22+1),0),COLUMN(O16)-1-('2.1 Kraftwerk allgemein'!$F$16-'1.1 Allgemein'!$I$22+1)),1,MIN(MAX($F16-('2.1 Kraftwerk allgemein'!$F$16-'1.1 Allgemein'!$I$22+1),1),COLUMN(O16)-('2.1 Kraftwerk allgemein'!$F$16-'1.1 Allgemein'!$I$22+1)))))/$F16,
SUM(OFFSET('2.5 CAPEX'!AC19,0,-MIN($F16-1,COLUMN(O16)-1),1,MIN($F16,COLUMN(O16))))/$F16)))))))</f>
        <v>0</v>
      </c>
      <c r="Y16" s="199">
        <f ca="1">IF('2.1 Kraftwerk allgemein'!$F$15&lt;'1.1 Allgemein'!$I$22,
IF(OR(ISNUMBER($D16)=FALSE,$F16=""),"",
IF(AND('2.5 CAPEX'!$L19&lt;&gt;"x",'2.5 CAPEX'!$M19&lt;&gt;"x"),0,
IF($F16=0,0,
IF(Y$4&lt;'2.1 Kraftwerk allgemein'!$F$16,0,
IF(Y$4='2.1 Kraftwerk allgemein'!$F$16,'2.5 CAPEX'!$J19/$F16,
IF(Y$4&lt;'2.1 Kraftwerk allgemein'!$F$16+$F16,
('2.5 CAPEX'!$J19+SUM(OFFSET('2.5 CAPEX'!AD19,0,-MIN(MAX($F16-1-('2.1 Kraftwerk allgemein'!$F$16-'2.1 Kraftwerk allgemein'!$F$15+1),0),COLUMN(P16)-1-('2.1 Kraftwerk allgemein'!$F$16-'2.1 Kraftwerk allgemein'!$F$15+1)),1,MIN(MAX($F16-('2.1 Kraftwerk allgemein'!$F$16-'2.1 Kraftwerk allgemein'!$F$15+1),1),COLUMN(P16)-('2.1 Kraftwerk allgemein'!$F$16-'2.1 Kraftwerk allgemein'!$F$15+1)))))/$F16,
SUM(OFFSET('2.5 CAPEX'!AD19,0,-MIN($F16-1,COLUMN(P16)-1),1,MIN($F16,COLUMN(P16))))/$F16)))))),
IF(OR(ISNUMBER($D16)=FALSE,$F16=""),"",
IF(AND('2.5 CAPEX'!$L19&lt;&gt;"x",'2.5 CAPEX'!$M19&lt;&gt;"x"),0,
IF($F16=0,0,
IF(Y$4&lt;'2.1 Kraftwerk allgemein'!$F$16,0,
IF(Y$4='2.1 Kraftwerk allgemein'!$F$16,'2.5 CAPEX'!$J19/$F16,
IF(Y$4&lt;'2.1 Kraftwerk allgemein'!$F$16+$F16,
('2.5 CAPEX'!$J19+SUM(OFFSET('2.5 CAPEX'!AD19,0,-MIN(MAX($F16-1-('2.1 Kraftwerk allgemein'!$F$16-'1.1 Allgemein'!$I$22+1),0),COLUMN(P16)-1-('2.1 Kraftwerk allgemein'!$F$16-'1.1 Allgemein'!$I$22+1)),1,MIN(MAX($F16-('2.1 Kraftwerk allgemein'!$F$16-'1.1 Allgemein'!$I$22+1),1),COLUMN(P16)-('2.1 Kraftwerk allgemein'!$F$16-'1.1 Allgemein'!$I$22+1)))))/$F16,
SUM(OFFSET('2.5 CAPEX'!AD19,0,-MIN($F16-1,COLUMN(P16)-1),1,MIN($F16,COLUMN(P16))))/$F16)))))))</f>
        <v>0</v>
      </c>
      <c r="Z16" s="199">
        <f ca="1">IF('2.1 Kraftwerk allgemein'!$F$15&lt;'1.1 Allgemein'!$I$22,
IF(OR(ISNUMBER($D16)=FALSE,$F16=""),"",
IF(AND('2.5 CAPEX'!$L19&lt;&gt;"x",'2.5 CAPEX'!$M19&lt;&gt;"x"),0,
IF($F16=0,0,
IF(Z$4&lt;'2.1 Kraftwerk allgemein'!$F$16,0,
IF(Z$4='2.1 Kraftwerk allgemein'!$F$16,'2.5 CAPEX'!$J19/$F16,
IF(Z$4&lt;'2.1 Kraftwerk allgemein'!$F$16+$F16,
('2.5 CAPEX'!$J19+SUM(OFFSET('2.5 CAPEX'!AE19,0,-MIN(MAX($F16-1-('2.1 Kraftwerk allgemein'!$F$16-'2.1 Kraftwerk allgemein'!$F$15+1),0),COLUMN(Q16)-1-('2.1 Kraftwerk allgemein'!$F$16-'2.1 Kraftwerk allgemein'!$F$15+1)),1,MIN(MAX($F16-('2.1 Kraftwerk allgemein'!$F$16-'2.1 Kraftwerk allgemein'!$F$15+1),1),COLUMN(Q16)-('2.1 Kraftwerk allgemein'!$F$16-'2.1 Kraftwerk allgemein'!$F$15+1)))))/$F16,
SUM(OFFSET('2.5 CAPEX'!AE19,0,-MIN($F16-1,COLUMN(Q16)-1),1,MIN($F16,COLUMN(Q16))))/$F16)))))),
IF(OR(ISNUMBER($D16)=FALSE,$F16=""),"",
IF(AND('2.5 CAPEX'!$L19&lt;&gt;"x",'2.5 CAPEX'!$M19&lt;&gt;"x"),0,
IF($F16=0,0,
IF(Z$4&lt;'2.1 Kraftwerk allgemein'!$F$16,0,
IF(Z$4='2.1 Kraftwerk allgemein'!$F$16,'2.5 CAPEX'!$J19/$F16,
IF(Z$4&lt;'2.1 Kraftwerk allgemein'!$F$16+$F16,
('2.5 CAPEX'!$J19+SUM(OFFSET('2.5 CAPEX'!AE19,0,-MIN(MAX($F16-1-('2.1 Kraftwerk allgemein'!$F$16-'1.1 Allgemein'!$I$22+1),0),COLUMN(Q16)-1-('2.1 Kraftwerk allgemein'!$F$16-'1.1 Allgemein'!$I$22+1)),1,MIN(MAX($F16-('2.1 Kraftwerk allgemein'!$F$16-'1.1 Allgemein'!$I$22+1),1),COLUMN(Q16)-('2.1 Kraftwerk allgemein'!$F$16-'1.1 Allgemein'!$I$22+1)))))/$F16,
SUM(OFFSET('2.5 CAPEX'!AE19,0,-MIN($F16-1,COLUMN(Q16)-1),1,MIN($F16,COLUMN(Q16))))/$F16)))))))</f>
        <v>0</v>
      </c>
      <c r="AA16" s="199">
        <f ca="1">IF('2.1 Kraftwerk allgemein'!$F$15&lt;'1.1 Allgemein'!$I$22,
IF(OR(ISNUMBER($D16)=FALSE,$F16=""),"",
IF(AND('2.5 CAPEX'!$L19&lt;&gt;"x",'2.5 CAPEX'!$M19&lt;&gt;"x"),0,
IF($F16=0,0,
IF(AA$4&lt;'2.1 Kraftwerk allgemein'!$F$16,0,
IF(AA$4='2.1 Kraftwerk allgemein'!$F$16,'2.5 CAPEX'!$J19/$F16,
IF(AA$4&lt;'2.1 Kraftwerk allgemein'!$F$16+$F16,
('2.5 CAPEX'!$J19+SUM(OFFSET('2.5 CAPEX'!AF19,0,-MIN(MAX($F16-1-('2.1 Kraftwerk allgemein'!$F$16-'2.1 Kraftwerk allgemein'!$F$15+1),0),COLUMN(R16)-1-('2.1 Kraftwerk allgemein'!$F$16-'2.1 Kraftwerk allgemein'!$F$15+1)),1,MIN(MAX($F16-('2.1 Kraftwerk allgemein'!$F$16-'2.1 Kraftwerk allgemein'!$F$15+1),1),COLUMN(R16)-('2.1 Kraftwerk allgemein'!$F$16-'2.1 Kraftwerk allgemein'!$F$15+1)))))/$F16,
SUM(OFFSET('2.5 CAPEX'!AF19,0,-MIN($F16-1,COLUMN(R16)-1),1,MIN($F16,COLUMN(R16))))/$F16)))))),
IF(OR(ISNUMBER($D16)=FALSE,$F16=""),"",
IF(AND('2.5 CAPEX'!$L19&lt;&gt;"x",'2.5 CAPEX'!$M19&lt;&gt;"x"),0,
IF($F16=0,0,
IF(AA$4&lt;'2.1 Kraftwerk allgemein'!$F$16,0,
IF(AA$4='2.1 Kraftwerk allgemein'!$F$16,'2.5 CAPEX'!$J19/$F16,
IF(AA$4&lt;'2.1 Kraftwerk allgemein'!$F$16+$F16,
('2.5 CAPEX'!$J19+SUM(OFFSET('2.5 CAPEX'!AF19,0,-MIN(MAX($F16-1-('2.1 Kraftwerk allgemein'!$F$16-'1.1 Allgemein'!$I$22+1),0),COLUMN(R16)-1-('2.1 Kraftwerk allgemein'!$F$16-'1.1 Allgemein'!$I$22+1)),1,MIN(MAX($F16-('2.1 Kraftwerk allgemein'!$F$16-'1.1 Allgemein'!$I$22+1),1),COLUMN(R16)-('2.1 Kraftwerk allgemein'!$F$16-'1.1 Allgemein'!$I$22+1)))))/$F16,
SUM(OFFSET('2.5 CAPEX'!AF19,0,-MIN($F16-1,COLUMN(R16)-1),1,MIN($F16,COLUMN(R16))))/$F16)))))))</f>
        <v>0</v>
      </c>
      <c r="AB16" s="199">
        <f ca="1">IF('2.1 Kraftwerk allgemein'!$F$15&lt;'1.1 Allgemein'!$I$22,
IF(OR(ISNUMBER($D16)=FALSE,$F16=""),"",
IF(AND('2.5 CAPEX'!$L19&lt;&gt;"x",'2.5 CAPEX'!$M19&lt;&gt;"x"),0,
IF($F16=0,0,
IF(AB$4&lt;'2.1 Kraftwerk allgemein'!$F$16,0,
IF(AB$4='2.1 Kraftwerk allgemein'!$F$16,'2.5 CAPEX'!$J19/$F16,
IF(AB$4&lt;'2.1 Kraftwerk allgemein'!$F$16+$F16,
('2.5 CAPEX'!$J19+SUM(OFFSET('2.5 CAPEX'!AG19,0,-MIN(MAX($F16-1-('2.1 Kraftwerk allgemein'!$F$16-'2.1 Kraftwerk allgemein'!$F$15+1),0),COLUMN(S16)-1-('2.1 Kraftwerk allgemein'!$F$16-'2.1 Kraftwerk allgemein'!$F$15+1)),1,MIN(MAX($F16-('2.1 Kraftwerk allgemein'!$F$16-'2.1 Kraftwerk allgemein'!$F$15+1),1),COLUMN(S16)-('2.1 Kraftwerk allgemein'!$F$16-'2.1 Kraftwerk allgemein'!$F$15+1)))))/$F16,
SUM(OFFSET('2.5 CAPEX'!AG19,0,-MIN($F16-1,COLUMN(S16)-1),1,MIN($F16,COLUMN(S16))))/$F16)))))),
IF(OR(ISNUMBER($D16)=FALSE,$F16=""),"",
IF(AND('2.5 CAPEX'!$L19&lt;&gt;"x",'2.5 CAPEX'!$M19&lt;&gt;"x"),0,
IF($F16=0,0,
IF(AB$4&lt;'2.1 Kraftwerk allgemein'!$F$16,0,
IF(AB$4='2.1 Kraftwerk allgemein'!$F$16,'2.5 CAPEX'!$J19/$F16,
IF(AB$4&lt;'2.1 Kraftwerk allgemein'!$F$16+$F16,
('2.5 CAPEX'!$J19+SUM(OFFSET('2.5 CAPEX'!AG19,0,-MIN(MAX($F16-1-('2.1 Kraftwerk allgemein'!$F$16-'1.1 Allgemein'!$I$22+1),0),COLUMN(S16)-1-('2.1 Kraftwerk allgemein'!$F$16-'1.1 Allgemein'!$I$22+1)),1,MIN(MAX($F16-('2.1 Kraftwerk allgemein'!$F$16-'1.1 Allgemein'!$I$22+1),1),COLUMN(S16)-('2.1 Kraftwerk allgemein'!$F$16-'1.1 Allgemein'!$I$22+1)))))/$F16,
SUM(OFFSET('2.5 CAPEX'!AG19,0,-MIN($F16-1,COLUMN(S16)-1),1,MIN($F16,COLUMN(S16))))/$F16)))))))</f>
        <v>0</v>
      </c>
      <c r="AC16" s="199">
        <f ca="1">IF('2.1 Kraftwerk allgemein'!$F$15&lt;'1.1 Allgemein'!$I$22,
IF(OR(ISNUMBER($D16)=FALSE,$F16=""),"",
IF(AND('2.5 CAPEX'!$L19&lt;&gt;"x",'2.5 CAPEX'!$M19&lt;&gt;"x"),0,
IF($F16=0,0,
IF(AC$4&lt;'2.1 Kraftwerk allgemein'!$F$16,0,
IF(AC$4='2.1 Kraftwerk allgemein'!$F$16,'2.5 CAPEX'!$J19/$F16,
IF(AC$4&lt;'2.1 Kraftwerk allgemein'!$F$16+$F16,
('2.5 CAPEX'!$J19+SUM(OFFSET('2.5 CAPEX'!AH19,0,-MIN(MAX($F16-1-('2.1 Kraftwerk allgemein'!$F$16-'2.1 Kraftwerk allgemein'!$F$15+1),0),COLUMN(T16)-1-('2.1 Kraftwerk allgemein'!$F$16-'2.1 Kraftwerk allgemein'!$F$15+1)),1,MIN(MAX($F16-('2.1 Kraftwerk allgemein'!$F$16-'2.1 Kraftwerk allgemein'!$F$15+1),1),COLUMN(T16)-('2.1 Kraftwerk allgemein'!$F$16-'2.1 Kraftwerk allgemein'!$F$15+1)))))/$F16,
SUM(OFFSET('2.5 CAPEX'!AH19,0,-MIN($F16-1,COLUMN(T16)-1),1,MIN($F16,COLUMN(T16))))/$F16)))))),
IF(OR(ISNUMBER($D16)=FALSE,$F16=""),"",
IF(AND('2.5 CAPEX'!$L19&lt;&gt;"x",'2.5 CAPEX'!$M19&lt;&gt;"x"),0,
IF($F16=0,0,
IF(AC$4&lt;'2.1 Kraftwerk allgemein'!$F$16,0,
IF(AC$4='2.1 Kraftwerk allgemein'!$F$16,'2.5 CAPEX'!$J19/$F16,
IF(AC$4&lt;'2.1 Kraftwerk allgemein'!$F$16+$F16,
('2.5 CAPEX'!$J19+SUM(OFFSET('2.5 CAPEX'!AH19,0,-MIN(MAX($F16-1-('2.1 Kraftwerk allgemein'!$F$16-'1.1 Allgemein'!$I$22+1),0),COLUMN(T16)-1-('2.1 Kraftwerk allgemein'!$F$16-'1.1 Allgemein'!$I$22+1)),1,MIN(MAX($F16-('2.1 Kraftwerk allgemein'!$F$16-'1.1 Allgemein'!$I$22+1),1),COLUMN(T16)-('2.1 Kraftwerk allgemein'!$F$16-'1.1 Allgemein'!$I$22+1)))))/$F16,
SUM(OFFSET('2.5 CAPEX'!AH19,0,-MIN($F16-1,COLUMN(T16)-1),1,MIN($F16,COLUMN(T16))))/$F16)))))))</f>
        <v>0</v>
      </c>
      <c r="AD16" s="199">
        <f ca="1">IF('2.1 Kraftwerk allgemein'!$F$15&lt;'1.1 Allgemein'!$I$22,
IF(OR(ISNUMBER($D16)=FALSE,$F16=""),"",
IF(AND('2.5 CAPEX'!$L19&lt;&gt;"x",'2.5 CAPEX'!$M19&lt;&gt;"x"),0,
IF($F16=0,0,
IF(AD$4&lt;'2.1 Kraftwerk allgemein'!$F$16,0,
IF(AD$4='2.1 Kraftwerk allgemein'!$F$16,'2.5 CAPEX'!$J19/$F16,
IF(AD$4&lt;'2.1 Kraftwerk allgemein'!$F$16+$F16,
('2.5 CAPEX'!$J19+SUM(OFFSET('2.5 CAPEX'!AI19,0,-MIN(MAX($F16-1-('2.1 Kraftwerk allgemein'!$F$16-'2.1 Kraftwerk allgemein'!$F$15+1),0),COLUMN(U16)-1-('2.1 Kraftwerk allgemein'!$F$16-'2.1 Kraftwerk allgemein'!$F$15+1)),1,MIN(MAX($F16-('2.1 Kraftwerk allgemein'!$F$16-'2.1 Kraftwerk allgemein'!$F$15+1),1),COLUMN(U16)-('2.1 Kraftwerk allgemein'!$F$16-'2.1 Kraftwerk allgemein'!$F$15+1)))))/$F16,
SUM(OFFSET('2.5 CAPEX'!AI19,0,-MIN($F16-1,COLUMN(U16)-1),1,MIN($F16,COLUMN(U16))))/$F16)))))),
IF(OR(ISNUMBER($D16)=FALSE,$F16=""),"",
IF(AND('2.5 CAPEX'!$L19&lt;&gt;"x",'2.5 CAPEX'!$M19&lt;&gt;"x"),0,
IF($F16=0,0,
IF(AD$4&lt;'2.1 Kraftwerk allgemein'!$F$16,0,
IF(AD$4='2.1 Kraftwerk allgemein'!$F$16,'2.5 CAPEX'!$J19/$F16,
IF(AD$4&lt;'2.1 Kraftwerk allgemein'!$F$16+$F16,
('2.5 CAPEX'!$J19+SUM(OFFSET('2.5 CAPEX'!AI19,0,-MIN(MAX($F16-1-('2.1 Kraftwerk allgemein'!$F$16-'1.1 Allgemein'!$I$22+1),0),COLUMN(U16)-1-('2.1 Kraftwerk allgemein'!$F$16-'1.1 Allgemein'!$I$22+1)),1,MIN(MAX($F16-('2.1 Kraftwerk allgemein'!$F$16-'1.1 Allgemein'!$I$22+1),1),COLUMN(U16)-('2.1 Kraftwerk allgemein'!$F$16-'1.1 Allgemein'!$I$22+1)))))/$F16,
SUM(OFFSET('2.5 CAPEX'!AI19,0,-MIN($F16-1,COLUMN(U16)-1),1,MIN($F16,COLUMN(U16))))/$F16)))))))</f>
        <v>0</v>
      </c>
      <c r="AE16" s="199">
        <f ca="1">IF('2.1 Kraftwerk allgemein'!$F$15&lt;'1.1 Allgemein'!$I$22,
IF(OR(ISNUMBER($D16)=FALSE,$F16=""),"",
IF(AND('2.5 CAPEX'!$L19&lt;&gt;"x",'2.5 CAPEX'!$M19&lt;&gt;"x"),0,
IF($F16=0,0,
IF(AE$4&lt;'2.1 Kraftwerk allgemein'!$F$16,0,
IF(AE$4='2.1 Kraftwerk allgemein'!$F$16,'2.5 CAPEX'!$J19/$F16,
IF(AE$4&lt;'2.1 Kraftwerk allgemein'!$F$16+$F16,
('2.5 CAPEX'!$J19+SUM(OFFSET('2.5 CAPEX'!AJ19,0,-MIN(MAX($F16-1-('2.1 Kraftwerk allgemein'!$F$16-'2.1 Kraftwerk allgemein'!$F$15+1),0),COLUMN(V16)-1-('2.1 Kraftwerk allgemein'!$F$16-'2.1 Kraftwerk allgemein'!$F$15+1)),1,MIN(MAX($F16-('2.1 Kraftwerk allgemein'!$F$16-'2.1 Kraftwerk allgemein'!$F$15+1),1),COLUMN(V16)-('2.1 Kraftwerk allgemein'!$F$16-'2.1 Kraftwerk allgemein'!$F$15+1)))))/$F16,
SUM(OFFSET('2.5 CAPEX'!AJ19,0,-MIN($F16-1,COLUMN(V16)-1),1,MIN($F16,COLUMN(V16))))/$F16)))))),
IF(OR(ISNUMBER($D16)=FALSE,$F16=""),"",
IF(AND('2.5 CAPEX'!$L19&lt;&gt;"x",'2.5 CAPEX'!$M19&lt;&gt;"x"),0,
IF($F16=0,0,
IF(AE$4&lt;'2.1 Kraftwerk allgemein'!$F$16,0,
IF(AE$4='2.1 Kraftwerk allgemein'!$F$16,'2.5 CAPEX'!$J19/$F16,
IF(AE$4&lt;'2.1 Kraftwerk allgemein'!$F$16+$F16,
('2.5 CAPEX'!$J19+SUM(OFFSET('2.5 CAPEX'!AJ19,0,-MIN(MAX($F16-1-('2.1 Kraftwerk allgemein'!$F$16-'1.1 Allgemein'!$I$22+1),0),COLUMN(V16)-1-('2.1 Kraftwerk allgemein'!$F$16-'1.1 Allgemein'!$I$22+1)),1,MIN(MAX($F16-('2.1 Kraftwerk allgemein'!$F$16-'1.1 Allgemein'!$I$22+1),1),COLUMN(V16)-('2.1 Kraftwerk allgemein'!$F$16-'1.1 Allgemein'!$I$22+1)))))/$F16,
SUM(OFFSET('2.5 CAPEX'!AJ19,0,-MIN($F16-1,COLUMN(V16)-1),1,MIN($F16,COLUMN(V16))))/$F16)))))))</f>
        <v>0</v>
      </c>
      <c r="AF16" s="199">
        <f ca="1">IF('2.1 Kraftwerk allgemein'!$F$15&lt;'1.1 Allgemein'!$I$22,
IF(OR(ISNUMBER($D16)=FALSE,$F16=""),"",
IF(AND('2.5 CAPEX'!$L19&lt;&gt;"x",'2.5 CAPEX'!$M19&lt;&gt;"x"),0,
IF($F16=0,0,
IF(AF$4&lt;'2.1 Kraftwerk allgemein'!$F$16,0,
IF(AF$4='2.1 Kraftwerk allgemein'!$F$16,'2.5 CAPEX'!$J19/$F16,
IF(AF$4&lt;'2.1 Kraftwerk allgemein'!$F$16+$F16,
('2.5 CAPEX'!$J19+SUM(OFFSET('2.5 CAPEX'!AK19,0,-MIN(MAX($F16-1-('2.1 Kraftwerk allgemein'!$F$16-'2.1 Kraftwerk allgemein'!$F$15+1),0),COLUMN(W16)-1-('2.1 Kraftwerk allgemein'!$F$16-'2.1 Kraftwerk allgemein'!$F$15+1)),1,MIN(MAX($F16-('2.1 Kraftwerk allgemein'!$F$16-'2.1 Kraftwerk allgemein'!$F$15+1),1),COLUMN(W16)-('2.1 Kraftwerk allgemein'!$F$16-'2.1 Kraftwerk allgemein'!$F$15+1)))))/$F16,
SUM(OFFSET('2.5 CAPEX'!AK19,0,-MIN($F16-1,COLUMN(W16)-1),1,MIN($F16,COLUMN(W16))))/$F16)))))),
IF(OR(ISNUMBER($D16)=FALSE,$F16=""),"",
IF(AND('2.5 CAPEX'!$L19&lt;&gt;"x",'2.5 CAPEX'!$M19&lt;&gt;"x"),0,
IF($F16=0,0,
IF(AF$4&lt;'2.1 Kraftwerk allgemein'!$F$16,0,
IF(AF$4='2.1 Kraftwerk allgemein'!$F$16,'2.5 CAPEX'!$J19/$F16,
IF(AF$4&lt;'2.1 Kraftwerk allgemein'!$F$16+$F16,
('2.5 CAPEX'!$J19+SUM(OFFSET('2.5 CAPEX'!AK19,0,-MIN(MAX($F16-1-('2.1 Kraftwerk allgemein'!$F$16-'1.1 Allgemein'!$I$22+1),0),COLUMN(W16)-1-('2.1 Kraftwerk allgemein'!$F$16-'1.1 Allgemein'!$I$22+1)),1,MIN(MAX($F16-('2.1 Kraftwerk allgemein'!$F$16-'1.1 Allgemein'!$I$22+1),1),COLUMN(W16)-('2.1 Kraftwerk allgemein'!$F$16-'1.1 Allgemein'!$I$22+1)))))/$F16,
SUM(OFFSET('2.5 CAPEX'!AK19,0,-MIN($F16-1,COLUMN(W16)-1),1,MIN($F16,COLUMN(W16))))/$F16)))))))</f>
        <v>0</v>
      </c>
      <c r="AG16" s="199">
        <f ca="1">IF('2.1 Kraftwerk allgemein'!$F$15&lt;'1.1 Allgemein'!$I$22,
IF(OR(ISNUMBER($D16)=FALSE,$F16=""),"",
IF(AND('2.5 CAPEX'!$L19&lt;&gt;"x",'2.5 CAPEX'!$M19&lt;&gt;"x"),0,
IF($F16=0,0,
IF(AG$4&lt;'2.1 Kraftwerk allgemein'!$F$16,0,
IF(AG$4='2.1 Kraftwerk allgemein'!$F$16,'2.5 CAPEX'!$J19/$F16,
IF(AG$4&lt;'2.1 Kraftwerk allgemein'!$F$16+$F16,
('2.5 CAPEX'!$J19+SUM(OFFSET('2.5 CAPEX'!AL19,0,-MIN(MAX($F16-1-('2.1 Kraftwerk allgemein'!$F$16-'2.1 Kraftwerk allgemein'!$F$15+1),0),COLUMN(X16)-1-('2.1 Kraftwerk allgemein'!$F$16-'2.1 Kraftwerk allgemein'!$F$15+1)),1,MIN(MAX($F16-('2.1 Kraftwerk allgemein'!$F$16-'2.1 Kraftwerk allgemein'!$F$15+1),1),COLUMN(X16)-('2.1 Kraftwerk allgemein'!$F$16-'2.1 Kraftwerk allgemein'!$F$15+1)))))/$F16,
SUM(OFFSET('2.5 CAPEX'!AL19,0,-MIN($F16-1,COLUMN(X16)-1),1,MIN($F16,COLUMN(X16))))/$F16)))))),
IF(OR(ISNUMBER($D16)=FALSE,$F16=""),"",
IF(AND('2.5 CAPEX'!$L19&lt;&gt;"x",'2.5 CAPEX'!$M19&lt;&gt;"x"),0,
IF($F16=0,0,
IF(AG$4&lt;'2.1 Kraftwerk allgemein'!$F$16,0,
IF(AG$4='2.1 Kraftwerk allgemein'!$F$16,'2.5 CAPEX'!$J19/$F16,
IF(AG$4&lt;'2.1 Kraftwerk allgemein'!$F$16+$F16,
('2.5 CAPEX'!$J19+SUM(OFFSET('2.5 CAPEX'!AL19,0,-MIN(MAX($F16-1-('2.1 Kraftwerk allgemein'!$F$16-'1.1 Allgemein'!$I$22+1),0),COLUMN(X16)-1-('2.1 Kraftwerk allgemein'!$F$16-'1.1 Allgemein'!$I$22+1)),1,MIN(MAX($F16-('2.1 Kraftwerk allgemein'!$F$16-'1.1 Allgemein'!$I$22+1),1),COLUMN(X16)-('2.1 Kraftwerk allgemein'!$F$16-'1.1 Allgemein'!$I$22+1)))))/$F16,
SUM(OFFSET('2.5 CAPEX'!AL19,0,-MIN($F16-1,COLUMN(X16)-1),1,MIN($F16,COLUMN(X16))))/$F16)))))))</f>
        <v>0</v>
      </c>
      <c r="AH16" s="199">
        <f ca="1">IF('2.1 Kraftwerk allgemein'!$F$15&lt;'1.1 Allgemein'!$I$22,
IF(OR(ISNUMBER($D16)=FALSE,$F16=""),"",
IF(AND('2.5 CAPEX'!$L19&lt;&gt;"x",'2.5 CAPEX'!$M19&lt;&gt;"x"),0,
IF($F16=0,0,
IF(AH$4&lt;'2.1 Kraftwerk allgemein'!$F$16,0,
IF(AH$4='2.1 Kraftwerk allgemein'!$F$16,'2.5 CAPEX'!$J19/$F16,
IF(AH$4&lt;'2.1 Kraftwerk allgemein'!$F$16+$F16,
('2.5 CAPEX'!$J19+SUM(OFFSET('2.5 CAPEX'!AM19,0,-MIN(MAX($F16-1-('2.1 Kraftwerk allgemein'!$F$16-'2.1 Kraftwerk allgemein'!$F$15+1),0),COLUMN(Y16)-1-('2.1 Kraftwerk allgemein'!$F$16-'2.1 Kraftwerk allgemein'!$F$15+1)),1,MIN(MAX($F16-('2.1 Kraftwerk allgemein'!$F$16-'2.1 Kraftwerk allgemein'!$F$15+1),1),COLUMN(Y16)-('2.1 Kraftwerk allgemein'!$F$16-'2.1 Kraftwerk allgemein'!$F$15+1)))))/$F16,
SUM(OFFSET('2.5 CAPEX'!AM19,0,-MIN($F16-1,COLUMN(Y16)-1),1,MIN($F16,COLUMN(Y16))))/$F16)))))),
IF(OR(ISNUMBER($D16)=FALSE,$F16=""),"",
IF(AND('2.5 CAPEX'!$L19&lt;&gt;"x",'2.5 CAPEX'!$M19&lt;&gt;"x"),0,
IF($F16=0,0,
IF(AH$4&lt;'2.1 Kraftwerk allgemein'!$F$16,0,
IF(AH$4='2.1 Kraftwerk allgemein'!$F$16,'2.5 CAPEX'!$J19/$F16,
IF(AH$4&lt;'2.1 Kraftwerk allgemein'!$F$16+$F16,
('2.5 CAPEX'!$J19+SUM(OFFSET('2.5 CAPEX'!AM19,0,-MIN(MAX($F16-1-('2.1 Kraftwerk allgemein'!$F$16-'1.1 Allgemein'!$I$22+1),0),COLUMN(Y16)-1-('2.1 Kraftwerk allgemein'!$F$16-'1.1 Allgemein'!$I$22+1)),1,MIN(MAX($F16-('2.1 Kraftwerk allgemein'!$F$16-'1.1 Allgemein'!$I$22+1),1),COLUMN(Y16)-('2.1 Kraftwerk allgemein'!$F$16-'1.1 Allgemein'!$I$22+1)))))/$F16,
SUM(OFFSET('2.5 CAPEX'!AM19,0,-MIN($F16-1,COLUMN(Y16)-1),1,MIN($F16,COLUMN(Y16))))/$F16)))))))</f>
        <v>0</v>
      </c>
      <c r="AI16" s="199">
        <f ca="1">IF('2.1 Kraftwerk allgemein'!$F$15&lt;'1.1 Allgemein'!$I$22,
IF(OR(ISNUMBER($D16)=FALSE,$F16=""),"",
IF(AND('2.5 CAPEX'!$L19&lt;&gt;"x",'2.5 CAPEX'!$M19&lt;&gt;"x"),0,
IF($F16=0,0,
IF(AI$4&lt;'2.1 Kraftwerk allgemein'!$F$16,0,
IF(AI$4='2.1 Kraftwerk allgemein'!$F$16,'2.5 CAPEX'!$J19/$F16,
IF(AI$4&lt;'2.1 Kraftwerk allgemein'!$F$16+$F16,
('2.5 CAPEX'!$J19+SUM(OFFSET('2.5 CAPEX'!AN19,0,-MIN(MAX($F16-1-('2.1 Kraftwerk allgemein'!$F$16-'2.1 Kraftwerk allgemein'!$F$15+1),0),COLUMN(Z16)-1-('2.1 Kraftwerk allgemein'!$F$16-'2.1 Kraftwerk allgemein'!$F$15+1)),1,MIN(MAX($F16-('2.1 Kraftwerk allgemein'!$F$16-'2.1 Kraftwerk allgemein'!$F$15+1),1),COLUMN(Z16)-('2.1 Kraftwerk allgemein'!$F$16-'2.1 Kraftwerk allgemein'!$F$15+1)))))/$F16,
SUM(OFFSET('2.5 CAPEX'!AN19,0,-MIN($F16-1,COLUMN(Z16)-1),1,MIN($F16,COLUMN(Z16))))/$F16)))))),
IF(OR(ISNUMBER($D16)=FALSE,$F16=""),"",
IF(AND('2.5 CAPEX'!$L19&lt;&gt;"x",'2.5 CAPEX'!$M19&lt;&gt;"x"),0,
IF($F16=0,0,
IF(AI$4&lt;'2.1 Kraftwerk allgemein'!$F$16,0,
IF(AI$4='2.1 Kraftwerk allgemein'!$F$16,'2.5 CAPEX'!$J19/$F16,
IF(AI$4&lt;'2.1 Kraftwerk allgemein'!$F$16+$F16,
('2.5 CAPEX'!$J19+SUM(OFFSET('2.5 CAPEX'!AN19,0,-MIN(MAX($F16-1-('2.1 Kraftwerk allgemein'!$F$16-'1.1 Allgemein'!$I$22+1),0),COLUMN(Z16)-1-('2.1 Kraftwerk allgemein'!$F$16-'1.1 Allgemein'!$I$22+1)),1,MIN(MAX($F16-('2.1 Kraftwerk allgemein'!$F$16-'1.1 Allgemein'!$I$22+1),1),COLUMN(Z16)-('2.1 Kraftwerk allgemein'!$F$16-'1.1 Allgemein'!$I$22+1)))))/$F16,
SUM(OFFSET('2.5 CAPEX'!AN19,0,-MIN($F16-1,COLUMN(Z16)-1),1,MIN($F16,COLUMN(Z16))))/$F16)))))))</f>
        <v>0</v>
      </c>
      <c r="AJ16" s="199">
        <f ca="1">IF('2.1 Kraftwerk allgemein'!$F$15&lt;'1.1 Allgemein'!$I$22,
IF(OR(ISNUMBER($D16)=FALSE,$F16=""),"",
IF(AND('2.5 CAPEX'!$L19&lt;&gt;"x",'2.5 CAPEX'!$M19&lt;&gt;"x"),0,
IF($F16=0,0,
IF(AJ$4&lt;'2.1 Kraftwerk allgemein'!$F$16,0,
IF(AJ$4='2.1 Kraftwerk allgemein'!$F$16,'2.5 CAPEX'!$J19/$F16,
IF(AJ$4&lt;'2.1 Kraftwerk allgemein'!$F$16+$F16,
('2.5 CAPEX'!$J19+SUM(OFFSET('2.5 CAPEX'!AO19,0,-MIN(MAX($F16-1-('2.1 Kraftwerk allgemein'!$F$16-'2.1 Kraftwerk allgemein'!$F$15+1),0),COLUMN(AA16)-1-('2.1 Kraftwerk allgemein'!$F$16-'2.1 Kraftwerk allgemein'!$F$15+1)),1,MIN(MAX($F16-('2.1 Kraftwerk allgemein'!$F$16-'2.1 Kraftwerk allgemein'!$F$15+1),1),COLUMN(AA16)-('2.1 Kraftwerk allgemein'!$F$16-'2.1 Kraftwerk allgemein'!$F$15+1)))))/$F16,
SUM(OFFSET('2.5 CAPEX'!AO19,0,-MIN($F16-1,COLUMN(AA16)-1),1,MIN($F16,COLUMN(AA16))))/$F16)))))),
IF(OR(ISNUMBER($D16)=FALSE,$F16=""),"",
IF(AND('2.5 CAPEX'!$L19&lt;&gt;"x",'2.5 CAPEX'!$M19&lt;&gt;"x"),0,
IF($F16=0,0,
IF(AJ$4&lt;'2.1 Kraftwerk allgemein'!$F$16,0,
IF(AJ$4='2.1 Kraftwerk allgemein'!$F$16,'2.5 CAPEX'!$J19/$F16,
IF(AJ$4&lt;'2.1 Kraftwerk allgemein'!$F$16+$F16,
('2.5 CAPEX'!$J19+SUM(OFFSET('2.5 CAPEX'!AO19,0,-MIN(MAX($F16-1-('2.1 Kraftwerk allgemein'!$F$16-'1.1 Allgemein'!$I$22+1),0),COLUMN(AA16)-1-('2.1 Kraftwerk allgemein'!$F$16-'1.1 Allgemein'!$I$22+1)),1,MIN(MAX($F16-('2.1 Kraftwerk allgemein'!$F$16-'1.1 Allgemein'!$I$22+1),1),COLUMN(AA16)-('2.1 Kraftwerk allgemein'!$F$16-'1.1 Allgemein'!$I$22+1)))))/$F16,
SUM(OFFSET('2.5 CAPEX'!AO19,0,-MIN($F16-1,COLUMN(AA16)-1),1,MIN($F16,COLUMN(AA16))))/$F16)))))))</f>
        <v>0</v>
      </c>
      <c r="AK16" s="199">
        <f ca="1">IF('2.1 Kraftwerk allgemein'!$F$15&lt;'1.1 Allgemein'!$I$22,
IF(OR(ISNUMBER($D16)=FALSE,$F16=""),"",
IF(AND('2.5 CAPEX'!$L19&lt;&gt;"x",'2.5 CAPEX'!$M19&lt;&gt;"x"),0,
IF($F16=0,0,
IF(AK$4&lt;'2.1 Kraftwerk allgemein'!$F$16,0,
IF(AK$4='2.1 Kraftwerk allgemein'!$F$16,'2.5 CAPEX'!$J19/$F16,
IF(AK$4&lt;'2.1 Kraftwerk allgemein'!$F$16+$F16,
('2.5 CAPEX'!$J19+SUM(OFFSET('2.5 CAPEX'!AP19,0,-MIN(MAX($F16-1-('2.1 Kraftwerk allgemein'!$F$16-'2.1 Kraftwerk allgemein'!$F$15+1),0),COLUMN(AB16)-1-('2.1 Kraftwerk allgemein'!$F$16-'2.1 Kraftwerk allgemein'!$F$15+1)),1,MIN(MAX($F16-('2.1 Kraftwerk allgemein'!$F$16-'2.1 Kraftwerk allgemein'!$F$15+1),1),COLUMN(AB16)-('2.1 Kraftwerk allgemein'!$F$16-'2.1 Kraftwerk allgemein'!$F$15+1)))))/$F16,
SUM(OFFSET('2.5 CAPEX'!AP19,0,-MIN($F16-1,COLUMN(AB16)-1),1,MIN($F16,COLUMN(AB16))))/$F16)))))),
IF(OR(ISNUMBER($D16)=FALSE,$F16=""),"",
IF(AND('2.5 CAPEX'!$L19&lt;&gt;"x",'2.5 CAPEX'!$M19&lt;&gt;"x"),0,
IF($F16=0,0,
IF(AK$4&lt;'2.1 Kraftwerk allgemein'!$F$16,0,
IF(AK$4='2.1 Kraftwerk allgemein'!$F$16,'2.5 CAPEX'!$J19/$F16,
IF(AK$4&lt;'2.1 Kraftwerk allgemein'!$F$16+$F16,
('2.5 CAPEX'!$J19+SUM(OFFSET('2.5 CAPEX'!AP19,0,-MIN(MAX($F16-1-('2.1 Kraftwerk allgemein'!$F$16-'1.1 Allgemein'!$I$22+1),0),COLUMN(AB16)-1-('2.1 Kraftwerk allgemein'!$F$16-'1.1 Allgemein'!$I$22+1)),1,MIN(MAX($F16-('2.1 Kraftwerk allgemein'!$F$16-'1.1 Allgemein'!$I$22+1),1),COLUMN(AB16)-('2.1 Kraftwerk allgemein'!$F$16-'1.1 Allgemein'!$I$22+1)))))/$F16,
SUM(OFFSET('2.5 CAPEX'!AP19,0,-MIN($F16-1,COLUMN(AB16)-1),1,MIN($F16,COLUMN(AB16))))/$F16)))))))</f>
        <v>0</v>
      </c>
      <c r="AL16" s="199">
        <f ca="1">IF('2.1 Kraftwerk allgemein'!$F$15&lt;'1.1 Allgemein'!$I$22,
IF(OR(ISNUMBER($D16)=FALSE,$F16=""),"",
IF(AND('2.5 CAPEX'!$L19&lt;&gt;"x",'2.5 CAPEX'!$M19&lt;&gt;"x"),0,
IF($F16=0,0,
IF(AL$4&lt;'2.1 Kraftwerk allgemein'!$F$16,0,
IF(AL$4='2.1 Kraftwerk allgemein'!$F$16,'2.5 CAPEX'!$J19/$F16,
IF(AL$4&lt;'2.1 Kraftwerk allgemein'!$F$16+$F16,
('2.5 CAPEX'!$J19+SUM(OFFSET('2.5 CAPEX'!AQ19,0,-MIN(MAX($F16-1-('2.1 Kraftwerk allgemein'!$F$16-'2.1 Kraftwerk allgemein'!$F$15+1),0),COLUMN(AC16)-1-('2.1 Kraftwerk allgemein'!$F$16-'2.1 Kraftwerk allgemein'!$F$15+1)),1,MIN(MAX($F16-('2.1 Kraftwerk allgemein'!$F$16-'2.1 Kraftwerk allgemein'!$F$15+1),1),COLUMN(AC16)-('2.1 Kraftwerk allgemein'!$F$16-'2.1 Kraftwerk allgemein'!$F$15+1)))))/$F16,
SUM(OFFSET('2.5 CAPEX'!AQ19,0,-MIN($F16-1,COLUMN(AC16)-1),1,MIN($F16,COLUMN(AC16))))/$F16)))))),
IF(OR(ISNUMBER($D16)=FALSE,$F16=""),"",
IF(AND('2.5 CAPEX'!$L19&lt;&gt;"x",'2.5 CAPEX'!$M19&lt;&gt;"x"),0,
IF($F16=0,0,
IF(AL$4&lt;'2.1 Kraftwerk allgemein'!$F$16,0,
IF(AL$4='2.1 Kraftwerk allgemein'!$F$16,'2.5 CAPEX'!$J19/$F16,
IF(AL$4&lt;'2.1 Kraftwerk allgemein'!$F$16+$F16,
('2.5 CAPEX'!$J19+SUM(OFFSET('2.5 CAPEX'!AQ19,0,-MIN(MAX($F16-1-('2.1 Kraftwerk allgemein'!$F$16-'1.1 Allgemein'!$I$22+1),0),COLUMN(AC16)-1-('2.1 Kraftwerk allgemein'!$F$16-'1.1 Allgemein'!$I$22+1)),1,MIN(MAX($F16-('2.1 Kraftwerk allgemein'!$F$16-'1.1 Allgemein'!$I$22+1),1),COLUMN(AC16)-('2.1 Kraftwerk allgemein'!$F$16-'1.1 Allgemein'!$I$22+1)))))/$F16,
SUM(OFFSET('2.5 CAPEX'!AQ19,0,-MIN($F16-1,COLUMN(AC16)-1),1,MIN($F16,COLUMN(AC16))))/$F16)))))))</f>
        <v>0</v>
      </c>
      <c r="AM16" s="199">
        <f ca="1">IF('2.1 Kraftwerk allgemein'!$F$15&lt;'1.1 Allgemein'!$I$22,
IF(OR(ISNUMBER($D16)=FALSE,$F16=""),"",
IF(AND('2.5 CAPEX'!$L19&lt;&gt;"x",'2.5 CAPEX'!$M19&lt;&gt;"x"),0,
IF($F16=0,0,
IF(AM$4&lt;'2.1 Kraftwerk allgemein'!$F$16,0,
IF(AM$4='2.1 Kraftwerk allgemein'!$F$16,'2.5 CAPEX'!$J19/$F16,
IF(AM$4&lt;'2.1 Kraftwerk allgemein'!$F$16+$F16,
('2.5 CAPEX'!$J19+SUM(OFFSET('2.5 CAPEX'!AR19,0,-MIN(MAX($F16-1-('2.1 Kraftwerk allgemein'!$F$16-'2.1 Kraftwerk allgemein'!$F$15+1),0),COLUMN(AD16)-1-('2.1 Kraftwerk allgemein'!$F$16-'2.1 Kraftwerk allgemein'!$F$15+1)),1,MIN(MAX($F16-('2.1 Kraftwerk allgemein'!$F$16-'2.1 Kraftwerk allgemein'!$F$15+1),1),COLUMN(AD16)-('2.1 Kraftwerk allgemein'!$F$16-'2.1 Kraftwerk allgemein'!$F$15+1)))))/$F16,
SUM(OFFSET('2.5 CAPEX'!AR19,0,-MIN($F16-1,COLUMN(AD16)-1),1,MIN($F16,COLUMN(AD16))))/$F16)))))),
IF(OR(ISNUMBER($D16)=FALSE,$F16=""),"",
IF(AND('2.5 CAPEX'!$L19&lt;&gt;"x",'2.5 CAPEX'!$M19&lt;&gt;"x"),0,
IF($F16=0,0,
IF(AM$4&lt;'2.1 Kraftwerk allgemein'!$F$16,0,
IF(AM$4='2.1 Kraftwerk allgemein'!$F$16,'2.5 CAPEX'!$J19/$F16,
IF(AM$4&lt;'2.1 Kraftwerk allgemein'!$F$16+$F16,
('2.5 CAPEX'!$J19+SUM(OFFSET('2.5 CAPEX'!AR19,0,-MIN(MAX($F16-1-('2.1 Kraftwerk allgemein'!$F$16-'1.1 Allgemein'!$I$22+1),0),COLUMN(AD16)-1-('2.1 Kraftwerk allgemein'!$F$16-'1.1 Allgemein'!$I$22+1)),1,MIN(MAX($F16-('2.1 Kraftwerk allgemein'!$F$16-'1.1 Allgemein'!$I$22+1),1),COLUMN(AD16)-('2.1 Kraftwerk allgemein'!$F$16-'1.1 Allgemein'!$I$22+1)))))/$F16,
SUM(OFFSET('2.5 CAPEX'!AR19,0,-MIN($F16-1,COLUMN(AD16)-1),1,MIN($F16,COLUMN(AD16))))/$F16)))))))</f>
        <v>0</v>
      </c>
      <c r="AN16" s="199">
        <f ca="1">IF('2.1 Kraftwerk allgemein'!$F$15&lt;'1.1 Allgemein'!$I$22,
IF(OR(ISNUMBER($D16)=FALSE,$F16=""),"",
IF(AND('2.5 CAPEX'!$L19&lt;&gt;"x",'2.5 CAPEX'!$M19&lt;&gt;"x"),0,
IF($F16=0,0,
IF(AN$4&lt;'2.1 Kraftwerk allgemein'!$F$16,0,
IF(AN$4='2.1 Kraftwerk allgemein'!$F$16,'2.5 CAPEX'!$J19/$F16,
IF(AN$4&lt;'2.1 Kraftwerk allgemein'!$F$16+$F16,
('2.5 CAPEX'!$J19+SUM(OFFSET('2.5 CAPEX'!AS19,0,-MIN(MAX($F16-1-('2.1 Kraftwerk allgemein'!$F$16-'2.1 Kraftwerk allgemein'!$F$15+1),0),COLUMN(AE16)-1-('2.1 Kraftwerk allgemein'!$F$16-'2.1 Kraftwerk allgemein'!$F$15+1)),1,MIN(MAX($F16-('2.1 Kraftwerk allgemein'!$F$16-'2.1 Kraftwerk allgemein'!$F$15+1),1),COLUMN(AE16)-('2.1 Kraftwerk allgemein'!$F$16-'2.1 Kraftwerk allgemein'!$F$15+1)))))/$F16,
SUM(OFFSET('2.5 CAPEX'!AS19,0,-MIN($F16-1,COLUMN(AE16)-1),1,MIN($F16,COLUMN(AE16))))/$F16)))))),
IF(OR(ISNUMBER($D16)=FALSE,$F16=""),"",
IF(AND('2.5 CAPEX'!$L19&lt;&gt;"x",'2.5 CAPEX'!$M19&lt;&gt;"x"),0,
IF($F16=0,0,
IF(AN$4&lt;'2.1 Kraftwerk allgemein'!$F$16,0,
IF(AN$4='2.1 Kraftwerk allgemein'!$F$16,'2.5 CAPEX'!$J19/$F16,
IF(AN$4&lt;'2.1 Kraftwerk allgemein'!$F$16+$F16,
('2.5 CAPEX'!$J19+SUM(OFFSET('2.5 CAPEX'!AS19,0,-MIN(MAX($F16-1-('2.1 Kraftwerk allgemein'!$F$16-'1.1 Allgemein'!$I$22+1),0),COLUMN(AE16)-1-('2.1 Kraftwerk allgemein'!$F$16-'1.1 Allgemein'!$I$22+1)),1,MIN(MAX($F16-('2.1 Kraftwerk allgemein'!$F$16-'1.1 Allgemein'!$I$22+1),1),COLUMN(AE16)-('2.1 Kraftwerk allgemein'!$F$16-'1.1 Allgemein'!$I$22+1)))))/$F16,
SUM(OFFSET('2.5 CAPEX'!AS19,0,-MIN($F16-1,COLUMN(AE16)-1),1,MIN($F16,COLUMN(AE16))))/$F16)))))))</f>
        <v>0</v>
      </c>
      <c r="AO16" s="199">
        <f ca="1">IF('2.1 Kraftwerk allgemein'!$F$15&lt;'1.1 Allgemein'!$I$22,
IF(OR(ISNUMBER($D16)=FALSE,$F16=""),"",
IF(AND('2.5 CAPEX'!$L19&lt;&gt;"x",'2.5 CAPEX'!$M19&lt;&gt;"x"),0,
IF($F16=0,0,
IF(AO$4&lt;'2.1 Kraftwerk allgemein'!$F$16,0,
IF(AO$4='2.1 Kraftwerk allgemein'!$F$16,'2.5 CAPEX'!$J19/$F16,
IF(AO$4&lt;'2.1 Kraftwerk allgemein'!$F$16+$F16,
('2.5 CAPEX'!$J19+SUM(OFFSET('2.5 CAPEX'!AT19,0,-MIN(MAX($F16-1-('2.1 Kraftwerk allgemein'!$F$16-'2.1 Kraftwerk allgemein'!$F$15+1),0),COLUMN(AF16)-1-('2.1 Kraftwerk allgemein'!$F$16-'2.1 Kraftwerk allgemein'!$F$15+1)),1,MIN(MAX($F16-('2.1 Kraftwerk allgemein'!$F$16-'2.1 Kraftwerk allgemein'!$F$15+1),1),COLUMN(AF16)-('2.1 Kraftwerk allgemein'!$F$16-'2.1 Kraftwerk allgemein'!$F$15+1)))))/$F16,
SUM(OFFSET('2.5 CAPEX'!AT19,0,-MIN($F16-1,COLUMN(AF16)-1),1,MIN($F16,COLUMN(AF16))))/$F16)))))),
IF(OR(ISNUMBER($D16)=FALSE,$F16=""),"",
IF(AND('2.5 CAPEX'!$L19&lt;&gt;"x",'2.5 CAPEX'!$M19&lt;&gt;"x"),0,
IF($F16=0,0,
IF(AO$4&lt;'2.1 Kraftwerk allgemein'!$F$16,0,
IF(AO$4='2.1 Kraftwerk allgemein'!$F$16,'2.5 CAPEX'!$J19/$F16,
IF(AO$4&lt;'2.1 Kraftwerk allgemein'!$F$16+$F16,
('2.5 CAPEX'!$J19+SUM(OFFSET('2.5 CAPEX'!AT19,0,-MIN(MAX($F16-1-('2.1 Kraftwerk allgemein'!$F$16-'1.1 Allgemein'!$I$22+1),0),COLUMN(AF16)-1-('2.1 Kraftwerk allgemein'!$F$16-'1.1 Allgemein'!$I$22+1)),1,MIN(MAX($F16-('2.1 Kraftwerk allgemein'!$F$16-'1.1 Allgemein'!$I$22+1),1),COLUMN(AF16)-('2.1 Kraftwerk allgemein'!$F$16-'1.1 Allgemein'!$I$22+1)))))/$F16,
SUM(OFFSET('2.5 CAPEX'!AT19,0,-MIN($F16-1,COLUMN(AF16)-1),1,MIN($F16,COLUMN(AF16))))/$F16)))))))</f>
        <v>0</v>
      </c>
      <c r="AP16" s="199">
        <f ca="1">IF('2.1 Kraftwerk allgemein'!$F$15&lt;'1.1 Allgemein'!$I$22,
IF(OR(ISNUMBER($D16)=FALSE,$F16=""),"",
IF(AND('2.5 CAPEX'!$L19&lt;&gt;"x",'2.5 CAPEX'!$M19&lt;&gt;"x"),0,
IF($F16=0,0,
IF(AP$4&lt;'2.1 Kraftwerk allgemein'!$F$16,0,
IF(AP$4='2.1 Kraftwerk allgemein'!$F$16,'2.5 CAPEX'!$J19/$F16,
IF(AP$4&lt;'2.1 Kraftwerk allgemein'!$F$16+$F16,
('2.5 CAPEX'!$J19+SUM(OFFSET('2.5 CAPEX'!AU19,0,-MIN(MAX($F16-1-('2.1 Kraftwerk allgemein'!$F$16-'2.1 Kraftwerk allgemein'!$F$15+1),0),COLUMN(AG16)-1-('2.1 Kraftwerk allgemein'!$F$16-'2.1 Kraftwerk allgemein'!$F$15+1)),1,MIN(MAX($F16-('2.1 Kraftwerk allgemein'!$F$16-'2.1 Kraftwerk allgemein'!$F$15+1),1),COLUMN(AG16)-('2.1 Kraftwerk allgemein'!$F$16-'2.1 Kraftwerk allgemein'!$F$15+1)))))/$F16,
SUM(OFFSET('2.5 CAPEX'!AU19,0,-MIN($F16-1,COLUMN(AG16)-1),1,MIN($F16,COLUMN(AG16))))/$F16)))))),
IF(OR(ISNUMBER($D16)=FALSE,$F16=""),"",
IF(AND('2.5 CAPEX'!$L19&lt;&gt;"x",'2.5 CAPEX'!$M19&lt;&gt;"x"),0,
IF($F16=0,0,
IF(AP$4&lt;'2.1 Kraftwerk allgemein'!$F$16,0,
IF(AP$4='2.1 Kraftwerk allgemein'!$F$16,'2.5 CAPEX'!$J19/$F16,
IF(AP$4&lt;'2.1 Kraftwerk allgemein'!$F$16+$F16,
('2.5 CAPEX'!$J19+SUM(OFFSET('2.5 CAPEX'!AU19,0,-MIN(MAX($F16-1-('2.1 Kraftwerk allgemein'!$F$16-'1.1 Allgemein'!$I$22+1),0),COLUMN(AG16)-1-('2.1 Kraftwerk allgemein'!$F$16-'1.1 Allgemein'!$I$22+1)),1,MIN(MAX($F16-('2.1 Kraftwerk allgemein'!$F$16-'1.1 Allgemein'!$I$22+1),1),COLUMN(AG16)-('2.1 Kraftwerk allgemein'!$F$16-'1.1 Allgemein'!$I$22+1)))))/$F16,
SUM(OFFSET('2.5 CAPEX'!AU19,0,-MIN($F16-1,COLUMN(AG16)-1),1,MIN($F16,COLUMN(AG16))))/$F16)))))))</f>
        <v>0</v>
      </c>
      <c r="AQ16" s="199">
        <f ca="1">IF('2.1 Kraftwerk allgemein'!$F$15&lt;'1.1 Allgemein'!$I$22,
IF(OR(ISNUMBER($D16)=FALSE,$F16=""),"",
IF(AND('2.5 CAPEX'!$L19&lt;&gt;"x",'2.5 CAPEX'!$M19&lt;&gt;"x"),0,
IF($F16=0,0,
IF(AQ$4&lt;'2.1 Kraftwerk allgemein'!$F$16,0,
IF(AQ$4='2.1 Kraftwerk allgemein'!$F$16,'2.5 CAPEX'!$J19/$F16,
IF(AQ$4&lt;'2.1 Kraftwerk allgemein'!$F$16+$F16,
('2.5 CAPEX'!$J19+SUM(OFFSET('2.5 CAPEX'!AV19,0,-MIN(MAX($F16-1-('2.1 Kraftwerk allgemein'!$F$16-'2.1 Kraftwerk allgemein'!$F$15+1),0),COLUMN(AH16)-1-('2.1 Kraftwerk allgemein'!$F$16-'2.1 Kraftwerk allgemein'!$F$15+1)),1,MIN(MAX($F16-('2.1 Kraftwerk allgemein'!$F$16-'2.1 Kraftwerk allgemein'!$F$15+1),1),COLUMN(AH16)-('2.1 Kraftwerk allgemein'!$F$16-'2.1 Kraftwerk allgemein'!$F$15+1)))))/$F16,
SUM(OFFSET('2.5 CAPEX'!AV19,0,-MIN($F16-1,COLUMN(AH16)-1),1,MIN($F16,COLUMN(AH16))))/$F16)))))),
IF(OR(ISNUMBER($D16)=FALSE,$F16=""),"",
IF(AND('2.5 CAPEX'!$L19&lt;&gt;"x",'2.5 CAPEX'!$M19&lt;&gt;"x"),0,
IF($F16=0,0,
IF(AQ$4&lt;'2.1 Kraftwerk allgemein'!$F$16,0,
IF(AQ$4='2.1 Kraftwerk allgemein'!$F$16,'2.5 CAPEX'!$J19/$F16,
IF(AQ$4&lt;'2.1 Kraftwerk allgemein'!$F$16+$F16,
('2.5 CAPEX'!$J19+SUM(OFFSET('2.5 CAPEX'!AV19,0,-MIN(MAX($F16-1-('2.1 Kraftwerk allgemein'!$F$16-'1.1 Allgemein'!$I$22+1),0),COLUMN(AH16)-1-('2.1 Kraftwerk allgemein'!$F$16-'1.1 Allgemein'!$I$22+1)),1,MIN(MAX($F16-('2.1 Kraftwerk allgemein'!$F$16-'1.1 Allgemein'!$I$22+1),1),COLUMN(AH16)-('2.1 Kraftwerk allgemein'!$F$16-'1.1 Allgemein'!$I$22+1)))))/$F16,
SUM(OFFSET('2.5 CAPEX'!AV19,0,-MIN($F16-1,COLUMN(AH16)-1),1,MIN($F16,COLUMN(AH16))))/$F16)))))))</f>
        <v>0</v>
      </c>
      <c r="AR16" s="199">
        <f ca="1">IF('2.1 Kraftwerk allgemein'!$F$15&lt;'1.1 Allgemein'!$I$22,
IF(OR(ISNUMBER($D16)=FALSE,$F16=""),"",
IF(AND('2.5 CAPEX'!$L19&lt;&gt;"x",'2.5 CAPEX'!$M19&lt;&gt;"x"),0,
IF($F16=0,0,
IF(AR$4&lt;'2.1 Kraftwerk allgemein'!$F$16,0,
IF(AR$4='2.1 Kraftwerk allgemein'!$F$16,'2.5 CAPEX'!$J19/$F16,
IF(AR$4&lt;'2.1 Kraftwerk allgemein'!$F$16+$F16,
('2.5 CAPEX'!$J19+SUM(OFFSET('2.5 CAPEX'!AW19,0,-MIN(MAX($F16-1-('2.1 Kraftwerk allgemein'!$F$16-'2.1 Kraftwerk allgemein'!$F$15+1),0),COLUMN(AI16)-1-('2.1 Kraftwerk allgemein'!$F$16-'2.1 Kraftwerk allgemein'!$F$15+1)),1,MIN(MAX($F16-('2.1 Kraftwerk allgemein'!$F$16-'2.1 Kraftwerk allgemein'!$F$15+1),1),COLUMN(AI16)-('2.1 Kraftwerk allgemein'!$F$16-'2.1 Kraftwerk allgemein'!$F$15+1)))))/$F16,
SUM(OFFSET('2.5 CAPEX'!AW19,0,-MIN($F16-1,COLUMN(AI16)-1),1,MIN($F16,COLUMN(AI16))))/$F16)))))),
IF(OR(ISNUMBER($D16)=FALSE,$F16=""),"",
IF(AND('2.5 CAPEX'!$L19&lt;&gt;"x",'2.5 CAPEX'!$M19&lt;&gt;"x"),0,
IF($F16=0,0,
IF(AR$4&lt;'2.1 Kraftwerk allgemein'!$F$16,0,
IF(AR$4='2.1 Kraftwerk allgemein'!$F$16,'2.5 CAPEX'!$J19/$F16,
IF(AR$4&lt;'2.1 Kraftwerk allgemein'!$F$16+$F16,
('2.5 CAPEX'!$J19+SUM(OFFSET('2.5 CAPEX'!AW19,0,-MIN(MAX($F16-1-('2.1 Kraftwerk allgemein'!$F$16-'1.1 Allgemein'!$I$22+1),0),COLUMN(AI16)-1-('2.1 Kraftwerk allgemein'!$F$16-'1.1 Allgemein'!$I$22+1)),1,MIN(MAX($F16-('2.1 Kraftwerk allgemein'!$F$16-'1.1 Allgemein'!$I$22+1),1),COLUMN(AI16)-('2.1 Kraftwerk allgemein'!$F$16-'1.1 Allgemein'!$I$22+1)))))/$F16,
SUM(OFFSET('2.5 CAPEX'!AW19,0,-MIN($F16-1,COLUMN(AI16)-1),1,MIN($F16,COLUMN(AI16))))/$F16)))))))</f>
        <v>0</v>
      </c>
      <c r="AS16" s="199">
        <f ca="1">IF('2.1 Kraftwerk allgemein'!$F$15&lt;'1.1 Allgemein'!$I$22,
IF(OR(ISNUMBER($D16)=FALSE,$F16=""),"",
IF(AND('2.5 CAPEX'!$L19&lt;&gt;"x",'2.5 CAPEX'!$M19&lt;&gt;"x"),0,
IF($F16=0,0,
IF(AS$4&lt;'2.1 Kraftwerk allgemein'!$F$16,0,
IF(AS$4='2.1 Kraftwerk allgemein'!$F$16,'2.5 CAPEX'!$J19/$F16,
IF(AS$4&lt;'2.1 Kraftwerk allgemein'!$F$16+$F16,
('2.5 CAPEX'!$J19+SUM(OFFSET('2.5 CAPEX'!AX19,0,-MIN(MAX($F16-1-('2.1 Kraftwerk allgemein'!$F$16-'2.1 Kraftwerk allgemein'!$F$15+1),0),COLUMN(AJ16)-1-('2.1 Kraftwerk allgemein'!$F$16-'2.1 Kraftwerk allgemein'!$F$15+1)),1,MIN(MAX($F16-('2.1 Kraftwerk allgemein'!$F$16-'2.1 Kraftwerk allgemein'!$F$15+1),1),COLUMN(AJ16)-('2.1 Kraftwerk allgemein'!$F$16-'2.1 Kraftwerk allgemein'!$F$15+1)))))/$F16,
SUM(OFFSET('2.5 CAPEX'!AX19,0,-MIN($F16-1,COLUMN(AJ16)-1),1,MIN($F16,COLUMN(AJ16))))/$F16)))))),
IF(OR(ISNUMBER($D16)=FALSE,$F16=""),"",
IF(AND('2.5 CAPEX'!$L19&lt;&gt;"x",'2.5 CAPEX'!$M19&lt;&gt;"x"),0,
IF($F16=0,0,
IF(AS$4&lt;'2.1 Kraftwerk allgemein'!$F$16,0,
IF(AS$4='2.1 Kraftwerk allgemein'!$F$16,'2.5 CAPEX'!$J19/$F16,
IF(AS$4&lt;'2.1 Kraftwerk allgemein'!$F$16+$F16,
('2.5 CAPEX'!$J19+SUM(OFFSET('2.5 CAPEX'!AX19,0,-MIN(MAX($F16-1-('2.1 Kraftwerk allgemein'!$F$16-'1.1 Allgemein'!$I$22+1),0),COLUMN(AJ16)-1-('2.1 Kraftwerk allgemein'!$F$16-'1.1 Allgemein'!$I$22+1)),1,MIN(MAX($F16-('2.1 Kraftwerk allgemein'!$F$16-'1.1 Allgemein'!$I$22+1),1),COLUMN(AJ16)-('2.1 Kraftwerk allgemein'!$F$16-'1.1 Allgemein'!$I$22+1)))))/$F16,
SUM(OFFSET('2.5 CAPEX'!AX19,0,-MIN($F16-1,COLUMN(AJ16)-1),1,MIN($F16,COLUMN(AJ16))))/$F16)))))))</f>
        <v>0</v>
      </c>
      <c r="AT16" s="199">
        <f ca="1">IF('2.1 Kraftwerk allgemein'!$F$15&lt;'1.1 Allgemein'!$I$22,
IF(OR(ISNUMBER($D16)=FALSE,$F16=""),"",
IF(AND('2.5 CAPEX'!$L19&lt;&gt;"x",'2.5 CAPEX'!$M19&lt;&gt;"x"),0,
IF($F16=0,0,
IF(AT$4&lt;'2.1 Kraftwerk allgemein'!$F$16,0,
IF(AT$4='2.1 Kraftwerk allgemein'!$F$16,'2.5 CAPEX'!$J19/$F16,
IF(AT$4&lt;'2.1 Kraftwerk allgemein'!$F$16+$F16,
('2.5 CAPEX'!$J19+SUM(OFFSET('2.5 CAPEX'!AY19,0,-MIN(MAX($F16-1-('2.1 Kraftwerk allgemein'!$F$16-'2.1 Kraftwerk allgemein'!$F$15+1),0),COLUMN(AK16)-1-('2.1 Kraftwerk allgemein'!$F$16-'2.1 Kraftwerk allgemein'!$F$15+1)),1,MIN(MAX($F16-('2.1 Kraftwerk allgemein'!$F$16-'2.1 Kraftwerk allgemein'!$F$15+1),1),COLUMN(AK16)-('2.1 Kraftwerk allgemein'!$F$16-'2.1 Kraftwerk allgemein'!$F$15+1)))))/$F16,
SUM(OFFSET('2.5 CAPEX'!AY19,0,-MIN($F16-1,COLUMN(AK16)-1),1,MIN($F16,COLUMN(AK16))))/$F16)))))),
IF(OR(ISNUMBER($D16)=FALSE,$F16=""),"",
IF(AND('2.5 CAPEX'!$L19&lt;&gt;"x",'2.5 CAPEX'!$M19&lt;&gt;"x"),0,
IF($F16=0,0,
IF(AT$4&lt;'2.1 Kraftwerk allgemein'!$F$16,0,
IF(AT$4='2.1 Kraftwerk allgemein'!$F$16,'2.5 CAPEX'!$J19/$F16,
IF(AT$4&lt;'2.1 Kraftwerk allgemein'!$F$16+$F16,
('2.5 CAPEX'!$J19+SUM(OFFSET('2.5 CAPEX'!AY19,0,-MIN(MAX($F16-1-('2.1 Kraftwerk allgemein'!$F$16-'1.1 Allgemein'!$I$22+1),0),COLUMN(AK16)-1-('2.1 Kraftwerk allgemein'!$F$16-'1.1 Allgemein'!$I$22+1)),1,MIN(MAX($F16-('2.1 Kraftwerk allgemein'!$F$16-'1.1 Allgemein'!$I$22+1),1),COLUMN(AK16)-('2.1 Kraftwerk allgemein'!$F$16-'1.1 Allgemein'!$I$22+1)))))/$F16,
SUM(OFFSET('2.5 CAPEX'!AY19,0,-MIN($F16-1,COLUMN(AK16)-1),1,MIN($F16,COLUMN(AK16))))/$F16)))))))</f>
        <v>0</v>
      </c>
      <c r="AU16" s="199">
        <f ca="1">IF('2.1 Kraftwerk allgemein'!$F$15&lt;'1.1 Allgemein'!$I$22,
IF(OR(ISNUMBER($D16)=FALSE,$F16=""),"",
IF(AND('2.5 CAPEX'!$L19&lt;&gt;"x",'2.5 CAPEX'!$M19&lt;&gt;"x"),0,
IF($F16=0,0,
IF(AU$4&lt;'2.1 Kraftwerk allgemein'!$F$16,0,
IF(AU$4='2.1 Kraftwerk allgemein'!$F$16,'2.5 CAPEX'!$J19/$F16,
IF(AU$4&lt;'2.1 Kraftwerk allgemein'!$F$16+$F16,
('2.5 CAPEX'!$J19+SUM(OFFSET('2.5 CAPEX'!AZ19,0,-MIN(MAX($F16-1-('2.1 Kraftwerk allgemein'!$F$16-'2.1 Kraftwerk allgemein'!$F$15+1),0),COLUMN(AL16)-1-('2.1 Kraftwerk allgemein'!$F$16-'2.1 Kraftwerk allgemein'!$F$15+1)),1,MIN(MAX($F16-('2.1 Kraftwerk allgemein'!$F$16-'2.1 Kraftwerk allgemein'!$F$15+1),1),COLUMN(AL16)-('2.1 Kraftwerk allgemein'!$F$16-'2.1 Kraftwerk allgemein'!$F$15+1)))))/$F16,
SUM(OFFSET('2.5 CAPEX'!AZ19,0,-MIN($F16-1,COLUMN(AL16)-1),1,MIN($F16,COLUMN(AL16))))/$F16)))))),
IF(OR(ISNUMBER($D16)=FALSE,$F16=""),"",
IF(AND('2.5 CAPEX'!$L19&lt;&gt;"x",'2.5 CAPEX'!$M19&lt;&gt;"x"),0,
IF($F16=0,0,
IF(AU$4&lt;'2.1 Kraftwerk allgemein'!$F$16,0,
IF(AU$4='2.1 Kraftwerk allgemein'!$F$16,'2.5 CAPEX'!$J19/$F16,
IF(AU$4&lt;'2.1 Kraftwerk allgemein'!$F$16+$F16,
('2.5 CAPEX'!$J19+SUM(OFFSET('2.5 CAPEX'!AZ19,0,-MIN(MAX($F16-1-('2.1 Kraftwerk allgemein'!$F$16-'1.1 Allgemein'!$I$22+1),0),COLUMN(AL16)-1-('2.1 Kraftwerk allgemein'!$F$16-'1.1 Allgemein'!$I$22+1)),1,MIN(MAX($F16-('2.1 Kraftwerk allgemein'!$F$16-'1.1 Allgemein'!$I$22+1),1),COLUMN(AL16)-('2.1 Kraftwerk allgemein'!$F$16-'1.1 Allgemein'!$I$22+1)))))/$F16,
SUM(OFFSET('2.5 CAPEX'!AZ19,0,-MIN($F16-1,COLUMN(AL16)-1),1,MIN($F16,COLUMN(AL16))))/$F16)))))))</f>
        <v>0</v>
      </c>
      <c r="AV16" s="199">
        <f ca="1">IF('2.1 Kraftwerk allgemein'!$F$15&lt;'1.1 Allgemein'!$I$22,
IF(OR(ISNUMBER($D16)=FALSE,$F16=""),"",
IF(AND('2.5 CAPEX'!$L19&lt;&gt;"x",'2.5 CAPEX'!$M19&lt;&gt;"x"),0,
IF($F16=0,0,
IF(AV$4&lt;'2.1 Kraftwerk allgemein'!$F$16,0,
IF(AV$4='2.1 Kraftwerk allgemein'!$F$16,'2.5 CAPEX'!$J19/$F16,
IF(AV$4&lt;'2.1 Kraftwerk allgemein'!$F$16+$F16,
('2.5 CAPEX'!$J19+SUM(OFFSET('2.5 CAPEX'!BA19,0,-MIN(MAX($F16-1-('2.1 Kraftwerk allgemein'!$F$16-'2.1 Kraftwerk allgemein'!$F$15+1),0),COLUMN(AM16)-1-('2.1 Kraftwerk allgemein'!$F$16-'2.1 Kraftwerk allgemein'!$F$15+1)),1,MIN(MAX($F16-('2.1 Kraftwerk allgemein'!$F$16-'2.1 Kraftwerk allgemein'!$F$15+1),1),COLUMN(AM16)-('2.1 Kraftwerk allgemein'!$F$16-'2.1 Kraftwerk allgemein'!$F$15+1)))))/$F16,
SUM(OFFSET('2.5 CAPEX'!BA19,0,-MIN($F16-1,COLUMN(AM16)-1),1,MIN($F16,COLUMN(AM16))))/$F16)))))),
IF(OR(ISNUMBER($D16)=FALSE,$F16=""),"",
IF(AND('2.5 CAPEX'!$L19&lt;&gt;"x",'2.5 CAPEX'!$M19&lt;&gt;"x"),0,
IF($F16=0,0,
IF(AV$4&lt;'2.1 Kraftwerk allgemein'!$F$16,0,
IF(AV$4='2.1 Kraftwerk allgemein'!$F$16,'2.5 CAPEX'!$J19/$F16,
IF(AV$4&lt;'2.1 Kraftwerk allgemein'!$F$16+$F16,
('2.5 CAPEX'!$J19+SUM(OFFSET('2.5 CAPEX'!BA19,0,-MIN(MAX($F16-1-('2.1 Kraftwerk allgemein'!$F$16-'1.1 Allgemein'!$I$22+1),0),COLUMN(AM16)-1-('2.1 Kraftwerk allgemein'!$F$16-'1.1 Allgemein'!$I$22+1)),1,MIN(MAX($F16-('2.1 Kraftwerk allgemein'!$F$16-'1.1 Allgemein'!$I$22+1),1),COLUMN(AM16)-('2.1 Kraftwerk allgemein'!$F$16-'1.1 Allgemein'!$I$22+1)))))/$F16,
SUM(OFFSET('2.5 CAPEX'!BA19,0,-MIN($F16-1,COLUMN(AM16)-1),1,MIN($F16,COLUMN(AM16))))/$F16)))))))</f>
        <v>0</v>
      </c>
      <c r="AW16" s="199">
        <f ca="1">IF('2.1 Kraftwerk allgemein'!$F$15&lt;'1.1 Allgemein'!$I$22,
IF(OR(ISNUMBER($D16)=FALSE,$F16=""),"",
IF(AND('2.5 CAPEX'!$L19&lt;&gt;"x",'2.5 CAPEX'!$M19&lt;&gt;"x"),0,
IF($F16=0,0,
IF(AW$4&lt;'2.1 Kraftwerk allgemein'!$F$16,0,
IF(AW$4='2.1 Kraftwerk allgemein'!$F$16,'2.5 CAPEX'!$J19/$F16,
IF(AW$4&lt;'2.1 Kraftwerk allgemein'!$F$16+$F16,
('2.5 CAPEX'!$J19+SUM(OFFSET('2.5 CAPEX'!BB19,0,-MIN(MAX($F16-1-('2.1 Kraftwerk allgemein'!$F$16-'2.1 Kraftwerk allgemein'!$F$15+1),0),COLUMN(AN16)-1-('2.1 Kraftwerk allgemein'!$F$16-'2.1 Kraftwerk allgemein'!$F$15+1)),1,MIN(MAX($F16-('2.1 Kraftwerk allgemein'!$F$16-'2.1 Kraftwerk allgemein'!$F$15+1),1),COLUMN(AN16)-('2.1 Kraftwerk allgemein'!$F$16-'2.1 Kraftwerk allgemein'!$F$15+1)))))/$F16,
SUM(OFFSET('2.5 CAPEX'!BB19,0,-MIN($F16-1,COLUMN(AN16)-1),1,MIN($F16,COLUMN(AN16))))/$F16)))))),
IF(OR(ISNUMBER($D16)=FALSE,$F16=""),"",
IF(AND('2.5 CAPEX'!$L19&lt;&gt;"x",'2.5 CAPEX'!$M19&lt;&gt;"x"),0,
IF($F16=0,0,
IF(AW$4&lt;'2.1 Kraftwerk allgemein'!$F$16,0,
IF(AW$4='2.1 Kraftwerk allgemein'!$F$16,'2.5 CAPEX'!$J19/$F16,
IF(AW$4&lt;'2.1 Kraftwerk allgemein'!$F$16+$F16,
('2.5 CAPEX'!$J19+SUM(OFFSET('2.5 CAPEX'!BB19,0,-MIN(MAX($F16-1-('2.1 Kraftwerk allgemein'!$F$16-'1.1 Allgemein'!$I$22+1),0),COLUMN(AN16)-1-('2.1 Kraftwerk allgemein'!$F$16-'1.1 Allgemein'!$I$22+1)),1,MIN(MAX($F16-('2.1 Kraftwerk allgemein'!$F$16-'1.1 Allgemein'!$I$22+1),1),COLUMN(AN16)-('2.1 Kraftwerk allgemein'!$F$16-'1.1 Allgemein'!$I$22+1)))))/$F16,
SUM(OFFSET('2.5 CAPEX'!BB19,0,-MIN($F16-1,COLUMN(AN16)-1),1,MIN($F16,COLUMN(AN16))))/$F16)))))))</f>
        <v>0</v>
      </c>
      <c r="AX16" s="199">
        <f ca="1">IF('2.1 Kraftwerk allgemein'!$F$15&lt;'1.1 Allgemein'!$I$22,
IF(OR(ISNUMBER($D16)=FALSE,$F16=""),"",
IF(AND('2.5 CAPEX'!$L19&lt;&gt;"x",'2.5 CAPEX'!$M19&lt;&gt;"x"),0,
IF($F16=0,0,
IF(AX$4&lt;'2.1 Kraftwerk allgemein'!$F$16,0,
IF(AX$4='2.1 Kraftwerk allgemein'!$F$16,'2.5 CAPEX'!$J19/$F16,
IF(AX$4&lt;'2.1 Kraftwerk allgemein'!$F$16+$F16,
('2.5 CAPEX'!$J19+SUM(OFFSET('2.5 CAPEX'!BC19,0,-MIN(MAX($F16-1-('2.1 Kraftwerk allgemein'!$F$16-'2.1 Kraftwerk allgemein'!$F$15+1),0),COLUMN(AO16)-1-('2.1 Kraftwerk allgemein'!$F$16-'2.1 Kraftwerk allgemein'!$F$15+1)),1,MIN(MAX($F16-('2.1 Kraftwerk allgemein'!$F$16-'2.1 Kraftwerk allgemein'!$F$15+1),1),COLUMN(AO16)-('2.1 Kraftwerk allgemein'!$F$16-'2.1 Kraftwerk allgemein'!$F$15+1)))))/$F16,
SUM(OFFSET('2.5 CAPEX'!BC19,0,-MIN($F16-1,COLUMN(AO16)-1),1,MIN($F16,COLUMN(AO16))))/$F16)))))),
IF(OR(ISNUMBER($D16)=FALSE,$F16=""),"",
IF(AND('2.5 CAPEX'!$L19&lt;&gt;"x",'2.5 CAPEX'!$M19&lt;&gt;"x"),0,
IF($F16=0,0,
IF(AX$4&lt;'2.1 Kraftwerk allgemein'!$F$16,0,
IF(AX$4='2.1 Kraftwerk allgemein'!$F$16,'2.5 CAPEX'!$J19/$F16,
IF(AX$4&lt;'2.1 Kraftwerk allgemein'!$F$16+$F16,
('2.5 CAPEX'!$J19+SUM(OFFSET('2.5 CAPEX'!BC19,0,-MIN(MAX($F16-1-('2.1 Kraftwerk allgemein'!$F$16-'1.1 Allgemein'!$I$22+1),0),COLUMN(AO16)-1-('2.1 Kraftwerk allgemein'!$F$16-'1.1 Allgemein'!$I$22+1)),1,MIN(MAX($F16-('2.1 Kraftwerk allgemein'!$F$16-'1.1 Allgemein'!$I$22+1),1),COLUMN(AO16)-('2.1 Kraftwerk allgemein'!$F$16-'1.1 Allgemein'!$I$22+1)))))/$F16,
SUM(OFFSET('2.5 CAPEX'!BC19,0,-MIN($F16-1,COLUMN(AO16)-1),1,MIN($F16,COLUMN(AO16))))/$F16)))))))</f>
        <v>0</v>
      </c>
      <c r="AY16" s="199">
        <f ca="1">IF('2.1 Kraftwerk allgemein'!$F$15&lt;'1.1 Allgemein'!$I$22,
IF(OR(ISNUMBER($D16)=FALSE,$F16=""),"",
IF(AND('2.5 CAPEX'!$L19&lt;&gt;"x",'2.5 CAPEX'!$M19&lt;&gt;"x"),0,
IF($F16=0,0,
IF(AY$4&lt;'2.1 Kraftwerk allgemein'!$F$16,0,
IF(AY$4='2.1 Kraftwerk allgemein'!$F$16,'2.5 CAPEX'!$J19/$F16,
IF(AY$4&lt;'2.1 Kraftwerk allgemein'!$F$16+$F16,
('2.5 CAPEX'!$J19+SUM(OFFSET('2.5 CAPEX'!BD19,0,-MIN(MAX($F16-1-('2.1 Kraftwerk allgemein'!$F$16-'2.1 Kraftwerk allgemein'!$F$15+1),0),COLUMN(AP16)-1-('2.1 Kraftwerk allgemein'!$F$16-'2.1 Kraftwerk allgemein'!$F$15+1)),1,MIN(MAX($F16-('2.1 Kraftwerk allgemein'!$F$16-'2.1 Kraftwerk allgemein'!$F$15+1),1),COLUMN(AP16)-('2.1 Kraftwerk allgemein'!$F$16-'2.1 Kraftwerk allgemein'!$F$15+1)))))/$F16,
SUM(OFFSET('2.5 CAPEX'!BD19,0,-MIN($F16-1,COLUMN(AP16)-1),1,MIN($F16,COLUMN(AP16))))/$F16)))))),
IF(OR(ISNUMBER($D16)=FALSE,$F16=""),"",
IF(AND('2.5 CAPEX'!$L19&lt;&gt;"x",'2.5 CAPEX'!$M19&lt;&gt;"x"),0,
IF($F16=0,0,
IF(AY$4&lt;'2.1 Kraftwerk allgemein'!$F$16,0,
IF(AY$4='2.1 Kraftwerk allgemein'!$F$16,'2.5 CAPEX'!$J19/$F16,
IF(AY$4&lt;'2.1 Kraftwerk allgemein'!$F$16+$F16,
('2.5 CAPEX'!$J19+SUM(OFFSET('2.5 CAPEX'!BD19,0,-MIN(MAX($F16-1-('2.1 Kraftwerk allgemein'!$F$16-'1.1 Allgemein'!$I$22+1),0),COLUMN(AP16)-1-('2.1 Kraftwerk allgemein'!$F$16-'1.1 Allgemein'!$I$22+1)),1,MIN(MAX($F16-('2.1 Kraftwerk allgemein'!$F$16-'1.1 Allgemein'!$I$22+1),1),COLUMN(AP16)-('2.1 Kraftwerk allgemein'!$F$16-'1.1 Allgemein'!$I$22+1)))))/$F16,
SUM(OFFSET('2.5 CAPEX'!BD19,0,-MIN($F16-1,COLUMN(AP16)-1),1,MIN($F16,COLUMN(AP16))))/$F16)))))))</f>
        <v>0</v>
      </c>
      <c r="AZ16" s="199">
        <f ca="1">IF('2.1 Kraftwerk allgemein'!$F$15&lt;'1.1 Allgemein'!$I$22,
IF(OR(ISNUMBER($D16)=FALSE,$F16=""),"",
IF(AND('2.5 CAPEX'!$L19&lt;&gt;"x",'2.5 CAPEX'!$M19&lt;&gt;"x"),0,
IF($F16=0,0,
IF(AZ$4&lt;'2.1 Kraftwerk allgemein'!$F$16,0,
IF(AZ$4='2.1 Kraftwerk allgemein'!$F$16,'2.5 CAPEX'!$J19/$F16,
IF(AZ$4&lt;'2.1 Kraftwerk allgemein'!$F$16+$F16,
('2.5 CAPEX'!$J19+SUM(OFFSET('2.5 CAPEX'!BE19,0,-MIN(MAX($F16-1-('2.1 Kraftwerk allgemein'!$F$16-'2.1 Kraftwerk allgemein'!$F$15+1),0),COLUMN(AQ16)-1-('2.1 Kraftwerk allgemein'!$F$16-'2.1 Kraftwerk allgemein'!$F$15+1)),1,MIN(MAX($F16-('2.1 Kraftwerk allgemein'!$F$16-'2.1 Kraftwerk allgemein'!$F$15+1),1),COLUMN(AQ16)-('2.1 Kraftwerk allgemein'!$F$16-'2.1 Kraftwerk allgemein'!$F$15+1)))))/$F16,
SUM(OFFSET('2.5 CAPEX'!BE19,0,-MIN($F16-1,COLUMN(AQ16)-1),1,MIN($F16,COLUMN(AQ16))))/$F16)))))),
IF(OR(ISNUMBER($D16)=FALSE,$F16=""),"",
IF(AND('2.5 CAPEX'!$L19&lt;&gt;"x",'2.5 CAPEX'!$M19&lt;&gt;"x"),0,
IF($F16=0,0,
IF(AZ$4&lt;'2.1 Kraftwerk allgemein'!$F$16,0,
IF(AZ$4='2.1 Kraftwerk allgemein'!$F$16,'2.5 CAPEX'!$J19/$F16,
IF(AZ$4&lt;'2.1 Kraftwerk allgemein'!$F$16+$F16,
('2.5 CAPEX'!$J19+SUM(OFFSET('2.5 CAPEX'!BE19,0,-MIN(MAX($F16-1-('2.1 Kraftwerk allgemein'!$F$16-'1.1 Allgemein'!$I$22+1),0),COLUMN(AQ16)-1-('2.1 Kraftwerk allgemein'!$F$16-'1.1 Allgemein'!$I$22+1)),1,MIN(MAX($F16-('2.1 Kraftwerk allgemein'!$F$16-'1.1 Allgemein'!$I$22+1),1),COLUMN(AQ16)-('2.1 Kraftwerk allgemein'!$F$16-'1.1 Allgemein'!$I$22+1)))))/$F16,
SUM(OFFSET('2.5 CAPEX'!BE19,0,-MIN($F16-1,COLUMN(AQ16)-1),1,MIN($F16,COLUMN(AQ16))))/$F16)))))))</f>
        <v>0</v>
      </c>
      <c r="BA16" s="199">
        <f ca="1">IF('2.1 Kraftwerk allgemein'!$F$15&lt;'1.1 Allgemein'!$I$22,
IF(OR(ISNUMBER($D16)=FALSE,$F16=""),"",
IF(AND('2.5 CAPEX'!$L19&lt;&gt;"x",'2.5 CAPEX'!$M19&lt;&gt;"x"),0,
IF($F16=0,0,
IF(BA$4&lt;'2.1 Kraftwerk allgemein'!$F$16,0,
IF(BA$4='2.1 Kraftwerk allgemein'!$F$16,'2.5 CAPEX'!$J19/$F16,
IF(BA$4&lt;'2.1 Kraftwerk allgemein'!$F$16+$F16,
('2.5 CAPEX'!$J19+SUM(OFFSET('2.5 CAPEX'!BF19,0,-MIN(MAX($F16-1-('2.1 Kraftwerk allgemein'!$F$16-'2.1 Kraftwerk allgemein'!$F$15+1),0),COLUMN(AR16)-1-('2.1 Kraftwerk allgemein'!$F$16-'2.1 Kraftwerk allgemein'!$F$15+1)),1,MIN(MAX($F16-('2.1 Kraftwerk allgemein'!$F$16-'2.1 Kraftwerk allgemein'!$F$15+1),1),COLUMN(AR16)-('2.1 Kraftwerk allgemein'!$F$16-'2.1 Kraftwerk allgemein'!$F$15+1)))))/$F16,
SUM(OFFSET('2.5 CAPEX'!BF19,0,-MIN($F16-1,COLUMN(AR16)-1),1,MIN($F16,COLUMN(AR16))))/$F16)))))),
IF(OR(ISNUMBER($D16)=FALSE,$F16=""),"",
IF(AND('2.5 CAPEX'!$L19&lt;&gt;"x",'2.5 CAPEX'!$M19&lt;&gt;"x"),0,
IF($F16=0,0,
IF(BA$4&lt;'2.1 Kraftwerk allgemein'!$F$16,0,
IF(BA$4='2.1 Kraftwerk allgemein'!$F$16,'2.5 CAPEX'!$J19/$F16,
IF(BA$4&lt;'2.1 Kraftwerk allgemein'!$F$16+$F16,
('2.5 CAPEX'!$J19+SUM(OFFSET('2.5 CAPEX'!BF19,0,-MIN(MAX($F16-1-('2.1 Kraftwerk allgemein'!$F$16-'1.1 Allgemein'!$I$22+1),0),COLUMN(AR16)-1-('2.1 Kraftwerk allgemein'!$F$16-'1.1 Allgemein'!$I$22+1)),1,MIN(MAX($F16-('2.1 Kraftwerk allgemein'!$F$16-'1.1 Allgemein'!$I$22+1),1),COLUMN(AR16)-('2.1 Kraftwerk allgemein'!$F$16-'1.1 Allgemein'!$I$22+1)))))/$F16,
SUM(OFFSET('2.5 CAPEX'!BF19,0,-MIN($F16-1,COLUMN(AR16)-1),1,MIN($F16,COLUMN(AR16))))/$F16)))))))</f>
        <v>0</v>
      </c>
      <c r="BB16" s="199">
        <f ca="1">IF('2.1 Kraftwerk allgemein'!$F$15&lt;'1.1 Allgemein'!$I$22,
IF(OR(ISNUMBER($D16)=FALSE,$F16=""),"",
IF(AND('2.5 CAPEX'!$L19&lt;&gt;"x",'2.5 CAPEX'!$M19&lt;&gt;"x"),0,
IF($F16=0,0,
IF(BB$4&lt;'2.1 Kraftwerk allgemein'!$F$16,0,
IF(BB$4='2.1 Kraftwerk allgemein'!$F$16,'2.5 CAPEX'!$J19/$F16,
IF(BB$4&lt;'2.1 Kraftwerk allgemein'!$F$16+$F16,
('2.5 CAPEX'!$J19+SUM(OFFSET('2.5 CAPEX'!BG19,0,-MIN(MAX($F16-1-('2.1 Kraftwerk allgemein'!$F$16-'2.1 Kraftwerk allgemein'!$F$15+1),0),COLUMN(AS16)-1-('2.1 Kraftwerk allgemein'!$F$16-'2.1 Kraftwerk allgemein'!$F$15+1)),1,MIN(MAX($F16-('2.1 Kraftwerk allgemein'!$F$16-'2.1 Kraftwerk allgemein'!$F$15+1),1),COLUMN(AS16)-('2.1 Kraftwerk allgemein'!$F$16-'2.1 Kraftwerk allgemein'!$F$15+1)))))/$F16,
SUM(OFFSET('2.5 CAPEX'!BG19,0,-MIN($F16-1,COLUMN(AS16)-1),1,MIN($F16,COLUMN(AS16))))/$F16)))))),
IF(OR(ISNUMBER($D16)=FALSE,$F16=""),"",
IF(AND('2.5 CAPEX'!$L19&lt;&gt;"x",'2.5 CAPEX'!$M19&lt;&gt;"x"),0,
IF($F16=0,0,
IF(BB$4&lt;'2.1 Kraftwerk allgemein'!$F$16,0,
IF(BB$4='2.1 Kraftwerk allgemein'!$F$16,'2.5 CAPEX'!$J19/$F16,
IF(BB$4&lt;'2.1 Kraftwerk allgemein'!$F$16+$F16,
('2.5 CAPEX'!$J19+SUM(OFFSET('2.5 CAPEX'!BG19,0,-MIN(MAX($F16-1-('2.1 Kraftwerk allgemein'!$F$16-'1.1 Allgemein'!$I$22+1),0),COLUMN(AS16)-1-('2.1 Kraftwerk allgemein'!$F$16-'1.1 Allgemein'!$I$22+1)),1,MIN(MAX($F16-('2.1 Kraftwerk allgemein'!$F$16-'1.1 Allgemein'!$I$22+1),1),COLUMN(AS16)-('2.1 Kraftwerk allgemein'!$F$16-'1.1 Allgemein'!$I$22+1)))))/$F16,
SUM(OFFSET('2.5 CAPEX'!BG19,0,-MIN($F16-1,COLUMN(AS16)-1),1,MIN($F16,COLUMN(AS16))))/$F16)))))))</f>
        <v>0</v>
      </c>
      <c r="BC16" s="199">
        <f ca="1">IF('2.1 Kraftwerk allgemein'!$F$15&lt;'1.1 Allgemein'!$I$22,
IF(OR(ISNUMBER($D16)=FALSE,$F16=""),"",
IF(AND('2.5 CAPEX'!$L19&lt;&gt;"x",'2.5 CAPEX'!$M19&lt;&gt;"x"),0,
IF($F16=0,0,
IF(BC$4&lt;'2.1 Kraftwerk allgemein'!$F$16,0,
IF(BC$4='2.1 Kraftwerk allgemein'!$F$16,'2.5 CAPEX'!$J19/$F16,
IF(BC$4&lt;'2.1 Kraftwerk allgemein'!$F$16+$F16,
('2.5 CAPEX'!$J19+SUM(OFFSET('2.5 CAPEX'!BH19,0,-MIN(MAX($F16-1-('2.1 Kraftwerk allgemein'!$F$16-'2.1 Kraftwerk allgemein'!$F$15+1),0),COLUMN(AT16)-1-('2.1 Kraftwerk allgemein'!$F$16-'2.1 Kraftwerk allgemein'!$F$15+1)),1,MIN(MAX($F16-('2.1 Kraftwerk allgemein'!$F$16-'2.1 Kraftwerk allgemein'!$F$15+1),1),COLUMN(AT16)-('2.1 Kraftwerk allgemein'!$F$16-'2.1 Kraftwerk allgemein'!$F$15+1)))))/$F16,
SUM(OFFSET('2.5 CAPEX'!BH19,0,-MIN($F16-1,COLUMN(AT16)-1),1,MIN($F16,COLUMN(AT16))))/$F16)))))),
IF(OR(ISNUMBER($D16)=FALSE,$F16=""),"",
IF(AND('2.5 CAPEX'!$L19&lt;&gt;"x",'2.5 CAPEX'!$M19&lt;&gt;"x"),0,
IF($F16=0,0,
IF(BC$4&lt;'2.1 Kraftwerk allgemein'!$F$16,0,
IF(BC$4='2.1 Kraftwerk allgemein'!$F$16,'2.5 CAPEX'!$J19/$F16,
IF(BC$4&lt;'2.1 Kraftwerk allgemein'!$F$16+$F16,
('2.5 CAPEX'!$J19+SUM(OFFSET('2.5 CAPEX'!BH19,0,-MIN(MAX($F16-1-('2.1 Kraftwerk allgemein'!$F$16-'1.1 Allgemein'!$I$22+1),0),COLUMN(AT16)-1-('2.1 Kraftwerk allgemein'!$F$16-'1.1 Allgemein'!$I$22+1)),1,MIN(MAX($F16-('2.1 Kraftwerk allgemein'!$F$16-'1.1 Allgemein'!$I$22+1),1),COLUMN(AT16)-('2.1 Kraftwerk allgemein'!$F$16-'1.1 Allgemein'!$I$22+1)))))/$F16,
SUM(OFFSET('2.5 CAPEX'!BH19,0,-MIN($F16-1,COLUMN(AT16)-1),1,MIN($F16,COLUMN(AT16))))/$F16)))))))</f>
        <v>0</v>
      </c>
      <c r="BD16" s="199">
        <f ca="1">IF('2.1 Kraftwerk allgemein'!$F$15&lt;'1.1 Allgemein'!$I$22,
IF(OR(ISNUMBER($D16)=FALSE,$F16=""),"",
IF(AND('2.5 CAPEX'!$L19&lt;&gt;"x",'2.5 CAPEX'!$M19&lt;&gt;"x"),0,
IF($F16=0,0,
IF(BD$4&lt;'2.1 Kraftwerk allgemein'!$F$16,0,
IF(BD$4='2.1 Kraftwerk allgemein'!$F$16,'2.5 CAPEX'!$J19/$F16,
IF(BD$4&lt;'2.1 Kraftwerk allgemein'!$F$16+$F16,
('2.5 CAPEX'!$J19+SUM(OFFSET('2.5 CAPEX'!BI19,0,-MIN(MAX($F16-1-('2.1 Kraftwerk allgemein'!$F$16-'2.1 Kraftwerk allgemein'!$F$15+1),0),COLUMN(AU16)-1-('2.1 Kraftwerk allgemein'!$F$16-'2.1 Kraftwerk allgemein'!$F$15+1)),1,MIN(MAX($F16-('2.1 Kraftwerk allgemein'!$F$16-'2.1 Kraftwerk allgemein'!$F$15+1),1),COLUMN(AU16)-('2.1 Kraftwerk allgemein'!$F$16-'2.1 Kraftwerk allgemein'!$F$15+1)))))/$F16,
SUM(OFFSET('2.5 CAPEX'!BI19,0,-MIN($F16-1,COLUMN(AU16)-1),1,MIN($F16,COLUMN(AU16))))/$F16)))))),
IF(OR(ISNUMBER($D16)=FALSE,$F16=""),"",
IF(AND('2.5 CAPEX'!$L19&lt;&gt;"x",'2.5 CAPEX'!$M19&lt;&gt;"x"),0,
IF($F16=0,0,
IF(BD$4&lt;'2.1 Kraftwerk allgemein'!$F$16,0,
IF(BD$4='2.1 Kraftwerk allgemein'!$F$16,'2.5 CAPEX'!$J19/$F16,
IF(BD$4&lt;'2.1 Kraftwerk allgemein'!$F$16+$F16,
('2.5 CAPEX'!$J19+SUM(OFFSET('2.5 CAPEX'!BI19,0,-MIN(MAX($F16-1-('2.1 Kraftwerk allgemein'!$F$16-'1.1 Allgemein'!$I$22+1),0),COLUMN(AU16)-1-('2.1 Kraftwerk allgemein'!$F$16-'1.1 Allgemein'!$I$22+1)),1,MIN(MAX($F16-('2.1 Kraftwerk allgemein'!$F$16-'1.1 Allgemein'!$I$22+1),1),COLUMN(AU16)-('2.1 Kraftwerk allgemein'!$F$16-'1.1 Allgemein'!$I$22+1)))))/$F16,
SUM(OFFSET('2.5 CAPEX'!BI19,0,-MIN($F16-1,COLUMN(AU16)-1),1,MIN($F16,COLUMN(AU16))))/$F16)))))))</f>
        <v>0</v>
      </c>
      <c r="BE16" s="199">
        <f ca="1">IF('2.1 Kraftwerk allgemein'!$F$15&lt;'1.1 Allgemein'!$I$22,
IF(OR(ISNUMBER($D16)=FALSE,$F16=""),"",
IF(AND('2.5 CAPEX'!$L19&lt;&gt;"x",'2.5 CAPEX'!$M19&lt;&gt;"x"),0,
IF($F16=0,0,
IF(BE$4&lt;'2.1 Kraftwerk allgemein'!$F$16,0,
IF(BE$4='2.1 Kraftwerk allgemein'!$F$16,'2.5 CAPEX'!$J19/$F16,
IF(BE$4&lt;'2.1 Kraftwerk allgemein'!$F$16+$F16,
('2.5 CAPEX'!$J19+SUM(OFFSET('2.5 CAPEX'!BJ19,0,-MIN(MAX($F16-1-('2.1 Kraftwerk allgemein'!$F$16-'2.1 Kraftwerk allgemein'!$F$15+1),0),COLUMN(AV16)-1-('2.1 Kraftwerk allgemein'!$F$16-'2.1 Kraftwerk allgemein'!$F$15+1)),1,MIN(MAX($F16-('2.1 Kraftwerk allgemein'!$F$16-'2.1 Kraftwerk allgemein'!$F$15+1),1),COLUMN(AV16)-('2.1 Kraftwerk allgemein'!$F$16-'2.1 Kraftwerk allgemein'!$F$15+1)))))/$F16,
SUM(OFFSET('2.5 CAPEX'!BJ19,0,-MIN($F16-1,COLUMN(AV16)-1),1,MIN($F16,COLUMN(AV16))))/$F16)))))),
IF(OR(ISNUMBER($D16)=FALSE,$F16=""),"",
IF(AND('2.5 CAPEX'!$L19&lt;&gt;"x",'2.5 CAPEX'!$M19&lt;&gt;"x"),0,
IF($F16=0,0,
IF(BE$4&lt;'2.1 Kraftwerk allgemein'!$F$16,0,
IF(BE$4='2.1 Kraftwerk allgemein'!$F$16,'2.5 CAPEX'!$J19/$F16,
IF(BE$4&lt;'2.1 Kraftwerk allgemein'!$F$16+$F16,
('2.5 CAPEX'!$J19+SUM(OFFSET('2.5 CAPEX'!BJ19,0,-MIN(MAX($F16-1-('2.1 Kraftwerk allgemein'!$F$16-'1.1 Allgemein'!$I$22+1),0),COLUMN(AV16)-1-('2.1 Kraftwerk allgemein'!$F$16-'1.1 Allgemein'!$I$22+1)),1,MIN(MAX($F16-('2.1 Kraftwerk allgemein'!$F$16-'1.1 Allgemein'!$I$22+1),1),COLUMN(AV16)-('2.1 Kraftwerk allgemein'!$F$16-'1.1 Allgemein'!$I$22+1)))))/$F16,
SUM(OFFSET('2.5 CAPEX'!BJ19,0,-MIN($F16-1,COLUMN(AV16)-1),1,MIN($F16,COLUMN(AV16))))/$F16)))))))</f>
        <v>0</v>
      </c>
      <c r="BF16" s="199">
        <f ca="1">IF('2.1 Kraftwerk allgemein'!$F$15&lt;'1.1 Allgemein'!$I$22,
IF(OR(ISNUMBER($D16)=FALSE,$F16=""),"",
IF(AND('2.5 CAPEX'!$L19&lt;&gt;"x",'2.5 CAPEX'!$M19&lt;&gt;"x"),0,
IF($F16=0,0,
IF(BF$4&lt;'2.1 Kraftwerk allgemein'!$F$16,0,
IF(BF$4='2.1 Kraftwerk allgemein'!$F$16,'2.5 CAPEX'!$J19/$F16,
IF(BF$4&lt;'2.1 Kraftwerk allgemein'!$F$16+$F16,
('2.5 CAPEX'!$J19+SUM(OFFSET('2.5 CAPEX'!BK19,0,-MIN(MAX($F16-1-('2.1 Kraftwerk allgemein'!$F$16-'2.1 Kraftwerk allgemein'!$F$15+1),0),COLUMN(AW16)-1-('2.1 Kraftwerk allgemein'!$F$16-'2.1 Kraftwerk allgemein'!$F$15+1)),1,MIN(MAX($F16-('2.1 Kraftwerk allgemein'!$F$16-'2.1 Kraftwerk allgemein'!$F$15+1),1),COLUMN(AW16)-('2.1 Kraftwerk allgemein'!$F$16-'2.1 Kraftwerk allgemein'!$F$15+1)))))/$F16,
SUM(OFFSET('2.5 CAPEX'!BK19,0,-MIN($F16-1,COLUMN(AW16)-1),1,MIN($F16,COLUMN(AW16))))/$F16)))))),
IF(OR(ISNUMBER($D16)=FALSE,$F16=""),"",
IF(AND('2.5 CAPEX'!$L19&lt;&gt;"x",'2.5 CAPEX'!$M19&lt;&gt;"x"),0,
IF($F16=0,0,
IF(BF$4&lt;'2.1 Kraftwerk allgemein'!$F$16,0,
IF(BF$4='2.1 Kraftwerk allgemein'!$F$16,'2.5 CAPEX'!$J19/$F16,
IF(BF$4&lt;'2.1 Kraftwerk allgemein'!$F$16+$F16,
('2.5 CAPEX'!$J19+SUM(OFFSET('2.5 CAPEX'!BK19,0,-MIN(MAX($F16-1-('2.1 Kraftwerk allgemein'!$F$16-'1.1 Allgemein'!$I$22+1),0),COLUMN(AW16)-1-('2.1 Kraftwerk allgemein'!$F$16-'1.1 Allgemein'!$I$22+1)),1,MIN(MAX($F16-('2.1 Kraftwerk allgemein'!$F$16-'1.1 Allgemein'!$I$22+1),1),COLUMN(AW16)-('2.1 Kraftwerk allgemein'!$F$16-'1.1 Allgemein'!$I$22+1)))))/$F16,
SUM(OFFSET('2.5 CAPEX'!BK19,0,-MIN($F16-1,COLUMN(AW16)-1),1,MIN($F16,COLUMN(AW16))))/$F16)))))))</f>
        <v>0</v>
      </c>
      <c r="BG16" s="199">
        <f ca="1">IF('2.1 Kraftwerk allgemein'!$F$15&lt;'1.1 Allgemein'!$I$22,
IF(OR(ISNUMBER($D16)=FALSE,$F16=""),"",
IF(AND('2.5 CAPEX'!$L19&lt;&gt;"x",'2.5 CAPEX'!$M19&lt;&gt;"x"),0,
IF($F16=0,0,
IF(BG$4&lt;'2.1 Kraftwerk allgemein'!$F$16,0,
IF(BG$4='2.1 Kraftwerk allgemein'!$F$16,'2.5 CAPEX'!$J19/$F16,
IF(BG$4&lt;'2.1 Kraftwerk allgemein'!$F$16+$F16,
('2.5 CAPEX'!$J19+SUM(OFFSET('2.5 CAPEX'!BL19,0,-MIN(MAX($F16-1-('2.1 Kraftwerk allgemein'!$F$16-'2.1 Kraftwerk allgemein'!$F$15+1),0),COLUMN(AX16)-1-('2.1 Kraftwerk allgemein'!$F$16-'2.1 Kraftwerk allgemein'!$F$15+1)),1,MIN(MAX($F16-('2.1 Kraftwerk allgemein'!$F$16-'2.1 Kraftwerk allgemein'!$F$15+1),1),COLUMN(AX16)-('2.1 Kraftwerk allgemein'!$F$16-'2.1 Kraftwerk allgemein'!$F$15+1)))))/$F16,
SUM(OFFSET('2.5 CAPEX'!BL19,0,-MIN($F16-1,COLUMN(AX16)-1),1,MIN($F16,COLUMN(AX16))))/$F16)))))),
IF(OR(ISNUMBER($D16)=FALSE,$F16=""),"",
IF(AND('2.5 CAPEX'!$L19&lt;&gt;"x",'2.5 CAPEX'!$M19&lt;&gt;"x"),0,
IF($F16=0,0,
IF(BG$4&lt;'2.1 Kraftwerk allgemein'!$F$16,0,
IF(BG$4='2.1 Kraftwerk allgemein'!$F$16,'2.5 CAPEX'!$J19/$F16,
IF(BG$4&lt;'2.1 Kraftwerk allgemein'!$F$16+$F16,
('2.5 CAPEX'!$J19+SUM(OFFSET('2.5 CAPEX'!BL19,0,-MIN(MAX($F16-1-('2.1 Kraftwerk allgemein'!$F$16-'1.1 Allgemein'!$I$22+1),0),COLUMN(AX16)-1-('2.1 Kraftwerk allgemein'!$F$16-'1.1 Allgemein'!$I$22+1)),1,MIN(MAX($F16-('2.1 Kraftwerk allgemein'!$F$16-'1.1 Allgemein'!$I$22+1),1),COLUMN(AX16)-('2.1 Kraftwerk allgemein'!$F$16-'1.1 Allgemein'!$I$22+1)))))/$F16,
SUM(OFFSET('2.5 CAPEX'!BL19,0,-MIN($F16-1,COLUMN(AX16)-1),1,MIN($F16,COLUMN(AX16))))/$F16)))))))</f>
        <v>0</v>
      </c>
      <c r="BH16" s="199">
        <f ca="1">IF('2.1 Kraftwerk allgemein'!$F$15&lt;'1.1 Allgemein'!$I$22,
IF(OR(ISNUMBER($D16)=FALSE,$F16=""),"",
IF(AND('2.5 CAPEX'!$L19&lt;&gt;"x",'2.5 CAPEX'!$M19&lt;&gt;"x"),0,
IF($F16=0,0,
IF(BH$4&lt;'2.1 Kraftwerk allgemein'!$F$16,0,
IF(BH$4='2.1 Kraftwerk allgemein'!$F$16,'2.5 CAPEX'!$J19/$F16,
IF(BH$4&lt;'2.1 Kraftwerk allgemein'!$F$16+$F16,
('2.5 CAPEX'!$J19+SUM(OFFSET('2.5 CAPEX'!BM19,0,-MIN(MAX($F16-1-('2.1 Kraftwerk allgemein'!$F$16-'2.1 Kraftwerk allgemein'!$F$15+1),0),COLUMN(AY16)-1-('2.1 Kraftwerk allgemein'!$F$16-'2.1 Kraftwerk allgemein'!$F$15+1)),1,MIN(MAX($F16-('2.1 Kraftwerk allgemein'!$F$16-'2.1 Kraftwerk allgemein'!$F$15+1),1),COLUMN(AY16)-('2.1 Kraftwerk allgemein'!$F$16-'2.1 Kraftwerk allgemein'!$F$15+1)))))/$F16,
SUM(OFFSET('2.5 CAPEX'!BM19,0,-MIN($F16-1,COLUMN(AY16)-1),1,MIN($F16,COLUMN(AY16))))/$F16)))))),
IF(OR(ISNUMBER($D16)=FALSE,$F16=""),"",
IF(AND('2.5 CAPEX'!$L19&lt;&gt;"x",'2.5 CAPEX'!$M19&lt;&gt;"x"),0,
IF($F16=0,0,
IF(BH$4&lt;'2.1 Kraftwerk allgemein'!$F$16,0,
IF(BH$4='2.1 Kraftwerk allgemein'!$F$16,'2.5 CAPEX'!$J19/$F16,
IF(BH$4&lt;'2.1 Kraftwerk allgemein'!$F$16+$F16,
('2.5 CAPEX'!$J19+SUM(OFFSET('2.5 CAPEX'!BM19,0,-MIN(MAX($F16-1-('2.1 Kraftwerk allgemein'!$F$16-'1.1 Allgemein'!$I$22+1),0),COLUMN(AY16)-1-('2.1 Kraftwerk allgemein'!$F$16-'1.1 Allgemein'!$I$22+1)),1,MIN(MAX($F16-('2.1 Kraftwerk allgemein'!$F$16-'1.1 Allgemein'!$I$22+1),1),COLUMN(AY16)-('2.1 Kraftwerk allgemein'!$F$16-'1.1 Allgemein'!$I$22+1)))))/$F16,
SUM(OFFSET('2.5 CAPEX'!BM19,0,-MIN($F16-1,COLUMN(AY16)-1),1,MIN($F16,COLUMN(AY16))))/$F16)))))))</f>
        <v>0</v>
      </c>
      <c r="BI16" s="199">
        <f ca="1">IF('2.1 Kraftwerk allgemein'!$F$15&lt;'1.1 Allgemein'!$I$22,
IF(OR(ISNUMBER($D16)=FALSE,$F16=""),"",
IF(AND('2.5 CAPEX'!$L19&lt;&gt;"x",'2.5 CAPEX'!$M19&lt;&gt;"x"),0,
IF($F16=0,0,
IF(BI$4&lt;'2.1 Kraftwerk allgemein'!$F$16,0,
IF(BI$4='2.1 Kraftwerk allgemein'!$F$16,'2.5 CAPEX'!$J19/$F16,
IF(BI$4&lt;'2.1 Kraftwerk allgemein'!$F$16+$F16,
('2.5 CAPEX'!$J19+SUM(OFFSET('2.5 CAPEX'!BN19,0,-MIN(MAX($F16-1-('2.1 Kraftwerk allgemein'!$F$16-'2.1 Kraftwerk allgemein'!$F$15+1),0),COLUMN(AZ16)-1-('2.1 Kraftwerk allgemein'!$F$16-'2.1 Kraftwerk allgemein'!$F$15+1)),1,MIN(MAX($F16-('2.1 Kraftwerk allgemein'!$F$16-'2.1 Kraftwerk allgemein'!$F$15+1),1),COLUMN(AZ16)-('2.1 Kraftwerk allgemein'!$F$16-'2.1 Kraftwerk allgemein'!$F$15+1)))))/$F16,
SUM(OFFSET('2.5 CAPEX'!BN19,0,-MIN($F16-1,COLUMN(AZ16)-1),1,MIN($F16,COLUMN(AZ16))))/$F16)))))),
IF(OR(ISNUMBER($D16)=FALSE,$F16=""),"",
IF(AND('2.5 CAPEX'!$L19&lt;&gt;"x",'2.5 CAPEX'!$M19&lt;&gt;"x"),0,
IF($F16=0,0,
IF(BI$4&lt;'2.1 Kraftwerk allgemein'!$F$16,0,
IF(BI$4='2.1 Kraftwerk allgemein'!$F$16,'2.5 CAPEX'!$J19/$F16,
IF(BI$4&lt;'2.1 Kraftwerk allgemein'!$F$16+$F16,
('2.5 CAPEX'!$J19+SUM(OFFSET('2.5 CAPEX'!BN19,0,-MIN(MAX($F16-1-('2.1 Kraftwerk allgemein'!$F$16-'1.1 Allgemein'!$I$22+1),0),COLUMN(AZ16)-1-('2.1 Kraftwerk allgemein'!$F$16-'1.1 Allgemein'!$I$22+1)),1,MIN(MAX($F16-('2.1 Kraftwerk allgemein'!$F$16-'1.1 Allgemein'!$I$22+1),1),COLUMN(AZ16)-('2.1 Kraftwerk allgemein'!$F$16-'1.1 Allgemein'!$I$22+1)))))/$F16,
SUM(OFFSET('2.5 CAPEX'!BN19,0,-MIN($F16-1,COLUMN(AZ16)-1),1,MIN($F16,COLUMN(AZ16))))/$F16)))))))</f>
        <v>0</v>
      </c>
      <c r="BJ16" s="199">
        <f ca="1">IF('2.1 Kraftwerk allgemein'!$F$15&lt;'1.1 Allgemein'!$I$22,
IF(OR(ISNUMBER($D16)=FALSE,$F16=""),"",
IF(AND('2.5 CAPEX'!$L19&lt;&gt;"x",'2.5 CAPEX'!$M19&lt;&gt;"x"),0,
IF($F16=0,0,
IF(BJ$4&lt;'2.1 Kraftwerk allgemein'!$F$16,0,
IF(BJ$4='2.1 Kraftwerk allgemein'!$F$16,'2.5 CAPEX'!$J19/$F16,
IF(BJ$4&lt;'2.1 Kraftwerk allgemein'!$F$16+$F16,
('2.5 CAPEX'!$J19+SUM(OFFSET('2.5 CAPEX'!BO19,0,-MIN(MAX($F16-1-('2.1 Kraftwerk allgemein'!$F$16-'2.1 Kraftwerk allgemein'!$F$15+1),0),COLUMN(BA16)-1-('2.1 Kraftwerk allgemein'!$F$16-'2.1 Kraftwerk allgemein'!$F$15+1)),1,MIN(MAX($F16-('2.1 Kraftwerk allgemein'!$F$16-'2.1 Kraftwerk allgemein'!$F$15+1),1),COLUMN(BA16)-('2.1 Kraftwerk allgemein'!$F$16-'2.1 Kraftwerk allgemein'!$F$15+1)))))/$F16,
SUM(OFFSET('2.5 CAPEX'!BO19,0,-MIN($F16-1,COLUMN(BA16)-1),1,MIN($F16,COLUMN(BA16))))/$F16)))))),
IF(OR(ISNUMBER($D16)=FALSE,$F16=""),"",
IF(AND('2.5 CAPEX'!$L19&lt;&gt;"x",'2.5 CAPEX'!$M19&lt;&gt;"x"),0,
IF($F16=0,0,
IF(BJ$4&lt;'2.1 Kraftwerk allgemein'!$F$16,0,
IF(BJ$4='2.1 Kraftwerk allgemein'!$F$16,'2.5 CAPEX'!$J19/$F16,
IF(BJ$4&lt;'2.1 Kraftwerk allgemein'!$F$16+$F16,
('2.5 CAPEX'!$J19+SUM(OFFSET('2.5 CAPEX'!BO19,0,-MIN(MAX($F16-1-('2.1 Kraftwerk allgemein'!$F$16-'1.1 Allgemein'!$I$22+1),0),COLUMN(BA16)-1-('2.1 Kraftwerk allgemein'!$F$16-'1.1 Allgemein'!$I$22+1)),1,MIN(MAX($F16-('2.1 Kraftwerk allgemein'!$F$16-'1.1 Allgemein'!$I$22+1),1),COLUMN(BA16)-('2.1 Kraftwerk allgemein'!$F$16-'1.1 Allgemein'!$I$22+1)))))/$F16,
SUM(OFFSET('2.5 CAPEX'!BO19,0,-MIN($F16-1,COLUMN(BA16)-1),1,MIN($F16,COLUMN(BA16))))/$F16)))))))</f>
        <v>0</v>
      </c>
      <c r="BK16" s="199">
        <f ca="1">IF('2.1 Kraftwerk allgemein'!$F$15&lt;'1.1 Allgemein'!$I$22,
IF(OR(ISNUMBER($D16)=FALSE,$F16=""),"",
IF(AND('2.5 CAPEX'!$L19&lt;&gt;"x",'2.5 CAPEX'!$M19&lt;&gt;"x"),0,
IF($F16=0,0,
IF(BK$4&lt;'2.1 Kraftwerk allgemein'!$F$16,0,
IF(BK$4='2.1 Kraftwerk allgemein'!$F$16,'2.5 CAPEX'!$J19/$F16,
IF(BK$4&lt;'2.1 Kraftwerk allgemein'!$F$16+$F16,
('2.5 CAPEX'!$J19+SUM(OFFSET('2.5 CAPEX'!BP19,0,-MIN(MAX($F16-1-('2.1 Kraftwerk allgemein'!$F$16-'2.1 Kraftwerk allgemein'!$F$15+1),0),COLUMN(BB16)-1-('2.1 Kraftwerk allgemein'!$F$16-'2.1 Kraftwerk allgemein'!$F$15+1)),1,MIN(MAX($F16-('2.1 Kraftwerk allgemein'!$F$16-'2.1 Kraftwerk allgemein'!$F$15+1),1),COLUMN(BB16)-('2.1 Kraftwerk allgemein'!$F$16-'2.1 Kraftwerk allgemein'!$F$15+1)))))/$F16,
SUM(OFFSET('2.5 CAPEX'!BP19,0,-MIN($F16-1,COLUMN(BB16)-1),1,MIN($F16,COLUMN(BB16))))/$F16)))))),
IF(OR(ISNUMBER($D16)=FALSE,$F16=""),"",
IF(AND('2.5 CAPEX'!$L19&lt;&gt;"x",'2.5 CAPEX'!$M19&lt;&gt;"x"),0,
IF($F16=0,0,
IF(BK$4&lt;'2.1 Kraftwerk allgemein'!$F$16,0,
IF(BK$4='2.1 Kraftwerk allgemein'!$F$16,'2.5 CAPEX'!$J19/$F16,
IF(BK$4&lt;'2.1 Kraftwerk allgemein'!$F$16+$F16,
('2.5 CAPEX'!$J19+SUM(OFFSET('2.5 CAPEX'!BP19,0,-MIN(MAX($F16-1-('2.1 Kraftwerk allgemein'!$F$16-'1.1 Allgemein'!$I$22+1),0),COLUMN(BB16)-1-('2.1 Kraftwerk allgemein'!$F$16-'1.1 Allgemein'!$I$22+1)),1,MIN(MAX($F16-('2.1 Kraftwerk allgemein'!$F$16-'1.1 Allgemein'!$I$22+1),1),COLUMN(BB16)-('2.1 Kraftwerk allgemein'!$F$16-'1.1 Allgemein'!$I$22+1)))))/$F16,
SUM(OFFSET('2.5 CAPEX'!BP19,0,-MIN($F16-1,COLUMN(BB16)-1),1,MIN($F16,COLUMN(BB16))))/$F16)))))))</f>
        <v>0</v>
      </c>
      <c r="BL16" s="199">
        <f ca="1">IF('2.1 Kraftwerk allgemein'!$F$15&lt;'1.1 Allgemein'!$I$22,
IF(OR(ISNUMBER($D16)=FALSE,$F16=""),"",
IF(AND('2.5 CAPEX'!$L19&lt;&gt;"x",'2.5 CAPEX'!$M19&lt;&gt;"x"),0,
IF($F16=0,0,
IF(BL$4&lt;'2.1 Kraftwerk allgemein'!$F$16,0,
IF(BL$4='2.1 Kraftwerk allgemein'!$F$16,'2.5 CAPEX'!$J19/$F16,
IF(BL$4&lt;'2.1 Kraftwerk allgemein'!$F$16+$F16,
('2.5 CAPEX'!$J19+SUM(OFFSET('2.5 CAPEX'!BQ19,0,-MIN(MAX($F16-1-('2.1 Kraftwerk allgemein'!$F$16-'2.1 Kraftwerk allgemein'!$F$15+1),0),COLUMN(BC16)-1-('2.1 Kraftwerk allgemein'!$F$16-'2.1 Kraftwerk allgemein'!$F$15+1)),1,MIN(MAX($F16-('2.1 Kraftwerk allgemein'!$F$16-'2.1 Kraftwerk allgemein'!$F$15+1),1),COLUMN(BC16)-('2.1 Kraftwerk allgemein'!$F$16-'2.1 Kraftwerk allgemein'!$F$15+1)))))/$F16,
SUM(OFFSET('2.5 CAPEX'!BQ19,0,-MIN($F16-1,COLUMN(BC16)-1),1,MIN($F16,COLUMN(BC16))))/$F16)))))),
IF(OR(ISNUMBER($D16)=FALSE,$F16=""),"",
IF(AND('2.5 CAPEX'!$L19&lt;&gt;"x",'2.5 CAPEX'!$M19&lt;&gt;"x"),0,
IF($F16=0,0,
IF(BL$4&lt;'2.1 Kraftwerk allgemein'!$F$16,0,
IF(BL$4='2.1 Kraftwerk allgemein'!$F$16,'2.5 CAPEX'!$J19/$F16,
IF(BL$4&lt;'2.1 Kraftwerk allgemein'!$F$16+$F16,
('2.5 CAPEX'!$J19+SUM(OFFSET('2.5 CAPEX'!BQ19,0,-MIN(MAX($F16-1-('2.1 Kraftwerk allgemein'!$F$16-'1.1 Allgemein'!$I$22+1),0),COLUMN(BC16)-1-('2.1 Kraftwerk allgemein'!$F$16-'1.1 Allgemein'!$I$22+1)),1,MIN(MAX($F16-('2.1 Kraftwerk allgemein'!$F$16-'1.1 Allgemein'!$I$22+1),1),COLUMN(BC16)-('2.1 Kraftwerk allgemein'!$F$16-'1.1 Allgemein'!$I$22+1)))))/$F16,
SUM(OFFSET('2.5 CAPEX'!BQ19,0,-MIN($F16-1,COLUMN(BC16)-1),1,MIN($F16,COLUMN(BC16))))/$F16)))))))</f>
        <v>0</v>
      </c>
      <c r="BM16" s="199">
        <f ca="1">IF('2.1 Kraftwerk allgemein'!$F$15&lt;'1.1 Allgemein'!$I$22,
IF(OR(ISNUMBER($D16)=FALSE,$F16=""),"",
IF(AND('2.5 CAPEX'!$L19&lt;&gt;"x",'2.5 CAPEX'!$M19&lt;&gt;"x"),0,
IF($F16=0,0,
IF(BM$4&lt;'2.1 Kraftwerk allgemein'!$F$16,0,
IF(BM$4='2.1 Kraftwerk allgemein'!$F$16,'2.5 CAPEX'!$J19/$F16,
IF(BM$4&lt;'2.1 Kraftwerk allgemein'!$F$16+$F16,
('2.5 CAPEX'!$J19+SUM(OFFSET('2.5 CAPEX'!BR19,0,-MIN(MAX($F16-1-('2.1 Kraftwerk allgemein'!$F$16-'2.1 Kraftwerk allgemein'!$F$15+1),0),COLUMN(BD16)-1-('2.1 Kraftwerk allgemein'!$F$16-'2.1 Kraftwerk allgemein'!$F$15+1)),1,MIN(MAX($F16-('2.1 Kraftwerk allgemein'!$F$16-'2.1 Kraftwerk allgemein'!$F$15+1),1),COLUMN(BD16)-('2.1 Kraftwerk allgemein'!$F$16-'2.1 Kraftwerk allgemein'!$F$15+1)))))/$F16,
SUM(OFFSET('2.5 CAPEX'!BR19,0,-MIN($F16-1,COLUMN(BD16)-1),1,MIN($F16,COLUMN(BD16))))/$F16)))))),
IF(OR(ISNUMBER($D16)=FALSE,$F16=""),"",
IF(AND('2.5 CAPEX'!$L19&lt;&gt;"x",'2.5 CAPEX'!$M19&lt;&gt;"x"),0,
IF($F16=0,0,
IF(BM$4&lt;'2.1 Kraftwerk allgemein'!$F$16,0,
IF(BM$4='2.1 Kraftwerk allgemein'!$F$16,'2.5 CAPEX'!$J19/$F16,
IF(BM$4&lt;'2.1 Kraftwerk allgemein'!$F$16+$F16,
('2.5 CAPEX'!$J19+SUM(OFFSET('2.5 CAPEX'!BR19,0,-MIN(MAX($F16-1-('2.1 Kraftwerk allgemein'!$F$16-'1.1 Allgemein'!$I$22+1),0),COLUMN(BD16)-1-('2.1 Kraftwerk allgemein'!$F$16-'1.1 Allgemein'!$I$22+1)),1,MIN(MAX($F16-('2.1 Kraftwerk allgemein'!$F$16-'1.1 Allgemein'!$I$22+1),1),COLUMN(BD16)-('2.1 Kraftwerk allgemein'!$F$16-'1.1 Allgemein'!$I$22+1)))))/$F16,
SUM(OFFSET('2.5 CAPEX'!BR19,0,-MIN($F16-1,COLUMN(BD16)-1),1,MIN($F16,COLUMN(BD16))))/$F16)))))))</f>
        <v>0</v>
      </c>
      <c r="BN16" s="199">
        <f ca="1">IF('2.1 Kraftwerk allgemein'!$F$15&lt;'1.1 Allgemein'!$I$22,
IF(OR(ISNUMBER($D16)=FALSE,$F16=""),"",
IF(AND('2.5 CAPEX'!$L19&lt;&gt;"x",'2.5 CAPEX'!$M19&lt;&gt;"x"),0,
IF($F16=0,0,
IF(BN$4&lt;'2.1 Kraftwerk allgemein'!$F$16,0,
IF(BN$4='2.1 Kraftwerk allgemein'!$F$16,'2.5 CAPEX'!$J19/$F16,
IF(BN$4&lt;'2.1 Kraftwerk allgemein'!$F$16+$F16,
('2.5 CAPEX'!$J19+SUM(OFFSET('2.5 CAPEX'!BS19,0,-MIN(MAX($F16-1-('2.1 Kraftwerk allgemein'!$F$16-'2.1 Kraftwerk allgemein'!$F$15+1),0),COLUMN(BE16)-1-('2.1 Kraftwerk allgemein'!$F$16-'2.1 Kraftwerk allgemein'!$F$15+1)),1,MIN(MAX($F16-('2.1 Kraftwerk allgemein'!$F$16-'2.1 Kraftwerk allgemein'!$F$15+1),1),COLUMN(BE16)-('2.1 Kraftwerk allgemein'!$F$16-'2.1 Kraftwerk allgemein'!$F$15+1)))))/$F16,
SUM(OFFSET('2.5 CAPEX'!BS19,0,-MIN($F16-1,COLUMN(BE16)-1),1,MIN($F16,COLUMN(BE16))))/$F16)))))),
IF(OR(ISNUMBER($D16)=FALSE,$F16=""),"",
IF(AND('2.5 CAPEX'!$L19&lt;&gt;"x",'2.5 CAPEX'!$M19&lt;&gt;"x"),0,
IF($F16=0,0,
IF(BN$4&lt;'2.1 Kraftwerk allgemein'!$F$16,0,
IF(BN$4='2.1 Kraftwerk allgemein'!$F$16,'2.5 CAPEX'!$J19/$F16,
IF(BN$4&lt;'2.1 Kraftwerk allgemein'!$F$16+$F16,
('2.5 CAPEX'!$J19+SUM(OFFSET('2.5 CAPEX'!BS19,0,-MIN(MAX($F16-1-('2.1 Kraftwerk allgemein'!$F$16-'1.1 Allgemein'!$I$22+1),0),COLUMN(BE16)-1-('2.1 Kraftwerk allgemein'!$F$16-'1.1 Allgemein'!$I$22+1)),1,MIN(MAX($F16-('2.1 Kraftwerk allgemein'!$F$16-'1.1 Allgemein'!$I$22+1),1),COLUMN(BE16)-('2.1 Kraftwerk allgemein'!$F$16-'1.1 Allgemein'!$I$22+1)))))/$F16,
SUM(OFFSET('2.5 CAPEX'!BS19,0,-MIN($F16-1,COLUMN(BE16)-1),1,MIN($F16,COLUMN(BE16))))/$F16)))))))</f>
        <v>0</v>
      </c>
      <c r="BO16" s="199">
        <f ca="1">IF('2.1 Kraftwerk allgemein'!$F$15&lt;'1.1 Allgemein'!$I$22,
IF(OR(ISNUMBER($D16)=FALSE,$F16=""),"",
IF(AND('2.5 CAPEX'!$L19&lt;&gt;"x",'2.5 CAPEX'!$M19&lt;&gt;"x"),0,
IF($F16=0,0,
IF(BO$4&lt;'2.1 Kraftwerk allgemein'!$F$16,0,
IF(BO$4='2.1 Kraftwerk allgemein'!$F$16,'2.5 CAPEX'!$J19/$F16,
IF(BO$4&lt;'2.1 Kraftwerk allgemein'!$F$16+$F16,
('2.5 CAPEX'!$J19+SUM(OFFSET('2.5 CAPEX'!BT19,0,-MIN(MAX($F16-1-('2.1 Kraftwerk allgemein'!$F$16-'2.1 Kraftwerk allgemein'!$F$15+1),0),COLUMN(BF16)-1-('2.1 Kraftwerk allgemein'!$F$16-'2.1 Kraftwerk allgemein'!$F$15+1)),1,MIN(MAX($F16-('2.1 Kraftwerk allgemein'!$F$16-'2.1 Kraftwerk allgemein'!$F$15+1),1),COLUMN(BF16)-('2.1 Kraftwerk allgemein'!$F$16-'2.1 Kraftwerk allgemein'!$F$15+1)))))/$F16,
SUM(OFFSET('2.5 CAPEX'!BT19,0,-MIN($F16-1,COLUMN(BF16)-1),1,MIN($F16,COLUMN(BF16))))/$F16)))))),
IF(OR(ISNUMBER($D16)=FALSE,$F16=""),"",
IF(AND('2.5 CAPEX'!$L19&lt;&gt;"x",'2.5 CAPEX'!$M19&lt;&gt;"x"),0,
IF($F16=0,0,
IF(BO$4&lt;'2.1 Kraftwerk allgemein'!$F$16,0,
IF(BO$4='2.1 Kraftwerk allgemein'!$F$16,'2.5 CAPEX'!$J19/$F16,
IF(BO$4&lt;'2.1 Kraftwerk allgemein'!$F$16+$F16,
('2.5 CAPEX'!$J19+SUM(OFFSET('2.5 CAPEX'!BT19,0,-MIN(MAX($F16-1-('2.1 Kraftwerk allgemein'!$F$16-'1.1 Allgemein'!$I$22+1),0),COLUMN(BF16)-1-('2.1 Kraftwerk allgemein'!$F$16-'1.1 Allgemein'!$I$22+1)),1,MIN(MAX($F16-('2.1 Kraftwerk allgemein'!$F$16-'1.1 Allgemein'!$I$22+1),1),COLUMN(BF16)-('2.1 Kraftwerk allgemein'!$F$16-'1.1 Allgemein'!$I$22+1)))))/$F16,
SUM(OFFSET('2.5 CAPEX'!BT19,0,-MIN($F16-1,COLUMN(BF16)-1),1,MIN($F16,COLUMN(BF16))))/$F16)))))))</f>
        <v>0</v>
      </c>
      <c r="BP16" s="199">
        <f ca="1">IF('2.1 Kraftwerk allgemein'!$F$15&lt;'1.1 Allgemein'!$I$22,
IF(OR(ISNUMBER($D16)=FALSE,$F16=""),"",
IF(AND('2.5 CAPEX'!$L19&lt;&gt;"x",'2.5 CAPEX'!$M19&lt;&gt;"x"),0,
IF($F16=0,0,
IF(BP$4&lt;'2.1 Kraftwerk allgemein'!$F$16,0,
IF(BP$4='2.1 Kraftwerk allgemein'!$F$16,'2.5 CAPEX'!$J19/$F16,
IF(BP$4&lt;'2.1 Kraftwerk allgemein'!$F$16+$F16,
('2.5 CAPEX'!$J19+SUM(OFFSET('2.5 CAPEX'!BU19,0,-MIN(MAX($F16-1-('2.1 Kraftwerk allgemein'!$F$16-'2.1 Kraftwerk allgemein'!$F$15+1),0),COLUMN(BG16)-1-('2.1 Kraftwerk allgemein'!$F$16-'2.1 Kraftwerk allgemein'!$F$15+1)),1,MIN(MAX($F16-('2.1 Kraftwerk allgemein'!$F$16-'2.1 Kraftwerk allgemein'!$F$15+1),1),COLUMN(BG16)-('2.1 Kraftwerk allgemein'!$F$16-'2.1 Kraftwerk allgemein'!$F$15+1)))))/$F16,
SUM(OFFSET('2.5 CAPEX'!BU19,0,-MIN($F16-1,COLUMN(BG16)-1),1,MIN($F16,COLUMN(BG16))))/$F16)))))),
IF(OR(ISNUMBER($D16)=FALSE,$F16=""),"",
IF(AND('2.5 CAPEX'!$L19&lt;&gt;"x",'2.5 CAPEX'!$M19&lt;&gt;"x"),0,
IF($F16=0,0,
IF(BP$4&lt;'2.1 Kraftwerk allgemein'!$F$16,0,
IF(BP$4='2.1 Kraftwerk allgemein'!$F$16,'2.5 CAPEX'!$J19/$F16,
IF(BP$4&lt;'2.1 Kraftwerk allgemein'!$F$16+$F16,
('2.5 CAPEX'!$J19+SUM(OFFSET('2.5 CAPEX'!BU19,0,-MIN(MAX($F16-1-('2.1 Kraftwerk allgemein'!$F$16-'1.1 Allgemein'!$I$22+1),0),COLUMN(BG16)-1-('2.1 Kraftwerk allgemein'!$F$16-'1.1 Allgemein'!$I$22+1)),1,MIN(MAX($F16-('2.1 Kraftwerk allgemein'!$F$16-'1.1 Allgemein'!$I$22+1),1),COLUMN(BG16)-('2.1 Kraftwerk allgemein'!$F$16-'1.1 Allgemein'!$I$22+1)))))/$F16,
SUM(OFFSET('2.5 CAPEX'!BU19,0,-MIN($F16-1,COLUMN(BG16)-1),1,MIN($F16,COLUMN(BG16))))/$F16)))))))</f>
        <v>0</v>
      </c>
      <c r="BQ16" s="199">
        <f ca="1">IF('2.1 Kraftwerk allgemein'!$F$15&lt;'1.1 Allgemein'!$I$22,
IF(OR(ISNUMBER($D16)=FALSE,$F16=""),"",
IF(AND('2.5 CAPEX'!$L19&lt;&gt;"x",'2.5 CAPEX'!$M19&lt;&gt;"x"),0,
IF($F16=0,0,
IF(BQ$4&lt;'2.1 Kraftwerk allgemein'!$F$16,0,
IF(BQ$4='2.1 Kraftwerk allgemein'!$F$16,'2.5 CAPEX'!$J19/$F16,
IF(BQ$4&lt;'2.1 Kraftwerk allgemein'!$F$16+$F16,
('2.5 CAPEX'!$J19+SUM(OFFSET('2.5 CAPEX'!BV19,0,-MIN(MAX($F16-1-('2.1 Kraftwerk allgemein'!$F$16-'2.1 Kraftwerk allgemein'!$F$15+1),0),COLUMN(BH16)-1-('2.1 Kraftwerk allgemein'!$F$16-'2.1 Kraftwerk allgemein'!$F$15+1)),1,MIN(MAX($F16-('2.1 Kraftwerk allgemein'!$F$16-'2.1 Kraftwerk allgemein'!$F$15+1),1),COLUMN(BH16)-('2.1 Kraftwerk allgemein'!$F$16-'2.1 Kraftwerk allgemein'!$F$15+1)))))/$F16,
SUM(OFFSET('2.5 CAPEX'!BV19,0,-MIN($F16-1,COLUMN(BH16)-1),1,MIN($F16,COLUMN(BH16))))/$F16)))))),
IF(OR(ISNUMBER($D16)=FALSE,$F16=""),"",
IF(AND('2.5 CAPEX'!$L19&lt;&gt;"x",'2.5 CAPEX'!$M19&lt;&gt;"x"),0,
IF($F16=0,0,
IF(BQ$4&lt;'2.1 Kraftwerk allgemein'!$F$16,0,
IF(BQ$4='2.1 Kraftwerk allgemein'!$F$16,'2.5 CAPEX'!$J19/$F16,
IF(BQ$4&lt;'2.1 Kraftwerk allgemein'!$F$16+$F16,
('2.5 CAPEX'!$J19+SUM(OFFSET('2.5 CAPEX'!BV19,0,-MIN(MAX($F16-1-('2.1 Kraftwerk allgemein'!$F$16-'1.1 Allgemein'!$I$22+1),0),COLUMN(BH16)-1-('2.1 Kraftwerk allgemein'!$F$16-'1.1 Allgemein'!$I$22+1)),1,MIN(MAX($F16-('2.1 Kraftwerk allgemein'!$F$16-'1.1 Allgemein'!$I$22+1),1),COLUMN(BH16)-('2.1 Kraftwerk allgemein'!$F$16-'1.1 Allgemein'!$I$22+1)))))/$F16,
SUM(OFFSET('2.5 CAPEX'!BV19,0,-MIN($F16-1,COLUMN(BH16)-1),1,MIN($F16,COLUMN(BH16))))/$F16)))))))</f>
        <v>0</v>
      </c>
      <c r="BR16" s="199">
        <f ca="1">IF('2.1 Kraftwerk allgemein'!$F$15&lt;'1.1 Allgemein'!$I$22,
IF(OR(ISNUMBER($D16)=FALSE,$F16=""),"",
IF(AND('2.5 CAPEX'!$L19&lt;&gt;"x",'2.5 CAPEX'!$M19&lt;&gt;"x"),0,
IF($F16=0,0,
IF(BR$4&lt;'2.1 Kraftwerk allgemein'!$F$16,0,
IF(BR$4='2.1 Kraftwerk allgemein'!$F$16,'2.5 CAPEX'!$J19/$F16,
IF(BR$4&lt;'2.1 Kraftwerk allgemein'!$F$16+$F16,
('2.5 CAPEX'!$J19+SUM(OFFSET('2.5 CAPEX'!BW19,0,-MIN(MAX($F16-1-('2.1 Kraftwerk allgemein'!$F$16-'2.1 Kraftwerk allgemein'!$F$15+1),0),COLUMN(BI16)-1-('2.1 Kraftwerk allgemein'!$F$16-'2.1 Kraftwerk allgemein'!$F$15+1)),1,MIN(MAX($F16-('2.1 Kraftwerk allgemein'!$F$16-'2.1 Kraftwerk allgemein'!$F$15+1),1),COLUMN(BI16)-('2.1 Kraftwerk allgemein'!$F$16-'2.1 Kraftwerk allgemein'!$F$15+1)))))/$F16,
SUM(OFFSET('2.5 CAPEX'!BW19,0,-MIN($F16-1,COLUMN(BI16)-1),1,MIN($F16,COLUMN(BI16))))/$F16)))))),
IF(OR(ISNUMBER($D16)=FALSE,$F16=""),"",
IF(AND('2.5 CAPEX'!$L19&lt;&gt;"x",'2.5 CAPEX'!$M19&lt;&gt;"x"),0,
IF($F16=0,0,
IF(BR$4&lt;'2.1 Kraftwerk allgemein'!$F$16,0,
IF(BR$4='2.1 Kraftwerk allgemein'!$F$16,'2.5 CAPEX'!$J19/$F16,
IF(BR$4&lt;'2.1 Kraftwerk allgemein'!$F$16+$F16,
('2.5 CAPEX'!$J19+SUM(OFFSET('2.5 CAPEX'!BW19,0,-MIN(MAX($F16-1-('2.1 Kraftwerk allgemein'!$F$16-'1.1 Allgemein'!$I$22+1),0),COLUMN(BI16)-1-('2.1 Kraftwerk allgemein'!$F$16-'1.1 Allgemein'!$I$22+1)),1,MIN(MAX($F16-('2.1 Kraftwerk allgemein'!$F$16-'1.1 Allgemein'!$I$22+1),1),COLUMN(BI16)-('2.1 Kraftwerk allgemein'!$F$16-'1.1 Allgemein'!$I$22+1)))))/$F16,
SUM(OFFSET('2.5 CAPEX'!BW19,0,-MIN($F16-1,COLUMN(BI16)-1),1,MIN($F16,COLUMN(BI16))))/$F16)))))))</f>
        <v>0</v>
      </c>
      <c r="BS16" s="199">
        <f ca="1">IF('2.1 Kraftwerk allgemein'!$F$15&lt;'1.1 Allgemein'!$I$22,
IF(OR(ISNUMBER($D16)=FALSE,$F16=""),"",
IF(AND('2.5 CAPEX'!$L19&lt;&gt;"x",'2.5 CAPEX'!$M19&lt;&gt;"x"),0,
IF($F16=0,0,
IF(BS$4&lt;'2.1 Kraftwerk allgemein'!$F$16,0,
IF(BS$4='2.1 Kraftwerk allgemein'!$F$16,'2.5 CAPEX'!$J19/$F16,
IF(BS$4&lt;'2.1 Kraftwerk allgemein'!$F$16+$F16,
('2.5 CAPEX'!$J19+SUM(OFFSET('2.5 CAPEX'!BX19,0,-MIN(MAX($F16-1-('2.1 Kraftwerk allgemein'!$F$16-'2.1 Kraftwerk allgemein'!$F$15+1),0),COLUMN(BJ16)-1-('2.1 Kraftwerk allgemein'!$F$16-'2.1 Kraftwerk allgemein'!$F$15+1)),1,MIN(MAX($F16-('2.1 Kraftwerk allgemein'!$F$16-'2.1 Kraftwerk allgemein'!$F$15+1),1),COLUMN(BJ16)-('2.1 Kraftwerk allgemein'!$F$16-'2.1 Kraftwerk allgemein'!$F$15+1)))))/$F16,
SUM(OFFSET('2.5 CAPEX'!BX19,0,-MIN($F16-1,COLUMN(BJ16)-1),1,MIN($F16,COLUMN(BJ16))))/$F16)))))),
IF(OR(ISNUMBER($D16)=FALSE,$F16=""),"",
IF(AND('2.5 CAPEX'!$L19&lt;&gt;"x",'2.5 CAPEX'!$M19&lt;&gt;"x"),0,
IF($F16=0,0,
IF(BS$4&lt;'2.1 Kraftwerk allgemein'!$F$16,0,
IF(BS$4='2.1 Kraftwerk allgemein'!$F$16,'2.5 CAPEX'!$J19/$F16,
IF(BS$4&lt;'2.1 Kraftwerk allgemein'!$F$16+$F16,
('2.5 CAPEX'!$J19+SUM(OFFSET('2.5 CAPEX'!BX19,0,-MIN(MAX($F16-1-('2.1 Kraftwerk allgemein'!$F$16-'1.1 Allgemein'!$I$22+1),0),COLUMN(BJ16)-1-('2.1 Kraftwerk allgemein'!$F$16-'1.1 Allgemein'!$I$22+1)),1,MIN(MAX($F16-('2.1 Kraftwerk allgemein'!$F$16-'1.1 Allgemein'!$I$22+1),1),COLUMN(BJ16)-('2.1 Kraftwerk allgemein'!$F$16-'1.1 Allgemein'!$I$22+1)))))/$F16,
SUM(OFFSET('2.5 CAPEX'!BX19,0,-MIN($F16-1,COLUMN(BJ16)-1),1,MIN($F16,COLUMN(BJ16))))/$F16)))))))</f>
        <v>0</v>
      </c>
      <c r="BT16" s="199">
        <f ca="1">IF('2.1 Kraftwerk allgemein'!$F$15&lt;'1.1 Allgemein'!$I$22,
IF(OR(ISNUMBER($D16)=FALSE,$F16=""),"",
IF(AND('2.5 CAPEX'!$L19&lt;&gt;"x",'2.5 CAPEX'!$M19&lt;&gt;"x"),0,
IF($F16=0,0,
IF(BT$4&lt;'2.1 Kraftwerk allgemein'!$F$16,0,
IF(BT$4='2.1 Kraftwerk allgemein'!$F$16,'2.5 CAPEX'!$J19/$F16,
IF(BT$4&lt;'2.1 Kraftwerk allgemein'!$F$16+$F16,
('2.5 CAPEX'!$J19+SUM(OFFSET('2.5 CAPEX'!BY19,0,-MIN(MAX($F16-1-('2.1 Kraftwerk allgemein'!$F$16-'2.1 Kraftwerk allgemein'!$F$15+1),0),COLUMN(BK16)-1-('2.1 Kraftwerk allgemein'!$F$16-'2.1 Kraftwerk allgemein'!$F$15+1)),1,MIN(MAX($F16-('2.1 Kraftwerk allgemein'!$F$16-'2.1 Kraftwerk allgemein'!$F$15+1),1),COLUMN(BK16)-('2.1 Kraftwerk allgemein'!$F$16-'2.1 Kraftwerk allgemein'!$F$15+1)))))/$F16,
SUM(OFFSET('2.5 CAPEX'!BY19,0,-MIN($F16-1,COLUMN(BK16)-1),1,MIN($F16,COLUMN(BK16))))/$F16)))))),
IF(OR(ISNUMBER($D16)=FALSE,$F16=""),"",
IF(AND('2.5 CAPEX'!$L19&lt;&gt;"x",'2.5 CAPEX'!$M19&lt;&gt;"x"),0,
IF($F16=0,0,
IF(BT$4&lt;'2.1 Kraftwerk allgemein'!$F$16,0,
IF(BT$4='2.1 Kraftwerk allgemein'!$F$16,'2.5 CAPEX'!$J19/$F16,
IF(BT$4&lt;'2.1 Kraftwerk allgemein'!$F$16+$F16,
('2.5 CAPEX'!$J19+SUM(OFFSET('2.5 CAPEX'!BY19,0,-MIN(MAX($F16-1-('2.1 Kraftwerk allgemein'!$F$16-'1.1 Allgemein'!$I$22+1),0),COLUMN(BK16)-1-('2.1 Kraftwerk allgemein'!$F$16-'1.1 Allgemein'!$I$22+1)),1,MIN(MAX($F16-('2.1 Kraftwerk allgemein'!$F$16-'1.1 Allgemein'!$I$22+1),1),COLUMN(BK16)-('2.1 Kraftwerk allgemein'!$F$16-'1.1 Allgemein'!$I$22+1)))))/$F16,
SUM(OFFSET('2.5 CAPEX'!BY19,0,-MIN($F16-1,COLUMN(BK16)-1),1,MIN($F16,COLUMN(BK16))))/$F16)))))))</f>
        <v>0</v>
      </c>
      <c r="BU16" s="199">
        <f ca="1">IF('2.1 Kraftwerk allgemein'!$F$15&lt;'1.1 Allgemein'!$I$22,
IF(OR(ISNUMBER($D16)=FALSE,$F16=""),"",
IF(AND('2.5 CAPEX'!$L19&lt;&gt;"x",'2.5 CAPEX'!$M19&lt;&gt;"x"),0,
IF($F16=0,0,
IF(BU$4&lt;'2.1 Kraftwerk allgemein'!$F$16,0,
IF(BU$4='2.1 Kraftwerk allgemein'!$F$16,'2.5 CAPEX'!$J19/$F16,
IF(BU$4&lt;'2.1 Kraftwerk allgemein'!$F$16+$F16,
('2.5 CAPEX'!$J19+SUM(OFFSET('2.5 CAPEX'!BZ19,0,-MIN(MAX($F16-1-('2.1 Kraftwerk allgemein'!$F$16-'2.1 Kraftwerk allgemein'!$F$15+1),0),COLUMN(BL16)-1-('2.1 Kraftwerk allgemein'!$F$16-'2.1 Kraftwerk allgemein'!$F$15+1)),1,MIN(MAX($F16-('2.1 Kraftwerk allgemein'!$F$16-'2.1 Kraftwerk allgemein'!$F$15+1),1),COLUMN(BL16)-('2.1 Kraftwerk allgemein'!$F$16-'2.1 Kraftwerk allgemein'!$F$15+1)))))/$F16,
SUM(OFFSET('2.5 CAPEX'!BZ19,0,-MIN($F16-1,COLUMN(BL16)-1),1,MIN($F16,COLUMN(BL16))))/$F16)))))),
IF(OR(ISNUMBER($D16)=FALSE,$F16=""),"",
IF(AND('2.5 CAPEX'!$L19&lt;&gt;"x",'2.5 CAPEX'!$M19&lt;&gt;"x"),0,
IF($F16=0,0,
IF(BU$4&lt;'2.1 Kraftwerk allgemein'!$F$16,0,
IF(BU$4='2.1 Kraftwerk allgemein'!$F$16,'2.5 CAPEX'!$J19/$F16,
IF(BU$4&lt;'2.1 Kraftwerk allgemein'!$F$16+$F16,
('2.5 CAPEX'!$J19+SUM(OFFSET('2.5 CAPEX'!BZ19,0,-MIN(MAX($F16-1-('2.1 Kraftwerk allgemein'!$F$16-'1.1 Allgemein'!$I$22+1),0),COLUMN(BL16)-1-('2.1 Kraftwerk allgemein'!$F$16-'1.1 Allgemein'!$I$22+1)),1,MIN(MAX($F16-('2.1 Kraftwerk allgemein'!$F$16-'1.1 Allgemein'!$I$22+1),1),COLUMN(BL16)-('2.1 Kraftwerk allgemein'!$F$16-'1.1 Allgemein'!$I$22+1)))))/$F16,
SUM(OFFSET('2.5 CAPEX'!BZ19,0,-MIN($F16-1,COLUMN(BL16)-1),1,MIN($F16,COLUMN(BL16))))/$F16)))))))</f>
        <v>0</v>
      </c>
      <c r="BV16" s="199">
        <f ca="1">IF('2.1 Kraftwerk allgemein'!$F$15&lt;'1.1 Allgemein'!$I$22,
IF(OR(ISNUMBER($D16)=FALSE,$F16=""),"",
IF(AND('2.5 CAPEX'!$L19&lt;&gt;"x",'2.5 CAPEX'!$M19&lt;&gt;"x"),0,
IF($F16=0,0,
IF(BV$4&lt;'2.1 Kraftwerk allgemein'!$F$16,0,
IF(BV$4='2.1 Kraftwerk allgemein'!$F$16,'2.5 CAPEX'!$J19/$F16,
IF(BV$4&lt;'2.1 Kraftwerk allgemein'!$F$16+$F16,
('2.5 CAPEX'!$J19+SUM(OFFSET('2.5 CAPEX'!CA19,0,-MIN(MAX($F16-1-('2.1 Kraftwerk allgemein'!$F$16-'2.1 Kraftwerk allgemein'!$F$15+1),0),COLUMN(BM16)-1-('2.1 Kraftwerk allgemein'!$F$16-'2.1 Kraftwerk allgemein'!$F$15+1)),1,MIN(MAX($F16-('2.1 Kraftwerk allgemein'!$F$16-'2.1 Kraftwerk allgemein'!$F$15+1),1),COLUMN(BM16)-('2.1 Kraftwerk allgemein'!$F$16-'2.1 Kraftwerk allgemein'!$F$15+1)))))/$F16,
SUM(OFFSET('2.5 CAPEX'!CA19,0,-MIN($F16-1,COLUMN(BM16)-1),1,MIN($F16,COLUMN(BM16))))/$F16)))))),
IF(OR(ISNUMBER($D16)=FALSE,$F16=""),"",
IF(AND('2.5 CAPEX'!$L19&lt;&gt;"x",'2.5 CAPEX'!$M19&lt;&gt;"x"),0,
IF($F16=0,0,
IF(BV$4&lt;'2.1 Kraftwerk allgemein'!$F$16,0,
IF(BV$4='2.1 Kraftwerk allgemein'!$F$16,'2.5 CAPEX'!$J19/$F16,
IF(BV$4&lt;'2.1 Kraftwerk allgemein'!$F$16+$F16,
('2.5 CAPEX'!$J19+SUM(OFFSET('2.5 CAPEX'!CA19,0,-MIN(MAX($F16-1-('2.1 Kraftwerk allgemein'!$F$16-'1.1 Allgemein'!$I$22+1),0),COLUMN(BM16)-1-('2.1 Kraftwerk allgemein'!$F$16-'1.1 Allgemein'!$I$22+1)),1,MIN(MAX($F16-('2.1 Kraftwerk allgemein'!$F$16-'1.1 Allgemein'!$I$22+1),1),COLUMN(BM16)-('2.1 Kraftwerk allgemein'!$F$16-'1.1 Allgemein'!$I$22+1)))))/$F16,
SUM(OFFSET('2.5 CAPEX'!CA19,0,-MIN($F16-1,COLUMN(BM16)-1),1,MIN($F16,COLUMN(BM16))))/$F16)))))))</f>
        <v>0</v>
      </c>
      <c r="BW16" s="199">
        <f ca="1">IF('2.1 Kraftwerk allgemein'!$F$15&lt;'1.1 Allgemein'!$I$22,
IF(OR(ISNUMBER($D16)=FALSE,$F16=""),"",
IF(AND('2.5 CAPEX'!$L19&lt;&gt;"x",'2.5 CAPEX'!$M19&lt;&gt;"x"),0,
IF($F16=0,0,
IF(BW$4&lt;'2.1 Kraftwerk allgemein'!$F$16,0,
IF(BW$4='2.1 Kraftwerk allgemein'!$F$16,'2.5 CAPEX'!$J19/$F16,
IF(BW$4&lt;'2.1 Kraftwerk allgemein'!$F$16+$F16,
('2.5 CAPEX'!$J19+SUM(OFFSET('2.5 CAPEX'!CB19,0,-MIN(MAX($F16-1-('2.1 Kraftwerk allgemein'!$F$16-'2.1 Kraftwerk allgemein'!$F$15+1),0),COLUMN(BN16)-1-('2.1 Kraftwerk allgemein'!$F$16-'2.1 Kraftwerk allgemein'!$F$15+1)),1,MIN(MAX($F16-('2.1 Kraftwerk allgemein'!$F$16-'2.1 Kraftwerk allgemein'!$F$15+1),1),COLUMN(BN16)-('2.1 Kraftwerk allgemein'!$F$16-'2.1 Kraftwerk allgemein'!$F$15+1)))))/$F16,
SUM(OFFSET('2.5 CAPEX'!CB19,0,-MIN($F16-1,COLUMN(BN16)-1),1,MIN($F16,COLUMN(BN16))))/$F16)))))),
IF(OR(ISNUMBER($D16)=FALSE,$F16=""),"",
IF(AND('2.5 CAPEX'!$L19&lt;&gt;"x",'2.5 CAPEX'!$M19&lt;&gt;"x"),0,
IF($F16=0,0,
IF(BW$4&lt;'2.1 Kraftwerk allgemein'!$F$16,0,
IF(BW$4='2.1 Kraftwerk allgemein'!$F$16,'2.5 CAPEX'!$J19/$F16,
IF(BW$4&lt;'2.1 Kraftwerk allgemein'!$F$16+$F16,
('2.5 CAPEX'!$J19+SUM(OFFSET('2.5 CAPEX'!CB19,0,-MIN(MAX($F16-1-('2.1 Kraftwerk allgemein'!$F$16-'1.1 Allgemein'!$I$22+1),0),COLUMN(BN16)-1-('2.1 Kraftwerk allgemein'!$F$16-'1.1 Allgemein'!$I$22+1)),1,MIN(MAX($F16-('2.1 Kraftwerk allgemein'!$F$16-'1.1 Allgemein'!$I$22+1),1),COLUMN(BN16)-('2.1 Kraftwerk allgemein'!$F$16-'1.1 Allgemein'!$I$22+1)))))/$F16,
SUM(OFFSET('2.5 CAPEX'!CB19,0,-MIN($F16-1,COLUMN(BN16)-1),1,MIN($F16,COLUMN(BN16))))/$F16)))))))</f>
        <v>0</v>
      </c>
      <c r="BX16" s="199">
        <f ca="1">IF('2.1 Kraftwerk allgemein'!$F$15&lt;'1.1 Allgemein'!$I$22,
IF(OR(ISNUMBER($D16)=FALSE,$F16=""),"",
IF(AND('2.5 CAPEX'!$L19&lt;&gt;"x",'2.5 CAPEX'!$M19&lt;&gt;"x"),0,
IF($F16=0,0,
IF(BX$4&lt;'2.1 Kraftwerk allgemein'!$F$16,0,
IF(BX$4='2.1 Kraftwerk allgemein'!$F$16,'2.5 CAPEX'!$J19/$F16,
IF(BX$4&lt;'2.1 Kraftwerk allgemein'!$F$16+$F16,
('2.5 CAPEX'!$J19+SUM(OFFSET('2.5 CAPEX'!CC19,0,-MIN(MAX($F16-1-('2.1 Kraftwerk allgemein'!$F$16-'2.1 Kraftwerk allgemein'!$F$15+1),0),COLUMN(BO16)-1-('2.1 Kraftwerk allgemein'!$F$16-'2.1 Kraftwerk allgemein'!$F$15+1)),1,MIN(MAX($F16-('2.1 Kraftwerk allgemein'!$F$16-'2.1 Kraftwerk allgemein'!$F$15+1),1),COLUMN(BO16)-('2.1 Kraftwerk allgemein'!$F$16-'2.1 Kraftwerk allgemein'!$F$15+1)))))/$F16,
SUM(OFFSET('2.5 CAPEX'!CC19,0,-MIN($F16-1,COLUMN(BO16)-1),1,MIN($F16,COLUMN(BO16))))/$F16)))))),
IF(OR(ISNUMBER($D16)=FALSE,$F16=""),"",
IF(AND('2.5 CAPEX'!$L19&lt;&gt;"x",'2.5 CAPEX'!$M19&lt;&gt;"x"),0,
IF($F16=0,0,
IF(BX$4&lt;'2.1 Kraftwerk allgemein'!$F$16,0,
IF(BX$4='2.1 Kraftwerk allgemein'!$F$16,'2.5 CAPEX'!$J19/$F16,
IF(BX$4&lt;'2.1 Kraftwerk allgemein'!$F$16+$F16,
('2.5 CAPEX'!$J19+SUM(OFFSET('2.5 CAPEX'!CC19,0,-MIN(MAX($F16-1-('2.1 Kraftwerk allgemein'!$F$16-'1.1 Allgemein'!$I$22+1),0),COLUMN(BO16)-1-('2.1 Kraftwerk allgemein'!$F$16-'1.1 Allgemein'!$I$22+1)),1,MIN(MAX($F16-('2.1 Kraftwerk allgemein'!$F$16-'1.1 Allgemein'!$I$22+1),1),COLUMN(BO16)-('2.1 Kraftwerk allgemein'!$F$16-'1.1 Allgemein'!$I$22+1)))))/$F16,
SUM(OFFSET('2.5 CAPEX'!CC19,0,-MIN($F16-1,COLUMN(BO16)-1),1,MIN($F16,COLUMN(BO16))))/$F16)))))))</f>
        <v>0</v>
      </c>
      <c r="BY16" s="199">
        <f ca="1">IF('2.1 Kraftwerk allgemein'!$F$15&lt;'1.1 Allgemein'!$I$22,
IF(OR(ISNUMBER($D16)=FALSE,$F16=""),"",
IF(AND('2.5 CAPEX'!$L19&lt;&gt;"x",'2.5 CAPEX'!$M19&lt;&gt;"x"),0,
IF($F16=0,0,
IF(BY$4&lt;'2.1 Kraftwerk allgemein'!$F$16,0,
IF(BY$4='2.1 Kraftwerk allgemein'!$F$16,'2.5 CAPEX'!$J19/$F16,
IF(BY$4&lt;'2.1 Kraftwerk allgemein'!$F$16+$F16,
('2.5 CAPEX'!$J19+SUM(OFFSET('2.5 CAPEX'!CD19,0,-MIN(MAX($F16-1-('2.1 Kraftwerk allgemein'!$F$16-'2.1 Kraftwerk allgemein'!$F$15+1),0),COLUMN(BP16)-1-('2.1 Kraftwerk allgemein'!$F$16-'2.1 Kraftwerk allgemein'!$F$15+1)),1,MIN(MAX($F16-('2.1 Kraftwerk allgemein'!$F$16-'2.1 Kraftwerk allgemein'!$F$15+1),1),COLUMN(BP16)-('2.1 Kraftwerk allgemein'!$F$16-'2.1 Kraftwerk allgemein'!$F$15+1)))))/$F16,
SUM(OFFSET('2.5 CAPEX'!CD19,0,-MIN($F16-1,COLUMN(BP16)-1),1,MIN($F16,COLUMN(BP16))))/$F16)))))),
IF(OR(ISNUMBER($D16)=FALSE,$F16=""),"",
IF(AND('2.5 CAPEX'!$L19&lt;&gt;"x",'2.5 CAPEX'!$M19&lt;&gt;"x"),0,
IF($F16=0,0,
IF(BY$4&lt;'2.1 Kraftwerk allgemein'!$F$16,0,
IF(BY$4='2.1 Kraftwerk allgemein'!$F$16,'2.5 CAPEX'!$J19/$F16,
IF(BY$4&lt;'2.1 Kraftwerk allgemein'!$F$16+$F16,
('2.5 CAPEX'!$J19+SUM(OFFSET('2.5 CAPEX'!CD19,0,-MIN(MAX($F16-1-('2.1 Kraftwerk allgemein'!$F$16-'1.1 Allgemein'!$I$22+1),0),COLUMN(BP16)-1-('2.1 Kraftwerk allgemein'!$F$16-'1.1 Allgemein'!$I$22+1)),1,MIN(MAX($F16-('2.1 Kraftwerk allgemein'!$F$16-'1.1 Allgemein'!$I$22+1),1),COLUMN(BP16)-('2.1 Kraftwerk allgemein'!$F$16-'1.1 Allgemein'!$I$22+1)))))/$F16,
SUM(OFFSET('2.5 CAPEX'!CD19,0,-MIN($F16-1,COLUMN(BP16)-1),1,MIN($F16,COLUMN(BP16))))/$F16)))))))</f>
        <v>0</v>
      </c>
      <c r="BZ16" s="199">
        <f ca="1">IF('2.1 Kraftwerk allgemein'!$F$15&lt;'1.1 Allgemein'!$I$22,
IF(OR(ISNUMBER($D16)=FALSE,$F16=""),"",
IF(AND('2.5 CAPEX'!$L19&lt;&gt;"x",'2.5 CAPEX'!$M19&lt;&gt;"x"),0,
IF($F16=0,0,
IF(BZ$4&lt;'2.1 Kraftwerk allgemein'!$F$16,0,
IF(BZ$4='2.1 Kraftwerk allgemein'!$F$16,'2.5 CAPEX'!$J19/$F16,
IF(BZ$4&lt;'2.1 Kraftwerk allgemein'!$F$16+$F16,
('2.5 CAPEX'!$J19+SUM(OFFSET('2.5 CAPEX'!CE19,0,-MIN(MAX($F16-1-('2.1 Kraftwerk allgemein'!$F$16-'2.1 Kraftwerk allgemein'!$F$15+1),0),COLUMN(BQ16)-1-('2.1 Kraftwerk allgemein'!$F$16-'2.1 Kraftwerk allgemein'!$F$15+1)),1,MIN(MAX($F16-('2.1 Kraftwerk allgemein'!$F$16-'2.1 Kraftwerk allgemein'!$F$15+1),1),COLUMN(BQ16)-('2.1 Kraftwerk allgemein'!$F$16-'2.1 Kraftwerk allgemein'!$F$15+1)))))/$F16,
SUM(OFFSET('2.5 CAPEX'!CE19,0,-MIN($F16-1,COLUMN(BQ16)-1),1,MIN($F16,COLUMN(BQ16))))/$F16)))))),
IF(OR(ISNUMBER($D16)=FALSE,$F16=""),"",
IF(AND('2.5 CAPEX'!$L19&lt;&gt;"x",'2.5 CAPEX'!$M19&lt;&gt;"x"),0,
IF($F16=0,0,
IF(BZ$4&lt;'2.1 Kraftwerk allgemein'!$F$16,0,
IF(BZ$4='2.1 Kraftwerk allgemein'!$F$16,'2.5 CAPEX'!$J19/$F16,
IF(BZ$4&lt;'2.1 Kraftwerk allgemein'!$F$16+$F16,
('2.5 CAPEX'!$J19+SUM(OFFSET('2.5 CAPEX'!CE19,0,-MIN(MAX($F16-1-('2.1 Kraftwerk allgemein'!$F$16-'1.1 Allgemein'!$I$22+1),0),COLUMN(BQ16)-1-('2.1 Kraftwerk allgemein'!$F$16-'1.1 Allgemein'!$I$22+1)),1,MIN(MAX($F16-('2.1 Kraftwerk allgemein'!$F$16-'1.1 Allgemein'!$I$22+1),1),COLUMN(BQ16)-('2.1 Kraftwerk allgemein'!$F$16-'1.1 Allgemein'!$I$22+1)))))/$F16,
SUM(OFFSET('2.5 CAPEX'!CE19,0,-MIN($F16-1,COLUMN(BQ16)-1),1,MIN($F16,COLUMN(BQ16))))/$F16)))))))</f>
        <v>0</v>
      </c>
      <c r="CA16" s="199">
        <f ca="1">IF('2.1 Kraftwerk allgemein'!$F$15&lt;'1.1 Allgemein'!$I$22,
IF(OR(ISNUMBER($D16)=FALSE,$F16=""),"",
IF(AND('2.5 CAPEX'!$L19&lt;&gt;"x",'2.5 CAPEX'!$M19&lt;&gt;"x"),0,
IF($F16=0,0,
IF(CA$4&lt;'2.1 Kraftwerk allgemein'!$F$16,0,
IF(CA$4='2.1 Kraftwerk allgemein'!$F$16,'2.5 CAPEX'!$J19/$F16,
IF(CA$4&lt;'2.1 Kraftwerk allgemein'!$F$16+$F16,
('2.5 CAPEX'!$J19+SUM(OFFSET('2.5 CAPEX'!CF19,0,-MIN(MAX($F16-1-('2.1 Kraftwerk allgemein'!$F$16-'2.1 Kraftwerk allgemein'!$F$15+1),0),COLUMN(BR16)-1-('2.1 Kraftwerk allgemein'!$F$16-'2.1 Kraftwerk allgemein'!$F$15+1)),1,MIN(MAX($F16-('2.1 Kraftwerk allgemein'!$F$16-'2.1 Kraftwerk allgemein'!$F$15+1),1),COLUMN(BR16)-('2.1 Kraftwerk allgemein'!$F$16-'2.1 Kraftwerk allgemein'!$F$15+1)))))/$F16,
SUM(OFFSET('2.5 CAPEX'!CF19,0,-MIN($F16-1,COLUMN(BR16)-1),1,MIN($F16,COLUMN(BR16))))/$F16)))))),
IF(OR(ISNUMBER($D16)=FALSE,$F16=""),"",
IF(AND('2.5 CAPEX'!$L19&lt;&gt;"x",'2.5 CAPEX'!$M19&lt;&gt;"x"),0,
IF($F16=0,0,
IF(CA$4&lt;'2.1 Kraftwerk allgemein'!$F$16,0,
IF(CA$4='2.1 Kraftwerk allgemein'!$F$16,'2.5 CAPEX'!$J19/$F16,
IF(CA$4&lt;'2.1 Kraftwerk allgemein'!$F$16+$F16,
('2.5 CAPEX'!$J19+SUM(OFFSET('2.5 CAPEX'!CF19,0,-MIN(MAX($F16-1-('2.1 Kraftwerk allgemein'!$F$16-'1.1 Allgemein'!$I$22+1),0),COLUMN(BR16)-1-('2.1 Kraftwerk allgemein'!$F$16-'1.1 Allgemein'!$I$22+1)),1,MIN(MAX($F16-('2.1 Kraftwerk allgemein'!$F$16-'1.1 Allgemein'!$I$22+1),1),COLUMN(BR16)-('2.1 Kraftwerk allgemein'!$F$16-'1.1 Allgemein'!$I$22+1)))))/$F16,
SUM(OFFSET('2.5 CAPEX'!CF19,0,-MIN($F16-1,COLUMN(BR16)-1),1,MIN($F16,COLUMN(BR16))))/$F16)))))))</f>
        <v>0</v>
      </c>
      <c r="CB16" s="199">
        <f ca="1">IF('2.1 Kraftwerk allgemein'!$F$15&lt;'1.1 Allgemein'!$I$22,
IF(OR(ISNUMBER($D16)=FALSE,$F16=""),"",
IF(AND('2.5 CAPEX'!$L19&lt;&gt;"x",'2.5 CAPEX'!$M19&lt;&gt;"x"),0,
IF($F16=0,0,
IF(CB$4&lt;'2.1 Kraftwerk allgemein'!$F$16,0,
IF(CB$4='2.1 Kraftwerk allgemein'!$F$16,'2.5 CAPEX'!$J19/$F16,
IF(CB$4&lt;'2.1 Kraftwerk allgemein'!$F$16+$F16,
('2.5 CAPEX'!$J19+SUM(OFFSET('2.5 CAPEX'!CG19,0,-MIN(MAX($F16-1-('2.1 Kraftwerk allgemein'!$F$16-'2.1 Kraftwerk allgemein'!$F$15+1),0),COLUMN(BS16)-1-('2.1 Kraftwerk allgemein'!$F$16-'2.1 Kraftwerk allgemein'!$F$15+1)),1,MIN(MAX($F16-('2.1 Kraftwerk allgemein'!$F$16-'2.1 Kraftwerk allgemein'!$F$15+1),1),COLUMN(BS16)-('2.1 Kraftwerk allgemein'!$F$16-'2.1 Kraftwerk allgemein'!$F$15+1)))))/$F16,
SUM(OFFSET('2.5 CAPEX'!CG19,0,-MIN($F16-1,COLUMN(BS16)-1),1,MIN($F16,COLUMN(BS16))))/$F16)))))),
IF(OR(ISNUMBER($D16)=FALSE,$F16=""),"",
IF(AND('2.5 CAPEX'!$L19&lt;&gt;"x",'2.5 CAPEX'!$M19&lt;&gt;"x"),0,
IF($F16=0,0,
IF(CB$4&lt;'2.1 Kraftwerk allgemein'!$F$16,0,
IF(CB$4='2.1 Kraftwerk allgemein'!$F$16,'2.5 CAPEX'!$J19/$F16,
IF(CB$4&lt;'2.1 Kraftwerk allgemein'!$F$16+$F16,
('2.5 CAPEX'!$J19+SUM(OFFSET('2.5 CAPEX'!CG19,0,-MIN(MAX($F16-1-('2.1 Kraftwerk allgemein'!$F$16-'1.1 Allgemein'!$I$22+1),0),COLUMN(BS16)-1-('2.1 Kraftwerk allgemein'!$F$16-'1.1 Allgemein'!$I$22+1)),1,MIN(MAX($F16-('2.1 Kraftwerk allgemein'!$F$16-'1.1 Allgemein'!$I$22+1),1),COLUMN(BS16)-('2.1 Kraftwerk allgemein'!$F$16-'1.1 Allgemein'!$I$22+1)))))/$F16,
SUM(OFFSET('2.5 CAPEX'!CG19,0,-MIN($F16-1,COLUMN(BS16)-1),1,MIN($F16,COLUMN(BS16))))/$F16)))))))</f>
        <v>0</v>
      </c>
      <c r="CC16" s="199">
        <f ca="1">IF('2.1 Kraftwerk allgemein'!$F$15&lt;'1.1 Allgemein'!$I$22,
IF(OR(ISNUMBER($D16)=FALSE,$F16=""),"",
IF(AND('2.5 CAPEX'!$L19&lt;&gt;"x",'2.5 CAPEX'!$M19&lt;&gt;"x"),0,
IF($F16=0,0,
IF(CC$4&lt;'2.1 Kraftwerk allgemein'!$F$16,0,
IF(CC$4='2.1 Kraftwerk allgemein'!$F$16,'2.5 CAPEX'!$J19/$F16,
IF(CC$4&lt;'2.1 Kraftwerk allgemein'!$F$16+$F16,
('2.5 CAPEX'!$J19+SUM(OFFSET('2.5 CAPEX'!CH19,0,-MIN(MAX($F16-1-('2.1 Kraftwerk allgemein'!$F$16-'2.1 Kraftwerk allgemein'!$F$15+1),0),COLUMN(BT16)-1-('2.1 Kraftwerk allgemein'!$F$16-'2.1 Kraftwerk allgemein'!$F$15+1)),1,MIN(MAX($F16-('2.1 Kraftwerk allgemein'!$F$16-'2.1 Kraftwerk allgemein'!$F$15+1),1),COLUMN(BT16)-('2.1 Kraftwerk allgemein'!$F$16-'2.1 Kraftwerk allgemein'!$F$15+1)))))/$F16,
SUM(OFFSET('2.5 CAPEX'!CH19,0,-MIN($F16-1,COLUMN(BT16)-1),1,MIN($F16,COLUMN(BT16))))/$F16)))))),
IF(OR(ISNUMBER($D16)=FALSE,$F16=""),"",
IF(AND('2.5 CAPEX'!$L19&lt;&gt;"x",'2.5 CAPEX'!$M19&lt;&gt;"x"),0,
IF($F16=0,0,
IF(CC$4&lt;'2.1 Kraftwerk allgemein'!$F$16,0,
IF(CC$4='2.1 Kraftwerk allgemein'!$F$16,'2.5 CAPEX'!$J19/$F16,
IF(CC$4&lt;'2.1 Kraftwerk allgemein'!$F$16+$F16,
('2.5 CAPEX'!$J19+SUM(OFFSET('2.5 CAPEX'!CH19,0,-MIN(MAX($F16-1-('2.1 Kraftwerk allgemein'!$F$16-'1.1 Allgemein'!$I$22+1),0),COLUMN(BT16)-1-('2.1 Kraftwerk allgemein'!$F$16-'1.1 Allgemein'!$I$22+1)),1,MIN(MAX($F16-('2.1 Kraftwerk allgemein'!$F$16-'1.1 Allgemein'!$I$22+1),1),COLUMN(BT16)-('2.1 Kraftwerk allgemein'!$F$16-'1.1 Allgemein'!$I$22+1)))))/$F16,
SUM(OFFSET('2.5 CAPEX'!CH19,0,-MIN($F16-1,COLUMN(BT16)-1),1,MIN($F16,COLUMN(BT16))))/$F16)))))))</f>
        <v>0</v>
      </c>
      <c r="CD16" s="199">
        <f ca="1">IF('2.1 Kraftwerk allgemein'!$F$15&lt;'1.1 Allgemein'!$I$22,
IF(OR(ISNUMBER($D16)=FALSE,$F16=""),"",
IF(AND('2.5 CAPEX'!$L19&lt;&gt;"x",'2.5 CAPEX'!$M19&lt;&gt;"x"),0,
IF($F16=0,0,
IF(CD$4&lt;'2.1 Kraftwerk allgemein'!$F$16,0,
IF(CD$4='2.1 Kraftwerk allgemein'!$F$16,'2.5 CAPEX'!$J19/$F16,
IF(CD$4&lt;'2.1 Kraftwerk allgemein'!$F$16+$F16,
('2.5 CAPEX'!$J19+SUM(OFFSET('2.5 CAPEX'!CI19,0,-MIN(MAX($F16-1-('2.1 Kraftwerk allgemein'!$F$16-'2.1 Kraftwerk allgemein'!$F$15+1),0),COLUMN(BU16)-1-('2.1 Kraftwerk allgemein'!$F$16-'2.1 Kraftwerk allgemein'!$F$15+1)),1,MIN(MAX($F16-('2.1 Kraftwerk allgemein'!$F$16-'2.1 Kraftwerk allgemein'!$F$15+1),1),COLUMN(BU16)-('2.1 Kraftwerk allgemein'!$F$16-'2.1 Kraftwerk allgemein'!$F$15+1)))))/$F16,
SUM(OFFSET('2.5 CAPEX'!CI19,0,-MIN($F16-1,COLUMN(BU16)-1),1,MIN($F16,COLUMN(BU16))))/$F16)))))),
IF(OR(ISNUMBER($D16)=FALSE,$F16=""),"",
IF(AND('2.5 CAPEX'!$L19&lt;&gt;"x",'2.5 CAPEX'!$M19&lt;&gt;"x"),0,
IF($F16=0,0,
IF(CD$4&lt;'2.1 Kraftwerk allgemein'!$F$16,0,
IF(CD$4='2.1 Kraftwerk allgemein'!$F$16,'2.5 CAPEX'!$J19/$F16,
IF(CD$4&lt;'2.1 Kraftwerk allgemein'!$F$16+$F16,
('2.5 CAPEX'!$J19+SUM(OFFSET('2.5 CAPEX'!CI19,0,-MIN(MAX($F16-1-('2.1 Kraftwerk allgemein'!$F$16-'1.1 Allgemein'!$I$22+1),0),COLUMN(BU16)-1-('2.1 Kraftwerk allgemein'!$F$16-'1.1 Allgemein'!$I$22+1)),1,MIN(MAX($F16-('2.1 Kraftwerk allgemein'!$F$16-'1.1 Allgemein'!$I$22+1),1),COLUMN(BU16)-('2.1 Kraftwerk allgemein'!$F$16-'1.1 Allgemein'!$I$22+1)))))/$F16,
SUM(OFFSET('2.5 CAPEX'!CI19,0,-MIN($F16-1,COLUMN(BU16)-1),1,MIN($F16,COLUMN(BU16))))/$F16)))))))</f>
        <v>0</v>
      </c>
      <c r="CE16" s="199">
        <f ca="1">IF('2.1 Kraftwerk allgemein'!$F$15&lt;'1.1 Allgemein'!$I$22,
IF(OR(ISNUMBER($D16)=FALSE,$F16=""),"",
IF(AND('2.5 CAPEX'!$L19&lt;&gt;"x",'2.5 CAPEX'!$M19&lt;&gt;"x"),0,
IF($F16=0,0,
IF(CE$4&lt;'2.1 Kraftwerk allgemein'!$F$16,0,
IF(CE$4='2.1 Kraftwerk allgemein'!$F$16,'2.5 CAPEX'!$J19/$F16,
IF(CE$4&lt;'2.1 Kraftwerk allgemein'!$F$16+$F16,
('2.5 CAPEX'!$J19+SUM(OFFSET('2.5 CAPEX'!CJ19,0,-MIN(MAX($F16-1-('2.1 Kraftwerk allgemein'!$F$16-'2.1 Kraftwerk allgemein'!$F$15+1),0),COLUMN(BV16)-1-('2.1 Kraftwerk allgemein'!$F$16-'2.1 Kraftwerk allgemein'!$F$15+1)),1,MIN(MAX($F16-('2.1 Kraftwerk allgemein'!$F$16-'2.1 Kraftwerk allgemein'!$F$15+1),1),COLUMN(BV16)-('2.1 Kraftwerk allgemein'!$F$16-'2.1 Kraftwerk allgemein'!$F$15+1)))))/$F16,
SUM(OFFSET('2.5 CAPEX'!CJ19,0,-MIN($F16-1,COLUMN(BV16)-1),1,MIN($F16,COLUMN(BV16))))/$F16)))))),
IF(OR(ISNUMBER($D16)=FALSE,$F16=""),"",
IF(AND('2.5 CAPEX'!$L19&lt;&gt;"x",'2.5 CAPEX'!$M19&lt;&gt;"x"),0,
IF($F16=0,0,
IF(CE$4&lt;'2.1 Kraftwerk allgemein'!$F$16,0,
IF(CE$4='2.1 Kraftwerk allgemein'!$F$16,'2.5 CAPEX'!$J19/$F16,
IF(CE$4&lt;'2.1 Kraftwerk allgemein'!$F$16+$F16,
('2.5 CAPEX'!$J19+SUM(OFFSET('2.5 CAPEX'!CJ19,0,-MIN(MAX($F16-1-('2.1 Kraftwerk allgemein'!$F$16-'1.1 Allgemein'!$I$22+1),0),COLUMN(BV16)-1-('2.1 Kraftwerk allgemein'!$F$16-'1.1 Allgemein'!$I$22+1)),1,MIN(MAX($F16-('2.1 Kraftwerk allgemein'!$F$16-'1.1 Allgemein'!$I$22+1),1),COLUMN(BV16)-('2.1 Kraftwerk allgemein'!$F$16-'1.1 Allgemein'!$I$22+1)))))/$F16,
SUM(OFFSET('2.5 CAPEX'!CJ19,0,-MIN($F16-1,COLUMN(BV16)-1),1,MIN($F16,COLUMN(BV16))))/$F16)))))))</f>
        <v>0</v>
      </c>
      <c r="CF16" s="199">
        <f ca="1">IF('2.1 Kraftwerk allgemein'!$F$15&lt;'1.1 Allgemein'!$I$22,
IF(OR(ISNUMBER($D16)=FALSE,$F16=""),"",
IF(AND('2.5 CAPEX'!$L19&lt;&gt;"x",'2.5 CAPEX'!$M19&lt;&gt;"x"),0,
IF($F16=0,0,
IF(CF$4&lt;'2.1 Kraftwerk allgemein'!$F$16,0,
IF(CF$4='2.1 Kraftwerk allgemein'!$F$16,'2.5 CAPEX'!$J19/$F16,
IF(CF$4&lt;'2.1 Kraftwerk allgemein'!$F$16+$F16,
('2.5 CAPEX'!$J19+SUM(OFFSET('2.5 CAPEX'!CK19,0,-MIN(MAX($F16-1-('2.1 Kraftwerk allgemein'!$F$16-'2.1 Kraftwerk allgemein'!$F$15+1),0),COLUMN(BW16)-1-('2.1 Kraftwerk allgemein'!$F$16-'2.1 Kraftwerk allgemein'!$F$15+1)),1,MIN(MAX($F16-('2.1 Kraftwerk allgemein'!$F$16-'2.1 Kraftwerk allgemein'!$F$15+1),1),COLUMN(BW16)-('2.1 Kraftwerk allgemein'!$F$16-'2.1 Kraftwerk allgemein'!$F$15+1)))))/$F16,
SUM(OFFSET('2.5 CAPEX'!CK19,0,-MIN($F16-1,COLUMN(BW16)-1),1,MIN($F16,COLUMN(BW16))))/$F16)))))),
IF(OR(ISNUMBER($D16)=FALSE,$F16=""),"",
IF(AND('2.5 CAPEX'!$L19&lt;&gt;"x",'2.5 CAPEX'!$M19&lt;&gt;"x"),0,
IF($F16=0,0,
IF(CF$4&lt;'2.1 Kraftwerk allgemein'!$F$16,0,
IF(CF$4='2.1 Kraftwerk allgemein'!$F$16,'2.5 CAPEX'!$J19/$F16,
IF(CF$4&lt;'2.1 Kraftwerk allgemein'!$F$16+$F16,
('2.5 CAPEX'!$J19+SUM(OFFSET('2.5 CAPEX'!CK19,0,-MIN(MAX($F16-1-('2.1 Kraftwerk allgemein'!$F$16-'1.1 Allgemein'!$I$22+1),0),COLUMN(BW16)-1-('2.1 Kraftwerk allgemein'!$F$16-'1.1 Allgemein'!$I$22+1)),1,MIN(MAX($F16-('2.1 Kraftwerk allgemein'!$F$16-'1.1 Allgemein'!$I$22+1),1),COLUMN(BW16)-('2.1 Kraftwerk allgemein'!$F$16-'1.1 Allgemein'!$I$22+1)))))/$F16,
SUM(OFFSET('2.5 CAPEX'!CK19,0,-MIN($F16-1,COLUMN(BW16)-1),1,MIN($F16,COLUMN(BW16))))/$F16)))))))</f>
        <v>0</v>
      </c>
      <c r="CG16" s="199">
        <f ca="1">IF('2.1 Kraftwerk allgemein'!$F$15&lt;'1.1 Allgemein'!$I$22,
IF(OR(ISNUMBER($D16)=FALSE,$F16=""),"",
IF(AND('2.5 CAPEX'!$L19&lt;&gt;"x",'2.5 CAPEX'!$M19&lt;&gt;"x"),0,
IF($F16=0,0,
IF(CG$4&lt;'2.1 Kraftwerk allgemein'!$F$16,0,
IF(CG$4='2.1 Kraftwerk allgemein'!$F$16,'2.5 CAPEX'!$J19/$F16,
IF(CG$4&lt;'2.1 Kraftwerk allgemein'!$F$16+$F16,
('2.5 CAPEX'!$J19+SUM(OFFSET('2.5 CAPEX'!CL19,0,-MIN(MAX($F16-1-('2.1 Kraftwerk allgemein'!$F$16-'2.1 Kraftwerk allgemein'!$F$15+1),0),COLUMN(BX16)-1-('2.1 Kraftwerk allgemein'!$F$16-'2.1 Kraftwerk allgemein'!$F$15+1)),1,MIN(MAX($F16-('2.1 Kraftwerk allgemein'!$F$16-'2.1 Kraftwerk allgemein'!$F$15+1),1),COLUMN(BX16)-('2.1 Kraftwerk allgemein'!$F$16-'2.1 Kraftwerk allgemein'!$F$15+1)))))/$F16,
SUM(OFFSET('2.5 CAPEX'!CL19,0,-MIN($F16-1,COLUMN(BX16)-1),1,MIN($F16,COLUMN(BX16))))/$F16)))))),
IF(OR(ISNUMBER($D16)=FALSE,$F16=""),"",
IF(AND('2.5 CAPEX'!$L19&lt;&gt;"x",'2.5 CAPEX'!$M19&lt;&gt;"x"),0,
IF($F16=0,0,
IF(CG$4&lt;'2.1 Kraftwerk allgemein'!$F$16,0,
IF(CG$4='2.1 Kraftwerk allgemein'!$F$16,'2.5 CAPEX'!$J19/$F16,
IF(CG$4&lt;'2.1 Kraftwerk allgemein'!$F$16+$F16,
('2.5 CAPEX'!$J19+SUM(OFFSET('2.5 CAPEX'!CL19,0,-MIN(MAX($F16-1-('2.1 Kraftwerk allgemein'!$F$16-'1.1 Allgemein'!$I$22+1),0),COLUMN(BX16)-1-('2.1 Kraftwerk allgemein'!$F$16-'1.1 Allgemein'!$I$22+1)),1,MIN(MAX($F16-('2.1 Kraftwerk allgemein'!$F$16-'1.1 Allgemein'!$I$22+1),1),COLUMN(BX16)-('2.1 Kraftwerk allgemein'!$F$16-'1.1 Allgemein'!$I$22+1)))))/$F16,
SUM(OFFSET('2.5 CAPEX'!CL19,0,-MIN($F16-1,COLUMN(BX16)-1),1,MIN($F16,COLUMN(BX16))))/$F16)))))))</f>
        <v>0</v>
      </c>
      <c r="CH16" s="199">
        <f ca="1">IF('2.1 Kraftwerk allgemein'!$F$15&lt;'1.1 Allgemein'!$I$22,
IF(OR(ISNUMBER($D16)=FALSE,$F16=""),"",
IF(AND('2.5 CAPEX'!$L19&lt;&gt;"x",'2.5 CAPEX'!$M19&lt;&gt;"x"),0,
IF($F16=0,0,
IF(CH$4&lt;'2.1 Kraftwerk allgemein'!$F$16,0,
IF(CH$4='2.1 Kraftwerk allgemein'!$F$16,'2.5 CAPEX'!$J19/$F16,
IF(CH$4&lt;'2.1 Kraftwerk allgemein'!$F$16+$F16,
('2.5 CAPEX'!$J19+SUM(OFFSET('2.5 CAPEX'!CM19,0,-MIN(MAX($F16-1-('2.1 Kraftwerk allgemein'!$F$16-'2.1 Kraftwerk allgemein'!$F$15+1),0),COLUMN(BY16)-1-('2.1 Kraftwerk allgemein'!$F$16-'2.1 Kraftwerk allgemein'!$F$15+1)),1,MIN(MAX($F16-('2.1 Kraftwerk allgemein'!$F$16-'2.1 Kraftwerk allgemein'!$F$15+1),1),COLUMN(BY16)-('2.1 Kraftwerk allgemein'!$F$16-'2.1 Kraftwerk allgemein'!$F$15+1)))))/$F16,
SUM(OFFSET('2.5 CAPEX'!CM19,0,-MIN($F16-1,COLUMN(BY16)-1),1,MIN($F16,COLUMN(BY16))))/$F16)))))),
IF(OR(ISNUMBER($D16)=FALSE,$F16=""),"",
IF(AND('2.5 CAPEX'!$L19&lt;&gt;"x",'2.5 CAPEX'!$M19&lt;&gt;"x"),0,
IF($F16=0,0,
IF(CH$4&lt;'2.1 Kraftwerk allgemein'!$F$16,0,
IF(CH$4='2.1 Kraftwerk allgemein'!$F$16,'2.5 CAPEX'!$J19/$F16,
IF(CH$4&lt;'2.1 Kraftwerk allgemein'!$F$16+$F16,
('2.5 CAPEX'!$J19+SUM(OFFSET('2.5 CAPEX'!CM19,0,-MIN(MAX($F16-1-('2.1 Kraftwerk allgemein'!$F$16-'1.1 Allgemein'!$I$22+1),0),COLUMN(BY16)-1-('2.1 Kraftwerk allgemein'!$F$16-'1.1 Allgemein'!$I$22+1)),1,MIN(MAX($F16-('2.1 Kraftwerk allgemein'!$F$16-'1.1 Allgemein'!$I$22+1),1),COLUMN(BY16)-('2.1 Kraftwerk allgemein'!$F$16-'1.1 Allgemein'!$I$22+1)))))/$F16,
SUM(OFFSET('2.5 CAPEX'!CM19,0,-MIN($F16-1,COLUMN(BY16)-1),1,MIN($F16,COLUMN(BY16))))/$F16)))))))</f>
        <v>0</v>
      </c>
      <c r="CI16" s="199">
        <f ca="1">IF('2.1 Kraftwerk allgemein'!$F$15&lt;'1.1 Allgemein'!$I$22,
IF(OR(ISNUMBER($D16)=FALSE,$F16=""),"",
IF(AND('2.5 CAPEX'!$L19&lt;&gt;"x",'2.5 CAPEX'!$M19&lt;&gt;"x"),0,
IF($F16=0,0,
IF(CI$4&lt;'2.1 Kraftwerk allgemein'!$F$16,0,
IF(CI$4='2.1 Kraftwerk allgemein'!$F$16,'2.5 CAPEX'!$J19/$F16,
IF(CI$4&lt;'2.1 Kraftwerk allgemein'!$F$16+$F16,
('2.5 CAPEX'!$J19+SUM(OFFSET('2.5 CAPEX'!CN19,0,-MIN(MAX($F16-1-('2.1 Kraftwerk allgemein'!$F$16-'2.1 Kraftwerk allgemein'!$F$15+1),0),COLUMN(BZ16)-1-('2.1 Kraftwerk allgemein'!$F$16-'2.1 Kraftwerk allgemein'!$F$15+1)),1,MIN(MAX($F16-('2.1 Kraftwerk allgemein'!$F$16-'2.1 Kraftwerk allgemein'!$F$15+1),1),COLUMN(BZ16)-('2.1 Kraftwerk allgemein'!$F$16-'2.1 Kraftwerk allgemein'!$F$15+1)))))/$F16,
SUM(OFFSET('2.5 CAPEX'!CN19,0,-MIN($F16-1,COLUMN(BZ16)-1),1,MIN($F16,COLUMN(BZ16))))/$F16)))))),
IF(OR(ISNUMBER($D16)=FALSE,$F16=""),"",
IF(AND('2.5 CAPEX'!$L19&lt;&gt;"x",'2.5 CAPEX'!$M19&lt;&gt;"x"),0,
IF($F16=0,0,
IF(CI$4&lt;'2.1 Kraftwerk allgemein'!$F$16,0,
IF(CI$4='2.1 Kraftwerk allgemein'!$F$16,'2.5 CAPEX'!$J19/$F16,
IF(CI$4&lt;'2.1 Kraftwerk allgemein'!$F$16+$F16,
('2.5 CAPEX'!$J19+SUM(OFFSET('2.5 CAPEX'!CN19,0,-MIN(MAX($F16-1-('2.1 Kraftwerk allgemein'!$F$16-'1.1 Allgemein'!$I$22+1),0),COLUMN(BZ16)-1-('2.1 Kraftwerk allgemein'!$F$16-'1.1 Allgemein'!$I$22+1)),1,MIN(MAX($F16-('2.1 Kraftwerk allgemein'!$F$16-'1.1 Allgemein'!$I$22+1),1),COLUMN(BZ16)-('2.1 Kraftwerk allgemein'!$F$16-'1.1 Allgemein'!$I$22+1)))))/$F16,
SUM(OFFSET('2.5 CAPEX'!CN19,0,-MIN($F16-1,COLUMN(BZ16)-1),1,MIN($F16,COLUMN(BZ16))))/$F16)))))))</f>
        <v>0</v>
      </c>
      <c r="CJ16" s="199">
        <f ca="1">IF('2.1 Kraftwerk allgemein'!$F$15&lt;'1.1 Allgemein'!$I$22,
IF(OR(ISNUMBER($D16)=FALSE,$F16=""),"",
IF(AND('2.5 CAPEX'!$L19&lt;&gt;"x",'2.5 CAPEX'!$M19&lt;&gt;"x"),0,
IF($F16=0,0,
IF(CJ$4&lt;'2.1 Kraftwerk allgemein'!$F$16,0,
IF(CJ$4='2.1 Kraftwerk allgemein'!$F$16,'2.5 CAPEX'!$J19/$F16,
IF(CJ$4&lt;'2.1 Kraftwerk allgemein'!$F$16+$F16,
('2.5 CAPEX'!$J19+SUM(OFFSET('2.5 CAPEX'!CO19,0,-MIN(MAX($F16-1-('2.1 Kraftwerk allgemein'!$F$16-'2.1 Kraftwerk allgemein'!$F$15+1),0),COLUMN(CA16)-1-('2.1 Kraftwerk allgemein'!$F$16-'2.1 Kraftwerk allgemein'!$F$15+1)),1,MIN(MAX($F16-('2.1 Kraftwerk allgemein'!$F$16-'2.1 Kraftwerk allgemein'!$F$15+1),1),COLUMN(CA16)-('2.1 Kraftwerk allgemein'!$F$16-'2.1 Kraftwerk allgemein'!$F$15+1)))))/$F16,
SUM(OFFSET('2.5 CAPEX'!CO19,0,-MIN($F16-1,COLUMN(CA16)-1),1,MIN($F16,COLUMN(CA16))))/$F16)))))),
IF(OR(ISNUMBER($D16)=FALSE,$F16=""),"",
IF(AND('2.5 CAPEX'!$L19&lt;&gt;"x",'2.5 CAPEX'!$M19&lt;&gt;"x"),0,
IF($F16=0,0,
IF(CJ$4&lt;'2.1 Kraftwerk allgemein'!$F$16,0,
IF(CJ$4='2.1 Kraftwerk allgemein'!$F$16,'2.5 CAPEX'!$J19/$F16,
IF(CJ$4&lt;'2.1 Kraftwerk allgemein'!$F$16+$F16,
('2.5 CAPEX'!$J19+SUM(OFFSET('2.5 CAPEX'!CO19,0,-MIN(MAX($F16-1-('2.1 Kraftwerk allgemein'!$F$16-'1.1 Allgemein'!$I$22+1),0),COLUMN(CA16)-1-('2.1 Kraftwerk allgemein'!$F$16-'1.1 Allgemein'!$I$22+1)),1,MIN(MAX($F16-('2.1 Kraftwerk allgemein'!$F$16-'1.1 Allgemein'!$I$22+1),1),COLUMN(CA16)-('2.1 Kraftwerk allgemein'!$F$16-'1.1 Allgemein'!$I$22+1)))))/$F16,
SUM(OFFSET('2.5 CAPEX'!CO19,0,-MIN($F16-1,COLUMN(CA16)-1),1,MIN($F16,COLUMN(CA16))))/$F16)))))))</f>
        <v>0</v>
      </c>
      <c r="CK16" s="199">
        <f ca="1">IF('2.1 Kraftwerk allgemein'!$F$15&lt;'1.1 Allgemein'!$I$22,
IF(OR(ISNUMBER($D16)=FALSE,$F16=""),"",
IF(AND('2.5 CAPEX'!$L19&lt;&gt;"x",'2.5 CAPEX'!$M19&lt;&gt;"x"),0,
IF($F16=0,0,
IF(CK$4&lt;'2.1 Kraftwerk allgemein'!$F$16,0,
IF(CK$4='2.1 Kraftwerk allgemein'!$F$16,'2.5 CAPEX'!$J19/$F16,
IF(CK$4&lt;'2.1 Kraftwerk allgemein'!$F$16+$F16,
('2.5 CAPEX'!$J19+SUM(OFFSET('2.5 CAPEX'!CP19,0,-MIN(MAX($F16-1-('2.1 Kraftwerk allgemein'!$F$16-'2.1 Kraftwerk allgemein'!$F$15+1),0),COLUMN(CB16)-1-('2.1 Kraftwerk allgemein'!$F$16-'2.1 Kraftwerk allgemein'!$F$15+1)),1,MIN(MAX($F16-('2.1 Kraftwerk allgemein'!$F$16-'2.1 Kraftwerk allgemein'!$F$15+1),1),COLUMN(CB16)-('2.1 Kraftwerk allgemein'!$F$16-'2.1 Kraftwerk allgemein'!$F$15+1)))))/$F16,
SUM(OFFSET('2.5 CAPEX'!CP19,0,-MIN($F16-1,COLUMN(CB16)-1),1,MIN($F16,COLUMN(CB16))))/$F16)))))),
IF(OR(ISNUMBER($D16)=FALSE,$F16=""),"",
IF(AND('2.5 CAPEX'!$L19&lt;&gt;"x",'2.5 CAPEX'!$M19&lt;&gt;"x"),0,
IF($F16=0,0,
IF(CK$4&lt;'2.1 Kraftwerk allgemein'!$F$16,0,
IF(CK$4='2.1 Kraftwerk allgemein'!$F$16,'2.5 CAPEX'!$J19/$F16,
IF(CK$4&lt;'2.1 Kraftwerk allgemein'!$F$16+$F16,
('2.5 CAPEX'!$J19+SUM(OFFSET('2.5 CAPEX'!CP19,0,-MIN(MAX($F16-1-('2.1 Kraftwerk allgemein'!$F$16-'1.1 Allgemein'!$I$22+1),0),COLUMN(CB16)-1-('2.1 Kraftwerk allgemein'!$F$16-'1.1 Allgemein'!$I$22+1)),1,MIN(MAX($F16-('2.1 Kraftwerk allgemein'!$F$16-'1.1 Allgemein'!$I$22+1),1),COLUMN(CB16)-('2.1 Kraftwerk allgemein'!$F$16-'1.1 Allgemein'!$I$22+1)))))/$F16,
SUM(OFFSET('2.5 CAPEX'!CP19,0,-MIN($F16-1,COLUMN(CB16)-1),1,MIN($F16,COLUMN(CB16))))/$F16)))))))</f>
        <v>0</v>
      </c>
      <c r="CL16" s="199">
        <f ca="1">IF('2.1 Kraftwerk allgemein'!$F$15&lt;'1.1 Allgemein'!$I$22,
IF(OR(ISNUMBER($D16)=FALSE,$F16=""),"",
IF(AND('2.5 CAPEX'!$L19&lt;&gt;"x",'2.5 CAPEX'!$M19&lt;&gt;"x"),0,
IF($F16=0,0,
IF(CL$4&lt;'2.1 Kraftwerk allgemein'!$F$16,0,
IF(CL$4='2.1 Kraftwerk allgemein'!$F$16,'2.5 CAPEX'!$J19/$F16,
IF(CL$4&lt;'2.1 Kraftwerk allgemein'!$F$16+$F16,
('2.5 CAPEX'!$J19+SUM(OFFSET('2.5 CAPEX'!CQ19,0,-MIN(MAX($F16-1-('2.1 Kraftwerk allgemein'!$F$16-'2.1 Kraftwerk allgemein'!$F$15+1),0),COLUMN(CC16)-1-('2.1 Kraftwerk allgemein'!$F$16-'2.1 Kraftwerk allgemein'!$F$15+1)),1,MIN(MAX($F16-('2.1 Kraftwerk allgemein'!$F$16-'2.1 Kraftwerk allgemein'!$F$15+1),1),COLUMN(CC16)-('2.1 Kraftwerk allgemein'!$F$16-'2.1 Kraftwerk allgemein'!$F$15+1)))))/$F16,
SUM(OFFSET('2.5 CAPEX'!CQ19,0,-MIN($F16-1,COLUMN(CC16)-1),1,MIN($F16,COLUMN(CC16))))/$F16)))))),
IF(OR(ISNUMBER($D16)=FALSE,$F16=""),"",
IF(AND('2.5 CAPEX'!$L19&lt;&gt;"x",'2.5 CAPEX'!$M19&lt;&gt;"x"),0,
IF($F16=0,0,
IF(CL$4&lt;'2.1 Kraftwerk allgemein'!$F$16,0,
IF(CL$4='2.1 Kraftwerk allgemein'!$F$16,'2.5 CAPEX'!$J19/$F16,
IF(CL$4&lt;'2.1 Kraftwerk allgemein'!$F$16+$F16,
('2.5 CAPEX'!$J19+SUM(OFFSET('2.5 CAPEX'!CQ19,0,-MIN(MAX($F16-1-('2.1 Kraftwerk allgemein'!$F$16-'1.1 Allgemein'!$I$22+1),0),COLUMN(CC16)-1-('2.1 Kraftwerk allgemein'!$F$16-'1.1 Allgemein'!$I$22+1)),1,MIN(MAX($F16-('2.1 Kraftwerk allgemein'!$F$16-'1.1 Allgemein'!$I$22+1),1),COLUMN(CC16)-('2.1 Kraftwerk allgemein'!$F$16-'1.1 Allgemein'!$I$22+1)))))/$F16,
SUM(OFFSET('2.5 CAPEX'!CQ19,0,-MIN($F16-1,COLUMN(CC16)-1),1,MIN($F16,COLUMN(CC16))))/$F16)))))))</f>
        <v>0</v>
      </c>
      <c r="CM16" s="199">
        <f ca="1">IF('2.1 Kraftwerk allgemein'!$F$15&lt;'1.1 Allgemein'!$I$22,
IF(OR(ISNUMBER($D16)=FALSE,$F16=""),"",
IF(AND('2.5 CAPEX'!$L19&lt;&gt;"x",'2.5 CAPEX'!$M19&lt;&gt;"x"),0,
IF($F16=0,0,
IF(CM$4&lt;'2.1 Kraftwerk allgemein'!$F$16,0,
IF(CM$4='2.1 Kraftwerk allgemein'!$F$16,'2.5 CAPEX'!$J19/$F16,
IF(CM$4&lt;'2.1 Kraftwerk allgemein'!$F$16+$F16,
('2.5 CAPEX'!$J19+SUM(OFFSET('2.5 CAPEX'!CR19,0,-MIN(MAX($F16-1-('2.1 Kraftwerk allgemein'!$F$16-'2.1 Kraftwerk allgemein'!$F$15+1),0),COLUMN(CD16)-1-('2.1 Kraftwerk allgemein'!$F$16-'2.1 Kraftwerk allgemein'!$F$15+1)),1,MIN(MAX($F16-('2.1 Kraftwerk allgemein'!$F$16-'2.1 Kraftwerk allgemein'!$F$15+1),1),COLUMN(CD16)-('2.1 Kraftwerk allgemein'!$F$16-'2.1 Kraftwerk allgemein'!$F$15+1)))))/$F16,
SUM(OFFSET('2.5 CAPEX'!CR19,0,-MIN($F16-1,COLUMN(CD16)-1),1,MIN($F16,COLUMN(CD16))))/$F16)))))),
IF(OR(ISNUMBER($D16)=FALSE,$F16=""),"",
IF(AND('2.5 CAPEX'!$L19&lt;&gt;"x",'2.5 CAPEX'!$M19&lt;&gt;"x"),0,
IF($F16=0,0,
IF(CM$4&lt;'2.1 Kraftwerk allgemein'!$F$16,0,
IF(CM$4='2.1 Kraftwerk allgemein'!$F$16,'2.5 CAPEX'!$J19/$F16,
IF(CM$4&lt;'2.1 Kraftwerk allgemein'!$F$16+$F16,
('2.5 CAPEX'!$J19+SUM(OFFSET('2.5 CAPEX'!CR19,0,-MIN(MAX($F16-1-('2.1 Kraftwerk allgemein'!$F$16-'1.1 Allgemein'!$I$22+1),0),COLUMN(CD16)-1-('2.1 Kraftwerk allgemein'!$F$16-'1.1 Allgemein'!$I$22+1)),1,MIN(MAX($F16-('2.1 Kraftwerk allgemein'!$F$16-'1.1 Allgemein'!$I$22+1),1),COLUMN(CD16)-('2.1 Kraftwerk allgemein'!$F$16-'1.1 Allgemein'!$I$22+1)))))/$F16,
SUM(OFFSET('2.5 CAPEX'!CR19,0,-MIN($F16-1,COLUMN(CD16)-1),1,MIN($F16,COLUMN(CD16))))/$F16)))))))</f>
        <v>0</v>
      </c>
      <c r="CN16" s="199">
        <f ca="1">IF('2.1 Kraftwerk allgemein'!$F$15&lt;'1.1 Allgemein'!$I$22,
IF(OR(ISNUMBER($D16)=FALSE,$F16=""),"",
IF(AND('2.5 CAPEX'!$L19&lt;&gt;"x",'2.5 CAPEX'!$M19&lt;&gt;"x"),0,
IF($F16=0,0,
IF(CN$4&lt;'2.1 Kraftwerk allgemein'!$F$16,0,
IF(CN$4='2.1 Kraftwerk allgemein'!$F$16,'2.5 CAPEX'!$J19/$F16,
IF(CN$4&lt;'2.1 Kraftwerk allgemein'!$F$16+$F16,
('2.5 CAPEX'!$J19+SUM(OFFSET('2.5 CAPEX'!CS19,0,-MIN(MAX($F16-1-('2.1 Kraftwerk allgemein'!$F$16-'2.1 Kraftwerk allgemein'!$F$15+1),0),COLUMN(CE16)-1-('2.1 Kraftwerk allgemein'!$F$16-'2.1 Kraftwerk allgemein'!$F$15+1)),1,MIN(MAX($F16-('2.1 Kraftwerk allgemein'!$F$16-'2.1 Kraftwerk allgemein'!$F$15+1),1),COLUMN(CE16)-('2.1 Kraftwerk allgemein'!$F$16-'2.1 Kraftwerk allgemein'!$F$15+1)))))/$F16,
SUM(OFFSET('2.5 CAPEX'!CS19,0,-MIN($F16-1,COLUMN(CE16)-1),1,MIN($F16,COLUMN(CE16))))/$F16)))))),
IF(OR(ISNUMBER($D16)=FALSE,$F16=""),"",
IF(AND('2.5 CAPEX'!$L19&lt;&gt;"x",'2.5 CAPEX'!$M19&lt;&gt;"x"),0,
IF($F16=0,0,
IF(CN$4&lt;'2.1 Kraftwerk allgemein'!$F$16,0,
IF(CN$4='2.1 Kraftwerk allgemein'!$F$16,'2.5 CAPEX'!$J19/$F16,
IF(CN$4&lt;'2.1 Kraftwerk allgemein'!$F$16+$F16,
('2.5 CAPEX'!$J19+SUM(OFFSET('2.5 CAPEX'!CS19,0,-MIN(MAX($F16-1-('2.1 Kraftwerk allgemein'!$F$16-'1.1 Allgemein'!$I$22+1),0),COLUMN(CE16)-1-('2.1 Kraftwerk allgemein'!$F$16-'1.1 Allgemein'!$I$22+1)),1,MIN(MAX($F16-('2.1 Kraftwerk allgemein'!$F$16-'1.1 Allgemein'!$I$22+1),1),COLUMN(CE16)-('2.1 Kraftwerk allgemein'!$F$16-'1.1 Allgemein'!$I$22+1)))))/$F16,
SUM(OFFSET('2.5 CAPEX'!CS19,0,-MIN($F16-1,COLUMN(CE16)-1),1,MIN($F16,COLUMN(CE16))))/$F16)))))))</f>
        <v>0</v>
      </c>
      <c r="CO16" s="199">
        <f ca="1">IF('2.1 Kraftwerk allgemein'!$F$15&lt;'1.1 Allgemein'!$I$22,
IF(OR(ISNUMBER($D16)=FALSE,$F16=""),"",
IF(AND('2.5 CAPEX'!$L19&lt;&gt;"x",'2.5 CAPEX'!$M19&lt;&gt;"x"),0,
IF($F16=0,0,
IF(CO$4&lt;'2.1 Kraftwerk allgemein'!$F$16,0,
IF(CO$4='2.1 Kraftwerk allgemein'!$F$16,'2.5 CAPEX'!$J19/$F16,
IF(CO$4&lt;'2.1 Kraftwerk allgemein'!$F$16+$F16,
('2.5 CAPEX'!$J19+SUM(OFFSET('2.5 CAPEX'!CT19,0,-MIN(MAX($F16-1-('2.1 Kraftwerk allgemein'!$F$16-'2.1 Kraftwerk allgemein'!$F$15+1),0),COLUMN(CF16)-1-('2.1 Kraftwerk allgemein'!$F$16-'2.1 Kraftwerk allgemein'!$F$15+1)),1,MIN(MAX($F16-('2.1 Kraftwerk allgemein'!$F$16-'2.1 Kraftwerk allgemein'!$F$15+1),1),COLUMN(CF16)-('2.1 Kraftwerk allgemein'!$F$16-'2.1 Kraftwerk allgemein'!$F$15+1)))))/$F16,
SUM(OFFSET('2.5 CAPEX'!CT19,0,-MIN($F16-1,COLUMN(CF16)-1),1,MIN($F16,COLUMN(CF16))))/$F16)))))),
IF(OR(ISNUMBER($D16)=FALSE,$F16=""),"",
IF(AND('2.5 CAPEX'!$L19&lt;&gt;"x",'2.5 CAPEX'!$M19&lt;&gt;"x"),0,
IF($F16=0,0,
IF(CO$4&lt;'2.1 Kraftwerk allgemein'!$F$16,0,
IF(CO$4='2.1 Kraftwerk allgemein'!$F$16,'2.5 CAPEX'!$J19/$F16,
IF(CO$4&lt;'2.1 Kraftwerk allgemein'!$F$16+$F16,
('2.5 CAPEX'!$J19+SUM(OFFSET('2.5 CAPEX'!CT19,0,-MIN(MAX($F16-1-('2.1 Kraftwerk allgemein'!$F$16-'1.1 Allgemein'!$I$22+1),0),COLUMN(CF16)-1-('2.1 Kraftwerk allgemein'!$F$16-'1.1 Allgemein'!$I$22+1)),1,MIN(MAX($F16-('2.1 Kraftwerk allgemein'!$F$16-'1.1 Allgemein'!$I$22+1),1),COLUMN(CF16)-('2.1 Kraftwerk allgemein'!$F$16-'1.1 Allgemein'!$I$22+1)))))/$F16,
SUM(OFFSET('2.5 CAPEX'!CT19,0,-MIN($F16-1,COLUMN(CF16)-1),1,MIN($F16,COLUMN(CF16))))/$F16)))))))</f>
        <v>0</v>
      </c>
      <c r="CP16" s="199">
        <f ca="1">IF('2.1 Kraftwerk allgemein'!$F$15&lt;'1.1 Allgemein'!$I$22,
IF(OR(ISNUMBER($D16)=FALSE,$F16=""),"",
IF(AND('2.5 CAPEX'!$L19&lt;&gt;"x",'2.5 CAPEX'!$M19&lt;&gt;"x"),0,
IF($F16=0,0,
IF(CP$4&lt;'2.1 Kraftwerk allgemein'!$F$16,0,
IF(CP$4='2.1 Kraftwerk allgemein'!$F$16,'2.5 CAPEX'!$J19/$F16,
IF(CP$4&lt;'2.1 Kraftwerk allgemein'!$F$16+$F16,
('2.5 CAPEX'!$J19+SUM(OFFSET('2.5 CAPEX'!CU19,0,-MIN(MAX($F16-1-('2.1 Kraftwerk allgemein'!$F$16-'2.1 Kraftwerk allgemein'!$F$15+1),0),COLUMN(CG16)-1-('2.1 Kraftwerk allgemein'!$F$16-'2.1 Kraftwerk allgemein'!$F$15+1)),1,MIN(MAX($F16-('2.1 Kraftwerk allgemein'!$F$16-'2.1 Kraftwerk allgemein'!$F$15+1),1),COLUMN(CG16)-('2.1 Kraftwerk allgemein'!$F$16-'2.1 Kraftwerk allgemein'!$F$15+1)))))/$F16,
SUM(OFFSET('2.5 CAPEX'!CU19,0,-MIN($F16-1,COLUMN(CG16)-1),1,MIN($F16,COLUMN(CG16))))/$F16)))))),
IF(OR(ISNUMBER($D16)=FALSE,$F16=""),"",
IF(AND('2.5 CAPEX'!$L19&lt;&gt;"x",'2.5 CAPEX'!$M19&lt;&gt;"x"),0,
IF($F16=0,0,
IF(CP$4&lt;'2.1 Kraftwerk allgemein'!$F$16,0,
IF(CP$4='2.1 Kraftwerk allgemein'!$F$16,'2.5 CAPEX'!$J19/$F16,
IF(CP$4&lt;'2.1 Kraftwerk allgemein'!$F$16+$F16,
('2.5 CAPEX'!$J19+SUM(OFFSET('2.5 CAPEX'!CU19,0,-MIN(MAX($F16-1-('2.1 Kraftwerk allgemein'!$F$16-'1.1 Allgemein'!$I$22+1),0),COLUMN(CG16)-1-('2.1 Kraftwerk allgemein'!$F$16-'1.1 Allgemein'!$I$22+1)),1,MIN(MAX($F16-('2.1 Kraftwerk allgemein'!$F$16-'1.1 Allgemein'!$I$22+1),1),COLUMN(CG16)-('2.1 Kraftwerk allgemein'!$F$16-'1.1 Allgemein'!$I$22+1)))))/$F16,
SUM(OFFSET('2.5 CAPEX'!CU19,0,-MIN($F16-1,COLUMN(CG16)-1),1,MIN($F16,COLUMN(CG16))))/$F16)))))))</f>
        <v>0</v>
      </c>
      <c r="CQ16" s="199">
        <f ca="1">IF('2.1 Kraftwerk allgemein'!$F$15&lt;'1.1 Allgemein'!$I$22,
IF(OR(ISNUMBER($D16)=FALSE,$F16=""),"",
IF(AND('2.5 CAPEX'!$L19&lt;&gt;"x",'2.5 CAPEX'!$M19&lt;&gt;"x"),0,
IF($F16=0,0,
IF(CQ$4&lt;'2.1 Kraftwerk allgemein'!$F$16,0,
IF(CQ$4='2.1 Kraftwerk allgemein'!$F$16,'2.5 CAPEX'!$J19/$F16,
IF(CQ$4&lt;'2.1 Kraftwerk allgemein'!$F$16+$F16,
('2.5 CAPEX'!$J19+SUM(OFFSET('2.5 CAPEX'!CV19,0,-MIN(MAX($F16-1-('2.1 Kraftwerk allgemein'!$F$16-'2.1 Kraftwerk allgemein'!$F$15+1),0),COLUMN(CH16)-1-('2.1 Kraftwerk allgemein'!$F$16-'2.1 Kraftwerk allgemein'!$F$15+1)),1,MIN(MAX($F16-('2.1 Kraftwerk allgemein'!$F$16-'2.1 Kraftwerk allgemein'!$F$15+1),1),COLUMN(CH16)-('2.1 Kraftwerk allgemein'!$F$16-'2.1 Kraftwerk allgemein'!$F$15+1)))))/$F16,
SUM(OFFSET('2.5 CAPEX'!CV19,0,-MIN($F16-1,COLUMN(CH16)-1),1,MIN($F16,COLUMN(CH16))))/$F16)))))),
IF(OR(ISNUMBER($D16)=FALSE,$F16=""),"",
IF(AND('2.5 CAPEX'!$L19&lt;&gt;"x",'2.5 CAPEX'!$M19&lt;&gt;"x"),0,
IF($F16=0,0,
IF(CQ$4&lt;'2.1 Kraftwerk allgemein'!$F$16,0,
IF(CQ$4='2.1 Kraftwerk allgemein'!$F$16,'2.5 CAPEX'!$J19/$F16,
IF(CQ$4&lt;'2.1 Kraftwerk allgemein'!$F$16+$F16,
('2.5 CAPEX'!$J19+SUM(OFFSET('2.5 CAPEX'!CV19,0,-MIN(MAX($F16-1-('2.1 Kraftwerk allgemein'!$F$16-'1.1 Allgemein'!$I$22+1),0),COLUMN(CH16)-1-('2.1 Kraftwerk allgemein'!$F$16-'1.1 Allgemein'!$I$22+1)),1,MIN(MAX($F16-('2.1 Kraftwerk allgemein'!$F$16-'1.1 Allgemein'!$I$22+1),1),COLUMN(CH16)-('2.1 Kraftwerk allgemein'!$F$16-'1.1 Allgemein'!$I$22+1)))))/$F16,
SUM(OFFSET('2.5 CAPEX'!CV19,0,-MIN($F16-1,COLUMN(CH16)-1),1,MIN($F16,COLUMN(CH16))))/$F16)))))))</f>
        <v>0</v>
      </c>
      <c r="CR16" s="199">
        <f ca="1">IF('2.1 Kraftwerk allgemein'!$F$15&lt;'1.1 Allgemein'!$I$22,
IF(OR(ISNUMBER($D16)=FALSE,$F16=""),"",
IF(AND('2.5 CAPEX'!$L19&lt;&gt;"x",'2.5 CAPEX'!$M19&lt;&gt;"x"),0,
IF($F16=0,0,
IF(CR$4&lt;'2.1 Kraftwerk allgemein'!$F$16,0,
IF(CR$4='2.1 Kraftwerk allgemein'!$F$16,'2.5 CAPEX'!$J19/$F16,
IF(CR$4&lt;'2.1 Kraftwerk allgemein'!$F$16+$F16,
('2.5 CAPEX'!$J19+SUM(OFFSET('2.5 CAPEX'!CW19,0,-MIN(MAX($F16-1-('2.1 Kraftwerk allgemein'!$F$16-'2.1 Kraftwerk allgemein'!$F$15+1),0),COLUMN(CI16)-1-('2.1 Kraftwerk allgemein'!$F$16-'2.1 Kraftwerk allgemein'!$F$15+1)),1,MIN(MAX($F16-('2.1 Kraftwerk allgemein'!$F$16-'2.1 Kraftwerk allgemein'!$F$15+1),1),COLUMN(CI16)-('2.1 Kraftwerk allgemein'!$F$16-'2.1 Kraftwerk allgemein'!$F$15+1)))))/$F16,
SUM(OFFSET('2.5 CAPEX'!CW19,0,-MIN($F16-1,COLUMN(CI16)-1),1,MIN($F16,COLUMN(CI16))))/$F16)))))),
IF(OR(ISNUMBER($D16)=FALSE,$F16=""),"",
IF(AND('2.5 CAPEX'!$L19&lt;&gt;"x",'2.5 CAPEX'!$M19&lt;&gt;"x"),0,
IF($F16=0,0,
IF(CR$4&lt;'2.1 Kraftwerk allgemein'!$F$16,0,
IF(CR$4='2.1 Kraftwerk allgemein'!$F$16,'2.5 CAPEX'!$J19/$F16,
IF(CR$4&lt;'2.1 Kraftwerk allgemein'!$F$16+$F16,
('2.5 CAPEX'!$J19+SUM(OFFSET('2.5 CAPEX'!CW19,0,-MIN(MAX($F16-1-('2.1 Kraftwerk allgemein'!$F$16-'1.1 Allgemein'!$I$22+1),0),COLUMN(CI16)-1-('2.1 Kraftwerk allgemein'!$F$16-'1.1 Allgemein'!$I$22+1)),1,MIN(MAX($F16-('2.1 Kraftwerk allgemein'!$F$16-'1.1 Allgemein'!$I$22+1),1),COLUMN(CI16)-('2.1 Kraftwerk allgemein'!$F$16-'1.1 Allgemein'!$I$22+1)))))/$F16,
SUM(OFFSET('2.5 CAPEX'!CW19,0,-MIN($F16-1,COLUMN(CI16)-1),1,MIN($F16,COLUMN(CI16))))/$F16)))))))</f>
        <v>0</v>
      </c>
      <c r="CS16" s="199">
        <f ca="1">IF('2.1 Kraftwerk allgemein'!$F$15&lt;'1.1 Allgemein'!$I$22,
IF(OR(ISNUMBER($D16)=FALSE,$F16=""),"",
IF(AND('2.5 CAPEX'!$L19&lt;&gt;"x",'2.5 CAPEX'!$M19&lt;&gt;"x"),0,
IF($F16=0,0,
IF(CS$4&lt;'2.1 Kraftwerk allgemein'!$F$16,0,
IF(CS$4='2.1 Kraftwerk allgemein'!$F$16,'2.5 CAPEX'!$J19/$F16,
IF(CS$4&lt;'2.1 Kraftwerk allgemein'!$F$16+$F16,
('2.5 CAPEX'!$J19+SUM(OFFSET('2.5 CAPEX'!CX19,0,-MIN(MAX($F16-1-('2.1 Kraftwerk allgemein'!$F$16-'2.1 Kraftwerk allgemein'!$F$15+1),0),COLUMN(CJ16)-1-('2.1 Kraftwerk allgemein'!$F$16-'2.1 Kraftwerk allgemein'!$F$15+1)),1,MIN(MAX($F16-('2.1 Kraftwerk allgemein'!$F$16-'2.1 Kraftwerk allgemein'!$F$15+1),1),COLUMN(CJ16)-('2.1 Kraftwerk allgemein'!$F$16-'2.1 Kraftwerk allgemein'!$F$15+1)))))/$F16,
SUM(OFFSET('2.5 CAPEX'!CX19,0,-MIN($F16-1,COLUMN(CJ16)-1),1,MIN($F16,COLUMN(CJ16))))/$F16)))))),
IF(OR(ISNUMBER($D16)=FALSE,$F16=""),"",
IF(AND('2.5 CAPEX'!$L19&lt;&gt;"x",'2.5 CAPEX'!$M19&lt;&gt;"x"),0,
IF($F16=0,0,
IF(CS$4&lt;'2.1 Kraftwerk allgemein'!$F$16,0,
IF(CS$4='2.1 Kraftwerk allgemein'!$F$16,'2.5 CAPEX'!$J19/$F16,
IF(CS$4&lt;'2.1 Kraftwerk allgemein'!$F$16+$F16,
('2.5 CAPEX'!$J19+SUM(OFFSET('2.5 CAPEX'!CX19,0,-MIN(MAX($F16-1-('2.1 Kraftwerk allgemein'!$F$16-'1.1 Allgemein'!$I$22+1),0),COLUMN(CJ16)-1-('2.1 Kraftwerk allgemein'!$F$16-'1.1 Allgemein'!$I$22+1)),1,MIN(MAX($F16-('2.1 Kraftwerk allgemein'!$F$16-'1.1 Allgemein'!$I$22+1),1),COLUMN(CJ16)-('2.1 Kraftwerk allgemein'!$F$16-'1.1 Allgemein'!$I$22+1)))))/$F16,
SUM(OFFSET('2.5 CAPEX'!CX19,0,-MIN($F16-1,COLUMN(CJ16)-1),1,MIN($F16,COLUMN(CJ16))))/$F16)))))))</f>
        <v>0</v>
      </c>
      <c r="CT16" s="199">
        <f ca="1">IF('2.1 Kraftwerk allgemein'!$F$15&lt;'1.1 Allgemein'!$I$22,
IF(OR(ISNUMBER($D16)=FALSE,$F16=""),"",
IF(AND('2.5 CAPEX'!$L19&lt;&gt;"x",'2.5 CAPEX'!$M19&lt;&gt;"x"),0,
IF($F16=0,0,
IF(CT$4&lt;'2.1 Kraftwerk allgemein'!$F$16,0,
IF(CT$4='2.1 Kraftwerk allgemein'!$F$16,'2.5 CAPEX'!$J19/$F16,
IF(CT$4&lt;'2.1 Kraftwerk allgemein'!$F$16+$F16,
('2.5 CAPEX'!$J19+SUM(OFFSET('2.5 CAPEX'!CY19,0,-MIN(MAX($F16-1-('2.1 Kraftwerk allgemein'!$F$16-'2.1 Kraftwerk allgemein'!$F$15+1),0),COLUMN(CK16)-1-('2.1 Kraftwerk allgemein'!$F$16-'2.1 Kraftwerk allgemein'!$F$15+1)),1,MIN(MAX($F16-('2.1 Kraftwerk allgemein'!$F$16-'2.1 Kraftwerk allgemein'!$F$15+1),1),COLUMN(CK16)-('2.1 Kraftwerk allgemein'!$F$16-'2.1 Kraftwerk allgemein'!$F$15+1)))))/$F16,
SUM(OFFSET('2.5 CAPEX'!CY19,0,-MIN($F16-1,COLUMN(CK16)-1),1,MIN($F16,COLUMN(CK16))))/$F16)))))),
IF(OR(ISNUMBER($D16)=FALSE,$F16=""),"",
IF(AND('2.5 CAPEX'!$L19&lt;&gt;"x",'2.5 CAPEX'!$M19&lt;&gt;"x"),0,
IF($F16=0,0,
IF(CT$4&lt;'2.1 Kraftwerk allgemein'!$F$16,0,
IF(CT$4='2.1 Kraftwerk allgemein'!$F$16,'2.5 CAPEX'!$J19/$F16,
IF(CT$4&lt;'2.1 Kraftwerk allgemein'!$F$16+$F16,
('2.5 CAPEX'!$J19+SUM(OFFSET('2.5 CAPEX'!CY19,0,-MIN(MAX($F16-1-('2.1 Kraftwerk allgemein'!$F$16-'1.1 Allgemein'!$I$22+1),0),COLUMN(CK16)-1-('2.1 Kraftwerk allgemein'!$F$16-'1.1 Allgemein'!$I$22+1)),1,MIN(MAX($F16-('2.1 Kraftwerk allgemein'!$F$16-'1.1 Allgemein'!$I$22+1),1),COLUMN(CK16)-('2.1 Kraftwerk allgemein'!$F$16-'1.1 Allgemein'!$I$22+1)))))/$F16,
SUM(OFFSET('2.5 CAPEX'!CY19,0,-MIN($F16-1,COLUMN(CK16)-1),1,MIN($F16,COLUMN(CK16))))/$F16)))))))</f>
        <v>0</v>
      </c>
      <c r="CU16" s="199">
        <f ca="1">IF('2.1 Kraftwerk allgemein'!$F$15&lt;'1.1 Allgemein'!$I$22,
IF(OR(ISNUMBER($D16)=FALSE,$F16=""),"",
IF(AND('2.5 CAPEX'!$L19&lt;&gt;"x",'2.5 CAPEX'!$M19&lt;&gt;"x"),0,
IF($F16=0,0,
IF(CU$4&lt;'2.1 Kraftwerk allgemein'!$F$16,0,
IF(CU$4='2.1 Kraftwerk allgemein'!$F$16,'2.5 CAPEX'!$J19/$F16,
IF(CU$4&lt;'2.1 Kraftwerk allgemein'!$F$16+$F16,
('2.5 CAPEX'!$J19+SUM(OFFSET('2.5 CAPEX'!CZ19,0,-MIN(MAX($F16-1-('2.1 Kraftwerk allgemein'!$F$16-'2.1 Kraftwerk allgemein'!$F$15+1),0),COLUMN(CL16)-1-('2.1 Kraftwerk allgemein'!$F$16-'2.1 Kraftwerk allgemein'!$F$15+1)),1,MIN(MAX($F16-('2.1 Kraftwerk allgemein'!$F$16-'2.1 Kraftwerk allgemein'!$F$15+1),1),COLUMN(CL16)-('2.1 Kraftwerk allgemein'!$F$16-'2.1 Kraftwerk allgemein'!$F$15+1)))))/$F16,
SUM(OFFSET('2.5 CAPEX'!CZ19,0,-MIN($F16-1,COLUMN(CL16)-1),1,MIN($F16,COLUMN(CL16))))/$F16)))))),
IF(OR(ISNUMBER($D16)=FALSE,$F16=""),"",
IF(AND('2.5 CAPEX'!$L19&lt;&gt;"x",'2.5 CAPEX'!$M19&lt;&gt;"x"),0,
IF($F16=0,0,
IF(CU$4&lt;'2.1 Kraftwerk allgemein'!$F$16,0,
IF(CU$4='2.1 Kraftwerk allgemein'!$F$16,'2.5 CAPEX'!$J19/$F16,
IF(CU$4&lt;'2.1 Kraftwerk allgemein'!$F$16+$F16,
('2.5 CAPEX'!$J19+SUM(OFFSET('2.5 CAPEX'!CZ19,0,-MIN(MAX($F16-1-('2.1 Kraftwerk allgemein'!$F$16-'1.1 Allgemein'!$I$22+1),0),COLUMN(CL16)-1-('2.1 Kraftwerk allgemein'!$F$16-'1.1 Allgemein'!$I$22+1)),1,MIN(MAX($F16-('2.1 Kraftwerk allgemein'!$F$16-'1.1 Allgemein'!$I$22+1),1),COLUMN(CL16)-('2.1 Kraftwerk allgemein'!$F$16-'1.1 Allgemein'!$I$22+1)))))/$F16,
SUM(OFFSET('2.5 CAPEX'!CZ19,0,-MIN($F16-1,COLUMN(CL16)-1),1,MIN($F16,COLUMN(CL16))))/$F16)))))))</f>
        <v>0</v>
      </c>
      <c r="CV16" s="199">
        <f ca="1">IF('2.1 Kraftwerk allgemein'!$F$15&lt;'1.1 Allgemein'!$I$22,
IF(OR(ISNUMBER($D16)=FALSE,$F16=""),"",
IF(AND('2.5 CAPEX'!$L19&lt;&gt;"x",'2.5 CAPEX'!$M19&lt;&gt;"x"),0,
IF($F16=0,0,
IF(CV$4&lt;'2.1 Kraftwerk allgemein'!$F$16,0,
IF(CV$4='2.1 Kraftwerk allgemein'!$F$16,'2.5 CAPEX'!$J19/$F16,
IF(CV$4&lt;'2.1 Kraftwerk allgemein'!$F$16+$F16,
('2.5 CAPEX'!$J19+SUM(OFFSET('2.5 CAPEX'!DA19,0,-MIN(MAX($F16-1-('2.1 Kraftwerk allgemein'!$F$16-'2.1 Kraftwerk allgemein'!$F$15+1),0),COLUMN(CM16)-1-('2.1 Kraftwerk allgemein'!$F$16-'2.1 Kraftwerk allgemein'!$F$15+1)),1,MIN(MAX($F16-('2.1 Kraftwerk allgemein'!$F$16-'2.1 Kraftwerk allgemein'!$F$15+1),1),COLUMN(CM16)-('2.1 Kraftwerk allgemein'!$F$16-'2.1 Kraftwerk allgemein'!$F$15+1)))))/$F16,
SUM(OFFSET('2.5 CAPEX'!DA19,0,-MIN($F16-1,COLUMN(CM16)-1),1,MIN($F16,COLUMN(CM16))))/$F16)))))),
IF(OR(ISNUMBER($D16)=FALSE,$F16=""),"",
IF(AND('2.5 CAPEX'!$L19&lt;&gt;"x",'2.5 CAPEX'!$M19&lt;&gt;"x"),0,
IF($F16=0,0,
IF(CV$4&lt;'2.1 Kraftwerk allgemein'!$F$16,0,
IF(CV$4='2.1 Kraftwerk allgemein'!$F$16,'2.5 CAPEX'!$J19/$F16,
IF(CV$4&lt;'2.1 Kraftwerk allgemein'!$F$16+$F16,
('2.5 CAPEX'!$J19+SUM(OFFSET('2.5 CAPEX'!DA19,0,-MIN(MAX($F16-1-('2.1 Kraftwerk allgemein'!$F$16-'1.1 Allgemein'!$I$22+1),0),COLUMN(CM16)-1-('2.1 Kraftwerk allgemein'!$F$16-'1.1 Allgemein'!$I$22+1)),1,MIN(MAX($F16-('2.1 Kraftwerk allgemein'!$F$16-'1.1 Allgemein'!$I$22+1),1),COLUMN(CM16)-('2.1 Kraftwerk allgemein'!$F$16-'1.1 Allgemein'!$I$22+1)))))/$F16,
SUM(OFFSET('2.5 CAPEX'!DA19,0,-MIN($F16-1,COLUMN(CM16)-1),1,MIN($F16,COLUMN(CM16))))/$F16)))))))</f>
        <v>0</v>
      </c>
      <c r="CW16" s="199">
        <f ca="1">IF('2.1 Kraftwerk allgemein'!$F$15&lt;'1.1 Allgemein'!$I$22,
IF(OR(ISNUMBER($D16)=FALSE,$F16=""),"",
IF(AND('2.5 CAPEX'!$L19&lt;&gt;"x",'2.5 CAPEX'!$M19&lt;&gt;"x"),0,
IF($F16=0,0,
IF(CW$4&lt;'2.1 Kraftwerk allgemein'!$F$16,0,
IF(CW$4='2.1 Kraftwerk allgemein'!$F$16,'2.5 CAPEX'!$J19/$F16,
IF(CW$4&lt;'2.1 Kraftwerk allgemein'!$F$16+$F16,
('2.5 CAPEX'!$J19+SUM(OFFSET('2.5 CAPEX'!DB19,0,-MIN(MAX($F16-1-('2.1 Kraftwerk allgemein'!$F$16-'2.1 Kraftwerk allgemein'!$F$15+1),0),COLUMN(CN16)-1-('2.1 Kraftwerk allgemein'!$F$16-'2.1 Kraftwerk allgemein'!$F$15+1)),1,MIN(MAX($F16-('2.1 Kraftwerk allgemein'!$F$16-'2.1 Kraftwerk allgemein'!$F$15+1),1),COLUMN(CN16)-('2.1 Kraftwerk allgemein'!$F$16-'2.1 Kraftwerk allgemein'!$F$15+1)))))/$F16,
SUM(OFFSET('2.5 CAPEX'!DB19,0,-MIN($F16-1,COLUMN(CN16)-1),1,MIN($F16,COLUMN(CN16))))/$F16)))))),
IF(OR(ISNUMBER($D16)=FALSE,$F16=""),"",
IF(AND('2.5 CAPEX'!$L19&lt;&gt;"x",'2.5 CAPEX'!$M19&lt;&gt;"x"),0,
IF($F16=0,0,
IF(CW$4&lt;'2.1 Kraftwerk allgemein'!$F$16,0,
IF(CW$4='2.1 Kraftwerk allgemein'!$F$16,'2.5 CAPEX'!$J19/$F16,
IF(CW$4&lt;'2.1 Kraftwerk allgemein'!$F$16+$F16,
('2.5 CAPEX'!$J19+SUM(OFFSET('2.5 CAPEX'!DB19,0,-MIN(MAX($F16-1-('2.1 Kraftwerk allgemein'!$F$16-'1.1 Allgemein'!$I$22+1),0),COLUMN(CN16)-1-('2.1 Kraftwerk allgemein'!$F$16-'1.1 Allgemein'!$I$22+1)),1,MIN(MAX($F16-('2.1 Kraftwerk allgemein'!$F$16-'1.1 Allgemein'!$I$22+1),1),COLUMN(CN16)-('2.1 Kraftwerk allgemein'!$F$16-'1.1 Allgemein'!$I$22+1)))))/$F16,
SUM(OFFSET('2.5 CAPEX'!DB19,0,-MIN($F16-1,COLUMN(CN16)-1),1,MIN($F16,COLUMN(CN16))))/$F16)))))))</f>
        <v>0</v>
      </c>
      <c r="CX16" s="199">
        <f ca="1">IF('2.1 Kraftwerk allgemein'!$F$15&lt;'1.1 Allgemein'!$I$22,
IF(OR(ISNUMBER($D16)=FALSE,$F16=""),"",
IF(AND('2.5 CAPEX'!$L19&lt;&gt;"x",'2.5 CAPEX'!$M19&lt;&gt;"x"),0,
IF($F16=0,0,
IF(CX$4&lt;'2.1 Kraftwerk allgemein'!$F$16,0,
IF(CX$4='2.1 Kraftwerk allgemein'!$F$16,'2.5 CAPEX'!$J19/$F16,
IF(CX$4&lt;'2.1 Kraftwerk allgemein'!$F$16+$F16,
('2.5 CAPEX'!$J19+SUM(OFFSET('2.5 CAPEX'!DC19,0,-MIN(MAX($F16-1-('2.1 Kraftwerk allgemein'!$F$16-'2.1 Kraftwerk allgemein'!$F$15+1),0),COLUMN(CO16)-1-('2.1 Kraftwerk allgemein'!$F$16-'2.1 Kraftwerk allgemein'!$F$15+1)),1,MIN(MAX($F16-('2.1 Kraftwerk allgemein'!$F$16-'2.1 Kraftwerk allgemein'!$F$15+1),1),COLUMN(CO16)-('2.1 Kraftwerk allgemein'!$F$16-'2.1 Kraftwerk allgemein'!$F$15+1)))))/$F16,
SUM(OFFSET('2.5 CAPEX'!DC19,0,-MIN($F16-1,COLUMN(CO16)-1),1,MIN($F16,COLUMN(CO16))))/$F16)))))),
IF(OR(ISNUMBER($D16)=FALSE,$F16=""),"",
IF(AND('2.5 CAPEX'!$L19&lt;&gt;"x",'2.5 CAPEX'!$M19&lt;&gt;"x"),0,
IF($F16=0,0,
IF(CX$4&lt;'2.1 Kraftwerk allgemein'!$F$16,0,
IF(CX$4='2.1 Kraftwerk allgemein'!$F$16,'2.5 CAPEX'!$J19/$F16,
IF(CX$4&lt;'2.1 Kraftwerk allgemein'!$F$16+$F16,
('2.5 CAPEX'!$J19+SUM(OFFSET('2.5 CAPEX'!DC19,0,-MIN(MAX($F16-1-('2.1 Kraftwerk allgemein'!$F$16-'1.1 Allgemein'!$I$22+1),0),COLUMN(CO16)-1-('2.1 Kraftwerk allgemein'!$F$16-'1.1 Allgemein'!$I$22+1)),1,MIN(MAX($F16-('2.1 Kraftwerk allgemein'!$F$16-'1.1 Allgemein'!$I$22+1),1),COLUMN(CO16)-('2.1 Kraftwerk allgemein'!$F$16-'1.1 Allgemein'!$I$22+1)))))/$F16,
SUM(OFFSET('2.5 CAPEX'!DC19,0,-MIN($F16-1,COLUMN(CO16)-1),1,MIN($F16,COLUMN(CO16))))/$F16)))))))</f>
        <v>0</v>
      </c>
      <c r="CY16" s="199">
        <f ca="1">IF('2.1 Kraftwerk allgemein'!$F$15&lt;'1.1 Allgemein'!$I$22,
IF(OR(ISNUMBER($D16)=FALSE,$F16=""),"",
IF(AND('2.5 CAPEX'!$L19&lt;&gt;"x",'2.5 CAPEX'!$M19&lt;&gt;"x"),0,
IF($F16=0,0,
IF(CY$4&lt;'2.1 Kraftwerk allgemein'!$F$16,0,
IF(CY$4='2.1 Kraftwerk allgemein'!$F$16,'2.5 CAPEX'!$J19/$F16,
IF(CY$4&lt;'2.1 Kraftwerk allgemein'!$F$16+$F16,
('2.5 CAPEX'!$J19+SUM(OFFSET('2.5 CAPEX'!DD19,0,-MIN(MAX($F16-1-('2.1 Kraftwerk allgemein'!$F$16-'2.1 Kraftwerk allgemein'!$F$15+1),0),COLUMN(CP16)-1-('2.1 Kraftwerk allgemein'!$F$16-'2.1 Kraftwerk allgemein'!$F$15+1)),1,MIN(MAX($F16-('2.1 Kraftwerk allgemein'!$F$16-'2.1 Kraftwerk allgemein'!$F$15+1),1),COLUMN(CP16)-('2.1 Kraftwerk allgemein'!$F$16-'2.1 Kraftwerk allgemein'!$F$15+1)))))/$F16,
SUM(OFFSET('2.5 CAPEX'!DD19,0,-MIN($F16-1,COLUMN(CP16)-1),1,MIN($F16,COLUMN(CP16))))/$F16)))))),
IF(OR(ISNUMBER($D16)=FALSE,$F16=""),"",
IF(AND('2.5 CAPEX'!$L19&lt;&gt;"x",'2.5 CAPEX'!$M19&lt;&gt;"x"),0,
IF($F16=0,0,
IF(CY$4&lt;'2.1 Kraftwerk allgemein'!$F$16,0,
IF(CY$4='2.1 Kraftwerk allgemein'!$F$16,'2.5 CAPEX'!$J19/$F16,
IF(CY$4&lt;'2.1 Kraftwerk allgemein'!$F$16+$F16,
('2.5 CAPEX'!$J19+SUM(OFFSET('2.5 CAPEX'!DD19,0,-MIN(MAX($F16-1-('2.1 Kraftwerk allgemein'!$F$16-'1.1 Allgemein'!$I$22+1),0),COLUMN(CP16)-1-('2.1 Kraftwerk allgemein'!$F$16-'1.1 Allgemein'!$I$22+1)),1,MIN(MAX($F16-('2.1 Kraftwerk allgemein'!$F$16-'1.1 Allgemein'!$I$22+1),1),COLUMN(CP16)-('2.1 Kraftwerk allgemein'!$F$16-'1.1 Allgemein'!$I$22+1)))))/$F16,
SUM(OFFSET('2.5 CAPEX'!DD19,0,-MIN($F16-1,COLUMN(CP16)-1),1,MIN($F16,COLUMN(CP16))))/$F16)))))))</f>
        <v>0</v>
      </c>
      <c r="CZ16" s="199">
        <f ca="1">IF('2.1 Kraftwerk allgemein'!$F$15&lt;'1.1 Allgemein'!$I$22,
IF(OR(ISNUMBER($D16)=FALSE,$F16=""),"",
IF(AND('2.5 CAPEX'!$L19&lt;&gt;"x",'2.5 CAPEX'!$M19&lt;&gt;"x"),0,
IF($F16=0,0,
IF(CZ$4&lt;'2.1 Kraftwerk allgemein'!$F$16,0,
IF(CZ$4='2.1 Kraftwerk allgemein'!$F$16,'2.5 CAPEX'!$J19/$F16,
IF(CZ$4&lt;'2.1 Kraftwerk allgemein'!$F$16+$F16,
('2.5 CAPEX'!$J19+SUM(OFFSET('2.5 CAPEX'!DE19,0,-MIN(MAX($F16-1-('2.1 Kraftwerk allgemein'!$F$16-'2.1 Kraftwerk allgemein'!$F$15+1),0),COLUMN(CQ16)-1-('2.1 Kraftwerk allgemein'!$F$16-'2.1 Kraftwerk allgemein'!$F$15+1)),1,MIN(MAX($F16-('2.1 Kraftwerk allgemein'!$F$16-'2.1 Kraftwerk allgemein'!$F$15+1),1),COLUMN(CQ16)-('2.1 Kraftwerk allgemein'!$F$16-'2.1 Kraftwerk allgemein'!$F$15+1)))))/$F16,
SUM(OFFSET('2.5 CAPEX'!DE19,0,-MIN($F16-1,COLUMN(CQ16)-1),1,MIN($F16,COLUMN(CQ16))))/$F16)))))),
IF(OR(ISNUMBER($D16)=FALSE,$F16=""),"",
IF(AND('2.5 CAPEX'!$L19&lt;&gt;"x",'2.5 CAPEX'!$M19&lt;&gt;"x"),0,
IF($F16=0,0,
IF(CZ$4&lt;'2.1 Kraftwerk allgemein'!$F$16,0,
IF(CZ$4='2.1 Kraftwerk allgemein'!$F$16,'2.5 CAPEX'!$J19/$F16,
IF(CZ$4&lt;'2.1 Kraftwerk allgemein'!$F$16+$F16,
('2.5 CAPEX'!$J19+SUM(OFFSET('2.5 CAPEX'!DE19,0,-MIN(MAX($F16-1-('2.1 Kraftwerk allgemein'!$F$16-'1.1 Allgemein'!$I$22+1),0),COLUMN(CQ16)-1-('2.1 Kraftwerk allgemein'!$F$16-'1.1 Allgemein'!$I$22+1)),1,MIN(MAX($F16-('2.1 Kraftwerk allgemein'!$F$16-'1.1 Allgemein'!$I$22+1),1),COLUMN(CQ16)-('2.1 Kraftwerk allgemein'!$F$16-'1.1 Allgemein'!$I$22+1)))))/$F16,
SUM(OFFSET('2.5 CAPEX'!DE19,0,-MIN($F16-1,COLUMN(CQ16)-1),1,MIN($F16,COLUMN(CQ16))))/$F16)))))))</f>
        <v>0</v>
      </c>
      <c r="DA16" s="199">
        <f ca="1">IF('2.1 Kraftwerk allgemein'!$F$15&lt;'1.1 Allgemein'!$I$22,
IF(OR(ISNUMBER($D16)=FALSE,$F16=""),"",
IF(AND('2.5 CAPEX'!$L19&lt;&gt;"x",'2.5 CAPEX'!$M19&lt;&gt;"x"),0,
IF($F16=0,0,
IF(DA$4&lt;'2.1 Kraftwerk allgemein'!$F$16,0,
IF(DA$4='2.1 Kraftwerk allgemein'!$F$16,'2.5 CAPEX'!$J19/$F16,
IF(DA$4&lt;'2.1 Kraftwerk allgemein'!$F$16+$F16,
('2.5 CAPEX'!$J19+SUM(OFFSET('2.5 CAPEX'!DF19,0,-MIN(MAX($F16-1-('2.1 Kraftwerk allgemein'!$F$16-'2.1 Kraftwerk allgemein'!$F$15+1),0),COLUMN(CR16)-1-('2.1 Kraftwerk allgemein'!$F$16-'2.1 Kraftwerk allgemein'!$F$15+1)),1,MIN(MAX($F16-('2.1 Kraftwerk allgemein'!$F$16-'2.1 Kraftwerk allgemein'!$F$15+1),1),COLUMN(CR16)-('2.1 Kraftwerk allgemein'!$F$16-'2.1 Kraftwerk allgemein'!$F$15+1)))))/$F16,
SUM(OFFSET('2.5 CAPEX'!DF19,0,-MIN($F16-1,COLUMN(CR16)-1),1,MIN($F16,COLUMN(CR16))))/$F16)))))),
IF(OR(ISNUMBER($D16)=FALSE,$F16=""),"",
IF(AND('2.5 CAPEX'!$L19&lt;&gt;"x",'2.5 CAPEX'!$M19&lt;&gt;"x"),0,
IF($F16=0,0,
IF(DA$4&lt;'2.1 Kraftwerk allgemein'!$F$16,0,
IF(DA$4='2.1 Kraftwerk allgemein'!$F$16,'2.5 CAPEX'!$J19/$F16,
IF(DA$4&lt;'2.1 Kraftwerk allgemein'!$F$16+$F16,
('2.5 CAPEX'!$J19+SUM(OFFSET('2.5 CAPEX'!DF19,0,-MIN(MAX($F16-1-('2.1 Kraftwerk allgemein'!$F$16-'1.1 Allgemein'!$I$22+1),0),COLUMN(CR16)-1-('2.1 Kraftwerk allgemein'!$F$16-'1.1 Allgemein'!$I$22+1)),1,MIN(MAX($F16-('2.1 Kraftwerk allgemein'!$F$16-'1.1 Allgemein'!$I$22+1),1),COLUMN(CR16)-('2.1 Kraftwerk allgemein'!$F$16-'1.1 Allgemein'!$I$22+1)))))/$F16,
SUM(OFFSET('2.5 CAPEX'!DF19,0,-MIN($F16-1,COLUMN(CR16)-1),1,MIN($F16,COLUMN(CR16))))/$F16)))))))</f>
        <v>0</v>
      </c>
      <c r="DB16" s="199">
        <f ca="1">IF('2.1 Kraftwerk allgemein'!$F$15&lt;'1.1 Allgemein'!$I$22,
IF(OR(ISNUMBER($D16)=FALSE,$F16=""),"",
IF(AND('2.5 CAPEX'!$L19&lt;&gt;"x",'2.5 CAPEX'!$M19&lt;&gt;"x"),0,
IF($F16=0,0,
IF(DB$4&lt;'2.1 Kraftwerk allgemein'!$F$16,0,
IF(DB$4='2.1 Kraftwerk allgemein'!$F$16,'2.5 CAPEX'!$J19/$F16,
IF(DB$4&lt;'2.1 Kraftwerk allgemein'!$F$16+$F16,
('2.5 CAPEX'!$J19+SUM(OFFSET('2.5 CAPEX'!DG19,0,-MIN(MAX($F16-1-('2.1 Kraftwerk allgemein'!$F$16-'2.1 Kraftwerk allgemein'!$F$15+1),0),COLUMN(CS16)-1-('2.1 Kraftwerk allgemein'!$F$16-'2.1 Kraftwerk allgemein'!$F$15+1)),1,MIN(MAX($F16-('2.1 Kraftwerk allgemein'!$F$16-'2.1 Kraftwerk allgemein'!$F$15+1),1),COLUMN(CS16)-('2.1 Kraftwerk allgemein'!$F$16-'2.1 Kraftwerk allgemein'!$F$15+1)))))/$F16,
SUM(OFFSET('2.5 CAPEX'!DG19,0,-MIN($F16-1,COLUMN(CS16)-1),1,MIN($F16,COLUMN(CS16))))/$F16)))))),
IF(OR(ISNUMBER($D16)=FALSE,$F16=""),"",
IF(AND('2.5 CAPEX'!$L19&lt;&gt;"x",'2.5 CAPEX'!$M19&lt;&gt;"x"),0,
IF($F16=0,0,
IF(DB$4&lt;'2.1 Kraftwerk allgemein'!$F$16,0,
IF(DB$4='2.1 Kraftwerk allgemein'!$F$16,'2.5 CAPEX'!$J19/$F16,
IF(DB$4&lt;'2.1 Kraftwerk allgemein'!$F$16+$F16,
('2.5 CAPEX'!$J19+SUM(OFFSET('2.5 CAPEX'!DG19,0,-MIN(MAX($F16-1-('2.1 Kraftwerk allgemein'!$F$16-'1.1 Allgemein'!$I$22+1),0),COLUMN(CS16)-1-('2.1 Kraftwerk allgemein'!$F$16-'1.1 Allgemein'!$I$22+1)),1,MIN(MAX($F16-('2.1 Kraftwerk allgemein'!$F$16-'1.1 Allgemein'!$I$22+1),1),COLUMN(CS16)-('2.1 Kraftwerk allgemein'!$F$16-'1.1 Allgemein'!$I$22+1)))))/$F16,
SUM(OFFSET('2.5 CAPEX'!DG19,0,-MIN($F16-1,COLUMN(CS16)-1),1,MIN($F16,COLUMN(CS16))))/$F16)))))))</f>
        <v>0</v>
      </c>
      <c r="DC16" s="199">
        <f ca="1">IF('2.1 Kraftwerk allgemein'!$F$15&lt;'1.1 Allgemein'!$I$22,
IF(OR(ISNUMBER($D16)=FALSE,$F16=""),"",
IF(AND('2.5 CAPEX'!$L19&lt;&gt;"x",'2.5 CAPEX'!$M19&lt;&gt;"x"),0,
IF($F16=0,0,
IF(DC$4&lt;'2.1 Kraftwerk allgemein'!$F$16,0,
IF(DC$4='2.1 Kraftwerk allgemein'!$F$16,'2.5 CAPEX'!$J19/$F16,
IF(DC$4&lt;'2.1 Kraftwerk allgemein'!$F$16+$F16,
('2.5 CAPEX'!$J19+SUM(OFFSET('2.5 CAPEX'!DH19,0,-MIN(MAX($F16-1-('2.1 Kraftwerk allgemein'!$F$16-'2.1 Kraftwerk allgemein'!$F$15+1),0),COLUMN(CT16)-1-('2.1 Kraftwerk allgemein'!$F$16-'2.1 Kraftwerk allgemein'!$F$15+1)),1,MIN(MAX($F16-('2.1 Kraftwerk allgemein'!$F$16-'2.1 Kraftwerk allgemein'!$F$15+1),1),COLUMN(CT16)-('2.1 Kraftwerk allgemein'!$F$16-'2.1 Kraftwerk allgemein'!$F$15+1)))))/$F16,
SUM(OFFSET('2.5 CAPEX'!DH19,0,-MIN($F16-1,COLUMN(CT16)-1),1,MIN($F16,COLUMN(CT16))))/$F16)))))),
IF(OR(ISNUMBER($D16)=FALSE,$F16=""),"",
IF(AND('2.5 CAPEX'!$L19&lt;&gt;"x",'2.5 CAPEX'!$M19&lt;&gt;"x"),0,
IF($F16=0,0,
IF(DC$4&lt;'2.1 Kraftwerk allgemein'!$F$16,0,
IF(DC$4='2.1 Kraftwerk allgemein'!$F$16,'2.5 CAPEX'!$J19/$F16,
IF(DC$4&lt;'2.1 Kraftwerk allgemein'!$F$16+$F16,
('2.5 CAPEX'!$J19+SUM(OFFSET('2.5 CAPEX'!DH19,0,-MIN(MAX($F16-1-('2.1 Kraftwerk allgemein'!$F$16-'1.1 Allgemein'!$I$22+1),0),COLUMN(CT16)-1-('2.1 Kraftwerk allgemein'!$F$16-'1.1 Allgemein'!$I$22+1)),1,MIN(MAX($F16-('2.1 Kraftwerk allgemein'!$F$16-'1.1 Allgemein'!$I$22+1),1),COLUMN(CT16)-('2.1 Kraftwerk allgemein'!$F$16-'1.1 Allgemein'!$I$22+1)))))/$F16,
SUM(OFFSET('2.5 CAPEX'!DH19,0,-MIN($F16-1,COLUMN(CT16)-1),1,MIN($F16,COLUMN(CT16))))/$F16)))))))</f>
        <v>0</v>
      </c>
      <c r="DD16" s="199">
        <f ca="1">IF('2.1 Kraftwerk allgemein'!$F$15&lt;'1.1 Allgemein'!$I$22,
IF(OR(ISNUMBER($D16)=FALSE,$F16=""),"",
IF(AND('2.5 CAPEX'!$L19&lt;&gt;"x",'2.5 CAPEX'!$M19&lt;&gt;"x"),0,
IF($F16=0,0,
IF(DD$4&lt;'2.1 Kraftwerk allgemein'!$F$16,0,
IF(DD$4='2.1 Kraftwerk allgemein'!$F$16,'2.5 CAPEX'!$J19/$F16,
IF(DD$4&lt;'2.1 Kraftwerk allgemein'!$F$16+$F16,
('2.5 CAPEX'!$J19+SUM(OFFSET('2.5 CAPEX'!DI19,0,-MIN(MAX($F16-1-('2.1 Kraftwerk allgemein'!$F$16-'2.1 Kraftwerk allgemein'!$F$15+1),0),COLUMN(CU16)-1-('2.1 Kraftwerk allgemein'!$F$16-'2.1 Kraftwerk allgemein'!$F$15+1)),1,MIN(MAX($F16-('2.1 Kraftwerk allgemein'!$F$16-'2.1 Kraftwerk allgemein'!$F$15+1),1),COLUMN(CU16)-('2.1 Kraftwerk allgemein'!$F$16-'2.1 Kraftwerk allgemein'!$F$15+1)))))/$F16,
SUM(OFFSET('2.5 CAPEX'!DI19,0,-MIN($F16-1,COLUMN(CU16)-1),1,MIN($F16,COLUMN(CU16))))/$F16)))))),
IF(OR(ISNUMBER($D16)=FALSE,$F16=""),"",
IF(AND('2.5 CAPEX'!$L19&lt;&gt;"x",'2.5 CAPEX'!$M19&lt;&gt;"x"),0,
IF($F16=0,0,
IF(DD$4&lt;'2.1 Kraftwerk allgemein'!$F$16,0,
IF(DD$4='2.1 Kraftwerk allgemein'!$F$16,'2.5 CAPEX'!$J19/$F16,
IF(DD$4&lt;'2.1 Kraftwerk allgemein'!$F$16+$F16,
('2.5 CAPEX'!$J19+SUM(OFFSET('2.5 CAPEX'!DI19,0,-MIN(MAX($F16-1-('2.1 Kraftwerk allgemein'!$F$16-'1.1 Allgemein'!$I$22+1),0),COLUMN(CU16)-1-('2.1 Kraftwerk allgemein'!$F$16-'1.1 Allgemein'!$I$22+1)),1,MIN(MAX($F16-('2.1 Kraftwerk allgemein'!$F$16-'1.1 Allgemein'!$I$22+1),1),COLUMN(CU16)-('2.1 Kraftwerk allgemein'!$F$16-'1.1 Allgemein'!$I$22+1)))))/$F16,
SUM(OFFSET('2.5 CAPEX'!DI19,0,-MIN($F16-1,COLUMN(CU16)-1),1,MIN($F16,COLUMN(CU16))))/$F16)))))))</f>
        <v>0</v>
      </c>
      <c r="DE16" s="199">
        <f ca="1">IF('2.1 Kraftwerk allgemein'!$F$15&lt;'1.1 Allgemein'!$I$22,
IF(OR(ISNUMBER($D16)=FALSE,$F16=""),"",
IF(AND('2.5 CAPEX'!$L19&lt;&gt;"x",'2.5 CAPEX'!$M19&lt;&gt;"x"),0,
IF($F16=0,0,
IF(DE$4&lt;'2.1 Kraftwerk allgemein'!$F$16,0,
IF(DE$4='2.1 Kraftwerk allgemein'!$F$16,'2.5 CAPEX'!$J19/$F16,
IF(DE$4&lt;'2.1 Kraftwerk allgemein'!$F$16+$F16,
('2.5 CAPEX'!$J19+SUM(OFFSET('2.5 CAPEX'!DJ19,0,-MIN(MAX($F16-1-('2.1 Kraftwerk allgemein'!$F$16-'2.1 Kraftwerk allgemein'!$F$15+1),0),COLUMN(CV16)-1-('2.1 Kraftwerk allgemein'!$F$16-'2.1 Kraftwerk allgemein'!$F$15+1)),1,MIN(MAX($F16-('2.1 Kraftwerk allgemein'!$F$16-'2.1 Kraftwerk allgemein'!$F$15+1),1),COLUMN(CV16)-('2.1 Kraftwerk allgemein'!$F$16-'2.1 Kraftwerk allgemein'!$F$15+1)))))/$F16,
SUM(OFFSET('2.5 CAPEX'!DJ19,0,-MIN($F16-1,COLUMN(CV16)-1),1,MIN($F16,COLUMN(CV16))))/$F16)))))),
IF(OR(ISNUMBER($D16)=FALSE,$F16=""),"",
IF(AND('2.5 CAPEX'!$L19&lt;&gt;"x",'2.5 CAPEX'!$M19&lt;&gt;"x"),0,
IF($F16=0,0,
IF(DE$4&lt;'2.1 Kraftwerk allgemein'!$F$16,0,
IF(DE$4='2.1 Kraftwerk allgemein'!$F$16,'2.5 CAPEX'!$J19/$F16,
IF(DE$4&lt;'2.1 Kraftwerk allgemein'!$F$16+$F16,
('2.5 CAPEX'!$J19+SUM(OFFSET('2.5 CAPEX'!DJ19,0,-MIN(MAX($F16-1-('2.1 Kraftwerk allgemein'!$F$16-'1.1 Allgemein'!$I$22+1),0),COLUMN(CV16)-1-('2.1 Kraftwerk allgemein'!$F$16-'1.1 Allgemein'!$I$22+1)),1,MIN(MAX($F16-('2.1 Kraftwerk allgemein'!$F$16-'1.1 Allgemein'!$I$22+1),1),COLUMN(CV16)-('2.1 Kraftwerk allgemein'!$F$16-'1.1 Allgemein'!$I$22+1)))))/$F16,
SUM(OFFSET('2.5 CAPEX'!DJ19,0,-MIN($F16-1,COLUMN(CV16)-1),1,MIN($F16,COLUMN(CV16))))/$F16)))))))</f>
        <v>0</v>
      </c>
      <c r="DF16" s="199">
        <f ca="1">IF('2.1 Kraftwerk allgemein'!$F$15&lt;'1.1 Allgemein'!$I$22,
IF(OR(ISNUMBER($D16)=FALSE,$F16=""),"",
IF(AND('2.5 CAPEX'!$L19&lt;&gt;"x",'2.5 CAPEX'!$M19&lt;&gt;"x"),0,
IF($F16=0,0,
IF(DF$4&lt;'2.1 Kraftwerk allgemein'!$F$16,0,
IF(DF$4='2.1 Kraftwerk allgemein'!$F$16,'2.5 CAPEX'!$J19/$F16,
IF(DF$4&lt;'2.1 Kraftwerk allgemein'!$F$16+$F16,
('2.5 CAPEX'!$J19+SUM(OFFSET('2.5 CAPEX'!DK19,0,-MIN(MAX($F16-1-('2.1 Kraftwerk allgemein'!$F$16-'2.1 Kraftwerk allgemein'!$F$15+1),0),COLUMN(CW16)-1-('2.1 Kraftwerk allgemein'!$F$16-'2.1 Kraftwerk allgemein'!$F$15+1)),1,MIN(MAX($F16-('2.1 Kraftwerk allgemein'!$F$16-'2.1 Kraftwerk allgemein'!$F$15+1),1),COLUMN(CW16)-('2.1 Kraftwerk allgemein'!$F$16-'2.1 Kraftwerk allgemein'!$F$15+1)))))/$F16,
SUM(OFFSET('2.5 CAPEX'!DK19,0,-MIN($F16-1,COLUMN(CW16)-1),1,MIN($F16,COLUMN(CW16))))/$F16)))))),
IF(OR(ISNUMBER($D16)=FALSE,$F16=""),"",
IF(AND('2.5 CAPEX'!$L19&lt;&gt;"x",'2.5 CAPEX'!$M19&lt;&gt;"x"),0,
IF($F16=0,0,
IF(DF$4&lt;'2.1 Kraftwerk allgemein'!$F$16,0,
IF(DF$4='2.1 Kraftwerk allgemein'!$F$16,'2.5 CAPEX'!$J19/$F16,
IF(DF$4&lt;'2.1 Kraftwerk allgemein'!$F$16+$F16,
('2.5 CAPEX'!$J19+SUM(OFFSET('2.5 CAPEX'!DK19,0,-MIN(MAX($F16-1-('2.1 Kraftwerk allgemein'!$F$16-'1.1 Allgemein'!$I$22+1),0),COLUMN(CW16)-1-('2.1 Kraftwerk allgemein'!$F$16-'1.1 Allgemein'!$I$22+1)),1,MIN(MAX($F16-('2.1 Kraftwerk allgemein'!$F$16-'1.1 Allgemein'!$I$22+1),1),COLUMN(CW16)-('2.1 Kraftwerk allgemein'!$F$16-'1.1 Allgemein'!$I$22+1)))))/$F16,
SUM(OFFSET('2.5 CAPEX'!DK19,0,-MIN($F16-1,COLUMN(CW16)-1),1,MIN($F16,COLUMN(CW16))))/$F16)))))))</f>
        <v>0</v>
      </c>
    </row>
    <row r="17" spans="1:110" s="200" customFormat="1" ht="14" x14ac:dyDescent="0.3">
      <c r="A17" s="104"/>
      <c r="B17" s="104"/>
      <c r="C17" s="154"/>
      <c r="D17" s="191">
        <f>IF('2.5 CAPEX'!D20&lt;&gt;"",'2.5 CAPEX'!D20,"")</f>
        <v>106</v>
      </c>
      <c r="E17" s="191" t="str">
        <f>IF('2.5 CAPEX'!E20&lt;&gt;"",'2.5 CAPEX'!E20,"")</f>
        <v>DC-Verteilkästen und DC-Trennstellen</v>
      </c>
      <c r="F17" s="196">
        <f>IF('2.5 CAPEX'!F20&lt;&gt;"",'2.5 CAPEX'!F20,"")</f>
        <v>30</v>
      </c>
      <c r="G17" s="197">
        <f ca="1">IF(ISNUMBER(D17)=FALSE,"",INDEX('2.5 CAPEX'!$H:$H,MATCH('3.1 Abschreibung'!$D17,'2.5 CAPEX'!$D:$D,0))+INDEX('2.5 CAPEX'!$J:$J,MATCH('3.1 Abschreibung'!$D17,'2.5 CAPEX'!$D:$D,0)))</f>
        <v>0</v>
      </c>
      <c r="H17" s="197"/>
      <c r="I17" s="198">
        <v>0</v>
      </c>
      <c r="J17" s="199">
        <f ca="1">IF('2.1 Kraftwerk allgemein'!$F$15&lt;'1.1 Allgemein'!$I$22,
IF(OR(ISNUMBER($D17)=FALSE,$F17=""),"",
IF(AND('2.5 CAPEX'!$L20&lt;&gt;"x",'2.5 CAPEX'!$M20&lt;&gt;"x"),0,
IF($F17=0,0,
IF(J$4&lt;'2.1 Kraftwerk allgemein'!$F$16,0,
IF(J$4='2.1 Kraftwerk allgemein'!$F$16,'2.5 CAPEX'!$J20/$F17,
IF(J$4&lt;'2.1 Kraftwerk allgemein'!$F$16+$F17,
('2.5 CAPEX'!$J20+SUM(OFFSET('2.5 CAPEX'!O20,0,-MIN(MAX($F17-1-('2.1 Kraftwerk allgemein'!$F$16-'2.1 Kraftwerk allgemein'!$F$15+1),0),COLUMN(A17)-1-('2.1 Kraftwerk allgemein'!$F$16-'2.1 Kraftwerk allgemein'!$F$15+1)),1,MIN(MAX($F17-('2.1 Kraftwerk allgemein'!$F$16-'2.1 Kraftwerk allgemein'!$F$15+1),1),COLUMN(A17)-('2.1 Kraftwerk allgemein'!$F$16-'2.1 Kraftwerk allgemein'!$F$15+1)))))/$F17,
SUM(OFFSET('2.5 CAPEX'!O20,0,-MIN($F17-1,COLUMN(A17)-1),1,MIN($F17,COLUMN(A17))))/$F17)))))),
IF(OR(ISNUMBER($D17)=FALSE,$F17=""),"",
IF(AND('2.5 CAPEX'!$L20&lt;&gt;"x",'2.5 CAPEX'!$M20&lt;&gt;"x"),0,
IF($F17=0,0,
IF(J$4&lt;'2.1 Kraftwerk allgemein'!$F$16,0,
IF(J$4='2.1 Kraftwerk allgemein'!$F$16,'2.5 CAPEX'!$J20/$F17,
IF(J$4&lt;'2.1 Kraftwerk allgemein'!$F$16+$F17,
('2.5 CAPEX'!$J20+SUM(OFFSET('2.5 CAPEX'!O20,0,-MIN(MAX($F17-1-('2.1 Kraftwerk allgemein'!$F$16-'1.1 Allgemein'!$I$22+1),0),COLUMN(A17)-1-('2.1 Kraftwerk allgemein'!$F$16-'1.1 Allgemein'!$I$22+1)),1,MIN(MAX($F17-('2.1 Kraftwerk allgemein'!$F$16-'1.1 Allgemein'!$I$22+1),1),COLUMN(A17)-('2.1 Kraftwerk allgemein'!$F$16-'1.1 Allgemein'!$I$22+1)))))/$F17,
SUM(OFFSET('2.5 CAPEX'!O20,0,-MIN($F17-1,COLUMN(A17)-1),1,MIN($F17,COLUMN(A17))))/$F17)))))))</f>
        <v>0</v>
      </c>
      <c r="K17" s="199">
        <f ca="1">IF('2.1 Kraftwerk allgemein'!$F$15&lt;'1.1 Allgemein'!$I$22,
IF(OR(ISNUMBER($D17)=FALSE,$F17=""),"",
IF(AND('2.5 CAPEX'!$L20&lt;&gt;"x",'2.5 CAPEX'!$M20&lt;&gt;"x"),0,
IF($F17=0,0,
IF(K$4&lt;'2.1 Kraftwerk allgemein'!$F$16,0,
IF(K$4='2.1 Kraftwerk allgemein'!$F$16,'2.5 CAPEX'!$J20/$F17,
IF(K$4&lt;'2.1 Kraftwerk allgemein'!$F$16+$F17,
('2.5 CAPEX'!$J20+SUM(OFFSET('2.5 CAPEX'!P20,0,-MIN(MAX($F17-1-('2.1 Kraftwerk allgemein'!$F$16-'2.1 Kraftwerk allgemein'!$F$15+1),0),COLUMN(B17)-1-('2.1 Kraftwerk allgemein'!$F$16-'2.1 Kraftwerk allgemein'!$F$15+1)),1,MIN(MAX($F17-('2.1 Kraftwerk allgemein'!$F$16-'2.1 Kraftwerk allgemein'!$F$15+1),1),COLUMN(B17)-('2.1 Kraftwerk allgemein'!$F$16-'2.1 Kraftwerk allgemein'!$F$15+1)))))/$F17,
SUM(OFFSET('2.5 CAPEX'!P20,0,-MIN($F17-1,COLUMN(B17)-1),1,MIN($F17,COLUMN(B17))))/$F17)))))),
IF(OR(ISNUMBER($D17)=FALSE,$F17=""),"",
IF(AND('2.5 CAPEX'!$L20&lt;&gt;"x",'2.5 CAPEX'!$M20&lt;&gt;"x"),0,
IF($F17=0,0,
IF(K$4&lt;'2.1 Kraftwerk allgemein'!$F$16,0,
IF(K$4='2.1 Kraftwerk allgemein'!$F$16,'2.5 CAPEX'!$J20/$F17,
IF(K$4&lt;'2.1 Kraftwerk allgemein'!$F$16+$F17,
('2.5 CAPEX'!$J20+SUM(OFFSET('2.5 CAPEX'!P20,0,-MIN(MAX($F17-1-('2.1 Kraftwerk allgemein'!$F$16-'1.1 Allgemein'!$I$22+1),0),COLUMN(B17)-1-('2.1 Kraftwerk allgemein'!$F$16-'1.1 Allgemein'!$I$22+1)),1,MIN(MAX($F17-('2.1 Kraftwerk allgemein'!$F$16-'1.1 Allgemein'!$I$22+1),1),COLUMN(B17)-('2.1 Kraftwerk allgemein'!$F$16-'1.1 Allgemein'!$I$22+1)))))/$F17,
SUM(OFFSET('2.5 CAPEX'!P20,0,-MIN($F17-1,COLUMN(B17)-1),1,MIN($F17,COLUMN(B17))))/$F17)))))))</f>
        <v>0</v>
      </c>
      <c r="L17" s="199">
        <f ca="1">IF('2.1 Kraftwerk allgemein'!$F$15&lt;'1.1 Allgemein'!$I$22,
IF(OR(ISNUMBER($D17)=FALSE,$F17=""),"",
IF(AND('2.5 CAPEX'!$L20&lt;&gt;"x",'2.5 CAPEX'!$M20&lt;&gt;"x"),0,
IF($F17=0,0,
IF(L$4&lt;'2.1 Kraftwerk allgemein'!$F$16,0,
IF(L$4='2.1 Kraftwerk allgemein'!$F$16,'2.5 CAPEX'!$J20/$F17,
IF(L$4&lt;'2.1 Kraftwerk allgemein'!$F$16+$F17,
('2.5 CAPEX'!$J20+SUM(OFFSET('2.5 CAPEX'!Q20,0,-MIN(MAX($F17-1-('2.1 Kraftwerk allgemein'!$F$16-'2.1 Kraftwerk allgemein'!$F$15+1),0),COLUMN(C17)-1-('2.1 Kraftwerk allgemein'!$F$16-'2.1 Kraftwerk allgemein'!$F$15+1)),1,MIN(MAX($F17-('2.1 Kraftwerk allgemein'!$F$16-'2.1 Kraftwerk allgemein'!$F$15+1),1),COLUMN(C17)-('2.1 Kraftwerk allgemein'!$F$16-'2.1 Kraftwerk allgemein'!$F$15+1)))))/$F17,
SUM(OFFSET('2.5 CAPEX'!Q20,0,-MIN($F17-1,COLUMN(C17)-1),1,MIN($F17,COLUMN(C17))))/$F17)))))),
IF(OR(ISNUMBER($D17)=FALSE,$F17=""),"",
IF(AND('2.5 CAPEX'!$L20&lt;&gt;"x",'2.5 CAPEX'!$M20&lt;&gt;"x"),0,
IF($F17=0,0,
IF(L$4&lt;'2.1 Kraftwerk allgemein'!$F$16,0,
IF(L$4='2.1 Kraftwerk allgemein'!$F$16,'2.5 CAPEX'!$J20/$F17,
IF(L$4&lt;'2.1 Kraftwerk allgemein'!$F$16+$F17,
('2.5 CAPEX'!$J20+SUM(OFFSET('2.5 CAPEX'!Q20,0,-MIN(MAX($F17-1-('2.1 Kraftwerk allgemein'!$F$16-'1.1 Allgemein'!$I$22+1),0),COLUMN(C17)-1-('2.1 Kraftwerk allgemein'!$F$16-'1.1 Allgemein'!$I$22+1)),1,MIN(MAX($F17-('2.1 Kraftwerk allgemein'!$F$16-'1.1 Allgemein'!$I$22+1),1),COLUMN(C17)-('2.1 Kraftwerk allgemein'!$F$16-'1.1 Allgemein'!$I$22+1)))))/$F17,
SUM(OFFSET('2.5 CAPEX'!Q20,0,-MIN($F17-1,COLUMN(C17)-1),1,MIN($F17,COLUMN(C17))))/$F17)))))))</f>
        <v>0</v>
      </c>
      <c r="M17" s="199">
        <f ca="1">IF('2.1 Kraftwerk allgemein'!$F$15&lt;'1.1 Allgemein'!$I$22,
IF(OR(ISNUMBER($D17)=FALSE,$F17=""),"",
IF(AND('2.5 CAPEX'!$L20&lt;&gt;"x",'2.5 CAPEX'!$M20&lt;&gt;"x"),0,
IF($F17=0,0,
IF(M$4&lt;'2.1 Kraftwerk allgemein'!$F$16,0,
IF(M$4='2.1 Kraftwerk allgemein'!$F$16,'2.5 CAPEX'!$J20/$F17,
IF(M$4&lt;'2.1 Kraftwerk allgemein'!$F$16+$F17,
('2.5 CAPEX'!$J20+SUM(OFFSET('2.5 CAPEX'!R20,0,-MIN(MAX($F17-1-('2.1 Kraftwerk allgemein'!$F$16-'2.1 Kraftwerk allgemein'!$F$15+1),0),COLUMN(D17)-1-('2.1 Kraftwerk allgemein'!$F$16-'2.1 Kraftwerk allgemein'!$F$15+1)),1,MIN(MAX($F17-('2.1 Kraftwerk allgemein'!$F$16-'2.1 Kraftwerk allgemein'!$F$15+1),1),COLUMN(D17)-('2.1 Kraftwerk allgemein'!$F$16-'2.1 Kraftwerk allgemein'!$F$15+1)))))/$F17,
SUM(OFFSET('2.5 CAPEX'!R20,0,-MIN($F17-1,COLUMN(D17)-1),1,MIN($F17,COLUMN(D17))))/$F17)))))),
IF(OR(ISNUMBER($D17)=FALSE,$F17=""),"",
IF(AND('2.5 CAPEX'!$L20&lt;&gt;"x",'2.5 CAPEX'!$M20&lt;&gt;"x"),0,
IF($F17=0,0,
IF(M$4&lt;'2.1 Kraftwerk allgemein'!$F$16,0,
IF(M$4='2.1 Kraftwerk allgemein'!$F$16,'2.5 CAPEX'!$J20/$F17,
IF(M$4&lt;'2.1 Kraftwerk allgemein'!$F$16+$F17,
('2.5 CAPEX'!$J20+SUM(OFFSET('2.5 CAPEX'!R20,0,-MIN(MAX($F17-1-('2.1 Kraftwerk allgemein'!$F$16-'1.1 Allgemein'!$I$22+1),0),COLUMN(D17)-1-('2.1 Kraftwerk allgemein'!$F$16-'1.1 Allgemein'!$I$22+1)),1,MIN(MAX($F17-('2.1 Kraftwerk allgemein'!$F$16-'1.1 Allgemein'!$I$22+1),1),COLUMN(D17)-('2.1 Kraftwerk allgemein'!$F$16-'1.1 Allgemein'!$I$22+1)))))/$F17,
SUM(OFFSET('2.5 CAPEX'!R20,0,-MIN($F17-1,COLUMN(D17)-1),1,MIN($F17,COLUMN(D17))))/$F17)))))))</f>
        <v>0</v>
      </c>
      <c r="N17" s="199">
        <f ca="1">IF('2.1 Kraftwerk allgemein'!$F$15&lt;'1.1 Allgemein'!$I$22,
IF(OR(ISNUMBER($D17)=FALSE,$F17=""),"",
IF(AND('2.5 CAPEX'!$L20&lt;&gt;"x",'2.5 CAPEX'!$M20&lt;&gt;"x"),0,
IF($F17=0,0,
IF(N$4&lt;'2.1 Kraftwerk allgemein'!$F$16,0,
IF(N$4='2.1 Kraftwerk allgemein'!$F$16,'2.5 CAPEX'!$J20/$F17,
IF(N$4&lt;'2.1 Kraftwerk allgemein'!$F$16+$F17,
('2.5 CAPEX'!$J20+SUM(OFFSET('2.5 CAPEX'!S20,0,-MIN(MAX($F17-1-('2.1 Kraftwerk allgemein'!$F$16-'2.1 Kraftwerk allgemein'!$F$15+1),0),COLUMN(E17)-1-('2.1 Kraftwerk allgemein'!$F$16-'2.1 Kraftwerk allgemein'!$F$15+1)),1,MIN(MAX($F17-('2.1 Kraftwerk allgemein'!$F$16-'2.1 Kraftwerk allgemein'!$F$15+1),1),COLUMN(E17)-('2.1 Kraftwerk allgemein'!$F$16-'2.1 Kraftwerk allgemein'!$F$15+1)))))/$F17,
SUM(OFFSET('2.5 CAPEX'!S20,0,-MIN($F17-1,COLUMN(E17)-1),1,MIN($F17,COLUMN(E17))))/$F17)))))),
IF(OR(ISNUMBER($D17)=FALSE,$F17=""),"",
IF(AND('2.5 CAPEX'!$L20&lt;&gt;"x",'2.5 CAPEX'!$M20&lt;&gt;"x"),0,
IF($F17=0,0,
IF(N$4&lt;'2.1 Kraftwerk allgemein'!$F$16,0,
IF(N$4='2.1 Kraftwerk allgemein'!$F$16,'2.5 CAPEX'!$J20/$F17,
IF(N$4&lt;'2.1 Kraftwerk allgemein'!$F$16+$F17,
('2.5 CAPEX'!$J20+SUM(OFFSET('2.5 CAPEX'!S20,0,-MIN(MAX($F17-1-('2.1 Kraftwerk allgemein'!$F$16-'1.1 Allgemein'!$I$22+1),0),COLUMN(E17)-1-('2.1 Kraftwerk allgemein'!$F$16-'1.1 Allgemein'!$I$22+1)),1,MIN(MAX($F17-('2.1 Kraftwerk allgemein'!$F$16-'1.1 Allgemein'!$I$22+1),1),COLUMN(E17)-('2.1 Kraftwerk allgemein'!$F$16-'1.1 Allgemein'!$I$22+1)))))/$F17,
SUM(OFFSET('2.5 CAPEX'!S20,0,-MIN($F17-1,COLUMN(E17)-1),1,MIN($F17,COLUMN(E17))))/$F17)))))))</f>
        <v>0</v>
      </c>
      <c r="O17" s="199">
        <f ca="1">IF('2.1 Kraftwerk allgemein'!$F$15&lt;'1.1 Allgemein'!$I$22,
IF(OR(ISNUMBER($D17)=FALSE,$F17=""),"",
IF(AND('2.5 CAPEX'!$L20&lt;&gt;"x",'2.5 CAPEX'!$M20&lt;&gt;"x"),0,
IF($F17=0,0,
IF(O$4&lt;'2.1 Kraftwerk allgemein'!$F$16,0,
IF(O$4='2.1 Kraftwerk allgemein'!$F$16,'2.5 CAPEX'!$J20/$F17,
IF(O$4&lt;'2.1 Kraftwerk allgemein'!$F$16+$F17,
('2.5 CAPEX'!$J20+SUM(OFFSET('2.5 CAPEX'!T20,0,-MIN(MAX($F17-1-('2.1 Kraftwerk allgemein'!$F$16-'2.1 Kraftwerk allgemein'!$F$15+1),0),COLUMN(F17)-1-('2.1 Kraftwerk allgemein'!$F$16-'2.1 Kraftwerk allgemein'!$F$15+1)),1,MIN(MAX($F17-('2.1 Kraftwerk allgemein'!$F$16-'2.1 Kraftwerk allgemein'!$F$15+1),1),COLUMN(F17)-('2.1 Kraftwerk allgemein'!$F$16-'2.1 Kraftwerk allgemein'!$F$15+1)))))/$F17,
SUM(OFFSET('2.5 CAPEX'!T20,0,-MIN($F17-1,COLUMN(F17)-1),1,MIN($F17,COLUMN(F17))))/$F17)))))),
IF(OR(ISNUMBER($D17)=FALSE,$F17=""),"",
IF(AND('2.5 CAPEX'!$L20&lt;&gt;"x",'2.5 CAPEX'!$M20&lt;&gt;"x"),0,
IF($F17=0,0,
IF(O$4&lt;'2.1 Kraftwerk allgemein'!$F$16,0,
IF(O$4='2.1 Kraftwerk allgemein'!$F$16,'2.5 CAPEX'!$J20/$F17,
IF(O$4&lt;'2.1 Kraftwerk allgemein'!$F$16+$F17,
('2.5 CAPEX'!$J20+SUM(OFFSET('2.5 CAPEX'!T20,0,-MIN(MAX($F17-1-('2.1 Kraftwerk allgemein'!$F$16-'1.1 Allgemein'!$I$22+1),0),COLUMN(F17)-1-('2.1 Kraftwerk allgemein'!$F$16-'1.1 Allgemein'!$I$22+1)),1,MIN(MAX($F17-('2.1 Kraftwerk allgemein'!$F$16-'1.1 Allgemein'!$I$22+1),1),COLUMN(F17)-('2.1 Kraftwerk allgemein'!$F$16-'1.1 Allgemein'!$I$22+1)))))/$F17,
SUM(OFFSET('2.5 CAPEX'!T20,0,-MIN($F17-1,COLUMN(F17)-1),1,MIN($F17,COLUMN(F17))))/$F17)))))))</f>
        <v>0</v>
      </c>
      <c r="P17" s="199">
        <f ca="1">IF('2.1 Kraftwerk allgemein'!$F$15&lt;'1.1 Allgemein'!$I$22,
IF(OR(ISNUMBER($D17)=FALSE,$F17=""),"",
IF(AND('2.5 CAPEX'!$L20&lt;&gt;"x",'2.5 CAPEX'!$M20&lt;&gt;"x"),0,
IF($F17=0,0,
IF(P$4&lt;'2.1 Kraftwerk allgemein'!$F$16,0,
IF(P$4='2.1 Kraftwerk allgemein'!$F$16,'2.5 CAPEX'!$J20/$F17,
IF(P$4&lt;'2.1 Kraftwerk allgemein'!$F$16+$F17,
('2.5 CAPEX'!$J20+SUM(OFFSET('2.5 CAPEX'!U20,0,-MIN(MAX($F17-1-('2.1 Kraftwerk allgemein'!$F$16-'2.1 Kraftwerk allgemein'!$F$15+1),0),COLUMN(G17)-1-('2.1 Kraftwerk allgemein'!$F$16-'2.1 Kraftwerk allgemein'!$F$15+1)),1,MIN(MAX($F17-('2.1 Kraftwerk allgemein'!$F$16-'2.1 Kraftwerk allgemein'!$F$15+1),1),COLUMN(G17)-('2.1 Kraftwerk allgemein'!$F$16-'2.1 Kraftwerk allgemein'!$F$15+1)))))/$F17,
SUM(OFFSET('2.5 CAPEX'!U20,0,-MIN($F17-1,COLUMN(G17)-1),1,MIN($F17,COLUMN(G17))))/$F17)))))),
IF(OR(ISNUMBER($D17)=FALSE,$F17=""),"",
IF(AND('2.5 CAPEX'!$L20&lt;&gt;"x",'2.5 CAPEX'!$M20&lt;&gt;"x"),0,
IF($F17=0,0,
IF(P$4&lt;'2.1 Kraftwerk allgemein'!$F$16,0,
IF(P$4='2.1 Kraftwerk allgemein'!$F$16,'2.5 CAPEX'!$J20/$F17,
IF(P$4&lt;'2.1 Kraftwerk allgemein'!$F$16+$F17,
('2.5 CAPEX'!$J20+SUM(OFFSET('2.5 CAPEX'!U20,0,-MIN(MAX($F17-1-('2.1 Kraftwerk allgemein'!$F$16-'1.1 Allgemein'!$I$22+1),0),COLUMN(G17)-1-('2.1 Kraftwerk allgemein'!$F$16-'1.1 Allgemein'!$I$22+1)),1,MIN(MAX($F17-('2.1 Kraftwerk allgemein'!$F$16-'1.1 Allgemein'!$I$22+1),1),COLUMN(G17)-('2.1 Kraftwerk allgemein'!$F$16-'1.1 Allgemein'!$I$22+1)))))/$F17,
SUM(OFFSET('2.5 CAPEX'!U20,0,-MIN($F17-1,COLUMN(G17)-1),1,MIN($F17,COLUMN(G17))))/$F17)))))))</f>
        <v>0</v>
      </c>
      <c r="Q17" s="199">
        <f ca="1">IF('2.1 Kraftwerk allgemein'!$F$15&lt;'1.1 Allgemein'!$I$22,
IF(OR(ISNUMBER($D17)=FALSE,$F17=""),"",
IF(AND('2.5 CAPEX'!$L20&lt;&gt;"x",'2.5 CAPEX'!$M20&lt;&gt;"x"),0,
IF($F17=0,0,
IF(Q$4&lt;'2.1 Kraftwerk allgemein'!$F$16,0,
IF(Q$4='2.1 Kraftwerk allgemein'!$F$16,'2.5 CAPEX'!$J20/$F17,
IF(Q$4&lt;'2.1 Kraftwerk allgemein'!$F$16+$F17,
('2.5 CAPEX'!$J20+SUM(OFFSET('2.5 CAPEX'!V20,0,-MIN(MAX($F17-1-('2.1 Kraftwerk allgemein'!$F$16-'2.1 Kraftwerk allgemein'!$F$15+1),0),COLUMN(H17)-1-('2.1 Kraftwerk allgemein'!$F$16-'2.1 Kraftwerk allgemein'!$F$15+1)),1,MIN(MAX($F17-('2.1 Kraftwerk allgemein'!$F$16-'2.1 Kraftwerk allgemein'!$F$15+1),1),COLUMN(H17)-('2.1 Kraftwerk allgemein'!$F$16-'2.1 Kraftwerk allgemein'!$F$15+1)))))/$F17,
SUM(OFFSET('2.5 CAPEX'!V20,0,-MIN($F17-1,COLUMN(H17)-1),1,MIN($F17,COLUMN(H17))))/$F17)))))),
IF(OR(ISNUMBER($D17)=FALSE,$F17=""),"",
IF(AND('2.5 CAPEX'!$L20&lt;&gt;"x",'2.5 CAPEX'!$M20&lt;&gt;"x"),0,
IF($F17=0,0,
IF(Q$4&lt;'2.1 Kraftwerk allgemein'!$F$16,0,
IF(Q$4='2.1 Kraftwerk allgemein'!$F$16,'2.5 CAPEX'!$J20/$F17,
IF(Q$4&lt;'2.1 Kraftwerk allgemein'!$F$16+$F17,
('2.5 CAPEX'!$J20+SUM(OFFSET('2.5 CAPEX'!V20,0,-MIN(MAX($F17-1-('2.1 Kraftwerk allgemein'!$F$16-'1.1 Allgemein'!$I$22+1),0),COLUMN(H17)-1-('2.1 Kraftwerk allgemein'!$F$16-'1.1 Allgemein'!$I$22+1)),1,MIN(MAX($F17-('2.1 Kraftwerk allgemein'!$F$16-'1.1 Allgemein'!$I$22+1),1),COLUMN(H17)-('2.1 Kraftwerk allgemein'!$F$16-'1.1 Allgemein'!$I$22+1)))))/$F17,
SUM(OFFSET('2.5 CAPEX'!V20,0,-MIN($F17-1,COLUMN(H17)-1),1,MIN($F17,COLUMN(H17))))/$F17)))))))</f>
        <v>0</v>
      </c>
      <c r="R17" s="199">
        <f ca="1">IF('2.1 Kraftwerk allgemein'!$F$15&lt;'1.1 Allgemein'!$I$22,
IF(OR(ISNUMBER($D17)=FALSE,$F17=""),"",
IF(AND('2.5 CAPEX'!$L20&lt;&gt;"x",'2.5 CAPEX'!$M20&lt;&gt;"x"),0,
IF($F17=0,0,
IF(R$4&lt;'2.1 Kraftwerk allgemein'!$F$16,0,
IF(R$4='2.1 Kraftwerk allgemein'!$F$16,'2.5 CAPEX'!$J20/$F17,
IF(R$4&lt;'2.1 Kraftwerk allgemein'!$F$16+$F17,
('2.5 CAPEX'!$J20+SUM(OFFSET('2.5 CAPEX'!W20,0,-MIN(MAX($F17-1-('2.1 Kraftwerk allgemein'!$F$16-'2.1 Kraftwerk allgemein'!$F$15+1),0),COLUMN(I17)-1-('2.1 Kraftwerk allgemein'!$F$16-'2.1 Kraftwerk allgemein'!$F$15+1)),1,MIN(MAX($F17-('2.1 Kraftwerk allgemein'!$F$16-'2.1 Kraftwerk allgemein'!$F$15+1),1),COLUMN(I17)-('2.1 Kraftwerk allgemein'!$F$16-'2.1 Kraftwerk allgemein'!$F$15+1)))))/$F17,
SUM(OFFSET('2.5 CAPEX'!W20,0,-MIN($F17-1,COLUMN(I17)-1),1,MIN($F17,COLUMN(I17))))/$F17)))))),
IF(OR(ISNUMBER($D17)=FALSE,$F17=""),"",
IF(AND('2.5 CAPEX'!$L20&lt;&gt;"x",'2.5 CAPEX'!$M20&lt;&gt;"x"),0,
IF($F17=0,0,
IF(R$4&lt;'2.1 Kraftwerk allgemein'!$F$16,0,
IF(R$4='2.1 Kraftwerk allgemein'!$F$16,'2.5 CAPEX'!$J20/$F17,
IF(R$4&lt;'2.1 Kraftwerk allgemein'!$F$16+$F17,
('2.5 CAPEX'!$J20+SUM(OFFSET('2.5 CAPEX'!W20,0,-MIN(MAX($F17-1-('2.1 Kraftwerk allgemein'!$F$16-'1.1 Allgemein'!$I$22+1),0),COLUMN(I17)-1-('2.1 Kraftwerk allgemein'!$F$16-'1.1 Allgemein'!$I$22+1)),1,MIN(MAX($F17-('2.1 Kraftwerk allgemein'!$F$16-'1.1 Allgemein'!$I$22+1),1),COLUMN(I17)-('2.1 Kraftwerk allgemein'!$F$16-'1.1 Allgemein'!$I$22+1)))))/$F17,
SUM(OFFSET('2.5 CAPEX'!W20,0,-MIN($F17-1,COLUMN(I17)-1),1,MIN($F17,COLUMN(I17))))/$F17)))))))</f>
        <v>0</v>
      </c>
      <c r="S17" s="199">
        <f ca="1">IF('2.1 Kraftwerk allgemein'!$F$15&lt;'1.1 Allgemein'!$I$22,
IF(OR(ISNUMBER($D17)=FALSE,$F17=""),"",
IF(AND('2.5 CAPEX'!$L20&lt;&gt;"x",'2.5 CAPEX'!$M20&lt;&gt;"x"),0,
IF($F17=0,0,
IF(S$4&lt;'2.1 Kraftwerk allgemein'!$F$16,0,
IF(S$4='2.1 Kraftwerk allgemein'!$F$16,'2.5 CAPEX'!$J20/$F17,
IF(S$4&lt;'2.1 Kraftwerk allgemein'!$F$16+$F17,
('2.5 CAPEX'!$J20+SUM(OFFSET('2.5 CAPEX'!X20,0,-MIN(MAX($F17-1-('2.1 Kraftwerk allgemein'!$F$16-'2.1 Kraftwerk allgemein'!$F$15+1),0),COLUMN(J17)-1-('2.1 Kraftwerk allgemein'!$F$16-'2.1 Kraftwerk allgemein'!$F$15+1)),1,MIN(MAX($F17-('2.1 Kraftwerk allgemein'!$F$16-'2.1 Kraftwerk allgemein'!$F$15+1),1),COLUMN(J17)-('2.1 Kraftwerk allgemein'!$F$16-'2.1 Kraftwerk allgemein'!$F$15+1)))))/$F17,
SUM(OFFSET('2.5 CAPEX'!X20,0,-MIN($F17-1,COLUMN(J17)-1),1,MIN($F17,COLUMN(J17))))/$F17)))))),
IF(OR(ISNUMBER($D17)=FALSE,$F17=""),"",
IF(AND('2.5 CAPEX'!$L20&lt;&gt;"x",'2.5 CAPEX'!$M20&lt;&gt;"x"),0,
IF($F17=0,0,
IF(S$4&lt;'2.1 Kraftwerk allgemein'!$F$16,0,
IF(S$4='2.1 Kraftwerk allgemein'!$F$16,'2.5 CAPEX'!$J20/$F17,
IF(S$4&lt;'2.1 Kraftwerk allgemein'!$F$16+$F17,
('2.5 CAPEX'!$J20+SUM(OFFSET('2.5 CAPEX'!X20,0,-MIN(MAX($F17-1-('2.1 Kraftwerk allgemein'!$F$16-'1.1 Allgemein'!$I$22+1),0),COLUMN(J17)-1-('2.1 Kraftwerk allgemein'!$F$16-'1.1 Allgemein'!$I$22+1)),1,MIN(MAX($F17-('2.1 Kraftwerk allgemein'!$F$16-'1.1 Allgemein'!$I$22+1),1),COLUMN(J17)-('2.1 Kraftwerk allgemein'!$F$16-'1.1 Allgemein'!$I$22+1)))))/$F17,
SUM(OFFSET('2.5 CAPEX'!X20,0,-MIN($F17-1,COLUMN(J17)-1),1,MIN($F17,COLUMN(J17))))/$F17)))))))</f>
        <v>0</v>
      </c>
      <c r="T17" s="199">
        <f ca="1">IF('2.1 Kraftwerk allgemein'!$F$15&lt;'1.1 Allgemein'!$I$22,
IF(OR(ISNUMBER($D17)=FALSE,$F17=""),"",
IF(AND('2.5 CAPEX'!$L20&lt;&gt;"x",'2.5 CAPEX'!$M20&lt;&gt;"x"),0,
IF($F17=0,0,
IF(T$4&lt;'2.1 Kraftwerk allgemein'!$F$16,0,
IF(T$4='2.1 Kraftwerk allgemein'!$F$16,'2.5 CAPEX'!$J20/$F17,
IF(T$4&lt;'2.1 Kraftwerk allgemein'!$F$16+$F17,
('2.5 CAPEX'!$J20+SUM(OFFSET('2.5 CAPEX'!Y20,0,-MIN(MAX($F17-1-('2.1 Kraftwerk allgemein'!$F$16-'2.1 Kraftwerk allgemein'!$F$15+1),0),COLUMN(K17)-1-('2.1 Kraftwerk allgemein'!$F$16-'2.1 Kraftwerk allgemein'!$F$15+1)),1,MIN(MAX($F17-('2.1 Kraftwerk allgemein'!$F$16-'2.1 Kraftwerk allgemein'!$F$15+1),1),COLUMN(K17)-('2.1 Kraftwerk allgemein'!$F$16-'2.1 Kraftwerk allgemein'!$F$15+1)))))/$F17,
SUM(OFFSET('2.5 CAPEX'!Y20,0,-MIN($F17-1,COLUMN(K17)-1),1,MIN($F17,COLUMN(K17))))/$F17)))))),
IF(OR(ISNUMBER($D17)=FALSE,$F17=""),"",
IF(AND('2.5 CAPEX'!$L20&lt;&gt;"x",'2.5 CAPEX'!$M20&lt;&gt;"x"),0,
IF($F17=0,0,
IF(T$4&lt;'2.1 Kraftwerk allgemein'!$F$16,0,
IF(T$4='2.1 Kraftwerk allgemein'!$F$16,'2.5 CAPEX'!$J20/$F17,
IF(T$4&lt;'2.1 Kraftwerk allgemein'!$F$16+$F17,
('2.5 CAPEX'!$J20+SUM(OFFSET('2.5 CAPEX'!Y20,0,-MIN(MAX($F17-1-('2.1 Kraftwerk allgemein'!$F$16-'1.1 Allgemein'!$I$22+1),0),COLUMN(K17)-1-('2.1 Kraftwerk allgemein'!$F$16-'1.1 Allgemein'!$I$22+1)),1,MIN(MAX($F17-('2.1 Kraftwerk allgemein'!$F$16-'1.1 Allgemein'!$I$22+1),1),COLUMN(K17)-('2.1 Kraftwerk allgemein'!$F$16-'1.1 Allgemein'!$I$22+1)))))/$F17,
SUM(OFFSET('2.5 CAPEX'!Y20,0,-MIN($F17-1,COLUMN(K17)-1),1,MIN($F17,COLUMN(K17))))/$F17)))))))</f>
        <v>0</v>
      </c>
      <c r="U17" s="199">
        <f ca="1">IF('2.1 Kraftwerk allgemein'!$F$15&lt;'1.1 Allgemein'!$I$22,
IF(OR(ISNUMBER($D17)=FALSE,$F17=""),"",
IF(AND('2.5 CAPEX'!$L20&lt;&gt;"x",'2.5 CAPEX'!$M20&lt;&gt;"x"),0,
IF($F17=0,0,
IF(U$4&lt;'2.1 Kraftwerk allgemein'!$F$16,0,
IF(U$4='2.1 Kraftwerk allgemein'!$F$16,'2.5 CAPEX'!$J20/$F17,
IF(U$4&lt;'2.1 Kraftwerk allgemein'!$F$16+$F17,
('2.5 CAPEX'!$J20+SUM(OFFSET('2.5 CAPEX'!Z20,0,-MIN(MAX($F17-1-('2.1 Kraftwerk allgemein'!$F$16-'2.1 Kraftwerk allgemein'!$F$15+1),0),COLUMN(L17)-1-('2.1 Kraftwerk allgemein'!$F$16-'2.1 Kraftwerk allgemein'!$F$15+1)),1,MIN(MAX($F17-('2.1 Kraftwerk allgemein'!$F$16-'2.1 Kraftwerk allgemein'!$F$15+1),1),COLUMN(L17)-('2.1 Kraftwerk allgemein'!$F$16-'2.1 Kraftwerk allgemein'!$F$15+1)))))/$F17,
SUM(OFFSET('2.5 CAPEX'!Z20,0,-MIN($F17-1,COLUMN(L17)-1),1,MIN($F17,COLUMN(L17))))/$F17)))))),
IF(OR(ISNUMBER($D17)=FALSE,$F17=""),"",
IF(AND('2.5 CAPEX'!$L20&lt;&gt;"x",'2.5 CAPEX'!$M20&lt;&gt;"x"),0,
IF($F17=0,0,
IF(U$4&lt;'2.1 Kraftwerk allgemein'!$F$16,0,
IF(U$4='2.1 Kraftwerk allgemein'!$F$16,'2.5 CAPEX'!$J20/$F17,
IF(U$4&lt;'2.1 Kraftwerk allgemein'!$F$16+$F17,
('2.5 CAPEX'!$J20+SUM(OFFSET('2.5 CAPEX'!Z20,0,-MIN(MAX($F17-1-('2.1 Kraftwerk allgemein'!$F$16-'1.1 Allgemein'!$I$22+1),0),COLUMN(L17)-1-('2.1 Kraftwerk allgemein'!$F$16-'1.1 Allgemein'!$I$22+1)),1,MIN(MAX($F17-('2.1 Kraftwerk allgemein'!$F$16-'1.1 Allgemein'!$I$22+1),1),COLUMN(L17)-('2.1 Kraftwerk allgemein'!$F$16-'1.1 Allgemein'!$I$22+1)))))/$F17,
SUM(OFFSET('2.5 CAPEX'!Z20,0,-MIN($F17-1,COLUMN(L17)-1),1,MIN($F17,COLUMN(L17))))/$F17)))))))</f>
        <v>0</v>
      </c>
      <c r="V17" s="199">
        <f ca="1">IF('2.1 Kraftwerk allgemein'!$F$15&lt;'1.1 Allgemein'!$I$22,
IF(OR(ISNUMBER($D17)=FALSE,$F17=""),"",
IF(AND('2.5 CAPEX'!$L20&lt;&gt;"x",'2.5 CAPEX'!$M20&lt;&gt;"x"),0,
IF($F17=0,0,
IF(V$4&lt;'2.1 Kraftwerk allgemein'!$F$16,0,
IF(V$4='2.1 Kraftwerk allgemein'!$F$16,'2.5 CAPEX'!$J20/$F17,
IF(V$4&lt;'2.1 Kraftwerk allgemein'!$F$16+$F17,
('2.5 CAPEX'!$J20+SUM(OFFSET('2.5 CAPEX'!AA20,0,-MIN(MAX($F17-1-('2.1 Kraftwerk allgemein'!$F$16-'2.1 Kraftwerk allgemein'!$F$15+1),0),COLUMN(M17)-1-('2.1 Kraftwerk allgemein'!$F$16-'2.1 Kraftwerk allgemein'!$F$15+1)),1,MIN(MAX($F17-('2.1 Kraftwerk allgemein'!$F$16-'2.1 Kraftwerk allgemein'!$F$15+1),1),COLUMN(M17)-('2.1 Kraftwerk allgemein'!$F$16-'2.1 Kraftwerk allgemein'!$F$15+1)))))/$F17,
SUM(OFFSET('2.5 CAPEX'!AA20,0,-MIN($F17-1,COLUMN(M17)-1),1,MIN($F17,COLUMN(M17))))/$F17)))))),
IF(OR(ISNUMBER($D17)=FALSE,$F17=""),"",
IF(AND('2.5 CAPEX'!$L20&lt;&gt;"x",'2.5 CAPEX'!$M20&lt;&gt;"x"),0,
IF($F17=0,0,
IF(V$4&lt;'2.1 Kraftwerk allgemein'!$F$16,0,
IF(V$4='2.1 Kraftwerk allgemein'!$F$16,'2.5 CAPEX'!$J20/$F17,
IF(V$4&lt;'2.1 Kraftwerk allgemein'!$F$16+$F17,
('2.5 CAPEX'!$J20+SUM(OFFSET('2.5 CAPEX'!AA20,0,-MIN(MAX($F17-1-('2.1 Kraftwerk allgemein'!$F$16-'1.1 Allgemein'!$I$22+1),0),COLUMN(M17)-1-('2.1 Kraftwerk allgemein'!$F$16-'1.1 Allgemein'!$I$22+1)),1,MIN(MAX($F17-('2.1 Kraftwerk allgemein'!$F$16-'1.1 Allgemein'!$I$22+1),1),COLUMN(M17)-('2.1 Kraftwerk allgemein'!$F$16-'1.1 Allgemein'!$I$22+1)))))/$F17,
SUM(OFFSET('2.5 CAPEX'!AA20,0,-MIN($F17-1,COLUMN(M17)-1),1,MIN($F17,COLUMN(M17))))/$F17)))))))</f>
        <v>0</v>
      </c>
      <c r="W17" s="199">
        <f ca="1">IF('2.1 Kraftwerk allgemein'!$F$15&lt;'1.1 Allgemein'!$I$22,
IF(OR(ISNUMBER($D17)=FALSE,$F17=""),"",
IF(AND('2.5 CAPEX'!$L20&lt;&gt;"x",'2.5 CAPEX'!$M20&lt;&gt;"x"),0,
IF($F17=0,0,
IF(W$4&lt;'2.1 Kraftwerk allgemein'!$F$16,0,
IF(W$4='2.1 Kraftwerk allgemein'!$F$16,'2.5 CAPEX'!$J20/$F17,
IF(W$4&lt;'2.1 Kraftwerk allgemein'!$F$16+$F17,
('2.5 CAPEX'!$J20+SUM(OFFSET('2.5 CAPEX'!AB20,0,-MIN(MAX($F17-1-('2.1 Kraftwerk allgemein'!$F$16-'2.1 Kraftwerk allgemein'!$F$15+1),0),COLUMN(N17)-1-('2.1 Kraftwerk allgemein'!$F$16-'2.1 Kraftwerk allgemein'!$F$15+1)),1,MIN(MAX($F17-('2.1 Kraftwerk allgemein'!$F$16-'2.1 Kraftwerk allgemein'!$F$15+1),1),COLUMN(N17)-('2.1 Kraftwerk allgemein'!$F$16-'2.1 Kraftwerk allgemein'!$F$15+1)))))/$F17,
SUM(OFFSET('2.5 CAPEX'!AB20,0,-MIN($F17-1,COLUMN(N17)-1),1,MIN($F17,COLUMN(N17))))/$F17)))))),
IF(OR(ISNUMBER($D17)=FALSE,$F17=""),"",
IF(AND('2.5 CAPEX'!$L20&lt;&gt;"x",'2.5 CAPEX'!$M20&lt;&gt;"x"),0,
IF($F17=0,0,
IF(W$4&lt;'2.1 Kraftwerk allgemein'!$F$16,0,
IF(W$4='2.1 Kraftwerk allgemein'!$F$16,'2.5 CAPEX'!$J20/$F17,
IF(W$4&lt;'2.1 Kraftwerk allgemein'!$F$16+$F17,
('2.5 CAPEX'!$J20+SUM(OFFSET('2.5 CAPEX'!AB20,0,-MIN(MAX($F17-1-('2.1 Kraftwerk allgemein'!$F$16-'1.1 Allgemein'!$I$22+1),0),COLUMN(N17)-1-('2.1 Kraftwerk allgemein'!$F$16-'1.1 Allgemein'!$I$22+1)),1,MIN(MAX($F17-('2.1 Kraftwerk allgemein'!$F$16-'1.1 Allgemein'!$I$22+1),1),COLUMN(N17)-('2.1 Kraftwerk allgemein'!$F$16-'1.1 Allgemein'!$I$22+1)))))/$F17,
SUM(OFFSET('2.5 CAPEX'!AB20,0,-MIN($F17-1,COLUMN(N17)-1),1,MIN($F17,COLUMN(N17))))/$F17)))))))</f>
        <v>0</v>
      </c>
      <c r="X17" s="199">
        <f ca="1">IF('2.1 Kraftwerk allgemein'!$F$15&lt;'1.1 Allgemein'!$I$22,
IF(OR(ISNUMBER($D17)=FALSE,$F17=""),"",
IF(AND('2.5 CAPEX'!$L20&lt;&gt;"x",'2.5 CAPEX'!$M20&lt;&gt;"x"),0,
IF($F17=0,0,
IF(X$4&lt;'2.1 Kraftwerk allgemein'!$F$16,0,
IF(X$4='2.1 Kraftwerk allgemein'!$F$16,'2.5 CAPEX'!$J20/$F17,
IF(X$4&lt;'2.1 Kraftwerk allgemein'!$F$16+$F17,
('2.5 CAPEX'!$J20+SUM(OFFSET('2.5 CAPEX'!AC20,0,-MIN(MAX($F17-1-('2.1 Kraftwerk allgemein'!$F$16-'2.1 Kraftwerk allgemein'!$F$15+1),0),COLUMN(O17)-1-('2.1 Kraftwerk allgemein'!$F$16-'2.1 Kraftwerk allgemein'!$F$15+1)),1,MIN(MAX($F17-('2.1 Kraftwerk allgemein'!$F$16-'2.1 Kraftwerk allgemein'!$F$15+1),1),COLUMN(O17)-('2.1 Kraftwerk allgemein'!$F$16-'2.1 Kraftwerk allgemein'!$F$15+1)))))/$F17,
SUM(OFFSET('2.5 CAPEX'!AC20,0,-MIN($F17-1,COLUMN(O17)-1),1,MIN($F17,COLUMN(O17))))/$F17)))))),
IF(OR(ISNUMBER($D17)=FALSE,$F17=""),"",
IF(AND('2.5 CAPEX'!$L20&lt;&gt;"x",'2.5 CAPEX'!$M20&lt;&gt;"x"),0,
IF($F17=0,0,
IF(X$4&lt;'2.1 Kraftwerk allgemein'!$F$16,0,
IF(X$4='2.1 Kraftwerk allgemein'!$F$16,'2.5 CAPEX'!$J20/$F17,
IF(X$4&lt;'2.1 Kraftwerk allgemein'!$F$16+$F17,
('2.5 CAPEX'!$J20+SUM(OFFSET('2.5 CAPEX'!AC20,0,-MIN(MAX($F17-1-('2.1 Kraftwerk allgemein'!$F$16-'1.1 Allgemein'!$I$22+1),0),COLUMN(O17)-1-('2.1 Kraftwerk allgemein'!$F$16-'1.1 Allgemein'!$I$22+1)),1,MIN(MAX($F17-('2.1 Kraftwerk allgemein'!$F$16-'1.1 Allgemein'!$I$22+1),1),COLUMN(O17)-('2.1 Kraftwerk allgemein'!$F$16-'1.1 Allgemein'!$I$22+1)))))/$F17,
SUM(OFFSET('2.5 CAPEX'!AC20,0,-MIN($F17-1,COLUMN(O17)-1),1,MIN($F17,COLUMN(O17))))/$F17)))))))</f>
        <v>0</v>
      </c>
      <c r="Y17" s="199">
        <f ca="1">IF('2.1 Kraftwerk allgemein'!$F$15&lt;'1.1 Allgemein'!$I$22,
IF(OR(ISNUMBER($D17)=FALSE,$F17=""),"",
IF(AND('2.5 CAPEX'!$L20&lt;&gt;"x",'2.5 CAPEX'!$M20&lt;&gt;"x"),0,
IF($F17=0,0,
IF(Y$4&lt;'2.1 Kraftwerk allgemein'!$F$16,0,
IF(Y$4='2.1 Kraftwerk allgemein'!$F$16,'2.5 CAPEX'!$J20/$F17,
IF(Y$4&lt;'2.1 Kraftwerk allgemein'!$F$16+$F17,
('2.5 CAPEX'!$J20+SUM(OFFSET('2.5 CAPEX'!AD20,0,-MIN(MAX($F17-1-('2.1 Kraftwerk allgemein'!$F$16-'2.1 Kraftwerk allgemein'!$F$15+1),0),COLUMN(P17)-1-('2.1 Kraftwerk allgemein'!$F$16-'2.1 Kraftwerk allgemein'!$F$15+1)),1,MIN(MAX($F17-('2.1 Kraftwerk allgemein'!$F$16-'2.1 Kraftwerk allgemein'!$F$15+1),1),COLUMN(P17)-('2.1 Kraftwerk allgemein'!$F$16-'2.1 Kraftwerk allgemein'!$F$15+1)))))/$F17,
SUM(OFFSET('2.5 CAPEX'!AD20,0,-MIN($F17-1,COLUMN(P17)-1),1,MIN($F17,COLUMN(P17))))/$F17)))))),
IF(OR(ISNUMBER($D17)=FALSE,$F17=""),"",
IF(AND('2.5 CAPEX'!$L20&lt;&gt;"x",'2.5 CAPEX'!$M20&lt;&gt;"x"),0,
IF($F17=0,0,
IF(Y$4&lt;'2.1 Kraftwerk allgemein'!$F$16,0,
IF(Y$4='2.1 Kraftwerk allgemein'!$F$16,'2.5 CAPEX'!$J20/$F17,
IF(Y$4&lt;'2.1 Kraftwerk allgemein'!$F$16+$F17,
('2.5 CAPEX'!$J20+SUM(OFFSET('2.5 CAPEX'!AD20,0,-MIN(MAX($F17-1-('2.1 Kraftwerk allgemein'!$F$16-'1.1 Allgemein'!$I$22+1),0),COLUMN(P17)-1-('2.1 Kraftwerk allgemein'!$F$16-'1.1 Allgemein'!$I$22+1)),1,MIN(MAX($F17-('2.1 Kraftwerk allgemein'!$F$16-'1.1 Allgemein'!$I$22+1),1),COLUMN(P17)-('2.1 Kraftwerk allgemein'!$F$16-'1.1 Allgemein'!$I$22+1)))))/$F17,
SUM(OFFSET('2.5 CAPEX'!AD20,0,-MIN($F17-1,COLUMN(P17)-1),1,MIN($F17,COLUMN(P17))))/$F17)))))))</f>
        <v>0</v>
      </c>
      <c r="Z17" s="199">
        <f ca="1">IF('2.1 Kraftwerk allgemein'!$F$15&lt;'1.1 Allgemein'!$I$22,
IF(OR(ISNUMBER($D17)=FALSE,$F17=""),"",
IF(AND('2.5 CAPEX'!$L20&lt;&gt;"x",'2.5 CAPEX'!$M20&lt;&gt;"x"),0,
IF($F17=0,0,
IF(Z$4&lt;'2.1 Kraftwerk allgemein'!$F$16,0,
IF(Z$4='2.1 Kraftwerk allgemein'!$F$16,'2.5 CAPEX'!$J20/$F17,
IF(Z$4&lt;'2.1 Kraftwerk allgemein'!$F$16+$F17,
('2.5 CAPEX'!$J20+SUM(OFFSET('2.5 CAPEX'!AE20,0,-MIN(MAX($F17-1-('2.1 Kraftwerk allgemein'!$F$16-'2.1 Kraftwerk allgemein'!$F$15+1),0),COLUMN(Q17)-1-('2.1 Kraftwerk allgemein'!$F$16-'2.1 Kraftwerk allgemein'!$F$15+1)),1,MIN(MAX($F17-('2.1 Kraftwerk allgemein'!$F$16-'2.1 Kraftwerk allgemein'!$F$15+1),1),COLUMN(Q17)-('2.1 Kraftwerk allgemein'!$F$16-'2.1 Kraftwerk allgemein'!$F$15+1)))))/$F17,
SUM(OFFSET('2.5 CAPEX'!AE20,0,-MIN($F17-1,COLUMN(Q17)-1),1,MIN($F17,COLUMN(Q17))))/$F17)))))),
IF(OR(ISNUMBER($D17)=FALSE,$F17=""),"",
IF(AND('2.5 CAPEX'!$L20&lt;&gt;"x",'2.5 CAPEX'!$M20&lt;&gt;"x"),0,
IF($F17=0,0,
IF(Z$4&lt;'2.1 Kraftwerk allgemein'!$F$16,0,
IF(Z$4='2.1 Kraftwerk allgemein'!$F$16,'2.5 CAPEX'!$J20/$F17,
IF(Z$4&lt;'2.1 Kraftwerk allgemein'!$F$16+$F17,
('2.5 CAPEX'!$J20+SUM(OFFSET('2.5 CAPEX'!AE20,0,-MIN(MAX($F17-1-('2.1 Kraftwerk allgemein'!$F$16-'1.1 Allgemein'!$I$22+1),0),COLUMN(Q17)-1-('2.1 Kraftwerk allgemein'!$F$16-'1.1 Allgemein'!$I$22+1)),1,MIN(MAX($F17-('2.1 Kraftwerk allgemein'!$F$16-'1.1 Allgemein'!$I$22+1),1),COLUMN(Q17)-('2.1 Kraftwerk allgemein'!$F$16-'1.1 Allgemein'!$I$22+1)))))/$F17,
SUM(OFFSET('2.5 CAPEX'!AE20,0,-MIN($F17-1,COLUMN(Q17)-1),1,MIN($F17,COLUMN(Q17))))/$F17)))))))</f>
        <v>0</v>
      </c>
      <c r="AA17" s="199">
        <f ca="1">IF('2.1 Kraftwerk allgemein'!$F$15&lt;'1.1 Allgemein'!$I$22,
IF(OR(ISNUMBER($D17)=FALSE,$F17=""),"",
IF(AND('2.5 CAPEX'!$L20&lt;&gt;"x",'2.5 CAPEX'!$M20&lt;&gt;"x"),0,
IF($F17=0,0,
IF(AA$4&lt;'2.1 Kraftwerk allgemein'!$F$16,0,
IF(AA$4='2.1 Kraftwerk allgemein'!$F$16,'2.5 CAPEX'!$J20/$F17,
IF(AA$4&lt;'2.1 Kraftwerk allgemein'!$F$16+$F17,
('2.5 CAPEX'!$J20+SUM(OFFSET('2.5 CAPEX'!AF20,0,-MIN(MAX($F17-1-('2.1 Kraftwerk allgemein'!$F$16-'2.1 Kraftwerk allgemein'!$F$15+1),0),COLUMN(R17)-1-('2.1 Kraftwerk allgemein'!$F$16-'2.1 Kraftwerk allgemein'!$F$15+1)),1,MIN(MAX($F17-('2.1 Kraftwerk allgemein'!$F$16-'2.1 Kraftwerk allgemein'!$F$15+1),1),COLUMN(R17)-('2.1 Kraftwerk allgemein'!$F$16-'2.1 Kraftwerk allgemein'!$F$15+1)))))/$F17,
SUM(OFFSET('2.5 CAPEX'!AF20,0,-MIN($F17-1,COLUMN(R17)-1),1,MIN($F17,COLUMN(R17))))/$F17)))))),
IF(OR(ISNUMBER($D17)=FALSE,$F17=""),"",
IF(AND('2.5 CAPEX'!$L20&lt;&gt;"x",'2.5 CAPEX'!$M20&lt;&gt;"x"),0,
IF($F17=0,0,
IF(AA$4&lt;'2.1 Kraftwerk allgemein'!$F$16,0,
IF(AA$4='2.1 Kraftwerk allgemein'!$F$16,'2.5 CAPEX'!$J20/$F17,
IF(AA$4&lt;'2.1 Kraftwerk allgemein'!$F$16+$F17,
('2.5 CAPEX'!$J20+SUM(OFFSET('2.5 CAPEX'!AF20,0,-MIN(MAX($F17-1-('2.1 Kraftwerk allgemein'!$F$16-'1.1 Allgemein'!$I$22+1),0),COLUMN(R17)-1-('2.1 Kraftwerk allgemein'!$F$16-'1.1 Allgemein'!$I$22+1)),1,MIN(MAX($F17-('2.1 Kraftwerk allgemein'!$F$16-'1.1 Allgemein'!$I$22+1),1),COLUMN(R17)-('2.1 Kraftwerk allgemein'!$F$16-'1.1 Allgemein'!$I$22+1)))))/$F17,
SUM(OFFSET('2.5 CAPEX'!AF20,0,-MIN($F17-1,COLUMN(R17)-1),1,MIN($F17,COLUMN(R17))))/$F17)))))))</f>
        <v>0</v>
      </c>
      <c r="AB17" s="199">
        <f ca="1">IF('2.1 Kraftwerk allgemein'!$F$15&lt;'1.1 Allgemein'!$I$22,
IF(OR(ISNUMBER($D17)=FALSE,$F17=""),"",
IF(AND('2.5 CAPEX'!$L20&lt;&gt;"x",'2.5 CAPEX'!$M20&lt;&gt;"x"),0,
IF($F17=0,0,
IF(AB$4&lt;'2.1 Kraftwerk allgemein'!$F$16,0,
IF(AB$4='2.1 Kraftwerk allgemein'!$F$16,'2.5 CAPEX'!$J20/$F17,
IF(AB$4&lt;'2.1 Kraftwerk allgemein'!$F$16+$F17,
('2.5 CAPEX'!$J20+SUM(OFFSET('2.5 CAPEX'!AG20,0,-MIN(MAX($F17-1-('2.1 Kraftwerk allgemein'!$F$16-'2.1 Kraftwerk allgemein'!$F$15+1),0),COLUMN(S17)-1-('2.1 Kraftwerk allgemein'!$F$16-'2.1 Kraftwerk allgemein'!$F$15+1)),1,MIN(MAX($F17-('2.1 Kraftwerk allgemein'!$F$16-'2.1 Kraftwerk allgemein'!$F$15+1),1),COLUMN(S17)-('2.1 Kraftwerk allgemein'!$F$16-'2.1 Kraftwerk allgemein'!$F$15+1)))))/$F17,
SUM(OFFSET('2.5 CAPEX'!AG20,0,-MIN($F17-1,COLUMN(S17)-1),1,MIN($F17,COLUMN(S17))))/$F17)))))),
IF(OR(ISNUMBER($D17)=FALSE,$F17=""),"",
IF(AND('2.5 CAPEX'!$L20&lt;&gt;"x",'2.5 CAPEX'!$M20&lt;&gt;"x"),0,
IF($F17=0,0,
IF(AB$4&lt;'2.1 Kraftwerk allgemein'!$F$16,0,
IF(AB$4='2.1 Kraftwerk allgemein'!$F$16,'2.5 CAPEX'!$J20/$F17,
IF(AB$4&lt;'2.1 Kraftwerk allgemein'!$F$16+$F17,
('2.5 CAPEX'!$J20+SUM(OFFSET('2.5 CAPEX'!AG20,0,-MIN(MAX($F17-1-('2.1 Kraftwerk allgemein'!$F$16-'1.1 Allgemein'!$I$22+1),0),COLUMN(S17)-1-('2.1 Kraftwerk allgemein'!$F$16-'1.1 Allgemein'!$I$22+1)),1,MIN(MAX($F17-('2.1 Kraftwerk allgemein'!$F$16-'1.1 Allgemein'!$I$22+1),1),COLUMN(S17)-('2.1 Kraftwerk allgemein'!$F$16-'1.1 Allgemein'!$I$22+1)))))/$F17,
SUM(OFFSET('2.5 CAPEX'!AG20,0,-MIN($F17-1,COLUMN(S17)-1),1,MIN($F17,COLUMN(S17))))/$F17)))))))</f>
        <v>0</v>
      </c>
      <c r="AC17" s="199">
        <f ca="1">IF('2.1 Kraftwerk allgemein'!$F$15&lt;'1.1 Allgemein'!$I$22,
IF(OR(ISNUMBER($D17)=FALSE,$F17=""),"",
IF(AND('2.5 CAPEX'!$L20&lt;&gt;"x",'2.5 CAPEX'!$M20&lt;&gt;"x"),0,
IF($F17=0,0,
IF(AC$4&lt;'2.1 Kraftwerk allgemein'!$F$16,0,
IF(AC$4='2.1 Kraftwerk allgemein'!$F$16,'2.5 CAPEX'!$J20/$F17,
IF(AC$4&lt;'2.1 Kraftwerk allgemein'!$F$16+$F17,
('2.5 CAPEX'!$J20+SUM(OFFSET('2.5 CAPEX'!AH20,0,-MIN(MAX($F17-1-('2.1 Kraftwerk allgemein'!$F$16-'2.1 Kraftwerk allgemein'!$F$15+1),0),COLUMN(T17)-1-('2.1 Kraftwerk allgemein'!$F$16-'2.1 Kraftwerk allgemein'!$F$15+1)),1,MIN(MAX($F17-('2.1 Kraftwerk allgemein'!$F$16-'2.1 Kraftwerk allgemein'!$F$15+1),1),COLUMN(T17)-('2.1 Kraftwerk allgemein'!$F$16-'2.1 Kraftwerk allgemein'!$F$15+1)))))/$F17,
SUM(OFFSET('2.5 CAPEX'!AH20,0,-MIN($F17-1,COLUMN(T17)-1),1,MIN($F17,COLUMN(T17))))/$F17)))))),
IF(OR(ISNUMBER($D17)=FALSE,$F17=""),"",
IF(AND('2.5 CAPEX'!$L20&lt;&gt;"x",'2.5 CAPEX'!$M20&lt;&gt;"x"),0,
IF($F17=0,0,
IF(AC$4&lt;'2.1 Kraftwerk allgemein'!$F$16,0,
IF(AC$4='2.1 Kraftwerk allgemein'!$F$16,'2.5 CAPEX'!$J20/$F17,
IF(AC$4&lt;'2.1 Kraftwerk allgemein'!$F$16+$F17,
('2.5 CAPEX'!$J20+SUM(OFFSET('2.5 CAPEX'!AH20,0,-MIN(MAX($F17-1-('2.1 Kraftwerk allgemein'!$F$16-'1.1 Allgemein'!$I$22+1),0),COLUMN(T17)-1-('2.1 Kraftwerk allgemein'!$F$16-'1.1 Allgemein'!$I$22+1)),1,MIN(MAX($F17-('2.1 Kraftwerk allgemein'!$F$16-'1.1 Allgemein'!$I$22+1),1),COLUMN(T17)-('2.1 Kraftwerk allgemein'!$F$16-'1.1 Allgemein'!$I$22+1)))))/$F17,
SUM(OFFSET('2.5 CAPEX'!AH20,0,-MIN($F17-1,COLUMN(T17)-1),1,MIN($F17,COLUMN(T17))))/$F17)))))))</f>
        <v>0</v>
      </c>
      <c r="AD17" s="199">
        <f ca="1">IF('2.1 Kraftwerk allgemein'!$F$15&lt;'1.1 Allgemein'!$I$22,
IF(OR(ISNUMBER($D17)=FALSE,$F17=""),"",
IF(AND('2.5 CAPEX'!$L20&lt;&gt;"x",'2.5 CAPEX'!$M20&lt;&gt;"x"),0,
IF($F17=0,0,
IF(AD$4&lt;'2.1 Kraftwerk allgemein'!$F$16,0,
IF(AD$4='2.1 Kraftwerk allgemein'!$F$16,'2.5 CAPEX'!$J20/$F17,
IF(AD$4&lt;'2.1 Kraftwerk allgemein'!$F$16+$F17,
('2.5 CAPEX'!$J20+SUM(OFFSET('2.5 CAPEX'!AI20,0,-MIN(MAX($F17-1-('2.1 Kraftwerk allgemein'!$F$16-'2.1 Kraftwerk allgemein'!$F$15+1),0),COLUMN(U17)-1-('2.1 Kraftwerk allgemein'!$F$16-'2.1 Kraftwerk allgemein'!$F$15+1)),1,MIN(MAX($F17-('2.1 Kraftwerk allgemein'!$F$16-'2.1 Kraftwerk allgemein'!$F$15+1),1),COLUMN(U17)-('2.1 Kraftwerk allgemein'!$F$16-'2.1 Kraftwerk allgemein'!$F$15+1)))))/$F17,
SUM(OFFSET('2.5 CAPEX'!AI20,0,-MIN($F17-1,COLUMN(U17)-1),1,MIN($F17,COLUMN(U17))))/$F17)))))),
IF(OR(ISNUMBER($D17)=FALSE,$F17=""),"",
IF(AND('2.5 CAPEX'!$L20&lt;&gt;"x",'2.5 CAPEX'!$M20&lt;&gt;"x"),0,
IF($F17=0,0,
IF(AD$4&lt;'2.1 Kraftwerk allgemein'!$F$16,0,
IF(AD$4='2.1 Kraftwerk allgemein'!$F$16,'2.5 CAPEX'!$J20/$F17,
IF(AD$4&lt;'2.1 Kraftwerk allgemein'!$F$16+$F17,
('2.5 CAPEX'!$J20+SUM(OFFSET('2.5 CAPEX'!AI20,0,-MIN(MAX($F17-1-('2.1 Kraftwerk allgemein'!$F$16-'1.1 Allgemein'!$I$22+1),0),COLUMN(U17)-1-('2.1 Kraftwerk allgemein'!$F$16-'1.1 Allgemein'!$I$22+1)),1,MIN(MAX($F17-('2.1 Kraftwerk allgemein'!$F$16-'1.1 Allgemein'!$I$22+1),1),COLUMN(U17)-('2.1 Kraftwerk allgemein'!$F$16-'1.1 Allgemein'!$I$22+1)))))/$F17,
SUM(OFFSET('2.5 CAPEX'!AI20,0,-MIN($F17-1,COLUMN(U17)-1),1,MIN($F17,COLUMN(U17))))/$F17)))))))</f>
        <v>0</v>
      </c>
      <c r="AE17" s="199">
        <f ca="1">IF('2.1 Kraftwerk allgemein'!$F$15&lt;'1.1 Allgemein'!$I$22,
IF(OR(ISNUMBER($D17)=FALSE,$F17=""),"",
IF(AND('2.5 CAPEX'!$L20&lt;&gt;"x",'2.5 CAPEX'!$M20&lt;&gt;"x"),0,
IF($F17=0,0,
IF(AE$4&lt;'2.1 Kraftwerk allgemein'!$F$16,0,
IF(AE$4='2.1 Kraftwerk allgemein'!$F$16,'2.5 CAPEX'!$J20/$F17,
IF(AE$4&lt;'2.1 Kraftwerk allgemein'!$F$16+$F17,
('2.5 CAPEX'!$J20+SUM(OFFSET('2.5 CAPEX'!AJ20,0,-MIN(MAX($F17-1-('2.1 Kraftwerk allgemein'!$F$16-'2.1 Kraftwerk allgemein'!$F$15+1),0),COLUMN(V17)-1-('2.1 Kraftwerk allgemein'!$F$16-'2.1 Kraftwerk allgemein'!$F$15+1)),1,MIN(MAX($F17-('2.1 Kraftwerk allgemein'!$F$16-'2.1 Kraftwerk allgemein'!$F$15+1),1),COLUMN(V17)-('2.1 Kraftwerk allgemein'!$F$16-'2.1 Kraftwerk allgemein'!$F$15+1)))))/$F17,
SUM(OFFSET('2.5 CAPEX'!AJ20,0,-MIN($F17-1,COLUMN(V17)-1),1,MIN($F17,COLUMN(V17))))/$F17)))))),
IF(OR(ISNUMBER($D17)=FALSE,$F17=""),"",
IF(AND('2.5 CAPEX'!$L20&lt;&gt;"x",'2.5 CAPEX'!$M20&lt;&gt;"x"),0,
IF($F17=0,0,
IF(AE$4&lt;'2.1 Kraftwerk allgemein'!$F$16,0,
IF(AE$4='2.1 Kraftwerk allgemein'!$F$16,'2.5 CAPEX'!$J20/$F17,
IF(AE$4&lt;'2.1 Kraftwerk allgemein'!$F$16+$F17,
('2.5 CAPEX'!$J20+SUM(OFFSET('2.5 CAPEX'!AJ20,0,-MIN(MAX($F17-1-('2.1 Kraftwerk allgemein'!$F$16-'1.1 Allgemein'!$I$22+1),0),COLUMN(V17)-1-('2.1 Kraftwerk allgemein'!$F$16-'1.1 Allgemein'!$I$22+1)),1,MIN(MAX($F17-('2.1 Kraftwerk allgemein'!$F$16-'1.1 Allgemein'!$I$22+1),1),COLUMN(V17)-('2.1 Kraftwerk allgemein'!$F$16-'1.1 Allgemein'!$I$22+1)))))/$F17,
SUM(OFFSET('2.5 CAPEX'!AJ20,0,-MIN($F17-1,COLUMN(V17)-1),1,MIN($F17,COLUMN(V17))))/$F17)))))))</f>
        <v>0</v>
      </c>
      <c r="AF17" s="199">
        <f ca="1">IF('2.1 Kraftwerk allgemein'!$F$15&lt;'1.1 Allgemein'!$I$22,
IF(OR(ISNUMBER($D17)=FALSE,$F17=""),"",
IF(AND('2.5 CAPEX'!$L20&lt;&gt;"x",'2.5 CAPEX'!$M20&lt;&gt;"x"),0,
IF($F17=0,0,
IF(AF$4&lt;'2.1 Kraftwerk allgemein'!$F$16,0,
IF(AF$4='2.1 Kraftwerk allgemein'!$F$16,'2.5 CAPEX'!$J20/$F17,
IF(AF$4&lt;'2.1 Kraftwerk allgemein'!$F$16+$F17,
('2.5 CAPEX'!$J20+SUM(OFFSET('2.5 CAPEX'!AK20,0,-MIN(MAX($F17-1-('2.1 Kraftwerk allgemein'!$F$16-'2.1 Kraftwerk allgemein'!$F$15+1),0),COLUMN(W17)-1-('2.1 Kraftwerk allgemein'!$F$16-'2.1 Kraftwerk allgemein'!$F$15+1)),1,MIN(MAX($F17-('2.1 Kraftwerk allgemein'!$F$16-'2.1 Kraftwerk allgemein'!$F$15+1),1),COLUMN(W17)-('2.1 Kraftwerk allgemein'!$F$16-'2.1 Kraftwerk allgemein'!$F$15+1)))))/$F17,
SUM(OFFSET('2.5 CAPEX'!AK20,0,-MIN($F17-1,COLUMN(W17)-1),1,MIN($F17,COLUMN(W17))))/$F17)))))),
IF(OR(ISNUMBER($D17)=FALSE,$F17=""),"",
IF(AND('2.5 CAPEX'!$L20&lt;&gt;"x",'2.5 CAPEX'!$M20&lt;&gt;"x"),0,
IF($F17=0,0,
IF(AF$4&lt;'2.1 Kraftwerk allgemein'!$F$16,0,
IF(AF$4='2.1 Kraftwerk allgemein'!$F$16,'2.5 CAPEX'!$J20/$F17,
IF(AF$4&lt;'2.1 Kraftwerk allgemein'!$F$16+$F17,
('2.5 CAPEX'!$J20+SUM(OFFSET('2.5 CAPEX'!AK20,0,-MIN(MAX($F17-1-('2.1 Kraftwerk allgemein'!$F$16-'1.1 Allgemein'!$I$22+1),0),COLUMN(W17)-1-('2.1 Kraftwerk allgemein'!$F$16-'1.1 Allgemein'!$I$22+1)),1,MIN(MAX($F17-('2.1 Kraftwerk allgemein'!$F$16-'1.1 Allgemein'!$I$22+1),1),COLUMN(W17)-('2.1 Kraftwerk allgemein'!$F$16-'1.1 Allgemein'!$I$22+1)))))/$F17,
SUM(OFFSET('2.5 CAPEX'!AK20,0,-MIN($F17-1,COLUMN(W17)-1),1,MIN($F17,COLUMN(W17))))/$F17)))))))</f>
        <v>0</v>
      </c>
      <c r="AG17" s="199">
        <f ca="1">IF('2.1 Kraftwerk allgemein'!$F$15&lt;'1.1 Allgemein'!$I$22,
IF(OR(ISNUMBER($D17)=FALSE,$F17=""),"",
IF(AND('2.5 CAPEX'!$L20&lt;&gt;"x",'2.5 CAPEX'!$M20&lt;&gt;"x"),0,
IF($F17=0,0,
IF(AG$4&lt;'2.1 Kraftwerk allgemein'!$F$16,0,
IF(AG$4='2.1 Kraftwerk allgemein'!$F$16,'2.5 CAPEX'!$J20/$F17,
IF(AG$4&lt;'2.1 Kraftwerk allgemein'!$F$16+$F17,
('2.5 CAPEX'!$J20+SUM(OFFSET('2.5 CAPEX'!AL20,0,-MIN(MAX($F17-1-('2.1 Kraftwerk allgemein'!$F$16-'2.1 Kraftwerk allgemein'!$F$15+1),0),COLUMN(X17)-1-('2.1 Kraftwerk allgemein'!$F$16-'2.1 Kraftwerk allgemein'!$F$15+1)),1,MIN(MAX($F17-('2.1 Kraftwerk allgemein'!$F$16-'2.1 Kraftwerk allgemein'!$F$15+1),1),COLUMN(X17)-('2.1 Kraftwerk allgemein'!$F$16-'2.1 Kraftwerk allgemein'!$F$15+1)))))/$F17,
SUM(OFFSET('2.5 CAPEX'!AL20,0,-MIN($F17-1,COLUMN(X17)-1),1,MIN($F17,COLUMN(X17))))/$F17)))))),
IF(OR(ISNUMBER($D17)=FALSE,$F17=""),"",
IF(AND('2.5 CAPEX'!$L20&lt;&gt;"x",'2.5 CAPEX'!$M20&lt;&gt;"x"),0,
IF($F17=0,0,
IF(AG$4&lt;'2.1 Kraftwerk allgemein'!$F$16,0,
IF(AG$4='2.1 Kraftwerk allgemein'!$F$16,'2.5 CAPEX'!$J20/$F17,
IF(AG$4&lt;'2.1 Kraftwerk allgemein'!$F$16+$F17,
('2.5 CAPEX'!$J20+SUM(OFFSET('2.5 CAPEX'!AL20,0,-MIN(MAX($F17-1-('2.1 Kraftwerk allgemein'!$F$16-'1.1 Allgemein'!$I$22+1),0),COLUMN(X17)-1-('2.1 Kraftwerk allgemein'!$F$16-'1.1 Allgemein'!$I$22+1)),1,MIN(MAX($F17-('2.1 Kraftwerk allgemein'!$F$16-'1.1 Allgemein'!$I$22+1),1),COLUMN(X17)-('2.1 Kraftwerk allgemein'!$F$16-'1.1 Allgemein'!$I$22+1)))))/$F17,
SUM(OFFSET('2.5 CAPEX'!AL20,0,-MIN($F17-1,COLUMN(X17)-1),1,MIN($F17,COLUMN(X17))))/$F17)))))))</f>
        <v>0</v>
      </c>
      <c r="AH17" s="199">
        <f ca="1">IF('2.1 Kraftwerk allgemein'!$F$15&lt;'1.1 Allgemein'!$I$22,
IF(OR(ISNUMBER($D17)=FALSE,$F17=""),"",
IF(AND('2.5 CAPEX'!$L20&lt;&gt;"x",'2.5 CAPEX'!$M20&lt;&gt;"x"),0,
IF($F17=0,0,
IF(AH$4&lt;'2.1 Kraftwerk allgemein'!$F$16,0,
IF(AH$4='2.1 Kraftwerk allgemein'!$F$16,'2.5 CAPEX'!$J20/$F17,
IF(AH$4&lt;'2.1 Kraftwerk allgemein'!$F$16+$F17,
('2.5 CAPEX'!$J20+SUM(OFFSET('2.5 CAPEX'!AM20,0,-MIN(MAX($F17-1-('2.1 Kraftwerk allgemein'!$F$16-'2.1 Kraftwerk allgemein'!$F$15+1),0),COLUMN(Y17)-1-('2.1 Kraftwerk allgemein'!$F$16-'2.1 Kraftwerk allgemein'!$F$15+1)),1,MIN(MAX($F17-('2.1 Kraftwerk allgemein'!$F$16-'2.1 Kraftwerk allgemein'!$F$15+1),1),COLUMN(Y17)-('2.1 Kraftwerk allgemein'!$F$16-'2.1 Kraftwerk allgemein'!$F$15+1)))))/$F17,
SUM(OFFSET('2.5 CAPEX'!AM20,0,-MIN($F17-1,COLUMN(Y17)-1),1,MIN($F17,COLUMN(Y17))))/$F17)))))),
IF(OR(ISNUMBER($D17)=FALSE,$F17=""),"",
IF(AND('2.5 CAPEX'!$L20&lt;&gt;"x",'2.5 CAPEX'!$M20&lt;&gt;"x"),0,
IF($F17=0,0,
IF(AH$4&lt;'2.1 Kraftwerk allgemein'!$F$16,0,
IF(AH$4='2.1 Kraftwerk allgemein'!$F$16,'2.5 CAPEX'!$J20/$F17,
IF(AH$4&lt;'2.1 Kraftwerk allgemein'!$F$16+$F17,
('2.5 CAPEX'!$J20+SUM(OFFSET('2.5 CAPEX'!AM20,0,-MIN(MAX($F17-1-('2.1 Kraftwerk allgemein'!$F$16-'1.1 Allgemein'!$I$22+1),0),COLUMN(Y17)-1-('2.1 Kraftwerk allgemein'!$F$16-'1.1 Allgemein'!$I$22+1)),1,MIN(MAX($F17-('2.1 Kraftwerk allgemein'!$F$16-'1.1 Allgemein'!$I$22+1),1),COLUMN(Y17)-('2.1 Kraftwerk allgemein'!$F$16-'1.1 Allgemein'!$I$22+1)))))/$F17,
SUM(OFFSET('2.5 CAPEX'!AM20,0,-MIN($F17-1,COLUMN(Y17)-1),1,MIN($F17,COLUMN(Y17))))/$F17)))))))</f>
        <v>0</v>
      </c>
      <c r="AI17" s="199">
        <f ca="1">IF('2.1 Kraftwerk allgemein'!$F$15&lt;'1.1 Allgemein'!$I$22,
IF(OR(ISNUMBER($D17)=FALSE,$F17=""),"",
IF(AND('2.5 CAPEX'!$L20&lt;&gt;"x",'2.5 CAPEX'!$M20&lt;&gt;"x"),0,
IF($F17=0,0,
IF(AI$4&lt;'2.1 Kraftwerk allgemein'!$F$16,0,
IF(AI$4='2.1 Kraftwerk allgemein'!$F$16,'2.5 CAPEX'!$J20/$F17,
IF(AI$4&lt;'2.1 Kraftwerk allgemein'!$F$16+$F17,
('2.5 CAPEX'!$J20+SUM(OFFSET('2.5 CAPEX'!AN20,0,-MIN(MAX($F17-1-('2.1 Kraftwerk allgemein'!$F$16-'2.1 Kraftwerk allgemein'!$F$15+1),0),COLUMN(Z17)-1-('2.1 Kraftwerk allgemein'!$F$16-'2.1 Kraftwerk allgemein'!$F$15+1)),1,MIN(MAX($F17-('2.1 Kraftwerk allgemein'!$F$16-'2.1 Kraftwerk allgemein'!$F$15+1),1),COLUMN(Z17)-('2.1 Kraftwerk allgemein'!$F$16-'2.1 Kraftwerk allgemein'!$F$15+1)))))/$F17,
SUM(OFFSET('2.5 CAPEX'!AN20,0,-MIN($F17-1,COLUMN(Z17)-1),1,MIN($F17,COLUMN(Z17))))/$F17)))))),
IF(OR(ISNUMBER($D17)=FALSE,$F17=""),"",
IF(AND('2.5 CAPEX'!$L20&lt;&gt;"x",'2.5 CAPEX'!$M20&lt;&gt;"x"),0,
IF($F17=0,0,
IF(AI$4&lt;'2.1 Kraftwerk allgemein'!$F$16,0,
IF(AI$4='2.1 Kraftwerk allgemein'!$F$16,'2.5 CAPEX'!$J20/$F17,
IF(AI$4&lt;'2.1 Kraftwerk allgemein'!$F$16+$F17,
('2.5 CAPEX'!$J20+SUM(OFFSET('2.5 CAPEX'!AN20,0,-MIN(MAX($F17-1-('2.1 Kraftwerk allgemein'!$F$16-'1.1 Allgemein'!$I$22+1),0),COLUMN(Z17)-1-('2.1 Kraftwerk allgemein'!$F$16-'1.1 Allgemein'!$I$22+1)),1,MIN(MAX($F17-('2.1 Kraftwerk allgemein'!$F$16-'1.1 Allgemein'!$I$22+1),1),COLUMN(Z17)-('2.1 Kraftwerk allgemein'!$F$16-'1.1 Allgemein'!$I$22+1)))))/$F17,
SUM(OFFSET('2.5 CAPEX'!AN20,0,-MIN($F17-1,COLUMN(Z17)-1),1,MIN($F17,COLUMN(Z17))))/$F17)))))))</f>
        <v>0</v>
      </c>
      <c r="AJ17" s="199">
        <f ca="1">IF('2.1 Kraftwerk allgemein'!$F$15&lt;'1.1 Allgemein'!$I$22,
IF(OR(ISNUMBER($D17)=FALSE,$F17=""),"",
IF(AND('2.5 CAPEX'!$L20&lt;&gt;"x",'2.5 CAPEX'!$M20&lt;&gt;"x"),0,
IF($F17=0,0,
IF(AJ$4&lt;'2.1 Kraftwerk allgemein'!$F$16,0,
IF(AJ$4='2.1 Kraftwerk allgemein'!$F$16,'2.5 CAPEX'!$J20/$F17,
IF(AJ$4&lt;'2.1 Kraftwerk allgemein'!$F$16+$F17,
('2.5 CAPEX'!$J20+SUM(OFFSET('2.5 CAPEX'!AO20,0,-MIN(MAX($F17-1-('2.1 Kraftwerk allgemein'!$F$16-'2.1 Kraftwerk allgemein'!$F$15+1),0),COLUMN(AA17)-1-('2.1 Kraftwerk allgemein'!$F$16-'2.1 Kraftwerk allgemein'!$F$15+1)),1,MIN(MAX($F17-('2.1 Kraftwerk allgemein'!$F$16-'2.1 Kraftwerk allgemein'!$F$15+1),1),COLUMN(AA17)-('2.1 Kraftwerk allgemein'!$F$16-'2.1 Kraftwerk allgemein'!$F$15+1)))))/$F17,
SUM(OFFSET('2.5 CAPEX'!AO20,0,-MIN($F17-1,COLUMN(AA17)-1),1,MIN($F17,COLUMN(AA17))))/$F17)))))),
IF(OR(ISNUMBER($D17)=FALSE,$F17=""),"",
IF(AND('2.5 CAPEX'!$L20&lt;&gt;"x",'2.5 CAPEX'!$M20&lt;&gt;"x"),0,
IF($F17=0,0,
IF(AJ$4&lt;'2.1 Kraftwerk allgemein'!$F$16,0,
IF(AJ$4='2.1 Kraftwerk allgemein'!$F$16,'2.5 CAPEX'!$J20/$F17,
IF(AJ$4&lt;'2.1 Kraftwerk allgemein'!$F$16+$F17,
('2.5 CAPEX'!$J20+SUM(OFFSET('2.5 CAPEX'!AO20,0,-MIN(MAX($F17-1-('2.1 Kraftwerk allgemein'!$F$16-'1.1 Allgemein'!$I$22+1),0),COLUMN(AA17)-1-('2.1 Kraftwerk allgemein'!$F$16-'1.1 Allgemein'!$I$22+1)),1,MIN(MAX($F17-('2.1 Kraftwerk allgemein'!$F$16-'1.1 Allgemein'!$I$22+1),1),COLUMN(AA17)-('2.1 Kraftwerk allgemein'!$F$16-'1.1 Allgemein'!$I$22+1)))))/$F17,
SUM(OFFSET('2.5 CAPEX'!AO20,0,-MIN($F17-1,COLUMN(AA17)-1),1,MIN($F17,COLUMN(AA17))))/$F17)))))))</f>
        <v>0</v>
      </c>
      <c r="AK17" s="199">
        <f ca="1">IF('2.1 Kraftwerk allgemein'!$F$15&lt;'1.1 Allgemein'!$I$22,
IF(OR(ISNUMBER($D17)=FALSE,$F17=""),"",
IF(AND('2.5 CAPEX'!$L20&lt;&gt;"x",'2.5 CAPEX'!$M20&lt;&gt;"x"),0,
IF($F17=0,0,
IF(AK$4&lt;'2.1 Kraftwerk allgemein'!$F$16,0,
IF(AK$4='2.1 Kraftwerk allgemein'!$F$16,'2.5 CAPEX'!$J20/$F17,
IF(AK$4&lt;'2.1 Kraftwerk allgemein'!$F$16+$F17,
('2.5 CAPEX'!$J20+SUM(OFFSET('2.5 CAPEX'!AP20,0,-MIN(MAX($F17-1-('2.1 Kraftwerk allgemein'!$F$16-'2.1 Kraftwerk allgemein'!$F$15+1),0),COLUMN(AB17)-1-('2.1 Kraftwerk allgemein'!$F$16-'2.1 Kraftwerk allgemein'!$F$15+1)),1,MIN(MAX($F17-('2.1 Kraftwerk allgemein'!$F$16-'2.1 Kraftwerk allgemein'!$F$15+1),1),COLUMN(AB17)-('2.1 Kraftwerk allgemein'!$F$16-'2.1 Kraftwerk allgemein'!$F$15+1)))))/$F17,
SUM(OFFSET('2.5 CAPEX'!AP20,0,-MIN($F17-1,COLUMN(AB17)-1),1,MIN($F17,COLUMN(AB17))))/$F17)))))),
IF(OR(ISNUMBER($D17)=FALSE,$F17=""),"",
IF(AND('2.5 CAPEX'!$L20&lt;&gt;"x",'2.5 CAPEX'!$M20&lt;&gt;"x"),0,
IF($F17=0,0,
IF(AK$4&lt;'2.1 Kraftwerk allgemein'!$F$16,0,
IF(AK$4='2.1 Kraftwerk allgemein'!$F$16,'2.5 CAPEX'!$J20/$F17,
IF(AK$4&lt;'2.1 Kraftwerk allgemein'!$F$16+$F17,
('2.5 CAPEX'!$J20+SUM(OFFSET('2.5 CAPEX'!AP20,0,-MIN(MAX($F17-1-('2.1 Kraftwerk allgemein'!$F$16-'1.1 Allgemein'!$I$22+1),0),COLUMN(AB17)-1-('2.1 Kraftwerk allgemein'!$F$16-'1.1 Allgemein'!$I$22+1)),1,MIN(MAX($F17-('2.1 Kraftwerk allgemein'!$F$16-'1.1 Allgemein'!$I$22+1),1),COLUMN(AB17)-('2.1 Kraftwerk allgemein'!$F$16-'1.1 Allgemein'!$I$22+1)))))/$F17,
SUM(OFFSET('2.5 CAPEX'!AP20,0,-MIN($F17-1,COLUMN(AB17)-1),1,MIN($F17,COLUMN(AB17))))/$F17)))))))</f>
        <v>0</v>
      </c>
      <c r="AL17" s="199">
        <f ca="1">IF('2.1 Kraftwerk allgemein'!$F$15&lt;'1.1 Allgemein'!$I$22,
IF(OR(ISNUMBER($D17)=FALSE,$F17=""),"",
IF(AND('2.5 CAPEX'!$L20&lt;&gt;"x",'2.5 CAPEX'!$M20&lt;&gt;"x"),0,
IF($F17=0,0,
IF(AL$4&lt;'2.1 Kraftwerk allgemein'!$F$16,0,
IF(AL$4='2.1 Kraftwerk allgemein'!$F$16,'2.5 CAPEX'!$J20/$F17,
IF(AL$4&lt;'2.1 Kraftwerk allgemein'!$F$16+$F17,
('2.5 CAPEX'!$J20+SUM(OFFSET('2.5 CAPEX'!AQ20,0,-MIN(MAX($F17-1-('2.1 Kraftwerk allgemein'!$F$16-'2.1 Kraftwerk allgemein'!$F$15+1),0),COLUMN(AC17)-1-('2.1 Kraftwerk allgemein'!$F$16-'2.1 Kraftwerk allgemein'!$F$15+1)),1,MIN(MAX($F17-('2.1 Kraftwerk allgemein'!$F$16-'2.1 Kraftwerk allgemein'!$F$15+1),1),COLUMN(AC17)-('2.1 Kraftwerk allgemein'!$F$16-'2.1 Kraftwerk allgemein'!$F$15+1)))))/$F17,
SUM(OFFSET('2.5 CAPEX'!AQ20,0,-MIN($F17-1,COLUMN(AC17)-1),1,MIN($F17,COLUMN(AC17))))/$F17)))))),
IF(OR(ISNUMBER($D17)=FALSE,$F17=""),"",
IF(AND('2.5 CAPEX'!$L20&lt;&gt;"x",'2.5 CAPEX'!$M20&lt;&gt;"x"),0,
IF($F17=0,0,
IF(AL$4&lt;'2.1 Kraftwerk allgemein'!$F$16,0,
IF(AL$4='2.1 Kraftwerk allgemein'!$F$16,'2.5 CAPEX'!$J20/$F17,
IF(AL$4&lt;'2.1 Kraftwerk allgemein'!$F$16+$F17,
('2.5 CAPEX'!$J20+SUM(OFFSET('2.5 CAPEX'!AQ20,0,-MIN(MAX($F17-1-('2.1 Kraftwerk allgemein'!$F$16-'1.1 Allgemein'!$I$22+1),0),COLUMN(AC17)-1-('2.1 Kraftwerk allgemein'!$F$16-'1.1 Allgemein'!$I$22+1)),1,MIN(MAX($F17-('2.1 Kraftwerk allgemein'!$F$16-'1.1 Allgemein'!$I$22+1),1),COLUMN(AC17)-('2.1 Kraftwerk allgemein'!$F$16-'1.1 Allgemein'!$I$22+1)))))/$F17,
SUM(OFFSET('2.5 CAPEX'!AQ20,0,-MIN($F17-1,COLUMN(AC17)-1),1,MIN($F17,COLUMN(AC17))))/$F17)))))))</f>
        <v>0</v>
      </c>
      <c r="AM17" s="199">
        <f ca="1">IF('2.1 Kraftwerk allgemein'!$F$15&lt;'1.1 Allgemein'!$I$22,
IF(OR(ISNUMBER($D17)=FALSE,$F17=""),"",
IF(AND('2.5 CAPEX'!$L20&lt;&gt;"x",'2.5 CAPEX'!$M20&lt;&gt;"x"),0,
IF($F17=0,0,
IF(AM$4&lt;'2.1 Kraftwerk allgemein'!$F$16,0,
IF(AM$4='2.1 Kraftwerk allgemein'!$F$16,'2.5 CAPEX'!$J20/$F17,
IF(AM$4&lt;'2.1 Kraftwerk allgemein'!$F$16+$F17,
('2.5 CAPEX'!$J20+SUM(OFFSET('2.5 CAPEX'!AR20,0,-MIN(MAX($F17-1-('2.1 Kraftwerk allgemein'!$F$16-'2.1 Kraftwerk allgemein'!$F$15+1),0),COLUMN(AD17)-1-('2.1 Kraftwerk allgemein'!$F$16-'2.1 Kraftwerk allgemein'!$F$15+1)),1,MIN(MAX($F17-('2.1 Kraftwerk allgemein'!$F$16-'2.1 Kraftwerk allgemein'!$F$15+1),1),COLUMN(AD17)-('2.1 Kraftwerk allgemein'!$F$16-'2.1 Kraftwerk allgemein'!$F$15+1)))))/$F17,
SUM(OFFSET('2.5 CAPEX'!AR20,0,-MIN($F17-1,COLUMN(AD17)-1),1,MIN($F17,COLUMN(AD17))))/$F17)))))),
IF(OR(ISNUMBER($D17)=FALSE,$F17=""),"",
IF(AND('2.5 CAPEX'!$L20&lt;&gt;"x",'2.5 CAPEX'!$M20&lt;&gt;"x"),0,
IF($F17=0,0,
IF(AM$4&lt;'2.1 Kraftwerk allgemein'!$F$16,0,
IF(AM$4='2.1 Kraftwerk allgemein'!$F$16,'2.5 CAPEX'!$J20/$F17,
IF(AM$4&lt;'2.1 Kraftwerk allgemein'!$F$16+$F17,
('2.5 CAPEX'!$J20+SUM(OFFSET('2.5 CAPEX'!AR20,0,-MIN(MAX($F17-1-('2.1 Kraftwerk allgemein'!$F$16-'1.1 Allgemein'!$I$22+1),0),COLUMN(AD17)-1-('2.1 Kraftwerk allgemein'!$F$16-'1.1 Allgemein'!$I$22+1)),1,MIN(MAX($F17-('2.1 Kraftwerk allgemein'!$F$16-'1.1 Allgemein'!$I$22+1),1),COLUMN(AD17)-('2.1 Kraftwerk allgemein'!$F$16-'1.1 Allgemein'!$I$22+1)))))/$F17,
SUM(OFFSET('2.5 CAPEX'!AR20,0,-MIN($F17-1,COLUMN(AD17)-1),1,MIN($F17,COLUMN(AD17))))/$F17)))))))</f>
        <v>0</v>
      </c>
      <c r="AN17" s="199">
        <f ca="1">IF('2.1 Kraftwerk allgemein'!$F$15&lt;'1.1 Allgemein'!$I$22,
IF(OR(ISNUMBER($D17)=FALSE,$F17=""),"",
IF(AND('2.5 CAPEX'!$L20&lt;&gt;"x",'2.5 CAPEX'!$M20&lt;&gt;"x"),0,
IF($F17=0,0,
IF(AN$4&lt;'2.1 Kraftwerk allgemein'!$F$16,0,
IF(AN$4='2.1 Kraftwerk allgemein'!$F$16,'2.5 CAPEX'!$J20/$F17,
IF(AN$4&lt;'2.1 Kraftwerk allgemein'!$F$16+$F17,
('2.5 CAPEX'!$J20+SUM(OFFSET('2.5 CAPEX'!AS20,0,-MIN(MAX($F17-1-('2.1 Kraftwerk allgemein'!$F$16-'2.1 Kraftwerk allgemein'!$F$15+1),0),COLUMN(AE17)-1-('2.1 Kraftwerk allgemein'!$F$16-'2.1 Kraftwerk allgemein'!$F$15+1)),1,MIN(MAX($F17-('2.1 Kraftwerk allgemein'!$F$16-'2.1 Kraftwerk allgemein'!$F$15+1),1),COLUMN(AE17)-('2.1 Kraftwerk allgemein'!$F$16-'2.1 Kraftwerk allgemein'!$F$15+1)))))/$F17,
SUM(OFFSET('2.5 CAPEX'!AS20,0,-MIN($F17-1,COLUMN(AE17)-1),1,MIN($F17,COLUMN(AE17))))/$F17)))))),
IF(OR(ISNUMBER($D17)=FALSE,$F17=""),"",
IF(AND('2.5 CAPEX'!$L20&lt;&gt;"x",'2.5 CAPEX'!$M20&lt;&gt;"x"),0,
IF($F17=0,0,
IF(AN$4&lt;'2.1 Kraftwerk allgemein'!$F$16,0,
IF(AN$4='2.1 Kraftwerk allgemein'!$F$16,'2.5 CAPEX'!$J20/$F17,
IF(AN$4&lt;'2.1 Kraftwerk allgemein'!$F$16+$F17,
('2.5 CAPEX'!$J20+SUM(OFFSET('2.5 CAPEX'!AS20,0,-MIN(MAX($F17-1-('2.1 Kraftwerk allgemein'!$F$16-'1.1 Allgemein'!$I$22+1),0),COLUMN(AE17)-1-('2.1 Kraftwerk allgemein'!$F$16-'1.1 Allgemein'!$I$22+1)),1,MIN(MAX($F17-('2.1 Kraftwerk allgemein'!$F$16-'1.1 Allgemein'!$I$22+1),1),COLUMN(AE17)-('2.1 Kraftwerk allgemein'!$F$16-'1.1 Allgemein'!$I$22+1)))))/$F17,
SUM(OFFSET('2.5 CAPEX'!AS20,0,-MIN($F17-1,COLUMN(AE17)-1),1,MIN($F17,COLUMN(AE17))))/$F17)))))))</f>
        <v>0</v>
      </c>
      <c r="AO17" s="199">
        <f ca="1">IF('2.1 Kraftwerk allgemein'!$F$15&lt;'1.1 Allgemein'!$I$22,
IF(OR(ISNUMBER($D17)=FALSE,$F17=""),"",
IF(AND('2.5 CAPEX'!$L20&lt;&gt;"x",'2.5 CAPEX'!$M20&lt;&gt;"x"),0,
IF($F17=0,0,
IF(AO$4&lt;'2.1 Kraftwerk allgemein'!$F$16,0,
IF(AO$4='2.1 Kraftwerk allgemein'!$F$16,'2.5 CAPEX'!$J20/$F17,
IF(AO$4&lt;'2.1 Kraftwerk allgemein'!$F$16+$F17,
('2.5 CAPEX'!$J20+SUM(OFFSET('2.5 CAPEX'!AT20,0,-MIN(MAX($F17-1-('2.1 Kraftwerk allgemein'!$F$16-'2.1 Kraftwerk allgemein'!$F$15+1),0),COLUMN(AF17)-1-('2.1 Kraftwerk allgemein'!$F$16-'2.1 Kraftwerk allgemein'!$F$15+1)),1,MIN(MAX($F17-('2.1 Kraftwerk allgemein'!$F$16-'2.1 Kraftwerk allgemein'!$F$15+1),1),COLUMN(AF17)-('2.1 Kraftwerk allgemein'!$F$16-'2.1 Kraftwerk allgemein'!$F$15+1)))))/$F17,
SUM(OFFSET('2.5 CAPEX'!AT20,0,-MIN($F17-1,COLUMN(AF17)-1),1,MIN($F17,COLUMN(AF17))))/$F17)))))),
IF(OR(ISNUMBER($D17)=FALSE,$F17=""),"",
IF(AND('2.5 CAPEX'!$L20&lt;&gt;"x",'2.5 CAPEX'!$M20&lt;&gt;"x"),0,
IF($F17=0,0,
IF(AO$4&lt;'2.1 Kraftwerk allgemein'!$F$16,0,
IF(AO$4='2.1 Kraftwerk allgemein'!$F$16,'2.5 CAPEX'!$J20/$F17,
IF(AO$4&lt;'2.1 Kraftwerk allgemein'!$F$16+$F17,
('2.5 CAPEX'!$J20+SUM(OFFSET('2.5 CAPEX'!AT20,0,-MIN(MAX($F17-1-('2.1 Kraftwerk allgemein'!$F$16-'1.1 Allgemein'!$I$22+1),0),COLUMN(AF17)-1-('2.1 Kraftwerk allgemein'!$F$16-'1.1 Allgemein'!$I$22+1)),1,MIN(MAX($F17-('2.1 Kraftwerk allgemein'!$F$16-'1.1 Allgemein'!$I$22+1),1),COLUMN(AF17)-('2.1 Kraftwerk allgemein'!$F$16-'1.1 Allgemein'!$I$22+1)))))/$F17,
SUM(OFFSET('2.5 CAPEX'!AT20,0,-MIN($F17-1,COLUMN(AF17)-1),1,MIN($F17,COLUMN(AF17))))/$F17)))))))</f>
        <v>0</v>
      </c>
      <c r="AP17" s="199">
        <f ca="1">IF('2.1 Kraftwerk allgemein'!$F$15&lt;'1.1 Allgemein'!$I$22,
IF(OR(ISNUMBER($D17)=FALSE,$F17=""),"",
IF(AND('2.5 CAPEX'!$L20&lt;&gt;"x",'2.5 CAPEX'!$M20&lt;&gt;"x"),0,
IF($F17=0,0,
IF(AP$4&lt;'2.1 Kraftwerk allgemein'!$F$16,0,
IF(AP$4='2.1 Kraftwerk allgemein'!$F$16,'2.5 CAPEX'!$J20/$F17,
IF(AP$4&lt;'2.1 Kraftwerk allgemein'!$F$16+$F17,
('2.5 CAPEX'!$J20+SUM(OFFSET('2.5 CAPEX'!AU20,0,-MIN(MAX($F17-1-('2.1 Kraftwerk allgemein'!$F$16-'2.1 Kraftwerk allgemein'!$F$15+1),0),COLUMN(AG17)-1-('2.1 Kraftwerk allgemein'!$F$16-'2.1 Kraftwerk allgemein'!$F$15+1)),1,MIN(MAX($F17-('2.1 Kraftwerk allgemein'!$F$16-'2.1 Kraftwerk allgemein'!$F$15+1),1),COLUMN(AG17)-('2.1 Kraftwerk allgemein'!$F$16-'2.1 Kraftwerk allgemein'!$F$15+1)))))/$F17,
SUM(OFFSET('2.5 CAPEX'!AU20,0,-MIN($F17-1,COLUMN(AG17)-1),1,MIN($F17,COLUMN(AG17))))/$F17)))))),
IF(OR(ISNUMBER($D17)=FALSE,$F17=""),"",
IF(AND('2.5 CAPEX'!$L20&lt;&gt;"x",'2.5 CAPEX'!$M20&lt;&gt;"x"),0,
IF($F17=0,0,
IF(AP$4&lt;'2.1 Kraftwerk allgemein'!$F$16,0,
IF(AP$4='2.1 Kraftwerk allgemein'!$F$16,'2.5 CAPEX'!$J20/$F17,
IF(AP$4&lt;'2.1 Kraftwerk allgemein'!$F$16+$F17,
('2.5 CAPEX'!$J20+SUM(OFFSET('2.5 CAPEX'!AU20,0,-MIN(MAX($F17-1-('2.1 Kraftwerk allgemein'!$F$16-'1.1 Allgemein'!$I$22+1),0),COLUMN(AG17)-1-('2.1 Kraftwerk allgemein'!$F$16-'1.1 Allgemein'!$I$22+1)),1,MIN(MAX($F17-('2.1 Kraftwerk allgemein'!$F$16-'1.1 Allgemein'!$I$22+1),1),COLUMN(AG17)-('2.1 Kraftwerk allgemein'!$F$16-'1.1 Allgemein'!$I$22+1)))))/$F17,
SUM(OFFSET('2.5 CAPEX'!AU20,0,-MIN($F17-1,COLUMN(AG17)-1),1,MIN($F17,COLUMN(AG17))))/$F17)))))))</f>
        <v>0</v>
      </c>
      <c r="AQ17" s="199">
        <f ca="1">IF('2.1 Kraftwerk allgemein'!$F$15&lt;'1.1 Allgemein'!$I$22,
IF(OR(ISNUMBER($D17)=FALSE,$F17=""),"",
IF(AND('2.5 CAPEX'!$L20&lt;&gt;"x",'2.5 CAPEX'!$M20&lt;&gt;"x"),0,
IF($F17=0,0,
IF(AQ$4&lt;'2.1 Kraftwerk allgemein'!$F$16,0,
IF(AQ$4='2.1 Kraftwerk allgemein'!$F$16,'2.5 CAPEX'!$J20/$F17,
IF(AQ$4&lt;'2.1 Kraftwerk allgemein'!$F$16+$F17,
('2.5 CAPEX'!$J20+SUM(OFFSET('2.5 CAPEX'!AV20,0,-MIN(MAX($F17-1-('2.1 Kraftwerk allgemein'!$F$16-'2.1 Kraftwerk allgemein'!$F$15+1),0),COLUMN(AH17)-1-('2.1 Kraftwerk allgemein'!$F$16-'2.1 Kraftwerk allgemein'!$F$15+1)),1,MIN(MAX($F17-('2.1 Kraftwerk allgemein'!$F$16-'2.1 Kraftwerk allgemein'!$F$15+1),1),COLUMN(AH17)-('2.1 Kraftwerk allgemein'!$F$16-'2.1 Kraftwerk allgemein'!$F$15+1)))))/$F17,
SUM(OFFSET('2.5 CAPEX'!AV20,0,-MIN($F17-1,COLUMN(AH17)-1),1,MIN($F17,COLUMN(AH17))))/$F17)))))),
IF(OR(ISNUMBER($D17)=FALSE,$F17=""),"",
IF(AND('2.5 CAPEX'!$L20&lt;&gt;"x",'2.5 CAPEX'!$M20&lt;&gt;"x"),0,
IF($F17=0,0,
IF(AQ$4&lt;'2.1 Kraftwerk allgemein'!$F$16,0,
IF(AQ$4='2.1 Kraftwerk allgemein'!$F$16,'2.5 CAPEX'!$J20/$F17,
IF(AQ$4&lt;'2.1 Kraftwerk allgemein'!$F$16+$F17,
('2.5 CAPEX'!$J20+SUM(OFFSET('2.5 CAPEX'!AV20,0,-MIN(MAX($F17-1-('2.1 Kraftwerk allgemein'!$F$16-'1.1 Allgemein'!$I$22+1),0),COLUMN(AH17)-1-('2.1 Kraftwerk allgemein'!$F$16-'1.1 Allgemein'!$I$22+1)),1,MIN(MAX($F17-('2.1 Kraftwerk allgemein'!$F$16-'1.1 Allgemein'!$I$22+1),1),COLUMN(AH17)-('2.1 Kraftwerk allgemein'!$F$16-'1.1 Allgemein'!$I$22+1)))))/$F17,
SUM(OFFSET('2.5 CAPEX'!AV20,0,-MIN($F17-1,COLUMN(AH17)-1),1,MIN($F17,COLUMN(AH17))))/$F17)))))))</f>
        <v>0</v>
      </c>
      <c r="AR17" s="199">
        <f ca="1">IF('2.1 Kraftwerk allgemein'!$F$15&lt;'1.1 Allgemein'!$I$22,
IF(OR(ISNUMBER($D17)=FALSE,$F17=""),"",
IF(AND('2.5 CAPEX'!$L20&lt;&gt;"x",'2.5 CAPEX'!$M20&lt;&gt;"x"),0,
IF($F17=0,0,
IF(AR$4&lt;'2.1 Kraftwerk allgemein'!$F$16,0,
IF(AR$4='2.1 Kraftwerk allgemein'!$F$16,'2.5 CAPEX'!$J20/$F17,
IF(AR$4&lt;'2.1 Kraftwerk allgemein'!$F$16+$F17,
('2.5 CAPEX'!$J20+SUM(OFFSET('2.5 CAPEX'!AW20,0,-MIN(MAX($F17-1-('2.1 Kraftwerk allgemein'!$F$16-'2.1 Kraftwerk allgemein'!$F$15+1),0),COLUMN(AI17)-1-('2.1 Kraftwerk allgemein'!$F$16-'2.1 Kraftwerk allgemein'!$F$15+1)),1,MIN(MAX($F17-('2.1 Kraftwerk allgemein'!$F$16-'2.1 Kraftwerk allgemein'!$F$15+1),1),COLUMN(AI17)-('2.1 Kraftwerk allgemein'!$F$16-'2.1 Kraftwerk allgemein'!$F$15+1)))))/$F17,
SUM(OFFSET('2.5 CAPEX'!AW20,0,-MIN($F17-1,COLUMN(AI17)-1),1,MIN($F17,COLUMN(AI17))))/$F17)))))),
IF(OR(ISNUMBER($D17)=FALSE,$F17=""),"",
IF(AND('2.5 CAPEX'!$L20&lt;&gt;"x",'2.5 CAPEX'!$M20&lt;&gt;"x"),0,
IF($F17=0,0,
IF(AR$4&lt;'2.1 Kraftwerk allgemein'!$F$16,0,
IF(AR$4='2.1 Kraftwerk allgemein'!$F$16,'2.5 CAPEX'!$J20/$F17,
IF(AR$4&lt;'2.1 Kraftwerk allgemein'!$F$16+$F17,
('2.5 CAPEX'!$J20+SUM(OFFSET('2.5 CAPEX'!AW20,0,-MIN(MAX($F17-1-('2.1 Kraftwerk allgemein'!$F$16-'1.1 Allgemein'!$I$22+1),0),COLUMN(AI17)-1-('2.1 Kraftwerk allgemein'!$F$16-'1.1 Allgemein'!$I$22+1)),1,MIN(MAX($F17-('2.1 Kraftwerk allgemein'!$F$16-'1.1 Allgemein'!$I$22+1),1),COLUMN(AI17)-('2.1 Kraftwerk allgemein'!$F$16-'1.1 Allgemein'!$I$22+1)))))/$F17,
SUM(OFFSET('2.5 CAPEX'!AW20,0,-MIN($F17-1,COLUMN(AI17)-1),1,MIN($F17,COLUMN(AI17))))/$F17)))))))</f>
        <v>0</v>
      </c>
      <c r="AS17" s="199">
        <f ca="1">IF('2.1 Kraftwerk allgemein'!$F$15&lt;'1.1 Allgemein'!$I$22,
IF(OR(ISNUMBER($D17)=FALSE,$F17=""),"",
IF(AND('2.5 CAPEX'!$L20&lt;&gt;"x",'2.5 CAPEX'!$M20&lt;&gt;"x"),0,
IF($F17=0,0,
IF(AS$4&lt;'2.1 Kraftwerk allgemein'!$F$16,0,
IF(AS$4='2.1 Kraftwerk allgemein'!$F$16,'2.5 CAPEX'!$J20/$F17,
IF(AS$4&lt;'2.1 Kraftwerk allgemein'!$F$16+$F17,
('2.5 CAPEX'!$J20+SUM(OFFSET('2.5 CAPEX'!AX20,0,-MIN(MAX($F17-1-('2.1 Kraftwerk allgemein'!$F$16-'2.1 Kraftwerk allgemein'!$F$15+1),0),COLUMN(AJ17)-1-('2.1 Kraftwerk allgemein'!$F$16-'2.1 Kraftwerk allgemein'!$F$15+1)),1,MIN(MAX($F17-('2.1 Kraftwerk allgemein'!$F$16-'2.1 Kraftwerk allgemein'!$F$15+1),1),COLUMN(AJ17)-('2.1 Kraftwerk allgemein'!$F$16-'2.1 Kraftwerk allgemein'!$F$15+1)))))/$F17,
SUM(OFFSET('2.5 CAPEX'!AX20,0,-MIN($F17-1,COLUMN(AJ17)-1),1,MIN($F17,COLUMN(AJ17))))/$F17)))))),
IF(OR(ISNUMBER($D17)=FALSE,$F17=""),"",
IF(AND('2.5 CAPEX'!$L20&lt;&gt;"x",'2.5 CAPEX'!$M20&lt;&gt;"x"),0,
IF($F17=0,0,
IF(AS$4&lt;'2.1 Kraftwerk allgemein'!$F$16,0,
IF(AS$4='2.1 Kraftwerk allgemein'!$F$16,'2.5 CAPEX'!$J20/$F17,
IF(AS$4&lt;'2.1 Kraftwerk allgemein'!$F$16+$F17,
('2.5 CAPEX'!$J20+SUM(OFFSET('2.5 CAPEX'!AX20,0,-MIN(MAX($F17-1-('2.1 Kraftwerk allgemein'!$F$16-'1.1 Allgemein'!$I$22+1),0),COLUMN(AJ17)-1-('2.1 Kraftwerk allgemein'!$F$16-'1.1 Allgemein'!$I$22+1)),1,MIN(MAX($F17-('2.1 Kraftwerk allgemein'!$F$16-'1.1 Allgemein'!$I$22+1),1),COLUMN(AJ17)-('2.1 Kraftwerk allgemein'!$F$16-'1.1 Allgemein'!$I$22+1)))))/$F17,
SUM(OFFSET('2.5 CAPEX'!AX20,0,-MIN($F17-1,COLUMN(AJ17)-1),1,MIN($F17,COLUMN(AJ17))))/$F17)))))))</f>
        <v>0</v>
      </c>
      <c r="AT17" s="199">
        <f ca="1">IF('2.1 Kraftwerk allgemein'!$F$15&lt;'1.1 Allgemein'!$I$22,
IF(OR(ISNUMBER($D17)=FALSE,$F17=""),"",
IF(AND('2.5 CAPEX'!$L20&lt;&gt;"x",'2.5 CAPEX'!$M20&lt;&gt;"x"),0,
IF($F17=0,0,
IF(AT$4&lt;'2.1 Kraftwerk allgemein'!$F$16,0,
IF(AT$4='2.1 Kraftwerk allgemein'!$F$16,'2.5 CAPEX'!$J20/$F17,
IF(AT$4&lt;'2.1 Kraftwerk allgemein'!$F$16+$F17,
('2.5 CAPEX'!$J20+SUM(OFFSET('2.5 CAPEX'!AY20,0,-MIN(MAX($F17-1-('2.1 Kraftwerk allgemein'!$F$16-'2.1 Kraftwerk allgemein'!$F$15+1),0),COLUMN(AK17)-1-('2.1 Kraftwerk allgemein'!$F$16-'2.1 Kraftwerk allgemein'!$F$15+1)),1,MIN(MAX($F17-('2.1 Kraftwerk allgemein'!$F$16-'2.1 Kraftwerk allgemein'!$F$15+1),1),COLUMN(AK17)-('2.1 Kraftwerk allgemein'!$F$16-'2.1 Kraftwerk allgemein'!$F$15+1)))))/$F17,
SUM(OFFSET('2.5 CAPEX'!AY20,0,-MIN($F17-1,COLUMN(AK17)-1),1,MIN($F17,COLUMN(AK17))))/$F17)))))),
IF(OR(ISNUMBER($D17)=FALSE,$F17=""),"",
IF(AND('2.5 CAPEX'!$L20&lt;&gt;"x",'2.5 CAPEX'!$M20&lt;&gt;"x"),0,
IF($F17=0,0,
IF(AT$4&lt;'2.1 Kraftwerk allgemein'!$F$16,0,
IF(AT$4='2.1 Kraftwerk allgemein'!$F$16,'2.5 CAPEX'!$J20/$F17,
IF(AT$4&lt;'2.1 Kraftwerk allgemein'!$F$16+$F17,
('2.5 CAPEX'!$J20+SUM(OFFSET('2.5 CAPEX'!AY20,0,-MIN(MAX($F17-1-('2.1 Kraftwerk allgemein'!$F$16-'1.1 Allgemein'!$I$22+1),0),COLUMN(AK17)-1-('2.1 Kraftwerk allgemein'!$F$16-'1.1 Allgemein'!$I$22+1)),1,MIN(MAX($F17-('2.1 Kraftwerk allgemein'!$F$16-'1.1 Allgemein'!$I$22+1),1),COLUMN(AK17)-('2.1 Kraftwerk allgemein'!$F$16-'1.1 Allgemein'!$I$22+1)))))/$F17,
SUM(OFFSET('2.5 CAPEX'!AY20,0,-MIN($F17-1,COLUMN(AK17)-1),1,MIN($F17,COLUMN(AK17))))/$F17)))))))</f>
        <v>0</v>
      </c>
      <c r="AU17" s="199">
        <f ca="1">IF('2.1 Kraftwerk allgemein'!$F$15&lt;'1.1 Allgemein'!$I$22,
IF(OR(ISNUMBER($D17)=FALSE,$F17=""),"",
IF(AND('2.5 CAPEX'!$L20&lt;&gt;"x",'2.5 CAPEX'!$M20&lt;&gt;"x"),0,
IF($F17=0,0,
IF(AU$4&lt;'2.1 Kraftwerk allgemein'!$F$16,0,
IF(AU$4='2.1 Kraftwerk allgemein'!$F$16,'2.5 CAPEX'!$J20/$F17,
IF(AU$4&lt;'2.1 Kraftwerk allgemein'!$F$16+$F17,
('2.5 CAPEX'!$J20+SUM(OFFSET('2.5 CAPEX'!AZ20,0,-MIN(MAX($F17-1-('2.1 Kraftwerk allgemein'!$F$16-'2.1 Kraftwerk allgemein'!$F$15+1),0),COLUMN(AL17)-1-('2.1 Kraftwerk allgemein'!$F$16-'2.1 Kraftwerk allgemein'!$F$15+1)),1,MIN(MAX($F17-('2.1 Kraftwerk allgemein'!$F$16-'2.1 Kraftwerk allgemein'!$F$15+1),1),COLUMN(AL17)-('2.1 Kraftwerk allgemein'!$F$16-'2.1 Kraftwerk allgemein'!$F$15+1)))))/$F17,
SUM(OFFSET('2.5 CAPEX'!AZ20,0,-MIN($F17-1,COLUMN(AL17)-1),1,MIN($F17,COLUMN(AL17))))/$F17)))))),
IF(OR(ISNUMBER($D17)=FALSE,$F17=""),"",
IF(AND('2.5 CAPEX'!$L20&lt;&gt;"x",'2.5 CAPEX'!$M20&lt;&gt;"x"),0,
IF($F17=0,0,
IF(AU$4&lt;'2.1 Kraftwerk allgemein'!$F$16,0,
IF(AU$4='2.1 Kraftwerk allgemein'!$F$16,'2.5 CAPEX'!$J20/$F17,
IF(AU$4&lt;'2.1 Kraftwerk allgemein'!$F$16+$F17,
('2.5 CAPEX'!$J20+SUM(OFFSET('2.5 CAPEX'!AZ20,0,-MIN(MAX($F17-1-('2.1 Kraftwerk allgemein'!$F$16-'1.1 Allgemein'!$I$22+1),0),COLUMN(AL17)-1-('2.1 Kraftwerk allgemein'!$F$16-'1.1 Allgemein'!$I$22+1)),1,MIN(MAX($F17-('2.1 Kraftwerk allgemein'!$F$16-'1.1 Allgemein'!$I$22+1),1),COLUMN(AL17)-('2.1 Kraftwerk allgemein'!$F$16-'1.1 Allgemein'!$I$22+1)))))/$F17,
SUM(OFFSET('2.5 CAPEX'!AZ20,0,-MIN($F17-1,COLUMN(AL17)-1),1,MIN($F17,COLUMN(AL17))))/$F17)))))))</f>
        <v>0</v>
      </c>
      <c r="AV17" s="199">
        <f ca="1">IF('2.1 Kraftwerk allgemein'!$F$15&lt;'1.1 Allgemein'!$I$22,
IF(OR(ISNUMBER($D17)=FALSE,$F17=""),"",
IF(AND('2.5 CAPEX'!$L20&lt;&gt;"x",'2.5 CAPEX'!$M20&lt;&gt;"x"),0,
IF($F17=0,0,
IF(AV$4&lt;'2.1 Kraftwerk allgemein'!$F$16,0,
IF(AV$4='2.1 Kraftwerk allgemein'!$F$16,'2.5 CAPEX'!$J20/$F17,
IF(AV$4&lt;'2.1 Kraftwerk allgemein'!$F$16+$F17,
('2.5 CAPEX'!$J20+SUM(OFFSET('2.5 CAPEX'!BA20,0,-MIN(MAX($F17-1-('2.1 Kraftwerk allgemein'!$F$16-'2.1 Kraftwerk allgemein'!$F$15+1),0),COLUMN(AM17)-1-('2.1 Kraftwerk allgemein'!$F$16-'2.1 Kraftwerk allgemein'!$F$15+1)),1,MIN(MAX($F17-('2.1 Kraftwerk allgemein'!$F$16-'2.1 Kraftwerk allgemein'!$F$15+1),1),COLUMN(AM17)-('2.1 Kraftwerk allgemein'!$F$16-'2.1 Kraftwerk allgemein'!$F$15+1)))))/$F17,
SUM(OFFSET('2.5 CAPEX'!BA20,0,-MIN($F17-1,COLUMN(AM17)-1),1,MIN($F17,COLUMN(AM17))))/$F17)))))),
IF(OR(ISNUMBER($D17)=FALSE,$F17=""),"",
IF(AND('2.5 CAPEX'!$L20&lt;&gt;"x",'2.5 CAPEX'!$M20&lt;&gt;"x"),0,
IF($F17=0,0,
IF(AV$4&lt;'2.1 Kraftwerk allgemein'!$F$16,0,
IF(AV$4='2.1 Kraftwerk allgemein'!$F$16,'2.5 CAPEX'!$J20/$F17,
IF(AV$4&lt;'2.1 Kraftwerk allgemein'!$F$16+$F17,
('2.5 CAPEX'!$J20+SUM(OFFSET('2.5 CAPEX'!BA20,0,-MIN(MAX($F17-1-('2.1 Kraftwerk allgemein'!$F$16-'1.1 Allgemein'!$I$22+1),0),COLUMN(AM17)-1-('2.1 Kraftwerk allgemein'!$F$16-'1.1 Allgemein'!$I$22+1)),1,MIN(MAX($F17-('2.1 Kraftwerk allgemein'!$F$16-'1.1 Allgemein'!$I$22+1),1),COLUMN(AM17)-('2.1 Kraftwerk allgemein'!$F$16-'1.1 Allgemein'!$I$22+1)))))/$F17,
SUM(OFFSET('2.5 CAPEX'!BA20,0,-MIN($F17-1,COLUMN(AM17)-1),1,MIN($F17,COLUMN(AM17))))/$F17)))))))</f>
        <v>0</v>
      </c>
      <c r="AW17" s="199">
        <f ca="1">IF('2.1 Kraftwerk allgemein'!$F$15&lt;'1.1 Allgemein'!$I$22,
IF(OR(ISNUMBER($D17)=FALSE,$F17=""),"",
IF(AND('2.5 CAPEX'!$L20&lt;&gt;"x",'2.5 CAPEX'!$M20&lt;&gt;"x"),0,
IF($F17=0,0,
IF(AW$4&lt;'2.1 Kraftwerk allgemein'!$F$16,0,
IF(AW$4='2.1 Kraftwerk allgemein'!$F$16,'2.5 CAPEX'!$J20/$F17,
IF(AW$4&lt;'2.1 Kraftwerk allgemein'!$F$16+$F17,
('2.5 CAPEX'!$J20+SUM(OFFSET('2.5 CAPEX'!BB20,0,-MIN(MAX($F17-1-('2.1 Kraftwerk allgemein'!$F$16-'2.1 Kraftwerk allgemein'!$F$15+1),0),COLUMN(AN17)-1-('2.1 Kraftwerk allgemein'!$F$16-'2.1 Kraftwerk allgemein'!$F$15+1)),1,MIN(MAX($F17-('2.1 Kraftwerk allgemein'!$F$16-'2.1 Kraftwerk allgemein'!$F$15+1),1),COLUMN(AN17)-('2.1 Kraftwerk allgemein'!$F$16-'2.1 Kraftwerk allgemein'!$F$15+1)))))/$F17,
SUM(OFFSET('2.5 CAPEX'!BB20,0,-MIN($F17-1,COLUMN(AN17)-1),1,MIN($F17,COLUMN(AN17))))/$F17)))))),
IF(OR(ISNUMBER($D17)=FALSE,$F17=""),"",
IF(AND('2.5 CAPEX'!$L20&lt;&gt;"x",'2.5 CAPEX'!$M20&lt;&gt;"x"),0,
IF($F17=0,0,
IF(AW$4&lt;'2.1 Kraftwerk allgemein'!$F$16,0,
IF(AW$4='2.1 Kraftwerk allgemein'!$F$16,'2.5 CAPEX'!$J20/$F17,
IF(AW$4&lt;'2.1 Kraftwerk allgemein'!$F$16+$F17,
('2.5 CAPEX'!$J20+SUM(OFFSET('2.5 CAPEX'!BB20,0,-MIN(MAX($F17-1-('2.1 Kraftwerk allgemein'!$F$16-'1.1 Allgemein'!$I$22+1),0),COLUMN(AN17)-1-('2.1 Kraftwerk allgemein'!$F$16-'1.1 Allgemein'!$I$22+1)),1,MIN(MAX($F17-('2.1 Kraftwerk allgemein'!$F$16-'1.1 Allgemein'!$I$22+1),1),COLUMN(AN17)-('2.1 Kraftwerk allgemein'!$F$16-'1.1 Allgemein'!$I$22+1)))))/$F17,
SUM(OFFSET('2.5 CAPEX'!BB20,0,-MIN($F17-1,COLUMN(AN17)-1),1,MIN($F17,COLUMN(AN17))))/$F17)))))))</f>
        <v>0</v>
      </c>
      <c r="AX17" s="199">
        <f ca="1">IF('2.1 Kraftwerk allgemein'!$F$15&lt;'1.1 Allgemein'!$I$22,
IF(OR(ISNUMBER($D17)=FALSE,$F17=""),"",
IF(AND('2.5 CAPEX'!$L20&lt;&gt;"x",'2.5 CAPEX'!$M20&lt;&gt;"x"),0,
IF($F17=0,0,
IF(AX$4&lt;'2.1 Kraftwerk allgemein'!$F$16,0,
IF(AX$4='2.1 Kraftwerk allgemein'!$F$16,'2.5 CAPEX'!$J20/$F17,
IF(AX$4&lt;'2.1 Kraftwerk allgemein'!$F$16+$F17,
('2.5 CAPEX'!$J20+SUM(OFFSET('2.5 CAPEX'!BC20,0,-MIN(MAX($F17-1-('2.1 Kraftwerk allgemein'!$F$16-'2.1 Kraftwerk allgemein'!$F$15+1),0),COLUMN(AO17)-1-('2.1 Kraftwerk allgemein'!$F$16-'2.1 Kraftwerk allgemein'!$F$15+1)),1,MIN(MAX($F17-('2.1 Kraftwerk allgemein'!$F$16-'2.1 Kraftwerk allgemein'!$F$15+1),1),COLUMN(AO17)-('2.1 Kraftwerk allgemein'!$F$16-'2.1 Kraftwerk allgemein'!$F$15+1)))))/$F17,
SUM(OFFSET('2.5 CAPEX'!BC20,0,-MIN($F17-1,COLUMN(AO17)-1),1,MIN($F17,COLUMN(AO17))))/$F17)))))),
IF(OR(ISNUMBER($D17)=FALSE,$F17=""),"",
IF(AND('2.5 CAPEX'!$L20&lt;&gt;"x",'2.5 CAPEX'!$M20&lt;&gt;"x"),0,
IF($F17=0,0,
IF(AX$4&lt;'2.1 Kraftwerk allgemein'!$F$16,0,
IF(AX$4='2.1 Kraftwerk allgemein'!$F$16,'2.5 CAPEX'!$J20/$F17,
IF(AX$4&lt;'2.1 Kraftwerk allgemein'!$F$16+$F17,
('2.5 CAPEX'!$J20+SUM(OFFSET('2.5 CAPEX'!BC20,0,-MIN(MAX($F17-1-('2.1 Kraftwerk allgemein'!$F$16-'1.1 Allgemein'!$I$22+1),0),COLUMN(AO17)-1-('2.1 Kraftwerk allgemein'!$F$16-'1.1 Allgemein'!$I$22+1)),1,MIN(MAX($F17-('2.1 Kraftwerk allgemein'!$F$16-'1.1 Allgemein'!$I$22+1),1),COLUMN(AO17)-('2.1 Kraftwerk allgemein'!$F$16-'1.1 Allgemein'!$I$22+1)))))/$F17,
SUM(OFFSET('2.5 CAPEX'!BC20,0,-MIN($F17-1,COLUMN(AO17)-1),1,MIN($F17,COLUMN(AO17))))/$F17)))))))</f>
        <v>0</v>
      </c>
      <c r="AY17" s="199">
        <f ca="1">IF('2.1 Kraftwerk allgemein'!$F$15&lt;'1.1 Allgemein'!$I$22,
IF(OR(ISNUMBER($D17)=FALSE,$F17=""),"",
IF(AND('2.5 CAPEX'!$L20&lt;&gt;"x",'2.5 CAPEX'!$M20&lt;&gt;"x"),0,
IF($F17=0,0,
IF(AY$4&lt;'2.1 Kraftwerk allgemein'!$F$16,0,
IF(AY$4='2.1 Kraftwerk allgemein'!$F$16,'2.5 CAPEX'!$J20/$F17,
IF(AY$4&lt;'2.1 Kraftwerk allgemein'!$F$16+$F17,
('2.5 CAPEX'!$J20+SUM(OFFSET('2.5 CAPEX'!BD20,0,-MIN(MAX($F17-1-('2.1 Kraftwerk allgemein'!$F$16-'2.1 Kraftwerk allgemein'!$F$15+1),0),COLUMN(AP17)-1-('2.1 Kraftwerk allgemein'!$F$16-'2.1 Kraftwerk allgemein'!$F$15+1)),1,MIN(MAX($F17-('2.1 Kraftwerk allgemein'!$F$16-'2.1 Kraftwerk allgemein'!$F$15+1),1),COLUMN(AP17)-('2.1 Kraftwerk allgemein'!$F$16-'2.1 Kraftwerk allgemein'!$F$15+1)))))/$F17,
SUM(OFFSET('2.5 CAPEX'!BD20,0,-MIN($F17-1,COLUMN(AP17)-1),1,MIN($F17,COLUMN(AP17))))/$F17)))))),
IF(OR(ISNUMBER($D17)=FALSE,$F17=""),"",
IF(AND('2.5 CAPEX'!$L20&lt;&gt;"x",'2.5 CAPEX'!$M20&lt;&gt;"x"),0,
IF($F17=0,0,
IF(AY$4&lt;'2.1 Kraftwerk allgemein'!$F$16,0,
IF(AY$4='2.1 Kraftwerk allgemein'!$F$16,'2.5 CAPEX'!$J20/$F17,
IF(AY$4&lt;'2.1 Kraftwerk allgemein'!$F$16+$F17,
('2.5 CAPEX'!$J20+SUM(OFFSET('2.5 CAPEX'!BD20,0,-MIN(MAX($F17-1-('2.1 Kraftwerk allgemein'!$F$16-'1.1 Allgemein'!$I$22+1),0),COLUMN(AP17)-1-('2.1 Kraftwerk allgemein'!$F$16-'1.1 Allgemein'!$I$22+1)),1,MIN(MAX($F17-('2.1 Kraftwerk allgemein'!$F$16-'1.1 Allgemein'!$I$22+1),1),COLUMN(AP17)-('2.1 Kraftwerk allgemein'!$F$16-'1.1 Allgemein'!$I$22+1)))))/$F17,
SUM(OFFSET('2.5 CAPEX'!BD20,0,-MIN($F17-1,COLUMN(AP17)-1),1,MIN($F17,COLUMN(AP17))))/$F17)))))))</f>
        <v>0</v>
      </c>
      <c r="AZ17" s="199">
        <f ca="1">IF('2.1 Kraftwerk allgemein'!$F$15&lt;'1.1 Allgemein'!$I$22,
IF(OR(ISNUMBER($D17)=FALSE,$F17=""),"",
IF(AND('2.5 CAPEX'!$L20&lt;&gt;"x",'2.5 CAPEX'!$M20&lt;&gt;"x"),0,
IF($F17=0,0,
IF(AZ$4&lt;'2.1 Kraftwerk allgemein'!$F$16,0,
IF(AZ$4='2.1 Kraftwerk allgemein'!$F$16,'2.5 CAPEX'!$J20/$F17,
IF(AZ$4&lt;'2.1 Kraftwerk allgemein'!$F$16+$F17,
('2.5 CAPEX'!$J20+SUM(OFFSET('2.5 CAPEX'!BE20,0,-MIN(MAX($F17-1-('2.1 Kraftwerk allgemein'!$F$16-'2.1 Kraftwerk allgemein'!$F$15+1),0),COLUMN(AQ17)-1-('2.1 Kraftwerk allgemein'!$F$16-'2.1 Kraftwerk allgemein'!$F$15+1)),1,MIN(MAX($F17-('2.1 Kraftwerk allgemein'!$F$16-'2.1 Kraftwerk allgemein'!$F$15+1),1),COLUMN(AQ17)-('2.1 Kraftwerk allgemein'!$F$16-'2.1 Kraftwerk allgemein'!$F$15+1)))))/$F17,
SUM(OFFSET('2.5 CAPEX'!BE20,0,-MIN($F17-1,COLUMN(AQ17)-1),1,MIN($F17,COLUMN(AQ17))))/$F17)))))),
IF(OR(ISNUMBER($D17)=FALSE,$F17=""),"",
IF(AND('2.5 CAPEX'!$L20&lt;&gt;"x",'2.5 CAPEX'!$M20&lt;&gt;"x"),0,
IF($F17=0,0,
IF(AZ$4&lt;'2.1 Kraftwerk allgemein'!$F$16,0,
IF(AZ$4='2.1 Kraftwerk allgemein'!$F$16,'2.5 CAPEX'!$J20/$F17,
IF(AZ$4&lt;'2.1 Kraftwerk allgemein'!$F$16+$F17,
('2.5 CAPEX'!$J20+SUM(OFFSET('2.5 CAPEX'!BE20,0,-MIN(MAX($F17-1-('2.1 Kraftwerk allgemein'!$F$16-'1.1 Allgemein'!$I$22+1),0),COLUMN(AQ17)-1-('2.1 Kraftwerk allgemein'!$F$16-'1.1 Allgemein'!$I$22+1)),1,MIN(MAX($F17-('2.1 Kraftwerk allgemein'!$F$16-'1.1 Allgemein'!$I$22+1),1),COLUMN(AQ17)-('2.1 Kraftwerk allgemein'!$F$16-'1.1 Allgemein'!$I$22+1)))))/$F17,
SUM(OFFSET('2.5 CAPEX'!BE20,0,-MIN($F17-1,COLUMN(AQ17)-1),1,MIN($F17,COLUMN(AQ17))))/$F17)))))))</f>
        <v>0</v>
      </c>
      <c r="BA17" s="199">
        <f ca="1">IF('2.1 Kraftwerk allgemein'!$F$15&lt;'1.1 Allgemein'!$I$22,
IF(OR(ISNUMBER($D17)=FALSE,$F17=""),"",
IF(AND('2.5 CAPEX'!$L20&lt;&gt;"x",'2.5 CAPEX'!$M20&lt;&gt;"x"),0,
IF($F17=0,0,
IF(BA$4&lt;'2.1 Kraftwerk allgemein'!$F$16,0,
IF(BA$4='2.1 Kraftwerk allgemein'!$F$16,'2.5 CAPEX'!$J20/$F17,
IF(BA$4&lt;'2.1 Kraftwerk allgemein'!$F$16+$F17,
('2.5 CAPEX'!$J20+SUM(OFFSET('2.5 CAPEX'!BF20,0,-MIN(MAX($F17-1-('2.1 Kraftwerk allgemein'!$F$16-'2.1 Kraftwerk allgemein'!$F$15+1),0),COLUMN(AR17)-1-('2.1 Kraftwerk allgemein'!$F$16-'2.1 Kraftwerk allgemein'!$F$15+1)),1,MIN(MAX($F17-('2.1 Kraftwerk allgemein'!$F$16-'2.1 Kraftwerk allgemein'!$F$15+1),1),COLUMN(AR17)-('2.1 Kraftwerk allgemein'!$F$16-'2.1 Kraftwerk allgemein'!$F$15+1)))))/$F17,
SUM(OFFSET('2.5 CAPEX'!BF20,0,-MIN($F17-1,COLUMN(AR17)-1),1,MIN($F17,COLUMN(AR17))))/$F17)))))),
IF(OR(ISNUMBER($D17)=FALSE,$F17=""),"",
IF(AND('2.5 CAPEX'!$L20&lt;&gt;"x",'2.5 CAPEX'!$M20&lt;&gt;"x"),0,
IF($F17=0,0,
IF(BA$4&lt;'2.1 Kraftwerk allgemein'!$F$16,0,
IF(BA$4='2.1 Kraftwerk allgemein'!$F$16,'2.5 CAPEX'!$J20/$F17,
IF(BA$4&lt;'2.1 Kraftwerk allgemein'!$F$16+$F17,
('2.5 CAPEX'!$J20+SUM(OFFSET('2.5 CAPEX'!BF20,0,-MIN(MAX($F17-1-('2.1 Kraftwerk allgemein'!$F$16-'1.1 Allgemein'!$I$22+1),0),COLUMN(AR17)-1-('2.1 Kraftwerk allgemein'!$F$16-'1.1 Allgemein'!$I$22+1)),1,MIN(MAX($F17-('2.1 Kraftwerk allgemein'!$F$16-'1.1 Allgemein'!$I$22+1),1),COLUMN(AR17)-('2.1 Kraftwerk allgemein'!$F$16-'1.1 Allgemein'!$I$22+1)))))/$F17,
SUM(OFFSET('2.5 CAPEX'!BF20,0,-MIN($F17-1,COLUMN(AR17)-1),1,MIN($F17,COLUMN(AR17))))/$F17)))))))</f>
        <v>0</v>
      </c>
      <c r="BB17" s="199">
        <f ca="1">IF('2.1 Kraftwerk allgemein'!$F$15&lt;'1.1 Allgemein'!$I$22,
IF(OR(ISNUMBER($D17)=FALSE,$F17=""),"",
IF(AND('2.5 CAPEX'!$L20&lt;&gt;"x",'2.5 CAPEX'!$M20&lt;&gt;"x"),0,
IF($F17=0,0,
IF(BB$4&lt;'2.1 Kraftwerk allgemein'!$F$16,0,
IF(BB$4='2.1 Kraftwerk allgemein'!$F$16,'2.5 CAPEX'!$J20/$F17,
IF(BB$4&lt;'2.1 Kraftwerk allgemein'!$F$16+$F17,
('2.5 CAPEX'!$J20+SUM(OFFSET('2.5 CAPEX'!BG20,0,-MIN(MAX($F17-1-('2.1 Kraftwerk allgemein'!$F$16-'2.1 Kraftwerk allgemein'!$F$15+1),0),COLUMN(AS17)-1-('2.1 Kraftwerk allgemein'!$F$16-'2.1 Kraftwerk allgemein'!$F$15+1)),1,MIN(MAX($F17-('2.1 Kraftwerk allgemein'!$F$16-'2.1 Kraftwerk allgemein'!$F$15+1),1),COLUMN(AS17)-('2.1 Kraftwerk allgemein'!$F$16-'2.1 Kraftwerk allgemein'!$F$15+1)))))/$F17,
SUM(OFFSET('2.5 CAPEX'!BG20,0,-MIN($F17-1,COLUMN(AS17)-1),1,MIN($F17,COLUMN(AS17))))/$F17)))))),
IF(OR(ISNUMBER($D17)=FALSE,$F17=""),"",
IF(AND('2.5 CAPEX'!$L20&lt;&gt;"x",'2.5 CAPEX'!$M20&lt;&gt;"x"),0,
IF($F17=0,0,
IF(BB$4&lt;'2.1 Kraftwerk allgemein'!$F$16,0,
IF(BB$4='2.1 Kraftwerk allgemein'!$F$16,'2.5 CAPEX'!$J20/$F17,
IF(BB$4&lt;'2.1 Kraftwerk allgemein'!$F$16+$F17,
('2.5 CAPEX'!$J20+SUM(OFFSET('2.5 CAPEX'!BG20,0,-MIN(MAX($F17-1-('2.1 Kraftwerk allgemein'!$F$16-'1.1 Allgemein'!$I$22+1),0),COLUMN(AS17)-1-('2.1 Kraftwerk allgemein'!$F$16-'1.1 Allgemein'!$I$22+1)),1,MIN(MAX($F17-('2.1 Kraftwerk allgemein'!$F$16-'1.1 Allgemein'!$I$22+1),1),COLUMN(AS17)-('2.1 Kraftwerk allgemein'!$F$16-'1.1 Allgemein'!$I$22+1)))))/$F17,
SUM(OFFSET('2.5 CAPEX'!BG20,0,-MIN($F17-1,COLUMN(AS17)-1),1,MIN($F17,COLUMN(AS17))))/$F17)))))))</f>
        <v>0</v>
      </c>
      <c r="BC17" s="199">
        <f ca="1">IF('2.1 Kraftwerk allgemein'!$F$15&lt;'1.1 Allgemein'!$I$22,
IF(OR(ISNUMBER($D17)=FALSE,$F17=""),"",
IF(AND('2.5 CAPEX'!$L20&lt;&gt;"x",'2.5 CAPEX'!$M20&lt;&gt;"x"),0,
IF($F17=0,0,
IF(BC$4&lt;'2.1 Kraftwerk allgemein'!$F$16,0,
IF(BC$4='2.1 Kraftwerk allgemein'!$F$16,'2.5 CAPEX'!$J20/$F17,
IF(BC$4&lt;'2.1 Kraftwerk allgemein'!$F$16+$F17,
('2.5 CAPEX'!$J20+SUM(OFFSET('2.5 CAPEX'!BH20,0,-MIN(MAX($F17-1-('2.1 Kraftwerk allgemein'!$F$16-'2.1 Kraftwerk allgemein'!$F$15+1),0),COLUMN(AT17)-1-('2.1 Kraftwerk allgemein'!$F$16-'2.1 Kraftwerk allgemein'!$F$15+1)),1,MIN(MAX($F17-('2.1 Kraftwerk allgemein'!$F$16-'2.1 Kraftwerk allgemein'!$F$15+1),1),COLUMN(AT17)-('2.1 Kraftwerk allgemein'!$F$16-'2.1 Kraftwerk allgemein'!$F$15+1)))))/$F17,
SUM(OFFSET('2.5 CAPEX'!BH20,0,-MIN($F17-1,COLUMN(AT17)-1),1,MIN($F17,COLUMN(AT17))))/$F17)))))),
IF(OR(ISNUMBER($D17)=FALSE,$F17=""),"",
IF(AND('2.5 CAPEX'!$L20&lt;&gt;"x",'2.5 CAPEX'!$M20&lt;&gt;"x"),0,
IF($F17=0,0,
IF(BC$4&lt;'2.1 Kraftwerk allgemein'!$F$16,0,
IF(BC$4='2.1 Kraftwerk allgemein'!$F$16,'2.5 CAPEX'!$J20/$F17,
IF(BC$4&lt;'2.1 Kraftwerk allgemein'!$F$16+$F17,
('2.5 CAPEX'!$J20+SUM(OFFSET('2.5 CAPEX'!BH20,0,-MIN(MAX($F17-1-('2.1 Kraftwerk allgemein'!$F$16-'1.1 Allgemein'!$I$22+1),0),COLUMN(AT17)-1-('2.1 Kraftwerk allgemein'!$F$16-'1.1 Allgemein'!$I$22+1)),1,MIN(MAX($F17-('2.1 Kraftwerk allgemein'!$F$16-'1.1 Allgemein'!$I$22+1),1),COLUMN(AT17)-('2.1 Kraftwerk allgemein'!$F$16-'1.1 Allgemein'!$I$22+1)))))/$F17,
SUM(OFFSET('2.5 CAPEX'!BH20,0,-MIN($F17-1,COLUMN(AT17)-1),1,MIN($F17,COLUMN(AT17))))/$F17)))))))</f>
        <v>0</v>
      </c>
      <c r="BD17" s="199">
        <f ca="1">IF('2.1 Kraftwerk allgemein'!$F$15&lt;'1.1 Allgemein'!$I$22,
IF(OR(ISNUMBER($D17)=FALSE,$F17=""),"",
IF(AND('2.5 CAPEX'!$L20&lt;&gt;"x",'2.5 CAPEX'!$M20&lt;&gt;"x"),0,
IF($F17=0,0,
IF(BD$4&lt;'2.1 Kraftwerk allgemein'!$F$16,0,
IF(BD$4='2.1 Kraftwerk allgemein'!$F$16,'2.5 CAPEX'!$J20/$F17,
IF(BD$4&lt;'2.1 Kraftwerk allgemein'!$F$16+$F17,
('2.5 CAPEX'!$J20+SUM(OFFSET('2.5 CAPEX'!BI20,0,-MIN(MAX($F17-1-('2.1 Kraftwerk allgemein'!$F$16-'2.1 Kraftwerk allgemein'!$F$15+1),0),COLUMN(AU17)-1-('2.1 Kraftwerk allgemein'!$F$16-'2.1 Kraftwerk allgemein'!$F$15+1)),1,MIN(MAX($F17-('2.1 Kraftwerk allgemein'!$F$16-'2.1 Kraftwerk allgemein'!$F$15+1),1),COLUMN(AU17)-('2.1 Kraftwerk allgemein'!$F$16-'2.1 Kraftwerk allgemein'!$F$15+1)))))/$F17,
SUM(OFFSET('2.5 CAPEX'!BI20,0,-MIN($F17-1,COLUMN(AU17)-1),1,MIN($F17,COLUMN(AU17))))/$F17)))))),
IF(OR(ISNUMBER($D17)=FALSE,$F17=""),"",
IF(AND('2.5 CAPEX'!$L20&lt;&gt;"x",'2.5 CAPEX'!$M20&lt;&gt;"x"),0,
IF($F17=0,0,
IF(BD$4&lt;'2.1 Kraftwerk allgemein'!$F$16,0,
IF(BD$4='2.1 Kraftwerk allgemein'!$F$16,'2.5 CAPEX'!$J20/$F17,
IF(BD$4&lt;'2.1 Kraftwerk allgemein'!$F$16+$F17,
('2.5 CAPEX'!$J20+SUM(OFFSET('2.5 CAPEX'!BI20,0,-MIN(MAX($F17-1-('2.1 Kraftwerk allgemein'!$F$16-'1.1 Allgemein'!$I$22+1),0),COLUMN(AU17)-1-('2.1 Kraftwerk allgemein'!$F$16-'1.1 Allgemein'!$I$22+1)),1,MIN(MAX($F17-('2.1 Kraftwerk allgemein'!$F$16-'1.1 Allgemein'!$I$22+1),1),COLUMN(AU17)-('2.1 Kraftwerk allgemein'!$F$16-'1.1 Allgemein'!$I$22+1)))))/$F17,
SUM(OFFSET('2.5 CAPEX'!BI20,0,-MIN($F17-1,COLUMN(AU17)-1),1,MIN($F17,COLUMN(AU17))))/$F17)))))))</f>
        <v>0</v>
      </c>
      <c r="BE17" s="199">
        <f ca="1">IF('2.1 Kraftwerk allgemein'!$F$15&lt;'1.1 Allgemein'!$I$22,
IF(OR(ISNUMBER($D17)=FALSE,$F17=""),"",
IF(AND('2.5 CAPEX'!$L20&lt;&gt;"x",'2.5 CAPEX'!$M20&lt;&gt;"x"),0,
IF($F17=0,0,
IF(BE$4&lt;'2.1 Kraftwerk allgemein'!$F$16,0,
IF(BE$4='2.1 Kraftwerk allgemein'!$F$16,'2.5 CAPEX'!$J20/$F17,
IF(BE$4&lt;'2.1 Kraftwerk allgemein'!$F$16+$F17,
('2.5 CAPEX'!$J20+SUM(OFFSET('2.5 CAPEX'!BJ20,0,-MIN(MAX($F17-1-('2.1 Kraftwerk allgemein'!$F$16-'2.1 Kraftwerk allgemein'!$F$15+1),0),COLUMN(AV17)-1-('2.1 Kraftwerk allgemein'!$F$16-'2.1 Kraftwerk allgemein'!$F$15+1)),1,MIN(MAX($F17-('2.1 Kraftwerk allgemein'!$F$16-'2.1 Kraftwerk allgemein'!$F$15+1),1),COLUMN(AV17)-('2.1 Kraftwerk allgemein'!$F$16-'2.1 Kraftwerk allgemein'!$F$15+1)))))/$F17,
SUM(OFFSET('2.5 CAPEX'!BJ20,0,-MIN($F17-1,COLUMN(AV17)-1),1,MIN($F17,COLUMN(AV17))))/$F17)))))),
IF(OR(ISNUMBER($D17)=FALSE,$F17=""),"",
IF(AND('2.5 CAPEX'!$L20&lt;&gt;"x",'2.5 CAPEX'!$M20&lt;&gt;"x"),0,
IF($F17=0,0,
IF(BE$4&lt;'2.1 Kraftwerk allgemein'!$F$16,0,
IF(BE$4='2.1 Kraftwerk allgemein'!$F$16,'2.5 CAPEX'!$J20/$F17,
IF(BE$4&lt;'2.1 Kraftwerk allgemein'!$F$16+$F17,
('2.5 CAPEX'!$J20+SUM(OFFSET('2.5 CAPEX'!BJ20,0,-MIN(MAX($F17-1-('2.1 Kraftwerk allgemein'!$F$16-'1.1 Allgemein'!$I$22+1),0),COLUMN(AV17)-1-('2.1 Kraftwerk allgemein'!$F$16-'1.1 Allgemein'!$I$22+1)),1,MIN(MAX($F17-('2.1 Kraftwerk allgemein'!$F$16-'1.1 Allgemein'!$I$22+1),1),COLUMN(AV17)-('2.1 Kraftwerk allgemein'!$F$16-'1.1 Allgemein'!$I$22+1)))))/$F17,
SUM(OFFSET('2.5 CAPEX'!BJ20,0,-MIN($F17-1,COLUMN(AV17)-1),1,MIN($F17,COLUMN(AV17))))/$F17)))))))</f>
        <v>0</v>
      </c>
      <c r="BF17" s="199">
        <f ca="1">IF('2.1 Kraftwerk allgemein'!$F$15&lt;'1.1 Allgemein'!$I$22,
IF(OR(ISNUMBER($D17)=FALSE,$F17=""),"",
IF(AND('2.5 CAPEX'!$L20&lt;&gt;"x",'2.5 CAPEX'!$M20&lt;&gt;"x"),0,
IF($F17=0,0,
IF(BF$4&lt;'2.1 Kraftwerk allgemein'!$F$16,0,
IF(BF$4='2.1 Kraftwerk allgemein'!$F$16,'2.5 CAPEX'!$J20/$F17,
IF(BF$4&lt;'2.1 Kraftwerk allgemein'!$F$16+$F17,
('2.5 CAPEX'!$J20+SUM(OFFSET('2.5 CAPEX'!BK20,0,-MIN(MAX($F17-1-('2.1 Kraftwerk allgemein'!$F$16-'2.1 Kraftwerk allgemein'!$F$15+1),0),COLUMN(AW17)-1-('2.1 Kraftwerk allgemein'!$F$16-'2.1 Kraftwerk allgemein'!$F$15+1)),1,MIN(MAX($F17-('2.1 Kraftwerk allgemein'!$F$16-'2.1 Kraftwerk allgemein'!$F$15+1),1),COLUMN(AW17)-('2.1 Kraftwerk allgemein'!$F$16-'2.1 Kraftwerk allgemein'!$F$15+1)))))/$F17,
SUM(OFFSET('2.5 CAPEX'!BK20,0,-MIN($F17-1,COLUMN(AW17)-1),1,MIN($F17,COLUMN(AW17))))/$F17)))))),
IF(OR(ISNUMBER($D17)=FALSE,$F17=""),"",
IF(AND('2.5 CAPEX'!$L20&lt;&gt;"x",'2.5 CAPEX'!$M20&lt;&gt;"x"),0,
IF($F17=0,0,
IF(BF$4&lt;'2.1 Kraftwerk allgemein'!$F$16,0,
IF(BF$4='2.1 Kraftwerk allgemein'!$F$16,'2.5 CAPEX'!$J20/$F17,
IF(BF$4&lt;'2.1 Kraftwerk allgemein'!$F$16+$F17,
('2.5 CAPEX'!$J20+SUM(OFFSET('2.5 CAPEX'!BK20,0,-MIN(MAX($F17-1-('2.1 Kraftwerk allgemein'!$F$16-'1.1 Allgemein'!$I$22+1),0),COLUMN(AW17)-1-('2.1 Kraftwerk allgemein'!$F$16-'1.1 Allgemein'!$I$22+1)),1,MIN(MAX($F17-('2.1 Kraftwerk allgemein'!$F$16-'1.1 Allgemein'!$I$22+1),1),COLUMN(AW17)-('2.1 Kraftwerk allgemein'!$F$16-'1.1 Allgemein'!$I$22+1)))))/$F17,
SUM(OFFSET('2.5 CAPEX'!BK20,0,-MIN($F17-1,COLUMN(AW17)-1),1,MIN($F17,COLUMN(AW17))))/$F17)))))))</f>
        <v>0</v>
      </c>
      <c r="BG17" s="199">
        <f ca="1">IF('2.1 Kraftwerk allgemein'!$F$15&lt;'1.1 Allgemein'!$I$22,
IF(OR(ISNUMBER($D17)=FALSE,$F17=""),"",
IF(AND('2.5 CAPEX'!$L20&lt;&gt;"x",'2.5 CAPEX'!$M20&lt;&gt;"x"),0,
IF($F17=0,0,
IF(BG$4&lt;'2.1 Kraftwerk allgemein'!$F$16,0,
IF(BG$4='2.1 Kraftwerk allgemein'!$F$16,'2.5 CAPEX'!$J20/$F17,
IF(BG$4&lt;'2.1 Kraftwerk allgemein'!$F$16+$F17,
('2.5 CAPEX'!$J20+SUM(OFFSET('2.5 CAPEX'!BL20,0,-MIN(MAX($F17-1-('2.1 Kraftwerk allgemein'!$F$16-'2.1 Kraftwerk allgemein'!$F$15+1),0),COLUMN(AX17)-1-('2.1 Kraftwerk allgemein'!$F$16-'2.1 Kraftwerk allgemein'!$F$15+1)),1,MIN(MAX($F17-('2.1 Kraftwerk allgemein'!$F$16-'2.1 Kraftwerk allgemein'!$F$15+1),1),COLUMN(AX17)-('2.1 Kraftwerk allgemein'!$F$16-'2.1 Kraftwerk allgemein'!$F$15+1)))))/$F17,
SUM(OFFSET('2.5 CAPEX'!BL20,0,-MIN($F17-1,COLUMN(AX17)-1),1,MIN($F17,COLUMN(AX17))))/$F17)))))),
IF(OR(ISNUMBER($D17)=FALSE,$F17=""),"",
IF(AND('2.5 CAPEX'!$L20&lt;&gt;"x",'2.5 CAPEX'!$M20&lt;&gt;"x"),0,
IF($F17=0,0,
IF(BG$4&lt;'2.1 Kraftwerk allgemein'!$F$16,0,
IF(BG$4='2.1 Kraftwerk allgemein'!$F$16,'2.5 CAPEX'!$J20/$F17,
IF(BG$4&lt;'2.1 Kraftwerk allgemein'!$F$16+$F17,
('2.5 CAPEX'!$J20+SUM(OFFSET('2.5 CAPEX'!BL20,0,-MIN(MAX($F17-1-('2.1 Kraftwerk allgemein'!$F$16-'1.1 Allgemein'!$I$22+1),0),COLUMN(AX17)-1-('2.1 Kraftwerk allgemein'!$F$16-'1.1 Allgemein'!$I$22+1)),1,MIN(MAX($F17-('2.1 Kraftwerk allgemein'!$F$16-'1.1 Allgemein'!$I$22+1),1),COLUMN(AX17)-('2.1 Kraftwerk allgemein'!$F$16-'1.1 Allgemein'!$I$22+1)))))/$F17,
SUM(OFFSET('2.5 CAPEX'!BL20,0,-MIN($F17-1,COLUMN(AX17)-1),1,MIN($F17,COLUMN(AX17))))/$F17)))))))</f>
        <v>0</v>
      </c>
      <c r="BH17" s="199">
        <f ca="1">IF('2.1 Kraftwerk allgemein'!$F$15&lt;'1.1 Allgemein'!$I$22,
IF(OR(ISNUMBER($D17)=FALSE,$F17=""),"",
IF(AND('2.5 CAPEX'!$L20&lt;&gt;"x",'2.5 CAPEX'!$M20&lt;&gt;"x"),0,
IF($F17=0,0,
IF(BH$4&lt;'2.1 Kraftwerk allgemein'!$F$16,0,
IF(BH$4='2.1 Kraftwerk allgemein'!$F$16,'2.5 CAPEX'!$J20/$F17,
IF(BH$4&lt;'2.1 Kraftwerk allgemein'!$F$16+$F17,
('2.5 CAPEX'!$J20+SUM(OFFSET('2.5 CAPEX'!BM20,0,-MIN(MAX($F17-1-('2.1 Kraftwerk allgemein'!$F$16-'2.1 Kraftwerk allgemein'!$F$15+1),0),COLUMN(AY17)-1-('2.1 Kraftwerk allgemein'!$F$16-'2.1 Kraftwerk allgemein'!$F$15+1)),1,MIN(MAX($F17-('2.1 Kraftwerk allgemein'!$F$16-'2.1 Kraftwerk allgemein'!$F$15+1),1),COLUMN(AY17)-('2.1 Kraftwerk allgemein'!$F$16-'2.1 Kraftwerk allgemein'!$F$15+1)))))/$F17,
SUM(OFFSET('2.5 CAPEX'!BM20,0,-MIN($F17-1,COLUMN(AY17)-1),1,MIN($F17,COLUMN(AY17))))/$F17)))))),
IF(OR(ISNUMBER($D17)=FALSE,$F17=""),"",
IF(AND('2.5 CAPEX'!$L20&lt;&gt;"x",'2.5 CAPEX'!$M20&lt;&gt;"x"),0,
IF($F17=0,0,
IF(BH$4&lt;'2.1 Kraftwerk allgemein'!$F$16,0,
IF(BH$4='2.1 Kraftwerk allgemein'!$F$16,'2.5 CAPEX'!$J20/$F17,
IF(BH$4&lt;'2.1 Kraftwerk allgemein'!$F$16+$F17,
('2.5 CAPEX'!$J20+SUM(OFFSET('2.5 CAPEX'!BM20,0,-MIN(MAX($F17-1-('2.1 Kraftwerk allgemein'!$F$16-'1.1 Allgemein'!$I$22+1),0),COLUMN(AY17)-1-('2.1 Kraftwerk allgemein'!$F$16-'1.1 Allgemein'!$I$22+1)),1,MIN(MAX($F17-('2.1 Kraftwerk allgemein'!$F$16-'1.1 Allgemein'!$I$22+1),1),COLUMN(AY17)-('2.1 Kraftwerk allgemein'!$F$16-'1.1 Allgemein'!$I$22+1)))))/$F17,
SUM(OFFSET('2.5 CAPEX'!BM20,0,-MIN($F17-1,COLUMN(AY17)-1),1,MIN($F17,COLUMN(AY17))))/$F17)))))))</f>
        <v>0</v>
      </c>
      <c r="BI17" s="199">
        <f ca="1">IF('2.1 Kraftwerk allgemein'!$F$15&lt;'1.1 Allgemein'!$I$22,
IF(OR(ISNUMBER($D17)=FALSE,$F17=""),"",
IF(AND('2.5 CAPEX'!$L20&lt;&gt;"x",'2.5 CAPEX'!$M20&lt;&gt;"x"),0,
IF($F17=0,0,
IF(BI$4&lt;'2.1 Kraftwerk allgemein'!$F$16,0,
IF(BI$4='2.1 Kraftwerk allgemein'!$F$16,'2.5 CAPEX'!$J20/$F17,
IF(BI$4&lt;'2.1 Kraftwerk allgemein'!$F$16+$F17,
('2.5 CAPEX'!$J20+SUM(OFFSET('2.5 CAPEX'!BN20,0,-MIN(MAX($F17-1-('2.1 Kraftwerk allgemein'!$F$16-'2.1 Kraftwerk allgemein'!$F$15+1),0),COLUMN(AZ17)-1-('2.1 Kraftwerk allgemein'!$F$16-'2.1 Kraftwerk allgemein'!$F$15+1)),1,MIN(MAX($F17-('2.1 Kraftwerk allgemein'!$F$16-'2.1 Kraftwerk allgemein'!$F$15+1),1),COLUMN(AZ17)-('2.1 Kraftwerk allgemein'!$F$16-'2.1 Kraftwerk allgemein'!$F$15+1)))))/$F17,
SUM(OFFSET('2.5 CAPEX'!BN20,0,-MIN($F17-1,COLUMN(AZ17)-1),1,MIN($F17,COLUMN(AZ17))))/$F17)))))),
IF(OR(ISNUMBER($D17)=FALSE,$F17=""),"",
IF(AND('2.5 CAPEX'!$L20&lt;&gt;"x",'2.5 CAPEX'!$M20&lt;&gt;"x"),0,
IF($F17=0,0,
IF(BI$4&lt;'2.1 Kraftwerk allgemein'!$F$16,0,
IF(BI$4='2.1 Kraftwerk allgemein'!$F$16,'2.5 CAPEX'!$J20/$F17,
IF(BI$4&lt;'2.1 Kraftwerk allgemein'!$F$16+$F17,
('2.5 CAPEX'!$J20+SUM(OFFSET('2.5 CAPEX'!BN20,0,-MIN(MAX($F17-1-('2.1 Kraftwerk allgemein'!$F$16-'1.1 Allgemein'!$I$22+1),0),COLUMN(AZ17)-1-('2.1 Kraftwerk allgemein'!$F$16-'1.1 Allgemein'!$I$22+1)),1,MIN(MAX($F17-('2.1 Kraftwerk allgemein'!$F$16-'1.1 Allgemein'!$I$22+1),1),COLUMN(AZ17)-('2.1 Kraftwerk allgemein'!$F$16-'1.1 Allgemein'!$I$22+1)))))/$F17,
SUM(OFFSET('2.5 CAPEX'!BN20,0,-MIN($F17-1,COLUMN(AZ17)-1),1,MIN($F17,COLUMN(AZ17))))/$F17)))))))</f>
        <v>0</v>
      </c>
      <c r="BJ17" s="199">
        <f ca="1">IF('2.1 Kraftwerk allgemein'!$F$15&lt;'1.1 Allgemein'!$I$22,
IF(OR(ISNUMBER($D17)=FALSE,$F17=""),"",
IF(AND('2.5 CAPEX'!$L20&lt;&gt;"x",'2.5 CAPEX'!$M20&lt;&gt;"x"),0,
IF($F17=0,0,
IF(BJ$4&lt;'2.1 Kraftwerk allgemein'!$F$16,0,
IF(BJ$4='2.1 Kraftwerk allgemein'!$F$16,'2.5 CAPEX'!$J20/$F17,
IF(BJ$4&lt;'2.1 Kraftwerk allgemein'!$F$16+$F17,
('2.5 CAPEX'!$J20+SUM(OFFSET('2.5 CAPEX'!BO20,0,-MIN(MAX($F17-1-('2.1 Kraftwerk allgemein'!$F$16-'2.1 Kraftwerk allgemein'!$F$15+1),0),COLUMN(BA17)-1-('2.1 Kraftwerk allgemein'!$F$16-'2.1 Kraftwerk allgemein'!$F$15+1)),1,MIN(MAX($F17-('2.1 Kraftwerk allgemein'!$F$16-'2.1 Kraftwerk allgemein'!$F$15+1),1),COLUMN(BA17)-('2.1 Kraftwerk allgemein'!$F$16-'2.1 Kraftwerk allgemein'!$F$15+1)))))/$F17,
SUM(OFFSET('2.5 CAPEX'!BO20,0,-MIN($F17-1,COLUMN(BA17)-1),1,MIN($F17,COLUMN(BA17))))/$F17)))))),
IF(OR(ISNUMBER($D17)=FALSE,$F17=""),"",
IF(AND('2.5 CAPEX'!$L20&lt;&gt;"x",'2.5 CAPEX'!$M20&lt;&gt;"x"),0,
IF($F17=0,0,
IF(BJ$4&lt;'2.1 Kraftwerk allgemein'!$F$16,0,
IF(BJ$4='2.1 Kraftwerk allgemein'!$F$16,'2.5 CAPEX'!$J20/$F17,
IF(BJ$4&lt;'2.1 Kraftwerk allgemein'!$F$16+$F17,
('2.5 CAPEX'!$J20+SUM(OFFSET('2.5 CAPEX'!BO20,0,-MIN(MAX($F17-1-('2.1 Kraftwerk allgemein'!$F$16-'1.1 Allgemein'!$I$22+1),0),COLUMN(BA17)-1-('2.1 Kraftwerk allgemein'!$F$16-'1.1 Allgemein'!$I$22+1)),1,MIN(MAX($F17-('2.1 Kraftwerk allgemein'!$F$16-'1.1 Allgemein'!$I$22+1),1),COLUMN(BA17)-('2.1 Kraftwerk allgemein'!$F$16-'1.1 Allgemein'!$I$22+1)))))/$F17,
SUM(OFFSET('2.5 CAPEX'!BO20,0,-MIN($F17-1,COLUMN(BA17)-1),1,MIN($F17,COLUMN(BA17))))/$F17)))))))</f>
        <v>0</v>
      </c>
      <c r="BK17" s="199">
        <f ca="1">IF('2.1 Kraftwerk allgemein'!$F$15&lt;'1.1 Allgemein'!$I$22,
IF(OR(ISNUMBER($D17)=FALSE,$F17=""),"",
IF(AND('2.5 CAPEX'!$L20&lt;&gt;"x",'2.5 CAPEX'!$M20&lt;&gt;"x"),0,
IF($F17=0,0,
IF(BK$4&lt;'2.1 Kraftwerk allgemein'!$F$16,0,
IF(BK$4='2.1 Kraftwerk allgemein'!$F$16,'2.5 CAPEX'!$J20/$F17,
IF(BK$4&lt;'2.1 Kraftwerk allgemein'!$F$16+$F17,
('2.5 CAPEX'!$J20+SUM(OFFSET('2.5 CAPEX'!BP20,0,-MIN(MAX($F17-1-('2.1 Kraftwerk allgemein'!$F$16-'2.1 Kraftwerk allgemein'!$F$15+1),0),COLUMN(BB17)-1-('2.1 Kraftwerk allgemein'!$F$16-'2.1 Kraftwerk allgemein'!$F$15+1)),1,MIN(MAX($F17-('2.1 Kraftwerk allgemein'!$F$16-'2.1 Kraftwerk allgemein'!$F$15+1),1),COLUMN(BB17)-('2.1 Kraftwerk allgemein'!$F$16-'2.1 Kraftwerk allgemein'!$F$15+1)))))/$F17,
SUM(OFFSET('2.5 CAPEX'!BP20,0,-MIN($F17-1,COLUMN(BB17)-1),1,MIN($F17,COLUMN(BB17))))/$F17)))))),
IF(OR(ISNUMBER($D17)=FALSE,$F17=""),"",
IF(AND('2.5 CAPEX'!$L20&lt;&gt;"x",'2.5 CAPEX'!$M20&lt;&gt;"x"),0,
IF($F17=0,0,
IF(BK$4&lt;'2.1 Kraftwerk allgemein'!$F$16,0,
IF(BK$4='2.1 Kraftwerk allgemein'!$F$16,'2.5 CAPEX'!$J20/$F17,
IF(BK$4&lt;'2.1 Kraftwerk allgemein'!$F$16+$F17,
('2.5 CAPEX'!$J20+SUM(OFFSET('2.5 CAPEX'!BP20,0,-MIN(MAX($F17-1-('2.1 Kraftwerk allgemein'!$F$16-'1.1 Allgemein'!$I$22+1),0),COLUMN(BB17)-1-('2.1 Kraftwerk allgemein'!$F$16-'1.1 Allgemein'!$I$22+1)),1,MIN(MAX($F17-('2.1 Kraftwerk allgemein'!$F$16-'1.1 Allgemein'!$I$22+1),1),COLUMN(BB17)-('2.1 Kraftwerk allgemein'!$F$16-'1.1 Allgemein'!$I$22+1)))))/$F17,
SUM(OFFSET('2.5 CAPEX'!BP20,0,-MIN($F17-1,COLUMN(BB17)-1),1,MIN($F17,COLUMN(BB17))))/$F17)))))))</f>
        <v>0</v>
      </c>
      <c r="BL17" s="199">
        <f ca="1">IF('2.1 Kraftwerk allgemein'!$F$15&lt;'1.1 Allgemein'!$I$22,
IF(OR(ISNUMBER($D17)=FALSE,$F17=""),"",
IF(AND('2.5 CAPEX'!$L20&lt;&gt;"x",'2.5 CAPEX'!$M20&lt;&gt;"x"),0,
IF($F17=0,0,
IF(BL$4&lt;'2.1 Kraftwerk allgemein'!$F$16,0,
IF(BL$4='2.1 Kraftwerk allgemein'!$F$16,'2.5 CAPEX'!$J20/$F17,
IF(BL$4&lt;'2.1 Kraftwerk allgemein'!$F$16+$F17,
('2.5 CAPEX'!$J20+SUM(OFFSET('2.5 CAPEX'!BQ20,0,-MIN(MAX($F17-1-('2.1 Kraftwerk allgemein'!$F$16-'2.1 Kraftwerk allgemein'!$F$15+1),0),COLUMN(BC17)-1-('2.1 Kraftwerk allgemein'!$F$16-'2.1 Kraftwerk allgemein'!$F$15+1)),1,MIN(MAX($F17-('2.1 Kraftwerk allgemein'!$F$16-'2.1 Kraftwerk allgemein'!$F$15+1),1),COLUMN(BC17)-('2.1 Kraftwerk allgemein'!$F$16-'2.1 Kraftwerk allgemein'!$F$15+1)))))/$F17,
SUM(OFFSET('2.5 CAPEX'!BQ20,0,-MIN($F17-1,COLUMN(BC17)-1),1,MIN($F17,COLUMN(BC17))))/$F17)))))),
IF(OR(ISNUMBER($D17)=FALSE,$F17=""),"",
IF(AND('2.5 CAPEX'!$L20&lt;&gt;"x",'2.5 CAPEX'!$M20&lt;&gt;"x"),0,
IF($F17=0,0,
IF(BL$4&lt;'2.1 Kraftwerk allgemein'!$F$16,0,
IF(BL$4='2.1 Kraftwerk allgemein'!$F$16,'2.5 CAPEX'!$J20/$F17,
IF(BL$4&lt;'2.1 Kraftwerk allgemein'!$F$16+$F17,
('2.5 CAPEX'!$J20+SUM(OFFSET('2.5 CAPEX'!BQ20,0,-MIN(MAX($F17-1-('2.1 Kraftwerk allgemein'!$F$16-'1.1 Allgemein'!$I$22+1),0),COLUMN(BC17)-1-('2.1 Kraftwerk allgemein'!$F$16-'1.1 Allgemein'!$I$22+1)),1,MIN(MAX($F17-('2.1 Kraftwerk allgemein'!$F$16-'1.1 Allgemein'!$I$22+1),1),COLUMN(BC17)-('2.1 Kraftwerk allgemein'!$F$16-'1.1 Allgemein'!$I$22+1)))))/$F17,
SUM(OFFSET('2.5 CAPEX'!BQ20,0,-MIN($F17-1,COLUMN(BC17)-1),1,MIN($F17,COLUMN(BC17))))/$F17)))))))</f>
        <v>0</v>
      </c>
      <c r="BM17" s="199">
        <f ca="1">IF('2.1 Kraftwerk allgemein'!$F$15&lt;'1.1 Allgemein'!$I$22,
IF(OR(ISNUMBER($D17)=FALSE,$F17=""),"",
IF(AND('2.5 CAPEX'!$L20&lt;&gt;"x",'2.5 CAPEX'!$M20&lt;&gt;"x"),0,
IF($F17=0,0,
IF(BM$4&lt;'2.1 Kraftwerk allgemein'!$F$16,0,
IF(BM$4='2.1 Kraftwerk allgemein'!$F$16,'2.5 CAPEX'!$J20/$F17,
IF(BM$4&lt;'2.1 Kraftwerk allgemein'!$F$16+$F17,
('2.5 CAPEX'!$J20+SUM(OFFSET('2.5 CAPEX'!BR20,0,-MIN(MAX($F17-1-('2.1 Kraftwerk allgemein'!$F$16-'2.1 Kraftwerk allgemein'!$F$15+1),0),COLUMN(BD17)-1-('2.1 Kraftwerk allgemein'!$F$16-'2.1 Kraftwerk allgemein'!$F$15+1)),1,MIN(MAX($F17-('2.1 Kraftwerk allgemein'!$F$16-'2.1 Kraftwerk allgemein'!$F$15+1),1),COLUMN(BD17)-('2.1 Kraftwerk allgemein'!$F$16-'2.1 Kraftwerk allgemein'!$F$15+1)))))/$F17,
SUM(OFFSET('2.5 CAPEX'!BR20,0,-MIN($F17-1,COLUMN(BD17)-1),1,MIN($F17,COLUMN(BD17))))/$F17)))))),
IF(OR(ISNUMBER($D17)=FALSE,$F17=""),"",
IF(AND('2.5 CAPEX'!$L20&lt;&gt;"x",'2.5 CAPEX'!$M20&lt;&gt;"x"),0,
IF($F17=0,0,
IF(BM$4&lt;'2.1 Kraftwerk allgemein'!$F$16,0,
IF(BM$4='2.1 Kraftwerk allgemein'!$F$16,'2.5 CAPEX'!$J20/$F17,
IF(BM$4&lt;'2.1 Kraftwerk allgemein'!$F$16+$F17,
('2.5 CAPEX'!$J20+SUM(OFFSET('2.5 CAPEX'!BR20,0,-MIN(MAX($F17-1-('2.1 Kraftwerk allgemein'!$F$16-'1.1 Allgemein'!$I$22+1),0),COLUMN(BD17)-1-('2.1 Kraftwerk allgemein'!$F$16-'1.1 Allgemein'!$I$22+1)),1,MIN(MAX($F17-('2.1 Kraftwerk allgemein'!$F$16-'1.1 Allgemein'!$I$22+1),1),COLUMN(BD17)-('2.1 Kraftwerk allgemein'!$F$16-'1.1 Allgemein'!$I$22+1)))))/$F17,
SUM(OFFSET('2.5 CAPEX'!BR20,0,-MIN($F17-1,COLUMN(BD17)-1),1,MIN($F17,COLUMN(BD17))))/$F17)))))))</f>
        <v>0</v>
      </c>
      <c r="BN17" s="199">
        <f ca="1">IF('2.1 Kraftwerk allgemein'!$F$15&lt;'1.1 Allgemein'!$I$22,
IF(OR(ISNUMBER($D17)=FALSE,$F17=""),"",
IF(AND('2.5 CAPEX'!$L20&lt;&gt;"x",'2.5 CAPEX'!$M20&lt;&gt;"x"),0,
IF($F17=0,0,
IF(BN$4&lt;'2.1 Kraftwerk allgemein'!$F$16,0,
IF(BN$4='2.1 Kraftwerk allgemein'!$F$16,'2.5 CAPEX'!$J20/$F17,
IF(BN$4&lt;'2.1 Kraftwerk allgemein'!$F$16+$F17,
('2.5 CAPEX'!$J20+SUM(OFFSET('2.5 CAPEX'!BS20,0,-MIN(MAX($F17-1-('2.1 Kraftwerk allgemein'!$F$16-'2.1 Kraftwerk allgemein'!$F$15+1),0),COLUMN(BE17)-1-('2.1 Kraftwerk allgemein'!$F$16-'2.1 Kraftwerk allgemein'!$F$15+1)),1,MIN(MAX($F17-('2.1 Kraftwerk allgemein'!$F$16-'2.1 Kraftwerk allgemein'!$F$15+1),1),COLUMN(BE17)-('2.1 Kraftwerk allgemein'!$F$16-'2.1 Kraftwerk allgemein'!$F$15+1)))))/$F17,
SUM(OFFSET('2.5 CAPEX'!BS20,0,-MIN($F17-1,COLUMN(BE17)-1),1,MIN($F17,COLUMN(BE17))))/$F17)))))),
IF(OR(ISNUMBER($D17)=FALSE,$F17=""),"",
IF(AND('2.5 CAPEX'!$L20&lt;&gt;"x",'2.5 CAPEX'!$M20&lt;&gt;"x"),0,
IF($F17=0,0,
IF(BN$4&lt;'2.1 Kraftwerk allgemein'!$F$16,0,
IF(BN$4='2.1 Kraftwerk allgemein'!$F$16,'2.5 CAPEX'!$J20/$F17,
IF(BN$4&lt;'2.1 Kraftwerk allgemein'!$F$16+$F17,
('2.5 CAPEX'!$J20+SUM(OFFSET('2.5 CAPEX'!BS20,0,-MIN(MAX($F17-1-('2.1 Kraftwerk allgemein'!$F$16-'1.1 Allgemein'!$I$22+1),0),COLUMN(BE17)-1-('2.1 Kraftwerk allgemein'!$F$16-'1.1 Allgemein'!$I$22+1)),1,MIN(MAX($F17-('2.1 Kraftwerk allgemein'!$F$16-'1.1 Allgemein'!$I$22+1),1),COLUMN(BE17)-('2.1 Kraftwerk allgemein'!$F$16-'1.1 Allgemein'!$I$22+1)))))/$F17,
SUM(OFFSET('2.5 CAPEX'!BS20,0,-MIN($F17-1,COLUMN(BE17)-1),1,MIN($F17,COLUMN(BE17))))/$F17)))))))</f>
        <v>0</v>
      </c>
      <c r="BO17" s="199">
        <f ca="1">IF('2.1 Kraftwerk allgemein'!$F$15&lt;'1.1 Allgemein'!$I$22,
IF(OR(ISNUMBER($D17)=FALSE,$F17=""),"",
IF(AND('2.5 CAPEX'!$L20&lt;&gt;"x",'2.5 CAPEX'!$M20&lt;&gt;"x"),0,
IF($F17=0,0,
IF(BO$4&lt;'2.1 Kraftwerk allgemein'!$F$16,0,
IF(BO$4='2.1 Kraftwerk allgemein'!$F$16,'2.5 CAPEX'!$J20/$F17,
IF(BO$4&lt;'2.1 Kraftwerk allgemein'!$F$16+$F17,
('2.5 CAPEX'!$J20+SUM(OFFSET('2.5 CAPEX'!BT20,0,-MIN(MAX($F17-1-('2.1 Kraftwerk allgemein'!$F$16-'2.1 Kraftwerk allgemein'!$F$15+1),0),COLUMN(BF17)-1-('2.1 Kraftwerk allgemein'!$F$16-'2.1 Kraftwerk allgemein'!$F$15+1)),1,MIN(MAX($F17-('2.1 Kraftwerk allgemein'!$F$16-'2.1 Kraftwerk allgemein'!$F$15+1),1),COLUMN(BF17)-('2.1 Kraftwerk allgemein'!$F$16-'2.1 Kraftwerk allgemein'!$F$15+1)))))/$F17,
SUM(OFFSET('2.5 CAPEX'!BT20,0,-MIN($F17-1,COLUMN(BF17)-1),1,MIN($F17,COLUMN(BF17))))/$F17)))))),
IF(OR(ISNUMBER($D17)=FALSE,$F17=""),"",
IF(AND('2.5 CAPEX'!$L20&lt;&gt;"x",'2.5 CAPEX'!$M20&lt;&gt;"x"),0,
IF($F17=0,0,
IF(BO$4&lt;'2.1 Kraftwerk allgemein'!$F$16,0,
IF(BO$4='2.1 Kraftwerk allgemein'!$F$16,'2.5 CAPEX'!$J20/$F17,
IF(BO$4&lt;'2.1 Kraftwerk allgemein'!$F$16+$F17,
('2.5 CAPEX'!$J20+SUM(OFFSET('2.5 CAPEX'!BT20,0,-MIN(MAX($F17-1-('2.1 Kraftwerk allgemein'!$F$16-'1.1 Allgemein'!$I$22+1),0),COLUMN(BF17)-1-('2.1 Kraftwerk allgemein'!$F$16-'1.1 Allgemein'!$I$22+1)),1,MIN(MAX($F17-('2.1 Kraftwerk allgemein'!$F$16-'1.1 Allgemein'!$I$22+1),1),COLUMN(BF17)-('2.1 Kraftwerk allgemein'!$F$16-'1.1 Allgemein'!$I$22+1)))))/$F17,
SUM(OFFSET('2.5 CAPEX'!BT20,0,-MIN($F17-1,COLUMN(BF17)-1),1,MIN($F17,COLUMN(BF17))))/$F17)))))))</f>
        <v>0</v>
      </c>
      <c r="BP17" s="199">
        <f ca="1">IF('2.1 Kraftwerk allgemein'!$F$15&lt;'1.1 Allgemein'!$I$22,
IF(OR(ISNUMBER($D17)=FALSE,$F17=""),"",
IF(AND('2.5 CAPEX'!$L20&lt;&gt;"x",'2.5 CAPEX'!$M20&lt;&gt;"x"),0,
IF($F17=0,0,
IF(BP$4&lt;'2.1 Kraftwerk allgemein'!$F$16,0,
IF(BP$4='2.1 Kraftwerk allgemein'!$F$16,'2.5 CAPEX'!$J20/$F17,
IF(BP$4&lt;'2.1 Kraftwerk allgemein'!$F$16+$F17,
('2.5 CAPEX'!$J20+SUM(OFFSET('2.5 CAPEX'!BU20,0,-MIN(MAX($F17-1-('2.1 Kraftwerk allgemein'!$F$16-'2.1 Kraftwerk allgemein'!$F$15+1),0),COLUMN(BG17)-1-('2.1 Kraftwerk allgemein'!$F$16-'2.1 Kraftwerk allgemein'!$F$15+1)),1,MIN(MAX($F17-('2.1 Kraftwerk allgemein'!$F$16-'2.1 Kraftwerk allgemein'!$F$15+1),1),COLUMN(BG17)-('2.1 Kraftwerk allgemein'!$F$16-'2.1 Kraftwerk allgemein'!$F$15+1)))))/$F17,
SUM(OFFSET('2.5 CAPEX'!BU20,0,-MIN($F17-1,COLUMN(BG17)-1),1,MIN($F17,COLUMN(BG17))))/$F17)))))),
IF(OR(ISNUMBER($D17)=FALSE,$F17=""),"",
IF(AND('2.5 CAPEX'!$L20&lt;&gt;"x",'2.5 CAPEX'!$M20&lt;&gt;"x"),0,
IF($F17=0,0,
IF(BP$4&lt;'2.1 Kraftwerk allgemein'!$F$16,0,
IF(BP$4='2.1 Kraftwerk allgemein'!$F$16,'2.5 CAPEX'!$J20/$F17,
IF(BP$4&lt;'2.1 Kraftwerk allgemein'!$F$16+$F17,
('2.5 CAPEX'!$J20+SUM(OFFSET('2.5 CAPEX'!BU20,0,-MIN(MAX($F17-1-('2.1 Kraftwerk allgemein'!$F$16-'1.1 Allgemein'!$I$22+1),0),COLUMN(BG17)-1-('2.1 Kraftwerk allgemein'!$F$16-'1.1 Allgemein'!$I$22+1)),1,MIN(MAX($F17-('2.1 Kraftwerk allgemein'!$F$16-'1.1 Allgemein'!$I$22+1),1),COLUMN(BG17)-('2.1 Kraftwerk allgemein'!$F$16-'1.1 Allgemein'!$I$22+1)))))/$F17,
SUM(OFFSET('2.5 CAPEX'!BU20,0,-MIN($F17-1,COLUMN(BG17)-1),1,MIN($F17,COLUMN(BG17))))/$F17)))))))</f>
        <v>0</v>
      </c>
      <c r="BQ17" s="199">
        <f ca="1">IF('2.1 Kraftwerk allgemein'!$F$15&lt;'1.1 Allgemein'!$I$22,
IF(OR(ISNUMBER($D17)=FALSE,$F17=""),"",
IF(AND('2.5 CAPEX'!$L20&lt;&gt;"x",'2.5 CAPEX'!$M20&lt;&gt;"x"),0,
IF($F17=0,0,
IF(BQ$4&lt;'2.1 Kraftwerk allgemein'!$F$16,0,
IF(BQ$4='2.1 Kraftwerk allgemein'!$F$16,'2.5 CAPEX'!$J20/$F17,
IF(BQ$4&lt;'2.1 Kraftwerk allgemein'!$F$16+$F17,
('2.5 CAPEX'!$J20+SUM(OFFSET('2.5 CAPEX'!BV20,0,-MIN(MAX($F17-1-('2.1 Kraftwerk allgemein'!$F$16-'2.1 Kraftwerk allgemein'!$F$15+1),0),COLUMN(BH17)-1-('2.1 Kraftwerk allgemein'!$F$16-'2.1 Kraftwerk allgemein'!$F$15+1)),1,MIN(MAX($F17-('2.1 Kraftwerk allgemein'!$F$16-'2.1 Kraftwerk allgemein'!$F$15+1),1),COLUMN(BH17)-('2.1 Kraftwerk allgemein'!$F$16-'2.1 Kraftwerk allgemein'!$F$15+1)))))/$F17,
SUM(OFFSET('2.5 CAPEX'!BV20,0,-MIN($F17-1,COLUMN(BH17)-1),1,MIN($F17,COLUMN(BH17))))/$F17)))))),
IF(OR(ISNUMBER($D17)=FALSE,$F17=""),"",
IF(AND('2.5 CAPEX'!$L20&lt;&gt;"x",'2.5 CAPEX'!$M20&lt;&gt;"x"),0,
IF($F17=0,0,
IF(BQ$4&lt;'2.1 Kraftwerk allgemein'!$F$16,0,
IF(BQ$4='2.1 Kraftwerk allgemein'!$F$16,'2.5 CAPEX'!$J20/$F17,
IF(BQ$4&lt;'2.1 Kraftwerk allgemein'!$F$16+$F17,
('2.5 CAPEX'!$J20+SUM(OFFSET('2.5 CAPEX'!BV20,0,-MIN(MAX($F17-1-('2.1 Kraftwerk allgemein'!$F$16-'1.1 Allgemein'!$I$22+1),0),COLUMN(BH17)-1-('2.1 Kraftwerk allgemein'!$F$16-'1.1 Allgemein'!$I$22+1)),1,MIN(MAX($F17-('2.1 Kraftwerk allgemein'!$F$16-'1.1 Allgemein'!$I$22+1),1),COLUMN(BH17)-('2.1 Kraftwerk allgemein'!$F$16-'1.1 Allgemein'!$I$22+1)))))/$F17,
SUM(OFFSET('2.5 CAPEX'!BV20,0,-MIN($F17-1,COLUMN(BH17)-1),1,MIN($F17,COLUMN(BH17))))/$F17)))))))</f>
        <v>0</v>
      </c>
      <c r="BR17" s="199">
        <f ca="1">IF('2.1 Kraftwerk allgemein'!$F$15&lt;'1.1 Allgemein'!$I$22,
IF(OR(ISNUMBER($D17)=FALSE,$F17=""),"",
IF(AND('2.5 CAPEX'!$L20&lt;&gt;"x",'2.5 CAPEX'!$M20&lt;&gt;"x"),0,
IF($F17=0,0,
IF(BR$4&lt;'2.1 Kraftwerk allgemein'!$F$16,0,
IF(BR$4='2.1 Kraftwerk allgemein'!$F$16,'2.5 CAPEX'!$J20/$F17,
IF(BR$4&lt;'2.1 Kraftwerk allgemein'!$F$16+$F17,
('2.5 CAPEX'!$J20+SUM(OFFSET('2.5 CAPEX'!BW20,0,-MIN(MAX($F17-1-('2.1 Kraftwerk allgemein'!$F$16-'2.1 Kraftwerk allgemein'!$F$15+1),0),COLUMN(BI17)-1-('2.1 Kraftwerk allgemein'!$F$16-'2.1 Kraftwerk allgemein'!$F$15+1)),1,MIN(MAX($F17-('2.1 Kraftwerk allgemein'!$F$16-'2.1 Kraftwerk allgemein'!$F$15+1),1),COLUMN(BI17)-('2.1 Kraftwerk allgemein'!$F$16-'2.1 Kraftwerk allgemein'!$F$15+1)))))/$F17,
SUM(OFFSET('2.5 CAPEX'!BW20,0,-MIN($F17-1,COLUMN(BI17)-1),1,MIN($F17,COLUMN(BI17))))/$F17)))))),
IF(OR(ISNUMBER($D17)=FALSE,$F17=""),"",
IF(AND('2.5 CAPEX'!$L20&lt;&gt;"x",'2.5 CAPEX'!$M20&lt;&gt;"x"),0,
IF($F17=0,0,
IF(BR$4&lt;'2.1 Kraftwerk allgemein'!$F$16,0,
IF(BR$4='2.1 Kraftwerk allgemein'!$F$16,'2.5 CAPEX'!$J20/$F17,
IF(BR$4&lt;'2.1 Kraftwerk allgemein'!$F$16+$F17,
('2.5 CAPEX'!$J20+SUM(OFFSET('2.5 CAPEX'!BW20,0,-MIN(MAX($F17-1-('2.1 Kraftwerk allgemein'!$F$16-'1.1 Allgemein'!$I$22+1),0),COLUMN(BI17)-1-('2.1 Kraftwerk allgemein'!$F$16-'1.1 Allgemein'!$I$22+1)),1,MIN(MAX($F17-('2.1 Kraftwerk allgemein'!$F$16-'1.1 Allgemein'!$I$22+1),1),COLUMN(BI17)-('2.1 Kraftwerk allgemein'!$F$16-'1.1 Allgemein'!$I$22+1)))))/$F17,
SUM(OFFSET('2.5 CAPEX'!BW20,0,-MIN($F17-1,COLUMN(BI17)-1),1,MIN($F17,COLUMN(BI17))))/$F17)))))))</f>
        <v>0</v>
      </c>
      <c r="BS17" s="199">
        <f ca="1">IF('2.1 Kraftwerk allgemein'!$F$15&lt;'1.1 Allgemein'!$I$22,
IF(OR(ISNUMBER($D17)=FALSE,$F17=""),"",
IF(AND('2.5 CAPEX'!$L20&lt;&gt;"x",'2.5 CAPEX'!$M20&lt;&gt;"x"),0,
IF($F17=0,0,
IF(BS$4&lt;'2.1 Kraftwerk allgemein'!$F$16,0,
IF(BS$4='2.1 Kraftwerk allgemein'!$F$16,'2.5 CAPEX'!$J20/$F17,
IF(BS$4&lt;'2.1 Kraftwerk allgemein'!$F$16+$F17,
('2.5 CAPEX'!$J20+SUM(OFFSET('2.5 CAPEX'!BX20,0,-MIN(MAX($F17-1-('2.1 Kraftwerk allgemein'!$F$16-'2.1 Kraftwerk allgemein'!$F$15+1),0),COLUMN(BJ17)-1-('2.1 Kraftwerk allgemein'!$F$16-'2.1 Kraftwerk allgemein'!$F$15+1)),1,MIN(MAX($F17-('2.1 Kraftwerk allgemein'!$F$16-'2.1 Kraftwerk allgemein'!$F$15+1),1),COLUMN(BJ17)-('2.1 Kraftwerk allgemein'!$F$16-'2.1 Kraftwerk allgemein'!$F$15+1)))))/$F17,
SUM(OFFSET('2.5 CAPEX'!BX20,0,-MIN($F17-1,COLUMN(BJ17)-1),1,MIN($F17,COLUMN(BJ17))))/$F17)))))),
IF(OR(ISNUMBER($D17)=FALSE,$F17=""),"",
IF(AND('2.5 CAPEX'!$L20&lt;&gt;"x",'2.5 CAPEX'!$M20&lt;&gt;"x"),0,
IF($F17=0,0,
IF(BS$4&lt;'2.1 Kraftwerk allgemein'!$F$16,0,
IF(BS$4='2.1 Kraftwerk allgemein'!$F$16,'2.5 CAPEX'!$J20/$F17,
IF(BS$4&lt;'2.1 Kraftwerk allgemein'!$F$16+$F17,
('2.5 CAPEX'!$J20+SUM(OFFSET('2.5 CAPEX'!BX20,0,-MIN(MAX($F17-1-('2.1 Kraftwerk allgemein'!$F$16-'1.1 Allgemein'!$I$22+1),0),COLUMN(BJ17)-1-('2.1 Kraftwerk allgemein'!$F$16-'1.1 Allgemein'!$I$22+1)),1,MIN(MAX($F17-('2.1 Kraftwerk allgemein'!$F$16-'1.1 Allgemein'!$I$22+1),1),COLUMN(BJ17)-('2.1 Kraftwerk allgemein'!$F$16-'1.1 Allgemein'!$I$22+1)))))/$F17,
SUM(OFFSET('2.5 CAPEX'!BX20,0,-MIN($F17-1,COLUMN(BJ17)-1),1,MIN($F17,COLUMN(BJ17))))/$F17)))))))</f>
        <v>0</v>
      </c>
      <c r="BT17" s="199">
        <f ca="1">IF('2.1 Kraftwerk allgemein'!$F$15&lt;'1.1 Allgemein'!$I$22,
IF(OR(ISNUMBER($D17)=FALSE,$F17=""),"",
IF(AND('2.5 CAPEX'!$L20&lt;&gt;"x",'2.5 CAPEX'!$M20&lt;&gt;"x"),0,
IF($F17=0,0,
IF(BT$4&lt;'2.1 Kraftwerk allgemein'!$F$16,0,
IF(BT$4='2.1 Kraftwerk allgemein'!$F$16,'2.5 CAPEX'!$J20/$F17,
IF(BT$4&lt;'2.1 Kraftwerk allgemein'!$F$16+$F17,
('2.5 CAPEX'!$J20+SUM(OFFSET('2.5 CAPEX'!BY20,0,-MIN(MAX($F17-1-('2.1 Kraftwerk allgemein'!$F$16-'2.1 Kraftwerk allgemein'!$F$15+1),0),COLUMN(BK17)-1-('2.1 Kraftwerk allgemein'!$F$16-'2.1 Kraftwerk allgemein'!$F$15+1)),1,MIN(MAX($F17-('2.1 Kraftwerk allgemein'!$F$16-'2.1 Kraftwerk allgemein'!$F$15+1),1),COLUMN(BK17)-('2.1 Kraftwerk allgemein'!$F$16-'2.1 Kraftwerk allgemein'!$F$15+1)))))/$F17,
SUM(OFFSET('2.5 CAPEX'!BY20,0,-MIN($F17-1,COLUMN(BK17)-1),1,MIN($F17,COLUMN(BK17))))/$F17)))))),
IF(OR(ISNUMBER($D17)=FALSE,$F17=""),"",
IF(AND('2.5 CAPEX'!$L20&lt;&gt;"x",'2.5 CAPEX'!$M20&lt;&gt;"x"),0,
IF($F17=0,0,
IF(BT$4&lt;'2.1 Kraftwerk allgemein'!$F$16,0,
IF(BT$4='2.1 Kraftwerk allgemein'!$F$16,'2.5 CAPEX'!$J20/$F17,
IF(BT$4&lt;'2.1 Kraftwerk allgemein'!$F$16+$F17,
('2.5 CAPEX'!$J20+SUM(OFFSET('2.5 CAPEX'!BY20,0,-MIN(MAX($F17-1-('2.1 Kraftwerk allgemein'!$F$16-'1.1 Allgemein'!$I$22+1),0),COLUMN(BK17)-1-('2.1 Kraftwerk allgemein'!$F$16-'1.1 Allgemein'!$I$22+1)),1,MIN(MAX($F17-('2.1 Kraftwerk allgemein'!$F$16-'1.1 Allgemein'!$I$22+1),1),COLUMN(BK17)-('2.1 Kraftwerk allgemein'!$F$16-'1.1 Allgemein'!$I$22+1)))))/$F17,
SUM(OFFSET('2.5 CAPEX'!BY20,0,-MIN($F17-1,COLUMN(BK17)-1),1,MIN($F17,COLUMN(BK17))))/$F17)))))))</f>
        <v>0</v>
      </c>
      <c r="BU17" s="199">
        <f ca="1">IF('2.1 Kraftwerk allgemein'!$F$15&lt;'1.1 Allgemein'!$I$22,
IF(OR(ISNUMBER($D17)=FALSE,$F17=""),"",
IF(AND('2.5 CAPEX'!$L20&lt;&gt;"x",'2.5 CAPEX'!$M20&lt;&gt;"x"),0,
IF($F17=0,0,
IF(BU$4&lt;'2.1 Kraftwerk allgemein'!$F$16,0,
IF(BU$4='2.1 Kraftwerk allgemein'!$F$16,'2.5 CAPEX'!$J20/$F17,
IF(BU$4&lt;'2.1 Kraftwerk allgemein'!$F$16+$F17,
('2.5 CAPEX'!$J20+SUM(OFFSET('2.5 CAPEX'!BZ20,0,-MIN(MAX($F17-1-('2.1 Kraftwerk allgemein'!$F$16-'2.1 Kraftwerk allgemein'!$F$15+1),0),COLUMN(BL17)-1-('2.1 Kraftwerk allgemein'!$F$16-'2.1 Kraftwerk allgemein'!$F$15+1)),1,MIN(MAX($F17-('2.1 Kraftwerk allgemein'!$F$16-'2.1 Kraftwerk allgemein'!$F$15+1),1),COLUMN(BL17)-('2.1 Kraftwerk allgemein'!$F$16-'2.1 Kraftwerk allgemein'!$F$15+1)))))/$F17,
SUM(OFFSET('2.5 CAPEX'!BZ20,0,-MIN($F17-1,COLUMN(BL17)-1),1,MIN($F17,COLUMN(BL17))))/$F17)))))),
IF(OR(ISNUMBER($D17)=FALSE,$F17=""),"",
IF(AND('2.5 CAPEX'!$L20&lt;&gt;"x",'2.5 CAPEX'!$M20&lt;&gt;"x"),0,
IF($F17=0,0,
IF(BU$4&lt;'2.1 Kraftwerk allgemein'!$F$16,0,
IF(BU$4='2.1 Kraftwerk allgemein'!$F$16,'2.5 CAPEX'!$J20/$F17,
IF(BU$4&lt;'2.1 Kraftwerk allgemein'!$F$16+$F17,
('2.5 CAPEX'!$J20+SUM(OFFSET('2.5 CAPEX'!BZ20,0,-MIN(MAX($F17-1-('2.1 Kraftwerk allgemein'!$F$16-'1.1 Allgemein'!$I$22+1),0),COLUMN(BL17)-1-('2.1 Kraftwerk allgemein'!$F$16-'1.1 Allgemein'!$I$22+1)),1,MIN(MAX($F17-('2.1 Kraftwerk allgemein'!$F$16-'1.1 Allgemein'!$I$22+1),1),COLUMN(BL17)-('2.1 Kraftwerk allgemein'!$F$16-'1.1 Allgemein'!$I$22+1)))))/$F17,
SUM(OFFSET('2.5 CAPEX'!BZ20,0,-MIN($F17-1,COLUMN(BL17)-1),1,MIN($F17,COLUMN(BL17))))/$F17)))))))</f>
        <v>0</v>
      </c>
      <c r="BV17" s="199">
        <f ca="1">IF('2.1 Kraftwerk allgemein'!$F$15&lt;'1.1 Allgemein'!$I$22,
IF(OR(ISNUMBER($D17)=FALSE,$F17=""),"",
IF(AND('2.5 CAPEX'!$L20&lt;&gt;"x",'2.5 CAPEX'!$M20&lt;&gt;"x"),0,
IF($F17=0,0,
IF(BV$4&lt;'2.1 Kraftwerk allgemein'!$F$16,0,
IF(BV$4='2.1 Kraftwerk allgemein'!$F$16,'2.5 CAPEX'!$J20/$F17,
IF(BV$4&lt;'2.1 Kraftwerk allgemein'!$F$16+$F17,
('2.5 CAPEX'!$J20+SUM(OFFSET('2.5 CAPEX'!CA20,0,-MIN(MAX($F17-1-('2.1 Kraftwerk allgemein'!$F$16-'2.1 Kraftwerk allgemein'!$F$15+1),0),COLUMN(BM17)-1-('2.1 Kraftwerk allgemein'!$F$16-'2.1 Kraftwerk allgemein'!$F$15+1)),1,MIN(MAX($F17-('2.1 Kraftwerk allgemein'!$F$16-'2.1 Kraftwerk allgemein'!$F$15+1),1),COLUMN(BM17)-('2.1 Kraftwerk allgemein'!$F$16-'2.1 Kraftwerk allgemein'!$F$15+1)))))/$F17,
SUM(OFFSET('2.5 CAPEX'!CA20,0,-MIN($F17-1,COLUMN(BM17)-1),1,MIN($F17,COLUMN(BM17))))/$F17)))))),
IF(OR(ISNUMBER($D17)=FALSE,$F17=""),"",
IF(AND('2.5 CAPEX'!$L20&lt;&gt;"x",'2.5 CAPEX'!$M20&lt;&gt;"x"),0,
IF($F17=0,0,
IF(BV$4&lt;'2.1 Kraftwerk allgemein'!$F$16,0,
IF(BV$4='2.1 Kraftwerk allgemein'!$F$16,'2.5 CAPEX'!$J20/$F17,
IF(BV$4&lt;'2.1 Kraftwerk allgemein'!$F$16+$F17,
('2.5 CAPEX'!$J20+SUM(OFFSET('2.5 CAPEX'!CA20,0,-MIN(MAX($F17-1-('2.1 Kraftwerk allgemein'!$F$16-'1.1 Allgemein'!$I$22+1),0),COLUMN(BM17)-1-('2.1 Kraftwerk allgemein'!$F$16-'1.1 Allgemein'!$I$22+1)),1,MIN(MAX($F17-('2.1 Kraftwerk allgemein'!$F$16-'1.1 Allgemein'!$I$22+1),1),COLUMN(BM17)-('2.1 Kraftwerk allgemein'!$F$16-'1.1 Allgemein'!$I$22+1)))))/$F17,
SUM(OFFSET('2.5 CAPEX'!CA20,0,-MIN($F17-1,COLUMN(BM17)-1),1,MIN($F17,COLUMN(BM17))))/$F17)))))))</f>
        <v>0</v>
      </c>
      <c r="BW17" s="199">
        <f ca="1">IF('2.1 Kraftwerk allgemein'!$F$15&lt;'1.1 Allgemein'!$I$22,
IF(OR(ISNUMBER($D17)=FALSE,$F17=""),"",
IF(AND('2.5 CAPEX'!$L20&lt;&gt;"x",'2.5 CAPEX'!$M20&lt;&gt;"x"),0,
IF($F17=0,0,
IF(BW$4&lt;'2.1 Kraftwerk allgemein'!$F$16,0,
IF(BW$4='2.1 Kraftwerk allgemein'!$F$16,'2.5 CAPEX'!$J20/$F17,
IF(BW$4&lt;'2.1 Kraftwerk allgemein'!$F$16+$F17,
('2.5 CAPEX'!$J20+SUM(OFFSET('2.5 CAPEX'!CB20,0,-MIN(MAX($F17-1-('2.1 Kraftwerk allgemein'!$F$16-'2.1 Kraftwerk allgemein'!$F$15+1),0),COLUMN(BN17)-1-('2.1 Kraftwerk allgemein'!$F$16-'2.1 Kraftwerk allgemein'!$F$15+1)),1,MIN(MAX($F17-('2.1 Kraftwerk allgemein'!$F$16-'2.1 Kraftwerk allgemein'!$F$15+1),1),COLUMN(BN17)-('2.1 Kraftwerk allgemein'!$F$16-'2.1 Kraftwerk allgemein'!$F$15+1)))))/$F17,
SUM(OFFSET('2.5 CAPEX'!CB20,0,-MIN($F17-1,COLUMN(BN17)-1),1,MIN($F17,COLUMN(BN17))))/$F17)))))),
IF(OR(ISNUMBER($D17)=FALSE,$F17=""),"",
IF(AND('2.5 CAPEX'!$L20&lt;&gt;"x",'2.5 CAPEX'!$M20&lt;&gt;"x"),0,
IF($F17=0,0,
IF(BW$4&lt;'2.1 Kraftwerk allgemein'!$F$16,0,
IF(BW$4='2.1 Kraftwerk allgemein'!$F$16,'2.5 CAPEX'!$J20/$F17,
IF(BW$4&lt;'2.1 Kraftwerk allgemein'!$F$16+$F17,
('2.5 CAPEX'!$J20+SUM(OFFSET('2.5 CAPEX'!CB20,0,-MIN(MAX($F17-1-('2.1 Kraftwerk allgemein'!$F$16-'1.1 Allgemein'!$I$22+1),0),COLUMN(BN17)-1-('2.1 Kraftwerk allgemein'!$F$16-'1.1 Allgemein'!$I$22+1)),1,MIN(MAX($F17-('2.1 Kraftwerk allgemein'!$F$16-'1.1 Allgemein'!$I$22+1),1),COLUMN(BN17)-('2.1 Kraftwerk allgemein'!$F$16-'1.1 Allgemein'!$I$22+1)))))/$F17,
SUM(OFFSET('2.5 CAPEX'!CB20,0,-MIN($F17-1,COLUMN(BN17)-1),1,MIN($F17,COLUMN(BN17))))/$F17)))))))</f>
        <v>0</v>
      </c>
      <c r="BX17" s="199">
        <f ca="1">IF('2.1 Kraftwerk allgemein'!$F$15&lt;'1.1 Allgemein'!$I$22,
IF(OR(ISNUMBER($D17)=FALSE,$F17=""),"",
IF(AND('2.5 CAPEX'!$L20&lt;&gt;"x",'2.5 CAPEX'!$M20&lt;&gt;"x"),0,
IF($F17=0,0,
IF(BX$4&lt;'2.1 Kraftwerk allgemein'!$F$16,0,
IF(BX$4='2.1 Kraftwerk allgemein'!$F$16,'2.5 CAPEX'!$J20/$F17,
IF(BX$4&lt;'2.1 Kraftwerk allgemein'!$F$16+$F17,
('2.5 CAPEX'!$J20+SUM(OFFSET('2.5 CAPEX'!CC20,0,-MIN(MAX($F17-1-('2.1 Kraftwerk allgemein'!$F$16-'2.1 Kraftwerk allgemein'!$F$15+1),0),COLUMN(BO17)-1-('2.1 Kraftwerk allgemein'!$F$16-'2.1 Kraftwerk allgemein'!$F$15+1)),1,MIN(MAX($F17-('2.1 Kraftwerk allgemein'!$F$16-'2.1 Kraftwerk allgemein'!$F$15+1),1),COLUMN(BO17)-('2.1 Kraftwerk allgemein'!$F$16-'2.1 Kraftwerk allgemein'!$F$15+1)))))/$F17,
SUM(OFFSET('2.5 CAPEX'!CC20,0,-MIN($F17-1,COLUMN(BO17)-1),1,MIN($F17,COLUMN(BO17))))/$F17)))))),
IF(OR(ISNUMBER($D17)=FALSE,$F17=""),"",
IF(AND('2.5 CAPEX'!$L20&lt;&gt;"x",'2.5 CAPEX'!$M20&lt;&gt;"x"),0,
IF($F17=0,0,
IF(BX$4&lt;'2.1 Kraftwerk allgemein'!$F$16,0,
IF(BX$4='2.1 Kraftwerk allgemein'!$F$16,'2.5 CAPEX'!$J20/$F17,
IF(BX$4&lt;'2.1 Kraftwerk allgemein'!$F$16+$F17,
('2.5 CAPEX'!$J20+SUM(OFFSET('2.5 CAPEX'!CC20,0,-MIN(MAX($F17-1-('2.1 Kraftwerk allgemein'!$F$16-'1.1 Allgemein'!$I$22+1),0),COLUMN(BO17)-1-('2.1 Kraftwerk allgemein'!$F$16-'1.1 Allgemein'!$I$22+1)),1,MIN(MAX($F17-('2.1 Kraftwerk allgemein'!$F$16-'1.1 Allgemein'!$I$22+1),1),COLUMN(BO17)-('2.1 Kraftwerk allgemein'!$F$16-'1.1 Allgemein'!$I$22+1)))))/$F17,
SUM(OFFSET('2.5 CAPEX'!CC20,0,-MIN($F17-1,COLUMN(BO17)-1),1,MIN($F17,COLUMN(BO17))))/$F17)))))))</f>
        <v>0</v>
      </c>
      <c r="BY17" s="199">
        <f ca="1">IF('2.1 Kraftwerk allgemein'!$F$15&lt;'1.1 Allgemein'!$I$22,
IF(OR(ISNUMBER($D17)=FALSE,$F17=""),"",
IF(AND('2.5 CAPEX'!$L20&lt;&gt;"x",'2.5 CAPEX'!$M20&lt;&gt;"x"),0,
IF($F17=0,0,
IF(BY$4&lt;'2.1 Kraftwerk allgemein'!$F$16,0,
IF(BY$4='2.1 Kraftwerk allgemein'!$F$16,'2.5 CAPEX'!$J20/$F17,
IF(BY$4&lt;'2.1 Kraftwerk allgemein'!$F$16+$F17,
('2.5 CAPEX'!$J20+SUM(OFFSET('2.5 CAPEX'!CD20,0,-MIN(MAX($F17-1-('2.1 Kraftwerk allgemein'!$F$16-'2.1 Kraftwerk allgemein'!$F$15+1),0),COLUMN(BP17)-1-('2.1 Kraftwerk allgemein'!$F$16-'2.1 Kraftwerk allgemein'!$F$15+1)),1,MIN(MAX($F17-('2.1 Kraftwerk allgemein'!$F$16-'2.1 Kraftwerk allgemein'!$F$15+1),1),COLUMN(BP17)-('2.1 Kraftwerk allgemein'!$F$16-'2.1 Kraftwerk allgemein'!$F$15+1)))))/$F17,
SUM(OFFSET('2.5 CAPEX'!CD20,0,-MIN($F17-1,COLUMN(BP17)-1),1,MIN($F17,COLUMN(BP17))))/$F17)))))),
IF(OR(ISNUMBER($D17)=FALSE,$F17=""),"",
IF(AND('2.5 CAPEX'!$L20&lt;&gt;"x",'2.5 CAPEX'!$M20&lt;&gt;"x"),0,
IF($F17=0,0,
IF(BY$4&lt;'2.1 Kraftwerk allgemein'!$F$16,0,
IF(BY$4='2.1 Kraftwerk allgemein'!$F$16,'2.5 CAPEX'!$J20/$F17,
IF(BY$4&lt;'2.1 Kraftwerk allgemein'!$F$16+$F17,
('2.5 CAPEX'!$J20+SUM(OFFSET('2.5 CAPEX'!CD20,0,-MIN(MAX($F17-1-('2.1 Kraftwerk allgemein'!$F$16-'1.1 Allgemein'!$I$22+1),0),COLUMN(BP17)-1-('2.1 Kraftwerk allgemein'!$F$16-'1.1 Allgemein'!$I$22+1)),1,MIN(MAX($F17-('2.1 Kraftwerk allgemein'!$F$16-'1.1 Allgemein'!$I$22+1),1),COLUMN(BP17)-('2.1 Kraftwerk allgemein'!$F$16-'1.1 Allgemein'!$I$22+1)))))/$F17,
SUM(OFFSET('2.5 CAPEX'!CD20,0,-MIN($F17-1,COLUMN(BP17)-1),1,MIN($F17,COLUMN(BP17))))/$F17)))))))</f>
        <v>0</v>
      </c>
      <c r="BZ17" s="199">
        <f ca="1">IF('2.1 Kraftwerk allgemein'!$F$15&lt;'1.1 Allgemein'!$I$22,
IF(OR(ISNUMBER($D17)=FALSE,$F17=""),"",
IF(AND('2.5 CAPEX'!$L20&lt;&gt;"x",'2.5 CAPEX'!$M20&lt;&gt;"x"),0,
IF($F17=0,0,
IF(BZ$4&lt;'2.1 Kraftwerk allgemein'!$F$16,0,
IF(BZ$4='2.1 Kraftwerk allgemein'!$F$16,'2.5 CAPEX'!$J20/$F17,
IF(BZ$4&lt;'2.1 Kraftwerk allgemein'!$F$16+$F17,
('2.5 CAPEX'!$J20+SUM(OFFSET('2.5 CAPEX'!CE20,0,-MIN(MAX($F17-1-('2.1 Kraftwerk allgemein'!$F$16-'2.1 Kraftwerk allgemein'!$F$15+1),0),COLUMN(BQ17)-1-('2.1 Kraftwerk allgemein'!$F$16-'2.1 Kraftwerk allgemein'!$F$15+1)),1,MIN(MAX($F17-('2.1 Kraftwerk allgemein'!$F$16-'2.1 Kraftwerk allgemein'!$F$15+1),1),COLUMN(BQ17)-('2.1 Kraftwerk allgemein'!$F$16-'2.1 Kraftwerk allgemein'!$F$15+1)))))/$F17,
SUM(OFFSET('2.5 CAPEX'!CE20,0,-MIN($F17-1,COLUMN(BQ17)-1),1,MIN($F17,COLUMN(BQ17))))/$F17)))))),
IF(OR(ISNUMBER($D17)=FALSE,$F17=""),"",
IF(AND('2.5 CAPEX'!$L20&lt;&gt;"x",'2.5 CAPEX'!$M20&lt;&gt;"x"),0,
IF($F17=0,0,
IF(BZ$4&lt;'2.1 Kraftwerk allgemein'!$F$16,0,
IF(BZ$4='2.1 Kraftwerk allgemein'!$F$16,'2.5 CAPEX'!$J20/$F17,
IF(BZ$4&lt;'2.1 Kraftwerk allgemein'!$F$16+$F17,
('2.5 CAPEX'!$J20+SUM(OFFSET('2.5 CAPEX'!CE20,0,-MIN(MAX($F17-1-('2.1 Kraftwerk allgemein'!$F$16-'1.1 Allgemein'!$I$22+1),0),COLUMN(BQ17)-1-('2.1 Kraftwerk allgemein'!$F$16-'1.1 Allgemein'!$I$22+1)),1,MIN(MAX($F17-('2.1 Kraftwerk allgemein'!$F$16-'1.1 Allgemein'!$I$22+1),1),COLUMN(BQ17)-('2.1 Kraftwerk allgemein'!$F$16-'1.1 Allgemein'!$I$22+1)))))/$F17,
SUM(OFFSET('2.5 CAPEX'!CE20,0,-MIN($F17-1,COLUMN(BQ17)-1),1,MIN($F17,COLUMN(BQ17))))/$F17)))))))</f>
        <v>0</v>
      </c>
      <c r="CA17" s="199">
        <f ca="1">IF('2.1 Kraftwerk allgemein'!$F$15&lt;'1.1 Allgemein'!$I$22,
IF(OR(ISNUMBER($D17)=FALSE,$F17=""),"",
IF(AND('2.5 CAPEX'!$L20&lt;&gt;"x",'2.5 CAPEX'!$M20&lt;&gt;"x"),0,
IF($F17=0,0,
IF(CA$4&lt;'2.1 Kraftwerk allgemein'!$F$16,0,
IF(CA$4='2.1 Kraftwerk allgemein'!$F$16,'2.5 CAPEX'!$J20/$F17,
IF(CA$4&lt;'2.1 Kraftwerk allgemein'!$F$16+$F17,
('2.5 CAPEX'!$J20+SUM(OFFSET('2.5 CAPEX'!CF20,0,-MIN(MAX($F17-1-('2.1 Kraftwerk allgemein'!$F$16-'2.1 Kraftwerk allgemein'!$F$15+1),0),COLUMN(BR17)-1-('2.1 Kraftwerk allgemein'!$F$16-'2.1 Kraftwerk allgemein'!$F$15+1)),1,MIN(MAX($F17-('2.1 Kraftwerk allgemein'!$F$16-'2.1 Kraftwerk allgemein'!$F$15+1),1),COLUMN(BR17)-('2.1 Kraftwerk allgemein'!$F$16-'2.1 Kraftwerk allgemein'!$F$15+1)))))/$F17,
SUM(OFFSET('2.5 CAPEX'!CF20,0,-MIN($F17-1,COLUMN(BR17)-1),1,MIN($F17,COLUMN(BR17))))/$F17)))))),
IF(OR(ISNUMBER($D17)=FALSE,$F17=""),"",
IF(AND('2.5 CAPEX'!$L20&lt;&gt;"x",'2.5 CAPEX'!$M20&lt;&gt;"x"),0,
IF($F17=0,0,
IF(CA$4&lt;'2.1 Kraftwerk allgemein'!$F$16,0,
IF(CA$4='2.1 Kraftwerk allgemein'!$F$16,'2.5 CAPEX'!$J20/$F17,
IF(CA$4&lt;'2.1 Kraftwerk allgemein'!$F$16+$F17,
('2.5 CAPEX'!$J20+SUM(OFFSET('2.5 CAPEX'!CF20,0,-MIN(MAX($F17-1-('2.1 Kraftwerk allgemein'!$F$16-'1.1 Allgemein'!$I$22+1),0),COLUMN(BR17)-1-('2.1 Kraftwerk allgemein'!$F$16-'1.1 Allgemein'!$I$22+1)),1,MIN(MAX($F17-('2.1 Kraftwerk allgemein'!$F$16-'1.1 Allgemein'!$I$22+1),1),COLUMN(BR17)-('2.1 Kraftwerk allgemein'!$F$16-'1.1 Allgemein'!$I$22+1)))))/$F17,
SUM(OFFSET('2.5 CAPEX'!CF20,0,-MIN($F17-1,COLUMN(BR17)-1),1,MIN($F17,COLUMN(BR17))))/$F17)))))))</f>
        <v>0</v>
      </c>
      <c r="CB17" s="199">
        <f ca="1">IF('2.1 Kraftwerk allgemein'!$F$15&lt;'1.1 Allgemein'!$I$22,
IF(OR(ISNUMBER($D17)=FALSE,$F17=""),"",
IF(AND('2.5 CAPEX'!$L20&lt;&gt;"x",'2.5 CAPEX'!$M20&lt;&gt;"x"),0,
IF($F17=0,0,
IF(CB$4&lt;'2.1 Kraftwerk allgemein'!$F$16,0,
IF(CB$4='2.1 Kraftwerk allgemein'!$F$16,'2.5 CAPEX'!$J20/$F17,
IF(CB$4&lt;'2.1 Kraftwerk allgemein'!$F$16+$F17,
('2.5 CAPEX'!$J20+SUM(OFFSET('2.5 CAPEX'!CG20,0,-MIN(MAX($F17-1-('2.1 Kraftwerk allgemein'!$F$16-'2.1 Kraftwerk allgemein'!$F$15+1),0),COLUMN(BS17)-1-('2.1 Kraftwerk allgemein'!$F$16-'2.1 Kraftwerk allgemein'!$F$15+1)),1,MIN(MAX($F17-('2.1 Kraftwerk allgemein'!$F$16-'2.1 Kraftwerk allgemein'!$F$15+1),1),COLUMN(BS17)-('2.1 Kraftwerk allgemein'!$F$16-'2.1 Kraftwerk allgemein'!$F$15+1)))))/$F17,
SUM(OFFSET('2.5 CAPEX'!CG20,0,-MIN($F17-1,COLUMN(BS17)-1),1,MIN($F17,COLUMN(BS17))))/$F17)))))),
IF(OR(ISNUMBER($D17)=FALSE,$F17=""),"",
IF(AND('2.5 CAPEX'!$L20&lt;&gt;"x",'2.5 CAPEX'!$M20&lt;&gt;"x"),0,
IF($F17=0,0,
IF(CB$4&lt;'2.1 Kraftwerk allgemein'!$F$16,0,
IF(CB$4='2.1 Kraftwerk allgemein'!$F$16,'2.5 CAPEX'!$J20/$F17,
IF(CB$4&lt;'2.1 Kraftwerk allgemein'!$F$16+$F17,
('2.5 CAPEX'!$J20+SUM(OFFSET('2.5 CAPEX'!CG20,0,-MIN(MAX($F17-1-('2.1 Kraftwerk allgemein'!$F$16-'1.1 Allgemein'!$I$22+1),0),COLUMN(BS17)-1-('2.1 Kraftwerk allgemein'!$F$16-'1.1 Allgemein'!$I$22+1)),1,MIN(MAX($F17-('2.1 Kraftwerk allgemein'!$F$16-'1.1 Allgemein'!$I$22+1),1),COLUMN(BS17)-('2.1 Kraftwerk allgemein'!$F$16-'1.1 Allgemein'!$I$22+1)))))/$F17,
SUM(OFFSET('2.5 CAPEX'!CG20,0,-MIN($F17-1,COLUMN(BS17)-1),1,MIN($F17,COLUMN(BS17))))/$F17)))))))</f>
        <v>0</v>
      </c>
      <c r="CC17" s="199">
        <f ca="1">IF('2.1 Kraftwerk allgemein'!$F$15&lt;'1.1 Allgemein'!$I$22,
IF(OR(ISNUMBER($D17)=FALSE,$F17=""),"",
IF(AND('2.5 CAPEX'!$L20&lt;&gt;"x",'2.5 CAPEX'!$M20&lt;&gt;"x"),0,
IF($F17=0,0,
IF(CC$4&lt;'2.1 Kraftwerk allgemein'!$F$16,0,
IF(CC$4='2.1 Kraftwerk allgemein'!$F$16,'2.5 CAPEX'!$J20/$F17,
IF(CC$4&lt;'2.1 Kraftwerk allgemein'!$F$16+$F17,
('2.5 CAPEX'!$J20+SUM(OFFSET('2.5 CAPEX'!CH20,0,-MIN(MAX($F17-1-('2.1 Kraftwerk allgemein'!$F$16-'2.1 Kraftwerk allgemein'!$F$15+1),0),COLUMN(BT17)-1-('2.1 Kraftwerk allgemein'!$F$16-'2.1 Kraftwerk allgemein'!$F$15+1)),1,MIN(MAX($F17-('2.1 Kraftwerk allgemein'!$F$16-'2.1 Kraftwerk allgemein'!$F$15+1),1),COLUMN(BT17)-('2.1 Kraftwerk allgemein'!$F$16-'2.1 Kraftwerk allgemein'!$F$15+1)))))/$F17,
SUM(OFFSET('2.5 CAPEX'!CH20,0,-MIN($F17-1,COLUMN(BT17)-1),1,MIN($F17,COLUMN(BT17))))/$F17)))))),
IF(OR(ISNUMBER($D17)=FALSE,$F17=""),"",
IF(AND('2.5 CAPEX'!$L20&lt;&gt;"x",'2.5 CAPEX'!$M20&lt;&gt;"x"),0,
IF($F17=0,0,
IF(CC$4&lt;'2.1 Kraftwerk allgemein'!$F$16,0,
IF(CC$4='2.1 Kraftwerk allgemein'!$F$16,'2.5 CAPEX'!$J20/$F17,
IF(CC$4&lt;'2.1 Kraftwerk allgemein'!$F$16+$F17,
('2.5 CAPEX'!$J20+SUM(OFFSET('2.5 CAPEX'!CH20,0,-MIN(MAX($F17-1-('2.1 Kraftwerk allgemein'!$F$16-'1.1 Allgemein'!$I$22+1),0),COLUMN(BT17)-1-('2.1 Kraftwerk allgemein'!$F$16-'1.1 Allgemein'!$I$22+1)),1,MIN(MAX($F17-('2.1 Kraftwerk allgemein'!$F$16-'1.1 Allgemein'!$I$22+1),1),COLUMN(BT17)-('2.1 Kraftwerk allgemein'!$F$16-'1.1 Allgemein'!$I$22+1)))))/$F17,
SUM(OFFSET('2.5 CAPEX'!CH20,0,-MIN($F17-1,COLUMN(BT17)-1),1,MIN($F17,COLUMN(BT17))))/$F17)))))))</f>
        <v>0</v>
      </c>
      <c r="CD17" s="199">
        <f ca="1">IF('2.1 Kraftwerk allgemein'!$F$15&lt;'1.1 Allgemein'!$I$22,
IF(OR(ISNUMBER($D17)=FALSE,$F17=""),"",
IF(AND('2.5 CAPEX'!$L20&lt;&gt;"x",'2.5 CAPEX'!$M20&lt;&gt;"x"),0,
IF($F17=0,0,
IF(CD$4&lt;'2.1 Kraftwerk allgemein'!$F$16,0,
IF(CD$4='2.1 Kraftwerk allgemein'!$F$16,'2.5 CAPEX'!$J20/$F17,
IF(CD$4&lt;'2.1 Kraftwerk allgemein'!$F$16+$F17,
('2.5 CAPEX'!$J20+SUM(OFFSET('2.5 CAPEX'!CI20,0,-MIN(MAX($F17-1-('2.1 Kraftwerk allgemein'!$F$16-'2.1 Kraftwerk allgemein'!$F$15+1),0),COLUMN(BU17)-1-('2.1 Kraftwerk allgemein'!$F$16-'2.1 Kraftwerk allgemein'!$F$15+1)),1,MIN(MAX($F17-('2.1 Kraftwerk allgemein'!$F$16-'2.1 Kraftwerk allgemein'!$F$15+1),1),COLUMN(BU17)-('2.1 Kraftwerk allgemein'!$F$16-'2.1 Kraftwerk allgemein'!$F$15+1)))))/$F17,
SUM(OFFSET('2.5 CAPEX'!CI20,0,-MIN($F17-1,COLUMN(BU17)-1),1,MIN($F17,COLUMN(BU17))))/$F17)))))),
IF(OR(ISNUMBER($D17)=FALSE,$F17=""),"",
IF(AND('2.5 CAPEX'!$L20&lt;&gt;"x",'2.5 CAPEX'!$M20&lt;&gt;"x"),0,
IF($F17=0,0,
IF(CD$4&lt;'2.1 Kraftwerk allgemein'!$F$16,0,
IF(CD$4='2.1 Kraftwerk allgemein'!$F$16,'2.5 CAPEX'!$J20/$F17,
IF(CD$4&lt;'2.1 Kraftwerk allgemein'!$F$16+$F17,
('2.5 CAPEX'!$J20+SUM(OFFSET('2.5 CAPEX'!CI20,0,-MIN(MAX($F17-1-('2.1 Kraftwerk allgemein'!$F$16-'1.1 Allgemein'!$I$22+1),0),COLUMN(BU17)-1-('2.1 Kraftwerk allgemein'!$F$16-'1.1 Allgemein'!$I$22+1)),1,MIN(MAX($F17-('2.1 Kraftwerk allgemein'!$F$16-'1.1 Allgemein'!$I$22+1),1),COLUMN(BU17)-('2.1 Kraftwerk allgemein'!$F$16-'1.1 Allgemein'!$I$22+1)))))/$F17,
SUM(OFFSET('2.5 CAPEX'!CI20,0,-MIN($F17-1,COLUMN(BU17)-1),1,MIN($F17,COLUMN(BU17))))/$F17)))))))</f>
        <v>0</v>
      </c>
      <c r="CE17" s="199">
        <f ca="1">IF('2.1 Kraftwerk allgemein'!$F$15&lt;'1.1 Allgemein'!$I$22,
IF(OR(ISNUMBER($D17)=FALSE,$F17=""),"",
IF(AND('2.5 CAPEX'!$L20&lt;&gt;"x",'2.5 CAPEX'!$M20&lt;&gt;"x"),0,
IF($F17=0,0,
IF(CE$4&lt;'2.1 Kraftwerk allgemein'!$F$16,0,
IF(CE$4='2.1 Kraftwerk allgemein'!$F$16,'2.5 CAPEX'!$J20/$F17,
IF(CE$4&lt;'2.1 Kraftwerk allgemein'!$F$16+$F17,
('2.5 CAPEX'!$J20+SUM(OFFSET('2.5 CAPEX'!CJ20,0,-MIN(MAX($F17-1-('2.1 Kraftwerk allgemein'!$F$16-'2.1 Kraftwerk allgemein'!$F$15+1),0),COLUMN(BV17)-1-('2.1 Kraftwerk allgemein'!$F$16-'2.1 Kraftwerk allgemein'!$F$15+1)),1,MIN(MAX($F17-('2.1 Kraftwerk allgemein'!$F$16-'2.1 Kraftwerk allgemein'!$F$15+1),1),COLUMN(BV17)-('2.1 Kraftwerk allgemein'!$F$16-'2.1 Kraftwerk allgemein'!$F$15+1)))))/$F17,
SUM(OFFSET('2.5 CAPEX'!CJ20,0,-MIN($F17-1,COLUMN(BV17)-1),1,MIN($F17,COLUMN(BV17))))/$F17)))))),
IF(OR(ISNUMBER($D17)=FALSE,$F17=""),"",
IF(AND('2.5 CAPEX'!$L20&lt;&gt;"x",'2.5 CAPEX'!$M20&lt;&gt;"x"),0,
IF($F17=0,0,
IF(CE$4&lt;'2.1 Kraftwerk allgemein'!$F$16,0,
IF(CE$4='2.1 Kraftwerk allgemein'!$F$16,'2.5 CAPEX'!$J20/$F17,
IF(CE$4&lt;'2.1 Kraftwerk allgemein'!$F$16+$F17,
('2.5 CAPEX'!$J20+SUM(OFFSET('2.5 CAPEX'!CJ20,0,-MIN(MAX($F17-1-('2.1 Kraftwerk allgemein'!$F$16-'1.1 Allgemein'!$I$22+1),0),COLUMN(BV17)-1-('2.1 Kraftwerk allgemein'!$F$16-'1.1 Allgemein'!$I$22+1)),1,MIN(MAX($F17-('2.1 Kraftwerk allgemein'!$F$16-'1.1 Allgemein'!$I$22+1),1),COLUMN(BV17)-('2.1 Kraftwerk allgemein'!$F$16-'1.1 Allgemein'!$I$22+1)))))/$F17,
SUM(OFFSET('2.5 CAPEX'!CJ20,0,-MIN($F17-1,COLUMN(BV17)-1),1,MIN($F17,COLUMN(BV17))))/$F17)))))))</f>
        <v>0</v>
      </c>
      <c r="CF17" s="199">
        <f ca="1">IF('2.1 Kraftwerk allgemein'!$F$15&lt;'1.1 Allgemein'!$I$22,
IF(OR(ISNUMBER($D17)=FALSE,$F17=""),"",
IF(AND('2.5 CAPEX'!$L20&lt;&gt;"x",'2.5 CAPEX'!$M20&lt;&gt;"x"),0,
IF($F17=0,0,
IF(CF$4&lt;'2.1 Kraftwerk allgemein'!$F$16,0,
IF(CF$4='2.1 Kraftwerk allgemein'!$F$16,'2.5 CAPEX'!$J20/$F17,
IF(CF$4&lt;'2.1 Kraftwerk allgemein'!$F$16+$F17,
('2.5 CAPEX'!$J20+SUM(OFFSET('2.5 CAPEX'!CK20,0,-MIN(MAX($F17-1-('2.1 Kraftwerk allgemein'!$F$16-'2.1 Kraftwerk allgemein'!$F$15+1),0),COLUMN(BW17)-1-('2.1 Kraftwerk allgemein'!$F$16-'2.1 Kraftwerk allgemein'!$F$15+1)),1,MIN(MAX($F17-('2.1 Kraftwerk allgemein'!$F$16-'2.1 Kraftwerk allgemein'!$F$15+1),1),COLUMN(BW17)-('2.1 Kraftwerk allgemein'!$F$16-'2.1 Kraftwerk allgemein'!$F$15+1)))))/$F17,
SUM(OFFSET('2.5 CAPEX'!CK20,0,-MIN($F17-1,COLUMN(BW17)-1),1,MIN($F17,COLUMN(BW17))))/$F17)))))),
IF(OR(ISNUMBER($D17)=FALSE,$F17=""),"",
IF(AND('2.5 CAPEX'!$L20&lt;&gt;"x",'2.5 CAPEX'!$M20&lt;&gt;"x"),0,
IF($F17=0,0,
IF(CF$4&lt;'2.1 Kraftwerk allgemein'!$F$16,0,
IF(CF$4='2.1 Kraftwerk allgemein'!$F$16,'2.5 CAPEX'!$J20/$F17,
IF(CF$4&lt;'2.1 Kraftwerk allgemein'!$F$16+$F17,
('2.5 CAPEX'!$J20+SUM(OFFSET('2.5 CAPEX'!CK20,0,-MIN(MAX($F17-1-('2.1 Kraftwerk allgemein'!$F$16-'1.1 Allgemein'!$I$22+1),0),COLUMN(BW17)-1-('2.1 Kraftwerk allgemein'!$F$16-'1.1 Allgemein'!$I$22+1)),1,MIN(MAX($F17-('2.1 Kraftwerk allgemein'!$F$16-'1.1 Allgemein'!$I$22+1),1),COLUMN(BW17)-('2.1 Kraftwerk allgemein'!$F$16-'1.1 Allgemein'!$I$22+1)))))/$F17,
SUM(OFFSET('2.5 CAPEX'!CK20,0,-MIN($F17-1,COLUMN(BW17)-1),1,MIN($F17,COLUMN(BW17))))/$F17)))))))</f>
        <v>0</v>
      </c>
      <c r="CG17" s="199">
        <f ca="1">IF('2.1 Kraftwerk allgemein'!$F$15&lt;'1.1 Allgemein'!$I$22,
IF(OR(ISNUMBER($D17)=FALSE,$F17=""),"",
IF(AND('2.5 CAPEX'!$L20&lt;&gt;"x",'2.5 CAPEX'!$M20&lt;&gt;"x"),0,
IF($F17=0,0,
IF(CG$4&lt;'2.1 Kraftwerk allgemein'!$F$16,0,
IF(CG$4='2.1 Kraftwerk allgemein'!$F$16,'2.5 CAPEX'!$J20/$F17,
IF(CG$4&lt;'2.1 Kraftwerk allgemein'!$F$16+$F17,
('2.5 CAPEX'!$J20+SUM(OFFSET('2.5 CAPEX'!CL20,0,-MIN(MAX($F17-1-('2.1 Kraftwerk allgemein'!$F$16-'2.1 Kraftwerk allgemein'!$F$15+1),0),COLUMN(BX17)-1-('2.1 Kraftwerk allgemein'!$F$16-'2.1 Kraftwerk allgemein'!$F$15+1)),1,MIN(MAX($F17-('2.1 Kraftwerk allgemein'!$F$16-'2.1 Kraftwerk allgemein'!$F$15+1),1),COLUMN(BX17)-('2.1 Kraftwerk allgemein'!$F$16-'2.1 Kraftwerk allgemein'!$F$15+1)))))/$F17,
SUM(OFFSET('2.5 CAPEX'!CL20,0,-MIN($F17-1,COLUMN(BX17)-1),1,MIN($F17,COLUMN(BX17))))/$F17)))))),
IF(OR(ISNUMBER($D17)=FALSE,$F17=""),"",
IF(AND('2.5 CAPEX'!$L20&lt;&gt;"x",'2.5 CAPEX'!$M20&lt;&gt;"x"),0,
IF($F17=0,0,
IF(CG$4&lt;'2.1 Kraftwerk allgemein'!$F$16,0,
IF(CG$4='2.1 Kraftwerk allgemein'!$F$16,'2.5 CAPEX'!$J20/$F17,
IF(CG$4&lt;'2.1 Kraftwerk allgemein'!$F$16+$F17,
('2.5 CAPEX'!$J20+SUM(OFFSET('2.5 CAPEX'!CL20,0,-MIN(MAX($F17-1-('2.1 Kraftwerk allgemein'!$F$16-'1.1 Allgemein'!$I$22+1),0),COLUMN(BX17)-1-('2.1 Kraftwerk allgemein'!$F$16-'1.1 Allgemein'!$I$22+1)),1,MIN(MAX($F17-('2.1 Kraftwerk allgemein'!$F$16-'1.1 Allgemein'!$I$22+1),1),COLUMN(BX17)-('2.1 Kraftwerk allgemein'!$F$16-'1.1 Allgemein'!$I$22+1)))))/$F17,
SUM(OFFSET('2.5 CAPEX'!CL20,0,-MIN($F17-1,COLUMN(BX17)-1),1,MIN($F17,COLUMN(BX17))))/$F17)))))))</f>
        <v>0</v>
      </c>
      <c r="CH17" s="199">
        <f ca="1">IF('2.1 Kraftwerk allgemein'!$F$15&lt;'1.1 Allgemein'!$I$22,
IF(OR(ISNUMBER($D17)=FALSE,$F17=""),"",
IF(AND('2.5 CAPEX'!$L20&lt;&gt;"x",'2.5 CAPEX'!$M20&lt;&gt;"x"),0,
IF($F17=0,0,
IF(CH$4&lt;'2.1 Kraftwerk allgemein'!$F$16,0,
IF(CH$4='2.1 Kraftwerk allgemein'!$F$16,'2.5 CAPEX'!$J20/$F17,
IF(CH$4&lt;'2.1 Kraftwerk allgemein'!$F$16+$F17,
('2.5 CAPEX'!$J20+SUM(OFFSET('2.5 CAPEX'!CM20,0,-MIN(MAX($F17-1-('2.1 Kraftwerk allgemein'!$F$16-'2.1 Kraftwerk allgemein'!$F$15+1),0),COLUMN(BY17)-1-('2.1 Kraftwerk allgemein'!$F$16-'2.1 Kraftwerk allgemein'!$F$15+1)),1,MIN(MAX($F17-('2.1 Kraftwerk allgemein'!$F$16-'2.1 Kraftwerk allgemein'!$F$15+1),1),COLUMN(BY17)-('2.1 Kraftwerk allgemein'!$F$16-'2.1 Kraftwerk allgemein'!$F$15+1)))))/$F17,
SUM(OFFSET('2.5 CAPEX'!CM20,0,-MIN($F17-1,COLUMN(BY17)-1),1,MIN($F17,COLUMN(BY17))))/$F17)))))),
IF(OR(ISNUMBER($D17)=FALSE,$F17=""),"",
IF(AND('2.5 CAPEX'!$L20&lt;&gt;"x",'2.5 CAPEX'!$M20&lt;&gt;"x"),0,
IF($F17=0,0,
IF(CH$4&lt;'2.1 Kraftwerk allgemein'!$F$16,0,
IF(CH$4='2.1 Kraftwerk allgemein'!$F$16,'2.5 CAPEX'!$J20/$F17,
IF(CH$4&lt;'2.1 Kraftwerk allgemein'!$F$16+$F17,
('2.5 CAPEX'!$J20+SUM(OFFSET('2.5 CAPEX'!CM20,0,-MIN(MAX($F17-1-('2.1 Kraftwerk allgemein'!$F$16-'1.1 Allgemein'!$I$22+1),0),COLUMN(BY17)-1-('2.1 Kraftwerk allgemein'!$F$16-'1.1 Allgemein'!$I$22+1)),1,MIN(MAX($F17-('2.1 Kraftwerk allgemein'!$F$16-'1.1 Allgemein'!$I$22+1),1),COLUMN(BY17)-('2.1 Kraftwerk allgemein'!$F$16-'1.1 Allgemein'!$I$22+1)))))/$F17,
SUM(OFFSET('2.5 CAPEX'!CM20,0,-MIN($F17-1,COLUMN(BY17)-1),1,MIN($F17,COLUMN(BY17))))/$F17)))))))</f>
        <v>0</v>
      </c>
      <c r="CI17" s="199">
        <f ca="1">IF('2.1 Kraftwerk allgemein'!$F$15&lt;'1.1 Allgemein'!$I$22,
IF(OR(ISNUMBER($D17)=FALSE,$F17=""),"",
IF(AND('2.5 CAPEX'!$L20&lt;&gt;"x",'2.5 CAPEX'!$M20&lt;&gt;"x"),0,
IF($F17=0,0,
IF(CI$4&lt;'2.1 Kraftwerk allgemein'!$F$16,0,
IF(CI$4='2.1 Kraftwerk allgemein'!$F$16,'2.5 CAPEX'!$J20/$F17,
IF(CI$4&lt;'2.1 Kraftwerk allgemein'!$F$16+$F17,
('2.5 CAPEX'!$J20+SUM(OFFSET('2.5 CAPEX'!CN20,0,-MIN(MAX($F17-1-('2.1 Kraftwerk allgemein'!$F$16-'2.1 Kraftwerk allgemein'!$F$15+1),0),COLUMN(BZ17)-1-('2.1 Kraftwerk allgemein'!$F$16-'2.1 Kraftwerk allgemein'!$F$15+1)),1,MIN(MAX($F17-('2.1 Kraftwerk allgemein'!$F$16-'2.1 Kraftwerk allgemein'!$F$15+1),1),COLUMN(BZ17)-('2.1 Kraftwerk allgemein'!$F$16-'2.1 Kraftwerk allgemein'!$F$15+1)))))/$F17,
SUM(OFFSET('2.5 CAPEX'!CN20,0,-MIN($F17-1,COLUMN(BZ17)-1),1,MIN($F17,COLUMN(BZ17))))/$F17)))))),
IF(OR(ISNUMBER($D17)=FALSE,$F17=""),"",
IF(AND('2.5 CAPEX'!$L20&lt;&gt;"x",'2.5 CAPEX'!$M20&lt;&gt;"x"),0,
IF($F17=0,0,
IF(CI$4&lt;'2.1 Kraftwerk allgemein'!$F$16,0,
IF(CI$4='2.1 Kraftwerk allgemein'!$F$16,'2.5 CAPEX'!$J20/$F17,
IF(CI$4&lt;'2.1 Kraftwerk allgemein'!$F$16+$F17,
('2.5 CAPEX'!$J20+SUM(OFFSET('2.5 CAPEX'!CN20,0,-MIN(MAX($F17-1-('2.1 Kraftwerk allgemein'!$F$16-'1.1 Allgemein'!$I$22+1),0),COLUMN(BZ17)-1-('2.1 Kraftwerk allgemein'!$F$16-'1.1 Allgemein'!$I$22+1)),1,MIN(MAX($F17-('2.1 Kraftwerk allgemein'!$F$16-'1.1 Allgemein'!$I$22+1),1),COLUMN(BZ17)-('2.1 Kraftwerk allgemein'!$F$16-'1.1 Allgemein'!$I$22+1)))))/$F17,
SUM(OFFSET('2.5 CAPEX'!CN20,0,-MIN($F17-1,COLUMN(BZ17)-1),1,MIN($F17,COLUMN(BZ17))))/$F17)))))))</f>
        <v>0</v>
      </c>
      <c r="CJ17" s="199">
        <f ca="1">IF('2.1 Kraftwerk allgemein'!$F$15&lt;'1.1 Allgemein'!$I$22,
IF(OR(ISNUMBER($D17)=FALSE,$F17=""),"",
IF(AND('2.5 CAPEX'!$L20&lt;&gt;"x",'2.5 CAPEX'!$M20&lt;&gt;"x"),0,
IF($F17=0,0,
IF(CJ$4&lt;'2.1 Kraftwerk allgemein'!$F$16,0,
IF(CJ$4='2.1 Kraftwerk allgemein'!$F$16,'2.5 CAPEX'!$J20/$F17,
IF(CJ$4&lt;'2.1 Kraftwerk allgemein'!$F$16+$F17,
('2.5 CAPEX'!$J20+SUM(OFFSET('2.5 CAPEX'!CO20,0,-MIN(MAX($F17-1-('2.1 Kraftwerk allgemein'!$F$16-'2.1 Kraftwerk allgemein'!$F$15+1),0),COLUMN(CA17)-1-('2.1 Kraftwerk allgemein'!$F$16-'2.1 Kraftwerk allgemein'!$F$15+1)),1,MIN(MAX($F17-('2.1 Kraftwerk allgemein'!$F$16-'2.1 Kraftwerk allgemein'!$F$15+1),1),COLUMN(CA17)-('2.1 Kraftwerk allgemein'!$F$16-'2.1 Kraftwerk allgemein'!$F$15+1)))))/$F17,
SUM(OFFSET('2.5 CAPEX'!CO20,0,-MIN($F17-1,COLUMN(CA17)-1),1,MIN($F17,COLUMN(CA17))))/$F17)))))),
IF(OR(ISNUMBER($D17)=FALSE,$F17=""),"",
IF(AND('2.5 CAPEX'!$L20&lt;&gt;"x",'2.5 CAPEX'!$M20&lt;&gt;"x"),0,
IF($F17=0,0,
IF(CJ$4&lt;'2.1 Kraftwerk allgemein'!$F$16,0,
IF(CJ$4='2.1 Kraftwerk allgemein'!$F$16,'2.5 CAPEX'!$J20/$F17,
IF(CJ$4&lt;'2.1 Kraftwerk allgemein'!$F$16+$F17,
('2.5 CAPEX'!$J20+SUM(OFFSET('2.5 CAPEX'!CO20,0,-MIN(MAX($F17-1-('2.1 Kraftwerk allgemein'!$F$16-'1.1 Allgemein'!$I$22+1),0),COLUMN(CA17)-1-('2.1 Kraftwerk allgemein'!$F$16-'1.1 Allgemein'!$I$22+1)),1,MIN(MAX($F17-('2.1 Kraftwerk allgemein'!$F$16-'1.1 Allgemein'!$I$22+1),1),COLUMN(CA17)-('2.1 Kraftwerk allgemein'!$F$16-'1.1 Allgemein'!$I$22+1)))))/$F17,
SUM(OFFSET('2.5 CAPEX'!CO20,0,-MIN($F17-1,COLUMN(CA17)-1),1,MIN($F17,COLUMN(CA17))))/$F17)))))))</f>
        <v>0</v>
      </c>
      <c r="CK17" s="199">
        <f ca="1">IF('2.1 Kraftwerk allgemein'!$F$15&lt;'1.1 Allgemein'!$I$22,
IF(OR(ISNUMBER($D17)=FALSE,$F17=""),"",
IF(AND('2.5 CAPEX'!$L20&lt;&gt;"x",'2.5 CAPEX'!$M20&lt;&gt;"x"),0,
IF($F17=0,0,
IF(CK$4&lt;'2.1 Kraftwerk allgemein'!$F$16,0,
IF(CK$4='2.1 Kraftwerk allgemein'!$F$16,'2.5 CAPEX'!$J20/$F17,
IF(CK$4&lt;'2.1 Kraftwerk allgemein'!$F$16+$F17,
('2.5 CAPEX'!$J20+SUM(OFFSET('2.5 CAPEX'!CP20,0,-MIN(MAX($F17-1-('2.1 Kraftwerk allgemein'!$F$16-'2.1 Kraftwerk allgemein'!$F$15+1),0),COLUMN(CB17)-1-('2.1 Kraftwerk allgemein'!$F$16-'2.1 Kraftwerk allgemein'!$F$15+1)),1,MIN(MAX($F17-('2.1 Kraftwerk allgemein'!$F$16-'2.1 Kraftwerk allgemein'!$F$15+1),1),COLUMN(CB17)-('2.1 Kraftwerk allgemein'!$F$16-'2.1 Kraftwerk allgemein'!$F$15+1)))))/$F17,
SUM(OFFSET('2.5 CAPEX'!CP20,0,-MIN($F17-1,COLUMN(CB17)-1),1,MIN($F17,COLUMN(CB17))))/$F17)))))),
IF(OR(ISNUMBER($D17)=FALSE,$F17=""),"",
IF(AND('2.5 CAPEX'!$L20&lt;&gt;"x",'2.5 CAPEX'!$M20&lt;&gt;"x"),0,
IF($F17=0,0,
IF(CK$4&lt;'2.1 Kraftwerk allgemein'!$F$16,0,
IF(CK$4='2.1 Kraftwerk allgemein'!$F$16,'2.5 CAPEX'!$J20/$F17,
IF(CK$4&lt;'2.1 Kraftwerk allgemein'!$F$16+$F17,
('2.5 CAPEX'!$J20+SUM(OFFSET('2.5 CAPEX'!CP20,0,-MIN(MAX($F17-1-('2.1 Kraftwerk allgemein'!$F$16-'1.1 Allgemein'!$I$22+1),0),COLUMN(CB17)-1-('2.1 Kraftwerk allgemein'!$F$16-'1.1 Allgemein'!$I$22+1)),1,MIN(MAX($F17-('2.1 Kraftwerk allgemein'!$F$16-'1.1 Allgemein'!$I$22+1),1),COLUMN(CB17)-('2.1 Kraftwerk allgemein'!$F$16-'1.1 Allgemein'!$I$22+1)))))/$F17,
SUM(OFFSET('2.5 CAPEX'!CP20,0,-MIN($F17-1,COLUMN(CB17)-1),1,MIN($F17,COLUMN(CB17))))/$F17)))))))</f>
        <v>0</v>
      </c>
      <c r="CL17" s="199">
        <f ca="1">IF('2.1 Kraftwerk allgemein'!$F$15&lt;'1.1 Allgemein'!$I$22,
IF(OR(ISNUMBER($D17)=FALSE,$F17=""),"",
IF(AND('2.5 CAPEX'!$L20&lt;&gt;"x",'2.5 CAPEX'!$M20&lt;&gt;"x"),0,
IF($F17=0,0,
IF(CL$4&lt;'2.1 Kraftwerk allgemein'!$F$16,0,
IF(CL$4='2.1 Kraftwerk allgemein'!$F$16,'2.5 CAPEX'!$J20/$F17,
IF(CL$4&lt;'2.1 Kraftwerk allgemein'!$F$16+$F17,
('2.5 CAPEX'!$J20+SUM(OFFSET('2.5 CAPEX'!CQ20,0,-MIN(MAX($F17-1-('2.1 Kraftwerk allgemein'!$F$16-'2.1 Kraftwerk allgemein'!$F$15+1),0),COLUMN(CC17)-1-('2.1 Kraftwerk allgemein'!$F$16-'2.1 Kraftwerk allgemein'!$F$15+1)),1,MIN(MAX($F17-('2.1 Kraftwerk allgemein'!$F$16-'2.1 Kraftwerk allgemein'!$F$15+1),1),COLUMN(CC17)-('2.1 Kraftwerk allgemein'!$F$16-'2.1 Kraftwerk allgemein'!$F$15+1)))))/$F17,
SUM(OFFSET('2.5 CAPEX'!CQ20,0,-MIN($F17-1,COLUMN(CC17)-1),1,MIN($F17,COLUMN(CC17))))/$F17)))))),
IF(OR(ISNUMBER($D17)=FALSE,$F17=""),"",
IF(AND('2.5 CAPEX'!$L20&lt;&gt;"x",'2.5 CAPEX'!$M20&lt;&gt;"x"),0,
IF($F17=0,0,
IF(CL$4&lt;'2.1 Kraftwerk allgemein'!$F$16,0,
IF(CL$4='2.1 Kraftwerk allgemein'!$F$16,'2.5 CAPEX'!$J20/$F17,
IF(CL$4&lt;'2.1 Kraftwerk allgemein'!$F$16+$F17,
('2.5 CAPEX'!$J20+SUM(OFFSET('2.5 CAPEX'!CQ20,0,-MIN(MAX($F17-1-('2.1 Kraftwerk allgemein'!$F$16-'1.1 Allgemein'!$I$22+1),0),COLUMN(CC17)-1-('2.1 Kraftwerk allgemein'!$F$16-'1.1 Allgemein'!$I$22+1)),1,MIN(MAX($F17-('2.1 Kraftwerk allgemein'!$F$16-'1.1 Allgemein'!$I$22+1),1),COLUMN(CC17)-('2.1 Kraftwerk allgemein'!$F$16-'1.1 Allgemein'!$I$22+1)))))/$F17,
SUM(OFFSET('2.5 CAPEX'!CQ20,0,-MIN($F17-1,COLUMN(CC17)-1),1,MIN($F17,COLUMN(CC17))))/$F17)))))))</f>
        <v>0</v>
      </c>
      <c r="CM17" s="199">
        <f ca="1">IF('2.1 Kraftwerk allgemein'!$F$15&lt;'1.1 Allgemein'!$I$22,
IF(OR(ISNUMBER($D17)=FALSE,$F17=""),"",
IF(AND('2.5 CAPEX'!$L20&lt;&gt;"x",'2.5 CAPEX'!$M20&lt;&gt;"x"),0,
IF($F17=0,0,
IF(CM$4&lt;'2.1 Kraftwerk allgemein'!$F$16,0,
IF(CM$4='2.1 Kraftwerk allgemein'!$F$16,'2.5 CAPEX'!$J20/$F17,
IF(CM$4&lt;'2.1 Kraftwerk allgemein'!$F$16+$F17,
('2.5 CAPEX'!$J20+SUM(OFFSET('2.5 CAPEX'!CR20,0,-MIN(MAX($F17-1-('2.1 Kraftwerk allgemein'!$F$16-'2.1 Kraftwerk allgemein'!$F$15+1),0),COLUMN(CD17)-1-('2.1 Kraftwerk allgemein'!$F$16-'2.1 Kraftwerk allgemein'!$F$15+1)),1,MIN(MAX($F17-('2.1 Kraftwerk allgemein'!$F$16-'2.1 Kraftwerk allgemein'!$F$15+1),1),COLUMN(CD17)-('2.1 Kraftwerk allgemein'!$F$16-'2.1 Kraftwerk allgemein'!$F$15+1)))))/$F17,
SUM(OFFSET('2.5 CAPEX'!CR20,0,-MIN($F17-1,COLUMN(CD17)-1),1,MIN($F17,COLUMN(CD17))))/$F17)))))),
IF(OR(ISNUMBER($D17)=FALSE,$F17=""),"",
IF(AND('2.5 CAPEX'!$L20&lt;&gt;"x",'2.5 CAPEX'!$M20&lt;&gt;"x"),0,
IF($F17=0,0,
IF(CM$4&lt;'2.1 Kraftwerk allgemein'!$F$16,0,
IF(CM$4='2.1 Kraftwerk allgemein'!$F$16,'2.5 CAPEX'!$J20/$F17,
IF(CM$4&lt;'2.1 Kraftwerk allgemein'!$F$16+$F17,
('2.5 CAPEX'!$J20+SUM(OFFSET('2.5 CAPEX'!CR20,0,-MIN(MAX($F17-1-('2.1 Kraftwerk allgemein'!$F$16-'1.1 Allgemein'!$I$22+1),0),COLUMN(CD17)-1-('2.1 Kraftwerk allgemein'!$F$16-'1.1 Allgemein'!$I$22+1)),1,MIN(MAX($F17-('2.1 Kraftwerk allgemein'!$F$16-'1.1 Allgemein'!$I$22+1),1),COLUMN(CD17)-('2.1 Kraftwerk allgemein'!$F$16-'1.1 Allgemein'!$I$22+1)))))/$F17,
SUM(OFFSET('2.5 CAPEX'!CR20,0,-MIN($F17-1,COLUMN(CD17)-1),1,MIN($F17,COLUMN(CD17))))/$F17)))))))</f>
        <v>0</v>
      </c>
      <c r="CN17" s="199">
        <f ca="1">IF('2.1 Kraftwerk allgemein'!$F$15&lt;'1.1 Allgemein'!$I$22,
IF(OR(ISNUMBER($D17)=FALSE,$F17=""),"",
IF(AND('2.5 CAPEX'!$L20&lt;&gt;"x",'2.5 CAPEX'!$M20&lt;&gt;"x"),0,
IF($F17=0,0,
IF(CN$4&lt;'2.1 Kraftwerk allgemein'!$F$16,0,
IF(CN$4='2.1 Kraftwerk allgemein'!$F$16,'2.5 CAPEX'!$J20/$F17,
IF(CN$4&lt;'2.1 Kraftwerk allgemein'!$F$16+$F17,
('2.5 CAPEX'!$J20+SUM(OFFSET('2.5 CAPEX'!CS20,0,-MIN(MAX($F17-1-('2.1 Kraftwerk allgemein'!$F$16-'2.1 Kraftwerk allgemein'!$F$15+1),0),COLUMN(CE17)-1-('2.1 Kraftwerk allgemein'!$F$16-'2.1 Kraftwerk allgemein'!$F$15+1)),1,MIN(MAX($F17-('2.1 Kraftwerk allgemein'!$F$16-'2.1 Kraftwerk allgemein'!$F$15+1),1),COLUMN(CE17)-('2.1 Kraftwerk allgemein'!$F$16-'2.1 Kraftwerk allgemein'!$F$15+1)))))/$F17,
SUM(OFFSET('2.5 CAPEX'!CS20,0,-MIN($F17-1,COLUMN(CE17)-1),1,MIN($F17,COLUMN(CE17))))/$F17)))))),
IF(OR(ISNUMBER($D17)=FALSE,$F17=""),"",
IF(AND('2.5 CAPEX'!$L20&lt;&gt;"x",'2.5 CAPEX'!$M20&lt;&gt;"x"),0,
IF($F17=0,0,
IF(CN$4&lt;'2.1 Kraftwerk allgemein'!$F$16,0,
IF(CN$4='2.1 Kraftwerk allgemein'!$F$16,'2.5 CAPEX'!$J20/$F17,
IF(CN$4&lt;'2.1 Kraftwerk allgemein'!$F$16+$F17,
('2.5 CAPEX'!$J20+SUM(OFFSET('2.5 CAPEX'!CS20,0,-MIN(MAX($F17-1-('2.1 Kraftwerk allgemein'!$F$16-'1.1 Allgemein'!$I$22+1),0),COLUMN(CE17)-1-('2.1 Kraftwerk allgemein'!$F$16-'1.1 Allgemein'!$I$22+1)),1,MIN(MAX($F17-('2.1 Kraftwerk allgemein'!$F$16-'1.1 Allgemein'!$I$22+1),1),COLUMN(CE17)-('2.1 Kraftwerk allgemein'!$F$16-'1.1 Allgemein'!$I$22+1)))))/$F17,
SUM(OFFSET('2.5 CAPEX'!CS20,0,-MIN($F17-1,COLUMN(CE17)-1),1,MIN($F17,COLUMN(CE17))))/$F17)))))))</f>
        <v>0</v>
      </c>
      <c r="CO17" s="199">
        <f ca="1">IF('2.1 Kraftwerk allgemein'!$F$15&lt;'1.1 Allgemein'!$I$22,
IF(OR(ISNUMBER($D17)=FALSE,$F17=""),"",
IF(AND('2.5 CAPEX'!$L20&lt;&gt;"x",'2.5 CAPEX'!$M20&lt;&gt;"x"),0,
IF($F17=0,0,
IF(CO$4&lt;'2.1 Kraftwerk allgemein'!$F$16,0,
IF(CO$4='2.1 Kraftwerk allgemein'!$F$16,'2.5 CAPEX'!$J20/$F17,
IF(CO$4&lt;'2.1 Kraftwerk allgemein'!$F$16+$F17,
('2.5 CAPEX'!$J20+SUM(OFFSET('2.5 CAPEX'!CT20,0,-MIN(MAX($F17-1-('2.1 Kraftwerk allgemein'!$F$16-'2.1 Kraftwerk allgemein'!$F$15+1),0),COLUMN(CF17)-1-('2.1 Kraftwerk allgemein'!$F$16-'2.1 Kraftwerk allgemein'!$F$15+1)),1,MIN(MAX($F17-('2.1 Kraftwerk allgemein'!$F$16-'2.1 Kraftwerk allgemein'!$F$15+1),1),COLUMN(CF17)-('2.1 Kraftwerk allgemein'!$F$16-'2.1 Kraftwerk allgemein'!$F$15+1)))))/$F17,
SUM(OFFSET('2.5 CAPEX'!CT20,0,-MIN($F17-1,COLUMN(CF17)-1),1,MIN($F17,COLUMN(CF17))))/$F17)))))),
IF(OR(ISNUMBER($D17)=FALSE,$F17=""),"",
IF(AND('2.5 CAPEX'!$L20&lt;&gt;"x",'2.5 CAPEX'!$M20&lt;&gt;"x"),0,
IF($F17=0,0,
IF(CO$4&lt;'2.1 Kraftwerk allgemein'!$F$16,0,
IF(CO$4='2.1 Kraftwerk allgemein'!$F$16,'2.5 CAPEX'!$J20/$F17,
IF(CO$4&lt;'2.1 Kraftwerk allgemein'!$F$16+$F17,
('2.5 CAPEX'!$J20+SUM(OFFSET('2.5 CAPEX'!CT20,0,-MIN(MAX($F17-1-('2.1 Kraftwerk allgemein'!$F$16-'1.1 Allgemein'!$I$22+1),0),COLUMN(CF17)-1-('2.1 Kraftwerk allgemein'!$F$16-'1.1 Allgemein'!$I$22+1)),1,MIN(MAX($F17-('2.1 Kraftwerk allgemein'!$F$16-'1.1 Allgemein'!$I$22+1),1),COLUMN(CF17)-('2.1 Kraftwerk allgemein'!$F$16-'1.1 Allgemein'!$I$22+1)))))/$F17,
SUM(OFFSET('2.5 CAPEX'!CT20,0,-MIN($F17-1,COLUMN(CF17)-1),1,MIN($F17,COLUMN(CF17))))/$F17)))))))</f>
        <v>0</v>
      </c>
      <c r="CP17" s="199">
        <f ca="1">IF('2.1 Kraftwerk allgemein'!$F$15&lt;'1.1 Allgemein'!$I$22,
IF(OR(ISNUMBER($D17)=FALSE,$F17=""),"",
IF(AND('2.5 CAPEX'!$L20&lt;&gt;"x",'2.5 CAPEX'!$M20&lt;&gt;"x"),0,
IF($F17=0,0,
IF(CP$4&lt;'2.1 Kraftwerk allgemein'!$F$16,0,
IF(CP$4='2.1 Kraftwerk allgemein'!$F$16,'2.5 CAPEX'!$J20/$F17,
IF(CP$4&lt;'2.1 Kraftwerk allgemein'!$F$16+$F17,
('2.5 CAPEX'!$J20+SUM(OFFSET('2.5 CAPEX'!CU20,0,-MIN(MAX($F17-1-('2.1 Kraftwerk allgemein'!$F$16-'2.1 Kraftwerk allgemein'!$F$15+1),0),COLUMN(CG17)-1-('2.1 Kraftwerk allgemein'!$F$16-'2.1 Kraftwerk allgemein'!$F$15+1)),1,MIN(MAX($F17-('2.1 Kraftwerk allgemein'!$F$16-'2.1 Kraftwerk allgemein'!$F$15+1),1),COLUMN(CG17)-('2.1 Kraftwerk allgemein'!$F$16-'2.1 Kraftwerk allgemein'!$F$15+1)))))/$F17,
SUM(OFFSET('2.5 CAPEX'!CU20,0,-MIN($F17-1,COLUMN(CG17)-1),1,MIN($F17,COLUMN(CG17))))/$F17)))))),
IF(OR(ISNUMBER($D17)=FALSE,$F17=""),"",
IF(AND('2.5 CAPEX'!$L20&lt;&gt;"x",'2.5 CAPEX'!$M20&lt;&gt;"x"),0,
IF($F17=0,0,
IF(CP$4&lt;'2.1 Kraftwerk allgemein'!$F$16,0,
IF(CP$4='2.1 Kraftwerk allgemein'!$F$16,'2.5 CAPEX'!$J20/$F17,
IF(CP$4&lt;'2.1 Kraftwerk allgemein'!$F$16+$F17,
('2.5 CAPEX'!$J20+SUM(OFFSET('2.5 CAPEX'!CU20,0,-MIN(MAX($F17-1-('2.1 Kraftwerk allgemein'!$F$16-'1.1 Allgemein'!$I$22+1),0),COLUMN(CG17)-1-('2.1 Kraftwerk allgemein'!$F$16-'1.1 Allgemein'!$I$22+1)),1,MIN(MAX($F17-('2.1 Kraftwerk allgemein'!$F$16-'1.1 Allgemein'!$I$22+1),1),COLUMN(CG17)-('2.1 Kraftwerk allgemein'!$F$16-'1.1 Allgemein'!$I$22+1)))))/$F17,
SUM(OFFSET('2.5 CAPEX'!CU20,0,-MIN($F17-1,COLUMN(CG17)-1),1,MIN($F17,COLUMN(CG17))))/$F17)))))))</f>
        <v>0</v>
      </c>
      <c r="CQ17" s="199">
        <f ca="1">IF('2.1 Kraftwerk allgemein'!$F$15&lt;'1.1 Allgemein'!$I$22,
IF(OR(ISNUMBER($D17)=FALSE,$F17=""),"",
IF(AND('2.5 CAPEX'!$L20&lt;&gt;"x",'2.5 CAPEX'!$M20&lt;&gt;"x"),0,
IF($F17=0,0,
IF(CQ$4&lt;'2.1 Kraftwerk allgemein'!$F$16,0,
IF(CQ$4='2.1 Kraftwerk allgemein'!$F$16,'2.5 CAPEX'!$J20/$F17,
IF(CQ$4&lt;'2.1 Kraftwerk allgemein'!$F$16+$F17,
('2.5 CAPEX'!$J20+SUM(OFFSET('2.5 CAPEX'!CV20,0,-MIN(MAX($F17-1-('2.1 Kraftwerk allgemein'!$F$16-'2.1 Kraftwerk allgemein'!$F$15+1),0),COLUMN(CH17)-1-('2.1 Kraftwerk allgemein'!$F$16-'2.1 Kraftwerk allgemein'!$F$15+1)),1,MIN(MAX($F17-('2.1 Kraftwerk allgemein'!$F$16-'2.1 Kraftwerk allgemein'!$F$15+1),1),COLUMN(CH17)-('2.1 Kraftwerk allgemein'!$F$16-'2.1 Kraftwerk allgemein'!$F$15+1)))))/$F17,
SUM(OFFSET('2.5 CAPEX'!CV20,0,-MIN($F17-1,COLUMN(CH17)-1),1,MIN($F17,COLUMN(CH17))))/$F17)))))),
IF(OR(ISNUMBER($D17)=FALSE,$F17=""),"",
IF(AND('2.5 CAPEX'!$L20&lt;&gt;"x",'2.5 CAPEX'!$M20&lt;&gt;"x"),0,
IF($F17=0,0,
IF(CQ$4&lt;'2.1 Kraftwerk allgemein'!$F$16,0,
IF(CQ$4='2.1 Kraftwerk allgemein'!$F$16,'2.5 CAPEX'!$J20/$F17,
IF(CQ$4&lt;'2.1 Kraftwerk allgemein'!$F$16+$F17,
('2.5 CAPEX'!$J20+SUM(OFFSET('2.5 CAPEX'!CV20,0,-MIN(MAX($F17-1-('2.1 Kraftwerk allgemein'!$F$16-'1.1 Allgemein'!$I$22+1),0),COLUMN(CH17)-1-('2.1 Kraftwerk allgemein'!$F$16-'1.1 Allgemein'!$I$22+1)),1,MIN(MAX($F17-('2.1 Kraftwerk allgemein'!$F$16-'1.1 Allgemein'!$I$22+1),1),COLUMN(CH17)-('2.1 Kraftwerk allgemein'!$F$16-'1.1 Allgemein'!$I$22+1)))))/$F17,
SUM(OFFSET('2.5 CAPEX'!CV20,0,-MIN($F17-1,COLUMN(CH17)-1),1,MIN($F17,COLUMN(CH17))))/$F17)))))))</f>
        <v>0</v>
      </c>
      <c r="CR17" s="199">
        <f ca="1">IF('2.1 Kraftwerk allgemein'!$F$15&lt;'1.1 Allgemein'!$I$22,
IF(OR(ISNUMBER($D17)=FALSE,$F17=""),"",
IF(AND('2.5 CAPEX'!$L20&lt;&gt;"x",'2.5 CAPEX'!$M20&lt;&gt;"x"),0,
IF($F17=0,0,
IF(CR$4&lt;'2.1 Kraftwerk allgemein'!$F$16,0,
IF(CR$4='2.1 Kraftwerk allgemein'!$F$16,'2.5 CAPEX'!$J20/$F17,
IF(CR$4&lt;'2.1 Kraftwerk allgemein'!$F$16+$F17,
('2.5 CAPEX'!$J20+SUM(OFFSET('2.5 CAPEX'!CW20,0,-MIN(MAX($F17-1-('2.1 Kraftwerk allgemein'!$F$16-'2.1 Kraftwerk allgemein'!$F$15+1),0),COLUMN(CI17)-1-('2.1 Kraftwerk allgemein'!$F$16-'2.1 Kraftwerk allgemein'!$F$15+1)),1,MIN(MAX($F17-('2.1 Kraftwerk allgemein'!$F$16-'2.1 Kraftwerk allgemein'!$F$15+1),1),COLUMN(CI17)-('2.1 Kraftwerk allgemein'!$F$16-'2.1 Kraftwerk allgemein'!$F$15+1)))))/$F17,
SUM(OFFSET('2.5 CAPEX'!CW20,0,-MIN($F17-1,COLUMN(CI17)-1),1,MIN($F17,COLUMN(CI17))))/$F17)))))),
IF(OR(ISNUMBER($D17)=FALSE,$F17=""),"",
IF(AND('2.5 CAPEX'!$L20&lt;&gt;"x",'2.5 CAPEX'!$M20&lt;&gt;"x"),0,
IF($F17=0,0,
IF(CR$4&lt;'2.1 Kraftwerk allgemein'!$F$16,0,
IF(CR$4='2.1 Kraftwerk allgemein'!$F$16,'2.5 CAPEX'!$J20/$F17,
IF(CR$4&lt;'2.1 Kraftwerk allgemein'!$F$16+$F17,
('2.5 CAPEX'!$J20+SUM(OFFSET('2.5 CAPEX'!CW20,0,-MIN(MAX($F17-1-('2.1 Kraftwerk allgemein'!$F$16-'1.1 Allgemein'!$I$22+1),0),COLUMN(CI17)-1-('2.1 Kraftwerk allgemein'!$F$16-'1.1 Allgemein'!$I$22+1)),1,MIN(MAX($F17-('2.1 Kraftwerk allgemein'!$F$16-'1.1 Allgemein'!$I$22+1),1),COLUMN(CI17)-('2.1 Kraftwerk allgemein'!$F$16-'1.1 Allgemein'!$I$22+1)))))/$F17,
SUM(OFFSET('2.5 CAPEX'!CW20,0,-MIN($F17-1,COLUMN(CI17)-1),1,MIN($F17,COLUMN(CI17))))/$F17)))))))</f>
        <v>0</v>
      </c>
      <c r="CS17" s="199">
        <f ca="1">IF('2.1 Kraftwerk allgemein'!$F$15&lt;'1.1 Allgemein'!$I$22,
IF(OR(ISNUMBER($D17)=FALSE,$F17=""),"",
IF(AND('2.5 CAPEX'!$L20&lt;&gt;"x",'2.5 CAPEX'!$M20&lt;&gt;"x"),0,
IF($F17=0,0,
IF(CS$4&lt;'2.1 Kraftwerk allgemein'!$F$16,0,
IF(CS$4='2.1 Kraftwerk allgemein'!$F$16,'2.5 CAPEX'!$J20/$F17,
IF(CS$4&lt;'2.1 Kraftwerk allgemein'!$F$16+$F17,
('2.5 CAPEX'!$J20+SUM(OFFSET('2.5 CAPEX'!CX20,0,-MIN(MAX($F17-1-('2.1 Kraftwerk allgemein'!$F$16-'2.1 Kraftwerk allgemein'!$F$15+1),0),COLUMN(CJ17)-1-('2.1 Kraftwerk allgemein'!$F$16-'2.1 Kraftwerk allgemein'!$F$15+1)),1,MIN(MAX($F17-('2.1 Kraftwerk allgemein'!$F$16-'2.1 Kraftwerk allgemein'!$F$15+1),1),COLUMN(CJ17)-('2.1 Kraftwerk allgemein'!$F$16-'2.1 Kraftwerk allgemein'!$F$15+1)))))/$F17,
SUM(OFFSET('2.5 CAPEX'!CX20,0,-MIN($F17-1,COLUMN(CJ17)-1),1,MIN($F17,COLUMN(CJ17))))/$F17)))))),
IF(OR(ISNUMBER($D17)=FALSE,$F17=""),"",
IF(AND('2.5 CAPEX'!$L20&lt;&gt;"x",'2.5 CAPEX'!$M20&lt;&gt;"x"),0,
IF($F17=0,0,
IF(CS$4&lt;'2.1 Kraftwerk allgemein'!$F$16,0,
IF(CS$4='2.1 Kraftwerk allgemein'!$F$16,'2.5 CAPEX'!$J20/$F17,
IF(CS$4&lt;'2.1 Kraftwerk allgemein'!$F$16+$F17,
('2.5 CAPEX'!$J20+SUM(OFFSET('2.5 CAPEX'!CX20,0,-MIN(MAX($F17-1-('2.1 Kraftwerk allgemein'!$F$16-'1.1 Allgemein'!$I$22+1),0),COLUMN(CJ17)-1-('2.1 Kraftwerk allgemein'!$F$16-'1.1 Allgemein'!$I$22+1)),1,MIN(MAX($F17-('2.1 Kraftwerk allgemein'!$F$16-'1.1 Allgemein'!$I$22+1),1),COLUMN(CJ17)-('2.1 Kraftwerk allgemein'!$F$16-'1.1 Allgemein'!$I$22+1)))))/$F17,
SUM(OFFSET('2.5 CAPEX'!CX20,0,-MIN($F17-1,COLUMN(CJ17)-1),1,MIN($F17,COLUMN(CJ17))))/$F17)))))))</f>
        <v>0</v>
      </c>
      <c r="CT17" s="199">
        <f ca="1">IF('2.1 Kraftwerk allgemein'!$F$15&lt;'1.1 Allgemein'!$I$22,
IF(OR(ISNUMBER($D17)=FALSE,$F17=""),"",
IF(AND('2.5 CAPEX'!$L20&lt;&gt;"x",'2.5 CAPEX'!$M20&lt;&gt;"x"),0,
IF($F17=0,0,
IF(CT$4&lt;'2.1 Kraftwerk allgemein'!$F$16,0,
IF(CT$4='2.1 Kraftwerk allgemein'!$F$16,'2.5 CAPEX'!$J20/$F17,
IF(CT$4&lt;'2.1 Kraftwerk allgemein'!$F$16+$F17,
('2.5 CAPEX'!$J20+SUM(OFFSET('2.5 CAPEX'!CY20,0,-MIN(MAX($F17-1-('2.1 Kraftwerk allgemein'!$F$16-'2.1 Kraftwerk allgemein'!$F$15+1),0),COLUMN(CK17)-1-('2.1 Kraftwerk allgemein'!$F$16-'2.1 Kraftwerk allgemein'!$F$15+1)),1,MIN(MAX($F17-('2.1 Kraftwerk allgemein'!$F$16-'2.1 Kraftwerk allgemein'!$F$15+1),1),COLUMN(CK17)-('2.1 Kraftwerk allgemein'!$F$16-'2.1 Kraftwerk allgemein'!$F$15+1)))))/$F17,
SUM(OFFSET('2.5 CAPEX'!CY20,0,-MIN($F17-1,COLUMN(CK17)-1),1,MIN($F17,COLUMN(CK17))))/$F17)))))),
IF(OR(ISNUMBER($D17)=FALSE,$F17=""),"",
IF(AND('2.5 CAPEX'!$L20&lt;&gt;"x",'2.5 CAPEX'!$M20&lt;&gt;"x"),0,
IF($F17=0,0,
IF(CT$4&lt;'2.1 Kraftwerk allgemein'!$F$16,0,
IF(CT$4='2.1 Kraftwerk allgemein'!$F$16,'2.5 CAPEX'!$J20/$F17,
IF(CT$4&lt;'2.1 Kraftwerk allgemein'!$F$16+$F17,
('2.5 CAPEX'!$J20+SUM(OFFSET('2.5 CAPEX'!CY20,0,-MIN(MAX($F17-1-('2.1 Kraftwerk allgemein'!$F$16-'1.1 Allgemein'!$I$22+1),0),COLUMN(CK17)-1-('2.1 Kraftwerk allgemein'!$F$16-'1.1 Allgemein'!$I$22+1)),1,MIN(MAX($F17-('2.1 Kraftwerk allgemein'!$F$16-'1.1 Allgemein'!$I$22+1),1),COLUMN(CK17)-('2.1 Kraftwerk allgemein'!$F$16-'1.1 Allgemein'!$I$22+1)))))/$F17,
SUM(OFFSET('2.5 CAPEX'!CY20,0,-MIN($F17-1,COLUMN(CK17)-1),1,MIN($F17,COLUMN(CK17))))/$F17)))))))</f>
        <v>0</v>
      </c>
      <c r="CU17" s="199">
        <f ca="1">IF('2.1 Kraftwerk allgemein'!$F$15&lt;'1.1 Allgemein'!$I$22,
IF(OR(ISNUMBER($D17)=FALSE,$F17=""),"",
IF(AND('2.5 CAPEX'!$L20&lt;&gt;"x",'2.5 CAPEX'!$M20&lt;&gt;"x"),0,
IF($F17=0,0,
IF(CU$4&lt;'2.1 Kraftwerk allgemein'!$F$16,0,
IF(CU$4='2.1 Kraftwerk allgemein'!$F$16,'2.5 CAPEX'!$J20/$F17,
IF(CU$4&lt;'2.1 Kraftwerk allgemein'!$F$16+$F17,
('2.5 CAPEX'!$J20+SUM(OFFSET('2.5 CAPEX'!CZ20,0,-MIN(MAX($F17-1-('2.1 Kraftwerk allgemein'!$F$16-'2.1 Kraftwerk allgemein'!$F$15+1),0),COLUMN(CL17)-1-('2.1 Kraftwerk allgemein'!$F$16-'2.1 Kraftwerk allgemein'!$F$15+1)),1,MIN(MAX($F17-('2.1 Kraftwerk allgemein'!$F$16-'2.1 Kraftwerk allgemein'!$F$15+1),1),COLUMN(CL17)-('2.1 Kraftwerk allgemein'!$F$16-'2.1 Kraftwerk allgemein'!$F$15+1)))))/$F17,
SUM(OFFSET('2.5 CAPEX'!CZ20,0,-MIN($F17-1,COLUMN(CL17)-1),1,MIN($F17,COLUMN(CL17))))/$F17)))))),
IF(OR(ISNUMBER($D17)=FALSE,$F17=""),"",
IF(AND('2.5 CAPEX'!$L20&lt;&gt;"x",'2.5 CAPEX'!$M20&lt;&gt;"x"),0,
IF($F17=0,0,
IF(CU$4&lt;'2.1 Kraftwerk allgemein'!$F$16,0,
IF(CU$4='2.1 Kraftwerk allgemein'!$F$16,'2.5 CAPEX'!$J20/$F17,
IF(CU$4&lt;'2.1 Kraftwerk allgemein'!$F$16+$F17,
('2.5 CAPEX'!$J20+SUM(OFFSET('2.5 CAPEX'!CZ20,0,-MIN(MAX($F17-1-('2.1 Kraftwerk allgemein'!$F$16-'1.1 Allgemein'!$I$22+1),0),COLUMN(CL17)-1-('2.1 Kraftwerk allgemein'!$F$16-'1.1 Allgemein'!$I$22+1)),1,MIN(MAX($F17-('2.1 Kraftwerk allgemein'!$F$16-'1.1 Allgemein'!$I$22+1),1),COLUMN(CL17)-('2.1 Kraftwerk allgemein'!$F$16-'1.1 Allgemein'!$I$22+1)))))/$F17,
SUM(OFFSET('2.5 CAPEX'!CZ20,0,-MIN($F17-1,COLUMN(CL17)-1),1,MIN($F17,COLUMN(CL17))))/$F17)))))))</f>
        <v>0</v>
      </c>
      <c r="CV17" s="199">
        <f ca="1">IF('2.1 Kraftwerk allgemein'!$F$15&lt;'1.1 Allgemein'!$I$22,
IF(OR(ISNUMBER($D17)=FALSE,$F17=""),"",
IF(AND('2.5 CAPEX'!$L20&lt;&gt;"x",'2.5 CAPEX'!$M20&lt;&gt;"x"),0,
IF($F17=0,0,
IF(CV$4&lt;'2.1 Kraftwerk allgemein'!$F$16,0,
IF(CV$4='2.1 Kraftwerk allgemein'!$F$16,'2.5 CAPEX'!$J20/$F17,
IF(CV$4&lt;'2.1 Kraftwerk allgemein'!$F$16+$F17,
('2.5 CAPEX'!$J20+SUM(OFFSET('2.5 CAPEX'!DA20,0,-MIN(MAX($F17-1-('2.1 Kraftwerk allgemein'!$F$16-'2.1 Kraftwerk allgemein'!$F$15+1),0),COLUMN(CM17)-1-('2.1 Kraftwerk allgemein'!$F$16-'2.1 Kraftwerk allgemein'!$F$15+1)),1,MIN(MAX($F17-('2.1 Kraftwerk allgemein'!$F$16-'2.1 Kraftwerk allgemein'!$F$15+1),1),COLUMN(CM17)-('2.1 Kraftwerk allgemein'!$F$16-'2.1 Kraftwerk allgemein'!$F$15+1)))))/$F17,
SUM(OFFSET('2.5 CAPEX'!DA20,0,-MIN($F17-1,COLUMN(CM17)-1),1,MIN($F17,COLUMN(CM17))))/$F17)))))),
IF(OR(ISNUMBER($D17)=FALSE,$F17=""),"",
IF(AND('2.5 CAPEX'!$L20&lt;&gt;"x",'2.5 CAPEX'!$M20&lt;&gt;"x"),0,
IF($F17=0,0,
IF(CV$4&lt;'2.1 Kraftwerk allgemein'!$F$16,0,
IF(CV$4='2.1 Kraftwerk allgemein'!$F$16,'2.5 CAPEX'!$J20/$F17,
IF(CV$4&lt;'2.1 Kraftwerk allgemein'!$F$16+$F17,
('2.5 CAPEX'!$J20+SUM(OFFSET('2.5 CAPEX'!DA20,0,-MIN(MAX($F17-1-('2.1 Kraftwerk allgemein'!$F$16-'1.1 Allgemein'!$I$22+1),0),COLUMN(CM17)-1-('2.1 Kraftwerk allgemein'!$F$16-'1.1 Allgemein'!$I$22+1)),1,MIN(MAX($F17-('2.1 Kraftwerk allgemein'!$F$16-'1.1 Allgemein'!$I$22+1),1),COLUMN(CM17)-('2.1 Kraftwerk allgemein'!$F$16-'1.1 Allgemein'!$I$22+1)))))/$F17,
SUM(OFFSET('2.5 CAPEX'!DA20,0,-MIN($F17-1,COLUMN(CM17)-1),1,MIN($F17,COLUMN(CM17))))/$F17)))))))</f>
        <v>0</v>
      </c>
      <c r="CW17" s="199">
        <f ca="1">IF('2.1 Kraftwerk allgemein'!$F$15&lt;'1.1 Allgemein'!$I$22,
IF(OR(ISNUMBER($D17)=FALSE,$F17=""),"",
IF(AND('2.5 CAPEX'!$L20&lt;&gt;"x",'2.5 CAPEX'!$M20&lt;&gt;"x"),0,
IF($F17=0,0,
IF(CW$4&lt;'2.1 Kraftwerk allgemein'!$F$16,0,
IF(CW$4='2.1 Kraftwerk allgemein'!$F$16,'2.5 CAPEX'!$J20/$F17,
IF(CW$4&lt;'2.1 Kraftwerk allgemein'!$F$16+$F17,
('2.5 CAPEX'!$J20+SUM(OFFSET('2.5 CAPEX'!DB20,0,-MIN(MAX($F17-1-('2.1 Kraftwerk allgemein'!$F$16-'2.1 Kraftwerk allgemein'!$F$15+1),0),COLUMN(CN17)-1-('2.1 Kraftwerk allgemein'!$F$16-'2.1 Kraftwerk allgemein'!$F$15+1)),1,MIN(MAX($F17-('2.1 Kraftwerk allgemein'!$F$16-'2.1 Kraftwerk allgemein'!$F$15+1),1),COLUMN(CN17)-('2.1 Kraftwerk allgemein'!$F$16-'2.1 Kraftwerk allgemein'!$F$15+1)))))/$F17,
SUM(OFFSET('2.5 CAPEX'!DB20,0,-MIN($F17-1,COLUMN(CN17)-1),1,MIN($F17,COLUMN(CN17))))/$F17)))))),
IF(OR(ISNUMBER($D17)=FALSE,$F17=""),"",
IF(AND('2.5 CAPEX'!$L20&lt;&gt;"x",'2.5 CAPEX'!$M20&lt;&gt;"x"),0,
IF($F17=0,0,
IF(CW$4&lt;'2.1 Kraftwerk allgemein'!$F$16,0,
IF(CW$4='2.1 Kraftwerk allgemein'!$F$16,'2.5 CAPEX'!$J20/$F17,
IF(CW$4&lt;'2.1 Kraftwerk allgemein'!$F$16+$F17,
('2.5 CAPEX'!$J20+SUM(OFFSET('2.5 CAPEX'!DB20,0,-MIN(MAX($F17-1-('2.1 Kraftwerk allgemein'!$F$16-'1.1 Allgemein'!$I$22+1),0),COLUMN(CN17)-1-('2.1 Kraftwerk allgemein'!$F$16-'1.1 Allgemein'!$I$22+1)),1,MIN(MAX($F17-('2.1 Kraftwerk allgemein'!$F$16-'1.1 Allgemein'!$I$22+1),1),COLUMN(CN17)-('2.1 Kraftwerk allgemein'!$F$16-'1.1 Allgemein'!$I$22+1)))))/$F17,
SUM(OFFSET('2.5 CAPEX'!DB20,0,-MIN($F17-1,COLUMN(CN17)-1),1,MIN($F17,COLUMN(CN17))))/$F17)))))))</f>
        <v>0</v>
      </c>
      <c r="CX17" s="199">
        <f ca="1">IF('2.1 Kraftwerk allgemein'!$F$15&lt;'1.1 Allgemein'!$I$22,
IF(OR(ISNUMBER($D17)=FALSE,$F17=""),"",
IF(AND('2.5 CAPEX'!$L20&lt;&gt;"x",'2.5 CAPEX'!$M20&lt;&gt;"x"),0,
IF($F17=0,0,
IF(CX$4&lt;'2.1 Kraftwerk allgemein'!$F$16,0,
IF(CX$4='2.1 Kraftwerk allgemein'!$F$16,'2.5 CAPEX'!$J20/$F17,
IF(CX$4&lt;'2.1 Kraftwerk allgemein'!$F$16+$F17,
('2.5 CAPEX'!$J20+SUM(OFFSET('2.5 CAPEX'!DC20,0,-MIN(MAX($F17-1-('2.1 Kraftwerk allgemein'!$F$16-'2.1 Kraftwerk allgemein'!$F$15+1),0),COLUMN(CO17)-1-('2.1 Kraftwerk allgemein'!$F$16-'2.1 Kraftwerk allgemein'!$F$15+1)),1,MIN(MAX($F17-('2.1 Kraftwerk allgemein'!$F$16-'2.1 Kraftwerk allgemein'!$F$15+1),1),COLUMN(CO17)-('2.1 Kraftwerk allgemein'!$F$16-'2.1 Kraftwerk allgemein'!$F$15+1)))))/$F17,
SUM(OFFSET('2.5 CAPEX'!DC20,0,-MIN($F17-1,COLUMN(CO17)-1),1,MIN($F17,COLUMN(CO17))))/$F17)))))),
IF(OR(ISNUMBER($D17)=FALSE,$F17=""),"",
IF(AND('2.5 CAPEX'!$L20&lt;&gt;"x",'2.5 CAPEX'!$M20&lt;&gt;"x"),0,
IF($F17=0,0,
IF(CX$4&lt;'2.1 Kraftwerk allgemein'!$F$16,0,
IF(CX$4='2.1 Kraftwerk allgemein'!$F$16,'2.5 CAPEX'!$J20/$F17,
IF(CX$4&lt;'2.1 Kraftwerk allgemein'!$F$16+$F17,
('2.5 CAPEX'!$J20+SUM(OFFSET('2.5 CAPEX'!DC20,0,-MIN(MAX($F17-1-('2.1 Kraftwerk allgemein'!$F$16-'1.1 Allgemein'!$I$22+1),0),COLUMN(CO17)-1-('2.1 Kraftwerk allgemein'!$F$16-'1.1 Allgemein'!$I$22+1)),1,MIN(MAX($F17-('2.1 Kraftwerk allgemein'!$F$16-'1.1 Allgemein'!$I$22+1),1),COLUMN(CO17)-('2.1 Kraftwerk allgemein'!$F$16-'1.1 Allgemein'!$I$22+1)))))/$F17,
SUM(OFFSET('2.5 CAPEX'!DC20,0,-MIN($F17-1,COLUMN(CO17)-1),1,MIN($F17,COLUMN(CO17))))/$F17)))))))</f>
        <v>0</v>
      </c>
      <c r="CY17" s="199">
        <f ca="1">IF('2.1 Kraftwerk allgemein'!$F$15&lt;'1.1 Allgemein'!$I$22,
IF(OR(ISNUMBER($D17)=FALSE,$F17=""),"",
IF(AND('2.5 CAPEX'!$L20&lt;&gt;"x",'2.5 CAPEX'!$M20&lt;&gt;"x"),0,
IF($F17=0,0,
IF(CY$4&lt;'2.1 Kraftwerk allgemein'!$F$16,0,
IF(CY$4='2.1 Kraftwerk allgemein'!$F$16,'2.5 CAPEX'!$J20/$F17,
IF(CY$4&lt;'2.1 Kraftwerk allgemein'!$F$16+$F17,
('2.5 CAPEX'!$J20+SUM(OFFSET('2.5 CAPEX'!DD20,0,-MIN(MAX($F17-1-('2.1 Kraftwerk allgemein'!$F$16-'2.1 Kraftwerk allgemein'!$F$15+1),0),COLUMN(CP17)-1-('2.1 Kraftwerk allgemein'!$F$16-'2.1 Kraftwerk allgemein'!$F$15+1)),1,MIN(MAX($F17-('2.1 Kraftwerk allgemein'!$F$16-'2.1 Kraftwerk allgemein'!$F$15+1),1),COLUMN(CP17)-('2.1 Kraftwerk allgemein'!$F$16-'2.1 Kraftwerk allgemein'!$F$15+1)))))/$F17,
SUM(OFFSET('2.5 CAPEX'!DD20,0,-MIN($F17-1,COLUMN(CP17)-1),1,MIN($F17,COLUMN(CP17))))/$F17)))))),
IF(OR(ISNUMBER($D17)=FALSE,$F17=""),"",
IF(AND('2.5 CAPEX'!$L20&lt;&gt;"x",'2.5 CAPEX'!$M20&lt;&gt;"x"),0,
IF($F17=0,0,
IF(CY$4&lt;'2.1 Kraftwerk allgemein'!$F$16,0,
IF(CY$4='2.1 Kraftwerk allgemein'!$F$16,'2.5 CAPEX'!$J20/$F17,
IF(CY$4&lt;'2.1 Kraftwerk allgemein'!$F$16+$F17,
('2.5 CAPEX'!$J20+SUM(OFFSET('2.5 CAPEX'!DD20,0,-MIN(MAX($F17-1-('2.1 Kraftwerk allgemein'!$F$16-'1.1 Allgemein'!$I$22+1),0),COLUMN(CP17)-1-('2.1 Kraftwerk allgemein'!$F$16-'1.1 Allgemein'!$I$22+1)),1,MIN(MAX($F17-('2.1 Kraftwerk allgemein'!$F$16-'1.1 Allgemein'!$I$22+1),1),COLUMN(CP17)-('2.1 Kraftwerk allgemein'!$F$16-'1.1 Allgemein'!$I$22+1)))))/$F17,
SUM(OFFSET('2.5 CAPEX'!DD20,0,-MIN($F17-1,COLUMN(CP17)-1),1,MIN($F17,COLUMN(CP17))))/$F17)))))))</f>
        <v>0</v>
      </c>
      <c r="CZ17" s="199">
        <f ca="1">IF('2.1 Kraftwerk allgemein'!$F$15&lt;'1.1 Allgemein'!$I$22,
IF(OR(ISNUMBER($D17)=FALSE,$F17=""),"",
IF(AND('2.5 CAPEX'!$L20&lt;&gt;"x",'2.5 CAPEX'!$M20&lt;&gt;"x"),0,
IF($F17=0,0,
IF(CZ$4&lt;'2.1 Kraftwerk allgemein'!$F$16,0,
IF(CZ$4='2.1 Kraftwerk allgemein'!$F$16,'2.5 CAPEX'!$J20/$F17,
IF(CZ$4&lt;'2.1 Kraftwerk allgemein'!$F$16+$F17,
('2.5 CAPEX'!$J20+SUM(OFFSET('2.5 CAPEX'!DE20,0,-MIN(MAX($F17-1-('2.1 Kraftwerk allgemein'!$F$16-'2.1 Kraftwerk allgemein'!$F$15+1),0),COLUMN(CQ17)-1-('2.1 Kraftwerk allgemein'!$F$16-'2.1 Kraftwerk allgemein'!$F$15+1)),1,MIN(MAX($F17-('2.1 Kraftwerk allgemein'!$F$16-'2.1 Kraftwerk allgemein'!$F$15+1),1),COLUMN(CQ17)-('2.1 Kraftwerk allgemein'!$F$16-'2.1 Kraftwerk allgemein'!$F$15+1)))))/$F17,
SUM(OFFSET('2.5 CAPEX'!DE20,0,-MIN($F17-1,COLUMN(CQ17)-1),1,MIN($F17,COLUMN(CQ17))))/$F17)))))),
IF(OR(ISNUMBER($D17)=FALSE,$F17=""),"",
IF(AND('2.5 CAPEX'!$L20&lt;&gt;"x",'2.5 CAPEX'!$M20&lt;&gt;"x"),0,
IF($F17=0,0,
IF(CZ$4&lt;'2.1 Kraftwerk allgemein'!$F$16,0,
IF(CZ$4='2.1 Kraftwerk allgemein'!$F$16,'2.5 CAPEX'!$J20/$F17,
IF(CZ$4&lt;'2.1 Kraftwerk allgemein'!$F$16+$F17,
('2.5 CAPEX'!$J20+SUM(OFFSET('2.5 CAPEX'!DE20,0,-MIN(MAX($F17-1-('2.1 Kraftwerk allgemein'!$F$16-'1.1 Allgemein'!$I$22+1),0),COLUMN(CQ17)-1-('2.1 Kraftwerk allgemein'!$F$16-'1.1 Allgemein'!$I$22+1)),1,MIN(MAX($F17-('2.1 Kraftwerk allgemein'!$F$16-'1.1 Allgemein'!$I$22+1),1),COLUMN(CQ17)-('2.1 Kraftwerk allgemein'!$F$16-'1.1 Allgemein'!$I$22+1)))))/$F17,
SUM(OFFSET('2.5 CAPEX'!DE20,0,-MIN($F17-1,COLUMN(CQ17)-1),1,MIN($F17,COLUMN(CQ17))))/$F17)))))))</f>
        <v>0</v>
      </c>
      <c r="DA17" s="199">
        <f ca="1">IF('2.1 Kraftwerk allgemein'!$F$15&lt;'1.1 Allgemein'!$I$22,
IF(OR(ISNUMBER($D17)=FALSE,$F17=""),"",
IF(AND('2.5 CAPEX'!$L20&lt;&gt;"x",'2.5 CAPEX'!$M20&lt;&gt;"x"),0,
IF($F17=0,0,
IF(DA$4&lt;'2.1 Kraftwerk allgemein'!$F$16,0,
IF(DA$4='2.1 Kraftwerk allgemein'!$F$16,'2.5 CAPEX'!$J20/$F17,
IF(DA$4&lt;'2.1 Kraftwerk allgemein'!$F$16+$F17,
('2.5 CAPEX'!$J20+SUM(OFFSET('2.5 CAPEX'!DF20,0,-MIN(MAX($F17-1-('2.1 Kraftwerk allgemein'!$F$16-'2.1 Kraftwerk allgemein'!$F$15+1),0),COLUMN(CR17)-1-('2.1 Kraftwerk allgemein'!$F$16-'2.1 Kraftwerk allgemein'!$F$15+1)),1,MIN(MAX($F17-('2.1 Kraftwerk allgemein'!$F$16-'2.1 Kraftwerk allgemein'!$F$15+1),1),COLUMN(CR17)-('2.1 Kraftwerk allgemein'!$F$16-'2.1 Kraftwerk allgemein'!$F$15+1)))))/$F17,
SUM(OFFSET('2.5 CAPEX'!DF20,0,-MIN($F17-1,COLUMN(CR17)-1),1,MIN($F17,COLUMN(CR17))))/$F17)))))),
IF(OR(ISNUMBER($D17)=FALSE,$F17=""),"",
IF(AND('2.5 CAPEX'!$L20&lt;&gt;"x",'2.5 CAPEX'!$M20&lt;&gt;"x"),0,
IF($F17=0,0,
IF(DA$4&lt;'2.1 Kraftwerk allgemein'!$F$16,0,
IF(DA$4='2.1 Kraftwerk allgemein'!$F$16,'2.5 CAPEX'!$J20/$F17,
IF(DA$4&lt;'2.1 Kraftwerk allgemein'!$F$16+$F17,
('2.5 CAPEX'!$J20+SUM(OFFSET('2.5 CAPEX'!DF20,0,-MIN(MAX($F17-1-('2.1 Kraftwerk allgemein'!$F$16-'1.1 Allgemein'!$I$22+1),0),COLUMN(CR17)-1-('2.1 Kraftwerk allgemein'!$F$16-'1.1 Allgemein'!$I$22+1)),1,MIN(MAX($F17-('2.1 Kraftwerk allgemein'!$F$16-'1.1 Allgemein'!$I$22+1),1),COLUMN(CR17)-('2.1 Kraftwerk allgemein'!$F$16-'1.1 Allgemein'!$I$22+1)))))/$F17,
SUM(OFFSET('2.5 CAPEX'!DF20,0,-MIN($F17-1,COLUMN(CR17)-1),1,MIN($F17,COLUMN(CR17))))/$F17)))))))</f>
        <v>0</v>
      </c>
      <c r="DB17" s="199">
        <f ca="1">IF('2.1 Kraftwerk allgemein'!$F$15&lt;'1.1 Allgemein'!$I$22,
IF(OR(ISNUMBER($D17)=FALSE,$F17=""),"",
IF(AND('2.5 CAPEX'!$L20&lt;&gt;"x",'2.5 CAPEX'!$M20&lt;&gt;"x"),0,
IF($F17=0,0,
IF(DB$4&lt;'2.1 Kraftwerk allgemein'!$F$16,0,
IF(DB$4='2.1 Kraftwerk allgemein'!$F$16,'2.5 CAPEX'!$J20/$F17,
IF(DB$4&lt;'2.1 Kraftwerk allgemein'!$F$16+$F17,
('2.5 CAPEX'!$J20+SUM(OFFSET('2.5 CAPEX'!DG20,0,-MIN(MAX($F17-1-('2.1 Kraftwerk allgemein'!$F$16-'2.1 Kraftwerk allgemein'!$F$15+1),0),COLUMN(CS17)-1-('2.1 Kraftwerk allgemein'!$F$16-'2.1 Kraftwerk allgemein'!$F$15+1)),1,MIN(MAX($F17-('2.1 Kraftwerk allgemein'!$F$16-'2.1 Kraftwerk allgemein'!$F$15+1),1),COLUMN(CS17)-('2.1 Kraftwerk allgemein'!$F$16-'2.1 Kraftwerk allgemein'!$F$15+1)))))/$F17,
SUM(OFFSET('2.5 CAPEX'!DG20,0,-MIN($F17-1,COLUMN(CS17)-1),1,MIN($F17,COLUMN(CS17))))/$F17)))))),
IF(OR(ISNUMBER($D17)=FALSE,$F17=""),"",
IF(AND('2.5 CAPEX'!$L20&lt;&gt;"x",'2.5 CAPEX'!$M20&lt;&gt;"x"),0,
IF($F17=0,0,
IF(DB$4&lt;'2.1 Kraftwerk allgemein'!$F$16,0,
IF(DB$4='2.1 Kraftwerk allgemein'!$F$16,'2.5 CAPEX'!$J20/$F17,
IF(DB$4&lt;'2.1 Kraftwerk allgemein'!$F$16+$F17,
('2.5 CAPEX'!$J20+SUM(OFFSET('2.5 CAPEX'!DG20,0,-MIN(MAX($F17-1-('2.1 Kraftwerk allgemein'!$F$16-'1.1 Allgemein'!$I$22+1),0),COLUMN(CS17)-1-('2.1 Kraftwerk allgemein'!$F$16-'1.1 Allgemein'!$I$22+1)),1,MIN(MAX($F17-('2.1 Kraftwerk allgemein'!$F$16-'1.1 Allgemein'!$I$22+1),1),COLUMN(CS17)-('2.1 Kraftwerk allgemein'!$F$16-'1.1 Allgemein'!$I$22+1)))))/$F17,
SUM(OFFSET('2.5 CAPEX'!DG20,0,-MIN($F17-1,COLUMN(CS17)-1),1,MIN($F17,COLUMN(CS17))))/$F17)))))))</f>
        <v>0</v>
      </c>
      <c r="DC17" s="199">
        <f ca="1">IF('2.1 Kraftwerk allgemein'!$F$15&lt;'1.1 Allgemein'!$I$22,
IF(OR(ISNUMBER($D17)=FALSE,$F17=""),"",
IF(AND('2.5 CAPEX'!$L20&lt;&gt;"x",'2.5 CAPEX'!$M20&lt;&gt;"x"),0,
IF($F17=0,0,
IF(DC$4&lt;'2.1 Kraftwerk allgemein'!$F$16,0,
IF(DC$4='2.1 Kraftwerk allgemein'!$F$16,'2.5 CAPEX'!$J20/$F17,
IF(DC$4&lt;'2.1 Kraftwerk allgemein'!$F$16+$F17,
('2.5 CAPEX'!$J20+SUM(OFFSET('2.5 CAPEX'!DH20,0,-MIN(MAX($F17-1-('2.1 Kraftwerk allgemein'!$F$16-'2.1 Kraftwerk allgemein'!$F$15+1),0),COLUMN(CT17)-1-('2.1 Kraftwerk allgemein'!$F$16-'2.1 Kraftwerk allgemein'!$F$15+1)),1,MIN(MAX($F17-('2.1 Kraftwerk allgemein'!$F$16-'2.1 Kraftwerk allgemein'!$F$15+1),1),COLUMN(CT17)-('2.1 Kraftwerk allgemein'!$F$16-'2.1 Kraftwerk allgemein'!$F$15+1)))))/$F17,
SUM(OFFSET('2.5 CAPEX'!DH20,0,-MIN($F17-1,COLUMN(CT17)-1),1,MIN($F17,COLUMN(CT17))))/$F17)))))),
IF(OR(ISNUMBER($D17)=FALSE,$F17=""),"",
IF(AND('2.5 CAPEX'!$L20&lt;&gt;"x",'2.5 CAPEX'!$M20&lt;&gt;"x"),0,
IF($F17=0,0,
IF(DC$4&lt;'2.1 Kraftwerk allgemein'!$F$16,0,
IF(DC$4='2.1 Kraftwerk allgemein'!$F$16,'2.5 CAPEX'!$J20/$F17,
IF(DC$4&lt;'2.1 Kraftwerk allgemein'!$F$16+$F17,
('2.5 CAPEX'!$J20+SUM(OFFSET('2.5 CAPEX'!DH20,0,-MIN(MAX($F17-1-('2.1 Kraftwerk allgemein'!$F$16-'1.1 Allgemein'!$I$22+1),0),COLUMN(CT17)-1-('2.1 Kraftwerk allgemein'!$F$16-'1.1 Allgemein'!$I$22+1)),1,MIN(MAX($F17-('2.1 Kraftwerk allgemein'!$F$16-'1.1 Allgemein'!$I$22+1),1),COLUMN(CT17)-('2.1 Kraftwerk allgemein'!$F$16-'1.1 Allgemein'!$I$22+1)))))/$F17,
SUM(OFFSET('2.5 CAPEX'!DH20,0,-MIN($F17-1,COLUMN(CT17)-1),1,MIN($F17,COLUMN(CT17))))/$F17)))))))</f>
        <v>0</v>
      </c>
      <c r="DD17" s="199">
        <f ca="1">IF('2.1 Kraftwerk allgemein'!$F$15&lt;'1.1 Allgemein'!$I$22,
IF(OR(ISNUMBER($D17)=FALSE,$F17=""),"",
IF(AND('2.5 CAPEX'!$L20&lt;&gt;"x",'2.5 CAPEX'!$M20&lt;&gt;"x"),0,
IF($F17=0,0,
IF(DD$4&lt;'2.1 Kraftwerk allgemein'!$F$16,0,
IF(DD$4='2.1 Kraftwerk allgemein'!$F$16,'2.5 CAPEX'!$J20/$F17,
IF(DD$4&lt;'2.1 Kraftwerk allgemein'!$F$16+$F17,
('2.5 CAPEX'!$J20+SUM(OFFSET('2.5 CAPEX'!DI20,0,-MIN(MAX($F17-1-('2.1 Kraftwerk allgemein'!$F$16-'2.1 Kraftwerk allgemein'!$F$15+1),0),COLUMN(CU17)-1-('2.1 Kraftwerk allgemein'!$F$16-'2.1 Kraftwerk allgemein'!$F$15+1)),1,MIN(MAX($F17-('2.1 Kraftwerk allgemein'!$F$16-'2.1 Kraftwerk allgemein'!$F$15+1),1),COLUMN(CU17)-('2.1 Kraftwerk allgemein'!$F$16-'2.1 Kraftwerk allgemein'!$F$15+1)))))/$F17,
SUM(OFFSET('2.5 CAPEX'!DI20,0,-MIN($F17-1,COLUMN(CU17)-1),1,MIN($F17,COLUMN(CU17))))/$F17)))))),
IF(OR(ISNUMBER($D17)=FALSE,$F17=""),"",
IF(AND('2.5 CAPEX'!$L20&lt;&gt;"x",'2.5 CAPEX'!$M20&lt;&gt;"x"),0,
IF($F17=0,0,
IF(DD$4&lt;'2.1 Kraftwerk allgemein'!$F$16,0,
IF(DD$4='2.1 Kraftwerk allgemein'!$F$16,'2.5 CAPEX'!$J20/$F17,
IF(DD$4&lt;'2.1 Kraftwerk allgemein'!$F$16+$F17,
('2.5 CAPEX'!$J20+SUM(OFFSET('2.5 CAPEX'!DI20,0,-MIN(MAX($F17-1-('2.1 Kraftwerk allgemein'!$F$16-'1.1 Allgemein'!$I$22+1),0),COLUMN(CU17)-1-('2.1 Kraftwerk allgemein'!$F$16-'1.1 Allgemein'!$I$22+1)),1,MIN(MAX($F17-('2.1 Kraftwerk allgemein'!$F$16-'1.1 Allgemein'!$I$22+1),1),COLUMN(CU17)-('2.1 Kraftwerk allgemein'!$F$16-'1.1 Allgemein'!$I$22+1)))))/$F17,
SUM(OFFSET('2.5 CAPEX'!DI20,0,-MIN($F17-1,COLUMN(CU17)-1),1,MIN($F17,COLUMN(CU17))))/$F17)))))))</f>
        <v>0</v>
      </c>
      <c r="DE17" s="199">
        <f ca="1">IF('2.1 Kraftwerk allgemein'!$F$15&lt;'1.1 Allgemein'!$I$22,
IF(OR(ISNUMBER($D17)=FALSE,$F17=""),"",
IF(AND('2.5 CAPEX'!$L20&lt;&gt;"x",'2.5 CAPEX'!$M20&lt;&gt;"x"),0,
IF($F17=0,0,
IF(DE$4&lt;'2.1 Kraftwerk allgemein'!$F$16,0,
IF(DE$4='2.1 Kraftwerk allgemein'!$F$16,'2.5 CAPEX'!$J20/$F17,
IF(DE$4&lt;'2.1 Kraftwerk allgemein'!$F$16+$F17,
('2.5 CAPEX'!$J20+SUM(OFFSET('2.5 CAPEX'!DJ20,0,-MIN(MAX($F17-1-('2.1 Kraftwerk allgemein'!$F$16-'2.1 Kraftwerk allgemein'!$F$15+1),0),COLUMN(CV17)-1-('2.1 Kraftwerk allgemein'!$F$16-'2.1 Kraftwerk allgemein'!$F$15+1)),1,MIN(MAX($F17-('2.1 Kraftwerk allgemein'!$F$16-'2.1 Kraftwerk allgemein'!$F$15+1),1),COLUMN(CV17)-('2.1 Kraftwerk allgemein'!$F$16-'2.1 Kraftwerk allgemein'!$F$15+1)))))/$F17,
SUM(OFFSET('2.5 CAPEX'!DJ20,0,-MIN($F17-1,COLUMN(CV17)-1),1,MIN($F17,COLUMN(CV17))))/$F17)))))),
IF(OR(ISNUMBER($D17)=FALSE,$F17=""),"",
IF(AND('2.5 CAPEX'!$L20&lt;&gt;"x",'2.5 CAPEX'!$M20&lt;&gt;"x"),0,
IF($F17=0,0,
IF(DE$4&lt;'2.1 Kraftwerk allgemein'!$F$16,0,
IF(DE$4='2.1 Kraftwerk allgemein'!$F$16,'2.5 CAPEX'!$J20/$F17,
IF(DE$4&lt;'2.1 Kraftwerk allgemein'!$F$16+$F17,
('2.5 CAPEX'!$J20+SUM(OFFSET('2.5 CAPEX'!DJ20,0,-MIN(MAX($F17-1-('2.1 Kraftwerk allgemein'!$F$16-'1.1 Allgemein'!$I$22+1),0),COLUMN(CV17)-1-('2.1 Kraftwerk allgemein'!$F$16-'1.1 Allgemein'!$I$22+1)),1,MIN(MAX($F17-('2.1 Kraftwerk allgemein'!$F$16-'1.1 Allgemein'!$I$22+1),1),COLUMN(CV17)-('2.1 Kraftwerk allgemein'!$F$16-'1.1 Allgemein'!$I$22+1)))))/$F17,
SUM(OFFSET('2.5 CAPEX'!DJ20,0,-MIN($F17-1,COLUMN(CV17)-1),1,MIN($F17,COLUMN(CV17))))/$F17)))))))</f>
        <v>0</v>
      </c>
      <c r="DF17" s="199">
        <f ca="1">IF('2.1 Kraftwerk allgemein'!$F$15&lt;'1.1 Allgemein'!$I$22,
IF(OR(ISNUMBER($D17)=FALSE,$F17=""),"",
IF(AND('2.5 CAPEX'!$L20&lt;&gt;"x",'2.5 CAPEX'!$M20&lt;&gt;"x"),0,
IF($F17=0,0,
IF(DF$4&lt;'2.1 Kraftwerk allgemein'!$F$16,0,
IF(DF$4='2.1 Kraftwerk allgemein'!$F$16,'2.5 CAPEX'!$J20/$F17,
IF(DF$4&lt;'2.1 Kraftwerk allgemein'!$F$16+$F17,
('2.5 CAPEX'!$J20+SUM(OFFSET('2.5 CAPEX'!DK20,0,-MIN(MAX($F17-1-('2.1 Kraftwerk allgemein'!$F$16-'2.1 Kraftwerk allgemein'!$F$15+1),0),COLUMN(CW17)-1-('2.1 Kraftwerk allgemein'!$F$16-'2.1 Kraftwerk allgemein'!$F$15+1)),1,MIN(MAX($F17-('2.1 Kraftwerk allgemein'!$F$16-'2.1 Kraftwerk allgemein'!$F$15+1),1),COLUMN(CW17)-('2.1 Kraftwerk allgemein'!$F$16-'2.1 Kraftwerk allgemein'!$F$15+1)))))/$F17,
SUM(OFFSET('2.5 CAPEX'!DK20,0,-MIN($F17-1,COLUMN(CW17)-1),1,MIN($F17,COLUMN(CW17))))/$F17)))))),
IF(OR(ISNUMBER($D17)=FALSE,$F17=""),"",
IF(AND('2.5 CAPEX'!$L20&lt;&gt;"x",'2.5 CAPEX'!$M20&lt;&gt;"x"),0,
IF($F17=0,0,
IF(DF$4&lt;'2.1 Kraftwerk allgemein'!$F$16,0,
IF(DF$4='2.1 Kraftwerk allgemein'!$F$16,'2.5 CAPEX'!$J20/$F17,
IF(DF$4&lt;'2.1 Kraftwerk allgemein'!$F$16+$F17,
('2.5 CAPEX'!$J20+SUM(OFFSET('2.5 CAPEX'!DK20,0,-MIN(MAX($F17-1-('2.1 Kraftwerk allgemein'!$F$16-'1.1 Allgemein'!$I$22+1),0),COLUMN(CW17)-1-('2.1 Kraftwerk allgemein'!$F$16-'1.1 Allgemein'!$I$22+1)),1,MIN(MAX($F17-('2.1 Kraftwerk allgemein'!$F$16-'1.1 Allgemein'!$I$22+1),1),COLUMN(CW17)-('2.1 Kraftwerk allgemein'!$F$16-'1.1 Allgemein'!$I$22+1)))))/$F17,
SUM(OFFSET('2.5 CAPEX'!DK20,0,-MIN($F17-1,COLUMN(CW17)-1),1,MIN($F17,COLUMN(CW17))))/$F17)))))))</f>
        <v>0</v>
      </c>
    </row>
    <row r="18" spans="1:110" s="200" customFormat="1" ht="14" x14ac:dyDescent="0.3">
      <c r="A18" s="104"/>
      <c r="B18" s="104"/>
      <c r="C18" s="154"/>
      <c r="D18" s="191">
        <f>IF('2.5 CAPEX'!D21&lt;&gt;"",'2.5 CAPEX'!D21,"")</f>
        <v>107</v>
      </c>
      <c r="E18" s="191" t="str">
        <f>IF('2.5 CAPEX'!E21&lt;&gt;"",'2.5 CAPEX'!E21,"")</f>
        <v xml:space="preserve">Blitzschutz, Erdungsanlage </v>
      </c>
      <c r="F18" s="196">
        <f>IF('2.5 CAPEX'!F21&lt;&gt;"",'2.5 CAPEX'!F21,"")</f>
        <v>80</v>
      </c>
      <c r="G18" s="197">
        <f ca="1">IF(ISNUMBER(D18)=FALSE,"",INDEX('2.5 CAPEX'!$H:$H,MATCH('3.1 Abschreibung'!$D18,'2.5 CAPEX'!$D:$D,0))+INDEX('2.5 CAPEX'!$J:$J,MATCH('3.1 Abschreibung'!$D18,'2.5 CAPEX'!$D:$D,0)))</f>
        <v>0</v>
      </c>
      <c r="H18" s="197"/>
      <c r="I18" s="198">
        <v>0</v>
      </c>
      <c r="J18" s="199">
        <f ca="1">IF('2.1 Kraftwerk allgemein'!$F$15&lt;'1.1 Allgemein'!$I$22,
IF(OR(ISNUMBER($D18)=FALSE,$F18=""),"",
IF(AND('2.5 CAPEX'!$L21&lt;&gt;"x",'2.5 CAPEX'!$M21&lt;&gt;"x"),0,
IF($F18=0,0,
IF(J$4&lt;'2.1 Kraftwerk allgemein'!$F$16,0,
IF(J$4='2.1 Kraftwerk allgemein'!$F$16,'2.5 CAPEX'!$J21/$F18,
IF(J$4&lt;'2.1 Kraftwerk allgemein'!$F$16+$F18,
('2.5 CAPEX'!$J21+SUM(OFFSET('2.5 CAPEX'!O21,0,-MIN(MAX($F18-1-('2.1 Kraftwerk allgemein'!$F$16-'2.1 Kraftwerk allgemein'!$F$15+1),0),COLUMN(A18)-1-('2.1 Kraftwerk allgemein'!$F$16-'2.1 Kraftwerk allgemein'!$F$15+1)),1,MIN(MAX($F18-('2.1 Kraftwerk allgemein'!$F$16-'2.1 Kraftwerk allgemein'!$F$15+1),1),COLUMN(A18)-('2.1 Kraftwerk allgemein'!$F$16-'2.1 Kraftwerk allgemein'!$F$15+1)))))/$F18,
SUM(OFFSET('2.5 CAPEX'!O21,0,-MIN($F18-1,COLUMN(A18)-1),1,MIN($F18,COLUMN(A18))))/$F18)))))),
IF(OR(ISNUMBER($D18)=FALSE,$F18=""),"",
IF(AND('2.5 CAPEX'!$L21&lt;&gt;"x",'2.5 CAPEX'!$M21&lt;&gt;"x"),0,
IF($F18=0,0,
IF(J$4&lt;'2.1 Kraftwerk allgemein'!$F$16,0,
IF(J$4='2.1 Kraftwerk allgemein'!$F$16,'2.5 CAPEX'!$J21/$F18,
IF(J$4&lt;'2.1 Kraftwerk allgemein'!$F$16+$F18,
('2.5 CAPEX'!$J21+SUM(OFFSET('2.5 CAPEX'!O21,0,-MIN(MAX($F18-1-('2.1 Kraftwerk allgemein'!$F$16-'1.1 Allgemein'!$I$22+1),0),COLUMN(A18)-1-('2.1 Kraftwerk allgemein'!$F$16-'1.1 Allgemein'!$I$22+1)),1,MIN(MAX($F18-('2.1 Kraftwerk allgemein'!$F$16-'1.1 Allgemein'!$I$22+1),1),COLUMN(A18)-('2.1 Kraftwerk allgemein'!$F$16-'1.1 Allgemein'!$I$22+1)))))/$F18,
SUM(OFFSET('2.5 CAPEX'!O21,0,-MIN($F18-1,COLUMN(A18)-1),1,MIN($F18,COLUMN(A18))))/$F18)))))))</f>
        <v>0</v>
      </c>
      <c r="K18" s="199">
        <f ca="1">IF('2.1 Kraftwerk allgemein'!$F$15&lt;'1.1 Allgemein'!$I$22,
IF(OR(ISNUMBER($D18)=FALSE,$F18=""),"",
IF(AND('2.5 CAPEX'!$L21&lt;&gt;"x",'2.5 CAPEX'!$M21&lt;&gt;"x"),0,
IF($F18=0,0,
IF(K$4&lt;'2.1 Kraftwerk allgemein'!$F$16,0,
IF(K$4='2.1 Kraftwerk allgemein'!$F$16,'2.5 CAPEX'!$J21/$F18,
IF(K$4&lt;'2.1 Kraftwerk allgemein'!$F$16+$F18,
('2.5 CAPEX'!$J21+SUM(OFFSET('2.5 CAPEX'!P21,0,-MIN(MAX($F18-1-('2.1 Kraftwerk allgemein'!$F$16-'2.1 Kraftwerk allgemein'!$F$15+1),0),COLUMN(B18)-1-('2.1 Kraftwerk allgemein'!$F$16-'2.1 Kraftwerk allgemein'!$F$15+1)),1,MIN(MAX($F18-('2.1 Kraftwerk allgemein'!$F$16-'2.1 Kraftwerk allgemein'!$F$15+1),1),COLUMN(B18)-('2.1 Kraftwerk allgemein'!$F$16-'2.1 Kraftwerk allgemein'!$F$15+1)))))/$F18,
SUM(OFFSET('2.5 CAPEX'!P21,0,-MIN($F18-1,COLUMN(B18)-1),1,MIN($F18,COLUMN(B18))))/$F18)))))),
IF(OR(ISNUMBER($D18)=FALSE,$F18=""),"",
IF(AND('2.5 CAPEX'!$L21&lt;&gt;"x",'2.5 CAPEX'!$M21&lt;&gt;"x"),0,
IF($F18=0,0,
IF(K$4&lt;'2.1 Kraftwerk allgemein'!$F$16,0,
IF(K$4='2.1 Kraftwerk allgemein'!$F$16,'2.5 CAPEX'!$J21/$F18,
IF(K$4&lt;'2.1 Kraftwerk allgemein'!$F$16+$F18,
('2.5 CAPEX'!$J21+SUM(OFFSET('2.5 CAPEX'!P21,0,-MIN(MAX($F18-1-('2.1 Kraftwerk allgemein'!$F$16-'1.1 Allgemein'!$I$22+1),0),COLUMN(B18)-1-('2.1 Kraftwerk allgemein'!$F$16-'1.1 Allgemein'!$I$22+1)),1,MIN(MAX($F18-('2.1 Kraftwerk allgemein'!$F$16-'1.1 Allgemein'!$I$22+1),1),COLUMN(B18)-('2.1 Kraftwerk allgemein'!$F$16-'1.1 Allgemein'!$I$22+1)))))/$F18,
SUM(OFFSET('2.5 CAPEX'!P21,0,-MIN($F18-1,COLUMN(B18)-1),1,MIN($F18,COLUMN(B18))))/$F18)))))))</f>
        <v>0</v>
      </c>
      <c r="L18" s="199">
        <f ca="1">IF('2.1 Kraftwerk allgemein'!$F$15&lt;'1.1 Allgemein'!$I$22,
IF(OR(ISNUMBER($D18)=FALSE,$F18=""),"",
IF(AND('2.5 CAPEX'!$L21&lt;&gt;"x",'2.5 CAPEX'!$M21&lt;&gt;"x"),0,
IF($F18=0,0,
IF(L$4&lt;'2.1 Kraftwerk allgemein'!$F$16,0,
IF(L$4='2.1 Kraftwerk allgemein'!$F$16,'2.5 CAPEX'!$J21/$F18,
IF(L$4&lt;'2.1 Kraftwerk allgemein'!$F$16+$F18,
('2.5 CAPEX'!$J21+SUM(OFFSET('2.5 CAPEX'!Q21,0,-MIN(MAX($F18-1-('2.1 Kraftwerk allgemein'!$F$16-'2.1 Kraftwerk allgemein'!$F$15+1),0),COLUMN(C18)-1-('2.1 Kraftwerk allgemein'!$F$16-'2.1 Kraftwerk allgemein'!$F$15+1)),1,MIN(MAX($F18-('2.1 Kraftwerk allgemein'!$F$16-'2.1 Kraftwerk allgemein'!$F$15+1),1),COLUMN(C18)-('2.1 Kraftwerk allgemein'!$F$16-'2.1 Kraftwerk allgemein'!$F$15+1)))))/$F18,
SUM(OFFSET('2.5 CAPEX'!Q21,0,-MIN($F18-1,COLUMN(C18)-1),1,MIN($F18,COLUMN(C18))))/$F18)))))),
IF(OR(ISNUMBER($D18)=FALSE,$F18=""),"",
IF(AND('2.5 CAPEX'!$L21&lt;&gt;"x",'2.5 CAPEX'!$M21&lt;&gt;"x"),0,
IF($F18=0,0,
IF(L$4&lt;'2.1 Kraftwerk allgemein'!$F$16,0,
IF(L$4='2.1 Kraftwerk allgemein'!$F$16,'2.5 CAPEX'!$J21/$F18,
IF(L$4&lt;'2.1 Kraftwerk allgemein'!$F$16+$F18,
('2.5 CAPEX'!$J21+SUM(OFFSET('2.5 CAPEX'!Q21,0,-MIN(MAX($F18-1-('2.1 Kraftwerk allgemein'!$F$16-'1.1 Allgemein'!$I$22+1),0),COLUMN(C18)-1-('2.1 Kraftwerk allgemein'!$F$16-'1.1 Allgemein'!$I$22+1)),1,MIN(MAX($F18-('2.1 Kraftwerk allgemein'!$F$16-'1.1 Allgemein'!$I$22+1),1),COLUMN(C18)-('2.1 Kraftwerk allgemein'!$F$16-'1.1 Allgemein'!$I$22+1)))))/$F18,
SUM(OFFSET('2.5 CAPEX'!Q21,0,-MIN($F18-1,COLUMN(C18)-1),1,MIN($F18,COLUMN(C18))))/$F18)))))))</f>
        <v>0</v>
      </c>
      <c r="M18" s="199">
        <f ca="1">IF('2.1 Kraftwerk allgemein'!$F$15&lt;'1.1 Allgemein'!$I$22,
IF(OR(ISNUMBER($D18)=FALSE,$F18=""),"",
IF(AND('2.5 CAPEX'!$L21&lt;&gt;"x",'2.5 CAPEX'!$M21&lt;&gt;"x"),0,
IF($F18=0,0,
IF(M$4&lt;'2.1 Kraftwerk allgemein'!$F$16,0,
IF(M$4='2.1 Kraftwerk allgemein'!$F$16,'2.5 CAPEX'!$J21/$F18,
IF(M$4&lt;'2.1 Kraftwerk allgemein'!$F$16+$F18,
('2.5 CAPEX'!$J21+SUM(OFFSET('2.5 CAPEX'!R21,0,-MIN(MAX($F18-1-('2.1 Kraftwerk allgemein'!$F$16-'2.1 Kraftwerk allgemein'!$F$15+1),0),COLUMN(D18)-1-('2.1 Kraftwerk allgemein'!$F$16-'2.1 Kraftwerk allgemein'!$F$15+1)),1,MIN(MAX($F18-('2.1 Kraftwerk allgemein'!$F$16-'2.1 Kraftwerk allgemein'!$F$15+1),1),COLUMN(D18)-('2.1 Kraftwerk allgemein'!$F$16-'2.1 Kraftwerk allgemein'!$F$15+1)))))/$F18,
SUM(OFFSET('2.5 CAPEX'!R21,0,-MIN($F18-1,COLUMN(D18)-1),1,MIN($F18,COLUMN(D18))))/$F18)))))),
IF(OR(ISNUMBER($D18)=FALSE,$F18=""),"",
IF(AND('2.5 CAPEX'!$L21&lt;&gt;"x",'2.5 CAPEX'!$M21&lt;&gt;"x"),0,
IF($F18=0,0,
IF(M$4&lt;'2.1 Kraftwerk allgemein'!$F$16,0,
IF(M$4='2.1 Kraftwerk allgemein'!$F$16,'2.5 CAPEX'!$J21/$F18,
IF(M$4&lt;'2.1 Kraftwerk allgemein'!$F$16+$F18,
('2.5 CAPEX'!$J21+SUM(OFFSET('2.5 CAPEX'!R21,0,-MIN(MAX($F18-1-('2.1 Kraftwerk allgemein'!$F$16-'1.1 Allgemein'!$I$22+1),0),COLUMN(D18)-1-('2.1 Kraftwerk allgemein'!$F$16-'1.1 Allgemein'!$I$22+1)),1,MIN(MAX($F18-('2.1 Kraftwerk allgemein'!$F$16-'1.1 Allgemein'!$I$22+1),1),COLUMN(D18)-('2.1 Kraftwerk allgemein'!$F$16-'1.1 Allgemein'!$I$22+1)))))/$F18,
SUM(OFFSET('2.5 CAPEX'!R21,0,-MIN($F18-1,COLUMN(D18)-1),1,MIN($F18,COLUMN(D18))))/$F18)))))))</f>
        <v>0</v>
      </c>
      <c r="N18" s="199">
        <f ca="1">IF('2.1 Kraftwerk allgemein'!$F$15&lt;'1.1 Allgemein'!$I$22,
IF(OR(ISNUMBER($D18)=FALSE,$F18=""),"",
IF(AND('2.5 CAPEX'!$L21&lt;&gt;"x",'2.5 CAPEX'!$M21&lt;&gt;"x"),0,
IF($F18=0,0,
IF(N$4&lt;'2.1 Kraftwerk allgemein'!$F$16,0,
IF(N$4='2.1 Kraftwerk allgemein'!$F$16,'2.5 CAPEX'!$J21/$F18,
IF(N$4&lt;'2.1 Kraftwerk allgemein'!$F$16+$F18,
('2.5 CAPEX'!$J21+SUM(OFFSET('2.5 CAPEX'!S21,0,-MIN(MAX($F18-1-('2.1 Kraftwerk allgemein'!$F$16-'2.1 Kraftwerk allgemein'!$F$15+1),0),COLUMN(E18)-1-('2.1 Kraftwerk allgemein'!$F$16-'2.1 Kraftwerk allgemein'!$F$15+1)),1,MIN(MAX($F18-('2.1 Kraftwerk allgemein'!$F$16-'2.1 Kraftwerk allgemein'!$F$15+1),1),COLUMN(E18)-('2.1 Kraftwerk allgemein'!$F$16-'2.1 Kraftwerk allgemein'!$F$15+1)))))/$F18,
SUM(OFFSET('2.5 CAPEX'!S21,0,-MIN($F18-1,COLUMN(E18)-1),1,MIN($F18,COLUMN(E18))))/$F18)))))),
IF(OR(ISNUMBER($D18)=FALSE,$F18=""),"",
IF(AND('2.5 CAPEX'!$L21&lt;&gt;"x",'2.5 CAPEX'!$M21&lt;&gt;"x"),0,
IF($F18=0,0,
IF(N$4&lt;'2.1 Kraftwerk allgemein'!$F$16,0,
IF(N$4='2.1 Kraftwerk allgemein'!$F$16,'2.5 CAPEX'!$J21/$F18,
IF(N$4&lt;'2.1 Kraftwerk allgemein'!$F$16+$F18,
('2.5 CAPEX'!$J21+SUM(OFFSET('2.5 CAPEX'!S21,0,-MIN(MAX($F18-1-('2.1 Kraftwerk allgemein'!$F$16-'1.1 Allgemein'!$I$22+1),0),COLUMN(E18)-1-('2.1 Kraftwerk allgemein'!$F$16-'1.1 Allgemein'!$I$22+1)),1,MIN(MAX($F18-('2.1 Kraftwerk allgemein'!$F$16-'1.1 Allgemein'!$I$22+1),1),COLUMN(E18)-('2.1 Kraftwerk allgemein'!$F$16-'1.1 Allgemein'!$I$22+1)))))/$F18,
SUM(OFFSET('2.5 CAPEX'!S21,0,-MIN($F18-1,COLUMN(E18)-1),1,MIN($F18,COLUMN(E18))))/$F18)))))))</f>
        <v>0</v>
      </c>
      <c r="O18" s="199">
        <f ca="1">IF('2.1 Kraftwerk allgemein'!$F$15&lt;'1.1 Allgemein'!$I$22,
IF(OR(ISNUMBER($D18)=FALSE,$F18=""),"",
IF(AND('2.5 CAPEX'!$L21&lt;&gt;"x",'2.5 CAPEX'!$M21&lt;&gt;"x"),0,
IF($F18=0,0,
IF(O$4&lt;'2.1 Kraftwerk allgemein'!$F$16,0,
IF(O$4='2.1 Kraftwerk allgemein'!$F$16,'2.5 CAPEX'!$J21/$F18,
IF(O$4&lt;'2.1 Kraftwerk allgemein'!$F$16+$F18,
('2.5 CAPEX'!$J21+SUM(OFFSET('2.5 CAPEX'!T21,0,-MIN(MAX($F18-1-('2.1 Kraftwerk allgemein'!$F$16-'2.1 Kraftwerk allgemein'!$F$15+1),0),COLUMN(F18)-1-('2.1 Kraftwerk allgemein'!$F$16-'2.1 Kraftwerk allgemein'!$F$15+1)),1,MIN(MAX($F18-('2.1 Kraftwerk allgemein'!$F$16-'2.1 Kraftwerk allgemein'!$F$15+1),1),COLUMN(F18)-('2.1 Kraftwerk allgemein'!$F$16-'2.1 Kraftwerk allgemein'!$F$15+1)))))/$F18,
SUM(OFFSET('2.5 CAPEX'!T21,0,-MIN($F18-1,COLUMN(F18)-1),1,MIN($F18,COLUMN(F18))))/$F18)))))),
IF(OR(ISNUMBER($D18)=FALSE,$F18=""),"",
IF(AND('2.5 CAPEX'!$L21&lt;&gt;"x",'2.5 CAPEX'!$M21&lt;&gt;"x"),0,
IF($F18=0,0,
IF(O$4&lt;'2.1 Kraftwerk allgemein'!$F$16,0,
IF(O$4='2.1 Kraftwerk allgemein'!$F$16,'2.5 CAPEX'!$J21/$F18,
IF(O$4&lt;'2.1 Kraftwerk allgemein'!$F$16+$F18,
('2.5 CAPEX'!$J21+SUM(OFFSET('2.5 CAPEX'!T21,0,-MIN(MAX($F18-1-('2.1 Kraftwerk allgemein'!$F$16-'1.1 Allgemein'!$I$22+1),0),COLUMN(F18)-1-('2.1 Kraftwerk allgemein'!$F$16-'1.1 Allgemein'!$I$22+1)),1,MIN(MAX($F18-('2.1 Kraftwerk allgemein'!$F$16-'1.1 Allgemein'!$I$22+1),1),COLUMN(F18)-('2.1 Kraftwerk allgemein'!$F$16-'1.1 Allgemein'!$I$22+1)))))/$F18,
SUM(OFFSET('2.5 CAPEX'!T21,0,-MIN($F18-1,COLUMN(F18)-1),1,MIN($F18,COLUMN(F18))))/$F18)))))))</f>
        <v>0</v>
      </c>
      <c r="P18" s="199">
        <f ca="1">IF('2.1 Kraftwerk allgemein'!$F$15&lt;'1.1 Allgemein'!$I$22,
IF(OR(ISNUMBER($D18)=FALSE,$F18=""),"",
IF(AND('2.5 CAPEX'!$L21&lt;&gt;"x",'2.5 CAPEX'!$M21&lt;&gt;"x"),0,
IF($F18=0,0,
IF(P$4&lt;'2.1 Kraftwerk allgemein'!$F$16,0,
IF(P$4='2.1 Kraftwerk allgemein'!$F$16,'2.5 CAPEX'!$J21/$F18,
IF(P$4&lt;'2.1 Kraftwerk allgemein'!$F$16+$F18,
('2.5 CAPEX'!$J21+SUM(OFFSET('2.5 CAPEX'!U21,0,-MIN(MAX($F18-1-('2.1 Kraftwerk allgemein'!$F$16-'2.1 Kraftwerk allgemein'!$F$15+1),0),COLUMN(G18)-1-('2.1 Kraftwerk allgemein'!$F$16-'2.1 Kraftwerk allgemein'!$F$15+1)),1,MIN(MAX($F18-('2.1 Kraftwerk allgemein'!$F$16-'2.1 Kraftwerk allgemein'!$F$15+1),1),COLUMN(G18)-('2.1 Kraftwerk allgemein'!$F$16-'2.1 Kraftwerk allgemein'!$F$15+1)))))/$F18,
SUM(OFFSET('2.5 CAPEX'!U21,0,-MIN($F18-1,COLUMN(G18)-1),1,MIN($F18,COLUMN(G18))))/$F18)))))),
IF(OR(ISNUMBER($D18)=FALSE,$F18=""),"",
IF(AND('2.5 CAPEX'!$L21&lt;&gt;"x",'2.5 CAPEX'!$M21&lt;&gt;"x"),0,
IF($F18=0,0,
IF(P$4&lt;'2.1 Kraftwerk allgemein'!$F$16,0,
IF(P$4='2.1 Kraftwerk allgemein'!$F$16,'2.5 CAPEX'!$J21/$F18,
IF(P$4&lt;'2.1 Kraftwerk allgemein'!$F$16+$F18,
('2.5 CAPEX'!$J21+SUM(OFFSET('2.5 CAPEX'!U21,0,-MIN(MAX($F18-1-('2.1 Kraftwerk allgemein'!$F$16-'1.1 Allgemein'!$I$22+1),0),COLUMN(G18)-1-('2.1 Kraftwerk allgemein'!$F$16-'1.1 Allgemein'!$I$22+1)),1,MIN(MAX($F18-('2.1 Kraftwerk allgemein'!$F$16-'1.1 Allgemein'!$I$22+1),1),COLUMN(G18)-('2.1 Kraftwerk allgemein'!$F$16-'1.1 Allgemein'!$I$22+1)))))/$F18,
SUM(OFFSET('2.5 CAPEX'!U21,0,-MIN($F18-1,COLUMN(G18)-1),1,MIN($F18,COLUMN(G18))))/$F18)))))))</f>
        <v>0</v>
      </c>
      <c r="Q18" s="199">
        <f ca="1">IF('2.1 Kraftwerk allgemein'!$F$15&lt;'1.1 Allgemein'!$I$22,
IF(OR(ISNUMBER($D18)=FALSE,$F18=""),"",
IF(AND('2.5 CAPEX'!$L21&lt;&gt;"x",'2.5 CAPEX'!$M21&lt;&gt;"x"),0,
IF($F18=0,0,
IF(Q$4&lt;'2.1 Kraftwerk allgemein'!$F$16,0,
IF(Q$4='2.1 Kraftwerk allgemein'!$F$16,'2.5 CAPEX'!$J21/$F18,
IF(Q$4&lt;'2.1 Kraftwerk allgemein'!$F$16+$F18,
('2.5 CAPEX'!$J21+SUM(OFFSET('2.5 CAPEX'!V21,0,-MIN(MAX($F18-1-('2.1 Kraftwerk allgemein'!$F$16-'2.1 Kraftwerk allgemein'!$F$15+1),0),COLUMN(H18)-1-('2.1 Kraftwerk allgemein'!$F$16-'2.1 Kraftwerk allgemein'!$F$15+1)),1,MIN(MAX($F18-('2.1 Kraftwerk allgemein'!$F$16-'2.1 Kraftwerk allgemein'!$F$15+1),1),COLUMN(H18)-('2.1 Kraftwerk allgemein'!$F$16-'2.1 Kraftwerk allgemein'!$F$15+1)))))/$F18,
SUM(OFFSET('2.5 CAPEX'!V21,0,-MIN($F18-1,COLUMN(H18)-1),1,MIN($F18,COLUMN(H18))))/$F18)))))),
IF(OR(ISNUMBER($D18)=FALSE,$F18=""),"",
IF(AND('2.5 CAPEX'!$L21&lt;&gt;"x",'2.5 CAPEX'!$M21&lt;&gt;"x"),0,
IF($F18=0,0,
IF(Q$4&lt;'2.1 Kraftwerk allgemein'!$F$16,0,
IF(Q$4='2.1 Kraftwerk allgemein'!$F$16,'2.5 CAPEX'!$J21/$F18,
IF(Q$4&lt;'2.1 Kraftwerk allgemein'!$F$16+$F18,
('2.5 CAPEX'!$J21+SUM(OFFSET('2.5 CAPEX'!V21,0,-MIN(MAX($F18-1-('2.1 Kraftwerk allgemein'!$F$16-'1.1 Allgemein'!$I$22+1),0),COLUMN(H18)-1-('2.1 Kraftwerk allgemein'!$F$16-'1.1 Allgemein'!$I$22+1)),1,MIN(MAX($F18-('2.1 Kraftwerk allgemein'!$F$16-'1.1 Allgemein'!$I$22+1),1),COLUMN(H18)-('2.1 Kraftwerk allgemein'!$F$16-'1.1 Allgemein'!$I$22+1)))))/$F18,
SUM(OFFSET('2.5 CAPEX'!V21,0,-MIN($F18-1,COLUMN(H18)-1),1,MIN($F18,COLUMN(H18))))/$F18)))))))</f>
        <v>0</v>
      </c>
      <c r="R18" s="199">
        <f ca="1">IF('2.1 Kraftwerk allgemein'!$F$15&lt;'1.1 Allgemein'!$I$22,
IF(OR(ISNUMBER($D18)=FALSE,$F18=""),"",
IF(AND('2.5 CAPEX'!$L21&lt;&gt;"x",'2.5 CAPEX'!$M21&lt;&gt;"x"),0,
IF($F18=0,0,
IF(R$4&lt;'2.1 Kraftwerk allgemein'!$F$16,0,
IF(R$4='2.1 Kraftwerk allgemein'!$F$16,'2.5 CAPEX'!$J21/$F18,
IF(R$4&lt;'2.1 Kraftwerk allgemein'!$F$16+$F18,
('2.5 CAPEX'!$J21+SUM(OFFSET('2.5 CAPEX'!W21,0,-MIN(MAX($F18-1-('2.1 Kraftwerk allgemein'!$F$16-'2.1 Kraftwerk allgemein'!$F$15+1),0),COLUMN(I18)-1-('2.1 Kraftwerk allgemein'!$F$16-'2.1 Kraftwerk allgemein'!$F$15+1)),1,MIN(MAX($F18-('2.1 Kraftwerk allgemein'!$F$16-'2.1 Kraftwerk allgemein'!$F$15+1),1),COLUMN(I18)-('2.1 Kraftwerk allgemein'!$F$16-'2.1 Kraftwerk allgemein'!$F$15+1)))))/$F18,
SUM(OFFSET('2.5 CAPEX'!W21,0,-MIN($F18-1,COLUMN(I18)-1),1,MIN($F18,COLUMN(I18))))/$F18)))))),
IF(OR(ISNUMBER($D18)=FALSE,$F18=""),"",
IF(AND('2.5 CAPEX'!$L21&lt;&gt;"x",'2.5 CAPEX'!$M21&lt;&gt;"x"),0,
IF($F18=0,0,
IF(R$4&lt;'2.1 Kraftwerk allgemein'!$F$16,0,
IF(R$4='2.1 Kraftwerk allgemein'!$F$16,'2.5 CAPEX'!$J21/$F18,
IF(R$4&lt;'2.1 Kraftwerk allgemein'!$F$16+$F18,
('2.5 CAPEX'!$J21+SUM(OFFSET('2.5 CAPEX'!W21,0,-MIN(MAX($F18-1-('2.1 Kraftwerk allgemein'!$F$16-'1.1 Allgemein'!$I$22+1),0),COLUMN(I18)-1-('2.1 Kraftwerk allgemein'!$F$16-'1.1 Allgemein'!$I$22+1)),1,MIN(MAX($F18-('2.1 Kraftwerk allgemein'!$F$16-'1.1 Allgemein'!$I$22+1),1),COLUMN(I18)-('2.1 Kraftwerk allgemein'!$F$16-'1.1 Allgemein'!$I$22+1)))))/$F18,
SUM(OFFSET('2.5 CAPEX'!W21,0,-MIN($F18-1,COLUMN(I18)-1),1,MIN($F18,COLUMN(I18))))/$F18)))))))</f>
        <v>0</v>
      </c>
      <c r="S18" s="199">
        <f ca="1">IF('2.1 Kraftwerk allgemein'!$F$15&lt;'1.1 Allgemein'!$I$22,
IF(OR(ISNUMBER($D18)=FALSE,$F18=""),"",
IF(AND('2.5 CAPEX'!$L21&lt;&gt;"x",'2.5 CAPEX'!$M21&lt;&gt;"x"),0,
IF($F18=0,0,
IF(S$4&lt;'2.1 Kraftwerk allgemein'!$F$16,0,
IF(S$4='2.1 Kraftwerk allgemein'!$F$16,'2.5 CAPEX'!$J21/$F18,
IF(S$4&lt;'2.1 Kraftwerk allgemein'!$F$16+$F18,
('2.5 CAPEX'!$J21+SUM(OFFSET('2.5 CAPEX'!X21,0,-MIN(MAX($F18-1-('2.1 Kraftwerk allgemein'!$F$16-'2.1 Kraftwerk allgemein'!$F$15+1),0),COLUMN(J18)-1-('2.1 Kraftwerk allgemein'!$F$16-'2.1 Kraftwerk allgemein'!$F$15+1)),1,MIN(MAX($F18-('2.1 Kraftwerk allgemein'!$F$16-'2.1 Kraftwerk allgemein'!$F$15+1),1),COLUMN(J18)-('2.1 Kraftwerk allgemein'!$F$16-'2.1 Kraftwerk allgemein'!$F$15+1)))))/$F18,
SUM(OFFSET('2.5 CAPEX'!X21,0,-MIN($F18-1,COLUMN(J18)-1),1,MIN($F18,COLUMN(J18))))/$F18)))))),
IF(OR(ISNUMBER($D18)=FALSE,$F18=""),"",
IF(AND('2.5 CAPEX'!$L21&lt;&gt;"x",'2.5 CAPEX'!$M21&lt;&gt;"x"),0,
IF($F18=0,0,
IF(S$4&lt;'2.1 Kraftwerk allgemein'!$F$16,0,
IF(S$4='2.1 Kraftwerk allgemein'!$F$16,'2.5 CAPEX'!$J21/$F18,
IF(S$4&lt;'2.1 Kraftwerk allgemein'!$F$16+$F18,
('2.5 CAPEX'!$J21+SUM(OFFSET('2.5 CAPEX'!X21,0,-MIN(MAX($F18-1-('2.1 Kraftwerk allgemein'!$F$16-'1.1 Allgemein'!$I$22+1),0),COLUMN(J18)-1-('2.1 Kraftwerk allgemein'!$F$16-'1.1 Allgemein'!$I$22+1)),1,MIN(MAX($F18-('2.1 Kraftwerk allgemein'!$F$16-'1.1 Allgemein'!$I$22+1),1),COLUMN(J18)-('2.1 Kraftwerk allgemein'!$F$16-'1.1 Allgemein'!$I$22+1)))))/$F18,
SUM(OFFSET('2.5 CAPEX'!X21,0,-MIN($F18-1,COLUMN(J18)-1),1,MIN($F18,COLUMN(J18))))/$F18)))))))</f>
        <v>0</v>
      </c>
      <c r="T18" s="199">
        <f ca="1">IF('2.1 Kraftwerk allgemein'!$F$15&lt;'1.1 Allgemein'!$I$22,
IF(OR(ISNUMBER($D18)=FALSE,$F18=""),"",
IF(AND('2.5 CAPEX'!$L21&lt;&gt;"x",'2.5 CAPEX'!$M21&lt;&gt;"x"),0,
IF($F18=0,0,
IF(T$4&lt;'2.1 Kraftwerk allgemein'!$F$16,0,
IF(T$4='2.1 Kraftwerk allgemein'!$F$16,'2.5 CAPEX'!$J21/$F18,
IF(T$4&lt;'2.1 Kraftwerk allgemein'!$F$16+$F18,
('2.5 CAPEX'!$J21+SUM(OFFSET('2.5 CAPEX'!Y21,0,-MIN(MAX($F18-1-('2.1 Kraftwerk allgemein'!$F$16-'2.1 Kraftwerk allgemein'!$F$15+1),0),COLUMN(K18)-1-('2.1 Kraftwerk allgemein'!$F$16-'2.1 Kraftwerk allgemein'!$F$15+1)),1,MIN(MAX($F18-('2.1 Kraftwerk allgemein'!$F$16-'2.1 Kraftwerk allgemein'!$F$15+1),1),COLUMN(K18)-('2.1 Kraftwerk allgemein'!$F$16-'2.1 Kraftwerk allgemein'!$F$15+1)))))/$F18,
SUM(OFFSET('2.5 CAPEX'!Y21,0,-MIN($F18-1,COLUMN(K18)-1),1,MIN($F18,COLUMN(K18))))/$F18)))))),
IF(OR(ISNUMBER($D18)=FALSE,$F18=""),"",
IF(AND('2.5 CAPEX'!$L21&lt;&gt;"x",'2.5 CAPEX'!$M21&lt;&gt;"x"),0,
IF($F18=0,0,
IF(T$4&lt;'2.1 Kraftwerk allgemein'!$F$16,0,
IF(T$4='2.1 Kraftwerk allgemein'!$F$16,'2.5 CAPEX'!$J21/$F18,
IF(T$4&lt;'2.1 Kraftwerk allgemein'!$F$16+$F18,
('2.5 CAPEX'!$J21+SUM(OFFSET('2.5 CAPEX'!Y21,0,-MIN(MAX($F18-1-('2.1 Kraftwerk allgemein'!$F$16-'1.1 Allgemein'!$I$22+1),0),COLUMN(K18)-1-('2.1 Kraftwerk allgemein'!$F$16-'1.1 Allgemein'!$I$22+1)),1,MIN(MAX($F18-('2.1 Kraftwerk allgemein'!$F$16-'1.1 Allgemein'!$I$22+1),1),COLUMN(K18)-('2.1 Kraftwerk allgemein'!$F$16-'1.1 Allgemein'!$I$22+1)))))/$F18,
SUM(OFFSET('2.5 CAPEX'!Y21,0,-MIN($F18-1,COLUMN(K18)-1),1,MIN($F18,COLUMN(K18))))/$F18)))))))</f>
        <v>0</v>
      </c>
      <c r="U18" s="199">
        <f ca="1">IF('2.1 Kraftwerk allgemein'!$F$15&lt;'1.1 Allgemein'!$I$22,
IF(OR(ISNUMBER($D18)=FALSE,$F18=""),"",
IF(AND('2.5 CAPEX'!$L21&lt;&gt;"x",'2.5 CAPEX'!$M21&lt;&gt;"x"),0,
IF($F18=0,0,
IF(U$4&lt;'2.1 Kraftwerk allgemein'!$F$16,0,
IF(U$4='2.1 Kraftwerk allgemein'!$F$16,'2.5 CAPEX'!$J21/$F18,
IF(U$4&lt;'2.1 Kraftwerk allgemein'!$F$16+$F18,
('2.5 CAPEX'!$J21+SUM(OFFSET('2.5 CAPEX'!Z21,0,-MIN(MAX($F18-1-('2.1 Kraftwerk allgemein'!$F$16-'2.1 Kraftwerk allgemein'!$F$15+1),0),COLUMN(L18)-1-('2.1 Kraftwerk allgemein'!$F$16-'2.1 Kraftwerk allgemein'!$F$15+1)),1,MIN(MAX($F18-('2.1 Kraftwerk allgemein'!$F$16-'2.1 Kraftwerk allgemein'!$F$15+1),1),COLUMN(L18)-('2.1 Kraftwerk allgemein'!$F$16-'2.1 Kraftwerk allgemein'!$F$15+1)))))/$F18,
SUM(OFFSET('2.5 CAPEX'!Z21,0,-MIN($F18-1,COLUMN(L18)-1),1,MIN($F18,COLUMN(L18))))/$F18)))))),
IF(OR(ISNUMBER($D18)=FALSE,$F18=""),"",
IF(AND('2.5 CAPEX'!$L21&lt;&gt;"x",'2.5 CAPEX'!$M21&lt;&gt;"x"),0,
IF($F18=0,0,
IF(U$4&lt;'2.1 Kraftwerk allgemein'!$F$16,0,
IF(U$4='2.1 Kraftwerk allgemein'!$F$16,'2.5 CAPEX'!$J21/$F18,
IF(U$4&lt;'2.1 Kraftwerk allgemein'!$F$16+$F18,
('2.5 CAPEX'!$J21+SUM(OFFSET('2.5 CAPEX'!Z21,0,-MIN(MAX($F18-1-('2.1 Kraftwerk allgemein'!$F$16-'1.1 Allgemein'!$I$22+1),0),COLUMN(L18)-1-('2.1 Kraftwerk allgemein'!$F$16-'1.1 Allgemein'!$I$22+1)),1,MIN(MAX($F18-('2.1 Kraftwerk allgemein'!$F$16-'1.1 Allgemein'!$I$22+1),1),COLUMN(L18)-('2.1 Kraftwerk allgemein'!$F$16-'1.1 Allgemein'!$I$22+1)))))/$F18,
SUM(OFFSET('2.5 CAPEX'!Z21,0,-MIN($F18-1,COLUMN(L18)-1),1,MIN($F18,COLUMN(L18))))/$F18)))))))</f>
        <v>0</v>
      </c>
      <c r="V18" s="199">
        <f ca="1">IF('2.1 Kraftwerk allgemein'!$F$15&lt;'1.1 Allgemein'!$I$22,
IF(OR(ISNUMBER($D18)=FALSE,$F18=""),"",
IF(AND('2.5 CAPEX'!$L21&lt;&gt;"x",'2.5 CAPEX'!$M21&lt;&gt;"x"),0,
IF($F18=0,0,
IF(V$4&lt;'2.1 Kraftwerk allgemein'!$F$16,0,
IF(V$4='2.1 Kraftwerk allgemein'!$F$16,'2.5 CAPEX'!$J21/$F18,
IF(V$4&lt;'2.1 Kraftwerk allgemein'!$F$16+$F18,
('2.5 CAPEX'!$J21+SUM(OFFSET('2.5 CAPEX'!AA21,0,-MIN(MAX($F18-1-('2.1 Kraftwerk allgemein'!$F$16-'2.1 Kraftwerk allgemein'!$F$15+1),0),COLUMN(M18)-1-('2.1 Kraftwerk allgemein'!$F$16-'2.1 Kraftwerk allgemein'!$F$15+1)),1,MIN(MAX($F18-('2.1 Kraftwerk allgemein'!$F$16-'2.1 Kraftwerk allgemein'!$F$15+1),1),COLUMN(M18)-('2.1 Kraftwerk allgemein'!$F$16-'2.1 Kraftwerk allgemein'!$F$15+1)))))/$F18,
SUM(OFFSET('2.5 CAPEX'!AA21,0,-MIN($F18-1,COLUMN(M18)-1),1,MIN($F18,COLUMN(M18))))/$F18)))))),
IF(OR(ISNUMBER($D18)=FALSE,$F18=""),"",
IF(AND('2.5 CAPEX'!$L21&lt;&gt;"x",'2.5 CAPEX'!$M21&lt;&gt;"x"),0,
IF($F18=0,0,
IF(V$4&lt;'2.1 Kraftwerk allgemein'!$F$16,0,
IF(V$4='2.1 Kraftwerk allgemein'!$F$16,'2.5 CAPEX'!$J21/$F18,
IF(V$4&lt;'2.1 Kraftwerk allgemein'!$F$16+$F18,
('2.5 CAPEX'!$J21+SUM(OFFSET('2.5 CAPEX'!AA21,0,-MIN(MAX($F18-1-('2.1 Kraftwerk allgemein'!$F$16-'1.1 Allgemein'!$I$22+1),0),COLUMN(M18)-1-('2.1 Kraftwerk allgemein'!$F$16-'1.1 Allgemein'!$I$22+1)),1,MIN(MAX($F18-('2.1 Kraftwerk allgemein'!$F$16-'1.1 Allgemein'!$I$22+1),1),COLUMN(M18)-('2.1 Kraftwerk allgemein'!$F$16-'1.1 Allgemein'!$I$22+1)))))/$F18,
SUM(OFFSET('2.5 CAPEX'!AA21,0,-MIN($F18-1,COLUMN(M18)-1),1,MIN($F18,COLUMN(M18))))/$F18)))))))</f>
        <v>0</v>
      </c>
      <c r="W18" s="199">
        <f ca="1">IF('2.1 Kraftwerk allgemein'!$F$15&lt;'1.1 Allgemein'!$I$22,
IF(OR(ISNUMBER($D18)=FALSE,$F18=""),"",
IF(AND('2.5 CAPEX'!$L21&lt;&gt;"x",'2.5 CAPEX'!$M21&lt;&gt;"x"),0,
IF($F18=0,0,
IF(W$4&lt;'2.1 Kraftwerk allgemein'!$F$16,0,
IF(W$4='2.1 Kraftwerk allgemein'!$F$16,'2.5 CAPEX'!$J21/$F18,
IF(W$4&lt;'2.1 Kraftwerk allgemein'!$F$16+$F18,
('2.5 CAPEX'!$J21+SUM(OFFSET('2.5 CAPEX'!AB21,0,-MIN(MAX($F18-1-('2.1 Kraftwerk allgemein'!$F$16-'2.1 Kraftwerk allgemein'!$F$15+1),0),COLUMN(N18)-1-('2.1 Kraftwerk allgemein'!$F$16-'2.1 Kraftwerk allgemein'!$F$15+1)),1,MIN(MAX($F18-('2.1 Kraftwerk allgemein'!$F$16-'2.1 Kraftwerk allgemein'!$F$15+1),1),COLUMN(N18)-('2.1 Kraftwerk allgemein'!$F$16-'2.1 Kraftwerk allgemein'!$F$15+1)))))/$F18,
SUM(OFFSET('2.5 CAPEX'!AB21,0,-MIN($F18-1,COLUMN(N18)-1),1,MIN($F18,COLUMN(N18))))/$F18)))))),
IF(OR(ISNUMBER($D18)=FALSE,$F18=""),"",
IF(AND('2.5 CAPEX'!$L21&lt;&gt;"x",'2.5 CAPEX'!$M21&lt;&gt;"x"),0,
IF($F18=0,0,
IF(W$4&lt;'2.1 Kraftwerk allgemein'!$F$16,0,
IF(W$4='2.1 Kraftwerk allgemein'!$F$16,'2.5 CAPEX'!$J21/$F18,
IF(W$4&lt;'2.1 Kraftwerk allgemein'!$F$16+$F18,
('2.5 CAPEX'!$J21+SUM(OFFSET('2.5 CAPEX'!AB21,0,-MIN(MAX($F18-1-('2.1 Kraftwerk allgemein'!$F$16-'1.1 Allgemein'!$I$22+1),0),COLUMN(N18)-1-('2.1 Kraftwerk allgemein'!$F$16-'1.1 Allgemein'!$I$22+1)),1,MIN(MAX($F18-('2.1 Kraftwerk allgemein'!$F$16-'1.1 Allgemein'!$I$22+1),1),COLUMN(N18)-('2.1 Kraftwerk allgemein'!$F$16-'1.1 Allgemein'!$I$22+1)))))/$F18,
SUM(OFFSET('2.5 CAPEX'!AB21,0,-MIN($F18-1,COLUMN(N18)-1),1,MIN($F18,COLUMN(N18))))/$F18)))))))</f>
        <v>0</v>
      </c>
      <c r="X18" s="199">
        <f ca="1">IF('2.1 Kraftwerk allgemein'!$F$15&lt;'1.1 Allgemein'!$I$22,
IF(OR(ISNUMBER($D18)=FALSE,$F18=""),"",
IF(AND('2.5 CAPEX'!$L21&lt;&gt;"x",'2.5 CAPEX'!$M21&lt;&gt;"x"),0,
IF($F18=0,0,
IF(X$4&lt;'2.1 Kraftwerk allgemein'!$F$16,0,
IF(X$4='2.1 Kraftwerk allgemein'!$F$16,'2.5 CAPEX'!$J21/$F18,
IF(X$4&lt;'2.1 Kraftwerk allgemein'!$F$16+$F18,
('2.5 CAPEX'!$J21+SUM(OFFSET('2.5 CAPEX'!AC21,0,-MIN(MAX($F18-1-('2.1 Kraftwerk allgemein'!$F$16-'2.1 Kraftwerk allgemein'!$F$15+1),0),COLUMN(O18)-1-('2.1 Kraftwerk allgemein'!$F$16-'2.1 Kraftwerk allgemein'!$F$15+1)),1,MIN(MAX($F18-('2.1 Kraftwerk allgemein'!$F$16-'2.1 Kraftwerk allgemein'!$F$15+1),1),COLUMN(O18)-('2.1 Kraftwerk allgemein'!$F$16-'2.1 Kraftwerk allgemein'!$F$15+1)))))/$F18,
SUM(OFFSET('2.5 CAPEX'!AC21,0,-MIN($F18-1,COLUMN(O18)-1),1,MIN($F18,COLUMN(O18))))/$F18)))))),
IF(OR(ISNUMBER($D18)=FALSE,$F18=""),"",
IF(AND('2.5 CAPEX'!$L21&lt;&gt;"x",'2.5 CAPEX'!$M21&lt;&gt;"x"),0,
IF($F18=0,0,
IF(X$4&lt;'2.1 Kraftwerk allgemein'!$F$16,0,
IF(X$4='2.1 Kraftwerk allgemein'!$F$16,'2.5 CAPEX'!$J21/$F18,
IF(X$4&lt;'2.1 Kraftwerk allgemein'!$F$16+$F18,
('2.5 CAPEX'!$J21+SUM(OFFSET('2.5 CAPEX'!AC21,0,-MIN(MAX($F18-1-('2.1 Kraftwerk allgemein'!$F$16-'1.1 Allgemein'!$I$22+1),0),COLUMN(O18)-1-('2.1 Kraftwerk allgemein'!$F$16-'1.1 Allgemein'!$I$22+1)),1,MIN(MAX($F18-('2.1 Kraftwerk allgemein'!$F$16-'1.1 Allgemein'!$I$22+1),1),COLUMN(O18)-('2.1 Kraftwerk allgemein'!$F$16-'1.1 Allgemein'!$I$22+1)))))/$F18,
SUM(OFFSET('2.5 CAPEX'!AC21,0,-MIN($F18-1,COLUMN(O18)-1),1,MIN($F18,COLUMN(O18))))/$F18)))))))</f>
        <v>0</v>
      </c>
      <c r="Y18" s="199">
        <f ca="1">IF('2.1 Kraftwerk allgemein'!$F$15&lt;'1.1 Allgemein'!$I$22,
IF(OR(ISNUMBER($D18)=FALSE,$F18=""),"",
IF(AND('2.5 CAPEX'!$L21&lt;&gt;"x",'2.5 CAPEX'!$M21&lt;&gt;"x"),0,
IF($F18=0,0,
IF(Y$4&lt;'2.1 Kraftwerk allgemein'!$F$16,0,
IF(Y$4='2.1 Kraftwerk allgemein'!$F$16,'2.5 CAPEX'!$J21/$F18,
IF(Y$4&lt;'2.1 Kraftwerk allgemein'!$F$16+$F18,
('2.5 CAPEX'!$J21+SUM(OFFSET('2.5 CAPEX'!AD21,0,-MIN(MAX($F18-1-('2.1 Kraftwerk allgemein'!$F$16-'2.1 Kraftwerk allgemein'!$F$15+1),0),COLUMN(P18)-1-('2.1 Kraftwerk allgemein'!$F$16-'2.1 Kraftwerk allgemein'!$F$15+1)),1,MIN(MAX($F18-('2.1 Kraftwerk allgemein'!$F$16-'2.1 Kraftwerk allgemein'!$F$15+1),1),COLUMN(P18)-('2.1 Kraftwerk allgemein'!$F$16-'2.1 Kraftwerk allgemein'!$F$15+1)))))/$F18,
SUM(OFFSET('2.5 CAPEX'!AD21,0,-MIN($F18-1,COLUMN(P18)-1),1,MIN($F18,COLUMN(P18))))/$F18)))))),
IF(OR(ISNUMBER($D18)=FALSE,$F18=""),"",
IF(AND('2.5 CAPEX'!$L21&lt;&gt;"x",'2.5 CAPEX'!$M21&lt;&gt;"x"),0,
IF($F18=0,0,
IF(Y$4&lt;'2.1 Kraftwerk allgemein'!$F$16,0,
IF(Y$4='2.1 Kraftwerk allgemein'!$F$16,'2.5 CAPEX'!$J21/$F18,
IF(Y$4&lt;'2.1 Kraftwerk allgemein'!$F$16+$F18,
('2.5 CAPEX'!$J21+SUM(OFFSET('2.5 CAPEX'!AD21,0,-MIN(MAX($F18-1-('2.1 Kraftwerk allgemein'!$F$16-'1.1 Allgemein'!$I$22+1),0),COLUMN(P18)-1-('2.1 Kraftwerk allgemein'!$F$16-'1.1 Allgemein'!$I$22+1)),1,MIN(MAX($F18-('2.1 Kraftwerk allgemein'!$F$16-'1.1 Allgemein'!$I$22+1),1),COLUMN(P18)-('2.1 Kraftwerk allgemein'!$F$16-'1.1 Allgemein'!$I$22+1)))))/$F18,
SUM(OFFSET('2.5 CAPEX'!AD21,0,-MIN($F18-1,COLUMN(P18)-1),1,MIN($F18,COLUMN(P18))))/$F18)))))))</f>
        <v>0</v>
      </c>
      <c r="Z18" s="199">
        <f ca="1">IF('2.1 Kraftwerk allgemein'!$F$15&lt;'1.1 Allgemein'!$I$22,
IF(OR(ISNUMBER($D18)=FALSE,$F18=""),"",
IF(AND('2.5 CAPEX'!$L21&lt;&gt;"x",'2.5 CAPEX'!$M21&lt;&gt;"x"),0,
IF($F18=0,0,
IF(Z$4&lt;'2.1 Kraftwerk allgemein'!$F$16,0,
IF(Z$4='2.1 Kraftwerk allgemein'!$F$16,'2.5 CAPEX'!$J21/$F18,
IF(Z$4&lt;'2.1 Kraftwerk allgemein'!$F$16+$F18,
('2.5 CAPEX'!$J21+SUM(OFFSET('2.5 CAPEX'!AE21,0,-MIN(MAX($F18-1-('2.1 Kraftwerk allgemein'!$F$16-'2.1 Kraftwerk allgemein'!$F$15+1),0),COLUMN(Q18)-1-('2.1 Kraftwerk allgemein'!$F$16-'2.1 Kraftwerk allgemein'!$F$15+1)),1,MIN(MAX($F18-('2.1 Kraftwerk allgemein'!$F$16-'2.1 Kraftwerk allgemein'!$F$15+1),1),COLUMN(Q18)-('2.1 Kraftwerk allgemein'!$F$16-'2.1 Kraftwerk allgemein'!$F$15+1)))))/$F18,
SUM(OFFSET('2.5 CAPEX'!AE21,0,-MIN($F18-1,COLUMN(Q18)-1),1,MIN($F18,COLUMN(Q18))))/$F18)))))),
IF(OR(ISNUMBER($D18)=FALSE,$F18=""),"",
IF(AND('2.5 CAPEX'!$L21&lt;&gt;"x",'2.5 CAPEX'!$M21&lt;&gt;"x"),0,
IF($F18=0,0,
IF(Z$4&lt;'2.1 Kraftwerk allgemein'!$F$16,0,
IF(Z$4='2.1 Kraftwerk allgemein'!$F$16,'2.5 CAPEX'!$J21/$F18,
IF(Z$4&lt;'2.1 Kraftwerk allgemein'!$F$16+$F18,
('2.5 CAPEX'!$J21+SUM(OFFSET('2.5 CAPEX'!AE21,0,-MIN(MAX($F18-1-('2.1 Kraftwerk allgemein'!$F$16-'1.1 Allgemein'!$I$22+1),0),COLUMN(Q18)-1-('2.1 Kraftwerk allgemein'!$F$16-'1.1 Allgemein'!$I$22+1)),1,MIN(MAX($F18-('2.1 Kraftwerk allgemein'!$F$16-'1.1 Allgemein'!$I$22+1),1),COLUMN(Q18)-('2.1 Kraftwerk allgemein'!$F$16-'1.1 Allgemein'!$I$22+1)))))/$F18,
SUM(OFFSET('2.5 CAPEX'!AE21,0,-MIN($F18-1,COLUMN(Q18)-1),1,MIN($F18,COLUMN(Q18))))/$F18)))))))</f>
        <v>0</v>
      </c>
      <c r="AA18" s="199">
        <f ca="1">IF('2.1 Kraftwerk allgemein'!$F$15&lt;'1.1 Allgemein'!$I$22,
IF(OR(ISNUMBER($D18)=FALSE,$F18=""),"",
IF(AND('2.5 CAPEX'!$L21&lt;&gt;"x",'2.5 CAPEX'!$M21&lt;&gt;"x"),0,
IF($F18=0,0,
IF(AA$4&lt;'2.1 Kraftwerk allgemein'!$F$16,0,
IF(AA$4='2.1 Kraftwerk allgemein'!$F$16,'2.5 CAPEX'!$J21/$F18,
IF(AA$4&lt;'2.1 Kraftwerk allgemein'!$F$16+$F18,
('2.5 CAPEX'!$J21+SUM(OFFSET('2.5 CAPEX'!AF21,0,-MIN(MAX($F18-1-('2.1 Kraftwerk allgemein'!$F$16-'2.1 Kraftwerk allgemein'!$F$15+1),0),COLUMN(R18)-1-('2.1 Kraftwerk allgemein'!$F$16-'2.1 Kraftwerk allgemein'!$F$15+1)),1,MIN(MAX($F18-('2.1 Kraftwerk allgemein'!$F$16-'2.1 Kraftwerk allgemein'!$F$15+1),1),COLUMN(R18)-('2.1 Kraftwerk allgemein'!$F$16-'2.1 Kraftwerk allgemein'!$F$15+1)))))/$F18,
SUM(OFFSET('2.5 CAPEX'!AF21,0,-MIN($F18-1,COLUMN(R18)-1),1,MIN($F18,COLUMN(R18))))/$F18)))))),
IF(OR(ISNUMBER($D18)=FALSE,$F18=""),"",
IF(AND('2.5 CAPEX'!$L21&lt;&gt;"x",'2.5 CAPEX'!$M21&lt;&gt;"x"),0,
IF($F18=0,0,
IF(AA$4&lt;'2.1 Kraftwerk allgemein'!$F$16,0,
IF(AA$4='2.1 Kraftwerk allgemein'!$F$16,'2.5 CAPEX'!$J21/$F18,
IF(AA$4&lt;'2.1 Kraftwerk allgemein'!$F$16+$F18,
('2.5 CAPEX'!$J21+SUM(OFFSET('2.5 CAPEX'!AF21,0,-MIN(MAX($F18-1-('2.1 Kraftwerk allgemein'!$F$16-'1.1 Allgemein'!$I$22+1),0),COLUMN(R18)-1-('2.1 Kraftwerk allgemein'!$F$16-'1.1 Allgemein'!$I$22+1)),1,MIN(MAX($F18-('2.1 Kraftwerk allgemein'!$F$16-'1.1 Allgemein'!$I$22+1),1),COLUMN(R18)-('2.1 Kraftwerk allgemein'!$F$16-'1.1 Allgemein'!$I$22+1)))))/$F18,
SUM(OFFSET('2.5 CAPEX'!AF21,0,-MIN($F18-1,COLUMN(R18)-1),1,MIN($F18,COLUMN(R18))))/$F18)))))))</f>
        <v>0</v>
      </c>
      <c r="AB18" s="199">
        <f ca="1">IF('2.1 Kraftwerk allgemein'!$F$15&lt;'1.1 Allgemein'!$I$22,
IF(OR(ISNUMBER($D18)=FALSE,$F18=""),"",
IF(AND('2.5 CAPEX'!$L21&lt;&gt;"x",'2.5 CAPEX'!$M21&lt;&gt;"x"),0,
IF($F18=0,0,
IF(AB$4&lt;'2.1 Kraftwerk allgemein'!$F$16,0,
IF(AB$4='2.1 Kraftwerk allgemein'!$F$16,'2.5 CAPEX'!$J21/$F18,
IF(AB$4&lt;'2.1 Kraftwerk allgemein'!$F$16+$F18,
('2.5 CAPEX'!$J21+SUM(OFFSET('2.5 CAPEX'!AG21,0,-MIN(MAX($F18-1-('2.1 Kraftwerk allgemein'!$F$16-'2.1 Kraftwerk allgemein'!$F$15+1),0),COLUMN(S18)-1-('2.1 Kraftwerk allgemein'!$F$16-'2.1 Kraftwerk allgemein'!$F$15+1)),1,MIN(MAX($F18-('2.1 Kraftwerk allgemein'!$F$16-'2.1 Kraftwerk allgemein'!$F$15+1),1),COLUMN(S18)-('2.1 Kraftwerk allgemein'!$F$16-'2.1 Kraftwerk allgemein'!$F$15+1)))))/$F18,
SUM(OFFSET('2.5 CAPEX'!AG21,0,-MIN($F18-1,COLUMN(S18)-1),1,MIN($F18,COLUMN(S18))))/$F18)))))),
IF(OR(ISNUMBER($D18)=FALSE,$F18=""),"",
IF(AND('2.5 CAPEX'!$L21&lt;&gt;"x",'2.5 CAPEX'!$M21&lt;&gt;"x"),0,
IF($F18=0,0,
IF(AB$4&lt;'2.1 Kraftwerk allgemein'!$F$16,0,
IF(AB$4='2.1 Kraftwerk allgemein'!$F$16,'2.5 CAPEX'!$J21/$F18,
IF(AB$4&lt;'2.1 Kraftwerk allgemein'!$F$16+$F18,
('2.5 CAPEX'!$J21+SUM(OFFSET('2.5 CAPEX'!AG21,0,-MIN(MAX($F18-1-('2.1 Kraftwerk allgemein'!$F$16-'1.1 Allgemein'!$I$22+1),0),COLUMN(S18)-1-('2.1 Kraftwerk allgemein'!$F$16-'1.1 Allgemein'!$I$22+1)),1,MIN(MAX($F18-('2.1 Kraftwerk allgemein'!$F$16-'1.1 Allgemein'!$I$22+1),1),COLUMN(S18)-('2.1 Kraftwerk allgemein'!$F$16-'1.1 Allgemein'!$I$22+1)))))/$F18,
SUM(OFFSET('2.5 CAPEX'!AG21,0,-MIN($F18-1,COLUMN(S18)-1),1,MIN($F18,COLUMN(S18))))/$F18)))))))</f>
        <v>0</v>
      </c>
      <c r="AC18" s="199">
        <f ca="1">IF('2.1 Kraftwerk allgemein'!$F$15&lt;'1.1 Allgemein'!$I$22,
IF(OR(ISNUMBER($D18)=FALSE,$F18=""),"",
IF(AND('2.5 CAPEX'!$L21&lt;&gt;"x",'2.5 CAPEX'!$M21&lt;&gt;"x"),0,
IF($F18=0,0,
IF(AC$4&lt;'2.1 Kraftwerk allgemein'!$F$16,0,
IF(AC$4='2.1 Kraftwerk allgemein'!$F$16,'2.5 CAPEX'!$J21/$F18,
IF(AC$4&lt;'2.1 Kraftwerk allgemein'!$F$16+$F18,
('2.5 CAPEX'!$J21+SUM(OFFSET('2.5 CAPEX'!AH21,0,-MIN(MAX($F18-1-('2.1 Kraftwerk allgemein'!$F$16-'2.1 Kraftwerk allgemein'!$F$15+1),0),COLUMN(T18)-1-('2.1 Kraftwerk allgemein'!$F$16-'2.1 Kraftwerk allgemein'!$F$15+1)),1,MIN(MAX($F18-('2.1 Kraftwerk allgemein'!$F$16-'2.1 Kraftwerk allgemein'!$F$15+1),1),COLUMN(T18)-('2.1 Kraftwerk allgemein'!$F$16-'2.1 Kraftwerk allgemein'!$F$15+1)))))/$F18,
SUM(OFFSET('2.5 CAPEX'!AH21,0,-MIN($F18-1,COLUMN(T18)-1),1,MIN($F18,COLUMN(T18))))/$F18)))))),
IF(OR(ISNUMBER($D18)=FALSE,$F18=""),"",
IF(AND('2.5 CAPEX'!$L21&lt;&gt;"x",'2.5 CAPEX'!$M21&lt;&gt;"x"),0,
IF($F18=0,0,
IF(AC$4&lt;'2.1 Kraftwerk allgemein'!$F$16,0,
IF(AC$4='2.1 Kraftwerk allgemein'!$F$16,'2.5 CAPEX'!$J21/$F18,
IF(AC$4&lt;'2.1 Kraftwerk allgemein'!$F$16+$F18,
('2.5 CAPEX'!$J21+SUM(OFFSET('2.5 CAPEX'!AH21,0,-MIN(MAX($F18-1-('2.1 Kraftwerk allgemein'!$F$16-'1.1 Allgemein'!$I$22+1),0),COLUMN(T18)-1-('2.1 Kraftwerk allgemein'!$F$16-'1.1 Allgemein'!$I$22+1)),1,MIN(MAX($F18-('2.1 Kraftwerk allgemein'!$F$16-'1.1 Allgemein'!$I$22+1),1),COLUMN(T18)-('2.1 Kraftwerk allgemein'!$F$16-'1.1 Allgemein'!$I$22+1)))))/$F18,
SUM(OFFSET('2.5 CAPEX'!AH21,0,-MIN($F18-1,COLUMN(T18)-1),1,MIN($F18,COLUMN(T18))))/$F18)))))))</f>
        <v>0</v>
      </c>
      <c r="AD18" s="199">
        <f ca="1">IF('2.1 Kraftwerk allgemein'!$F$15&lt;'1.1 Allgemein'!$I$22,
IF(OR(ISNUMBER($D18)=FALSE,$F18=""),"",
IF(AND('2.5 CAPEX'!$L21&lt;&gt;"x",'2.5 CAPEX'!$M21&lt;&gt;"x"),0,
IF($F18=0,0,
IF(AD$4&lt;'2.1 Kraftwerk allgemein'!$F$16,0,
IF(AD$4='2.1 Kraftwerk allgemein'!$F$16,'2.5 CAPEX'!$J21/$F18,
IF(AD$4&lt;'2.1 Kraftwerk allgemein'!$F$16+$F18,
('2.5 CAPEX'!$J21+SUM(OFFSET('2.5 CAPEX'!AI21,0,-MIN(MAX($F18-1-('2.1 Kraftwerk allgemein'!$F$16-'2.1 Kraftwerk allgemein'!$F$15+1),0),COLUMN(U18)-1-('2.1 Kraftwerk allgemein'!$F$16-'2.1 Kraftwerk allgemein'!$F$15+1)),1,MIN(MAX($F18-('2.1 Kraftwerk allgemein'!$F$16-'2.1 Kraftwerk allgemein'!$F$15+1),1),COLUMN(U18)-('2.1 Kraftwerk allgemein'!$F$16-'2.1 Kraftwerk allgemein'!$F$15+1)))))/$F18,
SUM(OFFSET('2.5 CAPEX'!AI21,0,-MIN($F18-1,COLUMN(U18)-1),1,MIN($F18,COLUMN(U18))))/$F18)))))),
IF(OR(ISNUMBER($D18)=FALSE,$F18=""),"",
IF(AND('2.5 CAPEX'!$L21&lt;&gt;"x",'2.5 CAPEX'!$M21&lt;&gt;"x"),0,
IF($F18=0,0,
IF(AD$4&lt;'2.1 Kraftwerk allgemein'!$F$16,0,
IF(AD$4='2.1 Kraftwerk allgemein'!$F$16,'2.5 CAPEX'!$J21/$F18,
IF(AD$4&lt;'2.1 Kraftwerk allgemein'!$F$16+$F18,
('2.5 CAPEX'!$J21+SUM(OFFSET('2.5 CAPEX'!AI21,0,-MIN(MAX($F18-1-('2.1 Kraftwerk allgemein'!$F$16-'1.1 Allgemein'!$I$22+1),0),COLUMN(U18)-1-('2.1 Kraftwerk allgemein'!$F$16-'1.1 Allgemein'!$I$22+1)),1,MIN(MAX($F18-('2.1 Kraftwerk allgemein'!$F$16-'1.1 Allgemein'!$I$22+1),1),COLUMN(U18)-('2.1 Kraftwerk allgemein'!$F$16-'1.1 Allgemein'!$I$22+1)))))/$F18,
SUM(OFFSET('2.5 CAPEX'!AI21,0,-MIN($F18-1,COLUMN(U18)-1),1,MIN($F18,COLUMN(U18))))/$F18)))))))</f>
        <v>0</v>
      </c>
      <c r="AE18" s="199">
        <f ca="1">IF('2.1 Kraftwerk allgemein'!$F$15&lt;'1.1 Allgemein'!$I$22,
IF(OR(ISNUMBER($D18)=FALSE,$F18=""),"",
IF(AND('2.5 CAPEX'!$L21&lt;&gt;"x",'2.5 CAPEX'!$M21&lt;&gt;"x"),0,
IF($F18=0,0,
IF(AE$4&lt;'2.1 Kraftwerk allgemein'!$F$16,0,
IF(AE$4='2.1 Kraftwerk allgemein'!$F$16,'2.5 CAPEX'!$J21/$F18,
IF(AE$4&lt;'2.1 Kraftwerk allgemein'!$F$16+$F18,
('2.5 CAPEX'!$J21+SUM(OFFSET('2.5 CAPEX'!AJ21,0,-MIN(MAX($F18-1-('2.1 Kraftwerk allgemein'!$F$16-'2.1 Kraftwerk allgemein'!$F$15+1),0),COLUMN(V18)-1-('2.1 Kraftwerk allgemein'!$F$16-'2.1 Kraftwerk allgemein'!$F$15+1)),1,MIN(MAX($F18-('2.1 Kraftwerk allgemein'!$F$16-'2.1 Kraftwerk allgemein'!$F$15+1),1),COLUMN(V18)-('2.1 Kraftwerk allgemein'!$F$16-'2.1 Kraftwerk allgemein'!$F$15+1)))))/$F18,
SUM(OFFSET('2.5 CAPEX'!AJ21,0,-MIN($F18-1,COLUMN(V18)-1),1,MIN($F18,COLUMN(V18))))/$F18)))))),
IF(OR(ISNUMBER($D18)=FALSE,$F18=""),"",
IF(AND('2.5 CAPEX'!$L21&lt;&gt;"x",'2.5 CAPEX'!$M21&lt;&gt;"x"),0,
IF($F18=0,0,
IF(AE$4&lt;'2.1 Kraftwerk allgemein'!$F$16,0,
IF(AE$4='2.1 Kraftwerk allgemein'!$F$16,'2.5 CAPEX'!$J21/$F18,
IF(AE$4&lt;'2.1 Kraftwerk allgemein'!$F$16+$F18,
('2.5 CAPEX'!$J21+SUM(OFFSET('2.5 CAPEX'!AJ21,0,-MIN(MAX($F18-1-('2.1 Kraftwerk allgemein'!$F$16-'1.1 Allgemein'!$I$22+1),0),COLUMN(V18)-1-('2.1 Kraftwerk allgemein'!$F$16-'1.1 Allgemein'!$I$22+1)),1,MIN(MAX($F18-('2.1 Kraftwerk allgemein'!$F$16-'1.1 Allgemein'!$I$22+1),1),COLUMN(V18)-('2.1 Kraftwerk allgemein'!$F$16-'1.1 Allgemein'!$I$22+1)))))/$F18,
SUM(OFFSET('2.5 CAPEX'!AJ21,0,-MIN($F18-1,COLUMN(V18)-1),1,MIN($F18,COLUMN(V18))))/$F18)))))))</f>
        <v>0</v>
      </c>
      <c r="AF18" s="199">
        <f ca="1">IF('2.1 Kraftwerk allgemein'!$F$15&lt;'1.1 Allgemein'!$I$22,
IF(OR(ISNUMBER($D18)=FALSE,$F18=""),"",
IF(AND('2.5 CAPEX'!$L21&lt;&gt;"x",'2.5 CAPEX'!$M21&lt;&gt;"x"),0,
IF($F18=0,0,
IF(AF$4&lt;'2.1 Kraftwerk allgemein'!$F$16,0,
IF(AF$4='2.1 Kraftwerk allgemein'!$F$16,'2.5 CAPEX'!$J21/$F18,
IF(AF$4&lt;'2.1 Kraftwerk allgemein'!$F$16+$F18,
('2.5 CAPEX'!$J21+SUM(OFFSET('2.5 CAPEX'!AK21,0,-MIN(MAX($F18-1-('2.1 Kraftwerk allgemein'!$F$16-'2.1 Kraftwerk allgemein'!$F$15+1),0),COLUMN(W18)-1-('2.1 Kraftwerk allgemein'!$F$16-'2.1 Kraftwerk allgemein'!$F$15+1)),1,MIN(MAX($F18-('2.1 Kraftwerk allgemein'!$F$16-'2.1 Kraftwerk allgemein'!$F$15+1),1),COLUMN(W18)-('2.1 Kraftwerk allgemein'!$F$16-'2.1 Kraftwerk allgemein'!$F$15+1)))))/$F18,
SUM(OFFSET('2.5 CAPEX'!AK21,0,-MIN($F18-1,COLUMN(W18)-1),1,MIN($F18,COLUMN(W18))))/$F18)))))),
IF(OR(ISNUMBER($D18)=FALSE,$F18=""),"",
IF(AND('2.5 CAPEX'!$L21&lt;&gt;"x",'2.5 CAPEX'!$M21&lt;&gt;"x"),0,
IF($F18=0,0,
IF(AF$4&lt;'2.1 Kraftwerk allgemein'!$F$16,0,
IF(AF$4='2.1 Kraftwerk allgemein'!$F$16,'2.5 CAPEX'!$J21/$F18,
IF(AF$4&lt;'2.1 Kraftwerk allgemein'!$F$16+$F18,
('2.5 CAPEX'!$J21+SUM(OFFSET('2.5 CAPEX'!AK21,0,-MIN(MAX($F18-1-('2.1 Kraftwerk allgemein'!$F$16-'1.1 Allgemein'!$I$22+1),0),COLUMN(W18)-1-('2.1 Kraftwerk allgemein'!$F$16-'1.1 Allgemein'!$I$22+1)),1,MIN(MAX($F18-('2.1 Kraftwerk allgemein'!$F$16-'1.1 Allgemein'!$I$22+1),1),COLUMN(W18)-('2.1 Kraftwerk allgemein'!$F$16-'1.1 Allgemein'!$I$22+1)))))/$F18,
SUM(OFFSET('2.5 CAPEX'!AK21,0,-MIN($F18-1,COLUMN(W18)-1),1,MIN($F18,COLUMN(W18))))/$F18)))))))</f>
        <v>0</v>
      </c>
      <c r="AG18" s="199">
        <f ca="1">IF('2.1 Kraftwerk allgemein'!$F$15&lt;'1.1 Allgemein'!$I$22,
IF(OR(ISNUMBER($D18)=FALSE,$F18=""),"",
IF(AND('2.5 CAPEX'!$L21&lt;&gt;"x",'2.5 CAPEX'!$M21&lt;&gt;"x"),0,
IF($F18=0,0,
IF(AG$4&lt;'2.1 Kraftwerk allgemein'!$F$16,0,
IF(AG$4='2.1 Kraftwerk allgemein'!$F$16,'2.5 CAPEX'!$J21/$F18,
IF(AG$4&lt;'2.1 Kraftwerk allgemein'!$F$16+$F18,
('2.5 CAPEX'!$J21+SUM(OFFSET('2.5 CAPEX'!AL21,0,-MIN(MAX($F18-1-('2.1 Kraftwerk allgemein'!$F$16-'2.1 Kraftwerk allgemein'!$F$15+1),0),COLUMN(X18)-1-('2.1 Kraftwerk allgemein'!$F$16-'2.1 Kraftwerk allgemein'!$F$15+1)),1,MIN(MAX($F18-('2.1 Kraftwerk allgemein'!$F$16-'2.1 Kraftwerk allgemein'!$F$15+1),1),COLUMN(X18)-('2.1 Kraftwerk allgemein'!$F$16-'2.1 Kraftwerk allgemein'!$F$15+1)))))/$F18,
SUM(OFFSET('2.5 CAPEX'!AL21,0,-MIN($F18-1,COLUMN(X18)-1),1,MIN($F18,COLUMN(X18))))/$F18)))))),
IF(OR(ISNUMBER($D18)=FALSE,$F18=""),"",
IF(AND('2.5 CAPEX'!$L21&lt;&gt;"x",'2.5 CAPEX'!$M21&lt;&gt;"x"),0,
IF($F18=0,0,
IF(AG$4&lt;'2.1 Kraftwerk allgemein'!$F$16,0,
IF(AG$4='2.1 Kraftwerk allgemein'!$F$16,'2.5 CAPEX'!$J21/$F18,
IF(AG$4&lt;'2.1 Kraftwerk allgemein'!$F$16+$F18,
('2.5 CAPEX'!$J21+SUM(OFFSET('2.5 CAPEX'!AL21,0,-MIN(MAX($F18-1-('2.1 Kraftwerk allgemein'!$F$16-'1.1 Allgemein'!$I$22+1),0),COLUMN(X18)-1-('2.1 Kraftwerk allgemein'!$F$16-'1.1 Allgemein'!$I$22+1)),1,MIN(MAX($F18-('2.1 Kraftwerk allgemein'!$F$16-'1.1 Allgemein'!$I$22+1),1),COLUMN(X18)-('2.1 Kraftwerk allgemein'!$F$16-'1.1 Allgemein'!$I$22+1)))))/$F18,
SUM(OFFSET('2.5 CAPEX'!AL21,0,-MIN($F18-1,COLUMN(X18)-1),1,MIN($F18,COLUMN(X18))))/$F18)))))))</f>
        <v>0</v>
      </c>
      <c r="AH18" s="199">
        <f ca="1">IF('2.1 Kraftwerk allgemein'!$F$15&lt;'1.1 Allgemein'!$I$22,
IF(OR(ISNUMBER($D18)=FALSE,$F18=""),"",
IF(AND('2.5 CAPEX'!$L21&lt;&gt;"x",'2.5 CAPEX'!$M21&lt;&gt;"x"),0,
IF($F18=0,0,
IF(AH$4&lt;'2.1 Kraftwerk allgemein'!$F$16,0,
IF(AH$4='2.1 Kraftwerk allgemein'!$F$16,'2.5 CAPEX'!$J21/$F18,
IF(AH$4&lt;'2.1 Kraftwerk allgemein'!$F$16+$F18,
('2.5 CAPEX'!$J21+SUM(OFFSET('2.5 CAPEX'!AM21,0,-MIN(MAX($F18-1-('2.1 Kraftwerk allgemein'!$F$16-'2.1 Kraftwerk allgemein'!$F$15+1),0),COLUMN(Y18)-1-('2.1 Kraftwerk allgemein'!$F$16-'2.1 Kraftwerk allgemein'!$F$15+1)),1,MIN(MAX($F18-('2.1 Kraftwerk allgemein'!$F$16-'2.1 Kraftwerk allgemein'!$F$15+1),1),COLUMN(Y18)-('2.1 Kraftwerk allgemein'!$F$16-'2.1 Kraftwerk allgemein'!$F$15+1)))))/$F18,
SUM(OFFSET('2.5 CAPEX'!AM21,0,-MIN($F18-1,COLUMN(Y18)-1),1,MIN($F18,COLUMN(Y18))))/$F18)))))),
IF(OR(ISNUMBER($D18)=FALSE,$F18=""),"",
IF(AND('2.5 CAPEX'!$L21&lt;&gt;"x",'2.5 CAPEX'!$M21&lt;&gt;"x"),0,
IF($F18=0,0,
IF(AH$4&lt;'2.1 Kraftwerk allgemein'!$F$16,0,
IF(AH$4='2.1 Kraftwerk allgemein'!$F$16,'2.5 CAPEX'!$J21/$F18,
IF(AH$4&lt;'2.1 Kraftwerk allgemein'!$F$16+$F18,
('2.5 CAPEX'!$J21+SUM(OFFSET('2.5 CAPEX'!AM21,0,-MIN(MAX($F18-1-('2.1 Kraftwerk allgemein'!$F$16-'1.1 Allgemein'!$I$22+1),0),COLUMN(Y18)-1-('2.1 Kraftwerk allgemein'!$F$16-'1.1 Allgemein'!$I$22+1)),1,MIN(MAX($F18-('2.1 Kraftwerk allgemein'!$F$16-'1.1 Allgemein'!$I$22+1),1),COLUMN(Y18)-('2.1 Kraftwerk allgemein'!$F$16-'1.1 Allgemein'!$I$22+1)))))/$F18,
SUM(OFFSET('2.5 CAPEX'!AM21,0,-MIN($F18-1,COLUMN(Y18)-1),1,MIN($F18,COLUMN(Y18))))/$F18)))))))</f>
        <v>0</v>
      </c>
      <c r="AI18" s="199">
        <f ca="1">IF('2.1 Kraftwerk allgemein'!$F$15&lt;'1.1 Allgemein'!$I$22,
IF(OR(ISNUMBER($D18)=FALSE,$F18=""),"",
IF(AND('2.5 CAPEX'!$L21&lt;&gt;"x",'2.5 CAPEX'!$M21&lt;&gt;"x"),0,
IF($F18=0,0,
IF(AI$4&lt;'2.1 Kraftwerk allgemein'!$F$16,0,
IF(AI$4='2.1 Kraftwerk allgemein'!$F$16,'2.5 CAPEX'!$J21/$F18,
IF(AI$4&lt;'2.1 Kraftwerk allgemein'!$F$16+$F18,
('2.5 CAPEX'!$J21+SUM(OFFSET('2.5 CAPEX'!AN21,0,-MIN(MAX($F18-1-('2.1 Kraftwerk allgemein'!$F$16-'2.1 Kraftwerk allgemein'!$F$15+1),0),COLUMN(Z18)-1-('2.1 Kraftwerk allgemein'!$F$16-'2.1 Kraftwerk allgemein'!$F$15+1)),1,MIN(MAX($F18-('2.1 Kraftwerk allgemein'!$F$16-'2.1 Kraftwerk allgemein'!$F$15+1),1),COLUMN(Z18)-('2.1 Kraftwerk allgemein'!$F$16-'2.1 Kraftwerk allgemein'!$F$15+1)))))/$F18,
SUM(OFFSET('2.5 CAPEX'!AN21,0,-MIN($F18-1,COLUMN(Z18)-1),1,MIN($F18,COLUMN(Z18))))/$F18)))))),
IF(OR(ISNUMBER($D18)=FALSE,$F18=""),"",
IF(AND('2.5 CAPEX'!$L21&lt;&gt;"x",'2.5 CAPEX'!$M21&lt;&gt;"x"),0,
IF($F18=0,0,
IF(AI$4&lt;'2.1 Kraftwerk allgemein'!$F$16,0,
IF(AI$4='2.1 Kraftwerk allgemein'!$F$16,'2.5 CAPEX'!$J21/$F18,
IF(AI$4&lt;'2.1 Kraftwerk allgemein'!$F$16+$F18,
('2.5 CAPEX'!$J21+SUM(OFFSET('2.5 CAPEX'!AN21,0,-MIN(MAX($F18-1-('2.1 Kraftwerk allgemein'!$F$16-'1.1 Allgemein'!$I$22+1),0),COLUMN(Z18)-1-('2.1 Kraftwerk allgemein'!$F$16-'1.1 Allgemein'!$I$22+1)),1,MIN(MAX($F18-('2.1 Kraftwerk allgemein'!$F$16-'1.1 Allgemein'!$I$22+1),1),COLUMN(Z18)-('2.1 Kraftwerk allgemein'!$F$16-'1.1 Allgemein'!$I$22+1)))))/$F18,
SUM(OFFSET('2.5 CAPEX'!AN21,0,-MIN($F18-1,COLUMN(Z18)-1),1,MIN($F18,COLUMN(Z18))))/$F18)))))))</f>
        <v>0</v>
      </c>
      <c r="AJ18" s="199">
        <f ca="1">IF('2.1 Kraftwerk allgemein'!$F$15&lt;'1.1 Allgemein'!$I$22,
IF(OR(ISNUMBER($D18)=FALSE,$F18=""),"",
IF(AND('2.5 CAPEX'!$L21&lt;&gt;"x",'2.5 CAPEX'!$M21&lt;&gt;"x"),0,
IF($F18=0,0,
IF(AJ$4&lt;'2.1 Kraftwerk allgemein'!$F$16,0,
IF(AJ$4='2.1 Kraftwerk allgemein'!$F$16,'2.5 CAPEX'!$J21/$F18,
IF(AJ$4&lt;'2.1 Kraftwerk allgemein'!$F$16+$F18,
('2.5 CAPEX'!$J21+SUM(OFFSET('2.5 CAPEX'!AO21,0,-MIN(MAX($F18-1-('2.1 Kraftwerk allgemein'!$F$16-'2.1 Kraftwerk allgemein'!$F$15+1),0),COLUMN(AA18)-1-('2.1 Kraftwerk allgemein'!$F$16-'2.1 Kraftwerk allgemein'!$F$15+1)),1,MIN(MAX($F18-('2.1 Kraftwerk allgemein'!$F$16-'2.1 Kraftwerk allgemein'!$F$15+1),1),COLUMN(AA18)-('2.1 Kraftwerk allgemein'!$F$16-'2.1 Kraftwerk allgemein'!$F$15+1)))))/$F18,
SUM(OFFSET('2.5 CAPEX'!AO21,0,-MIN($F18-1,COLUMN(AA18)-1),1,MIN($F18,COLUMN(AA18))))/$F18)))))),
IF(OR(ISNUMBER($D18)=FALSE,$F18=""),"",
IF(AND('2.5 CAPEX'!$L21&lt;&gt;"x",'2.5 CAPEX'!$M21&lt;&gt;"x"),0,
IF($F18=0,0,
IF(AJ$4&lt;'2.1 Kraftwerk allgemein'!$F$16,0,
IF(AJ$4='2.1 Kraftwerk allgemein'!$F$16,'2.5 CAPEX'!$J21/$F18,
IF(AJ$4&lt;'2.1 Kraftwerk allgemein'!$F$16+$F18,
('2.5 CAPEX'!$J21+SUM(OFFSET('2.5 CAPEX'!AO21,0,-MIN(MAX($F18-1-('2.1 Kraftwerk allgemein'!$F$16-'1.1 Allgemein'!$I$22+1),0),COLUMN(AA18)-1-('2.1 Kraftwerk allgemein'!$F$16-'1.1 Allgemein'!$I$22+1)),1,MIN(MAX($F18-('2.1 Kraftwerk allgemein'!$F$16-'1.1 Allgemein'!$I$22+1),1),COLUMN(AA18)-('2.1 Kraftwerk allgemein'!$F$16-'1.1 Allgemein'!$I$22+1)))))/$F18,
SUM(OFFSET('2.5 CAPEX'!AO21,0,-MIN($F18-1,COLUMN(AA18)-1),1,MIN($F18,COLUMN(AA18))))/$F18)))))))</f>
        <v>0</v>
      </c>
      <c r="AK18" s="199">
        <f ca="1">IF('2.1 Kraftwerk allgemein'!$F$15&lt;'1.1 Allgemein'!$I$22,
IF(OR(ISNUMBER($D18)=FALSE,$F18=""),"",
IF(AND('2.5 CAPEX'!$L21&lt;&gt;"x",'2.5 CAPEX'!$M21&lt;&gt;"x"),0,
IF($F18=0,0,
IF(AK$4&lt;'2.1 Kraftwerk allgemein'!$F$16,0,
IF(AK$4='2.1 Kraftwerk allgemein'!$F$16,'2.5 CAPEX'!$J21/$F18,
IF(AK$4&lt;'2.1 Kraftwerk allgemein'!$F$16+$F18,
('2.5 CAPEX'!$J21+SUM(OFFSET('2.5 CAPEX'!AP21,0,-MIN(MAX($F18-1-('2.1 Kraftwerk allgemein'!$F$16-'2.1 Kraftwerk allgemein'!$F$15+1),0),COLUMN(AB18)-1-('2.1 Kraftwerk allgemein'!$F$16-'2.1 Kraftwerk allgemein'!$F$15+1)),1,MIN(MAX($F18-('2.1 Kraftwerk allgemein'!$F$16-'2.1 Kraftwerk allgemein'!$F$15+1),1),COLUMN(AB18)-('2.1 Kraftwerk allgemein'!$F$16-'2.1 Kraftwerk allgemein'!$F$15+1)))))/$F18,
SUM(OFFSET('2.5 CAPEX'!AP21,0,-MIN($F18-1,COLUMN(AB18)-1),1,MIN($F18,COLUMN(AB18))))/$F18)))))),
IF(OR(ISNUMBER($D18)=FALSE,$F18=""),"",
IF(AND('2.5 CAPEX'!$L21&lt;&gt;"x",'2.5 CAPEX'!$M21&lt;&gt;"x"),0,
IF($F18=0,0,
IF(AK$4&lt;'2.1 Kraftwerk allgemein'!$F$16,0,
IF(AK$4='2.1 Kraftwerk allgemein'!$F$16,'2.5 CAPEX'!$J21/$F18,
IF(AK$4&lt;'2.1 Kraftwerk allgemein'!$F$16+$F18,
('2.5 CAPEX'!$J21+SUM(OFFSET('2.5 CAPEX'!AP21,0,-MIN(MAX($F18-1-('2.1 Kraftwerk allgemein'!$F$16-'1.1 Allgemein'!$I$22+1),0),COLUMN(AB18)-1-('2.1 Kraftwerk allgemein'!$F$16-'1.1 Allgemein'!$I$22+1)),1,MIN(MAX($F18-('2.1 Kraftwerk allgemein'!$F$16-'1.1 Allgemein'!$I$22+1),1),COLUMN(AB18)-('2.1 Kraftwerk allgemein'!$F$16-'1.1 Allgemein'!$I$22+1)))))/$F18,
SUM(OFFSET('2.5 CAPEX'!AP21,0,-MIN($F18-1,COLUMN(AB18)-1),1,MIN($F18,COLUMN(AB18))))/$F18)))))))</f>
        <v>0</v>
      </c>
      <c r="AL18" s="199">
        <f ca="1">IF('2.1 Kraftwerk allgemein'!$F$15&lt;'1.1 Allgemein'!$I$22,
IF(OR(ISNUMBER($D18)=FALSE,$F18=""),"",
IF(AND('2.5 CAPEX'!$L21&lt;&gt;"x",'2.5 CAPEX'!$M21&lt;&gt;"x"),0,
IF($F18=0,0,
IF(AL$4&lt;'2.1 Kraftwerk allgemein'!$F$16,0,
IF(AL$4='2.1 Kraftwerk allgemein'!$F$16,'2.5 CAPEX'!$J21/$F18,
IF(AL$4&lt;'2.1 Kraftwerk allgemein'!$F$16+$F18,
('2.5 CAPEX'!$J21+SUM(OFFSET('2.5 CAPEX'!AQ21,0,-MIN(MAX($F18-1-('2.1 Kraftwerk allgemein'!$F$16-'2.1 Kraftwerk allgemein'!$F$15+1),0),COLUMN(AC18)-1-('2.1 Kraftwerk allgemein'!$F$16-'2.1 Kraftwerk allgemein'!$F$15+1)),1,MIN(MAX($F18-('2.1 Kraftwerk allgemein'!$F$16-'2.1 Kraftwerk allgemein'!$F$15+1),1),COLUMN(AC18)-('2.1 Kraftwerk allgemein'!$F$16-'2.1 Kraftwerk allgemein'!$F$15+1)))))/$F18,
SUM(OFFSET('2.5 CAPEX'!AQ21,0,-MIN($F18-1,COLUMN(AC18)-1),1,MIN($F18,COLUMN(AC18))))/$F18)))))),
IF(OR(ISNUMBER($D18)=FALSE,$F18=""),"",
IF(AND('2.5 CAPEX'!$L21&lt;&gt;"x",'2.5 CAPEX'!$M21&lt;&gt;"x"),0,
IF($F18=0,0,
IF(AL$4&lt;'2.1 Kraftwerk allgemein'!$F$16,0,
IF(AL$4='2.1 Kraftwerk allgemein'!$F$16,'2.5 CAPEX'!$J21/$F18,
IF(AL$4&lt;'2.1 Kraftwerk allgemein'!$F$16+$F18,
('2.5 CAPEX'!$J21+SUM(OFFSET('2.5 CAPEX'!AQ21,0,-MIN(MAX($F18-1-('2.1 Kraftwerk allgemein'!$F$16-'1.1 Allgemein'!$I$22+1),0),COLUMN(AC18)-1-('2.1 Kraftwerk allgemein'!$F$16-'1.1 Allgemein'!$I$22+1)),1,MIN(MAX($F18-('2.1 Kraftwerk allgemein'!$F$16-'1.1 Allgemein'!$I$22+1),1),COLUMN(AC18)-('2.1 Kraftwerk allgemein'!$F$16-'1.1 Allgemein'!$I$22+1)))))/$F18,
SUM(OFFSET('2.5 CAPEX'!AQ21,0,-MIN($F18-1,COLUMN(AC18)-1),1,MIN($F18,COLUMN(AC18))))/$F18)))))))</f>
        <v>0</v>
      </c>
      <c r="AM18" s="199">
        <f ca="1">IF('2.1 Kraftwerk allgemein'!$F$15&lt;'1.1 Allgemein'!$I$22,
IF(OR(ISNUMBER($D18)=FALSE,$F18=""),"",
IF(AND('2.5 CAPEX'!$L21&lt;&gt;"x",'2.5 CAPEX'!$M21&lt;&gt;"x"),0,
IF($F18=0,0,
IF(AM$4&lt;'2.1 Kraftwerk allgemein'!$F$16,0,
IF(AM$4='2.1 Kraftwerk allgemein'!$F$16,'2.5 CAPEX'!$J21/$F18,
IF(AM$4&lt;'2.1 Kraftwerk allgemein'!$F$16+$F18,
('2.5 CAPEX'!$J21+SUM(OFFSET('2.5 CAPEX'!AR21,0,-MIN(MAX($F18-1-('2.1 Kraftwerk allgemein'!$F$16-'2.1 Kraftwerk allgemein'!$F$15+1),0),COLUMN(AD18)-1-('2.1 Kraftwerk allgemein'!$F$16-'2.1 Kraftwerk allgemein'!$F$15+1)),1,MIN(MAX($F18-('2.1 Kraftwerk allgemein'!$F$16-'2.1 Kraftwerk allgemein'!$F$15+1),1),COLUMN(AD18)-('2.1 Kraftwerk allgemein'!$F$16-'2.1 Kraftwerk allgemein'!$F$15+1)))))/$F18,
SUM(OFFSET('2.5 CAPEX'!AR21,0,-MIN($F18-1,COLUMN(AD18)-1),1,MIN($F18,COLUMN(AD18))))/$F18)))))),
IF(OR(ISNUMBER($D18)=FALSE,$F18=""),"",
IF(AND('2.5 CAPEX'!$L21&lt;&gt;"x",'2.5 CAPEX'!$M21&lt;&gt;"x"),0,
IF($F18=0,0,
IF(AM$4&lt;'2.1 Kraftwerk allgemein'!$F$16,0,
IF(AM$4='2.1 Kraftwerk allgemein'!$F$16,'2.5 CAPEX'!$J21/$F18,
IF(AM$4&lt;'2.1 Kraftwerk allgemein'!$F$16+$F18,
('2.5 CAPEX'!$J21+SUM(OFFSET('2.5 CAPEX'!AR21,0,-MIN(MAX($F18-1-('2.1 Kraftwerk allgemein'!$F$16-'1.1 Allgemein'!$I$22+1),0),COLUMN(AD18)-1-('2.1 Kraftwerk allgemein'!$F$16-'1.1 Allgemein'!$I$22+1)),1,MIN(MAX($F18-('2.1 Kraftwerk allgemein'!$F$16-'1.1 Allgemein'!$I$22+1),1),COLUMN(AD18)-('2.1 Kraftwerk allgemein'!$F$16-'1.1 Allgemein'!$I$22+1)))))/$F18,
SUM(OFFSET('2.5 CAPEX'!AR21,0,-MIN($F18-1,COLUMN(AD18)-1),1,MIN($F18,COLUMN(AD18))))/$F18)))))))</f>
        <v>0</v>
      </c>
      <c r="AN18" s="199">
        <f ca="1">IF('2.1 Kraftwerk allgemein'!$F$15&lt;'1.1 Allgemein'!$I$22,
IF(OR(ISNUMBER($D18)=FALSE,$F18=""),"",
IF(AND('2.5 CAPEX'!$L21&lt;&gt;"x",'2.5 CAPEX'!$M21&lt;&gt;"x"),0,
IF($F18=0,0,
IF(AN$4&lt;'2.1 Kraftwerk allgemein'!$F$16,0,
IF(AN$4='2.1 Kraftwerk allgemein'!$F$16,'2.5 CAPEX'!$J21/$F18,
IF(AN$4&lt;'2.1 Kraftwerk allgemein'!$F$16+$F18,
('2.5 CAPEX'!$J21+SUM(OFFSET('2.5 CAPEX'!AS21,0,-MIN(MAX($F18-1-('2.1 Kraftwerk allgemein'!$F$16-'2.1 Kraftwerk allgemein'!$F$15+1),0),COLUMN(AE18)-1-('2.1 Kraftwerk allgemein'!$F$16-'2.1 Kraftwerk allgemein'!$F$15+1)),1,MIN(MAX($F18-('2.1 Kraftwerk allgemein'!$F$16-'2.1 Kraftwerk allgemein'!$F$15+1),1),COLUMN(AE18)-('2.1 Kraftwerk allgemein'!$F$16-'2.1 Kraftwerk allgemein'!$F$15+1)))))/$F18,
SUM(OFFSET('2.5 CAPEX'!AS21,0,-MIN($F18-1,COLUMN(AE18)-1),1,MIN($F18,COLUMN(AE18))))/$F18)))))),
IF(OR(ISNUMBER($D18)=FALSE,$F18=""),"",
IF(AND('2.5 CAPEX'!$L21&lt;&gt;"x",'2.5 CAPEX'!$M21&lt;&gt;"x"),0,
IF($F18=0,0,
IF(AN$4&lt;'2.1 Kraftwerk allgemein'!$F$16,0,
IF(AN$4='2.1 Kraftwerk allgemein'!$F$16,'2.5 CAPEX'!$J21/$F18,
IF(AN$4&lt;'2.1 Kraftwerk allgemein'!$F$16+$F18,
('2.5 CAPEX'!$J21+SUM(OFFSET('2.5 CAPEX'!AS21,0,-MIN(MAX($F18-1-('2.1 Kraftwerk allgemein'!$F$16-'1.1 Allgemein'!$I$22+1),0),COLUMN(AE18)-1-('2.1 Kraftwerk allgemein'!$F$16-'1.1 Allgemein'!$I$22+1)),1,MIN(MAX($F18-('2.1 Kraftwerk allgemein'!$F$16-'1.1 Allgemein'!$I$22+1),1),COLUMN(AE18)-('2.1 Kraftwerk allgemein'!$F$16-'1.1 Allgemein'!$I$22+1)))))/$F18,
SUM(OFFSET('2.5 CAPEX'!AS21,0,-MIN($F18-1,COLUMN(AE18)-1),1,MIN($F18,COLUMN(AE18))))/$F18)))))))</f>
        <v>0</v>
      </c>
      <c r="AO18" s="199">
        <f ca="1">IF('2.1 Kraftwerk allgemein'!$F$15&lt;'1.1 Allgemein'!$I$22,
IF(OR(ISNUMBER($D18)=FALSE,$F18=""),"",
IF(AND('2.5 CAPEX'!$L21&lt;&gt;"x",'2.5 CAPEX'!$M21&lt;&gt;"x"),0,
IF($F18=0,0,
IF(AO$4&lt;'2.1 Kraftwerk allgemein'!$F$16,0,
IF(AO$4='2.1 Kraftwerk allgemein'!$F$16,'2.5 CAPEX'!$J21/$F18,
IF(AO$4&lt;'2.1 Kraftwerk allgemein'!$F$16+$F18,
('2.5 CAPEX'!$J21+SUM(OFFSET('2.5 CAPEX'!AT21,0,-MIN(MAX($F18-1-('2.1 Kraftwerk allgemein'!$F$16-'2.1 Kraftwerk allgemein'!$F$15+1),0),COLUMN(AF18)-1-('2.1 Kraftwerk allgemein'!$F$16-'2.1 Kraftwerk allgemein'!$F$15+1)),1,MIN(MAX($F18-('2.1 Kraftwerk allgemein'!$F$16-'2.1 Kraftwerk allgemein'!$F$15+1),1),COLUMN(AF18)-('2.1 Kraftwerk allgemein'!$F$16-'2.1 Kraftwerk allgemein'!$F$15+1)))))/$F18,
SUM(OFFSET('2.5 CAPEX'!AT21,0,-MIN($F18-1,COLUMN(AF18)-1),1,MIN($F18,COLUMN(AF18))))/$F18)))))),
IF(OR(ISNUMBER($D18)=FALSE,$F18=""),"",
IF(AND('2.5 CAPEX'!$L21&lt;&gt;"x",'2.5 CAPEX'!$M21&lt;&gt;"x"),0,
IF($F18=0,0,
IF(AO$4&lt;'2.1 Kraftwerk allgemein'!$F$16,0,
IF(AO$4='2.1 Kraftwerk allgemein'!$F$16,'2.5 CAPEX'!$J21/$F18,
IF(AO$4&lt;'2.1 Kraftwerk allgemein'!$F$16+$F18,
('2.5 CAPEX'!$J21+SUM(OFFSET('2.5 CAPEX'!AT21,0,-MIN(MAX($F18-1-('2.1 Kraftwerk allgemein'!$F$16-'1.1 Allgemein'!$I$22+1),0),COLUMN(AF18)-1-('2.1 Kraftwerk allgemein'!$F$16-'1.1 Allgemein'!$I$22+1)),1,MIN(MAX($F18-('2.1 Kraftwerk allgemein'!$F$16-'1.1 Allgemein'!$I$22+1),1),COLUMN(AF18)-('2.1 Kraftwerk allgemein'!$F$16-'1.1 Allgemein'!$I$22+1)))))/$F18,
SUM(OFFSET('2.5 CAPEX'!AT21,0,-MIN($F18-1,COLUMN(AF18)-1),1,MIN($F18,COLUMN(AF18))))/$F18)))))))</f>
        <v>0</v>
      </c>
      <c r="AP18" s="199">
        <f ca="1">IF('2.1 Kraftwerk allgemein'!$F$15&lt;'1.1 Allgemein'!$I$22,
IF(OR(ISNUMBER($D18)=FALSE,$F18=""),"",
IF(AND('2.5 CAPEX'!$L21&lt;&gt;"x",'2.5 CAPEX'!$M21&lt;&gt;"x"),0,
IF($F18=0,0,
IF(AP$4&lt;'2.1 Kraftwerk allgemein'!$F$16,0,
IF(AP$4='2.1 Kraftwerk allgemein'!$F$16,'2.5 CAPEX'!$J21/$F18,
IF(AP$4&lt;'2.1 Kraftwerk allgemein'!$F$16+$F18,
('2.5 CAPEX'!$J21+SUM(OFFSET('2.5 CAPEX'!AU21,0,-MIN(MAX($F18-1-('2.1 Kraftwerk allgemein'!$F$16-'2.1 Kraftwerk allgemein'!$F$15+1),0),COLUMN(AG18)-1-('2.1 Kraftwerk allgemein'!$F$16-'2.1 Kraftwerk allgemein'!$F$15+1)),1,MIN(MAX($F18-('2.1 Kraftwerk allgemein'!$F$16-'2.1 Kraftwerk allgemein'!$F$15+1),1),COLUMN(AG18)-('2.1 Kraftwerk allgemein'!$F$16-'2.1 Kraftwerk allgemein'!$F$15+1)))))/$F18,
SUM(OFFSET('2.5 CAPEX'!AU21,0,-MIN($F18-1,COLUMN(AG18)-1),1,MIN($F18,COLUMN(AG18))))/$F18)))))),
IF(OR(ISNUMBER($D18)=FALSE,$F18=""),"",
IF(AND('2.5 CAPEX'!$L21&lt;&gt;"x",'2.5 CAPEX'!$M21&lt;&gt;"x"),0,
IF($F18=0,0,
IF(AP$4&lt;'2.1 Kraftwerk allgemein'!$F$16,0,
IF(AP$4='2.1 Kraftwerk allgemein'!$F$16,'2.5 CAPEX'!$J21/$F18,
IF(AP$4&lt;'2.1 Kraftwerk allgemein'!$F$16+$F18,
('2.5 CAPEX'!$J21+SUM(OFFSET('2.5 CAPEX'!AU21,0,-MIN(MAX($F18-1-('2.1 Kraftwerk allgemein'!$F$16-'1.1 Allgemein'!$I$22+1),0),COLUMN(AG18)-1-('2.1 Kraftwerk allgemein'!$F$16-'1.1 Allgemein'!$I$22+1)),1,MIN(MAX($F18-('2.1 Kraftwerk allgemein'!$F$16-'1.1 Allgemein'!$I$22+1),1),COLUMN(AG18)-('2.1 Kraftwerk allgemein'!$F$16-'1.1 Allgemein'!$I$22+1)))))/$F18,
SUM(OFFSET('2.5 CAPEX'!AU21,0,-MIN($F18-1,COLUMN(AG18)-1),1,MIN($F18,COLUMN(AG18))))/$F18)))))))</f>
        <v>0</v>
      </c>
      <c r="AQ18" s="199">
        <f ca="1">IF('2.1 Kraftwerk allgemein'!$F$15&lt;'1.1 Allgemein'!$I$22,
IF(OR(ISNUMBER($D18)=FALSE,$F18=""),"",
IF(AND('2.5 CAPEX'!$L21&lt;&gt;"x",'2.5 CAPEX'!$M21&lt;&gt;"x"),0,
IF($F18=0,0,
IF(AQ$4&lt;'2.1 Kraftwerk allgemein'!$F$16,0,
IF(AQ$4='2.1 Kraftwerk allgemein'!$F$16,'2.5 CAPEX'!$J21/$F18,
IF(AQ$4&lt;'2.1 Kraftwerk allgemein'!$F$16+$F18,
('2.5 CAPEX'!$J21+SUM(OFFSET('2.5 CAPEX'!AV21,0,-MIN(MAX($F18-1-('2.1 Kraftwerk allgemein'!$F$16-'2.1 Kraftwerk allgemein'!$F$15+1),0),COLUMN(AH18)-1-('2.1 Kraftwerk allgemein'!$F$16-'2.1 Kraftwerk allgemein'!$F$15+1)),1,MIN(MAX($F18-('2.1 Kraftwerk allgemein'!$F$16-'2.1 Kraftwerk allgemein'!$F$15+1),1),COLUMN(AH18)-('2.1 Kraftwerk allgemein'!$F$16-'2.1 Kraftwerk allgemein'!$F$15+1)))))/$F18,
SUM(OFFSET('2.5 CAPEX'!AV21,0,-MIN($F18-1,COLUMN(AH18)-1),1,MIN($F18,COLUMN(AH18))))/$F18)))))),
IF(OR(ISNUMBER($D18)=FALSE,$F18=""),"",
IF(AND('2.5 CAPEX'!$L21&lt;&gt;"x",'2.5 CAPEX'!$M21&lt;&gt;"x"),0,
IF($F18=0,0,
IF(AQ$4&lt;'2.1 Kraftwerk allgemein'!$F$16,0,
IF(AQ$4='2.1 Kraftwerk allgemein'!$F$16,'2.5 CAPEX'!$J21/$F18,
IF(AQ$4&lt;'2.1 Kraftwerk allgemein'!$F$16+$F18,
('2.5 CAPEX'!$J21+SUM(OFFSET('2.5 CAPEX'!AV21,0,-MIN(MAX($F18-1-('2.1 Kraftwerk allgemein'!$F$16-'1.1 Allgemein'!$I$22+1),0),COLUMN(AH18)-1-('2.1 Kraftwerk allgemein'!$F$16-'1.1 Allgemein'!$I$22+1)),1,MIN(MAX($F18-('2.1 Kraftwerk allgemein'!$F$16-'1.1 Allgemein'!$I$22+1),1),COLUMN(AH18)-('2.1 Kraftwerk allgemein'!$F$16-'1.1 Allgemein'!$I$22+1)))))/$F18,
SUM(OFFSET('2.5 CAPEX'!AV21,0,-MIN($F18-1,COLUMN(AH18)-1),1,MIN($F18,COLUMN(AH18))))/$F18)))))))</f>
        <v>0</v>
      </c>
      <c r="AR18" s="199">
        <f ca="1">IF('2.1 Kraftwerk allgemein'!$F$15&lt;'1.1 Allgemein'!$I$22,
IF(OR(ISNUMBER($D18)=FALSE,$F18=""),"",
IF(AND('2.5 CAPEX'!$L21&lt;&gt;"x",'2.5 CAPEX'!$M21&lt;&gt;"x"),0,
IF($F18=0,0,
IF(AR$4&lt;'2.1 Kraftwerk allgemein'!$F$16,0,
IF(AR$4='2.1 Kraftwerk allgemein'!$F$16,'2.5 CAPEX'!$J21/$F18,
IF(AR$4&lt;'2.1 Kraftwerk allgemein'!$F$16+$F18,
('2.5 CAPEX'!$J21+SUM(OFFSET('2.5 CAPEX'!AW21,0,-MIN(MAX($F18-1-('2.1 Kraftwerk allgemein'!$F$16-'2.1 Kraftwerk allgemein'!$F$15+1),0),COLUMN(AI18)-1-('2.1 Kraftwerk allgemein'!$F$16-'2.1 Kraftwerk allgemein'!$F$15+1)),1,MIN(MAX($F18-('2.1 Kraftwerk allgemein'!$F$16-'2.1 Kraftwerk allgemein'!$F$15+1),1),COLUMN(AI18)-('2.1 Kraftwerk allgemein'!$F$16-'2.1 Kraftwerk allgemein'!$F$15+1)))))/$F18,
SUM(OFFSET('2.5 CAPEX'!AW21,0,-MIN($F18-1,COLUMN(AI18)-1),1,MIN($F18,COLUMN(AI18))))/$F18)))))),
IF(OR(ISNUMBER($D18)=FALSE,$F18=""),"",
IF(AND('2.5 CAPEX'!$L21&lt;&gt;"x",'2.5 CAPEX'!$M21&lt;&gt;"x"),0,
IF($F18=0,0,
IF(AR$4&lt;'2.1 Kraftwerk allgemein'!$F$16,0,
IF(AR$4='2.1 Kraftwerk allgemein'!$F$16,'2.5 CAPEX'!$J21/$F18,
IF(AR$4&lt;'2.1 Kraftwerk allgemein'!$F$16+$F18,
('2.5 CAPEX'!$J21+SUM(OFFSET('2.5 CAPEX'!AW21,0,-MIN(MAX($F18-1-('2.1 Kraftwerk allgemein'!$F$16-'1.1 Allgemein'!$I$22+1),0),COLUMN(AI18)-1-('2.1 Kraftwerk allgemein'!$F$16-'1.1 Allgemein'!$I$22+1)),1,MIN(MAX($F18-('2.1 Kraftwerk allgemein'!$F$16-'1.1 Allgemein'!$I$22+1),1),COLUMN(AI18)-('2.1 Kraftwerk allgemein'!$F$16-'1.1 Allgemein'!$I$22+1)))))/$F18,
SUM(OFFSET('2.5 CAPEX'!AW21,0,-MIN($F18-1,COLUMN(AI18)-1),1,MIN($F18,COLUMN(AI18))))/$F18)))))))</f>
        <v>0</v>
      </c>
      <c r="AS18" s="199">
        <f ca="1">IF('2.1 Kraftwerk allgemein'!$F$15&lt;'1.1 Allgemein'!$I$22,
IF(OR(ISNUMBER($D18)=FALSE,$F18=""),"",
IF(AND('2.5 CAPEX'!$L21&lt;&gt;"x",'2.5 CAPEX'!$M21&lt;&gt;"x"),0,
IF($F18=0,0,
IF(AS$4&lt;'2.1 Kraftwerk allgemein'!$F$16,0,
IF(AS$4='2.1 Kraftwerk allgemein'!$F$16,'2.5 CAPEX'!$J21/$F18,
IF(AS$4&lt;'2.1 Kraftwerk allgemein'!$F$16+$F18,
('2.5 CAPEX'!$J21+SUM(OFFSET('2.5 CAPEX'!AX21,0,-MIN(MAX($F18-1-('2.1 Kraftwerk allgemein'!$F$16-'2.1 Kraftwerk allgemein'!$F$15+1),0),COLUMN(AJ18)-1-('2.1 Kraftwerk allgemein'!$F$16-'2.1 Kraftwerk allgemein'!$F$15+1)),1,MIN(MAX($F18-('2.1 Kraftwerk allgemein'!$F$16-'2.1 Kraftwerk allgemein'!$F$15+1),1),COLUMN(AJ18)-('2.1 Kraftwerk allgemein'!$F$16-'2.1 Kraftwerk allgemein'!$F$15+1)))))/$F18,
SUM(OFFSET('2.5 CAPEX'!AX21,0,-MIN($F18-1,COLUMN(AJ18)-1),1,MIN($F18,COLUMN(AJ18))))/$F18)))))),
IF(OR(ISNUMBER($D18)=FALSE,$F18=""),"",
IF(AND('2.5 CAPEX'!$L21&lt;&gt;"x",'2.5 CAPEX'!$M21&lt;&gt;"x"),0,
IF($F18=0,0,
IF(AS$4&lt;'2.1 Kraftwerk allgemein'!$F$16,0,
IF(AS$4='2.1 Kraftwerk allgemein'!$F$16,'2.5 CAPEX'!$J21/$F18,
IF(AS$4&lt;'2.1 Kraftwerk allgemein'!$F$16+$F18,
('2.5 CAPEX'!$J21+SUM(OFFSET('2.5 CAPEX'!AX21,0,-MIN(MAX($F18-1-('2.1 Kraftwerk allgemein'!$F$16-'1.1 Allgemein'!$I$22+1),0),COLUMN(AJ18)-1-('2.1 Kraftwerk allgemein'!$F$16-'1.1 Allgemein'!$I$22+1)),1,MIN(MAX($F18-('2.1 Kraftwerk allgemein'!$F$16-'1.1 Allgemein'!$I$22+1),1),COLUMN(AJ18)-('2.1 Kraftwerk allgemein'!$F$16-'1.1 Allgemein'!$I$22+1)))))/$F18,
SUM(OFFSET('2.5 CAPEX'!AX21,0,-MIN($F18-1,COLUMN(AJ18)-1),1,MIN($F18,COLUMN(AJ18))))/$F18)))))))</f>
        <v>0</v>
      </c>
      <c r="AT18" s="199">
        <f ca="1">IF('2.1 Kraftwerk allgemein'!$F$15&lt;'1.1 Allgemein'!$I$22,
IF(OR(ISNUMBER($D18)=FALSE,$F18=""),"",
IF(AND('2.5 CAPEX'!$L21&lt;&gt;"x",'2.5 CAPEX'!$M21&lt;&gt;"x"),0,
IF($F18=0,0,
IF(AT$4&lt;'2.1 Kraftwerk allgemein'!$F$16,0,
IF(AT$4='2.1 Kraftwerk allgemein'!$F$16,'2.5 CAPEX'!$J21/$F18,
IF(AT$4&lt;'2.1 Kraftwerk allgemein'!$F$16+$F18,
('2.5 CAPEX'!$J21+SUM(OFFSET('2.5 CAPEX'!AY21,0,-MIN(MAX($F18-1-('2.1 Kraftwerk allgemein'!$F$16-'2.1 Kraftwerk allgemein'!$F$15+1),0),COLUMN(AK18)-1-('2.1 Kraftwerk allgemein'!$F$16-'2.1 Kraftwerk allgemein'!$F$15+1)),1,MIN(MAX($F18-('2.1 Kraftwerk allgemein'!$F$16-'2.1 Kraftwerk allgemein'!$F$15+1),1),COLUMN(AK18)-('2.1 Kraftwerk allgemein'!$F$16-'2.1 Kraftwerk allgemein'!$F$15+1)))))/$F18,
SUM(OFFSET('2.5 CAPEX'!AY21,0,-MIN($F18-1,COLUMN(AK18)-1),1,MIN($F18,COLUMN(AK18))))/$F18)))))),
IF(OR(ISNUMBER($D18)=FALSE,$F18=""),"",
IF(AND('2.5 CAPEX'!$L21&lt;&gt;"x",'2.5 CAPEX'!$M21&lt;&gt;"x"),0,
IF($F18=0,0,
IF(AT$4&lt;'2.1 Kraftwerk allgemein'!$F$16,0,
IF(AT$4='2.1 Kraftwerk allgemein'!$F$16,'2.5 CAPEX'!$J21/$F18,
IF(AT$4&lt;'2.1 Kraftwerk allgemein'!$F$16+$F18,
('2.5 CAPEX'!$J21+SUM(OFFSET('2.5 CAPEX'!AY21,0,-MIN(MAX($F18-1-('2.1 Kraftwerk allgemein'!$F$16-'1.1 Allgemein'!$I$22+1),0),COLUMN(AK18)-1-('2.1 Kraftwerk allgemein'!$F$16-'1.1 Allgemein'!$I$22+1)),1,MIN(MAX($F18-('2.1 Kraftwerk allgemein'!$F$16-'1.1 Allgemein'!$I$22+1),1),COLUMN(AK18)-('2.1 Kraftwerk allgemein'!$F$16-'1.1 Allgemein'!$I$22+1)))))/$F18,
SUM(OFFSET('2.5 CAPEX'!AY21,0,-MIN($F18-1,COLUMN(AK18)-1),1,MIN($F18,COLUMN(AK18))))/$F18)))))))</f>
        <v>0</v>
      </c>
      <c r="AU18" s="199">
        <f ca="1">IF('2.1 Kraftwerk allgemein'!$F$15&lt;'1.1 Allgemein'!$I$22,
IF(OR(ISNUMBER($D18)=FALSE,$F18=""),"",
IF(AND('2.5 CAPEX'!$L21&lt;&gt;"x",'2.5 CAPEX'!$M21&lt;&gt;"x"),0,
IF($F18=0,0,
IF(AU$4&lt;'2.1 Kraftwerk allgemein'!$F$16,0,
IF(AU$4='2.1 Kraftwerk allgemein'!$F$16,'2.5 CAPEX'!$J21/$F18,
IF(AU$4&lt;'2.1 Kraftwerk allgemein'!$F$16+$F18,
('2.5 CAPEX'!$J21+SUM(OFFSET('2.5 CAPEX'!AZ21,0,-MIN(MAX($F18-1-('2.1 Kraftwerk allgemein'!$F$16-'2.1 Kraftwerk allgemein'!$F$15+1),0),COLUMN(AL18)-1-('2.1 Kraftwerk allgemein'!$F$16-'2.1 Kraftwerk allgemein'!$F$15+1)),1,MIN(MAX($F18-('2.1 Kraftwerk allgemein'!$F$16-'2.1 Kraftwerk allgemein'!$F$15+1),1),COLUMN(AL18)-('2.1 Kraftwerk allgemein'!$F$16-'2.1 Kraftwerk allgemein'!$F$15+1)))))/$F18,
SUM(OFFSET('2.5 CAPEX'!AZ21,0,-MIN($F18-1,COLUMN(AL18)-1),1,MIN($F18,COLUMN(AL18))))/$F18)))))),
IF(OR(ISNUMBER($D18)=FALSE,$F18=""),"",
IF(AND('2.5 CAPEX'!$L21&lt;&gt;"x",'2.5 CAPEX'!$M21&lt;&gt;"x"),0,
IF($F18=0,0,
IF(AU$4&lt;'2.1 Kraftwerk allgemein'!$F$16,0,
IF(AU$4='2.1 Kraftwerk allgemein'!$F$16,'2.5 CAPEX'!$J21/$F18,
IF(AU$4&lt;'2.1 Kraftwerk allgemein'!$F$16+$F18,
('2.5 CAPEX'!$J21+SUM(OFFSET('2.5 CAPEX'!AZ21,0,-MIN(MAX($F18-1-('2.1 Kraftwerk allgemein'!$F$16-'1.1 Allgemein'!$I$22+1),0),COLUMN(AL18)-1-('2.1 Kraftwerk allgemein'!$F$16-'1.1 Allgemein'!$I$22+1)),1,MIN(MAX($F18-('2.1 Kraftwerk allgemein'!$F$16-'1.1 Allgemein'!$I$22+1),1),COLUMN(AL18)-('2.1 Kraftwerk allgemein'!$F$16-'1.1 Allgemein'!$I$22+1)))))/$F18,
SUM(OFFSET('2.5 CAPEX'!AZ21,0,-MIN($F18-1,COLUMN(AL18)-1),1,MIN($F18,COLUMN(AL18))))/$F18)))))))</f>
        <v>0</v>
      </c>
      <c r="AV18" s="199">
        <f ca="1">IF('2.1 Kraftwerk allgemein'!$F$15&lt;'1.1 Allgemein'!$I$22,
IF(OR(ISNUMBER($D18)=FALSE,$F18=""),"",
IF(AND('2.5 CAPEX'!$L21&lt;&gt;"x",'2.5 CAPEX'!$M21&lt;&gt;"x"),0,
IF($F18=0,0,
IF(AV$4&lt;'2.1 Kraftwerk allgemein'!$F$16,0,
IF(AV$4='2.1 Kraftwerk allgemein'!$F$16,'2.5 CAPEX'!$J21/$F18,
IF(AV$4&lt;'2.1 Kraftwerk allgemein'!$F$16+$F18,
('2.5 CAPEX'!$J21+SUM(OFFSET('2.5 CAPEX'!BA21,0,-MIN(MAX($F18-1-('2.1 Kraftwerk allgemein'!$F$16-'2.1 Kraftwerk allgemein'!$F$15+1),0),COLUMN(AM18)-1-('2.1 Kraftwerk allgemein'!$F$16-'2.1 Kraftwerk allgemein'!$F$15+1)),1,MIN(MAX($F18-('2.1 Kraftwerk allgemein'!$F$16-'2.1 Kraftwerk allgemein'!$F$15+1),1),COLUMN(AM18)-('2.1 Kraftwerk allgemein'!$F$16-'2.1 Kraftwerk allgemein'!$F$15+1)))))/$F18,
SUM(OFFSET('2.5 CAPEX'!BA21,0,-MIN($F18-1,COLUMN(AM18)-1),1,MIN($F18,COLUMN(AM18))))/$F18)))))),
IF(OR(ISNUMBER($D18)=FALSE,$F18=""),"",
IF(AND('2.5 CAPEX'!$L21&lt;&gt;"x",'2.5 CAPEX'!$M21&lt;&gt;"x"),0,
IF($F18=0,0,
IF(AV$4&lt;'2.1 Kraftwerk allgemein'!$F$16,0,
IF(AV$4='2.1 Kraftwerk allgemein'!$F$16,'2.5 CAPEX'!$J21/$F18,
IF(AV$4&lt;'2.1 Kraftwerk allgemein'!$F$16+$F18,
('2.5 CAPEX'!$J21+SUM(OFFSET('2.5 CAPEX'!BA21,0,-MIN(MAX($F18-1-('2.1 Kraftwerk allgemein'!$F$16-'1.1 Allgemein'!$I$22+1),0),COLUMN(AM18)-1-('2.1 Kraftwerk allgemein'!$F$16-'1.1 Allgemein'!$I$22+1)),1,MIN(MAX($F18-('2.1 Kraftwerk allgemein'!$F$16-'1.1 Allgemein'!$I$22+1),1),COLUMN(AM18)-('2.1 Kraftwerk allgemein'!$F$16-'1.1 Allgemein'!$I$22+1)))))/$F18,
SUM(OFFSET('2.5 CAPEX'!BA21,0,-MIN($F18-1,COLUMN(AM18)-1),1,MIN($F18,COLUMN(AM18))))/$F18)))))))</f>
        <v>0</v>
      </c>
      <c r="AW18" s="199">
        <f ca="1">IF('2.1 Kraftwerk allgemein'!$F$15&lt;'1.1 Allgemein'!$I$22,
IF(OR(ISNUMBER($D18)=FALSE,$F18=""),"",
IF(AND('2.5 CAPEX'!$L21&lt;&gt;"x",'2.5 CAPEX'!$M21&lt;&gt;"x"),0,
IF($F18=0,0,
IF(AW$4&lt;'2.1 Kraftwerk allgemein'!$F$16,0,
IF(AW$4='2.1 Kraftwerk allgemein'!$F$16,'2.5 CAPEX'!$J21/$F18,
IF(AW$4&lt;'2.1 Kraftwerk allgemein'!$F$16+$F18,
('2.5 CAPEX'!$J21+SUM(OFFSET('2.5 CAPEX'!BB21,0,-MIN(MAX($F18-1-('2.1 Kraftwerk allgemein'!$F$16-'2.1 Kraftwerk allgemein'!$F$15+1),0),COLUMN(AN18)-1-('2.1 Kraftwerk allgemein'!$F$16-'2.1 Kraftwerk allgemein'!$F$15+1)),1,MIN(MAX($F18-('2.1 Kraftwerk allgemein'!$F$16-'2.1 Kraftwerk allgemein'!$F$15+1),1),COLUMN(AN18)-('2.1 Kraftwerk allgemein'!$F$16-'2.1 Kraftwerk allgemein'!$F$15+1)))))/$F18,
SUM(OFFSET('2.5 CAPEX'!BB21,0,-MIN($F18-1,COLUMN(AN18)-1),1,MIN($F18,COLUMN(AN18))))/$F18)))))),
IF(OR(ISNUMBER($D18)=FALSE,$F18=""),"",
IF(AND('2.5 CAPEX'!$L21&lt;&gt;"x",'2.5 CAPEX'!$M21&lt;&gt;"x"),0,
IF($F18=0,0,
IF(AW$4&lt;'2.1 Kraftwerk allgemein'!$F$16,0,
IF(AW$4='2.1 Kraftwerk allgemein'!$F$16,'2.5 CAPEX'!$J21/$F18,
IF(AW$4&lt;'2.1 Kraftwerk allgemein'!$F$16+$F18,
('2.5 CAPEX'!$J21+SUM(OFFSET('2.5 CAPEX'!BB21,0,-MIN(MAX($F18-1-('2.1 Kraftwerk allgemein'!$F$16-'1.1 Allgemein'!$I$22+1),0),COLUMN(AN18)-1-('2.1 Kraftwerk allgemein'!$F$16-'1.1 Allgemein'!$I$22+1)),1,MIN(MAX($F18-('2.1 Kraftwerk allgemein'!$F$16-'1.1 Allgemein'!$I$22+1),1),COLUMN(AN18)-('2.1 Kraftwerk allgemein'!$F$16-'1.1 Allgemein'!$I$22+1)))))/$F18,
SUM(OFFSET('2.5 CAPEX'!BB21,0,-MIN($F18-1,COLUMN(AN18)-1),1,MIN($F18,COLUMN(AN18))))/$F18)))))))</f>
        <v>0</v>
      </c>
      <c r="AX18" s="199">
        <f ca="1">IF('2.1 Kraftwerk allgemein'!$F$15&lt;'1.1 Allgemein'!$I$22,
IF(OR(ISNUMBER($D18)=FALSE,$F18=""),"",
IF(AND('2.5 CAPEX'!$L21&lt;&gt;"x",'2.5 CAPEX'!$M21&lt;&gt;"x"),0,
IF($F18=0,0,
IF(AX$4&lt;'2.1 Kraftwerk allgemein'!$F$16,0,
IF(AX$4='2.1 Kraftwerk allgemein'!$F$16,'2.5 CAPEX'!$J21/$F18,
IF(AX$4&lt;'2.1 Kraftwerk allgemein'!$F$16+$F18,
('2.5 CAPEX'!$J21+SUM(OFFSET('2.5 CAPEX'!BC21,0,-MIN(MAX($F18-1-('2.1 Kraftwerk allgemein'!$F$16-'2.1 Kraftwerk allgemein'!$F$15+1),0),COLUMN(AO18)-1-('2.1 Kraftwerk allgemein'!$F$16-'2.1 Kraftwerk allgemein'!$F$15+1)),1,MIN(MAX($F18-('2.1 Kraftwerk allgemein'!$F$16-'2.1 Kraftwerk allgemein'!$F$15+1),1),COLUMN(AO18)-('2.1 Kraftwerk allgemein'!$F$16-'2.1 Kraftwerk allgemein'!$F$15+1)))))/$F18,
SUM(OFFSET('2.5 CAPEX'!BC21,0,-MIN($F18-1,COLUMN(AO18)-1),1,MIN($F18,COLUMN(AO18))))/$F18)))))),
IF(OR(ISNUMBER($D18)=FALSE,$F18=""),"",
IF(AND('2.5 CAPEX'!$L21&lt;&gt;"x",'2.5 CAPEX'!$M21&lt;&gt;"x"),0,
IF($F18=0,0,
IF(AX$4&lt;'2.1 Kraftwerk allgemein'!$F$16,0,
IF(AX$4='2.1 Kraftwerk allgemein'!$F$16,'2.5 CAPEX'!$J21/$F18,
IF(AX$4&lt;'2.1 Kraftwerk allgemein'!$F$16+$F18,
('2.5 CAPEX'!$J21+SUM(OFFSET('2.5 CAPEX'!BC21,0,-MIN(MAX($F18-1-('2.1 Kraftwerk allgemein'!$F$16-'1.1 Allgemein'!$I$22+1),0),COLUMN(AO18)-1-('2.1 Kraftwerk allgemein'!$F$16-'1.1 Allgemein'!$I$22+1)),1,MIN(MAX($F18-('2.1 Kraftwerk allgemein'!$F$16-'1.1 Allgemein'!$I$22+1),1),COLUMN(AO18)-('2.1 Kraftwerk allgemein'!$F$16-'1.1 Allgemein'!$I$22+1)))))/$F18,
SUM(OFFSET('2.5 CAPEX'!BC21,0,-MIN($F18-1,COLUMN(AO18)-1),1,MIN($F18,COLUMN(AO18))))/$F18)))))))</f>
        <v>0</v>
      </c>
      <c r="AY18" s="199">
        <f ca="1">IF('2.1 Kraftwerk allgemein'!$F$15&lt;'1.1 Allgemein'!$I$22,
IF(OR(ISNUMBER($D18)=FALSE,$F18=""),"",
IF(AND('2.5 CAPEX'!$L21&lt;&gt;"x",'2.5 CAPEX'!$M21&lt;&gt;"x"),0,
IF($F18=0,0,
IF(AY$4&lt;'2.1 Kraftwerk allgemein'!$F$16,0,
IF(AY$4='2.1 Kraftwerk allgemein'!$F$16,'2.5 CAPEX'!$J21/$F18,
IF(AY$4&lt;'2.1 Kraftwerk allgemein'!$F$16+$F18,
('2.5 CAPEX'!$J21+SUM(OFFSET('2.5 CAPEX'!BD21,0,-MIN(MAX($F18-1-('2.1 Kraftwerk allgemein'!$F$16-'2.1 Kraftwerk allgemein'!$F$15+1),0),COLUMN(AP18)-1-('2.1 Kraftwerk allgemein'!$F$16-'2.1 Kraftwerk allgemein'!$F$15+1)),1,MIN(MAX($F18-('2.1 Kraftwerk allgemein'!$F$16-'2.1 Kraftwerk allgemein'!$F$15+1),1),COLUMN(AP18)-('2.1 Kraftwerk allgemein'!$F$16-'2.1 Kraftwerk allgemein'!$F$15+1)))))/$F18,
SUM(OFFSET('2.5 CAPEX'!BD21,0,-MIN($F18-1,COLUMN(AP18)-1),1,MIN($F18,COLUMN(AP18))))/$F18)))))),
IF(OR(ISNUMBER($D18)=FALSE,$F18=""),"",
IF(AND('2.5 CAPEX'!$L21&lt;&gt;"x",'2.5 CAPEX'!$M21&lt;&gt;"x"),0,
IF($F18=0,0,
IF(AY$4&lt;'2.1 Kraftwerk allgemein'!$F$16,0,
IF(AY$4='2.1 Kraftwerk allgemein'!$F$16,'2.5 CAPEX'!$J21/$F18,
IF(AY$4&lt;'2.1 Kraftwerk allgemein'!$F$16+$F18,
('2.5 CAPEX'!$J21+SUM(OFFSET('2.5 CAPEX'!BD21,0,-MIN(MAX($F18-1-('2.1 Kraftwerk allgemein'!$F$16-'1.1 Allgemein'!$I$22+1),0),COLUMN(AP18)-1-('2.1 Kraftwerk allgemein'!$F$16-'1.1 Allgemein'!$I$22+1)),1,MIN(MAX($F18-('2.1 Kraftwerk allgemein'!$F$16-'1.1 Allgemein'!$I$22+1),1),COLUMN(AP18)-('2.1 Kraftwerk allgemein'!$F$16-'1.1 Allgemein'!$I$22+1)))))/$F18,
SUM(OFFSET('2.5 CAPEX'!BD21,0,-MIN($F18-1,COLUMN(AP18)-1),1,MIN($F18,COLUMN(AP18))))/$F18)))))))</f>
        <v>0</v>
      </c>
      <c r="AZ18" s="199">
        <f ca="1">IF('2.1 Kraftwerk allgemein'!$F$15&lt;'1.1 Allgemein'!$I$22,
IF(OR(ISNUMBER($D18)=FALSE,$F18=""),"",
IF(AND('2.5 CAPEX'!$L21&lt;&gt;"x",'2.5 CAPEX'!$M21&lt;&gt;"x"),0,
IF($F18=0,0,
IF(AZ$4&lt;'2.1 Kraftwerk allgemein'!$F$16,0,
IF(AZ$4='2.1 Kraftwerk allgemein'!$F$16,'2.5 CAPEX'!$J21/$F18,
IF(AZ$4&lt;'2.1 Kraftwerk allgemein'!$F$16+$F18,
('2.5 CAPEX'!$J21+SUM(OFFSET('2.5 CAPEX'!BE21,0,-MIN(MAX($F18-1-('2.1 Kraftwerk allgemein'!$F$16-'2.1 Kraftwerk allgemein'!$F$15+1),0),COLUMN(AQ18)-1-('2.1 Kraftwerk allgemein'!$F$16-'2.1 Kraftwerk allgemein'!$F$15+1)),1,MIN(MAX($F18-('2.1 Kraftwerk allgemein'!$F$16-'2.1 Kraftwerk allgemein'!$F$15+1),1),COLUMN(AQ18)-('2.1 Kraftwerk allgemein'!$F$16-'2.1 Kraftwerk allgemein'!$F$15+1)))))/$F18,
SUM(OFFSET('2.5 CAPEX'!BE21,0,-MIN($F18-1,COLUMN(AQ18)-1),1,MIN($F18,COLUMN(AQ18))))/$F18)))))),
IF(OR(ISNUMBER($D18)=FALSE,$F18=""),"",
IF(AND('2.5 CAPEX'!$L21&lt;&gt;"x",'2.5 CAPEX'!$M21&lt;&gt;"x"),0,
IF($F18=0,0,
IF(AZ$4&lt;'2.1 Kraftwerk allgemein'!$F$16,0,
IF(AZ$4='2.1 Kraftwerk allgemein'!$F$16,'2.5 CAPEX'!$J21/$F18,
IF(AZ$4&lt;'2.1 Kraftwerk allgemein'!$F$16+$F18,
('2.5 CAPEX'!$J21+SUM(OFFSET('2.5 CAPEX'!BE21,0,-MIN(MAX($F18-1-('2.1 Kraftwerk allgemein'!$F$16-'1.1 Allgemein'!$I$22+1),0),COLUMN(AQ18)-1-('2.1 Kraftwerk allgemein'!$F$16-'1.1 Allgemein'!$I$22+1)),1,MIN(MAX($F18-('2.1 Kraftwerk allgemein'!$F$16-'1.1 Allgemein'!$I$22+1),1),COLUMN(AQ18)-('2.1 Kraftwerk allgemein'!$F$16-'1.1 Allgemein'!$I$22+1)))))/$F18,
SUM(OFFSET('2.5 CAPEX'!BE21,0,-MIN($F18-1,COLUMN(AQ18)-1),1,MIN($F18,COLUMN(AQ18))))/$F18)))))))</f>
        <v>0</v>
      </c>
      <c r="BA18" s="199">
        <f ca="1">IF('2.1 Kraftwerk allgemein'!$F$15&lt;'1.1 Allgemein'!$I$22,
IF(OR(ISNUMBER($D18)=FALSE,$F18=""),"",
IF(AND('2.5 CAPEX'!$L21&lt;&gt;"x",'2.5 CAPEX'!$M21&lt;&gt;"x"),0,
IF($F18=0,0,
IF(BA$4&lt;'2.1 Kraftwerk allgemein'!$F$16,0,
IF(BA$4='2.1 Kraftwerk allgemein'!$F$16,'2.5 CAPEX'!$J21/$F18,
IF(BA$4&lt;'2.1 Kraftwerk allgemein'!$F$16+$F18,
('2.5 CAPEX'!$J21+SUM(OFFSET('2.5 CAPEX'!BF21,0,-MIN(MAX($F18-1-('2.1 Kraftwerk allgemein'!$F$16-'2.1 Kraftwerk allgemein'!$F$15+1),0),COLUMN(AR18)-1-('2.1 Kraftwerk allgemein'!$F$16-'2.1 Kraftwerk allgemein'!$F$15+1)),1,MIN(MAX($F18-('2.1 Kraftwerk allgemein'!$F$16-'2.1 Kraftwerk allgemein'!$F$15+1),1),COLUMN(AR18)-('2.1 Kraftwerk allgemein'!$F$16-'2.1 Kraftwerk allgemein'!$F$15+1)))))/$F18,
SUM(OFFSET('2.5 CAPEX'!BF21,0,-MIN($F18-1,COLUMN(AR18)-1),1,MIN($F18,COLUMN(AR18))))/$F18)))))),
IF(OR(ISNUMBER($D18)=FALSE,$F18=""),"",
IF(AND('2.5 CAPEX'!$L21&lt;&gt;"x",'2.5 CAPEX'!$M21&lt;&gt;"x"),0,
IF($F18=0,0,
IF(BA$4&lt;'2.1 Kraftwerk allgemein'!$F$16,0,
IF(BA$4='2.1 Kraftwerk allgemein'!$F$16,'2.5 CAPEX'!$J21/$F18,
IF(BA$4&lt;'2.1 Kraftwerk allgemein'!$F$16+$F18,
('2.5 CAPEX'!$J21+SUM(OFFSET('2.5 CAPEX'!BF21,0,-MIN(MAX($F18-1-('2.1 Kraftwerk allgemein'!$F$16-'1.1 Allgemein'!$I$22+1),0),COLUMN(AR18)-1-('2.1 Kraftwerk allgemein'!$F$16-'1.1 Allgemein'!$I$22+1)),1,MIN(MAX($F18-('2.1 Kraftwerk allgemein'!$F$16-'1.1 Allgemein'!$I$22+1),1),COLUMN(AR18)-('2.1 Kraftwerk allgemein'!$F$16-'1.1 Allgemein'!$I$22+1)))))/$F18,
SUM(OFFSET('2.5 CAPEX'!BF21,0,-MIN($F18-1,COLUMN(AR18)-1),1,MIN($F18,COLUMN(AR18))))/$F18)))))))</f>
        <v>0</v>
      </c>
      <c r="BB18" s="199">
        <f ca="1">IF('2.1 Kraftwerk allgemein'!$F$15&lt;'1.1 Allgemein'!$I$22,
IF(OR(ISNUMBER($D18)=FALSE,$F18=""),"",
IF(AND('2.5 CAPEX'!$L21&lt;&gt;"x",'2.5 CAPEX'!$M21&lt;&gt;"x"),0,
IF($F18=0,0,
IF(BB$4&lt;'2.1 Kraftwerk allgemein'!$F$16,0,
IF(BB$4='2.1 Kraftwerk allgemein'!$F$16,'2.5 CAPEX'!$J21/$F18,
IF(BB$4&lt;'2.1 Kraftwerk allgemein'!$F$16+$F18,
('2.5 CAPEX'!$J21+SUM(OFFSET('2.5 CAPEX'!BG21,0,-MIN(MAX($F18-1-('2.1 Kraftwerk allgemein'!$F$16-'2.1 Kraftwerk allgemein'!$F$15+1),0),COLUMN(AS18)-1-('2.1 Kraftwerk allgemein'!$F$16-'2.1 Kraftwerk allgemein'!$F$15+1)),1,MIN(MAX($F18-('2.1 Kraftwerk allgemein'!$F$16-'2.1 Kraftwerk allgemein'!$F$15+1),1),COLUMN(AS18)-('2.1 Kraftwerk allgemein'!$F$16-'2.1 Kraftwerk allgemein'!$F$15+1)))))/$F18,
SUM(OFFSET('2.5 CAPEX'!BG21,0,-MIN($F18-1,COLUMN(AS18)-1),1,MIN($F18,COLUMN(AS18))))/$F18)))))),
IF(OR(ISNUMBER($D18)=FALSE,$F18=""),"",
IF(AND('2.5 CAPEX'!$L21&lt;&gt;"x",'2.5 CAPEX'!$M21&lt;&gt;"x"),0,
IF($F18=0,0,
IF(BB$4&lt;'2.1 Kraftwerk allgemein'!$F$16,0,
IF(BB$4='2.1 Kraftwerk allgemein'!$F$16,'2.5 CAPEX'!$J21/$F18,
IF(BB$4&lt;'2.1 Kraftwerk allgemein'!$F$16+$F18,
('2.5 CAPEX'!$J21+SUM(OFFSET('2.5 CAPEX'!BG21,0,-MIN(MAX($F18-1-('2.1 Kraftwerk allgemein'!$F$16-'1.1 Allgemein'!$I$22+1),0),COLUMN(AS18)-1-('2.1 Kraftwerk allgemein'!$F$16-'1.1 Allgemein'!$I$22+1)),1,MIN(MAX($F18-('2.1 Kraftwerk allgemein'!$F$16-'1.1 Allgemein'!$I$22+1),1),COLUMN(AS18)-('2.1 Kraftwerk allgemein'!$F$16-'1.1 Allgemein'!$I$22+1)))))/$F18,
SUM(OFFSET('2.5 CAPEX'!BG21,0,-MIN($F18-1,COLUMN(AS18)-1),1,MIN($F18,COLUMN(AS18))))/$F18)))))))</f>
        <v>0</v>
      </c>
      <c r="BC18" s="199">
        <f ca="1">IF('2.1 Kraftwerk allgemein'!$F$15&lt;'1.1 Allgemein'!$I$22,
IF(OR(ISNUMBER($D18)=FALSE,$F18=""),"",
IF(AND('2.5 CAPEX'!$L21&lt;&gt;"x",'2.5 CAPEX'!$M21&lt;&gt;"x"),0,
IF($F18=0,0,
IF(BC$4&lt;'2.1 Kraftwerk allgemein'!$F$16,0,
IF(BC$4='2.1 Kraftwerk allgemein'!$F$16,'2.5 CAPEX'!$J21/$F18,
IF(BC$4&lt;'2.1 Kraftwerk allgemein'!$F$16+$F18,
('2.5 CAPEX'!$J21+SUM(OFFSET('2.5 CAPEX'!BH21,0,-MIN(MAX($F18-1-('2.1 Kraftwerk allgemein'!$F$16-'2.1 Kraftwerk allgemein'!$F$15+1),0),COLUMN(AT18)-1-('2.1 Kraftwerk allgemein'!$F$16-'2.1 Kraftwerk allgemein'!$F$15+1)),1,MIN(MAX($F18-('2.1 Kraftwerk allgemein'!$F$16-'2.1 Kraftwerk allgemein'!$F$15+1),1),COLUMN(AT18)-('2.1 Kraftwerk allgemein'!$F$16-'2.1 Kraftwerk allgemein'!$F$15+1)))))/$F18,
SUM(OFFSET('2.5 CAPEX'!BH21,0,-MIN($F18-1,COLUMN(AT18)-1),1,MIN($F18,COLUMN(AT18))))/$F18)))))),
IF(OR(ISNUMBER($D18)=FALSE,$F18=""),"",
IF(AND('2.5 CAPEX'!$L21&lt;&gt;"x",'2.5 CAPEX'!$M21&lt;&gt;"x"),0,
IF($F18=0,0,
IF(BC$4&lt;'2.1 Kraftwerk allgemein'!$F$16,0,
IF(BC$4='2.1 Kraftwerk allgemein'!$F$16,'2.5 CAPEX'!$J21/$F18,
IF(BC$4&lt;'2.1 Kraftwerk allgemein'!$F$16+$F18,
('2.5 CAPEX'!$J21+SUM(OFFSET('2.5 CAPEX'!BH21,0,-MIN(MAX($F18-1-('2.1 Kraftwerk allgemein'!$F$16-'1.1 Allgemein'!$I$22+1),0),COLUMN(AT18)-1-('2.1 Kraftwerk allgemein'!$F$16-'1.1 Allgemein'!$I$22+1)),1,MIN(MAX($F18-('2.1 Kraftwerk allgemein'!$F$16-'1.1 Allgemein'!$I$22+1),1),COLUMN(AT18)-('2.1 Kraftwerk allgemein'!$F$16-'1.1 Allgemein'!$I$22+1)))))/$F18,
SUM(OFFSET('2.5 CAPEX'!BH21,0,-MIN($F18-1,COLUMN(AT18)-1),1,MIN($F18,COLUMN(AT18))))/$F18)))))))</f>
        <v>0</v>
      </c>
      <c r="BD18" s="199">
        <f ca="1">IF('2.1 Kraftwerk allgemein'!$F$15&lt;'1.1 Allgemein'!$I$22,
IF(OR(ISNUMBER($D18)=FALSE,$F18=""),"",
IF(AND('2.5 CAPEX'!$L21&lt;&gt;"x",'2.5 CAPEX'!$M21&lt;&gt;"x"),0,
IF($F18=0,0,
IF(BD$4&lt;'2.1 Kraftwerk allgemein'!$F$16,0,
IF(BD$4='2.1 Kraftwerk allgemein'!$F$16,'2.5 CAPEX'!$J21/$F18,
IF(BD$4&lt;'2.1 Kraftwerk allgemein'!$F$16+$F18,
('2.5 CAPEX'!$J21+SUM(OFFSET('2.5 CAPEX'!BI21,0,-MIN(MAX($F18-1-('2.1 Kraftwerk allgemein'!$F$16-'2.1 Kraftwerk allgemein'!$F$15+1),0),COLUMN(AU18)-1-('2.1 Kraftwerk allgemein'!$F$16-'2.1 Kraftwerk allgemein'!$F$15+1)),1,MIN(MAX($F18-('2.1 Kraftwerk allgemein'!$F$16-'2.1 Kraftwerk allgemein'!$F$15+1),1),COLUMN(AU18)-('2.1 Kraftwerk allgemein'!$F$16-'2.1 Kraftwerk allgemein'!$F$15+1)))))/$F18,
SUM(OFFSET('2.5 CAPEX'!BI21,0,-MIN($F18-1,COLUMN(AU18)-1),1,MIN($F18,COLUMN(AU18))))/$F18)))))),
IF(OR(ISNUMBER($D18)=FALSE,$F18=""),"",
IF(AND('2.5 CAPEX'!$L21&lt;&gt;"x",'2.5 CAPEX'!$M21&lt;&gt;"x"),0,
IF($F18=0,0,
IF(BD$4&lt;'2.1 Kraftwerk allgemein'!$F$16,0,
IF(BD$4='2.1 Kraftwerk allgemein'!$F$16,'2.5 CAPEX'!$J21/$F18,
IF(BD$4&lt;'2.1 Kraftwerk allgemein'!$F$16+$F18,
('2.5 CAPEX'!$J21+SUM(OFFSET('2.5 CAPEX'!BI21,0,-MIN(MAX($F18-1-('2.1 Kraftwerk allgemein'!$F$16-'1.1 Allgemein'!$I$22+1),0),COLUMN(AU18)-1-('2.1 Kraftwerk allgemein'!$F$16-'1.1 Allgemein'!$I$22+1)),1,MIN(MAX($F18-('2.1 Kraftwerk allgemein'!$F$16-'1.1 Allgemein'!$I$22+1),1),COLUMN(AU18)-('2.1 Kraftwerk allgemein'!$F$16-'1.1 Allgemein'!$I$22+1)))))/$F18,
SUM(OFFSET('2.5 CAPEX'!BI21,0,-MIN($F18-1,COLUMN(AU18)-1),1,MIN($F18,COLUMN(AU18))))/$F18)))))))</f>
        <v>0</v>
      </c>
      <c r="BE18" s="199">
        <f ca="1">IF('2.1 Kraftwerk allgemein'!$F$15&lt;'1.1 Allgemein'!$I$22,
IF(OR(ISNUMBER($D18)=FALSE,$F18=""),"",
IF(AND('2.5 CAPEX'!$L21&lt;&gt;"x",'2.5 CAPEX'!$M21&lt;&gt;"x"),0,
IF($F18=0,0,
IF(BE$4&lt;'2.1 Kraftwerk allgemein'!$F$16,0,
IF(BE$4='2.1 Kraftwerk allgemein'!$F$16,'2.5 CAPEX'!$J21/$F18,
IF(BE$4&lt;'2.1 Kraftwerk allgemein'!$F$16+$F18,
('2.5 CAPEX'!$J21+SUM(OFFSET('2.5 CAPEX'!BJ21,0,-MIN(MAX($F18-1-('2.1 Kraftwerk allgemein'!$F$16-'2.1 Kraftwerk allgemein'!$F$15+1),0),COLUMN(AV18)-1-('2.1 Kraftwerk allgemein'!$F$16-'2.1 Kraftwerk allgemein'!$F$15+1)),1,MIN(MAX($F18-('2.1 Kraftwerk allgemein'!$F$16-'2.1 Kraftwerk allgemein'!$F$15+1),1),COLUMN(AV18)-('2.1 Kraftwerk allgemein'!$F$16-'2.1 Kraftwerk allgemein'!$F$15+1)))))/$F18,
SUM(OFFSET('2.5 CAPEX'!BJ21,0,-MIN($F18-1,COLUMN(AV18)-1),1,MIN($F18,COLUMN(AV18))))/$F18)))))),
IF(OR(ISNUMBER($D18)=FALSE,$F18=""),"",
IF(AND('2.5 CAPEX'!$L21&lt;&gt;"x",'2.5 CAPEX'!$M21&lt;&gt;"x"),0,
IF($F18=0,0,
IF(BE$4&lt;'2.1 Kraftwerk allgemein'!$F$16,0,
IF(BE$4='2.1 Kraftwerk allgemein'!$F$16,'2.5 CAPEX'!$J21/$F18,
IF(BE$4&lt;'2.1 Kraftwerk allgemein'!$F$16+$F18,
('2.5 CAPEX'!$J21+SUM(OFFSET('2.5 CAPEX'!BJ21,0,-MIN(MAX($F18-1-('2.1 Kraftwerk allgemein'!$F$16-'1.1 Allgemein'!$I$22+1),0),COLUMN(AV18)-1-('2.1 Kraftwerk allgemein'!$F$16-'1.1 Allgemein'!$I$22+1)),1,MIN(MAX($F18-('2.1 Kraftwerk allgemein'!$F$16-'1.1 Allgemein'!$I$22+1),1),COLUMN(AV18)-('2.1 Kraftwerk allgemein'!$F$16-'1.1 Allgemein'!$I$22+1)))))/$F18,
SUM(OFFSET('2.5 CAPEX'!BJ21,0,-MIN($F18-1,COLUMN(AV18)-1),1,MIN($F18,COLUMN(AV18))))/$F18)))))))</f>
        <v>0</v>
      </c>
      <c r="BF18" s="199">
        <f ca="1">IF('2.1 Kraftwerk allgemein'!$F$15&lt;'1.1 Allgemein'!$I$22,
IF(OR(ISNUMBER($D18)=FALSE,$F18=""),"",
IF(AND('2.5 CAPEX'!$L21&lt;&gt;"x",'2.5 CAPEX'!$M21&lt;&gt;"x"),0,
IF($F18=0,0,
IF(BF$4&lt;'2.1 Kraftwerk allgemein'!$F$16,0,
IF(BF$4='2.1 Kraftwerk allgemein'!$F$16,'2.5 CAPEX'!$J21/$F18,
IF(BF$4&lt;'2.1 Kraftwerk allgemein'!$F$16+$F18,
('2.5 CAPEX'!$J21+SUM(OFFSET('2.5 CAPEX'!BK21,0,-MIN(MAX($F18-1-('2.1 Kraftwerk allgemein'!$F$16-'2.1 Kraftwerk allgemein'!$F$15+1),0),COLUMN(AW18)-1-('2.1 Kraftwerk allgemein'!$F$16-'2.1 Kraftwerk allgemein'!$F$15+1)),1,MIN(MAX($F18-('2.1 Kraftwerk allgemein'!$F$16-'2.1 Kraftwerk allgemein'!$F$15+1),1),COLUMN(AW18)-('2.1 Kraftwerk allgemein'!$F$16-'2.1 Kraftwerk allgemein'!$F$15+1)))))/$F18,
SUM(OFFSET('2.5 CAPEX'!BK21,0,-MIN($F18-1,COLUMN(AW18)-1),1,MIN($F18,COLUMN(AW18))))/$F18)))))),
IF(OR(ISNUMBER($D18)=FALSE,$F18=""),"",
IF(AND('2.5 CAPEX'!$L21&lt;&gt;"x",'2.5 CAPEX'!$M21&lt;&gt;"x"),0,
IF($F18=0,0,
IF(BF$4&lt;'2.1 Kraftwerk allgemein'!$F$16,0,
IF(BF$4='2.1 Kraftwerk allgemein'!$F$16,'2.5 CAPEX'!$J21/$F18,
IF(BF$4&lt;'2.1 Kraftwerk allgemein'!$F$16+$F18,
('2.5 CAPEX'!$J21+SUM(OFFSET('2.5 CAPEX'!BK21,0,-MIN(MAX($F18-1-('2.1 Kraftwerk allgemein'!$F$16-'1.1 Allgemein'!$I$22+1),0),COLUMN(AW18)-1-('2.1 Kraftwerk allgemein'!$F$16-'1.1 Allgemein'!$I$22+1)),1,MIN(MAX($F18-('2.1 Kraftwerk allgemein'!$F$16-'1.1 Allgemein'!$I$22+1),1),COLUMN(AW18)-('2.1 Kraftwerk allgemein'!$F$16-'1.1 Allgemein'!$I$22+1)))))/$F18,
SUM(OFFSET('2.5 CAPEX'!BK21,0,-MIN($F18-1,COLUMN(AW18)-1),1,MIN($F18,COLUMN(AW18))))/$F18)))))))</f>
        <v>0</v>
      </c>
      <c r="BG18" s="199">
        <f ca="1">IF('2.1 Kraftwerk allgemein'!$F$15&lt;'1.1 Allgemein'!$I$22,
IF(OR(ISNUMBER($D18)=FALSE,$F18=""),"",
IF(AND('2.5 CAPEX'!$L21&lt;&gt;"x",'2.5 CAPEX'!$M21&lt;&gt;"x"),0,
IF($F18=0,0,
IF(BG$4&lt;'2.1 Kraftwerk allgemein'!$F$16,0,
IF(BG$4='2.1 Kraftwerk allgemein'!$F$16,'2.5 CAPEX'!$J21/$F18,
IF(BG$4&lt;'2.1 Kraftwerk allgemein'!$F$16+$F18,
('2.5 CAPEX'!$J21+SUM(OFFSET('2.5 CAPEX'!BL21,0,-MIN(MAX($F18-1-('2.1 Kraftwerk allgemein'!$F$16-'2.1 Kraftwerk allgemein'!$F$15+1),0),COLUMN(AX18)-1-('2.1 Kraftwerk allgemein'!$F$16-'2.1 Kraftwerk allgemein'!$F$15+1)),1,MIN(MAX($F18-('2.1 Kraftwerk allgemein'!$F$16-'2.1 Kraftwerk allgemein'!$F$15+1),1),COLUMN(AX18)-('2.1 Kraftwerk allgemein'!$F$16-'2.1 Kraftwerk allgemein'!$F$15+1)))))/$F18,
SUM(OFFSET('2.5 CAPEX'!BL21,0,-MIN($F18-1,COLUMN(AX18)-1),1,MIN($F18,COLUMN(AX18))))/$F18)))))),
IF(OR(ISNUMBER($D18)=FALSE,$F18=""),"",
IF(AND('2.5 CAPEX'!$L21&lt;&gt;"x",'2.5 CAPEX'!$M21&lt;&gt;"x"),0,
IF($F18=0,0,
IF(BG$4&lt;'2.1 Kraftwerk allgemein'!$F$16,0,
IF(BG$4='2.1 Kraftwerk allgemein'!$F$16,'2.5 CAPEX'!$J21/$F18,
IF(BG$4&lt;'2.1 Kraftwerk allgemein'!$F$16+$F18,
('2.5 CAPEX'!$J21+SUM(OFFSET('2.5 CAPEX'!BL21,0,-MIN(MAX($F18-1-('2.1 Kraftwerk allgemein'!$F$16-'1.1 Allgemein'!$I$22+1),0),COLUMN(AX18)-1-('2.1 Kraftwerk allgemein'!$F$16-'1.1 Allgemein'!$I$22+1)),1,MIN(MAX($F18-('2.1 Kraftwerk allgemein'!$F$16-'1.1 Allgemein'!$I$22+1),1),COLUMN(AX18)-('2.1 Kraftwerk allgemein'!$F$16-'1.1 Allgemein'!$I$22+1)))))/$F18,
SUM(OFFSET('2.5 CAPEX'!BL21,0,-MIN($F18-1,COLUMN(AX18)-1),1,MIN($F18,COLUMN(AX18))))/$F18)))))))</f>
        <v>0</v>
      </c>
      <c r="BH18" s="199">
        <f ca="1">IF('2.1 Kraftwerk allgemein'!$F$15&lt;'1.1 Allgemein'!$I$22,
IF(OR(ISNUMBER($D18)=FALSE,$F18=""),"",
IF(AND('2.5 CAPEX'!$L21&lt;&gt;"x",'2.5 CAPEX'!$M21&lt;&gt;"x"),0,
IF($F18=0,0,
IF(BH$4&lt;'2.1 Kraftwerk allgemein'!$F$16,0,
IF(BH$4='2.1 Kraftwerk allgemein'!$F$16,'2.5 CAPEX'!$J21/$F18,
IF(BH$4&lt;'2.1 Kraftwerk allgemein'!$F$16+$F18,
('2.5 CAPEX'!$J21+SUM(OFFSET('2.5 CAPEX'!BM21,0,-MIN(MAX($F18-1-('2.1 Kraftwerk allgemein'!$F$16-'2.1 Kraftwerk allgemein'!$F$15+1),0),COLUMN(AY18)-1-('2.1 Kraftwerk allgemein'!$F$16-'2.1 Kraftwerk allgemein'!$F$15+1)),1,MIN(MAX($F18-('2.1 Kraftwerk allgemein'!$F$16-'2.1 Kraftwerk allgemein'!$F$15+1),1),COLUMN(AY18)-('2.1 Kraftwerk allgemein'!$F$16-'2.1 Kraftwerk allgemein'!$F$15+1)))))/$F18,
SUM(OFFSET('2.5 CAPEX'!BM21,0,-MIN($F18-1,COLUMN(AY18)-1),1,MIN($F18,COLUMN(AY18))))/$F18)))))),
IF(OR(ISNUMBER($D18)=FALSE,$F18=""),"",
IF(AND('2.5 CAPEX'!$L21&lt;&gt;"x",'2.5 CAPEX'!$M21&lt;&gt;"x"),0,
IF($F18=0,0,
IF(BH$4&lt;'2.1 Kraftwerk allgemein'!$F$16,0,
IF(BH$4='2.1 Kraftwerk allgemein'!$F$16,'2.5 CAPEX'!$J21/$F18,
IF(BH$4&lt;'2.1 Kraftwerk allgemein'!$F$16+$F18,
('2.5 CAPEX'!$J21+SUM(OFFSET('2.5 CAPEX'!BM21,0,-MIN(MAX($F18-1-('2.1 Kraftwerk allgemein'!$F$16-'1.1 Allgemein'!$I$22+1),0),COLUMN(AY18)-1-('2.1 Kraftwerk allgemein'!$F$16-'1.1 Allgemein'!$I$22+1)),1,MIN(MAX($F18-('2.1 Kraftwerk allgemein'!$F$16-'1.1 Allgemein'!$I$22+1),1),COLUMN(AY18)-('2.1 Kraftwerk allgemein'!$F$16-'1.1 Allgemein'!$I$22+1)))))/$F18,
SUM(OFFSET('2.5 CAPEX'!BM21,0,-MIN($F18-1,COLUMN(AY18)-1),1,MIN($F18,COLUMN(AY18))))/$F18)))))))</f>
        <v>0</v>
      </c>
      <c r="BI18" s="199">
        <f ca="1">IF('2.1 Kraftwerk allgemein'!$F$15&lt;'1.1 Allgemein'!$I$22,
IF(OR(ISNUMBER($D18)=FALSE,$F18=""),"",
IF(AND('2.5 CAPEX'!$L21&lt;&gt;"x",'2.5 CAPEX'!$M21&lt;&gt;"x"),0,
IF($F18=0,0,
IF(BI$4&lt;'2.1 Kraftwerk allgemein'!$F$16,0,
IF(BI$4='2.1 Kraftwerk allgemein'!$F$16,'2.5 CAPEX'!$J21/$F18,
IF(BI$4&lt;'2.1 Kraftwerk allgemein'!$F$16+$F18,
('2.5 CAPEX'!$J21+SUM(OFFSET('2.5 CAPEX'!BN21,0,-MIN(MAX($F18-1-('2.1 Kraftwerk allgemein'!$F$16-'2.1 Kraftwerk allgemein'!$F$15+1),0),COLUMN(AZ18)-1-('2.1 Kraftwerk allgemein'!$F$16-'2.1 Kraftwerk allgemein'!$F$15+1)),1,MIN(MAX($F18-('2.1 Kraftwerk allgemein'!$F$16-'2.1 Kraftwerk allgemein'!$F$15+1),1),COLUMN(AZ18)-('2.1 Kraftwerk allgemein'!$F$16-'2.1 Kraftwerk allgemein'!$F$15+1)))))/$F18,
SUM(OFFSET('2.5 CAPEX'!BN21,0,-MIN($F18-1,COLUMN(AZ18)-1),1,MIN($F18,COLUMN(AZ18))))/$F18)))))),
IF(OR(ISNUMBER($D18)=FALSE,$F18=""),"",
IF(AND('2.5 CAPEX'!$L21&lt;&gt;"x",'2.5 CAPEX'!$M21&lt;&gt;"x"),0,
IF($F18=0,0,
IF(BI$4&lt;'2.1 Kraftwerk allgemein'!$F$16,0,
IF(BI$4='2.1 Kraftwerk allgemein'!$F$16,'2.5 CAPEX'!$J21/$F18,
IF(BI$4&lt;'2.1 Kraftwerk allgemein'!$F$16+$F18,
('2.5 CAPEX'!$J21+SUM(OFFSET('2.5 CAPEX'!BN21,0,-MIN(MAX($F18-1-('2.1 Kraftwerk allgemein'!$F$16-'1.1 Allgemein'!$I$22+1),0),COLUMN(AZ18)-1-('2.1 Kraftwerk allgemein'!$F$16-'1.1 Allgemein'!$I$22+1)),1,MIN(MAX($F18-('2.1 Kraftwerk allgemein'!$F$16-'1.1 Allgemein'!$I$22+1),1),COLUMN(AZ18)-('2.1 Kraftwerk allgemein'!$F$16-'1.1 Allgemein'!$I$22+1)))))/$F18,
SUM(OFFSET('2.5 CAPEX'!BN21,0,-MIN($F18-1,COLUMN(AZ18)-1),1,MIN($F18,COLUMN(AZ18))))/$F18)))))))</f>
        <v>0</v>
      </c>
      <c r="BJ18" s="199">
        <f ca="1">IF('2.1 Kraftwerk allgemein'!$F$15&lt;'1.1 Allgemein'!$I$22,
IF(OR(ISNUMBER($D18)=FALSE,$F18=""),"",
IF(AND('2.5 CAPEX'!$L21&lt;&gt;"x",'2.5 CAPEX'!$M21&lt;&gt;"x"),0,
IF($F18=0,0,
IF(BJ$4&lt;'2.1 Kraftwerk allgemein'!$F$16,0,
IF(BJ$4='2.1 Kraftwerk allgemein'!$F$16,'2.5 CAPEX'!$J21/$F18,
IF(BJ$4&lt;'2.1 Kraftwerk allgemein'!$F$16+$F18,
('2.5 CAPEX'!$J21+SUM(OFFSET('2.5 CAPEX'!BO21,0,-MIN(MAX($F18-1-('2.1 Kraftwerk allgemein'!$F$16-'2.1 Kraftwerk allgemein'!$F$15+1),0),COLUMN(BA18)-1-('2.1 Kraftwerk allgemein'!$F$16-'2.1 Kraftwerk allgemein'!$F$15+1)),1,MIN(MAX($F18-('2.1 Kraftwerk allgemein'!$F$16-'2.1 Kraftwerk allgemein'!$F$15+1),1),COLUMN(BA18)-('2.1 Kraftwerk allgemein'!$F$16-'2.1 Kraftwerk allgemein'!$F$15+1)))))/$F18,
SUM(OFFSET('2.5 CAPEX'!BO21,0,-MIN($F18-1,COLUMN(BA18)-1),1,MIN($F18,COLUMN(BA18))))/$F18)))))),
IF(OR(ISNUMBER($D18)=FALSE,$F18=""),"",
IF(AND('2.5 CAPEX'!$L21&lt;&gt;"x",'2.5 CAPEX'!$M21&lt;&gt;"x"),0,
IF($F18=0,0,
IF(BJ$4&lt;'2.1 Kraftwerk allgemein'!$F$16,0,
IF(BJ$4='2.1 Kraftwerk allgemein'!$F$16,'2.5 CAPEX'!$J21/$F18,
IF(BJ$4&lt;'2.1 Kraftwerk allgemein'!$F$16+$F18,
('2.5 CAPEX'!$J21+SUM(OFFSET('2.5 CAPEX'!BO21,0,-MIN(MAX($F18-1-('2.1 Kraftwerk allgemein'!$F$16-'1.1 Allgemein'!$I$22+1),0),COLUMN(BA18)-1-('2.1 Kraftwerk allgemein'!$F$16-'1.1 Allgemein'!$I$22+1)),1,MIN(MAX($F18-('2.1 Kraftwerk allgemein'!$F$16-'1.1 Allgemein'!$I$22+1),1),COLUMN(BA18)-('2.1 Kraftwerk allgemein'!$F$16-'1.1 Allgemein'!$I$22+1)))))/$F18,
SUM(OFFSET('2.5 CAPEX'!BO21,0,-MIN($F18-1,COLUMN(BA18)-1),1,MIN($F18,COLUMN(BA18))))/$F18)))))))</f>
        <v>0</v>
      </c>
      <c r="BK18" s="199">
        <f ca="1">IF('2.1 Kraftwerk allgemein'!$F$15&lt;'1.1 Allgemein'!$I$22,
IF(OR(ISNUMBER($D18)=FALSE,$F18=""),"",
IF(AND('2.5 CAPEX'!$L21&lt;&gt;"x",'2.5 CAPEX'!$M21&lt;&gt;"x"),0,
IF($F18=0,0,
IF(BK$4&lt;'2.1 Kraftwerk allgemein'!$F$16,0,
IF(BK$4='2.1 Kraftwerk allgemein'!$F$16,'2.5 CAPEX'!$J21/$F18,
IF(BK$4&lt;'2.1 Kraftwerk allgemein'!$F$16+$F18,
('2.5 CAPEX'!$J21+SUM(OFFSET('2.5 CAPEX'!BP21,0,-MIN(MAX($F18-1-('2.1 Kraftwerk allgemein'!$F$16-'2.1 Kraftwerk allgemein'!$F$15+1),0),COLUMN(BB18)-1-('2.1 Kraftwerk allgemein'!$F$16-'2.1 Kraftwerk allgemein'!$F$15+1)),1,MIN(MAX($F18-('2.1 Kraftwerk allgemein'!$F$16-'2.1 Kraftwerk allgemein'!$F$15+1),1),COLUMN(BB18)-('2.1 Kraftwerk allgemein'!$F$16-'2.1 Kraftwerk allgemein'!$F$15+1)))))/$F18,
SUM(OFFSET('2.5 CAPEX'!BP21,0,-MIN($F18-1,COLUMN(BB18)-1),1,MIN($F18,COLUMN(BB18))))/$F18)))))),
IF(OR(ISNUMBER($D18)=FALSE,$F18=""),"",
IF(AND('2.5 CAPEX'!$L21&lt;&gt;"x",'2.5 CAPEX'!$M21&lt;&gt;"x"),0,
IF($F18=0,0,
IF(BK$4&lt;'2.1 Kraftwerk allgemein'!$F$16,0,
IF(BK$4='2.1 Kraftwerk allgemein'!$F$16,'2.5 CAPEX'!$J21/$F18,
IF(BK$4&lt;'2.1 Kraftwerk allgemein'!$F$16+$F18,
('2.5 CAPEX'!$J21+SUM(OFFSET('2.5 CAPEX'!BP21,0,-MIN(MAX($F18-1-('2.1 Kraftwerk allgemein'!$F$16-'1.1 Allgemein'!$I$22+1),0),COLUMN(BB18)-1-('2.1 Kraftwerk allgemein'!$F$16-'1.1 Allgemein'!$I$22+1)),1,MIN(MAX($F18-('2.1 Kraftwerk allgemein'!$F$16-'1.1 Allgemein'!$I$22+1),1),COLUMN(BB18)-('2.1 Kraftwerk allgemein'!$F$16-'1.1 Allgemein'!$I$22+1)))))/$F18,
SUM(OFFSET('2.5 CAPEX'!BP21,0,-MIN($F18-1,COLUMN(BB18)-1),1,MIN($F18,COLUMN(BB18))))/$F18)))))))</f>
        <v>0</v>
      </c>
      <c r="BL18" s="199">
        <f ca="1">IF('2.1 Kraftwerk allgemein'!$F$15&lt;'1.1 Allgemein'!$I$22,
IF(OR(ISNUMBER($D18)=FALSE,$F18=""),"",
IF(AND('2.5 CAPEX'!$L21&lt;&gt;"x",'2.5 CAPEX'!$M21&lt;&gt;"x"),0,
IF($F18=0,0,
IF(BL$4&lt;'2.1 Kraftwerk allgemein'!$F$16,0,
IF(BL$4='2.1 Kraftwerk allgemein'!$F$16,'2.5 CAPEX'!$J21/$F18,
IF(BL$4&lt;'2.1 Kraftwerk allgemein'!$F$16+$F18,
('2.5 CAPEX'!$J21+SUM(OFFSET('2.5 CAPEX'!BQ21,0,-MIN(MAX($F18-1-('2.1 Kraftwerk allgemein'!$F$16-'2.1 Kraftwerk allgemein'!$F$15+1),0),COLUMN(BC18)-1-('2.1 Kraftwerk allgemein'!$F$16-'2.1 Kraftwerk allgemein'!$F$15+1)),1,MIN(MAX($F18-('2.1 Kraftwerk allgemein'!$F$16-'2.1 Kraftwerk allgemein'!$F$15+1),1),COLUMN(BC18)-('2.1 Kraftwerk allgemein'!$F$16-'2.1 Kraftwerk allgemein'!$F$15+1)))))/$F18,
SUM(OFFSET('2.5 CAPEX'!BQ21,0,-MIN($F18-1,COLUMN(BC18)-1),1,MIN($F18,COLUMN(BC18))))/$F18)))))),
IF(OR(ISNUMBER($D18)=FALSE,$F18=""),"",
IF(AND('2.5 CAPEX'!$L21&lt;&gt;"x",'2.5 CAPEX'!$M21&lt;&gt;"x"),0,
IF($F18=0,0,
IF(BL$4&lt;'2.1 Kraftwerk allgemein'!$F$16,0,
IF(BL$4='2.1 Kraftwerk allgemein'!$F$16,'2.5 CAPEX'!$J21/$F18,
IF(BL$4&lt;'2.1 Kraftwerk allgemein'!$F$16+$F18,
('2.5 CAPEX'!$J21+SUM(OFFSET('2.5 CAPEX'!BQ21,0,-MIN(MAX($F18-1-('2.1 Kraftwerk allgemein'!$F$16-'1.1 Allgemein'!$I$22+1),0),COLUMN(BC18)-1-('2.1 Kraftwerk allgemein'!$F$16-'1.1 Allgemein'!$I$22+1)),1,MIN(MAX($F18-('2.1 Kraftwerk allgemein'!$F$16-'1.1 Allgemein'!$I$22+1),1),COLUMN(BC18)-('2.1 Kraftwerk allgemein'!$F$16-'1.1 Allgemein'!$I$22+1)))))/$F18,
SUM(OFFSET('2.5 CAPEX'!BQ21,0,-MIN($F18-1,COLUMN(BC18)-1),1,MIN($F18,COLUMN(BC18))))/$F18)))))))</f>
        <v>0</v>
      </c>
      <c r="BM18" s="199">
        <f ca="1">IF('2.1 Kraftwerk allgemein'!$F$15&lt;'1.1 Allgemein'!$I$22,
IF(OR(ISNUMBER($D18)=FALSE,$F18=""),"",
IF(AND('2.5 CAPEX'!$L21&lt;&gt;"x",'2.5 CAPEX'!$M21&lt;&gt;"x"),0,
IF($F18=0,0,
IF(BM$4&lt;'2.1 Kraftwerk allgemein'!$F$16,0,
IF(BM$4='2.1 Kraftwerk allgemein'!$F$16,'2.5 CAPEX'!$J21/$F18,
IF(BM$4&lt;'2.1 Kraftwerk allgemein'!$F$16+$F18,
('2.5 CAPEX'!$J21+SUM(OFFSET('2.5 CAPEX'!BR21,0,-MIN(MAX($F18-1-('2.1 Kraftwerk allgemein'!$F$16-'2.1 Kraftwerk allgemein'!$F$15+1),0),COLUMN(BD18)-1-('2.1 Kraftwerk allgemein'!$F$16-'2.1 Kraftwerk allgemein'!$F$15+1)),1,MIN(MAX($F18-('2.1 Kraftwerk allgemein'!$F$16-'2.1 Kraftwerk allgemein'!$F$15+1),1),COLUMN(BD18)-('2.1 Kraftwerk allgemein'!$F$16-'2.1 Kraftwerk allgemein'!$F$15+1)))))/$F18,
SUM(OFFSET('2.5 CAPEX'!BR21,0,-MIN($F18-1,COLUMN(BD18)-1),1,MIN($F18,COLUMN(BD18))))/$F18)))))),
IF(OR(ISNUMBER($D18)=FALSE,$F18=""),"",
IF(AND('2.5 CAPEX'!$L21&lt;&gt;"x",'2.5 CAPEX'!$M21&lt;&gt;"x"),0,
IF($F18=0,0,
IF(BM$4&lt;'2.1 Kraftwerk allgemein'!$F$16,0,
IF(BM$4='2.1 Kraftwerk allgemein'!$F$16,'2.5 CAPEX'!$J21/$F18,
IF(BM$4&lt;'2.1 Kraftwerk allgemein'!$F$16+$F18,
('2.5 CAPEX'!$J21+SUM(OFFSET('2.5 CAPEX'!BR21,0,-MIN(MAX($F18-1-('2.1 Kraftwerk allgemein'!$F$16-'1.1 Allgemein'!$I$22+1),0),COLUMN(BD18)-1-('2.1 Kraftwerk allgemein'!$F$16-'1.1 Allgemein'!$I$22+1)),1,MIN(MAX($F18-('2.1 Kraftwerk allgemein'!$F$16-'1.1 Allgemein'!$I$22+1),1),COLUMN(BD18)-('2.1 Kraftwerk allgemein'!$F$16-'1.1 Allgemein'!$I$22+1)))))/$F18,
SUM(OFFSET('2.5 CAPEX'!BR21,0,-MIN($F18-1,COLUMN(BD18)-1),1,MIN($F18,COLUMN(BD18))))/$F18)))))))</f>
        <v>0</v>
      </c>
      <c r="BN18" s="199">
        <f ca="1">IF('2.1 Kraftwerk allgemein'!$F$15&lt;'1.1 Allgemein'!$I$22,
IF(OR(ISNUMBER($D18)=FALSE,$F18=""),"",
IF(AND('2.5 CAPEX'!$L21&lt;&gt;"x",'2.5 CAPEX'!$M21&lt;&gt;"x"),0,
IF($F18=0,0,
IF(BN$4&lt;'2.1 Kraftwerk allgemein'!$F$16,0,
IF(BN$4='2.1 Kraftwerk allgemein'!$F$16,'2.5 CAPEX'!$J21/$F18,
IF(BN$4&lt;'2.1 Kraftwerk allgemein'!$F$16+$F18,
('2.5 CAPEX'!$J21+SUM(OFFSET('2.5 CAPEX'!BS21,0,-MIN(MAX($F18-1-('2.1 Kraftwerk allgemein'!$F$16-'2.1 Kraftwerk allgemein'!$F$15+1),0),COLUMN(BE18)-1-('2.1 Kraftwerk allgemein'!$F$16-'2.1 Kraftwerk allgemein'!$F$15+1)),1,MIN(MAX($F18-('2.1 Kraftwerk allgemein'!$F$16-'2.1 Kraftwerk allgemein'!$F$15+1),1),COLUMN(BE18)-('2.1 Kraftwerk allgemein'!$F$16-'2.1 Kraftwerk allgemein'!$F$15+1)))))/$F18,
SUM(OFFSET('2.5 CAPEX'!BS21,0,-MIN($F18-1,COLUMN(BE18)-1),1,MIN($F18,COLUMN(BE18))))/$F18)))))),
IF(OR(ISNUMBER($D18)=FALSE,$F18=""),"",
IF(AND('2.5 CAPEX'!$L21&lt;&gt;"x",'2.5 CAPEX'!$M21&lt;&gt;"x"),0,
IF($F18=0,0,
IF(BN$4&lt;'2.1 Kraftwerk allgemein'!$F$16,0,
IF(BN$4='2.1 Kraftwerk allgemein'!$F$16,'2.5 CAPEX'!$J21/$F18,
IF(BN$4&lt;'2.1 Kraftwerk allgemein'!$F$16+$F18,
('2.5 CAPEX'!$J21+SUM(OFFSET('2.5 CAPEX'!BS21,0,-MIN(MAX($F18-1-('2.1 Kraftwerk allgemein'!$F$16-'1.1 Allgemein'!$I$22+1),0),COLUMN(BE18)-1-('2.1 Kraftwerk allgemein'!$F$16-'1.1 Allgemein'!$I$22+1)),1,MIN(MAX($F18-('2.1 Kraftwerk allgemein'!$F$16-'1.1 Allgemein'!$I$22+1),1),COLUMN(BE18)-('2.1 Kraftwerk allgemein'!$F$16-'1.1 Allgemein'!$I$22+1)))))/$F18,
SUM(OFFSET('2.5 CAPEX'!BS21,0,-MIN($F18-1,COLUMN(BE18)-1),1,MIN($F18,COLUMN(BE18))))/$F18)))))))</f>
        <v>0</v>
      </c>
      <c r="BO18" s="199">
        <f ca="1">IF('2.1 Kraftwerk allgemein'!$F$15&lt;'1.1 Allgemein'!$I$22,
IF(OR(ISNUMBER($D18)=FALSE,$F18=""),"",
IF(AND('2.5 CAPEX'!$L21&lt;&gt;"x",'2.5 CAPEX'!$M21&lt;&gt;"x"),0,
IF($F18=0,0,
IF(BO$4&lt;'2.1 Kraftwerk allgemein'!$F$16,0,
IF(BO$4='2.1 Kraftwerk allgemein'!$F$16,'2.5 CAPEX'!$J21/$F18,
IF(BO$4&lt;'2.1 Kraftwerk allgemein'!$F$16+$F18,
('2.5 CAPEX'!$J21+SUM(OFFSET('2.5 CAPEX'!BT21,0,-MIN(MAX($F18-1-('2.1 Kraftwerk allgemein'!$F$16-'2.1 Kraftwerk allgemein'!$F$15+1),0),COLUMN(BF18)-1-('2.1 Kraftwerk allgemein'!$F$16-'2.1 Kraftwerk allgemein'!$F$15+1)),1,MIN(MAX($F18-('2.1 Kraftwerk allgemein'!$F$16-'2.1 Kraftwerk allgemein'!$F$15+1),1),COLUMN(BF18)-('2.1 Kraftwerk allgemein'!$F$16-'2.1 Kraftwerk allgemein'!$F$15+1)))))/$F18,
SUM(OFFSET('2.5 CAPEX'!BT21,0,-MIN($F18-1,COLUMN(BF18)-1),1,MIN($F18,COLUMN(BF18))))/$F18)))))),
IF(OR(ISNUMBER($D18)=FALSE,$F18=""),"",
IF(AND('2.5 CAPEX'!$L21&lt;&gt;"x",'2.5 CAPEX'!$M21&lt;&gt;"x"),0,
IF($F18=0,0,
IF(BO$4&lt;'2.1 Kraftwerk allgemein'!$F$16,0,
IF(BO$4='2.1 Kraftwerk allgemein'!$F$16,'2.5 CAPEX'!$J21/$F18,
IF(BO$4&lt;'2.1 Kraftwerk allgemein'!$F$16+$F18,
('2.5 CAPEX'!$J21+SUM(OFFSET('2.5 CAPEX'!BT21,0,-MIN(MAX($F18-1-('2.1 Kraftwerk allgemein'!$F$16-'1.1 Allgemein'!$I$22+1),0),COLUMN(BF18)-1-('2.1 Kraftwerk allgemein'!$F$16-'1.1 Allgemein'!$I$22+1)),1,MIN(MAX($F18-('2.1 Kraftwerk allgemein'!$F$16-'1.1 Allgemein'!$I$22+1),1),COLUMN(BF18)-('2.1 Kraftwerk allgemein'!$F$16-'1.1 Allgemein'!$I$22+1)))))/$F18,
SUM(OFFSET('2.5 CAPEX'!BT21,0,-MIN($F18-1,COLUMN(BF18)-1),1,MIN($F18,COLUMN(BF18))))/$F18)))))))</f>
        <v>0</v>
      </c>
      <c r="BP18" s="199">
        <f ca="1">IF('2.1 Kraftwerk allgemein'!$F$15&lt;'1.1 Allgemein'!$I$22,
IF(OR(ISNUMBER($D18)=FALSE,$F18=""),"",
IF(AND('2.5 CAPEX'!$L21&lt;&gt;"x",'2.5 CAPEX'!$M21&lt;&gt;"x"),0,
IF($F18=0,0,
IF(BP$4&lt;'2.1 Kraftwerk allgemein'!$F$16,0,
IF(BP$4='2.1 Kraftwerk allgemein'!$F$16,'2.5 CAPEX'!$J21/$F18,
IF(BP$4&lt;'2.1 Kraftwerk allgemein'!$F$16+$F18,
('2.5 CAPEX'!$J21+SUM(OFFSET('2.5 CAPEX'!BU21,0,-MIN(MAX($F18-1-('2.1 Kraftwerk allgemein'!$F$16-'2.1 Kraftwerk allgemein'!$F$15+1),0),COLUMN(BG18)-1-('2.1 Kraftwerk allgemein'!$F$16-'2.1 Kraftwerk allgemein'!$F$15+1)),1,MIN(MAX($F18-('2.1 Kraftwerk allgemein'!$F$16-'2.1 Kraftwerk allgemein'!$F$15+1),1),COLUMN(BG18)-('2.1 Kraftwerk allgemein'!$F$16-'2.1 Kraftwerk allgemein'!$F$15+1)))))/$F18,
SUM(OFFSET('2.5 CAPEX'!BU21,0,-MIN($F18-1,COLUMN(BG18)-1),1,MIN($F18,COLUMN(BG18))))/$F18)))))),
IF(OR(ISNUMBER($D18)=FALSE,$F18=""),"",
IF(AND('2.5 CAPEX'!$L21&lt;&gt;"x",'2.5 CAPEX'!$M21&lt;&gt;"x"),0,
IF($F18=0,0,
IF(BP$4&lt;'2.1 Kraftwerk allgemein'!$F$16,0,
IF(BP$4='2.1 Kraftwerk allgemein'!$F$16,'2.5 CAPEX'!$J21/$F18,
IF(BP$4&lt;'2.1 Kraftwerk allgemein'!$F$16+$F18,
('2.5 CAPEX'!$J21+SUM(OFFSET('2.5 CAPEX'!BU21,0,-MIN(MAX($F18-1-('2.1 Kraftwerk allgemein'!$F$16-'1.1 Allgemein'!$I$22+1),0),COLUMN(BG18)-1-('2.1 Kraftwerk allgemein'!$F$16-'1.1 Allgemein'!$I$22+1)),1,MIN(MAX($F18-('2.1 Kraftwerk allgemein'!$F$16-'1.1 Allgemein'!$I$22+1),1),COLUMN(BG18)-('2.1 Kraftwerk allgemein'!$F$16-'1.1 Allgemein'!$I$22+1)))))/$F18,
SUM(OFFSET('2.5 CAPEX'!BU21,0,-MIN($F18-1,COLUMN(BG18)-1),1,MIN($F18,COLUMN(BG18))))/$F18)))))))</f>
        <v>0</v>
      </c>
      <c r="BQ18" s="199">
        <f ca="1">IF('2.1 Kraftwerk allgemein'!$F$15&lt;'1.1 Allgemein'!$I$22,
IF(OR(ISNUMBER($D18)=FALSE,$F18=""),"",
IF(AND('2.5 CAPEX'!$L21&lt;&gt;"x",'2.5 CAPEX'!$M21&lt;&gt;"x"),0,
IF($F18=0,0,
IF(BQ$4&lt;'2.1 Kraftwerk allgemein'!$F$16,0,
IF(BQ$4='2.1 Kraftwerk allgemein'!$F$16,'2.5 CAPEX'!$J21/$F18,
IF(BQ$4&lt;'2.1 Kraftwerk allgemein'!$F$16+$F18,
('2.5 CAPEX'!$J21+SUM(OFFSET('2.5 CAPEX'!BV21,0,-MIN(MAX($F18-1-('2.1 Kraftwerk allgemein'!$F$16-'2.1 Kraftwerk allgemein'!$F$15+1),0),COLUMN(BH18)-1-('2.1 Kraftwerk allgemein'!$F$16-'2.1 Kraftwerk allgemein'!$F$15+1)),1,MIN(MAX($F18-('2.1 Kraftwerk allgemein'!$F$16-'2.1 Kraftwerk allgemein'!$F$15+1),1),COLUMN(BH18)-('2.1 Kraftwerk allgemein'!$F$16-'2.1 Kraftwerk allgemein'!$F$15+1)))))/$F18,
SUM(OFFSET('2.5 CAPEX'!BV21,0,-MIN($F18-1,COLUMN(BH18)-1),1,MIN($F18,COLUMN(BH18))))/$F18)))))),
IF(OR(ISNUMBER($D18)=FALSE,$F18=""),"",
IF(AND('2.5 CAPEX'!$L21&lt;&gt;"x",'2.5 CAPEX'!$M21&lt;&gt;"x"),0,
IF($F18=0,0,
IF(BQ$4&lt;'2.1 Kraftwerk allgemein'!$F$16,0,
IF(BQ$4='2.1 Kraftwerk allgemein'!$F$16,'2.5 CAPEX'!$J21/$F18,
IF(BQ$4&lt;'2.1 Kraftwerk allgemein'!$F$16+$F18,
('2.5 CAPEX'!$J21+SUM(OFFSET('2.5 CAPEX'!BV21,0,-MIN(MAX($F18-1-('2.1 Kraftwerk allgemein'!$F$16-'1.1 Allgemein'!$I$22+1),0),COLUMN(BH18)-1-('2.1 Kraftwerk allgemein'!$F$16-'1.1 Allgemein'!$I$22+1)),1,MIN(MAX($F18-('2.1 Kraftwerk allgemein'!$F$16-'1.1 Allgemein'!$I$22+1),1),COLUMN(BH18)-('2.1 Kraftwerk allgemein'!$F$16-'1.1 Allgemein'!$I$22+1)))))/$F18,
SUM(OFFSET('2.5 CAPEX'!BV21,0,-MIN($F18-1,COLUMN(BH18)-1),1,MIN($F18,COLUMN(BH18))))/$F18)))))))</f>
        <v>0</v>
      </c>
      <c r="BR18" s="199">
        <f ca="1">IF('2.1 Kraftwerk allgemein'!$F$15&lt;'1.1 Allgemein'!$I$22,
IF(OR(ISNUMBER($D18)=FALSE,$F18=""),"",
IF(AND('2.5 CAPEX'!$L21&lt;&gt;"x",'2.5 CAPEX'!$M21&lt;&gt;"x"),0,
IF($F18=0,0,
IF(BR$4&lt;'2.1 Kraftwerk allgemein'!$F$16,0,
IF(BR$4='2.1 Kraftwerk allgemein'!$F$16,'2.5 CAPEX'!$J21/$F18,
IF(BR$4&lt;'2.1 Kraftwerk allgemein'!$F$16+$F18,
('2.5 CAPEX'!$J21+SUM(OFFSET('2.5 CAPEX'!BW21,0,-MIN(MAX($F18-1-('2.1 Kraftwerk allgemein'!$F$16-'2.1 Kraftwerk allgemein'!$F$15+1),0),COLUMN(BI18)-1-('2.1 Kraftwerk allgemein'!$F$16-'2.1 Kraftwerk allgemein'!$F$15+1)),1,MIN(MAX($F18-('2.1 Kraftwerk allgemein'!$F$16-'2.1 Kraftwerk allgemein'!$F$15+1),1),COLUMN(BI18)-('2.1 Kraftwerk allgemein'!$F$16-'2.1 Kraftwerk allgemein'!$F$15+1)))))/$F18,
SUM(OFFSET('2.5 CAPEX'!BW21,0,-MIN($F18-1,COLUMN(BI18)-1),1,MIN($F18,COLUMN(BI18))))/$F18)))))),
IF(OR(ISNUMBER($D18)=FALSE,$F18=""),"",
IF(AND('2.5 CAPEX'!$L21&lt;&gt;"x",'2.5 CAPEX'!$M21&lt;&gt;"x"),0,
IF($F18=0,0,
IF(BR$4&lt;'2.1 Kraftwerk allgemein'!$F$16,0,
IF(BR$4='2.1 Kraftwerk allgemein'!$F$16,'2.5 CAPEX'!$J21/$F18,
IF(BR$4&lt;'2.1 Kraftwerk allgemein'!$F$16+$F18,
('2.5 CAPEX'!$J21+SUM(OFFSET('2.5 CAPEX'!BW21,0,-MIN(MAX($F18-1-('2.1 Kraftwerk allgemein'!$F$16-'1.1 Allgemein'!$I$22+1),0),COLUMN(BI18)-1-('2.1 Kraftwerk allgemein'!$F$16-'1.1 Allgemein'!$I$22+1)),1,MIN(MAX($F18-('2.1 Kraftwerk allgemein'!$F$16-'1.1 Allgemein'!$I$22+1),1),COLUMN(BI18)-('2.1 Kraftwerk allgemein'!$F$16-'1.1 Allgemein'!$I$22+1)))))/$F18,
SUM(OFFSET('2.5 CAPEX'!BW21,0,-MIN($F18-1,COLUMN(BI18)-1),1,MIN($F18,COLUMN(BI18))))/$F18)))))))</f>
        <v>0</v>
      </c>
      <c r="BS18" s="199">
        <f ca="1">IF('2.1 Kraftwerk allgemein'!$F$15&lt;'1.1 Allgemein'!$I$22,
IF(OR(ISNUMBER($D18)=FALSE,$F18=""),"",
IF(AND('2.5 CAPEX'!$L21&lt;&gt;"x",'2.5 CAPEX'!$M21&lt;&gt;"x"),0,
IF($F18=0,0,
IF(BS$4&lt;'2.1 Kraftwerk allgemein'!$F$16,0,
IF(BS$4='2.1 Kraftwerk allgemein'!$F$16,'2.5 CAPEX'!$J21/$F18,
IF(BS$4&lt;'2.1 Kraftwerk allgemein'!$F$16+$F18,
('2.5 CAPEX'!$J21+SUM(OFFSET('2.5 CAPEX'!BX21,0,-MIN(MAX($F18-1-('2.1 Kraftwerk allgemein'!$F$16-'2.1 Kraftwerk allgemein'!$F$15+1),0),COLUMN(BJ18)-1-('2.1 Kraftwerk allgemein'!$F$16-'2.1 Kraftwerk allgemein'!$F$15+1)),1,MIN(MAX($F18-('2.1 Kraftwerk allgemein'!$F$16-'2.1 Kraftwerk allgemein'!$F$15+1),1),COLUMN(BJ18)-('2.1 Kraftwerk allgemein'!$F$16-'2.1 Kraftwerk allgemein'!$F$15+1)))))/$F18,
SUM(OFFSET('2.5 CAPEX'!BX21,0,-MIN($F18-1,COLUMN(BJ18)-1),1,MIN($F18,COLUMN(BJ18))))/$F18)))))),
IF(OR(ISNUMBER($D18)=FALSE,$F18=""),"",
IF(AND('2.5 CAPEX'!$L21&lt;&gt;"x",'2.5 CAPEX'!$M21&lt;&gt;"x"),0,
IF($F18=0,0,
IF(BS$4&lt;'2.1 Kraftwerk allgemein'!$F$16,0,
IF(BS$4='2.1 Kraftwerk allgemein'!$F$16,'2.5 CAPEX'!$J21/$F18,
IF(BS$4&lt;'2.1 Kraftwerk allgemein'!$F$16+$F18,
('2.5 CAPEX'!$J21+SUM(OFFSET('2.5 CAPEX'!BX21,0,-MIN(MAX($F18-1-('2.1 Kraftwerk allgemein'!$F$16-'1.1 Allgemein'!$I$22+1),0),COLUMN(BJ18)-1-('2.1 Kraftwerk allgemein'!$F$16-'1.1 Allgemein'!$I$22+1)),1,MIN(MAX($F18-('2.1 Kraftwerk allgemein'!$F$16-'1.1 Allgemein'!$I$22+1),1),COLUMN(BJ18)-('2.1 Kraftwerk allgemein'!$F$16-'1.1 Allgemein'!$I$22+1)))))/$F18,
SUM(OFFSET('2.5 CAPEX'!BX21,0,-MIN($F18-1,COLUMN(BJ18)-1),1,MIN($F18,COLUMN(BJ18))))/$F18)))))))</f>
        <v>0</v>
      </c>
      <c r="BT18" s="199">
        <f ca="1">IF('2.1 Kraftwerk allgemein'!$F$15&lt;'1.1 Allgemein'!$I$22,
IF(OR(ISNUMBER($D18)=FALSE,$F18=""),"",
IF(AND('2.5 CAPEX'!$L21&lt;&gt;"x",'2.5 CAPEX'!$M21&lt;&gt;"x"),0,
IF($F18=0,0,
IF(BT$4&lt;'2.1 Kraftwerk allgemein'!$F$16,0,
IF(BT$4='2.1 Kraftwerk allgemein'!$F$16,'2.5 CAPEX'!$J21/$F18,
IF(BT$4&lt;'2.1 Kraftwerk allgemein'!$F$16+$F18,
('2.5 CAPEX'!$J21+SUM(OFFSET('2.5 CAPEX'!BY21,0,-MIN(MAX($F18-1-('2.1 Kraftwerk allgemein'!$F$16-'2.1 Kraftwerk allgemein'!$F$15+1),0),COLUMN(BK18)-1-('2.1 Kraftwerk allgemein'!$F$16-'2.1 Kraftwerk allgemein'!$F$15+1)),1,MIN(MAX($F18-('2.1 Kraftwerk allgemein'!$F$16-'2.1 Kraftwerk allgemein'!$F$15+1),1),COLUMN(BK18)-('2.1 Kraftwerk allgemein'!$F$16-'2.1 Kraftwerk allgemein'!$F$15+1)))))/$F18,
SUM(OFFSET('2.5 CAPEX'!BY21,0,-MIN($F18-1,COLUMN(BK18)-1),1,MIN($F18,COLUMN(BK18))))/$F18)))))),
IF(OR(ISNUMBER($D18)=FALSE,$F18=""),"",
IF(AND('2.5 CAPEX'!$L21&lt;&gt;"x",'2.5 CAPEX'!$M21&lt;&gt;"x"),0,
IF($F18=0,0,
IF(BT$4&lt;'2.1 Kraftwerk allgemein'!$F$16,0,
IF(BT$4='2.1 Kraftwerk allgemein'!$F$16,'2.5 CAPEX'!$J21/$F18,
IF(BT$4&lt;'2.1 Kraftwerk allgemein'!$F$16+$F18,
('2.5 CAPEX'!$J21+SUM(OFFSET('2.5 CAPEX'!BY21,0,-MIN(MAX($F18-1-('2.1 Kraftwerk allgemein'!$F$16-'1.1 Allgemein'!$I$22+1),0),COLUMN(BK18)-1-('2.1 Kraftwerk allgemein'!$F$16-'1.1 Allgemein'!$I$22+1)),1,MIN(MAX($F18-('2.1 Kraftwerk allgemein'!$F$16-'1.1 Allgemein'!$I$22+1),1),COLUMN(BK18)-('2.1 Kraftwerk allgemein'!$F$16-'1.1 Allgemein'!$I$22+1)))))/$F18,
SUM(OFFSET('2.5 CAPEX'!BY21,0,-MIN($F18-1,COLUMN(BK18)-1),1,MIN($F18,COLUMN(BK18))))/$F18)))))))</f>
        <v>0</v>
      </c>
      <c r="BU18" s="199">
        <f ca="1">IF('2.1 Kraftwerk allgemein'!$F$15&lt;'1.1 Allgemein'!$I$22,
IF(OR(ISNUMBER($D18)=FALSE,$F18=""),"",
IF(AND('2.5 CAPEX'!$L21&lt;&gt;"x",'2.5 CAPEX'!$M21&lt;&gt;"x"),0,
IF($F18=0,0,
IF(BU$4&lt;'2.1 Kraftwerk allgemein'!$F$16,0,
IF(BU$4='2.1 Kraftwerk allgemein'!$F$16,'2.5 CAPEX'!$J21/$F18,
IF(BU$4&lt;'2.1 Kraftwerk allgemein'!$F$16+$F18,
('2.5 CAPEX'!$J21+SUM(OFFSET('2.5 CAPEX'!BZ21,0,-MIN(MAX($F18-1-('2.1 Kraftwerk allgemein'!$F$16-'2.1 Kraftwerk allgemein'!$F$15+1),0),COLUMN(BL18)-1-('2.1 Kraftwerk allgemein'!$F$16-'2.1 Kraftwerk allgemein'!$F$15+1)),1,MIN(MAX($F18-('2.1 Kraftwerk allgemein'!$F$16-'2.1 Kraftwerk allgemein'!$F$15+1),1),COLUMN(BL18)-('2.1 Kraftwerk allgemein'!$F$16-'2.1 Kraftwerk allgemein'!$F$15+1)))))/$F18,
SUM(OFFSET('2.5 CAPEX'!BZ21,0,-MIN($F18-1,COLUMN(BL18)-1),1,MIN($F18,COLUMN(BL18))))/$F18)))))),
IF(OR(ISNUMBER($D18)=FALSE,$F18=""),"",
IF(AND('2.5 CAPEX'!$L21&lt;&gt;"x",'2.5 CAPEX'!$M21&lt;&gt;"x"),0,
IF($F18=0,0,
IF(BU$4&lt;'2.1 Kraftwerk allgemein'!$F$16,0,
IF(BU$4='2.1 Kraftwerk allgemein'!$F$16,'2.5 CAPEX'!$J21/$F18,
IF(BU$4&lt;'2.1 Kraftwerk allgemein'!$F$16+$F18,
('2.5 CAPEX'!$J21+SUM(OFFSET('2.5 CAPEX'!BZ21,0,-MIN(MAX($F18-1-('2.1 Kraftwerk allgemein'!$F$16-'1.1 Allgemein'!$I$22+1),0),COLUMN(BL18)-1-('2.1 Kraftwerk allgemein'!$F$16-'1.1 Allgemein'!$I$22+1)),1,MIN(MAX($F18-('2.1 Kraftwerk allgemein'!$F$16-'1.1 Allgemein'!$I$22+1),1),COLUMN(BL18)-('2.1 Kraftwerk allgemein'!$F$16-'1.1 Allgemein'!$I$22+1)))))/$F18,
SUM(OFFSET('2.5 CAPEX'!BZ21,0,-MIN($F18-1,COLUMN(BL18)-1),1,MIN($F18,COLUMN(BL18))))/$F18)))))))</f>
        <v>0</v>
      </c>
      <c r="BV18" s="199">
        <f ca="1">IF('2.1 Kraftwerk allgemein'!$F$15&lt;'1.1 Allgemein'!$I$22,
IF(OR(ISNUMBER($D18)=FALSE,$F18=""),"",
IF(AND('2.5 CAPEX'!$L21&lt;&gt;"x",'2.5 CAPEX'!$M21&lt;&gt;"x"),0,
IF($F18=0,0,
IF(BV$4&lt;'2.1 Kraftwerk allgemein'!$F$16,0,
IF(BV$4='2.1 Kraftwerk allgemein'!$F$16,'2.5 CAPEX'!$J21/$F18,
IF(BV$4&lt;'2.1 Kraftwerk allgemein'!$F$16+$F18,
('2.5 CAPEX'!$J21+SUM(OFFSET('2.5 CAPEX'!CA21,0,-MIN(MAX($F18-1-('2.1 Kraftwerk allgemein'!$F$16-'2.1 Kraftwerk allgemein'!$F$15+1),0),COLUMN(BM18)-1-('2.1 Kraftwerk allgemein'!$F$16-'2.1 Kraftwerk allgemein'!$F$15+1)),1,MIN(MAX($F18-('2.1 Kraftwerk allgemein'!$F$16-'2.1 Kraftwerk allgemein'!$F$15+1),1),COLUMN(BM18)-('2.1 Kraftwerk allgemein'!$F$16-'2.1 Kraftwerk allgemein'!$F$15+1)))))/$F18,
SUM(OFFSET('2.5 CAPEX'!CA21,0,-MIN($F18-1,COLUMN(BM18)-1),1,MIN($F18,COLUMN(BM18))))/$F18)))))),
IF(OR(ISNUMBER($D18)=FALSE,$F18=""),"",
IF(AND('2.5 CAPEX'!$L21&lt;&gt;"x",'2.5 CAPEX'!$M21&lt;&gt;"x"),0,
IF($F18=0,0,
IF(BV$4&lt;'2.1 Kraftwerk allgemein'!$F$16,0,
IF(BV$4='2.1 Kraftwerk allgemein'!$F$16,'2.5 CAPEX'!$J21/$F18,
IF(BV$4&lt;'2.1 Kraftwerk allgemein'!$F$16+$F18,
('2.5 CAPEX'!$J21+SUM(OFFSET('2.5 CAPEX'!CA21,0,-MIN(MAX($F18-1-('2.1 Kraftwerk allgemein'!$F$16-'1.1 Allgemein'!$I$22+1),0),COLUMN(BM18)-1-('2.1 Kraftwerk allgemein'!$F$16-'1.1 Allgemein'!$I$22+1)),1,MIN(MAX($F18-('2.1 Kraftwerk allgemein'!$F$16-'1.1 Allgemein'!$I$22+1),1),COLUMN(BM18)-('2.1 Kraftwerk allgemein'!$F$16-'1.1 Allgemein'!$I$22+1)))))/$F18,
SUM(OFFSET('2.5 CAPEX'!CA21,0,-MIN($F18-1,COLUMN(BM18)-1),1,MIN($F18,COLUMN(BM18))))/$F18)))))))</f>
        <v>0</v>
      </c>
      <c r="BW18" s="199">
        <f ca="1">IF('2.1 Kraftwerk allgemein'!$F$15&lt;'1.1 Allgemein'!$I$22,
IF(OR(ISNUMBER($D18)=FALSE,$F18=""),"",
IF(AND('2.5 CAPEX'!$L21&lt;&gt;"x",'2.5 CAPEX'!$M21&lt;&gt;"x"),0,
IF($F18=0,0,
IF(BW$4&lt;'2.1 Kraftwerk allgemein'!$F$16,0,
IF(BW$4='2.1 Kraftwerk allgemein'!$F$16,'2.5 CAPEX'!$J21/$F18,
IF(BW$4&lt;'2.1 Kraftwerk allgemein'!$F$16+$F18,
('2.5 CAPEX'!$J21+SUM(OFFSET('2.5 CAPEX'!CB21,0,-MIN(MAX($F18-1-('2.1 Kraftwerk allgemein'!$F$16-'2.1 Kraftwerk allgemein'!$F$15+1),0),COLUMN(BN18)-1-('2.1 Kraftwerk allgemein'!$F$16-'2.1 Kraftwerk allgemein'!$F$15+1)),1,MIN(MAX($F18-('2.1 Kraftwerk allgemein'!$F$16-'2.1 Kraftwerk allgemein'!$F$15+1),1),COLUMN(BN18)-('2.1 Kraftwerk allgemein'!$F$16-'2.1 Kraftwerk allgemein'!$F$15+1)))))/$F18,
SUM(OFFSET('2.5 CAPEX'!CB21,0,-MIN($F18-1,COLUMN(BN18)-1),1,MIN($F18,COLUMN(BN18))))/$F18)))))),
IF(OR(ISNUMBER($D18)=FALSE,$F18=""),"",
IF(AND('2.5 CAPEX'!$L21&lt;&gt;"x",'2.5 CAPEX'!$M21&lt;&gt;"x"),0,
IF($F18=0,0,
IF(BW$4&lt;'2.1 Kraftwerk allgemein'!$F$16,0,
IF(BW$4='2.1 Kraftwerk allgemein'!$F$16,'2.5 CAPEX'!$J21/$F18,
IF(BW$4&lt;'2.1 Kraftwerk allgemein'!$F$16+$F18,
('2.5 CAPEX'!$J21+SUM(OFFSET('2.5 CAPEX'!CB21,0,-MIN(MAX($F18-1-('2.1 Kraftwerk allgemein'!$F$16-'1.1 Allgemein'!$I$22+1),0),COLUMN(BN18)-1-('2.1 Kraftwerk allgemein'!$F$16-'1.1 Allgemein'!$I$22+1)),1,MIN(MAX($F18-('2.1 Kraftwerk allgemein'!$F$16-'1.1 Allgemein'!$I$22+1),1),COLUMN(BN18)-('2.1 Kraftwerk allgemein'!$F$16-'1.1 Allgemein'!$I$22+1)))))/$F18,
SUM(OFFSET('2.5 CAPEX'!CB21,0,-MIN($F18-1,COLUMN(BN18)-1),1,MIN($F18,COLUMN(BN18))))/$F18)))))))</f>
        <v>0</v>
      </c>
      <c r="BX18" s="199">
        <f ca="1">IF('2.1 Kraftwerk allgemein'!$F$15&lt;'1.1 Allgemein'!$I$22,
IF(OR(ISNUMBER($D18)=FALSE,$F18=""),"",
IF(AND('2.5 CAPEX'!$L21&lt;&gt;"x",'2.5 CAPEX'!$M21&lt;&gt;"x"),0,
IF($F18=0,0,
IF(BX$4&lt;'2.1 Kraftwerk allgemein'!$F$16,0,
IF(BX$4='2.1 Kraftwerk allgemein'!$F$16,'2.5 CAPEX'!$J21/$F18,
IF(BX$4&lt;'2.1 Kraftwerk allgemein'!$F$16+$F18,
('2.5 CAPEX'!$J21+SUM(OFFSET('2.5 CAPEX'!CC21,0,-MIN(MAX($F18-1-('2.1 Kraftwerk allgemein'!$F$16-'2.1 Kraftwerk allgemein'!$F$15+1),0),COLUMN(BO18)-1-('2.1 Kraftwerk allgemein'!$F$16-'2.1 Kraftwerk allgemein'!$F$15+1)),1,MIN(MAX($F18-('2.1 Kraftwerk allgemein'!$F$16-'2.1 Kraftwerk allgemein'!$F$15+1),1),COLUMN(BO18)-('2.1 Kraftwerk allgemein'!$F$16-'2.1 Kraftwerk allgemein'!$F$15+1)))))/$F18,
SUM(OFFSET('2.5 CAPEX'!CC21,0,-MIN($F18-1,COLUMN(BO18)-1),1,MIN($F18,COLUMN(BO18))))/$F18)))))),
IF(OR(ISNUMBER($D18)=FALSE,$F18=""),"",
IF(AND('2.5 CAPEX'!$L21&lt;&gt;"x",'2.5 CAPEX'!$M21&lt;&gt;"x"),0,
IF($F18=0,0,
IF(BX$4&lt;'2.1 Kraftwerk allgemein'!$F$16,0,
IF(BX$4='2.1 Kraftwerk allgemein'!$F$16,'2.5 CAPEX'!$J21/$F18,
IF(BX$4&lt;'2.1 Kraftwerk allgemein'!$F$16+$F18,
('2.5 CAPEX'!$J21+SUM(OFFSET('2.5 CAPEX'!CC21,0,-MIN(MAX($F18-1-('2.1 Kraftwerk allgemein'!$F$16-'1.1 Allgemein'!$I$22+1),0),COLUMN(BO18)-1-('2.1 Kraftwerk allgemein'!$F$16-'1.1 Allgemein'!$I$22+1)),1,MIN(MAX($F18-('2.1 Kraftwerk allgemein'!$F$16-'1.1 Allgemein'!$I$22+1),1),COLUMN(BO18)-('2.1 Kraftwerk allgemein'!$F$16-'1.1 Allgemein'!$I$22+1)))))/$F18,
SUM(OFFSET('2.5 CAPEX'!CC21,0,-MIN($F18-1,COLUMN(BO18)-1),1,MIN($F18,COLUMN(BO18))))/$F18)))))))</f>
        <v>0</v>
      </c>
      <c r="BY18" s="199">
        <f ca="1">IF('2.1 Kraftwerk allgemein'!$F$15&lt;'1.1 Allgemein'!$I$22,
IF(OR(ISNUMBER($D18)=FALSE,$F18=""),"",
IF(AND('2.5 CAPEX'!$L21&lt;&gt;"x",'2.5 CAPEX'!$M21&lt;&gt;"x"),0,
IF($F18=0,0,
IF(BY$4&lt;'2.1 Kraftwerk allgemein'!$F$16,0,
IF(BY$4='2.1 Kraftwerk allgemein'!$F$16,'2.5 CAPEX'!$J21/$F18,
IF(BY$4&lt;'2.1 Kraftwerk allgemein'!$F$16+$F18,
('2.5 CAPEX'!$J21+SUM(OFFSET('2.5 CAPEX'!CD21,0,-MIN(MAX($F18-1-('2.1 Kraftwerk allgemein'!$F$16-'2.1 Kraftwerk allgemein'!$F$15+1),0),COLUMN(BP18)-1-('2.1 Kraftwerk allgemein'!$F$16-'2.1 Kraftwerk allgemein'!$F$15+1)),1,MIN(MAX($F18-('2.1 Kraftwerk allgemein'!$F$16-'2.1 Kraftwerk allgemein'!$F$15+1),1),COLUMN(BP18)-('2.1 Kraftwerk allgemein'!$F$16-'2.1 Kraftwerk allgemein'!$F$15+1)))))/$F18,
SUM(OFFSET('2.5 CAPEX'!CD21,0,-MIN($F18-1,COLUMN(BP18)-1),1,MIN($F18,COLUMN(BP18))))/$F18)))))),
IF(OR(ISNUMBER($D18)=FALSE,$F18=""),"",
IF(AND('2.5 CAPEX'!$L21&lt;&gt;"x",'2.5 CAPEX'!$M21&lt;&gt;"x"),0,
IF($F18=0,0,
IF(BY$4&lt;'2.1 Kraftwerk allgemein'!$F$16,0,
IF(BY$4='2.1 Kraftwerk allgemein'!$F$16,'2.5 CAPEX'!$J21/$F18,
IF(BY$4&lt;'2.1 Kraftwerk allgemein'!$F$16+$F18,
('2.5 CAPEX'!$J21+SUM(OFFSET('2.5 CAPEX'!CD21,0,-MIN(MAX($F18-1-('2.1 Kraftwerk allgemein'!$F$16-'1.1 Allgemein'!$I$22+1),0),COLUMN(BP18)-1-('2.1 Kraftwerk allgemein'!$F$16-'1.1 Allgemein'!$I$22+1)),1,MIN(MAX($F18-('2.1 Kraftwerk allgemein'!$F$16-'1.1 Allgemein'!$I$22+1),1),COLUMN(BP18)-('2.1 Kraftwerk allgemein'!$F$16-'1.1 Allgemein'!$I$22+1)))))/$F18,
SUM(OFFSET('2.5 CAPEX'!CD21,0,-MIN($F18-1,COLUMN(BP18)-1),1,MIN($F18,COLUMN(BP18))))/$F18)))))))</f>
        <v>0</v>
      </c>
      <c r="BZ18" s="199">
        <f ca="1">IF('2.1 Kraftwerk allgemein'!$F$15&lt;'1.1 Allgemein'!$I$22,
IF(OR(ISNUMBER($D18)=FALSE,$F18=""),"",
IF(AND('2.5 CAPEX'!$L21&lt;&gt;"x",'2.5 CAPEX'!$M21&lt;&gt;"x"),0,
IF($F18=0,0,
IF(BZ$4&lt;'2.1 Kraftwerk allgemein'!$F$16,0,
IF(BZ$4='2.1 Kraftwerk allgemein'!$F$16,'2.5 CAPEX'!$J21/$F18,
IF(BZ$4&lt;'2.1 Kraftwerk allgemein'!$F$16+$F18,
('2.5 CAPEX'!$J21+SUM(OFFSET('2.5 CAPEX'!CE21,0,-MIN(MAX($F18-1-('2.1 Kraftwerk allgemein'!$F$16-'2.1 Kraftwerk allgemein'!$F$15+1),0),COLUMN(BQ18)-1-('2.1 Kraftwerk allgemein'!$F$16-'2.1 Kraftwerk allgemein'!$F$15+1)),1,MIN(MAX($F18-('2.1 Kraftwerk allgemein'!$F$16-'2.1 Kraftwerk allgemein'!$F$15+1),1),COLUMN(BQ18)-('2.1 Kraftwerk allgemein'!$F$16-'2.1 Kraftwerk allgemein'!$F$15+1)))))/$F18,
SUM(OFFSET('2.5 CAPEX'!CE21,0,-MIN($F18-1,COLUMN(BQ18)-1),1,MIN($F18,COLUMN(BQ18))))/$F18)))))),
IF(OR(ISNUMBER($D18)=FALSE,$F18=""),"",
IF(AND('2.5 CAPEX'!$L21&lt;&gt;"x",'2.5 CAPEX'!$M21&lt;&gt;"x"),0,
IF($F18=0,0,
IF(BZ$4&lt;'2.1 Kraftwerk allgemein'!$F$16,0,
IF(BZ$4='2.1 Kraftwerk allgemein'!$F$16,'2.5 CAPEX'!$J21/$F18,
IF(BZ$4&lt;'2.1 Kraftwerk allgemein'!$F$16+$F18,
('2.5 CAPEX'!$J21+SUM(OFFSET('2.5 CAPEX'!CE21,0,-MIN(MAX($F18-1-('2.1 Kraftwerk allgemein'!$F$16-'1.1 Allgemein'!$I$22+1),0),COLUMN(BQ18)-1-('2.1 Kraftwerk allgemein'!$F$16-'1.1 Allgemein'!$I$22+1)),1,MIN(MAX($F18-('2.1 Kraftwerk allgemein'!$F$16-'1.1 Allgemein'!$I$22+1),1),COLUMN(BQ18)-('2.1 Kraftwerk allgemein'!$F$16-'1.1 Allgemein'!$I$22+1)))))/$F18,
SUM(OFFSET('2.5 CAPEX'!CE21,0,-MIN($F18-1,COLUMN(BQ18)-1),1,MIN($F18,COLUMN(BQ18))))/$F18)))))))</f>
        <v>0</v>
      </c>
      <c r="CA18" s="199">
        <f ca="1">IF('2.1 Kraftwerk allgemein'!$F$15&lt;'1.1 Allgemein'!$I$22,
IF(OR(ISNUMBER($D18)=FALSE,$F18=""),"",
IF(AND('2.5 CAPEX'!$L21&lt;&gt;"x",'2.5 CAPEX'!$M21&lt;&gt;"x"),0,
IF($F18=0,0,
IF(CA$4&lt;'2.1 Kraftwerk allgemein'!$F$16,0,
IF(CA$4='2.1 Kraftwerk allgemein'!$F$16,'2.5 CAPEX'!$J21/$F18,
IF(CA$4&lt;'2.1 Kraftwerk allgemein'!$F$16+$F18,
('2.5 CAPEX'!$J21+SUM(OFFSET('2.5 CAPEX'!CF21,0,-MIN(MAX($F18-1-('2.1 Kraftwerk allgemein'!$F$16-'2.1 Kraftwerk allgemein'!$F$15+1),0),COLUMN(BR18)-1-('2.1 Kraftwerk allgemein'!$F$16-'2.1 Kraftwerk allgemein'!$F$15+1)),1,MIN(MAX($F18-('2.1 Kraftwerk allgemein'!$F$16-'2.1 Kraftwerk allgemein'!$F$15+1),1),COLUMN(BR18)-('2.1 Kraftwerk allgemein'!$F$16-'2.1 Kraftwerk allgemein'!$F$15+1)))))/$F18,
SUM(OFFSET('2.5 CAPEX'!CF21,0,-MIN($F18-1,COLUMN(BR18)-1),1,MIN($F18,COLUMN(BR18))))/$F18)))))),
IF(OR(ISNUMBER($D18)=FALSE,$F18=""),"",
IF(AND('2.5 CAPEX'!$L21&lt;&gt;"x",'2.5 CAPEX'!$M21&lt;&gt;"x"),0,
IF($F18=0,0,
IF(CA$4&lt;'2.1 Kraftwerk allgemein'!$F$16,0,
IF(CA$4='2.1 Kraftwerk allgemein'!$F$16,'2.5 CAPEX'!$J21/$F18,
IF(CA$4&lt;'2.1 Kraftwerk allgemein'!$F$16+$F18,
('2.5 CAPEX'!$J21+SUM(OFFSET('2.5 CAPEX'!CF21,0,-MIN(MAX($F18-1-('2.1 Kraftwerk allgemein'!$F$16-'1.1 Allgemein'!$I$22+1),0),COLUMN(BR18)-1-('2.1 Kraftwerk allgemein'!$F$16-'1.1 Allgemein'!$I$22+1)),1,MIN(MAX($F18-('2.1 Kraftwerk allgemein'!$F$16-'1.1 Allgemein'!$I$22+1),1),COLUMN(BR18)-('2.1 Kraftwerk allgemein'!$F$16-'1.1 Allgemein'!$I$22+1)))))/$F18,
SUM(OFFSET('2.5 CAPEX'!CF21,0,-MIN($F18-1,COLUMN(BR18)-1),1,MIN($F18,COLUMN(BR18))))/$F18)))))))</f>
        <v>0</v>
      </c>
      <c r="CB18" s="199">
        <f ca="1">IF('2.1 Kraftwerk allgemein'!$F$15&lt;'1.1 Allgemein'!$I$22,
IF(OR(ISNUMBER($D18)=FALSE,$F18=""),"",
IF(AND('2.5 CAPEX'!$L21&lt;&gt;"x",'2.5 CAPEX'!$M21&lt;&gt;"x"),0,
IF($F18=0,0,
IF(CB$4&lt;'2.1 Kraftwerk allgemein'!$F$16,0,
IF(CB$4='2.1 Kraftwerk allgemein'!$F$16,'2.5 CAPEX'!$J21/$F18,
IF(CB$4&lt;'2.1 Kraftwerk allgemein'!$F$16+$F18,
('2.5 CAPEX'!$J21+SUM(OFFSET('2.5 CAPEX'!CG21,0,-MIN(MAX($F18-1-('2.1 Kraftwerk allgemein'!$F$16-'2.1 Kraftwerk allgemein'!$F$15+1),0),COLUMN(BS18)-1-('2.1 Kraftwerk allgemein'!$F$16-'2.1 Kraftwerk allgemein'!$F$15+1)),1,MIN(MAX($F18-('2.1 Kraftwerk allgemein'!$F$16-'2.1 Kraftwerk allgemein'!$F$15+1),1),COLUMN(BS18)-('2.1 Kraftwerk allgemein'!$F$16-'2.1 Kraftwerk allgemein'!$F$15+1)))))/$F18,
SUM(OFFSET('2.5 CAPEX'!CG21,0,-MIN($F18-1,COLUMN(BS18)-1),1,MIN($F18,COLUMN(BS18))))/$F18)))))),
IF(OR(ISNUMBER($D18)=FALSE,$F18=""),"",
IF(AND('2.5 CAPEX'!$L21&lt;&gt;"x",'2.5 CAPEX'!$M21&lt;&gt;"x"),0,
IF($F18=0,0,
IF(CB$4&lt;'2.1 Kraftwerk allgemein'!$F$16,0,
IF(CB$4='2.1 Kraftwerk allgemein'!$F$16,'2.5 CAPEX'!$J21/$F18,
IF(CB$4&lt;'2.1 Kraftwerk allgemein'!$F$16+$F18,
('2.5 CAPEX'!$J21+SUM(OFFSET('2.5 CAPEX'!CG21,0,-MIN(MAX($F18-1-('2.1 Kraftwerk allgemein'!$F$16-'1.1 Allgemein'!$I$22+1),0),COLUMN(BS18)-1-('2.1 Kraftwerk allgemein'!$F$16-'1.1 Allgemein'!$I$22+1)),1,MIN(MAX($F18-('2.1 Kraftwerk allgemein'!$F$16-'1.1 Allgemein'!$I$22+1),1),COLUMN(BS18)-('2.1 Kraftwerk allgemein'!$F$16-'1.1 Allgemein'!$I$22+1)))))/$F18,
SUM(OFFSET('2.5 CAPEX'!CG21,0,-MIN($F18-1,COLUMN(BS18)-1),1,MIN($F18,COLUMN(BS18))))/$F18)))))))</f>
        <v>0</v>
      </c>
      <c r="CC18" s="199">
        <f ca="1">IF('2.1 Kraftwerk allgemein'!$F$15&lt;'1.1 Allgemein'!$I$22,
IF(OR(ISNUMBER($D18)=FALSE,$F18=""),"",
IF(AND('2.5 CAPEX'!$L21&lt;&gt;"x",'2.5 CAPEX'!$M21&lt;&gt;"x"),0,
IF($F18=0,0,
IF(CC$4&lt;'2.1 Kraftwerk allgemein'!$F$16,0,
IF(CC$4='2.1 Kraftwerk allgemein'!$F$16,'2.5 CAPEX'!$J21/$F18,
IF(CC$4&lt;'2.1 Kraftwerk allgemein'!$F$16+$F18,
('2.5 CAPEX'!$J21+SUM(OFFSET('2.5 CAPEX'!CH21,0,-MIN(MAX($F18-1-('2.1 Kraftwerk allgemein'!$F$16-'2.1 Kraftwerk allgemein'!$F$15+1),0),COLUMN(BT18)-1-('2.1 Kraftwerk allgemein'!$F$16-'2.1 Kraftwerk allgemein'!$F$15+1)),1,MIN(MAX($F18-('2.1 Kraftwerk allgemein'!$F$16-'2.1 Kraftwerk allgemein'!$F$15+1),1),COLUMN(BT18)-('2.1 Kraftwerk allgemein'!$F$16-'2.1 Kraftwerk allgemein'!$F$15+1)))))/$F18,
SUM(OFFSET('2.5 CAPEX'!CH21,0,-MIN($F18-1,COLUMN(BT18)-1),1,MIN($F18,COLUMN(BT18))))/$F18)))))),
IF(OR(ISNUMBER($D18)=FALSE,$F18=""),"",
IF(AND('2.5 CAPEX'!$L21&lt;&gt;"x",'2.5 CAPEX'!$M21&lt;&gt;"x"),0,
IF($F18=0,0,
IF(CC$4&lt;'2.1 Kraftwerk allgemein'!$F$16,0,
IF(CC$4='2.1 Kraftwerk allgemein'!$F$16,'2.5 CAPEX'!$J21/$F18,
IF(CC$4&lt;'2.1 Kraftwerk allgemein'!$F$16+$F18,
('2.5 CAPEX'!$J21+SUM(OFFSET('2.5 CAPEX'!CH21,0,-MIN(MAX($F18-1-('2.1 Kraftwerk allgemein'!$F$16-'1.1 Allgemein'!$I$22+1),0),COLUMN(BT18)-1-('2.1 Kraftwerk allgemein'!$F$16-'1.1 Allgemein'!$I$22+1)),1,MIN(MAX($F18-('2.1 Kraftwerk allgemein'!$F$16-'1.1 Allgemein'!$I$22+1),1),COLUMN(BT18)-('2.1 Kraftwerk allgemein'!$F$16-'1.1 Allgemein'!$I$22+1)))))/$F18,
SUM(OFFSET('2.5 CAPEX'!CH21,0,-MIN($F18-1,COLUMN(BT18)-1),1,MIN($F18,COLUMN(BT18))))/$F18)))))))</f>
        <v>0</v>
      </c>
      <c r="CD18" s="199">
        <f ca="1">IF('2.1 Kraftwerk allgemein'!$F$15&lt;'1.1 Allgemein'!$I$22,
IF(OR(ISNUMBER($D18)=FALSE,$F18=""),"",
IF(AND('2.5 CAPEX'!$L21&lt;&gt;"x",'2.5 CAPEX'!$M21&lt;&gt;"x"),0,
IF($F18=0,0,
IF(CD$4&lt;'2.1 Kraftwerk allgemein'!$F$16,0,
IF(CD$4='2.1 Kraftwerk allgemein'!$F$16,'2.5 CAPEX'!$J21/$F18,
IF(CD$4&lt;'2.1 Kraftwerk allgemein'!$F$16+$F18,
('2.5 CAPEX'!$J21+SUM(OFFSET('2.5 CAPEX'!CI21,0,-MIN(MAX($F18-1-('2.1 Kraftwerk allgemein'!$F$16-'2.1 Kraftwerk allgemein'!$F$15+1),0),COLUMN(BU18)-1-('2.1 Kraftwerk allgemein'!$F$16-'2.1 Kraftwerk allgemein'!$F$15+1)),1,MIN(MAX($F18-('2.1 Kraftwerk allgemein'!$F$16-'2.1 Kraftwerk allgemein'!$F$15+1),1),COLUMN(BU18)-('2.1 Kraftwerk allgemein'!$F$16-'2.1 Kraftwerk allgemein'!$F$15+1)))))/$F18,
SUM(OFFSET('2.5 CAPEX'!CI21,0,-MIN($F18-1,COLUMN(BU18)-1),1,MIN($F18,COLUMN(BU18))))/$F18)))))),
IF(OR(ISNUMBER($D18)=FALSE,$F18=""),"",
IF(AND('2.5 CAPEX'!$L21&lt;&gt;"x",'2.5 CAPEX'!$M21&lt;&gt;"x"),0,
IF($F18=0,0,
IF(CD$4&lt;'2.1 Kraftwerk allgemein'!$F$16,0,
IF(CD$4='2.1 Kraftwerk allgemein'!$F$16,'2.5 CAPEX'!$J21/$F18,
IF(CD$4&lt;'2.1 Kraftwerk allgemein'!$F$16+$F18,
('2.5 CAPEX'!$J21+SUM(OFFSET('2.5 CAPEX'!CI21,0,-MIN(MAX($F18-1-('2.1 Kraftwerk allgemein'!$F$16-'1.1 Allgemein'!$I$22+1),0),COLUMN(BU18)-1-('2.1 Kraftwerk allgemein'!$F$16-'1.1 Allgemein'!$I$22+1)),1,MIN(MAX($F18-('2.1 Kraftwerk allgemein'!$F$16-'1.1 Allgemein'!$I$22+1),1),COLUMN(BU18)-('2.1 Kraftwerk allgemein'!$F$16-'1.1 Allgemein'!$I$22+1)))))/$F18,
SUM(OFFSET('2.5 CAPEX'!CI21,0,-MIN($F18-1,COLUMN(BU18)-1),1,MIN($F18,COLUMN(BU18))))/$F18)))))))</f>
        <v>0</v>
      </c>
      <c r="CE18" s="199">
        <f ca="1">IF('2.1 Kraftwerk allgemein'!$F$15&lt;'1.1 Allgemein'!$I$22,
IF(OR(ISNUMBER($D18)=FALSE,$F18=""),"",
IF(AND('2.5 CAPEX'!$L21&lt;&gt;"x",'2.5 CAPEX'!$M21&lt;&gt;"x"),0,
IF($F18=0,0,
IF(CE$4&lt;'2.1 Kraftwerk allgemein'!$F$16,0,
IF(CE$4='2.1 Kraftwerk allgemein'!$F$16,'2.5 CAPEX'!$J21/$F18,
IF(CE$4&lt;'2.1 Kraftwerk allgemein'!$F$16+$F18,
('2.5 CAPEX'!$J21+SUM(OFFSET('2.5 CAPEX'!CJ21,0,-MIN(MAX($F18-1-('2.1 Kraftwerk allgemein'!$F$16-'2.1 Kraftwerk allgemein'!$F$15+1),0),COLUMN(BV18)-1-('2.1 Kraftwerk allgemein'!$F$16-'2.1 Kraftwerk allgemein'!$F$15+1)),1,MIN(MAX($F18-('2.1 Kraftwerk allgemein'!$F$16-'2.1 Kraftwerk allgemein'!$F$15+1),1),COLUMN(BV18)-('2.1 Kraftwerk allgemein'!$F$16-'2.1 Kraftwerk allgemein'!$F$15+1)))))/$F18,
SUM(OFFSET('2.5 CAPEX'!CJ21,0,-MIN($F18-1,COLUMN(BV18)-1),1,MIN($F18,COLUMN(BV18))))/$F18)))))),
IF(OR(ISNUMBER($D18)=FALSE,$F18=""),"",
IF(AND('2.5 CAPEX'!$L21&lt;&gt;"x",'2.5 CAPEX'!$M21&lt;&gt;"x"),0,
IF($F18=0,0,
IF(CE$4&lt;'2.1 Kraftwerk allgemein'!$F$16,0,
IF(CE$4='2.1 Kraftwerk allgemein'!$F$16,'2.5 CAPEX'!$J21/$F18,
IF(CE$4&lt;'2.1 Kraftwerk allgemein'!$F$16+$F18,
('2.5 CAPEX'!$J21+SUM(OFFSET('2.5 CAPEX'!CJ21,0,-MIN(MAX($F18-1-('2.1 Kraftwerk allgemein'!$F$16-'1.1 Allgemein'!$I$22+1),0),COLUMN(BV18)-1-('2.1 Kraftwerk allgemein'!$F$16-'1.1 Allgemein'!$I$22+1)),1,MIN(MAX($F18-('2.1 Kraftwerk allgemein'!$F$16-'1.1 Allgemein'!$I$22+1),1),COLUMN(BV18)-('2.1 Kraftwerk allgemein'!$F$16-'1.1 Allgemein'!$I$22+1)))))/$F18,
SUM(OFFSET('2.5 CAPEX'!CJ21,0,-MIN($F18-1,COLUMN(BV18)-1),1,MIN($F18,COLUMN(BV18))))/$F18)))))))</f>
        <v>0</v>
      </c>
      <c r="CF18" s="199">
        <f ca="1">IF('2.1 Kraftwerk allgemein'!$F$15&lt;'1.1 Allgemein'!$I$22,
IF(OR(ISNUMBER($D18)=FALSE,$F18=""),"",
IF(AND('2.5 CAPEX'!$L21&lt;&gt;"x",'2.5 CAPEX'!$M21&lt;&gt;"x"),0,
IF($F18=0,0,
IF(CF$4&lt;'2.1 Kraftwerk allgemein'!$F$16,0,
IF(CF$4='2.1 Kraftwerk allgemein'!$F$16,'2.5 CAPEX'!$J21/$F18,
IF(CF$4&lt;'2.1 Kraftwerk allgemein'!$F$16+$F18,
('2.5 CAPEX'!$J21+SUM(OFFSET('2.5 CAPEX'!CK21,0,-MIN(MAX($F18-1-('2.1 Kraftwerk allgemein'!$F$16-'2.1 Kraftwerk allgemein'!$F$15+1),0),COLUMN(BW18)-1-('2.1 Kraftwerk allgemein'!$F$16-'2.1 Kraftwerk allgemein'!$F$15+1)),1,MIN(MAX($F18-('2.1 Kraftwerk allgemein'!$F$16-'2.1 Kraftwerk allgemein'!$F$15+1),1),COLUMN(BW18)-('2.1 Kraftwerk allgemein'!$F$16-'2.1 Kraftwerk allgemein'!$F$15+1)))))/$F18,
SUM(OFFSET('2.5 CAPEX'!CK21,0,-MIN($F18-1,COLUMN(BW18)-1),1,MIN($F18,COLUMN(BW18))))/$F18)))))),
IF(OR(ISNUMBER($D18)=FALSE,$F18=""),"",
IF(AND('2.5 CAPEX'!$L21&lt;&gt;"x",'2.5 CAPEX'!$M21&lt;&gt;"x"),0,
IF($F18=0,0,
IF(CF$4&lt;'2.1 Kraftwerk allgemein'!$F$16,0,
IF(CF$4='2.1 Kraftwerk allgemein'!$F$16,'2.5 CAPEX'!$J21/$F18,
IF(CF$4&lt;'2.1 Kraftwerk allgemein'!$F$16+$F18,
('2.5 CAPEX'!$J21+SUM(OFFSET('2.5 CAPEX'!CK21,0,-MIN(MAX($F18-1-('2.1 Kraftwerk allgemein'!$F$16-'1.1 Allgemein'!$I$22+1),0),COLUMN(BW18)-1-('2.1 Kraftwerk allgemein'!$F$16-'1.1 Allgemein'!$I$22+1)),1,MIN(MAX($F18-('2.1 Kraftwerk allgemein'!$F$16-'1.1 Allgemein'!$I$22+1),1),COLUMN(BW18)-('2.1 Kraftwerk allgemein'!$F$16-'1.1 Allgemein'!$I$22+1)))))/$F18,
SUM(OFFSET('2.5 CAPEX'!CK21,0,-MIN($F18-1,COLUMN(BW18)-1),1,MIN($F18,COLUMN(BW18))))/$F18)))))))</f>
        <v>0</v>
      </c>
      <c r="CG18" s="199">
        <f ca="1">IF('2.1 Kraftwerk allgemein'!$F$15&lt;'1.1 Allgemein'!$I$22,
IF(OR(ISNUMBER($D18)=FALSE,$F18=""),"",
IF(AND('2.5 CAPEX'!$L21&lt;&gt;"x",'2.5 CAPEX'!$M21&lt;&gt;"x"),0,
IF($F18=0,0,
IF(CG$4&lt;'2.1 Kraftwerk allgemein'!$F$16,0,
IF(CG$4='2.1 Kraftwerk allgemein'!$F$16,'2.5 CAPEX'!$J21/$F18,
IF(CG$4&lt;'2.1 Kraftwerk allgemein'!$F$16+$F18,
('2.5 CAPEX'!$J21+SUM(OFFSET('2.5 CAPEX'!CL21,0,-MIN(MAX($F18-1-('2.1 Kraftwerk allgemein'!$F$16-'2.1 Kraftwerk allgemein'!$F$15+1),0),COLUMN(BX18)-1-('2.1 Kraftwerk allgemein'!$F$16-'2.1 Kraftwerk allgemein'!$F$15+1)),1,MIN(MAX($F18-('2.1 Kraftwerk allgemein'!$F$16-'2.1 Kraftwerk allgemein'!$F$15+1),1),COLUMN(BX18)-('2.1 Kraftwerk allgemein'!$F$16-'2.1 Kraftwerk allgemein'!$F$15+1)))))/$F18,
SUM(OFFSET('2.5 CAPEX'!CL21,0,-MIN($F18-1,COLUMN(BX18)-1),1,MIN($F18,COLUMN(BX18))))/$F18)))))),
IF(OR(ISNUMBER($D18)=FALSE,$F18=""),"",
IF(AND('2.5 CAPEX'!$L21&lt;&gt;"x",'2.5 CAPEX'!$M21&lt;&gt;"x"),0,
IF($F18=0,0,
IF(CG$4&lt;'2.1 Kraftwerk allgemein'!$F$16,0,
IF(CG$4='2.1 Kraftwerk allgemein'!$F$16,'2.5 CAPEX'!$J21/$F18,
IF(CG$4&lt;'2.1 Kraftwerk allgemein'!$F$16+$F18,
('2.5 CAPEX'!$J21+SUM(OFFSET('2.5 CAPEX'!CL21,0,-MIN(MAX($F18-1-('2.1 Kraftwerk allgemein'!$F$16-'1.1 Allgemein'!$I$22+1),0),COLUMN(BX18)-1-('2.1 Kraftwerk allgemein'!$F$16-'1.1 Allgemein'!$I$22+1)),1,MIN(MAX($F18-('2.1 Kraftwerk allgemein'!$F$16-'1.1 Allgemein'!$I$22+1),1),COLUMN(BX18)-('2.1 Kraftwerk allgemein'!$F$16-'1.1 Allgemein'!$I$22+1)))))/$F18,
SUM(OFFSET('2.5 CAPEX'!CL21,0,-MIN($F18-1,COLUMN(BX18)-1),1,MIN($F18,COLUMN(BX18))))/$F18)))))))</f>
        <v>0</v>
      </c>
      <c r="CH18" s="199">
        <f ca="1">IF('2.1 Kraftwerk allgemein'!$F$15&lt;'1.1 Allgemein'!$I$22,
IF(OR(ISNUMBER($D18)=FALSE,$F18=""),"",
IF(AND('2.5 CAPEX'!$L21&lt;&gt;"x",'2.5 CAPEX'!$M21&lt;&gt;"x"),0,
IF($F18=0,0,
IF(CH$4&lt;'2.1 Kraftwerk allgemein'!$F$16,0,
IF(CH$4='2.1 Kraftwerk allgemein'!$F$16,'2.5 CAPEX'!$J21/$F18,
IF(CH$4&lt;'2.1 Kraftwerk allgemein'!$F$16+$F18,
('2.5 CAPEX'!$J21+SUM(OFFSET('2.5 CAPEX'!CM21,0,-MIN(MAX($F18-1-('2.1 Kraftwerk allgemein'!$F$16-'2.1 Kraftwerk allgemein'!$F$15+1),0),COLUMN(BY18)-1-('2.1 Kraftwerk allgemein'!$F$16-'2.1 Kraftwerk allgemein'!$F$15+1)),1,MIN(MAX($F18-('2.1 Kraftwerk allgemein'!$F$16-'2.1 Kraftwerk allgemein'!$F$15+1),1),COLUMN(BY18)-('2.1 Kraftwerk allgemein'!$F$16-'2.1 Kraftwerk allgemein'!$F$15+1)))))/$F18,
SUM(OFFSET('2.5 CAPEX'!CM21,0,-MIN($F18-1,COLUMN(BY18)-1),1,MIN($F18,COLUMN(BY18))))/$F18)))))),
IF(OR(ISNUMBER($D18)=FALSE,$F18=""),"",
IF(AND('2.5 CAPEX'!$L21&lt;&gt;"x",'2.5 CAPEX'!$M21&lt;&gt;"x"),0,
IF($F18=0,0,
IF(CH$4&lt;'2.1 Kraftwerk allgemein'!$F$16,0,
IF(CH$4='2.1 Kraftwerk allgemein'!$F$16,'2.5 CAPEX'!$J21/$F18,
IF(CH$4&lt;'2.1 Kraftwerk allgemein'!$F$16+$F18,
('2.5 CAPEX'!$J21+SUM(OFFSET('2.5 CAPEX'!CM21,0,-MIN(MAX($F18-1-('2.1 Kraftwerk allgemein'!$F$16-'1.1 Allgemein'!$I$22+1),0),COLUMN(BY18)-1-('2.1 Kraftwerk allgemein'!$F$16-'1.1 Allgemein'!$I$22+1)),1,MIN(MAX($F18-('2.1 Kraftwerk allgemein'!$F$16-'1.1 Allgemein'!$I$22+1),1),COLUMN(BY18)-('2.1 Kraftwerk allgemein'!$F$16-'1.1 Allgemein'!$I$22+1)))))/$F18,
SUM(OFFSET('2.5 CAPEX'!CM21,0,-MIN($F18-1,COLUMN(BY18)-1),1,MIN($F18,COLUMN(BY18))))/$F18)))))))</f>
        <v>0</v>
      </c>
      <c r="CI18" s="199">
        <f ca="1">IF('2.1 Kraftwerk allgemein'!$F$15&lt;'1.1 Allgemein'!$I$22,
IF(OR(ISNUMBER($D18)=FALSE,$F18=""),"",
IF(AND('2.5 CAPEX'!$L21&lt;&gt;"x",'2.5 CAPEX'!$M21&lt;&gt;"x"),0,
IF($F18=0,0,
IF(CI$4&lt;'2.1 Kraftwerk allgemein'!$F$16,0,
IF(CI$4='2.1 Kraftwerk allgemein'!$F$16,'2.5 CAPEX'!$J21/$F18,
IF(CI$4&lt;'2.1 Kraftwerk allgemein'!$F$16+$F18,
('2.5 CAPEX'!$J21+SUM(OFFSET('2.5 CAPEX'!CN21,0,-MIN(MAX($F18-1-('2.1 Kraftwerk allgemein'!$F$16-'2.1 Kraftwerk allgemein'!$F$15+1),0),COLUMN(BZ18)-1-('2.1 Kraftwerk allgemein'!$F$16-'2.1 Kraftwerk allgemein'!$F$15+1)),1,MIN(MAX($F18-('2.1 Kraftwerk allgemein'!$F$16-'2.1 Kraftwerk allgemein'!$F$15+1),1),COLUMN(BZ18)-('2.1 Kraftwerk allgemein'!$F$16-'2.1 Kraftwerk allgemein'!$F$15+1)))))/$F18,
SUM(OFFSET('2.5 CAPEX'!CN21,0,-MIN($F18-1,COLUMN(BZ18)-1),1,MIN($F18,COLUMN(BZ18))))/$F18)))))),
IF(OR(ISNUMBER($D18)=FALSE,$F18=""),"",
IF(AND('2.5 CAPEX'!$L21&lt;&gt;"x",'2.5 CAPEX'!$M21&lt;&gt;"x"),0,
IF($F18=0,0,
IF(CI$4&lt;'2.1 Kraftwerk allgemein'!$F$16,0,
IF(CI$4='2.1 Kraftwerk allgemein'!$F$16,'2.5 CAPEX'!$J21/$F18,
IF(CI$4&lt;'2.1 Kraftwerk allgemein'!$F$16+$F18,
('2.5 CAPEX'!$J21+SUM(OFFSET('2.5 CAPEX'!CN21,0,-MIN(MAX($F18-1-('2.1 Kraftwerk allgemein'!$F$16-'1.1 Allgemein'!$I$22+1),0),COLUMN(BZ18)-1-('2.1 Kraftwerk allgemein'!$F$16-'1.1 Allgemein'!$I$22+1)),1,MIN(MAX($F18-('2.1 Kraftwerk allgemein'!$F$16-'1.1 Allgemein'!$I$22+1),1),COLUMN(BZ18)-('2.1 Kraftwerk allgemein'!$F$16-'1.1 Allgemein'!$I$22+1)))))/$F18,
SUM(OFFSET('2.5 CAPEX'!CN21,0,-MIN($F18-1,COLUMN(BZ18)-1),1,MIN($F18,COLUMN(BZ18))))/$F18)))))))</f>
        <v>0</v>
      </c>
      <c r="CJ18" s="199">
        <f ca="1">IF('2.1 Kraftwerk allgemein'!$F$15&lt;'1.1 Allgemein'!$I$22,
IF(OR(ISNUMBER($D18)=FALSE,$F18=""),"",
IF(AND('2.5 CAPEX'!$L21&lt;&gt;"x",'2.5 CAPEX'!$M21&lt;&gt;"x"),0,
IF($F18=0,0,
IF(CJ$4&lt;'2.1 Kraftwerk allgemein'!$F$16,0,
IF(CJ$4='2.1 Kraftwerk allgemein'!$F$16,'2.5 CAPEX'!$J21/$F18,
IF(CJ$4&lt;'2.1 Kraftwerk allgemein'!$F$16+$F18,
('2.5 CAPEX'!$J21+SUM(OFFSET('2.5 CAPEX'!CO21,0,-MIN(MAX($F18-1-('2.1 Kraftwerk allgemein'!$F$16-'2.1 Kraftwerk allgemein'!$F$15+1),0),COLUMN(CA18)-1-('2.1 Kraftwerk allgemein'!$F$16-'2.1 Kraftwerk allgemein'!$F$15+1)),1,MIN(MAX($F18-('2.1 Kraftwerk allgemein'!$F$16-'2.1 Kraftwerk allgemein'!$F$15+1),1),COLUMN(CA18)-('2.1 Kraftwerk allgemein'!$F$16-'2.1 Kraftwerk allgemein'!$F$15+1)))))/$F18,
SUM(OFFSET('2.5 CAPEX'!CO21,0,-MIN($F18-1,COLUMN(CA18)-1),1,MIN($F18,COLUMN(CA18))))/$F18)))))),
IF(OR(ISNUMBER($D18)=FALSE,$F18=""),"",
IF(AND('2.5 CAPEX'!$L21&lt;&gt;"x",'2.5 CAPEX'!$M21&lt;&gt;"x"),0,
IF($F18=0,0,
IF(CJ$4&lt;'2.1 Kraftwerk allgemein'!$F$16,0,
IF(CJ$4='2.1 Kraftwerk allgemein'!$F$16,'2.5 CAPEX'!$J21/$F18,
IF(CJ$4&lt;'2.1 Kraftwerk allgemein'!$F$16+$F18,
('2.5 CAPEX'!$J21+SUM(OFFSET('2.5 CAPEX'!CO21,0,-MIN(MAX($F18-1-('2.1 Kraftwerk allgemein'!$F$16-'1.1 Allgemein'!$I$22+1),0),COLUMN(CA18)-1-('2.1 Kraftwerk allgemein'!$F$16-'1.1 Allgemein'!$I$22+1)),1,MIN(MAX($F18-('2.1 Kraftwerk allgemein'!$F$16-'1.1 Allgemein'!$I$22+1),1),COLUMN(CA18)-('2.1 Kraftwerk allgemein'!$F$16-'1.1 Allgemein'!$I$22+1)))))/$F18,
SUM(OFFSET('2.5 CAPEX'!CO21,0,-MIN($F18-1,COLUMN(CA18)-1),1,MIN($F18,COLUMN(CA18))))/$F18)))))))</f>
        <v>0</v>
      </c>
      <c r="CK18" s="199">
        <f ca="1">IF('2.1 Kraftwerk allgemein'!$F$15&lt;'1.1 Allgemein'!$I$22,
IF(OR(ISNUMBER($D18)=FALSE,$F18=""),"",
IF(AND('2.5 CAPEX'!$L21&lt;&gt;"x",'2.5 CAPEX'!$M21&lt;&gt;"x"),0,
IF($F18=0,0,
IF(CK$4&lt;'2.1 Kraftwerk allgemein'!$F$16,0,
IF(CK$4='2.1 Kraftwerk allgemein'!$F$16,'2.5 CAPEX'!$J21/$F18,
IF(CK$4&lt;'2.1 Kraftwerk allgemein'!$F$16+$F18,
('2.5 CAPEX'!$J21+SUM(OFFSET('2.5 CAPEX'!CP21,0,-MIN(MAX($F18-1-('2.1 Kraftwerk allgemein'!$F$16-'2.1 Kraftwerk allgemein'!$F$15+1),0),COLUMN(CB18)-1-('2.1 Kraftwerk allgemein'!$F$16-'2.1 Kraftwerk allgemein'!$F$15+1)),1,MIN(MAX($F18-('2.1 Kraftwerk allgemein'!$F$16-'2.1 Kraftwerk allgemein'!$F$15+1),1),COLUMN(CB18)-('2.1 Kraftwerk allgemein'!$F$16-'2.1 Kraftwerk allgemein'!$F$15+1)))))/$F18,
SUM(OFFSET('2.5 CAPEX'!CP21,0,-MIN($F18-1,COLUMN(CB18)-1),1,MIN($F18,COLUMN(CB18))))/$F18)))))),
IF(OR(ISNUMBER($D18)=FALSE,$F18=""),"",
IF(AND('2.5 CAPEX'!$L21&lt;&gt;"x",'2.5 CAPEX'!$M21&lt;&gt;"x"),0,
IF($F18=0,0,
IF(CK$4&lt;'2.1 Kraftwerk allgemein'!$F$16,0,
IF(CK$4='2.1 Kraftwerk allgemein'!$F$16,'2.5 CAPEX'!$J21/$F18,
IF(CK$4&lt;'2.1 Kraftwerk allgemein'!$F$16+$F18,
('2.5 CAPEX'!$J21+SUM(OFFSET('2.5 CAPEX'!CP21,0,-MIN(MAX($F18-1-('2.1 Kraftwerk allgemein'!$F$16-'1.1 Allgemein'!$I$22+1),0),COLUMN(CB18)-1-('2.1 Kraftwerk allgemein'!$F$16-'1.1 Allgemein'!$I$22+1)),1,MIN(MAX($F18-('2.1 Kraftwerk allgemein'!$F$16-'1.1 Allgemein'!$I$22+1),1),COLUMN(CB18)-('2.1 Kraftwerk allgemein'!$F$16-'1.1 Allgemein'!$I$22+1)))))/$F18,
SUM(OFFSET('2.5 CAPEX'!CP21,0,-MIN($F18-1,COLUMN(CB18)-1),1,MIN($F18,COLUMN(CB18))))/$F18)))))))</f>
        <v>0</v>
      </c>
      <c r="CL18" s="199">
        <f ca="1">IF('2.1 Kraftwerk allgemein'!$F$15&lt;'1.1 Allgemein'!$I$22,
IF(OR(ISNUMBER($D18)=FALSE,$F18=""),"",
IF(AND('2.5 CAPEX'!$L21&lt;&gt;"x",'2.5 CAPEX'!$M21&lt;&gt;"x"),0,
IF($F18=0,0,
IF(CL$4&lt;'2.1 Kraftwerk allgemein'!$F$16,0,
IF(CL$4='2.1 Kraftwerk allgemein'!$F$16,'2.5 CAPEX'!$J21/$F18,
IF(CL$4&lt;'2.1 Kraftwerk allgemein'!$F$16+$F18,
('2.5 CAPEX'!$J21+SUM(OFFSET('2.5 CAPEX'!CQ21,0,-MIN(MAX($F18-1-('2.1 Kraftwerk allgemein'!$F$16-'2.1 Kraftwerk allgemein'!$F$15+1),0),COLUMN(CC18)-1-('2.1 Kraftwerk allgemein'!$F$16-'2.1 Kraftwerk allgemein'!$F$15+1)),1,MIN(MAX($F18-('2.1 Kraftwerk allgemein'!$F$16-'2.1 Kraftwerk allgemein'!$F$15+1),1),COLUMN(CC18)-('2.1 Kraftwerk allgemein'!$F$16-'2.1 Kraftwerk allgemein'!$F$15+1)))))/$F18,
SUM(OFFSET('2.5 CAPEX'!CQ21,0,-MIN($F18-1,COLUMN(CC18)-1),1,MIN($F18,COLUMN(CC18))))/$F18)))))),
IF(OR(ISNUMBER($D18)=FALSE,$F18=""),"",
IF(AND('2.5 CAPEX'!$L21&lt;&gt;"x",'2.5 CAPEX'!$M21&lt;&gt;"x"),0,
IF($F18=0,0,
IF(CL$4&lt;'2.1 Kraftwerk allgemein'!$F$16,0,
IF(CL$4='2.1 Kraftwerk allgemein'!$F$16,'2.5 CAPEX'!$J21/$F18,
IF(CL$4&lt;'2.1 Kraftwerk allgemein'!$F$16+$F18,
('2.5 CAPEX'!$J21+SUM(OFFSET('2.5 CAPEX'!CQ21,0,-MIN(MAX($F18-1-('2.1 Kraftwerk allgemein'!$F$16-'1.1 Allgemein'!$I$22+1),0),COLUMN(CC18)-1-('2.1 Kraftwerk allgemein'!$F$16-'1.1 Allgemein'!$I$22+1)),1,MIN(MAX($F18-('2.1 Kraftwerk allgemein'!$F$16-'1.1 Allgemein'!$I$22+1),1),COLUMN(CC18)-('2.1 Kraftwerk allgemein'!$F$16-'1.1 Allgemein'!$I$22+1)))))/$F18,
SUM(OFFSET('2.5 CAPEX'!CQ21,0,-MIN($F18-1,COLUMN(CC18)-1),1,MIN($F18,COLUMN(CC18))))/$F18)))))))</f>
        <v>0</v>
      </c>
      <c r="CM18" s="199">
        <f ca="1">IF('2.1 Kraftwerk allgemein'!$F$15&lt;'1.1 Allgemein'!$I$22,
IF(OR(ISNUMBER($D18)=FALSE,$F18=""),"",
IF(AND('2.5 CAPEX'!$L21&lt;&gt;"x",'2.5 CAPEX'!$M21&lt;&gt;"x"),0,
IF($F18=0,0,
IF(CM$4&lt;'2.1 Kraftwerk allgemein'!$F$16,0,
IF(CM$4='2.1 Kraftwerk allgemein'!$F$16,'2.5 CAPEX'!$J21/$F18,
IF(CM$4&lt;'2.1 Kraftwerk allgemein'!$F$16+$F18,
('2.5 CAPEX'!$J21+SUM(OFFSET('2.5 CAPEX'!CR21,0,-MIN(MAX($F18-1-('2.1 Kraftwerk allgemein'!$F$16-'2.1 Kraftwerk allgemein'!$F$15+1),0),COLUMN(CD18)-1-('2.1 Kraftwerk allgemein'!$F$16-'2.1 Kraftwerk allgemein'!$F$15+1)),1,MIN(MAX($F18-('2.1 Kraftwerk allgemein'!$F$16-'2.1 Kraftwerk allgemein'!$F$15+1),1),COLUMN(CD18)-('2.1 Kraftwerk allgemein'!$F$16-'2.1 Kraftwerk allgemein'!$F$15+1)))))/$F18,
SUM(OFFSET('2.5 CAPEX'!CR21,0,-MIN($F18-1,COLUMN(CD18)-1),1,MIN($F18,COLUMN(CD18))))/$F18)))))),
IF(OR(ISNUMBER($D18)=FALSE,$F18=""),"",
IF(AND('2.5 CAPEX'!$L21&lt;&gt;"x",'2.5 CAPEX'!$M21&lt;&gt;"x"),0,
IF($F18=0,0,
IF(CM$4&lt;'2.1 Kraftwerk allgemein'!$F$16,0,
IF(CM$4='2.1 Kraftwerk allgemein'!$F$16,'2.5 CAPEX'!$J21/$F18,
IF(CM$4&lt;'2.1 Kraftwerk allgemein'!$F$16+$F18,
('2.5 CAPEX'!$J21+SUM(OFFSET('2.5 CAPEX'!CR21,0,-MIN(MAX($F18-1-('2.1 Kraftwerk allgemein'!$F$16-'1.1 Allgemein'!$I$22+1),0),COLUMN(CD18)-1-('2.1 Kraftwerk allgemein'!$F$16-'1.1 Allgemein'!$I$22+1)),1,MIN(MAX($F18-('2.1 Kraftwerk allgemein'!$F$16-'1.1 Allgemein'!$I$22+1),1),COLUMN(CD18)-('2.1 Kraftwerk allgemein'!$F$16-'1.1 Allgemein'!$I$22+1)))))/$F18,
SUM(OFFSET('2.5 CAPEX'!CR21,0,-MIN($F18-1,COLUMN(CD18)-1),1,MIN($F18,COLUMN(CD18))))/$F18)))))))</f>
        <v>0</v>
      </c>
      <c r="CN18" s="199">
        <f ca="1">IF('2.1 Kraftwerk allgemein'!$F$15&lt;'1.1 Allgemein'!$I$22,
IF(OR(ISNUMBER($D18)=FALSE,$F18=""),"",
IF(AND('2.5 CAPEX'!$L21&lt;&gt;"x",'2.5 CAPEX'!$M21&lt;&gt;"x"),0,
IF($F18=0,0,
IF(CN$4&lt;'2.1 Kraftwerk allgemein'!$F$16,0,
IF(CN$4='2.1 Kraftwerk allgemein'!$F$16,'2.5 CAPEX'!$J21/$F18,
IF(CN$4&lt;'2.1 Kraftwerk allgemein'!$F$16+$F18,
('2.5 CAPEX'!$J21+SUM(OFFSET('2.5 CAPEX'!CS21,0,-MIN(MAX($F18-1-('2.1 Kraftwerk allgemein'!$F$16-'2.1 Kraftwerk allgemein'!$F$15+1),0),COLUMN(CE18)-1-('2.1 Kraftwerk allgemein'!$F$16-'2.1 Kraftwerk allgemein'!$F$15+1)),1,MIN(MAX($F18-('2.1 Kraftwerk allgemein'!$F$16-'2.1 Kraftwerk allgemein'!$F$15+1),1),COLUMN(CE18)-('2.1 Kraftwerk allgemein'!$F$16-'2.1 Kraftwerk allgemein'!$F$15+1)))))/$F18,
SUM(OFFSET('2.5 CAPEX'!CS21,0,-MIN($F18-1,COLUMN(CE18)-1),1,MIN($F18,COLUMN(CE18))))/$F18)))))),
IF(OR(ISNUMBER($D18)=FALSE,$F18=""),"",
IF(AND('2.5 CAPEX'!$L21&lt;&gt;"x",'2.5 CAPEX'!$M21&lt;&gt;"x"),0,
IF($F18=0,0,
IF(CN$4&lt;'2.1 Kraftwerk allgemein'!$F$16,0,
IF(CN$4='2.1 Kraftwerk allgemein'!$F$16,'2.5 CAPEX'!$J21/$F18,
IF(CN$4&lt;'2.1 Kraftwerk allgemein'!$F$16+$F18,
('2.5 CAPEX'!$J21+SUM(OFFSET('2.5 CAPEX'!CS21,0,-MIN(MAX($F18-1-('2.1 Kraftwerk allgemein'!$F$16-'1.1 Allgemein'!$I$22+1),0),COLUMN(CE18)-1-('2.1 Kraftwerk allgemein'!$F$16-'1.1 Allgemein'!$I$22+1)),1,MIN(MAX($F18-('2.1 Kraftwerk allgemein'!$F$16-'1.1 Allgemein'!$I$22+1),1),COLUMN(CE18)-('2.1 Kraftwerk allgemein'!$F$16-'1.1 Allgemein'!$I$22+1)))))/$F18,
SUM(OFFSET('2.5 CAPEX'!CS21,0,-MIN($F18-1,COLUMN(CE18)-1),1,MIN($F18,COLUMN(CE18))))/$F18)))))))</f>
        <v>0</v>
      </c>
      <c r="CO18" s="199">
        <f ca="1">IF('2.1 Kraftwerk allgemein'!$F$15&lt;'1.1 Allgemein'!$I$22,
IF(OR(ISNUMBER($D18)=FALSE,$F18=""),"",
IF(AND('2.5 CAPEX'!$L21&lt;&gt;"x",'2.5 CAPEX'!$M21&lt;&gt;"x"),0,
IF($F18=0,0,
IF(CO$4&lt;'2.1 Kraftwerk allgemein'!$F$16,0,
IF(CO$4='2.1 Kraftwerk allgemein'!$F$16,'2.5 CAPEX'!$J21/$F18,
IF(CO$4&lt;'2.1 Kraftwerk allgemein'!$F$16+$F18,
('2.5 CAPEX'!$J21+SUM(OFFSET('2.5 CAPEX'!CT21,0,-MIN(MAX($F18-1-('2.1 Kraftwerk allgemein'!$F$16-'2.1 Kraftwerk allgemein'!$F$15+1),0),COLUMN(CF18)-1-('2.1 Kraftwerk allgemein'!$F$16-'2.1 Kraftwerk allgemein'!$F$15+1)),1,MIN(MAX($F18-('2.1 Kraftwerk allgemein'!$F$16-'2.1 Kraftwerk allgemein'!$F$15+1),1),COLUMN(CF18)-('2.1 Kraftwerk allgemein'!$F$16-'2.1 Kraftwerk allgemein'!$F$15+1)))))/$F18,
SUM(OFFSET('2.5 CAPEX'!CT21,0,-MIN($F18-1,COLUMN(CF18)-1),1,MIN($F18,COLUMN(CF18))))/$F18)))))),
IF(OR(ISNUMBER($D18)=FALSE,$F18=""),"",
IF(AND('2.5 CAPEX'!$L21&lt;&gt;"x",'2.5 CAPEX'!$M21&lt;&gt;"x"),0,
IF($F18=0,0,
IF(CO$4&lt;'2.1 Kraftwerk allgemein'!$F$16,0,
IF(CO$4='2.1 Kraftwerk allgemein'!$F$16,'2.5 CAPEX'!$J21/$F18,
IF(CO$4&lt;'2.1 Kraftwerk allgemein'!$F$16+$F18,
('2.5 CAPEX'!$J21+SUM(OFFSET('2.5 CAPEX'!CT21,0,-MIN(MAX($F18-1-('2.1 Kraftwerk allgemein'!$F$16-'1.1 Allgemein'!$I$22+1),0),COLUMN(CF18)-1-('2.1 Kraftwerk allgemein'!$F$16-'1.1 Allgemein'!$I$22+1)),1,MIN(MAX($F18-('2.1 Kraftwerk allgemein'!$F$16-'1.1 Allgemein'!$I$22+1),1),COLUMN(CF18)-('2.1 Kraftwerk allgemein'!$F$16-'1.1 Allgemein'!$I$22+1)))))/$F18,
SUM(OFFSET('2.5 CAPEX'!CT21,0,-MIN($F18-1,COLUMN(CF18)-1),1,MIN($F18,COLUMN(CF18))))/$F18)))))))</f>
        <v>0</v>
      </c>
      <c r="CP18" s="199">
        <f ca="1">IF('2.1 Kraftwerk allgemein'!$F$15&lt;'1.1 Allgemein'!$I$22,
IF(OR(ISNUMBER($D18)=FALSE,$F18=""),"",
IF(AND('2.5 CAPEX'!$L21&lt;&gt;"x",'2.5 CAPEX'!$M21&lt;&gt;"x"),0,
IF($F18=0,0,
IF(CP$4&lt;'2.1 Kraftwerk allgemein'!$F$16,0,
IF(CP$4='2.1 Kraftwerk allgemein'!$F$16,'2.5 CAPEX'!$J21/$F18,
IF(CP$4&lt;'2.1 Kraftwerk allgemein'!$F$16+$F18,
('2.5 CAPEX'!$J21+SUM(OFFSET('2.5 CAPEX'!CU21,0,-MIN(MAX($F18-1-('2.1 Kraftwerk allgemein'!$F$16-'2.1 Kraftwerk allgemein'!$F$15+1),0),COLUMN(CG18)-1-('2.1 Kraftwerk allgemein'!$F$16-'2.1 Kraftwerk allgemein'!$F$15+1)),1,MIN(MAX($F18-('2.1 Kraftwerk allgemein'!$F$16-'2.1 Kraftwerk allgemein'!$F$15+1),1),COLUMN(CG18)-('2.1 Kraftwerk allgemein'!$F$16-'2.1 Kraftwerk allgemein'!$F$15+1)))))/$F18,
SUM(OFFSET('2.5 CAPEX'!CU21,0,-MIN($F18-1,COLUMN(CG18)-1),1,MIN($F18,COLUMN(CG18))))/$F18)))))),
IF(OR(ISNUMBER($D18)=FALSE,$F18=""),"",
IF(AND('2.5 CAPEX'!$L21&lt;&gt;"x",'2.5 CAPEX'!$M21&lt;&gt;"x"),0,
IF($F18=0,0,
IF(CP$4&lt;'2.1 Kraftwerk allgemein'!$F$16,0,
IF(CP$4='2.1 Kraftwerk allgemein'!$F$16,'2.5 CAPEX'!$J21/$F18,
IF(CP$4&lt;'2.1 Kraftwerk allgemein'!$F$16+$F18,
('2.5 CAPEX'!$J21+SUM(OFFSET('2.5 CAPEX'!CU21,0,-MIN(MAX($F18-1-('2.1 Kraftwerk allgemein'!$F$16-'1.1 Allgemein'!$I$22+1),0),COLUMN(CG18)-1-('2.1 Kraftwerk allgemein'!$F$16-'1.1 Allgemein'!$I$22+1)),1,MIN(MAX($F18-('2.1 Kraftwerk allgemein'!$F$16-'1.1 Allgemein'!$I$22+1),1),COLUMN(CG18)-('2.1 Kraftwerk allgemein'!$F$16-'1.1 Allgemein'!$I$22+1)))))/$F18,
SUM(OFFSET('2.5 CAPEX'!CU21,0,-MIN($F18-1,COLUMN(CG18)-1),1,MIN($F18,COLUMN(CG18))))/$F18)))))))</f>
        <v>0</v>
      </c>
      <c r="CQ18" s="199">
        <f ca="1">IF('2.1 Kraftwerk allgemein'!$F$15&lt;'1.1 Allgemein'!$I$22,
IF(OR(ISNUMBER($D18)=FALSE,$F18=""),"",
IF(AND('2.5 CAPEX'!$L21&lt;&gt;"x",'2.5 CAPEX'!$M21&lt;&gt;"x"),0,
IF($F18=0,0,
IF(CQ$4&lt;'2.1 Kraftwerk allgemein'!$F$16,0,
IF(CQ$4='2.1 Kraftwerk allgemein'!$F$16,'2.5 CAPEX'!$J21/$F18,
IF(CQ$4&lt;'2.1 Kraftwerk allgemein'!$F$16+$F18,
('2.5 CAPEX'!$J21+SUM(OFFSET('2.5 CAPEX'!CV21,0,-MIN(MAX($F18-1-('2.1 Kraftwerk allgemein'!$F$16-'2.1 Kraftwerk allgemein'!$F$15+1),0),COLUMN(CH18)-1-('2.1 Kraftwerk allgemein'!$F$16-'2.1 Kraftwerk allgemein'!$F$15+1)),1,MIN(MAX($F18-('2.1 Kraftwerk allgemein'!$F$16-'2.1 Kraftwerk allgemein'!$F$15+1),1),COLUMN(CH18)-('2.1 Kraftwerk allgemein'!$F$16-'2.1 Kraftwerk allgemein'!$F$15+1)))))/$F18,
SUM(OFFSET('2.5 CAPEX'!CV21,0,-MIN($F18-1,COLUMN(CH18)-1),1,MIN($F18,COLUMN(CH18))))/$F18)))))),
IF(OR(ISNUMBER($D18)=FALSE,$F18=""),"",
IF(AND('2.5 CAPEX'!$L21&lt;&gt;"x",'2.5 CAPEX'!$M21&lt;&gt;"x"),0,
IF($F18=0,0,
IF(CQ$4&lt;'2.1 Kraftwerk allgemein'!$F$16,0,
IF(CQ$4='2.1 Kraftwerk allgemein'!$F$16,'2.5 CAPEX'!$J21/$F18,
IF(CQ$4&lt;'2.1 Kraftwerk allgemein'!$F$16+$F18,
('2.5 CAPEX'!$J21+SUM(OFFSET('2.5 CAPEX'!CV21,0,-MIN(MAX($F18-1-('2.1 Kraftwerk allgemein'!$F$16-'1.1 Allgemein'!$I$22+1),0),COLUMN(CH18)-1-('2.1 Kraftwerk allgemein'!$F$16-'1.1 Allgemein'!$I$22+1)),1,MIN(MAX($F18-('2.1 Kraftwerk allgemein'!$F$16-'1.1 Allgemein'!$I$22+1),1),COLUMN(CH18)-('2.1 Kraftwerk allgemein'!$F$16-'1.1 Allgemein'!$I$22+1)))))/$F18,
SUM(OFFSET('2.5 CAPEX'!CV21,0,-MIN($F18-1,COLUMN(CH18)-1),1,MIN($F18,COLUMN(CH18))))/$F18)))))))</f>
        <v>0</v>
      </c>
      <c r="CR18" s="199">
        <f ca="1">IF('2.1 Kraftwerk allgemein'!$F$15&lt;'1.1 Allgemein'!$I$22,
IF(OR(ISNUMBER($D18)=FALSE,$F18=""),"",
IF(AND('2.5 CAPEX'!$L21&lt;&gt;"x",'2.5 CAPEX'!$M21&lt;&gt;"x"),0,
IF($F18=0,0,
IF(CR$4&lt;'2.1 Kraftwerk allgemein'!$F$16,0,
IF(CR$4='2.1 Kraftwerk allgemein'!$F$16,'2.5 CAPEX'!$J21/$F18,
IF(CR$4&lt;'2.1 Kraftwerk allgemein'!$F$16+$F18,
('2.5 CAPEX'!$J21+SUM(OFFSET('2.5 CAPEX'!CW21,0,-MIN(MAX($F18-1-('2.1 Kraftwerk allgemein'!$F$16-'2.1 Kraftwerk allgemein'!$F$15+1),0),COLUMN(CI18)-1-('2.1 Kraftwerk allgemein'!$F$16-'2.1 Kraftwerk allgemein'!$F$15+1)),1,MIN(MAX($F18-('2.1 Kraftwerk allgemein'!$F$16-'2.1 Kraftwerk allgemein'!$F$15+1),1),COLUMN(CI18)-('2.1 Kraftwerk allgemein'!$F$16-'2.1 Kraftwerk allgemein'!$F$15+1)))))/$F18,
SUM(OFFSET('2.5 CAPEX'!CW21,0,-MIN($F18-1,COLUMN(CI18)-1),1,MIN($F18,COLUMN(CI18))))/$F18)))))),
IF(OR(ISNUMBER($D18)=FALSE,$F18=""),"",
IF(AND('2.5 CAPEX'!$L21&lt;&gt;"x",'2.5 CAPEX'!$M21&lt;&gt;"x"),0,
IF($F18=0,0,
IF(CR$4&lt;'2.1 Kraftwerk allgemein'!$F$16,0,
IF(CR$4='2.1 Kraftwerk allgemein'!$F$16,'2.5 CAPEX'!$J21/$F18,
IF(CR$4&lt;'2.1 Kraftwerk allgemein'!$F$16+$F18,
('2.5 CAPEX'!$J21+SUM(OFFSET('2.5 CAPEX'!CW21,0,-MIN(MAX($F18-1-('2.1 Kraftwerk allgemein'!$F$16-'1.1 Allgemein'!$I$22+1),0),COLUMN(CI18)-1-('2.1 Kraftwerk allgemein'!$F$16-'1.1 Allgemein'!$I$22+1)),1,MIN(MAX($F18-('2.1 Kraftwerk allgemein'!$F$16-'1.1 Allgemein'!$I$22+1),1),COLUMN(CI18)-('2.1 Kraftwerk allgemein'!$F$16-'1.1 Allgemein'!$I$22+1)))))/$F18,
SUM(OFFSET('2.5 CAPEX'!CW21,0,-MIN($F18-1,COLUMN(CI18)-1),1,MIN($F18,COLUMN(CI18))))/$F18)))))))</f>
        <v>0</v>
      </c>
      <c r="CS18" s="199">
        <f ca="1">IF('2.1 Kraftwerk allgemein'!$F$15&lt;'1.1 Allgemein'!$I$22,
IF(OR(ISNUMBER($D18)=FALSE,$F18=""),"",
IF(AND('2.5 CAPEX'!$L21&lt;&gt;"x",'2.5 CAPEX'!$M21&lt;&gt;"x"),0,
IF($F18=0,0,
IF(CS$4&lt;'2.1 Kraftwerk allgemein'!$F$16,0,
IF(CS$4='2.1 Kraftwerk allgemein'!$F$16,'2.5 CAPEX'!$J21/$F18,
IF(CS$4&lt;'2.1 Kraftwerk allgemein'!$F$16+$F18,
('2.5 CAPEX'!$J21+SUM(OFFSET('2.5 CAPEX'!CX21,0,-MIN(MAX($F18-1-('2.1 Kraftwerk allgemein'!$F$16-'2.1 Kraftwerk allgemein'!$F$15+1),0),COLUMN(CJ18)-1-('2.1 Kraftwerk allgemein'!$F$16-'2.1 Kraftwerk allgemein'!$F$15+1)),1,MIN(MAX($F18-('2.1 Kraftwerk allgemein'!$F$16-'2.1 Kraftwerk allgemein'!$F$15+1),1),COLUMN(CJ18)-('2.1 Kraftwerk allgemein'!$F$16-'2.1 Kraftwerk allgemein'!$F$15+1)))))/$F18,
SUM(OFFSET('2.5 CAPEX'!CX21,0,-MIN($F18-1,COLUMN(CJ18)-1),1,MIN($F18,COLUMN(CJ18))))/$F18)))))),
IF(OR(ISNUMBER($D18)=FALSE,$F18=""),"",
IF(AND('2.5 CAPEX'!$L21&lt;&gt;"x",'2.5 CAPEX'!$M21&lt;&gt;"x"),0,
IF($F18=0,0,
IF(CS$4&lt;'2.1 Kraftwerk allgemein'!$F$16,0,
IF(CS$4='2.1 Kraftwerk allgemein'!$F$16,'2.5 CAPEX'!$J21/$F18,
IF(CS$4&lt;'2.1 Kraftwerk allgemein'!$F$16+$F18,
('2.5 CAPEX'!$J21+SUM(OFFSET('2.5 CAPEX'!CX21,0,-MIN(MAX($F18-1-('2.1 Kraftwerk allgemein'!$F$16-'1.1 Allgemein'!$I$22+1),0),COLUMN(CJ18)-1-('2.1 Kraftwerk allgemein'!$F$16-'1.1 Allgemein'!$I$22+1)),1,MIN(MAX($F18-('2.1 Kraftwerk allgemein'!$F$16-'1.1 Allgemein'!$I$22+1),1),COLUMN(CJ18)-('2.1 Kraftwerk allgemein'!$F$16-'1.1 Allgemein'!$I$22+1)))))/$F18,
SUM(OFFSET('2.5 CAPEX'!CX21,0,-MIN($F18-1,COLUMN(CJ18)-1),1,MIN($F18,COLUMN(CJ18))))/$F18)))))))</f>
        <v>0</v>
      </c>
      <c r="CT18" s="199">
        <f ca="1">IF('2.1 Kraftwerk allgemein'!$F$15&lt;'1.1 Allgemein'!$I$22,
IF(OR(ISNUMBER($D18)=FALSE,$F18=""),"",
IF(AND('2.5 CAPEX'!$L21&lt;&gt;"x",'2.5 CAPEX'!$M21&lt;&gt;"x"),0,
IF($F18=0,0,
IF(CT$4&lt;'2.1 Kraftwerk allgemein'!$F$16,0,
IF(CT$4='2.1 Kraftwerk allgemein'!$F$16,'2.5 CAPEX'!$J21/$F18,
IF(CT$4&lt;'2.1 Kraftwerk allgemein'!$F$16+$F18,
('2.5 CAPEX'!$J21+SUM(OFFSET('2.5 CAPEX'!CY21,0,-MIN(MAX($F18-1-('2.1 Kraftwerk allgemein'!$F$16-'2.1 Kraftwerk allgemein'!$F$15+1),0),COLUMN(CK18)-1-('2.1 Kraftwerk allgemein'!$F$16-'2.1 Kraftwerk allgemein'!$F$15+1)),1,MIN(MAX($F18-('2.1 Kraftwerk allgemein'!$F$16-'2.1 Kraftwerk allgemein'!$F$15+1),1),COLUMN(CK18)-('2.1 Kraftwerk allgemein'!$F$16-'2.1 Kraftwerk allgemein'!$F$15+1)))))/$F18,
SUM(OFFSET('2.5 CAPEX'!CY21,0,-MIN($F18-1,COLUMN(CK18)-1),1,MIN($F18,COLUMN(CK18))))/$F18)))))),
IF(OR(ISNUMBER($D18)=FALSE,$F18=""),"",
IF(AND('2.5 CAPEX'!$L21&lt;&gt;"x",'2.5 CAPEX'!$M21&lt;&gt;"x"),0,
IF($F18=0,0,
IF(CT$4&lt;'2.1 Kraftwerk allgemein'!$F$16,0,
IF(CT$4='2.1 Kraftwerk allgemein'!$F$16,'2.5 CAPEX'!$J21/$F18,
IF(CT$4&lt;'2.1 Kraftwerk allgemein'!$F$16+$F18,
('2.5 CAPEX'!$J21+SUM(OFFSET('2.5 CAPEX'!CY21,0,-MIN(MAX($F18-1-('2.1 Kraftwerk allgemein'!$F$16-'1.1 Allgemein'!$I$22+1),0),COLUMN(CK18)-1-('2.1 Kraftwerk allgemein'!$F$16-'1.1 Allgemein'!$I$22+1)),1,MIN(MAX($F18-('2.1 Kraftwerk allgemein'!$F$16-'1.1 Allgemein'!$I$22+1),1),COLUMN(CK18)-('2.1 Kraftwerk allgemein'!$F$16-'1.1 Allgemein'!$I$22+1)))))/$F18,
SUM(OFFSET('2.5 CAPEX'!CY21,0,-MIN($F18-1,COLUMN(CK18)-1),1,MIN($F18,COLUMN(CK18))))/$F18)))))))</f>
        <v>0</v>
      </c>
      <c r="CU18" s="199">
        <f ca="1">IF('2.1 Kraftwerk allgemein'!$F$15&lt;'1.1 Allgemein'!$I$22,
IF(OR(ISNUMBER($D18)=FALSE,$F18=""),"",
IF(AND('2.5 CAPEX'!$L21&lt;&gt;"x",'2.5 CAPEX'!$M21&lt;&gt;"x"),0,
IF($F18=0,0,
IF(CU$4&lt;'2.1 Kraftwerk allgemein'!$F$16,0,
IF(CU$4='2.1 Kraftwerk allgemein'!$F$16,'2.5 CAPEX'!$J21/$F18,
IF(CU$4&lt;'2.1 Kraftwerk allgemein'!$F$16+$F18,
('2.5 CAPEX'!$J21+SUM(OFFSET('2.5 CAPEX'!CZ21,0,-MIN(MAX($F18-1-('2.1 Kraftwerk allgemein'!$F$16-'2.1 Kraftwerk allgemein'!$F$15+1),0),COLUMN(CL18)-1-('2.1 Kraftwerk allgemein'!$F$16-'2.1 Kraftwerk allgemein'!$F$15+1)),1,MIN(MAX($F18-('2.1 Kraftwerk allgemein'!$F$16-'2.1 Kraftwerk allgemein'!$F$15+1),1),COLUMN(CL18)-('2.1 Kraftwerk allgemein'!$F$16-'2.1 Kraftwerk allgemein'!$F$15+1)))))/$F18,
SUM(OFFSET('2.5 CAPEX'!CZ21,0,-MIN($F18-1,COLUMN(CL18)-1),1,MIN($F18,COLUMN(CL18))))/$F18)))))),
IF(OR(ISNUMBER($D18)=FALSE,$F18=""),"",
IF(AND('2.5 CAPEX'!$L21&lt;&gt;"x",'2.5 CAPEX'!$M21&lt;&gt;"x"),0,
IF($F18=0,0,
IF(CU$4&lt;'2.1 Kraftwerk allgemein'!$F$16,0,
IF(CU$4='2.1 Kraftwerk allgemein'!$F$16,'2.5 CAPEX'!$J21/$F18,
IF(CU$4&lt;'2.1 Kraftwerk allgemein'!$F$16+$F18,
('2.5 CAPEX'!$J21+SUM(OFFSET('2.5 CAPEX'!CZ21,0,-MIN(MAX($F18-1-('2.1 Kraftwerk allgemein'!$F$16-'1.1 Allgemein'!$I$22+1),0),COLUMN(CL18)-1-('2.1 Kraftwerk allgemein'!$F$16-'1.1 Allgemein'!$I$22+1)),1,MIN(MAX($F18-('2.1 Kraftwerk allgemein'!$F$16-'1.1 Allgemein'!$I$22+1),1),COLUMN(CL18)-('2.1 Kraftwerk allgemein'!$F$16-'1.1 Allgemein'!$I$22+1)))))/$F18,
SUM(OFFSET('2.5 CAPEX'!CZ21,0,-MIN($F18-1,COLUMN(CL18)-1),1,MIN($F18,COLUMN(CL18))))/$F18)))))))</f>
        <v>0</v>
      </c>
      <c r="CV18" s="199">
        <f ca="1">IF('2.1 Kraftwerk allgemein'!$F$15&lt;'1.1 Allgemein'!$I$22,
IF(OR(ISNUMBER($D18)=FALSE,$F18=""),"",
IF(AND('2.5 CAPEX'!$L21&lt;&gt;"x",'2.5 CAPEX'!$M21&lt;&gt;"x"),0,
IF($F18=0,0,
IF(CV$4&lt;'2.1 Kraftwerk allgemein'!$F$16,0,
IF(CV$4='2.1 Kraftwerk allgemein'!$F$16,'2.5 CAPEX'!$J21/$F18,
IF(CV$4&lt;'2.1 Kraftwerk allgemein'!$F$16+$F18,
('2.5 CAPEX'!$J21+SUM(OFFSET('2.5 CAPEX'!DA21,0,-MIN(MAX($F18-1-('2.1 Kraftwerk allgemein'!$F$16-'2.1 Kraftwerk allgemein'!$F$15+1),0),COLUMN(CM18)-1-('2.1 Kraftwerk allgemein'!$F$16-'2.1 Kraftwerk allgemein'!$F$15+1)),1,MIN(MAX($F18-('2.1 Kraftwerk allgemein'!$F$16-'2.1 Kraftwerk allgemein'!$F$15+1),1),COLUMN(CM18)-('2.1 Kraftwerk allgemein'!$F$16-'2.1 Kraftwerk allgemein'!$F$15+1)))))/$F18,
SUM(OFFSET('2.5 CAPEX'!DA21,0,-MIN($F18-1,COLUMN(CM18)-1),1,MIN($F18,COLUMN(CM18))))/$F18)))))),
IF(OR(ISNUMBER($D18)=FALSE,$F18=""),"",
IF(AND('2.5 CAPEX'!$L21&lt;&gt;"x",'2.5 CAPEX'!$M21&lt;&gt;"x"),0,
IF($F18=0,0,
IF(CV$4&lt;'2.1 Kraftwerk allgemein'!$F$16,0,
IF(CV$4='2.1 Kraftwerk allgemein'!$F$16,'2.5 CAPEX'!$J21/$F18,
IF(CV$4&lt;'2.1 Kraftwerk allgemein'!$F$16+$F18,
('2.5 CAPEX'!$J21+SUM(OFFSET('2.5 CAPEX'!DA21,0,-MIN(MAX($F18-1-('2.1 Kraftwerk allgemein'!$F$16-'1.1 Allgemein'!$I$22+1),0),COLUMN(CM18)-1-('2.1 Kraftwerk allgemein'!$F$16-'1.1 Allgemein'!$I$22+1)),1,MIN(MAX($F18-('2.1 Kraftwerk allgemein'!$F$16-'1.1 Allgemein'!$I$22+1),1),COLUMN(CM18)-('2.1 Kraftwerk allgemein'!$F$16-'1.1 Allgemein'!$I$22+1)))))/$F18,
SUM(OFFSET('2.5 CAPEX'!DA21,0,-MIN($F18-1,COLUMN(CM18)-1),1,MIN($F18,COLUMN(CM18))))/$F18)))))))</f>
        <v>0</v>
      </c>
      <c r="CW18" s="199">
        <f ca="1">IF('2.1 Kraftwerk allgemein'!$F$15&lt;'1.1 Allgemein'!$I$22,
IF(OR(ISNUMBER($D18)=FALSE,$F18=""),"",
IF(AND('2.5 CAPEX'!$L21&lt;&gt;"x",'2.5 CAPEX'!$M21&lt;&gt;"x"),0,
IF($F18=0,0,
IF(CW$4&lt;'2.1 Kraftwerk allgemein'!$F$16,0,
IF(CW$4='2.1 Kraftwerk allgemein'!$F$16,'2.5 CAPEX'!$J21/$F18,
IF(CW$4&lt;'2.1 Kraftwerk allgemein'!$F$16+$F18,
('2.5 CAPEX'!$J21+SUM(OFFSET('2.5 CAPEX'!DB21,0,-MIN(MAX($F18-1-('2.1 Kraftwerk allgemein'!$F$16-'2.1 Kraftwerk allgemein'!$F$15+1),0),COLUMN(CN18)-1-('2.1 Kraftwerk allgemein'!$F$16-'2.1 Kraftwerk allgemein'!$F$15+1)),1,MIN(MAX($F18-('2.1 Kraftwerk allgemein'!$F$16-'2.1 Kraftwerk allgemein'!$F$15+1),1),COLUMN(CN18)-('2.1 Kraftwerk allgemein'!$F$16-'2.1 Kraftwerk allgemein'!$F$15+1)))))/$F18,
SUM(OFFSET('2.5 CAPEX'!DB21,0,-MIN($F18-1,COLUMN(CN18)-1),1,MIN($F18,COLUMN(CN18))))/$F18)))))),
IF(OR(ISNUMBER($D18)=FALSE,$F18=""),"",
IF(AND('2.5 CAPEX'!$L21&lt;&gt;"x",'2.5 CAPEX'!$M21&lt;&gt;"x"),0,
IF($F18=0,0,
IF(CW$4&lt;'2.1 Kraftwerk allgemein'!$F$16,0,
IF(CW$4='2.1 Kraftwerk allgemein'!$F$16,'2.5 CAPEX'!$J21/$F18,
IF(CW$4&lt;'2.1 Kraftwerk allgemein'!$F$16+$F18,
('2.5 CAPEX'!$J21+SUM(OFFSET('2.5 CAPEX'!DB21,0,-MIN(MAX($F18-1-('2.1 Kraftwerk allgemein'!$F$16-'1.1 Allgemein'!$I$22+1),0),COLUMN(CN18)-1-('2.1 Kraftwerk allgemein'!$F$16-'1.1 Allgemein'!$I$22+1)),1,MIN(MAX($F18-('2.1 Kraftwerk allgemein'!$F$16-'1.1 Allgemein'!$I$22+1),1),COLUMN(CN18)-('2.1 Kraftwerk allgemein'!$F$16-'1.1 Allgemein'!$I$22+1)))))/$F18,
SUM(OFFSET('2.5 CAPEX'!DB21,0,-MIN($F18-1,COLUMN(CN18)-1),1,MIN($F18,COLUMN(CN18))))/$F18)))))))</f>
        <v>0</v>
      </c>
      <c r="CX18" s="199">
        <f ca="1">IF('2.1 Kraftwerk allgemein'!$F$15&lt;'1.1 Allgemein'!$I$22,
IF(OR(ISNUMBER($D18)=FALSE,$F18=""),"",
IF(AND('2.5 CAPEX'!$L21&lt;&gt;"x",'2.5 CAPEX'!$M21&lt;&gt;"x"),0,
IF($F18=0,0,
IF(CX$4&lt;'2.1 Kraftwerk allgemein'!$F$16,0,
IF(CX$4='2.1 Kraftwerk allgemein'!$F$16,'2.5 CAPEX'!$J21/$F18,
IF(CX$4&lt;'2.1 Kraftwerk allgemein'!$F$16+$F18,
('2.5 CAPEX'!$J21+SUM(OFFSET('2.5 CAPEX'!DC21,0,-MIN(MAX($F18-1-('2.1 Kraftwerk allgemein'!$F$16-'2.1 Kraftwerk allgemein'!$F$15+1),0),COLUMN(CO18)-1-('2.1 Kraftwerk allgemein'!$F$16-'2.1 Kraftwerk allgemein'!$F$15+1)),1,MIN(MAX($F18-('2.1 Kraftwerk allgemein'!$F$16-'2.1 Kraftwerk allgemein'!$F$15+1),1),COLUMN(CO18)-('2.1 Kraftwerk allgemein'!$F$16-'2.1 Kraftwerk allgemein'!$F$15+1)))))/$F18,
SUM(OFFSET('2.5 CAPEX'!DC21,0,-MIN($F18-1,COLUMN(CO18)-1),1,MIN($F18,COLUMN(CO18))))/$F18)))))),
IF(OR(ISNUMBER($D18)=FALSE,$F18=""),"",
IF(AND('2.5 CAPEX'!$L21&lt;&gt;"x",'2.5 CAPEX'!$M21&lt;&gt;"x"),0,
IF($F18=0,0,
IF(CX$4&lt;'2.1 Kraftwerk allgemein'!$F$16,0,
IF(CX$4='2.1 Kraftwerk allgemein'!$F$16,'2.5 CAPEX'!$J21/$F18,
IF(CX$4&lt;'2.1 Kraftwerk allgemein'!$F$16+$F18,
('2.5 CAPEX'!$J21+SUM(OFFSET('2.5 CAPEX'!DC21,0,-MIN(MAX($F18-1-('2.1 Kraftwerk allgemein'!$F$16-'1.1 Allgemein'!$I$22+1),0),COLUMN(CO18)-1-('2.1 Kraftwerk allgemein'!$F$16-'1.1 Allgemein'!$I$22+1)),1,MIN(MAX($F18-('2.1 Kraftwerk allgemein'!$F$16-'1.1 Allgemein'!$I$22+1),1),COLUMN(CO18)-('2.1 Kraftwerk allgemein'!$F$16-'1.1 Allgemein'!$I$22+1)))))/$F18,
SUM(OFFSET('2.5 CAPEX'!DC21,0,-MIN($F18-1,COLUMN(CO18)-1),1,MIN($F18,COLUMN(CO18))))/$F18)))))))</f>
        <v>0</v>
      </c>
      <c r="CY18" s="199">
        <f ca="1">IF('2.1 Kraftwerk allgemein'!$F$15&lt;'1.1 Allgemein'!$I$22,
IF(OR(ISNUMBER($D18)=FALSE,$F18=""),"",
IF(AND('2.5 CAPEX'!$L21&lt;&gt;"x",'2.5 CAPEX'!$M21&lt;&gt;"x"),0,
IF($F18=0,0,
IF(CY$4&lt;'2.1 Kraftwerk allgemein'!$F$16,0,
IF(CY$4='2.1 Kraftwerk allgemein'!$F$16,'2.5 CAPEX'!$J21/$F18,
IF(CY$4&lt;'2.1 Kraftwerk allgemein'!$F$16+$F18,
('2.5 CAPEX'!$J21+SUM(OFFSET('2.5 CAPEX'!DD21,0,-MIN(MAX($F18-1-('2.1 Kraftwerk allgemein'!$F$16-'2.1 Kraftwerk allgemein'!$F$15+1),0),COLUMN(CP18)-1-('2.1 Kraftwerk allgemein'!$F$16-'2.1 Kraftwerk allgemein'!$F$15+1)),1,MIN(MAX($F18-('2.1 Kraftwerk allgemein'!$F$16-'2.1 Kraftwerk allgemein'!$F$15+1),1),COLUMN(CP18)-('2.1 Kraftwerk allgemein'!$F$16-'2.1 Kraftwerk allgemein'!$F$15+1)))))/$F18,
SUM(OFFSET('2.5 CAPEX'!DD21,0,-MIN($F18-1,COLUMN(CP18)-1),1,MIN($F18,COLUMN(CP18))))/$F18)))))),
IF(OR(ISNUMBER($D18)=FALSE,$F18=""),"",
IF(AND('2.5 CAPEX'!$L21&lt;&gt;"x",'2.5 CAPEX'!$M21&lt;&gt;"x"),0,
IF($F18=0,0,
IF(CY$4&lt;'2.1 Kraftwerk allgemein'!$F$16,0,
IF(CY$4='2.1 Kraftwerk allgemein'!$F$16,'2.5 CAPEX'!$J21/$F18,
IF(CY$4&lt;'2.1 Kraftwerk allgemein'!$F$16+$F18,
('2.5 CAPEX'!$J21+SUM(OFFSET('2.5 CAPEX'!DD21,0,-MIN(MAX($F18-1-('2.1 Kraftwerk allgemein'!$F$16-'1.1 Allgemein'!$I$22+1),0),COLUMN(CP18)-1-('2.1 Kraftwerk allgemein'!$F$16-'1.1 Allgemein'!$I$22+1)),1,MIN(MAX($F18-('2.1 Kraftwerk allgemein'!$F$16-'1.1 Allgemein'!$I$22+1),1),COLUMN(CP18)-('2.1 Kraftwerk allgemein'!$F$16-'1.1 Allgemein'!$I$22+1)))))/$F18,
SUM(OFFSET('2.5 CAPEX'!DD21,0,-MIN($F18-1,COLUMN(CP18)-1),1,MIN($F18,COLUMN(CP18))))/$F18)))))))</f>
        <v>0</v>
      </c>
      <c r="CZ18" s="199">
        <f ca="1">IF('2.1 Kraftwerk allgemein'!$F$15&lt;'1.1 Allgemein'!$I$22,
IF(OR(ISNUMBER($D18)=FALSE,$F18=""),"",
IF(AND('2.5 CAPEX'!$L21&lt;&gt;"x",'2.5 CAPEX'!$M21&lt;&gt;"x"),0,
IF($F18=0,0,
IF(CZ$4&lt;'2.1 Kraftwerk allgemein'!$F$16,0,
IF(CZ$4='2.1 Kraftwerk allgemein'!$F$16,'2.5 CAPEX'!$J21/$F18,
IF(CZ$4&lt;'2.1 Kraftwerk allgemein'!$F$16+$F18,
('2.5 CAPEX'!$J21+SUM(OFFSET('2.5 CAPEX'!DE21,0,-MIN(MAX($F18-1-('2.1 Kraftwerk allgemein'!$F$16-'2.1 Kraftwerk allgemein'!$F$15+1),0),COLUMN(CQ18)-1-('2.1 Kraftwerk allgemein'!$F$16-'2.1 Kraftwerk allgemein'!$F$15+1)),1,MIN(MAX($F18-('2.1 Kraftwerk allgemein'!$F$16-'2.1 Kraftwerk allgemein'!$F$15+1),1),COLUMN(CQ18)-('2.1 Kraftwerk allgemein'!$F$16-'2.1 Kraftwerk allgemein'!$F$15+1)))))/$F18,
SUM(OFFSET('2.5 CAPEX'!DE21,0,-MIN($F18-1,COLUMN(CQ18)-1),1,MIN($F18,COLUMN(CQ18))))/$F18)))))),
IF(OR(ISNUMBER($D18)=FALSE,$F18=""),"",
IF(AND('2.5 CAPEX'!$L21&lt;&gt;"x",'2.5 CAPEX'!$M21&lt;&gt;"x"),0,
IF($F18=0,0,
IF(CZ$4&lt;'2.1 Kraftwerk allgemein'!$F$16,0,
IF(CZ$4='2.1 Kraftwerk allgemein'!$F$16,'2.5 CAPEX'!$J21/$F18,
IF(CZ$4&lt;'2.1 Kraftwerk allgemein'!$F$16+$F18,
('2.5 CAPEX'!$J21+SUM(OFFSET('2.5 CAPEX'!DE21,0,-MIN(MAX($F18-1-('2.1 Kraftwerk allgemein'!$F$16-'1.1 Allgemein'!$I$22+1),0),COLUMN(CQ18)-1-('2.1 Kraftwerk allgemein'!$F$16-'1.1 Allgemein'!$I$22+1)),1,MIN(MAX($F18-('2.1 Kraftwerk allgemein'!$F$16-'1.1 Allgemein'!$I$22+1),1),COLUMN(CQ18)-('2.1 Kraftwerk allgemein'!$F$16-'1.1 Allgemein'!$I$22+1)))))/$F18,
SUM(OFFSET('2.5 CAPEX'!DE21,0,-MIN($F18-1,COLUMN(CQ18)-1),1,MIN($F18,COLUMN(CQ18))))/$F18)))))))</f>
        <v>0</v>
      </c>
      <c r="DA18" s="199">
        <f ca="1">IF('2.1 Kraftwerk allgemein'!$F$15&lt;'1.1 Allgemein'!$I$22,
IF(OR(ISNUMBER($D18)=FALSE,$F18=""),"",
IF(AND('2.5 CAPEX'!$L21&lt;&gt;"x",'2.5 CAPEX'!$M21&lt;&gt;"x"),0,
IF($F18=0,0,
IF(DA$4&lt;'2.1 Kraftwerk allgemein'!$F$16,0,
IF(DA$4='2.1 Kraftwerk allgemein'!$F$16,'2.5 CAPEX'!$J21/$F18,
IF(DA$4&lt;'2.1 Kraftwerk allgemein'!$F$16+$F18,
('2.5 CAPEX'!$J21+SUM(OFFSET('2.5 CAPEX'!DF21,0,-MIN(MAX($F18-1-('2.1 Kraftwerk allgemein'!$F$16-'2.1 Kraftwerk allgemein'!$F$15+1),0),COLUMN(CR18)-1-('2.1 Kraftwerk allgemein'!$F$16-'2.1 Kraftwerk allgemein'!$F$15+1)),1,MIN(MAX($F18-('2.1 Kraftwerk allgemein'!$F$16-'2.1 Kraftwerk allgemein'!$F$15+1),1),COLUMN(CR18)-('2.1 Kraftwerk allgemein'!$F$16-'2.1 Kraftwerk allgemein'!$F$15+1)))))/$F18,
SUM(OFFSET('2.5 CAPEX'!DF21,0,-MIN($F18-1,COLUMN(CR18)-1),1,MIN($F18,COLUMN(CR18))))/$F18)))))),
IF(OR(ISNUMBER($D18)=FALSE,$F18=""),"",
IF(AND('2.5 CAPEX'!$L21&lt;&gt;"x",'2.5 CAPEX'!$M21&lt;&gt;"x"),0,
IF($F18=0,0,
IF(DA$4&lt;'2.1 Kraftwerk allgemein'!$F$16,0,
IF(DA$4='2.1 Kraftwerk allgemein'!$F$16,'2.5 CAPEX'!$J21/$F18,
IF(DA$4&lt;'2.1 Kraftwerk allgemein'!$F$16+$F18,
('2.5 CAPEX'!$J21+SUM(OFFSET('2.5 CAPEX'!DF21,0,-MIN(MAX($F18-1-('2.1 Kraftwerk allgemein'!$F$16-'1.1 Allgemein'!$I$22+1),0),COLUMN(CR18)-1-('2.1 Kraftwerk allgemein'!$F$16-'1.1 Allgemein'!$I$22+1)),1,MIN(MAX($F18-('2.1 Kraftwerk allgemein'!$F$16-'1.1 Allgemein'!$I$22+1),1),COLUMN(CR18)-('2.1 Kraftwerk allgemein'!$F$16-'1.1 Allgemein'!$I$22+1)))))/$F18,
SUM(OFFSET('2.5 CAPEX'!DF21,0,-MIN($F18-1,COLUMN(CR18)-1),1,MIN($F18,COLUMN(CR18))))/$F18)))))))</f>
        <v>0</v>
      </c>
      <c r="DB18" s="199">
        <f ca="1">IF('2.1 Kraftwerk allgemein'!$F$15&lt;'1.1 Allgemein'!$I$22,
IF(OR(ISNUMBER($D18)=FALSE,$F18=""),"",
IF(AND('2.5 CAPEX'!$L21&lt;&gt;"x",'2.5 CAPEX'!$M21&lt;&gt;"x"),0,
IF($F18=0,0,
IF(DB$4&lt;'2.1 Kraftwerk allgemein'!$F$16,0,
IF(DB$4='2.1 Kraftwerk allgemein'!$F$16,'2.5 CAPEX'!$J21/$F18,
IF(DB$4&lt;'2.1 Kraftwerk allgemein'!$F$16+$F18,
('2.5 CAPEX'!$J21+SUM(OFFSET('2.5 CAPEX'!DG21,0,-MIN(MAX($F18-1-('2.1 Kraftwerk allgemein'!$F$16-'2.1 Kraftwerk allgemein'!$F$15+1),0),COLUMN(CS18)-1-('2.1 Kraftwerk allgemein'!$F$16-'2.1 Kraftwerk allgemein'!$F$15+1)),1,MIN(MAX($F18-('2.1 Kraftwerk allgemein'!$F$16-'2.1 Kraftwerk allgemein'!$F$15+1),1),COLUMN(CS18)-('2.1 Kraftwerk allgemein'!$F$16-'2.1 Kraftwerk allgemein'!$F$15+1)))))/$F18,
SUM(OFFSET('2.5 CAPEX'!DG21,0,-MIN($F18-1,COLUMN(CS18)-1),1,MIN($F18,COLUMN(CS18))))/$F18)))))),
IF(OR(ISNUMBER($D18)=FALSE,$F18=""),"",
IF(AND('2.5 CAPEX'!$L21&lt;&gt;"x",'2.5 CAPEX'!$M21&lt;&gt;"x"),0,
IF($F18=0,0,
IF(DB$4&lt;'2.1 Kraftwerk allgemein'!$F$16,0,
IF(DB$4='2.1 Kraftwerk allgemein'!$F$16,'2.5 CAPEX'!$J21/$F18,
IF(DB$4&lt;'2.1 Kraftwerk allgemein'!$F$16+$F18,
('2.5 CAPEX'!$J21+SUM(OFFSET('2.5 CAPEX'!DG21,0,-MIN(MAX($F18-1-('2.1 Kraftwerk allgemein'!$F$16-'1.1 Allgemein'!$I$22+1),0),COLUMN(CS18)-1-('2.1 Kraftwerk allgemein'!$F$16-'1.1 Allgemein'!$I$22+1)),1,MIN(MAX($F18-('2.1 Kraftwerk allgemein'!$F$16-'1.1 Allgemein'!$I$22+1),1),COLUMN(CS18)-('2.1 Kraftwerk allgemein'!$F$16-'1.1 Allgemein'!$I$22+1)))))/$F18,
SUM(OFFSET('2.5 CAPEX'!DG21,0,-MIN($F18-1,COLUMN(CS18)-1),1,MIN($F18,COLUMN(CS18))))/$F18)))))))</f>
        <v>0</v>
      </c>
      <c r="DC18" s="199">
        <f ca="1">IF('2.1 Kraftwerk allgemein'!$F$15&lt;'1.1 Allgemein'!$I$22,
IF(OR(ISNUMBER($D18)=FALSE,$F18=""),"",
IF(AND('2.5 CAPEX'!$L21&lt;&gt;"x",'2.5 CAPEX'!$M21&lt;&gt;"x"),0,
IF($F18=0,0,
IF(DC$4&lt;'2.1 Kraftwerk allgemein'!$F$16,0,
IF(DC$4='2.1 Kraftwerk allgemein'!$F$16,'2.5 CAPEX'!$J21/$F18,
IF(DC$4&lt;'2.1 Kraftwerk allgemein'!$F$16+$F18,
('2.5 CAPEX'!$J21+SUM(OFFSET('2.5 CAPEX'!DH21,0,-MIN(MAX($F18-1-('2.1 Kraftwerk allgemein'!$F$16-'2.1 Kraftwerk allgemein'!$F$15+1),0),COLUMN(CT18)-1-('2.1 Kraftwerk allgemein'!$F$16-'2.1 Kraftwerk allgemein'!$F$15+1)),1,MIN(MAX($F18-('2.1 Kraftwerk allgemein'!$F$16-'2.1 Kraftwerk allgemein'!$F$15+1),1),COLUMN(CT18)-('2.1 Kraftwerk allgemein'!$F$16-'2.1 Kraftwerk allgemein'!$F$15+1)))))/$F18,
SUM(OFFSET('2.5 CAPEX'!DH21,0,-MIN($F18-1,COLUMN(CT18)-1),1,MIN($F18,COLUMN(CT18))))/$F18)))))),
IF(OR(ISNUMBER($D18)=FALSE,$F18=""),"",
IF(AND('2.5 CAPEX'!$L21&lt;&gt;"x",'2.5 CAPEX'!$M21&lt;&gt;"x"),0,
IF($F18=0,0,
IF(DC$4&lt;'2.1 Kraftwerk allgemein'!$F$16,0,
IF(DC$4='2.1 Kraftwerk allgemein'!$F$16,'2.5 CAPEX'!$J21/$F18,
IF(DC$4&lt;'2.1 Kraftwerk allgemein'!$F$16+$F18,
('2.5 CAPEX'!$J21+SUM(OFFSET('2.5 CAPEX'!DH21,0,-MIN(MAX($F18-1-('2.1 Kraftwerk allgemein'!$F$16-'1.1 Allgemein'!$I$22+1),0),COLUMN(CT18)-1-('2.1 Kraftwerk allgemein'!$F$16-'1.1 Allgemein'!$I$22+1)),1,MIN(MAX($F18-('2.1 Kraftwerk allgemein'!$F$16-'1.1 Allgemein'!$I$22+1),1),COLUMN(CT18)-('2.1 Kraftwerk allgemein'!$F$16-'1.1 Allgemein'!$I$22+1)))))/$F18,
SUM(OFFSET('2.5 CAPEX'!DH21,0,-MIN($F18-1,COLUMN(CT18)-1),1,MIN($F18,COLUMN(CT18))))/$F18)))))))</f>
        <v>0</v>
      </c>
      <c r="DD18" s="199">
        <f ca="1">IF('2.1 Kraftwerk allgemein'!$F$15&lt;'1.1 Allgemein'!$I$22,
IF(OR(ISNUMBER($D18)=FALSE,$F18=""),"",
IF(AND('2.5 CAPEX'!$L21&lt;&gt;"x",'2.5 CAPEX'!$M21&lt;&gt;"x"),0,
IF($F18=0,0,
IF(DD$4&lt;'2.1 Kraftwerk allgemein'!$F$16,0,
IF(DD$4='2.1 Kraftwerk allgemein'!$F$16,'2.5 CAPEX'!$J21/$F18,
IF(DD$4&lt;'2.1 Kraftwerk allgemein'!$F$16+$F18,
('2.5 CAPEX'!$J21+SUM(OFFSET('2.5 CAPEX'!DI21,0,-MIN(MAX($F18-1-('2.1 Kraftwerk allgemein'!$F$16-'2.1 Kraftwerk allgemein'!$F$15+1),0),COLUMN(CU18)-1-('2.1 Kraftwerk allgemein'!$F$16-'2.1 Kraftwerk allgemein'!$F$15+1)),1,MIN(MAX($F18-('2.1 Kraftwerk allgemein'!$F$16-'2.1 Kraftwerk allgemein'!$F$15+1),1),COLUMN(CU18)-('2.1 Kraftwerk allgemein'!$F$16-'2.1 Kraftwerk allgemein'!$F$15+1)))))/$F18,
SUM(OFFSET('2.5 CAPEX'!DI21,0,-MIN($F18-1,COLUMN(CU18)-1),1,MIN($F18,COLUMN(CU18))))/$F18)))))),
IF(OR(ISNUMBER($D18)=FALSE,$F18=""),"",
IF(AND('2.5 CAPEX'!$L21&lt;&gt;"x",'2.5 CAPEX'!$M21&lt;&gt;"x"),0,
IF($F18=0,0,
IF(DD$4&lt;'2.1 Kraftwerk allgemein'!$F$16,0,
IF(DD$4='2.1 Kraftwerk allgemein'!$F$16,'2.5 CAPEX'!$J21/$F18,
IF(DD$4&lt;'2.1 Kraftwerk allgemein'!$F$16+$F18,
('2.5 CAPEX'!$J21+SUM(OFFSET('2.5 CAPEX'!DI21,0,-MIN(MAX($F18-1-('2.1 Kraftwerk allgemein'!$F$16-'1.1 Allgemein'!$I$22+1),0),COLUMN(CU18)-1-('2.1 Kraftwerk allgemein'!$F$16-'1.1 Allgemein'!$I$22+1)),1,MIN(MAX($F18-('2.1 Kraftwerk allgemein'!$F$16-'1.1 Allgemein'!$I$22+1),1),COLUMN(CU18)-('2.1 Kraftwerk allgemein'!$F$16-'1.1 Allgemein'!$I$22+1)))))/$F18,
SUM(OFFSET('2.5 CAPEX'!DI21,0,-MIN($F18-1,COLUMN(CU18)-1),1,MIN($F18,COLUMN(CU18))))/$F18)))))))</f>
        <v>0</v>
      </c>
      <c r="DE18" s="199">
        <f ca="1">IF('2.1 Kraftwerk allgemein'!$F$15&lt;'1.1 Allgemein'!$I$22,
IF(OR(ISNUMBER($D18)=FALSE,$F18=""),"",
IF(AND('2.5 CAPEX'!$L21&lt;&gt;"x",'2.5 CAPEX'!$M21&lt;&gt;"x"),0,
IF($F18=0,0,
IF(DE$4&lt;'2.1 Kraftwerk allgemein'!$F$16,0,
IF(DE$4='2.1 Kraftwerk allgemein'!$F$16,'2.5 CAPEX'!$J21/$F18,
IF(DE$4&lt;'2.1 Kraftwerk allgemein'!$F$16+$F18,
('2.5 CAPEX'!$J21+SUM(OFFSET('2.5 CAPEX'!DJ21,0,-MIN(MAX($F18-1-('2.1 Kraftwerk allgemein'!$F$16-'2.1 Kraftwerk allgemein'!$F$15+1),0),COLUMN(CV18)-1-('2.1 Kraftwerk allgemein'!$F$16-'2.1 Kraftwerk allgemein'!$F$15+1)),1,MIN(MAX($F18-('2.1 Kraftwerk allgemein'!$F$16-'2.1 Kraftwerk allgemein'!$F$15+1),1),COLUMN(CV18)-('2.1 Kraftwerk allgemein'!$F$16-'2.1 Kraftwerk allgemein'!$F$15+1)))))/$F18,
SUM(OFFSET('2.5 CAPEX'!DJ21,0,-MIN($F18-1,COLUMN(CV18)-1),1,MIN($F18,COLUMN(CV18))))/$F18)))))),
IF(OR(ISNUMBER($D18)=FALSE,$F18=""),"",
IF(AND('2.5 CAPEX'!$L21&lt;&gt;"x",'2.5 CAPEX'!$M21&lt;&gt;"x"),0,
IF($F18=0,0,
IF(DE$4&lt;'2.1 Kraftwerk allgemein'!$F$16,0,
IF(DE$4='2.1 Kraftwerk allgemein'!$F$16,'2.5 CAPEX'!$J21/$F18,
IF(DE$4&lt;'2.1 Kraftwerk allgemein'!$F$16+$F18,
('2.5 CAPEX'!$J21+SUM(OFFSET('2.5 CAPEX'!DJ21,0,-MIN(MAX($F18-1-('2.1 Kraftwerk allgemein'!$F$16-'1.1 Allgemein'!$I$22+1),0),COLUMN(CV18)-1-('2.1 Kraftwerk allgemein'!$F$16-'1.1 Allgemein'!$I$22+1)),1,MIN(MAX($F18-('2.1 Kraftwerk allgemein'!$F$16-'1.1 Allgemein'!$I$22+1),1),COLUMN(CV18)-('2.1 Kraftwerk allgemein'!$F$16-'1.1 Allgemein'!$I$22+1)))))/$F18,
SUM(OFFSET('2.5 CAPEX'!DJ21,0,-MIN($F18-1,COLUMN(CV18)-1),1,MIN($F18,COLUMN(CV18))))/$F18)))))))</f>
        <v>0</v>
      </c>
      <c r="DF18" s="199">
        <f ca="1">IF('2.1 Kraftwerk allgemein'!$F$15&lt;'1.1 Allgemein'!$I$22,
IF(OR(ISNUMBER($D18)=FALSE,$F18=""),"",
IF(AND('2.5 CAPEX'!$L21&lt;&gt;"x",'2.5 CAPEX'!$M21&lt;&gt;"x"),0,
IF($F18=0,0,
IF(DF$4&lt;'2.1 Kraftwerk allgemein'!$F$16,0,
IF(DF$4='2.1 Kraftwerk allgemein'!$F$16,'2.5 CAPEX'!$J21/$F18,
IF(DF$4&lt;'2.1 Kraftwerk allgemein'!$F$16+$F18,
('2.5 CAPEX'!$J21+SUM(OFFSET('2.5 CAPEX'!DK21,0,-MIN(MAX($F18-1-('2.1 Kraftwerk allgemein'!$F$16-'2.1 Kraftwerk allgemein'!$F$15+1),0),COLUMN(CW18)-1-('2.1 Kraftwerk allgemein'!$F$16-'2.1 Kraftwerk allgemein'!$F$15+1)),1,MIN(MAX($F18-('2.1 Kraftwerk allgemein'!$F$16-'2.1 Kraftwerk allgemein'!$F$15+1),1),COLUMN(CW18)-('2.1 Kraftwerk allgemein'!$F$16-'2.1 Kraftwerk allgemein'!$F$15+1)))))/$F18,
SUM(OFFSET('2.5 CAPEX'!DK21,0,-MIN($F18-1,COLUMN(CW18)-1),1,MIN($F18,COLUMN(CW18))))/$F18)))))),
IF(OR(ISNUMBER($D18)=FALSE,$F18=""),"",
IF(AND('2.5 CAPEX'!$L21&lt;&gt;"x",'2.5 CAPEX'!$M21&lt;&gt;"x"),0,
IF($F18=0,0,
IF(DF$4&lt;'2.1 Kraftwerk allgemein'!$F$16,0,
IF(DF$4='2.1 Kraftwerk allgemein'!$F$16,'2.5 CAPEX'!$J21/$F18,
IF(DF$4&lt;'2.1 Kraftwerk allgemein'!$F$16+$F18,
('2.5 CAPEX'!$J21+SUM(OFFSET('2.5 CAPEX'!DK21,0,-MIN(MAX($F18-1-('2.1 Kraftwerk allgemein'!$F$16-'1.1 Allgemein'!$I$22+1),0),COLUMN(CW18)-1-('2.1 Kraftwerk allgemein'!$F$16-'1.1 Allgemein'!$I$22+1)),1,MIN(MAX($F18-('2.1 Kraftwerk allgemein'!$F$16-'1.1 Allgemein'!$I$22+1),1),COLUMN(CW18)-('2.1 Kraftwerk allgemein'!$F$16-'1.1 Allgemein'!$I$22+1)))))/$F18,
SUM(OFFSET('2.5 CAPEX'!DK21,0,-MIN($F18-1,COLUMN(CW18)-1),1,MIN($F18,COLUMN(CW18))))/$F18)))))))</f>
        <v>0</v>
      </c>
    </row>
    <row r="19" spans="1:110" s="200" customFormat="1" ht="14" x14ac:dyDescent="0.3">
      <c r="A19" s="104"/>
      <c r="B19" s="104"/>
      <c r="C19" s="154"/>
      <c r="D19" s="191">
        <f>IF('2.5 CAPEX'!D22&lt;&gt;"",'2.5 CAPEX'!D22,"")</f>
        <v>108</v>
      </c>
      <c r="E19" s="191" t="str">
        <f>IF('2.5 CAPEX'!E22&lt;&gt;"",'2.5 CAPEX'!E22,"")</f>
        <v/>
      </c>
      <c r="F19" s="196" t="str">
        <f>IF('2.5 CAPEX'!F22&lt;&gt;"",'2.5 CAPEX'!F22,"")</f>
        <v/>
      </c>
      <c r="G19" s="197">
        <f ca="1">IF(ISNUMBER(D19)=FALSE,"",INDEX('2.5 CAPEX'!$H:$H,MATCH('3.1 Abschreibung'!$D19,'2.5 CAPEX'!$D:$D,0))+INDEX('2.5 CAPEX'!$J:$J,MATCH('3.1 Abschreibung'!$D19,'2.5 CAPEX'!$D:$D,0)))</f>
        <v>0</v>
      </c>
      <c r="H19" s="197"/>
      <c r="I19" s="198">
        <v>0</v>
      </c>
      <c r="J19" s="199" t="str">
        <f ca="1">IF('2.1 Kraftwerk allgemein'!$F$15&lt;'1.1 Allgemein'!$I$22,
IF(OR(ISNUMBER($D19)=FALSE,$F19=""),"",
IF(AND('2.5 CAPEX'!$L22&lt;&gt;"x",'2.5 CAPEX'!$M22&lt;&gt;"x"),0,
IF($F19=0,0,
IF(J$4&lt;'2.1 Kraftwerk allgemein'!$F$16,0,
IF(J$4='2.1 Kraftwerk allgemein'!$F$16,'2.5 CAPEX'!$J22/$F19,
IF(J$4&lt;'2.1 Kraftwerk allgemein'!$F$16+$F19,
('2.5 CAPEX'!$J22+SUM(OFFSET('2.5 CAPEX'!O22,0,-MIN(MAX($F19-1-('2.1 Kraftwerk allgemein'!$F$16-'2.1 Kraftwerk allgemein'!$F$15+1),0),COLUMN(A19)-1-('2.1 Kraftwerk allgemein'!$F$16-'2.1 Kraftwerk allgemein'!$F$15+1)),1,MIN(MAX($F19-('2.1 Kraftwerk allgemein'!$F$16-'2.1 Kraftwerk allgemein'!$F$15+1),1),COLUMN(A19)-('2.1 Kraftwerk allgemein'!$F$16-'2.1 Kraftwerk allgemein'!$F$15+1)))))/$F19,
SUM(OFFSET('2.5 CAPEX'!O22,0,-MIN($F19-1,COLUMN(A19)-1),1,MIN($F19,COLUMN(A19))))/$F19)))))),
IF(OR(ISNUMBER($D19)=FALSE,$F19=""),"",
IF(AND('2.5 CAPEX'!$L22&lt;&gt;"x",'2.5 CAPEX'!$M22&lt;&gt;"x"),0,
IF($F19=0,0,
IF(J$4&lt;'2.1 Kraftwerk allgemein'!$F$16,0,
IF(J$4='2.1 Kraftwerk allgemein'!$F$16,'2.5 CAPEX'!$J22/$F19,
IF(J$4&lt;'2.1 Kraftwerk allgemein'!$F$16+$F19,
('2.5 CAPEX'!$J22+SUM(OFFSET('2.5 CAPEX'!O22,0,-MIN(MAX($F19-1-('2.1 Kraftwerk allgemein'!$F$16-'1.1 Allgemein'!$I$22+1),0),COLUMN(A19)-1-('2.1 Kraftwerk allgemein'!$F$16-'1.1 Allgemein'!$I$22+1)),1,MIN(MAX($F19-('2.1 Kraftwerk allgemein'!$F$16-'1.1 Allgemein'!$I$22+1),1),COLUMN(A19)-('2.1 Kraftwerk allgemein'!$F$16-'1.1 Allgemein'!$I$22+1)))))/$F19,
SUM(OFFSET('2.5 CAPEX'!O22,0,-MIN($F19-1,COLUMN(A19)-1),1,MIN($F19,COLUMN(A19))))/$F19)))))))</f>
        <v/>
      </c>
      <c r="K19" s="199" t="str">
        <f ca="1">IF('2.1 Kraftwerk allgemein'!$F$15&lt;'1.1 Allgemein'!$I$22,
IF(OR(ISNUMBER($D19)=FALSE,$F19=""),"",
IF(AND('2.5 CAPEX'!$L22&lt;&gt;"x",'2.5 CAPEX'!$M22&lt;&gt;"x"),0,
IF($F19=0,0,
IF(K$4&lt;'2.1 Kraftwerk allgemein'!$F$16,0,
IF(K$4='2.1 Kraftwerk allgemein'!$F$16,'2.5 CAPEX'!$J22/$F19,
IF(K$4&lt;'2.1 Kraftwerk allgemein'!$F$16+$F19,
('2.5 CAPEX'!$J22+SUM(OFFSET('2.5 CAPEX'!P22,0,-MIN(MAX($F19-1-('2.1 Kraftwerk allgemein'!$F$16-'2.1 Kraftwerk allgemein'!$F$15+1),0),COLUMN(B19)-1-('2.1 Kraftwerk allgemein'!$F$16-'2.1 Kraftwerk allgemein'!$F$15+1)),1,MIN(MAX($F19-('2.1 Kraftwerk allgemein'!$F$16-'2.1 Kraftwerk allgemein'!$F$15+1),1),COLUMN(B19)-('2.1 Kraftwerk allgemein'!$F$16-'2.1 Kraftwerk allgemein'!$F$15+1)))))/$F19,
SUM(OFFSET('2.5 CAPEX'!P22,0,-MIN($F19-1,COLUMN(B19)-1),1,MIN($F19,COLUMN(B19))))/$F19)))))),
IF(OR(ISNUMBER($D19)=FALSE,$F19=""),"",
IF(AND('2.5 CAPEX'!$L22&lt;&gt;"x",'2.5 CAPEX'!$M22&lt;&gt;"x"),0,
IF($F19=0,0,
IF(K$4&lt;'2.1 Kraftwerk allgemein'!$F$16,0,
IF(K$4='2.1 Kraftwerk allgemein'!$F$16,'2.5 CAPEX'!$J22/$F19,
IF(K$4&lt;'2.1 Kraftwerk allgemein'!$F$16+$F19,
('2.5 CAPEX'!$J22+SUM(OFFSET('2.5 CAPEX'!P22,0,-MIN(MAX($F19-1-('2.1 Kraftwerk allgemein'!$F$16-'1.1 Allgemein'!$I$22+1),0),COLUMN(B19)-1-('2.1 Kraftwerk allgemein'!$F$16-'1.1 Allgemein'!$I$22+1)),1,MIN(MAX($F19-('2.1 Kraftwerk allgemein'!$F$16-'1.1 Allgemein'!$I$22+1),1),COLUMN(B19)-('2.1 Kraftwerk allgemein'!$F$16-'1.1 Allgemein'!$I$22+1)))))/$F19,
SUM(OFFSET('2.5 CAPEX'!P22,0,-MIN($F19-1,COLUMN(B19)-1),1,MIN($F19,COLUMN(B19))))/$F19)))))))</f>
        <v/>
      </c>
      <c r="L19" s="199" t="str">
        <f ca="1">IF('2.1 Kraftwerk allgemein'!$F$15&lt;'1.1 Allgemein'!$I$22,
IF(OR(ISNUMBER($D19)=FALSE,$F19=""),"",
IF(AND('2.5 CAPEX'!$L22&lt;&gt;"x",'2.5 CAPEX'!$M22&lt;&gt;"x"),0,
IF($F19=0,0,
IF(L$4&lt;'2.1 Kraftwerk allgemein'!$F$16,0,
IF(L$4='2.1 Kraftwerk allgemein'!$F$16,'2.5 CAPEX'!$J22/$F19,
IF(L$4&lt;'2.1 Kraftwerk allgemein'!$F$16+$F19,
('2.5 CAPEX'!$J22+SUM(OFFSET('2.5 CAPEX'!Q22,0,-MIN(MAX($F19-1-('2.1 Kraftwerk allgemein'!$F$16-'2.1 Kraftwerk allgemein'!$F$15+1),0),COLUMN(C19)-1-('2.1 Kraftwerk allgemein'!$F$16-'2.1 Kraftwerk allgemein'!$F$15+1)),1,MIN(MAX($F19-('2.1 Kraftwerk allgemein'!$F$16-'2.1 Kraftwerk allgemein'!$F$15+1),1),COLUMN(C19)-('2.1 Kraftwerk allgemein'!$F$16-'2.1 Kraftwerk allgemein'!$F$15+1)))))/$F19,
SUM(OFFSET('2.5 CAPEX'!Q22,0,-MIN($F19-1,COLUMN(C19)-1),1,MIN($F19,COLUMN(C19))))/$F19)))))),
IF(OR(ISNUMBER($D19)=FALSE,$F19=""),"",
IF(AND('2.5 CAPEX'!$L22&lt;&gt;"x",'2.5 CAPEX'!$M22&lt;&gt;"x"),0,
IF($F19=0,0,
IF(L$4&lt;'2.1 Kraftwerk allgemein'!$F$16,0,
IF(L$4='2.1 Kraftwerk allgemein'!$F$16,'2.5 CAPEX'!$J22/$F19,
IF(L$4&lt;'2.1 Kraftwerk allgemein'!$F$16+$F19,
('2.5 CAPEX'!$J22+SUM(OFFSET('2.5 CAPEX'!Q22,0,-MIN(MAX($F19-1-('2.1 Kraftwerk allgemein'!$F$16-'1.1 Allgemein'!$I$22+1),0),COLUMN(C19)-1-('2.1 Kraftwerk allgemein'!$F$16-'1.1 Allgemein'!$I$22+1)),1,MIN(MAX($F19-('2.1 Kraftwerk allgemein'!$F$16-'1.1 Allgemein'!$I$22+1),1),COLUMN(C19)-('2.1 Kraftwerk allgemein'!$F$16-'1.1 Allgemein'!$I$22+1)))))/$F19,
SUM(OFFSET('2.5 CAPEX'!Q22,0,-MIN($F19-1,COLUMN(C19)-1),1,MIN($F19,COLUMN(C19))))/$F19)))))))</f>
        <v/>
      </c>
      <c r="M19" s="199" t="str">
        <f ca="1">IF('2.1 Kraftwerk allgemein'!$F$15&lt;'1.1 Allgemein'!$I$22,
IF(OR(ISNUMBER($D19)=FALSE,$F19=""),"",
IF(AND('2.5 CAPEX'!$L22&lt;&gt;"x",'2.5 CAPEX'!$M22&lt;&gt;"x"),0,
IF($F19=0,0,
IF(M$4&lt;'2.1 Kraftwerk allgemein'!$F$16,0,
IF(M$4='2.1 Kraftwerk allgemein'!$F$16,'2.5 CAPEX'!$J22/$F19,
IF(M$4&lt;'2.1 Kraftwerk allgemein'!$F$16+$F19,
('2.5 CAPEX'!$J22+SUM(OFFSET('2.5 CAPEX'!R22,0,-MIN(MAX($F19-1-('2.1 Kraftwerk allgemein'!$F$16-'2.1 Kraftwerk allgemein'!$F$15+1),0),COLUMN(D19)-1-('2.1 Kraftwerk allgemein'!$F$16-'2.1 Kraftwerk allgemein'!$F$15+1)),1,MIN(MAX($F19-('2.1 Kraftwerk allgemein'!$F$16-'2.1 Kraftwerk allgemein'!$F$15+1),1),COLUMN(D19)-('2.1 Kraftwerk allgemein'!$F$16-'2.1 Kraftwerk allgemein'!$F$15+1)))))/$F19,
SUM(OFFSET('2.5 CAPEX'!R22,0,-MIN($F19-1,COLUMN(D19)-1),1,MIN($F19,COLUMN(D19))))/$F19)))))),
IF(OR(ISNUMBER($D19)=FALSE,$F19=""),"",
IF(AND('2.5 CAPEX'!$L22&lt;&gt;"x",'2.5 CAPEX'!$M22&lt;&gt;"x"),0,
IF($F19=0,0,
IF(M$4&lt;'2.1 Kraftwerk allgemein'!$F$16,0,
IF(M$4='2.1 Kraftwerk allgemein'!$F$16,'2.5 CAPEX'!$J22/$F19,
IF(M$4&lt;'2.1 Kraftwerk allgemein'!$F$16+$F19,
('2.5 CAPEX'!$J22+SUM(OFFSET('2.5 CAPEX'!R22,0,-MIN(MAX($F19-1-('2.1 Kraftwerk allgemein'!$F$16-'1.1 Allgemein'!$I$22+1),0),COLUMN(D19)-1-('2.1 Kraftwerk allgemein'!$F$16-'1.1 Allgemein'!$I$22+1)),1,MIN(MAX($F19-('2.1 Kraftwerk allgemein'!$F$16-'1.1 Allgemein'!$I$22+1),1),COLUMN(D19)-('2.1 Kraftwerk allgemein'!$F$16-'1.1 Allgemein'!$I$22+1)))))/$F19,
SUM(OFFSET('2.5 CAPEX'!R22,0,-MIN($F19-1,COLUMN(D19)-1),1,MIN($F19,COLUMN(D19))))/$F19)))))))</f>
        <v/>
      </c>
      <c r="N19" s="199" t="str">
        <f ca="1">IF('2.1 Kraftwerk allgemein'!$F$15&lt;'1.1 Allgemein'!$I$22,
IF(OR(ISNUMBER($D19)=FALSE,$F19=""),"",
IF(AND('2.5 CAPEX'!$L22&lt;&gt;"x",'2.5 CAPEX'!$M22&lt;&gt;"x"),0,
IF($F19=0,0,
IF(N$4&lt;'2.1 Kraftwerk allgemein'!$F$16,0,
IF(N$4='2.1 Kraftwerk allgemein'!$F$16,'2.5 CAPEX'!$J22/$F19,
IF(N$4&lt;'2.1 Kraftwerk allgemein'!$F$16+$F19,
('2.5 CAPEX'!$J22+SUM(OFFSET('2.5 CAPEX'!S22,0,-MIN(MAX($F19-1-('2.1 Kraftwerk allgemein'!$F$16-'2.1 Kraftwerk allgemein'!$F$15+1),0),COLUMN(E19)-1-('2.1 Kraftwerk allgemein'!$F$16-'2.1 Kraftwerk allgemein'!$F$15+1)),1,MIN(MAX($F19-('2.1 Kraftwerk allgemein'!$F$16-'2.1 Kraftwerk allgemein'!$F$15+1),1),COLUMN(E19)-('2.1 Kraftwerk allgemein'!$F$16-'2.1 Kraftwerk allgemein'!$F$15+1)))))/$F19,
SUM(OFFSET('2.5 CAPEX'!S22,0,-MIN($F19-1,COLUMN(E19)-1),1,MIN($F19,COLUMN(E19))))/$F19)))))),
IF(OR(ISNUMBER($D19)=FALSE,$F19=""),"",
IF(AND('2.5 CAPEX'!$L22&lt;&gt;"x",'2.5 CAPEX'!$M22&lt;&gt;"x"),0,
IF($F19=0,0,
IF(N$4&lt;'2.1 Kraftwerk allgemein'!$F$16,0,
IF(N$4='2.1 Kraftwerk allgemein'!$F$16,'2.5 CAPEX'!$J22/$F19,
IF(N$4&lt;'2.1 Kraftwerk allgemein'!$F$16+$F19,
('2.5 CAPEX'!$J22+SUM(OFFSET('2.5 CAPEX'!S22,0,-MIN(MAX($F19-1-('2.1 Kraftwerk allgemein'!$F$16-'1.1 Allgemein'!$I$22+1),0),COLUMN(E19)-1-('2.1 Kraftwerk allgemein'!$F$16-'1.1 Allgemein'!$I$22+1)),1,MIN(MAX($F19-('2.1 Kraftwerk allgemein'!$F$16-'1.1 Allgemein'!$I$22+1),1),COLUMN(E19)-('2.1 Kraftwerk allgemein'!$F$16-'1.1 Allgemein'!$I$22+1)))))/$F19,
SUM(OFFSET('2.5 CAPEX'!S22,0,-MIN($F19-1,COLUMN(E19)-1),1,MIN($F19,COLUMN(E19))))/$F19)))))))</f>
        <v/>
      </c>
      <c r="O19" s="199" t="str">
        <f ca="1">IF('2.1 Kraftwerk allgemein'!$F$15&lt;'1.1 Allgemein'!$I$22,
IF(OR(ISNUMBER($D19)=FALSE,$F19=""),"",
IF(AND('2.5 CAPEX'!$L22&lt;&gt;"x",'2.5 CAPEX'!$M22&lt;&gt;"x"),0,
IF($F19=0,0,
IF(O$4&lt;'2.1 Kraftwerk allgemein'!$F$16,0,
IF(O$4='2.1 Kraftwerk allgemein'!$F$16,'2.5 CAPEX'!$J22/$F19,
IF(O$4&lt;'2.1 Kraftwerk allgemein'!$F$16+$F19,
('2.5 CAPEX'!$J22+SUM(OFFSET('2.5 CAPEX'!T22,0,-MIN(MAX($F19-1-('2.1 Kraftwerk allgemein'!$F$16-'2.1 Kraftwerk allgemein'!$F$15+1),0),COLUMN(F19)-1-('2.1 Kraftwerk allgemein'!$F$16-'2.1 Kraftwerk allgemein'!$F$15+1)),1,MIN(MAX($F19-('2.1 Kraftwerk allgemein'!$F$16-'2.1 Kraftwerk allgemein'!$F$15+1),1),COLUMN(F19)-('2.1 Kraftwerk allgemein'!$F$16-'2.1 Kraftwerk allgemein'!$F$15+1)))))/$F19,
SUM(OFFSET('2.5 CAPEX'!T22,0,-MIN($F19-1,COLUMN(F19)-1),1,MIN($F19,COLUMN(F19))))/$F19)))))),
IF(OR(ISNUMBER($D19)=FALSE,$F19=""),"",
IF(AND('2.5 CAPEX'!$L22&lt;&gt;"x",'2.5 CAPEX'!$M22&lt;&gt;"x"),0,
IF($F19=0,0,
IF(O$4&lt;'2.1 Kraftwerk allgemein'!$F$16,0,
IF(O$4='2.1 Kraftwerk allgemein'!$F$16,'2.5 CAPEX'!$J22/$F19,
IF(O$4&lt;'2.1 Kraftwerk allgemein'!$F$16+$F19,
('2.5 CAPEX'!$J22+SUM(OFFSET('2.5 CAPEX'!T22,0,-MIN(MAX($F19-1-('2.1 Kraftwerk allgemein'!$F$16-'1.1 Allgemein'!$I$22+1),0),COLUMN(F19)-1-('2.1 Kraftwerk allgemein'!$F$16-'1.1 Allgemein'!$I$22+1)),1,MIN(MAX($F19-('2.1 Kraftwerk allgemein'!$F$16-'1.1 Allgemein'!$I$22+1),1),COLUMN(F19)-('2.1 Kraftwerk allgemein'!$F$16-'1.1 Allgemein'!$I$22+1)))))/$F19,
SUM(OFFSET('2.5 CAPEX'!T22,0,-MIN($F19-1,COLUMN(F19)-1),1,MIN($F19,COLUMN(F19))))/$F19)))))))</f>
        <v/>
      </c>
      <c r="P19" s="199" t="str">
        <f ca="1">IF('2.1 Kraftwerk allgemein'!$F$15&lt;'1.1 Allgemein'!$I$22,
IF(OR(ISNUMBER($D19)=FALSE,$F19=""),"",
IF(AND('2.5 CAPEX'!$L22&lt;&gt;"x",'2.5 CAPEX'!$M22&lt;&gt;"x"),0,
IF($F19=0,0,
IF(P$4&lt;'2.1 Kraftwerk allgemein'!$F$16,0,
IF(P$4='2.1 Kraftwerk allgemein'!$F$16,'2.5 CAPEX'!$J22/$F19,
IF(P$4&lt;'2.1 Kraftwerk allgemein'!$F$16+$F19,
('2.5 CAPEX'!$J22+SUM(OFFSET('2.5 CAPEX'!U22,0,-MIN(MAX($F19-1-('2.1 Kraftwerk allgemein'!$F$16-'2.1 Kraftwerk allgemein'!$F$15+1),0),COLUMN(G19)-1-('2.1 Kraftwerk allgemein'!$F$16-'2.1 Kraftwerk allgemein'!$F$15+1)),1,MIN(MAX($F19-('2.1 Kraftwerk allgemein'!$F$16-'2.1 Kraftwerk allgemein'!$F$15+1),1),COLUMN(G19)-('2.1 Kraftwerk allgemein'!$F$16-'2.1 Kraftwerk allgemein'!$F$15+1)))))/$F19,
SUM(OFFSET('2.5 CAPEX'!U22,0,-MIN($F19-1,COLUMN(G19)-1),1,MIN($F19,COLUMN(G19))))/$F19)))))),
IF(OR(ISNUMBER($D19)=FALSE,$F19=""),"",
IF(AND('2.5 CAPEX'!$L22&lt;&gt;"x",'2.5 CAPEX'!$M22&lt;&gt;"x"),0,
IF($F19=0,0,
IF(P$4&lt;'2.1 Kraftwerk allgemein'!$F$16,0,
IF(P$4='2.1 Kraftwerk allgemein'!$F$16,'2.5 CAPEX'!$J22/$F19,
IF(P$4&lt;'2.1 Kraftwerk allgemein'!$F$16+$F19,
('2.5 CAPEX'!$J22+SUM(OFFSET('2.5 CAPEX'!U22,0,-MIN(MAX($F19-1-('2.1 Kraftwerk allgemein'!$F$16-'1.1 Allgemein'!$I$22+1),0),COLUMN(G19)-1-('2.1 Kraftwerk allgemein'!$F$16-'1.1 Allgemein'!$I$22+1)),1,MIN(MAX($F19-('2.1 Kraftwerk allgemein'!$F$16-'1.1 Allgemein'!$I$22+1),1),COLUMN(G19)-('2.1 Kraftwerk allgemein'!$F$16-'1.1 Allgemein'!$I$22+1)))))/$F19,
SUM(OFFSET('2.5 CAPEX'!U22,0,-MIN($F19-1,COLUMN(G19)-1),1,MIN($F19,COLUMN(G19))))/$F19)))))))</f>
        <v/>
      </c>
      <c r="Q19" s="199" t="str">
        <f ca="1">IF('2.1 Kraftwerk allgemein'!$F$15&lt;'1.1 Allgemein'!$I$22,
IF(OR(ISNUMBER($D19)=FALSE,$F19=""),"",
IF(AND('2.5 CAPEX'!$L22&lt;&gt;"x",'2.5 CAPEX'!$M22&lt;&gt;"x"),0,
IF($F19=0,0,
IF(Q$4&lt;'2.1 Kraftwerk allgemein'!$F$16,0,
IF(Q$4='2.1 Kraftwerk allgemein'!$F$16,'2.5 CAPEX'!$J22/$F19,
IF(Q$4&lt;'2.1 Kraftwerk allgemein'!$F$16+$F19,
('2.5 CAPEX'!$J22+SUM(OFFSET('2.5 CAPEX'!V22,0,-MIN(MAX($F19-1-('2.1 Kraftwerk allgemein'!$F$16-'2.1 Kraftwerk allgemein'!$F$15+1),0),COLUMN(H19)-1-('2.1 Kraftwerk allgemein'!$F$16-'2.1 Kraftwerk allgemein'!$F$15+1)),1,MIN(MAX($F19-('2.1 Kraftwerk allgemein'!$F$16-'2.1 Kraftwerk allgemein'!$F$15+1),1),COLUMN(H19)-('2.1 Kraftwerk allgemein'!$F$16-'2.1 Kraftwerk allgemein'!$F$15+1)))))/$F19,
SUM(OFFSET('2.5 CAPEX'!V22,0,-MIN($F19-1,COLUMN(H19)-1),1,MIN($F19,COLUMN(H19))))/$F19)))))),
IF(OR(ISNUMBER($D19)=FALSE,$F19=""),"",
IF(AND('2.5 CAPEX'!$L22&lt;&gt;"x",'2.5 CAPEX'!$M22&lt;&gt;"x"),0,
IF($F19=0,0,
IF(Q$4&lt;'2.1 Kraftwerk allgemein'!$F$16,0,
IF(Q$4='2.1 Kraftwerk allgemein'!$F$16,'2.5 CAPEX'!$J22/$F19,
IF(Q$4&lt;'2.1 Kraftwerk allgemein'!$F$16+$F19,
('2.5 CAPEX'!$J22+SUM(OFFSET('2.5 CAPEX'!V22,0,-MIN(MAX($F19-1-('2.1 Kraftwerk allgemein'!$F$16-'1.1 Allgemein'!$I$22+1),0),COLUMN(H19)-1-('2.1 Kraftwerk allgemein'!$F$16-'1.1 Allgemein'!$I$22+1)),1,MIN(MAX($F19-('2.1 Kraftwerk allgemein'!$F$16-'1.1 Allgemein'!$I$22+1),1),COLUMN(H19)-('2.1 Kraftwerk allgemein'!$F$16-'1.1 Allgemein'!$I$22+1)))))/$F19,
SUM(OFFSET('2.5 CAPEX'!V22,0,-MIN($F19-1,COLUMN(H19)-1),1,MIN($F19,COLUMN(H19))))/$F19)))))))</f>
        <v/>
      </c>
      <c r="R19" s="199" t="str">
        <f ca="1">IF('2.1 Kraftwerk allgemein'!$F$15&lt;'1.1 Allgemein'!$I$22,
IF(OR(ISNUMBER($D19)=FALSE,$F19=""),"",
IF(AND('2.5 CAPEX'!$L22&lt;&gt;"x",'2.5 CAPEX'!$M22&lt;&gt;"x"),0,
IF($F19=0,0,
IF(R$4&lt;'2.1 Kraftwerk allgemein'!$F$16,0,
IF(R$4='2.1 Kraftwerk allgemein'!$F$16,'2.5 CAPEX'!$J22/$F19,
IF(R$4&lt;'2.1 Kraftwerk allgemein'!$F$16+$F19,
('2.5 CAPEX'!$J22+SUM(OFFSET('2.5 CAPEX'!W22,0,-MIN(MAX($F19-1-('2.1 Kraftwerk allgemein'!$F$16-'2.1 Kraftwerk allgemein'!$F$15+1),0),COLUMN(I19)-1-('2.1 Kraftwerk allgemein'!$F$16-'2.1 Kraftwerk allgemein'!$F$15+1)),1,MIN(MAX($F19-('2.1 Kraftwerk allgemein'!$F$16-'2.1 Kraftwerk allgemein'!$F$15+1),1),COLUMN(I19)-('2.1 Kraftwerk allgemein'!$F$16-'2.1 Kraftwerk allgemein'!$F$15+1)))))/$F19,
SUM(OFFSET('2.5 CAPEX'!W22,0,-MIN($F19-1,COLUMN(I19)-1),1,MIN($F19,COLUMN(I19))))/$F19)))))),
IF(OR(ISNUMBER($D19)=FALSE,$F19=""),"",
IF(AND('2.5 CAPEX'!$L22&lt;&gt;"x",'2.5 CAPEX'!$M22&lt;&gt;"x"),0,
IF($F19=0,0,
IF(R$4&lt;'2.1 Kraftwerk allgemein'!$F$16,0,
IF(R$4='2.1 Kraftwerk allgemein'!$F$16,'2.5 CAPEX'!$J22/$F19,
IF(R$4&lt;'2.1 Kraftwerk allgemein'!$F$16+$F19,
('2.5 CAPEX'!$J22+SUM(OFFSET('2.5 CAPEX'!W22,0,-MIN(MAX($F19-1-('2.1 Kraftwerk allgemein'!$F$16-'1.1 Allgemein'!$I$22+1),0),COLUMN(I19)-1-('2.1 Kraftwerk allgemein'!$F$16-'1.1 Allgemein'!$I$22+1)),1,MIN(MAX($F19-('2.1 Kraftwerk allgemein'!$F$16-'1.1 Allgemein'!$I$22+1),1),COLUMN(I19)-('2.1 Kraftwerk allgemein'!$F$16-'1.1 Allgemein'!$I$22+1)))))/$F19,
SUM(OFFSET('2.5 CAPEX'!W22,0,-MIN($F19-1,COLUMN(I19)-1),1,MIN($F19,COLUMN(I19))))/$F19)))))))</f>
        <v/>
      </c>
      <c r="S19" s="199" t="str">
        <f ca="1">IF('2.1 Kraftwerk allgemein'!$F$15&lt;'1.1 Allgemein'!$I$22,
IF(OR(ISNUMBER($D19)=FALSE,$F19=""),"",
IF(AND('2.5 CAPEX'!$L22&lt;&gt;"x",'2.5 CAPEX'!$M22&lt;&gt;"x"),0,
IF($F19=0,0,
IF(S$4&lt;'2.1 Kraftwerk allgemein'!$F$16,0,
IF(S$4='2.1 Kraftwerk allgemein'!$F$16,'2.5 CAPEX'!$J22/$F19,
IF(S$4&lt;'2.1 Kraftwerk allgemein'!$F$16+$F19,
('2.5 CAPEX'!$J22+SUM(OFFSET('2.5 CAPEX'!X22,0,-MIN(MAX($F19-1-('2.1 Kraftwerk allgemein'!$F$16-'2.1 Kraftwerk allgemein'!$F$15+1),0),COLUMN(J19)-1-('2.1 Kraftwerk allgemein'!$F$16-'2.1 Kraftwerk allgemein'!$F$15+1)),1,MIN(MAX($F19-('2.1 Kraftwerk allgemein'!$F$16-'2.1 Kraftwerk allgemein'!$F$15+1),1),COLUMN(J19)-('2.1 Kraftwerk allgemein'!$F$16-'2.1 Kraftwerk allgemein'!$F$15+1)))))/$F19,
SUM(OFFSET('2.5 CAPEX'!X22,0,-MIN($F19-1,COLUMN(J19)-1),1,MIN($F19,COLUMN(J19))))/$F19)))))),
IF(OR(ISNUMBER($D19)=FALSE,$F19=""),"",
IF(AND('2.5 CAPEX'!$L22&lt;&gt;"x",'2.5 CAPEX'!$M22&lt;&gt;"x"),0,
IF($F19=0,0,
IF(S$4&lt;'2.1 Kraftwerk allgemein'!$F$16,0,
IF(S$4='2.1 Kraftwerk allgemein'!$F$16,'2.5 CAPEX'!$J22/$F19,
IF(S$4&lt;'2.1 Kraftwerk allgemein'!$F$16+$F19,
('2.5 CAPEX'!$J22+SUM(OFFSET('2.5 CAPEX'!X22,0,-MIN(MAX($F19-1-('2.1 Kraftwerk allgemein'!$F$16-'1.1 Allgemein'!$I$22+1),0),COLUMN(J19)-1-('2.1 Kraftwerk allgemein'!$F$16-'1.1 Allgemein'!$I$22+1)),1,MIN(MAX($F19-('2.1 Kraftwerk allgemein'!$F$16-'1.1 Allgemein'!$I$22+1),1),COLUMN(J19)-('2.1 Kraftwerk allgemein'!$F$16-'1.1 Allgemein'!$I$22+1)))))/$F19,
SUM(OFFSET('2.5 CAPEX'!X22,0,-MIN($F19-1,COLUMN(J19)-1),1,MIN($F19,COLUMN(J19))))/$F19)))))))</f>
        <v/>
      </c>
      <c r="T19" s="199" t="str">
        <f ca="1">IF('2.1 Kraftwerk allgemein'!$F$15&lt;'1.1 Allgemein'!$I$22,
IF(OR(ISNUMBER($D19)=FALSE,$F19=""),"",
IF(AND('2.5 CAPEX'!$L22&lt;&gt;"x",'2.5 CAPEX'!$M22&lt;&gt;"x"),0,
IF($F19=0,0,
IF(T$4&lt;'2.1 Kraftwerk allgemein'!$F$16,0,
IF(T$4='2.1 Kraftwerk allgemein'!$F$16,'2.5 CAPEX'!$J22/$F19,
IF(T$4&lt;'2.1 Kraftwerk allgemein'!$F$16+$F19,
('2.5 CAPEX'!$J22+SUM(OFFSET('2.5 CAPEX'!Y22,0,-MIN(MAX($F19-1-('2.1 Kraftwerk allgemein'!$F$16-'2.1 Kraftwerk allgemein'!$F$15+1),0),COLUMN(K19)-1-('2.1 Kraftwerk allgemein'!$F$16-'2.1 Kraftwerk allgemein'!$F$15+1)),1,MIN(MAX($F19-('2.1 Kraftwerk allgemein'!$F$16-'2.1 Kraftwerk allgemein'!$F$15+1),1),COLUMN(K19)-('2.1 Kraftwerk allgemein'!$F$16-'2.1 Kraftwerk allgemein'!$F$15+1)))))/$F19,
SUM(OFFSET('2.5 CAPEX'!Y22,0,-MIN($F19-1,COLUMN(K19)-1),1,MIN($F19,COLUMN(K19))))/$F19)))))),
IF(OR(ISNUMBER($D19)=FALSE,$F19=""),"",
IF(AND('2.5 CAPEX'!$L22&lt;&gt;"x",'2.5 CAPEX'!$M22&lt;&gt;"x"),0,
IF($F19=0,0,
IF(T$4&lt;'2.1 Kraftwerk allgemein'!$F$16,0,
IF(T$4='2.1 Kraftwerk allgemein'!$F$16,'2.5 CAPEX'!$J22/$F19,
IF(T$4&lt;'2.1 Kraftwerk allgemein'!$F$16+$F19,
('2.5 CAPEX'!$J22+SUM(OFFSET('2.5 CAPEX'!Y22,0,-MIN(MAX($F19-1-('2.1 Kraftwerk allgemein'!$F$16-'1.1 Allgemein'!$I$22+1),0),COLUMN(K19)-1-('2.1 Kraftwerk allgemein'!$F$16-'1.1 Allgemein'!$I$22+1)),1,MIN(MAX($F19-('2.1 Kraftwerk allgemein'!$F$16-'1.1 Allgemein'!$I$22+1),1),COLUMN(K19)-('2.1 Kraftwerk allgemein'!$F$16-'1.1 Allgemein'!$I$22+1)))))/$F19,
SUM(OFFSET('2.5 CAPEX'!Y22,0,-MIN($F19-1,COLUMN(K19)-1),1,MIN($F19,COLUMN(K19))))/$F19)))))))</f>
        <v/>
      </c>
      <c r="U19" s="199" t="str">
        <f ca="1">IF('2.1 Kraftwerk allgemein'!$F$15&lt;'1.1 Allgemein'!$I$22,
IF(OR(ISNUMBER($D19)=FALSE,$F19=""),"",
IF(AND('2.5 CAPEX'!$L22&lt;&gt;"x",'2.5 CAPEX'!$M22&lt;&gt;"x"),0,
IF($F19=0,0,
IF(U$4&lt;'2.1 Kraftwerk allgemein'!$F$16,0,
IF(U$4='2.1 Kraftwerk allgemein'!$F$16,'2.5 CAPEX'!$J22/$F19,
IF(U$4&lt;'2.1 Kraftwerk allgemein'!$F$16+$F19,
('2.5 CAPEX'!$J22+SUM(OFFSET('2.5 CAPEX'!Z22,0,-MIN(MAX($F19-1-('2.1 Kraftwerk allgemein'!$F$16-'2.1 Kraftwerk allgemein'!$F$15+1),0),COLUMN(L19)-1-('2.1 Kraftwerk allgemein'!$F$16-'2.1 Kraftwerk allgemein'!$F$15+1)),1,MIN(MAX($F19-('2.1 Kraftwerk allgemein'!$F$16-'2.1 Kraftwerk allgemein'!$F$15+1),1),COLUMN(L19)-('2.1 Kraftwerk allgemein'!$F$16-'2.1 Kraftwerk allgemein'!$F$15+1)))))/$F19,
SUM(OFFSET('2.5 CAPEX'!Z22,0,-MIN($F19-1,COLUMN(L19)-1),1,MIN($F19,COLUMN(L19))))/$F19)))))),
IF(OR(ISNUMBER($D19)=FALSE,$F19=""),"",
IF(AND('2.5 CAPEX'!$L22&lt;&gt;"x",'2.5 CAPEX'!$M22&lt;&gt;"x"),0,
IF($F19=0,0,
IF(U$4&lt;'2.1 Kraftwerk allgemein'!$F$16,0,
IF(U$4='2.1 Kraftwerk allgemein'!$F$16,'2.5 CAPEX'!$J22/$F19,
IF(U$4&lt;'2.1 Kraftwerk allgemein'!$F$16+$F19,
('2.5 CAPEX'!$J22+SUM(OFFSET('2.5 CAPEX'!Z22,0,-MIN(MAX($F19-1-('2.1 Kraftwerk allgemein'!$F$16-'1.1 Allgemein'!$I$22+1),0),COLUMN(L19)-1-('2.1 Kraftwerk allgemein'!$F$16-'1.1 Allgemein'!$I$22+1)),1,MIN(MAX($F19-('2.1 Kraftwerk allgemein'!$F$16-'1.1 Allgemein'!$I$22+1),1),COLUMN(L19)-('2.1 Kraftwerk allgemein'!$F$16-'1.1 Allgemein'!$I$22+1)))))/$F19,
SUM(OFFSET('2.5 CAPEX'!Z22,0,-MIN($F19-1,COLUMN(L19)-1),1,MIN($F19,COLUMN(L19))))/$F19)))))))</f>
        <v/>
      </c>
      <c r="V19" s="199" t="str">
        <f ca="1">IF('2.1 Kraftwerk allgemein'!$F$15&lt;'1.1 Allgemein'!$I$22,
IF(OR(ISNUMBER($D19)=FALSE,$F19=""),"",
IF(AND('2.5 CAPEX'!$L22&lt;&gt;"x",'2.5 CAPEX'!$M22&lt;&gt;"x"),0,
IF($F19=0,0,
IF(V$4&lt;'2.1 Kraftwerk allgemein'!$F$16,0,
IF(V$4='2.1 Kraftwerk allgemein'!$F$16,'2.5 CAPEX'!$J22/$F19,
IF(V$4&lt;'2.1 Kraftwerk allgemein'!$F$16+$F19,
('2.5 CAPEX'!$J22+SUM(OFFSET('2.5 CAPEX'!AA22,0,-MIN(MAX($F19-1-('2.1 Kraftwerk allgemein'!$F$16-'2.1 Kraftwerk allgemein'!$F$15+1),0),COLUMN(M19)-1-('2.1 Kraftwerk allgemein'!$F$16-'2.1 Kraftwerk allgemein'!$F$15+1)),1,MIN(MAX($F19-('2.1 Kraftwerk allgemein'!$F$16-'2.1 Kraftwerk allgemein'!$F$15+1),1),COLUMN(M19)-('2.1 Kraftwerk allgemein'!$F$16-'2.1 Kraftwerk allgemein'!$F$15+1)))))/$F19,
SUM(OFFSET('2.5 CAPEX'!AA22,0,-MIN($F19-1,COLUMN(M19)-1),1,MIN($F19,COLUMN(M19))))/$F19)))))),
IF(OR(ISNUMBER($D19)=FALSE,$F19=""),"",
IF(AND('2.5 CAPEX'!$L22&lt;&gt;"x",'2.5 CAPEX'!$M22&lt;&gt;"x"),0,
IF($F19=0,0,
IF(V$4&lt;'2.1 Kraftwerk allgemein'!$F$16,0,
IF(V$4='2.1 Kraftwerk allgemein'!$F$16,'2.5 CAPEX'!$J22/$F19,
IF(V$4&lt;'2.1 Kraftwerk allgemein'!$F$16+$F19,
('2.5 CAPEX'!$J22+SUM(OFFSET('2.5 CAPEX'!AA22,0,-MIN(MAX($F19-1-('2.1 Kraftwerk allgemein'!$F$16-'1.1 Allgemein'!$I$22+1),0),COLUMN(M19)-1-('2.1 Kraftwerk allgemein'!$F$16-'1.1 Allgemein'!$I$22+1)),1,MIN(MAX($F19-('2.1 Kraftwerk allgemein'!$F$16-'1.1 Allgemein'!$I$22+1),1),COLUMN(M19)-('2.1 Kraftwerk allgemein'!$F$16-'1.1 Allgemein'!$I$22+1)))))/$F19,
SUM(OFFSET('2.5 CAPEX'!AA22,0,-MIN($F19-1,COLUMN(M19)-1),1,MIN($F19,COLUMN(M19))))/$F19)))))))</f>
        <v/>
      </c>
      <c r="W19" s="199" t="str">
        <f ca="1">IF('2.1 Kraftwerk allgemein'!$F$15&lt;'1.1 Allgemein'!$I$22,
IF(OR(ISNUMBER($D19)=FALSE,$F19=""),"",
IF(AND('2.5 CAPEX'!$L22&lt;&gt;"x",'2.5 CAPEX'!$M22&lt;&gt;"x"),0,
IF($F19=0,0,
IF(W$4&lt;'2.1 Kraftwerk allgemein'!$F$16,0,
IF(W$4='2.1 Kraftwerk allgemein'!$F$16,'2.5 CAPEX'!$J22/$F19,
IF(W$4&lt;'2.1 Kraftwerk allgemein'!$F$16+$F19,
('2.5 CAPEX'!$J22+SUM(OFFSET('2.5 CAPEX'!AB22,0,-MIN(MAX($F19-1-('2.1 Kraftwerk allgemein'!$F$16-'2.1 Kraftwerk allgemein'!$F$15+1),0),COLUMN(N19)-1-('2.1 Kraftwerk allgemein'!$F$16-'2.1 Kraftwerk allgemein'!$F$15+1)),1,MIN(MAX($F19-('2.1 Kraftwerk allgemein'!$F$16-'2.1 Kraftwerk allgemein'!$F$15+1),1),COLUMN(N19)-('2.1 Kraftwerk allgemein'!$F$16-'2.1 Kraftwerk allgemein'!$F$15+1)))))/$F19,
SUM(OFFSET('2.5 CAPEX'!AB22,0,-MIN($F19-1,COLUMN(N19)-1),1,MIN($F19,COLUMN(N19))))/$F19)))))),
IF(OR(ISNUMBER($D19)=FALSE,$F19=""),"",
IF(AND('2.5 CAPEX'!$L22&lt;&gt;"x",'2.5 CAPEX'!$M22&lt;&gt;"x"),0,
IF($F19=0,0,
IF(W$4&lt;'2.1 Kraftwerk allgemein'!$F$16,0,
IF(W$4='2.1 Kraftwerk allgemein'!$F$16,'2.5 CAPEX'!$J22/$F19,
IF(W$4&lt;'2.1 Kraftwerk allgemein'!$F$16+$F19,
('2.5 CAPEX'!$J22+SUM(OFFSET('2.5 CAPEX'!AB22,0,-MIN(MAX($F19-1-('2.1 Kraftwerk allgemein'!$F$16-'1.1 Allgemein'!$I$22+1),0),COLUMN(N19)-1-('2.1 Kraftwerk allgemein'!$F$16-'1.1 Allgemein'!$I$22+1)),1,MIN(MAX($F19-('2.1 Kraftwerk allgemein'!$F$16-'1.1 Allgemein'!$I$22+1),1),COLUMN(N19)-('2.1 Kraftwerk allgemein'!$F$16-'1.1 Allgemein'!$I$22+1)))))/$F19,
SUM(OFFSET('2.5 CAPEX'!AB22,0,-MIN($F19-1,COLUMN(N19)-1),1,MIN($F19,COLUMN(N19))))/$F19)))))))</f>
        <v/>
      </c>
      <c r="X19" s="199" t="str">
        <f ca="1">IF('2.1 Kraftwerk allgemein'!$F$15&lt;'1.1 Allgemein'!$I$22,
IF(OR(ISNUMBER($D19)=FALSE,$F19=""),"",
IF(AND('2.5 CAPEX'!$L22&lt;&gt;"x",'2.5 CAPEX'!$M22&lt;&gt;"x"),0,
IF($F19=0,0,
IF(X$4&lt;'2.1 Kraftwerk allgemein'!$F$16,0,
IF(X$4='2.1 Kraftwerk allgemein'!$F$16,'2.5 CAPEX'!$J22/$F19,
IF(X$4&lt;'2.1 Kraftwerk allgemein'!$F$16+$F19,
('2.5 CAPEX'!$J22+SUM(OFFSET('2.5 CAPEX'!AC22,0,-MIN(MAX($F19-1-('2.1 Kraftwerk allgemein'!$F$16-'2.1 Kraftwerk allgemein'!$F$15+1),0),COLUMN(O19)-1-('2.1 Kraftwerk allgemein'!$F$16-'2.1 Kraftwerk allgemein'!$F$15+1)),1,MIN(MAX($F19-('2.1 Kraftwerk allgemein'!$F$16-'2.1 Kraftwerk allgemein'!$F$15+1),1),COLUMN(O19)-('2.1 Kraftwerk allgemein'!$F$16-'2.1 Kraftwerk allgemein'!$F$15+1)))))/$F19,
SUM(OFFSET('2.5 CAPEX'!AC22,0,-MIN($F19-1,COLUMN(O19)-1),1,MIN($F19,COLUMN(O19))))/$F19)))))),
IF(OR(ISNUMBER($D19)=FALSE,$F19=""),"",
IF(AND('2.5 CAPEX'!$L22&lt;&gt;"x",'2.5 CAPEX'!$M22&lt;&gt;"x"),0,
IF($F19=0,0,
IF(X$4&lt;'2.1 Kraftwerk allgemein'!$F$16,0,
IF(X$4='2.1 Kraftwerk allgemein'!$F$16,'2.5 CAPEX'!$J22/$F19,
IF(X$4&lt;'2.1 Kraftwerk allgemein'!$F$16+$F19,
('2.5 CAPEX'!$J22+SUM(OFFSET('2.5 CAPEX'!AC22,0,-MIN(MAX($F19-1-('2.1 Kraftwerk allgemein'!$F$16-'1.1 Allgemein'!$I$22+1),0),COLUMN(O19)-1-('2.1 Kraftwerk allgemein'!$F$16-'1.1 Allgemein'!$I$22+1)),1,MIN(MAX($F19-('2.1 Kraftwerk allgemein'!$F$16-'1.1 Allgemein'!$I$22+1),1),COLUMN(O19)-('2.1 Kraftwerk allgemein'!$F$16-'1.1 Allgemein'!$I$22+1)))))/$F19,
SUM(OFFSET('2.5 CAPEX'!AC22,0,-MIN($F19-1,COLUMN(O19)-1),1,MIN($F19,COLUMN(O19))))/$F19)))))))</f>
        <v/>
      </c>
      <c r="Y19" s="199" t="str">
        <f ca="1">IF('2.1 Kraftwerk allgemein'!$F$15&lt;'1.1 Allgemein'!$I$22,
IF(OR(ISNUMBER($D19)=FALSE,$F19=""),"",
IF(AND('2.5 CAPEX'!$L22&lt;&gt;"x",'2.5 CAPEX'!$M22&lt;&gt;"x"),0,
IF($F19=0,0,
IF(Y$4&lt;'2.1 Kraftwerk allgemein'!$F$16,0,
IF(Y$4='2.1 Kraftwerk allgemein'!$F$16,'2.5 CAPEX'!$J22/$F19,
IF(Y$4&lt;'2.1 Kraftwerk allgemein'!$F$16+$F19,
('2.5 CAPEX'!$J22+SUM(OFFSET('2.5 CAPEX'!AD22,0,-MIN(MAX($F19-1-('2.1 Kraftwerk allgemein'!$F$16-'2.1 Kraftwerk allgemein'!$F$15+1),0),COLUMN(P19)-1-('2.1 Kraftwerk allgemein'!$F$16-'2.1 Kraftwerk allgemein'!$F$15+1)),1,MIN(MAX($F19-('2.1 Kraftwerk allgemein'!$F$16-'2.1 Kraftwerk allgemein'!$F$15+1),1),COLUMN(P19)-('2.1 Kraftwerk allgemein'!$F$16-'2.1 Kraftwerk allgemein'!$F$15+1)))))/$F19,
SUM(OFFSET('2.5 CAPEX'!AD22,0,-MIN($F19-1,COLUMN(P19)-1),1,MIN($F19,COLUMN(P19))))/$F19)))))),
IF(OR(ISNUMBER($D19)=FALSE,$F19=""),"",
IF(AND('2.5 CAPEX'!$L22&lt;&gt;"x",'2.5 CAPEX'!$M22&lt;&gt;"x"),0,
IF($F19=0,0,
IF(Y$4&lt;'2.1 Kraftwerk allgemein'!$F$16,0,
IF(Y$4='2.1 Kraftwerk allgemein'!$F$16,'2.5 CAPEX'!$J22/$F19,
IF(Y$4&lt;'2.1 Kraftwerk allgemein'!$F$16+$F19,
('2.5 CAPEX'!$J22+SUM(OFFSET('2.5 CAPEX'!AD22,0,-MIN(MAX($F19-1-('2.1 Kraftwerk allgemein'!$F$16-'1.1 Allgemein'!$I$22+1),0),COLUMN(P19)-1-('2.1 Kraftwerk allgemein'!$F$16-'1.1 Allgemein'!$I$22+1)),1,MIN(MAX($F19-('2.1 Kraftwerk allgemein'!$F$16-'1.1 Allgemein'!$I$22+1),1),COLUMN(P19)-('2.1 Kraftwerk allgemein'!$F$16-'1.1 Allgemein'!$I$22+1)))))/$F19,
SUM(OFFSET('2.5 CAPEX'!AD22,0,-MIN($F19-1,COLUMN(P19)-1),1,MIN($F19,COLUMN(P19))))/$F19)))))))</f>
        <v/>
      </c>
      <c r="Z19" s="199" t="str">
        <f ca="1">IF('2.1 Kraftwerk allgemein'!$F$15&lt;'1.1 Allgemein'!$I$22,
IF(OR(ISNUMBER($D19)=FALSE,$F19=""),"",
IF(AND('2.5 CAPEX'!$L22&lt;&gt;"x",'2.5 CAPEX'!$M22&lt;&gt;"x"),0,
IF($F19=0,0,
IF(Z$4&lt;'2.1 Kraftwerk allgemein'!$F$16,0,
IF(Z$4='2.1 Kraftwerk allgemein'!$F$16,'2.5 CAPEX'!$J22/$F19,
IF(Z$4&lt;'2.1 Kraftwerk allgemein'!$F$16+$F19,
('2.5 CAPEX'!$J22+SUM(OFFSET('2.5 CAPEX'!AE22,0,-MIN(MAX($F19-1-('2.1 Kraftwerk allgemein'!$F$16-'2.1 Kraftwerk allgemein'!$F$15+1),0),COLUMN(Q19)-1-('2.1 Kraftwerk allgemein'!$F$16-'2.1 Kraftwerk allgemein'!$F$15+1)),1,MIN(MAX($F19-('2.1 Kraftwerk allgemein'!$F$16-'2.1 Kraftwerk allgemein'!$F$15+1),1),COLUMN(Q19)-('2.1 Kraftwerk allgemein'!$F$16-'2.1 Kraftwerk allgemein'!$F$15+1)))))/$F19,
SUM(OFFSET('2.5 CAPEX'!AE22,0,-MIN($F19-1,COLUMN(Q19)-1),1,MIN($F19,COLUMN(Q19))))/$F19)))))),
IF(OR(ISNUMBER($D19)=FALSE,$F19=""),"",
IF(AND('2.5 CAPEX'!$L22&lt;&gt;"x",'2.5 CAPEX'!$M22&lt;&gt;"x"),0,
IF($F19=0,0,
IF(Z$4&lt;'2.1 Kraftwerk allgemein'!$F$16,0,
IF(Z$4='2.1 Kraftwerk allgemein'!$F$16,'2.5 CAPEX'!$J22/$F19,
IF(Z$4&lt;'2.1 Kraftwerk allgemein'!$F$16+$F19,
('2.5 CAPEX'!$J22+SUM(OFFSET('2.5 CAPEX'!AE22,0,-MIN(MAX($F19-1-('2.1 Kraftwerk allgemein'!$F$16-'1.1 Allgemein'!$I$22+1),0),COLUMN(Q19)-1-('2.1 Kraftwerk allgemein'!$F$16-'1.1 Allgemein'!$I$22+1)),1,MIN(MAX($F19-('2.1 Kraftwerk allgemein'!$F$16-'1.1 Allgemein'!$I$22+1),1),COLUMN(Q19)-('2.1 Kraftwerk allgemein'!$F$16-'1.1 Allgemein'!$I$22+1)))))/$F19,
SUM(OFFSET('2.5 CAPEX'!AE22,0,-MIN($F19-1,COLUMN(Q19)-1),1,MIN($F19,COLUMN(Q19))))/$F19)))))))</f>
        <v/>
      </c>
      <c r="AA19" s="199" t="str">
        <f ca="1">IF('2.1 Kraftwerk allgemein'!$F$15&lt;'1.1 Allgemein'!$I$22,
IF(OR(ISNUMBER($D19)=FALSE,$F19=""),"",
IF(AND('2.5 CAPEX'!$L22&lt;&gt;"x",'2.5 CAPEX'!$M22&lt;&gt;"x"),0,
IF($F19=0,0,
IF(AA$4&lt;'2.1 Kraftwerk allgemein'!$F$16,0,
IF(AA$4='2.1 Kraftwerk allgemein'!$F$16,'2.5 CAPEX'!$J22/$F19,
IF(AA$4&lt;'2.1 Kraftwerk allgemein'!$F$16+$F19,
('2.5 CAPEX'!$J22+SUM(OFFSET('2.5 CAPEX'!AF22,0,-MIN(MAX($F19-1-('2.1 Kraftwerk allgemein'!$F$16-'2.1 Kraftwerk allgemein'!$F$15+1),0),COLUMN(R19)-1-('2.1 Kraftwerk allgemein'!$F$16-'2.1 Kraftwerk allgemein'!$F$15+1)),1,MIN(MAX($F19-('2.1 Kraftwerk allgemein'!$F$16-'2.1 Kraftwerk allgemein'!$F$15+1),1),COLUMN(R19)-('2.1 Kraftwerk allgemein'!$F$16-'2.1 Kraftwerk allgemein'!$F$15+1)))))/$F19,
SUM(OFFSET('2.5 CAPEX'!AF22,0,-MIN($F19-1,COLUMN(R19)-1),1,MIN($F19,COLUMN(R19))))/$F19)))))),
IF(OR(ISNUMBER($D19)=FALSE,$F19=""),"",
IF(AND('2.5 CAPEX'!$L22&lt;&gt;"x",'2.5 CAPEX'!$M22&lt;&gt;"x"),0,
IF($F19=0,0,
IF(AA$4&lt;'2.1 Kraftwerk allgemein'!$F$16,0,
IF(AA$4='2.1 Kraftwerk allgemein'!$F$16,'2.5 CAPEX'!$J22/$F19,
IF(AA$4&lt;'2.1 Kraftwerk allgemein'!$F$16+$F19,
('2.5 CAPEX'!$J22+SUM(OFFSET('2.5 CAPEX'!AF22,0,-MIN(MAX($F19-1-('2.1 Kraftwerk allgemein'!$F$16-'1.1 Allgemein'!$I$22+1),0),COLUMN(R19)-1-('2.1 Kraftwerk allgemein'!$F$16-'1.1 Allgemein'!$I$22+1)),1,MIN(MAX($F19-('2.1 Kraftwerk allgemein'!$F$16-'1.1 Allgemein'!$I$22+1),1),COLUMN(R19)-('2.1 Kraftwerk allgemein'!$F$16-'1.1 Allgemein'!$I$22+1)))))/$F19,
SUM(OFFSET('2.5 CAPEX'!AF22,0,-MIN($F19-1,COLUMN(R19)-1),1,MIN($F19,COLUMN(R19))))/$F19)))))))</f>
        <v/>
      </c>
      <c r="AB19" s="199" t="str">
        <f ca="1">IF('2.1 Kraftwerk allgemein'!$F$15&lt;'1.1 Allgemein'!$I$22,
IF(OR(ISNUMBER($D19)=FALSE,$F19=""),"",
IF(AND('2.5 CAPEX'!$L22&lt;&gt;"x",'2.5 CAPEX'!$M22&lt;&gt;"x"),0,
IF($F19=0,0,
IF(AB$4&lt;'2.1 Kraftwerk allgemein'!$F$16,0,
IF(AB$4='2.1 Kraftwerk allgemein'!$F$16,'2.5 CAPEX'!$J22/$F19,
IF(AB$4&lt;'2.1 Kraftwerk allgemein'!$F$16+$F19,
('2.5 CAPEX'!$J22+SUM(OFFSET('2.5 CAPEX'!AG22,0,-MIN(MAX($F19-1-('2.1 Kraftwerk allgemein'!$F$16-'2.1 Kraftwerk allgemein'!$F$15+1),0),COLUMN(S19)-1-('2.1 Kraftwerk allgemein'!$F$16-'2.1 Kraftwerk allgemein'!$F$15+1)),1,MIN(MAX($F19-('2.1 Kraftwerk allgemein'!$F$16-'2.1 Kraftwerk allgemein'!$F$15+1),1),COLUMN(S19)-('2.1 Kraftwerk allgemein'!$F$16-'2.1 Kraftwerk allgemein'!$F$15+1)))))/$F19,
SUM(OFFSET('2.5 CAPEX'!AG22,0,-MIN($F19-1,COLUMN(S19)-1),1,MIN($F19,COLUMN(S19))))/$F19)))))),
IF(OR(ISNUMBER($D19)=FALSE,$F19=""),"",
IF(AND('2.5 CAPEX'!$L22&lt;&gt;"x",'2.5 CAPEX'!$M22&lt;&gt;"x"),0,
IF($F19=0,0,
IF(AB$4&lt;'2.1 Kraftwerk allgemein'!$F$16,0,
IF(AB$4='2.1 Kraftwerk allgemein'!$F$16,'2.5 CAPEX'!$J22/$F19,
IF(AB$4&lt;'2.1 Kraftwerk allgemein'!$F$16+$F19,
('2.5 CAPEX'!$J22+SUM(OFFSET('2.5 CAPEX'!AG22,0,-MIN(MAX($F19-1-('2.1 Kraftwerk allgemein'!$F$16-'1.1 Allgemein'!$I$22+1),0),COLUMN(S19)-1-('2.1 Kraftwerk allgemein'!$F$16-'1.1 Allgemein'!$I$22+1)),1,MIN(MAX($F19-('2.1 Kraftwerk allgemein'!$F$16-'1.1 Allgemein'!$I$22+1),1),COLUMN(S19)-('2.1 Kraftwerk allgemein'!$F$16-'1.1 Allgemein'!$I$22+1)))))/$F19,
SUM(OFFSET('2.5 CAPEX'!AG22,0,-MIN($F19-1,COLUMN(S19)-1),1,MIN($F19,COLUMN(S19))))/$F19)))))))</f>
        <v/>
      </c>
      <c r="AC19" s="199" t="str">
        <f ca="1">IF('2.1 Kraftwerk allgemein'!$F$15&lt;'1.1 Allgemein'!$I$22,
IF(OR(ISNUMBER($D19)=FALSE,$F19=""),"",
IF(AND('2.5 CAPEX'!$L22&lt;&gt;"x",'2.5 CAPEX'!$M22&lt;&gt;"x"),0,
IF($F19=0,0,
IF(AC$4&lt;'2.1 Kraftwerk allgemein'!$F$16,0,
IF(AC$4='2.1 Kraftwerk allgemein'!$F$16,'2.5 CAPEX'!$J22/$F19,
IF(AC$4&lt;'2.1 Kraftwerk allgemein'!$F$16+$F19,
('2.5 CAPEX'!$J22+SUM(OFFSET('2.5 CAPEX'!AH22,0,-MIN(MAX($F19-1-('2.1 Kraftwerk allgemein'!$F$16-'2.1 Kraftwerk allgemein'!$F$15+1),0),COLUMN(T19)-1-('2.1 Kraftwerk allgemein'!$F$16-'2.1 Kraftwerk allgemein'!$F$15+1)),1,MIN(MAX($F19-('2.1 Kraftwerk allgemein'!$F$16-'2.1 Kraftwerk allgemein'!$F$15+1),1),COLUMN(T19)-('2.1 Kraftwerk allgemein'!$F$16-'2.1 Kraftwerk allgemein'!$F$15+1)))))/$F19,
SUM(OFFSET('2.5 CAPEX'!AH22,0,-MIN($F19-1,COLUMN(T19)-1),1,MIN($F19,COLUMN(T19))))/$F19)))))),
IF(OR(ISNUMBER($D19)=FALSE,$F19=""),"",
IF(AND('2.5 CAPEX'!$L22&lt;&gt;"x",'2.5 CAPEX'!$M22&lt;&gt;"x"),0,
IF($F19=0,0,
IF(AC$4&lt;'2.1 Kraftwerk allgemein'!$F$16,0,
IF(AC$4='2.1 Kraftwerk allgemein'!$F$16,'2.5 CAPEX'!$J22/$F19,
IF(AC$4&lt;'2.1 Kraftwerk allgemein'!$F$16+$F19,
('2.5 CAPEX'!$J22+SUM(OFFSET('2.5 CAPEX'!AH22,0,-MIN(MAX($F19-1-('2.1 Kraftwerk allgemein'!$F$16-'1.1 Allgemein'!$I$22+1),0),COLUMN(T19)-1-('2.1 Kraftwerk allgemein'!$F$16-'1.1 Allgemein'!$I$22+1)),1,MIN(MAX($F19-('2.1 Kraftwerk allgemein'!$F$16-'1.1 Allgemein'!$I$22+1),1),COLUMN(T19)-('2.1 Kraftwerk allgemein'!$F$16-'1.1 Allgemein'!$I$22+1)))))/$F19,
SUM(OFFSET('2.5 CAPEX'!AH22,0,-MIN($F19-1,COLUMN(T19)-1),1,MIN($F19,COLUMN(T19))))/$F19)))))))</f>
        <v/>
      </c>
      <c r="AD19" s="199" t="str">
        <f ca="1">IF('2.1 Kraftwerk allgemein'!$F$15&lt;'1.1 Allgemein'!$I$22,
IF(OR(ISNUMBER($D19)=FALSE,$F19=""),"",
IF(AND('2.5 CAPEX'!$L22&lt;&gt;"x",'2.5 CAPEX'!$M22&lt;&gt;"x"),0,
IF($F19=0,0,
IF(AD$4&lt;'2.1 Kraftwerk allgemein'!$F$16,0,
IF(AD$4='2.1 Kraftwerk allgemein'!$F$16,'2.5 CAPEX'!$J22/$F19,
IF(AD$4&lt;'2.1 Kraftwerk allgemein'!$F$16+$F19,
('2.5 CAPEX'!$J22+SUM(OFFSET('2.5 CAPEX'!AI22,0,-MIN(MAX($F19-1-('2.1 Kraftwerk allgemein'!$F$16-'2.1 Kraftwerk allgemein'!$F$15+1),0),COLUMN(U19)-1-('2.1 Kraftwerk allgemein'!$F$16-'2.1 Kraftwerk allgemein'!$F$15+1)),1,MIN(MAX($F19-('2.1 Kraftwerk allgemein'!$F$16-'2.1 Kraftwerk allgemein'!$F$15+1),1),COLUMN(U19)-('2.1 Kraftwerk allgemein'!$F$16-'2.1 Kraftwerk allgemein'!$F$15+1)))))/$F19,
SUM(OFFSET('2.5 CAPEX'!AI22,0,-MIN($F19-1,COLUMN(U19)-1),1,MIN($F19,COLUMN(U19))))/$F19)))))),
IF(OR(ISNUMBER($D19)=FALSE,$F19=""),"",
IF(AND('2.5 CAPEX'!$L22&lt;&gt;"x",'2.5 CAPEX'!$M22&lt;&gt;"x"),0,
IF($F19=0,0,
IF(AD$4&lt;'2.1 Kraftwerk allgemein'!$F$16,0,
IF(AD$4='2.1 Kraftwerk allgemein'!$F$16,'2.5 CAPEX'!$J22/$F19,
IF(AD$4&lt;'2.1 Kraftwerk allgemein'!$F$16+$F19,
('2.5 CAPEX'!$J22+SUM(OFFSET('2.5 CAPEX'!AI22,0,-MIN(MAX($F19-1-('2.1 Kraftwerk allgemein'!$F$16-'1.1 Allgemein'!$I$22+1),0),COLUMN(U19)-1-('2.1 Kraftwerk allgemein'!$F$16-'1.1 Allgemein'!$I$22+1)),1,MIN(MAX($F19-('2.1 Kraftwerk allgemein'!$F$16-'1.1 Allgemein'!$I$22+1),1),COLUMN(U19)-('2.1 Kraftwerk allgemein'!$F$16-'1.1 Allgemein'!$I$22+1)))))/$F19,
SUM(OFFSET('2.5 CAPEX'!AI22,0,-MIN($F19-1,COLUMN(U19)-1),1,MIN($F19,COLUMN(U19))))/$F19)))))))</f>
        <v/>
      </c>
      <c r="AE19" s="199" t="str">
        <f ca="1">IF('2.1 Kraftwerk allgemein'!$F$15&lt;'1.1 Allgemein'!$I$22,
IF(OR(ISNUMBER($D19)=FALSE,$F19=""),"",
IF(AND('2.5 CAPEX'!$L22&lt;&gt;"x",'2.5 CAPEX'!$M22&lt;&gt;"x"),0,
IF($F19=0,0,
IF(AE$4&lt;'2.1 Kraftwerk allgemein'!$F$16,0,
IF(AE$4='2.1 Kraftwerk allgemein'!$F$16,'2.5 CAPEX'!$J22/$F19,
IF(AE$4&lt;'2.1 Kraftwerk allgemein'!$F$16+$F19,
('2.5 CAPEX'!$J22+SUM(OFFSET('2.5 CAPEX'!AJ22,0,-MIN(MAX($F19-1-('2.1 Kraftwerk allgemein'!$F$16-'2.1 Kraftwerk allgemein'!$F$15+1),0),COLUMN(V19)-1-('2.1 Kraftwerk allgemein'!$F$16-'2.1 Kraftwerk allgemein'!$F$15+1)),1,MIN(MAX($F19-('2.1 Kraftwerk allgemein'!$F$16-'2.1 Kraftwerk allgemein'!$F$15+1),1),COLUMN(V19)-('2.1 Kraftwerk allgemein'!$F$16-'2.1 Kraftwerk allgemein'!$F$15+1)))))/$F19,
SUM(OFFSET('2.5 CAPEX'!AJ22,0,-MIN($F19-1,COLUMN(V19)-1),1,MIN($F19,COLUMN(V19))))/$F19)))))),
IF(OR(ISNUMBER($D19)=FALSE,$F19=""),"",
IF(AND('2.5 CAPEX'!$L22&lt;&gt;"x",'2.5 CAPEX'!$M22&lt;&gt;"x"),0,
IF($F19=0,0,
IF(AE$4&lt;'2.1 Kraftwerk allgemein'!$F$16,0,
IF(AE$4='2.1 Kraftwerk allgemein'!$F$16,'2.5 CAPEX'!$J22/$F19,
IF(AE$4&lt;'2.1 Kraftwerk allgemein'!$F$16+$F19,
('2.5 CAPEX'!$J22+SUM(OFFSET('2.5 CAPEX'!AJ22,0,-MIN(MAX($F19-1-('2.1 Kraftwerk allgemein'!$F$16-'1.1 Allgemein'!$I$22+1),0),COLUMN(V19)-1-('2.1 Kraftwerk allgemein'!$F$16-'1.1 Allgemein'!$I$22+1)),1,MIN(MAX($F19-('2.1 Kraftwerk allgemein'!$F$16-'1.1 Allgemein'!$I$22+1),1),COLUMN(V19)-('2.1 Kraftwerk allgemein'!$F$16-'1.1 Allgemein'!$I$22+1)))))/$F19,
SUM(OFFSET('2.5 CAPEX'!AJ22,0,-MIN($F19-1,COLUMN(V19)-1),1,MIN($F19,COLUMN(V19))))/$F19)))))))</f>
        <v/>
      </c>
      <c r="AF19" s="199" t="str">
        <f ca="1">IF('2.1 Kraftwerk allgemein'!$F$15&lt;'1.1 Allgemein'!$I$22,
IF(OR(ISNUMBER($D19)=FALSE,$F19=""),"",
IF(AND('2.5 CAPEX'!$L22&lt;&gt;"x",'2.5 CAPEX'!$M22&lt;&gt;"x"),0,
IF($F19=0,0,
IF(AF$4&lt;'2.1 Kraftwerk allgemein'!$F$16,0,
IF(AF$4='2.1 Kraftwerk allgemein'!$F$16,'2.5 CAPEX'!$J22/$F19,
IF(AF$4&lt;'2.1 Kraftwerk allgemein'!$F$16+$F19,
('2.5 CAPEX'!$J22+SUM(OFFSET('2.5 CAPEX'!AK22,0,-MIN(MAX($F19-1-('2.1 Kraftwerk allgemein'!$F$16-'2.1 Kraftwerk allgemein'!$F$15+1),0),COLUMN(W19)-1-('2.1 Kraftwerk allgemein'!$F$16-'2.1 Kraftwerk allgemein'!$F$15+1)),1,MIN(MAX($F19-('2.1 Kraftwerk allgemein'!$F$16-'2.1 Kraftwerk allgemein'!$F$15+1),1),COLUMN(W19)-('2.1 Kraftwerk allgemein'!$F$16-'2.1 Kraftwerk allgemein'!$F$15+1)))))/$F19,
SUM(OFFSET('2.5 CAPEX'!AK22,0,-MIN($F19-1,COLUMN(W19)-1),1,MIN($F19,COLUMN(W19))))/$F19)))))),
IF(OR(ISNUMBER($D19)=FALSE,$F19=""),"",
IF(AND('2.5 CAPEX'!$L22&lt;&gt;"x",'2.5 CAPEX'!$M22&lt;&gt;"x"),0,
IF($F19=0,0,
IF(AF$4&lt;'2.1 Kraftwerk allgemein'!$F$16,0,
IF(AF$4='2.1 Kraftwerk allgemein'!$F$16,'2.5 CAPEX'!$J22/$F19,
IF(AF$4&lt;'2.1 Kraftwerk allgemein'!$F$16+$F19,
('2.5 CAPEX'!$J22+SUM(OFFSET('2.5 CAPEX'!AK22,0,-MIN(MAX($F19-1-('2.1 Kraftwerk allgemein'!$F$16-'1.1 Allgemein'!$I$22+1),0),COLUMN(W19)-1-('2.1 Kraftwerk allgemein'!$F$16-'1.1 Allgemein'!$I$22+1)),1,MIN(MAX($F19-('2.1 Kraftwerk allgemein'!$F$16-'1.1 Allgemein'!$I$22+1),1),COLUMN(W19)-('2.1 Kraftwerk allgemein'!$F$16-'1.1 Allgemein'!$I$22+1)))))/$F19,
SUM(OFFSET('2.5 CAPEX'!AK22,0,-MIN($F19-1,COLUMN(W19)-1),1,MIN($F19,COLUMN(W19))))/$F19)))))))</f>
        <v/>
      </c>
      <c r="AG19" s="199" t="str">
        <f ca="1">IF('2.1 Kraftwerk allgemein'!$F$15&lt;'1.1 Allgemein'!$I$22,
IF(OR(ISNUMBER($D19)=FALSE,$F19=""),"",
IF(AND('2.5 CAPEX'!$L22&lt;&gt;"x",'2.5 CAPEX'!$M22&lt;&gt;"x"),0,
IF($F19=0,0,
IF(AG$4&lt;'2.1 Kraftwerk allgemein'!$F$16,0,
IF(AG$4='2.1 Kraftwerk allgemein'!$F$16,'2.5 CAPEX'!$J22/$F19,
IF(AG$4&lt;'2.1 Kraftwerk allgemein'!$F$16+$F19,
('2.5 CAPEX'!$J22+SUM(OFFSET('2.5 CAPEX'!AL22,0,-MIN(MAX($F19-1-('2.1 Kraftwerk allgemein'!$F$16-'2.1 Kraftwerk allgemein'!$F$15+1),0),COLUMN(X19)-1-('2.1 Kraftwerk allgemein'!$F$16-'2.1 Kraftwerk allgemein'!$F$15+1)),1,MIN(MAX($F19-('2.1 Kraftwerk allgemein'!$F$16-'2.1 Kraftwerk allgemein'!$F$15+1),1),COLUMN(X19)-('2.1 Kraftwerk allgemein'!$F$16-'2.1 Kraftwerk allgemein'!$F$15+1)))))/$F19,
SUM(OFFSET('2.5 CAPEX'!AL22,0,-MIN($F19-1,COLUMN(X19)-1),1,MIN($F19,COLUMN(X19))))/$F19)))))),
IF(OR(ISNUMBER($D19)=FALSE,$F19=""),"",
IF(AND('2.5 CAPEX'!$L22&lt;&gt;"x",'2.5 CAPEX'!$M22&lt;&gt;"x"),0,
IF($F19=0,0,
IF(AG$4&lt;'2.1 Kraftwerk allgemein'!$F$16,0,
IF(AG$4='2.1 Kraftwerk allgemein'!$F$16,'2.5 CAPEX'!$J22/$F19,
IF(AG$4&lt;'2.1 Kraftwerk allgemein'!$F$16+$F19,
('2.5 CAPEX'!$J22+SUM(OFFSET('2.5 CAPEX'!AL22,0,-MIN(MAX($F19-1-('2.1 Kraftwerk allgemein'!$F$16-'1.1 Allgemein'!$I$22+1),0),COLUMN(X19)-1-('2.1 Kraftwerk allgemein'!$F$16-'1.1 Allgemein'!$I$22+1)),1,MIN(MAX($F19-('2.1 Kraftwerk allgemein'!$F$16-'1.1 Allgemein'!$I$22+1),1),COLUMN(X19)-('2.1 Kraftwerk allgemein'!$F$16-'1.1 Allgemein'!$I$22+1)))))/$F19,
SUM(OFFSET('2.5 CAPEX'!AL22,0,-MIN($F19-1,COLUMN(X19)-1),1,MIN($F19,COLUMN(X19))))/$F19)))))))</f>
        <v/>
      </c>
      <c r="AH19" s="199" t="str">
        <f ca="1">IF('2.1 Kraftwerk allgemein'!$F$15&lt;'1.1 Allgemein'!$I$22,
IF(OR(ISNUMBER($D19)=FALSE,$F19=""),"",
IF(AND('2.5 CAPEX'!$L22&lt;&gt;"x",'2.5 CAPEX'!$M22&lt;&gt;"x"),0,
IF($F19=0,0,
IF(AH$4&lt;'2.1 Kraftwerk allgemein'!$F$16,0,
IF(AH$4='2.1 Kraftwerk allgemein'!$F$16,'2.5 CAPEX'!$J22/$F19,
IF(AH$4&lt;'2.1 Kraftwerk allgemein'!$F$16+$F19,
('2.5 CAPEX'!$J22+SUM(OFFSET('2.5 CAPEX'!AM22,0,-MIN(MAX($F19-1-('2.1 Kraftwerk allgemein'!$F$16-'2.1 Kraftwerk allgemein'!$F$15+1),0),COLUMN(Y19)-1-('2.1 Kraftwerk allgemein'!$F$16-'2.1 Kraftwerk allgemein'!$F$15+1)),1,MIN(MAX($F19-('2.1 Kraftwerk allgemein'!$F$16-'2.1 Kraftwerk allgemein'!$F$15+1),1),COLUMN(Y19)-('2.1 Kraftwerk allgemein'!$F$16-'2.1 Kraftwerk allgemein'!$F$15+1)))))/$F19,
SUM(OFFSET('2.5 CAPEX'!AM22,0,-MIN($F19-1,COLUMN(Y19)-1),1,MIN($F19,COLUMN(Y19))))/$F19)))))),
IF(OR(ISNUMBER($D19)=FALSE,$F19=""),"",
IF(AND('2.5 CAPEX'!$L22&lt;&gt;"x",'2.5 CAPEX'!$M22&lt;&gt;"x"),0,
IF($F19=0,0,
IF(AH$4&lt;'2.1 Kraftwerk allgemein'!$F$16,0,
IF(AH$4='2.1 Kraftwerk allgemein'!$F$16,'2.5 CAPEX'!$J22/$F19,
IF(AH$4&lt;'2.1 Kraftwerk allgemein'!$F$16+$F19,
('2.5 CAPEX'!$J22+SUM(OFFSET('2.5 CAPEX'!AM22,0,-MIN(MAX($F19-1-('2.1 Kraftwerk allgemein'!$F$16-'1.1 Allgemein'!$I$22+1),0),COLUMN(Y19)-1-('2.1 Kraftwerk allgemein'!$F$16-'1.1 Allgemein'!$I$22+1)),1,MIN(MAX($F19-('2.1 Kraftwerk allgemein'!$F$16-'1.1 Allgemein'!$I$22+1),1),COLUMN(Y19)-('2.1 Kraftwerk allgemein'!$F$16-'1.1 Allgemein'!$I$22+1)))))/$F19,
SUM(OFFSET('2.5 CAPEX'!AM22,0,-MIN($F19-1,COLUMN(Y19)-1),1,MIN($F19,COLUMN(Y19))))/$F19)))))))</f>
        <v/>
      </c>
      <c r="AI19" s="199" t="str">
        <f ca="1">IF('2.1 Kraftwerk allgemein'!$F$15&lt;'1.1 Allgemein'!$I$22,
IF(OR(ISNUMBER($D19)=FALSE,$F19=""),"",
IF(AND('2.5 CAPEX'!$L22&lt;&gt;"x",'2.5 CAPEX'!$M22&lt;&gt;"x"),0,
IF($F19=0,0,
IF(AI$4&lt;'2.1 Kraftwerk allgemein'!$F$16,0,
IF(AI$4='2.1 Kraftwerk allgemein'!$F$16,'2.5 CAPEX'!$J22/$F19,
IF(AI$4&lt;'2.1 Kraftwerk allgemein'!$F$16+$F19,
('2.5 CAPEX'!$J22+SUM(OFFSET('2.5 CAPEX'!AN22,0,-MIN(MAX($F19-1-('2.1 Kraftwerk allgemein'!$F$16-'2.1 Kraftwerk allgemein'!$F$15+1),0),COLUMN(Z19)-1-('2.1 Kraftwerk allgemein'!$F$16-'2.1 Kraftwerk allgemein'!$F$15+1)),1,MIN(MAX($F19-('2.1 Kraftwerk allgemein'!$F$16-'2.1 Kraftwerk allgemein'!$F$15+1),1),COLUMN(Z19)-('2.1 Kraftwerk allgemein'!$F$16-'2.1 Kraftwerk allgemein'!$F$15+1)))))/$F19,
SUM(OFFSET('2.5 CAPEX'!AN22,0,-MIN($F19-1,COLUMN(Z19)-1),1,MIN($F19,COLUMN(Z19))))/$F19)))))),
IF(OR(ISNUMBER($D19)=FALSE,$F19=""),"",
IF(AND('2.5 CAPEX'!$L22&lt;&gt;"x",'2.5 CAPEX'!$M22&lt;&gt;"x"),0,
IF($F19=0,0,
IF(AI$4&lt;'2.1 Kraftwerk allgemein'!$F$16,0,
IF(AI$4='2.1 Kraftwerk allgemein'!$F$16,'2.5 CAPEX'!$J22/$F19,
IF(AI$4&lt;'2.1 Kraftwerk allgemein'!$F$16+$F19,
('2.5 CAPEX'!$J22+SUM(OFFSET('2.5 CAPEX'!AN22,0,-MIN(MAX($F19-1-('2.1 Kraftwerk allgemein'!$F$16-'1.1 Allgemein'!$I$22+1),0),COLUMN(Z19)-1-('2.1 Kraftwerk allgemein'!$F$16-'1.1 Allgemein'!$I$22+1)),1,MIN(MAX($F19-('2.1 Kraftwerk allgemein'!$F$16-'1.1 Allgemein'!$I$22+1),1),COLUMN(Z19)-('2.1 Kraftwerk allgemein'!$F$16-'1.1 Allgemein'!$I$22+1)))))/$F19,
SUM(OFFSET('2.5 CAPEX'!AN22,0,-MIN($F19-1,COLUMN(Z19)-1),1,MIN($F19,COLUMN(Z19))))/$F19)))))))</f>
        <v/>
      </c>
      <c r="AJ19" s="199" t="str">
        <f ca="1">IF('2.1 Kraftwerk allgemein'!$F$15&lt;'1.1 Allgemein'!$I$22,
IF(OR(ISNUMBER($D19)=FALSE,$F19=""),"",
IF(AND('2.5 CAPEX'!$L22&lt;&gt;"x",'2.5 CAPEX'!$M22&lt;&gt;"x"),0,
IF($F19=0,0,
IF(AJ$4&lt;'2.1 Kraftwerk allgemein'!$F$16,0,
IF(AJ$4='2.1 Kraftwerk allgemein'!$F$16,'2.5 CAPEX'!$J22/$F19,
IF(AJ$4&lt;'2.1 Kraftwerk allgemein'!$F$16+$F19,
('2.5 CAPEX'!$J22+SUM(OFFSET('2.5 CAPEX'!AO22,0,-MIN(MAX($F19-1-('2.1 Kraftwerk allgemein'!$F$16-'2.1 Kraftwerk allgemein'!$F$15+1),0),COLUMN(AA19)-1-('2.1 Kraftwerk allgemein'!$F$16-'2.1 Kraftwerk allgemein'!$F$15+1)),1,MIN(MAX($F19-('2.1 Kraftwerk allgemein'!$F$16-'2.1 Kraftwerk allgemein'!$F$15+1),1),COLUMN(AA19)-('2.1 Kraftwerk allgemein'!$F$16-'2.1 Kraftwerk allgemein'!$F$15+1)))))/$F19,
SUM(OFFSET('2.5 CAPEX'!AO22,0,-MIN($F19-1,COLUMN(AA19)-1),1,MIN($F19,COLUMN(AA19))))/$F19)))))),
IF(OR(ISNUMBER($D19)=FALSE,$F19=""),"",
IF(AND('2.5 CAPEX'!$L22&lt;&gt;"x",'2.5 CAPEX'!$M22&lt;&gt;"x"),0,
IF($F19=0,0,
IF(AJ$4&lt;'2.1 Kraftwerk allgemein'!$F$16,0,
IF(AJ$4='2.1 Kraftwerk allgemein'!$F$16,'2.5 CAPEX'!$J22/$F19,
IF(AJ$4&lt;'2.1 Kraftwerk allgemein'!$F$16+$F19,
('2.5 CAPEX'!$J22+SUM(OFFSET('2.5 CAPEX'!AO22,0,-MIN(MAX($F19-1-('2.1 Kraftwerk allgemein'!$F$16-'1.1 Allgemein'!$I$22+1),0),COLUMN(AA19)-1-('2.1 Kraftwerk allgemein'!$F$16-'1.1 Allgemein'!$I$22+1)),1,MIN(MAX($F19-('2.1 Kraftwerk allgemein'!$F$16-'1.1 Allgemein'!$I$22+1),1),COLUMN(AA19)-('2.1 Kraftwerk allgemein'!$F$16-'1.1 Allgemein'!$I$22+1)))))/$F19,
SUM(OFFSET('2.5 CAPEX'!AO22,0,-MIN($F19-1,COLUMN(AA19)-1),1,MIN($F19,COLUMN(AA19))))/$F19)))))))</f>
        <v/>
      </c>
      <c r="AK19" s="199" t="str">
        <f ca="1">IF('2.1 Kraftwerk allgemein'!$F$15&lt;'1.1 Allgemein'!$I$22,
IF(OR(ISNUMBER($D19)=FALSE,$F19=""),"",
IF(AND('2.5 CAPEX'!$L22&lt;&gt;"x",'2.5 CAPEX'!$M22&lt;&gt;"x"),0,
IF($F19=0,0,
IF(AK$4&lt;'2.1 Kraftwerk allgemein'!$F$16,0,
IF(AK$4='2.1 Kraftwerk allgemein'!$F$16,'2.5 CAPEX'!$J22/$F19,
IF(AK$4&lt;'2.1 Kraftwerk allgemein'!$F$16+$F19,
('2.5 CAPEX'!$J22+SUM(OFFSET('2.5 CAPEX'!AP22,0,-MIN(MAX($F19-1-('2.1 Kraftwerk allgemein'!$F$16-'2.1 Kraftwerk allgemein'!$F$15+1),0),COLUMN(AB19)-1-('2.1 Kraftwerk allgemein'!$F$16-'2.1 Kraftwerk allgemein'!$F$15+1)),1,MIN(MAX($F19-('2.1 Kraftwerk allgemein'!$F$16-'2.1 Kraftwerk allgemein'!$F$15+1),1),COLUMN(AB19)-('2.1 Kraftwerk allgemein'!$F$16-'2.1 Kraftwerk allgemein'!$F$15+1)))))/$F19,
SUM(OFFSET('2.5 CAPEX'!AP22,0,-MIN($F19-1,COLUMN(AB19)-1),1,MIN($F19,COLUMN(AB19))))/$F19)))))),
IF(OR(ISNUMBER($D19)=FALSE,$F19=""),"",
IF(AND('2.5 CAPEX'!$L22&lt;&gt;"x",'2.5 CAPEX'!$M22&lt;&gt;"x"),0,
IF($F19=0,0,
IF(AK$4&lt;'2.1 Kraftwerk allgemein'!$F$16,0,
IF(AK$4='2.1 Kraftwerk allgemein'!$F$16,'2.5 CAPEX'!$J22/$F19,
IF(AK$4&lt;'2.1 Kraftwerk allgemein'!$F$16+$F19,
('2.5 CAPEX'!$J22+SUM(OFFSET('2.5 CAPEX'!AP22,0,-MIN(MAX($F19-1-('2.1 Kraftwerk allgemein'!$F$16-'1.1 Allgemein'!$I$22+1),0),COLUMN(AB19)-1-('2.1 Kraftwerk allgemein'!$F$16-'1.1 Allgemein'!$I$22+1)),1,MIN(MAX($F19-('2.1 Kraftwerk allgemein'!$F$16-'1.1 Allgemein'!$I$22+1),1),COLUMN(AB19)-('2.1 Kraftwerk allgemein'!$F$16-'1.1 Allgemein'!$I$22+1)))))/$F19,
SUM(OFFSET('2.5 CAPEX'!AP22,0,-MIN($F19-1,COLUMN(AB19)-1),1,MIN($F19,COLUMN(AB19))))/$F19)))))))</f>
        <v/>
      </c>
      <c r="AL19" s="199" t="str">
        <f ca="1">IF('2.1 Kraftwerk allgemein'!$F$15&lt;'1.1 Allgemein'!$I$22,
IF(OR(ISNUMBER($D19)=FALSE,$F19=""),"",
IF(AND('2.5 CAPEX'!$L22&lt;&gt;"x",'2.5 CAPEX'!$M22&lt;&gt;"x"),0,
IF($F19=0,0,
IF(AL$4&lt;'2.1 Kraftwerk allgemein'!$F$16,0,
IF(AL$4='2.1 Kraftwerk allgemein'!$F$16,'2.5 CAPEX'!$J22/$F19,
IF(AL$4&lt;'2.1 Kraftwerk allgemein'!$F$16+$F19,
('2.5 CAPEX'!$J22+SUM(OFFSET('2.5 CAPEX'!AQ22,0,-MIN(MAX($F19-1-('2.1 Kraftwerk allgemein'!$F$16-'2.1 Kraftwerk allgemein'!$F$15+1),0),COLUMN(AC19)-1-('2.1 Kraftwerk allgemein'!$F$16-'2.1 Kraftwerk allgemein'!$F$15+1)),1,MIN(MAX($F19-('2.1 Kraftwerk allgemein'!$F$16-'2.1 Kraftwerk allgemein'!$F$15+1),1),COLUMN(AC19)-('2.1 Kraftwerk allgemein'!$F$16-'2.1 Kraftwerk allgemein'!$F$15+1)))))/$F19,
SUM(OFFSET('2.5 CAPEX'!AQ22,0,-MIN($F19-1,COLUMN(AC19)-1),1,MIN($F19,COLUMN(AC19))))/$F19)))))),
IF(OR(ISNUMBER($D19)=FALSE,$F19=""),"",
IF(AND('2.5 CAPEX'!$L22&lt;&gt;"x",'2.5 CAPEX'!$M22&lt;&gt;"x"),0,
IF($F19=0,0,
IF(AL$4&lt;'2.1 Kraftwerk allgemein'!$F$16,0,
IF(AL$4='2.1 Kraftwerk allgemein'!$F$16,'2.5 CAPEX'!$J22/$F19,
IF(AL$4&lt;'2.1 Kraftwerk allgemein'!$F$16+$F19,
('2.5 CAPEX'!$J22+SUM(OFFSET('2.5 CAPEX'!AQ22,0,-MIN(MAX($F19-1-('2.1 Kraftwerk allgemein'!$F$16-'1.1 Allgemein'!$I$22+1),0),COLUMN(AC19)-1-('2.1 Kraftwerk allgemein'!$F$16-'1.1 Allgemein'!$I$22+1)),1,MIN(MAX($F19-('2.1 Kraftwerk allgemein'!$F$16-'1.1 Allgemein'!$I$22+1),1),COLUMN(AC19)-('2.1 Kraftwerk allgemein'!$F$16-'1.1 Allgemein'!$I$22+1)))))/$F19,
SUM(OFFSET('2.5 CAPEX'!AQ22,0,-MIN($F19-1,COLUMN(AC19)-1),1,MIN($F19,COLUMN(AC19))))/$F19)))))))</f>
        <v/>
      </c>
      <c r="AM19" s="199" t="str">
        <f ca="1">IF('2.1 Kraftwerk allgemein'!$F$15&lt;'1.1 Allgemein'!$I$22,
IF(OR(ISNUMBER($D19)=FALSE,$F19=""),"",
IF(AND('2.5 CAPEX'!$L22&lt;&gt;"x",'2.5 CAPEX'!$M22&lt;&gt;"x"),0,
IF($F19=0,0,
IF(AM$4&lt;'2.1 Kraftwerk allgemein'!$F$16,0,
IF(AM$4='2.1 Kraftwerk allgemein'!$F$16,'2.5 CAPEX'!$J22/$F19,
IF(AM$4&lt;'2.1 Kraftwerk allgemein'!$F$16+$F19,
('2.5 CAPEX'!$J22+SUM(OFFSET('2.5 CAPEX'!AR22,0,-MIN(MAX($F19-1-('2.1 Kraftwerk allgemein'!$F$16-'2.1 Kraftwerk allgemein'!$F$15+1),0),COLUMN(AD19)-1-('2.1 Kraftwerk allgemein'!$F$16-'2.1 Kraftwerk allgemein'!$F$15+1)),1,MIN(MAX($F19-('2.1 Kraftwerk allgemein'!$F$16-'2.1 Kraftwerk allgemein'!$F$15+1),1),COLUMN(AD19)-('2.1 Kraftwerk allgemein'!$F$16-'2.1 Kraftwerk allgemein'!$F$15+1)))))/$F19,
SUM(OFFSET('2.5 CAPEX'!AR22,0,-MIN($F19-1,COLUMN(AD19)-1),1,MIN($F19,COLUMN(AD19))))/$F19)))))),
IF(OR(ISNUMBER($D19)=FALSE,$F19=""),"",
IF(AND('2.5 CAPEX'!$L22&lt;&gt;"x",'2.5 CAPEX'!$M22&lt;&gt;"x"),0,
IF($F19=0,0,
IF(AM$4&lt;'2.1 Kraftwerk allgemein'!$F$16,0,
IF(AM$4='2.1 Kraftwerk allgemein'!$F$16,'2.5 CAPEX'!$J22/$F19,
IF(AM$4&lt;'2.1 Kraftwerk allgemein'!$F$16+$F19,
('2.5 CAPEX'!$J22+SUM(OFFSET('2.5 CAPEX'!AR22,0,-MIN(MAX($F19-1-('2.1 Kraftwerk allgemein'!$F$16-'1.1 Allgemein'!$I$22+1),0),COLUMN(AD19)-1-('2.1 Kraftwerk allgemein'!$F$16-'1.1 Allgemein'!$I$22+1)),1,MIN(MAX($F19-('2.1 Kraftwerk allgemein'!$F$16-'1.1 Allgemein'!$I$22+1),1),COLUMN(AD19)-('2.1 Kraftwerk allgemein'!$F$16-'1.1 Allgemein'!$I$22+1)))))/$F19,
SUM(OFFSET('2.5 CAPEX'!AR22,0,-MIN($F19-1,COLUMN(AD19)-1),1,MIN($F19,COLUMN(AD19))))/$F19)))))))</f>
        <v/>
      </c>
      <c r="AN19" s="199" t="str">
        <f ca="1">IF('2.1 Kraftwerk allgemein'!$F$15&lt;'1.1 Allgemein'!$I$22,
IF(OR(ISNUMBER($D19)=FALSE,$F19=""),"",
IF(AND('2.5 CAPEX'!$L22&lt;&gt;"x",'2.5 CAPEX'!$M22&lt;&gt;"x"),0,
IF($F19=0,0,
IF(AN$4&lt;'2.1 Kraftwerk allgemein'!$F$16,0,
IF(AN$4='2.1 Kraftwerk allgemein'!$F$16,'2.5 CAPEX'!$J22/$F19,
IF(AN$4&lt;'2.1 Kraftwerk allgemein'!$F$16+$F19,
('2.5 CAPEX'!$J22+SUM(OFFSET('2.5 CAPEX'!AS22,0,-MIN(MAX($F19-1-('2.1 Kraftwerk allgemein'!$F$16-'2.1 Kraftwerk allgemein'!$F$15+1),0),COLUMN(AE19)-1-('2.1 Kraftwerk allgemein'!$F$16-'2.1 Kraftwerk allgemein'!$F$15+1)),1,MIN(MAX($F19-('2.1 Kraftwerk allgemein'!$F$16-'2.1 Kraftwerk allgemein'!$F$15+1),1),COLUMN(AE19)-('2.1 Kraftwerk allgemein'!$F$16-'2.1 Kraftwerk allgemein'!$F$15+1)))))/$F19,
SUM(OFFSET('2.5 CAPEX'!AS22,0,-MIN($F19-1,COLUMN(AE19)-1),1,MIN($F19,COLUMN(AE19))))/$F19)))))),
IF(OR(ISNUMBER($D19)=FALSE,$F19=""),"",
IF(AND('2.5 CAPEX'!$L22&lt;&gt;"x",'2.5 CAPEX'!$M22&lt;&gt;"x"),0,
IF($F19=0,0,
IF(AN$4&lt;'2.1 Kraftwerk allgemein'!$F$16,0,
IF(AN$4='2.1 Kraftwerk allgemein'!$F$16,'2.5 CAPEX'!$J22/$F19,
IF(AN$4&lt;'2.1 Kraftwerk allgemein'!$F$16+$F19,
('2.5 CAPEX'!$J22+SUM(OFFSET('2.5 CAPEX'!AS22,0,-MIN(MAX($F19-1-('2.1 Kraftwerk allgemein'!$F$16-'1.1 Allgemein'!$I$22+1),0),COLUMN(AE19)-1-('2.1 Kraftwerk allgemein'!$F$16-'1.1 Allgemein'!$I$22+1)),1,MIN(MAX($F19-('2.1 Kraftwerk allgemein'!$F$16-'1.1 Allgemein'!$I$22+1),1),COLUMN(AE19)-('2.1 Kraftwerk allgemein'!$F$16-'1.1 Allgemein'!$I$22+1)))))/$F19,
SUM(OFFSET('2.5 CAPEX'!AS22,0,-MIN($F19-1,COLUMN(AE19)-1),1,MIN($F19,COLUMN(AE19))))/$F19)))))))</f>
        <v/>
      </c>
      <c r="AO19" s="199" t="str">
        <f ca="1">IF('2.1 Kraftwerk allgemein'!$F$15&lt;'1.1 Allgemein'!$I$22,
IF(OR(ISNUMBER($D19)=FALSE,$F19=""),"",
IF(AND('2.5 CAPEX'!$L22&lt;&gt;"x",'2.5 CAPEX'!$M22&lt;&gt;"x"),0,
IF($F19=0,0,
IF(AO$4&lt;'2.1 Kraftwerk allgemein'!$F$16,0,
IF(AO$4='2.1 Kraftwerk allgemein'!$F$16,'2.5 CAPEX'!$J22/$F19,
IF(AO$4&lt;'2.1 Kraftwerk allgemein'!$F$16+$F19,
('2.5 CAPEX'!$J22+SUM(OFFSET('2.5 CAPEX'!AT22,0,-MIN(MAX($F19-1-('2.1 Kraftwerk allgemein'!$F$16-'2.1 Kraftwerk allgemein'!$F$15+1),0),COLUMN(AF19)-1-('2.1 Kraftwerk allgemein'!$F$16-'2.1 Kraftwerk allgemein'!$F$15+1)),1,MIN(MAX($F19-('2.1 Kraftwerk allgemein'!$F$16-'2.1 Kraftwerk allgemein'!$F$15+1),1),COLUMN(AF19)-('2.1 Kraftwerk allgemein'!$F$16-'2.1 Kraftwerk allgemein'!$F$15+1)))))/$F19,
SUM(OFFSET('2.5 CAPEX'!AT22,0,-MIN($F19-1,COLUMN(AF19)-1),1,MIN($F19,COLUMN(AF19))))/$F19)))))),
IF(OR(ISNUMBER($D19)=FALSE,$F19=""),"",
IF(AND('2.5 CAPEX'!$L22&lt;&gt;"x",'2.5 CAPEX'!$M22&lt;&gt;"x"),0,
IF($F19=0,0,
IF(AO$4&lt;'2.1 Kraftwerk allgemein'!$F$16,0,
IF(AO$4='2.1 Kraftwerk allgemein'!$F$16,'2.5 CAPEX'!$J22/$F19,
IF(AO$4&lt;'2.1 Kraftwerk allgemein'!$F$16+$F19,
('2.5 CAPEX'!$J22+SUM(OFFSET('2.5 CAPEX'!AT22,0,-MIN(MAX($F19-1-('2.1 Kraftwerk allgemein'!$F$16-'1.1 Allgemein'!$I$22+1),0),COLUMN(AF19)-1-('2.1 Kraftwerk allgemein'!$F$16-'1.1 Allgemein'!$I$22+1)),1,MIN(MAX($F19-('2.1 Kraftwerk allgemein'!$F$16-'1.1 Allgemein'!$I$22+1),1),COLUMN(AF19)-('2.1 Kraftwerk allgemein'!$F$16-'1.1 Allgemein'!$I$22+1)))))/$F19,
SUM(OFFSET('2.5 CAPEX'!AT22,0,-MIN($F19-1,COLUMN(AF19)-1),1,MIN($F19,COLUMN(AF19))))/$F19)))))))</f>
        <v/>
      </c>
      <c r="AP19" s="199" t="str">
        <f ca="1">IF('2.1 Kraftwerk allgemein'!$F$15&lt;'1.1 Allgemein'!$I$22,
IF(OR(ISNUMBER($D19)=FALSE,$F19=""),"",
IF(AND('2.5 CAPEX'!$L22&lt;&gt;"x",'2.5 CAPEX'!$M22&lt;&gt;"x"),0,
IF($F19=0,0,
IF(AP$4&lt;'2.1 Kraftwerk allgemein'!$F$16,0,
IF(AP$4='2.1 Kraftwerk allgemein'!$F$16,'2.5 CAPEX'!$J22/$F19,
IF(AP$4&lt;'2.1 Kraftwerk allgemein'!$F$16+$F19,
('2.5 CAPEX'!$J22+SUM(OFFSET('2.5 CAPEX'!AU22,0,-MIN(MAX($F19-1-('2.1 Kraftwerk allgemein'!$F$16-'2.1 Kraftwerk allgemein'!$F$15+1),0),COLUMN(AG19)-1-('2.1 Kraftwerk allgemein'!$F$16-'2.1 Kraftwerk allgemein'!$F$15+1)),1,MIN(MAX($F19-('2.1 Kraftwerk allgemein'!$F$16-'2.1 Kraftwerk allgemein'!$F$15+1),1),COLUMN(AG19)-('2.1 Kraftwerk allgemein'!$F$16-'2.1 Kraftwerk allgemein'!$F$15+1)))))/$F19,
SUM(OFFSET('2.5 CAPEX'!AU22,0,-MIN($F19-1,COLUMN(AG19)-1),1,MIN($F19,COLUMN(AG19))))/$F19)))))),
IF(OR(ISNUMBER($D19)=FALSE,$F19=""),"",
IF(AND('2.5 CAPEX'!$L22&lt;&gt;"x",'2.5 CAPEX'!$M22&lt;&gt;"x"),0,
IF($F19=0,0,
IF(AP$4&lt;'2.1 Kraftwerk allgemein'!$F$16,0,
IF(AP$4='2.1 Kraftwerk allgemein'!$F$16,'2.5 CAPEX'!$J22/$F19,
IF(AP$4&lt;'2.1 Kraftwerk allgemein'!$F$16+$F19,
('2.5 CAPEX'!$J22+SUM(OFFSET('2.5 CAPEX'!AU22,0,-MIN(MAX($F19-1-('2.1 Kraftwerk allgemein'!$F$16-'1.1 Allgemein'!$I$22+1),0),COLUMN(AG19)-1-('2.1 Kraftwerk allgemein'!$F$16-'1.1 Allgemein'!$I$22+1)),1,MIN(MAX($F19-('2.1 Kraftwerk allgemein'!$F$16-'1.1 Allgemein'!$I$22+1),1),COLUMN(AG19)-('2.1 Kraftwerk allgemein'!$F$16-'1.1 Allgemein'!$I$22+1)))))/$F19,
SUM(OFFSET('2.5 CAPEX'!AU22,0,-MIN($F19-1,COLUMN(AG19)-1),1,MIN($F19,COLUMN(AG19))))/$F19)))))))</f>
        <v/>
      </c>
      <c r="AQ19" s="199" t="str">
        <f ca="1">IF('2.1 Kraftwerk allgemein'!$F$15&lt;'1.1 Allgemein'!$I$22,
IF(OR(ISNUMBER($D19)=FALSE,$F19=""),"",
IF(AND('2.5 CAPEX'!$L22&lt;&gt;"x",'2.5 CAPEX'!$M22&lt;&gt;"x"),0,
IF($F19=0,0,
IF(AQ$4&lt;'2.1 Kraftwerk allgemein'!$F$16,0,
IF(AQ$4='2.1 Kraftwerk allgemein'!$F$16,'2.5 CAPEX'!$J22/$F19,
IF(AQ$4&lt;'2.1 Kraftwerk allgemein'!$F$16+$F19,
('2.5 CAPEX'!$J22+SUM(OFFSET('2.5 CAPEX'!AV22,0,-MIN(MAX($F19-1-('2.1 Kraftwerk allgemein'!$F$16-'2.1 Kraftwerk allgemein'!$F$15+1),0),COLUMN(AH19)-1-('2.1 Kraftwerk allgemein'!$F$16-'2.1 Kraftwerk allgemein'!$F$15+1)),1,MIN(MAX($F19-('2.1 Kraftwerk allgemein'!$F$16-'2.1 Kraftwerk allgemein'!$F$15+1),1),COLUMN(AH19)-('2.1 Kraftwerk allgemein'!$F$16-'2.1 Kraftwerk allgemein'!$F$15+1)))))/$F19,
SUM(OFFSET('2.5 CAPEX'!AV22,0,-MIN($F19-1,COLUMN(AH19)-1),1,MIN($F19,COLUMN(AH19))))/$F19)))))),
IF(OR(ISNUMBER($D19)=FALSE,$F19=""),"",
IF(AND('2.5 CAPEX'!$L22&lt;&gt;"x",'2.5 CAPEX'!$M22&lt;&gt;"x"),0,
IF($F19=0,0,
IF(AQ$4&lt;'2.1 Kraftwerk allgemein'!$F$16,0,
IF(AQ$4='2.1 Kraftwerk allgemein'!$F$16,'2.5 CAPEX'!$J22/$F19,
IF(AQ$4&lt;'2.1 Kraftwerk allgemein'!$F$16+$F19,
('2.5 CAPEX'!$J22+SUM(OFFSET('2.5 CAPEX'!AV22,0,-MIN(MAX($F19-1-('2.1 Kraftwerk allgemein'!$F$16-'1.1 Allgemein'!$I$22+1),0),COLUMN(AH19)-1-('2.1 Kraftwerk allgemein'!$F$16-'1.1 Allgemein'!$I$22+1)),1,MIN(MAX($F19-('2.1 Kraftwerk allgemein'!$F$16-'1.1 Allgemein'!$I$22+1),1),COLUMN(AH19)-('2.1 Kraftwerk allgemein'!$F$16-'1.1 Allgemein'!$I$22+1)))))/$F19,
SUM(OFFSET('2.5 CAPEX'!AV22,0,-MIN($F19-1,COLUMN(AH19)-1),1,MIN($F19,COLUMN(AH19))))/$F19)))))))</f>
        <v/>
      </c>
      <c r="AR19" s="199" t="str">
        <f ca="1">IF('2.1 Kraftwerk allgemein'!$F$15&lt;'1.1 Allgemein'!$I$22,
IF(OR(ISNUMBER($D19)=FALSE,$F19=""),"",
IF(AND('2.5 CAPEX'!$L22&lt;&gt;"x",'2.5 CAPEX'!$M22&lt;&gt;"x"),0,
IF($F19=0,0,
IF(AR$4&lt;'2.1 Kraftwerk allgemein'!$F$16,0,
IF(AR$4='2.1 Kraftwerk allgemein'!$F$16,'2.5 CAPEX'!$J22/$F19,
IF(AR$4&lt;'2.1 Kraftwerk allgemein'!$F$16+$F19,
('2.5 CAPEX'!$J22+SUM(OFFSET('2.5 CAPEX'!AW22,0,-MIN(MAX($F19-1-('2.1 Kraftwerk allgemein'!$F$16-'2.1 Kraftwerk allgemein'!$F$15+1),0),COLUMN(AI19)-1-('2.1 Kraftwerk allgemein'!$F$16-'2.1 Kraftwerk allgemein'!$F$15+1)),1,MIN(MAX($F19-('2.1 Kraftwerk allgemein'!$F$16-'2.1 Kraftwerk allgemein'!$F$15+1),1),COLUMN(AI19)-('2.1 Kraftwerk allgemein'!$F$16-'2.1 Kraftwerk allgemein'!$F$15+1)))))/$F19,
SUM(OFFSET('2.5 CAPEX'!AW22,0,-MIN($F19-1,COLUMN(AI19)-1),1,MIN($F19,COLUMN(AI19))))/$F19)))))),
IF(OR(ISNUMBER($D19)=FALSE,$F19=""),"",
IF(AND('2.5 CAPEX'!$L22&lt;&gt;"x",'2.5 CAPEX'!$M22&lt;&gt;"x"),0,
IF($F19=0,0,
IF(AR$4&lt;'2.1 Kraftwerk allgemein'!$F$16,0,
IF(AR$4='2.1 Kraftwerk allgemein'!$F$16,'2.5 CAPEX'!$J22/$F19,
IF(AR$4&lt;'2.1 Kraftwerk allgemein'!$F$16+$F19,
('2.5 CAPEX'!$J22+SUM(OFFSET('2.5 CAPEX'!AW22,0,-MIN(MAX($F19-1-('2.1 Kraftwerk allgemein'!$F$16-'1.1 Allgemein'!$I$22+1),0),COLUMN(AI19)-1-('2.1 Kraftwerk allgemein'!$F$16-'1.1 Allgemein'!$I$22+1)),1,MIN(MAX($F19-('2.1 Kraftwerk allgemein'!$F$16-'1.1 Allgemein'!$I$22+1),1),COLUMN(AI19)-('2.1 Kraftwerk allgemein'!$F$16-'1.1 Allgemein'!$I$22+1)))))/$F19,
SUM(OFFSET('2.5 CAPEX'!AW22,0,-MIN($F19-1,COLUMN(AI19)-1),1,MIN($F19,COLUMN(AI19))))/$F19)))))))</f>
        <v/>
      </c>
      <c r="AS19" s="199" t="str">
        <f ca="1">IF('2.1 Kraftwerk allgemein'!$F$15&lt;'1.1 Allgemein'!$I$22,
IF(OR(ISNUMBER($D19)=FALSE,$F19=""),"",
IF(AND('2.5 CAPEX'!$L22&lt;&gt;"x",'2.5 CAPEX'!$M22&lt;&gt;"x"),0,
IF($F19=0,0,
IF(AS$4&lt;'2.1 Kraftwerk allgemein'!$F$16,0,
IF(AS$4='2.1 Kraftwerk allgemein'!$F$16,'2.5 CAPEX'!$J22/$F19,
IF(AS$4&lt;'2.1 Kraftwerk allgemein'!$F$16+$F19,
('2.5 CAPEX'!$J22+SUM(OFFSET('2.5 CAPEX'!AX22,0,-MIN(MAX($F19-1-('2.1 Kraftwerk allgemein'!$F$16-'2.1 Kraftwerk allgemein'!$F$15+1),0),COLUMN(AJ19)-1-('2.1 Kraftwerk allgemein'!$F$16-'2.1 Kraftwerk allgemein'!$F$15+1)),1,MIN(MAX($F19-('2.1 Kraftwerk allgemein'!$F$16-'2.1 Kraftwerk allgemein'!$F$15+1),1),COLUMN(AJ19)-('2.1 Kraftwerk allgemein'!$F$16-'2.1 Kraftwerk allgemein'!$F$15+1)))))/$F19,
SUM(OFFSET('2.5 CAPEX'!AX22,0,-MIN($F19-1,COLUMN(AJ19)-1),1,MIN($F19,COLUMN(AJ19))))/$F19)))))),
IF(OR(ISNUMBER($D19)=FALSE,$F19=""),"",
IF(AND('2.5 CAPEX'!$L22&lt;&gt;"x",'2.5 CAPEX'!$M22&lt;&gt;"x"),0,
IF($F19=0,0,
IF(AS$4&lt;'2.1 Kraftwerk allgemein'!$F$16,0,
IF(AS$4='2.1 Kraftwerk allgemein'!$F$16,'2.5 CAPEX'!$J22/$F19,
IF(AS$4&lt;'2.1 Kraftwerk allgemein'!$F$16+$F19,
('2.5 CAPEX'!$J22+SUM(OFFSET('2.5 CAPEX'!AX22,0,-MIN(MAX($F19-1-('2.1 Kraftwerk allgemein'!$F$16-'1.1 Allgemein'!$I$22+1),0),COLUMN(AJ19)-1-('2.1 Kraftwerk allgemein'!$F$16-'1.1 Allgemein'!$I$22+1)),1,MIN(MAX($F19-('2.1 Kraftwerk allgemein'!$F$16-'1.1 Allgemein'!$I$22+1),1),COLUMN(AJ19)-('2.1 Kraftwerk allgemein'!$F$16-'1.1 Allgemein'!$I$22+1)))))/$F19,
SUM(OFFSET('2.5 CAPEX'!AX22,0,-MIN($F19-1,COLUMN(AJ19)-1),1,MIN($F19,COLUMN(AJ19))))/$F19)))))))</f>
        <v/>
      </c>
      <c r="AT19" s="199" t="str">
        <f ca="1">IF('2.1 Kraftwerk allgemein'!$F$15&lt;'1.1 Allgemein'!$I$22,
IF(OR(ISNUMBER($D19)=FALSE,$F19=""),"",
IF(AND('2.5 CAPEX'!$L22&lt;&gt;"x",'2.5 CAPEX'!$M22&lt;&gt;"x"),0,
IF($F19=0,0,
IF(AT$4&lt;'2.1 Kraftwerk allgemein'!$F$16,0,
IF(AT$4='2.1 Kraftwerk allgemein'!$F$16,'2.5 CAPEX'!$J22/$F19,
IF(AT$4&lt;'2.1 Kraftwerk allgemein'!$F$16+$F19,
('2.5 CAPEX'!$J22+SUM(OFFSET('2.5 CAPEX'!AY22,0,-MIN(MAX($F19-1-('2.1 Kraftwerk allgemein'!$F$16-'2.1 Kraftwerk allgemein'!$F$15+1),0),COLUMN(AK19)-1-('2.1 Kraftwerk allgemein'!$F$16-'2.1 Kraftwerk allgemein'!$F$15+1)),1,MIN(MAX($F19-('2.1 Kraftwerk allgemein'!$F$16-'2.1 Kraftwerk allgemein'!$F$15+1),1),COLUMN(AK19)-('2.1 Kraftwerk allgemein'!$F$16-'2.1 Kraftwerk allgemein'!$F$15+1)))))/$F19,
SUM(OFFSET('2.5 CAPEX'!AY22,0,-MIN($F19-1,COLUMN(AK19)-1),1,MIN($F19,COLUMN(AK19))))/$F19)))))),
IF(OR(ISNUMBER($D19)=FALSE,$F19=""),"",
IF(AND('2.5 CAPEX'!$L22&lt;&gt;"x",'2.5 CAPEX'!$M22&lt;&gt;"x"),0,
IF($F19=0,0,
IF(AT$4&lt;'2.1 Kraftwerk allgemein'!$F$16,0,
IF(AT$4='2.1 Kraftwerk allgemein'!$F$16,'2.5 CAPEX'!$J22/$F19,
IF(AT$4&lt;'2.1 Kraftwerk allgemein'!$F$16+$F19,
('2.5 CAPEX'!$J22+SUM(OFFSET('2.5 CAPEX'!AY22,0,-MIN(MAX($F19-1-('2.1 Kraftwerk allgemein'!$F$16-'1.1 Allgemein'!$I$22+1),0),COLUMN(AK19)-1-('2.1 Kraftwerk allgemein'!$F$16-'1.1 Allgemein'!$I$22+1)),1,MIN(MAX($F19-('2.1 Kraftwerk allgemein'!$F$16-'1.1 Allgemein'!$I$22+1),1),COLUMN(AK19)-('2.1 Kraftwerk allgemein'!$F$16-'1.1 Allgemein'!$I$22+1)))))/$F19,
SUM(OFFSET('2.5 CAPEX'!AY22,0,-MIN($F19-1,COLUMN(AK19)-1),1,MIN($F19,COLUMN(AK19))))/$F19)))))))</f>
        <v/>
      </c>
      <c r="AU19" s="199" t="str">
        <f ca="1">IF('2.1 Kraftwerk allgemein'!$F$15&lt;'1.1 Allgemein'!$I$22,
IF(OR(ISNUMBER($D19)=FALSE,$F19=""),"",
IF(AND('2.5 CAPEX'!$L22&lt;&gt;"x",'2.5 CAPEX'!$M22&lt;&gt;"x"),0,
IF($F19=0,0,
IF(AU$4&lt;'2.1 Kraftwerk allgemein'!$F$16,0,
IF(AU$4='2.1 Kraftwerk allgemein'!$F$16,'2.5 CAPEX'!$J22/$F19,
IF(AU$4&lt;'2.1 Kraftwerk allgemein'!$F$16+$F19,
('2.5 CAPEX'!$J22+SUM(OFFSET('2.5 CAPEX'!AZ22,0,-MIN(MAX($F19-1-('2.1 Kraftwerk allgemein'!$F$16-'2.1 Kraftwerk allgemein'!$F$15+1),0),COLUMN(AL19)-1-('2.1 Kraftwerk allgemein'!$F$16-'2.1 Kraftwerk allgemein'!$F$15+1)),1,MIN(MAX($F19-('2.1 Kraftwerk allgemein'!$F$16-'2.1 Kraftwerk allgemein'!$F$15+1),1),COLUMN(AL19)-('2.1 Kraftwerk allgemein'!$F$16-'2.1 Kraftwerk allgemein'!$F$15+1)))))/$F19,
SUM(OFFSET('2.5 CAPEX'!AZ22,0,-MIN($F19-1,COLUMN(AL19)-1),1,MIN($F19,COLUMN(AL19))))/$F19)))))),
IF(OR(ISNUMBER($D19)=FALSE,$F19=""),"",
IF(AND('2.5 CAPEX'!$L22&lt;&gt;"x",'2.5 CAPEX'!$M22&lt;&gt;"x"),0,
IF($F19=0,0,
IF(AU$4&lt;'2.1 Kraftwerk allgemein'!$F$16,0,
IF(AU$4='2.1 Kraftwerk allgemein'!$F$16,'2.5 CAPEX'!$J22/$F19,
IF(AU$4&lt;'2.1 Kraftwerk allgemein'!$F$16+$F19,
('2.5 CAPEX'!$J22+SUM(OFFSET('2.5 CAPEX'!AZ22,0,-MIN(MAX($F19-1-('2.1 Kraftwerk allgemein'!$F$16-'1.1 Allgemein'!$I$22+1),0),COLUMN(AL19)-1-('2.1 Kraftwerk allgemein'!$F$16-'1.1 Allgemein'!$I$22+1)),1,MIN(MAX($F19-('2.1 Kraftwerk allgemein'!$F$16-'1.1 Allgemein'!$I$22+1),1),COLUMN(AL19)-('2.1 Kraftwerk allgemein'!$F$16-'1.1 Allgemein'!$I$22+1)))))/$F19,
SUM(OFFSET('2.5 CAPEX'!AZ22,0,-MIN($F19-1,COLUMN(AL19)-1),1,MIN($F19,COLUMN(AL19))))/$F19)))))))</f>
        <v/>
      </c>
      <c r="AV19" s="199" t="str">
        <f ca="1">IF('2.1 Kraftwerk allgemein'!$F$15&lt;'1.1 Allgemein'!$I$22,
IF(OR(ISNUMBER($D19)=FALSE,$F19=""),"",
IF(AND('2.5 CAPEX'!$L22&lt;&gt;"x",'2.5 CAPEX'!$M22&lt;&gt;"x"),0,
IF($F19=0,0,
IF(AV$4&lt;'2.1 Kraftwerk allgemein'!$F$16,0,
IF(AV$4='2.1 Kraftwerk allgemein'!$F$16,'2.5 CAPEX'!$J22/$F19,
IF(AV$4&lt;'2.1 Kraftwerk allgemein'!$F$16+$F19,
('2.5 CAPEX'!$J22+SUM(OFFSET('2.5 CAPEX'!BA22,0,-MIN(MAX($F19-1-('2.1 Kraftwerk allgemein'!$F$16-'2.1 Kraftwerk allgemein'!$F$15+1),0),COLUMN(AM19)-1-('2.1 Kraftwerk allgemein'!$F$16-'2.1 Kraftwerk allgemein'!$F$15+1)),1,MIN(MAX($F19-('2.1 Kraftwerk allgemein'!$F$16-'2.1 Kraftwerk allgemein'!$F$15+1),1),COLUMN(AM19)-('2.1 Kraftwerk allgemein'!$F$16-'2.1 Kraftwerk allgemein'!$F$15+1)))))/$F19,
SUM(OFFSET('2.5 CAPEX'!BA22,0,-MIN($F19-1,COLUMN(AM19)-1),1,MIN($F19,COLUMN(AM19))))/$F19)))))),
IF(OR(ISNUMBER($D19)=FALSE,$F19=""),"",
IF(AND('2.5 CAPEX'!$L22&lt;&gt;"x",'2.5 CAPEX'!$M22&lt;&gt;"x"),0,
IF($F19=0,0,
IF(AV$4&lt;'2.1 Kraftwerk allgemein'!$F$16,0,
IF(AV$4='2.1 Kraftwerk allgemein'!$F$16,'2.5 CAPEX'!$J22/$F19,
IF(AV$4&lt;'2.1 Kraftwerk allgemein'!$F$16+$F19,
('2.5 CAPEX'!$J22+SUM(OFFSET('2.5 CAPEX'!BA22,0,-MIN(MAX($F19-1-('2.1 Kraftwerk allgemein'!$F$16-'1.1 Allgemein'!$I$22+1),0),COLUMN(AM19)-1-('2.1 Kraftwerk allgemein'!$F$16-'1.1 Allgemein'!$I$22+1)),1,MIN(MAX($F19-('2.1 Kraftwerk allgemein'!$F$16-'1.1 Allgemein'!$I$22+1),1),COLUMN(AM19)-('2.1 Kraftwerk allgemein'!$F$16-'1.1 Allgemein'!$I$22+1)))))/$F19,
SUM(OFFSET('2.5 CAPEX'!BA22,0,-MIN($F19-1,COLUMN(AM19)-1),1,MIN($F19,COLUMN(AM19))))/$F19)))))))</f>
        <v/>
      </c>
      <c r="AW19" s="199" t="str">
        <f ca="1">IF('2.1 Kraftwerk allgemein'!$F$15&lt;'1.1 Allgemein'!$I$22,
IF(OR(ISNUMBER($D19)=FALSE,$F19=""),"",
IF(AND('2.5 CAPEX'!$L22&lt;&gt;"x",'2.5 CAPEX'!$M22&lt;&gt;"x"),0,
IF($F19=0,0,
IF(AW$4&lt;'2.1 Kraftwerk allgemein'!$F$16,0,
IF(AW$4='2.1 Kraftwerk allgemein'!$F$16,'2.5 CAPEX'!$J22/$F19,
IF(AW$4&lt;'2.1 Kraftwerk allgemein'!$F$16+$F19,
('2.5 CAPEX'!$J22+SUM(OFFSET('2.5 CAPEX'!BB22,0,-MIN(MAX($F19-1-('2.1 Kraftwerk allgemein'!$F$16-'2.1 Kraftwerk allgemein'!$F$15+1),0),COLUMN(AN19)-1-('2.1 Kraftwerk allgemein'!$F$16-'2.1 Kraftwerk allgemein'!$F$15+1)),1,MIN(MAX($F19-('2.1 Kraftwerk allgemein'!$F$16-'2.1 Kraftwerk allgemein'!$F$15+1),1),COLUMN(AN19)-('2.1 Kraftwerk allgemein'!$F$16-'2.1 Kraftwerk allgemein'!$F$15+1)))))/$F19,
SUM(OFFSET('2.5 CAPEX'!BB22,0,-MIN($F19-1,COLUMN(AN19)-1),1,MIN($F19,COLUMN(AN19))))/$F19)))))),
IF(OR(ISNUMBER($D19)=FALSE,$F19=""),"",
IF(AND('2.5 CAPEX'!$L22&lt;&gt;"x",'2.5 CAPEX'!$M22&lt;&gt;"x"),0,
IF($F19=0,0,
IF(AW$4&lt;'2.1 Kraftwerk allgemein'!$F$16,0,
IF(AW$4='2.1 Kraftwerk allgemein'!$F$16,'2.5 CAPEX'!$J22/$F19,
IF(AW$4&lt;'2.1 Kraftwerk allgemein'!$F$16+$F19,
('2.5 CAPEX'!$J22+SUM(OFFSET('2.5 CAPEX'!BB22,0,-MIN(MAX($F19-1-('2.1 Kraftwerk allgemein'!$F$16-'1.1 Allgemein'!$I$22+1),0),COLUMN(AN19)-1-('2.1 Kraftwerk allgemein'!$F$16-'1.1 Allgemein'!$I$22+1)),1,MIN(MAX($F19-('2.1 Kraftwerk allgemein'!$F$16-'1.1 Allgemein'!$I$22+1),1),COLUMN(AN19)-('2.1 Kraftwerk allgemein'!$F$16-'1.1 Allgemein'!$I$22+1)))))/$F19,
SUM(OFFSET('2.5 CAPEX'!BB22,0,-MIN($F19-1,COLUMN(AN19)-1),1,MIN($F19,COLUMN(AN19))))/$F19)))))))</f>
        <v/>
      </c>
      <c r="AX19" s="199" t="str">
        <f ca="1">IF('2.1 Kraftwerk allgemein'!$F$15&lt;'1.1 Allgemein'!$I$22,
IF(OR(ISNUMBER($D19)=FALSE,$F19=""),"",
IF(AND('2.5 CAPEX'!$L22&lt;&gt;"x",'2.5 CAPEX'!$M22&lt;&gt;"x"),0,
IF($F19=0,0,
IF(AX$4&lt;'2.1 Kraftwerk allgemein'!$F$16,0,
IF(AX$4='2.1 Kraftwerk allgemein'!$F$16,'2.5 CAPEX'!$J22/$F19,
IF(AX$4&lt;'2.1 Kraftwerk allgemein'!$F$16+$F19,
('2.5 CAPEX'!$J22+SUM(OFFSET('2.5 CAPEX'!BC22,0,-MIN(MAX($F19-1-('2.1 Kraftwerk allgemein'!$F$16-'2.1 Kraftwerk allgemein'!$F$15+1),0),COLUMN(AO19)-1-('2.1 Kraftwerk allgemein'!$F$16-'2.1 Kraftwerk allgemein'!$F$15+1)),1,MIN(MAX($F19-('2.1 Kraftwerk allgemein'!$F$16-'2.1 Kraftwerk allgemein'!$F$15+1),1),COLUMN(AO19)-('2.1 Kraftwerk allgemein'!$F$16-'2.1 Kraftwerk allgemein'!$F$15+1)))))/$F19,
SUM(OFFSET('2.5 CAPEX'!BC22,0,-MIN($F19-1,COLUMN(AO19)-1),1,MIN($F19,COLUMN(AO19))))/$F19)))))),
IF(OR(ISNUMBER($D19)=FALSE,$F19=""),"",
IF(AND('2.5 CAPEX'!$L22&lt;&gt;"x",'2.5 CAPEX'!$M22&lt;&gt;"x"),0,
IF($F19=0,0,
IF(AX$4&lt;'2.1 Kraftwerk allgemein'!$F$16,0,
IF(AX$4='2.1 Kraftwerk allgemein'!$F$16,'2.5 CAPEX'!$J22/$F19,
IF(AX$4&lt;'2.1 Kraftwerk allgemein'!$F$16+$F19,
('2.5 CAPEX'!$J22+SUM(OFFSET('2.5 CAPEX'!BC22,0,-MIN(MAX($F19-1-('2.1 Kraftwerk allgemein'!$F$16-'1.1 Allgemein'!$I$22+1),0),COLUMN(AO19)-1-('2.1 Kraftwerk allgemein'!$F$16-'1.1 Allgemein'!$I$22+1)),1,MIN(MAX($F19-('2.1 Kraftwerk allgemein'!$F$16-'1.1 Allgemein'!$I$22+1),1),COLUMN(AO19)-('2.1 Kraftwerk allgemein'!$F$16-'1.1 Allgemein'!$I$22+1)))))/$F19,
SUM(OFFSET('2.5 CAPEX'!BC22,0,-MIN($F19-1,COLUMN(AO19)-1),1,MIN($F19,COLUMN(AO19))))/$F19)))))))</f>
        <v/>
      </c>
      <c r="AY19" s="199" t="str">
        <f ca="1">IF('2.1 Kraftwerk allgemein'!$F$15&lt;'1.1 Allgemein'!$I$22,
IF(OR(ISNUMBER($D19)=FALSE,$F19=""),"",
IF(AND('2.5 CAPEX'!$L22&lt;&gt;"x",'2.5 CAPEX'!$M22&lt;&gt;"x"),0,
IF($F19=0,0,
IF(AY$4&lt;'2.1 Kraftwerk allgemein'!$F$16,0,
IF(AY$4='2.1 Kraftwerk allgemein'!$F$16,'2.5 CAPEX'!$J22/$F19,
IF(AY$4&lt;'2.1 Kraftwerk allgemein'!$F$16+$F19,
('2.5 CAPEX'!$J22+SUM(OFFSET('2.5 CAPEX'!BD22,0,-MIN(MAX($F19-1-('2.1 Kraftwerk allgemein'!$F$16-'2.1 Kraftwerk allgemein'!$F$15+1),0),COLUMN(AP19)-1-('2.1 Kraftwerk allgemein'!$F$16-'2.1 Kraftwerk allgemein'!$F$15+1)),1,MIN(MAX($F19-('2.1 Kraftwerk allgemein'!$F$16-'2.1 Kraftwerk allgemein'!$F$15+1),1),COLUMN(AP19)-('2.1 Kraftwerk allgemein'!$F$16-'2.1 Kraftwerk allgemein'!$F$15+1)))))/$F19,
SUM(OFFSET('2.5 CAPEX'!BD22,0,-MIN($F19-1,COLUMN(AP19)-1),1,MIN($F19,COLUMN(AP19))))/$F19)))))),
IF(OR(ISNUMBER($D19)=FALSE,$F19=""),"",
IF(AND('2.5 CAPEX'!$L22&lt;&gt;"x",'2.5 CAPEX'!$M22&lt;&gt;"x"),0,
IF($F19=0,0,
IF(AY$4&lt;'2.1 Kraftwerk allgemein'!$F$16,0,
IF(AY$4='2.1 Kraftwerk allgemein'!$F$16,'2.5 CAPEX'!$J22/$F19,
IF(AY$4&lt;'2.1 Kraftwerk allgemein'!$F$16+$F19,
('2.5 CAPEX'!$J22+SUM(OFFSET('2.5 CAPEX'!BD22,0,-MIN(MAX($F19-1-('2.1 Kraftwerk allgemein'!$F$16-'1.1 Allgemein'!$I$22+1),0),COLUMN(AP19)-1-('2.1 Kraftwerk allgemein'!$F$16-'1.1 Allgemein'!$I$22+1)),1,MIN(MAX($F19-('2.1 Kraftwerk allgemein'!$F$16-'1.1 Allgemein'!$I$22+1),1),COLUMN(AP19)-('2.1 Kraftwerk allgemein'!$F$16-'1.1 Allgemein'!$I$22+1)))))/$F19,
SUM(OFFSET('2.5 CAPEX'!BD22,0,-MIN($F19-1,COLUMN(AP19)-1),1,MIN($F19,COLUMN(AP19))))/$F19)))))))</f>
        <v/>
      </c>
      <c r="AZ19" s="199" t="str">
        <f ca="1">IF('2.1 Kraftwerk allgemein'!$F$15&lt;'1.1 Allgemein'!$I$22,
IF(OR(ISNUMBER($D19)=FALSE,$F19=""),"",
IF(AND('2.5 CAPEX'!$L22&lt;&gt;"x",'2.5 CAPEX'!$M22&lt;&gt;"x"),0,
IF($F19=0,0,
IF(AZ$4&lt;'2.1 Kraftwerk allgemein'!$F$16,0,
IF(AZ$4='2.1 Kraftwerk allgemein'!$F$16,'2.5 CAPEX'!$J22/$F19,
IF(AZ$4&lt;'2.1 Kraftwerk allgemein'!$F$16+$F19,
('2.5 CAPEX'!$J22+SUM(OFFSET('2.5 CAPEX'!BE22,0,-MIN(MAX($F19-1-('2.1 Kraftwerk allgemein'!$F$16-'2.1 Kraftwerk allgemein'!$F$15+1),0),COLUMN(AQ19)-1-('2.1 Kraftwerk allgemein'!$F$16-'2.1 Kraftwerk allgemein'!$F$15+1)),1,MIN(MAX($F19-('2.1 Kraftwerk allgemein'!$F$16-'2.1 Kraftwerk allgemein'!$F$15+1),1),COLUMN(AQ19)-('2.1 Kraftwerk allgemein'!$F$16-'2.1 Kraftwerk allgemein'!$F$15+1)))))/$F19,
SUM(OFFSET('2.5 CAPEX'!BE22,0,-MIN($F19-1,COLUMN(AQ19)-1),1,MIN($F19,COLUMN(AQ19))))/$F19)))))),
IF(OR(ISNUMBER($D19)=FALSE,$F19=""),"",
IF(AND('2.5 CAPEX'!$L22&lt;&gt;"x",'2.5 CAPEX'!$M22&lt;&gt;"x"),0,
IF($F19=0,0,
IF(AZ$4&lt;'2.1 Kraftwerk allgemein'!$F$16,0,
IF(AZ$4='2.1 Kraftwerk allgemein'!$F$16,'2.5 CAPEX'!$J22/$F19,
IF(AZ$4&lt;'2.1 Kraftwerk allgemein'!$F$16+$F19,
('2.5 CAPEX'!$J22+SUM(OFFSET('2.5 CAPEX'!BE22,0,-MIN(MAX($F19-1-('2.1 Kraftwerk allgemein'!$F$16-'1.1 Allgemein'!$I$22+1),0),COLUMN(AQ19)-1-('2.1 Kraftwerk allgemein'!$F$16-'1.1 Allgemein'!$I$22+1)),1,MIN(MAX($F19-('2.1 Kraftwerk allgemein'!$F$16-'1.1 Allgemein'!$I$22+1),1),COLUMN(AQ19)-('2.1 Kraftwerk allgemein'!$F$16-'1.1 Allgemein'!$I$22+1)))))/$F19,
SUM(OFFSET('2.5 CAPEX'!BE22,0,-MIN($F19-1,COLUMN(AQ19)-1),1,MIN($F19,COLUMN(AQ19))))/$F19)))))))</f>
        <v/>
      </c>
      <c r="BA19" s="199" t="str">
        <f ca="1">IF('2.1 Kraftwerk allgemein'!$F$15&lt;'1.1 Allgemein'!$I$22,
IF(OR(ISNUMBER($D19)=FALSE,$F19=""),"",
IF(AND('2.5 CAPEX'!$L22&lt;&gt;"x",'2.5 CAPEX'!$M22&lt;&gt;"x"),0,
IF($F19=0,0,
IF(BA$4&lt;'2.1 Kraftwerk allgemein'!$F$16,0,
IF(BA$4='2.1 Kraftwerk allgemein'!$F$16,'2.5 CAPEX'!$J22/$F19,
IF(BA$4&lt;'2.1 Kraftwerk allgemein'!$F$16+$F19,
('2.5 CAPEX'!$J22+SUM(OFFSET('2.5 CAPEX'!BF22,0,-MIN(MAX($F19-1-('2.1 Kraftwerk allgemein'!$F$16-'2.1 Kraftwerk allgemein'!$F$15+1),0),COLUMN(AR19)-1-('2.1 Kraftwerk allgemein'!$F$16-'2.1 Kraftwerk allgemein'!$F$15+1)),1,MIN(MAX($F19-('2.1 Kraftwerk allgemein'!$F$16-'2.1 Kraftwerk allgemein'!$F$15+1),1),COLUMN(AR19)-('2.1 Kraftwerk allgemein'!$F$16-'2.1 Kraftwerk allgemein'!$F$15+1)))))/$F19,
SUM(OFFSET('2.5 CAPEX'!BF22,0,-MIN($F19-1,COLUMN(AR19)-1),1,MIN($F19,COLUMN(AR19))))/$F19)))))),
IF(OR(ISNUMBER($D19)=FALSE,$F19=""),"",
IF(AND('2.5 CAPEX'!$L22&lt;&gt;"x",'2.5 CAPEX'!$M22&lt;&gt;"x"),0,
IF($F19=0,0,
IF(BA$4&lt;'2.1 Kraftwerk allgemein'!$F$16,0,
IF(BA$4='2.1 Kraftwerk allgemein'!$F$16,'2.5 CAPEX'!$J22/$F19,
IF(BA$4&lt;'2.1 Kraftwerk allgemein'!$F$16+$F19,
('2.5 CAPEX'!$J22+SUM(OFFSET('2.5 CAPEX'!BF22,0,-MIN(MAX($F19-1-('2.1 Kraftwerk allgemein'!$F$16-'1.1 Allgemein'!$I$22+1),0),COLUMN(AR19)-1-('2.1 Kraftwerk allgemein'!$F$16-'1.1 Allgemein'!$I$22+1)),1,MIN(MAX($F19-('2.1 Kraftwerk allgemein'!$F$16-'1.1 Allgemein'!$I$22+1),1),COLUMN(AR19)-('2.1 Kraftwerk allgemein'!$F$16-'1.1 Allgemein'!$I$22+1)))))/$F19,
SUM(OFFSET('2.5 CAPEX'!BF22,0,-MIN($F19-1,COLUMN(AR19)-1),1,MIN($F19,COLUMN(AR19))))/$F19)))))))</f>
        <v/>
      </c>
      <c r="BB19" s="199" t="str">
        <f ca="1">IF('2.1 Kraftwerk allgemein'!$F$15&lt;'1.1 Allgemein'!$I$22,
IF(OR(ISNUMBER($D19)=FALSE,$F19=""),"",
IF(AND('2.5 CAPEX'!$L22&lt;&gt;"x",'2.5 CAPEX'!$M22&lt;&gt;"x"),0,
IF($F19=0,0,
IF(BB$4&lt;'2.1 Kraftwerk allgemein'!$F$16,0,
IF(BB$4='2.1 Kraftwerk allgemein'!$F$16,'2.5 CAPEX'!$J22/$F19,
IF(BB$4&lt;'2.1 Kraftwerk allgemein'!$F$16+$F19,
('2.5 CAPEX'!$J22+SUM(OFFSET('2.5 CAPEX'!BG22,0,-MIN(MAX($F19-1-('2.1 Kraftwerk allgemein'!$F$16-'2.1 Kraftwerk allgemein'!$F$15+1),0),COLUMN(AS19)-1-('2.1 Kraftwerk allgemein'!$F$16-'2.1 Kraftwerk allgemein'!$F$15+1)),1,MIN(MAX($F19-('2.1 Kraftwerk allgemein'!$F$16-'2.1 Kraftwerk allgemein'!$F$15+1),1),COLUMN(AS19)-('2.1 Kraftwerk allgemein'!$F$16-'2.1 Kraftwerk allgemein'!$F$15+1)))))/$F19,
SUM(OFFSET('2.5 CAPEX'!BG22,0,-MIN($F19-1,COLUMN(AS19)-1),1,MIN($F19,COLUMN(AS19))))/$F19)))))),
IF(OR(ISNUMBER($D19)=FALSE,$F19=""),"",
IF(AND('2.5 CAPEX'!$L22&lt;&gt;"x",'2.5 CAPEX'!$M22&lt;&gt;"x"),0,
IF($F19=0,0,
IF(BB$4&lt;'2.1 Kraftwerk allgemein'!$F$16,0,
IF(BB$4='2.1 Kraftwerk allgemein'!$F$16,'2.5 CAPEX'!$J22/$F19,
IF(BB$4&lt;'2.1 Kraftwerk allgemein'!$F$16+$F19,
('2.5 CAPEX'!$J22+SUM(OFFSET('2.5 CAPEX'!BG22,0,-MIN(MAX($F19-1-('2.1 Kraftwerk allgemein'!$F$16-'1.1 Allgemein'!$I$22+1),0),COLUMN(AS19)-1-('2.1 Kraftwerk allgemein'!$F$16-'1.1 Allgemein'!$I$22+1)),1,MIN(MAX($F19-('2.1 Kraftwerk allgemein'!$F$16-'1.1 Allgemein'!$I$22+1),1),COLUMN(AS19)-('2.1 Kraftwerk allgemein'!$F$16-'1.1 Allgemein'!$I$22+1)))))/$F19,
SUM(OFFSET('2.5 CAPEX'!BG22,0,-MIN($F19-1,COLUMN(AS19)-1),1,MIN($F19,COLUMN(AS19))))/$F19)))))))</f>
        <v/>
      </c>
      <c r="BC19" s="199" t="str">
        <f ca="1">IF('2.1 Kraftwerk allgemein'!$F$15&lt;'1.1 Allgemein'!$I$22,
IF(OR(ISNUMBER($D19)=FALSE,$F19=""),"",
IF(AND('2.5 CAPEX'!$L22&lt;&gt;"x",'2.5 CAPEX'!$M22&lt;&gt;"x"),0,
IF($F19=0,0,
IF(BC$4&lt;'2.1 Kraftwerk allgemein'!$F$16,0,
IF(BC$4='2.1 Kraftwerk allgemein'!$F$16,'2.5 CAPEX'!$J22/$F19,
IF(BC$4&lt;'2.1 Kraftwerk allgemein'!$F$16+$F19,
('2.5 CAPEX'!$J22+SUM(OFFSET('2.5 CAPEX'!BH22,0,-MIN(MAX($F19-1-('2.1 Kraftwerk allgemein'!$F$16-'2.1 Kraftwerk allgemein'!$F$15+1),0),COLUMN(AT19)-1-('2.1 Kraftwerk allgemein'!$F$16-'2.1 Kraftwerk allgemein'!$F$15+1)),1,MIN(MAX($F19-('2.1 Kraftwerk allgemein'!$F$16-'2.1 Kraftwerk allgemein'!$F$15+1),1),COLUMN(AT19)-('2.1 Kraftwerk allgemein'!$F$16-'2.1 Kraftwerk allgemein'!$F$15+1)))))/$F19,
SUM(OFFSET('2.5 CAPEX'!BH22,0,-MIN($F19-1,COLUMN(AT19)-1),1,MIN($F19,COLUMN(AT19))))/$F19)))))),
IF(OR(ISNUMBER($D19)=FALSE,$F19=""),"",
IF(AND('2.5 CAPEX'!$L22&lt;&gt;"x",'2.5 CAPEX'!$M22&lt;&gt;"x"),0,
IF($F19=0,0,
IF(BC$4&lt;'2.1 Kraftwerk allgemein'!$F$16,0,
IF(BC$4='2.1 Kraftwerk allgemein'!$F$16,'2.5 CAPEX'!$J22/$F19,
IF(BC$4&lt;'2.1 Kraftwerk allgemein'!$F$16+$F19,
('2.5 CAPEX'!$J22+SUM(OFFSET('2.5 CAPEX'!BH22,0,-MIN(MAX($F19-1-('2.1 Kraftwerk allgemein'!$F$16-'1.1 Allgemein'!$I$22+1),0),COLUMN(AT19)-1-('2.1 Kraftwerk allgemein'!$F$16-'1.1 Allgemein'!$I$22+1)),1,MIN(MAX($F19-('2.1 Kraftwerk allgemein'!$F$16-'1.1 Allgemein'!$I$22+1),1),COLUMN(AT19)-('2.1 Kraftwerk allgemein'!$F$16-'1.1 Allgemein'!$I$22+1)))))/$F19,
SUM(OFFSET('2.5 CAPEX'!BH22,0,-MIN($F19-1,COLUMN(AT19)-1),1,MIN($F19,COLUMN(AT19))))/$F19)))))))</f>
        <v/>
      </c>
      <c r="BD19" s="199" t="str">
        <f ca="1">IF('2.1 Kraftwerk allgemein'!$F$15&lt;'1.1 Allgemein'!$I$22,
IF(OR(ISNUMBER($D19)=FALSE,$F19=""),"",
IF(AND('2.5 CAPEX'!$L22&lt;&gt;"x",'2.5 CAPEX'!$M22&lt;&gt;"x"),0,
IF($F19=0,0,
IF(BD$4&lt;'2.1 Kraftwerk allgemein'!$F$16,0,
IF(BD$4='2.1 Kraftwerk allgemein'!$F$16,'2.5 CAPEX'!$J22/$F19,
IF(BD$4&lt;'2.1 Kraftwerk allgemein'!$F$16+$F19,
('2.5 CAPEX'!$J22+SUM(OFFSET('2.5 CAPEX'!BI22,0,-MIN(MAX($F19-1-('2.1 Kraftwerk allgemein'!$F$16-'2.1 Kraftwerk allgemein'!$F$15+1),0),COLUMN(AU19)-1-('2.1 Kraftwerk allgemein'!$F$16-'2.1 Kraftwerk allgemein'!$F$15+1)),1,MIN(MAX($F19-('2.1 Kraftwerk allgemein'!$F$16-'2.1 Kraftwerk allgemein'!$F$15+1),1),COLUMN(AU19)-('2.1 Kraftwerk allgemein'!$F$16-'2.1 Kraftwerk allgemein'!$F$15+1)))))/$F19,
SUM(OFFSET('2.5 CAPEX'!BI22,0,-MIN($F19-1,COLUMN(AU19)-1),1,MIN($F19,COLUMN(AU19))))/$F19)))))),
IF(OR(ISNUMBER($D19)=FALSE,$F19=""),"",
IF(AND('2.5 CAPEX'!$L22&lt;&gt;"x",'2.5 CAPEX'!$M22&lt;&gt;"x"),0,
IF($F19=0,0,
IF(BD$4&lt;'2.1 Kraftwerk allgemein'!$F$16,0,
IF(BD$4='2.1 Kraftwerk allgemein'!$F$16,'2.5 CAPEX'!$J22/$F19,
IF(BD$4&lt;'2.1 Kraftwerk allgemein'!$F$16+$F19,
('2.5 CAPEX'!$J22+SUM(OFFSET('2.5 CAPEX'!BI22,0,-MIN(MAX($F19-1-('2.1 Kraftwerk allgemein'!$F$16-'1.1 Allgemein'!$I$22+1),0),COLUMN(AU19)-1-('2.1 Kraftwerk allgemein'!$F$16-'1.1 Allgemein'!$I$22+1)),1,MIN(MAX($F19-('2.1 Kraftwerk allgemein'!$F$16-'1.1 Allgemein'!$I$22+1),1),COLUMN(AU19)-('2.1 Kraftwerk allgemein'!$F$16-'1.1 Allgemein'!$I$22+1)))))/$F19,
SUM(OFFSET('2.5 CAPEX'!BI22,0,-MIN($F19-1,COLUMN(AU19)-1),1,MIN($F19,COLUMN(AU19))))/$F19)))))))</f>
        <v/>
      </c>
      <c r="BE19" s="199" t="str">
        <f ca="1">IF('2.1 Kraftwerk allgemein'!$F$15&lt;'1.1 Allgemein'!$I$22,
IF(OR(ISNUMBER($D19)=FALSE,$F19=""),"",
IF(AND('2.5 CAPEX'!$L22&lt;&gt;"x",'2.5 CAPEX'!$M22&lt;&gt;"x"),0,
IF($F19=0,0,
IF(BE$4&lt;'2.1 Kraftwerk allgemein'!$F$16,0,
IF(BE$4='2.1 Kraftwerk allgemein'!$F$16,'2.5 CAPEX'!$J22/$F19,
IF(BE$4&lt;'2.1 Kraftwerk allgemein'!$F$16+$F19,
('2.5 CAPEX'!$J22+SUM(OFFSET('2.5 CAPEX'!BJ22,0,-MIN(MAX($F19-1-('2.1 Kraftwerk allgemein'!$F$16-'2.1 Kraftwerk allgemein'!$F$15+1),0),COLUMN(AV19)-1-('2.1 Kraftwerk allgemein'!$F$16-'2.1 Kraftwerk allgemein'!$F$15+1)),1,MIN(MAX($F19-('2.1 Kraftwerk allgemein'!$F$16-'2.1 Kraftwerk allgemein'!$F$15+1),1),COLUMN(AV19)-('2.1 Kraftwerk allgemein'!$F$16-'2.1 Kraftwerk allgemein'!$F$15+1)))))/$F19,
SUM(OFFSET('2.5 CAPEX'!BJ22,0,-MIN($F19-1,COLUMN(AV19)-1),1,MIN($F19,COLUMN(AV19))))/$F19)))))),
IF(OR(ISNUMBER($D19)=FALSE,$F19=""),"",
IF(AND('2.5 CAPEX'!$L22&lt;&gt;"x",'2.5 CAPEX'!$M22&lt;&gt;"x"),0,
IF($F19=0,0,
IF(BE$4&lt;'2.1 Kraftwerk allgemein'!$F$16,0,
IF(BE$4='2.1 Kraftwerk allgemein'!$F$16,'2.5 CAPEX'!$J22/$F19,
IF(BE$4&lt;'2.1 Kraftwerk allgemein'!$F$16+$F19,
('2.5 CAPEX'!$J22+SUM(OFFSET('2.5 CAPEX'!BJ22,0,-MIN(MAX($F19-1-('2.1 Kraftwerk allgemein'!$F$16-'1.1 Allgemein'!$I$22+1),0),COLUMN(AV19)-1-('2.1 Kraftwerk allgemein'!$F$16-'1.1 Allgemein'!$I$22+1)),1,MIN(MAX($F19-('2.1 Kraftwerk allgemein'!$F$16-'1.1 Allgemein'!$I$22+1),1),COLUMN(AV19)-('2.1 Kraftwerk allgemein'!$F$16-'1.1 Allgemein'!$I$22+1)))))/$F19,
SUM(OFFSET('2.5 CAPEX'!BJ22,0,-MIN($F19-1,COLUMN(AV19)-1),1,MIN($F19,COLUMN(AV19))))/$F19)))))))</f>
        <v/>
      </c>
      <c r="BF19" s="199" t="str">
        <f ca="1">IF('2.1 Kraftwerk allgemein'!$F$15&lt;'1.1 Allgemein'!$I$22,
IF(OR(ISNUMBER($D19)=FALSE,$F19=""),"",
IF(AND('2.5 CAPEX'!$L22&lt;&gt;"x",'2.5 CAPEX'!$M22&lt;&gt;"x"),0,
IF($F19=0,0,
IF(BF$4&lt;'2.1 Kraftwerk allgemein'!$F$16,0,
IF(BF$4='2.1 Kraftwerk allgemein'!$F$16,'2.5 CAPEX'!$J22/$F19,
IF(BF$4&lt;'2.1 Kraftwerk allgemein'!$F$16+$F19,
('2.5 CAPEX'!$J22+SUM(OFFSET('2.5 CAPEX'!BK22,0,-MIN(MAX($F19-1-('2.1 Kraftwerk allgemein'!$F$16-'2.1 Kraftwerk allgemein'!$F$15+1),0),COLUMN(AW19)-1-('2.1 Kraftwerk allgemein'!$F$16-'2.1 Kraftwerk allgemein'!$F$15+1)),1,MIN(MAX($F19-('2.1 Kraftwerk allgemein'!$F$16-'2.1 Kraftwerk allgemein'!$F$15+1),1),COLUMN(AW19)-('2.1 Kraftwerk allgemein'!$F$16-'2.1 Kraftwerk allgemein'!$F$15+1)))))/$F19,
SUM(OFFSET('2.5 CAPEX'!BK22,0,-MIN($F19-1,COLUMN(AW19)-1),1,MIN($F19,COLUMN(AW19))))/$F19)))))),
IF(OR(ISNUMBER($D19)=FALSE,$F19=""),"",
IF(AND('2.5 CAPEX'!$L22&lt;&gt;"x",'2.5 CAPEX'!$M22&lt;&gt;"x"),0,
IF($F19=0,0,
IF(BF$4&lt;'2.1 Kraftwerk allgemein'!$F$16,0,
IF(BF$4='2.1 Kraftwerk allgemein'!$F$16,'2.5 CAPEX'!$J22/$F19,
IF(BF$4&lt;'2.1 Kraftwerk allgemein'!$F$16+$F19,
('2.5 CAPEX'!$J22+SUM(OFFSET('2.5 CAPEX'!BK22,0,-MIN(MAX($F19-1-('2.1 Kraftwerk allgemein'!$F$16-'1.1 Allgemein'!$I$22+1),0),COLUMN(AW19)-1-('2.1 Kraftwerk allgemein'!$F$16-'1.1 Allgemein'!$I$22+1)),1,MIN(MAX($F19-('2.1 Kraftwerk allgemein'!$F$16-'1.1 Allgemein'!$I$22+1),1),COLUMN(AW19)-('2.1 Kraftwerk allgemein'!$F$16-'1.1 Allgemein'!$I$22+1)))))/$F19,
SUM(OFFSET('2.5 CAPEX'!BK22,0,-MIN($F19-1,COLUMN(AW19)-1),1,MIN($F19,COLUMN(AW19))))/$F19)))))))</f>
        <v/>
      </c>
      <c r="BG19" s="199" t="str">
        <f ca="1">IF('2.1 Kraftwerk allgemein'!$F$15&lt;'1.1 Allgemein'!$I$22,
IF(OR(ISNUMBER($D19)=FALSE,$F19=""),"",
IF(AND('2.5 CAPEX'!$L22&lt;&gt;"x",'2.5 CAPEX'!$M22&lt;&gt;"x"),0,
IF($F19=0,0,
IF(BG$4&lt;'2.1 Kraftwerk allgemein'!$F$16,0,
IF(BG$4='2.1 Kraftwerk allgemein'!$F$16,'2.5 CAPEX'!$J22/$F19,
IF(BG$4&lt;'2.1 Kraftwerk allgemein'!$F$16+$F19,
('2.5 CAPEX'!$J22+SUM(OFFSET('2.5 CAPEX'!BL22,0,-MIN(MAX($F19-1-('2.1 Kraftwerk allgemein'!$F$16-'2.1 Kraftwerk allgemein'!$F$15+1),0),COLUMN(AX19)-1-('2.1 Kraftwerk allgemein'!$F$16-'2.1 Kraftwerk allgemein'!$F$15+1)),1,MIN(MAX($F19-('2.1 Kraftwerk allgemein'!$F$16-'2.1 Kraftwerk allgemein'!$F$15+1),1),COLUMN(AX19)-('2.1 Kraftwerk allgemein'!$F$16-'2.1 Kraftwerk allgemein'!$F$15+1)))))/$F19,
SUM(OFFSET('2.5 CAPEX'!BL22,0,-MIN($F19-1,COLUMN(AX19)-1),1,MIN($F19,COLUMN(AX19))))/$F19)))))),
IF(OR(ISNUMBER($D19)=FALSE,$F19=""),"",
IF(AND('2.5 CAPEX'!$L22&lt;&gt;"x",'2.5 CAPEX'!$M22&lt;&gt;"x"),0,
IF($F19=0,0,
IF(BG$4&lt;'2.1 Kraftwerk allgemein'!$F$16,0,
IF(BG$4='2.1 Kraftwerk allgemein'!$F$16,'2.5 CAPEX'!$J22/$F19,
IF(BG$4&lt;'2.1 Kraftwerk allgemein'!$F$16+$F19,
('2.5 CAPEX'!$J22+SUM(OFFSET('2.5 CAPEX'!BL22,0,-MIN(MAX($F19-1-('2.1 Kraftwerk allgemein'!$F$16-'1.1 Allgemein'!$I$22+1),0),COLUMN(AX19)-1-('2.1 Kraftwerk allgemein'!$F$16-'1.1 Allgemein'!$I$22+1)),1,MIN(MAX($F19-('2.1 Kraftwerk allgemein'!$F$16-'1.1 Allgemein'!$I$22+1),1),COLUMN(AX19)-('2.1 Kraftwerk allgemein'!$F$16-'1.1 Allgemein'!$I$22+1)))))/$F19,
SUM(OFFSET('2.5 CAPEX'!BL22,0,-MIN($F19-1,COLUMN(AX19)-1),1,MIN($F19,COLUMN(AX19))))/$F19)))))))</f>
        <v/>
      </c>
      <c r="BH19" s="199" t="str">
        <f ca="1">IF('2.1 Kraftwerk allgemein'!$F$15&lt;'1.1 Allgemein'!$I$22,
IF(OR(ISNUMBER($D19)=FALSE,$F19=""),"",
IF(AND('2.5 CAPEX'!$L22&lt;&gt;"x",'2.5 CAPEX'!$M22&lt;&gt;"x"),0,
IF($F19=0,0,
IF(BH$4&lt;'2.1 Kraftwerk allgemein'!$F$16,0,
IF(BH$4='2.1 Kraftwerk allgemein'!$F$16,'2.5 CAPEX'!$J22/$F19,
IF(BH$4&lt;'2.1 Kraftwerk allgemein'!$F$16+$F19,
('2.5 CAPEX'!$J22+SUM(OFFSET('2.5 CAPEX'!BM22,0,-MIN(MAX($F19-1-('2.1 Kraftwerk allgemein'!$F$16-'2.1 Kraftwerk allgemein'!$F$15+1),0),COLUMN(AY19)-1-('2.1 Kraftwerk allgemein'!$F$16-'2.1 Kraftwerk allgemein'!$F$15+1)),1,MIN(MAX($F19-('2.1 Kraftwerk allgemein'!$F$16-'2.1 Kraftwerk allgemein'!$F$15+1),1),COLUMN(AY19)-('2.1 Kraftwerk allgemein'!$F$16-'2.1 Kraftwerk allgemein'!$F$15+1)))))/$F19,
SUM(OFFSET('2.5 CAPEX'!BM22,0,-MIN($F19-1,COLUMN(AY19)-1),1,MIN($F19,COLUMN(AY19))))/$F19)))))),
IF(OR(ISNUMBER($D19)=FALSE,$F19=""),"",
IF(AND('2.5 CAPEX'!$L22&lt;&gt;"x",'2.5 CAPEX'!$M22&lt;&gt;"x"),0,
IF($F19=0,0,
IF(BH$4&lt;'2.1 Kraftwerk allgemein'!$F$16,0,
IF(BH$4='2.1 Kraftwerk allgemein'!$F$16,'2.5 CAPEX'!$J22/$F19,
IF(BH$4&lt;'2.1 Kraftwerk allgemein'!$F$16+$F19,
('2.5 CAPEX'!$J22+SUM(OFFSET('2.5 CAPEX'!BM22,0,-MIN(MAX($F19-1-('2.1 Kraftwerk allgemein'!$F$16-'1.1 Allgemein'!$I$22+1),0),COLUMN(AY19)-1-('2.1 Kraftwerk allgemein'!$F$16-'1.1 Allgemein'!$I$22+1)),1,MIN(MAX($F19-('2.1 Kraftwerk allgemein'!$F$16-'1.1 Allgemein'!$I$22+1),1),COLUMN(AY19)-('2.1 Kraftwerk allgemein'!$F$16-'1.1 Allgemein'!$I$22+1)))))/$F19,
SUM(OFFSET('2.5 CAPEX'!BM22,0,-MIN($F19-1,COLUMN(AY19)-1),1,MIN($F19,COLUMN(AY19))))/$F19)))))))</f>
        <v/>
      </c>
      <c r="BI19" s="199" t="str">
        <f ca="1">IF('2.1 Kraftwerk allgemein'!$F$15&lt;'1.1 Allgemein'!$I$22,
IF(OR(ISNUMBER($D19)=FALSE,$F19=""),"",
IF(AND('2.5 CAPEX'!$L22&lt;&gt;"x",'2.5 CAPEX'!$M22&lt;&gt;"x"),0,
IF($F19=0,0,
IF(BI$4&lt;'2.1 Kraftwerk allgemein'!$F$16,0,
IF(BI$4='2.1 Kraftwerk allgemein'!$F$16,'2.5 CAPEX'!$J22/$F19,
IF(BI$4&lt;'2.1 Kraftwerk allgemein'!$F$16+$F19,
('2.5 CAPEX'!$J22+SUM(OFFSET('2.5 CAPEX'!BN22,0,-MIN(MAX($F19-1-('2.1 Kraftwerk allgemein'!$F$16-'2.1 Kraftwerk allgemein'!$F$15+1),0),COLUMN(AZ19)-1-('2.1 Kraftwerk allgemein'!$F$16-'2.1 Kraftwerk allgemein'!$F$15+1)),1,MIN(MAX($F19-('2.1 Kraftwerk allgemein'!$F$16-'2.1 Kraftwerk allgemein'!$F$15+1),1),COLUMN(AZ19)-('2.1 Kraftwerk allgemein'!$F$16-'2.1 Kraftwerk allgemein'!$F$15+1)))))/$F19,
SUM(OFFSET('2.5 CAPEX'!BN22,0,-MIN($F19-1,COLUMN(AZ19)-1),1,MIN($F19,COLUMN(AZ19))))/$F19)))))),
IF(OR(ISNUMBER($D19)=FALSE,$F19=""),"",
IF(AND('2.5 CAPEX'!$L22&lt;&gt;"x",'2.5 CAPEX'!$M22&lt;&gt;"x"),0,
IF($F19=0,0,
IF(BI$4&lt;'2.1 Kraftwerk allgemein'!$F$16,0,
IF(BI$4='2.1 Kraftwerk allgemein'!$F$16,'2.5 CAPEX'!$J22/$F19,
IF(BI$4&lt;'2.1 Kraftwerk allgemein'!$F$16+$F19,
('2.5 CAPEX'!$J22+SUM(OFFSET('2.5 CAPEX'!BN22,0,-MIN(MAX($F19-1-('2.1 Kraftwerk allgemein'!$F$16-'1.1 Allgemein'!$I$22+1),0),COLUMN(AZ19)-1-('2.1 Kraftwerk allgemein'!$F$16-'1.1 Allgemein'!$I$22+1)),1,MIN(MAX($F19-('2.1 Kraftwerk allgemein'!$F$16-'1.1 Allgemein'!$I$22+1),1),COLUMN(AZ19)-('2.1 Kraftwerk allgemein'!$F$16-'1.1 Allgemein'!$I$22+1)))))/$F19,
SUM(OFFSET('2.5 CAPEX'!BN22,0,-MIN($F19-1,COLUMN(AZ19)-1),1,MIN($F19,COLUMN(AZ19))))/$F19)))))))</f>
        <v/>
      </c>
      <c r="BJ19" s="199" t="str">
        <f ca="1">IF('2.1 Kraftwerk allgemein'!$F$15&lt;'1.1 Allgemein'!$I$22,
IF(OR(ISNUMBER($D19)=FALSE,$F19=""),"",
IF(AND('2.5 CAPEX'!$L22&lt;&gt;"x",'2.5 CAPEX'!$M22&lt;&gt;"x"),0,
IF($F19=0,0,
IF(BJ$4&lt;'2.1 Kraftwerk allgemein'!$F$16,0,
IF(BJ$4='2.1 Kraftwerk allgemein'!$F$16,'2.5 CAPEX'!$J22/$F19,
IF(BJ$4&lt;'2.1 Kraftwerk allgemein'!$F$16+$F19,
('2.5 CAPEX'!$J22+SUM(OFFSET('2.5 CAPEX'!BO22,0,-MIN(MAX($F19-1-('2.1 Kraftwerk allgemein'!$F$16-'2.1 Kraftwerk allgemein'!$F$15+1),0),COLUMN(BA19)-1-('2.1 Kraftwerk allgemein'!$F$16-'2.1 Kraftwerk allgemein'!$F$15+1)),1,MIN(MAX($F19-('2.1 Kraftwerk allgemein'!$F$16-'2.1 Kraftwerk allgemein'!$F$15+1),1),COLUMN(BA19)-('2.1 Kraftwerk allgemein'!$F$16-'2.1 Kraftwerk allgemein'!$F$15+1)))))/$F19,
SUM(OFFSET('2.5 CAPEX'!BO22,0,-MIN($F19-1,COLUMN(BA19)-1),1,MIN($F19,COLUMN(BA19))))/$F19)))))),
IF(OR(ISNUMBER($D19)=FALSE,$F19=""),"",
IF(AND('2.5 CAPEX'!$L22&lt;&gt;"x",'2.5 CAPEX'!$M22&lt;&gt;"x"),0,
IF($F19=0,0,
IF(BJ$4&lt;'2.1 Kraftwerk allgemein'!$F$16,0,
IF(BJ$4='2.1 Kraftwerk allgemein'!$F$16,'2.5 CAPEX'!$J22/$F19,
IF(BJ$4&lt;'2.1 Kraftwerk allgemein'!$F$16+$F19,
('2.5 CAPEX'!$J22+SUM(OFFSET('2.5 CAPEX'!BO22,0,-MIN(MAX($F19-1-('2.1 Kraftwerk allgemein'!$F$16-'1.1 Allgemein'!$I$22+1),0),COLUMN(BA19)-1-('2.1 Kraftwerk allgemein'!$F$16-'1.1 Allgemein'!$I$22+1)),1,MIN(MAX($F19-('2.1 Kraftwerk allgemein'!$F$16-'1.1 Allgemein'!$I$22+1),1),COLUMN(BA19)-('2.1 Kraftwerk allgemein'!$F$16-'1.1 Allgemein'!$I$22+1)))))/$F19,
SUM(OFFSET('2.5 CAPEX'!BO22,0,-MIN($F19-1,COLUMN(BA19)-1),1,MIN($F19,COLUMN(BA19))))/$F19)))))))</f>
        <v/>
      </c>
      <c r="BK19" s="199" t="str">
        <f ca="1">IF('2.1 Kraftwerk allgemein'!$F$15&lt;'1.1 Allgemein'!$I$22,
IF(OR(ISNUMBER($D19)=FALSE,$F19=""),"",
IF(AND('2.5 CAPEX'!$L22&lt;&gt;"x",'2.5 CAPEX'!$M22&lt;&gt;"x"),0,
IF($F19=0,0,
IF(BK$4&lt;'2.1 Kraftwerk allgemein'!$F$16,0,
IF(BK$4='2.1 Kraftwerk allgemein'!$F$16,'2.5 CAPEX'!$J22/$F19,
IF(BK$4&lt;'2.1 Kraftwerk allgemein'!$F$16+$F19,
('2.5 CAPEX'!$J22+SUM(OFFSET('2.5 CAPEX'!BP22,0,-MIN(MAX($F19-1-('2.1 Kraftwerk allgemein'!$F$16-'2.1 Kraftwerk allgemein'!$F$15+1),0),COLUMN(BB19)-1-('2.1 Kraftwerk allgemein'!$F$16-'2.1 Kraftwerk allgemein'!$F$15+1)),1,MIN(MAX($F19-('2.1 Kraftwerk allgemein'!$F$16-'2.1 Kraftwerk allgemein'!$F$15+1),1),COLUMN(BB19)-('2.1 Kraftwerk allgemein'!$F$16-'2.1 Kraftwerk allgemein'!$F$15+1)))))/$F19,
SUM(OFFSET('2.5 CAPEX'!BP22,0,-MIN($F19-1,COLUMN(BB19)-1),1,MIN($F19,COLUMN(BB19))))/$F19)))))),
IF(OR(ISNUMBER($D19)=FALSE,$F19=""),"",
IF(AND('2.5 CAPEX'!$L22&lt;&gt;"x",'2.5 CAPEX'!$M22&lt;&gt;"x"),0,
IF($F19=0,0,
IF(BK$4&lt;'2.1 Kraftwerk allgemein'!$F$16,0,
IF(BK$4='2.1 Kraftwerk allgemein'!$F$16,'2.5 CAPEX'!$J22/$F19,
IF(BK$4&lt;'2.1 Kraftwerk allgemein'!$F$16+$F19,
('2.5 CAPEX'!$J22+SUM(OFFSET('2.5 CAPEX'!BP22,0,-MIN(MAX($F19-1-('2.1 Kraftwerk allgemein'!$F$16-'1.1 Allgemein'!$I$22+1),0),COLUMN(BB19)-1-('2.1 Kraftwerk allgemein'!$F$16-'1.1 Allgemein'!$I$22+1)),1,MIN(MAX($F19-('2.1 Kraftwerk allgemein'!$F$16-'1.1 Allgemein'!$I$22+1),1),COLUMN(BB19)-('2.1 Kraftwerk allgemein'!$F$16-'1.1 Allgemein'!$I$22+1)))))/$F19,
SUM(OFFSET('2.5 CAPEX'!BP22,0,-MIN($F19-1,COLUMN(BB19)-1),1,MIN($F19,COLUMN(BB19))))/$F19)))))))</f>
        <v/>
      </c>
      <c r="BL19" s="199" t="str">
        <f ca="1">IF('2.1 Kraftwerk allgemein'!$F$15&lt;'1.1 Allgemein'!$I$22,
IF(OR(ISNUMBER($D19)=FALSE,$F19=""),"",
IF(AND('2.5 CAPEX'!$L22&lt;&gt;"x",'2.5 CAPEX'!$M22&lt;&gt;"x"),0,
IF($F19=0,0,
IF(BL$4&lt;'2.1 Kraftwerk allgemein'!$F$16,0,
IF(BL$4='2.1 Kraftwerk allgemein'!$F$16,'2.5 CAPEX'!$J22/$F19,
IF(BL$4&lt;'2.1 Kraftwerk allgemein'!$F$16+$F19,
('2.5 CAPEX'!$J22+SUM(OFFSET('2.5 CAPEX'!BQ22,0,-MIN(MAX($F19-1-('2.1 Kraftwerk allgemein'!$F$16-'2.1 Kraftwerk allgemein'!$F$15+1),0),COLUMN(BC19)-1-('2.1 Kraftwerk allgemein'!$F$16-'2.1 Kraftwerk allgemein'!$F$15+1)),1,MIN(MAX($F19-('2.1 Kraftwerk allgemein'!$F$16-'2.1 Kraftwerk allgemein'!$F$15+1),1),COLUMN(BC19)-('2.1 Kraftwerk allgemein'!$F$16-'2.1 Kraftwerk allgemein'!$F$15+1)))))/$F19,
SUM(OFFSET('2.5 CAPEX'!BQ22,0,-MIN($F19-1,COLUMN(BC19)-1),1,MIN($F19,COLUMN(BC19))))/$F19)))))),
IF(OR(ISNUMBER($D19)=FALSE,$F19=""),"",
IF(AND('2.5 CAPEX'!$L22&lt;&gt;"x",'2.5 CAPEX'!$M22&lt;&gt;"x"),0,
IF($F19=0,0,
IF(BL$4&lt;'2.1 Kraftwerk allgemein'!$F$16,0,
IF(BL$4='2.1 Kraftwerk allgemein'!$F$16,'2.5 CAPEX'!$J22/$F19,
IF(BL$4&lt;'2.1 Kraftwerk allgemein'!$F$16+$F19,
('2.5 CAPEX'!$J22+SUM(OFFSET('2.5 CAPEX'!BQ22,0,-MIN(MAX($F19-1-('2.1 Kraftwerk allgemein'!$F$16-'1.1 Allgemein'!$I$22+1),0),COLUMN(BC19)-1-('2.1 Kraftwerk allgemein'!$F$16-'1.1 Allgemein'!$I$22+1)),1,MIN(MAX($F19-('2.1 Kraftwerk allgemein'!$F$16-'1.1 Allgemein'!$I$22+1),1),COLUMN(BC19)-('2.1 Kraftwerk allgemein'!$F$16-'1.1 Allgemein'!$I$22+1)))))/$F19,
SUM(OFFSET('2.5 CAPEX'!BQ22,0,-MIN($F19-1,COLUMN(BC19)-1),1,MIN($F19,COLUMN(BC19))))/$F19)))))))</f>
        <v/>
      </c>
      <c r="BM19" s="199" t="str">
        <f ca="1">IF('2.1 Kraftwerk allgemein'!$F$15&lt;'1.1 Allgemein'!$I$22,
IF(OR(ISNUMBER($D19)=FALSE,$F19=""),"",
IF(AND('2.5 CAPEX'!$L22&lt;&gt;"x",'2.5 CAPEX'!$M22&lt;&gt;"x"),0,
IF($F19=0,0,
IF(BM$4&lt;'2.1 Kraftwerk allgemein'!$F$16,0,
IF(BM$4='2.1 Kraftwerk allgemein'!$F$16,'2.5 CAPEX'!$J22/$F19,
IF(BM$4&lt;'2.1 Kraftwerk allgemein'!$F$16+$F19,
('2.5 CAPEX'!$J22+SUM(OFFSET('2.5 CAPEX'!BR22,0,-MIN(MAX($F19-1-('2.1 Kraftwerk allgemein'!$F$16-'2.1 Kraftwerk allgemein'!$F$15+1),0),COLUMN(BD19)-1-('2.1 Kraftwerk allgemein'!$F$16-'2.1 Kraftwerk allgemein'!$F$15+1)),1,MIN(MAX($F19-('2.1 Kraftwerk allgemein'!$F$16-'2.1 Kraftwerk allgemein'!$F$15+1),1),COLUMN(BD19)-('2.1 Kraftwerk allgemein'!$F$16-'2.1 Kraftwerk allgemein'!$F$15+1)))))/$F19,
SUM(OFFSET('2.5 CAPEX'!BR22,0,-MIN($F19-1,COLUMN(BD19)-1),1,MIN($F19,COLUMN(BD19))))/$F19)))))),
IF(OR(ISNUMBER($D19)=FALSE,$F19=""),"",
IF(AND('2.5 CAPEX'!$L22&lt;&gt;"x",'2.5 CAPEX'!$M22&lt;&gt;"x"),0,
IF($F19=0,0,
IF(BM$4&lt;'2.1 Kraftwerk allgemein'!$F$16,0,
IF(BM$4='2.1 Kraftwerk allgemein'!$F$16,'2.5 CAPEX'!$J22/$F19,
IF(BM$4&lt;'2.1 Kraftwerk allgemein'!$F$16+$F19,
('2.5 CAPEX'!$J22+SUM(OFFSET('2.5 CAPEX'!BR22,0,-MIN(MAX($F19-1-('2.1 Kraftwerk allgemein'!$F$16-'1.1 Allgemein'!$I$22+1),0),COLUMN(BD19)-1-('2.1 Kraftwerk allgemein'!$F$16-'1.1 Allgemein'!$I$22+1)),1,MIN(MAX($F19-('2.1 Kraftwerk allgemein'!$F$16-'1.1 Allgemein'!$I$22+1),1),COLUMN(BD19)-('2.1 Kraftwerk allgemein'!$F$16-'1.1 Allgemein'!$I$22+1)))))/$F19,
SUM(OFFSET('2.5 CAPEX'!BR22,0,-MIN($F19-1,COLUMN(BD19)-1),1,MIN($F19,COLUMN(BD19))))/$F19)))))))</f>
        <v/>
      </c>
      <c r="BN19" s="199" t="str">
        <f ca="1">IF('2.1 Kraftwerk allgemein'!$F$15&lt;'1.1 Allgemein'!$I$22,
IF(OR(ISNUMBER($D19)=FALSE,$F19=""),"",
IF(AND('2.5 CAPEX'!$L22&lt;&gt;"x",'2.5 CAPEX'!$M22&lt;&gt;"x"),0,
IF($F19=0,0,
IF(BN$4&lt;'2.1 Kraftwerk allgemein'!$F$16,0,
IF(BN$4='2.1 Kraftwerk allgemein'!$F$16,'2.5 CAPEX'!$J22/$F19,
IF(BN$4&lt;'2.1 Kraftwerk allgemein'!$F$16+$F19,
('2.5 CAPEX'!$J22+SUM(OFFSET('2.5 CAPEX'!BS22,0,-MIN(MAX($F19-1-('2.1 Kraftwerk allgemein'!$F$16-'2.1 Kraftwerk allgemein'!$F$15+1),0),COLUMN(BE19)-1-('2.1 Kraftwerk allgemein'!$F$16-'2.1 Kraftwerk allgemein'!$F$15+1)),1,MIN(MAX($F19-('2.1 Kraftwerk allgemein'!$F$16-'2.1 Kraftwerk allgemein'!$F$15+1),1),COLUMN(BE19)-('2.1 Kraftwerk allgemein'!$F$16-'2.1 Kraftwerk allgemein'!$F$15+1)))))/$F19,
SUM(OFFSET('2.5 CAPEX'!BS22,0,-MIN($F19-1,COLUMN(BE19)-1),1,MIN($F19,COLUMN(BE19))))/$F19)))))),
IF(OR(ISNUMBER($D19)=FALSE,$F19=""),"",
IF(AND('2.5 CAPEX'!$L22&lt;&gt;"x",'2.5 CAPEX'!$M22&lt;&gt;"x"),0,
IF($F19=0,0,
IF(BN$4&lt;'2.1 Kraftwerk allgemein'!$F$16,0,
IF(BN$4='2.1 Kraftwerk allgemein'!$F$16,'2.5 CAPEX'!$J22/$F19,
IF(BN$4&lt;'2.1 Kraftwerk allgemein'!$F$16+$F19,
('2.5 CAPEX'!$J22+SUM(OFFSET('2.5 CAPEX'!BS22,0,-MIN(MAX($F19-1-('2.1 Kraftwerk allgemein'!$F$16-'1.1 Allgemein'!$I$22+1),0),COLUMN(BE19)-1-('2.1 Kraftwerk allgemein'!$F$16-'1.1 Allgemein'!$I$22+1)),1,MIN(MAX($F19-('2.1 Kraftwerk allgemein'!$F$16-'1.1 Allgemein'!$I$22+1),1),COLUMN(BE19)-('2.1 Kraftwerk allgemein'!$F$16-'1.1 Allgemein'!$I$22+1)))))/$F19,
SUM(OFFSET('2.5 CAPEX'!BS22,0,-MIN($F19-1,COLUMN(BE19)-1),1,MIN($F19,COLUMN(BE19))))/$F19)))))))</f>
        <v/>
      </c>
      <c r="BO19" s="199" t="str">
        <f ca="1">IF('2.1 Kraftwerk allgemein'!$F$15&lt;'1.1 Allgemein'!$I$22,
IF(OR(ISNUMBER($D19)=FALSE,$F19=""),"",
IF(AND('2.5 CAPEX'!$L22&lt;&gt;"x",'2.5 CAPEX'!$M22&lt;&gt;"x"),0,
IF($F19=0,0,
IF(BO$4&lt;'2.1 Kraftwerk allgemein'!$F$16,0,
IF(BO$4='2.1 Kraftwerk allgemein'!$F$16,'2.5 CAPEX'!$J22/$F19,
IF(BO$4&lt;'2.1 Kraftwerk allgemein'!$F$16+$F19,
('2.5 CAPEX'!$J22+SUM(OFFSET('2.5 CAPEX'!BT22,0,-MIN(MAX($F19-1-('2.1 Kraftwerk allgemein'!$F$16-'2.1 Kraftwerk allgemein'!$F$15+1),0),COLUMN(BF19)-1-('2.1 Kraftwerk allgemein'!$F$16-'2.1 Kraftwerk allgemein'!$F$15+1)),1,MIN(MAX($F19-('2.1 Kraftwerk allgemein'!$F$16-'2.1 Kraftwerk allgemein'!$F$15+1),1),COLUMN(BF19)-('2.1 Kraftwerk allgemein'!$F$16-'2.1 Kraftwerk allgemein'!$F$15+1)))))/$F19,
SUM(OFFSET('2.5 CAPEX'!BT22,0,-MIN($F19-1,COLUMN(BF19)-1),1,MIN($F19,COLUMN(BF19))))/$F19)))))),
IF(OR(ISNUMBER($D19)=FALSE,$F19=""),"",
IF(AND('2.5 CAPEX'!$L22&lt;&gt;"x",'2.5 CAPEX'!$M22&lt;&gt;"x"),0,
IF($F19=0,0,
IF(BO$4&lt;'2.1 Kraftwerk allgemein'!$F$16,0,
IF(BO$4='2.1 Kraftwerk allgemein'!$F$16,'2.5 CAPEX'!$J22/$F19,
IF(BO$4&lt;'2.1 Kraftwerk allgemein'!$F$16+$F19,
('2.5 CAPEX'!$J22+SUM(OFFSET('2.5 CAPEX'!BT22,0,-MIN(MAX($F19-1-('2.1 Kraftwerk allgemein'!$F$16-'1.1 Allgemein'!$I$22+1),0),COLUMN(BF19)-1-('2.1 Kraftwerk allgemein'!$F$16-'1.1 Allgemein'!$I$22+1)),1,MIN(MAX($F19-('2.1 Kraftwerk allgemein'!$F$16-'1.1 Allgemein'!$I$22+1),1),COLUMN(BF19)-('2.1 Kraftwerk allgemein'!$F$16-'1.1 Allgemein'!$I$22+1)))))/$F19,
SUM(OFFSET('2.5 CAPEX'!BT22,0,-MIN($F19-1,COLUMN(BF19)-1),1,MIN($F19,COLUMN(BF19))))/$F19)))))))</f>
        <v/>
      </c>
      <c r="BP19" s="199" t="str">
        <f ca="1">IF('2.1 Kraftwerk allgemein'!$F$15&lt;'1.1 Allgemein'!$I$22,
IF(OR(ISNUMBER($D19)=FALSE,$F19=""),"",
IF(AND('2.5 CAPEX'!$L22&lt;&gt;"x",'2.5 CAPEX'!$M22&lt;&gt;"x"),0,
IF($F19=0,0,
IF(BP$4&lt;'2.1 Kraftwerk allgemein'!$F$16,0,
IF(BP$4='2.1 Kraftwerk allgemein'!$F$16,'2.5 CAPEX'!$J22/$F19,
IF(BP$4&lt;'2.1 Kraftwerk allgemein'!$F$16+$F19,
('2.5 CAPEX'!$J22+SUM(OFFSET('2.5 CAPEX'!BU22,0,-MIN(MAX($F19-1-('2.1 Kraftwerk allgemein'!$F$16-'2.1 Kraftwerk allgemein'!$F$15+1),0),COLUMN(BG19)-1-('2.1 Kraftwerk allgemein'!$F$16-'2.1 Kraftwerk allgemein'!$F$15+1)),1,MIN(MAX($F19-('2.1 Kraftwerk allgemein'!$F$16-'2.1 Kraftwerk allgemein'!$F$15+1),1),COLUMN(BG19)-('2.1 Kraftwerk allgemein'!$F$16-'2.1 Kraftwerk allgemein'!$F$15+1)))))/$F19,
SUM(OFFSET('2.5 CAPEX'!BU22,0,-MIN($F19-1,COLUMN(BG19)-1),1,MIN($F19,COLUMN(BG19))))/$F19)))))),
IF(OR(ISNUMBER($D19)=FALSE,$F19=""),"",
IF(AND('2.5 CAPEX'!$L22&lt;&gt;"x",'2.5 CAPEX'!$M22&lt;&gt;"x"),0,
IF($F19=0,0,
IF(BP$4&lt;'2.1 Kraftwerk allgemein'!$F$16,0,
IF(BP$4='2.1 Kraftwerk allgemein'!$F$16,'2.5 CAPEX'!$J22/$F19,
IF(BP$4&lt;'2.1 Kraftwerk allgemein'!$F$16+$F19,
('2.5 CAPEX'!$J22+SUM(OFFSET('2.5 CAPEX'!BU22,0,-MIN(MAX($F19-1-('2.1 Kraftwerk allgemein'!$F$16-'1.1 Allgemein'!$I$22+1),0),COLUMN(BG19)-1-('2.1 Kraftwerk allgemein'!$F$16-'1.1 Allgemein'!$I$22+1)),1,MIN(MAX($F19-('2.1 Kraftwerk allgemein'!$F$16-'1.1 Allgemein'!$I$22+1),1),COLUMN(BG19)-('2.1 Kraftwerk allgemein'!$F$16-'1.1 Allgemein'!$I$22+1)))))/$F19,
SUM(OFFSET('2.5 CAPEX'!BU22,0,-MIN($F19-1,COLUMN(BG19)-1),1,MIN($F19,COLUMN(BG19))))/$F19)))))))</f>
        <v/>
      </c>
      <c r="BQ19" s="199" t="str">
        <f ca="1">IF('2.1 Kraftwerk allgemein'!$F$15&lt;'1.1 Allgemein'!$I$22,
IF(OR(ISNUMBER($D19)=FALSE,$F19=""),"",
IF(AND('2.5 CAPEX'!$L22&lt;&gt;"x",'2.5 CAPEX'!$M22&lt;&gt;"x"),0,
IF($F19=0,0,
IF(BQ$4&lt;'2.1 Kraftwerk allgemein'!$F$16,0,
IF(BQ$4='2.1 Kraftwerk allgemein'!$F$16,'2.5 CAPEX'!$J22/$F19,
IF(BQ$4&lt;'2.1 Kraftwerk allgemein'!$F$16+$F19,
('2.5 CAPEX'!$J22+SUM(OFFSET('2.5 CAPEX'!BV22,0,-MIN(MAX($F19-1-('2.1 Kraftwerk allgemein'!$F$16-'2.1 Kraftwerk allgemein'!$F$15+1),0),COLUMN(BH19)-1-('2.1 Kraftwerk allgemein'!$F$16-'2.1 Kraftwerk allgemein'!$F$15+1)),1,MIN(MAX($F19-('2.1 Kraftwerk allgemein'!$F$16-'2.1 Kraftwerk allgemein'!$F$15+1),1),COLUMN(BH19)-('2.1 Kraftwerk allgemein'!$F$16-'2.1 Kraftwerk allgemein'!$F$15+1)))))/$F19,
SUM(OFFSET('2.5 CAPEX'!BV22,0,-MIN($F19-1,COLUMN(BH19)-1),1,MIN($F19,COLUMN(BH19))))/$F19)))))),
IF(OR(ISNUMBER($D19)=FALSE,$F19=""),"",
IF(AND('2.5 CAPEX'!$L22&lt;&gt;"x",'2.5 CAPEX'!$M22&lt;&gt;"x"),0,
IF($F19=0,0,
IF(BQ$4&lt;'2.1 Kraftwerk allgemein'!$F$16,0,
IF(BQ$4='2.1 Kraftwerk allgemein'!$F$16,'2.5 CAPEX'!$J22/$F19,
IF(BQ$4&lt;'2.1 Kraftwerk allgemein'!$F$16+$F19,
('2.5 CAPEX'!$J22+SUM(OFFSET('2.5 CAPEX'!BV22,0,-MIN(MAX($F19-1-('2.1 Kraftwerk allgemein'!$F$16-'1.1 Allgemein'!$I$22+1),0),COLUMN(BH19)-1-('2.1 Kraftwerk allgemein'!$F$16-'1.1 Allgemein'!$I$22+1)),1,MIN(MAX($F19-('2.1 Kraftwerk allgemein'!$F$16-'1.1 Allgemein'!$I$22+1),1),COLUMN(BH19)-('2.1 Kraftwerk allgemein'!$F$16-'1.1 Allgemein'!$I$22+1)))))/$F19,
SUM(OFFSET('2.5 CAPEX'!BV22,0,-MIN($F19-1,COLUMN(BH19)-1),1,MIN($F19,COLUMN(BH19))))/$F19)))))))</f>
        <v/>
      </c>
      <c r="BR19" s="199" t="str">
        <f ca="1">IF('2.1 Kraftwerk allgemein'!$F$15&lt;'1.1 Allgemein'!$I$22,
IF(OR(ISNUMBER($D19)=FALSE,$F19=""),"",
IF(AND('2.5 CAPEX'!$L22&lt;&gt;"x",'2.5 CAPEX'!$M22&lt;&gt;"x"),0,
IF($F19=0,0,
IF(BR$4&lt;'2.1 Kraftwerk allgemein'!$F$16,0,
IF(BR$4='2.1 Kraftwerk allgemein'!$F$16,'2.5 CAPEX'!$J22/$F19,
IF(BR$4&lt;'2.1 Kraftwerk allgemein'!$F$16+$F19,
('2.5 CAPEX'!$J22+SUM(OFFSET('2.5 CAPEX'!BW22,0,-MIN(MAX($F19-1-('2.1 Kraftwerk allgemein'!$F$16-'2.1 Kraftwerk allgemein'!$F$15+1),0),COLUMN(BI19)-1-('2.1 Kraftwerk allgemein'!$F$16-'2.1 Kraftwerk allgemein'!$F$15+1)),1,MIN(MAX($F19-('2.1 Kraftwerk allgemein'!$F$16-'2.1 Kraftwerk allgemein'!$F$15+1),1),COLUMN(BI19)-('2.1 Kraftwerk allgemein'!$F$16-'2.1 Kraftwerk allgemein'!$F$15+1)))))/$F19,
SUM(OFFSET('2.5 CAPEX'!BW22,0,-MIN($F19-1,COLUMN(BI19)-1),1,MIN($F19,COLUMN(BI19))))/$F19)))))),
IF(OR(ISNUMBER($D19)=FALSE,$F19=""),"",
IF(AND('2.5 CAPEX'!$L22&lt;&gt;"x",'2.5 CAPEX'!$M22&lt;&gt;"x"),0,
IF($F19=0,0,
IF(BR$4&lt;'2.1 Kraftwerk allgemein'!$F$16,0,
IF(BR$4='2.1 Kraftwerk allgemein'!$F$16,'2.5 CAPEX'!$J22/$F19,
IF(BR$4&lt;'2.1 Kraftwerk allgemein'!$F$16+$F19,
('2.5 CAPEX'!$J22+SUM(OFFSET('2.5 CAPEX'!BW22,0,-MIN(MAX($F19-1-('2.1 Kraftwerk allgemein'!$F$16-'1.1 Allgemein'!$I$22+1),0),COLUMN(BI19)-1-('2.1 Kraftwerk allgemein'!$F$16-'1.1 Allgemein'!$I$22+1)),1,MIN(MAX($F19-('2.1 Kraftwerk allgemein'!$F$16-'1.1 Allgemein'!$I$22+1),1),COLUMN(BI19)-('2.1 Kraftwerk allgemein'!$F$16-'1.1 Allgemein'!$I$22+1)))))/$F19,
SUM(OFFSET('2.5 CAPEX'!BW22,0,-MIN($F19-1,COLUMN(BI19)-1),1,MIN($F19,COLUMN(BI19))))/$F19)))))))</f>
        <v/>
      </c>
      <c r="BS19" s="199" t="str">
        <f ca="1">IF('2.1 Kraftwerk allgemein'!$F$15&lt;'1.1 Allgemein'!$I$22,
IF(OR(ISNUMBER($D19)=FALSE,$F19=""),"",
IF(AND('2.5 CAPEX'!$L22&lt;&gt;"x",'2.5 CAPEX'!$M22&lt;&gt;"x"),0,
IF($F19=0,0,
IF(BS$4&lt;'2.1 Kraftwerk allgemein'!$F$16,0,
IF(BS$4='2.1 Kraftwerk allgemein'!$F$16,'2.5 CAPEX'!$J22/$F19,
IF(BS$4&lt;'2.1 Kraftwerk allgemein'!$F$16+$F19,
('2.5 CAPEX'!$J22+SUM(OFFSET('2.5 CAPEX'!BX22,0,-MIN(MAX($F19-1-('2.1 Kraftwerk allgemein'!$F$16-'2.1 Kraftwerk allgemein'!$F$15+1),0),COLUMN(BJ19)-1-('2.1 Kraftwerk allgemein'!$F$16-'2.1 Kraftwerk allgemein'!$F$15+1)),1,MIN(MAX($F19-('2.1 Kraftwerk allgemein'!$F$16-'2.1 Kraftwerk allgemein'!$F$15+1),1),COLUMN(BJ19)-('2.1 Kraftwerk allgemein'!$F$16-'2.1 Kraftwerk allgemein'!$F$15+1)))))/$F19,
SUM(OFFSET('2.5 CAPEX'!BX22,0,-MIN($F19-1,COLUMN(BJ19)-1),1,MIN($F19,COLUMN(BJ19))))/$F19)))))),
IF(OR(ISNUMBER($D19)=FALSE,$F19=""),"",
IF(AND('2.5 CAPEX'!$L22&lt;&gt;"x",'2.5 CAPEX'!$M22&lt;&gt;"x"),0,
IF($F19=0,0,
IF(BS$4&lt;'2.1 Kraftwerk allgemein'!$F$16,0,
IF(BS$4='2.1 Kraftwerk allgemein'!$F$16,'2.5 CAPEX'!$J22/$F19,
IF(BS$4&lt;'2.1 Kraftwerk allgemein'!$F$16+$F19,
('2.5 CAPEX'!$J22+SUM(OFFSET('2.5 CAPEX'!BX22,0,-MIN(MAX($F19-1-('2.1 Kraftwerk allgemein'!$F$16-'1.1 Allgemein'!$I$22+1),0),COLUMN(BJ19)-1-('2.1 Kraftwerk allgemein'!$F$16-'1.1 Allgemein'!$I$22+1)),1,MIN(MAX($F19-('2.1 Kraftwerk allgemein'!$F$16-'1.1 Allgemein'!$I$22+1),1),COLUMN(BJ19)-('2.1 Kraftwerk allgemein'!$F$16-'1.1 Allgemein'!$I$22+1)))))/$F19,
SUM(OFFSET('2.5 CAPEX'!BX22,0,-MIN($F19-1,COLUMN(BJ19)-1),1,MIN($F19,COLUMN(BJ19))))/$F19)))))))</f>
        <v/>
      </c>
      <c r="BT19" s="199" t="str">
        <f ca="1">IF('2.1 Kraftwerk allgemein'!$F$15&lt;'1.1 Allgemein'!$I$22,
IF(OR(ISNUMBER($D19)=FALSE,$F19=""),"",
IF(AND('2.5 CAPEX'!$L22&lt;&gt;"x",'2.5 CAPEX'!$M22&lt;&gt;"x"),0,
IF($F19=0,0,
IF(BT$4&lt;'2.1 Kraftwerk allgemein'!$F$16,0,
IF(BT$4='2.1 Kraftwerk allgemein'!$F$16,'2.5 CAPEX'!$J22/$F19,
IF(BT$4&lt;'2.1 Kraftwerk allgemein'!$F$16+$F19,
('2.5 CAPEX'!$J22+SUM(OFFSET('2.5 CAPEX'!BY22,0,-MIN(MAX($F19-1-('2.1 Kraftwerk allgemein'!$F$16-'2.1 Kraftwerk allgemein'!$F$15+1),0),COLUMN(BK19)-1-('2.1 Kraftwerk allgemein'!$F$16-'2.1 Kraftwerk allgemein'!$F$15+1)),1,MIN(MAX($F19-('2.1 Kraftwerk allgemein'!$F$16-'2.1 Kraftwerk allgemein'!$F$15+1),1),COLUMN(BK19)-('2.1 Kraftwerk allgemein'!$F$16-'2.1 Kraftwerk allgemein'!$F$15+1)))))/$F19,
SUM(OFFSET('2.5 CAPEX'!BY22,0,-MIN($F19-1,COLUMN(BK19)-1),1,MIN($F19,COLUMN(BK19))))/$F19)))))),
IF(OR(ISNUMBER($D19)=FALSE,$F19=""),"",
IF(AND('2.5 CAPEX'!$L22&lt;&gt;"x",'2.5 CAPEX'!$M22&lt;&gt;"x"),0,
IF($F19=0,0,
IF(BT$4&lt;'2.1 Kraftwerk allgemein'!$F$16,0,
IF(BT$4='2.1 Kraftwerk allgemein'!$F$16,'2.5 CAPEX'!$J22/$F19,
IF(BT$4&lt;'2.1 Kraftwerk allgemein'!$F$16+$F19,
('2.5 CAPEX'!$J22+SUM(OFFSET('2.5 CAPEX'!BY22,0,-MIN(MAX($F19-1-('2.1 Kraftwerk allgemein'!$F$16-'1.1 Allgemein'!$I$22+1),0),COLUMN(BK19)-1-('2.1 Kraftwerk allgemein'!$F$16-'1.1 Allgemein'!$I$22+1)),1,MIN(MAX($F19-('2.1 Kraftwerk allgemein'!$F$16-'1.1 Allgemein'!$I$22+1),1),COLUMN(BK19)-('2.1 Kraftwerk allgemein'!$F$16-'1.1 Allgemein'!$I$22+1)))))/$F19,
SUM(OFFSET('2.5 CAPEX'!BY22,0,-MIN($F19-1,COLUMN(BK19)-1),1,MIN($F19,COLUMN(BK19))))/$F19)))))))</f>
        <v/>
      </c>
      <c r="BU19" s="199" t="str">
        <f ca="1">IF('2.1 Kraftwerk allgemein'!$F$15&lt;'1.1 Allgemein'!$I$22,
IF(OR(ISNUMBER($D19)=FALSE,$F19=""),"",
IF(AND('2.5 CAPEX'!$L22&lt;&gt;"x",'2.5 CAPEX'!$M22&lt;&gt;"x"),0,
IF($F19=0,0,
IF(BU$4&lt;'2.1 Kraftwerk allgemein'!$F$16,0,
IF(BU$4='2.1 Kraftwerk allgemein'!$F$16,'2.5 CAPEX'!$J22/$F19,
IF(BU$4&lt;'2.1 Kraftwerk allgemein'!$F$16+$F19,
('2.5 CAPEX'!$J22+SUM(OFFSET('2.5 CAPEX'!BZ22,0,-MIN(MAX($F19-1-('2.1 Kraftwerk allgemein'!$F$16-'2.1 Kraftwerk allgemein'!$F$15+1),0),COLUMN(BL19)-1-('2.1 Kraftwerk allgemein'!$F$16-'2.1 Kraftwerk allgemein'!$F$15+1)),1,MIN(MAX($F19-('2.1 Kraftwerk allgemein'!$F$16-'2.1 Kraftwerk allgemein'!$F$15+1),1),COLUMN(BL19)-('2.1 Kraftwerk allgemein'!$F$16-'2.1 Kraftwerk allgemein'!$F$15+1)))))/$F19,
SUM(OFFSET('2.5 CAPEX'!BZ22,0,-MIN($F19-1,COLUMN(BL19)-1),1,MIN($F19,COLUMN(BL19))))/$F19)))))),
IF(OR(ISNUMBER($D19)=FALSE,$F19=""),"",
IF(AND('2.5 CAPEX'!$L22&lt;&gt;"x",'2.5 CAPEX'!$M22&lt;&gt;"x"),0,
IF($F19=0,0,
IF(BU$4&lt;'2.1 Kraftwerk allgemein'!$F$16,0,
IF(BU$4='2.1 Kraftwerk allgemein'!$F$16,'2.5 CAPEX'!$J22/$F19,
IF(BU$4&lt;'2.1 Kraftwerk allgemein'!$F$16+$F19,
('2.5 CAPEX'!$J22+SUM(OFFSET('2.5 CAPEX'!BZ22,0,-MIN(MAX($F19-1-('2.1 Kraftwerk allgemein'!$F$16-'1.1 Allgemein'!$I$22+1),0),COLUMN(BL19)-1-('2.1 Kraftwerk allgemein'!$F$16-'1.1 Allgemein'!$I$22+1)),1,MIN(MAX($F19-('2.1 Kraftwerk allgemein'!$F$16-'1.1 Allgemein'!$I$22+1),1),COLUMN(BL19)-('2.1 Kraftwerk allgemein'!$F$16-'1.1 Allgemein'!$I$22+1)))))/$F19,
SUM(OFFSET('2.5 CAPEX'!BZ22,0,-MIN($F19-1,COLUMN(BL19)-1),1,MIN($F19,COLUMN(BL19))))/$F19)))))))</f>
        <v/>
      </c>
      <c r="BV19" s="199" t="str">
        <f ca="1">IF('2.1 Kraftwerk allgemein'!$F$15&lt;'1.1 Allgemein'!$I$22,
IF(OR(ISNUMBER($D19)=FALSE,$F19=""),"",
IF(AND('2.5 CAPEX'!$L22&lt;&gt;"x",'2.5 CAPEX'!$M22&lt;&gt;"x"),0,
IF($F19=0,0,
IF(BV$4&lt;'2.1 Kraftwerk allgemein'!$F$16,0,
IF(BV$4='2.1 Kraftwerk allgemein'!$F$16,'2.5 CAPEX'!$J22/$F19,
IF(BV$4&lt;'2.1 Kraftwerk allgemein'!$F$16+$F19,
('2.5 CAPEX'!$J22+SUM(OFFSET('2.5 CAPEX'!CA22,0,-MIN(MAX($F19-1-('2.1 Kraftwerk allgemein'!$F$16-'2.1 Kraftwerk allgemein'!$F$15+1),0),COLUMN(BM19)-1-('2.1 Kraftwerk allgemein'!$F$16-'2.1 Kraftwerk allgemein'!$F$15+1)),1,MIN(MAX($F19-('2.1 Kraftwerk allgemein'!$F$16-'2.1 Kraftwerk allgemein'!$F$15+1),1),COLUMN(BM19)-('2.1 Kraftwerk allgemein'!$F$16-'2.1 Kraftwerk allgemein'!$F$15+1)))))/$F19,
SUM(OFFSET('2.5 CAPEX'!CA22,0,-MIN($F19-1,COLUMN(BM19)-1),1,MIN($F19,COLUMN(BM19))))/$F19)))))),
IF(OR(ISNUMBER($D19)=FALSE,$F19=""),"",
IF(AND('2.5 CAPEX'!$L22&lt;&gt;"x",'2.5 CAPEX'!$M22&lt;&gt;"x"),0,
IF($F19=0,0,
IF(BV$4&lt;'2.1 Kraftwerk allgemein'!$F$16,0,
IF(BV$4='2.1 Kraftwerk allgemein'!$F$16,'2.5 CAPEX'!$J22/$F19,
IF(BV$4&lt;'2.1 Kraftwerk allgemein'!$F$16+$F19,
('2.5 CAPEX'!$J22+SUM(OFFSET('2.5 CAPEX'!CA22,0,-MIN(MAX($F19-1-('2.1 Kraftwerk allgemein'!$F$16-'1.1 Allgemein'!$I$22+1),0),COLUMN(BM19)-1-('2.1 Kraftwerk allgemein'!$F$16-'1.1 Allgemein'!$I$22+1)),1,MIN(MAX($F19-('2.1 Kraftwerk allgemein'!$F$16-'1.1 Allgemein'!$I$22+1),1),COLUMN(BM19)-('2.1 Kraftwerk allgemein'!$F$16-'1.1 Allgemein'!$I$22+1)))))/$F19,
SUM(OFFSET('2.5 CAPEX'!CA22,0,-MIN($F19-1,COLUMN(BM19)-1),1,MIN($F19,COLUMN(BM19))))/$F19)))))))</f>
        <v/>
      </c>
      <c r="BW19" s="199" t="str">
        <f ca="1">IF('2.1 Kraftwerk allgemein'!$F$15&lt;'1.1 Allgemein'!$I$22,
IF(OR(ISNUMBER($D19)=FALSE,$F19=""),"",
IF(AND('2.5 CAPEX'!$L22&lt;&gt;"x",'2.5 CAPEX'!$M22&lt;&gt;"x"),0,
IF($F19=0,0,
IF(BW$4&lt;'2.1 Kraftwerk allgemein'!$F$16,0,
IF(BW$4='2.1 Kraftwerk allgemein'!$F$16,'2.5 CAPEX'!$J22/$F19,
IF(BW$4&lt;'2.1 Kraftwerk allgemein'!$F$16+$F19,
('2.5 CAPEX'!$J22+SUM(OFFSET('2.5 CAPEX'!CB22,0,-MIN(MAX($F19-1-('2.1 Kraftwerk allgemein'!$F$16-'2.1 Kraftwerk allgemein'!$F$15+1),0),COLUMN(BN19)-1-('2.1 Kraftwerk allgemein'!$F$16-'2.1 Kraftwerk allgemein'!$F$15+1)),1,MIN(MAX($F19-('2.1 Kraftwerk allgemein'!$F$16-'2.1 Kraftwerk allgemein'!$F$15+1),1),COLUMN(BN19)-('2.1 Kraftwerk allgemein'!$F$16-'2.1 Kraftwerk allgemein'!$F$15+1)))))/$F19,
SUM(OFFSET('2.5 CAPEX'!CB22,0,-MIN($F19-1,COLUMN(BN19)-1),1,MIN($F19,COLUMN(BN19))))/$F19)))))),
IF(OR(ISNUMBER($D19)=FALSE,$F19=""),"",
IF(AND('2.5 CAPEX'!$L22&lt;&gt;"x",'2.5 CAPEX'!$M22&lt;&gt;"x"),0,
IF($F19=0,0,
IF(BW$4&lt;'2.1 Kraftwerk allgemein'!$F$16,0,
IF(BW$4='2.1 Kraftwerk allgemein'!$F$16,'2.5 CAPEX'!$J22/$F19,
IF(BW$4&lt;'2.1 Kraftwerk allgemein'!$F$16+$F19,
('2.5 CAPEX'!$J22+SUM(OFFSET('2.5 CAPEX'!CB22,0,-MIN(MAX($F19-1-('2.1 Kraftwerk allgemein'!$F$16-'1.1 Allgemein'!$I$22+1),0),COLUMN(BN19)-1-('2.1 Kraftwerk allgemein'!$F$16-'1.1 Allgemein'!$I$22+1)),1,MIN(MAX($F19-('2.1 Kraftwerk allgemein'!$F$16-'1.1 Allgemein'!$I$22+1),1),COLUMN(BN19)-('2.1 Kraftwerk allgemein'!$F$16-'1.1 Allgemein'!$I$22+1)))))/$F19,
SUM(OFFSET('2.5 CAPEX'!CB22,0,-MIN($F19-1,COLUMN(BN19)-1),1,MIN($F19,COLUMN(BN19))))/$F19)))))))</f>
        <v/>
      </c>
      <c r="BX19" s="199" t="str">
        <f ca="1">IF('2.1 Kraftwerk allgemein'!$F$15&lt;'1.1 Allgemein'!$I$22,
IF(OR(ISNUMBER($D19)=FALSE,$F19=""),"",
IF(AND('2.5 CAPEX'!$L22&lt;&gt;"x",'2.5 CAPEX'!$M22&lt;&gt;"x"),0,
IF($F19=0,0,
IF(BX$4&lt;'2.1 Kraftwerk allgemein'!$F$16,0,
IF(BX$4='2.1 Kraftwerk allgemein'!$F$16,'2.5 CAPEX'!$J22/$F19,
IF(BX$4&lt;'2.1 Kraftwerk allgemein'!$F$16+$F19,
('2.5 CAPEX'!$J22+SUM(OFFSET('2.5 CAPEX'!CC22,0,-MIN(MAX($F19-1-('2.1 Kraftwerk allgemein'!$F$16-'2.1 Kraftwerk allgemein'!$F$15+1),0),COLUMN(BO19)-1-('2.1 Kraftwerk allgemein'!$F$16-'2.1 Kraftwerk allgemein'!$F$15+1)),1,MIN(MAX($F19-('2.1 Kraftwerk allgemein'!$F$16-'2.1 Kraftwerk allgemein'!$F$15+1),1),COLUMN(BO19)-('2.1 Kraftwerk allgemein'!$F$16-'2.1 Kraftwerk allgemein'!$F$15+1)))))/$F19,
SUM(OFFSET('2.5 CAPEX'!CC22,0,-MIN($F19-1,COLUMN(BO19)-1),1,MIN($F19,COLUMN(BO19))))/$F19)))))),
IF(OR(ISNUMBER($D19)=FALSE,$F19=""),"",
IF(AND('2.5 CAPEX'!$L22&lt;&gt;"x",'2.5 CAPEX'!$M22&lt;&gt;"x"),0,
IF($F19=0,0,
IF(BX$4&lt;'2.1 Kraftwerk allgemein'!$F$16,0,
IF(BX$4='2.1 Kraftwerk allgemein'!$F$16,'2.5 CAPEX'!$J22/$F19,
IF(BX$4&lt;'2.1 Kraftwerk allgemein'!$F$16+$F19,
('2.5 CAPEX'!$J22+SUM(OFFSET('2.5 CAPEX'!CC22,0,-MIN(MAX($F19-1-('2.1 Kraftwerk allgemein'!$F$16-'1.1 Allgemein'!$I$22+1),0),COLUMN(BO19)-1-('2.1 Kraftwerk allgemein'!$F$16-'1.1 Allgemein'!$I$22+1)),1,MIN(MAX($F19-('2.1 Kraftwerk allgemein'!$F$16-'1.1 Allgemein'!$I$22+1),1),COLUMN(BO19)-('2.1 Kraftwerk allgemein'!$F$16-'1.1 Allgemein'!$I$22+1)))))/$F19,
SUM(OFFSET('2.5 CAPEX'!CC22,0,-MIN($F19-1,COLUMN(BO19)-1),1,MIN($F19,COLUMN(BO19))))/$F19)))))))</f>
        <v/>
      </c>
      <c r="BY19" s="199" t="str">
        <f ca="1">IF('2.1 Kraftwerk allgemein'!$F$15&lt;'1.1 Allgemein'!$I$22,
IF(OR(ISNUMBER($D19)=FALSE,$F19=""),"",
IF(AND('2.5 CAPEX'!$L22&lt;&gt;"x",'2.5 CAPEX'!$M22&lt;&gt;"x"),0,
IF($F19=0,0,
IF(BY$4&lt;'2.1 Kraftwerk allgemein'!$F$16,0,
IF(BY$4='2.1 Kraftwerk allgemein'!$F$16,'2.5 CAPEX'!$J22/$F19,
IF(BY$4&lt;'2.1 Kraftwerk allgemein'!$F$16+$F19,
('2.5 CAPEX'!$J22+SUM(OFFSET('2.5 CAPEX'!CD22,0,-MIN(MAX($F19-1-('2.1 Kraftwerk allgemein'!$F$16-'2.1 Kraftwerk allgemein'!$F$15+1),0),COLUMN(BP19)-1-('2.1 Kraftwerk allgemein'!$F$16-'2.1 Kraftwerk allgemein'!$F$15+1)),1,MIN(MAX($F19-('2.1 Kraftwerk allgemein'!$F$16-'2.1 Kraftwerk allgemein'!$F$15+1),1),COLUMN(BP19)-('2.1 Kraftwerk allgemein'!$F$16-'2.1 Kraftwerk allgemein'!$F$15+1)))))/$F19,
SUM(OFFSET('2.5 CAPEX'!CD22,0,-MIN($F19-1,COLUMN(BP19)-1),1,MIN($F19,COLUMN(BP19))))/$F19)))))),
IF(OR(ISNUMBER($D19)=FALSE,$F19=""),"",
IF(AND('2.5 CAPEX'!$L22&lt;&gt;"x",'2.5 CAPEX'!$M22&lt;&gt;"x"),0,
IF($F19=0,0,
IF(BY$4&lt;'2.1 Kraftwerk allgemein'!$F$16,0,
IF(BY$4='2.1 Kraftwerk allgemein'!$F$16,'2.5 CAPEX'!$J22/$F19,
IF(BY$4&lt;'2.1 Kraftwerk allgemein'!$F$16+$F19,
('2.5 CAPEX'!$J22+SUM(OFFSET('2.5 CAPEX'!CD22,0,-MIN(MAX($F19-1-('2.1 Kraftwerk allgemein'!$F$16-'1.1 Allgemein'!$I$22+1),0),COLUMN(BP19)-1-('2.1 Kraftwerk allgemein'!$F$16-'1.1 Allgemein'!$I$22+1)),1,MIN(MAX($F19-('2.1 Kraftwerk allgemein'!$F$16-'1.1 Allgemein'!$I$22+1),1),COLUMN(BP19)-('2.1 Kraftwerk allgemein'!$F$16-'1.1 Allgemein'!$I$22+1)))))/$F19,
SUM(OFFSET('2.5 CAPEX'!CD22,0,-MIN($F19-1,COLUMN(BP19)-1),1,MIN($F19,COLUMN(BP19))))/$F19)))))))</f>
        <v/>
      </c>
      <c r="BZ19" s="199" t="str">
        <f ca="1">IF('2.1 Kraftwerk allgemein'!$F$15&lt;'1.1 Allgemein'!$I$22,
IF(OR(ISNUMBER($D19)=FALSE,$F19=""),"",
IF(AND('2.5 CAPEX'!$L22&lt;&gt;"x",'2.5 CAPEX'!$M22&lt;&gt;"x"),0,
IF($F19=0,0,
IF(BZ$4&lt;'2.1 Kraftwerk allgemein'!$F$16,0,
IF(BZ$4='2.1 Kraftwerk allgemein'!$F$16,'2.5 CAPEX'!$J22/$F19,
IF(BZ$4&lt;'2.1 Kraftwerk allgemein'!$F$16+$F19,
('2.5 CAPEX'!$J22+SUM(OFFSET('2.5 CAPEX'!CE22,0,-MIN(MAX($F19-1-('2.1 Kraftwerk allgemein'!$F$16-'2.1 Kraftwerk allgemein'!$F$15+1),0),COLUMN(BQ19)-1-('2.1 Kraftwerk allgemein'!$F$16-'2.1 Kraftwerk allgemein'!$F$15+1)),1,MIN(MAX($F19-('2.1 Kraftwerk allgemein'!$F$16-'2.1 Kraftwerk allgemein'!$F$15+1),1),COLUMN(BQ19)-('2.1 Kraftwerk allgemein'!$F$16-'2.1 Kraftwerk allgemein'!$F$15+1)))))/$F19,
SUM(OFFSET('2.5 CAPEX'!CE22,0,-MIN($F19-1,COLUMN(BQ19)-1),1,MIN($F19,COLUMN(BQ19))))/$F19)))))),
IF(OR(ISNUMBER($D19)=FALSE,$F19=""),"",
IF(AND('2.5 CAPEX'!$L22&lt;&gt;"x",'2.5 CAPEX'!$M22&lt;&gt;"x"),0,
IF($F19=0,0,
IF(BZ$4&lt;'2.1 Kraftwerk allgemein'!$F$16,0,
IF(BZ$4='2.1 Kraftwerk allgemein'!$F$16,'2.5 CAPEX'!$J22/$F19,
IF(BZ$4&lt;'2.1 Kraftwerk allgemein'!$F$16+$F19,
('2.5 CAPEX'!$J22+SUM(OFFSET('2.5 CAPEX'!CE22,0,-MIN(MAX($F19-1-('2.1 Kraftwerk allgemein'!$F$16-'1.1 Allgemein'!$I$22+1),0),COLUMN(BQ19)-1-('2.1 Kraftwerk allgemein'!$F$16-'1.1 Allgemein'!$I$22+1)),1,MIN(MAX($F19-('2.1 Kraftwerk allgemein'!$F$16-'1.1 Allgemein'!$I$22+1),1),COLUMN(BQ19)-('2.1 Kraftwerk allgemein'!$F$16-'1.1 Allgemein'!$I$22+1)))))/$F19,
SUM(OFFSET('2.5 CAPEX'!CE22,0,-MIN($F19-1,COLUMN(BQ19)-1),1,MIN($F19,COLUMN(BQ19))))/$F19)))))))</f>
        <v/>
      </c>
      <c r="CA19" s="199" t="str">
        <f ca="1">IF('2.1 Kraftwerk allgemein'!$F$15&lt;'1.1 Allgemein'!$I$22,
IF(OR(ISNUMBER($D19)=FALSE,$F19=""),"",
IF(AND('2.5 CAPEX'!$L22&lt;&gt;"x",'2.5 CAPEX'!$M22&lt;&gt;"x"),0,
IF($F19=0,0,
IF(CA$4&lt;'2.1 Kraftwerk allgemein'!$F$16,0,
IF(CA$4='2.1 Kraftwerk allgemein'!$F$16,'2.5 CAPEX'!$J22/$F19,
IF(CA$4&lt;'2.1 Kraftwerk allgemein'!$F$16+$F19,
('2.5 CAPEX'!$J22+SUM(OFFSET('2.5 CAPEX'!CF22,0,-MIN(MAX($F19-1-('2.1 Kraftwerk allgemein'!$F$16-'2.1 Kraftwerk allgemein'!$F$15+1),0),COLUMN(BR19)-1-('2.1 Kraftwerk allgemein'!$F$16-'2.1 Kraftwerk allgemein'!$F$15+1)),1,MIN(MAX($F19-('2.1 Kraftwerk allgemein'!$F$16-'2.1 Kraftwerk allgemein'!$F$15+1),1),COLUMN(BR19)-('2.1 Kraftwerk allgemein'!$F$16-'2.1 Kraftwerk allgemein'!$F$15+1)))))/$F19,
SUM(OFFSET('2.5 CAPEX'!CF22,0,-MIN($F19-1,COLUMN(BR19)-1),1,MIN($F19,COLUMN(BR19))))/$F19)))))),
IF(OR(ISNUMBER($D19)=FALSE,$F19=""),"",
IF(AND('2.5 CAPEX'!$L22&lt;&gt;"x",'2.5 CAPEX'!$M22&lt;&gt;"x"),0,
IF($F19=0,0,
IF(CA$4&lt;'2.1 Kraftwerk allgemein'!$F$16,0,
IF(CA$4='2.1 Kraftwerk allgemein'!$F$16,'2.5 CAPEX'!$J22/$F19,
IF(CA$4&lt;'2.1 Kraftwerk allgemein'!$F$16+$F19,
('2.5 CAPEX'!$J22+SUM(OFFSET('2.5 CAPEX'!CF22,0,-MIN(MAX($F19-1-('2.1 Kraftwerk allgemein'!$F$16-'1.1 Allgemein'!$I$22+1),0),COLUMN(BR19)-1-('2.1 Kraftwerk allgemein'!$F$16-'1.1 Allgemein'!$I$22+1)),1,MIN(MAX($F19-('2.1 Kraftwerk allgemein'!$F$16-'1.1 Allgemein'!$I$22+1),1),COLUMN(BR19)-('2.1 Kraftwerk allgemein'!$F$16-'1.1 Allgemein'!$I$22+1)))))/$F19,
SUM(OFFSET('2.5 CAPEX'!CF22,0,-MIN($F19-1,COLUMN(BR19)-1),1,MIN($F19,COLUMN(BR19))))/$F19)))))))</f>
        <v/>
      </c>
      <c r="CB19" s="199" t="str">
        <f ca="1">IF('2.1 Kraftwerk allgemein'!$F$15&lt;'1.1 Allgemein'!$I$22,
IF(OR(ISNUMBER($D19)=FALSE,$F19=""),"",
IF(AND('2.5 CAPEX'!$L22&lt;&gt;"x",'2.5 CAPEX'!$M22&lt;&gt;"x"),0,
IF($F19=0,0,
IF(CB$4&lt;'2.1 Kraftwerk allgemein'!$F$16,0,
IF(CB$4='2.1 Kraftwerk allgemein'!$F$16,'2.5 CAPEX'!$J22/$F19,
IF(CB$4&lt;'2.1 Kraftwerk allgemein'!$F$16+$F19,
('2.5 CAPEX'!$J22+SUM(OFFSET('2.5 CAPEX'!CG22,0,-MIN(MAX($F19-1-('2.1 Kraftwerk allgemein'!$F$16-'2.1 Kraftwerk allgemein'!$F$15+1),0),COLUMN(BS19)-1-('2.1 Kraftwerk allgemein'!$F$16-'2.1 Kraftwerk allgemein'!$F$15+1)),1,MIN(MAX($F19-('2.1 Kraftwerk allgemein'!$F$16-'2.1 Kraftwerk allgemein'!$F$15+1),1),COLUMN(BS19)-('2.1 Kraftwerk allgemein'!$F$16-'2.1 Kraftwerk allgemein'!$F$15+1)))))/$F19,
SUM(OFFSET('2.5 CAPEX'!CG22,0,-MIN($F19-1,COLUMN(BS19)-1),1,MIN($F19,COLUMN(BS19))))/$F19)))))),
IF(OR(ISNUMBER($D19)=FALSE,$F19=""),"",
IF(AND('2.5 CAPEX'!$L22&lt;&gt;"x",'2.5 CAPEX'!$M22&lt;&gt;"x"),0,
IF($F19=0,0,
IF(CB$4&lt;'2.1 Kraftwerk allgemein'!$F$16,0,
IF(CB$4='2.1 Kraftwerk allgemein'!$F$16,'2.5 CAPEX'!$J22/$F19,
IF(CB$4&lt;'2.1 Kraftwerk allgemein'!$F$16+$F19,
('2.5 CAPEX'!$J22+SUM(OFFSET('2.5 CAPEX'!CG22,0,-MIN(MAX($F19-1-('2.1 Kraftwerk allgemein'!$F$16-'1.1 Allgemein'!$I$22+1),0),COLUMN(BS19)-1-('2.1 Kraftwerk allgemein'!$F$16-'1.1 Allgemein'!$I$22+1)),1,MIN(MAX($F19-('2.1 Kraftwerk allgemein'!$F$16-'1.1 Allgemein'!$I$22+1),1),COLUMN(BS19)-('2.1 Kraftwerk allgemein'!$F$16-'1.1 Allgemein'!$I$22+1)))))/$F19,
SUM(OFFSET('2.5 CAPEX'!CG22,0,-MIN($F19-1,COLUMN(BS19)-1),1,MIN($F19,COLUMN(BS19))))/$F19)))))))</f>
        <v/>
      </c>
      <c r="CC19" s="199" t="str">
        <f ca="1">IF('2.1 Kraftwerk allgemein'!$F$15&lt;'1.1 Allgemein'!$I$22,
IF(OR(ISNUMBER($D19)=FALSE,$F19=""),"",
IF(AND('2.5 CAPEX'!$L22&lt;&gt;"x",'2.5 CAPEX'!$M22&lt;&gt;"x"),0,
IF($F19=0,0,
IF(CC$4&lt;'2.1 Kraftwerk allgemein'!$F$16,0,
IF(CC$4='2.1 Kraftwerk allgemein'!$F$16,'2.5 CAPEX'!$J22/$F19,
IF(CC$4&lt;'2.1 Kraftwerk allgemein'!$F$16+$F19,
('2.5 CAPEX'!$J22+SUM(OFFSET('2.5 CAPEX'!CH22,0,-MIN(MAX($F19-1-('2.1 Kraftwerk allgemein'!$F$16-'2.1 Kraftwerk allgemein'!$F$15+1),0),COLUMN(BT19)-1-('2.1 Kraftwerk allgemein'!$F$16-'2.1 Kraftwerk allgemein'!$F$15+1)),1,MIN(MAX($F19-('2.1 Kraftwerk allgemein'!$F$16-'2.1 Kraftwerk allgemein'!$F$15+1),1),COLUMN(BT19)-('2.1 Kraftwerk allgemein'!$F$16-'2.1 Kraftwerk allgemein'!$F$15+1)))))/$F19,
SUM(OFFSET('2.5 CAPEX'!CH22,0,-MIN($F19-1,COLUMN(BT19)-1),1,MIN($F19,COLUMN(BT19))))/$F19)))))),
IF(OR(ISNUMBER($D19)=FALSE,$F19=""),"",
IF(AND('2.5 CAPEX'!$L22&lt;&gt;"x",'2.5 CAPEX'!$M22&lt;&gt;"x"),0,
IF($F19=0,0,
IF(CC$4&lt;'2.1 Kraftwerk allgemein'!$F$16,0,
IF(CC$4='2.1 Kraftwerk allgemein'!$F$16,'2.5 CAPEX'!$J22/$F19,
IF(CC$4&lt;'2.1 Kraftwerk allgemein'!$F$16+$F19,
('2.5 CAPEX'!$J22+SUM(OFFSET('2.5 CAPEX'!CH22,0,-MIN(MAX($F19-1-('2.1 Kraftwerk allgemein'!$F$16-'1.1 Allgemein'!$I$22+1),0),COLUMN(BT19)-1-('2.1 Kraftwerk allgemein'!$F$16-'1.1 Allgemein'!$I$22+1)),1,MIN(MAX($F19-('2.1 Kraftwerk allgemein'!$F$16-'1.1 Allgemein'!$I$22+1),1),COLUMN(BT19)-('2.1 Kraftwerk allgemein'!$F$16-'1.1 Allgemein'!$I$22+1)))))/$F19,
SUM(OFFSET('2.5 CAPEX'!CH22,0,-MIN($F19-1,COLUMN(BT19)-1),1,MIN($F19,COLUMN(BT19))))/$F19)))))))</f>
        <v/>
      </c>
      <c r="CD19" s="199" t="str">
        <f ca="1">IF('2.1 Kraftwerk allgemein'!$F$15&lt;'1.1 Allgemein'!$I$22,
IF(OR(ISNUMBER($D19)=FALSE,$F19=""),"",
IF(AND('2.5 CAPEX'!$L22&lt;&gt;"x",'2.5 CAPEX'!$M22&lt;&gt;"x"),0,
IF($F19=0,0,
IF(CD$4&lt;'2.1 Kraftwerk allgemein'!$F$16,0,
IF(CD$4='2.1 Kraftwerk allgemein'!$F$16,'2.5 CAPEX'!$J22/$F19,
IF(CD$4&lt;'2.1 Kraftwerk allgemein'!$F$16+$F19,
('2.5 CAPEX'!$J22+SUM(OFFSET('2.5 CAPEX'!CI22,0,-MIN(MAX($F19-1-('2.1 Kraftwerk allgemein'!$F$16-'2.1 Kraftwerk allgemein'!$F$15+1),0),COLUMN(BU19)-1-('2.1 Kraftwerk allgemein'!$F$16-'2.1 Kraftwerk allgemein'!$F$15+1)),1,MIN(MAX($F19-('2.1 Kraftwerk allgemein'!$F$16-'2.1 Kraftwerk allgemein'!$F$15+1),1),COLUMN(BU19)-('2.1 Kraftwerk allgemein'!$F$16-'2.1 Kraftwerk allgemein'!$F$15+1)))))/$F19,
SUM(OFFSET('2.5 CAPEX'!CI22,0,-MIN($F19-1,COLUMN(BU19)-1),1,MIN($F19,COLUMN(BU19))))/$F19)))))),
IF(OR(ISNUMBER($D19)=FALSE,$F19=""),"",
IF(AND('2.5 CAPEX'!$L22&lt;&gt;"x",'2.5 CAPEX'!$M22&lt;&gt;"x"),0,
IF($F19=0,0,
IF(CD$4&lt;'2.1 Kraftwerk allgemein'!$F$16,0,
IF(CD$4='2.1 Kraftwerk allgemein'!$F$16,'2.5 CAPEX'!$J22/$F19,
IF(CD$4&lt;'2.1 Kraftwerk allgemein'!$F$16+$F19,
('2.5 CAPEX'!$J22+SUM(OFFSET('2.5 CAPEX'!CI22,0,-MIN(MAX($F19-1-('2.1 Kraftwerk allgemein'!$F$16-'1.1 Allgemein'!$I$22+1),0),COLUMN(BU19)-1-('2.1 Kraftwerk allgemein'!$F$16-'1.1 Allgemein'!$I$22+1)),1,MIN(MAX($F19-('2.1 Kraftwerk allgemein'!$F$16-'1.1 Allgemein'!$I$22+1),1),COLUMN(BU19)-('2.1 Kraftwerk allgemein'!$F$16-'1.1 Allgemein'!$I$22+1)))))/$F19,
SUM(OFFSET('2.5 CAPEX'!CI22,0,-MIN($F19-1,COLUMN(BU19)-1),1,MIN($F19,COLUMN(BU19))))/$F19)))))))</f>
        <v/>
      </c>
      <c r="CE19" s="199" t="str">
        <f ca="1">IF('2.1 Kraftwerk allgemein'!$F$15&lt;'1.1 Allgemein'!$I$22,
IF(OR(ISNUMBER($D19)=FALSE,$F19=""),"",
IF(AND('2.5 CAPEX'!$L22&lt;&gt;"x",'2.5 CAPEX'!$M22&lt;&gt;"x"),0,
IF($F19=0,0,
IF(CE$4&lt;'2.1 Kraftwerk allgemein'!$F$16,0,
IF(CE$4='2.1 Kraftwerk allgemein'!$F$16,'2.5 CAPEX'!$J22/$F19,
IF(CE$4&lt;'2.1 Kraftwerk allgemein'!$F$16+$F19,
('2.5 CAPEX'!$J22+SUM(OFFSET('2.5 CAPEX'!CJ22,0,-MIN(MAX($F19-1-('2.1 Kraftwerk allgemein'!$F$16-'2.1 Kraftwerk allgemein'!$F$15+1),0),COLUMN(BV19)-1-('2.1 Kraftwerk allgemein'!$F$16-'2.1 Kraftwerk allgemein'!$F$15+1)),1,MIN(MAX($F19-('2.1 Kraftwerk allgemein'!$F$16-'2.1 Kraftwerk allgemein'!$F$15+1),1),COLUMN(BV19)-('2.1 Kraftwerk allgemein'!$F$16-'2.1 Kraftwerk allgemein'!$F$15+1)))))/$F19,
SUM(OFFSET('2.5 CAPEX'!CJ22,0,-MIN($F19-1,COLUMN(BV19)-1),1,MIN($F19,COLUMN(BV19))))/$F19)))))),
IF(OR(ISNUMBER($D19)=FALSE,$F19=""),"",
IF(AND('2.5 CAPEX'!$L22&lt;&gt;"x",'2.5 CAPEX'!$M22&lt;&gt;"x"),0,
IF($F19=0,0,
IF(CE$4&lt;'2.1 Kraftwerk allgemein'!$F$16,0,
IF(CE$4='2.1 Kraftwerk allgemein'!$F$16,'2.5 CAPEX'!$J22/$F19,
IF(CE$4&lt;'2.1 Kraftwerk allgemein'!$F$16+$F19,
('2.5 CAPEX'!$J22+SUM(OFFSET('2.5 CAPEX'!CJ22,0,-MIN(MAX($F19-1-('2.1 Kraftwerk allgemein'!$F$16-'1.1 Allgemein'!$I$22+1),0),COLUMN(BV19)-1-('2.1 Kraftwerk allgemein'!$F$16-'1.1 Allgemein'!$I$22+1)),1,MIN(MAX($F19-('2.1 Kraftwerk allgemein'!$F$16-'1.1 Allgemein'!$I$22+1),1),COLUMN(BV19)-('2.1 Kraftwerk allgemein'!$F$16-'1.1 Allgemein'!$I$22+1)))))/$F19,
SUM(OFFSET('2.5 CAPEX'!CJ22,0,-MIN($F19-1,COLUMN(BV19)-1),1,MIN($F19,COLUMN(BV19))))/$F19)))))))</f>
        <v/>
      </c>
      <c r="CF19" s="199" t="str">
        <f ca="1">IF('2.1 Kraftwerk allgemein'!$F$15&lt;'1.1 Allgemein'!$I$22,
IF(OR(ISNUMBER($D19)=FALSE,$F19=""),"",
IF(AND('2.5 CAPEX'!$L22&lt;&gt;"x",'2.5 CAPEX'!$M22&lt;&gt;"x"),0,
IF($F19=0,0,
IF(CF$4&lt;'2.1 Kraftwerk allgemein'!$F$16,0,
IF(CF$4='2.1 Kraftwerk allgemein'!$F$16,'2.5 CAPEX'!$J22/$F19,
IF(CF$4&lt;'2.1 Kraftwerk allgemein'!$F$16+$F19,
('2.5 CAPEX'!$J22+SUM(OFFSET('2.5 CAPEX'!CK22,0,-MIN(MAX($F19-1-('2.1 Kraftwerk allgemein'!$F$16-'2.1 Kraftwerk allgemein'!$F$15+1),0),COLUMN(BW19)-1-('2.1 Kraftwerk allgemein'!$F$16-'2.1 Kraftwerk allgemein'!$F$15+1)),1,MIN(MAX($F19-('2.1 Kraftwerk allgemein'!$F$16-'2.1 Kraftwerk allgemein'!$F$15+1),1),COLUMN(BW19)-('2.1 Kraftwerk allgemein'!$F$16-'2.1 Kraftwerk allgemein'!$F$15+1)))))/$F19,
SUM(OFFSET('2.5 CAPEX'!CK22,0,-MIN($F19-1,COLUMN(BW19)-1),1,MIN($F19,COLUMN(BW19))))/$F19)))))),
IF(OR(ISNUMBER($D19)=FALSE,$F19=""),"",
IF(AND('2.5 CAPEX'!$L22&lt;&gt;"x",'2.5 CAPEX'!$M22&lt;&gt;"x"),0,
IF($F19=0,0,
IF(CF$4&lt;'2.1 Kraftwerk allgemein'!$F$16,0,
IF(CF$4='2.1 Kraftwerk allgemein'!$F$16,'2.5 CAPEX'!$J22/$F19,
IF(CF$4&lt;'2.1 Kraftwerk allgemein'!$F$16+$F19,
('2.5 CAPEX'!$J22+SUM(OFFSET('2.5 CAPEX'!CK22,0,-MIN(MAX($F19-1-('2.1 Kraftwerk allgemein'!$F$16-'1.1 Allgemein'!$I$22+1),0),COLUMN(BW19)-1-('2.1 Kraftwerk allgemein'!$F$16-'1.1 Allgemein'!$I$22+1)),1,MIN(MAX($F19-('2.1 Kraftwerk allgemein'!$F$16-'1.1 Allgemein'!$I$22+1),1),COLUMN(BW19)-('2.1 Kraftwerk allgemein'!$F$16-'1.1 Allgemein'!$I$22+1)))))/$F19,
SUM(OFFSET('2.5 CAPEX'!CK22,0,-MIN($F19-1,COLUMN(BW19)-1),1,MIN($F19,COLUMN(BW19))))/$F19)))))))</f>
        <v/>
      </c>
      <c r="CG19" s="199" t="str">
        <f ca="1">IF('2.1 Kraftwerk allgemein'!$F$15&lt;'1.1 Allgemein'!$I$22,
IF(OR(ISNUMBER($D19)=FALSE,$F19=""),"",
IF(AND('2.5 CAPEX'!$L22&lt;&gt;"x",'2.5 CAPEX'!$M22&lt;&gt;"x"),0,
IF($F19=0,0,
IF(CG$4&lt;'2.1 Kraftwerk allgemein'!$F$16,0,
IF(CG$4='2.1 Kraftwerk allgemein'!$F$16,'2.5 CAPEX'!$J22/$F19,
IF(CG$4&lt;'2.1 Kraftwerk allgemein'!$F$16+$F19,
('2.5 CAPEX'!$J22+SUM(OFFSET('2.5 CAPEX'!CL22,0,-MIN(MAX($F19-1-('2.1 Kraftwerk allgemein'!$F$16-'2.1 Kraftwerk allgemein'!$F$15+1),0),COLUMN(BX19)-1-('2.1 Kraftwerk allgemein'!$F$16-'2.1 Kraftwerk allgemein'!$F$15+1)),1,MIN(MAX($F19-('2.1 Kraftwerk allgemein'!$F$16-'2.1 Kraftwerk allgemein'!$F$15+1),1),COLUMN(BX19)-('2.1 Kraftwerk allgemein'!$F$16-'2.1 Kraftwerk allgemein'!$F$15+1)))))/$F19,
SUM(OFFSET('2.5 CAPEX'!CL22,0,-MIN($F19-1,COLUMN(BX19)-1),1,MIN($F19,COLUMN(BX19))))/$F19)))))),
IF(OR(ISNUMBER($D19)=FALSE,$F19=""),"",
IF(AND('2.5 CAPEX'!$L22&lt;&gt;"x",'2.5 CAPEX'!$M22&lt;&gt;"x"),0,
IF($F19=0,0,
IF(CG$4&lt;'2.1 Kraftwerk allgemein'!$F$16,0,
IF(CG$4='2.1 Kraftwerk allgemein'!$F$16,'2.5 CAPEX'!$J22/$F19,
IF(CG$4&lt;'2.1 Kraftwerk allgemein'!$F$16+$F19,
('2.5 CAPEX'!$J22+SUM(OFFSET('2.5 CAPEX'!CL22,0,-MIN(MAX($F19-1-('2.1 Kraftwerk allgemein'!$F$16-'1.1 Allgemein'!$I$22+1),0),COLUMN(BX19)-1-('2.1 Kraftwerk allgemein'!$F$16-'1.1 Allgemein'!$I$22+1)),1,MIN(MAX($F19-('2.1 Kraftwerk allgemein'!$F$16-'1.1 Allgemein'!$I$22+1),1),COLUMN(BX19)-('2.1 Kraftwerk allgemein'!$F$16-'1.1 Allgemein'!$I$22+1)))))/$F19,
SUM(OFFSET('2.5 CAPEX'!CL22,0,-MIN($F19-1,COLUMN(BX19)-1),1,MIN($F19,COLUMN(BX19))))/$F19)))))))</f>
        <v/>
      </c>
      <c r="CH19" s="199" t="str">
        <f ca="1">IF('2.1 Kraftwerk allgemein'!$F$15&lt;'1.1 Allgemein'!$I$22,
IF(OR(ISNUMBER($D19)=FALSE,$F19=""),"",
IF(AND('2.5 CAPEX'!$L22&lt;&gt;"x",'2.5 CAPEX'!$M22&lt;&gt;"x"),0,
IF($F19=0,0,
IF(CH$4&lt;'2.1 Kraftwerk allgemein'!$F$16,0,
IF(CH$4='2.1 Kraftwerk allgemein'!$F$16,'2.5 CAPEX'!$J22/$F19,
IF(CH$4&lt;'2.1 Kraftwerk allgemein'!$F$16+$F19,
('2.5 CAPEX'!$J22+SUM(OFFSET('2.5 CAPEX'!CM22,0,-MIN(MAX($F19-1-('2.1 Kraftwerk allgemein'!$F$16-'2.1 Kraftwerk allgemein'!$F$15+1),0),COLUMN(BY19)-1-('2.1 Kraftwerk allgemein'!$F$16-'2.1 Kraftwerk allgemein'!$F$15+1)),1,MIN(MAX($F19-('2.1 Kraftwerk allgemein'!$F$16-'2.1 Kraftwerk allgemein'!$F$15+1),1),COLUMN(BY19)-('2.1 Kraftwerk allgemein'!$F$16-'2.1 Kraftwerk allgemein'!$F$15+1)))))/$F19,
SUM(OFFSET('2.5 CAPEX'!CM22,0,-MIN($F19-1,COLUMN(BY19)-1),1,MIN($F19,COLUMN(BY19))))/$F19)))))),
IF(OR(ISNUMBER($D19)=FALSE,$F19=""),"",
IF(AND('2.5 CAPEX'!$L22&lt;&gt;"x",'2.5 CAPEX'!$M22&lt;&gt;"x"),0,
IF($F19=0,0,
IF(CH$4&lt;'2.1 Kraftwerk allgemein'!$F$16,0,
IF(CH$4='2.1 Kraftwerk allgemein'!$F$16,'2.5 CAPEX'!$J22/$F19,
IF(CH$4&lt;'2.1 Kraftwerk allgemein'!$F$16+$F19,
('2.5 CAPEX'!$J22+SUM(OFFSET('2.5 CAPEX'!CM22,0,-MIN(MAX($F19-1-('2.1 Kraftwerk allgemein'!$F$16-'1.1 Allgemein'!$I$22+1),0),COLUMN(BY19)-1-('2.1 Kraftwerk allgemein'!$F$16-'1.1 Allgemein'!$I$22+1)),1,MIN(MAX($F19-('2.1 Kraftwerk allgemein'!$F$16-'1.1 Allgemein'!$I$22+1),1),COLUMN(BY19)-('2.1 Kraftwerk allgemein'!$F$16-'1.1 Allgemein'!$I$22+1)))))/$F19,
SUM(OFFSET('2.5 CAPEX'!CM22,0,-MIN($F19-1,COLUMN(BY19)-1),1,MIN($F19,COLUMN(BY19))))/$F19)))))))</f>
        <v/>
      </c>
      <c r="CI19" s="199" t="str">
        <f ca="1">IF('2.1 Kraftwerk allgemein'!$F$15&lt;'1.1 Allgemein'!$I$22,
IF(OR(ISNUMBER($D19)=FALSE,$F19=""),"",
IF(AND('2.5 CAPEX'!$L22&lt;&gt;"x",'2.5 CAPEX'!$M22&lt;&gt;"x"),0,
IF($F19=0,0,
IF(CI$4&lt;'2.1 Kraftwerk allgemein'!$F$16,0,
IF(CI$4='2.1 Kraftwerk allgemein'!$F$16,'2.5 CAPEX'!$J22/$F19,
IF(CI$4&lt;'2.1 Kraftwerk allgemein'!$F$16+$F19,
('2.5 CAPEX'!$J22+SUM(OFFSET('2.5 CAPEX'!CN22,0,-MIN(MAX($F19-1-('2.1 Kraftwerk allgemein'!$F$16-'2.1 Kraftwerk allgemein'!$F$15+1),0),COLUMN(BZ19)-1-('2.1 Kraftwerk allgemein'!$F$16-'2.1 Kraftwerk allgemein'!$F$15+1)),1,MIN(MAX($F19-('2.1 Kraftwerk allgemein'!$F$16-'2.1 Kraftwerk allgemein'!$F$15+1),1),COLUMN(BZ19)-('2.1 Kraftwerk allgemein'!$F$16-'2.1 Kraftwerk allgemein'!$F$15+1)))))/$F19,
SUM(OFFSET('2.5 CAPEX'!CN22,0,-MIN($F19-1,COLUMN(BZ19)-1),1,MIN($F19,COLUMN(BZ19))))/$F19)))))),
IF(OR(ISNUMBER($D19)=FALSE,$F19=""),"",
IF(AND('2.5 CAPEX'!$L22&lt;&gt;"x",'2.5 CAPEX'!$M22&lt;&gt;"x"),0,
IF($F19=0,0,
IF(CI$4&lt;'2.1 Kraftwerk allgemein'!$F$16,0,
IF(CI$4='2.1 Kraftwerk allgemein'!$F$16,'2.5 CAPEX'!$J22/$F19,
IF(CI$4&lt;'2.1 Kraftwerk allgemein'!$F$16+$F19,
('2.5 CAPEX'!$J22+SUM(OFFSET('2.5 CAPEX'!CN22,0,-MIN(MAX($F19-1-('2.1 Kraftwerk allgemein'!$F$16-'1.1 Allgemein'!$I$22+1),0),COLUMN(BZ19)-1-('2.1 Kraftwerk allgemein'!$F$16-'1.1 Allgemein'!$I$22+1)),1,MIN(MAX($F19-('2.1 Kraftwerk allgemein'!$F$16-'1.1 Allgemein'!$I$22+1),1),COLUMN(BZ19)-('2.1 Kraftwerk allgemein'!$F$16-'1.1 Allgemein'!$I$22+1)))))/$F19,
SUM(OFFSET('2.5 CAPEX'!CN22,0,-MIN($F19-1,COLUMN(BZ19)-1),1,MIN($F19,COLUMN(BZ19))))/$F19)))))))</f>
        <v/>
      </c>
      <c r="CJ19" s="199" t="str">
        <f ca="1">IF('2.1 Kraftwerk allgemein'!$F$15&lt;'1.1 Allgemein'!$I$22,
IF(OR(ISNUMBER($D19)=FALSE,$F19=""),"",
IF(AND('2.5 CAPEX'!$L22&lt;&gt;"x",'2.5 CAPEX'!$M22&lt;&gt;"x"),0,
IF($F19=0,0,
IF(CJ$4&lt;'2.1 Kraftwerk allgemein'!$F$16,0,
IF(CJ$4='2.1 Kraftwerk allgemein'!$F$16,'2.5 CAPEX'!$J22/$F19,
IF(CJ$4&lt;'2.1 Kraftwerk allgemein'!$F$16+$F19,
('2.5 CAPEX'!$J22+SUM(OFFSET('2.5 CAPEX'!CO22,0,-MIN(MAX($F19-1-('2.1 Kraftwerk allgemein'!$F$16-'2.1 Kraftwerk allgemein'!$F$15+1),0),COLUMN(CA19)-1-('2.1 Kraftwerk allgemein'!$F$16-'2.1 Kraftwerk allgemein'!$F$15+1)),1,MIN(MAX($F19-('2.1 Kraftwerk allgemein'!$F$16-'2.1 Kraftwerk allgemein'!$F$15+1),1),COLUMN(CA19)-('2.1 Kraftwerk allgemein'!$F$16-'2.1 Kraftwerk allgemein'!$F$15+1)))))/$F19,
SUM(OFFSET('2.5 CAPEX'!CO22,0,-MIN($F19-1,COLUMN(CA19)-1),1,MIN($F19,COLUMN(CA19))))/$F19)))))),
IF(OR(ISNUMBER($D19)=FALSE,$F19=""),"",
IF(AND('2.5 CAPEX'!$L22&lt;&gt;"x",'2.5 CAPEX'!$M22&lt;&gt;"x"),0,
IF($F19=0,0,
IF(CJ$4&lt;'2.1 Kraftwerk allgemein'!$F$16,0,
IF(CJ$4='2.1 Kraftwerk allgemein'!$F$16,'2.5 CAPEX'!$J22/$F19,
IF(CJ$4&lt;'2.1 Kraftwerk allgemein'!$F$16+$F19,
('2.5 CAPEX'!$J22+SUM(OFFSET('2.5 CAPEX'!CO22,0,-MIN(MAX($F19-1-('2.1 Kraftwerk allgemein'!$F$16-'1.1 Allgemein'!$I$22+1),0),COLUMN(CA19)-1-('2.1 Kraftwerk allgemein'!$F$16-'1.1 Allgemein'!$I$22+1)),1,MIN(MAX($F19-('2.1 Kraftwerk allgemein'!$F$16-'1.1 Allgemein'!$I$22+1),1),COLUMN(CA19)-('2.1 Kraftwerk allgemein'!$F$16-'1.1 Allgemein'!$I$22+1)))))/$F19,
SUM(OFFSET('2.5 CAPEX'!CO22,0,-MIN($F19-1,COLUMN(CA19)-1),1,MIN($F19,COLUMN(CA19))))/$F19)))))))</f>
        <v/>
      </c>
      <c r="CK19" s="199" t="str">
        <f ca="1">IF('2.1 Kraftwerk allgemein'!$F$15&lt;'1.1 Allgemein'!$I$22,
IF(OR(ISNUMBER($D19)=FALSE,$F19=""),"",
IF(AND('2.5 CAPEX'!$L22&lt;&gt;"x",'2.5 CAPEX'!$M22&lt;&gt;"x"),0,
IF($F19=0,0,
IF(CK$4&lt;'2.1 Kraftwerk allgemein'!$F$16,0,
IF(CK$4='2.1 Kraftwerk allgemein'!$F$16,'2.5 CAPEX'!$J22/$F19,
IF(CK$4&lt;'2.1 Kraftwerk allgemein'!$F$16+$F19,
('2.5 CAPEX'!$J22+SUM(OFFSET('2.5 CAPEX'!CP22,0,-MIN(MAX($F19-1-('2.1 Kraftwerk allgemein'!$F$16-'2.1 Kraftwerk allgemein'!$F$15+1),0),COLUMN(CB19)-1-('2.1 Kraftwerk allgemein'!$F$16-'2.1 Kraftwerk allgemein'!$F$15+1)),1,MIN(MAX($F19-('2.1 Kraftwerk allgemein'!$F$16-'2.1 Kraftwerk allgemein'!$F$15+1),1),COLUMN(CB19)-('2.1 Kraftwerk allgemein'!$F$16-'2.1 Kraftwerk allgemein'!$F$15+1)))))/$F19,
SUM(OFFSET('2.5 CAPEX'!CP22,0,-MIN($F19-1,COLUMN(CB19)-1),1,MIN($F19,COLUMN(CB19))))/$F19)))))),
IF(OR(ISNUMBER($D19)=FALSE,$F19=""),"",
IF(AND('2.5 CAPEX'!$L22&lt;&gt;"x",'2.5 CAPEX'!$M22&lt;&gt;"x"),0,
IF($F19=0,0,
IF(CK$4&lt;'2.1 Kraftwerk allgemein'!$F$16,0,
IF(CK$4='2.1 Kraftwerk allgemein'!$F$16,'2.5 CAPEX'!$J22/$F19,
IF(CK$4&lt;'2.1 Kraftwerk allgemein'!$F$16+$F19,
('2.5 CAPEX'!$J22+SUM(OFFSET('2.5 CAPEX'!CP22,0,-MIN(MAX($F19-1-('2.1 Kraftwerk allgemein'!$F$16-'1.1 Allgemein'!$I$22+1),0),COLUMN(CB19)-1-('2.1 Kraftwerk allgemein'!$F$16-'1.1 Allgemein'!$I$22+1)),1,MIN(MAX($F19-('2.1 Kraftwerk allgemein'!$F$16-'1.1 Allgemein'!$I$22+1),1),COLUMN(CB19)-('2.1 Kraftwerk allgemein'!$F$16-'1.1 Allgemein'!$I$22+1)))))/$F19,
SUM(OFFSET('2.5 CAPEX'!CP22,0,-MIN($F19-1,COLUMN(CB19)-1),1,MIN($F19,COLUMN(CB19))))/$F19)))))))</f>
        <v/>
      </c>
      <c r="CL19" s="199" t="str">
        <f ca="1">IF('2.1 Kraftwerk allgemein'!$F$15&lt;'1.1 Allgemein'!$I$22,
IF(OR(ISNUMBER($D19)=FALSE,$F19=""),"",
IF(AND('2.5 CAPEX'!$L22&lt;&gt;"x",'2.5 CAPEX'!$M22&lt;&gt;"x"),0,
IF($F19=0,0,
IF(CL$4&lt;'2.1 Kraftwerk allgemein'!$F$16,0,
IF(CL$4='2.1 Kraftwerk allgemein'!$F$16,'2.5 CAPEX'!$J22/$F19,
IF(CL$4&lt;'2.1 Kraftwerk allgemein'!$F$16+$F19,
('2.5 CAPEX'!$J22+SUM(OFFSET('2.5 CAPEX'!CQ22,0,-MIN(MAX($F19-1-('2.1 Kraftwerk allgemein'!$F$16-'2.1 Kraftwerk allgemein'!$F$15+1),0),COLUMN(CC19)-1-('2.1 Kraftwerk allgemein'!$F$16-'2.1 Kraftwerk allgemein'!$F$15+1)),1,MIN(MAX($F19-('2.1 Kraftwerk allgemein'!$F$16-'2.1 Kraftwerk allgemein'!$F$15+1),1),COLUMN(CC19)-('2.1 Kraftwerk allgemein'!$F$16-'2.1 Kraftwerk allgemein'!$F$15+1)))))/$F19,
SUM(OFFSET('2.5 CAPEX'!CQ22,0,-MIN($F19-1,COLUMN(CC19)-1),1,MIN($F19,COLUMN(CC19))))/$F19)))))),
IF(OR(ISNUMBER($D19)=FALSE,$F19=""),"",
IF(AND('2.5 CAPEX'!$L22&lt;&gt;"x",'2.5 CAPEX'!$M22&lt;&gt;"x"),0,
IF($F19=0,0,
IF(CL$4&lt;'2.1 Kraftwerk allgemein'!$F$16,0,
IF(CL$4='2.1 Kraftwerk allgemein'!$F$16,'2.5 CAPEX'!$J22/$F19,
IF(CL$4&lt;'2.1 Kraftwerk allgemein'!$F$16+$F19,
('2.5 CAPEX'!$J22+SUM(OFFSET('2.5 CAPEX'!CQ22,0,-MIN(MAX($F19-1-('2.1 Kraftwerk allgemein'!$F$16-'1.1 Allgemein'!$I$22+1),0),COLUMN(CC19)-1-('2.1 Kraftwerk allgemein'!$F$16-'1.1 Allgemein'!$I$22+1)),1,MIN(MAX($F19-('2.1 Kraftwerk allgemein'!$F$16-'1.1 Allgemein'!$I$22+1),1),COLUMN(CC19)-('2.1 Kraftwerk allgemein'!$F$16-'1.1 Allgemein'!$I$22+1)))))/$F19,
SUM(OFFSET('2.5 CAPEX'!CQ22,0,-MIN($F19-1,COLUMN(CC19)-1),1,MIN($F19,COLUMN(CC19))))/$F19)))))))</f>
        <v/>
      </c>
      <c r="CM19" s="199" t="str">
        <f ca="1">IF('2.1 Kraftwerk allgemein'!$F$15&lt;'1.1 Allgemein'!$I$22,
IF(OR(ISNUMBER($D19)=FALSE,$F19=""),"",
IF(AND('2.5 CAPEX'!$L22&lt;&gt;"x",'2.5 CAPEX'!$M22&lt;&gt;"x"),0,
IF($F19=0,0,
IF(CM$4&lt;'2.1 Kraftwerk allgemein'!$F$16,0,
IF(CM$4='2.1 Kraftwerk allgemein'!$F$16,'2.5 CAPEX'!$J22/$F19,
IF(CM$4&lt;'2.1 Kraftwerk allgemein'!$F$16+$F19,
('2.5 CAPEX'!$J22+SUM(OFFSET('2.5 CAPEX'!CR22,0,-MIN(MAX($F19-1-('2.1 Kraftwerk allgemein'!$F$16-'2.1 Kraftwerk allgemein'!$F$15+1),0),COLUMN(CD19)-1-('2.1 Kraftwerk allgemein'!$F$16-'2.1 Kraftwerk allgemein'!$F$15+1)),1,MIN(MAX($F19-('2.1 Kraftwerk allgemein'!$F$16-'2.1 Kraftwerk allgemein'!$F$15+1),1),COLUMN(CD19)-('2.1 Kraftwerk allgemein'!$F$16-'2.1 Kraftwerk allgemein'!$F$15+1)))))/$F19,
SUM(OFFSET('2.5 CAPEX'!CR22,0,-MIN($F19-1,COLUMN(CD19)-1),1,MIN($F19,COLUMN(CD19))))/$F19)))))),
IF(OR(ISNUMBER($D19)=FALSE,$F19=""),"",
IF(AND('2.5 CAPEX'!$L22&lt;&gt;"x",'2.5 CAPEX'!$M22&lt;&gt;"x"),0,
IF($F19=0,0,
IF(CM$4&lt;'2.1 Kraftwerk allgemein'!$F$16,0,
IF(CM$4='2.1 Kraftwerk allgemein'!$F$16,'2.5 CAPEX'!$J22/$F19,
IF(CM$4&lt;'2.1 Kraftwerk allgemein'!$F$16+$F19,
('2.5 CAPEX'!$J22+SUM(OFFSET('2.5 CAPEX'!CR22,0,-MIN(MAX($F19-1-('2.1 Kraftwerk allgemein'!$F$16-'1.1 Allgemein'!$I$22+1),0),COLUMN(CD19)-1-('2.1 Kraftwerk allgemein'!$F$16-'1.1 Allgemein'!$I$22+1)),1,MIN(MAX($F19-('2.1 Kraftwerk allgemein'!$F$16-'1.1 Allgemein'!$I$22+1),1),COLUMN(CD19)-('2.1 Kraftwerk allgemein'!$F$16-'1.1 Allgemein'!$I$22+1)))))/$F19,
SUM(OFFSET('2.5 CAPEX'!CR22,0,-MIN($F19-1,COLUMN(CD19)-1),1,MIN($F19,COLUMN(CD19))))/$F19)))))))</f>
        <v/>
      </c>
      <c r="CN19" s="199" t="str">
        <f ca="1">IF('2.1 Kraftwerk allgemein'!$F$15&lt;'1.1 Allgemein'!$I$22,
IF(OR(ISNUMBER($D19)=FALSE,$F19=""),"",
IF(AND('2.5 CAPEX'!$L22&lt;&gt;"x",'2.5 CAPEX'!$M22&lt;&gt;"x"),0,
IF($F19=0,0,
IF(CN$4&lt;'2.1 Kraftwerk allgemein'!$F$16,0,
IF(CN$4='2.1 Kraftwerk allgemein'!$F$16,'2.5 CAPEX'!$J22/$F19,
IF(CN$4&lt;'2.1 Kraftwerk allgemein'!$F$16+$F19,
('2.5 CAPEX'!$J22+SUM(OFFSET('2.5 CAPEX'!CS22,0,-MIN(MAX($F19-1-('2.1 Kraftwerk allgemein'!$F$16-'2.1 Kraftwerk allgemein'!$F$15+1),0),COLUMN(CE19)-1-('2.1 Kraftwerk allgemein'!$F$16-'2.1 Kraftwerk allgemein'!$F$15+1)),1,MIN(MAX($F19-('2.1 Kraftwerk allgemein'!$F$16-'2.1 Kraftwerk allgemein'!$F$15+1),1),COLUMN(CE19)-('2.1 Kraftwerk allgemein'!$F$16-'2.1 Kraftwerk allgemein'!$F$15+1)))))/$F19,
SUM(OFFSET('2.5 CAPEX'!CS22,0,-MIN($F19-1,COLUMN(CE19)-1),1,MIN($F19,COLUMN(CE19))))/$F19)))))),
IF(OR(ISNUMBER($D19)=FALSE,$F19=""),"",
IF(AND('2.5 CAPEX'!$L22&lt;&gt;"x",'2.5 CAPEX'!$M22&lt;&gt;"x"),0,
IF($F19=0,0,
IF(CN$4&lt;'2.1 Kraftwerk allgemein'!$F$16,0,
IF(CN$4='2.1 Kraftwerk allgemein'!$F$16,'2.5 CAPEX'!$J22/$F19,
IF(CN$4&lt;'2.1 Kraftwerk allgemein'!$F$16+$F19,
('2.5 CAPEX'!$J22+SUM(OFFSET('2.5 CAPEX'!CS22,0,-MIN(MAX($F19-1-('2.1 Kraftwerk allgemein'!$F$16-'1.1 Allgemein'!$I$22+1),0),COLUMN(CE19)-1-('2.1 Kraftwerk allgemein'!$F$16-'1.1 Allgemein'!$I$22+1)),1,MIN(MAX($F19-('2.1 Kraftwerk allgemein'!$F$16-'1.1 Allgemein'!$I$22+1),1),COLUMN(CE19)-('2.1 Kraftwerk allgemein'!$F$16-'1.1 Allgemein'!$I$22+1)))))/$F19,
SUM(OFFSET('2.5 CAPEX'!CS22,0,-MIN($F19-1,COLUMN(CE19)-1),1,MIN($F19,COLUMN(CE19))))/$F19)))))))</f>
        <v/>
      </c>
      <c r="CO19" s="199" t="str">
        <f ca="1">IF('2.1 Kraftwerk allgemein'!$F$15&lt;'1.1 Allgemein'!$I$22,
IF(OR(ISNUMBER($D19)=FALSE,$F19=""),"",
IF(AND('2.5 CAPEX'!$L22&lt;&gt;"x",'2.5 CAPEX'!$M22&lt;&gt;"x"),0,
IF($F19=0,0,
IF(CO$4&lt;'2.1 Kraftwerk allgemein'!$F$16,0,
IF(CO$4='2.1 Kraftwerk allgemein'!$F$16,'2.5 CAPEX'!$J22/$F19,
IF(CO$4&lt;'2.1 Kraftwerk allgemein'!$F$16+$F19,
('2.5 CAPEX'!$J22+SUM(OFFSET('2.5 CAPEX'!CT22,0,-MIN(MAX($F19-1-('2.1 Kraftwerk allgemein'!$F$16-'2.1 Kraftwerk allgemein'!$F$15+1),0),COLUMN(CF19)-1-('2.1 Kraftwerk allgemein'!$F$16-'2.1 Kraftwerk allgemein'!$F$15+1)),1,MIN(MAX($F19-('2.1 Kraftwerk allgemein'!$F$16-'2.1 Kraftwerk allgemein'!$F$15+1),1),COLUMN(CF19)-('2.1 Kraftwerk allgemein'!$F$16-'2.1 Kraftwerk allgemein'!$F$15+1)))))/$F19,
SUM(OFFSET('2.5 CAPEX'!CT22,0,-MIN($F19-1,COLUMN(CF19)-1),1,MIN($F19,COLUMN(CF19))))/$F19)))))),
IF(OR(ISNUMBER($D19)=FALSE,$F19=""),"",
IF(AND('2.5 CAPEX'!$L22&lt;&gt;"x",'2.5 CAPEX'!$M22&lt;&gt;"x"),0,
IF($F19=0,0,
IF(CO$4&lt;'2.1 Kraftwerk allgemein'!$F$16,0,
IF(CO$4='2.1 Kraftwerk allgemein'!$F$16,'2.5 CAPEX'!$J22/$F19,
IF(CO$4&lt;'2.1 Kraftwerk allgemein'!$F$16+$F19,
('2.5 CAPEX'!$J22+SUM(OFFSET('2.5 CAPEX'!CT22,0,-MIN(MAX($F19-1-('2.1 Kraftwerk allgemein'!$F$16-'1.1 Allgemein'!$I$22+1),0),COLUMN(CF19)-1-('2.1 Kraftwerk allgemein'!$F$16-'1.1 Allgemein'!$I$22+1)),1,MIN(MAX($F19-('2.1 Kraftwerk allgemein'!$F$16-'1.1 Allgemein'!$I$22+1),1),COLUMN(CF19)-('2.1 Kraftwerk allgemein'!$F$16-'1.1 Allgemein'!$I$22+1)))))/$F19,
SUM(OFFSET('2.5 CAPEX'!CT22,0,-MIN($F19-1,COLUMN(CF19)-1),1,MIN($F19,COLUMN(CF19))))/$F19)))))))</f>
        <v/>
      </c>
      <c r="CP19" s="199" t="str">
        <f ca="1">IF('2.1 Kraftwerk allgemein'!$F$15&lt;'1.1 Allgemein'!$I$22,
IF(OR(ISNUMBER($D19)=FALSE,$F19=""),"",
IF(AND('2.5 CAPEX'!$L22&lt;&gt;"x",'2.5 CAPEX'!$M22&lt;&gt;"x"),0,
IF($F19=0,0,
IF(CP$4&lt;'2.1 Kraftwerk allgemein'!$F$16,0,
IF(CP$4='2.1 Kraftwerk allgemein'!$F$16,'2.5 CAPEX'!$J22/$F19,
IF(CP$4&lt;'2.1 Kraftwerk allgemein'!$F$16+$F19,
('2.5 CAPEX'!$J22+SUM(OFFSET('2.5 CAPEX'!CU22,0,-MIN(MAX($F19-1-('2.1 Kraftwerk allgemein'!$F$16-'2.1 Kraftwerk allgemein'!$F$15+1),0),COLUMN(CG19)-1-('2.1 Kraftwerk allgemein'!$F$16-'2.1 Kraftwerk allgemein'!$F$15+1)),1,MIN(MAX($F19-('2.1 Kraftwerk allgemein'!$F$16-'2.1 Kraftwerk allgemein'!$F$15+1),1),COLUMN(CG19)-('2.1 Kraftwerk allgemein'!$F$16-'2.1 Kraftwerk allgemein'!$F$15+1)))))/$F19,
SUM(OFFSET('2.5 CAPEX'!CU22,0,-MIN($F19-1,COLUMN(CG19)-1),1,MIN($F19,COLUMN(CG19))))/$F19)))))),
IF(OR(ISNUMBER($D19)=FALSE,$F19=""),"",
IF(AND('2.5 CAPEX'!$L22&lt;&gt;"x",'2.5 CAPEX'!$M22&lt;&gt;"x"),0,
IF($F19=0,0,
IF(CP$4&lt;'2.1 Kraftwerk allgemein'!$F$16,0,
IF(CP$4='2.1 Kraftwerk allgemein'!$F$16,'2.5 CAPEX'!$J22/$F19,
IF(CP$4&lt;'2.1 Kraftwerk allgemein'!$F$16+$F19,
('2.5 CAPEX'!$J22+SUM(OFFSET('2.5 CAPEX'!CU22,0,-MIN(MAX($F19-1-('2.1 Kraftwerk allgemein'!$F$16-'1.1 Allgemein'!$I$22+1),0),COLUMN(CG19)-1-('2.1 Kraftwerk allgemein'!$F$16-'1.1 Allgemein'!$I$22+1)),1,MIN(MAX($F19-('2.1 Kraftwerk allgemein'!$F$16-'1.1 Allgemein'!$I$22+1),1),COLUMN(CG19)-('2.1 Kraftwerk allgemein'!$F$16-'1.1 Allgemein'!$I$22+1)))))/$F19,
SUM(OFFSET('2.5 CAPEX'!CU22,0,-MIN($F19-1,COLUMN(CG19)-1),1,MIN($F19,COLUMN(CG19))))/$F19)))))))</f>
        <v/>
      </c>
      <c r="CQ19" s="199" t="str">
        <f ca="1">IF('2.1 Kraftwerk allgemein'!$F$15&lt;'1.1 Allgemein'!$I$22,
IF(OR(ISNUMBER($D19)=FALSE,$F19=""),"",
IF(AND('2.5 CAPEX'!$L22&lt;&gt;"x",'2.5 CAPEX'!$M22&lt;&gt;"x"),0,
IF($F19=0,0,
IF(CQ$4&lt;'2.1 Kraftwerk allgemein'!$F$16,0,
IF(CQ$4='2.1 Kraftwerk allgemein'!$F$16,'2.5 CAPEX'!$J22/$F19,
IF(CQ$4&lt;'2.1 Kraftwerk allgemein'!$F$16+$F19,
('2.5 CAPEX'!$J22+SUM(OFFSET('2.5 CAPEX'!CV22,0,-MIN(MAX($F19-1-('2.1 Kraftwerk allgemein'!$F$16-'2.1 Kraftwerk allgemein'!$F$15+1),0),COLUMN(CH19)-1-('2.1 Kraftwerk allgemein'!$F$16-'2.1 Kraftwerk allgemein'!$F$15+1)),1,MIN(MAX($F19-('2.1 Kraftwerk allgemein'!$F$16-'2.1 Kraftwerk allgemein'!$F$15+1),1),COLUMN(CH19)-('2.1 Kraftwerk allgemein'!$F$16-'2.1 Kraftwerk allgemein'!$F$15+1)))))/$F19,
SUM(OFFSET('2.5 CAPEX'!CV22,0,-MIN($F19-1,COLUMN(CH19)-1),1,MIN($F19,COLUMN(CH19))))/$F19)))))),
IF(OR(ISNUMBER($D19)=FALSE,$F19=""),"",
IF(AND('2.5 CAPEX'!$L22&lt;&gt;"x",'2.5 CAPEX'!$M22&lt;&gt;"x"),0,
IF($F19=0,0,
IF(CQ$4&lt;'2.1 Kraftwerk allgemein'!$F$16,0,
IF(CQ$4='2.1 Kraftwerk allgemein'!$F$16,'2.5 CAPEX'!$J22/$F19,
IF(CQ$4&lt;'2.1 Kraftwerk allgemein'!$F$16+$F19,
('2.5 CAPEX'!$J22+SUM(OFFSET('2.5 CAPEX'!CV22,0,-MIN(MAX($F19-1-('2.1 Kraftwerk allgemein'!$F$16-'1.1 Allgemein'!$I$22+1),0),COLUMN(CH19)-1-('2.1 Kraftwerk allgemein'!$F$16-'1.1 Allgemein'!$I$22+1)),1,MIN(MAX($F19-('2.1 Kraftwerk allgemein'!$F$16-'1.1 Allgemein'!$I$22+1),1),COLUMN(CH19)-('2.1 Kraftwerk allgemein'!$F$16-'1.1 Allgemein'!$I$22+1)))))/$F19,
SUM(OFFSET('2.5 CAPEX'!CV22,0,-MIN($F19-1,COLUMN(CH19)-1),1,MIN($F19,COLUMN(CH19))))/$F19)))))))</f>
        <v/>
      </c>
      <c r="CR19" s="199" t="str">
        <f ca="1">IF('2.1 Kraftwerk allgemein'!$F$15&lt;'1.1 Allgemein'!$I$22,
IF(OR(ISNUMBER($D19)=FALSE,$F19=""),"",
IF(AND('2.5 CAPEX'!$L22&lt;&gt;"x",'2.5 CAPEX'!$M22&lt;&gt;"x"),0,
IF($F19=0,0,
IF(CR$4&lt;'2.1 Kraftwerk allgemein'!$F$16,0,
IF(CR$4='2.1 Kraftwerk allgemein'!$F$16,'2.5 CAPEX'!$J22/$F19,
IF(CR$4&lt;'2.1 Kraftwerk allgemein'!$F$16+$F19,
('2.5 CAPEX'!$J22+SUM(OFFSET('2.5 CAPEX'!CW22,0,-MIN(MAX($F19-1-('2.1 Kraftwerk allgemein'!$F$16-'2.1 Kraftwerk allgemein'!$F$15+1),0),COLUMN(CI19)-1-('2.1 Kraftwerk allgemein'!$F$16-'2.1 Kraftwerk allgemein'!$F$15+1)),1,MIN(MAX($F19-('2.1 Kraftwerk allgemein'!$F$16-'2.1 Kraftwerk allgemein'!$F$15+1),1),COLUMN(CI19)-('2.1 Kraftwerk allgemein'!$F$16-'2.1 Kraftwerk allgemein'!$F$15+1)))))/$F19,
SUM(OFFSET('2.5 CAPEX'!CW22,0,-MIN($F19-1,COLUMN(CI19)-1),1,MIN($F19,COLUMN(CI19))))/$F19)))))),
IF(OR(ISNUMBER($D19)=FALSE,$F19=""),"",
IF(AND('2.5 CAPEX'!$L22&lt;&gt;"x",'2.5 CAPEX'!$M22&lt;&gt;"x"),0,
IF($F19=0,0,
IF(CR$4&lt;'2.1 Kraftwerk allgemein'!$F$16,0,
IF(CR$4='2.1 Kraftwerk allgemein'!$F$16,'2.5 CAPEX'!$J22/$F19,
IF(CR$4&lt;'2.1 Kraftwerk allgemein'!$F$16+$F19,
('2.5 CAPEX'!$J22+SUM(OFFSET('2.5 CAPEX'!CW22,0,-MIN(MAX($F19-1-('2.1 Kraftwerk allgemein'!$F$16-'1.1 Allgemein'!$I$22+1),0),COLUMN(CI19)-1-('2.1 Kraftwerk allgemein'!$F$16-'1.1 Allgemein'!$I$22+1)),1,MIN(MAX($F19-('2.1 Kraftwerk allgemein'!$F$16-'1.1 Allgemein'!$I$22+1),1),COLUMN(CI19)-('2.1 Kraftwerk allgemein'!$F$16-'1.1 Allgemein'!$I$22+1)))))/$F19,
SUM(OFFSET('2.5 CAPEX'!CW22,0,-MIN($F19-1,COLUMN(CI19)-1),1,MIN($F19,COLUMN(CI19))))/$F19)))))))</f>
        <v/>
      </c>
      <c r="CS19" s="199" t="str">
        <f ca="1">IF('2.1 Kraftwerk allgemein'!$F$15&lt;'1.1 Allgemein'!$I$22,
IF(OR(ISNUMBER($D19)=FALSE,$F19=""),"",
IF(AND('2.5 CAPEX'!$L22&lt;&gt;"x",'2.5 CAPEX'!$M22&lt;&gt;"x"),0,
IF($F19=0,0,
IF(CS$4&lt;'2.1 Kraftwerk allgemein'!$F$16,0,
IF(CS$4='2.1 Kraftwerk allgemein'!$F$16,'2.5 CAPEX'!$J22/$F19,
IF(CS$4&lt;'2.1 Kraftwerk allgemein'!$F$16+$F19,
('2.5 CAPEX'!$J22+SUM(OFFSET('2.5 CAPEX'!CX22,0,-MIN(MAX($F19-1-('2.1 Kraftwerk allgemein'!$F$16-'2.1 Kraftwerk allgemein'!$F$15+1),0),COLUMN(CJ19)-1-('2.1 Kraftwerk allgemein'!$F$16-'2.1 Kraftwerk allgemein'!$F$15+1)),1,MIN(MAX($F19-('2.1 Kraftwerk allgemein'!$F$16-'2.1 Kraftwerk allgemein'!$F$15+1),1),COLUMN(CJ19)-('2.1 Kraftwerk allgemein'!$F$16-'2.1 Kraftwerk allgemein'!$F$15+1)))))/$F19,
SUM(OFFSET('2.5 CAPEX'!CX22,0,-MIN($F19-1,COLUMN(CJ19)-1),1,MIN($F19,COLUMN(CJ19))))/$F19)))))),
IF(OR(ISNUMBER($D19)=FALSE,$F19=""),"",
IF(AND('2.5 CAPEX'!$L22&lt;&gt;"x",'2.5 CAPEX'!$M22&lt;&gt;"x"),0,
IF($F19=0,0,
IF(CS$4&lt;'2.1 Kraftwerk allgemein'!$F$16,0,
IF(CS$4='2.1 Kraftwerk allgemein'!$F$16,'2.5 CAPEX'!$J22/$F19,
IF(CS$4&lt;'2.1 Kraftwerk allgemein'!$F$16+$F19,
('2.5 CAPEX'!$J22+SUM(OFFSET('2.5 CAPEX'!CX22,0,-MIN(MAX($F19-1-('2.1 Kraftwerk allgemein'!$F$16-'1.1 Allgemein'!$I$22+1),0),COLUMN(CJ19)-1-('2.1 Kraftwerk allgemein'!$F$16-'1.1 Allgemein'!$I$22+1)),1,MIN(MAX($F19-('2.1 Kraftwerk allgemein'!$F$16-'1.1 Allgemein'!$I$22+1),1),COLUMN(CJ19)-('2.1 Kraftwerk allgemein'!$F$16-'1.1 Allgemein'!$I$22+1)))))/$F19,
SUM(OFFSET('2.5 CAPEX'!CX22,0,-MIN($F19-1,COLUMN(CJ19)-1),1,MIN($F19,COLUMN(CJ19))))/$F19)))))))</f>
        <v/>
      </c>
      <c r="CT19" s="199" t="str">
        <f ca="1">IF('2.1 Kraftwerk allgemein'!$F$15&lt;'1.1 Allgemein'!$I$22,
IF(OR(ISNUMBER($D19)=FALSE,$F19=""),"",
IF(AND('2.5 CAPEX'!$L22&lt;&gt;"x",'2.5 CAPEX'!$M22&lt;&gt;"x"),0,
IF($F19=0,0,
IF(CT$4&lt;'2.1 Kraftwerk allgemein'!$F$16,0,
IF(CT$4='2.1 Kraftwerk allgemein'!$F$16,'2.5 CAPEX'!$J22/$F19,
IF(CT$4&lt;'2.1 Kraftwerk allgemein'!$F$16+$F19,
('2.5 CAPEX'!$J22+SUM(OFFSET('2.5 CAPEX'!CY22,0,-MIN(MAX($F19-1-('2.1 Kraftwerk allgemein'!$F$16-'2.1 Kraftwerk allgemein'!$F$15+1),0),COLUMN(CK19)-1-('2.1 Kraftwerk allgemein'!$F$16-'2.1 Kraftwerk allgemein'!$F$15+1)),1,MIN(MAX($F19-('2.1 Kraftwerk allgemein'!$F$16-'2.1 Kraftwerk allgemein'!$F$15+1),1),COLUMN(CK19)-('2.1 Kraftwerk allgemein'!$F$16-'2.1 Kraftwerk allgemein'!$F$15+1)))))/$F19,
SUM(OFFSET('2.5 CAPEX'!CY22,0,-MIN($F19-1,COLUMN(CK19)-1),1,MIN($F19,COLUMN(CK19))))/$F19)))))),
IF(OR(ISNUMBER($D19)=FALSE,$F19=""),"",
IF(AND('2.5 CAPEX'!$L22&lt;&gt;"x",'2.5 CAPEX'!$M22&lt;&gt;"x"),0,
IF($F19=0,0,
IF(CT$4&lt;'2.1 Kraftwerk allgemein'!$F$16,0,
IF(CT$4='2.1 Kraftwerk allgemein'!$F$16,'2.5 CAPEX'!$J22/$F19,
IF(CT$4&lt;'2.1 Kraftwerk allgemein'!$F$16+$F19,
('2.5 CAPEX'!$J22+SUM(OFFSET('2.5 CAPEX'!CY22,0,-MIN(MAX($F19-1-('2.1 Kraftwerk allgemein'!$F$16-'1.1 Allgemein'!$I$22+1),0),COLUMN(CK19)-1-('2.1 Kraftwerk allgemein'!$F$16-'1.1 Allgemein'!$I$22+1)),1,MIN(MAX($F19-('2.1 Kraftwerk allgemein'!$F$16-'1.1 Allgemein'!$I$22+1),1),COLUMN(CK19)-('2.1 Kraftwerk allgemein'!$F$16-'1.1 Allgemein'!$I$22+1)))))/$F19,
SUM(OFFSET('2.5 CAPEX'!CY22,0,-MIN($F19-1,COLUMN(CK19)-1),1,MIN($F19,COLUMN(CK19))))/$F19)))))))</f>
        <v/>
      </c>
      <c r="CU19" s="199" t="str">
        <f ca="1">IF('2.1 Kraftwerk allgemein'!$F$15&lt;'1.1 Allgemein'!$I$22,
IF(OR(ISNUMBER($D19)=FALSE,$F19=""),"",
IF(AND('2.5 CAPEX'!$L22&lt;&gt;"x",'2.5 CAPEX'!$M22&lt;&gt;"x"),0,
IF($F19=0,0,
IF(CU$4&lt;'2.1 Kraftwerk allgemein'!$F$16,0,
IF(CU$4='2.1 Kraftwerk allgemein'!$F$16,'2.5 CAPEX'!$J22/$F19,
IF(CU$4&lt;'2.1 Kraftwerk allgemein'!$F$16+$F19,
('2.5 CAPEX'!$J22+SUM(OFFSET('2.5 CAPEX'!CZ22,0,-MIN(MAX($F19-1-('2.1 Kraftwerk allgemein'!$F$16-'2.1 Kraftwerk allgemein'!$F$15+1),0),COLUMN(CL19)-1-('2.1 Kraftwerk allgemein'!$F$16-'2.1 Kraftwerk allgemein'!$F$15+1)),1,MIN(MAX($F19-('2.1 Kraftwerk allgemein'!$F$16-'2.1 Kraftwerk allgemein'!$F$15+1),1),COLUMN(CL19)-('2.1 Kraftwerk allgemein'!$F$16-'2.1 Kraftwerk allgemein'!$F$15+1)))))/$F19,
SUM(OFFSET('2.5 CAPEX'!CZ22,0,-MIN($F19-1,COLUMN(CL19)-1),1,MIN($F19,COLUMN(CL19))))/$F19)))))),
IF(OR(ISNUMBER($D19)=FALSE,$F19=""),"",
IF(AND('2.5 CAPEX'!$L22&lt;&gt;"x",'2.5 CAPEX'!$M22&lt;&gt;"x"),0,
IF($F19=0,0,
IF(CU$4&lt;'2.1 Kraftwerk allgemein'!$F$16,0,
IF(CU$4='2.1 Kraftwerk allgemein'!$F$16,'2.5 CAPEX'!$J22/$F19,
IF(CU$4&lt;'2.1 Kraftwerk allgemein'!$F$16+$F19,
('2.5 CAPEX'!$J22+SUM(OFFSET('2.5 CAPEX'!CZ22,0,-MIN(MAX($F19-1-('2.1 Kraftwerk allgemein'!$F$16-'1.1 Allgemein'!$I$22+1),0),COLUMN(CL19)-1-('2.1 Kraftwerk allgemein'!$F$16-'1.1 Allgemein'!$I$22+1)),1,MIN(MAX($F19-('2.1 Kraftwerk allgemein'!$F$16-'1.1 Allgemein'!$I$22+1),1),COLUMN(CL19)-('2.1 Kraftwerk allgemein'!$F$16-'1.1 Allgemein'!$I$22+1)))))/$F19,
SUM(OFFSET('2.5 CAPEX'!CZ22,0,-MIN($F19-1,COLUMN(CL19)-1),1,MIN($F19,COLUMN(CL19))))/$F19)))))))</f>
        <v/>
      </c>
      <c r="CV19" s="199" t="str">
        <f ca="1">IF('2.1 Kraftwerk allgemein'!$F$15&lt;'1.1 Allgemein'!$I$22,
IF(OR(ISNUMBER($D19)=FALSE,$F19=""),"",
IF(AND('2.5 CAPEX'!$L22&lt;&gt;"x",'2.5 CAPEX'!$M22&lt;&gt;"x"),0,
IF($F19=0,0,
IF(CV$4&lt;'2.1 Kraftwerk allgemein'!$F$16,0,
IF(CV$4='2.1 Kraftwerk allgemein'!$F$16,'2.5 CAPEX'!$J22/$F19,
IF(CV$4&lt;'2.1 Kraftwerk allgemein'!$F$16+$F19,
('2.5 CAPEX'!$J22+SUM(OFFSET('2.5 CAPEX'!DA22,0,-MIN(MAX($F19-1-('2.1 Kraftwerk allgemein'!$F$16-'2.1 Kraftwerk allgemein'!$F$15+1),0),COLUMN(CM19)-1-('2.1 Kraftwerk allgemein'!$F$16-'2.1 Kraftwerk allgemein'!$F$15+1)),1,MIN(MAX($F19-('2.1 Kraftwerk allgemein'!$F$16-'2.1 Kraftwerk allgemein'!$F$15+1),1),COLUMN(CM19)-('2.1 Kraftwerk allgemein'!$F$16-'2.1 Kraftwerk allgemein'!$F$15+1)))))/$F19,
SUM(OFFSET('2.5 CAPEX'!DA22,0,-MIN($F19-1,COLUMN(CM19)-1),1,MIN($F19,COLUMN(CM19))))/$F19)))))),
IF(OR(ISNUMBER($D19)=FALSE,$F19=""),"",
IF(AND('2.5 CAPEX'!$L22&lt;&gt;"x",'2.5 CAPEX'!$M22&lt;&gt;"x"),0,
IF($F19=0,0,
IF(CV$4&lt;'2.1 Kraftwerk allgemein'!$F$16,0,
IF(CV$4='2.1 Kraftwerk allgemein'!$F$16,'2.5 CAPEX'!$J22/$F19,
IF(CV$4&lt;'2.1 Kraftwerk allgemein'!$F$16+$F19,
('2.5 CAPEX'!$J22+SUM(OFFSET('2.5 CAPEX'!DA22,0,-MIN(MAX($F19-1-('2.1 Kraftwerk allgemein'!$F$16-'1.1 Allgemein'!$I$22+1),0),COLUMN(CM19)-1-('2.1 Kraftwerk allgemein'!$F$16-'1.1 Allgemein'!$I$22+1)),1,MIN(MAX($F19-('2.1 Kraftwerk allgemein'!$F$16-'1.1 Allgemein'!$I$22+1),1),COLUMN(CM19)-('2.1 Kraftwerk allgemein'!$F$16-'1.1 Allgemein'!$I$22+1)))))/$F19,
SUM(OFFSET('2.5 CAPEX'!DA22,0,-MIN($F19-1,COLUMN(CM19)-1),1,MIN($F19,COLUMN(CM19))))/$F19)))))))</f>
        <v/>
      </c>
      <c r="CW19" s="199" t="str">
        <f ca="1">IF('2.1 Kraftwerk allgemein'!$F$15&lt;'1.1 Allgemein'!$I$22,
IF(OR(ISNUMBER($D19)=FALSE,$F19=""),"",
IF(AND('2.5 CAPEX'!$L22&lt;&gt;"x",'2.5 CAPEX'!$M22&lt;&gt;"x"),0,
IF($F19=0,0,
IF(CW$4&lt;'2.1 Kraftwerk allgemein'!$F$16,0,
IF(CW$4='2.1 Kraftwerk allgemein'!$F$16,'2.5 CAPEX'!$J22/$F19,
IF(CW$4&lt;'2.1 Kraftwerk allgemein'!$F$16+$F19,
('2.5 CAPEX'!$J22+SUM(OFFSET('2.5 CAPEX'!DB22,0,-MIN(MAX($F19-1-('2.1 Kraftwerk allgemein'!$F$16-'2.1 Kraftwerk allgemein'!$F$15+1),0),COLUMN(CN19)-1-('2.1 Kraftwerk allgemein'!$F$16-'2.1 Kraftwerk allgemein'!$F$15+1)),1,MIN(MAX($F19-('2.1 Kraftwerk allgemein'!$F$16-'2.1 Kraftwerk allgemein'!$F$15+1),1),COLUMN(CN19)-('2.1 Kraftwerk allgemein'!$F$16-'2.1 Kraftwerk allgemein'!$F$15+1)))))/$F19,
SUM(OFFSET('2.5 CAPEX'!DB22,0,-MIN($F19-1,COLUMN(CN19)-1),1,MIN($F19,COLUMN(CN19))))/$F19)))))),
IF(OR(ISNUMBER($D19)=FALSE,$F19=""),"",
IF(AND('2.5 CAPEX'!$L22&lt;&gt;"x",'2.5 CAPEX'!$M22&lt;&gt;"x"),0,
IF($F19=0,0,
IF(CW$4&lt;'2.1 Kraftwerk allgemein'!$F$16,0,
IF(CW$4='2.1 Kraftwerk allgemein'!$F$16,'2.5 CAPEX'!$J22/$F19,
IF(CW$4&lt;'2.1 Kraftwerk allgemein'!$F$16+$F19,
('2.5 CAPEX'!$J22+SUM(OFFSET('2.5 CAPEX'!DB22,0,-MIN(MAX($F19-1-('2.1 Kraftwerk allgemein'!$F$16-'1.1 Allgemein'!$I$22+1),0),COLUMN(CN19)-1-('2.1 Kraftwerk allgemein'!$F$16-'1.1 Allgemein'!$I$22+1)),1,MIN(MAX($F19-('2.1 Kraftwerk allgemein'!$F$16-'1.1 Allgemein'!$I$22+1),1),COLUMN(CN19)-('2.1 Kraftwerk allgemein'!$F$16-'1.1 Allgemein'!$I$22+1)))))/$F19,
SUM(OFFSET('2.5 CAPEX'!DB22,0,-MIN($F19-1,COLUMN(CN19)-1),1,MIN($F19,COLUMN(CN19))))/$F19)))))))</f>
        <v/>
      </c>
      <c r="CX19" s="199" t="str">
        <f ca="1">IF('2.1 Kraftwerk allgemein'!$F$15&lt;'1.1 Allgemein'!$I$22,
IF(OR(ISNUMBER($D19)=FALSE,$F19=""),"",
IF(AND('2.5 CAPEX'!$L22&lt;&gt;"x",'2.5 CAPEX'!$M22&lt;&gt;"x"),0,
IF($F19=0,0,
IF(CX$4&lt;'2.1 Kraftwerk allgemein'!$F$16,0,
IF(CX$4='2.1 Kraftwerk allgemein'!$F$16,'2.5 CAPEX'!$J22/$F19,
IF(CX$4&lt;'2.1 Kraftwerk allgemein'!$F$16+$F19,
('2.5 CAPEX'!$J22+SUM(OFFSET('2.5 CAPEX'!DC22,0,-MIN(MAX($F19-1-('2.1 Kraftwerk allgemein'!$F$16-'2.1 Kraftwerk allgemein'!$F$15+1),0),COLUMN(CO19)-1-('2.1 Kraftwerk allgemein'!$F$16-'2.1 Kraftwerk allgemein'!$F$15+1)),1,MIN(MAX($F19-('2.1 Kraftwerk allgemein'!$F$16-'2.1 Kraftwerk allgemein'!$F$15+1),1),COLUMN(CO19)-('2.1 Kraftwerk allgemein'!$F$16-'2.1 Kraftwerk allgemein'!$F$15+1)))))/$F19,
SUM(OFFSET('2.5 CAPEX'!DC22,0,-MIN($F19-1,COLUMN(CO19)-1),1,MIN($F19,COLUMN(CO19))))/$F19)))))),
IF(OR(ISNUMBER($D19)=FALSE,$F19=""),"",
IF(AND('2.5 CAPEX'!$L22&lt;&gt;"x",'2.5 CAPEX'!$M22&lt;&gt;"x"),0,
IF($F19=0,0,
IF(CX$4&lt;'2.1 Kraftwerk allgemein'!$F$16,0,
IF(CX$4='2.1 Kraftwerk allgemein'!$F$16,'2.5 CAPEX'!$J22/$F19,
IF(CX$4&lt;'2.1 Kraftwerk allgemein'!$F$16+$F19,
('2.5 CAPEX'!$J22+SUM(OFFSET('2.5 CAPEX'!DC22,0,-MIN(MAX($F19-1-('2.1 Kraftwerk allgemein'!$F$16-'1.1 Allgemein'!$I$22+1),0),COLUMN(CO19)-1-('2.1 Kraftwerk allgemein'!$F$16-'1.1 Allgemein'!$I$22+1)),1,MIN(MAX($F19-('2.1 Kraftwerk allgemein'!$F$16-'1.1 Allgemein'!$I$22+1),1),COLUMN(CO19)-('2.1 Kraftwerk allgemein'!$F$16-'1.1 Allgemein'!$I$22+1)))))/$F19,
SUM(OFFSET('2.5 CAPEX'!DC22,0,-MIN($F19-1,COLUMN(CO19)-1),1,MIN($F19,COLUMN(CO19))))/$F19)))))))</f>
        <v/>
      </c>
      <c r="CY19" s="199" t="str">
        <f ca="1">IF('2.1 Kraftwerk allgemein'!$F$15&lt;'1.1 Allgemein'!$I$22,
IF(OR(ISNUMBER($D19)=FALSE,$F19=""),"",
IF(AND('2.5 CAPEX'!$L22&lt;&gt;"x",'2.5 CAPEX'!$M22&lt;&gt;"x"),0,
IF($F19=0,0,
IF(CY$4&lt;'2.1 Kraftwerk allgemein'!$F$16,0,
IF(CY$4='2.1 Kraftwerk allgemein'!$F$16,'2.5 CAPEX'!$J22/$F19,
IF(CY$4&lt;'2.1 Kraftwerk allgemein'!$F$16+$F19,
('2.5 CAPEX'!$J22+SUM(OFFSET('2.5 CAPEX'!DD22,0,-MIN(MAX($F19-1-('2.1 Kraftwerk allgemein'!$F$16-'2.1 Kraftwerk allgemein'!$F$15+1),0),COLUMN(CP19)-1-('2.1 Kraftwerk allgemein'!$F$16-'2.1 Kraftwerk allgemein'!$F$15+1)),1,MIN(MAX($F19-('2.1 Kraftwerk allgemein'!$F$16-'2.1 Kraftwerk allgemein'!$F$15+1),1),COLUMN(CP19)-('2.1 Kraftwerk allgemein'!$F$16-'2.1 Kraftwerk allgemein'!$F$15+1)))))/$F19,
SUM(OFFSET('2.5 CAPEX'!DD22,0,-MIN($F19-1,COLUMN(CP19)-1),1,MIN($F19,COLUMN(CP19))))/$F19)))))),
IF(OR(ISNUMBER($D19)=FALSE,$F19=""),"",
IF(AND('2.5 CAPEX'!$L22&lt;&gt;"x",'2.5 CAPEX'!$M22&lt;&gt;"x"),0,
IF($F19=0,0,
IF(CY$4&lt;'2.1 Kraftwerk allgemein'!$F$16,0,
IF(CY$4='2.1 Kraftwerk allgemein'!$F$16,'2.5 CAPEX'!$J22/$F19,
IF(CY$4&lt;'2.1 Kraftwerk allgemein'!$F$16+$F19,
('2.5 CAPEX'!$J22+SUM(OFFSET('2.5 CAPEX'!DD22,0,-MIN(MAX($F19-1-('2.1 Kraftwerk allgemein'!$F$16-'1.1 Allgemein'!$I$22+1),0),COLUMN(CP19)-1-('2.1 Kraftwerk allgemein'!$F$16-'1.1 Allgemein'!$I$22+1)),1,MIN(MAX($F19-('2.1 Kraftwerk allgemein'!$F$16-'1.1 Allgemein'!$I$22+1),1),COLUMN(CP19)-('2.1 Kraftwerk allgemein'!$F$16-'1.1 Allgemein'!$I$22+1)))))/$F19,
SUM(OFFSET('2.5 CAPEX'!DD22,0,-MIN($F19-1,COLUMN(CP19)-1),1,MIN($F19,COLUMN(CP19))))/$F19)))))))</f>
        <v/>
      </c>
      <c r="CZ19" s="199" t="str">
        <f ca="1">IF('2.1 Kraftwerk allgemein'!$F$15&lt;'1.1 Allgemein'!$I$22,
IF(OR(ISNUMBER($D19)=FALSE,$F19=""),"",
IF(AND('2.5 CAPEX'!$L22&lt;&gt;"x",'2.5 CAPEX'!$M22&lt;&gt;"x"),0,
IF($F19=0,0,
IF(CZ$4&lt;'2.1 Kraftwerk allgemein'!$F$16,0,
IF(CZ$4='2.1 Kraftwerk allgemein'!$F$16,'2.5 CAPEX'!$J22/$F19,
IF(CZ$4&lt;'2.1 Kraftwerk allgemein'!$F$16+$F19,
('2.5 CAPEX'!$J22+SUM(OFFSET('2.5 CAPEX'!DE22,0,-MIN(MAX($F19-1-('2.1 Kraftwerk allgemein'!$F$16-'2.1 Kraftwerk allgemein'!$F$15+1),0),COLUMN(CQ19)-1-('2.1 Kraftwerk allgemein'!$F$16-'2.1 Kraftwerk allgemein'!$F$15+1)),1,MIN(MAX($F19-('2.1 Kraftwerk allgemein'!$F$16-'2.1 Kraftwerk allgemein'!$F$15+1),1),COLUMN(CQ19)-('2.1 Kraftwerk allgemein'!$F$16-'2.1 Kraftwerk allgemein'!$F$15+1)))))/$F19,
SUM(OFFSET('2.5 CAPEX'!DE22,0,-MIN($F19-1,COLUMN(CQ19)-1),1,MIN($F19,COLUMN(CQ19))))/$F19)))))),
IF(OR(ISNUMBER($D19)=FALSE,$F19=""),"",
IF(AND('2.5 CAPEX'!$L22&lt;&gt;"x",'2.5 CAPEX'!$M22&lt;&gt;"x"),0,
IF($F19=0,0,
IF(CZ$4&lt;'2.1 Kraftwerk allgemein'!$F$16,0,
IF(CZ$4='2.1 Kraftwerk allgemein'!$F$16,'2.5 CAPEX'!$J22/$F19,
IF(CZ$4&lt;'2.1 Kraftwerk allgemein'!$F$16+$F19,
('2.5 CAPEX'!$J22+SUM(OFFSET('2.5 CAPEX'!DE22,0,-MIN(MAX($F19-1-('2.1 Kraftwerk allgemein'!$F$16-'1.1 Allgemein'!$I$22+1),0),COLUMN(CQ19)-1-('2.1 Kraftwerk allgemein'!$F$16-'1.1 Allgemein'!$I$22+1)),1,MIN(MAX($F19-('2.1 Kraftwerk allgemein'!$F$16-'1.1 Allgemein'!$I$22+1),1),COLUMN(CQ19)-('2.1 Kraftwerk allgemein'!$F$16-'1.1 Allgemein'!$I$22+1)))))/$F19,
SUM(OFFSET('2.5 CAPEX'!DE22,0,-MIN($F19-1,COLUMN(CQ19)-1),1,MIN($F19,COLUMN(CQ19))))/$F19)))))))</f>
        <v/>
      </c>
      <c r="DA19" s="199" t="str">
        <f ca="1">IF('2.1 Kraftwerk allgemein'!$F$15&lt;'1.1 Allgemein'!$I$22,
IF(OR(ISNUMBER($D19)=FALSE,$F19=""),"",
IF(AND('2.5 CAPEX'!$L22&lt;&gt;"x",'2.5 CAPEX'!$M22&lt;&gt;"x"),0,
IF($F19=0,0,
IF(DA$4&lt;'2.1 Kraftwerk allgemein'!$F$16,0,
IF(DA$4='2.1 Kraftwerk allgemein'!$F$16,'2.5 CAPEX'!$J22/$F19,
IF(DA$4&lt;'2.1 Kraftwerk allgemein'!$F$16+$F19,
('2.5 CAPEX'!$J22+SUM(OFFSET('2.5 CAPEX'!DF22,0,-MIN(MAX($F19-1-('2.1 Kraftwerk allgemein'!$F$16-'2.1 Kraftwerk allgemein'!$F$15+1),0),COLUMN(CR19)-1-('2.1 Kraftwerk allgemein'!$F$16-'2.1 Kraftwerk allgemein'!$F$15+1)),1,MIN(MAX($F19-('2.1 Kraftwerk allgemein'!$F$16-'2.1 Kraftwerk allgemein'!$F$15+1),1),COLUMN(CR19)-('2.1 Kraftwerk allgemein'!$F$16-'2.1 Kraftwerk allgemein'!$F$15+1)))))/$F19,
SUM(OFFSET('2.5 CAPEX'!DF22,0,-MIN($F19-1,COLUMN(CR19)-1),1,MIN($F19,COLUMN(CR19))))/$F19)))))),
IF(OR(ISNUMBER($D19)=FALSE,$F19=""),"",
IF(AND('2.5 CAPEX'!$L22&lt;&gt;"x",'2.5 CAPEX'!$M22&lt;&gt;"x"),0,
IF($F19=0,0,
IF(DA$4&lt;'2.1 Kraftwerk allgemein'!$F$16,0,
IF(DA$4='2.1 Kraftwerk allgemein'!$F$16,'2.5 CAPEX'!$J22/$F19,
IF(DA$4&lt;'2.1 Kraftwerk allgemein'!$F$16+$F19,
('2.5 CAPEX'!$J22+SUM(OFFSET('2.5 CAPEX'!DF22,0,-MIN(MAX($F19-1-('2.1 Kraftwerk allgemein'!$F$16-'1.1 Allgemein'!$I$22+1),0),COLUMN(CR19)-1-('2.1 Kraftwerk allgemein'!$F$16-'1.1 Allgemein'!$I$22+1)),1,MIN(MAX($F19-('2.1 Kraftwerk allgemein'!$F$16-'1.1 Allgemein'!$I$22+1),1),COLUMN(CR19)-('2.1 Kraftwerk allgemein'!$F$16-'1.1 Allgemein'!$I$22+1)))))/$F19,
SUM(OFFSET('2.5 CAPEX'!DF22,0,-MIN($F19-1,COLUMN(CR19)-1),1,MIN($F19,COLUMN(CR19))))/$F19)))))))</f>
        <v/>
      </c>
      <c r="DB19" s="199" t="str">
        <f ca="1">IF('2.1 Kraftwerk allgemein'!$F$15&lt;'1.1 Allgemein'!$I$22,
IF(OR(ISNUMBER($D19)=FALSE,$F19=""),"",
IF(AND('2.5 CAPEX'!$L22&lt;&gt;"x",'2.5 CAPEX'!$M22&lt;&gt;"x"),0,
IF($F19=0,0,
IF(DB$4&lt;'2.1 Kraftwerk allgemein'!$F$16,0,
IF(DB$4='2.1 Kraftwerk allgemein'!$F$16,'2.5 CAPEX'!$J22/$F19,
IF(DB$4&lt;'2.1 Kraftwerk allgemein'!$F$16+$F19,
('2.5 CAPEX'!$J22+SUM(OFFSET('2.5 CAPEX'!DG22,0,-MIN(MAX($F19-1-('2.1 Kraftwerk allgemein'!$F$16-'2.1 Kraftwerk allgemein'!$F$15+1),0),COLUMN(CS19)-1-('2.1 Kraftwerk allgemein'!$F$16-'2.1 Kraftwerk allgemein'!$F$15+1)),1,MIN(MAX($F19-('2.1 Kraftwerk allgemein'!$F$16-'2.1 Kraftwerk allgemein'!$F$15+1),1),COLUMN(CS19)-('2.1 Kraftwerk allgemein'!$F$16-'2.1 Kraftwerk allgemein'!$F$15+1)))))/$F19,
SUM(OFFSET('2.5 CAPEX'!DG22,0,-MIN($F19-1,COLUMN(CS19)-1),1,MIN($F19,COLUMN(CS19))))/$F19)))))),
IF(OR(ISNUMBER($D19)=FALSE,$F19=""),"",
IF(AND('2.5 CAPEX'!$L22&lt;&gt;"x",'2.5 CAPEX'!$M22&lt;&gt;"x"),0,
IF($F19=0,0,
IF(DB$4&lt;'2.1 Kraftwerk allgemein'!$F$16,0,
IF(DB$4='2.1 Kraftwerk allgemein'!$F$16,'2.5 CAPEX'!$J22/$F19,
IF(DB$4&lt;'2.1 Kraftwerk allgemein'!$F$16+$F19,
('2.5 CAPEX'!$J22+SUM(OFFSET('2.5 CAPEX'!DG22,0,-MIN(MAX($F19-1-('2.1 Kraftwerk allgemein'!$F$16-'1.1 Allgemein'!$I$22+1),0),COLUMN(CS19)-1-('2.1 Kraftwerk allgemein'!$F$16-'1.1 Allgemein'!$I$22+1)),1,MIN(MAX($F19-('2.1 Kraftwerk allgemein'!$F$16-'1.1 Allgemein'!$I$22+1),1),COLUMN(CS19)-('2.1 Kraftwerk allgemein'!$F$16-'1.1 Allgemein'!$I$22+1)))))/$F19,
SUM(OFFSET('2.5 CAPEX'!DG22,0,-MIN($F19-1,COLUMN(CS19)-1),1,MIN($F19,COLUMN(CS19))))/$F19)))))))</f>
        <v/>
      </c>
      <c r="DC19" s="199" t="str">
        <f ca="1">IF('2.1 Kraftwerk allgemein'!$F$15&lt;'1.1 Allgemein'!$I$22,
IF(OR(ISNUMBER($D19)=FALSE,$F19=""),"",
IF(AND('2.5 CAPEX'!$L22&lt;&gt;"x",'2.5 CAPEX'!$M22&lt;&gt;"x"),0,
IF($F19=0,0,
IF(DC$4&lt;'2.1 Kraftwerk allgemein'!$F$16,0,
IF(DC$4='2.1 Kraftwerk allgemein'!$F$16,'2.5 CAPEX'!$J22/$F19,
IF(DC$4&lt;'2.1 Kraftwerk allgemein'!$F$16+$F19,
('2.5 CAPEX'!$J22+SUM(OFFSET('2.5 CAPEX'!DH22,0,-MIN(MAX($F19-1-('2.1 Kraftwerk allgemein'!$F$16-'2.1 Kraftwerk allgemein'!$F$15+1),0),COLUMN(CT19)-1-('2.1 Kraftwerk allgemein'!$F$16-'2.1 Kraftwerk allgemein'!$F$15+1)),1,MIN(MAX($F19-('2.1 Kraftwerk allgemein'!$F$16-'2.1 Kraftwerk allgemein'!$F$15+1),1),COLUMN(CT19)-('2.1 Kraftwerk allgemein'!$F$16-'2.1 Kraftwerk allgemein'!$F$15+1)))))/$F19,
SUM(OFFSET('2.5 CAPEX'!DH22,0,-MIN($F19-1,COLUMN(CT19)-1),1,MIN($F19,COLUMN(CT19))))/$F19)))))),
IF(OR(ISNUMBER($D19)=FALSE,$F19=""),"",
IF(AND('2.5 CAPEX'!$L22&lt;&gt;"x",'2.5 CAPEX'!$M22&lt;&gt;"x"),0,
IF($F19=0,0,
IF(DC$4&lt;'2.1 Kraftwerk allgemein'!$F$16,0,
IF(DC$4='2.1 Kraftwerk allgemein'!$F$16,'2.5 CAPEX'!$J22/$F19,
IF(DC$4&lt;'2.1 Kraftwerk allgemein'!$F$16+$F19,
('2.5 CAPEX'!$J22+SUM(OFFSET('2.5 CAPEX'!DH22,0,-MIN(MAX($F19-1-('2.1 Kraftwerk allgemein'!$F$16-'1.1 Allgemein'!$I$22+1),0),COLUMN(CT19)-1-('2.1 Kraftwerk allgemein'!$F$16-'1.1 Allgemein'!$I$22+1)),1,MIN(MAX($F19-('2.1 Kraftwerk allgemein'!$F$16-'1.1 Allgemein'!$I$22+1),1),COLUMN(CT19)-('2.1 Kraftwerk allgemein'!$F$16-'1.1 Allgemein'!$I$22+1)))))/$F19,
SUM(OFFSET('2.5 CAPEX'!DH22,0,-MIN($F19-1,COLUMN(CT19)-1),1,MIN($F19,COLUMN(CT19))))/$F19)))))))</f>
        <v/>
      </c>
      <c r="DD19" s="199" t="str">
        <f ca="1">IF('2.1 Kraftwerk allgemein'!$F$15&lt;'1.1 Allgemein'!$I$22,
IF(OR(ISNUMBER($D19)=FALSE,$F19=""),"",
IF(AND('2.5 CAPEX'!$L22&lt;&gt;"x",'2.5 CAPEX'!$M22&lt;&gt;"x"),0,
IF($F19=0,0,
IF(DD$4&lt;'2.1 Kraftwerk allgemein'!$F$16,0,
IF(DD$4='2.1 Kraftwerk allgemein'!$F$16,'2.5 CAPEX'!$J22/$F19,
IF(DD$4&lt;'2.1 Kraftwerk allgemein'!$F$16+$F19,
('2.5 CAPEX'!$J22+SUM(OFFSET('2.5 CAPEX'!DI22,0,-MIN(MAX($F19-1-('2.1 Kraftwerk allgemein'!$F$16-'2.1 Kraftwerk allgemein'!$F$15+1),0),COLUMN(CU19)-1-('2.1 Kraftwerk allgemein'!$F$16-'2.1 Kraftwerk allgemein'!$F$15+1)),1,MIN(MAX($F19-('2.1 Kraftwerk allgemein'!$F$16-'2.1 Kraftwerk allgemein'!$F$15+1),1),COLUMN(CU19)-('2.1 Kraftwerk allgemein'!$F$16-'2.1 Kraftwerk allgemein'!$F$15+1)))))/$F19,
SUM(OFFSET('2.5 CAPEX'!DI22,0,-MIN($F19-1,COLUMN(CU19)-1),1,MIN($F19,COLUMN(CU19))))/$F19)))))),
IF(OR(ISNUMBER($D19)=FALSE,$F19=""),"",
IF(AND('2.5 CAPEX'!$L22&lt;&gt;"x",'2.5 CAPEX'!$M22&lt;&gt;"x"),0,
IF($F19=0,0,
IF(DD$4&lt;'2.1 Kraftwerk allgemein'!$F$16,0,
IF(DD$4='2.1 Kraftwerk allgemein'!$F$16,'2.5 CAPEX'!$J22/$F19,
IF(DD$4&lt;'2.1 Kraftwerk allgemein'!$F$16+$F19,
('2.5 CAPEX'!$J22+SUM(OFFSET('2.5 CAPEX'!DI22,0,-MIN(MAX($F19-1-('2.1 Kraftwerk allgemein'!$F$16-'1.1 Allgemein'!$I$22+1),0),COLUMN(CU19)-1-('2.1 Kraftwerk allgemein'!$F$16-'1.1 Allgemein'!$I$22+1)),1,MIN(MAX($F19-('2.1 Kraftwerk allgemein'!$F$16-'1.1 Allgemein'!$I$22+1),1),COLUMN(CU19)-('2.1 Kraftwerk allgemein'!$F$16-'1.1 Allgemein'!$I$22+1)))))/$F19,
SUM(OFFSET('2.5 CAPEX'!DI22,0,-MIN($F19-1,COLUMN(CU19)-1),1,MIN($F19,COLUMN(CU19))))/$F19)))))))</f>
        <v/>
      </c>
      <c r="DE19" s="199" t="str">
        <f ca="1">IF('2.1 Kraftwerk allgemein'!$F$15&lt;'1.1 Allgemein'!$I$22,
IF(OR(ISNUMBER($D19)=FALSE,$F19=""),"",
IF(AND('2.5 CAPEX'!$L22&lt;&gt;"x",'2.5 CAPEX'!$M22&lt;&gt;"x"),0,
IF($F19=0,0,
IF(DE$4&lt;'2.1 Kraftwerk allgemein'!$F$16,0,
IF(DE$4='2.1 Kraftwerk allgemein'!$F$16,'2.5 CAPEX'!$J22/$F19,
IF(DE$4&lt;'2.1 Kraftwerk allgemein'!$F$16+$F19,
('2.5 CAPEX'!$J22+SUM(OFFSET('2.5 CAPEX'!DJ22,0,-MIN(MAX($F19-1-('2.1 Kraftwerk allgemein'!$F$16-'2.1 Kraftwerk allgemein'!$F$15+1),0),COLUMN(CV19)-1-('2.1 Kraftwerk allgemein'!$F$16-'2.1 Kraftwerk allgemein'!$F$15+1)),1,MIN(MAX($F19-('2.1 Kraftwerk allgemein'!$F$16-'2.1 Kraftwerk allgemein'!$F$15+1),1),COLUMN(CV19)-('2.1 Kraftwerk allgemein'!$F$16-'2.1 Kraftwerk allgemein'!$F$15+1)))))/$F19,
SUM(OFFSET('2.5 CAPEX'!DJ22,0,-MIN($F19-1,COLUMN(CV19)-1),1,MIN($F19,COLUMN(CV19))))/$F19)))))),
IF(OR(ISNUMBER($D19)=FALSE,$F19=""),"",
IF(AND('2.5 CAPEX'!$L22&lt;&gt;"x",'2.5 CAPEX'!$M22&lt;&gt;"x"),0,
IF($F19=0,0,
IF(DE$4&lt;'2.1 Kraftwerk allgemein'!$F$16,0,
IF(DE$4='2.1 Kraftwerk allgemein'!$F$16,'2.5 CAPEX'!$J22/$F19,
IF(DE$4&lt;'2.1 Kraftwerk allgemein'!$F$16+$F19,
('2.5 CAPEX'!$J22+SUM(OFFSET('2.5 CAPEX'!DJ22,0,-MIN(MAX($F19-1-('2.1 Kraftwerk allgemein'!$F$16-'1.1 Allgemein'!$I$22+1),0),COLUMN(CV19)-1-('2.1 Kraftwerk allgemein'!$F$16-'1.1 Allgemein'!$I$22+1)),1,MIN(MAX($F19-('2.1 Kraftwerk allgemein'!$F$16-'1.1 Allgemein'!$I$22+1),1),COLUMN(CV19)-('2.1 Kraftwerk allgemein'!$F$16-'1.1 Allgemein'!$I$22+1)))))/$F19,
SUM(OFFSET('2.5 CAPEX'!DJ22,0,-MIN($F19-1,COLUMN(CV19)-1),1,MIN($F19,COLUMN(CV19))))/$F19)))))))</f>
        <v/>
      </c>
      <c r="DF19" s="199" t="str">
        <f ca="1">IF('2.1 Kraftwerk allgemein'!$F$15&lt;'1.1 Allgemein'!$I$22,
IF(OR(ISNUMBER($D19)=FALSE,$F19=""),"",
IF(AND('2.5 CAPEX'!$L22&lt;&gt;"x",'2.5 CAPEX'!$M22&lt;&gt;"x"),0,
IF($F19=0,0,
IF(DF$4&lt;'2.1 Kraftwerk allgemein'!$F$16,0,
IF(DF$4='2.1 Kraftwerk allgemein'!$F$16,'2.5 CAPEX'!$J22/$F19,
IF(DF$4&lt;'2.1 Kraftwerk allgemein'!$F$16+$F19,
('2.5 CAPEX'!$J22+SUM(OFFSET('2.5 CAPEX'!DK22,0,-MIN(MAX($F19-1-('2.1 Kraftwerk allgemein'!$F$16-'2.1 Kraftwerk allgemein'!$F$15+1),0),COLUMN(CW19)-1-('2.1 Kraftwerk allgemein'!$F$16-'2.1 Kraftwerk allgemein'!$F$15+1)),1,MIN(MAX($F19-('2.1 Kraftwerk allgemein'!$F$16-'2.1 Kraftwerk allgemein'!$F$15+1),1),COLUMN(CW19)-('2.1 Kraftwerk allgemein'!$F$16-'2.1 Kraftwerk allgemein'!$F$15+1)))))/$F19,
SUM(OFFSET('2.5 CAPEX'!DK22,0,-MIN($F19-1,COLUMN(CW19)-1),1,MIN($F19,COLUMN(CW19))))/$F19)))))),
IF(OR(ISNUMBER($D19)=FALSE,$F19=""),"",
IF(AND('2.5 CAPEX'!$L22&lt;&gt;"x",'2.5 CAPEX'!$M22&lt;&gt;"x"),0,
IF($F19=0,0,
IF(DF$4&lt;'2.1 Kraftwerk allgemein'!$F$16,0,
IF(DF$4='2.1 Kraftwerk allgemein'!$F$16,'2.5 CAPEX'!$J22/$F19,
IF(DF$4&lt;'2.1 Kraftwerk allgemein'!$F$16+$F19,
('2.5 CAPEX'!$J22+SUM(OFFSET('2.5 CAPEX'!DK22,0,-MIN(MAX($F19-1-('2.1 Kraftwerk allgemein'!$F$16-'1.1 Allgemein'!$I$22+1),0),COLUMN(CW19)-1-('2.1 Kraftwerk allgemein'!$F$16-'1.1 Allgemein'!$I$22+1)),1,MIN(MAX($F19-('2.1 Kraftwerk allgemein'!$F$16-'1.1 Allgemein'!$I$22+1),1),COLUMN(CW19)-('2.1 Kraftwerk allgemein'!$F$16-'1.1 Allgemein'!$I$22+1)))))/$F19,
SUM(OFFSET('2.5 CAPEX'!DK22,0,-MIN($F19-1,COLUMN(CW19)-1),1,MIN($F19,COLUMN(CW19))))/$F19)))))))</f>
        <v/>
      </c>
    </row>
    <row r="20" spans="1:110" s="200" customFormat="1" ht="14" x14ac:dyDescent="0.3">
      <c r="A20" s="104"/>
      <c r="B20" s="104"/>
      <c r="C20" s="154"/>
      <c r="D20" s="191">
        <f>IF('2.5 CAPEX'!D23&lt;&gt;"",'2.5 CAPEX'!D23,"")</f>
        <v>109</v>
      </c>
      <c r="E20" s="191" t="str">
        <f>IF('2.5 CAPEX'!E23&lt;&gt;"",'2.5 CAPEX'!E23,"")</f>
        <v/>
      </c>
      <c r="F20" s="196" t="str">
        <f>IF('2.5 CAPEX'!F23&lt;&gt;"",'2.5 CAPEX'!F23,"")</f>
        <v/>
      </c>
      <c r="G20" s="197">
        <f ca="1">IF(ISNUMBER(D20)=FALSE,"",INDEX('2.5 CAPEX'!$H:$H,MATCH('3.1 Abschreibung'!$D20,'2.5 CAPEX'!$D:$D,0))+INDEX('2.5 CAPEX'!$J:$J,MATCH('3.1 Abschreibung'!$D20,'2.5 CAPEX'!$D:$D,0)))</f>
        <v>0</v>
      </c>
      <c r="H20" s="197"/>
      <c r="I20" s="198">
        <v>0</v>
      </c>
      <c r="J20" s="199" t="str">
        <f ca="1">IF('2.1 Kraftwerk allgemein'!$F$15&lt;'1.1 Allgemein'!$I$22,
IF(OR(ISNUMBER($D20)=FALSE,$F20=""),"",
IF(AND('2.5 CAPEX'!$L23&lt;&gt;"x",'2.5 CAPEX'!$M23&lt;&gt;"x"),0,
IF($F20=0,0,
IF(J$4&lt;'2.1 Kraftwerk allgemein'!$F$16,0,
IF(J$4='2.1 Kraftwerk allgemein'!$F$16,'2.5 CAPEX'!$J23/$F20,
IF(J$4&lt;'2.1 Kraftwerk allgemein'!$F$16+$F20,
('2.5 CAPEX'!$J23+SUM(OFFSET('2.5 CAPEX'!O23,0,-MIN(MAX($F20-1-('2.1 Kraftwerk allgemein'!$F$16-'2.1 Kraftwerk allgemein'!$F$15+1),0),COLUMN(A20)-1-('2.1 Kraftwerk allgemein'!$F$16-'2.1 Kraftwerk allgemein'!$F$15+1)),1,MIN(MAX($F20-('2.1 Kraftwerk allgemein'!$F$16-'2.1 Kraftwerk allgemein'!$F$15+1),1),COLUMN(A20)-('2.1 Kraftwerk allgemein'!$F$16-'2.1 Kraftwerk allgemein'!$F$15+1)))))/$F20,
SUM(OFFSET('2.5 CAPEX'!O23,0,-MIN($F20-1,COLUMN(A20)-1),1,MIN($F20,COLUMN(A20))))/$F20)))))),
IF(OR(ISNUMBER($D20)=FALSE,$F20=""),"",
IF(AND('2.5 CAPEX'!$L23&lt;&gt;"x",'2.5 CAPEX'!$M23&lt;&gt;"x"),0,
IF($F20=0,0,
IF(J$4&lt;'2.1 Kraftwerk allgemein'!$F$16,0,
IF(J$4='2.1 Kraftwerk allgemein'!$F$16,'2.5 CAPEX'!$J23/$F20,
IF(J$4&lt;'2.1 Kraftwerk allgemein'!$F$16+$F20,
('2.5 CAPEX'!$J23+SUM(OFFSET('2.5 CAPEX'!O23,0,-MIN(MAX($F20-1-('2.1 Kraftwerk allgemein'!$F$16-'1.1 Allgemein'!$I$22+1),0),COLUMN(A20)-1-('2.1 Kraftwerk allgemein'!$F$16-'1.1 Allgemein'!$I$22+1)),1,MIN(MAX($F20-('2.1 Kraftwerk allgemein'!$F$16-'1.1 Allgemein'!$I$22+1),1),COLUMN(A20)-('2.1 Kraftwerk allgemein'!$F$16-'1.1 Allgemein'!$I$22+1)))))/$F20,
SUM(OFFSET('2.5 CAPEX'!O23,0,-MIN($F20-1,COLUMN(A20)-1),1,MIN($F20,COLUMN(A20))))/$F20)))))))</f>
        <v/>
      </c>
      <c r="K20" s="199" t="str">
        <f ca="1">IF('2.1 Kraftwerk allgemein'!$F$15&lt;'1.1 Allgemein'!$I$22,
IF(OR(ISNUMBER($D20)=FALSE,$F20=""),"",
IF(AND('2.5 CAPEX'!$L23&lt;&gt;"x",'2.5 CAPEX'!$M23&lt;&gt;"x"),0,
IF($F20=0,0,
IF(K$4&lt;'2.1 Kraftwerk allgemein'!$F$16,0,
IF(K$4='2.1 Kraftwerk allgemein'!$F$16,'2.5 CAPEX'!$J23/$F20,
IF(K$4&lt;'2.1 Kraftwerk allgemein'!$F$16+$F20,
('2.5 CAPEX'!$J23+SUM(OFFSET('2.5 CAPEX'!P23,0,-MIN(MAX($F20-1-('2.1 Kraftwerk allgemein'!$F$16-'2.1 Kraftwerk allgemein'!$F$15+1),0),COLUMN(B20)-1-('2.1 Kraftwerk allgemein'!$F$16-'2.1 Kraftwerk allgemein'!$F$15+1)),1,MIN(MAX($F20-('2.1 Kraftwerk allgemein'!$F$16-'2.1 Kraftwerk allgemein'!$F$15+1),1),COLUMN(B20)-('2.1 Kraftwerk allgemein'!$F$16-'2.1 Kraftwerk allgemein'!$F$15+1)))))/$F20,
SUM(OFFSET('2.5 CAPEX'!P23,0,-MIN($F20-1,COLUMN(B20)-1),1,MIN($F20,COLUMN(B20))))/$F20)))))),
IF(OR(ISNUMBER($D20)=FALSE,$F20=""),"",
IF(AND('2.5 CAPEX'!$L23&lt;&gt;"x",'2.5 CAPEX'!$M23&lt;&gt;"x"),0,
IF($F20=0,0,
IF(K$4&lt;'2.1 Kraftwerk allgemein'!$F$16,0,
IF(K$4='2.1 Kraftwerk allgemein'!$F$16,'2.5 CAPEX'!$J23/$F20,
IF(K$4&lt;'2.1 Kraftwerk allgemein'!$F$16+$F20,
('2.5 CAPEX'!$J23+SUM(OFFSET('2.5 CAPEX'!P23,0,-MIN(MAX($F20-1-('2.1 Kraftwerk allgemein'!$F$16-'1.1 Allgemein'!$I$22+1),0),COLUMN(B20)-1-('2.1 Kraftwerk allgemein'!$F$16-'1.1 Allgemein'!$I$22+1)),1,MIN(MAX($F20-('2.1 Kraftwerk allgemein'!$F$16-'1.1 Allgemein'!$I$22+1),1),COLUMN(B20)-('2.1 Kraftwerk allgemein'!$F$16-'1.1 Allgemein'!$I$22+1)))))/$F20,
SUM(OFFSET('2.5 CAPEX'!P23,0,-MIN($F20-1,COLUMN(B20)-1),1,MIN($F20,COLUMN(B20))))/$F20)))))))</f>
        <v/>
      </c>
      <c r="L20" s="199" t="str">
        <f ca="1">IF('2.1 Kraftwerk allgemein'!$F$15&lt;'1.1 Allgemein'!$I$22,
IF(OR(ISNUMBER($D20)=FALSE,$F20=""),"",
IF(AND('2.5 CAPEX'!$L23&lt;&gt;"x",'2.5 CAPEX'!$M23&lt;&gt;"x"),0,
IF($F20=0,0,
IF(L$4&lt;'2.1 Kraftwerk allgemein'!$F$16,0,
IF(L$4='2.1 Kraftwerk allgemein'!$F$16,'2.5 CAPEX'!$J23/$F20,
IF(L$4&lt;'2.1 Kraftwerk allgemein'!$F$16+$F20,
('2.5 CAPEX'!$J23+SUM(OFFSET('2.5 CAPEX'!Q23,0,-MIN(MAX($F20-1-('2.1 Kraftwerk allgemein'!$F$16-'2.1 Kraftwerk allgemein'!$F$15+1),0),COLUMN(C20)-1-('2.1 Kraftwerk allgemein'!$F$16-'2.1 Kraftwerk allgemein'!$F$15+1)),1,MIN(MAX($F20-('2.1 Kraftwerk allgemein'!$F$16-'2.1 Kraftwerk allgemein'!$F$15+1),1),COLUMN(C20)-('2.1 Kraftwerk allgemein'!$F$16-'2.1 Kraftwerk allgemein'!$F$15+1)))))/$F20,
SUM(OFFSET('2.5 CAPEX'!Q23,0,-MIN($F20-1,COLUMN(C20)-1),1,MIN($F20,COLUMN(C20))))/$F20)))))),
IF(OR(ISNUMBER($D20)=FALSE,$F20=""),"",
IF(AND('2.5 CAPEX'!$L23&lt;&gt;"x",'2.5 CAPEX'!$M23&lt;&gt;"x"),0,
IF($F20=0,0,
IF(L$4&lt;'2.1 Kraftwerk allgemein'!$F$16,0,
IF(L$4='2.1 Kraftwerk allgemein'!$F$16,'2.5 CAPEX'!$J23/$F20,
IF(L$4&lt;'2.1 Kraftwerk allgemein'!$F$16+$F20,
('2.5 CAPEX'!$J23+SUM(OFFSET('2.5 CAPEX'!Q23,0,-MIN(MAX($F20-1-('2.1 Kraftwerk allgemein'!$F$16-'1.1 Allgemein'!$I$22+1),0),COLUMN(C20)-1-('2.1 Kraftwerk allgemein'!$F$16-'1.1 Allgemein'!$I$22+1)),1,MIN(MAX($F20-('2.1 Kraftwerk allgemein'!$F$16-'1.1 Allgemein'!$I$22+1),1),COLUMN(C20)-('2.1 Kraftwerk allgemein'!$F$16-'1.1 Allgemein'!$I$22+1)))))/$F20,
SUM(OFFSET('2.5 CAPEX'!Q23,0,-MIN($F20-1,COLUMN(C20)-1),1,MIN($F20,COLUMN(C20))))/$F20)))))))</f>
        <v/>
      </c>
      <c r="M20" s="199" t="str">
        <f ca="1">IF('2.1 Kraftwerk allgemein'!$F$15&lt;'1.1 Allgemein'!$I$22,
IF(OR(ISNUMBER($D20)=FALSE,$F20=""),"",
IF(AND('2.5 CAPEX'!$L23&lt;&gt;"x",'2.5 CAPEX'!$M23&lt;&gt;"x"),0,
IF($F20=0,0,
IF(M$4&lt;'2.1 Kraftwerk allgemein'!$F$16,0,
IF(M$4='2.1 Kraftwerk allgemein'!$F$16,'2.5 CAPEX'!$J23/$F20,
IF(M$4&lt;'2.1 Kraftwerk allgemein'!$F$16+$F20,
('2.5 CAPEX'!$J23+SUM(OFFSET('2.5 CAPEX'!R23,0,-MIN(MAX($F20-1-('2.1 Kraftwerk allgemein'!$F$16-'2.1 Kraftwerk allgemein'!$F$15+1),0),COLUMN(D20)-1-('2.1 Kraftwerk allgemein'!$F$16-'2.1 Kraftwerk allgemein'!$F$15+1)),1,MIN(MAX($F20-('2.1 Kraftwerk allgemein'!$F$16-'2.1 Kraftwerk allgemein'!$F$15+1),1),COLUMN(D20)-('2.1 Kraftwerk allgemein'!$F$16-'2.1 Kraftwerk allgemein'!$F$15+1)))))/$F20,
SUM(OFFSET('2.5 CAPEX'!R23,0,-MIN($F20-1,COLUMN(D20)-1),1,MIN($F20,COLUMN(D20))))/$F20)))))),
IF(OR(ISNUMBER($D20)=FALSE,$F20=""),"",
IF(AND('2.5 CAPEX'!$L23&lt;&gt;"x",'2.5 CAPEX'!$M23&lt;&gt;"x"),0,
IF($F20=0,0,
IF(M$4&lt;'2.1 Kraftwerk allgemein'!$F$16,0,
IF(M$4='2.1 Kraftwerk allgemein'!$F$16,'2.5 CAPEX'!$J23/$F20,
IF(M$4&lt;'2.1 Kraftwerk allgemein'!$F$16+$F20,
('2.5 CAPEX'!$J23+SUM(OFFSET('2.5 CAPEX'!R23,0,-MIN(MAX($F20-1-('2.1 Kraftwerk allgemein'!$F$16-'1.1 Allgemein'!$I$22+1),0),COLUMN(D20)-1-('2.1 Kraftwerk allgemein'!$F$16-'1.1 Allgemein'!$I$22+1)),1,MIN(MAX($F20-('2.1 Kraftwerk allgemein'!$F$16-'1.1 Allgemein'!$I$22+1),1),COLUMN(D20)-('2.1 Kraftwerk allgemein'!$F$16-'1.1 Allgemein'!$I$22+1)))))/$F20,
SUM(OFFSET('2.5 CAPEX'!R23,0,-MIN($F20-1,COLUMN(D20)-1),1,MIN($F20,COLUMN(D20))))/$F20)))))))</f>
        <v/>
      </c>
      <c r="N20" s="199" t="str">
        <f ca="1">IF('2.1 Kraftwerk allgemein'!$F$15&lt;'1.1 Allgemein'!$I$22,
IF(OR(ISNUMBER($D20)=FALSE,$F20=""),"",
IF(AND('2.5 CAPEX'!$L23&lt;&gt;"x",'2.5 CAPEX'!$M23&lt;&gt;"x"),0,
IF($F20=0,0,
IF(N$4&lt;'2.1 Kraftwerk allgemein'!$F$16,0,
IF(N$4='2.1 Kraftwerk allgemein'!$F$16,'2.5 CAPEX'!$J23/$F20,
IF(N$4&lt;'2.1 Kraftwerk allgemein'!$F$16+$F20,
('2.5 CAPEX'!$J23+SUM(OFFSET('2.5 CAPEX'!S23,0,-MIN(MAX($F20-1-('2.1 Kraftwerk allgemein'!$F$16-'2.1 Kraftwerk allgemein'!$F$15+1),0),COLUMN(E20)-1-('2.1 Kraftwerk allgemein'!$F$16-'2.1 Kraftwerk allgemein'!$F$15+1)),1,MIN(MAX($F20-('2.1 Kraftwerk allgemein'!$F$16-'2.1 Kraftwerk allgemein'!$F$15+1),1),COLUMN(E20)-('2.1 Kraftwerk allgemein'!$F$16-'2.1 Kraftwerk allgemein'!$F$15+1)))))/$F20,
SUM(OFFSET('2.5 CAPEX'!S23,0,-MIN($F20-1,COLUMN(E20)-1),1,MIN($F20,COLUMN(E20))))/$F20)))))),
IF(OR(ISNUMBER($D20)=FALSE,$F20=""),"",
IF(AND('2.5 CAPEX'!$L23&lt;&gt;"x",'2.5 CAPEX'!$M23&lt;&gt;"x"),0,
IF($F20=0,0,
IF(N$4&lt;'2.1 Kraftwerk allgemein'!$F$16,0,
IF(N$4='2.1 Kraftwerk allgemein'!$F$16,'2.5 CAPEX'!$J23/$F20,
IF(N$4&lt;'2.1 Kraftwerk allgemein'!$F$16+$F20,
('2.5 CAPEX'!$J23+SUM(OFFSET('2.5 CAPEX'!S23,0,-MIN(MAX($F20-1-('2.1 Kraftwerk allgemein'!$F$16-'1.1 Allgemein'!$I$22+1),0),COLUMN(E20)-1-('2.1 Kraftwerk allgemein'!$F$16-'1.1 Allgemein'!$I$22+1)),1,MIN(MAX($F20-('2.1 Kraftwerk allgemein'!$F$16-'1.1 Allgemein'!$I$22+1),1),COLUMN(E20)-('2.1 Kraftwerk allgemein'!$F$16-'1.1 Allgemein'!$I$22+1)))))/$F20,
SUM(OFFSET('2.5 CAPEX'!S23,0,-MIN($F20-1,COLUMN(E20)-1),1,MIN($F20,COLUMN(E20))))/$F20)))))))</f>
        <v/>
      </c>
      <c r="O20" s="199" t="str">
        <f ca="1">IF('2.1 Kraftwerk allgemein'!$F$15&lt;'1.1 Allgemein'!$I$22,
IF(OR(ISNUMBER($D20)=FALSE,$F20=""),"",
IF(AND('2.5 CAPEX'!$L23&lt;&gt;"x",'2.5 CAPEX'!$M23&lt;&gt;"x"),0,
IF($F20=0,0,
IF(O$4&lt;'2.1 Kraftwerk allgemein'!$F$16,0,
IF(O$4='2.1 Kraftwerk allgemein'!$F$16,'2.5 CAPEX'!$J23/$F20,
IF(O$4&lt;'2.1 Kraftwerk allgemein'!$F$16+$F20,
('2.5 CAPEX'!$J23+SUM(OFFSET('2.5 CAPEX'!T23,0,-MIN(MAX($F20-1-('2.1 Kraftwerk allgemein'!$F$16-'2.1 Kraftwerk allgemein'!$F$15+1),0),COLUMN(F20)-1-('2.1 Kraftwerk allgemein'!$F$16-'2.1 Kraftwerk allgemein'!$F$15+1)),1,MIN(MAX($F20-('2.1 Kraftwerk allgemein'!$F$16-'2.1 Kraftwerk allgemein'!$F$15+1),1),COLUMN(F20)-('2.1 Kraftwerk allgemein'!$F$16-'2.1 Kraftwerk allgemein'!$F$15+1)))))/$F20,
SUM(OFFSET('2.5 CAPEX'!T23,0,-MIN($F20-1,COLUMN(F20)-1),1,MIN($F20,COLUMN(F20))))/$F20)))))),
IF(OR(ISNUMBER($D20)=FALSE,$F20=""),"",
IF(AND('2.5 CAPEX'!$L23&lt;&gt;"x",'2.5 CAPEX'!$M23&lt;&gt;"x"),0,
IF($F20=0,0,
IF(O$4&lt;'2.1 Kraftwerk allgemein'!$F$16,0,
IF(O$4='2.1 Kraftwerk allgemein'!$F$16,'2.5 CAPEX'!$J23/$F20,
IF(O$4&lt;'2.1 Kraftwerk allgemein'!$F$16+$F20,
('2.5 CAPEX'!$J23+SUM(OFFSET('2.5 CAPEX'!T23,0,-MIN(MAX($F20-1-('2.1 Kraftwerk allgemein'!$F$16-'1.1 Allgemein'!$I$22+1),0),COLUMN(F20)-1-('2.1 Kraftwerk allgemein'!$F$16-'1.1 Allgemein'!$I$22+1)),1,MIN(MAX($F20-('2.1 Kraftwerk allgemein'!$F$16-'1.1 Allgemein'!$I$22+1),1),COLUMN(F20)-('2.1 Kraftwerk allgemein'!$F$16-'1.1 Allgemein'!$I$22+1)))))/$F20,
SUM(OFFSET('2.5 CAPEX'!T23,0,-MIN($F20-1,COLUMN(F20)-1),1,MIN($F20,COLUMN(F20))))/$F20)))))))</f>
        <v/>
      </c>
      <c r="P20" s="199" t="str">
        <f ca="1">IF('2.1 Kraftwerk allgemein'!$F$15&lt;'1.1 Allgemein'!$I$22,
IF(OR(ISNUMBER($D20)=FALSE,$F20=""),"",
IF(AND('2.5 CAPEX'!$L23&lt;&gt;"x",'2.5 CAPEX'!$M23&lt;&gt;"x"),0,
IF($F20=0,0,
IF(P$4&lt;'2.1 Kraftwerk allgemein'!$F$16,0,
IF(P$4='2.1 Kraftwerk allgemein'!$F$16,'2.5 CAPEX'!$J23/$F20,
IF(P$4&lt;'2.1 Kraftwerk allgemein'!$F$16+$F20,
('2.5 CAPEX'!$J23+SUM(OFFSET('2.5 CAPEX'!U23,0,-MIN(MAX($F20-1-('2.1 Kraftwerk allgemein'!$F$16-'2.1 Kraftwerk allgemein'!$F$15+1),0),COLUMN(G20)-1-('2.1 Kraftwerk allgemein'!$F$16-'2.1 Kraftwerk allgemein'!$F$15+1)),1,MIN(MAX($F20-('2.1 Kraftwerk allgemein'!$F$16-'2.1 Kraftwerk allgemein'!$F$15+1),1),COLUMN(G20)-('2.1 Kraftwerk allgemein'!$F$16-'2.1 Kraftwerk allgemein'!$F$15+1)))))/$F20,
SUM(OFFSET('2.5 CAPEX'!U23,0,-MIN($F20-1,COLUMN(G20)-1),1,MIN($F20,COLUMN(G20))))/$F20)))))),
IF(OR(ISNUMBER($D20)=FALSE,$F20=""),"",
IF(AND('2.5 CAPEX'!$L23&lt;&gt;"x",'2.5 CAPEX'!$M23&lt;&gt;"x"),0,
IF($F20=0,0,
IF(P$4&lt;'2.1 Kraftwerk allgemein'!$F$16,0,
IF(P$4='2.1 Kraftwerk allgemein'!$F$16,'2.5 CAPEX'!$J23/$F20,
IF(P$4&lt;'2.1 Kraftwerk allgemein'!$F$16+$F20,
('2.5 CAPEX'!$J23+SUM(OFFSET('2.5 CAPEX'!U23,0,-MIN(MAX($F20-1-('2.1 Kraftwerk allgemein'!$F$16-'1.1 Allgemein'!$I$22+1),0),COLUMN(G20)-1-('2.1 Kraftwerk allgemein'!$F$16-'1.1 Allgemein'!$I$22+1)),1,MIN(MAX($F20-('2.1 Kraftwerk allgemein'!$F$16-'1.1 Allgemein'!$I$22+1),1),COLUMN(G20)-('2.1 Kraftwerk allgemein'!$F$16-'1.1 Allgemein'!$I$22+1)))))/$F20,
SUM(OFFSET('2.5 CAPEX'!U23,0,-MIN($F20-1,COLUMN(G20)-1),1,MIN($F20,COLUMN(G20))))/$F20)))))))</f>
        <v/>
      </c>
      <c r="Q20" s="199" t="str">
        <f ca="1">IF('2.1 Kraftwerk allgemein'!$F$15&lt;'1.1 Allgemein'!$I$22,
IF(OR(ISNUMBER($D20)=FALSE,$F20=""),"",
IF(AND('2.5 CAPEX'!$L23&lt;&gt;"x",'2.5 CAPEX'!$M23&lt;&gt;"x"),0,
IF($F20=0,0,
IF(Q$4&lt;'2.1 Kraftwerk allgemein'!$F$16,0,
IF(Q$4='2.1 Kraftwerk allgemein'!$F$16,'2.5 CAPEX'!$J23/$F20,
IF(Q$4&lt;'2.1 Kraftwerk allgemein'!$F$16+$F20,
('2.5 CAPEX'!$J23+SUM(OFFSET('2.5 CAPEX'!V23,0,-MIN(MAX($F20-1-('2.1 Kraftwerk allgemein'!$F$16-'2.1 Kraftwerk allgemein'!$F$15+1),0),COLUMN(H20)-1-('2.1 Kraftwerk allgemein'!$F$16-'2.1 Kraftwerk allgemein'!$F$15+1)),1,MIN(MAX($F20-('2.1 Kraftwerk allgemein'!$F$16-'2.1 Kraftwerk allgemein'!$F$15+1),1),COLUMN(H20)-('2.1 Kraftwerk allgemein'!$F$16-'2.1 Kraftwerk allgemein'!$F$15+1)))))/$F20,
SUM(OFFSET('2.5 CAPEX'!V23,0,-MIN($F20-1,COLUMN(H20)-1),1,MIN($F20,COLUMN(H20))))/$F20)))))),
IF(OR(ISNUMBER($D20)=FALSE,$F20=""),"",
IF(AND('2.5 CAPEX'!$L23&lt;&gt;"x",'2.5 CAPEX'!$M23&lt;&gt;"x"),0,
IF($F20=0,0,
IF(Q$4&lt;'2.1 Kraftwerk allgemein'!$F$16,0,
IF(Q$4='2.1 Kraftwerk allgemein'!$F$16,'2.5 CAPEX'!$J23/$F20,
IF(Q$4&lt;'2.1 Kraftwerk allgemein'!$F$16+$F20,
('2.5 CAPEX'!$J23+SUM(OFFSET('2.5 CAPEX'!V23,0,-MIN(MAX($F20-1-('2.1 Kraftwerk allgemein'!$F$16-'1.1 Allgemein'!$I$22+1),0),COLUMN(H20)-1-('2.1 Kraftwerk allgemein'!$F$16-'1.1 Allgemein'!$I$22+1)),1,MIN(MAX($F20-('2.1 Kraftwerk allgemein'!$F$16-'1.1 Allgemein'!$I$22+1),1),COLUMN(H20)-('2.1 Kraftwerk allgemein'!$F$16-'1.1 Allgemein'!$I$22+1)))))/$F20,
SUM(OFFSET('2.5 CAPEX'!V23,0,-MIN($F20-1,COLUMN(H20)-1),1,MIN($F20,COLUMN(H20))))/$F20)))))))</f>
        <v/>
      </c>
      <c r="R20" s="199" t="str">
        <f ca="1">IF('2.1 Kraftwerk allgemein'!$F$15&lt;'1.1 Allgemein'!$I$22,
IF(OR(ISNUMBER($D20)=FALSE,$F20=""),"",
IF(AND('2.5 CAPEX'!$L23&lt;&gt;"x",'2.5 CAPEX'!$M23&lt;&gt;"x"),0,
IF($F20=0,0,
IF(R$4&lt;'2.1 Kraftwerk allgemein'!$F$16,0,
IF(R$4='2.1 Kraftwerk allgemein'!$F$16,'2.5 CAPEX'!$J23/$F20,
IF(R$4&lt;'2.1 Kraftwerk allgemein'!$F$16+$F20,
('2.5 CAPEX'!$J23+SUM(OFFSET('2.5 CAPEX'!W23,0,-MIN(MAX($F20-1-('2.1 Kraftwerk allgemein'!$F$16-'2.1 Kraftwerk allgemein'!$F$15+1),0),COLUMN(I20)-1-('2.1 Kraftwerk allgemein'!$F$16-'2.1 Kraftwerk allgemein'!$F$15+1)),1,MIN(MAX($F20-('2.1 Kraftwerk allgemein'!$F$16-'2.1 Kraftwerk allgemein'!$F$15+1),1),COLUMN(I20)-('2.1 Kraftwerk allgemein'!$F$16-'2.1 Kraftwerk allgemein'!$F$15+1)))))/$F20,
SUM(OFFSET('2.5 CAPEX'!W23,0,-MIN($F20-1,COLUMN(I20)-1),1,MIN($F20,COLUMN(I20))))/$F20)))))),
IF(OR(ISNUMBER($D20)=FALSE,$F20=""),"",
IF(AND('2.5 CAPEX'!$L23&lt;&gt;"x",'2.5 CAPEX'!$M23&lt;&gt;"x"),0,
IF($F20=0,0,
IF(R$4&lt;'2.1 Kraftwerk allgemein'!$F$16,0,
IF(R$4='2.1 Kraftwerk allgemein'!$F$16,'2.5 CAPEX'!$J23/$F20,
IF(R$4&lt;'2.1 Kraftwerk allgemein'!$F$16+$F20,
('2.5 CAPEX'!$J23+SUM(OFFSET('2.5 CAPEX'!W23,0,-MIN(MAX($F20-1-('2.1 Kraftwerk allgemein'!$F$16-'1.1 Allgemein'!$I$22+1),0),COLUMN(I20)-1-('2.1 Kraftwerk allgemein'!$F$16-'1.1 Allgemein'!$I$22+1)),1,MIN(MAX($F20-('2.1 Kraftwerk allgemein'!$F$16-'1.1 Allgemein'!$I$22+1),1),COLUMN(I20)-('2.1 Kraftwerk allgemein'!$F$16-'1.1 Allgemein'!$I$22+1)))))/$F20,
SUM(OFFSET('2.5 CAPEX'!W23,0,-MIN($F20-1,COLUMN(I20)-1),1,MIN($F20,COLUMN(I20))))/$F20)))))))</f>
        <v/>
      </c>
      <c r="S20" s="199" t="str">
        <f ca="1">IF('2.1 Kraftwerk allgemein'!$F$15&lt;'1.1 Allgemein'!$I$22,
IF(OR(ISNUMBER($D20)=FALSE,$F20=""),"",
IF(AND('2.5 CAPEX'!$L23&lt;&gt;"x",'2.5 CAPEX'!$M23&lt;&gt;"x"),0,
IF($F20=0,0,
IF(S$4&lt;'2.1 Kraftwerk allgemein'!$F$16,0,
IF(S$4='2.1 Kraftwerk allgemein'!$F$16,'2.5 CAPEX'!$J23/$F20,
IF(S$4&lt;'2.1 Kraftwerk allgemein'!$F$16+$F20,
('2.5 CAPEX'!$J23+SUM(OFFSET('2.5 CAPEX'!X23,0,-MIN(MAX($F20-1-('2.1 Kraftwerk allgemein'!$F$16-'2.1 Kraftwerk allgemein'!$F$15+1),0),COLUMN(J20)-1-('2.1 Kraftwerk allgemein'!$F$16-'2.1 Kraftwerk allgemein'!$F$15+1)),1,MIN(MAX($F20-('2.1 Kraftwerk allgemein'!$F$16-'2.1 Kraftwerk allgemein'!$F$15+1),1),COLUMN(J20)-('2.1 Kraftwerk allgemein'!$F$16-'2.1 Kraftwerk allgemein'!$F$15+1)))))/$F20,
SUM(OFFSET('2.5 CAPEX'!X23,0,-MIN($F20-1,COLUMN(J20)-1),1,MIN($F20,COLUMN(J20))))/$F20)))))),
IF(OR(ISNUMBER($D20)=FALSE,$F20=""),"",
IF(AND('2.5 CAPEX'!$L23&lt;&gt;"x",'2.5 CAPEX'!$M23&lt;&gt;"x"),0,
IF($F20=0,0,
IF(S$4&lt;'2.1 Kraftwerk allgemein'!$F$16,0,
IF(S$4='2.1 Kraftwerk allgemein'!$F$16,'2.5 CAPEX'!$J23/$F20,
IF(S$4&lt;'2.1 Kraftwerk allgemein'!$F$16+$F20,
('2.5 CAPEX'!$J23+SUM(OFFSET('2.5 CAPEX'!X23,0,-MIN(MAX($F20-1-('2.1 Kraftwerk allgemein'!$F$16-'1.1 Allgemein'!$I$22+1),0),COLUMN(J20)-1-('2.1 Kraftwerk allgemein'!$F$16-'1.1 Allgemein'!$I$22+1)),1,MIN(MAX($F20-('2.1 Kraftwerk allgemein'!$F$16-'1.1 Allgemein'!$I$22+1),1),COLUMN(J20)-('2.1 Kraftwerk allgemein'!$F$16-'1.1 Allgemein'!$I$22+1)))))/$F20,
SUM(OFFSET('2.5 CAPEX'!X23,0,-MIN($F20-1,COLUMN(J20)-1),1,MIN($F20,COLUMN(J20))))/$F20)))))))</f>
        <v/>
      </c>
      <c r="T20" s="199" t="str">
        <f ca="1">IF('2.1 Kraftwerk allgemein'!$F$15&lt;'1.1 Allgemein'!$I$22,
IF(OR(ISNUMBER($D20)=FALSE,$F20=""),"",
IF(AND('2.5 CAPEX'!$L23&lt;&gt;"x",'2.5 CAPEX'!$M23&lt;&gt;"x"),0,
IF($F20=0,0,
IF(T$4&lt;'2.1 Kraftwerk allgemein'!$F$16,0,
IF(T$4='2.1 Kraftwerk allgemein'!$F$16,'2.5 CAPEX'!$J23/$F20,
IF(T$4&lt;'2.1 Kraftwerk allgemein'!$F$16+$F20,
('2.5 CAPEX'!$J23+SUM(OFFSET('2.5 CAPEX'!Y23,0,-MIN(MAX($F20-1-('2.1 Kraftwerk allgemein'!$F$16-'2.1 Kraftwerk allgemein'!$F$15+1),0),COLUMN(K20)-1-('2.1 Kraftwerk allgemein'!$F$16-'2.1 Kraftwerk allgemein'!$F$15+1)),1,MIN(MAX($F20-('2.1 Kraftwerk allgemein'!$F$16-'2.1 Kraftwerk allgemein'!$F$15+1),1),COLUMN(K20)-('2.1 Kraftwerk allgemein'!$F$16-'2.1 Kraftwerk allgemein'!$F$15+1)))))/$F20,
SUM(OFFSET('2.5 CAPEX'!Y23,0,-MIN($F20-1,COLUMN(K20)-1),1,MIN($F20,COLUMN(K20))))/$F20)))))),
IF(OR(ISNUMBER($D20)=FALSE,$F20=""),"",
IF(AND('2.5 CAPEX'!$L23&lt;&gt;"x",'2.5 CAPEX'!$M23&lt;&gt;"x"),0,
IF($F20=0,0,
IF(T$4&lt;'2.1 Kraftwerk allgemein'!$F$16,0,
IF(T$4='2.1 Kraftwerk allgemein'!$F$16,'2.5 CAPEX'!$J23/$F20,
IF(T$4&lt;'2.1 Kraftwerk allgemein'!$F$16+$F20,
('2.5 CAPEX'!$J23+SUM(OFFSET('2.5 CAPEX'!Y23,0,-MIN(MAX($F20-1-('2.1 Kraftwerk allgemein'!$F$16-'1.1 Allgemein'!$I$22+1),0),COLUMN(K20)-1-('2.1 Kraftwerk allgemein'!$F$16-'1.1 Allgemein'!$I$22+1)),1,MIN(MAX($F20-('2.1 Kraftwerk allgemein'!$F$16-'1.1 Allgemein'!$I$22+1),1),COLUMN(K20)-('2.1 Kraftwerk allgemein'!$F$16-'1.1 Allgemein'!$I$22+1)))))/$F20,
SUM(OFFSET('2.5 CAPEX'!Y23,0,-MIN($F20-1,COLUMN(K20)-1),1,MIN($F20,COLUMN(K20))))/$F20)))))))</f>
        <v/>
      </c>
      <c r="U20" s="199" t="str">
        <f ca="1">IF('2.1 Kraftwerk allgemein'!$F$15&lt;'1.1 Allgemein'!$I$22,
IF(OR(ISNUMBER($D20)=FALSE,$F20=""),"",
IF(AND('2.5 CAPEX'!$L23&lt;&gt;"x",'2.5 CAPEX'!$M23&lt;&gt;"x"),0,
IF($F20=0,0,
IF(U$4&lt;'2.1 Kraftwerk allgemein'!$F$16,0,
IF(U$4='2.1 Kraftwerk allgemein'!$F$16,'2.5 CAPEX'!$J23/$F20,
IF(U$4&lt;'2.1 Kraftwerk allgemein'!$F$16+$F20,
('2.5 CAPEX'!$J23+SUM(OFFSET('2.5 CAPEX'!Z23,0,-MIN(MAX($F20-1-('2.1 Kraftwerk allgemein'!$F$16-'2.1 Kraftwerk allgemein'!$F$15+1),0),COLUMN(L20)-1-('2.1 Kraftwerk allgemein'!$F$16-'2.1 Kraftwerk allgemein'!$F$15+1)),1,MIN(MAX($F20-('2.1 Kraftwerk allgemein'!$F$16-'2.1 Kraftwerk allgemein'!$F$15+1),1),COLUMN(L20)-('2.1 Kraftwerk allgemein'!$F$16-'2.1 Kraftwerk allgemein'!$F$15+1)))))/$F20,
SUM(OFFSET('2.5 CAPEX'!Z23,0,-MIN($F20-1,COLUMN(L20)-1),1,MIN($F20,COLUMN(L20))))/$F20)))))),
IF(OR(ISNUMBER($D20)=FALSE,$F20=""),"",
IF(AND('2.5 CAPEX'!$L23&lt;&gt;"x",'2.5 CAPEX'!$M23&lt;&gt;"x"),0,
IF($F20=0,0,
IF(U$4&lt;'2.1 Kraftwerk allgemein'!$F$16,0,
IF(U$4='2.1 Kraftwerk allgemein'!$F$16,'2.5 CAPEX'!$J23/$F20,
IF(U$4&lt;'2.1 Kraftwerk allgemein'!$F$16+$F20,
('2.5 CAPEX'!$J23+SUM(OFFSET('2.5 CAPEX'!Z23,0,-MIN(MAX($F20-1-('2.1 Kraftwerk allgemein'!$F$16-'1.1 Allgemein'!$I$22+1),0),COLUMN(L20)-1-('2.1 Kraftwerk allgemein'!$F$16-'1.1 Allgemein'!$I$22+1)),1,MIN(MAX($F20-('2.1 Kraftwerk allgemein'!$F$16-'1.1 Allgemein'!$I$22+1),1),COLUMN(L20)-('2.1 Kraftwerk allgemein'!$F$16-'1.1 Allgemein'!$I$22+1)))))/$F20,
SUM(OFFSET('2.5 CAPEX'!Z23,0,-MIN($F20-1,COLUMN(L20)-1),1,MIN($F20,COLUMN(L20))))/$F20)))))))</f>
        <v/>
      </c>
      <c r="V20" s="199" t="str">
        <f ca="1">IF('2.1 Kraftwerk allgemein'!$F$15&lt;'1.1 Allgemein'!$I$22,
IF(OR(ISNUMBER($D20)=FALSE,$F20=""),"",
IF(AND('2.5 CAPEX'!$L23&lt;&gt;"x",'2.5 CAPEX'!$M23&lt;&gt;"x"),0,
IF($F20=0,0,
IF(V$4&lt;'2.1 Kraftwerk allgemein'!$F$16,0,
IF(V$4='2.1 Kraftwerk allgemein'!$F$16,'2.5 CAPEX'!$J23/$F20,
IF(V$4&lt;'2.1 Kraftwerk allgemein'!$F$16+$F20,
('2.5 CAPEX'!$J23+SUM(OFFSET('2.5 CAPEX'!AA23,0,-MIN(MAX($F20-1-('2.1 Kraftwerk allgemein'!$F$16-'2.1 Kraftwerk allgemein'!$F$15+1),0),COLUMN(M20)-1-('2.1 Kraftwerk allgemein'!$F$16-'2.1 Kraftwerk allgemein'!$F$15+1)),1,MIN(MAX($F20-('2.1 Kraftwerk allgemein'!$F$16-'2.1 Kraftwerk allgemein'!$F$15+1),1),COLUMN(M20)-('2.1 Kraftwerk allgemein'!$F$16-'2.1 Kraftwerk allgemein'!$F$15+1)))))/$F20,
SUM(OFFSET('2.5 CAPEX'!AA23,0,-MIN($F20-1,COLUMN(M20)-1),1,MIN($F20,COLUMN(M20))))/$F20)))))),
IF(OR(ISNUMBER($D20)=FALSE,$F20=""),"",
IF(AND('2.5 CAPEX'!$L23&lt;&gt;"x",'2.5 CAPEX'!$M23&lt;&gt;"x"),0,
IF($F20=0,0,
IF(V$4&lt;'2.1 Kraftwerk allgemein'!$F$16,0,
IF(V$4='2.1 Kraftwerk allgemein'!$F$16,'2.5 CAPEX'!$J23/$F20,
IF(V$4&lt;'2.1 Kraftwerk allgemein'!$F$16+$F20,
('2.5 CAPEX'!$J23+SUM(OFFSET('2.5 CAPEX'!AA23,0,-MIN(MAX($F20-1-('2.1 Kraftwerk allgemein'!$F$16-'1.1 Allgemein'!$I$22+1),0),COLUMN(M20)-1-('2.1 Kraftwerk allgemein'!$F$16-'1.1 Allgemein'!$I$22+1)),1,MIN(MAX($F20-('2.1 Kraftwerk allgemein'!$F$16-'1.1 Allgemein'!$I$22+1),1),COLUMN(M20)-('2.1 Kraftwerk allgemein'!$F$16-'1.1 Allgemein'!$I$22+1)))))/$F20,
SUM(OFFSET('2.5 CAPEX'!AA23,0,-MIN($F20-1,COLUMN(M20)-1),1,MIN($F20,COLUMN(M20))))/$F20)))))))</f>
        <v/>
      </c>
      <c r="W20" s="199" t="str">
        <f ca="1">IF('2.1 Kraftwerk allgemein'!$F$15&lt;'1.1 Allgemein'!$I$22,
IF(OR(ISNUMBER($D20)=FALSE,$F20=""),"",
IF(AND('2.5 CAPEX'!$L23&lt;&gt;"x",'2.5 CAPEX'!$M23&lt;&gt;"x"),0,
IF($F20=0,0,
IF(W$4&lt;'2.1 Kraftwerk allgemein'!$F$16,0,
IF(W$4='2.1 Kraftwerk allgemein'!$F$16,'2.5 CAPEX'!$J23/$F20,
IF(W$4&lt;'2.1 Kraftwerk allgemein'!$F$16+$F20,
('2.5 CAPEX'!$J23+SUM(OFFSET('2.5 CAPEX'!AB23,0,-MIN(MAX($F20-1-('2.1 Kraftwerk allgemein'!$F$16-'2.1 Kraftwerk allgemein'!$F$15+1),0),COLUMN(N20)-1-('2.1 Kraftwerk allgemein'!$F$16-'2.1 Kraftwerk allgemein'!$F$15+1)),1,MIN(MAX($F20-('2.1 Kraftwerk allgemein'!$F$16-'2.1 Kraftwerk allgemein'!$F$15+1),1),COLUMN(N20)-('2.1 Kraftwerk allgemein'!$F$16-'2.1 Kraftwerk allgemein'!$F$15+1)))))/$F20,
SUM(OFFSET('2.5 CAPEX'!AB23,0,-MIN($F20-1,COLUMN(N20)-1),1,MIN($F20,COLUMN(N20))))/$F20)))))),
IF(OR(ISNUMBER($D20)=FALSE,$F20=""),"",
IF(AND('2.5 CAPEX'!$L23&lt;&gt;"x",'2.5 CAPEX'!$M23&lt;&gt;"x"),0,
IF($F20=0,0,
IF(W$4&lt;'2.1 Kraftwerk allgemein'!$F$16,0,
IF(W$4='2.1 Kraftwerk allgemein'!$F$16,'2.5 CAPEX'!$J23/$F20,
IF(W$4&lt;'2.1 Kraftwerk allgemein'!$F$16+$F20,
('2.5 CAPEX'!$J23+SUM(OFFSET('2.5 CAPEX'!AB23,0,-MIN(MAX($F20-1-('2.1 Kraftwerk allgemein'!$F$16-'1.1 Allgemein'!$I$22+1),0),COLUMN(N20)-1-('2.1 Kraftwerk allgemein'!$F$16-'1.1 Allgemein'!$I$22+1)),1,MIN(MAX($F20-('2.1 Kraftwerk allgemein'!$F$16-'1.1 Allgemein'!$I$22+1),1),COLUMN(N20)-('2.1 Kraftwerk allgemein'!$F$16-'1.1 Allgemein'!$I$22+1)))))/$F20,
SUM(OFFSET('2.5 CAPEX'!AB23,0,-MIN($F20-1,COLUMN(N20)-1),1,MIN($F20,COLUMN(N20))))/$F20)))))))</f>
        <v/>
      </c>
      <c r="X20" s="199" t="str">
        <f ca="1">IF('2.1 Kraftwerk allgemein'!$F$15&lt;'1.1 Allgemein'!$I$22,
IF(OR(ISNUMBER($D20)=FALSE,$F20=""),"",
IF(AND('2.5 CAPEX'!$L23&lt;&gt;"x",'2.5 CAPEX'!$M23&lt;&gt;"x"),0,
IF($F20=0,0,
IF(X$4&lt;'2.1 Kraftwerk allgemein'!$F$16,0,
IF(X$4='2.1 Kraftwerk allgemein'!$F$16,'2.5 CAPEX'!$J23/$F20,
IF(X$4&lt;'2.1 Kraftwerk allgemein'!$F$16+$F20,
('2.5 CAPEX'!$J23+SUM(OFFSET('2.5 CAPEX'!AC23,0,-MIN(MAX($F20-1-('2.1 Kraftwerk allgemein'!$F$16-'2.1 Kraftwerk allgemein'!$F$15+1),0),COLUMN(O20)-1-('2.1 Kraftwerk allgemein'!$F$16-'2.1 Kraftwerk allgemein'!$F$15+1)),1,MIN(MAX($F20-('2.1 Kraftwerk allgemein'!$F$16-'2.1 Kraftwerk allgemein'!$F$15+1),1),COLUMN(O20)-('2.1 Kraftwerk allgemein'!$F$16-'2.1 Kraftwerk allgemein'!$F$15+1)))))/$F20,
SUM(OFFSET('2.5 CAPEX'!AC23,0,-MIN($F20-1,COLUMN(O20)-1),1,MIN($F20,COLUMN(O20))))/$F20)))))),
IF(OR(ISNUMBER($D20)=FALSE,$F20=""),"",
IF(AND('2.5 CAPEX'!$L23&lt;&gt;"x",'2.5 CAPEX'!$M23&lt;&gt;"x"),0,
IF($F20=0,0,
IF(X$4&lt;'2.1 Kraftwerk allgemein'!$F$16,0,
IF(X$4='2.1 Kraftwerk allgemein'!$F$16,'2.5 CAPEX'!$J23/$F20,
IF(X$4&lt;'2.1 Kraftwerk allgemein'!$F$16+$F20,
('2.5 CAPEX'!$J23+SUM(OFFSET('2.5 CAPEX'!AC23,0,-MIN(MAX($F20-1-('2.1 Kraftwerk allgemein'!$F$16-'1.1 Allgemein'!$I$22+1),0),COLUMN(O20)-1-('2.1 Kraftwerk allgemein'!$F$16-'1.1 Allgemein'!$I$22+1)),1,MIN(MAX($F20-('2.1 Kraftwerk allgemein'!$F$16-'1.1 Allgemein'!$I$22+1),1),COLUMN(O20)-('2.1 Kraftwerk allgemein'!$F$16-'1.1 Allgemein'!$I$22+1)))))/$F20,
SUM(OFFSET('2.5 CAPEX'!AC23,0,-MIN($F20-1,COLUMN(O20)-1),1,MIN($F20,COLUMN(O20))))/$F20)))))))</f>
        <v/>
      </c>
      <c r="Y20" s="199" t="str">
        <f ca="1">IF('2.1 Kraftwerk allgemein'!$F$15&lt;'1.1 Allgemein'!$I$22,
IF(OR(ISNUMBER($D20)=FALSE,$F20=""),"",
IF(AND('2.5 CAPEX'!$L23&lt;&gt;"x",'2.5 CAPEX'!$M23&lt;&gt;"x"),0,
IF($F20=0,0,
IF(Y$4&lt;'2.1 Kraftwerk allgemein'!$F$16,0,
IF(Y$4='2.1 Kraftwerk allgemein'!$F$16,'2.5 CAPEX'!$J23/$F20,
IF(Y$4&lt;'2.1 Kraftwerk allgemein'!$F$16+$F20,
('2.5 CAPEX'!$J23+SUM(OFFSET('2.5 CAPEX'!AD23,0,-MIN(MAX($F20-1-('2.1 Kraftwerk allgemein'!$F$16-'2.1 Kraftwerk allgemein'!$F$15+1),0),COLUMN(P20)-1-('2.1 Kraftwerk allgemein'!$F$16-'2.1 Kraftwerk allgemein'!$F$15+1)),1,MIN(MAX($F20-('2.1 Kraftwerk allgemein'!$F$16-'2.1 Kraftwerk allgemein'!$F$15+1),1),COLUMN(P20)-('2.1 Kraftwerk allgemein'!$F$16-'2.1 Kraftwerk allgemein'!$F$15+1)))))/$F20,
SUM(OFFSET('2.5 CAPEX'!AD23,0,-MIN($F20-1,COLUMN(P20)-1),1,MIN($F20,COLUMN(P20))))/$F20)))))),
IF(OR(ISNUMBER($D20)=FALSE,$F20=""),"",
IF(AND('2.5 CAPEX'!$L23&lt;&gt;"x",'2.5 CAPEX'!$M23&lt;&gt;"x"),0,
IF($F20=0,0,
IF(Y$4&lt;'2.1 Kraftwerk allgemein'!$F$16,0,
IF(Y$4='2.1 Kraftwerk allgemein'!$F$16,'2.5 CAPEX'!$J23/$F20,
IF(Y$4&lt;'2.1 Kraftwerk allgemein'!$F$16+$F20,
('2.5 CAPEX'!$J23+SUM(OFFSET('2.5 CAPEX'!AD23,0,-MIN(MAX($F20-1-('2.1 Kraftwerk allgemein'!$F$16-'1.1 Allgemein'!$I$22+1),0),COLUMN(P20)-1-('2.1 Kraftwerk allgemein'!$F$16-'1.1 Allgemein'!$I$22+1)),1,MIN(MAX($F20-('2.1 Kraftwerk allgemein'!$F$16-'1.1 Allgemein'!$I$22+1),1),COLUMN(P20)-('2.1 Kraftwerk allgemein'!$F$16-'1.1 Allgemein'!$I$22+1)))))/$F20,
SUM(OFFSET('2.5 CAPEX'!AD23,0,-MIN($F20-1,COLUMN(P20)-1),1,MIN($F20,COLUMN(P20))))/$F20)))))))</f>
        <v/>
      </c>
      <c r="Z20" s="199" t="str">
        <f ca="1">IF('2.1 Kraftwerk allgemein'!$F$15&lt;'1.1 Allgemein'!$I$22,
IF(OR(ISNUMBER($D20)=FALSE,$F20=""),"",
IF(AND('2.5 CAPEX'!$L23&lt;&gt;"x",'2.5 CAPEX'!$M23&lt;&gt;"x"),0,
IF($F20=0,0,
IF(Z$4&lt;'2.1 Kraftwerk allgemein'!$F$16,0,
IF(Z$4='2.1 Kraftwerk allgemein'!$F$16,'2.5 CAPEX'!$J23/$F20,
IF(Z$4&lt;'2.1 Kraftwerk allgemein'!$F$16+$F20,
('2.5 CAPEX'!$J23+SUM(OFFSET('2.5 CAPEX'!AE23,0,-MIN(MAX($F20-1-('2.1 Kraftwerk allgemein'!$F$16-'2.1 Kraftwerk allgemein'!$F$15+1),0),COLUMN(Q20)-1-('2.1 Kraftwerk allgemein'!$F$16-'2.1 Kraftwerk allgemein'!$F$15+1)),1,MIN(MAX($F20-('2.1 Kraftwerk allgemein'!$F$16-'2.1 Kraftwerk allgemein'!$F$15+1),1),COLUMN(Q20)-('2.1 Kraftwerk allgemein'!$F$16-'2.1 Kraftwerk allgemein'!$F$15+1)))))/$F20,
SUM(OFFSET('2.5 CAPEX'!AE23,0,-MIN($F20-1,COLUMN(Q20)-1),1,MIN($F20,COLUMN(Q20))))/$F20)))))),
IF(OR(ISNUMBER($D20)=FALSE,$F20=""),"",
IF(AND('2.5 CAPEX'!$L23&lt;&gt;"x",'2.5 CAPEX'!$M23&lt;&gt;"x"),0,
IF($F20=0,0,
IF(Z$4&lt;'2.1 Kraftwerk allgemein'!$F$16,0,
IF(Z$4='2.1 Kraftwerk allgemein'!$F$16,'2.5 CAPEX'!$J23/$F20,
IF(Z$4&lt;'2.1 Kraftwerk allgemein'!$F$16+$F20,
('2.5 CAPEX'!$J23+SUM(OFFSET('2.5 CAPEX'!AE23,0,-MIN(MAX($F20-1-('2.1 Kraftwerk allgemein'!$F$16-'1.1 Allgemein'!$I$22+1),0),COLUMN(Q20)-1-('2.1 Kraftwerk allgemein'!$F$16-'1.1 Allgemein'!$I$22+1)),1,MIN(MAX($F20-('2.1 Kraftwerk allgemein'!$F$16-'1.1 Allgemein'!$I$22+1),1),COLUMN(Q20)-('2.1 Kraftwerk allgemein'!$F$16-'1.1 Allgemein'!$I$22+1)))))/$F20,
SUM(OFFSET('2.5 CAPEX'!AE23,0,-MIN($F20-1,COLUMN(Q20)-1),1,MIN($F20,COLUMN(Q20))))/$F20)))))))</f>
        <v/>
      </c>
      <c r="AA20" s="199" t="str">
        <f ca="1">IF('2.1 Kraftwerk allgemein'!$F$15&lt;'1.1 Allgemein'!$I$22,
IF(OR(ISNUMBER($D20)=FALSE,$F20=""),"",
IF(AND('2.5 CAPEX'!$L23&lt;&gt;"x",'2.5 CAPEX'!$M23&lt;&gt;"x"),0,
IF($F20=0,0,
IF(AA$4&lt;'2.1 Kraftwerk allgemein'!$F$16,0,
IF(AA$4='2.1 Kraftwerk allgemein'!$F$16,'2.5 CAPEX'!$J23/$F20,
IF(AA$4&lt;'2.1 Kraftwerk allgemein'!$F$16+$F20,
('2.5 CAPEX'!$J23+SUM(OFFSET('2.5 CAPEX'!AF23,0,-MIN(MAX($F20-1-('2.1 Kraftwerk allgemein'!$F$16-'2.1 Kraftwerk allgemein'!$F$15+1),0),COLUMN(R20)-1-('2.1 Kraftwerk allgemein'!$F$16-'2.1 Kraftwerk allgemein'!$F$15+1)),1,MIN(MAX($F20-('2.1 Kraftwerk allgemein'!$F$16-'2.1 Kraftwerk allgemein'!$F$15+1),1),COLUMN(R20)-('2.1 Kraftwerk allgemein'!$F$16-'2.1 Kraftwerk allgemein'!$F$15+1)))))/$F20,
SUM(OFFSET('2.5 CAPEX'!AF23,0,-MIN($F20-1,COLUMN(R20)-1),1,MIN($F20,COLUMN(R20))))/$F20)))))),
IF(OR(ISNUMBER($D20)=FALSE,$F20=""),"",
IF(AND('2.5 CAPEX'!$L23&lt;&gt;"x",'2.5 CAPEX'!$M23&lt;&gt;"x"),0,
IF($F20=0,0,
IF(AA$4&lt;'2.1 Kraftwerk allgemein'!$F$16,0,
IF(AA$4='2.1 Kraftwerk allgemein'!$F$16,'2.5 CAPEX'!$J23/$F20,
IF(AA$4&lt;'2.1 Kraftwerk allgemein'!$F$16+$F20,
('2.5 CAPEX'!$J23+SUM(OFFSET('2.5 CAPEX'!AF23,0,-MIN(MAX($F20-1-('2.1 Kraftwerk allgemein'!$F$16-'1.1 Allgemein'!$I$22+1),0),COLUMN(R20)-1-('2.1 Kraftwerk allgemein'!$F$16-'1.1 Allgemein'!$I$22+1)),1,MIN(MAX($F20-('2.1 Kraftwerk allgemein'!$F$16-'1.1 Allgemein'!$I$22+1),1),COLUMN(R20)-('2.1 Kraftwerk allgemein'!$F$16-'1.1 Allgemein'!$I$22+1)))))/$F20,
SUM(OFFSET('2.5 CAPEX'!AF23,0,-MIN($F20-1,COLUMN(R20)-1),1,MIN($F20,COLUMN(R20))))/$F20)))))))</f>
        <v/>
      </c>
      <c r="AB20" s="199" t="str">
        <f ca="1">IF('2.1 Kraftwerk allgemein'!$F$15&lt;'1.1 Allgemein'!$I$22,
IF(OR(ISNUMBER($D20)=FALSE,$F20=""),"",
IF(AND('2.5 CAPEX'!$L23&lt;&gt;"x",'2.5 CAPEX'!$M23&lt;&gt;"x"),0,
IF($F20=0,0,
IF(AB$4&lt;'2.1 Kraftwerk allgemein'!$F$16,0,
IF(AB$4='2.1 Kraftwerk allgemein'!$F$16,'2.5 CAPEX'!$J23/$F20,
IF(AB$4&lt;'2.1 Kraftwerk allgemein'!$F$16+$F20,
('2.5 CAPEX'!$J23+SUM(OFFSET('2.5 CAPEX'!AG23,0,-MIN(MAX($F20-1-('2.1 Kraftwerk allgemein'!$F$16-'2.1 Kraftwerk allgemein'!$F$15+1),0),COLUMN(S20)-1-('2.1 Kraftwerk allgemein'!$F$16-'2.1 Kraftwerk allgemein'!$F$15+1)),1,MIN(MAX($F20-('2.1 Kraftwerk allgemein'!$F$16-'2.1 Kraftwerk allgemein'!$F$15+1),1),COLUMN(S20)-('2.1 Kraftwerk allgemein'!$F$16-'2.1 Kraftwerk allgemein'!$F$15+1)))))/$F20,
SUM(OFFSET('2.5 CAPEX'!AG23,0,-MIN($F20-1,COLUMN(S20)-1),1,MIN($F20,COLUMN(S20))))/$F20)))))),
IF(OR(ISNUMBER($D20)=FALSE,$F20=""),"",
IF(AND('2.5 CAPEX'!$L23&lt;&gt;"x",'2.5 CAPEX'!$M23&lt;&gt;"x"),0,
IF($F20=0,0,
IF(AB$4&lt;'2.1 Kraftwerk allgemein'!$F$16,0,
IF(AB$4='2.1 Kraftwerk allgemein'!$F$16,'2.5 CAPEX'!$J23/$F20,
IF(AB$4&lt;'2.1 Kraftwerk allgemein'!$F$16+$F20,
('2.5 CAPEX'!$J23+SUM(OFFSET('2.5 CAPEX'!AG23,0,-MIN(MAX($F20-1-('2.1 Kraftwerk allgemein'!$F$16-'1.1 Allgemein'!$I$22+1),0),COLUMN(S20)-1-('2.1 Kraftwerk allgemein'!$F$16-'1.1 Allgemein'!$I$22+1)),1,MIN(MAX($F20-('2.1 Kraftwerk allgemein'!$F$16-'1.1 Allgemein'!$I$22+1),1),COLUMN(S20)-('2.1 Kraftwerk allgemein'!$F$16-'1.1 Allgemein'!$I$22+1)))))/$F20,
SUM(OFFSET('2.5 CAPEX'!AG23,0,-MIN($F20-1,COLUMN(S20)-1),1,MIN($F20,COLUMN(S20))))/$F20)))))))</f>
        <v/>
      </c>
      <c r="AC20" s="199" t="str">
        <f ca="1">IF('2.1 Kraftwerk allgemein'!$F$15&lt;'1.1 Allgemein'!$I$22,
IF(OR(ISNUMBER($D20)=FALSE,$F20=""),"",
IF(AND('2.5 CAPEX'!$L23&lt;&gt;"x",'2.5 CAPEX'!$M23&lt;&gt;"x"),0,
IF($F20=0,0,
IF(AC$4&lt;'2.1 Kraftwerk allgemein'!$F$16,0,
IF(AC$4='2.1 Kraftwerk allgemein'!$F$16,'2.5 CAPEX'!$J23/$F20,
IF(AC$4&lt;'2.1 Kraftwerk allgemein'!$F$16+$F20,
('2.5 CAPEX'!$J23+SUM(OFFSET('2.5 CAPEX'!AH23,0,-MIN(MAX($F20-1-('2.1 Kraftwerk allgemein'!$F$16-'2.1 Kraftwerk allgemein'!$F$15+1),0),COLUMN(T20)-1-('2.1 Kraftwerk allgemein'!$F$16-'2.1 Kraftwerk allgemein'!$F$15+1)),1,MIN(MAX($F20-('2.1 Kraftwerk allgemein'!$F$16-'2.1 Kraftwerk allgemein'!$F$15+1),1),COLUMN(T20)-('2.1 Kraftwerk allgemein'!$F$16-'2.1 Kraftwerk allgemein'!$F$15+1)))))/$F20,
SUM(OFFSET('2.5 CAPEX'!AH23,0,-MIN($F20-1,COLUMN(T20)-1),1,MIN($F20,COLUMN(T20))))/$F20)))))),
IF(OR(ISNUMBER($D20)=FALSE,$F20=""),"",
IF(AND('2.5 CAPEX'!$L23&lt;&gt;"x",'2.5 CAPEX'!$M23&lt;&gt;"x"),0,
IF($F20=0,0,
IF(AC$4&lt;'2.1 Kraftwerk allgemein'!$F$16,0,
IF(AC$4='2.1 Kraftwerk allgemein'!$F$16,'2.5 CAPEX'!$J23/$F20,
IF(AC$4&lt;'2.1 Kraftwerk allgemein'!$F$16+$F20,
('2.5 CAPEX'!$J23+SUM(OFFSET('2.5 CAPEX'!AH23,0,-MIN(MAX($F20-1-('2.1 Kraftwerk allgemein'!$F$16-'1.1 Allgemein'!$I$22+1),0),COLUMN(T20)-1-('2.1 Kraftwerk allgemein'!$F$16-'1.1 Allgemein'!$I$22+1)),1,MIN(MAX($F20-('2.1 Kraftwerk allgemein'!$F$16-'1.1 Allgemein'!$I$22+1),1),COLUMN(T20)-('2.1 Kraftwerk allgemein'!$F$16-'1.1 Allgemein'!$I$22+1)))))/$F20,
SUM(OFFSET('2.5 CAPEX'!AH23,0,-MIN($F20-1,COLUMN(T20)-1),1,MIN($F20,COLUMN(T20))))/$F20)))))))</f>
        <v/>
      </c>
      <c r="AD20" s="199" t="str">
        <f ca="1">IF('2.1 Kraftwerk allgemein'!$F$15&lt;'1.1 Allgemein'!$I$22,
IF(OR(ISNUMBER($D20)=FALSE,$F20=""),"",
IF(AND('2.5 CAPEX'!$L23&lt;&gt;"x",'2.5 CAPEX'!$M23&lt;&gt;"x"),0,
IF($F20=0,0,
IF(AD$4&lt;'2.1 Kraftwerk allgemein'!$F$16,0,
IF(AD$4='2.1 Kraftwerk allgemein'!$F$16,'2.5 CAPEX'!$J23/$F20,
IF(AD$4&lt;'2.1 Kraftwerk allgemein'!$F$16+$F20,
('2.5 CAPEX'!$J23+SUM(OFFSET('2.5 CAPEX'!AI23,0,-MIN(MAX($F20-1-('2.1 Kraftwerk allgemein'!$F$16-'2.1 Kraftwerk allgemein'!$F$15+1),0),COLUMN(U20)-1-('2.1 Kraftwerk allgemein'!$F$16-'2.1 Kraftwerk allgemein'!$F$15+1)),1,MIN(MAX($F20-('2.1 Kraftwerk allgemein'!$F$16-'2.1 Kraftwerk allgemein'!$F$15+1),1),COLUMN(U20)-('2.1 Kraftwerk allgemein'!$F$16-'2.1 Kraftwerk allgemein'!$F$15+1)))))/$F20,
SUM(OFFSET('2.5 CAPEX'!AI23,0,-MIN($F20-1,COLUMN(U20)-1),1,MIN($F20,COLUMN(U20))))/$F20)))))),
IF(OR(ISNUMBER($D20)=FALSE,$F20=""),"",
IF(AND('2.5 CAPEX'!$L23&lt;&gt;"x",'2.5 CAPEX'!$M23&lt;&gt;"x"),0,
IF($F20=0,0,
IF(AD$4&lt;'2.1 Kraftwerk allgemein'!$F$16,0,
IF(AD$4='2.1 Kraftwerk allgemein'!$F$16,'2.5 CAPEX'!$J23/$F20,
IF(AD$4&lt;'2.1 Kraftwerk allgemein'!$F$16+$F20,
('2.5 CAPEX'!$J23+SUM(OFFSET('2.5 CAPEX'!AI23,0,-MIN(MAX($F20-1-('2.1 Kraftwerk allgemein'!$F$16-'1.1 Allgemein'!$I$22+1),0),COLUMN(U20)-1-('2.1 Kraftwerk allgemein'!$F$16-'1.1 Allgemein'!$I$22+1)),1,MIN(MAX($F20-('2.1 Kraftwerk allgemein'!$F$16-'1.1 Allgemein'!$I$22+1),1),COLUMN(U20)-('2.1 Kraftwerk allgemein'!$F$16-'1.1 Allgemein'!$I$22+1)))))/$F20,
SUM(OFFSET('2.5 CAPEX'!AI23,0,-MIN($F20-1,COLUMN(U20)-1),1,MIN($F20,COLUMN(U20))))/$F20)))))))</f>
        <v/>
      </c>
      <c r="AE20" s="199" t="str">
        <f ca="1">IF('2.1 Kraftwerk allgemein'!$F$15&lt;'1.1 Allgemein'!$I$22,
IF(OR(ISNUMBER($D20)=FALSE,$F20=""),"",
IF(AND('2.5 CAPEX'!$L23&lt;&gt;"x",'2.5 CAPEX'!$M23&lt;&gt;"x"),0,
IF($F20=0,0,
IF(AE$4&lt;'2.1 Kraftwerk allgemein'!$F$16,0,
IF(AE$4='2.1 Kraftwerk allgemein'!$F$16,'2.5 CAPEX'!$J23/$F20,
IF(AE$4&lt;'2.1 Kraftwerk allgemein'!$F$16+$F20,
('2.5 CAPEX'!$J23+SUM(OFFSET('2.5 CAPEX'!AJ23,0,-MIN(MAX($F20-1-('2.1 Kraftwerk allgemein'!$F$16-'2.1 Kraftwerk allgemein'!$F$15+1),0),COLUMN(V20)-1-('2.1 Kraftwerk allgemein'!$F$16-'2.1 Kraftwerk allgemein'!$F$15+1)),1,MIN(MAX($F20-('2.1 Kraftwerk allgemein'!$F$16-'2.1 Kraftwerk allgemein'!$F$15+1),1),COLUMN(V20)-('2.1 Kraftwerk allgemein'!$F$16-'2.1 Kraftwerk allgemein'!$F$15+1)))))/$F20,
SUM(OFFSET('2.5 CAPEX'!AJ23,0,-MIN($F20-1,COLUMN(V20)-1),1,MIN($F20,COLUMN(V20))))/$F20)))))),
IF(OR(ISNUMBER($D20)=FALSE,$F20=""),"",
IF(AND('2.5 CAPEX'!$L23&lt;&gt;"x",'2.5 CAPEX'!$M23&lt;&gt;"x"),0,
IF($F20=0,0,
IF(AE$4&lt;'2.1 Kraftwerk allgemein'!$F$16,0,
IF(AE$4='2.1 Kraftwerk allgemein'!$F$16,'2.5 CAPEX'!$J23/$F20,
IF(AE$4&lt;'2.1 Kraftwerk allgemein'!$F$16+$F20,
('2.5 CAPEX'!$J23+SUM(OFFSET('2.5 CAPEX'!AJ23,0,-MIN(MAX($F20-1-('2.1 Kraftwerk allgemein'!$F$16-'1.1 Allgemein'!$I$22+1),0),COLUMN(V20)-1-('2.1 Kraftwerk allgemein'!$F$16-'1.1 Allgemein'!$I$22+1)),1,MIN(MAX($F20-('2.1 Kraftwerk allgemein'!$F$16-'1.1 Allgemein'!$I$22+1),1),COLUMN(V20)-('2.1 Kraftwerk allgemein'!$F$16-'1.1 Allgemein'!$I$22+1)))))/$F20,
SUM(OFFSET('2.5 CAPEX'!AJ23,0,-MIN($F20-1,COLUMN(V20)-1),1,MIN($F20,COLUMN(V20))))/$F20)))))))</f>
        <v/>
      </c>
      <c r="AF20" s="199" t="str">
        <f ca="1">IF('2.1 Kraftwerk allgemein'!$F$15&lt;'1.1 Allgemein'!$I$22,
IF(OR(ISNUMBER($D20)=FALSE,$F20=""),"",
IF(AND('2.5 CAPEX'!$L23&lt;&gt;"x",'2.5 CAPEX'!$M23&lt;&gt;"x"),0,
IF($F20=0,0,
IF(AF$4&lt;'2.1 Kraftwerk allgemein'!$F$16,0,
IF(AF$4='2.1 Kraftwerk allgemein'!$F$16,'2.5 CAPEX'!$J23/$F20,
IF(AF$4&lt;'2.1 Kraftwerk allgemein'!$F$16+$F20,
('2.5 CAPEX'!$J23+SUM(OFFSET('2.5 CAPEX'!AK23,0,-MIN(MAX($F20-1-('2.1 Kraftwerk allgemein'!$F$16-'2.1 Kraftwerk allgemein'!$F$15+1),0),COLUMN(W20)-1-('2.1 Kraftwerk allgemein'!$F$16-'2.1 Kraftwerk allgemein'!$F$15+1)),1,MIN(MAX($F20-('2.1 Kraftwerk allgemein'!$F$16-'2.1 Kraftwerk allgemein'!$F$15+1),1),COLUMN(W20)-('2.1 Kraftwerk allgemein'!$F$16-'2.1 Kraftwerk allgemein'!$F$15+1)))))/$F20,
SUM(OFFSET('2.5 CAPEX'!AK23,0,-MIN($F20-1,COLUMN(W20)-1),1,MIN($F20,COLUMN(W20))))/$F20)))))),
IF(OR(ISNUMBER($D20)=FALSE,$F20=""),"",
IF(AND('2.5 CAPEX'!$L23&lt;&gt;"x",'2.5 CAPEX'!$M23&lt;&gt;"x"),0,
IF($F20=0,0,
IF(AF$4&lt;'2.1 Kraftwerk allgemein'!$F$16,0,
IF(AF$4='2.1 Kraftwerk allgemein'!$F$16,'2.5 CAPEX'!$J23/$F20,
IF(AF$4&lt;'2.1 Kraftwerk allgemein'!$F$16+$F20,
('2.5 CAPEX'!$J23+SUM(OFFSET('2.5 CAPEX'!AK23,0,-MIN(MAX($F20-1-('2.1 Kraftwerk allgemein'!$F$16-'1.1 Allgemein'!$I$22+1),0),COLUMN(W20)-1-('2.1 Kraftwerk allgemein'!$F$16-'1.1 Allgemein'!$I$22+1)),1,MIN(MAX($F20-('2.1 Kraftwerk allgemein'!$F$16-'1.1 Allgemein'!$I$22+1),1),COLUMN(W20)-('2.1 Kraftwerk allgemein'!$F$16-'1.1 Allgemein'!$I$22+1)))))/$F20,
SUM(OFFSET('2.5 CAPEX'!AK23,0,-MIN($F20-1,COLUMN(W20)-1),1,MIN($F20,COLUMN(W20))))/$F20)))))))</f>
        <v/>
      </c>
      <c r="AG20" s="199" t="str">
        <f ca="1">IF('2.1 Kraftwerk allgemein'!$F$15&lt;'1.1 Allgemein'!$I$22,
IF(OR(ISNUMBER($D20)=FALSE,$F20=""),"",
IF(AND('2.5 CAPEX'!$L23&lt;&gt;"x",'2.5 CAPEX'!$M23&lt;&gt;"x"),0,
IF($F20=0,0,
IF(AG$4&lt;'2.1 Kraftwerk allgemein'!$F$16,0,
IF(AG$4='2.1 Kraftwerk allgemein'!$F$16,'2.5 CAPEX'!$J23/$F20,
IF(AG$4&lt;'2.1 Kraftwerk allgemein'!$F$16+$F20,
('2.5 CAPEX'!$J23+SUM(OFFSET('2.5 CAPEX'!AL23,0,-MIN(MAX($F20-1-('2.1 Kraftwerk allgemein'!$F$16-'2.1 Kraftwerk allgemein'!$F$15+1),0),COLUMN(X20)-1-('2.1 Kraftwerk allgemein'!$F$16-'2.1 Kraftwerk allgemein'!$F$15+1)),1,MIN(MAX($F20-('2.1 Kraftwerk allgemein'!$F$16-'2.1 Kraftwerk allgemein'!$F$15+1),1),COLUMN(X20)-('2.1 Kraftwerk allgemein'!$F$16-'2.1 Kraftwerk allgemein'!$F$15+1)))))/$F20,
SUM(OFFSET('2.5 CAPEX'!AL23,0,-MIN($F20-1,COLUMN(X20)-1),1,MIN($F20,COLUMN(X20))))/$F20)))))),
IF(OR(ISNUMBER($D20)=FALSE,$F20=""),"",
IF(AND('2.5 CAPEX'!$L23&lt;&gt;"x",'2.5 CAPEX'!$M23&lt;&gt;"x"),0,
IF($F20=0,0,
IF(AG$4&lt;'2.1 Kraftwerk allgemein'!$F$16,0,
IF(AG$4='2.1 Kraftwerk allgemein'!$F$16,'2.5 CAPEX'!$J23/$F20,
IF(AG$4&lt;'2.1 Kraftwerk allgemein'!$F$16+$F20,
('2.5 CAPEX'!$J23+SUM(OFFSET('2.5 CAPEX'!AL23,0,-MIN(MAX($F20-1-('2.1 Kraftwerk allgemein'!$F$16-'1.1 Allgemein'!$I$22+1),0),COLUMN(X20)-1-('2.1 Kraftwerk allgemein'!$F$16-'1.1 Allgemein'!$I$22+1)),1,MIN(MAX($F20-('2.1 Kraftwerk allgemein'!$F$16-'1.1 Allgemein'!$I$22+1),1),COLUMN(X20)-('2.1 Kraftwerk allgemein'!$F$16-'1.1 Allgemein'!$I$22+1)))))/$F20,
SUM(OFFSET('2.5 CAPEX'!AL23,0,-MIN($F20-1,COLUMN(X20)-1),1,MIN($F20,COLUMN(X20))))/$F20)))))))</f>
        <v/>
      </c>
      <c r="AH20" s="199" t="str">
        <f ca="1">IF('2.1 Kraftwerk allgemein'!$F$15&lt;'1.1 Allgemein'!$I$22,
IF(OR(ISNUMBER($D20)=FALSE,$F20=""),"",
IF(AND('2.5 CAPEX'!$L23&lt;&gt;"x",'2.5 CAPEX'!$M23&lt;&gt;"x"),0,
IF($F20=0,0,
IF(AH$4&lt;'2.1 Kraftwerk allgemein'!$F$16,0,
IF(AH$4='2.1 Kraftwerk allgemein'!$F$16,'2.5 CAPEX'!$J23/$F20,
IF(AH$4&lt;'2.1 Kraftwerk allgemein'!$F$16+$F20,
('2.5 CAPEX'!$J23+SUM(OFFSET('2.5 CAPEX'!AM23,0,-MIN(MAX($F20-1-('2.1 Kraftwerk allgemein'!$F$16-'2.1 Kraftwerk allgemein'!$F$15+1),0),COLUMN(Y20)-1-('2.1 Kraftwerk allgemein'!$F$16-'2.1 Kraftwerk allgemein'!$F$15+1)),1,MIN(MAX($F20-('2.1 Kraftwerk allgemein'!$F$16-'2.1 Kraftwerk allgemein'!$F$15+1),1),COLUMN(Y20)-('2.1 Kraftwerk allgemein'!$F$16-'2.1 Kraftwerk allgemein'!$F$15+1)))))/$F20,
SUM(OFFSET('2.5 CAPEX'!AM23,0,-MIN($F20-1,COLUMN(Y20)-1),1,MIN($F20,COLUMN(Y20))))/$F20)))))),
IF(OR(ISNUMBER($D20)=FALSE,$F20=""),"",
IF(AND('2.5 CAPEX'!$L23&lt;&gt;"x",'2.5 CAPEX'!$M23&lt;&gt;"x"),0,
IF($F20=0,0,
IF(AH$4&lt;'2.1 Kraftwerk allgemein'!$F$16,0,
IF(AH$4='2.1 Kraftwerk allgemein'!$F$16,'2.5 CAPEX'!$J23/$F20,
IF(AH$4&lt;'2.1 Kraftwerk allgemein'!$F$16+$F20,
('2.5 CAPEX'!$J23+SUM(OFFSET('2.5 CAPEX'!AM23,0,-MIN(MAX($F20-1-('2.1 Kraftwerk allgemein'!$F$16-'1.1 Allgemein'!$I$22+1),0),COLUMN(Y20)-1-('2.1 Kraftwerk allgemein'!$F$16-'1.1 Allgemein'!$I$22+1)),1,MIN(MAX($F20-('2.1 Kraftwerk allgemein'!$F$16-'1.1 Allgemein'!$I$22+1),1),COLUMN(Y20)-('2.1 Kraftwerk allgemein'!$F$16-'1.1 Allgemein'!$I$22+1)))))/$F20,
SUM(OFFSET('2.5 CAPEX'!AM23,0,-MIN($F20-1,COLUMN(Y20)-1),1,MIN($F20,COLUMN(Y20))))/$F20)))))))</f>
        <v/>
      </c>
      <c r="AI20" s="199" t="str">
        <f ca="1">IF('2.1 Kraftwerk allgemein'!$F$15&lt;'1.1 Allgemein'!$I$22,
IF(OR(ISNUMBER($D20)=FALSE,$F20=""),"",
IF(AND('2.5 CAPEX'!$L23&lt;&gt;"x",'2.5 CAPEX'!$M23&lt;&gt;"x"),0,
IF($F20=0,0,
IF(AI$4&lt;'2.1 Kraftwerk allgemein'!$F$16,0,
IF(AI$4='2.1 Kraftwerk allgemein'!$F$16,'2.5 CAPEX'!$J23/$F20,
IF(AI$4&lt;'2.1 Kraftwerk allgemein'!$F$16+$F20,
('2.5 CAPEX'!$J23+SUM(OFFSET('2.5 CAPEX'!AN23,0,-MIN(MAX($F20-1-('2.1 Kraftwerk allgemein'!$F$16-'2.1 Kraftwerk allgemein'!$F$15+1),0),COLUMN(Z20)-1-('2.1 Kraftwerk allgemein'!$F$16-'2.1 Kraftwerk allgemein'!$F$15+1)),1,MIN(MAX($F20-('2.1 Kraftwerk allgemein'!$F$16-'2.1 Kraftwerk allgemein'!$F$15+1),1),COLUMN(Z20)-('2.1 Kraftwerk allgemein'!$F$16-'2.1 Kraftwerk allgemein'!$F$15+1)))))/$F20,
SUM(OFFSET('2.5 CAPEX'!AN23,0,-MIN($F20-1,COLUMN(Z20)-1),1,MIN($F20,COLUMN(Z20))))/$F20)))))),
IF(OR(ISNUMBER($D20)=FALSE,$F20=""),"",
IF(AND('2.5 CAPEX'!$L23&lt;&gt;"x",'2.5 CAPEX'!$M23&lt;&gt;"x"),0,
IF($F20=0,0,
IF(AI$4&lt;'2.1 Kraftwerk allgemein'!$F$16,0,
IF(AI$4='2.1 Kraftwerk allgemein'!$F$16,'2.5 CAPEX'!$J23/$F20,
IF(AI$4&lt;'2.1 Kraftwerk allgemein'!$F$16+$F20,
('2.5 CAPEX'!$J23+SUM(OFFSET('2.5 CAPEX'!AN23,0,-MIN(MAX($F20-1-('2.1 Kraftwerk allgemein'!$F$16-'1.1 Allgemein'!$I$22+1),0),COLUMN(Z20)-1-('2.1 Kraftwerk allgemein'!$F$16-'1.1 Allgemein'!$I$22+1)),1,MIN(MAX($F20-('2.1 Kraftwerk allgemein'!$F$16-'1.1 Allgemein'!$I$22+1),1),COLUMN(Z20)-('2.1 Kraftwerk allgemein'!$F$16-'1.1 Allgemein'!$I$22+1)))))/$F20,
SUM(OFFSET('2.5 CAPEX'!AN23,0,-MIN($F20-1,COLUMN(Z20)-1),1,MIN($F20,COLUMN(Z20))))/$F20)))))))</f>
        <v/>
      </c>
      <c r="AJ20" s="199" t="str">
        <f ca="1">IF('2.1 Kraftwerk allgemein'!$F$15&lt;'1.1 Allgemein'!$I$22,
IF(OR(ISNUMBER($D20)=FALSE,$F20=""),"",
IF(AND('2.5 CAPEX'!$L23&lt;&gt;"x",'2.5 CAPEX'!$M23&lt;&gt;"x"),0,
IF($F20=0,0,
IF(AJ$4&lt;'2.1 Kraftwerk allgemein'!$F$16,0,
IF(AJ$4='2.1 Kraftwerk allgemein'!$F$16,'2.5 CAPEX'!$J23/$F20,
IF(AJ$4&lt;'2.1 Kraftwerk allgemein'!$F$16+$F20,
('2.5 CAPEX'!$J23+SUM(OFFSET('2.5 CAPEX'!AO23,0,-MIN(MAX($F20-1-('2.1 Kraftwerk allgemein'!$F$16-'2.1 Kraftwerk allgemein'!$F$15+1),0),COLUMN(AA20)-1-('2.1 Kraftwerk allgemein'!$F$16-'2.1 Kraftwerk allgemein'!$F$15+1)),1,MIN(MAX($F20-('2.1 Kraftwerk allgemein'!$F$16-'2.1 Kraftwerk allgemein'!$F$15+1),1),COLUMN(AA20)-('2.1 Kraftwerk allgemein'!$F$16-'2.1 Kraftwerk allgemein'!$F$15+1)))))/$F20,
SUM(OFFSET('2.5 CAPEX'!AO23,0,-MIN($F20-1,COLUMN(AA20)-1),1,MIN($F20,COLUMN(AA20))))/$F20)))))),
IF(OR(ISNUMBER($D20)=FALSE,$F20=""),"",
IF(AND('2.5 CAPEX'!$L23&lt;&gt;"x",'2.5 CAPEX'!$M23&lt;&gt;"x"),0,
IF($F20=0,0,
IF(AJ$4&lt;'2.1 Kraftwerk allgemein'!$F$16,0,
IF(AJ$4='2.1 Kraftwerk allgemein'!$F$16,'2.5 CAPEX'!$J23/$F20,
IF(AJ$4&lt;'2.1 Kraftwerk allgemein'!$F$16+$F20,
('2.5 CAPEX'!$J23+SUM(OFFSET('2.5 CAPEX'!AO23,0,-MIN(MAX($F20-1-('2.1 Kraftwerk allgemein'!$F$16-'1.1 Allgemein'!$I$22+1),0),COLUMN(AA20)-1-('2.1 Kraftwerk allgemein'!$F$16-'1.1 Allgemein'!$I$22+1)),1,MIN(MAX($F20-('2.1 Kraftwerk allgemein'!$F$16-'1.1 Allgemein'!$I$22+1),1),COLUMN(AA20)-('2.1 Kraftwerk allgemein'!$F$16-'1.1 Allgemein'!$I$22+1)))))/$F20,
SUM(OFFSET('2.5 CAPEX'!AO23,0,-MIN($F20-1,COLUMN(AA20)-1),1,MIN($F20,COLUMN(AA20))))/$F20)))))))</f>
        <v/>
      </c>
      <c r="AK20" s="199" t="str">
        <f ca="1">IF('2.1 Kraftwerk allgemein'!$F$15&lt;'1.1 Allgemein'!$I$22,
IF(OR(ISNUMBER($D20)=FALSE,$F20=""),"",
IF(AND('2.5 CAPEX'!$L23&lt;&gt;"x",'2.5 CAPEX'!$M23&lt;&gt;"x"),0,
IF($F20=0,0,
IF(AK$4&lt;'2.1 Kraftwerk allgemein'!$F$16,0,
IF(AK$4='2.1 Kraftwerk allgemein'!$F$16,'2.5 CAPEX'!$J23/$F20,
IF(AK$4&lt;'2.1 Kraftwerk allgemein'!$F$16+$F20,
('2.5 CAPEX'!$J23+SUM(OFFSET('2.5 CAPEX'!AP23,0,-MIN(MAX($F20-1-('2.1 Kraftwerk allgemein'!$F$16-'2.1 Kraftwerk allgemein'!$F$15+1),0),COLUMN(AB20)-1-('2.1 Kraftwerk allgemein'!$F$16-'2.1 Kraftwerk allgemein'!$F$15+1)),1,MIN(MAX($F20-('2.1 Kraftwerk allgemein'!$F$16-'2.1 Kraftwerk allgemein'!$F$15+1),1),COLUMN(AB20)-('2.1 Kraftwerk allgemein'!$F$16-'2.1 Kraftwerk allgemein'!$F$15+1)))))/$F20,
SUM(OFFSET('2.5 CAPEX'!AP23,0,-MIN($F20-1,COLUMN(AB20)-1),1,MIN($F20,COLUMN(AB20))))/$F20)))))),
IF(OR(ISNUMBER($D20)=FALSE,$F20=""),"",
IF(AND('2.5 CAPEX'!$L23&lt;&gt;"x",'2.5 CAPEX'!$M23&lt;&gt;"x"),0,
IF($F20=0,0,
IF(AK$4&lt;'2.1 Kraftwerk allgemein'!$F$16,0,
IF(AK$4='2.1 Kraftwerk allgemein'!$F$16,'2.5 CAPEX'!$J23/$F20,
IF(AK$4&lt;'2.1 Kraftwerk allgemein'!$F$16+$F20,
('2.5 CAPEX'!$J23+SUM(OFFSET('2.5 CAPEX'!AP23,0,-MIN(MAX($F20-1-('2.1 Kraftwerk allgemein'!$F$16-'1.1 Allgemein'!$I$22+1),0),COLUMN(AB20)-1-('2.1 Kraftwerk allgemein'!$F$16-'1.1 Allgemein'!$I$22+1)),1,MIN(MAX($F20-('2.1 Kraftwerk allgemein'!$F$16-'1.1 Allgemein'!$I$22+1),1),COLUMN(AB20)-('2.1 Kraftwerk allgemein'!$F$16-'1.1 Allgemein'!$I$22+1)))))/$F20,
SUM(OFFSET('2.5 CAPEX'!AP23,0,-MIN($F20-1,COLUMN(AB20)-1),1,MIN($F20,COLUMN(AB20))))/$F20)))))))</f>
        <v/>
      </c>
      <c r="AL20" s="199" t="str">
        <f ca="1">IF('2.1 Kraftwerk allgemein'!$F$15&lt;'1.1 Allgemein'!$I$22,
IF(OR(ISNUMBER($D20)=FALSE,$F20=""),"",
IF(AND('2.5 CAPEX'!$L23&lt;&gt;"x",'2.5 CAPEX'!$M23&lt;&gt;"x"),0,
IF($F20=0,0,
IF(AL$4&lt;'2.1 Kraftwerk allgemein'!$F$16,0,
IF(AL$4='2.1 Kraftwerk allgemein'!$F$16,'2.5 CAPEX'!$J23/$F20,
IF(AL$4&lt;'2.1 Kraftwerk allgemein'!$F$16+$F20,
('2.5 CAPEX'!$J23+SUM(OFFSET('2.5 CAPEX'!AQ23,0,-MIN(MAX($F20-1-('2.1 Kraftwerk allgemein'!$F$16-'2.1 Kraftwerk allgemein'!$F$15+1),0),COLUMN(AC20)-1-('2.1 Kraftwerk allgemein'!$F$16-'2.1 Kraftwerk allgemein'!$F$15+1)),1,MIN(MAX($F20-('2.1 Kraftwerk allgemein'!$F$16-'2.1 Kraftwerk allgemein'!$F$15+1),1),COLUMN(AC20)-('2.1 Kraftwerk allgemein'!$F$16-'2.1 Kraftwerk allgemein'!$F$15+1)))))/$F20,
SUM(OFFSET('2.5 CAPEX'!AQ23,0,-MIN($F20-1,COLUMN(AC20)-1),1,MIN($F20,COLUMN(AC20))))/$F20)))))),
IF(OR(ISNUMBER($D20)=FALSE,$F20=""),"",
IF(AND('2.5 CAPEX'!$L23&lt;&gt;"x",'2.5 CAPEX'!$M23&lt;&gt;"x"),0,
IF($F20=0,0,
IF(AL$4&lt;'2.1 Kraftwerk allgemein'!$F$16,0,
IF(AL$4='2.1 Kraftwerk allgemein'!$F$16,'2.5 CAPEX'!$J23/$F20,
IF(AL$4&lt;'2.1 Kraftwerk allgemein'!$F$16+$F20,
('2.5 CAPEX'!$J23+SUM(OFFSET('2.5 CAPEX'!AQ23,0,-MIN(MAX($F20-1-('2.1 Kraftwerk allgemein'!$F$16-'1.1 Allgemein'!$I$22+1),0),COLUMN(AC20)-1-('2.1 Kraftwerk allgemein'!$F$16-'1.1 Allgemein'!$I$22+1)),1,MIN(MAX($F20-('2.1 Kraftwerk allgemein'!$F$16-'1.1 Allgemein'!$I$22+1),1),COLUMN(AC20)-('2.1 Kraftwerk allgemein'!$F$16-'1.1 Allgemein'!$I$22+1)))))/$F20,
SUM(OFFSET('2.5 CAPEX'!AQ23,0,-MIN($F20-1,COLUMN(AC20)-1),1,MIN($F20,COLUMN(AC20))))/$F20)))))))</f>
        <v/>
      </c>
      <c r="AM20" s="199" t="str">
        <f ca="1">IF('2.1 Kraftwerk allgemein'!$F$15&lt;'1.1 Allgemein'!$I$22,
IF(OR(ISNUMBER($D20)=FALSE,$F20=""),"",
IF(AND('2.5 CAPEX'!$L23&lt;&gt;"x",'2.5 CAPEX'!$M23&lt;&gt;"x"),0,
IF($F20=0,0,
IF(AM$4&lt;'2.1 Kraftwerk allgemein'!$F$16,0,
IF(AM$4='2.1 Kraftwerk allgemein'!$F$16,'2.5 CAPEX'!$J23/$F20,
IF(AM$4&lt;'2.1 Kraftwerk allgemein'!$F$16+$F20,
('2.5 CAPEX'!$J23+SUM(OFFSET('2.5 CAPEX'!AR23,0,-MIN(MAX($F20-1-('2.1 Kraftwerk allgemein'!$F$16-'2.1 Kraftwerk allgemein'!$F$15+1),0),COLUMN(AD20)-1-('2.1 Kraftwerk allgemein'!$F$16-'2.1 Kraftwerk allgemein'!$F$15+1)),1,MIN(MAX($F20-('2.1 Kraftwerk allgemein'!$F$16-'2.1 Kraftwerk allgemein'!$F$15+1),1),COLUMN(AD20)-('2.1 Kraftwerk allgemein'!$F$16-'2.1 Kraftwerk allgemein'!$F$15+1)))))/$F20,
SUM(OFFSET('2.5 CAPEX'!AR23,0,-MIN($F20-1,COLUMN(AD20)-1),1,MIN($F20,COLUMN(AD20))))/$F20)))))),
IF(OR(ISNUMBER($D20)=FALSE,$F20=""),"",
IF(AND('2.5 CAPEX'!$L23&lt;&gt;"x",'2.5 CAPEX'!$M23&lt;&gt;"x"),0,
IF($F20=0,0,
IF(AM$4&lt;'2.1 Kraftwerk allgemein'!$F$16,0,
IF(AM$4='2.1 Kraftwerk allgemein'!$F$16,'2.5 CAPEX'!$J23/$F20,
IF(AM$4&lt;'2.1 Kraftwerk allgemein'!$F$16+$F20,
('2.5 CAPEX'!$J23+SUM(OFFSET('2.5 CAPEX'!AR23,0,-MIN(MAX($F20-1-('2.1 Kraftwerk allgemein'!$F$16-'1.1 Allgemein'!$I$22+1),0),COLUMN(AD20)-1-('2.1 Kraftwerk allgemein'!$F$16-'1.1 Allgemein'!$I$22+1)),1,MIN(MAX($F20-('2.1 Kraftwerk allgemein'!$F$16-'1.1 Allgemein'!$I$22+1),1),COLUMN(AD20)-('2.1 Kraftwerk allgemein'!$F$16-'1.1 Allgemein'!$I$22+1)))))/$F20,
SUM(OFFSET('2.5 CAPEX'!AR23,0,-MIN($F20-1,COLUMN(AD20)-1),1,MIN($F20,COLUMN(AD20))))/$F20)))))))</f>
        <v/>
      </c>
      <c r="AN20" s="199" t="str">
        <f ca="1">IF('2.1 Kraftwerk allgemein'!$F$15&lt;'1.1 Allgemein'!$I$22,
IF(OR(ISNUMBER($D20)=FALSE,$F20=""),"",
IF(AND('2.5 CAPEX'!$L23&lt;&gt;"x",'2.5 CAPEX'!$M23&lt;&gt;"x"),0,
IF($F20=0,0,
IF(AN$4&lt;'2.1 Kraftwerk allgemein'!$F$16,0,
IF(AN$4='2.1 Kraftwerk allgemein'!$F$16,'2.5 CAPEX'!$J23/$F20,
IF(AN$4&lt;'2.1 Kraftwerk allgemein'!$F$16+$F20,
('2.5 CAPEX'!$J23+SUM(OFFSET('2.5 CAPEX'!AS23,0,-MIN(MAX($F20-1-('2.1 Kraftwerk allgemein'!$F$16-'2.1 Kraftwerk allgemein'!$F$15+1),0),COLUMN(AE20)-1-('2.1 Kraftwerk allgemein'!$F$16-'2.1 Kraftwerk allgemein'!$F$15+1)),1,MIN(MAX($F20-('2.1 Kraftwerk allgemein'!$F$16-'2.1 Kraftwerk allgemein'!$F$15+1),1),COLUMN(AE20)-('2.1 Kraftwerk allgemein'!$F$16-'2.1 Kraftwerk allgemein'!$F$15+1)))))/$F20,
SUM(OFFSET('2.5 CAPEX'!AS23,0,-MIN($F20-1,COLUMN(AE20)-1),1,MIN($F20,COLUMN(AE20))))/$F20)))))),
IF(OR(ISNUMBER($D20)=FALSE,$F20=""),"",
IF(AND('2.5 CAPEX'!$L23&lt;&gt;"x",'2.5 CAPEX'!$M23&lt;&gt;"x"),0,
IF($F20=0,0,
IF(AN$4&lt;'2.1 Kraftwerk allgemein'!$F$16,0,
IF(AN$4='2.1 Kraftwerk allgemein'!$F$16,'2.5 CAPEX'!$J23/$F20,
IF(AN$4&lt;'2.1 Kraftwerk allgemein'!$F$16+$F20,
('2.5 CAPEX'!$J23+SUM(OFFSET('2.5 CAPEX'!AS23,0,-MIN(MAX($F20-1-('2.1 Kraftwerk allgemein'!$F$16-'1.1 Allgemein'!$I$22+1),0),COLUMN(AE20)-1-('2.1 Kraftwerk allgemein'!$F$16-'1.1 Allgemein'!$I$22+1)),1,MIN(MAX($F20-('2.1 Kraftwerk allgemein'!$F$16-'1.1 Allgemein'!$I$22+1),1),COLUMN(AE20)-('2.1 Kraftwerk allgemein'!$F$16-'1.1 Allgemein'!$I$22+1)))))/$F20,
SUM(OFFSET('2.5 CAPEX'!AS23,0,-MIN($F20-1,COLUMN(AE20)-1),1,MIN($F20,COLUMN(AE20))))/$F20)))))))</f>
        <v/>
      </c>
      <c r="AO20" s="199" t="str">
        <f ca="1">IF('2.1 Kraftwerk allgemein'!$F$15&lt;'1.1 Allgemein'!$I$22,
IF(OR(ISNUMBER($D20)=FALSE,$F20=""),"",
IF(AND('2.5 CAPEX'!$L23&lt;&gt;"x",'2.5 CAPEX'!$M23&lt;&gt;"x"),0,
IF($F20=0,0,
IF(AO$4&lt;'2.1 Kraftwerk allgemein'!$F$16,0,
IF(AO$4='2.1 Kraftwerk allgemein'!$F$16,'2.5 CAPEX'!$J23/$F20,
IF(AO$4&lt;'2.1 Kraftwerk allgemein'!$F$16+$F20,
('2.5 CAPEX'!$J23+SUM(OFFSET('2.5 CAPEX'!AT23,0,-MIN(MAX($F20-1-('2.1 Kraftwerk allgemein'!$F$16-'2.1 Kraftwerk allgemein'!$F$15+1),0),COLUMN(AF20)-1-('2.1 Kraftwerk allgemein'!$F$16-'2.1 Kraftwerk allgemein'!$F$15+1)),1,MIN(MAX($F20-('2.1 Kraftwerk allgemein'!$F$16-'2.1 Kraftwerk allgemein'!$F$15+1),1),COLUMN(AF20)-('2.1 Kraftwerk allgemein'!$F$16-'2.1 Kraftwerk allgemein'!$F$15+1)))))/$F20,
SUM(OFFSET('2.5 CAPEX'!AT23,0,-MIN($F20-1,COLUMN(AF20)-1),1,MIN($F20,COLUMN(AF20))))/$F20)))))),
IF(OR(ISNUMBER($D20)=FALSE,$F20=""),"",
IF(AND('2.5 CAPEX'!$L23&lt;&gt;"x",'2.5 CAPEX'!$M23&lt;&gt;"x"),0,
IF($F20=0,0,
IF(AO$4&lt;'2.1 Kraftwerk allgemein'!$F$16,0,
IF(AO$4='2.1 Kraftwerk allgemein'!$F$16,'2.5 CAPEX'!$J23/$F20,
IF(AO$4&lt;'2.1 Kraftwerk allgemein'!$F$16+$F20,
('2.5 CAPEX'!$J23+SUM(OFFSET('2.5 CAPEX'!AT23,0,-MIN(MAX($F20-1-('2.1 Kraftwerk allgemein'!$F$16-'1.1 Allgemein'!$I$22+1),0),COLUMN(AF20)-1-('2.1 Kraftwerk allgemein'!$F$16-'1.1 Allgemein'!$I$22+1)),1,MIN(MAX($F20-('2.1 Kraftwerk allgemein'!$F$16-'1.1 Allgemein'!$I$22+1),1),COLUMN(AF20)-('2.1 Kraftwerk allgemein'!$F$16-'1.1 Allgemein'!$I$22+1)))))/$F20,
SUM(OFFSET('2.5 CAPEX'!AT23,0,-MIN($F20-1,COLUMN(AF20)-1),1,MIN($F20,COLUMN(AF20))))/$F20)))))))</f>
        <v/>
      </c>
      <c r="AP20" s="199" t="str">
        <f ca="1">IF('2.1 Kraftwerk allgemein'!$F$15&lt;'1.1 Allgemein'!$I$22,
IF(OR(ISNUMBER($D20)=FALSE,$F20=""),"",
IF(AND('2.5 CAPEX'!$L23&lt;&gt;"x",'2.5 CAPEX'!$M23&lt;&gt;"x"),0,
IF($F20=0,0,
IF(AP$4&lt;'2.1 Kraftwerk allgemein'!$F$16,0,
IF(AP$4='2.1 Kraftwerk allgemein'!$F$16,'2.5 CAPEX'!$J23/$F20,
IF(AP$4&lt;'2.1 Kraftwerk allgemein'!$F$16+$F20,
('2.5 CAPEX'!$J23+SUM(OFFSET('2.5 CAPEX'!AU23,0,-MIN(MAX($F20-1-('2.1 Kraftwerk allgemein'!$F$16-'2.1 Kraftwerk allgemein'!$F$15+1),0),COLUMN(AG20)-1-('2.1 Kraftwerk allgemein'!$F$16-'2.1 Kraftwerk allgemein'!$F$15+1)),1,MIN(MAX($F20-('2.1 Kraftwerk allgemein'!$F$16-'2.1 Kraftwerk allgemein'!$F$15+1),1),COLUMN(AG20)-('2.1 Kraftwerk allgemein'!$F$16-'2.1 Kraftwerk allgemein'!$F$15+1)))))/$F20,
SUM(OFFSET('2.5 CAPEX'!AU23,0,-MIN($F20-1,COLUMN(AG20)-1),1,MIN($F20,COLUMN(AG20))))/$F20)))))),
IF(OR(ISNUMBER($D20)=FALSE,$F20=""),"",
IF(AND('2.5 CAPEX'!$L23&lt;&gt;"x",'2.5 CAPEX'!$M23&lt;&gt;"x"),0,
IF($F20=0,0,
IF(AP$4&lt;'2.1 Kraftwerk allgemein'!$F$16,0,
IF(AP$4='2.1 Kraftwerk allgemein'!$F$16,'2.5 CAPEX'!$J23/$F20,
IF(AP$4&lt;'2.1 Kraftwerk allgemein'!$F$16+$F20,
('2.5 CAPEX'!$J23+SUM(OFFSET('2.5 CAPEX'!AU23,0,-MIN(MAX($F20-1-('2.1 Kraftwerk allgemein'!$F$16-'1.1 Allgemein'!$I$22+1),0),COLUMN(AG20)-1-('2.1 Kraftwerk allgemein'!$F$16-'1.1 Allgemein'!$I$22+1)),1,MIN(MAX($F20-('2.1 Kraftwerk allgemein'!$F$16-'1.1 Allgemein'!$I$22+1),1),COLUMN(AG20)-('2.1 Kraftwerk allgemein'!$F$16-'1.1 Allgemein'!$I$22+1)))))/$F20,
SUM(OFFSET('2.5 CAPEX'!AU23,0,-MIN($F20-1,COLUMN(AG20)-1),1,MIN($F20,COLUMN(AG20))))/$F20)))))))</f>
        <v/>
      </c>
      <c r="AQ20" s="199" t="str">
        <f ca="1">IF('2.1 Kraftwerk allgemein'!$F$15&lt;'1.1 Allgemein'!$I$22,
IF(OR(ISNUMBER($D20)=FALSE,$F20=""),"",
IF(AND('2.5 CAPEX'!$L23&lt;&gt;"x",'2.5 CAPEX'!$M23&lt;&gt;"x"),0,
IF($F20=0,0,
IF(AQ$4&lt;'2.1 Kraftwerk allgemein'!$F$16,0,
IF(AQ$4='2.1 Kraftwerk allgemein'!$F$16,'2.5 CAPEX'!$J23/$F20,
IF(AQ$4&lt;'2.1 Kraftwerk allgemein'!$F$16+$F20,
('2.5 CAPEX'!$J23+SUM(OFFSET('2.5 CAPEX'!AV23,0,-MIN(MAX($F20-1-('2.1 Kraftwerk allgemein'!$F$16-'2.1 Kraftwerk allgemein'!$F$15+1),0),COLUMN(AH20)-1-('2.1 Kraftwerk allgemein'!$F$16-'2.1 Kraftwerk allgemein'!$F$15+1)),1,MIN(MAX($F20-('2.1 Kraftwerk allgemein'!$F$16-'2.1 Kraftwerk allgemein'!$F$15+1),1),COLUMN(AH20)-('2.1 Kraftwerk allgemein'!$F$16-'2.1 Kraftwerk allgemein'!$F$15+1)))))/$F20,
SUM(OFFSET('2.5 CAPEX'!AV23,0,-MIN($F20-1,COLUMN(AH20)-1),1,MIN($F20,COLUMN(AH20))))/$F20)))))),
IF(OR(ISNUMBER($D20)=FALSE,$F20=""),"",
IF(AND('2.5 CAPEX'!$L23&lt;&gt;"x",'2.5 CAPEX'!$M23&lt;&gt;"x"),0,
IF($F20=0,0,
IF(AQ$4&lt;'2.1 Kraftwerk allgemein'!$F$16,0,
IF(AQ$4='2.1 Kraftwerk allgemein'!$F$16,'2.5 CAPEX'!$J23/$F20,
IF(AQ$4&lt;'2.1 Kraftwerk allgemein'!$F$16+$F20,
('2.5 CAPEX'!$J23+SUM(OFFSET('2.5 CAPEX'!AV23,0,-MIN(MAX($F20-1-('2.1 Kraftwerk allgemein'!$F$16-'1.1 Allgemein'!$I$22+1),0),COLUMN(AH20)-1-('2.1 Kraftwerk allgemein'!$F$16-'1.1 Allgemein'!$I$22+1)),1,MIN(MAX($F20-('2.1 Kraftwerk allgemein'!$F$16-'1.1 Allgemein'!$I$22+1),1),COLUMN(AH20)-('2.1 Kraftwerk allgemein'!$F$16-'1.1 Allgemein'!$I$22+1)))))/$F20,
SUM(OFFSET('2.5 CAPEX'!AV23,0,-MIN($F20-1,COLUMN(AH20)-1),1,MIN($F20,COLUMN(AH20))))/$F20)))))))</f>
        <v/>
      </c>
      <c r="AR20" s="199" t="str">
        <f ca="1">IF('2.1 Kraftwerk allgemein'!$F$15&lt;'1.1 Allgemein'!$I$22,
IF(OR(ISNUMBER($D20)=FALSE,$F20=""),"",
IF(AND('2.5 CAPEX'!$L23&lt;&gt;"x",'2.5 CAPEX'!$M23&lt;&gt;"x"),0,
IF($F20=0,0,
IF(AR$4&lt;'2.1 Kraftwerk allgemein'!$F$16,0,
IF(AR$4='2.1 Kraftwerk allgemein'!$F$16,'2.5 CAPEX'!$J23/$F20,
IF(AR$4&lt;'2.1 Kraftwerk allgemein'!$F$16+$F20,
('2.5 CAPEX'!$J23+SUM(OFFSET('2.5 CAPEX'!AW23,0,-MIN(MAX($F20-1-('2.1 Kraftwerk allgemein'!$F$16-'2.1 Kraftwerk allgemein'!$F$15+1),0),COLUMN(AI20)-1-('2.1 Kraftwerk allgemein'!$F$16-'2.1 Kraftwerk allgemein'!$F$15+1)),1,MIN(MAX($F20-('2.1 Kraftwerk allgemein'!$F$16-'2.1 Kraftwerk allgemein'!$F$15+1),1),COLUMN(AI20)-('2.1 Kraftwerk allgemein'!$F$16-'2.1 Kraftwerk allgemein'!$F$15+1)))))/$F20,
SUM(OFFSET('2.5 CAPEX'!AW23,0,-MIN($F20-1,COLUMN(AI20)-1),1,MIN($F20,COLUMN(AI20))))/$F20)))))),
IF(OR(ISNUMBER($D20)=FALSE,$F20=""),"",
IF(AND('2.5 CAPEX'!$L23&lt;&gt;"x",'2.5 CAPEX'!$M23&lt;&gt;"x"),0,
IF($F20=0,0,
IF(AR$4&lt;'2.1 Kraftwerk allgemein'!$F$16,0,
IF(AR$4='2.1 Kraftwerk allgemein'!$F$16,'2.5 CAPEX'!$J23/$F20,
IF(AR$4&lt;'2.1 Kraftwerk allgemein'!$F$16+$F20,
('2.5 CAPEX'!$J23+SUM(OFFSET('2.5 CAPEX'!AW23,0,-MIN(MAX($F20-1-('2.1 Kraftwerk allgemein'!$F$16-'1.1 Allgemein'!$I$22+1),0),COLUMN(AI20)-1-('2.1 Kraftwerk allgemein'!$F$16-'1.1 Allgemein'!$I$22+1)),1,MIN(MAX($F20-('2.1 Kraftwerk allgemein'!$F$16-'1.1 Allgemein'!$I$22+1),1),COLUMN(AI20)-('2.1 Kraftwerk allgemein'!$F$16-'1.1 Allgemein'!$I$22+1)))))/$F20,
SUM(OFFSET('2.5 CAPEX'!AW23,0,-MIN($F20-1,COLUMN(AI20)-1),1,MIN($F20,COLUMN(AI20))))/$F20)))))))</f>
        <v/>
      </c>
      <c r="AS20" s="199" t="str">
        <f ca="1">IF('2.1 Kraftwerk allgemein'!$F$15&lt;'1.1 Allgemein'!$I$22,
IF(OR(ISNUMBER($D20)=FALSE,$F20=""),"",
IF(AND('2.5 CAPEX'!$L23&lt;&gt;"x",'2.5 CAPEX'!$M23&lt;&gt;"x"),0,
IF($F20=0,0,
IF(AS$4&lt;'2.1 Kraftwerk allgemein'!$F$16,0,
IF(AS$4='2.1 Kraftwerk allgemein'!$F$16,'2.5 CAPEX'!$J23/$F20,
IF(AS$4&lt;'2.1 Kraftwerk allgemein'!$F$16+$F20,
('2.5 CAPEX'!$J23+SUM(OFFSET('2.5 CAPEX'!AX23,0,-MIN(MAX($F20-1-('2.1 Kraftwerk allgemein'!$F$16-'2.1 Kraftwerk allgemein'!$F$15+1),0),COLUMN(AJ20)-1-('2.1 Kraftwerk allgemein'!$F$16-'2.1 Kraftwerk allgemein'!$F$15+1)),1,MIN(MAX($F20-('2.1 Kraftwerk allgemein'!$F$16-'2.1 Kraftwerk allgemein'!$F$15+1),1),COLUMN(AJ20)-('2.1 Kraftwerk allgemein'!$F$16-'2.1 Kraftwerk allgemein'!$F$15+1)))))/$F20,
SUM(OFFSET('2.5 CAPEX'!AX23,0,-MIN($F20-1,COLUMN(AJ20)-1),1,MIN($F20,COLUMN(AJ20))))/$F20)))))),
IF(OR(ISNUMBER($D20)=FALSE,$F20=""),"",
IF(AND('2.5 CAPEX'!$L23&lt;&gt;"x",'2.5 CAPEX'!$M23&lt;&gt;"x"),0,
IF($F20=0,0,
IF(AS$4&lt;'2.1 Kraftwerk allgemein'!$F$16,0,
IF(AS$4='2.1 Kraftwerk allgemein'!$F$16,'2.5 CAPEX'!$J23/$F20,
IF(AS$4&lt;'2.1 Kraftwerk allgemein'!$F$16+$F20,
('2.5 CAPEX'!$J23+SUM(OFFSET('2.5 CAPEX'!AX23,0,-MIN(MAX($F20-1-('2.1 Kraftwerk allgemein'!$F$16-'1.1 Allgemein'!$I$22+1),0),COLUMN(AJ20)-1-('2.1 Kraftwerk allgemein'!$F$16-'1.1 Allgemein'!$I$22+1)),1,MIN(MAX($F20-('2.1 Kraftwerk allgemein'!$F$16-'1.1 Allgemein'!$I$22+1),1),COLUMN(AJ20)-('2.1 Kraftwerk allgemein'!$F$16-'1.1 Allgemein'!$I$22+1)))))/$F20,
SUM(OFFSET('2.5 CAPEX'!AX23,0,-MIN($F20-1,COLUMN(AJ20)-1),1,MIN($F20,COLUMN(AJ20))))/$F20)))))))</f>
        <v/>
      </c>
      <c r="AT20" s="199" t="str">
        <f ca="1">IF('2.1 Kraftwerk allgemein'!$F$15&lt;'1.1 Allgemein'!$I$22,
IF(OR(ISNUMBER($D20)=FALSE,$F20=""),"",
IF(AND('2.5 CAPEX'!$L23&lt;&gt;"x",'2.5 CAPEX'!$M23&lt;&gt;"x"),0,
IF($F20=0,0,
IF(AT$4&lt;'2.1 Kraftwerk allgemein'!$F$16,0,
IF(AT$4='2.1 Kraftwerk allgemein'!$F$16,'2.5 CAPEX'!$J23/$F20,
IF(AT$4&lt;'2.1 Kraftwerk allgemein'!$F$16+$F20,
('2.5 CAPEX'!$J23+SUM(OFFSET('2.5 CAPEX'!AY23,0,-MIN(MAX($F20-1-('2.1 Kraftwerk allgemein'!$F$16-'2.1 Kraftwerk allgemein'!$F$15+1),0),COLUMN(AK20)-1-('2.1 Kraftwerk allgemein'!$F$16-'2.1 Kraftwerk allgemein'!$F$15+1)),1,MIN(MAX($F20-('2.1 Kraftwerk allgemein'!$F$16-'2.1 Kraftwerk allgemein'!$F$15+1),1),COLUMN(AK20)-('2.1 Kraftwerk allgemein'!$F$16-'2.1 Kraftwerk allgemein'!$F$15+1)))))/$F20,
SUM(OFFSET('2.5 CAPEX'!AY23,0,-MIN($F20-1,COLUMN(AK20)-1),1,MIN($F20,COLUMN(AK20))))/$F20)))))),
IF(OR(ISNUMBER($D20)=FALSE,$F20=""),"",
IF(AND('2.5 CAPEX'!$L23&lt;&gt;"x",'2.5 CAPEX'!$M23&lt;&gt;"x"),0,
IF($F20=0,0,
IF(AT$4&lt;'2.1 Kraftwerk allgemein'!$F$16,0,
IF(AT$4='2.1 Kraftwerk allgemein'!$F$16,'2.5 CAPEX'!$J23/$F20,
IF(AT$4&lt;'2.1 Kraftwerk allgemein'!$F$16+$F20,
('2.5 CAPEX'!$J23+SUM(OFFSET('2.5 CAPEX'!AY23,0,-MIN(MAX($F20-1-('2.1 Kraftwerk allgemein'!$F$16-'1.1 Allgemein'!$I$22+1),0),COLUMN(AK20)-1-('2.1 Kraftwerk allgemein'!$F$16-'1.1 Allgemein'!$I$22+1)),1,MIN(MAX($F20-('2.1 Kraftwerk allgemein'!$F$16-'1.1 Allgemein'!$I$22+1),1),COLUMN(AK20)-('2.1 Kraftwerk allgemein'!$F$16-'1.1 Allgemein'!$I$22+1)))))/$F20,
SUM(OFFSET('2.5 CAPEX'!AY23,0,-MIN($F20-1,COLUMN(AK20)-1),1,MIN($F20,COLUMN(AK20))))/$F20)))))))</f>
        <v/>
      </c>
      <c r="AU20" s="199" t="str">
        <f ca="1">IF('2.1 Kraftwerk allgemein'!$F$15&lt;'1.1 Allgemein'!$I$22,
IF(OR(ISNUMBER($D20)=FALSE,$F20=""),"",
IF(AND('2.5 CAPEX'!$L23&lt;&gt;"x",'2.5 CAPEX'!$M23&lt;&gt;"x"),0,
IF($F20=0,0,
IF(AU$4&lt;'2.1 Kraftwerk allgemein'!$F$16,0,
IF(AU$4='2.1 Kraftwerk allgemein'!$F$16,'2.5 CAPEX'!$J23/$F20,
IF(AU$4&lt;'2.1 Kraftwerk allgemein'!$F$16+$F20,
('2.5 CAPEX'!$J23+SUM(OFFSET('2.5 CAPEX'!AZ23,0,-MIN(MAX($F20-1-('2.1 Kraftwerk allgemein'!$F$16-'2.1 Kraftwerk allgemein'!$F$15+1),0),COLUMN(AL20)-1-('2.1 Kraftwerk allgemein'!$F$16-'2.1 Kraftwerk allgemein'!$F$15+1)),1,MIN(MAX($F20-('2.1 Kraftwerk allgemein'!$F$16-'2.1 Kraftwerk allgemein'!$F$15+1),1),COLUMN(AL20)-('2.1 Kraftwerk allgemein'!$F$16-'2.1 Kraftwerk allgemein'!$F$15+1)))))/$F20,
SUM(OFFSET('2.5 CAPEX'!AZ23,0,-MIN($F20-1,COLUMN(AL20)-1),1,MIN($F20,COLUMN(AL20))))/$F20)))))),
IF(OR(ISNUMBER($D20)=FALSE,$F20=""),"",
IF(AND('2.5 CAPEX'!$L23&lt;&gt;"x",'2.5 CAPEX'!$M23&lt;&gt;"x"),0,
IF($F20=0,0,
IF(AU$4&lt;'2.1 Kraftwerk allgemein'!$F$16,0,
IF(AU$4='2.1 Kraftwerk allgemein'!$F$16,'2.5 CAPEX'!$J23/$F20,
IF(AU$4&lt;'2.1 Kraftwerk allgemein'!$F$16+$F20,
('2.5 CAPEX'!$J23+SUM(OFFSET('2.5 CAPEX'!AZ23,0,-MIN(MAX($F20-1-('2.1 Kraftwerk allgemein'!$F$16-'1.1 Allgemein'!$I$22+1),0),COLUMN(AL20)-1-('2.1 Kraftwerk allgemein'!$F$16-'1.1 Allgemein'!$I$22+1)),1,MIN(MAX($F20-('2.1 Kraftwerk allgemein'!$F$16-'1.1 Allgemein'!$I$22+1),1),COLUMN(AL20)-('2.1 Kraftwerk allgemein'!$F$16-'1.1 Allgemein'!$I$22+1)))))/$F20,
SUM(OFFSET('2.5 CAPEX'!AZ23,0,-MIN($F20-1,COLUMN(AL20)-1),1,MIN($F20,COLUMN(AL20))))/$F20)))))))</f>
        <v/>
      </c>
      <c r="AV20" s="199" t="str">
        <f ca="1">IF('2.1 Kraftwerk allgemein'!$F$15&lt;'1.1 Allgemein'!$I$22,
IF(OR(ISNUMBER($D20)=FALSE,$F20=""),"",
IF(AND('2.5 CAPEX'!$L23&lt;&gt;"x",'2.5 CAPEX'!$M23&lt;&gt;"x"),0,
IF($F20=0,0,
IF(AV$4&lt;'2.1 Kraftwerk allgemein'!$F$16,0,
IF(AV$4='2.1 Kraftwerk allgemein'!$F$16,'2.5 CAPEX'!$J23/$F20,
IF(AV$4&lt;'2.1 Kraftwerk allgemein'!$F$16+$F20,
('2.5 CAPEX'!$J23+SUM(OFFSET('2.5 CAPEX'!BA23,0,-MIN(MAX($F20-1-('2.1 Kraftwerk allgemein'!$F$16-'2.1 Kraftwerk allgemein'!$F$15+1),0),COLUMN(AM20)-1-('2.1 Kraftwerk allgemein'!$F$16-'2.1 Kraftwerk allgemein'!$F$15+1)),1,MIN(MAX($F20-('2.1 Kraftwerk allgemein'!$F$16-'2.1 Kraftwerk allgemein'!$F$15+1),1),COLUMN(AM20)-('2.1 Kraftwerk allgemein'!$F$16-'2.1 Kraftwerk allgemein'!$F$15+1)))))/$F20,
SUM(OFFSET('2.5 CAPEX'!BA23,0,-MIN($F20-1,COLUMN(AM20)-1),1,MIN($F20,COLUMN(AM20))))/$F20)))))),
IF(OR(ISNUMBER($D20)=FALSE,$F20=""),"",
IF(AND('2.5 CAPEX'!$L23&lt;&gt;"x",'2.5 CAPEX'!$M23&lt;&gt;"x"),0,
IF($F20=0,0,
IF(AV$4&lt;'2.1 Kraftwerk allgemein'!$F$16,0,
IF(AV$4='2.1 Kraftwerk allgemein'!$F$16,'2.5 CAPEX'!$J23/$F20,
IF(AV$4&lt;'2.1 Kraftwerk allgemein'!$F$16+$F20,
('2.5 CAPEX'!$J23+SUM(OFFSET('2.5 CAPEX'!BA23,0,-MIN(MAX($F20-1-('2.1 Kraftwerk allgemein'!$F$16-'1.1 Allgemein'!$I$22+1),0),COLUMN(AM20)-1-('2.1 Kraftwerk allgemein'!$F$16-'1.1 Allgemein'!$I$22+1)),1,MIN(MAX($F20-('2.1 Kraftwerk allgemein'!$F$16-'1.1 Allgemein'!$I$22+1),1),COLUMN(AM20)-('2.1 Kraftwerk allgemein'!$F$16-'1.1 Allgemein'!$I$22+1)))))/$F20,
SUM(OFFSET('2.5 CAPEX'!BA23,0,-MIN($F20-1,COLUMN(AM20)-1),1,MIN($F20,COLUMN(AM20))))/$F20)))))))</f>
        <v/>
      </c>
      <c r="AW20" s="199" t="str">
        <f ca="1">IF('2.1 Kraftwerk allgemein'!$F$15&lt;'1.1 Allgemein'!$I$22,
IF(OR(ISNUMBER($D20)=FALSE,$F20=""),"",
IF(AND('2.5 CAPEX'!$L23&lt;&gt;"x",'2.5 CAPEX'!$M23&lt;&gt;"x"),0,
IF($F20=0,0,
IF(AW$4&lt;'2.1 Kraftwerk allgemein'!$F$16,0,
IF(AW$4='2.1 Kraftwerk allgemein'!$F$16,'2.5 CAPEX'!$J23/$F20,
IF(AW$4&lt;'2.1 Kraftwerk allgemein'!$F$16+$F20,
('2.5 CAPEX'!$J23+SUM(OFFSET('2.5 CAPEX'!BB23,0,-MIN(MAX($F20-1-('2.1 Kraftwerk allgemein'!$F$16-'2.1 Kraftwerk allgemein'!$F$15+1),0),COLUMN(AN20)-1-('2.1 Kraftwerk allgemein'!$F$16-'2.1 Kraftwerk allgemein'!$F$15+1)),1,MIN(MAX($F20-('2.1 Kraftwerk allgemein'!$F$16-'2.1 Kraftwerk allgemein'!$F$15+1),1),COLUMN(AN20)-('2.1 Kraftwerk allgemein'!$F$16-'2.1 Kraftwerk allgemein'!$F$15+1)))))/$F20,
SUM(OFFSET('2.5 CAPEX'!BB23,0,-MIN($F20-1,COLUMN(AN20)-1),1,MIN($F20,COLUMN(AN20))))/$F20)))))),
IF(OR(ISNUMBER($D20)=FALSE,$F20=""),"",
IF(AND('2.5 CAPEX'!$L23&lt;&gt;"x",'2.5 CAPEX'!$M23&lt;&gt;"x"),0,
IF($F20=0,0,
IF(AW$4&lt;'2.1 Kraftwerk allgemein'!$F$16,0,
IF(AW$4='2.1 Kraftwerk allgemein'!$F$16,'2.5 CAPEX'!$J23/$F20,
IF(AW$4&lt;'2.1 Kraftwerk allgemein'!$F$16+$F20,
('2.5 CAPEX'!$J23+SUM(OFFSET('2.5 CAPEX'!BB23,0,-MIN(MAX($F20-1-('2.1 Kraftwerk allgemein'!$F$16-'1.1 Allgemein'!$I$22+1),0),COLUMN(AN20)-1-('2.1 Kraftwerk allgemein'!$F$16-'1.1 Allgemein'!$I$22+1)),1,MIN(MAX($F20-('2.1 Kraftwerk allgemein'!$F$16-'1.1 Allgemein'!$I$22+1),1),COLUMN(AN20)-('2.1 Kraftwerk allgemein'!$F$16-'1.1 Allgemein'!$I$22+1)))))/$F20,
SUM(OFFSET('2.5 CAPEX'!BB23,0,-MIN($F20-1,COLUMN(AN20)-1),1,MIN($F20,COLUMN(AN20))))/$F20)))))))</f>
        <v/>
      </c>
      <c r="AX20" s="199" t="str">
        <f ca="1">IF('2.1 Kraftwerk allgemein'!$F$15&lt;'1.1 Allgemein'!$I$22,
IF(OR(ISNUMBER($D20)=FALSE,$F20=""),"",
IF(AND('2.5 CAPEX'!$L23&lt;&gt;"x",'2.5 CAPEX'!$M23&lt;&gt;"x"),0,
IF($F20=0,0,
IF(AX$4&lt;'2.1 Kraftwerk allgemein'!$F$16,0,
IF(AX$4='2.1 Kraftwerk allgemein'!$F$16,'2.5 CAPEX'!$J23/$F20,
IF(AX$4&lt;'2.1 Kraftwerk allgemein'!$F$16+$F20,
('2.5 CAPEX'!$J23+SUM(OFFSET('2.5 CAPEX'!BC23,0,-MIN(MAX($F20-1-('2.1 Kraftwerk allgemein'!$F$16-'2.1 Kraftwerk allgemein'!$F$15+1),0),COLUMN(AO20)-1-('2.1 Kraftwerk allgemein'!$F$16-'2.1 Kraftwerk allgemein'!$F$15+1)),1,MIN(MAX($F20-('2.1 Kraftwerk allgemein'!$F$16-'2.1 Kraftwerk allgemein'!$F$15+1),1),COLUMN(AO20)-('2.1 Kraftwerk allgemein'!$F$16-'2.1 Kraftwerk allgemein'!$F$15+1)))))/$F20,
SUM(OFFSET('2.5 CAPEX'!BC23,0,-MIN($F20-1,COLUMN(AO20)-1),1,MIN($F20,COLUMN(AO20))))/$F20)))))),
IF(OR(ISNUMBER($D20)=FALSE,$F20=""),"",
IF(AND('2.5 CAPEX'!$L23&lt;&gt;"x",'2.5 CAPEX'!$M23&lt;&gt;"x"),0,
IF($F20=0,0,
IF(AX$4&lt;'2.1 Kraftwerk allgemein'!$F$16,0,
IF(AX$4='2.1 Kraftwerk allgemein'!$F$16,'2.5 CAPEX'!$J23/$F20,
IF(AX$4&lt;'2.1 Kraftwerk allgemein'!$F$16+$F20,
('2.5 CAPEX'!$J23+SUM(OFFSET('2.5 CAPEX'!BC23,0,-MIN(MAX($F20-1-('2.1 Kraftwerk allgemein'!$F$16-'1.1 Allgemein'!$I$22+1),0),COLUMN(AO20)-1-('2.1 Kraftwerk allgemein'!$F$16-'1.1 Allgemein'!$I$22+1)),1,MIN(MAX($F20-('2.1 Kraftwerk allgemein'!$F$16-'1.1 Allgemein'!$I$22+1),1),COLUMN(AO20)-('2.1 Kraftwerk allgemein'!$F$16-'1.1 Allgemein'!$I$22+1)))))/$F20,
SUM(OFFSET('2.5 CAPEX'!BC23,0,-MIN($F20-1,COLUMN(AO20)-1),1,MIN($F20,COLUMN(AO20))))/$F20)))))))</f>
        <v/>
      </c>
      <c r="AY20" s="199" t="str">
        <f ca="1">IF('2.1 Kraftwerk allgemein'!$F$15&lt;'1.1 Allgemein'!$I$22,
IF(OR(ISNUMBER($D20)=FALSE,$F20=""),"",
IF(AND('2.5 CAPEX'!$L23&lt;&gt;"x",'2.5 CAPEX'!$M23&lt;&gt;"x"),0,
IF($F20=0,0,
IF(AY$4&lt;'2.1 Kraftwerk allgemein'!$F$16,0,
IF(AY$4='2.1 Kraftwerk allgemein'!$F$16,'2.5 CAPEX'!$J23/$F20,
IF(AY$4&lt;'2.1 Kraftwerk allgemein'!$F$16+$F20,
('2.5 CAPEX'!$J23+SUM(OFFSET('2.5 CAPEX'!BD23,0,-MIN(MAX($F20-1-('2.1 Kraftwerk allgemein'!$F$16-'2.1 Kraftwerk allgemein'!$F$15+1),0),COLUMN(AP20)-1-('2.1 Kraftwerk allgemein'!$F$16-'2.1 Kraftwerk allgemein'!$F$15+1)),1,MIN(MAX($F20-('2.1 Kraftwerk allgemein'!$F$16-'2.1 Kraftwerk allgemein'!$F$15+1),1),COLUMN(AP20)-('2.1 Kraftwerk allgemein'!$F$16-'2.1 Kraftwerk allgemein'!$F$15+1)))))/$F20,
SUM(OFFSET('2.5 CAPEX'!BD23,0,-MIN($F20-1,COLUMN(AP20)-1),1,MIN($F20,COLUMN(AP20))))/$F20)))))),
IF(OR(ISNUMBER($D20)=FALSE,$F20=""),"",
IF(AND('2.5 CAPEX'!$L23&lt;&gt;"x",'2.5 CAPEX'!$M23&lt;&gt;"x"),0,
IF($F20=0,0,
IF(AY$4&lt;'2.1 Kraftwerk allgemein'!$F$16,0,
IF(AY$4='2.1 Kraftwerk allgemein'!$F$16,'2.5 CAPEX'!$J23/$F20,
IF(AY$4&lt;'2.1 Kraftwerk allgemein'!$F$16+$F20,
('2.5 CAPEX'!$J23+SUM(OFFSET('2.5 CAPEX'!BD23,0,-MIN(MAX($F20-1-('2.1 Kraftwerk allgemein'!$F$16-'1.1 Allgemein'!$I$22+1),0),COLUMN(AP20)-1-('2.1 Kraftwerk allgemein'!$F$16-'1.1 Allgemein'!$I$22+1)),1,MIN(MAX($F20-('2.1 Kraftwerk allgemein'!$F$16-'1.1 Allgemein'!$I$22+1),1),COLUMN(AP20)-('2.1 Kraftwerk allgemein'!$F$16-'1.1 Allgemein'!$I$22+1)))))/$F20,
SUM(OFFSET('2.5 CAPEX'!BD23,0,-MIN($F20-1,COLUMN(AP20)-1),1,MIN($F20,COLUMN(AP20))))/$F20)))))))</f>
        <v/>
      </c>
      <c r="AZ20" s="199" t="str">
        <f ca="1">IF('2.1 Kraftwerk allgemein'!$F$15&lt;'1.1 Allgemein'!$I$22,
IF(OR(ISNUMBER($D20)=FALSE,$F20=""),"",
IF(AND('2.5 CAPEX'!$L23&lt;&gt;"x",'2.5 CAPEX'!$M23&lt;&gt;"x"),0,
IF($F20=0,0,
IF(AZ$4&lt;'2.1 Kraftwerk allgemein'!$F$16,0,
IF(AZ$4='2.1 Kraftwerk allgemein'!$F$16,'2.5 CAPEX'!$J23/$F20,
IF(AZ$4&lt;'2.1 Kraftwerk allgemein'!$F$16+$F20,
('2.5 CAPEX'!$J23+SUM(OFFSET('2.5 CAPEX'!BE23,0,-MIN(MAX($F20-1-('2.1 Kraftwerk allgemein'!$F$16-'2.1 Kraftwerk allgemein'!$F$15+1),0),COLUMN(AQ20)-1-('2.1 Kraftwerk allgemein'!$F$16-'2.1 Kraftwerk allgemein'!$F$15+1)),1,MIN(MAX($F20-('2.1 Kraftwerk allgemein'!$F$16-'2.1 Kraftwerk allgemein'!$F$15+1),1),COLUMN(AQ20)-('2.1 Kraftwerk allgemein'!$F$16-'2.1 Kraftwerk allgemein'!$F$15+1)))))/$F20,
SUM(OFFSET('2.5 CAPEX'!BE23,0,-MIN($F20-1,COLUMN(AQ20)-1),1,MIN($F20,COLUMN(AQ20))))/$F20)))))),
IF(OR(ISNUMBER($D20)=FALSE,$F20=""),"",
IF(AND('2.5 CAPEX'!$L23&lt;&gt;"x",'2.5 CAPEX'!$M23&lt;&gt;"x"),0,
IF($F20=0,0,
IF(AZ$4&lt;'2.1 Kraftwerk allgemein'!$F$16,0,
IF(AZ$4='2.1 Kraftwerk allgemein'!$F$16,'2.5 CAPEX'!$J23/$F20,
IF(AZ$4&lt;'2.1 Kraftwerk allgemein'!$F$16+$F20,
('2.5 CAPEX'!$J23+SUM(OFFSET('2.5 CAPEX'!BE23,0,-MIN(MAX($F20-1-('2.1 Kraftwerk allgemein'!$F$16-'1.1 Allgemein'!$I$22+1),0),COLUMN(AQ20)-1-('2.1 Kraftwerk allgemein'!$F$16-'1.1 Allgemein'!$I$22+1)),1,MIN(MAX($F20-('2.1 Kraftwerk allgemein'!$F$16-'1.1 Allgemein'!$I$22+1),1),COLUMN(AQ20)-('2.1 Kraftwerk allgemein'!$F$16-'1.1 Allgemein'!$I$22+1)))))/$F20,
SUM(OFFSET('2.5 CAPEX'!BE23,0,-MIN($F20-1,COLUMN(AQ20)-1),1,MIN($F20,COLUMN(AQ20))))/$F20)))))))</f>
        <v/>
      </c>
      <c r="BA20" s="199" t="str">
        <f ca="1">IF('2.1 Kraftwerk allgemein'!$F$15&lt;'1.1 Allgemein'!$I$22,
IF(OR(ISNUMBER($D20)=FALSE,$F20=""),"",
IF(AND('2.5 CAPEX'!$L23&lt;&gt;"x",'2.5 CAPEX'!$M23&lt;&gt;"x"),0,
IF($F20=0,0,
IF(BA$4&lt;'2.1 Kraftwerk allgemein'!$F$16,0,
IF(BA$4='2.1 Kraftwerk allgemein'!$F$16,'2.5 CAPEX'!$J23/$F20,
IF(BA$4&lt;'2.1 Kraftwerk allgemein'!$F$16+$F20,
('2.5 CAPEX'!$J23+SUM(OFFSET('2.5 CAPEX'!BF23,0,-MIN(MAX($F20-1-('2.1 Kraftwerk allgemein'!$F$16-'2.1 Kraftwerk allgemein'!$F$15+1),0),COLUMN(AR20)-1-('2.1 Kraftwerk allgemein'!$F$16-'2.1 Kraftwerk allgemein'!$F$15+1)),1,MIN(MAX($F20-('2.1 Kraftwerk allgemein'!$F$16-'2.1 Kraftwerk allgemein'!$F$15+1),1),COLUMN(AR20)-('2.1 Kraftwerk allgemein'!$F$16-'2.1 Kraftwerk allgemein'!$F$15+1)))))/$F20,
SUM(OFFSET('2.5 CAPEX'!BF23,0,-MIN($F20-1,COLUMN(AR20)-1),1,MIN($F20,COLUMN(AR20))))/$F20)))))),
IF(OR(ISNUMBER($D20)=FALSE,$F20=""),"",
IF(AND('2.5 CAPEX'!$L23&lt;&gt;"x",'2.5 CAPEX'!$M23&lt;&gt;"x"),0,
IF($F20=0,0,
IF(BA$4&lt;'2.1 Kraftwerk allgemein'!$F$16,0,
IF(BA$4='2.1 Kraftwerk allgemein'!$F$16,'2.5 CAPEX'!$J23/$F20,
IF(BA$4&lt;'2.1 Kraftwerk allgemein'!$F$16+$F20,
('2.5 CAPEX'!$J23+SUM(OFFSET('2.5 CAPEX'!BF23,0,-MIN(MAX($F20-1-('2.1 Kraftwerk allgemein'!$F$16-'1.1 Allgemein'!$I$22+1),0),COLUMN(AR20)-1-('2.1 Kraftwerk allgemein'!$F$16-'1.1 Allgemein'!$I$22+1)),1,MIN(MAX($F20-('2.1 Kraftwerk allgemein'!$F$16-'1.1 Allgemein'!$I$22+1),1),COLUMN(AR20)-('2.1 Kraftwerk allgemein'!$F$16-'1.1 Allgemein'!$I$22+1)))))/$F20,
SUM(OFFSET('2.5 CAPEX'!BF23,0,-MIN($F20-1,COLUMN(AR20)-1),1,MIN($F20,COLUMN(AR20))))/$F20)))))))</f>
        <v/>
      </c>
      <c r="BB20" s="199" t="str">
        <f ca="1">IF('2.1 Kraftwerk allgemein'!$F$15&lt;'1.1 Allgemein'!$I$22,
IF(OR(ISNUMBER($D20)=FALSE,$F20=""),"",
IF(AND('2.5 CAPEX'!$L23&lt;&gt;"x",'2.5 CAPEX'!$M23&lt;&gt;"x"),0,
IF($F20=0,0,
IF(BB$4&lt;'2.1 Kraftwerk allgemein'!$F$16,0,
IF(BB$4='2.1 Kraftwerk allgemein'!$F$16,'2.5 CAPEX'!$J23/$F20,
IF(BB$4&lt;'2.1 Kraftwerk allgemein'!$F$16+$F20,
('2.5 CAPEX'!$J23+SUM(OFFSET('2.5 CAPEX'!BG23,0,-MIN(MAX($F20-1-('2.1 Kraftwerk allgemein'!$F$16-'2.1 Kraftwerk allgemein'!$F$15+1),0),COLUMN(AS20)-1-('2.1 Kraftwerk allgemein'!$F$16-'2.1 Kraftwerk allgemein'!$F$15+1)),1,MIN(MAX($F20-('2.1 Kraftwerk allgemein'!$F$16-'2.1 Kraftwerk allgemein'!$F$15+1),1),COLUMN(AS20)-('2.1 Kraftwerk allgemein'!$F$16-'2.1 Kraftwerk allgemein'!$F$15+1)))))/$F20,
SUM(OFFSET('2.5 CAPEX'!BG23,0,-MIN($F20-1,COLUMN(AS20)-1),1,MIN($F20,COLUMN(AS20))))/$F20)))))),
IF(OR(ISNUMBER($D20)=FALSE,$F20=""),"",
IF(AND('2.5 CAPEX'!$L23&lt;&gt;"x",'2.5 CAPEX'!$M23&lt;&gt;"x"),0,
IF($F20=0,0,
IF(BB$4&lt;'2.1 Kraftwerk allgemein'!$F$16,0,
IF(BB$4='2.1 Kraftwerk allgemein'!$F$16,'2.5 CAPEX'!$J23/$F20,
IF(BB$4&lt;'2.1 Kraftwerk allgemein'!$F$16+$F20,
('2.5 CAPEX'!$J23+SUM(OFFSET('2.5 CAPEX'!BG23,0,-MIN(MAX($F20-1-('2.1 Kraftwerk allgemein'!$F$16-'1.1 Allgemein'!$I$22+1),0),COLUMN(AS20)-1-('2.1 Kraftwerk allgemein'!$F$16-'1.1 Allgemein'!$I$22+1)),1,MIN(MAX($F20-('2.1 Kraftwerk allgemein'!$F$16-'1.1 Allgemein'!$I$22+1),1),COLUMN(AS20)-('2.1 Kraftwerk allgemein'!$F$16-'1.1 Allgemein'!$I$22+1)))))/$F20,
SUM(OFFSET('2.5 CAPEX'!BG23,0,-MIN($F20-1,COLUMN(AS20)-1),1,MIN($F20,COLUMN(AS20))))/$F20)))))))</f>
        <v/>
      </c>
      <c r="BC20" s="199" t="str">
        <f ca="1">IF('2.1 Kraftwerk allgemein'!$F$15&lt;'1.1 Allgemein'!$I$22,
IF(OR(ISNUMBER($D20)=FALSE,$F20=""),"",
IF(AND('2.5 CAPEX'!$L23&lt;&gt;"x",'2.5 CAPEX'!$M23&lt;&gt;"x"),0,
IF($F20=0,0,
IF(BC$4&lt;'2.1 Kraftwerk allgemein'!$F$16,0,
IF(BC$4='2.1 Kraftwerk allgemein'!$F$16,'2.5 CAPEX'!$J23/$F20,
IF(BC$4&lt;'2.1 Kraftwerk allgemein'!$F$16+$F20,
('2.5 CAPEX'!$J23+SUM(OFFSET('2.5 CAPEX'!BH23,0,-MIN(MAX($F20-1-('2.1 Kraftwerk allgemein'!$F$16-'2.1 Kraftwerk allgemein'!$F$15+1),0),COLUMN(AT20)-1-('2.1 Kraftwerk allgemein'!$F$16-'2.1 Kraftwerk allgemein'!$F$15+1)),1,MIN(MAX($F20-('2.1 Kraftwerk allgemein'!$F$16-'2.1 Kraftwerk allgemein'!$F$15+1),1),COLUMN(AT20)-('2.1 Kraftwerk allgemein'!$F$16-'2.1 Kraftwerk allgemein'!$F$15+1)))))/$F20,
SUM(OFFSET('2.5 CAPEX'!BH23,0,-MIN($F20-1,COLUMN(AT20)-1),1,MIN($F20,COLUMN(AT20))))/$F20)))))),
IF(OR(ISNUMBER($D20)=FALSE,$F20=""),"",
IF(AND('2.5 CAPEX'!$L23&lt;&gt;"x",'2.5 CAPEX'!$M23&lt;&gt;"x"),0,
IF($F20=0,0,
IF(BC$4&lt;'2.1 Kraftwerk allgemein'!$F$16,0,
IF(BC$4='2.1 Kraftwerk allgemein'!$F$16,'2.5 CAPEX'!$J23/$F20,
IF(BC$4&lt;'2.1 Kraftwerk allgemein'!$F$16+$F20,
('2.5 CAPEX'!$J23+SUM(OFFSET('2.5 CAPEX'!BH23,0,-MIN(MAX($F20-1-('2.1 Kraftwerk allgemein'!$F$16-'1.1 Allgemein'!$I$22+1),0),COLUMN(AT20)-1-('2.1 Kraftwerk allgemein'!$F$16-'1.1 Allgemein'!$I$22+1)),1,MIN(MAX($F20-('2.1 Kraftwerk allgemein'!$F$16-'1.1 Allgemein'!$I$22+1),1),COLUMN(AT20)-('2.1 Kraftwerk allgemein'!$F$16-'1.1 Allgemein'!$I$22+1)))))/$F20,
SUM(OFFSET('2.5 CAPEX'!BH23,0,-MIN($F20-1,COLUMN(AT20)-1),1,MIN($F20,COLUMN(AT20))))/$F20)))))))</f>
        <v/>
      </c>
      <c r="BD20" s="199" t="str">
        <f ca="1">IF('2.1 Kraftwerk allgemein'!$F$15&lt;'1.1 Allgemein'!$I$22,
IF(OR(ISNUMBER($D20)=FALSE,$F20=""),"",
IF(AND('2.5 CAPEX'!$L23&lt;&gt;"x",'2.5 CAPEX'!$M23&lt;&gt;"x"),0,
IF($F20=0,0,
IF(BD$4&lt;'2.1 Kraftwerk allgemein'!$F$16,0,
IF(BD$4='2.1 Kraftwerk allgemein'!$F$16,'2.5 CAPEX'!$J23/$F20,
IF(BD$4&lt;'2.1 Kraftwerk allgemein'!$F$16+$F20,
('2.5 CAPEX'!$J23+SUM(OFFSET('2.5 CAPEX'!BI23,0,-MIN(MAX($F20-1-('2.1 Kraftwerk allgemein'!$F$16-'2.1 Kraftwerk allgemein'!$F$15+1),0),COLUMN(AU20)-1-('2.1 Kraftwerk allgemein'!$F$16-'2.1 Kraftwerk allgemein'!$F$15+1)),1,MIN(MAX($F20-('2.1 Kraftwerk allgemein'!$F$16-'2.1 Kraftwerk allgemein'!$F$15+1),1),COLUMN(AU20)-('2.1 Kraftwerk allgemein'!$F$16-'2.1 Kraftwerk allgemein'!$F$15+1)))))/$F20,
SUM(OFFSET('2.5 CAPEX'!BI23,0,-MIN($F20-1,COLUMN(AU20)-1),1,MIN($F20,COLUMN(AU20))))/$F20)))))),
IF(OR(ISNUMBER($D20)=FALSE,$F20=""),"",
IF(AND('2.5 CAPEX'!$L23&lt;&gt;"x",'2.5 CAPEX'!$M23&lt;&gt;"x"),0,
IF($F20=0,0,
IF(BD$4&lt;'2.1 Kraftwerk allgemein'!$F$16,0,
IF(BD$4='2.1 Kraftwerk allgemein'!$F$16,'2.5 CAPEX'!$J23/$F20,
IF(BD$4&lt;'2.1 Kraftwerk allgemein'!$F$16+$F20,
('2.5 CAPEX'!$J23+SUM(OFFSET('2.5 CAPEX'!BI23,0,-MIN(MAX($F20-1-('2.1 Kraftwerk allgemein'!$F$16-'1.1 Allgemein'!$I$22+1),0),COLUMN(AU20)-1-('2.1 Kraftwerk allgemein'!$F$16-'1.1 Allgemein'!$I$22+1)),1,MIN(MAX($F20-('2.1 Kraftwerk allgemein'!$F$16-'1.1 Allgemein'!$I$22+1),1),COLUMN(AU20)-('2.1 Kraftwerk allgemein'!$F$16-'1.1 Allgemein'!$I$22+1)))))/$F20,
SUM(OFFSET('2.5 CAPEX'!BI23,0,-MIN($F20-1,COLUMN(AU20)-1),1,MIN($F20,COLUMN(AU20))))/$F20)))))))</f>
        <v/>
      </c>
      <c r="BE20" s="199" t="str">
        <f ca="1">IF('2.1 Kraftwerk allgemein'!$F$15&lt;'1.1 Allgemein'!$I$22,
IF(OR(ISNUMBER($D20)=FALSE,$F20=""),"",
IF(AND('2.5 CAPEX'!$L23&lt;&gt;"x",'2.5 CAPEX'!$M23&lt;&gt;"x"),0,
IF($F20=0,0,
IF(BE$4&lt;'2.1 Kraftwerk allgemein'!$F$16,0,
IF(BE$4='2.1 Kraftwerk allgemein'!$F$16,'2.5 CAPEX'!$J23/$F20,
IF(BE$4&lt;'2.1 Kraftwerk allgemein'!$F$16+$F20,
('2.5 CAPEX'!$J23+SUM(OFFSET('2.5 CAPEX'!BJ23,0,-MIN(MAX($F20-1-('2.1 Kraftwerk allgemein'!$F$16-'2.1 Kraftwerk allgemein'!$F$15+1),0),COLUMN(AV20)-1-('2.1 Kraftwerk allgemein'!$F$16-'2.1 Kraftwerk allgemein'!$F$15+1)),1,MIN(MAX($F20-('2.1 Kraftwerk allgemein'!$F$16-'2.1 Kraftwerk allgemein'!$F$15+1),1),COLUMN(AV20)-('2.1 Kraftwerk allgemein'!$F$16-'2.1 Kraftwerk allgemein'!$F$15+1)))))/$F20,
SUM(OFFSET('2.5 CAPEX'!BJ23,0,-MIN($F20-1,COLUMN(AV20)-1),1,MIN($F20,COLUMN(AV20))))/$F20)))))),
IF(OR(ISNUMBER($D20)=FALSE,$F20=""),"",
IF(AND('2.5 CAPEX'!$L23&lt;&gt;"x",'2.5 CAPEX'!$M23&lt;&gt;"x"),0,
IF($F20=0,0,
IF(BE$4&lt;'2.1 Kraftwerk allgemein'!$F$16,0,
IF(BE$4='2.1 Kraftwerk allgemein'!$F$16,'2.5 CAPEX'!$J23/$F20,
IF(BE$4&lt;'2.1 Kraftwerk allgemein'!$F$16+$F20,
('2.5 CAPEX'!$J23+SUM(OFFSET('2.5 CAPEX'!BJ23,0,-MIN(MAX($F20-1-('2.1 Kraftwerk allgemein'!$F$16-'1.1 Allgemein'!$I$22+1),0),COLUMN(AV20)-1-('2.1 Kraftwerk allgemein'!$F$16-'1.1 Allgemein'!$I$22+1)),1,MIN(MAX($F20-('2.1 Kraftwerk allgemein'!$F$16-'1.1 Allgemein'!$I$22+1),1),COLUMN(AV20)-('2.1 Kraftwerk allgemein'!$F$16-'1.1 Allgemein'!$I$22+1)))))/$F20,
SUM(OFFSET('2.5 CAPEX'!BJ23,0,-MIN($F20-1,COLUMN(AV20)-1),1,MIN($F20,COLUMN(AV20))))/$F20)))))))</f>
        <v/>
      </c>
      <c r="BF20" s="199" t="str">
        <f ca="1">IF('2.1 Kraftwerk allgemein'!$F$15&lt;'1.1 Allgemein'!$I$22,
IF(OR(ISNUMBER($D20)=FALSE,$F20=""),"",
IF(AND('2.5 CAPEX'!$L23&lt;&gt;"x",'2.5 CAPEX'!$M23&lt;&gt;"x"),0,
IF($F20=0,0,
IF(BF$4&lt;'2.1 Kraftwerk allgemein'!$F$16,0,
IF(BF$4='2.1 Kraftwerk allgemein'!$F$16,'2.5 CAPEX'!$J23/$F20,
IF(BF$4&lt;'2.1 Kraftwerk allgemein'!$F$16+$F20,
('2.5 CAPEX'!$J23+SUM(OFFSET('2.5 CAPEX'!BK23,0,-MIN(MAX($F20-1-('2.1 Kraftwerk allgemein'!$F$16-'2.1 Kraftwerk allgemein'!$F$15+1),0),COLUMN(AW20)-1-('2.1 Kraftwerk allgemein'!$F$16-'2.1 Kraftwerk allgemein'!$F$15+1)),1,MIN(MAX($F20-('2.1 Kraftwerk allgemein'!$F$16-'2.1 Kraftwerk allgemein'!$F$15+1),1),COLUMN(AW20)-('2.1 Kraftwerk allgemein'!$F$16-'2.1 Kraftwerk allgemein'!$F$15+1)))))/$F20,
SUM(OFFSET('2.5 CAPEX'!BK23,0,-MIN($F20-1,COLUMN(AW20)-1),1,MIN($F20,COLUMN(AW20))))/$F20)))))),
IF(OR(ISNUMBER($D20)=FALSE,$F20=""),"",
IF(AND('2.5 CAPEX'!$L23&lt;&gt;"x",'2.5 CAPEX'!$M23&lt;&gt;"x"),0,
IF($F20=0,0,
IF(BF$4&lt;'2.1 Kraftwerk allgemein'!$F$16,0,
IF(BF$4='2.1 Kraftwerk allgemein'!$F$16,'2.5 CAPEX'!$J23/$F20,
IF(BF$4&lt;'2.1 Kraftwerk allgemein'!$F$16+$F20,
('2.5 CAPEX'!$J23+SUM(OFFSET('2.5 CAPEX'!BK23,0,-MIN(MAX($F20-1-('2.1 Kraftwerk allgemein'!$F$16-'1.1 Allgemein'!$I$22+1),0),COLUMN(AW20)-1-('2.1 Kraftwerk allgemein'!$F$16-'1.1 Allgemein'!$I$22+1)),1,MIN(MAX($F20-('2.1 Kraftwerk allgemein'!$F$16-'1.1 Allgemein'!$I$22+1),1),COLUMN(AW20)-('2.1 Kraftwerk allgemein'!$F$16-'1.1 Allgemein'!$I$22+1)))))/$F20,
SUM(OFFSET('2.5 CAPEX'!BK23,0,-MIN($F20-1,COLUMN(AW20)-1),1,MIN($F20,COLUMN(AW20))))/$F20)))))))</f>
        <v/>
      </c>
      <c r="BG20" s="199" t="str">
        <f ca="1">IF('2.1 Kraftwerk allgemein'!$F$15&lt;'1.1 Allgemein'!$I$22,
IF(OR(ISNUMBER($D20)=FALSE,$F20=""),"",
IF(AND('2.5 CAPEX'!$L23&lt;&gt;"x",'2.5 CAPEX'!$M23&lt;&gt;"x"),0,
IF($F20=0,0,
IF(BG$4&lt;'2.1 Kraftwerk allgemein'!$F$16,0,
IF(BG$4='2.1 Kraftwerk allgemein'!$F$16,'2.5 CAPEX'!$J23/$F20,
IF(BG$4&lt;'2.1 Kraftwerk allgemein'!$F$16+$F20,
('2.5 CAPEX'!$J23+SUM(OFFSET('2.5 CAPEX'!BL23,0,-MIN(MAX($F20-1-('2.1 Kraftwerk allgemein'!$F$16-'2.1 Kraftwerk allgemein'!$F$15+1),0),COLUMN(AX20)-1-('2.1 Kraftwerk allgemein'!$F$16-'2.1 Kraftwerk allgemein'!$F$15+1)),1,MIN(MAX($F20-('2.1 Kraftwerk allgemein'!$F$16-'2.1 Kraftwerk allgemein'!$F$15+1),1),COLUMN(AX20)-('2.1 Kraftwerk allgemein'!$F$16-'2.1 Kraftwerk allgemein'!$F$15+1)))))/$F20,
SUM(OFFSET('2.5 CAPEX'!BL23,0,-MIN($F20-1,COLUMN(AX20)-1),1,MIN($F20,COLUMN(AX20))))/$F20)))))),
IF(OR(ISNUMBER($D20)=FALSE,$F20=""),"",
IF(AND('2.5 CAPEX'!$L23&lt;&gt;"x",'2.5 CAPEX'!$M23&lt;&gt;"x"),0,
IF($F20=0,0,
IF(BG$4&lt;'2.1 Kraftwerk allgemein'!$F$16,0,
IF(BG$4='2.1 Kraftwerk allgemein'!$F$16,'2.5 CAPEX'!$J23/$F20,
IF(BG$4&lt;'2.1 Kraftwerk allgemein'!$F$16+$F20,
('2.5 CAPEX'!$J23+SUM(OFFSET('2.5 CAPEX'!BL23,0,-MIN(MAX($F20-1-('2.1 Kraftwerk allgemein'!$F$16-'1.1 Allgemein'!$I$22+1),0),COLUMN(AX20)-1-('2.1 Kraftwerk allgemein'!$F$16-'1.1 Allgemein'!$I$22+1)),1,MIN(MAX($F20-('2.1 Kraftwerk allgemein'!$F$16-'1.1 Allgemein'!$I$22+1),1),COLUMN(AX20)-('2.1 Kraftwerk allgemein'!$F$16-'1.1 Allgemein'!$I$22+1)))))/$F20,
SUM(OFFSET('2.5 CAPEX'!BL23,0,-MIN($F20-1,COLUMN(AX20)-1),1,MIN($F20,COLUMN(AX20))))/$F20)))))))</f>
        <v/>
      </c>
      <c r="BH20" s="199" t="str">
        <f ca="1">IF('2.1 Kraftwerk allgemein'!$F$15&lt;'1.1 Allgemein'!$I$22,
IF(OR(ISNUMBER($D20)=FALSE,$F20=""),"",
IF(AND('2.5 CAPEX'!$L23&lt;&gt;"x",'2.5 CAPEX'!$M23&lt;&gt;"x"),0,
IF($F20=0,0,
IF(BH$4&lt;'2.1 Kraftwerk allgemein'!$F$16,0,
IF(BH$4='2.1 Kraftwerk allgemein'!$F$16,'2.5 CAPEX'!$J23/$F20,
IF(BH$4&lt;'2.1 Kraftwerk allgemein'!$F$16+$F20,
('2.5 CAPEX'!$J23+SUM(OFFSET('2.5 CAPEX'!BM23,0,-MIN(MAX($F20-1-('2.1 Kraftwerk allgemein'!$F$16-'2.1 Kraftwerk allgemein'!$F$15+1),0),COLUMN(AY20)-1-('2.1 Kraftwerk allgemein'!$F$16-'2.1 Kraftwerk allgemein'!$F$15+1)),1,MIN(MAX($F20-('2.1 Kraftwerk allgemein'!$F$16-'2.1 Kraftwerk allgemein'!$F$15+1),1),COLUMN(AY20)-('2.1 Kraftwerk allgemein'!$F$16-'2.1 Kraftwerk allgemein'!$F$15+1)))))/$F20,
SUM(OFFSET('2.5 CAPEX'!BM23,0,-MIN($F20-1,COLUMN(AY20)-1),1,MIN($F20,COLUMN(AY20))))/$F20)))))),
IF(OR(ISNUMBER($D20)=FALSE,$F20=""),"",
IF(AND('2.5 CAPEX'!$L23&lt;&gt;"x",'2.5 CAPEX'!$M23&lt;&gt;"x"),0,
IF($F20=0,0,
IF(BH$4&lt;'2.1 Kraftwerk allgemein'!$F$16,0,
IF(BH$4='2.1 Kraftwerk allgemein'!$F$16,'2.5 CAPEX'!$J23/$F20,
IF(BH$4&lt;'2.1 Kraftwerk allgemein'!$F$16+$F20,
('2.5 CAPEX'!$J23+SUM(OFFSET('2.5 CAPEX'!BM23,0,-MIN(MAX($F20-1-('2.1 Kraftwerk allgemein'!$F$16-'1.1 Allgemein'!$I$22+1),0),COLUMN(AY20)-1-('2.1 Kraftwerk allgemein'!$F$16-'1.1 Allgemein'!$I$22+1)),1,MIN(MAX($F20-('2.1 Kraftwerk allgemein'!$F$16-'1.1 Allgemein'!$I$22+1),1),COLUMN(AY20)-('2.1 Kraftwerk allgemein'!$F$16-'1.1 Allgemein'!$I$22+1)))))/$F20,
SUM(OFFSET('2.5 CAPEX'!BM23,0,-MIN($F20-1,COLUMN(AY20)-1),1,MIN($F20,COLUMN(AY20))))/$F20)))))))</f>
        <v/>
      </c>
      <c r="BI20" s="199" t="str">
        <f ca="1">IF('2.1 Kraftwerk allgemein'!$F$15&lt;'1.1 Allgemein'!$I$22,
IF(OR(ISNUMBER($D20)=FALSE,$F20=""),"",
IF(AND('2.5 CAPEX'!$L23&lt;&gt;"x",'2.5 CAPEX'!$M23&lt;&gt;"x"),0,
IF($F20=0,0,
IF(BI$4&lt;'2.1 Kraftwerk allgemein'!$F$16,0,
IF(BI$4='2.1 Kraftwerk allgemein'!$F$16,'2.5 CAPEX'!$J23/$F20,
IF(BI$4&lt;'2.1 Kraftwerk allgemein'!$F$16+$F20,
('2.5 CAPEX'!$J23+SUM(OFFSET('2.5 CAPEX'!BN23,0,-MIN(MAX($F20-1-('2.1 Kraftwerk allgemein'!$F$16-'2.1 Kraftwerk allgemein'!$F$15+1),0),COLUMN(AZ20)-1-('2.1 Kraftwerk allgemein'!$F$16-'2.1 Kraftwerk allgemein'!$F$15+1)),1,MIN(MAX($F20-('2.1 Kraftwerk allgemein'!$F$16-'2.1 Kraftwerk allgemein'!$F$15+1),1),COLUMN(AZ20)-('2.1 Kraftwerk allgemein'!$F$16-'2.1 Kraftwerk allgemein'!$F$15+1)))))/$F20,
SUM(OFFSET('2.5 CAPEX'!BN23,0,-MIN($F20-1,COLUMN(AZ20)-1),1,MIN($F20,COLUMN(AZ20))))/$F20)))))),
IF(OR(ISNUMBER($D20)=FALSE,$F20=""),"",
IF(AND('2.5 CAPEX'!$L23&lt;&gt;"x",'2.5 CAPEX'!$M23&lt;&gt;"x"),0,
IF($F20=0,0,
IF(BI$4&lt;'2.1 Kraftwerk allgemein'!$F$16,0,
IF(BI$4='2.1 Kraftwerk allgemein'!$F$16,'2.5 CAPEX'!$J23/$F20,
IF(BI$4&lt;'2.1 Kraftwerk allgemein'!$F$16+$F20,
('2.5 CAPEX'!$J23+SUM(OFFSET('2.5 CAPEX'!BN23,0,-MIN(MAX($F20-1-('2.1 Kraftwerk allgemein'!$F$16-'1.1 Allgemein'!$I$22+1),0),COLUMN(AZ20)-1-('2.1 Kraftwerk allgemein'!$F$16-'1.1 Allgemein'!$I$22+1)),1,MIN(MAX($F20-('2.1 Kraftwerk allgemein'!$F$16-'1.1 Allgemein'!$I$22+1),1),COLUMN(AZ20)-('2.1 Kraftwerk allgemein'!$F$16-'1.1 Allgemein'!$I$22+1)))))/$F20,
SUM(OFFSET('2.5 CAPEX'!BN23,0,-MIN($F20-1,COLUMN(AZ20)-1),1,MIN($F20,COLUMN(AZ20))))/$F20)))))))</f>
        <v/>
      </c>
      <c r="BJ20" s="199" t="str">
        <f ca="1">IF('2.1 Kraftwerk allgemein'!$F$15&lt;'1.1 Allgemein'!$I$22,
IF(OR(ISNUMBER($D20)=FALSE,$F20=""),"",
IF(AND('2.5 CAPEX'!$L23&lt;&gt;"x",'2.5 CAPEX'!$M23&lt;&gt;"x"),0,
IF($F20=0,0,
IF(BJ$4&lt;'2.1 Kraftwerk allgemein'!$F$16,0,
IF(BJ$4='2.1 Kraftwerk allgemein'!$F$16,'2.5 CAPEX'!$J23/$F20,
IF(BJ$4&lt;'2.1 Kraftwerk allgemein'!$F$16+$F20,
('2.5 CAPEX'!$J23+SUM(OFFSET('2.5 CAPEX'!BO23,0,-MIN(MAX($F20-1-('2.1 Kraftwerk allgemein'!$F$16-'2.1 Kraftwerk allgemein'!$F$15+1),0),COLUMN(BA20)-1-('2.1 Kraftwerk allgemein'!$F$16-'2.1 Kraftwerk allgemein'!$F$15+1)),1,MIN(MAX($F20-('2.1 Kraftwerk allgemein'!$F$16-'2.1 Kraftwerk allgemein'!$F$15+1),1),COLUMN(BA20)-('2.1 Kraftwerk allgemein'!$F$16-'2.1 Kraftwerk allgemein'!$F$15+1)))))/$F20,
SUM(OFFSET('2.5 CAPEX'!BO23,0,-MIN($F20-1,COLUMN(BA20)-1),1,MIN($F20,COLUMN(BA20))))/$F20)))))),
IF(OR(ISNUMBER($D20)=FALSE,$F20=""),"",
IF(AND('2.5 CAPEX'!$L23&lt;&gt;"x",'2.5 CAPEX'!$M23&lt;&gt;"x"),0,
IF($F20=0,0,
IF(BJ$4&lt;'2.1 Kraftwerk allgemein'!$F$16,0,
IF(BJ$4='2.1 Kraftwerk allgemein'!$F$16,'2.5 CAPEX'!$J23/$F20,
IF(BJ$4&lt;'2.1 Kraftwerk allgemein'!$F$16+$F20,
('2.5 CAPEX'!$J23+SUM(OFFSET('2.5 CAPEX'!BO23,0,-MIN(MAX($F20-1-('2.1 Kraftwerk allgemein'!$F$16-'1.1 Allgemein'!$I$22+1),0),COLUMN(BA20)-1-('2.1 Kraftwerk allgemein'!$F$16-'1.1 Allgemein'!$I$22+1)),1,MIN(MAX($F20-('2.1 Kraftwerk allgemein'!$F$16-'1.1 Allgemein'!$I$22+1),1),COLUMN(BA20)-('2.1 Kraftwerk allgemein'!$F$16-'1.1 Allgemein'!$I$22+1)))))/$F20,
SUM(OFFSET('2.5 CAPEX'!BO23,0,-MIN($F20-1,COLUMN(BA20)-1),1,MIN($F20,COLUMN(BA20))))/$F20)))))))</f>
        <v/>
      </c>
      <c r="BK20" s="199" t="str">
        <f ca="1">IF('2.1 Kraftwerk allgemein'!$F$15&lt;'1.1 Allgemein'!$I$22,
IF(OR(ISNUMBER($D20)=FALSE,$F20=""),"",
IF(AND('2.5 CAPEX'!$L23&lt;&gt;"x",'2.5 CAPEX'!$M23&lt;&gt;"x"),0,
IF($F20=0,0,
IF(BK$4&lt;'2.1 Kraftwerk allgemein'!$F$16,0,
IF(BK$4='2.1 Kraftwerk allgemein'!$F$16,'2.5 CAPEX'!$J23/$F20,
IF(BK$4&lt;'2.1 Kraftwerk allgemein'!$F$16+$F20,
('2.5 CAPEX'!$J23+SUM(OFFSET('2.5 CAPEX'!BP23,0,-MIN(MAX($F20-1-('2.1 Kraftwerk allgemein'!$F$16-'2.1 Kraftwerk allgemein'!$F$15+1),0),COLUMN(BB20)-1-('2.1 Kraftwerk allgemein'!$F$16-'2.1 Kraftwerk allgemein'!$F$15+1)),1,MIN(MAX($F20-('2.1 Kraftwerk allgemein'!$F$16-'2.1 Kraftwerk allgemein'!$F$15+1),1),COLUMN(BB20)-('2.1 Kraftwerk allgemein'!$F$16-'2.1 Kraftwerk allgemein'!$F$15+1)))))/$F20,
SUM(OFFSET('2.5 CAPEX'!BP23,0,-MIN($F20-1,COLUMN(BB20)-1),1,MIN($F20,COLUMN(BB20))))/$F20)))))),
IF(OR(ISNUMBER($D20)=FALSE,$F20=""),"",
IF(AND('2.5 CAPEX'!$L23&lt;&gt;"x",'2.5 CAPEX'!$M23&lt;&gt;"x"),0,
IF($F20=0,0,
IF(BK$4&lt;'2.1 Kraftwerk allgemein'!$F$16,0,
IF(BK$4='2.1 Kraftwerk allgemein'!$F$16,'2.5 CAPEX'!$J23/$F20,
IF(BK$4&lt;'2.1 Kraftwerk allgemein'!$F$16+$F20,
('2.5 CAPEX'!$J23+SUM(OFFSET('2.5 CAPEX'!BP23,0,-MIN(MAX($F20-1-('2.1 Kraftwerk allgemein'!$F$16-'1.1 Allgemein'!$I$22+1),0),COLUMN(BB20)-1-('2.1 Kraftwerk allgemein'!$F$16-'1.1 Allgemein'!$I$22+1)),1,MIN(MAX($F20-('2.1 Kraftwerk allgemein'!$F$16-'1.1 Allgemein'!$I$22+1),1),COLUMN(BB20)-('2.1 Kraftwerk allgemein'!$F$16-'1.1 Allgemein'!$I$22+1)))))/$F20,
SUM(OFFSET('2.5 CAPEX'!BP23,0,-MIN($F20-1,COLUMN(BB20)-1),1,MIN($F20,COLUMN(BB20))))/$F20)))))))</f>
        <v/>
      </c>
      <c r="BL20" s="199" t="str">
        <f ca="1">IF('2.1 Kraftwerk allgemein'!$F$15&lt;'1.1 Allgemein'!$I$22,
IF(OR(ISNUMBER($D20)=FALSE,$F20=""),"",
IF(AND('2.5 CAPEX'!$L23&lt;&gt;"x",'2.5 CAPEX'!$M23&lt;&gt;"x"),0,
IF($F20=0,0,
IF(BL$4&lt;'2.1 Kraftwerk allgemein'!$F$16,0,
IF(BL$4='2.1 Kraftwerk allgemein'!$F$16,'2.5 CAPEX'!$J23/$F20,
IF(BL$4&lt;'2.1 Kraftwerk allgemein'!$F$16+$F20,
('2.5 CAPEX'!$J23+SUM(OFFSET('2.5 CAPEX'!BQ23,0,-MIN(MAX($F20-1-('2.1 Kraftwerk allgemein'!$F$16-'2.1 Kraftwerk allgemein'!$F$15+1),0),COLUMN(BC20)-1-('2.1 Kraftwerk allgemein'!$F$16-'2.1 Kraftwerk allgemein'!$F$15+1)),1,MIN(MAX($F20-('2.1 Kraftwerk allgemein'!$F$16-'2.1 Kraftwerk allgemein'!$F$15+1),1),COLUMN(BC20)-('2.1 Kraftwerk allgemein'!$F$16-'2.1 Kraftwerk allgemein'!$F$15+1)))))/$F20,
SUM(OFFSET('2.5 CAPEX'!BQ23,0,-MIN($F20-1,COLUMN(BC20)-1),1,MIN($F20,COLUMN(BC20))))/$F20)))))),
IF(OR(ISNUMBER($D20)=FALSE,$F20=""),"",
IF(AND('2.5 CAPEX'!$L23&lt;&gt;"x",'2.5 CAPEX'!$M23&lt;&gt;"x"),0,
IF($F20=0,0,
IF(BL$4&lt;'2.1 Kraftwerk allgemein'!$F$16,0,
IF(BL$4='2.1 Kraftwerk allgemein'!$F$16,'2.5 CAPEX'!$J23/$F20,
IF(BL$4&lt;'2.1 Kraftwerk allgemein'!$F$16+$F20,
('2.5 CAPEX'!$J23+SUM(OFFSET('2.5 CAPEX'!BQ23,0,-MIN(MAX($F20-1-('2.1 Kraftwerk allgemein'!$F$16-'1.1 Allgemein'!$I$22+1),0),COLUMN(BC20)-1-('2.1 Kraftwerk allgemein'!$F$16-'1.1 Allgemein'!$I$22+1)),1,MIN(MAX($F20-('2.1 Kraftwerk allgemein'!$F$16-'1.1 Allgemein'!$I$22+1),1),COLUMN(BC20)-('2.1 Kraftwerk allgemein'!$F$16-'1.1 Allgemein'!$I$22+1)))))/$F20,
SUM(OFFSET('2.5 CAPEX'!BQ23,0,-MIN($F20-1,COLUMN(BC20)-1),1,MIN($F20,COLUMN(BC20))))/$F20)))))))</f>
        <v/>
      </c>
      <c r="BM20" s="199" t="str">
        <f ca="1">IF('2.1 Kraftwerk allgemein'!$F$15&lt;'1.1 Allgemein'!$I$22,
IF(OR(ISNUMBER($D20)=FALSE,$F20=""),"",
IF(AND('2.5 CAPEX'!$L23&lt;&gt;"x",'2.5 CAPEX'!$M23&lt;&gt;"x"),0,
IF($F20=0,0,
IF(BM$4&lt;'2.1 Kraftwerk allgemein'!$F$16,0,
IF(BM$4='2.1 Kraftwerk allgemein'!$F$16,'2.5 CAPEX'!$J23/$F20,
IF(BM$4&lt;'2.1 Kraftwerk allgemein'!$F$16+$F20,
('2.5 CAPEX'!$J23+SUM(OFFSET('2.5 CAPEX'!BR23,0,-MIN(MAX($F20-1-('2.1 Kraftwerk allgemein'!$F$16-'2.1 Kraftwerk allgemein'!$F$15+1),0),COLUMN(BD20)-1-('2.1 Kraftwerk allgemein'!$F$16-'2.1 Kraftwerk allgemein'!$F$15+1)),1,MIN(MAX($F20-('2.1 Kraftwerk allgemein'!$F$16-'2.1 Kraftwerk allgemein'!$F$15+1),1),COLUMN(BD20)-('2.1 Kraftwerk allgemein'!$F$16-'2.1 Kraftwerk allgemein'!$F$15+1)))))/$F20,
SUM(OFFSET('2.5 CAPEX'!BR23,0,-MIN($F20-1,COLUMN(BD20)-1),1,MIN($F20,COLUMN(BD20))))/$F20)))))),
IF(OR(ISNUMBER($D20)=FALSE,$F20=""),"",
IF(AND('2.5 CAPEX'!$L23&lt;&gt;"x",'2.5 CAPEX'!$M23&lt;&gt;"x"),0,
IF($F20=0,0,
IF(BM$4&lt;'2.1 Kraftwerk allgemein'!$F$16,0,
IF(BM$4='2.1 Kraftwerk allgemein'!$F$16,'2.5 CAPEX'!$J23/$F20,
IF(BM$4&lt;'2.1 Kraftwerk allgemein'!$F$16+$F20,
('2.5 CAPEX'!$J23+SUM(OFFSET('2.5 CAPEX'!BR23,0,-MIN(MAX($F20-1-('2.1 Kraftwerk allgemein'!$F$16-'1.1 Allgemein'!$I$22+1),0),COLUMN(BD20)-1-('2.1 Kraftwerk allgemein'!$F$16-'1.1 Allgemein'!$I$22+1)),1,MIN(MAX($F20-('2.1 Kraftwerk allgemein'!$F$16-'1.1 Allgemein'!$I$22+1),1),COLUMN(BD20)-('2.1 Kraftwerk allgemein'!$F$16-'1.1 Allgemein'!$I$22+1)))))/$F20,
SUM(OFFSET('2.5 CAPEX'!BR23,0,-MIN($F20-1,COLUMN(BD20)-1),1,MIN($F20,COLUMN(BD20))))/$F20)))))))</f>
        <v/>
      </c>
      <c r="BN20" s="199" t="str">
        <f ca="1">IF('2.1 Kraftwerk allgemein'!$F$15&lt;'1.1 Allgemein'!$I$22,
IF(OR(ISNUMBER($D20)=FALSE,$F20=""),"",
IF(AND('2.5 CAPEX'!$L23&lt;&gt;"x",'2.5 CAPEX'!$M23&lt;&gt;"x"),0,
IF($F20=0,0,
IF(BN$4&lt;'2.1 Kraftwerk allgemein'!$F$16,0,
IF(BN$4='2.1 Kraftwerk allgemein'!$F$16,'2.5 CAPEX'!$J23/$F20,
IF(BN$4&lt;'2.1 Kraftwerk allgemein'!$F$16+$F20,
('2.5 CAPEX'!$J23+SUM(OFFSET('2.5 CAPEX'!BS23,0,-MIN(MAX($F20-1-('2.1 Kraftwerk allgemein'!$F$16-'2.1 Kraftwerk allgemein'!$F$15+1),0),COLUMN(BE20)-1-('2.1 Kraftwerk allgemein'!$F$16-'2.1 Kraftwerk allgemein'!$F$15+1)),1,MIN(MAX($F20-('2.1 Kraftwerk allgemein'!$F$16-'2.1 Kraftwerk allgemein'!$F$15+1),1),COLUMN(BE20)-('2.1 Kraftwerk allgemein'!$F$16-'2.1 Kraftwerk allgemein'!$F$15+1)))))/$F20,
SUM(OFFSET('2.5 CAPEX'!BS23,0,-MIN($F20-1,COLUMN(BE20)-1),1,MIN($F20,COLUMN(BE20))))/$F20)))))),
IF(OR(ISNUMBER($D20)=FALSE,$F20=""),"",
IF(AND('2.5 CAPEX'!$L23&lt;&gt;"x",'2.5 CAPEX'!$M23&lt;&gt;"x"),0,
IF($F20=0,0,
IF(BN$4&lt;'2.1 Kraftwerk allgemein'!$F$16,0,
IF(BN$4='2.1 Kraftwerk allgemein'!$F$16,'2.5 CAPEX'!$J23/$F20,
IF(BN$4&lt;'2.1 Kraftwerk allgemein'!$F$16+$F20,
('2.5 CAPEX'!$J23+SUM(OFFSET('2.5 CAPEX'!BS23,0,-MIN(MAX($F20-1-('2.1 Kraftwerk allgemein'!$F$16-'1.1 Allgemein'!$I$22+1),0),COLUMN(BE20)-1-('2.1 Kraftwerk allgemein'!$F$16-'1.1 Allgemein'!$I$22+1)),1,MIN(MAX($F20-('2.1 Kraftwerk allgemein'!$F$16-'1.1 Allgemein'!$I$22+1),1),COLUMN(BE20)-('2.1 Kraftwerk allgemein'!$F$16-'1.1 Allgemein'!$I$22+1)))))/$F20,
SUM(OFFSET('2.5 CAPEX'!BS23,0,-MIN($F20-1,COLUMN(BE20)-1),1,MIN($F20,COLUMN(BE20))))/$F20)))))))</f>
        <v/>
      </c>
      <c r="BO20" s="199" t="str">
        <f ca="1">IF('2.1 Kraftwerk allgemein'!$F$15&lt;'1.1 Allgemein'!$I$22,
IF(OR(ISNUMBER($D20)=FALSE,$F20=""),"",
IF(AND('2.5 CAPEX'!$L23&lt;&gt;"x",'2.5 CAPEX'!$M23&lt;&gt;"x"),0,
IF($F20=0,0,
IF(BO$4&lt;'2.1 Kraftwerk allgemein'!$F$16,0,
IF(BO$4='2.1 Kraftwerk allgemein'!$F$16,'2.5 CAPEX'!$J23/$F20,
IF(BO$4&lt;'2.1 Kraftwerk allgemein'!$F$16+$F20,
('2.5 CAPEX'!$J23+SUM(OFFSET('2.5 CAPEX'!BT23,0,-MIN(MAX($F20-1-('2.1 Kraftwerk allgemein'!$F$16-'2.1 Kraftwerk allgemein'!$F$15+1),0),COLUMN(BF20)-1-('2.1 Kraftwerk allgemein'!$F$16-'2.1 Kraftwerk allgemein'!$F$15+1)),1,MIN(MAX($F20-('2.1 Kraftwerk allgemein'!$F$16-'2.1 Kraftwerk allgemein'!$F$15+1),1),COLUMN(BF20)-('2.1 Kraftwerk allgemein'!$F$16-'2.1 Kraftwerk allgemein'!$F$15+1)))))/$F20,
SUM(OFFSET('2.5 CAPEX'!BT23,0,-MIN($F20-1,COLUMN(BF20)-1),1,MIN($F20,COLUMN(BF20))))/$F20)))))),
IF(OR(ISNUMBER($D20)=FALSE,$F20=""),"",
IF(AND('2.5 CAPEX'!$L23&lt;&gt;"x",'2.5 CAPEX'!$M23&lt;&gt;"x"),0,
IF($F20=0,0,
IF(BO$4&lt;'2.1 Kraftwerk allgemein'!$F$16,0,
IF(BO$4='2.1 Kraftwerk allgemein'!$F$16,'2.5 CAPEX'!$J23/$F20,
IF(BO$4&lt;'2.1 Kraftwerk allgemein'!$F$16+$F20,
('2.5 CAPEX'!$J23+SUM(OFFSET('2.5 CAPEX'!BT23,0,-MIN(MAX($F20-1-('2.1 Kraftwerk allgemein'!$F$16-'1.1 Allgemein'!$I$22+1),0),COLUMN(BF20)-1-('2.1 Kraftwerk allgemein'!$F$16-'1.1 Allgemein'!$I$22+1)),1,MIN(MAX($F20-('2.1 Kraftwerk allgemein'!$F$16-'1.1 Allgemein'!$I$22+1),1),COLUMN(BF20)-('2.1 Kraftwerk allgemein'!$F$16-'1.1 Allgemein'!$I$22+1)))))/$F20,
SUM(OFFSET('2.5 CAPEX'!BT23,0,-MIN($F20-1,COLUMN(BF20)-1),1,MIN($F20,COLUMN(BF20))))/$F20)))))))</f>
        <v/>
      </c>
      <c r="BP20" s="199" t="str">
        <f ca="1">IF('2.1 Kraftwerk allgemein'!$F$15&lt;'1.1 Allgemein'!$I$22,
IF(OR(ISNUMBER($D20)=FALSE,$F20=""),"",
IF(AND('2.5 CAPEX'!$L23&lt;&gt;"x",'2.5 CAPEX'!$M23&lt;&gt;"x"),0,
IF($F20=0,0,
IF(BP$4&lt;'2.1 Kraftwerk allgemein'!$F$16,0,
IF(BP$4='2.1 Kraftwerk allgemein'!$F$16,'2.5 CAPEX'!$J23/$F20,
IF(BP$4&lt;'2.1 Kraftwerk allgemein'!$F$16+$F20,
('2.5 CAPEX'!$J23+SUM(OFFSET('2.5 CAPEX'!BU23,0,-MIN(MAX($F20-1-('2.1 Kraftwerk allgemein'!$F$16-'2.1 Kraftwerk allgemein'!$F$15+1),0),COLUMN(BG20)-1-('2.1 Kraftwerk allgemein'!$F$16-'2.1 Kraftwerk allgemein'!$F$15+1)),1,MIN(MAX($F20-('2.1 Kraftwerk allgemein'!$F$16-'2.1 Kraftwerk allgemein'!$F$15+1),1),COLUMN(BG20)-('2.1 Kraftwerk allgemein'!$F$16-'2.1 Kraftwerk allgemein'!$F$15+1)))))/$F20,
SUM(OFFSET('2.5 CAPEX'!BU23,0,-MIN($F20-1,COLUMN(BG20)-1),1,MIN($F20,COLUMN(BG20))))/$F20)))))),
IF(OR(ISNUMBER($D20)=FALSE,$F20=""),"",
IF(AND('2.5 CAPEX'!$L23&lt;&gt;"x",'2.5 CAPEX'!$M23&lt;&gt;"x"),0,
IF($F20=0,0,
IF(BP$4&lt;'2.1 Kraftwerk allgemein'!$F$16,0,
IF(BP$4='2.1 Kraftwerk allgemein'!$F$16,'2.5 CAPEX'!$J23/$F20,
IF(BP$4&lt;'2.1 Kraftwerk allgemein'!$F$16+$F20,
('2.5 CAPEX'!$J23+SUM(OFFSET('2.5 CAPEX'!BU23,0,-MIN(MAX($F20-1-('2.1 Kraftwerk allgemein'!$F$16-'1.1 Allgemein'!$I$22+1),0),COLUMN(BG20)-1-('2.1 Kraftwerk allgemein'!$F$16-'1.1 Allgemein'!$I$22+1)),1,MIN(MAX($F20-('2.1 Kraftwerk allgemein'!$F$16-'1.1 Allgemein'!$I$22+1),1),COLUMN(BG20)-('2.1 Kraftwerk allgemein'!$F$16-'1.1 Allgemein'!$I$22+1)))))/$F20,
SUM(OFFSET('2.5 CAPEX'!BU23,0,-MIN($F20-1,COLUMN(BG20)-1),1,MIN($F20,COLUMN(BG20))))/$F20)))))))</f>
        <v/>
      </c>
      <c r="BQ20" s="199" t="str">
        <f ca="1">IF('2.1 Kraftwerk allgemein'!$F$15&lt;'1.1 Allgemein'!$I$22,
IF(OR(ISNUMBER($D20)=FALSE,$F20=""),"",
IF(AND('2.5 CAPEX'!$L23&lt;&gt;"x",'2.5 CAPEX'!$M23&lt;&gt;"x"),0,
IF($F20=0,0,
IF(BQ$4&lt;'2.1 Kraftwerk allgemein'!$F$16,0,
IF(BQ$4='2.1 Kraftwerk allgemein'!$F$16,'2.5 CAPEX'!$J23/$F20,
IF(BQ$4&lt;'2.1 Kraftwerk allgemein'!$F$16+$F20,
('2.5 CAPEX'!$J23+SUM(OFFSET('2.5 CAPEX'!BV23,0,-MIN(MAX($F20-1-('2.1 Kraftwerk allgemein'!$F$16-'2.1 Kraftwerk allgemein'!$F$15+1),0),COLUMN(BH20)-1-('2.1 Kraftwerk allgemein'!$F$16-'2.1 Kraftwerk allgemein'!$F$15+1)),1,MIN(MAX($F20-('2.1 Kraftwerk allgemein'!$F$16-'2.1 Kraftwerk allgemein'!$F$15+1),1),COLUMN(BH20)-('2.1 Kraftwerk allgemein'!$F$16-'2.1 Kraftwerk allgemein'!$F$15+1)))))/$F20,
SUM(OFFSET('2.5 CAPEX'!BV23,0,-MIN($F20-1,COLUMN(BH20)-1),1,MIN($F20,COLUMN(BH20))))/$F20)))))),
IF(OR(ISNUMBER($D20)=FALSE,$F20=""),"",
IF(AND('2.5 CAPEX'!$L23&lt;&gt;"x",'2.5 CAPEX'!$M23&lt;&gt;"x"),0,
IF($F20=0,0,
IF(BQ$4&lt;'2.1 Kraftwerk allgemein'!$F$16,0,
IF(BQ$4='2.1 Kraftwerk allgemein'!$F$16,'2.5 CAPEX'!$J23/$F20,
IF(BQ$4&lt;'2.1 Kraftwerk allgemein'!$F$16+$F20,
('2.5 CAPEX'!$J23+SUM(OFFSET('2.5 CAPEX'!BV23,0,-MIN(MAX($F20-1-('2.1 Kraftwerk allgemein'!$F$16-'1.1 Allgemein'!$I$22+1),0),COLUMN(BH20)-1-('2.1 Kraftwerk allgemein'!$F$16-'1.1 Allgemein'!$I$22+1)),1,MIN(MAX($F20-('2.1 Kraftwerk allgemein'!$F$16-'1.1 Allgemein'!$I$22+1),1),COLUMN(BH20)-('2.1 Kraftwerk allgemein'!$F$16-'1.1 Allgemein'!$I$22+1)))))/$F20,
SUM(OFFSET('2.5 CAPEX'!BV23,0,-MIN($F20-1,COLUMN(BH20)-1),1,MIN($F20,COLUMN(BH20))))/$F20)))))))</f>
        <v/>
      </c>
      <c r="BR20" s="199" t="str">
        <f ca="1">IF('2.1 Kraftwerk allgemein'!$F$15&lt;'1.1 Allgemein'!$I$22,
IF(OR(ISNUMBER($D20)=FALSE,$F20=""),"",
IF(AND('2.5 CAPEX'!$L23&lt;&gt;"x",'2.5 CAPEX'!$M23&lt;&gt;"x"),0,
IF($F20=0,0,
IF(BR$4&lt;'2.1 Kraftwerk allgemein'!$F$16,0,
IF(BR$4='2.1 Kraftwerk allgemein'!$F$16,'2.5 CAPEX'!$J23/$F20,
IF(BR$4&lt;'2.1 Kraftwerk allgemein'!$F$16+$F20,
('2.5 CAPEX'!$J23+SUM(OFFSET('2.5 CAPEX'!BW23,0,-MIN(MAX($F20-1-('2.1 Kraftwerk allgemein'!$F$16-'2.1 Kraftwerk allgemein'!$F$15+1),0),COLUMN(BI20)-1-('2.1 Kraftwerk allgemein'!$F$16-'2.1 Kraftwerk allgemein'!$F$15+1)),1,MIN(MAX($F20-('2.1 Kraftwerk allgemein'!$F$16-'2.1 Kraftwerk allgemein'!$F$15+1),1),COLUMN(BI20)-('2.1 Kraftwerk allgemein'!$F$16-'2.1 Kraftwerk allgemein'!$F$15+1)))))/$F20,
SUM(OFFSET('2.5 CAPEX'!BW23,0,-MIN($F20-1,COLUMN(BI20)-1),1,MIN($F20,COLUMN(BI20))))/$F20)))))),
IF(OR(ISNUMBER($D20)=FALSE,$F20=""),"",
IF(AND('2.5 CAPEX'!$L23&lt;&gt;"x",'2.5 CAPEX'!$M23&lt;&gt;"x"),0,
IF($F20=0,0,
IF(BR$4&lt;'2.1 Kraftwerk allgemein'!$F$16,0,
IF(BR$4='2.1 Kraftwerk allgemein'!$F$16,'2.5 CAPEX'!$J23/$F20,
IF(BR$4&lt;'2.1 Kraftwerk allgemein'!$F$16+$F20,
('2.5 CAPEX'!$J23+SUM(OFFSET('2.5 CAPEX'!BW23,0,-MIN(MAX($F20-1-('2.1 Kraftwerk allgemein'!$F$16-'1.1 Allgemein'!$I$22+1),0),COLUMN(BI20)-1-('2.1 Kraftwerk allgemein'!$F$16-'1.1 Allgemein'!$I$22+1)),1,MIN(MAX($F20-('2.1 Kraftwerk allgemein'!$F$16-'1.1 Allgemein'!$I$22+1),1),COLUMN(BI20)-('2.1 Kraftwerk allgemein'!$F$16-'1.1 Allgemein'!$I$22+1)))))/$F20,
SUM(OFFSET('2.5 CAPEX'!BW23,0,-MIN($F20-1,COLUMN(BI20)-1),1,MIN($F20,COLUMN(BI20))))/$F20)))))))</f>
        <v/>
      </c>
      <c r="BS20" s="199" t="str">
        <f ca="1">IF('2.1 Kraftwerk allgemein'!$F$15&lt;'1.1 Allgemein'!$I$22,
IF(OR(ISNUMBER($D20)=FALSE,$F20=""),"",
IF(AND('2.5 CAPEX'!$L23&lt;&gt;"x",'2.5 CAPEX'!$M23&lt;&gt;"x"),0,
IF($F20=0,0,
IF(BS$4&lt;'2.1 Kraftwerk allgemein'!$F$16,0,
IF(BS$4='2.1 Kraftwerk allgemein'!$F$16,'2.5 CAPEX'!$J23/$F20,
IF(BS$4&lt;'2.1 Kraftwerk allgemein'!$F$16+$F20,
('2.5 CAPEX'!$J23+SUM(OFFSET('2.5 CAPEX'!BX23,0,-MIN(MAX($F20-1-('2.1 Kraftwerk allgemein'!$F$16-'2.1 Kraftwerk allgemein'!$F$15+1),0),COLUMN(BJ20)-1-('2.1 Kraftwerk allgemein'!$F$16-'2.1 Kraftwerk allgemein'!$F$15+1)),1,MIN(MAX($F20-('2.1 Kraftwerk allgemein'!$F$16-'2.1 Kraftwerk allgemein'!$F$15+1),1),COLUMN(BJ20)-('2.1 Kraftwerk allgemein'!$F$16-'2.1 Kraftwerk allgemein'!$F$15+1)))))/$F20,
SUM(OFFSET('2.5 CAPEX'!BX23,0,-MIN($F20-1,COLUMN(BJ20)-1),1,MIN($F20,COLUMN(BJ20))))/$F20)))))),
IF(OR(ISNUMBER($D20)=FALSE,$F20=""),"",
IF(AND('2.5 CAPEX'!$L23&lt;&gt;"x",'2.5 CAPEX'!$M23&lt;&gt;"x"),0,
IF($F20=0,0,
IF(BS$4&lt;'2.1 Kraftwerk allgemein'!$F$16,0,
IF(BS$4='2.1 Kraftwerk allgemein'!$F$16,'2.5 CAPEX'!$J23/$F20,
IF(BS$4&lt;'2.1 Kraftwerk allgemein'!$F$16+$F20,
('2.5 CAPEX'!$J23+SUM(OFFSET('2.5 CAPEX'!BX23,0,-MIN(MAX($F20-1-('2.1 Kraftwerk allgemein'!$F$16-'1.1 Allgemein'!$I$22+1),0),COLUMN(BJ20)-1-('2.1 Kraftwerk allgemein'!$F$16-'1.1 Allgemein'!$I$22+1)),1,MIN(MAX($F20-('2.1 Kraftwerk allgemein'!$F$16-'1.1 Allgemein'!$I$22+1),1),COLUMN(BJ20)-('2.1 Kraftwerk allgemein'!$F$16-'1.1 Allgemein'!$I$22+1)))))/$F20,
SUM(OFFSET('2.5 CAPEX'!BX23,0,-MIN($F20-1,COLUMN(BJ20)-1),1,MIN($F20,COLUMN(BJ20))))/$F20)))))))</f>
        <v/>
      </c>
      <c r="BT20" s="199" t="str">
        <f ca="1">IF('2.1 Kraftwerk allgemein'!$F$15&lt;'1.1 Allgemein'!$I$22,
IF(OR(ISNUMBER($D20)=FALSE,$F20=""),"",
IF(AND('2.5 CAPEX'!$L23&lt;&gt;"x",'2.5 CAPEX'!$M23&lt;&gt;"x"),0,
IF($F20=0,0,
IF(BT$4&lt;'2.1 Kraftwerk allgemein'!$F$16,0,
IF(BT$4='2.1 Kraftwerk allgemein'!$F$16,'2.5 CAPEX'!$J23/$F20,
IF(BT$4&lt;'2.1 Kraftwerk allgemein'!$F$16+$F20,
('2.5 CAPEX'!$J23+SUM(OFFSET('2.5 CAPEX'!BY23,0,-MIN(MAX($F20-1-('2.1 Kraftwerk allgemein'!$F$16-'2.1 Kraftwerk allgemein'!$F$15+1),0),COLUMN(BK20)-1-('2.1 Kraftwerk allgemein'!$F$16-'2.1 Kraftwerk allgemein'!$F$15+1)),1,MIN(MAX($F20-('2.1 Kraftwerk allgemein'!$F$16-'2.1 Kraftwerk allgemein'!$F$15+1),1),COLUMN(BK20)-('2.1 Kraftwerk allgemein'!$F$16-'2.1 Kraftwerk allgemein'!$F$15+1)))))/$F20,
SUM(OFFSET('2.5 CAPEX'!BY23,0,-MIN($F20-1,COLUMN(BK20)-1),1,MIN($F20,COLUMN(BK20))))/$F20)))))),
IF(OR(ISNUMBER($D20)=FALSE,$F20=""),"",
IF(AND('2.5 CAPEX'!$L23&lt;&gt;"x",'2.5 CAPEX'!$M23&lt;&gt;"x"),0,
IF($F20=0,0,
IF(BT$4&lt;'2.1 Kraftwerk allgemein'!$F$16,0,
IF(BT$4='2.1 Kraftwerk allgemein'!$F$16,'2.5 CAPEX'!$J23/$F20,
IF(BT$4&lt;'2.1 Kraftwerk allgemein'!$F$16+$F20,
('2.5 CAPEX'!$J23+SUM(OFFSET('2.5 CAPEX'!BY23,0,-MIN(MAX($F20-1-('2.1 Kraftwerk allgemein'!$F$16-'1.1 Allgemein'!$I$22+1),0),COLUMN(BK20)-1-('2.1 Kraftwerk allgemein'!$F$16-'1.1 Allgemein'!$I$22+1)),1,MIN(MAX($F20-('2.1 Kraftwerk allgemein'!$F$16-'1.1 Allgemein'!$I$22+1),1),COLUMN(BK20)-('2.1 Kraftwerk allgemein'!$F$16-'1.1 Allgemein'!$I$22+1)))))/$F20,
SUM(OFFSET('2.5 CAPEX'!BY23,0,-MIN($F20-1,COLUMN(BK20)-1),1,MIN($F20,COLUMN(BK20))))/$F20)))))))</f>
        <v/>
      </c>
      <c r="BU20" s="199" t="str">
        <f ca="1">IF('2.1 Kraftwerk allgemein'!$F$15&lt;'1.1 Allgemein'!$I$22,
IF(OR(ISNUMBER($D20)=FALSE,$F20=""),"",
IF(AND('2.5 CAPEX'!$L23&lt;&gt;"x",'2.5 CAPEX'!$M23&lt;&gt;"x"),0,
IF($F20=0,0,
IF(BU$4&lt;'2.1 Kraftwerk allgemein'!$F$16,0,
IF(BU$4='2.1 Kraftwerk allgemein'!$F$16,'2.5 CAPEX'!$J23/$F20,
IF(BU$4&lt;'2.1 Kraftwerk allgemein'!$F$16+$F20,
('2.5 CAPEX'!$J23+SUM(OFFSET('2.5 CAPEX'!BZ23,0,-MIN(MAX($F20-1-('2.1 Kraftwerk allgemein'!$F$16-'2.1 Kraftwerk allgemein'!$F$15+1),0),COLUMN(BL20)-1-('2.1 Kraftwerk allgemein'!$F$16-'2.1 Kraftwerk allgemein'!$F$15+1)),1,MIN(MAX($F20-('2.1 Kraftwerk allgemein'!$F$16-'2.1 Kraftwerk allgemein'!$F$15+1),1),COLUMN(BL20)-('2.1 Kraftwerk allgemein'!$F$16-'2.1 Kraftwerk allgemein'!$F$15+1)))))/$F20,
SUM(OFFSET('2.5 CAPEX'!BZ23,0,-MIN($F20-1,COLUMN(BL20)-1),1,MIN($F20,COLUMN(BL20))))/$F20)))))),
IF(OR(ISNUMBER($D20)=FALSE,$F20=""),"",
IF(AND('2.5 CAPEX'!$L23&lt;&gt;"x",'2.5 CAPEX'!$M23&lt;&gt;"x"),0,
IF($F20=0,0,
IF(BU$4&lt;'2.1 Kraftwerk allgemein'!$F$16,0,
IF(BU$4='2.1 Kraftwerk allgemein'!$F$16,'2.5 CAPEX'!$J23/$F20,
IF(BU$4&lt;'2.1 Kraftwerk allgemein'!$F$16+$F20,
('2.5 CAPEX'!$J23+SUM(OFFSET('2.5 CAPEX'!BZ23,0,-MIN(MAX($F20-1-('2.1 Kraftwerk allgemein'!$F$16-'1.1 Allgemein'!$I$22+1),0),COLUMN(BL20)-1-('2.1 Kraftwerk allgemein'!$F$16-'1.1 Allgemein'!$I$22+1)),1,MIN(MAX($F20-('2.1 Kraftwerk allgemein'!$F$16-'1.1 Allgemein'!$I$22+1),1),COLUMN(BL20)-('2.1 Kraftwerk allgemein'!$F$16-'1.1 Allgemein'!$I$22+1)))))/$F20,
SUM(OFFSET('2.5 CAPEX'!BZ23,0,-MIN($F20-1,COLUMN(BL20)-1),1,MIN($F20,COLUMN(BL20))))/$F20)))))))</f>
        <v/>
      </c>
      <c r="BV20" s="199" t="str">
        <f ca="1">IF('2.1 Kraftwerk allgemein'!$F$15&lt;'1.1 Allgemein'!$I$22,
IF(OR(ISNUMBER($D20)=FALSE,$F20=""),"",
IF(AND('2.5 CAPEX'!$L23&lt;&gt;"x",'2.5 CAPEX'!$M23&lt;&gt;"x"),0,
IF($F20=0,0,
IF(BV$4&lt;'2.1 Kraftwerk allgemein'!$F$16,0,
IF(BV$4='2.1 Kraftwerk allgemein'!$F$16,'2.5 CAPEX'!$J23/$F20,
IF(BV$4&lt;'2.1 Kraftwerk allgemein'!$F$16+$F20,
('2.5 CAPEX'!$J23+SUM(OFFSET('2.5 CAPEX'!CA23,0,-MIN(MAX($F20-1-('2.1 Kraftwerk allgemein'!$F$16-'2.1 Kraftwerk allgemein'!$F$15+1),0),COLUMN(BM20)-1-('2.1 Kraftwerk allgemein'!$F$16-'2.1 Kraftwerk allgemein'!$F$15+1)),1,MIN(MAX($F20-('2.1 Kraftwerk allgemein'!$F$16-'2.1 Kraftwerk allgemein'!$F$15+1),1),COLUMN(BM20)-('2.1 Kraftwerk allgemein'!$F$16-'2.1 Kraftwerk allgemein'!$F$15+1)))))/$F20,
SUM(OFFSET('2.5 CAPEX'!CA23,0,-MIN($F20-1,COLUMN(BM20)-1),1,MIN($F20,COLUMN(BM20))))/$F20)))))),
IF(OR(ISNUMBER($D20)=FALSE,$F20=""),"",
IF(AND('2.5 CAPEX'!$L23&lt;&gt;"x",'2.5 CAPEX'!$M23&lt;&gt;"x"),0,
IF($F20=0,0,
IF(BV$4&lt;'2.1 Kraftwerk allgemein'!$F$16,0,
IF(BV$4='2.1 Kraftwerk allgemein'!$F$16,'2.5 CAPEX'!$J23/$F20,
IF(BV$4&lt;'2.1 Kraftwerk allgemein'!$F$16+$F20,
('2.5 CAPEX'!$J23+SUM(OFFSET('2.5 CAPEX'!CA23,0,-MIN(MAX($F20-1-('2.1 Kraftwerk allgemein'!$F$16-'1.1 Allgemein'!$I$22+1),0),COLUMN(BM20)-1-('2.1 Kraftwerk allgemein'!$F$16-'1.1 Allgemein'!$I$22+1)),1,MIN(MAX($F20-('2.1 Kraftwerk allgemein'!$F$16-'1.1 Allgemein'!$I$22+1),1),COLUMN(BM20)-('2.1 Kraftwerk allgemein'!$F$16-'1.1 Allgemein'!$I$22+1)))))/$F20,
SUM(OFFSET('2.5 CAPEX'!CA23,0,-MIN($F20-1,COLUMN(BM20)-1),1,MIN($F20,COLUMN(BM20))))/$F20)))))))</f>
        <v/>
      </c>
      <c r="BW20" s="199" t="str">
        <f ca="1">IF('2.1 Kraftwerk allgemein'!$F$15&lt;'1.1 Allgemein'!$I$22,
IF(OR(ISNUMBER($D20)=FALSE,$F20=""),"",
IF(AND('2.5 CAPEX'!$L23&lt;&gt;"x",'2.5 CAPEX'!$M23&lt;&gt;"x"),0,
IF($F20=0,0,
IF(BW$4&lt;'2.1 Kraftwerk allgemein'!$F$16,0,
IF(BW$4='2.1 Kraftwerk allgemein'!$F$16,'2.5 CAPEX'!$J23/$F20,
IF(BW$4&lt;'2.1 Kraftwerk allgemein'!$F$16+$F20,
('2.5 CAPEX'!$J23+SUM(OFFSET('2.5 CAPEX'!CB23,0,-MIN(MAX($F20-1-('2.1 Kraftwerk allgemein'!$F$16-'2.1 Kraftwerk allgemein'!$F$15+1),0),COLUMN(BN20)-1-('2.1 Kraftwerk allgemein'!$F$16-'2.1 Kraftwerk allgemein'!$F$15+1)),1,MIN(MAX($F20-('2.1 Kraftwerk allgemein'!$F$16-'2.1 Kraftwerk allgemein'!$F$15+1),1),COLUMN(BN20)-('2.1 Kraftwerk allgemein'!$F$16-'2.1 Kraftwerk allgemein'!$F$15+1)))))/$F20,
SUM(OFFSET('2.5 CAPEX'!CB23,0,-MIN($F20-1,COLUMN(BN20)-1),1,MIN($F20,COLUMN(BN20))))/$F20)))))),
IF(OR(ISNUMBER($D20)=FALSE,$F20=""),"",
IF(AND('2.5 CAPEX'!$L23&lt;&gt;"x",'2.5 CAPEX'!$M23&lt;&gt;"x"),0,
IF($F20=0,0,
IF(BW$4&lt;'2.1 Kraftwerk allgemein'!$F$16,0,
IF(BW$4='2.1 Kraftwerk allgemein'!$F$16,'2.5 CAPEX'!$J23/$F20,
IF(BW$4&lt;'2.1 Kraftwerk allgemein'!$F$16+$F20,
('2.5 CAPEX'!$J23+SUM(OFFSET('2.5 CAPEX'!CB23,0,-MIN(MAX($F20-1-('2.1 Kraftwerk allgemein'!$F$16-'1.1 Allgemein'!$I$22+1),0),COLUMN(BN20)-1-('2.1 Kraftwerk allgemein'!$F$16-'1.1 Allgemein'!$I$22+1)),1,MIN(MAX($F20-('2.1 Kraftwerk allgemein'!$F$16-'1.1 Allgemein'!$I$22+1),1),COLUMN(BN20)-('2.1 Kraftwerk allgemein'!$F$16-'1.1 Allgemein'!$I$22+1)))))/$F20,
SUM(OFFSET('2.5 CAPEX'!CB23,0,-MIN($F20-1,COLUMN(BN20)-1),1,MIN($F20,COLUMN(BN20))))/$F20)))))))</f>
        <v/>
      </c>
      <c r="BX20" s="199" t="str">
        <f ca="1">IF('2.1 Kraftwerk allgemein'!$F$15&lt;'1.1 Allgemein'!$I$22,
IF(OR(ISNUMBER($D20)=FALSE,$F20=""),"",
IF(AND('2.5 CAPEX'!$L23&lt;&gt;"x",'2.5 CAPEX'!$M23&lt;&gt;"x"),0,
IF($F20=0,0,
IF(BX$4&lt;'2.1 Kraftwerk allgemein'!$F$16,0,
IF(BX$4='2.1 Kraftwerk allgemein'!$F$16,'2.5 CAPEX'!$J23/$F20,
IF(BX$4&lt;'2.1 Kraftwerk allgemein'!$F$16+$F20,
('2.5 CAPEX'!$J23+SUM(OFFSET('2.5 CAPEX'!CC23,0,-MIN(MAX($F20-1-('2.1 Kraftwerk allgemein'!$F$16-'2.1 Kraftwerk allgemein'!$F$15+1),0),COLUMN(BO20)-1-('2.1 Kraftwerk allgemein'!$F$16-'2.1 Kraftwerk allgemein'!$F$15+1)),1,MIN(MAX($F20-('2.1 Kraftwerk allgemein'!$F$16-'2.1 Kraftwerk allgemein'!$F$15+1),1),COLUMN(BO20)-('2.1 Kraftwerk allgemein'!$F$16-'2.1 Kraftwerk allgemein'!$F$15+1)))))/$F20,
SUM(OFFSET('2.5 CAPEX'!CC23,0,-MIN($F20-1,COLUMN(BO20)-1),1,MIN($F20,COLUMN(BO20))))/$F20)))))),
IF(OR(ISNUMBER($D20)=FALSE,$F20=""),"",
IF(AND('2.5 CAPEX'!$L23&lt;&gt;"x",'2.5 CAPEX'!$M23&lt;&gt;"x"),0,
IF($F20=0,0,
IF(BX$4&lt;'2.1 Kraftwerk allgemein'!$F$16,0,
IF(BX$4='2.1 Kraftwerk allgemein'!$F$16,'2.5 CAPEX'!$J23/$F20,
IF(BX$4&lt;'2.1 Kraftwerk allgemein'!$F$16+$F20,
('2.5 CAPEX'!$J23+SUM(OFFSET('2.5 CAPEX'!CC23,0,-MIN(MAX($F20-1-('2.1 Kraftwerk allgemein'!$F$16-'1.1 Allgemein'!$I$22+1),0),COLUMN(BO20)-1-('2.1 Kraftwerk allgemein'!$F$16-'1.1 Allgemein'!$I$22+1)),1,MIN(MAX($F20-('2.1 Kraftwerk allgemein'!$F$16-'1.1 Allgemein'!$I$22+1),1),COLUMN(BO20)-('2.1 Kraftwerk allgemein'!$F$16-'1.1 Allgemein'!$I$22+1)))))/$F20,
SUM(OFFSET('2.5 CAPEX'!CC23,0,-MIN($F20-1,COLUMN(BO20)-1),1,MIN($F20,COLUMN(BO20))))/$F20)))))))</f>
        <v/>
      </c>
      <c r="BY20" s="199" t="str">
        <f ca="1">IF('2.1 Kraftwerk allgemein'!$F$15&lt;'1.1 Allgemein'!$I$22,
IF(OR(ISNUMBER($D20)=FALSE,$F20=""),"",
IF(AND('2.5 CAPEX'!$L23&lt;&gt;"x",'2.5 CAPEX'!$M23&lt;&gt;"x"),0,
IF($F20=0,0,
IF(BY$4&lt;'2.1 Kraftwerk allgemein'!$F$16,0,
IF(BY$4='2.1 Kraftwerk allgemein'!$F$16,'2.5 CAPEX'!$J23/$F20,
IF(BY$4&lt;'2.1 Kraftwerk allgemein'!$F$16+$F20,
('2.5 CAPEX'!$J23+SUM(OFFSET('2.5 CAPEX'!CD23,0,-MIN(MAX($F20-1-('2.1 Kraftwerk allgemein'!$F$16-'2.1 Kraftwerk allgemein'!$F$15+1),0),COLUMN(BP20)-1-('2.1 Kraftwerk allgemein'!$F$16-'2.1 Kraftwerk allgemein'!$F$15+1)),1,MIN(MAX($F20-('2.1 Kraftwerk allgemein'!$F$16-'2.1 Kraftwerk allgemein'!$F$15+1),1),COLUMN(BP20)-('2.1 Kraftwerk allgemein'!$F$16-'2.1 Kraftwerk allgemein'!$F$15+1)))))/$F20,
SUM(OFFSET('2.5 CAPEX'!CD23,0,-MIN($F20-1,COLUMN(BP20)-1),1,MIN($F20,COLUMN(BP20))))/$F20)))))),
IF(OR(ISNUMBER($D20)=FALSE,$F20=""),"",
IF(AND('2.5 CAPEX'!$L23&lt;&gt;"x",'2.5 CAPEX'!$M23&lt;&gt;"x"),0,
IF($F20=0,0,
IF(BY$4&lt;'2.1 Kraftwerk allgemein'!$F$16,0,
IF(BY$4='2.1 Kraftwerk allgemein'!$F$16,'2.5 CAPEX'!$J23/$F20,
IF(BY$4&lt;'2.1 Kraftwerk allgemein'!$F$16+$F20,
('2.5 CAPEX'!$J23+SUM(OFFSET('2.5 CAPEX'!CD23,0,-MIN(MAX($F20-1-('2.1 Kraftwerk allgemein'!$F$16-'1.1 Allgemein'!$I$22+1),0),COLUMN(BP20)-1-('2.1 Kraftwerk allgemein'!$F$16-'1.1 Allgemein'!$I$22+1)),1,MIN(MAX($F20-('2.1 Kraftwerk allgemein'!$F$16-'1.1 Allgemein'!$I$22+1),1),COLUMN(BP20)-('2.1 Kraftwerk allgemein'!$F$16-'1.1 Allgemein'!$I$22+1)))))/$F20,
SUM(OFFSET('2.5 CAPEX'!CD23,0,-MIN($F20-1,COLUMN(BP20)-1),1,MIN($F20,COLUMN(BP20))))/$F20)))))))</f>
        <v/>
      </c>
      <c r="BZ20" s="199" t="str">
        <f ca="1">IF('2.1 Kraftwerk allgemein'!$F$15&lt;'1.1 Allgemein'!$I$22,
IF(OR(ISNUMBER($D20)=FALSE,$F20=""),"",
IF(AND('2.5 CAPEX'!$L23&lt;&gt;"x",'2.5 CAPEX'!$M23&lt;&gt;"x"),0,
IF($F20=0,0,
IF(BZ$4&lt;'2.1 Kraftwerk allgemein'!$F$16,0,
IF(BZ$4='2.1 Kraftwerk allgemein'!$F$16,'2.5 CAPEX'!$J23/$F20,
IF(BZ$4&lt;'2.1 Kraftwerk allgemein'!$F$16+$F20,
('2.5 CAPEX'!$J23+SUM(OFFSET('2.5 CAPEX'!CE23,0,-MIN(MAX($F20-1-('2.1 Kraftwerk allgemein'!$F$16-'2.1 Kraftwerk allgemein'!$F$15+1),0),COLUMN(BQ20)-1-('2.1 Kraftwerk allgemein'!$F$16-'2.1 Kraftwerk allgemein'!$F$15+1)),1,MIN(MAX($F20-('2.1 Kraftwerk allgemein'!$F$16-'2.1 Kraftwerk allgemein'!$F$15+1),1),COLUMN(BQ20)-('2.1 Kraftwerk allgemein'!$F$16-'2.1 Kraftwerk allgemein'!$F$15+1)))))/$F20,
SUM(OFFSET('2.5 CAPEX'!CE23,0,-MIN($F20-1,COLUMN(BQ20)-1),1,MIN($F20,COLUMN(BQ20))))/$F20)))))),
IF(OR(ISNUMBER($D20)=FALSE,$F20=""),"",
IF(AND('2.5 CAPEX'!$L23&lt;&gt;"x",'2.5 CAPEX'!$M23&lt;&gt;"x"),0,
IF($F20=0,0,
IF(BZ$4&lt;'2.1 Kraftwerk allgemein'!$F$16,0,
IF(BZ$4='2.1 Kraftwerk allgemein'!$F$16,'2.5 CAPEX'!$J23/$F20,
IF(BZ$4&lt;'2.1 Kraftwerk allgemein'!$F$16+$F20,
('2.5 CAPEX'!$J23+SUM(OFFSET('2.5 CAPEX'!CE23,0,-MIN(MAX($F20-1-('2.1 Kraftwerk allgemein'!$F$16-'1.1 Allgemein'!$I$22+1),0),COLUMN(BQ20)-1-('2.1 Kraftwerk allgemein'!$F$16-'1.1 Allgemein'!$I$22+1)),1,MIN(MAX($F20-('2.1 Kraftwerk allgemein'!$F$16-'1.1 Allgemein'!$I$22+1),1),COLUMN(BQ20)-('2.1 Kraftwerk allgemein'!$F$16-'1.1 Allgemein'!$I$22+1)))))/$F20,
SUM(OFFSET('2.5 CAPEX'!CE23,0,-MIN($F20-1,COLUMN(BQ20)-1),1,MIN($F20,COLUMN(BQ20))))/$F20)))))))</f>
        <v/>
      </c>
      <c r="CA20" s="199" t="str">
        <f ca="1">IF('2.1 Kraftwerk allgemein'!$F$15&lt;'1.1 Allgemein'!$I$22,
IF(OR(ISNUMBER($D20)=FALSE,$F20=""),"",
IF(AND('2.5 CAPEX'!$L23&lt;&gt;"x",'2.5 CAPEX'!$M23&lt;&gt;"x"),0,
IF($F20=0,0,
IF(CA$4&lt;'2.1 Kraftwerk allgemein'!$F$16,0,
IF(CA$4='2.1 Kraftwerk allgemein'!$F$16,'2.5 CAPEX'!$J23/$F20,
IF(CA$4&lt;'2.1 Kraftwerk allgemein'!$F$16+$F20,
('2.5 CAPEX'!$J23+SUM(OFFSET('2.5 CAPEX'!CF23,0,-MIN(MAX($F20-1-('2.1 Kraftwerk allgemein'!$F$16-'2.1 Kraftwerk allgemein'!$F$15+1),0),COLUMN(BR20)-1-('2.1 Kraftwerk allgemein'!$F$16-'2.1 Kraftwerk allgemein'!$F$15+1)),1,MIN(MAX($F20-('2.1 Kraftwerk allgemein'!$F$16-'2.1 Kraftwerk allgemein'!$F$15+1),1),COLUMN(BR20)-('2.1 Kraftwerk allgemein'!$F$16-'2.1 Kraftwerk allgemein'!$F$15+1)))))/$F20,
SUM(OFFSET('2.5 CAPEX'!CF23,0,-MIN($F20-1,COLUMN(BR20)-1),1,MIN($F20,COLUMN(BR20))))/$F20)))))),
IF(OR(ISNUMBER($D20)=FALSE,$F20=""),"",
IF(AND('2.5 CAPEX'!$L23&lt;&gt;"x",'2.5 CAPEX'!$M23&lt;&gt;"x"),0,
IF($F20=0,0,
IF(CA$4&lt;'2.1 Kraftwerk allgemein'!$F$16,0,
IF(CA$4='2.1 Kraftwerk allgemein'!$F$16,'2.5 CAPEX'!$J23/$F20,
IF(CA$4&lt;'2.1 Kraftwerk allgemein'!$F$16+$F20,
('2.5 CAPEX'!$J23+SUM(OFFSET('2.5 CAPEX'!CF23,0,-MIN(MAX($F20-1-('2.1 Kraftwerk allgemein'!$F$16-'1.1 Allgemein'!$I$22+1),0),COLUMN(BR20)-1-('2.1 Kraftwerk allgemein'!$F$16-'1.1 Allgemein'!$I$22+1)),1,MIN(MAX($F20-('2.1 Kraftwerk allgemein'!$F$16-'1.1 Allgemein'!$I$22+1),1),COLUMN(BR20)-('2.1 Kraftwerk allgemein'!$F$16-'1.1 Allgemein'!$I$22+1)))))/$F20,
SUM(OFFSET('2.5 CAPEX'!CF23,0,-MIN($F20-1,COLUMN(BR20)-1),1,MIN($F20,COLUMN(BR20))))/$F20)))))))</f>
        <v/>
      </c>
      <c r="CB20" s="199" t="str">
        <f ca="1">IF('2.1 Kraftwerk allgemein'!$F$15&lt;'1.1 Allgemein'!$I$22,
IF(OR(ISNUMBER($D20)=FALSE,$F20=""),"",
IF(AND('2.5 CAPEX'!$L23&lt;&gt;"x",'2.5 CAPEX'!$M23&lt;&gt;"x"),0,
IF($F20=0,0,
IF(CB$4&lt;'2.1 Kraftwerk allgemein'!$F$16,0,
IF(CB$4='2.1 Kraftwerk allgemein'!$F$16,'2.5 CAPEX'!$J23/$F20,
IF(CB$4&lt;'2.1 Kraftwerk allgemein'!$F$16+$F20,
('2.5 CAPEX'!$J23+SUM(OFFSET('2.5 CAPEX'!CG23,0,-MIN(MAX($F20-1-('2.1 Kraftwerk allgemein'!$F$16-'2.1 Kraftwerk allgemein'!$F$15+1),0),COLUMN(BS20)-1-('2.1 Kraftwerk allgemein'!$F$16-'2.1 Kraftwerk allgemein'!$F$15+1)),1,MIN(MAX($F20-('2.1 Kraftwerk allgemein'!$F$16-'2.1 Kraftwerk allgemein'!$F$15+1),1),COLUMN(BS20)-('2.1 Kraftwerk allgemein'!$F$16-'2.1 Kraftwerk allgemein'!$F$15+1)))))/$F20,
SUM(OFFSET('2.5 CAPEX'!CG23,0,-MIN($F20-1,COLUMN(BS20)-1),1,MIN($F20,COLUMN(BS20))))/$F20)))))),
IF(OR(ISNUMBER($D20)=FALSE,$F20=""),"",
IF(AND('2.5 CAPEX'!$L23&lt;&gt;"x",'2.5 CAPEX'!$M23&lt;&gt;"x"),0,
IF($F20=0,0,
IF(CB$4&lt;'2.1 Kraftwerk allgemein'!$F$16,0,
IF(CB$4='2.1 Kraftwerk allgemein'!$F$16,'2.5 CAPEX'!$J23/$F20,
IF(CB$4&lt;'2.1 Kraftwerk allgemein'!$F$16+$F20,
('2.5 CAPEX'!$J23+SUM(OFFSET('2.5 CAPEX'!CG23,0,-MIN(MAX($F20-1-('2.1 Kraftwerk allgemein'!$F$16-'1.1 Allgemein'!$I$22+1),0),COLUMN(BS20)-1-('2.1 Kraftwerk allgemein'!$F$16-'1.1 Allgemein'!$I$22+1)),1,MIN(MAX($F20-('2.1 Kraftwerk allgemein'!$F$16-'1.1 Allgemein'!$I$22+1),1),COLUMN(BS20)-('2.1 Kraftwerk allgemein'!$F$16-'1.1 Allgemein'!$I$22+1)))))/$F20,
SUM(OFFSET('2.5 CAPEX'!CG23,0,-MIN($F20-1,COLUMN(BS20)-1),1,MIN($F20,COLUMN(BS20))))/$F20)))))))</f>
        <v/>
      </c>
      <c r="CC20" s="199" t="str">
        <f ca="1">IF('2.1 Kraftwerk allgemein'!$F$15&lt;'1.1 Allgemein'!$I$22,
IF(OR(ISNUMBER($D20)=FALSE,$F20=""),"",
IF(AND('2.5 CAPEX'!$L23&lt;&gt;"x",'2.5 CAPEX'!$M23&lt;&gt;"x"),0,
IF($F20=0,0,
IF(CC$4&lt;'2.1 Kraftwerk allgemein'!$F$16,0,
IF(CC$4='2.1 Kraftwerk allgemein'!$F$16,'2.5 CAPEX'!$J23/$F20,
IF(CC$4&lt;'2.1 Kraftwerk allgemein'!$F$16+$F20,
('2.5 CAPEX'!$J23+SUM(OFFSET('2.5 CAPEX'!CH23,0,-MIN(MAX($F20-1-('2.1 Kraftwerk allgemein'!$F$16-'2.1 Kraftwerk allgemein'!$F$15+1),0),COLUMN(BT20)-1-('2.1 Kraftwerk allgemein'!$F$16-'2.1 Kraftwerk allgemein'!$F$15+1)),1,MIN(MAX($F20-('2.1 Kraftwerk allgemein'!$F$16-'2.1 Kraftwerk allgemein'!$F$15+1),1),COLUMN(BT20)-('2.1 Kraftwerk allgemein'!$F$16-'2.1 Kraftwerk allgemein'!$F$15+1)))))/$F20,
SUM(OFFSET('2.5 CAPEX'!CH23,0,-MIN($F20-1,COLUMN(BT20)-1),1,MIN($F20,COLUMN(BT20))))/$F20)))))),
IF(OR(ISNUMBER($D20)=FALSE,$F20=""),"",
IF(AND('2.5 CAPEX'!$L23&lt;&gt;"x",'2.5 CAPEX'!$M23&lt;&gt;"x"),0,
IF($F20=0,0,
IF(CC$4&lt;'2.1 Kraftwerk allgemein'!$F$16,0,
IF(CC$4='2.1 Kraftwerk allgemein'!$F$16,'2.5 CAPEX'!$J23/$F20,
IF(CC$4&lt;'2.1 Kraftwerk allgemein'!$F$16+$F20,
('2.5 CAPEX'!$J23+SUM(OFFSET('2.5 CAPEX'!CH23,0,-MIN(MAX($F20-1-('2.1 Kraftwerk allgemein'!$F$16-'1.1 Allgemein'!$I$22+1),0),COLUMN(BT20)-1-('2.1 Kraftwerk allgemein'!$F$16-'1.1 Allgemein'!$I$22+1)),1,MIN(MAX($F20-('2.1 Kraftwerk allgemein'!$F$16-'1.1 Allgemein'!$I$22+1),1),COLUMN(BT20)-('2.1 Kraftwerk allgemein'!$F$16-'1.1 Allgemein'!$I$22+1)))))/$F20,
SUM(OFFSET('2.5 CAPEX'!CH23,0,-MIN($F20-1,COLUMN(BT20)-1),1,MIN($F20,COLUMN(BT20))))/$F20)))))))</f>
        <v/>
      </c>
      <c r="CD20" s="199" t="str">
        <f ca="1">IF('2.1 Kraftwerk allgemein'!$F$15&lt;'1.1 Allgemein'!$I$22,
IF(OR(ISNUMBER($D20)=FALSE,$F20=""),"",
IF(AND('2.5 CAPEX'!$L23&lt;&gt;"x",'2.5 CAPEX'!$M23&lt;&gt;"x"),0,
IF($F20=0,0,
IF(CD$4&lt;'2.1 Kraftwerk allgemein'!$F$16,0,
IF(CD$4='2.1 Kraftwerk allgemein'!$F$16,'2.5 CAPEX'!$J23/$F20,
IF(CD$4&lt;'2.1 Kraftwerk allgemein'!$F$16+$F20,
('2.5 CAPEX'!$J23+SUM(OFFSET('2.5 CAPEX'!CI23,0,-MIN(MAX($F20-1-('2.1 Kraftwerk allgemein'!$F$16-'2.1 Kraftwerk allgemein'!$F$15+1),0),COLUMN(BU20)-1-('2.1 Kraftwerk allgemein'!$F$16-'2.1 Kraftwerk allgemein'!$F$15+1)),1,MIN(MAX($F20-('2.1 Kraftwerk allgemein'!$F$16-'2.1 Kraftwerk allgemein'!$F$15+1),1),COLUMN(BU20)-('2.1 Kraftwerk allgemein'!$F$16-'2.1 Kraftwerk allgemein'!$F$15+1)))))/$F20,
SUM(OFFSET('2.5 CAPEX'!CI23,0,-MIN($F20-1,COLUMN(BU20)-1),1,MIN($F20,COLUMN(BU20))))/$F20)))))),
IF(OR(ISNUMBER($D20)=FALSE,$F20=""),"",
IF(AND('2.5 CAPEX'!$L23&lt;&gt;"x",'2.5 CAPEX'!$M23&lt;&gt;"x"),0,
IF($F20=0,0,
IF(CD$4&lt;'2.1 Kraftwerk allgemein'!$F$16,0,
IF(CD$4='2.1 Kraftwerk allgemein'!$F$16,'2.5 CAPEX'!$J23/$F20,
IF(CD$4&lt;'2.1 Kraftwerk allgemein'!$F$16+$F20,
('2.5 CAPEX'!$J23+SUM(OFFSET('2.5 CAPEX'!CI23,0,-MIN(MAX($F20-1-('2.1 Kraftwerk allgemein'!$F$16-'1.1 Allgemein'!$I$22+1),0),COLUMN(BU20)-1-('2.1 Kraftwerk allgemein'!$F$16-'1.1 Allgemein'!$I$22+1)),1,MIN(MAX($F20-('2.1 Kraftwerk allgemein'!$F$16-'1.1 Allgemein'!$I$22+1),1),COLUMN(BU20)-('2.1 Kraftwerk allgemein'!$F$16-'1.1 Allgemein'!$I$22+1)))))/$F20,
SUM(OFFSET('2.5 CAPEX'!CI23,0,-MIN($F20-1,COLUMN(BU20)-1),1,MIN($F20,COLUMN(BU20))))/$F20)))))))</f>
        <v/>
      </c>
      <c r="CE20" s="199" t="str">
        <f ca="1">IF('2.1 Kraftwerk allgemein'!$F$15&lt;'1.1 Allgemein'!$I$22,
IF(OR(ISNUMBER($D20)=FALSE,$F20=""),"",
IF(AND('2.5 CAPEX'!$L23&lt;&gt;"x",'2.5 CAPEX'!$M23&lt;&gt;"x"),0,
IF($F20=0,0,
IF(CE$4&lt;'2.1 Kraftwerk allgemein'!$F$16,0,
IF(CE$4='2.1 Kraftwerk allgemein'!$F$16,'2.5 CAPEX'!$J23/$F20,
IF(CE$4&lt;'2.1 Kraftwerk allgemein'!$F$16+$F20,
('2.5 CAPEX'!$J23+SUM(OFFSET('2.5 CAPEX'!CJ23,0,-MIN(MAX($F20-1-('2.1 Kraftwerk allgemein'!$F$16-'2.1 Kraftwerk allgemein'!$F$15+1),0),COLUMN(BV20)-1-('2.1 Kraftwerk allgemein'!$F$16-'2.1 Kraftwerk allgemein'!$F$15+1)),1,MIN(MAX($F20-('2.1 Kraftwerk allgemein'!$F$16-'2.1 Kraftwerk allgemein'!$F$15+1),1),COLUMN(BV20)-('2.1 Kraftwerk allgemein'!$F$16-'2.1 Kraftwerk allgemein'!$F$15+1)))))/$F20,
SUM(OFFSET('2.5 CAPEX'!CJ23,0,-MIN($F20-1,COLUMN(BV20)-1),1,MIN($F20,COLUMN(BV20))))/$F20)))))),
IF(OR(ISNUMBER($D20)=FALSE,$F20=""),"",
IF(AND('2.5 CAPEX'!$L23&lt;&gt;"x",'2.5 CAPEX'!$M23&lt;&gt;"x"),0,
IF($F20=0,0,
IF(CE$4&lt;'2.1 Kraftwerk allgemein'!$F$16,0,
IF(CE$4='2.1 Kraftwerk allgemein'!$F$16,'2.5 CAPEX'!$J23/$F20,
IF(CE$4&lt;'2.1 Kraftwerk allgemein'!$F$16+$F20,
('2.5 CAPEX'!$J23+SUM(OFFSET('2.5 CAPEX'!CJ23,0,-MIN(MAX($F20-1-('2.1 Kraftwerk allgemein'!$F$16-'1.1 Allgemein'!$I$22+1),0),COLUMN(BV20)-1-('2.1 Kraftwerk allgemein'!$F$16-'1.1 Allgemein'!$I$22+1)),1,MIN(MAX($F20-('2.1 Kraftwerk allgemein'!$F$16-'1.1 Allgemein'!$I$22+1),1),COLUMN(BV20)-('2.1 Kraftwerk allgemein'!$F$16-'1.1 Allgemein'!$I$22+1)))))/$F20,
SUM(OFFSET('2.5 CAPEX'!CJ23,0,-MIN($F20-1,COLUMN(BV20)-1),1,MIN($F20,COLUMN(BV20))))/$F20)))))))</f>
        <v/>
      </c>
      <c r="CF20" s="199" t="str">
        <f ca="1">IF('2.1 Kraftwerk allgemein'!$F$15&lt;'1.1 Allgemein'!$I$22,
IF(OR(ISNUMBER($D20)=FALSE,$F20=""),"",
IF(AND('2.5 CAPEX'!$L23&lt;&gt;"x",'2.5 CAPEX'!$M23&lt;&gt;"x"),0,
IF($F20=0,0,
IF(CF$4&lt;'2.1 Kraftwerk allgemein'!$F$16,0,
IF(CF$4='2.1 Kraftwerk allgemein'!$F$16,'2.5 CAPEX'!$J23/$F20,
IF(CF$4&lt;'2.1 Kraftwerk allgemein'!$F$16+$F20,
('2.5 CAPEX'!$J23+SUM(OFFSET('2.5 CAPEX'!CK23,0,-MIN(MAX($F20-1-('2.1 Kraftwerk allgemein'!$F$16-'2.1 Kraftwerk allgemein'!$F$15+1),0),COLUMN(BW20)-1-('2.1 Kraftwerk allgemein'!$F$16-'2.1 Kraftwerk allgemein'!$F$15+1)),1,MIN(MAX($F20-('2.1 Kraftwerk allgemein'!$F$16-'2.1 Kraftwerk allgemein'!$F$15+1),1),COLUMN(BW20)-('2.1 Kraftwerk allgemein'!$F$16-'2.1 Kraftwerk allgemein'!$F$15+1)))))/$F20,
SUM(OFFSET('2.5 CAPEX'!CK23,0,-MIN($F20-1,COLUMN(BW20)-1),1,MIN($F20,COLUMN(BW20))))/$F20)))))),
IF(OR(ISNUMBER($D20)=FALSE,$F20=""),"",
IF(AND('2.5 CAPEX'!$L23&lt;&gt;"x",'2.5 CAPEX'!$M23&lt;&gt;"x"),0,
IF($F20=0,0,
IF(CF$4&lt;'2.1 Kraftwerk allgemein'!$F$16,0,
IF(CF$4='2.1 Kraftwerk allgemein'!$F$16,'2.5 CAPEX'!$J23/$F20,
IF(CF$4&lt;'2.1 Kraftwerk allgemein'!$F$16+$F20,
('2.5 CAPEX'!$J23+SUM(OFFSET('2.5 CAPEX'!CK23,0,-MIN(MAX($F20-1-('2.1 Kraftwerk allgemein'!$F$16-'1.1 Allgemein'!$I$22+1),0),COLUMN(BW20)-1-('2.1 Kraftwerk allgemein'!$F$16-'1.1 Allgemein'!$I$22+1)),1,MIN(MAX($F20-('2.1 Kraftwerk allgemein'!$F$16-'1.1 Allgemein'!$I$22+1),1),COLUMN(BW20)-('2.1 Kraftwerk allgemein'!$F$16-'1.1 Allgemein'!$I$22+1)))))/$F20,
SUM(OFFSET('2.5 CAPEX'!CK23,0,-MIN($F20-1,COLUMN(BW20)-1),1,MIN($F20,COLUMN(BW20))))/$F20)))))))</f>
        <v/>
      </c>
      <c r="CG20" s="199" t="str">
        <f ca="1">IF('2.1 Kraftwerk allgemein'!$F$15&lt;'1.1 Allgemein'!$I$22,
IF(OR(ISNUMBER($D20)=FALSE,$F20=""),"",
IF(AND('2.5 CAPEX'!$L23&lt;&gt;"x",'2.5 CAPEX'!$M23&lt;&gt;"x"),0,
IF($F20=0,0,
IF(CG$4&lt;'2.1 Kraftwerk allgemein'!$F$16,0,
IF(CG$4='2.1 Kraftwerk allgemein'!$F$16,'2.5 CAPEX'!$J23/$F20,
IF(CG$4&lt;'2.1 Kraftwerk allgemein'!$F$16+$F20,
('2.5 CAPEX'!$J23+SUM(OFFSET('2.5 CAPEX'!CL23,0,-MIN(MAX($F20-1-('2.1 Kraftwerk allgemein'!$F$16-'2.1 Kraftwerk allgemein'!$F$15+1),0),COLUMN(BX20)-1-('2.1 Kraftwerk allgemein'!$F$16-'2.1 Kraftwerk allgemein'!$F$15+1)),1,MIN(MAX($F20-('2.1 Kraftwerk allgemein'!$F$16-'2.1 Kraftwerk allgemein'!$F$15+1),1),COLUMN(BX20)-('2.1 Kraftwerk allgemein'!$F$16-'2.1 Kraftwerk allgemein'!$F$15+1)))))/$F20,
SUM(OFFSET('2.5 CAPEX'!CL23,0,-MIN($F20-1,COLUMN(BX20)-1),1,MIN($F20,COLUMN(BX20))))/$F20)))))),
IF(OR(ISNUMBER($D20)=FALSE,$F20=""),"",
IF(AND('2.5 CAPEX'!$L23&lt;&gt;"x",'2.5 CAPEX'!$M23&lt;&gt;"x"),0,
IF($F20=0,0,
IF(CG$4&lt;'2.1 Kraftwerk allgemein'!$F$16,0,
IF(CG$4='2.1 Kraftwerk allgemein'!$F$16,'2.5 CAPEX'!$J23/$F20,
IF(CG$4&lt;'2.1 Kraftwerk allgemein'!$F$16+$F20,
('2.5 CAPEX'!$J23+SUM(OFFSET('2.5 CAPEX'!CL23,0,-MIN(MAX($F20-1-('2.1 Kraftwerk allgemein'!$F$16-'1.1 Allgemein'!$I$22+1),0),COLUMN(BX20)-1-('2.1 Kraftwerk allgemein'!$F$16-'1.1 Allgemein'!$I$22+1)),1,MIN(MAX($F20-('2.1 Kraftwerk allgemein'!$F$16-'1.1 Allgemein'!$I$22+1),1),COLUMN(BX20)-('2.1 Kraftwerk allgemein'!$F$16-'1.1 Allgemein'!$I$22+1)))))/$F20,
SUM(OFFSET('2.5 CAPEX'!CL23,0,-MIN($F20-1,COLUMN(BX20)-1),1,MIN($F20,COLUMN(BX20))))/$F20)))))))</f>
        <v/>
      </c>
      <c r="CH20" s="199" t="str">
        <f ca="1">IF('2.1 Kraftwerk allgemein'!$F$15&lt;'1.1 Allgemein'!$I$22,
IF(OR(ISNUMBER($D20)=FALSE,$F20=""),"",
IF(AND('2.5 CAPEX'!$L23&lt;&gt;"x",'2.5 CAPEX'!$M23&lt;&gt;"x"),0,
IF($F20=0,0,
IF(CH$4&lt;'2.1 Kraftwerk allgemein'!$F$16,0,
IF(CH$4='2.1 Kraftwerk allgemein'!$F$16,'2.5 CAPEX'!$J23/$F20,
IF(CH$4&lt;'2.1 Kraftwerk allgemein'!$F$16+$F20,
('2.5 CAPEX'!$J23+SUM(OFFSET('2.5 CAPEX'!CM23,0,-MIN(MAX($F20-1-('2.1 Kraftwerk allgemein'!$F$16-'2.1 Kraftwerk allgemein'!$F$15+1),0),COLUMN(BY20)-1-('2.1 Kraftwerk allgemein'!$F$16-'2.1 Kraftwerk allgemein'!$F$15+1)),1,MIN(MAX($F20-('2.1 Kraftwerk allgemein'!$F$16-'2.1 Kraftwerk allgemein'!$F$15+1),1),COLUMN(BY20)-('2.1 Kraftwerk allgemein'!$F$16-'2.1 Kraftwerk allgemein'!$F$15+1)))))/$F20,
SUM(OFFSET('2.5 CAPEX'!CM23,0,-MIN($F20-1,COLUMN(BY20)-1),1,MIN($F20,COLUMN(BY20))))/$F20)))))),
IF(OR(ISNUMBER($D20)=FALSE,$F20=""),"",
IF(AND('2.5 CAPEX'!$L23&lt;&gt;"x",'2.5 CAPEX'!$M23&lt;&gt;"x"),0,
IF($F20=0,0,
IF(CH$4&lt;'2.1 Kraftwerk allgemein'!$F$16,0,
IF(CH$4='2.1 Kraftwerk allgemein'!$F$16,'2.5 CAPEX'!$J23/$F20,
IF(CH$4&lt;'2.1 Kraftwerk allgemein'!$F$16+$F20,
('2.5 CAPEX'!$J23+SUM(OFFSET('2.5 CAPEX'!CM23,0,-MIN(MAX($F20-1-('2.1 Kraftwerk allgemein'!$F$16-'1.1 Allgemein'!$I$22+1),0),COLUMN(BY20)-1-('2.1 Kraftwerk allgemein'!$F$16-'1.1 Allgemein'!$I$22+1)),1,MIN(MAX($F20-('2.1 Kraftwerk allgemein'!$F$16-'1.1 Allgemein'!$I$22+1),1),COLUMN(BY20)-('2.1 Kraftwerk allgemein'!$F$16-'1.1 Allgemein'!$I$22+1)))))/$F20,
SUM(OFFSET('2.5 CAPEX'!CM23,0,-MIN($F20-1,COLUMN(BY20)-1),1,MIN($F20,COLUMN(BY20))))/$F20)))))))</f>
        <v/>
      </c>
      <c r="CI20" s="199" t="str">
        <f ca="1">IF('2.1 Kraftwerk allgemein'!$F$15&lt;'1.1 Allgemein'!$I$22,
IF(OR(ISNUMBER($D20)=FALSE,$F20=""),"",
IF(AND('2.5 CAPEX'!$L23&lt;&gt;"x",'2.5 CAPEX'!$M23&lt;&gt;"x"),0,
IF($F20=0,0,
IF(CI$4&lt;'2.1 Kraftwerk allgemein'!$F$16,0,
IF(CI$4='2.1 Kraftwerk allgemein'!$F$16,'2.5 CAPEX'!$J23/$F20,
IF(CI$4&lt;'2.1 Kraftwerk allgemein'!$F$16+$F20,
('2.5 CAPEX'!$J23+SUM(OFFSET('2.5 CAPEX'!CN23,0,-MIN(MAX($F20-1-('2.1 Kraftwerk allgemein'!$F$16-'2.1 Kraftwerk allgemein'!$F$15+1),0),COLUMN(BZ20)-1-('2.1 Kraftwerk allgemein'!$F$16-'2.1 Kraftwerk allgemein'!$F$15+1)),1,MIN(MAX($F20-('2.1 Kraftwerk allgemein'!$F$16-'2.1 Kraftwerk allgemein'!$F$15+1),1),COLUMN(BZ20)-('2.1 Kraftwerk allgemein'!$F$16-'2.1 Kraftwerk allgemein'!$F$15+1)))))/$F20,
SUM(OFFSET('2.5 CAPEX'!CN23,0,-MIN($F20-1,COLUMN(BZ20)-1),1,MIN($F20,COLUMN(BZ20))))/$F20)))))),
IF(OR(ISNUMBER($D20)=FALSE,$F20=""),"",
IF(AND('2.5 CAPEX'!$L23&lt;&gt;"x",'2.5 CAPEX'!$M23&lt;&gt;"x"),0,
IF($F20=0,0,
IF(CI$4&lt;'2.1 Kraftwerk allgemein'!$F$16,0,
IF(CI$4='2.1 Kraftwerk allgemein'!$F$16,'2.5 CAPEX'!$J23/$F20,
IF(CI$4&lt;'2.1 Kraftwerk allgemein'!$F$16+$F20,
('2.5 CAPEX'!$J23+SUM(OFFSET('2.5 CAPEX'!CN23,0,-MIN(MAX($F20-1-('2.1 Kraftwerk allgemein'!$F$16-'1.1 Allgemein'!$I$22+1),0),COLUMN(BZ20)-1-('2.1 Kraftwerk allgemein'!$F$16-'1.1 Allgemein'!$I$22+1)),1,MIN(MAX($F20-('2.1 Kraftwerk allgemein'!$F$16-'1.1 Allgemein'!$I$22+1),1),COLUMN(BZ20)-('2.1 Kraftwerk allgemein'!$F$16-'1.1 Allgemein'!$I$22+1)))))/$F20,
SUM(OFFSET('2.5 CAPEX'!CN23,0,-MIN($F20-1,COLUMN(BZ20)-1),1,MIN($F20,COLUMN(BZ20))))/$F20)))))))</f>
        <v/>
      </c>
      <c r="CJ20" s="199" t="str">
        <f ca="1">IF('2.1 Kraftwerk allgemein'!$F$15&lt;'1.1 Allgemein'!$I$22,
IF(OR(ISNUMBER($D20)=FALSE,$F20=""),"",
IF(AND('2.5 CAPEX'!$L23&lt;&gt;"x",'2.5 CAPEX'!$M23&lt;&gt;"x"),0,
IF($F20=0,0,
IF(CJ$4&lt;'2.1 Kraftwerk allgemein'!$F$16,0,
IF(CJ$4='2.1 Kraftwerk allgemein'!$F$16,'2.5 CAPEX'!$J23/$F20,
IF(CJ$4&lt;'2.1 Kraftwerk allgemein'!$F$16+$F20,
('2.5 CAPEX'!$J23+SUM(OFFSET('2.5 CAPEX'!CO23,0,-MIN(MAX($F20-1-('2.1 Kraftwerk allgemein'!$F$16-'2.1 Kraftwerk allgemein'!$F$15+1),0),COLUMN(CA20)-1-('2.1 Kraftwerk allgemein'!$F$16-'2.1 Kraftwerk allgemein'!$F$15+1)),1,MIN(MAX($F20-('2.1 Kraftwerk allgemein'!$F$16-'2.1 Kraftwerk allgemein'!$F$15+1),1),COLUMN(CA20)-('2.1 Kraftwerk allgemein'!$F$16-'2.1 Kraftwerk allgemein'!$F$15+1)))))/$F20,
SUM(OFFSET('2.5 CAPEX'!CO23,0,-MIN($F20-1,COLUMN(CA20)-1),1,MIN($F20,COLUMN(CA20))))/$F20)))))),
IF(OR(ISNUMBER($D20)=FALSE,$F20=""),"",
IF(AND('2.5 CAPEX'!$L23&lt;&gt;"x",'2.5 CAPEX'!$M23&lt;&gt;"x"),0,
IF($F20=0,0,
IF(CJ$4&lt;'2.1 Kraftwerk allgemein'!$F$16,0,
IF(CJ$4='2.1 Kraftwerk allgemein'!$F$16,'2.5 CAPEX'!$J23/$F20,
IF(CJ$4&lt;'2.1 Kraftwerk allgemein'!$F$16+$F20,
('2.5 CAPEX'!$J23+SUM(OFFSET('2.5 CAPEX'!CO23,0,-MIN(MAX($F20-1-('2.1 Kraftwerk allgemein'!$F$16-'1.1 Allgemein'!$I$22+1),0),COLUMN(CA20)-1-('2.1 Kraftwerk allgemein'!$F$16-'1.1 Allgemein'!$I$22+1)),1,MIN(MAX($F20-('2.1 Kraftwerk allgemein'!$F$16-'1.1 Allgemein'!$I$22+1),1),COLUMN(CA20)-('2.1 Kraftwerk allgemein'!$F$16-'1.1 Allgemein'!$I$22+1)))))/$F20,
SUM(OFFSET('2.5 CAPEX'!CO23,0,-MIN($F20-1,COLUMN(CA20)-1),1,MIN($F20,COLUMN(CA20))))/$F20)))))))</f>
        <v/>
      </c>
      <c r="CK20" s="199" t="str">
        <f ca="1">IF('2.1 Kraftwerk allgemein'!$F$15&lt;'1.1 Allgemein'!$I$22,
IF(OR(ISNUMBER($D20)=FALSE,$F20=""),"",
IF(AND('2.5 CAPEX'!$L23&lt;&gt;"x",'2.5 CAPEX'!$M23&lt;&gt;"x"),0,
IF($F20=0,0,
IF(CK$4&lt;'2.1 Kraftwerk allgemein'!$F$16,0,
IF(CK$4='2.1 Kraftwerk allgemein'!$F$16,'2.5 CAPEX'!$J23/$F20,
IF(CK$4&lt;'2.1 Kraftwerk allgemein'!$F$16+$F20,
('2.5 CAPEX'!$J23+SUM(OFFSET('2.5 CAPEX'!CP23,0,-MIN(MAX($F20-1-('2.1 Kraftwerk allgemein'!$F$16-'2.1 Kraftwerk allgemein'!$F$15+1),0),COLUMN(CB20)-1-('2.1 Kraftwerk allgemein'!$F$16-'2.1 Kraftwerk allgemein'!$F$15+1)),1,MIN(MAX($F20-('2.1 Kraftwerk allgemein'!$F$16-'2.1 Kraftwerk allgemein'!$F$15+1),1),COLUMN(CB20)-('2.1 Kraftwerk allgemein'!$F$16-'2.1 Kraftwerk allgemein'!$F$15+1)))))/$F20,
SUM(OFFSET('2.5 CAPEX'!CP23,0,-MIN($F20-1,COLUMN(CB20)-1),1,MIN($F20,COLUMN(CB20))))/$F20)))))),
IF(OR(ISNUMBER($D20)=FALSE,$F20=""),"",
IF(AND('2.5 CAPEX'!$L23&lt;&gt;"x",'2.5 CAPEX'!$M23&lt;&gt;"x"),0,
IF($F20=0,0,
IF(CK$4&lt;'2.1 Kraftwerk allgemein'!$F$16,0,
IF(CK$4='2.1 Kraftwerk allgemein'!$F$16,'2.5 CAPEX'!$J23/$F20,
IF(CK$4&lt;'2.1 Kraftwerk allgemein'!$F$16+$F20,
('2.5 CAPEX'!$J23+SUM(OFFSET('2.5 CAPEX'!CP23,0,-MIN(MAX($F20-1-('2.1 Kraftwerk allgemein'!$F$16-'1.1 Allgemein'!$I$22+1),0),COLUMN(CB20)-1-('2.1 Kraftwerk allgemein'!$F$16-'1.1 Allgemein'!$I$22+1)),1,MIN(MAX($F20-('2.1 Kraftwerk allgemein'!$F$16-'1.1 Allgemein'!$I$22+1),1),COLUMN(CB20)-('2.1 Kraftwerk allgemein'!$F$16-'1.1 Allgemein'!$I$22+1)))))/$F20,
SUM(OFFSET('2.5 CAPEX'!CP23,0,-MIN($F20-1,COLUMN(CB20)-1),1,MIN($F20,COLUMN(CB20))))/$F20)))))))</f>
        <v/>
      </c>
      <c r="CL20" s="199" t="str">
        <f ca="1">IF('2.1 Kraftwerk allgemein'!$F$15&lt;'1.1 Allgemein'!$I$22,
IF(OR(ISNUMBER($D20)=FALSE,$F20=""),"",
IF(AND('2.5 CAPEX'!$L23&lt;&gt;"x",'2.5 CAPEX'!$M23&lt;&gt;"x"),0,
IF($F20=0,0,
IF(CL$4&lt;'2.1 Kraftwerk allgemein'!$F$16,0,
IF(CL$4='2.1 Kraftwerk allgemein'!$F$16,'2.5 CAPEX'!$J23/$F20,
IF(CL$4&lt;'2.1 Kraftwerk allgemein'!$F$16+$F20,
('2.5 CAPEX'!$J23+SUM(OFFSET('2.5 CAPEX'!CQ23,0,-MIN(MAX($F20-1-('2.1 Kraftwerk allgemein'!$F$16-'2.1 Kraftwerk allgemein'!$F$15+1),0),COLUMN(CC20)-1-('2.1 Kraftwerk allgemein'!$F$16-'2.1 Kraftwerk allgemein'!$F$15+1)),1,MIN(MAX($F20-('2.1 Kraftwerk allgemein'!$F$16-'2.1 Kraftwerk allgemein'!$F$15+1),1),COLUMN(CC20)-('2.1 Kraftwerk allgemein'!$F$16-'2.1 Kraftwerk allgemein'!$F$15+1)))))/$F20,
SUM(OFFSET('2.5 CAPEX'!CQ23,0,-MIN($F20-1,COLUMN(CC20)-1),1,MIN($F20,COLUMN(CC20))))/$F20)))))),
IF(OR(ISNUMBER($D20)=FALSE,$F20=""),"",
IF(AND('2.5 CAPEX'!$L23&lt;&gt;"x",'2.5 CAPEX'!$M23&lt;&gt;"x"),0,
IF($F20=0,0,
IF(CL$4&lt;'2.1 Kraftwerk allgemein'!$F$16,0,
IF(CL$4='2.1 Kraftwerk allgemein'!$F$16,'2.5 CAPEX'!$J23/$F20,
IF(CL$4&lt;'2.1 Kraftwerk allgemein'!$F$16+$F20,
('2.5 CAPEX'!$J23+SUM(OFFSET('2.5 CAPEX'!CQ23,0,-MIN(MAX($F20-1-('2.1 Kraftwerk allgemein'!$F$16-'1.1 Allgemein'!$I$22+1),0),COLUMN(CC20)-1-('2.1 Kraftwerk allgemein'!$F$16-'1.1 Allgemein'!$I$22+1)),1,MIN(MAX($F20-('2.1 Kraftwerk allgemein'!$F$16-'1.1 Allgemein'!$I$22+1),1),COLUMN(CC20)-('2.1 Kraftwerk allgemein'!$F$16-'1.1 Allgemein'!$I$22+1)))))/$F20,
SUM(OFFSET('2.5 CAPEX'!CQ23,0,-MIN($F20-1,COLUMN(CC20)-1),1,MIN($F20,COLUMN(CC20))))/$F20)))))))</f>
        <v/>
      </c>
      <c r="CM20" s="199" t="str">
        <f ca="1">IF('2.1 Kraftwerk allgemein'!$F$15&lt;'1.1 Allgemein'!$I$22,
IF(OR(ISNUMBER($D20)=FALSE,$F20=""),"",
IF(AND('2.5 CAPEX'!$L23&lt;&gt;"x",'2.5 CAPEX'!$M23&lt;&gt;"x"),0,
IF($F20=0,0,
IF(CM$4&lt;'2.1 Kraftwerk allgemein'!$F$16,0,
IF(CM$4='2.1 Kraftwerk allgemein'!$F$16,'2.5 CAPEX'!$J23/$F20,
IF(CM$4&lt;'2.1 Kraftwerk allgemein'!$F$16+$F20,
('2.5 CAPEX'!$J23+SUM(OFFSET('2.5 CAPEX'!CR23,0,-MIN(MAX($F20-1-('2.1 Kraftwerk allgemein'!$F$16-'2.1 Kraftwerk allgemein'!$F$15+1),0),COLUMN(CD20)-1-('2.1 Kraftwerk allgemein'!$F$16-'2.1 Kraftwerk allgemein'!$F$15+1)),1,MIN(MAX($F20-('2.1 Kraftwerk allgemein'!$F$16-'2.1 Kraftwerk allgemein'!$F$15+1),1),COLUMN(CD20)-('2.1 Kraftwerk allgemein'!$F$16-'2.1 Kraftwerk allgemein'!$F$15+1)))))/$F20,
SUM(OFFSET('2.5 CAPEX'!CR23,0,-MIN($F20-1,COLUMN(CD20)-1),1,MIN($F20,COLUMN(CD20))))/$F20)))))),
IF(OR(ISNUMBER($D20)=FALSE,$F20=""),"",
IF(AND('2.5 CAPEX'!$L23&lt;&gt;"x",'2.5 CAPEX'!$M23&lt;&gt;"x"),0,
IF($F20=0,0,
IF(CM$4&lt;'2.1 Kraftwerk allgemein'!$F$16,0,
IF(CM$4='2.1 Kraftwerk allgemein'!$F$16,'2.5 CAPEX'!$J23/$F20,
IF(CM$4&lt;'2.1 Kraftwerk allgemein'!$F$16+$F20,
('2.5 CAPEX'!$J23+SUM(OFFSET('2.5 CAPEX'!CR23,0,-MIN(MAX($F20-1-('2.1 Kraftwerk allgemein'!$F$16-'1.1 Allgemein'!$I$22+1),0),COLUMN(CD20)-1-('2.1 Kraftwerk allgemein'!$F$16-'1.1 Allgemein'!$I$22+1)),1,MIN(MAX($F20-('2.1 Kraftwerk allgemein'!$F$16-'1.1 Allgemein'!$I$22+1),1),COLUMN(CD20)-('2.1 Kraftwerk allgemein'!$F$16-'1.1 Allgemein'!$I$22+1)))))/$F20,
SUM(OFFSET('2.5 CAPEX'!CR23,0,-MIN($F20-1,COLUMN(CD20)-1),1,MIN($F20,COLUMN(CD20))))/$F20)))))))</f>
        <v/>
      </c>
      <c r="CN20" s="199" t="str">
        <f ca="1">IF('2.1 Kraftwerk allgemein'!$F$15&lt;'1.1 Allgemein'!$I$22,
IF(OR(ISNUMBER($D20)=FALSE,$F20=""),"",
IF(AND('2.5 CAPEX'!$L23&lt;&gt;"x",'2.5 CAPEX'!$M23&lt;&gt;"x"),0,
IF($F20=0,0,
IF(CN$4&lt;'2.1 Kraftwerk allgemein'!$F$16,0,
IF(CN$4='2.1 Kraftwerk allgemein'!$F$16,'2.5 CAPEX'!$J23/$F20,
IF(CN$4&lt;'2.1 Kraftwerk allgemein'!$F$16+$F20,
('2.5 CAPEX'!$J23+SUM(OFFSET('2.5 CAPEX'!CS23,0,-MIN(MAX($F20-1-('2.1 Kraftwerk allgemein'!$F$16-'2.1 Kraftwerk allgemein'!$F$15+1),0),COLUMN(CE20)-1-('2.1 Kraftwerk allgemein'!$F$16-'2.1 Kraftwerk allgemein'!$F$15+1)),1,MIN(MAX($F20-('2.1 Kraftwerk allgemein'!$F$16-'2.1 Kraftwerk allgemein'!$F$15+1),1),COLUMN(CE20)-('2.1 Kraftwerk allgemein'!$F$16-'2.1 Kraftwerk allgemein'!$F$15+1)))))/$F20,
SUM(OFFSET('2.5 CAPEX'!CS23,0,-MIN($F20-1,COLUMN(CE20)-1),1,MIN($F20,COLUMN(CE20))))/$F20)))))),
IF(OR(ISNUMBER($D20)=FALSE,$F20=""),"",
IF(AND('2.5 CAPEX'!$L23&lt;&gt;"x",'2.5 CAPEX'!$M23&lt;&gt;"x"),0,
IF($F20=0,0,
IF(CN$4&lt;'2.1 Kraftwerk allgemein'!$F$16,0,
IF(CN$4='2.1 Kraftwerk allgemein'!$F$16,'2.5 CAPEX'!$J23/$F20,
IF(CN$4&lt;'2.1 Kraftwerk allgemein'!$F$16+$F20,
('2.5 CAPEX'!$J23+SUM(OFFSET('2.5 CAPEX'!CS23,0,-MIN(MAX($F20-1-('2.1 Kraftwerk allgemein'!$F$16-'1.1 Allgemein'!$I$22+1),0),COLUMN(CE20)-1-('2.1 Kraftwerk allgemein'!$F$16-'1.1 Allgemein'!$I$22+1)),1,MIN(MAX($F20-('2.1 Kraftwerk allgemein'!$F$16-'1.1 Allgemein'!$I$22+1),1),COLUMN(CE20)-('2.1 Kraftwerk allgemein'!$F$16-'1.1 Allgemein'!$I$22+1)))))/$F20,
SUM(OFFSET('2.5 CAPEX'!CS23,0,-MIN($F20-1,COLUMN(CE20)-1),1,MIN($F20,COLUMN(CE20))))/$F20)))))))</f>
        <v/>
      </c>
      <c r="CO20" s="199" t="str">
        <f ca="1">IF('2.1 Kraftwerk allgemein'!$F$15&lt;'1.1 Allgemein'!$I$22,
IF(OR(ISNUMBER($D20)=FALSE,$F20=""),"",
IF(AND('2.5 CAPEX'!$L23&lt;&gt;"x",'2.5 CAPEX'!$M23&lt;&gt;"x"),0,
IF($F20=0,0,
IF(CO$4&lt;'2.1 Kraftwerk allgemein'!$F$16,0,
IF(CO$4='2.1 Kraftwerk allgemein'!$F$16,'2.5 CAPEX'!$J23/$F20,
IF(CO$4&lt;'2.1 Kraftwerk allgemein'!$F$16+$F20,
('2.5 CAPEX'!$J23+SUM(OFFSET('2.5 CAPEX'!CT23,0,-MIN(MAX($F20-1-('2.1 Kraftwerk allgemein'!$F$16-'2.1 Kraftwerk allgemein'!$F$15+1),0),COLUMN(CF20)-1-('2.1 Kraftwerk allgemein'!$F$16-'2.1 Kraftwerk allgemein'!$F$15+1)),1,MIN(MAX($F20-('2.1 Kraftwerk allgemein'!$F$16-'2.1 Kraftwerk allgemein'!$F$15+1),1),COLUMN(CF20)-('2.1 Kraftwerk allgemein'!$F$16-'2.1 Kraftwerk allgemein'!$F$15+1)))))/$F20,
SUM(OFFSET('2.5 CAPEX'!CT23,0,-MIN($F20-1,COLUMN(CF20)-1),1,MIN($F20,COLUMN(CF20))))/$F20)))))),
IF(OR(ISNUMBER($D20)=FALSE,$F20=""),"",
IF(AND('2.5 CAPEX'!$L23&lt;&gt;"x",'2.5 CAPEX'!$M23&lt;&gt;"x"),0,
IF($F20=0,0,
IF(CO$4&lt;'2.1 Kraftwerk allgemein'!$F$16,0,
IF(CO$4='2.1 Kraftwerk allgemein'!$F$16,'2.5 CAPEX'!$J23/$F20,
IF(CO$4&lt;'2.1 Kraftwerk allgemein'!$F$16+$F20,
('2.5 CAPEX'!$J23+SUM(OFFSET('2.5 CAPEX'!CT23,0,-MIN(MAX($F20-1-('2.1 Kraftwerk allgemein'!$F$16-'1.1 Allgemein'!$I$22+1),0),COLUMN(CF20)-1-('2.1 Kraftwerk allgemein'!$F$16-'1.1 Allgemein'!$I$22+1)),1,MIN(MAX($F20-('2.1 Kraftwerk allgemein'!$F$16-'1.1 Allgemein'!$I$22+1),1),COLUMN(CF20)-('2.1 Kraftwerk allgemein'!$F$16-'1.1 Allgemein'!$I$22+1)))))/$F20,
SUM(OFFSET('2.5 CAPEX'!CT23,0,-MIN($F20-1,COLUMN(CF20)-1),1,MIN($F20,COLUMN(CF20))))/$F20)))))))</f>
        <v/>
      </c>
      <c r="CP20" s="199" t="str">
        <f ca="1">IF('2.1 Kraftwerk allgemein'!$F$15&lt;'1.1 Allgemein'!$I$22,
IF(OR(ISNUMBER($D20)=FALSE,$F20=""),"",
IF(AND('2.5 CAPEX'!$L23&lt;&gt;"x",'2.5 CAPEX'!$M23&lt;&gt;"x"),0,
IF($F20=0,0,
IF(CP$4&lt;'2.1 Kraftwerk allgemein'!$F$16,0,
IF(CP$4='2.1 Kraftwerk allgemein'!$F$16,'2.5 CAPEX'!$J23/$F20,
IF(CP$4&lt;'2.1 Kraftwerk allgemein'!$F$16+$F20,
('2.5 CAPEX'!$J23+SUM(OFFSET('2.5 CAPEX'!CU23,0,-MIN(MAX($F20-1-('2.1 Kraftwerk allgemein'!$F$16-'2.1 Kraftwerk allgemein'!$F$15+1),0),COLUMN(CG20)-1-('2.1 Kraftwerk allgemein'!$F$16-'2.1 Kraftwerk allgemein'!$F$15+1)),1,MIN(MAX($F20-('2.1 Kraftwerk allgemein'!$F$16-'2.1 Kraftwerk allgemein'!$F$15+1),1),COLUMN(CG20)-('2.1 Kraftwerk allgemein'!$F$16-'2.1 Kraftwerk allgemein'!$F$15+1)))))/$F20,
SUM(OFFSET('2.5 CAPEX'!CU23,0,-MIN($F20-1,COLUMN(CG20)-1),1,MIN($F20,COLUMN(CG20))))/$F20)))))),
IF(OR(ISNUMBER($D20)=FALSE,$F20=""),"",
IF(AND('2.5 CAPEX'!$L23&lt;&gt;"x",'2.5 CAPEX'!$M23&lt;&gt;"x"),0,
IF($F20=0,0,
IF(CP$4&lt;'2.1 Kraftwerk allgemein'!$F$16,0,
IF(CP$4='2.1 Kraftwerk allgemein'!$F$16,'2.5 CAPEX'!$J23/$F20,
IF(CP$4&lt;'2.1 Kraftwerk allgemein'!$F$16+$F20,
('2.5 CAPEX'!$J23+SUM(OFFSET('2.5 CAPEX'!CU23,0,-MIN(MAX($F20-1-('2.1 Kraftwerk allgemein'!$F$16-'1.1 Allgemein'!$I$22+1),0),COLUMN(CG20)-1-('2.1 Kraftwerk allgemein'!$F$16-'1.1 Allgemein'!$I$22+1)),1,MIN(MAX($F20-('2.1 Kraftwerk allgemein'!$F$16-'1.1 Allgemein'!$I$22+1),1),COLUMN(CG20)-('2.1 Kraftwerk allgemein'!$F$16-'1.1 Allgemein'!$I$22+1)))))/$F20,
SUM(OFFSET('2.5 CAPEX'!CU23,0,-MIN($F20-1,COLUMN(CG20)-1),1,MIN($F20,COLUMN(CG20))))/$F20)))))))</f>
        <v/>
      </c>
      <c r="CQ20" s="199" t="str">
        <f ca="1">IF('2.1 Kraftwerk allgemein'!$F$15&lt;'1.1 Allgemein'!$I$22,
IF(OR(ISNUMBER($D20)=FALSE,$F20=""),"",
IF(AND('2.5 CAPEX'!$L23&lt;&gt;"x",'2.5 CAPEX'!$M23&lt;&gt;"x"),0,
IF($F20=0,0,
IF(CQ$4&lt;'2.1 Kraftwerk allgemein'!$F$16,0,
IF(CQ$4='2.1 Kraftwerk allgemein'!$F$16,'2.5 CAPEX'!$J23/$F20,
IF(CQ$4&lt;'2.1 Kraftwerk allgemein'!$F$16+$F20,
('2.5 CAPEX'!$J23+SUM(OFFSET('2.5 CAPEX'!CV23,0,-MIN(MAX($F20-1-('2.1 Kraftwerk allgemein'!$F$16-'2.1 Kraftwerk allgemein'!$F$15+1),0),COLUMN(CH20)-1-('2.1 Kraftwerk allgemein'!$F$16-'2.1 Kraftwerk allgemein'!$F$15+1)),1,MIN(MAX($F20-('2.1 Kraftwerk allgemein'!$F$16-'2.1 Kraftwerk allgemein'!$F$15+1),1),COLUMN(CH20)-('2.1 Kraftwerk allgemein'!$F$16-'2.1 Kraftwerk allgemein'!$F$15+1)))))/$F20,
SUM(OFFSET('2.5 CAPEX'!CV23,0,-MIN($F20-1,COLUMN(CH20)-1),1,MIN($F20,COLUMN(CH20))))/$F20)))))),
IF(OR(ISNUMBER($D20)=FALSE,$F20=""),"",
IF(AND('2.5 CAPEX'!$L23&lt;&gt;"x",'2.5 CAPEX'!$M23&lt;&gt;"x"),0,
IF($F20=0,0,
IF(CQ$4&lt;'2.1 Kraftwerk allgemein'!$F$16,0,
IF(CQ$4='2.1 Kraftwerk allgemein'!$F$16,'2.5 CAPEX'!$J23/$F20,
IF(CQ$4&lt;'2.1 Kraftwerk allgemein'!$F$16+$F20,
('2.5 CAPEX'!$J23+SUM(OFFSET('2.5 CAPEX'!CV23,0,-MIN(MAX($F20-1-('2.1 Kraftwerk allgemein'!$F$16-'1.1 Allgemein'!$I$22+1),0),COLUMN(CH20)-1-('2.1 Kraftwerk allgemein'!$F$16-'1.1 Allgemein'!$I$22+1)),1,MIN(MAX($F20-('2.1 Kraftwerk allgemein'!$F$16-'1.1 Allgemein'!$I$22+1),1),COLUMN(CH20)-('2.1 Kraftwerk allgemein'!$F$16-'1.1 Allgemein'!$I$22+1)))))/$F20,
SUM(OFFSET('2.5 CAPEX'!CV23,0,-MIN($F20-1,COLUMN(CH20)-1),1,MIN($F20,COLUMN(CH20))))/$F20)))))))</f>
        <v/>
      </c>
      <c r="CR20" s="199" t="str">
        <f ca="1">IF('2.1 Kraftwerk allgemein'!$F$15&lt;'1.1 Allgemein'!$I$22,
IF(OR(ISNUMBER($D20)=FALSE,$F20=""),"",
IF(AND('2.5 CAPEX'!$L23&lt;&gt;"x",'2.5 CAPEX'!$M23&lt;&gt;"x"),0,
IF($F20=0,0,
IF(CR$4&lt;'2.1 Kraftwerk allgemein'!$F$16,0,
IF(CR$4='2.1 Kraftwerk allgemein'!$F$16,'2.5 CAPEX'!$J23/$F20,
IF(CR$4&lt;'2.1 Kraftwerk allgemein'!$F$16+$F20,
('2.5 CAPEX'!$J23+SUM(OFFSET('2.5 CAPEX'!CW23,0,-MIN(MAX($F20-1-('2.1 Kraftwerk allgemein'!$F$16-'2.1 Kraftwerk allgemein'!$F$15+1),0),COLUMN(CI20)-1-('2.1 Kraftwerk allgemein'!$F$16-'2.1 Kraftwerk allgemein'!$F$15+1)),1,MIN(MAX($F20-('2.1 Kraftwerk allgemein'!$F$16-'2.1 Kraftwerk allgemein'!$F$15+1),1),COLUMN(CI20)-('2.1 Kraftwerk allgemein'!$F$16-'2.1 Kraftwerk allgemein'!$F$15+1)))))/$F20,
SUM(OFFSET('2.5 CAPEX'!CW23,0,-MIN($F20-1,COLUMN(CI20)-1),1,MIN($F20,COLUMN(CI20))))/$F20)))))),
IF(OR(ISNUMBER($D20)=FALSE,$F20=""),"",
IF(AND('2.5 CAPEX'!$L23&lt;&gt;"x",'2.5 CAPEX'!$M23&lt;&gt;"x"),0,
IF($F20=0,0,
IF(CR$4&lt;'2.1 Kraftwerk allgemein'!$F$16,0,
IF(CR$4='2.1 Kraftwerk allgemein'!$F$16,'2.5 CAPEX'!$J23/$F20,
IF(CR$4&lt;'2.1 Kraftwerk allgemein'!$F$16+$F20,
('2.5 CAPEX'!$J23+SUM(OFFSET('2.5 CAPEX'!CW23,0,-MIN(MAX($F20-1-('2.1 Kraftwerk allgemein'!$F$16-'1.1 Allgemein'!$I$22+1),0),COLUMN(CI20)-1-('2.1 Kraftwerk allgemein'!$F$16-'1.1 Allgemein'!$I$22+1)),1,MIN(MAX($F20-('2.1 Kraftwerk allgemein'!$F$16-'1.1 Allgemein'!$I$22+1),1),COLUMN(CI20)-('2.1 Kraftwerk allgemein'!$F$16-'1.1 Allgemein'!$I$22+1)))))/$F20,
SUM(OFFSET('2.5 CAPEX'!CW23,0,-MIN($F20-1,COLUMN(CI20)-1),1,MIN($F20,COLUMN(CI20))))/$F20)))))))</f>
        <v/>
      </c>
      <c r="CS20" s="199" t="str">
        <f ca="1">IF('2.1 Kraftwerk allgemein'!$F$15&lt;'1.1 Allgemein'!$I$22,
IF(OR(ISNUMBER($D20)=FALSE,$F20=""),"",
IF(AND('2.5 CAPEX'!$L23&lt;&gt;"x",'2.5 CAPEX'!$M23&lt;&gt;"x"),0,
IF($F20=0,0,
IF(CS$4&lt;'2.1 Kraftwerk allgemein'!$F$16,0,
IF(CS$4='2.1 Kraftwerk allgemein'!$F$16,'2.5 CAPEX'!$J23/$F20,
IF(CS$4&lt;'2.1 Kraftwerk allgemein'!$F$16+$F20,
('2.5 CAPEX'!$J23+SUM(OFFSET('2.5 CAPEX'!CX23,0,-MIN(MAX($F20-1-('2.1 Kraftwerk allgemein'!$F$16-'2.1 Kraftwerk allgemein'!$F$15+1),0),COLUMN(CJ20)-1-('2.1 Kraftwerk allgemein'!$F$16-'2.1 Kraftwerk allgemein'!$F$15+1)),1,MIN(MAX($F20-('2.1 Kraftwerk allgemein'!$F$16-'2.1 Kraftwerk allgemein'!$F$15+1),1),COLUMN(CJ20)-('2.1 Kraftwerk allgemein'!$F$16-'2.1 Kraftwerk allgemein'!$F$15+1)))))/$F20,
SUM(OFFSET('2.5 CAPEX'!CX23,0,-MIN($F20-1,COLUMN(CJ20)-1),1,MIN($F20,COLUMN(CJ20))))/$F20)))))),
IF(OR(ISNUMBER($D20)=FALSE,$F20=""),"",
IF(AND('2.5 CAPEX'!$L23&lt;&gt;"x",'2.5 CAPEX'!$M23&lt;&gt;"x"),0,
IF($F20=0,0,
IF(CS$4&lt;'2.1 Kraftwerk allgemein'!$F$16,0,
IF(CS$4='2.1 Kraftwerk allgemein'!$F$16,'2.5 CAPEX'!$J23/$F20,
IF(CS$4&lt;'2.1 Kraftwerk allgemein'!$F$16+$F20,
('2.5 CAPEX'!$J23+SUM(OFFSET('2.5 CAPEX'!CX23,0,-MIN(MAX($F20-1-('2.1 Kraftwerk allgemein'!$F$16-'1.1 Allgemein'!$I$22+1),0),COLUMN(CJ20)-1-('2.1 Kraftwerk allgemein'!$F$16-'1.1 Allgemein'!$I$22+1)),1,MIN(MAX($F20-('2.1 Kraftwerk allgemein'!$F$16-'1.1 Allgemein'!$I$22+1),1),COLUMN(CJ20)-('2.1 Kraftwerk allgemein'!$F$16-'1.1 Allgemein'!$I$22+1)))))/$F20,
SUM(OFFSET('2.5 CAPEX'!CX23,0,-MIN($F20-1,COLUMN(CJ20)-1),1,MIN($F20,COLUMN(CJ20))))/$F20)))))))</f>
        <v/>
      </c>
      <c r="CT20" s="199" t="str">
        <f ca="1">IF('2.1 Kraftwerk allgemein'!$F$15&lt;'1.1 Allgemein'!$I$22,
IF(OR(ISNUMBER($D20)=FALSE,$F20=""),"",
IF(AND('2.5 CAPEX'!$L23&lt;&gt;"x",'2.5 CAPEX'!$M23&lt;&gt;"x"),0,
IF($F20=0,0,
IF(CT$4&lt;'2.1 Kraftwerk allgemein'!$F$16,0,
IF(CT$4='2.1 Kraftwerk allgemein'!$F$16,'2.5 CAPEX'!$J23/$F20,
IF(CT$4&lt;'2.1 Kraftwerk allgemein'!$F$16+$F20,
('2.5 CAPEX'!$J23+SUM(OFFSET('2.5 CAPEX'!CY23,0,-MIN(MAX($F20-1-('2.1 Kraftwerk allgemein'!$F$16-'2.1 Kraftwerk allgemein'!$F$15+1),0),COLUMN(CK20)-1-('2.1 Kraftwerk allgemein'!$F$16-'2.1 Kraftwerk allgemein'!$F$15+1)),1,MIN(MAX($F20-('2.1 Kraftwerk allgemein'!$F$16-'2.1 Kraftwerk allgemein'!$F$15+1),1),COLUMN(CK20)-('2.1 Kraftwerk allgemein'!$F$16-'2.1 Kraftwerk allgemein'!$F$15+1)))))/$F20,
SUM(OFFSET('2.5 CAPEX'!CY23,0,-MIN($F20-1,COLUMN(CK20)-1),1,MIN($F20,COLUMN(CK20))))/$F20)))))),
IF(OR(ISNUMBER($D20)=FALSE,$F20=""),"",
IF(AND('2.5 CAPEX'!$L23&lt;&gt;"x",'2.5 CAPEX'!$M23&lt;&gt;"x"),0,
IF($F20=0,0,
IF(CT$4&lt;'2.1 Kraftwerk allgemein'!$F$16,0,
IF(CT$4='2.1 Kraftwerk allgemein'!$F$16,'2.5 CAPEX'!$J23/$F20,
IF(CT$4&lt;'2.1 Kraftwerk allgemein'!$F$16+$F20,
('2.5 CAPEX'!$J23+SUM(OFFSET('2.5 CAPEX'!CY23,0,-MIN(MAX($F20-1-('2.1 Kraftwerk allgemein'!$F$16-'1.1 Allgemein'!$I$22+1),0),COLUMN(CK20)-1-('2.1 Kraftwerk allgemein'!$F$16-'1.1 Allgemein'!$I$22+1)),1,MIN(MAX($F20-('2.1 Kraftwerk allgemein'!$F$16-'1.1 Allgemein'!$I$22+1),1),COLUMN(CK20)-('2.1 Kraftwerk allgemein'!$F$16-'1.1 Allgemein'!$I$22+1)))))/$F20,
SUM(OFFSET('2.5 CAPEX'!CY23,0,-MIN($F20-1,COLUMN(CK20)-1),1,MIN($F20,COLUMN(CK20))))/$F20)))))))</f>
        <v/>
      </c>
      <c r="CU20" s="199" t="str">
        <f ca="1">IF('2.1 Kraftwerk allgemein'!$F$15&lt;'1.1 Allgemein'!$I$22,
IF(OR(ISNUMBER($D20)=FALSE,$F20=""),"",
IF(AND('2.5 CAPEX'!$L23&lt;&gt;"x",'2.5 CAPEX'!$M23&lt;&gt;"x"),0,
IF($F20=0,0,
IF(CU$4&lt;'2.1 Kraftwerk allgemein'!$F$16,0,
IF(CU$4='2.1 Kraftwerk allgemein'!$F$16,'2.5 CAPEX'!$J23/$F20,
IF(CU$4&lt;'2.1 Kraftwerk allgemein'!$F$16+$F20,
('2.5 CAPEX'!$J23+SUM(OFFSET('2.5 CAPEX'!CZ23,0,-MIN(MAX($F20-1-('2.1 Kraftwerk allgemein'!$F$16-'2.1 Kraftwerk allgemein'!$F$15+1),0),COLUMN(CL20)-1-('2.1 Kraftwerk allgemein'!$F$16-'2.1 Kraftwerk allgemein'!$F$15+1)),1,MIN(MAX($F20-('2.1 Kraftwerk allgemein'!$F$16-'2.1 Kraftwerk allgemein'!$F$15+1),1),COLUMN(CL20)-('2.1 Kraftwerk allgemein'!$F$16-'2.1 Kraftwerk allgemein'!$F$15+1)))))/$F20,
SUM(OFFSET('2.5 CAPEX'!CZ23,0,-MIN($F20-1,COLUMN(CL20)-1),1,MIN($F20,COLUMN(CL20))))/$F20)))))),
IF(OR(ISNUMBER($D20)=FALSE,$F20=""),"",
IF(AND('2.5 CAPEX'!$L23&lt;&gt;"x",'2.5 CAPEX'!$M23&lt;&gt;"x"),0,
IF($F20=0,0,
IF(CU$4&lt;'2.1 Kraftwerk allgemein'!$F$16,0,
IF(CU$4='2.1 Kraftwerk allgemein'!$F$16,'2.5 CAPEX'!$J23/$F20,
IF(CU$4&lt;'2.1 Kraftwerk allgemein'!$F$16+$F20,
('2.5 CAPEX'!$J23+SUM(OFFSET('2.5 CAPEX'!CZ23,0,-MIN(MAX($F20-1-('2.1 Kraftwerk allgemein'!$F$16-'1.1 Allgemein'!$I$22+1),0),COLUMN(CL20)-1-('2.1 Kraftwerk allgemein'!$F$16-'1.1 Allgemein'!$I$22+1)),1,MIN(MAX($F20-('2.1 Kraftwerk allgemein'!$F$16-'1.1 Allgemein'!$I$22+1),1),COLUMN(CL20)-('2.1 Kraftwerk allgemein'!$F$16-'1.1 Allgemein'!$I$22+1)))))/$F20,
SUM(OFFSET('2.5 CAPEX'!CZ23,0,-MIN($F20-1,COLUMN(CL20)-1),1,MIN($F20,COLUMN(CL20))))/$F20)))))))</f>
        <v/>
      </c>
      <c r="CV20" s="199" t="str">
        <f ca="1">IF('2.1 Kraftwerk allgemein'!$F$15&lt;'1.1 Allgemein'!$I$22,
IF(OR(ISNUMBER($D20)=FALSE,$F20=""),"",
IF(AND('2.5 CAPEX'!$L23&lt;&gt;"x",'2.5 CAPEX'!$M23&lt;&gt;"x"),0,
IF($F20=0,0,
IF(CV$4&lt;'2.1 Kraftwerk allgemein'!$F$16,0,
IF(CV$4='2.1 Kraftwerk allgemein'!$F$16,'2.5 CAPEX'!$J23/$F20,
IF(CV$4&lt;'2.1 Kraftwerk allgemein'!$F$16+$F20,
('2.5 CAPEX'!$J23+SUM(OFFSET('2.5 CAPEX'!DA23,0,-MIN(MAX($F20-1-('2.1 Kraftwerk allgemein'!$F$16-'2.1 Kraftwerk allgemein'!$F$15+1),0),COLUMN(CM20)-1-('2.1 Kraftwerk allgemein'!$F$16-'2.1 Kraftwerk allgemein'!$F$15+1)),1,MIN(MAX($F20-('2.1 Kraftwerk allgemein'!$F$16-'2.1 Kraftwerk allgemein'!$F$15+1),1),COLUMN(CM20)-('2.1 Kraftwerk allgemein'!$F$16-'2.1 Kraftwerk allgemein'!$F$15+1)))))/$F20,
SUM(OFFSET('2.5 CAPEX'!DA23,0,-MIN($F20-1,COLUMN(CM20)-1),1,MIN($F20,COLUMN(CM20))))/$F20)))))),
IF(OR(ISNUMBER($D20)=FALSE,$F20=""),"",
IF(AND('2.5 CAPEX'!$L23&lt;&gt;"x",'2.5 CAPEX'!$M23&lt;&gt;"x"),0,
IF($F20=0,0,
IF(CV$4&lt;'2.1 Kraftwerk allgemein'!$F$16,0,
IF(CV$4='2.1 Kraftwerk allgemein'!$F$16,'2.5 CAPEX'!$J23/$F20,
IF(CV$4&lt;'2.1 Kraftwerk allgemein'!$F$16+$F20,
('2.5 CAPEX'!$J23+SUM(OFFSET('2.5 CAPEX'!DA23,0,-MIN(MAX($F20-1-('2.1 Kraftwerk allgemein'!$F$16-'1.1 Allgemein'!$I$22+1),0),COLUMN(CM20)-1-('2.1 Kraftwerk allgemein'!$F$16-'1.1 Allgemein'!$I$22+1)),1,MIN(MAX($F20-('2.1 Kraftwerk allgemein'!$F$16-'1.1 Allgemein'!$I$22+1),1),COLUMN(CM20)-('2.1 Kraftwerk allgemein'!$F$16-'1.1 Allgemein'!$I$22+1)))))/$F20,
SUM(OFFSET('2.5 CAPEX'!DA23,0,-MIN($F20-1,COLUMN(CM20)-1),1,MIN($F20,COLUMN(CM20))))/$F20)))))))</f>
        <v/>
      </c>
      <c r="CW20" s="199" t="str">
        <f ca="1">IF('2.1 Kraftwerk allgemein'!$F$15&lt;'1.1 Allgemein'!$I$22,
IF(OR(ISNUMBER($D20)=FALSE,$F20=""),"",
IF(AND('2.5 CAPEX'!$L23&lt;&gt;"x",'2.5 CAPEX'!$M23&lt;&gt;"x"),0,
IF($F20=0,0,
IF(CW$4&lt;'2.1 Kraftwerk allgemein'!$F$16,0,
IF(CW$4='2.1 Kraftwerk allgemein'!$F$16,'2.5 CAPEX'!$J23/$F20,
IF(CW$4&lt;'2.1 Kraftwerk allgemein'!$F$16+$F20,
('2.5 CAPEX'!$J23+SUM(OFFSET('2.5 CAPEX'!DB23,0,-MIN(MAX($F20-1-('2.1 Kraftwerk allgemein'!$F$16-'2.1 Kraftwerk allgemein'!$F$15+1),0),COLUMN(CN20)-1-('2.1 Kraftwerk allgemein'!$F$16-'2.1 Kraftwerk allgemein'!$F$15+1)),1,MIN(MAX($F20-('2.1 Kraftwerk allgemein'!$F$16-'2.1 Kraftwerk allgemein'!$F$15+1),1),COLUMN(CN20)-('2.1 Kraftwerk allgemein'!$F$16-'2.1 Kraftwerk allgemein'!$F$15+1)))))/$F20,
SUM(OFFSET('2.5 CAPEX'!DB23,0,-MIN($F20-1,COLUMN(CN20)-1),1,MIN($F20,COLUMN(CN20))))/$F20)))))),
IF(OR(ISNUMBER($D20)=FALSE,$F20=""),"",
IF(AND('2.5 CAPEX'!$L23&lt;&gt;"x",'2.5 CAPEX'!$M23&lt;&gt;"x"),0,
IF($F20=0,0,
IF(CW$4&lt;'2.1 Kraftwerk allgemein'!$F$16,0,
IF(CW$4='2.1 Kraftwerk allgemein'!$F$16,'2.5 CAPEX'!$J23/$F20,
IF(CW$4&lt;'2.1 Kraftwerk allgemein'!$F$16+$F20,
('2.5 CAPEX'!$J23+SUM(OFFSET('2.5 CAPEX'!DB23,0,-MIN(MAX($F20-1-('2.1 Kraftwerk allgemein'!$F$16-'1.1 Allgemein'!$I$22+1),0),COLUMN(CN20)-1-('2.1 Kraftwerk allgemein'!$F$16-'1.1 Allgemein'!$I$22+1)),1,MIN(MAX($F20-('2.1 Kraftwerk allgemein'!$F$16-'1.1 Allgemein'!$I$22+1),1),COLUMN(CN20)-('2.1 Kraftwerk allgemein'!$F$16-'1.1 Allgemein'!$I$22+1)))))/$F20,
SUM(OFFSET('2.5 CAPEX'!DB23,0,-MIN($F20-1,COLUMN(CN20)-1),1,MIN($F20,COLUMN(CN20))))/$F20)))))))</f>
        <v/>
      </c>
      <c r="CX20" s="199" t="str">
        <f ca="1">IF('2.1 Kraftwerk allgemein'!$F$15&lt;'1.1 Allgemein'!$I$22,
IF(OR(ISNUMBER($D20)=FALSE,$F20=""),"",
IF(AND('2.5 CAPEX'!$L23&lt;&gt;"x",'2.5 CAPEX'!$M23&lt;&gt;"x"),0,
IF($F20=0,0,
IF(CX$4&lt;'2.1 Kraftwerk allgemein'!$F$16,0,
IF(CX$4='2.1 Kraftwerk allgemein'!$F$16,'2.5 CAPEX'!$J23/$F20,
IF(CX$4&lt;'2.1 Kraftwerk allgemein'!$F$16+$F20,
('2.5 CAPEX'!$J23+SUM(OFFSET('2.5 CAPEX'!DC23,0,-MIN(MAX($F20-1-('2.1 Kraftwerk allgemein'!$F$16-'2.1 Kraftwerk allgemein'!$F$15+1),0),COLUMN(CO20)-1-('2.1 Kraftwerk allgemein'!$F$16-'2.1 Kraftwerk allgemein'!$F$15+1)),1,MIN(MAX($F20-('2.1 Kraftwerk allgemein'!$F$16-'2.1 Kraftwerk allgemein'!$F$15+1),1),COLUMN(CO20)-('2.1 Kraftwerk allgemein'!$F$16-'2.1 Kraftwerk allgemein'!$F$15+1)))))/$F20,
SUM(OFFSET('2.5 CAPEX'!DC23,0,-MIN($F20-1,COLUMN(CO20)-1),1,MIN($F20,COLUMN(CO20))))/$F20)))))),
IF(OR(ISNUMBER($D20)=FALSE,$F20=""),"",
IF(AND('2.5 CAPEX'!$L23&lt;&gt;"x",'2.5 CAPEX'!$M23&lt;&gt;"x"),0,
IF($F20=0,0,
IF(CX$4&lt;'2.1 Kraftwerk allgemein'!$F$16,0,
IF(CX$4='2.1 Kraftwerk allgemein'!$F$16,'2.5 CAPEX'!$J23/$F20,
IF(CX$4&lt;'2.1 Kraftwerk allgemein'!$F$16+$F20,
('2.5 CAPEX'!$J23+SUM(OFFSET('2.5 CAPEX'!DC23,0,-MIN(MAX($F20-1-('2.1 Kraftwerk allgemein'!$F$16-'1.1 Allgemein'!$I$22+1),0),COLUMN(CO20)-1-('2.1 Kraftwerk allgemein'!$F$16-'1.1 Allgemein'!$I$22+1)),1,MIN(MAX($F20-('2.1 Kraftwerk allgemein'!$F$16-'1.1 Allgemein'!$I$22+1),1),COLUMN(CO20)-('2.1 Kraftwerk allgemein'!$F$16-'1.1 Allgemein'!$I$22+1)))))/$F20,
SUM(OFFSET('2.5 CAPEX'!DC23,0,-MIN($F20-1,COLUMN(CO20)-1),1,MIN($F20,COLUMN(CO20))))/$F20)))))))</f>
        <v/>
      </c>
      <c r="CY20" s="199" t="str">
        <f ca="1">IF('2.1 Kraftwerk allgemein'!$F$15&lt;'1.1 Allgemein'!$I$22,
IF(OR(ISNUMBER($D20)=FALSE,$F20=""),"",
IF(AND('2.5 CAPEX'!$L23&lt;&gt;"x",'2.5 CAPEX'!$M23&lt;&gt;"x"),0,
IF($F20=0,0,
IF(CY$4&lt;'2.1 Kraftwerk allgemein'!$F$16,0,
IF(CY$4='2.1 Kraftwerk allgemein'!$F$16,'2.5 CAPEX'!$J23/$F20,
IF(CY$4&lt;'2.1 Kraftwerk allgemein'!$F$16+$F20,
('2.5 CAPEX'!$J23+SUM(OFFSET('2.5 CAPEX'!DD23,0,-MIN(MAX($F20-1-('2.1 Kraftwerk allgemein'!$F$16-'2.1 Kraftwerk allgemein'!$F$15+1),0),COLUMN(CP20)-1-('2.1 Kraftwerk allgemein'!$F$16-'2.1 Kraftwerk allgemein'!$F$15+1)),1,MIN(MAX($F20-('2.1 Kraftwerk allgemein'!$F$16-'2.1 Kraftwerk allgemein'!$F$15+1),1),COLUMN(CP20)-('2.1 Kraftwerk allgemein'!$F$16-'2.1 Kraftwerk allgemein'!$F$15+1)))))/$F20,
SUM(OFFSET('2.5 CAPEX'!DD23,0,-MIN($F20-1,COLUMN(CP20)-1),1,MIN($F20,COLUMN(CP20))))/$F20)))))),
IF(OR(ISNUMBER($D20)=FALSE,$F20=""),"",
IF(AND('2.5 CAPEX'!$L23&lt;&gt;"x",'2.5 CAPEX'!$M23&lt;&gt;"x"),0,
IF($F20=0,0,
IF(CY$4&lt;'2.1 Kraftwerk allgemein'!$F$16,0,
IF(CY$4='2.1 Kraftwerk allgemein'!$F$16,'2.5 CAPEX'!$J23/$F20,
IF(CY$4&lt;'2.1 Kraftwerk allgemein'!$F$16+$F20,
('2.5 CAPEX'!$J23+SUM(OFFSET('2.5 CAPEX'!DD23,0,-MIN(MAX($F20-1-('2.1 Kraftwerk allgemein'!$F$16-'1.1 Allgemein'!$I$22+1),0),COLUMN(CP20)-1-('2.1 Kraftwerk allgemein'!$F$16-'1.1 Allgemein'!$I$22+1)),1,MIN(MAX($F20-('2.1 Kraftwerk allgemein'!$F$16-'1.1 Allgemein'!$I$22+1),1),COLUMN(CP20)-('2.1 Kraftwerk allgemein'!$F$16-'1.1 Allgemein'!$I$22+1)))))/$F20,
SUM(OFFSET('2.5 CAPEX'!DD23,0,-MIN($F20-1,COLUMN(CP20)-1),1,MIN($F20,COLUMN(CP20))))/$F20)))))))</f>
        <v/>
      </c>
      <c r="CZ20" s="199" t="str">
        <f ca="1">IF('2.1 Kraftwerk allgemein'!$F$15&lt;'1.1 Allgemein'!$I$22,
IF(OR(ISNUMBER($D20)=FALSE,$F20=""),"",
IF(AND('2.5 CAPEX'!$L23&lt;&gt;"x",'2.5 CAPEX'!$M23&lt;&gt;"x"),0,
IF($F20=0,0,
IF(CZ$4&lt;'2.1 Kraftwerk allgemein'!$F$16,0,
IF(CZ$4='2.1 Kraftwerk allgemein'!$F$16,'2.5 CAPEX'!$J23/$F20,
IF(CZ$4&lt;'2.1 Kraftwerk allgemein'!$F$16+$F20,
('2.5 CAPEX'!$J23+SUM(OFFSET('2.5 CAPEX'!DE23,0,-MIN(MAX($F20-1-('2.1 Kraftwerk allgemein'!$F$16-'2.1 Kraftwerk allgemein'!$F$15+1),0),COLUMN(CQ20)-1-('2.1 Kraftwerk allgemein'!$F$16-'2.1 Kraftwerk allgemein'!$F$15+1)),1,MIN(MAX($F20-('2.1 Kraftwerk allgemein'!$F$16-'2.1 Kraftwerk allgemein'!$F$15+1),1),COLUMN(CQ20)-('2.1 Kraftwerk allgemein'!$F$16-'2.1 Kraftwerk allgemein'!$F$15+1)))))/$F20,
SUM(OFFSET('2.5 CAPEX'!DE23,0,-MIN($F20-1,COLUMN(CQ20)-1),1,MIN($F20,COLUMN(CQ20))))/$F20)))))),
IF(OR(ISNUMBER($D20)=FALSE,$F20=""),"",
IF(AND('2.5 CAPEX'!$L23&lt;&gt;"x",'2.5 CAPEX'!$M23&lt;&gt;"x"),0,
IF($F20=0,0,
IF(CZ$4&lt;'2.1 Kraftwerk allgemein'!$F$16,0,
IF(CZ$4='2.1 Kraftwerk allgemein'!$F$16,'2.5 CAPEX'!$J23/$F20,
IF(CZ$4&lt;'2.1 Kraftwerk allgemein'!$F$16+$F20,
('2.5 CAPEX'!$J23+SUM(OFFSET('2.5 CAPEX'!DE23,0,-MIN(MAX($F20-1-('2.1 Kraftwerk allgemein'!$F$16-'1.1 Allgemein'!$I$22+1),0),COLUMN(CQ20)-1-('2.1 Kraftwerk allgemein'!$F$16-'1.1 Allgemein'!$I$22+1)),1,MIN(MAX($F20-('2.1 Kraftwerk allgemein'!$F$16-'1.1 Allgemein'!$I$22+1),1),COLUMN(CQ20)-('2.1 Kraftwerk allgemein'!$F$16-'1.1 Allgemein'!$I$22+1)))))/$F20,
SUM(OFFSET('2.5 CAPEX'!DE23,0,-MIN($F20-1,COLUMN(CQ20)-1),1,MIN($F20,COLUMN(CQ20))))/$F20)))))))</f>
        <v/>
      </c>
      <c r="DA20" s="199" t="str">
        <f ca="1">IF('2.1 Kraftwerk allgemein'!$F$15&lt;'1.1 Allgemein'!$I$22,
IF(OR(ISNUMBER($D20)=FALSE,$F20=""),"",
IF(AND('2.5 CAPEX'!$L23&lt;&gt;"x",'2.5 CAPEX'!$M23&lt;&gt;"x"),0,
IF($F20=0,0,
IF(DA$4&lt;'2.1 Kraftwerk allgemein'!$F$16,0,
IF(DA$4='2.1 Kraftwerk allgemein'!$F$16,'2.5 CAPEX'!$J23/$F20,
IF(DA$4&lt;'2.1 Kraftwerk allgemein'!$F$16+$F20,
('2.5 CAPEX'!$J23+SUM(OFFSET('2.5 CAPEX'!DF23,0,-MIN(MAX($F20-1-('2.1 Kraftwerk allgemein'!$F$16-'2.1 Kraftwerk allgemein'!$F$15+1),0),COLUMN(CR20)-1-('2.1 Kraftwerk allgemein'!$F$16-'2.1 Kraftwerk allgemein'!$F$15+1)),1,MIN(MAX($F20-('2.1 Kraftwerk allgemein'!$F$16-'2.1 Kraftwerk allgemein'!$F$15+1),1),COLUMN(CR20)-('2.1 Kraftwerk allgemein'!$F$16-'2.1 Kraftwerk allgemein'!$F$15+1)))))/$F20,
SUM(OFFSET('2.5 CAPEX'!DF23,0,-MIN($F20-1,COLUMN(CR20)-1),1,MIN($F20,COLUMN(CR20))))/$F20)))))),
IF(OR(ISNUMBER($D20)=FALSE,$F20=""),"",
IF(AND('2.5 CAPEX'!$L23&lt;&gt;"x",'2.5 CAPEX'!$M23&lt;&gt;"x"),0,
IF($F20=0,0,
IF(DA$4&lt;'2.1 Kraftwerk allgemein'!$F$16,0,
IF(DA$4='2.1 Kraftwerk allgemein'!$F$16,'2.5 CAPEX'!$J23/$F20,
IF(DA$4&lt;'2.1 Kraftwerk allgemein'!$F$16+$F20,
('2.5 CAPEX'!$J23+SUM(OFFSET('2.5 CAPEX'!DF23,0,-MIN(MAX($F20-1-('2.1 Kraftwerk allgemein'!$F$16-'1.1 Allgemein'!$I$22+1),0),COLUMN(CR20)-1-('2.1 Kraftwerk allgemein'!$F$16-'1.1 Allgemein'!$I$22+1)),1,MIN(MAX($F20-('2.1 Kraftwerk allgemein'!$F$16-'1.1 Allgemein'!$I$22+1),1),COLUMN(CR20)-('2.1 Kraftwerk allgemein'!$F$16-'1.1 Allgemein'!$I$22+1)))))/$F20,
SUM(OFFSET('2.5 CAPEX'!DF23,0,-MIN($F20-1,COLUMN(CR20)-1),1,MIN($F20,COLUMN(CR20))))/$F20)))))))</f>
        <v/>
      </c>
      <c r="DB20" s="199" t="str">
        <f ca="1">IF('2.1 Kraftwerk allgemein'!$F$15&lt;'1.1 Allgemein'!$I$22,
IF(OR(ISNUMBER($D20)=FALSE,$F20=""),"",
IF(AND('2.5 CAPEX'!$L23&lt;&gt;"x",'2.5 CAPEX'!$M23&lt;&gt;"x"),0,
IF($F20=0,0,
IF(DB$4&lt;'2.1 Kraftwerk allgemein'!$F$16,0,
IF(DB$4='2.1 Kraftwerk allgemein'!$F$16,'2.5 CAPEX'!$J23/$F20,
IF(DB$4&lt;'2.1 Kraftwerk allgemein'!$F$16+$F20,
('2.5 CAPEX'!$J23+SUM(OFFSET('2.5 CAPEX'!DG23,0,-MIN(MAX($F20-1-('2.1 Kraftwerk allgemein'!$F$16-'2.1 Kraftwerk allgemein'!$F$15+1),0),COLUMN(CS20)-1-('2.1 Kraftwerk allgemein'!$F$16-'2.1 Kraftwerk allgemein'!$F$15+1)),1,MIN(MAX($F20-('2.1 Kraftwerk allgemein'!$F$16-'2.1 Kraftwerk allgemein'!$F$15+1),1),COLUMN(CS20)-('2.1 Kraftwerk allgemein'!$F$16-'2.1 Kraftwerk allgemein'!$F$15+1)))))/$F20,
SUM(OFFSET('2.5 CAPEX'!DG23,0,-MIN($F20-1,COLUMN(CS20)-1),1,MIN($F20,COLUMN(CS20))))/$F20)))))),
IF(OR(ISNUMBER($D20)=FALSE,$F20=""),"",
IF(AND('2.5 CAPEX'!$L23&lt;&gt;"x",'2.5 CAPEX'!$M23&lt;&gt;"x"),0,
IF($F20=0,0,
IF(DB$4&lt;'2.1 Kraftwerk allgemein'!$F$16,0,
IF(DB$4='2.1 Kraftwerk allgemein'!$F$16,'2.5 CAPEX'!$J23/$F20,
IF(DB$4&lt;'2.1 Kraftwerk allgemein'!$F$16+$F20,
('2.5 CAPEX'!$J23+SUM(OFFSET('2.5 CAPEX'!DG23,0,-MIN(MAX($F20-1-('2.1 Kraftwerk allgemein'!$F$16-'1.1 Allgemein'!$I$22+1),0),COLUMN(CS20)-1-('2.1 Kraftwerk allgemein'!$F$16-'1.1 Allgemein'!$I$22+1)),1,MIN(MAX($F20-('2.1 Kraftwerk allgemein'!$F$16-'1.1 Allgemein'!$I$22+1),1),COLUMN(CS20)-('2.1 Kraftwerk allgemein'!$F$16-'1.1 Allgemein'!$I$22+1)))))/$F20,
SUM(OFFSET('2.5 CAPEX'!DG23,0,-MIN($F20-1,COLUMN(CS20)-1),1,MIN($F20,COLUMN(CS20))))/$F20)))))))</f>
        <v/>
      </c>
      <c r="DC20" s="199" t="str">
        <f ca="1">IF('2.1 Kraftwerk allgemein'!$F$15&lt;'1.1 Allgemein'!$I$22,
IF(OR(ISNUMBER($D20)=FALSE,$F20=""),"",
IF(AND('2.5 CAPEX'!$L23&lt;&gt;"x",'2.5 CAPEX'!$M23&lt;&gt;"x"),0,
IF($F20=0,0,
IF(DC$4&lt;'2.1 Kraftwerk allgemein'!$F$16,0,
IF(DC$4='2.1 Kraftwerk allgemein'!$F$16,'2.5 CAPEX'!$J23/$F20,
IF(DC$4&lt;'2.1 Kraftwerk allgemein'!$F$16+$F20,
('2.5 CAPEX'!$J23+SUM(OFFSET('2.5 CAPEX'!DH23,0,-MIN(MAX($F20-1-('2.1 Kraftwerk allgemein'!$F$16-'2.1 Kraftwerk allgemein'!$F$15+1),0),COLUMN(CT20)-1-('2.1 Kraftwerk allgemein'!$F$16-'2.1 Kraftwerk allgemein'!$F$15+1)),1,MIN(MAX($F20-('2.1 Kraftwerk allgemein'!$F$16-'2.1 Kraftwerk allgemein'!$F$15+1),1),COLUMN(CT20)-('2.1 Kraftwerk allgemein'!$F$16-'2.1 Kraftwerk allgemein'!$F$15+1)))))/$F20,
SUM(OFFSET('2.5 CAPEX'!DH23,0,-MIN($F20-1,COLUMN(CT20)-1),1,MIN($F20,COLUMN(CT20))))/$F20)))))),
IF(OR(ISNUMBER($D20)=FALSE,$F20=""),"",
IF(AND('2.5 CAPEX'!$L23&lt;&gt;"x",'2.5 CAPEX'!$M23&lt;&gt;"x"),0,
IF($F20=0,0,
IF(DC$4&lt;'2.1 Kraftwerk allgemein'!$F$16,0,
IF(DC$4='2.1 Kraftwerk allgemein'!$F$16,'2.5 CAPEX'!$J23/$F20,
IF(DC$4&lt;'2.1 Kraftwerk allgemein'!$F$16+$F20,
('2.5 CAPEX'!$J23+SUM(OFFSET('2.5 CAPEX'!DH23,0,-MIN(MAX($F20-1-('2.1 Kraftwerk allgemein'!$F$16-'1.1 Allgemein'!$I$22+1),0),COLUMN(CT20)-1-('2.1 Kraftwerk allgemein'!$F$16-'1.1 Allgemein'!$I$22+1)),1,MIN(MAX($F20-('2.1 Kraftwerk allgemein'!$F$16-'1.1 Allgemein'!$I$22+1),1),COLUMN(CT20)-('2.1 Kraftwerk allgemein'!$F$16-'1.1 Allgemein'!$I$22+1)))))/$F20,
SUM(OFFSET('2.5 CAPEX'!DH23,0,-MIN($F20-1,COLUMN(CT20)-1),1,MIN($F20,COLUMN(CT20))))/$F20)))))))</f>
        <v/>
      </c>
      <c r="DD20" s="199" t="str">
        <f ca="1">IF('2.1 Kraftwerk allgemein'!$F$15&lt;'1.1 Allgemein'!$I$22,
IF(OR(ISNUMBER($D20)=FALSE,$F20=""),"",
IF(AND('2.5 CAPEX'!$L23&lt;&gt;"x",'2.5 CAPEX'!$M23&lt;&gt;"x"),0,
IF($F20=0,0,
IF(DD$4&lt;'2.1 Kraftwerk allgemein'!$F$16,0,
IF(DD$4='2.1 Kraftwerk allgemein'!$F$16,'2.5 CAPEX'!$J23/$F20,
IF(DD$4&lt;'2.1 Kraftwerk allgemein'!$F$16+$F20,
('2.5 CAPEX'!$J23+SUM(OFFSET('2.5 CAPEX'!DI23,0,-MIN(MAX($F20-1-('2.1 Kraftwerk allgemein'!$F$16-'2.1 Kraftwerk allgemein'!$F$15+1),0),COLUMN(CU20)-1-('2.1 Kraftwerk allgemein'!$F$16-'2.1 Kraftwerk allgemein'!$F$15+1)),1,MIN(MAX($F20-('2.1 Kraftwerk allgemein'!$F$16-'2.1 Kraftwerk allgemein'!$F$15+1),1),COLUMN(CU20)-('2.1 Kraftwerk allgemein'!$F$16-'2.1 Kraftwerk allgemein'!$F$15+1)))))/$F20,
SUM(OFFSET('2.5 CAPEX'!DI23,0,-MIN($F20-1,COLUMN(CU20)-1),1,MIN($F20,COLUMN(CU20))))/$F20)))))),
IF(OR(ISNUMBER($D20)=FALSE,$F20=""),"",
IF(AND('2.5 CAPEX'!$L23&lt;&gt;"x",'2.5 CAPEX'!$M23&lt;&gt;"x"),0,
IF($F20=0,0,
IF(DD$4&lt;'2.1 Kraftwerk allgemein'!$F$16,0,
IF(DD$4='2.1 Kraftwerk allgemein'!$F$16,'2.5 CAPEX'!$J23/$F20,
IF(DD$4&lt;'2.1 Kraftwerk allgemein'!$F$16+$F20,
('2.5 CAPEX'!$J23+SUM(OFFSET('2.5 CAPEX'!DI23,0,-MIN(MAX($F20-1-('2.1 Kraftwerk allgemein'!$F$16-'1.1 Allgemein'!$I$22+1),0),COLUMN(CU20)-1-('2.1 Kraftwerk allgemein'!$F$16-'1.1 Allgemein'!$I$22+1)),1,MIN(MAX($F20-('2.1 Kraftwerk allgemein'!$F$16-'1.1 Allgemein'!$I$22+1),1),COLUMN(CU20)-('2.1 Kraftwerk allgemein'!$F$16-'1.1 Allgemein'!$I$22+1)))))/$F20,
SUM(OFFSET('2.5 CAPEX'!DI23,0,-MIN($F20-1,COLUMN(CU20)-1),1,MIN($F20,COLUMN(CU20))))/$F20)))))))</f>
        <v/>
      </c>
      <c r="DE20" s="199" t="str">
        <f ca="1">IF('2.1 Kraftwerk allgemein'!$F$15&lt;'1.1 Allgemein'!$I$22,
IF(OR(ISNUMBER($D20)=FALSE,$F20=""),"",
IF(AND('2.5 CAPEX'!$L23&lt;&gt;"x",'2.5 CAPEX'!$M23&lt;&gt;"x"),0,
IF($F20=0,0,
IF(DE$4&lt;'2.1 Kraftwerk allgemein'!$F$16,0,
IF(DE$4='2.1 Kraftwerk allgemein'!$F$16,'2.5 CAPEX'!$J23/$F20,
IF(DE$4&lt;'2.1 Kraftwerk allgemein'!$F$16+$F20,
('2.5 CAPEX'!$J23+SUM(OFFSET('2.5 CAPEX'!DJ23,0,-MIN(MAX($F20-1-('2.1 Kraftwerk allgemein'!$F$16-'2.1 Kraftwerk allgemein'!$F$15+1),0),COLUMN(CV20)-1-('2.1 Kraftwerk allgemein'!$F$16-'2.1 Kraftwerk allgemein'!$F$15+1)),1,MIN(MAX($F20-('2.1 Kraftwerk allgemein'!$F$16-'2.1 Kraftwerk allgemein'!$F$15+1),1),COLUMN(CV20)-('2.1 Kraftwerk allgemein'!$F$16-'2.1 Kraftwerk allgemein'!$F$15+1)))))/$F20,
SUM(OFFSET('2.5 CAPEX'!DJ23,0,-MIN($F20-1,COLUMN(CV20)-1),1,MIN($F20,COLUMN(CV20))))/$F20)))))),
IF(OR(ISNUMBER($D20)=FALSE,$F20=""),"",
IF(AND('2.5 CAPEX'!$L23&lt;&gt;"x",'2.5 CAPEX'!$M23&lt;&gt;"x"),0,
IF($F20=0,0,
IF(DE$4&lt;'2.1 Kraftwerk allgemein'!$F$16,0,
IF(DE$4='2.1 Kraftwerk allgemein'!$F$16,'2.5 CAPEX'!$J23/$F20,
IF(DE$4&lt;'2.1 Kraftwerk allgemein'!$F$16+$F20,
('2.5 CAPEX'!$J23+SUM(OFFSET('2.5 CAPEX'!DJ23,0,-MIN(MAX($F20-1-('2.1 Kraftwerk allgemein'!$F$16-'1.1 Allgemein'!$I$22+1),0),COLUMN(CV20)-1-('2.1 Kraftwerk allgemein'!$F$16-'1.1 Allgemein'!$I$22+1)),1,MIN(MAX($F20-('2.1 Kraftwerk allgemein'!$F$16-'1.1 Allgemein'!$I$22+1),1),COLUMN(CV20)-('2.1 Kraftwerk allgemein'!$F$16-'1.1 Allgemein'!$I$22+1)))))/$F20,
SUM(OFFSET('2.5 CAPEX'!DJ23,0,-MIN($F20-1,COLUMN(CV20)-1),1,MIN($F20,COLUMN(CV20))))/$F20)))))))</f>
        <v/>
      </c>
      <c r="DF20" s="199" t="str">
        <f ca="1">IF('2.1 Kraftwerk allgemein'!$F$15&lt;'1.1 Allgemein'!$I$22,
IF(OR(ISNUMBER($D20)=FALSE,$F20=""),"",
IF(AND('2.5 CAPEX'!$L23&lt;&gt;"x",'2.5 CAPEX'!$M23&lt;&gt;"x"),0,
IF($F20=0,0,
IF(DF$4&lt;'2.1 Kraftwerk allgemein'!$F$16,0,
IF(DF$4='2.1 Kraftwerk allgemein'!$F$16,'2.5 CAPEX'!$J23/$F20,
IF(DF$4&lt;'2.1 Kraftwerk allgemein'!$F$16+$F20,
('2.5 CAPEX'!$J23+SUM(OFFSET('2.5 CAPEX'!DK23,0,-MIN(MAX($F20-1-('2.1 Kraftwerk allgemein'!$F$16-'2.1 Kraftwerk allgemein'!$F$15+1),0),COLUMN(CW20)-1-('2.1 Kraftwerk allgemein'!$F$16-'2.1 Kraftwerk allgemein'!$F$15+1)),1,MIN(MAX($F20-('2.1 Kraftwerk allgemein'!$F$16-'2.1 Kraftwerk allgemein'!$F$15+1),1),COLUMN(CW20)-('2.1 Kraftwerk allgemein'!$F$16-'2.1 Kraftwerk allgemein'!$F$15+1)))))/$F20,
SUM(OFFSET('2.5 CAPEX'!DK23,0,-MIN($F20-1,COLUMN(CW20)-1),1,MIN($F20,COLUMN(CW20))))/$F20)))))),
IF(OR(ISNUMBER($D20)=FALSE,$F20=""),"",
IF(AND('2.5 CAPEX'!$L23&lt;&gt;"x",'2.5 CAPEX'!$M23&lt;&gt;"x"),0,
IF($F20=0,0,
IF(DF$4&lt;'2.1 Kraftwerk allgemein'!$F$16,0,
IF(DF$4='2.1 Kraftwerk allgemein'!$F$16,'2.5 CAPEX'!$J23/$F20,
IF(DF$4&lt;'2.1 Kraftwerk allgemein'!$F$16+$F20,
('2.5 CAPEX'!$J23+SUM(OFFSET('2.5 CAPEX'!DK23,0,-MIN(MAX($F20-1-('2.1 Kraftwerk allgemein'!$F$16-'1.1 Allgemein'!$I$22+1),0),COLUMN(CW20)-1-('2.1 Kraftwerk allgemein'!$F$16-'1.1 Allgemein'!$I$22+1)),1,MIN(MAX($F20-('2.1 Kraftwerk allgemein'!$F$16-'1.1 Allgemein'!$I$22+1),1),COLUMN(CW20)-('2.1 Kraftwerk allgemein'!$F$16-'1.1 Allgemein'!$I$22+1)))))/$F20,
SUM(OFFSET('2.5 CAPEX'!DK23,0,-MIN($F20-1,COLUMN(CW20)-1),1,MIN($F20,COLUMN(CW20))))/$F20)))))))</f>
        <v/>
      </c>
    </row>
    <row r="21" spans="1:110" s="200" customFormat="1" ht="14" x14ac:dyDescent="0.3">
      <c r="A21" s="104"/>
      <c r="B21" s="104"/>
      <c r="C21" s="154"/>
      <c r="D21" s="191">
        <f>IF('2.5 CAPEX'!D24&lt;&gt;"",'2.5 CAPEX'!D24,"")</f>
        <v>110</v>
      </c>
      <c r="E21" s="191" t="str">
        <f>IF('2.5 CAPEX'!E24&lt;&gt;"",'2.5 CAPEX'!E24,"")</f>
        <v/>
      </c>
      <c r="F21" s="196" t="str">
        <f>IF('2.5 CAPEX'!F24&lt;&gt;"",'2.5 CAPEX'!F24,"")</f>
        <v/>
      </c>
      <c r="G21" s="197">
        <f ca="1">IF(ISNUMBER(D21)=FALSE,"",INDEX('2.5 CAPEX'!$H:$H,MATCH('3.1 Abschreibung'!$D21,'2.5 CAPEX'!$D:$D,0))+INDEX('2.5 CAPEX'!$J:$J,MATCH('3.1 Abschreibung'!$D21,'2.5 CAPEX'!$D:$D,0)))</f>
        <v>0</v>
      </c>
      <c r="H21" s="197"/>
      <c r="I21" s="198">
        <v>0</v>
      </c>
      <c r="J21" s="199" t="str">
        <f ca="1">IF('2.1 Kraftwerk allgemein'!$F$15&lt;'1.1 Allgemein'!$I$22,
IF(OR(ISNUMBER($D21)=FALSE,$F21=""),"",
IF(AND('2.5 CAPEX'!$L24&lt;&gt;"x",'2.5 CAPEX'!$M24&lt;&gt;"x"),0,
IF($F21=0,0,
IF(J$4&lt;'2.1 Kraftwerk allgemein'!$F$16,0,
IF(J$4='2.1 Kraftwerk allgemein'!$F$16,'2.5 CAPEX'!$J24/$F21,
IF(J$4&lt;'2.1 Kraftwerk allgemein'!$F$16+$F21,
('2.5 CAPEX'!$J24+SUM(OFFSET('2.5 CAPEX'!O24,0,-MIN(MAX($F21-1-('2.1 Kraftwerk allgemein'!$F$16-'2.1 Kraftwerk allgemein'!$F$15+1),0),COLUMN(A21)-1-('2.1 Kraftwerk allgemein'!$F$16-'2.1 Kraftwerk allgemein'!$F$15+1)),1,MIN(MAX($F21-('2.1 Kraftwerk allgemein'!$F$16-'2.1 Kraftwerk allgemein'!$F$15+1),1),COLUMN(A21)-('2.1 Kraftwerk allgemein'!$F$16-'2.1 Kraftwerk allgemein'!$F$15+1)))))/$F21,
SUM(OFFSET('2.5 CAPEX'!O24,0,-MIN($F21-1,COLUMN(A21)-1),1,MIN($F21,COLUMN(A21))))/$F21)))))),
IF(OR(ISNUMBER($D21)=FALSE,$F21=""),"",
IF(AND('2.5 CAPEX'!$L24&lt;&gt;"x",'2.5 CAPEX'!$M24&lt;&gt;"x"),0,
IF($F21=0,0,
IF(J$4&lt;'2.1 Kraftwerk allgemein'!$F$16,0,
IF(J$4='2.1 Kraftwerk allgemein'!$F$16,'2.5 CAPEX'!$J24/$F21,
IF(J$4&lt;'2.1 Kraftwerk allgemein'!$F$16+$F21,
('2.5 CAPEX'!$J24+SUM(OFFSET('2.5 CAPEX'!O24,0,-MIN(MAX($F21-1-('2.1 Kraftwerk allgemein'!$F$16-'1.1 Allgemein'!$I$22+1),0),COLUMN(A21)-1-('2.1 Kraftwerk allgemein'!$F$16-'1.1 Allgemein'!$I$22+1)),1,MIN(MAX($F21-('2.1 Kraftwerk allgemein'!$F$16-'1.1 Allgemein'!$I$22+1),1),COLUMN(A21)-('2.1 Kraftwerk allgemein'!$F$16-'1.1 Allgemein'!$I$22+1)))))/$F21,
SUM(OFFSET('2.5 CAPEX'!O24,0,-MIN($F21-1,COLUMN(A21)-1),1,MIN($F21,COLUMN(A21))))/$F21)))))))</f>
        <v/>
      </c>
      <c r="K21" s="199" t="str">
        <f ca="1">IF('2.1 Kraftwerk allgemein'!$F$15&lt;'1.1 Allgemein'!$I$22,
IF(OR(ISNUMBER($D21)=FALSE,$F21=""),"",
IF(AND('2.5 CAPEX'!$L24&lt;&gt;"x",'2.5 CAPEX'!$M24&lt;&gt;"x"),0,
IF($F21=0,0,
IF(K$4&lt;'2.1 Kraftwerk allgemein'!$F$16,0,
IF(K$4='2.1 Kraftwerk allgemein'!$F$16,'2.5 CAPEX'!$J24/$F21,
IF(K$4&lt;'2.1 Kraftwerk allgemein'!$F$16+$F21,
('2.5 CAPEX'!$J24+SUM(OFFSET('2.5 CAPEX'!P24,0,-MIN(MAX($F21-1-('2.1 Kraftwerk allgemein'!$F$16-'2.1 Kraftwerk allgemein'!$F$15+1),0),COLUMN(B21)-1-('2.1 Kraftwerk allgemein'!$F$16-'2.1 Kraftwerk allgemein'!$F$15+1)),1,MIN(MAX($F21-('2.1 Kraftwerk allgemein'!$F$16-'2.1 Kraftwerk allgemein'!$F$15+1),1),COLUMN(B21)-('2.1 Kraftwerk allgemein'!$F$16-'2.1 Kraftwerk allgemein'!$F$15+1)))))/$F21,
SUM(OFFSET('2.5 CAPEX'!P24,0,-MIN($F21-1,COLUMN(B21)-1),1,MIN($F21,COLUMN(B21))))/$F21)))))),
IF(OR(ISNUMBER($D21)=FALSE,$F21=""),"",
IF(AND('2.5 CAPEX'!$L24&lt;&gt;"x",'2.5 CAPEX'!$M24&lt;&gt;"x"),0,
IF($F21=0,0,
IF(K$4&lt;'2.1 Kraftwerk allgemein'!$F$16,0,
IF(K$4='2.1 Kraftwerk allgemein'!$F$16,'2.5 CAPEX'!$J24/$F21,
IF(K$4&lt;'2.1 Kraftwerk allgemein'!$F$16+$F21,
('2.5 CAPEX'!$J24+SUM(OFFSET('2.5 CAPEX'!P24,0,-MIN(MAX($F21-1-('2.1 Kraftwerk allgemein'!$F$16-'1.1 Allgemein'!$I$22+1),0),COLUMN(B21)-1-('2.1 Kraftwerk allgemein'!$F$16-'1.1 Allgemein'!$I$22+1)),1,MIN(MAX($F21-('2.1 Kraftwerk allgemein'!$F$16-'1.1 Allgemein'!$I$22+1),1),COLUMN(B21)-('2.1 Kraftwerk allgemein'!$F$16-'1.1 Allgemein'!$I$22+1)))))/$F21,
SUM(OFFSET('2.5 CAPEX'!P24,0,-MIN($F21-1,COLUMN(B21)-1),1,MIN($F21,COLUMN(B21))))/$F21)))))))</f>
        <v/>
      </c>
      <c r="L21" s="199" t="str">
        <f ca="1">IF('2.1 Kraftwerk allgemein'!$F$15&lt;'1.1 Allgemein'!$I$22,
IF(OR(ISNUMBER($D21)=FALSE,$F21=""),"",
IF(AND('2.5 CAPEX'!$L24&lt;&gt;"x",'2.5 CAPEX'!$M24&lt;&gt;"x"),0,
IF($F21=0,0,
IF(L$4&lt;'2.1 Kraftwerk allgemein'!$F$16,0,
IF(L$4='2.1 Kraftwerk allgemein'!$F$16,'2.5 CAPEX'!$J24/$F21,
IF(L$4&lt;'2.1 Kraftwerk allgemein'!$F$16+$F21,
('2.5 CAPEX'!$J24+SUM(OFFSET('2.5 CAPEX'!Q24,0,-MIN(MAX($F21-1-('2.1 Kraftwerk allgemein'!$F$16-'2.1 Kraftwerk allgemein'!$F$15+1),0),COLUMN(C21)-1-('2.1 Kraftwerk allgemein'!$F$16-'2.1 Kraftwerk allgemein'!$F$15+1)),1,MIN(MAX($F21-('2.1 Kraftwerk allgemein'!$F$16-'2.1 Kraftwerk allgemein'!$F$15+1),1),COLUMN(C21)-('2.1 Kraftwerk allgemein'!$F$16-'2.1 Kraftwerk allgemein'!$F$15+1)))))/$F21,
SUM(OFFSET('2.5 CAPEX'!Q24,0,-MIN($F21-1,COLUMN(C21)-1),1,MIN($F21,COLUMN(C21))))/$F21)))))),
IF(OR(ISNUMBER($D21)=FALSE,$F21=""),"",
IF(AND('2.5 CAPEX'!$L24&lt;&gt;"x",'2.5 CAPEX'!$M24&lt;&gt;"x"),0,
IF($F21=0,0,
IF(L$4&lt;'2.1 Kraftwerk allgemein'!$F$16,0,
IF(L$4='2.1 Kraftwerk allgemein'!$F$16,'2.5 CAPEX'!$J24/$F21,
IF(L$4&lt;'2.1 Kraftwerk allgemein'!$F$16+$F21,
('2.5 CAPEX'!$J24+SUM(OFFSET('2.5 CAPEX'!Q24,0,-MIN(MAX($F21-1-('2.1 Kraftwerk allgemein'!$F$16-'1.1 Allgemein'!$I$22+1),0),COLUMN(C21)-1-('2.1 Kraftwerk allgemein'!$F$16-'1.1 Allgemein'!$I$22+1)),1,MIN(MAX($F21-('2.1 Kraftwerk allgemein'!$F$16-'1.1 Allgemein'!$I$22+1),1),COLUMN(C21)-('2.1 Kraftwerk allgemein'!$F$16-'1.1 Allgemein'!$I$22+1)))))/$F21,
SUM(OFFSET('2.5 CAPEX'!Q24,0,-MIN($F21-1,COLUMN(C21)-1),1,MIN($F21,COLUMN(C21))))/$F21)))))))</f>
        <v/>
      </c>
      <c r="M21" s="199" t="str">
        <f ca="1">IF('2.1 Kraftwerk allgemein'!$F$15&lt;'1.1 Allgemein'!$I$22,
IF(OR(ISNUMBER($D21)=FALSE,$F21=""),"",
IF(AND('2.5 CAPEX'!$L24&lt;&gt;"x",'2.5 CAPEX'!$M24&lt;&gt;"x"),0,
IF($F21=0,0,
IF(M$4&lt;'2.1 Kraftwerk allgemein'!$F$16,0,
IF(M$4='2.1 Kraftwerk allgemein'!$F$16,'2.5 CAPEX'!$J24/$F21,
IF(M$4&lt;'2.1 Kraftwerk allgemein'!$F$16+$F21,
('2.5 CAPEX'!$J24+SUM(OFFSET('2.5 CAPEX'!R24,0,-MIN(MAX($F21-1-('2.1 Kraftwerk allgemein'!$F$16-'2.1 Kraftwerk allgemein'!$F$15+1),0),COLUMN(D21)-1-('2.1 Kraftwerk allgemein'!$F$16-'2.1 Kraftwerk allgemein'!$F$15+1)),1,MIN(MAX($F21-('2.1 Kraftwerk allgemein'!$F$16-'2.1 Kraftwerk allgemein'!$F$15+1),1),COLUMN(D21)-('2.1 Kraftwerk allgemein'!$F$16-'2.1 Kraftwerk allgemein'!$F$15+1)))))/$F21,
SUM(OFFSET('2.5 CAPEX'!R24,0,-MIN($F21-1,COLUMN(D21)-1),1,MIN($F21,COLUMN(D21))))/$F21)))))),
IF(OR(ISNUMBER($D21)=FALSE,$F21=""),"",
IF(AND('2.5 CAPEX'!$L24&lt;&gt;"x",'2.5 CAPEX'!$M24&lt;&gt;"x"),0,
IF($F21=0,0,
IF(M$4&lt;'2.1 Kraftwerk allgemein'!$F$16,0,
IF(M$4='2.1 Kraftwerk allgemein'!$F$16,'2.5 CAPEX'!$J24/$F21,
IF(M$4&lt;'2.1 Kraftwerk allgemein'!$F$16+$F21,
('2.5 CAPEX'!$J24+SUM(OFFSET('2.5 CAPEX'!R24,0,-MIN(MAX($F21-1-('2.1 Kraftwerk allgemein'!$F$16-'1.1 Allgemein'!$I$22+1),0),COLUMN(D21)-1-('2.1 Kraftwerk allgemein'!$F$16-'1.1 Allgemein'!$I$22+1)),1,MIN(MAX($F21-('2.1 Kraftwerk allgemein'!$F$16-'1.1 Allgemein'!$I$22+1),1),COLUMN(D21)-('2.1 Kraftwerk allgemein'!$F$16-'1.1 Allgemein'!$I$22+1)))))/$F21,
SUM(OFFSET('2.5 CAPEX'!R24,0,-MIN($F21-1,COLUMN(D21)-1),1,MIN($F21,COLUMN(D21))))/$F21)))))))</f>
        <v/>
      </c>
      <c r="N21" s="199" t="str">
        <f ca="1">IF('2.1 Kraftwerk allgemein'!$F$15&lt;'1.1 Allgemein'!$I$22,
IF(OR(ISNUMBER($D21)=FALSE,$F21=""),"",
IF(AND('2.5 CAPEX'!$L24&lt;&gt;"x",'2.5 CAPEX'!$M24&lt;&gt;"x"),0,
IF($F21=0,0,
IF(N$4&lt;'2.1 Kraftwerk allgemein'!$F$16,0,
IF(N$4='2.1 Kraftwerk allgemein'!$F$16,'2.5 CAPEX'!$J24/$F21,
IF(N$4&lt;'2.1 Kraftwerk allgemein'!$F$16+$F21,
('2.5 CAPEX'!$J24+SUM(OFFSET('2.5 CAPEX'!S24,0,-MIN(MAX($F21-1-('2.1 Kraftwerk allgemein'!$F$16-'2.1 Kraftwerk allgemein'!$F$15+1),0),COLUMN(E21)-1-('2.1 Kraftwerk allgemein'!$F$16-'2.1 Kraftwerk allgemein'!$F$15+1)),1,MIN(MAX($F21-('2.1 Kraftwerk allgemein'!$F$16-'2.1 Kraftwerk allgemein'!$F$15+1),1),COLUMN(E21)-('2.1 Kraftwerk allgemein'!$F$16-'2.1 Kraftwerk allgemein'!$F$15+1)))))/$F21,
SUM(OFFSET('2.5 CAPEX'!S24,0,-MIN($F21-1,COLUMN(E21)-1),1,MIN($F21,COLUMN(E21))))/$F21)))))),
IF(OR(ISNUMBER($D21)=FALSE,$F21=""),"",
IF(AND('2.5 CAPEX'!$L24&lt;&gt;"x",'2.5 CAPEX'!$M24&lt;&gt;"x"),0,
IF($F21=0,0,
IF(N$4&lt;'2.1 Kraftwerk allgemein'!$F$16,0,
IF(N$4='2.1 Kraftwerk allgemein'!$F$16,'2.5 CAPEX'!$J24/$F21,
IF(N$4&lt;'2.1 Kraftwerk allgemein'!$F$16+$F21,
('2.5 CAPEX'!$J24+SUM(OFFSET('2.5 CAPEX'!S24,0,-MIN(MAX($F21-1-('2.1 Kraftwerk allgemein'!$F$16-'1.1 Allgemein'!$I$22+1),0),COLUMN(E21)-1-('2.1 Kraftwerk allgemein'!$F$16-'1.1 Allgemein'!$I$22+1)),1,MIN(MAX($F21-('2.1 Kraftwerk allgemein'!$F$16-'1.1 Allgemein'!$I$22+1),1),COLUMN(E21)-('2.1 Kraftwerk allgemein'!$F$16-'1.1 Allgemein'!$I$22+1)))))/$F21,
SUM(OFFSET('2.5 CAPEX'!S24,0,-MIN($F21-1,COLUMN(E21)-1),1,MIN($F21,COLUMN(E21))))/$F21)))))))</f>
        <v/>
      </c>
      <c r="O21" s="199" t="str">
        <f ca="1">IF('2.1 Kraftwerk allgemein'!$F$15&lt;'1.1 Allgemein'!$I$22,
IF(OR(ISNUMBER($D21)=FALSE,$F21=""),"",
IF(AND('2.5 CAPEX'!$L24&lt;&gt;"x",'2.5 CAPEX'!$M24&lt;&gt;"x"),0,
IF($F21=0,0,
IF(O$4&lt;'2.1 Kraftwerk allgemein'!$F$16,0,
IF(O$4='2.1 Kraftwerk allgemein'!$F$16,'2.5 CAPEX'!$J24/$F21,
IF(O$4&lt;'2.1 Kraftwerk allgemein'!$F$16+$F21,
('2.5 CAPEX'!$J24+SUM(OFFSET('2.5 CAPEX'!T24,0,-MIN(MAX($F21-1-('2.1 Kraftwerk allgemein'!$F$16-'2.1 Kraftwerk allgemein'!$F$15+1),0),COLUMN(F21)-1-('2.1 Kraftwerk allgemein'!$F$16-'2.1 Kraftwerk allgemein'!$F$15+1)),1,MIN(MAX($F21-('2.1 Kraftwerk allgemein'!$F$16-'2.1 Kraftwerk allgemein'!$F$15+1),1),COLUMN(F21)-('2.1 Kraftwerk allgemein'!$F$16-'2.1 Kraftwerk allgemein'!$F$15+1)))))/$F21,
SUM(OFFSET('2.5 CAPEX'!T24,0,-MIN($F21-1,COLUMN(F21)-1),1,MIN($F21,COLUMN(F21))))/$F21)))))),
IF(OR(ISNUMBER($D21)=FALSE,$F21=""),"",
IF(AND('2.5 CAPEX'!$L24&lt;&gt;"x",'2.5 CAPEX'!$M24&lt;&gt;"x"),0,
IF($F21=0,0,
IF(O$4&lt;'2.1 Kraftwerk allgemein'!$F$16,0,
IF(O$4='2.1 Kraftwerk allgemein'!$F$16,'2.5 CAPEX'!$J24/$F21,
IF(O$4&lt;'2.1 Kraftwerk allgemein'!$F$16+$F21,
('2.5 CAPEX'!$J24+SUM(OFFSET('2.5 CAPEX'!T24,0,-MIN(MAX($F21-1-('2.1 Kraftwerk allgemein'!$F$16-'1.1 Allgemein'!$I$22+1),0),COLUMN(F21)-1-('2.1 Kraftwerk allgemein'!$F$16-'1.1 Allgemein'!$I$22+1)),1,MIN(MAX($F21-('2.1 Kraftwerk allgemein'!$F$16-'1.1 Allgemein'!$I$22+1),1),COLUMN(F21)-('2.1 Kraftwerk allgemein'!$F$16-'1.1 Allgemein'!$I$22+1)))))/$F21,
SUM(OFFSET('2.5 CAPEX'!T24,0,-MIN($F21-1,COLUMN(F21)-1),1,MIN($F21,COLUMN(F21))))/$F21)))))))</f>
        <v/>
      </c>
      <c r="P21" s="199" t="str">
        <f ca="1">IF('2.1 Kraftwerk allgemein'!$F$15&lt;'1.1 Allgemein'!$I$22,
IF(OR(ISNUMBER($D21)=FALSE,$F21=""),"",
IF(AND('2.5 CAPEX'!$L24&lt;&gt;"x",'2.5 CAPEX'!$M24&lt;&gt;"x"),0,
IF($F21=0,0,
IF(P$4&lt;'2.1 Kraftwerk allgemein'!$F$16,0,
IF(P$4='2.1 Kraftwerk allgemein'!$F$16,'2.5 CAPEX'!$J24/$F21,
IF(P$4&lt;'2.1 Kraftwerk allgemein'!$F$16+$F21,
('2.5 CAPEX'!$J24+SUM(OFFSET('2.5 CAPEX'!U24,0,-MIN(MAX($F21-1-('2.1 Kraftwerk allgemein'!$F$16-'2.1 Kraftwerk allgemein'!$F$15+1),0),COLUMN(G21)-1-('2.1 Kraftwerk allgemein'!$F$16-'2.1 Kraftwerk allgemein'!$F$15+1)),1,MIN(MAX($F21-('2.1 Kraftwerk allgemein'!$F$16-'2.1 Kraftwerk allgemein'!$F$15+1),1),COLUMN(G21)-('2.1 Kraftwerk allgemein'!$F$16-'2.1 Kraftwerk allgemein'!$F$15+1)))))/$F21,
SUM(OFFSET('2.5 CAPEX'!U24,0,-MIN($F21-1,COLUMN(G21)-1),1,MIN($F21,COLUMN(G21))))/$F21)))))),
IF(OR(ISNUMBER($D21)=FALSE,$F21=""),"",
IF(AND('2.5 CAPEX'!$L24&lt;&gt;"x",'2.5 CAPEX'!$M24&lt;&gt;"x"),0,
IF($F21=0,0,
IF(P$4&lt;'2.1 Kraftwerk allgemein'!$F$16,0,
IF(P$4='2.1 Kraftwerk allgemein'!$F$16,'2.5 CAPEX'!$J24/$F21,
IF(P$4&lt;'2.1 Kraftwerk allgemein'!$F$16+$F21,
('2.5 CAPEX'!$J24+SUM(OFFSET('2.5 CAPEX'!U24,0,-MIN(MAX($F21-1-('2.1 Kraftwerk allgemein'!$F$16-'1.1 Allgemein'!$I$22+1),0),COLUMN(G21)-1-('2.1 Kraftwerk allgemein'!$F$16-'1.1 Allgemein'!$I$22+1)),1,MIN(MAX($F21-('2.1 Kraftwerk allgemein'!$F$16-'1.1 Allgemein'!$I$22+1),1),COLUMN(G21)-('2.1 Kraftwerk allgemein'!$F$16-'1.1 Allgemein'!$I$22+1)))))/$F21,
SUM(OFFSET('2.5 CAPEX'!U24,0,-MIN($F21-1,COLUMN(G21)-1),1,MIN($F21,COLUMN(G21))))/$F21)))))))</f>
        <v/>
      </c>
      <c r="Q21" s="199" t="str">
        <f ca="1">IF('2.1 Kraftwerk allgemein'!$F$15&lt;'1.1 Allgemein'!$I$22,
IF(OR(ISNUMBER($D21)=FALSE,$F21=""),"",
IF(AND('2.5 CAPEX'!$L24&lt;&gt;"x",'2.5 CAPEX'!$M24&lt;&gt;"x"),0,
IF($F21=0,0,
IF(Q$4&lt;'2.1 Kraftwerk allgemein'!$F$16,0,
IF(Q$4='2.1 Kraftwerk allgemein'!$F$16,'2.5 CAPEX'!$J24/$F21,
IF(Q$4&lt;'2.1 Kraftwerk allgemein'!$F$16+$F21,
('2.5 CAPEX'!$J24+SUM(OFFSET('2.5 CAPEX'!V24,0,-MIN(MAX($F21-1-('2.1 Kraftwerk allgemein'!$F$16-'2.1 Kraftwerk allgemein'!$F$15+1),0),COLUMN(H21)-1-('2.1 Kraftwerk allgemein'!$F$16-'2.1 Kraftwerk allgemein'!$F$15+1)),1,MIN(MAX($F21-('2.1 Kraftwerk allgemein'!$F$16-'2.1 Kraftwerk allgemein'!$F$15+1),1),COLUMN(H21)-('2.1 Kraftwerk allgemein'!$F$16-'2.1 Kraftwerk allgemein'!$F$15+1)))))/$F21,
SUM(OFFSET('2.5 CAPEX'!V24,0,-MIN($F21-1,COLUMN(H21)-1),1,MIN($F21,COLUMN(H21))))/$F21)))))),
IF(OR(ISNUMBER($D21)=FALSE,$F21=""),"",
IF(AND('2.5 CAPEX'!$L24&lt;&gt;"x",'2.5 CAPEX'!$M24&lt;&gt;"x"),0,
IF($F21=0,0,
IF(Q$4&lt;'2.1 Kraftwerk allgemein'!$F$16,0,
IF(Q$4='2.1 Kraftwerk allgemein'!$F$16,'2.5 CAPEX'!$J24/$F21,
IF(Q$4&lt;'2.1 Kraftwerk allgemein'!$F$16+$F21,
('2.5 CAPEX'!$J24+SUM(OFFSET('2.5 CAPEX'!V24,0,-MIN(MAX($F21-1-('2.1 Kraftwerk allgemein'!$F$16-'1.1 Allgemein'!$I$22+1),0),COLUMN(H21)-1-('2.1 Kraftwerk allgemein'!$F$16-'1.1 Allgemein'!$I$22+1)),1,MIN(MAX($F21-('2.1 Kraftwerk allgemein'!$F$16-'1.1 Allgemein'!$I$22+1),1),COLUMN(H21)-('2.1 Kraftwerk allgemein'!$F$16-'1.1 Allgemein'!$I$22+1)))))/$F21,
SUM(OFFSET('2.5 CAPEX'!V24,0,-MIN($F21-1,COLUMN(H21)-1),1,MIN($F21,COLUMN(H21))))/$F21)))))))</f>
        <v/>
      </c>
      <c r="R21" s="199" t="str">
        <f ca="1">IF('2.1 Kraftwerk allgemein'!$F$15&lt;'1.1 Allgemein'!$I$22,
IF(OR(ISNUMBER($D21)=FALSE,$F21=""),"",
IF(AND('2.5 CAPEX'!$L24&lt;&gt;"x",'2.5 CAPEX'!$M24&lt;&gt;"x"),0,
IF($F21=0,0,
IF(R$4&lt;'2.1 Kraftwerk allgemein'!$F$16,0,
IF(R$4='2.1 Kraftwerk allgemein'!$F$16,'2.5 CAPEX'!$J24/$F21,
IF(R$4&lt;'2.1 Kraftwerk allgemein'!$F$16+$F21,
('2.5 CAPEX'!$J24+SUM(OFFSET('2.5 CAPEX'!W24,0,-MIN(MAX($F21-1-('2.1 Kraftwerk allgemein'!$F$16-'2.1 Kraftwerk allgemein'!$F$15+1),0),COLUMN(I21)-1-('2.1 Kraftwerk allgemein'!$F$16-'2.1 Kraftwerk allgemein'!$F$15+1)),1,MIN(MAX($F21-('2.1 Kraftwerk allgemein'!$F$16-'2.1 Kraftwerk allgemein'!$F$15+1),1),COLUMN(I21)-('2.1 Kraftwerk allgemein'!$F$16-'2.1 Kraftwerk allgemein'!$F$15+1)))))/$F21,
SUM(OFFSET('2.5 CAPEX'!W24,0,-MIN($F21-1,COLUMN(I21)-1),1,MIN($F21,COLUMN(I21))))/$F21)))))),
IF(OR(ISNUMBER($D21)=FALSE,$F21=""),"",
IF(AND('2.5 CAPEX'!$L24&lt;&gt;"x",'2.5 CAPEX'!$M24&lt;&gt;"x"),0,
IF($F21=0,0,
IF(R$4&lt;'2.1 Kraftwerk allgemein'!$F$16,0,
IF(R$4='2.1 Kraftwerk allgemein'!$F$16,'2.5 CAPEX'!$J24/$F21,
IF(R$4&lt;'2.1 Kraftwerk allgemein'!$F$16+$F21,
('2.5 CAPEX'!$J24+SUM(OFFSET('2.5 CAPEX'!W24,0,-MIN(MAX($F21-1-('2.1 Kraftwerk allgemein'!$F$16-'1.1 Allgemein'!$I$22+1),0),COLUMN(I21)-1-('2.1 Kraftwerk allgemein'!$F$16-'1.1 Allgemein'!$I$22+1)),1,MIN(MAX($F21-('2.1 Kraftwerk allgemein'!$F$16-'1.1 Allgemein'!$I$22+1),1),COLUMN(I21)-('2.1 Kraftwerk allgemein'!$F$16-'1.1 Allgemein'!$I$22+1)))))/$F21,
SUM(OFFSET('2.5 CAPEX'!W24,0,-MIN($F21-1,COLUMN(I21)-1),1,MIN($F21,COLUMN(I21))))/$F21)))))))</f>
        <v/>
      </c>
      <c r="S21" s="199" t="str">
        <f ca="1">IF('2.1 Kraftwerk allgemein'!$F$15&lt;'1.1 Allgemein'!$I$22,
IF(OR(ISNUMBER($D21)=FALSE,$F21=""),"",
IF(AND('2.5 CAPEX'!$L24&lt;&gt;"x",'2.5 CAPEX'!$M24&lt;&gt;"x"),0,
IF($F21=0,0,
IF(S$4&lt;'2.1 Kraftwerk allgemein'!$F$16,0,
IF(S$4='2.1 Kraftwerk allgemein'!$F$16,'2.5 CAPEX'!$J24/$F21,
IF(S$4&lt;'2.1 Kraftwerk allgemein'!$F$16+$F21,
('2.5 CAPEX'!$J24+SUM(OFFSET('2.5 CAPEX'!X24,0,-MIN(MAX($F21-1-('2.1 Kraftwerk allgemein'!$F$16-'2.1 Kraftwerk allgemein'!$F$15+1),0),COLUMN(J21)-1-('2.1 Kraftwerk allgemein'!$F$16-'2.1 Kraftwerk allgemein'!$F$15+1)),1,MIN(MAX($F21-('2.1 Kraftwerk allgemein'!$F$16-'2.1 Kraftwerk allgemein'!$F$15+1),1),COLUMN(J21)-('2.1 Kraftwerk allgemein'!$F$16-'2.1 Kraftwerk allgemein'!$F$15+1)))))/$F21,
SUM(OFFSET('2.5 CAPEX'!X24,0,-MIN($F21-1,COLUMN(J21)-1),1,MIN($F21,COLUMN(J21))))/$F21)))))),
IF(OR(ISNUMBER($D21)=FALSE,$F21=""),"",
IF(AND('2.5 CAPEX'!$L24&lt;&gt;"x",'2.5 CAPEX'!$M24&lt;&gt;"x"),0,
IF($F21=0,0,
IF(S$4&lt;'2.1 Kraftwerk allgemein'!$F$16,0,
IF(S$4='2.1 Kraftwerk allgemein'!$F$16,'2.5 CAPEX'!$J24/$F21,
IF(S$4&lt;'2.1 Kraftwerk allgemein'!$F$16+$F21,
('2.5 CAPEX'!$J24+SUM(OFFSET('2.5 CAPEX'!X24,0,-MIN(MAX($F21-1-('2.1 Kraftwerk allgemein'!$F$16-'1.1 Allgemein'!$I$22+1),0),COLUMN(J21)-1-('2.1 Kraftwerk allgemein'!$F$16-'1.1 Allgemein'!$I$22+1)),1,MIN(MAX($F21-('2.1 Kraftwerk allgemein'!$F$16-'1.1 Allgemein'!$I$22+1),1),COLUMN(J21)-('2.1 Kraftwerk allgemein'!$F$16-'1.1 Allgemein'!$I$22+1)))))/$F21,
SUM(OFFSET('2.5 CAPEX'!X24,0,-MIN($F21-1,COLUMN(J21)-1),1,MIN($F21,COLUMN(J21))))/$F21)))))))</f>
        <v/>
      </c>
      <c r="T21" s="199" t="str">
        <f ca="1">IF('2.1 Kraftwerk allgemein'!$F$15&lt;'1.1 Allgemein'!$I$22,
IF(OR(ISNUMBER($D21)=FALSE,$F21=""),"",
IF(AND('2.5 CAPEX'!$L24&lt;&gt;"x",'2.5 CAPEX'!$M24&lt;&gt;"x"),0,
IF($F21=0,0,
IF(T$4&lt;'2.1 Kraftwerk allgemein'!$F$16,0,
IF(T$4='2.1 Kraftwerk allgemein'!$F$16,'2.5 CAPEX'!$J24/$F21,
IF(T$4&lt;'2.1 Kraftwerk allgemein'!$F$16+$F21,
('2.5 CAPEX'!$J24+SUM(OFFSET('2.5 CAPEX'!Y24,0,-MIN(MAX($F21-1-('2.1 Kraftwerk allgemein'!$F$16-'2.1 Kraftwerk allgemein'!$F$15+1),0),COLUMN(K21)-1-('2.1 Kraftwerk allgemein'!$F$16-'2.1 Kraftwerk allgemein'!$F$15+1)),1,MIN(MAX($F21-('2.1 Kraftwerk allgemein'!$F$16-'2.1 Kraftwerk allgemein'!$F$15+1),1),COLUMN(K21)-('2.1 Kraftwerk allgemein'!$F$16-'2.1 Kraftwerk allgemein'!$F$15+1)))))/$F21,
SUM(OFFSET('2.5 CAPEX'!Y24,0,-MIN($F21-1,COLUMN(K21)-1),1,MIN($F21,COLUMN(K21))))/$F21)))))),
IF(OR(ISNUMBER($D21)=FALSE,$F21=""),"",
IF(AND('2.5 CAPEX'!$L24&lt;&gt;"x",'2.5 CAPEX'!$M24&lt;&gt;"x"),0,
IF($F21=0,0,
IF(T$4&lt;'2.1 Kraftwerk allgemein'!$F$16,0,
IF(T$4='2.1 Kraftwerk allgemein'!$F$16,'2.5 CAPEX'!$J24/$F21,
IF(T$4&lt;'2.1 Kraftwerk allgemein'!$F$16+$F21,
('2.5 CAPEX'!$J24+SUM(OFFSET('2.5 CAPEX'!Y24,0,-MIN(MAX($F21-1-('2.1 Kraftwerk allgemein'!$F$16-'1.1 Allgemein'!$I$22+1),0),COLUMN(K21)-1-('2.1 Kraftwerk allgemein'!$F$16-'1.1 Allgemein'!$I$22+1)),1,MIN(MAX($F21-('2.1 Kraftwerk allgemein'!$F$16-'1.1 Allgemein'!$I$22+1),1),COLUMN(K21)-('2.1 Kraftwerk allgemein'!$F$16-'1.1 Allgemein'!$I$22+1)))))/$F21,
SUM(OFFSET('2.5 CAPEX'!Y24,0,-MIN($F21-1,COLUMN(K21)-1),1,MIN($F21,COLUMN(K21))))/$F21)))))))</f>
        <v/>
      </c>
      <c r="U21" s="199" t="str">
        <f ca="1">IF('2.1 Kraftwerk allgemein'!$F$15&lt;'1.1 Allgemein'!$I$22,
IF(OR(ISNUMBER($D21)=FALSE,$F21=""),"",
IF(AND('2.5 CAPEX'!$L24&lt;&gt;"x",'2.5 CAPEX'!$M24&lt;&gt;"x"),0,
IF($F21=0,0,
IF(U$4&lt;'2.1 Kraftwerk allgemein'!$F$16,0,
IF(U$4='2.1 Kraftwerk allgemein'!$F$16,'2.5 CAPEX'!$J24/$F21,
IF(U$4&lt;'2.1 Kraftwerk allgemein'!$F$16+$F21,
('2.5 CAPEX'!$J24+SUM(OFFSET('2.5 CAPEX'!Z24,0,-MIN(MAX($F21-1-('2.1 Kraftwerk allgemein'!$F$16-'2.1 Kraftwerk allgemein'!$F$15+1),0),COLUMN(L21)-1-('2.1 Kraftwerk allgemein'!$F$16-'2.1 Kraftwerk allgemein'!$F$15+1)),1,MIN(MAX($F21-('2.1 Kraftwerk allgemein'!$F$16-'2.1 Kraftwerk allgemein'!$F$15+1),1),COLUMN(L21)-('2.1 Kraftwerk allgemein'!$F$16-'2.1 Kraftwerk allgemein'!$F$15+1)))))/$F21,
SUM(OFFSET('2.5 CAPEX'!Z24,0,-MIN($F21-1,COLUMN(L21)-1),1,MIN($F21,COLUMN(L21))))/$F21)))))),
IF(OR(ISNUMBER($D21)=FALSE,$F21=""),"",
IF(AND('2.5 CAPEX'!$L24&lt;&gt;"x",'2.5 CAPEX'!$M24&lt;&gt;"x"),0,
IF($F21=0,0,
IF(U$4&lt;'2.1 Kraftwerk allgemein'!$F$16,0,
IF(U$4='2.1 Kraftwerk allgemein'!$F$16,'2.5 CAPEX'!$J24/$F21,
IF(U$4&lt;'2.1 Kraftwerk allgemein'!$F$16+$F21,
('2.5 CAPEX'!$J24+SUM(OFFSET('2.5 CAPEX'!Z24,0,-MIN(MAX($F21-1-('2.1 Kraftwerk allgemein'!$F$16-'1.1 Allgemein'!$I$22+1),0),COLUMN(L21)-1-('2.1 Kraftwerk allgemein'!$F$16-'1.1 Allgemein'!$I$22+1)),1,MIN(MAX($F21-('2.1 Kraftwerk allgemein'!$F$16-'1.1 Allgemein'!$I$22+1),1),COLUMN(L21)-('2.1 Kraftwerk allgemein'!$F$16-'1.1 Allgemein'!$I$22+1)))))/$F21,
SUM(OFFSET('2.5 CAPEX'!Z24,0,-MIN($F21-1,COLUMN(L21)-1),1,MIN($F21,COLUMN(L21))))/$F21)))))))</f>
        <v/>
      </c>
      <c r="V21" s="199" t="str">
        <f ca="1">IF('2.1 Kraftwerk allgemein'!$F$15&lt;'1.1 Allgemein'!$I$22,
IF(OR(ISNUMBER($D21)=FALSE,$F21=""),"",
IF(AND('2.5 CAPEX'!$L24&lt;&gt;"x",'2.5 CAPEX'!$M24&lt;&gt;"x"),0,
IF($F21=0,0,
IF(V$4&lt;'2.1 Kraftwerk allgemein'!$F$16,0,
IF(V$4='2.1 Kraftwerk allgemein'!$F$16,'2.5 CAPEX'!$J24/$F21,
IF(V$4&lt;'2.1 Kraftwerk allgemein'!$F$16+$F21,
('2.5 CAPEX'!$J24+SUM(OFFSET('2.5 CAPEX'!AA24,0,-MIN(MAX($F21-1-('2.1 Kraftwerk allgemein'!$F$16-'2.1 Kraftwerk allgemein'!$F$15+1),0),COLUMN(M21)-1-('2.1 Kraftwerk allgemein'!$F$16-'2.1 Kraftwerk allgemein'!$F$15+1)),1,MIN(MAX($F21-('2.1 Kraftwerk allgemein'!$F$16-'2.1 Kraftwerk allgemein'!$F$15+1),1),COLUMN(M21)-('2.1 Kraftwerk allgemein'!$F$16-'2.1 Kraftwerk allgemein'!$F$15+1)))))/$F21,
SUM(OFFSET('2.5 CAPEX'!AA24,0,-MIN($F21-1,COLUMN(M21)-1),1,MIN($F21,COLUMN(M21))))/$F21)))))),
IF(OR(ISNUMBER($D21)=FALSE,$F21=""),"",
IF(AND('2.5 CAPEX'!$L24&lt;&gt;"x",'2.5 CAPEX'!$M24&lt;&gt;"x"),0,
IF($F21=0,0,
IF(V$4&lt;'2.1 Kraftwerk allgemein'!$F$16,0,
IF(V$4='2.1 Kraftwerk allgemein'!$F$16,'2.5 CAPEX'!$J24/$F21,
IF(V$4&lt;'2.1 Kraftwerk allgemein'!$F$16+$F21,
('2.5 CAPEX'!$J24+SUM(OFFSET('2.5 CAPEX'!AA24,0,-MIN(MAX($F21-1-('2.1 Kraftwerk allgemein'!$F$16-'1.1 Allgemein'!$I$22+1),0),COLUMN(M21)-1-('2.1 Kraftwerk allgemein'!$F$16-'1.1 Allgemein'!$I$22+1)),1,MIN(MAX($F21-('2.1 Kraftwerk allgemein'!$F$16-'1.1 Allgemein'!$I$22+1),1),COLUMN(M21)-('2.1 Kraftwerk allgemein'!$F$16-'1.1 Allgemein'!$I$22+1)))))/$F21,
SUM(OFFSET('2.5 CAPEX'!AA24,0,-MIN($F21-1,COLUMN(M21)-1),1,MIN($F21,COLUMN(M21))))/$F21)))))))</f>
        <v/>
      </c>
      <c r="W21" s="199" t="str">
        <f ca="1">IF('2.1 Kraftwerk allgemein'!$F$15&lt;'1.1 Allgemein'!$I$22,
IF(OR(ISNUMBER($D21)=FALSE,$F21=""),"",
IF(AND('2.5 CAPEX'!$L24&lt;&gt;"x",'2.5 CAPEX'!$M24&lt;&gt;"x"),0,
IF($F21=0,0,
IF(W$4&lt;'2.1 Kraftwerk allgemein'!$F$16,0,
IF(W$4='2.1 Kraftwerk allgemein'!$F$16,'2.5 CAPEX'!$J24/$F21,
IF(W$4&lt;'2.1 Kraftwerk allgemein'!$F$16+$F21,
('2.5 CAPEX'!$J24+SUM(OFFSET('2.5 CAPEX'!AB24,0,-MIN(MAX($F21-1-('2.1 Kraftwerk allgemein'!$F$16-'2.1 Kraftwerk allgemein'!$F$15+1),0),COLUMN(N21)-1-('2.1 Kraftwerk allgemein'!$F$16-'2.1 Kraftwerk allgemein'!$F$15+1)),1,MIN(MAX($F21-('2.1 Kraftwerk allgemein'!$F$16-'2.1 Kraftwerk allgemein'!$F$15+1),1),COLUMN(N21)-('2.1 Kraftwerk allgemein'!$F$16-'2.1 Kraftwerk allgemein'!$F$15+1)))))/$F21,
SUM(OFFSET('2.5 CAPEX'!AB24,0,-MIN($F21-1,COLUMN(N21)-1),1,MIN($F21,COLUMN(N21))))/$F21)))))),
IF(OR(ISNUMBER($D21)=FALSE,$F21=""),"",
IF(AND('2.5 CAPEX'!$L24&lt;&gt;"x",'2.5 CAPEX'!$M24&lt;&gt;"x"),0,
IF($F21=0,0,
IF(W$4&lt;'2.1 Kraftwerk allgemein'!$F$16,0,
IF(W$4='2.1 Kraftwerk allgemein'!$F$16,'2.5 CAPEX'!$J24/$F21,
IF(W$4&lt;'2.1 Kraftwerk allgemein'!$F$16+$F21,
('2.5 CAPEX'!$J24+SUM(OFFSET('2.5 CAPEX'!AB24,0,-MIN(MAX($F21-1-('2.1 Kraftwerk allgemein'!$F$16-'1.1 Allgemein'!$I$22+1),0),COLUMN(N21)-1-('2.1 Kraftwerk allgemein'!$F$16-'1.1 Allgemein'!$I$22+1)),1,MIN(MAX($F21-('2.1 Kraftwerk allgemein'!$F$16-'1.1 Allgemein'!$I$22+1),1),COLUMN(N21)-('2.1 Kraftwerk allgemein'!$F$16-'1.1 Allgemein'!$I$22+1)))))/$F21,
SUM(OFFSET('2.5 CAPEX'!AB24,0,-MIN($F21-1,COLUMN(N21)-1),1,MIN($F21,COLUMN(N21))))/$F21)))))))</f>
        <v/>
      </c>
      <c r="X21" s="199" t="str">
        <f ca="1">IF('2.1 Kraftwerk allgemein'!$F$15&lt;'1.1 Allgemein'!$I$22,
IF(OR(ISNUMBER($D21)=FALSE,$F21=""),"",
IF(AND('2.5 CAPEX'!$L24&lt;&gt;"x",'2.5 CAPEX'!$M24&lt;&gt;"x"),0,
IF($F21=0,0,
IF(X$4&lt;'2.1 Kraftwerk allgemein'!$F$16,0,
IF(X$4='2.1 Kraftwerk allgemein'!$F$16,'2.5 CAPEX'!$J24/$F21,
IF(X$4&lt;'2.1 Kraftwerk allgemein'!$F$16+$F21,
('2.5 CAPEX'!$J24+SUM(OFFSET('2.5 CAPEX'!AC24,0,-MIN(MAX($F21-1-('2.1 Kraftwerk allgemein'!$F$16-'2.1 Kraftwerk allgemein'!$F$15+1),0),COLUMN(O21)-1-('2.1 Kraftwerk allgemein'!$F$16-'2.1 Kraftwerk allgemein'!$F$15+1)),1,MIN(MAX($F21-('2.1 Kraftwerk allgemein'!$F$16-'2.1 Kraftwerk allgemein'!$F$15+1),1),COLUMN(O21)-('2.1 Kraftwerk allgemein'!$F$16-'2.1 Kraftwerk allgemein'!$F$15+1)))))/$F21,
SUM(OFFSET('2.5 CAPEX'!AC24,0,-MIN($F21-1,COLUMN(O21)-1),1,MIN($F21,COLUMN(O21))))/$F21)))))),
IF(OR(ISNUMBER($D21)=FALSE,$F21=""),"",
IF(AND('2.5 CAPEX'!$L24&lt;&gt;"x",'2.5 CAPEX'!$M24&lt;&gt;"x"),0,
IF($F21=0,0,
IF(X$4&lt;'2.1 Kraftwerk allgemein'!$F$16,0,
IF(X$4='2.1 Kraftwerk allgemein'!$F$16,'2.5 CAPEX'!$J24/$F21,
IF(X$4&lt;'2.1 Kraftwerk allgemein'!$F$16+$F21,
('2.5 CAPEX'!$J24+SUM(OFFSET('2.5 CAPEX'!AC24,0,-MIN(MAX($F21-1-('2.1 Kraftwerk allgemein'!$F$16-'1.1 Allgemein'!$I$22+1),0),COLUMN(O21)-1-('2.1 Kraftwerk allgemein'!$F$16-'1.1 Allgemein'!$I$22+1)),1,MIN(MAX($F21-('2.1 Kraftwerk allgemein'!$F$16-'1.1 Allgemein'!$I$22+1),1),COLUMN(O21)-('2.1 Kraftwerk allgemein'!$F$16-'1.1 Allgemein'!$I$22+1)))))/$F21,
SUM(OFFSET('2.5 CAPEX'!AC24,0,-MIN($F21-1,COLUMN(O21)-1),1,MIN($F21,COLUMN(O21))))/$F21)))))))</f>
        <v/>
      </c>
      <c r="Y21" s="199" t="str">
        <f ca="1">IF('2.1 Kraftwerk allgemein'!$F$15&lt;'1.1 Allgemein'!$I$22,
IF(OR(ISNUMBER($D21)=FALSE,$F21=""),"",
IF(AND('2.5 CAPEX'!$L24&lt;&gt;"x",'2.5 CAPEX'!$M24&lt;&gt;"x"),0,
IF($F21=0,0,
IF(Y$4&lt;'2.1 Kraftwerk allgemein'!$F$16,0,
IF(Y$4='2.1 Kraftwerk allgemein'!$F$16,'2.5 CAPEX'!$J24/$F21,
IF(Y$4&lt;'2.1 Kraftwerk allgemein'!$F$16+$F21,
('2.5 CAPEX'!$J24+SUM(OFFSET('2.5 CAPEX'!AD24,0,-MIN(MAX($F21-1-('2.1 Kraftwerk allgemein'!$F$16-'2.1 Kraftwerk allgemein'!$F$15+1),0),COLUMN(P21)-1-('2.1 Kraftwerk allgemein'!$F$16-'2.1 Kraftwerk allgemein'!$F$15+1)),1,MIN(MAX($F21-('2.1 Kraftwerk allgemein'!$F$16-'2.1 Kraftwerk allgemein'!$F$15+1),1),COLUMN(P21)-('2.1 Kraftwerk allgemein'!$F$16-'2.1 Kraftwerk allgemein'!$F$15+1)))))/$F21,
SUM(OFFSET('2.5 CAPEX'!AD24,0,-MIN($F21-1,COLUMN(P21)-1),1,MIN($F21,COLUMN(P21))))/$F21)))))),
IF(OR(ISNUMBER($D21)=FALSE,$F21=""),"",
IF(AND('2.5 CAPEX'!$L24&lt;&gt;"x",'2.5 CAPEX'!$M24&lt;&gt;"x"),0,
IF($F21=0,0,
IF(Y$4&lt;'2.1 Kraftwerk allgemein'!$F$16,0,
IF(Y$4='2.1 Kraftwerk allgemein'!$F$16,'2.5 CAPEX'!$J24/$F21,
IF(Y$4&lt;'2.1 Kraftwerk allgemein'!$F$16+$F21,
('2.5 CAPEX'!$J24+SUM(OFFSET('2.5 CAPEX'!AD24,0,-MIN(MAX($F21-1-('2.1 Kraftwerk allgemein'!$F$16-'1.1 Allgemein'!$I$22+1),0),COLUMN(P21)-1-('2.1 Kraftwerk allgemein'!$F$16-'1.1 Allgemein'!$I$22+1)),1,MIN(MAX($F21-('2.1 Kraftwerk allgemein'!$F$16-'1.1 Allgemein'!$I$22+1),1),COLUMN(P21)-('2.1 Kraftwerk allgemein'!$F$16-'1.1 Allgemein'!$I$22+1)))))/$F21,
SUM(OFFSET('2.5 CAPEX'!AD24,0,-MIN($F21-1,COLUMN(P21)-1),1,MIN($F21,COLUMN(P21))))/$F21)))))))</f>
        <v/>
      </c>
      <c r="Z21" s="199" t="str">
        <f ca="1">IF('2.1 Kraftwerk allgemein'!$F$15&lt;'1.1 Allgemein'!$I$22,
IF(OR(ISNUMBER($D21)=FALSE,$F21=""),"",
IF(AND('2.5 CAPEX'!$L24&lt;&gt;"x",'2.5 CAPEX'!$M24&lt;&gt;"x"),0,
IF($F21=0,0,
IF(Z$4&lt;'2.1 Kraftwerk allgemein'!$F$16,0,
IF(Z$4='2.1 Kraftwerk allgemein'!$F$16,'2.5 CAPEX'!$J24/$F21,
IF(Z$4&lt;'2.1 Kraftwerk allgemein'!$F$16+$F21,
('2.5 CAPEX'!$J24+SUM(OFFSET('2.5 CAPEX'!AE24,0,-MIN(MAX($F21-1-('2.1 Kraftwerk allgemein'!$F$16-'2.1 Kraftwerk allgemein'!$F$15+1),0),COLUMN(Q21)-1-('2.1 Kraftwerk allgemein'!$F$16-'2.1 Kraftwerk allgemein'!$F$15+1)),1,MIN(MAX($F21-('2.1 Kraftwerk allgemein'!$F$16-'2.1 Kraftwerk allgemein'!$F$15+1),1),COLUMN(Q21)-('2.1 Kraftwerk allgemein'!$F$16-'2.1 Kraftwerk allgemein'!$F$15+1)))))/$F21,
SUM(OFFSET('2.5 CAPEX'!AE24,0,-MIN($F21-1,COLUMN(Q21)-1),1,MIN($F21,COLUMN(Q21))))/$F21)))))),
IF(OR(ISNUMBER($D21)=FALSE,$F21=""),"",
IF(AND('2.5 CAPEX'!$L24&lt;&gt;"x",'2.5 CAPEX'!$M24&lt;&gt;"x"),0,
IF($F21=0,0,
IF(Z$4&lt;'2.1 Kraftwerk allgemein'!$F$16,0,
IF(Z$4='2.1 Kraftwerk allgemein'!$F$16,'2.5 CAPEX'!$J24/$F21,
IF(Z$4&lt;'2.1 Kraftwerk allgemein'!$F$16+$F21,
('2.5 CAPEX'!$J24+SUM(OFFSET('2.5 CAPEX'!AE24,0,-MIN(MAX($F21-1-('2.1 Kraftwerk allgemein'!$F$16-'1.1 Allgemein'!$I$22+1),0),COLUMN(Q21)-1-('2.1 Kraftwerk allgemein'!$F$16-'1.1 Allgemein'!$I$22+1)),1,MIN(MAX($F21-('2.1 Kraftwerk allgemein'!$F$16-'1.1 Allgemein'!$I$22+1),1),COLUMN(Q21)-('2.1 Kraftwerk allgemein'!$F$16-'1.1 Allgemein'!$I$22+1)))))/$F21,
SUM(OFFSET('2.5 CAPEX'!AE24,0,-MIN($F21-1,COLUMN(Q21)-1),1,MIN($F21,COLUMN(Q21))))/$F21)))))))</f>
        <v/>
      </c>
      <c r="AA21" s="199" t="str">
        <f ca="1">IF('2.1 Kraftwerk allgemein'!$F$15&lt;'1.1 Allgemein'!$I$22,
IF(OR(ISNUMBER($D21)=FALSE,$F21=""),"",
IF(AND('2.5 CAPEX'!$L24&lt;&gt;"x",'2.5 CAPEX'!$M24&lt;&gt;"x"),0,
IF($F21=0,0,
IF(AA$4&lt;'2.1 Kraftwerk allgemein'!$F$16,0,
IF(AA$4='2.1 Kraftwerk allgemein'!$F$16,'2.5 CAPEX'!$J24/$F21,
IF(AA$4&lt;'2.1 Kraftwerk allgemein'!$F$16+$F21,
('2.5 CAPEX'!$J24+SUM(OFFSET('2.5 CAPEX'!AF24,0,-MIN(MAX($F21-1-('2.1 Kraftwerk allgemein'!$F$16-'2.1 Kraftwerk allgemein'!$F$15+1),0),COLUMN(R21)-1-('2.1 Kraftwerk allgemein'!$F$16-'2.1 Kraftwerk allgemein'!$F$15+1)),1,MIN(MAX($F21-('2.1 Kraftwerk allgemein'!$F$16-'2.1 Kraftwerk allgemein'!$F$15+1),1),COLUMN(R21)-('2.1 Kraftwerk allgemein'!$F$16-'2.1 Kraftwerk allgemein'!$F$15+1)))))/$F21,
SUM(OFFSET('2.5 CAPEX'!AF24,0,-MIN($F21-1,COLUMN(R21)-1),1,MIN($F21,COLUMN(R21))))/$F21)))))),
IF(OR(ISNUMBER($D21)=FALSE,$F21=""),"",
IF(AND('2.5 CAPEX'!$L24&lt;&gt;"x",'2.5 CAPEX'!$M24&lt;&gt;"x"),0,
IF($F21=0,0,
IF(AA$4&lt;'2.1 Kraftwerk allgemein'!$F$16,0,
IF(AA$4='2.1 Kraftwerk allgemein'!$F$16,'2.5 CAPEX'!$J24/$F21,
IF(AA$4&lt;'2.1 Kraftwerk allgemein'!$F$16+$F21,
('2.5 CAPEX'!$J24+SUM(OFFSET('2.5 CAPEX'!AF24,0,-MIN(MAX($F21-1-('2.1 Kraftwerk allgemein'!$F$16-'1.1 Allgemein'!$I$22+1),0),COLUMN(R21)-1-('2.1 Kraftwerk allgemein'!$F$16-'1.1 Allgemein'!$I$22+1)),1,MIN(MAX($F21-('2.1 Kraftwerk allgemein'!$F$16-'1.1 Allgemein'!$I$22+1),1),COLUMN(R21)-('2.1 Kraftwerk allgemein'!$F$16-'1.1 Allgemein'!$I$22+1)))))/$F21,
SUM(OFFSET('2.5 CAPEX'!AF24,0,-MIN($F21-1,COLUMN(R21)-1),1,MIN($F21,COLUMN(R21))))/$F21)))))))</f>
        <v/>
      </c>
      <c r="AB21" s="199" t="str">
        <f ca="1">IF('2.1 Kraftwerk allgemein'!$F$15&lt;'1.1 Allgemein'!$I$22,
IF(OR(ISNUMBER($D21)=FALSE,$F21=""),"",
IF(AND('2.5 CAPEX'!$L24&lt;&gt;"x",'2.5 CAPEX'!$M24&lt;&gt;"x"),0,
IF($F21=0,0,
IF(AB$4&lt;'2.1 Kraftwerk allgemein'!$F$16,0,
IF(AB$4='2.1 Kraftwerk allgemein'!$F$16,'2.5 CAPEX'!$J24/$F21,
IF(AB$4&lt;'2.1 Kraftwerk allgemein'!$F$16+$F21,
('2.5 CAPEX'!$J24+SUM(OFFSET('2.5 CAPEX'!AG24,0,-MIN(MAX($F21-1-('2.1 Kraftwerk allgemein'!$F$16-'2.1 Kraftwerk allgemein'!$F$15+1),0),COLUMN(S21)-1-('2.1 Kraftwerk allgemein'!$F$16-'2.1 Kraftwerk allgemein'!$F$15+1)),1,MIN(MAX($F21-('2.1 Kraftwerk allgemein'!$F$16-'2.1 Kraftwerk allgemein'!$F$15+1),1),COLUMN(S21)-('2.1 Kraftwerk allgemein'!$F$16-'2.1 Kraftwerk allgemein'!$F$15+1)))))/$F21,
SUM(OFFSET('2.5 CAPEX'!AG24,0,-MIN($F21-1,COLUMN(S21)-1),1,MIN($F21,COLUMN(S21))))/$F21)))))),
IF(OR(ISNUMBER($D21)=FALSE,$F21=""),"",
IF(AND('2.5 CAPEX'!$L24&lt;&gt;"x",'2.5 CAPEX'!$M24&lt;&gt;"x"),0,
IF($F21=0,0,
IF(AB$4&lt;'2.1 Kraftwerk allgemein'!$F$16,0,
IF(AB$4='2.1 Kraftwerk allgemein'!$F$16,'2.5 CAPEX'!$J24/$F21,
IF(AB$4&lt;'2.1 Kraftwerk allgemein'!$F$16+$F21,
('2.5 CAPEX'!$J24+SUM(OFFSET('2.5 CAPEX'!AG24,0,-MIN(MAX($F21-1-('2.1 Kraftwerk allgemein'!$F$16-'1.1 Allgemein'!$I$22+1),0),COLUMN(S21)-1-('2.1 Kraftwerk allgemein'!$F$16-'1.1 Allgemein'!$I$22+1)),1,MIN(MAX($F21-('2.1 Kraftwerk allgemein'!$F$16-'1.1 Allgemein'!$I$22+1),1),COLUMN(S21)-('2.1 Kraftwerk allgemein'!$F$16-'1.1 Allgemein'!$I$22+1)))))/$F21,
SUM(OFFSET('2.5 CAPEX'!AG24,0,-MIN($F21-1,COLUMN(S21)-1),1,MIN($F21,COLUMN(S21))))/$F21)))))))</f>
        <v/>
      </c>
      <c r="AC21" s="199" t="str">
        <f ca="1">IF('2.1 Kraftwerk allgemein'!$F$15&lt;'1.1 Allgemein'!$I$22,
IF(OR(ISNUMBER($D21)=FALSE,$F21=""),"",
IF(AND('2.5 CAPEX'!$L24&lt;&gt;"x",'2.5 CAPEX'!$M24&lt;&gt;"x"),0,
IF($F21=0,0,
IF(AC$4&lt;'2.1 Kraftwerk allgemein'!$F$16,0,
IF(AC$4='2.1 Kraftwerk allgemein'!$F$16,'2.5 CAPEX'!$J24/$F21,
IF(AC$4&lt;'2.1 Kraftwerk allgemein'!$F$16+$F21,
('2.5 CAPEX'!$J24+SUM(OFFSET('2.5 CAPEX'!AH24,0,-MIN(MAX($F21-1-('2.1 Kraftwerk allgemein'!$F$16-'2.1 Kraftwerk allgemein'!$F$15+1),0),COLUMN(T21)-1-('2.1 Kraftwerk allgemein'!$F$16-'2.1 Kraftwerk allgemein'!$F$15+1)),1,MIN(MAX($F21-('2.1 Kraftwerk allgemein'!$F$16-'2.1 Kraftwerk allgemein'!$F$15+1),1),COLUMN(T21)-('2.1 Kraftwerk allgemein'!$F$16-'2.1 Kraftwerk allgemein'!$F$15+1)))))/$F21,
SUM(OFFSET('2.5 CAPEX'!AH24,0,-MIN($F21-1,COLUMN(T21)-1),1,MIN($F21,COLUMN(T21))))/$F21)))))),
IF(OR(ISNUMBER($D21)=FALSE,$F21=""),"",
IF(AND('2.5 CAPEX'!$L24&lt;&gt;"x",'2.5 CAPEX'!$M24&lt;&gt;"x"),0,
IF($F21=0,0,
IF(AC$4&lt;'2.1 Kraftwerk allgemein'!$F$16,0,
IF(AC$4='2.1 Kraftwerk allgemein'!$F$16,'2.5 CAPEX'!$J24/$F21,
IF(AC$4&lt;'2.1 Kraftwerk allgemein'!$F$16+$F21,
('2.5 CAPEX'!$J24+SUM(OFFSET('2.5 CAPEX'!AH24,0,-MIN(MAX($F21-1-('2.1 Kraftwerk allgemein'!$F$16-'1.1 Allgemein'!$I$22+1),0),COLUMN(T21)-1-('2.1 Kraftwerk allgemein'!$F$16-'1.1 Allgemein'!$I$22+1)),1,MIN(MAX($F21-('2.1 Kraftwerk allgemein'!$F$16-'1.1 Allgemein'!$I$22+1),1),COLUMN(T21)-('2.1 Kraftwerk allgemein'!$F$16-'1.1 Allgemein'!$I$22+1)))))/$F21,
SUM(OFFSET('2.5 CAPEX'!AH24,0,-MIN($F21-1,COLUMN(T21)-1),1,MIN($F21,COLUMN(T21))))/$F21)))))))</f>
        <v/>
      </c>
      <c r="AD21" s="199" t="str">
        <f ca="1">IF('2.1 Kraftwerk allgemein'!$F$15&lt;'1.1 Allgemein'!$I$22,
IF(OR(ISNUMBER($D21)=FALSE,$F21=""),"",
IF(AND('2.5 CAPEX'!$L24&lt;&gt;"x",'2.5 CAPEX'!$M24&lt;&gt;"x"),0,
IF($F21=0,0,
IF(AD$4&lt;'2.1 Kraftwerk allgemein'!$F$16,0,
IF(AD$4='2.1 Kraftwerk allgemein'!$F$16,'2.5 CAPEX'!$J24/$F21,
IF(AD$4&lt;'2.1 Kraftwerk allgemein'!$F$16+$F21,
('2.5 CAPEX'!$J24+SUM(OFFSET('2.5 CAPEX'!AI24,0,-MIN(MAX($F21-1-('2.1 Kraftwerk allgemein'!$F$16-'2.1 Kraftwerk allgemein'!$F$15+1),0),COLUMN(U21)-1-('2.1 Kraftwerk allgemein'!$F$16-'2.1 Kraftwerk allgemein'!$F$15+1)),1,MIN(MAX($F21-('2.1 Kraftwerk allgemein'!$F$16-'2.1 Kraftwerk allgemein'!$F$15+1),1),COLUMN(U21)-('2.1 Kraftwerk allgemein'!$F$16-'2.1 Kraftwerk allgemein'!$F$15+1)))))/$F21,
SUM(OFFSET('2.5 CAPEX'!AI24,0,-MIN($F21-1,COLUMN(U21)-1),1,MIN($F21,COLUMN(U21))))/$F21)))))),
IF(OR(ISNUMBER($D21)=FALSE,$F21=""),"",
IF(AND('2.5 CAPEX'!$L24&lt;&gt;"x",'2.5 CAPEX'!$M24&lt;&gt;"x"),0,
IF($F21=0,0,
IF(AD$4&lt;'2.1 Kraftwerk allgemein'!$F$16,0,
IF(AD$4='2.1 Kraftwerk allgemein'!$F$16,'2.5 CAPEX'!$J24/$F21,
IF(AD$4&lt;'2.1 Kraftwerk allgemein'!$F$16+$F21,
('2.5 CAPEX'!$J24+SUM(OFFSET('2.5 CAPEX'!AI24,0,-MIN(MAX($F21-1-('2.1 Kraftwerk allgemein'!$F$16-'1.1 Allgemein'!$I$22+1),0),COLUMN(U21)-1-('2.1 Kraftwerk allgemein'!$F$16-'1.1 Allgemein'!$I$22+1)),1,MIN(MAX($F21-('2.1 Kraftwerk allgemein'!$F$16-'1.1 Allgemein'!$I$22+1),1),COLUMN(U21)-('2.1 Kraftwerk allgemein'!$F$16-'1.1 Allgemein'!$I$22+1)))))/$F21,
SUM(OFFSET('2.5 CAPEX'!AI24,0,-MIN($F21-1,COLUMN(U21)-1),1,MIN($F21,COLUMN(U21))))/$F21)))))))</f>
        <v/>
      </c>
      <c r="AE21" s="199" t="str">
        <f ca="1">IF('2.1 Kraftwerk allgemein'!$F$15&lt;'1.1 Allgemein'!$I$22,
IF(OR(ISNUMBER($D21)=FALSE,$F21=""),"",
IF(AND('2.5 CAPEX'!$L24&lt;&gt;"x",'2.5 CAPEX'!$M24&lt;&gt;"x"),0,
IF($F21=0,0,
IF(AE$4&lt;'2.1 Kraftwerk allgemein'!$F$16,0,
IF(AE$4='2.1 Kraftwerk allgemein'!$F$16,'2.5 CAPEX'!$J24/$F21,
IF(AE$4&lt;'2.1 Kraftwerk allgemein'!$F$16+$F21,
('2.5 CAPEX'!$J24+SUM(OFFSET('2.5 CAPEX'!AJ24,0,-MIN(MAX($F21-1-('2.1 Kraftwerk allgemein'!$F$16-'2.1 Kraftwerk allgemein'!$F$15+1),0),COLUMN(V21)-1-('2.1 Kraftwerk allgemein'!$F$16-'2.1 Kraftwerk allgemein'!$F$15+1)),1,MIN(MAX($F21-('2.1 Kraftwerk allgemein'!$F$16-'2.1 Kraftwerk allgemein'!$F$15+1),1),COLUMN(V21)-('2.1 Kraftwerk allgemein'!$F$16-'2.1 Kraftwerk allgemein'!$F$15+1)))))/$F21,
SUM(OFFSET('2.5 CAPEX'!AJ24,0,-MIN($F21-1,COLUMN(V21)-1),1,MIN($F21,COLUMN(V21))))/$F21)))))),
IF(OR(ISNUMBER($D21)=FALSE,$F21=""),"",
IF(AND('2.5 CAPEX'!$L24&lt;&gt;"x",'2.5 CAPEX'!$M24&lt;&gt;"x"),0,
IF($F21=0,0,
IF(AE$4&lt;'2.1 Kraftwerk allgemein'!$F$16,0,
IF(AE$4='2.1 Kraftwerk allgemein'!$F$16,'2.5 CAPEX'!$J24/$F21,
IF(AE$4&lt;'2.1 Kraftwerk allgemein'!$F$16+$F21,
('2.5 CAPEX'!$J24+SUM(OFFSET('2.5 CAPEX'!AJ24,0,-MIN(MAX($F21-1-('2.1 Kraftwerk allgemein'!$F$16-'1.1 Allgemein'!$I$22+1),0),COLUMN(V21)-1-('2.1 Kraftwerk allgemein'!$F$16-'1.1 Allgemein'!$I$22+1)),1,MIN(MAX($F21-('2.1 Kraftwerk allgemein'!$F$16-'1.1 Allgemein'!$I$22+1),1),COLUMN(V21)-('2.1 Kraftwerk allgemein'!$F$16-'1.1 Allgemein'!$I$22+1)))))/$F21,
SUM(OFFSET('2.5 CAPEX'!AJ24,0,-MIN($F21-1,COLUMN(V21)-1),1,MIN($F21,COLUMN(V21))))/$F21)))))))</f>
        <v/>
      </c>
      <c r="AF21" s="199" t="str">
        <f ca="1">IF('2.1 Kraftwerk allgemein'!$F$15&lt;'1.1 Allgemein'!$I$22,
IF(OR(ISNUMBER($D21)=FALSE,$F21=""),"",
IF(AND('2.5 CAPEX'!$L24&lt;&gt;"x",'2.5 CAPEX'!$M24&lt;&gt;"x"),0,
IF($F21=0,0,
IF(AF$4&lt;'2.1 Kraftwerk allgemein'!$F$16,0,
IF(AF$4='2.1 Kraftwerk allgemein'!$F$16,'2.5 CAPEX'!$J24/$F21,
IF(AF$4&lt;'2.1 Kraftwerk allgemein'!$F$16+$F21,
('2.5 CAPEX'!$J24+SUM(OFFSET('2.5 CAPEX'!AK24,0,-MIN(MAX($F21-1-('2.1 Kraftwerk allgemein'!$F$16-'2.1 Kraftwerk allgemein'!$F$15+1),0),COLUMN(W21)-1-('2.1 Kraftwerk allgemein'!$F$16-'2.1 Kraftwerk allgemein'!$F$15+1)),1,MIN(MAX($F21-('2.1 Kraftwerk allgemein'!$F$16-'2.1 Kraftwerk allgemein'!$F$15+1),1),COLUMN(W21)-('2.1 Kraftwerk allgemein'!$F$16-'2.1 Kraftwerk allgemein'!$F$15+1)))))/$F21,
SUM(OFFSET('2.5 CAPEX'!AK24,0,-MIN($F21-1,COLUMN(W21)-1),1,MIN($F21,COLUMN(W21))))/$F21)))))),
IF(OR(ISNUMBER($D21)=FALSE,$F21=""),"",
IF(AND('2.5 CAPEX'!$L24&lt;&gt;"x",'2.5 CAPEX'!$M24&lt;&gt;"x"),0,
IF($F21=0,0,
IF(AF$4&lt;'2.1 Kraftwerk allgemein'!$F$16,0,
IF(AF$4='2.1 Kraftwerk allgemein'!$F$16,'2.5 CAPEX'!$J24/$F21,
IF(AF$4&lt;'2.1 Kraftwerk allgemein'!$F$16+$F21,
('2.5 CAPEX'!$J24+SUM(OFFSET('2.5 CAPEX'!AK24,0,-MIN(MAX($F21-1-('2.1 Kraftwerk allgemein'!$F$16-'1.1 Allgemein'!$I$22+1),0),COLUMN(W21)-1-('2.1 Kraftwerk allgemein'!$F$16-'1.1 Allgemein'!$I$22+1)),1,MIN(MAX($F21-('2.1 Kraftwerk allgemein'!$F$16-'1.1 Allgemein'!$I$22+1),1),COLUMN(W21)-('2.1 Kraftwerk allgemein'!$F$16-'1.1 Allgemein'!$I$22+1)))))/$F21,
SUM(OFFSET('2.5 CAPEX'!AK24,0,-MIN($F21-1,COLUMN(W21)-1),1,MIN($F21,COLUMN(W21))))/$F21)))))))</f>
        <v/>
      </c>
      <c r="AG21" s="199" t="str">
        <f ca="1">IF('2.1 Kraftwerk allgemein'!$F$15&lt;'1.1 Allgemein'!$I$22,
IF(OR(ISNUMBER($D21)=FALSE,$F21=""),"",
IF(AND('2.5 CAPEX'!$L24&lt;&gt;"x",'2.5 CAPEX'!$M24&lt;&gt;"x"),0,
IF($F21=0,0,
IF(AG$4&lt;'2.1 Kraftwerk allgemein'!$F$16,0,
IF(AG$4='2.1 Kraftwerk allgemein'!$F$16,'2.5 CAPEX'!$J24/$F21,
IF(AG$4&lt;'2.1 Kraftwerk allgemein'!$F$16+$F21,
('2.5 CAPEX'!$J24+SUM(OFFSET('2.5 CAPEX'!AL24,0,-MIN(MAX($F21-1-('2.1 Kraftwerk allgemein'!$F$16-'2.1 Kraftwerk allgemein'!$F$15+1),0),COLUMN(X21)-1-('2.1 Kraftwerk allgemein'!$F$16-'2.1 Kraftwerk allgemein'!$F$15+1)),1,MIN(MAX($F21-('2.1 Kraftwerk allgemein'!$F$16-'2.1 Kraftwerk allgemein'!$F$15+1),1),COLUMN(X21)-('2.1 Kraftwerk allgemein'!$F$16-'2.1 Kraftwerk allgemein'!$F$15+1)))))/$F21,
SUM(OFFSET('2.5 CAPEX'!AL24,0,-MIN($F21-1,COLUMN(X21)-1),1,MIN($F21,COLUMN(X21))))/$F21)))))),
IF(OR(ISNUMBER($D21)=FALSE,$F21=""),"",
IF(AND('2.5 CAPEX'!$L24&lt;&gt;"x",'2.5 CAPEX'!$M24&lt;&gt;"x"),0,
IF($F21=0,0,
IF(AG$4&lt;'2.1 Kraftwerk allgemein'!$F$16,0,
IF(AG$4='2.1 Kraftwerk allgemein'!$F$16,'2.5 CAPEX'!$J24/$F21,
IF(AG$4&lt;'2.1 Kraftwerk allgemein'!$F$16+$F21,
('2.5 CAPEX'!$J24+SUM(OFFSET('2.5 CAPEX'!AL24,0,-MIN(MAX($F21-1-('2.1 Kraftwerk allgemein'!$F$16-'1.1 Allgemein'!$I$22+1),0),COLUMN(X21)-1-('2.1 Kraftwerk allgemein'!$F$16-'1.1 Allgemein'!$I$22+1)),1,MIN(MAX($F21-('2.1 Kraftwerk allgemein'!$F$16-'1.1 Allgemein'!$I$22+1),1),COLUMN(X21)-('2.1 Kraftwerk allgemein'!$F$16-'1.1 Allgemein'!$I$22+1)))))/$F21,
SUM(OFFSET('2.5 CAPEX'!AL24,0,-MIN($F21-1,COLUMN(X21)-1),1,MIN($F21,COLUMN(X21))))/$F21)))))))</f>
        <v/>
      </c>
      <c r="AH21" s="199" t="str">
        <f ca="1">IF('2.1 Kraftwerk allgemein'!$F$15&lt;'1.1 Allgemein'!$I$22,
IF(OR(ISNUMBER($D21)=FALSE,$F21=""),"",
IF(AND('2.5 CAPEX'!$L24&lt;&gt;"x",'2.5 CAPEX'!$M24&lt;&gt;"x"),0,
IF($F21=0,0,
IF(AH$4&lt;'2.1 Kraftwerk allgemein'!$F$16,0,
IF(AH$4='2.1 Kraftwerk allgemein'!$F$16,'2.5 CAPEX'!$J24/$F21,
IF(AH$4&lt;'2.1 Kraftwerk allgemein'!$F$16+$F21,
('2.5 CAPEX'!$J24+SUM(OFFSET('2.5 CAPEX'!AM24,0,-MIN(MAX($F21-1-('2.1 Kraftwerk allgemein'!$F$16-'2.1 Kraftwerk allgemein'!$F$15+1),0),COLUMN(Y21)-1-('2.1 Kraftwerk allgemein'!$F$16-'2.1 Kraftwerk allgemein'!$F$15+1)),1,MIN(MAX($F21-('2.1 Kraftwerk allgemein'!$F$16-'2.1 Kraftwerk allgemein'!$F$15+1),1),COLUMN(Y21)-('2.1 Kraftwerk allgemein'!$F$16-'2.1 Kraftwerk allgemein'!$F$15+1)))))/$F21,
SUM(OFFSET('2.5 CAPEX'!AM24,0,-MIN($F21-1,COLUMN(Y21)-1),1,MIN($F21,COLUMN(Y21))))/$F21)))))),
IF(OR(ISNUMBER($D21)=FALSE,$F21=""),"",
IF(AND('2.5 CAPEX'!$L24&lt;&gt;"x",'2.5 CAPEX'!$M24&lt;&gt;"x"),0,
IF($F21=0,0,
IF(AH$4&lt;'2.1 Kraftwerk allgemein'!$F$16,0,
IF(AH$4='2.1 Kraftwerk allgemein'!$F$16,'2.5 CAPEX'!$J24/$F21,
IF(AH$4&lt;'2.1 Kraftwerk allgemein'!$F$16+$F21,
('2.5 CAPEX'!$J24+SUM(OFFSET('2.5 CAPEX'!AM24,0,-MIN(MAX($F21-1-('2.1 Kraftwerk allgemein'!$F$16-'1.1 Allgemein'!$I$22+1),0),COLUMN(Y21)-1-('2.1 Kraftwerk allgemein'!$F$16-'1.1 Allgemein'!$I$22+1)),1,MIN(MAX($F21-('2.1 Kraftwerk allgemein'!$F$16-'1.1 Allgemein'!$I$22+1),1),COLUMN(Y21)-('2.1 Kraftwerk allgemein'!$F$16-'1.1 Allgemein'!$I$22+1)))))/$F21,
SUM(OFFSET('2.5 CAPEX'!AM24,0,-MIN($F21-1,COLUMN(Y21)-1),1,MIN($F21,COLUMN(Y21))))/$F21)))))))</f>
        <v/>
      </c>
      <c r="AI21" s="199" t="str">
        <f ca="1">IF('2.1 Kraftwerk allgemein'!$F$15&lt;'1.1 Allgemein'!$I$22,
IF(OR(ISNUMBER($D21)=FALSE,$F21=""),"",
IF(AND('2.5 CAPEX'!$L24&lt;&gt;"x",'2.5 CAPEX'!$M24&lt;&gt;"x"),0,
IF($F21=0,0,
IF(AI$4&lt;'2.1 Kraftwerk allgemein'!$F$16,0,
IF(AI$4='2.1 Kraftwerk allgemein'!$F$16,'2.5 CAPEX'!$J24/$F21,
IF(AI$4&lt;'2.1 Kraftwerk allgemein'!$F$16+$F21,
('2.5 CAPEX'!$J24+SUM(OFFSET('2.5 CAPEX'!AN24,0,-MIN(MAX($F21-1-('2.1 Kraftwerk allgemein'!$F$16-'2.1 Kraftwerk allgemein'!$F$15+1),0),COLUMN(Z21)-1-('2.1 Kraftwerk allgemein'!$F$16-'2.1 Kraftwerk allgemein'!$F$15+1)),1,MIN(MAX($F21-('2.1 Kraftwerk allgemein'!$F$16-'2.1 Kraftwerk allgemein'!$F$15+1),1),COLUMN(Z21)-('2.1 Kraftwerk allgemein'!$F$16-'2.1 Kraftwerk allgemein'!$F$15+1)))))/$F21,
SUM(OFFSET('2.5 CAPEX'!AN24,0,-MIN($F21-1,COLUMN(Z21)-1),1,MIN($F21,COLUMN(Z21))))/$F21)))))),
IF(OR(ISNUMBER($D21)=FALSE,$F21=""),"",
IF(AND('2.5 CAPEX'!$L24&lt;&gt;"x",'2.5 CAPEX'!$M24&lt;&gt;"x"),0,
IF($F21=0,0,
IF(AI$4&lt;'2.1 Kraftwerk allgemein'!$F$16,0,
IF(AI$4='2.1 Kraftwerk allgemein'!$F$16,'2.5 CAPEX'!$J24/$F21,
IF(AI$4&lt;'2.1 Kraftwerk allgemein'!$F$16+$F21,
('2.5 CAPEX'!$J24+SUM(OFFSET('2.5 CAPEX'!AN24,0,-MIN(MAX($F21-1-('2.1 Kraftwerk allgemein'!$F$16-'1.1 Allgemein'!$I$22+1),0),COLUMN(Z21)-1-('2.1 Kraftwerk allgemein'!$F$16-'1.1 Allgemein'!$I$22+1)),1,MIN(MAX($F21-('2.1 Kraftwerk allgemein'!$F$16-'1.1 Allgemein'!$I$22+1),1),COLUMN(Z21)-('2.1 Kraftwerk allgemein'!$F$16-'1.1 Allgemein'!$I$22+1)))))/$F21,
SUM(OFFSET('2.5 CAPEX'!AN24,0,-MIN($F21-1,COLUMN(Z21)-1),1,MIN($F21,COLUMN(Z21))))/$F21)))))))</f>
        <v/>
      </c>
      <c r="AJ21" s="199" t="str">
        <f ca="1">IF('2.1 Kraftwerk allgemein'!$F$15&lt;'1.1 Allgemein'!$I$22,
IF(OR(ISNUMBER($D21)=FALSE,$F21=""),"",
IF(AND('2.5 CAPEX'!$L24&lt;&gt;"x",'2.5 CAPEX'!$M24&lt;&gt;"x"),0,
IF($F21=0,0,
IF(AJ$4&lt;'2.1 Kraftwerk allgemein'!$F$16,0,
IF(AJ$4='2.1 Kraftwerk allgemein'!$F$16,'2.5 CAPEX'!$J24/$F21,
IF(AJ$4&lt;'2.1 Kraftwerk allgemein'!$F$16+$F21,
('2.5 CAPEX'!$J24+SUM(OFFSET('2.5 CAPEX'!AO24,0,-MIN(MAX($F21-1-('2.1 Kraftwerk allgemein'!$F$16-'2.1 Kraftwerk allgemein'!$F$15+1),0),COLUMN(AA21)-1-('2.1 Kraftwerk allgemein'!$F$16-'2.1 Kraftwerk allgemein'!$F$15+1)),1,MIN(MAX($F21-('2.1 Kraftwerk allgemein'!$F$16-'2.1 Kraftwerk allgemein'!$F$15+1),1),COLUMN(AA21)-('2.1 Kraftwerk allgemein'!$F$16-'2.1 Kraftwerk allgemein'!$F$15+1)))))/$F21,
SUM(OFFSET('2.5 CAPEX'!AO24,0,-MIN($F21-1,COLUMN(AA21)-1),1,MIN($F21,COLUMN(AA21))))/$F21)))))),
IF(OR(ISNUMBER($D21)=FALSE,$F21=""),"",
IF(AND('2.5 CAPEX'!$L24&lt;&gt;"x",'2.5 CAPEX'!$M24&lt;&gt;"x"),0,
IF($F21=0,0,
IF(AJ$4&lt;'2.1 Kraftwerk allgemein'!$F$16,0,
IF(AJ$4='2.1 Kraftwerk allgemein'!$F$16,'2.5 CAPEX'!$J24/$F21,
IF(AJ$4&lt;'2.1 Kraftwerk allgemein'!$F$16+$F21,
('2.5 CAPEX'!$J24+SUM(OFFSET('2.5 CAPEX'!AO24,0,-MIN(MAX($F21-1-('2.1 Kraftwerk allgemein'!$F$16-'1.1 Allgemein'!$I$22+1),0),COLUMN(AA21)-1-('2.1 Kraftwerk allgemein'!$F$16-'1.1 Allgemein'!$I$22+1)),1,MIN(MAX($F21-('2.1 Kraftwerk allgemein'!$F$16-'1.1 Allgemein'!$I$22+1),1),COLUMN(AA21)-('2.1 Kraftwerk allgemein'!$F$16-'1.1 Allgemein'!$I$22+1)))))/$F21,
SUM(OFFSET('2.5 CAPEX'!AO24,0,-MIN($F21-1,COLUMN(AA21)-1),1,MIN($F21,COLUMN(AA21))))/$F21)))))))</f>
        <v/>
      </c>
      <c r="AK21" s="199" t="str">
        <f ca="1">IF('2.1 Kraftwerk allgemein'!$F$15&lt;'1.1 Allgemein'!$I$22,
IF(OR(ISNUMBER($D21)=FALSE,$F21=""),"",
IF(AND('2.5 CAPEX'!$L24&lt;&gt;"x",'2.5 CAPEX'!$M24&lt;&gt;"x"),0,
IF($F21=0,0,
IF(AK$4&lt;'2.1 Kraftwerk allgemein'!$F$16,0,
IF(AK$4='2.1 Kraftwerk allgemein'!$F$16,'2.5 CAPEX'!$J24/$F21,
IF(AK$4&lt;'2.1 Kraftwerk allgemein'!$F$16+$F21,
('2.5 CAPEX'!$J24+SUM(OFFSET('2.5 CAPEX'!AP24,0,-MIN(MAX($F21-1-('2.1 Kraftwerk allgemein'!$F$16-'2.1 Kraftwerk allgemein'!$F$15+1),0),COLUMN(AB21)-1-('2.1 Kraftwerk allgemein'!$F$16-'2.1 Kraftwerk allgemein'!$F$15+1)),1,MIN(MAX($F21-('2.1 Kraftwerk allgemein'!$F$16-'2.1 Kraftwerk allgemein'!$F$15+1),1),COLUMN(AB21)-('2.1 Kraftwerk allgemein'!$F$16-'2.1 Kraftwerk allgemein'!$F$15+1)))))/$F21,
SUM(OFFSET('2.5 CAPEX'!AP24,0,-MIN($F21-1,COLUMN(AB21)-1),1,MIN($F21,COLUMN(AB21))))/$F21)))))),
IF(OR(ISNUMBER($D21)=FALSE,$F21=""),"",
IF(AND('2.5 CAPEX'!$L24&lt;&gt;"x",'2.5 CAPEX'!$M24&lt;&gt;"x"),0,
IF($F21=0,0,
IF(AK$4&lt;'2.1 Kraftwerk allgemein'!$F$16,0,
IF(AK$4='2.1 Kraftwerk allgemein'!$F$16,'2.5 CAPEX'!$J24/$F21,
IF(AK$4&lt;'2.1 Kraftwerk allgemein'!$F$16+$F21,
('2.5 CAPEX'!$J24+SUM(OFFSET('2.5 CAPEX'!AP24,0,-MIN(MAX($F21-1-('2.1 Kraftwerk allgemein'!$F$16-'1.1 Allgemein'!$I$22+1),0),COLUMN(AB21)-1-('2.1 Kraftwerk allgemein'!$F$16-'1.1 Allgemein'!$I$22+1)),1,MIN(MAX($F21-('2.1 Kraftwerk allgemein'!$F$16-'1.1 Allgemein'!$I$22+1),1),COLUMN(AB21)-('2.1 Kraftwerk allgemein'!$F$16-'1.1 Allgemein'!$I$22+1)))))/$F21,
SUM(OFFSET('2.5 CAPEX'!AP24,0,-MIN($F21-1,COLUMN(AB21)-1),1,MIN($F21,COLUMN(AB21))))/$F21)))))))</f>
        <v/>
      </c>
      <c r="AL21" s="199" t="str">
        <f ca="1">IF('2.1 Kraftwerk allgemein'!$F$15&lt;'1.1 Allgemein'!$I$22,
IF(OR(ISNUMBER($D21)=FALSE,$F21=""),"",
IF(AND('2.5 CAPEX'!$L24&lt;&gt;"x",'2.5 CAPEX'!$M24&lt;&gt;"x"),0,
IF($F21=0,0,
IF(AL$4&lt;'2.1 Kraftwerk allgemein'!$F$16,0,
IF(AL$4='2.1 Kraftwerk allgemein'!$F$16,'2.5 CAPEX'!$J24/$F21,
IF(AL$4&lt;'2.1 Kraftwerk allgemein'!$F$16+$F21,
('2.5 CAPEX'!$J24+SUM(OFFSET('2.5 CAPEX'!AQ24,0,-MIN(MAX($F21-1-('2.1 Kraftwerk allgemein'!$F$16-'2.1 Kraftwerk allgemein'!$F$15+1),0),COLUMN(AC21)-1-('2.1 Kraftwerk allgemein'!$F$16-'2.1 Kraftwerk allgemein'!$F$15+1)),1,MIN(MAX($F21-('2.1 Kraftwerk allgemein'!$F$16-'2.1 Kraftwerk allgemein'!$F$15+1),1),COLUMN(AC21)-('2.1 Kraftwerk allgemein'!$F$16-'2.1 Kraftwerk allgemein'!$F$15+1)))))/$F21,
SUM(OFFSET('2.5 CAPEX'!AQ24,0,-MIN($F21-1,COLUMN(AC21)-1),1,MIN($F21,COLUMN(AC21))))/$F21)))))),
IF(OR(ISNUMBER($D21)=FALSE,$F21=""),"",
IF(AND('2.5 CAPEX'!$L24&lt;&gt;"x",'2.5 CAPEX'!$M24&lt;&gt;"x"),0,
IF($F21=0,0,
IF(AL$4&lt;'2.1 Kraftwerk allgemein'!$F$16,0,
IF(AL$4='2.1 Kraftwerk allgemein'!$F$16,'2.5 CAPEX'!$J24/$F21,
IF(AL$4&lt;'2.1 Kraftwerk allgemein'!$F$16+$F21,
('2.5 CAPEX'!$J24+SUM(OFFSET('2.5 CAPEX'!AQ24,0,-MIN(MAX($F21-1-('2.1 Kraftwerk allgemein'!$F$16-'1.1 Allgemein'!$I$22+1),0),COLUMN(AC21)-1-('2.1 Kraftwerk allgemein'!$F$16-'1.1 Allgemein'!$I$22+1)),1,MIN(MAX($F21-('2.1 Kraftwerk allgemein'!$F$16-'1.1 Allgemein'!$I$22+1),1),COLUMN(AC21)-('2.1 Kraftwerk allgemein'!$F$16-'1.1 Allgemein'!$I$22+1)))))/$F21,
SUM(OFFSET('2.5 CAPEX'!AQ24,0,-MIN($F21-1,COLUMN(AC21)-1),1,MIN($F21,COLUMN(AC21))))/$F21)))))))</f>
        <v/>
      </c>
      <c r="AM21" s="199" t="str">
        <f ca="1">IF('2.1 Kraftwerk allgemein'!$F$15&lt;'1.1 Allgemein'!$I$22,
IF(OR(ISNUMBER($D21)=FALSE,$F21=""),"",
IF(AND('2.5 CAPEX'!$L24&lt;&gt;"x",'2.5 CAPEX'!$M24&lt;&gt;"x"),0,
IF($F21=0,0,
IF(AM$4&lt;'2.1 Kraftwerk allgemein'!$F$16,0,
IF(AM$4='2.1 Kraftwerk allgemein'!$F$16,'2.5 CAPEX'!$J24/$F21,
IF(AM$4&lt;'2.1 Kraftwerk allgemein'!$F$16+$F21,
('2.5 CAPEX'!$J24+SUM(OFFSET('2.5 CAPEX'!AR24,0,-MIN(MAX($F21-1-('2.1 Kraftwerk allgemein'!$F$16-'2.1 Kraftwerk allgemein'!$F$15+1),0),COLUMN(AD21)-1-('2.1 Kraftwerk allgemein'!$F$16-'2.1 Kraftwerk allgemein'!$F$15+1)),1,MIN(MAX($F21-('2.1 Kraftwerk allgemein'!$F$16-'2.1 Kraftwerk allgemein'!$F$15+1),1),COLUMN(AD21)-('2.1 Kraftwerk allgemein'!$F$16-'2.1 Kraftwerk allgemein'!$F$15+1)))))/$F21,
SUM(OFFSET('2.5 CAPEX'!AR24,0,-MIN($F21-1,COLUMN(AD21)-1),1,MIN($F21,COLUMN(AD21))))/$F21)))))),
IF(OR(ISNUMBER($D21)=FALSE,$F21=""),"",
IF(AND('2.5 CAPEX'!$L24&lt;&gt;"x",'2.5 CAPEX'!$M24&lt;&gt;"x"),0,
IF($F21=0,0,
IF(AM$4&lt;'2.1 Kraftwerk allgemein'!$F$16,0,
IF(AM$4='2.1 Kraftwerk allgemein'!$F$16,'2.5 CAPEX'!$J24/$F21,
IF(AM$4&lt;'2.1 Kraftwerk allgemein'!$F$16+$F21,
('2.5 CAPEX'!$J24+SUM(OFFSET('2.5 CAPEX'!AR24,0,-MIN(MAX($F21-1-('2.1 Kraftwerk allgemein'!$F$16-'1.1 Allgemein'!$I$22+1),0),COLUMN(AD21)-1-('2.1 Kraftwerk allgemein'!$F$16-'1.1 Allgemein'!$I$22+1)),1,MIN(MAX($F21-('2.1 Kraftwerk allgemein'!$F$16-'1.1 Allgemein'!$I$22+1),1),COLUMN(AD21)-('2.1 Kraftwerk allgemein'!$F$16-'1.1 Allgemein'!$I$22+1)))))/$F21,
SUM(OFFSET('2.5 CAPEX'!AR24,0,-MIN($F21-1,COLUMN(AD21)-1),1,MIN($F21,COLUMN(AD21))))/$F21)))))))</f>
        <v/>
      </c>
      <c r="AN21" s="199" t="str">
        <f ca="1">IF('2.1 Kraftwerk allgemein'!$F$15&lt;'1.1 Allgemein'!$I$22,
IF(OR(ISNUMBER($D21)=FALSE,$F21=""),"",
IF(AND('2.5 CAPEX'!$L24&lt;&gt;"x",'2.5 CAPEX'!$M24&lt;&gt;"x"),0,
IF($F21=0,0,
IF(AN$4&lt;'2.1 Kraftwerk allgemein'!$F$16,0,
IF(AN$4='2.1 Kraftwerk allgemein'!$F$16,'2.5 CAPEX'!$J24/$F21,
IF(AN$4&lt;'2.1 Kraftwerk allgemein'!$F$16+$F21,
('2.5 CAPEX'!$J24+SUM(OFFSET('2.5 CAPEX'!AS24,0,-MIN(MAX($F21-1-('2.1 Kraftwerk allgemein'!$F$16-'2.1 Kraftwerk allgemein'!$F$15+1),0),COLUMN(AE21)-1-('2.1 Kraftwerk allgemein'!$F$16-'2.1 Kraftwerk allgemein'!$F$15+1)),1,MIN(MAX($F21-('2.1 Kraftwerk allgemein'!$F$16-'2.1 Kraftwerk allgemein'!$F$15+1),1),COLUMN(AE21)-('2.1 Kraftwerk allgemein'!$F$16-'2.1 Kraftwerk allgemein'!$F$15+1)))))/$F21,
SUM(OFFSET('2.5 CAPEX'!AS24,0,-MIN($F21-1,COLUMN(AE21)-1),1,MIN($F21,COLUMN(AE21))))/$F21)))))),
IF(OR(ISNUMBER($D21)=FALSE,$F21=""),"",
IF(AND('2.5 CAPEX'!$L24&lt;&gt;"x",'2.5 CAPEX'!$M24&lt;&gt;"x"),0,
IF($F21=0,0,
IF(AN$4&lt;'2.1 Kraftwerk allgemein'!$F$16,0,
IF(AN$4='2.1 Kraftwerk allgemein'!$F$16,'2.5 CAPEX'!$J24/$F21,
IF(AN$4&lt;'2.1 Kraftwerk allgemein'!$F$16+$F21,
('2.5 CAPEX'!$J24+SUM(OFFSET('2.5 CAPEX'!AS24,0,-MIN(MAX($F21-1-('2.1 Kraftwerk allgemein'!$F$16-'1.1 Allgemein'!$I$22+1),0),COLUMN(AE21)-1-('2.1 Kraftwerk allgemein'!$F$16-'1.1 Allgemein'!$I$22+1)),1,MIN(MAX($F21-('2.1 Kraftwerk allgemein'!$F$16-'1.1 Allgemein'!$I$22+1),1),COLUMN(AE21)-('2.1 Kraftwerk allgemein'!$F$16-'1.1 Allgemein'!$I$22+1)))))/$F21,
SUM(OFFSET('2.5 CAPEX'!AS24,0,-MIN($F21-1,COLUMN(AE21)-1),1,MIN($F21,COLUMN(AE21))))/$F21)))))))</f>
        <v/>
      </c>
      <c r="AO21" s="199" t="str">
        <f ca="1">IF('2.1 Kraftwerk allgemein'!$F$15&lt;'1.1 Allgemein'!$I$22,
IF(OR(ISNUMBER($D21)=FALSE,$F21=""),"",
IF(AND('2.5 CAPEX'!$L24&lt;&gt;"x",'2.5 CAPEX'!$M24&lt;&gt;"x"),0,
IF($F21=0,0,
IF(AO$4&lt;'2.1 Kraftwerk allgemein'!$F$16,0,
IF(AO$4='2.1 Kraftwerk allgemein'!$F$16,'2.5 CAPEX'!$J24/$F21,
IF(AO$4&lt;'2.1 Kraftwerk allgemein'!$F$16+$F21,
('2.5 CAPEX'!$J24+SUM(OFFSET('2.5 CAPEX'!AT24,0,-MIN(MAX($F21-1-('2.1 Kraftwerk allgemein'!$F$16-'2.1 Kraftwerk allgemein'!$F$15+1),0),COLUMN(AF21)-1-('2.1 Kraftwerk allgemein'!$F$16-'2.1 Kraftwerk allgemein'!$F$15+1)),1,MIN(MAX($F21-('2.1 Kraftwerk allgemein'!$F$16-'2.1 Kraftwerk allgemein'!$F$15+1),1),COLUMN(AF21)-('2.1 Kraftwerk allgemein'!$F$16-'2.1 Kraftwerk allgemein'!$F$15+1)))))/$F21,
SUM(OFFSET('2.5 CAPEX'!AT24,0,-MIN($F21-1,COLUMN(AF21)-1),1,MIN($F21,COLUMN(AF21))))/$F21)))))),
IF(OR(ISNUMBER($D21)=FALSE,$F21=""),"",
IF(AND('2.5 CAPEX'!$L24&lt;&gt;"x",'2.5 CAPEX'!$M24&lt;&gt;"x"),0,
IF($F21=0,0,
IF(AO$4&lt;'2.1 Kraftwerk allgemein'!$F$16,0,
IF(AO$4='2.1 Kraftwerk allgemein'!$F$16,'2.5 CAPEX'!$J24/$F21,
IF(AO$4&lt;'2.1 Kraftwerk allgemein'!$F$16+$F21,
('2.5 CAPEX'!$J24+SUM(OFFSET('2.5 CAPEX'!AT24,0,-MIN(MAX($F21-1-('2.1 Kraftwerk allgemein'!$F$16-'1.1 Allgemein'!$I$22+1),0),COLUMN(AF21)-1-('2.1 Kraftwerk allgemein'!$F$16-'1.1 Allgemein'!$I$22+1)),1,MIN(MAX($F21-('2.1 Kraftwerk allgemein'!$F$16-'1.1 Allgemein'!$I$22+1),1),COLUMN(AF21)-('2.1 Kraftwerk allgemein'!$F$16-'1.1 Allgemein'!$I$22+1)))))/$F21,
SUM(OFFSET('2.5 CAPEX'!AT24,0,-MIN($F21-1,COLUMN(AF21)-1),1,MIN($F21,COLUMN(AF21))))/$F21)))))))</f>
        <v/>
      </c>
      <c r="AP21" s="199" t="str">
        <f ca="1">IF('2.1 Kraftwerk allgemein'!$F$15&lt;'1.1 Allgemein'!$I$22,
IF(OR(ISNUMBER($D21)=FALSE,$F21=""),"",
IF(AND('2.5 CAPEX'!$L24&lt;&gt;"x",'2.5 CAPEX'!$M24&lt;&gt;"x"),0,
IF($F21=0,0,
IF(AP$4&lt;'2.1 Kraftwerk allgemein'!$F$16,0,
IF(AP$4='2.1 Kraftwerk allgemein'!$F$16,'2.5 CAPEX'!$J24/$F21,
IF(AP$4&lt;'2.1 Kraftwerk allgemein'!$F$16+$F21,
('2.5 CAPEX'!$J24+SUM(OFFSET('2.5 CAPEX'!AU24,0,-MIN(MAX($F21-1-('2.1 Kraftwerk allgemein'!$F$16-'2.1 Kraftwerk allgemein'!$F$15+1),0),COLUMN(AG21)-1-('2.1 Kraftwerk allgemein'!$F$16-'2.1 Kraftwerk allgemein'!$F$15+1)),1,MIN(MAX($F21-('2.1 Kraftwerk allgemein'!$F$16-'2.1 Kraftwerk allgemein'!$F$15+1),1),COLUMN(AG21)-('2.1 Kraftwerk allgemein'!$F$16-'2.1 Kraftwerk allgemein'!$F$15+1)))))/$F21,
SUM(OFFSET('2.5 CAPEX'!AU24,0,-MIN($F21-1,COLUMN(AG21)-1),1,MIN($F21,COLUMN(AG21))))/$F21)))))),
IF(OR(ISNUMBER($D21)=FALSE,$F21=""),"",
IF(AND('2.5 CAPEX'!$L24&lt;&gt;"x",'2.5 CAPEX'!$M24&lt;&gt;"x"),0,
IF($F21=0,0,
IF(AP$4&lt;'2.1 Kraftwerk allgemein'!$F$16,0,
IF(AP$4='2.1 Kraftwerk allgemein'!$F$16,'2.5 CAPEX'!$J24/$F21,
IF(AP$4&lt;'2.1 Kraftwerk allgemein'!$F$16+$F21,
('2.5 CAPEX'!$J24+SUM(OFFSET('2.5 CAPEX'!AU24,0,-MIN(MAX($F21-1-('2.1 Kraftwerk allgemein'!$F$16-'1.1 Allgemein'!$I$22+1),0),COLUMN(AG21)-1-('2.1 Kraftwerk allgemein'!$F$16-'1.1 Allgemein'!$I$22+1)),1,MIN(MAX($F21-('2.1 Kraftwerk allgemein'!$F$16-'1.1 Allgemein'!$I$22+1),1),COLUMN(AG21)-('2.1 Kraftwerk allgemein'!$F$16-'1.1 Allgemein'!$I$22+1)))))/$F21,
SUM(OFFSET('2.5 CAPEX'!AU24,0,-MIN($F21-1,COLUMN(AG21)-1),1,MIN($F21,COLUMN(AG21))))/$F21)))))))</f>
        <v/>
      </c>
      <c r="AQ21" s="199" t="str">
        <f ca="1">IF('2.1 Kraftwerk allgemein'!$F$15&lt;'1.1 Allgemein'!$I$22,
IF(OR(ISNUMBER($D21)=FALSE,$F21=""),"",
IF(AND('2.5 CAPEX'!$L24&lt;&gt;"x",'2.5 CAPEX'!$M24&lt;&gt;"x"),0,
IF($F21=0,0,
IF(AQ$4&lt;'2.1 Kraftwerk allgemein'!$F$16,0,
IF(AQ$4='2.1 Kraftwerk allgemein'!$F$16,'2.5 CAPEX'!$J24/$F21,
IF(AQ$4&lt;'2.1 Kraftwerk allgemein'!$F$16+$F21,
('2.5 CAPEX'!$J24+SUM(OFFSET('2.5 CAPEX'!AV24,0,-MIN(MAX($F21-1-('2.1 Kraftwerk allgemein'!$F$16-'2.1 Kraftwerk allgemein'!$F$15+1),0),COLUMN(AH21)-1-('2.1 Kraftwerk allgemein'!$F$16-'2.1 Kraftwerk allgemein'!$F$15+1)),1,MIN(MAX($F21-('2.1 Kraftwerk allgemein'!$F$16-'2.1 Kraftwerk allgemein'!$F$15+1),1),COLUMN(AH21)-('2.1 Kraftwerk allgemein'!$F$16-'2.1 Kraftwerk allgemein'!$F$15+1)))))/$F21,
SUM(OFFSET('2.5 CAPEX'!AV24,0,-MIN($F21-1,COLUMN(AH21)-1),1,MIN($F21,COLUMN(AH21))))/$F21)))))),
IF(OR(ISNUMBER($D21)=FALSE,$F21=""),"",
IF(AND('2.5 CAPEX'!$L24&lt;&gt;"x",'2.5 CAPEX'!$M24&lt;&gt;"x"),0,
IF($F21=0,0,
IF(AQ$4&lt;'2.1 Kraftwerk allgemein'!$F$16,0,
IF(AQ$4='2.1 Kraftwerk allgemein'!$F$16,'2.5 CAPEX'!$J24/$F21,
IF(AQ$4&lt;'2.1 Kraftwerk allgemein'!$F$16+$F21,
('2.5 CAPEX'!$J24+SUM(OFFSET('2.5 CAPEX'!AV24,0,-MIN(MAX($F21-1-('2.1 Kraftwerk allgemein'!$F$16-'1.1 Allgemein'!$I$22+1),0),COLUMN(AH21)-1-('2.1 Kraftwerk allgemein'!$F$16-'1.1 Allgemein'!$I$22+1)),1,MIN(MAX($F21-('2.1 Kraftwerk allgemein'!$F$16-'1.1 Allgemein'!$I$22+1),1),COLUMN(AH21)-('2.1 Kraftwerk allgemein'!$F$16-'1.1 Allgemein'!$I$22+1)))))/$F21,
SUM(OFFSET('2.5 CAPEX'!AV24,0,-MIN($F21-1,COLUMN(AH21)-1),1,MIN($F21,COLUMN(AH21))))/$F21)))))))</f>
        <v/>
      </c>
      <c r="AR21" s="199" t="str">
        <f ca="1">IF('2.1 Kraftwerk allgemein'!$F$15&lt;'1.1 Allgemein'!$I$22,
IF(OR(ISNUMBER($D21)=FALSE,$F21=""),"",
IF(AND('2.5 CAPEX'!$L24&lt;&gt;"x",'2.5 CAPEX'!$M24&lt;&gt;"x"),0,
IF($F21=0,0,
IF(AR$4&lt;'2.1 Kraftwerk allgemein'!$F$16,0,
IF(AR$4='2.1 Kraftwerk allgemein'!$F$16,'2.5 CAPEX'!$J24/$F21,
IF(AR$4&lt;'2.1 Kraftwerk allgemein'!$F$16+$F21,
('2.5 CAPEX'!$J24+SUM(OFFSET('2.5 CAPEX'!AW24,0,-MIN(MAX($F21-1-('2.1 Kraftwerk allgemein'!$F$16-'2.1 Kraftwerk allgemein'!$F$15+1),0),COLUMN(AI21)-1-('2.1 Kraftwerk allgemein'!$F$16-'2.1 Kraftwerk allgemein'!$F$15+1)),1,MIN(MAX($F21-('2.1 Kraftwerk allgemein'!$F$16-'2.1 Kraftwerk allgemein'!$F$15+1),1),COLUMN(AI21)-('2.1 Kraftwerk allgemein'!$F$16-'2.1 Kraftwerk allgemein'!$F$15+1)))))/$F21,
SUM(OFFSET('2.5 CAPEX'!AW24,0,-MIN($F21-1,COLUMN(AI21)-1),1,MIN($F21,COLUMN(AI21))))/$F21)))))),
IF(OR(ISNUMBER($D21)=FALSE,$F21=""),"",
IF(AND('2.5 CAPEX'!$L24&lt;&gt;"x",'2.5 CAPEX'!$M24&lt;&gt;"x"),0,
IF($F21=0,0,
IF(AR$4&lt;'2.1 Kraftwerk allgemein'!$F$16,0,
IF(AR$4='2.1 Kraftwerk allgemein'!$F$16,'2.5 CAPEX'!$J24/$F21,
IF(AR$4&lt;'2.1 Kraftwerk allgemein'!$F$16+$F21,
('2.5 CAPEX'!$J24+SUM(OFFSET('2.5 CAPEX'!AW24,0,-MIN(MAX($F21-1-('2.1 Kraftwerk allgemein'!$F$16-'1.1 Allgemein'!$I$22+1),0),COLUMN(AI21)-1-('2.1 Kraftwerk allgemein'!$F$16-'1.1 Allgemein'!$I$22+1)),1,MIN(MAX($F21-('2.1 Kraftwerk allgemein'!$F$16-'1.1 Allgemein'!$I$22+1),1),COLUMN(AI21)-('2.1 Kraftwerk allgemein'!$F$16-'1.1 Allgemein'!$I$22+1)))))/$F21,
SUM(OFFSET('2.5 CAPEX'!AW24,0,-MIN($F21-1,COLUMN(AI21)-1),1,MIN($F21,COLUMN(AI21))))/$F21)))))))</f>
        <v/>
      </c>
      <c r="AS21" s="199" t="str">
        <f ca="1">IF('2.1 Kraftwerk allgemein'!$F$15&lt;'1.1 Allgemein'!$I$22,
IF(OR(ISNUMBER($D21)=FALSE,$F21=""),"",
IF(AND('2.5 CAPEX'!$L24&lt;&gt;"x",'2.5 CAPEX'!$M24&lt;&gt;"x"),0,
IF($F21=0,0,
IF(AS$4&lt;'2.1 Kraftwerk allgemein'!$F$16,0,
IF(AS$4='2.1 Kraftwerk allgemein'!$F$16,'2.5 CAPEX'!$J24/$F21,
IF(AS$4&lt;'2.1 Kraftwerk allgemein'!$F$16+$F21,
('2.5 CAPEX'!$J24+SUM(OFFSET('2.5 CAPEX'!AX24,0,-MIN(MAX($F21-1-('2.1 Kraftwerk allgemein'!$F$16-'2.1 Kraftwerk allgemein'!$F$15+1),0),COLUMN(AJ21)-1-('2.1 Kraftwerk allgemein'!$F$16-'2.1 Kraftwerk allgemein'!$F$15+1)),1,MIN(MAX($F21-('2.1 Kraftwerk allgemein'!$F$16-'2.1 Kraftwerk allgemein'!$F$15+1),1),COLUMN(AJ21)-('2.1 Kraftwerk allgemein'!$F$16-'2.1 Kraftwerk allgemein'!$F$15+1)))))/$F21,
SUM(OFFSET('2.5 CAPEX'!AX24,0,-MIN($F21-1,COLUMN(AJ21)-1),1,MIN($F21,COLUMN(AJ21))))/$F21)))))),
IF(OR(ISNUMBER($D21)=FALSE,$F21=""),"",
IF(AND('2.5 CAPEX'!$L24&lt;&gt;"x",'2.5 CAPEX'!$M24&lt;&gt;"x"),0,
IF($F21=0,0,
IF(AS$4&lt;'2.1 Kraftwerk allgemein'!$F$16,0,
IF(AS$4='2.1 Kraftwerk allgemein'!$F$16,'2.5 CAPEX'!$J24/$F21,
IF(AS$4&lt;'2.1 Kraftwerk allgemein'!$F$16+$F21,
('2.5 CAPEX'!$J24+SUM(OFFSET('2.5 CAPEX'!AX24,0,-MIN(MAX($F21-1-('2.1 Kraftwerk allgemein'!$F$16-'1.1 Allgemein'!$I$22+1),0),COLUMN(AJ21)-1-('2.1 Kraftwerk allgemein'!$F$16-'1.1 Allgemein'!$I$22+1)),1,MIN(MAX($F21-('2.1 Kraftwerk allgemein'!$F$16-'1.1 Allgemein'!$I$22+1),1),COLUMN(AJ21)-('2.1 Kraftwerk allgemein'!$F$16-'1.1 Allgemein'!$I$22+1)))))/$F21,
SUM(OFFSET('2.5 CAPEX'!AX24,0,-MIN($F21-1,COLUMN(AJ21)-1),1,MIN($F21,COLUMN(AJ21))))/$F21)))))))</f>
        <v/>
      </c>
      <c r="AT21" s="199" t="str">
        <f ca="1">IF('2.1 Kraftwerk allgemein'!$F$15&lt;'1.1 Allgemein'!$I$22,
IF(OR(ISNUMBER($D21)=FALSE,$F21=""),"",
IF(AND('2.5 CAPEX'!$L24&lt;&gt;"x",'2.5 CAPEX'!$M24&lt;&gt;"x"),0,
IF($F21=0,0,
IF(AT$4&lt;'2.1 Kraftwerk allgemein'!$F$16,0,
IF(AT$4='2.1 Kraftwerk allgemein'!$F$16,'2.5 CAPEX'!$J24/$F21,
IF(AT$4&lt;'2.1 Kraftwerk allgemein'!$F$16+$F21,
('2.5 CAPEX'!$J24+SUM(OFFSET('2.5 CAPEX'!AY24,0,-MIN(MAX($F21-1-('2.1 Kraftwerk allgemein'!$F$16-'2.1 Kraftwerk allgemein'!$F$15+1),0),COLUMN(AK21)-1-('2.1 Kraftwerk allgemein'!$F$16-'2.1 Kraftwerk allgemein'!$F$15+1)),1,MIN(MAX($F21-('2.1 Kraftwerk allgemein'!$F$16-'2.1 Kraftwerk allgemein'!$F$15+1),1),COLUMN(AK21)-('2.1 Kraftwerk allgemein'!$F$16-'2.1 Kraftwerk allgemein'!$F$15+1)))))/$F21,
SUM(OFFSET('2.5 CAPEX'!AY24,0,-MIN($F21-1,COLUMN(AK21)-1),1,MIN($F21,COLUMN(AK21))))/$F21)))))),
IF(OR(ISNUMBER($D21)=FALSE,$F21=""),"",
IF(AND('2.5 CAPEX'!$L24&lt;&gt;"x",'2.5 CAPEX'!$M24&lt;&gt;"x"),0,
IF($F21=0,0,
IF(AT$4&lt;'2.1 Kraftwerk allgemein'!$F$16,0,
IF(AT$4='2.1 Kraftwerk allgemein'!$F$16,'2.5 CAPEX'!$J24/$F21,
IF(AT$4&lt;'2.1 Kraftwerk allgemein'!$F$16+$F21,
('2.5 CAPEX'!$J24+SUM(OFFSET('2.5 CAPEX'!AY24,0,-MIN(MAX($F21-1-('2.1 Kraftwerk allgemein'!$F$16-'1.1 Allgemein'!$I$22+1),0),COLUMN(AK21)-1-('2.1 Kraftwerk allgemein'!$F$16-'1.1 Allgemein'!$I$22+1)),1,MIN(MAX($F21-('2.1 Kraftwerk allgemein'!$F$16-'1.1 Allgemein'!$I$22+1),1),COLUMN(AK21)-('2.1 Kraftwerk allgemein'!$F$16-'1.1 Allgemein'!$I$22+1)))))/$F21,
SUM(OFFSET('2.5 CAPEX'!AY24,0,-MIN($F21-1,COLUMN(AK21)-1),1,MIN($F21,COLUMN(AK21))))/$F21)))))))</f>
        <v/>
      </c>
      <c r="AU21" s="199" t="str">
        <f ca="1">IF('2.1 Kraftwerk allgemein'!$F$15&lt;'1.1 Allgemein'!$I$22,
IF(OR(ISNUMBER($D21)=FALSE,$F21=""),"",
IF(AND('2.5 CAPEX'!$L24&lt;&gt;"x",'2.5 CAPEX'!$M24&lt;&gt;"x"),0,
IF($F21=0,0,
IF(AU$4&lt;'2.1 Kraftwerk allgemein'!$F$16,0,
IF(AU$4='2.1 Kraftwerk allgemein'!$F$16,'2.5 CAPEX'!$J24/$F21,
IF(AU$4&lt;'2.1 Kraftwerk allgemein'!$F$16+$F21,
('2.5 CAPEX'!$J24+SUM(OFFSET('2.5 CAPEX'!AZ24,0,-MIN(MAX($F21-1-('2.1 Kraftwerk allgemein'!$F$16-'2.1 Kraftwerk allgemein'!$F$15+1),0),COLUMN(AL21)-1-('2.1 Kraftwerk allgemein'!$F$16-'2.1 Kraftwerk allgemein'!$F$15+1)),1,MIN(MAX($F21-('2.1 Kraftwerk allgemein'!$F$16-'2.1 Kraftwerk allgemein'!$F$15+1),1),COLUMN(AL21)-('2.1 Kraftwerk allgemein'!$F$16-'2.1 Kraftwerk allgemein'!$F$15+1)))))/$F21,
SUM(OFFSET('2.5 CAPEX'!AZ24,0,-MIN($F21-1,COLUMN(AL21)-1),1,MIN($F21,COLUMN(AL21))))/$F21)))))),
IF(OR(ISNUMBER($D21)=FALSE,$F21=""),"",
IF(AND('2.5 CAPEX'!$L24&lt;&gt;"x",'2.5 CAPEX'!$M24&lt;&gt;"x"),0,
IF($F21=0,0,
IF(AU$4&lt;'2.1 Kraftwerk allgemein'!$F$16,0,
IF(AU$4='2.1 Kraftwerk allgemein'!$F$16,'2.5 CAPEX'!$J24/$F21,
IF(AU$4&lt;'2.1 Kraftwerk allgemein'!$F$16+$F21,
('2.5 CAPEX'!$J24+SUM(OFFSET('2.5 CAPEX'!AZ24,0,-MIN(MAX($F21-1-('2.1 Kraftwerk allgemein'!$F$16-'1.1 Allgemein'!$I$22+1),0),COLUMN(AL21)-1-('2.1 Kraftwerk allgemein'!$F$16-'1.1 Allgemein'!$I$22+1)),1,MIN(MAX($F21-('2.1 Kraftwerk allgemein'!$F$16-'1.1 Allgemein'!$I$22+1),1),COLUMN(AL21)-('2.1 Kraftwerk allgemein'!$F$16-'1.1 Allgemein'!$I$22+1)))))/$F21,
SUM(OFFSET('2.5 CAPEX'!AZ24,0,-MIN($F21-1,COLUMN(AL21)-1),1,MIN($F21,COLUMN(AL21))))/$F21)))))))</f>
        <v/>
      </c>
      <c r="AV21" s="199" t="str">
        <f ca="1">IF('2.1 Kraftwerk allgemein'!$F$15&lt;'1.1 Allgemein'!$I$22,
IF(OR(ISNUMBER($D21)=FALSE,$F21=""),"",
IF(AND('2.5 CAPEX'!$L24&lt;&gt;"x",'2.5 CAPEX'!$M24&lt;&gt;"x"),0,
IF($F21=0,0,
IF(AV$4&lt;'2.1 Kraftwerk allgemein'!$F$16,0,
IF(AV$4='2.1 Kraftwerk allgemein'!$F$16,'2.5 CAPEX'!$J24/$F21,
IF(AV$4&lt;'2.1 Kraftwerk allgemein'!$F$16+$F21,
('2.5 CAPEX'!$J24+SUM(OFFSET('2.5 CAPEX'!BA24,0,-MIN(MAX($F21-1-('2.1 Kraftwerk allgemein'!$F$16-'2.1 Kraftwerk allgemein'!$F$15+1),0),COLUMN(AM21)-1-('2.1 Kraftwerk allgemein'!$F$16-'2.1 Kraftwerk allgemein'!$F$15+1)),1,MIN(MAX($F21-('2.1 Kraftwerk allgemein'!$F$16-'2.1 Kraftwerk allgemein'!$F$15+1),1),COLUMN(AM21)-('2.1 Kraftwerk allgemein'!$F$16-'2.1 Kraftwerk allgemein'!$F$15+1)))))/$F21,
SUM(OFFSET('2.5 CAPEX'!BA24,0,-MIN($F21-1,COLUMN(AM21)-1),1,MIN($F21,COLUMN(AM21))))/$F21)))))),
IF(OR(ISNUMBER($D21)=FALSE,$F21=""),"",
IF(AND('2.5 CAPEX'!$L24&lt;&gt;"x",'2.5 CAPEX'!$M24&lt;&gt;"x"),0,
IF($F21=0,0,
IF(AV$4&lt;'2.1 Kraftwerk allgemein'!$F$16,0,
IF(AV$4='2.1 Kraftwerk allgemein'!$F$16,'2.5 CAPEX'!$J24/$F21,
IF(AV$4&lt;'2.1 Kraftwerk allgemein'!$F$16+$F21,
('2.5 CAPEX'!$J24+SUM(OFFSET('2.5 CAPEX'!BA24,0,-MIN(MAX($F21-1-('2.1 Kraftwerk allgemein'!$F$16-'1.1 Allgemein'!$I$22+1),0),COLUMN(AM21)-1-('2.1 Kraftwerk allgemein'!$F$16-'1.1 Allgemein'!$I$22+1)),1,MIN(MAX($F21-('2.1 Kraftwerk allgemein'!$F$16-'1.1 Allgemein'!$I$22+1),1),COLUMN(AM21)-('2.1 Kraftwerk allgemein'!$F$16-'1.1 Allgemein'!$I$22+1)))))/$F21,
SUM(OFFSET('2.5 CAPEX'!BA24,0,-MIN($F21-1,COLUMN(AM21)-1),1,MIN($F21,COLUMN(AM21))))/$F21)))))))</f>
        <v/>
      </c>
      <c r="AW21" s="199" t="str">
        <f ca="1">IF('2.1 Kraftwerk allgemein'!$F$15&lt;'1.1 Allgemein'!$I$22,
IF(OR(ISNUMBER($D21)=FALSE,$F21=""),"",
IF(AND('2.5 CAPEX'!$L24&lt;&gt;"x",'2.5 CAPEX'!$M24&lt;&gt;"x"),0,
IF($F21=0,0,
IF(AW$4&lt;'2.1 Kraftwerk allgemein'!$F$16,0,
IF(AW$4='2.1 Kraftwerk allgemein'!$F$16,'2.5 CAPEX'!$J24/$F21,
IF(AW$4&lt;'2.1 Kraftwerk allgemein'!$F$16+$F21,
('2.5 CAPEX'!$J24+SUM(OFFSET('2.5 CAPEX'!BB24,0,-MIN(MAX($F21-1-('2.1 Kraftwerk allgemein'!$F$16-'2.1 Kraftwerk allgemein'!$F$15+1),0),COLUMN(AN21)-1-('2.1 Kraftwerk allgemein'!$F$16-'2.1 Kraftwerk allgemein'!$F$15+1)),1,MIN(MAX($F21-('2.1 Kraftwerk allgemein'!$F$16-'2.1 Kraftwerk allgemein'!$F$15+1),1),COLUMN(AN21)-('2.1 Kraftwerk allgemein'!$F$16-'2.1 Kraftwerk allgemein'!$F$15+1)))))/$F21,
SUM(OFFSET('2.5 CAPEX'!BB24,0,-MIN($F21-1,COLUMN(AN21)-1),1,MIN($F21,COLUMN(AN21))))/$F21)))))),
IF(OR(ISNUMBER($D21)=FALSE,$F21=""),"",
IF(AND('2.5 CAPEX'!$L24&lt;&gt;"x",'2.5 CAPEX'!$M24&lt;&gt;"x"),0,
IF($F21=0,0,
IF(AW$4&lt;'2.1 Kraftwerk allgemein'!$F$16,0,
IF(AW$4='2.1 Kraftwerk allgemein'!$F$16,'2.5 CAPEX'!$J24/$F21,
IF(AW$4&lt;'2.1 Kraftwerk allgemein'!$F$16+$F21,
('2.5 CAPEX'!$J24+SUM(OFFSET('2.5 CAPEX'!BB24,0,-MIN(MAX($F21-1-('2.1 Kraftwerk allgemein'!$F$16-'1.1 Allgemein'!$I$22+1),0),COLUMN(AN21)-1-('2.1 Kraftwerk allgemein'!$F$16-'1.1 Allgemein'!$I$22+1)),1,MIN(MAX($F21-('2.1 Kraftwerk allgemein'!$F$16-'1.1 Allgemein'!$I$22+1),1),COLUMN(AN21)-('2.1 Kraftwerk allgemein'!$F$16-'1.1 Allgemein'!$I$22+1)))))/$F21,
SUM(OFFSET('2.5 CAPEX'!BB24,0,-MIN($F21-1,COLUMN(AN21)-1),1,MIN($F21,COLUMN(AN21))))/$F21)))))))</f>
        <v/>
      </c>
      <c r="AX21" s="199" t="str">
        <f ca="1">IF('2.1 Kraftwerk allgemein'!$F$15&lt;'1.1 Allgemein'!$I$22,
IF(OR(ISNUMBER($D21)=FALSE,$F21=""),"",
IF(AND('2.5 CAPEX'!$L24&lt;&gt;"x",'2.5 CAPEX'!$M24&lt;&gt;"x"),0,
IF($F21=0,0,
IF(AX$4&lt;'2.1 Kraftwerk allgemein'!$F$16,0,
IF(AX$4='2.1 Kraftwerk allgemein'!$F$16,'2.5 CAPEX'!$J24/$F21,
IF(AX$4&lt;'2.1 Kraftwerk allgemein'!$F$16+$F21,
('2.5 CAPEX'!$J24+SUM(OFFSET('2.5 CAPEX'!BC24,0,-MIN(MAX($F21-1-('2.1 Kraftwerk allgemein'!$F$16-'2.1 Kraftwerk allgemein'!$F$15+1),0),COLUMN(AO21)-1-('2.1 Kraftwerk allgemein'!$F$16-'2.1 Kraftwerk allgemein'!$F$15+1)),1,MIN(MAX($F21-('2.1 Kraftwerk allgemein'!$F$16-'2.1 Kraftwerk allgemein'!$F$15+1),1),COLUMN(AO21)-('2.1 Kraftwerk allgemein'!$F$16-'2.1 Kraftwerk allgemein'!$F$15+1)))))/$F21,
SUM(OFFSET('2.5 CAPEX'!BC24,0,-MIN($F21-1,COLUMN(AO21)-1),1,MIN($F21,COLUMN(AO21))))/$F21)))))),
IF(OR(ISNUMBER($D21)=FALSE,$F21=""),"",
IF(AND('2.5 CAPEX'!$L24&lt;&gt;"x",'2.5 CAPEX'!$M24&lt;&gt;"x"),0,
IF($F21=0,0,
IF(AX$4&lt;'2.1 Kraftwerk allgemein'!$F$16,0,
IF(AX$4='2.1 Kraftwerk allgemein'!$F$16,'2.5 CAPEX'!$J24/$F21,
IF(AX$4&lt;'2.1 Kraftwerk allgemein'!$F$16+$F21,
('2.5 CAPEX'!$J24+SUM(OFFSET('2.5 CAPEX'!BC24,0,-MIN(MAX($F21-1-('2.1 Kraftwerk allgemein'!$F$16-'1.1 Allgemein'!$I$22+1),0),COLUMN(AO21)-1-('2.1 Kraftwerk allgemein'!$F$16-'1.1 Allgemein'!$I$22+1)),1,MIN(MAX($F21-('2.1 Kraftwerk allgemein'!$F$16-'1.1 Allgemein'!$I$22+1),1),COLUMN(AO21)-('2.1 Kraftwerk allgemein'!$F$16-'1.1 Allgemein'!$I$22+1)))))/$F21,
SUM(OFFSET('2.5 CAPEX'!BC24,0,-MIN($F21-1,COLUMN(AO21)-1),1,MIN($F21,COLUMN(AO21))))/$F21)))))))</f>
        <v/>
      </c>
      <c r="AY21" s="199" t="str">
        <f ca="1">IF('2.1 Kraftwerk allgemein'!$F$15&lt;'1.1 Allgemein'!$I$22,
IF(OR(ISNUMBER($D21)=FALSE,$F21=""),"",
IF(AND('2.5 CAPEX'!$L24&lt;&gt;"x",'2.5 CAPEX'!$M24&lt;&gt;"x"),0,
IF($F21=0,0,
IF(AY$4&lt;'2.1 Kraftwerk allgemein'!$F$16,0,
IF(AY$4='2.1 Kraftwerk allgemein'!$F$16,'2.5 CAPEX'!$J24/$F21,
IF(AY$4&lt;'2.1 Kraftwerk allgemein'!$F$16+$F21,
('2.5 CAPEX'!$J24+SUM(OFFSET('2.5 CAPEX'!BD24,0,-MIN(MAX($F21-1-('2.1 Kraftwerk allgemein'!$F$16-'2.1 Kraftwerk allgemein'!$F$15+1),0),COLUMN(AP21)-1-('2.1 Kraftwerk allgemein'!$F$16-'2.1 Kraftwerk allgemein'!$F$15+1)),1,MIN(MAX($F21-('2.1 Kraftwerk allgemein'!$F$16-'2.1 Kraftwerk allgemein'!$F$15+1),1),COLUMN(AP21)-('2.1 Kraftwerk allgemein'!$F$16-'2.1 Kraftwerk allgemein'!$F$15+1)))))/$F21,
SUM(OFFSET('2.5 CAPEX'!BD24,0,-MIN($F21-1,COLUMN(AP21)-1),1,MIN($F21,COLUMN(AP21))))/$F21)))))),
IF(OR(ISNUMBER($D21)=FALSE,$F21=""),"",
IF(AND('2.5 CAPEX'!$L24&lt;&gt;"x",'2.5 CAPEX'!$M24&lt;&gt;"x"),0,
IF($F21=0,0,
IF(AY$4&lt;'2.1 Kraftwerk allgemein'!$F$16,0,
IF(AY$4='2.1 Kraftwerk allgemein'!$F$16,'2.5 CAPEX'!$J24/$F21,
IF(AY$4&lt;'2.1 Kraftwerk allgemein'!$F$16+$F21,
('2.5 CAPEX'!$J24+SUM(OFFSET('2.5 CAPEX'!BD24,0,-MIN(MAX($F21-1-('2.1 Kraftwerk allgemein'!$F$16-'1.1 Allgemein'!$I$22+1),0),COLUMN(AP21)-1-('2.1 Kraftwerk allgemein'!$F$16-'1.1 Allgemein'!$I$22+1)),1,MIN(MAX($F21-('2.1 Kraftwerk allgemein'!$F$16-'1.1 Allgemein'!$I$22+1),1),COLUMN(AP21)-('2.1 Kraftwerk allgemein'!$F$16-'1.1 Allgemein'!$I$22+1)))))/$F21,
SUM(OFFSET('2.5 CAPEX'!BD24,0,-MIN($F21-1,COLUMN(AP21)-1),1,MIN($F21,COLUMN(AP21))))/$F21)))))))</f>
        <v/>
      </c>
      <c r="AZ21" s="199" t="str">
        <f ca="1">IF('2.1 Kraftwerk allgemein'!$F$15&lt;'1.1 Allgemein'!$I$22,
IF(OR(ISNUMBER($D21)=FALSE,$F21=""),"",
IF(AND('2.5 CAPEX'!$L24&lt;&gt;"x",'2.5 CAPEX'!$M24&lt;&gt;"x"),0,
IF($F21=0,0,
IF(AZ$4&lt;'2.1 Kraftwerk allgemein'!$F$16,0,
IF(AZ$4='2.1 Kraftwerk allgemein'!$F$16,'2.5 CAPEX'!$J24/$F21,
IF(AZ$4&lt;'2.1 Kraftwerk allgemein'!$F$16+$F21,
('2.5 CAPEX'!$J24+SUM(OFFSET('2.5 CAPEX'!BE24,0,-MIN(MAX($F21-1-('2.1 Kraftwerk allgemein'!$F$16-'2.1 Kraftwerk allgemein'!$F$15+1),0),COLUMN(AQ21)-1-('2.1 Kraftwerk allgemein'!$F$16-'2.1 Kraftwerk allgemein'!$F$15+1)),1,MIN(MAX($F21-('2.1 Kraftwerk allgemein'!$F$16-'2.1 Kraftwerk allgemein'!$F$15+1),1),COLUMN(AQ21)-('2.1 Kraftwerk allgemein'!$F$16-'2.1 Kraftwerk allgemein'!$F$15+1)))))/$F21,
SUM(OFFSET('2.5 CAPEX'!BE24,0,-MIN($F21-1,COLUMN(AQ21)-1),1,MIN($F21,COLUMN(AQ21))))/$F21)))))),
IF(OR(ISNUMBER($D21)=FALSE,$F21=""),"",
IF(AND('2.5 CAPEX'!$L24&lt;&gt;"x",'2.5 CAPEX'!$M24&lt;&gt;"x"),0,
IF($F21=0,0,
IF(AZ$4&lt;'2.1 Kraftwerk allgemein'!$F$16,0,
IF(AZ$4='2.1 Kraftwerk allgemein'!$F$16,'2.5 CAPEX'!$J24/$F21,
IF(AZ$4&lt;'2.1 Kraftwerk allgemein'!$F$16+$F21,
('2.5 CAPEX'!$J24+SUM(OFFSET('2.5 CAPEX'!BE24,0,-MIN(MAX($F21-1-('2.1 Kraftwerk allgemein'!$F$16-'1.1 Allgemein'!$I$22+1),0),COLUMN(AQ21)-1-('2.1 Kraftwerk allgemein'!$F$16-'1.1 Allgemein'!$I$22+1)),1,MIN(MAX($F21-('2.1 Kraftwerk allgemein'!$F$16-'1.1 Allgemein'!$I$22+1),1),COLUMN(AQ21)-('2.1 Kraftwerk allgemein'!$F$16-'1.1 Allgemein'!$I$22+1)))))/$F21,
SUM(OFFSET('2.5 CAPEX'!BE24,0,-MIN($F21-1,COLUMN(AQ21)-1),1,MIN($F21,COLUMN(AQ21))))/$F21)))))))</f>
        <v/>
      </c>
      <c r="BA21" s="199" t="str">
        <f ca="1">IF('2.1 Kraftwerk allgemein'!$F$15&lt;'1.1 Allgemein'!$I$22,
IF(OR(ISNUMBER($D21)=FALSE,$F21=""),"",
IF(AND('2.5 CAPEX'!$L24&lt;&gt;"x",'2.5 CAPEX'!$M24&lt;&gt;"x"),0,
IF($F21=0,0,
IF(BA$4&lt;'2.1 Kraftwerk allgemein'!$F$16,0,
IF(BA$4='2.1 Kraftwerk allgemein'!$F$16,'2.5 CAPEX'!$J24/$F21,
IF(BA$4&lt;'2.1 Kraftwerk allgemein'!$F$16+$F21,
('2.5 CAPEX'!$J24+SUM(OFFSET('2.5 CAPEX'!BF24,0,-MIN(MAX($F21-1-('2.1 Kraftwerk allgemein'!$F$16-'2.1 Kraftwerk allgemein'!$F$15+1),0),COLUMN(AR21)-1-('2.1 Kraftwerk allgemein'!$F$16-'2.1 Kraftwerk allgemein'!$F$15+1)),1,MIN(MAX($F21-('2.1 Kraftwerk allgemein'!$F$16-'2.1 Kraftwerk allgemein'!$F$15+1),1),COLUMN(AR21)-('2.1 Kraftwerk allgemein'!$F$16-'2.1 Kraftwerk allgemein'!$F$15+1)))))/$F21,
SUM(OFFSET('2.5 CAPEX'!BF24,0,-MIN($F21-1,COLUMN(AR21)-1),1,MIN($F21,COLUMN(AR21))))/$F21)))))),
IF(OR(ISNUMBER($D21)=FALSE,$F21=""),"",
IF(AND('2.5 CAPEX'!$L24&lt;&gt;"x",'2.5 CAPEX'!$M24&lt;&gt;"x"),0,
IF($F21=0,0,
IF(BA$4&lt;'2.1 Kraftwerk allgemein'!$F$16,0,
IF(BA$4='2.1 Kraftwerk allgemein'!$F$16,'2.5 CAPEX'!$J24/$F21,
IF(BA$4&lt;'2.1 Kraftwerk allgemein'!$F$16+$F21,
('2.5 CAPEX'!$J24+SUM(OFFSET('2.5 CAPEX'!BF24,0,-MIN(MAX($F21-1-('2.1 Kraftwerk allgemein'!$F$16-'1.1 Allgemein'!$I$22+1),0),COLUMN(AR21)-1-('2.1 Kraftwerk allgemein'!$F$16-'1.1 Allgemein'!$I$22+1)),1,MIN(MAX($F21-('2.1 Kraftwerk allgemein'!$F$16-'1.1 Allgemein'!$I$22+1),1),COLUMN(AR21)-('2.1 Kraftwerk allgemein'!$F$16-'1.1 Allgemein'!$I$22+1)))))/$F21,
SUM(OFFSET('2.5 CAPEX'!BF24,0,-MIN($F21-1,COLUMN(AR21)-1),1,MIN($F21,COLUMN(AR21))))/$F21)))))))</f>
        <v/>
      </c>
      <c r="BB21" s="199" t="str">
        <f ca="1">IF('2.1 Kraftwerk allgemein'!$F$15&lt;'1.1 Allgemein'!$I$22,
IF(OR(ISNUMBER($D21)=FALSE,$F21=""),"",
IF(AND('2.5 CAPEX'!$L24&lt;&gt;"x",'2.5 CAPEX'!$M24&lt;&gt;"x"),0,
IF($F21=0,0,
IF(BB$4&lt;'2.1 Kraftwerk allgemein'!$F$16,0,
IF(BB$4='2.1 Kraftwerk allgemein'!$F$16,'2.5 CAPEX'!$J24/$F21,
IF(BB$4&lt;'2.1 Kraftwerk allgemein'!$F$16+$F21,
('2.5 CAPEX'!$J24+SUM(OFFSET('2.5 CAPEX'!BG24,0,-MIN(MAX($F21-1-('2.1 Kraftwerk allgemein'!$F$16-'2.1 Kraftwerk allgemein'!$F$15+1),0),COLUMN(AS21)-1-('2.1 Kraftwerk allgemein'!$F$16-'2.1 Kraftwerk allgemein'!$F$15+1)),1,MIN(MAX($F21-('2.1 Kraftwerk allgemein'!$F$16-'2.1 Kraftwerk allgemein'!$F$15+1),1),COLUMN(AS21)-('2.1 Kraftwerk allgemein'!$F$16-'2.1 Kraftwerk allgemein'!$F$15+1)))))/$F21,
SUM(OFFSET('2.5 CAPEX'!BG24,0,-MIN($F21-1,COLUMN(AS21)-1),1,MIN($F21,COLUMN(AS21))))/$F21)))))),
IF(OR(ISNUMBER($D21)=FALSE,$F21=""),"",
IF(AND('2.5 CAPEX'!$L24&lt;&gt;"x",'2.5 CAPEX'!$M24&lt;&gt;"x"),0,
IF($F21=0,0,
IF(BB$4&lt;'2.1 Kraftwerk allgemein'!$F$16,0,
IF(BB$4='2.1 Kraftwerk allgemein'!$F$16,'2.5 CAPEX'!$J24/$F21,
IF(BB$4&lt;'2.1 Kraftwerk allgemein'!$F$16+$F21,
('2.5 CAPEX'!$J24+SUM(OFFSET('2.5 CAPEX'!BG24,0,-MIN(MAX($F21-1-('2.1 Kraftwerk allgemein'!$F$16-'1.1 Allgemein'!$I$22+1),0),COLUMN(AS21)-1-('2.1 Kraftwerk allgemein'!$F$16-'1.1 Allgemein'!$I$22+1)),1,MIN(MAX($F21-('2.1 Kraftwerk allgemein'!$F$16-'1.1 Allgemein'!$I$22+1),1),COLUMN(AS21)-('2.1 Kraftwerk allgemein'!$F$16-'1.1 Allgemein'!$I$22+1)))))/$F21,
SUM(OFFSET('2.5 CAPEX'!BG24,0,-MIN($F21-1,COLUMN(AS21)-1),1,MIN($F21,COLUMN(AS21))))/$F21)))))))</f>
        <v/>
      </c>
      <c r="BC21" s="199" t="str">
        <f ca="1">IF('2.1 Kraftwerk allgemein'!$F$15&lt;'1.1 Allgemein'!$I$22,
IF(OR(ISNUMBER($D21)=FALSE,$F21=""),"",
IF(AND('2.5 CAPEX'!$L24&lt;&gt;"x",'2.5 CAPEX'!$M24&lt;&gt;"x"),0,
IF($F21=0,0,
IF(BC$4&lt;'2.1 Kraftwerk allgemein'!$F$16,0,
IF(BC$4='2.1 Kraftwerk allgemein'!$F$16,'2.5 CAPEX'!$J24/$F21,
IF(BC$4&lt;'2.1 Kraftwerk allgemein'!$F$16+$F21,
('2.5 CAPEX'!$J24+SUM(OFFSET('2.5 CAPEX'!BH24,0,-MIN(MAX($F21-1-('2.1 Kraftwerk allgemein'!$F$16-'2.1 Kraftwerk allgemein'!$F$15+1),0),COLUMN(AT21)-1-('2.1 Kraftwerk allgemein'!$F$16-'2.1 Kraftwerk allgemein'!$F$15+1)),1,MIN(MAX($F21-('2.1 Kraftwerk allgemein'!$F$16-'2.1 Kraftwerk allgemein'!$F$15+1),1),COLUMN(AT21)-('2.1 Kraftwerk allgemein'!$F$16-'2.1 Kraftwerk allgemein'!$F$15+1)))))/$F21,
SUM(OFFSET('2.5 CAPEX'!BH24,0,-MIN($F21-1,COLUMN(AT21)-1),1,MIN($F21,COLUMN(AT21))))/$F21)))))),
IF(OR(ISNUMBER($D21)=FALSE,$F21=""),"",
IF(AND('2.5 CAPEX'!$L24&lt;&gt;"x",'2.5 CAPEX'!$M24&lt;&gt;"x"),0,
IF($F21=0,0,
IF(BC$4&lt;'2.1 Kraftwerk allgemein'!$F$16,0,
IF(BC$4='2.1 Kraftwerk allgemein'!$F$16,'2.5 CAPEX'!$J24/$F21,
IF(BC$4&lt;'2.1 Kraftwerk allgemein'!$F$16+$F21,
('2.5 CAPEX'!$J24+SUM(OFFSET('2.5 CAPEX'!BH24,0,-MIN(MAX($F21-1-('2.1 Kraftwerk allgemein'!$F$16-'1.1 Allgemein'!$I$22+1),0),COLUMN(AT21)-1-('2.1 Kraftwerk allgemein'!$F$16-'1.1 Allgemein'!$I$22+1)),1,MIN(MAX($F21-('2.1 Kraftwerk allgemein'!$F$16-'1.1 Allgemein'!$I$22+1),1),COLUMN(AT21)-('2.1 Kraftwerk allgemein'!$F$16-'1.1 Allgemein'!$I$22+1)))))/$F21,
SUM(OFFSET('2.5 CAPEX'!BH24,0,-MIN($F21-1,COLUMN(AT21)-1),1,MIN($F21,COLUMN(AT21))))/$F21)))))))</f>
        <v/>
      </c>
      <c r="BD21" s="199" t="str">
        <f ca="1">IF('2.1 Kraftwerk allgemein'!$F$15&lt;'1.1 Allgemein'!$I$22,
IF(OR(ISNUMBER($D21)=FALSE,$F21=""),"",
IF(AND('2.5 CAPEX'!$L24&lt;&gt;"x",'2.5 CAPEX'!$M24&lt;&gt;"x"),0,
IF($F21=0,0,
IF(BD$4&lt;'2.1 Kraftwerk allgemein'!$F$16,0,
IF(BD$4='2.1 Kraftwerk allgemein'!$F$16,'2.5 CAPEX'!$J24/$F21,
IF(BD$4&lt;'2.1 Kraftwerk allgemein'!$F$16+$F21,
('2.5 CAPEX'!$J24+SUM(OFFSET('2.5 CAPEX'!BI24,0,-MIN(MAX($F21-1-('2.1 Kraftwerk allgemein'!$F$16-'2.1 Kraftwerk allgemein'!$F$15+1),0),COLUMN(AU21)-1-('2.1 Kraftwerk allgemein'!$F$16-'2.1 Kraftwerk allgemein'!$F$15+1)),1,MIN(MAX($F21-('2.1 Kraftwerk allgemein'!$F$16-'2.1 Kraftwerk allgemein'!$F$15+1),1),COLUMN(AU21)-('2.1 Kraftwerk allgemein'!$F$16-'2.1 Kraftwerk allgemein'!$F$15+1)))))/$F21,
SUM(OFFSET('2.5 CAPEX'!BI24,0,-MIN($F21-1,COLUMN(AU21)-1),1,MIN($F21,COLUMN(AU21))))/$F21)))))),
IF(OR(ISNUMBER($D21)=FALSE,$F21=""),"",
IF(AND('2.5 CAPEX'!$L24&lt;&gt;"x",'2.5 CAPEX'!$M24&lt;&gt;"x"),0,
IF($F21=0,0,
IF(BD$4&lt;'2.1 Kraftwerk allgemein'!$F$16,0,
IF(BD$4='2.1 Kraftwerk allgemein'!$F$16,'2.5 CAPEX'!$J24/$F21,
IF(BD$4&lt;'2.1 Kraftwerk allgemein'!$F$16+$F21,
('2.5 CAPEX'!$J24+SUM(OFFSET('2.5 CAPEX'!BI24,0,-MIN(MAX($F21-1-('2.1 Kraftwerk allgemein'!$F$16-'1.1 Allgemein'!$I$22+1),0),COLUMN(AU21)-1-('2.1 Kraftwerk allgemein'!$F$16-'1.1 Allgemein'!$I$22+1)),1,MIN(MAX($F21-('2.1 Kraftwerk allgemein'!$F$16-'1.1 Allgemein'!$I$22+1),1),COLUMN(AU21)-('2.1 Kraftwerk allgemein'!$F$16-'1.1 Allgemein'!$I$22+1)))))/$F21,
SUM(OFFSET('2.5 CAPEX'!BI24,0,-MIN($F21-1,COLUMN(AU21)-1),1,MIN($F21,COLUMN(AU21))))/$F21)))))))</f>
        <v/>
      </c>
      <c r="BE21" s="199" t="str">
        <f ca="1">IF('2.1 Kraftwerk allgemein'!$F$15&lt;'1.1 Allgemein'!$I$22,
IF(OR(ISNUMBER($D21)=FALSE,$F21=""),"",
IF(AND('2.5 CAPEX'!$L24&lt;&gt;"x",'2.5 CAPEX'!$M24&lt;&gt;"x"),0,
IF($F21=0,0,
IF(BE$4&lt;'2.1 Kraftwerk allgemein'!$F$16,0,
IF(BE$4='2.1 Kraftwerk allgemein'!$F$16,'2.5 CAPEX'!$J24/$F21,
IF(BE$4&lt;'2.1 Kraftwerk allgemein'!$F$16+$F21,
('2.5 CAPEX'!$J24+SUM(OFFSET('2.5 CAPEX'!BJ24,0,-MIN(MAX($F21-1-('2.1 Kraftwerk allgemein'!$F$16-'2.1 Kraftwerk allgemein'!$F$15+1),0),COLUMN(AV21)-1-('2.1 Kraftwerk allgemein'!$F$16-'2.1 Kraftwerk allgemein'!$F$15+1)),1,MIN(MAX($F21-('2.1 Kraftwerk allgemein'!$F$16-'2.1 Kraftwerk allgemein'!$F$15+1),1),COLUMN(AV21)-('2.1 Kraftwerk allgemein'!$F$16-'2.1 Kraftwerk allgemein'!$F$15+1)))))/$F21,
SUM(OFFSET('2.5 CAPEX'!BJ24,0,-MIN($F21-1,COLUMN(AV21)-1),1,MIN($F21,COLUMN(AV21))))/$F21)))))),
IF(OR(ISNUMBER($D21)=FALSE,$F21=""),"",
IF(AND('2.5 CAPEX'!$L24&lt;&gt;"x",'2.5 CAPEX'!$M24&lt;&gt;"x"),0,
IF($F21=0,0,
IF(BE$4&lt;'2.1 Kraftwerk allgemein'!$F$16,0,
IF(BE$4='2.1 Kraftwerk allgemein'!$F$16,'2.5 CAPEX'!$J24/$F21,
IF(BE$4&lt;'2.1 Kraftwerk allgemein'!$F$16+$F21,
('2.5 CAPEX'!$J24+SUM(OFFSET('2.5 CAPEX'!BJ24,0,-MIN(MAX($F21-1-('2.1 Kraftwerk allgemein'!$F$16-'1.1 Allgemein'!$I$22+1),0),COLUMN(AV21)-1-('2.1 Kraftwerk allgemein'!$F$16-'1.1 Allgemein'!$I$22+1)),1,MIN(MAX($F21-('2.1 Kraftwerk allgemein'!$F$16-'1.1 Allgemein'!$I$22+1),1),COLUMN(AV21)-('2.1 Kraftwerk allgemein'!$F$16-'1.1 Allgemein'!$I$22+1)))))/$F21,
SUM(OFFSET('2.5 CAPEX'!BJ24,0,-MIN($F21-1,COLUMN(AV21)-1),1,MIN($F21,COLUMN(AV21))))/$F21)))))))</f>
        <v/>
      </c>
      <c r="BF21" s="199" t="str">
        <f ca="1">IF('2.1 Kraftwerk allgemein'!$F$15&lt;'1.1 Allgemein'!$I$22,
IF(OR(ISNUMBER($D21)=FALSE,$F21=""),"",
IF(AND('2.5 CAPEX'!$L24&lt;&gt;"x",'2.5 CAPEX'!$M24&lt;&gt;"x"),0,
IF($F21=0,0,
IF(BF$4&lt;'2.1 Kraftwerk allgemein'!$F$16,0,
IF(BF$4='2.1 Kraftwerk allgemein'!$F$16,'2.5 CAPEX'!$J24/$F21,
IF(BF$4&lt;'2.1 Kraftwerk allgemein'!$F$16+$F21,
('2.5 CAPEX'!$J24+SUM(OFFSET('2.5 CAPEX'!BK24,0,-MIN(MAX($F21-1-('2.1 Kraftwerk allgemein'!$F$16-'2.1 Kraftwerk allgemein'!$F$15+1),0),COLUMN(AW21)-1-('2.1 Kraftwerk allgemein'!$F$16-'2.1 Kraftwerk allgemein'!$F$15+1)),1,MIN(MAX($F21-('2.1 Kraftwerk allgemein'!$F$16-'2.1 Kraftwerk allgemein'!$F$15+1),1),COLUMN(AW21)-('2.1 Kraftwerk allgemein'!$F$16-'2.1 Kraftwerk allgemein'!$F$15+1)))))/$F21,
SUM(OFFSET('2.5 CAPEX'!BK24,0,-MIN($F21-1,COLUMN(AW21)-1),1,MIN($F21,COLUMN(AW21))))/$F21)))))),
IF(OR(ISNUMBER($D21)=FALSE,$F21=""),"",
IF(AND('2.5 CAPEX'!$L24&lt;&gt;"x",'2.5 CAPEX'!$M24&lt;&gt;"x"),0,
IF($F21=0,0,
IF(BF$4&lt;'2.1 Kraftwerk allgemein'!$F$16,0,
IF(BF$4='2.1 Kraftwerk allgemein'!$F$16,'2.5 CAPEX'!$J24/$F21,
IF(BF$4&lt;'2.1 Kraftwerk allgemein'!$F$16+$F21,
('2.5 CAPEX'!$J24+SUM(OFFSET('2.5 CAPEX'!BK24,0,-MIN(MAX($F21-1-('2.1 Kraftwerk allgemein'!$F$16-'1.1 Allgemein'!$I$22+1),0),COLUMN(AW21)-1-('2.1 Kraftwerk allgemein'!$F$16-'1.1 Allgemein'!$I$22+1)),1,MIN(MAX($F21-('2.1 Kraftwerk allgemein'!$F$16-'1.1 Allgemein'!$I$22+1),1),COLUMN(AW21)-('2.1 Kraftwerk allgemein'!$F$16-'1.1 Allgemein'!$I$22+1)))))/$F21,
SUM(OFFSET('2.5 CAPEX'!BK24,0,-MIN($F21-1,COLUMN(AW21)-1),1,MIN($F21,COLUMN(AW21))))/$F21)))))))</f>
        <v/>
      </c>
      <c r="BG21" s="199" t="str">
        <f ca="1">IF('2.1 Kraftwerk allgemein'!$F$15&lt;'1.1 Allgemein'!$I$22,
IF(OR(ISNUMBER($D21)=FALSE,$F21=""),"",
IF(AND('2.5 CAPEX'!$L24&lt;&gt;"x",'2.5 CAPEX'!$M24&lt;&gt;"x"),0,
IF($F21=0,0,
IF(BG$4&lt;'2.1 Kraftwerk allgemein'!$F$16,0,
IF(BG$4='2.1 Kraftwerk allgemein'!$F$16,'2.5 CAPEX'!$J24/$F21,
IF(BG$4&lt;'2.1 Kraftwerk allgemein'!$F$16+$F21,
('2.5 CAPEX'!$J24+SUM(OFFSET('2.5 CAPEX'!BL24,0,-MIN(MAX($F21-1-('2.1 Kraftwerk allgemein'!$F$16-'2.1 Kraftwerk allgemein'!$F$15+1),0),COLUMN(AX21)-1-('2.1 Kraftwerk allgemein'!$F$16-'2.1 Kraftwerk allgemein'!$F$15+1)),1,MIN(MAX($F21-('2.1 Kraftwerk allgemein'!$F$16-'2.1 Kraftwerk allgemein'!$F$15+1),1),COLUMN(AX21)-('2.1 Kraftwerk allgemein'!$F$16-'2.1 Kraftwerk allgemein'!$F$15+1)))))/$F21,
SUM(OFFSET('2.5 CAPEX'!BL24,0,-MIN($F21-1,COLUMN(AX21)-1),1,MIN($F21,COLUMN(AX21))))/$F21)))))),
IF(OR(ISNUMBER($D21)=FALSE,$F21=""),"",
IF(AND('2.5 CAPEX'!$L24&lt;&gt;"x",'2.5 CAPEX'!$M24&lt;&gt;"x"),0,
IF($F21=0,0,
IF(BG$4&lt;'2.1 Kraftwerk allgemein'!$F$16,0,
IF(BG$4='2.1 Kraftwerk allgemein'!$F$16,'2.5 CAPEX'!$J24/$F21,
IF(BG$4&lt;'2.1 Kraftwerk allgemein'!$F$16+$F21,
('2.5 CAPEX'!$J24+SUM(OFFSET('2.5 CAPEX'!BL24,0,-MIN(MAX($F21-1-('2.1 Kraftwerk allgemein'!$F$16-'1.1 Allgemein'!$I$22+1),0),COLUMN(AX21)-1-('2.1 Kraftwerk allgemein'!$F$16-'1.1 Allgemein'!$I$22+1)),1,MIN(MAX($F21-('2.1 Kraftwerk allgemein'!$F$16-'1.1 Allgemein'!$I$22+1),1),COLUMN(AX21)-('2.1 Kraftwerk allgemein'!$F$16-'1.1 Allgemein'!$I$22+1)))))/$F21,
SUM(OFFSET('2.5 CAPEX'!BL24,0,-MIN($F21-1,COLUMN(AX21)-1),1,MIN($F21,COLUMN(AX21))))/$F21)))))))</f>
        <v/>
      </c>
      <c r="BH21" s="199" t="str">
        <f ca="1">IF('2.1 Kraftwerk allgemein'!$F$15&lt;'1.1 Allgemein'!$I$22,
IF(OR(ISNUMBER($D21)=FALSE,$F21=""),"",
IF(AND('2.5 CAPEX'!$L24&lt;&gt;"x",'2.5 CAPEX'!$M24&lt;&gt;"x"),0,
IF($F21=0,0,
IF(BH$4&lt;'2.1 Kraftwerk allgemein'!$F$16,0,
IF(BH$4='2.1 Kraftwerk allgemein'!$F$16,'2.5 CAPEX'!$J24/$F21,
IF(BH$4&lt;'2.1 Kraftwerk allgemein'!$F$16+$F21,
('2.5 CAPEX'!$J24+SUM(OFFSET('2.5 CAPEX'!BM24,0,-MIN(MAX($F21-1-('2.1 Kraftwerk allgemein'!$F$16-'2.1 Kraftwerk allgemein'!$F$15+1),0),COLUMN(AY21)-1-('2.1 Kraftwerk allgemein'!$F$16-'2.1 Kraftwerk allgemein'!$F$15+1)),1,MIN(MAX($F21-('2.1 Kraftwerk allgemein'!$F$16-'2.1 Kraftwerk allgemein'!$F$15+1),1),COLUMN(AY21)-('2.1 Kraftwerk allgemein'!$F$16-'2.1 Kraftwerk allgemein'!$F$15+1)))))/$F21,
SUM(OFFSET('2.5 CAPEX'!BM24,0,-MIN($F21-1,COLUMN(AY21)-1),1,MIN($F21,COLUMN(AY21))))/$F21)))))),
IF(OR(ISNUMBER($D21)=FALSE,$F21=""),"",
IF(AND('2.5 CAPEX'!$L24&lt;&gt;"x",'2.5 CAPEX'!$M24&lt;&gt;"x"),0,
IF($F21=0,0,
IF(BH$4&lt;'2.1 Kraftwerk allgemein'!$F$16,0,
IF(BH$4='2.1 Kraftwerk allgemein'!$F$16,'2.5 CAPEX'!$J24/$F21,
IF(BH$4&lt;'2.1 Kraftwerk allgemein'!$F$16+$F21,
('2.5 CAPEX'!$J24+SUM(OFFSET('2.5 CAPEX'!BM24,0,-MIN(MAX($F21-1-('2.1 Kraftwerk allgemein'!$F$16-'1.1 Allgemein'!$I$22+1),0),COLUMN(AY21)-1-('2.1 Kraftwerk allgemein'!$F$16-'1.1 Allgemein'!$I$22+1)),1,MIN(MAX($F21-('2.1 Kraftwerk allgemein'!$F$16-'1.1 Allgemein'!$I$22+1),1),COLUMN(AY21)-('2.1 Kraftwerk allgemein'!$F$16-'1.1 Allgemein'!$I$22+1)))))/$F21,
SUM(OFFSET('2.5 CAPEX'!BM24,0,-MIN($F21-1,COLUMN(AY21)-1),1,MIN($F21,COLUMN(AY21))))/$F21)))))))</f>
        <v/>
      </c>
      <c r="BI21" s="199" t="str">
        <f ca="1">IF('2.1 Kraftwerk allgemein'!$F$15&lt;'1.1 Allgemein'!$I$22,
IF(OR(ISNUMBER($D21)=FALSE,$F21=""),"",
IF(AND('2.5 CAPEX'!$L24&lt;&gt;"x",'2.5 CAPEX'!$M24&lt;&gt;"x"),0,
IF($F21=0,0,
IF(BI$4&lt;'2.1 Kraftwerk allgemein'!$F$16,0,
IF(BI$4='2.1 Kraftwerk allgemein'!$F$16,'2.5 CAPEX'!$J24/$F21,
IF(BI$4&lt;'2.1 Kraftwerk allgemein'!$F$16+$F21,
('2.5 CAPEX'!$J24+SUM(OFFSET('2.5 CAPEX'!BN24,0,-MIN(MAX($F21-1-('2.1 Kraftwerk allgemein'!$F$16-'2.1 Kraftwerk allgemein'!$F$15+1),0),COLUMN(AZ21)-1-('2.1 Kraftwerk allgemein'!$F$16-'2.1 Kraftwerk allgemein'!$F$15+1)),1,MIN(MAX($F21-('2.1 Kraftwerk allgemein'!$F$16-'2.1 Kraftwerk allgemein'!$F$15+1),1),COLUMN(AZ21)-('2.1 Kraftwerk allgemein'!$F$16-'2.1 Kraftwerk allgemein'!$F$15+1)))))/$F21,
SUM(OFFSET('2.5 CAPEX'!BN24,0,-MIN($F21-1,COLUMN(AZ21)-1),1,MIN($F21,COLUMN(AZ21))))/$F21)))))),
IF(OR(ISNUMBER($D21)=FALSE,$F21=""),"",
IF(AND('2.5 CAPEX'!$L24&lt;&gt;"x",'2.5 CAPEX'!$M24&lt;&gt;"x"),0,
IF($F21=0,0,
IF(BI$4&lt;'2.1 Kraftwerk allgemein'!$F$16,0,
IF(BI$4='2.1 Kraftwerk allgemein'!$F$16,'2.5 CAPEX'!$J24/$F21,
IF(BI$4&lt;'2.1 Kraftwerk allgemein'!$F$16+$F21,
('2.5 CAPEX'!$J24+SUM(OFFSET('2.5 CAPEX'!BN24,0,-MIN(MAX($F21-1-('2.1 Kraftwerk allgemein'!$F$16-'1.1 Allgemein'!$I$22+1),0),COLUMN(AZ21)-1-('2.1 Kraftwerk allgemein'!$F$16-'1.1 Allgemein'!$I$22+1)),1,MIN(MAX($F21-('2.1 Kraftwerk allgemein'!$F$16-'1.1 Allgemein'!$I$22+1),1),COLUMN(AZ21)-('2.1 Kraftwerk allgemein'!$F$16-'1.1 Allgemein'!$I$22+1)))))/$F21,
SUM(OFFSET('2.5 CAPEX'!BN24,0,-MIN($F21-1,COLUMN(AZ21)-1),1,MIN($F21,COLUMN(AZ21))))/$F21)))))))</f>
        <v/>
      </c>
      <c r="BJ21" s="199" t="str">
        <f ca="1">IF('2.1 Kraftwerk allgemein'!$F$15&lt;'1.1 Allgemein'!$I$22,
IF(OR(ISNUMBER($D21)=FALSE,$F21=""),"",
IF(AND('2.5 CAPEX'!$L24&lt;&gt;"x",'2.5 CAPEX'!$M24&lt;&gt;"x"),0,
IF($F21=0,0,
IF(BJ$4&lt;'2.1 Kraftwerk allgemein'!$F$16,0,
IF(BJ$4='2.1 Kraftwerk allgemein'!$F$16,'2.5 CAPEX'!$J24/$F21,
IF(BJ$4&lt;'2.1 Kraftwerk allgemein'!$F$16+$F21,
('2.5 CAPEX'!$J24+SUM(OFFSET('2.5 CAPEX'!BO24,0,-MIN(MAX($F21-1-('2.1 Kraftwerk allgemein'!$F$16-'2.1 Kraftwerk allgemein'!$F$15+1),0),COLUMN(BA21)-1-('2.1 Kraftwerk allgemein'!$F$16-'2.1 Kraftwerk allgemein'!$F$15+1)),1,MIN(MAX($F21-('2.1 Kraftwerk allgemein'!$F$16-'2.1 Kraftwerk allgemein'!$F$15+1),1),COLUMN(BA21)-('2.1 Kraftwerk allgemein'!$F$16-'2.1 Kraftwerk allgemein'!$F$15+1)))))/$F21,
SUM(OFFSET('2.5 CAPEX'!BO24,0,-MIN($F21-1,COLUMN(BA21)-1),1,MIN($F21,COLUMN(BA21))))/$F21)))))),
IF(OR(ISNUMBER($D21)=FALSE,$F21=""),"",
IF(AND('2.5 CAPEX'!$L24&lt;&gt;"x",'2.5 CAPEX'!$M24&lt;&gt;"x"),0,
IF($F21=0,0,
IF(BJ$4&lt;'2.1 Kraftwerk allgemein'!$F$16,0,
IF(BJ$4='2.1 Kraftwerk allgemein'!$F$16,'2.5 CAPEX'!$J24/$F21,
IF(BJ$4&lt;'2.1 Kraftwerk allgemein'!$F$16+$F21,
('2.5 CAPEX'!$J24+SUM(OFFSET('2.5 CAPEX'!BO24,0,-MIN(MAX($F21-1-('2.1 Kraftwerk allgemein'!$F$16-'1.1 Allgemein'!$I$22+1),0),COLUMN(BA21)-1-('2.1 Kraftwerk allgemein'!$F$16-'1.1 Allgemein'!$I$22+1)),1,MIN(MAX($F21-('2.1 Kraftwerk allgemein'!$F$16-'1.1 Allgemein'!$I$22+1),1),COLUMN(BA21)-('2.1 Kraftwerk allgemein'!$F$16-'1.1 Allgemein'!$I$22+1)))))/$F21,
SUM(OFFSET('2.5 CAPEX'!BO24,0,-MIN($F21-1,COLUMN(BA21)-1),1,MIN($F21,COLUMN(BA21))))/$F21)))))))</f>
        <v/>
      </c>
      <c r="BK21" s="199" t="str">
        <f ca="1">IF('2.1 Kraftwerk allgemein'!$F$15&lt;'1.1 Allgemein'!$I$22,
IF(OR(ISNUMBER($D21)=FALSE,$F21=""),"",
IF(AND('2.5 CAPEX'!$L24&lt;&gt;"x",'2.5 CAPEX'!$M24&lt;&gt;"x"),0,
IF($F21=0,0,
IF(BK$4&lt;'2.1 Kraftwerk allgemein'!$F$16,0,
IF(BK$4='2.1 Kraftwerk allgemein'!$F$16,'2.5 CAPEX'!$J24/$F21,
IF(BK$4&lt;'2.1 Kraftwerk allgemein'!$F$16+$F21,
('2.5 CAPEX'!$J24+SUM(OFFSET('2.5 CAPEX'!BP24,0,-MIN(MAX($F21-1-('2.1 Kraftwerk allgemein'!$F$16-'2.1 Kraftwerk allgemein'!$F$15+1),0),COLUMN(BB21)-1-('2.1 Kraftwerk allgemein'!$F$16-'2.1 Kraftwerk allgemein'!$F$15+1)),1,MIN(MAX($F21-('2.1 Kraftwerk allgemein'!$F$16-'2.1 Kraftwerk allgemein'!$F$15+1),1),COLUMN(BB21)-('2.1 Kraftwerk allgemein'!$F$16-'2.1 Kraftwerk allgemein'!$F$15+1)))))/$F21,
SUM(OFFSET('2.5 CAPEX'!BP24,0,-MIN($F21-1,COLUMN(BB21)-1),1,MIN($F21,COLUMN(BB21))))/$F21)))))),
IF(OR(ISNUMBER($D21)=FALSE,$F21=""),"",
IF(AND('2.5 CAPEX'!$L24&lt;&gt;"x",'2.5 CAPEX'!$M24&lt;&gt;"x"),0,
IF($F21=0,0,
IF(BK$4&lt;'2.1 Kraftwerk allgemein'!$F$16,0,
IF(BK$4='2.1 Kraftwerk allgemein'!$F$16,'2.5 CAPEX'!$J24/$F21,
IF(BK$4&lt;'2.1 Kraftwerk allgemein'!$F$16+$F21,
('2.5 CAPEX'!$J24+SUM(OFFSET('2.5 CAPEX'!BP24,0,-MIN(MAX($F21-1-('2.1 Kraftwerk allgemein'!$F$16-'1.1 Allgemein'!$I$22+1),0),COLUMN(BB21)-1-('2.1 Kraftwerk allgemein'!$F$16-'1.1 Allgemein'!$I$22+1)),1,MIN(MAX($F21-('2.1 Kraftwerk allgemein'!$F$16-'1.1 Allgemein'!$I$22+1),1),COLUMN(BB21)-('2.1 Kraftwerk allgemein'!$F$16-'1.1 Allgemein'!$I$22+1)))))/$F21,
SUM(OFFSET('2.5 CAPEX'!BP24,0,-MIN($F21-1,COLUMN(BB21)-1),1,MIN($F21,COLUMN(BB21))))/$F21)))))))</f>
        <v/>
      </c>
      <c r="BL21" s="199" t="str">
        <f ca="1">IF('2.1 Kraftwerk allgemein'!$F$15&lt;'1.1 Allgemein'!$I$22,
IF(OR(ISNUMBER($D21)=FALSE,$F21=""),"",
IF(AND('2.5 CAPEX'!$L24&lt;&gt;"x",'2.5 CAPEX'!$M24&lt;&gt;"x"),0,
IF($F21=0,0,
IF(BL$4&lt;'2.1 Kraftwerk allgemein'!$F$16,0,
IF(BL$4='2.1 Kraftwerk allgemein'!$F$16,'2.5 CAPEX'!$J24/$F21,
IF(BL$4&lt;'2.1 Kraftwerk allgemein'!$F$16+$F21,
('2.5 CAPEX'!$J24+SUM(OFFSET('2.5 CAPEX'!BQ24,0,-MIN(MAX($F21-1-('2.1 Kraftwerk allgemein'!$F$16-'2.1 Kraftwerk allgemein'!$F$15+1),0),COLUMN(BC21)-1-('2.1 Kraftwerk allgemein'!$F$16-'2.1 Kraftwerk allgemein'!$F$15+1)),1,MIN(MAX($F21-('2.1 Kraftwerk allgemein'!$F$16-'2.1 Kraftwerk allgemein'!$F$15+1),1),COLUMN(BC21)-('2.1 Kraftwerk allgemein'!$F$16-'2.1 Kraftwerk allgemein'!$F$15+1)))))/$F21,
SUM(OFFSET('2.5 CAPEX'!BQ24,0,-MIN($F21-1,COLUMN(BC21)-1),1,MIN($F21,COLUMN(BC21))))/$F21)))))),
IF(OR(ISNUMBER($D21)=FALSE,$F21=""),"",
IF(AND('2.5 CAPEX'!$L24&lt;&gt;"x",'2.5 CAPEX'!$M24&lt;&gt;"x"),0,
IF($F21=0,0,
IF(BL$4&lt;'2.1 Kraftwerk allgemein'!$F$16,0,
IF(BL$4='2.1 Kraftwerk allgemein'!$F$16,'2.5 CAPEX'!$J24/$F21,
IF(BL$4&lt;'2.1 Kraftwerk allgemein'!$F$16+$F21,
('2.5 CAPEX'!$J24+SUM(OFFSET('2.5 CAPEX'!BQ24,0,-MIN(MAX($F21-1-('2.1 Kraftwerk allgemein'!$F$16-'1.1 Allgemein'!$I$22+1),0),COLUMN(BC21)-1-('2.1 Kraftwerk allgemein'!$F$16-'1.1 Allgemein'!$I$22+1)),1,MIN(MAX($F21-('2.1 Kraftwerk allgemein'!$F$16-'1.1 Allgemein'!$I$22+1),1),COLUMN(BC21)-('2.1 Kraftwerk allgemein'!$F$16-'1.1 Allgemein'!$I$22+1)))))/$F21,
SUM(OFFSET('2.5 CAPEX'!BQ24,0,-MIN($F21-1,COLUMN(BC21)-1),1,MIN($F21,COLUMN(BC21))))/$F21)))))))</f>
        <v/>
      </c>
      <c r="BM21" s="199" t="str">
        <f ca="1">IF('2.1 Kraftwerk allgemein'!$F$15&lt;'1.1 Allgemein'!$I$22,
IF(OR(ISNUMBER($D21)=FALSE,$F21=""),"",
IF(AND('2.5 CAPEX'!$L24&lt;&gt;"x",'2.5 CAPEX'!$M24&lt;&gt;"x"),0,
IF($F21=0,0,
IF(BM$4&lt;'2.1 Kraftwerk allgemein'!$F$16,0,
IF(BM$4='2.1 Kraftwerk allgemein'!$F$16,'2.5 CAPEX'!$J24/$F21,
IF(BM$4&lt;'2.1 Kraftwerk allgemein'!$F$16+$F21,
('2.5 CAPEX'!$J24+SUM(OFFSET('2.5 CAPEX'!BR24,0,-MIN(MAX($F21-1-('2.1 Kraftwerk allgemein'!$F$16-'2.1 Kraftwerk allgemein'!$F$15+1),0),COLUMN(BD21)-1-('2.1 Kraftwerk allgemein'!$F$16-'2.1 Kraftwerk allgemein'!$F$15+1)),1,MIN(MAX($F21-('2.1 Kraftwerk allgemein'!$F$16-'2.1 Kraftwerk allgemein'!$F$15+1),1),COLUMN(BD21)-('2.1 Kraftwerk allgemein'!$F$16-'2.1 Kraftwerk allgemein'!$F$15+1)))))/$F21,
SUM(OFFSET('2.5 CAPEX'!BR24,0,-MIN($F21-1,COLUMN(BD21)-1),1,MIN($F21,COLUMN(BD21))))/$F21)))))),
IF(OR(ISNUMBER($D21)=FALSE,$F21=""),"",
IF(AND('2.5 CAPEX'!$L24&lt;&gt;"x",'2.5 CAPEX'!$M24&lt;&gt;"x"),0,
IF($F21=0,0,
IF(BM$4&lt;'2.1 Kraftwerk allgemein'!$F$16,0,
IF(BM$4='2.1 Kraftwerk allgemein'!$F$16,'2.5 CAPEX'!$J24/$F21,
IF(BM$4&lt;'2.1 Kraftwerk allgemein'!$F$16+$F21,
('2.5 CAPEX'!$J24+SUM(OFFSET('2.5 CAPEX'!BR24,0,-MIN(MAX($F21-1-('2.1 Kraftwerk allgemein'!$F$16-'1.1 Allgemein'!$I$22+1),0),COLUMN(BD21)-1-('2.1 Kraftwerk allgemein'!$F$16-'1.1 Allgemein'!$I$22+1)),1,MIN(MAX($F21-('2.1 Kraftwerk allgemein'!$F$16-'1.1 Allgemein'!$I$22+1),1),COLUMN(BD21)-('2.1 Kraftwerk allgemein'!$F$16-'1.1 Allgemein'!$I$22+1)))))/$F21,
SUM(OFFSET('2.5 CAPEX'!BR24,0,-MIN($F21-1,COLUMN(BD21)-1),1,MIN($F21,COLUMN(BD21))))/$F21)))))))</f>
        <v/>
      </c>
      <c r="BN21" s="199" t="str">
        <f ca="1">IF('2.1 Kraftwerk allgemein'!$F$15&lt;'1.1 Allgemein'!$I$22,
IF(OR(ISNUMBER($D21)=FALSE,$F21=""),"",
IF(AND('2.5 CAPEX'!$L24&lt;&gt;"x",'2.5 CAPEX'!$M24&lt;&gt;"x"),0,
IF($F21=0,0,
IF(BN$4&lt;'2.1 Kraftwerk allgemein'!$F$16,0,
IF(BN$4='2.1 Kraftwerk allgemein'!$F$16,'2.5 CAPEX'!$J24/$F21,
IF(BN$4&lt;'2.1 Kraftwerk allgemein'!$F$16+$F21,
('2.5 CAPEX'!$J24+SUM(OFFSET('2.5 CAPEX'!BS24,0,-MIN(MAX($F21-1-('2.1 Kraftwerk allgemein'!$F$16-'2.1 Kraftwerk allgemein'!$F$15+1),0),COLUMN(BE21)-1-('2.1 Kraftwerk allgemein'!$F$16-'2.1 Kraftwerk allgemein'!$F$15+1)),1,MIN(MAX($F21-('2.1 Kraftwerk allgemein'!$F$16-'2.1 Kraftwerk allgemein'!$F$15+1),1),COLUMN(BE21)-('2.1 Kraftwerk allgemein'!$F$16-'2.1 Kraftwerk allgemein'!$F$15+1)))))/$F21,
SUM(OFFSET('2.5 CAPEX'!BS24,0,-MIN($F21-1,COLUMN(BE21)-1),1,MIN($F21,COLUMN(BE21))))/$F21)))))),
IF(OR(ISNUMBER($D21)=FALSE,$F21=""),"",
IF(AND('2.5 CAPEX'!$L24&lt;&gt;"x",'2.5 CAPEX'!$M24&lt;&gt;"x"),0,
IF($F21=0,0,
IF(BN$4&lt;'2.1 Kraftwerk allgemein'!$F$16,0,
IF(BN$4='2.1 Kraftwerk allgemein'!$F$16,'2.5 CAPEX'!$J24/$F21,
IF(BN$4&lt;'2.1 Kraftwerk allgemein'!$F$16+$F21,
('2.5 CAPEX'!$J24+SUM(OFFSET('2.5 CAPEX'!BS24,0,-MIN(MAX($F21-1-('2.1 Kraftwerk allgemein'!$F$16-'1.1 Allgemein'!$I$22+1),0),COLUMN(BE21)-1-('2.1 Kraftwerk allgemein'!$F$16-'1.1 Allgemein'!$I$22+1)),1,MIN(MAX($F21-('2.1 Kraftwerk allgemein'!$F$16-'1.1 Allgemein'!$I$22+1),1),COLUMN(BE21)-('2.1 Kraftwerk allgemein'!$F$16-'1.1 Allgemein'!$I$22+1)))))/$F21,
SUM(OFFSET('2.5 CAPEX'!BS24,0,-MIN($F21-1,COLUMN(BE21)-1),1,MIN($F21,COLUMN(BE21))))/$F21)))))))</f>
        <v/>
      </c>
      <c r="BO21" s="199" t="str">
        <f ca="1">IF('2.1 Kraftwerk allgemein'!$F$15&lt;'1.1 Allgemein'!$I$22,
IF(OR(ISNUMBER($D21)=FALSE,$F21=""),"",
IF(AND('2.5 CAPEX'!$L24&lt;&gt;"x",'2.5 CAPEX'!$M24&lt;&gt;"x"),0,
IF($F21=0,0,
IF(BO$4&lt;'2.1 Kraftwerk allgemein'!$F$16,0,
IF(BO$4='2.1 Kraftwerk allgemein'!$F$16,'2.5 CAPEX'!$J24/$F21,
IF(BO$4&lt;'2.1 Kraftwerk allgemein'!$F$16+$F21,
('2.5 CAPEX'!$J24+SUM(OFFSET('2.5 CAPEX'!BT24,0,-MIN(MAX($F21-1-('2.1 Kraftwerk allgemein'!$F$16-'2.1 Kraftwerk allgemein'!$F$15+1),0),COLUMN(BF21)-1-('2.1 Kraftwerk allgemein'!$F$16-'2.1 Kraftwerk allgemein'!$F$15+1)),1,MIN(MAX($F21-('2.1 Kraftwerk allgemein'!$F$16-'2.1 Kraftwerk allgemein'!$F$15+1),1),COLUMN(BF21)-('2.1 Kraftwerk allgemein'!$F$16-'2.1 Kraftwerk allgemein'!$F$15+1)))))/$F21,
SUM(OFFSET('2.5 CAPEX'!BT24,0,-MIN($F21-1,COLUMN(BF21)-1),1,MIN($F21,COLUMN(BF21))))/$F21)))))),
IF(OR(ISNUMBER($D21)=FALSE,$F21=""),"",
IF(AND('2.5 CAPEX'!$L24&lt;&gt;"x",'2.5 CAPEX'!$M24&lt;&gt;"x"),0,
IF($F21=0,0,
IF(BO$4&lt;'2.1 Kraftwerk allgemein'!$F$16,0,
IF(BO$4='2.1 Kraftwerk allgemein'!$F$16,'2.5 CAPEX'!$J24/$F21,
IF(BO$4&lt;'2.1 Kraftwerk allgemein'!$F$16+$F21,
('2.5 CAPEX'!$J24+SUM(OFFSET('2.5 CAPEX'!BT24,0,-MIN(MAX($F21-1-('2.1 Kraftwerk allgemein'!$F$16-'1.1 Allgemein'!$I$22+1),0),COLUMN(BF21)-1-('2.1 Kraftwerk allgemein'!$F$16-'1.1 Allgemein'!$I$22+1)),1,MIN(MAX($F21-('2.1 Kraftwerk allgemein'!$F$16-'1.1 Allgemein'!$I$22+1),1),COLUMN(BF21)-('2.1 Kraftwerk allgemein'!$F$16-'1.1 Allgemein'!$I$22+1)))))/$F21,
SUM(OFFSET('2.5 CAPEX'!BT24,0,-MIN($F21-1,COLUMN(BF21)-1),1,MIN($F21,COLUMN(BF21))))/$F21)))))))</f>
        <v/>
      </c>
      <c r="BP21" s="199" t="str">
        <f ca="1">IF('2.1 Kraftwerk allgemein'!$F$15&lt;'1.1 Allgemein'!$I$22,
IF(OR(ISNUMBER($D21)=FALSE,$F21=""),"",
IF(AND('2.5 CAPEX'!$L24&lt;&gt;"x",'2.5 CAPEX'!$M24&lt;&gt;"x"),0,
IF($F21=0,0,
IF(BP$4&lt;'2.1 Kraftwerk allgemein'!$F$16,0,
IF(BP$4='2.1 Kraftwerk allgemein'!$F$16,'2.5 CAPEX'!$J24/$F21,
IF(BP$4&lt;'2.1 Kraftwerk allgemein'!$F$16+$F21,
('2.5 CAPEX'!$J24+SUM(OFFSET('2.5 CAPEX'!BU24,0,-MIN(MAX($F21-1-('2.1 Kraftwerk allgemein'!$F$16-'2.1 Kraftwerk allgemein'!$F$15+1),0),COLUMN(BG21)-1-('2.1 Kraftwerk allgemein'!$F$16-'2.1 Kraftwerk allgemein'!$F$15+1)),1,MIN(MAX($F21-('2.1 Kraftwerk allgemein'!$F$16-'2.1 Kraftwerk allgemein'!$F$15+1),1),COLUMN(BG21)-('2.1 Kraftwerk allgemein'!$F$16-'2.1 Kraftwerk allgemein'!$F$15+1)))))/$F21,
SUM(OFFSET('2.5 CAPEX'!BU24,0,-MIN($F21-1,COLUMN(BG21)-1),1,MIN($F21,COLUMN(BG21))))/$F21)))))),
IF(OR(ISNUMBER($D21)=FALSE,$F21=""),"",
IF(AND('2.5 CAPEX'!$L24&lt;&gt;"x",'2.5 CAPEX'!$M24&lt;&gt;"x"),0,
IF($F21=0,0,
IF(BP$4&lt;'2.1 Kraftwerk allgemein'!$F$16,0,
IF(BP$4='2.1 Kraftwerk allgemein'!$F$16,'2.5 CAPEX'!$J24/$F21,
IF(BP$4&lt;'2.1 Kraftwerk allgemein'!$F$16+$F21,
('2.5 CAPEX'!$J24+SUM(OFFSET('2.5 CAPEX'!BU24,0,-MIN(MAX($F21-1-('2.1 Kraftwerk allgemein'!$F$16-'1.1 Allgemein'!$I$22+1),0),COLUMN(BG21)-1-('2.1 Kraftwerk allgemein'!$F$16-'1.1 Allgemein'!$I$22+1)),1,MIN(MAX($F21-('2.1 Kraftwerk allgemein'!$F$16-'1.1 Allgemein'!$I$22+1),1),COLUMN(BG21)-('2.1 Kraftwerk allgemein'!$F$16-'1.1 Allgemein'!$I$22+1)))))/$F21,
SUM(OFFSET('2.5 CAPEX'!BU24,0,-MIN($F21-1,COLUMN(BG21)-1),1,MIN($F21,COLUMN(BG21))))/$F21)))))))</f>
        <v/>
      </c>
      <c r="BQ21" s="199" t="str">
        <f ca="1">IF('2.1 Kraftwerk allgemein'!$F$15&lt;'1.1 Allgemein'!$I$22,
IF(OR(ISNUMBER($D21)=FALSE,$F21=""),"",
IF(AND('2.5 CAPEX'!$L24&lt;&gt;"x",'2.5 CAPEX'!$M24&lt;&gt;"x"),0,
IF($F21=0,0,
IF(BQ$4&lt;'2.1 Kraftwerk allgemein'!$F$16,0,
IF(BQ$4='2.1 Kraftwerk allgemein'!$F$16,'2.5 CAPEX'!$J24/$F21,
IF(BQ$4&lt;'2.1 Kraftwerk allgemein'!$F$16+$F21,
('2.5 CAPEX'!$J24+SUM(OFFSET('2.5 CAPEX'!BV24,0,-MIN(MAX($F21-1-('2.1 Kraftwerk allgemein'!$F$16-'2.1 Kraftwerk allgemein'!$F$15+1),0),COLUMN(BH21)-1-('2.1 Kraftwerk allgemein'!$F$16-'2.1 Kraftwerk allgemein'!$F$15+1)),1,MIN(MAX($F21-('2.1 Kraftwerk allgemein'!$F$16-'2.1 Kraftwerk allgemein'!$F$15+1),1),COLUMN(BH21)-('2.1 Kraftwerk allgemein'!$F$16-'2.1 Kraftwerk allgemein'!$F$15+1)))))/$F21,
SUM(OFFSET('2.5 CAPEX'!BV24,0,-MIN($F21-1,COLUMN(BH21)-1),1,MIN($F21,COLUMN(BH21))))/$F21)))))),
IF(OR(ISNUMBER($D21)=FALSE,$F21=""),"",
IF(AND('2.5 CAPEX'!$L24&lt;&gt;"x",'2.5 CAPEX'!$M24&lt;&gt;"x"),0,
IF($F21=0,0,
IF(BQ$4&lt;'2.1 Kraftwerk allgemein'!$F$16,0,
IF(BQ$4='2.1 Kraftwerk allgemein'!$F$16,'2.5 CAPEX'!$J24/$F21,
IF(BQ$4&lt;'2.1 Kraftwerk allgemein'!$F$16+$F21,
('2.5 CAPEX'!$J24+SUM(OFFSET('2.5 CAPEX'!BV24,0,-MIN(MAX($F21-1-('2.1 Kraftwerk allgemein'!$F$16-'1.1 Allgemein'!$I$22+1),0),COLUMN(BH21)-1-('2.1 Kraftwerk allgemein'!$F$16-'1.1 Allgemein'!$I$22+1)),1,MIN(MAX($F21-('2.1 Kraftwerk allgemein'!$F$16-'1.1 Allgemein'!$I$22+1),1),COLUMN(BH21)-('2.1 Kraftwerk allgemein'!$F$16-'1.1 Allgemein'!$I$22+1)))))/$F21,
SUM(OFFSET('2.5 CAPEX'!BV24,0,-MIN($F21-1,COLUMN(BH21)-1),1,MIN($F21,COLUMN(BH21))))/$F21)))))))</f>
        <v/>
      </c>
      <c r="BR21" s="199" t="str">
        <f ca="1">IF('2.1 Kraftwerk allgemein'!$F$15&lt;'1.1 Allgemein'!$I$22,
IF(OR(ISNUMBER($D21)=FALSE,$F21=""),"",
IF(AND('2.5 CAPEX'!$L24&lt;&gt;"x",'2.5 CAPEX'!$M24&lt;&gt;"x"),0,
IF($F21=0,0,
IF(BR$4&lt;'2.1 Kraftwerk allgemein'!$F$16,0,
IF(BR$4='2.1 Kraftwerk allgemein'!$F$16,'2.5 CAPEX'!$J24/$F21,
IF(BR$4&lt;'2.1 Kraftwerk allgemein'!$F$16+$F21,
('2.5 CAPEX'!$J24+SUM(OFFSET('2.5 CAPEX'!BW24,0,-MIN(MAX($F21-1-('2.1 Kraftwerk allgemein'!$F$16-'2.1 Kraftwerk allgemein'!$F$15+1),0),COLUMN(BI21)-1-('2.1 Kraftwerk allgemein'!$F$16-'2.1 Kraftwerk allgemein'!$F$15+1)),1,MIN(MAX($F21-('2.1 Kraftwerk allgemein'!$F$16-'2.1 Kraftwerk allgemein'!$F$15+1),1),COLUMN(BI21)-('2.1 Kraftwerk allgemein'!$F$16-'2.1 Kraftwerk allgemein'!$F$15+1)))))/$F21,
SUM(OFFSET('2.5 CAPEX'!BW24,0,-MIN($F21-1,COLUMN(BI21)-1),1,MIN($F21,COLUMN(BI21))))/$F21)))))),
IF(OR(ISNUMBER($D21)=FALSE,$F21=""),"",
IF(AND('2.5 CAPEX'!$L24&lt;&gt;"x",'2.5 CAPEX'!$M24&lt;&gt;"x"),0,
IF($F21=0,0,
IF(BR$4&lt;'2.1 Kraftwerk allgemein'!$F$16,0,
IF(BR$4='2.1 Kraftwerk allgemein'!$F$16,'2.5 CAPEX'!$J24/$F21,
IF(BR$4&lt;'2.1 Kraftwerk allgemein'!$F$16+$F21,
('2.5 CAPEX'!$J24+SUM(OFFSET('2.5 CAPEX'!BW24,0,-MIN(MAX($F21-1-('2.1 Kraftwerk allgemein'!$F$16-'1.1 Allgemein'!$I$22+1),0),COLUMN(BI21)-1-('2.1 Kraftwerk allgemein'!$F$16-'1.1 Allgemein'!$I$22+1)),1,MIN(MAX($F21-('2.1 Kraftwerk allgemein'!$F$16-'1.1 Allgemein'!$I$22+1),1),COLUMN(BI21)-('2.1 Kraftwerk allgemein'!$F$16-'1.1 Allgemein'!$I$22+1)))))/$F21,
SUM(OFFSET('2.5 CAPEX'!BW24,0,-MIN($F21-1,COLUMN(BI21)-1),1,MIN($F21,COLUMN(BI21))))/$F21)))))))</f>
        <v/>
      </c>
      <c r="BS21" s="199" t="str">
        <f ca="1">IF('2.1 Kraftwerk allgemein'!$F$15&lt;'1.1 Allgemein'!$I$22,
IF(OR(ISNUMBER($D21)=FALSE,$F21=""),"",
IF(AND('2.5 CAPEX'!$L24&lt;&gt;"x",'2.5 CAPEX'!$M24&lt;&gt;"x"),0,
IF($F21=0,0,
IF(BS$4&lt;'2.1 Kraftwerk allgemein'!$F$16,0,
IF(BS$4='2.1 Kraftwerk allgemein'!$F$16,'2.5 CAPEX'!$J24/$F21,
IF(BS$4&lt;'2.1 Kraftwerk allgemein'!$F$16+$F21,
('2.5 CAPEX'!$J24+SUM(OFFSET('2.5 CAPEX'!BX24,0,-MIN(MAX($F21-1-('2.1 Kraftwerk allgemein'!$F$16-'2.1 Kraftwerk allgemein'!$F$15+1),0),COLUMN(BJ21)-1-('2.1 Kraftwerk allgemein'!$F$16-'2.1 Kraftwerk allgemein'!$F$15+1)),1,MIN(MAX($F21-('2.1 Kraftwerk allgemein'!$F$16-'2.1 Kraftwerk allgemein'!$F$15+1),1),COLUMN(BJ21)-('2.1 Kraftwerk allgemein'!$F$16-'2.1 Kraftwerk allgemein'!$F$15+1)))))/$F21,
SUM(OFFSET('2.5 CAPEX'!BX24,0,-MIN($F21-1,COLUMN(BJ21)-1),1,MIN($F21,COLUMN(BJ21))))/$F21)))))),
IF(OR(ISNUMBER($D21)=FALSE,$F21=""),"",
IF(AND('2.5 CAPEX'!$L24&lt;&gt;"x",'2.5 CAPEX'!$M24&lt;&gt;"x"),0,
IF($F21=0,0,
IF(BS$4&lt;'2.1 Kraftwerk allgemein'!$F$16,0,
IF(BS$4='2.1 Kraftwerk allgemein'!$F$16,'2.5 CAPEX'!$J24/$F21,
IF(BS$4&lt;'2.1 Kraftwerk allgemein'!$F$16+$F21,
('2.5 CAPEX'!$J24+SUM(OFFSET('2.5 CAPEX'!BX24,0,-MIN(MAX($F21-1-('2.1 Kraftwerk allgemein'!$F$16-'1.1 Allgemein'!$I$22+1),0),COLUMN(BJ21)-1-('2.1 Kraftwerk allgemein'!$F$16-'1.1 Allgemein'!$I$22+1)),1,MIN(MAX($F21-('2.1 Kraftwerk allgemein'!$F$16-'1.1 Allgemein'!$I$22+1),1),COLUMN(BJ21)-('2.1 Kraftwerk allgemein'!$F$16-'1.1 Allgemein'!$I$22+1)))))/$F21,
SUM(OFFSET('2.5 CAPEX'!BX24,0,-MIN($F21-1,COLUMN(BJ21)-1),1,MIN($F21,COLUMN(BJ21))))/$F21)))))))</f>
        <v/>
      </c>
      <c r="BT21" s="199" t="str">
        <f ca="1">IF('2.1 Kraftwerk allgemein'!$F$15&lt;'1.1 Allgemein'!$I$22,
IF(OR(ISNUMBER($D21)=FALSE,$F21=""),"",
IF(AND('2.5 CAPEX'!$L24&lt;&gt;"x",'2.5 CAPEX'!$M24&lt;&gt;"x"),0,
IF($F21=0,0,
IF(BT$4&lt;'2.1 Kraftwerk allgemein'!$F$16,0,
IF(BT$4='2.1 Kraftwerk allgemein'!$F$16,'2.5 CAPEX'!$J24/$F21,
IF(BT$4&lt;'2.1 Kraftwerk allgemein'!$F$16+$F21,
('2.5 CAPEX'!$J24+SUM(OFFSET('2.5 CAPEX'!BY24,0,-MIN(MAX($F21-1-('2.1 Kraftwerk allgemein'!$F$16-'2.1 Kraftwerk allgemein'!$F$15+1),0),COLUMN(BK21)-1-('2.1 Kraftwerk allgemein'!$F$16-'2.1 Kraftwerk allgemein'!$F$15+1)),1,MIN(MAX($F21-('2.1 Kraftwerk allgemein'!$F$16-'2.1 Kraftwerk allgemein'!$F$15+1),1),COLUMN(BK21)-('2.1 Kraftwerk allgemein'!$F$16-'2.1 Kraftwerk allgemein'!$F$15+1)))))/$F21,
SUM(OFFSET('2.5 CAPEX'!BY24,0,-MIN($F21-1,COLUMN(BK21)-1),1,MIN($F21,COLUMN(BK21))))/$F21)))))),
IF(OR(ISNUMBER($D21)=FALSE,$F21=""),"",
IF(AND('2.5 CAPEX'!$L24&lt;&gt;"x",'2.5 CAPEX'!$M24&lt;&gt;"x"),0,
IF($F21=0,0,
IF(BT$4&lt;'2.1 Kraftwerk allgemein'!$F$16,0,
IF(BT$4='2.1 Kraftwerk allgemein'!$F$16,'2.5 CAPEX'!$J24/$F21,
IF(BT$4&lt;'2.1 Kraftwerk allgemein'!$F$16+$F21,
('2.5 CAPEX'!$J24+SUM(OFFSET('2.5 CAPEX'!BY24,0,-MIN(MAX($F21-1-('2.1 Kraftwerk allgemein'!$F$16-'1.1 Allgemein'!$I$22+1),0),COLUMN(BK21)-1-('2.1 Kraftwerk allgemein'!$F$16-'1.1 Allgemein'!$I$22+1)),1,MIN(MAX($F21-('2.1 Kraftwerk allgemein'!$F$16-'1.1 Allgemein'!$I$22+1),1),COLUMN(BK21)-('2.1 Kraftwerk allgemein'!$F$16-'1.1 Allgemein'!$I$22+1)))))/$F21,
SUM(OFFSET('2.5 CAPEX'!BY24,0,-MIN($F21-1,COLUMN(BK21)-1),1,MIN($F21,COLUMN(BK21))))/$F21)))))))</f>
        <v/>
      </c>
      <c r="BU21" s="199" t="str">
        <f ca="1">IF('2.1 Kraftwerk allgemein'!$F$15&lt;'1.1 Allgemein'!$I$22,
IF(OR(ISNUMBER($D21)=FALSE,$F21=""),"",
IF(AND('2.5 CAPEX'!$L24&lt;&gt;"x",'2.5 CAPEX'!$M24&lt;&gt;"x"),0,
IF($F21=0,0,
IF(BU$4&lt;'2.1 Kraftwerk allgemein'!$F$16,0,
IF(BU$4='2.1 Kraftwerk allgemein'!$F$16,'2.5 CAPEX'!$J24/$F21,
IF(BU$4&lt;'2.1 Kraftwerk allgemein'!$F$16+$F21,
('2.5 CAPEX'!$J24+SUM(OFFSET('2.5 CAPEX'!BZ24,0,-MIN(MAX($F21-1-('2.1 Kraftwerk allgemein'!$F$16-'2.1 Kraftwerk allgemein'!$F$15+1),0),COLUMN(BL21)-1-('2.1 Kraftwerk allgemein'!$F$16-'2.1 Kraftwerk allgemein'!$F$15+1)),1,MIN(MAX($F21-('2.1 Kraftwerk allgemein'!$F$16-'2.1 Kraftwerk allgemein'!$F$15+1),1),COLUMN(BL21)-('2.1 Kraftwerk allgemein'!$F$16-'2.1 Kraftwerk allgemein'!$F$15+1)))))/$F21,
SUM(OFFSET('2.5 CAPEX'!BZ24,0,-MIN($F21-1,COLUMN(BL21)-1),1,MIN($F21,COLUMN(BL21))))/$F21)))))),
IF(OR(ISNUMBER($D21)=FALSE,$F21=""),"",
IF(AND('2.5 CAPEX'!$L24&lt;&gt;"x",'2.5 CAPEX'!$M24&lt;&gt;"x"),0,
IF($F21=0,0,
IF(BU$4&lt;'2.1 Kraftwerk allgemein'!$F$16,0,
IF(BU$4='2.1 Kraftwerk allgemein'!$F$16,'2.5 CAPEX'!$J24/$F21,
IF(BU$4&lt;'2.1 Kraftwerk allgemein'!$F$16+$F21,
('2.5 CAPEX'!$J24+SUM(OFFSET('2.5 CAPEX'!BZ24,0,-MIN(MAX($F21-1-('2.1 Kraftwerk allgemein'!$F$16-'1.1 Allgemein'!$I$22+1),0),COLUMN(BL21)-1-('2.1 Kraftwerk allgemein'!$F$16-'1.1 Allgemein'!$I$22+1)),1,MIN(MAX($F21-('2.1 Kraftwerk allgemein'!$F$16-'1.1 Allgemein'!$I$22+1),1),COLUMN(BL21)-('2.1 Kraftwerk allgemein'!$F$16-'1.1 Allgemein'!$I$22+1)))))/$F21,
SUM(OFFSET('2.5 CAPEX'!BZ24,0,-MIN($F21-1,COLUMN(BL21)-1),1,MIN($F21,COLUMN(BL21))))/$F21)))))))</f>
        <v/>
      </c>
      <c r="BV21" s="199" t="str">
        <f ca="1">IF('2.1 Kraftwerk allgemein'!$F$15&lt;'1.1 Allgemein'!$I$22,
IF(OR(ISNUMBER($D21)=FALSE,$F21=""),"",
IF(AND('2.5 CAPEX'!$L24&lt;&gt;"x",'2.5 CAPEX'!$M24&lt;&gt;"x"),0,
IF($F21=0,0,
IF(BV$4&lt;'2.1 Kraftwerk allgemein'!$F$16,0,
IF(BV$4='2.1 Kraftwerk allgemein'!$F$16,'2.5 CAPEX'!$J24/$F21,
IF(BV$4&lt;'2.1 Kraftwerk allgemein'!$F$16+$F21,
('2.5 CAPEX'!$J24+SUM(OFFSET('2.5 CAPEX'!CA24,0,-MIN(MAX($F21-1-('2.1 Kraftwerk allgemein'!$F$16-'2.1 Kraftwerk allgemein'!$F$15+1),0),COLUMN(BM21)-1-('2.1 Kraftwerk allgemein'!$F$16-'2.1 Kraftwerk allgemein'!$F$15+1)),1,MIN(MAX($F21-('2.1 Kraftwerk allgemein'!$F$16-'2.1 Kraftwerk allgemein'!$F$15+1),1),COLUMN(BM21)-('2.1 Kraftwerk allgemein'!$F$16-'2.1 Kraftwerk allgemein'!$F$15+1)))))/$F21,
SUM(OFFSET('2.5 CAPEX'!CA24,0,-MIN($F21-1,COLUMN(BM21)-1),1,MIN($F21,COLUMN(BM21))))/$F21)))))),
IF(OR(ISNUMBER($D21)=FALSE,$F21=""),"",
IF(AND('2.5 CAPEX'!$L24&lt;&gt;"x",'2.5 CAPEX'!$M24&lt;&gt;"x"),0,
IF($F21=0,0,
IF(BV$4&lt;'2.1 Kraftwerk allgemein'!$F$16,0,
IF(BV$4='2.1 Kraftwerk allgemein'!$F$16,'2.5 CAPEX'!$J24/$F21,
IF(BV$4&lt;'2.1 Kraftwerk allgemein'!$F$16+$F21,
('2.5 CAPEX'!$J24+SUM(OFFSET('2.5 CAPEX'!CA24,0,-MIN(MAX($F21-1-('2.1 Kraftwerk allgemein'!$F$16-'1.1 Allgemein'!$I$22+1),0),COLUMN(BM21)-1-('2.1 Kraftwerk allgemein'!$F$16-'1.1 Allgemein'!$I$22+1)),1,MIN(MAX($F21-('2.1 Kraftwerk allgemein'!$F$16-'1.1 Allgemein'!$I$22+1),1),COLUMN(BM21)-('2.1 Kraftwerk allgemein'!$F$16-'1.1 Allgemein'!$I$22+1)))))/$F21,
SUM(OFFSET('2.5 CAPEX'!CA24,0,-MIN($F21-1,COLUMN(BM21)-1),1,MIN($F21,COLUMN(BM21))))/$F21)))))))</f>
        <v/>
      </c>
      <c r="BW21" s="199" t="str">
        <f ca="1">IF('2.1 Kraftwerk allgemein'!$F$15&lt;'1.1 Allgemein'!$I$22,
IF(OR(ISNUMBER($D21)=FALSE,$F21=""),"",
IF(AND('2.5 CAPEX'!$L24&lt;&gt;"x",'2.5 CAPEX'!$M24&lt;&gt;"x"),0,
IF($F21=0,0,
IF(BW$4&lt;'2.1 Kraftwerk allgemein'!$F$16,0,
IF(BW$4='2.1 Kraftwerk allgemein'!$F$16,'2.5 CAPEX'!$J24/$F21,
IF(BW$4&lt;'2.1 Kraftwerk allgemein'!$F$16+$F21,
('2.5 CAPEX'!$J24+SUM(OFFSET('2.5 CAPEX'!CB24,0,-MIN(MAX($F21-1-('2.1 Kraftwerk allgemein'!$F$16-'2.1 Kraftwerk allgemein'!$F$15+1),0),COLUMN(BN21)-1-('2.1 Kraftwerk allgemein'!$F$16-'2.1 Kraftwerk allgemein'!$F$15+1)),1,MIN(MAX($F21-('2.1 Kraftwerk allgemein'!$F$16-'2.1 Kraftwerk allgemein'!$F$15+1),1),COLUMN(BN21)-('2.1 Kraftwerk allgemein'!$F$16-'2.1 Kraftwerk allgemein'!$F$15+1)))))/$F21,
SUM(OFFSET('2.5 CAPEX'!CB24,0,-MIN($F21-1,COLUMN(BN21)-1),1,MIN($F21,COLUMN(BN21))))/$F21)))))),
IF(OR(ISNUMBER($D21)=FALSE,$F21=""),"",
IF(AND('2.5 CAPEX'!$L24&lt;&gt;"x",'2.5 CAPEX'!$M24&lt;&gt;"x"),0,
IF($F21=0,0,
IF(BW$4&lt;'2.1 Kraftwerk allgemein'!$F$16,0,
IF(BW$4='2.1 Kraftwerk allgemein'!$F$16,'2.5 CAPEX'!$J24/$F21,
IF(BW$4&lt;'2.1 Kraftwerk allgemein'!$F$16+$F21,
('2.5 CAPEX'!$J24+SUM(OFFSET('2.5 CAPEX'!CB24,0,-MIN(MAX($F21-1-('2.1 Kraftwerk allgemein'!$F$16-'1.1 Allgemein'!$I$22+1),0),COLUMN(BN21)-1-('2.1 Kraftwerk allgemein'!$F$16-'1.1 Allgemein'!$I$22+1)),1,MIN(MAX($F21-('2.1 Kraftwerk allgemein'!$F$16-'1.1 Allgemein'!$I$22+1),1),COLUMN(BN21)-('2.1 Kraftwerk allgemein'!$F$16-'1.1 Allgemein'!$I$22+1)))))/$F21,
SUM(OFFSET('2.5 CAPEX'!CB24,0,-MIN($F21-1,COLUMN(BN21)-1),1,MIN($F21,COLUMN(BN21))))/$F21)))))))</f>
        <v/>
      </c>
      <c r="BX21" s="199" t="str">
        <f ca="1">IF('2.1 Kraftwerk allgemein'!$F$15&lt;'1.1 Allgemein'!$I$22,
IF(OR(ISNUMBER($D21)=FALSE,$F21=""),"",
IF(AND('2.5 CAPEX'!$L24&lt;&gt;"x",'2.5 CAPEX'!$M24&lt;&gt;"x"),0,
IF($F21=0,0,
IF(BX$4&lt;'2.1 Kraftwerk allgemein'!$F$16,0,
IF(BX$4='2.1 Kraftwerk allgemein'!$F$16,'2.5 CAPEX'!$J24/$F21,
IF(BX$4&lt;'2.1 Kraftwerk allgemein'!$F$16+$F21,
('2.5 CAPEX'!$J24+SUM(OFFSET('2.5 CAPEX'!CC24,0,-MIN(MAX($F21-1-('2.1 Kraftwerk allgemein'!$F$16-'2.1 Kraftwerk allgemein'!$F$15+1),0),COLUMN(BO21)-1-('2.1 Kraftwerk allgemein'!$F$16-'2.1 Kraftwerk allgemein'!$F$15+1)),1,MIN(MAX($F21-('2.1 Kraftwerk allgemein'!$F$16-'2.1 Kraftwerk allgemein'!$F$15+1),1),COLUMN(BO21)-('2.1 Kraftwerk allgemein'!$F$16-'2.1 Kraftwerk allgemein'!$F$15+1)))))/$F21,
SUM(OFFSET('2.5 CAPEX'!CC24,0,-MIN($F21-1,COLUMN(BO21)-1),1,MIN($F21,COLUMN(BO21))))/$F21)))))),
IF(OR(ISNUMBER($D21)=FALSE,$F21=""),"",
IF(AND('2.5 CAPEX'!$L24&lt;&gt;"x",'2.5 CAPEX'!$M24&lt;&gt;"x"),0,
IF($F21=0,0,
IF(BX$4&lt;'2.1 Kraftwerk allgemein'!$F$16,0,
IF(BX$4='2.1 Kraftwerk allgemein'!$F$16,'2.5 CAPEX'!$J24/$F21,
IF(BX$4&lt;'2.1 Kraftwerk allgemein'!$F$16+$F21,
('2.5 CAPEX'!$J24+SUM(OFFSET('2.5 CAPEX'!CC24,0,-MIN(MAX($F21-1-('2.1 Kraftwerk allgemein'!$F$16-'1.1 Allgemein'!$I$22+1),0),COLUMN(BO21)-1-('2.1 Kraftwerk allgemein'!$F$16-'1.1 Allgemein'!$I$22+1)),1,MIN(MAX($F21-('2.1 Kraftwerk allgemein'!$F$16-'1.1 Allgemein'!$I$22+1),1),COLUMN(BO21)-('2.1 Kraftwerk allgemein'!$F$16-'1.1 Allgemein'!$I$22+1)))))/$F21,
SUM(OFFSET('2.5 CAPEX'!CC24,0,-MIN($F21-1,COLUMN(BO21)-1),1,MIN($F21,COLUMN(BO21))))/$F21)))))))</f>
        <v/>
      </c>
      <c r="BY21" s="199" t="str">
        <f ca="1">IF('2.1 Kraftwerk allgemein'!$F$15&lt;'1.1 Allgemein'!$I$22,
IF(OR(ISNUMBER($D21)=FALSE,$F21=""),"",
IF(AND('2.5 CAPEX'!$L24&lt;&gt;"x",'2.5 CAPEX'!$M24&lt;&gt;"x"),0,
IF($F21=0,0,
IF(BY$4&lt;'2.1 Kraftwerk allgemein'!$F$16,0,
IF(BY$4='2.1 Kraftwerk allgemein'!$F$16,'2.5 CAPEX'!$J24/$F21,
IF(BY$4&lt;'2.1 Kraftwerk allgemein'!$F$16+$F21,
('2.5 CAPEX'!$J24+SUM(OFFSET('2.5 CAPEX'!CD24,0,-MIN(MAX($F21-1-('2.1 Kraftwerk allgemein'!$F$16-'2.1 Kraftwerk allgemein'!$F$15+1),0),COLUMN(BP21)-1-('2.1 Kraftwerk allgemein'!$F$16-'2.1 Kraftwerk allgemein'!$F$15+1)),1,MIN(MAX($F21-('2.1 Kraftwerk allgemein'!$F$16-'2.1 Kraftwerk allgemein'!$F$15+1),1),COLUMN(BP21)-('2.1 Kraftwerk allgemein'!$F$16-'2.1 Kraftwerk allgemein'!$F$15+1)))))/$F21,
SUM(OFFSET('2.5 CAPEX'!CD24,0,-MIN($F21-1,COLUMN(BP21)-1),1,MIN($F21,COLUMN(BP21))))/$F21)))))),
IF(OR(ISNUMBER($D21)=FALSE,$F21=""),"",
IF(AND('2.5 CAPEX'!$L24&lt;&gt;"x",'2.5 CAPEX'!$M24&lt;&gt;"x"),0,
IF($F21=0,0,
IF(BY$4&lt;'2.1 Kraftwerk allgemein'!$F$16,0,
IF(BY$4='2.1 Kraftwerk allgemein'!$F$16,'2.5 CAPEX'!$J24/$F21,
IF(BY$4&lt;'2.1 Kraftwerk allgemein'!$F$16+$F21,
('2.5 CAPEX'!$J24+SUM(OFFSET('2.5 CAPEX'!CD24,0,-MIN(MAX($F21-1-('2.1 Kraftwerk allgemein'!$F$16-'1.1 Allgemein'!$I$22+1),0),COLUMN(BP21)-1-('2.1 Kraftwerk allgemein'!$F$16-'1.1 Allgemein'!$I$22+1)),1,MIN(MAX($F21-('2.1 Kraftwerk allgemein'!$F$16-'1.1 Allgemein'!$I$22+1),1),COLUMN(BP21)-('2.1 Kraftwerk allgemein'!$F$16-'1.1 Allgemein'!$I$22+1)))))/$F21,
SUM(OFFSET('2.5 CAPEX'!CD24,0,-MIN($F21-1,COLUMN(BP21)-1),1,MIN($F21,COLUMN(BP21))))/$F21)))))))</f>
        <v/>
      </c>
      <c r="BZ21" s="199" t="str">
        <f ca="1">IF('2.1 Kraftwerk allgemein'!$F$15&lt;'1.1 Allgemein'!$I$22,
IF(OR(ISNUMBER($D21)=FALSE,$F21=""),"",
IF(AND('2.5 CAPEX'!$L24&lt;&gt;"x",'2.5 CAPEX'!$M24&lt;&gt;"x"),0,
IF($F21=0,0,
IF(BZ$4&lt;'2.1 Kraftwerk allgemein'!$F$16,0,
IF(BZ$4='2.1 Kraftwerk allgemein'!$F$16,'2.5 CAPEX'!$J24/$F21,
IF(BZ$4&lt;'2.1 Kraftwerk allgemein'!$F$16+$F21,
('2.5 CAPEX'!$J24+SUM(OFFSET('2.5 CAPEX'!CE24,0,-MIN(MAX($F21-1-('2.1 Kraftwerk allgemein'!$F$16-'2.1 Kraftwerk allgemein'!$F$15+1),0),COLUMN(BQ21)-1-('2.1 Kraftwerk allgemein'!$F$16-'2.1 Kraftwerk allgemein'!$F$15+1)),1,MIN(MAX($F21-('2.1 Kraftwerk allgemein'!$F$16-'2.1 Kraftwerk allgemein'!$F$15+1),1),COLUMN(BQ21)-('2.1 Kraftwerk allgemein'!$F$16-'2.1 Kraftwerk allgemein'!$F$15+1)))))/$F21,
SUM(OFFSET('2.5 CAPEX'!CE24,0,-MIN($F21-1,COLUMN(BQ21)-1),1,MIN($F21,COLUMN(BQ21))))/$F21)))))),
IF(OR(ISNUMBER($D21)=FALSE,$F21=""),"",
IF(AND('2.5 CAPEX'!$L24&lt;&gt;"x",'2.5 CAPEX'!$M24&lt;&gt;"x"),0,
IF($F21=0,0,
IF(BZ$4&lt;'2.1 Kraftwerk allgemein'!$F$16,0,
IF(BZ$4='2.1 Kraftwerk allgemein'!$F$16,'2.5 CAPEX'!$J24/$F21,
IF(BZ$4&lt;'2.1 Kraftwerk allgemein'!$F$16+$F21,
('2.5 CAPEX'!$J24+SUM(OFFSET('2.5 CAPEX'!CE24,0,-MIN(MAX($F21-1-('2.1 Kraftwerk allgemein'!$F$16-'1.1 Allgemein'!$I$22+1),0),COLUMN(BQ21)-1-('2.1 Kraftwerk allgemein'!$F$16-'1.1 Allgemein'!$I$22+1)),1,MIN(MAX($F21-('2.1 Kraftwerk allgemein'!$F$16-'1.1 Allgemein'!$I$22+1),1),COLUMN(BQ21)-('2.1 Kraftwerk allgemein'!$F$16-'1.1 Allgemein'!$I$22+1)))))/$F21,
SUM(OFFSET('2.5 CAPEX'!CE24,0,-MIN($F21-1,COLUMN(BQ21)-1),1,MIN($F21,COLUMN(BQ21))))/$F21)))))))</f>
        <v/>
      </c>
      <c r="CA21" s="199" t="str">
        <f ca="1">IF('2.1 Kraftwerk allgemein'!$F$15&lt;'1.1 Allgemein'!$I$22,
IF(OR(ISNUMBER($D21)=FALSE,$F21=""),"",
IF(AND('2.5 CAPEX'!$L24&lt;&gt;"x",'2.5 CAPEX'!$M24&lt;&gt;"x"),0,
IF($F21=0,0,
IF(CA$4&lt;'2.1 Kraftwerk allgemein'!$F$16,0,
IF(CA$4='2.1 Kraftwerk allgemein'!$F$16,'2.5 CAPEX'!$J24/$F21,
IF(CA$4&lt;'2.1 Kraftwerk allgemein'!$F$16+$F21,
('2.5 CAPEX'!$J24+SUM(OFFSET('2.5 CAPEX'!CF24,0,-MIN(MAX($F21-1-('2.1 Kraftwerk allgemein'!$F$16-'2.1 Kraftwerk allgemein'!$F$15+1),0),COLUMN(BR21)-1-('2.1 Kraftwerk allgemein'!$F$16-'2.1 Kraftwerk allgemein'!$F$15+1)),1,MIN(MAX($F21-('2.1 Kraftwerk allgemein'!$F$16-'2.1 Kraftwerk allgemein'!$F$15+1),1),COLUMN(BR21)-('2.1 Kraftwerk allgemein'!$F$16-'2.1 Kraftwerk allgemein'!$F$15+1)))))/$F21,
SUM(OFFSET('2.5 CAPEX'!CF24,0,-MIN($F21-1,COLUMN(BR21)-1),1,MIN($F21,COLUMN(BR21))))/$F21)))))),
IF(OR(ISNUMBER($D21)=FALSE,$F21=""),"",
IF(AND('2.5 CAPEX'!$L24&lt;&gt;"x",'2.5 CAPEX'!$M24&lt;&gt;"x"),0,
IF($F21=0,0,
IF(CA$4&lt;'2.1 Kraftwerk allgemein'!$F$16,0,
IF(CA$4='2.1 Kraftwerk allgemein'!$F$16,'2.5 CAPEX'!$J24/$F21,
IF(CA$4&lt;'2.1 Kraftwerk allgemein'!$F$16+$F21,
('2.5 CAPEX'!$J24+SUM(OFFSET('2.5 CAPEX'!CF24,0,-MIN(MAX($F21-1-('2.1 Kraftwerk allgemein'!$F$16-'1.1 Allgemein'!$I$22+1),0),COLUMN(BR21)-1-('2.1 Kraftwerk allgemein'!$F$16-'1.1 Allgemein'!$I$22+1)),1,MIN(MAX($F21-('2.1 Kraftwerk allgemein'!$F$16-'1.1 Allgemein'!$I$22+1),1),COLUMN(BR21)-('2.1 Kraftwerk allgemein'!$F$16-'1.1 Allgemein'!$I$22+1)))))/$F21,
SUM(OFFSET('2.5 CAPEX'!CF24,0,-MIN($F21-1,COLUMN(BR21)-1),1,MIN($F21,COLUMN(BR21))))/$F21)))))))</f>
        <v/>
      </c>
      <c r="CB21" s="199" t="str">
        <f ca="1">IF('2.1 Kraftwerk allgemein'!$F$15&lt;'1.1 Allgemein'!$I$22,
IF(OR(ISNUMBER($D21)=FALSE,$F21=""),"",
IF(AND('2.5 CAPEX'!$L24&lt;&gt;"x",'2.5 CAPEX'!$M24&lt;&gt;"x"),0,
IF($F21=0,0,
IF(CB$4&lt;'2.1 Kraftwerk allgemein'!$F$16,0,
IF(CB$4='2.1 Kraftwerk allgemein'!$F$16,'2.5 CAPEX'!$J24/$F21,
IF(CB$4&lt;'2.1 Kraftwerk allgemein'!$F$16+$F21,
('2.5 CAPEX'!$J24+SUM(OFFSET('2.5 CAPEX'!CG24,0,-MIN(MAX($F21-1-('2.1 Kraftwerk allgemein'!$F$16-'2.1 Kraftwerk allgemein'!$F$15+1),0),COLUMN(BS21)-1-('2.1 Kraftwerk allgemein'!$F$16-'2.1 Kraftwerk allgemein'!$F$15+1)),1,MIN(MAX($F21-('2.1 Kraftwerk allgemein'!$F$16-'2.1 Kraftwerk allgemein'!$F$15+1),1),COLUMN(BS21)-('2.1 Kraftwerk allgemein'!$F$16-'2.1 Kraftwerk allgemein'!$F$15+1)))))/$F21,
SUM(OFFSET('2.5 CAPEX'!CG24,0,-MIN($F21-1,COLUMN(BS21)-1),1,MIN($F21,COLUMN(BS21))))/$F21)))))),
IF(OR(ISNUMBER($D21)=FALSE,$F21=""),"",
IF(AND('2.5 CAPEX'!$L24&lt;&gt;"x",'2.5 CAPEX'!$M24&lt;&gt;"x"),0,
IF($F21=0,0,
IF(CB$4&lt;'2.1 Kraftwerk allgemein'!$F$16,0,
IF(CB$4='2.1 Kraftwerk allgemein'!$F$16,'2.5 CAPEX'!$J24/$F21,
IF(CB$4&lt;'2.1 Kraftwerk allgemein'!$F$16+$F21,
('2.5 CAPEX'!$J24+SUM(OFFSET('2.5 CAPEX'!CG24,0,-MIN(MAX($F21-1-('2.1 Kraftwerk allgemein'!$F$16-'1.1 Allgemein'!$I$22+1),0),COLUMN(BS21)-1-('2.1 Kraftwerk allgemein'!$F$16-'1.1 Allgemein'!$I$22+1)),1,MIN(MAX($F21-('2.1 Kraftwerk allgemein'!$F$16-'1.1 Allgemein'!$I$22+1),1),COLUMN(BS21)-('2.1 Kraftwerk allgemein'!$F$16-'1.1 Allgemein'!$I$22+1)))))/$F21,
SUM(OFFSET('2.5 CAPEX'!CG24,0,-MIN($F21-1,COLUMN(BS21)-1),1,MIN($F21,COLUMN(BS21))))/$F21)))))))</f>
        <v/>
      </c>
      <c r="CC21" s="199" t="str">
        <f ca="1">IF('2.1 Kraftwerk allgemein'!$F$15&lt;'1.1 Allgemein'!$I$22,
IF(OR(ISNUMBER($D21)=FALSE,$F21=""),"",
IF(AND('2.5 CAPEX'!$L24&lt;&gt;"x",'2.5 CAPEX'!$M24&lt;&gt;"x"),0,
IF($F21=0,0,
IF(CC$4&lt;'2.1 Kraftwerk allgemein'!$F$16,0,
IF(CC$4='2.1 Kraftwerk allgemein'!$F$16,'2.5 CAPEX'!$J24/$F21,
IF(CC$4&lt;'2.1 Kraftwerk allgemein'!$F$16+$F21,
('2.5 CAPEX'!$J24+SUM(OFFSET('2.5 CAPEX'!CH24,0,-MIN(MAX($F21-1-('2.1 Kraftwerk allgemein'!$F$16-'2.1 Kraftwerk allgemein'!$F$15+1),0),COLUMN(BT21)-1-('2.1 Kraftwerk allgemein'!$F$16-'2.1 Kraftwerk allgemein'!$F$15+1)),1,MIN(MAX($F21-('2.1 Kraftwerk allgemein'!$F$16-'2.1 Kraftwerk allgemein'!$F$15+1),1),COLUMN(BT21)-('2.1 Kraftwerk allgemein'!$F$16-'2.1 Kraftwerk allgemein'!$F$15+1)))))/$F21,
SUM(OFFSET('2.5 CAPEX'!CH24,0,-MIN($F21-1,COLUMN(BT21)-1),1,MIN($F21,COLUMN(BT21))))/$F21)))))),
IF(OR(ISNUMBER($D21)=FALSE,$F21=""),"",
IF(AND('2.5 CAPEX'!$L24&lt;&gt;"x",'2.5 CAPEX'!$M24&lt;&gt;"x"),0,
IF($F21=0,0,
IF(CC$4&lt;'2.1 Kraftwerk allgemein'!$F$16,0,
IF(CC$4='2.1 Kraftwerk allgemein'!$F$16,'2.5 CAPEX'!$J24/$F21,
IF(CC$4&lt;'2.1 Kraftwerk allgemein'!$F$16+$F21,
('2.5 CAPEX'!$J24+SUM(OFFSET('2.5 CAPEX'!CH24,0,-MIN(MAX($F21-1-('2.1 Kraftwerk allgemein'!$F$16-'1.1 Allgemein'!$I$22+1),0),COLUMN(BT21)-1-('2.1 Kraftwerk allgemein'!$F$16-'1.1 Allgemein'!$I$22+1)),1,MIN(MAX($F21-('2.1 Kraftwerk allgemein'!$F$16-'1.1 Allgemein'!$I$22+1),1),COLUMN(BT21)-('2.1 Kraftwerk allgemein'!$F$16-'1.1 Allgemein'!$I$22+1)))))/$F21,
SUM(OFFSET('2.5 CAPEX'!CH24,0,-MIN($F21-1,COLUMN(BT21)-1),1,MIN($F21,COLUMN(BT21))))/$F21)))))))</f>
        <v/>
      </c>
      <c r="CD21" s="199" t="str">
        <f ca="1">IF('2.1 Kraftwerk allgemein'!$F$15&lt;'1.1 Allgemein'!$I$22,
IF(OR(ISNUMBER($D21)=FALSE,$F21=""),"",
IF(AND('2.5 CAPEX'!$L24&lt;&gt;"x",'2.5 CAPEX'!$M24&lt;&gt;"x"),0,
IF($F21=0,0,
IF(CD$4&lt;'2.1 Kraftwerk allgemein'!$F$16,0,
IF(CD$4='2.1 Kraftwerk allgemein'!$F$16,'2.5 CAPEX'!$J24/$F21,
IF(CD$4&lt;'2.1 Kraftwerk allgemein'!$F$16+$F21,
('2.5 CAPEX'!$J24+SUM(OFFSET('2.5 CAPEX'!CI24,0,-MIN(MAX($F21-1-('2.1 Kraftwerk allgemein'!$F$16-'2.1 Kraftwerk allgemein'!$F$15+1),0),COLUMN(BU21)-1-('2.1 Kraftwerk allgemein'!$F$16-'2.1 Kraftwerk allgemein'!$F$15+1)),1,MIN(MAX($F21-('2.1 Kraftwerk allgemein'!$F$16-'2.1 Kraftwerk allgemein'!$F$15+1),1),COLUMN(BU21)-('2.1 Kraftwerk allgemein'!$F$16-'2.1 Kraftwerk allgemein'!$F$15+1)))))/$F21,
SUM(OFFSET('2.5 CAPEX'!CI24,0,-MIN($F21-1,COLUMN(BU21)-1),1,MIN($F21,COLUMN(BU21))))/$F21)))))),
IF(OR(ISNUMBER($D21)=FALSE,$F21=""),"",
IF(AND('2.5 CAPEX'!$L24&lt;&gt;"x",'2.5 CAPEX'!$M24&lt;&gt;"x"),0,
IF($F21=0,0,
IF(CD$4&lt;'2.1 Kraftwerk allgemein'!$F$16,0,
IF(CD$4='2.1 Kraftwerk allgemein'!$F$16,'2.5 CAPEX'!$J24/$F21,
IF(CD$4&lt;'2.1 Kraftwerk allgemein'!$F$16+$F21,
('2.5 CAPEX'!$J24+SUM(OFFSET('2.5 CAPEX'!CI24,0,-MIN(MAX($F21-1-('2.1 Kraftwerk allgemein'!$F$16-'1.1 Allgemein'!$I$22+1),0),COLUMN(BU21)-1-('2.1 Kraftwerk allgemein'!$F$16-'1.1 Allgemein'!$I$22+1)),1,MIN(MAX($F21-('2.1 Kraftwerk allgemein'!$F$16-'1.1 Allgemein'!$I$22+1),1),COLUMN(BU21)-('2.1 Kraftwerk allgemein'!$F$16-'1.1 Allgemein'!$I$22+1)))))/$F21,
SUM(OFFSET('2.5 CAPEX'!CI24,0,-MIN($F21-1,COLUMN(BU21)-1),1,MIN($F21,COLUMN(BU21))))/$F21)))))))</f>
        <v/>
      </c>
      <c r="CE21" s="199" t="str">
        <f ca="1">IF('2.1 Kraftwerk allgemein'!$F$15&lt;'1.1 Allgemein'!$I$22,
IF(OR(ISNUMBER($D21)=FALSE,$F21=""),"",
IF(AND('2.5 CAPEX'!$L24&lt;&gt;"x",'2.5 CAPEX'!$M24&lt;&gt;"x"),0,
IF($F21=0,0,
IF(CE$4&lt;'2.1 Kraftwerk allgemein'!$F$16,0,
IF(CE$4='2.1 Kraftwerk allgemein'!$F$16,'2.5 CAPEX'!$J24/$F21,
IF(CE$4&lt;'2.1 Kraftwerk allgemein'!$F$16+$F21,
('2.5 CAPEX'!$J24+SUM(OFFSET('2.5 CAPEX'!CJ24,0,-MIN(MAX($F21-1-('2.1 Kraftwerk allgemein'!$F$16-'2.1 Kraftwerk allgemein'!$F$15+1),0),COLUMN(BV21)-1-('2.1 Kraftwerk allgemein'!$F$16-'2.1 Kraftwerk allgemein'!$F$15+1)),1,MIN(MAX($F21-('2.1 Kraftwerk allgemein'!$F$16-'2.1 Kraftwerk allgemein'!$F$15+1),1),COLUMN(BV21)-('2.1 Kraftwerk allgemein'!$F$16-'2.1 Kraftwerk allgemein'!$F$15+1)))))/$F21,
SUM(OFFSET('2.5 CAPEX'!CJ24,0,-MIN($F21-1,COLUMN(BV21)-1),1,MIN($F21,COLUMN(BV21))))/$F21)))))),
IF(OR(ISNUMBER($D21)=FALSE,$F21=""),"",
IF(AND('2.5 CAPEX'!$L24&lt;&gt;"x",'2.5 CAPEX'!$M24&lt;&gt;"x"),0,
IF($F21=0,0,
IF(CE$4&lt;'2.1 Kraftwerk allgemein'!$F$16,0,
IF(CE$4='2.1 Kraftwerk allgemein'!$F$16,'2.5 CAPEX'!$J24/$F21,
IF(CE$4&lt;'2.1 Kraftwerk allgemein'!$F$16+$F21,
('2.5 CAPEX'!$J24+SUM(OFFSET('2.5 CAPEX'!CJ24,0,-MIN(MAX($F21-1-('2.1 Kraftwerk allgemein'!$F$16-'1.1 Allgemein'!$I$22+1),0),COLUMN(BV21)-1-('2.1 Kraftwerk allgemein'!$F$16-'1.1 Allgemein'!$I$22+1)),1,MIN(MAX($F21-('2.1 Kraftwerk allgemein'!$F$16-'1.1 Allgemein'!$I$22+1),1),COLUMN(BV21)-('2.1 Kraftwerk allgemein'!$F$16-'1.1 Allgemein'!$I$22+1)))))/$F21,
SUM(OFFSET('2.5 CAPEX'!CJ24,0,-MIN($F21-1,COLUMN(BV21)-1),1,MIN($F21,COLUMN(BV21))))/$F21)))))))</f>
        <v/>
      </c>
      <c r="CF21" s="199" t="str">
        <f ca="1">IF('2.1 Kraftwerk allgemein'!$F$15&lt;'1.1 Allgemein'!$I$22,
IF(OR(ISNUMBER($D21)=FALSE,$F21=""),"",
IF(AND('2.5 CAPEX'!$L24&lt;&gt;"x",'2.5 CAPEX'!$M24&lt;&gt;"x"),0,
IF($F21=0,0,
IF(CF$4&lt;'2.1 Kraftwerk allgemein'!$F$16,0,
IF(CF$4='2.1 Kraftwerk allgemein'!$F$16,'2.5 CAPEX'!$J24/$F21,
IF(CF$4&lt;'2.1 Kraftwerk allgemein'!$F$16+$F21,
('2.5 CAPEX'!$J24+SUM(OFFSET('2.5 CAPEX'!CK24,0,-MIN(MAX($F21-1-('2.1 Kraftwerk allgemein'!$F$16-'2.1 Kraftwerk allgemein'!$F$15+1),0),COLUMN(BW21)-1-('2.1 Kraftwerk allgemein'!$F$16-'2.1 Kraftwerk allgemein'!$F$15+1)),1,MIN(MAX($F21-('2.1 Kraftwerk allgemein'!$F$16-'2.1 Kraftwerk allgemein'!$F$15+1),1),COLUMN(BW21)-('2.1 Kraftwerk allgemein'!$F$16-'2.1 Kraftwerk allgemein'!$F$15+1)))))/$F21,
SUM(OFFSET('2.5 CAPEX'!CK24,0,-MIN($F21-1,COLUMN(BW21)-1),1,MIN($F21,COLUMN(BW21))))/$F21)))))),
IF(OR(ISNUMBER($D21)=FALSE,$F21=""),"",
IF(AND('2.5 CAPEX'!$L24&lt;&gt;"x",'2.5 CAPEX'!$M24&lt;&gt;"x"),0,
IF($F21=0,0,
IF(CF$4&lt;'2.1 Kraftwerk allgemein'!$F$16,0,
IF(CF$4='2.1 Kraftwerk allgemein'!$F$16,'2.5 CAPEX'!$J24/$F21,
IF(CF$4&lt;'2.1 Kraftwerk allgemein'!$F$16+$F21,
('2.5 CAPEX'!$J24+SUM(OFFSET('2.5 CAPEX'!CK24,0,-MIN(MAX($F21-1-('2.1 Kraftwerk allgemein'!$F$16-'1.1 Allgemein'!$I$22+1),0),COLUMN(BW21)-1-('2.1 Kraftwerk allgemein'!$F$16-'1.1 Allgemein'!$I$22+1)),1,MIN(MAX($F21-('2.1 Kraftwerk allgemein'!$F$16-'1.1 Allgemein'!$I$22+1),1),COLUMN(BW21)-('2.1 Kraftwerk allgemein'!$F$16-'1.1 Allgemein'!$I$22+1)))))/$F21,
SUM(OFFSET('2.5 CAPEX'!CK24,0,-MIN($F21-1,COLUMN(BW21)-1),1,MIN($F21,COLUMN(BW21))))/$F21)))))))</f>
        <v/>
      </c>
      <c r="CG21" s="199" t="str">
        <f ca="1">IF('2.1 Kraftwerk allgemein'!$F$15&lt;'1.1 Allgemein'!$I$22,
IF(OR(ISNUMBER($D21)=FALSE,$F21=""),"",
IF(AND('2.5 CAPEX'!$L24&lt;&gt;"x",'2.5 CAPEX'!$M24&lt;&gt;"x"),0,
IF($F21=0,0,
IF(CG$4&lt;'2.1 Kraftwerk allgemein'!$F$16,0,
IF(CG$4='2.1 Kraftwerk allgemein'!$F$16,'2.5 CAPEX'!$J24/$F21,
IF(CG$4&lt;'2.1 Kraftwerk allgemein'!$F$16+$F21,
('2.5 CAPEX'!$J24+SUM(OFFSET('2.5 CAPEX'!CL24,0,-MIN(MAX($F21-1-('2.1 Kraftwerk allgemein'!$F$16-'2.1 Kraftwerk allgemein'!$F$15+1),0),COLUMN(BX21)-1-('2.1 Kraftwerk allgemein'!$F$16-'2.1 Kraftwerk allgemein'!$F$15+1)),1,MIN(MAX($F21-('2.1 Kraftwerk allgemein'!$F$16-'2.1 Kraftwerk allgemein'!$F$15+1),1),COLUMN(BX21)-('2.1 Kraftwerk allgemein'!$F$16-'2.1 Kraftwerk allgemein'!$F$15+1)))))/$F21,
SUM(OFFSET('2.5 CAPEX'!CL24,0,-MIN($F21-1,COLUMN(BX21)-1),1,MIN($F21,COLUMN(BX21))))/$F21)))))),
IF(OR(ISNUMBER($D21)=FALSE,$F21=""),"",
IF(AND('2.5 CAPEX'!$L24&lt;&gt;"x",'2.5 CAPEX'!$M24&lt;&gt;"x"),0,
IF($F21=0,0,
IF(CG$4&lt;'2.1 Kraftwerk allgemein'!$F$16,0,
IF(CG$4='2.1 Kraftwerk allgemein'!$F$16,'2.5 CAPEX'!$J24/$F21,
IF(CG$4&lt;'2.1 Kraftwerk allgemein'!$F$16+$F21,
('2.5 CAPEX'!$J24+SUM(OFFSET('2.5 CAPEX'!CL24,0,-MIN(MAX($F21-1-('2.1 Kraftwerk allgemein'!$F$16-'1.1 Allgemein'!$I$22+1),0),COLUMN(BX21)-1-('2.1 Kraftwerk allgemein'!$F$16-'1.1 Allgemein'!$I$22+1)),1,MIN(MAX($F21-('2.1 Kraftwerk allgemein'!$F$16-'1.1 Allgemein'!$I$22+1),1),COLUMN(BX21)-('2.1 Kraftwerk allgemein'!$F$16-'1.1 Allgemein'!$I$22+1)))))/$F21,
SUM(OFFSET('2.5 CAPEX'!CL24,0,-MIN($F21-1,COLUMN(BX21)-1),1,MIN($F21,COLUMN(BX21))))/$F21)))))))</f>
        <v/>
      </c>
      <c r="CH21" s="199" t="str">
        <f ca="1">IF('2.1 Kraftwerk allgemein'!$F$15&lt;'1.1 Allgemein'!$I$22,
IF(OR(ISNUMBER($D21)=FALSE,$F21=""),"",
IF(AND('2.5 CAPEX'!$L24&lt;&gt;"x",'2.5 CAPEX'!$M24&lt;&gt;"x"),0,
IF($F21=0,0,
IF(CH$4&lt;'2.1 Kraftwerk allgemein'!$F$16,0,
IF(CH$4='2.1 Kraftwerk allgemein'!$F$16,'2.5 CAPEX'!$J24/$F21,
IF(CH$4&lt;'2.1 Kraftwerk allgemein'!$F$16+$F21,
('2.5 CAPEX'!$J24+SUM(OFFSET('2.5 CAPEX'!CM24,0,-MIN(MAX($F21-1-('2.1 Kraftwerk allgemein'!$F$16-'2.1 Kraftwerk allgemein'!$F$15+1),0),COLUMN(BY21)-1-('2.1 Kraftwerk allgemein'!$F$16-'2.1 Kraftwerk allgemein'!$F$15+1)),1,MIN(MAX($F21-('2.1 Kraftwerk allgemein'!$F$16-'2.1 Kraftwerk allgemein'!$F$15+1),1),COLUMN(BY21)-('2.1 Kraftwerk allgemein'!$F$16-'2.1 Kraftwerk allgemein'!$F$15+1)))))/$F21,
SUM(OFFSET('2.5 CAPEX'!CM24,0,-MIN($F21-1,COLUMN(BY21)-1),1,MIN($F21,COLUMN(BY21))))/$F21)))))),
IF(OR(ISNUMBER($D21)=FALSE,$F21=""),"",
IF(AND('2.5 CAPEX'!$L24&lt;&gt;"x",'2.5 CAPEX'!$M24&lt;&gt;"x"),0,
IF($F21=0,0,
IF(CH$4&lt;'2.1 Kraftwerk allgemein'!$F$16,0,
IF(CH$4='2.1 Kraftwerk allgemein'!$F$16,'2.5 CAPEX'!$J24/$F21,
IF(CH$4&lt;'2.1 Kraftwerk allgemein'!$F$16+$F21,
('2.5 CAPEX'!$J24+SUM(OFFSET('2.5 CAPEX'!CM24,0,-MIN(MAX($F21-1-('2.1 Kraftwerk allgemein'!$F$16-'1.1 Allgemein'!$I$22+1),0),COLUMN(BY21)-1-('2.1 Kraftwerk allgemein'!$F$16-'1.1 Allgemein'!$I$22+1)),1,MIN(MAX($F21-('2.1 Kraftwerk allgemein'!$F$16-'1.1 Allgemein'!$I$22+1),1),COLUMN(BY21)-('2.1 Kraftwerk allgemein'!$F$16-'1.1 Allgemein'!$I$22+1)))))/$F21,
SUM(OFFSET('2.5 CAPEX'!CM24,0,-MIN($F21-1,COLUMN(BY21)-1),1,MIN($F21,COLUMN(BY21))))/$F21)))))))</f>
        <v/>
      </c>
      <c r="CI21" s="199" t="str">
        <f ca="1">IF('2.1 Kraftwerk allgemein'!$F$15&lt;'1.1 Allgemein'!$I$22,
IF(OR(ISNUMBER($D21)=FALSE,$F21=""),"",
IF(AND('2.5 CAPEX'!$L24&lt;&gt;"x",'2.5 CAPEX'!$M24&lt;&gt;"x"),0,
IF($F21=0,0,
IF(CI$4&lt;'2.1 Kraftwerk allgemein'!$F$16,0,
IF(CI$4='2.1 Kraftwerk allgemein'!$F$16,'2.5 CAPEX'!$J24/$F21,
IF(CI$4&lt;'2.1 Kraftwerk allgemein'!$F$16+$F21,
('2.5 CAPEX'!$J24+SUM(OFFSET('2.5 CAPEX'!CN24,0,-MIN(MAX($F21-1-('2.1 Kraftwerk allgemein'!$F$16-'2.1 Kraftwerk allgemein'!$F$15+1),0),COLUMN(BZ21)-1-('2.1 Kraftwerk allgemein'!$F$16-'2.1 Kraftwerk allgemein'!$F$15+1)),1,MIN(MAX($F21-('2.1 Kraftwerk allgemein'!$F$16-'2.1 Kraftwerk allgemein'!$F$15+1),1),COLUMN(BZ21)-('2.1 Kraftwerk allgemein'!$F$16-'2.1 Kraftwerk allgemein'!$F$15+1)))))/$F21,
SUM(OFFSET('2.5 CAPEX'!CN24,0,-MIN($F21-1,COLUMN(BZ21)-1),1,MIN($F21,COLUMN(BZ21))))/$F21)))))),
IF(OR(ISNUMBER($D21)=FALSE,$F21=""),"",
IF(AND('2.5 CAPEX'!$L24&lt;&gt;"x",'2.5 CAPEX'!$M24&lt;&gt;"x"),0,
IF($F21=0,0,
IF(CI$4&lt;'2.1 Kraftwerk allgemein'!$F$16,0,
IF(CI$4='2.1 Kraftwerk allgemein'!$F$16,'2.5 CAPEX'!$J24/$F21,
IF(CI$4&lt;'2.1 Kraftwerk allgemein'!$F$16+$F21,
('2.5 CAPEX'!$J24+SUM(OFFSET('2.5 CAPEX'!CN24,0,-MIN(MAX($F21-1-('2.1 Kraftwerk allgemein'!$F$16-'1.1 Allgemein'!$I$22+1),0),COLUMN(BZ21)-1-('2.1 Kraftwerk allgemein'!$F$16-'1.1 Allgemein'!$I$22+1)),1,MIN(MAX($F21-('2.1 Kraftwerk allgemein'!$F$16-'1.1 Allgemein'!$I$22+1),1),COLUMN(BZ21)-('2.1 Kraftwerk allgemein'!$F$16-'1.1 Allgemein'!$I$22+1)))))/$F21,
SUM(OFFSET('2.5 CAPEX'!CN24,0,-MIN($F21-1,COLUMN(BZ21)-1),1,MIN($F21,COLUMN(BZ21))))/$F21)))))))</f>
        <v/>
      </c>
      <c r="CJ21" s="199" t="str">
        <f ca="1">IF('2.1 Kraftwerk allgemein'!$F$15&lt;'1.1 Allgemein'!$I$22,
IF(OR(ISNUMBER($D21)=FALSE,$F21=""),"",
IF(AND('2.5 CAPEX'!$L24&lt;&gt;"x",'2.5 CAPEX'!$M24&lt;&gt;"x"),0,
IF($F21=0,0,
IF(CJ$4&lt;'2.1 Kraftwerk allgemein'!$F$16,0,
IF(CJ$4='2.1 Kraftwerk allgemein'!$F$16,'2.5 CAPEX'!$J24/$F21,
IF(CJ$4&lt;'2.1 Kraftwerk allgemein'!$F$16+$F21,
('2.5 CAPEX'!$J24+SUM(OFFSET('2.5 CAPEX'!CO24,0,-MIN(MAX($F21-1-('2.1 Kraftwerk allgemein'!$F$16-'2.1 Kraftwerk allgemein'!$F$15+1),0),COLUMN(CA21)-1-('2.1 Kraftwerk allgemein'!$F$16-'2.1 Kraftwerk allgemein'!$F$15+1)),1,MIN(MAX($F21-('2.1 Kraftwerk allgemein'!$F$16-'2.1 Kraftwerk allgemein'!$F$15+1),1),COLUMN(CA21)-('2.1 Kraftwerk allgemein'!$F$16-'2.1 Kraftwerk allgemein'!$F$15+1)))))/$F21,
SUM(OFFSET('2.5 CAPEX'!CO24,0,-MIN($F21-1,COLUMN(CA21)-1),1,MIN($F21,COLUMN(CA21))))/$F21)))))),
IF(OR(ISNUMBER($D21)=FALSE,$F21=""),"",
IF(AND('2.5 CAPEX'!$L24&lt;&gt;"x",'2.5 CAPEX'!$M24&lt;&gt;"x"),0,
IF($F21=0,0,
IF(CJ$4&lt;'2.1 Kraftwerk allgemein'!$F$16,0,
IF(CJ$4='2.1 Kraftwerk allgemein'!$F$16,'2.5 CAPEX'!$J24/$F21,
IF(CJ$4&lt;'2.1 Kraftwerk allgemein'!$F$16+$F21,
('2.5 CAPEX'!$J24+SUM(OFFSET('2.5 CAPEX'!CO24,0,-MIN(MAX($F21-1-('2.1 Kraftwerk allgemein'!$F$16-'1.1 Allgemein'!$I$22+1),0),COLUMN(CA21)-1-('2.1 Kraftwerk allgemein'!$F$16-'1.1 Allgemein'!$I$22+1)),1,MIN(MAX($F21-('2.1 Kraftwerk allgemein'!$F$16-'1.1 Allgemein'!$I$22+1),1),COLUMN(CA21)-('2.1 Kraftwerk allgemein'!$F$16-'1.1 Allgemein'!$I$22+1)))))/$F21,
SUM(OFFSET('2.5 CAPEX'!CO24,0,-MIN($F21-1,COLUMN(CA21)-1),1,MIN($F21,COLUMN(CA21))))/$F21)))))))</f>
        <v/>
      </c>
      <c r="CK21" s="199" t="str">
        <f ca="1">IF('2.1 Kraftwerk allgemein'!$F$15&lt;'1.1 Allgemein'!$I$22,
IF(OR(ISNUMBER($D21)=FALSE,$F21=""),"",
IF(AND('2.5 CAPEX'!$L24&lt;&gt;"x",'2.5 CAPEX'!$M24&lt;&gt;"x"),0,
IF($F21=0,0,
IF(CK$4&lt;'2.1 Kraftwerk allgemein'!$F$16,0,
IF(CK$4='2.1 Kraftwerk allgemein'!$F$16,'2.5 CAPEX'!$J24/$F21,
IF(CK$4&lt;'2.1 Kraftwerk allgemein'!$F$16+$F21,
('2.5 CAPEX'!$J24+SUM(OFFSET('2.5 CAPEX'!CP24,0,-MIN(MAX($F21-1-('2.1 Kraftwerk allgemein'!$F$16-'2.1 Kraftwerk allgemein'!$F$15+1),0),COLUMN(CB21)-1-('2.1 Kraftwerk allgemein'!$F$16-'2.1 Kraftwerk allgemein'!$F$15+1)),1,MIN(MAX($F21-('2.1 Kraftwerk allgemein'!$F$16-'2.1 Kraftwerk allgemein'!$F$15+1),1),COLUMN(CB21)-('2.1 Kraftwerk allgemein'!$F$16-'2.1 Kraftwerk allgemein'!$F$15+1)))))/$F21,
SUM(OFFSET('2.5 CAPEX'!CP24,0,-MIN($F21-1,COLUMN(CB21)-1),1,MIN($F21,COLUMN(CB21))))/$F21)))))),
IF(OR(ISNUMBER($D21)=FALSE,$F21=""),"",
IF(AND('2.5 CAPEX'!$L24&lt;&gt;"x",'2.5 CAPEX'!$M24&lt;&gt;"x"),0,
IF($F21=0,0,
IF(CK$4&lt;'2.1 Kraftwerk allgemein'!$F$16,0,
IF(CK$4='2.1 Kraftwerk allgemein'!$F$16,'2.5 CAPEX'!$J24/$F21,
IF(CK$4&lt;'2.1 Kraftwerk allgemein'!$F$16+$F21,
('2.5 CAPEX'!$J24+SUM(OFFSET('2.5 CAPEX'!CP24,0,-MIN(MAX($F21-1-('2.1 Kraftwerk allgemein'!$F$16-'1.1 Allgemein'!$I$22+1),0),COLUMN(CB21)-1-('2.1 Kraftwerk allgemein'!$F$16-'1.1 Allgemein'!$I$22+1)),1,MIN(MAX($F21-('2.1 Kraftwerk allgemein'!$F$16-'1.1 Allgemein'!$I$22+1),1),COLUMN(CB21)-('2.1 Kraftwerk allgemein'!$F$16-'1.1 Allgemein'!$I$22+1)))))/$F21,
SUM(OFFSET('2.5 CAPEX'!CP24,0,-MIN($F21-1,COLUMN(CB21)-1),1,MIN($F21,COLUMN(CB21))))/$F21)))))))</f>
        <v/>
      </c>
      <c r="CL21" s="199" t="str">
        <f ca="1">IF('2.1 Kraftwerk allgemein'!$F$15&lt;'1.1 Allgemein'!$I$22,
IF(OR(ISNUMBER($D21)=FALSE,$F21=""),"",
IF(AND('2.5 CAPEX'!$L24&lt;&gt;"x",'2.5 CAPEX'!$M24&lt;&gt;"x"),0,
IF($F21=0,0,
IF(CL$4&lt;'2.1 Kraftwerk allgemein'!$F$16,0,
IF(CL$4='2.1 Kraftwerk allgemein'!$F$16,'2.5 CAPEX'!$J24/$F21,
IF(CL$4&lt;'2.1 Kraftwerk allgemein'!$F$16+$F21,
('2.5 CAPEX'!$J24+SUM(OFFSET('2.5 CAPEX'!CQ24,0,-MIN(MAX($F21-1-('2.1 Kraftwerk allgemein'!$F$16-'2.1 Kraftwerk allgemein'!$F$15+1),0),COLUMN(CC21)-1-('2.1 Kraftwerk allgemein'!$F$16-'2.1 Kraftwerk allgemein'!$F$15+1)),1,MIN(MAX($F21-('2.1 Kraftwerk allgemein'!$F$16-'2.1 Kraftwerk allgemein'!$F$15+1),1),COLUMN(CC21)-('2.1 Kraftwerk allgemein'!$F$16-'2.1 Kraftwerk allgemein'!$F$15+1)))))/$F21,
SUM(OFFSET('2.5 CAPEX'!CQ24,0,-MIN($F21-1,COLUMN(CC21)-1),1,MIN($F21,COLUMN(CC21))))/$F21)))))),
IF(OR(ISNUMBER($D21)=FALSE,$F21=""),"",
IF(AND('2.5 CAPEX'!$L24&lt;&gt;"x",'2.5 CAPEX'!$M24&lt;&gt;"x"),0,
IF($F21=0,0,
IF(CL$4&lt;'2.1 Kraftwerk allgemein'!$F$16,0,
IF(CL$4='2.1 Kraftwerk allgemein'!$F$16,'2.5 CAPEX'!$J24/$F21,
IF(CL$4&lt;'2.1 Kraftwerk allgemein'!$F$16+$F21,
('2.5 CAPEX'!$J24+SUM(OFFSET('2.5 CAPEX'!CQ24,0,-MIN(MAX($F21-1-('2.1 Kraftwerk allgemein'!$F$16-'1.1 Allgemein'!$I$22+1),0),COLUMN(CC21)-1-('2.1 Kraftwerk allgemein'!$F$16-'1.1 Allgemein'!$I$22+1)),1,MIN(MAX($F21-('2.1 Kraftwerk allgemein'!$F$16-'1.1 Allgemein'!$I$22+1),1),COLUMN(CC21)-('2.1 Kraftwerk allgemein'!$F$16-'1.1 Allgemein'!$I$22+1)))))/$F21,
SUM(OFFSET('2.5 CAPEX'!CQ24,0,-MIN($F21-1,COLUMN(CC21)-1),1,MIN($F21,COLUMN(CC21))))/$F21)))))))</f>
        <v/>
      </c>
      <c r="CM21" s="199" t="str">
        <f ca="1">IF('2.1 Kraftwerk allgemein'!$F$15&lt;'1.1 Allgemein'!$I$22,
IF(OR(ISNUMBER($D21)=FALSE,$F21=""),"",
IF(AND('2.5 CAPEX'!$L24&lt;&gt;"x",'2.5 CAPEX'!$M24&lt;&gt;"x"),0,
IF($F21=0,0,
IF(CM$4&lt;'2.1 Kraftwerk allgemein'!$F$16,0,
IF(CM$4='2.1 Kraftwerk allgemein'!$F$16,'2.5 CAPEX'!$J24/$F21,
IF(CM$4&lt;'2.1 Kraftwerk allgemein'!$F$16+$F21,
('2.5 CAPEX'!$J24+SUM(OFFSET('2.5 CAPEX'!CR24,0,-MIN(MAX($F21-1-('2.1 Kraftwerk allgemein'!$F$16-'2.1 Kraftwerk allgemein'!$F$15+1),0),COLUMN(CD21)-1-('2.1 Kraftwerk allgemein'!$F$16-'2.1 Kraftwerk allgemein'!$F$15+1)),1,MIN(MAX($F21-('2.1 Kraftwerk allgemein'!$F$16-'2.1 Kraftwerk allgemein'!$F$15+1),1),COLUMN(CD21)-('2.1 Kraftwerk allgemein'!$F$16-'2.1 Kraftwerk allgemein'!$F$15+1)))))/$F21,
SUM(OFFSET('2.5 CAPEX'!CR24,0,-MIN($F21-1,COLUMN(CD21)-1),1,MIN($F21,COLUMN(CD21))))/$F21)))))),
IF(OR(ISNUMBER($D21)=FALSE,$F21=""),"",
IF(AND('2.5 CAPEX'!$L24&lt;&gt;"x",'2.5 CAPEX'!$M24&lt;&gt;"x"),0,
IF($F21=0,0,
IF(CM$4&lt;'2.1 Kraftwerk allgemein'!$F$16,0,
IF(CM$4='2.1 Kraftwerk allgemein'!$F$16,'2.5 CAPEX'!$J24/$F21,
IF(CM$4&lt;'2.1 Kraftwerk allgemein'!$F$16+$F21,
('2.5 CAPEX'!$J24+SUM(OFFSET('2.5 CAPEX'!CR24,0,-MIN(MAX($F21-1-('2.1 Kraftwerk allgemein'!$F$16-'1.1 Allgemein'!$I$22+1),0),COLUMN(CD21)-1-('2.1 Kraftwerk allgemein'!$F$16-'1.1 Allgemein'!$I$22+1)),1,MIN(MAX($F21-('2.1 Kraftwerk allgemein'!$F$16-'1.1 Allgemein'!$I$22+1),1),COLUMN(CD21)-('2.1 Kraftwerk allgemein'!$F$16-'1.1 Allgemein'!$I$22+1)))))/$F21,
SUM(OFFSET('2.5 CAPEX'!CR24,0,-MIN($F21-1,COLUMN(CD21)-1),1,MIN($F21,COLUMN(CD21))))/$F21)))))))</f>
        <v/>
      </c>
      <c r="CN21" s="199" t="str">
        <f ca="1">IF('2.1 Kraftwerk allgemein'!$F$15&lt;'1.1 Allgemein'!$I$22,
IF(OR(ISNUMBER($D21)=FALSE,$F21=""),"",
IF(AND('2.5 CAPEX'!$L24&lt;&gt;"x",'2.5 CAPEX'!$M24&lt;&gt;"x"),0,
IF($F21=0,0,
IF(CN$4&lt;'2.1 Kraftwerk allgemein'!$F$16,0,
IF(CN$4='2.1 Kraftwerk allgemein'!$F$16,'2.5 CAPEX'!$J24/$F21,
IF(CN$4&lt;'2.1 Kraftwerk allgemein'!$F$16+$F21,
('2.5 CAPEX'!$J24+SUM(OFFSET('2.5 CAPEX'!CS24,0,-MIN(MAX($F21-1-('2.1 Kraftwerk allgemein'!$F$16-'2.1 Kraftwerk allgemein'!$F$15+1),0),COLUMN(CE21)-1-('2.1 Kraftwerk allgemein'!$F$16-'2.1 Kraftwerk allgemein'!$F$15+1)),1,MIN(MAX($F21-('2.1 Kraftwerk allgemein'!$F$16-'2.1 Kraftwerk allgemein'!$F$15+1),1),COLUMN(CE21)-('2.1 Kraftwerk allgemein'!$F$16-'2.1 Kraftwerk allgemein'!$F$15+1)))))/$F21,
SUM(OFFSET('2.5 CAPEX'!CS24,0,-MIN($F21-1,COLUMN(CE21)-1),1,MIN($F21,COLUMN(CE21))))/$F21)))))),
IF(OR(ISNUMBER($D21)=FALSE,$F21=""),"",
IF(AND('2.5 CAPEX'!$L24&lt;&gt;"x",'2.5 CAPEX'!$M24&lt;&gt;"x"),0,
IF($F21=0,0,
IF(CN$4&lt;'2.1 Kraftwerk allgemein'!$F$16,0,
IF(CN$4='2.1 Kraftwerk allgemein'!$F$16,'2.5 CAPEX'!$J24/$F21,
IF(CN$4&lt;'2.1 Kraftwerk allgemein'!$F$16+$F21,
('2.5 CAPEX'!$J24+SUM(OFFSET('2.5 CAPEX'!CS24,0,-MIN(MAX($F21-1-('2.1 Kraftwerk allgemein'!$F$16-'1.1 Allgemein'!$I$22+1),0),COLUMN(CE21)-1-('2.1 Kraftwerk allgemein'!$F$16-'1.1 Allgemein'!$I$22+1)),1,MIN(MAX($F21-('2.1 Kraftwerk allgemein'!$F$16-'1.1 Allgemein'!$I$22+1),1),COLUMN(CE21)-('2.1 Kraftwerk allgemein'!$F$16-'1.1 Allgemein'!$I$22+1)))))/$F21,
SUM(OFFSET('2.5 CAPEX'!CS24,0,-MIN($F21-1,COLUMN(CE21)-1),1,MIN($F21,COLUMN(CE21))))/$F21)))))))</f>
        <v/>
      </c>
      <c r="CO21" s="199" t="str">
        <f ca="1">IF('2.1 Kraftwerk allgemein'!$F$15&lt;'1.1 Allgemein'!$I$22,
IF(OR(ISNUMBER($D21)=FALSE,$F21=""),"",
IF(AND('2.5 CAPEX'!$L24&lt;&gt;"x",'2.5 CAPEX'!$M24&lt;&gt;"x"),0,
IF($F21=0,0,
IF(CO$4&lt;'2.1 Kraftwerk allgemein'!$F$16,0,
IF(CO$4='2.1 Kraftwerk allgemein'!$F$16,'2.5 CAPEX'!$J24/$F21,
IF(CO$4&lt;'2.1 Kraftwerk allgemein'!$F$16+$F21,
('2.5 CAPEX'!$J24+SUM(OFFSET('2.5 CAPEX'!CT24,0,-MIN(MAX($F21-1-('2.1 Kraftwerk allgemein'!$F$16-'2.1 Kraftwerk allgemein'!$F$15+1),0),COLUMN(CF21)-1-('2.1 Kraftwerk allgemein'!$F$16-'2.1 Kraftwerk allgemein'!$F$15+1)),1,MIN(MAX($F21-('2.1 Kraftwerk allgemein'!$F$16-'2.1 Kraftwerk allgemein'!$F$15+1),1),COLUMN(CF21)-('2.1 Kraftwerk allgemein'!$F$16-'2.1 Kraftwerk allgemein'!$F$15+1)))))/$F21,
SUM(OFFSET('2.5 CAPEX'!CT24,0,-MIN($F21-1,COLUMN(CF21)-1),1,MIN($F21,COLUMN(CF21))))/$F21)))))),
IF(OR(ISNUMBER($D21)=FALSE,$F21=""),"",
IF(AND('2.5 CAPEX'!$L24&lt;&gt;"x",'2.5 CAPEX'!$M24&lt;&gt;"x"),0,
IF($F21=0,0,
IF(CO$4&lt;'2.1 Kraftwerk allgemein'!$F$16,0,
IF(CO$4='2.1 Kraftwerk allgemein'!$F$16,'2.5 CAPEX'!$J24/$F21,
IF(CO$4&lt;'2.1 Kraftwerk allgemein'!$F$16+$F21,
('2.5 CAPEX'!$J24+SUM(OFFSET('2.5 CAPEX'!CT24,0,-MIN(MAX($F21-1-('2.1 Kraftwerk allgemein'!$F$16-'1.1 Allgemein'!$I$22+1),0),COLUMN(CF21)-1-('2.1 Kraftwerk allgemein'!$F$16-'1.1 Allgemein'!$I$22+1)),1,MIN(MAX($F21-('2.1 Kraftwerk allgemein'!$F$16-'1.1 Allgemein'!$I$22+1),1),COLUMN(CF21)-('2.1 Kraftwerk allgemein'!$F$16-'1.1 Allgemein'!$I$22+1)))))/$F21,
SUM(OFFSET('2.5 CAPEX'!CT24,0,-MIN($F21-1,COLUMN(CF21)-1),1,MIN($F21,COLUMN(CF21))))/$F21)))))))</f>
        <v/>
      </c>
      <c r="CP21" s="199" t="str">
        <f ca="1">IF('2.1 Kraftwerk allgemein'!$F$15&lt;'1.1 Allgemein'!$I$22,
IF(OR(ISNUMBER($D21)=FALSE,$F21=""),"",
IF(AND('2.5 CAPEX'!$L24&lt;&gt;"x",'2.5 CAPEX'!$M24&lt;&gt;"x"),0,
IF($F21=0,0,
IF(CP$4&lt;'2.1 Kraftwerk allgemein'!$F$16,0,
IF(CP$4='2.1 Kraftwerk allgemein'!$F$16,'2.5 CAPEX'!$J24/$F21,
IF(CP$4&lt;'2.1 Kraftwerk allgemein'!$F$16+$F21,
('2.5 CAPEX'!$J24+SUM(OFFSET('2.5 CAPEX'!CU24,0,-MIN(MAX($F21-1-('2.1 Kraftwerk allgemein'!$F$16-'2.1 Kraftwerk allgemein'!$F$15+1),0),COLUMN(CG21)-1-('2.1 Kraftwerk allgemein'!$F$16-'2.1 Kraftwerk allgemein'!$F$15+1)),1,MIN(MAX($F21-('2.1 Kraftwerk allgemein'!$F$16-'2.1 Kraftwerk allgemein'!$F$15+1),1),COLUMN(CG21)-('2.1 Kraftwerk allgemein'!$F$16-'2.1 Kraftwerk allgemein'!$F$15+1)))))/$F21,
SUM(OFFSET('2.5 CAPEX'!CU24,0,-MIN($F21-1,COLUMN(CG21)-1),1,MIN($F21,COLUMN(CG21))))/$F21)))))),
IF(OR(ISNUMBER($D21)=FALSE,$F21=""),"",
IF(AND('2.5 CAPEX'!$L24&lt;&gt;"x",'2.5 CAPEX'!$M24&lt;&gt;"x"),0,
IF($F21=0,0,
IF(CP$4&lt;'2.1 Kraftwerk allgemein'!$F$16,0,
IF(CP$4='2.1 Kraftwerk allgemein'!$F$16,'2.5 CAPEX'!$J24/$F21,
IF(CP$4&lt;'2.1 Kraftwerk allgemein'!$F$16+$F21,
('2.5 CAPEX'!$J24+SUM(OFFSET('2.5 CAPEX'!CU24,0,-MIN(MAX($F21-1-('2.1 Kraftwerk allgemein'!$F$16-'1.1 Allgemein'!$I$22+1),0),COLUMN(CG21)-1-('2.1 Kraftwerk allgemein'!$F$16-'1.1 Allgemein'!$I$22+1)),1,MIN(MAX($F21-('2.1 Kraftwerk allgemein'!$F$16-'1.1 Allgemein'!$I$22+1),1),COLUMN(CG21)-('2.1 Kraftwerk allgemein'!$F$16-'1.1 Allgemein'!$I$22+1)))))/$F21,
SUM(OFFSET('2.5 CAPEX'!CU24,0,-MIN($F21-1,COLUMN(CG21)-1),1,MIN($F21,COLUMN(CG21))))/$F21)))))))</f>
        <v/>
      </c>
      <c r="CQ21" s="199" t="str">
        <f ca="1">IF('2.1 Kraftwerk allgemein'!$F$15&lt;'1.1 Allgemein'!$I$22,
IF(OR(ISNUMBER($D21)=FALSE,$F21=""),"",
IF(AND('2.5 CAPEX'!$L24&lt;&gt;"x",'2.5 CAPEX'!$M24&lt;&gt;"x"),0,
IF($F21=0,0,
IF(CQ$4&lt;'2.1 Kraftwerk allgemein'!$F$16,0,
IF(CQ$4='2.1 Kraftwerk allgemein'!$F$16,'2.5 CAPEX'!$J24/$F21,
IF(CQ$4&lt;'2.1 Kraftwerk allgemein'!$F$16+$F21,
('2.5 CAPEX'!$J24+SUM(OFFSET('2.5 CAPEX'!CV24,0,-MIN(MAX($F21-1-('2.1 Kraftwerk allgemein'!$F$16-'2.1 Kraftwerk allgemein'!$F$15+1),0),COLUMN(CH21)-1-('2.1 Kraftwerk allgemein'!$F$16-'2.1 Kraftwerk allgemein'!$F$15+1)),1,MIN(MAX($F21-('2.1 Kraftwerk allgemein'!$F$16-'2.1 Kraftwerk allgemein'!$F$15+1),1),COLUMN(CH21)-('2.1 Kraftwerk allgemein'!$F$16-'2.1 Kraftwerk allgemein'!$F$15+1)))))/$F21,
SUM(OFFSET('2.5 CAPEX'!CV24,0,-MIN($F21-1,COLUMN(CH21)-1),1,MIN($F21,COLUMN(CH21))))/$F21)))))),
IF(OR(ISNUMBER($D21)=FALSE,$F21=""),"",
IF(AND('2.5 CAPEX'!$L24&lt;&gt;"x",'2.5 CAPEX'!$M24&lt;&gt;"x"),0,
IF($F21=0,0,
IF(CQ$4&lt;'2.1 Kraftwerk allgemein'!$F$16,0,
IF(CQ$4='2.1 Kraftwerk allgemein'!$F$16,'2.5 CAPEX'!$J24/$F21,
IF(CQ$4&lt;'2.1 Kraftwerk allgemein'!$F$16+$F21,
('2.5 CAPEX'!$J24+SUM(OFFSET('2.5 CAPEX'!CV24,0,-MIN(MAX($F21-1-('2.1 Kraftwerk allgemein'!$F$16-'1.1 Allgemein'!$I$22+1),0),COLUMN(CH21)-1-('2.1 Kraftwerk allgemein'!$F$16-'1.1 Allgemein'!$I$22+1)),1,MIN(MAX($F21-('2.1 Kraftwerk allgemein'!$F$16-'1.1 Allgemein'!$I$22+1),1),COLUMN(CH21)-('2.1 Kraftwerk allgemein'!$F$16-'1.1 Allgemein'!$I$22+1)))))/$F21,
SUM(OFFSET('2.5 CAPEX'!CV24,0,-MIN($F21-1,COLUMN(CH21)-1),1,MIN($F21,COLUMN(CH21))))/$F21)))))))</f>
        <v/>
      </c>
      <c r="CR21" s="199" t="str">
        <f ca="1">IF('2.1 Kraftwerk allgemein'!$F$15&lt;'1.1 Allgemein'!$I$22,
IF(OR(ISNUMBER($D21)=FALSE,$F21=""),"",
IF(AND('2.5 CAPEX'!$L24&lt;&gt;"x",'2.5 CAPEX'!$M24&lt;&gt;"x"),0,
IF($F21=0,0,
IF(CR$4&lt;'2.1 Kraftwerk allgemein'!$F$16,0,
IF(CR$4='2.1 Kraftwerk allgemein'!$F$16,'2.5 CAPEX'!$J24/$F21,
IF(CR$4&lt;'2.1 Kraftwerk allgemein'!$F$16+$F21,
('2.5 CAPEX'!$J24+SUM(OFFSET('2.5 CAPEX'!CW24,0,-MIN(MAX($F21-1-('2.1 Kraftwerk allgemein'!$F$16-'2.1 Kraftwerk allgemein'!$F$15+1),0),COLUMN(CI21)-1-('2.1 Kraftwerk allgemein'!$F$16-'2.1 Kraftwerk allgemein'!$F$15+1)),1,MIN(MAX($F21-('2.1 Kraftwerk allgemein'!$F$16-'2.1 Kraftwerk allgemein'!$F$15+1),1),COLUMN(CI21)-('2.1 Kraftwerk allgemein'!$F$16-'2.1 Kraftwerk allgemein'!$F$15+1)))))/$F21,
SUM(OFFSET('2.5 CAPEX'!CW24,0,-MIN($F21-1,COLUMN(CI21)-1),1,MIN($F21,COLUMN(CI21))))/$F21)))))),
IF(OR(ISNUMBER($D21)=FALSE,$F21=""),"",
IF(AND('2.5 CAPEX'!$L24&lt;&gt;"x",'2.5 CAPEX'!$M24&lt;&gt;"x"),0,
IF($F21=0,0,
IF(CR$4&lt;'2.1 Kraftwerk allgemein'!$F$16,0,
IF(CR$4='2.1 Kraftwerk allgemein'!$F$16,'2.5 CAPEX'!$J24/$F21,
IF(CR$4&lt;'2.1 Kraftwerk allgemein'!$F$16+$F21,
('2.5 CAPEX'!$J24+SUM(OFFSET('2.5 CAPEX'!CW24,0,-MIN(MAX($F21-1-('2.1 Kraftwerk allgemein'!$F$16-'1.1 Allgemein'!$I$22+1),0),COLUMN(CI21)-1-('2.1 Kraftwerk allgemein'!$F$16-'1.1 Allgemein'!$I$22+1)),1,MIN(MAX($F21-('2.1 Kraftwerk allgemein'!$F$16-'1.1 Allgemein'!$I$22+1),1),COLUMN(CI21)-('2.1 Kraftwerk allgemein'!$F$16-'1.1 Allgemein'!$I$22+1)))))/$F21,
SUM(OFFSET('2.5 CAPEX'!CW24,0,-MIN($F21-1,COLUMN(CI21)-1),1,MIN($F21,COLUMN(CI21))))/$F21)))))))</f>
        <v/>
      </c>
      <c r="CS21" s="199" t="str">
        <f ca="1">IF('2.1 Kraftwerk allgemein'!$F$15&lt;'1.1 Allgemein'!$I$22,
IF(OR(ISNUMBER($D21)=FALSE,$F21=""),"",
IF(AND('2.5 CAPEX'!$L24&lt;&gt;"x",'2.5 CAPEX'!$M24&lt;&gt;"x"),0,
IF($F21=0,0,
IF(CS$4&lt;'2.1 Kraftwerk allgemein'!$F$16,0,
IF(CS$4='2.1 Kraftwerk allgemein'!$F$16,'2.5 CAPEX'!$J24/$F21,
IF(CS$4&lt;'2.1 Kraftwerk allgemein'!$F$16+$F21,
('2.5 CAPEX'!$J24+SUM(OFFSET('2.5 CAPEX'!CX24,0,-MIN(MAX($F21-1-('2.1 Kraftwerk allgemein'!$F$16-'2.1 Kraftwerk allgemein'!$F$15+1),0),COLUMN(CJ21)-1-('2.1 Kraftwerk allgemein'!$F$16-'2.1 Kraftwerk allgemein'!$F$15+1)),1,MIN(MAX($F21-('2.1 Kraftwerk allgemein'!$F$16-'2.1 Kraftwerk allgemein'!$F$15+1),1),COLUMN(CJ21)-('2.1 Kraftwerk allgemein'!$F$16-'2.1 Kraftwerk allgemein'!$F$15+1)))))/$F21,
SUM(OFFSET('2.5 CAPEX'!CX24,0,-MIN($F21-1,COLUMN(CJ21)-1),1,MIN($F21,COLUMN(CJ21))))/$F21)))))),
IF(OR(ISNUMBER($D21)=FALSE,$F21=""),"",
IF(AND('2.5 CAPEX'!$L24&lt;&gt;"x",'2.5 CAPEX'!$M24&lt;&gt;"x"),0,
IF($F21=0,0,
IF(CS$4&lt;'2.1 Kraftwerk allgemein'!$F$16,0,
IF(CS$4='2.1 Kraftwerk allgemein'!$F$16,'2.5 CAPEX'!$J24/$F21,
IF(CS$4&lt;'2.1 Kraftwerk allgemein'!$F$16+$F21,
('2.5 CAPEX'!$J24+SUM(OFFSET('2.5 CAPEX'!CX24,0,-MIN(MAX($F21-1-('2.1 Kraftwerk allgemein'!$F$16-'1.1 Allgemein'!$I$22+1),0),COLUMN(CJ21)-1-('2.1 Kraftwerk allgemein'!$F$16-'1.1 Allgemein'!$I$22+1)),1,MIN(MAX($F21-('2.1 Kraftwerk allgemein'!$F$16-'1.1 Allgemein'!$I$22+1),1),COLUMN(CJ21)-('2.1 Kraftwerk allgemein'!$F$16-'1.1 Allgemein'!$I$22+1)))))/$F21,
SUM(OFFSET('2.5 CAPEX'!CX24,0,-MIN($F21-1,COLUMN(CJ21)-1),1,MIN($F21,COLUMN(CJ21))))/$F21)))))))</f>
        <v/>
      </c>
      <c r="CT21" s="199" t="str">
        <f ca="1">IF('2.1 Kraftwerk allgemein'!$F$15&lt;'1.1 Allgemein'!$I$22,
IF(OR(ISNUMBER($D21)=FALSE,$F21=""),"",
IF(AND('2.5 CAPEX'!$L24&lt;&gt;"x",'2.5 CAPEX'!$M24&lt;&gt;"x"),0,
IF($F21=0,0,
IF(CT$4&lt;'2.1 Kraftwerk allgemein'!$F$16,0,
IF(CT$4='2.1 Kraftwerk allgemein'!$F$16,'2.5 CAPEX'!$J24/$F21,
IF(CT$4&lt;'2.1 Kraftwerk allgemein'!$F$16+$F21,
('2.5 CAPEX'!$J24+SUM(OFFSET('2.5 CAPEX'!CY24,0,-MIN(MAX($F21-1-('2.1 Kraftwerk allgemein'!$F$16-'2.1 Kraftwerk allgemein'!$F$15+1),0),COLUMN(CK21)-1-('2.1 Kraftwerk allgemein'!$F$16-'2.1 Kraftwerk allgemein'!$F$15+1)),1,MIN(MAX($F21-('2.1 Kraftwerk allgemein'!$F$16-'2.1 Kraftwerk allgemein'!$F$15+1),1),COLUMN(CK21)-('2.1 Kraftwerk allgemein'!$F$16-'2.1 Kraftwerk allgemein'!$F$15+1)))))/$F21,
SUM(OFFSET('2.5 CAPEX'!CY24,0,-MIN($F21-1,COLUMN(CK21)-1),1,MIN($F21,COLUMN(CK21))))/$F21)))))),
IF(OR(ISNUMBER($D21)=FALSE,$F21=""),"",
IF(AND('2.5 CAPEX'!$L24&lt;&gt;"x",'2.5 CAPEX'!$M24&lt;&gt;"x"),0,
IF($F21=0,0,
IF(CT$4&lt;'2.1 Kraftwerk allgemein'!$F$16,0,
IF(CT$4='2.1 Kraftwerk allgemein'!$F$16,'2.5 CAPEX'!$J24/$F21,
IF(CT$4&lt;'2.1 Kraftwerk allgemein'!$F$16+$F21,
('2.5 CAPEX'!$J24+SUM(OFFSET('2.5 CAPEX'!CY24,0,-MIN(MAX($F21-1-('2.1 Kraftwerk allgemein'!$F$16-'1.1 Allgemein'!$I$22+1),0),COLUMN(CK21)-1-('2.1 Kraftwerk allgemein'!$F$16-'1.1 Allgemein'!$I$22+1)),1,MIN(MAX($F21-('2.1 Kraftwerk allgemein'!$F$16-'1.1 Allgemein'!$I$22+1),1),COLUMN(CK21)-('2.1 Kraftwerk allgemein'!$F$16-'1.1 Allgemein'!$I$22+1)))))/$F21,
SUM(OFFSET('2.5 CAPEX'!CY24,0,-MIN($F21-1,COLUMN(CK21)-1),1,MIN($F21,COLUMN(CK21))))/$F21)))))))</f>
        <v/>
      </c>
      <c r="CU21" s="199" t="str">
        <f ca="1">IF('2.1 Kraftwerk allgemein'!$F$15&lt;'1.1 Allgemein'!$I$22,
IF(OR(ISNUMBER($D21)=FALSE,$F21=""),"",
IF(AND('2.5 CAPEX'!$L24&lt;&gt;"x",'2.5 CAPEX'!$M24&lt;&gt;"x"),0,
IF($F21=0,0,
IF(CU$4&lt;'2.1 Kraftwerk allgemein'!$F$16,0,
IF(CU$4='2.1 Kraftwerk allgemein'!$F$16,'2.5 CAPEX'!$J24/$F21,
IF(CU$4&lt;'2.1 Kraftwerk allgemein'!$F$16+$F21,
('2.5 CAPEX'!$J24+SUM(OFFSET('2.5 CAPEX'!CZ24,0,-MIN(MAX($F21-1-('2.1 Kraftwerk allgemein'!$F$16-'2.1 Kraftwerk allgemein'!$F$15+1),0),COLUMN(CL21)-1-('2.1 Kraftwerk allgemein'!$F$16-'2.1 Kraftwerk allgemein'!$F$15+1)),1,MIN(MAX($F21-('2.1 Kraftwerk allgemein'!$F$16-'2.1 Kraftwerk allgemein'!$F$15+1),1),COLUMN(CL21)-('2.1 Kraftwerk allgemein'!$F$16-'2.1 Kraftwerk allgemein'!$F$15+1)))))/$F21,
SUM(OFFSET('2.5 CAPEX'!CZ24,0,-MIN($F21-1,COLUMN(CL21)-1),1,MIN($F21,COLUMN(CL21))))/$F21)))))),
IF(OR(ISNUMBER($D21)=FALSE,$F21=""),"",
IF(AND('2.5 CAPEX'!$L24&lt;&gt;"x",'2.5 CAPEX'!$M24&lt;&gt;"x"),0,
IF($F21=0,0,
IF(CU$4&lt;'2.1 Kraftwerk allgemein'!$F$16,0,
IF(CU$4='2.1 Kraftwerk allgemein'!$F$16,'2.5 CAPEX'!$J24/$F21,
IF(CU$4&lt;'2.1 Kraftwerk allgemein'!$F$16+$F21,
('2.5 CAPEX'!$J24+SUM(OFFSET('2.5 CAPEX'!CZ24,0,-MIN(MAX($F21-1-('2.1 Kraftwerk allgemein'!$F$16-'1.1 Allgemein'!$I$22+1),0),COLUMN(CL21)-1-('2.1 Kraftwerk allgemein'!$F$16-'1.1 Allgemein'!$I$22+1)),1,MIN(MAX($F21-('2.1 Kraftwerk allgemein'!$F$16-'1.1 Allgemein'!$I$22+1),1),COLUMN(CL21)-('2.1 Kraftwerk allgemein'!$F$16-'1.1 Allgemein'!$I$22+1)))))/$F21,
SUM(OFFSET('2.5 CAPEX'!CZ24,0,-MIN($F21-1,COLUMN(CL21)-1),1,MIN($F21,COLUMN(CL21))))/$F21)))))))</f>
        <v/>
      </c>
      <c r="CV21" s="199" t="str">
        <f ca="1">IF('2.1 Kraftwerk allgemein'!$F$15&lt;'1.1 Allgemein'!$I$22,
IF(OR(ISNUMBER($D21)=FALSE,$F21=""),"",
IF(AND('2.5 CAPEX'!$L24&lt;&gt;"x",'2.5 CAPEX'!$M24&lt;&gt;"x"),0,
IF($F21=0,0,
IF(CV$4&lt;'2.1 Kraftwerk allgemein'!$F$16,0,
IF(CV$4='2.1 Kraftwerk allgemein'!$F$16,'2.5 CAPEX'!$J24/$F21,
IF(CV$4&lt;'2.1 Kraftwerk allgemein'!$F$16+$F21,
('2.5 CAPEX'!$J24+SUM(OFFSET('2.5 CAPEX'!DA24,0,-MIN(MAX($F21-1-('2.1 Kraftwerk allgemein'!$F$16-'2.1 Kraftwerk allgemein'!$F$15+1),0),COLUMN(CM21)-1-('2.1 Kraftwerk allgemein'!$F$16-'2.1 Kraftwerk allgemein'!$F$15+1)),1,MIN(MAX($F21-('2.1 Kraftwerk allgemein'!$F$16-'2.1 Kraftwerk allgemein'!$F$15+1),1),COLUMN(CM21)-('2.1 Kraftwerk allgemein'!$F$16-'2.1 Kraftwerk allgemein'!$F$15+1)))))/$F21,
SUM(OFFSET('2.5 CAPEX'!DA24,0,-MIN($F21-1,COLUMN(CM21)-1),1,MIN($F21,COLUMN(CM21))))/$F21)))))),
IF(OR(ISNUMBER($D21)=FALSE,$F21=""),"",
IF(AND('2.5 CAPEX'!$L24&lt;&gt;"x",'2.5 CAPEX'!$M24&lt;&gt;"x"),0,
IF($F21=0,0,
IF(CV$4&lt;'2.1 Kraftwerk allgemein'!$F$16,0,
IF(CV$4='2.1 Kraftwerk allgemein'!$F$16,'2.5 CAPEX'!$J24/$F21,
IF(CV$4&lt;'2.1 Kraftwerk allgemein'!$F$16+$F21,
('2.5 CAPEX'!$J24+SUM(OFFSET('2.5 CAPEX'!DA24,0,-MIN(MAX($F21-1-('2.1 Kraftwerk allgemein'!$F$16-'1.1 Allgemein'!$I$22+1),0),COLUMN(CM21)-1-('2.1 Kraftwerk allgemein'!$F$16-'1.1 Allgemein'!$I$22+1)),1,MIN(MAX($F21-('2.1 Kraftwerk allgemein'!$F$16-'1.1 Allgemein'!$I$22+1),1),COLUMN(CM21)-('2.1 Kraftwerk allgemein'!$F$16-'1.1 Allgemein'!$I$22+1)))))/$F21,
SUM(OFFSET('2.5 CAPEX'!DA24,0,-MIN($F21-1,COLUMN(CM21)-1),1,MIN($F21,COLUMN(CM21))))/$F21)))))))</f>
        <v/>
      </c>
      <c r="CW21" s="199" t="str">
        <f ca="1">IF('2.1 Kraftwerk allgemein'!$F$15&lt;'1.1 Allgemein'!$I$22,
IF(OR(ISNUMBER($D21)=FALSE,$F21=""),"",
IF(AND('2.5 CAPEX'!$L24&lt;&gt;"x",'2.5 CAPEX'!$M24&lt;&gt;"x"),0,
IF($F21=0,0,
IF(CW$4&lt;'2.1 Kraftwerk allgemein'!$F$16,0,
IF(CW$4='2.1 Kraftwerk allgemein'!$F$16,'2.5 CAPEX'!$J24/$F21,
IF(CW$4&lt;'2.1 Kraftwerk allgemein'!$F$16+$F21,
('2.5 CAPEX'!$J24+SUM(OFFSET('2.5 CAPEX'!DB24,0,-MIN(MAX($F21-1-('2.1 Kraftwerk allgemein'!$F$16-'2.1 Kraftwerk allgemein'!$F$15+1),0),COLUMN(CN21)-1-('2.1 Kraftwerk allgemein'!$F$16-'2.1 Kraftwerk allgemein'!$F$15+1)),1,MIN(MAX($F21-('2.1 Kraftwerk allgemein'!$F$16-'2.1 Kraftwerk allgemein'!$F$15+1),1),COLUMN(CN21)-('2.1 Kraftwerk allgemein'!$F$16-'2.1 Kraftwerk allgemein'!$F$15+1)))))/$F21,
SUM(OFFSET('2.5 CAPEX'!DB24,0,-MIN($F21-1,COLUMN(CN21)-1),1,MIN($F21,COLUMN(CN21))))/$F21)))))),
IF(OR(ISNUMBER($D21)=FALSE,$F21=""),"",
IF(AND('2.5 CAPEX'!$L24&lt;&gt;"x",'2.5 CAPEX'!$M24&lt;&gt;"x"),0,
IF($F21=0,0,
IF(CW$4&lt;'2.1 Kraftwerk allgemein'!$F$16,0,
IF(CW$4='2.1 Kraftwerk allgemein'!$F$16,'2.5 CAPEX'!$J24/$F21,
IF(CW$4&lt;'2.1 Kraftwerk allgemein'!$F$16+$F21,
('2.5 CAPEX'!$J24+SUM(OFFSET('2.5 CAPEX'!DB24,0,-MIN(MAX($F21-1-('2.1 Kraftwerk allgemein'!$F$16-'1.1 Allgemein'!$I$22+1),0),COLUMN(CN21)-1-('2.1 Kraftwerk allgemein'!$F$16-'1.1 Allgemein'!$I$22+1)),1,MIN(MAX($F21-('2.1 Kraftwerk allgemein'!$F$16-'1.1 Allgemein'!$I$22+1),1),COLUMN(CN21)-('2.1 Kraftwerk allgemein'!$F$16-'1.1 Allgemein'!$I$22+1)))))/$F21,
SUM(OFFSET('2.5 CAPEX'!DB24,0,-MIN($F21-1,COLUMN(CN21)-1),1,MIN($F21,COLUMN(CN21))))/$F21)))))))</f>
        <v/>
      </c>
      <c r="CX21" s="199" t="str">
        <f ca="1">IF('2.1 Kraftwerk allgemein'!$F$15&lt;'1.1 Allgemein'!$I$22,
IF(OR(ISNUMBER($D21)=FALSE,$F21=""),"",
IF(AND('2.5 CAPEX'!$L24&lt;&gt;"x",'2.5 CAPEX'!$M24&lt;&gt;"x"),0,
IF($F21=0,0,
IF(CX$4&lt;'2.1 Kraftwerk allgemein'!$F$16,0,
IF(CX$4='2.1 Kraftwerk allgemein'!$F$16,'2.5 CAPEX'!$J24/$F21,
IF(CX$4&lt;'2.1 Kraftwerk allgemein'!$F$16+$F21,
('2.5 CAPEX'!$J24+SUM(OFFSET('2.5 CAPEX'!DC24,0,-MIN(MAX($F21-1-('2.1 Kraftwerk allgemein'!$F$16-'2.1 Kraftwerk allgemein'!$F$15+1),0),COLUMN(CO21)-1-('2.1 Kraftwerk allgemein'!$F$16-'2.1 Kraftwerk allgemein'!$F$15+1)),1,MIN(MAX($F21-('2.1 Kraftwerk allgemein'!$F$16-'2.1 Kraftwerk allgemein'!$F$15+1),1),COLUMN(CO21)-('2.1 Kraftwerk allgemein'!$F$16-'2.1 Kraftwerk allgemein'!$F$15+1)))))/$F21,
SUM(OFFSET('2.5 CAPEX'!DC24,0,-MIN($F21-1,COLUMN(CO21)-1),1,MIN($F21,COLUMN(CO21))))/$F21)))))),
IF(OR(ISNUMBER($D21)=FALSE,$F21=""),"",
IF(AND('2.5 CAPEX'!$L24&lt;&gt;"x",'2.5 CAPEX'!$M24&lt;&gt;"x"),0,
IF($F21=0,0,
IF(CX$4&lt;'2.1 Kraftwerk allgemein'!$F$16,0,
IF(CX$4='2.1 Kraftwerk allgemein'!$F$16,'2.5 CAPEX'!$J24/$F21,
IF(CX$4&lt;'2.1 Kraftwerk allgemein'!$F$16+$F21,
('2.5 CAPEX'!$J24+SUM(OFFSET('2.5 CAPEX'!DC24,0,-MIN(MAX($F21-1-('2.1 Kraftwerk allgemein'!$F$16-'1.1 Allgemein'!$I$22+1),0),COLUMN(CO21)-1-('2.1 Kraftwerk allgemein'!$F$16-'1.1 Allgemein'!$I$22+1)),1,MIN(MAX($F21-('2.1 Kraftwerk allgemein'!$F$16-'1.1 Allgemein'!$I$22+1),1),COLUMN(CO21)-('2.1 Kraftwerk allgemein'!$F$16-'1.1 Allgemein'!$I$22+1)))))/$F21,
SUM(OFFSET('2.5 CAPEX'!DC24,0,-MIN($F21-1,COLUMN(CO21)-1),1,MIN($F21,COLUMN(CO21))))/$F21)))))))</f>
        <v/>
      </c>
      <c r="CY21" s="199" t="str">
        <f ca="1">IF('2.1 Kraftwerk allgemein'!$F$15&lt;'1.1 Allgemein'!$I$22,
IF(OR(ISNUMBER($D21)=FALSE,$F21=""),"",
IF(AND('2.5 CAPEX'!$L24&lt;&gt;"x",'2.5 CAPEX'!$M24&lt;&gt;"x"),0,
IF($F21=0,0,
IF(CY$4&lt;'2.1 Kraftwerk allgemein'!$F$16,0,
IF(CY$4='2.1 Kraftwerk allgemein'!$F$16,'2.5 CAPEX'!$J24/$F21,
IF(CY$4&lt;'2.1 Kraftwerk allgemein'!$F$16+$F21,
('2.5 CAPEX'!$J24+SUM(OFFSET('2.5 CAPEX'!DD24,0,-MIN(MAX($F21-1-('2.1 Kraftwerk allgemein'!$F$16-'2.1 Kraftwerk allgemein'!$F$15+1),0),COLUMN(CP21)-1-('2.1 Kraftwerk allgemein'!$F$16-'2.1 Kraftwerk allgemein'!$F$15+1)),1,MIN(MAX($F21-('2.1 Kraftwerk allgemein'!$F$16-'2.1 Kraftwerk allgemein'!$F$15+1),1),COLUMN(CP21)-('2.1 Kraftwerk allgemein'!$F$16-'2.1 Kraftwerk allgemein'!$F$15+1)))))/$F21,
SUM(OFFSET('2.5 CAPEX'!DD24,0,-MIN($F21-1,COLUMN(CP21)-1),1,MIN($F21,COLUMN(CP21))))/$F21)))))),
IF(OR(ISNUMBER($D21)=FALSE,$F21=""),"",
IF(AND('2.5 CAPEX'!$L24&lt;&gt;"x",'2.5 CAPEX'!$M24&lt;&gt;"x"),0,
IF($F21=0,0,
IF(CY$4&lt;'2.1 Kraftwerk allgemein'!$F$16,0,
IF(CY$4='2.1 Kraftwerk allgemein'!$F$16,'2.5 CAPEX'!$J24/$F21,
IF(CY$4&lt;'2.1 Kraftwerk allgemein'!$F$16+$F21,
('2.5 CAPEX'!$J24+SUM(OFFSET('2.5 CAPEX'!DD24,0,-MIN(MAX($F21-1-('2.1 Kraftwerk allgemein'!$F$16-'1.1 Allgemein'!$I$22+1),0),COLUMN(CP21)-1-('2.1 Kraftwerk allgemein'!$F$16-'1.1 Allgemein'!$I$22+1)),1,MIN(MAX($F21-('2.1 Kraftwerk allgemein'!$F$16-'1.1 Allgemein'!$I$22+1),1),COLUMN(CP21)-('2.1 Kraftwerk allgemein'!$F$16-'1.1 Allgemein'!$I$22+1)))))/$F21,
SUM(OFFSET('2.5 CAPEX'!DD24,0,-MIN($F21-1,COLUMN(CP21)-1),1,MIN($F21,COLUMN(CP21))))/$F21)))))))</f>
        <v/>
      </c>
      <c r="CZ21" s="199" t="str">
        <f ca="1">IF('2.1 Kraftwerk allgemein'!$F$15&lt;'1.1 Allgemein'!$I$22,
IF(OR(ISNUMBER($D21)=FALSE,$F21=""),"",
IF(AND('2.5 CAPEX'!$L24&lt;&gt;"x",'2.5 CAPEX'!$M24&lt;&gt;"x"),0,
IF($F21=0,0,
IF(CZ$4&lt;'2.1 Kraftwerk allgemein'!$F$16,0,
IF(CZ$4='2.1 Kraftwerk allgemein'!$F$16,'2.5 CAPEX'!$J24/$F21,
IF(CZ$4&lt;'2.1 Kraftwerk allgemein'!$F$16+$F21,
('2.5 CAPEX'!$J24+SUM(OFFSET('2.5 CAPEX'!DE24,0,-MIN(MAX($F21-1-('2.1 Kraftwerk allgemein'!$F$16-'2.1 Kraftwerk allgemein'!$F$15+1),0),COLUMN(CQ21)-1-('2.1 Kraftwerk allgemein'!$F$16-'2.1 Kraftwerk allgemein'!$F$15+1)),1,MIN(MAX($F21-('2.1 Kraftwerk allgemein'!$F$16-'2.1 Kraftwerk allgemein'!$F$15+1),1),COLUMN(CQ21)-('2.1 Kraftwerk allgemein'!$F$16-'2.1 Kraftwerk allgemein'!$F$15+1)))))/$F21,
SUM(OFFSET('2.5 CAPEX'!DE24,0,-MIN($F21-1,COLUMN(CQ21)-1),1,MIN($F21,COLUMN(CQ21))))/$F21)))))),
IF(OR(ISNUMBER($D21)=FALSE,$F21=""),"",
IF(AND('2.5 CAPEX'!$L24&lt;&gt;"x",'2.5 CAPEX'!$M24&lt;&gt;"x"),0,
IF($F21=0,0,
IF(CZ$4&lt;'2.1 Kraftwerk allgemein'!$F$16,0,
IF(CZ$4='2.1 Kraftwerk allgemein'!$F$16,'2.5 CAPEX'!$J24/$F21,
IF(CZ$4&lt;'2.1 Kraftwerk allgemein'!$F$16+$F21,
('2.5 CAPEX'!$J24+SUM(OFFSET('2.5 CAPEX'!DE24,0,-MIN(MAX($F21-1-('2.1 Kraftwerk allgemein'!$F$16-'1.1 Allgemein'!$I$22+1),0),COLUMN(CQ21)-1-('2.1 Kraftwerk allgemein'!$F$16-'1.1 Allgemein'!$I$22+1)),1,MIN(MAX($F21-('2.1 Kraftwerk allgemein'!$F$16-'1.1 Allgemein'!$I$22+1),1),COLUMN(CQ21)-('2.1 Kraftwerk allgemein'!$F$16-'1.1 Allgemein'!$I$22+1)))))/$F21,
SUM(OFFSET('2.5 CAPEX'!DE24,0,-MIN($F21-1,COLUMN(CQ21)-1),1,MIN($F21,COLUMN(CQ21))))/$F21)))))))</f>
        <v/>
      </c>
      <c r="DA21" s="199" t="str">
        <f ca="1">IF('2.1 Kraftwerk allgemein'!$F$15&lt;'1.1 Allgemein'!$I$22,
IF(OR(ISNUMBER($D21)=FALSE,$F21=""),"",
IF(AND('2.5 CAPEX'!$L24&lt;&gt;"x",'2.5 CAPEX'!$M24&lt;&gt;"x"),0,
IF($F21=0,0,
IF(DA$4&lt;'2.1 Kraftwerk allgemein'!$F$16,0,
IF(DA$4='2.1 Kraftwerk allgemein'!$F$16,'2.5 CAPEX'!$J24/$F21,
IF(DA$4&lt;'2.1 Kraftwerk allgemein'!$F$16+$F21,
('2.5 CAPEX'!$J24+SUM(OFFSET('2.5 CAPEX'!DF24,0,-MIN(MAX($F21-1-('2.1 Kraftwerk allgemein'!$F$16-'2.1 Kraftwerk allgemein'!$F$15+1),0),COLUMN(CR21)-1-('2.1 Kraftwerk allgemein'!$F$16-'2.1 Kraftwerk allgemein'!$F$15+1)),1,MIN(MAX($F21-('2.1 Kraftwerk allgemein'!$F$16-'2.1 Kraftwerk allgemein'!$F$15+1),1),COLUMN(CR21)-('2.1 Kraftwerk allgemein'!$F$16-'2.1 Kraftwerk allgemein'!$F$15+1)))))/$F21,
SUM(OFFSET('2.5 CAPEX'!DF24,0,-MIN($F21-1,COLUMN(CR21)-1),1,MIN($F21,COLUMN(CR21))))/$F21)))))),
IF(OR(ISNUMBER($D21)=FALSE,$F21=""),"",
IF(AND('2.5 CAPEX'!$L24&lt;&gt;"x",'2.5 CAPEX'!$M24&lt;&gt;"x"),0,
IF($F21=0,0,
IF(DA$4&lt;'2.1 Kraftwerk allgemein'!$F$16,0,
IF(DA$4='2.1 Kraftwerk allgemein'!$F$16,'2.5 CAPEX'!$J24/$F21,
IF(DA$4&lt;'2.1 Kraftwerk allgemein'!$F$16+$F21,
('2.5 CAPEX'!$J24+SUM(OFFSET('2.5 CAPEX'!DF24,0,-MIN(MAX($F21-1-('2.1 Kraftwerk allgemein'!$F$16-'1.1 Allgemein'!$I$22+1),0),COLUMN(CR21)-1-('2.1 Kraftwerk allgemein'!$F$16-'1.1 Allgemein'!$I$22+1)),1,MIN(MAX($F21-('2.1 Kraftwerk allgemein'!$F$16-'1.1 Allgemein'!$I$22+1),1),COLUMN(CR21)-('2.1 Kraftwerk allgemein'!$F$16-'1.1 Allgemein'!$I$22+1)))))/$F21,
SUM(OFFSET('2.5 CAPEX'!DF24,0,-MIN($F21-1,COLUMN(CR21)-1),1,MIN($F21,COLUMN(CR21))))/$F21)))))))</f>
        <v/>
      </c>
      <c r="DB21" s="199" t="str">
        <f ca="1">IF('2.1 Kraftwerk allgemein'!$F$15&lt;'1.1 Allgemein'!$I$22,
IF(OR(ISNUMBER($D21)=FALSE,$F21=""),"",
IF(AND('2.5 CAPEX'!$L24&lt;&gt;"x",'2.5 CAPEX'!$M24&lt;&gt;"x"),0,
IF($F21=0,0,
IF(DB$4&lt;'2.1 Kraftwerk allgemein'!$F$16,0,
IF(DB$4='2.1 Kraftwerk allgemein'!$F$16,'2.5 CAPEX'!$J24/$F21,
IF(DB$4&lt;'2.1 Kraftwerk allgemein'!$F$16+$F21,
('2.5 CAPEX'!$J24+SUM(OFFSET('2.5 CAPEX'!DG24,0,-MIN(MAX($F21-1-('2.1 Kraftwerk allgemein'!$F$16-'2.1 Kraftwerk allgemein'!$F$15+1),0),COLUMN(CS21)-1-('2.1 Kraftwerk allgemein'!$F$16-'2.1 Kraftwerk allgemein'!$F$15+1)),1,MIN(MAX($F21-('2.1 Kraftwerk allgemein'!$F$16-'2.1 Kraftwerk allgemein'!$F$15+1),1),COLUMN(CS21)-('2.1 Kraftwerk allgemein'!$F$16-'2.1 Kraftwerk allgemein'!$F$15+1)))))/$F21,
SUM(OFFSET('2.5 CAPEX'!DG24,0,-MIN($F21-1,COLUMN(CS21)-1),1,MIN($F21,COLUMN(CS21))))/$F21)))))),
IF(OR(ISNUMBER($D21)=FALSE,$F21=""),"",
IF(AND('2.5 CAPEX'!$L24&lt;&gt;"x",'2.5 CAPEX'!$M24&lt;&gt;"x"),0,
IF($F21=0,0,
IF(DB$4&lt;'2.1 Kraftwerk allgemein'!$F$16,0,
IF(DB$4='2.1 Kraftwerk allgemein'!$F$16,'2.5 CAPEX'!$J24/$F21,
IF(DB$4&lt;'2.1 Kraftwerk allgemein'!$F$16+$F21,
('2.5 CAPEX'!$J24+SUM(OFFSET('2.5 CAPEX'!DG24,0,-MIN(MAX($F21-1-('2.1 Kraftwerk allgemein'!$F$16-'1.1 Allgemein'!$I$22+1),0),COLUMN(CS21)-1-('2.1 Kraftwerk allgemein'!$F$16-'1.1 Allgemein'!$I$22+1)),1,MIN(MAX($F21-('2.1 Kraftwerk allgemein'!$F$16-'1.1 Allgemein'!$I$22+1),1),COLUMN(CS21)-('2.1 Kraftwerk allgemein'!$F$16-'1.1 Allgemein'!$I$22+1)))))/$F21,
SUM(OFFSET('2.5 CAPEX'!DG24,0,-MIN($F21-1,COLUMN(CS21)-1),1,MIN($F21,COLUMN(CS21))))/$F21)))))))</f>
        <v/>
      </c>
      <c r="DC21" s="199" t="str">
        <f ca="1">IF('2.1 Kraftwerk allgemein'!$F$15&lt;'1.1 Allgemein'!$I$22,
IF(OR(ISNUMBER($D21)=FALSE,$F21=""),"",
IF(AND('2.5 CAPEX'!$L24&lt;&gt;"x",'2.5 CAPEX'!$M24&lt;&gt;"x"),0,
IF($F21=0,0,
IF(DC$4&lt;'2.1 Kraftwerk allgemein'!$F$16,0,
IF(DC$4='2.1 Kraftwerk allgemein'!$F$16,'2.5 CAPEX'!$J24/$F21,
IF(DC$4&lt;'2.1 Kraftwerk allgemein'!$F$16+$F21,
('2.5 CAPEX'!$J24+SUM(OFFSET('2.5 CAPEX'!DH24,0,-MIN(MAX($F21-1-('2.1 Kraftwerk allgemein'!$F$16-'2.1 Kraftwerk allgemein'!$F$15+1),0),COLUMN(CT21)-1-('2.1 Kraftwerk allgemein'!$F$16-'2.1 Kraftwerk allgemein'!$F$15+1)),1,MIN(MAX($F21-('2.1 Kraftwerk allgemein'!$F$16-'2.1 Kraftwerk allgemein'!$F$15+1),1),COLUMN(CT21)-('2.1 Kraftwerk allgemein'!$F$16-'2.1 Kraftwerk allgemein'!$F$15+1)))))/$F21,
SUM(OFFSET('2.5 CAPEX'!DH24,0,-MIN($F21-1,COLUMN(CT21)-1),1,MIN($F21,COLUMN(CT21))))/$F21)))))),
IF(OR(ISNUMBER($D21)=FALSE,$F21=""),"",
IF(AND('2.5 CAPEX'!$L24&lt;&gt;"x",'2.5 CAPEX'!$M24&lt;&gt;"x"),0,
IF($F21=0,0,
IF(DC$4&lt;'2.1 Kraftwerk allgemein'!$F$16,0,
IF(DC$4='2.1 Kraftwerk allgemein'!$F$16,'2.5 CAPEX'!$J24/$F21,
IF(DC$4&lt;'2.1 Kraftwerk allgemein'!$F$16+$F21,
('2.5 CAPEX'!$J24+SUM(OFFSET('2.5 CAPEX'!DH24,0,-MIN(MAX($F21-1-('2.1 Kraftwerk allgemein'!$F$16-'1.1 Allgemein'!$I$22+1),0),COLUMN(CT21)-1-('2.1 Kraftwerk allgemein'!$F$16-'1.1 Allgemein'!$I$22+1)),1,MIN(MAX($F21-('2.1 Kraftwerk allgemein'!$F$16-'1.1 Allgemein'!$I$22+1),1),COLUMN(CT21)-('2.1 Kraftwerk allgemein'!$F$16-'1.1 Allgemein'!$I$22+1)))))/$F21,
SUM(OFFSET('2.5 CAPEX'!DH24,0,-MIN($F21-1,COLUMN(CT21)-1),1,MIN($F21,COLUMN(CT21))))/$F21)))))))</f>
        <v/>
      </c>
      <c r="DD21" s="199" t="str">
        <f ca="1">IF('2.1 Kraftwerk allgemein'!$F$15&lt;'1.1 Allgemein'!$I$22,
IF(OR(ISNUMBER($D21)=FALSE,$F21=""),"",
IF(AND('2.5 CAPEX'!$L24&lt;&gt;"x",'2.5 CAPEX'!$M24&lt;&gt;"x"),0,
IF($F21=0,0,
IF(DD$4&lt;'2.1 Kraftwerk allgemein'!$F$16,0,
IF(DD$4='2.1 Kraftwerk allgemein'!$F$16,'2.5 CAPEX'!$J24/$F21,
IF(DD$4&lt;'2.1 Kraftwerk allgemein'!$F$16+$F21,
('2.5 CAPEX'!$J24+SUM(OFFSET('2.5 CAPEX'!DI24,0,-MIN(MAX($F21-1-('2.1 Kraftwerk allgemein'!$F$16-'2.1 Kraftwerk allgemein'!$F$15+1),0),COLUMN(CU21)-1-('2.1 Kraftwerk allgemein'!$F$16-'2.1 Kraftwerk allgemein'!$F$15+1)),1,MIN(MAX($F21-('2.1 Kraftwerk allgemein'!$F$16-'2.1 Kraftwerk allgemein'!$F$15+1),1),COLUMN(CU21)-('2.1 Kraftwerk allgemein'!$F$16-'2.1 Kraftwerk allgemein'!$F$15+1)))))/$F21,
SUM(OFFSET('2.5 CAPEX'!DI24,0,-MIN($F21-1,COLUMN(CU21)-1),1,MIN($F21,COLUMN(CU21))))/$F21)))))),
IF(OR(ISNUMBER($D21)=FALSE,$F21=""),"",
IF(AND('2.5 CAPEX'!$L24&lt;&gt;"x",'2.5 CAPEX'!$M24&lt;&gt;"x"),0,
IF($F21=0,0,
IF(DD$4&lt;'2.1 Kraftwerk allgemein'!$F$16,0,
IF(DD$4='2.1 Kraftwerk allgemein'!$F$16,'2.5 CAPEX'!$J24/$F21,
IF(DD$4&lt;'2.1 Kraftwerk allgemein'!$F$16+$F21,
('2.5 CAPEX'!$J24+SUM(OFFSET('2.5 CAPEX'!DI24,0,-MIN(MAX($F21-1-('2.1 Kraftwerk allgemein'!$F$16-'1.1 Allgemein'!$I$22+1),0),COLUMN(CU21)-1-('2.1 Kraftwerk allgemein'!$F$16-'1.1 Allgemein'!$I$22+1)),1,MIN(MAX($F21-('2.1 Kraftwerk allgemein'!$F$16-'1.1 Allgemein'!$I$22+1),1),COLUMN(CU21)-('2.1 Kraftwerk allgemein'!$F$16-'1.1 Allgemein'!$I$22+1)))))/$F21,
SUM(OFFSET('2.5 CAPEX'!DI24,0,-MIN($F21-1,COLUMN(CU21)-1),1,MIN($F21,COLUMN(CU21))))/$F21)))))))</f>
        <v/>
      </c>
      <c r="DE21" s="199" t="str">
        <f ca="1">IF('2.1 Kraftwerk allgemein'!$F$15&lt;'1.1 Allgemein'!$I$22,
IF(OR(ISNUMBER($D21)=FALSE,$F21=""),"",
IF(AND('2.5 CAPEX'!$L24&lt;&gt;"x",'2.5 CAPEX'!$M24&lt;&gt;"x"),0,
IF($F21=0,0,
IF(DE$4&lt;'2.1 Kraftwerk allgemein'!$F$16,0,
IF(DE$4='2.1 Kraftwerk allgemein'!$F$16,'2.5 CAPEX'!$J24/$F21,
IF(DE$4&lt;'2.1 Kraftwerk allgemein'!$F$16+$F21,
('2.5 CAPEX'!$J24+SUM(OFFSET('2.5 CAPEX'!DJ24,0,-MIN(MAX($F21-1-('2.1 Kraftwerk allgemein'!$F$16-'2.1 Kraftwerk allgemein'!$F$15+1),0),COLUMN(CV21)-1-('2.1 Kraftwerk allgemein'!$F$16-'2.1 Kraftwerk allgemein'!$F$15+1)),1,MIN(MAX($F21-('2.1 Kraftwerk allgemein'!$F$16-'2.1 Kraftwerk allgemein'!$F$15+1),1),COLUMN(CV21)-('2.1 Kraftwerk allgemein'!$F$16-'2.1 Kraftwerk allgemein'!$F$15+1)))))/$F21,
SUM(OFFSET('2.5 CAPEX'!DJ24,0,-MIN($F21-1,COLUMN(CV21)-1),1,MIN($F21,COLUMN(CV21))))/$F21)))))),
IF(OR(ISNUMBER($D21)=FALSE,$F21=""),"",
IF(AND('2.5 CAPEX'!$L24&lt;&gt;"x",'2.5 CAPEX'!$M24&lt;&gt;"x"),0,
IF($F21=0,0,
IF(DE$4&lt;'2.1 Kraftwerk allgemein'!$F$16,0,
IF(DE$4='2.1 Kraftwerk allgemein'!$F$16,'2.5 CAPEX'!$J24/$F21,
IF(DE$4&lt;'2.1 Kraftwerk allgemein'!$F$16+$F21,
('2.5 CAPEX'!$J24+SUM(OFFSET('2.5 CAPEX'!DJ24,0,-MIN(MAX($F21-1-('2.1 Kraftwerk allgemein'!$F$16-'1.1 Allgemein'!$I$22+1),0),COLUMN(CV21)-1-('2.1 Kraftwerk allgemein'!$F$16-'1.1 Allgemein'!$I$22+1)),1,MIN(MAX($F21-('2.1 Kraftwerk allgemein'!$F$16-'1.1 Allgemein'!$I$22+1),1),COLUMN(CV21)-('2.1 Kraftwerk allgemein'!$F$16-'1.1 Allgemein'!$I$22+1)))))/$F21,
SUM(OFFSET('2.5 CAPEX'!DJ24,0,-MIN($F21-1,COLUMN(CV21)-1),1,MIN($F21,COLUMN(CV21))))/$F21)))))))</f>
        <v/>
      </c>
      <c r="DF21" s="199" t="str">
        <f ca="1">IF('2.1 Kraftwerk allgemein'!$F$15&lt;'1.1 Allgemein'!$I$22,
IF(OR(ISNUMBER($D21)=FALSE,$F21=""),"",
IF(AND('2.5 CAPEX'!$L24&lt;&gt;"x",'2.5 CAPEX'!$M24&lt;&gt;"x"),0,
IF($F21=0,0,
IF(DF$4&lt;'2.1 Kraftwerk allgemein'!$F$16,0,
IF(DF$4='2.1 Kraftwerk allgemein'!$F$16,'2.5 CAPEX'!$J24/$F21,
IF(DF$4&lt;'2.1 Kraftwerk allgemein'!$F$16+$F21,
('2.5 CAPEX'!$J24+SUM(OFFSET('2.5 CAPEX'!DK24,0,-MIN(MAX($F21-1-('2.1 Kraftwerk allgemein'!$F$16-'2.1 Kraftwerk allgemein'!$F$15+1),0),COLUMN(CW21)-1-('2.1 Kraftwerk allgemein'!$F$16-'2.1 Kraftwerk allgemein'!$F$15+1)),1,MIN(MAX($F21-('2.1 Kraftwerk allgemein'!$F$16-'2.1 Kraftwerk allgemein'!$F$15+1),1),COLUMN(CW21)-('2.1 Kraftwerk allgemein'!$F$16-'2.1 Kraftwerk allgemein'!$F$15+1)))))/$F21,
SUM(OFFSET('2.5 CAPEX'!DK24,0,-MIN($F21-1,COLUMN(CW21)-1),1,MIN($F21,COLUMN(CW21))))/$F21)))))),
IF(OR(ISNUMBER($D21)=FALSE,$F21=""),"",
IF(AND('2.5 CAPEX'!$L24&lt;&gt;"x",'2.5 CAPEX'!$M24&lt;&gt;"x"),0,
IF($F21=0,0,
IF(DF$4&lt;'2.1 Kraftwerk allgemein'!$F$16,0,
IF(DF$4='2.1 Kraftwerk allgemein'!$F$16,'2.5 CAPEX'!$J24/$F21,
IF(DF$4&lt;'2.1 Kraftwerk allgemein'!$F$16+$F21,
('2.5 CAPEX'!$J24+SUM(OFFSET('2.5 CAPEX'!DK24,0,-MIN(MAX($F21-1-('2.1 Kraftwerk allgemein'!$F$16-'1.1 Allgemein'!$I$22+1),0),COLUMN(CW21)-1-('2.1 Kraftwerk allgemein'!$F$16-'1.1 Allgemein'!$I$22+1)),1,MIN(MAX($F21-('2.1 Kraftwerk allgemein'!$F$16-'1.1 Allgemein'!$I$22+1),1),COLUMN(CW21)-('2.1 Kraftwerk allgemein'!$F$16-'1.1 Allgemein'!$I$22+1)))))/$F21,
SUM(OFFSET('2.5 CAPEX'!DK24,0,-MIN($F21-1,COLUMN(CW21)-1),1,MIN($F21,COLUMN(CW21))))/$F21)))))))</f>
        <v/>
      </c>
    </row>
    <row r="22" spans="1:110" s="200" customFormat="1" ht="14" x14ac:dyDescent="0.3">
      <c r="A22" s="104"/>
      <c r="B22" s="190"/>
      <c r="C22" s="190">
        <v>20</v>
      </c>
      <c r="D22" s="190" t="str">
        <f>IF('2.5 CAPEX'!D25&lt;&gt;"",'2.5 CAPEX'!D25,"")</f>
        <v>Kraftwerkszentralen</v>
      </c>
      <c r="E22" s="190"/>
      <c r="F22" s="192" t="str">
        <f>IF('2.5 CAPEX'!F25&lt;&gt;"",'2.5 CAPEX'!F25,"")</f>
        <v/>
      </c>
      <c r="G22" s="201" t="str">
        <f>IF(ISNUMBER(D22)=FALSE,"",INDEX('2.5 CAPEX'!$H:$H,MATCH('3.1 Abschreibung'!$D22,'2.5 CAPEX'!$D:$D,0))+INDEX('2.5 CAPEX'!$J:$J,MATCH('3.1 Abschreibung'!$D22,'2.5 CAPEX'!$D:$D,0)))</f>
        <v/>
      </c>
      <c r="H22" s="201"/>
      <c r="I22" s="202"/>
      <c r="J22" s="199" t="str">
        <f ca="1">IF('2.1 Kraftwerk allgemein'!$F$15&lt;'1.1 Allgemein'!$I$22,
IF(OR(ISNUMBER($D22)=FALSE,$F22=""),"",
IF(AND('2.5 CAPEX'!$L25&lt;&gt;"x",'2.5 CAPEX'!$M25&lt;&gt;"x"),0,
IF($F22=0,0,
IF(J$4&lt;'2.1 Kraftwerk allgemein'!$F$16,0,
IF(J$4='2.1 Kraftwerk allgemein'!$F$16,'2.5 CAPEX'!$J25/$F22,
IF(J$4&lt;'2.1 Kraftwerk allgemein'!$F$16+$F22,
('2.5 CAPEX'!$J25+SUM(OFFSET('2.5 CAPEX'!O25,0,-MIN(MAX($F22-1-('2.1 Kraftwerk allgemein'!$F$16-'2.1 Kraftwerk allgemein'!$F$15+1),0),COLUMN(A22)-1-('2.1 Kraftwerk allgemein'!$F$16-'2.1 Kraftwerk allgemein'!$F$15+1)),1,MIN(MAX($F22-('2.1 Kraftwerk allgemein'!$F$16-'2.1 Kraftwerk allgemein'!$F$15+1),1),COLUMN(A22)-('2.1 Kraftwerk allgemein'!$F$16-'2.1 Kraftwerk allgemein'!$F$15+1)))))/$F22,
SUM(OFFSET('2.5 CAPEX'!O25,0,-MIN($F22-1,COLUMN(A22)-1),1,MIN($F22,COLUMN(A22))))/$F22)))))),
IF(OR(ISNUMBER($D22)=FALSE,$F22=""),"",
IF(AND('2.5 CAPEX'!$L25&lt;&gt;"x",'2.5 CAPEX'!$M25&lt;&gt;"x"),0,
IF($F22=0,0,
IF(J$4&lt;'2.1 Kraftwerk allgemein'!$F$16,0,
IF(J$4='2.1 Kraftwerk allgemein'!$F$16,'2.5 CAPEX'!$J25/$F22,
IF(J$4&lt;'2.1 Kraftwerk allgemein'!$F$16+$F22,
('2.5 CAPEX'!$J25+SUM(OFFSET('2.5 CAPEX'!O25,0,-MIN(MAX($F22-1-('2.1 Kraftwerk allgemein'!$F$16-'1.1 Allgemein'!$I$22+1),0),COLUMN(A22)-1-('2.1 Kraftwerk allgemein'!$F$16-'1.1 Allgemein'!$I$22+1)),1,MIN(MAX($F22-('2.1 Kraftwerk allgemein'!$F$16-'1.1 Allgemein'!$I$22+1),1),COLUMN(A22)-('2.1 Kraftwerk allgemein'!$F$16-'1.1 Allgemein'!$I$22+1)))))/$F22,
SUM(OFFSET('2.5 CAPEX'!O25,0,-MIN($F22-1,COLUMN(A22)-1),1,MIN($F22,COLUMN(A22))))/$F22)))))))</f>
        <v/>
      </c>
      <c r="K22" s="199" t="str">
        <f ca="1">IF('2.1 Kraftwerk allgemein'!$F$15&lt;'1.1 Allgemein'!$I$22,
IF(OR(ISNUMBER($D22)=FALSE,$F22=""),"",
IF(AND('2.5 CAPEX'!$L25&lt;&gt;"x",'2.5 CAPEX'!$M25&lt;&gt;"x"),0,
IF($F22=0,0,
IF(K$4&lt;'2.1 Kraftwerk allgemein'!$F$16,0,
IF(K$4='2.1 Kraftwerk allgemein'!$F$16,'2.5 CAPEX'!$J25/$F22,
IF(K$4&lt;'2.1 Kraftwerk allgemein'!$F$16+$F22,
('2.5 CAPEX'!$J25+SUM(OFFSET('2.5 CAPEX'!P25,0,-MIN(MAX($F22-1-('2.1 Kraftwerk allgemein'!$F$16-'2.1 Kraftwerk allgemein'!$F$15+1),0),COLUMN(B22)-1-('2.1 Kraftwerk allgemein'!$F$16-'2.1 Kraftwerk allgemein'!$F$15+1)),1,MIN(MAX($F22-('2.1 Kraftwerk allgemein'!$F$16-'2.1 Kraftwerk allgemein'!$F$15+1),1),COLUMN(B22)-('2.1 Kraftwerk allgemein'!$F$16-'2.1 Kraftwerk allgemein'!$F$15+1)))))/$F22,
SUM(OFFSET('2.5 CAPEX'!P25,0,-MIN($F22-1,COLUMN(B22)-1),1,MIN($F22,COLUMN(B22))))/$F22)))))),
IF(OR(ISNUMBER($D22)=FALSE,$F22=""),"",
IF(AND('2.5 CAPEX'!$L25&lt;&gt;"x",'2.5 CAPEX'!$M25&lt;&gt;"x"),0,
IF($F22=0,0,
IF(K$4&lt;'2.1 Kraftwerk allgemein'!$F$16,0,
IF(K$4='2.1 Kraftwerk allgemein'!$F$16,'2.5 CAPEX'!$J25/$F22,
IF(K$4&lt;'2.1 Kraftwerk allgemein'!$F$16+$F22,
('2.5 CAPEX'!$J25+SUM(OFFSET('2.5 CAPEX'!P25,0,-MIN(MAX($F22-1-('2.1 Kraftwerk allgemein'!$F$16-'1.1 Allgemein'!$I$22+1),0),COLUMN(B22)-1-('2.1 Kraftwerk allgemein'!$F$16-'1.1 Allgemein'!$I$22+1)),1,MIN(MAX($F22-('2.1 Kraftwerk allgemein'!$F$16-'1.1 Allgemein'!$I$22+1),1),COLUMN(B22)-('2.1 Kraftwerk allgemein'!$F$16-'1.1 Allgemein'!$I$22+1)))))/$F22,
SUM(OFFSET('2.5 CAPEX'!P25,0,-MIN($F22-1,COLUMN(B22)-1),1,MIN($F22,COLUMN(B22))))/$F22)))))))</f>
        <v/>
      </c>
      <c r="L22" s="199" t="str">
        <f ca="1">IF('2.1 Kraftwerk allgemein'!$F$15&lt;'1.1 Allgemein'!$I$22,
IF(OR(ISNUMBER($D22)=FALSE,$F22=""),"",
IF(AND('2.5 CAPEX'!$L25&lt;&gt;"x",'2.5 CAPEX'!$M25&lt;&gt;"x"),0,
IF($F22=0,0,
IF(L$4&lt;'2.1 Kraftwerk allgemein'!$F$16,0,
IF(L$4='2.1 Kraftwerk allgemein'!$F$16,'2.5 CAPEX'!$J25/$F22,
IF(L$4&lt;'2.1 Kraftwerk allgemein'!$F$16+$F22,
('2.5 CAPEX'!$J25+SUM(OFFSET('2.5 CAPEX'!Q25,0,-MIN(MAX($F22-1-('2.1 Kraftwerk allgemein'!$F$16-'2.1 Kraftwerk allgemein'!$F$15+1),0),COLUMN(C22)-1-('2.1 Kraftwerk allgemein'!$F$16-'2.1 Kraftwerk allgemein'!$F$15+1)),1,MIN(MAX($F22-('2.1 Kraftwerk allgemein'!$F$16-'2.1 Kraftwerk allgemein'!$F$15+1),1),COLUMN(C22)-('2.1 Kraftwerk allgemein'!$F$16-'2.1 Kraftwerk allgemein'!$F$15+1)))))/$F22,
SUM(OFFSET('2.5 CAPEX'!Q25,0,-MIN($F22-1,COLUMN(C22)-1),1,MIN($F22,COLUMN(C22))))/$F22)))))),
IF(OR(ISNUMBER($D22)=FALSE,$F22=""),"",
IF(AND('2.5 CAPEX'!$L25&lt;&gt;"x",'2.5 CAPEX'!$M25&lt;&gt;"x"),0,
IF($F22=0,0,
IF(L$4&lt;'2.1 Kraftwerk allgemein'!$F$16,0,
IF(L$4='2.1 Kraftwerk allgemein'!$F$16,'2.5 CAPEX'!$J25/$F22,
IF(L$4&lt;'2.1 Kraftwerk allgemein'!$F$16+$F22,
('2.5 CAPEX'!$J25+SUM(OFFSET('2.5 CAPEX'!Q25,0,-MIN(MAX($F22-1-('2.1 Kraftwerk allgemein'!$F$16-'1.1 Allgemein'!$I$22+1),0),COLUMN(C22)-1-('2.1 Kraftwerk allgemein'!$F$16-'1.1 Allgemein'!$I$22+1)),1,MIN(MAX($F22-('2.1 Kraftwerk allgemein'!$F$16-'1.1 Allgemein'!$I$22+1),1),COLUMN(C22)-('2.1 Kraftwerk allgemein'!$F$16-'1.1 Allgemein'!$I$22+1)))))/$F22,
SUM(OFFSET('2.5 CAPEX'!Q25,0,-MIN($F22-1,COLUMN(C22)-1),1,MIN($F22,COLUMN(C22))))/$F22)))))))</f>
        <v/>
      </c>
      <c r="M22" s="199" t="str">
        <f ca="1">IF('2.1 Kraftwerk allgemein'!$F$15&lt;'1.1 Allgemein'!$I$22,
IF(OR(ISNUMBER($D22)=FALSE,$F22=""),"",
IF(AND('2.5 CAPEX'!$L25&lt;&gt;"x",'2.5 CAPEX'!$M25&lt;&gt;"x"),0,
IF($F22=0,0,
IF(M$4&lt;'2.1 Kraftwerk allgemein'!$F$16,0,
IF(M$4='2.1 Kraftwerk allgemein'!$F$16,'2.5 CAPEX'!$J25/$F22,
IF(M$4&lt;'2.1 Kraftwerk allgemein'!$F$16+$F22,
('2.5 CAPEX'!$J25+SUM(OFFSET('2.5 CAPEX'!R25,0,-MIN(MAX($F22-1-('2.1 Kraftwerk allgemein'!$F$16-'2.1 Kraftwerk allgemein'!$F$15+1),0),COLUMN(D22)-1-('2.1 Kraftwerk allgemein'!$F$16-'2.1 Kraftwerk allgemein'!$F$15+1)),1,MIN(MAX($F22-('2.1 Kraftwerk allgemein'!$F$16-'2.1 Kraftwerk allgemein'!$F$15+1),1),COLUMN(D22)-('2.1 Kraftwerk allgemein'!$F$16-'2.1 Kraftwerk allgemein'!$F$15+1)))))/$F22,
SUM(OFFSET('2.5 CAPEX'!R25,0,-MIN($F22-1,COLUMN(D22)-1),1,MIN($F22,COLUMN(D22))))/$F22)))))),
IF(OR(ISNUMBER($D22)=FALSE,$F22=""),"",
IF(AND('2.5 CAPEX'!$L25&lt;&gt;"x",'2.5 CAPEX'!$M25&lt;&gt;"x"),0,
IF($F22=0,0,
IF(M$4&lt;'2.1 Kraftwerk allgemein'!$F$16,0,
IF(M$4='2.1 Kraftwerk allgemein'!$F$16,'2.5 CAPEX'!$J25/$F22,
IF(M$4&lt;'2.1 Kraftwerk allgemein'!$F$16+$F22,
('2.5 CAPEX'!$J25+SUM(OFFSET('2.5 CAPEX'!R25,0,-MIN(MAX($F22-1-('2.1 Kraftwerk allgemein'!$F$16-'1.1 Allgemein'!$I$22+1),0),COLUMN(D22)-1-('2.1 Kraftwerk allgemein'!$F$16-'1.1 Allgemein'!$I$22+1)),1,MIN(MAX($F22-('2.1 Kraftwerk allgemein'!$F$16-'1.1 Allgemein'!$I$22+1),1),COLUMN(D22)-('2.1 Kraftwerk allgemein'!$F$16-'1.1 Allgemein'!$I$22+1)))))/$F22,
SUM(OFFSET('2.5 CAPEX'!R25,0,-MIN($F22-1,COLUMN(D22)-1),1,MIN($F22,COLUMN(D22))))/$F22)))))))</f>
        <v/>
      </c>
      <c r="N22" s="199" t="str">
        <f ca="1">IF('2.1 Kraftwerk allgemein'!$F$15&lt;'1.1 Allgemein'!$I$22,
IF(OR(ISNUMBER($D22)=FALSE,$F22=""),"",
IF(AND('2.5 CAPEX'!$L25&lt;&gt;"x",'2.5 CAPEX'!$M25&lt;&gt;"x"),0,
IF($F22=0,0,
IF(N$4&lt;'2.1 Kraftwerk allgemein'!$F$16,0,
IF(N$4='2.1 Kraftwerk allgemein'!$F$16,'2.5 CAPEX'!$J25/$F22,
IF(N$4&lt;'2.1 Kraftwerk allgemein'!$F$16+$F22,
('2.5 CAPEX'!$J25+SUM(OFFSET('2.5 CAPEX'!S25,0,-MIN(MAX($F22-1-('2.1 Kraftwerk allgemein'!$F$16-'2.1 Kraftwerk allgemein'!$F$15+1),0),COLUMN(E22)-1-('2.1 Kraftwerk allgemein'!$F$16-'2.1 Kraftwerk allgemein'!$F$15+1)),1,MIN(MAX($F22-('2.1 Kraftwerk allgemein'!$F$16-'2.1 Kraftwerk allgemein'!$F$15+1),1),COLUMN(E22)-('2.1 Kraftwerk allgemein'!$F$16-'2.1 Kraftwerk allgemein'!$F$15+1)))))/$F22,
SUM(OFFSET('2.5 CAPEX'!S25,0,-MIN($F22-1,COLUMN(E22)-1),1,MIN($F22,COLUMN(E22))))/$F22)))))),
IF(OR(ISNUMBER($D22)=FALSE,$F22=""),"",
IF(AND('2.5 CAPEX'!$L25&lt;&gt;"x",'2.5 CAPEX'!$M25&lt;&gt;"x"),0,
IF($F22=0,0,
IF(N$4&lt;'2.1 Kraftwerk allgemein'!$F$16,0,
IF(N$4='2.1 Kraftwerk allgemein'!$F$16,'2.5 CAPEX'!$J25/$F22,
IF(N$4&lt;'2.1 Kraftwerk allgemein'!$F$16+$F22,
('2.5 CAPEX'!$J25+SUM(OFFSET('2.5 CAPEX'!S25,0,-MIN(MAX($F22-1-('2.1 Kraftwerk allgemein'!$F$16-'1.1 Allgemein'!$I$22+1),0),COLUMN(E22)-1-('2.1 Kraftwerk allgemein'!$F$16-'1.1 Allgemein'!$I$22+1)),1,MIN(MAX($F22-('2.1 Kraftwerk allgemein'!$F$16-'1.1 Allgemein'!$I$22+1),1),COLUMN(E22)-('2.1 Kraftwerk allgemein'!$F$16-'1.1 Allgemein'!$I$22+1)))))/$F22,
SUM(OFFSET('2.5 CAPEX'!S25,0,-MIN($F22-1,COLUMN(E22)-1),1,MIN($F22,COLUMN(E22))))/$F22)))))))</f>
        <v/>
      </c>
      <c r="O22" s="199" t="str">
        <f ca="1">IF('2.1 Kraftwerk allgemein'!$F$15&lt;'1.1 Allgemein'!$I$22,
IF(OR(ISNUMBER($D22)=FALSE,$F22=""),"",
IF(AND('2.5 CAPEX'!$L25&lt;&gt;"x",'2.5 CAPEX'!$M25&lt;&gt;"x"),0,
IF($F22=0,0,
IF(O$4&lt;'2.1 Kraftwerk allgemein'!$F$16,0,
IF(O$4='2.1 Kraftwerk allgemein'!$F$16,'2.5 CAPEX'!$J25/$F22,
IF(O$4&lt;'2.1 Kraftwerk allgemein'!$F$16+$F22,
('2.5 CAPEX'!$J25+SUM(OFFSET('2.5 CAPEX'!T25,0,-MIN(MAX($F22-1-('2.1 Kraftwerk allgemein'!$F$16-'2.1 Kraftwerk allgemein'!$F$15+1),0),COLUMN(F22)-1-('2.1 Kraftwerk allgemein'!$F$16-'2.1 Kraftwerk allgemein'!$F$15+1)),1,MIN(MAX($F22-('2.1 Kraftwerk allgemein'!$F$16-'2.1 Kraftwerk allgemein'!$F$15+1),1),COLUMN(F22)-('2.1 Kraftwerk allgemein'!$F$16-'2.1 Kraftwerk allgemein'!$F$15+1)))))/$F22,
SUM(OFFSET('2.5 CAPEX'!T25,0,-MIN($F22-1,COLUMN(F22)-1),1,MIN($F22,COLUMN(F22))))/$F22)))))),
IF(OR(ISNUMBER($D22)=FALSE,$F22=""),"",
IF(AND('2.5 CAPEX'!$L25&lt;&gt;"x",'2.5 CAPEX'!$M25&lt;&gt;"x"),0,
IF($F22=0,0,
IF(O$4&lt;'2.1 Kraftwerk allgemein'!$F$16,0,
IF(O$4='2.1 Kraftwerk allgemein'!$F$16,'2.5 CAPEX'!$J25/$F22,
IF(O$4&lt;'2.1 Kraftwerk allgemein'!$F$16+$F22,
('2.5 CAPEX'!$J25+SUM(OFFSET('2.5 CAPEX'!T25,0,-MIN(MAX($F22-1-('2.1 Kraftwerk allgemein'!$F$16-'1.1 Allgemein'!$I$22+1),0),COLUMN(F22)-1-('2.1 Kraftwerk allgemein'!$F$16-'1.1 Allgemein'!$I$22+1)),1,MIN(MAX($F22-('2.1 Kraftwerk allgemein'!$F$16-'1.1 Allgemein'!$I$22+1),1),COLUMN(F22)-('2.1 Kraftwerk allgemein'!$F$16-'1.1 Allgemein'!$I$22+1)))))/$F22,
SUM(OFFSET('2.5 CAPEX'!T25,0,-MIN($F22-1,COLUMN(F22)-1),1,MIN($F22,COLUMN(F22))))/$F22)))))))</f>
        <v/>
      </c>
      <c r="P22" s="199" t="str">
        <f ca="1">IF('2.1 Kraftwerk allgemein'!$F$15&lt;'1.1 Allgemein'!$I$22,
IF(OR(ISNUMBER($D22)=FALSE,$F22=""),"",
IF(AND('2.5 CAPEX'!$L25&lt;&gt;"x",'2.5 CAPEX'!$M25&lt;&gt;"x"),0,
IF($F22=0,0,
IF(P$4&lt;'2.1 Kraftwerk allgemein'!$F$16,0,
IF(P$4='2.1 Kraftwerk allgemein'!$F$16,'2.5 CAPEX'!$J25/$F22,
IF(P$4&lt;'2.1 Kraftwerk allgemein'!$F$16+$F22,
('2.5 CAPEX'!$J25+SUM(OFFSET('2.5 CAPEX'!U25,0,-MIN(MAX($F22-1-('2.1 Kraftwerk allgemein'!$F$16-'2.1 Kraftwerk allgemein'!$F$15+1),0),COLUMN(G22)-1-('2.1 Kraftwerk allgemein'!$F$16-'2.1 Kraftwerk allgemein'!$F$15+1)),1,MIN(MAX($F22-('2.1 Kraftwerk allgemein'!$F$16-'2.1 Kraftwerk allgemein'!$F$15+1),1),COLUMN(G22)-('2.1 Kraftwerk allgemein'!$F$16-'2.1 Kraftwerk allgemein'!$F$15+1)))))/$F22,
SUM(OFFSET('2.5 CAPEX'!U25,0,-MIN($F22-1,COLUMN(G22)-1),1,MIN($F22,COLUMN(G22))))/$F22)))))),
IF(OR(ISNUMBER($D22)=FALSE,$F22=""),"",
IF(AND('2.5 CAPEX'!$L25&lt;&gt;"x",'2.5 CAPEX'!$M25&lt;&gt;"x"),0,
IF($F22=0,0,
IF(P$4&lt;'2.1 Kraftwerk allgemein'!$F$16,0,
IF(P$4='2.1 Kraftwerk allgemein'!$F$16,'2.5 CAPEX'!$J25/$F22,
IF(P$4&lt;'2.1 Kraftwerk allgemein'!$F$16+$F22,
('2.5 CAPEX'!$J25+SUM(OFFSET('2.5 CAPEX'!U25,0,-MIN(MAX($F22-1-('2.1 Kraftwerk allgemein'!$F$16-'1.1 Allgemein'!$I$22+1),0),COLUMN(G22)-1-('2.1 Kraftwerk allgemein'!$F$16-'1.1 Allgemein'!$I$22+1)),1,MIN(MAX($F22-('2.1 Kraftwerk allgemein'!$F$16-'1.1 Allgemein'!$I$22+1),1),COLUMN(G22)-('2.1 Kraftwerk allgemein'!$F$16-'1.1 Allgemein'!$I$22+1)))))/$F22,
SUM(OFFSET('2.5 CAPEX'!U25,0,-MIN($F22-1,COLUMN(G22)-1),1,MIN($F22,COLUMN(G22))))/$F22)))))))</f>
        <v/>
      </c>
      <c r="Q22" s="199" t="str">
        <f ca="1">IF('2.1 Kraftwerk allgemein'!$F$15&lt;'1.1 Allgemein'!$I$22,
IF(OR(ISNUMBER($D22)=FALSE,$F22=""),"",
IF(AND('2.5 CAPEX'!$L25&lt;&gt;"x",'2.5 CAPEX'!$M25&lt;&gt;"x"),0,
IF($F22=0,0,
IF(Q$4&lt;'2.1 Kraftwerk allgemein'!$F$16,0,
IF(Q$4='2.1 Kraftwerk allgemein'!$F$16,'2.5 CAPEX'!$J25/$F22,
IF(Q$4&lt;'2.1 Kraftwerk allgemein'!$F$16+$F22,
('2.5 CAPEX'!$J25+SUM(OFFSET('2.5 CAPEX'!V25,0,-MIN(MAX($F22-1-('2.1 Kraftwerk allgemein'!$F$16-'2.1 Kraftwerk allgemein'!$F$15+1),0),COLUMN(H22)-1-('2.1 Kraftwerk allgemein'!$F$16-'2.1 Kraftwerk allgemein'!$F$15+1)),1,MIN(MAX($F22-('2.1 Kraftwerk allgemein'!$F$16-'2.1 Kraftwerk allgemein'!$F$15+1),1),COLUMN(H22)-('2.1 Kraftwerk allgemein'!$F$16-'2.1 Kraftwerk allgemein'!$F$15+1)))))/$F22,
SUM(OFFSET('2.5 CAPEX'!V25,0,-MIN($F22-1,COLUMN(H22)-1),1,MIN($F22,COLUMN(H22))))/$F22)))))),
IF(OR(ISNUMBER($D22)=FALSE,$F22=""),"",
IF(AND('2.5 CAPEX'!$L25&lt;&gt;"x",'2.5 CAPEX'!$M25&lt;&gt;"x"),0,
IF($F22=0,0,
IF(Q$4&lt;'2.1 Kraftwerk allgemein'!$F$16,0,
IF(Q$4='2.1 Kraftwerk allgemein'!$F$16,'2.5 CAPEX'!$J25/$F22,
IF(Q$4&lt;'2.1 Kraftwerk allgemein'!$F$16+$F22,
('2.5 CAPEX'!$J25+SUM(OFFSET('2.5 CAPEX'!V25,0,-MIN(MAX($F22-1-('2.1 Kraftwerk allgemein'!$F$16-'1.1 Allgemein'!$I$22+1),0),COLUMN(H22)-1-('2.1 Kraftwerk allgemein'!$F$16-'1.1 Allgemein'!$I$22+1)),1,MIN(MAX($F22-('2.1 Kraftwerk allgemein'!$F$16-'1.1 Allgemein'!$I$22+1),1),COLUMN(H22)-('2.1 Kraftwerk allgemein'!$F$16-'1.1 Allgemein'!$I$22+1)))))/$F22,
SUM(OFFSET('2.5 CAPEX'!V25,0,-MIN($F22-1,COLUMN(H22)-1),1,MIN($F22,COLUMN(H22))))/$F22)))))))</f>
        <v/>
      </c>
      <c r="R22" s="199" t="str">
        <f ca="1">IF('2.1 Kraftwerk allgemein'!$F$15&lt;'1.1 Allgemein'!$I$22,
IF(OR(ISNUMBER($D22)=FALSE,$F22=""),"",
IF(AND('2.5 CAPEX'!$L25&lt;&gt;"x",'2.5 CAPEX'!$M25&lt;&gt;"x"),0,
IF($F22=0,0,
IF(R$4&lt;'2.1 Kraftwerk allgemein'!$F$16,0,
IF(R$4='2.1 Kraftwerk allgemein'!$F$16,'2.5 CAPEX'!$J25/$F22,
IF(R$4&lt;'2.1 Kraftwerk allgemein'!$F$16+$F22,
('2.5 CAPEX'!$J25+SUM(OFFSET('2.5 CAPEX'!W25,0,-MIN(MAX($F22-1-('2.1 Kraftwerk allgemein'!$F$16-'2.1 Kraftwerk allgemein'!$F$15+1),0),COLUMN(I22)-1-('2.1 Kraftwerk allgemein'!$F$16-'2.1 Kraftwerk allgemein'!$F$15+1)),1,MIN(MAX($F22-('2.1 Kraftwerk allgemein'!$F$16-'2.1 Kraftwerk allgemein'!$F$15+1),1),COLUMN(I22)-('2.1 Kraftwerk allgemein'!$F$16-'2.1 Kraftwerk allgemein'!$F$15+1)))))/$F22,
SUM(OFFSET('2.5 CAPEX'!W25,0,-MIN($F22-1,COLUMN(I22)-1),1,MIN($F22,COLUMN(I22))))/$F22)))))),
IF(OR(ISNUMBER($D22)=FALSE,$F22=""),"",
IF(AND('2.5 CAPEX'!$L25&lt;&gt;"x",'2.5 CAPEX'!$M25&lt;&gt;"x"),0,
IF($F22=0,0,
IF(R$4&lt;'2.1 Kraftwerk allgemein'!$F$16,0,
IF(R$4='2.1 Kraftwerk allgemein'!$F$16,'2.5 CAPEX'!$J25/$F22,
IF(R$4&lt;'2.1 Kraftwerk allgemein'!$F$16+$F22,
('2.5 CAPEX'!$J25+SUM(OFFSET('2.5 CAPEX'!W25,0,-MIN(MAX($F22-1-('2.1 Kraftwerk allgemein'!$F$16-'1.1 Allgemein'!$I$22+1),0),COLUMN(I22)-1-('2.1 Kraftwerk allgemein'!$F$16-'1.1 Allgemein'!$I$22+1)),1,MIN(MAX($F22-('2.1 Kraftwerk allgemein'!$F$16-'1.1 Allgemein'!$I$22+1),1),COLUMN(I22)-('2.1 Kraftwerk allgemein'!$F$16-'1.1 Allgemein'!$I$22+1)))))/$F22,
SUM(OFFSET('2.5 CAPEX'!W25,0,-MIN($F22-1,COLUMN(I22)-1),1,MIN($F22,COLUMN(I22))))/$F22)))))))</f>
        <v/>
      </c>
      <c r="S22" s="199" t="str">
        <f ca="1">IF('2.1 Kraftwerk allgemein'!$F$15&lt;'1.1 Allgemein'!$I$22,
IF(OR(ISNUMBER($D22)=FALSE,$F22=""),"",
IF(AND('2.5 CAPEX'!$L25&lt;&gt;"x",'2.5 CAPEX'!$M25&lt;&gt;"x"),0,
IF($F22=0,0,
IF(S$4&lt;'2.1 Kraftwerk allgemein'!$F$16,0,
IF(S$4='2.1 Kraftwerk allgemein'!$F$16,'2.5 CAPEX'!$J25/$F22,
IF(S$4&lt;'2.1 Kraftwerk allgemein'!$F$16+$F22,
('2.5 CAPEX'!$J25+SUM(OFFSET('2.5 CAPEX'!X25,0,-MIN(MAX($F22-1-('2.1 Kraftwerk allgemein'!$F$16-'2.1 Kraftwerk allgemein'!$F$15+1),0),COLUMN(J22)-1-('2.1 Kraftwerk allgemein'!$F$16-'2.1 Kraftwerk allgemein'!$F$15+1)),1,MIN(MAX($F22-('2.1 Kraftwerk allgemein'!$F$16-'2.1 Kraftwerk allgemein'!$F$15+1),1),COLUMN(J22)-('2.1 Kraftwerk allgemein'!$F$16-'2.1 Kraftwerk allgemein'!$F$15+1)))))/$F22,
SUM(OFFSET('2.5 CAPEX'!X25,0,-MIN($F22-1,COLUMN(J22)-1),1,MIN($F22,COLUMN(J22))))/$F22)))))),
IF(OR(ISNUMBER($D22)=FALSE,$F22=""),"",
IF(AND('2.5 CAPEX'!$L25&lt;&gt;"x",'2.5 CAPEX'!$M25&lt;&gt;"x"),0,
IF($F22=0,0,
IF(S$4&lt;'2.1 Kraftwerk allgemein'!$F$16,0,
IF(S$4='2.1 Kraftwerk allgemein'!$F$16,'2.5 CAPEX'!$J25/$F22,
IF(S$4&lt;'2.1 Kraftwerk allgemein'!$F$16+$F22,
('2.5 CAPEX'!$J25+SUM(OFFSET('2.5 CAPEX'!X25,0,-MIN(MAX($F22-1-('2.1 Kraftwerk allgemein'!$F$16-'1.1 Allgemein'!$I$22+1),0),COLUMN(J22)-1-('2.1 Kraftwerk allgemein'!$F$16-'1.1 Allgemein'!$I$22+1)),1,MIN(MAX($F22-('2.1 Kraftwerk allgemein'!$F$16-'1.1 Allgemein'!$I$22+1),1),COLUMN(J22)-('2.1 Kraftwerk allgemein'!$F$16-'1.1 Allgemein'!$I$22+1)))))/$F22,
SUM(OFFSET('2.5 CAPEX'!X25,0,-MIN($F22-1,COLUMN(J22)-1),1,MIN($F22,COLUMN(J22))))/$F22)))))))</f>
        <v/>
      </c>
      <c r="T22" s="199" t="str">
        <f ca="1">IF('2.1 Kraftwerk allgemein'!$F$15&lt;'1.1 Allgemein'!$I$22,
IF(OR(ISNUMBER($D22)=FALSE,$F22=""),"",
IF(AND('2.5 CAPEX'!$L25&lt;&gt;"x",'2.5 CAPEX'!$M25&lt;&gt;"x"),0,
IF($F22=0,0,
IF(T$4&lt;'2.1 Kraftwerk allgemein'!$F$16,0,
IF(T$4='2.1 Kraftwerk allgemein'!$F$16,'2.5 CAPEX'!$J25/$F22,
IF(T$4&lt;'2.1 Kraftwerk allgemein'!$F$16+$F22,
('2.5 CAPEX'!$J25+SUM(OFFSET('2.5 CAPEX'!Y25,0,-MIN(MAX($F22-1-('2.1 Kraftwerk allgemein'!$F$16-'2.1 Kraftwerk allgemein'!$F$15+1),0),COLUMN(K22)-1-('2.1 Kraftwerk allgemein'!$F$16-'2.1 Kraftwerk allgemein'!$F$15+1)),1,MIN(MAX($F22-('2.1 Kraftwerk allgemein'!$F$16-'2.1 Kraftwerk allgemein'!$F$15+1),1),COLUMN(K22)-('2.1 Kraftwerk allgemein'!$F$16-'2.1 Kraftwerk allgemein'!$F$15+1)))))/$F22,
SUM(OFFSET('2.5 CAPEX'!Y25,0,-MIN($F22-1,COLUMN(K22)-1),1,MIN($F22,COLUMN(K22))))/$F22)))))),
IF(OR(ISNUMBER($D22)=FALSE,$F22=""),"",
IF(AND('2.5 CAPEX'!$L25&lt;&gt;"x",'2.5 CAPEX'!$M25&lt;&gt;"x"),0,
IF($F22=0,0,
IF(T$4&lt;'2.1 Kraftwerk allgemein'!$F$16,0,
IF(T$4='2.1 Kraftwerk allgemein'!$F$16,'2.5 CAPEX'!$J25/$F22,
IF(T$4&lt;'2.1 Kraftwerk allgemein'!$F$16+$F22,
('2.5 CAPEX'!$J25+SUM(OFFSET('2.5 CAPEX'!Y25,0,-MIN(MAX($F22-1-('2.1 Kraftwerk allgemein'!$F$16-'1.1 Allgemein'!$I$22+1),0),COLUMN(K22)-1-('2.1 Kraftwerk allgemein'!$F$16-'1.1 Allgemein'!$I$22+1)),1,MIN(MAX($F22-('2.1 Kraftwerk allgemein'!$F$16-'1.1 Allgemein'!$I$22+1),1),COLUMN(K22)-('2.1 Kraftwerk allgemein'!$F$16-'1.1 Allgemein'!$I$22+1)))))/$F22,
SUM(OFFSET('2.5 CAPEX'!Y25,0,-MIN($F22-1,COLUMN(K22)-1),1,MIN($F22,COLUMN(K22))))/$F22)))))))</f>
        <v/>
      </c>
      <c r="U22" s="199" t="str">
        <f ca="1">IF('2.1 Kraftwerk allgemein'!$F$15&lt;'1.1 Allgemein'!$I$22,
IF(OR(ISNUMBER($D22)=FALSE,$F22=""),"",
IF(AND('2.5 CAPEX'!$L25&lt;&gt;"x",'2.5 CAPEX'!$M25&lt;&gt;"x"),0,
IF($F22=0,0,
IF(U$4&lt;'2.1 Kraftwerk allgemein'!$F$16,0,
IF(U$4='2.1 Kraftwerk allgemein'!$F$16,'2.5 CAPEX'!$J25/$F22,
IF(U$4&lt;'2.1 Kraftwerk allgemein'!$F$16+$F22,
('2.5 CAPEX'!$J25+SUM(OFFSET('2.5 CAPEX'!Z25,0,-MIN(MAX($F22-1-('2.1 Kraftwerk allgemein'!$F$16-'2.1 Kraftwerk allgemein'!$F$15+1),0),COLUMN(L22)-1-('2.1 Kraftwerk allgemein'!$F$16-'2.1 Kraftwerk allgemein'!$F$15+1)),1,MIN(MAX($F22-('2.1 Kraftwerk allgemein'!$F$16-'2.1 Kraftwerk allgemein'!$F$15+1),1),COLUMN(L22)-('2.1 Kraftwerk allgemein'!$F$16-'2.1 Kraftwerk allgemein'!$F$15+1)))))/$F22,
SUM(OFFSET('2.5 CAPEX'!Z25,0,-MIN($F22-1,COLUMN(L22)-1),1,MIN($F22,COLUMN(L22))))/$F22)))))),
IF(OR(ISNUMBER($D22)=FALSE,$F22=""),"",
IF(AND('2.5 CAPEX'!$L25&lt;&gt;"x",'2.5 CAPEX'!$M25&lt;&gt;"x"),0,
IF($F22=0,0,
IF(U$4&lt;'2.1 Kraftwerk allgemein'!$F$16,0,
IF(U$4='2.1 Kraftwerk allgemein'!$F$16,'2.5 CAPEX'!$J25/$F22,
IF(U$4&lt;'2.1 Kraftwerk allgemein'!$F$16+$F22,
('2.5 CAPEX'!$J25+SUM(OFFSET('2.5 CAPEX'!Z25,0,-MIN(MAX($F22-1-('2.1 Kraftwerk allgemein'!$F$16-'1.1 Allgemein'!$I$22+1),0),COLUMN(L22)-1-('2.1 Kraftwerk allgemein'!$F$16-'1.1 Allgemein'!$I$22+1)),1,MIN(MAX($F22-('2.1 Kraftwerk allgemein'!$F$16-'1.1 Allgemein'!$I$22+1),1),COLUMN(L22)-('2.1 Kraftwerk allgemein'!$F$16-'1.1 Allgemein'!$I$22+1)))))/$F22,
SUM(OFFSET('2.5 CAPEX'!Z25,0,-MIN($F22-1,COLUMN(L22)-1),1,MIN($F22,COLUMN(L22))))/$F22)))))))</f>
        <v/>
      </c>
      <c r="V22" s="199" t="str">
        <f ca="1">IF('2.1 Kraftwerk allgemein'!$F$15&lt;'1.1 Allgemein'!$I$22,
IF(OR(ISNUMBER($D22)=FALSE,$F22=""),"",
IF(AND('2.5 CAPEX'!$L25&lt;&gt;"x",'2.5 CAPEX'!$M25&lt;&gt;"x"),0,
IF($F22=0,0,
IF(V$4&lt;'2.1 Kraftwerk allgemein'!$F$16,0,
IF(V$4='2.1 Kraftwerk allgemein'!$F$16,'2.5 CAPEX'!$J25/$F22,
IF(V$4&lt;'2.1 Kraftwerk allgemein'!$F$16+$F22,
('2.5 CAPEX'!$J25+SUM(OFFSET('2.5 CAPEX'!AA25,0,-MIN(MAX($F22-1-('2.1 Kraftwerk allgemein'!$F$16-'2.1 Kraftwerk allgemein'!$F$15+1),0),COLUMN(M22)-1-('2.1 Kraftwerk allgemein'!$F$16-'2.1 Kraftwerk allgemein'!$F$15+1)),1,MIN(MAX($F22-('2.1 Kraftwerk allgemein'!$F$16-'2.1 Kraftwerk allgemein'!$F$15+1),1),COLUMN(M22)-('2.1 Kraftwerk allgemein'!$F$16-'2.1 Kraftwerk allgemein'!$F$15+1)))))/$F22,
SUM(OFFSET('2.5 CAPEX'!AA25,0,-MIN($F22-1,COLUMN(M22)-1),1,MIN($F22,COLUMN(M22))))/$F22)))))),
IF(OR(ISNUMBER($D22)=FALSE,$F22=""),"",
IF(AND('2.5 CAPEX'!$L25&lt;&gt;"x",'2.5 CAPEX'!$M25&lt;&gt;"x"),0,
IF($F22=0,0,
IF(V$4&lt;'2.1 Kraftwerk allgemein'!$F$16,0,
IF(V$4='2.1 Kraftwerk allgemein'!$F$16,'2.5 CAPEX'!$J25/$F22,
IF(V$4&lt;'2.1 Kraftwerk allgemein'!$F$16+$F22,
('2.5 CAPEX'!$J25+SUM(OFFSET('2.5 CAPEX'!AA25,0,-MIN(MAX($F22-1-('2.1 Kraftwerk allgemein'!$F$16-'1.1 Allgemein'!$I$22+1),0),COLUMN(M22)-1-('2.1 Kraftwerk allgemein'!$F$16-'1.1 Allgemein'!$I$22+1)),1,MIN(MAX($F22-('2.1 Kraftwerk allgemein'!$F$16-'1.1 Allgemein'!$I$22+1),1),COLUMN(M22)-('2.1 Kraftwerk allgemein'!$F$16-'1.1 Allgemein'!$I$22+1)))))/$F22,
SUM(OFFSET('2.5 CAPEX'!AA25,0,-MIN($F22-1,COLUMN(M22)-1),1,MIN($F22,COLUMN(M22))))/$F22)))))))</f>
        <v/>
      </c>
      <c r="W22" s="199" t="str">
        <f ca="1">IF('2.1 Kraftwerk allgemein'!$F$15&lt;'1.1 Allgemein'!$I$22,
IF(OR(ISNUMBER($D22)=FALSE,$F22=""),"",
IF(AND('2.5 CAPEX'!$L25&lt;&gt;"x",'2.5 CAPEX'!$M25&lt;&gt;"x"),0,
IF($F22=0,0,
IF(W$4&lt;'2.1 Kraftwerk allgemein'!$F$16,0,
IF(W$4='2.1 Kraftwerk allgemein'!$F$16,'2.5 CAPEX'!$J25/$F22,
IF(W$4&lt;'2.1 Kraftwerk allgemein'!$F$16+$F22,
('2.5 CAPEX'!$J25+SUM(OFFSET('2.5 CAPEX'!AB25,0,-MIN(MAX($F22-1-('2.1 Kraftwerk allgemein'!$F$16-'2.1 Kraftwerk allgemein'!$F$15+1),0),COLUMN(N22)-1-('2.1 Kraftwerk allgemein'!$F$16-'2.1 Kraftwerk allgemein'!$F$15+1)),1,MIN(MAX($F22-('2.1 Kraftwerk allgemein'!$F$16-'2.1 Kraftwerk allgemein'!$F$15+1),1),COLUMN(N22)-('2.1 Kraftwerk allgemein'!$F$16-'2.1 Kraftwerk allgemein'!$F$15+1)))))/$F22,
SUM(OFFSET('2.5 CAPEX'!AB25,0,-MIN($F22-1,COLUMN(N22)-1),1,MIN($F22,COLUMN(N22))))/$F22)))))),
IF(OR(ISNUMBER($D22)=FALSE,$F22=""),"",
IF(AND('2.5 CAPEX'!$L25&lt;&gt;"x",'2.5 CAPEX'!$M25&lt;&gt;"x"),0,
IF($F22=0,0,
IF(W$4&lt;'2.1 Kraftwerk allgemein'!$F$16,0,
IF(W$4='2.1 Kraftwerk allgemein'!$F$16,'2.5 CAPEX'!$J25/$F22,
IF(W$4&lt;'2.1 Kraftwerk allgemein'!$F$16+$F22,
('2.5 CAPEX'!$J25+SUM(OFFSET('2.5 CAPEX'!AB25,0,-MIN(MAX($F22-1-('2.1 Kraftwerk allgemein'!$F$16-'1.1 Allgemein'!$I$22+1),0),COLUMN(N22)-1-('2.1 Kraftwerk allgemein'!$F$16-'1.1 Allgemein'!$I$22+1)),1,MIN(MAX($F22-('2.1 Kraftwerk allgemein'!$F$16-'1.1 Allgemein'!$I$22+1),1),COLUMN(N22)-('2.1 Kraftwerk allgemein'!$F$16-'1.1 Allgemein'!$I$22+1)))))/$F22,
SUM(OFFSET('2.5 CAPEX'!AB25,0,-MIN($F22-1,COLUMN(N22)-1),1,MIN($F22,COLUMN(N22))))/$F22)))))))</f>
        <v/>
      </c>
      <c r="X22" s="199" t="str">
        <f ca="1">IF('2.1 Kraftwerk allgemein'!$F$15&lt;'1.1 Allgemein'!$I$22,
IF(OR(ISNUMBER($D22)=FALSE,$F22=""),"",
IF(AND('2.5 CAPEX'!$L25&lt;&gt;"x",'2.5 CAPEX'!$M25&lt;&gt;"x"),0,
IF($F22=0,0,
IF(X$4&lt;'2.1 Kraftwerk allgemein'!$F$16,0,
IF(X$4='2.1 Kraftwerk allgemein'!$F$16,'2.5 CAPEX'!$J25/$F22,
IF(X$4&lt;'2.1 Kraftwerk allgemein'!$F$16+$F22,
('2.5 CAPEX'!$J25+SUM(OFFSET('2.5 CAPEX'!AC25,0,-MIN(MAX($F22-1-('2.1 Kraftwerk allgemein'!$F$16-'2.1 Kraftwerk allgemein'!$F$15+1),0),COLUMN(O22)-1-('2.1 Kraftwerk allgemein'!$F$16-'2.1 Kraftwerk allgemein'!$F$15+1)),1,MIN(MAX($F22-('2.1 Kraftwerk allgemein'!$F$16-'2.1 Kraftwerk allgemein'!$F$15+1),1),COLUMN(O22)-('2.1 Kraftwerk allgemein'!$F$16-'2.1 Kraftwerk allgemein'!$F$15+1)))))/$F22,
SUM(OFFSET('2.5 CAPEX'!AC25,0,-MIN($F22-1,COLUMN(O22)-1),1,MIN($F22,COLUMN(O22))))/$F22)))))),
IF(OR(ISNUMBER($D22)=FALSE,$F22=""),"",
IF(AND('2.5 CAPEX'!$L25&lt;&gt;"x",'2.5 CAPEX'!$M25&lt;&gt;"x"),0,
IF($F22=0,0,
IF(X$4&lt;'2.1 Kraftwerk allgemein'!$F$16,0,
IF(X$4='2.1 Kraftwerk allgemein'!$F$16,'2.5 CAPEX'!$J25/$F22,
IF(X$4&lt;'2.1 Kraftwerk allgemein'!$F$16+$F22,
('2.5 CAPEX'!$J25+SUM(OFFSET('2.5 CAPEX'!AC25,0,-MIN(MAX($F22-1-('2.1 Kraftwerk allgemein'!$F$16-'1.1 Allgemein'!$I$22+1),0),COLUMN(O22)-1-('2.1 Kraftwerk allgemein'!$F$16-'1.1 Allgemein'!$I$22+1)),1,MIN(MAX($F22-('2.1 Kraftwerk allgemein'!$F$16-'1.1 Allgemein'!$I$22+1),1),COLUMN(O22)-('2.1 Kraftwerk allgemein'!$F$16-'1.1 Allgemein'!$I$22+1)))))/$F22,
SUM(OFFSET('2.5 CAPEX'!AC25,0,-MIN($F22-1,COLUMN(O22)-1),1,MIN($F22,COLUMN(O22))))/$F22)))))))</f>
        <v/>
      </c>
      <c r="Y22" s="199" t="str">
        <f ca="1">IF('2.1 Kraftwerk allgemein'!$F$15&lt;'1.1 Allgemein'!$I$22,
IF(OR(ISNUMBER($D22)=FALSE,$F22=""),"",
IF(AND('2.5 CAPEX'!$L25&lt;&gt;"x",'2.5 CAPEX'!$M25&lt;&gt;"x"),0,
IF($F22=0,0,
IF(Y$4&lt;'2.1 Kraftwerk allgemein'!$F$16,0,
IF(Y$4='2.1 Kraftwerk allgemein'!$F$16,'2.5 CAPEX'!$J25/$F22,
IF(Y$4&lt;'2.1 Kraftwerk allgemein'!$F$16+$F22,
('2.5 CAPEX'!$J25+SUM(OFFSET('2.5 CAPEX'!AD25,0,-MIN(MAX($F22-1-('2.1 Kraftwerk allgemein'!$F$16-'2.1 Kraftwerk allgemein'!$F$15+1),0),COLUMN(P22)-1-('2.1 Kraftwerk allgemein'!$F$16-'2.1 Kraftwerk allgemein'!$F$15+1)),1,MIN(MAX($F22-('2.1 Kraftwerk allgemein'!$F$16-'2.1 Kraftwerk allgemein'!$F$15+1),1),COLUMN(P22)-('2.1 Kraftwerk allgemein'!$F$16-'2.1 Kraftwerk allgemein'!$F$15+1)))))/$F22,
SUM(OFFSET('2.5 CAPEX'!AD25,0,-MIN($F22-1,COLUMN(P22)-1),1,MIN($F22,COLUMN(P22))))/$F22)))))),
IF(OR(ISNUMBER($D22)=FALSE,$F22=""),"",
IF(AND('2.5 CAPEX'!$L25&lt;&gt;"x",'2.5 CAPEX'!$M25&lt;&gt;"x"),0,
IF($F22=0,0,
IF(Y$4&lt;'2.1 Kraftwerk allgemein'!$F$16,0,
IF(Y$4='2.1 Kraftwerk allgemein'!$F$16,'2.5 CAPEX'!$J25/$F22,
IF(Y$4&lt;'2.1 Kraftwerk allgemein'!$F$16+$F22,
('2.5 CAPEX'!$J25+SUM(OFFSET('2.5 CAPEX'!AD25,0,-MIN(MAX($F22-1-('2.1 Kraftwerk allgemein'!$F$16-'1.1 Allgemein'!$I$22+1),0),COLUMN(P22)-1-('2.1 Kraftwerk allgemein'!$F$16-'1.1 Allgemein'!$I$22+1)),1,MIN(MAX($F22-('2.1 Kraftwerk allgemein'!$F$16-'1.1 Allgemein'!$I$22+1),1),COLUMN(P22)-('2.1 Kraftwerk allgemein'!$F$16-'1.1 Allgemein'!$I$22+1)))))/$F22,
SUM(OFFSET('2.5 CAPEX'!AD25,0,-MIN($F22-1,COLUMN(P22)-1),1,MIN($F22,COLUMN(P22))))/$F22)))))))</f>
        <v/>
      </c>
      <c r="Z22" s="199" t="str">
        <f ca="1">IF('2.1 Kraftwerk allgemein'!$F$15&lt;'1.1 Allgemein'!$I$22,
IF(OR(ISNUMBER($D22)=FALSE,$F22=""),"",
IF(AND('2.5 CAPEX'!$L25&lt;&gt;"x",'2.5 CAPEX'!$M25&lt;&gt;"x"),0,
IF($F22=0,0,
IF(Z$4&lt;'2.1 Kraftwerk allgemein'!$F$16,0,
IF(Z$4='2.1 Kraftwerk allgemein'!$F$16,'2.5 CAPEX'!$J25/$F22,
IF(Z$4&lt;'2.1 Kraftwerk allgemein'!$F$16+$F22,
('2.5 CAPEX'!$J25+SUM(OFFSET('2.5 CAPEX'!AE25,0,-MIN(MAX($F22-1-('2.1 Kraftwerk allgemein'!$F$16-'2.1 Kraftwerk allgemein'!$F$15+1),0),COLUMN(Q22)-1-('2.1 Kraftwerk allgemein'!$F$16-'2.1 Kraftwerk allgemein'!$F$15+1)),1,MIN(MAX($F22-('2.1 Kraftwerk allgemein'!$F$16-'2.1 Kraftwerk allgemein'!$F$15+1),1),COLUMN(Q22)-('2.1 Kraftwerk allgemein'!$F$16-'2.1 Kraftwerk allgemein'!$F$15+1)))))/$F22,
SUM(OFFSET('2.5 CAPEX'!AE25,0,-MIN($F22-1,COLUMN(Q22)-1),1,MIN($F22,COLUMN(Q22))))/$F22)))))),
IF(OR(ISNUMBER($D22)=FALSE,$F22=""),"",
IF(AND('2.5 CAPEX'!$L25&lt;&gt;"x",'2.5 CAPEX'!$M25&lt;&gt;"x"),0,
IF($F22=0,0,
IF(Z$4&lt;'2.1 Kraftwerk allgemein'!$F$16,0,
IF(Z$4='2.1 Kraftwerk allgemein'!$F$16,'2.5 CAPEX'!$J25/$F22,
IF(Z$4&lt;'2.1 Kraftwerk allgemein'!$F$16+$F22,
('2.5 CAPEX'!$J25+SUM(OFFSET('2.5 CAPEX'!AE25,0,-MIN(MAX($F22-1-('2.1 Kraftwerk allgemein'!$F$16-'1.1 Allgemein'!$I$22+1),0),COLUMN(Q22)-1-('2.1 Kraftwerk allgemein'!$F$16-'1.1 Allgemein'!$I$22+1)),1,MIN(MAX($F22-('2.1 Kraftwerk allgemein'!$F$16-'1.1 Allgemein'!$I$22+1),1),COLUMN(Q22)-('2.1 Kraftwerk allgemein'!$F$16-'1.1 Allgemein'!$I$22+1)))))/$F22,
SUM(OFFSET('2.5 CAPEX'!AE25,0,-MIN($F22-1,COLUMN(Q22)-1),1,MIN($F22,COLUMN(Q22))))/$F22)))))))</f>
        <v/>
      </c>
      <c r="AA22" s="199" t="str">
        <f ca="1">IF('2.1 Kraftwerk allgemein'!$F$15&lt;'1.1 Allgemein'!$I$22,
IF(OR(ISNUMBER($D22)=FALSE,$F22=""),"",
IF(AND('2.5 CAPEX'!$L25&lt;&gt;"x",'2.5 CAPEX'!$M25&lt;&gt;"x"),0,
IF($F22=0,0,
IF(AA$4&lt;'2.1 Kraftwerk allgemein'!$F$16,0,
IF(AA$4='2.1 Kraftwerk allgemein'!$F$16,'2.5 CAPEX'!$J25/$F22,
IF(AA$4&lt;'2.1 Kraftwerk allgemein'!$F$16+$F22,
('2.5 CAPEX'!$J25+SUM(OFFSET('2.5 CAPEX'!AF25,0,-MIN(MAX($F22-1-('2.1 Kraftwerk allgemein'!$F$16-'2.1 Kraftwerk allgemein'!$F$15+1),0),COLUMN(R22)-1-('2.1 Kraftwerk allgemein'!$F$16-'2.1 Kraftwerk allgemein'!$F$15+1)),1,MIN(MAX($F22-('2.1 Kraftwerk allgemein'!$F$16-'2.1 Kraftwerk allgemein'!$F$15+1),1),COLUMN(R22)-('2.1 Kraftwerk allgemein'!$F$16-'2.1 Kraftwerk allgemein'!$F$15+1)))))/$F22,
SUM(OFFSET('2.5 CAPEX'!AF25,0,-MIN($F22-1,COLUMN(R22)-1),1,MIN($F22,COLUMN(R22))))/$F22)))))),
IF(OR(ISNUMBER($D22)=FALSE,$F22=""),"",
IF(AND('2.5 CAPEX'!$L25&lt;&gt;"x",'2.5 CAPEX'!$M25&lt;&gt;"x"),0,
IF($F22=0,0,
IF(AA$4&lt;'2.1 Kraftwerk allgemein'!$F$16,0,
IF(AA$4='2.1 Kraftwerk allgemein'!$F$16,'2.5 CAPEX'!$J25/$F22,
IF(AA$4&lt;'2.1 Kraftwerk allgemein'!$F$16+$F22,
('2.5 CAPEX'!$J25+SUM(OFFSET('2.5 CAPEX'!AF25,0,-MIN(MAX($F22-1-('2.1 Kraftwerk allgemein'!$F$16-'1.1 Allgemein'!$I$22+1),0),COLUMN(R22)-1-('2.1 Kraftwerk allgemein'!$F$16-'1.1 Allgemein'!$I$22+1)),1,MIN(MAX($F22-('2.1 Kraftwerk allgemein'!$F$16-'1.1 Allgemein'!$I$22+1),1),COLUMN(R22)-('2.1 Kraftwerk allgemein'!$F$16-'1.1 Allgemein'!$I$22+1)))))/$F22,
SUM(OFFSET('2.5 CAPEX'!AF25,0,-MIN($F22-1,COLUMN(R22)-1),1,MIN($F22,COLUMN(R22))))/$F22)))))))</f>
        <v/>
      </c>
      <c r="AB22" s="199" t="str">
        <f ca="1">IF('2.1 Kraftwerk allgemein'!$F$15&lt;'1.1 Allgemein'!$I$22,
IF(OR(ISNUMBER($D22)=FALSE,$F22=""),"",
IF(AND('2.5 CAPEX'!$L25&lt;&gt;"x",'2.5 CAPEX'!$M25&lt;&gt;"x"),0,
IF($F22=0,0,
IF(AB$4&lt;'2.1 Kraftwerk allgemein'!$F$16,0,
IF(AB$4='2.1 Kraftwerk allgemein'!$F$16,'2.5 CAPEX'!$J25/$F22,
IF(AB$4&lt;'2.1 Kraftwerk allgemein'!$F$16+$F22,
('2.5 CAPEX'!$J25+SUM(OFFSET('2.5 CAPEX'!AG25,0,-MIN(MAX($F22-1-('2.1 Kraftwerk allgemein'!$F$16-'2.1 Kraftwerk allgemein'!$F$15+1),0),COLUMN(S22)-1-('2.1 Kraftwerk allgemein'!$F$16-'2.1 Kraftwerk allgemein'!$F$15+1)),1,MIN(MAX($F22-('2.1 Kraftwerk allgemein'!$F$16-'2.1 Kraftwerk allgemein'!$F$15+1),1),COLUMN(S22)-('2.1 Kraftwerk allgemein'!$F$16-'2.1 Kraftwerk allgemein'!$F$15+1)))))/$F22,
SUM(OFFSET('2.5 CAPEX'!AG25,0,-MIN($F22-1,COLUMN(S22)-1),1,MIN($F22,COLUMN(S22))))/$F22)))))),
IF(OR(ISNUMBER($D22)=FALSE,$F22=""),"",
IF(AND('2.5 CAPEX'!$L25&lt;&gt;"x",'2.5 CAPEX'!$M25&lt;&gt;"x"),0,
IF($F22=0,0,
IF(AB$4&lt;'2.1 Kraftwerk allgemein'!$F$16,0,
IF(AB$4='2.1 Kraftwerk allgemein'!$F$16,'2.5 CAPEX'!$J25/$F22,
IF(AB$4&lt;'2.1 Kraftwerk allgemein'!$F$16+$F22,
('2.5 CAPEX'!$J25+SUM(OFFSET('2.5 CAPEX'!AG25,0,-MIN(MAX($F22-1-('2.1 Kraftwerk allgemein'!$F$16-'1.1 Allgemein'!$I$22+1),0),COLUMN(S22)-1-('2.1 Kraftwerk allgemein'!$F$16-'1.1 Allgemein'!$I$22+1)),1,MIN(MAX($F22-('2.1 Kraftwerk allgemein'!$F$16-'1.1 Allgemein'!$I$22+1),1),COLUMN(S22)-('2.1 Kraftwerk allgemein'!$F$16-'1.1 Allgemein'!$I$22+1)))))/$F22,
SUM(OFFSET('2.5 CAPEX'!AG25,0,-MIN($F22-1,COLUMN(S22)-1),1,MIN($F22,COLUMN(S22))))/$F22)))))))</f>
        <v/>
      </c>
      <c r="AC22" s="199" t="str">
        <f ca="1">IF('2.1 Kraftwerk allgemein'!$F$15&lt;'1.1 Allgemein'!$I$22,
IF(OR(ISNUMBER($D22)=FALSE,$F22=""),"",
IF(AND('2.5 CAPEX'!$L25&lt;&gt;"x",'2.5 CAPEX'!$M25&lt;&gt;"x"),0,
IF($F22=0,0,
IF(AC$4&lt;'2.1 Kraftwerk allgemein'!$F$16,0,
IF(AC$4='2.1 Kraftwerk allgemein'!$F$16,'2.5 CAPEX'!$J25/$F22,
IF(AC$4&lt;'2.1 Kraftwerk allgemein'!$F$16+$F22,
('2.5 CAPEX'!$J25+SUM(OFFSET('2.5 CAPEX'!AH25,0,-MIN(MAX($F22-1-('2.1 Kraftwerk allgemein'!$F$16-'2.1 Kraftwerk allgemein'!$F$15+1),0),COLUMN(T22)-1-('2.1 Kraftwerk allgemein'!$F$16-'2.1 Kraftwerk allgemein'!$F$15+1)),1,MIN(MAX($F22-('2.1 Kraftwerk allgemein'!$F$16-'2.1 Kraftwerk allgemein'!$F$15+1),1),COLUMN(T22)-('2.1 Kraftwerk allgemein'!$F$16-'2.1 Kraftwerk allgemein'!$F$15+1)))))/$F22,
SUM(OFFSET('2.5 CAPEX'!AH25,0,-MIN($F22-1,COLUMN(T22)-1),1,MIN($F22,COLUMN(T22))))/$F22)))))),
IF(OR(ISNUMBER($D22)=FALSE,$F22=""),"",
IF(AND('2.5 CAPEX'!$L25&lt;&gt;"x",'2.5 CAPEX'!$M25&lt;&gt;"x"),0,
IF($F22=0,0,
IF(AC$4&lt;'2.1 Kraftwerk allgemein'!$F$16,0,
IF(AC$4='2.1 Kraftwerk allgemein'!$F$16,'2.5 CAPEX'!$J25/$F22,
IF(AC$4&lt;'2.1 Kraftwerk allgemein'!$F$16+$F22,
('2.5 CAPEX'!$J25+SUM(OFFSET('2.5 CAPEX'!AH25,0,-MIN(MAX($F22-1-('2.1 Kraftwerk allgemein'!$F$16-'1.1 Allgemein'!$I$22+1),0),COLUMN(T22)-1-('2.1 Kraftwerk allgemein'!$F$16-'1.1 Allgemein'!$I$22+1)),1,MIN(MAX($F22-('2.1 Kraftwerk allgemein'!$F$16-'1.1 Allgemein'!$I$22+1),1),COLUMN(T22)-('2.1 Kraftwerk allgemein'!$F$16-'1.1 Allgemein'!$I$22+1)))))/$F22,
SUM(OFFSET('2.5 CAPEX'!AH25,0,-MIN($F22-1,COLUMN(T22)-1),1,MIN($F22,COLUMN(T22))))/$F22)))))))</f>
        <v/>
      </c>
      <c r="AD22" s="199" t="str">
        <f ca="1">IF('2.1 Kraftwerk allgemein'!$F$15&lt;'1.1 Allgemein'!$I$22,
IF(OR(ISNUMBER($D22)=FALSE,$F22=""),"",
IF(AND('2.5 CAPEX'!$L25&lt;&gt;"x",'2.5 CAPEX'!$M25&lt;&gt;"x"),0,
IF($F22=0,0,
IF(AD$4&lt;'2.1 Kraftwerk allgemein'!$F$16,0,
IF(AD$4='2.1 Kraftwerk allgemein'!$F$16,'2.5 CAPEX'!$J25/$F22,
IF(AD$4&lt;'2.1 Kraftwerk allgemein'!$F$16+$F22,
('2.5 CAPEX'!$J25+SUM(OFFSET('2.5 CAPEX'!AI25,0,-MIN(MAX($F22-1-('2.1 Kraftwerk allgemein'!$F$16-'2.1 Kraftwerk allgemein'!$F$15+1),0),COLUMN(U22)-1-('2.1 Kraftwerk allgemein'!$F$16-'2.1 Kraftwerk allgemein'!$F$15+1)),1,MIN(MAX($F22-('2.1 Kraftwerk allgemein'!$F$16-'2.1 Kraftwerk allgemein'!$F$15+1),1),COLUMN(U22)-('2.1 Kraftwerk allgemein'!$F$16-'2.1 Kraftwerk allgemein'!$F$15+1)))))/$F22,
SUM(OFFSET('2.5 CAPEX'!AI25,0,-MIN($F22-1,COLUMN(U22)-1),1,MIN($F22,COLUMN(U22))))/$F22)))))),
IF(OR(ISNUMBER($D22)=FALSE,$F22=""),"",
IF(AND('2.5 CAPEX'!$L25&lt;&gt;"x",'2.5 CAPEX'!$M25&lt;&gt;"x"),0,
IF($F22=0,0,
IF(AD$4&lt;'2.1 Kraftwerk allgemein'!$F$16,0,
IF(AD$4='2.1 Kraftwerk allgemein'!$F$16,'2.5 CAPEX'!$J25/$F22,
IF(AD$4&lt;'2.1 Kraftwerk allgemein'!$F$16+$F22,
('2.5 CAPEX'!$J25+SUM(OFFSET('2.5 CAPEX'!AI25,0,-MIN(MAX($F22-1-('2.1 Kraftwerk allgemein'!$F$16-'1.1 Allgemein'!$I$22+1),0),COLUMN(U22)-1-('2.1 Kraftwerk allgemein'!$F$16-'1.1 Allgemein'!$I$22+1)),1,MIN(MAX($F22-('2.1 Kraftwerk allgemein'!$F$16-'1.1 Allgemein'!$I$22+1),1),COLUMN(U22)-('2.1 Kraftwerk allgemein'!$F$16-'1.1 Allgemein'!$I$22+1)))))/$F22,
SUM(OFFSET('2.5 CAPEX'!AI25,0,-MIN($F22-1,COLUMN(U22)-1),1,MIN($F22,COLUMN(U22))))/$F22)))))))</f>
        <v/>
      </c>
      <c r="AE22" s="199" t="str">
        <f ca="1">IF('2.1 Kraftwerk allgemein'!$F$15&lt;'1.1 Allgemein'!$I$22,
IF(OR(ISNUMBER($D22)=FALSE,$F22=""),"",
IF(AND('2.5 CAPEX'!$L25&lt;&gt;"x",'2.5 CAPEX'!$M25&lt;&gt;"x"),0,
IF($F22=0,0,
IF(AE$4&lt;'2.1 Kraftwerk allgemein'!$F$16,0,
IF(AE$4='2.1 Kraftwerk allgemein'!$F$16,'2.5 CAPEX'!$J25/$F22,
IF(AE$4&lt;'2.1 Kraftwerk allgemein'!$F$16+$F22,
('2.5 CAPEX'!$J25+SUM(OFFSET('2.5 CAPEX'!AJ25,0,-MIN(MAX($F22-1-('2.1 Kraftwerk allgemein'!$F$16-'2.1 Kraftwerk allgemein'!$F$15+1),0),COLUMN(V22)-1-('2.1 Kraftwerk allgemein'!$F$16-'2.1 Kraftwerk allgemein'!$F$15+1)),1,MIN(MAX($F22-('2.1 Kraftwerk allgemein'!$F$16-'2.1 Kraftwerk allgemein'!$F$15+1),1),COLUMN(V22)-('2.1 Kraftwerk allgemein'!$F$16-'2.1 Kraftwerk allgemein'!$F$15+1)))))/$F22,
SUM(OFFSET('2.5 CAPEX'!AJ25,0,-MIN($F22-1,COLUMN(V22)-1),1,MIN($F22,COLUMN(V22))))/$F22)))))),
IF(OR(ISNUMBER($D22)=FALSE,$F22=""),"",
IF(AND('2.5 CAPEX'!$L25&lt;&gt;"x",'2.5 CAPEX'!$M25&lt;&gt;"x"),0,
IF($F22=0,0,
IF(AE$4&lt;'2.1 Kraftwerk allgemein'!$F$16,0,
IF(AE$4='2.1 Kraftwerk allgemein'!$F$16,'2.5 CAPEX'!$J25/$F22,
IF(AE$4&lt;'2.1 Kraftwerk allgemein'!$F$16+$F22,
('2.5 CAPEX'!$J25+SUM(OFFSET('2.5 CAPEX'!AJ25,0,-MIN(MAX($F22-1-('2.1 Kraftwerk allgemein'!$F$16-'1.1 Allgemein'!$I$22+1),0),COLUMN(V22)-1-('2.1 Kraftwerk allgemein'!$F$16-'1.1 Allgemein'!$I$22+1)),1,MIN(MAX($F22-('2.1 Kraftwerk allgemein'!$F$16-'1.1 Allgemein'!$I$22+1),1),COLUMN(V22)-('2.1 Kraftwerk allgemein'!$F$16-'1.1 Allgemein'!$I$22+1)))))/$F22,
SUM(OFFSET('2.5 CAPEX'!AJ25,0,-MIN($F22-1,COLUMN(V22)-1),1,MIN($F22,COLUMN(V22))))/$F22)))))))</f>
        <v/>
      </c>
      <c r="AF22" s="199" t="str">
        <f ca="1">IF('2.1 Kraftwerk allgemein'!$F$15&lt;'1.1 Allgemein'!$I$22,
IF(OR(ISNUMBER($D22)=FALSE,$F22=""),"",
IF(AND('2.5 CAPEX'!$L25&lt;&gt;"x",'2.5 CAPEX'!$M25&lt;&gt;"x"),0,
IF($F22=0,0,
IF(AF$4&lt;'2.1 Kraftwerk allgemein'!$F$16,0,
IF(AF$4='2.1 Kraftwerk allgemein'!$F$16,'2.5 CAPEX'!$J25/$F22,
IF(AF$4&lt;'2.1 Kraftwerk allgemein'!$F$16+$F22,
('2.5 CAPEX'!$J25+SUM(OFFSET('2.5 CAPEX'!AK25,0,-MIN(MAX($F22-1-('2.1 Kraftwerk allgemein'!$F$16-'2.1 Kraftwerk allgemein'!$F$15+1),0),COLUMN(W22)-1-('2.1 Kraftwerk allgemein'!$F$16-'2.1 Kraftwerk allgemein'!$F$15+1)),1,MIN(MAX($F22-('2.1 Kraftwerk allgemein'!$F$16-'2.1 Kraftwerk allgemein'!$F$15+1),1),COLUMN(W22)-('2.1 Kraftwerk allgemein'!$F$16-'2.1 Kraftwerk allgemein'!$F$15+1)))))/$F22,
SUM(OFFSET('2.5 CAPEX'!AK25,0,-MIN($F22-1,COLUMN(W22)-1),1,MIN($F22,COLUMN(W22))))/$F22)))))),
IF(OR(ISNUMBER($D22)=FALSE,$F22=""),"",
IF(AND('2.5 CAPEX'!$L25&lt;&gt;"x",'2.5 CAPEX'!$M25&lt;&gt;"x"),0,
IF($F22=0,0,
IF(AF$4&lt;'2.1 Kraftwerk allgemein'!$F$16,0,
IF(AF$4='2.1 Kraftwerk allgemein'!$F$16,'2.5 CAPEX'!$J25/$F22,
IF(AF$4&lt;'2.1 Kraftwerk allgemein'!$F$16+$F22,
('2.5 CAPEX'!$J25+SUM(OFFSET('2.5 CAPEX'!AK25,0,-MIN(MAX($F22-1-('2.1 Kraftwerk allgemein'!$F$16-'1.1 Allgemein'!$I$22+1),0),COLUMN(W22)-1-('2.1 Kraftwerk allgemein'!$F$16-'1.1 Allgemein'!$I$22+1)),1,MIN(MAX($F22-('2.1 Kraftwerk allgemein'!$F$16-'1.1 Allgemein'!$I$22+1),1),COLUMN(W22)-('2.1 Kraftwerk allgemein'!$F$16-'1.1 Allgemein'!$I$22+1)))))/$F22,
SUM(OFFSET('2.5 CAPEX'!AK25,0,-MIN($F22-1,COLUMN(W22)-1),1,MIN($F22,COLUMN(W22))))/$F22)))))))</f>
        <v/>
      </c>
      <c r="AG22" s="199" t="str">
        <f ca="1">IF('2.1 Kraftwerk allgemein'!$F$15&lt;'1.1 Allgemein'!$I$22,
IF(OR(ISNUMBER($D22)=FALSE,$F22=""),"",
IF(AND('2.5 CAPEX'!$L25&lt;&gt;"x",'2.5 CAPEX'!$M25&lt;&gt;"x"),0,
IF($F22=0,0,
IF(AG$4&lt;'2.1 Kraftwerk allgemein'!$F$16,0,
IF(AG$4='2.1 Kraftwerk allgemein'!$F$16,'2.5 CAPEX'!$J25/$F22,
IF(AG$4&lt;'2.1 Kraftwerk allgemein'!$F$16+$F22,
('2.5 CAPEX'!$J25+SUM(OFFSET('2.5 CAPEX'!AL25,0,-MIN(MAX($F22-1-('2.1 Kraftwerk allgemein'!$F$16-'2.1 Kraftwerk allgemein'!$F$15+1),0),COLUMN(X22)-1-('2.1 Kraftwerk allgemein'!$F$16-'2.1 Kraftwerk allgemein'!$F$15+1)),1,MIN(MAX($F22-('2.1 Kraftwerk allgemein'!$F$16-'2.1 Kraftwerk allgemein'!$F$15+1),1),COLUMN(X22)-('2.1 Kraftwerk allgemein'!$F$16-'2.1 Kraftwerk allgemein'!$F$15+1)))))/$F22,
SUM(OFFSET('2.5 CAPEX'!AL25,0,-MIN($F22-1,COLUMN(X22)-1),1,MIN($F22,COLUMN(X22))))/$F22)))))),
IF(OR(ISNUMBER($D22)=FALSE,$F22=""),"",
IF(AND('2.5 CAPEX'!$L25&lt;&gt;"x",'2.5 CAPEX'!$M25&lt;&gt;"x"),0,
IF($F22=0,0,
IF(AG$4&lt;'2.1 Kraftwerk allgemein'!$F$16,0,
IF(AG$4='2.1 Kraftwerk allgemein'!$F$16,'2.5 CAPEX'!$J25/$F22,
IF(AG$4&lt;'2.1 Kraftwerk allgemein'!$F$16+$F22,
('2.5 CAPEX'!$J25+SUM(OFFSET('2.5 CAPEX'!AL25,0,-MIN(MAX($F22-1-('2.1 Kraftwerk allgemein'!$F$16-'1.1 Allgemein'!$I$22+1),0),COLUMN(X22)-1-('2.1 Kraftwerk allgemein'!$F$16-'1.1 Allgemein'!$I$22+1)),1,MIN(MAX($F22-('2.1 Kraftwerk allgemein'!$F$16-'1.1 Allgemein'!$I$22+1),1),COLUMN(X22)-('2.1 Kraftwerk allgemein'!$F$16-'1.1 Allgemein'!$I$22+1)))))/$F22,
SUM(OFFSET('2.5 CAPEX'!AL25,0,-MIN($F22-1,COLUMN(X22)-1),1,MIN($F22,COLUMN(X22))))/$F22)))))))</f>
        <v/>
      </c>
      <c r="AH22" s="199" t="str">
        <f ca="1">IF('2.1 Kraftwerk allgemein'!$F$15&lt;'1.1 Allgemein'!$I$22,
IF(OR(ISNUMBER($D22)=FALSE,$F22=""),"",
IF(AND('2.5 CAPEX'!$L25&lt;&gt;"x",'2.5 CAPEX'!$M25&lt;&gt;"x"),0,
IF($F22=0,0,
IF(AH$4&lt;'2.1 Kraftwerk allgemein'!$F$16,0,
IF(AH$4='2.1 Kraftwerk allgemein'!$F$16,'2.5 CAPEX'!$J25/$F22,
IF(AH$4&lt;'2.1 Kraftwerk allgemein'!$F$16+$F22,
('2.5 CAPEX'!$J25+SUM(OFFSET('2.5 CAPEX'!AM25,0,-MIN(MAX($F22-1-('2.1 Kraftwerk allgemein'!$F$16-'2.1 Kraftwerk allgemein'!$F$15+1),0),COLUMN(Y22)-1-('2.1 Kraftwerk allgemein'!$F$16-'2.1 Kraftwerk allgemein'!$F$15+1)),1,MIN(MAX($F22-('2.1 Kraftwerk allgemein'!$F$16-'2.1 Kraftwerk allgemein'!$F$15+1),1),COLUMN(Y22)-('2.1 Kraftwerk allgemein'!$F$16-'2.1 Kraftwerk allgemein'!$F$15+1)))))/$F22,
SUM(OFFSET('2.5 CAPEX'!AM25,0,-MIN($F22-1,COLUMN(Y22)-1),1,MIN($F22,COLUMN(Y22))))/$F22)))))),
IF(OR(ISNUMBER($D22)=FALSE,$F22=""),"",
IF(AND('2.5 CAPEX'!$L25&lt;&gt;"x",'2.5 CAPEX'!$M25&lt;&gt;"x"),0,
IF($F22=0,0,
IF(AH$4&lt;'2.1 Kraftwerk allgemein'!$F$16,0,
IF(AH$4='2.1 Kraftwerk allgemein'!$F$16,'2.5 CAPEX'!$J25/$F22,
IF(AH$4&lt;'2.1 Kraftwerk allgemein'!$F$16+$F22,
('2.5 CAPEX'!$J25+SUM(OFFSET('2.5 CAPEX'!AM25,0,-MIN(MAX($F22-1-('2.1 Kraftwerk allgemein'!$F$16-'1.1 Allgemein'!$I$22+1),0),COLUMN(Y22)-1-('2.1 Kraftwerk allgemein'!$F$16-'1.1 Allgemein'!$I$22+1)),1,MIN(MAX($F22-('2.1 Kraftwerk allgemein'!$F$16-'1.1 Allgemein'!$I$22+1),1),COLUMN(Y22)-('2.1 Kraftwerk allgemein'!$F$16-'1.1 Allgemein'!$I$22+1)))))/$F22,
SUM(OFFSET('2.5 CAPEX'!AM25,0,-MIN($F22-1,COLUMN(Y22)-1),1,MIN($F22,COLUMN(Y22))))/$F22)))))))</f>
        <v/>
      </c>
      <c r="AI22" s="199" t="str">
        <f ca="1">IF('2.1 Kraftwerk allgemein'!$F$15&lt;'1.1 Allgemein'!$I$22,
IF(OR(ISNUMBER($D22)=FALSE,$F22=""),"",
IF(AND('2.5 CAPEX'!$L25&lt;&gt;"x",'2.5 CAPEX'!$M25&lt;&gt;"x"),0,
IF($F22=0,0,
IF(AI$4&lt;'2.1 Kraftwerk allgemein'!$F$16,0,
IF(AI$4='2.1 Kraftwerk allgemein'!$F$16,'2.5 CAPEX'!$J25/$F22,
IF(AI$4&lt;'2.1 Kraftwerk allgemein'!$F$16+$F22,
('2.5 CAPEX'!$J25+SUM(OFFSET('2.5 CAPEX'!AN25,0,-MIN(MAX($F22-1-('2.1 Kraftwerk allgemein'!$F$16-'2.1 Kraftwerk allgemein'!$F$15+1),0),COLUMN(Z22)-1-('2.1 Kraftwerk allgemein'!$F$16-'2.1 Kraftwerk allgemein'!$F$15+1)),1,MIN(MAX($F22-('2.1 Kraftwerk allgemein'!$F$16-'2.1 Kraftwerk allgemein'!$F$15+1),1),COLUMN(Z22)-('2.1 Kraftwerk allgemein'!$F$16-'2.1 Kraftwerk allgemein'!$F$15+1)))))/$F22,
SUM(OFFSET('2.5 CAPEX'!AN25,0,-MIN($F22-1,COLUMN(Z22)-1),1,MIN($F22,COLUMN(Z22))))/$F22)))))),
IF(OR(ISNUMBER($D22)=FALSE,$F22=""),"",
IF(AND('2.5 CAPEX'!$L25&lt;&gt;"x",'2.5 CAPEX'!$M25&lt;&gt;"x"),0,
IF($F22=0,0,
IF(AI$4&lt;'2.1 Kraftwerk allgemein'!$F$16,0,
IF(AI$4='2.1 Kraftwerk allgemein'!$F$16,'2.5 CAPEX'!$J25/$F22,
IF(AI$4&lt;'2.1 Kraftwerk allgemein'!$F$16+$F22,
('2.5 CAPEX'!$J25+SUM(OFFSET('2.5 CAPEX'!AN25,0,-MIN(MAX($F22-1-('2.1 Kraftwerk allgemein'!$F$16-'1.1 Allgemein'!$I$22+1),0),COLUMN(Z22)-1-('2.1 Kraftwerk allgemein'!$F$16-'1.1 Allgemein'!$I$22+1)),1,MIN(MAX($F22-('2.1 Kraftwerk allgemein'!$F$16-'1.1 Allgemein'!$I$22+1),1),COLUMN(Z22)-('2.1 Kraftwerk allgemein'!$F$16-'1.1 Allgemein'!$I$22+1)))))/$F22,
SUM(OFFSET('2.5 CAPEX'!AN25,0,-MIN($F22-1,COLUMN(Z22)-1),1,MIN($F22,COLUMN(Z22))))/$F22)))))))</f>
        <v/>
      </c>
      <c r="AJ22" s="199" t="str">
        <f ca="1">IF('2.1 Kraftwerk allgemein'!$F$15&lt;'1.1 Allgemein'!$I$22,
IF(OR(ISNUMBER($D22)=FALSE,$F22=""),"",
IF(AND('2.5 CAPEX'!$L25&lt;&gt;"x",'2.5 CAPEX'!$M25&lt;&gt;"x"),0,
IF($F22=0,0,
IF(AJ$4&lt;'2.1 Kraftwerk allgemein'!$F$16,0,
IF(AJ$4='2.1 Kraftwerk allgemein'!$F$16,'2.5 CAPEX'!$J25/$F22,
IF(AJ$4&lt;'2.1 Kraftwerk allgemein'!$F$16+$F22,
('2.5 CAPEX'!$J25+SUM(OFFSET('2.5 CAPEX'!AO25,0,-MIN(MAX($F22-1-('2.1 Kraftwerk allgemein'!$F$16-'2.1 Kraftwerk allgemein'!$F$15+1),0),COLUMN(AA22)-1-('2.1 Kraftwerk allgemein'!$F$16-'2.1 Kraftwerk allgemein'!$F$15+1)),1,MIN(MAX($F22-('2.1 Kraftwerk allgemein'!$F$16-'2.1 Kraftwerk allgemein'!$F$15+1),1),COLUMN(AA22)-('2.1 Kraftwerk allgemein'!$F$16-'2.1 Kraftwerk allgemein'!$F$15+1)))))/$F22,
SUM(OFFSET('2.5 CAPEX'!AO25,0,-MIN($F22-1,COLUMN(AA22)-1),1,MIN($F22,COLUMN(AA22))))/$F22)))))),
IF(OR(ISNUMBER($D22)=FALSE,$F22=""),"",
IF(AND('2.5 CAPEX'!$L25&lt;&gt;"x",'2.5 CAPEX'!$M25&lt;&gt;"x"),0,
IF($F22=0,0,
IF(AJ$4&lt;'2.1 Kraftwerk allgemein'!$F$16,0,
IF(AJ$4='2.1 Kraftwerk allgemein'!$F$16,'2.5 CAPEX'!$J25/$F22,
IF(AJ$4&lt;'2.1 Kraftwerk allgemein'!$F$16+$F22,
('2.5 CAPEX'!$J25+SUM(OFFSET('2.5 CAPEX'!AO25,0,-MIN(MAX($F22-1-('2.1 Kraftwerk allgemein'!$F$16-'1.1 Allgemein'!$I$22+1),0),COLUMN(AA22)-1-('2.1 Kraftwerk allgemein'!$F$16-'1.1 Allgemein'!$I$22+1)),1,MIN(MAX($F22-('2.1 Kraftwerk allgemein'!$F$16-'1.1 Allgemein'!$I$22+1),1),COLUMN(AA22)-('2.1 Kraftwerk allgemein'!$F$16-'1.1 Allgemein'!$I$22+1)))))/$F22,
SUM(OFFSET('2.5 CAPEX'!AO25,0,-MIN($F22-1,COLUMN(AA22)-1),1,MIN($F22,COLUMN(AA22))))/$F22)))))))</f>
        <v/>
      </c>
      <c r="AK22" s="199" t="str">
        <f ca="1">IF('2.1 Kraftwerk allgemein'!$F$15&lt;'1.1 Allgemein'!$I$22,
IF(OR(ISNUMBER($D22)=FALSE,$F22=""),"",
IF(AND('2.5 CAPEX'!$L25&lt;&gt;"x",'2.5 CAPEX'!$M25&lt;&gt;"x"),0,
IF($F22=0,0,
IF(AK$4&lt;'2.1 Kraftwerk allgemein'!$F$16,0,
IF(AK$4='2.1 Kraftwerk allgemein'!$F$16,'2.5 CAPEX'!$J25/$F22,
IF(AK$4&lt;'2.1 Kraftwerk allgemein'!$F$16+$F22,
('2.5 CAPEX'!$J25+SUM(OFFSET('2.5 CAPEX'!AP25,0,-MIN(MAX($F22-1-('2.1 Kraftwerk allgemein'!$F$16-'2.1 Kraftwerk allgemein'!$F$15+1),0),COLUMN(AB22)-1-('2.1 Kraftwerk allgemein'!$F$16-'2.1 Kraftwerk allgemein'!$F$15+1)),1,MIN(MAX($F22-('2.1 Kraftwerk allgemein'!$F$16-'2.1 Kraftwerk allgemein'!$F$15+1),1),COLUMN(AB22)-('2.1 Kraftwerk allgemein'!$F$16-'2.1 Kraftwerk allgemein'!$F$15+1)))))/$F22,
SUM(OFFSET('2.5 CAPEX'!AP25,0,-MIN($F22-1,COLUMN(AB22)-1),1,MIN($F22,COLUMN(AB22))))/$F22)))))),
IF(OR(ISNUMBER($D22)=FALSE,$F22=""),"",
IF(AND('2.5 CAPEX'!$L25&lt;&gt;"x",'2.5 CAPEX'!$M25&lt;&gt;"x"),0,
IF($F22=0,0,
IF(AK$4&lt;'2.1 Kraftwerk allgemein'!$F$16,0,
IF(AK$4='2.1 Kraftwerk allgemein'!$F$16,'2.5 CAPEX'!$J25/$F22,
IF(AK$4&lt;'2.1 Kraftwerk allgemein'!$F$16+$F22,
('2.5 CAPEX'!$J25+SUM(OFFSET('2.5 CAPEX'!AP25,0,-MIN(MAX($F22-1-('2.1 Kraftwerk allgemein'!$F$16-'1.1 Allgemein'!$I$22+1),0),COLUMN(AB22)-1-('2.1 Kraftwerk allgemein'!$F$16-'1.1 Allgemein'!$I$22+1)),1,MIN(MAX($F22-('2.1 Kraftwerk allgemein'!$F$16-'1.1 Allgemein'!$I$22+1),1),COLUMN(AB22)-('2.1 Kraftwerk allgemein'!$F$16-'1.1 Allgemein'!$I$22+1)))))/$F22,
SUM(OFFSET('2.5 CAPEX'!AP25,0,-MIN($F22-1,COLUMN(AB22)-1),1,MIN($F22,COLUMN(AB22))))/$F22)))))))</f>
        <v/>
      </c>
      <c r="AL22" s="199" t="str">
        <f ca="1">IF('2.1 Kraftwerk allgemein'!$F$15&lt;'1.1 Allgemein'!$I$22,
IF(OR(ISNUMBER($D22)=FALSE,$F22=""),"",
IF(AND('2.5 CAPEX'!$L25&lt;&gt;"x",'2.5 CAPEX'!$M25&lt;&gt;"x"),0,
IF($F22=0,0,
IF(AL$4&lt;'2.1 Kraftwerk allgemein'!$F$16,0,
IF(AL$4='2.1 Kraftwerk allgemein'!$F$16,'2.5 CAPEX'!$J25/$F22,
IF(AL$4&lt;'2.1 Kraftwerk allgemein'!$F$16+$F22,
('2.5 CAPEX'!$J25+SUM(OFFSET('2.5 CAPEX'!AQ25,0,-MIN(MAX($F22-1-('2.1 Kraftwerk allgemein'!$F$16-'2.1 Kraftwerk allgemein'!$F$15+1),0),COLUMN(AC22)-1-('2.1 Kraftwerk allgemein'!$F$16-'2.1 Kraftwerk allgemein'!$F$15+1)),1,MIN(MAX($F22-('2.1 Kraftwerk allgemein'!$F$16-'2.1 Kraftwerk allgemein'!$F$15+1),1),COLUMN(AC22)-('2.1 Kraftwerk allgemein'!$F$16-'2.1 Kraftwerk allgemein'!$F$15+1)))))/$F22,
SUM(OFFSET('2.5 CAPEX'!AQ25,0,-MIN($F22-1,COLUMN(AC22)-1),1,MIN($F22,COLUMN(AC22))))/$F22)))))),
IF(OR(ISNUMBER($D22)=FALSE,$F22=""),"",
IF(AND('2.5 CAPEX'!$L25&lt;&gt;"x",'2.5 CAPEX'!$M25&lt;&gt;"x"),0,
IF($F22=0,0,
IF(AL$4&lt;'2.1 Kraftwerk allgemein'!$F$16,0,
IF(AL$4='2.1 Kraftwerk allgemein'!$F$16,'2.5 CAPEX'!$J25/$F22,
IF(AL$4&lt;'2.1 Kraftwerk allgemein'!$F$16+$F22,
('2.5 CAPEX'!$J25+SUM(OFFSET('2.5 CAPEX'!AQ25,0,-MIN(MAX($F22-1-('2.1 Kraftwerk allgemein'!$F$16-'1.1 Allgemein'!$I$22+1),0),COLUMN(AC22)-1-('2.1 Kraftwerk allgemein'!$F$16-'1.1 Allgemein'!$I$22+1)),1,MIN(MAX($F22-('2.1 Kraftwerk allgemein'!$F$16-'1.1 Allgemein'!$I$22+1),1),COLUMN(AC22)-('2.1 Kraftwerk allgemein'!$F$16-'1.1 Allgemein'!$I$22+1)))))/$F22,
SUM(OFFSET('2.5 CAPEX'!AQ25,0,-MIN($F22-1,COLUMN(AC22)-1),1,MIN($F22,COLUMN(AC22))))/$F22)))))))</f>
        <v/>
      </c>
      <c r="AM22" s="199" t="str">
        <f ca="1">IF('2.1 Kraftwerk allgemein'!$F$15&lt;'1.1 Allgemein'!$I$22,
IF(OR(ISNUMBER($D22)=FALSE,$F22=""),"",
IF(AND('2.5 CAPEX'!$L25&lt;&gt;"x",'2.5 CAPEX'!$M25&lt;&gt;"x"),0,
IF($F22=0,0,
IF(AM$4&lt;'2.1 Kraftwerk allgemein'!$F$16,0,
IF(AM$4='2.1 Kraftwerk allgemein'!$F$16,'2.5 CAPEX'!$J25/$F22,
IF(AM$4&lt;'2.1 Kraftwerk allgemein'!$F$16+$F22,
('2.5 CAPEX'!$J25+SUM(OFFSET('2.5 CAPEX'!AR25,0,-MIN(MAX($F22-1-('2.1 Kraftwerk allgemein'!$F$16-'2.1 Kraftwerk allgemein'!$F$15+1),0),COLUMN(AD22)-1-('2.1 Kraftwerk allgemein'!$F$16-'2.1 Kraftwerk allgemein'!$F$15+1)),1,MIN(MAX($F22-('2.1 Kraftwerk allgemein'!$F$16-'2.1 Kraftwerk allgemein'!$F$15+1),1),COLUMN(AD22)-('2.1 Kraftwerk allgemein'!$F$16-'2.1 Kraftwerk allgemein'!$F$15+1)))))/$F22,
SUM(OFFSET('2.5 CAPEX'!AR25,0,-MIN($F22-1,COLUMN(AD22)-1),1,MIN($F22,COLUMN(AD22))))/$F22)))))),
IF(OR(ISNUMBER($D22)=FALSE,$F22=""),"",
IF(AND('2.5 CAPEX'!$L25&lt;&gt;"x",'2.5 CAPEX'!$M25&lt;&gt;"x"),0,
IF($F22=0,0,
IF(AM$4&lt;'2.1 Kraftwerk allgemein'!$F$16,0,
IF(AM$4='2.1 Kraftwerk allgemein'!$F$16,'2.5 CAPEX'!$J25/$F22,
IF(AM$4&lt;'2.1 Kraftwerk allgemein'!$F$16+$F22,
('2.5 CAPEX'!$J25+SUM(OFFSET('2.5 CAPEX'!AR25,0,-MIN(MAX($F22-1-('2.1 Kraftwerk allgemein'!$F$16-'1.1 Allgemein'!$I$22+1),0),COLUMN(AD22)-1-('2.1 Kraftwerk allgemein'!$F$16-'1.1 Allgemein'!$I$22+1)),1,MIN(MAX($F22-('2.1 Kraftwerk allgemein'!$F$16-'1.1 Allgemein'!$I$22+1),1),COLUMN(AD22)-('2.1 Kraftwerk allgemein'!$F$16-'1.1 Allgemein'!$I$22+1)))))/$F22,
SUM(OFFSET('2.5 CAPEX'!AR25,0,-MIN($F22-1,COLUMN(AD22)-1),1,MIN($F22,COLUMN(AD22))))/$F22)))))))</f>
        <v/>
      </c>
      <c r="AN22" s="199" t="str">
        <f ca="1">IF('2.1 Kraftwerk allgemein'!$F$15&lt;'1.1 Allgemein'!$I$22,
IF(OR(ISNUMBER($D22)=FALSE,$F22=""),"",
IF(AND('2.5 CAPEX'!$L25&lt;&gt;"x",'2.5 CAPEX'!$M25&lt;&gt;"x"),0,
IF($F22=0,0,
IF(AN$4&lt;'2.1 Kraftwerk allgemein'!$F$16,0,
IF(AN$4='2.1 Kraftwerk allgemein'!$F$16,'2.5 CAPEX'!$J25/$F22,
IF(AN$4&lt;'2.1 Kraftwerk allgemein'!$F$16+$F22,
('2.5 CAPEX'!$J25+SUM(OFFSET('2.5 CAPEX'!AS25,0,-MIN(MAX($F22-1-('2.1 Kraftwerk allgemein'!$F$16-'2.1 Kraftwerk allgemein'!$F$15+1),0),COLUMN(AE22)-1-('2.1 Kraftwerk allgemein'!$F$16-'2.1 Kraftwerk allgemein'!$F$15+1)),1,MIN(MAX($F22-('2.1 Kraftwerk allgemein'!$F$16-'2.1 Kraftwerk allgemein'!$F$15+1),1),COLUMN(AE22)-('2.1 Kraftwerk allgemein'!$F$16-'2.1 Kraftwerk allgemein'!$F$15+1)))))/$F22,
SUM(OFFSET('2.5 CAPEX'!AS25,0,-MIN($F22-1,COLUMN(AE22)-1),1,MIN($F22,COLUMN(AE22))))/$F22)))))),
IF(OR(ISNUMBER($D22)=FALSE,$F22=""),"",
IF(AND('2.5 CAPEX'!$L25&lt;&gt;"x",'2.5 CAPEX'!$M25&lt;&gt;"x"),0,
IF($F22=0,0,
IF(AN$4&lt;'2.1 Kraftwerk allgemein'!$F$16,0,
IF(AN$4='2.1 Kraftwerk allgemein'!$F$16,'2.5 CAPEX'!$J25/$F22,
IF(AN$4&lt;'2.1 Kraftwerk allgemein'!$F$16+$F22,
('2.5 CAPEX'!$J25+SUM(OFFSET('2.5 CAPEX'!AS25,0,-MIN(MAX($F22-1-('2.1 Kraftwerk allgemein'!$F$16-'1.1 Allgemein'!$I$22+1),0),COLUMN(AE22)-1-('2.1 Kraftwerk allgemein'!$F$16-'1.1 Allgemein'!$I$22+1)),1,MIN(MAX($F22-('2.1 Kraftwerk allgemein'!$F$16-'1.1 Allgemein'!$I$22+1),1),COLUMN(AE22)-('2.1 Kraftwerk allgemein'!$F$16-'1.1 Allgemein'!$I$22+1)))))/$F22,
SUM(OFFSET('2.5 CAPEX'!AS25,0,-MIN($F22-1,COLUMN(AE22)-1),1,MIN($F22,COLUMN(AE22))))/$F22)))))))</f>
        <v/>
      </c>
      <c r="AO22" s="199" t="str">
        <f ca="1">IF('2.1 Kraftwerk allgemein'!$F$15&lt;'1.1 Allgemein'!$I$22,
IF(OR(ISNUMBER($D22)=FALSE,$F22=""),"",
IF(AND('2.5 CAPEX'!$L25&lt;&gt;"x",'2.5 CAPEX'!$M25&lt;&gt;"x"),0,
IF($F22=0,0,
IF(AO$4&lt;'2.1 Kraftwerk allgemein'!$F$16,0,
IF(AO$4='2.1 Kraftwerk allgemein'!$F$16,'2.5 CAPEX'!$J25/$F22,
IF(AO$4&lt;'2.1 Kraftwerk allgemein'!$F$16+$F22,
('2.5 CAPEX'!$J25+SUM(OFFSET('2.5 CAPEX'!AT25,0,-MIN(MAX($F22-1-('2.1 Kraftwerk allgemein'!$F$16-'2.1 Kraftwerk allgemein'!$F$15+1),0),COLUMN(AF22)-1-('2.1 Kraftwerk allgemein'!$F$16-'2.1 Kraftwerk allgemein'!$F$15+1)),1,MIN(MAX($F22-('2.1 Kraftwerk allgemein'!$F$16-'2.1 Kraftwerk allgemein'!$F$15+1),1),COLUMN(AF22)-('2.1 Kraftwerk allgemein'!$F$16-'2.1 Kraftwerk allgemein'!$F$15+1)))))/$F22,
SUM(OFFSET('2.5 CAPEX'!AT25,0,-MIN($F22-1,COLUMN(AF22)-1),1,MIN($F22,COLUMN(AF22))))/$F22)))))),
IF(OR(ISNUMBER($D22)=FALSE,$F22=""),"",
IF(AND('2.5 CAPEX'!$L25&lt;&gt;"x",'2.5 CAPEX'!$M25&lt;&gt;"x"),0,
IF($F22=0,0,
IF(AO$4&lt;'2.1 Kraftwerk allgemein'!$F$16,0,
IF(AO$4='2.1 Kraftwerk allgemein'!$F$16,'2.5 CAPEX'!$J25/$F22,
IF(AO$4&lt;'2.1 Kraftwerk allgemein'!$F$16+$F22,
('2.5 CAPEX'!$J25+SUM(OFFSET('2.5 CAPEX'!AT25,0,-MIN(MAX($F22-1-('2.1 Kraftwerk allgemein'!$F$16-'1.1 Allgemein'!$I$22+1),0),COLUMN(AF22)-1-('2.1 Kraftwerk allgemein'!$F$16-'1.1 Allgemein'!$I$22+1)),1,MIN(MAX($F22-('2.1 Kraftwerk allgemein'!$F$16-'1.1 Allgemein'!$I$22+1),1),COLUMN(AF22)-('2.1 Kraftwerk allgemein'!$F$16-'1.1 Allgemein'!$I$22+1)))))/$F22,
SUM(OFFSET('2.5 CAPEX'!AT25,0,-MIN($F22-1,COLUMN(AF22)-1),1,MIN($F22,COLUMN(AF22))))/$F22)))))))</f>
        <v/>
      </c>
      <c r="AP22" s="199" t="str">
        <f ca="1">IF('2.1 Kraftwerk allgemein'!$F$15&lt;'1.1 Allgemein'!$I$22,
IF(OR(ISNUMBER($D22)=FALSE,$F22=""),"",
IF(AND('2.5 CAPEX'!$L25&lt;&gt;"x",'2.5 CAPEX'!$M25&lt;&gt;"x"),0,
IF($F22=0,0,
IF(AP$4&lt;'2.1 Kraftwerk allgemein'!$F$16,0,
IF(AP$4='2.1 Kraftwerk allgemein'!$F$16,'2.5 CAPEX'!$J25/$F22,
IF(AP$4&lt;'2.1 Kraftwerk allgemein'!$F$16+$F22,
('2.5 CAPEX'!$J25+SUM(OFFSET('2.5 CAPEX'!AU25,0,-MIN(MAX($F22-1-('2.1 Kraftwerk allgemein'!$F$16-'2.1 Kraftwerk allgemein'!$F$15+1),0),COLUMN(AG22)-1-('2.1 Kraftwerk allgemein'!$F$16-'2.1 Kraftwerk allgemein'!$F$15+1)),1,MIN(MAX($F22-('2.1 Kraftwerk allgemein'!$F$16-'2.1 Kraftwerk allgemein'!$F$15+1),1),COLUMN(AG22)-('2.1 Kraftwerk allgemein'!$F$16-'2.1 Kraftwerk allgemein'!$F$15+1)))))/$F22,
SUM(OFFSET('2.5 CAPEX'!AU25,0,-MIN($F22-1,COLUMN(AG22)-1),1,MIN($F22,COLUMN(AG22))))/$F22)))))),
IF(OR(ISNUMBER($D22)=FALSE,$F22=""),"",
IF(AND('2.5 CAPEX'!$L25&lt;&gt;"x",'2.5 CAPEX'!$M25&lt;&gt;"x"),0,
IF($F22=0,0,
IF(AP$4&lt;'2.1 Kraftwerk allgemein'!$F$16,0,
IF(AP$4='2.1 Kraftwerk allgemein'!$F$16,'2.5 CAPEX'!$J25/$F22,
IF(AP$4&lt;'2.1 Kraftwerk allgemein'!$F$16+$F22,
('2.5 CAPEX'!$J25+SUM(OFFSET('2.5 CAPEX'!AU25,0,-MIN(MAX($F22-1-('2.1 Kraftwerk allgemein'!$F$16-'1.1 Allgemein'!$I$22+1),0),COLUMN(AG22)-1-('2.1 Kraftwerk allgemein'!$F$16-'1.1 Allgemein'!$I$22+1)),1,MIN(MAX($F22-('2.1 Kraftwerk allgemein'!$F$16-'1.1 Allgemein'!$I$22+1),1),COLUMN(AG22)-('2.1 Kraftwerk allgemein'!$F$16-'1.1 Allgemein'!$I$22+1)))))/$F22,
SUM(OFFSET('2.5 CAPEX'!AU25,0,-MIN($F22-1,COLUMN(AG22)-1),1,MIN($F22,COLUMN(AG22))))/$F22)))))))</f>
        <v/>
      </c>
      <c r="AQ22" s="199" t="str">
        <f ca="1">IF('2.1 Kraftwerk allgemein'!$F$15&lt;'1.1 Allgemein'!$I$22,
IF(OR(ISNUMBER($D22)=FALSE,$F22=""),"",
IF(AND('2.5 CAPEX'!$L25&lt;&gt;"x",'2.5 CAPEX'!$M25&lt;&gt;"x"),0,
IF($F22=0,0,
IF(AQ$4&lt;'2.1 Kraftwerk allgemein'!$F$16,0,
IF(AQ$4='2.1 Kraftwerk allgemein'!$F$16,'2.5 CAPEX'!$J25/$F22,
IF(AQ$4&lt;'2.1 Kraftwerk allgemein'!$F$16+$F22,
('2.5 CAPEX'!$J25+SUM(OFFSET('2.5 CAPEX'!AV25,0,-MIN(MAX($F22-1-('2.1 Kraftwerk allgemein'!$F$16-'2.1 Kraftwerk allgemein'!$F$15+1),0),COLUMN(AH22)-1-('2.1 Kraftwerk allgemein'!$F$16-'2.1 Kraftwerk allgemein'!$F$15+1)),1,MIN(MAX($F22-('2.1 Kraftwerk allgemein'!$F$16-'2.1 Kraftwerk allgemein'!$F$15+1),1),COLUMN(AH22)-('2.1 Kraftwerk allgemein'!$F$16-'2.1 Kraftwerk allgemein'!$F$15+1)))))/$F22,
SUM(OFFSET('2.5 CAPEX'!AV25,0,-MIN($F22-1,COLUMN(AH22)-1),1,MIN($F22,COLUMN(AH22))))/$F22)))))),
IF(OR(ISNUMBER($D22)=FALSE,$F22=""),"",
IF(AND('2.5 CAPEX'!$L25&lt;&gt;"x",'2.5 CAPEX'!$M25&lt;&gt;"x"),0,
IF($F22=0,0,
IF(AQ$4&lt;'2.1 Kraftwerk allgemein'!$F$16,0,
IF(AQ$4='2.1 Kraftwerk allgemein'!$F$16,'2.5 CAPEX'!$J25/$F22,
IF(AQ$4&lt;'2.1 Kraftwerk allgemein'!$F$16+$F22,
('2.5 CAPEX'!$J25+SUM(OFFSET('2.5 CAPEX'!AV25,0,-MIN(MAX($F22-1-('2.1 Kraftwerk allgemein'!$F$16-'1.1 Allgemein'!$I$22+1),0),COLUMN(AH22)-1-('2.1 Kraftwerk allgemein'!$F$16-'1.1 Allgemein'!$I$22+1)),1,MIN(MAX($F22-('2.1 Kraftwerk allgemein'!$F$16-'1.1 Allgemein'!$I$22+1),1),COLUMN(AH22)-('2.1 Kraftwerk allgemein'!$F$16-'1.1 Allgemein'!$I$22+1)))))/$F22,
SUM(OFFSET('2.5 CAPEX'!AV25,0,-MIN($F22-1,COLUMN(AH22)-1),1,MIN($F22,COLUMN(AH22))))/$F22)))))))</f>
        <v/>
      </c>
      <c r="AR22" s="199" t="str">
        <f ca="1">IF('2.1 Kraftwerk allgemein'!$F$15&lt;'1.1 Allgemein'!$I$22,
IF(OR(ISNUMBER($D22)=FALSE,$F22=""),"",
IF(AND('2.5 CAPEX'!$L25&lt;&gt;"x",'2.5 CAPEX'!$M25&lt;&gt;"x"),0,
IF($F22=0,0,
IF(AR$4&lt;'2.1 Kraftwerk allgemein'!$F$16,0,
IF(AR$4='2.1 Kraftwerk allgemein'!$F$16,'2.5 CAPEX'!$J25/$F22,
IF(AR$4&lt;'2.1 Kraftwerk allgemein'!$F$16+$F22,
('2.5 CAPEX'!$J25+SUM(OFFSET('2.5 CAPEX'!AW25,0,-MIN(MAX($F22-1-('2.1 Kraftwerk allgemein'!$F$16-'2.1 Kraftwerk allgemein'!$F$15+1),0),COLUMN(AI22)-1-('2.1 Kraftwerk allgemein'!$F$16-'2.1 Kraftwerk allgemein'!$F$15+1)),1,MIN(MAX($F22-('2.1 Kraftwerk allgemein'!$F$16-'2.1 Kraftwerk allgemein'!$F$15+1),1),COLUMN(AI22)-('2.1 Kraftwerk allgemein'!$F$16-'2.1 Kraftwerk allgemein'!$F$15+1)))))/$F22,
SUM(OFFSET('2.5 CAPEX'!AW25,0,-MIN($F22-1,COLUMN(AI22)-1),1,MIN($F22,COLUMN(AI22))))/$F22)))))),
IF(OR(ISNUMBER($D22)=FALSE,$F22=""),"",
IF(AND('2.5 CAPEX'!$L25&lt;&gt;"x",'2.5 CAPEX'!$M25&lt;&gt;"x"),0,
IF($F22=0,0,
IF(AR$4&lt;'2.1 Kraftwerk allgemein'!$F$16,0,
IF(AR$4='2.1 Kraftwerk allgemein'!$F$16,'2.5 CAPEX'!$J25/$F22,
IF(AR$4&lt;'2.1 Kraftwerk allgemein'!$F$16+$F22,
('2.5 CAPEX'!$J25+SUM(OFFSET('2.5 CAPEX'!AW25,0,-MIN(MAX($F22-1-('2.1 Kraftwerk allgemein'!$F$16-'1.1 Allgemein'!$I$22+1),0),COLUMN(AI22)-1-('2.1 Kraftwerk allgemein'!$F$16-'1.1 Allgemein'!$I$22+1)),1,MIN(MAX($F22-('2.1 Kraftwerk allgemein'!$F$16-'1.1 Allgemein'!$I$22+1),1),COLUMN(AI22)-('2.1 Kraftwerk allgemein'!$F$16-'1.1 Allgemein'!$I$22+1)))))/$F22,
SUM(OFFSET('2.5 CAPEX'!AW25,0,-MIN($F22-1,COLUMN(AI22)-1),1,MIN($F22,COLUMN(AI22))))/$F22)))))))</f>
        <v/>
      </c>
      <c r="AS22" s="199" t="str">
        <f ca="1">IF('2.1 Kraftwerk allgemein'!$F$15&lt;'1.1 Allgemein'!$I$22,
IF(OR(ISNUMBER($D22)=FALSE,$F22=""),"",
IF(AND('2.5 CAPEX'!$L25&lt;&gt;"x",'2.5 CAPEX'!$M25&lt;&gt;"x"),0,
IF($F22=0,0,
IF(AS$4&lt;'2.1 Kraftwerk allgemein'!$F$16,0,
IF(AS$4='2.1 Kraftwerk allgemein'!$F$16,'2.5 CAPEX'!$J25/$F22,
IF(AS$4&lt;'2.1 Kraftwerk allgemein'!$F$16+$F22,
('2.5 CAPEX'!$J25+SUM(OFFSET('2.5 CAPEX'!AX25,0,-MIN(MAX($F22-1-('2.1 Kraftwerk allgemein'!$F$16-'2.1 Kraftwerk allgemein'!$F$15+1),0),COLUMN(AJ22)-1-('2.1 Kraftwerk allgemein'!$F$16-'2.1 Kraftwerk allgemein'!$F$15+1)),1,MIN(MAX($F22-('2.1 Kraftwerk allgemein'!$F$16-'2.1 Kraftwerk allgemein'!$F$15+1),1),COLUMN(AJ22)-('2.1 Kraftwerk allgemein'!$F$16-'2.1 Kraftwerk allgemein'!$F$15+1)))))/$F22,
SUM(OFFSET('2.5 CAPEX'!AX25,0,-MIN($F22-1,COLUMN(AJ22)-1),1,MIN($F22,COLUMN(AJ22))))/$F22)))))),
IF(OR(ISNUMBER($D22)=FALSE,$F22=""),"",
IF(AND('2.5 CAPEX'!$L25&lt;&gt;"x",'2.5 CAPEX'!$M25&lt;&gt;"x"),0,
IF($F22=0,0,
IF(AS$4&lt;'2.1 Kraftwerk allgemein'!$F$16,0,
IF(AS$4='2.1 Kraftwerk allgemein'!$F$16,'2.5 CAPEX'!$J25/$F22,
IF(AS$4&lt;'2.1 Kraftwerk allgemein'!$F$16+$F22,
('2.5 CAPEX'!$J25+SUM(OFFSET('2.5 CAPEX'!AX25,0,-MIN(MAX($F22-1-('2.1 Kraftwerk allgemein'!$F$16-'1.1 Allgemein'!$I$22+1),0),COLUMN(AJ22)-1-('2.1 Kraftwerk allgemein'!$F$16-'1.1 Allgemein'!$I$22+1)),1,MIN(MAX($F22-('2.1 Kraftwerk allgemein'!$F$16-'1.1 Allgemein'!$I$22+1),1),COLUMN(AJ22)-('2.1 Kraftwerk allgemein'!$F$16-'1.1 Allgemein'!$I$22+1)))))/$F22,
SUM(OFFSET('2.5 CAPEX'!AX25,0,-MIN($F22-1,COLUMN(AJ22)-1),1,MIN($F22,COLUMN(AJ22))))/$F22)))))))</f>
        <v/>
      </c>
      <c r="AT22" s="199" t="str">
        <f ca="1">IF('2.1 Kraftwerk allgemein'!$F$15&lt;'1.1 Allgemein'!$I$22,
IF(OR(ISNUMBER($D22)=FALSE,$F22=""),"",
IF(AND('2.5 CAPEX'!$L25&lt;&gt;"x",'2.5 CAPEX'!$M25&lt;&gt;"x"),0,
IF($F22=0,0,
IF(AT$4&lt;'2.1 Kraftwerk allgemein'!$F$16,0,
IF(AT$4='2.1 Kraftwerk allgemein'!$F$16,'2.5 CAPEX'!$J25/$F22,
IF(AT$4&lt;'2.1 Kraftwerk allgemein'!$F$16+$F22,
('2.5 CAPEX'!$J25+SUM(OFFSET('2.5 CAPEX'!AY25,0,-MIN(MAX($F22-1-('2.1 Kraftwerk allgemein'!$F$16-'2.1 Kraftwerk allgemein'!$F$15+1),0),COLUMN(AK22)-1-('2.1 Kraftwerk allgemein'!$F$16-'2.1 Kraftwerk allgemein'!$F$15+1)),1,MIN(MAX($F22-('2.1 Kraftwerk allgemein'!$F$16-'2.1 Kraftwerk allgemein'!$F$15+1),1),COLUMN(AK22)-('2.1 Kraftwerk allgemein'!$F$16-'2.1 Kraftwerk allgemein'!$F$15+1)))))/$F22,
SUM(OFFSET('2.5 CAPEX'!AY25,0,-MIN($F22-1,COLUMN(AK22)-1),1,MIN($F22,COLUMN(AK22))))/$F22)))))),
IF(OR(ISNUMBER($D22)=FALSE,$F22=""),"",
IF(AND('2.5 CAPEX'!$L25&lt;&gt;"x",'2.5 CAPEX'!$M25&lt;&gt;"x"),0,
IF($F22=0,0,
IF(AT$4&lt;'2.1 Kraftwerk allgemein'!$F$16,0,
IF(AT$4='2.1 Kraftwerk allgemein'!$F$16,'2.5 CAPEX'!$J25/$F22,
IF(AT$4&lt;'2.1 Kraftwerk allgemein'!$F$16+$F22,
('2.5 CAPEX'!$J25+SUM(OFFSET('2.5 CAPEX'!AY25,0,-MIN(MAX($F22-1-('2.1 Kraftwerk allgemein'!$F$16-'1.1 Allgemein'!$I$22+1),0),COLUMN(AK22)-1-('2.1 Kraftwerk allgemein'!$F$16-'1.1 Allgemein'!$I$22+1)),1,MIN(MAX($F22-('2.1 Kraftwerk allgemein'!$F$16-'1.1 Allgemein'!$I$22+1),1),COLUMN(AK22)-('2.1 Kraftwerk allgemein'!$F$16-'1.1 Allgemein'!$I$22+1)))))/$F22,
SUM(OFFSET('2.5 CAPEX'!AY25,0,-MIN($F22-1,COLUMN(AK22)-1),1,MIN($F22,COLUMN(AK22))))/$F22)))))))</f>
        <v/>
      </c>
      <c r="AU22" s="199" t="str">
        <f ca="1">IF('2.1 Kraftwerk allgemein'!$F$15&lt;'1.1 Allgemein'!$I$22,
IF(OR(ISNUMBER($D22)=FALSE,$F22=""),"",
IF(AND('2.5 CAPEX'!$L25&lt;&gt;"x",'2.5 CAPEX'!$M25&lt;&gt;"x"),0,
IF($F22=0,0,
IF(AU$4&lt;'2.1 Kraftwerk allgemein'!$F$16,0,
IF(AU$4='2.1 Kraftwerk allgemein'!$F$16,'2.5 CAPEX'!$J25/$F22,
IF(AU$4&lt;'2.1 Kraftwerk allgemein'!$F$16+$F22,
('2.5 CAPEX'!$J25+SUM(OFFSET('2.5 CAPEX'!AZ25,0,-MIN(MAX($F22-1-('2.1 Kraftwerk allgemein'!$F$16-'2.1 Kraftwerk allgemein'!$F$15+1),0),COLUMN(AL22)-1-('2.1 Kraftwerk allgemein'!$F$16-'2.1 Kraftwerk allgemein'!$F$15+1)),1,MIN(MAX($F22-('2.1 Kraftwerk allgemein'!$F$16-'2.1 Kraftwerk allgemein'!$F$15+1),1),COLUMN(AL22)-('2.1 Kraftwerk allgemein'!$F$16-'2.1 Kraftwerk allgemein'!$F$15+1)))))/$F22,
SUM(OFFSET('2.5 CAPEX'!AZ25,0,-MIN($F22-1,COLUMN(AL22)-1),1,MIN($F22,COLUMN(AL22))))/$F22)))))),
IF(OR(ISNUMBER($D22)=FALSE,$F22=""),"",
IF(AND('2.5 CAPEX'!$L25&lt;&gt;"x",'2.5 CAPEX'!$M25&lt;&gt;"x"),0,
IF($F22=0,0,
IF(AU$4&lt;'2.1 Kraftwerk allgemein'!$F$16,0,
IF(AU$4='2.1 Kraftwerk allgemein'!$F$16,'2.5 CAPEX'!$J25/$F22,
IF(AU$4&lt;'2.1 Kraftwerk allgemein'!$F$16+$F22,
('2.5 CAPEX'!$J25+SUM(OFFSET('2.5 CAPEX'!AZ25,0,-MIN(MAX($F22-1-('2.1 Kraftwerk allgemein'!$F$16-'1.1 Allgemein'!$I$22+1),0),COLUMN(AL22)-1-('2.1 Kraftwerk allgemein'!$F$16-'1.1 Allgemein'!$I$22+1)),1,MIN(MAX($F22-('2.1 Kraftwerk allgemein'!$F$16-'1.1 Allgemein'!$I$22+1),1),COLUMN(AL22)-('2.1 Kraftwerk allgemein'!$F$16-'1.1 Allgemein'!$I$22+1)))))/$F22,
SUM(OFFSET('2.5 CAPEX'!AZ25,0,-MIN($F22-1,COLUMN(AL22)-1),1,MIN($F22,COLUMN(AL22))))/$F22)))))))</f>
        <v/>
      </c>
      <c r="AV22" s="199" t="str">
        <f ca="1">IF('2.1 Kraftwerk allgemein'!$F$15&lt;'1.1 Allgemein'!$I$22,
IF(OR(ISNUMBER($D22)=FALSE,$F22=""),"",
IF(AND('2.5 CAPEX'!$L25&lt;&gt;"x",'2.5 CAPEX'!$M25&lt;&gt;"x"),0,
IF($F22=0,0,
IF(AV$4&lt;'2.1 Kraftwerk allgemein'!$F$16,0,
IF(AV$4='2.1 Kraftwerk allgemein'!$F$16,'2.5 CAPEX'!$J25/$F22,
IF(AV$4&lt;'2.1 Kraftwerk allgemein'!$F$16+$F22,
('2.5 CAPEX'!$J25+SUM(OFFSET('2.5 CAPEX'!BA25,0,-MIN(MAX($F22-1-('2.1 Kraftwerk allgemein'!$F$16-'2.1 Kraftwerk allgemein'!$F$15+1),0),COLUMN(AM22)-1-('2.1 Kraftwerk allgemein'!$F$16-'2.1 Kraftwerk allgemein'!$F$15+1)),1,MIN(MAX($F22-('2.1 Kraftwerk allgemein'!$F$16-'2.1 Kraftwerk allgemein'!$F$15+1),1),COLUMN(AM22)-('2.1 Kraftwerk allgemein'!$F$16-'2.1 Kraftwerk allgemein'!$F$15+1)))))/$F22,
SUM(OFFSET('2.5 CAPEX'!BA25,0,-MIN($F22-1,COLUMN(AM22)-1),1,MIN($F22,COLUMN(AM22))))/$F22)))))),
IF(OR(ISNUMBER($D22)=FALSE,$F22=""),"",
IF(AND('2.5 CAPEX'!$L25&lt;&gt;"x",'2.5 CAPEX'!$M25&lt;&gt;"x"),0,
IF($F22=0,0,
IF(AV$4&lt;'2.1 Kraftwerk allgemein'!$F$16,0,
IF(AV$4='2.1 Kraftwerk allgemein'!$F$16,'2.5 CAPEX'!$J25/$F22,
IF(AV$4&lt;'2.1 Kraftwerk allgemein'!$F$16+$F22,
('2.5 CAPEX'!$J25+SUM(OFFSET('2.5 CAPEX'!BA25,0,-MIN(MAX($F22-1-('2.1 Kraftwerk allgemein'!$F$16-'1.1 Allgemein'!$I$22+1),0),COLUMN(AM22)-1-('2.1 Kraftwerk allgemein'!$F$16-'1.1 Allgemein'!$I$22+1)),1,MIN(MAX($F22-('2.1 Kraftwerk allgemein'!$F$16-'1.1 Allgemein'!$I$22+1),1),COLUMN(AM22)-('2.1 Kraftwerk allgemein'!$F$16-'1.1 Allgemein'!$I$22+1)))))/$F22,
SUM(OFFSET('2.5 CAPEX'!BA25,0,-MIN($F22-1,COLUMN(AM22)-1),1,MIN($F22,COLUMN(AM22))))/$F22)))))))</f>
        <v/>
      </c>
      <c r="AW22" s="199" t="str">
        <f ca="1">IF('2.1 Kraftwerk allgemein'!$F$15&lt;'1.1 Allgemein'!$I$22,
IF(OR(ISNUMBER($D22)=FALSE,$F22=""),"",
IF(AND('2.5 CAPEX'!$L25&lt;&gt;"x",'2.5 CAPEX'!$M25&lt;&gt;"x"),0,
IF($F22=0,0,
IF(AW$4&lt;'2.1 Kraftwerk allgemein'!$F$16,0,
IF(AW$4='2.1 Kraftwerk allgemein'!$F$16,'2.5 CAPEX'!$J25/$F22,
IF(AW$4&lt;'2.1 Kraftwerk allgemein'!$F$16+$F22,
('2.5 CAPEX'!$J25+SUM(OFFSET('2.5 CAPEX'!BB25,0,-MIN(MAX($F22-1-('2.1 Kraftwerk allgemein'!$F$16-'2.1 Kraftwerk allgemein'!$F$15+1),0),COLUMN(AN22)-1-('2.1 Kraftwerk allgemein'!$F$16-'2.1 Kraftwerk allgemein'!$F$15+1)),1,MIN(MAX($F22-('2.1 Kraftwerk allgemein'!$F$16-'2.1 Kraftwerk allgemein'!$F$15+1),1),COLUMN(AN22)-('2.1 Kraftwerk allgemein'!$F$16-'2.1 Kraftwerk allgemein'!$F$15+1)))))/$F22,
SUM(OFFSET('2.5 CAPEX'!BB25,0,-MIN($F22-1,COLUMN(AN22)-1),1,MIN($F22,COLUMN(AN22))))/$F22)))))),
IF(OR(ISNUMBER($D22)=FALSE,$F22=""),"",
IF(AND('2.5 CAPEX'!$L25&lt;&gt;"x",'2.5 CAPEX'!$M25&lt;&gt;"x"),0,
IF($F22=0,0,
IF(AW$4&lt;'2.1 Kraftwerk allgemein'!$F$16,0,
IF(AW$4='2.1 Kraftwerk allgemein'!$F$16,'2.5 CAPEX'!$J25/$F22,
IF(AW$4&lt;'2.1 Kraftwerk allgemein'!$F$16+$F22,
('2.5 CAPEX'!$J25+SUM(OFFSET('2.5 CAPEX'!BB25,0,-MIN(MAX($F22-1-('2.1 Kraftwerk allgemein'!$F$16-'1.1 Allgemein'!$I$22+1),0),COLUMN(AN22)-1-('2.1 Kraftwerk allgemein'!$F$16-'1.1 Allgemein'!$I$22+1)),1,MIN(MAX($F22-('2.1 Kraftwerk allgemein'!$F$16-'1.1 Allgemein'!$I$22+1),1),COLUMN(AN22)-('2.1 Kraftwerk allgemein'!$F$16-'1.1 Allgemein'!$I$22+1)))))/$F22,
SUM(OFFSET('2.5 CAPEX'!BB25,0,-MIN($F22-1,COLUMN(AN22)-1),1,MIN($F22,COLUMN(AN22))))/$F22)))))))</f>
        <v/>
      </c>
      <c r="AX22" s="199" t="str">
        <f ca="1">IF('2.1 Kraftwerk allgemein'!$F$15&lt;'1.1 Allgemein'!$I$22,
IF(OR(ISNUMBER($D22)=FALSE,$F22=""),"",
IF(AND('2.5 CAPEX'!$L25&lt;&gt;"x",'2.5 CAPEX'!$M25&lt;&gt;"x"),0,
IF($F22=0,0,
IF(AX$4&lt;'2.1 Kraftwerk allgemein'!$F$16,0,
IF(AX$4='2.1 Kraftwerk allgemein'!$F$16,'2.5 CAPEX'!$J25/$F22,
IF(AX$4&lt;'2.1 Kraftwerk allgemein'!$F$16+$F22,
('2.5 CAPEX'!$J25+SUM(OFFSET('2.5 CAPEX'!BC25,0,-MIN(MAX($F22-1-('2.1 Kraftwerk allgemein'!$F$16-'2.1 Kraftwerk allgemein'!$F$15+1),0),COLUMN(AO22)-1-('2.1 Kraftwerk allgemein'!$F$16-'2.1 Kraftwerk allgemein'!$F$15+1)),1,MIN(MAX($F22-('2.1 Kraftwerk allgemein'!$F$16-'2.1 Kraftwerk allgemein'!$F$15+1),1),COLUMN(AO22)-('2.1 Kraftwerk allgemein'!$F$16-'2.1 Kraftwerk allgemein'!$F$15+1)))))/$F22,
SUM(OFFSET('2.5 CAPEX'!BC25,0,-MIN($F22-1,COLUMN(AO22)-1),1,MIN($F22,COLUMN(AO22))))/$F22)))))),
IF(OR(ISNUMBER($D22)=FALSE,$F22=""),"",
IF(AND('2.5 CAPEX'!$L25&lt;&gt;"x",'2.5 CAPEX'!$M25&lt;&gt;"x"),0,
IF($F22=0,0,
IF(AX$4&lt;'2.1 Kraftwerk allgemein'!$F$16,0,
IF(AX$4='2.1 Kraftwerk allgemein'!$F$16,'2.5 CAPEX'!$J25/$F22,
IF(AX$4&lt;'2.1 Kraftwerk allgemein'!$F$16+$F22,
('2.5 CAPEX'!$J25+SUM(OFFSET('2.5 CAPEX'!BC25,0,-MIN(MAX($F22-1-('2.1 Kraftwerk allgemein'!$F$16-'1.1 Allgemein'!$I$22+1),0),COLUMN(AO22)-1-('2.1 Kraftwerk allgemein'!$F$16-'1.1 Allgemein'!$I$22+1)),1,MIN(MAX($F22-('2.1 Kraftwerk allgemein'!$F$16-'1.1 Allgemein'!$I$22+1),1),COLUMN(AO22)-('2.1 Kraftwerk allgemein'!$F$16-'1.1 Allgemein'!$I$22+1)))))/$F22,
SUM(OFFSET('2.5 CAPEX'!BC25,0,-MIN($F22-1,COLUMN(AO22)-1),1,MIN($F22,COLUMN(AO22))))/$F22)))))))</f>
        <v/>
      </c>
      <c r="AY22" s="199" t="str">
        <f ca="1">IF('2.1 Kraftwerk allgemein'!$F$15&lt;'1.1 Allgemein'!$I$22,
IF(OR(ISNUMBER($D22)=FALSE,$F22=""),"",
IF(AND('2.5 CAPEX'!$L25&lt;&gt;"x",'2.5 CAPEX'!$M25&lt;&gt;"x"),0,
IF($F22=0,0,
IF(AY$4&lt;'2.1 Kraftwerk allgemein'!$F$16,0,
IF(AY$4='2.1 Kraftwerk allgemein'!$F$16,'2.5 CAPEX'!$J25/$F22,
IF(AY$4&lt;'2.1 Kraftwerk allgemein'!$F$16+$F22,
('2.5 CAPEX'!$J25+SUM(OFFSET('2.5 CAPEX'!BD25,0,-MIN(MAX($F22-1-('2.1 Kraftwerk allgemein'!$F$16-'2.1 Kraftwerk allgemein'!$F$15+1),0),COLUMN(AP22)-1-('2.1 Kraftwerk allgemein'!$F$16-'2.1 Kraftwerk allgemein'!$F$15+1)),1,MIN(MAX($F22-('2.1 Kraftwerk allgemein'!$F$16-'2.1 Kraftwerk allgemein'!$F$15+1),1),COLUMN(AP22)-('2.1 Kraftwerk allgemein'!$F$16-'2.1 Kraftwerk allgemein'!$F$15+1)))))/$F22,
SUM(OFFSET('2.5 CAPEX'!BD25,0,-MIN($F22-1,COLUMN(AP22)-1),1,MIN($F22,COLUMN(AP22))))/$F22)))))),
IF(OR(ISNUMBER($D22)=FALSE,$F22=""),"",
IF(AND('2.5 CAPEX'!$L25&lt;&gt;"x",'2.5 CAPEX'!$M25&lt;&gt;"x"),0,
IF($F22=0,0,
IF(AY$4&lt;'2.1 Kraftwerk allgemein'!$F$16,0,
IF(AY$4='2.1 Kraftwerk allgemein'!$F$16,'2.5 CAPEX'!$J25/$F22,
IF(AY$4&lt;'2.1 Kraftwerk allgemein'!$F$16+$F22,
('2.5 CAPEX'!$J25+SUM(OFFSET('2.5 CAPEX'!BD25,0,-MIN(MAX($F22-1-('2.1 Kraftwerk allgemein'!$F$16-'1.1 Allgemein'!$I$22+1),0),COLUMN(AP22)-1-('2.1 Kraftwerk allgemein'!$F$16-'1.1 Allgemein'!$I$22+1)),1,MIN(MAX($F22-('2.1 Kraftwerk allgemein'!$F$16-'1.1 Allgemein'!$I$22+1),1),COLUMN(AP22)-('2.1 Kraftwerk allgemein'!$F$16-'1.1 Allgemein'!$I$22+1)))))/$F22,
SUM(OFFSET('2.5 CAPEX'!BD25,0,-MIN($F22-1,COLUMN(AP22)-1),1,MIN($F22,COLUMN(AP22))))/$F22)))))))</f>
        <v/>
      </c>
      <c r="AZ22" s="199" t="str">
        <f ca="1">IF('2.1 Kraftwerk allgemein'!$F$15&lt;'1.1 Allgemein'!$I$22,
IF(OR(ISNUMBER($D22)=FALSE,$F22=""),"",
IF(AND('2.5 CAPEX'!$L25&lt;&gt;"x",'2.5 CAPEX'!$M25&lt;&gt;"x"),0,
IF($F22=0,0,
IF(AZ$4&lt;'2.1 Kraftwerk allgemein'!$F$16,0,
IF(AZ$4='2.1 Kraftwerk allgemein'!$F$16,'2.5 CAPEX'!$J25/$F22,
IF(AZ$4&lt;'2.1 Kraftwerk allgemein'!$F$16+$F22,
('2.5 CAPEX'!$J25+SUM(OFFSET('2.5 CAPEX'!BE25,0,-MIN(MAX($F22-1-('2.1 Kraftwerk allgemein'!$F$16-'2.1 Kraftwerk allgemein'!$F$15+1),0),COLUMN(AQ22)-1-('2.1 Kraftwerk allgemein'!$F$16-'2.1 Kraftwerk allgemein'!$F$15+1)),1,MIN(MAX($F22-('2.1 Kraftwerk allgemein'!$F$16-'2.1 Kraftwerk allgemein'!$F$15+1),1),COLUMN(AQ22)-('2.1 Kraftwerk allgemein'!$F$16-'2.1 Kraftwerk allgemein'!$F$15+1)))))/$F22,
SUM(OFFSET('2.5 CAPEX'!BE25,0,-MIN($F22-1,COLUMN(AQ22)-1),1,MIN($F22,COLUMN(AQ22))))/$F22)))))),
IF(OR(ISNUMBER($D22)=FALSE,$F22=""),"",
IF(AND('2.5 CAPEX'!$L25&lt;&gt;"x",'2.5 CAPEX'!$M25&lt;&gt;"x"),0,
IF($F22=0,0,
IF(AZ$4&lt;'2.1 Kraftwerk allgemein'!$F$16,0,
IF(AZ$4='2.1 Kraftwerk allgemein'!$F$16,'2.5 CAPEX'!$J25/$F22,
IF(AZ$4&lt;'2.1 Kraftwerk allgemein'!$F$16+$F22,
('2.5 CAPEX'!$J25+SUM(OFFSET('2.5 CAPEX'!BE25,0,-MIN(MAX($F22-1-('2.1 Kraftwerk allgemein'!$F$16-'1.1 Allgemein'!$I$22+1),0),COLUMN(AQ22)-1-('2.1 Kraftwerk allgemein'!$F$16-'1.1 Allgemein'!$I$22+1)),1,MIN(MAX($F22-('2.1 Kraftwerk allgemein'!$F$16-'1.1 Allgemein'!$I$22+1),1),COLUMN(AQ22)-('2.1 Kraftwerk allgemein'!$F$16-'1.1 Allgemein'!$I$22+1)))))/$F22,
SUM(OFFSET('2.5 CAPEX'!BE25,0,-MIN($F22-1,COLUMN(AQ22)-1),1,MIN($F22,COLUMN(AQ22))))/$F22)))))))</f>
        <v/>
      </c>
      <c r="BA22" s="199" t="str">
        <f ca="1">IF('2.1 Kraftwerk allgemein'!$F$15&lt;'1.1 Allgemein'!$I$22,
IF(OR(ISNUMBER($D22)=FALSE,$F22=""),"",
IF(AND('2.5 CAPEX'!$L25&lt;&gt;"x",'2.5 CAPEX'!$M25&lt;&gt;"x"),0,
IF($F22=0,0,
IF(BA$4&lt;'2.1 Kraftwerk allgemein'!$F$16,0,
IF(BA$4='2.1 Kraftwerk allgemein'!$F$16,'2.5 CAPEX'!$J25/$F22,
IF(BA$4&lt;'2.1 Kraftwerk allgemein'!$F$16+$F22,
('2.5 CAPEX'!$J25+SUM(OFFSET('2.5 CAPEX'!BF25,0,-MIN(MAX($F22-1-('2.1 Kraftwerk allgemein'!$F$16-'2.1 Kraftwerk allgemein'!$F$15+1),0),COLUMN(AR22)-1-('2.1 Kraftwerk allgemein'!$F$16-'2.1 Kraftwerk allgemein'!$F$15+1)),1,MIN(MAX($F22-('2.1 Kraftwerk allgemein'!$F$16-'2.1 Kraftwerk allgemein'!$F$15+1),1),COLUMN(AR22)-('2.1 Kraftwerk allgemein'!$F$16-'2.1 Kraftwerk allgemein'!$F$15+1)))))/$F22,
SUM(OFFSET('2.5 CAPEX'!BF25,0,-MIN($F22-1,COLUMN(AR22)-1),1,MIN($F22,COLUMN(AR22))))/$F22)))))),
IF(OR(ISNUMBER($D22)=FALSE,$F22=""),"",
IF(AND('2.5 CAPEX'!$L25&lt;&gt;"x",'2.5 CAPEX'!$M25&lt;&gt;"x"),0,
IF($F22=0,0,
IF(BA$4&lt;'2.1 Kraftwerk allgemein'!$F$16,0,
IF(BA$4='2.1 Kraftwerk allgemein'!$F$16,'2.5 CAPEX'!$J25/$F22,
IF(BA$4&lt;'2.1 Kraftwerk allgemein'!$F$16+$F22,
('2.5 CAPEX'!$J25+SUM(OFFSET('2.5 CAPEX'!BF25,0,-MIN(MAX($F22-1-('2.1 Kraftwerk allgemein'!$F$16-'1.1 Allgemein'!$I$22+1),0),COLUMN(AR22)-1-('2.1 Kraftwerk allgemein'!$F$16-'1.1 Allgemein'!$I$22+1)),1,MIN(MAX($F22-('2.1 Kraftwerk allgemein'!$F$16-'1.1 Allgemein'!$I$22+1),1),COLUMN(AR22)-('2.1 Kraftwerk allgemein'!$F$16-'1.1 Allgemein'!$I$22+1)))))/$F22,
SUM(OFFSET('2.5 CAPEX'!BF25,0,-MIN($F22-1,COLUMN(AR22)-1),1,MIN($F22,COLUMN(AR22))))/$F22)))))))</f>
        <v/>
      </c>
      <c r="BB22" s="199" t="str">
        <f ca="1">IF('2.1 Kraftwerk allgemein'!$F$15&lt;'1.1 Allgemein'!$I$22,
IF(OR(ISNUMBER($D22)=FALSE,$F22=""),"",
IF(AND('2.5 CAPEX'!$L25&lt;&gt;"x",'2.5 CAPEX'!$M25&lt;&gt;"x"),0,
IF($F22=0,0,
IF(BB$4&lt;'2.1 Kraftwerk allgemein'!$F$16,0,
IF(BB$4='2.1 Kraftwerk allgemein'!$F$16,'2.5 CAPEX'!$J25/$F22,
IF(BB$4&lt;'2.1 Kraftwerk allgemein'!$F$16+$F22,
('2.5 CAPEX'!$J25+SUM(OFFSET('2.5 CAPEX'!BG25,0,-MIN(MAX($F22-1-('2.1 Kraftwerk allgemein'!$F$16-'2.1 Kraftwerk allgemein'!$F$15+1),0),COLUMN(AS22)-1-('2.1 Kraftwerk allgemein'!$F$16-'2.1 Kraftwerk allgemein'!$F$15+1)),1,MIN(MAX($F22-('2.1 Kraftwerk allgemein'!$F$16-'2.1 Kraftwerk allgemein'!$F$15+1),1),COLUMN(AS22)-('2.1 Kraftwerk allgemein'!$F$16-'2.1 Kraftwerk allgemein'!$F$15+1)))))/$F22,
SUM(OFFSET('2.5 CAPEX'!BG25,0,-MIN($F22-1,COLUMN(AS22)-1),1,MIN($F22,COLUMN(AS22))))/$F22)))))),
IF(OR(ISNUMBER($D22)=FALSE,$F22=""),"",
IF(AND('2.5 CAPEX'!$L25&lt;&gt;"x",'2.5 CAPEX'!$M25&lt;&gt;"x"),0,
IF($F22=0,0,
IF(BB$4&lt;'2.1 Kraftwerk allgemein'!$F$16,0,
IF(BB$4='2.1 Kraftwerk allgemein'!$F$16,'2.5 CAPEX'!$J25/$F22,
IF(BB$4&lt;'2.1 Kraftwerk allgemein'!$F$16+$F22,
('2.5 CAPEX'!$J25+SUM(OFFSET('2.5 CAPEX'!BG25,0,-MIN(MAX($F22-1-('2.1 Kraftwerk allgemein'!$F$16-'1.1 Allgemein'!$I$22+1),0),COLUMN(AS22)-1-('2.1 Kraftwerk allgemein'!$F$16-'1.1 Allgemein'!$I$22+1)),1,MIN(MAX($F22-('2.1 Kraftwerk allgemein'!$F$16-'1.1 Allgemein'!$I$22+1),1),COLUMN(AS22)-('2.1 Kraftwerk allgemein'!$F$16-'1.1 Allgemein'!$I$22+1)))))/$F22,
SUM(OFFSET('2.5 CAPEX'!BG25,0,-MIN($F22-1,COLUMN(AS22)-1),1,MIN($F22,COLUMN(AS22))))/$F22)))))))</f>
        <v/>
      </c>
      <c r="BC22" s="199" t="str">
        <f ca="1">IF('2.1 Kraftwerk allgemein'!$F$15&lt;'1.1 Allgemein'!$I$22,
IF(OR(ISNUMBER($D22)=FALSE,$F22=""),"",
IF(AND('2.5 CAPEX'!$L25&lt;&gt;"x",'2.5 CAPEX'!$M25&lt;&gt;"x"),0,
IF($F22=0,0,
IF(BC$4&lt;'2.1 Kraftwerk allgemein'!$F$16,0,
IF(BC$4='2.1 Kraftwerk allgemein'!$F$16,'2.5 CAPEX'!$J25/$F22,
IF(BC$4&lt;'2.1 Kraftwerk allgemein'!$F$16+$F22,
('2.5 CAPEX'!$J25+SUM(OFFSET('2.5 CAPEX'!BH25,0,-MIN(MAX($F22-1-('2.1 Kraftwerk allgemein'!$F$16-'2.1 Kraftwerk allgemein'!$F$15+1),0),COLUMN(AT22)-1-('2.1 Kraftwerk allgemein'!$F$16-'2.1 Kraftwerk allgemein'!$F$15+1)),1,MIN(MAX($F22-('2.1 Kraftwerk allgemein'!$F$16-'2.1 Kraftwerk allgemein'!$F$15+1),1),COLUMN(AT22)-('2.1 Kraftwerk allgemein'!$F$16-'2.1 Kraftwerk allgemein'!$F$15+1)))))/$F22,
SUM(OFFSET('2.5 CAPEX'!BH25,0,-MIN($F22-1,COLUMN(AT22)-1),1,MIN($F22,COLUMN(AT22))))/$F22)))))),
IF(OR(ISNUMBER($D22)=FALSE,$F22=""),"",
IF(AND('2.5 CAPEX'!$L25&lt;&gt;"x",'2.5 CAPEX'!$M25&lt;&gt;"x"),0,
IF($F22=0,0,
IF(BC$4&lt;'2.1 Kraftwerk allgemein'!$F$16,0,
IF(BC$4='2.1 Kraftwerk allgemein'!$F$16,'2.5 CAPEX'!$J25/$F22,
IF(BC$4&lt;'2.1 Kraftwerk allgemein'!$F$16+$F22,
('2.5 CAPEX'!$J25+SUM(OFFSET('2.5 CAPEX'!BH25,0,-MIN(MAX($F22-1-('2.1 Kraftwerk allgemein'!$F$16-'1.1 Allgemein'!$I$22+1),0),COLUMN(AT22)-1-('2.1 Kraftwerk allgemein'!$F$16-'1.1 Allgemein'!$I$22+1)),1,MIN(MAX($F22-('2.1 Kraftwerk allgemein'!$F$16-'1.1 Allgemein'!$I$22+1),1),COLUMN(AT22)-('2.1 Kraftwerk allgemein'!$F$16-'1.1 Allgemein'!$I$22+1)))))/$F22,
SUM(OFFSET('2.5 CAPEX'!BH25,0,-MIN($F22-1,COLUMN(AT22)-1),1,MIN($F22,COLUMN(AT22))))/$F22)))))))</f>
        <v/>
      </c>
      <c r="BD22" s="199" t="str">
        <f ca="1">IF('2.1 Kraftwerk allgemein'!$F$15&lt;'1.1 Allgemein'!$I$22,
IF(OR(ISNUMBER($D22)=FALSE,$F22=""),"",
IF(AND('2.5 CAPEX'!$L25&lt;&gt;"x",'2.5 CAPEX'!$M25&lt;&gt;"x"),0,
IF($F22=0,0,
IF(BD$4&lt;'2.1 Kraftwerk allgemein'!$F$16,0,
IF(BD$4='2.1 Kraftwerk allgemein'!$F$16,'2.5 CAPEX'!$J25/$F22,
IF(BD$4&lt;'2.1 Kraftwerk allgemein'!$F$16+$F22,
('2.5 CAPEX'!$J25+SUM(OFFSET('2.5 CAPEX'!BI25,0,-MIN(MAX($F22-1-('2.1 Kraftwerk allgemein'!$F$16-'2.1 Kraftwerk allgemein'!$F$15+1),0),COLUMN(AU22)-1-('2.1 Kraftwerk allgemein'!$F$16-'2.1 Kraftwerk allgemein'!$F$15+1)),1,MIN(MAX($F22-('2.1 Kraftwerk allgemein'!$F$16-'2.1 Kraftwerk allgemein'!$F$15+1),1),COLUMN(AU22)-('2.1 Kraftwerk allgemein'!$F$16-'2.1 Kraftwerk allgemein'!$F$15+1)))))/$F22,
SUM(OFFSET('2.5 CAPEX'!BI25,0,-MIN($F22-1,COLUMN(AU22)-1),1,MIN($F22,COLUMN(AU22))))/$F22)))))),
IF(OR(ISNUMBER($D22)=FALSE,$F22=""),"",
IF(AND('2.5 CAPEX'!$L25&lt;&gt;"x",'2.5 CAPEX'!$M25&lt;&gt;"x"),0,
IF($F22=0,0,
IF(BD$4&lt;'2.1 Kraftwerk allgemein'!$F$16,0,
IF(BD$4='2.1 Kraftwerk allgemein'!$F$16,'2.5 CAPEX'!$J25/$F22,
IF(BD$4&lt;'2.1 Kraftwerk allgemein'!$F$16+$F22,
('2.5 CAPEX'!$J25+SUM(OFFSET('2.5 CAPEX'!BI25,0,-MIN(MAX($F22-1-('2.1 Kraftwerk allgemein'!$F$16-'1.1 Allgemein'!$I$22+1),0),COLUMN(AU22)-1-('2.1 Kraftwerk allgemein'!$F$16-'1.1 Allgemein'!$I$22+1)),1,MIN(MAX($F22-('2.1 Kraftwerk allgemein'!$F$16-'1.1 Allgemein'!$I$22+1),1),COLUMN(AU22)-('2.1 Kraftwerk allgemein'!$F$16-'1.1 Allgemein'!$I$22+1)))))/$F22,
SUM(OFFSET('2.5 CAPEX'!BI25,0,-MIN($F22-1,COLUMN(AU22)-1),1,MIN($F22,COLUMN(AU22))))/$F22)))))))</f>
        <v/>
      </c>
      <c r="BE22" s="199" t="str">
        <f ca="1">IF('2.1 Kraftwerk allgemein'!$F$15&lt;'1.1 Allgemein'!$I$22,
IF(OR(ISNUMBER($D22)=FALSE,$F22=""),"",
IF(AND('2.5 CAPEX'!$L25&lt;&gt;"x",'2.5 CAPEX'!$M25&lt;&gt;"x"),0,
IF($F22=0,0,
IF(BE$4&lt;'2.1 Kraftwerk allgemein'!$F$16,0,
IF(BE$4='2.1 Kraftwerk allgemein'!$F$16,'2.5 CAPEX'!$J25/$F22,
IF(BE$4&lt;'2.1 Kraftwerk allgemein'!$F$16+$F22,
('2.5 CAPEX'!$J25+SUM(OFFSET('2.5 CAPEX'!BJ25,0,-MIN(MAX($F22-1-('2.1 Kraftwerk allgemein'!$F$16-'2.1 Kraftwerk allgemein'!$F$15+1),0),COLUMN(AV22)-1-('2.1 Kraftwerk allgemein'!$F$16-'2.1 Kraftwerk allgemein'!$F$15+1)),1,MIN(MAX($F22-('2.1 Kraftwerk allgemein'!$F$16-'2.1 Kraftwerk allgemein'!$F$15+1),1),COLUMN(AV22)-('2.1 Kraftwerk allgemein'!$F$16-'2.1 Kraftwerk allgemein'!$F$15+1)))))/$F22,
SUM(OFFSET('2.5 CAPEX'!BJ25,0,-MIN($F22-1,COLUMN(AV22)-1),1,MIN($F22,COLUMN(AV22))))/$F22)))))),
IF(OR(ISNUMBER($D22)=FALSE,$F22=""),"",
IF(AND('2.5 CAPEX'!$L25&lt;&gt;"x",'2.5 CAPEX'!$M25&lt;&gt;"x"),0,
IF($F22=0,0,
IF(BE$4&lt;'2.1 Kraftwerk allgemein'!$F$16,0,
IF(BE$4='2.1 Kraftwerk allgemein'!$F$16,'2.5 CAPEX'!$J25/$F22,
IF(BE$4&lt;'2.1 Kraftwerk allgemein'!$F$16+$F22,
('2.5 CAPEX'!$J25+SUM(OFFSET('2.5 CAPEX'!BJ25,0,-MIN(MAX($F22-1-('2.1 Kraftwerk allgemein'!$F$16-'1.1 Allgemein'!$I$22+1),0),COLUMN(AV22)-1-('2.1 Kraftwerk allgemein'!$F$16-'1.1 Allgemein'!$I$22+1)),1,MIN(MAX($F22-('2.1 Kraftwerk allgemein'!$F$16-'1.1 Allgemein'!$I$22+1),1),COLUMN(AV22)-('2.1 Kraftwerk allgemein'!$F$16-'1.1 Allgemein'!$I$22+1)))))/$F22,
SUM(OFFSET('2.5 CAPEX'!BJ25,0,-MIN($F22-1,COLUMN(AV22)-1),1,MIN($F22,COLUMN(AV22))))/$F22)))))))</f>
        <v/>
      </c>
      <c r="BF22" s="199" t="str">
        <f ca="1">IF('2.1 Kraftwerk allgemein'!$F$15&lt;'1.1 Allgemein'!$I$22,
IF(OR(ISNUMBER($D22)=FALSE,$F22=""),"",
IF(AND('2.5 CAPEX'!$L25&lt;&gt;"x",'2.5 CAPEX'!$M25&lt;&gt;"x"),0,
IF($F22=0,0,
IF(BF$4&lt;'2.1 Kraftwerk allgemein'!$F$16,0,
IF(BF$4='2.1 Kraftwerk allgemein'!$F$16,'2.5 CAPEX'!$J25/$F22,
IF(BF$4&lt;'2.1 Kraftwerk allgemein'!$F$16+$F22,
('2.5 CAPEX'!$J25+SUM(OFFSET('2.5 CAPEX'!BK25,0,-MIN(MAX($F22-1-('2.1 Kraftwerk allgemein'!$F$16-'2.1 Kraftwerk allgemein'!$F$15+1),0),COLUMN(AW22)-1-('2.1 Kraftwerk allgemein'!$F$16-'2.1 Kraftwerk allgemein'!$F$15+1)),1,MIN(MAX($F22-('2.1 Kraftwerk allgemein'!$F$16-'2.1 Kraftwerk allgemein'!$F$15+1),1),COLUMN(AW22)-('2.1 Kraftwerk allgemein'!$F$16-'2.1 Kraftwerk allgemein'!$F$15+1)))))/$F22,
SUM(OFFSET('2.5 CAPEX'!BK25,0,-MIN($F22-1,COLUMN(AW22)-1),1,MIN($F22,COLUMN(AW22))))/$F22)))))),
IF(OR(ISNUMBER($D22)=FALSE,$F22=""),"",
IF(AND('2.5 CAPEX'!$L25&lt;&gt;"x",'2.5 CAPEX'!$M25&lt;&gt;"x"),0,
IF($F22=0,0,
IF(BF$4&lt;'2.1 Kraftwerk allgemein'!$F$16,0,
IF(BF$4='2.1 Kraftwerk allgemein'!$F$16,'2.5 CAPEX'!$J25/$F22,
IF(BF$4&lt;'2.1 Kraftwerk allgemein'!$F$16+$F22,
('2.5 CAPEX'!$J25+SUM(OFFSET('2.5 CAPEX'!BK25,0,-MIN(MAX($F22-1-('2.1 Kraftwerk allgemein'!$F$16-'1.1 Allgemein'!$I$22+1),0),COLUMN(AW22)-1-('2.1 Kraftwerk allgemein'!$F$16-'1.1 Allgemein'!$I$22+1)),1,MIN(MAX($F22-('2.1 Kraftwerk allgemein'!$F$16-'1.1 Allgemein'!$I$22+1),1),COLUMN(AW22)-('2.1 Kraftwerk allgemein'!$F$16-'1.1 Allgemein'!$I$22+1)))))/$F22,
SUM(OFFSET('2.5 CAPEX'!BK25,0,-MIN($F22-1,COLUMN(AW22)-1),1,MIN($F22,COLUMN(AW22))))/$F22)))))))</f>
        <v/>
      </c>
      <c r="BG22" s="199" t="str">
        <f ca="1">IF('2.1 Kraftwerk allgemein'!$F$15&lt;'1.1 Allgemein'!$I$22,
IF(OR(ISNUMBER($D22)=FALSE,$F22=""),"",
IF(AND('2.5 CAPEX'!$L25&lt;&gt;"x",'2.5 CAPEX'!$M25&lt;&gt;"x"),0,
IF($F22=0,0,
IF(BG$4&lt;'2.1 Kraftwerk allgemein'!$F$16,0,
IF(BG$4='2.1 Kraftwerk allgemein'!$F$16,'2.5 CAPEX'!$J25/$F22,
IF(BG$4&lt;'2.1 Kraftwerk allgemein'!$F$16+$F22,
('2.5 CAPEX'!$J25+SUM(OFFSET('2.5 CAPEX'!BL25,0,-MIN(MAX($F22-1-('2.1 Kraftwerk allgemein'!$F$16-'2.1 Kraftwerk allgemein'!$F$15+1),0),COLUMN(AX22)-1-('2.1 Kraftwerk allgemein'!$F$16-'2.1 Kraftwerk allgemein'!$F$15+1)),1,MIN(MAX($F22-('2.1 Kraftwerk allgemein'!$F$16-'2.1 Kraftwerk allgemein'!$F$15+1),1),COLUMN(AX22)-('2.1 Kraftwerk allgemein'!$F$16-'2.1 Kraftwerk allgemein'!$F$15+1)))))/$F22,
SUM(OFFSET('2.5 CAPEX'!BL25,0,-MIN($F22-1,COLUMN(AX22)-1),1,MIN($F22,COLUMN(AX22))))/$F22)))))),
IF(OR(ISNUMBER($D22)=FALSE,$F22=""),"",
IF(AND('2.5 CAPEX'!$L25&lt;&gt;"x",'2.5 CAPEX'!$M25&lt;&gt;"x"),0,
IF($F22=0,0,
IF(BG$4&lt;'2.1 Kraftwerk allgemein'!$F$16,0,
IF(BG$4='2.1 Kraftwerk allgemein'!$F$16,'2.5 CAPEX'!$J25/$F22,
IF(BG$4&lt;'2.1 Kraftwerk allgemein'!$F$16+$F22,
('2.5 CAPEX'!$J25+SUM(OFFSET('2.5 CAPEX'!BL25,0,-MIN(MAX($F22-1-('2.1 Kraftwerk allgemein'!$F$16-'1.1 Allgemein'!$I$22+1),0),COLUMN(AX22)-1-('2.1 Kraftwerk allgemein'!$F$16-'1.1 Allgemein'!$I$22+1)),1,MIN(MAX($F22-('2.1 Kraftwerk allgemein'!$F$16-'1.1 Allgemein'!$I$22+1),1),COLUMN(AX22)-('2.1 Kraftwerk allgemein'!$F$16-'1.1 Allgemein'!$I$22+1)))))/$F22,
SUM(OFFSET('2.5 CAPEX'!BL25,0,-MIN($F22-1,COLUMN(AX22)-1),1,MIN($F22,COLUMN(AX22))))/$F22)))))))</f>
        <v/>
      </c>
      <c r="BH22" s="199" t="str">
        <f ca="1">IF('2.1 Kraftwerk allgemein'!$F$15&lt;'1.1 Allgemein'!$I$22,
IF(OR(ISNUMBER($D22)=FALSE,$F22=""),"",
IF(AND('2.5 CAPEX'!$L25&lt;&gt;"x",'2.5 CAPEX'!$M25&lt;&gt;"x"),0,
IF($F22=0,0,
IF(BH$4&lt;'2.1 Kraftwerk allgemein'!$F$16,0,
IF(BH$4='2.1 Kraftwerk allgemein'!$F$16,'2.5 CAPEX'!$J25/$F22,
IF(BH$4&lt;'2.1 Kraftwerk allgemein'!$F$16+$F22,
('2.5 CAPEX'!$J25+SUM(OFFSET('2.5 CAPEX'!BM25,0,-MIN(MAX($F22-1-('2.1 Kraftwerk allgemein'!$F$16-'2.1 Kraftwerk allgemein'!$F$15+1),0),COLUMN(AY22)-1-('2.1 Kraftwerk allgemein'!$F$16-'2.1 Kraftwerk allgemein'!$F$15+1)),1,MIN(MAX($F22-('2.1 Kraftwerk allgemein'!$F$16-'2.1 Kraftwerk allgemein'!$F$15+1),1),COLUMN(AY22)-('2.1 Kraftwerk allgemein'!$F$16-'2.1 Kraftwerk allgemein'!$F$15+1)))))/$F22,
SUM(OFFSET('2.5 CAPEX'!BM25,0,-MIN($F22-1,COLUMN(AY22)-1),1,MIN($F22,COLUMN(AY22))))/$F22)))))),
IF(OR(ISNUMBER($D22)=FALSE,$F22=""),"",
IF(AND('2.5 CAPEX'!$L25&lt;&gt;"x",'2.5 CAPEX'!$M25&lt;&gt;"x"),0,
IF($F22=0,0,
IF(BH$4&lt;'2.1 Kraftwerk allgemein'!$F$16,0,
IF(BH$4='2.1 Kraftwerk allgemein'!$F$16,'2.5 CAPEX'!$J25/$F22,
IF(BH$4&lt;'2.1 Kraftwerk allgemein'!$F$16+$F22,
('2.5 CAPEX'!$J25+SUM(OFFSET('2.5 CAPEX'!BM25,0,-MIN(MAX($F22-1-('2.1 Kraftwerk allgemein'!$F$16-'1.1 Allgemein'!$I$22+1),0),COLUMN(AY22)-1-('2.1 Kraftwerk allgemein'!$F$16-'1.1 Allgemein'!$I$22+1)),1,MIN(MAX($F22-('2.1 Kraftwerk allgemein'!$F$16-'1.1 Allgemein'!$I$22+1),1),COLUMN(AY22)-('2.1 Kraftwerk allgemein'!$F$16-'1.1 Allgemein'!$I$22+1)))))/$F22,
SUM(OFFSET('2.5 CAPEX'!BM25,0,-MIN($F22-1,COLUMN(AY22)-1),1,MIN($F22,COLUMN(AY22))))/$F22)))))))</f>
        <v/>
      </c>
      <c r="BI22" s="199" t="str">
        <f ca="1">IF('2.1 Kraftwerk allgemein'!$F$15&lt;'1.1 Allgemein'!$I$22,
IF(OR(ISNUMBER($D22)=FALSE,$F22=""),"",
IF(AND('2.5 CAPEX'!$L25&lt;&gt;"x",'2.5 CAPEX'!$M25&lt;&gt;"x"),0,
IF($F22=0,0,
IF(BI$4&lt;'2.1 Kraftwerk allgemein'!$F$16,0,
IF(BI$4='2.1 Kraftwerk allgemein'!$F$16,'2.5 CAPEX'!$J25/$F22,
IF(BI$4&lt;'2.1 Kraftwerk allgemein'!$F$16+$F22,
('2.5 CAPEX'!$J25+SUM(OFFSET('2.5 CAPEX'!BN25,0,-MIN(MAX($F22-1-('2.1 Kraftwerk allgemein'!$F$16-'2.1 Kraftwerk allgemein'!$F$15+1),0),COLUMN(AZ22)-1-('2.1 Kraftwerk allgemein'!$F$16-'2.1 Kraftwerk allgemein'!$F$15+1)),1,MIN(MAX($F22-('2.1 Kraftwerk allgemein'!$F$16-'2.1 Kraftwerk allgemein'!$F$15+1),1),COLUMN(AZ22)-('2.1 Kraftwerk allgemein'!$F$16-'2.1 Kraftwerk allgemein'!$F$15+1)))))/$F22,
SUM(OFFSET('2.5 CAPEX'!BN25,0,-MIN($F22-1,COLUMN(AZ22)-1),1,MIN($F22,COLUMN(AZ22))))/$F22)))))),
IF(OR(ISNUMBER($D22)=FALSE,$F22=""),"",
IF(AND('2.5 CAPEX'!$L25&lt;&gt;"x",'2.5 CAPEX'!$M25&lt;&gt;"x"),0,
IF($F22=0,0,
IF(BI$4&lt;'2.1 Kraftwerk allgemein'!$F$16,0,
IF(BI$4='2.1 Kraftwerk allgemein'!$F$16,'2.5 CAPEX'!$J25/$F22,
IF(BI$4&lt;'2.1 Kraftwerk allgemein'!$F$16+$F22,
('2.5 CAPEX'!$J25+SUM(OFFSET('2.5 CAPEX'!BN25,0,-MIN(MAX($F22-1-('2.1 Kraftwerk allgemein'!$F$16-'1.1 Allgemein'!$I$22+1),0),COLUMN(AZ22)-1-('2.1 Kraftwerk allgemein'!$F$16-'1.1 Allgemein'!$I$22+1)),1,MIN(MAX($F22-('2.1 Kraftwerk allgemein'!$F$16-'1.1 Allgemein'!$I$22+1),1),COLUMN(AZ22)-('2.1 Kraftwerk allgemein'!$F$16-'1.1 Allgemein'!$I$22+1)))))/$F22,
SUM(OFFSET('2.5 CAPEX'!BN25,0,-MIN($F22-1,COLUMN(AZ22)-1),1,MIN($F22,COLUMN(AZ22))))/$F22)))))))</f>
        <v/>
      </c>
      <c r="BJ22" s="199" t="str">
        <f ca="1">IF('2.1 Kraftwerk allgemein'!$F$15&lt;'1.1 Allgemein'!$I$22,
IF(OR(ISNUMBER($D22)=FALSE,$F22=""),"",
IF(AND('2.5 CAPEX'!$L25&lt;&gt;"x",'2.5 CAPEX'!$M25&lt;&gt;"x"),0,
IF($F22=0,0,
IF(BJ$4&lt;'2.1 Kraftwerk allgemein'!$F$16,0,
IF(BJ$4='2.1 Kraftwerk allgemein'!$F$16,'2.5 CAPEX'!$J25/$F22,
IF(BJ$4&lt;'2.1 Kraftwerk allgemein'!$F$16+$F22,
('2.5 CAPEX'!$J25+SUM(OFFSET('2.5 CAPEX'!BO25,0,-MIN(MAX($F22-1-('2.1 Kraftwerk allgemein'!$F$16-'2.1 Kraftwerk allgemein'!$F$15+1),0),COLUMN(BA22)-1-('2.1 Kraftwerk allgemein'!$F$16-'2.1 Kraftwerk allgemein'!$F$15+1)),1,MIN(MAX($F22-('2.1 Kraftwerk allgemein'!$F$16-'2.1 Kraftwerk allgemein'!$F$15+1),1),COLUMN(BA22)-('2.1 Kraftwerk allgemein'!$F$16-'2.1 Kraftwerk allgemein'!$F$15+1)))))/$F22,
SUM(OFFSET('2.5 CAPEX'!BO25,0,-MIN($F22-1,COLUMN(BA22)-1),1,MIN($F22,COLUMN(BA22))))/$F22)))))),
IF(OR(ISNUMBER($D22)=FALSE,$F22=""),"",
IF(AND('2.5 CAPEX'!$L25&lt;&gt;"x",'2.5 CAPEX'!$M25&lt;&gt;"x"),0,
IF($F22=0,0,
IF(BJ$4&lt;'2.1 Kraftwerk allgemein'!$F$16,0,
IF(BJ$4='2.1 Kraftwerk allgemein'!$F$16,'2.5 CAPEX'!$J25/$F22,
IF(BJ$4&lt;'2.1 Kraftwerk allgemein'!$F$16+$F22,
('2.5 CAPEX'!$J25+SUM(OFFSET('2.5 CAPEX'!BO25,0,-MIN(MAX($F22-1-('2.1 Kraftwerk allgemein'!$F$16-'1.1 Allgemein'!$I$22+1),0),COLUMN(BA22)-1-('2.1 Kraftwerk allgemein'!$F$16-'1.1 Allgemein'!$I$22+1)),1,MIN(MAX($F22-('2.1 Kraftwerk allgemein'!$F$16-'1.1 Allgemein'!$I$22+1),1),COLUMN(BA22)-('2.1 Kraftwerk allgemein'!$F$16-'1.1 Allgemein'!$I$22+1)))))/$F22,
SUM(OFFSET('2.5 CAPEX'!BO25,0,-MIN($F22-1,COLUMN(BA22)-1),1,MIN($F22,COLUMN(BA22))))/$F22)))))))</f>
        <v/>
      </c>
      <c r="BK22" s="199" t="str">
        <f ca="1">IF('2.1 Kraftwerk allgemein'!$F$15&lt;'1.1 Allgemein'!$I$22,
IF(OR(ISNUMBER($D22)=FALSE,$F22=""),"",
IF(AND('2.5 CAPEX'!$L25&lt;&gt;"x",'2.5 CAPEX'!$M25&lt;&gt;"x"),0,
IF($F22=0,0,
IF(BK$4&lt;'2.1 Kraftwerk allgemein'!$F$16,0,
IF(BK$4='2.1 Kraftwerk allgemein'!$F$16,'2.5 CAPEX'!$J25/$F22,
IF(BK$4&lt;'2.1 Kraftwerk allgemein'!$F$16+$F22,
('2.5 CAPEX'!$J25+SUM(OFFSET('2.5 CAPEX'!BP25,0,-MIN(MAX($F22-1-('2.1 Kraftwerk allgemein'!$F$16-'2.1 Kraftwerk allgemein'!$F$15+1),0),COLUMN(BB22)-1-('2.1 Kraftwerk allgemein'!$F$16-'2.1 Kraftwerk allgemein'!$F$15+1)),1,MIN(MAX($F22-('2.1 Kraftwerk allgemein'!$F$16-'2.1 Kraftwerk allgemein'!$F$15+1),1),COLUMN(BB22)-('2.1 Kraftwerk allgemein'!$F$16-'2.1 Kraftwerk allgemein'!$F$15+1)))))/$F22,
SUM(OFFSET('2.5 CAPEX'!BP25,0,-MIN($F22-1,COLUMN(BB22)-1),1,MIN($F22,COLUMN(BB22))))/$F22)))))),
IF(OR(ISNUMBER($D22)=FALSE,$F22=""),"",
IF(AND('2.5 CAPEX'!$L25&lt;&gt;"x",'2.5 CAPEX'!$M25&lt;&gt;"x"),0,
IF($F22=0,0,
IF(BK$4&lt;'2.1 Kraftwerk allgemein'!$F$16,0,
IF(BK$4='2.1 Kraftwerk allgemein'!$F$16,'2.5 CAPEX'!$J25/$F22,
IF(BK$4&lt;'2.1 Kraftwerk allgemein'!$F$16+$F22,
('2.5 CAPEX'!$J25+SUM(OFFSET('2.5 CAPEX'!BP25,0,-MIN(MAX($F22-1-('2.1 Kraftwerk allgemein'!$F$16-'1.1 Allgemein'!$I$22+1),0),COLUMN(BB22)-1-('2.1 Kraftwerk allgemein'!$F$16-'1.1 Allgemein'!$I$22+1)),1,MIN(MAX($F22-('2.1 Kraftwerk allgemein'!$F$16-'1.1 Allgemein'!$I$22+1),1),COLUMN(BB22)-('2.1 Kraftwerk allgemein'!$F$16-'1.1 Allgemein'!$I$22+1)))))/$F22,
SUM(OFFSET('2.5 CAPEX'!BP25,0,-MIN($F22-1,COLUMN(BB22)-1),1,MIN($F22,COLUMN(BB22))))/$F22)))))))</f>
        <v/>
      </c>
      <c r="BL22" s="199" t="str">
        <f ca="1">IF('2.1 Kraftwerk allgemein'!$F$15&lt;'1.1 Allgemein'!$I$22,
IF(OR(ISNUMBER($D22)=FALSE,$F22=""),"",
IF(AND('2.5 CAPEX'!$L25&lt;&gt;"x",'2.5 CAPEX'!$M25&lt;&gt;"x"),0,
IF($F22=0,0,
IF(BL$4&lt;'2.1 Kraftwerk allgemein'!$F$16,0,
IF(BL$4='2.1 Kraftwerk allgemein'!$F$16,'2.5 CAPEX'!$J25/$F22,
IF(BL$4&lt;'2.1 Kraftwerk allgemein'!$F$16+$F22,
('2.5 CAPEX'!$J25+SUM(OFFSET('2.5 CAPEX'!BQ25,0,-MIN(MAX($F22-1-('2.1 Kraftwerk allgemein'!$F$16-'2.1 Kraftwerk allgemein'!$F$15+1),0),COLUMN(BC22)-1-('2.1 Kraftwerk allgemein'!$F$16-'2.1 Kraftwerk allgemein'!$F$15+1)),1,MIN(MAX($F22-('2.1 Kraftwerk allgemein'!$F$16-'2.1 Kraftwerk allgemein'!$F$15+1),1),COLUMN(BC22)-('2.1 Kraftwerk allgemein'!$F$16-'2.1 Kraftwerk allgemein'!$F$15+1)))))/$F22,
SUM(OFFSET('2.5 CAPEX'!BQ25,0,-MIN($F22-1,COLUMN(BC22)-1),1,MIN($F22,COLUMN(BC22))))/$F22)))))),
IF(OR(ISNUMBER($D22)=FALSE,$F22=""),"",
IF(AND('2.5 CAPEX'!$L25&lt;&gt;"x",'2.5 CAPEX'!$M25&lt;&gt;"x"),0,
IF($F22=0,0,
IF(BL$4&lt;'2.1 Kraftwerk allgemein'!$F$16,0,
IF(BL$4='2.1 Kraftwerk allgemein'!$F$16,'2.5 CAPEX'!$J25/$F22,
IF(BL$4&lt;'2.1 Kraftwerk allgemein'!$F$16+$F22,
('2.5 CAPEX'!$J25+SUM(OFFSET('2.5 CAPEX'!BQ25,0,-MIN(MAX($F22-1-('2.1 Kraftwerk allgemein'!$F$16-'1.1 Allgemein'!$I$22+1),0),COLUMN(BC22)-1-('2.1 Kraftwerk allgemein'!$F$16-'1.1 Allgemein'!$I$22+1)),1,MIN(MAX($F22-('2.1 Kraftwerk allgemein'!$F$16-'1.1 Allgemein'!$I$22+1),1),COLUMN(BC22)-('2.1 Kraftwerk allgemein'!$F$16-'1.1 Allgemein'!$I$22+1)))))/$F22,
SUM(OFFSET('2.5 CAPEX'!BQ25,0,-MIN($F22-1,COLUMN(BC22)-1),1,MIN($F22,COLUMN(BC22))))/$F22)))))))</f>
        <v/>
      </c>
      <c r="BM22" s="199" t="str">
        <f ca="1">IF('2.1 Kraftwerk allgemein'!$F$15&lt;'1.1 Allgemein'!$I$22,
IF(OR(ISNUMBER($D22)=FALSE,$F22=""),"",
IF(AND('2.5 CAPEX'!$L25&lt;&gt;"x",'2.5 CAPEX'!$M25&lt;&gt;"x"),0,
IF($F22=0,0,
IF(BM$4&lt;'2.1 Kraftwerk allgemein'!$F$16,0,
IF(BM$4='2.1 Kraftwerk allgemein'!$F$16,'2.5 CAPEX'!$J25/$F22,
IF(BM$4&lt;'2.1 Kraftwerk allgemein'!$F$16+$F22,
('2.5 CAPEX'!$J25+SUM(OFFSET('2.5 CAPEX'!BR25,0,-MIN(MAX($F22-1-('2.1 Kraftwerk allgemein'!$F$16-'2.1 Kraftwerk allgemein'!$F$15+1),0),COLUMN(BD22)-1-('2.1 Kraftwerk allgemein'!$F$16-'2.1 Kraftwerk allgemein'!$F$15+1)),1,MIN(MAX($F22-('2.1 Kraftwerk allgemein'!$F$16-'2.1 Kraftwerk allgemein'!$F$15+1),1),COLUMN(BD22)-('2.1 Kraftwerk allgemein'!$F$16-'2.1 Kraftwerk allgemein'!$F$15+1)))))/$F22,
SUM(OFFSET('2.5 CAPEX'!BR25,0,-MIN($F22-1,COLUMN(BD22)-1),1,MIN($F22,COLUMN(BD22))))/$F22)))))),
IF(OR(ISNUMBER($D22)=FALSE,$F22=""),"",
IF(AND('2.5 CAPEX'!$L25&lt;&gt;"x",'2.5 CAPEX'!$M25&lt;&gt;"x"),0,
IF($F22=0,0,
IF(BM$4&lt;'2.1 Kraftwerk allgemein'!$F$16,0,
IF(BM$4='2.1 Kraftwerk allgemein'!$F$16,'2.5 CAPEX'!$J25/$F22,
IF(BM$4&lt;'2.1 Kraftwerk allgemein'!$F$16+$F22,
('2.5 CAPEX'!$J25+SUM(OFFSET('2.5 CAPEX'!BR25,0,-MIN(MAX($F22-1-('2.1 Kraftwerk allgemein'!$F$16-'1.1 Allgemein'!$I$22+1),0),COLUMN(BD22)-1-('2.1 Kraftwerk allgemein'!$F$16-'1.1 Allgemein'!$I$22+1)),1,MIN(MAX($F22-('2.1 Kraftwerk allgemein'!$F$16-'1.1 Allgemein'!$I$22+1),1),COLUMN(BD22)-('2.1 Kraftwerk allgemein'!$F$16-'1.1 Allgemein'!$I$22+1)))))/$F22,
SUM(OFFSET('2.5 CAPEX'!BR25,0,-MIN($F22-1,COLUMN(BD22)-1),1,MIN($F22,COLUMN(BD22))))/$F22)))))))</f>
        <v/>
      </c>
      <c r="BN22" s="199" t="str">
        <f ca="1">IF('2.1 Kraftwerk allgemein'!$F$15&lt;'1.1 Allgemein'!$I$22,
IF(OR(ISNUMBER($D22)=FALSE,$F22=""),"",
IF(AND('2.5 CAPEX'!$L25&lt;&gt;"x",'2.5 CAPEX'!$M25&lt;&gt;"x"),0,
IF($F22=0,0,
IF(BN$4&lt;'2.1 Kraftwerk allgemein'!$F$16,0,
IF(BN$4='2.1 Kraftwerk allgemein'!$F$16,'2.5 CAPEX'!$J25/$F22,
IF(BN$4&lt;'2.1 Kraftwerk allgemein'!$F$16+$F22,
('2.5 CAPEX'!$J25+SUM(OFFSET('2.5 CAPEX'!BS25,0,-MIN(MAX($F22-1-('2.1 Kraftwerk allgemein'!$F$16-'2.1 Kraftwerk allgemein'!$F$15+1),0),COLUMN(BE22)-1-('2.1 Kraftwerk allgemein'!$F$16-'2.1 Kraftwerk allgemein'!$F$15+1)),1,MIN(MAX($F22-('2.1 Kraftwerk allgemein'!$F$16-'2.1 Kraftwerk allgemein'!$F$15+1),1),COLUMN(BE22)-('2.1 Kraftwerk allgemein'!$F$16-'2.1 Kraftwerk allgemein'!$F$15+1)))))/$F22,
SUM(OFFSET('2.5 CAPEX'!BS25,0,-MIN($F22-1,COLUMN(BE22)-1),1,MIN($F22,COLUMN(BE22))))/$F22)))))),
IF(OR(ISNUMBER($D22)=FALSE,$F22=""),"",
IF(AND('2.5 CAPEX'!$L25&lt;&gt;"x",'2.5 CAPEX'!$M25&lt;&gt;"x"),0,
IF($F22=0,0,
IF(BN$4&lt;'2.1 Kraftwerk allgemein'!$F$16,0,
IF(BN$4='2.1 Kraftwerk allgemein'!$F$16,'2.5 CAPEX'!$J25/$F22,
IF(BN$4&lt;'2.1 Kraftwerk allgemein'!$F$16+$F22,
('2.5 CAPEX'!$J25+SUM(OFFSET('2.5 CAPEX'!BS25,0,-MIN(MAX($F22-1-('2.1 Kraftwerk allgemein'!$F$16-'1.1 Allgemein'!$I$22+1),0),COLUMN(BE22)-1-('2.1 Kraftwerk allgemein'!$F$16-'1.1 Allgemein'!$I$22+1)),1,MIN(MAX($F22-('2.1 Kraftwerk allgemein'!$F$16-'1.1 Allgemein'!$I$22+1),1),COLUMN(BE22)-('2.1 Kraftwerk allgemein'!$F$16-'1.1 Allgemein'!$I$22+1)))))/$F22,
SUM(OFFSET('2.5 CAPEX'!BS25,0,-MIN($F22-1,COLUMN(BE22)-1),1,MIN($F22,COLUMN(BE22))))/$F22)))))))</f>
        <v/>
      </c>
      <c r="BO22" s="199" t="str">
        <f ca="1">IF('2.1 Kraftwerk allgemein'!$F$15&lt;'1.1 Allgemein'!$I$22,
IF(OR(ISNUMBER($D22)=FALSE,$F22=""),"",
IF(AND('2.5 CAPEX'!$L25&lt;&gt;"x",'2.5 CAPEX'!$M25&lt;&gt;"x"),0,
IF($F22=0,0,
IF(BO$4&lt;'2.1 Kraftwerk allgemein'!$F$16,0,
IF(BO$4='2.1 Kraftwerk allgemein'!$F$16,'2.5 CAPEX'!$J25/$F22,
IF(BO$4&lt;'2.1 Kraftwerk allgemein'!$F$16+$F22,
('2.5 CAPEX'!$J25+SUM(OFFSET('2.5 CAPEX'!BT25,0,-MIN(MAX($F22-1-('2.1 Kraftwerk allgemein'!$F$16-'2.1 Kraftwerk allgemein'!$F$15+1),0),COLUMN(BF22)-1-('2.1 Kraftwerk allgemein'!$F$16-'2.1 Kraftwerk allgemein'!$F$15+1)),1,MIN(MAX($F22-('2.1 Kraftwerk allgemein'!$F$16-'2.1 Kraftwerk allgemein'!$F$15+1),1),COLUMN(BF22)-('2.1 Kraftwerk allgemein'!$F$16-'2.1 Kraftwerk allgemein'!$F$15+1)))))/$F22,
SUM(OFFSET('2.5 CAPEX'!BT25,0,-MIN($F22-1,COLUMN(BF22)-1),1,MIN($F22,COLUMN(BF22))))/$F22)))))),
IF(OR(ISNUMBER($D22)=FALSE,$F22=""),"",
IF(AND('2.5 CAPEX'!$L25&lt;&gt;"x",'2.5 CAPEX'!$M25&lt;&gt;"x"),0,
IF($F22=0,0,
IF(BO$4&lt;'2.1 Kraftwerk allgemein'!$F$16,0,
IF(BO$4='2.1 Kraftwerk allgemein'!$F$16,'2.5 CAPEX'!$J25/$F22,
IF(BO$4&lt;'2.1 Kraftwerk allgemein'!$F$16+$F22,
('2.5 CAPEX'!$J25+SUM(OFFSET('2.5 CAPEX'!BT25,0,-MIN(MAX($F22-1-('2.1 Kraftwerk allgemein'!$F$16-'1.1 Allgemein'!$I$22+1),0),COLUMN(BF22)-1-('2.1 Kraftwerk allgemein'!$F$16-'1.1 Allgemein'!$I$22+1)),1,MIN(MAX($F22-('2.1 Kraftwerk allgemein'!$F$16-'1.1 Allgemein'!$I$22+1),1),COLUMN(BF22)-('2.1 Kraftwerk allgemein'!$F$16-'1.1 Allgemein'!$I$22+1)))))/$F22,
SUM(OFFSET('2.5 CAPEX'!BT25,0,-MIN($F22-1,COLUMN(BF22)-1),1,MIN($F22,COLUMN(BF22))))/$F22)))))))</f>
        <v/>
      </c>
      <c r="BP22" s="199" t="str">
        <f ca="1">IF('2.1 Kraftwerk allgemein'!$F$15&lt;'1.1 Allgemein'!$I$22,
IF(OR(ISNUMBER($D22)=FALSE,$F22=""),"",
IF(AND('2.5 CAPEX'!$L25&lt;&gt;"x",'2.5 CAPEX'!$M25&lt;&gt;"x"),0,
IF($F22=0,0,
IF(BP$4&lt;'2.1 Kraftwerk allgemein'!$F$16,0,
IF(BP$4='2.1 Kraftwerk allgemein'!$F$16,'2.5 CAPEX'!$J25/$F22,
IF(BP$4&lt;'2.1 Kraftwerk allgemein'!$F$16+$F22,
('2.5 CAPEX'!$J25+SUM(OFFSET('2.5 CAPEX'!BU25,0,-MIN(MAX($F22-1-('2.1 Kraftwerk allgemein'!$F$16-'2.1 Kraftwerk allgemein'!$F$15+1),0),COLUMN(BG22)-1-('2.1 Kraftwerk allgemein'!$F$16-'2.1 Kraftwerk allgemein'!$F$15+1)),1,MIN(MAX($F22-('2.1 Kraftwerk allgemein'!$F$16-'2.1 Kraftwerk allgemein'!$F$15+1),1),COLUMN(BG22)-('2.1 Kraftwerk allgemein'!$F$16-'2.1 Kraftwerk allgemein'!$F$15+1)))))/$F22,
SUM(OFFSET('2.5 CAPEX'!BU25,0,-MIN($F22-1,COLUMN(BG22)-1),1,MIN($F22,COLUMN(BG22))))/$F22)))))),
IF(OR(ISNUMBER($D22)=FALSE,$F22=""),"",
IF(AND('2.5 CAPEX'!$L25&lt;&gt;"x",'2.5 CAPEX'!$M25&lt;&gt;"x"),0,
IF($F22=0,0,
IF(BP$4&lt;'2.1 Kraftwerk allgemein'!$F$16,0,
IF(BP$4='2.1 Kraftwerk allgemein'!$F$16,'2.5 CAPEX'!$J25/$F22,
IF(BP$4&lt;'2.1 Kraftwerk allgemein'!$F$16+$F22,
('2.5 CAPEX'!$J25+SUM(OFFSET('2.5 CAPEX'!BU25,0,-MIN(MAX($F22-1-('2.1 Kraftwerk allgemein'!$F$16-'1.1 Allgemein'!$I$22+1),0),COLUMN(BG22)-1-('2.1 Kraftwerk allgemein'!$F$16-'1.1 Allgemein'!$I$22+1)),1,MIN(MAX($F22-('2.1 Kraftwerk allgemein'!$F$16-'1.1 Allgemein'!$I$22+1),1),COLUMN(BG22)-('2.1 Kraftwerk allgemein'!$F$16-'1.1 Allgemein'!$I$22+1)))))/$F22,
SUM(OFFSET('2.5 CAPEX'!BU25,0,-MIN($F22-1,COLUMN(BG22)-1),1,MIN($F22,COLUMN(BG22))))/$F22)))))))</f>
        <v/>
      </c>
      <c r="BQ22" s="199" t="str">
        <f ca="1">IF('2.1 Kraftwerk allgemein'!$F$15&lt;'1.1 Allgemein'!$I$22,
IF(OR(ISNUMBER($D22)=FALSE,$F22=""),"",
IF(AND('2.5 CAPEX'!$L25&lt;&gt;"x",'2.5 CAPEX'!$M25&lt;&gt;"x"),0,
IF($F22=0,0,
IF(BQ$4&lt;'2.1 Kraftwerk allgemein'!$F$16,0,
IF(BQ$4='2.1 Kraftwerk allgemein'!$F$16,'2.5 CAPEX'!$J25/$F22,
IF(BQ$4&lt;'2.1 Kraftwerk allgemein'!$F$16+$F22,
('2.5 CAPEX'!$J25+SUM(OFFSET('2.5 CAPEX'!BV25,0,-MIN(MAX($F22-1-('2.1 Kraftwerk allgemein'!$F$16-'2.1 Kraftwerk allgemein'!$F$15+1),0),COLUMN(BH22)-1-('2.1 Kraftwerk allgemein'!$F$16-'2.1 Kraftwerk allgemein'!$F$15+1)),1,MIN(MAX($F22-('2.1 Kraftwerk allgemein'!$F$16-'2.1 Kraftwerk allgemein'!$F$15+1),1),COLUMN(BH22)-('2.1 Kraftwerk allgemein'!$F$16-'2.1 Kraftwerk allgemein'!$F$15+1)))))/$F22,
SUM(OFFSET('2.5 CAPEX'!BV25,0,-MIN($F22-1,COLUMN(BH22)-1),1,MIN($F22,COLUMN(BH22))))/$F22)))))),
IF(OR(ISNUMBER($D22)=FALSE,$F22=""),"",
IF(AND('2.5 CAPEX'!$L25&lt;&gt;"x",'2.5 CAPEX'!$M25&lt;&gt;"x"),0,
IF($F22=0,0,
IF(BQ$4&lt;'2.1 Kraftwerk allgemein'!$F$16,0,
IF(BQ$4='2.1 Kraftwerk allgemein'!$F$16,'2.5 CAPEX'!$J25/$F22,
IF(BQ$4&lt;'2.1 Kraftwerk allgemein'!$F$16+$F22,
('2.5 CAPEX'!$J25+SUM(OFFSET('2.5 CAPEX'!BV25,0,-MIN(MAX($F22-1-('2.1 Kraftwerk allgemein'!$F$16-'1.1 Allgemein'!$I$22+1),0),COLUMN(BH22)-1-('2.1 Kraftwerk allgemein'!$F$16-'1.1 Allgemein'!$I$22+1)),1,MIN(MAX($F22-('2.1 Kraftwerk allgemein'!$F$16-'1.1 Allgemein'!$I$22+1),1),COLUMN(BH22)-('2.1 Kraftwerk allgemein'!$F$16-'1.1 Allgemein'!$I$22+1)))))/$F22,
SUM(OFFSET('2.5 CAPEX'!BV25,0,-MIN($F22-1,COLUMN(BH22)-1),1,MIN($F22,COLUMN(BH22))))/$F22)))))))</f>
        <v/>
      </c>
      <c r="BR22" s="199" t="str">
        <f ca="1">IF('2.1 Kraftwerk allgemein'!$F$15&lt;'1.1 Allgemein'!$I$22,
IF(OR(ISNUMBER($D22)=FALSE,$F22=""),"",
IF(AND('2.5 CAPEX'!$L25&lt;&gt;"x",'2.5 CAPEX'!$M25&lt;&gt;"x"),0,
IF($F22=0,0,
IF(BR$4&lt;'2.1 Kraftwerk allgemein'!$F$16,0,
IF(BR$4='2.1 Kraftwerk allgemein'!$F$16,'2.5 CAPEX'!$J25/$F22,
IF(BR$4&lt;'2.1 Kraftwerk allgemein'!$F$16+$F22,
('2.5 CAPEX'!$J25+SUM(OFFSET('2.5 CAPEX'!BW25,0,-MIN(MAX($F22-1-('2.1 Kraftwerk allgemein'!$F$16-'2.1 Kraftwerk allgemein'!$F$15+1),0),COLUMN(BI22)-1-('2.1 Kraftwerk allgemein'!$F$16-'2.1 Kraftwerk allgemein'!$F$15+1)),1,MIN(MAX($F22-('2.1 Kraftwerk allgemein'!$F$16-'2.1 Kraftwerk allgemein'!$F$15+1),1),COLUMN(BI22)-('2.1 Kraftwerk allgemein'!$F$16-'2.1 Kraftwerk allgemein'!$F$15+1)))))/$F22,
SUM(OFFSET('2.5 CAPEX'!BW25,0,-MIN($F22-1,COLUMN(BI22)-1),1,MIN($F22,COLUMN(BI22))))/$F22)))))),
IF(OR(ISNUMBER($D22)=FALSE,$F22=""),"",
IF(AND('2.5 CAPEX'!$L25&lt;&gt;"x",'2.5 CAPEX'!$M25&lt;&gt;"x"),0,
IF($F22=0,0,
IF(BR$4&lt;'2.1 Kraftwerk allgemein'!$F$16,0,
IF(BR$4='2.1 Kraftwerk allgemein'!$F$16,'2.5 CAPEX'!$J25/$F22,
IF(BR$4&lt;'2.1 Kraftwerk allgemein'!$F$16+$F22,
('2.5 CAPEX'!$J25+SUM(OFFSET('2.5 CAPEX'!BW25,0,-MIN(MAX($F22-1-('2.1 Kraftwerk allgemein'!$F$16-'1.1 Allgemein'!$I$22+1),0),COLUMN(BI22)-1-('2.1 Kraftwerk allgemein'!$F$16-'1.1 Allgemein'!$I$22+1)),1,MIN(MAX($F22-('2.1 Kraftwerk allgemein'!$F$16-'1.1 Allgemein'!$I$22+1),1),COLUMN(BI22)-('2.1 Kraftwerk allgemein'!$F$16-'1.1 Allgemein'!$I$22+1)))))/$F22,
SUM(OFFSET('2.5 CAPEX'!BW25,0,-MIN($F22-1,COLUMN(BI22)-1),1,MIN($F22,COLUMN(BI22))))/$F22)))))))</f>
        <v/>
      </c>
      <c r="BS22" s="199" t="str">
        <f ca="1">IF('2.1 Kraftwerk allgemein'!$F$15&lt;'1.1 Allgemein'!$I$22,
IF(OR(ISNUMBER($D22)=FALSE,$F22=""),"",
IF(AND('2.5 CAPEX'!$L25&lt;&gt;"x",'2.5 CAPEX'!$M25&lt;&gt;"x"),0,
IF($F22=0,0,
IF(BS$4&lt;'2.1 Kraftwerk allgemein'!$F$16,0,
IF(BS$4='2.1 Kraftwerk allgemein'!$F$16,'2.5 CAPEX'!$J25/$F22,
IF(BS$4&lt;'2.1 Kraftwerk allgemein'!$F$16+$F22,
('2.5 CAPEX'!$J25+SUM(OFFSET('2.5 CAPEX'!BX25,0,-MIN(MAX($F22-1-('2.1 Kraftwerk allgemein'!$F$16-'2.1 Kraftwerk allgemein'!$F$15+1),0),COLUMN(BJ22)-1-('2.1 Kraftwerk allgemein'!$F$16-'2.1 Kraftwerk allgemein'!$F$15+1)),1,MIN(MAX($F22-('2.1 Kraftwerk allgemein'!$F$16-'2.1 Kraftwerk allgemein'!$F$15+1),1),COLUMN(BJ22)-('2.1 Kraftwerk allgemein'!$F$16-'2.1 Kraftwerk allgemein'!$F$15+1)))))/$F22,
SUM(OFFSET('2.5 CAPEX'!BX25,0,-MIN($F22-1,COLUMN(BJ22)-1),1,MIN($F22,COLUMN(BJ22))))/$F22)))))),
IF(OR(ISNUMBER($D22)=FALSE,$F22=""),"",
IF(AND('2.5 CAPEX'!$L25&lt;&gt;"x",'2.5 CAPEX'!$M25&lt;&gt;"x"),0,
IF($F22=0,0,
IF(BS$4&lt;'2.1 Kraftwerk allgemein'!$F$16,0,
IF(BS$4='2.1 Kraftwerk allgemein'!$F$16,'2.5 CAPEX'!$J25/$F22,
IF(BS$4&lt;'2.1 Kraftwerk allgemein'!$F$16+$F22,
('2.5 CAPEX'!$J25+SUM(OFFSET('2.5 CAPEX'!BX25,0,-MIN(MAX($F22-1-('2.1 Kraftwerk allgemein'!$F$16-'1.1 Allgemein'!$I$22+1),0),COLUMN(BJ22)-1-('2.1 Kraftwerk allgemein'!$F$16-'1.1 Allgemein'!$I$22+1)),1,MIN(MAX($F22-('2.1 Kraftwerk allgemein'!$F$16-'1.1 Allgemein'!$I$22+1),1),COLUMN(BJ22)-('2.1 Kraftwerk allgemein'!$F$16-'1.1 Allgemein'!$I$22+1)))))/$F22,
SUM(OFFSET('2.5 CAPEX'!BX25,0,-MIN($F22-1,COLUMN(BJ22)-1),1,MIN($F22,COLUMN(BJ22))))/$F22)))))))</f>
        <v/>
      </c>
      <c r="BT22" s="199" t="str">
        <f ca="1">IF('2.1 Kraftwerk allgemein'!$F$15&lt;'1.1 Allgemein'!$I$22,
IF(OR(ISNUMBER($D22)=FALSE,$F22=""),"",
IF(AND('2.5 CAPEX'!$L25&lt;&gt;"x",'2.5 CAPEX'!$M25&lt;&gt;"x"),0,
IF($F22=0,0,
IF(BT$4&lt;'2.1 Kraftwerk allgemein'!$F$16,0,
IF(BT$4='2.1 Kraftwerk allgemein'!$F$16,'2.5 CAPEX'!$J25/$F22,
IF(BT$4&lt;'2.1 Kraftwerk allgemein'!$F$16+$F22,
('2.5 CAPEX'!$J25+SUM(OFFSET('2.5 CAPEX'!BY25,0,-MIN(MAX($F22-1-('2.1 Kraftwerk allgemein'!$F$16-'2.1 Kraftwerk allgemein'!$F$15+1),0),COLUMN(BK22)-1-('2.1 Kraftwerk allgemein'!$F$16-'2.1 Kraftwerk allgemein'!$F$15+1)),1,MIN(MAX($F22-('2.1 Kraftwerk allgemein'!$F$16-'2.1 Kraftwerk allgemein'!$F$15+1),1),COLUMN(BK22)-('2.1 Kraftwerk allgemein'!$F$16-'2.1 Kraftwerk allgemein'!$F$15+1)))))/$F22,
SUM(OFFSET('2.5 CAPEX'!BY25,0,-MIN($F22-1,COLUMN(BK22)-1),1,MIN($F22,COLUMN(BK22))))/$F22)))))),
IF(OR(ISNUMBER($D22)=FALSE,$F22=""),"",
IF(AND('2.5 CAPEX'!$L25&lt;&gt;"x",'2.5 CAPEX'!$M25&lt;&gt;"x"),0,
IF($F22=0,0,
IF(BT$4&lt;'2.1 Kraftwerk allgemein'!$F$16,0,
IF(BT$4='2.1 Kraftwerk allgemein'!$F$16,'2.5 CAPEX'!$J25/$F22,
IF(BT$4&lt;'2.1 Kraftwerk allgemein'!$F$16+$F22,
('2.5 CAPEX'!$J25+SUM(OFFSET('2.5 CAPEX'!BY25,0,-MIN(MAX($F22-1-('2.1 Kraftwerk allgemein'!$F$16-'1.1 Allgemein'!$I$22+1),0),COLUMN(BK22)-1-('2.1 Kraftwerk allgemein'!$F$16-'1.1 Allgemein'!$I$22+1)),1,MIN(MAX($F22-('2.1 Kraftwerk allgemein'!$F$16-'1.1 Allgemein'!$I$22+1),1),COLUMN(BK22)-('2.1 Kraftwerk allgemein'!$F$16-'1.1 Allgemein'!$I$22+1)))))/$F22,
SUM(OFFSET('2.5 CAPEX'!BY25,0,-MIN($F22-1,COLUMN(BK22)-1),1,MIN($F22,COLUMN(BK22))))/$F22)))))))</f>
        <v/>
      </c>
      <c r="BU22" s="199" t="str">
        <f ca="1">IF('2.1 Kraftwerk allgemein'!$F$15&lt;'1.1 Allgemein'!$I$22,
IF(OR(ISNUMBER($D22)=FALSE,$F22=""),"",
IF(AND('2.5 CAPEX'!$L25&lt;&gt;"x",'2.5 CAPEX'!$M25&lt;&gt;"x"),0,
IF($F22=0,0,
IF(BU$4&lt;'2.1 Kraftwerk allgemein'!$F$16,0,
IF(BU$4='2.1 Kraftwerk allgemein'!$F$16,'2.5 CAPEX'!$J25/$F22,
IF(BU$4&lt;'2.1 Kraftwerk allgemein'!$F$16+$F22,
('2.5 CAPEX'!$J25+SUM(OFFSET('2.5 CAPEX'!BZ25,0,-MIN(MAX($F22-1-('2.1 Kraftwerk allgemein'!$F$16-'2.1 Kraftwerk allgemein'!$F$15+1),0),COLUMN(BL22)-1-('2.1 Kraftwerk allgemein'!$F$16-'2.1 Kraftwerk allgemein'!$F$15+1)),1,MIN(MAX($F22-('2.1 Kraftwerk allgemein'!$F$16-'2.1 Kraftwerk allgemein'!$F$15+1),1),COLUMN(BL22)-('2.1 Kraftwerk allgemein'!$F$16-'2.1 Kraftwerk allgemein'!$F$15+1)))))/$F22,
SUM(OFFSET('2.5 CAPEX'!BZ25,0,-MIN($F22-1,COLUMN(BL22)-1),1,MIN($F22,COLUMN(BL22))))/$F22)))))),
IF(OR(ISNUMBER($D22)=FALSE,$F22=""),"",
IF(AND('2.5 CAPEX'!$L25&lt;&gt;"x",'2.5 CAPEX'!$M25&lt;&gt;"x"),0,
IF($F22=0,0,
IF(BU$4&lt;'2.1 Kraftwerk allgemein'!$F$16,0,
IF(BU$4='2.1 Kraftwerk allgemein'!$F$16,'2.5 CAPEX'!$J25/$F22,
IF(BU$4&lt;'2.1 Kraftwerk allgemein'!$F$16+$F22,
('2.5 CAPEX'!$J25+SUM(OFFSET('2.5 CAPEX'!BZ25,0,-MIN(MAX($F22-1-('2.1 Kraftwerk allgemein'!$F$16-'1.1 Allgemein'!$I$22+1),0),COLUMN(BL22)-1-('2.1 Kraftwerk allgemein'!$F$16-'1.1 Allgemein'!$I$22+1)),1,MIN(MAX($F22-('2.1 Kraftwerk allgemein'!$F$16-'1.1 Allgemein'!$I$22+1),1),COLUMN(BL22)-('2.1 Kraftwerk allgemein'!$F$16-'1.1 Allgemein'!$I$22+1)))))/$F22,
SUM(OFFSET('2.5 CAPEX'!BZ25,0,-MIN($F22-1,COLUMN(BL22)-1),1,MIN($F22,COLUMN(BL22))))/$F22)))))))</f>
        <v/>
      </c>
      <c r="BV22" s="199" t="str">
        <f ca="1">IF('2.1 Kraftwerk allgemein'!$F$15&lt;'1.1 Allgemein'!$I$22,
IF(OR(ISNUMBER($D22)=FALSE,$F22=""),"",
IF(AND('2.5 CAPEX'!$L25&lt;&gt;"x",'2.5 CAPEX'!$M25&lt;&gt;"x"),0,
IF($F22=0,0,
IF(BV$4&lt;'2.1 Kraftwerk allgemein'!$F$16,0,
IF(BV$4='2.1 Kraftwerk allgemein'!$F$16,'2.5 CAPEX'!$J25/$F22,
IF(BV$4&lt;'2.1 Kraftwerk allgemein'!$F$16+$F22,
('2.5 CAPEX'!$J25+SUM(OFFSET('2.5 CAPEX'!CA25,0,-MIN(MAX($F22-1-('2.1 Kraftwerk allgemein'!$F$16-'2.1 Kraftwerk allgemein'!$F$15+1),0),COLUMN(BM22)-1-('2.1 Kraftwerk allgemein'!$F$16-'2.1 Kraftwerk allgemein'!$F$15+1)),1,MIN(MAX($F22-('2.1 Kraftwerk allgemein'!$F$16-'2.1 Kraftwerk allgemein'!$F$15+1),1),COLUMN(BM22)-('2.1 Kraftwerk allgemein'!$F$16-'2.1 Kraftwerk allgemein'!$F$15+1)))))/$F22,
SUM(OFFSET('2.5 CAPEX'!CA25,0,-MIN($F22-1,COLUMN(BM22)-1),1,MIN($F22,COLUMN(BM22))))/$F22)))))),
IF(OR(ISNUMBER($D22)=FALSE,$F22=""),"",
IF(AND('2.5 CAPEX'!$L25&lt;&gt;"x",'2.5 CAPEX'!$M25&lt;&gt;"x"),0,
IF($F22=0,0,
IF(BV$4&lt;'2.1 Kraftwerk allgemein'!$F$16,0,
IF(BV$4='2.1 Kraftwerk allgemein'!$F$16,'2.5 CAPEX'!$J25/$F22,
IF(BV$4&lt;'2.1 Kraftwerk allgemein'!$F$16+$F22,
('2.5 CAPEX'!$J25+SUM(OFFSET('2.5 CAPEX'!CA25,0,-MIN(MAX($F22-1-('2.1 Kraftwerk allgemein'!$F$16-'1.1 Allgemein'!$I$22+1),0),COLUMN(BM22)-1-('2.1 Kraftwerk allgemein'!$F$16-'1.1 Allgemein'!$I$22+1)),1,MIN(MAX($F22-('2.1 Kraftwerk allgemein'!$F$16-'1.1 Allgemein'!$I$22+1),1),COLUMN(BM22)-('2.1 Kraftwerk allgemein'!$F$16-'1.1 Allgemein'!$I$22+1)))))/$F22,
SUM(OFFSET('2.5 CAPEX'!CA25,0,-MIN($F22-1,COLUMN(BM22)-1),1,MIN($F22,COLUMN(BM22))))/$F22)))))))</f>
        <v/>
      </c>
      <c r="BW22" s="199" t="str">
        <f ca="1">IF('2.1 Kraftwerk allgemein'!$F$15&lt;'1.1 Allgemein'!$I$22,
IF(OR(ISNUMBER($D22)=FALSE,$F22=""),"",
IF(AND('2.5 CAPEX'!$L25&lt;&gt;"x",'2.5 CAPEX'!$M25&lt;&gt;"x"),0,
IF($F22=0,0,
IF(BW$4&lt;'2.1 Kraftwerk allgemein'!$F$16,0,
IF(BW$4='2.1 Kraftwerk allgemein'!$F$16,'2.5 CAPEX'!$J25/$F22,
IF(BW$4&lt;'2.1 Kraftwerk allgemein'!$F$16+$F22,
('2.5 CAPEX'!$J25+SUM(OFFSET('2.5 CAPEX'!CB25,0,-MIN(MAX($F22-1-('2.1 Kraftwerk allgemein'!$F$16-'2.1 Kraftwerk allgemein'!$F$15+1),0),COLUMN(BN22)-1-('2.1 Kraftwerk allgemein'!$F$16-'2.1 Kraftwerk allgemein'!$F$15+1)),1,MIN(MAX($F22-('2.1 Kraftwerk allgemein'!$F$16-'2.1 Kraftwerk allgemein'!$F$15+1),1),COLUMN(BN22)-('2.1 Kraftwerk allgemein'!$F$16-'2.1 Kraftwerk allgemein'!$F$15+1)))))/$F22,
SUM(OFFSET('2.5 CAPEX'!CB25,0,-MIN($F22-1,COLUMN(BN22)-1),1,MIN($F22,COLUMN(BN22))))/$F22)))))),
IF(OR(ISNUMBER($D22)=FALSE,$F22=""),"",
IF(AND('2.5 CAPEX'!$L25&lt;&gt;"x",'2.5 CAPEX'!$M25&lt;&gt;"x"),0,
IF($F22=0,0,
IF(BW$4&lt;'2.1 Kraftwerk allgemein'!$F$16,0,
IF(BW$4='2.1 Kraftwerk allgemein'!$F$16,'2.5 CAPEX'!$J25/$F22,
IF(BW$4&lt;'2.1 Kraftwerk allgemein'!$F$16+$F22,
('2.5 CAPEX'!$J25+SUM(OFFSET('2.5 CAPEX'!CB25,0,-MIN(MAX($F22-1-('2.1 Kraftwerk allgemein'!$F$16-'1.1 Allgemein'!$I$22+1),0),COLUMN(BN22)-1-('2.1 Kraftwerk allgemein'!$F$16-'1.1 Allgemein'!$I$22+1)),1,MIN(MAX($F22-('2.1 Kraftwerk allgemein'!$F$16-'1.1 Allgemein'!$I$22+1),1),COLUMN(BN22)-('2.1 Kraftwerk allgemein'!$F$16-'1.1 Allgemein'!$I$22+1)))))/$F22,
SUM(OFFSET('2.5 CAPEX'!CB25,0,-MIN($F22-1,COLUMN(BN22)-1),1,MIN($F22,COLUMN(BN22))))/$F22)))))))</f>
        <v/>
      </c>
      <c r="BX22" s="199" t="str">
        <f ca="1">IF('2.1 Kraftwerk allgemein'!$F$15&lt;'1.1 Allgemein'!$I$22,
IF(OR(ISNUMBER($D22)=FALSE,$F22=""),"",
IF(AND('2.5 CAPEX'!$L25&lt;&gt;"x",'2.5 CAPEX'!$M25&lt;&gt;"x"),0,
IF($F22=0,0,
IF(BX$4&lt;'2.1 Kraftwerk allgemein'!$F$16,0,
IF(BX$4='2.1 Kraftwerk allgemein'!$F$16,'2.5 CAPEX'!$J25/$F22,
IF(BX$4&lt;'2.1 Kraftwerk allgemein'!$F$16+$F22,
('2.5 CAPEX'!$J25+SUM(OFFSET('2.5 CAPEX'!CC25,0,-MIN(MAX($F22-1-('2.1 Kraftwerk allgemein'!$F$16-'2.1 Kraftwerk allgemein'!$F$15+1),0),COLUMN(BO22)-1-('2.1 Kraftwerk allgemein'!$F$16-'2.1 Kraftwerk allgemein'!$F$15+1)),1,MIN(MAX($F22-('2.1 Kraftwerk allgemein'!$F$16-'2.1 Kraftwerk allgemein'!$F$15+1),1),COLUMN(BO22)-('2.1 Kraftwerk allgemein'!$F$16-'2.1 Kraftwerk allgemein'!$F$15+1)))))/$F22,
SUM(OFFSET('2.5 CAPEX'!CC25,0,-MIN($F22-1,COLUMN(BO22)-1),1,MIN($F22,COLUMN(BO22))))/$F22)))))),
IF(OR(ISNUMBER($D22)=FALSE,$F22=""),"",
IF(AND('2.5 CAPEX'!$L25&lt;&gt;"x",'2.5 CAPEX'!$M25&lt;&gt;"x"),0,
IF($F22=0,0,
IF(BX$4&lt;'2.1 Kraftwerk allgemein'!$F$16,0,
IF(BX$4='2.1 Kraftwerk allgemein'!$F$16,'2.5 CAPEX'!$J25/$F22,
IF(BX$4&lt;'2.1 Kraftwerk allgemein'!$F$16+$F22,
('2.5 CAPEX'!$J25+SUM(OFFSET('2.5 CAPEX'!CC25,0,-MIN(MAX($F22-1-('2.1 Kraftwerk allgemein'!$F$16-'1.1 Allgemein'!$I$22+1),0),COLUMN(BO22)-1-('2.1 Kraftwerk allgemein'!$F$16-'1.1 Allgemein'!$I$22+1)),1,MIN(MAX($F22-('2.1 Kraftwerk allgemein'!$F$16-'1.1 Allgemein'!$I$22+1),1),COLUMN(BO22)-('2.1 Kraftwerk allgemein'!$F$16-'1.1 Allgemein'!$I$22+1)))))/$F22,
SUM(OFFSET('2.5 CAPEX'!CC25,0,-MIN($F22-1,COLUMN(BO22)-1),1,MIN($F22,COLUMN(BO22))))/$F22)))))))</f>
        <v/>
      </c>
      <c r="BY22" s="199" t="str">
        <f ca="1">IF('2.1 Kraftwerk allgemein'!$F$15&lt;'1.1 Allgemein'!$I$22,
IF(OR(ISNUMBER($D22)=FALSE,$F22=""),"",
IF(AND('2.5 CAPEX'!$L25&lt;&gt;"x",'2.5 CAPEX'!$M25&lt;&gt;"x"),0,
IF($F22=0,0,
IF(BY$4&lt;'2.1 Kraftwerk allgemein'!$F$16,0,
IF(BY$4='2.1 Kraftwerk allgemein'!$F$16,'2.5 CAPEX'!$J25/$F22,
IF(BY$4&lt;'2.1 Kraftwerk allgemein'!$F$16+$F22,
('2.5 CAPEX'!$J25+SUM(OFFSET('2.5 CAPEX'!CD25,0,-MIN(MAX($F22-1-('2.1 Kraftwerk allgemein'!$F$16-'2.1 Kraftwerk allgemein'!$F$15+1),0),COLUMN(BP22)-1-('2.1 Kraftwerk allgemein'!$F$16-'2.1 Kraftwerk allgemein'!$F$15+1)),1,MIN(MAX($F22-('2.1 Kraftwerk allgemein'!$F$16-'2.1 Kraftwerk allgemein'!$F$15+1),1),COLUMN(BP22)-('2.1 Kraftwerk allgemein'!$F$16-'2.1 Kraftwerk allgemein'!$F$15+1)))))/$F22,
SUM(OFFSET('2.5 CAPEX'!CD25,0,-MIN($F22-1,COLUMN(BP22)-1),1,MIN($F22,COLUMN(BP22))))/$F22)))))),
IF(OR(ISNUMBER($D22)=FALSE,$F22=""),"",
IF(AND('2.5 CAPEX'!$L25&lt;&gt;"x",'2.5 CAPEX'!$M25&lt;&gt;"x"),0,
IF($F22=0,0,
IF(BY$4&lt;'2.1 Kraftwerk allgemein'!$F$16,0,
IF(BY$4='2.1 Kraftwerk allgemein'!$F$16,'2.5 CAPEX'!$J25/$F22,
IF(BY$4&lt;'2.1 Kraftwerk allgemein'!$F$16+$F22,
('2.5 CAPEX'!$J25+SUM(OFFSET('2.5 CAPEX'!CD25,0,-MIN(MAX($F22-1-('2.1 Kraftwerk allgemein'!$F$16-'1.1 Allgemein'!$I$22+1),0),COLUMN(BP22)-1-('2.1 Kraftwerk allgemein'!$F$16-'1.1 Allgemein'!$I$22+1)),1,MIN(MAX($F22-('2.1 Kraftwerk allgemein'!$F$16-'1.1 Allgemein'!$I$22+1),1),COLUMN(BP22)-('2.1 Kraftwerk allgemein'!$F$16-'1.1 Allgemein'!$I$22+1)))))/$F22,
SUM(OFFSET('2.5 CAPEX'!CD25,0,-MIN($F22-1,COLUMN(BP22)-1),1,MIN($F22,COLUMN(BP22))))/$F22)))))))</f>
        <v/>
      </c>
      <c r="BZ22" s="199" t="str">
        <f ca="1">IF('2.1 Kraftwerk allgemein'!$F$15&lt;'1.1 Allgemein'!$I$22,
IF(OR(ISNUMBER($D22)=FALSE,$F22=""),"",
IF(AND('2.5 CAPEX'!$L25&lt;&gt;"x",'2.5 CAPEX'!$M25&lt;&gt;"x"),0,
IF($F22=0,0,
IF(BZ$4&lt;'2.1 Kraftwerk allgemein'!$F$16,0,
IF(BZ$4='2.1 Kraftwerk allgemein'!$F$16,'2.5 CAPEX'!$J25/$F22,
IF(BZ$4&lt;'2.1 Kraftwerk allgemein'!$F$16+$F22,
('2.5 CAPEX'!$J25+SUM(OFFSET('2.5 CAPEX'!CE25,0,-MIN(MAX($F22-1-('2.1 Kraftwerk allgemein'!$F$16-'2.1 Kraftwerk allgemein'!$F$15+1),0),COLUMN(BQ22)-1-('2.1 Kraftwerk allgemein'!$F$16-'2.1 Kraftwerk allgemein'!$F$15+1)),1,MIN(MAX($F22-('2.1 Kraftwerk allgemein'!$F$16-'2.1 Kraftwerk allgemein'!$F$15+1),1),COLUMN(BQ22)-('2.1 Kraftwerk allgemein'!$F$16-'2.1 Kraftwerk allgemein'!$F$15+1)))))/$F22,
SUM(OFFSET('2.5 CAPEX'!CE25,0,-MIN($F22-1,COLUMN(BQ22)-1),1,MIN($F22,COLUMN(BQ22))))/$F22)))))),
IF(OR(ISNUMBER($D22)=FALSE,$F22=""),"",
IF(AND('2.5 CAPEX'!$L25&lt;&gt;"x",'2.5 CAPEX'!$M25&lt;&gt;"x"),0,
IF($F22=0,0,
IF(BZ$4&lt;'2.1 Kraftwerk allgemein'!$F$16,0,
IF(BZ$4='2.1 Kraftwerk allgemein'!$F$16,'2.5 CAPEX'!$J25/$F22,
IF(BZ$4&lt;'2.1 Kraftwerk allgemein'!$F$16+$F22,
('2.5 CAPEX'!$J25+SUM(OFFSET('2.5 CAPEX'!CE25,0,-MIN(MAX($F22-1-('2.1 Kraftwerk allgemein'!$F$16-'1.1 Allgemein'!$I$22+1),0),COLUMN(BQ22)-1-('2.1 Kraftwerk allgemein'!$F$16-'1.1 Allgemein'!$I$22+1)),1,MIN(MAX($F22-('2.1 Kraftwerk allgemein'!$F$16-'1.1 Allgemein'!$I$22+1),1),COLUMN(BQ22)-('2.1 Kraftwerk allgemein'!$F$16-'1.1 Allgemein'!$I$22+1)))))/$F22,
SUM(OFFSET('2.5 CAPEX'!CE25,0,-MIN($F22-1,COLUMN(BQ22)-1),1,MIN($F22,COLUMN(BQ22))))/$F22)))))))</f>
        <v/>
      </c>
      <c r="CA22" s="199" t="str">
        <f ca="1">IF('2.1 Kraftwerk allgemein'!$F$15&lt;'1.1 Allgemein'!$I$22,
IF(OR(ISNUMBER($D22)=FALSE,$F22=""),"",
IF(AND('2.5 CAPEX'!$L25&lt;&gt;"x",'2.5 CAPEX'!$M25&lt;&gt;"x"),0,
IF($F22=0,0,
IF(CA$4&lt;'2.1 Kraftwerk allgemein'!$F$16,0,
IF(CA$4='2.1 Kraftwerk allgemein'!$F$16,'2.5 CAPEX'!$J25/$F22,
IF(CA$4&lt;'2.1 Kraftwerk allgemein'!$F$16+$F22,
('2.5 CAPEX'!$J25+SUM(OFFSET('2.5 CAPEX'!CF25,0,-MIN(MAX($F22-1-('2.1 Kraftwerk allgemein'!$F$16-'2.1 Kraftwerk allgemein'!$F$15+1),0),COLUMN(BR22)-1-('2.1 Kraftwerk allgemein'!$F$16-'2.1 Kraftwerk allgemein'!$F$15+1)),1,MIN(MAX($F22-('2.1 Kraftwerk allgemein'!$F$16-'2.1 Kraftwerk allgemein'!$F$15+1),1),COLUMN(BR22)-('2.1 Kraftwerk allgemein'!$F$16-'2.1 Kraftwerk allgemein'!$F$15+1)))))/$F22,
SUM(OFFSET('2.5 CAPEX'!CF25,0,-MIN($F22-1,COLUMN(BR22)-1),1,MIN($F22,COLUMN(BR22))))/$F22)))))),
IF(OR(ISNUMBER($D22)=FALSE,$F22=""),"",
IF(AND('2.5 CAPEX'!$L25&lt;&gt;"x",'2.5 CAPEX'!$M25&lt;&gt;"x"),0,
IF($F22=0,0,
IF(CA$4&lt;'2.1 Kraftwerk allgemein'!$F$16,0,
IF(CA$4='2.1 Kraftwerk allgemein'!$F$16,'2.5 CAPEX'!$J25/$F22,
IF(CA$4&lt;'2.1 Kraftwerk allgemein'!$F$16+$F22,
('2.5 CAPEX'!$J25+SUM(OFFSET('2.5 CAPEX'!CF25,0,-MIN(MAX($F22-1-('2.1 Kraftwerk allgemein'!$F$16-'1.1 Allgemein'!$I$22+1),0),COLUMN(BR22)-1-('2.1 Kraftwerk allgemein'!$F$16-'1.1 Allgemein'!$I$22+1)),1,MIN(MAX($F22-('2.1 Kraftwerk allgemein'!$F$16-'1.1 Allgemein'!$I$22+1),1),COLUMN(BR22)-('2.1 Kraftwerk allgemein'!$F$16-'1.1 Allgemein'!$I$22+1)))))/$F22,
SUM(OFFSET('2.5 CAPEX'!CF25,0,-MIN($F22-1,COLUMN(BR22)-1),1,MIN($F22,COLUMN(BR22))))/$F22)))))))</f>
        <v/>
      </c>
      <c r="CB22" s="199" t="str">
        <f ca="1">IF('2.1 Kraftwerk allgemein'!$F$15&lt;'1.1 Allgemein'!$I$22,
IF(OR(ISNUMBER($D22)=FALSE,$F22=""),"",
IF(AND('2.5 CAPEX'!$L25&lt;&gt;"x",'2.5 CAPEX'!$M25&lt;&gt;"x"),0,
IF($F22=0,0,
IF(CB$4&lt;'2.1 Kraftwerk allgemein'!$F$16,0,
IF(CB$4='2.1 Kraftwerk allgemein'!$F$16,'2.5 CAPEX'!$J25/$F22,
IF(CB$4&lt;'2.1 Kraftwerk allgemein'!$F$16+$F22,
('2.5 CAPEX'!$J25+SUM(OFFSET('2.5 CAPEX'!CG25,0,-MIN(MAX($F22-1-('2.1 Kraftwerk allgemein'!$F$16-'2.1 Kraftwerk allgemein'!$F$15+1),0),COLUMN(BS22)-1-('2.1 Kraftwerk allgemein'!$F$16-'2.1 Kraftwerk allgemein'!$F$15+1)),1,MIN(MAX($F22-('2.1 Kraftwerk allgemein'!$F$16-'2.1 Kraftwerk allgemein'!$F$15+1),1),COLUMN(BS22)-('2.1 Kraftwerk allgemein'!$F$16-'2.1 Kraftwerk allgemein'!$F$15+1)))))/$F22,
SUM(OFFSET('2.5 CAPEX'!CG25,0,-MIN($F22-1,COLUMN(BS22)-1),1,MIN($F22,COLUMN(BS22))))/$F22)))))),
IF(OR(ISNUMBER($D22)=FALSE,$F22=""),"",
IF(AND('2.5 CAPEX'!$L25&lt;&gt;"x",'2.5 CAPEX'!$M25&lt;&gt;"x"),0,
IF($F22=0,0,
IF(CB$4&lt;'2.1 Kraftwerk allgemein'!$F$16,0,
IF(CB$4='2.1 Kraftwerk allgemein'!$F$16,'2.5 CAPEX'!$J25/$F22,
IF(CB$4&lt;'2.1 Kraftwerk allgemein'!$F$16+$F22,
('2.5 CAPEX'!$J25+SUM(OFFSET('2.5 CAPEX'!CG25,0,-MIN(MAX($F22-1-('2.1 Kraftwerk allgemein'!$F$16-'1.1 Allgemein'!$I$22+1),0),COLUMN(BS22)-1-('2.1 Kraftwerk allgemein'!$F$16-'1.1 Allgemein'!$I$22+1)),1,MIN(MAX($F22-('2.1 Kraftwerk allgemein'!$F$16-'1.1 Allgemein'!$I$22+1),1),COLUMN(BS22)-('2.1 Kraftwerk allgemein'!$F$16-'1.1 Allgemein'!$I$22+1)))))/$F22,
SUM(OFFSET('2.5 CAPEX'!CG25,0,-MIN($F22-1,COLUMN(BS22)-1),1,MIN($F22,COLUMN(BS22))))/$F22)))))))</f>
        <v/>
      </c>
      <c r="CC22" s="199" t="str">
        <f ca="1">IF('2.1 Kraftwerk allgemein'!$F$15&lt;'1.1 Allgemein'!$I$22,
IF(OR(ISNUMBER($D22)=FALSE,$F22=""),"",
IF(AND('2.5 CAPEX'!$L25&lt;&gt;"x",'2.5 CAPEX'!$M25&lt;&gt;"x"),0,
IF($F22=0,0,
IF(CC$4&lt;'2.1 Kraftwerk allgemein'!$F$16,0,
IF(CC$4='2.1 Kraftwerk allgemein'!$F$16,'2.5 CAPEX'!$J25/$F22,
IF(CC$4&lt;'2.1 Kraftwerk allgemein'!$F$16+$F22,
('2.5 CAPEX'!$J25+SUM(OFFSET('2.5 CAPEX'!CH25,0,-MIN(MAX($F22-1-('2.1 Kraftwerk allgemein'!$F$16-'2.1 Kraftwerk allgemein'!$F$15+1),0),COLUMN(BT22)-1-('2.1 Kraftwerk allgemein'!$F$16-'2.1 Kraftwerk allgemein'!$F$15+1)),1,MIN(MAX($F22-('2.1 Kraftwerk allgemein'!$F$16-'2.1 Kraftwerk allgemein'!$F$15+1),1),COLUMN(BT22)-('2.1 Kraftwerk allgemein'!$F$16-'2.1 Kraftwerk allgemein'!$F$15+1)))))/$F22,
SUM(OFFSET('2.5 CAPEX'!CH25,0,-MIN($F22-1,COLUMN(BT22)-1),1,MIN($F22,COLUMN(BT22))))/$F22)))))),
IF(OR(ISNUMBER($D22)=FALSE,$F22=""),"",
IF(AND('2.5 CAPEX'!$L25&lt;&gt;"x",'2.5 CAPEX'!$M25&lt;&gt;"x"),0,
IF($F22=0,0,
IF(CC$4&lt;'2.1 Kraftwerk allgemein'!$F$16,0,
IF(CC$4='2.1 Kraftwerk allgemein'!$F$16,'2.5 CAPEX'!$J25/$F22,
IF(CC$4&lt;'2.1 Kraftwerk allgemein'!$F$16+$F22,
('2.5 CAPEX'!$J25+SUM(OFFSET('2.5 CAPEX'!CH25,0,-MIN(MAX($F22-1-('2.1 Kraftwerk allgemein'!$F$16-'1.1 Allgemein'!$I$22+1),0),COLUMN(BT22)-1-('2.1 Kraftwerk allgemein'!$F$16-'1.1 Allgemein'!$I$22+1)),1,MIN(MAX($F22-('2.1 Kraftwerk allgemein'!$F$16-'1.1 Allgemein'!$I$22+1),1),COLUMN(BT22)-('2.1 Kraftwerk allgemein'!$F$16-'1.1 Allgemein'!$I$22+1)))))/$F22,
SUM(OFFSET('2.5 CAPEX'!CH25,0,-MIN($F22-1,COLUMN(BT22)-1),1,MIN($F22,COLUMN(BT22))))/$F22)))))))</f>
        <v/>
      </c>
      <c r="CD22" s="199" t="str">
        <f ca="1">IF('2.1 Kraftwerk allgemein'!$F$15&lt;'1.1 Allgemein'!$I$22,
IF(OR(ISNUMBER($D22)=FALSE,$F22=""),"",
IF(AND('2.5 CAPEX'!$L25&lt;&gt;"x",'2.5 CAPEX'!$M25&lt;&gt;"x"),0,
IF($F22=0,0,
IF(CD$4&lt;'2.1 Kraftwerk allgemein'!$F$16,0,
IF(CD$4='2.1 Kraftwerk allgemein'!$F$16,'2.5 CAPEX'!$J25/$F22,
IF(CD$4&lt;'2.1 Kraftwerk allgemein'!$F$16+$F22,
('2.5 CAPEX'!$J25+SUM(OFFSET('2.5 CAPEX'!CI25,0,-MIN(MAX($F22-1-('2.1 Kraftwerk allgemein'!$F$16-'2.1 Kraftwerk allgemein'!$F$15+1),0),COLUMN(BU22)-1-('2.1 Kraftwerk allgemein'!$F$16-'2.1 Kraftwerk allgemein'!$F$15+1)),1,MIN(MAX($F22-('2.1 Kraftwerk allgemein'!$F$16-'2.1 Kraftwerk allgemein'!$F$15+1),1),COLUMN(BU22)-('2.1 Kraftwerk allgemein'!$F$16-'2.1 Kraftwerk allgemein'!$F$15+1)))))/$F22,
SUM(OFFSET('2.5 CAPEX'!CI25,0,-MIN($F22-1,COLUMN(BU22)-1),1,MIN($F22,COLUMN(BU22))))/$F22)))))),
IF(OR(ISNUMBER($D22)=FALSE,$F22=""),"",
IF(AND('2.5 CAPEX'!$L25&lt;&gt;"x",'2.5 CAPEX'!$M25&lt;&gt;"x"),0,
IF($F22=0,0,
IF(CD$4&lt;'2.1 Kraftwerk allgemein'!$F$16,0,
IF(CD$4='2.1 Kraftwerk allgemein'!$F$16,'2.5 CAPEX'!$J25/$F22,
IF(CD$4&lt;'2.1 Kraftwerk allgemein'!$F$16+$F22,
('2.5 CAPEX'!$J25+SUM(OFFSET('2.5 CAPEX'!CI25,0,-MIN(MAX($F22-1-('2.1 Kraftwerk allgemein'!$F$16-'1.1 Allgemein'!$I$22+1),0),COLUMN(BU22)-1-('2.1 Kraftwerk allgemein'!$F$16-'1.1 Allgemein'!$I$22+1)),1,MIN(MAX($F22-('2.1 Kraftwerk allgemein'!$F$16-'1.1 Allgemein'!$I$22+1),1),COLUMN(BU22)-('2.1 Kraftwerk allgemein'!$F$16-'1.1 Allgemein'!$I$22+1)))))/$F22,
SUM(OFFSET('2.5 CAPEX'!CI25,0,-MIN($F22-1,COLUMN(BU22)-1),1,MIN($F22,COLUMN(BU22))))/$F22)))))))</f>
        <v/>
      </c>
      <c r="CE22" s="199" t="str">
        <f ca="1">IF('2.1 Kraftwerk allgemein'!$F$15&lt;'1.1 Allgemein'!$I$22,
IF(OR(ISNUMBER($D22)=FALSE,$F22=""),"",
IF(AND('2.5 CAPEX'!$L25&lt;&gt;"x",'2.5 CAPEX'!$M25&lt;&gt;"x"),0,
IF($F22=0,0,
IF(CE$4&lt;'2.1 Kraftwerk allgemein'!$F$16,0,
IF(CE$4='2.1 Kraftwerk allgemein'!$F$16,'2.5 CAPEX'!$J25/$F22,
IF(CE$4&lt;'2.1 Kraftwerk allgemein'!$F$16+$F22,
('2.5 CAPEX'!$J25+SUM(OFFSET('2.5 CAPEX'!CJ25,0,-MIN(MAX($F22-1-('2.1 Kraftwerk allgemein'!$F$16-'2.1 Kraftwerk allgemein'!$F$15+1),0),COLUMN(BV22)-1-('2.1 Kraftwerk allgemein'!$F$16-'2.1 Kraftwerk allgemein'!$F$15+1)),1,MIN(MAX($F22-('2.1 Kraftwerk allgemein'!$F$16-'2.1 Kraftwerk allgemein'!$F$15+1),1),COLUMN(BV22)-('2.1 Kraftwerk allgemein'!$F$16-'2.1 Kraftwerk allgemein'!$F$15+1)))))/$F22,
SUM(OFFSET('2.5 CAPEX'!CJ25,0,-MIN($F22-1,COLUMN(BV22)-1),1,MIN($F22,COLUMN(BV22))))/$F22)))))),
IF(OR(ISNUMBER($D22)=FALSE,$F22=""),"",
IF(AND('2.5 CAPEX'!$L25&lt;&gt;"x",'2.5 CAPEX'!$M25&lt;&gt;"x"),0,
IF($F22=0,0,
IF(CE$4&lt;'2.1 Kraftwerk allgemein'!$F$16,0,
IF(CE$4='2.1 Kraftwerk allgemein'!$F$16,'2.5 CAPEX'!$J25/$F22,
IF(CE$4&lt;'2.1 Kraftwerk allgemein'!$F$16+$F22,
('2.5 CAPEX'!$J25+SUM(OFFSET('2.5 CAPEX'!CJ25,0,-MIN(MAX($F22-1-('2.1 Kraftwerk allgemein'!$F$16-'1.1 Allgemein'!$I$22+1),0),COLUMN(BV22)-1-('2.1 Kraftwerk allgemein'!$F$16-'1.1 Allgemein'!$I$22+1)),1,MIN(MAX($F22-('2.1 Kraftwerk allgemein'!$F$16-'1.1 Allgemein'!$I$22+1),1),COLUMN(BV22)-('2.1 Kraftwerk allgemein'!$F$16-'1.1 Allgemein'!$I$22+1)))))/$F22,
SUM(OFFSET('2.5 CAPEX'!CJ25,0,-MIN($F22-1,COLUMN(BV22)-1),1,MIN($F22,COLUMN(BV22))))/$F22)))))))</f>
        <v/>
      </c>
      <c r="CF22" s="199" t="str">
        <f ca="1">IF('2.1 Kraftwerk allgemein'!$F$15&lt;'1.1 Allgemein'!$I$22,
IF(OR(ISNUMBER($D22)=FALSE,$F22=""),"",
IF(AND('2.5 CAPEX'!$L25&lt;&gt;"x",'2.5 CAPEX'!$M25&lt;&gt;"x"),0,
IF($F22=0,0,
IF(CF$4&lt;'2.1 Kraftwerk allgemein'!$F$16,0,
IF(CF$4='2.1 Kraftwerk allgemein'!$F$16,'2.5 CAPEX'!$J25/$F22,
IF(CF$4&lt;'2.1 Kraftwerk allgemein'!$F$16+$F22,
('2.5 CAPEX'!$J25+SUM(OFFSET('2.5 CAPEX'!CK25,0,-MIN(MAX($F22-1-('2.1 Kraftwerk allgemein'!$F$16-'2.1 Kraftwerk allgemein'!$F$15+1),0),COLUMN(BW22)-1-('2.1 Kraftwerk allgemein'!$F$16-'2.1 Kraftwerk allgemein'!$F$15+1)),1,MIN(MAX($F22-('2.1 Kraftwerk allgemein'!$F$16-'2.1 Kraftwerk allgemein'!$F$15+1),1),COLUMN(BW22)-('2.1 Kraftwerk allgemein'!$F$16-'2.1 Kraftwerk allgemein'!$F$15+1)))))/$F22,
SUM(OFFSET('2.5 CAPEX'!CK25,0,-MIN($F22-1,COLUMN(BW22)-1),1,MIN($F22,COLUMN(BW22))))/$F22)))))),
IF(OR(ISNUMBER($D22)=FALSE,$F22=""),"",
IF(AND('2.5 CAPEX'!$L25&lt;&gt;"x",'2.5 CAPEX'!$M25&lt;&gt;"x"),0,
IF($F22=0,0,
IF(CF$4&lt;'2.1 Kraftwerk allgemein'!$F$16,0,
IF(CF$4='2.1 Kraftwerk allgemein'!$F$16,'2.5 CAPEX'!$J25/$F22,
IF(CF$4&lt;'2.1 Kraftwerk allgemein'!$F$16+$F22,
('2.5 CAPEX'!$J25+SUM(OFFSET('2.5 CAPEX'!CK25,0,-MIN(MAX($F22-1-('2.1 Kraftwerk allgemein'!$F$16-'1.1 Allgemein'!$I$22+1),0),COLUMN(BW22)-1-('2.1 Kraftwerk allgemein'!$F$16-'1.1 Allgemein'!$I$22+1)),1,MIN(MAX($F22-('2.1 Kraftwerk allgemein'!$F$16-'1.1 Allgemein'!$I$22+1),1),COLUMN(BW22)-('2.1 Kraftwerk allgemein'!$F$16-'1.1 Allgemein'!$I$22+1)))))/$F22,
SUM(OFFSET('2.5 CAPEX'!CK25,0,-MIN($F22-1,COLUMN(BW22)-1),1,MIN($F22,COLUMN(BW22))))/$F22)))))))</f>
        <v/>
      </c>
      <c r="CG22" s="199" t="str">
        <f ca="1">IF('2.1 Kraftwerk allgemein'!$F$15&lt;'1.1 Allgemein'!$I$22,
IF(OR(ISNUMBER($D22)=FALSE,$F22=""),"",
IF(AND('2.5 CAPEX'!$L25&lt;&gt;"x",'2.5 CAPEX'!$M25&lt;&gt;"x"),0,
IF($F22=0,0,
IF(CG$4&lt;'2.1 Kraftwerk allgemein'!$F$16,0,
IF(CG$4='2.1 Kraftwerk allgemein'!$F$16,'2.5 CAPEX'!$J25/$F22,
IF(CG$4&lt;'2.1 Kraftwerk allgemein'!$F$16+$F22,
('2.5 CAPEX'!$J25+SUM(OFFSET('2.5 CAPEX'!CL25,0,-MIN(MAX($F22-1-('2.1 Kraftwerk allgemein'!$F$16-'2.1 Kraftwerk allgemein'!$F$15+1),0),COLUMN(BX22)-1-('2.1 Kraftwerk allgemein'!$F$16-'2.1 Kraftwerk allgemein'!$F$15+1)),1,MIN(MAX($F22-('2.1 Kraftwerk allgemein'!$F$16-'2.1 Kraftwerk allgemein'!$F$15+1),1),COLUMN(BX22)-('2.1 Kraftwerk allgemein'!$F$16-'2.1 Kraftwerk allgemein'!$F$15+1)))))/$F22,
SUM(OFFSET('2.5 CAPEX'!CL25,0,-MIN($F22-1,COLUMN(BX22)-1),1,MIN($F22,COLUMN(BX22))))/$F22)))))),
IF(OR(ISNUMBER($D22)=FALSE,$F22=""),"",
IF(AND('2.5 CAPEX'!$L25&lt;&gt;"x",'2.5 CAPEX'!$M25&lt;&gt;"x"),0,
IF($F22=0,0,
IF(CG$4&lt;'2.1 Kraftwerk allgemein'!$F$16,0,
IF(CG$4='2.1 Kraftwerk allgemein'!$F$16,'2.5 CAPEX'!$J25/$F22,
IF(CG$4&lt;'2.1 Kraftwerk allgemein'!$F$16+$F22,
('2.5 CAPEX'!$J25+SUM(OFFSET('2.5 CAPEX'!CL25,0,-MIN(MAX($F22-1-('2.1 Kraftwerk allgemein'!$F$16-'1.1 Allgemein'!$I$22+1),0),COLUMN(BX22)-1-('2.1 Kraftwerk allgemein'!$F$16-'1.1 Allgemein'!$I$22+1)),1,MIN(MAX($F22-('2.1 Kraftwerk allgemein'!$F$16-'1.1 Allgemein'!$I$22+1),1),COLUMN(BX22)-('2.1 Kraftwerk allgemein'!$F$16-'1.1 Allgemein'!$I$22+1)))))/$F22,
SUM(OFFSET('2.5 CAPEX'!CL25,0,-MIN($F22-1,COLUMN(BX22)-1),1,MIN($F22,COLUMN(BX22))))/$F22)))))))</f>
        <v/>
      </c>
      <c r="CH22" s="199" t="str">
        <f ca="1">IF('2.1 Kraftwerk allgemein'!$F$15&lt;'1.1 Allgemein'!$I$22,
IF(OR(ISNUMBER($D22)=FALSE,$F22=""),"",
IF(AND('2.5 CAPEX'!$L25&lt;&gt;"x",'2.5 CAPEX'!$M25&lt;&gt;"x"),0,
IF($F22=0,0,
IF(CH$4&lt;'2.1 Kraftwerk allgemein'!$F$16,0,
IF(CH$4='2.1 Kraftwerk allgemein'!$F$16,'2.5 CAPEX'!$J25/$F22,
IF(CH$4&lt;'2.1 Kraftwerk allgemein'!$F$16+$F22,
('2.5 CAPEX'!$J25+SUM(OFFSET('2.5 CAPEX'!CM25,0,-MIN(MAX($F22-1-('2.1 Kraftwerk allgemein'!$F$16-'2.1 Kraftwerk allgemein'!$F$15+1),0),COLUMN(BY22)-1-('2.1 Kraftwerk allgemein'!$F$16-'2.1 Kraftwerk allgemein'!$F$15+1)),1,MIN(MAX($F22-('2.1 Kraftwerk allgemein'!$F$16-'2.1 Kraftwerk allgemein'!$F$15+1),1),COLUMN(BY22)-('2.1 Kraftwerk allgemein'!$F$16-'2.1 Kraftwerk allgemein'!$F$15+1)))))/$F22,
SUM(OFFSET('2.5 CAPEX'!CM25,0,-MIN($F22-1,COLUMN(BY22)-1),1,MIN($F22,COLUMN(BY22))))/$F22)))))),
IF(OR(ISNUMBER($D22)=FALSE,$F22=""),"",
IF(AND('2.5 CAPEX'!$L25&lt;&gt;"x",'2.5 CAPEX'!$M25&lt;&gt;"x"),0,
IF($F22=0,0,
IF(CH$4&lt;'2.1 Kraftwerk allgemein'!$F$16,0,
IF(CH$4='2.1 Kraftwerk allgemein'!$F$16,'2.5 CAPEX'!$J25/$F22,
IF(CH$4&lt;'2.1 Kraftwerk allgemein'!$F$16+$F22,
('2.5 CAPEX'!$J25+SUM(OFFSET('2.5 CAPEX'!CM25,0,-MIN(MAX($F22-1-('2.1 Kraftwerk allgemein'!$F$16-'1.1 Allgemein'!$I$22+1),0),COLUMN(BY22)-1-('2.1 Kraftwerk allgemein'!$F$16-'1.1 Allgemein'!$I$22+1)),1,MIN(MAX($F22-('2.1 Kraftwerk allgemein'!$F$16-'1.1 Allgemein'!$I$22+1),1),COLUMN(BY22)-('2.1 Kraftwerk allgemein'!$F$16-'1.1 Allgemein'!$I$22+1)))))/$F22,
SUM(OFFSET('2.5 CAPEX'!CM25,0,-MIN($F22-1,COLUMN(BY22)-1),1,MIN($F22,COLUMN(BY22))))/$F22)))))))</f>
        <v/>
      </c>
      <c r="CI22" s="199" t="str">
        <f ca="1">IF('2.1 Kraftwerk allgemein'!$F$15&lt;'1.1 Allgemein'!$I$22,
IF(OR(ISNUMBER($D22)=FALSE,$F22=""),"",
IF(AND('2.5 CAPEX'!$L25&lt;&gt;"x",'2.5 CAPEX'!$M25&lt;&gt;"x"),0,
IF($F22=0,0,
IF(CI$4&lt;'2.1 Kraftwerk allgemein'!$F$16,0,
IF(CI$4='2.1 Kraftwerk allgemein'!$F$16,'2.5 CAPEX'!$J25/$F22,
IF(CI$4&lt;'2.1 Kraftwerk allgemein'!$F$16+$F22,
('2.5 CAPEX'!$J25+SUM(OFFSET('2.5 CAPEX'!CN25,0,-MIN(MAX($F22-1-('2.1 Kraftwerk allgemein'!$F$16-'2.1 Kraftwerk allgemein'!$F$15+1),0),COLUMN(BZ22)-1-('2.1 Kraftwerk allgemein'!$F$16-'2.1 Kraftwerk allgemein'!$F$15+1)),1,MIN(MAX($F22-('2.1 Kraftwerk allgemein'!$F$16-'2.1 Kraftwerk allgemein'!$F$15+1),1),COLUMN(BZ22)-('2.1 Kraftwerk allgemein'!$F$16-'2.1 Kraftwerk allgemein'!$F$15+1)))))/$F22,
SUM(OFFSET('2.5 CAPEX'!CN25,0,-MIN($F22-1,COLUMN(BZ22)-1),1,MIN($F22,COLUMN(BZ22))))/$F22)))))),
IF(OR(ISNUMBER($D22)=FALSE,$F22=""),"",
IF(AND('2.5 CAPEX'!$L25&lt;&gt;"x",'2.5 CAPEX'!$M25&lt;&gt;"x"),0,
IF($F22=0,0,
IF(CI$4&lt;'2.1 Kraftwerk allgemein'!$F$16,0,
IF(CI$4='2.1 Kraftwerk allgemein'!$F$16,'2.5 CAPEX'!$J25/$F22,
IF(CI$4&lt;'2.1 Kraftwerk allgemein'!$F$16+$F22,
('2.5 CAPEX'!$J25+SUM(OFFSET('2.5 CAPEX'!CN25,0,-MIN(MAX($F22-1-('2.1 Kraftwerk allgemein'!$F$16-'1.1 Allgemein'!$I$22+1),0),COLUMN(BZ22)-1-('2.1 Kraftwerk allgemein'!$F$16-'1.1 Allgemein'!$I$22+1)),1,MIN(MAX($F22-('2.1 Kraftwerk allgemein'!$F$16-'1.1 Allgemein'!$I$22+1),1),COLUMN(BZ22)-('2.1 Kraftwerk allgemein'!$F$16-'1.1 Allgemein'!$I$22+1)))))/$F22,
SUM(OFFSET('2.5 CAPEX'!CN25,0,-MIN($F22-1,COLUMN(BZ22)-1),1,MIN($F22,COLUMN(BZ22))))/$F22)))))))</f>
        <v/>
      </c>
      <c r="CJ22" s="199" t="str">
        <f ca="1">IF('2.1 Kraftwerk allgemein'!$F$15&lt;'1.1 Allgemein'!$I$22,
IF(OR(ISNUMBER($D22)=FALSE,$F22=""),"",
IF(AND('2.5 CAPEX'!$L25&lt;&gt;"x",'2.5 CAPEX'!$M25&lt;&gt;"x"),0,
IF($F22=0,0,
IF(CJ$4&lt;'2.1 Kraftwerk allgemein'!$F$16,0,
IF(CJ$4='2.1 Kraftwerk allgemein'!$F$16,'2.5 CAPEX'!$J25/$F22,
IF(CJ$4&lt;'2.1 Kraftwerk allgemein'!$F$16+$F22,
('2.5 CAPEX'!$J25+SUM(OFFSET('2.5 CAPEX'!CO25,0,-MIN(MAX($F22-1-('2.1 Kraftwerk allgemein'!$F$16-'2.1 Kraftwerk allgemein'!$F$15+1),0),COLUMN(CA22)-1-('2.1 Kraftwerk allgemein'!$F$16-'2.1 Kraftwerk allgemein'!$F$15+1)),1,MIN(MAX($F22-('2.1 Kraftwerk allgemein'!$F$16-'2.1 Kraftwerk allgemein'!$F$15+1),1),COLUMN(CA22)-('2.1 Kraftwerk allgemein'!$F$16-'2.1 Kraftwerk allgemein'!$F$15+1)))))/$F22,
SUM(OFFSET('2.5 CAPEX'!CO25,0,-MIN($F22-1,COLUMN(CA22)-1),1,MIN($F22,COLUMN(CA22))))/$F22)))))),
IF(OR(ISNUMBER($D22)=FALSE,$F22=""),"",
IF(AND('2.5 CAPEX'!$L25&lt;&gt;"x",'2.5 CAPEX'!$M25&lt;&gt;"x"),0,
IF($F22=0,0,
IF(CJ$4&lt;'2.1 Kraftwerk allgemein'!$F$16,0,
IF(CJ$4='2.1 Kraftwerk allgemein'!$F$16,'2.5 CAPEX'!$J25/$F22,
IF(CJ$4&lt;'2.1 Kraftwerk allgemein'!$F$16+$F22,
('2.5 CAPEX'!$J25+SUM(OFFSET('2.5 CAPEX'!CO25,0,-MIN(MAX($F22-1-('2.1 Kraftwerk allgemein'!$F$16-'1.1 Allgemein'!$I$22+1),0),COLUMN(CA22)-1-('2.1 Kraftwerk allgemein'!$F$16-'1.1 Allgemein'!$I$22+1)),1,MIN(MAX($F22-('2.1 Kraftwerk allgemein'!$F$16-'1.1 Allgemein'!$I$22+1),1),COLUMN(CA22)-('2.1 Kraftwerk allgemein'!$F$16-'1.1 Allgemein'!$I$22+1)))))/$F22,
SUM(OFFSET('2.5 CAPEX'!CO25,0,-MIN($F22-1,COLUMN(CA22)-1),1,MIN($F22,COLUMN(CA22))))/$F22)))))))</f>
        <v/>
      </c>
      <c r="CK22" s="199" t="str">
        <f ca="1">IF('2.1 Kraftwerk allgemein'!$F$15&lt;'1.1 Allgemein'!$I$22,
IF(OR(ISNUMBER($D22)=FALSE,$F22=""),"",
IF(AND('2.5 CAPEX'!$L25&lt;&gt;"x",'2.5 CAPEX'!$M25&lt;&gt;"x"),0,
IF($F22=0,0,
IF(CK$4&lt;'2.1 Kraftwerk allgemein'!$F$16,0,
IF(CK$4='2.1 Kraftwerk allgemein'!$F$16,'2.5 CAPEX'!$J25/$F22,
IF(CK$4&lt;'2.1 Kraftwerk allgemein'!$F$16+$F22,
('2.5 CAPEX'!$J25+SUM(OFFSET('2.5 CAPEX'!CP25,0,-MIN(MAX($F22-1-('2.1 Kraftwerk allgemein'!$F$16-'2.1 Kraftwerk allgemein'!$F$15+1),0),COLUMN(CB22)-1-('2.1 Kraftwerk allgemein'!$F$16-'2.1 Kraftwerk allgemein'!$F$15+1)),1,MIN(MAX($F22-('2.1 Kraftwerk allgemein'!$F$16-'2.1 Kraftwerk allgemein'!$F$15+1),1),COLUMN(CB22)-('2.1 Kraftwerk allgemein'!$F$16-'2.1 Kraftwerk allgemein'!$F$15+1)))))/$F22,
SUM(OFFSET('2.5 CAPEX'!CP25,0,-MIN($F22-1,COLUMN(CB22)-1),1,MIN($F22,COLUMN(CB22))))/$F22)))))),
IF(OR(ISNUMBER($D22)=FALSE,$F22=""),"",
IF(AND('2.5 CAPEX'!$L25&lt;&gt;"x",'2.5 CAPEX'!$M25&lt;&gt;"x"),0,
IF($F22=0,0,
IF(CK$4&lt;'2.1 Kraftwerk allgemein'!$F$16,0,
IF(CK$4='2.1 Kraftwerk allgemein'!$F$16,'2.5 CAPEX'!$J25/$F22,
IF(CK$4&lt;'2.1 Kraftwerk allgemein'!$F$16+$F22,
('2.5 CAPEX'!$J25+SUM(OFFSET('2.5 CAPEX'!CP25,0,-MIN(MAX($F22-1-('2.1 Kraftwerk allgemein'!$F$16-'1.1 Allgemein'!$I$22+1),0),COLUMN(CB22)-1-('2.1 Kraftwerk allgemein'!$F$16-'1.1 Allgemein'!$I$22+1)),1,MIN(MAX($F22-('2.1 Kraftwerk allgemein'!$F$16-'1.1 Allgemein'!$I$22+1),1),COLUMN(CB22)-('2.1 Kraftwerk allgemein'!$F$16-'1.1 Allgemein'!$I$22+1)))))/$F22,
SUM(OFFSET('2.5 CAPEX'!CP25,0,-MIN($F22-1,COLUMN(CB22)-1),1,MIN($F22,COLUMN(CB22))))/$F22)))))))</f>
        <v/>
      </c>
      <c r="CL22" s="199" t="str">
        <f ca="1">IF('2.1 Kraftwerk allgemein'!$F$15&lt;'1.1 Allgemein'!$I$22,
IF(OR(ISNUMBER($D22)=FALSE,$F22=""),"",
IF(AND('2.5 CAPEX'!$L25&lt;&gt;"x",'2.5 CAPEX'!$M25&lt;&gt;"x"),0,
IF($F22=0,0,
IF(CL$4&lt;'2.1 Kraftwerk allgemein'!$F$16,0,
IF(CL$4='2.1 Kraftwerk allgemein'!$F$16,'2.5 CAPEX'!$J25/$F22,
IF(CL$4&lt;'2.1 Kraftwerk allgemein'!$F$16+$F22,
('2.5 CAPEX'!$J25+SUM(OFFSET('2.5 CAPEX'!CQ25,0,-MIN(MAX($F22-1-('2.1 Kraftwerk allgemein'!$F$16-'2.1 Kraftwerk allgemein'!$F$15+1),0),COLUMN(CC22)-1-('2.1 Kraftwerk allgemein'!$F$16-'2.1 Kraftwerk allgemein'!$F$15+1)),1,MIN(MAX($F22-('2.1 Kraftwerk allgemein'!$F$16-'2.1 Kraftwerk allgemein'!$F$15+1),1),COLUMN(CC22)-('2.1 Kraftwerk allgemein'!$F$16-'2.1 Kraftwerk allgemein'!$F$15+1)))))/$F22,
SUM(OFFSET('2.5 CAPEX'!CQ25,0,-MIN($F22-1,COLUMN(CC22)-1),1,MIN($F22,COLUMN(CC22))))/$F22)))))),
IF(OR(ISNUMBER($D22)=FALSE,$F22=""),"",
IF(AND('2.5 CAPEX'!$L25&lt;&gt;"x",'2.5 CAPEX'!$M25&lt;&gt;"x"),0,
IF($F22=0,0,
IF(CL$4&lt;'2.1 Kraftwerk allgemein'!$F$16,0,
IF(CL$4='2.1 Kraftwerk allgemein'!$F$16,'2.5 CAPEX'!$J25/$F22,
IF(CL$4&lt;'2.1 Kraftwerk allgemein'!$F$16+$F22,
('2.5 CAPEX'!$J25+SUM(OFFSET('2.5 CAPEX'!CQ25,0,-MIN(MAX($F22-1-('2.1 Kraftwerk allgemein'!$F$16-'1.1 Allgemein'!$I$22+1),0),COLUMN(CC22)-1-('2.1 Kraftwerk allgemein'!$F$16-'1.1 Allgemein'!$I$22+1)),1,MIN(MAX($F22-('2.1 Kraftwerk allgemein'!$F$16-'1.1 Allgemein'!$I$22+1),1),COLUMN(CC22)-('2.1 Kraftwerk allgemein'!$F$16-'1.1 Allgemein'!$I$22+1)))))/$F22,
SUM(OFFSET('2.5 CAPEX'!CQ25,0,-MIN($F22-1,COLUMN(CC22)-1),1,MIN($F22,COLUMN(CC22))))/$F22)))))))</f>
        <v/>
      </c>
      <c r="CM22" s="199" t="str">
        <f ca="1">IF('2.1 Kraftwerk allgemein'!$F$15&lt;'1.1 Allgemein'!$I$22,
IF(OR(ISNUMBER($D22)=FALSE,$F22=""),"",
IF(AND('2.5 CAPEX'!$L25&lt;&gt;"x",'2.5 CAPEX'!$M25&lt;&gt;"x"),0,
IF($F22=0,0,
IF(CM$4&lt;'2.1 Kraftwerk allgemein'!$F$16,0,
IF(CM$4='2.1 Kraftwerk allgemein'!$F$16,'2.5 CAPEX'!$J25/$F22,
IF(CM$4&lt;'2.1 Kraftwerk allgemein'!$F$16+$F22,
('2.5 CAPEX'!$J25+SUM(OFFSET('2.5 CAPEX'!CR25,0,-MIN(MAX($F22-1-('2.1 Kraftwerk allgemein'!$F$16-'2.1 Kraftwerk allgemein'!$F$15+1),0),COLUMN(CD22)-1-('2.1 Kraftwerk allgemein'!$F$16-'2.1 Kraftwerk allgemein'!$F$15+1)),1,MIN(MAX($F22-('2.1 Kraftwerk allgemein'!$F$16-'2.1 Kraftwerk allgemein'!$F$15+1),1),COLUMN(CD22)-('2.1 Kraftwerk allgemein'!$F$16-'2.1 Kraftwerk allgemein'!$F$15+1)))))/$F22,
SUM(OFFSET('2.5 CAPEX'!CR25,0,-MIN($F22-1,COLUMN(CD22)-1),1,MIN($F22,COLUMN(CD22))))/$F22)))))),
IF(OR(ISNUMBER($D22)=FALSE,$F22=""),"",
IF(AND('2.5 CAPEX'!$L25&lt;&gt;"x",'2.5 CAPEX'!$M25&lt;&gt;"x"),0,
IF($F22=0,0,
IF(CM$4&lt;'2.1 Kraftwerk allgemein'!$F$16,0,
IF(CM$4='2.1 Kraftwerk allgemein'!$F$16,'2.5 CAPEX'!$J25/$F22,
IF(CM$4&lt;'2.1 Kraftwerk allgemein'!$F$16+$F22,
('2.5 CAPEX'!$J25+SUM(OFFSET('2.5 CAPEX'!CR25,0,-MIN(MAX($F22-1-('2.1 Kraftwerk allgemein'!$F$16-'1.1 Allgemein'!$I$22+1),0),COLUMN(CD22)-1-('2.1 Kraftwerk allgemein'!$F$16-'1.1 Allgemein'!$I$22+1)),1,MIN(MAX($F22-('2.1 Kraftwerk allgemein'!$F$16-'1.1 Allgemein'!$I$22+1),1),COLUMN(CD22)-('2.1 Kraftwerk allgemein'!$F$16-'1.1 Allgemein'!$I$22+1)))))/$F22,
SUM(OFFSET('2.5 CAPEX'!CR25,0,-MIN($F22-1,COLUMN(CD22)-1),1,MIN($F22,COLUMN(CD22))))/$F22)))))))</f>
        <v/>
      </c>
      <c r="CN22" s="199" t="str">
        <f ca="1">IF('2.1 Kraftwerk allgemein'!$F$15&lt;'1.1 Allgemein'!$I$22,
IF(OR(ISNUMBER($D22)=FALSE,$F22=""),"",
IF(AND('2.5 CAPEX'!$L25&lt;&gt;"x",'2.5 CAPEX'!$M25&lt;&gt;"x"),0,
IF($F22=0,0,
IF(CN$4&lt;'2.1 Kraftwerk allgemein'!$F$16,0,
IF(CN$4='2.1 Kraftwerk allgemein'!$F$16,'2.5 CAPEX'!$J25/$F22,
IF(CN$4&lt;'2.1 Kraftwerk allgemein'!$F$16+$F22,
('2.5 CAPEX'!$J25+SUM(OFFSET('2.5 CAPEX'!CS25,0,-MIN(MAX($F22-1-('2.1 Kraftwerk allgemein'!$F$16-'2.1 Kraftwerk allgemein'!$F$15+1),0),COLUMN(CE22)-1-('2.1 Kraftwerk allgemein'!$F$16-'2.1 Kraftwerk allgemein'!$F$15+1)),1,MIN(MAX($F22-('2.1 Kraftwerk allgemein'!$F$16-'2.1 Kraftwerk allgemein'!$F$15+1),1),COLUMN(CE22)-('2.1 Kraftwerk allgemein'!$F$16-'2.1 Kraftwerk allgemein'!$F$15+1)))))/$F22,
SUM(OFFSET('2.5 CAPEX'!CS25,0,-MIN($F22-1,COLUMN(CE22)-1),1,MIN($F22,COLUMN(CE22))))/$F22)))))),
IF(OR(ISNUMBER($D22)=FALSE,$F22=""),"",
IF(AND('2.5 CAPEX'!$L25&lt;&gt;"x",'2.5 CAPEX'!$M25&lt;&gt;"x"),0,
IF($F22=0,0,
IF(CN$4&lt;'2.1 Kraftwerk allgemein'!$F$16,0,
IF(CN$4='2.1 Kraftwerk allgemein'!$F$16,'2.5 CAPEX'!$J25/$F22,
IF(CN$4&lt;'2.1 Kraftwerk allgemein'!$F$16+$F22,
('2.5 CAPEX'!$J25+SUM(OFFSET('2.5 CAPEX'!CS25,0,-MIN(MAX($F22-1-('2.1 Kraftwerk allgemein'!$F$16-'1.1 Allgemein'!$I$22+1),0),COLUMN(CE22)-1-('2.1 Kraftwerk allgemein'!$F$16-'1.1 Allgemein'!$I$22+1)),1,MIN(MAX($F22-('2.1 Kraftwerk allgemein'!$F$16-'1.1 Allgemein'!$I$22+1),1),COLUMN(CE22)-('2.1 Kraftwerk allgemein'!$F$16-'1.1 Allgemein'!$I$22+1)))))/$F22,
SUM(OFFSET('2.5 CAPEX'!CS25,0,-MIN($F22-1,COLUMN(CE22)-1),1,MIN($F22,COLUMN(CE22))))/$F22)))))))</f>
        <v/>
      </c>
      <c r="CO22" s="199" t="str">
        <f ca="1">IF('2.1 Kraftwerk allgemein'!$F$15&lt;'1.1 Allgemein'!$I$22,
IF(OR(ISNUMBER($D22)=FALSE,$F22=""),"",
IF(AND('2.5 CAPEX'!$L25&lt;&gt;"x",'2.5 CAPEX'!$M25&lt;&gt;"x"),0,
IF($F22=0,0,
IF(CO$4&lt;'2.1 Kraftwerk allgemein'!$F$16,0,
IF(CO$4='2.1 Kraftwerk allgemein'!$F$16,'2.5 CAPEX'!$J25/$F22,
IF(CO$4&lt;'2.1 Kraftwerk allgemein'!$F$16+$F22,
('2.5 CAPEX'!$J25+SUM(OFFSET('2.5 CAPEX'!CT25,0,-MIN(MAX($F22-1-('2.1 Kraftwerk allgemein'!$F$16-'2.1 Kraftwerk allgemein'!$F$15+1),0),COLUMN(CF22)-1-('2.1 Kraftwerk allgemein'!$F$16-'2.1 Kraftwerk allgemein'!$F$15+1)),1,MIN(MAX($F22-('2.1 Kraftwerk allgemein'!$F$16-'2.1 Kraftwerk allgemein'!$F$15+1),1),COLUMN(CF22)-('2.1 Kraftwerk allgemein'!$F$16-'2.1 Kraftwerk allgemein'!$F$15+1)))))/$F22,
SUM(OFFSET('2.5 CAPEX'!CT25,0,-MIN($F22-1,COLUMN(CF22)-1),1,MIN($F22,COLUMN(CF22))))/$F22)))))),
IF(OR(ISNUMBER($D22)=FALSE,$F22=""),"",
IF(AND('2.5 CAPEX'!$L25&lt;&gt;"x",'2.5 CAPEX'!$M25&lt;&gt;"x"),0,
IF($F22=0,0,
IF(CO$4&lt;'2.1 Kraftwerk allgemein'!$F$16,0,
IF(CO$4='2.1 Kraftwerk allgemein'!$F$16,'2.5 CAPEX'!$J25/$F22,
IF(CO$4&lt;'2.1 Kraftwerk allgemein'!$F$16+$F22,
('2.5 CAPEX'!$J25+SUM(OFFSET('2.5 CAPEX'!CT25,0,-MIN(MAX($F22-1-('2.1 Kraftwerk allgemein'!$F$16-'1.1 Allgemein'!$I$22+1),0),COLUMN(CF22)-1-('2.1 Kraftwerk allgemein'!$F$16-'1.1 Allgemein'!$I$22+1)),1,MIN(MAX($F22-('2.1 Kraftwerk allgemein'!$F$16-'1.1 Allgemein'!$I$22+1),1),COLUMN(CF22)-('2.1 Kraftwerk allgemein'!$F$16-'1.1 Allgemein'!$I$22+1)))))/$F22,
SUM(OFFSET('2.5 CAPEX'!CT25,0,-MIN($F22-1,COLUMN(CF22)-1),1,MIN($F22,COLUMN(CF22))))/$F22)))))))</f>
        <v/>
      </c>
      <c r="CP22" s="199" t="str">
        <f ca="1">IF('2.1 Kraftwerk allgemein'!$F$15&lt;'1.1 Allgemein'!$I$22,
IF(OR(ISNUMBER($D22)=FALSE,$F22=""),"",
IF(AND('2.5 CAPEX'!$L25&lt;&gt;"x",'2.5 CAPEX'!$M25&lt;&gt;"x"),0,
IF($F22=0,0,
IF(CP$4&lt;'2.1 Kraftwerk allgemein'!$F$16,0,
IF(CP$4='2.1 Kraftwerk allgemein'!$F$16,'2.5 CAPEX'!$J25/$F22,
IF(CP$4&lt;'2.1 Kraftwerk allgemein'!$F$16+$F22,
('2.5 CAPEX'!$J25+SUM(OFFSET('2.5 CAPEX'!CU25,0,-MIN(MAX($F22-1-('2.1 Kraftwerk allgemein'!$F$16-'2.1 Kraftwerk allgemein'!$F$15+1),0),COLUMN(CG22)-1-('2.1 Kraftwerk allgemein'!$F$16-'2.1 Kraftwerk allgemein'!$F$15+1)),1,MIN(MAX($F22-('2.1 Kraftwerk allgemein'!$F$16-'2.1 Kraftwerk allgemein'!$F$15+1),1),COLUMN(CG22)-('2.1 Kraftwerk allgemein'!$F$16-'2.1 Kraftwerk allgemein'!$F$15+1)))))/$F22,
SUM(OFFSET('2.5 CAPEX'!CU25,0,-MIN($F22-1,COLUMN(CG22)-1),1,MIN($F22,COLUMN(CG22))))/$F22)))))),
IF(OR(ISNUMBER($D22)=FALSE,$F22=""),"",
IF(AND('2.5 CAPEX'!$L25&lt;&gt;"x",'2.5 CAPEX'!$M25&lt;&gt;"x"),0,
IF($F22=0,0,
IF(CP$4&lt;'2.1 Kraftwerk allgemein'!$F$16,0,
IF(CP$4='2.1 Kraftwerk allgemein'!$F$16,'2.5 CAPEX'!$J25/$F22,
IF(CP$4&lt;'2.1 Kraftwerk allgemein'!$F$16+$F22,
('2.5 CAPEX'!$J25+SUM(OFFSET('2.5 CAPEX'!CU25,0,-MIN(MAX($F22-1-('2.1 Kraftwerk allgemein'!$F$16-'1.1 Allgemein'!$I$22+1),0),COLUMN(CG22)-1-('2.1 Kraftwerk allgemein'!$F$16-'1.1 Allgemein'!$I$22+1)),1,MIN(MAX($F22-('2.1 Kraftwerk allgemein'!$F$16-'1.1 Allgemein'!$I$22+1),1),COLUMN(CG22)-('2.1 Kraftwerk allgemein'!$F$16-'1.1 Allgemein'!$I$22+1)))))/$F22,
SUM(OFFSET('2.5 CAPEX'!CU25,0,-MIN($F22-1,COLUMN(CG22)-1),1,MIN($F22,COLUMN(CG22))))/$F22)))))))</f>
        <v/>
      </c>
      <c r="CQ22" s="199" t="str">
        <f ca="1">IF('2.1 Kraftwerk allgemein'!$F$15&lt;'1.1 Allgemein'!$I$22,
IF(OR(ISNUMBER($D22)=FALSE,$F22=""),"",
IF(AND('2.5 CAPEX'!$L25&lt;&gt;"x",'2.5 CAPEX'!$M25&lt;&gt;"x"),0,
IF($F22=0,0,
IF(CQ$4&lt;'2.1 Kraftwerk allgemein'!$F$16,0,
IF(CQ$4='2.1 Kraftwerk allgemein'!$F$16,'2.5 CAPEX'!$J25/$F22,
IF(CQ$4&lt;'2.1 Kraftwerk allgemein'!$F$16+$F22,
('2.5 CAPEX'!$J25+SUM(OFFSET('2.5 CAPEX'!CV25,0,-MIN(MAX($F22-1-('2.1 Kraftwerk allgemein'!$F$16-'2.1 Kraftwerk allgemein'!$F$15+1),0),COLUMN(CH22)-1-('2.1 Kraftwerk allgemein'!$F$16-'2.1 Kraftwerk allgemein'!$F$15+1)),1,MIN(MAX($F22-('2.1 Kraftwerk allgemein'!$F$16-'2.1 Kraftwerk allgemein'!$F$15+1),1),COLUMN(CH22)-('2.1 Kraftwerk allgemein'!$F$16-'2.1 Kraftwerk allgemein'!$F$15+1)))))/$F22,
SUM(OFFSET('2.5 CAPEX'!CV25,0,-MIN($F22-1,COLUMN(CH22)-1),1,MIN($F22,COLUMN(CH22))))/$F22)))))),
IF(OR(ISNUMBER($D22)=FALSE,$F22=""),"",
IF(AND('2.5 CAPEX'!$L25&lt;&gt;"x",'2.5 CAPEX'!$M25&lt;&gt;"x"),0,
IF($F22=0,0,
IF(CQ$4&lt;'2.1 Kraftwerk allgemein'!$F$16,0,
IF(CQ$4='2.1 Kraftwerk allgemein'!$F$16,'2.5 CAPEX'!$J25/$F22,
IF(CQ$4&lt;'2.1 Kraftwerk allgemein'!$F$16+$F22,
('2.5 CAPEX'!$J25+SUM(OFFSET('2.5 CAPEX'!CV25,0,-MIN(MAX($F22-1-('2.1 Kraftwerk allgemein'!$F$16-'1.1 Allgemein'!$I$22+1),0),COLUMN(CH22)-1-('2.1 Kraftwerk allgemein'!$F$16-'1.1 Allgemein'!$I$22+1)),1,MIN(MAX($F22-('2.1 Kraftwerk allgemein'!$F$16-'1.1 Allgemein'!$I$22+1),1),COLUMN(CH22)-('2.1 Kraftwerk allgemein'!$F$16-'1.1 Allgemein'!$I$22+1)))))/$F22,
SUM(OFFSET('2.5 CAPEX'!CV25,0,-MIN($F22-1,COLUMN(CH22)-1),1,MIN($F22,COLUMN(CH22))))/$F22)))))))</f>
        <v/>
      </c>
      <c r="CR22" s="199" t="str">
        <f ca="1">IF('2.1 Kraftwerk allgemein'!$F$15&lt;'1.1 Allgemein'!$I$22,
IF(OR(ISNUMBER($D22)=FALSE,$F22=""),"",
IF(AND('2.5 CAPEX'!$L25&lt;&gt;"x",'2.5 CAPEX'!$M25&lt;&gt;"x"),0,
IF($F22=0,0,
IF(CR$4&lt;'2.1 Kraftwerk allgemein'!$F$16,0,
IF(CR$4='2.1 Kraftwerk allgemein'!$F$16,'2.5 CAPEX'!$J25/$F22,
IF(CR$4&lt;'2.1 Kraftwerk allgemein'!$F$16+$F22,
('2.5 CAPEX'!$J25+SUM(OFFSET('2.5 CAPEX'!CW25,0,-MIN(MAX($F22-1-('2.1 Kraftwerk allgemein'!$F$16-'2.1 Kraftwerk allgemein'!$F$15+1),0),COLUMN(CI22)-1-('2.1 Kraftwerk allgemein'!$F$16-'2.1 Kraftwerk allgemein'!$F$15+1)),1,MIN(MAX($F22-('2.1 Kraftwerk allgemein'!$F$16-'2.1 Kraftwerk allgemein'!$F$15+1),1),COLUMN(CI22)-('2.1 Kraftwerk allgemein'!$F$16-'2.1 Kraftwerk allgemein'!$F$15+1)))))/$F22,
SUM(OFFSET('2.5 CAPEX'!CW25,0,-MIN($F22-1,COLUMN(CI22)-1),1,MIN($F22,COLUMN(CI22))))/$F22)))))),
IF(OR(ISNUMBER($D22)=FALSE,$F22=""),"",
IF(AND('2.5 CAPEX'!$L25&lt;&gt;"x",'2.5 CAPEX'!$M25&lt;&gt;"x"),0,
IF($F22=0,0,
IF(CR$4&lt;'2.1 Kraftwerk allgemein'!$F$16,0,
IF(CR$4='2.1 Kraftwerk allgemein'!$F$16,'2.5 CAPEX'!$J25/$F22,
IF(CR$4&lt;'2.1 Kraftwerk allgemein'!$F$16+$F22,
('2.5 CAPEX'!$J25+SUM(OFFSET('2.5 CAPEX'!CW25,0,-MIN(MAX($F22-1-('2.1 Kraftwerk allgemein'!$F$16-'1.1 Allgemein'!$I$22+1),0),COLUMN(CI22)-1-('2.1 Kraftwerk allgemein'!$F$16-'1.1 Allgemein'!$I$22+1)),1,MIN(MAX($F22-('2.1 Kraftwerk allgemein'!$F$16-'1.1 Allgemein'!$I$22+1),1),COLUMN(CI22)-('2.1 Kraftwerk allgemein'!$F$16-'1.1 Allgemein'!$I$22+1)))))/$F22,
SUM(OFFSET('2.5 CAPEX'!CW25,0,-MIN($F22-1,COLUMN(CI22)-1),1,MIN($F22,COLUMN(CI22))))/$F22)))))))</f>
        <v/>
      </c>
      <c r="CS22" s="199" t="str">
        <f ca="1">IF('2.1 Kraftwerk allgemein'!$F$15&lt;'1.1 Allgemein'!$I$22,
IF(OR(ISNUMBER($D22)=FALSE,$F22=""),"",
IF(AND('2.5 CAPEX'!$L25&lt;&gt;"x",'2.5 CAPEX'!$M25&lt;&gt;"x"),0,
IF($F22=0,0,
IF(CS$4&lt;'2.1 Kraftwerk allgemein'!$F$16,0,
IF(CS$4='2.1 Kraftwerk allgemein'!$F$16,'2.5 CAPEX'!$J25/$F22,
IF(CS$4&lt;'2.1 Kraftwerk allgemein'!$F$16+$F22,
('2.5 CAPEX'!$J25+SUM(OFFSET('2.5 CAPEX'!CX25,0,-MIN(MAX($F22-1-('2.1 Kraftwerk allgemein'!$F$16-'2.1 Kraftwerk allgemein'!$F$15+1),0),COLUMN(CJ22)-1-('2.1 Kraftwerk allgemein'!$F$16-'2.1 Kraftwerk allgemein'!$F$15+1)),1,MIN(MAX($F22-('2.1 Kraftwerk allgemein'!$F$16-'2.1 Kraftwerk allgemein'!$F$15+1),1),COLUMN(CJ22)-('2.1 Kraftwerk allgemein'!$F$16-'2.1 Kraftwerk allgemein'!$F$15+1)))))/$F22,
SUM(OFFSET('2.5 CAPEX'!CX25,0,-MIN($F22-1,COLUMN(CJ22)-1),1,MIN($F22,COLUMN(CJ22))))/$F22)))))),
IF(OR(ISNUMBER($D22)=FALSE,$F22=""),"",
IF(AND('2.5 CAPEX'!$L25&lt;&gt;"x",'2.5 CAPEX'!$M25&lt;&gt;"x"),0,
IF($F22=0,0,
IF(CS$4&lt;'2.1 Kraftwerk allgemein'!$F$16,0,
IF(CS$4='2.1 Kraftwerk allgemein'!$F$16,'2.5 CAPEX'!$J25/$F22,
IF(CS$4&lt;'2.1 Kraftwerk allgemein'!$F$16+$F22,
('2.5 CAPEX'!$J25+SUM(OFFSET('2.5 CAPEX'!CX25,0,-MIN(MAX($F22-1-('2.1 Kraftwerk allgemein'!$F$16-'1.1 Allgemein'!$I$22+1),0),COLUMN(CJ22)-1-('2.1 Kraftwerk allgemein'!$F$16-'1.1 Allgemein'!$I$22+1)),1,MIN(MAX($F22-('2.1 Kraftwerk allgemein'!$F$16-'1.1 Allgemein'!$I$22+1),1),COLUMN(CJ22)-('2.1 Kraftwerk allgemein'!$F$16-'1.1 Allgemein'!$I$22+1)))))/$F22,
SUM(OFFSET('2.5 CAPEX'!CX25,0,-MIN($F22-1,COLUMN(CJ22)-1),1,MIN($F22,COLUMN(CJ22))))/$F22)))))))</f>
        <v/>
      </c>
      <c r="CT22" s="199" t="str">
        <f ca="1">IF('2.1 Kraftwerk allgemein'!$F$15&lt;'1.1 Allgemein'!$I$22,
IF(OR(ISNUMBER($D22)=FALSE,$F22=""),"",
IF(AND('2.5 CAPEX'!$L25&lt;&gt;"x",'2.5 CAPEX'!$M25&lt;&gt;"x"),0,
IF($F22=0,0,
IF(CT$4&lt;'2.1 Kraftwerk allgemein'!$F$16,0,
IF(CT$4='2.1 Kraftwerk allgemein'!$F$16,'2.5 CAPEX'!$J25/$F22,
IF(CT$4&lt;'2.1 Kraftwerk allgemein'!$F$16+$F22,
('2.5 CAPEX'!$J25+SUM(OFFSET('2.5 CAPEX'!CY25,0,-MIN(MAX($F22-1-('2.1 Kraftwerk allgemein'!$F$16-'2.1 Kraftwerk allgemein'!$F$15+1),0),COLUMN(CK22)-1-('2.1 Kraftwerk allgemein'!$F$16-'2.1 Kraftwerk allgemein'!$F$15+1)),1,MIN(MAX($F22-('2.1 Kraftwerk allgemein'!$F$16-'2.1 Kraftwerk allgemein'!$F$15+1),1),COLUMN(CK22)-('2.1 Kraftwerk allgemein'!$F$16-'2.1 Kraftwerk allgemein'!$F$15+1)))))/$F22,
SUM(OFFSET('2.5 CAPEX'!CY25,0,-MIN($F22-1,COLUMN(CK22)-1),1,MIN($F22,COLUMN(CK22))))/$F22)))))),
IF(OR(ISNUMBER($D22)=FALSE,$F22=""),"",
IF(AND('2.5 CAPEX'!$L25&lt;&gt;"x",'2.5 CAPEX'!$M25&lt;&gt;"x"),0,
IF($F22=0,0,
IF(CT$4&lt;'2.1 Kraftwerk allgemein'!$F$16,0,
IF(CT$4='2.1 Kraftwerk allgemein'!$F$16,'2.5 CAPEX'!$J25/$F22,
IF(CT$4&lt;'2.1 Kraftwerk allgemein'!$F$16+$F22,
('2.5 CAPEX'!$J25+SUM(OFFSET('2.5 CAPEX'!CY25,0,-MIN(MAX($F22-1-('2.1 Kraftwerk allgemein'!$F$16-'1.1 Allgemein'!$I$22+1),0),COLUMN(CK22)-1-('2.1 Kraftwerk allgemein'!$F$16-'1.1 Allgemein'!$I$22+1)),1,MIN(MAX($F22-('2.1 Kraftwerk allgemein'!$F$16-'1.1 Allgemein'!$I$22+1),1),COLUMN(CK22)-('2.1 Kraftwerk allgemein'!$F$16-'1.1 Allgemein'!$I$22+1)))))/$F22,
SUM(OFFSET('2.5 CAPEX'!CY25,0,-MIN($F22-1,COLUMN(CK22)-1),1,MIN($F22,COLUMN(CK22))))/$F22)))))))</f>
        <v/>
      </c>
      <c r="CU22" s="199" t="str">
        <f ca="1">IF('2.1 Kraftwerk allgemein'!$F$15&lt;'1.1 Allgemein'!$I$22,
IF(OR(ISNUMBER($D22)=FALSE,$F22=""),"",
IF(AND('2.5 CAPEX'!$L25&lt;&gt;"x",'2.5 CAPEX'!$M25&lt;&gt;"x"),0,
IF($F22=0,0,
IF(CU$4&lt;'2.1 Kraftwerk allgemein'!$F$16,0,
IF(CU$4='2.1 Kraftwerk allgemein'!$F$16,'2.5 CAPEX'!$J25/$F22,
IF(CU$4&lt;'2.1 Kraftwerk allgemein'!$F$16+$F22,
('2.5 CAPEX'!$J25+SUM(OFFSET('2.5 CAPEX'!CZ25,0,-MIN(MAX($F22-1-('2.1 Kraftwerk allgemein'!$F$16-'2.1 Kraftwerk allgemein'!$F$15+1),0),COLUMN(CL22)-1-('2.1 Kraftwerk allgemein'!$F$16-'2.1 Kraftwerk allgemein'!$F$15+1)),1,MIN(MAX($F22-('2.1 Kraftwerk allgemein'!$F$16-'2.1 Kraftwerk allgemein'!$F$15+1),1),COLUMN(CL22)-('2.1 Kraftwerk allgemein'!$F$16-'2.1 Kraftwerk allgemein'!$F$15+1)))))/$F22,
SUM(OFFSET('2.5 CAPEX'!CZ25,0,-MIN($F22-1,COLUMN(CL22)-1),1,MIN($F22,COLUMN(CL22))))/$F22)))))),
IF(OR(ISNUMBER($D22)=FALSE,$F22=""),"",
IF(AND('2.5 CAPEX'!$L25&lt;&gt;"x",'2.5 CAPEX'!$M25&lt;&gt;"x"),0,
IF($F22=0,0,
IF(CU$4&lt;'2.1 Kraftwerk allgemein'!$F$16,0,
IF(CU$4='2.1 Kraftwerk allgemein'!$F$16,'2.5 CAPEX'!$J25/$F22,
IF(CU$4&lt;'2.1 Kraftwerk allgemein'!$F$16+$F22,
('2.5 CAPEX'!$J25+SUM(OFFSET('2.5 CAPEX'!CZ25,0,-MIN(MAX($F22-1-('2.1 Kraftwerk allgemein'!$F$16-'1.1 Allgemein'!$I$22+1),0),COLUMN(CL22)-1-('2.1 Kraftwerk allgemein'!$F$16-'1.1 Allgemein'!$I$22+1)),1,MIN(MAX($F22-('2.1 Kraftwerk allgemein'!$F$16-'1.1 Allgemein'!$I$22+1),1),COLUMN(CL22)-('2.1 Kraftwerk allgemein'!$F$16-'1.1 Allgemein'!$I$22+1)))))/$F22,
SUM(OFFSET('2.5 CAPEX'!CZ25,0,-MIN($F22-1,COLUMN(CL22)-1),1,MIN($F22,COLUMN(CL22))))/$F22)))))))</f>
        <v/>
      </c>
      <c r="CV22" s="199" t="str">
        <f ca="1">IF('2.1 Kraftwerk allgemein'!$F$15&lt;'1.1 Allgemein'!$I$22,
IF(OR(ISNUMBER($D22)=FALSE,$F22=""),"",
IF(AND('2.5 CAPEX'!$L25&lt;&gt;"x",'2.5 CAPEX'!$M25&lt;&gt;"x"),0,
IF($F22=0,0,
IF(CV$4&lt;'2.1 Kraftwerk allgemein'!$F$16,0,
IF(CV$4='2.1 Kraftwerk allgemein'!$F$16,'2.5 CAPEX'!$J25/$F22,
IF(CV$4&lt;'2.1 Kraftwerk allgemein'!$F$16+$F22,
('2.5 CAPEX'!$J25+SUM(OFFSET('2.5 CAPEX'!DA25,0,-MIN(MAX($F22-1-('2.1 Kraftwerk allgemein'!$F$16-'2.1 Kraftwerk allgemein'!$F$15+1),0),COLUMN(CM22)-1-('2.1 Kraftwerk allgemein'!$F$16-'2.1 Kraftwerk allgemein'!$F$15+1)),1,MIN(MAX($F22-('2.1 Kraftwerk allgemein'!$F$16-'2.1 Kraftwerk allgemein'!$F$15+1),1),COLUMN(CM22)-('2.1 Kraftwerk allgemein'!$F$16-'2.1 Kraftwerk allgemein'!$F$15+1)))))/$F22,
SUM(OFFSET('2.5 CAPEX'!DA25,0,-MIN($F22-1,COLUMN(CM22)-1),1,MIN($F22,COLUMN(CM22))))/$F22)))))),
IF(OR(ISNUMBER($D22)=FALSE,$F22=""),"",
IF(AND('2.5 CAPEX'!$L25&lt;&gt;"x",'2.5 CAPEX'!$M25&lt;&gt;"x"),0,
IF($F22=0,0,
IF(CV$4&lt;'2.1 Kraftwerk allgemein'!$F$16,0,
IF(CV$4='2.1 Kraftwerk allgemein'!$F$16,'2.5 CAPEX'!$J25/$F22,
IF(CV$4&lt;'2.1 Kraftwerk allgemein'!$F$16+$F22,
('2.5 CAPEX'!$J25+SUM(OFFSET('2.5 CAPEX'!DA25,0,-MIN(MAX($F22-1-('2.1 Kraftwerk allgemein'!$F$16-'1.1 Allgemein'!$I$22+1),0),COLUMN(CM22)-1-('2.1 Kraftwerk allgemein'!$F$16-'1.1 Allgemein'!$I$22+1)),1,MIN(MAX($F22-('2.1 Kraftwerk allgemein'!$F$16-'1.1 Allgemein'!$I$22+1),1),COLUMN(CM22)-('2.1 Kraftwerk allgemein'!$F$16-'1.1 Allgemein'!$I$22+1)))))/$F22,
SUM(OFFSET('2.5 CAPEX'!DA25,0,-MIN($F22-1,COLUMN(CM22)-1),1,MIN($F22,COLUMN(CM22))))/$F22)))))))</f>
        <v/>
      </c>
      <c r="CW22" s="199" t="str">
        <f ca="1">IF('2.1 Kraftwerk allgemein'!$F$15&lt;'1.1 Allgemein'!$I$22,
IF(OR(ISNUMBER($D22)=FALSE,$F22=""),"",
IF(AND('2.5 CAPEX'!$L25&lt;&gt;"x",'2.5 CAPEX'!$M25&lt;&gt;"x"),0,
IF($F22=0,0,
IF(CW$4&lt;'2.1 Kraftwerk allgemein'!$F$16,0,
IF(CW$4='2.1 Kraftwerk allgemein'!$F$16,'2.5 CAPEX'!$J25/$F22,
IF(CW$4&lt;'2.1 Kraftwerk allgemein'!$F$16+$F22,
('2.5 CAPEX'!$J25+SUM(OFFSET('2.5 CAPEX'!DB25,0,-MIN(MAX($F22-1-('2.1 Kraftwerk allgemein'!$F$16-'2.1 Kraftwerk allgemein'!$F$15+1),0),COLUMN(CN22)-1-('2.1 Kraftwerk allgemein'!$F$16-'2.1 Kraftwerk allgemein'!$F$15+1)),1,MIN(MAX($F22-('2.1 Kraftwerk allgemein'!$F$16-'2.1 Kraftwerk allgemein'!$F$15+1),1),COLUMN(CN22)-('2.1 Kraftwerk allgemein'!$F$16-'2.1 Kraftwerk allgemein'!$F$15+1)))))/$F22,
SUM(OFFSET('2.5 CAPEX'!DB25,0,-MIN($F22-1,COLUMN(CN22)-1),1,MIN($F22,COLUMN(CN22))))/$F22)))))),
IF(OR(ISNUMBER($D22)=FALSE,$F22=""),"",
IF(AND('2.5 CAPEX'!$L25&lt;&gt;"x",'2.5 CAPEX'!$M25&lt;&gt;"x"),0,
IF($F22=0,0,
IF(CW$4&lt;'2.1 Kraftwerk allgemein'!$F$16,0,
IF(CW$4='2.1 Kraftwerk allgemein'!$F$16,'2.5 CAPEX'!$J25/$F22,
IF(CW$4&lt;'2.1 Kraftwerk allgemein'!$F$16+$F22,
('2.5 CAPEX'!$J25+SUM(OFFSET('2.5 CAPEX'!DB25,0,-MIN(MAX($F22-1-('2.1 Kraftwerk allgemein'!$F$16-'1.1 Allgemein'!$I$22+1),0),COLUMN(CN22)-1-('2.1 Kraftwerk allgemein'!$F$16-'1.1 Allgemein'!$I$22+1)),1,MIN(MAX($F22-('2.1 Kraftwerk allgemein'!$F$16-'1.1 Allgemein'!$I$22+1),1),COLUMN(CN22)-('2.1 Kraftwerk allgemein'!$F$16-'1.1 Allgemein'!$I$22+1)))))/$F22,
SUM(OFFSET('2.5 CAPEX'!DB25,0,-MIN($F22-1,COLUMN(CN22)-1),1,MIN($F22,COLUMN(CN22))))/$F22)))))))</f>
        <v/>
      </c>
      <c r="CX22" s="199" t="str">
        <f ca="1">IF('2.1 Kraftwerk allgemein'!$F$15&lt;'1.1 Allgemein'!$I$22,
IF(OR(ISNUMBER($D22)=FALSE,$F22=""),"",
IF(AND('2.5 CAPEX'!$L25&lt;&gt;"x",'2.5 CAPEX'!$M25&lt;&gt;"x"),0,
IF($F22=0,0,
IF(CX$4&lt;'2.1 Kraftwerk allgemein'!$F$16,0,
IF(CX$4='2.1 Kraftwerk allgemein'!$F$16,'2.5 CAPEX'!$J25/$F22,
IF(CX$4&lt;'2.1 Kraftwerk allgemein'!$F$16+$F22,
('2.5 CAPEX'!$J25+SUM(OFFSET('2.5 CAPEX'!DC25,0,-MIN(MAX($F22-1-('2.1 Kraftwerk allgemein'!$F$16-'2.1 Kraftwerk allgemein'!$F$15+1),0),COLUMN(CO22)-1-('2.1 Kraftwerk allgemein'!$F$16-'2.1 Kraftwerk allgemein'!$F$15+1)),1,MIN(MAX($F22-('2.1 Kraftwerk allgemein'!$F$16-'2.1 Kraftwerk allgemein'!$F$15+1),1),COLUMN(CO22)-('2.1 Kraftwerk allgemein'!$F$16-'2.1 Kraftwerk allgemein'!$F$15+1)))))/$F22,
SUM(OFFSET('2.5 CAPEX'!DC25,0,-MIN($F22-1,COLUMN(CO22)-1),1,MIN($F22,COLUMN(CO22))))/$F22)))))),
IF(OR(ISNUMBER($D22)=FALSE,$F22=""),"",
IF(AND('2.5 CAPEX'!$L25&lt;&gt;"x",'2.5 CAPEX'!$M25&lt;&gt;"x"),0,
IF($F22=0,0,
IF(CX$4&lt;'2.1 Kraftwerk allgemein'!$F$16,0,
IF(CX$4='2.1 Kraftwerk allgemein'!$F$16,'2.5 CAPEX'!$J25/$F22,
IF(CX$4&lt;'2.1 Kraftwerk allgemein'!$F$16+$F22,
('2.5 CAPEX'!$J25+SUM(OFFSET('2.5 CAPEX'!DC25,0,-MIN(MAX($F22-1-('2.1 Kraftwerk allgemein'!$F$16-'1.1 Allgemein'!$I$22+1),0),COLUMN(CO22)-1-('2.1 Kraftwerk allgemein'!$F$16-'1.1 Allgemein'!$I$22+1)),1,MIN(MAX($F22-('2.1 Kraftwerk allgemein'!$F$16-'1.1 Allgemein'!$I$22+1),1),COLUMN(CO22)-('2.1 Kraftwerk allgemein'!$F$16-'1.1 Allgemein'!$I$22+1)))))/$F22,
SUM(OFFSET('2.5 CAPEX'!DC25,0,-MIN($F22-1,COLUMN(CO22)-1),1,MIN($F22,COLUMN(CO22))))/$F22)))))))</f>
        <v/>
      </c>
      <c r="CY22" s="199" t="str">
        <f ca="1">IF('2.1 Kraftwerk allgemein'!$F$15&lt;'1.1 Allgemein'!$I$22,
IF(OR(ISNUMBER($D22)=FALSE,$F22=""),"",
IF(AND('2.5 CAPEX'!$L25&lt;&gt;"x",'2.5 CAPEX'!$M25&lt;&gt;"x"),0,
IF($F22=0,0,
IF(CY$4&lt;'2.1 Kraftwerk allgemein'!$F$16,0,
IF(CY$4='2.1 Kraftwerk allgemein'!$F$16,'2.5 CAPEX'!$J25/$F22,
IF(CY$4&lt;'2.1 Kraftwerk allgemein'!$F$16+$F22,
('2.5 CAPEX'!$J25+SUM(OFFSET('2.5 CAPEX'!DD25,0,-MIN(MAX($F22-1-('2.1 Kraftwerk allgemein'!$F$16-'2.1 Kraftwerk allgemein'!$F$15+1),0),COLUMN(CP22)-1-('2.1 Kraftwerk allgemein'!$F$16-'2.1 Kraftwerk allgemein'!$F$15+1)),1,MIN(MAX($F22-('2.1 Kraftwerk allgemein'!$F$16-'2.1 Kraftwerk allgemein'!$F$15+1),1),COLUMN(CP22)-('2.1 Kraftwerk allgemein'!$F$16-'2.1 Kraftwerk allgemein'!$F$15+1)))))/$F22,
SUM(OFFSET('2.5 CAPEX'!DD25,0,-MIN($F22-1,COLUMN(CP22)-1),1,MIN($F22,COLUMN(CP22))))/$F22)))))),
IF(OR(ISNUMBER($D22)=FALSE,$F22=""),"",
IF(AND('2.5 CAPEX'!$L25&lt;&gt;"x",'2.5 CAPEX'!$M25&lt;&gt;"x"),0,
IF($F22=0,0,
IF(CY$4&lt;'2.1 Kraftwerk allgemein'!$F$16,0,
IF(CY$4='2.1 Kraftwerk allgemein'!$F$16,'2.5 CAPEX'!$J25/$F22,
IF(CY$4&lt;'2.1 Kraftwerk allgemein'!$F$16+$F22,
('2.5 CAPEX'!$J25+SUM(OFFSET('2.5 CAPEX'!DD25,0,-MIN(MAX($F22-1-('2.1 Kraftwerk allgemein'!$F$16-'1.1 Allgemein'!$I$22+1),0),COLUMN(CP22)-1-('2.1 Kraftwerk allgemein'!$F$16-'1.1 Allgemein'!$I$22+1)),1,MIN(MAX($F22-('2.1 Kraftwerk allgemein'!$F$16-'1.1 Allgemein'!$I$22+1),1),COLUMN(CP22)-('2.1 Kraftwerk allgemein'!$F$16-'1.1 Allgemein'!$I$22+1)))))/$F22,
SUM(OFFSET('2.5 CAPEX'!DD25,0,-MIN($F22-1,COLUMN(CP22)-1),1,MIN($F22,COLUMN(CP22))))/$F22)))))))</f>
        <v/>
      </c>
      <c r="CZ22" s="199" t="str">
        <f ca="1">IF('2.1 Kraftwerk allgemein'!$F$15&lt;'1.1 Allgemein'!$I$22,
IF(OR(ISNUMBER($D22)=FALSE,$F22=""),"",
IF(AND('2.5 CAPEX'!$L25&lt;&gt;"x",'2.5 CAPEX'!$M25&lt;&gt;"x"),0,
IF($F22=0,0,
IF(CZ$4&lt;'2.1 Kraftwerk allgemein'!$F$16,0,
IF(CZ$4='2.1 Kraftwerk allgemein'!$F$16,'2.5 CAPEX'!$J25/$F22,
IF(CZ$4&lt;'2.1 Kraftwerk allgemein'!$F$16+$F22,
('2.5 CAPEX'!$J25+SUM(OFFSET('2.5 CAPEX'!DE25,0,-MIN(MAX($F22-1-('2.1 Kraftwerk allgemein'!$F$16-'2.1 Kraftwerk allgemein'!$F$15+1),0),COLUMN(CQ22)-1-('2.1 Kraftwerk allgemein'!$F$16-'2.1 Kraftwerk allgemein'!$F$15+1)),1,MIN(MAX($F22-('2.1 Kraftwerk allgemein'!$F$16-'2.1 Kraftwerk allgemein'!$F$15+1),1),COLUMN(CQ22)-('2.1 Kraftwerk allgemein'!$F$16-'2.1 Kraftwerk allgemein'!$F$15+1)))))/$F22,
SUM(OFFSET('2.5 CAPEX'!DE25,0,-MIN($F22-1,COLUMN(CQ22)-1),1,MIN($F22,COLUMN(CQ22))))/$F22)))))),
IF(OR(ISNUMBER($D22)=FALSE,$F22=""),"",
IF(AND('2.5 CAPEX'!$L25&lt;&gt;"x",'2.5 CAPEX'!$M25&lt;&gt;"x"),0,
IF($F22=0,0,
IF(CZ$4&lt;'2.1 Kraftwerk allgemein'!$F$16,0,
IF(CZ$4='2.1 Kraftwerk allgemein'!$F$16,'2.5 CAPEX'!$J25/$F22,
IF(CZ$4&lt;'2.1 Kraftwerk allgemein'!$F$16+$F22,
('2.5 CAPEX'!$J25+SUM(OFFSET('2.5 CAPEX'!DE25,0,-MIN(MAX($F22-1-('2.1 Kraftwerk allgemein'!$F$16-'1.1 Allgemein'!$I$22+1),0),COLUMN(CQ22)-1-('2.1 Kraftwerk allgemein'!$F$16-'1.1 Allgemein'!$I$22+1)),1,MIN(MAX($F22-('2.1 Kraftwerk allgemein'!$F$16-'1.1 Allgemein'!$I$22+1),1),COLUMN(CQ22)-('2.1 Kraftwerk allgemein'!$F$16-'1.1 Allgemein'!$I$22+1)))))/$F22,
SUM(OFFSET('2.5 CAPEX'!DE25,0,-MIN($F22-1,COLUMN(CQ22)-1),1,MIN($F22,COLUMN(CQ22))))/$F22)))))))</f>
        <v/>
      </c>
      <c r="DA22" s="199" t="str">
        <f ca="1">IF('2.1 Kraftwerk allgemein'!$F$15&lt;'1.1 Allgemein'!$I$22,
IF(OR(ISNUMBER($D22)=FALSE,$F22=""),"",
IF(AND('2.5 CAPEX'!$L25&lt;&gt;"x",'2.5 CAPEX'!$M25&lt;&gt;"x"),0,
IF($F22=0,0,
IF(DA$4&lt;'2.1 Kraftwerk allgemein'!$F$16,0,
IF(DA$4='2.1 Kraftwerk allgemein'!$F$16,'2.5 CAPEX'!$J25/$F22,
IF(DA$4&lt;'2.1 Kraftwerk allgemein'!$F$16+$F22,
('2.5 CAPEX'!$J25+SUM(OFFSET('2.5 CAPEX'!DF25,0,-MIN(MAX($F22-1-('2.1 Kraftwerk allgemein'!$F$16-'2.1 Kraftwerk allgemein'!$F$15+1),0),COLUMN(CR22)-1-('2.1 Kraftwerk allgemein'!$F$16-'2.1 Kraftwerk allgemein'!$F$15+1)),1,MIN(MAX($F22-('2.1 Kraftwerk allgemein'!$F$16-'2.1 Kraftwerk allgemein'!$F$15+1),1),COLUMN(CR22)-('2.1 Kraftwerk allgemein'!$F$16-'2.1 Kraftwerk allgemein'!$F$15+1)))))/$F22,
SUM(OFFSET('2.5 CAPEX'!DF25,0,-MIN($F22-1,COLUMN(CR22)-1),1,MIN($F22,COLUMN(CR22))))/$F22)))))),
IF(OR(ISNUMBER($D22)=FALSE,$F22=""),"",
IF(AND('2.5 CAPEX'!$L25&lt;&gt;"x",'2.5 CAPEX'!$M25&lt;&gt;"x"),0,
IF($F22=0,0,
IF(DA$4&lt;'2.1 Kraftwerk allgemein'!$F$16,0,
IF(DA$4='2.1 Kraftwerk allgemein'!$F$16,'2.5 CAPEX'!$J25/$F22,
IF(DA$4&lt;'2.1 Kraftwerk allgemein'!$F$16+$F22,
('2.5 CAPEX'!$J25+SUM(OFFSET('2.5 CAPEX'!DF25,0,-MIN(MAX($F22-1-('2.1 Kraftwerk allgemein'!$F$16-'1.1 Allgemein'!$I$22+1),0),COLUMN(CR22)-1-('2.1 Kraftwerk allgemein'!$F$16-'1.1 Allgemein'!$I$22+1)),1,MIN(MAX($F22-('2.1 Kraftwerk allgemein'!$F$16-'1.1 Allgemein'!$I$22+1),1),COLUMN(CR22)-('2.1 Kraftwerk allgemein'!$F$16-'1.1 Allgemein'!$I$22+1)))))/$F22,
SUM(OFFSET('2.5 CAPEX'!DF25,0,-MIN($F22-1,COLUMN(CR22)-1),1,MIN($F22,COLUMN(CR22))))/$F22)))))))</f>
        <v/>
      </c>
      <c r="DB22" s="199" t="str">
        <f ca="1">IF('2.1 Kraftwerk allgemein'!$F$15&lt;'1.1 Allgemein'!$I$22,
IF(OR(ISNUMBER($D22)=FALSE,$F22=""),"",
IF(AND('2.5 CAPEX'!$L25&lt;&gt;"x",'2.5 CAPEX'!$M25&lt;&gt;"x"),0,
IF($F22=0,0,
IF(DB$4&lt;'2.1 Kraftwerk allgemein'!$F$16,0,
IF(DB$4='2.1 Kraftwerk allgemein'!$F$16,'2.5 CAPEX'!$J25/$F22,
IF(DB$4&lt;'2.1 Kraftwerk allgemein'!$F$16+$F22,
('2.5 CAPEX'!$J25+SUM(OFFSET('2.5 CAPEX'!DG25,0,-MIN(MAX($F22-1-('2.1 Kraftwerk allgemein'!$F$16-'2.1 Kraftwerk allgemein'!$F$15+1),0),COLUMN(CS22)-1-('2.1 Kraftwerk allgemein'!$F$16-'2.1 Kraftwerk allgemein'!$F$15+1)),1,MIN(MAX($F22-('2.1 Kraftwerk allgemein'!$F$16-'2.1 Kraftwerk allgemein'!$F$15+1),1),COLUMN(CS22)-('2.1 Kraftwerk allgemein'!$F$16-'2.1 Kraftwerk allgemein'!$F$15+1)))))/$F22,
SUM(OFFSET('2.5 CAPEX'!DG25,0,-MIN($F22-1,COLUMN(CS22)-1),1,MIN($F22,COLUMN(CS22))))/$F22)))))),
IF(OR(ISNUMBER($D22)=FALSE,$F22=""),"",
IF(AND('2.5 CAPEX'!$L25&lt;&gt;"x",'2.5 CAPEX'!$M25&lt;&gt;"x"),0,
IF($F22=0,0,
IF(DB$4&lt;'2.1 Kraftwerk allgemein'!$F$16,0,
IF(DB$4='2.1 Kraftwerk allgemein'!$F$16,'2.5 CAPEX'!$J25/$F22,
IF(DB$4&lt;'2.1 Kraftwerk allgemein'!$F$16+$F22,
('2.5 CAPEX'!$J25+SUM(OFFSET('2.5 CAPEX'!DG25,0,-MIN(MAX($F22-1-('2.1 Kraftwerk allgemein'!$F$16-'1.1 Allgemein'!$I$22+1),0),COLUMN(CS22)-1-('2.1 Kraftwerk allgemein'!$F$16-'1.1 Allgemein'!$I$22+1)),1,MIN(MAX($F22-('2.1 Kraftwerk allgemein'!$F$16-'1.1 Allgemein'!$I$22+1),1),COLUMN(CS22)-('2.1 Kraftwerk allgemein'!$F$16-'1.1 Allgemein'!$I$22+1)))))/$F22,
SUM(OFFSET('2.5 CAPEX'!DG25,0,-MIN($F22-1,COLUMN(CS22)-1),1,MIN($F22,COLUMN(CS22))))/$F22)))))))</f>
        <v/>
      </c>
      <c r="DC22" s="199" t="str">
        <f ca="1">IF('2.1 Kraftwerk allgemein'!$F$15&lt;'1.1 Allgemein'!$I$22,
IF(OR(ISNUMBER($D22)=FALSE,$F22=""),"",
IF(AND('2.5 CAPEX'!$L25&lt;&gt;"x",'2.5 CAPEX'!$M25&lt;&gt;"x"),0,
IF($F22=0,0,
IF(DC$4&lt;'2.1 Kraftwerk allgemein'!$F$16,0,
IF(DC$4='2.1 Kraftwerk allgemein'!$F$16,'2.5 CAPEX'!$J25/$F22,
IF(DC$4&lt;'2.1 Kraftwerk allgemein'!$F$16+$F22,
('2.5 CAPEX'!$J25+SUM(OFFSET('2.5 CAPEX'!DH25,0,-MIN(MAX($F22-1-('2.1 Kraftwerk allgemein'!$F$16-'2.1 Kraftwerk allgemein'!$F$15+1),0),COLUMN(CT22)-1-('2.1 Kraftwerk allgemein'!$F$16-'2.1 Kraftwerk allgemein'!$F$15+1)),1,MIN(MAX($F22-('2.1 Kraftwerk allgemein'!$F$16-'2.1 Kraftwerk allgemein'!$F$15+1),1),COLUMN(CT22)-('2.1 Kraftwerk allgemein'!$F$16-'2.1 Kraftwerk allgemein'!$F$15+1)))))/$F22,
SUM(OFFSET('2.5 CAPEX'!DH25,0,-MIN($F22-1,COLUMN(CT22)-1),1,MIN($F22,COLUMN(CT22))))/$F22)))))),
IF(OR(ISNUMBER($D22)=FALSE,$F22=""),"",
IF(AND('2.5 CAPEX'!$L25&lt;&gt;"x",'2.5 CAPEX'!$M25&lt;&gt;"x"),0,
IF($F22=0,0,
IF(DC$4&lt;'2.1 Kraftwerk allgemein'!$F$16,0,
IF(DC$4='2.1 Kraftwerk allgemein'!$F$16,'2.5 CAPEX'!$J25/$F22,
IF(DC$4&lt;'2.1 Kraftwerk allgemein'!$F$16+$F22,
('2.5 CAPEX'!$J25+SUM(OFFSET('2.5 CAPEX'!DH25,0,-MIN(MAX($F22-1-('2.1 Kraftwerk allgemein'!$F$16-'1.1 Allgemein'!$I$22+1),0),COLUMN(CT22)-1-('2.1 Kraftwerk allgemein'!$F$16-'1.1 Allgemein'!$I$22+1)),1,MIN(MAX($F22-('2.1 Kraftwerk allgemein'!$F$16-'1.1 Allgemein'!$I$22+1),1),COLUMN(CT22)-('2.1 Kraftwerk allgemein'!$F$16-'1.1 Allgemein'!$I$22+1)))))/$F22,
SUM(OFFSET('2.5 CAPEX'!DH25,0,-MIN($F22-1,COLUMN(CT22)-1),1,MIN($F22,COLUMN(CT22))))/$F22)))))))</f>
        <v/>
      </c>
      <c r="DD22" s="199" t="str">
        <f ca="1">IF('2.1 Kraftwerk allgemein'!$F$15&lt;'1.1 Allgemein'!$I$22,
IF(OR(ISNUMBER($D22)=FALSE,$F22=""),"",
IF(AND('2.5 CAPEX'!$L25&lt;&gt;"x",'2.5 CAPEX'!$M25&lt;&gt;"x"),0,
IF($F22=0,0,
IF(DD$4&lt;'2.1 Kraftwerk allgemein'!$F$16,0,
IF(DD$4='2.1 Kraftwerk allgemein'!$F$16,'2.5 CAPEX'!$J25/$F22,
IF(DD$4&lt;'2.1 Kraftwerk allgemein'!$F$16+$F22,
('2.5 CAPEX'!$J25+SUM(OFFSET('2.5 CAPEX'!DI25,0,-MIN(MAX($F22-1-('2.1 Kraftwerk allgemein'!$F$16-'2.1 Kraftwerk allgemein'!$F$15+1),0),COLUMN(CU22)-1-('2.1 Kraftwerk allgemein'!$F$16-'2.1 Kraftwerk allgemein'!$F$15+1)),1,MIN(MAX($F22-('2.1 Kraftwerk allgemein'!$F$16-'2.1 Kraftwerk allgemein'!$F$15+1),1),COLUMN(CU22)-('2.1 Kraftwerk allgemein'!$F$16-'2.1 Kraftwerk allgemein'!$F$15+1)))))/$F22,
SUM(OFFSET('2.5 CAPEX'!DI25,0,-MIN($F22-1,COLUMN(CU22)-1),1,MIN($F22,COLUMN(CU22))))/$F22)))))),
IF(OR(ISNUMBER($D22)=FALSE,$F22=""),"",
IF(AND('2.5 CAPEX'!$L25&lt;&gt;"x",'2.5 CAPEX'!$M25&lt;&gt;"x"),0,
IF($F22=0,0,
IF(DD$4&lt;'2.1 Kraftwerk allgemein'!$F$16,0,
IF(DD$4='2.1 Kraftwerk allgemein'!$F$16,'2.5 CAPEX'!$J25/$F22,
IF(DD$4&lt;'2.1 Kraftwerk allgemein'!$F$16+$F22,
('2.5 CAPEX'!$J25+SUM(OFFSET('2.5 CAPEX'!DI25,0,-MIN(MAX($F22-1-('2.1 Kraftwerk allgemein'!$F$16-'1.1 Allgemein'!$I$22+1),0),COLUMN(CU22)-1-('2.1 Kraftwerk allgemein'!$F$16-'1.1 Allgemein'!$I$22+1)),1,MIN(MAX($F22-('2.1 Kraftwerk allgemein'!$F$16-'1.1 Allgemein'!$I$22+1),1),COLUMN(CU22)-('2.1 Kraftwerk allgemein'!$F$16-'1.1 Allgemein'!$I$22+1)))))/$F22,
SUM(OFFSET('2.5 CAPEX'!DI25,0,-MIN($F22-1,COLUMN(CU22)-1),1,MIN($F22,COLUMN(CU22))))/$F22)))))))</f>
        <v/>
      </c>
      <c r="DE22" s="199" t="str">
        <f ca="1">IF('2.1 Kraftwerk allgemein'!$F$15&lt;'1.1 Allgemein'!$I$22,
IF(OR(ISNUMBER($D22)=FALSE,$F22=""),"",
IF(AND('2.5 CAPEX'!$L25&lt;&gt;"x",'2.5 CAPEX'!$M25&lt;&gt;"x"),0,
IF($F22=0,0,
IF(DE$4&lt;'2.1 Kraftwerk allgemein'!$F$16,0,
IF(DE$4='2.1 Kraftwerk allgemein'!$F$16,'2.5 CAPEX'!$J25/$F22,
IF(DE$4&lt;'2.1 Kraftwerk allgemein'!$F$16+$F22,
('2.5 CAPEX'!$J25+SUM(OFFSET('2.5 CAPEX'!DJ25,0,-MIN(MAX($F22-1-('2.1 Kraftwerk allgemein'!$F$16-'2.1 Kraftwerk allgemein'!$F$15+1),0),COLUMN(CV22)-1-('2.1 Kraftwerk allgemein'!$F$16-'2.1 Kraftwerk allgemein'!$F$15+1)),1,MIN(MAX($F22-('2.1 Kraftwerk allgemein'!$F$16-'2.1 Kraftwerk allgemein'!$F$15+1),1),COLUMN(CV22)-('2.1 Kraftwerk allgemein'!$F$16-'2.1 Kraftwerk allgemein'!$F$15+1)))))/$F22,
SUM(OFFSET('2.5 CAPEX'!DJ25,0,-MIN($F22-1,COLUMN(CV22)-1),1,MIN($F22,COLUMN(CV22))))/$F22)))))),
IF(OR(ISNUMBER($D22)=FALSE,$F22=""),"",
IF(AND('2.5 CAPEX'!$L25&lt;&gt;"x",'2.5 CAPEX'!$M25&lt;&gt;"x"),0,
IF($F22=0,0,
IF(DE$4&lt;'2.1 Kraftwerk allgemein'!$F$16,0,
IF(DE$4='2.1 Kraftwerk allgemein'!$F$16,'2.5 CAPEX'!$J25/$F22,
IF(DE$4&lt;'2.1 Kraftwerk allgemein'!$F$16+$F22,
('2.5 CAPEX'!$J25+SUM(OFFSET('2.5 CAPEX'!DJ25,0,-MIN(MAX($F22-1-('2.1 Kraftwerk allgemein'!$F$16-'1.1 Allgemein'!$I$22+1),0),COLUMN(CV22)-1-('2.1 Kraftwerk allgemein'!$F$16-'1.1 Allgemein'!$I$22+1)),1,MIN(MAX($F22-('2.1 Kraftwerk allgemein'!$F$16-'1.1 Allgemein'!$I$22+1),1),COLUMN(CV22)-('2.1 Kraftwerk allgemein'!$F$16-'1.1 Allgemein'!$I$22+1)))))/$F22,
SUM(OFFSET('2.5 CAPEX'!DJ25,0,-MIN($F22-1,COLUMN(CV22)-1),1,MIN($F22,COLUMN(CV22))))/$F22)))))))</f>
        <v/>
      </c>
      <c r="DF22" s="199" t="str">
        <f ca="1">IF('2.1 Kraftwerk allgemein'!$F$15&lt;'1.1 Allgemein'!$I$22,
IF(OR(ISNUMBER($D22)=FALSE,$F22=""),"",
IF(AND('2.5 CAPEX'!$L25&lt;&gt;"x",'2.5 CAPEX'!$M25&lt;&gt;"x"),0,
IF($F22=0,0,
IF(DF$4&lt;'2.1 Kraftwerk allgemein'!$F$16,0,
IF(DF$4='2.1 Kraftwerk allgemein'!$F$16,'2.5 CAPEX'!$J25/$F22,
IF(DF$4&lt;'2.1 Kraftwerk allgemein'!$F$16+$F22,
('2.5 CAPEX'!$J25+SUM(OFFSET('2.5 CAPEX'!DK25,0,-MIN(MAX($F22-1-('2.1 Kraftwerk allgemein'!$F$16-'2.1 Kraftwerk allgemein'!$F$15+1),0),COLUMN(CW22)-1-('2.1 Kraftwerk allgemein'!$F$16-'2.1 Kraftwerk allgemein'!$F$15+1)),1,MIN(MAX($F22-('2.1 Kraftwerk allgemein'!$F$16-'2.1 Kraftwerk allgemein'!$F$15+1),1),COLUMN(CW22)-('2.1 Kraftwerk allgemein'!$F$16-'2.1 Kraftwerk allgemein'!$F$15+1)))))/$F22,
SUM(OFFSET('2.5 CAPEX'!DK25,0,-MIN($F22-1,COLUMN(CW22)-1),1,MIN($F22,COLUMN(CW22))))/$F22)))))),
IF(OR(ISNUMBER($D22)=FALSE,$F22=""),"",
IF(AND('2.5 CAPEX'!$L25&lt;&gt;"x",'2.5 CAPEX'!$M25&lt;&gt;"x"),0,
IF($F22=0,0,
IF(DF$4&lt;'2.1 Kraftwerk allgemein'!$F$16,0,
IF(DF$4='2.1 Kraftwerk allgemein'!$F$16,'2.5 CAPEX'!$J25/$F22,
IF(DF$4&lt;'2.1 Kraftwerk allgemein'!$F$16+$F22,
('2.5 CAPEX'!$J25+SUM(OFFSET('2.5 CAPEX'!DK25,0,-MIN(MAX($F22-1-('2.1 Kraftwerk allgemein'!$F$16-'1.1 Allgemein'!$I$22+1),0),COLUMN(CW22)-1-('2.1 Kraftwerk allgemein'!$F$16-'1.1 Allgemein'!$I$22+1)),1,MIN(MAX($F22-('2.1 Kraftwerk allgemein'!$F$16-'1.1 Allgemein'!$I$22+1),1),COLUMN(CW22)-('2.1 Kraftwerk allgemein'!$F$16-'1.1 Allgemein'!$I$22+1)))))/$F22,
SUM(OFFSET('2.5 CAPEX'!DK25,0,-MIN($F22-1,COLUMN(CW22)-1),1,MIN($F22,COLUMN(CW22))))/$F22)))))))</f>
        <v/>
      </c>
    </row>
    <row r="23" spans="1:110" s="200" customFormat="1" ht="14" x14ac:dyDescent="0.3">
      <c r="A23" s="104"/>
      <c r="B23" s="104"/>
      <c r="C23" s="154"/>
      <c r="D23" s="191">
        <f>IF('2.5 CAPEX'!D26&lt;&gt;"",'2.5 CAPEX'!D26,"")</f>
        <v>200</v>
      </c>
      <c r="E23" s="191" t="str">
        <f>IF('2.5 CAPEX'!E26&lt;&gt;"",'2.5 CAPEX'!E26,"")</f>
        <v>Fundamente</v>
      </c>
      <c r="F23" s="196">
        <f>IF('2.5 CAPEX'!F26&lt;&gt;"",'2.5 CAPEX'!F26,"")</f>
        <v>80</v>
      </c>
      <c r="G23" s="197">
        <f ca="1">IF(ISNUMBER(D23)=FALSE,"",INDEX('2.5 CAPEX'!$H:$H,MATCH('3.1 Abschreibung'!$D23,'2.5 CAPEX'!$D:$D,0))+INDEX('2.5 CAPEX'!$J:$J,MATCH('3.1 Abschreibung'!$D23,'2.5 CAPEX'!$D:$D,0)))</f>
        <v>0</v>
      </c>
      <c r="H23" s="197"/>
      <c r="I23" s="198">
        <v>0</v>
      </c>
      <c r="J23" s="199">
        <f ca="1">IF('2.1 Kraftwerk allgemein'!$F$15&lt;'1.1 Allgemein'!$I$22,
IF(OR(ISNUMBER($D23)=FALSE,$F23=""),"",
IF(AND('2.5 CAPEX'!$L26&lt;&gt;"x",'2.5 CAPEX'!$M26&lt;&gt;"x"),0,
IF($F23=0,0,
IF(J$4&lt;'2.1 Kraftwerk allgemein'!$F$16,0,
IF(J$4='2.1 Kraftwerk allgemein'!$F$16,'2.5 CAPEX'!$J26/$F23,
IF(J$4&lt;'2.1 Kraftwerk allgemein'!$F$16+$F23,
('2.5 CAPEX'!$J26+SUM(OFFSET('2.5 CAPEX'!O26,0,-MIN(MAX($F23-1-('2.1 Kraftwerk allgemein'!$F$16-'2.1 Kraftwerk allgemein'!$F$15+1),0),COLUMN(A23)-1-('2.1 Kraftwerk allgemein'!$F$16-'2.1 Kraftwerk allgemein'!$F$15+1)),1,MIN(MAX($F23-('2.1 Kraftwerk allgemein'!$F$16-'2.1 Kraftwerk allgemein'!$F$15+1),1),COLUMN(A23)-('2.1 Kraftwerk allgemein'!$F$16-'2.1 Kraftwerk allgemein'!$F$15+1)))))/$F23,
SUM(OFFSET('2.5 CAPEX'!O26,0,-MIN($F23-1,COLUMN(A23)-1),1,MIN($F23,COLUMN(A23))))/$F23)))))),
IF(OR(ISNUMBER($D23)=FALSE,$F23=""),"",
IF(AND('2.5 CAPEX'!$L26&lt;&gt;"x",'2.5 CAPEX'!$M26&lt;&gt;"x"),0,
IF($F23=0,0,
IF(J$4&lt;'2.1 Kraftwerk allgemein'!$F$16,0,
IF(J$4='2.1 Kraftwerk allgemein'!$F$16,'2.5 CAPEX'!$J26/$F23,
IF(J$4&lt;'2.1 Kraftwerk allgemein'!$F$16+$F23,
('2.5 CAPEX'!$J26+SUM(OFFSET('2.5 CAPEX'!O26,0,-MIN(MAX($F23-1-('2.1 Kraftwerk allgemein'!$F$16-'1.1 Allgemein'!$I$22+1),0),COLUMN(A23)-1-('2.1 Kraftwerk allgemein'!$F$16-'1.1 Allgemein'!$I$22+1)),1,MIN(MAX($F23-('2.1 Kraftwerk allgemein'!$F$16-'1.1 Allgemein'!$I$22+1),1),COLUMN(A23)-('2.1 Kraftwerk allgemein'!$F$16-'1.1 Allgemein'!$I$22+1)))))/$F23,
SUM(OFFSET('2.5 CAPEX'!O26,0,-MIN($F23-1,COLUMN(A23)-1),1,MIN($F23,COLUMN(A23))))/$F23)))))))</f>
        <v>0</v>
      </c>
      <c r="K23" s="199">
        <f ca="1">IF('2.1 Kraftwerk allgemein'!$F$15&lt;'1.1 Allgemein'!$I$22,
IF(OR(ISNUMBER($D23)=FALSE,$F23=""),"",
IF(AND('2.5 CAPEX'!$L26&lt;&gt;"x",'2.5 CAPEX'!$M26&lt;&gt;"x"),0,
IF($F23=0,0,
IF(K$4&lt;'2.1 Kraftwerk allgemein'!$F$16,0,
IF(K$4='2.1 Kraftwerk allgemein'!$F$16,'2.5 CAPEX'!$J26/$F23,
IF(K$4&lt;'2.1 Kraftwerk allgemein'!$F$16+$F23,
('2.5 CAPEX'!$J26+SUM(OFFSET('2.5 CAPEX'!P26,0,-MIN(MAX($F23-1-('2.1 Kraftwerk allgemein'!$F$16-'2.1 Kraftwerk allgemein'!$F$15+1),0),COLUMN(B23)-1-('2.1 Kraftwerk allgemein'!$F$16-'2.1 Kraftwerk allgemein'!$F$15+1)),1,MIN(MAX($F23-('2.1 Kraftwerk allgemein'!$F$16-'2.1 Kraftwerk allgemein'!$F$15+1),1),COLUMN(B23)-('2.1 Kraftwerk allgemein'!$F$16-'2.1 Kraftwerk allgemein'!$F$15+1)))))/$F23,
SUM(OFFSET('2.5 CAPEX'!P26,0,-MIN($F23-1,COLUMN(B23)-1),1,MIN($F23,COLUMN(B23))))/$F23)))))),
IF(OR(ISNUMBER($D23)=FALSE,$F23=""),"",
IF(AND('2.5 CAPEX'!$L26&lt;&gt;"x",'2.5 CAPEX'!$M26&lt;&gt;"x"),0,
IF($F23=0,0,
IF(K$4&lt;'2.1 Kraftwerk allgemein'!$F$16,0,
IF(K$4='2.1 Kraftwerk allgemein'!$F$16,'2.5 CAPEX'!$J26/$F23,
IF(K$4&lt;'2.1 Kraftwerk allgemein'!$F$16+$F23,
('2.5 CAPEX'!$J26+SUM(OFFSET('2.5 CAPEX'!P26,0,-MIN(MAX($F23-1-('2.1 Kraftwerk allgemein'!$F$16-'1.1 Allgemein'!$I$22+1),0),COLUMN(B23)-1-('2.1 Kraftwerk allgemein'!$F$16-'1.1 Allgemein'!$I$22+1)),1,MIN(MAX($F23-('2.1 Kraftwerk allgemein'!$F$16-'1.1 Allgemein'!$I$22+1),1),COLUMN(B23)-('2.1 Kraftwerk allgemein'!$F$16-'1.1 Allgemein'!$I$22+1)))))/$F23,
SUM(OFFSET('2.5 CAPEX'!P26,0,-MIN($F23-1,COLUMN(B23)-1),1,MIN($F23,COLUMN(B23))))/$F23)))))))</f>
        <v>0</v>
      </c>
      <c r="L23" s="199">
        <f ca="1">IF('2.1 Kraftwerk allgemein'!$F$15&lt;'1.1 Allgemein'!$I$22,
IF(OR(ISNUMBER($D23)=FALSE,$F23=""),"",
IF(AND('2.5 CAPEX'!$L26&lt;&gt;"x",'2.5 CAPEX'!$M26&lt;&gt;"x"),0,
IF($F23=0,0,
IF(L$4&lt;'2.1 Kraftwerk allgemein'!$F$16,0,
IF(L$4='2.1 Kraftwerk allgemein'!$F$16,'2.5 CAPEX'!$J26/$F23,
IF(L$4&lt;'2.1 Kraftwerk allgemein'!$F$16+$F23,
('2.5 CAPEX'!$J26+SUM(OFFSET('2.5 CAPEX'!Q26,0,-MIN(MAX($F23-1-('2.1 Kraftwerk allgemein'!$F$16-'2.1 Kraftwerk allgemein'!$F$15+1),0),COLUMN(C23)-1-('2.1 Kraftwerk allgemein'!$F$16-'2.1 Kraftwerk allgemein'!$F$15+1)),1,MIN(MAX($F23-('2.1 Kraftwerk allgemein'!$F$16-'2.1 Kraftwerk allgemein'!$F$15+1),1),COLUMN(C23)-('2.1 Kraftwerk allgemein'!$F$16-'2.1 Kraftwerk allgemein'!$F$15+1)))))/$F23,
SUM(OFFSET('2.5 CAPEX'!Q26,0,-MIN($F23-1,COLUMN(C23)-1),1,MIN($F23,COLUMN(C23))))/$F23)))))),
IF(OR(ISNUMBER($D23)=FALSE,$F23=""),"",
IF(AND('2.5 CAPEX'!$L26&lt;&gt;"x",'2.5 CAPEX'!$M26&lt;&gt;"x"),0,
IF($F23=0,0,
IF(L$4&lt;'2.1 Kraftwerk allgemein'!$F$16,0,
IF(L$4='2.1 Kraftwerk allgemein'!$F$16,'2.5 CAPEX'!$J26/$F23,
IF(L$4&lt;'2.1 Kraftwerk allgemein'!$F$16+$F23,
('2.5 CAPEX'!$J26+SUM(OFFSET('2.5 CAPEX'!Q26,0,-MIN(MAX($F23-1-('2.1 Kraftwerk allgemein'!$F$16-'1.1 Allgemein'!$I$22+1),0),COLUMN(C23)-1-('2.1 Kraftwerk allgemein'!$F$16-'1.1 Allgemein'!$I$22+1)),1,MIN(MAX($F23-('2.1 Kraftwerk allgemein'!$F$16-'1.1 Allgemein'!$I$22+1),1),COLUMN(C23)-('2.1 Kraftwerk allgemein'!$F$16-'1.1 Allgemein'!$I$22+1)))))/$F23,
SUM(OFFSET('2.5 CAPEX'!Q26,0,-MIN($F23-1,COLUMN(C23)-1),1,MIN($F23,COLUMN(C23))))/$F23)))))))</f>
        <v>0</v>
      </c>
      <c r="M23" s="199">
        <f ca="1">IF('2.1 Kraftwerk allgemein'!$F$15&lt;'1.1 Allgemein'!$I$22,
IF(OR(ISNUMBER($D23)=FALSE,$F23=""),"",
IF(AND('2.5 CAPEX'!$L26&lt;&gt;"x",'2.5 CAPEX'!$M26&lt;&gt;"x"),0,
IF($F23=0,0,
IF(M$4&lt;'2.1 Kraftwerk allgemein'!$F$16,0,
IF(M$4='2.1 Kraftwerk allgemein'!$F$16,'2.5 CAPEX'!$J26/$F23,
IF(M$4&lt;'2.1 Kraftwerk allgemein'!$F$16+$F23,
('2.5 CAPEX'!$J26+SUM(OFFSET('2.5 CAPEX'!R26,0,-MIN(MAX($F23-1-('2.1 Kraftwerk allgemein'!$F$16-'2.1 Kraftwerk allgemein'!$F$15+1),0),COLUMN(D23)-1-('2.1 Kraftwerk allgemein'!$F$16-'2.1 Kraftwerk allgemein'!$F$15+1)),1,MIN(MAX($F23-('2.1 Kraftwerk allgemein'!$F$16-'2.1 Kraftwerk allgemein'!$F$15+1),1),COLUMN(D23)-('2.1 Kraftwerk allgemein'!$F$16-'2.1 Kraftwerk allgemein'!$F$15+1)))))/$F23,
SUM(OFFSET('2.5 CAPEX'!R26,0,-MIN($F23-1,COLUMN(D23)-1),1,MIN($F23,COLUMN(D23))))/$F23)))))),
IF(OR(ISNUMBER($D23)=FALSE,$F23=""),"",
IF(AND('2.5 CAPEX'!$L26&lt;&gt;"x",'2.5 CAPEX'!$M26&lt;&gt;"x"),0,
IF($F23=0,0,
IF(M$4&lt;'2.1 Kraftwerk allgemein'!$F$16,0,
IF(M$4='2.1 Kraftwerk allgemein'!$F$16,'2.5 CAPEX'!$J26/$F23,
IF(M$4&lt;'2.1 Kraftwerk allgemein'!$F$16+$F23,
('2.5 CAPEX'!$J26+SUM(OFFSET('2.5 CAPEX'!R26,0,-MIN(MAX($F23-1-('2.1 Kraftwerk allgemein'!$F$16-'1.1 Allgemein'!$I$22+1),0),COLUMN(D23)-1-('2.1 Kraftwerk allgemein'!$F$16-'1.1 Allgemein'!$I$22+1)),1,MIN(MAX($F23-('2.1 Kraftwerk allgemein'!$F$16-'1.1 Allgemein'!$I$22+1),1),COLUMN(D23)-('2.1 Kraftwerk allgemein'!$F$16-'1.1 Allgemein'!$I$22+1)))))/$F23,
SUM(OFFSET('2.5 CAPEX'!R26,0,-MIN($F23-1,COLUMN(D23)-1),1,MIN($F23,COLUMN(D23))))/$F23)))))))</f>
        <v>0</v>
      </c>
      <c r="N23" s="199">
        <f ca="1">IF('2.1 Kraftwerk allgemein'!$F$15&lt;'1.1 Allgemein'!$I$22,
IF(OR(ISNUMBER($D23)=FALSE,$F23=""),"",
IF(AND('2.5 CAPEX'!$L26&lt;&gt;"x",'2.5 CAPEX'!$M26&lt;&gt;"x"),0,
IF($F23=0,0,
IF(N$4&lt;'2.1 Kraftwerk allgemein'!$F$16,0,
IF(N$4='2.1 Kraftwerk allgemein'!$F$16,'2.5 CAPEX'!$J26/$F23,
IF(N$4&lt;'2.1 Kraftwerk allgemein'!$F$16+$F23,
('2.5 CAPEX'!$J26+SUM(OFFSET('2.5 CAPEX'!S26,0,-MIN(MAX($F23-1-('2.1 Kraftwerk allgemein'!$F$16-'2.1 Kraftwerk allgemein'!$F$15+1),0),COLUMN(E23)-1-('2.1 Kraftwerk allgemein'!$F$16-'2.1 Kraftwerk allgemein'!$F$15+1)),1,MIN(MAX($F23-('2.1 Kraftwerk allgemein'!$F$16-'2.1 Kraftwerk allgemein'!$F$15+1),1),COLUMN(E23)-('2.1 Kraftwerk allgemein'!$F$16-'2.1 Kraftwerk allgemein'!$F$15+1)))))/$F23,
SUM(OFFSET('2.5 CAPEX'!S26,0,-MIN($F23-1,COLUMN(E23)-1),1,MIN($F23,COLUMN(E23))))/$F23)))))),
IF(OR(ISNUMBER($D23)=FALSE,$F23=""),"",
IF(AND('2.5 CAPEX'!$L26&lt;&gt;"x",'2.5 CAPEX'!$M26&lt;&gt;"x"),0,
IF($F23=0,0,
IF(N$4&lt;'2.1 Kraftwerk allgemein'!$F$16,0,
IF(N$4='2.1 Kraftwerk allgemein'!$F$16,'2.5 CAPEX'!$J26/$F23,
IF(N$4&lt;'2.1 Kraftwerk allgemein'!$F$16+$F23,
('2.5 CAPEX'!$J26+SUM(OFFSET('2.5 CAPEX'!S26,0,-MIN(MAX($F23-1-('2.1 Kraftwerk allgemein'!$F$16-'1.1 Allgemein'!$I$22+1),0),COLUMN(E23)-1-('2.1 Kraftwerk allgemein'!$F$16-'1.1 Allgemein'!$I$22+1)),1,MIN(MAX($F23-('2.1 Kraftwerk allgemein'!$F$16-'1.1 Allgemein'!$I$22+1),1),COLUMN(E23)-('2.1 Kraftwerk allgemein'!$F$16-'1.1 Allgemein'!$I$22+1)))))/$F23,
SUM(OFFSET('2.5 CAPEX'!S26,0,-MIN($F23-1,COLUMN(E23)-1),1,MIN($F23,COLUMN(E23))))/$F23)))))))</f>
        <v>0</v>
      </c>
      <c r="O23" s="199">
        <f ca="1">IF('2.1 Kraftwerk allgemein'!$F$15&lt;'1.1 Allgemein'!$I$22,
IF(OR(ISNUMBER($D23)=FALSE,$F23=""),"",
IF(AND('2.5 CAPEX'!$L26&lt;&gt;"x",'2.5 CAPEX'!$M26&lt;&gt;"x"),0,
IF($F23=0,0,
IF(O$4&lt;'2.1 Kraftwerk allgemein'!$F$16,0,
IF(O$4='2.1 Kraftwerk allgemein'!$F$16,'2.5 CAPEX'!$J26/$F23,
IF(O$4&lt;'2.1 Kraftwerk allgemein'!$F$16+$F23,
('2.5 CAPEX'!$J26+SUM(OFFSET('2.5 CAPEX'!T26,0,-MIN(MAX($F23-1-('2.1 Kraftwerk allgemein'!$F$16-'2.1 Kraftwerk allgemein'!$F$15+1),0),COLUMN(F23)-1-('2.1 Kraftwerk allgemein'!$F$16-'2.1 Kraftwerk allgemein'!$F$15+1)),1,MIN(MAX($F23-('2.1 Kraftwerk allgemein'!$F$16-'2.1 Kraftwerk allgemein'!$F$15+1),1),COLUMN(F23)-('2.1 Kraftwerk allgemein'!$F$16-'2.1 Kraftwerk allgemein'!$F$15+1)))))/$F23,
SUM(OFFSET('2.5 CAPEX'!T26,0,-MIN($F23-1,COLUMN(F23)-1),1,MIN($F23,COLUMN(F23))))/$F23)))))),
IF(OR(ISNUMBER($D23)=FALSE,$F23=""),"",
IF(AND('2.5 CAPEX'!$L26&lt;&gt;"x",'2.5 CAPEX'!$M26&lt;&gt;"x"),0,
IF($F23=0,0,
IF(O$4&lt;'2.1 Kraftwerk allgemein'!$F$16,0,
IF(O$4='2.1 Kraftwerk allgemein'!$F$16,'2.5 CAPEX'!$J26/$F23,
IF(O$4&lt;'2.1 Kraftwerk allgemein'!$F$16+$F23,
('2.5 CAPEX'!$J26+SUM(OFFSET('2.5 CAPEX'!T26,0,-MIN(MAX($F23-1-('2.1 Kraftwerk allgemein'!$F$16-'1.1 Allgemein'!$I$22+1),0),COLUMN(F23)-1-('2.1 Kraftwerk allgemein'!$F$16-'1.1 Allgemein'!$I$22+1)),1,MIN(MAX($F23-('2.1 Kraftwerk allgemein'!$F$16-'1.1 Allgemein'!$I$22+1),1),COLUMN(F23)-('2.1 Kraftwerk allgemein'!$F$16-'1.1 Allgemein'!$I$22+1)))))/$F23,
SUM(OFFSET('2.5 CAPEX'!T26,0,-MIN($F23-1,COLUMN(F23)-1),1,MIN($F23,COLUMN(F23))))/$F23)))))))</f>
        <v>0</v>
      </c>
      <c r="P23" s="199">
        <f ca="1">IF('2.1 Kraftwerk allgemein'!$F$15&lt;'1.1 Allgemein'!$I$22,
IF(OR(ISNUMBER($D23)=FALSE,$F23=""),"",
IF(AND('2.5 CAPEX'!$L26&lt;&gt;"x",'2.5 CAPEX'!$M26&lt;&gt;"x"),0,
IF($F23=0,0,
IF(P$4&lt;'2.1 Kraftwerk allgemein'!$F$16,0,
IF(P$4='2.1 Kraftwerk allgemein'!$F$16,'2.5 CAPEX'!$J26/$F23,
IF(P$4&lt;'2.1 Kraftwerk allgemein'!$F$16+$F23,
('2.5 CAPEX'!$J26+SUM(OFFSET('2.5 CAPEX'!U26,0,-MIN(MAX($F23-1-('2.1 Kraftwerk allgemein'!$F$16-'2.1 Kraftwerk allgemein'!$F$15+1),0),COLUMN(G23)-1-('2.1 Kraftwerk allgemein'!$F$16-'2.1 Kraftwerk allgemein'!$F$15+1)),1,MIN(MAX($F23-('2.1 Kraftwerk allgemein'!$F$16-'2.1 Kraftwerk allgemein'!$F$15+1),1),COLUMN(G23)-('2.1 Kraftwerk allgemein'!$F$16-'2.1 Kraftwerk allgemein'!$F$15+1)))))/$F23,
SUM(OFFSET('2.5 CAPEX'!U26,0,-MIN($F23-1,COLUMN(G23)-1),1,MIN($F23,COLUMN(G23))))/$F23)))))),
IF(OR(ISNUMBER($D23)=FALSE,$F23=""),"",
IF(AND('2.5 CAPEX'!$L26&lt;&gt;"x",'2.5 CAPEX'!$M26&lt;&gt;"x"),0,
IF($F23=0,0,
IF(P$4&lt;'2.1 Kraftwerk allgemein'!$F$16,0,
IF(P$4='2.1 Kraftwerk allgemein'!$F$16,'2.5 CAPEX'!$J26/$F23,
IF(P$4&lt;'2.1 Kraftwerk allgemein'!$F$16+$F23,
('2.5 CAPEX'!$J26+SUM(OFFSET('2.5 CAPEX'!U26,0,-MIN(MAX($F23-1-('2.1 Kraftwerk allgemein'!$F$16-'1.1 Allgemein'!$I$22+1),0),COLUMN(G23)-1-('2.1 Kraftwerk allgemein'!$F$16-'1.1 Allgemein'!$I$22+1)),1,MIN(MAX($F23-('2.1 Kraftwerk allgemein'!$F$16-'1.1 Allgemein'!$I$22+1),1),COLUMN(G23)-('2.1 Kraftwerk allgemein'!$F$16-'1.1 Allgemein'!$I$22+1)))))/$F23,
SUM(OFFSET('2.5 CAPEX'!U26,0,-MIN($F23-1,COLUMN(G23)-1),1,MIN($F23,COLUMN(G23))))/$F23)))))))</f>
        <v>0</v>
      </c>
      <c r="Q23" s="199">
        <f ca="1">IF('2.1 Kraftwerk allgemein'!$F$15&lt;'1.1 Allgemein'!$I$22,
IF(OR(ISNUMBER($D23)=FALSE,$F23=""),"",
IF(AND('2.5 CAPEX'!$L26&lt;&gt;"x",'2.5 CAPEX'!$M26&lt;&gt;"x"),0,
IF($F23=0,0,
IF(Q$4&lt;'2.1 Kraftwerk allgemein'!$F$16,0,
IF(Q$4='2.1 Kraftwerk allgemein'!$F$16,'2.5 CAPEX'!$J26/$F23,
IF(Q$4&lt;'2.1 Kraftwerk allgemein'!$F$16+$F23,
('2.5 CAPEX'!$J26+SUM(OFFSET('2.5 CAPEX'!V26,0,-MIN(MAX($F23-1-('2.1 Kraftwerk allgemein'!$F$16-'2.1 Kraftwerk allgemein'!$F$15+1),0),COLUMN(H23)-1-('2.1 Kraftwerk allgemein'!$F$16-'2.1 Kraftwerk allgemein'!$F$15+1)),1,MIN(MAX($F23-('2.1 Kraftwerk allgemein'!$F$16-'2.1 Kraftwerk allgemein'!$F$15+1),1),COLUMN(H23)-('2.1 Kraftwerk allgemein'!$F$16-'2.1 Kraftwerk allgemein'!$F$15+1)))))/$F23,
SUM(OFFSET('2.5 CAPEX'!V26,0,-MIN($F23-1,COLUMN(H23)-1),1,MIN($F23,COLUMN(H23))))/$F23)))))),
IF(OR(ISNUMBER($D23)=FALSE,$F23=""),"",
IF(AND('2.5 CAPEX'!$L26&lt;&gt;"x",'2.5 CAPEX'!$M26&lt;&gt;"x"),0,
IF($F23=0,0,
IF(Q$4&lt;'2.1 Kraftwerk allgemein'!$F$16,0,
IF(Q$4='2.1 Kraftwerk allgemein'!$F$16,'2.5 CAPEX'!$J26/$F23,
IF(Q$4&lt;'2.1 Kraftwerk allgemein'!$F$16+$F23,
('2.5 CAPEX'!$J26+SUM(OFFSET('2.5 CAPEX'!V26,0,-MIN(MAX($F23-1-('2.1 Kraftwerk allgemein'!$F$16-'1.1 Allgemein'!$I$22+1),0),COLUMN(H23)-1-('2.1 Kraftwerk allgemein'!$F$16-'1.1 Allgemein'!$I$22+1)),1,MIN(MAX($F23-('2.1 Kraftwerk allgemein'!$F$16-'1.1 Allgemein'!$I$22+1),1),COLUMN(H23)-('2.1 Kraftwerk allgemein'!$F$16-'1.1 Allgemein'!$I$22+1)))))/$F23,
SUM(OFFSET('2.5 CAPEX'!V26,0,-MIN($F23-1,COLUMN(H23)-1),1,MIN($F23,COLUMN(H23))))/$F23)))))))</f>
        <v>0</v>
      </c>
      <c r="R23" s="199">
        <f ca="1">IF('2.1 Kraftwerk allgemein'!$F$15&lt;'1.1 Allgemein'!$I$22,
IF(OR(ISNUMBER($D23)=FALSE,$F23=""),"",
IF(AND('2.5 CAPEX'!$L26&lt;&gt;"x",'2.5 CAPEX'!$M26&lt;&gt;"x"),0,
IF($F23=0,0,
IF(R$4&lt;'2.1 Kraftwerk allgemein'!$F$16,0,
IF(R$4='2.1 Kraftwerk allgemein'!$F$16,'2.5 CAPEX'!$J26/$F23,
IF(R$4&lt;'2.1 Kraftwerk allgemein'!$F$16+$F23,
('2.5 CAPEX'!$J26+SUM(OFFSET('2.5 CAPEX'!W26,0,-MIN(MAX($F23-1-('2.1 Kraftwerk allgemein'!$F$16-'2.1 Kraftwerk allgemein'!$F$15+1),0),COLUMN(I23)-1-('2.1 Kraftwerk allgemein'!$F$16-'2.1 Kraftwerk allgemein'!$F$15+1)),1,MIN(MAX($F23-('2.1 Kraftwerk allgemein'!$F$16-'2.1 Kraftwerk allgemein'!$F$15+1),1),COLUMN(I23)-('2.1 Kraftwerk allgemein'!$F$16-'2.1 Kraftwerk allgemein'!$F$15+1)))))/$F23,
SUM(OFFSET('2.5 CAPEX'!W26,0,-MIN($F23-1,COLUMN(I23)-1),1,MIN($F23,COLUMN(I23))))/$F23)))))),
IF(OR(ISNUMBER($D23)=FALSE,$F23=""),"",
IF(AND('2.5 CAPEX'!$L26&lt;&gt;"x",'2.5 CAPEX'!$M26&lt;&gt;"x"),0,
IF($F23=0,0,
IF(R$4&lt;'2.1 Kraftwerk allgemein'!$F$16,0,
IF(R$4='2.1 Kraftwerk allgemein'!$F$16,'2.5 CAPEX'!$J26/$F23,
IF(R$4&lt;'2.1 Kraftwerk allgemein'!$F$16+$F23,
('2.5 CAPEX'!$J26+SUM(OFFSET('2.5 CAPEX'!W26,0,-MIN(MAX($F23-1-('2.1 Kraftwerk allgemein'!$F$16-'1.1 Allgemein'!$I$22+1),0),COLUMN(I23)-1-('2.1 Kraftwerk allgemein'!$F$16-'1.1 Allgemein'!$I$22+1)),1,MIN(MAX($F23-('2.1 Kraftwerk allgemein'!$F$16-'1.1 Allgemein'!$I$22+1),1),COLUMN(I23)-('2.1 Kraftwerk allgemein'!$F$16-'1.1 Allgemein'!$I$22+1)))))/$F23,
SUM(OFFSET('2.5 CAPEX'!W26,0,-MIN($F23-1,COLUMN(I23)-1),1,MIN($F23,COLUMN(I23))))/$F23)))))))</f>
        <v>0</v>
      </c>
      <c r="S23" s="199">
        <f ca="1">IF('2.1 Kraftwerk allgemein'!$F$15&lt;'1.1 Allgemein'!$I$22,
IF(OR(ISNUMBER($D23)=FALSE,$F23=""),"",
IF(AND('2.5 CAPEX'!$L26&lt;&gt;"x",'2.5 CAPEX'!$M26&lt;&gt;"x"),0,
IF($F23=0,0,
IF(S$4&lt;'2.1 Kraftwerk allgemein'!$F$16,0,
IF(S$4='2.1 Kraftwerk allgemein'!$F$16,'2.5 CAPEX'!$J26/$F23,
IF(S$4&lt;'2.1 Kraftwerk allgemein'!$F$16+$F23,
('2.5 CAPEX'!$J26+SUM(OFFSET('2.5 CAPEX'!X26,0,-MIN(MAX($F23-1-('2.1 Kraftwerk allgemein'!$F$16-'2.1 Kraftwerk allgemein'!$F$15+1),0),COLUMN(J23)-1-('2.1 Kraftwerk allgemein'!$F$16-'2.1 Kraftwerk allgemein'!$F$15+1)),1,MIN(MAX($F23-('2.1 Kraftwerk allgemein'!$F$16-'2.1 Kraftwerk allgemein'!$F$15+1),1),COLUMN(J23)-('2.1 Kraftwerk allgemein'!$F$16-'2.1 Kraftwerk allgemein'!$F$15+1)))))/$F23,
SUM(OFFSET('2.5 CAPEX'!X26,0,-MIN($F23-1,COLUMN(J23)-1),1,MIN($F23,COLUMN(J23))))/$F23)))))),
IF(OR(ISNUMBER($D23)=FALSE,$F23=""),"",
IF(AND('2.5 CAPEX'!$L26&lt;&gt;"x",'2.5 CAPEX'!$M26&lt;&gt;"x"),0,
IF($F23=0,0,
IF(S$4&lt;'2.1 Kraftwerk allgemein'!$F$16,0,
IF(S$4='2.1 Kraftwerk allgemein'!$F$16,'2.5 CAPEX'!$J26/$F23,
IF(S$4&lt;'2.1 Kraftwerk allgemein'!$F$16+$F23,
('2.5 CAPEX'!$J26+SUM(OFFSET('2.5 CAPEX'!X26,0,-MIN(MAX($F23-1-('2.1 Kraftwerk allgemein'!$F$16-'1.1 Allgemein'!$I$22+1),0),COLUMN(J23)-1-('2.1 Kraftwerk allgemein'!$F$16-'1.1 Allgemein'!$I$22+1)),1,MIN(MAX($F23-('2.1 Kraftwerk allgemein'!$F$16-'1.1 Allgemein'!$I$22+1),1),COLUMN(J23)-('2.1 Kraftwerk allgemein'!$F$16-'1.1 Allgemein'!$I$22+1)))))/$F23,
SUM(OFFSET('2.5 CAPEX'!X26,0,-MIN($F23-1,COLUMN(J23)-1),1,MIN($F23,COLUMN(J23))))/$F23)))))))</f>
        <v>0</v>
      </c>
      <c r="T23" s="199">
        <f ca="1">IF('2.1 Kraftwerk allgemein'!$F$15&lt;'1.1 Allgemein'!$I$22,
IF(OR(ISNUMBER($D23)=FALSE,$F23=""),"",
IF(AND('2.5 CAPEX'!$L26&lt;&gt;"x",'2.5 CAPEX'!$M26&lt;&gt;"x"),0,
IF($F23=0,0,
IF(T$4&lt;'2.1 Kraftwerk allgemein'!$F$16,0,
IF(T$4='2.1 Kraftwerk allgemein'!$F$16,'2.5 CAPEX'!$J26/$F23,
IF(T$4&lt;'2.1 Kraftwerk allgemein'!$F$16+$F23,
('2.5 CAPEX'!$J26+SUM(OFFSET('2.5 CAPEX'!Y26,0,-MIN(MAX($F23-1-('2.1 Kraftwerk allgemein'!$F$16-'2.1 Kraftwerk allgemein'!$F$15+1),0),COLUMN(K23)-1-('2.1 Kraftwerk allgemein'!$F$16-'2.1 Kraftwerk allgemein'!$F$15+1)),1,MIN(MAX($F23-('2.1 Kraftwerk allgemein'!$F$16-'2.1 Kraftwerk allgemein'!$F$15+1),1),COLUMN(K23)-('2.1 Kraftwerk allgemein'!$F$16-'2.1 Kraftwerk allgemein'!$F$15+1)))))/$F23,
SUM(OFFSET('2.5 CAPEX'!Y26,0,-MIN($F23-1,COLUMN(K23)-1),1,MIN($F23,COLUMN(K23))))/$F23)))))),
IF(OR(ISNUMBER($D23)=FALSE,$F23=""),"",
IF(AND('2.5 CAPEX'!$L26&lt;&gt;"x",'2.5 CAPEX'!$M26&lt;&gt;"x"),0,
IF($F23=0,0,
IF(T$4&lt;'2.1 Kraftwerk allgemein'!$F$16,0,
IF(T$4='2.1 Kraftwerk allgemein'!$F$16,'2.5 CAPEX'!$J26/$F23,
IF(T$4&lt;'2.1 Kraftwerk allgemein'!$F$16+$F23,
('2.5 CAPEX'!$J26+SUM(OFFSET('2.5 CAPEX'!Y26,0,-MIN(MAX($F23-1-('2.1 Kraftwerk allgemein'!$F$16-'1.1 Allgemein'!$I$22+1),0),COLUMN(K23)-1-('2.1 Kraftwerk allgemein'!$F$16-'1.1 Allgemein'!$I$22+1)),1,MIN(MAX($F23-('2.1 Kraftwerk allgemein'!$F$16-'1.1 Allgemein'!$I$22+1),1),COLUMN(K23)-('2.1 Kraftwerk allgemein'!$F$16-'1.1 Allgemein'!$I$22+1)))))/$F23,
SUM(OFFSET('2.5 CAPEX'!Y26,0,-MIN($F23-1,COLUMN(K23)-1),1,MIN($F23,COLUMN(K23))))/$F23)))))))</f>
        <v>0</v>
      </c>
      <c r="U23" s="199">
        <f ca="1">IF('2.1 Kraftwerk allgemein'!$F$15&lt;'1.1 Allgemein'!$I$22,
IF(OR(ISNUMBER($D23)=FALSE,$F23=""),"",
IF(AND('2.5 CAPEX'!$L26&lt;&gt;"x",'2.5 CAPEX'!$M26&lt;&gt;"x"),0,
IF($F23=0,0,
IF(U$4&lt;'2.1 Kraftwerk allgemein'!$F$16,0,
IF(U$4='2.1 Kraftwerk allgemein'!$F$16,'2.5 CAPEX'!$J26/$F23,
IF(U$4&lt;'2.1 Kraftwerk allgemein'!$F$16+$F23,
('2.5 CAPEX'!$J26+SUM(OFFSET('2.5 CAPEX'!Z26,0,-MIN(MAX($F23-1-('2.1 Kraftwerk allgemein'!$F$16-'2.1 Kraftwerk allgemein'!$F$15+1),0),COLUMN(L23)-1-('2.1 Kraftwerk allgemein'!$F$16-'2.1 Kraftwerk allgemein'!$F$15+1)),1,MIN(MAX($F23-('2.1 Kraftwerk allgemein'!$F$16-'2.1 Kraftwerk allgemein'!$F$15+1),1),COLUMN(L23)-('2.1 Kraftwerk allgemein'!$F$16-'2.1 Kraftwerk allgemein'!$F$15+1)))))/$F23,
SUM(OFFSET('2.5 CAPEX'!Z26,0,-MIN($F23-1,COLUMN(L23)-1),1,MIN($F23,COLUMN(L23))))/$F23)))))),
IF(OR(ISNUMBER($D23)=FALSE,$F23=""),"",
IF(AND('2.5 CAPEX'!$L26&lt;&gt;"x",'2.5 CAPEX'!$M26&lt;&gt;"x"),0,
IF($F23=0,0,
IF(U$4&lt;'2.1 Kraftwerk allgemein'!$F$16,0,
IF(U$4='2.1 Kraftwerk allgemein'!$F$16,'2.5 CAPEX'!$J26/$F23,
IF(U$4&lt;'2.1 Kraftwerk allgemein'!$F$16+$F23,
('2.5 CAPEX'!$J26+SUM(OFFSET('2.5 CAPEX'!Z26,0,-MIN(MAX($F23-1-('2.1 Kraftwerk allgemein'!$F$16-'1.1 Allgemein'!$I$22+1),0),COLUMN(L23)-1-('2.1 Kraftwerk allgemein'!$F$16-'1.1 Allgemein'!$I$22+1)),1,MIN(MAX($F23-('2.1 Kraftwerk allgemein'!$F$16-'1.1 Allgemein'!$I$22+1),1),COLUMN(L23)-('2.1 Kraftwerk allgemein'!$F$16-'1.1 Allgemein'!$I$22+1)))))/$F23,
SUM(OFFSET('2.5 CAPEX'!Z26,0,-MIN($F23-1,COLUMN(L23)-1),1,MIN($F23,COLUMN(L23))))/$F23)))))))</f>
        <v>0</v>
      </c>
      <c r="V23" s="199">
        <f ca="1">IF('2.1 Kraftwerk allgemein'!$F$15&lt;'1.1 Allgemein'!$I$22,
IF(OR(ISNUMBER($D23)=FALSE,$F23=""),"",
IF(AND('2.5 CAPEX'!$L26&lt;&gt;"x",'2.5 CAPEX'!$M26&lt;&gt;"x"),0,
IF($F23=0,0,
IF(V$4&lt;'2.1 Kraftwerk allgemein'!$F$16,0,
IF(V$4='2.1 Kraftwerk allgemein'!$F$16,'2.5 CAPEX'!$J26/$F23,
IF(V$4&lt;'2.1 Kraftwerk allgemein'!$F$16+$F23,
('2.5 CAPEX'!$J26+SUM(OFFSET('2.5 CAPEX'!AA26,0,-MIN(MAX($F23-1-('2.1 Kraftwerk allgemein'!$F$16-'2.1 Kraftwerk allgemein'!$F$15+1),0),COLUMN(M23)-1-('2.1 Kraftwerk allgemein'!$F$16-'2.1 Kraftwerk allgemein'!$F$15+1)),1,MIN(MAX($F23-('2.1 Kraftwerk allgemein'!$F$16-'2.1 Kraftwerk allgemein'!$F$15+1),1),COLUMN(M23)-('2.1 Kraftwerk allgemein'!$F$16-'2.1 Kraftwerk allgemein'!$F$15+1)))))/$F23,
SUM(OFFSET('2.5 CAPEX'!AA26,0,-MIN($F23-1,COLUMN(M23)-1),1,MIN($F23,COLUMN(M23))))/$F23)))))),
IF(OR(ISNUMBER($D23)=FALSE,$F23=""),"",
IF(AND('2.5 CAPEX'!$L26&lt;&gt;"x",'2.5 CAPEX'!$M26&lt;&gt;"x"),0,
IF($F23=0,0,
IF(V$4&lt;'2.1 Kraftwerk allgemein'!$F$16,0,
IF(V$4='2.1 Kraftwerk allgemein'!$F$16,'2.5 CAPEX'!$J26/$F23,
IF(V$4&lt;'2.1 Kraftwerk allgemein'!$F$16+$F23,
('2.5 CAPEX'!$J26+SUM(OFFSET('2.5 CAPEX'!AA26,0,-MIN(MAX($F23-1-('2.1 Kraftwerk allgemein'!$F$16-'1.1 Allgemein'!$I$22+1),0),COLUMN(M23)-1-('2.1 Kraftwerk allgemein'!$F$16-'1.1 Allgemein'!$I$22+1)),1,MIN(MAX($F23-('2.1 Kraftwerk allgemein'!$F$16-'1.1 Allgemein'!$I$22+1),1),COLUMN(M23)-('2.1 Kraftwerk allgemein'!$F$16-'1.1 Allgemein'!$I$22+1)))))/$F23,
SUM(OFFSET('2.5 CAPEX'!AA26,0,-MIN($F23-1,COLUMN(M23)-1),1,MIN($F23,COLUMN(M23))))/$F23)))))))</f>
        <v>0</v>
      </c>
      <c r="W23" s="199">
        <f ca="1">IF('2.1 Kraftwerk allgemein'!$F$15&lt;'1.1 Allgemein'!$I$22,
IF(OR(ISNUMBER($D23)=FALSE,$F23=""),"",
IF(AND('2.5 CAPEX'!$L26&lt;&gt;"x",'2.5 CAPEX'!$M26&lt;&gt;"x"),0,
IF($F23=0,0,
IF(W$4&lt;'2.1 Kraftwerk allgemein'!$F$16,0,
IF(W$4='2.1 Kraftwerk allgemein'!$F$16,'2.5 CAPEX'!$J26/$F23,
IF(W$4&lt;'2.1 Kraftwerk allgemein'!$F$16+$F23,
('2.5 CAPEX'!$J26+SUM(OFFSET('2.5 CAPEX'!AB26,0,-MIN(MAX($F23-1-('2.1 Kraftwerk allgemein'!$F$16-'2.1 Kraftwerk allgemein'!$F$15+1),0),COLUMN(N23)-1-('2.1 Kraftwerk allgemein'!$F$16-'2.1 Kraftwerk allgemein'!$F$15+1)),1,MIN(MAX($F23-('2.1 Kraftwerk allgemein'!$F$16-'2.1 Kraftwerk allgemein'!$F$15+1),1),COLUMN(N23)-('2.1 Kraftwerk allgemein'!$F$16-'2.1 Kraftwerk allgemein'!$F$15+1)))))/$F23,
SUM(OFFSET('2.5 CAPEX'!AB26,0,-MIN($F23-1,COLUMN(N23)-1),1,MIN($F23,COLUMN(N23))))/$F23)))))),
IF(OR(ISNUMBER($D23)=FALSE,$F23=""),"",
IF(AND('2.5 CAPEX'!$L26&lt;&gt;"x",'2.5 CAPEX'!$M26&lt;&gt;"x"),0,
IF($F23=0,0,
IF(W$4&lt;'2.1 Kraftwerk allgemein'!$F$16,0,
IF(W$4='2.1 Kraftwerk allgemein'!$F$16,'2.5 CAPEX'!$J26/$F23,
IF(W$4&lt;'2.1 Kraftwerk allgemein'!$F$16+$F23,
('2.5 CAPEX'!$J26+SUM(OFFSET('2.5 CAPEX'!AB26,0,-MIN(MAX($F23-1-('2.1 Kraftwerk allgemein'!$F$16-'1.1 Allgemein'!$I$22+1),0),COLUMN(N23)-1-('2.1 Kraftwerk allgemein'!$F$16-'1.1 Allgemein'!$I$22+1)),1,MIN(MAX($F23-('2.1 Kraftwerk allgemein'!$F$16-'1.1 Allgemein'!$I$22+1),1),COLUMN(N23)-('2.1 Kraftwerk allgemein'!$F$16-'1.1 Allgemein'!$I$22+1)))))/$F23,
SUM(OFFSET('2.5 CAPEX'!AB26,0,-MIN($F23-1,COLUMN(N23)-1),1,MIN($F23,COLUMN(N23))))/$F23)))))))</f>
        <v>0</v>
      </c>
      <c r="X23" s="199">
        <f ca="1">IF('2.1 Kraftwerk allgemein'!$F$15&lt;'1.1 Allgemein'!$I$22,
IF(OR(ISNUMBER($D23)=FALSE,$F23=""),"",
IF(AND('2.5 CAPEX'!$L26&lt;&gt;"x",'2.5 CAPEX'!$M26&lt;&gt;"x"),0,
IF($F23=0,0,
IF(X$4&lt;'2.1 Kraftwerk allgemein'!$F$16,0,
IF(X$4='2.1 Kraftwerk allgemein'!$F$16,'2.5 CAPEX'!$J26/$F23,
IF(X$4&lt;'2.1 Kraftwerk allgemein'!$F$16+$F23,
('2.5 CAPEX'!$J26+SUM(OFFSET('2.5 CAPEX'!AC26,0,-MIN(MAX($F23-1-('2.1 Kraftwerk allgemein'!$F$16-'2.1 Kraftwerk allgemein'!$F$15+1),0),COLUMN(O23)-1-('2.1 Kraftwerk allgemein'!$F$16-'2.1 Kraftwerk allgemein'!$F$15+1)),1,MIN(MAX($F23-('2.1 Kraftwerk allgemein'!$F$16-'2.1 Kraftwerk allgemein'!$F$15+1),1),COLUMN(O23)-('2.1 Kraftwerk allgemein'!$F$16-'2.1 Kraftwerk allgemein'!$F$15+1)))))/$F23,
SUM(OFFSET('2.5 CAPEX'!AC26,0,-MIN($F23-1,COLUMN(O23)-1),1,MIN($F23,COLUMN(O23))))/$F23)))))),
IF(OR(ISNUMBER($D23)=FALSE,$F23=""),"",
IF(AND('2.5 CAPEX'!$L26&lt;&gt;"x",'2.5 CAPEX'!$M26&lt;&gt;"x"),0,
IF($F23=0,0,
IF(X$4&lt;'2.1 Kraftwerk allgemein'!$F$16,0,
IF(X$4='2.1 Kraftwerk allgemein'!$F$16,'2.5 CAPEX'!$J26/$F23,
IF(X$4&lt;'2.1 Kraftwerk allgemein'!$F$16+$F23,
('2.5 CAPEX'!$J26+SUM(OFFSET('2.5 CAPEX'!AC26,0,-MIN(MAX($F23-1-('2.1 Kraftwerk allgemein'!$F$16-'1.1 Allgemein'!$I$22+1),0),COLUMN(O23)-1-('2.1 Kraftwerk allgemein'!$F$16-'1.1 Allgemein'!$I$22+1)),1,MIN(MAX($F23-('2.1 Kraftwerk allgemein'!$F$16-'1.1 Allgemein'!$I$22+1),1),COLUMN(O23)-('2.1 Kraftwerk allgemein'!$F$16-'1.1 Allgemein'!$I$22+1)))))/$F23,
SUM(OFFSET('2.5 CAPEX'!AC26,0,-MIN($F23-1,COLUMN(O23)-1),1,MIN($F23,COLUMN(O23))))/$F23)))))))</f>
        <v>0</v>
      </c>
      <c r="Y23" s="199">
        <f ca="1">IF('2.1 Kraftwerk allgemein'!$F$15&lt;'1.1 Allgemein'!$I$22,
IF(OR(ISNUMBER($D23)=FALSE,$F23=""),"",
IF(AND('2.5 CAPEX'!$L26&lt;&gt;"x",'2.5 CAPEX'!$M26&lt;&gt;"x"),0,
IF($F23=0,0,
IF(Y$4&lt;'2.1 Kraftwerk allgemein'!$F$16,0,
IF(Y$4='2.1 Kraftwerk allgemein'!$F$16,'2.5 CAPEX'!$J26/$F23,
IF(Y$4&lt;'2.1 Kraftwerk allgemein'!$F$16+$F23,
('2.5 CAPEX'!$J26+SUM(OFFSET('2.5 CAPEX'!AD26,0,-MIN(MAX($F23-1-('2.1 Kraftwerk allgemein'!$F$16-'2.1 Kraftwerk allgemein'!$F$15+1),0),COLUMN(P23)-1-('2.1 Kraftwerk allgemein'!$F$16-'2.1 Kraftwerk allgemein'!$F$15+1)),1,MIN(MAX($F23-('2.1 Kraftwerk allgemein'!$F$16-'2.1 Kraftwerk allgemein'!$F$15+1),1),COLUMN(P23)-('2.1 Kraftwerk allgemein'!$F$16-'2.1 Kraftwerk allgemein'!$F$15+1)))))/$F23,
SUM(OFFSET('2.5 CAPEX'!AD26,0,-MIN($F23-1,COLUMN(P23)-1),1,MIN($F23,COLUMN(P23))))/$F23)))))),
IF(OR(ISNUMBER($D23)=FALSE,$F23=""),"",
IF(AND('2.5 CAPEX'!$L26&lt;&gt;"x",'2.5 CAPEX'!$M26&lt;&gt;"x"),0,
IF($F23=0,0,
IF(Y$4&lt;'2.1 Kraftwerk allgemein'!$F$16,0,
IF(Y$4='2.1 Kraftwerk allgemein'!$F$16,'2.5 CAPEX'!$J26/$F23,
IF(Y$4&lt;'2.1 Kraftwerk allgemein'!$F$16+$F23,
('2.5 CAPEX'!$J26+SUM(OFFSET('2.5 CAPEX'!AD26,0,-MIN(MAX($F23-1-('2.1 Kraftwerk allgemein'!$F$16-'1.1 Allgemein'!$I$22+1),0),COLUMN(P23)-1-('2.1 Kraftwerk allgemein'!$F$16-'1.1 Allgemein'!$I$22+1)),1,MIN(MAX($F23-('2.1 Kraftwerk allgemein'!$F$16-'1.1 Allgemein'!$I$22+1),1),COLUMN(P23)-('2.1 Kraftwerk allgemein'!$F$16-'1.1 Allgemein'!$I$22+1)))))/$F23,
SUM(OFFSET('2.5 CAPEX'!AD26,0,-MIN($F23-1,COLUMN(P23)-1),1,MIN($F23,COLUMN(P23))))/$F23)))))))</f>
        <v>0</v>
      </c>
      <c r="Z23" s="199">
        <f ca="1">IF('2.1 Kraftwerk allgemein'!$F$15&lt;'1.1 Allgemein'!$I$22,
IF(OR(ISNUMBER($D23)=FALSE,$F23=""),"",
IF(AND('2.5 CAPEX'!$L26&lt;&gt;"x",'2.5 CAPEX'!$M26&lt;&gt;"x"),0,
IF($F23=0,0,
IF(Z$4&lt;'2.1 Kraftwerk allgemein'!$F$16,0,
IF(Z$4='2.1 Kraftwerk allgemein'!$F$16,'2.5 CAPEX'!$J26/$F23,
IF(Z$4&lt;'2.1 Kraftwerk allgemein'!$F$16+$F23,
('2.5 CAPEX'!$J26+SUM(OFFSET('2.5 CAPEX'!AE26,0,-MIN(MAX($F23-1-('2.1 Kraftwerk allgemein'!$F$16-'2.1 Kraftwerk allgemein'!$F$15+1),0),COLUMN(Q23)-1-('2.1 Kraftwerk allgemein'!$F$16-'2.1 Kraftwerk allgemein'!$F$15+1)),1,MIN(MAX($F23-('2.1 Kraftwerk allgemein'!$F$16-'2.1 Kraftwerk allgemein'!$F$15+1),1),COLUMN(Q23)-('2.1 Kraftwerk allgemein'!$F$16-'2.1 Kraftwerk allgemein'!$F$15+1)))))/$F23,
SUM(OFFSET('2.5 CAPEX'!AE26,0,-MIN($F23-1,COLUMN(Q23)-1),1,MIN($F23,COLUMN(Q23))))/$F23)))))),
IF(OR(ISNUMBER($D23)=FALSE,$F23=""),"",
IF(AND('2.5 CAPEX'!$L26&lt;&gt;"x",'2.5 CAPEX'!$M26&lt;&gt;"x"),0,
IF($F23=0,0,
IF(Z$4&lt;'2.1 Kraftwerk allgemein'!$F$16,0,
IF(Z$4='2.1 Kraftwerk allgemein'!$F$16,'2.5 CAPEX'!$J26/$F23,
IF(Z$4&lt;'2.1 Kraftwerk allgemein'!$F$16+$F23,
('2.5 CAPEX'!$J26+SUM(OFFSET('2.5 CAPEX'!AE26,0,-MIN(MAX($F23-1-('2.1 Kraftwerk allgemein'!$F$16-'1.1 Allgemein'!$I$22+1),0),COLUMN(Q23)-1-('2.1 Kraftwerk allgemein'!$F$16-'1.1 Allgemein'!$I$22+1)),1,MIN(MAX($F23-('2.1 Kraftwerk allgemein'!$F$16-'1.1 Allgemein'!$I$22+1),1),COLUMN(Q23)-('2.1 Kraftwerk allgemein'!$F$16-'1.1 Allgemein'!$I$22+1)))))/$F23,
SUM(OFFSET('2.5 CAPEX'!AE26,0,-MIN($F23-1,COLUMN(Q23)-1),1,MIN($F23,COLUMN(Q23))))/$F23)))))))</f>
        <v>0</v>
      </c>
      <c r="AA23" s="199">
        <f ca="1">IF('2.1 Kraftwerk allgemein'!$F$15&lt;'1.1 Allgemein'!$I$22,
IF(OR(ISNUMBER($D23)=FALSE,$F23=""),"",
IF(AND('2.5 CAPEX'!$L26&lt;&gt;"x",'2.5 CAPEX'!$M26&lt;&gt;"x"),0,
IF($F23=0,0,
IF(AA$4&lt;'2.1 Kraftwerk allgemein'!$F$16,0,
IF(AA$4='2.1 Kraftwerk allgemein'!$F$16,'2.5 CAPEX'!$J26/$F23,
IF(AA$4&lt;'2.1 Kraftwerk allgemein'!$F$16+$F23,
('2.5 CAPEX'!$J26+SUM(OFFSET('2.5 CAPEX'!AF26,0,-MIN(MAX($F23-1-('2.1 Kraftwerk allgemein'!$F$16-'2.1 Kraftwerk allgemein'!$F$15+1),0),COLUMN(R23)-1-('2.1 Kraftwerk allgemein'!$F$16-'2.1 Kraftwerk allgemein'!$F$15+1)),1,MIN(MAX($F23-('2.1 Kraftwerk allgemein'!$F$16-'2.1 Kraftwerk allgemein'!$F$15+1),1),COLUMN(R23)-('2.1 Kraftwerk allgemein'!$F$16-'2.1 Kraftwerk allgemein'!$F$15+1)))))/$F23,
SUM(OFFSET('2.5 CAPEX'!AF26,0,-MIN($F23-1,COLUMN(R23)-1),1,MIN($F23,COLUMN(R23))))/$F23)))))),
IF(OR(ISNUMBER($D23)=FALSE,$F23=""),"",
IF(AND('2.5 CAPEX'!$L26&lt;&gt;"x",'2.5 CAPEX'!$M26&lt;&gt;"x"),0,
IF($F23=0,0,
IF(AA$4&lt;'2.1 Kraftwerk allgemein'!$F$16,0,
IF(AA$4='2.1 Kraftwerk allgemein'!$F$16,'2.5 CAPEX'!$J26/$F23,
IF(AA$4&lt;'2.1 Kraftwerk allgemein'!$F$16+$F23,
('2.5 CAPEX'!$J26+SUM(OFFSET('2.5 CAPEX'!AF26,0,-MIN(MAX($F23-1-('2.1 Kraftwerk allgemein'!$F$16-'1.1 Allgemein'!$I$22+1),0),COLUMN(R23)-1-('2.1 Kraftwerk allgemein'!$F$16-'1.1 Allgemein'!$I$22+1)),1,MIN(MAX($F23-('2.1 Kraftwerk allgemein'!$F$16-'1.1 Allgemein'!$I$22+1),1),COLUMN(R23)-('2.1 Kraftwerk allgemein'!$F$16-'1.1 Allgemein'!$I$22+1)))))/$F23,
SUM(OFFSET('2.5 CAPEX'!AF26,0,-MIN($F23-1,COLUMN(R23)-1),1,MIN($F23,COLUMN(R23))))/$F23)))))))</f>
        <v>0</v>
      </c>
      <c r="AB23" s="199">
        <f ca="1">IF('2.1 Kraftwerk allgemein'!$F$15&lt;'1.1 Allgemein'!$I$22,
IF(OR(ISNUMBER($D23)=FALSE,$F23=""),"",
IF(AND('2.5 CAPEX'!$L26&lt;&gt;"x",'2.5 CAPEX'!$M26&lt;&gt;"x"),0,
IF($F23=0,0,
IF(AB$4&lt;'2.1 Kraftwerk allgemein'!$F$16,0,
IF(AB$4='2.1 Kraftwerk allgemein'!$F$16,'2.5 CAPEX'!$J26/$F23,
IF(AB$4&lt;'2.1 Kraftwerk allgemein'!$F$16+$F23,
('2.5 CAPEX'!$J26+SUM(OFFSET('2.5 CAPEX'!AG26,0,-MIN(MAX($F23-1-('2.1 Kraftwerk allgemein'!$F$16-'2.1 Kraftwerk allgemein'!$F$15+1),0),COLUMN(S23)-1-('2.1 Kraftwerk allgemein'!$F$16-'2.1 Kraftwerk allgemein'!$F$15+1)),1,MIN(MAX($F23-('2.1 Kraftwerk allgemein'!$F$16-'2.1 Kraftwerk allgemein'!$F$15+1),1),COLUMN(S23)-('2.1 Kraftwerk allgemein'!$F$16-'2.1 Kraftwerk allgemein'!$F$15+1)))))/$F23,
SUM(OFFSET('2.5 CAPEX'!AG26,0,-MIN($F23-1,COLUMN(S23)-1),1,MIN($F23,COLUMN(S23))))/$F23)))))),
IF(OR(ISNUMBER($D23)=FALSE,$F23=""),"",
IF(AND('2.5 CAPEX'!$L26&lt;&gt;"x",'2.5 CAPEX'!$M26&lt;&gt;"x"),0,
IF($F23=0,0,
IF(AB$4&lt;'2.1 Kraftwerk allgemein'!$F$16,0,
IF(AB$4='2.1 Kraftwerk allgemein'!$F$16,'2.5 CAPEX'!$J26/$F23,
IF(AB$4&lt;'2.1 Kraftwerk allgemein'!$F$16+$F23,
('2.5 CAPEX'!$J26+SUM(OFFSET('2.5 CAPEX'!AG26,0,-MIN(MAX($F23-1-('2.1 Kraftwerk allgemein'!$F$16-'1.1 Allgemein'!$I$22+1),0),COLUMN(S23)-1-('2.1 Kraftwerk allgemein'!$F$16-'1.1 Allgemein'!$I$22+1)),1,MIN(MAX($F23-('2.1 Kraftwerk allgemein'!$F$16-'1.1 Allgemein'!$I$22+1),1),COLUMN(S23)-('2.1 Kraftwerk allgemein'!$F$16-'1.1 Allgemein'!$I$22+1)))))/$F23,
SUM(OFFSET('2.5 CAPEX'!AG26,0,-MIN($F23-1,COLUMN(S23)-1),1,MIN($F23,COLUMN(S23))))/$F23)))))))</f>
        <v>0</v>
      </c>
      <c r="AC23" s="199">
        <f ca="1">IF('2.1 Kraftwerk allgemein'!$F$15&lt;'1.1 Allgemein'!$I$22,
IF(OR(ISNUMBER($D23)=FALSE,$F23=""),"",
IF(AND('2.5 CAPEX'!$L26&lt;&gt;"x",'2.5 CAPEX'!$M26&lt;&gt;"x"),0,
IF($F23=0,0,
IF(AC$4&lt;'2.1 Kraftwerk allgemein'!$F$16,0,
IF(AC$4='2.1 Kraftwerk allgemein'!$F$16,'2.5 CAPEX'!$J26/$F23,
IF(AC$4&lt;'2.1 Kraftwerk allgemein'!$F$16+$F23,
('2.5 CAPEX'!$J26+SUM(OFFSET('2.5 CAPEX'!AH26,0,-MIN(MAX($F23-1-('2.1 Kraftwerk allgemein'!$F$16-'2.1 Kraftwerk allgemein'!$F$15+1),0),COLUMN(T23)-1-('2.1 Kraftwerk allgemein'!$F$16-'2.1 Kraftwerk allgemein'!$F$15+1)),1,MIN(MAX($F23-('2.1 Kraftwerk allgemein'!$F$16-'2.1 Kraftwerk allgemein'!$F$15+1),1),COLUMN(T23)-('2.1 Kraftwerk allgemein'!$F$16-'2.1 Kraftwerk allgemein'!$F$15+1)))))/$F23,
SUM(OFFSET('2.5 CAPEX'!AH26,0,-MIN($F23-1,COLUMN(T23)-1),1,MIN($F23,COLUMN(T23))))/$F23)))))),
IF(OR(ISNUMBER($D23)=FALSE,$F23=""),"",
IF(AND('2.5 CAPEX'!$L26&lt;&gt;"x",'2.5 CAPEX'!$M26&lt;&gt;"x"),0,
IF($F23=0,0,
IF(AC$4&lt;'2.1 Kraftwerk allgemein'!$F$16,0,
IF(AC$4='2.1 Kraftwerk allgemein'!$F$16,'2.5 CAPEX'!$J26/$F23,
IF(AC$4&lt;'2.1 Kraftwerk allgemein'!$F$16+$F23,
('2.5 CAPEX'!$J26+SUM(OFFSET('2.5 CAPEX'!AH26,0,-MIN(MAX($F23-1-('2.1 Kraftwerk allgemein'!$F$16-'1.1 Allgemein'!$I$22+1),0),COLUMN(T23)-1-('2.1 Kraftwerk allgemein'!$F$16-'1.1 Allgemein'!$I$22+1)),1,MIN(MAX($F23-('2.1 Kraftwerk allgemein'!$F$16-'1.1 Allgemein'!$I$22+1),1),COLUMN(T23)-('2.1 Kraftwerk allgemein'!$F$16-'1.1 Allgemein'!$I$22+1)))))/$F23,
SUM(OFFSET('2.5 CAPEX'!AH26,0,-MIN($F23-1,COLUMN(T23)-1),1,MIN($F23,COLUMN(T23))))/$F23)))))))</f>
        <v>0</v>
      </c>
      <c r="AD23" s="199">
        <f ca="1">IF('2.1 Kraftwerk allgemein'!$F$15&lt;'1.1 Allgemein'!$I$22,
IF(OR(ISNUMBER($D23)=FALSE,$F23=""),"",
IF(AND('2.5 CAPEX'!$L26&lt;&gt;"x",'2.5 CAPEX'!$M26&lt;&gt;"x"),0,
IF($F23=0,0,
IF(AD$4&lt;'2.1 Kraftwerk allgemein'!$F$16,0,
IF(AD$4='2.1 Kraftwerk allgemein'!$F$16,'2.5 CAPEX'!$J26/$F23,
IF(AD$4&lt;'2.1 Kraftwerk allgemein'!$F$16+$F23,
('2.5 CAPEX'!$J26+SUM(OFFSET('2.5 CAPEX'!AI26,0,-MIN(MAX($F23-1-('2.1 Kraftwerk allgemein'!$F$16-'2.1 Kraftwerk allgemein'!$F$15+1),0),COLUMN(U23)-1-('2.1 Kraftwerk allgemein'!$F$16-'2.1 Kraftwerk allgemein'!$F$15+1)),1,MIN(MAX($F23-('2.1 Kraftwerk allgemein'!$F$16-'2.1 Kraftwerk allgemein'!$F$15+1),1),COLUMN(U23)-('2.1 Kraftwerk allgemein'!$F$16-'2.1 Kraftwerk allgemein'!$F$15+1)))))/$F23,
SUM(OFFSET('2.5 CAPEX'!AI26,0,-MIN($F23-1,COLUMN(U23)-1),1,MIN($F23,COLUMN(U23))))/$F23)))))),
IF(OR(ISNUMBER($D23)=FALSE,$F23=""),"",
IF(AND('2.5 CAPEX'!$L26&lt;&gt;"x",'2.5 CAPEX'!$M26&lt;&gt;"x"),0,
IF($F23=0,0,
IF(AD$4&lt;'2.1 Kraftwerk allgemein'!$F$16,0,
IF(AD$4='2.1 Kraftwerk allgemein'!$F$16,'2.5 CAPEX'!$J26/$F23,
IF(AD$4&lt;'2.1 Kraftwerk allgemein'!$F$16+$F23,
('2.5 CAPEX'!$J26+SUM(OFFSET('2.5 CAPEX'!AI26,0,-MIN(MAX($F23-1-('2.1 Kraftwerk allgemein'!$F$16-'1.1 Allgemein'!$I$22+1),0),COLUMN(U23)-1-('2.1 Kraftwerk allgemein'!$F$16-'1.1 Allgemein'!$I$22+1)),1,MIN(MAX($F23-('2.1 Kraftwerk allgemein'!$F$16-'1.1 Allgemein'!$I$22+1),1),COLUMN(U23)-('2.1 Kraftwerk allgemein'!$F$16-'1.1 Allgemein'!$I$22+1)))))/$F23,
SUM(OFFSET('2.5 CAPEX'!AI26,0,-MIN($F23-1,COLUMN(U23)-1),1,MIN($F23,COLUMN(U23))))/$F23)))))))</f>
        <v>0</v>
      </c>
      <c r="AE23" s="199">
        <f ca="1">IF('2.1 Kraftwerk allgemein'!$F$15&lt;'1.1 Allgemein'!$I$22,
IF(OR(ISNUMBER($D23)=FALSE,$F23=""),"",
IF(AND('2.5 CAPEX'!$L26&lt;&gt;"x",'2.5 CAPEX'!$M26&lt;&gt;"x"),0,
IF($F23=0,0,
IF(AE$4&lt;'2.1 Kraftwerk allgemein'!$F$16,0,
IF(AE$4='2.1 Kraftwerk allgemein'!$F$16,'2.5 CAPEX'!$J26/$F23,
IF(AE$4&lt;'2.1 Kraftwerk allgemein'!$F$16+$F23,
('2.5 CAPEX'!$J26+SUM(OFFSET('2.5 CAPEX'!AJ26,0,-MIN(MAX($F23-1-('2.1 Kraftwerk allgemein'!$F$16-'2.1 Kraftwerk allgemein'!$F$15+1),0),COLUMN(V23)-1-('2.1 Kraftwerk allgemein'!$F$16-'2.1 Kraftwerk allgemein'!$F$15+1)),1,MIN(MAX($F23-('2.1 Kraftwerk allgemein'!$F$16-'2.1 Kraftwerk allgemein'!$F$15+1),1),COLUMN(V23)-('2.1 Kraftwerk allgemein'!$F$16-'2.1 Kraftwerk allgemein'!$F$15+1)))))/$F23,
SUM(OFFSET('2.5 CAPEX'!AJ26,0,-MIN($F23-1,COLUMN(V23)-1),1,MIN($F23,COLUMN(V23))))/$F23)))))),
IF(OR(ISNUMBER($D23)=FALSE,$F23=""),"",
IF(AND('2.5 CAPEX'!$L26&lt;&gt;"x",'2.5 CAPEX'!$M26&lt;&gt;"x"),0,
IF($F23=0,0,
IF(AE$4&lt;'2.1 Kraftwerk allgemein'!$F$16,0,
IF(AE$4='2.1 Kraftwerk allgemein'!$F$16,'2.5 CAPEX'!$J26/$F23,
IF(AE$4&lt;'2.1 Kraftwerk allgemein'!$F$16+$F23,
('2.5 CAPEX'!$J26+SUM(OFFSET('2.5 CAPEX'!AJ26,0,-MIN(MAX($F23-1-('2.1 Kraftwerk allgemein'!$F$16-'1.1 Allgemein'!$I$22+1),0),COLUMN(V23)-1-('2.1 Kraftwerk allgemein'!$F$16-'1.1 Allgemein'!$I$22+1)),1,MIN(MAX($F23-('2.1 Kraftwerk allgemein'!$F$16-'1.1 Allgemein'!$I$22+1),1),COLUMN(V23)-('2.1 Kraftwerk allgemein'!$F$16-'1.1 Allgemein'!$I$22+1)))))/$F23,
SUM(OFFSET('2.5 CAPEX'!AJ26,0,-MIN($F23-1,COLUMN(V23)-1),1,MIN($F23,COLUMN(V23))))/$F23)))))))</f>
        <v>0</v>
      </c>
      <c r="AF23" s="199">
        <f ca="1">IF('2.1 Kraftwerk allgemein'!$F$15&lt;'1.1 Allgemein'!$I$22,
IF(OR(ISNUMBER($D23)=FALSE,$F23=""),"",
IF(AND('2.5 CAPEX'!$L26&lt;&gt;"x",'2.5 CAPEX'!$M26&lt;&gt;"x"),0,
IF($F23=0,0,
IF(AF$4&lt;'2.1 Kraftwerk allgemein'!$F$16,0,
IF(AF$4='2.1 Kraftwerk allgemein'!$F$16,'2.5 CAPEX'!$J26/$F23,
IF(AF$4&lt;'2.1 Kraftwerk allgemein'!$F$16+$F23,
('2.5 CAPEX'!$J26+SUM(OFFSET('2.5 CAPEX'!AK26,0,-MIN(MAX($F23-1-('2.1 Kraftwerk allgemein'!$F$16-'2.1 Kraftwerk allgemein'!$F$15+1),0),COLUMN(W23)-1-('2.1 Kraftwerk allgemein'!$F$16-'2.1 Kraftwerk allgemein'!$F$15+1)),1,MIN(MAX($F23-('2.1 Kraftwerk allgemein'!$F$16-'2.1 Kraftwerk allgemein'!$F$15+1),1),COLUMN(W23)-('2.1 Kraftwerk allgemein'!$F$16-'2.1 Kraftwerk allgemein'!$F$15+1)))))/$F23,
SUM(OFFSET('2.5 CAPEX'!AK26,0,-MIN($F23-1,COLUMN(W23)-1),1,MIN($F23,COLUMN(W23))))/$F23)))))),
IF(OR(ISNUMBER($D23)=FALSE,$F23=""),"",
IF(AND('2.5 CAPEX'!$L26&lt;&gt;"x",'2.5 CAPEX'!$M26&lt;&gt;"x"),0,
IF($F23=0,0,
IF(AF$4&lt;'2.1 Kraftwerk allgemein'!$F$16,0,
IF(AF$4='2.1 Kraftwerk allgemein'!$F$16,'2.5 CAPEX'!$J26/$F23,
IF(AF$4&lt;'2.1 Kraftwerk allgemein'!$F$16+$F23,
('2.5 CAPEX'!$J26+SUM(OFFSET('2.5 CAPEX'!AK26,0,-MIN(MAX($F23-1-('2.1 Kraftwerk allgemein'!$F$16-'1.1 Allgemein'!$I$22+1),0),COLUMN(W23)-1-('2.1 Kraftwerk allgemein'!$F$16-'1.1 Allgemein'!$I$22+1)),1,MIN(MAX($F23-('2.1 Kraftwerk allgemein'!$F$16-'1.1 Allgemein'!$I$22+1),1),COLUMN(W23)-('2.1 Kraftwerk allgemein'!$F$16-'1.1 Allgemein'!$I$22+1)))))/$F23,
SUM(OFFSET('2.5 CAPEX'!AK26,0,-MIN($F23-1,COLUMN(W23)-1),1,MIN($F23,COLUMN(W23))))/$F23)))))))</f>
        <v>0</v>
      </c>
      <c r="AG23" s="199">
        <f ca="1">IF('2.1 Kraftwerk allgemein'!$F$15&lt;'1.1 Allgemein'!$I$22,
IF(OR(ISNUMBER($D23)=FALSE,$F23=""),"",
IF(AND('2.5 CAPEX'!$L26&lt;&gt;"x",'2.5 CAPEX'!$M26&lt;&gt;"x"),0,
IF($F23=0,0,
IF(AG$4&lt;'2.1 Kraftwerk allgemein'!$F$16,0,
IF(AG$4='2.1 Kraftwerk allgemein'!$F$16,'2.5 CAPEX'!$J26/$F23,
IF(AG$4&lt;'2.1 Kraftwerk allgemein'!$F$16+$F23,
('2.5 CAPEX'!$J26+SUM(OFFSET('2.5 CAPEX'!AL26,0,-MIN(MAX($F23-1-('2.1 Kraftwerk allgemein'!$F$16-'2.1 Kraftwerk allgemein'!$F$15+1),0),COLUMN(X23)-1-('2.1 Kraftwerk allgemein'!$F$16-'2.1 Kraftwerk allgemein'!$F$15+1)),1,MIN(MAX($F23-('2.1 Kraftwerk allgemein'!$F$16-'2.1 Kraftwerk allgemein'!$F$15+1),1),COLUMN(X23)-('2.1 Kraftwerk allgemein'!$F$16-'2.1 Kraftwerk allgemein'!$F$15+1)))))/$F23,
SUM(OFFSET('2.5 CAPEX'!AL26,0,-MIN($F23-1,COLUMN(X23)-1),1,MIN($F23,COLUMN(X23))))/$F23)))))),
IF(OR(ISNUMBER($D23)=FALSE,$F23=""),"",
IF(AND('2.5 CAPEX'!$L26&lt;&gt;"x",'2.5 CAPEX'!$M26&lt;&gt;"x"),0,
IF($F23=0,0,
IF(AG$4&lt;'2.1 Kraftwerk allgemein'!$F$16,0,
IF(AG$4='2.1 Kraftwerk allgemein'!$F$16,'2.5 CAPEX'!$J26/$F23,
IF(AG$4&lt;'2.1 Kraftwerk allgemein'!$F$16+$F23,
('2.5 CAPEX'!$J26+SUM(OFFSET('2.5 CAPEX'!AL26,0,-MIN(MAX($F23-1-('2.1 Kraftwerk allgemein'!$F$16-'1.1 Allgemein'!$I$22+1),0),COLUMN(X23)-1-('2.1 Kraftwerk allgemein'!$F$16-'1.1 Allgemein'!$I$22+1)),1,MIN(MAX($F23-('2.1 Kraftwerk allgemein'!$F$16-'1.1 Allgemein'!$I$22+1),1),COLUMN(X23)-('2.1 Kraftwerk allgemein'!$F$16-'1.1 Allgemein'!$I$22+1)))))/$F23,
SUM(OFFSET('2.5 CAPEX'!AL26,0,-MIN($F23-1,COLUMN(X23)-1),1,MIN($F23,COLUMN(X23))))/$F23)))))))</f>
        <v>0</v>
      </c>
      <c r="AH23" s="199">
        <f ca="1">IF('2.1 Kraftwerk allgemein'!$F$15&lt;'1.1 Allgemein'!$I$22,
IF(OR(ISNUMBER($D23)=FALSE,$F23=""),"",
IF(AND('2.5 CAPEX'!$L26&lt;&gt;"x",'2.5 CAPEX'!$M26&lt;&gt;"x"),0,
IF($F23=0,0,
IF(AH$4&lt;'2.1 Kraftwerk allgemein'!$F$16,0,
IF(AH$4='2.1 Kraftwerk allgemein'!$F$16,'2.5 CAPEX'!$J26/$F23,
IF(AH$4&lt;'2.1 Kraftwerk allgemein'!$F$16+$F23,
('2.5 CAPEX'!$J26+SUM(OFFSET('2.5 CAPEX'!AM26,0,-MIN(MAX($F23-1-('2.1 Kraftwerk allgemein'!$F$16-'2.1 Kraftwerk allgemein'!$F$15+1),0),COLUMN(Y23)-1-('2.1 Kraftwerk allgemein'!$F$16-'2.1 Kraftwerk allgemein'!$F$15+1)),1,MIN(MAX($F23-('2.1 Kraftwerk allgemein'!$F$16-'2.1 Kraftwerk allgemein'!$F$15+1),1),COLUMN(Y23)-('2.1 Kraftwerk allgemein'!$F$16-'2.1 Kraftwerk allgemein'!$F$15+1)))))/$F23,
SUM(OFFSET('2.5 CAPEX'!AM26,0,-MIN($F23-1,COLUMN(Y23)-1),1,MIN($F23,COLUMN(Y23))))/$F23)))))),
IF(OR(ISNUMBER($D23)=FALSE,$F23=""),"",
IF(AND('2.5 CAPEX'!$L26&lt;&gt;"x",'2.5 CAPEX'!$M26&lt;&gt;"x"),0,
IF($F23=0,0,
IF(AH$4&lt;'2.1 Kraftwerk allgemein'!$F$16,0,
IF(AH$4='2.1 Kraftwerk allgemein'!$F$16,'2.5 CAPEX'!$J26/$F23,
IF(AH$4&lt;'2.1 Kraftwerk allgemein'!$F$16+$F23,
('2.5 CAPEX'!$J26+SUM(OFFSET('2.5 CAPEX'!AM26,0,-MIN(MAX($F23-1-('2.1 Kraftwerk allgemein'!$F$16-'1.1 Allgemein'!$I$22+1),0),COLUMN(Y23)-1-('2.1 Kraftwerk allgemein'!$F$16-'1.1 Allgemein'!$I$22+1)),1,MIN(MAX($F23-('2.1 Kraftwerk allgemein'!$F$16-'1.1 Allgemein'!$I$22+1),1),COLUMN(Y23)-('2.1 Kraftwerk allgemein'!$F$16-'1.1 Allgemein'!$I$22+1)))))/$F23,
SUM(OFFSET('2.5 CAPEX'!AM26,0,-MIN($F23-1,COLUMN(Y23)-1),1,MIN($F23,COLUMN(Y23))))/$F23)))))))</f>
        <v>0</v>
      </c>
      <c r="AI23" s="199">
        <f ca="1">IF('2.1 Kraftwerk allgemein'!$F$15&lt;'1.1 Allgemein'!$I$22,
IF(OR(ISNUMBER($D23)=FALSE,$F23=""),"",
IF(AND('2.5 CAPEX'!$L26&lt;&gt;"x",'2.5 CAPEX'!$M26&lt;&gt;"x"),0,
IF($F23=0,0,
IF(AI$4&lt;'2.1 Kraftwerk allgemein'!$F$16,0,
IF(AI$4='2.1 Kraftwerk allgemein'!$F$16,'2.5 CAPEX'!$J26/$F23,
IF(AI$4&lt;'2.1 Kraftwerk allgemein'!$F$16+$F23,
('2.5 CAPEX'!$J26+SUM(OFFSET('2.5 CAPEX'!AN26,0,-MIN(MAX($F23-1-('2.1 Kraftwerk allgemein'!$F$16-'2.1 Kraftwerk allgemein'!$F$15+1),0),COLUMN(Z23)-1-('2.1 Kraftwerk allgemein'!$F$16-'2.1 Kraftwerk allgemein'!$F$15+1)),1,MIN(MAX($F23-('2.1 Kraftwerk allgemein'!$F$16-'2.1 Kraftwerk allgemein'!$F$15+1),1),COLUMN(Z23)-('2.1 Kraftwerk allgemein'!$F$16-'2.1 Kraftwerk allgemein'!$F$15+1)))))/$F23,
SUM(OFFSET('2.5 CAPEX'!AN26,0,-MIN($F23-1,COLUMN(Z23)-1),1,MIN($F23,COLUMN(Z23))))/$F23)))))),
IF(OR(ISNUMBER($D23)=FALSE,$F23=""),"",
IF(AND('2.5 CAPEX'!$L26&lt;&gt;"x",'2.5 CAPEX'!$M26&lt;&gt;"x"),0,
IF($F23=0,0,
IF(AI$4&lt;'2.1 Kraftwerk allgemein'!$F$16,0,
IF(AI$4='2.1 Kraftwerk allgemein'!$F$16,'2.5 CAPEX'!$J26/$F23,
IF(AI$4&lt;'2.1 Kraftwerk allgemein'!$F$16+$F23,
('2.5 CAPEX'!$J26+SUM(OFFSET('2.5 CAPEX'!AN26,0,-MIN(MAX($F23-1-('2.1 Kraftwerk allgemein'!$F$16-'1.1 Allgemein'!$I$22+1),0),COLUMN(Z23)-1-('2.1 Kraftwerk allgemein'!$F$16-'1.1 Allgemein'!$I$22+1)),1,MIN(MAX($F23-('2.1 Kraftwerk allgemein'!$F$16-'1.1 Allgemein'!$I$22+1),1),COLUMN(Z23)-('2.1 Kraftwerk allgemein'!$F$16-'1.1 Allgemein'!$I$22+1)))))/$F23,
SUM(OFFSET('2.5 CAPEX'!AN26,0,-MIN($F23-1,COLUMN(Z23)-1),1,MIN($F23,COLUMN(Z23))))/$F23)))))))</f>
        <v>0</v>
      </c>
      <c r="AJ23" s="199">
        <f ca="1">IF('2.1 Kraftwerk allgemein'!$F$15&lt;'1.1 Allgemein'!$I$22,
IF(OR(ISNUMBER($D23)=FALSE,$F23=""),"",
IF(AND('2.5 CAPEX'!$L26&lt;&gt;"x",'2.5 CAPEX'!$M26&lt;&gt;"x"),0,
IF($F23=0,0,
IF(AJ$4&lt;'2.1 Kraftwerk allgemein'!$F$16,0,
IF(AJ$4='2.1 Kraftwerk allgemein'!$F$16,'2.5 CAPEX'!$J26/$F23,
IF(AJ$4&lt;'2.1 Kraftwerk allgemein'!$F$16+$F23,
('2.5 CAPEX'!$J26+SUM(OFFSET('2.5 CAPEX'!AO26,0,-MIN(MAX($F23-1-('2.1 Kraftwerk allgemein'!$F$16-'2.1 Kraftwerk allgemein'!$F$15+1),0),COLUMN(AA23)-1-('2.1 Kraftwerk allgemein'!$F$16-'2.1 Kraftwerk allgemein'!$F$15+1)),1,MIN(MAX($F23-('2.1 Kraftwerk allgemein'!$F$16-'2.1 Kraftwerk allgemein'!$F$15+1),1),COLUMN(AA23)-('2.1 Kraftwerk allgemein'!$F$16-'2.1 Kraftwerk allgemein'!$F$15+1)))))/$F23,
SUM(OFFSET('2.5 CAPEX'!AO26,0,-MIN($F23-1,COLUMN(AA23)-1),1,MIN($F23,COLUMN(AA23))))/$F23)))))),
IF(OR(ISNUMBER($D23)=FALSE,$F23=""),"",
IF(AND('2.5 CAPEX'!$L26&lt;&gt;"x",'2.5 CAPEX'!$M26&lt;&gt;"x"),0,
IF($F23=0,0,
IF(AJ$4&lt;'2.1 Kraftwerk allgemein'!$F$16,0,
IF(AJ$4='2.1 Kraftwerk allgemein'!$F$16,'2.5 CAPEX'!$J26/$F23,
IF(AJ$4&lt;'2.1 Kraftwerk allgemein'!$F$16+$F23,
('2.5 CAPEX'!$J26+SUM(OFFSET('2.5 CAPEX'!AO26,0,-MIN(MAX($F23-1-('2.1 Kraftwerk allgemein'!$F$16-'1.1 Allgemein'!$I$22+1),0),COLUMN(AA23)-1-('2.1 Kraftwerk allgemein'!$F$16-'1.1 Allgemein'!$I$22+1)),1,MIN(MAX($F23-('2.1 Kraftwerk allgemein'!$F$16-'1.1 Allgemein'!$I$22+1),1),COLUMN(AA23)-('2.1 Kraftwerk allgemein'!$F$16-'1.1 Allgemein'!$I$22+1)))))/$F23,
SUM(OFFSET('2.5 CAPEX'!AO26,0,-MIN($F23-1,COLUMN(AA23)-1),1,MIN($F23,COLUMN(AA23))))/$F23)))))))</f>
        <v>0</v>
      </c>
      <c r="AK23" s="199">
        <f ca="1">IF('2.1 Kraftwerk allgemein'!$F$15&lt;'1.1 Allgemein'!$I$22,
IF(OR(ISNUMBER($D23)=FALSE,$F23=""),"",
IF(AND('2.5 CAPEX'!$L26&lt;&gt;"x",'2.5 CAPEX'!$M26&lt;&gt;"x"),0,
IF($F23=0,0,
IF(AK$4&lt;'2.1 Kraftwerk allgemein'!$F$16,0,
IF(AK$4='2.1 Kraftwerk allgemein'!$F$16,'2.5 CAPEX'!$J26/$F23,
IF(AK$4&lt;'2.1 Kraftwerk allgemein'!$F$16+$F23,
('2.5 CAPEX'!$J26+SUM(OFFSET('2.5 CAPEX'!AP26,0,-MIN(MAX($F23-1-('2.1 Kraftwerk allgemein'!$F$16-'2.1 Kraftwerk allgemein'!$F$15+1),0),COLUMN(AB23)-1-('2.1 Kraftwerk allgemein'!$F$16-'2.1 Kraftwerk allgemein'!$F$15+1)),1,MIN(MAX($F23-('2.1 Kraftwerk allgemein'!$F$16-'2.1 Kraftwerk allgemein'!$F$15+1),1),COLUMN(AB23)-('2.1 Kraftwerk allgemein'!$F$16-'2.1 Kraftwerk allgemein'!$F$15+1)))))/$F23,
SUM(OFFSET('2.5 CAPEX'!AP26,0,-MIN($F23-1,COLUMN(AB23)-1),1,MIN($F23,COLUMN(AB23))))/$F23)))))),
IF(OR(ISNUMBER($D23)=FALSE,$F23=""),"",
IF(AND('2.5 CAPEX'!$L26&lt;&gt;"x",'2.5 CAPEX'!$M26&lt;&gt;"x"),0,
IF($F23=0,0,
IF(AK$4&lt;'2.1 Kraftwerk allgemein'!$F$16,0,
IF(AK$4='2.1 Kraftwerk allgemein'!$F$16,'2.5 CAPEX'!$J26/$F23,
IF(AK$4&lt;'2.1 Kraftwerk allgemein'!$F$16+$F23,
('2.5 CAPEX'!$J26+SUM(OFFSET('2.5 CAPEX'!AP26,0,-MIN(MAX($F23-1-('2.1 Kraftwerk allgemein'!$F$16-'1.1 Allgemein'!$I$22+1),0),COLUMN(AB23)-1-('2.1 Kraftwerk allgemein'!$F$16-'1.1 Allgemein'!$I$22+1)),1,MIN(MAX($F23-('2.1 Kraftwerk allgemein'!$F$16-'1.1 Allgemein'!$I$22+1),1),COLUMN(AB23)-('2.1 Kraftwerk allgemein'!$F$16-'1.1 Allgemein'!$I$22+1)))))/$F23,
SUM(OFFSET('2.5 CAPEX'!AP26,0,-MIN($F23-1,COLUMN(AB23)-1),1,MIN($F23,COLUMN(AB23))))/$F23)))))))</f>
        <v>0</v>
      </c>
      <c r="AL23" s="199">
        <f ca="1">IF('2.1 Kraftwerk allgemein'!$F$15&lt;'1.1 Allgemein'!$I$22,
IF(OR(ISNUMBER($D23)=FALSE,$F23=""),"",
IF(AND('2.5 CAPEX'!$L26&lt;&gt;"x",'2.5 CAPEX'!$M26&lt;&gt;"x"),0,
IF($F23=0,0,
IF(AL$4&lt;'2.1 Kraftwerk allgemein'!$F$16,0,
IF(AL$4='2.1 Kraftwerk allgemein'!$F$16,'2.5 CAPEX'!$J26/$F23,
IF(AL$4&lt;'2.1 Kraftwerk allgemein'!$F$16+$F23,
('2.5 CAPEX'!$J26+SUM(OFFSET('2.5 CAPEX'!AQ26,0,-MIN(MAX($F23-1-('2.1 Kraftwerk allgemein'!$F$16-'2.1 Kraftwerk allgemein'!$F$15+1),0),COLUMN(AC23)-1-('2.1 Kraftwerk allgemein'!$F$16-'2.1 Kraftwerk allgemein'!$F$15+1)),1,MIN(MAX($F23-('2.1 Kraftwerk allgemein'!$F$16-'2.1 Kraftwerk allgemein'!$F$15+1),1),COLUMN(AC23)-('2.1 Kraftwerk allgemein'!$F$16-'2.1 Kraftwerk allgemein'!$F$15+1)))))/$F23,
SUM(OFFSET('2.5 CAPEX'!AQ26,0,-MIN($F23-1,COLUMN(AC23)-1),1,MIN($F23,COLUMN(AC23))))/$F23)))))),
IF(OR(ISNUMBER($D23)=FALSE,$F23=""),"",
IF(AND('2.5 CAPEX'!$L26&lt;&gt;"x",'2.5 CAPEX'!$M26&lt;&gt;"x"),0,
IF($F23=0,0,
IF(AL$4&lt;'2.1 Kraftwerk allgemein'!$F$16,0,
IF(AL$4='2.1 Kraftwerk allgemein'!$F$16,'2.5 CAPEX'!$J26/$F23,
IF(AL$4&lt;'2.1 Kraftwerk allgemein'!$F$16+$F23,
('2.5 CAPEX'!$J26+SUM(OFFSET('2.5 CAPEX'!AQ26,0,-MIN(MAX($F23-1-('2.1 Kraftwerk allgemein'!$F$16-'1.1 Allgemein'!$I$22+1),0),COLUMN(AC23)-1-('2.1 Kraftwerk allgemein'!$F$16-'1.1 Allgemein'!$I$22+1)),1,MIN(MAX($F23-('2.1 Kraftwerk allgemein'!$F$16-'1.1 Allgemein'!$I$22+1),1),COLUMN(AC23)-('2.1 Kraftwerk allgemein'!$F$16-'1.1 Allgemein'!$I$22+1)))))/$F23,
SUM(OFFSET('2.5 CAPEX'!AQ26,0,-MIN($F23-1,COLUMN(AC23)-1),1,MIN($F23,COLUMN(AC23))))/$F23)))))))</f>
        <v>0</v>
      </c>
      <c r="AM23" s="199">
        <f ca="1">IF('2.1 Kraftwerk allgemein'!$F$15&lt;'1.1 Allgemein'!$I$22,
IF(OR(ISNUMBER($D23)=FALSE,$F23=""),"",
IF(AND('2.5 CAPEX'!$L26&lt;&gt;"x",'2.5 CAPEX'!$M26&lt;&gt;"x"),0,
IF($F23=0,0,
IF(AM$4&lt;'2.1 Kraftwerk allgemein'!$F$16,0,
IF(AM$4='2.1 Kraftwerk allgemein'!$F$16,'2.5 CAPEX'!$J26/$F23,
IF(AM$4&lt;'2.1 Kraftwerk allgemein'!$F$16+$F23,
('2.5 CAPEX'!$J26+SUM(OFFSET('2.5 CAPEX'!AR26,0,-MIN(MAX($F23-1-('2.1 Kraftwerk allgemein'!$F$16-'2.1 Kraftwerk allgemein'!$F$15+1),0),COLUMN(AD23)-1-('2.1 Kraftwerk allgemein'!$F$16-'2.1 Kraftwerk allgemein'!$F$15+1)),1,MIN(MAX($F23-('2.1 Kraftwerk allgemein'!$F$16-'2.1 Kraftwerk allgemein'!$F$15+1),1),COLUMN(AD23)-('2.1 Kraftwerk allgemein'!$F$16-'2.1 Kraftwerk allgemein'!$F$15+1)))))/$F23,
SUM(OFFSET('2.5 CAPEX'!AR26,0,-MIN($F23-1,COLUMN(AD23)-1),1,MIN($F23,COLUMN(AD23))))/$F23)))))),
IF(OR(ISNUMBER($D23)=FALSE,$F23=""),"",
IF(AND('2.5 CAPEX'!$L26&lt;&gt;"x",'2.5 CAPEX'!$M26&lt;&gt;"x"),0,
IF($F23=0,0,
IF(AM$4&lt;'2.1 Kraftwerk allgemein'!$F$16,0,
IF(AM$4='2.1 Kraftwerk allgemein'!$F$16,'2.5 CAPEX'!$J26/$F23,
IF(AM$4&lt;'2.1 Kraftwerk allgemein'!$F$16+$F23,
('2.5 CAPEX'!$J26+SUM(OFFSET('2.5 CAPEX'!AR26,0,-MIN(MAX($F23-1-('2.1 Kraftwerk allgemein'!$F$16-'1.1 Allgemein'!$I$22+1),0),COLUMN(AD23)-1-('2.1 Kraftwerk allgemein'!$F$16-'1.1 Allgemein'!$I$22+1)),1,MIN(MAX($F23-('2.1 Kraftwerk allgemein'!$F$16-'1.1 Allgemein'!$I$22+1),1),COLUMN(AD23)-('2.1 Kraftwerk allgemein'!$F$16-'1.1 Allgemein'!$I$22+1)))))/$F23,
SUM(OFFSET('2.5 CAPEX'!AR26,0,-MIN($F23-1,COLUMN(AD23)-1),1,MIN($F23,COLUMN(AD23))))/$F23)))))))</f>
        <v>0</v>
      </c>
      <c r="AN23" s="199">
        <f ca="1">IF('2.1 Kraftwerk allgemein'!$F$15&lt;'1.1 Allgemein'!$I$22,
IF(OR(ISNUMBER($D23)=FALSE,$F23=""),"",
IF(AND('2.5 CAPEX'!$L26&lt;&gt;"x",'2.5 CAPEX'!$M26&lt;&gt;"x"),0,
IF($F23=0,0,
IF(AN$4&lt;'2.1 Kraftwerk allgemein'!$F$16,0,
IF(AN$4='2.1 Kraftwerk allgemein'!$F$16,'2.5 CAPEX'!$J26/$F23,
IF(AN$4&lt;'2.1 Kraftwerk allgemein'!$F$16+$F23,
('2.5 CAPEX'!$J26+SUM(OFFSET('2.5 CAPEX'!AS26,0,-MIN(MAX($F23-1-('2.1 Kraftwerk allgemein'!$F$16-'2.1 Kraftwerk allgemein'!$F$15+1),0),COLUMN(AE23)-1-('2.1 Kraftwerk allgemein'!$F$16-'2.1 Kraftwerk allgemein'!$F$15+1)),1,MIN(MAX($F23-('2.1 Kraftwerk allgemein'!$F$16-'2.1 Kraftwerk allgemein'!$F$15+1),1),COLUMN(AE23)-('2.1 Kraftwerk allgemein'!$F$16-'2.1 Kraftwerk allgemein'!$F$15+1)))))/$F23,
SUM(OFFSET('2.5 CAPEX'!AS26,0,-MIN($F23-1,COLUMN(AE23)-1),1,MIN($F23,COLUMN(AE23))))/$F23)))))),
IF(OR(ISNUMBER($D23)=FALSE,$F23=""),"",
IF(AND('2.5 CAPEX'!$L26&lt;&gt;"x",'2.5 CAPEX'!$M26&lt;&gt;"x"),0,
IF($F23=0,0,
IF(AN$4&lt;'2.1 Kraftwerk allgemein'!$F$16,0,
IF(AN$4='2.1 Kraftwerk allgemein'!$F$16,'2.5 CAPEX'!$J26/$F23,
IF(AN$4&lt;'2.1 Kraftwerk allgemein'!$F$16+$F23,
('2.5 CAPEX'!$J26+SUM(OFFSET('2.5 CAPEX'!AS26,0,-MIN(MAX($F23-1-('2.1 Kraftwerk allgemein'!$F$16-'1.1 Allgemein'!$I$22+1),0),COLUMN(AE23)-1-('2.1 Kraftwerk allgemein'!$F$16-'1.1 Allgemein'!$I$22+1)),1,MIN(MAX($F23-('2.1 Kraftwerk allgemein'!$F$16-'1.1 Allgemein'!$I$22+1),1),COLUMN(AE23)-('2.1 Kraftwerk allgemein'!$F$16-'1.1 Allgemein'!$I$22+1)))))/$F23,
SUM(OFFSET('2.5 CAPEX'!AS26,0,-MIN($F23-1,COLUMN(AE23)-1),1,MIN($F23,COLUMN(AE23))))/$F23)))))))</f>
        <v>0</v>
      </c>
      <c r="AO23" s="199">
        <f ca="1">IF('2.1 Kraftwerk allgemein'!$F$15&lt;'1.1 Allgemein'!$I$22,
IF(OR(ISNUMBER($D23)=FALSE,$F23=""),"",
IF(AND('2.5 CAPEX'!$L26&lt;&gt;"x",'2.5 CAPEX'!$M26&lt;&gt;"x"),0,
IF($F23=0,0,
IF(AO$4&lt;'2.1 Kraftwerk allgemein'!$F$16,0,
IF(AO$4='2.1 Kraftwerk allgemein'!$F$16,'2.5 CAPEX'!$J26/$F23,
IF(AO$4&lt;'2.1 Kraftwerk allgemein'!$F$16+$F23,
('2.5 CAPEX'!$J26+SUM(OFFSET('2.5 CAPEX'!AT26,0,-MIN(MAX($F23-1-('2.1 Kraftwerk allgemein'!$F$16-'2.1 Kraftwerk allgemein'!$F$15+1),0),COLUMN(AF23)-1-('2.1 Kraftwerk allgemein'!$F$16-'2.1 Kraftwerk allgemein'!$F$15+1)),1,MIN(MAX($F23-('2.1 Kraftwerk allgemein'!$F$16-'2.1 Kraftwerk allgemein'!$F$15+1),1),COLUMN(AF23)-('2.1 Kraftwerk allgemein'!$F$16-'2.1 Kraftwerk allgemein'!$F$15+1)))))/$F23,
SUM(OFFSET('2.5 CAPEX'!AT26,0,-MIN($F23-1,COLUMN(AF23)-1),1,MIN($F23,COLUMN(AF23))))/$F23)))))),
IF(OR(ISNUMBER($D23)=FALSE,$F23=""),"",
IF(AND('2.5 CAPEX'!$L26&lt;&gt;"x",'2.5 CAPEX'!$M26&lt;&gt;"x"),0,
IF($F23=0,0,
IF(AO$4&lt;'2.1 Kraftwerk allgemein'!$F$16,0,
IF(AO$4='2.1 Kraftwerk allgemein'!$F$16,'2.5 CAPEX'!$J26/$F23,
IF(AO$4&lt;'2.1 Kraftwerk allgemein'!$F$16+$F23,
('2.5 CAPEX'!$J26+SUM(OFFSET('2.5 CAPEX'!AT26,0,-MIN(MAX($F23-1-('2.1 Kraftwerk allgemein'!$F$16-'1.1 Allgemein'!$I$22+1),0),COLUMN(AF23)-1-('2.1 Kraftwerk allgemein'!$F$16-'1.1 Allgemein'!$I$22+1)),1,MIN(MAX($F23-('2.1 Kraftwerk allgemein'!$F$16-'1.1 Allgemein'!$I$22+1),1),COLUMN(AF23)-('2.1 Kraftwerk allgemein'!$F$16-'1.1 Allgemein'!$I$22+1)))))/$F23,
SUM(OFFSET('2.5 CAPEX'!AT26,0,-MIN($F23-1,COLUMN(AF23)-1),1,MIN($F23,COLUMN(AF23))))/$F23)))))))</f>
        <v>0</v>
      </c>
      <c r="AP23" s="199">
        <f ca="1">IF('2.1 Kraftwerk allgemein'!$F$15&lt;'1.1 Allgemein'!$I$22,
IF(OR(ISNUMBER($D23)=FALSE,$F23=""),"",
IF(AND('2.5 CAPEX'!$L26&lt;&gt;"x",'2.5 CAPEX'!$M26&lt;&gt;"x"),0,
IF($F23=0,0,
IF(AP$4&lt;'2.1 Kraftwerk allgemein'!$F$16,0,
IF(AP$4='2.1 Kraftwerk allgemein'!$F$16,'2.5 CAPEX'!$J26/$F23,
IF(AP$4&lt;'2.1 Kraftwerk allgemein'!$F$16+$F23,
('2.5 CAPEX'!$J26+SUM(OFFSET('2.5 CAPEX'!AU26,0,-MIN(MAX($F23-1-('2.1 Kraftwerk allgemein'!$F$16-'2.1 Kraftwerk allgemein'!$F$15+1),0),COLUMN(AG23)-1-('2.1 Kraftwerk allgemein'!$F$16-'2.1 Kraftwerk allgemein'!$F$15+1)),1,MIN(MAX($F23-('2.1 Kraftwerk allgemein'!$F$16-'2.1 Kraftwerk allgemein'!$F$15+1),1),COLUMN(AG23)-('2.1 Kraftwerk allgemein'!$F$16-'2.1 Kraftwerk allgemein'!$F$15+1)))))/$F23,
SUM(OFFSET('2.5 CAPEX'!AU26,0,-MIN($F23-1,COLUMN(AG23)-1),1,MIN($F23,COLUMN(AG23))))/$F23)))))),
IF(OR(ISNUMBER($D23)=FALSE,$F23=""),"",
IF(AND('2.5 CAPEX'!$L26&lt;&gt;"x",'2.5 CAPEX'!$M26&lt;&gt;"x"),0,
IF($F23=0,0,
IF(AP$4&lt;'2.1 Kraftwerk allgemein'!$F$16,0,
IF(AP$4='2.1 Kraftwerk allgemein'!$F$16,'2.5 CAPEX'!$J26/$F23,
IF(AP$4&lt;'2.1 Kraftwerk allgemein'!$F$16+$F23,
('2.5 CAPEX'!$J26+SUM(OFFSET('2.5 CAPEX'!AU26,0,-MIN(MAX($F23-1-('2.1 Kraftwerk allgemein'!$F$16-'1.1 Allgemein'!$I$22+1),0),COLUMN(AG23)-1-('2.1 Kraftwerk allgemein'!$F$16-'1.1 Allgemein'!$I$22+1)),1,MIN(MAX($F23-('2.1 Kraftwerk allgemein'!$F$16-'1.1 Allgemein'!$I$22+1),1),COLUMN(AG23)-('2.1 Kraftwerk allgemein'!$F$16-'1.1 Allgemein'!$I$22+1)))))/$F23,
SUM(OFFSET('2.5 CAPEX'!AU26,0,-MIN($F23-1,COLUMN(AG23)-1),1,MIN($F23,COLUMN(AG23))))/$F23)))))))</f>
        <v>0</v>
      </c>
      <c r="AQ23" s="199">
        <f ca="1">IF('2.1 Kraftwerk allgemein'!$F$15&lt;'1.1 Allgemein'!$I$22,
IF(OR(ISNUMBER($D23)=FALSE,$F23=""),"",
IF(AND('2.5 CAPEX'!$L26&lt;&gt;"x",'2.5 CAPEX'!$M26&lt;&gt;"x"),0,
IF($F23=0,0,
IF(AQ$4&lt;'2.1 Kraftwerk allgemein'!$F$16,0,
IF(AQ$4='2.1 Kraftwerk allgemein'!$F$16,'2.5 CAPEX'!$J26/$F23,
IF(AQ$4&lt;'2.1 Kraftwerk allgemein'!$F$16+$F23,
('2.5 CAPEX'!$J26+SUM(OFFSET('2.5 CAPEX'!AV26,0,-MIN(MAX($F23-1-('2.1 Kraftwerk allgemein'!$F$16-'2.1 Kraftwerk allgemein'!$F$15+1),0),COLUMN(AH23)-1-('2.1 Kraftwerk allgemein'!$F$16-'2.1 Kraftwerk allgemein'!$F$15+1)),1,MIN(MAX($F23-('2.1 Kraftwerk allgemein'!$F$16-'2.1 Kraftwerk allgemein'!$F$15+1),1),COLUMN(AH23)-('2.1 Kraftwerk allgemein'!$F$16-'2.1 Kraftwerk allgemein'!$F$15+1)))))/$F23,
SUM(OFFSET('2.5 CAPEX'!AV26,0,-MIN($F23-1,COLUMN(AH23)-1),1,MIN($F23,COLUMN(AH23))))/$F23)))))),
IF(OR(ISNUMBER($D23)=FALSE,$F23=""),"",
IF(AND('2.5 CAPEX'!$L26&lt;&gt;"x",'2.5 CAPEX'!$M26&lt;&gt;"x"),0,
IF($F23=0,0,
IF(AQ$4&lt;'2.1 Kraftwerk allgemein'!$F$16,0,
IF(AQ$4='2.1 Kraftwerk allgemein'!$F$16,'2.5 CAPEX'!$J26/$F23,
IF(AQ$4&lt;'2.1 Kraftwerk allgemein'!$F$16+$F23,
('2.5 CAPEX'!$J26+SUM(OFFSET('2.5 CAPEX'!AV26,0,-MIN(MAX($F23-1-('2.1 Kraftwerk allgemein'!$F$16-'1.1 Allgemein'!$I$22+1),0),COLUMN(AH23)-1-('2.1 Kraftwerk allgemein'!$F$16-'1.1 Allgemein'!$I$22+1)),1,MIN(MAX($F23-('2.1 Kraftwerk allgemein'!$F$16-'1.1 Allgemein'!$I$22+1),1),COLUMN(AH23)-('2.1 Kraftwerk allgemein'!$F$16-'1.1 Allgemein'!$I$22+1)))))/$F23,
SUM(OFFSET('2.5 CAPEX'!AV26,0,-MIN($F23-1,COLUMN(AH23)-1),1,MIN($F23,COLUMN(AH23))))/$F23)))))))</f>
        <v>0</v>
      </c>
      <c r="AR23" s="199">
        <f ca="1">IF('2.1 Kraftwerk allgemein'!$F$15&lt;'1.1 Allgemein'!$I$22,
IF(OR(ISNUMBER($D23)=FALSE,$F23=""),"",
IF(AND('2.5 CAPEX'!$L26&lt;&gt;"x",'2.5 CAPEX'!$M26&lt;&gt;"x"),0,
IF($F23=0,0,
IF(AR$4&lt;'2.1 Kraftwerk allgemein'!$F$16,0,
IF(AR$4='2.1 Kraftwerk allgemein'!$F$16,'2.5 CAPEX'!$J26/$F23,
IF(AR$4&lt;'2.1 Kraftwerk allgemein'!$F$16+$F23,
('2.5 CAPEX'!$J26+SUM(OFFSET('2.5 CAPEX'!AW26,0,-MIN(MAX($F23-1-('2.1 Kraftwerk allgemein'!$F$16-'2.1 Kraftwerk allgemein'!$F$15+1),0),COLUMN(AI23)-1-('2.1 Kraftwerk allgemein'!$F$16-'2.1 Kraftwerk allgemein'!$F$15+1)),1,MIN(MAX($F23-('2.1 Kraftwerk allgemein'!$F$16-'2.1 Kraftwerk allgemein'!$F$15+1),1),COLUMN(AI23)-('2.1 Kraftwerk allgemein'!$F$16-'2.1 Kraftwerk allgemein'!$F$15+1)))))/$F23,
SUM(OFFSET('2.5 CAPEX'!AW26,0,-MIN($F23-1,COLUMN(AI23)-1),1,MIN($F23,COLUMN(AI23))))/$F23)))))),
IF(OR(ISNUMBER($D23)=FALSE,$F23=""),"",
IF(AND('2.5 CAPEX'!$L26&lt;&gt;"x",'2.5 CAPEX'!$M26&lt;&gt;"x"),0,
IF($F23=0,0,
IF(AR$4&lt;'2.1 Kraftwerk allgemein'!$F$16,0,
IF(AR$4='2.1 Kraftwerk allgemein'!$F$16,'2.5 CAPEX'!$J26/$F23,
IF(AR$4&lt;'2.1 Kraftwerk allgemein'!$F$16+$F23,
('2.5 CAPEX'!$J26+SUM(OFFSET('2.5 CAPEX'!AW26,0,-MIN(MAX($F23-1-('2.1 Kraftwerk allgemein'!$F$16-'1.1 Allgemein'!$I$22+1),0),COLUMN(AI23)-1-('2.1 Kraftwerk allgemein'!$F$16-'1.1 Allgemein'!$I$22+1)),1,MIN(MAX($F23-('2.1 Kraftwerk allgemein'!$F$16-'1.1 Allgemein'!$I$22+1),1),COLUMN(AI23)-('2.1 Kraftwerk allgemein'!$F$16-'1.1 Allgemein'!$I$22+1)))))/$F23,
SUM(OFFSET('2.5 CAPEX'!AW26,0,-MIN($F23-1,COLUMN(AI23)-1),1,MIN($F23,COLUMN(AI23))))/$F23)))))))</f>
        <v>0</v>
      </c>
      <c r="AS23" s="199">
        <f ca="1">IF('2.1 Kraftwerk allgemein'!$F$15&lt;'1.1 Allgemein'!$I$22,
IF(OR(ISNUMBER($D23)=FALSE,$F23=""),"",
IF(AND('2.5 CAPEX'!$L26&lt;&gt;"x",'2.5 CAPEX'!$M26&lt;&gt;"x"),0,
IF($F23=0,0,
IF(AS$4&lt;'2.1 Kraftwerk allgemein'!$F$16,0,
IF(AS$4='2.1 Kraftwerk allgemein'!$F$16,'2.5 CAPEX'!$J26/$F23,
IF(AS$4&lt;'2.1 Kraftwerk allgemein'!$F$16+$F23,
('2.5 CAPEX'!$J26+SUM(OFFSET('2.5 CAPEX'!AX26,0,-MIN(MAX($F23-1-('2.1 Kraftwerk allgemein'!$F$16-'2.1 Kraftwerk allgemein'!$F$15+1),0),COLUMN(AJ23)-1-('2.1 Kraftwerk allgemein'!$F$16-'2.1 Kraftwerk allgemein'!$F$15+1)),1,MIN(MAX($F23-('2.1 Kraftwerk allgemein'!$F$16-'2.1 Kraftwerk allgemein'!$F$15+1),1),COLUMN(AJ23)-('2.1 Kraftwerk allgemein'!$F$16-'2.1 Kraftwerk allgemein'!$F$15+1)))))/$F23,
SUM(OFFSET('2.5 CAPEX'!AX26,0,-MIN($F23-1,COLUMN(AJ23)-1),1,MIN($F23,COLUMN(AJ23))))/$F23)))))),
IF(OR(ISNUMBER($D23)=FALSE,$F23=""),"",
IF(AND('2.5 CAPEX'!$L26&lt;&gt;"x",'2.5 CAPEX'!$M26&lt;&gt;"x"),0,
IF($F23=0,0,
IF(AS$4&lt;'2.1 Kraftwerk allgemein'!$F$16,0,
IF(AS$4='2.1 Kraftwerk allgemein'!$F$16,'2.5 CAPEX'!$J26/$F23,
IF(AS$4&lt;'2.1 Kraftwerk allgemein'!$F$16+$F23,
('2.5 CAPEX'!$J26+SUM(OFFSET('2.5 CAPEX'!AX26,0,-MIN(MAX($F23-1-('2.1 Kraftwerk allgemein'!$F$16-'1.1 Allgemein'!$I$22+1),0),COLUMN(AJ23)-1-('2.1 Kraftwerk allgemein'!$F$16-'1.1 Allgemein'!$I$22+1)),1,MIN(MAX($F23-('2.1 Kraftwerk allgemein'!$F$16-'1.1 Allgemein'!$I$22+1),1),COLUMN(AJ23)-('2.1 Kraftwerk allgemein'!$F$16-'1.1 Allgemein'!$I$22+1)))))/$F23,
SUM(OFFSET('2.5 CAPEX'!AX26,0,-MIN($F23-1,COLUMN(AJ23)-1),1,MIN($F23,COLUMN(AJ23))))/$F23)))))))</f>
        <v>0</v>
      </c>
      <c r="AT23" s="199">
        <f ca="1">IF('2.1 Kraftwerk allgemein'!$F$15&lt;'1.1 Allgemein'!$I$22,
IF(OR(ISNUMBER($D23)=FALSE,$F23=""),"",
IF(AND('2.5 CAPEX'!$L26&lt;&gt;"x",'2.5 CAPEX'!$M26&lt;&gt;"x"),0,
IF($F23=0,0,
IF(AT$4&lt;'2.1 Kraftwerk allgemein'!$F$16,0,
IF(AT$4='2.1 Kraftwerk allgemein'!$F$16,'2.5 CAPEX'!$J26/$F23,
IF(AT$4&lt;'2.1 Kraftwerk allgemein'!$F$16+$F23,
('2.5 CAPEX'!$J26+SUM(OFFSET('2.5 CAPEX'!AY26,0,-MIN(MAX($F23-1-('2.1 Kraftwerk allgemein'!$F$16-'2.1 Kraftwerk allgemein'!$F$15+1),0),COLUMN(AK23)-1-('2.1 Kraftwerk allgemein'!$F$16-'2.1 Kraftwerk allgemein'!$F$15+1)),1,MIN(MAX($F23-('2.1 Kraftwerk allgemein'!$F$16-'2.1 Kraftwerk allgemein'!$F$15+1),1),COLUMN(AK23)-('2.1 Kraftwerk allgemein'!$F$16-'2.1 Kraftwerk allgemein'!$F$15+1)))))/$F23,
SUM(OFFSET('2.5 CAPEX'!AY26,0,-MIN($F23-1,COLUMN(AK23)-1),1,MIN($F23,COLUMN(AK23))))/$F23)))))),
IF(OR(ISNUMBER($D23)=FALSE,$F23=""),"",
IF(AND('2.5 CAPEX'!$L26&lt;&gt;"x",'2.5 CAPEX'!$M26&lt;&gt;"x"),0,
IF($F23=0,0,
IF(AT$4&lt;'2.1 Kraftwerk allgemein'!$F$16,0,
IF(AT$4='2.1 Kraftwerk allgemein'!$F$16,'2.5 CAPEX'!$J26/$F23,
IF(AT$4&lt;'2.1 Kraftwerk allgemein'!$F$16+$F23,
('2.5 CAPEX'!$J26+SUM(OFFSET('2.5 CAPEX'!AY26,0,-MIN(MAX($F23-1-('2.1 Kraftwerk allgemein'!$F$16-'1.1 Allgemein'!$I$22+1),0),COLUMN(AK23)-1-('2.1 Kraftwerk allgemein'!$F$16-'1.1 Allgemein'!$I$22+1)),1,MIN(MAX($F23-('2.1 Kraftwerk allgemein'!$F$16-'1.1 Allgemein'!$I$22+1),1),COLUMN(AK23)-('2.1 Kraftwerk allgemein'!$F$16-'1.1 Allgemein'!$I$22+1)))))/$F23,
SUM(OFFSET('2.5 CAPEX'!AY26,0,-MIN($F23-1,COLUMN(AK23)-1),1,MIN($F23,COLUMN(AK23))))/$F23)))))))</f>
        <v>0</v>
      </c>
      <c r="AU23" s="199">
        <f ca="1">IF('2.1 Kraftwerk allgemein'!$F$15&lt;'1.1 Allgemein'!$I$22,
IF(OR(ISNUMBER($D23)=FALSE,$F23=""),"",
IF(AND('2.5 CAPEX'!$L26&lt;&gt;"x",'2.5 CAPEX'!$M26&lt;&gt;"x"),0,
IF($F23=0,0,
IF(AU$4&lt;'2.1 Kraftwerk allgemein'!$F$16,0,
IF(AU$4='2.1 Kraftwerk allgemein'!$F$16,'2.5 CAPEX'!$J26/$F23,
IF(AU$4&lt;'2.1 Kraftwerk allgemein'!$F$16+$F23,
('2.5 CAPEX'!$J26+SUM(OFFSET('2.5 CAPEX'!AZ26,0,-MIN(MAX($F23-1-('2.1 Kraftwerk allgemein'!$F$16-'2.1 Kraftwerk allgemein'!$F$15+1),0),COLUMN(AL23)-1-('2.1 Kraftwerk allgemein'!$F$16-'2.1 Kraftwerk allgemein'!$F$15+1)),1,MIN(MAX($F23-('2.1 Kraftwerk allgemein'!$F$16-'2.1 Kraftwerk allgemein'!$F$15+1),1),COLUMN(AL23)-('2.1 Kraftwerk allgemein'!$F$16-'2.1 Kraftwerk allgemein'!$F$15+1)))))/$F23,
SUM(OFFSET('2.5 CAPEX'!AZ26,0,-MIN($F23-1,COLUMN(AL23)-1),1,MIN($F23,COLUMN(AL23))))/$F23)))))),
IF(OR(ISNUMBER($D23)=FALSE,$F23=""),"",
IF(AND('2.5 CAPEX'!$L26&lt;&gt;"x",'2.5 CAPEX'!$M26&lt;&gt;"x"),0,
IF($F23=0,0,
IF(AU$4&lt;'2.1 Kraftwerk allgemein'!$F$16,0,
IF(AU$4='2.1 Kraftwerk allgemein'!$F$16,'2.5 CAPEX'!$J26/$F23,
IF(AU$4&lt;'2.1 Kraftwerk allgemein'!$F$16+$F23,
('2.5 CAPEX'!$J26+SUM(OFFSET('2.5 CAPEX'!AZ26,0,-MIN(MAX($F23-1-('2.1 Kraftwerk allgemein'!$F$16-'1.1 Allgemein'!$I$22+1),0),COLUMN(AL23)-1-('2.1 Kraftwerk allgemein'!$F$16-'1.1 Allgemein'!$I$22+1)),1,MIN(MAX($F23-('2.1 Kraftwerk allgemein'!$F$16-'1.1 Allgemein'!$I$22+1),1),COLUMN(AL23)-('2.1 Kraftwerk allgemein'!$F$16-'1.1 Allgemein'!$I$22+1)))))/$F23,
SUM(OFFSET('2.5 CAPEX'!AZ26,0,-MIN($F23-1,COLUMN(AL23)-1),1,MIN($F23,COLUMN(AL23))))/$F23)))))))</f>
        <v>0</v>
      </c>
      <c r="AV23" s="199">
        <f ca="1">IF('2.1 Kraftwerk allgemein'!$F$15&lt;'1.1 Allgemein'!$I$22,
IF(OR(ISNUMBER($D23)=FALSE,$F23=""),"",
IF(AND('2.5 CAPEX'!$L26&lt;&gt;"x",'2.5 CAPEX'!$M26&lt;&gt;"x"),0,
IF($F23=0,0,
IF(AV$4&lt;'2.1 Kraftwerk allgemein'!$F$16,0,
IF(AV$4='2.1 Kraftwerk allgemein'!$F$16,'2.5 CAPEX'!$J26/$F23,
IF(AV$4&lt;'2.1 Kraftwerk allgemein'!$F$16+$F23,
('2.5 CAPEX'!$J26+SUM(OFFSET('2.5 CAPEX'!BA26,0,-MIN(MAX($F23-1-('2.1 Kraftwerk allgemein'!$F$16-'2.1 Kraftwerk allgemein'!$F$15+1),0),COLUMN(AM23)-1-('2.1 Kraftwerk allgemein'!$F$16-'2.1 Kraftwerk allgemein'!$F$15+1)),1,MIN(MAX($F23-('2.1 Kraftwerk allgemein'!$F$16-'2.1 Kraftwerk allgemein'!$F$15+1),1),COLUMN(AM23)-('2.1 Kraftwerk allgemein'!$F$16-'2.1 Kraftwerk allgemein'!$F$15+1)))))/$F23,
SUM(OFFSET('2.5 CAPEX'!BA26,0,-MIN($F23-1,COLUMN(AM23)-1),1,MIN($F23,COLUMN(AM23))))/$F23)))))),
IF(OR(ISNUMBER($D23)=FALSE,$F23=""),"",
IF(AND('2.5 CAPEX'!$L26&lt;&gt;"x",'2.5 CAPEX'!$M26&lt;&gt;"x"),0,
IF($F23=0,0,
IF(AV$4&lt;'2.1 Kraftwerk allgemein'!$F$16,0,
IF(AV$4='2.1 Kraftwerk allgemein'!$F$16,'2.5 CAPEX'!$J26/$F23,
IF(AV$4&lt;'2.1 Kraftwerk allgemein'!$F$16+$F23,
('2.5 CAPEX'!$J26+SUM(OFFSET('2.5 CAPEX'!BA26,0,-MIN(MAX($F23-1-('2.1 Kraftwerk allgemein'!$F$16-'1.1 Allgemein'!$I$22+1),0),COLUMN(AM23)-1-('2.1 Kraftwerk allgemein'!$F$16-'1.1 Allgemein'!$I$22+1)),1,MIN(MAX($F23-('2.1 Kraftwerk allgemein'!$F$16-'1.1 Allgemein'!$I$22+1),1),COLUMN(AM23)-('2.1 Kraftwerk allgemein'!$F$16-'1.1 Allgemein'!$I$22+1)))))/$F23,
SUM(OFFSET('2.5 CAPEX'!BA26,0,-MIN($F23-1,COLUMN(AM23)-1),1,MIN($F23,COLUMN(AM23))))/$F23)))))))</f>
        <v>0</v>
      </c>
      <c r="AW23" s="199">
        <f ca="1">IF('2.1 Kraftwerk allgemein'!$F$15&lt;'1.1 Allgemein'!$I$22,
IF(OR(ISNUMBER($D23)=FALSE,$F23=""),"",
IF(AND('2.5 CAPEX'!$L26&lt;&gt;"x",'2.5 CAPEX'!$M26&lt;&gt;"x"),0,
IF($F23=0,0,
IF(AW$4&lt;'2.1 Kraftwerk allgemein'!$F$16,0,
IF(AW$4='2.1 Kraftwerk allgemein'!$F$16,'2.5 CAPEX'!$J26/$F23,
IF(AW$4&lt;'2.1 Kraftwerk allgemein'!$F$16+$F23,
('2.5 CAPEX'!$J26+SUM(OFFSET('2.5 CAPEX'!BB26,0,-MIN(MAX($F23-1-('2.1 Kraftwerk allgemein'!$F$16-'2.1 Kraftwerk allgemein'!$F$15+1),0),COLUMN(AN23)-1-('2.1 Kraftwerk allgemein'!$F$16-'2.1 Kraftwerk allgemein'!$F$15+1)),1,MIN(MAX($F23-('2.1 Kraftwerk allgemein'!$F$16-'2.1 Kraftwerk allgemein'!$F$15+1),1),COLUMN(AN23)-('2.1 Kraftwerk allgemein'!$F$16-'2.1 Kraftwerk allgemein'!$F$15+1)))))/$F23,
SUM(OFFSET('2.5 CAPEX'!BB26,0,-MIN($F23-1,COLUMN(AN23)-1),1,MIN($F23,COLUMN(AN23))))/$F23)))))),
IF(OR(ISNUMBER($D23)=FALSE,$F23=""),"",
IF(AND('2.5 CAPEX'!$L26&lt;&gt;"x",'2.5 CAPEX'!$M26&lt;&gt;"x"),0,
IF($F23=0,0,
IF(AW$4&lt;'2.1 Kraftwerk allgemein'!$F$16,0,
IF(AW$4='2.1 Kraftwerk allgemein'!$F$16,'2.5 CAPEX'!$J26/$F23,
IF(AW$4&lt;'2.1 Kraftwerk allgemein'!$F$16+$F23,
('2.5 CAPEX'!$J26+SUM(OFFSET('2.5 CAPEX'!BB26,0,-MIN(MAX($F23-1-('2.1 Kraftwerk allgemein'!$F$16-'1.1 Allgemein'!$I$22+1),0),COLUMN(AN23)-1-('2.1 Kraftwerk allgemein'!$F$16-'1.1 Allgemein'!$I$22+1)),1,MIN(MAX($F23-('2.1 Kraftwerk allgemein'!$F$16-'1.1 Allgemein'!$I$22+1),1),COLUMN(AN23)-('2.1 Kraftwerk allgemein'!$F$16-'1.1 Allgemein'!$I$22+1)))))/$F23,
SUM(OFFSET('2.5 CAPEX'!BB26,0,-MIN($F23-1,COLUMN(AN23)-1),1,MIN($F23,COLUMN(AN23))))/$F23)))))))</f>
        <v>0</v>
      </c>
      <c r="AX23" s="199">
        <f ca="1">IF('2.1 Kraftwerk allgemein'!$F$15&lt;'1.1 Allgemein'!$I$22,
IF(OR(ISNUMBER($D23)=FALSE,$F23=""),"",
IF(AND('2.5 CAPEX'!$L26&lt;&gt;"x",'2.5 CAPEX'!$M26&lt;&gt;"x"),0,
IF($F23=0,0,
IF(AX$4&lt;'2.1 Kraftwerk allgemein'!$F$16,0,
IF(AX$4='2.1 Kraftwerk allgemein'!$F$16,'2.5 CAPEX'!$J26/$F23,
IF(AX$4&lt;'2.1 Kraftwerk allgemein'!$F$16+$F23,
('2.5 CAPEX'!$J26+SUM(OFFSET('2.5 CAPEX'!BC26,0,-MIN(MAX($F23-1-('2.1 Kraftwerk allgemein'!$F$16-'2.1 Kraftwerk allgemein'!$F$15+1),0),COLUMN(AO23)-1-('2.1 Kraftwerk allgemein'!$F$16-'2.1 Kraftwerk allgemein'!$F$15+1)),1,MIN(MAX($F23-('2.1 Kraftwerk allgemein'!$F$16-'2.1 Kraftwerk allgemein'!$F$15+1),1),COLUMN(AO23)-('2.1 Kraftwerk allgemein'!$F$16-'2.1 Kraftwerk allgemein'!$F$15+1)))))/$F23,
SUM(OFFSET('2.5 CAPEX'!BC26,0,-MIN($F23-1,COLUMN(AO23)-1),1,MIN($F23,COLUMN(AO23))))/$F23)))))),
IF(OR(ISNUMBER($D23)=FALSE,$F23=""),"",
IF(AND('2.5 CAPEX'!$L26&lt;&gt;"x",'2.5 CAPEX'!$M26&lt;&gt;"x"),0,
IF($F23=0,0,
IF(AX$4&lt;'2.1 Kraftwerk allgemein'!$F$16,0,
IF(AX$4='2.1 Kraftwerk allgemein'!$F$16,'2.5 CAPEX'!$J26/$F23,
IF(AX$4&lt;'2.1 Kraftwerk allgemein'!$F$16+$F23,
('2.5 CAPEX'!$J26+SUM(OFFSET('2.5 CAPEX'!BC26,0,-MIN(MAX($F23-1-('2.1 Kraftwerk allgemein'!$F$16-'1.1 Allgemein'!$I$22+1),0),COLUMN(AO23)-1-('2.1 Kraftwerk allgemein'!$F$16-'1.1 Allgemein'!$I$22+1)),1,MIN(MAX($F23-('2.1 Kraftwerk allgemein'!$F$16-'1.1 Allgemein'!$I$22+1),1),COLUMN(AO23)-('2.1 Kraftwerk allgemein'!$F$16-'1.1 Allgemein'!$I$22+1)))))/$F23,
SUM(OFFSET('2.5 CAPEX'!BC26,0,-MIN($F23-1,COLUMN(AO23)-1),1,MIN($F23,COLUMN(AO23))))/$F23)))))))</f>
        <v>0</v>
      </c>
      <c r="AY23" s="199">
        <f ca="1">IF('2.1 Kraftwerk allgemein'!$F$15&lt;'1.1 Allgemein'!$I$22,
IF(OR(ISNUMBER($D23)=FALSE,$F23=""),"",
IF(AND('2.5 CAPEX'!$L26&lt;&gt;"x",'2.5 CAPEX'!$M26&lt;&gt;"x"),0,
IF($F23=0,0,
IF(AY$4&lt;'2.1 Kraftwerk allgemein'!$F$16,0,
IF(AY$4='2.1 Kraftwerk allgemein'!$F$16,'2.5 CAPEX'!$J26/$F23,
IF(AY$4&lt;'2.1 Kraftwerk allgemein'!$F$16+$F23,
('2.5 CAPEX'!$J26+SUM(OFFSET('2.5 CAPEX'!BD26,0,-MIN(MAX($F23-1-('2.1 Kraftwerk allgemein'!$F$16-'2.1 Kraftwerk allgemein'!$F$15+1),0),COLUMN(AP23)-1-('2.1 Kraftwerk allgemein'!$F$16-'2.1 Kraftwerk allgemein'!$F$15+1)),1,MIN(MAX($F23-('2.1 Kraftwerk allgemein'!$F$16-'2.1 Kraftwerk allgemein'!$F$15+1),1),COLUMN(AP23)-('2.1 Kraftwerk allgemein'!$F$16-'2.1 Kraftwerk allgemein'!$F$15+1)))))/$F23,
SUM(OFFSET('2.5 CAPEX'!BD26,0,-MIN($F23-1,COLUMN(AP23)-1),1,MIN($F23,COLUMN(AP23))))/$F23)))))),
IF(OR(ISNUMBER($D23)=FALSE,$F23=""),"",
IF(AND('2.5 CAPEX'!$L26&lt;&gt;"x",'2.5 CAPEX'!$M26&lt;&gt;"x"),0,
IF($F23=0,0,
IF(AY$4&lt;'2.1 Kraftwerk allgemein'!$F$16,0,
IF(AY$4='2.1 Kraftwerk allgemein'!$F$16,'2.5 CAPEX'!$J26/$F23,
IF(AY$4&lt;'2.1 Kraftwerk allgemein'!$F$16+$F23,
('2.5 CAPEX'!$J26+SUM(OFFSET('2.5 CAPEX'!BD26,0,-MIN(MAX($F23-1-('2.1 Kraftwerk allgemein'!$F$16-'1.1 Allgemein'!$I$22+1),0),COLUMN(AP23)-1-('2.1 Kraftwerk allgemein'!$F$16-'1.1 Allgemein'!$I$22+1)),1,MIN(MAX($F23-('2.1 Kraftwerk allgemein'!$F$16-'1.1 Allgemein'!$I$22+1),1),COLUMN(AP23)-('2.1 Kraftwerk allgemein'!$F$16-'1.1 Allgemein'!$I$22+1)))))/$F23,
SUM(OFFSET('2.5 CAPEX'!BD26,0,-MIN($F23-1,COLUMN(AP23)-1),1,MIN($F23,COLUMN(AP23))))/$F23)))))))</f>
        <v>0</v>
      </c>
      <c r="AZ23" s="199">
        <f ca="1">IF('2.1 Kraftwerk allgemein'!$F$15&lt;'1.1 Allgemein'!$I$22,
IF(OR(ISNUMBER($D23)=FALSE,$F23=""),"",
IF(AND('2.5 CAPEX'!$L26&lt;&gt;"x",'2.5 CAPEX'!$M26&lt;&gt;"x"),0,
IF($F23=0,0,
IF(AZ$4&lt;'2.1 Kraftwerk allgemein'!$F$16,0,
IF(AZ$4='2.1 Kraftwerk allgemein'!$F$16,'2.5 CAPEX'!$J26/$F23,
IF(AZ$4&lt;'2.1 Kraftwerk allgemein'!$F$16+$F23,
('2.5 CAPEX'!$J26+SUM(OFFSET('2.5 CAPEX'!BE26,0,-MIN(MAX($F23-1-('2.1 Kraftwerk allgemein'!$F$16-'2.1 Kraftwerk allgemein'!$F$15+1),0),COLUMN(AQ23)-1-('2.1 Kraftwerk allgemein'!$F$16-'2.1 Kraftwerk allgemein'!$F$15+1)),1,MIN(MAX($F23-('2.1 Kraftwerk allgemein'!$F$16-'2.1 Kraftwerk allgemein'!$F$15+1),1),COLUMN(AQ23)-('2.1 Kraftwerk allgemein'!$F$16-'2.1 Kraftwerk allgemein'!$F$15+1)))))/$F23,
SUM(OFFSET('2.5 CAPEX'!BE26,0,-MIN($F23-1,COLUMN(AQ23)-1),1,MIN($F23,COLUMN(AQ23))))/$F23)))))),
IF(OR(ISNUMBER($D23)=FALSE,$F23=""),"",
IF(AND('2.5 CAPEX'!$L26&lt;&gt;"x",'2.5 CAPEX'!$M26&lt;&gt;"x"),0,
IF($F23=0,0,
IF(AZ$4&lt;'2.1 Kraftwerk allgemein'!$F$16,0,
IF(AZ$4='2.1 Kraftwerk allgemein'!$F$16,'2.5 CAPEX'!$J26/$F23,
IF(AZ$4&lt;'2.1 Kraftwerk allgemein'!$F$16+$F23,
('2.5 CAPEX'!$J26+SUM(OFFSET('2.5 CAPEX'!BE26,0,-MIN(MAX($F23-1-('2.1 Kraftwerk allgemein'!$F$16-'1.1 Allgemein'!$I$22+1),0),COLUMN(AQ23)-1-('2.1 Kraftwerk allgemein'!$F$16-'1.1 Allgemein'!$I$22+1)),1,MIN(MAX($F23-('2.1 Kraftwerk allgemein'!$F$16-'1.1 Allgemein'!$I$22+1),1),COLUMN(AQ23)-('2.1 Kraftwerk allgemein'!$F$16-'1.1 Allgemein'!$I$22+1)))))/$F23,
SUM(OFFSET('2.5 CAPEX'!BE26,0,-MIN($F23-1,COLUMN(AQ23)-1),1,MIN($F23,COLUMN(AQ23))))/$F23)))))))</f>
        <v>0</v>
      </c>
      <c r="BA23" s="199">
        <f ca="1">IF('2.1 Kraftwerk allgemein'!$F$15&lt;'1.1 Allgemein'!$I$22,
IF(OR(ISNUMBER($D23)=FALSE,$F23=""),"",
IF(AND('2.5 CAPEX'!$L26&lt;&gt;"x",'2.5 CAPEX'!$M26&lt;&gt;"x"),0,
IF($F23=0,0,
IF(BA$4&lt;'2.1 Kraftwerk allgemein'!$F$16,0,
IF(BA$4='2.1 Kraftwerk allgemein'!$F$16,'2.5 CAPEX'!$J26/$F23,
IF(BA$4&lt;'2.1 Kraftwerk allgemein'!$F$16+$F23,
('2.5 CAPEX'!$J26+SUM(OFFSET('2.5 CAPEX'!BF26,0,-MIN(MAX($F23-1-('2.1 Kraftwerk allgemein'!$F$16-'2.1 Kraftwerk allgemein'!$F$15+1),0),COLUMN(AR23)-1-('2.1 Kraftwerk allgemein'!$F$16-'2.1 Kraftwerk allgemein'!$F$15+1)),1,MIN(MAX($F23-('2.1 Kraftwerk allgemein'!$F$16-'2.1 Kraftwerk allgemein'!$F$15+1),1),COLUMN(AR23)-('2.1 Kraftwerk allgemein'!$F$16-'2.1 Kraftwerk allgemein'!$F$15+1)))))/$F23,
SUM(OFFSET('2.5 CAPEX'!BF26,0,-MIN($F23-1,COLUMN(AR23)-1),1,MIN($F23,COLUMN(AR23))))/$F23)))))),
IF(OR(ISNUMBER($D23)=FALSE,$F23=""),"",
IF(AND('2.5 CAPEX'!$L26&lt;&gt;"x",'2.5 CAPEX'!$M26&lt;&gt;"x"),0,
IF($F23=0,0,
IF(BA$4&lt;'2.1 Kraftwerk allgemein'!$F$16,0,
IF(BA$4='2.1 Kraftwerk allgemein'!$F$16,'2.5 CAPEX'!$J26/$F23,
IF(BA$4&lt;'2.1 Kraftwerk allgemein'!$F$16+$F23,
('2.5 CAPEX'!$J26+SUM(OFFSET('2.5 CAPEX'!BF26,0,-MIN(MAX($F23-1-('2.1 Kraftwerk allgemein'!$F$16-'1.1 Allgemein'!$I$22+1),0),COLUMN(AR23)-1-('2.1 Kraftwerk allgemein'!$F$16-'1.1 Allgemein'!$I$22+1)),1,MIN(MAX($F23-('2.1 Kraftwerk allgemein'!$F$16-'1.1 Allgemein'!$I$22+1),1),COLUMN(AR23)-('2.1 Kraftwerk allgemein'!$F$16-'1.1 Allgemein'!$I$22+1)))))/$F23,
SUM(OFFSET('2.5 CAPEX'!BF26,0,-MIN($F23-1,COLUMN(AR23)-1),1,MIN($F23,COLUMN(AR23))))/$F23)))))))</f>
        <v>0</v>
      </c>
      <c r="BB23" s="199">
        <f ca="1">IF('2.1 Kraftwerk allgemein'!$F$15&lt;'1.1 Allgemein'!$I$22,
IF(OR(ISNUMBER($D23)=FALSE,$F23=""),"",
IF(AND('2.5 CAPEX'!$L26&lt;&gt;"x",'2.5 CAPEX'!$M26&lt;&gt;"x"),0,
IF($F23=0,0,
IF(BB$4&lt;'2.1 Kraftwerk allgemein'!$F$16,0,
IF(BB$4='2.1 Kraftwerk allgemein'!$F$16,'2.5 CAPEX'!$J26/$F23,
IF(BB$4&lt;'2.1 Kraftwerk allgemein'!$F$16+$F23,
('2.5 CAPEX'!$J26+SUM(OFFSET('2.5 CAPEX'!BG26,0,-MIN(MAX($F23-1-('2.1 Kraftwerk allgemein'!$F$16-'2.1 Kraftwerk allgemein'!$F$15+1),0),COLUMN(AS23)-1-('2.1 Kraftwerk allgemein'!$F$16-'2.1 Kraftwerk allgemein'!$F$15+1)),1,MIN(MAX($F23-('2.1 Kraftwerk allgemein'!$F$16-'2.1 Kraftwerk allgemein'!$F$15+1),1),COLUMN(AS23)-('2.1 Kraftwerk allgemein'!$F$16-'2.1 Kraftwerk allgemein'!$F$15+1)))))/$F23,
SUM(OFFSET('2.5 CAPEX'!BG26,0,-MIN($F23-1,COLUMN(AS23)-1),1,MIN($F23,COLUMN(AS23))))/$F23)))))),
IF(OR(ISNUMBER($D23)=FALSE,$F23=""),"",
IF(AND('2.5 CAPEX'!$L26&lt;&gt;"x",'2.5 CAPEX'!$M26&lt;&gt;"x"),0,
IF($F23=0,0,
IF(BB$4&lt;'2.1 Kraftwerk allgemein'!$F$16,0,
IF(BB$4='2.1 Kraftwerk allgemein'!$F$16,'2.5 CAPEX'!$J26/$F23,
IF(BB$4&lt;'2.1 Kraftwerk allgemein'!$F$16+$F23,
('2.5 CAPEX'!$J26+SUM(OFFSET('2.5 CAPEX'!BG26,0,-MIN(MAX($F23-1-('2.1 Kraftwerk allgemein'!$F$16-'1.1 Allgemein'!$I$22+1),0),COLUMN(AS23)-1-('2.1 Kraftwerk allgemein'!$F$16-'1.1 Allgemein'!$I$22+1)),1,MIN(MAX($F23-('2.1 Kraftwerk allgemein'!$F$16-'1.1 Allgemein'!$I$22+1),1),COLUMN(AS23)-('2.1 Kraftwerk allgemein'!$F$16-'1.1 Allgemein'!$I$22+1)))))/$F23,
SUM(OFFSET('2.5 CAPEX'!BG26,0,-MIN($F23-1,COLUMN(AS23)-1),1,MIN($F23,COLUMN(AS23))))/$F23)))))))</f>
        <v>0</v>
      </c>
      <c r="BC23" s="199">
        <f ca="1">IF('2.1 Kraftwerk allgemein'!$F$15&lt;'1.1 Allgemein'!$I$22,
IF(OR(ISNUMBER($D23)=FALSE,$F23=""),"",
IF(AND('2.5 CAPEX'!$L26&lt;&gt;"x",'2.5 CAPEX'!$M26&lt;&gt;"x"),0,
IF($F23=0,0,
IF(BC$4&lt;'2.1 Kraftwerk allgemein'!$F$16,0,
IF(BC$4='2.1 Kraftwerk allgemein'!$F$16,'2.5 CAPEX'!$J26/$F23,
IF(BC$4&lt;'2.1 Kraftwerk allgemein'!$F$16+$F23,
('2.5 CAPEX'!$J26+SUM(OFFSET('2.5 CAPEX'!BH26,0,-MIN(MAX($F23-1-('2.1 Kraftwerk allgemein'!$F$16-'2.1 Kraftwerk allgemein'!$F$15+1),0),COLUMN(AT23)-1-('2.1 Kraftwerk allgemein'!$F$16-'2.1 Kraftwerk allgemein'!$F$15+1)),1,MIN(MAX($F23-('2.1 Kraftwerk allgemein'!$F$16-'2.1 Kraftwerk allgemein'!$F$15+1),1),COLUMN(AT23)-('2.1 Kraftwerk allgemein'!$F$16-'2.1 Kraftwerk allgemein'!$F$15+1)))))/$F23,
SUM(OFFSET('2.5 CAPEX'!BH26,0,-MIN($F23-1,COLUMN(AT23)-1),1,MIN($F23,COLUMN(AT23))))/$F23)))))),
IF(OR(ISNUMBER($D23)=FALSE,$F23=""),"",
IF(AND('2.5 CAPEX'!$L26&lt;&gt;"x",'2.5 CAPEX'!$M26&lt;&gt;"x"),0,
IF($F23=0,0,
IF(BC$4&lt;'2.1 Kraftwerk allgemein'!$F$16,0,
IF(BC$4='2.1 Kraftwerk allgemein'!$F$16,'2.5 CAPEX'!$J26/$F23,
IF(BC$4&lt;'2.1 Kraftwerk allgemein'!$F$16+$F23,
('2.5 CAPEX'!$J26+SUM(OFFSET('2.5 CAPEX'!BH26,0,-MIN(MAX($F23-1-('2.1 Kraftwerk allgemein'!$F$16-'1.1 Allgemein'!$I$22+1),0),COLUMN(AT23)-1-('2.1 Kraftwerk allgemein'!$F$16-'1.1 Allgemein'!$I$22+1)),1,MIN(MAX($F23-('2.1 Kraftwerk allgemein'!$F$16-'1.1 Allgemein'!$I$22+1),1),COLUMN(AT23)-('2.1 Kraftwerk allgemein'!$F$16-'1.1 Allgemein'!$I$22+1)))))/$F23,
SUM(OFFSET('2.5 CAPEX'!BH26,0,-MIN($F23-1,COLUMN(AT23)-1),1,MIN($F23,COLUMN(AT23))))/$F23)))))))</f>
        <v>0</v>
      </c>
      <c r="BD23" s="199">
        <f ca="1">IF('2.1 Kraftwerk allgemein'!$F$15&lt;'1.1 Allgemein'!$I$22,
IF(OR(ISNUMBER($D23)=FALSE,$F23=""),"",
IF(AND('2.5 CAPEX'!$L26&lt;&gt;"x",'2.5 CAPEX'!$M26&lt;&gt;"x"),0,
IF($F23=0,0,
IF(BD$4&lt;'2.1 Kraftwerk allgemein'!$F$16,0,
IF(BD$4='2.1 Kraftwerk allgemein'!$F$16,'2.5 CAPEX'!$J26/$F23,
IF(BD$4&lt;'2.1 Kraftwerk allgemein'!$F$16+$F23,
('2.5 CAPEX'!$J26+SUM(OFFSET('2.5 CAPEX'!BI26,0,-MIN(MAX($F23-1-('2.1 Kraftwerk allgemein'!$F$16-'2.1 Kraftwerk allgemein'!$F$15+1),0),COLUMN(AU23)-1-('2.1 Kraftwerk allgemein'!$F$16-'2.1 Kraftwerk allgemein'!$F$15+1)),1,MIN(MAX($F23-('2.1 Kraftwerk allgemein'!$F$16-'2.1 Kraftwerk allgemein'!$F$15+1),1),COLUMN(AU23)-('2.1 Kraftwerk allgemein'!$F$16-'2.1 Kraftwerk allgemein'!$F$15+1)))))/$F23,
SUM(OFFSET('2.5 CAPEX'!BI26,0,-MIN($F23-1,COLUMN(AU23)-1),1,MIN($F23,COLUMN(AU23))))/$F23)))))),
IF(OR(ISNUMBER($D23)=FALSE,$F23=""),"",
IF(AND('2.5 CAPEX'!$L26&lt;&gt;"x",'2.5 CAPEX'!$M26&lt;&gt;"x"),0,
IF($F23=0,0,
IF(BD$4&lt;'2.1 Kraftwerk allgemein'!$F$16,0,
IF(BD$4='2.1 Kraftwerk allgemein'!$F$16,'2.5 CAPEX'!$J26/$F23,
IF(BD$4&lt;'2.1 Kraftwerk allgemein'!$F$16+$F23,
('2.5 CAPEX'!$J26+SUM(OFFSET('2.5 CAPEX'!BI26,0,-MIN(MAX($F23-1-('2.1 Kraftwerk allgemein'!$F$16-'1.1 Allgemein'!$I$22+1),0),COLUMN(AU23)-1-('2.1 Kraftwerk allgemein'!$F$16-'1.1 Allgemein'!$I$22+1)),1,MIN(MAX($F23-('2.1 Kraftwerk allgemein'!$F$16-'1.1 Allgemein'!$I$22+1),1),COLUMN(AU23)-('2.1 Kraftwerk allgemein'!$F$16-'1.1 Allgemein'!$I$22+1)))))/$F23,
SUM(OFFSET('2.5 CAPEX'!BI26,0,-MIN($F23-1,COLUMN(AU23)-1),1,MIN($F23,COLUMN(AU23))))/$F23)))))))</f>
        <v>0</v>
      </c>
      <c r="BE23" s="199">
        <f ca="1">IF('2.1 Kraftwerk allgemein'!$F$15&lt;'1.1 Allgemein'!$I$22,
IF(OR(ISNUMBER($D23)=FALSE,$F23=""),"",
IF(AND('2.5 CAPEX'!$L26&lt;&gt;"x",'2.5 CAPEX'!$M26&lt;&gt;"x"),0,
IF($F23=0,0,
IF(BE$4&lt;'2.1 Kraftwerk allgemein'!$F$16,0,
IF(BE$4='2.1 Kraftwerk allgemein'!$F$16,'2.5 CAPEX'!$J26/$F23,
IF(BE$4&lt;'2.1 Kraftwerk allgemein'!$F$16+$F23,
('2.5 CAPEX'!$J26+SUM(OFFSET('2.5 CAPEX'!BJ26,0,-MIN(MAX($F23-1-('2.1 Kraftwerk allgemein'!$F$16-'2.1 Kraftwerk allgemein'!$F$15+1),0),COLUMN(AV23)-1-('2.1 Kraftwerk allgemein'!$F$16-'2.1 Kraftwerk allgemein'!$F$15+1)),1,MIN(MAX($F23-('2.1 Kraftwerk allgemein'!$F$16-'2.1 Kraftwerk allgemein'!$F$15+1),1),COLUMN(AV23)-('2.1 Kraftwerk allgemein'!$F$16-'2.1 Kraftwerk allgemein'!$F$15+1)))))/$F23,
SUM(OFFSET('2.5 CAPEX'!BJ26,0,-MIN($F23-1,COLUMN(AV23)-1),1,MIN($F23,COLUMN(AV23))))/$F23)))))),
IF(OR(ISNUMBER($D23)=FALSE,$F23=""),"",
IF(AND('2.5 CAPEX'!$L26&lt;&gt;"x",'2.5 CAPEX'!$M26&lt;&gt;"x"),0,
IF($F23=0,0,
IF(BE$4&lt;'2.1 Kraftwerk allgemein'!$F$16,0,
IF(BE$4='2.1 Kraftwerk allgemein'!$F$16,'2.5 CAPEX'!$J26/$F23,
IF(BE$4&lt;'2.1 Kraftwerk allgemein'!$F$16+$F23,
('2.5 CAPEX'!$J26+SUM(OFFSET('2.5 CAPEX'!BJ26,0,-MIN(MAX($F23-1-('2.1 Kraftwerk allgemein'!$F$16-'1.1 Allgemein'!$I$22+1),0),COLUMN(AV23)-1-('2.1 Kraftwerk allgemein'!$F$16-'1.1 Allgemein'!$I$22+1)),1,MIN(MAX($F23-('2.1 Kraftwerk allgemein'!$F$16-'1.1 Allgemein'!$I$22+1),1),COLUMN(AV23)-('2.1 Kraftwerk allgemein'!$F$16-'1.1 Allgemein'!$I$22+1)))))/$F23,
SUM(OFFSET('2.5 CAPEX'!BJ26,0,-MIN($F23-1,COLUMN(AV23)-1),1,MIN($F23,COLUMN(AV23))))/$F23)))))))</f>
        <v>0</v>
      </c>
      <c r="BF23" s="199">
        <f ca="1">IF('2.1 Kraftwerk allgemein'!$F$15&lt;'1.1 Allgemein'!$I$22,
IF(OR(ISNUMBER($D23)=FALSE,$F23=""),"",
IF(AND('2.5 CAPEX'!$L26&lt;&gt;"x",'2.5 CAPEX'!$M26&lt;&gt;"x"),0,
IF($F23=0,0,
IF(BF$4&lt;'2.1 Kraftwerk allgemein'!$F$16,0,
IF(BF$4='2.1 Kraftwerk allgemein'!$F$16,'2.5 CAPEX'!$J26/$F23,
IF(BF$4&lt;'2.1 Kraftwerk allgemein'!$F$16+$F23,
('2.5 CAPEX'!$J26+SUM(OFFSET('2.5 CAPEX'!BK26,0,-MIN(MAX($F23-1-('2.1 Kraftwerk allgemein'!$F$16-'2.1 Kraftwerk allgemein'!$F$15+1),0),COLUMN(AW23)-1-('2.1 Kraftwerk allgemein'!$F$16-'2.1 Kraftwerk allgemein'!$F$15+1)),1,MIN(MAX($F23-('2.1 Kraftwerk allgemein'!$F$16-'2.1 Kraftwerk allgemein'!$F$15+1),1),COLUMN(AW23)-('2.1 Kraftwerk allgemein'!$F$16-'2.1 Kraftwerk allgemein'!$F$15+1)))))/$F23,
SUM(OFFSET('2.5 CAPEX'!BK26,0,-MIN($F23-1,COLUMN(AW23)-1),1,MIN($F23,COLUMN(AW23))))/$F23)))))),
IF(OR(ISNUMBER($D23)=FALSE,$F23=""),"",
IF(AND('2.5 CAPEX'!$L26&lt;&gt;"x",'2.5 CAPEX'!$M26&lt;&gt;"x"),0,
IF($F23=0,0,
IF(BF$4&lt;'2.1 Kraftwerk allgemein'!$F$16,0,
IF(BF$4='2.1 Kraftwerk allgemein'!$F$16,'2.5 CAPEX'!$J26/$F23,
IF(BF$4&lt;'2.1 Kraftwerk allgemein'!$F$16+$F23,
('2.5 CAPEX'!$J26+SUM(OFFSET('2.5 CAPEX'!BK26,0,-MIN(MAX($F23-1-('2.1 Kraftwerk allgemein'!$F$16-'1.1 Allgemein'!$I$22+1),0),COLUMN(AW23)-1-('2.1 Kraftwerk allgemein'!$F$16-'1.1 Allgemein'!$I$22+1)),1,MIN(MAX($F23-('2.1 Kraftwerk allgemein'!$F$16-'1.1 Allgemein'!$I$22+1),1),COLUMN(AW23)-('2.1 Kraftwerk allgemein'!$F$16-'1.1 Allgemein'!$I$22+1)))))/$F23,
SUM(OFFSET('2.5 CAPEX'!BK26,0,-MIN($F23-1,COLUMN(AW23)-1),1,MIN($F23,COLUMN(AW23))))/$F23)))))))</f>
        <v>0</v>
      </c>
      <c r="BG23" s="199">
        <f ca="1">IF('2.1 Kraftwerk allgemein'!$F$15&lt;'1.1 Allgemein'!$I$22,
IF(OR(ISNUMBER($D23)=FALSE,$F23=""),"",
IF(AND('2.5 CAPEX'!$L26&lt;&gt;"x",'2.5 CAPEX'!$M26&lt;&gt;"x"),0,
IF($F23=0,0,
IF(BG$4&lt;'2.1 Kraftwerk allgemein'!$F$16,0,
IF(BG$4='2.1 Kraftwerk allgemein'!$F$16,'2.5 CAPEX'!$J26/$F23,
IF(BG$4&lt;'2.1 Kraftwerk allgemein'!$F$16+$F23,
('2.5 CAPEX'!$J26+SUM(OFFSET('2.5 CAPEX'!BL26,0,-MIN(MAX($F23-1-('2.1 Kraftwerk allgemein'!$F$16-'2.1 Kraftwerk allgemein'!$F$15+1),0),COLUMN(AX23)-1-('2.1 Kraftwerk allgemein'!$F$16-'2.1 Kraftwerk allgemein'!$F$15+1)),1,MIN(MAX($F23-('2.1 Kraftwerk allgemein'!$F$16-'2.1 Kraftwerk allgemein'!$F$15+1),1),COLUMN(AX23)-('2.1 Kraftwerk allgemein'!$F$16-'2.1 Kraftwerk allgemein'!$F$15+1)))))/$F23,
SUM(OFFSET('2.5 CAPEX'!BL26,0,-MIN($F23-1,COLUMN(AX23)-1),1,MIN($F23,COLUMN(AX23))))/$F23)))))),
IF(OR(ISNUMBER($D23)=FALSE,$F23=""),"",
IF(AND('2.5 CAPEX'!$L26&lt;&gt;"x",'2.5 CAPEX'!$M26&lt;&gt;"x"),0,
IF($F23=0,0,
IF(BG$4&lt;'2.1 Kraftwerk allgemein'!$F$16,0,
IF(BG$4='2.1 Kraftwerk allgemein'!$F$16,'2.5 CAPEX'!$J26/$F23,
IF(BG$4&lt;'2.1 Kraftwerk allgemein'!$F$16+$F23,
('2.5 CAPEX'!$J26+SUM(OFFSET('2.5 CAPEX'!BL26,0,-MIN(MAX($F23-1-('2.1 Kraftwerk allgemein'!$F$16-'1.1 Allgemein'!$I$22+1),0),COLUMN(AX23)-1-('2.1 Kraftwerk allgemein'!$F$16-'1.1 Allgemein'!$I$22+1)),1,MIN(MAX($F23-('2.1 Kraftwerk allgemein'!$F$16-'1.1 Allgemein'!$I$22+1),1),COLUMN(AX23)-('2.1 Kraftwerk allgemein'!$F$16-'1.1 Allgemein'!$I$22+1)))))/$F23,
SUM(OFFSET('2.5 CAPEX'!BL26,0,-MIN($F23-1,COLUMN(AX23)-1),1,MIN($F23,COLUMN(AX23))))/$F23)))))))</f>
        <v>0</v>
      </c>
      <c r="BH23" s="199">
        <f ca="1">IF('2.1 Kraftwerk allgemein'!$F$15&lt;'1.1 Allgemein'!$I$22,
IF(OR(ISNUMBER($D23)=FALSE,$F23=""),"",
IF(AND('2.5 CAPEX'!$L26&lt;&gt;"x",'2.5 CAPEX'!$M26&lt;&gt;"x"),0,
IF($F23=0,0,
IF(BH$4&lt;'2.1 Kraftwerk allgemein'!$F$16,0,
IF(BH$4='2.1 Kraftwerk allgemein'!$F$16,'2.5 CAPEX'!$J26/$F23,
IF(BH$4&lt;'2.1 Kraftwerk allgemein'!$F$16+$F23,
('2.5 CAPEX'!$J26+SUM(OFFSET('2.5 CAPEX'!BM26,0,-MIN(MAX($F23-1-('2.1 Kraftwerk allgemein'!$F$16-'2.1 Kraftwerk allgemein'!$F$15+1),0),COLUMN(AY23)-1-('2.1 Kraftwerk allgemein'!$F$16-'2.1 Kraftwerk allgemein'!$F$15+1)),1,MIN(MAX($F23-('2.1 Kraftwerk allgemein'!$F$16-'2.1 Kraftwerk allgemein'!$F$15+1),1),COLUMN(AY23)-('2.1 Kraftwerk allgemein'!$F$16-'2.1 Kraftwerk allgemein'!$F$15+1)))))/$F23,
SUM(OFFSET('2.5 CAPEX'!BM26,0,-MIN($F23-1,COLUMN(AY23)-1),1,MIN($F23,COLUMN(AY23))))/$F23)))))),
IF(OR(ISNUMBER($D23)=FALSE,$F23=""),"",
IF(AND('2.5 CAPEX'!$L26&lt;&gt;"x",'2.5 CAPEX'!$M26&lt;&gt;"x"),0,
IF($F23=0,0,
IF(BH$4&lt;'2.1 Kraftwerk allgemein'!$F$16,0,
IF(BH$4='2.1 Kraftwerk allgemein'!$F$16,'2.5 CAPEX'!$J26/$F23,
IF(BH$4&lt;'2.1 Kraftwerk allgemein'!$F$16+$F23,
('2.5 CAPEX'!$J26+SUM(OFFSET('2.5 CAPEX'!BM26,0,-MIN(MAX($F23-1-('2.1 Kraftwerk allgemein'!$F$16-'1.1 Allgemein'!$I$22+1),0),COLUMN(AY23)-1-('2.1 Kraftwerk allgemein'!$F$16-'1.1 Allgemein'!$I$22+1)),1,MIN(MAX($F23-('2.1 Kraftwerk allgemein'!$F$16-'1.1 Allgemein'!$I$22+1),1),COLUMN(AY23)-('2.1 Kraftwerk allgemein'!$F$16-'1.1 Allgemein'!$I$22+1)))))/$F23,
SUM(OFFSET('2.5 CAPEX'!BM26,0,-MIN($F23-1,COLUMN(AY23)-1),1,MIN($F23,COLUMN(AY23))))/$F23)))))))</f>
        <v>0</v>
      </c>
      <c r="BI23" s="199">
        <f ca="1">IF('2.1 Kraftwerk allgemein'!$F$15&lt;'1.1 Allgemein'!$I$22,
IF(OR(ISNUMBER($D23)=FALSE,$F23=""),"",
IF(AND('2.5 CAPEX'!$L26&lt;&gt;"x",'2.5 CAPEX'!$M26&lt;&gt;"x"),0,
IF($F23=0,0,
IF(BI$4&lt;'2.1 Kraftwerk allgemein'!$F$16,0,
IF(BI$4='2.1 Kraftwerk allgemein'!$F$16,'2.5 CAPEX'!$J26/$F23,
IF(BI$4&lt;'2.1 Kraftwerk allgemein'!$F$16+$F23,
('2.5 CAPEX'!$J26+SUM(OFFSET('2.5 CAPEX'!BN26,0,-MIN(MAX($F23-1-('2.1 Kraftwerk allgemein'!$F$16-'2.1 Kraftwerk allgemein'!$F$15+1),0),COLUMN(AZ23)-1-('2.1 Kraftwerk allgemein'!$F$16-'2.1 Kraftwerk allgemein'!$F$15+1)),1,MIN(MAX($F23-('2.1 Kraftwerk allgemein'!$F$16-'2.1 Kraftwerk allgemein'!$F$15+1),1),COLUMN(AZ23)-('2.1 Kraftwerk allgemein'!$F$16-'2.1 Kraftwerk allgemein'!$F$15+1)))))/$F23,
SUM(OFFSET('2.5 CAPEX'!BN26,0,-MIN($F23-1,COLUMN(AZ23)-1),1,MIN($F23,COLUMN(AZ23))))/$F23)))))),
IF(OR(ISNUMBER($D23)=FALSE,$F23=""),"",
IF(AND('2.5 CAPEX'!$L26&lt;&gt;"x",'2.5 CAPEX'!$M26&lt;&gt;"x"),0,
IF($F23=0,0,
IF(BI$4&lt;'2.1 Kraftwerk allgemein'!$F$16,0,
IF(BI$4='2.1 Kraftwerk allgemein'!$F$16,'2.5 CAPEX'!$J26/$F23,
IF(BI$4&lt;'2.1 Kraftwerk allgemein'!$F$16+$F23,
('2.5 CAPEX'!$J26+SUM(OFFSET('2.5 CAPEX'!BN26,0,-MIN(MAX($F23-1-('2.1 Kraftwerk allgemein'!$F$16-'1.1 Allgemein'!$I$22+1),0),COLUMN(AZ23)-1-('2.1 Kraftwerk allgemein'!$F$16-'1.1 Allgemein'!$I$22+1)),1,MIN(MAX($F23-('2.1 Kraftwerk allgemein'!$F$16-'1.1 Allgemein'!$I$22+1),1),COLUMN(AZ23)-('2.1 Kraftwerk allgemein'!$F$16-'1.1 Allgemein'!$I$22+1)))))/$F23,
SUM(OFFSET('2.5 CAPEX'!BN26,0,-MIN($F23-1,COLUMN(AZ23)-1),1,MIN($F23,COLUMN(AZ23))))/$F23)))))))</f>
        <v>0</v>
      </c>
      <c r="BJ23" s="199">
        <f ca="1">IF('2.1 Kraftwerk allgemein'!$F$15&lt;'1.1 Allgemein'!$I$22,
IF(OR(ISNUMBER($D23)=FALSE,$F23=""),"",
IF(AND('2.5 CAPEX'!$L26&lt;&gt;"x",'2.5 CAPEX'!$M26&lt;&gt;"x"),0,
IF($F23=0,0,
IF(BJ$4&lt;'2.1 Kraftwerk allgemein'!$F$16,0,
IF(BJ$4='2.1 Kraftwerk allgemein'!$F$16,'2.5 CAPEX'!$J26/$F23,
IF(BJ$4&lt;'2.1 Kraftwerk allgemein'!$F$16+$F23,
('2.5 CAPEX'!$J26+SUM(OFFSET('2.5 CAPEX'!BO26,0,-MIN(MAX($F23-1-('2.1 Kraftwerk allgemein'!$F$16-'2.1 Kraftwerk allgemein'!$F$15+1),0),COLUMN(BA23)-1-('2.1 Kraftwerk allgemein'!$F$16-'2.1 Kraftwerk allgemein'!$F$15+1)),1,MIN(MAX($F23-('2.1 Kraftwerk allgemein'!$F$16-'2.1 Kraftwerk allgemein'!$F$15+1),1),COLUMN(BA23)-('2.1 Kraftwerk allgemein'!$F$16-'2.1 Kraftwerk allgemein'!$F$15+1)))))/$F23,
SUM(OFFSET('2.5 CAPEX'!BO26,0,-MIN($F23-1,COLUMN(BA23)-1),1,MIN($F23,COLUMN(BA23))))/$F23)))))),
IF(OR(ISNUMBER($D23)=FALSE,$F23=""),"",
IF(AND('2.5 CAPEX'!$L26&lt;&gt;"x",'2.5 CAPEX'!$M26&lt;&gt;"x"),0,
IF($F23=0,0,
IF(BJ$4&lt;'2.1 Kraftwerk allgemein'!$F$16,0,
IF(BJ$4='2.1 Kraftwerk allgemein'!$F$16,'2.5 CAPEX'!$J26/$F23,
IF(BJ$4&lt;'2.1 Kraftwerk allgemein'!$F$16+$F23,
('2.5 CAPEX'!$J26+SUM(OFFSET('2.5 CAPEX'!BO26,0,-MIN(MAX($F23-1-('2.1 Kraftwerk allgemein'!$F$16-'1.1 Allgemein'!$I$22+1),0),COLUMN(BA23)-1-('2.1 Kraftwerk allgemein'!$F$16-'1.1 Allgemein'!$I$22+1)),1,MIN(MAX($F23-('2.1 Kraftwerk allgemein'!$F$16-'1.1 Allgemein'!$I$22+1),1),COLUMN(BA23)-('2.1 Kraftwerk allgemein'!$F$16-'1.1 Allgemein'!$I$22+1)))))/$F23,
SUM(OFFSET('2.5 CAPEX'!BO26,0,-MIN($F23-1,COLUMN(BA23)-1),1,MIN($F23,COLUMN(BA23))))/$F23)))))))</f>
        <v>0</v>
      </c>
      <c r="BK23" s="199">
        <f ca="1">IF('2.1 Kraftwerk allgemein'!$F$15&lt;'1.1 Allgemein'!$I$22,
IF(OR(ISNUMBER($D23)=FALSE,$F23=""),"",
IF(AND('2.5 CAPEX'!$L26&lt;&gt;"x",'2.5 CAPEX'!$M26&lt;&gt;"x"),0,
IF($F23=0,0,
IF(BK$4&lt;'2.1 Kraftwerk allgemein'!$F$16,0,
IF(BK$4='2.1 Kraftwerk allgemein'!$F$16,'2.5 CAPEX'!$J26/$F23,
IF(BK$4&lt;'2.1 Kraftwerk allgemein'!$F$16+$F23,
('2.5 CAPEX'!$J26+SUM(OFFSET('2.5 CAPEX'!BP26,0,-MIN(MAX($F23-1-('2.1 Kraftwerk allgemein'!$F$16-'2.1 Kraftwerk allgemein'!$F$15+1),0),COLUMN(BB23)-1-('2.1 Kraftwerk allgemein'!$F$16-'2.1 Kraftwerk allgemein'!$F$15+1)),1,MIN(MAX($F23-('2.1 Kraftwerk allgemein'!$F$16-'2.1 Kraftwerk allgemein'!$F$15+1),1),COLUMN(BB23)-('2.1 Kraftwerk allgemein'!$F$16-'2.1 Kraftwerk allgemein'!$F$15+1)))))/$F23,
SUM(OFFSET('2.5 CAPEX'!BP26,0,-MIN($F23-1,COLUMN(BB23)-1),1,MIN($F23,COLUMN(BB23))))/$F23)))))),
IF(OR(ISNUMBER($D23)=FALSE,$F23=""),"",
IF(AND('2.5 CAPEX'!$L26&lt;&gt;"x",'2.5 CAPEX'!$M26&lt;&gt;"x"),0,
IF($F23=0,0,
IF(BK$4&lt;'2.1 Kraftwerk allgemein'!$F$16,0,
IF(BK$4='2.1 Kraftwerk allgemein'!$F$16,'2.5 CAPEX'!$J26/$F23,
IF(BK$4&lt;'2.1 Kraftwerk allgemein'!$F$16+$F23,
('2.5 CAPEX'!$J26+SUM(OFFSET('2.5 CAPEX'!BP26,0,-MIN(MAX($F23-1-('2.1 Kraftwerk allgemein'!$F$16-'1.1 Allgemein'!$I$22+1),0),COLUMN(BB23)-1-('2.1 Kraftwerk allgemein'!$F$16-'1.1 Allgemein'!$I$22+1)),1,MIN(MAX($F23-('2.1 Kraftwerk allgemein'!$F$16-'1.1 Allgemein'!$I$22+1),1),COLUMN(BB23)-('2.1 Kraftwerk allgemein'!$F$16-'1.1 Allgemein'!$I$22+1)))))/$F23,
SUM(OFFSET('2.5 CAPEX'!BP26,0,-MIN($F23-1,COLUMN(BB23)-1),1,MIN($F23,COLUMN(BB23))))/$F23)))))))</f>
        <v>0</v>
      </c>
      <c r="BL23" s="199">
        <f ca="1">IF('2.1 Kraftwerk allgemein'!$F$15&lt;'1.1 Allgemein'!$I$22,
IF(OR(ISNUMBER($D23)=FALSE,$F23=""),"",
IF(AND('2.5 CAPEX'!$L26&lt;&gt;"x",'2.5 CAPEX'!$M26&lt;&gt;"x"),0,
IF($F23=0,0,
IF(BL$4&lt;'2.1 Kraftwerk allgemein'!$F$16,0,
IF(BL$4='2.1 Kraftwerk allgemein'!$F$16,'2.5 CAPEX'!$J26/$F23,
IF(BL$4&lt;'2.1 Kraftwerk allgemein'!$F$16+$F23,
('2.5 CAPEX'!$J26+SUM(OFFSET('2.5 CAPEX'!BQ26,0,-MIN(MAX($F23-1-('2.1 Kraftwerk allgemein'!$F$16-'2.1 Kraftwerk allgemein'!$F$15+1),0),COLUMN(BC23)-1-('2.1 Kraftwerk allgemein'!$F$16-'2.1 Kraftwerk allgemein'!$F$15+1)),1,MIN(MAX($F23-('2.1 Kraftwerk allgemein'!$F$16-'2.1 Kraftwerk allgemein'!$F$15+1),1),COLUMN(BC23)-('2.1 Kraftwerk allgemein'!$F$16-'2.1 Kraftwerk allgemein'!$F$15+1)))))/$F23,
SUM(OFFSET('2.5 CAPEX'!BQ26,0,-MIN($F23-1,COLUMN(BC23)-1),1,MIN($F23,COLUMN(BC23))))/$F23)))))),
IF(OR(ISNUMBER($D23)=FALSE,$F23=""),"",
IF(AND('2.5 CAPEX'!$L26&lt;&gt;"x",'2.5 CAPEX'!$M26&lt;&gt;"x"),0,
IF($F23=0,0,
IF(BL$4&lt;'2.1 Kraftwerk allgemein'!$F$16,0,
IF(BL$4='2.1 Kraftwerk allgemein'!$F$16,'2.5 CAPEX'!$J26/$F23,
IF(BL$4&lt;'2.1 Kraftwerk allgemein'!$F$16+$F23,
('2.5 CAPEX'!$J26+SUM(OFFSET('2.5 CAPEX'!BQ26,0,-MIN(MAX($F23-1-('2.1 Kraftwerk allgemein'!$F$16-'1.1 Allgemein'!$I$22+1),0),COLUMN(BC23)-1-('2.1 Kraftwerk allgemein'!$F$16-'1.1 Allgemein'!$I$22+1)),1,MIN(MAX($F23-('2.1 Kraftwerk allgemein'!$F$16-'1.1 Allgemein'!$I$22+1),1),COLUMN(BC23)-('2.1 Kraftwerk allgemein'!$F$16-'1.1 Allgemein'!$I$22+1)))))/$F23,
SUM(OFFSET('2.5 CAPEX'!BQ26,0,-MIN($F23-1,COLUMN(BC23)-1),1,MIN($F23,COLUMN(BC23))))/$F23)))))))</f>
        <v>0</v>
      </c>
      <c r="BM23" s="199">
        <f ca="1">IF('2.1 Kraftwerk allgemein'!$F$15&lt;'1.1 Allgemein'!$I$22,
IF(OR(ISNUMBER($D23)=FALSE,$F23=""),"",
IF(AND('2.5 CAPEX'!$L26&lt;&gt;"x",'2.5 CAPEX'!$M26&lt;&gt;"x"),0,
IF($F23=0,0,
IF(BM$4&lt;'2.1 Kraftwerk allgemein'!$F$16,0,
IF(BM$4='2.1 Kraftwerk allgemein'!$F$16,'2.5 CAPEX'!$J26/$F23,
IF(BM$4&lt;'2.1 Kraftwerk allgemein'!$F$16+$F23,
('2.5 CAPEX'!$J26+SUM(OFFSET('2.5 CAPEX'!BR26,0,-MIN(MAX($F23-1-('2.1 Kraftwerk allgemein'!$F$16-'2.1 Kraftwerk allgemein'!$F$15+1),0),COLUMN(BD23)-1-('2.1 Kraftwerk allgemein'!$F$16-'2.1 Kraftwerk allgemein'!$F$15+1)),1,MIN(MAX($F23-('2.1 Kraftwerk allgemein'!$F$16-'2.1 Kraftwerk allgemein'!$F$15+1),1),COLUMN(BD23)-('2.1 Kraftwerk allgemein'!$F$16-'2.1 Kraftwerk allgemein'!$F$15+1)))))/$F23,
SUM(OFFSET('2.5 CAPEX'!BR26,0,-MIN($F23-1,COLUMN(BD23)-1),1,MIN($F23,COLUMN(BD23))))/$F23)))))),
IF(OR(ISNUMBER($D23)=FALSE,$F23=""),"",
IF(AND('2.5 CAPEX'!$L26&lt;&gt;"x",'2.5 CAPEX'!$M26&lt;&gt;"x"),0,
IF($F23=0,0,
IF(BM$4&lt;'2.1 Kraftwerk allgemein'!$F$16,0,
IF(BM$4='2.1 Kraftwerk allgemein'!$F$16,'2.5 CAPEX'!$J26/$F23,
IF(BM$4&lt;'2.1 Kraftwerk allgemein'!$F$16+$F23,
('2.5 CAPEX'!$J26+SUM(OFFSET('2.5 CAPEX'!BR26,0,-MIN(MAX($F23-1-('2.1 Kraftwerk allgemein'!$F$16-'1.1 Allgemein'!$I$22+1),0),COLUMN(BD23)-1-('2.1 Kraftwerk allgemein'!$F$16-'1.1 Allgemein'!$I$22+1)),1,MIN(MAX($F23-('2.1 Kraftwerk allgemein'!$F$16-'1.1 Allgemein'!$I$22+1),1),COLUMN(BD23)-('2.1 Kraftwerk allgemein'!$F$16-'1.1 Allgemein'!$I$22+1)))))/$F23,
SUM(OFFSET('2.5 CAPEX'!BR26,0,-MIN($F23-1,COLUMN(BD23)-1),1,MIN($F23,COLUMN(BD23))))/$F23)))))))</f>
        <v>0</v>
      </c>
      <c r="BN23" s="199">
        <f ca="1">IF('2.1 Kraftwerk allgemein'!$F$15&lt;'1.1 Allgemein'!$I$22,
IF(OR(ISNUMBER($D23)=FALSE,$F23=""),"",
IF(AND('2.5 CAPEX'!$L26&lt;&gt;"x",'2.5 CAPEX'!$M26&lt;&gt;"x"),0,
IF($F23=0,0,
IF(BN$4&lt;'2.1 Kraftwerk allgemein'!$F$16,0,
IF(BN$4='2.1 Kraftwerk allgemein'!$F$16,'2.5 CAPEX'!$J26/$F23,
IF(BN$4&lt;'2.1 Kraftwerk allgemein'!$F$16+$F23,
('2.5 CAPEX'!$J26+SUM(OFFSET('2.5 CAPEX'!BS26,0,-MIN(MAX($F23-1-('2.1 Kraftwerk allgemein'!$F$16-'2.1 Kraftwerk allgemein'!$F$15+1),0),COLUMN(BE23)-1-('2.1 Kraftwerk allgemein'!$F$16-'2.1 Kraftwerk allgemein'!$F$15+1)),1,MIN(MAX($F23-('2.1 Kraftwerk allgemein'!$F$16-'2.1 Kraftwerk allgemein'!$F$15+1),1),COLUMN(BE23)-('2.1 Kraftwerk allgemein'!$F$16-'2.1 Kraftwerk allgemein'!$F$15+1)))))/$F23,
SUM(OFFSET('2.5 CAPEX'!BS26,0,-MIN($F23-1,COLUMN(BE23)-1),1,MIN($F23,COLUMN(BE23))))/$F23)))))),
IF(OR(ISNUMBER($D23)=FALSE,$F23=""),"",
IF(AND('2.5 CAPEX'!$L26&lt;&gt;"x",'2.5 CAPEX'!$M26&lt;&gt;"x"),0,
IF($F23=0,0,
IF(BN$4&lt;'2.1 Kraftwerk allgemein'!$F$16,0,
IF(BN$4='2.1 Kraftwerk allgemein'!$F$16,'2.5 CAPEX'!$J26/$F23,
IF(BN$4&lt;'2.1 Kraftwerk allgemein'!$F$16+$F23,
('2.5 CAPEX'!$J26+SUM(OFFSET('2.5 CAPEX'!BS26,0,-MIN(MAX($F23-1-('2.1 Kraftwerk allgemein'!$F$16-'1.1 Allgemein'!$I$22+1),0),COLUMN(BE23)-1-('2.1 Kraftwerk allgemein'!$F$16-'1.1 Allgemein'!$I$22+1)),1,MIN(MAX($F23-('2.1 Kraftwerk allgemein'!$F$16-'1.1 Allgemein'!$I$22+1),1),COLUMN(BE23)-('2.1 Kraftwerk allgemein'!$F$16-'1.1 Allgemein'!$I$22+1)))))/$F23,
SUM(OFFSET('2.5 CAPEX'!BS26,0,-MIN($F23-1,COLUMN(BE23)-1),1,MIN($F23,COLUMN(BE23))))/$F23)))))))</f>
        <v>0</v>
      </c>
      <c r="BO23" s="199">
        <f ca="1">IF('2.1 Kraftwerk allgemein'!$F$15&lt;'1.1 Allgemein'!$I$22,
IF(OR(ISNUMBER($D23)=FALSE,$F23=""),"",
IF(AND('2.5 CAPEX'!$L26&lt;&gt;"x",'2.5 CAPEX'!$M26&lt;&gt;"x"),0,
IF($F23=0,0,
IF(BO$4&lt;'2.1 Kraftwerk allgemein'!$F$16,0,
IF(BO$4='2.1 Kraftwerk allgemein'!$F$16,'2.5 CAPEX'!$J26/$F23,
IF(BO$4&lt;'2.1 Kraftwerk allgemein'!$F$16+$F23,
('2.5 CAPEX'!$J26+SUM(OFFSET('2.5 CAPEX'!BT26,0,-MIN(MAX($F23-1-('2.1 Kraftwerk allgemein'!$F$16-'2.1 Kraftwerk allgemein'!$F$15+1),0),COLUMN(BF23)-1-('2.1 Kraftwerk allgemein'!$F$16-'2.1 Kraftwerk allgemein'!$F$15+1)),1,MIN(MAX($F23-('2.1 Kraftwerk allgemein'!$F$16-'2.1 Kraftwerk allgemein'!$F$15+1),1),COLUMN(BF23)-('2.1 Kraftwerk allgemein'!$F$16-'2.1 Kraftwerk allgemein'!$F$15+1)))))/$F23,
SUM(OFFSET('2.5 CAPEX'!BT26,0,-MIN($F23-1,COLUMN(BF23)-1),1,MIN($F23,COLUMN(BF23))))/$F23)))))),
IF(OR(ISNUMBER($D23)=FALSE,$F23=""),"",
IF(AND('2.5 CAPEX'!$L26&lt;&gt;"x",'2.5 CAPEX'!$M26&lt;&gt;"x"),0,
IF($F23=0,0,
IF(BO$4&lt;'2.1 Kraftwerk allgemein'!$F$16,0,
IF(BO$4='2.1 Kraftwerk allgemein'!$F$16,'2.5 CAPEX'!$J26/$F23,
IF(BO$4&lt;'2.1 Kraftwerk allgemein'!$F$16+$F23,
('2.5 CAPEX'!$J26+SUM(OFFSET('2.5 CAPEX'!BT26,0,-MIN(MAX($F23-1-('2.1 Kraftwerk allgemein'!$F$16-'1.1 Allgemein'!$I$22+1),0),COLUMN(BF23)-1-('2.1 Kraftwerk allgemein'!$F$16-'1.1 Allgemein'!$I$22+1)),1,MIN(MAX($F23-('2.1 Kraftwerk allgemein'!$F$16-'1.1 Allgemein'!$I$22+1),1),COLUMN(BF23)-('2.1 Kraftwerk allgemein'!$F$16-'1.1 Allgemein'!$I$22+1)))))/$F23,
SUM(OFFSET('2.5 CAPEX'!BT26,0,-MIN($F23-1,COLUMN(BF23)-1),1,MIN($F23,COLUMN(BF23))))/$F23)))))))</f>
        <v>0</v>
      </c>
      <c r="BP23" s="199">
        <f ca="1">IF('2.1 Kraftwerk allgemein'!$F$15&lt;'1.1 Allgemein'!$I$22,
IF(OR(ISNUMBER($D23)=FALSE,$F23=""),"",
IF(AND('2.5 CAPEX'!$L26&lt;&gt;"x",'2.5 CAPEX'!$M26&lt;&gt;"x"),0,
IF($F23=0,0,
IF(BP$4&lt;'2.1 Kraftwerk allgemein'!$F$16,0,
IF(BP$4='2.1 Kraftwerk allgemein'!$F$16,'2.5 CAPEX'!$J26/$F23,
IF(BP$4&lt;'2.1 Kraftwerk allgemein'!$F$16+$F23,
('2.5 CAPEX'!$J26+SUM(OFFSET('2.5 CAPEX'!BU26,0,-MIN(MAX($F23-1-('2.1 Kraftwerk allgemein'!$F$16-'2.1 Kraftwerk allgemein'!$F$15+1),0),COLUMN(BG23)-1-('2.1 Kraftwerk allgemein'!$F$16-'2.1 Kraftwerk allgemein'!$F$15+1)),1,MIN(MAX($F23-('2.1 Kraftwerk allgemein'!$F$16-'2.1 Kraftwerk allgemein'!$F$15+1),1),COLUMN(BG23)-('2.1 Kraftwerk allgemein'!$F$16-'2.1 Kraftwerk allgemein'!$F$15+1)))))/$F23,
SUM(OFFSET('2.5 CAPEX'!BU26,0,-MIN($F23-1,COLUMN(BG23)-1),1,MIN($F23,COLUMN(BG23))))/$F23)))))),
IF(OR(ISNUMBER($D23)=FALSE,$F23=""),"",
IF(AND('2.5 CAPEX'!$L26&lt;&gt;"x",'2.5 CAPEX'!$M26&lt;&gt;"x"),0,
IF($F23=0,0,
IF(BP$4&lt;'2.1 Kraftwerk allgemein'!$F$16,0,
IF(BP$4='2.1 Kraftwerk allgemein'!$F$16,'2.5 CAPEX'!$J26/$F23,
IF(BP$4&lt;'2.1 Kraftwerk allgemein'!$F$16+$F23,
('2.5 CAPEX'!$J26+SUM(OFFSET('2.5 CAPEX'!BU26,0,-MIN(MAX($F23-1-('2.1 Kraftwerk allgemein'!$F$16-'1.1 Allgemein'!$I$22+1),0),COLUMN(BG23)-1-('2.1 Kraftwerk allgemein'!$F$16-'1.1 Allgemein'!$I$22+1)),1,MIN(MAX($F23-('2.1 Kraftwerk allgemein'!$F$16-'1.1 Allgemein'!$I$22+1),1),COLUMN(BG23)-('2.1 Kraftwerk allgemein'!$F$16-'1.1 Allgemein'!$I$22+1)))))/$F23,
SUM(OFFSET('2.5 CAPEX'!BU26,0,-MIN($F23-1,COLUMN(BG23)-1),1,MIN($F23,COLUMN(BG23))))/$F23)))))))</f>
        <v>0</v>
      </c>
      <c r="BQ23" s="199">
        <f ca="1">IF('2.1 Kraftwerk allgemein'!$F$15&lt;'1.1 Allgemein'!$I$22,
IF(OR(ISNUMBER($D23)=FALSE,$F23=""),"",
IF(AND('2.5 CAPEX'!$L26&lt;&gt;"x",'2.5 CAPEX'!$M26&lt;&gt;"x"),0,
IF($F23=0,0,
IF(BQ$4&lt;'2.1 Kraftwerk allgemein'!$F$16,0,
IF(BQ$4='2.1 Kraftwerk allgemein'!$F$16,'2.5 CAPEX'!$J26/$F23,
IF(BQ$4&lt;'2.1 Kraftwerk allgemein'!$F$16+$F23,
('2.5 CAPEX'!$J26+SUM(OFFSET('2.5 CAPEX'!BV26,0,-MIN(MAX($F23-1-('2.1 Kraftwerk allgemein'!$F$16-'2.1 Kraftwerk allgemein'!$F$15+1),0),COLUMN(BH23)-1-('2.1 Kraftwerk allgemein'!$F$16-'2.1 Kraftwerk allgemein'!$F$15+1)),1,MIN(MAX($F23-('2.1 Kraftwerk allgemein'!$F$16-'2.1 Kraftwerk allgemein'!$F$15+1),1),COLUMN(BH23)-('2.1 Kraftwerk allgemein'!$F$16-'2.1 Kraftwerk allgemein'!$F$15+1)))))/$F23,
SUM(OFFSET('2.5 CAPEX'!BV26,0,-MIN($F23-1,COLUMN(BH23)-1),1,MIN($F23,COLUMN(BH23))))/$F23)))))),
IF(OR(ISNUMBER($D23)=FALSE,$F23=""),"",
IF(AND('2.5 CAPEX'!$L26&lt;&gt;"x",'2.5 CAPEX'!$M26&lt;&gt;"x"),0,
IF($F23=0,0,
IF(BQ$4&lt;'2.1 Kraftwerk allgemein'!$F$16,0,
IF(BQ$4='2.1 Kraftwerk allgemein'!$F$16,'2.5 CAPEX'!$J26/$F23,
IF(BQ$4&lt;'2.1 Kraftwerk allgemein'!$F$16+$F23,
('2.5 CAPEX'!$J26+SUM(OFFSET('2.5 CAPEX'!BV26,0,-MIN(MAX($F23-1-('2.1 Kraftwerk allgemein'!$F$16-'1.1 Allgemein'!$I$22+1),0),COLUMN(BH23)-1-('2.1 Kraftwerk allgemein'!$F$16-'1.1 Allgemein'!$I$22+1)),1,MIN(MAX($F23-('2.1 Kraftwerk allgemein'!$F$16-'1.1 Allgemein'!$I$22+1),1),COLUMN(BH23)-('2.1 Kraftwerk allgemein'!$F$16-'1.1 Allgemein'!$I$22+1)))))/$F23,
SUM(OFFSET('2.5 CAPEX'!BV26,0,-MIN($F23-1,COLUMN(BH23)-1),1,MIN($F23,COLUMN(BH23))))/$F23)))))))</f>
        <v>0</v>
      </c>
      <c r="BR23" s="199">
        <f ca="1">IF('2.1 Kraftwerk allgemein'!$F$15&lt;'1.1 Allgemein'!$I$22,
IF(OR(ISNUMBER($D23)=FALSE,$F23=""),"",
IF(AND('2.5 CAPEX'!$L26&lt;&gt;"x",'2.5 CAPEX'!$M26&lt;&gt;"x"),0,
IF($F23=0,0,
IF(BR$4&lt;'2.1 Kraftwerk allgemein'!$F$16,0,
IF(BR$4='2.1 Kraftwerk allgemein'!$F$16,'2.5 CAPEX'!$J26/$F23,
IF(BR$4&lt;'2.1 Kraftwerk allgemein'!$F$16+$F23,
('2.5 CAPEX'!$J26+SUM(OFFSET('2.5 CAPEX'!BW26,0,-MIN(MAX($F23-1-('2.1 Kraftwerk allgemein'!$F$16-'2.1 Kraftwerk allgemein'!$F$15+1),0),COLUMN(BI23)-1-('2.1 Kraftwerk allgemein'!$F$16-'2.1 Kraftwerk allgemein'!$F$15+1)),1,MIN(MAX($F23-('2.1 Kraftwerk allgemein'!$F$16-'2.1 Kraftwerk allgemein'!$F$15+1),1),COLUMN(BI23)-('2.1 Kraftwerk allgemein'!$F$16-'2.1 Kraftwerk allgemein'!$F$15+1)))))/$F23,
SUM(OFFSET('2.5 CAPEX'!BW26,0,-MIN($F23-1,COLUMN(BI23)-1),1,MIN($F23,COLUMN(BI23))))/$F23)))))),
IF(OR(ISNUMBER($D23)=FALSE,$F23=""),"",
IF(AND('2.5 CAPEX'!$L26&lt;&gt;"x",'2.5 CAPEX'!$M26&lt;&gt;"x"),0,
IF($F23=0,0,
IF(BR$4&lt;'2.1 Kraftwerk allgemein'!$F$16,0,
IF(BR$4='2.1 Kraftwerk allgemein'!$F$16,'2.5 CAPEX'!$J26/$F23,
IF(BR$4&lt;'2.1 Kraftwerk allgemein'!$F$16+$F23,
('2.5 CAPEX'!$J26+SUM(OFFSET('2.5 CAPEX'!BW26,0,-MIN(MAX($F23-1-('2.1 Kraftwerk allgemein'!$F$16-'1.1 Allgemein'!$I$22+1),0),COLUMN(BI23)-1-('2.1 Kraftwerk allgemein'!$F$16-'1.1 Allgemein'!$I$22+1)),1,MIN(MAX($F23-('2.1 Kraftwerk allgemein'!$F$16-'1.1 Allgemein'!$I$22+1),1),COLUMN(BI23)-('2.1 Kraftwerk allgemein'!$F$16-'1.1 Allgemein'!$I$22+1)))))/$F23,
SUM(OFFSET('2.5 CAPEX'!BW26,0,-MIN($F23-1,COLUMN(BI23)-1),1,MIN($F23,COLUMN(BI23))))/$F23)))))))</f>
        <v>0</v>
      </c>
      <c r="BS23" s="199">
        <f ca="1">IF('2.1 Kraftwerk allgemein'!$F$15&lt;'1.1 Allgemein'!$I$22,
IF(OR(ISNUMBER($D23)=FALSE,$F23=""),"",
IF(AND('2.5 CAPEX'!$L26&lt;&gt;"x",'2.5 CAPEX'!$M26&lt;&gt;"x"),0,
IF($F23=0,0,
IF(BS$4&lt;'2.1 Kraftwerk allgemein'!$F$16,0,
IF(BS$4='2.1 Kraftwerk allgemein'!$F$16,'2.5 CAPEX'!$J26/$F23,
IF(BS$4&lt;'2.1 Kraftwerk allgemein'!$F$16+$F23,
('2.5 CAPEX'!$J26+SUM(OFFSET('2.5 CAPEX'!BX26,0,-MIN(MAX($F23-1-('2.1 Kraftwerk allgemein'!$F$16-'2.1 Kraftwerk allgemein'!$F$15+1),0),COLUMN(BJ23)-1-('2.1 Kraftwerk allgemein'!$F$16-'2.1 Kraftwerk allgemein'!$F$15+1)),1,MIN(MAX($F23-('2.1 Kraftwerk allgemein'!$F$16-'2.1 Kraftwerk allgemein'!$F$15+1),1),COLUMN(BJ23)-('2.1 Kraftwerk allgemein'!$F$16-'2.1 Kraftwerk allgemein'!$F$15+1)))))/$F23,
SUM(OFFSET('2.5 CAPEX'!BX26,0,-MIN($F23-1,COLUMN(BJ23)-1),1,MIN($F23,COLUMN(BJ23))))/$F23)))))),
IF(OR(ISNUMBER($D23)=FALSE,$F23=""),"",
IF(AND('2.5 CAPEX'!$L26&lt;&gt;"x",'2.5 CAPEX'!$M26&lt;&gt;"x"),0,
IF($F23=0,0,
IF(BS$4&lt;'2.1 Kraftwerk allgemein'!$F$16,0,
IF(BS$4='2.1 Kraftwerk allgemein'!$F$16,'2.5 CAPEX'!$J26/$F23,
IF(BS$4&lt;'2.1 Kraftwerk allgemein'!$F$16+$F23,
('2.5 CAPEX'!$J26+SUM(OFFSET('2.5 CAPEX'!BX26,0,-MIN(MAX($F23-1-('2.1 Kraftwerk allgemein'!$F$16-'1.1 Allgemein'!$I$22+1),0),COLUMN(BJ23)-1-('2.1 Kraftwerk allgemein'!$F$16-'1.1 Allgemein'!$I$22+1)),1,MIN(MAX($F23-('2.1 Kraftwerk allgemein'!$F$16-'1.1 Allgemein'!$I$22+1),1),COLUMN(BJ23)-('2.1 Kraftwerk allgemein'!$F$16-'1.1 Allgemein'!$I$22+1)))))/$F23,
SUM(OFFSET('2.5 CAPEX'!BX26,0,-MIN($F23-1,COLUMN(BJ23)-1),1,MIN($F23,COLUMN(BJ23))))/$F23)))))))</f>
        <v>0</v>
      </c>
      <c r="BT23" s="199">
        <f ca="1">IF('2.1 Kraftwerk allgemein'!$F$15&lt;'1.1 Allgemein'!$I$22,
IF(OR(ISNUMBER($D23)=FALSE,$F23=""),"",
IF(AND('2.5 CAPEX'!$L26&lt;&gt;"x",'2.5 CAPEX'!$M26&lt;&gt;"x"),0,
IF($F23=0,0,
IF(BT$4&lt;'2.1 Kraftwerk allgemein'!$F$16,0,
IF(BT$4='2.1 Kraftwerk allgemein'!$F$16,'2.5 CAPEX'!$J26/$F23,
IF(BT$4&lt;'2.1 Kraftwerk allgemein'!$F$16+$F23,
('2.5 CAPEX'!$J26+SUM(OFFSET('2.5 CAPEX'!BY26,0,-MIN(MAX($F23-1-('2.1 Kraftwerk allgemein'!$F$16-'2.1 Kraftwerk allgemein'!$F$15+1),0),COLUMN(BK23)-1-('2.1 Kraftwerk allgemein'!$F$16-'2.1 Kraftwerk allgemein'!$F$15+1)),1,MIN(MAX($F23-('2.1 Kraftwerk allgemein'!$F$16-'2.1 Kraftwerk allgemein'!$F$15+1),1),COLUMN(BK23)-('2.1 Kraftwerk allgemein'!$F$16-'2.1 Kraftwerk allgemein'!$F$15+1)))))/$F23,
SUM(OFFSET('2.5 CAPEX'!BY26,0,-MIN($F23-1,COLUMN(BK23)-1),1,MIN($F23,COLUMN(BK23))))/$F23)))))),
IF(OR(ISNUMBER($D23)=FALSE,$F23=""),"",
IF(AND('2.5 CAPEX'!$L26&lt;&gt;"x",'2.5 CAPEX'!$M26&lt;&gt;"x"),0,
IF($F23=0,0,
IF(BT$4&lt;'2.1 Kraftwerk allgemein'!$F$16,0,
IF(BT$4='2.1 Kraftwerk allgemein'!$F$16,'2.5 CAPEX'!$J26/$F23,
IF(BT$4&lt;'2.1 Kraftwerk allgemein'!$F$16+$F23,
('2.5 CAPEX'!$J26+SUM(OFFSET('2.5 CAPEX'!BY26,0,-MIN(MAX($F23-1-('2.1 Kraftwerk allgemein'!$F$16-'1.1 Allgemein'!$I$22+1),0),COLUMN(BK23)-1-('2.1 Kraftwerk allgemein'!$F$16-'1.1 Allgemein'!$I$22+1)),1,MIN(MAX($F23-('2.1 Kraftwerk allgemein'!$F$16-'1.1 Allgemein'!$I$22+1),1),COLUMN(BK23)-('2.1 Kraftwerk allgemein'!$F$16-'1.1 Allgemein'!$I$22+1)))))/$F23,
SUM(OFFSET('2.5 CAPEX'!BY26,0,-MIN($F23-1,COLUMN(BK23)-1),1,MIN($F23,COLUMN(BK23))))/$F23)))))))</f>
        <v>0</v>
      </c>
      <c r="BU23" s="199">
        <f ca="1">IF('2.1 Kraftwerk allgemein'!$F$15&lt;'1.1 Allgemein'!$I$22,
IF(OR(ISNUMBER($D23)=FALSE,$F23=""),"",
IF(AND('2.5 CAPEX'!$L26&lt;&gt;"x",'2.5 CAPEX'!$M26&lt;&gt;"x"),0,
IF($F23=0,0,
IF(BU$4&lt;'2.1 Kraftwerk allgemein'!$F$16,0,
IF(BU$4='2.1 Kraftwerk allgemein'!$F$16,'2.5 CAPEX'!$J26/$F23,
IF(BU$4&lt;'2.1 Kraftwerk allgemein'!$F$16+$F23,
('2.5 CAPEX'!$J26+SUM(OFFSET('2.5 CAPEX'!BZ26,0,-MIN(MAX($F23-1-('2.1 Kraftwerk allgemein'!$F$16-'2.1 Kraftwerk allgemein'!$F$15+1),0),COLUMN(BL23)-1-('2.1 Kraftwerk allgemein'!$F$16-'2.1 Kraftwerk allgemein'!$F$15+1)),1,MIN(MAX($F23-('2.1 Kraftwerk allgemein'!$F$16-'2.1 Kraftwerk allgemein'!$F$15+1),1),COLUMN(BL23)-('2.1 Kraftwerk allgemein'!$F$16-'2.1 Kraftwerk allgemein'!$F$15+1)))))/$F23,
SUM(OFFSET('2.5 CAPEX'!BZ26,0,-MIN($F23-1,COLUMN(BL23)-1),1,MIN($F23,COLUMN(BL23))))/$F23)))))),
IF(OR(ISNUMBER($D23)=FALSE,$F23=""),"",
IF(AND('2.5 CAPEX'!$L26&lt;&gt;"x",'2.5 CAPEX'!$M26&lt;&gt;"x"),0,
IF($F23=0,0,
IF(BU$4&lt;'2.1 Kraftwerk allgemein'!$F$16,0,
IF(BU$4='2.1 Kraftwerk allgemein'!$F$16,'2.5 CAPEX'!$J26/$F23,
IF(BU$4&lt;'2.1 Kraftwerk allgemein'!$F$16+$F23,
('2.5 CAPEX'!$J26+SUM(OFFSET('2.5 CAPEX'!BZ26,0,-MIN(MAX($F23-1-('2.1 Kraftwerk allgemein'!$F$16-'1.1 Allgemein'!$I$22+1),0),COLUMN(BL23)-1-('2.1 Kraftwerk allgemein'!$F$16-'1.1 Allgemein'!$I$22+1)),1,MIN(MAX($F23-('2.1 Kraftwerk allgemein'!$F$16-'1.1 Allgemein'!$I$22+1),1),COLUMN(BL23)-('2.1 Kraftwerk allgemein'!$F$16-'1.1 Allgemein'!$I$22+1)))))/$F23,
SUM(OFFSET('2.5 CAPEX'!BZ26,0,-MIN($F23-1,COLUMN(BL23)-1),1,MIN($F23,COLUMN(BL23))))/$F23)))))))</f>
        <v>0</v>
      </c>
      <c r="BV23" s="199">
        <f ca="1">IF('2.1 Kraftwerk allgemein'!$F$15&lt;'1.1 Allgemein'!$I$22,
IF(OR(ISNUMBER($D23)=FALSE,$F23=""),"",
IF(AND('2.5 CAPEX'!$L26&lt;&gt;"x",'2.5 CAPEX'!$M26&lt;&gt;"x"),0,
IF($F23=0,0,
IF(BV$4&lt;'2.1 Kraftwerk allgemein'!$F$16,0,
IF(BV$4='2.1 Kraftwerk allgemein'!$F$16,'2.5 CAPEX'!$J26/$F23,
IF(BV$4&lt;'2.1 Kraftwerk allgemein'!$F$16+$F23,
('2.5 CAPEX'!$J26+SUM(OFFSET('2.5 CAPEX'!CA26,0,-MIN(MAX($F23-1-('2.1 Kraftwerk allgemein'!$F$16-'2.1 Kraftwerk allgemein'!$F$15+1),0),COLUMN(BM23)-1-('2.1 Kraftwerk allgemein'!$F$16-'2.1 Kraftwerk allgemein'!$F$15+1)),1,MIN(MAX($F23-('2.1 Kraftwerk allgemein'!$F$16-'2.1 Kraftwerk allgemein'!$F$15+1),1),COLUMN(BM23)-('2.1 Kraftwerk allgemein'!$F$16-'2.1 Kraftwerk allgemein'!$F$15+1)))))/$F23,
SUM(OFFSET('2.5 CAPEX'!CA26,0,-MIN($F23-1,COLUMN(BM23)-1),1,MIN($F23,COLUMN(BM23))))/$F23)))))),
IF(OR(ISNUMBER($D23)=FALSE,$F23=""),"",
IF(AND('2.5 CAPEX'!$L26&lt;&gt;"x",'2.5 CAPEX'!$M26&lt;&gt;"x"),0,
IF($F23=0,0,
IF(BV$4&lt;'2.1 Kraftwerk allgemein'!$F$16,0,
IF(BV$4='2.1 Kraftwerk allgemein'!$F$16,'2.5 CAPEX'!$J26/$F23,
IF(BV$4&lt;'2.1 Kraftwerk allgemein'!$F$16+$F23,
('2.5 CAPEX'!$J26+SUM(OFFSET('2.5 CAPEX'!CA26,0,-MIN(MAX($F23-1-('2.1 Kraftwerk allgemein'!$F$16-'1.1 Allgemein'!$I$22+1),0),COLUMN(BM23)-1-('2.1 Kraftwerk allgemein'!$F$16-'1.1 Allgemein'!$I$22+1)),1,MIN(MAX($F23-('2.1 Kraftwerk allgemein'!$F$16-'1.1 Allgemein'!$I$22+1),1),COLUMN(BM23)-('2.1 Kraftwerk allgemein'!$F$16-'1.1 Allgemein'!$I$22+1)))))/$F23,
SUM(OFFSET('2.5 CAPEX'!CA26,0,-MIN($F23-1,COLUMN(BM23)-1),1,MIN($F23,COLUMN(BM23))))/$F23)))))))</f>
        <v>0</v>
      </c>
      <c r="BW23" s="199">
        <f ca="1">IF('2.1 Kraftwerk allgemein'!$F$15&lt;'1.1 Allgemein'!$I$22,
IF(OR(ISNUMBER($D23)=FALSE,$F23=""),"",
IF(AND('2.5 CAPEX'!$L26&lt;&gt;"x",'2.5 CAPEX'!$M26&lt;&gt;"x"),0,
IF($F23=0,0,
IF(BW$4&lt;'2.1 Kraftwerk allgemein'!$F$16,0,
IF(BW$4='2.1 Kraftwerk allgemein'!$F$16,'2.5 CAPEX'!$J26/$F23,
IF(BW$4&lt;'2.1 Kraftwerk allgemein'!$F$16+$F23,
('2.5 CAPEX'!$J26+SUM(OFFSET('2.5 CAPEX'!CB26,0,-MIN(MAX($F23-1-('2.1 Kraftwerk allgemein'!$F$16-'2.1 Kraftwerk allgemein'!$F$15+1),0),COLUMN(BN23)-1-('2.1 Kraftwerk allgemein'!$F$16-'2.1 Kraftwerk allgemein'!$F$15+1)),1,MIN(MAX($F23-('2.1 Kraftwerk allgemein'!$F$16-'2.1 Kraftwerk allgemein'!$F$15+1),1),COLUMN(BN23)-('2.1 Kraftwerk allgemein'!$F$16-'2.1 Kraftwerk allgemein'!$F$15+1)))))/$F23,
SUM(OFFSET('2.5 CAPEX'!CB26,0,-MIN($F23-1,COLUMN(BN23)-1),1,MIN($F23,COLUMN(BN23))))/$F23)))))),
IF(OR(ISNUMBER($D23)=FALSE,$F23=""),"",
IF(AND('2.5 CAPEX'!$L26&lt;&gt;"x",'2.5 CAPEX'!$M26&lt;&gt;"x"),0,
IF($F23=0,0,
IF(BW$4&lt;'2.1 Kraftwerk allgemein'!$F$16,0,
IF(BW$4='2.1 Kraftwerk allgemein'!$F$16,'2.5 CAPEX'!$J26/$F23,
IF(BW$4&lt;'2.1 Kraftwerk allgemein'!$F$16+$F23,
('2.5 CAPEX'!$J26+SUM(OFFSET('2.5 CAPEX'!CB26,0,-MIN(MAX($F23-1-('2.1 Kraftwerk allgemein'!$F$16-'1.1 Allgemein'!$I$22+1),0),COLUMN(BN23)-1-('2.1 Kraftwerk allgemein'!$F$16-'1.1 Allgemein'!$I$22+1)),1,MIN(MAX($F23-('2.1 Kraftwerk allgemein'!$F$16-'1.1 Allgemein'!$I$22+1),1),COLUMN(BN23)-('2.1 Kraftwerk allgemein'!$F$16-'1.1 Allgemein'!$I$22+1)))))/$F23,
SUM(OFFSET('2.5 CAPEX'!CB26,0,-MIN($F23-1,COLUMN(BN23)-1),1,MIN($F23,COLUMN(BN23))))/$F23)))))))</f>
        <v>0</v>
      </c>
      <c r="BX23" s="199">
        <f ca="1">IF('2.1 Kraftwerk allgemein'!$F$15&lt;'1.1 Allgemein'!$I$22,
IF(OR(ISNUMBER($D23)=FALSE,$F23=""),"",
IF(AND('2.5 CAPEX'!$L26&lt;&gt;"x",'2.5 CAPEX'!$M26&lt;&gt;"x"),0,
IF($F23=0,0,
IF(BX$4&lt;'2.1 Kraftwerk allgemein'!$F$16,0,
IF(BX$4='2.1 Kraftwerk allgemein'!$F$16,'2.5 CAPEX'!$J26/$F23,
IF(BX$4&lt;'2.1 Kraftwerk allgemein'!$F$16+$F23,
('2.5 CAPEX'!$J26+SUM(OFFSET('2.5 CAPEX'!CC26,0,-MIN(MAX($F23-1-('2.1 Kraftwerk allgemein'!$F$16-'2.1 Kraftwerk allgemein'!$F$15+1),0),COLUMN(BO23)-1-('2.1 Kraftwerk allgemein'!$F$16-'2.1 Kraftwerk allgemein'!$F$15+1)),1,MIN(MAX($F23-('2.1 Kraftwerk allgemein'!$F$16-'2.1 Kraftwerk allgemein'!$F$15+1),1),COLUMN(BO23)-('2.1 Kraftwerk allgemein'!$F$16-'2.1 Kraftwerk allgemein'!$F$15+1)))))/$F23,
SUM(OFFSET('2.5 CAPEX'!CC26,0,-MIN($F23-1,COLUMN(BO23)-1),1,MIN($F23,COLUMN(BO23))))/$F23)))))),
IF(OR(ISNUMBER($D23)=FALSE,$F23=""),"",
IF(AND('2.5 CAPEX'!$L26&lt;&gt;"x",'2.5 CAPEX'!$M26&lt;&gt;"x"),0,
IF($F23=0,0,
IF(BX$4&lt;'2.1 Kraftwerk allgemein'!$F$16,0,
IF(BX$4='2.1 Kraftwerk allgemein'!$F$16,'2.5 CAPEX'!$J26/$F23,
IF(BX$4&lt;'2.1 Kraftwerk allgemein'!$F$16+$F23,
('2.5 CAPEX'!$J26+SUM(OFFSET('2.5 CAPEX'!CC26,0,-MIN(MAX($F23-1-('2.1 Kraftwerk allgemein'!$F$16-'1.1 Allgemein'!$I$22+1),0),COLUMN(BO23)-1-('2.1 Kraftwerk allgemein'!$F$16-'1.1 Allgemein'!$I$22+1)),1,MIN(MAX($F23-('2.1 Kraftwerk allgemein'!$F$16-'1.1 Allgemein'!$I$22+1),1),COLUMN(BO23)-('2.1 Kraftwerk allgemein'!$F$16-'1.1 Allgemein'!$I$22+1)))))/$F23,
SUM(OFFSET('2.5 CAPEX'!CC26,0,-MIN($F23-1,COLUMN(BO23)-1),1,MIN($F23,COLUMN(BO23))))/$F23)))))))</f>
        <v>0</v>
      </c>
      <c r="BY23" s="199">
        <f ca="1">IF('2.1 Kraftwerk allgemein'!$F$15&lt;'1.1 Allgemein'!$I$22,
IF(OR(ISNUMBER($D23)=FALSE,$F23=""),"",
IF(AND('2.5 CAPEX'!$L26&lt;&gt;"x",'2.5 CAPEX'!$M26&lt;&gt;"x"),0,
IF($F23=0,0,
IF(BY$4&lt;'2.1 Kraftwerk allgemein'!$F$16,0,
IF(BY$4='2.1 Kraftwerk allgemein'!$F$16,'2.5 CAPEX'!$J26/$F23,
IF(BY$4&lt;'2.1 Kraftwerk allgemein'!$F$16+$F23,
('2.5 CAPEX'!$J26+SUM(OFFSET('2.5 CAPEX'!CD26,0,-MIN(MAX($F23-1-('2.1 Kraftwerk allgemein'!$F$16-'2.1 Kraftwerk allgemein'!$F$15+1),0),COLUMN(BP23)-1-('2.1 Kraftwerk allgemein'!$F$16-'2.1 Kraftwerk allgemein'!$F$15+1)),1,MIN(MAX($F23-('2.1 Kraftwerk allgemein'!$F$16-'2.1 Kraftwerk allgemein'!$F$15+1),1),COLUMN(BP23)-('2.1 Kraftwerk allgemein'!$F$16-'2.1 Kraftwerk allgemein'!$F$15+1)))))/$F23,
SUM(OFFSET('2.5 CAPEX'!CD26,0,-MIN($F23-1,COLUMN(BP23)-1),1,MIN($F23,COLUMN(BP23))))/$F23)))))),
IF(OR(ISNUMBER($D23)=FALSE,$F23=""),"",
IF(AND('2.5 CAPEX'!$L26&lt;&gt;"x",'2.5 CAPEX'!$M26&lt;&gt;"x"),0,
IF($F23=0,0,
IF(BY$4&lt;'2.1 Kraftwerk allgemein'!$F$16,0,
IF(BY$4='2.1 Kraftwerk allgemein'!$F$16,'2.5 CAPEX'!$J26/$F23,
IF(BY$4&lt;'2.1 Kraftwerk allgemein'!$F$16+$F23,
('2.5 CAPEX'!$J26+SUM(OFFSET('2.5 CAPEX'!CD26,0,-MIN(MAX($F23-1-('2.1 Kraftwerk allgemein'!$F$16-'1.1 Allgemein'!$I$22+1),0),COLUMN(BP23)-1-('2.1 Kraftwerk allgemein'!$F$16-'1.1 Allgemein'!$I$22+1)),1,MIN(MAX($F23-('2.1 Kraftwerk allgemein'!$F$16-'1.1 Allgemein'!$I$22+1),1),COLUMN(BP23)-('2.1 Kraftwerk allgemein'!$F$16-'1.1 Allgemein'!$I$22+1)))))/$F23,
SUM(OFFSET('2.5 CAPEX'!CD26,0,-MIN($F23-1,COLUMN(BP23)-1),1,MIN($F23,COLUMN(BP23))))/$F23)))))))</f>
        <v>0</v>
      </c>
      <c r="BZ23" s="199">
        <f ca="1">IF('2.1 Kraftwerk allgemein'!$F$15&lt;'1.1 Allgemein'!$I$22,
IF(OR(ISNUMBER($D23)=FALSE,$F23=""),"",
IF(AND('2.5 CAPEX'!$L26&lt;&gt;"x",'2.5 CAPEX'!$M26&lt;&gt;"x"),0,
IF($F23=0,0,
IF(BZ$4&lt;'2.1 Kraftwerk allgemein'!$F$16,0,
IF(BZ$4='2.1 Kraftwerk allgemein'!$F$16,'2.5 CAPEX'!$J26/$F23,
IF(BZ$4&lt;'2.1 Kraftwerk allgemein'!$F$16+$F23,
('2.5 CAPEX'!$J26+SUM(OFFSET('2.5 CAPEX'!CE26,0,-MIN(MAX($F23-1-('2.1 Kraftwerk allgemein'!$F$16-'2.1 Kraftwerk allgemein'!$F$15+1),0),COLUMN(BQ23)-1-('2.1 Kraftwerk allgemein'!$F$16-'2.1 Kraftwerk allgemein'!$F$15+1)),1,MIN(MAX($F23-('2.1 Kraftwerk allgemein'!$F$16-'2.1 Kraftwerk allgemein'!$F$15+1),1),COLUMN(BQ23)-('2.1 Kraftwerk allgemein'!$F$16-'2.1 Kraftwerk allgemein'!$F$15+1)))))/$F23,
SUM(OFFSET('2.5 CAPEX'!CE26,0,-MIN($F23-1,COLUMN(BQ23)-1),1,MIN($F23,COLUMN(BQ23))))/$F23)))))),
IF(OR(ISNUMBER($D23)=FALSE,$F23=""),"",
IF(AND('2.5 CAPEX'!$L26&lt;&gt;"x",'2.5 CAPEX'!$M26&lt;&gt;"x"),0,
IF($F23=0,0,
IF(BZ$4&lt;'2.1 Kraftwerk allgemein'!$F$16,0,
IF(BZ$4='2.1 Kraftwerk allgemein'!$F$16,'2.5 CAPEX'!$J26/$F23,
IF(BZ$4&lt;'2.1 Kraftwerk allgemein'!$F$16+$F23,
('2.5 CAPEX'!$J26+SUM(OFFSET('2.5 CAPEX'!CE26,0,-MIN(MAX($F23-1-('2.1 Kraftwerk allgemein'!$F$16-'1.1 Allgemein'!$I$22+1),0),COLUMN(BQ23)-1-('2.1 Kraftwerk allgemein'!$F$16-'1.1 Allgemein'!$I$22+1)),1,MIN(MAX($F23-('2.1 Kraftwerk allgemein'!$F$16-'1.1 Allgemein'!$I$22+1),1),COLUMN(BQ23)-('2.1 Kraftwerk allgemein'!$F$16-'1.1 Allgemein'!$I$22+1)))))/$F23,
SUM(OFFSET('2.5 CAPEX'!CE26,0,-MIN($F23-1,COLUMN(BQ23)-1),1,MIN($F23,COLUMN(BQ23))))/$F23)))))))</f>
        <v>0</v>
      </c>
      <c r="CA23" s="199">
        <f ca="1">IF('2.1 Kraftwerk allgemein'!$F$15&lt;'1.1 Allgemein'!$I$22,
IF(OR(ISNUMBER($D23)=FALSE,$F23=""),"",
IF(AND('2.5 CAPEX'!$L26&lt;&gt;"x",'2.5 CAPEX'!$M26&lt;&gt;"x"),0,
IF($F23=0,0,
IF(CA$4&lt;'2.1 Kraftwerk allgemein'!$F$16,0,
IF(CA$4='2.1 Kraftwerk allgemein'!$F$16,'2.5 CAPEX'!$J26/$F23,
IF(CA$4&lt;'2.1 Kraftwerk allgemein'!$F$16+$F23,
('2.5 CAPEX'!$J26+SUM(OFFSET('2.5 CAPEX'!CF26,0,-MIN(MAX($F23-1-('2.1 Kraftwerk allgemein'!$F$16-'2.1 Kraftwerk allgemein'!$F$15+1),0),COLUMN(BR23)-1-('2.1 Kraftwerk allgemein'!$F$16-'2.1 Kraftwerk allgemein'!$F$15+1)),1,MIN(MAX($F23-('2.1 Kraftwerk allgemein'!$F$16-'2.1 Kraftwerk allgemein'!$F$15+1),1),COLUMN(BR23)-('2.1 Kraftwerk allgemein'!$F$16-'2.1 Kraftwerk allgemein'!$F$15+1)))))/$F23,
SUM(OFFSET('2.5 CAPEX'!CF26,0,-MIN($F23-1,COLUMN(BR23)-1),1,MIN($F23,COLUMN(BR23))))/$F23)))))),
IF(OR(ISNUMBER($D23)=FALSE,$F23=""),"",
IF(AND('2.5 CAPEX'!$L26&lt;&gt;"x",'2.5 CAPEX'!$M26&lt;&gt;"x"),0,
IF($F23=0,0,
IF(CA$4&lt;'2.1 Kraftwerk allgemein'!$F$16,0,
IF(CA$4='2.1 Kraftwerk allgemein'!$F$16,'2.5 CAPEX'!$J26/$F23,
IF(CA$4&lt;'2.1 Kraftwerk allgemein'!$F$16+$F23,
('2.5 CAPEX'!$J26+SUM(OFFSET('2.5 CAPEX'!CF26,0,-MIN(MAX($F23-1-('2.1 Kraftwerk allgemein'!$F$16-'1.1 Allgemein'!$I$22+1),0),COLUMN(BR23)-1-('2.1 Kraftwerk allgemein'!$F$16-'1.1 Allgemein'!$I$22+1)),1,MIN(MAX($F23-('2.1 Kraftwerk allgemein'!$F$16-'1.1 Allgemein'!$I$22+1),1),COLUMN(BR23)-('2.1 Kraftwerk allgemein'!$F$16-'1.1 Allgemein'!$I$22+1)))))/$F23,
SUM(OFFSET('2.5 CAPEX'!CF26,0,-MIN($F23-1,COLUMN(BR23)-1),1,MIN($F23,COLUMN(BR23))))/$F23)))))))</f>
        <v>0</v>
      </c>
      <c r="CB23" s="199">
        <f ca="1">IF('2.1 Kraftwerk allgemein'!$F$15&lt;'1.1 Allgemein'!$I$22,
IF(OR(ISNUMBER($D23)=FALSE,$F23=""),"",
IF(AND('2.5 CAPEX'!$L26&lt;&gt;"x",'2.5 CAPEX'!$M26&lt;&gt;"x"),0,
IF($F23=0,0,
IF(CB$4&lt;'2.1 Kraftwerk allgemein'!$F$16,0,
IF(CB$4='2.1 Kraftwerk allgemein'!$F$16,'2.5 CAPEX'!$J26/$F23,
IF(CB$4&lt;'2.1 Kraftwerk allgemein'!$F$16+$F23,
('2.5 CAPEX'!$J26+SUM(OFFSET('2.5 CAPEX'!CG26,0,-MIN(MAX($F23-1-('2.1 Kraftwerk allgemein'!$F$16-'2.1 Kraftwerk allgemein'!$F$15+1),0),COLUMN(BS23)-1-('2.1 Kraftwerk allgemein'!$F$16-'2.1 Kraftwerk allgemein'!$F$15+1)),1,MIN(MAX($F23-('2.1 Kraftwerk allgemein'!$F$16-'2.1 Kraftwerk allgemein'!$F$15+1),1),COLUMN(BS23)-('2.1 Kraftwerk allgemein'!$F$16-'2.1 Kraftwerk allgemein'!$F$15+1)))))/$F23,
SUM(OFFSET('2.5 CAPEX'!CG26,0,-MIN($F23-1,COLUMN(BS23)-1),1,MIN($F23,COLUMN(BS23))))/$F23)))))),
IF(OR(ISNUMBER($D23)=FALSE,$F23=""),"",
IF(AND('2.5 CAPEX'!$L26&lt;&gt;"x",'2.5 CAPEX'!$M26&lt;&gt;"x"),0,
IF($F23=0,0,
IF(CB$4&lt;'2.1 Kraftwerk allgemein'!$F$16,0,
IF(CB$4='2.1 Kraftwerk allgemein'!$F$16,'2.5 CAPEX'!$J26/$F23,
IF(CB$4&lt;'2.1 Kraftwerk allgemein'!$F$16+$F23,
('2.5 CAPEX'!$J26+SUM(OFFSET('2.5 CAPEX'!CG26,0,-MIN(MAX($F23-1-('2.1 Kraftwerk allgemein'!$F$16-'1.1 Allgemein'!$I$22+1),0),COLUMN(BS23)-1-('2.1 Kraftwerk allgemein'!$F$16-'1.1 Allgemein'!$I$22+1)),1,MIN(MAX($F23-('2.1 Kraftwerk allgemein'!$F$16-'1.1 Allgemein'!$I$22+1),1),COLUMN(BS23)-('2.1 Kraftwerk allgemein'!$F$16-'1.1 Allgemein'!$I$22+1)))))/$F23,
SUM(OFFSET('2.5 CAPEX'!CG26,0,-MIN($F23-1,COLUMN(BS23)-1),1,MIN($F23,COLUMN(BS23))))/$F23)))))))</f>
        <v>0</v>
      </c>
      <c r="CC23" s="199">
        <f ca="1">IF('2.1 Kraftwerk allgemein'!$F$15&lt;'1.1 Allgemein'!$I$22,
IF(OR(ISNUMBER($D23)=FALSE,$F23=""),"",
IF(AND('2.5 CAPEX'!$L26&lt;&gt;"x",'2.5 CAPEX'!$M26&lt;&gt;"x"),0,
IF($F23=0,0,
IF(CC$4&lt;'2.1 Kraftwerk allgemein'!$F$16,0,
IF(CC$4='2.1 Kraftwerk allgemein'!$F$16,'2.5 CAPEX'!$J26/$F23,
IF(CC$4&lt;'2.1 Kraftwerk allgemein'!$F$16+$F23,
('2.5 CAPEX'!$J26+SUM(OFFSET('2.5 CAPEX'!CH26,0,-MIN(MAX($F23-1-('2.1 Kraftwerk allgemein'!$F$16-'2.1 Kraftwerk allgemein'!$F$15+1),0),COLUMN(BT23)-1-('2.1 Kraftwerk allgemein'!$F$16-'2.1 Kraftwerk allgemein'!$F$15+1)),1,MIN(MAX($F23-('2.1 Kraftwerk allgemein'!$F$16-'2.1 Kraftwerk allgemein'!$F$15+1),1),COLUMN(BT23)-('2.1 Kraftwerk allgemein'!$F$16-'2.1 Kraftwerk allgemein'!$F$15+1)))))/$F23,
SUM(OFFSET('2.5 CAPEX'!CH26,0,-MIN($F23-1,COLUMN(BT23)-1),1,MIN($F23,COLUMN(BT23))))/$F23)))))),
IF(OR(ISNUMBER($D23)=FALSE,$F23=""),"",
IF(AND('2.5 CAPEX'!$L26&lt;&gt;"x",'2.5 CAPEX'!$M26&lt;&gt;"x"),0,
IF($F23=0,0,
IF(CC$4&lt;'2.1 Kraftwerk allgemein'!$F$16,0,
IF(CC$4='2.1 Kraftwerk allgemein'!$F$16,'2.5 CAPEX'!$J26/$F23,
IF(CC$4&lt;'2.1 Kraftwerk allgemein'!$F$16+$F23,
('2.5 CAPEX'!$J26+SUM(OFFSET('2.5 CAPEX'!CH26,0,-MIN(MAX($F23-1-('2.1 Kraftwerk allgemein'!$F$16-'1.1 Allgemein'!$I$22+1),0),COLUMN(BT23)-1-('2.1 Kraftwerk allgemein'!$F$16-'1.1 Allgemein'!$I$22+1)),1,MIN(MAX($F23-('2.1 Kraftwerk allgemein'!$F$16-'1.1 Allgemein'!$I$22+1),1),COLUMN(BT23)-('2.1 Kraftwerk allgemein'!$F$16-'1.1 Allgemein'!$I$22+1)))))/$F23,
SUM(OFFSET('2.5 CAPEX'!CH26,0,-MIN($F23-1,COLUMN(BT23)-1),1,MIN($F23,COLUMN(BT23))))/$F23)))))))</f>
        <v>0</v>
      </c>
      <c r="CD23" s="199">
        <f ca="1">IF('2.1 Kraftwerk allgemein'!$F$15&lt;'1.1 Allgemein'!$I$22,
IF(OR(ISNUMBER($D23)=FALSE,$F23=""),"",
IF(AND('2.5 CAPEX'!$L26&lt;&gt;"x",'2.5 CAPEX'!$M26&lt;&gt;"x"),0,
IF($F23=0,0,
IF(CD$4&lt;'2.1 Kraftwerk allgemein'!$F$16,0,
IF(CD$4='2.1 Kraftwerk allgemein'!$F$16,'2.5 CAPEX'!$J26/$F23,
IF(CD$4&lt;'2.1 Kraftwerk allgemein'!$F$16+$F23,
('2.5 CAPEX'!$J26+SUM(OFFSET('2.5 CAPEX'!CI26,0,-MIN(MAX($F23-1-('2.1 Kraftwerk allgemein'!$F$16-'2.1 Kraftwerk allgemein'!$F$15+1),0),COLUMN(BU23)-1-('2.1 Kraftwerk allgemein'!$F$16-'2.1 Kraftwerk allgemein'!$F$15+1)),1,MIN(MAX($F23-('2.1 Kraftwerk allgemein'!$F$16-'2.1 Kraftwerk allgemein'!$F$15+1),1),COLUMN(BU23)-('2.1 Kraftwerk allgemein'!$F$16-'2.1 Kraftwerk allgemein'!$F$15+1)))))/$F23,
SUM(OFFSET('2.5 CAPEX'!CI26,0,-MIN($F23-1,COLUMN(BU23)-1),1,MIN($F23,COLUMN(BU23))))/$F23)))))),
IF(OR(ISNUMBER($D23)=FALSE,$F23=""),"",
IF(AND('2.5 CAPEX'!$L26&lt;&gt;"x",'2.5 CAPEX'!$M26&lt;&gt;"x"),0,
IF($F23=0,0,
IF(CD$4&lt;'2.1 Kraftwerk allgemein'!$F$16,0,
IF(CD$4='2.1 Kraftwerk allgemein'!$F$16,'2.5 CAPEX'!$J26/$F23,
IF(CD$4&lt;'2.1 Kraftwerk allgemein'!$F$16+$F23,
('2.5 CAPEX'!$J26+SUM(OFFSET('2.5 CAPEX'!CI26,0,-MIN(MAX($F23-1-('2.1 Kraftwerk allgemein'!$F$16-'1.1 Allgemein'!$I$22+1),0),COLUMN(BU23)-1-('2.1 Kraftwerk allgemein'!$F$16-'1.1 Allgemein'!$I$22+1)),1,MIN(MAX($F23-('2.1 Kraftwerk allgemein'!$F$16-'1.1 Allgemein'!$I$22+1),1),COLUMN(BU23)-('2.1 Kraftwerk allgemein'!$F$16-'1.1 Allgemein'!$I$22+1)))))/$F23,
SUM(OFFSET('2.5 CAPEX'!CI26,0,-MIN($F23-1,COLUMN(BU23)-1),1,MIN($F23,COLUMN(BU23))))/$F23)))))))</f>
        <v>0</v>
      </c>
      <c r="CE23" s="199">
        <f ca="1">IF('2.1 Kraftwerk allgemein'!$F$15&lt;'1.1 Allgemein'!$I$22,
IF(OR(ISNUMBER($D23)=FALSE,$F23=""),"",
IF(AND('2.5 CAPEX'!$L26&lt;&gt;"x",'2.5 CAPEX'!$M26&lt;&gt;"x"),0,
IF($F23=0,0,
IF(CE$4&lt;'2.1 Kraftwerk allgemein'!$F$16,0,
IF(CE$4='2.1 Kraftwerk allgemein'!$F$16,'2.5 CAPEX'!$J26/$F23,
IF(CE$4&lt;'2.1 Kraftwerk allgemein'!$F$16+$F23,
('2.5 CAPEX'!$J26+SUM(OFFSET('2.5 CAPEX'!CJ26,0,-MIN(MAX($F23-1-('2.1 Kraftwerk allgemein'!$F$16-'2.1 Kraftwerk allgemein'!$F$15+1),0),COLUMN(BV23)-1-('2.1 Kraftwerk allgemein'!$F$16-'2.1 Kraftwerk allgemein'!$F$15+1)),1,MIN(MAX($F23-('2.1 Kraftwerk allgemein'!$F$16-'2.1 Kraftwerk allgemein'!$F$15+1),1),COLUMN(BV23)-('2.1 Kraftwerk allgemein'!$F$16-'2.1 Kraftwerk allgemein'!$F$15+1)))))/$F23,
SUM(OFFSET('2.5 CAPEX'!CJ26,0,-MIN($F23-1,COLUMN(BV23)-1),1,MIN($F23,COLUMN(BV23))))/$F23)))))),
IF(OR(ISNUMBER($D23)=FALSE,$F23=""),"",
IF(AND('2.5 CAPEX'!$L26&lt;&gt;"x",'2.5 CAPEX'!$M26&lt;&gt;"x"),0,
IF($F23=0,0,
IF(CE$4&lt;'2.1 Kraftwerk allgemein'!$F$16,0,
IF(CE$4='2.1 Kraftwerk allgemein'!$F$16,'2.5 CAPEX'!$J26/$F23,
IF(CE$4&lt;'2.1 Kraftwerk allgemein'!$F$16+$F23,
('2.5 CAPEX'!$J26+SUM(OFFSET('2.5 CAPEX'!CJ26,0,-MIN(MAX($F23-1-('2.1 Kraftwerk allgemein'!$F$16-'1.1 Allgemein'!$I$22+1),0),COLUMN(BV23)-1-('2.1 Kraftwerk allgemein'!$F$16-'1.1 Allgemein'!$I$22+1)),1,MIN(MAX($F23-('2.1 Kraftwerk allgemein'!$F$16-'1.1 Allgemein'!$I$22+1),1),COLUMN(BV23)-('2.1 Kraftwerk allgemein'!$F$16-'1.1 Allgemein'!$I$22+1)))))/$F23,
SUM(OFFSET('2.5 CAPEX'!CJ26,0,-MIN($F23-1,COLUMN(BV23)-1),1,MIN($F23,COLUMN(BV23))))/$F23)))))))</f>
        <v>0</v>
      </c>
      <c r="CF23" s="199">
        <f ca="1">IF('2.1 Kraftwerk allgemein'!$F$15&lt;'1.1 Allgemein'!$I$22,
IF(OR(ISNUMBER($D23)=FALSE,$F23=""),"",
IF(AND('2.5 CAPEX'!$L26&lt;&gt;"x",'2.5 CAPEX'!$M26&lt;&gt;"x"),0,
IF($F23=0,0,
IF(CF$4&lt;'2.1 Kraftwerk allgemein'!$F$16,0,
IF(CF$4='2.1 Kraftwerk allgemein'!$F$16,'2.5 CAPEX'!$J26/$F23,
IF(CF$4&lt;'2.1 Kraftwerk allgemein'!$F$16+$F23,
('2.5 CAPEX'!$J26+SUM(OFFSET('2.5 CAPEX'!CK26,0,-MIN(MAX($F23-1-('2.1 Kraftwerk allgemein'!$F$16-'2.1 Kraftwerk allgemein'!$F$15+1),0),COLUMN(BW23)-1-('2.1 Kraftwerk allgemein'!$F$16-'2.1 Kraftwerk allgemein'!$F$15+1)),1,MIN(MAX($F23-('2.1 Kraftwerk allgemein'!$F$16-'2.1 Kraftwerk allgemein'!$F$15+1),1),COLUMN(BW23)-('2.1 Kraftwerk allgemein'!$F$16-'2.1 Kraftwerk allgemein'!$F$15+1)))))/$F23,
SUM(OFFSET('2.5 CAPEX'!CK26,0,-MIN($F23-1,COLUMN(BW23)-1),1,MIN($F23,COLUMN(BW23))))/$F23)))))),
IF(OR(ISNUMBER($D23)=FALSE,$F23=""),"",
IF(AND('2.5 CAPEX'!$L26&lt;&gt;"x",'2.5 CAPEX'!$M26&lt;&gt;"x"),0,
IF($F23=0,0,
IF(CF$4&lt;'2.1 Kraftwerk allgemein'!$F$16,0,
IF(CF$4='2.1 Kraftwerk allgemein'!$F$16,'2.5 CAPEX'!$J26/$F23,
IF(CF$4&lt;'2.1 Kraftwerk allgemein'!$F$16+$F23,
('2.5 CAPEX'!$J26+SUM(OFFSET('2.5 CAPEX'!CK26,0,-MIN(MAX($F23-1-('2.1 Kraftwerk allgemein'!$F$16-'1.1 Allgemein'!$I$22+1),0),COLUMN(BW23)-1-('2.1 Kraftwerk allgemein'!$F$16-'1.1 Allgemein'!$I$22+1)),1,MIN(MAX($F23-('2.1 Kraftwerk allgemein'!$F$16-'1.1 Allgemein'!$I$22+1),1),COLUMN(BW23)-('2.1 Kraftwerk allgemein'!$F$16-'1.1 Allgemein'!$I$22+1)))))/$F23,
SUM(OFFSET('2.5 CAPEX'!CK26,0,-MIN($F23-1,COLUMN(BW23)-1),1,MIN($F23,COLUMN(BW23))))/$F23)))))))</f>
        <v>0</v>
      </c>
      <c r="CG23" s="199">
        <f ca="1">IF('2.1 Kraftwerk allgemein'!$F$15&lt;'1.1 Allgemein'!$I$22,
IF(OR(ISNUMBER($D23)=FALSE,$F23=""),"",
IF(AND('2.5 CAPEX'!$L26&lt;&gt;"x",'2.5 CAPEX'!$M26&lt;&gt;"x"),0,
IF($F23=0,0,
IF(CG$4&lt;'2.1 Kraftwerk allgemein'!$F$16,0,
IF(CG$4='2.1 Kraftwerk allgemein'!$F$16,'2.5 CAPEX'!$J26/$F23,
IF(CG$4&lt;'2.1 Kraftwerk allgemein'!$F$16+$F23,
('2.5 CAPEX'!$J26+SUM(OFFSET('2.5 CAPEX'!CL26,0,-MIN(MAX($F23-1-('2.1 Kraftwerk allgemein'!$F$16-'2.1 Kraftwerk allgemein'!$F$15+1),0),COLUMN(BX23)-1-('2.1 Kraftwerk allgemein'!$F$16-'2.1 Kraftwerk allgemein'!$F$15+1)),1,MIN(MAX($F23-('2.1 Kraftwerk allgemein'!$F$16-'2.1 Kraftwerk allgemein'!$F$15+1),1),COLUMN(BX23)-('2.1 Kraftwerk allgemein'!$F$16-'2.1 Kraftwerk allgemein'!$F$15+1)))))/$F23,
SUM(OFFSET('2.5 CAPEX'!CL26,0,-MIN($F23-1,COLUMN(BX23)-1),1,MIN($F23,COLUMN(BX23))))/$F23)))))),
IF(OR(ISNUMBER($D23)=FALSE,$F23=""),"",
IF(AND('2.5 CAPEX'!$L26&lt;&gt;"x",'2.5 CAPEX'!$M26&lt;&gt;"x"),0,
IF($F23=0,0,
IF(CG$4&lt;'2.1 Kraftwerk allgemein'!$F$16,0,
IF(CG$4='2.1 Kraftwerk allgemein'!$F$16,'2.5 CAPEX'!$J26/$F23,
IF(CG$4&lt;'2.1 Kraftwerk allgemein'!$F$16+$F23,
('2.5 CAPEX'!$J26+SUM(OFFSET('2.5 CAPEX'!CL26,0,-MIN(MAX($F23-1-('2.1 Kraftwerk allgemein'!$F$16-'1.1 Allgemein'!$I$22+1),0),COLUMN(BX23)-1-('2.1 Kraftwerk allgemein'!$F$16-'1.1 Allgemein'!$I$22+1)),1,MIN(MAX($F23-('2.1 Kraftwerk allgemein'!$F$16-'1.1 Allgemein'!$I$22+1),1),COLUMN(BX23)-('2.1 Kraftwerk allgemein'!$F$16-'1.1 Allgemein'!$I$22+1)))))/$F23,
SUM(OFFSET('2.5 CAPEX'!CL26,0,-MIN($F23-1,COLUMN(BX23)-1),1,MIN($F23,COLUMN(BX23))))/$F23)))))))</f>
        <v>0</v>
      </c>
      <c r="CH23" s="199">
        <f ca="1">IF('2.1 Kraftwerk allgemein'!$F$15&lt;'1.1 Allgemein'!$I$22,
IF(OR(ISNUMBER($D23)=FALSE,$F23=""),"",
IF(AND('2.5 CAPEX'!$L26&lt;&gt;"x",'2.5 CAPEX'!$M26&lt;&gt;"x"),0,
IF($F23=0,0,
IF(CH$4&lt;'2.1 Kraftwerk allgemein'!$F$16,0,
IF(CH$4='2.1 Kraftwerk allgemein'!$F$16,'2.5 CAPEX'!$J26/$F23,
IF(CH$4&lt;'2.1 Kraftwerk allgemein'!$F$16+$F23,
('2.5 CAPEX'!$J26+SUM(OFFSET('2.5 CAPEX'!CM26,0,-MIN(MAX($F23-1-('2.1 Kraftwerk allgemein'!$F$16-'2.1 Kraftwerk allgemein'!$F$15+1),0),COLUMN(BY23)-1-('2.1 Kraftwerk allgemein'!$F$16-'2.1 Kraftwerk allgemein'!$F$15+1)),1,MIN(MAX($F23-('2.1 Kraftwerk allgemein'!$F$16-'2.1 Kraftwerk allgemein'!$F$15+1),1),COLUMN(BY23)-('2.1 Kraftwerk allgemein'!$F$16-'2.1 Kraftwerk allgemein'!$F$15+1)))))/$F23,
SUM(OFFSET('2.5 CAPEX'!CM26,0,-MIN($F23-1,COLUMN(BY23)-1),1,MIN($F23,COLUMN(BY23))))/$F23)))))),
IF(OR(ISNUMBER($D23)=FALSE,$F23=""),"",
IF(AND('2.5 CAPEX'!$L26&lt;&gt;"x",'2.5 CAPEX'!$M26&lt;&gt;"x"),0,
IF($F23=0,0,
IF(CH$4&lt;'2.1 Kraftwerk allgemein'!$F$16,0,
IF(CH$4='2.1 Kraftwerk allgemein'!$F$16,'2.5 CAPEX'!$J26/$F23,
IF(CH$4&lt;'2.1 Kraftwerk allgemein'!$F$16+$F23,
('2.5 CAPEX'!$J26+SUM(OFFSET('2.5 CAPEX'!CM26,0,-MIN(MAX($F23-1-('2.1 Kraftwerk allgemein'!$F$16-'1.1 Allgemein'!$I$22+1),0),COLUMN(BY23)-1-('2.1 Kraftwerk allgemein'!$F$16-'1.1 Allgemein'!$I$22+1)),1,MIN(MAX($F23-('2.1 Kraftwerk allgemein'!$F$16-'1.1 Allgemein'!$I$22+1),1),COLUMN(BY23)-('2.1 Kraftwerk allgemein'!$F$16-'1.1 Allgemein'!$I$22+1)))))/$F23,
SUM(OFFSET('2.5 CAPEX'!CM26,0,-MIN($F23-1,COLUMN(BY23)-1),1,MIN($F23,COLUMN(BY23))))/$F23)))))))</f>
        <v>0</v>
      </c>
      <c r="CI23" s="199">
        <f ca="1">IF('2.1 Kraftwerk allgemein'!$F$15&lt;'1.1 Allgemein'!$I$22,
IF(OR(ISNUMBER($D23)=FALSE,$F23=""),"",
IF(AND('2.5 CAPEX'!$L26&lt;&gt;"x",'2.5 CAPEX'!$M26&lt;&gt;"x"),0,
IF($F23=0,0,
IF(CI$4&lt;'2.1 Kraftwerk allgemein'!$F$16,0,
IF(CI$4='2.1 Kraftwerk allgemein'!$F$16,'2.5 CAPEX'!$J26/$F23,
IF(CI$4&lt;'2.1 Kraftwerk allgemein'!$F$16+$F23,
('2.5 CAPEX'!$J26+SUM(OFFSET('2.5 CAPEX'!CN26,0,-MIN(MAX($F23-1-('2.1 Kraftwerk allgemein'!$F$16-'2.1 Kraftwerk allgemein'!$F$15+1),0),COLUMN(BZ23)-1-('2.1 Kraftwerk allgemein'!$F$16-'2.1 Kraftwerk allgemein'!$F$15+1)),1,MIN(MAX($F23-('2.1 Kraftwerk allgemein'!$F$16-'2.1 Kraftwerk allgemein'!$F$15+1),1),COLUMN(BZ23)-('2.1 Kraftwerk allgemein'!$F$16-'2.1 Kraftwerk allgemein'!$F$15+1)))))/$F23,
SUM(OFFSET('2.5 CAPEX'!CN26,0,-MIN($F23-1,COLUMN(BZ23)-1),1,MIN($F23,COLUMN(BZ23))))/$F23)))))),
IF(OR(ISNUMBER($D23)=FALSE,$F23=""),"",
IF(AND('2.5 CAPEX'!$L26&lt;&gt;"x",'2.5 CAPEX'!$M26&lt;&gt;"x"),0,
IF($F23=0,0,
IF(CI$4&lt;'2.1 Kraftwerk allgemein'!$F$16,0,
IF(CI$4='2.1 Kraftwerk allgemein'!$F$16,'2.5 CAPEX'!$J26/$F23,
IF(CI$4&lt;'2.1 Kraftwerk allgemein'!$F$16+$F23,
('2.5 CAPEX'!$J26+SUM(OFFSET('2.5 CAPEX'!CN26,0,-MIN(MAX($F23-1-('2.1 Kraftwerk allgemein'!$F$16-'1.1 Allgemein'!$I$22+1),0),COLUMN(BZ23)-1-('2.1 Kraftwerk allgemein'!$F$16-'1.1 Allgemein'!$I$22+1)),1,MIN(MAX($F23-('2.1 Kraftwerk allgemein'!$F$16-'1.1 Allgemein'!$I$22+1),1),COLUMN(BZ23)-('2.1 Kraftwerk allgemein'!$F$16-'1.1 Allgemein'!$I$22+1)))))/$F23,
SUM(OFFSET('2.5 CAPEX'!CN26,0,-MIN($F23-1,COLUMN(BZ23)-1),1,MIN($F23,COLUMN(BZ23))))/$F23)))))))</f>
        <v>0</v>
      </c>
      <c r="CJ23" s="199">
        <f ca="1">IF('2.1 Kraftwerk allgemein'!$F$15&lt;'1.1 Allgemein'!$I$22,
IF(OR(ISNUMBER($D23)=FALSE,$F23=""),"",
IF(AND('2.5 CAPEX'!$L26&lt;&gt;"x",'2.5 CAPEX'!$M26&lt;&gt;"x"),0,
IF($F23=0,0,
IF(CJ$4&lt;'2.1 Kraftwerk allgemein'!$F$16,0,
IF(CJ$4='2.1 Kraftwerk allgemein'!$F$16,'2.5 CAPEX'!$J26/$F23,
IF(CJ$4&lt;'2.1 Kraftwerk allgemein'!$F$16+$F23,
('2.5 CAPEX'!$J26+SUM(OFFSET('2.5 CAPEX'!CO26,0,-MIN(MAX($F23-1-('2.1 Kraftwerk allgemein'!$F$16-'2.1 Kraftwerk allgemein'!$F$15+1),0),COLUMN(CA23)-1-('2.1 Kraftwerk allgemein'!$F$16-'2.1 Kraftwerk allgemein'!$F$15+1)),1,MIN(MAX($F23-('2.1 Kraftwerk allgemein'!$F$16-'2.1 Kraftwerk allgemein'!$F$15+1),1),COLUMN(CA23)-('2.1 Kraftwerk allgemein'!$F$16-'2.1 Kraftwerk allgemein'!$F$15+1)))))/$F23,
SUM(OFFSET('2.5 CAPEX'!CO26,0,-MIN($F23-1,COLUMN(CA23)-1),1,MIN($F23,COLUMN(CA23))))/$F23)))))),
IF(OR(ISNUMBER($D23)=FALSE,$F23=""),"",
IF(AND('2.5 CAPEX'!$L26&lt;&gt;"x",'2.5 CAPEX'!$M26&lt;&gt;"x"),0,
IF($F23=0,0,
IF(CJ$4&lt;'2.1 Kraftwerk allgemein'!$F$16,0,
IF(CJ$4='2.1 Kraftwerk allgemein'!$F$16,'2.5 CAPEX'!$J26/$F23,
IF(CJ$4&lt;'2.1 Kraftwerk allgemein'!$F$16+$F23,
('2.5 CAPEX'!$J26+SUM(OFFSET('2.5 CAPEX'!CO26,0,-MIN(MAX($F23-1-('2.1 Kraftwerk allgemein'!$F$16-'1.1 Allgemein'!$I$22+1),0),COLUMN(CA23)-1-('2.1 Kraftwerk allgemein'!$F$16-'1.1 Allgemein'!$I$22+1)),1,MIN(MAX($F23-('2.1 Kraftwerk allgemein'!$F$16-'1.1 Allgemein'!$I$22+1),1),COLUMN(CA23)-('2.1 Kraftwerk allgemein'!$F$16-'1.1 Allgemein'!$I$22+1)))))/$F23,
SUM(OFFSET('2.5 CAPEX'!CO26,0,-MIN($F23-1,COLUMN(CA23)-1),1,MIN($F23,COLUMN(CA23))))/$F23)))))))</f>
        <v>0</v>
      </c>
      <c r="CK23" s="199">
        <f ca="1">IF('2.1 Kraftwerk allgemein'!$F$15&lt;'1.1 Allgemein'!$I$22,
IF(OR(ISNUMBER($D23)=FALSE,$F23=""),"",
IF(AND('2.5 CAPEX'!$L26&lt;&gt;"x",'2.5 CAPEX'!$M26&lt;&gt;"x"),0,
IF($F23=0,0,
IF(CK$4&lt;'2.1 Kraftwerk allgemein'!$F$16,0,
IF(CK$4='2.1 Kraftwerk allgemein'!$F$16,'2.5 CAPEX'!$J26/$F23,
IF(CK$4&lt;'2.1 Kraftwerk allgemein'!$F$16+$F23,
('2.5 CAPEX'!$J26+SUM(OFFSET('2.5 CAPEX'!CP26,0,-MIN(MAX($F23-1-('2.1 Kraftwerk allgemein'!$F$16-'2.1 Kraftwerk allgemein'!$F$15+1),0),COLUMN(CB23)-1-('2.1 Kraftwerk allgemein'!$F$16-'2.1 Kraftwerk allgemein'!$F$15+1)),1,MIN(MAX($F23-('2.1 Kraftwerk allgemein'!$F$16-'2.1 Kraftwerk allgemein'!$F$15+1),1),COLUMN(CB23)-('2.1 Kraftwerk allgemein'!$F$16-'2.1 Kraftwerk allgemein'!$F$15+1)))))/$F23,
SUM(OFFSET('2.5 CAPEX'!CP26,0,-MIN($F23-1,COLUMN(CB23)-1),1,MIN($F23,COLUMN(CB23))))/$F23)))))),
IF(OR(ISNUMBER($D23)=FALSE,$F23=""),"",
IF(AND('2.5 CAPEX'!$L26&lt;&gt;"x",'2.5 CAPEX'!$M26&lt;&gt;"x"),0,
IF($F23=0,0,
IF(CK$4&lt;'2.1 Kraftwerk allgemein'!$F$16,0,
IF(CK$4='2.1 Kraftwerk allgemein'!$F$16,'2.5 CAPEX'!$J26/$F23,
IF(CK$4&lt;'2.1 Kraftwerk allgemein'!$F$16+$F23,
('2.5 CAPEX'!$J26+SUM(OFFSET('2.5 CAPEX'!CP26,0,-MIN(MAX($F23-1-('2.1 Kraftwerk allgemein'!$F$16-'1.1 Allgemein'!$I$22+1),0),COLUMN(CB23)-1-('2.1 Kraftwerk allgemein'!$F$16-'1.1 Allgemein'!$I$22+1)),1,MIN(MAX($F23-('2.1 Kraftwerk allgemein'!$F$16-'1.1 Allgemein'!$I$22+1),1),COLUMN(CB23)-('2.1 Kraftwerk allgemein'!$F$16-'1.1 Allgemein'!$I$22+1)))))/$F23,
SUM(OFFSET('2.5 CAPEX'!CP26,0,-MIN($F23-1,COLUMN(CB23)-1),1,MIN($F23,COLUMN(CB23))))/$F23)))))))</f>
        <v>0</v>
      </c>
      <c r="CL23" s="199">
        <f ca="1">IF('2.1 Kraftwerk allgemein'!$F$15&lt;'1.1 Allgemein'!$I$22,
IF(OR(ISNUMBER($D23)=FALSE,$F23=""),"",
IF(AND('2.5 CAPEX'!$L26&lt;&gt;"x",'2.5 CAPEX'!$M26&lt;&gt;"x"),0,
IF($F23=0,0,
IF(CL$4&lt;'2.1 Kraftwerk allgemein'!$F$16,0,
IF(CL$4='2.1 Kraftwerk allgemein'!$F$16,'2.5 CAPEX'!$J26/$F23,
IF(CL$4&lt;'2.1 Kraftwerk allgemein'!$F$16+$F23,
('2.5 CAPEX'!$J26+SUM(OFFSET('2.5 CAPEX'!CQ26,0,-MIN(MAX($F23-1-('2.1 Kraftwerk allgemein'!$F$16-'2.1 Kraftwerk allgemein'!$F$15+1),0),COLUMN(CC23)-1-('2.1 Kraftwerk allgemein'!$F$16-'2.1 Kraftwerk allgemein'!$F$15+1)),1,MIN(MAX($F23-('2.1 Kraftwerk allgemein'!$F$16-'2.1 Kraftwerk allgemein'!$F$15+1),1),COLUMN(CC23)-('2.1 Kraftwerk allgemein'!$F$16-'2.1 Kraftwerk allgemein'!$F$15+1)))))/$F23,
SUM(OFFSET('2.5 CAPEX'!CQ26,0,-MIN($F23-1,COLUMN(CC23)-1),1,MIN($F23,COLUMN(CC23))))/$F23)))))),
IF(OR(ISNUMBER($D23)=FALSE,$F23=""),"",
IF(AND('2.5 CAPEX'!$L26&lt;&gt;"x",'2.5 CAPEX'!$M26&lt;&gt;"x"),0,
IF($F23=0,0,
IF(CL$4&lt;'2.1 Kraftwerk allgemein'!$F$16,0,
IF(CL$4='2.1 Kraftwerk allgemein'!$F$16,'2.5 CAPEX'!$J26/$F23,
IF(CL$4&lt;'2.1 Kraftwerk allgemein'!$F$16+$F23,
('2.5 CAPEX'!$J26+SUM(OFFSET('2.5 CAPEX'!CQ26,0,-MIN(MAX($F23-1-('2.1 Kraftwerk allgemein'!$F$16-'1.1 Allgemein'!$I$22+1),0),COLUMN(CC23)-1-('2.1 Kraftwerk allgemein'!$F$16-'1.1 Allgemein'!$I$22+1)),1,MIN(MAX($F23-('2.1 Kraftwerk allgemein'!$F$16-'1.1 Allgemein'!$I$22+1),1),COLUMN(CC23)-('2.1 Kraftwerk allgemein'!$F$16-'1.1 Allgemein'!$I$22+1)))))/$F23,
SUM(OFFSET('2.5 CAPEX'!CQ26,0,-MIN($F23-1,COLUMN(CC23)-1),1,MIN($F23,COLUMN(CC23))))/$F23)))))))</f>
        <v>0</v>
      </c>
      <c r="CM23" s="199">
        <f ca="1">IF('2.1 Kraftwerk allgemein'!$F$15&lt;'1.1 Allgemein'!$I$22,
IF(OR(ISNUMBER($D23)=FALSE,$F23=""),"",
IF(AND('2.5 CAPEX'!$L26&lt;&gt;"x",'2.5 CAPEX'!$M26&lt;&gt;"x"),0,
IF($F23=0,0,
IF(CM$4&lt;'2.1 Kraftwerk allgemein'!$F$16,0,
IF(CM$4='2.1 Kraftwerk allgemein'!$F$16,'2.5 CAPEX'!$J26/$F23,
IF(CM$4&lt;'2.1 Kraftwerk allgemein'!$F$16+$F23,
('2.5 CAPEX'!$J26+SUM(OFFSET('2.5 CAPEX'!CR26,0,-MIN(MAX($F23-1-('2.1 Kraftwerk allgemein'!$F$16-'2.1 Kraftwerk allgemein'!$F$15+1),0),COLUMN(CD23)-1-('2.1 Kraftwerk allgemein'!$F$16-'2.1 Kraftwerk allgemein'!$F$15+1)),1,MIN(MAX($F23-('2.1 Kraftwerk allgemein'!$F$16-'2.1 Kraftwerk allgemein'!$F$15+1),1),COLUMN(CD23)-('2.1 Kraftwerk allgemein'!$F$16-'2.1 Kraftwerk allgemein'!$F$15+1)))))/$F23,
SUM(OFFSET('2.5 CAPEX'!CR26,0,-MIN($F23-1,COLUMN(CD23)-1),1,MIN($F23,COLUMN(CD23))))/$F23)))))),
IF(OR(ISNUMBER($D23)=FALSE,$F23=""),"",
IF(AND('2.5 CAPEX'!$L26&lt;&gt;"x",'2.5 CAPEX'!$M26&lt;&gt;"x"),0,
IF($F23=0,0,
IF(CM$4&lt;'2.1 Kraftwerk allgemein'!$F$16,0,
IF(CM$4='2.1 Kraftwerk allgemein'!$F$16,'2.5 CAPEX'!$J26/$F23,
IF(CM$4&lt;'2.1 Kraftwerk allgemein'!$F$16+$F23,
('2.5 CAPEX'!$J26+SUM(OFFSET('2.5 CAPEX'!CR26,0,-MIN(MAX($F23-1-('2.1 Kraftwerk allgemein'!$F$16-'1.1 Allgemein'!$I$22+1),0),COLUMN(CD23)-1-('2.1 Kraftwerk allgemein'!$F$16-'1.1 Allgemein'!$I$22+1)),1,MIN(MAX($F23-('2.1 Kraftwerk allgemein'!$F$16-'1.1 Allgemein'!$I$22+1),1),COLUMN(CD23)-('2.1 Kraftwerk allgemein'!$F$16-'1.1 Allgemein'!$I$22+1)))))/$F23,
SUM(OFFSET('2.5 CAPEX'!CR26,0,-MIN($F23-1,COLUMN(CD23)-1),1,MIN($F23,COLUMN(CD23))))/$F23)))))))</f>
        <v>0</v>
      </c>
      <c r="CN23" s="199">
        <f ca="1">IF('2.1 Kraftwerk allgemein'!$F$15&lt;'1.1 Allgemein'!$I$22,
IF(OR(ISNUMBER($D23)=FALSE,$F23=""),"",
IF(AND('2.5 CAPEX'!$L26&lt;&gt;"x",'2.5 CAPEX'!$M26&lt;&gt;"x"),0,
IF($F23=0,0,
IF(CN$4&lt;'2.1 Kraftwerk allgemein'!$F$16,0,
IF(CN$4='2.1 Kraftwerk allgemein'!$F$16,'2.5 CAPEX'!$J26/$F23,
IF(CN$4&lt;'2.1 Kraftwerk allgemein'!$F$16+$F23,
('2.5 CAPEX'!$J26+SUM(OFFSET('2.5 CAPEX'!CS26,0,-MIN(MAX($F23-1-('2.1 Kraftwerk allgemein'!$F$16-'2.1 Kraftwerk allgemein'!$F$15+1),0),COLUMN(CE23)-1-('2.1 Kraftwerk allgemein'!$F$16-'2.1 Kraftwerk allgemein'!$F$15+1)),1,MIN(MAX($F23-('2.1 Kraftwerk allgemein'!$F$16-'2.1 Kraftwerk allgemein'!$F$15+1),1),COLUMN(CE23)-('2.1 Kraftwerk allgemein'!$F$16-'2.1 Kraftwerk allgemein'!$F$15+1)))))/$F23,
SUM(OFFSET('2.5 CAPEX'!CS26,0,-MIN($F23-1,COLUMN(CE23)-1),1,MIN($F23,COLUMN(CE23))))/$F23)))))),
IF(OR(ISNUMBER($D23)=FALSE,$F23=""),"",
IF(AND('2.5 CAPEX'!$L26&lt;&gt;"x",'2.5 CAPEX'!$M26&lt;&gt;"x"),0,
IF($F23=0,0,
IF(CN$4&lt;'2.1 Kraftwerk allgemein'!$F$16,0,
IF(CN$4='2.1 Kraftwerk allgemein'!$F$16,'2.5 CAPEX'!$J26/$F23,
IF(CN$4&lt;'2.1 Kraftwerk allgemein'!$F$16+$F23,
('2.5 CAPEX'!$J26+SUM(OFFSET('2.5 CAPEX'!CS26,0,-MIN(MAX($F23-1-('2.1 Kraftwerk allgemein'!$F$16-'1.1 Allgemein'!$I$22+1),0),COLUMN(CE23)-1-('2.1 Kraftwerk allgemein'!$F$16-'1.1 Allgemein'!$I$22+1)),1,MIN(MAX($F23-('2.1 Kraftwerk allgemein'!$F$16-'1.1 Allgemein'!$I$22+1),1),COLUMN(CE23)-('2.1 Kraftwerk allgemein'!$F$16-'1.1 Allgemein'!$I$22+1)))))/$F23,
SUM(OFFSET('2.5 CAPEX'!CS26,0,-MIN($F23-1,COLUMN(CE23)-1),1,MIN($F23,COLUMN(CE23))))/$F23)))))))</f>
        <v>0</v>
      </c>
      <c r="CO23" s="199">
        <f ca="1">IF('2.1 Kraftwerk allgemein'!$F$15&lt;'1.1 Allgemein'!$I$22,
IF(OR(ISNUMBER($D23)=FALSE,$F23=""),"",
IF(AND('2.5 CAPEX'!$L26&lt;&gt;"x",'2.5 CAPEX'!$M26&lt;&gt;"x"),0,
IF($F23=0,0,
IF(CO$4&lt;'2.1 Kraftwerk allgemein'!$F$16,0,
IF(CO$4='2.1 Kraftwerk allgemein'!$F$16,'2.5 CAPEX'!$J26/$F23,
IF(CO$4&lt;'2.1 Kraftwerk allgemein'!$F$16+$F23,
('2.5 CAPEX'!$J26+SUM(OFFSET('2.5 CAPEX'!CT26,0,-MIN(MAX($F23-1-('2.1 Kraftwerk allgemein'!$F$16-'2.1 Kraftwerk allgemein'!$F$15+1),0),COLUMN(CF23)-1-('2.1 Kraftwerk allgemein'!$F$16-'2.1 Kraftwerk allgemein'!$F$15+1)),1,MIN(MAX($F23-('2.1 Kraftwerk allgemein'!$F$16-'2.1 Kraftwerk allgemein'!$F$15+1),1),COLUMN(CF23)-('2.1 Kraftwerk allgemein'!$F$16-'2.1 Kraftwerk allgemein'!$F$15+1)))))/$F23,
SUM(OFFSET('2.5 CAPEX'!CT26,0,-MIN($F23-1,COLUMN(CF23)-1),1,MIN($F23,COLUMN(CF23))))/$F23)))))),
IF(OR(ISNUMBER($D23)=FALSE,$F23=""),"",
IF(AND('2.5 CAPEX'!$L26&lt;&gt;"x",'2.5 CAPEX'!$M26&lt;&gt;"x"),0,
IF($F23=0,0,
IF(CO$4&lt;'2.1 Kraftwerk allgemein'!$F$16,0,
IF(CO$4='2.1 Kraftwerk allgemein'!$F$16,'2.5 CAPEX'!$J26/$F23,
IF(CO$4&lt;'2.1 Kraftwerk allgemein'!$F$16+$F23,
('2.5 CAPEX'!$J26+SUM(OFFSET('2.5 CAPEX'!CT26,0,-MIN(MAX($F23-1-('2.1 Kraftwerk allgemein'!$F$16-'1.1 Allgemein'!$I$22+1),0),COLUMN(CF23)-1-('2.1 Kraftwerk allgemein'!$F$16-'1.1 Allgemein'!$I$22+1)),1,MIN(MAX($F23-('2.1 Kraftwerk allgemein'!$F$16-'1.1 Allgemein'!$I$22+1),1),COLUMN(CF23)-('2.1 Kraftwerk allgemein'!$F$16-'1.1 Allgemein'!$I$22+1)))))/$F23,
SUM(OFFSET('2.5 CAPEX'!CT26,0,-MIN($F23-1,COLUMN(CF23)-1),1,MIN($F23,COLUMN(CF23))))/$F23)))))))</f>
        <v>0</v>
      </c>
      <c r="CP23" s="199">
        <f ca="1">IF('2.1 Kraftwerk allgemein'!$F$15&lt;'1.1 Allgemein'!$I$22,
IF(OR(ISNUMBER($D23)=FALSE,$F23=""),"",
IF(AND('2.5 CAPEX'!$L26&lt;&gt;"x",'2.5 CAPEX'!$M26&lt;&gt;"x"),0,
IF($F23=0,0,
IF(CP$4&lt;'2.1 Kraftwerk allgemein'!$F$16,0,
IF(CP$4='2.1 Kraftwerk allgemein'!$F$16,'2.5 CAPEX'!$J26/$F23,
IF(CP$4&lt;'2.1 Kraftwerk allgemein'!$F$16+$F23,
('2.5 CAPEX'!$J26+SUM(OFFSET('2.5 CAPEX'!CU26,0,-MIN(MAX($F23-1-('2.1 Kraftwerk allgemein'!$F$16-'2.1 Kraftwerk allgemein'!$F$15+1),0),COLUMN(CG23)-1-('2.1 Kraftwerk allgemein'!$F$16-'2.1 Kraftwerk allgemein'!$F$15+1)),1,MIN(MAX($F23-('2.1 Kraftwerk allgemein'!$F$16-'2.1 Kraftwerk allgemein'!$F$15+1),1),COLUMN(CG23)-('2.1 Kraftwerk allgemein'!$F$16-'2.1 Kraftwerk allgemein'!$F$15+1)))))/$F23,
SUM(OFFSET('2.5 CAPEX'!CU26,0,-MIN($F23-1,COLUMN(CG23)-1),1,MIN($F23,COLUMN(CG23))))/$F23)))))),
IF(OR(ISNUMBER($D23)=FALSE,$F23=""),"",
IF(AND('2.5 CAPEX'!$L26&lt;&gt;"x",'2.5 CAPEX'!$M26&lt;&gt;"x"),0,
IF($F23=0,0,
IF(CP$4&lt;'2.1 Kraftwerk allgemein'!$F$16,0,
IF(CP$4='2.1 Kraftwerk allgemein'!$F$16,'2.5 CAPEX'!$J26/$F23,
IF(CP$4&lt;'2.1 Kraftwerk allgemein'!$F$16+$F23,
('2.5 CAPEX'!$J26+SUM(OFFSET('2.5 CAPEX'!CU26,0,-MIN(MAX($F23-1-('2.1 Kraftwerk allgemein'!$F$16-'1.1 Allgemein'!$I$22+1),0),COLUMN(CG23)-1-('2.1 Kraftwerk allgemein'!$F$16-'1.1 Allgemein'!$I$22+1)),1,MIN(MAX($F23-('2.1 Kraftwerk allgemein'!$F$16-'1.1 Allgemein'!$I$22+1),1),COLUMN(CG23)-('2.1 Kraftwerk allgemein'!$F$16-'1.1 Allgemein'!$I$22+1)))))/$F23,
SUM(OFFSET('2.5 CAPEX'!CU26,0,-MIN($F23-1,COLUMN(CG23)-1),1,MIN($F23,COLUMN(CG23))))/$F23)))))))</f>
        <v>0</v>
      </c>
      <c r="CQ23" s="199">
        <f ca="1">IF('2.1 Kraftwerk allgemein'!$F$15&lt;'1.1 Allgemein'!$I$22,
IF(OR(ISNUMBER($D23)=FALSE,$F23=""),"",
IF(AND('2.5 CAPEX'!$L26&lt;&gt;"x",'2.5 CAPEX'!$M26&lt;&gt;"x"),0,
IF($F23=0,0,
IF(CQ$4&lt;'2.1 Kraftwerk allgemein'!$F$16,0,
IF(CQ$4='2.1 Kraftwerk allgemein'!$F$16,'2.5 CAPEX'!$J26/$F23,
IF(CQ$4&lt;'2.1 Kraftwerk allgemein'!$F$16+$F23,
('2.5 CAPEX'!$J26+SUM(OFFSET('2.5 CAPEX'!CV26,0,-MIN(MAX($F23-1-('2.1 Kraftwerk allgemein'!$F$16-'2.1 Kraftwerk allgemein'!$F$15+1),0),COLUMN(CH23)-1-('2.1 Kraftwerk allgemein'!$F$16-'2.1 Kraftwerk allgemein'!$F$15+1)),1,MIN(MAX($F23-('2.1 Kraftwerk allgemein'!$F$16-'2.1 Kraftwerk allgemein'!$F$15+1),1),COLUMN(CH23)-('2.1 Kraftwerk allgemein'!$F$16-'2.1 Kraftwerk allgemein'!$F$15+1)))))/$F23,
SUM(OFFSET('2.5 CAPEX'!CV26,0,-MIN($F23-1,COLUMN(CH23)-1),1,MIN($F23,COLUMN(CH23))))/$F23)))))),
IF(OR(ISNUMBER($D23)=FALSE,$F23=""),"",
IF(AND('2.5 CAPEX'!$L26&lt;&gt;"x",'2.5 CAPEX'!$M26&lt;&gt;"x"),0,
IF($F23=0,0,
IF(CQ$4&lt;'2.1 Kraftwerk allgemein'!$F$16,0,
IF(CQ$4='2.1 Kraftwerk allgemein'!$F$16,'2.5 CAPEX'!$J26/$F23,
IF(CQ$4&lt;'2.1 Kraftwerk allgemein'!$F$16+$F23,
('2.5 CAPEX'!$J26+SUM(OFFSET('2.5 CAPEX'!CV26,0,-MIN(MAX($F23-1-('2.1 Kraftwerk allgemein'!$F$16-'1.1 Allgemein'!$I$22+1),0),COLUMN(CH23)-1-('2.1 Kraftwerk allgemein'!$F$16-'1.1 Allgemein'!$I$22+1)),1,MIN(MAX($F23-('2.1 Kraftwerk allgemein'!$F$16-'1.1 Allgemein'!$I$22+1),1),COLUMN(CH23)-('2.1 Kraftwerk allgemein'!$F$16-'1.1 Allgemein'!$I$22+1)))))/$F23,
SUM(OFFSET('2.5 CAPEX'!CV26,0,-MIN($F23-1,COLUMN(CH23)-1),1,MIN($F23,COLUMN(CH23))))/$F23)))))))</f>
        <v>0</v>
      </c>
      <c r="CR23" s="199">
        <f ca="1">IF('2.1 Kraftwerk allgemein'!$F$15&lt;'1.1 Allgemein'!$I$22,
IF(OR(ISNUMBER($D23)=FALSE,$F23=""),"",
IF(AND('2.5 CAPEX'!$L26&lt;&gt;"x",'2.5 CAPEX'!$M26&lt;&gt;"x"),0,
IF($F23=0,0,
IF(CR$4&lt;'2.1 Kraftwerk allgemein'!$F$16,0,
IF(CR$4='2.1 Kraftwerk allgemein'!$F$16,'2.5 CAPEX'!$J26/$F23,
IF(CR$4&lt;'2.1 Kraftwerk allgemein'!$F$16+$F23,
('2.5 CAPEX'!$J26+SUM(OFFSET('2.5 CAPEX'!CW26,0,-MIN(MAX($F23-1-('2.1 Kraftwerk allgemein'!$F$16-'2.1 Kraftwerk allgemein'!$F$15+1),0),COLUMN(CI23)-1-('2.1 Kraftwerk allgemein'!$F$16-'2.1 Kraftwerk allgemein'!$F$15+1)),1,MIN(MAX($F23-('2.1 Kraftwerk allgemein'!$F$16-'2.1 Kraftwerk allgemein'!$F$15+1),1),COLUMN(CI23)-('2.1 Kraftwerk allgemein'!$F$16-'2.1 Kraftwerk allgemein'!$F$15+1)))))/$F23,
SUM(OFFSET('2.5 CAPEX'!CW26,0,-MIN($F23-1,COLUMN(CI23)-1),1,MIN($F23,COLUMN(CI23))))/$F23)))))),
IF(OR(ISNUMBER($D23)=FALSE,$F23=""),"",
IF(AND('2.5 CAPEX'!$L26&lt;&gt;"x",'2.5 CAPEX'!$M26&lt;&gt;"x"),0,
IF($F23=0,0,
IF(CR$4&lt;'2.1 Kraftwerk allgemein'!$F$16,0,
IF(CR$4='2.1 Kraftwerk allgemein'!$F$16,'2.5 CAPEX'!$J26/$F23,
IF(CR$4&lt;'2.1 Kraftwerk allgemein'!$F$16+$F23,
('2.5 CAPEX'!$J26+SUM(OFFSET('2.5 CAPEX'!CW26,0,-MIN(MAX($F23-1-('2.1 Kraftwerk allgemein'!$F$16-'1.1 Allgemein'!$I$22+1),0),COLUMN(CI23)-1-('2.1 Kraftwerk allgemein'!$F$16-'1.1 Allgemein'!$I$22+1)),1,MIN(MAX($F23-('2.1 Kraftwerk allgemein'!$F$16-'1.1 Allgemein'!$I$22+1),1),COLUMN(CI23)-('2.1 Kraftwerk allgemein'!$F$16-'1.1 Allgemein'!$I$22+1)))))/$F23,
SUM(OFFSET('2.5 CAPEX'!CW26,0,-MIN($F23-1,COLUMN(CI23)-1),1,MIN($F23,COLUMN(CI23))))/$F23)))))))</f>
        <v>0</v>
      </c>
      <c r="CS23" s="199">
        <f ca="1">IF('2.1 Kraftwerk allgemein'!$F$15&lt;'1.1 Allgemein'!$I$22,
IF(OR(ISNUMBER($D23)=FALSE,$F23=""),"",
IF(AND('2.5 CAPEX'!$L26&lt;&gt;"x",'2.5 CAPEX'!$M26&lt;&gt;"x"),0,
IF($F23=0,0,
IF(CS$4&lt;'2.1 Kraftwerk allgemein'!$F$16,0,
IF(CS$4='2.1 Kraftwerk allgemein'!$F$16,'2.5 CAPEX'!$J26/$F23,
IF(CS$4&lt;'2.1 Kraftwerk allgemein'!$F$16+$F23,
('2.5 CAPEX'!$J26+SUM(OFFSET('2.5 CAPEX'!CX26,0,-MIN(MAX($F23-1-('2.1 Kraftwerk allgemein'!$F$16-'2.1 Kraftwerk allgemein'!$F$15+1),0),COLUMN(CJ23)-1-('2.1 Kraftwerk allgemein'!$F$16-'2.1 Kraftwerk allgemein'!$F$15+1)),1,MIN(MAX($F23-('2.1 Kraftwerk allgemein'!$F$16-'2.1 Kraftwerk allgemein'!$F$15+1),1),COLUMN(CJ23)-('2.1 Kraftwerk allgemein'!$F$16-'2.1 Kraftwerk allgemein'!$F$15+1)))))/$F23,
SUM(OFFSET('2.5 CAPEX'!CX26,0,-MIN($F23-1,COLUMN(CJ23)-1),1,MIN($F23,COLUMN(CJ23))))/$F23)))))),
IF(OR(ISNUMBER($D23)=FALSE,$F23=""),"",
IF(AND('2.5 CAPEX'!$L26&lt;&gt;"x",'2.5 CAPEX'!$M26&lt;&gt;"x"),0,
IF($F23=0,0,
IF(CS$4&lt;'2.1 Kraftwerk allgemein'!$F$16,0,
IF(CS$4='2.1 Kraftwerk allgemein'!$F$16,'2.5 CAPEX'!$J26/$F23,
IF(CS$4&lt;'2.1 Kraftwerk allgemein'!$F$16+$F23,
('2.5 CAPEX'!$J26+SUM(OFFSET('2.5 CAPEX'!CX26,0,-MIN(MAX($F23-1-('2.1 Kraftwerk allgemein'!$F$16-'1.1 Allgemein'!$I$22+1),0),COLUMN(CJ23)-1-('2.1 Kraftwerk allgemein'!$F$16-'1.1 Allgemein'!$I$22+1)),1,MIN(MAX($F23-('2.1 Kraftwerk allgemein'!$F$16-'1.1 Allgemein'!$I$22+1),1),COLUMN(CJ23)-('2.1 Kraftwerk allgemein'!$F$16-'1.1 Allgemein'!$I$22+1)))))/$F23,
SUM(OFFSET('2.5 CAPEX'!CX26,0,-MIN($F23-1,COLUMN(CJ23)-1),1,MIN($F23,COLUMN(CJ23))))/$F23)))))))</f>
        <v>0</v>
      </c>
      <c r="CT23" s="199">
        <f ca="1">IF('2.1 Kraftwerk allgemein'!$F$15&lt;'1.1 Allgemein'!$I$22,
IF(OR(ISNUMBER($D23)=FALSE,$F23=""),"",
IF(AND('2.5 CAPEX'!$L26&lt;&gt;"x",'2.5 CAPEX'!$M26&lt;&gt;"x"),0,
IF($F23=0,0,
IF(CT$4&lt;'2.1 Kraftwerk allgemein'!$F$16,0,
IF(CT$4='2.1 Kraftwerk allgemein'!$F$16,'2.5 CAPEX'!$J26/$F23,
IF(CT$4&lt;'2.1 Kraftwerk allgemein'!$F$16+$F23,
('2.5 CAPEX'!$J26+SUM(OFFSET('2.5 CAPEX'!CY26,0,-MIN(MAX($F23-1-('2.1 Kraftwerk allgemein'!$F$16-'2.1 Kraftwerk allgemein'!$F$15+1),0),COLUMN(CK23)-1-('2.1 Kraftwerk allgemein'!$F$16-'2.1 Kraftwerk allgemein'!$F$15+1)),1,MIN(MAX($F23-('2.1 Kraftwerk allgemein'!$F$16-'2.1 Kraftwerk allgemein'!$F$15+1),1),COLUMN(CK23)-('2.1 Kraftwerk allgemein'!$F$16-'2.1 Kraftwerk allgemein'!$F$15+1)))))/$F23,
SUM(OFFSET('2.5 CAPEX'!CY26,0,-MIN($F23-1,COLUMN(CK23)-1),1,MIN($F23,COLUMN(CK23))))/$F23)))))),
IF(OR(ISNUMBER($D23)=FALSE,$F23=""),"",
IF(AND('2.5 CAPEX'!$L26&lt;&gt;"x",'2.5 CAPEX'!$M26&lt;&gt;"x"),0,
IF($F23=0,0,
IF(CT$4&lt;'2.1 Kraftwerk allgemein'!$F$16,0,
IF(CT$4='2.1 Kraftwerk allgemein'!$F$16,'2.5 CAPEX'!$J26/$F23,
IF(CT$4&lt;'2.1 Kraftwerk allgemein'!$F$16+$F23,
('2.5 CAPEX'!$J26+SUM(OFFSET('2.5 CAPEX'!CY26,0,-MIN(MAX($F23-1-('2.1 Kraftwerk allgemein'!$F$16-'1.1 Allgemein'!$I$22+1),0),COLUMN(CK23)-1-('2.1 Kraftwerk allgemein'!$F$16-'1.1 Allgemein'!$I$22+1)),1,MIN(MAX($F23-('2.1 Kraftwerk allgemein'!$F$16-'1.1 Allgemein'!$I$22+1),1),COLUMN(CK23)-('2.1 Kraftwerk allgemein'!$F$16-'1.1 Allgemein'!$I$22+1)))))/$F23,
SUM(OFFSET('2.5 CAPEX'!CY26,0,-MIN($F23-1,COLUMN(CK23)-1),1,MIN($F23,COLUMN(CK23))))/$F23)))))))</f>
        <v>0</v>
      </c>
      <c r="CU23" s="199">
        <f ca="1">IF('2.1 Kraftwerk allgemein'!$F$15&lt;'1.1 Allgemein'!$I$22,
IF(OR(ISNUMBER($D23)=FALSE,$F23=""),"",
IF(AND('2.5 CAPEX'!$L26&lt;&gt;"x",'2.5 CAPEX'!$M26&lt;&gt;"x"),0,
IF($F23=0,0,
IF(CU$4&lt;'2.1 Kraftwerk allgemein'!$F$16,0,
IF(CU$4='2.1 Kraftwerk allgemein'!$F$16,'2.5 CAPEX'!$J26/$F23,
IF(CU$4&lt;'2.1 Kraftwerk allgemein'!$F$16+$F23,
('2.5 CAPEX'!$J26+SUM(OFFSET('2.5 CAPEX'!CZ26,0,-MIN(MAX($F23-1-('2.1 Kraftwerk allgemein'!$F$16-'2.1 Kraftwerk allgemein'!$F$15+1),0),COLUMN(CL23)-1-('2.1 Kraftwerk allgemein'!$F$16-'2.1 Kraftwerk allgemein'!$F$15+1)),1,MIN(MAX($F23-('2.1 Kraftwerk allgemein'!$F$16-'2.1 Kraftwerk allgemein'!$F$15+1),1),COLUMN(CL23)-('2.1 Kraftwerk allgemein'!$F$16-'2.1 Kraftwerk allgemein'!$F$15+1)))))/$F23,
SUM(OFFSET('2.5 CAPEX'!CZ26,0,-MIN($F23-1,COLUMN(CL23)-1),1,MIN($F23,COLUMN(CL23))))/$F23)))))),
IF(OR(ISNUMBER($D23)=FALSE,$F23=""),"",
IF(AND('2.5 CAPEX'!$L26&lt;&gt;"x",'2.5 CAPEX'!$M26&lt;&gt;"x"),0,
IF($F23=0,0,
IF(CU$4&lt;'2.1 Kraftwerk allgemein'!$F$16,0,
IF(CU$4='2.1 Kraftwerk allgemein'!$F$16,'2.5 CAPEX'!$J26/$F23,
IF(CU$4&lt;'2.1 Kraftwerk allgemein'!$F$16+$F23,
('2.5 CAPEX'!$J26+SUM(OFFSET('2.5 CAPEX'!CZ26,0,-MIN(MAX($F23-1-('2.1 Kraftwerk allgemein'!$F$16-'1.1 Allgemein'!$I$22+1),0),COLUMN(CL23)-1-('2.1 Kraftwerk allgemein'!$F$16-'1.1 Allgemein'!$I$22+1)),1,MIN(MAX($F23-('2.1 Kraftwerk allgemein'!$F$16-'1.1 Allgemein'!$I$22+1),1),COLUMN(CL23)-('2.1 Kraftwerk allgemein'!$F$16-'1.1 Allgemein'!$I$22+1)))))/$F23,
SUM(OFFSET('2.5 CAPEX'!CZ26,0,-MIN($F23-1,COLUMN(CL23)-1),1,MIN($F23,COLUMN(CL23))))/$F23)))))))</f>
        <v>0</v>
      </c>
      <c r="CV23" s="199">
        <f ca="1">IF('2.1 Kraftwerk allgemein'!$F$15&lt;'1.1 Allgemein'!$I$22,
IF(OR(ISNUMBER($D23)=FALSE,$F23=""),"",
IF(AND('2.5 CAPEX'!$L26&lt;&gt;"x",'2.5 CAPEX'!$M26&lt;&gt;"x"),0,
IF($F23=0,0,
IF(CV$4&lt;'2.1 Kraftwerk allgemein'!$F$16,0,
IF(CV$4='2.1 Kraftwerk allgemein'!$F$16,'2.5 CAPEX'!$J26/$F23,
IF(CV$4&lt;'2.1 Kraftwerk allgemein'!$F$16+$F23,
('2.5 CAPEX'!$J26+SUM(OFFSET('2.5 CAPEX'!DA26,0,-MIN(MAX($F23-1-('2.1 Kraftwerk allgemein'!$F$16-'2.1 Kraftwerk allgemein'!$F$15+1),0),COLUMN(CM23)-1-('2.1 Kraftwerk allgemein'!$F$16-'2.1 Kraftwerk allgemein'!$F$15+1)),1,MIN(MAX($F23-('2.1 Kraftwerk allgemein'!$F$16-'2.1 Kraftwerk allgemein'!$F$15+1),1),COLUMN(CM23)-('2.1 Kraftwerk allgemein'!$F$16-'2.1 Kraftwerk allgemein'!$F$15+1)))))/$F23,
SUM(OFFSET('2.5 CAPEX'!DA26,0,-MIN($F23-1,COLUMN(CM23)-1),1,MIN($F23,COLUMN(CM23))))/$F23)))))),
IF(OR(ISNUMBER($D23)=FALSE,$F23=""),"",
IF(AND('2.5 CAPEX'!$L26&lt;&gt;"x",'2.5 CAPEX'!$M26&lt;&gt;"x"),0,
IF($F23=0,0,
IF(CV$4&lt;'2.1 Kraftwerk allgemein'!$F$16,0,
IF(CV$4='2.1 Kraftwerk allgemein'!$F$16,'2.5 CAPEX'!$J26/$F23,
IF(CV$4&lt;'2.1 Kraftwerk allgemein'!$F$16+$F23,
('2.5 CAPEX'!$J26+SUM(OFFSET('2.5 CAPEX'!DA26,0,-MIN(MAX($F23-1-('2.1 Kraftwerk allgemein'!$F$16-'1.1 Allgemein'!$I$22+1),0),COLUMN(CM23)-1-('2.1 Kraftwerk allgemein'!$F$16-'1.1 Allgemein'!$I$22+1)),1,MIN(MAX($F23-('2.1 Kraftwerk allgemein'!$F$16-'1.1 Allgemein'!$I$22+1),1),COLUMN(CM23)-('2.1 Kraftwerk allgemein'!$F$16-'1.1 Allgemein'!$I$22+1)))))/$F23,
SUM(OFFSET('2.5 CAPEX'!DA26,0,-MIN($F23-1,COLUMN(CM23)-1),1,MIN($F23,COLUMN(CM23))))/$F23)))))))</f>
        <v>0</v>
      </c>
      <c r="CW23" s="199">
        <f ca="1">IF('2.1 Kraftwerk allgemein'!$F$15&lt;'1.1 Allgemein'!$I$22,
IF(OR(ISNUMBER($D23)=FALSE,$F23=""),"",
IF(AND('2.5 CAPEX'!$L26&lt;&gt;"x",'2.5 CAPEX'!$M26&lt;&gt;"x"),0,
IF($F23=0,0,
IF(CW$4&lt;'2.1 Kraftwerk allgemein'!$F$16,0,
IF(CW$4='2.1 Kraftwerk allgemein'!$F$16,'2.5 CAPEX'!$J26/$F23,
IF(CW$4&lt;'2.1 Kraftwerk allgemein'!$F$16+$F23,
('2.5 CAPEX'!$J26+SUM(OFFSET('2.5 CAPEX'!DB26,0,-MIN(MAX($F23-1-('2.1 Kraftwerk allgemein'!$F$16-'2.1 Kraftwerk allgemein'!$F$15+1),0),COLUMN(CN23)-1-('2.1 Kraftwerk allgemein'!$F$16-'2.1 Kraftwerk allgemein'!$F$15+1)),1,MIN(MAX($F23-('2.1 Kraftwerk allgemein'!$F$16-'2.1 Kraftwerk allgemein'!$F$15+1),1),COLUMN(CN23)-('2.1 Kraftwerk allgemein'!$F$16-'2.1 Kraftwerk allgemein'!$F$15+1)))))/$F23,
SUM(OFFSET('2.5 CAPEX'!DB26,0,-MIN($F23-1,COLUMN(CN23)-1),1,MIN($F23,COLUMN(CN23))))/$F23)))))),
IF(OR(ISNUMBER($D23)=FALSE,$F23=""),"",
IF(AND('2.5 CAPEX'!$L26&lt;&gt;"x",'2.5 CAPEX'!$M26&lt;&gt;"x"),0,
IF($F23=0,0,
IF(CW$4&lt;'2.1 Kraftwerk allgemein'!$F$16,0,
IF(CW$4='2.1 Kraftwerk allgemein'!$F$16,'2.5 CAPEX'!$J26/$F23,
IF(CW$4&lt;'2.1 Kraftwerk allgemein'!$F$16+$F23,
('2.5 CAPEX'!$J26+SUM(OFFSET('2.5 CAPEX'!DB26,0,-MIN(MAX($F23-1-('2.1 Kraftwerk allgemein'!$F$16-'1.1 Allgemein'!$I$22+1),0),COLUMN(CN23)-1-('2.1 Kraftwerk allgemein'!$F$16-'1.1 Allgemein'!$I$22+1)),1,MIN(MAX($F23-('2.1 Kraftwerk allgemein'!$F$16-'1.1 Allgemein'!$I$22+1),1),COLUMN(CN23)-('2.1 Kraftwerk allgemein'!$F$16-'1.1 Allgemein'!$I$22+1)))))/$F23,
SUM(OFFSET('2.5 CAPEX'!DB26,0,-MIN($F23-1,COLUMN(CN23)-1),1,MIN($F23,COLUMN(CN23))))/$F23)))))))</f>
        <v>0</v>
      </c>
      <c r="CX23" s="199">
        <f ca="1">IF('2.1 Kraftwerk allgemein'!$F$15&lt;'1.1 Allgemein'!$I$22,
IF(OR(ISNUMBER($D23)=FALSE,$F23=""),"",
IF(AND('2.5 CAPEX'!$L26&lt;&gt;"x",'2.5 CAPEX'!$M26&lt;&gt;"x"),0,
IF($F23=0,0,
IF(CX$4&lt;'2.1 Kraftwerk allgemein'!$F$16,0,
IF(CX$4='2.1 Kraftwerk allgemein'!$F$16,'2.5 CAPEX'!$J26/$F23,
IF(CX$4&lt;'2.1 Kraftwerk allgemein'!$F$16+$F23,
('2.5 CAPEX'!$J26+SUM(OFFSET('2.5 CAPEX'!DC26,0,-MIN(MAX($F23-1-('2.1 Kraftwerk allgemein'!$F$16-'2.1 Kraftwerk allgemein'!$F$15+1),0),COLUMN(CO23)-1-('2.1 Kraftwerk allgemein'!$F$16-'2.1 Kraftwerk allgemein'!$F$15+1)),1,MIN(MAX($F23-('2.1 Kraftwerk allgemein'!$F$16-'2.1 Kraftwerk allgemein'!$F$15+1),1),COLUMN(CO23)-('2.1 Kraftwerk allgemein'!$F$16-'2.1 Kraftwerk allgemein'!$F$15+1)))))/$F23,
SUM(OFFSET('2.5 CAPEX'!DC26,0,-MIN($F23-1,COLUMN(CO23)-1),1,MIN($F23,COLUMN(CO23))))/$F23)))))),
IF(OR(ISNUMBER($D23)=FALSE,$F23=""),"",
IF(AND('2.5 CAPEX'!$L26&lt;&gt;"x",'2.5 CAPEX'!$M26&lt;&gt;"x"),0,
IF($F23=0,0,
IF(CX$4&lt;'2.1 Kraftwerk allgemein'!$F$16,0,
IF(CX$4='2.1 Kraftwerk allgemein'!$F$16,'2.5 CAPEX'!$J26/$F23,
IF(CX$4&lt;'2.1 Kraftwerk allgemein'!$F$16+$F23,
('2.5 CAPEX'!$J26+SUM(OFFSET('2.5 CAPEX'!DC26,0,-MIN(MAX($F23-1-('2.1 Kraftwerk allgemein'!$F$16-'1.1 Allgemein'!$I$22+1),0),COLUMN(CO23)-1-('2.1 Kraftwerk allgemein'!$F$16-'1.1 Allgemein'!$I$22+1)),1,MIN(MAX($F23-('2.1 Kraftwerk allgemein'!$F$16-'1.1 Allgemein'!$I$22+1),1),COLUMN(CO23)-('2.1 Kraftwerk allgemein'!$F$16-'1.1 Allgemein'!$I$22+1)))))/$F23,
SUM(OFFSET('2.5 CAPEX'!DC26,0,-MIN($F23-1,COLUMN(CO23)-1),1,MIN($F23,COLUMN(CO23))))/$F23)))))))</f>
        <v>0</v>
      </c>
      <c r="CY23" s="199">
        <f ca="1">IF('2.1 Kraftwerk allgemein'!$F$15&lt;'1.1 Allgemein'!$I$22,
IF(OR(ISNUMBER($D23)=FALSE,$F23=""),"",
IF(AND('2.5 CAPEX'!$L26&lt;&gt;"x",'2.5 CAPEX'!$M26&lt;&gt;"x"),0,
IF($F23=0,0,
IF(CY$4&lt;'2.1 Kraftwerk allgemein'!$F$16,0,
IF(CY$4='2.1 Kraftwerk allgemein'!$F$16,'2.5 CAPEX'!$J26/$F23,
IF(CY$4&lt;'2.1 Kraftwerk allgemein'!$F$16+$F23,
('2.5 CAPEX'!$J26+SUM(OFFSET('2.5 CAPEX'!DD26,0,-MIN(MAX($F23-1-('2.1 Kraftwerk allgemein'!$F$16-'2.1 Kraftwerk allgemein'!$F$15+1),0),COLUMN(CP23)-1-('2.1 Kraftwerk allgemein'!$F$16-'2.1 Kraftwerk allgemein'!$F$15+1)),1,MIN(MAX($F23-('2.1 Kraftwerk allgemein'!$F$16-'2.1 Kraftwerk allgemein'!$F$15+1),1),COLUMN(CP23)-('2.1 Kraftwerk allgemein'!$F$16-'2.1 Kraftwerk allgemein'!$F$15+1)))))/$F23,
SUM(OFFSET('2.5 CAPEX'!DD26,0,-MIN($F23-1,COLUMN(CP23)-1),1,MIN($F23,COLUMN(CP23))))/$F23)))))),
IF(OR(ISNUMBER($D23)=FALSE,$F23=""),"",
IF(AND('2.5 CAPEX'!$L26&lt;&gt;"x",'2.5 CAPEX'!$M26&lt;&gt;"x"),0,
IF($F23=0,0,
IF(CY$4&lt;'2.1 Kraftwerk allgemein'!$F$16,0,
IF(CY$4='2.1 Kraftwerk allgemein'!$F$16,'2.5 CAPEX'!$J26/$F23,
IF(CY$4&lt;'2.1 Kraftwerk allgemein'!$F$16+$F23,
('2.5 CAPEX'!$J26+SUM(OFFSET('2.5 CAPEX'!DD26,0,-MIN(MAX($F23-1-('2.1 Kraftwerk allgemein'!$F$16-'1.1 Allgemein'!$I$22+1),0),COLUMN(CP23)-1-('2.1 Kraftwerk allgemein'!$F$16-'1.1 Allgemein'!$I$22+1)),1,MIN(MAX($F23-('2.1 Kraftwerk allgemein'!$F$16-'1.1 Allgemein'!$I$22+1),1),COLUMN(CP23)-('2.1 Kraftwerk allgemein'!$F$16-'1.1 Allgemein'!$I$22+1)))))/$F23,
SUM(OFFSET('2.5 CAPEX'!DD26,0,-MIN($F23-1,COLUMN(CP23)-1),1,MIN($F23,COLUMN(CP23))))/$F23)))))))</f>
        <v>0</v>
      </c>
      <c r="CZ23" s="199">
        <f ca="1">IF('2.1 Kraftwerk allgemein'!$F$15&lt;'1.1 Allgemein'!$I$22,
IF(OR(ISNUMBER($D23)=FALSE,$F23=""),"",
IF(AND('2.5 CAPEX'!$L26&lt;&gt;"x",'2.5 CAPEX'!$M26&lt;&gt;"x"),0,
IF($F23=0,0,
IF(CZ$4&lt;'2.1 Kraftwerk allgemein'!$F$16,0,
IF(CZ$4='2.1 Kraftwerk allgemein'!$F$16,'2.5 CAPEX'!$J26/$F23,
IF(CZ$4&lt;'2.1 Kraftwerk allgemein'!$F$16+$F23,
('2.5 CAPEX'!$J26+SUM(OFFSET('2.5 CAPEX'!DE26,0,-MIN(MAX($F23-1-('2.1 Kraftwerk allgemein'!$F$16-'2.1 Kraftwerk allgemein'!$F$15+1),0),COLUMN(CQ23)-1-('2.1 Kraftwerk allgemein'!$F$16-'2.1 Kraftwerk allgemein'!$F$15+1)),1,MIN(MAX($F23-('2.1 Kraftwerk allgemein'!$F$16-'2.1 Kraftwerk allgemein'!$F$15+1),1),COLUMN(CQ23)-('2.1 Kraftwerk allgemein'!$F$16-'2.1 Kraftwerk allgemein'!$F$15+1)))))/$F23,
SUM(OFFSET('2.5 CAPEX'!DE26,0,-MIN($F23-1,COLUMN(CQ23)-1),1,MIN($F23,COLUMN(CQ23))))/$F23)))))),
IF(OR(ISNUMBER($D23)=FALSE,$F23=""),"",
IF(AND('2.5 CAPEX'!$L26&lt;&gt;"x",'2.5 CAPEX'!$M26&lt;&gt;"x"),0,
IF($F23=0,0,
IF(CZ$4&lt;'2.1 Kraftwerk allgemein'!$F$16,0,
IF(CZ$4='2.1 Kraftwerk allgemein'!$F$16,'2.5 CAPEX'!$J26/$F23,
IF(CZ$4&lt;'2.1 Kraftwerk allgemein'!$F$16+$F23,
('2.5 CAPEX'!$J26+SUM(OFFSET('2.5 CAPEX'!DE26,0,-MIN(MAX($F23-1-('2.1 Kraftwerk allgemein'!$F$16-'1.1 Allgemein'!$I$22+1),0),COLUMN(CQ23)-1-('2.1 Kraftwerk allgemein'!$F$16-'1.1 Allgemein'!$I$22+1)),1,MIN(MAX($F23-('2.1 Kraftwerk allgemein'!$F$16-'1.1 Allgemein'!$I$22+1),1),COLUMN(CQ23)-('2.1 Kraftwerk allgemein'!$F$16-'1.1 Allgemein'!$I$22+1)))))/$F23,
SUM(OFFSET('2.5 CAPEX'!DE26,0,-MIN($F23-1,COLUMN(CQ23)-1),1,MIN($F23,COLUMN(CQ23))))/$F23)))))))</f>
        <v>0</v>
      </c>
      <c r="DA23" s="199">
        <f ca="1">IF('2.1 Kraftwerk allgemein'!$F$15&lt;'1.1 Allgemein'!$I$22,
IF(OR(ISNUMBER($D23)=FALSE,$F23=""),"",
IF(AND('2.5 CAPEX'!$L26&lt;&gt;"x",'2.5 CAPEX'!$M26&lt;&gt;"x"),0,
IF($F23=0,0,
IF(DA$4&lt;'2.1 Kraftwerk allgemein'!$F$16,0,
IF(DA$4='2.1 Kraftwerk allgemein'!$F$16,'2.5 CAPEX'!$J26/$F23,
IF(DA$4&lt;'2.1 Kraftwerk allgemein'!$F$16+$F23,
('2.5 CAPEX'!$J26+SUM(OFFSET('2.5 CAPEX'!DF26,0,-MIN(MAX($F23-1-('2.1 Kraftwerk allgemein'!$F$16-'2.1 Kraftwerk allgemein'!$F$15+1),0),COLUMN(CR23)-1-('2.1 Kraftwerk allgemein'!$F$16-'2.1 Kraftwerk allgemein'!$F$15+1)),1,MIN(MAX($F23-('2.1 Kraftwerk allgemein'!$F$16-'2.1 Kraftwerk allgemein'!$F$15+1),1),COLUMN(CR23)-('2.1 Kraftwerk allgemein'!$F$16-'2.1 Kraftwerk allgemein'!$F$15+1)))))/$F23,
SUM(OFFSET('2.5 CAPEX'!DF26,0,-MIN($F23-1,COLUMN(CR23)-1),1,MIN($F23,COLUMN(CR23))))/$F23)))))),
IF(OR(ISNUMBER($D23)=FALSE,$F23=""),"",
IF(AND('2.5 CAPEX'!$L26&lt;&gt;"x",'2.5 CAPEX'!$M26&lt;&gt;"x"),0,
IF($F23=0,0,
IF(DA$4&lt;'2.1 Kraftwerk allgemein'!$F$16,0,
IF(DA$4='2.1 Kraftwerk allgemein'!$F$16,'2.5 CAPEX'!$J26/$F23,
IF(DA$4&lt;'2.1 Kraftwerk allgemein'!$F$16+$F23,
('2.5 CAPEX'!$J26+SUM(OFFSET('2.5 CAPEX'!DF26,0,-MIN(MAX($F23-1-('2.1 Kraftwerk allgemein'!$F$16-'1.1 Allgemein'!$I$22+1),0),COLUMN(CR23)-1-('2.1 Kraftwerk allgemein'!$F$16-'1.1 Allgemein'!$I$22+1)),1,MIN(MAX($F23-('2.1 Kraftwerk allgemein'!$F$16-'1.1 Allgemein'!$I$22+1),1),COLUMN(CR23)-('2.1 Kraftwerk allgemein'!$F$16-'1.1 Allgemein'!$I$22+1)))))/$F23,
SUM(OFFSET('2.5 CAPEX'!DF26,0,-MIN($F23-1,COLUMN(CR23)-1),1,MIN($F23,COLUMN(CR23))))/$F23)))))))</f>
        <v>0</v>
      </c>
      <c r="DB23" s="199">
        <f ca="1">IF('2.1 Kraftwerk allgemein'!$F$15&lt;'1.1 Allgemein'!$I$22,
IF(OR(ISNUMBER($D23)=FALSE,$F23=""),"",
IF(AND('2.5 CAPEX'!$L26&lt;&gt;"x",'2.5 CAPEX'!$M26&lt;&gt;"x"),0,
IF($F23=0,0,
IF(DB$4&lt;'2.1 Kraftwerk allgemein'!$F$16,0,
IF(DB$4='2.1 Kraftwerk allgemein'!$F$16,'2.5 CAPEX'!$J26/$F23,
IF(DB$4&lt;'2.1 Kraftwerk allgemein'!$F$16+$F23,
('2.5 CAPEX'!$J26+SUM(OFFSET('2.5 CAPEX'!DG26,0,-MIN(MAX($F23-1-('2.1 Kraftwerk allgemein'!$F$16-'2.1 Kraftwerk allgemein'!$F$15+1),0),COLUMN(CS23)-1-('2.1 Kraftwerk allgemein'!$F$16-'2.1 Kraftwerk allgemein'!$F$15+1)),1,MIN(MAX($F23-('2.1 Kraftwerk allgemein'!$F$16-'2.1 Kraftwerk allgemein'!$F$15+1),1),COLUMN(CS23)-('2.1 Kraftwerk allgemein'!$F$16-'2.1 Kraftwerk allgemein'!$F$15+1)))))/$F23,
SUM(OFFSET('2.5 CAPEX'!DG26,0,-MIN($F23-1,COLUMN(CS23)-1),1,MIN($F23,COLUMN(CS23))))/$F23)))))),
IF(OR(ISNUMBER($D23)=FALSE,$F23=""),"",
IF(AND('2.5 CAPEX'!$L26&lt;&gt;"x",'2.5 CAPEX'!$M26&lt;&gt;"x"),0,
IF($F23=0,0,
IF(DB$4&lt;'2.1 Kraftwerk allgemein'!$F$16,0,
IF(DB$4='2.1 Kraftwerk allgemein'!$F$16,'2.5 CAPEX'!$J26/$F23,
IF(DB$4&lt;'2.1 Kraftwerk allgemein'!$F$16+$F23,
('2.5 CAPEX'!$J26+SUM(OFFSET('2.5 CAPEX'!DG26,0,-MIN(MAX($F23-1-('2.1 Kraftwerk allgemein'!$F$16-'1.1 Allgemein'!$I$22+1),0),COLUMN(CS23)-1-('2.1 Kraftwerk allgemein'!$F$16-'1.1 Allgemein'!$I$22+1)),1,MIN(MAX($F23-('2.1 Kraftwerk allgemein'!$F$16-'1.1 Allgemein'!$I$22+1),1),COLUMN(CS23)-('2.1 Kraftwerk allgemein'!$F$16-'1.1 Allgemein'!$I$22+1)))))/$F23,
SUM(OFFSET('2.5 CAPEX'!DG26,0,-MIN($F23-1,COLUMN(CS23)-1),1,MIN($F23,COLUMN(CS23))))/$F23)))))))</f>
        <v>0</v>
      </c>
      <c r="DC23" s="199">
        <f ca="1">IF('2.1 Kraftwerk allgemein'!$F$15&lt;'1.1 Allgemein'!$I$22,
IF(OR(ISNUMBER($D23)=FALSE,$F23=""),"",
IF(AND('2.5 CAPEX'!$L26&lt;&gt;"x",'2.5 CAPEX'!$M26&lt;&gt;"x"),0,
IF($F23=0,0,
IF(DC$4&lt;'2.1 Kraftwerk allgemein'!$F$16,0,
IF(DC$4='2.1 Kraftwerk allgemein'!$F$16,'2.5 CAPEX'!$J26/$F23,
IF(DC$4&lt;'2.1 Kraftwerk allgemein'!$F$16+$F23,
('2.5 CAPEX'!$J26+SUM(OFFSET('2.5 CAPEX'!DH26,0,-MIN(MAX($F23-1-('2.1 Kraftwerk allgemein'!$F$16-'2.1 Kraftwerk allgemein'!$F$15+1),0),COLUMN(CT23)-1-('2.1 Kraftwerk allgemein'!$F$16-'2.1 Kraftwerk allgemein'!$F$15+1)),1,MIN(MAX($F23-('2.1 Kraftwerk allgemein'!$F$16-'2.1 Kraftwerk allgemein'!$F$15+1),1),COLUMN(CT23)-('2.1 Kraftwerk allgemein'!$F$16-'2.1 Kraftwerk allgemein'!$F$15+1)))))/$F23,
SUM(OFFSET('2.5 CAPEX'!DH26,0,-MIN($F23-1,COLUMN(CT23)-1),1,MIN($F23,COLUMN(CT23))))/$F23)))))),
IF(OR(ISNUMBER($D23)=FALSE,$F23=""),"",
IF(AND('2.5 CAPEX'!$L26&lt;&gt;"x",'2.5 CAPEX'!$M26&lt;&gt;"x"),0,
IF($F23=0,0,
IF(DC$4&lt;'2.1 Kraftwerk allgemein'!$F$16,0,
IF(DC$4='2.1 Kraftwerk allgemein'!$F$16,'2.5 CAPEX'!$J26/$F23,
IF(DC$4&lt;'2.1 Kraftwerk allgemein'!$F$16+$F23,
('2.5 CAPEX'!$J26+SUM(OFFSET('2.5 CAPEX'!DH26,0,-MIN(MAX($F23-1-('2.1 Kraftwerk allgemein'!$F$16-'1.1 Allgemein'!$I$22+1),0),COLUMN(CT23)-1-('2.1 Kraftwerk allgemein'!$F$16-'1.1 Allgemein'!$I$22+1)),1,MIN(MAX($F23-('2.1 Kraftwerk allgemein'!$F$16-'1.1 Allgemein'!$I$22+1),1),COLUMN(CT23)-('2.1 Kraftwerk allgemein'!$F$16-'1.1 Allgemein'!$I$22+1)))))/$F23,
SUM(OFFSET('2.5 CAPEX'!DH26,0,-MIN($F23-1,COLUMN(CT23)-1),1,MIN($F23,COLUMN(CT23))))/$F23)))))))</f>
        <v>0</v>
      </c>
      <c r="DD23" s="199">
        <f ca="1">IF('2.1 Kraftwerk allgemein'!$F$15&lt;'1.1 Allgemein'!$I$22,
IF(OR(ISNUMBER($D23)=FALSE,$F23=""),"",
IF(AND('2.5 CAPEX'!$L26&lt;&gt;"x",'2.5 CAPEX'!$M26&lt;&gt;"x"),0,
IF($F23=0,0,
IF(DD$4&lt;'2.1 Kraftwerk allgemein'!$F$16,0,
IF(DD$4='2.1 Kraftwerk allgemein'!$F$16,'2.5 CAPEX'!$J26/$F23,
IF(DD$4&lt;'2.1 Kraftwerk allgemein'!$F$16+$F23,
('2.5 CAPEX'!$J26+SUM(OFFSET('2.5 CAPEX'!DI26,0,-MIN(MAX($F23-1-('2.1 Kraftwerk allgemein'!$F$16-'2.1 Kraftwerk allgemein'!$F$15+1),0),COLUMN(CU23)-1-('2.1 Kraftwerk allgemein'!$F$16-'2.1 Kraftwerk allgemein'!$F$15+1)),1,MIN(MAX($F23-('2.1 Kraftwerk allgemein'!$F$16-'2.1 Kraftwerk allgemein'!$F$15+1),1),COLUMN(CU23)-('2.1 Kraftwerk allgemein'!$F$16-'2.1 Kraftwerk allgemein'!$F$15+1)))))/$F23,
SUM(OFFSET('2.5 CAPEX'!DI26,0,-MIN($F23-1,COLUMN(CU23)-1),1,MIN($F23,COLUMN(CU23))))/$F23)))))),
IF(OR(ISNUMBER($D23)=FALSE,$F23=""),"",
IF(AND('2.5 CAPEX'!$L26&lt;&gt;"x",'2.5 CAPEX'!$M26&lt;&gt;"x"),0,
IF($F23=0,0,
IF(DD$4&lt;'2.1 Kraftwerk allgemein'!$F$16,0,
IF(DD$4='2.1 Kraftwerk allgemein'!$F$16,'2.5 CAPEX'!$J26/$F23,
IF(DD$4&lt;'2.1 Kraftwerk allgemein'!$F$16+$F23,
('2.5 CAPEX'!$J26+SUM(OFFSET('2.5 CAPEX'!DI26,0,-MIN(MAX($F23-1-('2.1 Kraftwerk allgemein'!$F$16-'1.1 Allgemein'!$I$22+1),0),COLUMN(CU23)-1-('2.1 Kraftwerk allgemein'!$F$16-'1.1 Allgemein'!$I$22+1)),1,MIN(MAX($F23-('2.1 Kraftwerk allgemein'!$F$16-'1.1 Allgemein'!$I$22+1),1),COLUMN(CU23)-('2.1 Kraftwerk allgemein'!$F$16-'1.1 Allgemein'!$I$22+1)))))/$F23,
SUM(OFFSET('2.5 CAPEX'!DI26,0,-MIN($F23-1,COLUMN(CU23)-1),1,MIN($F23,COLUMN(CU23))))/$F23)))))))</f>
        <v>0</v>
      </c>
      <c r="DE23" s="199">
        <f ca="1">IF('2.1 Kraftwerk allgemein'!$F$15&lt;'1.1 Allgemein'!$I$22,
IF(OR(ISNUMBER($D23)=FALSE,$F23=""),"",
IF(AND('2.5 CAPEX'!$L26&lt;&gt;"x",'2.5 CAPEX'!$M26&lt;&gt;"x"),0,
IF($F23=0,0,
IF(DE$4&lt;'2.1 Kraftwerk allgemein'!$F$16,0,
IF(DE$4='2.1 Kraftwerk allgemein'!$F$16,'2.5 CAPEX'!$J26/$F23,
IF(DE$4&lt;'2.1 Kraftwerk allgemein'!$F$16+$F23,
('2.5 CAPEX'!$J26+SUM(OFFSET('2.5 CAPEX'!DJ26,0,-MIN(MAX($F23-1-('2.1 Kraftwerk allgemein'!$F$16-'2.1 Kraftwerk allgemein'!$F$15+1),0),COLUMN(CV23)-1-('2.1 Kraftwerk allgemein'!$F$16-'2.1 Kraftwerk allgemein'!$F$15+1)),1,MIN(MAX($F23-('2.1 Kraftwerk allgemein'!$F$16-'2.1 Kraftwerk allgemein'!$F$15+1),1),COLUMN(CV23)-('2.1 Kraftwerk allgemein'!$F$16-'2.1 Kraftwerk allgemein'!$F$15+1)))))/$F23,
SUM(OFFSET('2.5 CAPEX'!DJ26,0,-MIN($F23-1,COLUMN(CV23)-1),1,MIN($F23,COLUMN(CV23))))/$F23)))))),
IF(OR(ISNUMBER($D23)=FALSE,$F23=""),"",
IF(AND('2.5 CAPEX'!$L26&lt;&gt;"x",'2.5 CAPEX'!$M26&lt;&gt;"x"),0,
IF($F23=0,0,
IF(DE$4&lt;'2.1 Kraftwerk allgemein'!$F$16,0,
IF(DE$4='2.1 Kraftwerk allgemein'!$F$16,'2.5 CAPEX'!$J26/$F23,
IF(DE$4&lt;'2.1 Kraftwerk allgemein'!$F$16+$F23,
('2.5 CAPEX'!$J26+SUM(OFFSET('2.5 CAPEX'!DJ26,0,-MIN(MAX($F23-1-('2.1 Kraftwerk allgemein'!$F$16-'1.1 Allgemein'!$I$22+1),0),COLUMN(CV23)-1-('2.1 Kraftwerk allgemein'!$F$16-'1.1 Allgemein'!$I$22+1)),1,MIN(MAX($F23-('2.1 Kraftwerk allgemein'!$F$16-'1.1 Allgemein'!$I$22+1),1),COLUMN(CV23)-('2.1 Kraftwerk allgemein'!$F$16-'1.1 Allgemein'!$I$22+1)))))/$F23,
SUM(OFFSET('2.5 CAPEX'!DJ26,0,-MIN($F23-1,COLUMN(CV23)-1),1,MIN($F23,COLUMN(CV23))))/$F23)))))))</f>
        <v>0</v>
      </c>
      <c r="DF23" s="199">
        <f ca="1">IF('2.1 Kraftwerk allgemein'!$F$15&lt;'1.1 Allgemein'!$I$22,
IF(OR(ISNUMBER($D23)=FALSE,$F23=""),"",
IF(AND('2.5 CAPEX'!$L26&lt;&gt;"x",'2.5 CAPEX'!$M26&lt;&gt;"x"),0,
IF($F23=0,0,
IF(DF$4&lt;'2.1 Kraftwerk allgemein'!$F$16,0,
IF(DF$4='2.1 Kraftwerk allgemein'!$F$16,'2.5 CAPEX'!$J26/$F23,
IF(DF$4&lt;'2.1 Kraftwerk allgemein'!$F$16+$F23,
('2.5 CAPEX'!$J26+SUM(OFFSET('2.5 CAPEX'!DK26,0,-MIN(MAX($F23-1-('2.1 Kraftwerk allgemein'!$F$16-'2.1 Kraftwerk allgemein'!$F$15+1),0),COLUMN(CW23)-1-('2.1 Kraftwerk allgemein'!$F$16-'2.1 Kraftwerk allgemein'!$F$15+1)),1,MIN(MAX($F23-('2.1 Kraftwerk allgemein'!$F$16-'2.1 Kraftwerk allgemein'!$F$15+1),1),COLUMN(CW23)-('2.1 Kraftwerk allgemein'!$F$16-'2.1 Kraftwerk allgemein'!$F$15+1)))))/$F23,
SUM(OFFSET('2.5 CAPEX'!DK26,0,-MIN($F23-1,COLUMN(CW23)-1),1,MIN($F23,COLUMN(CW23))))/$F23)))))),
IF(OR(ISNUMBER($D23)=FALSE,$F23=""),"",
IF(AND('2.5 CAPEX'!$L26&lt;&gt;"x",'2.5 CAPEX'!$M26&lt;&gt;"x"),0,
IF($F23=0,0,
IF(DF$4&lt;'2.1 Kraftwerk allgemein'!$F$16,0,
IF(DF$4='2.1 Kraftwerk allgemein'!$F$16,'2.5 CAPEX'!$J26/$F23,
IF(DF$4&lt;'2.1 Kraftwerk allgemein'!$F$16+$F23,
('2.5 CAPEX'!$J26+SUM(OFFSET('2.5 CAPEX'!DK26,0,-MIN(MAX($F23-1-('2.1 Kraftwerk allgemein'!$F$16-'1.1 Allgemein'!$I$22+1),0),COLUMN(CW23)-1-('2.1 Kraftwerk allgemein'!$F$16-'1.1 Allgemein'!$I$22+1)),1,MIN(MAX($F23-('2.1 Kraftwerk allgemein'!$F$16-'1.1 Allgemein'!$I$22+1),1),COLUMN(CW23)-('2.1 Kraftwerk allgemein'!$F$16-'1.1 Allgemein'!$I$22+1)))))/$F23,
SUM(OFFSET('2.5 CAPEX'!DK26,0,-MIN($F23-1,COLUMN(CW23)-1),1,MIN($F23,COLUMN(CW23))))/$F23)))))))</f>
        <v>0</v>
      </c>
    </row>
    <row r="24" spans="1:110" s="200" customFormat="1" ht="14" x14ac:dyDescent="0.3">
      <c r="A24" s="104"/>
      <c r="B24" s="104"/>
      <c r="C24" s="154"/>
      <c r="D24" s="191">
        <f>IF('2.5 CAPEX'!D27&lt;&gt;"",'2.5 CAPEX'!D27,"")</f>
        <v>201</v>
      </c>
      <c r="E24" s="191" t="str">
        <f>IF('2.5 CAPEX'!E27&lt;&gt;"",'2.5 CAPEX'!E27,"")</f>
        <v xml:space="preserve">Bauten, Container </v>
      </c>
      <c r="F24" s="196">
        <f>IF('2.5 CAPEX'!F27&lt;&gt;"",'2.5 CAPEX'!F27,"")</f>
        <v>40</v>
      </c>
      <c r="G24" s="197">
        <f ca="1">IF(ISNUMBER(D24)=FALSE,"",INDEX('2.5 CAPEX'!$H:$H,MATCH('3.1 Abschreibung'!$D24,'2.5 CAPEX'!$D:$D,0))+INDEX('2.5 CAPEX'!$J:$J,MATCH('3.1 Abschreibung'!$D24,'2.5 CAPEX'!$D:$D,0)))</f>
        <v>0</v>
      </c>
      <c r="H24" s="197"/>
      <c r="I24" s="198">
        <v>0</v>
      </c>
      <c r="J24" s="199">
        <f ca="1">IF('2.1 Kraftwerk allgemein'!$F$15&lt;'1.1 Allgemein'!$I$22,
IF(OR(ISNUMBER($D24)=FALSE,$F24=""),"",
IF(AND('2.5 CAPEX'!$L27&lt;&gt;"x",'2.5 CAPEX'!$M27&lt;&gt;"x"),0,
IF($F24=0,0,
IF(J$4&lt;'2.1 Kraftwerk allgemein'!$F$16,0,
IF(J$4='2.1 Kraftwerk allgemein'!$F$16,'2.5 CAPEX'!$J27/$F24,
IF(J$4&lt;'2.1 Kraftwerk allgemein'!$F$16+$F24,
('2.5 CAPEX'!$J27+SUM(OFFSET('2.5 CAPEX'!O27,0,-MIN(MAX($F24-1-('2.1 Kraftwerk allgemein'!$F$16-'2.1 Kraftwerk allgemein'!$F$15+1),0),COLUMN(A24)-1-('2.1 Kraftwerk allgemein'!$F$16-'2.1 Kraftwerk allgemein'!$F$15+1)),1,MIN(MAX($F24-('2.1 Kraftwerk allgemein'!$F$16-'2.1 Kraftwerk allgemein'!$F$15+1),1),COLUMN(A24)-('2.1 Kraftwerk allgemein'!$F$16-'2.1 Kraftwerk allgemein'!$F$15+1)))))/$F24,
SUM(OFFSET('2.5 CAPEX'!O27,0,-MIN($F24-1,COLUMN(A24)-1),1,MIN($F24,COLUMN(A24))))/$F24)))))),
IF(OR(ISNUMBER($D24)=FALSE,$F24=""),"",
IF(AND('2.5 CAPEX'!$L27&lt;&gt;"x",'2.5 CAPEX'!$M27&lt;&gt;"x"),0,
IF($F24=0,0,
IF(J$4&lt;'2.1 Kraftwerk allgemein'!$F$16,0,
IF(J$4='2.1 Kraftwerk allgemein'!$F$16,'2.5 CAPEX'!$J27/$F24,
IF(J$4&lt;'2.1 Kraftwerk allgemein'!$F$16+$F24,
('2.5 CAPEX'!$J27+SUM(OFFSET('2.5 CAPEX'!O27,0,-MIN(MAX($F24-1-('2.1 Kraftwerk allgemein'!$F$16-'1.1 Allgemein'!$I$22+1),0),COLUMN(A24)-1-('2.1 Kraftwerk allgemein'!$F$16-'1.1 Allgemein'!$I$22+1)),1,MIN(MAX($F24-('2.1 Kraftwerk allgemein'!$F$16-'1.1 Allgemein'!$I$22+1),1),COLUMN(A24)-('2.1 Kraftwerk allgemein'!$F$16-'1.1 Allgemein'!$I$22+1)))))/$F24,
SUM(OFFSET('2.5 CAPEX'!O27,0,-MIN($F24-1,COLUMN(A24)-1),1,MIN($F24,COLUMN(A24))))/$F24)))))))</f>
        <v>0</v>
      </c>
      <c r="K24" s="199">
        <f ca="1">IF('2.1 Kraftwerk allgemein'!$F$15&lt;'1.1 Allgemein'!$I$22,
IF(OR(ISNUMBER($D24)=FALSE,$F24=""),"",
IF(AND('2.5 CAPEX'!$L27&lt;&gt;"x",'2.5 CAPEX'!$M27&lt;&gt;"x"),0,
IF($F24=0,0,
IF(K$4&lt;'2.1 Kraftwerk allgemein'!$F$16,0,
IF(K$4='2.1 Kraftwerk allgemein'!$F$16,'2.5 CAPEX'!$J27/$F24,
IF(K$4&lt;'2.1 Kraftwerk allgemein'!$F$16+$F24,
('2.5 CAPEX'!$J27+SUM(OFFSET('2.5 CAPEX'!P27,0,-MIN(MAX($F24-1-('2.1 Kraftwerk allgemein'!$F$16-'2.1 Kraftwerk allgemein'!$F$15+1),0),COLUMN(B24)-1-('2.1 Kraftwerk allgemein'!$F$16-'2.1 Kraftwerk allgemein'!$F$15+1)),1,MIN(MAX($F24-('2.1 Kraftwerk allgemein'!$F$16-'2.1 Kraftwerk allgemein'!$F$15+1),1),COLUMN(B24)-('2.1 Kraftwerk allgemein'!$F$16-'2.1 Kraftwerk allgemein'!$F$15+1)))))/$F24,
SUM(OFFSET('2.5 CAPEX'!P27,0,-MIN($F24-1,COLUMN(B24)-1),1,MIN($F24,COLUMN(B24))))/$F24)))))),
IF(OR(ISNUMBER($D24)=FALSE,$F24=""),"",
IF(AND('2.5 CAPEX'!$L27&lt;&gt;"x",'2.5 CAPEX'!$M27&lt;&gt;"x"),0,
IF($F24=0,0,
IF(K$4&lt;'2.1 Kraftwerk allgemein'!$F$16,0,
IF(K$4='2.1 Kraftwerk allgemein'!$F$16,'2.5 CAPEX'!$J27/$F24,
IF(K$4&lt;'2.1 Kraftwerk allgemein'!$F$16+$F24,
('2.5 CAPEX'!$J27+SUM(OFFSET('2.5 CAPEX'!P27,0,-MIN(MAX($F24-1-('2.1 Kraftwerk allgemein'!$F$16-'1.1 Allgemein'!$I$22+1),0),COLUMN(B24)-1-('2.1 Kraftwerk allgemein'!$F$16-'1.1 Allgemein'!$I$22+1)),1,MIN(MAX($F24-('2.1 Kraftwerk allgemein'!$F$16-'1.1 Allgemein'!$I$22+1),1),COLUMN(B24)-('2.1 Kraftwerk allgemein'!$F$16-'1.1 Allgemein'!$I$22+1)))))/$F24,
SUM(OFFSET('2.5 CAPEX'!P27,0,-MIN($F24-1,COLUMN(B24)-1),1,MIN($F24,COLUMN(B24))))/$F24)))))))</f>
        <v>0</v>
      </c>
      <c r="L24" s="199">
        <f ca="1">IF('2.1 Kraftwerk allgemein'!$F$15&lt;'1.1 Allgemein'!$I$22,
IF(OR(ISNUMBER($D24)=FALSE,$F24=""),"",
IF(AND('2.5 CAPEX'!$L27&lt;&gt;"x",'2.5 CAPEX'!$M27&lt;&gt;"x"),0,
IF($F24=0,0,
IF(L$4&lt;'2.1 Kraftwerk allgemein'!$F$16,0,
IF(L$4='2.1 Kraftwerk allgemein'!$F$16,'2.5 CAPEX'!$J27/$F24,
IF(L$4&lt;'2.1 Kraftwerk allgemein'!$F$16+$F24,
('2.5 CAPEX'!$J27+SUM(OFFSET('2.5 CAPEX'!Q27,0,-MIN(MAX($F24-1-('2.1 Kraftwerk allgemein'!$F$16-'2.1 Kraftwerk allgemein'!$F$15+1),0),COLUMN(C24)-1-('2.1 Kraftwerk allgemein'!$F$16-'2.1 Kraftwerk allgemein'!$F$15+1)),1,MIN(MAX($F24-('2.1 Kraftwerk allgemein'!$F$16-'2.1 Kraftwerk allgemein'!$F$15+1),1),COLUMN(C24)-('2.1 Kraftwerk allgemein'!$F$16-'2.1 Kraftwerk allgemein'!$F$15+1)))))/$F24,
SUM(OFFSET('2.5 CAPEX'!Q27,0,-MIN($F24-1,COLUMN(C24)-1),1,MIN($F24,COLUMN(C24))))/$F24)))))),
IF(OR(ISNUMBER($D24)=FALSE,$F24=""),"",
IF(AND('2.5 CAPEX'!$L27&lt;&gt;"x",'2.5 CAPEX'!$M27&lt;&gt;"x"),0,
IF($F24=0,0,
IF(L$4&lt;'2.1 Kraftwerk allgemein'!$F$16,0,
IF(L$4='2.1 Kraftwerk allgemein'!$F$16,'2.5 CAPEX'!$J27/$F24,
IF(L$4&lt;'2.1 Kraftwerk allgemein'!$F$16+$F24,
('2.5 CAPEX'!$J27+SUM(OFFSET('2.5 CAPEX'!Q27,0,-MIN(MAX($F24-1-('2.1 Kraftwerk allgemein'!$F$16-'1.1 Allgemein'!$I$22+1),0),COLUMN(C24)-1-('2.1 Kraftwerk allgemein'!$F$16-'1.1 Allgemein'!$I$22+1)),1,MIN(MAX($F24-('2.1 Kraftwerk allgemein'!$F$16-'1.1 Allgemein'!$I$22+1),1),COLUMN(C24)-('2.1 Kraftwerk allgemein'!$F$16-'1.1 Allgemein'!$I$22+1)))))/$F24,
SUM(OFFSET('2.5 CAPEX'!Q27,0,-MIN($F24-1,COLUMN(C24)-1),1,MIN($F24,COLUMN(C24))))/$F24)))))))</f>
        <v>0</v>
      </c>
      <c r="M24" s="199">
        <f ca="1">IF('2.1 Kraftwerk allgemein'!$F$15&lt;'1.1 Allgemein'!$I$22,
IF(OR(ISNUMBER($D24)=FALSE,$F24=""),"",
IF(AND('2.5 CAPEX'!$L27&lt;&gt;"x",'2.5 CAPEX'!$M27&lt;&gt;"x"),0,
IF($F24=0,0,
IF(M$4&lt;'2.1 Kraftwerk allgemein'!$F$16,0,
IF(M$4='2.1 Kraftwerk allgemein'!$F$16,'2.5 CAPEX'!$J27/$F24,
IF(M$4&lt;'2.1 Kraftwerk allgemein'!$F$16+$F24,
('2.5 CAPEX'!$J27+SUM(OFFSET('2.5 CAPEX'!R27,0,-MIN(MAX($F24-1-('2.1 Kraftwerk allgemein'!$F$16-'2.1 Kraftwerk allgemein'!$F$15+1),0),COLUMN(D24)-1-('2.1 Kraftwerk allgemein'!$F$16-'2.1 Kraftwerk allgemein'!$F$15+1)),1,MIN(MAX($F24-('2.1 Kraftwerk allgemein'!$F$16-'2.1 Kraftwerk allgemein'!$F$15+1),1),COLUMN(D24)-('2.1 Kraftwerk allgemein'!$F$16-'2.1 Kraftwerk allgemein'!$F$15+1)))))/$F24,
SUM(OFFSET('2.5 CAPEX'!R27,0,-MIN($F24-1,COLUMN(D24)-1),1,MIN($F24,COLUMN(D24))))/$F24)))))),
IF(OR(ISNUMBER($D24)=FALSE,$F24=""),"",
IF(AND('2.5 CAPEX'!$L27&lt;&gt;"x",'2.5 CAPEX'!$M27&lt;&gt;"x"),0,
IF($F24=0,0,
IF(M$4&lt;'2.1 Kraftwerk allgemein'!$F$16,0,
IF(M$4='2.1 Kraftwerk allgemein'!$F$16,'2.5 CAPEX'!$J27/$F24,
IF(M$4&lt;'2.1 Kraftwerk allgemein'!$F$16+$F24,
('2.5 CAPEX'!$J27+SUM(OFFSET('2.5 CAPEX'!R27,0,-MIN(MAX($F24-1-('2.1 Kraftwerk allgemein'!$F$16-'1.1 Allgemein'!$I$22+1),0),COLUMN(D24)-1-('2.1 Kraftwerk allgemein'!$F$16-'1.1 Allgemein'!$I$22+1)),1,MIN(MAX($F24-('2.1 Kraftwerk allgemein'!$F$16-'1.1 Allgemein'!$I$22+1),1),COLUMN(D24)-('2.1 Kraftwerk allgemein'!$F$16-'1.1 Allgemein'!$I$22+1)))))/$F24,
SUM(OFFSET('2.5 CAPEX'!R27,0,-MIN($F24-1,COLUMN(D24)-1),1,MIN($F24,COLUMN(D24))))/$F24)))))))</f>
        <v>0</v>
      </c>
      <c r="N24" s="199">
        <f ca="1">IF('2.1 Kraftwerk allgemein'!$F$15&lt;'1.1 Allgemein'!$I$22,
IF(OR(ISNUMBER($D24)=FALSE,$F24=""),"",
IF(AND('2.5 CAPEX'!$L27&lt;&gt;"x",'2.5 CAPEX'!$M27&lt;&gt;"x"),0,
IF($F24=0,0,
IF(N$4&lt;'2.1 Kraftwerk allgemein'!$F$16,0,
IF(N$4='2.1 Kraftwerk allgemein'!$F$16,'2.5 CAPEX'!$J27/$F24,
IF(N$4&lt;'2.1 Kraftwerk allgemein'!$F$16+$F24,
('2.5 CAPEX'!$J27+SUM(OFFSET('2.5 CAPEX'!S27,0,-MIN(MAX($F24-1-('2.1 Kraftwerk allgemein'!$F$16-'2.1 Kraftwerk allgemein'!$F$15+1),0),COLUMN(E24)-1-('2.1 Kraftwerk allgemein'!$F$16-'2.1 Kraftwerk allgemein'!$F$15+1)),1,MIN(MAX($F24-('2.1 Kraftwerk allgemein'!$F$16-'2.1 Kraftwerk allgemein'!$F$15+1),1),COLUMN(E24)-('2.1 Kraftwerk allgemein'!$F$16-'2.1 Kraftwerk allgemein'!$F$15+1)))))/$F24,
SUM(OFFSET('2.5 CAPEX'!S27,0,-MIN($F24-1,COLUMN(E24)-1),1,MIN($F24,COLUMN(E24))))/$F24)))))),
IF(OR(ISNUMBER($D24)=FALSE,$F24=""),"",
IF(AND('2.5 CAPEX'!$L27&lt;&gt;"x",'2.5 CAPEX'!$M27&lt;&gt;"x"),0,
IF($F24=0,0,
IF(N$4&lt;'2.1 Kraftwerk allgemein'!$F$16,0,
IF(N$4='2.1 Kraftwerk allgemein'!$F$16,'2.5 CAPEX'!$J27/$F24,
IF(N$4&lt;'2.1 Kraftwerk allgemein'!$F$16+$F24,
('2.5 CAPEX'!$J27+SUM(OFFSET('2.5 CAPEX'!S27,0,-MIN(MAX($F24-1-('2.1 Kraftwerk allgemein'!$F$16-'1.1 Allgemein'!$I$22+1),0),COLUMN(E24)-1-('2.1 Kraftwerk allgemein'!$F$16-'1.1 Allgemein'!$I$22+1)),1,MIN(MAX($F24-('2.1 Kraftwerk allgemein'!$F$16-'1.1 Allgemein'!$I$22+1),1),COLUMN(E24)-('2.1 Kraftwerk allgemein'!$F$16-'1.1 Allgemein'!$I$22+1)))))/$F24,
SUM(OFFSET('2.5 CAPEX'!S27,0,-MIN($F24-1,COLUMN(E24)-1),1,MIN($F24,COLUMN(E24))))/$F24)))))))</f>
        <v>0</v>
      </c>
      <c r="O24" s="199">
        <f ca="1">IF('2.1 Kraftwerk allgemein'!$F$15&lt;'1.1 Allgemein'!$I$22,
IF(OR(ISNUMBER($D24)=FALSE,$F24=""),"",
IF(AND('2.5 CAPEX'!$L27&lt;&gt;"x",'2.5 CAPEX'!$M27&lt;&gt;"x"),0,
IF($F24=0,0,
IF(O$4&lt;'2.1 Kraftwerk allgemein'!$F$16,0,
IF(O$4='2.1 Kraftwerk allgemein'!$F$16,'2.5 CAPEX'!$J27/$F24,
IF(O$4&lt;'2.1 Kraftwerk allgemein'!$F$16+$F24,
('2.5 CAPEX'!$J27+SUM(OFFSET('2.5 CAPEX'!T27,0,-MIN(MAX($F24-1-('2.1 Kraftwerk allgemein'!$F$16-'2.1 Kraftwerk allgemein'!$F$15+1),0),COLUMN(F24)-1-('2.1 Kraftwerk allgemein'!$F$16-'2.1 Kraftwerk allgemein'!$F$15+1)),1,MIN(MAX($F24-('2.1 Kraftwerk allgemein'!$F$16-'2.1 Kraftwerk allgemein'!$F$15+1),1),COLUMN(F24)-('2.1 Kraftwerk allgemein'!$F$16-'2.1 Kraftwerk allgemein'!$F$15+1)))))/$F24,
SUM(OFFSET('2.5 CAPEX'!T27,0,-MIN($F24-1,COLUMN(F24)-1),1,MIN($F24,COLUMN(F24))))/$F24)))))),
IF(OR(ISNUMBER($D24)=FALSE,$F24=""),"",
IF(AND('2.5 CAPEX'!$L27&lt;&gt;"x",'2.5 CAPEX'!$M27&lt;&gt;"x"),0,
IF($F24=0,0,
IF(O$4&lt;'2.1 Kraftwerk allgemein'!$F$16,0,
IF(O$4='2.1 Kraftwerk allgemein'!$F$16,'2.5 CAPEX'!$J27/$F24,
IF(O$4&lt;'2.1 Kraftwerk allgemein'!$F$16+$F24,
('2.5 CAPEX'!$J27+SUM(OFFSET('2.5 CAPEX'!T27,0,-MIN(MAX($F24-1-('2.1 Kraftwerk allgemein'!$F$16-'1.1 Allgemein'!$I$22+1),0),COLUMN(F24)-1-('2.1 Kraftwerk allgemein'!$F$16-'1.1 Allgemein'!$I$22+1)),1,MIN(MAX($F24-('2.1 Kraftwerk allgemein'!$F$16-'1.1 Allgemein'!$I$22+1),1),COLUMN(F24)-('2.1 Kraftwerk allgemein'!$F$16-'1.1 Allgemein'!$I$22+1)))))/$F24,
SUM(OFFSET('2.5 CAPEX'!T27,0,-MIN($F24-1,COLUMN(F24)-1),1,MIN($F24,COLUMN(F24))))/$F24)))))))</f>
        <v>0</v>
      </c>
      <c r="P24" s="199">
        <f ca="1">IF('2.1 Kraftwerk allgemein'!$F$15&lt;'1.1 Allgemein'!$I$22,
IF(OR(ISNUMBER($D24)=FALSE,$F24=""),"",
IF(AND('2.5 CAPEX'!$L27&lt;&gt;"x",'2.5 CAPEX'!$M27&lt;&gt;"x"),0,
IF($F24=0,0,
IF(P$4&lt;'2.1 Kraftwerk allgemein'!$F$16,0,
IF(P$4='2.1 Kraftwerk allgemein'!$F$16,'2.5 CAPEX'!$J27/$F24,
IF(P$4&lt;'2.1 Kraftwerk allgemein'!$F$16+$F24,
('2.5 CAPEX'!$J27+SUM(OFFSET('2.5 CAPEX'!U27,0,-MIN(MAX($F24-1-('2.1 Kraftwerk allgemein'!$F$16-'2.1 Kraftwerk allgemein'!$F$15+1),0),COLUMN(G24)-1-('2.1 Kraftwerk allgemein'!$F$16-'2.1 Kraftwerk allgemein'!$F$15+1)),1,MIN(MAX($F24-('2.1 Kraftwerk allgemein'!$F$16-'2.1 Kraftwerk allgemein'!$F$15+1),1),COLUMN(G24)-('2.1 Kraftwerk allgemein'!$F$16-'2.1 Kraftwerk allgemein'!$F$15+1)))))/$F24,
SUM(OFFSET('2.5 CAPEX'!U27,0,-MIN($F24-1,COLUMN(G24)-1),1,MIN($F24,COLUMN(G24))))/$F24)))))),
IF(OR(ISNUMBER($D24)=FALSE,$F24=""),"",
IF(AND('2.5 CAPEX'!$L27&lt;&gt;"x",'2.5 CAPEX'!$M27&lt;&gt;"x"),0,
IF($F24=0,0,
IF(P$4&lt;'2.1 Kraftwerk allgemein'!$F$16,0,
IF(P$4='2.1 Kraftwerk allgemein'!$F$16,'2.5 CAPEX'!$J27/$F24,
IF(P$4&lt;'2.1 Kraftwerk allgemein'!$F$16+$F24,
('2.5 CAPEX'!$J27+SUM(OFFSET('2.5 CAPEX'!U27,0,-MIN(MAX($F24-1-('2.1 Kraftwerk allgemein'!$F$16-'1.1 Allgemein'!$I$22+1),0),COLUMN(G24)-1-('2.1 Kraftwerk allgemein'!$F$16-'1.1 Allgemein'!$I$22+1)),1,MIN(MAX($F24-('2.1 Kraftwerk allgemein'!$F$16-'1.1 Allgemein'!$I$22+1),1),COLUMN(G24)-('2.1 Kraftwerk allgemein'!$F$16-'1.1 Allgemein'!$I$22+1)))))/$F24,
SUM(OFFSET('2.5 CAPEX'!U27,0,-MIN($F24-1,COLUMN(G24)-1),1,MIN($F24,COLUMN(G24))))/$F24)))))))</f>
        <v>0</v>
      </c>
      <c r="Q24" s="199">
        <f ca="1">IF('2.1 Kraftwerk allgemein'!$F$15&lt;'1.1 Allgemein'!$I$22,
IF(OR(ISNUMBER($D24)=FALSE,$F24=""),"",
IF(AND('2.5 CAPEX'!$L27&lt;&gt;"x",'2.5 CAPEX'!$M27&lt;&gt;"x"),0,
IF($F24=0,0,
IF(Q$4&lt;'2.1 Kraftwerk allgemein'!$F$16,0,
IF(Q$4='2.1 Kraftwerk allgemein'!$F$16,'2.5 CAPEX'!$J27/$F24,
IF(Q$4&lt;'2.1 Kraftwerk allgemein'!$F$16+$F24,
('2.5 CAPEX'!$J27+SUM(OFFSET('2.5 CAPEX'!V27,0,-MIN(MAX($F24-1-('2.1 Kraftwerk allgemein'!$F$16-'2.1 Kraftwerk allgemein'!$F$15+1),0),COLUMN(H24)-1-('2.1 Kraftwerk allgemein'!$F$16-'2.1 Kraftwerk allgemein'!$F$15+1)),1,MIN(MAX($F24-('2.1 Kraftwerk allgemein'!$F$16-'2.1 Kraftwerk allgemein'!$F$15+1),1),COLUMN(H24)-('2.1 Kraftwerk allgemein'!$F$16-'2.1 Kraftwerk allgemein'!$F$15+1)))))/$F24,
SUM(OFFSET('2.5 CAPEX'!V27,0,-MIN($F24-1,COLUMN(H24)-1),1,MIN($F24,COLUMN(H24))))/$F24)))))),
IF(OR(ISNUMBER($D24)=FALSE,$F24=""),"",
IF(AND('2.5 CAPEX'!$L27&lt;&gt;"x",'2.5 CAPEX'!$M27&lt;&gt;"x"),0,
IF($F24=0,0,
IF(Q$4&lt;'2.1 Kraftwerk allgemein'!$F$16,0,
IF(Q$4='2.1 Kraftwerk allgemein'!$F$16,'2.5 CAPEX'!$J27/$F24,
IF(Q$4&lt;'2.1 Kraftwerk allgemein'!$F$16+$F24,
('2.5 CAPEX'!$J27+SUM(OFFSET('2.5 CAPEX'!V27,0,-MIN(MAX($F24-1-('2.1 Kraftwerk allgemein'!$F$16-'1.1 Allgemein'!$I$22+1),0),COLUMN(H24)-1-('2.1 Kraftwerk allgemein'!$F$16-'1.1 Allgemein'!$I$22+1)),1,MIN(MAX($F24-('2.1 Kraftwerk allgemein'!$F$16-'1.1 Allgemein'!$I$22+1),1),COLUMN(H24)-('2.1 Kraftwerk allgemein'!$F$16-'1.1 Allgemein'!$I$22+1)))))/$F24,
SUM(OFFSET('2.5 CAPEX'!V27,0,-MIN($F24-1,COLUMN(H24)-1),1,MIN($F24,COLUMN(H24))))/$F24)))))))</f>
        <v>0</v>
      </c>
      <c r="R24" s="199">
        <f ca="1">IF('2.1 Kraftwerk allgemein'!$F$15&lt;'1.1 Allgemein'!$I$22,
IF(OR(ISNUMBER($D24)=FALSE,$F24=""),"",
IF(AND('2.5 CAPEX'!$L27&lt;&gt;"x",'2.5 CAPEX'!$M27&lt;&gt;"x"),0,
IF($F24=0,0,
IF(R$4&lt;'2.1 Kraftwerk allgemein'!$F$16,0,
IF(R$4='2.1 Kraftwerk allgemein'!$F$16,'2.5 CAPEX'!$J27/$F24,
IF(R$4&lt;'2.1 Kraftwerk allgemein'!$F$16+$F24,
('2.5 CAPEX'!$J27+SUM(OFFSET('2.5 CAPEX'!W27,0,-MIN(MAX($F24-1-('2.1 Kraftwerk allgemein'!$F$16-'2.1 Kraftwerk allgemein'!$F$15+1),0),COLUMN(I24)-1-('2.1 Kraftwerk allgemein'!$F$16-'2.1 Kraftwerk allgemein'!$F$15+1)),1,MIN(MAX($F24-('2.1 Kraftwerk allgemein'!$F$16-'2.1 Kraftwerk allgemein'!$F$15+1),1),COLUMN(I24)-('2.1 Kraftwerk allgemein'!$F$16-'2.1 Kraftwerk allgemein'!$F$15+1)))))/$F24,
SUM(OFFSET('2.5 CAPEX'!W27,0,-MIN($F24-1,COLUMN(I24)-1),1,MIN($F24,COLUMN(I24))))/$F24)))))),
IF(OR(ISNUMBER($D24)=FALSE,$F24=""),"",
IF(AND('2.5 CAPEX'!$L27&lt;&gt;"x",'2.5 CAPEX'!$M27&lt;&gt;"x"),0,
IF($F24=0,0,
IF(R$4&lt;'2.1 Kraftwerk allgemein'!$F$16,0,
IF(R$4='2.1 Kraftwerk allgemein'!$F$16,'2.5 CAPEX'!$J27/$F24,
IF(R$4&lt;'2.1 Kraftwerk allgemein'!$F$16+$F24,
('2.5 CAPEX'!$J27+SUM(OFFSET('2.5 CAPEX'!W27,0,-MIN(MAX($F24-1-('2.1 Kraftwerk allgemein'!$F$16-'1.1 Allgemein'!$I$22+1),0),COLUMN(I24)-1-('2.1 Kraftwerk allgemein'!$F$16-'1.1 Allgemein'!$I$22+1)),1,MIN(MAX($F24-('2.1 Kraftwerk allgemein'!$F$16-'1.1 Allgemein'!$I$22+1),1),COLUMN(I24)-('2.1 Kraftwerk allgemein'!$F$16-'1.1 Allgemein'!$I$22+1)))))/$F24,
SUM(OFFSET('2.5 CAPEX'!W27,0,-MIN($F24-1,COLUMN(I24)-1),1,MIN($F24,COLUMN(I24))))/$F24)))))))</f>
        <v>0</v>
      </c>
      <c r="S24" s="199">
        <f ca="1">IF('2.1 Kraftwerk allgemein'!$F$15&lt;'1.1 Allgemein'!$I$22,
IF(OR(ISNUMBER($D24)=FALSE,$F24=""),"",
IF(AND('2.5 CAPEX'!$L27&lt;&gt;"x",'2.5 CAPEX'!$M27&lt;&gt;"x"),0,
IF($F24=0,0,
IF(S$4&lt;'2.1 Kraftwerk allgemein'!$F$16,0,
IF(S$4='2.1 Kraftwerk allgemein'!$F$16,'2.5 CAPEX'!$J27/$F24,
IF(S$4&lt;'2.1 Kraftwerk allgemein'!$F$16+$F24,
('2.5 CAPEX'!$J27+SUM(OFFSET('2.5 CAPEX'!X27,0,-MIN(MAX($F24-1-('2.1 Kraftwerk allgemein'!$F$16-'2.1 Kraftwerk allgemein'!$F$15+1),0),COLUMN(J24)-1-('2.1 Kraftwerk allgemein'!$F$16-'2.1 Kraftwerk allgemein'!$F$15+1)),1,MIN(MAX($F24-('2.1 Kraftwerk allgemein'!$F$16-'2.1 Kraftwerk allgemein'!$F$15+1),1),COLUMN(J24)-('2.1 Kraftwerk allgemein'!$F$16-'2.1 Kraftwerk allgemein'!$F$15+1)))))/$F24,
SUM(OFFSET('2.5 CAPEX'!X27,0,-MIN($F24-1,COLUMN(J24)-1),1,MIN($F24,COLUMN(J24))))/$F24)))))),
IF(OR(ISNUMBER($D24)=FALSE,$F24=""),"",
IF(AND('2.5 CAPEX'!$L27&lt;&gt;"x",'2.5 CAPEX'!$M27&lt;&gt;"x"),0,
IF($F24=0,0,
IF(S$4&lt;'2.1 Kraftwerk allgemein'!$F$16,0,
IF(S$4='2.1 Kraftwerk allgemein'!$F$16,'2.5 CAPEX'!$J27/$F24,
IF(S$4&lt;'2.1 Kraftwerk allgemein'!$F$16+$F24,
('2.5 CAPEX'!$J27+SUM(OFFSET('2.5 CAPEX'!X27,0,-MIN(MAX($F24-1-('2.1 Kraftwerk allgemein'!$F$16-'1.1 Allgemein'!$I$22+1),0),COLUMN(J24)-1-('2.1 Kraftwerk allgemein'!$F$16-'1.1 Allgemein'!$I$22+1)),1,MIN(MAX($F24-('2.1 Kraftwerk allgemein'!$F$16-'1.1 Allgemein'!$I$22+1),1),COLUMN(J24)-('2.1 Kraftwerk allgemein'!$F$16-'1.1 Allgemein'!$I$22+1)))))/$F24,
SUM(OFFSET('2.5 CAPEX'!X27,0,-MIN($F24-1,COLUMN(J24)-1),1,MIN($F24,COLUMN(J24))))/$F24)))))))</f>
        <v>0</v>
      </c>
      <c r="T24" s="199">
        <f ca="1">IF('2.1 Kraftwerk allgemein'!$F$15&lt;'1.1 Allgemein'!$I$22,
IF(OR(ISNUMBER($D24)=FALSE,$F24=""),"",
IF(AND('2.5 CAPEX'!$L27&lt;&gt;"x",'2.5 CAPEX'!$M27&lt;&gt;"x"),0,
IF($F24=0,0,
IF(T$4&lt;'2.1 Kraftwerk allgemein'!$F$16,0,
IF(T$4='2.1 Kraftwerk allgemein'!$F$16,'2.5 CAPEX'!$J27/$F24,
IF(T$4&lt;'2.1 Kraftwerk allgemein'!$F$16+$F24,
('2.5 CAPEX'!$J27+SUM(OFFSET('2.5 CAPEX'!Y27,0,-MIN(MAX($F24-1-('2.1 Kraftwerk allgemein'!$F$16-'2.1 Kraftwerk allgemein'!$F$15+1),0),COLUMN(K24)-1-('2.1 Kraftwerk allgemein'!$F$16-'2.1 Kraftwerk allgemein'!$F$15+1)),1,MIN(MAX($F24-('2.1 Kraftwerk allgemein'!$F$16-'2.1 Kraftwerk allgemein'!$F$15+1),1),COLUMN(K24)-('2.1 Kraftwerk allgemein'!$F$16-'2.1 Kraftwerk allgemein'!$F$15+1)))))/$F24,
SUM(OFFSET('2.5 CAPEX'!Y27,0,-MIN($F24-1,COLUMN(K24)-1),1,MIN($F24,COLUMN(K24))))/$F24)))))),
IF(OR(ISNUMBER($D24)=FALSE,$F24=""),"",
IF(AND('2.5 CAPEX'!$L27&lt;&gt;"x",'2.5 CAPEX'!$M27&lt;&gt;"x"),0,
IF($F24=0,0,
IF(T$4&lt;'2.1 Kraftwerk allgemein'!$F$16,0,
IF(T$4='2.1 Kraftwerk allgemein'!$F$16,'2.5 CAPEX'!$J27/$F24,
IF(T$4&lt;'2.1 Kraftwerk allgemein'!$F$16+$F24,
('2.5 CAPEX'!$J27+SUM(OFFSET('2.5 CAPEX'!Y27,0,-MIN(MAX($F24-1-('2.1 Kraftwerk allgemein'!$F$16-'1.1 Allgemein'!$I$22+1),0),COLUMN(K24)-1-('2.1 Kraftwerk allgemein'!$F$16-'1.1 Allgemein'!$I$22+1)),1,MIN(MAX($F24-('2.1 Kraftwerk allgemein'!$F$16-'1.1 Allgemein'!$I$22+1),1),COLUMN(K24)-('2.1 Kraftwerk allgemein'!$F$16-'1.1 Allgemein'!$I$22+1)))))/$F24,
SUM(OFFSET('2.5 CAPEX'!Y27,0,-MIN($F24-1,COLUMN(K24)-1),1,MIN($F24,COLUMN(K24))))/$F24)))))))</f>
        <v>0</v>
      </c>
      <c r="U24" s="199">
        <f ca="1">IF('2.1 Kraftwerk allgemein'!$F$15&lt;'1.1 Allgemein'!$I$22,
IF(OR(ISNUMBER($D24)=FALSE,$F24=""),"",
IF(AND('2.5 CAPEX'!$L27&lt;&gt;"x",'2.5 CAPEX'!$M27&lt;&gt;"x"),0,
IF($F24=0,0,
IF(U$4&lt;'2.1 Kraftwerk allgemein'!$F$16,0,
IF(U$4='2.1 Kraftwerk allgemein'!$F$16,'2.5 CAPEX'!$J27/$F24,
IF(U$4&lt;'2.1 Kraftwerk allgemein'!$F$16+$F24,
('2.5 CAPEX'!$J27+SUM(OFFSET('2.5 CAPEX'!Z27,0,-MIN(MAX($F24-1-('2.1 Kraftwerk allgemein'!$F$16-'2.1 Kraftwerk allgemein'!$F$15+1),0),COLUMN(L24)-1-('2.1 Kraftwerk allgemein'!$F$16-'2.1 Kraftwerk allgemein'!$F$15+1)),1,MIN(MAX($F24-('2.1 Kraftwerk allgemein'!$F$16-'2.1 Kraftwerk allgemein'!$F$15+1),1),COLUMN(L24)-('2.1 Kraftwerk allgemein'!$F$16-'2.1 Kraftwerk allgemein'!$F$15+1)))))/$F24,
SUM(OFFSET('2.5 CAPEX'!Z27,0,-MIN($F24-1,COLUMN(L24)-1),1,MIN($F24,COLUMN(L24))))/$F24)))))),
IF(OR(ISNUMBER($D24)=FALSE,$F24=""),"",
IF(AND('2.5 CAPEX'!$L27&lt;&gt;"x",'2.5 CAPEX'!$M27&lt;&gt;"x"),0,
IF($F24=0,0,
IF(U$4&lt;'2.1 Kraftwerk allgemein'!$F$16,0,
IF(U$4='2.1 Kraftwerk allgemein'!$F$16,'2.5 CAPEX'!$J27/$F24,
IF(U$4&lt;'2.1 Kraftwerk allgemein'!$F$16+$F24,
('2.5 CAPEX'!$J27+SUM(OFFSET('2.5 CAPEX'!Z27,0,-MIN(MAX($F24-1-('2.1 Kraftwerk allgemein'!$F$16-'1.1 Allgemein'!$I$22+1),0),COLUMN(L24)-1-('2.1 Kraftwerk allgemein'!$F$16-'1.1 Allgemein'!$I$22+1)),1,MIN(MAX($F24-('2.1 Kraftwerk allgemein'!$F$16-'1.1 Allgemein'!$I$22+1),1),COLUMN(L24)-('2.1 Kraftwerk allgemein'!$F$16-'1.1 Allgemein'!$I$22+1)))))/$F24,
SUM(OFFSET('2.5 CAPEX'!Z27,0,-MIN($F24-1,COLUMN(L24)-1),1,MIN($F24,COLUMN(L24))))/$F24)))))))</f>
        <v>0</v>
      </c>
      <c r="V24" s="199">
        <f ca="1">IF('2.1 Kraftwerk allgemein'!$F$15&lt;'1.1 Allgemein'!$I$22,
IF(OR(ISNUMBER($D24)=FALSE,$F24=""),"",
IF(AND('2.5 CAPEX'!$L27&lt;&gt;"x",'2.5 CAPEX'!$M27&lt;&gt;"x"),0,
IF($F24=0,0,
IF(V$4&lt;'2.1 Kraftwerk allgemein'!$F$16,0,
IF(V$4='2.1 Kraftwerk allgemein'!$F$16,'2.5 CAPEX'!$J27/$F24,
IF(V$4&lt;'2.1 Kraftwerk allgemein'!$F$16+$F24,
('2.5 CAPEX'!$J27+SUM(OFFSET('2.5 CAPEX'!AA27,0,-MIN(MAX($F24-1-('2.1 Kraftwerk allgemein'!$F$16-'2.1 Kraftwerk allgemein'!$F$15+1),0),COLUMN(M24)-1-('2.1 Kraftwerk allgemein'!$F$16-'2.1 Kraftwerk allgemein'!$F$15+1)),1,MIN(MAX($F24-('2.1 Kraftwerk allgemein'!$F$16-'2.1 Kraftwerk allgemein'!$F$15+1),1),COLUMN(M24)-('2.1 Kraftwerk allgemein'!$F$16-'2.1 Kraftwerk allgemein'!$F$15+1)))))/$F24,
SUM(OFFSET('2.5 CAPEX'!AA27,0,-MIN($F24-1,COLUMN(M24)-1),1,MIN($F24,COLUMN(M24))))/$F24)))))),
IF(OR(ISNUMBER($D24)=FALSE,$F24=""),"",
IF(AND('2.5 CAPEX'!$L27&lt;&gt;"x",'2.5 CAPEX'!$M27&lt;&gt;"x"),0,
IF($F24=0,0,
IF(V$4&lt;'2.1 Kraftwerk allgemein'!$F$16,0,
IF(V$4='2.1 Kraftwerk allgemein'!$F$16,'2.5 CAPEX'!$J27/$F24,
IF(V$4&lt;'2.1 Kraftwerk allgemein'!$F$16+$F24,
('2.5 CAPEX'!$J27+SUM(OFFSET('2.5 CAPEX'!AA27,0,-MIN(MAX($F24-1-('2.1 Kraftwerk allgemein'!$F$16-'1.1 Allgemein'!$I$22+1),0),COLUMN(M24)-1-('2.1 Kraftwerk allgemein'!$F$16-'1.1 Allgemein'!$I$22+1)),1,MIN(MAX($F24-('2.1 Kraftwerk allgemein'!$F$16-'1.1 Allgemein'!$I$22+1),1),COLUMN(M24)-('2.1 Kraftwerk allgemein'!$F$16-'1.1 Allgemein'!$I$22+1)))))/$F24,
SUM(OFFSET('2.5 CAPEX'!AA27,0,-MIN($F24-1,COLUMN(M24)-1),1,MIN($F24,COLUMN(M24))))/$F24)))))))</f>
        <v>0</v>
      </c>
      <c r="W24" s="199">
        <f ca="1">IF('2.1 Kraftwerk allgemein'!$F$15&lt;'1.1 Allgemein'!$I$22,
IF(OR(ISNUMBER($D24)=FALSE,$F24=""),"",
IF(AND('2.5 CAPEX'!$L27&lt;&gt;"x",'2.5 CAPEX'!$M27&lt;&gt;"x"),0,
IF($F24=0,0,
IF(W$4&lt;'2.1 Kraftwerk allgemein'!$F$16,0,
IF(W$4='2.1 Kraftwerk allgemein'!$F$16,'2.5 CAPEX'!$J27/$F24,
IF(W$4&lt;'2.1 Kraftwerk allgemein'!$F$16+$F24,
('2.5 CAPEX'!$J27+SUM(OFFSET('2.5 CAPEX'!AB27,0,-MIN(MAX($F24-1-('2.1 Kraftwerk allgemein'!$F$16-'2.1 Kraftwerk allgemein'!$F$15+1),0),COLUMN(N24)-1-('2.1 Kraftwerk allgemein'!$F$16-'2.1 Kraftwerk allgemein'!$F$15+1)),1,MIN(MAX($F24-('2.1 Kraftwerk allgemein'!$F$16-'2.1 Kraftwerk allgemein'!$F$15+1),1),COLUMN(N24)-('2.1 Kraftwerk allgemein'!$F$16-'2.1 Kraftwerk allgemein'!$F$15+1)))))/$F24,
SUM(OFFSET('2.5 CAPEX'!AB27,0,-MIN($F24-1,COLUMN(N24)-1),1,MIN($F24,COLUMN(N24))))/$F24)))))),
IF(OR(ISNUMBER($D24)=FALSE,$F24=""),"",
IF(AND('2.5 CAPEX'!$L27&lt;&gt;"x",'2.5 CAPEX'!$M27&lt;&gt;"x"),0,
IF($F24=0,0,
IF(W$4&lt;'2.1 Kraftwerk allgemein'!$F$16,0,
IF(W$4='2.1 Kraftwerk allgemein'!$F$16,'2.5 CAPEX'!$J27/$F24,
IF(W$4&lt;'2.1 Kraftwerk allgemein'!$F$16+$F24,
('2.5 CAPEX'!$J27+SUM(OFFSET('2.5 CAPEX'!AB27,0,-MIN(MAX($F24-1-('2.1 Kraftwerk allgemein'!$F$16-'1.1 Allgemein'!$I$22+1),0),COLUMN(N24)-1-('2.1 Kraftwerk allgemein'!$F$16-'1.1 Allgemein'!$I$22+1)),1,MIN(MAX($F24-('2.1 Kraftwerk allgemein'!$F$16-'1.1 Allgemein'!$I$22+1),1),COLUMN(N24)-('2.1 Kraftwerk allgemein'!$F$16-'1.1 Allgemein'!$I$22+1)))))/$F24,
SUM(OFFSET('2.5 CAPEX'!AB27,0,-MIN($F24-1,COLUMN(N24)-1),1,MIN($F24,COLUMN(N24))))/$F24)))))))</f>
        <v>0</v>
      </c>
      <c r="X24" s="199">
        <f ca="1">IF('2.1 Kraftwerk allgemein'!$F$15&lt;'1.1 Allgemein'!$I$22,
IF(OR(ISNUMBER($D24)=FALSE,$F24=""),"",
IF(AND('2.5 CAPEX'!$L27&lt;&gt;"x",'2.5 CAPEX'!$M27&lt;&gt;"x"),0,
IF($F24=0,0,
IF(X$4&lt;'2.1 Kraftwerk allgemein'!$F$16,0,
IF(X$4='2.1 Kraftwerk allgemein'!$F$16,'2.5 CAPEX'!$J27/$F24,
IF(X$4&lt;'2.1 Kraftwerk allgemein'!$F$16+$F24,
('2.5 CAPEX'!$J27+SUM(OFFSET('2.5 CAPEX'!AC27,0,-MIN(MAX($F24-1-('2.1 Kraftwerk allgemein'!$F$16-'2.1 Kraftwerk allgemein'!$F$15+1),0),COLUMN(O24)-1-('2.1 Kraftwerk allgemein'!$F$16-'2.1 Kraftwerk allgemein'!$F$15+1)),1,MIN(MAX($F24-('2.1 Kraftwerk allgemein'!$F$16-'2.1 Kraftwerk allgemein'!$F$15+1),1),COLUMN(O24)-('2.1 Kraftwerk allgemein'!$F$16-'2.1 Kraftwerk allgemein'!$F$15+1)))))/$F24,
SUM(OFFSET('2.5 CAPEX'!AC27,0,-MIN($F24-1,COLUMN(O24)-1),1,MIN($F24,COLUMN(O24))))/$F24)))))),
IF(OR(ISNUMBER($D24)=FALSE,$F24=""),"",
IF(AND('2.5 CAPEX'!$L27&lt;&gt;"x",'2.5 CAPEX'!$M27&lt;&gt;"x"),0,
IF($F24=0,0,
IF(X$4&lt;'2.1 Kraftwerk allgemein'!$F$16,0,
IF(X$4='2.1 Kraftwerk allgemein'!$F$16,'2.5 CAPEX'!$J27/$F24,
IF(X$4&lt;'2.1 Kraftwerk allgemein'!$F$16+$F24,
('2.5 CAPEX'!$J27+SUM(OFFSET('2.5 CAPEX'!AC27,0,-MIN(MAX($F24-1-('2.1 Kraftwerk allgemein'!$F$16-'1.1 Allgemein'!$I$22+1),0),COLUMN(O24)-1-('2.1 Kraftwerk allgemein'!$F$16-'1.1 Allgemein'!$I$22+1)),1,MIN(MAX($F24-('2.1 Kraftwerk allgemein'!$F$16-'1.1 Allgemein'!$I$22+1),1),COLUMN(O24)-('2.1 Kraftwerk allgemein'!$F$16-'1.1 Allgemein'!$I$22+1)))))/$F24,
SUM(OFFSET('2.5 CAPEX'!AC27,0,-MIN($F24-1,COLUMN(O24)-1),1,MIN($F24,COLUMN(O24))))/$F24)))))))</f>
        <v>0</v>
      </c>
      <c r="Y24" s="199">
        <f ca="1">IF('2.1 Kraftwerk allgemein'!$F$15&lt;'1.1 Allgemein'!$I$22,
IF(OR(ISNUMBER($D24)=FALSE,$F24=""),"",
IF(AND('2.5 CAPEX'!$L27&lt;&gt;"x",'2.5 CAPEX'!$M27&lt;&gt;"x"),0,
IF($F24=0,0,
IF(Y$4&lt;'2.1 Kraftwerk allgemein'!$F$16,0,
IF(Y$4='2.1 Kraftwerk allgemein'!$F$16,'2.5 CAPEX'!$J27/$F24,
IF(Y$4&lt;'2.1 Kraftwerk allgemein'!$F$16+$F24,
('2.5 CAPEX'!$J27+SUM(OFFSET('2.5 CAPEX'!AD27,0,-MIN(MAX($F24-1-('2.1 Kraftwerk allgemein'!$F$16-'2.1 Kraftwerk allgemein'!$F$15+1),0),COLUMN(P24)-1-('2.1 Kraftwerk allgemein'!$F$16-'2.1 Kraftwerk allgemein'!$F$15+1)),1,MIN(MAX($F24-('2.1 Kraftwerk allgemein'!$F$16-'2.1 Kraftwerk allgemein'!$F$15+1),1),COLUMN(P24)-('2.1 Kraftwerk allgemein'!$F$16-'2.1 Kraftwerk allgemein'!$F$15+1)))))/$F24,
SUM(OFFSET('2.5 CAPEX'!AD27,0,-MIN($F24-1,COLUMN(P24)-1),1,MIN($F24,COLUMN(P24))))/$F24)))))),
IF(OR(ISNUMBER($D24)=FALSE,$F24=""),"",
IF(AND('2.5 CAPEX'!$L27&lt;&gt;"x",'2.5 CAPEX'!$M27&lt;&gt;"x"),0,
IF($F24=0,0,
IF(Y$4&lt;'2.1 Kraftwerk allgemein'!$F$16,0,
IF(Y$4='2.1 Kraftwerk allgemein'!$F$16,'2.5 CAPEX'!$J27/$F24,
IF(Y$4&lt;'2.1 Kraftwerk allgemein'!$F$16+$F24,
('2.5 CAPEX'!$J27+SUM(OFFSET('2.5 CAPEX'!AD27,0,-MIN(MAX($F24-1-('2.1 Kraftwerk allgemein'!$F$16-'1.1 Allgemein'!$I$22+1),0),COLUMN(P24)-1-('2.1 Kraftwerk allgemein'!$F$16-'1.1 Allgemein'!$I$22+1)),1,MIN(MAX($F24-('2.1 Kraftwerk allgemein'!$F$16-'1.1 Allgemein'!$I$22+1),1),COLUMN(P24)-('2.1 Kraftwerk allgemein'!$F$16-'1.1 Allgemein'!$I$22+1)))))/$F24,
SUM(OFFSET('2.5 CAPEX'!AD27,0,-MIN($F24-1,COLUMN(P24)-1),1,MIN($F24,COLUMN(P24))))/$F24)))))))</f>
        <v>0</v>
      </c>
      <c r="Z24" s="199">
        <f ca="1">IF('2.1 Kraftwerk allgemein'!$F$15&lt;'1.1 Allgemein'!$I$22,
IF(OR(ISNUMBER($D24)=FALSE,$F24=""),"",
IF(AND('2.5 CAPEX'!$L27&lt;&gt;"x",'2.5 CAPEX'!$M27&lt;&gt;"x"),0,
IF($F24=0,0,
IF(Z$4&lt;'2.1 Kraftwerk allgemein'!$F$16,0,
IF(Z$4='2.1 Kraftwerk allgemein'!$F$16,'2.5 CAPEX'!$J27/$F24,
IF(Z$4&lt;'2.1 Kraftwerk allgemein'!$F$16+$F24,
('2.5 CAPEX'!$J27+SUM(OFFSET('2.5 CAPEX'!AE27,0,-MIN(MAX($F24-1-('2.1 Kraftwerk allgemein'!$F$16-'2.1 Kraftwerk allgemein'!$F$15+1),0),COLUMN(Q24)-1-('2.1 Kraftwerk allgemein'!$F$16-'2.1 Kraftwerk allgemein'!$F$15+1)),1,MIN(MAX($F24-('2.1 Kraftwerk allgemein'!$F$16-'2.1 Kraftwerk allgemein'!$F$15+1),1),COLUMN(Q24)-('2.1 Kraftwerk allgemein'!$F$16-'2.1 Kraftwerk allgemein'!$F$15+1)))))/$F24,
SUM(OFFSET('2.5 CAPEX'!AE27,0,-MIN($F24-1,COLUMN(Q24)-1),1,MIN($F24,COLUMN(Q24))))/$F24)))))),
IF(OR(ISNUMBER($D24)=FALSE,$F24=""),"",
IF(AND('2.5 CAPEX'!$L27&lt;&gt;"x",'2.5 CAPEX'!$M27&lt;&gt;"x"),0,
IF($F24=0,0,
IF(Z$4&lt;'2.1 Kraftwerk allgemein'!$F$16,0,
IF(Z$4='2.1 Kraftwerk allgemein'!$F$16,'2.5 CAPEX'!$J27/$F24,
IF(Z$4&lt;'2.1 Kraftwerk allgemein'!$F$16+$F24,
('2.5 CAPEX'!$J27+SUM(OFFSET('2.5 CAPEX'!AE27,0,-MIN(MAX($F24-1-('2.1 Kraftwerk allgemein'!$F$16-'1.1 Allgemein'!$I$22+1),0),COLUMN(Q24)-1-('2.1 Kraftwerk allgemein'!$F$16-'1.1 Allgemein'!$I$22+1)),1,MIN(MAX($F24-('2.1 Kraftwerk allgemein'!$F$16-'1.1 Allgemein'!$I$22+1),1),COLUMN(Q24)-('2.1 Kraftwerk allgemein'!$F$16-'1.1 Allgemein'!$I$22+1)))))/$F24,
SUM(OFFSET('2.5 CAPEX'!AE27,0,-MIN($F24-1,COLUMN(Q24)-1),1,MIN($F24,COLUMN(Q24))))/$F24)))))))</f>
        <v>0</v>
      </c>
      <c r="AA24" s="199">
        <f ca="1">IF('2.1 Kraftwerk allgemein'!$F$15&lt;'1.1 Allgemein'!$I$22,
IF(OR(ISNUMBER($D24)=FALSE,$F24=""),"",
IF(AND('2.5 CAPEX'!$L27&lt;&gt;"x",'2.5 CAPEX'!$M27&lt;&gt;"x"),0,
IF($F24=0,0,
IF(AA$4&lt;'2.1 Kraftwerk allgemein'!$F$16,0,
IF(AA$4='2.1 Kraftwerk allgemein'!$F$16,'2.5 CAPEX'!$J27/$F24,
IF(AA$4&lt;'2.1 Kraftwerk allgemein'!$F$16+$F24,
('2.5 CAPEX'!$J27+SUM(OFFSET('2.5 CAPEX'!AF27,0,-MIN(MAX($F24-1-('2.1 Kraftwerk allgemein'!$F$16-'2.1 Kraftwerk allgemein'!$F$15+1),0),COLUMN(R24)-1-('2.1 Kraftwerk allgemein'!$F$16-'2.1 Kraftwerk allgemein'!$F$15+1)),1,MIN(MAX($F24-('2.1 Kraftwerk allgemein'!$F$16-'2.1 Kraftwerk allgemein'!$F$15+1),1),COLUMN(R24)-('2.1 Kraftwerk allgemein'!$F$16-'2.1 Kraftwerk allgemein'!$F$15+1)))))/$F24,
SUM(OFFSET('2.5 CAPEX'!AF27,0,-MIN($F24-1,COLUMN(R24)-1),1,MIN($F24,COLUMN(R24))))/$F24)))))),
IF(OR(ISNUMBER($D24)=FALSE,$F24=""),"",
IF(AND('2.5 CAPEX'!$L27&lt;&gt;"x",'2.5 CAPEX'!$M27&lt;&gt;"x"),0,
IF($F24=0,0,
IF(AA$4&lt;'2.1 Kraftwerk allgemein'!$F$16,0,
IF(AA$4='2.1 Kraftwerk allgemein'!$F$16,'2.5 CAPEX'!$J27/$F24,
IF(AA$4&lt;'2.1 Kraftwerk allgemein'!$F$16+$F24,
('2.5 CAPEX'!$J27+SUM(OFFSET('2.5 CAPEX'!AF27,0,-MIN(MAX($F24-1-('2.1 Kraftwerk allgemein'!$F$16-'1.1 Allgemein'!$I$22+1),0),COLUMN(R24)-1-('2.1 Kraftwerk allgemein'!$F$16-'1.1 Allgemein'!$I$22+1)),1,MIN(MAX($F24-('2.1 Kraftwerk allgemein'!$F$16-'1.1 Allgemein'!$I$22+1),1),COLUMN(R24)-('2.1 Kraftwerk allgemein'!$F$16-'1.1 Allgemein'!$I$22+1)))))/$F24,
SUM(OFFSET('2.5 CAPEX'!AF27,0,-MIN($F24-1,COLUMN(R24)-1),1,MIN($F24,COLUMN(R24))))/$F24)))))))</f>
        <v>0</v>
      </c>
      <c r="AB24" s="199">
        <f ca="1">IF('2.1 Kraftwerk allgemein'!$F$15&lt;'1.1 Allgemein'!$I$22,
IF(OR(ISNUMBER($D24)=FALSE,$F24=""),"",
IF(AND('2.5 CAPEX'!$L27&lt;&gt;"x",'2.5 CAPEX'!$M27&lt;&gt;"x"),0,
IF($F24=0,0,
IF(AB$4&lt;'2.1 Kraftwerk allgemein'!$F$16,0,
IF(AB$4='2.1 Kraftwerk allgemein'!$F$16,'2.5 CAPEX'!$J27/$F24,
IF(AB$4&lt;'2.1 Kraftwerk allgemein'!$F$16+$F24,
('2.5 CAPEX'!$J27+SUM(OFFSET('2.5 CAPEX'!AG27,0,-MIN(MAX($F24-1-('2.1 Kraftwerk allgemein'!$F$16-'2.1 Kraftwerk allgemein'!$F$15+1),0),COLUMN(S24)-1-('2.1 Kraftwerk allgemein'!$F$16-'2.1 Kraftwerk allgemein'!$F$15+1)),1,MIN(MAX($F24-('2.1 Kraftwerk allgemein'!$F$16-'2.1 Kraftwerk allgemein'!$F$15+1),1),COLUMN(S24)-('2.1 Kraftwerk allgemein'!$F$16-'2.1 Kraftwerk allgemein'!$F$15+1)))))/$F24,
SUM(OFFSET('2.5 CAPEX'!AG27,0,-MIN($F24-1,COLUMN(S24)-1),1,MIN($F24,COLUMN(S24))))/$F24)))))),
IF(OR(ISNUMBER($D24)=FALSE,$F24=""),"",
IF(AND('2.5 CAPEX'!$L27&lt;&gt;"x",'2.5 CAPEX'!$M27&lt;&gt;"x"),0,
IF($F24=0,0,
IF(AB$4&lt;'2.1 Kraftwerk allgemein'!$F$16,0,
IF(AB$4='2.1 Kraftwerk allgemein'!$F$16,'2.5 CAPEX'!$J27/$F24,
IF(AB$4&lt;'2.1 Kraftwerk allgemein'!$F$16+$F24,
('2.5 CAPEX'!$J27+SUM(OFFSET('2.5 CAPEX'!AG27,0,-MIN(MAX($F24-1-('2.1 Kraftwerk allgemein'!$F$16-'1.1 Allgemein'!$I$22+1),0),COLUMN(S24)-1-('2.1 Kraftwerk allgemein'!$F$16-'1.1 Allgemein'!$I$22+1)),1,MIN(MAX($F24-('2.1 Kraftwerk allgemein'!$F$16-'1.1 Allgemein'!$I$22+1),1),COLUMN(S24)-('2.1 Kraftwerk allgemein'!$F$16-'1.1 Allgemein'!$I$22+1)))))/$F24,
SUM(OFFSET('2.5 CAPEX'!AG27,0,-MIN($F24-1,COLUMN(S24)-1),1,MIN($F24,COLUMN(S24))))/$F24)))))))</f>
        <v>0</v>
      </c>
      <c r="AC24" s="199">
        <f ca="1">IF('2.1 Kraftwerk allgemein'!$F$15&lt;'1.1 Allgemein'!$I$22,
IF(OR(ISNUMBER($D24)=FALSE,$F24=""),"",
IF(AND('2.5 CAPEX'!$L27&lt;&gt;"x",'2.5 CAPEX'!$M27&lt;&gt;"x"),0,
IF($F24=0,0,
IF(AC$4&lt;'2.1 Kraftwerk allgemein'!$F$16,0,
IF(AC$4='2.1 Kraftwerk allgemein'!$F$16,'2.5 CAPEX'!$J27/$F24,
IF(AC$4&lt;'2.1 Kraftwerk allgemein'!$F$16+$F24,
('2.5 CAPEX'!$J27+SUM(OFFSET('2.5 CAPEX'!AH27,0,-MIN(MAX($F24-1-('2.1 Kraftwerk allgemein'!$F$16-'2.1 Kraftwerk allgemein'!$F$15+1),0),COLUMN(T24)-1-('2.1 Kraftwerk allgemein'!$F$16-'2.1 Kraftwerk allgemein'!$F$15+1)),1,MIN(MAX($F24-('2.1 Kraftwerk allgemein'!$F$16-'2.1 Kraftwerk allgemein'!$F$15+1),1),COLUMN(T24)-('2.1 Kraftwerk allgemein'!$F$16-'2.1 Kraftwerk allgemein'!$F$15+1)))))/$F24,
SUM(OFFSET('2.5 CAPEX'!AH27,0,-MIN($F24-1,COLUMN(T24)-1),1,MIN($F24,COLUMN(T24))))/$F24)))))),
IF(OR(ISNUMBER($D24)=FALSE,$F24=""),"",
IF(AND('2.5 CAPEX'!$L27&lt;&gt;"x",'2.5 CAPEX'!$M27&lt;&gt;"x"),0,
IF($F24=0,0,
IF(AC$4&lt;'2.1 Kraftwerk allgemein'!$F$16,0,
IF(AC$4='2.1 Kraftwerk allgemein'!$F$16,'2.5 CAPEX'!$J27/$F24,
IF(AC$4&lt;'2.1 Kraftwerk allgemein'!$F$16+$F24,
('2.5 CAPEX'!$J27+SUM(OFFSET('2.5 CAPEX'!AH27,0,-MIN(MAX($F24-1-('2.1 Kraftwerk allgemein'!$F$16-'1.1 Allgemein'!$I$22+1),0),COLUMN(T24)-1-('2.1 Kraftwerk allgemein'!$F$16-'1.1 Allgemein'!$I$22+1)),1,MIN(MAX($F24-('2.1 Kraftwerk allgemein'!$F$16-'1.1 Allgemein'!$I$22+1),1),COLUMN(T24)-('2.1 Kraftwerk allgemein'!$F$16-'1.1 Allgemein'!$I$22+1)))))/$F24,
SUM(OFFSET('2.5 CAPEX'!AH27,0,-MIN($F24-1,COLUMN(T24)-1),1,MIN($F24,COLUMN(T24))))/$F24)))))))</f>
        <v>0</v>
      </c>
      <c r="AD24" s="199">
        <f ca="1">IF('2.1 Kraftwerk allgemein'!$F$15&lt;'1.1 Allgemein'!$I$22,
IF(OR(ISNUMBER($D24)=FALSE,$F24=""),"",
IF(AND('2.5 CAPEX'!$L27&lt;&gt;"x",'2.5 CAPEX'!$M27&lt;&gt;"x"),0,
IF($F24=0,0,
IF(AD$4&lt;'2.1 Kraftwerk allgemein'!$F$16,0,
IF(AD$4='2.1 Kraftwerk allgemein'!$F$16,'2.5 CAPEX'!$J27/$F24,
IF(AD$4&lt;'2.1 Kraftwerk allgemein'!$F$16+$F24,
('2.5 CAPEX'!$J27+SUM(OFFSET('2.5 CAPEX'!AI27,0,-MIN(MAX($F24-1-('2.1 Kraftwerk allgemein'!$F$16-'2.1 Kraftwerk allgemein'!$F$15+1),0),COLUMN(U24)-1-('2.1 Kraftwerk allgemein'!$F$16-'2.1 Kraftwerk allgemein'!$F$15+1)),1,MIN(MAX($F24-('2.1 Kraftwerk allgemein'!$F$16-'2.1 Kraftwerk allgemein'!$F$15+1),1),COLUMN(U24)-('2.1 Kraftwerk allgemein'!$F$16-'2.1 Kraftwerk allgemein'!$F$15+1)))))/$F24,
SUM(OFFSET('2.5 CAPEX'!AI27,0,-MIN($F24-1,COLUMN(U24)-1),1,MIN($F24,COLUMN(U24))))/$F24)))))),
IF(OR(ISNUMBER($D24)=FALSE,$F24=""),"",
IF(AND('2.5 CAPEX'!$L27&lt;&gt;"x",'2.5 CAPEX'!$M27&lt;&gt;"x"),0,
IF($F24=0,0,
IF(AD$4&lt;'2.1 Kraftwerk allgemein'!$F$16,0,
IF(AD$4='2.1 Kraftwerk allgemein'!$F$16,'2.5 CAPEX'!$J27/$F24,
IF(AD$4&lt;'2.1 Kraftwerk allgemein'!$F$16+$F24,
('2.5 CAPEX'!$J27+SUM(OFFSET('2.5 CAPEX'!AI27,0,-MIN(MAX($F24-1-('2.1 Kraftwerk allgemein'!$F$16-'1.1 Allgemein'!$I$22+1),0),COLUMN(U24)-1-('2.1 Kraftwerk allgemein'!$F$16-'1.1 Allgemein'!$I$22+1)),1,MIN(MAX($F24-('2.1 Kraftwerk allgemein'!$F$16-'1.1 Allgemein'!$I$22+1),1),COLUMN(U24)-('2.1 Kraftwerk allgemein'!$F$16-'1.1 Allgemein'!$I$22+1)))))/$F24,
SUM(OFFSET('2.5 CAPEX'!AI27,0,-MIN($F24-1,COLUMN(U24)-1),1,MIN($F24,COLUMN(U24))))/$F24)))))))</f>
        <v>0</v>
      </c>
      <c r="AE24" s="199">
        <f ca="1">IF('2.1 Kraftwerk allgemein'!$F$15&lt;'1.1 Allgemein'!$I$22,
IF(OR(ISNUMBER($D24)=FALSE,$F24=""),"",
IF(AND('2.5 CAPEX'!$L27&lt;&gt;"x",'2.5 CAPEX'!$M27&lt;&gt;"x"),0,
IF($F24=0,0,
IF(AE$4&lt;'2.1 Kraftwerk allgemein'!$F$16,0,
IF(AE$4='2.1 Kraftwerk allgemein'!$F$16,'2.5 CAPEX'!$J27/$F24,
IF(AE$4&lt;'2.1 Kraftwerk allgemein'!$F$16+$F24,
('2.5 CAPEX'!$J27+SUM(OFFSET('2.5 CAPEX'!AJ27,0,-MIN(MAX($F24-1-('2.1 Kraftwerk allgemein'!$F$16-'2.1 Kraftwerk allgemein'!$F$15+1),0),COLUMN(V24)-1-('2.1 Kraftwerk allgemein'!$F$16-'2.1 Kraftwerk allgemein'!$F$15+1)),1,MIN(MAX($F24-('2.1 Kraftwerk allgemein'!$F$16-'2.1 Kraftwerk allgemein'!$F$15+1),1),COLUMN(V24)-('2.1 Kraftwerk allgemein'!$F$16-'2.1 Kraftwerk allgemein'!$F$15+1)))))/$F24,
SUM(OFFSET('2.5 CAPEX'!AJ27,0,-MIN($F24-1,COLUMN(V24)-1),1,MIN($F24,COLUMN(V24))))/$F24)))))),
IF(OR(ISNUMBER($D24)=FALSE,$F24=""),"",
IF(AND('2.5 CAPEX'!$L27&lt;&gt;"x",'2.5 CAPEX'!$M27&lt;&gt;"x"),0,
IF($F24=0,0,
IF(AE$4&lt;'2.1 Kraftwerk allgemein'!$F$16,0,
IF(AE$4='2.1 Kraftwerk allgemein'!$F$16,'2.5 CAPEX'!$J27/$F24,
IF(AE$4&lt;'2.1 Kraftwerk allgemein'!$F$16+$F24,
('2.5 CAPEX'!$J27+SUM(OFFSET('2.5 CAPEX'!AJ27,0,-MIN(MAX($F24-1-('2.1 Kraftwerk allgemein'!$F$16-'1.1 Allgemein'!$I$22+1),0),COLUMN(V24)-1-('2.1 Kraftwerk allgemein'!$F$16-'1.1 Allgemein'!$I$22+1)),1,MIN(MAX($F24-('2.1 Kraftwerk allgemein'!$F$16-'1.1 Allgemein'!$I$22+1),1),COLUMN(V24)-('2.1 Kraftwerk allgemein'!$F$16-'1.1 Allgemein'!$I$22+1)))))/$F24,
SUM(OFFSET('2.5 CAPEX'!AJ27,0,-MIN($F24-1,COLUMN(V24)-1),1,MIN($F24,COLUMN(V24))))/$F24)))))))</f>
        <v>0</v>
      </c>
      <c r="AF24" s="199">
        <f ca="1">IF('2.1 Kraftwerk allgemein'!$F$15&lt;'1.1 Allgemein'!$I$22,
IF(OR(ISNUMBER($D24)=FALSE,$F24=""),"",
IF(AND('2.5 CAPEX'!$L27&lt;&gt;"x",'2.5 CAPEX'!$M27&lt;&gt;"x"),0,
IF($F24=0,0,
IF(AF$4&lt;'2.1 Kraftwerk allgemein'!$F$16,0,
IF(AF$4='2.1 Kraftwerk allgemein'!$F$16,'2.5 CAPEX'!$J27/$F24,
IF(AF$4&lt;'2.1 Kraftwerk allgemein'!$F$16+$F24,
('2.5 CAPEX'!$J27+SUM(OFFSET('2.5 CAPEX'!AK27,0,-MIN(MAX($F24-1-('2.1 Kraftwerk allgemein'!$F$16-'2.1 Kraftwerk allgemein'!$F$15+1),0),COLUMN(W24)-1-('2.1 Kraftwerk allgemein'!$F$16-'2.1 Kraftwerk allgemein'!$F$15+1)),1,MIN(MAX($F24-('2.1 Kraftwerk allgemein'!$F$16-'2.1 Kraftwerk allgemein'!$F$15+1),1),COLUMN(W24)-('2.1 Kraftwerk allgemein'!$F$16-'2.1 Kraftwerk allgemein'!$F$15+1)))))/$F24,
SUM(OFFSET('2.5 CAPEX'!AK27,0,-MIN($F24-1,COLUMN(W24)-1),1,MIN($F24,COLUMN(W24))))/$F24)))))),
IF(OR(ISNUMBER($D24)=FALSE,$F24=""),"",
IF(AND('2.5 CAPEX'!$L27&lt;&gt;"x",'2.5 CAPEX'!$M27&lt;&gt;"x"),0,
IF($F24=0,0,
IF(AF$4&lt;'2.1 Kraftwerk allgemein'!$F$16,0,
IF(AF$4='2.1 Kraftwerk allgemein'!$F$16,'2.5 CAPEX'!$J27/$F24,
IF(AF$4&lt;'2.1 Kraftwerk allgemein'!$F$16+$F24,
('2.5 CAPEX'!$J27+SUM(OFFSET('2.5 CAPEX'!AK27,0,-MIN(MAX($F24-1-('2.1 Kraftwerk allgemein'!$F$16-'1.1 Allgemein'!$I$22+1),0),COLUMN(W24)-1-('2.1 Kraftwerk allgemein'!$F$16-'1.1 Allgemein'!$I$22+1)),1,MIN(MAX($F24-('2.1 Kraftwerk allgemein'!$F$16-'1.1 Allgemein'!$I$22+1),1),COLUMN(W24)-('2.1 Kraftwerk allgemein'!$F$16-'1.1 Allgemein'!$I$22+1)))))/$F24,
SUM(OFFSET('2.5 CAPEX'!AK27,0,-MIN($F24-1,COLUMN(W24)-1),1,MIN($F24,COLUMN(W24))))/$F24)))))))</f>
        <v>0</v>
      </c>
      <c r="AG24" s="199">
        <f ca="1">IF('2.1 Kraftwerk allgemein'!$F$15&lt;'1.1 Allgemein'!$I$22,
IF(OR(ISNUMBER($D24)=FALSE,$F24=""),"",
IF(AND('2.5 CAPEX'!$L27&lt;&gt;"x",'2.5 CAPEX'!$M27&lt;&gt;"x"),0,
IF($F24=0,0,
IF(AG$4&lt;'2.1 Kraftwerk allgemein'!$F$16,0,
IF(AG$4='2.1 Kraftwerk allgemein'!$F$16,'2.5 CAPEX'!$J27/$F24,
IF(AG$4&lt;'2.1 Kraftwerk allgemein'!$F$16+$F24,
('2.5 CAPEX'!$J27+SUM(OFFSET('2.5 CAPEX'!AL27,0,-MIN(MAX($F24-1-('2.1 Kraftwerk allgemein'!$F$16-'2.1 Kraftwerk allgemein'!$F$15+1),0),COLUMN(X24)-1-('2.1 Kraftwerk allgemein'!$F$16-'2.1 Kraftwerk allgemein'!$F$15+1)),1,MIN(MAX($F24-('2.1 Kraftwerk allgemein'!$F$16-'2.1 Kraftwerk allgemein'!$F$15+1),1),COLUMN(X24)-('2.1 Kraftwerk allgemein'!$F$16-'2.1 Kraftwerk allgemein'!$F$15+1)))))/$F24,
SUM(OFFSET('2.5 CAPEX'!AL27,0,-MIN($F24-1,COLUMN(X24)-1),1,MIN($F24,COLUMN(X24))))/$F24)))))),
IF(OR(ISNUMBER($D24)=FALSE,$F24=""),"",
IF(AND('2.5 CAPEX'!$L27&lt;&gt;"x",'2.5 CAPEX'!$M27&lt;&gt;"x"),0,
IF($F24=0,0,
IF(AG$4&lt;'2.1 Kraftwerk allgemein'!$F$16,0,
IF(AG$4='2.1 Kraftwerk allgemein'!$F$16,'2.5 CAPEX'!$J27/$F24,
IF(AG$4&lt;'2.1 Kraftwerk allgemein'!$F$16+$F24,
('2.5 CAPEX'!$J27+SUM(OFFSET('2.5 CAPEX'!AL27,0,-MIN(MAX($F24-1-('2.1 Kraftwerk allgemein'!$F$16-'1.1 Allgemein'!$I$22+1),0),COLUMN(X24)-1-('2.1 Kraftwerk allgemein'!$F$16-'1.1 Allgemein'!$I$22+1)),1,MIN(MAX($F24-('2.1 Kraftwerk allgemein'!$F$16-'1.1 Allgemein'!$I$22+1),1),COLUMN(X24)-('2.1 Kraftwerk allgemein'!$F$16-'1.1 Allgemein'!$I$22+1)))))/$F24,
SUM(OFFSET('2.5 CAPEX'!AL27,0,-MIN($F24-1,COLUMN(X24)-1),1,MIN($F24,COLUMN(X24))))/$F24)))))))</f>
        <v>0</v>
      </c>
      <c r="AH24" s="199">
        <f ca="1">IF('2.1 Kraftwerk allgemein'!$F$15&lt;'1.1 Allgemein'!$I$22,
IF(OR(ISNUMBER($D24)=FALSE,$F24=""),"",
IF(AND('2.5 CAPEX'!$L27&lt;&gt;"x",'2.5 CAPEX'!$M27&lt;&gt;"x"),0,
IF($F24=0,0,
IF(AH$4&lt;'2.1 Kraftwerk allgemein'!$F$16,0,
IF(AH$4='2.1 Kraftwerk allgemein'!$F$16,'2.5 CAPEX'!$J27/$F24,
IF(AH$4&lt;'2.1 Kraftwerk allgemein'!$F$16+$F24,
('2.5 CAPEX'!$J27+SUM(OFFSET('2.5 CAPEX'!AM27,0,-MIN(MAX($F24-1-('2.1 Kraftwerk allgemein'!$F$16-'2.1 Kraftwerk allgemein'!$F$15+1),0),COLUMN(Y24)-1-('2.1 Kraftwerk allgemein'!$F$16-'2.1 Kraftwerk allgemein'!$F$15+1)),1,MIN(MAX($F24-('2.1 Kraftwerk allgemein'!$F$16-'2.1 Kraftwerk allgemein'!$F$15+1),1),COLUMN(Y24)-('2.1 Kraftwerk allgemein'!$F$16-'2.1 Kraftwerk allgemein'!$F$15+1)))))/$F24,
SUM(OFFSET('2.5 CAPEX'!AM27,0,-MIN($F24-1,COLUMN(Y24)-1),1,MIN($F24,COLUMN(Y24))))/$F24)))))),
IF(OR(ISNUMBER($D24)=FALSE,$F24=""),"",
IF(AND('2.5 CAPEX'!$L27&lt;&gt;"x",'2.5 CAPEX'!$M27&lt;&gt;"x"),0,
IF($F24=0,0,
IF(AH$4&lt;'2.1 Kraftwerk allgemein'!$F$16,0,
IF(AH$4='2.1 Kraftwerk allgemein'!$F$16,'2.5 CAPEX'!$J27/$F24,
IF(AH$4&lt;'2.1 Kraftwerk allgemein'!$F$16+$F24,
('2.5 CAPEX'!$J27+SUM(OFFSET('2.5 CAPEX'!AM27,0,-MIN(MAX($F24-1-('2.1 Kraftwerk allgemein'!$F$16-'1.1 Allgemein'!$I$22+1),0),COLUMN(Y24)-1-('2.1 Kraftwerk allgemein'!$F$16-'1.1 Allgemein'!$I$22+1)),1,MIN(MAX($F24-('2.1 Kraftwerk allgemein'!$F$16-'1.1 Allgemein'!$I$22+1),1),COLUMN(Y24)-('2.1 Kraftwerk allgemein'!$F$16-'1.1 Allgemein'!$I$22+1)))))/$F24,
SUM(OFFSET('2.5 CAPEX'!AM27,0,-MIN($F24-1,COLUMN(Y24)-1),1,MIN($F24,COLUMN(Y24))))/$F24)))))))</f>
        <v>0</v>
      </c>
      <c r="AI24" s="199">
        <f ca="1">IF('2.1 Kraftwerk allgemein'!$F$15&lt;'1.1 Allgemein'!$I$22,
IF(OR(ISNUMBER($D24)=FALSE,$F24=""),"",
IF(AND('2.5 CAPEX'!$L27&lt;&gt;"x",'2.5 CAPEX'!$M27&lt;&gt;"x"),0,
IF($F24=0,0,
IF(AI$4&lt;'2.1 Kraftwerk allgemein'!$F$16,0,
IF(AI$4='2.1 Kraftwerk allgemein'!$F$16,'2.5 CAPEX'!$J27/$F24,
IF(AI$4&lt;'2.1 Kraftwerk allgemein'!$F$16+$F24,
('2.5 CAPEX'!$J27+SUM(OFFSET('2.5 CAPEX'!AN27,0,-MIN(MAX($F24-1-('2.1 Kraftwerk allgemein'!$F$16-'2.1 Kraftwerk allgemein'!$F$15+1),0),COLUMN(Z24)-1-('2.1 Kraftwerk allgemein'!$F$16-'2.1 Kraftwerk allgemein'!$F$15+1)),1,MIN(MAX($F24-('2.1 Kraftwerk allgemein'!$F$16-'2.1 Kraftwerk allgemein'!$F$15+1),1),COLUMN(Z24)-('2.1 Kraftwerk allgemein'!$F$16-'2.1 Kraftwerk allgemein'!$F$15+1)))))/$F24,
SUM(OFFSET('2.5 CAPEX'!AN27,0,-MIN($F24-1,COLUMN(Z24)-1),1,MIN($F24,COLUMN(Z24))))/$F24)))))),
IF(OR(ISNUMBER($D24)=FALSE,$F24=""),"",
IF(AND('2.5 CAPEX'!$L27&lt;&gt;"x",'2.5 CAPEX'!$M27&lt;&gt;"x"),0,
IF($F24=0,0,
IF(AI$4&lt;'2.1 Kraftwerk allgemein'!$F$16,0,
IF(AI$4='2.1 Kraftwerk allgemein'!$F$16,'2.5 CAPEX'!$J27/$F24,
IF(AI$4&lt;'2.1 Kraftwerk allgemein'!$F$16+$F24,
('2.5 CAPEX'!$J27+SUM(OFFSET('2.5 CAPEX'!AN27,0,-MIN(MAX($F24-1-('2.1 Kraftwerk allgemein'!$F$16-'1.1 Allgemein'!$I$22+1),0),COLUMN(Z24)-1-('2.1 Kraftwerk allgemein'!$F$16-'1.1 Allgemein'!$I$22+1)),1,MIN(MAX($F24-('2.1 Kraftwerk allgemein'!$F$16-'1.1 Allgemein'!$I$22+1),1),COLUMN(Z24)-('2.1 Kraftwerk allgemein'!$F$16-'1.1 Allgemein'!$I$22+1)))))/$F24,
SUM(OFFSET('2.5 CAPEX'!AN27,0,-MIN($F24-1,COLUMN(Z24)-1),1,MIN($F24,COLUMN(Z24))))/$F24)))))))</f>
        <v>0</v>
      </c>
      <c r="AJ24" s="199">
        <f ca="1">IF('2.1 Kraftwerk allgemein'!$F$15&lt;'1.1 Allgemein'!$I$22,
IF(OR(ISNUMBER($D24)=FALSE,$F24=""),"",
IF(AND('2.5 CAPEX'!$L27&lt;&gt;"x",'2.5 CAPEX'!$M27&lt;&gt;"x"),0,
IF($F24=0,0,
IF(AJ$4&lt;'2.1 Kraftwerk allgemein'!$F$16,0,
IF(AJ$4='2.1 Kraftwerk allgemein'!$F$16,'2.5 CAPEX'!$J27/$F24,
IF(AJ$4&lt;'2.1 Kraftwerk allgemein'!$F$16+$F24,
('2.5 CAPEX'!$J27+SUM(OFFSET('2.5 CAPEX'!AO27,0,-MIN(MAX($F24-1-('2.1 Kraftwerk allgemein'!$F$16-'2.1 Kraftwerk allgemein'!$F$15+1),0),COLUMN(AA24)-1-('2.1 Kraftwerk allgemein'!$F$16-'2.1 Kraftwerk allgemein'!$F$15+1)),1,MIN(MAX($F24-('2.1 Kraftwerk allgemein'!$F$16-'2.1 Kraftwerk allgemein'!$F$15+1),1),COLUMN(AA24)-('2.1 Kraftwerk allgemein'!$F$16-'2.1 Kraftwerk allgemein'!$F$15+1)))))/$F24,
SUM(OFFSET('2.5 CAPEX'!AO27,0,-MIN($F24-1,COLUMN(AA24)-1),1,MIN($F24,COLUMN(AA24))))/$F24)))))),
IF(OR(ISNUMBER($D24)=FALSE,$F24=""),"",
IF(AND('2.5 CAPEX'!$L27&lt;&gt;"x",'2.5 CAPEX'!$M27&lt;&gt;"x"),0,
IF($F24=0,0,
IF(AJ$4&lt;'2.1 Kraftwerk allgemein'!$F$16,0,
IF(AJ$4='2.1 Kraftwerk allgemein'!$F$16,'2.5 CAPEX'!$J27/$F24,
IF(AJ$4&lt;'2.1 Kraftwerk allgemein'!$F$16+$F24,
('2.5 CAPEX'!$J27+SUM(OFFSET('2.5 CAPEX'!AO27,0,-MIN(MAX($F24-1-('2.1 Kraftwerk allgemein'!$F$16-'1.1 Allgemein'!$I$22+1),0),COLUMN(AA24)-1-('2.1 Kraftwerk allgemein'!$F$16-'1.1 Allgemein'!$I$22+1)),1,MIN(MAX($F24-('2.1 Kraftwerk allgemein'!$F$16-'1.1 Allgemein'!$I$22+1),1),COLUMN(AA24)-('2.1 Kraftwerk allgemein'!$F$16-'1.1 Allgemein'!$I$22+1)))))/$F24,
SUM(OFFSET('2.5 CAPEX'!AO27,0,-MIN($F24-1,COLUMN(AA24)-1),1,MIN($F24,COLUMN(AA24))))/$F24)))))))</f>
        <v>0</v>
      </c>
      <c r="AK24" s="199">
        <f ca="1">IF('2.1 Kraftwerk allgemein'!$F$15&lt;'1.1 Allgemein'!$I$22,
IF(OR(ISNUMBER($D24)=FALSE,$F24=""),"",
IF(AND('2.5 CAPEX'!$L27&lt;&gt;"x",'2.5 CAPEX'!$M27&lt;&gt;"x"),0,
IF($F24=0,0,
IF(AK$4&lt;'2.1 Kraftwerk allgemein'!$F$16,0,
IF(AK$4='2.1 Kraftwerk allgemein'!$F$16,'2.5 CAPEX'!$J27/$F24,
IF(AK$4&lt;'2.1 Kraftwerk allgemein'!$F$16+$F24,
('2.5 CAPEX'!$J27+SUM(OFFSET('2.5 CAPEX'!AP27,0,-MIN(MAX($F24-1-('2.1 Kraftwerk allgemein'!$F$16-'2.1 Kraftwerk allgemein'!$F$15+1),0),COLUMN(AB24)-1-('2.1 Kraftwerk allgemein'!$F$16-'2.1 Kraftwerk allgemein'!$F$15+1)),1,MIN(MAX($F24-('2.1 Kraftwerk allgemein'!$F$16-'2.1 Kraftwerk allgemein'!$F$15+1),1),COLUMN(AB24)-('2.1 Kraftwerk allgemein'!$F$16-'2.1 Kraftwerk allgemein'!$F$15+1)))))/$F24,
SUM(OFFSET('2.5 CAPEX'!AP27,0,-MIN($F24-1,COLUMN(AB24)-1),1,MIN($F24,COLUMN(AB24))))/$F24)))))),
IF(OR(ISNUMBER($D24)=FALSE,$F24=""),"",
IF(AND('2.5 CAPEX'!$L27&lt;&gt;"x",'2.5 CAPEX'!$M27&lt;&gt;"x"),0,
IF($F24=0,0,
IF(AK$4&lt;'2.1 Kraftwerk allgemein'!$F$16,0,
IF(AK$4='2.1 Kraftwerk allgemein'!$F$16,'2.5 CAPEX'!$J27/$F24,
IF(AK$4&lt;'2.1 Kraftwerk allgemein'!$F$16+$F24,
('2.5 CAPEX'!$J27+SUM(OFFSET('2.5 CAPEX'!AP27,0,-MIN(MAX($F24-1-('2.1 Kraftwerk allgemein'!$F$16-'1.1 Allgemein'!$I$22+1),0),COLUMN(AB24)-1-('2.1 Kraftwerk allgemein'!$F$16-'1.1 Allgemein'!$I$22+1)),1,MIN(MAX($F24-('2.1 Kraftwerk allgemein'!$F$16-'1.1 Allgemein'!$I$22+1),1),COLUMN(AB24)-('2.1 Kraftwerk allgemein'!$F$16-'1.1 Allgemein'!$I$22+1)))))/$F24,
SUM(OFFSET('2.5 CAPEX'!AP27,0,-MIN($F24-1,COLUMN(AB24)-1),1,MIN($F24,COLUMN(AB24))))/$F24)))))))</f>
        <v>0</v>
      </c>
      <c r="AL24" s="199">
        <f ca="1">IF('2.1 Kraftwerk allgemein'!$F$15&lt;'1.1 Allgemein'!$I$22,
IF(OR(ISNUMBER($D24)=FALSE,$F24=""),"",
IF(AND('2.5 CAPEX'!$L27&lt;&gt;"x",'2.5 CAPEX'!$M27&lt;&gt;"x"),0,
IF($F24=0,0,
IF(AL$4&lt;'2.1 Kraftwerk allgemein'!$F$16,0,
IF(AL$4='2.1 Kraftwerk allgemein'!$F$16,'2.5 CAPEX'!$J27/$F24,
IF(AL$4&lt;'2.1 Kraftwerk allgemein'!$F$16+$F24,
('2.5 CAPEX'!$J27+SUM(OFFSET('2.5 CAPEX'!AQ27,0,-MIN(MAX($F24-1-('2.1 Kraftwerk allgemein'!$F$16-'2.1 Kraftwerk allgemein'!$F$15+1),0),COLUMN(AC24)-1-('2.1 Kraftwerk allgemein'!$F$16-'2.1 Kraftwerk allgemein'!$F$15+1)),1,MIN(MAX($F24-('2.1 Kraftwerk allgemein'!$F$16-'2.1 Kraftwerk allgemein'!$F$15+1),1),COLUMN(AC24)-('2.1 Kraftwerk allgemein'!$F$16-'2.1 Kraftwerk allgemein'!$F$15+1)))))/$F24,
SUM(OFFSET('2.5 CAPEX'!AQ27,0,-MIN($F24-1,COLUMN(AC24)-1),1,MIN($F24,COLUMN(AC24))))/$F24)))))),
IF(OR(ISNUMBER($D24)=FALSE,$F24=""),"",
IF(AND('2.5 CAPEX'!$L27&lt;&gt;"x",'2.5 CAPEX'!$M27&lt;&gt;"x"),0,
IF($F24=0,0,
IF(AL$4&lt;'2.1 Kraftwerk allgemein'!$F$16,0,
IF(AL$4='2.1 Kraftwerk allgemein'!$F$16,'2.5 CAPEX'!$J27/$F24,
IF(AL$4&lt;'2.1 Kraftwerk allgemein'!$F$16+$F24,
('2.5 CAPEX'!$J27+SUM(OFFSET('2.5 CAPEX'!AQ27,0,-MIN(MAX($F24-1-('2.1 Kraftwerk allgemein'!$F$16-'1.1 Allgemein'!$I$22+1),0),COLUMN(AC24)-1-('2.1 Kraftwerk allgemein'!$F$16-'1.1 Allgemein'!$I$22+1)),1,MIN(MAX($F24-('2.1 Kraftwerk allgemein'!$F$16-'1.1 Allgemein'!$I$22+1),1),COLUMN(AC24)-('2.1 Kraftwerk allgemein'!$F$16-'1.1 Allgemein'!$I$22+1)))))/$F24,
SUM(OFFSET('2.5 CAPEX'!AQ27,0,-MIN($F24-1,COLUMN(AC24)-1),1,MIN($F24,COLUMN(AC24))))/$F24)))))))</f>
        <v>0</v>
      </c>
      <c r="AM24" s="199">
        <f ca="1">IF('2.1 Kraftwerk allgemein'!$F$15&lt;'1.1 Allgemein'!$I$22,
IF(OR(ISNUMBER($D24)=FALSE,$F24=""),"",
IF(AND('2.5 CAPEX'!$L27&lt;&gt;"x",'2.5 CAPEX'!$M27&lt;&gt;"x"),0,
IF($F24=0,0,
IF(AM$4&lt;'2.1 Kraftwerk allgemein'!$F$16,0,
IF(AM$4='2.1 Kraftwerk allgemein'!$F$16,'2.5 CAPEX'!$J27/$F24,
IF(AM$4&lt;'2.1 Kraftwerk allgemein'!$F$16+$F24,
('2.5 CAPEX'!$J27+SUM(OFFSET('2.5 CAPEX'!AR27,0,-MIN(MAX($F24-1-('2.1 Kraftwerk allgemein'!$F$16-'2.1 Kraftwerk allgemein'!$F$15+1),0),COLUMN(AD24)-1-('2.1 Kraftwerk allgemein'!$F$16-'2.1 Kraftwerk allgemein'!$F$15+1)),1,MIN(MAX($F24-('2.1 Kraftwerk allgemein'!$F$16-'2.1 Kraftwerk allgemein'!$F$15+1),1),COLUMN(AD24)-('2.1 Kraftwerk allgemein'!$F$16-'2.1 Kraftwerk allgemein'!$F$15+1)))))/$F24,
SUM(OFFSET('2.5 CAPEX'!AR27,0,-MIN($F24-1,COLUMN(AD24)-1),1,MIN($F24,COLUMN(AD24))))/$F24)))))),
IF(OR(ISNUMBER($D24)=FALSE,$F24=""),"",
IF(AND('2.5 CAPEX'!$L27&lt;&gt;"x",'2.5 CAPEX'!$M27&lt;&gt;"x"),0,
IF($F24=0,0,
IF(AM$4&lt;'2.1 Kraftwerk allgemein'!$F$16,0,
IF(AM$4='2.1 Kraftwerk allgemein'!$F$16,'2.5 CAPEX'!$J27/$F24,
IF(AM$4&lt;'2.1 Kraftwerk allgemein'!$F$16+$F24,
('2.5 CAPEX'!$J27+SUM(OFFSET('2.5 CAPEX'!AR27,0,-MIN(MAX($F24-1-('2.1 Kraftwerk allgemein'!$F$16-'1.1 Allgemein'!$I$22+1),0),COLUMN(AD24)-1-('2.1 Kraftwerk allgemein'!$F$16-'1.1 Allgemein'!$I$22+1)),1,MIN(MAX($F24-('2.1 Kraftwerk allgemein'!$F$16-'1.1 Allgemein'!$I$22+1),1),COLUMN(AD24)-('2.1 Kraftwerk allgemein'!$F$16-'1.1 Allgemein'!$I$22+1)))))/$F24,
SUM(OFFSET('2.5 CAPEX'!AR27,0,-MIN($F24-1,COLUMN(AD24)-1),1,MIN($F24,COLUMN(AD24))))/$F24)))))))</f>
        <v>0</v>
      </c>
      <c r="AN24" s="199">
        <f ca="1">IF('2.1 Kraftwerk allgemein'!$F$15&lt;'1.1 Allgemein'!$I$22,
IF(OR(ISNUMBER($D24)=FALSE,$F24=""),"",
IF(AND('2.5 CAPEX'!$L27&lt;&gt;"x",'2.5 CAPEX'!$M27&lt;&gt;"x"),0,
IF($F24=0,0,
IF(AN$4&lt;'2.1 Kraftwerk allgemein'!$F$16,0,
IF(AN$4='2.1 Kraftwerk allgemein'!$F$16,'2.5 CAPEX'!$J27/$F24,
IF(AN$4&lt;'2.1 Kraftwerk allgemein'!$F$16+$F24,
('2.5 CAPEX'!$J27+SUM(OFFSET('2.5 CAPEX'!AS27,0,-MIN(MAX($F24-1-('2.1 Kraftwerk allgemein'!$F$16-'2.1 Kraftwerk allgemein'!$F$15+1),0),COLUMN(AE24)-1-('2.1 Kraftwerk allgemein'!$F$16-'2.1 Kraftwerk allgemein'!$F$15+1)),1,MIN(MAX($F24-('2.1 Kraftwerk allgemein'!$F$16-'2.1 Kraftwerk allgemein'!$F$15+1),1),COLUMN(AE24)-('2.1 Kraftwerk allgemein'!$F$16-'2.1 Kraftwerk allgemein'!$F$15+1)))))/$F24,
SUM(OFFSET('2.5 CAPEX'!AS27,0,-MIN($F24-1,COLUMN(AE24)-1),1,MIN($F24,COLUMN(AE24))))/$F24)))))),
IF(OR(ISNUMBER($D24)=FALSE,$F24=""),"",
IF(AND('2.5 CAPEX'!$L27&lt;&gt;"x",'2.5 CAPEX'!$M27&lt;&gt;"x"),0,
IF($F24=0,0,
IF(AN$4&lt;'2.1 Kraftwerk allgemein'!$F$16,0,
IF(AN$4='2.1 Kraftwerk allgemein'!$F$16,'2.5 CAPEX'!$J27/$F24,
IF(AN$4&lt;'2.1 Kraftwerk allgemein'!$F$16+$F24,
('2.5 CAPEX'!$J27+SUM(OFFSET('2.5 CAPEX'!AS27,0,-MIN(MAX($F24-1-('2.1 Kraftwerk allgemein'!$F$16-'1.1 Allgemein'!$I$22+1),0),COLUMN(AE24)-1-('2.1 Kraftwerk allgemein'!$F$16-'1.1 Allgemein'!$I$22+1)),1,MIN(MAX($F24-('2.1 Kraftwerk allgemein'!$F$16-'1.1 Allgemein'!$I$22+1),1),COLUMN(AE24)-('2.1 Kraftwerk allgemein'!$F$16-'1.1 Allgemein'!$I$22+1)))))/$F24,
SUM(OFFSET('2.5 CAPEX'!AS27,0,-MIN($F24-1,COLUMN(AE24)-1),1,MIN($F24,COLUMN(AE24))))/$F24)))))))</f>
        <v>0</v>
      </c>
      <c r="AO24" s="199">
        <f ca="1">IF('2.1 Kraftwerk allgemein'!$F$15&lt;'1.1 Allgemein'!$I$22,
IF(OR(ISNUMBER($D24)=FALSE,$F24=""),"",
IF(AND('2.5 CAPEX'!$L27&lt;&gt;"x",'2.5 CAPEX'!$M27&lt;&gt;"x"),0,
IF($F24=0,0,
IF(AO$4&lt;'2.1 Kraftwerk allgemein'!$F$16,0,
IF(AO$4='2.1 Kraftwerk allgemein'!$F$16,'2.5 CAPEX'!$J27/$F24,
IF(AO$4&lt;'2.1 Kraftwerk allgemein'!$F$16+$F24,
('2.5 CAPEX'!$J27+SUM(OFFSET('2.5 CAPEX'!AT27,0,-MIN(MAX($F24-1-('2.1 Kraftwerk allgemein'!$F$16-'2.1 Kraftwerk allgemein'!$F$15+1),0),COLUMN(AF24)-1-('2.1 Kraftwerk allgemein'!$F$16-'2.1 Kraftwerk allgemein'!$F$15+1)),1,MIN(MAX($F24-('2.1 Kraftwerk allgemein'!$F$16-'2.1 Kraftwerk allgemein'!$F$15+1),1),COLUMN(AF24)-('2.1 Kraftwerk allgemein'!$F$16-'2.1 Kraftwerk allgemein'!$F$15+1)))))/$F24,
SUM(OFFSET('2.5 CAPEX'!AT27,0,-MIN($F24-1,COLUMN(AF24)-1),1,MIN($F24,COLUMN(AF24))))/$F24)))))),
IF(OR(ISNUMBER($D24)=FALSE,$F24=""),"",
IF(AND('2.5 CAPEX'!$L27&lt;&gt;"x",'2.5 CAPEX'!$M27&lt;&gt;"x"),0,
IF($F24=0,0,
IF(AO$4&lt;'2.1 Kraftwerk allgemein'!$F$16,0,
IF(AO$4='2.1 Kraftwerk allgemein'!$F$16,'2.5 CAPEX'!$J27/$F24,
IF(AO$4&lt;'2.1 Kraftwerk allgemein'!$F$16+$F24,
('2.5 CAPEX'!$J27+SUM(OFFSET('2.5 CAPEX'!AT27,0,-MIN(MAX($F24-1-('2.1 Kraftwerk allgemein'!$F$16-'1.1 Allgemein'!$I$22+1),0),COLUMN(AF24)-1-('2.1 Kraftwerk allgemein'!$F$16-'1.1 Allgemein'!$I$22+1)),1,MIN(MAX($F24-('2.1 Kraftwerk allgemein'!$F$16-'1.1 Allgemein'!$I$22+1),1),COLUMN(AF24)-('2.1 Kraftwerk allgemein'!$F$16-'1.1 Allgemein'!$I$22+1)))))/$F24,
SUM(OFFSET('2.5 CAPEX'!AT27,0,-MIN($F24-1,COLUMN(AF24)-1),1,MIN($F24,COLUMN(AF24))))/$F24)))))))</f>
        <v>0</v>
      </c>
      <c r="AP24" s="199">
        <f ca="1">IF('2.1 Kraftwerk allgemein'!$F$15&lt;'1.1 Allgemein'!$I$22,
IF(OR(ISNUMBER($D24)=FALSE,$F24=""),"",
IF(AND('2.5 CAPEX'!$L27&lt;&gt;"x",'2.5 CAPEX'!$M27&lt;&gt;"x"),0,
IF($F24=0,0,
IF(AP$4&lt;'2.1 Kraftwerk allgemein'!$F$16,0,
IF(AP$4='2.1 Kraftwerk allgemein'!$F$16,'2.5 CAPEX'!$J27/$F24,
IF(AP$4&lt;'2.1 Kraftwerk allgemein'!$F$16+$F24,
('2.5 CAPEX'!$J27+SUM(OFFSET('2.5 CAPEX'!AU27,0,-MIN(MAX($F24-1-('2.1 Kraftwerk allgemein'!$F$16-'2.1 Kraftwerk allgemein'!$F$15+1),0),COLUMN(AG24)-1-('2.1 Kraftwerk allgemein'!$F$16-'2.1 Kraftwerk allgemein'!$F$15+1)),1,MIN(MAX($F24-('2.1 Kraftwerk allgemein'!$F$16-'2.1 Kraftwerk allgemein'!$F$15+1),1),COLUMN(AG24)-('2.1 Kraftwerk allgemein'!$F$16-'2.1 Kraftwerk allgemein'!$F$15+1)))))/$F24,
SUM(OFFSET('2.5 CAPEX'!AU27,0,-MIN($F24-1,COLUMN(AG24)-1),1,MIN($F24,COLUMN(AG24))))/$F24)))))),
IF(OR(ISNUMBER($D24)=FALSE,$F24=""),"",
IF(AND('2.5 CAPEX'!$L27&lt;&gt;"x",'2.5 CAPEX'!$M27&lt;&gt;"x"),0,
IF($F24=0,0,
IF(AP$4&lt;'2.1 Kraftwerk allgemein'!$F$16,0,
IF(AP$4='2.1 Kraftwerk allgemein'!$F$16,'2.5 CAPEX'!$J27/$F24,
IF(AP$4&lt;'2.1 Kraftwerk allgemein'!$F$16+$F24,
('2.5 CAPEX'!$J27+SUM(OFFSET('2.5 CAPEX'!AU27,0,-MIN(MAX($F24-1-('2.1 Kraftwerk allgemein'!$F$16-'1.1 Allgemein'!$I$22+1),0),COLUMN(AG24)-1-('2.1 Kraftwerk allgemein'!$F$16-'1.1 Allgemein'!$I$22+1)),1,MIN(MAX($F24-('2.1 Kraftwerk allgemein'!$F$16-'1.1 Allgemein'!$I$22+1),1),COLUMN(AG24)-('2.1 Kraftwerk allgemein'!$F$16-'1.1 Allgemein'!$I$22+1)))))/$F24,
SUM(OFFSET('2.5 CAPEX'!AU27,0,-MIN($F24-1,COLUMN(AG24)-1),1,MIN($F24,COLUMN(AG24))))/$F24)))))))</f>
        <v>0</v>
      </c>
      <c r="AQ24" s="199">
        <f ca="1">IF('2.1 Kraftwerk allgemein'!$F$15&lt;'1.1 Allgemein'!$I$22,
IF(OR(ISNUMBER($D24)=FALSE,$F24=""),"",
IF(AND('2.5 CAPEX'!$L27&lt;&gt;"x",'2.5 CAPEX'!$M27&lt;&gt;"x"),0,
IF($F24=0,0,
IF(AQ$4&lt;'2.1 Kraftwerk allgemein'!$F$16,0,
IF(AQ$4='2.1 Kraftwerk allgemein'!$F$16,'2.5 CAPEX'!$J27/$F24,
IF(AQ$4&lt;'2.1 Kraftwerk allgemein'!$F$16+$F24,
('2.5 CAPEX'!$J27+SUM(OFFSET('2.5 CAPEX'!AV27,0,-MIN(MAX($F24-1-('2.1 Kraftwerk allgemein'!$F$16-'2.1 Kraftwerk allgemein'!$F$15+1),0),COLUMN(AH24)-1-('2.1 Kraftwerk allgemein'!$F$16-'2.1 Kraftwerk allgemein'!$F$15+1)),1,MIN(MAX($F24-('2.1 Kraftwerk allgemein'!$F$16-'2.1 Kraftwerk allgemein'!$F$15+1),1),COLUMN(AH24)-('2.1 Kraftwerk allgemein'!$F$16-'2.1 Kraftwerk allgemein'!$F$15+1)))))/$F24,
SUM(OFFSET('2.5 CAPEX'!AV27,0,-MIN($F24-1,COLUMN(AH24)-1),1,MIN($F24,COLUMN(AH24))))/$F24)))))),
IF(OR(ISNUMBER($D24)=FALSE,$F24=""),"",
IF(AND('2.5 CAPEX'!$L27&lt;&gt;"x",'2.5 CAPEX'!$M27&lt;&gt;"x"),0,
IF($F24=0,0,
IF(AQ$4&lt;'2.1 Kraftwerk allgemein'!$F$16,0,
IF(AQ$4='2.1 Kraftwerk allgemein'!$F$16,'2.5 CAPEX'!$J27/$F24,
IF(AQ$4&lt;'2.1 Kraftwerk allgemein'!$F$16+$F24,
('2.5 CAPEX'!$J27+SUM(OFFSET('2.5 CAPEX'!AV27,0,-MIN(MAX($F24-1-('2.1 Kraftwerk allgemein'!$F$16-'1.1 Allgemein'!$I$22+1),0),COLUMN(AH24)-1-('2.1 Kraftwerk allgemein'!$F$16-'1.1 Allgemein'!$I$22+1)),1,MIN(MAX($F24-('2.1 Kraftwerk allgemein'!$F$16-'1.1 Allgemein'!$I$22+1),1),COLUMN(AH24)-('2.1 Kraftwerk allgemein'!$F$16-'1.1 Allgemein'!$I$22+1)))))/$F24,
SUM(OFFSET('2.5 CAPEX'!AV27,0,-MIN($F24-1,COLUMN(AH24)-1),1,MIN($F24,COLUMN(AH24))))/$F24)))))))</f>
        <v>0</v>
      </c>
      <c r="AR24" s="199">
        <f ca="1">IF('2.1 Kraftwerk allgemein'!$F$15&lt;'1.1 Allgemein'!$I$22,
IF(OR(ISNUMBER($D24)=FALSE,$F24=""),"",
IF(AND('2.5 CAPEX'!$L27&lt;&gt;"x",'2.5 CAPEX'!$M27&lt;&gt;"x"),0,
IF($F24=0,0,
IF(AR$4&lt;'2.1 Kraftwerk allgemein'!$F$16,0,
IF(AR$4='2.1 Kraftwerk allgemein'!$F$16,'2.5 CAPEX'!$J27/$F24,
IF(AR$4&lt;'2.1 Kraftwerk allgemein'!$F$16+$F24,
('2.5 CAPEX'!$J27+SUM(OFFSET('2.5 CAPEX'!AW27,0,-MIN(MAX($F24-1-('2.1 Kraftwerk allgemein'!$F$16-'2.1 Kraftwerk allgemein'!$F$15+1),0),COLUMN(AI24)-1-('2.1 Kraftwerk allgemein'!$F$16-'2.1 Kraftwerk allgemein'!$F$15+1)),1,MIN(MAX($F24-('2.1 Kraftwerk allgemein'!$F$16-'2.1 Kraftwerk allgemein'!$F$15+1),1),COLUMN(AI24)-('2.1 Kraftwerk allgemein'!$F$16-'2.1 Kraftwerk allgemein'!$F$15+1)))))/$F24,
SUM(OFFSET('2.5 CAPEX'!AW27,0,-MIN($F24-1,COLUMN(AI24)-1),1,MIN($F24,COLUMN(AI24))))/$F24)))))),
IF(OR(ISNUMBER($D24)=FALSE,$F24=""),"",
IF(AND('2.5 CAPEX'!$L27&lt;&gt;"x",'2.5 CAPEX'!$M27&lt;&gt;"x"),0,
IF($F24=0,0,
IF(AR$4&lt;'2.1 Kraftwerk allgemein'!$F$16,0,
IF(AR$4='2.1 Kraftwerk allgemein'!$F$16,'2.5 CAPEX'!$J27/$F24,
IF(AR$4&lt;'2.1 Kraftwerk allgemein'!$F$16+$F24,
('2.5 CAPEX'!$J27+SUM(OFFSET('2.5 CAPEX'!AW27,0,-MIN(MAX($F24-1-('2.1 Kraftwerk allgemein'!$F$16-'1.1 Allgemein'!$I$22+1),0),COLUMN(AI24)-1-('2.1 Kraftwerk allgemein'!$F$16-'1.1 Allgemein'!$I$22+1)),1,MIN(MAX($F24-('2.1 Kraftwerk allgemein'!$F$16-'1.1 Allgemein'!$I$22+1),1),COLUMN(AI24)-('2.1 Kraftwerk allgemein'!$F$16-'1.1 Allgemein'!$I$22+1)))))/$F24,
SUM(OFFSET('2.5 CAPEX'!AW27,0,-MIN($F24-1,COLUMN(AI24)-1),1,MIN($F24,COLUMN(AI24))))/$F24)))))))</f>
        <v>0</v>
      </c>
      <c r="AS24" s="199">
        <f ca="1">IF('2.1 Kraftwerk allgemein'!$F$15&lt;'1.1 Allgemein'!$I$22,
IF(OR(ISNUMBER($D24)=FALSE,$F24=""),"",
IF(AND('2.5 CAPEX'!$L27&lt;&gt;"x",'2.5 CAPEX'!$M27&lt;&gt;"x"),0,
IF($F24=0,0,
IF(AS$4&lt;'2.1 Kraftwerk allgemein'!$F$16,0,
IF(AS$4='2.1 Kraftwerk allgemein'!$F$16,'2.5 CAPEX'!$J27/$F24,
IF(AS$4&lt;'2.1 Kraftwerk allgemein'!$F$16+$F24,
('2.5 CAPEX'!$J27+SUM(OFFSET('2.5 CAPEX'!AX27,0,-MIN(MAX($F24-1-('2.1 Kraftwerk allgemein'!$F$16-'2.1 Kraftwerk allgemein'!$F$15+1),0),COLUMN(AJ24)-1-('2.1 Kraftwerk allgemein'!$F$16-'2.1 Kraftwerk allgemein'!$F$15+1)),1,MIN(MAX($F24-('2.1 Kraftwerk allgemein'!$F$16-'2.1 Kraftwerk allgemein'!$F$15+1),1),COLUMN(AJ24)-('2.1 Kraftwerk allgemein'!$F$16-'2.1 Kraftwerk allgemein'!$F$15+1)))))/$F24,
SUM(OFFSET('2.5 CAPEX'!AX27,0,-MIN($F24-1,COLUMN(AJ24)-1),1,MIN($F24,COLUMN(AJ24))))/$F24)))))),
IF(OR(ISNUMBER($D24)=FALSE,$F24=""),"",
IF(AND('2.5 CAPEX'!$L27&lt;&gt;"x",'2.5 CAPEX'!$M27&lt;&gt;"x"),0,
IF($F24=0,0,
IF(AS$4&lt;'2.1 Kraftwerk allgemein'!$F$16,0,
IF(AS$4='2.1 Kraftwerk allgemein'!$F$16,'2.5 CAPEX'!$J27/$F24,
IF(AS$4&lt;'2.1 Kraftwerk allgemein'!$F$16+$F24,
('2.5 CAPEX'!$J27+SUM(OFFSET('2.5 CAPEX'!AX27,0,-MIN(MAX($F24-1-('2.1 Kraftwerk allgemein'!$F$16-'1.1 Allgemein'!$I$22+1),0),COLUMN(AJ24)-1-('2.1 Kraftwerk allgemein'!$F$16-'1.1 Allgemein'!$I$22+1)),1,MIN(MAX($F24-('2.1 Kraftwerk allgemein'!$F$16-'1.1 Allgemein'!$I$22+1),1),COLUMN(AJ24)-('2.1 Kraftwerk allgemein'!$F$16-'1.1 Allgemein'!$I$22+1)))))/$F24,
SUM(OFFSET('2.5 CAPEX'!AX27,0,-MIN($F24-1,COLUMN(AJ24)-1),1,MIN($F24,COLUMN(AJ24))))/$F24)))))))</f>
        <v>0</v>
      </c>
      <c r="AT24" s="199">
        <f ca="1">IF('2.1 Kraftwerk allgemein'!$F$15&lt;'1.1 Allgemein'!$I$22,
IF(OR(ISNUMBER($D24)=FALSE,$F24=""),"",
IF(AND('2.5 CAPEX'!$L27&lt;&gt;"x",'2.5 CAPEX'!$M27&lt;&gt;"x"),0,
IF($F24=0,0,
IF(AT$4&lt;'2.1 Kraftwerk allgemein'!$F$16,0,
IF(AT$4='2.1 Kraftwerk allgemein'!$F$16,'2.5 CAPEX'!$J27/$F24,
IF(AT$4&lt;'2.1 Kraftwerk allgemein'!$F$16+$F24,
('2.5 CAPEX'!$J27+SUM(OFFSET('2.5 CAPEX'!AY27,0,-MIN(MAX($F24-1-('2.1 Kraftwerk allgemein'!$F$16-'2.1 Kraftwerk allgemein'!$F$15+1),0),COLUMN(AK24)-1-('2.1 Kraftwerk allgemein'!$F$16-'2.1 Kraftwerk allgemein'!$F$15+1)),1,MIN(MAX($F24-('2.1 Kraftwerk allgemein'!$F$16-'2.1 Kraftwerk allgemein'!$F$15+1),1),COLUMN(AK24)-('2.1 Kraftwerk allgemein'!$F$16-'2.1 Kraftwerk allgemein'!$F$15+1)))))/$F24,
SUM(OFFSET('2.5 CAPEX'!AY27,0,-MIN($F24-1,COLUMN(AK24)-1),1,MIN($F24,COLUMN(AK24))))/$F24)))))),
IF(OR(ISNUMBER($D24)=FALSE,$F24=""),"",
IF(AND('2.5 CAPEX'!$L27&lt;&gt;"x",'2.5 CAPEX'!$M27&lt;&gt;"x"),0,
IF($F24=0,0,
IF(AT$4&lt;'2.1 Kraftwerk allgemein'!$F$16,0,
IF(AT$4='2.1 Kraftwerk allgemein'!$F$16,'2.5 CAPEX'!$J27/$F24,
IF(AT$4&lt;'2.1 Kraftwerk allgemein'!$F$16+$F24,
('2.5 CAPEX'!$J27+SUM(OFFSET('2.5 CAPEX'!AY27,0,-MIN(MAX($F24-1-('2.1 Kraftwerk allgemein'!$F$16-'1.1 Allgemein'!$I$22+1),0),COLUMN(AK24)-1-('2.1 Kraftwerk allgemein'!$F$16-'1.1 Allgemein'!$I$22+1)),1,MIN(MAX($F24-('2.1 Kraftwerk allgemein'!$F$16-'1.1 Allgemein'!$I$22+1),1),COLUMN(AK24)-('2.1 Kraftwerk allgemein'!$F$16-'1.1 Allgemein'!$I$22+1)))))/$F24,
SUM(OFFSET('2.5 CAPEX'!AY27,0,-MIN($F24-1,COLUMN(AK24)-1),1,MIN($F24,COLUMN(AK24))))/$F24)))))))</f>
        <v>0</v>
      </c>
      <c r="AU24" s="199">
        <f ca="1">IF('2.1 Kraftwerk allgemein'!$F$15&lt;'1.1 Allgemein'!$I$22,
IF(OR(ISNUMBER($D24)=FALSE,$F24=""),"",
IF(AND('2.5 CAPEX'!$L27&lt;&gt;"x",'2.5 CAPEX'!$M27&lt;&gt;"x"),0,
IF($F24=0,0,
IF(AU$4&lt;'2.1 Kraftwerk allgemein'!$F$16,0,
IF(AU$4='2.1 Kraftwerk allgemein'!$F$16,'2.5 CAPEX'!$J27/$F24,
IF(AU$4&lt;'2.1 Kraftwerk allgemein'!$F$16+$F24,
('2.5 CAPEX'!$J27+SUM(OFFSET('2.5 CAPEX'!AZ27,0,-MIN(MAX($F24-1-('2.1 Kraftwerk allgemein'!$F$16-'2.1 Kraftwerk allgemein'!$F$15+1),0),COLUMN(AL24)-1-('2.1 Kraftwerk allgemein'!$F$16-'2.1 Kraftwerk allgemein'!$F$15+1)),1,MIN(MAX($F24-('2.1 Kraftwerk allgemein'!$F$16-'2.1 Kraftwerk allgemein'!$F$15+1),1),COLUMN(AL24)-('2.1 Kraftwerk allgemein'!$F$16-'2.1 Kraftwerk allgemein'!$F$15+1)))))/$F24,
SUM(OFFSET('2.5 CAPEX'!AZ27,0,-MIN($F24-1,COLUMN(AL24)-1),1,MIN($F24,COLUMN(AL24))))/$F24)))))),
IF(OR(ISNUMBER($D24)=FALSE,$F24=""),"",
IF(AND('2.5 CAPEX'!$L27&lt;&gt;"x",'2.5 CAPEX'!$M27&lt;&gt;"x"),0,
IF($F24=0,0,
IF(AU$4&lt;'2.1 Kraftwerk allgemein'!$F$16,0,
IF(AU$4='2.1 Kraftwerk allgemein'!$F$16,'2.5 CAPEX'!$J27/$F24,
IF(AU$4&lt;'2.1 Kraftwerk allgemein'!$F$16+$F24,
('2.5 CAPEX'!$J27+SUM(OFFSET('2.5 CAPEX'!AZ27,0,-MIN(MAX($F24-1-('2.1 Kraftwerk allgemein'!$F$16-'1.1 Allgemein'!$I$22+1),0),COLUMN(AL24)-1-('2.1 Kraftwerk allgemein'!$F$16-'1.1 Allgemein'!$I$22+1)),1,MIN(MAX($F24-('2.1 Kraftwerk allgemein'!$F$16-'1.1 Allgemein'!$I$22+1),1),COLUMN(AL24)-('2.1 Kraftwerk allgemein'!$F$16-'1.1 Allgemein'!$I$22+1)))))/$F24,
SUM(OFFSET('2.5 CAPEX'!AZ27,0,-MIN($F24-1,COLUMN(AL24)-1),1,MIN($F24,COLUMN(AL24))))/$F24)))))))</f>
        <v>0</v>
      </c>
      <c r="AV24" s="199">
        <f ca="1">IF('2.1 Kraftwerk allgemein'!$F$15&lt;'1.1 Allgemein'!$I$22,
IF(OR(ISNUMBER($D24)=FALSE,$F24=""),"",
IF(AND('2.5 CAPEX'!$L27&lt;&gt;"x",'2.5 CAPEX'!$M27&lt;&gt;"x"),0,
IF($F24=0,0,
IF(AV$4&lt;'2.1 Kraftwerk allgemein'!$F$16,0,
IF(AV$4='2.1 Kraftwerk allgemein'!$F$16,'2.5 CAPEX'!$J27/$F24,
IF(AV$4&lt;'2.1 Kraftwerk allgemein'!$F$16+$F24,
('2.5 CAPEX'!$J27+SUM(OFFSET('2.5 CAPEX'!BA27,0,-MIN(MAX($F24-1-('2.1 Kraftwerk allgemein'!$F$16-'2.1 Kraftwerk allgemein'!$F$15+1),0),COLUMN(AM24)-1-('2.1 Kraftwerk allgemein'!$F$16-'2.1 Kraftwerk allgemein'!$F$15+1)),1,MIN(MAX($F24-('2.1 Kraftwerk allgemein'!$F$16-'2.1 Kraftwerk allgemein'!$F$15+1),1),COLUMN(AM24)-('2.1 Kraftwerk allgemein'!$F$16-'2.1 Kraftwerk allgemein'!$F$15+1)))))/$F24,
SUM(OFFSET('2.5 CAPEX'!BA27,0,-MIN($F24-1,COLUMN(AM24)-1),1,MIN($F24,COLUMN(AM24))))/$F24)))))),
IF(OR(ISNUMBER($D24)=FALSE,$F24=""),"",
IF(AND('2.5 CAPEX'!$L27&lt;&gt;"x",'2.5 CAPEX'!$M27&lt;&gt;"x"),0,
IF($F24=0,0,
IF(AV$4&lt;'2.1 Kraftwerk allgemein'!$F$16,0,
IF(AV$4='2.1 Kraftwerk allgemein'!$F$16,'2.5 CAPEX'!$J27/$F24,
IF(AV$4&lt;'2.1 Kraftwerk allgemein'!$F$16+$F24,
('2.5 CAPEX'!$J27+SUM(OFFSET('2.5 CAPEX'!BA27,0,-MIN(MAX($F24-1-('2.1 Kraftwerk allgemein'!$F$16-'1.1 Allgemein'!$I$22+1),0),COLUMN(AM24)-1-('2.1 Kraftwerk allgemein'!$F$16-'1.1 Allgemein'!$I$22+1)),1,MIN(MAX($F24-('2.1 Kraftwerk allgemein'!$F$16-'1.1 Allgemein'!$I$22+1),1),COLUMN(AM24)-('2.1 Kraftwerk allgemein'!$F$16-'1.1 Allgemein'!$I$22+1)))))/$F24,
SUM(OFFSET('2.5 CAPEX'!BA27,0,-MIN($F24-1,COLUMN(AM24)-1),1,MIN($F24,COLUMN(AM24))))/$F24)))))))</f>
        <v>0</v>
      </c>
      <c r="AW24" s="199">
        <f ca="1">IF('2.1 Kraftwerk allgemein'!$F$15&lt;'1.1 Allgemein'!$I$22,
IF(OR(ISNUMBER($D24)=FALSE,$F24=""),"",
IF(AND('2.5 CAPEX'!$L27&lt;&gt;"x",'2.5 CAPEX'!$M27&lt;&gt;"x"),0,
IF($F24=0,0,
IF(AW$4&lt;'2.1 Kraftwerk allgemein'!$F$16,0,
IF(AW$4='2.1 Kraftwerk allgemein'!$F$16,'2.5 CAPEX'!$J27/$F24,
IF(AW$4&lt;'2.1 Kraftwerk allgemein'!$F$16+$F24,
('2.5 CAPEX'!$J27+SUM(OFFSET('2.5 CAPEX'!BB27,0,-MIN(MAX($F24-1-('2.1 Kraftwerk allgemein'!$F$16-'2.1 Kraftwerk allgemein'!$F$15+1),0),COLUMN(AN24)-1-('2.1 Kraftwerk allgemein'!$F$16-'2.1 Kraftwerk allgemein'!$F$15+1)),1,MIN(MAX($F24-('2.1 Kraftwerk allgemein'!$F$16-'2.1 Kraftwerk allgemein'!$F$15+1),1),COLUMN(AN24)-('2.1 Kraftwerk allgemein'!$F$16-'2.1 Kraftwerk allgemein'!$F$15+1)))))/$F24,
SUM(OFFSET('2.5 CAPEX'!BB27,0,-MIN($F24-1,COLUMN(AN24)-1),1,MIN($F24,COLUMN(AN24))))/$F24)))))),
IF(OR(ISNUMBER($D24)=FALSE,$F24=""),"",
IF(AND('2.5 CAPEX'!$L27&lt;&gt;"x",'2.5 CAPEX'!$M27&lt;&gt;"x"),0,
IF($F24=0,0,
IF(AW$4&lt;'2.1 Kraftwerk allgemein'!$F$16,0,
IF(AW$4='2.1 Kraftwerk allgemein'!$F$16,'2.5 CAPEX'!$J27/$F24,
IF(AW$4&lt;'2.1 Kraftwerk allgemein'!$F$16+$F24,
('2.5 CAPEX'!$J27+SUM(OFFSET('2.5 CAPEX'!BB27,0,-MIN(MAX($F24-1-('2.1 Kraftwerk allgemein'!$F$16-'1.1 Allgemein'!$I$22+1),0),COLUMN(AN24)-1-('2.1 Kraftwerk allgemein'!$F$16-'1.1 Allgemein'!$I$22+1)),1,MIN(MAX($F24-('2.1 Kraftwerk allgemein'!$F$16-'1.1 Allgemein'!$I$22+1),1),COLUMN(AN24)-('2.1 Kraftwerk allgemein'!$F$16-'1.1 Allgemein'!$I$22+1)))))/$F24,
SUM(OFFSET('2.5 CAPEX'!BB27,0,-MIN($F24-1,COLUMN(AN24)-1),1,MIN($F24,COLUMN(AN24))))/$F24)))))))</f>
        <v>0</v>
      </c>
      <c r="AX24" s="199">
        <f ca="1">IF('2.1 Kraftwerk allgemein'!$F$15&lt;'1.1 Allgemein'!$I$22,
IF(OR(ISNUMBER($D24)=FALSE,$F24=""),"",
IF(AND('2.5 CAPEX'!$L27&lt;&gt;"x",'2.5 CAPEX'!$M27&lt;&gt;"x"),0,
IF($F24=0,0,
IF(AX$4&lt;'2.1 Kraftwerk allgemein'!$F$16,0,
IF(AX$4='2.1 Kraftwerk allgemein'!$F$16,'2.5 CAPEX'!$J27/$F24,
IF(AX$4&lt;'2.1 Kraftwerk allgemein'!$F$16+$F24,
('2.5 CAPEX'!$J27+SUM(OFFSET('2.5 CAPEX'!BC27,0,-MIN(MAX($F24-1-('2.1 Kraftwerk allgemein'!$F$16-'2.1 Kraftwerk allgemein'!$F$15+1),0),COLUMN(AO24)-1-('2.1 Kraftwerk allgemein'!$F$16-'2.1 Kraftwerk allgemein'!$F$15+1)),1,MIN(MAX($F24-('2.1 Kraftwerk allgemein'!$F$16-'2.1 Kraftwerk allgemein'!$F$15+1),1),COLUMN(AO24)-('2.1 Kraftwerk allgemein'!$F$16-'2.1 Kraftwerk allgemein'!$F$15+1)))))/$F24,
SUM(OFFSET('2.5 CAPEX'!BC27,0,-MIN($F24-1,COLUMN(AO24)-1),1,MIN($F24,COLUMN(AO24))))/$F24)))))),
IF(OR(ISNUMBER($D24)=FALSE,$F24=""),"",
IF(AND('2.5 CAPEX'!$L27&lt;&gt;"x",'2.5 CAPEX'!$M27&lt;&gt;"x"),0,
IF($F24=0,0,
IF(AX$4&lt;'2.1 Kraftwerk allgemein'!$F$16,0,
IF(AX$4='2.1 Kraftwerk allgemein'!$F$16,'2.5 CAPEX'!$J27/$F24,
IF(AX$4&lt;'2.1 Kraftwerk allgemein'!$F$16+$F24,
('2.5 CAPEX'!$J27+SUM(OFFSET('2.5 CAPEX'!BC27,0,-MIN(MAX($F24-1-('2.1 Kraftwerk allgemein'!$F$16-'1.1 Allgemein'!$I$22+1),0),COLUMN(AO24)-1-('2.1 Kraftwerk allgemein'!$F$16-'1.1 Allgemein'!$I$22+1)),1,MIN(MAX($F24-('2.1 Kraftwerk allgemein'!$F$16-'1.1 Allgemein'!$I$22+1),1),COLUMN(AO24)-('2.1 Kraftwerk allgemein'!$F$16-'1.1 Allgemein'!$I$22+1)))))/$F24,
SUM(OFFSET('2.5 CAPEX'!BC27,0,-MIN($F24-1,COLUMN(AO24)-1),1,MIN($F24,COLUMN(AO24))))/$F24)))))))</f>
        <v>0</v>
      </c>
      <c r="AY24" s="199">
        <f ca="1">IF('2.1 Kraftwerk allgemein'!$F$15&lt;'1.1 Allgemein'!$I$22,
IF(OR(ISNUMBER($D24)=FALSE,$F24=""),"",
IF(AND('2.5 CAPEX'!$L27&lt;&gt;"x",'2.5 CAPEX'!$M27&lt;&gt;"x"),0,
IF($F24=0,0,
IF(AY$4&lt;'2.1 Kraftwerk allgemein'!$F$16,0,
IF(AY$4='2.1 Kraftwerk allgemein'!$F$16,'2.5 CAPEX'!$J27/$F24,
IF(AY$4&lt;'2.1 Kraftwerk allgemein'!$F$16+$F24,
('2.5 CAPEX'!$J27+SUM(OFFSET('2.5 CAPEX'!BD27,0,-MIN(MAX($F24-1-('2.1 Kraftwerk allgemein'!$F$16-'2.1 Kraftwerk allgemein'!$F$15+1),0),COLUMN(AP24)-1-('2.1 Kraftwerk allgemein'!$F$16-'2.1 Kraftwerk allgemein'!$F$15+1)),1,MIN(MAX($F24-('2.1 Kraftwerk allgemein'!$F$16-'2.1 Kraftwerk allgemein'!$F$15+1),1),COLUMN(AP24)-('2.1 Kraftwerk allgemein'!$F$16-'2.1 Kraftwerk allgemein'!$F$15+1)))))/$F24,
SUM(OFFSET('2.5 CAPEX'!BD27,0,-MIN($F24-1,COLUMN(AP24)-1),1,MIN($F24,COLUMN(AP24))))/$F24)))))),
IF(OR(ISNUMBER($D24)=FALSE,$F24=""),"",
IF(AND('2.5 CAPEX'!$L27&lt;&gt;"x",'2.5 CAPEX'!$M27&lt;&gt;"x"),0,
IF($F24=0,0,
IF(AY$4&lt;'2.1 Kraftwerk allgemein'!$F$16,0,
IF(AY$4='2.1 Kraftwerk allgemein'!$F$16,'2.5 CAPEX'!$J27/$F24,
IF(AY$4&lt;'2.1 Kraftwerk allgemein'!$F$16+$F24,
('2.5 CAPEX'!$J27+SUM(OFFSET('2.5 CAPEX'!BD27,0,-MIN(MAX($F24-1-('2.1 Kraftwerk allgemein'!$F$16-'1.1 Allgemein'!$I$22+1),0),COLUMN(AP24)-1-('2.1 Kraftwerk allgemein'!$F$16-'1.1 Allgemein'!$I$22+1)),1,MIN(MAX($F24-('2.1 Kraftwerk allgemein'!$F$16-'1.1 Allgemein'!$I$22+1),1),COLUMN(AP24)-('2.1 Kraftwerk allgemein'!$F$16-'1.1 Allgemein'!$I$22+1)))))/$F24,
SUM(OFFSET('2.5 CAPEX'!BD27,0,-MIN($F24-1,COLUMN(AP24)-1),1,MIN($F24,COLUMN(AP24))))/$F24)))))))</f>
        <v>0</v>
      </c>
      <c r="AZ24" s="199">
        <f ca="1">IF('2.1 Kraftwerk allgemein'!$F$15&lt;'1.1 Allgemein'!$I$22,
IF(OR(ISNUMBER($D24)=FALSE,$F24=""),"",
IF(AND('2.5 CAPEX'!$L27&lt;&gt;"x",'2.5 CAPEX'!$M27&lt;&gt;"x"),0,
IF($F24=0,0,
IF(AZ$4&lt;'2.1 Kraftwerk allgemein'!$F$16,0,
IF(AZ$4='2.1 Kraftwerk allgemein'!$F$16,'2.5 CAPEX'!$J27/$F24,
IF(AZ$4&lt;'2.1 Kraftwerk allgemein'!$F$16+$F24,
('2.5 CAPEX'!$J27+SUM(OFFSET('2.5 CAPEX'!BE27,0,-MIN(MAX($F24-1-('2.1 Kraftwerk allgemein'!$F$16-'2.1 Kraftwerk allgemein'!$F$15+1),0),COLUMN(AQ24)-1-('2.1 Kraftwerk allgemein'!$F$16-'2.1 Kraftwerk allgemein'!$F$15+1)),1,MIN(MAX($F24-('2.1 Kraftwerk allgemein'!$F$16-'2.1 Kraftwerk allgemein'!$F$15+1),1),COLUMN(AQ24)-('2.1 Kraftwerk allgemein'!$F$16-'2.1 Kraftwerk allgemein'!$F$15+1)))))/$F24,
SUM(OFFSET('2.5 CAPEX'!BE27,0,-MIN($F24-1,COLUMN(AQ24)-1),1,MIN($F24,COLUMN(AQ24))))/$F24)))))),
IF(OR(ISNUMBER($D24)=FALSE,$F24=""),"",
IF(AND('2.5 CAPEX'!$L27&lt;&gt;"x",'2.5 CAPEX'!$M27&lt;&gt;"x"),0,
IF($F24=0,0,
IF(AZ$4&lt;'2.1 Kraftwerk allgemein'!$F$16,0,
IF(AZ$4='2.1 Kraftwerk allgemein'!$F$16,'2.5 CAPEX'!$J27/$F24,
IF(AZ$4&lt;'2.1 Kraftwerk allgemein'!$F$16+$F24,
('2.5 CAPEX'!$J27+SUM(OFFSET('2.5 CAPEX'!BE27,0,-MIN(MAX($F24-1-('2.1 Kraftwerk allgemein'!$F$16-'1.1 Allgemein'!$I$22+1),0),COLUMN(AQ24)-1-('2.1 Kraftwerk allgemein'!$F$16-'1.1 Allgemein'!$I$22+1)),1,MIN(MAX($F24-('2.1 Kraftwerk allgemein'!$F$16-'1.1 Allgemein'!$I$22+1),1),COLUMN(AQ24)-('2.1 Kraftwerk allgemein'!$F$16-'1.1 Allgemein'!$I$22+1)))))/$F24,
SUM(OFFSET('2.5 CAPEX'!BE27,0,-MIN($F24-1,COLUMN(AQ24)-1),1,MIN($F24,COLUMN(AQ24))))/$F24)))))))</f>
        <v>0</v>
      </c>
      <c r="BA24" s="199">
        <f ca="1">IF('2.1 Kraftwerk allgemein'!$F$15&lt;'1.1 Allgemein'!$I$22,
IF(OR(ISNUMBER($D24)=FALSE,$F24=""),"",
IF(AND('2.5 CAPEX'!$L27&lt;&gt;"x",'2.5 CAPEX'!$M27&lt;&gt;"x"),0,
IF($F24=0,0,
IF(BA$4&lt;'2.1 Kraftwerk allgemein'!$F$16,0,
IF(BA$4='2.1 Kraftwerk allgemein'!$F$16,'2.5 CAPEX'!$J27/$F24,
IF(BA$4&lt;'2.1 Kraftwerk allgemein'!$F$16+$F24,
('2.5 CAPEX'!$J27+SUM(OFFSET('2.5 CAPEX'!BF27,0,-MIN(MAX($F24-1-('2.1 Kraftwerk allgemein'!$F$16-'2.1 Kraftwerk allgemein'!$F$15+1),0),COLUMN(AR24)-1-('2.1 Kraftwerk allgemein'!$F$16-'2.1 Kraftwerk allgemein'!$F$15+1)),1,MIN(MAX($F24-('2.1 Kraftwerk allgemein'!$F$16-'2.1 Kraftwerk allgemein'!$F$15+1),1),COLUMN(AR24)-('2.1 Kraftwerk allgemein'!$F$16-'2.1 Kraftwerk allgemein'!$F$15+1)))))/$F24,
SUM(OFFSET('2.5 CAPEX'!BF27,0,-MIN($F24-1,COLUMN(AR24)-1),1,MIN($F24,COLUMN(AR24))))/$F24)))))),
IF(OR(ISNUMBER($D24)=FALSE,$F24=""),"",
IF(AND('2.5 CAPEX'!$L27&lt;&gt;"x",'2.5 CAPEX'!$M27&lt;&gt;"x"),0,
IF($F24=0,0,
IF(BA$4&lt;'2.1 Kraftwerk allgemein'!$F$16,0,
IF(BA$4='2.1 Kraftwerk allgemein'!$F$16,'2.5 CAPEX'!$J27/$F24,
IF(BA$4&lt;'2.1 Kraftwerk allgemein'!$F$16+$F24,
('2.5 CAPEX'!$J27+SUM(OFFSET('2.5 CAPEX'!BF27,0,-MIN(MAX($F24-1-('2.1 Kraftwerk allgemein'!$F$16-'1.1 Allgemein'!$I$22+1),0),COLUMN(AR24)-1-('2.1 Kraftwerk allgemein'!$F$16-'1.1 Allgemein'!$I$22+1)),1,MIN(MAX($F24-('2.1 Kraftwerk allgemein'!$F$16-'1.1 Allgemein'!$I$22+1),1),COLUMN(AR24)-('2.1 Kraftwerk allgemein'!$F$16-'1.1 Allgemein'!$I$22+1)))))/$F24,
SUM(OFFSET('2.5 CAPEX'!BF27,0,-MIN($F24-1,COLUMN(AR24)-1),1,MIN($F24,COLUMN(AR24))))/$F24)))))))</f>
        <v>0</v>
      </c>
      <c r="BB24" s="199">
        <f ca="1">IF('2.1 Kraftwerk allgemein'!$F$15&lt;'1.1 Allgemein'!$I$22,
IF(OR(ISNUMBER($D24)=FALSE,$F24=""),"",
IF(AND('2.5 CAPEX'!$L27&lt;&gt;"x",'2.5 CAPEX'!$M27&lt;&gt;"x"),0,
IF($F24=0,0,
IF(BB$4&lt;'2.1 Kraftwerk allgemein'!$F$16,0,
IF(BB$4='2.1 Kraftwerk allgemein'!$F$16,'2.5 CAPEX'!$J27/$F24,
IF(BB$4&lt;'2.1 Kraftwerk allgemein'!$F$16+$F24,
('2.5 CAPEX'!$J27+SUM(OFFSET('2.5 CAPEX'!BG27,0,-MIN(MAX($F24-1-('2.1 Kraftwerk allgemein'!$F$16-'2.1 Kraftwerk allgemein'!$F$15+1),0),COLUMN(AS24)-1-('2.1 Kraftwerk allgemein'!$F$16-'2.1 Kraftwerk allgemein'!$F$15+1)),1,MIN(MAX($F24-('2.1 Kraftwerk allgemein'!$F$16-'2.1 Kraftwerk allgemein'!$F$15+1),1),COLUMN(AS24)-('2.1 Kraftwerk allgemein'!$F$16-'2.1 Kraftwerk allgemein'!$F$15+1)))))/$F24,
SUM(OFFSET('2.5 CAPEX'!BG27,0,-MIN($F24-1,COLUMN(AS24)-1),1,MIN($F24,COLUMN(AS24))))/$F24)))))),
IF(OR(ISNUMBER($D24)=FALSE,$F24=""),"",
IF(AND('2.5 CAPEX'!$L27&lt;&gt;"x",'2.5 CAPEX'!$M27&lt;&gt;"x"),0,
IF($F24=0,0,
IF(BB$4&lt;'2.1 Kraftwerk allgemein'!$F$16,0,
IF(BB$4='2.1 Kraftwerk allgemein'!$F$16,'2.5 CAPEX'!$J27/$F24,
IF(BB$4&lt;'2.1 Kraftwerk allgemein'!$F$16+$F24,
('2.5 CAPEX'!$J27+SUM(OFFSET('2.5 CAPEX'!BG27,0,-MIN(MAX($F24-1-('2.1 Kraftwerk allgemein'!$F$16-'1.1 Allgemein'!$I$22+1),0),COLUMN(AS24)-1-('2.1 Kraftwerk allgemein'!$F$16-'1.1 Allgemein'!$I$22+1)),1,MIN(MAX($F24-('2.1 Kraftwerk allgemein'!$F$16-'1.1 Allgemein'!$I$22+1),1),COLUMN(AS24)-('2.1 Kraftwerk allgemein'!$F$16-'1.1 Allgemein'!$I$22+1)))))/$F24,
SUM(OFFSET('2.5 CAPEX'!BG27,0,-MIN($F24-1,COLUMN(AS24)-1),1,MIN($F24,COLUMN(AS24))))/$F24)))))))</f>
        <v>0</v>
      </c>
      <c r="BC24" s="199">
        <f ca="1">IF('2.1 Kraftwerk allgemein'!$F$15&lt;'1.1 Allgemein'!$I$22,
IF(OR(ISNUMBER($D24)=FALSE,$F24=""),"",
IF(AND('2.5 CAPEX'!$L27&lt;&gt;"x",'2.5 CAPEX'!$M27&lt;&gt;"x"),0,
IF($F24=0,0,
IF(BC$4&lt;'2.1 Kraftwerk allgemein'!$F$16,0,
IF(BC$4='2.1 Kraftwerk allgemein'!$F$16,'2.5 CAPEX'!$J27/$F24,
IF(BC$4&lt;'2.1 Kraftwerk allgemein'!$F$16+$F24,
('2.5 CAPEX'!$J27+SUM(OFFSET('2.5 CAPEX'!BH27,0,-MIN(MAX($F24-1-('2.1 Kraftwerk allgemein'!$F$16-'2.1 Kraftwerk allgemein'!$F$15+1),0),COLUMN(AT24)-1-('2.1 Kraftwerk allgemein'!$F$16-'2.1 Kraftwerk allgemein'!$F$15+1)),1,MIN(MAX($F24-('2.1 Kraftwerk allgemein'!$F$16-'2.1 Kraftwerk allgemein'!$F$15+1),1),COLUMN(AT24)-('2.1 Kraftwerk allgemein'!$F$16-'2.1 Kraftwerk allgemein'!$F$15+1)))))/$F24,
SUM(OFFSET('2.5 CAPEX'!BH27,0,-MIN($F24-1,COLUMN(AT24)-1),1,MIN($F24,COLUMN(AT24))))/$F24)))))),
IF(OR(ISNUMBER($D24)=FALSE,$F24=""),"",
IF(AND('2.5 CAPEX'!$L27&lt;&gt;"x",'2.5 CAPEX'!$M27&lt;&gt;"x"),0,
IF($F24=0,0,
IF(BC$4&lt;'2.1 Kraftwerk allgemein'!$F$16,0,
IF(BC$4='2.1 Kraftwerk allgemein'!$F$16,'2.5 CAPEX'!$J27/$F24,
IF(BC$4&lt;'2.1 Kraftwerk allgemein'!$F$16+$F24,
('2.5 CAPEX'!$J27+SUM(OFFSET('2.5 CAPEX'!BH27,0,-MIN(MAX($F24-1-('2.1 Kraftwerk allgemein'!$F$16-'1.1 Allgemein'!$I$22+1),0),COLUMN(AT24)-1-('2.1 Kraftwerk allgemein'!$F$16-'1.1 Allgemein'!$I$22+1)),1,MIN(MAX($F24-('2.1 Kraftwerk allgemein'!$F$16-'1.1 Allgemein'!$I$22+1),1),COLUMN(AT24)-('2.1 Kraftwerk allgemein'!$F$16-'1.1 Allgemein'!$I$22+1)))))/$F24,
SUM(OFFSET('2.5 CAPEX'!BH27,0,-MIN($F24-1,COLUMN(AT24)-1),1,MIN($F24,COLUMN(AT24))))/$F24)))))))</f>
        <v>0</v>
      </c>
      <c r="BD24" s="199">
        <f ca="1">IF('2.1 Kraftwerk allgemein'!$F$15&lt;'1.1 Allgemein'!$I$22,
IF(OR(ISNUMBER($D24)=FALSE,$F24=""),"",
IF(AND('2.5 CAPEX'!$L27&lt;&gt;"x",'2.5 CAPEX'!$M27&lt;&gt;"x"),0,
IF($F24=0,0,
IF(BD$4&lt;'2.1 Kraftwerk allgemein'!$F$16,0,
IF(BD$4='2.1 Kraftwerk allgemein'!$F$16,'2.5 CAPEX'!$J27/$F24,
IF(BD$4&lt;'2.1 Kraftwerk allgemein'!$F$16+$F24,
('2.5 CAPEX'!$J27+SUM(OFFSET('2.5 CAPEX'!BI27,0,-MIN(MAX($F24-1-('2.1 Kraftwerk allgemein'!$F$16-'2.1 Kraftwerk allgemein'!$F$15+1),0),COLUMN(AU24)-1-('2.1 Kraftwerk allgemein'!$F$16-'2.1 Kraftwerk allgemein'!$F$15+1)),1,MIN(MAX($F24-('2.1 Kraftwerk allgemein'!$F$16-'2.1 Kraftwerk allgemein'!$F$15+1),1),COLUMN(AU24)-('2.1 Kraftwerk allgemein'!$F$16-'2.1 Kraftwerk allgemein'!$F$15+1)))))/$F24,
SUM(OFFSET('2.5 CAPEX'!BI27,0,-MIN($F24-1,COLUMN(AU24)-1),1,MIN($F24,COLUMN(AU24))))/$F24)))))),
IF(OR(ISNUMBER($D24)=FALSE,$F24=""),"",
IF(AND('2.5 CAPEX'!$L27&lt;&gt;"x",'2.5 CAPEX'!$M27&lt;&gt;"x"),0,
IF($F24=0,0,
IF(BD$4&lt;'2.1 Kraftwerk allgemein'!$F$16,0,
IF(BD$4='2.1 Kraftwerk allgemein'!$F$16,'2.5 CAPEX'!$J27/$F24,
IF(BD$4&lt;'2.1 Kraftwerk allgemein'!$F$16+$F24,
('2.5 CAPEX'!$J27+SUM(OFFSET('2.5 CAPEX'!BI27,0,-MIN(MAX($F24-1-('2.1 Kraftwerk allgemein'!$F$16-'1.1 Allgemein'!$I$22+1),0),COLUMN(AU24)-1-('2.1 Kraftwerk allgemein'!$F$16-'1.1 Allgemein'!$I$22+1)),1,MIN(MAX($F24-('2.1 Kraftwerk allgemein'!$F$16-'1.1 Allgemein'!$I$22+1),1),COLUMN(AU24)-('2.1 Kraftwerk allgemein'!$F$16-'1.1 Allgemein'!$I$22+1)))))/$F24,
SUM(OFFSET('2.5 CAPEX'!BI27,0,-MIN($F24-1,COLUMN(AU24)-1),1,MIN($F24,COLUMN(AU24))))/$F24)))))))</f>
        <v>0</v>
      </c>
      <c r="BE24" s="199">
        <f ca="1">IF('2.1 Kraftwerk allgemein'!$F$15&lt;'1.1 Allgemein'!$I$22,
IF(OR(ISNUMBER($D24)=FALSE,$F24=""),"",
IF(AND('2.5 CAPEX'!$L27&lt;&gt;"x",'2.5 CAPEX'!$M27&lt;&gt;"x"),0,
IF($F24=0,0,
IF(BE$4&lt;'2.1 Kraftwerk allgemein'!$F$16,0,
IF(BE$4='2.1 Kraftwerk allgemein'!$F$16,'2.5 CAPEX'!$J27/$F24,
IF(BE$4&lt;'2.1 Kraftwerk allgemein'!$F$16+$F24,
('2.5 CAPEX'!$J27+SUM(OFFSET('2.5 CAPEX'!BJ27,0,-MIN(MAX($F24-1-('2.1 Kraftwerk allgemein'!$F$16-'2.1 Kraftwerk allgemein'!$F$15+1),0),COLUMN(AV24)-1-('2.1 Kraftwerk allgemein'!$F$16-'2.1 Kraftwerk allgemein'!$F$15+1)),1,MIN(MAX($F24-('2.1 Kraftwerk allgemein'!$F$16-'2.1 Kraftwerk allgemein'!$F$15+1),1),COLUMN(AV24)-('2.1 Kraftwerk allgemein'!$F$16-'2.1 Kraftwerk allgemein'!$F$15+1)))))/$F24,
SUM(OFFSET('2.5 CAPEX'!BJ27,0,-MIN($F24-1,COLUMN(AV24)-1),1,MIN($F24,COLUMN(AV24))))/$F24)))))),
IF(OR(ISNUMBER($D24)=FALSE,$F24=""),"",
IF(AND('2.5 CAPEX'!$L27&lt;&gt;"x",'2.5 CAPEX'!$M27&lt;&gt;"x"),0,
IF($F24=0,0,
IF(BE$4&lt;'2.1 Kraftwerk allgemein'!$F$16,0,
IF(BE$4='2.1 Kraftwerk allgemein'!$F$16,'2.5 CAPEX'!$J27/$F24,
IF(BE$4&lt;'2.1 Kraftwerk allgemein'!$F$16+$F24,
('2.5 CAPEX'!$J27+SUM(OFFSET('2.5 CAPEX'!BJ27,0,-MIN(MAX($F24-1-('2.1 Kraftwerk allgemein'!$F$16-'1.1 Allgemein'!$I$22+1),0),COLUMN(AV24)-1-('2.1 Kraftwerk allgemein'!$F$16-'1.1 Allgemein'!$I$22+1)),1,MIN(MAX($F24-('2.1 Kraftwerk allgemein'!$F$16-'1.1 Allgemein'!$I$22+1),1),COLUMN(AV24)-('2.1 Kraftwerk allgemein'!$F$16-'1.1 Allgemein'!$I$22+1)))))/$F24,
SUM(OFFSET('2.5 CAPEX'!BJ27,0,-MIN($F24-1,COLUMN(AV24)-1),1,MIN($F24,COLUMN(AV24))))/$F24)))))))</f>
        <v>0</v>
      </c>
      <c r="BF24" s="199">
        <f ca="1">IF('2.1 Kraftwerk allgemein'!$F$15&lt;'1.1 Allgemein'!$I$22,
IF(OR(ISNUMBER($D24)=FALSE,$F24=""),"",
IF(AND('2.5 CAPEX'!$L27&lt;&gt;"x",'2.5 CAPEX'!$M27&lt;&gt;"x"),0,
IF($F24=0,0,
IF(BF$4&lt;'2.1 Kraftwerk allgemein'!$F$16,0,
IF(BF$4='2.1 Kraftwerk allgemein'!$F$16,'2.5 CAPEX'!$J27/$F24,
IF(BF$4&lt;'2.1 Kraftwerk allgemein'!$F$16+$F24,
('2.5 CAPEX'!$J27+SUM(OFFSET('2.5 CAPEX'!BK27,0,-MIN(MAX($F24-1-('2.1 Kraftwerk allgemein'!$F$16-'2.1 Kraftwerk allgemein'!$F$15+1),0),COLUMN(AW24)-1-('2.1 Kraftwerk allgemein'!$F$16-'2.1 Kraftwerk allgemein'!$F$15+1)),1,MIN(MAX($F24-('2.1 Kraftwerk allgemein'!$F$16-'2.1 Kraftwerk allgemein'!$F$15+1),1),COLUMN(AW24)-('2.1 Kraftwerk allgemein'!$F$16-'2.1 Kraftwerk allgemein'!$F$15+1)))))/$F24,
SUM(OFFSET('2.5 CAPEX'!BK27,0,-MIN($F24-1,COLUMN(AW24)-1),1,MIN($F24,COLUMN(AW24))))/$F24)))))),
IF(OR(ISNUMBER($D24)=FALSE,$F24=""),"",
IF(AND('2.5 CAPEX'!$L27&lt;&gt;"x",'2.5 CAPEX'!$M27&lt;&gt;"x"),0,
IF($F24=0,0,
IF(BF$4&lt;'2.1 Kraftwerk allgemein'!$F$16,0,
IF(BF$4='2.1 Kraftwerk allgemein'!$F$16,'2.5 CAPEX'!$J27/$F24,
IF(BF$4&lt;'2.1 Kraftwerk allgemein'!$F$16+$F24,
('2.5 CAPEX'!$J27+SUM(OFFSET('2.5 CAPEX'!BK27,0,-MIN(MAX($F24-1-('2.1 Kraftwerk allgemein'!$F$16-'1.1 Allgemein'!$I$22+1),0),COLUMN(AW24)-1-('2.1 Kraftwerk allgemein'!$F$16-'1.1 Allgemein'!$I$22+1)),1,MIN(MAX($F24-('2.1 Kraftwerk allgemein'!$F$16-'1.1 Allgemein'!$I$22+1),1),COLUMN(AW24)-('2.1 Kraftwerk allgemein'!$F$16-'1.1 Allgemein'!$I$22+1)))))/$F24,
SUM(OFFSET('2.5 CAPEX'!BK27,0,-MIN($F24-1,COLUMN(AW24)-1),1,MIN($F24,COLUMN(AW24))))/$F24)))))))</f>
        <v>0</v>
      </c>
      <c r="BG24" s="199">
        <f ca="1">IF('2.1 Kraftwerk allgemein'!$F$15&lt;'1.1 Allgemein'!$I$22,
IF(OR(ISNUMBER($D24)=FALSE,$F24=""),"",
IF(AND('2.5 CAPEX'!$L27&lt;&gt;"x",'2.5 CAPEX'!$M27&lt;&gt;"x"),0,
IF($F24=0,0,
IF(BG$4&lt;'2.1 Kraftwerk allgemein'!$F$16,0,
IF(BG$4='2.1 Kraftwerk allgemein'!$F$16,'2.5 CAPEX'!$J27/$F24,
IF(BG$4&lt;'2.1 Kraftwerk allgemein'!$F$16+$F24,
('2.5 CAPEX'!$J27+SUM(OFFSET('2.5 CAPEX'!BL27,0,-MIN(MAX($F24-1-('2.1 Kraftwerk allgemein'!$F$16-'2.1 Kraftwerk allgemein'!$F$15+1),0),COLUMN(AX24)-1-('2.1 Kraftwerk allgemein'!$F$16-'2.1 Kraftwerk allgemein'!$F$15+1)),1,MIN(MAX($F24-('2.1 Kraftwerk allgemein'!$F$16-'2.1 Kraftwerk allgemein'!$F$15+1),1),COLUMN(AX24)-('2.1 Kraftwerk allgemein'!$F$16-'2.1 Kraftwerk allgemein'!$F$15+1)))))/$F24,
SUM(OFFSET('2.5 CAPEX'!BL27,0,-MIN($F24-1,COLUMN(AX24)-1),1,MIN($F24,COLUMN(AX24))))/$F24)))))),
IF(OR(ISNUMBER($D24)=FALSE,$F24=""),"",
IF(AND('2.5 CAPEX'!$L27&lt;&gt;"x",'2.5 CAPEX'!$M27&lt;&gt;"x"),0,
IF($F24=0,0,
IF(BG$4&lt;'2.1 Kraftwerk allgemein'!$F$16,0,
IF(BG$4='2.1 Kraftwerk allgemein'!$F$16,'2.5 CAPEX'!$J27/$F24,
IF(BG$4&lt;'2.1 Kraftwerk allgemein'!$F$16+$F24,
('2.5 CAPEX'!$J27+SUM(OFFSET('2.5 CAPEX'!BL27,0,-MIN(MAX($F24-1-('2.1 Kraftwerk allgemein'!$F$16-'1.1 Allgemein'!$I$22+1),0),COLUMN(AX24)-1-('2.1 Kraftwerk allgemein'!$F$16-'1.1 Allgemein'!$I$22+1)),1,MIN(MAX($F24-('2.1 Kraftwerk allgemein'!$F$16-'1.1 Allgemein'!$I$22+1),1),COLUMN(AX24)-('2.1 Kraftwerk allgemein'!$F$16-'1.1 Allgemein'!$I$22+1)))))/$F24,
SUM(OFFSET('2.5 CAPEX'!BL27,0,-MIN($F24-1,COLUMN(AX24)-1),1,MIN($F24,COLUMN(AX24))))/$F24)))))))</f>
        <v>0</v>
      </c>
      <c r="BH24" s="199">
        <f ca="1">IF('2.1 Kraftwerk allgemein'!$F$15&lt;'1.1 Allgemein'!$I$22,
IF(OR(ISNUMBER($D24)=FALSE,$F24=""),"",
IF(AND('2.5 CAPEX'!$L27&lt;&gt;"x",'2.5 CAPEX'!$M27&lt;&gt;"x"),0,
IF($F24=0,0,
IF(BH$4&lt;'2.1 Kraftwerk allgemein'!$F$16,0,
IF(BH$4='2.1 Kraftwerk allgemein'!$F$16,'2.5 CAPEX'!$J27/$F24,
IF(BH$4&lt;'2.1 Kraftwerk allgemein'!$F$16+$F24,
('2.5 CAPEX'!$J27+SUM(OFFSET('2.5 CAPEX'!BM27,0,-MIN(MAX($F24-1-('2.1 Kraftwerk allgemein'!$F$16-'2.1 Kraftwerk allgemein'!$F$15+1),0),COLUMN(AY24)-1-('2.1 Kraftwerk allgemein'!$F$16-'2.1 Kraftwerk allgemein'!$F$15+1)),1,MIN(MAX($F24-('2.1 Kraftwerk allgemein'!$F$16-'2.1 Kraftwerk allgemein'!$F$15+1),1),COLUMN(AY24)-('2.1 Kraftwerk allgemein'!$F$16-'2.1 Kraftwerk allgemein'!$F$15+1)))))/$F24,
SUM(OFFSET('2.5 CAPEX'!BM27,0,-MIN($F24-1,COLUMN(AY24)-1),1,MIN($F24,COLUMN(AY24))))/$F24)))))),
IF(OR(ISNUMBER($D24)=FALSE,$F24=""),"",
IF(AND('2.5 CAPEX'!$L27&lt;&gt;"x",'2.5 CAPEX'!$M27&lt;&gt;"x"),0,
IF($F24=0,0,
IF(BH$4&lt;'2.1 Kraftwerk allgemein'!$F$16,0,
IF(BH$4='2.1 Kraftwerk allgemein'!$F$16,'2.5 CAPEX'!$J27/$F24,
IF(BH$4&lt;'2.1 Kraftwerk allgemein'!$F$16+$F24,
('2.5 CAPEX'!$J27+SUM(OFFSET('2.5 CAPEX'!BM27,0,-MIN(MAX($F24-1-('2.1 Kraftwerk allgemein'!$F$16-'1.1 Allgemein'!$I$22+1),0),COLUMN(AY24)-1-('2.1 Kraftwerk allgemein'!$F$16-'1.1 Allgemein'!$I$22+1)),1,MIN(MAX($F24-('2.1 Kraftwerk allgemein'!$F$16-'1.1 Allgemein'!$I$22+1),1),COLUMN(AY24)-('2.1 Kraftwerk allgemein'!$F$16-'1.1 Allgemein'!$I$22+1)))))/$F24,
SUM(OFFSET('2.5 CAPEX'!BM27,0,-MIN($F24-1,COLUMN(AY24)-1),1,MIN($F24,COLUMN(AY24))))/$F24)))))))</f>
        <v>0</v>
      </c>
      <c r="BI24" s="199">
        <f ca="1">IF('2.1 Kraftwerk allgemein'!$F$15&lt;'1.1 Allgemein'!$I$22,
IF(OR(ISNUMBER($D24)=FALSE,$F24=""),"",
IF(AND('2.5 CAPEX'!$L27&lt;&gt;"x",'2.5 CAPEX'!$M27&lt;&gt;"x"),0,
IF($F24=0,0,
IF(BI$4&lt;'2.1 Kraftwerk allgemein'!$F$16,0,
IF(BI$4='2.1 Kraftwerk allgemein'!$F$16,'2.5 CAPEX'!$J27/$F24,
IF(BI$4&lt;'2.1 Kraftwerk allgemein'!$F$16+$F24,
('2.5 CAPEX'!$J27+SUM(OFFSET('2.5 CAPEX'!BN27,0,-MIN(MAX($F24-1-('2.1 Kraftwerk allgemein'!$F$16-'2.1 Kraftwerk allgemein'!$F$15+1),0),COLUMN(AZ24)-1-('2.1 Kraftwerk allgemein'!$F$16-'2.1 Kraftwerk allgemein'!$F$15+1)),1,MIN(MAX($F24-('2.1 Kraftwerk allgemein'!$F$16-'2.1 Kraftwerk allgemein'!$F$15+1),1),COLUMN(AZ24)-('2.1 Kraftwerk allgemein'!$F$16-'2.1 Kraftwerk allgemein'!$F$15+1)))))/$F24,
SUM(OFFSET('2.5 CAPEX'!BN27,0,-MIN($F24-1,COLUMN(AZ24)-1),1,MIN($F24,COLUMN(AZ24))))/$F24)))))),
IF(OR(ISNUMBER($D24)=FALSE,$F24=""),"",
IF(AND('2.5 CAPEX'!$L27&lt;&gt;"x",'2.5 CAPEX'!$M27&lt;&gt;"x"),0,
IF($F24=0,0,
IF(BI$4&lt;'2.1 Kraftwerk allgemein'!$F$16,0,
IF(BI$4='2.1 Kraftwerk allgemein'!$F$16,'2.5 CAPEX'!$J27/$F24,
IF(BI$4&lt;'2.1 Kraftwerk allgemein'!$F$16+$F24,
('2.5 CAPEX'!$J27+SUM(OFFSET('2.5 CAPEX'!BN27,0,-MIN(MAX($F24-1-('2.1 Kraftwerk allgemein'!$F$16-'1.1 Allgemein'!$I$22+1),0),COLUMN(AZ24)-1-('2.1 Kraftwerk allgemein'!$F$16-'1.1 Allgemein'!$I$22+1)),1,MIN(MAX($F24-('2.1 Kraftwerk allgemein'!$F$16-'1.1 Allgemein'!$I$22+1),1),COLUMN(AZ24)-('2.1 Kraftwerk allgemein'!$F$16-'1.1 Allgemein'!$I$22+1)))))/$F24,
SUM(OFFSET('2.5 CAPEX'!BN27,0,-MIN($F24-1,COLUMN(AZ24)-1),1,MIN($F24,COLUMN(AZ24))))/$F24)))))))</f>
        <v>0</v>
      </c>
      <c r="BJ24" s="199">
        <f ca="1">IF('2.1 Kraftwerk allgemein'!$F$15&lt;'1.1 Allgemein'!$I$22,
IF(OR(ISNUMBER($D24)=FALSE,$F24=""),"",
IF(AND('2.5 CAPEX'!$L27&lt;&gt;"x",'2.5 CAPEX'!$M27&lt;&gt;"x"),0,
IF($F24=0,0,
IF(BJ$4&lt;'2.1 Kraftwerk allgemein'!$F$16,0,
IF(BJ$4='2.1 Kraftwerk allgemein'!$F$16,'2.5 CAPEX'!$J27/$F24,
IF(BJ$4&lt;'2.1 Kraftwerk allgemein'!$F$16+$F24,
('2.5 CAPEX'!$J27+SUM(OFFSET('2.5 CAPEX'!BO27,0,-MIN(MAX($F24-1-('2.1 Kraftwerk allgemein'!$F$16-'2.1 Kraftwerk allgemein'!$F$15+1),0),COLUMN(BA24)-1-('2.1 Kraftwerk allgemein'!$F$16-'2.1 Kraftwerk allgemein'!$F$15+1)),1,MIN(MAX($F24-('2.1 Kraftwerk allgemein'!$F$16-'2.1 Kraftwerk allgemein'!$F$15+1),1),COLUMN(BA24)-('2.1 Kraftwerk allgemein'!$F$16-'2.1 Kraftwerk allgemein'!$F$15+1)))))/$F24,
SUM(OFFSET('2.5 CAPEX'!BO27,0,-MIN($F24-1,COLUMN(BA24)-1),1,MIN($F24,COLUMN(BA24))))/$F24)))))),
IF(OR(ISNUMBER($D24)=FALSE,$F24=""),"",
IF(AND('2.5 CAPEX'!$L27&lt;&gt;"x",'2.5 CAPEX'!$M27&lt;&gt;"x"),0,
IF($F24=0,0,
IF(BJ$4&lt;'2.1 Kraftwerk allgemein'!$F$16,0,
IF(BJ$4='2.1 Kraftwerk allgemein'!$F$16,'2.5 CAPEX'!$J27/$F24,
IF(BJ$4&lt;'2.1 Kraftwerk allgemein'!$F$16+$F24,
('2.5 CAPEX'!$J27+SUM(OFFSET('2.5 CAPEX'!BO27,0,-MIN(MAX($F24-1-('2.1 Kraftwerk allgemein'!$F$16-'1.1 Allgemein'!$I$22+1),0),COLUMN(BA24)-1-('2.1 Kraftwerk allgemein'!$F$16-'1.1 Allgemein'!$I$22+1)),1,MIN(MAX($F24-('2.1 Kraftwerk allgemein'!$F$16-'1.1 Allgemein'!$I$22+1),1),COLUMN(BA24)-('2.1 Kraftwerk allgemein'!$F$16-'1.1 Allgemein'!$I$22+1)))))/$F24,
SUM(OFFSET('2.5 CAPEX'!BO27,0,-MIN($F24-1,COLUMN(BA24)-1),1,MIN($F24,COLUMN(BA24))))/$F24)))))))</f>
        <v>0</v>
      </c>
      <c r="BK24" s="199">
        <f ca="1">IF('2.1 Kraftwerk allgemein'!$F$15&lt;'1.1 Allgemein'!$I$22,
IF(OR(ISNUMBER($D24)=FALSE,$F24=""),"",
IF(AND('2.5 CAPEX'!$L27&lt;&gt;"x",'2.5 CAPEX'!$M27&lt;&gt;"x"),0,
IF($F24=0,0,
IF(BK$4&lt;'2.1 Kraftwerk allgemein'!$F$16,0,
IF(BK$4='2.1 Kraftwerk allgemein'!$F$16,'2.5 CAPEX'!$J27/$F24,
IF(BK$4&lt;'2.1 Kraftwerk allgemein'!$F$16+$F24,
('2.5 CAPEX'!$J27+SUM(OFFSET('2.5 CAPEX'!BP27,0,-MIN(MAX($F24-1-('2.1 Kraftwerk allgemein'!$F$16-'2.1 Kraftwerk allgemein'!$F$15+1),0),COLUMN(BB24)-1-('2.1 Kraftwerk allgemein'!$F$16-'2.1 Kraftwerk allgemein'!$F$15+1)),1,MIN(MAX($F24-('2.1 Kraftwerk allgemein'!$F$16-'2.1 Kraftwerk allgemein'!$F$15+1),1),COLUMN(BB24)-('2.1 Kraftwerk allgemein'!$F$16-'2.1 Kraftwerk allgemein'!$F$15+1)))))/$F24,
SUM(OFFSET('2.5 CAPEX'!BP27,0,-MIN($F24-1,COLUMN(BB24)-1),1,MIN($F24,COLUMN(BB24))))/$F24)))))),
IF(OR(ISNUMBER($D24)=FALSE,$F24=""),"",
IF(AND('2.5 CAPEX'!$L27&lt;&gt;"x",'2.5 CAPEX'!$M27&lt;&gt;"x"),0,
IF($F24=0,0,
IF(BK$4&lt;'2.1 Kraftwerk allgemein'!$F$16,0,
IF(BK$4='2.1 Kraftwerk allgemein'!$F$16,'2.5 CAPEX'!$J27/$F24,
IF(BK$4&lt;'2.1 Kraftwerk allgemein'!$F$16+$F24,
('2.5 CAPEX'!$J27+SUM(OFFSET('2.5 CAPEX'!BP27,0,-MIN(MAX($F24-1-('2.1 Kraftwerk allgemein'!$F$16-'1.1 Allgemein'!$I$22+1),0),COLUMN(BB24)-1-('2.1 Kraftwerk allgemein'!$F$16-'1.1 Allgemein'!$I$22+1)),1,MIN(MAX($F24-('2.1 Kraftwerk allgemein'!$F$16-'1.1 Allgemein'!$I$22+1),1),COLUMN(BB24)-('2.1 Kraftwerk allgemein'!$F$16-'1.1 Allgemein'!$I$22+1)))))/$F24,
SUM(OFFSET('2.5 CAPEX'!BP27,0,-MIN($F24-1,COLUMN(BB24)-1),1,MIN($F24,COLUMN(BB24))))/$F24)))))))</f>
        <v>0</v>
      </c>
      <c r="BL24" s="199">
        <f ca="1">IF('2.1 Kraftwerk allgemein'!$F$15&lt;'1.1 Allgemein'!$I$22,
IF(OR(ISNUMBER($D24)=FALSE,$F24=""),"",
IF(AND('2.5 CAPEX'!$L27&lt;&gt;"x",'2.5 CAPEX'!$M27&lt;&gt;"x"),0,
IF($F24=0,0,
IF(BL$4&lt;'2.1 Kraftwerk allgemein'!$F$16,0,
IF(BL$4='2.1 Kraftwerk allgemein'!$F$16,'2.5 CAPEX'!$J27/$F24,
IF(BL$4&lt;'2.1 Kraftwerk allgemein'!$F$16+$F24,
('2.5 CAPEX'!$J27+SUM(OFFSET('2.5 CAPEX'!BQ27,0,-MIN(MAX($F24-1-('2.1 Kraftwerk allgemein'!$F$16-'2.1 Kraftwerk allgemein'!$F$15+1),0),COLUMN(BC24)-1-('2.1 Kraftwerk allgemein'!$F$16-'2.1 Kraftwerk allgemein'!$F$15+1)),1,MIN(MAX($F24-('2.1 Kraftwerk allgemein'!$F$16-'2.1 Kraftwerk allgemein'!$F$15+1),1),COLUMN(BC24)-('2.1 Kraftwerk allgemein'!$F$16-'2.1 Kraftwerk allgemein'!$F$15+1)))))/$F24,
SUM(OFFSET('2.5 CAPEX'!BQ27,0,-MIN($F24-1,COLUMN(BC24)-1),1,MIN($F24,COLUMN(BC24))))/$F24)))))),
IF(OR(ISNUMBER($D24)=FALSE,$F24=""),"",
IF(AND('2.5 CAPEX'!$L27&lt;&gt;"x",'2.5 CAPEX'!$M27&lt;&gt;"x"),0,
IF($F24=0,0,
IF(BL$4&lt;'2.1 Kraftwerk allgemein'!$F$16,0,
IF(BL$4='2.1 Kraftwerk allgemein'!$F$16,'2.5 CAPEX'!$J27/$F24,
IF(BL$4&lt;'2.1 Kraftwerk allgemein'!$F$16+$F24,
('2.5 CAPEX'!$J27+SUM(OFFSET('2.5 CAPEX'!BQ27,0,-MIN(MAX($F24-1-('2.1 Kraftwerk allgemein'!$F$16-'1.1 Allgemein'!$I$22+1),0),COLUMN(BC24)-1-('2.1 Kraftwerk allgemein'!$F$16-'1.1 Allgemein'!$I$22+1)),1,MIN(MAX($F24-('2.1 Kraftwerk allgemein'!$F$16-'1.1 Allgemein'!$I$22+1),1),COLUMN(BC24)-('2.1 Kraftwerk allgemein'!$F$16-'1.1 Allgemein'!$I$22+1)))))/$F24,
SUM(OFFSET('2.5 CAPEX'!BQ27,0,-MIN($F24-1,COLUMN(BC24)-1),1,MIN($F24,COLUMN(BC24))))/$F24)))))))</f>
        <v>0</v>
      </c>
      <c r="BM24" s="199">
        <f ca="1">IF('2.1 Kraftwerk allgemein'!$F$15&lt;'1.1 Allgemein'!$I$22,
IF(OR(ISNUMBER($D24)=FALSE,$F24=""),"",
IF(AND('2.5 CAPEX'!$L27&lt;&gt;"x",'2.5 CAPEX'!$M27&lt;&gt;"x"),0,
IF($F24=0,0,
IF(BM$4&lt;'2.1 Kraftwerk allgemein'!$F$16,0,
IF(BM$4='2.1 Kraftwerk allgemein'!$F$16,'2.5 CAPEX'!$J27/$F24,
IF(BM$4&lt;'2.1 Kraftwerk allgemein'!$F$16+$F24,
('2.5 CAPEX'!$J27+SUM(OFFSET('2.5 CAPEX'!BR27,0,-MIN(MAX($F24-1-('2.1 Kraftwerk allgemein'!$F$16-'2.1 Kraftwerk allgemein'!$F$15+1),0),COLUMN(BD24)-1-('2.1 Kraftwerk allgemein'!$F$16-'2.1 Kraftwerk allgemein'!$F$15+1)),1,MIN(MAX($F24-('2.1 Kraftwerk allgemein'!$F$16-'2.1 Kraftwerk allgemein'!$F$15+1),1),COLUMN(BD24)-('2.1 Kraftwerk allgemein'!$F$16-'2.1 Kraftwerk allgemein'!$F$15+1)))))/$F24,
SUM(OFFSET('2.5 CAPEX'!BR27,0,-MIN($F24-1,COLUMN(BD24)-1),1,MIN($F24,COLUMN(BD24))))/$F24)))))),
IF(OR(ISNUMBER($D24)=FALSE,$F24=""),"",
IF(AND('2.5 CAPEX'!$L27&lt;&gt;"x",'2.5 CAPEX'!$M27&lt;&gt;"x"),0,
IF($F24=0,0,
IF(BM$4&lt;'2.1 Kraftwerk allgemein'!$F$16,0,
IF(BM$4='2.1 Kraftwerk allgemein'!$F$16,'2.5 CAPEX'!$J27/$F24,
IF(BM$4&lt;'2.1 Kraftwerk allgemein'!$F$16+$F24,
('2.5 CAPEX'!$J27+SUM(OFFSET('2.5 CAPEX'!BR27,0,-MIN(MAX($F24-1-('2.1 Kraftwerk allgemein'!$F$16-'1.1 Allgemein'!$I$22+1),0),COLUMN(BD24)-1-('2.1 Kraftwerk allgemein'!$F$16-'1.1 Allgemein'!$I$22+1)),1,MIN(MAX($F24-('2.1 Kraftwerk allgemein'!$F$16-'1.1 Allgemein'!$I$22+1),1),COLUMN(BD24)-('2.1 Kraftwerk allgemein'!$F$16-'1.1 Allgemein'!$I$22+1)))))/$F24,
SUM(OFFSET('2.5 CAPEX'!BR27,0,-MIN($F24-1,COLUMN(BD24)-1),1,MIN($F24,COLUMN(BD24))))/$F24)))))))</f>
        <v>0</v>
      </c>
      <c r="BN24" s="199">
        <f ca="1">IF('2.1 Kraftwerk allgemein'!$F$15&lt;'1.1 Allgemein'!$I$22,
IF(OR(ISNUMBER($D24)=FALSE,$F24=""),"",
IF(AND('2.5 CAPEX'!$L27&lt;&gt;"x",'2.5 CAPEX'!$M27&lt;&gt;"x"),0,
IF($F24=0,0,
IF(BN$4&lt;'2.1 Kraftwerk allgemein'!$F$16,0,
IF(BN$4='2.1 Kraftwerk allgemein'!$F$16,'2.5 CAPEX'!$J27/$F24,
IF(BN$4&lt;'2.1 Kraftwerk allgemein'!$F$16+$F24,
('2.5 CAPEX'!$J27+SUM(OFFSET('2.5 CAPEX'!BS27,0,-MIN(MAX($F24-1-('2.1 Kraftwerk allgemein'!$F$16-'2.1 Kraftwerk allgemein'!$F$15+1),0),COLUMN(BE24)-1-('2.1 Kraftwerk allgemein'!$F$16-'2.1 Kraftwerk allgemein'!$F$15+1)),1,MIN(MAX($F24-('2.1 Kraftwerk allgemein'!$F$16-'2.1 Kraftwerk allgemein'!$F$15+1),1),COLUMN(BE24)-('2.1 Kraftwerk allgemein'!$F$16-'2.1 Kraftwerk allgemein'!$F$15+1)))))/$F24,
SUM(OFFSET('2.5 CAPEX'!BS27,0,-MIN($F24-1,COLUMN(BE24)-1),1,MIN($F24,COLUMN(BE24))))/$F24)))))),
IF(OR(ISNUMBER($D24)=FALSE,$F24=""),"",
IF(AND('2.5 CAPEX'!$L27&lt;&gt;"x",'2.5 CAPEX'!$M27&lt;&gt;"x"),0,
IF($F24=0,0,
IF(BN$4&lt;'2.1 Kraftwerk allgemein'!$F$16,0,
IF(BN$4='2.1 Kraftwerk allgemein'!$F$16,'2.5 CAPEX'!$J27/$F24,
IF(BN$4&lt;'2.1 Kraftwerk allgemein'!$F$16+$F24,
('2.5 CAPEX'!$J27+SUM(OFFSET('2.5 CAPEX'!BS27,0,-MIN(MAX($F24-1-('2.1 Kraftwerk allgemein'!$F$16-'1.1 Allgemein'!$I$22+1),0),COLUMN(BE24)-1-('2.1 Kraftwerk allgemein'!$F$16-'1.1 Allgemein'!$I$22+1)),1,MIN(MAX($F24-('2.1 Kraftwerk allgemein'!$F$16-'1.1 Allgemein'!$I$22+1),1),COLUMN(BE24)-('2.1 Kraftwerk allgemein'!$F$16-'1.1 Allgemein'!$I$22+1)))))/$F24,
SUM(OFFSET('2.5 CAPEX'!BS27,0,-MIN($F24-1,COLUMN(BE24)-1),1,MIN($F24,COLUMN(BE24))))/$F24)))))))</f>
        <v>0</v>
      </c>
      <c r="BO24" s="199">
        <f ca="1">IF('2.1 Kraftwerk allgemein'!$F$15&lt;'1.1 Allgemein'!$I$22,
IF(OR(ISNUMBER($D24)=FALSE,$F24=""),"",
IF(AND('2.5 CAPEX'!$L27&lt;&gt;"x",'2.5 CAPEX'!$M27&lt;&gt;"x"),0,
IF($F24=0,0,
IF(BO$4&lt;'2.1 Kraftwerk allgemein'!$F$16,0,
IF(BO$4='2.1 Kraftwerk allgemein'!$F$16,'2.5 CAPEX'!$J27/$F24,
IF(BO$4&lt;'2.1 Kraftwerk allgemein'!$F$16+$F24,
('2.5 CAPEX'!$J27+SUM(OFFSET('2.5 CAPEX'!BT27,0,-MIN(MAX($F24-1-('2.1 Kraftwerk allgemein'!$F$16-'2.1 Kraftwerk allgemein'!$F$15+1),0),COLUMN(BF24)-1-('2.1 Kraftwerk allgemein'!$F$16-'2.1 Kraftwerk allgemein'!$F$15+1)),1,MIN(MAX($F24-('2.1 Kraftwerk allgemein'!$F$16-'2.1 Kraftwerk allgemein'!$F$15+1),1),COLUMN(BF24)-('2.1 Kraftwerk allgemein'!$F$16-'2.1 Kraftwerk allgemein'!$F$15+1)))))/$F24,
SUM(OFFSET('2.5 CAPEX'!BT27,0,-MIN($F24-1,COLUMN(BF24)-1),1,MIN($F24,COLUMN(BF24))))/$F24)))))),
IF(OR(ISNUMBER($D24)=FALSE,$F24=""),"",
IF(AND('2.5 CAPEX'!$L27&lt;&gt;"x",'2.5 CAPEX'!$M27&lt;&gt;"x"),0,
IF($F24=0,0,
IF(BO$4&lt;'2.1 Kraftwerk allgemein'!$F$16,0,
IF(BO$4='2.1 Kraftwerk allgemein'!$F$16,'2.5 CAPEX'!$J27/$F24,
IF(BO$4&lt;'2.1 Kraftwerk allgemein'!$F$16+$F24,
('2.5 CAPEX'!$J27+SUM(OFFSET('2.5 CAPEX'!BT27,0,-MIN(MAX($F24-1-('2.1 Kraftwerk allgemein'!$F$16-'1.1 Allgemein'!$I$22+1),0),COLUMN(BF24)-1-('2.1 Kraftwerk allgemein'!$F$16-'1.1 Allgemein'!$I$22+1)),1,MIN(MAX($F24-('2.1 Kraftwerk allgemein'!$F$16-'1.1 Allgemein'!$I$22+1),1),COLUMN(BF24)-('2.1 Kraftwerk allgemein'!$F$16-'1.1 Allgemein'!$I$22+1)))))/$F24,
SUM(OFFSET('2.5 CAPEX'!BT27,0,-MIN($F24-1,COLUMN(BF24)-1),1,MIN($F24,COLUMN(BF24))))/$F24)))))))</f>
        <v>0</v>
      </c>
      <c r="BP24" s="199">
        <f ca="1">IF('2.1 Kraftwerk allgemein'!$F$15&lt;'1.1 Allgemein'!$I$22,
IF(OR(ISNUMBER($D24)=FALSE,$F24=""),"",
IF(AND('2.5 CAPEX'!$L27&lt;&gt;"x",'2.5 CAPEX'!$M27&lt;&gt;"x"),0,
IF($F24=0,0,
IF(BP$4&lt;'2.1 Kraftwerk allgemein'!$F$16,0,
IF(BP$4='2.1 Kraftwerk allgemein'!$F$16,'2.5 CAPEX'!$J27/$F24,
IF(BP$4&lt;'2.1 Kraftwerk allgemein'!$F$16+$F24,
('2.5 CAPEX'!$J27+SUM(OFFSET('2.5 CAPEX'!BU27,0,-MIN(MAX($F24-1-('2.1 Kraftwerk allgemein'!$F$16-'2.1 Kraftwerk allgemein'!$F$15+1),0),COLUMN(BG24)-1-('2.1 Kraftwerk allgemein'!$F$16-'2.1 Kraftwerk allgemein'!$F$15+1)),1,MIN(MAX($F24-('2.1 Kraftwerk allgemein'!$F$16-'2.1 Kraftwerk allgemein'!$F$15+1),1),COLUMN(BG24)-('2.1 Kraftwerk allgemein'!$F$16-'2.1 Kraftwerk allgemein'!$F$15+1)))))/$F24,
SUM(OFFSET('2.5 CAPEX'!BU27,0,-MIN($F24-1,COLUMN(BG24)-1),1,MIN($F24,COLUMN(BG24))))/$F24)))))),
IF(OR(ISNUMBER($D24)=FALSE,$F24=""),"",
IF(AND('2.5 CAPEX'!$L27&lt;&gt;"x",'2.5 CAPEX'!$M27&lt;&gt;"x"),0,
IF($F24=0,0,
IF(BP$4&lt;'2.1 Kraftwerk allgemein'!$F$16,0,
IF(BP$4='2.1 Kraftwerk allgemein'!$F$16,'2.5 CAPEX'!$J27/$F24,
IF(BP$4&lt;'2.1 Kraftwerk allgemein'!$F$16+$F24,
('2.5 CAPEX'!$J27+SUM(OFFSET('2.5 CAPEX'!BU27,0,-MIN(MAX($F24-1-('2.1 Kraftwerk allgemein'!$F$16-'1.1 Allgemein'!$I$22+1),0),COLUMN(BG24)-1-('2.1 Kraftwerk allgemein'!$F$16-'1.1 Allgemein'!$I$22+1)),1,MIN(MAX($F24-('2.1 Kraftwerk allgemein'!$F$16-'1.1 Allgemein'!$I$22+1),1),COLUMN(BG24)-('2.1 Kraftwerk allgemein'!$F$16-'1.1 Allgemein'!$I$22+1)))))/$F24,
SUM(OFFSET('2.5 CAPEX'!BU27,0,-MIN($F24-1,COLUMN(BG24)-1),1,MIN($F24,COLUMN(BG24))))/$F24)))))))</f>
        <v>0</v>
      </c>
      <c r="BQ24" s="199">
        <f ca="1">IF('2.1 Kraftwerk allgemein'!$F$15&lt;'1.1 Allgemein'!$I$22,
IF(OR(ISNUMBER($D24)=FALSE,$F24=""),"",
IF(AND('2.5 CAPEX'!$L27&lt;&gt;"x",'2.5 CAPEX'!$M27&lt;&gt;"x"),0,
IF($F24=0,0,
IF(BQ$4&lt;'2.1 Kraftwerk allgemein'!$F$16,0,
IF(BQ$4='2.1 Kraftwerk allgemein'!$F$16,'2.5 CAPEX'!$J27/$F24,
IF(BQ$4&lt;'2.1 Kraftwerk allgemein'!$F$16+$F24,
('2.5 CAPEX'!$J27+SUM(OFFSET('2.5 CAPEX'!BV27,0,-MIN(MAX($F24-1-('2.1 Kraftwerk allgemein'!$F$16-'2.1 Kraftwerk allgemein'!$F$15+1),0),COLUMN(BH24)-1-('2.1 Kraftwerk allgemein'!$F$16-'2.1 Kraftwerk allgemein'!$F$15+1)),1,MIN(MAX($F24-('2.1 Kraftwerk allgemein'!$F$16-'2.1 Kraftwerk allgemein'!$F$15+1),1),COLUMN(BH24)-('2.1 Kraftwerk allgemein'!$F$16-'2.1 Kraftwerk allgemein'!$F$15+1)))))/$F24,
SUM(OFFSET('2.5 CAPEX'!BV27,0,-MIN($F24-1,COLUMN(BH24)-1),1,MIN($F24,COLUMN(BH24))))/$F24)))))),
IF(OR(ISNUMBER($D24)=FALSE,$F24=""),"",
IF(AND('2.5 CAPEX'!$L27&lt;&gt;"x",'2.5 CAPEX'!$M27&lt;&gt;"x"),0,
IF($F24=0,0,
IF(BQ$4&lt;'2.1 Kraftwerk allgemein'!$F$16,0,
IF(BQ$4='2.1 Kraftwerk allgemein'!$F$16,'2.5 CAPEX'!$J27/$F24,
IF(BQ$4&lt;'2.1 Kraftwerk allgemein'!$F$16+$F24,
('2.5 CAPEX'!$J27+SUM(OFFSET('2.5 CAPEX'!BV27,0,-MIN(MAX($F24-1-('2.1 Kraftwerk allgemein'!$F$16-'1.1 Allgemein'!$I$22+1),0),COLUMN(BH24)-1-('2.1 Kraftwerk allgemein'!$F$16-'1.1 Allgemein'!$I$22+1)),1,MIN(MAX($F24-('2.1 Kraftwerk allgemein'!$F$16-'1.1 Allgemein'!$I$22+1),1),COLUMN(BH24)-('2.1 Kraftwerk allgemein'!$F$16-'1.1 Allgemein'!$I$22+1)))))/$F24,
SUM(OFFSET('2.5 CAPEX'!BV27,0,-MIN($F24-1,COLUMN(BH24)-1),1,MIN($F24,COLUMN(BH24))))/$F24)))))))</f>
        <v>0</v>
      </c>
      <c r="BR24" s="199">
        <f ca="1">IF('2.1 Kraftwerk allgemein'!$F$15&lt;'1.1 Allgemein'!$I$22,
IF(OR(ISNUMBER($D24)=FALSE,$F24=""),"",
IF(AND('2.5 CAPEX'!$L27&lt;&gt;"x",'2.5 CAPEX'!$M27&lt;&gt;"x"),0,
IF($F24=0,0,
IF(BR$4&lt;'2.1 Kraftwerk allgemein'!$F$16,0,
IF(BR$4='2.1 Kraftwerk allgemein'!$F$16,'2.5 CAPEX'!$J27/$F24,
IF(BR$4&lt;'2.1 Kraftwerk allgemein'!$F$16+$F24,
('2.5 CAPEX'!$J27+SUM(OFFSET('2.5 CAPEX'!BW27,0,-MIN(MAX($F24-1-('2.1 Kraftwerk allgemein'!$F$16-'2.1 Kraftwerk allgemein'!$F$15+1),0),COLUMN(BI24)-1-('2.1 Kraftwerk allgemein'!$F$16-'2.1 Kraftwerk allgemein'!$F$15+1)),1,MIN(MAX($F24-('2.1 Kraftwerk allgemein'!$F$16-'2.1 Kraftwerk allgemein'!$F$15+1),1),COLUMN(BI24)-('2.1 Kraftwerk allgemein'!$F$16-'2.1 Kraftwerk allgemein'!$F$15+1)))))/$F24,
SUM(OFFSET('2.5 CAPEX'!BW27,0,-MIN($F24-1,COLUMN(BI24)-1),1,MIN($F24,COLUMN(BI24))))/$F24)))))),
IF(OR(ISNUMBER($D24)=FALSE,$F24=""),"",
IF(AND('2.5 CAPEX'!$L27&lt;&gt;"x",'2.5 CAPEX'!$M27&lt;&gt;"x"),0,
IF($F24=0,0,
IF(BR$4&lt;'2.1 Kraftwerk allgemein'!$F$16,0,
IF(BR$4='2.1 Kraftwerk allgemein'!$F$16,'2.5 CAPEX'!$J27/$F24,
IF(BR$4&lt;'2.1 Kraftwerk allgemein'!$F$16+$F24,
('2.5 CAPEX'!$J27+SUM(OFFSET('2.5 CAPEX'!BW27,0,-MIN(MAX($F24-1-('2.1 Kraftwerk allgemein'!$F$16-'1.1 Allgemein'!$I$22+1),0),COLUMN(BI24)-1-('2.1 Kraftwerk allgemein'!$F$16-'1.1 Allgemein'!$I$22+1)),1,MIN(MAX($F24-('2.1 Kraftwerk allgemein'!$F$16-'1.1 Allgemein'!$I$22+1),1),COLUMN(BI24)-('2.1 Kraftwerk allgemein'!$F$16-'1.1 Allgemein'!$I$22+1)))))/$F24,
SUM(OFFSET('2.5 CAPEX'!BW27,0,-MIN($F24-1,COLUMN(BI24)-1),1,MIN($F24,COLUMN(BI24))))/$F24)))))))</f>
        <v>0</v>
      </c>
      <c r="BS24" s="199">
        <f ca="1">IF('2.1 Kraftwerk allgemein'!$F$15&lt;'1.1 Allgemein'!$I$22,
IF(OR(ISNUMBER($D24)=FALSE,$F24=""),"",
IF(AND('2.5 CAPEX'!$L27&lt;&gt;"x",'2.5 CAPEX'!$M27&lt;&gt;"x"),0,
IF($F24=0,0,
IF(BS$4&lt;'2.1 Kraftwerk allgemein'!$F$16,0,
IF(BS$4='2.1 Kraftwerk allgemein'!$F$16,'2.5 CAPEX'!$J27/$F24,
IF(BS$4&lt;'2.1 Kraftwerk allgemein'!$F$16+$F24,
('2.5 CAPEX'!$J27+SUM(OFFSET('2.5 CAPEX'!BX27,0,-MIN(MAX($F24-1-('2.1 Kraftwerk allgemein'!$F$16-'2.1 Kraftwerk allgemein'!$F$15+1),0),COLUMN(BJ24)-1-('2.1 Kraftwerk allgemein'!$F$16-'2.1 Kraftwerk allgemein'!$F$15+1)),1,MIN(MAX($F24-('2.1 Kraftwerk allgemein'!$F$16-'2.1 Kraftwerk allgemein'!$F$15+1),1),COLUMN(BJ24)-('2.1 Kraftwerk allgemein'!$F$16-'2.1 Kraftwerk allgemein'!$F$15+1)))))/$F24,
SUM(OFFSET('2.5 CAPEX'!BX27,0,-MIN($F24-1,COLUMN(BJ24)-1),1,MIN($F24,COLUMN(BJ24))))/$F24)))))),
IF(OR(ISNUMBER($D24)=FALSE,$F24=""),"",
IF(AND('2.5 CAPEX'!$L27&lt;&gt;"x",'2.5 CAPEX'!$M27&lt;&gt;"x"),0,
IF($F24=0,0,
IF(BS$4&lt;'2.1 Kraftwerk allgemein'!$F$16,0,
IF(BS$4='2.1 Kraftwerk allgemein'!$F$16,'2.5 CAPEX'!$J27/$F24,
IF(BS$4&lt;'2.1 Kraftwerk allgemein'!$F$16+$F24,
('2.5 CAPEX'!$J27+SUM(OFFSET('2.5 CAPEX'!BX27,0,-MIN(MAX($F24-1-('2.1 Kraftwerk allgemein'!$F$16-'1.1 Allgemein'!$I$22+1),0),COLUMN(BJ24)-1-('2.1 Kraftwerk allgemein'!$F$16-'1.1 Allgemein'!$I$22+1)),1,MIN(MAX($F24-('2.1 Kraftwerk allgemein'!$F$16-'1.1 Allgemein'!$I$22+1),1),COLUMN(BJ24)-('2.1 Kraftwerk allgemein'!$F$16-'1.1 Allgemein'!$I$22+1)))))/$F24,
SUM(OFFSET('2.5 CAPEX'!BX27,0,-MIN($F24-1,COLUMN(BJ24)-1),1,MIN($F24,COLUMN(BJ24))))/$F24)))))))</f>
        <v>0</v>
      </c>
      <c r="BT24" s="199">
        <f ca="1">IF('2.1 Kraftwerk allgemein'!$F$15&lt;'1.1 Allgemein'!$I$22,
IF(OR(ISNUMBER($D24)=FALSE,$F24=""),"",
IF(AND('2.5 CAPEX'!$L27&lt;&gt;"x",'2.5 CAPEX'!$M27&lt;&gt;"x"),0,
IF($F24=0,0,
IF(BT$4&lt;'2.1 Kraftwerk allgemein'!$F$16,0,
IF(BT$4='2.1 Kraftwerk allgemein'!$F$16,'2.5 CAPEX'!$J27/$F24,
IF(BT$4&lt;'2.1 Kraftwerk allgemein'!$F$16+$F24,
('2.5 CAPEX'!$J27+SUM(OFFSET('2.5 CAPEX'!BY27,0,-MIN(MAX($F24-1-('2.1 Kraftwerk allgemein'!$F$16-'2.1 Kraftwerk allgemein'!$F$15+1),0),COLUMN(BK24)-1-('2.1 Kraftwerk allgemein'!$F$16-'2.1 Kraftwerk allgemein'!$F$15+1)),1,MIN(MAX($F24-('2.1 Kraftwerk allgemein'!$F$16-'2.1 Kraftwerk allgemein'!$F$15+1),1),COLUMN(BK24)-('2.1 Kraftwerk allgemein'!$F$16-'2.1 Kraftwerk allgemein'!$F$15+1)))))/$F24,
SUM(OFFSET('2.5 CAPEX'!BY27,0,-MIN($F24-1,COLUMN(BK24)-1),1,MIN($F24,COLUMN(BK24))))/$F24)))))),
IF(OR(ISNUMBER($D24)=FALSE,$F24=""),"",
IF(AND('2.5 CAPEX'!$L27&lt;&gt;"x",'2.5 CAPEX'!$M27&lt;&gt;"x"),0,
IF($F24=0,0,
IF(BT$4&lt;'2.1 Kraftwerk allgemein'!$F$16,0,
IF(BT$4='2.1 Kraftwerk allgemein'!$F$16,'2.5 CAPEX'!$J27/$F24,
IF(BT$4&lt;'2.1 Kraftwerk allgemein'!$F$16+$F24,
('2.5 CAPEX'!$J27+SUM(OFFSET('2.5 CAPEX'!BY27,0,-MIN(MAX($F24-1-('2.1 Kraftwerk allgemein'!$F$16-'1.1 Allgemein'!$I$22+1),0),COLUMN(BK24)-1-('2.1 Kraftwerk allgemein'!$F$16-'1.1 Allgemein'!$I$22+1)),1,MIN(MAX($F24-('2.1 Kraftwerk allgemein'!$F$16-'1.1 Allgemein'!$I$22+1),1),COLUMN(BK24)-('2.1 Kraftwerk allgemein'!$F$16-'1.1 Allgemein'!$I$22+1)))))/$F24,
SUM(OFFSET('2.5 CAPEX'!BY27,0,-MIN($F24-1,COLUMN(BK24)-1),1,MIN($F24,COLUMN(BK24))))/$F24)))))))</f>
        <v>0</v>
      </c>
      <c r="BU24" s="199">
        <f ca="1">IF('2.1 Kraftwerk allgemein'!$F$15&lt;'1.1 Allgemein'!$I$22,
IF(OR(ISNUMBER($D24)=FALSE,$F24=""),"",
IF(AND('2.5 CAPEX'!$L27&lt;&gt;"x",'2.5 CAPEX'!$M27&lt;&gt;"x"),0,
IF($F24=0,0,
IF(BU$4&lt;'2.1 Kraftwerk allgemein'!$F$16,0,
IF(BU$4='2.1 Kraftwerk allgemein'!$F$16,'2.5 CAPEX'!$J27/$F24,
IF(BU$4&lt;'2.1 Kraftwerk allgemein'!$F$16+$F24,
('2.5 CAPEX'!$J27+SUM(OFFSET('2.5 CAPEX'!BZ27,0,-MIN(MAX($F24-1-('2.1 Kraftwerk allgemein'!$F$16-'2.1 Kraftwerk allgemein'!$F$15+1),0),COLUMN(BL24)-1-('2.1 Kraftwerk allgemein'!$F$16-'2.1 Kraftwerk allgemein'!$F$15+1)),1,MIN(MAX($F24-('2.1 Kraftwerk allgemein'!$F$16-'2.1 Kraftwerk allgemein'!$F$15+1),1),COLUMN(BL24)-('2.1 Kraftwerk allgemein'!$F$16-'2.1 Kraftwerk allgemein'!$F$15+1)))))/$F24,
SUM(OFFSET('2.5 CAPEX'!BZ27,0,-MIN($F24-1,COLUMN(BL24)-1),1,MIN($F24,COLUMN(BL24))))/$F24)))))),
IF(OR(ISNUMBER($D24)=FALSE,$F24=""),"",
IF(AND('2.5 CAPEX'!$L27&lt;&gt;"x",'2.5 CAPEX'!$M27&lt;&gt;"x"),0,
IF($F24=0,0,
IF(BU$4&lt;'2.1 Kraftwerk allgemein'!$F$16,0,
IF(BU$4='2.1 Kraftwerk allgemein'!$F$16,'2.5 CAPEX'!$J27/$F24,
IF(BU$4&lt;'2.1 Kraftwerk allgemein'!$F$16+$F24,
('2.5 CAPEX'!$J27+SUM(OFFSET('2.5 CAPEX'!BZ27,0,-MIN(MAX($F24-1-('2.1 Kraftwerk allgemein'!$F$16-'1.1 Allgemein'!$I$22+1),0),COLUMN(BL24)-1-('2.1 Kraftwerk allgemein'!$F$16-'1.1 Allgemein'!$I$22+1)),1,MIN(MAX($F24-('2.1 Kraftwerk allgemein'!$F$16-'1.1 Allgemein'!$I$22+1),1),COLUMN(BL24)-('2.1 Kraftwerk allgemein'!$F$16-'1.1 Allgemein'!$I$22+1)))))/$F24,
SUM(OFFSET('2.5 CAPEX'!BZ27,0,-MIN($F24-1,COLUMN(BL24)-1),1,MIN($F24,COLUMN(BL24))))/$F24)))))))</f>
        <v>0</v>
      </c>
      <c r="BV24" s="199">
        <f ca="1">IF('2.1 Kraftwerk allgemein'!$F$15&lt;'1.1 Allgemein'!$I$22,
IF(OR(ISNUMBER($D24)=FALSE,$F24=""),"",
IF(AND('2.5 CAPEX'!$L27&lt;&gt;"x",'2.5 CAPEX'!$M27&lt;&gt;"x"),0,
IF($F24=0,0,
IF(BV$4&lt;'2.1 Kraftwerk allgemein'!$F$16,0,
IF(BV$4='2.1 Kraftwerk allgemein'!$F$16,'2.5 CAPEX'!$J27/$F24,
IF(BV$4&lt;'2.1 Kraftwerk allgemein'!$F$16+$F24,
('2.5 CAPEX'!$J27+SUM(OFFSET('2.5 CAPEX'!CA27,0,-MIN(MAX($F24-1-('2.1 Kraftwerk allgemein'!$F$16-'2.1 Kraftwerk allgemein'!$F$15+1),0),COLUMN(BM24)-1-('2.1 Kraftwerk allgemein'!$F$16-'2.1 Kraftwerk allgemein'!$F$15+1)),1,MIN(MAX($F24-('2.1 Kraftwerk allgemein'!$F$16-'2.1 Kraftwerk allgemein'!$F$15+1),1),COLUMN(BM24)-('2.1 Kraftwerk allgemein'!$F$16-'2.1 Kraftwerk allgemein'!$F$15+1)))))/$F24,
SUM(OFFSET('2.5 CAPEX'!CA27,0,-MIN($F24-1,COLUMN(BM24)-1),1,MIN($F24,COLUMN(BM24))))/$F24)))))),
IF(OR(ISNUMBER($D24)=FALSE,$F24=""),"",
IF(AND('2.5 CAPEX'!$L27&lt;&gt;"x",'2.5 CAPEX'!$M27&lt;&gt;"x"),0,
IF($F24=0,0,
IF(BV$4&lt;'2.1 Kraftwerk allgemein'!$F$16,0,
IF(BV$4='2.1 Kraftwerk allgemein'!$F$16,'2.5 CAPEX'!$J27/$F24,
IF(BV$4&lt;'2.1 Kraftwerk allgemein'!$F$16+$F24,
('2.5 CAPEX'!$J27+SUM(OFFSET('2.5 CAPEX'!CA27,0,-MIN(MAX($F24-1-('2.1 Kraftwerk allgemein'!$F$16-'1.1 Allgemein'!$I$22+1),0),COLUMN(BM24)-1-('2.1 Kraftwerk allgemein'!$F$16-'1.1 Allgemein'!$I$22+1)),1,MIN(MAX($F24-('2.1 Kraftwerk allgemein'!$F$16-'1.1 Allgemein'!$I$22+1),1),COLUMN(BM24)-('2.1 Kraftwerk allgemein'!$F$16-'1.1 Allgemein'!$I$22+1)))))/$F24,
SUM(OFFSET('2.5 CAPEX'!CA27,0,-MIN($F24-1,COLUMN(BM24)-1),1,MIN($F24,COLUMN(BM24))))/$F24)))))))</f>
        <v>0</v>
      </c>
      <c r="BW24" s="199">
        <f ca="1">IF('2.1 Kraftwerk allgemein'!$F$15&lt;'1.1 Allgemein'!$I$22,
IF(OR(ISNUMBER($D24)=FALSE,$F24=""),"",
IF(AND('2.5 CAPEX'!$L27&lt;&gt;"x",'2.5 CAPEX'!$M27&lt;&gt;"x"),0,
IF($F24=0,0,
IF(BW$4&lt;'2.1 Kraftwerk allgemein'!$F$16,0,
IF(BW$4='2.1 Kraftwerk allgemein'!$F$16,'2.5 CAPEX'!$J27/$F24,
IF(BW$4&lt;'2.1 Kraftwerk allgemein'!$F$16+$F24,
('2.5 CAPEX'!$J27+SUM(OFFSET('2.5 CAPEX'!CB27,0,-MIN(MAX($F24-1-('2.1 Kraftwerk allgemein'!$F$16-'2.1 Kraftwerk allgemein'!$F$15+1),0),COLUMN(BN24)-1-('2.1 Kraftwerk allgemein'!$F$16-'2.1 Kraftwerk allgemein'!$F$15+1)),1,MIN(MAX($F24-('2.1 Kraftwerk allgemein'!$F$16-'2.1 Kraftwerk allgemein'!$F$15+1),1),COLUMN(BN24)-('2.1 Kraftwerk allgemein'!$F$16-'2.1 Kraftwerk allgemein'!$F$15+1)))))/$F24,
SUM(OFFSET('2.5 CAPEX'!CB27,0,-MIN($F24-1,COLUMN(BN24)-1),1,MIN($F24,COLUMN(BN24))))/$F24)))))),
IF(OR(ISNUMBER($D24)=FALSE,$F24=""),"",
IF(AND('2.5 CAPEX'!$L27&lt;&gt;"x",'2.5 CAPEX'!$M27&lt;&gt;"x"),0,
IF($F24=0,0,
IF(BW$4&lt;'2.1 Kraftwerk allgemein'!$F$16,0,
IF(BW$4='2.1 Kraftwerk allgemein'!$F$16,'2.5 CAPEX'!$J27/$F24,
IF(BW$4&lt;'2.1 Kraftwerk allgemein'!$F$16+$F24,
('2.5 CAPEX'!$J27+SUM(OFFSET('2.5 CAPEX'!CB27,0,-MIN(MAX($F24-1-('2.1 Kraftwerk allgemein'!$F$16-'1.1 Allgemein'!$I$22+1),0),COLUMN(BN24)-1-('2.1 Kraftwerk allgemein'!$F$16-'1.1 Allgemein'!$I$22+1)),1,MIN(MAX($F24-('2.1 Kraftwerk allgemein'!$F$16-'1.1 Allgemein'!$I$22+1),1),COLUMN(BN24)-('2.1 Kraftwerk allgemein'!$F$16-'1.1 Allgemein'!$I$22+1)))))/$F24,
SUM(OFFSET('2.5 CAPEX'!CB27,0,-MIN($F24-1,COLUMN(BN24)-1),1,MIN($F24,COLUMN(BN24))))/$F24)))))))</f>
        <v>0</v>
      </c>
      <c r="BX24" s="199">
        <f ca="1">IF('2.1 Kraftwerk allgemein'!$F$15&lt;'1.1 Allgemein'!$I$22,
IF(OR(ISNUMBER($D24)=FALSE,$F24=""),"",
IF(AND('2.5 CAPEX'!$L27&lt;&gt;"x",'2.5 CAPEX'!$M27&lt;&gt;"x"),0,
IF($F24=0,0,
IF(BX$4&lt;'2.1 Kraftwerk allgemein'!$F$16,0,
IF(BX$4='2.1 Kraftwerk allgemein'!$F$16,'2.5 CAPEX'!$J27/$F24,
IF(BX$4&lt;'2.1 Kraftwerk allgemein'!$F$16+$F24,
('2.5 CAPEX'!$J27+SUM(OFFSET('2.5 CAPEX'!CC27,0,-MIN(MAX($F24-1-('2.1 Kraftwerk allgemein'!$F$16-'2.1 Kraftwerk allgemein'!$F$15+1),0),COLUMN(BO24)-1-('2.1 Kraftwerk allgemein'!$F$16-'2.1 Kraftwerk allgemein'!$F$15+1)),1,MIN(MAX($F24-('2.1 Kraftwerk allgemein'!$F$16-'2.1 Kraftwerk allgemein'!$F$15+1),1),COLUMN(BO24)-('2.1 Kraftwerk allgemein'!$F$16-'2.1 Kraftwerk allgemein'!$F$15+1)))))/$F24,
SUM(OFFSET('2.5 CAPEX'!CC27,0,-MIN($F24-1,COLUMN(BO24)-1),1,MIN($F24,COLUMN(BO24))))/$F24)))))),
IF(OR(ISNUMBER($D24)=FALSE,$F24=""),"",
IF(AND('2.5 CAPEX'!$L27&lt;&gt;"x",'2.5 CAPEX'!$M27&lt;&gt;"x"),0,
IF($F24=0,0,
IF(BX$4&lt;'2.1 Kraftwerk allgemein'!$F$16,0,
IF(BX$4='2.1 Kraftwerk allgemein'!$F$16,'2.5 CAPEX'!$J27/$F24,
IF(BX$4&lt;'2.1 Kraftwerk allgemein'!$F$16+$F24,
('2.5 CAPEX'!$J27+SUM(OFFSET('2.5 CAPEX'!CC27,0,-MIN(MAX($F24-1-('2.1 Kraftwerk allgemein'!$F$16-'1.1 Allgemein'!$I$22+1),0),COLUMN(BO24)-1-('2.1 Kraftwerk allgemein'!$F$16-'1.1 Allgemein'!$I$22+1)),1,MIN(MAX($F24-('2.1 Kraftwerk allgemein'!$F$16-'1.1 Allgemein'!$I$22+1),1),COLUMN(BO24)-('2.1 Kraftwerk allgemein'!$F$16-'1.1 Allgemein'!$I$22+1)))))/$F24,
SUM(OFFSET('2.5 CAPEX'!CC27,0,-MIN($F24-1,COLUMN(BO24)-1),1,MIN($F24,COLUMN(BO24))))/$F24)))))))</f>
        <v>0</v>
      </c>
      <c r="BY24" s="199">
        <f ca="1">IF('2.1 Kraftwerk allgemein'!$F$15&lt;'1.1 Allgemein'!$I$22,
IF(OR(ISNUMBER($D24)=FALSE,$F24=""),"",
IF(AND('2.5 CAPEX'!$L27&lt;&gt;"x",'2.5 CAPEX'!$M27&lt;&gt;"x"),0,
IF($F24=0,0,
IF(BY$4&lt;'2.1 Kraftwerk allgemein'!$F$16,0,
IF(BY$4='2.1 Kraftwerk allgemein'!$F$16,'2.5 CAPEX'!$J27/$F24,
IF(BY$4&lt;'2.1 Kraftwerk allgemein'!$F$16+$F24,
('2.5 CAPEX'!$J27+SUM(OFFSET('2.5 CAPEX'!CD27,0,-MIN(MAX($F24-1-('2.1 Kraftwerk allgemein'!$F$16-'2.1 Kraftwerk allgemein'!$F$15+1),0),COLUMN(BP24)-1-('2.1 Kraftwerk allgemein'!$F$16-'2.1 Kraftwerk allgemein'!$F$15+1)),1,MIN(MAX($F24-('2.1 Kraftwerk allgemein'!$F$16-'2.1 Kraftwerk allgemein'!$F$15+1),1),COLUMN(BP24)-('2.1 Kraftwerk allgemein'!$F$16-'2.1 Kraftwerk allgemein'!$F$15+1)))))/$F24,
SUM(OFFSET('2.5 CAPEX'!CD27,0,-MIN($F24-1,COLUMN(BP24)-1),1,MIN($F24,COLUMN(BP24))))/$F24)))))),
IF(OR(ISNUMBER($D24)=FALSE,$F24=""),"",
IF(AND('2.5 CAPEX'!$L27&lt;&gt;"x",'2.5 CAPEX'!$M27&lt;&gt;"x"),0,
IF($F24=0,0,
IF(BY$4&lt;'2.1 Kraftwerk allgemein'!$F$16,0,
IF(BY$4='2.1 Kraftwerk allgemein'!$F$16,'2.5 CAPEX'!$J27/$F24,
IF(BY$4&lt;'2.1 Kraftwerk allgemein'!$F$16+$F24,
('2.5 CAPEX'!$J27+SUM(OFFSET('2.5 CAPEX'!CD27,0,-MIN(MAX($F24-1-('2.1 Kraftwerk allgemein'!$F$16-'1.1 Allgemein'!$I$22+1),0),COLUMN(BP24)-1-('2.1 Kraftwerk allgemein'!$F$16-'1.1 Allgemein'!$I$22+1)),1,MIN(MAX($F24-('2.1 Kraftwerk allgemein'!$F$16-'1.1 Allgemein'!$I$22+1),1),COLUMN(BP24)-('2.1 Kraftwerk allgemein'!$F$16-'1.1 Allgemein'!$I$22+1)))))/$F24,
SUM(OFFSET('2.5 CAPEX'!CD27,0,-MIN($F24-1,COLUMN(BP24)-1),1,MIN($F24,COLUMN(BP24))))/$F24)))))))</f>
        <v>0</v>
      </c>
      <c r="BZ24" s="199">
        <f ca="1">IF('2.1 Kraftwerk allgemein'!$F$15&lt;'1.1 Allgemein'!$I$22,
IF(OR(ISNUMBER($D24)=FALSE,$F24=""),"",
IF(AND('2.5 CAPEX'!$L27&lt;&gt;"x",'2.5 CAPEX'!$M27&lt;&gt;"x"),0,
IF($F24=0,0,
IF(BZ$4&lt;'2.1 Kraftwerk allgemein'!$F$16,0,
IF(BZ$4='2.1 Kraftwerk allgemein'!$F$16,'2.5 CAPEX'!$J27/$F24,
IF(BZ$4&lt;'2.1 Kraftwerk allgemein'!$F$16+$F24,
('2.5 CAPEX'!$J27+SUM(OFFSET('2.5 CAPEX'!CE27,0,-MIN(MAX($F24-1-('2.1 Kraftwerk allgemein'!$F$16-'2.1 Kraftwerk allgemein'!$F$15+1),0),COLUMN(BQ24)-1-('2.1 Kraftwerk allgemein'!$F$16-'2.1 Kraftwerk allgemein'!$F$15+1)),1,MIN(MAX($F24-('2.1 Kraftwerk allgemein'!$F$16-'2.1 Kraftwerk allgemein'!$F$15+1),1),COLUMN(BQ24)-('2.1 Kraftwerk allgemein'!$F$16-'2.1 Kraftwerk allgemein'!$F$15+1)))))/$F24,
SUM(OFFSET('2.5 CAPEX'!CE27,0,-MIN($F24-1,COLUMN(BQ24)-1),1,MIN($F24,COLUMN(BQ24))))/$F24)))))),
IF(OR(ISNUMBER($D24)=FALSE,$F24=""),"",
IF(AND('2.5 CAPEX'!$L27&lt;&gt;"x",'2.5 CAPEX'!$M27&lt;&gt;"x"),0,
IF($F24=0,0,
IF(BZ$4&lt;'2.1 Kraftwerk allgemein'!$F$16,0,
IF(BZ$4='2.1 Kraftwerk allgemein'!$F$16,'2.5 CAPEX'!$J27/$F24,
IF(BZ$4&lt;'2.1 Kraftwerk allgemein'!$F$16+$F24,
('2.5 CAPEX'!$J27+SUM(OFFSET('2.5 CAPEX'!CE27,0,-MIN(MAX($F24-1-('2.1 Kraftwerk allgemein'!$F$16-'1.1 Allgemein'!$I$22+1),0),COLUMN(BQ24)-1-('2.1 Kraftwerk allgemein'!$F$16-'1.1 Allgemein'!$I$22+1)),1,MIN(MAX($F24-('2.1 Kraftwerk allgemein'!$F$16-'1.1 Allgemein'!$I$22+1),1),COLUMN(BQ24)-('2.1 Kraftwerk allgemein'!$F$16-'1.1 Allgemein'!$I$22+1)))))/$F24,
SUM(OFFSET('2.5 CAPEX'!CE27,0,-MIN($F24-1,COLUMN(BQ24)-1),1,MIN($F24,COLUMN(BQ24))))/$F24)))))))</f>
        <v>0</v>
      </c>
      <c r="CA24" s="199">
        <f ca="1">IF('2.1 Kraftwerk allgemein'!$F$15&lt;'1.1 Allgemein'!$I$22,
IF(OR(ISNUMBER($D24)=FALSE,$F24=""),"",
IF(AND('2.5 CAPEX'!$L27&lt;&gt;"x",'2.5 CAPEX'!$M27&lt;&gt;"x"),0,
IF($F24=0,0,
IF(CA$4&lt;'2.1 Kraftwerk allgemein'!$F$16,0,
IF(CA$4='2.1 Kraftwerk allgemein'!$F$16,'2.5 CAPEX'!$J27/$F24,
IF(CA$4&lt;'2.1 Kraftwerk allgemein'!$F$16+$F24,
('2.5 CAPEX'!$J27+SUM(OFFSET('2.5 CAPEX'!CF27,0,-MIN(MAX($F24-1-('2.1 Kraftwerk allgemein'!$F$16-'2.1 Kraftwerk allgemein'!$F$15+1),0),COLUMN(BR24)-1-('2.1 Kraftwerk allgemein'!$F$16-'2.1 Kraftwerk allgemein'!$F$15+1)),1,MIN(MAX($F24-('2.1 Kraftwerk allgemein'!$F$16-'2.1 Kraftwerk allgemein'!$F$15+1),1),COLUMN(BR24)-('2.1 Kraftwerk allgemein'!$F$16-'2.1 Kraftwerk allgemein'!$F$15+1)))))/$F24,
SUM(OFFSET('2.5 CAPEX'!CF27,0,-MIN($F24-1,COLUMN(BR24)-1),1,MIN($F24,COLUMN(BR24))))/$F24)))))),
IF(OR(ISNUMBER($D24)=FALSE,$F24=""),"",
IF(AND('2.5 CAPEX'!$L27&lt;&gt;"x",'2.5 CAPEX'!$M27&lt;&gt;"x"),0,
IF($F24=0,0,
IF(CA$4&lt;'2.1 Kraftwerk allgemein'!$F$16,0,
IF(CA$4='2.1 Kraftwerk allgemein'!$F$16,'2.5 CAPEX'!$J27/$F24,
IF(CA$4&lt;'2.1 Kraftwerk allgemein'!$F$16+$F24,
('2.5 CAPEX'!$J27+SUM(OFFSET('2.5 CAPEX'!CF27,0,-MIN(MAX($F24-1-('2.1 Kraftwerk allgemein'!$F$16-'1.1 Allgemein'!$I$22+1),0),COLUMN(BR24)-1-('2.1 Kraftwerk allgemein'!$F$16-'1.1 Allgemein'!$I$22+1)),1,MIN(MAX($F24-('2.1 Kraftwerk allgemein'!$F$16-'1.1 Allgemein'!$I$22+1),1),COLUMN(BR24)-('2.1 Kraftwerk allgemein'!$F$16-'1.1 Allgemein'!$I$22+1)))))/$F24,
SUM(OFFSET('2.5 CAPEX'!CF27,0,-MIN($F24-1,COLUMN(BR24)-1),1,MIN($F24,COLUMN(BR24))))/$F24)))))))</f>
        <v>0</v>
      </c>
      <c r="CB24" s="199">
        <f ca="1">IF('2.1 Kraftwerk allgemein'!$F$15&lt;'1.1 Allgemein'!$I$22,
IF(OR(ISNUMBER($D24)=FALSE,$F24=""),"",
IF(AND('2.5 CAPEX'!$L27&lt;&gt;"x",'2.5 CAPEX'!$M27&lt;&gt;"x"),0,
IF($F24=0,0,
IF(CB$4&lt;'2.1 Kraftwerk allgemein'!$F$16,0,
IF(CB$4='2.1 Kraftwerk allgemein'!$F$16,'2.5 CAPEX'!$J27/$F24,
IF(CB$4&lt;'2.1 Kraftwerk allgemein'!$F$16+$F24,
('2.5 CAPEX'!$J27+SUM(OFFSET('2.5 CAPEX'!CG27,0,-MIN(MAX($F24-1-('2.1 Kraftwerk allgemein'!$F$16-'2.1 Kraftwerk allgemein'!$F$15+1),0),COLUMN(BS24)-1-('2.1 Kraftwerk allgemein'!$F$16-'2.1 Kraftwerk allgemein'!$F$15+1)),1,MIN(MAX($F24-('2.1 Kraftwerk allgemein'!$F$16-'2.1 Kraftwerk allgemein'!$F$15+1),1),COLUMN(BS24)-('2.1 Kraftwerk allgemein'!$F$16-'2.1 Kraftwerk allgemein'!$F$15+1)))))/$F24,
SUM(OFFSET('2.5 CAPEX'!CG27,0,-MIN($F24-1,COLUMN(BS24)-1),1,MIN($F24,COLUMN(BS24))))/$F24)))))),
IF(OR(ISNUMBER($D24)=FALSE,$F24=""),"",
IF(AND('2.5 CAPEX'!$L27&lt;&gt;"x",'2.5 CAPEX'!$M27&lt;&gt;"x"),0,
IF($F24=0,0,
IF(CB$4&lt;'2.1 Kraftwerk allgemein'!$F$16,0,
IF(CB$4='2.1 Kraftwerk allgemein'!$F$16,'2.5 CAPEX'!$J27/$F24,
IF(CB$4&lt;'2.1 Kraftwerk allgemein'!$F$16+$F24,
('2.5 CAPEX'!$J27+SUM(OFFSET('2.5 CAPEX'!CG27,0,-MIN(MAX($F24-1-('2.1 Kraftwerk allgemein'!$F$16-'1.1 Allgemein'!$I$22+1),0),COLUMN(BS24)-1-('2.1 Kraftwerk allgemein'!$F$16-'1.1 Allgemein'!$I$22+1)),1,MIN(MAX($F24-('2.1 Kraftwerk allgemein'!$F$16-'1.1 Allgemein'!$I$22+1),1),COLUMN(BS24)-('2.1 Kraftwerk allgemein'!$F$16-'1.1 Allgemein'!$I$22+1)))))/$F24,
SUM(OFFSET('2.5 CAPEX'!CG27,0,-MIN($F24-1,COLUMN(BS24)-1),1,MIN($F24,COLUMN(BS24))))/$F24)))))))</f>
        <v>0</v>
      </c>
      <c r="CC24" s="199">
        <f ca="1">IF('2.1 Kraftwerk allgemein'!$F$15&lt;'1.1 Allgemein'!$I$22,
IF(OR(ISNUMBER($D24)=FALSE,$F24=""),"",
IF(AND('2.5 CAPEX'!$L27&lt;&gt;"x",'2.5 CAPEX'!$M27&lt;&gt;"x"),0,
IF($F24=0,0,
IF(CC$4&lt;'2.1 Kraftwerk allgemein'!$F$16,0,
IF(CC$4='2.1 Kraftwerk allgemein'!$F$16,'2.5 CAPEX'!$J27/$F24,
IF(CC$4&lt;'2.1 Kraftwerk allgemein'!$F$16+$F24,
('2.5 CAPEX'!$J27+SUM(OFFSET('2.5 CAPEX'!CH27,0,-MIN(MAX($F24-1-('2.1 Kraftwerk allgemein'!$F$16-'2.1 Kraftwerk allgemein'!$F$15+1),0),COLUMN(BT24)-1-('2.1 Kraftwerk allgemein'!$F$16-'2.1 Kraftwerk allgemein'!$F$15+1)),1,MIN(MAX($F24-('2.1 Kraftwerk allgemein'!$F$16-'2.1 Kraftwerk allgemein'!$F$15+1),1),COLUMN(BT24)-('2.1 Kraftwerk allgemein'!$F$16-'2.1 Kraftwerk allgemein'!$F$15+1)))))/$F24,
SUM(OFFSET('2.5 CAPEX'!CH27,0,-MIN($F24-1,COLUMN(BT24)-1),1,MIN($F24,COLUMN(BT24))))/$F24)))))),
IF(OR(ISNUMBER($D24)=FALSE,$F24=""),"",
IF(AND('2.5 CAPEX'!$L27&lt;&gt;"x",'2.5 CAPEX'!$M27&lt;&gt;"x"),0,
IF($F24=0,0,
IF(CC$4&lt;'2.1 Kraftwerk allgemein'!$F$16,0,
IF(CC$4='2.1 Kraftwerk allgemein'!$F$16,'2.5 CAPEX'!$J27/$F24,
IF(CC$4&lt;'2.1 Kraftwerk allgemein'!$F$16+$F24,
('2.5 CAPEX'!$J27+SUM(OFFSET('2.5 CAPEX'!CH27,0,-MIN(MAX($F24-1-('2.1 Kraftwerk allgemein'!$F$16-'1.1 Allgemein'!$I$22+1),0),COLUMN(BT24)-1-('2.1 Kraftwerk allgemein'!$F$16-'1.1 Allgemein'!$I$22+1)),1,MIN(MAX($F24-('2.1 Kraftwerk allgemein'!$F$16-'1.1 Allgemein'!$I$22+1),1),COLUMN(BT24)-('2.1 Kraftwerk allgemein'!$F$16-'1.1 Allgemein'!$I$22+1)))))/$F24,
SUM(OFFSET('2.5 CAPEX'!CH27,0,-MIN($F24-1,COLUMN(BT24)-1),1,MIN($F24,COLUMN(BT24))))/$F24)))))))</f>
        <v>0</v>
      </c>
      <c r="CD24" s="199">
        <f ca="1">IF('2.1 Kraftwerk allgemein'!$F$15&lt;'1.1 Allgemein'!$I$22,
IF(OR(ISNUMBER($D24)=FALSE,$F24=""),"",
IF(AND('2.5 CAPEX'!$L27&lt;&gt;"x",'2.5 CAPEX'!$M27&lt;&gt;"x"),0,
IF($F24=0,0,
IF(CD$4&lt;'2.1 Kraftwerk allgemein'!$F$16,0,
IF(CD$4='2.1 Kraftwerk allgemein'!$F$16,'2.5 CAPEX'!$J27/$F24,
IF(CD$4&lt;'2.1 Kraftwerk allgemein'!$F$16+$F24,
('2.5 CAPEX'!$J27+SUM(OFFSET('2.5 CAPEX'!CI27,0,-MIN(MAX($F24-1-('2.1 Kraftwerk allgemein'!$F$16-'2.1 Kraftwerk allgemein'!$F$15+1),0),COLUMN(BU24)-1-('2.1 Kraftwerk allgemein'!$F$16-'2.1 Kraftwerk allgemein'!$F$15+1)),1,MIN(MAX($F24-('2.1 Kraftwerk allgemein'!$F$16-'2.1 Kraftwerk allgemein'!$F$15+1),1),COLUMN(BU24)-('2.1 Kraftwerk allgemein'!$F$16-'2.1 Kraftwerk allgemein'!$F$15+1)))))/$F24,
SUM(OFFSET('2.5 CAPEX'!CI27,0,-MIN($F24-1,COLUMN(BU24)-1),1,MIN($F24,COLUMN(BU24))))/$F24)))))),
IF(OR(ISNUMBER($D24)=FALSE,$F24=""),"",
IF(AND('2.5 CAPEX'!$L27&lt;&gt;"x",'2.5 CAPEX'!$M27&lt;&gt;"x"),0,
IF($F24=0,0,
IF(CD$4&lt;'2.1 Kraftwerk allgemein'!$F$16,0,
IF(CD$4='2.1 Kraftwerk allgemein'!$F$16,'2.5 CAPEX'!$J27/$F24,
IF(CD$4&lt;'2.1 Kraftwerk allgemein'!$F$16+$F24,
('2.5 CAPEX'!$J27+SUM(OFFSET('2.5 CAPEX'!CI27,0,-MIN(MAX($F24-1-('2.1 Kraftwerk allgemein'!$F$16-'1.1 Allgemein'!$I$22+1),0),COLUMN(BU24)-1-('2.1 Kraftwerk allgemein'!$F$16-'1.1 Allgemein'!$I$22+1)),1,MIN(MAX($F24-('2.1 Kraftwerk allgemein'!$F$16-'1.1 Allgemein'!$I$22+1),1),COLUMN(BU24)-('2.1 Kraftwerk allgemein'!$F$16-'1.1 Allgemein'!$I$22+1)))))/$F24,
SUM(OFFSET('2.5 CAPEX'!CI27,0,-MIN($F24-1,COLUMN(BU24)-1),1,MIN($F24,COLUMN(BU24))))/$F24)))))))</f>
        <v>0</v>
      </c>
      <c r="CE24" s="199">
        <f ca="1">IF('2.1 Kraftwerk allgemein'!$F$15&lt;'1.1 Allgemein'!$I$22,
IF(OR(ISNUMBER($D24)=FALSE,$F24=""),"",
IF(AND('2.5 CAPEX'!$L27&lt;&gt;"x",'2.5 CAPEX'!$M27&lt;&gt;"x"),0,
IF($F24=0,0,
IF(CE$4&lt;'2.1 Kraftwerk allgemein'!$F$16,0,
IF(CE$4='2.1 Kraftwerk allgemein'!$F$16,'2.5 CAPEX'!$J27/$F24,
IF(CE$4&lt;'2.1 Kraftwerk allgemein'!$F$16+$F24,
('2.5 CAPEX'!$J27+SUM(OFFSET('2.5 CAPEX'!CJ27,0,-MIN(MAX($F24-1-('2.1 Kraftwerk allgemein'!$F$16-'2.1 Kraftwerk allgemein'!$F$15+1),0),COLUMN(BV24)-1-('2.1 Kraftwerk allgemein'!$F$16-'2.1 Kraftwerk allgemein'!$F$15+1)),1,MIN(MAX($F24-('2.1 Kraftwerk allgemein'!$F$16-'2.1 Kraftwerk allgemein'!$F$15+1),1),COLUMN(BV24)-('2.1 Kraftwerk allgemein'!$F$16-'2.1 Kraftwerk allgemein'!$F$15+1)))))/$F24,
SUM(OFFSET('2.5 CAPEX'!CJ27,0,-MIN($F24-1,COLUMN(BV24)-1),1,MIN($F24,COLUMN(BV24))))/$F24)))))),
IF(OR(ISNUMBER($D24)=FALSE,$F24=""),"",
IF(AND('2.5 CAPEX'!$L27&lt;&gt;"x",'2.5 CAPEX'!$M27&lt;&gt;"x"),0,
IF($F24=0,0,
IF(CE$4&lt;'2.1 Kraftwerk allgemein'!$F$16,0,
IF(CE$4='2.1 Kraftwerk allgemein'!$F$16,'2.5 CAPEX'!$J27/$F24,
IF(CE$4&lt;'2.1 Kraftwerk allgemein'!$F$16+$F24,
('2.5 CAPEX'!$J27+SUM(OFFSET('2.5 CAPEX'!CJ27,0,-MIN(MAX($F24-1-('2.1 Kraftwerk allgemein'!$F$16-'1.1 Allgemein'!$I$22+1),0),COLUMN(BV24)-1-('2.1 Kraftwerk allgemein'!$F$16-'1.1 Allgemein'!$I$22+1)),1,MIN(MAX($F24-('2.1 Kraftwerk allgemein'!$F$16-'1.1 Allgemein'!$I$22+1),1),COLUMN(BV24)-('2.1 Kraftwerk allgemein'!$F$16-'1.1 Allgemein'!$I$22+1)))))/$F24,
SUM(OFFSET('2.5 CAPEX'!CJ27,0,-MIN($F24-1,COLUMN(BV24)-1),1,MIN($F24,COLUMN(BV24))))/$F24)))))))</f>
        <v>0</v>
      </c>
      <c r="CF24" s="199">
        <f ca="1">IF('2.1 Kraftwerk allgemein'!$F$15&lt;'1.1 Allgemein'!$I$22,
IF(OR(ISNUMBER($D24)=FALSE,$F24=""),"",
IF(AND('2.5 CAPEX'!$L27&lt;&gt;"x",'2.5 CAPEX'!$M27&lt;&gt;"x"),0,
IF($F24=0,0,
IF(CF$4&lt;'2.1 Kraftwerk allgemein'!$F$16,0,
IF(CF$4='2.1 Kraftwerk allgemein'!$F$16,'2.5 CAPEX'!$J27/$F24,
IF(CF$4&lt;'2.1 Kraftwerk allgemein'!$F$16+$F24,
('2.5 CAPEX'!$J27+SUM(OFFSET('2.5 CAPEX'!CK27,0,-MIN(MAX($F24-1-('2.1 Kraftwerk allgemein'!$F$16-'2.1 Kraftwerk allgemein'!$F$15+1),0),COLUMN(BW24)-1-('2.1 Kraftwerk allgemein'!$F$16-'2.1 Kraftwerk allgemein'!$F$15+1)),1,MIN(MAX($F24-('2.1 Kraftwerk allgemein'!$F$16-'2.1 Kraftwerk allgemein'!$F$15+1),1),COLUMN(BW24)-('2.1 Kraftwerk allgemein'!$F$16-'2.1 Kraftwerk allgemein'!$F$15+1)))))/$F24,
SUM(OFFSET('2.5 CAPEX'!CK27,0,-MIN($F24-1,COLUMN(BW24)-1),1,MIN($F24,COLUMN(BW24))))/$F24)))))),
IF(OR(ISNUMBER($D24)=FALSE,$F24=""),"",
IF(AND('2.5 CAPEX'!$L27&lt;&gt;"x",'2.5 CAPEX'!$M27&lt;&gt;"x"),0,
IF($F24=0,0,
IF(CF$4&lt;'2.1 Kraftwerk allgemein'!$F$16,0,
IF(CF$4='2.1 Kraftwerk allgemein'!$F$16,'2.5 CAPEX'!$J27/$F24,
IF(CF$4&lt;'2.1 Kraftwerk allgemein'!$F$16+$F24,
('2.5 CAPEX'!$J27+SUM(OFFSET('2.5 CAPEX'!CK27,0,-MIN(MAX($F24-1-('2.1 Kraftwerk allgemein'!$F$16-'1.1 Allgemein'!$I$22+1),0),COLUMN(BW24)-1-('2.1 Kraftwerk allgemein'!$F$16-'1.1 Allgemein'!$I$22+1)),1,MIN(MAX($F24-('2.1 Kraftwerk allgemein'!$F$16-'1.1 Allgemein'!$I$22+1),1),COLUMN(BW24)-('2.1 Kraftwerk allgemein'!$F$16-'1.1 Allgemein'!$I$22+1)))))/$F24,
SUM(OFFSET('2.5 CAPEX'!CK27,0,-MIN($F24-1,COLUMN(BW24)-1),1,MIN($F24,COLUMN(BW24))))/$F24)))))))</f>
        <v>0</v>
      </c>
      <c r="CG24" s="199">
        <f ca="1">IF('2.1 Kraftwerk allgemein'!$F$15&lt;'1.1 Allgemein'!$I$22,
IF(OR(ISNUMBER($D24)=FALSE,$F24=""),"",
IF(AND('2.5 CAPEX'!$L27&lt;&gt;"x",'2.5 CAPEX'!$M27&lt;&gt;"x"),0,
IF($F24=0,0,
IF(CG$4&lt;'2.1 Kraftwerk allgemein'!$F$16,0,
IF(CG$4='2.1 Kraftwerk allgemein'!$F$16,'2.5 CAPEX'!$J27/$F24,
IF(CG$4&lt;'2.1 Kraftwerk allgemein'!$F$16+$F24,
('2.5 CAPEX'!$J27+SUM(OFFSET('2.5 CAPEX'!CL27,0,-MIN(MAX($F24-1-('2.1 Kraftwerk allgemein'!$F$16-'2.1 Kraftwerk allgemein'!$F$15+1),0),COLUMN(BX24)-1-('2.1 Kraftwerk allgemein'!$F$16-'2.1 Kraftwerk allgemein'!$F$15+1)),1,MIN(MAX($F24-('2.1 Kraftwerk allgemein'!$F$16-'2.1 Kraftwerk allgemein'!$F$15+1),1),COLUMN(BX24)-('2.1 Kraftwerk allgemein'!$F$16-'2.1 Kraftwerk allgemein'!$F$15+1)))))/$F24,
SUM(OFFSET('2.5 CAPEX'!CL27,0,-MIN($F24-1,COLUMN(BX24)-1),1,MIN($F24,COLUMN(BX24))))/$F24)))))),
IF(OR(ISNUMBER($D24)=FALSE,$F24=""),"",
IF(AND('2.5 CAPEX'!$L27&lt;&gt;"x",'2.5 CAPEX'!$M27&lt;&gt;"x"),0,
IF($F24=0,0,
IF(CG$4&lt;'2.1 Kraftwerk allgemein'!$F$16,0,
IF(CG$4='2.1 Kraftwerk allgemein'!$F$16,'2.5 CAPEX'!$J27/$F24,
IF(CG$4&lt;'2.1 Kraftwerk allgemein'!$F$16+$F24,
('2.5 CAPEX'!$J27+SUM(OFFSET('2.5 CAPEX'!CL27,0,-MIN(MAX($F24-1-('2.1 Kraftwerk allgemein'!$F$16-'1.1 Allgemein'!$I$22+1),0),COLUMN(BX24)-1-('2.1 Kraftwerk allgemein'!$F$16-'1.1 Allgemein'!$I$22+1)),1,MIN(MAX($F24-('2.1 Kraftwerk allgemein'!$F$16-'1.1 Allgemein'!$I$22+1),1),COLUMN(BX24)-('2.1 Kraftwerk allgemein'!$F$16-'1.1 Allgemein'!$I$22+1)))))/$F24,
SUM(OFFSET('2.5 CAPEX'!CL27,0,-MIN($F24-1,COLUMN(BX24)-1),1,MIN($F24,COLUMN(BX24))))/$F24)))))))</f>
        <v>0</v>
      </c>
      <c r="CH24" s="199">
        <f ca="1">IF('2.1 Kraftwerk allgemein'!$F$15&lt;'1.1 Allgemein'!$I$22,
IF(OR(ISNUMBER($D24)=FALSE,$F24=""),"",
IF(AND('2.5 CAPEX'!$L27&lt;&gt;"x",'2.5 CAPEX'!$M27&lt;&gt;"x"),0,
IF($F24=0,0,
IF(CH$4&lt;'2.1 Kraftwerk allgemein'!$F$16,0,
IF(CH$4='2.1 Kraftwerk allgemein'!$F$16,'2.5 CAPEX'!$J27/$F24,
IF(CH$4&lt;'2.1 Kraftwerk allgemein'!$F$16+$F24,
('2.5 CAPEX'!$J27+SUM(OFFSET('2.5 CAPEX'!CM27,0,-MIN(MAX($F24-1-('2.1 Kraftwerk allgemein'!$F$16-'2.1 Kraftwerk allgemein'!$F$15+1),0),COLUMN(BY24)-1-('2.1 Kraftwerk allgemein'!$F$16-'2.1 Kraftwerk allgemein'!$F$15+1)),1,MIN(MAX($F24-('2.1 Kraftwerk allgemein'!$F$16-'2.1 Kraftwerk allgemein'!$F$15+1),1),COLUMN(BY24)-('2.1 Kraftwerk allgemein'!$F$16-'2.1 Kraftwerk allgemein'!$F$15+1)))))/$F24,
SUM(OFFSET('2.5 CAPEX'!CM27,0,-MIN($F24-1,COLUMN(BY24)-1),1,MIN($F24,COLUMN(BY24))))/$F24)))))),
IF(OR(ISNUMBER($D24)=FALSE,$F24=""),"",
IF(AND('2.5 CAPEX'!$L27&lt;&gt;"x",'2.5 CAPEX'!$M27&lt;&gt;"x"),0,
IF($F24=0,0,
IF(CH$4&lt;'2.1 Kraftwerk allgemein'!$F$16,0,
IF(CH$4='2.1 Kraftwerk allgemein'!$F$16,'2.5 CAPEX'!$J27/$F24,
IF(CH$4&lt;'2.1 Kraftwerk allgemein'!$F$16+$F24,
('2.5 CAPEX'!$J27+SUM(OFFSET('2.5 CAPEX'!CM27,0,-MIN(MAX($F24-1-('2.1 Kraftwerk allgemein'!$F$16-'1.1 Allgemein'!$I$22+1),0),COLUMN(BY24)-1-('2.1 Kraftwerk allgemein'!$F$16-'1.1 Allgemein'!$I$22+1)),1,MIN(MAX($F24-('2.1 Kraftwerk allgemein'!$F$16-'1.1 Allgemein'!$I$22+1),1),COLUMN(BY24)-('2.1 Kraftwerk allgemein'!$F$16-'1.1 Allgemein'!$I$22+1)))))/$F24,
SUM(OFFSET('2.5 CAPEX'!CM27,0,-MIN($F24-1,COLUMN(BY24)-1),1,MIN($F24,COLUMN(BY24))))/$F24)))))))</f>
        <v>0</v>
      </c>
      <c r="CI24" s="199">
        <f ca="1">IF('2.1 Kraftwerk allgemein'!$F$15&lt;'1.1 Allgemein'!$I$22,
IF(OR(ISNUMBER($D24)=FALSE,$F24=""),"",
IF(AND('2.5 CAPEX'!$L27&lt;&gt;"x",'2.5 CAPEX'!$M27&lt;&gt;"x"),0,
IF($F24=0,0,
IF(CI$4&lt;'2.1 Kraftwerk allgemein'!$F$16,0,
IF(CI$4='2.1 Kraftwerk allgemein'!$F$16,'2.5 CAPEX'!$J27/$F24,
IF(CI$4&lt;'2.1 Kraftwerk allgemein'!$F$16+$F24,
('2.5 CAPEX'!$J27+SUM(OFFSET('2.5 CAPEX'!CN27,0,-MIN(MAX($F24-1-('2.1 Kraftwerk allgemein'!$F$16-'2.1 Kraftwerk allgemein'!$F$15+1),0),COLUMN(BZ24)-1-('2.1 Kraftwerk allgemein'!$F$16-'2.1 Kraftwerk allgemein'!$F$15+1)),1,MIN(MAX($F24-('2.1 Kraftwerk allgemein'!$F$16-'2.1 Kraftwerk allgemein'!$F$15+1),1),COLUMN(BZ24)-('2.1 Kraftwerk allgemein'!$F$16-'2.1 Kraftwerk allgemein'!$F$15+1)))))/$F24,
SUM(OFFSET('2.5 CAPEX'!CN27,0,-MIN($F24-1,COLUMN(BZ24)-1),1,MIN($F24,COLUMN(BZ24))))/$F24)))))),
IF(OR(ISNUMBER($D24)=FALSE,$F24=""),"",
IF(AND('2.5 CAPEX'!$L27&lt;&gt;"x",'2.5 CAPEX'!$M27&lt;&gt;"x"),0,
IF($F24=0,0,
IF(CI$4&lt;'2.1 Kraftwerk allgemein'!$F$16,0,
IF(CI$4='2.1 Kraftwerk allgemein'!$F$16,'2.5 CAPEX'!$J27/$F24,
IF(CI$4&lt;'2.1 Kraftwerk allgemein'!$F$16+$F24,
('2.5 CAPEX'!$J27+SUM(OFFSET('2.5 CAPEX'!CN27,0,-MIN(MAX($F24-1-('2.1 Kraftwerk allgemein'!$F$16-'1.1 Allgemein'!$I$22+1),0),COLUMN(BZ24)-1-('2.1 Kraftwerk allgemein'!$F$16-'1.1 Allgemein'!$I$22+1)),1,MIN(MAX($F24-('2.1 Kraftwerk allgemein'!$F$16-'1.1 Allgemein'!$I$22+1),1),COLUMN(BZ24)-('2.1 Kraftwerk allgemein'!$F$16-'1.1 Allgemein'!$I$22+1)))))/$F24,
SUM(OFFSET('2.5 CAPEX'!CN27,0,-MIN($F24-1,COLUMN(BZ24)-1),1,MIN($F24,COLUMN(BZ24))))/$F24)))))))</f>
        <v>0</v>
      </c>
      <c r="CJ24" s="199">
        <f ca="1">IF('2.1 Kraftwerk allgemein'!$F$15&lt;'1.1 Allgemein'!$I$22,
IF(OR(ISNUMBER($D24)=FALSE,$F24=""),"",
IF(AND('2.5 CAPEX'!$L27&lt;&gt;"x",'2.5 CAPEX'!$M27&lt;&gt;"x"),0,
IF($F24=0,0,
IF(CJ$4&lt;'2.1 Kraftwerk allgemein'!$F$16,0,
IF(CJ$4='2.1 Kraftwerk allgemein'!$F$16,'2.5 CAPEX'!$J27/$F24,
IF(CJ$4&lt;'2.1 Kraftwerk allgemein'!$F$16+$F24,
('2.5 CAPEX'!$J27+SUM(OFFSET('2.5 CAPEX'!CO27,0,-MIN(MAX($F24-1-('2.1 Kraftwerk allgemein'!$F$16-'2.1 Kraftwerk allgemein'!$F$15+1),0),COLUMN(CA24)-1-('2.1 Kraftwerk allgemein'!$F$16-'2.1 Kraftwerk allgemein'!$F$15+1)),1,MIN(MAX($F24-('2.1 Kraftwerk allgemein'!$F$16-'2.1 Kraftwerk allgemein'!$F$15+1),1),COLUMN(CA24)-('2.1 Kraftwerk allgemein'!$F$16-'2.1 Kraftwerk allgemein'!$F$15+1)))))/$F24,
SUM(OFFSET('2.5 CAPEX'!CO27,0,-MIN($F24-1,COLUMN(CA24)-1),1,MIN($F24,COLUMN(CA24))))/$F24)))))),
IF(OR(ISNUMBER($D24)=FALSE,$F24=""),"",
IF(AND('2.5 CAPEX'!$L27&lt;&gt;"x",'2.5 CAPEX'!$M27&lt;&gt;"x"),0,
IF($F24=0,0,
IF(CJ$4&lt;'2.1 Kraftwerk allgemein'!$F$16,0,
IF(CJ$4='2.1 Kraftwerk allgemein'!$F$16,'2.5 CAPEX'!$J27/$F24,
IF(CJ$4&lt;'2.1 Kraftwerk allgemein'!$F$16+$F24,
('2.5 CAPEX'!$J27+SUM(OFFSET('2.5 CAPEX'!CO27,0,-MIN(MAX($F24-1-('2.1 Kraftwerk allgemein'!$F$16-'1.1 Allgemein'!$I$22+1),0),COLUMN(CA24)-1-('2.1 Kraftwerk allgemein'!$F$16-'1.1 Allgemein'!$I$22+1)),1,MIN(MAX($F24-('2.1 Kraftwerk allgemein'!$F$16-'1.1 Allgemein'!$I$22+1),1),COLUMN(CA24)-('2.1 Kraftwerk allgemein'!$F$16-'1.1 Allgemein'!$I$22+1)))))/$F24,
SUM(OFFSET('2.5 CAPEX'!CO27,0,-MIN($F24-1,COLUMN(CA24)-1),1,MIN($F24,COLUMN(CA24))))/$F24)))))))</f>
        <v>0</v>
      </c>
      <c r="CK24" s="199">
        <f ca="1">IF('2.1 Kraftwerk allgemein'!$F$15&lt;'1.1 Allgemein'!$I$22,
IF(OR(ISNUMBER($D24)=FALSE,$F24=""),"",
IF(AND('2.5 CAPEX'!$L27&lt;&gt;"x",'2.5 CAPEX'!$M27&lt;&gt;"x"),0,
IF($F24=0,0,
IF(CK$4&lt;'2.1 Kraftwerk allgemein'!$F$16,0,
IF(CK$4='2.1 Kraftwerk allgemein'!$F$16,'2.5 CAPEX'!$J27/$F24,
IF(CK$4&lt;'2.1 Kraftwerk allgemein'!$F$16+$F24,
('2.5 CAPEX'!$J27+SUM(OFFSET('2.5 CAPEX'!CP27,0,-MIN(MAX($F24-1-('2.1 Kraftwerk allgemein'!$F$16-'2.1 Kraftwerk allgemein'!$F$15+1),0),COLUMN(CB24)-1-('2.1 Kraftwerk allgemein'!$F$16-'2.1 Kraftwerk allgemein'!$F$15+1)),1,MIN(MAX($F24-('2.1 Kraftwerk allgemein'!$F$16-'2.1 Kraftwerk allgemein'!$F$15+1),1),COLUMN(CB24)-('2.1 Kraftwerk allgemein'!$F$16-'2.1 Kraftwerk allgemein'!$F$15+1)))))/$F24,
SUM(OFFSET('2.5 CAPEX'!CP27,0,-MIN($F24-1,COLUMN(CB24)-1),1,MIN($F24,COLUMN(CB24))))/$F24)))))),
IF(OR(ISNUMBER($D24)=FALSE,$F24=""),"",
IF(AND('2.5 CAPEX'!$L27&lt;&gt;"x",'2.5 CAPEX'!$M27&lt;&gt;"x"),0,
IF($F24=0,0,
IF(CK$4&lt;'2.1 Kraftwerk allgemein'!$F$16,0,
IF(CK$4='2.1 Kraftwerk allgemein'!$F$16,'2.5 CAPEX'!$J27/$F24,
IF(CK$4&lt;'2.1 Kraftwerk allgemein'!$F$16+$F24,
('2.5 CAPEX'!$J27+SUM(OFFSET('2.5 CAPEX'!CP27,0,-MIN(MAX($F24-1-('2.1 Kraftwerk allgemein'!$F$16-'1.1 Allgemein'!$I$22+1),0),COLUMN(CB24)-1-('2.1 Kraftwerk allgemein'!$F$16-'1.1 Allgemein'!$I$22+1)),1,MIN(MAX($F24-('2.1 Kraftwerk allgemein'!$F$16-'1.1 Allgemein'!$I$22+1),1),COLUMN(CB24)-('2.1 Kraftwerk allgemein'!$F$16-'1.1 Allgemein'!$I$22+1)))))/$F24,
SUM(OFFSET('2.5 CAPEX'!CP27,0,-MIN($F24-1,COLUMN(CB24)-1),1,MIN($F24,COLUMN(CB24))))/$F24)))))))</f>
        <v>0</v>
      </c>
      <c r="CL24" s="199">
        <f ca="1">IF('2.1 Kraftwerk allgemein'!$F$15&lt;'1.1 Allgemein'!$I$22,
IF(OR(ISNUMBER($D24)=FALSE,$F24=""),"",
IF(AND('2.5 CAPEX'!$L27&lt;&gt;"x",'2.5 CAPEX'!$M27&lt;&gt;"x"),0,
IF($F24=0,0,
IF(CL$4&lt;'2.1 Kraftwerk allgemein'!$F$16,0,
IF(CL$4='2.1 Kraftwerk allgemein'!$F$16,'2.5 CAPEX'!$J27/$F24,
IF(CL$4&lt;'2.1 Kraftwerk allgemein'!$F$16+$F24,
('2.5 CAPEX'!$J27+SUM(OFFSET('2.5 CAPEX'!CQ27,0,-MIN(MAX($F24-1-('2.1 Kraftwerk allgemein'!$F$16-'2.1 Kraftwerk allgemein'!$F$15+1),0),COLUMN(CC24)-1-('2.1 Kraftwerk allgemein'!$F$16-'2.1 Kraftwerk allgemein'!$F$15+1)),1,MIN(MAX($F24-('2.1 Kraftwerk allgemein'!$F$16-'2.1 Kraftwerk allgemein'!$F$15+1),1),COLUMN(CC24)-('2.1 Kraftwerk allgemein'!$F$16-'2.1 Kraftwerk allgemein'!$F$15+1)))))/$F24,
SUM(OFFSET('2.5 CAPEX'!CQ27,0,-MIN($F24-1,COLUMN(CC24)-1),1,MIN($F24,COLUMN(CC24))))/$F24)))))),
IF(OR(ISNUMBER($D24)=FALSE,$F24=""),"",
IF(AND('2.5 CAPEX'!$L27&lt;&gt;"x",'2.5 CAPEX'!$M27&lt;&gt;"x"),0,
IF($F24=0,0,
IF(CL$4&lt;'2.1 Kraftwerk allgemein'!$F$16,0,
IF(CL$4='2.1 Kraftwerk allgemein'!$F$16,'2.5 CAPEX'!$J27/$F24,
IF(CL$4&lt;'2.1 Kraftwerk allgemein'!$F$16+$F24,
('2.5 CAPEX'!$J27+SUM(OFFSET('2.5 CAPEX'!CQ27,0,-MIN(MAX($F24-1-('2.1 Kraftwerk allgemein'!$F$16-'1.1 Allgemein'!$I$22+1),0),COLUMN(CC24)-1-('2.1 Kraftwerk allgemein'!$F$16-'1.1 Allgemein'!$I$22+1)),1,MIN(MAX($F24-('2.1 Kraftwerk allgemein'!$F$16-'1.1 Allgemein'!$I$22+1),1),COLUMN(CC24)-('2.1 Kraftwerk allgemein'!$F$16-'1.1 Allgemein'!$I$22+1)))))/$F24,
SUM(OFFSET('2.5 CAPEX'!CQ27,0,-MIN($F24-1,COLUMN(CC24)-1),1,MIN($F24,COLUMN(CC24))))/$F24)))))))</f>
        <v>0</v>
      </c>
      <c r="CM24" s="199">
        <f ca="1">IF('2.1 Kraftwerk allgemein'!$F$15&lt;'1.1 Allgemein'!$I$22,
IF(OR(ISNUMBER($D24)=FALSE,$F24=""),"",
IF(AND('2.5 CAPEX'!$L27&lt;&gt;"x",'2.5 CAPEX'!$M27&lt;&gt;"x"),0,
IF($F24=0,0,
IF(CM$4&lt;'2.1 Kraftwerk allgemein'!$F$16,0,
IF(CM$4='2.1 Kraftwerk allgemein'!$F$16,'2.5 CAPEX'!$J27/$F24,
IF(CM$4&lt;'2.1 Kraftwerk allgemein'!$F$16+$F24,
('2.5 CAPEX'!$J27+SUM(OFFSET('2.5 CAPEX'!CR27,0,-MIN(MAX($F24-1-('2.1 Kraftwerk allgemein'!$F$16-'2.1 Kraftwerk allgemein'!$F$15+1),0),COLUMN(CD24)-1-('2.1 Kraftwerk allgemein'!$F$16-'2.1 Kraftwerk allgemein'!$F$15+1)),1,MIN(MAX($F24-('2.1 Kraftwerk allgemein'!$F$16-'2.1 Kraftwerk allgemein'!$F$15+1),1),COLUMN(CD24)-('2.1 Kraftwerk allgemein'!$F$16-'2.1 Kraftwerk allgemein'!$F$15+1)))))/$F24,
SUM(OFFSET('2.5 CAPEX'!CR27,0,-MIN($F24-1,COLUMN(CD24)-1),1,MIN($F24,COLUMN(CD24))))/$F24)))))),
IF(OR(ISNUMBER($D24)=FALSE,$F24=""),"",
IF(AND('2.5 CAPEX'!$L27&lt;&gt;"x",'2.5 CAPEX'!$M27&lt;&gt;"x"),0,
IF($F24=0,0,
IF(CM$4&lt;'2.1 Kraftwerk allgemein'!$F$16,0,
IF(CM$4='2.1 Kraftwerk allgemein'!$F$16,'2.5 CAPEX'!$J27/$F24,
IF(CM$4&lt;'2.1 Kraftwerk allgemein'!$F$16+$F24,
('2.5 CAPEX'!$J27+SUM(OFFSET('2.5 CAPEX'!CR27,0,-MIN(MAX($F24-1-('2.1 Kraftwerk allgemein'!$F$16-'1.1 Allgemein'!$I$22+1),0),COLUMN(CD24)-1-('2.1 Kraftwerk allgemein'!$F$16-'1.1 Allgemein'!$I$22+1)),1,MIN(MAX($F24-('2.1 Kraftwerk allgemein'!$F$16-'1.1 Allgemein'!$I$22+1),1),COLUMN(CD24)-('2.1 Kraftwerk allgemein'!$F$16-'1.1 Allgemein'!$I$22+1)))))/$F24,
SUM(OFFSET('2.5 CAPEX'!CR27,0,-MIN($F24-1,COLUMN(CD24)-1),1,MIN($F24,COLUMN(CD24))))/$F24)))))))</f>
        <v>0</v>
      </c>
      <c r="CN24" s="199">
        <f ca="1">IF('2.1 Kraftwerk allgemein'!$F$15&lt;'1.1 Allgemein'!$I$22,
IF(OR(ISNUMBER($D24)=FALSE,$F24=""),"",
IF(AND('2.5 CAPEX'!$L27&lt;&gt;"x",'2.5 CAPEX'!$M27&lt;&gt;"x"),0,
IF($F24=0,0,
IF(CN$4&lt;'2.1 Kraftwerk allgemein'!$F$16,0,
IF(CN$4='2.1 Kraftwerk allgemein'!$F$16,'2.5 CAPEX'!$J27/$F24,
IF(CN$4&lt;'2.1 Kraftwerk allgemein'!$F$16+$F24,
('2.5 CAPEX'!$J27+SUM(OFFSET('2.5 CAPEX'!CS27,0,-MIN(MAX($F24-1-('2.1 Kraftwerk allgemein'!$F$16-'2.1 Kraftwerk allgemein'!$F$15+1),0),COLUMN(CE24)-1-('2.1 Kraftwerk allgemein'!$F$16-'2.1 Kraftwerk allgemein'!$F$15+1)),1,MIN(MAX($F24-('2.1 Kraftwerk allgemein'!$F$16-'2.1 Kraftwerk allgemein'!$F$15+1),1),COLUMN(CE24)-('2.1 Kraftwerk allgemein'!$F$16-'2.1 Kraftwerk allgemein'!$F$15+1)))))/$F24,
SUM(OFFSET('2.5 CAPEX'!CS27,0,-MIN($F24-1,COLUMN(CE24)-1),1,MIN($F24,COLUMN(CE24))))/$F24)))))),
IF(OR(ISNUMBER($D24)=FALSE,$F24=""),"",
IF(AND('2.5 CAPEX'!$L27&lt;&gt;"x",'2.5 CAPEX'!$M27&lt;&gt;"x"),0,
IF($F24=0,0,
IF(CN$4&lt;'2.1 Kraftwerk allgemein'!$F$16,0,
IF(CN$4='2.1 Kraftwerk allgemein'!$F$16,'2.5 CAPEX'!$J27/$F24,
IF(CN$4&lt;'2.1 Kraftwerk allgemein'!$F$16+$F24,
('2.5 CAPEX'!$J27+SUM(OFFSET('2.5 CAPEX'!CS27,0,-MIN(MAX($F24-1-('2.1 Kraftwerk allgemein'!$F$16-'1.1 Allgemein'!$I$22+1),0),COLUMN(CE24)-1-('2.1 Kraftwerk allgemein'!$F$16-'1.1 Allgemein'!$I$22+1)),1,MIN(MAX($F24-('2.1 Kraftwerk allgemein'!$F$16-'1.1 Allgemein'!$I$22+1),1),COLUMN(CE24)-('2.1 Kraftwerk allgemein'!$F$16-'1.1 Allgemein'!$I$22+1)))))/$F24,
SUM(OFFSET('2.5 CAPEX'!CS27,0,-MIN($F24-1,COLUMN(CE24)-1),1,MIN($F24,COLUMN(CE24))))/$F24)))))))</f>
        <v>0</v>
      </c>
      <c r="CO24" s="199">
        <f ca="1">IF('2.1 Kraftwerk allgemein'!$F$15&lt;'1.1 Allgemein'!$I$22,
IF(OR(ISNUMBER($D24)=FALSE,$F24=""),"",
IF(AND('2.5 CAPEX'!$L27&lt;&gt;"x",'2.5 CAPEX'!$M27&lt;&gt;"x"),0,
IF($F24=0,0,
IF(CO$4&lt;'2.1 Kraftwerk allgemein'!$F$16,0,
IF(CO$4='2.1 Kraftwerk allgemein'!$F$16,'2.5 CAPEX'!$J27/$F24,
IF(CO$4&lt;'2.1 Kraftwerk allgemein'!$F$16+$F24,
('2.5 CAPEX'!$J27+SUM(OFFSET('2.5 CAPEX'!CT27,0,-MIN(MAX($F24-1-('2.1 Kraftwerk allgemein'!$F$16-'2.1 Kraftwerk allgemein'!$F$15+1),0),COLUMN(CF24)-1-('2.1 Kraftwerk allgemein'!$F$16-'2.1 Kraftwerk allgemein'!$F$15+1)),1,MIN(MAX($F24-('2.1 Kraftwerk allgemein'!$F$16-'2.1 Kraftwerk allgemein'!$F$15+1),1),COLUMN(CF24)-('2.1 Kraftwerk allgemein'!$F$16-'2.1 Kraftwerk allgemein'!$F$15+1)))))/$F24,
SUM(OFFSET('2.5 CAPEX'!CT27,0,-MIN($F24-1,COLUMN(CF24)-1),1,MIN($F24,COLUMN(CF24))))/$F24)))))),
IF(OR(ISNUMBER($D24)=FALSE,$F24=""),"",
IF(AND('2.5 CAPEX'!$L27&lt;&gt;"x",'2.5 CAPEX'!$M27&lt;&gt;"x"),0,
IF($F24=0,0,
IF(CO$4&lt;'2.1 Kraftwerk allgemein'!$F$16,0,
IF(CO$4='2.1 Kraftwerk allgemein'!$F$16,'2.5 CAPEX'!$J27/$F24,
IF(CO$4&lt;'2.1 Kraftwerk allgemein'!$F$16+$F24,
('2.5 CAPEX'!$J27+SUM(OFFSET('2.5 CAPEX'!CT27,0,-MIN(MAX($F24-1-('2.1 Kraftwerk allgemein'!$F$16-'1.1 Allgemein'!$I$22+1),0),COLUMN(CF24)-1-('2.1 Kraftwerk allgemein'!$F$16-'1.1 Allgemein'!$I$22+1)),1,MIN(MAX($F24-('2.1 Kraftwerk allgemein'!$F$16-'1.1 Allgemein'!$I$22+1),1),COLUMN(CF24)-('2.1 Kraftwerk allgemein'!$F$16-'1.1 Allgemein'!$I$22+1)))))/$F24,
SUM(OFFSET('2.5 CAPEX'!CT27,0,-MIN($F24-1,COLUMN(CF24)-1),1,MIN($F24,COLUMN(CF24))))/$F24)))))))</f>
        <v>0</v>
      </c>
      <c r="CP24" s="199">
        <f ca="1">IF('2.1 Kraftwerk allgemein'!$F$15&lt;'1.1 Allgemein'!$I$22,
IF(OR(ISNUMBER($D24)=FALSE,$F24=""),"",
IF(AND('2.5 CAPEX'!$L27&lt;&gt;"x",'2.5 CAPEX'!$M27&lt;&gt;"x"),0,
IF($F24=0,0,
IF(CP$4&lt;'2.1 Kraftwerk allgemein'!$F$16,0,
IF(CP$4='2.1 Kraftwerk allgemein'!$F$16,'2.5 CAPEX'!$J27/$F24,
IF(CP$4&lt;'2.1 Kraftwerk allgemein'!$F$16+$F24,
('2.5 CAPEX'!$J27+SUM(OFFSET('2.5 CAPEX'!CU27,0,-MIN(MAX($F24-1-('2.1 Kraftwerk allgemein'!$F$16-'2.1 Kraftwerk allgemein'!$F$15+1),0),COLUMN(CG24)-1-('2.1 Kraftwerk allgemein'!$F$16-'2.1 Kraftwerk allgemein'!$F$15+1)),1,MIN(MAX($F24-('2.1 Kraftwerk allgemein'!$F$16-'2.1 Kraftwerk allgemein'!$F$15+1),1),COLUMN(CG24)-('2.1 Kraftwerk allgemein'!$F$16-'2.1 Kraftwerk allgemein'!$F$15+1)))))/$F24,
SUM(OFFSET('2.5 CAPEX'!CU27,0,-MIN($F24-1,COLUMN(CG24)-1),1,MIN($F24,COLUMN(CG24))))/$F24)))))),
IF(OR(ISNUMBER($D24)=FALSE,$F24=""),"",
IF(AND('2.5 CAPEX'!$L27&lt;&gt;"x",'2.5 CAPEX'!$M27&lt;&gt;"x"),0,
IF($F24=0,0,
IF(CP$4&lt;'2.1 Kraftwerk allgemein'!$F$16,0,
IF(CP$4='2.1 Kraftwerk allgemein'!$F$16,'2.5 CAPEX'!$J27/$F24,
IF(CP$4&lt;'2.1 Kraftwerk allgemein'!$F$16+$F24,
('2.5 CAPEX'!$J27+SUM(OFFSET('2.5 CAPEX'!CU27,0,-MIN(MAX($F24-1-('2.1 Kraftwerk allgemein'!$F$16-'1.1 Allgemein'!$I$22+1),0),COLUMN(CG24)-1-('2.1 Kraftwerk allgemein'!$F$16-'1.1 Allgemein'!$I$22+1)),1,MIN(MAX($F24-('2.1 Kraftwerk allgemein'!$F$16-'1.1 Allgemein'!$I$22+1),1),COLUMN(CG24)-('2.1 Kraftwerk allgemein'!$F$16-'1.1 Allgemein'!$I$22+1)))))/$F24,
SUM(OFFSET('2.5 CAPEX'!CU27,0,-MIN($F24-1,COLUMN(CG24)-1),1,MIN($F24,COLUMN(CG24))))/$F24)))))))</f>
        <v>0</v>
      </c>
      <c r="CQ24" s="199">
        <f ca="1">IF('2.1 Kraftwerk allgemein'!$F$15&lt;'1.1 Allgemein'!$I$22,
IF(OR(ISNUMBER($D24)=FALSE,$F24=""),"",
IF(AND('2.5 CAPEX'!$L27&lt;&gt;"x",'2.5 CAPEX'!$M27&lt;&gt;"x"),0,
IF($F24=0,0,
IF(CQ$4&lt;'2.1 Kraftwerk allgemein'!$F$16,0,
IF(CQ$4='2.1 Kraftwerk allgemein'!$F$16,'2.5 CAPEX'!$J27/$F24,
IF(CQ$4&lt;'2.1 Kraftwerk allgemein'!$F$16+$F24,
('2.5 CAPEX'!$J27+SUM(OFFSET('2.5 CAPEX'!CV27,0,-MIN(MAX($F24-1-('2.1 Kraftwerk allgemein'!$F$16-'2.1 Kraftwerk allgemein'!$F$15+1),0),COLUMN(CH24)-1-('2.1 Kraftwerk allgemein'!$F$16-'2.1 Kraftwerk allgemein'!$F$15+1)),1,MIN(MAX($F24-('2.1 Kraftwerk allgemein'!$F$16-'2.1 Kraftwerk allgemein'!$F$15+1),1),COLUMN(CH24)-('2.1 Kraftwerk allgemein'!$F$16-'2.1 Kraftwerk allgemein'!$F$15+1)))))/$F24,
SUM(OFFSET('2.5 CAPEX'!CV27,0,-MIN($F24-1,COLUMN(CH24)-1),1,MIN($F24,COLUMN(CH24))))/$F24)))))),
IF(OR(ISNUMBER($D24)=FALSE,$F24=""),"",
IF(AND('2.5 CAPEX'!$L27&lt;&gt;"x",'2.5 CAPEX'!$M27&lt;&gt;"x"),0,
IF($F24=0,0,
IF(CQ$4&lt;'2.1 Kraftwerk allgemein'!$F$16,0,
IF(CQ$4='2.1 Kraftwerk allgemein'!$F$16,'2.5 CAPEX'!$J27/$F24,
IF(CQ$4&lt;'2.1 Kraftwerk allgemein'!$F$16+$F24,
('2.5 CAPEX'!$J27+SUM(OFFSET('2.5 CAPEX'!CV27,0,-MIN(MAX($F24-1-('2.1 Kraftwerk allgemein'!$F$16-'1.1 Allgemein'!$I$22+1),0),COLUMN(CH24)-1-('2.1 Kraftwerk allgemein'!$F$16-'1.1 Allgemein'!$I$22+1)),1,MIN(MAX($F24-('2.1 Kraftwerk allgemein'!$F$16-'1.1 Allgemein'!$I$22+1),1),COLUMN(CH24)-('2.1 Kraftwerk allgemein'!$F$16-'1.1 Allgemein'!$I$22+1)))))/$F24,
SUM(OFFSET('2.5 CAPEX'!CV27,0,-MIN($F24-1,COLUMN(CH24)-1),1,MIN($F24,COLUMN(CH24))))/$F24)))))))</f>
        <v>0</v>
      </c>
      <c r="CR24" s="199">
        <f ca="1">IF('2.1 Kraftwerk allgemein'!$F$15&lt;'1.1 Allgemein'!$I$22,
IF(OR(ISNUMBER($D24)=FALSE,$F24=""),"",
IF(AND('2.5 CAPEX'!$L27&lt;&gt;"x",'2.5 CAPEX'!$M27&lt;&gt;"x"),0,
IF($F24=0,0,
IF(CR$4&lt;'2.1 Kraftwerk allgemein'!$F$16,0,
IF(CR$4='2.1 Kraftwerk allgemein'!$F$16,'2.5 CAPEX'!$J27/$F24,
IF(CR$4&lt;'2.1 Kraftwerk allgemein'!$F$16+$F24,
('2.5 CAPEX'!$J27+SUM(OFFSET('2.5 CAPEX'!CW27,0,-MIN(MAX($F24-1-('2.1 Kraftwerk allgemein'!$F$16-'2.1 Kraftwerk allgemein'!$F$15+1),0),COLUMN(CI24)-1-('2.1 Kraftwerk allgemein'!$F$16-'2.1 Kraftwerk allgemein'!$F$15+1)),1,MIN(MAX($F24-('2.1 Kraftwerk allgemein'!$F$16-'2.1 Kraftwerk allgemein'!$F$15+1),1),COLUMN(CI24)-('2.1 Kraftwerk allgemein'!$F$16-'2.1 Kraftwerk allgemein'!$F$15+1)))))/$F24,
SUM(OFFSET('2.5 CAPEX'!CW27,0,-MIN($F24-1,COLUMN(CI24)-1),1,MIN($F24,COLUMN(CI24))))/$F24)))))),
IF(OR(ISNUMBER($D24)=FALSE,$F24=""),"",
IF(AND('2.5 CAPEX'!$L27&lt;&gt;"x",'2.5 CAPEX'!$M27&lt;&gt;"x"),0,
IF($F24=0,0,
IF(CR$4&lt;'2.1 Kraftwerk allgemein'!$F$16,0,
IF(CR$4='2.1 Kraftwerk allgemein'!$F$16,'2.5 CAPEX'!$J27/$F24,
IF(CR$4&lt;'2.1 Kraftwerk allgemein'!$F$16+$F24,
('2.5 CAPEX'!$J27+SUM(OFFSET('2.5 CAPEX'!CW27,0,-MIN(MAX($F24-1-('2.1 Kraftwerk allgemein'!$F$16-'1.1 Allgemein'!$I$22+1),0),COLUMN(CI24)-1-('2.1 Kraftwerk allgemein'!$F$16-'1.1 Allgemein'!$I$22+1)),1,MIN(MAX($F24-('2.1 Kraftwerk allgemein'!$F$16-'1.1 Allgemein'!$I$22+1),1),COLUMN(CI24)-('2.1 Kraftwerk allgemein'!$F$16-'1.1 Allgemein'!$I$22+1)))))/$F24,
SUM(OFFSET('2.5 CAPEX'!CW27,0,-MIN($F24-1,COLUMN(CI24)-1),1,MIN($F24,COLUMN(CI24))))/$F24)))))))</f>
        <v>0</v>
      </c>
      <c r="CS24" s="199">
        <f ca="1">IF('2.1 Kraftwerk allgemein'!$F$15&lt;'1.1 Allgemein'!$I$22,
IF(OR(ISNUMBER($D24)=FALSE,$F24=""),"",
IF(AND('2.5 CAPEX'!$L27&lt;&gt;"x",'2.5 CAPEX'!$M27&lt;&gt;"x"),0,
IF($F24=0,0,
IF(CS$4&lt;'2.1 Kraftwerk allgemein'!$F$16,0,
IF(CS$4='2.1 Kraftwerk allgemein'!$F$16,'2.5 CAPEX'!$J27/$F24,
IF(CS$4&lt;'2.1 Kraftwerk allgemein'!$F$16+$F24,
('2.5 CAPEX'!$J27+SUM(OFFSET('2.5 CAPEX'!CX27,0,-MIN(MAX($F24-1-('2.1 Kraftwerk allgemein'!$F$16-'2.1 Kraftwerk allgemein'!$F$15+1),0),COLUMN(CJ24)-1-('2.1 Kraftwerk allgemein'!$F$16-'2.1 Kraftwerk allgemein'!$F$15+1)),1,MIN(MAX($F24-('2.1 Kraftwerk allgemein'!$F$16-'2.1 Kraftwerk allgemein'!$F$15+1),1),COLUMN(CJ24)-('2.1 Kraftwerk allgemein'!$F$16-'2.1 Kraftwerk allgemein'!$F$15+1)))))/$F24,
SUM(OFFSET('2.5 CAPEX'!CX27,0,-MIN($F24-1,COLUMN(CJ24)-1),1,MIN($F24,COLUMN(CJ24))))/$F24)))))),
IF(OR(ISNUMBER($D24)=FALSE,$F24=""),"",
IF(AND('2.5 CAPEX'!$L27&lt;&gt;"x",'2.5 CAPEX'!$M27&lt;&gt;"x"),0,
IF($F24=0,0,
IF(CS$4&lt;'2.1 Kraftwerk allgemein'!$F$16,0,
IF(CS$4='2.1 Kraftwerk allgemein'!$F$16,'2.5 CAPEX'!$J27/$F24,
IF(CS$4&lt;'2.1 Kraftwerk allgemein'!$F$16+$F24,
('2.5 CAPEX'!$J27+SUM(OFFSET('2.5 CAPEX'!CX27,0,-MIN(MAX($F24-1-('2.1 Kraftwerk allgemein'!$F$16-'1.1 Allgemein'!$I$22+1),0),COLUMN(CJ24)-1-('2.1 Kraftwerk allgemein'!$F$16-'1.1 Allgemein'!$I$22+1)),1,MIN(MAX($F24-('2.1 Kraftwerk allgemein'!$F$16-'1.1 Allgemein'!$I$22+1),1),COLUMN(CJ24)-('2.1 Kraftwerk allgemein'!$F$16-'1.1 Allgemein'!$I$22+1)))))/$F24,
SUM(OFFSET('2.5 CAPEX'!CX27,0,-MIN($F24-1,COLUMN(CJ24)-1),1,MIN($F24,COLUMN(CJ24))))/$F24)))))))</f>
        <v>0</v>
      </c>
      <c r="CT24" s="199">
        <f ca="1">IF('2.1 Kraftwerk allgemein'!$F$15&lt;'1.1 Allgemein'!$I$22,
IF(OR(ISNUMBER($D24)=FALSE,$F24=""),"",
IF(AND('2.5 CAPEX'!$L27&lt;&gt;"x",'2.5 CAPEX'!$M27&lt;&gt;"x"),0,
IF($F24=0,0,
IF(CT$4&lt;'2.1 Kraftwerk allgemein'!$F$16,0,
IF(CT$4='2.1 Kraftwerk allgemein'!$F$16,'2.5 CAPEX'!$J27/$F24,
IF(CT$4&lt;'2.1 Kraftwerk allgemein'!$F$16+$F24,
('2.5 CAPEX'!$J27+SUM(OFFSET('2.5 CAPEX'!CY27,0,-MIN(MAX($F24-1-('2.1 Kraftwerk allgemein'!$F$16-'2.1 Kraftwerk allgemein'!$F$15+1),0),COLUMN(CK24)-1-('2.1 Kraftwerk allgemein'!$F$16-'2.1 Kraftwerk allgemein'!$F$15+1)),1,MIN(MAX($F24-('2.1 Kraftwerk allgemein'!$F$16-'2.1 Kraftwerk allgemein'!$F$15+1),1),COLUMN(CK24)-('2.1 Kraftwerk allgemein'!$F$16-'2.1 Kraftwerk allgemein'!$F$15+1)))))/$F24,
SUM(OFFSET('2.5 CAPEX'!CY27,0,-MIN($F24-1,COLUMN(CK24)-1),1,MIN($F24,COLUMN(CK24))))/$F24)))))),
IF(OR(ISNUMBER($D24)=FALSE,$F24=""),"",
IF(AND('2.5 CAPEX'!$L27&lt;&gt;"x",'2.5 CAPEX'!$M27&lt;&gt;"x"),0,
IF($F24=0,0,
IF(CT$4&lt;'2.1 Kraftwerk allgemein'!$F$16,0,
IF(CT$4='2.1 Kraftwerk allgemein'!$F$16,'2.5 CAPEX'!$J27/$F24,
IF(CT$4&lt;'2.1 Kraftwerk allgemein'!$F$16+$F24,
('2.5 CAPEX'!$J27+SUM(OFFSET('2.5 CAPEX'!CY27,0,-MIN(MAX($F24-1-('2.1 Kraftwerk allgemein'!$F$16-'1.1 Allgemein'!$I$22+1),0),COLUMN(CK24)-1-('2.1 Kraftwerk allgemein'!$F$16-'1.1 Allgemein'!$I$22+1)),1,MIN(MAX($F24-('2.1 Kraftwerk allgemein'!$F$16-'1.1 Allgemein'!$I$22+1),1),COLUMN(CK24)-('2.1 Kraftwerk allgemein'!$F$16-'1.1 Allgemein'!$I$22+1)))))/$F24,
SUM(OFFSET('2.5 CAPEX'!CY27,0,-MIN($F24-1,COLUMN(CK24)-1),1,MIN($F24,COLUMN(CK24))))/$F24)))))))</f>
        <v>0</v>
      </c>
      <c r="CU24" s="199">
        <f ca="1">IF('2.1 Kraftwerk allgemein'!$F$15&lt;'1.1 Allgemein'!$I$22,
IF(OR(ISNUMBER($D24)=FALSE,$F24=""),"",
IF(AND('2.5 CAPEX'!$L27&lt;&gt;"x",'2.5 CAPEX'!$M27&lt;&gt;"x"),0,
IF($F24=0,0,
IF(CU$4&lt;'2.1 Kraftwerk allgemein'!$F$16,0,
IF(CU$4='2.1 Kraftwerk allgemein'!$F$16,'2.5 CAPEX'!$J27/$F24,
IF(CU$4&lt;'2.1 Kraftwerk allgemein'!$F$16+$F24,
('2.5 CAPEX'!$J27+SUM(OFFSET('2.5 CAPEX'!CZ27,0,-MIN(MAX($F24-1-('2.1 Kraftwerk allgemein'!$F$16-'2.1 Kraftwerk allgemein'!$F$15+1),0),COLUMN(CL24)-1-('2.1 Kraftwerk allgemein'!$F$16-'2.1 Kraftwerk allgemein'!$F$15+1)),1,MIN(MAX($F24-('2.1 Kraftwerk allgemein'!$F$16-'2.1 Kraftwerk allgemein'!$F$15+1),1),COLUMN(CL24)-('2.1 Kraftwerk allgemein'!$F$16-'2.1 Kraftwerk allgemein'!$F$15+1)))))/$F24,
SUM(OFFSET('2.5 CAPEX'!CZ27,0,-MIN($F24-1,COLUMN(CL24)-1),1,MIN($F24,COLUMN(CL24))))/$F24)))))),
IF(OR(ISNUMBER($D24)=FALSE,$F24=""),"",
IF(AND('2.5 CAPEX'!$L27&lt;&gt;"x",'2.5 CAPEX'!$M27&lt;&gt;"x"),0,
IF($F24=0,0,
IF(CU$4&lt;'2.1 Kraftwerk allgemein'!$F$16,0,
IF(CU$4='2.1 Kraftwerk allgemein'!$F$16,'2.5 CAPEX'!$J27/$F24,
IF(CU$4&lt;'2.1 Kraftwerk allgemein'!$F$16+$F24,
('2.5 CAPEX'!$J27+SUM(OFFSET('2.5 CAPEX'!CZ27,0,-MIN(MAX($F24-1-('2.1 Kraftwerk allgemein'!$F$16-'1.1 Allgemein'!$I$22+1),0),COLUMN(CL24)-1-('2.1 Kraftwerk allgemein'!$F$16-'1.1 Allgemein'!$I$22+1)),1,MIN(MAX($F24-('2.1 Kraftwerk allgemein'!$F$16-'1.1 Allgemein'!$I$22+1),1),COLUMN(CL24)-('2.1 Kraftwerk allgemein'!$F$16-'1.1 Allgemein'!$I$22+1)))))/$F24,
SUM(OFFSET('2.5 CAPEX'!CZ27,0,-MIN($F24-1,COLUMN(CL24)-1),1,MIN($F24,COLUMN(CL24))))/$F24)))))))</f>
        <v>0</v>
      </c>
      <c r="CV24" s="199">
        <f ca="1">IF('2.1 Kraftwerk allgemein'!$F$15&lt;'1.1 Allgemein'!$I$22,
IF(OR(ISNUMBER($D24)=FALSE,$F24=""),"",
IF(AND('2.5 CAPEX'!$L27&lt;&gt;"x",'2.5 CAPEX'!$M27&lt;&gt;"x"),0,
IF($F24=0,0,
IF(CV$4&lt;'2.1 Kraftwerk allgemein'!$F$16,0,
IF(CV$4='2.1 Kraftwerk allgemein'!$F$16,'2.5 CAPEX'!$J27/$F24,
IF(CV$4&lt;'2.1 Kraftwerk allgemein'!$F$16+$F24,
('2.5 CAPEX'!$J27+SUM(OFFSET('2.5 CAPEX'!DA27,0,-MIN(MAX($F24-1-('2.1 Kraftwerk allgemein'!$F$16-'2.1 Kraftwerk allgemein'!$F$15+1),0),COLUMN(CM24)-1-('2.1 Kraftwerk allgemein'!$F$16-'2.1 Kraftwerk allgemein'!$F$15+1)),1,MIN(MAX($F24-('2.1 Kraftwerk allgemein'!$F$16-'2.1 Kraftwerk allgemein'!$F$15+1),1),COLUMN(CM24)-('2.1 Kraftwerk allgemein'!$F$16-'2.1 Kraftwerk allgemein'!$F$15+1)))))/$F24,
SUM(OFFSET('2.5 CAPEX'!DA27,0,-MIN($F24-1,COLUMN(CM24)-1),1,MIN($F24,COLUMN(CM24))))/$F24)))))),
IF(OR(ISNUMBER($D24)=FALSE,$F24=""),"",
IF(AND('2.5 CAPEX'!$L27&lt;&gt;"x",'2.5 CAPEX'!$M27&lt;&gt;"x"),0,
IF($F24=0,0,
IF(CV$4&lt;'2.1 Kraftwerk allgemein'!$F$16,0,
IF(CV$4='2.1 Kraftwerk allgemein'!$F$16,'2.5 CAPEX'!$J27/$F24,
IF(CV$4&lt;'2.1 Kraftwerk allgemein'!$F$16+$F24,
('2.5 CAPEX'!$J27+SUM(OFFSET('2.5 CAPEX'!DA27,0,-MIN(MAX($F24-1-('2.1 Kraftwerk allgemein'!$F$16-'1.1 Allgemein'!$I$22+1),0),COLUMN(CM24)-1-('2.1 Kraftwerk allgemein'!$F$16-'1.1 Allgemein'!$I$22+1)),1,MIN(MAX($F24-('2.1 Kraftwerk allgemein'!$F$16-'1.1 Allgemein'!$I$22+1),1),COLUMN(CM24)-('2.1 Kraftwerk allgemein'!$F$16-'1.1 Allgemein'!$I$22+1)))))/$F24,
SUM(OFFSET('2.5 CAPEX'!DA27,0,-MIN($F24-1,COLUMN(CM24)-1),1,MIN($F24,COLUMN(CM24))))/$F24)))))))</f>
        <v>0</v>
      </c>
      <c r="CW24" s="199">
        <f ca="1">IF('2.1 Kraftwerk allgemein'!$F$15&lt;'1.1 Allgemein'!$I$22,
IF(OR(ISNUMBER($D24)=FALSE,$F24=""),"",
IF(AND('2.5 CAPEX'!$L27&lt;&gt;"x",'2.5 CAPEX'!$M27&lt;&gt;"x"),0,
IF($F24=0,0,
IF(CW$4&lt;'2.1 Kraftwerk allgemein'!$F$16,0,
IF(CW$4='2.1 Kraftwerk allgemein'!$F$16,'2.5 CAPEX'!$J27/$F24,
IF(CW$4&lt;'2.1 Kraftwerk allgemein'!$F$16+$F24,
('2.5 CAPEX'!$J27+SUM(OFFSET('2.5 CAPEX'!DB27,0,-MIN(MAX($F24-1-('2.1 Kraftwerk allgemein'!$F$16-'2.1 Kraftwerk allgemein'!$F$15+1),0),COLUMN(CN24)-1-('2.1 Kraftwerk allgemein'!$F$16-'2.1 Kraftwerk allgemein'!$F$15+1)),1,MIN(MAX($F24-('2.1 Kraftwerk allgemein'!$F$16-'2.1 Kraftwerk allgemein'!$F$15+1),1),COLUMN(CN24)-('2.1 Kraftwerk allgemein'!$F$16-'2.1 Kraftwerk allgemein'!$F$15+1)))))/$F24,
SUM(OFFSET('2.5 CAPEX'!DB27,0,-MIN($F24-1,COLUMN(CN24)-1),1,MIN($F24,COLUMN(CN24))))/$F24)))))),
IF(OR(ISNUMBER($D24)=FALSE,$F24=""),"",
IF(AND('2.5 CAPEX'!$L27&lt;&gt;"x",'2.5 CAPEX'!$M27&lt;&gt;"x"),0,
IF($F24=0,0,
IF(CW$4&lt;'2.1 Kraftwerk allgemein'!$F$16,0,
IF(CW$4='2.1 Kraftwerk allgemein'!$F$16,'2.5 CAPEX'!$J27/$F24,
IF(CW$4&lt;'2.1 Kraftwerk allgemein'!$F$16+$F24,
('2.5 CAPEX'!$J27+SUM(OFFSET('2.5 CAPEX'!DB27,0,-MIN(MAX($F24-1-('2.1 Kraftwerk allgemein'!$F$16-'1.1 Allgemein'!$I$22+1),0),COLUMN(CN24)-1-('2.1 Kraftwerk allgemein'!$F$16-'1.1 Allgemein'!$I$22+1)),1,MIN(MAX($F24-('2.1 Kraftwerk allgemein'!$F$16-'1.1 Allgemein'!$I$22+1),1),COLUMN(CN24)-('2.1 Kraftwerk allgemein'!$F$16-'1.1 Allgemein'!$I$22+1)))))/$F24,
SUM(OFFSET('2.5 CAPEX'!DB27,0,-MIN($F24-1,COLUMN(CN24)-1),1,MIN($F24,COLUMN(CN24))))/$F24)))))))</f>
        <v>0</v>
      </c>
      <c r="CX24" s="199">
        <f ca="1">IF('2.1 Kraftwerk allgemein'!$F$15&lt;'1.1 Allgemein'!$I$22,
IF(OR(ISNUMBER($D24)=FALSE,$F24=""),"",
IF(AND('2.5 CAPEX'!$L27&lt;&gt;"x",'2.5 CAPEX'!$M27&lt;&gt;"x"),0,
IF($F24=0,0,
IF(CX$4&lt;'2.1 Kraftwerk allgemein'!$F$16,0,
IF(CX$4='2.1 Kraftwerk allgemein'!$F$16,'2.5 CAPEX'!$J27/$F24,
IF(CX$4&lt;'2.1 Kraftwerk allgemein'!$F$16+$F24,
('2.5 CAPEX'!$J27+SUM(OFFSET('2.5 CAPEX'!DC27,0,-MIN(MAX($F24-1-('2.1 Kraftwerk allgemein'!$F$16-'2.1 Kraftwerk allgemein'!$F$15+1),0),COLUMN(CO24)-1-('2.1 Kraftwerk allgemein'!$F$16-'2.1 Kraftwerk allgemein'!$F$15+1)),1,MIN(MAX($F24-('2.1 Kraftwerk allgemein'!$F$16-'2.1 Kraftwerk allgemein'!$F$15+1),1),COLUMN(CO24)-('2.1 Kraftwerk allgemein'!$F$16-'2.1 Kraftwerk allgemein'!$F$15+1)))))/$F24,
SUM(OFFSET('2.5 CAPEX'!DC27,0,-MIN($F24-1,COLUMN(CO24)-1),1,MIN($F24,COLUMN(CO24))))/$F24)))))),
IF(OR(ISNUMBER($D24)=FALSE,$F24=""),"",
IF(AND('2.5 CAPEX'!$L27&lt;&gt;"x",'2.5 CAPEX'!$M27&lt;&gt;"x"),0,
IF($F24=0,0,
IF(CX$4&lt;'2.1 Kraftwerk allgemein'!$F$16,0,
IF(CX$4='2.1 Kraftwerk allgemein'!$F$16,'2.5 CAPEX'!$J27/$F24,
IF(CX$4&lt;'2.1 Kraftwerk allgemein'!$F$16+$F24,
('2.5 CAPEX'!$J27+SUM(OFFSET('2.5 CAPEX'!DC27,0,-MIN(MAX($F24-1-('2.1 Kraftwerk allgemein'!$F$16-'1.1 Allgemein'!$I$22+1),0),COLUMN(CO24)-1-('2.1 Kraftwerk allgemein'!$F$16-'1.1 Allgemein'!$I$22+1)),1,MIN(MAX($F24-('2.1 Kraftwerk allgemein'!$F$16-'1.1 Allgemein'!$I$22+1),1),COLUMN(CO24)-('2.1 Kraftwerk allgemein'!$F$16-'1.1 Allgemein'!$I$22+1)))))/$F24,
SUM(OFFSET('2.5 CAPEX'!DC27,0,-MIN($F24-1,COLUMN(CO24)-1),1,MIN($F24,COLUMN(CO24))))/$F24)))))))</f>
        <v>0</v>
      </c>
      <c r="CY24" s="199">
        <f ca="1">IF('2.1 Kraftwerk allgemein'!$F$15&lt;'1.1 Allgemein'!$I$22,
IF(OR(ISNUMBER($D24)=FALSE,$F24=""),"",
IF(AND('2.5 CAPEX'!$L27&lt;&gt;"x",'2.5 CAPEX'!$M27&lt;&gt;"x"),0,
IF($F24=0,0,
IF(CY$4&lt;'2.1 Kraftwerk allgemein'!$F$16,0,
IF(CY$4='2.1 Kraftwerk allgemein'!$F$16,'2.5 CAPEX'!$J27/$F24,
IF(CY$4&lt;'2.1 Kraftwerk allgemein'!$F$16+$F24,
('2.5 CAPEX'!$J27+SUM(OFFSET('2.5 CAPEX'!DD27,0,-MIN(MAX($F24-1-('2.1 Kraftwerk allgemein'!$F$16-'2.1 Kraftwerk allgemein'!$F$15+1),0),COLUMN(CP24)-1-('2.1 Kraftwerk allgemein'!$F$16-'2.1 Kraftwerk allgemein'!$F$15+1)),1,MIN(MAX($F24-('2.1 Kraftwerk allgemein'!$F$16-'2.1 Kraftwerk allgemein'!$F$15+1),1),COLUMN(CP24)-('2.1 Kraftwerk allgemein'!$F$16-'2.1 Kraftwerk allgemein'!$F$15+1)))))/$F24,
SUM(OFFSET('2.5 CAPEX'!DD27,0,-MIN($F24-1,COLUMN(CP24)-1),1,MIN($F24,COLUMN(CP24))))/$F24)))))),
IF(OR(ISNUMBER($D24)=FALSE,$F24=""),"",
IF(AND('2.5 CAPEX'!$L27&lt;&gt;"x",'2.5 CAPEX'!$M27&lt;&gt;"x"),0,
IF($F24=0,0,
IF(CY$4&lt;'2.1 Kraftwerk allgemein'!$F$16,0,
IF(CY$4='2.1 Kraftwerk allgemein'!$F$16,'2.5 CAPEX'!$J27/$F24,
IF(CY$4&lt;'2.1 Kraftwerk allgemein'!$F$16+$F24,
('2.5 CAPEX'!$J27+SUM(OFFSET('2.5 CAPEX'!DD27,0,-MIN(MAX($F24-1-('2.1 Kraftwerk allgemein'!$F$16-'1.1 Allgemein'!$I$22+1),0),COLUMN(CP24)-1-('2.1 Kraftwerk allgemein'!$F$16-'1.1 Allgemein'!$I$22+1)),1,MIN(MAX($F24-('2.1 Kraftwerk allgemein'!$F$16-'1.1 Allgemein'!$I$22+1),1),COLUMN(CP24)-('2.1 Kraftwerk allgemein'!$F$16-'1.1 Allgemein'!$I$22+1)))))/$F24,
SUM(OFFSET('2.5 CAPEX'!DD27,0,-MIN($F24-1,COLUMN(CP24)-1),1,MIN($F24,COLUMN(CP24))))/$F24)))))))</f>
        <v>0</v>
      </c>
      <c r="CZ24" s="199">
        <f ca="1">IF('2.1 Kraftwerk allgemein'!$F$15&lt;'1.1 Allgemein'!$I$22,
IF(OR(ISNUMBER($D24)=FALSE,$F24=""),"",
IF(AND('2.5 CAPEX'!$L27&lt;&gt;"x",'2.5 CAPEX'!$M27&lt;&gt;"x"),0,
IF($F24=0,0,
IF(CZ$4&lt;'2.1 Kraftwerk allgemein'!$F$16,0,
IF(CZ$4='2.1 Kraftwerk allgemein'!$F$16,'2.5 CAPEX'!$J27/$F24,
IF(CZ$4&lt;'2.1 Kraftwerk allgemein'!$F$16+$F24,
('2.5 CAPEX'!$J27+SUM(OFFSET('2.5 CAPEX'!DE27,0,-MIN(MAX($F24-1-('2.1 Kraftwerk allgemein'!$F$16-'2.1 Kraftwerk allgemein'!$F$15+1),0),COLUMN(CQ24)-1-('2.1 Kraftwerk allgemein'!$F$16-'2.1 Kraftwerk allgemein'!$F$15+1)),1,MIN(MAX($F24-('2.1 Kraftwerk allgemein'!$F$16-'2.1 Kraftwerk allgemein'!$F$15+1),1),COLUMN(CQ24)-('2.1 Kraftwerk allgemein'!$F$16-'2.1 Kraftwerk allgemein'!$F$15+1)))))/$F24,
SUM(OFFSET('2.5 CAPEX'!DE27,0,-MIN($F24-1,COLUMN(CQ24)-1),1,MIN($F24,COLUMN(CQ24))))/$F24)))))),
IF(OR(ISNUMBER($D24)=FALSE,$F24=""),"",
IF(AND('2.5 CAPEX'!$L27&lt;&gt;"x",'2.5 CAPEX'!$M27&lt;&gt;"x"),0,
IF($F24=0,0,
IF(CZ$4&lt;'2.1 Kraftwerk allgemein'!$F$16,0,
IF(CZ$4='2.1 Kraftwerk allgemein'!$F$16,'2.5 CAPEX'!$J27/$F24,
IF(CZ$4&lt;'2.1 Kraftwerk allgemein'!$F$16+$F24,
('2.5 CAPEX'!$J27+SUM(OFFSET('2.5 CAPEX'!DE27,0,-MIN(MAX($F24-1-('2.1 Kraftwerk allgemein'!$F$16-'1.1 Allgemein'!$I$22+1),0),COLUMN(CQ24)-1-('2.1 Kraftwerk allgemein'!$F$16-'1.1 Allgemein'!$I$22+1)),1,MIN(MAX($F24-('2.1 Kraftwerk allgemein'!$F$16-'1.1 Allgemein'!$I$22+1),1),COLUMN(CQ24)-('2.1 Kraftwerk allgemein'!$F$16-'1.1 Allgemein'!$I$22+1)))))/$F24,
SUM(OFFSET('2.5 CAPEX'!DE27,0,-MIN($F24-1,COLUMN(CQ24)-1),1,MIN($F24,COLUMN(CQ24))))/$F24)))))))</f>
        <v>0</v>
      </c>
      <c r="DA24" s="199">
        <f ca="1">IF('2.1 Kraftwerk allgemein'!$F$15&lt;'1.1 Allgemein'!$I$22,
IF(OR(ISNUMBER($D24)=FALSE,$F24=""),"",
IF(AND('2.5 CAPEX'!$L27&lt;&gt;"x",'2.5 CAPEX'!$M27&lt;&gt;"x"),0,
IF($F24=0,0,
IF(DA$4&lt;'2.1 Kraftwerk allgemein'!$F$16,0,
IF(DA$4='2.1 Kraftwerk allgemein'!$F$16,'2.5 CAPEX'!$J27/$F24,
IF(DA$4&lt;'2.1 Kraftwerk allgemein'!$F$16+$F24,
('2.5 CAPEX'!$J27+SUM(OFFSET('2.5 CAPEX'!DF27,0,-MIN(MAX($F24-1-('2.1 Kraftwerk allgemein'!$F$16-'2.1 Kraftwerk allgemein'!$F$15+1),0),COLUMN(CR24)-1-('2.1 Kraftwerk allgemein'!$F$16-'2.1 Kraftwerk allgemein'!$F$15+1)),1,MIN(MAX($F24-('2.1 Kraftwerk allgemein'!$F$16-'2.1 Kraftwerk allgemein'!$F$15+1),1),COLUMN(CR24)-('2.1 Kraftwerk allgemein'!$F$16-'2.1 Kraftwerk allgemein'!$F$15+1)))))/$F24,
SUM(OFFSET('2.5 CAPEX'!DF27,0,-MIN($F24-1,COLUMN(CR24)-1),1,MIN($F24,COLUMN(CR24))))/$F24)))))),
IF(OR(ISNUMBER($D24)=FALSE,$F24=""),"",
IF(AND('2.5 CAPEX'!$L27&lt;&gt;"x",'2.5 CAPEX'!$M27&lt;&gt;"x"),0,
IF($F24=0,0,
IF(DA$4&lt;'2.1 Kraftwerk allgemein'!$F$16,0,
IF(DA$4='2.1 Kraftwerk allgemein'!$F$16,'2.5 CAPEX'!$J27/$F24,
IF(DA$4&lt;'2.1 Kraftwerk allgemein'!$F$16+$F24,
('2.5 CAPEX'!$J27+SUM(OFFSET('2.5 CAPEX'!DF27,0,-MIN(MAX($F24-1-('2.1 Kraftwerk allgemein'!$F$16-'1.1 Allgemein'!$I$22+1),0),COLUMN(CR24)-1-('2.1 Kraftwerk allgemein'!$F$16-'1.1 Allgemein'!$I$22+1)),1,MIN(MAX($F24-('2.1 Kraftwerk allgemein'!$F$16-'1.1 Allgemein'!$I$22+1),1),COLUMN(CR24)-('2.1 Kraftwerk allgemein'!$F$16-'1.1 Allgemein'!$I$22+1)))))/$F24,
SUM(OFFSET('2.5 CAPEX'!DF27,0,-MIN($F24-1,COLUMN(CR24)-1),1,MIN($F24,COLUMN(CR24))))/$F24)))))))</f>
        <v>0</v>
      </c>
      <c r="DB24" s="199">
        <f ca="1">IF('2.1 Kraftwerk allgemein'!$F$15&lt;'1.1 Allgemein'!$I$22,
IF(OR(ISNUMBER($D24)=FALSE,$F24=""),"",
IF(AND('2.5 CAPEX'!$L27&lt;&gt;"x",'2.5 CAPEX'!$M27&lt;&gt;"x"),0,
IF($F24=0,0,
IF(DB$4&lt;'2.1 Kraftwerk allgemein'!$F$16,0,
IF(DB$4='2.1 Kraftwerk allgemein'!$F$16,'2.5 CAPEX'!$J27/$F24,
IF(DB$4&lt;'2.1 Kraftwerk allgemein'!$F$16+$F24,
('2.5 CAPEX'!$J27+SUM(OFFSET('2.5 CAPEX'!DG27,0,-MIN(MAX($F24-1-('2.1 Kraftwerk allgemein'!$F$16-'2.1 Kraftwerk allgemein'!$F$15+1),0),COLUMN(CS24)-1-('2.1 Kraftwerk allgemein'!$F$16-'2.1 Kraftwerk allgemein'!$F$15+1)),1,MIN(MAX($F24-('2.1 Kraftwerk allgemein'!$F$16-'2.1 Kraftwerk allgemein'!$F$15+1),1),COLUMN(CS24)-('2.1 Kraftwerk allgemein'!$F$16-'2.1 Kraftwerk allgemein'!$F$15+1)))))/$F24,
SUM(OFFSET('2.5 CAPEX'!DG27,0,-MIN($F24-1,COLUMN(CS24)-1),1,MIN($F24,COLUMN(CS24))))/$F24)))))),
IF(OR(ISNUMBER($D24)=FALSE,$F24=""),"",
IF(AND('2.5 CAPEX'!$L27&lt;&gt;"x",'2.5 CAPEX'!$M27&lt;&gt;"x"),0,
IF($F24=0,0,
IF(DB$4&lt;'2.1 Kraftwerk allgemein'!$F$16,0,
IF(DB$4='2.1 Kraftwerk allgemein'!$F$16,'2.5 CAPEX'!$J27/$F24,
IF(DB$4&lt;'2.1 Kraftwerk allgemein'!$F$16+$F24,
('2.5 CAPEX'!$J27+SUM(OFFSET('2.5 CAPEX'!DG27,0,-MIN(MAX($F24-1-('2.1 Kraftwerk allgemein'!$F$16-'1.1 Allgemein'!$I$22+1),0),COLUMN(CS24)-1-('2.1 Kraftwerk allgemein'!$F$16-'1.1 Allgemein'!$I$22+1)),1,MIN(MAX($F24-('2.1 Kraftwerk allgemein'!$F$16-'1.1 Allgemein'!$I$22+1),1),COLUMN(CS24)-('2.1 Kraftwerk allgemein'!$F$16-'1.1 Allgemein'!$I$22+1)))))/$F24,
SUM(OFFSET('2.5 CAPEX'!DG27,0,-MIN($F24-1,COLUMN(CS24)-1),1,MIN($F24,COLUMN(CS24))))/$F24)))))))</f>
        <v>0</v>
      </c>
      <c r="DC24" s="199">
        <f ca="1">IF('2.1 Kraftwerk allgemein'!$F$15&lt;'1.1 Allgemein'!$I$22,
IF(OR(ISNUMBER($D24)=FALSE,$F24=""),"",
IF(AND('2.5 CAPEX'!$L27&lt;&gt;"x",'2.5 CAPEX'!$M27&lt;&gt;"x"),0,
IF($F24=0,0,
IF(DC$4&lt;'2.1 Kraftwerk allgemein'!$F$16,0,
IF(DC$4='2.1 Kraftwerk allgemein'!$F$16,'2.5 CAPEX'!$J27/$F24,
IF(DC$4&lt;'2.1 Kraftwerk allgemein'!$F$16+$F24,
('2.5 CAPEX'!$J27+SUM(OFFSET('2.5 CAPEX'!DH27,0,-MIN(MAX($F24-1-('2.1 Kraftwerk allgemein'!$F$16-'2.1 Kraftwerk allgemein'!$F$15+1),0),COLUMN(CT24)-1-('2.1 Kraftwerk allgemein'!$F$16-'2.1 Kraftwerk allgemein'!$F$15+1)),1,MIN(MAX($F24-('2.1 Kraftwerk allgemein'!$F$16-'2.1 Kraftwerk allgemein'!$F$15+1),1),COLUMN(CT24)-('2.1 Kraftwerk allgemein'!$F$16-'2.1 Kraftwerk allgemein'!$F$15+1)))))/$F24,
SUM(OFFSET('2.5 CAPEX'!DH27,0,-MIN($F24-1,COLUMN(CT24)-1),1,MIN($F24,COLUMN(CT24))))/$F24)))))),
IF(OR(ISNUMBER($D24)=FALSE,$F24=""),"",
IF(AND('2.5 CAPEX'!$L27&lt;&gt;"x",'2.5 CAPEX'!$M27&lt;&gt;"x"),0,
IF($F24=0,0,
IF(DC$4&lt;'2.1 Kraftwerk allgemein'!$F$16,0,
IF(DC$4='2.1 Kraftwerk allgemein'!$F$16,'2.5 CAPEX'!$J27/$F24,
IF(DC$4&lt;'2.1 Kraftwerk allgemein'!$F$16+$F24,
('2.5 CAPEX'!$J27+SUM(OFFSET('2.5 CAPEX'!DH27,0,-MIN(MAX($F24-1-('2.1 Kraftwerk allgemein'!$F$16-'1.1 Allgemein'!$I$22+1),0),COLUMN(CT24)-1-('2.1 Kraftwerk allgemein'!$F$16-'1.1 Allgemein'!$I$22+1)),1,MIN(MAX($F24-('2.1 Kraftwerk allgemein'!$F$16-'1.1 Allgemein'!$I$22+1),1),COLUMN(CT24)-('2.1 Kraftwerk allgemein'!$F$16-'1.1 Allgemein'!$I$22+1)))))/$F24,
SUM(OFFSET('2.5 CAPEX'!DH27,0,-MIN($F24-1,COLUMN(CT24)-1),1,MIN($F24,COLUMN(CT24))))/$F24)))))))</f>
        <v>0</v>
      </c>
      <c r="DD24" s="199">
        <f ca="1">IF('2.1 Kraftwerk allgemein'!$F$15&lt;'1.1 Allgemein'!$I$22,
IF(OR(ISNUMBER($D24)=FALSE,$F24=""),"",
IF(AND('2.5 CAPEX'!$L27&lt;&gt;"x",'2.5 CAPEX'!$M27&lt;&gt;"x"),0,
IF($F24=0,0,
IF(DD$4&lt;'2.1 Kraftwerk allgemein'!$F$16,0,
IF(DD$4='2.1 Kraftwerk allgemein'!$F$16,'2.5 CAPEX'!$J27/$F24,
IF(DD$4&lt;'2.1 Kraftwerk allgemein'!$F$16+$F24,
('2.5 CAPEX'!$J27+SUM(OFFSET('2.5 CAPEX'!DI27,0,-MIN(MAX($F24-1-('2.1 Kraftwerk allgemein'!$F$16-'2.1 Kraftwerk allgemein'!$F$15+1),0),COLUMN(CU24)-1-('2.1 Kraftwerk allgemein'!$F$16-'2.1 Kraftwerk allgemein'!$F$15+1)),1,MIN(MAX($F24-('2.1 Kraftwerk allgemein'!$F$16-'2.1 Kraftwerk allgemein'!$F$15+1),1),COLUMN(CU24)-('2.1 Kraftwerk allgemein'!$F$16-'2.1 Kraftwerk allgemein'!$F$15+1)))))/$F24,
SUM(OFFSET('2.5 CAPEX'!DI27,0,-MIN($F24-1,COLUMN(CU24)-1),1,MIN($F24,COLUMN(CU24))))/$F24)))))),
IF(OR(ISNUMBER($D24)=FALSE,$F24=""),"",
IF(AND('2.5 CAPEX'!$L27&lt;&gt;"x",'2.5 CAPEX'!$M27&lt;&gt;"x"),0,
IF($F24=0,0,
IF(DD$4&lt;'2.1 Kraftwerk allgemein'!$F$16,0,
IF(DD$4='2.1 Kraftwerk allgemein'!$F$16,'2.5 CAPEX'!$J27/$F24,
IF(DD$4&lt;'2.1 Kraftwerk allgemein'!$F$16+$F24,
('2.5 CAPEX'!$J27+SUM(OFFSET('2.5 CAPEX'!DI27,0,-MIN(MAX($F24-1-('2.1 Kraftwerk allgemein'!$F$16-'1.1 Allgemein'!$I$22+1),0),COLUMN(CU24)-1-('2.1 Kraftwerk allgemein'!$F$16-'1.1 Allgemein'!$I$22+1)),1,MIN(MAX($F24-('2.1 Kraftwerk allgemein'!$F$16-'1.1 Allgemein'!$I$22+1),1),COLUMN(CU24)-('2.1 Kraftwerk allgemein'!$F$16-'1.1 Allgemein'!$I$22+1)))))/$F24,
SUM(OFFSET('2.5 CAPEX'!DI27,0,-MIN($F24-1,COLUMN(CU24)-1),1,MIN($F24,COLUMN(CU24))))/$F24)))))))</f>
        <v>0</v>
      </c>
      <c r="DE24" s="199">
        <f ca="1">IF('2.1 Kraftwerk allgemein'!$F$15&lt;'1.1 Allgemein'!$I$22,
IF(OR(ISNUMBER($D24)=FALSE,$F24=""),"",
IF(AND('2.5 CAPEX'!$L27&lt;&gt;"x",'2.5 CAPEX'!$M27&lt;&gt;"x"),0,
IF($F24=0,0,
IF(DE$4&lt;'2.1 Kraftwerk allgemein'!$F$16,0,
IF(DE$4='2.1 Kraftwerk allgemein'!$F$16,'2.5 CAPEX'!$J27/$F24,
IF(DE$4&lt;'2.1 Kraftwerk allgemein'!$F$16+$F24,
('2.5 CAPEX'!$J27+SUM(OFFSET('2.5 CAPEX'!DJ27,0,-MIN(MAX($F24-1-('2.1 Kraftwerk allgemein'!$F$16-'2.1 Kraftwerk allgemein'!$F$15+1),0),COLUMN(CV24)-1-('2.1 Kraftwerk allgemein'!$F$16-'2.1 Kraftwerk allgemein'!$F$15+1)),1,MIN(MAX($F24-('2.1 Kraftwerk allgemein'!$F$16-'2.1 Kraftwerk allgemein'!$F$15+1),1),COLUMN(CV24)-('2.1 Kraftwerk allgemein'!$F$16-'2.1 Kraftwerk allgemein'!$F$15+1)))))/$F24,
SUM(OFFSET('2.5 CAPEX'!DJ27,0,-MIN($F24-1,COLUMN(CV24)-1),1,MIN($F24,COLUMN(CV24))))/$F24)))))),
IF(OR(ISNUMBER($D24)=FALSE,$F24=""),"",
IF(AND('2.5 CAPEX'!$L27&lt;&gt;"x",'2.5 CAPEX'!$M27&lt;&gt;"x"),0,
IF($F24=0,0,
IF(DE$4&lt;'2.1 Kraftwerk allgemein'!$F$16,0,
IF(DE$4='2.1 Kraftwerk allgemein'!$F$16,'2.5 CAPEX'!$J27/$F24,
IF(DE$4&lt;'2.1 Kraftwerk allgemein'!$F$16+$F24,
('2.5 CAPEX'!$J27+SUM(OFFSET('2.5 CAPEX'!DJ27,0,-MIN(MAX($F24-1-('2.1 Kraftwerk allgemein'!$F$16-'1.1 Allgemein'!$I$22+1),0),COLUMN(CV24)-1-('2.1 Kraftwerk allgemein'!$F$16-'1.1 Allgemein'!$I$22+1)),1,MIN(MAX($F24-('2.1 Kraftwerk allgemein'!$F$16-'1.1 Allgemein'!$I$22+1),1),COLUMN(CV24)-('2.1 Kraftwerk allgemein'!$F$16-'1.1 Allgemein'!$I$22+1)))))/$F24,
SUM(OFFSET('2.5 CAPEX'!DJ27,0,-MIN($F24-1,COLUMN(CV24)-1),1,MIN($F24,COLUMN(CV24))))/$F24)))))))</f>
        <v>0</v>
      </c>
      <c r="DF24" s="199">
        <f ca="1">IF('2.1 Kraftwerk allgemein'!$F$15&lt;'1.1 Allgemein'!$I$22,
IF(OR(ISNUMBER($D24)=FALSE,$F24=""),"",
IF(AND('2.5 CAPEX'!$L27&lt;&gt;"x",'2.5 CAPEX'!$M27&lt;&gt;"x"),0,
IF($F24=0,0,
IF(DF$4&lt;'2.1 Kraftwerk allgemein'!$F$16,0,
IF(DF$4='2.1 Kraftwerk allgemein'!$F$16,'2.5 CAPEX'!$J27/$F24,
IF(DF$4&lt;'2.1 Kraftwerk allgemein'!$F$16+$F24,
('2.5 CAPEX'!$J27+SUM(OFFSET('2.5 CAPEX'!DK27,0,-MIN(MAX($F24-1-('2.1 Kraftwerk allgemein'!$F$16-'2.1 Kraftwerk allgemein'!$F$15+1),0),COLUMN(CW24)-1-('2.1 Kraftwerk allgemein'!$F$16-'2.1 Kraftwerk allgemein'!$F$15+1)),1,MIN(MAX($F24-('2.1 Kraftwerk allgemein'!$F$16-'2.1 Kraftwerk allgemein'!$F$15+1),1),COLUMN(CW24)-('2.1 Kraftwerk allgemein'!$F$16-'2.1 Kraftwerk allgemein'!$F$15+1)))))/$F24,
SUM(OFFSET('2.5 CAPEX'!DK27,0,-MIN($F24-1,COLUMN(CW24)-1),1,MIN($F24,COLUMN(CW24))))/$F24)))))),
IF(OR(ISNUMBER($D24)=FALSE,$F24=""),"",
IF(AND('2.5 CAPEX'!$L27&lt;&gt;"x",'2.5 CAPEX'!$M27&lt;&gt;"x"),0,
IF($F24=0,0,
IF(DF$4&lt;'2.1 Kraftwerk allgemein'!$F$16,0,
IF(DF$4='2.1 Kraftwerk allgemein'!$F$16,'2.5 CAPEX'!$J27/$F24,
IF(DF$4&lt;'2.1 Kraftwerk allgemein'!$F$16+$F24,
('2.5 CAPEX'!$J27+SUM(OFFSET('2.5 CAPEX'!DK27,0,-MIN(MAX($F24-1-('2.1 Kraftwerk allgemein'!$F$16-'1.1 Allgemein'!$I$22+1),0),COLUMN(CW24)-1-('2.1 Kraftwerk allgemein'!$F$16-'1.1 Allgemein'!$I$22+1)),1,MIN(MAX($F24-('2.1 Kraftwerk allgemein'!$F$16-'1.1 Allgemein'!$I$22+1),1),COLUMN(CW24)-('2.1 Kraftwerk allgemein'!$F$16-'1.1 Allgemein'!$I$22+1)))))/$F24,
SUM(OFFSET('2.5 CAPEX'!DK27,0,-MIN($F24-1,COLUMN(CW24)-1),1,MIN($F24,COLUMN(CW24))))/$F24)))))))</f>
        <v>0</v>
      </c>
    </row>
    <row r="25" spans="1:110" s="200" customFormat="1" ht="14" x14ac:dyDescent="0.3">
      <c r="A25" s="104"/>
      <c r="B25" s="104"/>
      <c r="C25" s="154"/>
      <c r="D25" s="191">
        <f>IF('2.5 CAPEX'!D28&lt;&gt;"",'2.5 CAPEX'!D28,"")</f>
        <v>202</v>
      </c>
      <c r="E25" s="191" t="str">
        <f>IF('2.5 CAPEX'!E28&lt;&gt;"",'2.5 CAPEX'!E28,"")</f>
        <v>Wechselrichter</v>
      </c>
      <c r="F25" s="196">
        <f>IF('2.5 CAPEX'!F28&lt;&gt;"",'2.5 CAPEX'!F28,"")</f>
        <v>15</v>
      </c>
      <c r="G25" s="197">
        <f ca="1">IF(ISNUMBER(D25)=FALSE,"",INDEX('2.5 CAPEX'!$H:$H,MATCH('3.1 Abschreibung'!$D25,'2.5 CAPEX'!$D:$D,0))+INDEX('2.5 CAPEX'!$J:$J,MATCH('3.1 Abschreibung'!$D25,'2.5 CAPEX'!$D:$D,0)))</f>
        <v>0</v>
      </c>
      <c r="H25" s="197"/>
      <c r="I25" s="198">
        <v>0</v>
      </c>
      <c r="J25" s="199">
        <f ca="1">IF('2.1 Kraftwerk allgemein'!$F$15&lt;'1.1 Allgemein'!$I$22,
IF(OR(ISNUMBER($D25)=FALSE,$F25=""),"",
IF(AND('2.5 CAPEX'!$L28&lt;&gt;"x",'2.5 CAPEX'!$M28&lt;&gt;"x"),0,
IF($F25=0,0,
IF(J$4&lt;'2.1 Kraftwerk allgemein'!$F$16,0,
IF(J$4='2.1 Kraftwerk allgemein'!$F$16,'2.5 CAPEX'!$J28/$F25,
IF(J$4&lt;'2.1 Kraftwerk allgemein'!$F$16+$F25,
('2.5 CAPEX'!$J28+SUM(OFFSET('2.5 CAPEX'!O28,0,-MIN(MAX($F25-1-('2.1 Kraftwerk allgemein'!$F$16-'2.1 Kraftwerk allgemein'!$F$15+1),0),COLUMN(A25)-1-('2.1 Kraftwerk allgemein'!$F$16-'2.1 Kraftwerk allgemein'!$F$15+1)),1,MIN(MAX($F25-('2.1 Kraftwerk allgemein'!$F$16-'2.1 Kraftwerk allgemein'!$F$15+1),1),COLUMN(A25)-('2.1 Kraftwerk allgemein'!$F$16-'2.1 Kraftwerk allgemein'!$F$15+1)))))/$F25,
SUM(OFFSET('2.5 CAPEX'!O28,0,-MIN($F25-1,COLUMN(A25)-1),1,MIN($F25,COLUMN(A25))))/$F25)))))),
IF(OR(ISNUMBER($D25)=FALSE,$F25=""),"",
IF(AND('2.5 CAPEX'!$L28&lt;&gt;"x",'2.5 CAPEX'!$M28&lt;&gt;"x"),0,
IF($F25=0,0,
IF(J$4&lt;'2.1 Kraftwerk allgemein'!$F$16,0,
IF(J$4='2.1 Kraftwerk allgemein'!$F$16,'2.5 CAPEX'!$J28/$F25,
IF(J$4&lt;'2.1 Kraftwerk allgemein'!$F$16+$F25,
('2.5 CAPEX'!$J28+SUM(OFFSET('2.5 CAPEX'!O28,0,-MIN(MAX($F25-1-('2.1 Kraftwerk allgemein'!$F$16-'1.1 Allgemein'!$I$22+1),0),COLUMN(A25)-1-('2.1 Kraftwerk allgemein'!$F$16-'1.1 Allgemein'!$I$22+1)),1,MIN(MAX($F25-('2.1 Kraftwerk allgemein'!$F$16-'1.1 Allgemein'!$I$22+1),1),COLUMN(A25)-('2.1 Kraftwerk allgemein'!$F$16-'1.1 Allgemein'!$I$22+1)))))/$F25,
SUM(OFFSET('2.5 CAPEX'!O28,0,-MIN($F25-1,COLUMN(A25)-1),1,MIN($F25,COLUMN(A25))))/$F25)))))))</f>
        <v>0</v>
      </c>
      <c r="K25" s="199">
        <f ca="1">IF('2.1 Kraftwerk allgemein'!$F$15&lt;'1.1 Allgemein'!$I$22,
IF(OR(ISNUMBER($D25)=FALSE,$F25=""),"",
IF(AND('2.5 CAPEX'!$L28&lt;&gt;"x",'2.5 CAPEX'!$M28&lt;&gt;"x"),0,
IF($F25=0,0,
IF(K$4&lt;'2.1 Kraftwerk allgemein'!$F$16,0,
IF(K$4='2.1 Kraftwerk allgemein'!$F$16,'2.5 CAPEX'!$J28/$F25,
IF(K$4&lt;'2.1 Kraftwerk allgemein'!$F$16+$F25,
('2.5 CAPEX'!$J28+SUM(OFFSET('2.5 CAPEX'!P28,0,-MIN(MAX($F25-1-('2.1 Kraftwerk allgemein'!$F$16-'2.1 Kraftwerk allgemein'!$F$15+1),0),COLUMN(B25)-1-('2.1 Kraftwerk allgemein'!$F$16-'2.1 Kraftwerk allgemein'!$F$15+1)),1,MIN(MAX($F25-('2.1 Kraftwerk allgemein'!$F$16-'2.1 Kraftwerk allgemein'!$F$15+1),1),COLUMN(B25)-('2.1 Kraftwerk allgemein'!$F$16-'2.1 Kraftwerk allgemein'!$F$15+1)))))/$F25,
SUM(OFFSET('2.5 CAPEX'!P28,0,-MIN($F25-1,COLUMN(B25)-1),1,MIN($F25,COLUMN(B25))))/$F25)))))),
IF(OR(ISNUMBER($D25)=FALSE,$F25=""),"",
IF(AND('2.5 CAPEX'!$L28&lt;&gt;"x",'2.5 CAPEX'!$M28&lt;&gt;"x"),0,
IF($F25=0,0,
IF(K$4&lt;'2.1 Kraftwerk allgemein'!$F$16,0,
IF(K$4='2.1 Kraftwerk allgemein'!$F$16,'2.5 CAPEX'!$J28/$F25,
IF(K$4&lt;'2.1 Kraftwerk allgemein'!$F$16+$F25,
('2.5 CAPEX'!$J28+SUM(OFFSET('2.5 CAPEX'!P28,0,-MIN(MAX($F25-1-('2.1 Kraftwerk allgemein'!$F$16-'1.1 Allgemein'!$I$22+1),0),COLUMN(B25)-1-('2.1 Kraftwerk allgemein'!$F$16-'1.1 Allgemein'!$I$22+1)),1,MIN(MAX($F25-('2.1 Kraftwerk allgemein'!$F$16-'1.1 Allgemein'!$I$22+1),1),COLUMN(B25)-('2.1 Kraftwerk allgemein'!$F$16-'1.1 Allgemein'!$I$22+1)))))/$F25,
SUM(OFFSET('2.5 CAPEX'!P28,0,-MIN($F25-1,COLUMN(B25)-1),1,MIN($F25,COLUMN(B25))))/$F25)))))))</f>
        <v>0</v>
      </c>
      <c r="L25" s="199">
        <f ca="1">IF('2.1 Kraftwerk allgemein'!$F$15&lt;'1.1 Allgemein'!$I$22,
IF(OR(ISNUMBER($D25)=FALSE,$F25=""),"",
IF(AND('2.5 CAPEX'!$L28&lt;&gt;"x",'2.5 CAPEX'!$M28&lt;&gt;"x"),0,
IF($F25=0,0,
IF(L$4&lt;'2.1 Kraftwerk allgemein'!$F$16,0,
IF(L$4='2.1 Kraftwerk allgemein'!$F$16,'2.5 CAPEX'!$J28/$F25,
IF(L$4&lt;'2.1 Kraftwerk allgemein'!$F$16+$F25,
('2.5 CAPEX'!$J28+SUM(OFFSET('2.5 CAPEX'!Q28,0,-MIN(MAX($F25-1-('2.1 Kraftwerk allgemein'!$F$16-'2.1 Kraftwerk allgemein'!$F$15+1),0),COLUMN(C25)-1-('2.1 Kraftwerk allgemein'!$F$16-'2.1 Kraftwerk allgemein'!$F$15+1)),1,MIN(MAX($F25-('2.1 Kraftwerk allgemein'!$F$16-'2.1 Kraftwerk allgemein'!$F$15+1),1),COLUMN(C25)-('2.1 Kraftwerk allgemein'!$F$16-'2.1 Kraftwerk allgemein'!$F$15+1)))))/$F25,
SUM(OFFSET('2.5 CAPEX'!Q28,0,-MIN($F25-1,COLUMN(C25)-1),1,MIN($F25,COLUMN(C25))))/$F25)))))),
IF(OR(ISNUMBER($D25)=FALSE,$F25=""),"",
IF(AND('2.5 CAPEX'!$L28&lt;&gt;"x",'2.5 CAPEX'!$M28&lt;&gt;"x"),0,
IF($F25=0,0,
IF(L$4&lt;'2.1 Kraftwerk allgemein'!$F$16,0,
IF(L$4='2.1 Kraftwerk allgemein'!$F$16,'2.5 CAPEX'!$J28/$F25,
IF(L$4&lt;'2.1 Kraftwerk allgemein'!$F$16+$F25,
('2.5 CAPEX'!$J28+SUM(OFFSET('2.5 CAPEX'!Q28,0,-MIN(MAX($F25-1-('2.1 Kraftwerk allgemein'!$F$16-'1.1 Allgemein'!$I$22+1),0),COLUMN(C25)-1-('2.1 Kraftwerk allgemein'!$F$16-'1.1 Allgemein'!$I$22+1)),1,MIN(MAX($F25-('2.1 Kraftwerk allgemein'!$F$16-'1.1 Allgemein'!$I$22+1),1),COLUMN(C25)-('2.1 Kraftwerk allgemein'!$F$16-'1.1 Allgemein'!$I$22+1)))))/$F25,
SUM(OFFSET('2.5 CAPEX'!Q28,0,-MIN($F25-1,COLUMN(C25)-1),1,MIN($F25,COLUMN(C25))))/$F25)))))))</f>
        <v>0</v>
      </c>
      <c r="M25" s="199">
        <f ca="1">IF('2.1 Kraftwerk allgemein'!$F$15&lt;'1.1 Allgemein'!$I$22,
IF(OR(ISNUMBER($D25)=FALSE,$F25=""),"",
IF(AND('2.5 CAPEX'!$L28&lt;&gt;"x",'2.5 CAPEX'!$M28&lt;&gt;"x"),0,
IF($F25=0,0,
IF(M$4&lt;'2.1 Kraftwerk allgemein'!$F$16,0,
IF(M$4='2.1 Kraftwerk allgemein'!$F$16,'2.5 CAPEX'!$J28/$F25,
IF(M$4&lt;'2.1 Kraftwerk allgemein'!$F$16+$F25,
('2.5 CAPEX'!$J28+SUM(OFFSET('2.5 CAPEX'!R28,0,-MIN(MAX($F25-1-('2.1 Kraftwerk allgemein'!$F$16-'2.1 Kraftwerk allgemein'!$F$15+1),0),COLUMN(D25)-1-('2.1 Kraftwerk allgemein'!$F$16-'2.1 Kraftwerk allgemein'!$F$15+1)),1,MIN(MAX($F25-('2.1 Kraftwerk allgemein'!$F$16-'2.1 Kraftwerk allgemein'!$F$15+1),1),COLUMN(D25)-('2.1 Kraftwerk allgemein'!$F$16-'2.1 Kraftwerk allgemein'!$F$15+1)))))/$F25,
SUM(OFFSET('2.5 CAPEX'!R28,0,-MIN($F25-1,COLUMN(D25)-1),1,MIN($F25,COLUMN(D25))))/$F25)))))),
IF(OR(ISNUMBER($D25)=FALSE,$F25=""),"",
IF(AND('2.5 CAPEX'!$L28&lt;&gt;"x",'2.5 CAPEX'!$M28&lt;&gt;"x"),0,
IF($F25=0,0,
IF(M$4&lt;'2.1 Kraftwerk allgemein'!$F$16,0,
IF(M$4='2.1 Kraftwerk allgemein'!$F$16,'2.5 CAPEX'!$J28/$F25,
IF(M$4&lt;'2.1 Kraftwerk allgemein'!$F$16+$F25,
('2.5 CAPEX'!$J28+SUM(OFFSET('2.5 CAPEX'!R28,0,-MIN(MAX($F25-1-('2.1 Kraftwerk allgemein'!$F$16-'1.1 Allgemein'!$I$22+1),0),COLUMN(D25)-1-('2.1 Kraftwerk allgemein'!$F$16-'1.1 Allgemein'!$I$22+1)),1,MIN(MAX($F25-('2.1 Kraftwerk allgemein'!$F$16-'1.1 Allgemein'!$I$22+1),1),COLUMN(D25)-('2.1 Kraftwerk allgemein'!$F$16-'1.1 Allgemein'!$I$22+1)))))/$F25,
SUM(OFFSET('2.5 CAPEX'!R28,0,-MIN($F25-1,COLUMN(D25)-1),1,MIN($F25,COLUMN(D25))))/$F25)))))))</f>
        <v>0</v>
      </c>
      <c r="N25" s="199">
        <f ca="1">IF('2.1 Kraftwerk allgemein'!$F$15&lt;'1.1 Allgemein'!$I$22,
IF(OR(ISNUMBER($D25)=FALSE,$F25=""),"",
IF(AND('2.5 CAPEX'!$L28&lt;&gt;"x",'2.5 CAPEX'!$M28&lt;&gt;"x"),0,
IF($F25=0,0,
IF(N$4&lt;'2.1 Kraftwerk allgemein'!$F$16,0,
IF(N$4='2.1 Kraftwerk allgemein'!$F$16,'2.5 CAPEX'!$J28/$F25,
IF(N$4&lt;'2.1 Kraftwerk allgemein'!$F$16+$F25,
('2.5 CAPEX'!$J28+SUM(OFFSET('2.5 CAPEX'!S28,0,-MIN(MAX($F25-1-('2.1 Kraftwerk allgemein'!$F$16-'2.1 Kraftwerk allgemein'!$F$15+1),0),COLUMN(E25)-1-('2.1 Kraftwerk allgemein'!$F$16-'2.1 Kraftwerk allgemein'!$F$15+1)),1,MIN(MAX($F25-('2.1 Kraftwerk allgemein'!$F$16-'2.1 Kraftwerk allgemein'!$F$15+1),1),COLUMN(E25)-('2.1 Kraftwerk allgemein'!$F$16-'2.1 Kraftwerk allgemein'!$F$15+1)))))/$F25,
SUM(OFFSET('2.5 CAPEX'!S28,0,-MIN($F25-1,COLUMN(E25)-1),1,MIN($F25,COLUMN(E25))))/$F25)))))),
IF(OR(ISNUMBER($D25)=FALSE,$F25=""),"",
IF(AND('2.5 CAPEX'!$L28&lt;&gt;"x",'2.5 CAPEX'!$M28&lt;&gt;"x"),0,
IF($F25=0,0,
IF(N$4&lt;'2.1 Kraftwerk allgemein'!$F$16,0,
IF(N$4='2.1 Kraftwerk allgemein'!$F$16,'2.5 CAPEX'!$J28/$F25,
IF(N$4&lt;'2.1 Kraftwerk allgemein'!$F$16+$F25,
('2.5 CAPEX'!$J28+SUM(OFFSET('2.5 CAPEX'!S28,0,-MIN(MAX($F25-1-('2.1 Kraftwerk allgemein'!$F$16-'1.1 Allgemein'!$I$22+1),0),COLUMN(E25)-1-('2.1 Kraftwerk allgemein'!$F$16-'1.1 Allgemein'!$I$22+1)),1,MIN(MAX($F25-('2.1 Kraftwerk allgemein'!$F$16-'1.1 Allgemein'!$I$22+1),1),COLUMN(E25)-('2.1 Kraftwerk allgemein'!$F$16-'1.1 Allgemein'!$I$22+1)))))/$F25,
SUM(OFFSET('2.5 CAPEX'!S28,0,-MIN($F25-1,COLUMN(E25)-1),1,MIN($F25,COLUMN(E25))))/$F25)))))))</f>
        <v>0</v>
      </c>
      <c r="O25" s="199">
        <f ca="1">IF('2.1 Kraftwerk allgemein'!$F$15&lt;'1.1 Allgemein'!$I$22,
IF(OR(ISNUMBER($D25)=FALSE,$F25=""),"",
IF(AND('2.5 CAPEX'!$L28&lt;&gt;"x",'2.5 CAPEX'!$M28&lt;&gt;"x"),0,
IF($F25=0,0,
IF(O$4&lt;'2.1 Kraftwerk allgemein'!$F$16,0,
IF(O$4='2.1 Kraftwerk allgemein'!$F$16,'2.5 CAPEX'!$J28/$F25,
IF(O$4&lt;'2.1 Kraftwerk allgemein'!$F$16+$F25,
('2.5 CAPEX'!$J28+SUM(OFFSET('2.5 CAPEX'!T28,0,-MIN(MAX($F25-1-('2.1 Kraftwerk allgemein'!$F$16-'2.1 Kraftwerk allgemein'!$F$15+1),0),COLUMN(F25)-1-('2.1 Kraftwerk allgemein'!$F$16-'2.1 Kraftwerk allgemein'!$F$15+1)),1,MIN(MAX($F25-('2.1 Kraftwerk allgemein'!$F$16-'2.1 Kraftwerk allgemein'!$F$15+1),1),COLUMN(F25)-('2.1 Kraftwerk allgemein'!$F$16-'2.1 Kraftwerk allgemein'!$F$15+1)))))/$F25,
SUM(OFFSET('2.5 CAPEX'!T28,0,-MIN($F25-1,COLUMN(F25)-1),1,MIN($F25,COLUMN(F25))))/$F25)))))),
IF(OR(ISNUMBER($D25)=FALSE,$F25=""),"",
IF(AND('2.5 CAPEX'!$L28&lt;&gt;"x",'2.5 CAPEX'!$M28&lt;&gt;"x"),0,
IF($F25=0,0,
IF(O$4&lt;'2.1 Kraftwerk allgemein'!$F$16,0,
IF(O$4='2.1 Kraftwerk allgemein'!$F$16,'2.5 CAPEX'!$J28/$F25,
IF(O$4&lt;'2.1 Kraftwerk allgemein'!$F$16+$F25,
('2.5 CAPEX'!$J28+SUM(OFFSET('2.5 CAPEX'!T28,0,-MIN(MAX($F25-1-('2.1 Kraftwerk allgemein'!$F$16-'1.1 Allgemein'!$I$22+1),0),COLUMN(F25)-1-('2.1 Kraftwerk allgemein'!$F$16-'1.1 Allgemein'!$I$22+1)),1,MIN(MAX($F25-('2.1 Kraftwerk allgemein'!$F$16-'1.1 Allgemein'!$I$22+1),1),COLUMN(F25)-('2.1 Kraftwerk allgemein'!$F$16-'1.1 Allgemein'!$I$22+1)))))/$F25,
SUM(OFFSET('2.5 CAPEX'!T28,0,-MIN($F25-1,COLUMN(F25)-1),1,MIN($F25,COLUMN(F25))))/$F25)))))))</f>
        <v>0</v>
      </c>
      <c r="P25" s="199">
        <f ca="1">IF('2.1 Kraftwerk allgemein'!$F$15&lt;'1.1 Allgemein'!$I$22,
IF(OR(ISNUMBER($D25)=FALSE,$F25=""),"",
IF(AND('2.5 CAPEX'!$L28&lt;&gt;"x",'2.5 CAPEX'!$M28&lt;&gt;"x"),0,
IF($F25=0,0,
IF(P$4&lt;'2.1 Kraftwerk allgemein'!$F$16,0,
IF(P$4='2.1 Kraftwerk allgemein'!$F$16,'2.5 CAPEX'!$J28/$F25,
IF(P$4&lt;'2.1 Kraftwerk allgemein'!$F$16+$F25,
('2.5 CAPEX'!$J28+SUM(OFFSET('2.5 CAPEX'!U28,0,-MIN(MAX($F25-1-('2.1 Kraftwerk allgemein'!$F$16-'2.1 Kraftwerk allgemein'!$F$15+1),0),COLUMN(G25)-1-('2.1 Kraftwerk allgemein'!$F$16-'2.1 Kraftwerk allgemein'!$F$15+1)),1,MIN(MAX($F25-('2.1 Kraftwerk allgemein'!$F$16-'2.1 Kraftwerk allgemein'!$F$15+1),1),COLUMN(G25)-('2.1 Kraftwerk allgemein'!$F$16-'2.1 Kraftwerk allgemein'!$F$15+1)))))/$F25,
SUM(OFFSET('2.5 CAPEX'!U28,0,-MIN($F25-1,COLUMN(G25)-1),1,MIN($F25,COLUMN(G25))))/$F25)))))),
IF(OR(ISNUMBER($D25)=FALSE,$F25=""),"",
IF(AND('2.5 CAPEX'!$L28&lt;&gt;"x",'2.5 CAPEX'!$M28&lt;&gt;"x"),0,
IF($F25=0,0,
IF(P$4&lt;'2.1 Kraftwerk allgemein'!$F$16,0,
IF(P$4='2.1 Kraftwerk allgemein'!$F$16,'2.5 CAPEX'!$J28/$F25,
IF(P$4&lt;'2.1 Kraftwerk allgemein'!$F$16+$F25,
('2.5 CAPEX'!$J28+SUM(OFFSET('2.5 CAPEX'!U28,0,-MIN(MAX($F25-1-('2.1 Kraftwerk allgemein'!$F$16-'1.1 Allgemein'!$I$22+1),0),COLUMN(G25)-1-('2.1 Kraftwerk allgemein'!$F$16-'1.1 Allgemein'!$I$22+1)),1,MIN(MAX($F25-('2.1 Kraftwerk allgemein'!$F$16-'1.1 Allgemein'!$I$22+1),1),COLUMN(G25)-('2.1 Kraftwerk allgemein'!$F$16-'1.1 Allgemein'!$I$22+1)))))/$F25,
SUM(OFFSET('2.5 CAPEX'!U28,0,-MIN($F25-1,COLUMN(G25)-1),1,MIN($F25,COLUMN(G25))))/$F25)))))))</f>
        <v>0</v>
      </c>
      <c r="Q25" s="199">
        <f ca="1">IF('2.1 Kraftwerk allgemein'!$F$15&lt;'1.1 Allgemein'!$I$22,
IF(OR(ISNUMBER($D25)=FALSE,$F25=""),"",
IF(AND('2.5 CAPEX'!$L28&lt;&gt;"x",'2.5 CAPEX'!$M28&lt;&gt;"x"),0,
IF($F25=0,0,
IF(Q$4&lt;'2.1 Kraftwerk allgemein'!$F$16,0,
IF(Q$4='2.1 Kraftwerk allgemein'!$F$16,'2.5 CAPEX'!$J28/$F25,
IF(Q$4&lt;'2.1 Kraftwerk allgemein'!$F$16+$F25,
('2.5 CAPEX'!$J28+SUM(OFFSET('2.5 CAPEX'!V28,0,-MIN(MAX($F25-1-('2.1 Kraftwerk allgemein'!$F$16-'2.1 Kraftwerk allgemein'!$F$15+1),0),COLUMN(H25)-1-('2.1 Kraftwerk allgemein'!$F$16-'2.1 Kraftwerk allgemein'!$F$15+1)),1,MIN(MAX($F25-('2.1 Kraftwerk allgemein'!$F$16-'2.1 Kraftwerk allgemein'!$F$15+1),1),COLUMN(H25)-('2.1 Kraftwerk allgemein'!$F$16-'2.1 Kraftwerk allgemein'!$F$15+1)))))/$F25,
SUM(OFFSET('2.5 CAPEX'!V28,0,-MIN($F25-1,COLUMN(H25)-1),1,MIN($F25,COLUMN(H25))))/$F25)))))),
IF(OR(ISNUMBER($D25)=FALSE,$F25=""),"",
IF(AND('2.5 CAPEX'!$L28&lt;&gt;"x",'2.5 CAPEX'!$M28&lt;&gt;"x"),0,
IF($F25=0,0,
IF(Q$4&lt;'2.1 Kraftwerk allgemein'!$F$16,0,
IF(Q$4='2.1 Kraftwerk allgemein'!$F$16,'2.5 CAPEX'!$J28/$F25,
IF(Q$4&lt;'2.1 Kraftwerk allgemein'!$F$16+$F25,
('2.5 CAPEX'!$J28+SUM(OFFSET('2.5 CAPEX'!V28,0,-MIN(MAX($F25-1-('2.1 Kraftwerk allgemein'!$F$16-'1.1 Allgemein'!$I$22+1),0),COLUMN(H25)-1-('2.1 Kraftwerk allgemein'!$F$16-'1.1 Allgemein'!$I$22+1)),1,MIN(MAX($F25-('2.1 Kraftwerk allgemein'!$F$16-'1.1 Allgemein'!$I$22+1),1),COLUMN(H25)-('2.1 Kraftwerk allgemein'!$F$16-'1.1 Allgemein'!$I$22+1)))))/$F25,
SUM(OFFSET('2.5 CAPEX'!V28,0,-MIN($F25-1,COLUMN(H25)-1),1,MIN($F25,COLUMN(H25))))/$F25)))))))</f>
        <v>0</v>
      </c>
      <c r="R25" s="199">
        <f ca="1">IF('2.1 Kraftwerk allgemein'!$F$15&lt;'1.1 Allgemein'!$I$22,
IF(OR(ISNUMBER($D25)=FALSE,$F25=""),"",
IF(AND('2.5 CAPEX'!$L28&lt;&gt;"x",'2.5 CAPEX'!$M28&lt;&gt;"x"),0,
IF($F25=0,0,
IF(R$4&lt;'2.1 Kraftwerk allgemein'!$F$16,0,
IF(R$4='2.1 Kraftwerk allgemein'!$F$16,'2.5 CAPEX'!$J28/$F25,
IF(R$4&lt;'2.1 Kraftwerk allgemein'!$F$16+$F25,
('2.5 CAPEX'!$J28+SUM(OFFSET('2.5 CAPEX'!W28,0,-MIN(MAX($F25-1-('2.1 Kraftwerk allgemein'!$F$16-'2.1 Kraftwerk allgemein'!$F$15+1),0),COLUMN(I25)-1-('2.1 Kraftwerk allgemein'!$F$16-'2.1 Kraftwerk allgemein'!$F$15+1)),1,MIN(MAX($F25-('2.1 Kraftwerk allgemein'!$F$16-'2.1 Kraftwerk allgemein'!$F$15+1),1),COLUMN(I25)-('2.1 Kraftwerk allgemein'!$F$16-'2.1 Kraftwerk allgemein'!$F$15+1)))))/$F25,
SUM(OFFSET('2.5 CAPEX'!W28,0,-MIN($F25-1,COLUMN(I25)-1),1,MIN($F25,COLUMN(I25))))/$F25)))))),
IF(OR(ISNUMBER($D25)=FALSE,$F25=""),"",
IF(AND('2.5 CAPEX'!$L28&lt;&gt;"x",'2.5 CAPEX'!$M28&lt;&gt;"x"),0,
IF($F25=0,0,
IF(R$4&lt;'2.1 Kraftwerk allgemein'!$F$16,0,
IF(R$4='2.1 Kraftwerk allgemein'!$F$16,'2.5 CAPEX'!$J28/$F25,
IF(R$4&lt;'2.1 Kraftwerk allgemein'!$F$16+$F25,
('2.5 CAPEX'!$J28+SUM(OFFSET('2.5 CAPEX'!W28,0,-MIN(MAX($F25-1-('2.1 Kraftwerk allgemein'!$F$16-'1.1 Allgemein'!$I$22+1),0),COLUMN(I25)-1-('2.1 Kraftwerk allgemein'!$F$16-'1.1 Allgemein'!$I$22+1)),1,MIN(MAX($F25-('2.1 Kraftwerk allgemein'!$F$16-'1.1 Allgemein'!$I$22+1),1),COLUMN(I25)-('2.1 Kraftwerk allgemein'!$F$16-'1.1 Allgemein'!$I$22+1)))))/$F25,
SUM(OFFSET('2.5 CAPEX'!W28,0,-MIN($F25-1,COLUMN(I25)-1),1,MIN($F25,COLUMN(I25))))/$F25)))))))</f>
        <v>0</v>
      </c>
      <c r="S25" s="199">
        <f ca="1">IF('2.1 Kraftwerk allgemein'!$F$15&lt;'1.1 Allgemein'!$I$22,
IF(OR(ISNUMBER($D25)=FALSE,$F25=""),"",
IF(AND('2.5 CAPEX'!$L28&lt;&gt;"x",'2.5 CAPEX'!$M28&lt;&gt;"x"),0,
IF($F25=0,0,
IF(S$4&lt;'2.1 Kraftwerk allgemein'!$F$16,0,
IF(S$4='2.1 Kraftwerk allgemein'!$F$16,'2.5 CAPEX'!$J28/$F25,
IF(S$4&lt;'2.1 Kraftwerk allgemein'!$F$16+$F25,
('2.5 CAPEX'!$J28+SUM(OFFSET('2.5 CAPEX'!X28,0,-MIN(MAX($F25-1-('2.1 Kraftwerk allgemein'!$F$16-'2.1 Kraftwerk allgemein'!$F$15+1),0),COLUMN(J25)-1-('2.1 Kraftwerk allgemein'!$F$16-'2.1 Kraftwerk allgemein'!$F$15+1)),1,MIN(MAX($F25-('2.1 Kraftwerk allgemein'!$F$16-'2.1 Kraftwerk allgemein'!$F$15+1),1),COLUMN(J25)-('2.1 Kraftwerk allgemein'!$F$16-'2.1 Kraftwerk allgemein'!$F$15+1)))))/$F25,
SUM(OFFSET('2.5 CAPEX'!X28,0,-MIN($F25-1,COLUMN(J25)-1),1,MIN($F25,COLUMN(J25))))/$F25)))))),
IF(OR(ISNUMBER($D25)=FALSE,$F25=""),"",
IF(AND('2.5 CAPEX'!$L28&lt;&gt;"x",'2.5 CAPEX'!$M28&lt;&gt;"x"),0,
IF($F25=0,0,
IF(S$4&lt;'2.1 Kraftwerk allgemein'!$F$16,0,
IF(S$4='2.1 Kraftwerk allgemein'!$F$16,'2.5 CAPEX'!$J28/$F25,
IF(S$4&lt;'2.1 Kraftwerk allgemein'!$F$16+$F25,
('2.5 CAPEX'!$J28+SUM(OFFSET('2.5 CAPEX'!X28,0,-MIN(MAX($F25-1-('2.1 Kraftwerk allgemein'!$F$16-'1.1 Allgemein'!$I$22+1),0),COLUMN(J25)-1-('2.1 Kraftwerk allgemein'!$F$16-'1.1 Allgemein'!$I$22+1)),1,MIN(MAX($F25-('2.1 Kraftwerk allgemein'!$F$16-'1.1 Allgemein'!$I$22+1),1),COLUMN(J25)-('2.1 Kraftwerk allgemein'!$F$16-'1.1 Allgemein'!$I$22+1)))))/$F25,
SUM(OFFSET('2.5 CAPEX'!X28,0,-MIN($F25-1,COLUMN(J25)-1),1,MIN($F25,COLUMN(J25))))/$F25)))))))</f>
        <v>0</v>
      </c>
      <c r="T25" s="199">
        <f ca="1">IF('2.1 Kraftwerk allgemein'!$F$15&lt;'1.1 Allgemein'!$I$22,
IF(OR(ISNUMBER($D25)=FALSE,$F25=""),"",
IF(AND('2.5 CAPEX'!$L28&lt;&gt;"x",'2.5 CAPEX'!$M28&lt;&gt;"x"),0,
IF($F25=0,0,
IF(T$4&lt;'2.1 Kraftwerk allgemein'!$F$16,0,
IF(T$4='2.1 Kraftwerk allgemein'!$F$16,'2.5 CAPEX'!$J28/$F25,
IF(T$4&lt;'2.1 Kraftwerk allgemein'!$F$16+$F25,
('2.5 CAPEX'!$J28+SUM(OFFSET('2.5 CAPEX'!Y28,0,-MIN(MAX($F25-1-('2.1 Kraftwerk allgemein'!$F$16-'2.1 Kraftwerk allgemein'!$F$15+1),0),COLUMN(K25)-1-('2.1 Kraftwerk allgemein'!$F$16-'2.1 Kraftwerk allgemein'!$F$15+1)),1,MIN(MAX($F25-('2.1 Kraftwerk allgemein'!$F$16-'2.1 Kraftwerk allgemein'!$F$15+1),1),COLUMN(K25)-('2.1 Kraftwerk allgemein'!$F$16-'2.1 Kraftwerk allgemein'!$F$15+1)))))/$F25,
SUM(OFFSET('2.5 CAPEX'!Y28,0,-MIN($F25-1,COLUMN(K25)-1),1,MIN($F25,COLUMN(K25))))/$F25)))))),
IF(OR(ISNUMBER($D25)=FALSE,$F25=""),"",
IF(AND('2.5 CAPEX'!$L28&lt;&gt;"x",'2.5 CAPEX'!$M28&lt;&gt;"x"),0,
IF($F25=0,0,
IF(T$4&lt;'2.1 Kraftwerk allgemein'!$F$16,0,
IF(T$4='2.1 Kraftwerk allgemein'!$F$16,'2.5 CAPEX'!$J28/$F25,
IF(T$4&lt;'2.1 Kraftwerk allgemein'!$F$16+$F25,
('2.5 CAPEX'!$J28+SUM(OFFSET('2.5 CAPEX'!Y28,0,-MIN(MAX($F25-1-('2.1 Kraftwerk allgemein'!$F$16-'1.1 Allgemein'!$I$22+1),0),COLUMN(K25)-1-('2.1 Kraftwerk allgemein'!$F$16-'1.1 Allgemein'!$I$22+1)),1,MIN(MAX($F25-('2.1 Kraftwerk allgemein'!$F$16-'1.1 Allgemein'!$I$22+1),1),COLUMN(K25)-('2.1 Kraftwerk allgemein'!$F$16-'1.1 Allgemein'!$I$22+1)))))/$F25,
SUM(OFFSET('2.5 CAPEX'!Y28,0,-MIN($F25-1,COLUMN(K25)-1),1,MIN($F25,COLUMN(K25))))/$F25)))))))</f>
        <v>0</v>
      </c>
      <c r="U25" s="199">
        <f ca="1">IF('2.1 Kraftwerk allgemein'!$F$15&lt;'1.1 Allgemein'!$I$22,
IF(OR(ISNUMBER($D25)=FALSE,$F25=""),"",
IF(AND('2.5 CAPEX'!$L28&lt;&gt;"x",'2.5 CAPEX'!$M28&lt;&gt;"x"),0,
IF($F25=0,0,
IF(U$4&lt;'2.1 Kraftwerk allgemein'!$F$16,0,
IF(U$4='2.1 Kraftwerk allgemein'!$F$16,'2.5 CAPEX'!$J28/$F25,
IF(U$4&lt;'2.1 Kraftwerk allgemein'!$F$16+$F25,
('2.5 CAPEX'!$J28+SUM(OFFSET('2.5 CAPEX'!Z28,0,-MIN(MAX($F25-1-('2.1 Kraftwerk allgemein'!$F$16-'2.1 Kraftwerk allgemein'!$F$15+1),0),COLUMN(L25)-1-('2.1 Kraftwerk allgemein'!$F$16-'2.1 Kraftwerk allgemein'!$F$15+1)),1,MIN(MAX($F25-('2.1 Kraftwerk allgemein'!$F$16-'2.1 Kraftwerk allgemein'!$F$15+1),1),COLUMN(L25)-('2.1 Kraftwerk allgemein'!$F$16-'2.1 Kraftwerk allgemein'!$F$15+1)))))/$F25,
SUM(OFFSET('2.5 CAPEX'!Z28,0,-MIN($F25-1,COLUMN(L25)-1),1,MIN($F25,COLUMN(L25))))/$F25)))))),
IF(OR(ISNUMBER($D25)=FALSE,$F25=""),"",
IF(AND('2.5 CAPEX'!$L28&lt;&gt;"x",'2.5 CAPEX'!$M28&lt;&gt;"x"),0,
IF($F25=0,0,
IF(U$4&lt;'2.1 Kraftwerk allgemein'!$F$16,0,
IF(U$4='2.1 Kraftwerk allgemein'!$F$16,'2.5 CAPEX'!$J28/$F25,
IF(U$4&lt;'2.1 Kraftwerk allgemein'!$F$16+$F25,
('2.5 CAPEX'!$J28+SUM(OFFSET('2.5 CAPEX'!Z28,0,-MIN(MAX($F25-1-('2.1 Kraftwerk allgemein'!$F$16-'1.1 Allgemein'!$I$22+1),0),COLUMN(L25)-1-('2.1 Kraftwerk allgemein'!$F$16-'1.1 Allgemein'!$I$22+1)),1,MIN(MAX($F25-('2.1 Kraftwerk allgemein'!$F$16-'1.1 Allgemein'!$I$22+1),1),COLUMN(L25)-('2.1 Kraftwerk allgemein'!$F$16-'1.1 Allgemein'!$I$22+1)))))/$F25,
SUM(OFFSET('2.5 CAPEX'!Z28,0,-MIN($F25-1,COLUMN(L25)-1),1,MIN($F25,COLUMN(L25))))/$F25)))))))</f>
        <v>0</v>
      </c>
      <c r="V25" s="199">
        <f ca="1">IF('2.1 Kraftwerk allgemein'!$F$15&lt;'1.1 Allgemein'!$I$22,
IF(OR(ISNUMBER($D25)=FALSE,$F25=""),"",
IF(AND('2.5 CAPEX'!$L28&lt;&gt;"x",'2.5 CAPEX'!$M28&lt;&gt;"x"),0,
IF($F25=0,0,
IF(V$4&lt;'2.1 Kraftwerk allgemein'!$F$16,0,
IF(V$4='2.1 Kraftwerk allgemein'!$F$16,'2.5 CAPEX'!$J28/$F25,
IF(V$4&lt;'2.1 Kraftwerk allgemein'!$F$16+$F25,
('2.5 CAPEX'!$J28+SUM(OFFSET('2.5 CAPEX'!AA28,0,-MIN(MAX($F25-1-('2.1 Kraftwerk allgemein'!$F$16-'2.1 Kraftwerk allgemein'!$F$15+1),0),COLUMN(M25)-1-('2.1 Kraftwerk allgemein'!$F$16-'2.1 Kraftwerk allgemein'!$F$15+1)),1,MIN(MAX($F25-('2.1 Kraftwerk allgemein'!$F$16-'2.1 Kraftwerk allgemein'!$F$15+1),1),COLUMN(M25)-('2.1 Kraftwerk allgemein'!$F$16-'2.1 Kraftwerk allgemein'!$F$15+1)))))/$F25,
SUM(OFFSET('2.5 CAPEX'!AA28,0,-MIN($F25-1,COLUMN(M25)-1),1,MIN($F25,COLUMN(M25))))/$F25)))))),
IF(OR(ISNUMBER($D25)=FALSE,$F25=""),"",
IF(AND('2.5 CAPEX'!$L28&lt;&gt;"x",'2.5 CAPEX'!$M28&lt;&gt;"x"),0,
IF($F25=0,0,
IF(V$4&lt;'2.1 Kraftwerk allgemein'!$F$16,0,
IF(V$4='2.1 Kraftwerk allgemein'!$F$16,'2.5 CAPEX'!$J28/$F25,
IF(V$4&lt;'2.1 Kraftwerk allgemein'!$F$16+$F25,
('2.5 CAPEX'!$J28+SUM(OFFSET('2.5 CAPEX'!AA28,0,-MIN(MAX($F25-1-('2.1 Kraftwerk allgemein'!$F$16-'1.1 Allgemein'!$I$22+1),0),COLUMN(M25)-1-('2.1 Kraftwerk allgemein'!$F$16-'1.1 Allgemein'!$I$22+1)),1,MIN(MAX($F25-('2.1 Kraftwerk allgemein'!$F$16-'1.1 Allgemein'!$I$22+1),1),COLUMN(M25)-('2.1 Kraftwerk allgemein'!$F$16-'1.1 Allgemein'!$I$22+1)))))/$F25,
SUM(OFFSET('2.5 CAPEX'!AA28,0,-MIN($F25-1,COLUMN(M25)-1),1,MIN($F25,COLUMN(M25))))/$F25)))))))</f>
        <v>0</v>
      </c>
      <c r="W25" s="199">
        <f ca="1">IF('2.1 Kraftwerk allgemein'!$F$15&lt;'1.1 Allgemein'!$I$22,
IF(OR(ISNUMBER($D25)=FALSE,$F25=""),"",
IF(AND('2.5 CAPEX'!$L28&lt;&gt;"x",'2.5 CAPEX'!$M28&lt;&gt;"x"),0,
IF($F25=0,0,
IF(W$4&lt;'2.1 Kraftwerk allgemein'!$F$16,0,
IF(W$4='2.1 Kraftwerk allgemein'!$F$16,'2.5 CAPEX'!$J28/$F25,
IF(W$4&lt;'2.1 Kraftwerk allgemein'!$F$16+$F25,
('2.5 CAPEX'!$J28+SUM(OFFSET('2.5 CAPEX'!AB28,0,-MIN(MAX($F25-1-('2.1 Kraftwerk allgemein'!$F$16-'2.1 Kraftwerk allgemein'!$F$15+1),0),COLUMN(N25)-1-('2.1 Kraftwerk allgemein'!$F$16-'2.1 Kraftwerk allgemein'!$F$15+1)),1,MIN(MAX($F25-('2.1 Kraftwerk allgemein'!$F$16-'2.1 Kraftwerk allgemein'!$F$15+1),1),COLUMN(N25)-('2.1 Kraftwerk allgemein'!$F$16-'2.1 Kraftwerk allgemein'!$F$15+1)))))/$F25,
SUM(OFFSET('2.5 CAPEX'!AB28,0,-MIN($F25-1,COLUMN(N25)-1),1,MIN($F25,COLUMN(N25))))/$F25)))))),
IF(OR(ISNUMBER($D25)=FALSE,$F25=""),"",
IF(AND('2.5 CAPEX'!$L28&lt;&gt;"x",'2.5 CAPEX'!$M28&lt;&gt;"x"),0,
IF($F25=0,0,
IF(W$4&lt;'2.1 Kraftwerk allgemein'!$F$16,0,
IF(W$4='2.1 Kraftwerk allgemein'!$F$16,'2.5 CAPEX'!$J28/$F25,
IF(W$4&lt;'2.1 Kraftwerk allgemein'!$F$16+$F25,
('2.5 CAPEX'!$J28+SUM(OFFSET('2.5 CAPEX'!AB28,0,-MIN(MAX($F25-1-('2.1 Kraftwerk allgemein'!$F$16-'1.1 Allgemein'!$I$22+1),0),COLUMN(N25)-1-('2.1 Kraftwerk allgemein'!$F$16-'1.1 Allgemein'!$I$22+1)),1,MIN(MAX($F25-('2.1 Kraftwerk allgemein'!$F$16-'1.1 Allgemein'!$I$22+1),1),COLUMN(N25)-('2.1 Kraftwerk allgemein'!$F$16-'1.1 Allgemein'!$I$22+1)))))/$F25,
SUM(OFFSET('2.5 CAPEX'!AB28,0,-MIN($F25-1,COLUMN(N25)-1),1,MIN($F25,COLUMN(N25))))/$F25)))))))</f>
        <v>0</v>
      </c>
      <c r="X25" s="199">
        <f ca="1">IF('2.1 Kraftwerk allgemein'!$F$15&lt;'1.1 Allgemein'!$I$22,
IF(OR(ISNUMBER($D25)=FALSE,$F25=""),"",
IF(AND('2.5 CAPEX'!$L28&lt;&gt;"x",'2.5 CAPEX'!$M28&lt;&gt;"x"),0,
IF($F25=0,0,
IF(X$4&lt;'2.1 Kraftwerk allgemein'!$F$16,0,
IF(X$4='2.1 Kraftwerk allgemein'!$F$16,'2.5 CAPEX'!$J28/$F25,
IF(X$4&lt;'2.1 Kraftwerk allgemein'!$F$16+$F25,
('2.5 CAPEX'!$J28+SUM(OFFSET('2.5 CAPEX'!AC28,0,-MIN(MAX($F25-1-('2.1 Kraftwerk allgemein'!$F$16-'2.1 Kraftwerk allgemein'!$F$15+1),0),COLUMN(O25)-1-('2.1 Kraftwerk allgemein'!$F$16-'2.1 Kraftwerk allgemein'!$F$15+1)),1,MIN(MAX($F25-('2.1 Kraftwerk allgemein'!$F$16-'2.1 Kraftwerk allgemein'!$F$15+1),1),COLUMN(O25)-('2.1 Kraftwerk allgemein'!$F$16-'2.1 Kraftwerk allgemein'!$F$15+1)))))/$F25,
SUM(OFFSET('2.5 CAPEX'!AC28,0,-MIN($F25-1,COLUMN(O25)-1),1,MIN($F25,COLUMN(O25))))/$F25)))))),
IF(OR(ISNUMBER($D25)=FALSE,$F25=""),"",
IF(AND('2.5 CAPEX'!$L28&lt;&gt;"x",'2.5 CAPEX'!$M28&lt;&gt;"x"),0,
IF($F25=0,0,
IF(X$4&lt;'2.1 Kraftwerk allgemein'!$F$16,0,
IF(X$4='2.1 Kraftwerk allgemein'!$F$16,'2.5 CAPEX'!$J28/$F25,
IF(X$4&lt;'2.1 Kraftwerk allgemein'!$F$16+$F25,
('2.5 CAPEX'!$J28+SUM(OFFSET('2.5 CAPEX'!AC28,0,-MIN(MAX($F25-1-('2.1 Kraftwerk allgemein'!$F$16-'1.1 Allgemein'!$I$22+1),0),COLUMN(O25)-1-('2.1 Kraftwerk allgemein'!$F$16-'1.1 Allgemein'!$I$22+1)),1,MIN(MAX($F25-('2.1 Kraftwerk allgemein'!$F$16-'1.1 Allgemein'!$I$22+1),1),COLUMN(O25)-('2.1 Kraftwerk allgemein'!$F$16-'1.1 Allgemein'!$I$22+1)))))/$F25,
SUM(OFFSET('2.5 CAPEX'!AC28,0,-MIN($F25-1,COLUMN(O25)-1),1,MIN($F25,COLUMN(O25))))/$F25)))))))</f>
        <v>0</v>
      </c>
      <c r="Y25" s="199">
        <f ca="1">IF('2.1 Kraftwerk allgemein'!$F$15&lt;'1.1 Allgemein'!$I$22,
IF(OR(ISNUMBER($D25)=FALSE,$F25=""),"",
IF(AND('2.5 CAPEX'!$L28&lt;&gt;"x",'2.5 CAPEX'!$M28&lt;&gt;"x"),0,
IF($F25=0,0,
IF(Y$4&lt;'2.1 Kraftwerk allgemein'!$F$16,0,
IF(Y$4='2.1 Kraftwerk allgemein'!$F$16,'2.5 CAPEX'!$J28/$F25,
IF(Y$4&lt;'2.1 Kraftwerk allgemein'!$F$16+$F25,
('2.5 CAPEX'!$J28+SUM(OFFSET('2.5 CAPEX'!AD28,0,-MIN(MAX($F25-1-('2.1 Kraftwerk allgemein'!$F$16-'2.1 Kraftwerk allgemein'!$F$15+1),0),COLUMN(P25)-1-('2.1 Kraftwerk allgemein'!$F$16-'2.1 Kraftwerk allgemein'!$F$15+1)),1,MIN(MAX($F25-('2.1 Kraftwerk allgemein'!$F$16-'2.1 Kraftwerk allgemein'!$F$15+1),1),COLUMN(P25)-('2.1 Kraftwerk allgemein'!$F$16-'2.1 Kraftwerk allgemein'!$F$15+1)))))/$F25,
SUM(OFFSET('2.5 CAPEX'!AD28,0,-MIN($F25-1,COLUMN(P25)-1),1,MIN($F25,COLUMN(P25))))/$F25)))))),
IF(OR(ISNUMBER($D25)=FALSE,$F25=""),"",
IF(AND('2.5 CAPEX'!$L28&lt;&gt;"x",'2.5 CAPEX'!$M28&lt;&gt;"x"),0,
IF($F25=0,0,
IF(Y$4&lt;'2.1 Kraftwerk allgemein'!$F$16,0,
IF(Y$4='2.1 Kraftwerk allgemein'!$F$16,'2.5 CAPEX'!$J28/$F25,
IF(Y$4&lt;'2.1 Kraftwerk allgemein'!$F$16+$F25,
('2.5 CAPEX'!$J28+SUM(OFFSET('2.5 CAPEX'!AD28,0,-MIN(MAX($F25-1-('2.1 Kraftwerk allgemein'!$F$16-'1.1 Allgemein'!$I$22+1),0),COLUMN(P25)-1-('2.1 Kraftwerk allgemein'!$F$16-'1.1 Allgemein'!$I$22+1)),1,MIN(MAX($F25-('2.1 Kraftwerk allgemein'!$F$16-'1.1 Allgemein'!$I$22+1),1),COLUMN(P25)-('2.1 Kraftwerk allgemein'!$F$16-'1.1 Allgemein'!$I$22+1)))))/$F25,
SUM(OFFSET('2.5 CAPEX'!AD28,0,-MIN($F25-1,COLUMN(P25)-1),1,MIN($F25,COLUMN(P25))))/$F25)))))))</f>
        <v>0</v>
      </c>
      <c r="Z25" s="199">
        <f ca="1">IF('2.1 Kraftwerk allgemein'!$F$15&lt;'1.1 Allgemein'!$I$22,
IF(OR(ISNUMBER($D25)=FALSE,$F25=""),"",
IF(AND('2.5 CAPEX'!$L28&lt;&gt;"x",'2.5 CAPEX'!$M28&lt;&gt;"x"),0,
IF($F25=0,0,
IF(Z$4&lt;'2.1 Kraftwerk allgemein'!$F$16,0,
IF(Z$4='2.1 Kraftwerk allgemein'!$F$16,'2.5 CAPEX'!$J28/$F25,
IF(Z$4&lt;'2.1 Kraftwerk allgemein'!$F$16+$F25,
('2.5 CAPEX'!$J28+SUM(OFFSET('2.5 CAPEX'!AE28,0,-MIN(MAX($F25-1-('2.1 Kraftwerk allgemein'!$F$16-'2.1 Kraftwerk allgemein'!$F$15+1),0),COLUMN(Q25)-1-('2.1 Kraftwerk allgemein'!$F$16-'2.1 Kraftwerk allgemein'!$F$15+1)),1,MIN(MAX($F25-('2.1 Kraftwerk allgemein'!$F$16-'2.1 Kraftwerk allgemein'!$F$15+1),1),COLUMN(Q25)-('2.1 Kraftwerk allgemein'!$F$16-'2.1 Kraftwerk allgemein'!$F$15+1)))))/$F25,
SUM(OFFSET('2.5 CAPEX'!AE28,0,-MIN($F25-1,COLUMN(Q25)-1),1,MIN($F25,COLUMN(Q25))))/$F25)))))),
IF(OR(ISNUMBER($D25)=FALSE,$F25=""),"",
IF(AND('2.5 CAPEX'!$L28&lt;&gt;"x",'2.5 CAPEX'!$M28&lt;&gt;"x"),0,
IF($F25=0,0,
IF(Z$4&lt;'2.1 Kraftwerk allgemein'!$F$16,0,
IF(Z$4='2.1 Kraftwerk allgemein'!$F$16,'2.5 CAPEX'!$J28/$F25,
IF(Z$4&lt;'2.1 Kraftwerk allgemein'!$F$16+$F25,
('2.5 CAPEX'!$J28+SUM(OFFSET('2.5 CAPEX'!AE28,0,-MIN(MAX($F25-1-('2.1 Kraftwerk allgemein'!$F$16-'1.1 Allgemein'!$I$22+1),0),COLUMN(Q25)-1-('2.1 Kraftwerk allgemein'!$F$16-'1.1 Allgemein'!$I$22+1)),1,MIN(MAX($F25-('2.1 Kraftwerk allgemein'!$F$16-'1.1 Allgemein'!$I$22+1),1),COLUMN(Q25)-('2.1 Kraftwerk allgemein'!$F$16-'1.1 Allgemein'!$I$22+1)))))/$F25,
SUM(OFFSET('2.5 CAPEX'!AE28,0,-MIN($F25-1,COLUMN(Q25)-1),1,MIN($F25,COLUMN(Q25))))/$F25)))))))</f>
        <v>0</v>
      </c>
      <c r="AA25" s="199">
        <f ca="1">IF('2.1 Kraftwerk allgemein'!$F$15&lt;'1.1 Allgemein'!$I$22,
IF(OR(ISNUMBER($D25)=FALSE,$F25=""),"",
IF(AND('2.5 CAPEX'!$L28&lt;&gt;"x",'2.5 CAPEX'!$M28&lt;&gt;"x"),0,
IF($F25=0,0,
IF(AA$4&lt;'2.1 Kraftwerk allgemein'!$F$16,0,
IF(AA$4='2.1 Kraftwerk allgemein'!$F$16,'2.5 CAPEX'!$J28/$F25,
IF(AA$4&lt;'2.1 Kraftwerk allgemein'!$F$16+$F25,
('2.5 CAPEX'!$J28+SUM(OFFSET('2.5 CAPEX'!AF28,0,-MIN(MAX($F25-1-('2.1 Kraftwerk allgemein'!$F$16-'2.1 Kraftwerk allgemein'!$F$15+1),0),COLUMN(R25)-1-('2.1 Kraftwerk allgemein'!$F$16-'2.1 Kraftwerk allgemein'!$F$15+1)),1,MIN(MAX($F25-('2.1 Kraftwerk allgemein'!$F$16-'2.1 Kraftwerk allgemein'!$F$15+1),1),COLUMN(R25)-('2.1 Kraftwerk allgemein'!$F$16-'2.1 Kraftwerk allgemein'!$F$15+1)))))/$F25,
SUM(OFFSET('2.5 CAPEX'!AF28,0,-MIN($F25-1,COLUMN(R25)-1),1,MIN($F25,COLUMN(R25))))/$F25)))))),
IF(OR(ISNUMBER($D25)=FALSE,$F25=""),"",
IF(AND('2.5 CAPEX'!$L28&lt;&gt;"x",'2.5 CAPEX'!$M28&lt;&gt;"x"),0,
IF($F25=0,0,
IF(AA$4&lt;'2.1 Kraftwerk allgemein'!$F$16,0,
IF(AA$4='2.1 Kraftwerk allgemein'!$F$16,'2.5 CAPEX'!$J28/$F25,
IF(AA$4&lt;'2.1 Kraftwerk allgemein'!$F$16+$F25,
('2.5 CAPEX'!$J28+SUM(OFFSET('2.5 CAPEX'!AF28,0,-MIN(MAX($F25-1-('2.1 Kraftwerk allgemein'!$F$16-'1.1 Allgemein'!$I$22+1),0),COLUMN(R25)-1-('2.1 Kraftwerk allgemein'!$F$16-'1.1 Allgemein'!$I$22+1)),1,MIN(MAX($F25-('2.1 Kraftwerk allgemein'!$F$16-'1.1 Allgemein'!$I$22+1),1),COLUMN(R25)-('2.1 Kraftwerk allgemein'!$F$16-'1.1 Allgemein'!$I$22+1)))))/$F25,
SUM(OFFSET('2.5 CAPEX'!AF28,0,-MIN($F25-1,COLUMN(R25)-1),1,MIN($F25,COLUMN(R25))))/$F25)))))))</f>
        <v>0</v>
      </c>
      <c r="AB25" s="199">
        <f ca="1">IF('2.1 Kraftwerk allgemein'!$F$15&lt;'1.1 Allgemein'!$I$22,
IF(OR(ISNUMBER($D25)=FALSE,$F25=""),"",
IF(AND('2.5 CAPEX'!$L28&lt;&gt;"x",'2.5 CAPEX'!$M28&lt;&gt;"x"),0,
IF($F25=0,0,
IF(AB$4&lt;'2.1 Kraftwerk allgemein'!$F$16,0,
IF(AB$4='2.1 Kraftwerk allgemein'!$F$16,'2.5 CAPEX'!$J28/$F25,
IF(AB$4&lt;'2.1 Kraftwerk allgemein'!$F$16+$F25,
('2.5 CAPEX'!$J28+SUM(OFFSET('2.5 CAPEX'!AG28,0,-MIN(MAX($F25-1-('2.1 Kraftwerk allgemein'!$F$16-'2.1 Kraftwerk allgemein'!$F$15+1),0),COLUMN(S25)-1-('2.1 Kraftwerk allgemein'!$F$16-'2.1 Kraftwerk allgemein'!$F$15+1)),1,MIN(MAX($F25-('2.1 Kraftwerk allgemein'!$F$16-'2.1 Kraftwerk allgemein'!$F$15+1),1),COLUMN(S25)-('2.1 Kraftwerk allgemein'!$F$16-'2.1 Kraftwerk allgemein'!$F$15+1)))))/$F25,
SUM(OFFSET('2.5 CAPEX'!AG28,0,-MIN($F25-1,COLUMN(S25)-1),1,MIN($F25,COLUMN(S25))))/$F25)))))),
IF(OR(ISNUMBER($D25)=FALSE,$F25=""),"",
IF(AND('2.5 CAPEX'!$L28&lt;&gt;"x",'2.5 CAPEX'!$M28&lt;&gt;"x"),0,
IF($F25=0,0,
IF(AB$4&lt;'2.1 Kraftwerk allgemein'!$F$16,0,
IF(AB$4='2.1 Kraftwerk allgemein'!$F$16,'2.5 CAPEX'!$J28/$F25,
IF(AB$4&lt;'2.1 Kraftwerk allgemein'!$F$16+$F25,
('2.5 CAPEX'!$J28+SUM(OFFSET('2.5 CAPEX'!AG28,0,-MIN(MAX($F25-1-('2.1 Kraftwerk allgemein'!$F$16-'1.1 Allgemein'!$I$22+1),0),COLUMN(S25)-1-('2.1 Kraftwerk allgemein'!$F$16-'1.1 Allgemein'!$I$22+1)),1,MIN(MAX($F25-('2.1 Kraftwerk allgemein'!$F$16-'1.1 Allgemein'!$I$22+1),1),COLUMN(S25)-('2.1 Kraftwerk allgemein'!$F$16-'1.1 Allgemein'!$I$22+1)))))/$F25,
SUM(OFFSET('2.5 CAPEX'!AG28,0,-MIN($F25-1,COLUMN(S25)-1),1,MIN($F25,COLUMN(S25))))/$F25)))))))</f>
        <v>0</v>
      </c>
      <c r="AC25" s="199">
        <f ca="1">IF('2.1 Kraftwerk allgemein'!$F$15&lt;'1.1 Allgemein'!$I$22,
IF(OR(ISNUMBER($D25)=FALSE,$F25=""),"",
IF(AND('2.5 CAPEX'!$L28&lt;&gt;"x",'2.5 CAPEX'!$M28&lt;&gt;"x"),0,
IF($F25=0,0,
IF(AC$4&lt;'2.1 Kraftwerk allgemein'!$F$16,0,
IF(AC$4='2.1 Kraftwerk allgemein'!$F$16,'2.5 CAPEX'!$J28/$F25,
IF(AC$4&lt;'2.1 Kraftwerk allgemein'!$F$16+$F25,
('2.5 CAPEX'!$J28+SUM(OFFSET('2.5 CAPEX'!AH28,0,-MIN(MAX($F25-1-('2.1 Kraftwerk allgemein'!$F$16-'2.1 Kraftwerk allgemein'!$F$15+1),0),COLUMN(T25)-1-('2.1 Kraftwerk allgemein'!$F$16-'2.1 Kraftwerk allgemein'!$F$15+1)),1,MIN(MAX($F25-('2.1 Kraftwerk allgemein'!$F$16-'2.1 Kraftwerk allgemein'!$F$15+1),1),COLUMN(T25)-('2.1 Kraftwerk allgemein'!$F$16-'2.1 Kraftwerk allgemein'!$F$15+1)))))/$F25,
SUM(OFFSET('2.5 CAPEX'!AH28,0,-MIN($F25-1,COLUMN(T25)-1),1,MIN($F25,COLUMN(T25))))/$F25)))))),
IF(OR(ISNUMBER($D25)=FALSE,$F25=""),"",
IF(AND('2.5 CAPEX'!$L28&lt;&gt;"x",'2.5 CAPEX'!$M28&lt;&gt;"x"),0,
IF($F25=0,0,
IF(AC$4&lt;'2.1 Kraftwerk allgemein'!$F$16,0,
IF(AC$4='2.1 Kraftwerk allgemein'!$F$16,'2.5 CAPEX'!$J28/$F25,
IF(AC$4&lt;'2.1 Kraftwerk allgemein'!$F$16+$F25,
('2.5 CAPEX'!$J28+SUM(OFFSET('2.5 CAPEX'!AH28,0,-MIN(MAX($F25-1-('2.1 Kraftwerk allgemein'!$F$16-'1.1 Allgemein'!$I$22+1),0),COLUMN(T25)-1-('2.1 Kraftwerk allgemein'!$F$16-'1.1 Allgemein'!$I$22+1)),1,MIN(MAX($F25-('2.1 Kraftwerk allgemein'!$F$16-'1.1 Allgemein'!$I$22+1),1),COLUMN(T25)-('2.1 Kraftwerk allgemein'!$F$16-'1.1 Allgemein'!$I$22+1)))))/$F25,
SUM(OFFSET('2.5 CAPEX'!AH28,0,-MIN($F25-1,COLUMN(T25)-1),1,MIN($F25,COLUMN(T25))))/$F25)))))))</f>
        <v>0</v>
      </c>
      <c r="AD25" s="199">
        <f ca="1">IF('2.1 Kraftwerk allgemein'!$F$15&lt;'1.1 Allgemein'!$I$22,
IF(OR(ISNUMBER($D25)=FALSE,$F25=""),"",
IF(AND('2.5 CAPEX'!$L28&lt;&gt;"x",'2.5 CAPEX'!$M28&lt;&gt;"x"),0,
IF($F25=0,0,
IF(AD$4&lt;'2.1 Kraftwerk allgemein'!$F$16,0,
IF(AD$4='2.1 Kraftwerk allgemein'!$F$16,'2.5 CAPEX'!$J28/$F25,
IF(AD$4&lt;'2.1 Kraftwerk allgemein'!$F$16+$F25,
('2.5 CAPEX'!$J28+SUM(OFFSET('2.5 CAPEX'!AI28,0,-MIN(MAX($F25-1-('2.1 Kraftwerk allgemein'!$F$16-'2.1 Kraftwerk allgemein'!$F$15+1),0),COLUMN(U25)-1-('2.1 Kraftwerk allgemein'!$F$16-'2.1 Kraftwerk allgemein'!$F$15+1)),1,MIN(MAX($F25-('2.1 Kraftwerk allgemein'!$F$16-'2.1 Kraftwerk allgemein'!$F$15+1),1),COLUMN(U25)-('2.1 Kraftwerk allgemein'!$F$16-'2.1 Kraftwerk allgemein'!$F$15+1)))))/$F25,
SUM(OFFSET('2.5 CAPEX'!AI28,0,-MIN($F25-1,COLUMN(U25)-1),1,MIN($F25,COLUMN(U25))))/$F25)))))),
IF(OR(ISNUMBER($D25)=FALSE,$F25=""),"",
IF(AND('2.5 CAPEX'!$L28&lt;&gt;"x",'2.5 CAPEX'!$M28&lt;&gt;"x"),0,
IF($F25=0,0,
IF(AD$4&lt;'2.1 Kraftwerk allgemein'!$F$16,0,
IF(AD$4='2.1 Kraftwerk allgemein'!$F$16,'2.5 CAPEX'!$J28/$F25,
IF(AD$4&lt;'2.1 Kraftwerk allgemein'!$F$16+$F25,
('2.5 CAPEX'!$J28+SUM(OFFSET('2.5 CAPEX'!AI28,0,-MIN(MAX($F25-1-('2.1 Kraftwerk allgemein'!$F$16-'1.1 Allgemein'!$I$22+1),0),COLUMN(U25)-1-('2.1 Kraftwerk allgemein'!$F$16-'1.1 Allgemein'!$I$22+1)),1,MIN(MAX($F25-('2.1 Kraftwerk allgemein'!$F$16-'1.1 Allgemein'!$I$22+1),1),COLUMN(U25)-('2.1 Kraftwerk allgemein'!$F$16-'1.1 Allgemein'!$I$22+1)))))/$F25,
SUM(OFFSET('2.5 CAPEX'!AI28,0,-MIN($F25-1,COLUMN(U25)-1),1,MIN($F25,COLUMN(U25))))/$F25)))))))</f>
        <v>0</v>
      </c>
      <c r="AE25" s="199">
        <f ca="1">IF('2.1 Kraftwerk allgemein'!$F$15&lt;'1.1 Allgemein'!$I$22,
IF(OR(ISNUMBER($D25)=FALSE,$F25=""),"",
IF(AND('2.5 CAPEX'!$L28&lt;&gt;"x",'2.5 CAPEX'!$M28&lt;&gt;"x"),0,
IF($F25=0,0,
IF(AE$4&lt;'2.1 Kraftwerk allgemein'!$F$16,0,
IF(AE$4='2.1 Kraftwerk allgemein'!$F$16,'2.5 CAPEX'!$J28/$F25,
IF(AE$4&lt;'2.1 Kraftwerk allgemein'!$F$16+$F25,
('2.5 CAPEX'!$J28+SUM(OFFSET('2.5 CAPEX'!AJ28,0,-MIN(MAX($F25-1-('2.1 Kraftwerk allgemein'!$F$16-'2.1 Kraftwerk allgemein'!$F$15+1),0),COLUMN(V25)-1-('2.1 Kraftwerk allgemein'!$F$16-'2.1 Kraftwerk allgemein'!$F$15+1)),1,MIN(MAX($F25-('2.1 Kraftwerk allgemein'!$F$16-'2.1 Kraftwerk allgemein'!$F$15+1),1),COLUMN(V25)-('2.1 Kraftwerk allgemein'!$F$16-'2.1 Kraftwerk allgemein'!$F$15+1)))))/$F25,
SUM(OFFSET('2.5 CAPEX'!AJ28,0,-MIN($F25-1,COLUMN(V25)-1),1,MIN($F25,COLUMN(V25))))/$F25)))))),
IF(OR(ISNUMBER($D25)=FALSE,$F25=""),"",
IF(AND('2.5 CAPEX'!$L28&lt;&gt;"x",'2.5 CAPEX'!$M28&lt;&gt;"x"),0,
IF($F25=0,0,
IF(AE$4&lt;'2.1 Kraftwerk allgemein'!$F$16,0,
IF(AE$4='2.1 Kraftwerk allgemein'!$F$16,'2.5 CAPEX'!$J28/$F25,
IF(AE$4&lt;'2.1 Kraftwerk allgemein'!$F$16+$F25,
('2.5 CAPEX'!$J28+SUM(OFFSET('2.5 CAPEX'!AJ28,0,-MIN(MAX($F25-1-('2.1 Kraftwerk allgemein'!$F$16-'1.1 Allgemein'!$I$22+1),0),COLUMN(V25)-1-('2.1 Kraftwerk allgemein'!$F$16-'1.1 Allgemein'!$I$22+1)),1,MIN(MAX($F25-('2.1 Kraftwerk allgemein'!$F$16-'1.1 Allgemein'!$I$22+1),1),COLUMN(V25)-('2.1 Kraftwerk allgemein'!$F$16-'1.1 Allgemein'!$I$22+1)))))/$F25,
SUM(OFFSET('2.5 CAPEX'!AJ28,0,-MIN($F25-1,COLUMN(V25)-1),1,MIN($F25,COLUMN(V25))))/$F25)))))))</f>
        <v>0</v>
      </c>
      <c r="AF25" s="199">
        <f ca="1">IF('2.1 Kraftwerk allgemein'!$F$15&lt;'1.1 Allgemein'!$I$22,
IF(OR(ISNUMBER($D25)=FALSE,$F25=""),"",
IF(AND('2.5 CAPEX'!$L28&lt;&gt;"x",'2.5 CAPEX'!$M28&lt;&gt;"x"),0,
IF($F25=0,0,
IF(AF$4&lt;'2.1 Kraftwerk allgemein'!$F$16,0,
IF(AF$4='2.1 Kraftwerk allgemein'!$F$16,'2.5 CAPEX'!$J28/$F25,
IF(AF$4&lt;'2.1 Kraftwerk allgemein'!$F$16+$F25,
('2.5 CAPEX'!$J28+SUM(OFFSET('2.5 CAPEX'!AK28,0,-MIN(MAX($F25-1-('2.1 Kraftwerk allgemein'!$F$16-'2.1 Kraftwerk allgemein'!$F$15+1),0),COLUMN(W25)-1-('2.1 Kraftwerk allgemein'!$F$16-'2.1 Kraftwerk allgemein'!$F$15+1)),1,MIN(MAX($F25-('2.1 Kraftwerk allgemein'!$F$16-'2.1 Kraftwerk allgemein'!$F$15+1),1),COLUMN(W25)-('2.1 Kraftwerk allgemein'!$F$16-'2.1 Kraftwerk allgemein'!$F$15+1)))))/$F25,
SUM(OFFSET('2.5 CAPEX'!AK28,0,-MIN($F25-1,COLUMN(W25)-1),1,MIN($F25,COLUMN(W25))))/$F25)))))),
IF(OR(ISNUMBER($D25)=FALSE,$F25=""),"",
IF(AND('2.5 CAPEX'!$L28&lt;&gt;"x",'2.5 CAPEX'!$M28&lt;&gt;"x"),0,
IF($F25=0,0,
IF(AF$4&lt;'2.1 Kraftwerk allgemein'!$F$16,0,
IF(AF$4='2.1 Kraftwerk allgemein'!$F$16,'2.5 CAPEX'!$J28/$F25,
IF(AF$4&lt;'2.1 Kraftwerk allgemein'!$F$16+$F25,
('2.5 CAPEX'!$J28+SUM(OFFSET('2.5 CAPEX'!AK28,0,-MIN(MAX($F25-1-('2.1 Kraftwerk allgemein'!$F$16-'1.1 Allgemein'!$I$22+1),0),COLUMN(W25)-1-('2.1 Kraftwerk allgemein'!$F$16-'1.1 Allgemein'!$I$22+1)),1,MIN(MAX($F25-('2.1 Kraftwerk allgemein'!$F$16-'1.1 Allgemein'!$I$22+1),1),COLUMN(W25)-('2.1 Kraftwerk allgemein'!$F$16-'1.1 Allgemein'!$I$22+1)))))/$F25,
SUM(OFFSET('2.5 CAPEX'!AK28,0,-MIN($F25-1,COLUMN(W25)-1),1,MIN($F25,COLUMN(W25))))/$F25)))))))</f>
        <v>0</v>
      </c>
      <c r="AG25" s="199">
        <f ca="1">IF('2.1 Kraftwerk allgemein'!$F$15&lt;'1.1 Allgemein'!$I$22,
IF(OR(ISNUMBER($D25)=FALSE,$F25=""),"",
IF(AND('2.5 CAPEX'!$L28&lt;&gt;"x",'2.5 CAPEX'!$M28&lt;&gt;"x"),0,
IF($F25=0,0,
IF(AG$4&lt;'2.1 Kraftwerk allgemein'!$F$16,0,
IF(AG$4='2.1 Kraftwerk allgemein'!$F$16,'2.5 CAPEX'!$J28/$F25,
IF(AG$4&lt;'2.1 Kraftwerk allgemein'!$F$16+$F25,
('2.5 CAPEX'!$J28+SUM(OFFSET('2.5 CAPEX'!AL28,0,-MIN(MAX($F25-1-('2.1 Kraftwerk allgemein'!$F$16-'2.1 Kraftwerk allgemein'!$F$15+1),0),COLUMN(X25)-1-('2.1 Kraftwerk allgemein'!$F$16-'2.1 Kraftwerk allgemein'!$F$15+1)),1,MIN(MAX($F25-('2.1 Kraftwerk allgemein'!$F$16-'2.1 Kraftwerk allgemein'!$F$15+1),1),COLUMN(X25)-('2.1 Kraftwerk allgemein'!$F$16-'2.1 Kraftwerk allgemein'!$F$15+1)))))/$F25,
SUM(OFFSET('2.5 CAPEX'!AL28,0,-MIN($F25-1,COLUMN(X25)-1),1,MIN($F25,COLUMN(X25))))/$F25)))))),
IF(OR(ISNUMBER($D25)=FALSE,$F25=""),"",
IF(AND('2.5 CAPEX'!$L28&lt;&gt;"x",'2.5 CAPEX'!$M28&lt;&gt;"x"),0,
IF($F25=0,0,
IF(AG$4&lt;'2.1 Kraftwerk allgemein'!$F$16,0,
IF(AG$4='2.1 Kraftwerk allgemein'!$F$16,'2.5 CAPEX'!$J28/$F25,
IF(AG$4&lt;'2.1 Kraftwerk allgemein'!$F$16+$F25,
('2.5 CAPEX'!$J28+SUM(OFFSET('2.5 CAPEX'!AL28,0,-MIN(MAX($F25-1-('2.1 Kraftwerk allgemein'!$F$16-'1.1 Allgemein'!$I$22+1),0),COLUMN(X25)-1-('2.1 Kraftwerk allgemein'!$F$16-'1.1 Allgemein'!$I$22+1)),1,MIN(MAX($F25-('2.1 Kraftwerk allgemein'!$F$16-'1.1 Allgemein'!$I$22+1),1),COLUMN(X25)-('2.1 Kraftwerk allgemein'!$F$16-'1.1 Allgemein'!$I$22+1)))))/$F25,
SUM(OFFSET('2.5 CAPEX'!AL28,0,-MIN($F25-1,COLUMN(X25)-1),1,MIN($F25,COLUMN(X25))))/$F25)))))))</f>
        <v>0</v>
      </c>
      <c r="AH25" s="199">
        <f ca="1">IF('2.1 Kraftwerk allgemein'!$F$15&lt;'1.1 Allgemein'!$I$22,
IF(OR(ISNUMBER($D25)=FALSE,$F25=""),"",
IF(AND('2.5 CAPEX'!$L28&lt;&gt;"x",'2.5 CAPEX'!$M28&lt;&gt;"x"),0,
IF($F25=0,0,
IF(AH$4&lt;'2.1 Kraftwerk allgemein'!$F$16,0,
IF(AH$4='2.1 Kraftwerk allgemein'!$F$16,'2.5 CAPEX'!$J28/$F25,
IF(AH$4&lt;'2.1 Kraftwerk allgemein'!$F$16+$F25,
('2.5 CAPEX'!$J28+SUM(OFFSET('2.5 CAPEX'!AM28,0,-MIN(MAX($F25-1-('2.1 Kraftwerk allgemein'!$F$16-'2.1 Kraftwerk allgemein'!$F$15+1),0),COLUMN(Y25)-1-('2.1 Kraftwerk allgemein'!$F$16-'2.1 Kraftwerk allgemein'!$F$15+1)),1,MIN(MAX($F25-('2.1 Kraftwerk allgemein'!$F$16-'2.1 Kraftwerk allgemein'!$F$15+1),1),COLUMN(Y25)-('2.1 Kraftwerk allgemein'!$F$16-'2.1 Kraftwerk allgemein'!$F$15+1)))))/$F25,
SUM(OFFSET('2.5 CAPEX'!AM28,0,-MIN($F25-1,COLUMN(Y25)-1),1,MIN($F25,COLUMN(Y25))))/$F25)))))),
IF(OR(ISNUMBER($D25)=FALSE,$F25=""),"",
IF(AND('2.5 CAPEX'!$L28&lt;&gt;"x",'2.5 CAPEX'!$M28&lt;&gt;"x"),0,
IF($F25=0,0,
IF(AH$4&lt;'2.1 Kraftwerk allgemein'!$F$16,0,
IF(AH$4='2.1 Kraftwerk allgemein'!$F$16,'2.5 CAPEX'!$J28/$F25,
IF(AH$4&lt;'2.1 Kraftwerk allgemein'!$F$16+$F25,
('2.5 CAPEX'!$J28+SUM(OFFSET('2.5 CAPEX'!AM28,0,-MIN(MAX($F25-1-('2.1 Kraftwerk allgemein'!$F$16-'1.1 Allgemein'!$I$22+1),0),COLUMN(Y25)-1-('2.1 Kraftwerk allgemein'!$F$16-'1.1 Allgemein'!$I$22+1)),1,MIN(MAX($F25-('2.1 Kraftwerk allgemein'!$F$16-'1.1 Allgemein'!$I$22+1),1),COLUMN(Y25)-('2.1 Kraftwerk allgemein'!$F$16-'1.1 Allgemein'!$I$22+1)))))/$F25,
SUM(OFFSET('2.5 CAPEX'!AM28,0,-MIN($F25-1,COLUMN(Y25)-1),1,MIN($F25,COLUMN(Y25))))/$F25)))))))</f>
        <v>0</v>
      </c>
      <c r="AI25" s="199">
        <f ca="1">IF('2.1 Kraftwerk allgemein'!$F$15&lt;'1.1 Allgemein'!$I$22,
IF(OR(ISNUMBER($D25)=FALSE,$F25=""),"",
IF(AND('2.5 CAPEX'!$L28&lt;&gt;"x",'2.5 CAPEX'!$M28&lt;&gt;"x"),0,
IF($F25=0,0,
IF(AI$4&lt;'2.1 Kraftwerk allgemein'!$F$16,0,
IF(AI$4='2.1 Kraftwerk allgemein'!$F$16,'2.5 CAPEX'!$J28/$F25,
IF(AI$4&lt;'2.1 Kraftwerk allgemein'!$F$16+$F25,
('2.5 CAPEX'!$J28+SUM(OFFSET('2.5 CAPEX'!AN28,0,-MIN(MAX($F25-1-('2.1 Kraftwerk allgemein'!$F$16-'2.1 Kraftwerk allgemein'!$F$15+1),0),COLUMN(Z25)-1-('2.1 Kraftwerk allgemein'!$F$16-'2.1 Kraftwerk allgemein'!$F$15+1)),1,MIN(MAX($F25-('2.1 Kraftwerk allgemein'!$F$16-'2.1 Kraftwerk allgemein'!$F$15+1),1),COLUMN(Z25)-('2.1 Kraftwerk allgemein'!$F$16-'2.1 Kraftwerk allgemein'!$F$15+1)))))/$F25,
SUM(OFFSET('2.5 CAPEX'!AN28,0,-MIN($F25-1,COLUMN(Z25)-1),1,MIN($F25,COLUMN(Z25))))/$F25)))))),
IF(OR(ISNUMBER($D25)=FALSE,$F25=""),"",
IF(AND('2.5 CAPEX'!$L28&lt;&gt;"x",'2.5 CAPEX'!$M28&lt;&gt;"x"),0,
IF($F25=0,0,
IF(AI$4&lt;'2.1 Kraftwerk allgemein'!$F$16,0,
IF(AI$4='2.1 Kraftwerk allgemein'!$F$16,'2.5 CAPEX'!$J28/$F25,
IF(AI$4&lt;'2.1 Kraftwerk allgemein'!$F$16+$F25,
('2.5 CAPEX'!$J28+SUM(OFFSET('2.5 CAPEX'!AN28,0,-MIN(MAX($F25-1-('2.1 Kraftwerk allgemein'!$F$16-'1.1 Allgemein'!$I$22+1),0),COLUMN(Z25)-1-('2.1 Kraftwerk allgemein'!$F$16-'1.1 Allgemein'!$I$22+1)),1,MIN(MAX($F25-('2.1 Kraftwerk allgemein'!$F$16-'1.1 Allgemein'!$I$22+1),1),COLUMN(Z25)-('2.1 Kraftwerk allgemein'!$F$16-'1.1 Allgemein'!$I$22+1)))))/$F25,
SUM(OFFSET('2.5 CAPEX'!AN28,0,-MIN($F25-1,COLUMN(Z25)-1),1,MIN($F25,COLUMN(Z25))))/$F25)))))))</f>
        <v>0</v>
      </c>
      <c r="AJ25" s="199">
        <f ca="1">IF('2.1 Kraftwerk allgemein'!$F$15&lt;'1.1 Allgemein'!$I$22,
IF(OR(ISNUMBER($D25)=FALSE,$F25=""),"",
IF(AND('2.5 CAPEX'!$L28&lt;&gt;"x",'2.5 CAPEX'!$M28&lt;&gt;"x"),0,
IF($F25=0,0,
IF(AJ$4&lt;'2.1 Kraftwerk allgemein'!$F$16,0,
IF(AJ$4='2.1 Kraftwerk allgemein'!$F$16,'2.5 CAPEX'!$J28/$F25,
IF(AJ$4&lt;'2.1 Kraftwerk allgemein'!$F$16+$F25,
('2.5 CAPEX'!$J28+SUM(OFFSET('2.5 CAPEX'!AO28,0,-MIN(MAX($F25-1-('2.1 Kraftwerk allgemein'!$F$16-'2.1 Kraftwerk allgemein'!$F$15+1),0),COLUMN(AA25)-1-('2.1 Kraftwerk allgemein'!$F$16-'2.1 Kraftwerk allgemein'!$F$15+1)),1,MIN(MAX($F25-('2.1 Kraftwerk allgemein'!$F$16-'2.1 Kraftwerk allgemein'!$F$15+1),1),COLUMN(AA25)-('2.1 Kraftwerk allgemein'!$F$16-'2.1 Kraftwerk allgemein'!$F$15+1)))))/$F25,
SUM(OFFSET('2.5 CAPEX'!AO28,0,-MIN($F25-1,COLUMN(AA25)-1),1,MIN($F25,COLUMN(AA25))))/$F25)))))),
IF(OR(ISNUMBER($D25)=FALSE,$F25=""),"",
IF(AND('2.5 CAPEX'!$L28&lt;&gt;"x",'2.5 CAPEX'!$M28&lt;&gt;"x"),0,
IF($F25=0,0,
IF(AJ$4&lt;'2.1 Kraftwerk allgemein'!$F$16,0,
IF(AJ$4='2.1 Kraftwerk allgemein'!$F$16,'2.5 CAPEX'!$J28/$F25,
IF(AJ$4&lt;'2.1 Kraftwerk allgemein'!$F$16+$F25,
('2.5 CAPEX'!$J28+SUM(OFFSET('2.5 CAPEX'!AO28,0,-MIN(MAX($F25-1-('2.1 Kraftwerk allgemein'!$F$16-'1.1 Allgemein'!$I$22+1),0),COLUMN(AA25)-1-('2.1 Kraftwerk allgemein'!$F$16-'1.1 Allgemein'!$I$22+1)),1,MIN(MAX($F25-('2.1 Kraftwerk allgemein'!$F$16-'1.1 Allgemein'!$I$22+1),1),COLUMN(AA25)-('2.1 Kraftwerk allgemein'!$F$16-'1.1 Allgemein'!$I$22+1)))))/$F25,
SUM(OFFSET('2.5 CAPEX'!AO28,0,-MIN($F25-1,COLUMN(AA25)-1),1,MIN($F25,COLUMN(AA25))))/$F25)))))))</f>
        <v>0</v>
      </c>
      <c r="AK25" s="199">
        <f ca="1">IF('2.1 Kraftwerk allgemein'!$F$15&lt;'1.1 Allgemein'!$I$22,
IF(OR(ISNUMBER($D25)=FALSE,$F25=""),"",
IF(AND('2.5 CAPEX'!$L28&lt;&gt;"x",'2.5 CAPEX'!$M28&lt;&gt;"x"),0,
IF($F25=0,0,
IF(AK$4&lt;'2.1 Kraftwerk allgemein'!$F$16,0,
IF(AK$4='2.1 Kraftwerk allgemein'!$F$16,'2.5 CAPEX'!$J28/$F25,
IF(AK$4&lt;'2.1 Kraftwerk allgemein'!$F$16+$F25,
('2.5 CAPEX'!$J28+SUM(OFFSET('2.5 CAPEX'!AP28,0,-MIN(MAX($F25-1-('2.1 Kraftwerk allgemein'!$F$16-'2.1 Kraftwerk allgemein'!$F$15+1),0),COLUMN(AB25)-1-('2.1 Kraftwerk allgemein'!$F$16-'2.1 Kraftwerk allgemein'!$F$15+1)),1,MIN(MAX($F25-('2.1 Kraftwerk allgemein'!$F$16-'2.1 Kraftwerk allgemein'!$F$15+1),1),COLUMN(AB25)-('2.1 Kraftwerk allgemein'!$F$16-'2.1 Kraftwerk allgemein'!$F$15+1)))))/$F25,
SUM(OFFSET('2.5 CAPEX'!AP28,0,-MIN($F25-1,COLUMN(AB25)-1),1,MIN($F25,COLUMN(AB25))))/$F25)))))),
IF(OR(ISNUMBER($D25)=FALSE,$F25=""),"",
IF(AND('2.5 CAPEX'!$L28&lt;&gt;"x",'2.5 CAPEX'!$M28&lt;&gt;"x"),0,
IF($F25=0,0,
IF(AK$4&lt;'2.1 Kraftwerk allgemein'!$F$16,0,
IF(AK$4='2.1 Kraftwerk allgemein'!$F$16,'2.5 CAPEX'!$J28/$F25,
IF(AK$4&lt;'2.1 Kraftwerk allgemein'!$F$16+$F25,
('2.5 CAPEX'!$J28+SUM(OFFSET('2.5 CAPEX'!AP28,0,-MIN(MAX($F25-1-('2.1 Kraftwerk allgemein'!$F$16-'1.1 Allgemein'!$I$22+1),0),COLUMN(AB25)-1-('2.1 Kraftwerk allgemein'!$F$16-'1.1 Allgemein'!$I$22+1)),1,MIN(MAX($F25-('2.1 Kraftwerk allgemein'!$F$16-'1.1 Allgemein'!$I$22+1),1),COLUMN(AB25)-('2.1 Kraftwerk allgemein'!$F$16-'1.1 Allgemein'!$I$22+1)))))/$F25,
SUM(OFFSET('2.5 CAPEX'!AP28,0,-MIN($F25-1,COLUMN(AB25)-1),1,MIN($F25,COLUMN(AB25))))/$F25)))))))</f>
        <v>0</v>
      </c>
      <c r="AL25" s="199">
        <f ca="1">IF('2.1 Kraftwerk allgemein'!$F$15&lt;'1.1 Allgemein'!$I$22,
IF(OR(ISNUMBER($D25)=FALSE,$F25=""),"",
IF(AND('2.5 CAPEX'!$L28&lt;&gt;"x",'2.5 CAPEX'!$M28&lt;&gt;"x"),0,
IF($F25=0,0,
IF(AL$4&lt;'2.1 Kraftwerk allgemein'!$F$16,0,
IF(AL$4='2.1 Kraftwerk allgemein'!$F$16,'2.5 CAPEX'!$J28/$F25,
IF(AL$4&lt;'2.1 Kraftwerk allgemein'!$F$16+$F25,
('2.5 CAPEX'!$J28+SUM(OFFSET('2.5 CAPEX'!AQ28,0,-MIN(MAX($F25-1-('2.1 Kraftwerk allgemein'!$F$16-'2.1 Kraftwerk allgemein'!$F$15+1),0),COLUMN(AC25)-1-('2.1 Kraftwerk allgemein'!$F$16-'2.1 Kraftwerk allgemein'!$F$15+1)),1,MIN(MAX($F25-('2.1 Kraftwerk allgemein'!$F$16-'2.1 Kraftwerk allgemein'!$F$15+1),1),COLUMN(AC25)-('2.1 Kraftwerk allgemein'!$F$16-'2.1 Kraftwerk allgemein'!$F$15+1)))))/$F25,
SUM(OFFSET('2.5 CAPEX'!AQ28,0,-MIN($F25-1,COLUMN(AC25)-1),1,MIN($F25,COLUMN(AC25))))/$F25)))))),
IF(OR(ISNUMBER($D25)=FALSE,$F25=""),"",
IF(AND('2.5 CAPEX'!$L28&lt;&gt;"x",'2.5 CAPEX'!$M28&lt;&gt;"x"),0,
IF($F25=0,0,
IF(AL$4&lt;'2.1 Kraftwerk allgemein'!$F$16,0,
IF(AL$4='2.1 Kraftwerk allgemein'!$F$16,'2.5 CAPEX'!$J28/$F25,
IF(AL$4&lt;'2.1 Kraftwerk allgemein'!$F$16+$F25,
('2.5 CAPEX'!$J28+SUM(OFFSET('2.5 CAPEX'!AQ28,0,-MIN(MAX($F25-1-('2.1 Kraftwerk allgemein'!$F$16-'1.1 Allgemein'!$I$22+1),0),COLUMN(AC25)-1-('2.1 Kraftwerk allgemein'!$F$16-'1.1 Allgemein'!$I$22+1)),1,MIN(MAX($F25-('2.1 Kraftwerk allgemein'!$F$16-'1.1 Allgemein'!$I$22+1),1),COLUMN(AC25)-('2.1 Kraftwerk allgemein'!$F$16-'1.1 Allgemein'!$I$22+1)))))/$F25,
SUM(OFFSET('2.5 CAPEX'!AQ28,0,-MIN($F25-1,COLUMN(AC25)-1),1,MIN($F25,COLUMN(AC25))))/$F25)))))))</f>
        <v>0</v>
      </c>
      <c r="AM25" s="199">
        <f ca="1">IF('2.1 Kraftwerk allgemein'!$F$15&lt;'1.1 Allgemein'!$I$22,
IF(OR(ISNUMBER($D25)=FALSE,$F25=""),"",
IF(AND('2.5 CAPEX'!$L28&lt;&gt;"x",'2.5 CAPEX'!$M28&lt;&gt;"x"),0,
IF($F25=0,0,
IF(AM$4&lt;'2.1 Kraftwerk allgemein'!$F$16,0,
IF(AM$4='2.1 Kraftwerk allgemein'!$F$16,'2.5 CAPEX'!$J28/$F25,
IF(AM$4&lt;'2.1 Kraftwerk allgemein'!$F$16+$F25,
('2.5 CAPEX'!$J28+SUM(OFFSET('2.5 CAPEX'!AR28,0,-MIN(MAX($F25-1-('2.1 Kraftwerk allgemein'!$F$16-'2.1 Kraftwerk allgemein'!$F$15+1),0),COLUMN(AD25)-1-('2.1 Kraftwerk allgemein'!$F$16-'2.1 Kraftwerk allgemein'!$F$15+1)),1,MIN(MAX($F25-('2.1 Kraftwerk allgemein'!$F$16-'2.1 Kraftwerk allgemein'!$F$15+1),1),COLUMN(AD25)-('2.1 Kraftwerk allgemein'!$F$16-'2.1 Kraftwerk allgemein'!$F$15+1)))))/$F25,
SUM(OFFSET('2.5 CAPEX'!AR28,0,-MIN($F25-1,COLUMN(AD25)-1),1,MIN($F25,COLUMN(AD25))))/$F25)))))),
IF(OR(ISNUMBER($D25)=FALSE,$F25=""),"",
IF(AND('2.5 CAPEX'!$L28&lt;&gt;"x",'2.5 CAPEX'!$M28&lt;&gt;"x"),0,
IF($F25=0,0,
IF(AM$4&lt;'2.1 Kraftwerk allgemein'!$F$16,0,
IF(AM$4='2.1 Kraftwerk allgemein'!$F$16,'2.5 CAPEX'!$J28/$F25,
IF(AM$4&lt;'2.1 Kraftwerk allgemein'!$F$16+$F25,
('2.5 CAPEX'!$J28+SUM(OFFSET('2.5 CAPEX'!AR28,0,-MIN(MAX($F25-1-('2.1 Kraftwerk allgemein'!$F$16-'1.1 Allgemein'!$I$22+1),0),COLUMN(AD25)-1-('2.1 Kraftwerk allgemein'!$F$16-'1.1 Allgemein'!$I$22+1)),1,MIN(MAX($F25-('2.1 Kraftwerk allgemein'!$F$16-'1.1 Allgemein'!$I$22+1),1),COLUMN(AD25)-('2.1 Kraftwerk allgemein'!$F$16-'1.1 Allgemein'!$I$22+1)))))/$F25,
SUM(OFFSET('2.5 CAPEX'!AR28,0,-MIN($F25-1,COLUMN(AD25)-1),1,MIN($F25,COLUMN(AD25))))/$F25)))))))</f>
        <v>0</v>
      </c>
      <c r="AN25" s="199">
        <f ca="1">IF('2.1 Kraftwerk allgemein'!$F$15&lt;'1.1 Allgemein'!$I$22,
IF(OR(ISNUMBER($D25)=FALSE,$F25=""),"",
IF(AND('2.5 CAPEX'!$L28&lt;&gt;"x",'2.5 CAPEX'!$M28&lt;&gt;"x"),0,
IF($F25=0,0,
IF(AN$4&lt;'2.1 Kraftwerk allgemein'!$F$16,0,
IF(AN$4='2.1 Kraftwerk allgemein'!$F$16,'2.5 CAPEX'!$J28/$F25,
IF(AN$4&lt;'2.1 Kraftwerk allgemein'!$F$16+$F25,
('2.5 CAPEX'!$J28+SUM(OFFSET('2.5 CAPEX'!AS28,0,-MIN(MAX($F25-1-('2.1 Kraftwerk allgemein'!$F$16-'2.1 Kraftwerk allgemein'!$F$15+1),0),COLUMN(AE25)-1-('2.1 Kraftwerk allgemein'!$F$16-'2.1 Kraftwerk allgemein'!$F$15+1)),1,MIN(MAX($F25-('2.1 Kraftwerk allgemein'!$F$16-'2.1 Kraftwerk allgemein'!$F$15+1),1),COLUMN(AE25)-('2.1 Kraftwerk allgemein'!$F$16-'2.1 Kraftwerk allgemein'!$F$15+1)))))/$F25,
SUM(OFFSET('2.5 CAPEX'!AS28,0,-MIN($F25-1,COLUMN(AE25)-1),1,MIN($F25,COLUMN(AE25))))/$F25)))))),
IF(OR(ISNUMBER($D25)=FALSE,$F25=""),"",
IF(AND('2.5 CAPEX'!$L28&lt;&gt;"x",'2.5 CAPEX'!$M28&lt;&gt;"x"),0,
IF($F25=0,0,
IF(AN$4&lt;'2.1 Kraftwerk allgemein'!$F$16,0,
IF(AN$4='2.1 Kraftwerk allgemein'!$F$16,'2.5 CAPEX'!$J28/$F25,
IF(AN$4&lt;'2.1 Kraftwerk allgemein'!$F$16+$F25,
('2.5 CAPEX'!$J28+SUM(OFFSET('2.5 CAPEX'!AS28,0,-MIN(MAX($F25-1-('2.1 Kraftwerk allgemein'!$F$16-'1.1 Allgemein'!$I$22+1),0),COLUMN(AE25)-1-('2.1 Kraftwerk allgemein'!$F$16-'1.1 Allgemein'!$I$22+1)),1,MIN(MAX($F25-('2.1 Kraftwerk allgemein'!$F$16-'1.1 Allgemein'!$I$22+1),1),COLUMN(AE25)-('2.1 Kraftwerk allgemein'!$F$16-'1.1 Allgemein'!$I$22+1)))))/$F25,
SUM(OFFSET('2.5 CAPEX'!AS28,0,-MIN($F25-1,COLUMN(AE25)-1),1,MIN($F25,COLUMN(AE25))))/$F25)))))))</f>
        <v>0</v>
      </c>
      <c r="AO25" s="199">
        <f ca="1">IF('2.1 Kraftwerk allgemein'!$F$15&lt;'1.1 Allgemein'!$I$22,
IF(OR(ISNUMBER($D25)=FALSE,$F25=""),"",
IF(AND('2.5 CAPEX'!$L28&lt;&gt;"x",'2.5 CAPEX'!$M28&lt;&gt;"x"),0,
IF($F25=0,0,
IF(AO$4&lt;'2.1 Kraftwerk allgemein'!$F$16,0,
IF(AO$4='2.1 Kraftwerk allgemein'!$F$16,'2.5 CAPEX'!$J28/$F25,
IF(AO$4&lt;'2.1 Kraftwerk allgemein'!$F$16+$F25,
('2.5 CAPEX'!$J28+SUM(OFFSET('2.5 CAPEX'!AT28,0,-MIN(MAX($F25-1-('2.1 Kraftwerk allgemein'!$F$16-'2.1 Kraftwerk allgemein'!$F$15+1),0),COLUMN(AF25)-1-('2.1 Kraftwerk allgemein'!$F$16-'2.1 Kraftwerk allgemein'!$F$15+1)),1,MIN(MAX($F25-('2.1 Kraftwerk allgemein'!$F$16-'2.1 Kraftwerk allgemein'!$F$15+1),1),COLUMN(AF25)-('2.1 Kraftwerk allgemein'!$F$16-'2.1 Kraftwerk allgemein'!$F$15+1)))))/$F25,
SUM(OFFSET('2.5 CAPEX'!AT28,0,-MIN($F25-1,COLUMN(AF25)-1),1,MIN($F25,COLUMN(AF25))))/$F25)))))),
IF(OR(ISNUMBER($D25)=FALSE,$F25=""),"",
IF(AND('2.5 CAPEX'!$L28&lt;&gt;"x",'2.5 CAPEX'!$M28&lt;&gt;"x"),0,
IF($F25=0,0,
IF(AO$4&lt;'2.1 Kraftwerk allgemein'!$F$16,0,
IF(AO$4='2.1 Kraftwerk allgemein'!$F$16,'2.5 CAPEX'!$J28/$F25,
IF(AO$4&lt;'2.1 Kraftwerk allgemein'!$F$16+$F25,
('2.5 CAPEX'!$J28+SUM(OFFSET('2.5 CAPEX'!AT28,0,-MIN(MAX($F25-1-('2.1 Kraftwerk allgemein'!$F$16-'1.1 Allgemein'!$I$22+1),0),COLUMN(AF25)-1-('2.1 Kraftwerk allgemein'!$F$16-'1.1 Allgemein'!$I$22+1)),1,MIN(MAX($F25-('2.1 Kraftwerk allgemein'!$F$16-'1.1 Allgemein'!$I$22+1),1),COLUMN(AF25)-('2.1 Kraftwerk allgemein'!$F$16-'1.1 Allgemein'!$I$22+1)))))/$F25,
SUM(OFFSET('2.5 CAPEX'!AT28,0,-MIN($F25-1,COLUMN(AF25)-1),1,MIN($F25,COLUMN(AF25))))/$F25)))))))</f>
        <v>0</v>
      </c>
      <c r="AP25" s="199">
        <f ca="1">IF('2.1 Kraftwerk allgemein'!$F$15&lt;'1.1 Allgemein'!$I$22,
IF(OR(ISNUMBER($D25)=FALSE,$F25=""),"",
IF(AND('2.5 CAPEX'!$L28&lt;&gt;"x",'2.5 CAPEX'!$M28&lt;&gt;"x"),0,
IF($F25=0,0,
IF(AP$4&lt;'2.1 Kraftwerk allgemein'!$F$16,0,
IF(AP$4='2.1 Kraftwerk allgemein'!$F$16,'2.5 CAPEX'!$J28/$F25,
IF(AP$4&lt;'2.1 Kraftwerk allgemein'!$F$16+$F25,
('2.5 CAPEX'!$J28+SUM(OFFSET('2.5 CAPEX'!AU28,0,-MIN(MAX($F25-1-('2.1 Kraftwerk allgemein'!$F$16-'2.1 Kraftwerk allgemein'!$F$15+1),0),COLUMN(AG25)-1-('2.1 Kraftwerk allgemein'!$F$16-'2.1 Kraftwerk allgemein'!$F$15+1)),1,MIN(MAX($F25-('2.1 Kraftwerk allgemein'!$F$16-'2.1 Kraftwerk allgemein'!$F$15+1),1),COLUMN(AG25)-('2.1 Kraftwerk allgemein'!$F$16-'2.1 Kraftwerk allgemein'!$F$15+1)))))/$F25,
SUM(OFFSET('2.5 CAPEX'!AU28,0,-MIN($F25-1,COLUMN(AG25)-1),1,MIN($F25,COLUMN(AG25))))/$F25)))))),
IF(OR(ISNUMBER($D25)=FALSE,$F25=""),"",
IF(AND('2.5 CAPEX'!$L28&lt;&gt;"x",'2.5 CAPEX'!$M28&lt;&gt;"x"),0,
IF($F25=0,0,
IF(AP$4&lt;'2.1 Kraftwerk allgemein'!$F$16,0,
IF(AP$4='2.1 Kraftwerk allgemein'!$F$16,'2.5 CAPEX'!$J28/$F25,
IF(AP$4&lt;'2.1 Kraftwerk allgemein'!$F$16+$F25,
('2.5 CAPEX'!$J28+SUM(OFFSET('2.5 CAPEX'!AU28,0,-MIN(MAX($F25-1-('2.1 Kraftwerk allgemein'!$F$16-'1.1 Allgemein'!$I$22+1),0),COLUMN(AG25)-1-('2.1 Kraftwerk allgemein'!$F$16-'1.1 Allgemein'!$I$22+1)),1,MIN(MAX($F25-('2.1 Kraftwerk allgemein'!$F$16-'1.1 Allgemein'!$I$22+1),1),COLUMN(AG25)-('2.1 Kraftwerk allgemein'!$F$16-'1.1 Allgemein'!$I$22+1)))))/$F25,
SUM(OFFSET('2.5 CAPEX'!AU28,0,-MIN($F25-1,COLUMN(AG25)-1),1,MIN($F25,COLUMN(AG25))))/$F25)))))))</f>
        <v>0</v>
      </c>
      <c r="AQ25" s="199">
        <f ca="1">IF('2.1 Kraftwerk allgemein'!$F$15&lt;'1.1 Allgemein'!$I$22,
IF(OR(ISNUMBER($D25)=FALSE,$F25=""),"",
IF(AND('2.5 CAPEX'!$L28&lt;&gt;"x",'2.5 CAPEX'!$M28&lt;&gt;"x"),0,
IF($F25=0,0,
IF(AQ$4&lt;'2.1 Kraftwerk allgemein'!$F$16,0,
IF(AQ$4='2.1 Kraftwerk allgemein'!$F$16,'2.5 CAPEX'!$J28/$F25,
IF(AQ$4&lt;'2.1 Kraftwerk allgemein'!$F$16+$F25,
('2.5 CAPEX'!$J28+SUM(OFFSET('2.5 CAPEX'!AV28,0,-MIN(MAX($F25-1-('2.1 Kraftwerk allgemein'!$F$16-'2.1 Kraftwerk allgemein'!$F$15+1),0),COLUMN(AH25)-1-('2.1 Kraftwerk allgemein'!$F$16-'2.1 Kraftwerk allgemein'!$F$15+1)),1,MIN(MAX($F25-('2.1 Kraftwerk allgemein'!$F$16-'2.1 Kraftwerk allgemein'!$F$15+1),1),COLUMN(AH25)-('2.1 Kraftwerk allgemein'!$F$16-'2.1 Kraftwerk allgemein'!$F$15+1)))))/$F25,
SUM(OFFSET('2.5 CAPEX'!AV28,0,-MIN($F25-1,COLUMN(AH25)-1),1,MIN($F25,COLUMN(AH25))))/$F25)))))),
IF(OR(ISNUMBER($D25)=FALSE,$F25=""),"",
IF(AND('2.5 CAPEX'!$L28&lt;&gt;"x",'2.5 CAPEX'!$M28&lt;&gt;"x"),0,
IF($F25=0,0,
IF(AQ$4&lt;'2.1 Kraftwerk allgemein'!$F$16,0,
IF(AQ$4='2.1 Kraftwerk allgemein'!$F$16,'2.5 CAPEX'!$J28/$F25,
IF(AQ$4&lt;'2.1 Kraftwerk allgemein'!$F$16+$F25,
('2.5 CAPEX'!$J28+SUM(OFFSET('2.5 CAPEX'!AV28,0,-MIN(MAX($F25-1-('2.1 Kraftwerk allgemein'!$F$16-'1.1 Allgemein'!$I$22+1),0),COLUMN(AH25)-1-('2.1 Kraftwerk allgemein'!$F$16-'1.1 Allgemein'!$I$22+1)),1,MIN(MAX($F25-('2.1 Kraftwerk allgemein'!$F$16-'1.1 Allgemein'!$I$22+1),1),COLUMN(AH25)-('2.1 Kraftwerk allgemein'!$F$16-'1.1 Allgemein'!$I$22+1)))))/$F25,
SUM(OFFSET('2.5 CAPEX'!AV28,0,-MIN($F25-1,COLUMN(AH25)-1),1,MIN($F25,COLUMN(AH25))))/$F25)))))))</f>
        <v>0</v>
      </c>
      <c r="AR25" s="199">
        <f ca="1">IF('2.1 Kraftwerk allgemein'!$F$15&lt;'1.1 Allgemein'!$I$22,
IF(OR(ISNUMBER($D25)=FALSE,$F25=""),"",
IF(AND('2.5 CAPEX'!$L28&lt;&gt;"x",'2.5 CAPEX'!$M28&lt;&gt;"x"),0,
IF($F25=0,0,
IF(AR$4&lt;'2.1 Kraftwerk allgemein'!$F$16,0,
IF(AR$4='2.1 Kraftwerk allgemein'!$F$16,'2.5 CAPEX'!$J28/$F25,
IF(AR$4&lt;'2.1 Kraftwerk allgemein'!$F$16+$F25,
('2.5 CAPEX'!$J28+SUM(OFFSET('2.5 CAPEX'!AW28,0,-MIN(MAX($F25-1-('2.1 Kraftwerk allgemein'!$F$16-'2.1 Kraftwerk allgemein'!$F$15+1),0),COLUMN(AI25)-1-('2.1 Kraftwerk allgemein'!$F$16-'2.1 Kraftwerk allgemein'!$F$15+1)),1,MIN(MAX($F25-('2.1 Kraftwerk allgemein'!$F$16-'2.1 Kraftwerk allgemein'!$F$15+1),1),COLUMN(AI25)-('2.1 Kraftwerk allgemein'!$F$16-'2.1 Kraftwerk allgemein'!$F$15+1)))))/$F25,
SUM(OFFSET('2.5 CAPEX'!AW28,0,-MIN($F25-1,COLUMN(AI25)-1),1,MIN($F25,COLUMN(AI25))))/$F25)))))),
IF(OR(ISNUMBER($D25)=FALSE,$F25=""),"",
IF(AND('2.5 CAPEX'!$L28&lt;&gt;"x",'2.5 CAPEX'!$M28&lt;&gt;"x"),0,
IF($F25=0,0,
IF(AR$4&lt;'2.1 Kraftwerk allgemein'!$F$16,0,
IF(AR$4='2.1 Kraftwerk allgemein'!$F$16,'2.5 CAPEX'!$J28/$F25,
IF(AR$4&lt;'2.1 Kraftwerk allgemein'!$F$16+$F25,
('2.5 CAPEX'!$J28+SUM(OFFSET('2.5 CAPEX'!AW28,0,-MIN(MAX($F25-1-('2.1 Kraftwerk allgemein'!$F$16-'1.1 Allgemein'!$I$22+1),0),COLUMN(AI25)-1-('2.1 Kraftwerk allgemein'!$F$16-'1.1 Allgemein'!$I$22+1)),1,MIN(MAX($F25-('2.1 Kraftwerk allgemein'!$F$16-'1.1 Allgemein'!$I$22+1),1),COLUMN(AI25)-('2.1 Kraftwerk allgemein'!$F$16-'1.1 Allgemein'!$I$22+1)))))/$F25,
SUM(OFFSET('2.5 CAPEX'!AW28,0,-MIN($F25-1,COLUMN(AI25)-1),1,MIN($F25,COLUMN(AI25))))/$F25)))))))</f>
        <v>0</v>
      </c>
      <c r="AS25" s="199">
        <f ca="1">IF('2.1 Kraftwerk allgemein'!$F$15&lt;'1.1 Allgemein'!$I$22,
IF(OR(ISNUMBER($D25)=FALSE,$F25=""),"",
IF(AND('2.5 CAPEX'!$L28&lt;&gt;"x",'2.5 CAPEX'!$M28&lt;&gt;"x"),0,
IF($F25=0,0,
IF(AS$4&lt;'2.1 Kraftwerk allgemein'!$F$16,0,
IF(AS$4='2.1 Kraftwerk allgemein'!$F$16,'2.5 CAPEX'!$J28/$F25,
IF(AS$4&lt;'2.1 Kraftwerk allgemein'!$F$16+$F25,
('2.5 CAPEX'!$J28+SUM(OFFSET('2.5 CAPEX'!AX28,0,-MIN(MAX($F25-1-('2.1 Kraftwerk allgemein'!$F$16-'2.1 Kraftwerk allgemein'!$F$15+1),0),COLUMN(AJ25)-1-('2.1 Kraftwerk allgemein'!$F$16-'2.1 Kraftwerk allgemein'!$F$15+1)),1,MIN(MAX($F25-('2.1 Kraftwerk allgemein'!$F$16-'2.1 Kraftwerk allgemein'!$F$15+1),1),COLUMN(AJ25)-('2.1 Kraftwerk allgemein'!$F$16-'2.1 Kraftwerk allgemein'!$F$15+1)))))/$F25,
SUM(OFFSET('2.5 CAPEX'!AX28,0,-MIN($F25-1,COLUMN(AJ25)-1),1,MIN($F25,COLUMN(AJ25))))/$F25)))))),
IF(OR(ISNUMBER($D25)=FALSE,$F25=""),"",
IF(AND('2.5 CAPEX'!$L28&lt;&gt;"x",'2.5 CAPEX'!$M28&lt;&gt;"x"),0,
IF($F25=0,0,
IF(AS$4&lt;'2.1 Kraftwerk allgemein'!$F$16,0,
IF(AS$4='2.1 Kraftwerk allgemein'!$F$16,'2.5 CAPEX'!$J28/$F25,
IF(AS$4&lt;'2.1 Kraftwerk allgemein'!$F$16+$F25,
('2.5 CAPEX'!$J28+SUM(OFFSET('2.5 CAPEX'!AX28,0,-MIN(MAX($F25-1-('2.1 Kraftwerk allgemein'!$F$16-'1.1 Allgemein'!$I$22+1),0),COLUMN(AJ25)-1-('2.1 Kraftwerk allgemein'!$F$16-'1.1 Allgemein'!$I$22+1)),1,MIN(MAX($F25-('2.1 Kraftwerk allgemein'!$F$16-'1.1 Allgemein'!$I$22+1),1),COLUMN(AJ25)-('2.1 Kraftwerk allgemein'!$F$16-'1.1 Allgemein'!$I$22+1)))))/$F25,
SUM(OFFSET('2.5 CAPEX'!AX28,0,-MIN($F25-1,COLUMN(AJ25)-1),1,MIN($F25,COLUMN(AJ25))))/$F25)))))))</f>
        <v>0</v>
      </c>
      <c r="AT25" s="199">
        <f ca="1">IF('2.1 Kraftwerk allgemein'!$F$15&lt;'1.1 Allgemein'!$I$22,
IF(OR(ISNUMBER($D25)=FALSE,$F25=""),"",
IF(AND('2.5 CAPEX'!$L28&lt;&gt;"x",'2.5 CAPEX'!$M28&lt;&gt;"x"),0,
IF($F25=0,0,
IF(AT$4&lt;'2.1 Kraftwerk allgemein'!$F$16,0,
IF(AT$4='2.1 Kraftwerk allgemein'!$F$16,'2.5 CAPEX'!$J28/$F25,
IF(AT$4&lt;'2.1 Kraftwerk allgemein'!$F$16+$F25,
('2.5 CAPEX'!$J28+SUM(OFFSET('2.5 CAPEX'!AY28,0,-MIN(MAX($F25-1-('2.1 Kraftwerk allgemein'!$F$16-'2.1 Kraftwerk allgemein'!$F$15+1),0),COLUMN(AK25)-1-('2.1 Kraftwerk allgemein'!$F$16-'2.1 Kraftwerk allgemein'!$F$15+1)),1,MIN(MAX($F25-('2.1 Kraftwerk allgemein'!$F$16-'2.1 Kraftwerk allgemein'!$F$15+1),1),COLUMN(AK25)-('2.1 Kraftwerk allgemein'!$F$16-'2.1 Kraftwerk allgemein'!$F$15+1)))))/$F25,
SUM(OFFSET('2.5 CAPEX'!AY28,0,-MIN($F25-1,COLUMN(AK25)-1),1,MIN($F25,COLUMN(AK25))))/$F25)))))),
IF(OR(ISNUMBER($D25)=FALSE,$F25=""),"",
IF(AND('2.5 CAPEX'!$L28&lt;&gt;"x",'2.5 CAPEX'!$M28&lt;&gt;"x"),0,
IF($F25=0,0,
IF(AT$4&lt;'2.1 Kraftwerk allgemein'!$F$16,0,
IF(AT$4='2.1 Kraftwerk allgemein'!$F$16,'2.5 CAPEX'!$J28/$F25,
IF(AT$4&lt;'2.1 Kraftwerk allgemein'!$F$16+$F25,
('2.5 CAPEX'!$J28+SUM(OFFSET('2.5 CAPEX'!AY28,0,-MIN(MAX($F25-1-('2.1 Kraftwerk allgemein'!$F$16-'1.1 Allgemein'!$I$22+1),0),COLUMN(AK25)-1-('2.1 Kraftwerk allgemein'!$F$16-'1.1 Allgemein'!$I$22+1)),1,MIN(MAX($F25-('2.1 Kraftwerk allgemein'!$F$16-'1.1 Allgemein'!$I$22+1),1),COLUMN(AK25)-('2.1 Kraftwerk allgemein'!$F$16-'1.1 Allgemein'!$I$22+1)))))/$F25,
SUM(OFFSET('2.5 CAPEX'!AY28,0,-MIN($F25-1,COLUMN(AK25)-1),1,MIN($F25,COLUMN(AK25))))/$F25)))))))</f>
        <v>0</v>
      </c>
      <c r="AU25" s="199">
        <f ca="1">IF('2.1 Kraftwerk allgemein'!$F$15&lt;'1.1 Allgemein'!$I$22,
IF(OR(ISNUMBER($D25)=FALSE,$F25=""),"",
IF(AND('2.5 CAPEX'!$L28&lt;&gt;"x",'2.5 CAPEX'!$M28&lt;&gt;"x"),0,
IF($F25=0,0,
IF(AU$4&lt;'2.1 Kraftwerk allgemein'!$F$16,0,
IF(AU$4='2.1 Kraftwerk allgemein'!$F$16,'2.5 CAPEX'!$J28/$F25,
IF(AU$4&lt;'2.1 Kraftwerk allgemein'!$F$16+$F25,
('2.5 CAPEX'!$J28+SUM(OFFSET('2.5 CAPEX'!AZ28,0,-MIN(MAX($F25-1-('2.1 Kraftwerk allgemein'!$F$16-'2.1 Kraftwerk allgemein'!$F$15+1),0),COLUMN(AL25)-1-('2.1 Kraftwerk allgemein'!$F$16-'2.1 Kraftwerk allgemein'!$F$15+1)),1,MIN(MAX($F25-('2.1 Kraftwerk allgemein'!$F$16-'2.1 Kraftwerk allgemein'!$F$15+1),1),COLUMN(AL25)-('2.1 Kraftwerk allgemein'!$F$16-'2.1 Kraftwerk allgemein'!$F$15+1)))))/$F25,
SUM(OFFSET('2.5 CAPEX'!AZ28,0,-MIN($F25-1,COLUMN(AL25)-1),1,MIN($F25,COLUMN(AL25))))/$F25)))))),
IF(OR(ISNUMBER($D25)=FALSE,$F25=""),"",
IF(AND('2.5 CAPEX'!$L28&lt;&gt;"x",'2.5 CAPEX'!$M28&lt;&gt;"x"),0,
IF($F25=0,0,
IF(AU$4&lt;'2.1 Kraftwerk allgemein'!$F$16,0,
IF(AU$4='2.1 Kraftwerk allgemein'!$F$16,'2.5 CAPEX'!$J28/$F25,
IF(AU$4&lt;'2.1 Kraftwerk allgemein'!$F$16+$F25,
('2.5 CAPEX'!$J28+SUM(OFFSET('2.5 CAPEX'!AZ28,0,-MIN(MAX($F25-1-('2.1 Kraftwerk allgemein'!$F$16-'1.1 Allgemein'!$I$22+1),0),COLUMN(AL25)-1-('2.1 Kraftwerk allgemein'!$F$16-'1.1 Allgemein'!$I$22+1)),1,MIN(MAX($F25-('2.1 Kraftwerk allgemein'!$F$16-'1.1 Allgemein'!$I$22+1),1),COLUMN(AL25)-('2.1 Kraftwerk allgemein'!$F$16-'1.1 Allgemein'!$I$22+1)))))/$F25,
SUM(OFFSET('2.5 CAPEX'!AZ28,0,-MIN($F25-1,COLUMN(AL25)-1),1,MIN($F25,COLUMN(AL25))))/$F25)))))))</f>
        <v>0</v>
      </c>
      <c r="AV25" s="199">
        <f ca="1">IF('2.1 Kraftwerk allgemein'!$F$15&lt;'1.1 Allgemein'!$I$22,
IF(OR(ISNUMBER($D25)=FALSE,$F25=""),"",
IF(AND('2.5 CAPEX'!$L28&lt;&gt;"x",'2.5 CAPEX'!$M28&lt;&gt;"x"),0,
IF($F25=0,0,
IF(AV$4&lt;'2.1 Kraftwerk allgemein'!$F$16,0,
IF(AV$4='2.1 Kraftwerk allgemein'!$F$16,'2.5 CAPEX'!$J28/$F25,
IF(AV$4&lt;'2.1 Kraftwerk allgemein'!$F$16+$F25,
('2.5 CAPEX'!$J28+SUM(OFFSET('2.5 CAPEX'!BA28,0,-MIN(MAX($F25-1-('2.1 Kraftwerk allgemein'!$F$16-'2.1 Kraftwerk allgemein'!$F$15+1),0),COLUMN(AM25)-1-('2.1 Kraftwerk allgemein'!$F$16-'2.1 Kraftwerk allgemein'!$F$15+1)),1,MIN(MAX($F25-('2.1 Kraftwerk allgemein'!$F$16-'2.1 Kraftwerk allgemein'!$F$15+1),1),COLUMN(AM25)-('2.1 Kraftwerk allgemein'!$F$16-'2.1 Kraftwerk allgemein'!$F$15+1)))))/$F25,
SUM(OFFSET('2.5 CAPEX'!BA28,0,-MIN($F25-1,COLUMN(AM25)-1),1,MIN($F25,COLUMN(AM25))))/$F25)))))),
IF(OR(ISNUMBER($D25)=FALSE,$F25=""),"",
IF(AND('2.5 CAPEX'!$L28&lt;&gt;"x",'2.5 CAPEX'!$M28&lt;&gt;"x"),0,
IF($F25=0,0,
IF(AV$4&lt;'2.1 Kraftwerk allgemein'!$F$16,0,
IF(AV$4='2.1 Kraftwerk allgemein'!$F$16,'2.5 CAPEX'!$J28/$F25,
IF(AV$4&lt;'2.1 Kraftwerk allgemein'!$F$16+$F25,
('2.5 CAPEX'!$J28+SUM(OFFSET('2.5 CAPEX'!BA28,0,-MIN(MAX($F25-1-('2.1 Kraftwerk allgemein'!$F$16-'1.1 Allgemein'!$I$22+1),0),COLUMN(AM25)-1-('2.1 Kraftwerk allgemein'!$F$16-'1.1 Allgemein'!$I$22+1)),1,MIN(MAX($F25-('2.1 Kraftwerk allgemein'!$F$16-'1.1 Allgemein'!$I$22+1),1),COLUMN(AM25)-('2.1 Kraftwerk allgemein'!$F$16-'1.1 Allgemein'!$I$22+1)))))/$F25,
SUM(OFFSET('2.5 CAPEX'!BA28,0,-MIN($F25-1,COLUMN(AM25)-1),1,MIN($F25,COLUMN(AM25))))/$F25)))))))</f>
        <v>0</v>
      </c>
      <c r="AW25" s="199">
        <f ca="1">IF('2.1 Kraftwerk allgemein'!$F$15&lt;'1.1 Allgemein'!$I$22,
IF(OR(ISNUMBER($D25)=FALSE,$F25=""),"",
IF(AND('2.5 CAPEX'!$L28&lt;&gt;"x",'2.5 CAPEX'!$M28&lt;&gt;"x"),0,
IF($F25=0,0,
IF(AW$4&lt;'2.1 Kraftwerk allgemein'!$F$16,0,
IF(AW$4='2.1 Kraftwerk allgemein'!$F$16,'2.5 CAPEX'!$J28/$F25,
IF(AW$4&lt;'2.1 Kraftwerk allgemein'!$F$16+$F25,
('2.5 CAPEX'!$J28+SUM(OFFSET('2.5 CAPEX'!BB28,0,-MIN(MAX($F25-1-('2.1 Kraftwerk allgemein'!$F$16-'2.1 Kraftwerk allgemein'!$F$15+1),0),COLUMN(AN25)-1-('2.1 Kraftwerk allgemein'!$F$16-'2.1 Kraftwerk allgemein'!$F$15+1)),1,MIN(MAX($F25-('2.1 Kraftwerk allgemein'!$F$16-'2.1 Kraftwerk allgemein'!$F$15+1),1),COLUMN(AN25)-('2.1 Kraftwerk allgemein'!$F$16-'2.1 Kraftwerk allgemein'!$F$15+1)))))/$F25,
SUM(OFFSET('2.5 CAPEX'!BB28,0,-MIN($F25-1,COLUMN(AN25)-1),1,MIN($F25,COLUMN(AN25))))/$F25)))))),
IF(OR(ISNUMBER($D25)=FALSE,$F25=""),"",
IF(AND('2.5 CAPEX'!$L28&lt;&gt;"x",'2.5 CAPEX'!$M28&lt;&gt;"x"),0,
IF($F25=0,0,
IF(AW$4&lt;'2.1 Kraftwerk allgemein'!$F$16,0,
IF(AW$4='2.1 Kraftwerk allgemein'!$F$16,'2.5 CAPEX'!$J28/$F25,
IF(AW$4&lt;'2.1 Kraftwerk allgemein'!$F$16+$F25,
('2.5 CAPEX'!$J28+SUM(OFFSET('2.5 CAPEX'!BB28,0,-MIN(MAX($F25-1-('2.1 Kraftwerk allgemein'!$F$16-'1.1 Allgemein'!$I$22+1),0),COLUMN(AN25)-1-('2.1 Kraftwerk allgemein'!$F$16-'1.1 Allgemein'!$I$22+1)),1,MIN(MAX($F25-('2.1 Kraftwerk allgemein'!$F$16-'1.1 Allgemein'!$I$22+1),1),COLUMN(AN25)-('2.1 Kraftwerk allgemein'!$F$16-'1.1 Allgemein'!$I$22+1)))))/$F25,
SUM(OFFSET('2.5 CAPEX'!BB28,0,-MIN($F25-1,COLUMN(AN25)-1),1,MIN($F25,COLUMN(AN25))))/$F25)))))))</f>
        <v>0</v>
      </c>
      <c r="AX25" s="199">
        <f ca="1">IF('2.1 Kraftwerk allgemein'!$F$15&lt;'1.1 Allgemein'!$I$22,
IF(OR(ISNUMBER($D25)=FALSE,$F25=""),"",
IF(AND('2.5 CAPEX'!$L28&lt;&gt;"x",'2.5 CAPEX'!$M28&lt;&gt;"x"),0,
IF($F25=0,0,
IF(AX$4&lt;'2.1 Kraftwerk allgemein'!$F$16,0,
IF(AX$4='2.1 Kraftwerk allgemein'!$F$16,'2.5 CAPEX'!$J28/$F25,
IF(AX$4&lt;'2.1 Kraftwerk allgemein'!$F$16+$F25,
('2.5 CAPEX'!$J28+SUM(OFFSET('2.5 CAPEX'!BC28,0,-MIN(MAX($F25-1-('2.1 Kraftwerk allgemein'!$F$16-'2.1 Kraftwerk allgemein'!$F$15+1),0),COLUMN(AO25)-1-('2.1 Kraftwerk allgemein'!$F$16-'2.1 Kraftwerk allgemein'!$F$15+1)),1,MIN(MAX($F25-('2.1 Kraftwerk allgemein'!$F$16-'2.1 Kraftwerk allgemein'!$F$15+1),1),COLUMN(AO25)-('2.1 Kraftwerk allgemein'!$F$16-'2.1 Kraftwerk allgemein'!$F$15+1)))))/$F25,
SUM(OFFSET('2.5 CAPEX'!BC28,0,-MIN($F25-1,COLUMN(AO25)-1),1,MIN($F25,COLUMN(AO25))))/$F25)))))),
IF(OR(ISNUMBER($D25)=FALSE,$F25=""),"",
IF(AND('2.5 CAPEX'!$L28&lt;&gt;"x",'2.5 CAPEX'!$M28&lt;&gt;"x"),0,
IF($F25=0,0,
IF(AX$4&lt;'2.1 Kraftwerk allgemein'!$F$16,0,
IF(AX$4='2.1 Kraftwerk allgemein'!$F$16,'2.5 CAPEX'!$J28/$F25,
IF(AX$4&lt;'2.1 Kraftwerk allgemein'!$F$16+$F25,
('2.5 CAPEX'!$J28+SUM(OFFSET('2.5 CAPEX'!BC28,0,-MIN(MAX($F25-1-('2.1 Kraftwerk allgemein'!$F$16-'1.1 Allgemein'!$I$22+1),0),COLUMN(AO25)-1-('2.1 Kraftwerk allgemein'!$F$16-'1.1 Allgemein'!$I$22+1)),1,MIN(MAX($F25-('2.1 Kraftwerk allgemein'!$F$16-'1.1 Allgemein'!$I$22+1),1),COLUMN(AO25)-('2.1 Kraftwerk allgemein'!$F$16-'1.1 Allgemein'!$I$22+1)))))/$F25,
SUM(OFFSET('2.5 CAPEX'!BC28,0,-MIN($F25-1,COLUMN(AO25)-1),1,MIN($F25,COLUMN(AO25))))/$F25)))))))</f>
        <v>0</v>
      </c>
      <c r="AY25" s="199">
        <f ca="1">IF('2.1 Kraftwerk allgemein'!$F$15&lt;'1.1 Allgemein'!$I$22,
IF(OR(ISNUMBER($D25)=FALSE,$F25=""),"",
IF(AND('2.5 CAPEX'!$L28&lt;&gt;"x",'2.5 CAPEX'!$M28&lt;&gt;"x"),0,
IF($F25=0,0,
IF(AY$4&lt;'2.1 Kraftwerk allgemein'!$F$16,0,
IF(AY$4='2.1 Kraftwerk allgemein'!$F$16,'2.5 CAPEX'!$J28/$F25,
IF(AY$4&lt;'2.1 Kraftwerk allgemein'!$F$16+$F25,
('2.5 CAPEX'!$J28+SUM(OFFSET('2.5 CAPEX'!BD28,0,-MIN(MAX($F25-1-('2.1 Kraftwerk allgemein'!$F$16-'2.1 Kraftwerk allgemein'!$F$15+1),0),COLUMN(AP25)-1-('2.1 Kraftwerk allgemein'!$F$16-'2.1 Kraftwerk allgemein'!$F$15+1)),1,MIN(MAX($F25-('2.1 Kraftwerk allgemein'!$F$16-'2.1 Kraftwerk allgemein'!$F$15+1),1),COLUMN(AP25)-('2.1 Kraftwerk allgemein'!$F$16-'2.1 Kraftwerk allgemein'!$F$15+1)))))/$F25,
SUM(OFFSET('2.5 CAPEX'!BD28,0,-MIN($F25-1,COLUMN(AP25)-1),1,MIN($F25,COLUMN(AP25))))/$F25)))))),
IF(OR(ISNUMBER($D25)=FALSE,$F25=""),"",
IF(AND('2.5 CAPEX'!$L28&lt;&gt;"x",'2.5 CAPEX'!$M28&lt;&gt;"x"),0,
IF($F25=0,0,
IF(AY$4&lt;'2.1 Kraftwerk allgemein'!$F$16,0,
IF(AY$4='2.1 Kraftwerk allgemein'!$F$16,'2.5 CAPEX'!$J28/$F25,
IF(AY$4&lt;'2.1 Kraftwerk allgemein'!$F$16+$F25,
('2.5 CAPEX'!$J28+SUM(OFFSET('2.5 CAPEX'!BD28,0,-MIN(MAX($F25-1-('2.1 Kraftwerk allgemein'!$F$16-'1.1 Allgemein'!$I$22+1),0),COLUMN(AP25)-1-('2.1 Kraftwerk allgemein'!$F$16-'1.1 Allgemein'!$I$22+1)),1,MIN(MAX($F25-('2.1 Kraftwerk allgemein'!$F$16-'1.1 Allgemein'!$I$22+1),1),COLUMN(AP25)-('2.1 Kraftwerk allgemein'!$F$16-'1.1 Allgemein'!$I$22+1)))))/$F25,
SUM(OFFSET('2.5 CAPEX'!BD28,0,-MIN($F25-1,COLUMN(AP25)-1),1,MIN($F25,COLUMN(AP25))))/$F25)))))))</f>
        <v>0</v>
      </c>
      <c r="AZ25" s="199">
        <f ca="1">IF('2.1 Kraftwerk allgemein'!$F$15&lt;'1.1 Allgemein'!$I$22,
IF(OR(ISNUMBER($D25)=FALSE,$F25=""),"",
IF(AND('2.5 CAPEX'!$L28&lt;&gt;"x",'2.5 CAPEX'!$M28&lt;&gt;"x"),0,
IF($F25=0,0,
IF(AZ$4&lt;'2.1 Kraftwerk allgemein'!$F$16,0,
IF(AZ$4='2.1 Kraftwerk allgemein'!$F$16,'2.5 CAPEX'!$J28/$F25,
IF(AZ$4&lt;'2.1 Kraftwerk allgemein'!$F$16+$F25,
('2.5 CAPEX'!$J28+SUM(OFFSET('2.5 CAPEX'!BE28,0,-MIN(MAX($F25-1-('2.1 Kraftwerk allgemein'!$F$16-'2.1 Kraftwerk allgemein'!$F$15+1),0),COLUMN(AQ25)-1-('2.1 Kraftwerk allgemein'!$F$16-'2.1 Kraftwerk allgemein'!$F$15+1)),1,MIN(MAX($F25-('2.1 Kraftwerk allgemein'!$F$16-'2.1 Kraftwerk allgemein'!$F$15+1),1),COLUMN(AQ25)-('2.1 Kraftwerk allgemein'!$F$16-'2.1 Kraftwerk allgemein'!$F$15+1)))))/$F25,
SUM(OFFSET('2.5 CAPEX'!BE28,0,-MIN($F25-1,COLUMN(AQ25)-1),1,MIN($F25,COLUMN(AQ25))))/$F25)))))),
IF(OR(ISNUMBER($D25)=FALSE,$F25=""),"",
IF(AND('2.5 CAPEX'!$L28&lt;&gt;"x",'2.5 CAPEX'!$M28&lt;&gt;"x"),0,
IF($F25=0,0,
IF(AZ$4&lt;'2.1 Kraftwerk allgemein'!$F$16,0,
IF(AZ$4='2.1 Kraftwerk allgemein'!$F$16,'2.5 CAPEX'!$J28/$F25,
IF(AZ$4&lt;'2.1 Kraftwerk allgemein'!$F$16+$F25,
('2.5 CAPEX'!$J28+SUM(OFFSET('2.5 CAPEX'!BE28,0,-MIN(MAX($F25-1-('2.1 Kraftwerk allgemein'!$F$16-'1.1 Allgemein'!$I$22+1),0),COLUMN(AQ25)-1-('2.1 Kraftwerk allgemein'!$F$16-'1.1 Allgemein'!$I$22+1)),1,MIN(MAX($F25-('2.1 Kraftwerk allgemein'!$F$16-'1.1 Allgemein'!$I$22+1),1),COLUMN(AQ25)-('2.1 Kraftwerk allgemein'!$F$16-'1.1 Allgemein'!$I$22+1)))))/$F25,
SUM(OFFSET('2.5 CAPEX'!BE28,0,-MIN($F25-1,COLUMN(AQ25)-1),1,MIN($F25,COLUMN(AQ25))))/$F25)))))))</f>
        <v>0</v>
      </c>
      <c r="BA25" s="199">
        <f ca="1">IF('2.1 Kraftwerk allgemein'!$F$15&lt;'1.1 Allgemein'!$I$22,
IF(OR(ISNUMBER($D25)=FALSE,$F25=""),"",
IF(AND('2.5 CAPEX'!$L28&lt;&gt;"x",'2.5 CAPEX'!$M28&lt;&gt;"x"),0,
IF($F25=0,0,
IF(BA$4&lt;'2.1 Kraftwerk allgemein'!$F$16,0,
IF(BA$4='2.1 Kraftwerk allgemein'!$F$16,'2.5 CAPEX'!$J28/$F25,
IF(BA$4&lt;'2.1 Kraftwerk allgemein'!$F$16+$F25,
('2.5 CAPEX'!$J28+SUM(OFFSET('2.5 CAPEX'!BF28,0,-MIN(MAX($F25-1-('2.1 Kraftwerk allgemein'!$F$16-'2.1 Kraftwerk allgemein'!$F$15+1),0),COLUMN(AR25)-1-('2.1 Kraftwerk allgemein'!$F$16-'2.1 Kraftwerk allgemein'!$F$15+1)),1,MIN(MAX($F25-('2.1 Kraftwerk allgemein'!$F$16-'2.1 Kraftwerk allgemein'!$F$15+1),1),COLUMN(AR25)-('2.1 Kraftwerk allgemein'!$F$16-'2.1 Kraftwerk allgemein'!$F$15+1)))))/$F25,
SUM(OFFSET('2.5 CAPEX'!BF28,0,-MIN($F25-1,COLUMN(AR25)-1),1,MIN($F25,COLUMN(AR25))))/$F25)))))),
IF(OR(ISNUMBER($D25)=FALSE,$F25=""),"",
IF(AND('2.5 CAPEX'!$L28&lt;&gt;"x",'2.5 CAPEX'!$M28&lt;&gt;"x"),0,
IF($F25=0,0,
IF(BA$4&lt;'2.1 Kraftwerk allgemein'!$F$16,0,
IF(BA$4='2.1 Kraftwerk allgemein'!$F$16,'2.5 CAPEX'!$J28/$F25,
IF(BA$4&lt;'2.1 Kraftwerk allgemein'!$F$16+$F25,
('2.5 CAPEX'!$J28+SUM(OFFSET('2.5 CAPEX'!BF28,0,-MIN(MAX($F25-1-('2.1 Kraftwerk allgemein'!$F$16-'1.1 Allgemein'!$I$22+1),0),COLUMN(AR25)-1-('2.1 Kraftwerk allgemein'!$F$16-'1.1 Allgemein'!$I$22+1)),1,MIN(MAX($F25-('2.1 Kraftwerk allgemein'!$F$16-'1.1 Allgemein'!$I$22+1),1),COLUMN(AR25)-('2.1 Kraftwerk allgemein'!$F$16-'1.1 Allgemein'!$I$22+1)))))/$F25,
SUM(OFFSET('2.5 CAPEX'!BF28,0,-MIN($F25-1,COLUMN(AR25)-1),1,MIN($F25,COLUMN(AR25))))/$F25)))))))</f>
        <v>0</v>
      </c>
      <c r="BB25" s="199">
        <f ca="1">IF('2.1 Kraftwerk allgemein'!$F$15&lt;'1.1 Allgemein'!$I$22,
IF(OR(ISNUMBER($D25)=FALSE,$F25=""),"",
IF(AND('2.5 CAPEX'!$L28&lt;&gt;"x",'2.5 CAPEX'!$M28&lt;&gt;"x"),0,
IF($F25=0,0,
IF(BB$4&lt;'2.1 Kraftwerk allgemein'!$F$16,0,
IF(BB$4='2.1 Kraftwerk allgemein'!$F$16,'2.5 CAPEX'!$J28/$F25,
IF(BB$4&lt;'2.1 Kraftwerk allgemein'!$F$16+$F25,
('2.5 CAPEX'!$J28+SUM(OFFSET('2.5 CAPEX'!BG28,0,-MIN(MAX($F25-1-('2.1 Kraftwerk allgemein'!$F$16-'2.1 Kraftwerk allgemein'!$F$15+1),0),COLUMN(AS25)-1-('2.1 Kraftwerk allgemein'!$F$16-'2.1 Kraftwerk allgemein'!$F$15+1)),1,MIN(MAX($F25-('2.1 Kraftwerk allgemein'!$F$16-'2.1 Kraftwerk allgemein'!$F$15+1),1),COLUMN(AS25)-('2.1 Kraftwerk allgemein'!$F$16-'2.1 Kraftwerk allgemein'!$F$15+1)))))/$F25,
SUM(OFFSET('2.5 CAPEX'!BG28,0,-MIN($F25-1,COLUMN(AS25)-1),1,MIN($F25,COLUMN(AS25))))/$F25)))))),
IF(OR(ISNUMBER($D25)=FALSE,$F25=""),"",
IF(AND('2.5 CAPEX'!$L28&lt;&gt;"x",'2.5 CAPEX'!$M28&lt;&gt;"x"),0,
IF($F25=0,0,
IF(BB$4&lt;'2.1 Kraftwerk allgemein'!$F$16,0,
IF(BB$4='2.1 Kraftwerk allgemein'!$F$16,'2.5 CAPEX'!$J28/$F25,
IF(BB$4&lt;'2.1 Kraftwerk allgemein'!$F$16+$F25,
('2.5 CAPEX'!$J28+SUM(OFFSET('2.5 CAPEX'!BG28,0,-MIN(MAX($F25-1-('2.1 Kraftwerk allgemein'!$F$16-'1.1 Allgemein'!$I$22+1),0),COLUMN(AS25)-1-('2.1 Kraftwerk allgemein'!$F$16-'1.1 Allgemein'!$I$22+1)),1,MIN(MAX($F25-('2.1 Kraftwerk allgemein'!$F$16-'1.1 Allgemein'!$I$22+1),1),COLUMN(AS25)-('2.1 Kraftwerk allgemein'!$F$16-'1.1 Allgemein'!$I$22+1)))))/$F25,
SUM(OFFSET('2.5 CAPEX'!BG28,0,-MIN($F25-1,COLUMN(AS25)-1),1,MIN($F25,COLUMN(AS25))))/$F25)))))))</f>
        <v>0</v>
      </c>
      <c r="BC25" s="199">
        <f ca="1">IF('2.1 Kraftwerk allgemein'!$F$15&lt;'1.1 Allgemein'!$I$22,
IF(OR(ISNUMBER($D25)=FALSE,$F25=""),"",
IF(AND('2.5 CAPEX'!$L28&lt;&gt;"x",'2.5 CAPEX'!$M28&lt;&gt;"x"),0,
IF($F25=0,0,
IF(BC$4&lt;'2.1 Kraftwerk allgemein'!$F$16,0,
IF(BC$4='2.1 Kraftwerk allgemein'!$F$16,'2.5 CAPEX'!$J28/$F25,
IF(BC$4&lt;'2.1 Kraftwerk allgemein'!$F$16+$F25,
('2.5 CAPEX'!$J28+SUM(OFFSET('2.5 CAPEX'!BH28,0,-MIN(MAX($F25-1-('2.1 Kraftwerk allgemein'!$F$16-'2.1 Kraftwerk allgemein'!$F$15+1),0),COLUMN(AT25)-1-('2.1 Kraftwerk allgemein'!$F$16-'2.1 Kraftwerk allgemein'!$F$15+1)),1,MIN(MAX($F25-('2.1 Kraftwerk allgemein'!$F$16-'2.1 Kraftwerk allgemein'!$F$15+1),1),COLUMN(AT25)-('2.1 Kraftwerk allgemein'!$F$16-'2.1 Kraftwerk allgemein'!$F$15+1)))))/$F25,
SUM(OFFSET('2.5 CAPEX'!BH28,0,-MIN($F25-1,COLUMN(AT25)-1),1,MIN($F25,COLUMN(AT25))))/$F25)))))),
IF(OR(ISNUMBER($D25)=FALSE,$F25=""),"",
IF(AND('2.5 CAPEX'!$L28&lt;&gt;"x",'2.5 CAPEX'!$M28&lt;&gt;"x"),0,
IF($F25=0,0,
IF(BC$4&lt;'2.1 Kraftwerk allgemein'!$F$16,0,
IF(BC$4='2.1 Kraftwerk allgemein'!$F$16,'2.5 CAPEX'!$J28/$F25,
IF(BC$4&lt;'2.1 Kraftwerk allgemein'!$F$16+$F25,
('2.5 CAPEX'!$J28+SUM(OFFSET('2.5 CAPEX'!BH28,0,-MIN(MAX($F25-1-('2.1 Kraftwerk allgemein'!$F$16-'1.1 Allgemein'!$I$22+1),0),COLUMN(AT25)-1-('2.1 Kraftwerk allgemein'!$F$16-'1.1 Allgemein'!$I$22+1)),1,MIN(MAX($F25-('2.1 Kraftwerk allgemein'!$F$16-'1.1 Allgemein'!$I$22+1),1),COLUMN(AT25)-('2.1 Kraftwerk allgemein'!$F$16-'1.1 Allgemein'!$I$22+1)))))/$F25,
SUM(OFFSET('2.5 CAPEX'!BH28,0,-MIN($F25-1,COLUMN(AT25)-1),1,MIN($F25,COLUMN(AT25))))/$F25)))))))</f>
        <v>0</v>
      </c>
      <c r="BD25" s="199">
        <f ca="1">IF('2.1 Kraftwerk allgemein'!$F$15&lt;'1.1 Allgemein'!$I$22,
IF(OR(ISNUMBER($D25)=FALSE,$F25=""),"",
IF(AND('2.5 CAPEX'!$L28&lt;&gt;"x",'2.5 CAPEX'!$M28&lt;&gt;"x"),0,
IF($F25=0,0,
IF(BD$4&lt;'2.1 Kraftwerk allgemein'!$F$16,0,
IF(BD$4='2.1 Kraftwerk allgemein'!$F$16,'2.5 CAPEX'!$J28/$F25,
IF(BD$4&lt;'2.1 Kraftwerk allgemein'!$F$16+$F25,
('2.5 CAPEX'!$J28+SUM(OFFSET('2.5 CAPEX'!BI28,0,-MIN(MAX($F25-1-('2.1 Kraftwerk allgemein'!$F$16-'2.1 Kraftwerk allgemein'!$F$15+1),0),COLUMN(AU25)-1-('2.1 Kraftwerk allgemein'!$F$16-'2.1 Kraftwerk allgemein'!$F$15+1)),1,MIN(MAX($F25-('2.1 Kraftwerk allgemein'!$F$16-'2.1 Kraftwerk allgemein'!$F$15+1),1),COLUMN(AU25)-('2.1 Kraftwerk allgemein'!$F$16-'2.1 Kraftwerk allgemein'!$F$15+1)))))/$F25,
SUM(OFFSET('2.5 CAPEX'!BI28,0,-MIN($F25-1,COLUMN(AU25)-1),1,MIN($F25,COLUMN(AU25))))/$F25)))))),
IF(OR(ISNUMBER($D25)=FALSE,$F25=""),"",
IF(AND('2.5 CAPEX'!$L28&lt;&gt;"x",'2.5 CAPEX'!$M28&lt;&gt;"x"),0,
IF($F25=0,0,
IF(BD$4&lt;'2.1 Kraftwerk allgemein'!$F$16,0,
IF(BD$4='2.1 Kraftwerk allgemein'!$F$16,'2.5 CAPEX'!$J28/$F25,
IF(BD$4&lt;'2.1 Kraftwerk allgemein'!$F$16+$F25,
('2.5 CAPEX'!$J28+SUM(OFFSET('2.5 CAPEX'!BI28,0,-MIN(MAX($F25-1-('2.1 Kraftwerk allgemein'!$F$16-'1.1 Allgemein'!$I$22+1),0),COLUMN(AU25)-1-('2.1 Kraftwerk allgemein'!$F$16-'1.1 Allgemein'!$I$22+1)),1,MIN(MAX($F25-('2.1 Kraftwerk allgemein'!$F$16-'1.1 Allgemein'!$I$22+1),1),COLUMN(AU25)-('2.1 Kraftwerk allgemein'!$F$16-'1.1 Allgemein'!$I$22+1)))))/$F25,
SUM(OFFSET('2.5 CAPEX'!BI28,0,-MIN($F25-1,COLUMN(AU25)-1),1,MIN($F25,COLUMN(AU25))))/$F25)))))))</f>
        <v>0</v>
      </c>
      <c r="BE25" s="199">
        <f ca="1">IF('2.1 Kraftwerk allgemein'!$F$15&lt;'1.1 Allgemein'!$I$22,
IF(OR(ISNUMBER($D25)=FALSE,$F25=""),"",
IF(AND('2.5 CAPEX'!$L28&lt;&gt;"x",'2.5 CAPEX'!$M28&lt;&gt;"x"),0,
IF($F25=0,0,
IF(BE$4&lt;'2.1 Kraftwerk allgemein'!$F$16,0,
IF(BE$4='2.1 Kraftwerk allgemein'!$F$16,'2.5 CAPEX'!$J28/$F25,
IF(BE$4&lt;'2.1 Kraftwerk allgemein'!$F$16+$F25,
('2.5 CAPEX'!$J28+SUM(OFFSET('2.5 CAPEX'!BJ28,0,-MIN(MAX($F25-1-('2.1 Kraftwerk allgemein'!$F$16-'2.1 Kraftwerk allgemein'!$F$15+1),0),COLUMN(AV25)-1-('2.1 Kraftwerk allgemein'!$F$16-'2.1 Kraftwerk allgemein'!$F$15+1)),1,MIN(MAX($F25-('2.1 Kraftwerk allgemein'!$F$16-'2.1 Kraftwerk allgemein'!$F$15+1),1),COLUMN(AV25)-('2.1 Kraftwerk allgemein'!$F$16-'2.1 Kraftwerk allgemein'!$F$15+1)))))/$F25,
SUM(OFFSET('2.5 CAPEX'!BJ28,0,-MIN($F25-1,COLUMN(AV25)-1),1,MIN($F25,COLUMN(AV25))))/$F25)))))),
IF(OR(ISNUMBER($D25)=FALSE,$F25=""),"",
IF(AND('2.5 CAPEX'!$L28&lt;&gt;"x",'2.5 CAPEX'!$M28&lt;&gt;"x"),0,
IF($F25=0,0,
IF(BE$4&lt;'2.1 Kraftwerk allgemein'!$F$16,0,
IF(BE$4='2.1 Kraftwerk allgemein'!$F$16,'2.5 CAPEX'!$J28/$F25,
IF(BE$4&lt;'2.1 Kraftwerk allgemein'!$F$16+$F25,
('2.5 CAPEX'!$J28+SUM(OFFSET('2.5 CAPEX'!BJ28,0,-MIN(MAX($F25-1-('2.1 Kraftwerk allgemein'!$F$16-'1.1 Allgemein'!$I$22+1),0),COLUMN(AV25)-1-('2.1 Kraftwerk allgemein'!$F$16-'1.1 Allgemein'!$I$22+1)),1,MIN(MAX($F25-('2.1 Kraftwerk allgemein'!$F$16-'1.1 Allgemein'!$I$22+1),1),COLUMN(AV25)-('2.1 Kraftwerk allgemein'!$F$16-'1.1 Allgemein'!$I$22+1)))))/$F25,
SUM(OFFSET('2.5 CAPEX'!BJ28,0,-MIN($F25-1,COLUMN(AV25)-1),1,MIN($F25,COLUMN(AV25))))/$F25)))))))</f>
        <v>0</v>
      </c>
      <c r="BF25" s="199">
        <f ca="1">IF('2.1 Kraftwerk allgemein'!$F$15&lt;'1.1 Allgemein'!$I$22,
IF(OR(ISNUMBER($D25)=FALSE,$F25=""),"",
IF(AND('2.5 CAPEX'!$L28&lt;&gt;"x",'2.5 CAPEX'!$M28&lt;&gt;"x"),0,
IF($F25=0,0,
IF(BF$4&lt;'2.1 Kraftwerk allgemein'!$F$16,0,
IF(BF$4='2.1 Kraftwerk allgemein'!$F$16,'2.5 CAPEX'!$J28/$F25,
IF(BF$4&lt;'2.1 Kraftwerk allgemein'!$F$16+$F25,
('2.5 CAPEX'!$J28+SUM(OFFSET('2.5 CAPEX'!BK28,0,-MIN(MAX($F25-1-('2.1 Kraftwerk allgemein'!$F$16-'2.1 Kraftwerk allgemein'!$F$15+1),0),COLUMN(AW25)-1-('2.1 Kraftwerk allgemein'!$F$16-'2.1 Kraftwerk allgemein'!$F$15+1)),1,MIN(MAX($F25-('2.1 Kraftwerk allgemein'!$F$16-'2.1 Kraftwerk allgemein'!$F$15+1),1),COLUMN(AW25)-('2.1 Kraftwerk allgemein'!$F$16-'2.1 Kraftwerk allgemein'!$F$15+1)))))/$F25,
SUM(OFFSET('2.5 CAPEX'!BK28,0,-MIN($F25-1,COLUMN(AW25)-1),1,MIN($F25,COLUMN(AW25))))/$F25)))))),
IF(OR(ISNUMBER($D25)=FALSE,$F25=""),"",
IF(AND('2.5 CAPEX'!$L28&lt;&gt;"x",'2.5 CAPEX'!$M28&lt;&gt;"x"),0,
IF($F25=0,0,
IF(BF$4&lt;'2.1 Kraftwerk allgemein'!$F$16,0,
IF(BF$4='2.1 Kraftwerk allgemein'!$F$16,'2.5 CAPEX'!$J28/$F25,
IF(BF$4&lt;'2.1 Kraftwerk allgemein'!$F$16+$F25,
('2.5 CAPEX'!$J28+SUM(OFFSET('2.5 CAPEX'!BK28,0,-MIN(MAX($F25-1-('2.1 Kraftwerk allgemein'!$F$16-'1.1 Allgemein'!$I$22+1),0),COLUMN(AW25)-1-('2.1 Kraftwerk allgemein'!$F$16-'1.1 Allgemein'!$I$22+1)),1,MIN(MAX($F25-('2.1 Kraftwerk allgemein'!$F$16-'1.1 Allgemein'!$I$22+1),1),COLUMN(AW25)-('2.1 Kraftwerk allgemein'!$F$16-'1.1 Allgemein'!$I$22+1)))))/$F25,
SUM(OFFSET('2.5 CAPEX'!BK28,0,-MIN($F25-1,COLUMN(AW25)-1),1,MIN($F25,COLUMN(AW25))))/$F25)))))))</f>
        <v>0</v>
      </c>
      <c r="BG25" s="199">
        <f ca="1">IF('2.1 Kraftwerk allgemein'!$F$15&lt;'1.1 Allgemein'!$I$22,
IF(OR(ISNUMBER($D25)=FALSE,$F25=""),"",
IF(AND('2.5 CAPEX'!$L28&lt;&gt;"x",'2.5 CAPEX'!$M28&lt;&gt;"x"),0,
IF($F25=0,0,
IF(BG$4&lt;'2.1 Kraftwerk allgemein'!$F$16,0,
IF(BG$4='2.1 Kraftwerk allgemein'!$F$16,'2.5 CAPEX'!$J28/$F25,
IF(BG$4&lt;'2.1 Kraftwerk allgemein'!$F$16+$F25,
('2.5 CAPEX'!$J28+SUM(OFFSET('2.5 CAPEX'!BL28,0,-MIN(MAX($F25-1-('2.1 Kraftwerk allgemein'!$F$16-'2.1 Kraftwerk allgemein'!$F$15+1),0),COLUMN(AX25)-1-('2.1 Kraftwerk allgemein'!$F$16-'2.1 Kraftwerk allgemein'!$F$15+1)),1,MIN(MAX($F25-('2.1 Kraftwerk allgemein'!$F$16-'2.1 Kraftwerk allgemein'!$F$15+1),1),COLUMN(AX25)-('2.1 Kraftwerk allgemein'!$F$16-'2.1 Kraftwerk allgemein'!$F$15+1)))))/$F25,
SUM(OFFSET('2.5 CAPEX'!BL28,0,-MIN($F25-1,COLUMN(AX25)-1),1,MIN($F25,COLUMN(AX25))))/$F25)))))),
IF(OR(ISNUMBER($D25)=FALSE,$F25=""),"",
IF(AND('2.5 CAPEX'!$L28&lt;&gt;"x",'2.5 CAPEX'!$M28&lt;&gt;"x"),0,
IF($F25=0,0,
IF(BG$4&lt;'2.1 Kraftwerk allgemein'!$F$16,0,
IF(BG$4='2.1 Kraftwerk allgemein'!$F$16,'2.5 CAPEX'!$J28/$F25,
IF(BG$4&lt;'2.1 Kraftwerk allgemein'!$F$16+$F25,
('2.5 CAPEX'!$J28+SUM(OFFSET('2.5 CAPEX'!BL28,0,-MIN(MAX($F25-1-('2.1 Kraftwerk allgemein'!$F$16-'1.1 Allgemein'!$I$22+1),0),COLUMN(AX25)-1-('2.1 Kraftwerk allgemein'!$F$16-'1.1 Allgemein'!$I$22+1)),1,MIN(MAX($F25-('2.1 Kraftwerk allgemein'!$F$16-'1.1 Allgemein'!$I$22+1),1),COLUMN(AX25)-('2.1 Kraftwerk allgemein'!$F$16-'1.1 Allgemein'!$I$22+1)))))/$F25,
SUM(OFFSET('2.5 CAPEX'!BL28,0,-MIN($F25-1,COLUMN(AX25)-1),1,MIN($F25,COLUMN(AX25))))/$F25)))))))</f>
        <v>0</v>
      </c>
      <c r="BH25" s="199">
        <f ca="1">IF('2.1 Kraftwerk allgemein'!$F$15&lt;'1.1 Allgemein'!$I$22,
IF(OR(ISNUMBER($D25)=FALSE,$F25=""),"",
IF(AND('2.5 CAPEX'!$L28&lt;&gt;"x",'2.5 CAPEX'!$M28&lt;&gt;"x"),0,
IF($F25=0,0,
IF(BH$4&lt;'2.1 Kraftwerk allgemein'!$F$16,0,
IF(BH$4='2.1 Kraftwerk allgemein'!$F$16,'2.5 CAPEX'!$J28/$F25,
IF(BH$4&lt;'2.1 Kraftwerk allgemein'!$F$16+$F25,
('2.5 CAPEX'!$J28+SUM(OFFSET('2.5 CAPEX'!BM28,0,-MIN(MAX($F25-1-('2.1 Kraftwerk allgemein'!$F$16-'2.1 Kraftwerk allgemein'!$F$15+1),0),COLUMN(AY25)-1-('2.1 Kraftwerk allgemein'!$F$16-'2.1 Kraftwerk allgemein'!$F$15+1)),1,MIN(MAX($F25-('2.1 Kraftwerk allgemein'!$F$16-'2.1 Kraftwerk allgemein'!$F$15+1),1),COLUMN(AY25)-('2.1 Kraftwerk allgemein'!$F$16-'2.1 Kraftwerk allgemein'!$F$15+1)))))/$F25,
SUM(OFFSET('2.5 CAPEX'!BM28,0,-MIN($F25-1,COLUMN(AY25)-1),1,MIN($F25,COLUMN(AY25))))/$F25)))))),
IF(OR(ISNUMBER($D25)=FALSE,$F25=""),"",
IF(AND('2.5 CAPEX'!$L28&lt;&gt;"x",'2.5 CAPEX'!$M28&lt;&gt;"x"),0,
IF($F25=0,0,
IF(BH$4&lt;'2.1 Kraftwerk allgemein'!$F$16,0,
IF(BH$4='2.1 Kraftwerk allgemein'!$F$16,'2.5 CAPEX'!$J28/$F25,
IF(BH$4&lt;'2.1 Kraftwerk allgemein'!$F$16+$F25,
('2.5 CAPEX'!$J28+SUM(OFFSET('2.5 CAPEX'!BM28,0,-MIN(MAX($F25-1-('2.1 Kraftwerk allgemein'!$F$16-'1.1 Allgemein'!$I$22+1),0),COLUMN(AY25)-1-('2.1 Kraftwerk allgemein'!$F$16-'1.1 Allgemein'!$I$22+1)),1,MIN(MAX($F25-('2.1 Kraftwerk allgemein'!$F$16-'1.1 Allgemein'!$I$22+1),1),COLUMN(AY25)-('2.1 Kraftwerk allgemein'!$F$16-'1.1 Allgemein'!$I$22+1)))))/$F25,
SUM(OFFSET('2.5 CAPEX'!BM28,0,-MIN($F25-1,COLUMN(AY25)-1),1,MIN($F25,COLUMN(AY25))))/$F25)))))))</f>
        <v>0</v>
      </c>
      <c r="BI25" s="199">
        <f ca="1">IF('2.1 Kraftwerk allgemein'!$F$15&lt;'1.1 Allgemein'!$I$22,
IF(OR(ISNUMBER($D25)=FALSE,$F25=""),"",
IF(AND('2.5 CAPEX'!$L28&lt;&gt;"x",'2.5 CAPEX'!$M28&lt;&gt;"x"),0,
IF($F25=0,0,
IF(BI$4&lt;'2.1 Kraftwerk allgemein'!$F$16,0,
IF(BI$4='2.1 Kraftwerk allgemein'!$F$16,'2.5 CAPEX'!$J28/$F25,
IF(BI$4&lt;'2.1 Kraftwerk allgemein'!$F$16+$F25,
('2.5 CAPEX'!$J28+SUM(OFFSET('2.5 CAPEX'!BN28,0,-MIN(MAX($F25-1-('2.1 Kraftwerk allgemein'!$F$16-'2.1 Kraftwerk allgemein'!$F$15+1),0),COLUMN(AZ25)-1-('2.1 Kraftwerk allgemein'!$F$16-'2.1 Kraftwerk allgemein'!$F$15+1)),1,MIN(MAX($F25-('2.1 Kraftwerk allgemein'!$F$16-'2.1 Kraftwerk allgemein'!$F$15+1),1),COLUMN(AZ25)-('2.1 Kraftwerk allgemein'!$F$16-'2.1 Kraftwerk allgemein'!$F$15+1)))))/$F25,
SUM(OFFSET('2.5 CAPEX'!BN28,0,-MIN($F25-1,COLUMN(AZ25)-1),1,MIN($F25,COLUMN(AZ25))))/$F25)))))),
IF(OR(ISNUMBER($D25)=FALSE,$F25=""),"",
IF(AND('2.5 CAPEX'!$L28&lt;&gt;"x",'2.5 CAPEX'!$M28&lt;&gt;"x"),0,
IF($F25=0,0,
IF(BI$4&lt;'2.1 Kraftwerk allgemein'!$F$16,0,
IF(BI$4='2.1 Kraftwerk allgemein'!$F$16,'2.5 CAPEX'!$J28/$F25,
IF(BI$4&lt;'2.1 Kraftwerk allgemein'!$F$16+$F25,
('2.5 CAPEX'!$J28+SUM(OFFSET('2.5 CAPEX'!BN28,0,-MIN(MAX($F25-1-('2.1 Kraftwerk allgemein'!$F$16-'1.1 Allgemein'!$I$22+1),0),COLUMN(AZ25)-1-('2.1 Kraftwerk allgemein'!$F$16-'1.1 Allgemein'!$I$22+1)),1,MIN(MAX($F25-('2.1 Kraftwerk allgemein'!$F$16-'1.1 Allgemein'!$I$22+1),1),COLUMN(AZ25)-('2.1 Kraftwerk allgemein'!$F$16-'1.1 Allgemein'!$I$22+1)))))/$F25,
SUM(OFFSET('2.5 CAPEX'!BN28,0,-MIN($F25-1,COLUMN(AZ25)-1),1,MIN($F25,COLUMN(AZ25))))/$F25)))))))</f>
        <v>0</v>
      </c>
      <c r="BJ25" s="199">
        <f ca="1">IF('2.1 Kraftwerk allgemein'!$F$15&lt;'1.1 Allgemein'!$I$22,
IF(OR(ISNUMBER($D25)=FALSE,$F25=""),"",
IF(AND('2.5 CAPEX'!$L28&lt;&gt;"x",'2.5 CAPEX'!$M28&lt;&gt;"x"),0,
IF($F25=0,0,
IF(BJ$4&lt;'2.1 Kraftwerk allgemein'!$F$16,0,
IF(BJ$4='2.1 Kraftwerk allgemein'!$F$16,'2.5 CAPEX'!$J28/$F25,
IF(BJ$4&lt;'2.1 Kraftwerk allgemein'!$F$16+$F25,
('2.5 CAPEX'!$J28+SUM(OFFSET('2.5 CAPEX'!BO28,0,-MIN(MAX($F25-1-('2.1 Kraftwerk allgemein'!$F$16-'2.1 Kraftwerk allgemein'!$F$15+1),0),COLUMN(BA25)-1-('2.1 Kraftwerk allgemein'!$F$16-'2.1 Kraftwerk allgemein'!$F$15+1)),1,MIN(MAX($F25-('2.1 Kraftwerk allgemein'!$F$16-'2.1 Kraftwerk allgemein'!$F$15+1),1),COLUMN(BA25)-('2.1 Kraftwerk allgemein'!$F$16-'2.1 Kraftwerk allgemein'!$F$15+1)))))/$F25,
SUM(OFFSET('2.5 CAPEX'!BO28,0,-MIN($F25-1,COLUMN(BA25)-1),1,MIN($F25,COLUMN(BA25))))/$F25)))))),
IF(OR(ISNUMBER($D25)=FALSE,$F25=""),"",
IF(AND('2.5 CAPEX'!$L28&lt;&gt;"x",'2.5 CAPEX'!$M28&lt;&gt;"x"),0,
IF($F25=0,0,
IF(BJ$4&lt;'2.1 Kraftwerk allgemein'!$F$16,0,
IF(BJ$4='2.1 Kraftwerk allgemein'!$F$16,'2.5 CAPEX'!$J28/$F25,
IF(BJ$4&lt;'2.1 Kraftwerk allgemein'!$F$16+$F25,
('2.5 CAPEX'!$J28+SUM(OFFSET('2.5 CAPEX'!BO28,0,-MIN(MAX($F25-1-('2.1 Kraftwerk allgemein'!$F$16-'1.1 Allgemein'!$I$22+1),0),COLUMN(BA25)-1-('2.1 Kraftwerk allgemein'!$F$16-'1.1 Allgemein'!$I$22+1)),1,MIN(MAX($F25-('2.1 Kraftwerk allgemein'!$F$16-'1.1 Allgemein'!$I$22+1),1),COLUMN(BA25)-('2.1 Kraftwerk allgemein'!$F$16-'1.1 Allgemein'!$I$22+1)))))/$F25,
SUM(OFFSET('2.5 CAPEX'!BO28,0,-MIN($F25-1,COLUMN(BA25)-1),1,MIN($F25,COLUMN(BA25))))/$F25)))))))</f>
        <v>0</v>
      </c>
      <c r="BK25" s="199">
        <f ca="1">IF('2.1 Kraftwerk allgemein'!$F$15&lt;'1.1 Allgemein'!$I$22,
IF(OR(ISNUMBER($D25)=FALSE,$F25=""),"",
IF(AND('2.5 CAPEX'!$L28&lt;&gt;"x",'2.5 CAPEX'!$M28&lt;&gt;"x"),0,
IF($F25=0,0,
IF(BK$4&lt;'2.1 Kraftwerk allgemein'!$F$16,0,
IF(BK$4='2.1 Kraftwerk allgemein'!$F$16,'2.5 CAPEX'!$J28/$F25,
IF(BK$4&lt;'2.1 Kraftwerk allgemein'!$F$16+$F25,
('2.5 CAPEX'!$J28+SUM(OFFSET('2.5 CAPEX'!BP28,0,-MIN(MAX($F25-1-('2.1 Kraftwerk allgemein'!$F$16-'2.1 Kraftwerk allgemein'!$F$15+1),0),COLUMN(BB25)-1-('2.1 Kraftwerk allgemein'!$F$16-'2.1 Kraftwerk allgemein'!$F$15+1)),1,MIN(MAX($F25-('2.1 Kraftwerk allgemein'!$F$16-'2.1 Kraftwerk allgemein'!$F$15+1),1),COLUMN(BB25)-('2.1 Kraftwerk allgemein'!$F$16-'2.1 Kraftwerk allgemein'!$F$15+1)))))/$F25,
SUM(OFFSET('2.5 CAPEX'!BP28,0,-MIN($F25-1,COLUMN(BB25)-1),1,MIN($F25,COLUMN(BB25))))/$F25)))))),
IF(OR(ISNUMBER($D25)=FALSE,$F25=""),"",
IF(AND('2.5 CAPEX'!$L28&lt;&gt;"x",'2.5 CAPEX'!$M28&lt;&gt;"x"),0,
IF($F25=0,0,
IF(BK$4&lt;'2.1 Kraftwerk allgemein'!$F$16,0,
IF(BK$4='2.1 Kraftwerk allgemein'!$F$16,'2.5 CAPEX'!$J28/$F25,
IF(BK$4&lt;'2.1 Kraftwerk allgemein'!$F$16+$F25,
('2.5 CAPEX'!$J28+SUM(OFFSET('2.5 CAPEX'!BP28,0,-MIN(MAX($F25-1-('2.1 Kraftwerk allgemein'!$F$16-'1.1 Allgemein'!$I$22+1),0),COLUMN(BB25)-1-('2.1 Kraftwerk allgemein'!$F$16-'1.1 Allgemein'!$I$22+1)),1,MIN(MAX($F25-('2.1 Kraftwerk allgemein'!$F$16-'1.1 Allgemein'!$I$22+1),1),COLUMN(BB25)-('2.1 Kraftwerk allgemein'!$F$16-'1.1 Allgemein'!$I$22+1)))))/$F25,
SUM(OFFSET('2.5 CAPEX'!BP28,0,-MIN($F25-1,COLUMN(BB25)-1),1,MIN($F25,COLUMN(BB25))))/$F25)))))))</f>
        <v>0</v>
      </c>
      <c r="BL25" s="199">
        <f ca="1">IF('2.1 Kraftwerk allgemein'!$F$15&lt;'1.1 Allgemein'!$I$22,
IF(OR(ISNUMBER($D25)=FALSE,$F25=""),"",
IF(AND('2.5 CAPEX'!$L28&lt;&gt;"x",'2.5 CAPEX'!$M28&lt;&gt;"x"),0,
IF($F25=0,0,
IF(BL$4&lt;'2.1 Kraftwerk allgemein'!$F$16,0,
IF(BL$4='2.1 Kraftwerk allgemein'!$F$16,'2.5 CAPEX'!$J28/$F25,
IF(BL$4&lt;'2.1 Kraftwerk allgemein'!$F$16+$F25,
('2.5 CAPEX'!$J28+SUM(OFFSET('2.5 CAPEX'!BQ28,0,-MIN(MAX($F25-1-('2.1 Kraftwerk allgemein'!$F$16-'2.1 Kraftwerk allgemein'!$F$15+1),0),COLUMN(BC25)-1-('2.1 Kraftwerk allgemein'!$F$16-'2.1 Kraftwerk allgemein'!$F$15+1)),1,MIN(MAX($F25-('2.1 Kraftwerk allgemein'!$F$16-'2.1 Kraftwerk allgemein'!$F$15+1),1),COLUMN(BC25)-('2.1 Kraftwerk allgemein'!$F$16-'2.1 Kraftwerk allgemein'!$F$15+1)))))/$F25,
SUM(OFFSET('2.5 CAPEX'!BQ28,0,-MIN($F25-1,COLUMN(BC25)-1),1,MIN($F25,COLUMN(BC25))))/$F25)))))),
IF(OR(ISNUMBER($D25)=FALSE,$F25=""),"",
IF(AND('2.5 CAPEX'!$L28&lt;&gt;"x",'2.5 CAPEX'!$M28&lt;&gt;"x"),0,
IF($F25=0,0,
IF(BL$4&lt;'2.1 Kraftwerk allgemein'!$F$16,0,
IF(BL$4='2.1 Kraftwerk allgemein'!$F$16,'2.5 CAPEX'!$J28/$F25,
IF(BL$4&lt;'2.1 Kraftwerk allgemein'!$F$16+$F25,
('2.5 CAPEX'!$J28+SUM(OFFSET('2.5 CAPEX'!BQ28,0,-MIN(MAX($F25-1-('2.1 Kraftwerk allgemein'!$F$16-'1.1 Allgemein'!$I$22+1),0),COLUMN(BC25)-1-('2.1 Kraftwerk allgemein'!$F$16-'1.1 Allgemein'!$I$22+1)),1,MIN(MAX($F25-('2.1 Kraftwerk allgemein'!$F$16-'1.1 Allgemein'!$I$22+1),1),COLUMN(BC25)-('2.1 Kraftwerk allgemein'!$F$16-'1.1 Allgemein'!$I$22+1)))))/$F25,
SUM(OFFSET('2.5 CAPEX'!BQ28,0,-MIN($F25-1,COLUMN(BC25)-1),1,MIN($F25,COLUMN(BC25))))/$F25)))))))</f>
        <v>0</v>
      </c>
      <c r="BM25" s="199">
        <f ca="1">IF('2.1 Kraftwerk allgemein'!$F$15&lt;'1.1 Allgemein'!$I$22,
IF(OR(ISNUMBER($D25)=FALSE,$F25=""),"",
IF(AND('2.5 CAPEX'!$L28&lt;&gt;"x",'2.5 CAPEX'!$M28&lt;&gt;"x"),0,
IF($F25=0,0,
IF(BM$4&lt;'2.1 Kraftwerk allgemein'!$F$16,0,
IF(BM$4='2.1 Kraftwerk allgemein'!$F$16,'2.5 CAPEX'!$J28/$F25,
IF(BM$4&lt;'2.1 Kraftwerk allgemein'!$F$16+$F25,
('2.5 CAPEX'!$J28+SUM(OFFSET('2.5 CAPEX'!BR28,0,-MIN(MAX($F25-1-('2.1 Kraftwerk allgemein'!$F$16-'2.1 Kraftwerk allgemein'!$F$15+1),0),COLUMN(BD25)-1-('2.1 Kraftwerk allgemein'!$F$16-'2.1 Kraftwerk allgemein'!$F$15+1)),1,MIN(MAX($F25-('2.1 Kraftwerk allgemein'!$F$16-'2.1 Kraftwerk allgemein'!$F$15+1),1),COLUMN(BD25)-('2.1 Kraftwerk allgemein'!$F$16-'2.1 Kraftwerk allgemein'!$F$15+1)))))/$F25,
SUM(OFFSET('2.5 CAPEX'!BR28,0,-MIN($F25-1,COLUMN(BD25)-1),1,MIN($F25,COLUMN(BD25))))/$F25)))))),
IF(OR(ISNUMBER($D25)=FALSE,$F25=""),"",
IF(AND('2.5 CAPEX'!$L28&lt;&gt;"x",'2.5 CAPEX'!$M28&lt;&gt;"x"),0,
IF($F25=0,0,
IF(BM$4&lt;'2.1 Kraftwerk allgemein'!$F$16,0,
IF(BM$4='2.1 Kraftwerk allgemein'!$F$16,'2.5 CAPEX'!$J28/$F25,
IF(BM$4&lt;'2.1 Kraftwerk allgemein'!$F$16+$F25,
('2.5 CAPEX'!$J28+SUM(OFFSET('2.5 CAPEX'!BR28,0,-MIN(MAX($F25-1-('2.1 Kraftwerk allgemein'!$F$16-'1.1 Allgemein'!$I$22+1),0),COLUMN(BD25)-1-('2.1 Kraftwerk allgemein'!$F$16-'1.1 Allgemein'!$I$22+1)),1,MIN(MAX($F25-('2.1 Kraftwerk allgemein'!$F$16-'1.1 Allgemein'!$I$22+1),1),COLUMN(BD25)-('2.1 Kraftwerk allgemein'!$F$16-'1.1 Allgemein'!$I$22+1)))))/$F25,
SUM(OFFSET('2.5 CAPEX'!BR28,0,-MIN($F25-1,COLUMN(BD25)-1),1,MIN($F25,COLUMN(BD25))))/$F25)))))))</f>
        <v>0</v>
      </c>
      <c r="BN25" s="199">
        <f ca="1">IF('2.1 Kraftwerk allgemein'!$F$15&lt;'1.1 Allgemein'!$I$22,
IF(OR(ISNUMBER($D25)=FALSE,$F25=""),"",
IF(AND('2.5 CAPEX'!$L28&lt;&gt;"x",'2.5 CAPEX'!$M28&lt;&gt;"x"),0,
IF($F25=0,0,
IF(BN$4&lt;'2.1 Kraftwerk allgemein'!$F$16,0,
IF(BN$4='2.1 Kraftwerk allgemein'!$F$16,'2.5 CAPEX'!$J28/$F25,
IF(BN$4&lt;'2.1 Kraftwerk allgemein'!$F$16+$F25,
('2.5 CAPEX'!$J28+SUM(OFFSET('2.5 CAPEX'!BS28,0,-MIN(MAX($F25-1-('2.1 Kraftwerk allgemein'!$F$16-'2.1 Kraftwerk allgemein'!$F$15+1),0),COLUMN(BE25)-1-('2.1 Kraftwerk allgemein'!$F$16-'2.1 Kraftwerk allgemein'!$F$15+1)),1,MIN(MAX($F25-('2.1 Kraftwerk allgemein'!$F$16-'2.1 Kraftwerk allgemein'!$F$15+1),1),COLUMN(BE25)-('2.1 Kraftwerk allgemein'!$F$16-'2.1 Kraftwerk allgemein'!$F$15+1)))))/$F25,
SUM(OFFSET('2.5 CAPEX'!BS28,0,-MIN($F25-1,COLUMN(BE25)-1),1,MIN($F25,COLUMN(BE25))))/$F25)))))),
IF(OR(ISNUMBER($D25)=FALSE,$F25=""),"",
IF(AND('2.5 CAPEX'!$L28&lt;&gt;"x",'2.5 CAPEX'!$M28&lt;&gt;"x"),0,
IF($F25=0,0,
IF(BN$4&lt;'2.1 Kraftwerk allgemein'!$F$16,0,
IF(BN$4='2.1 Kraftwerk allgemein'!$F$16,'2.5 CAPEX'!$J28/$F25,
IF(BN$4&lt;'2.1 Kraftwerk allgemein'!$F$16+$F25,
('2.5 CAPEX'!$J28+SUM(OFFSET('2.5 CAPEX'!BS28,0,-MIN(MAX($F25-1-('2.1 Kraftwerk allgemein'!$F$16-'1.1 Allgemein'!$I$22+1),0),COLUMN(BE25)-1-('2.1 Kraftwerk allgemein'!$F$16-'1.1 Allgemein'!$I$22+1)),1,MIN(MAX($F25-('2.1 Kraftwerk allgemein'!$F$16-'1.1 Allgemein'!$I$22+1),1),COLUMN(BE25)-('2.1 Kraftwerk allgemein'!$F$16-'1.1 Allgemein'!$I$22+1)))))/$F25,
SUM(OFFSET('2.5 CAPEX'!BS28,0,-MIN($F25-1,COLUMN(BE25)-1),1,MIN($F25,COLUMN(BE25))))/$F25)))))))</f>
        <v>0</v>
      </c>
      <c r="BO25" s="199">
        <f ca="1">IF('2.1 Kraftwerk allgemein'!$F$15&lt;'1.1 Allgemein'!$I$22,
IF(OR(ISNUMBER($D25)=FALSE,$F25=""),"",
IF(AND('2.5 CAPEX'!$L28&lt;&gt;"x",'2.5 CAPEX'!$M28&lt;&gt;"x"),0,
IF($F25=0,0,
IF(BO$4&lt;'2.1 Kraftwerk allgemein'!$F$16,0,
IF(BO$4='2.1 Kraftwerk allgemein'!$F$16,'2.5 CAPEX'!$J28/$F25,
IF(BO$4&lt;'2.1 Kraftwerk allgemein'!$F$16+$F25,
('2.5 CAPEX'!$J28+SUM(OFFSET('2.5 CAPEX'!BT28,0,-MIN(MAX($F25-1-('2.1 Kraftwerk allgemein'!$F$16-'2.1 Kraftwerk allgemein'!$F$15+1),0),COLUMN(BF25)-1-('2.1 Kraftwerk allgemein'!$F$16-'2.1 Kraftwerk allgemein'!$F$15+1)),1,MIN(MAX($F25-('2.1 Kraftwerk allgemein'!$F$16-'2.1 Kraftwerk allgemein'!$F$15+1),1),COLUMN(BF25)-('2.1 Kraftwerk allgemein'!$F$16-'2.1 Kraftwerk allgemein'!$F$15+1)))))/$F25,
SUM(OFFSET('2.5 CAPEX'!BT28,0,-MIN($F25-1,COLUMN(BF25)-1),1,MIN($F25,COLUMN(BF25))))/$F25)))))),
IF(OR(ISNUMBER($D25)=FALSE,$F25=""),"",
IF(AND('2.5 CAPEX'!$L28&lt;&gt;"x",'2.5 CAPEX'!$M28&lt;&gt;"x"),0,
IF($F25=0,0,
IF(BO$4&lt;'2.1 Kraftwerk allgemein'!$F$16,0,
IF(BO$4='2.1 Kraftwerk allgemein'!$F$16,'2.5 CAPEX'!$J28/$F25,
IF(BO$4&lt;'2.1 Kraftwerk allgemein'!$F$16+$F25,
('2.5 CAPEX'!$J28+SUM(OFFSET('2.5 CAPEX'!BT28,0,-MIN(MAX($F25-1-('2.1 Kraftwerk allgemein'!$F$16-'1.1 Allgemein'!$I$22+1),0),COLUMN(BF25)-1-('2.1 Kraftwerk allgemein'!$F$16-'1.1 Allgemein'!$I$22+1)),1,MIN(MAX($F25-('2.1 Kraftwerk allgemein'!$F$16-'1.1 Allgemein'!$I$22+1),1),COLUMN(BF25)-('2.1 Kraftwerk allgemein'!$F$16-'1.1 Allgemein'!$I$22+1)))))/$F25,
SUM(OFFSET('2.5 CAPEX'!BT28,0,-MIN($F25-1,COLUMN(BF25)-1),1,MIN($F25,COLUMN(BF25))))/$F25)))))))</f>
        <v>0</v>
      </c>
      <c r="BP25" s="199">
        <f ca="1">IF('2.1 Kraftwerk allgemein'!$F$15&lt;'1.1 Allgemein'!$I$22,
IF(OR(ISNUMBER($D25)=FALSE,$F25=""),"",
IF(AND('2.5 CAPEX'!$L28&lt;&gt;"x",'2.5 CAPEX'!$M28&lt;&gt;"x"),0,
IF($F25=0,0,
IF(BP$4&lt;'2.1 Kraftwerk allgemein'!$F$16,0,
IF(BP$4='2.1 Kraftwerk allgemein'!$F$16,'2.5 CAPEX'!$J28/$F25,
IF(BP$4&lt;'2.1 Kraftwerk allgemein'!$F$16+$F25,
('2.5 CAPEX'!$J28+SUM(OFFSET('2.5 CAPEX'!BU28,0,-MIN(MAX($F25-1-('2.1 Kraftwerk allgemein'!$F$16-'2.1 Kraftwerk allgemein'!$F$15+1),0),COLUMN(BG25)-1-('2.1 Kraftwerk allgemein'!$F$16-'2.1 Kraftwerk allgemein'!$F$15+1)),1,MIN(MAX($F25-('2.1 Kraftwerk allgemein'!$F$16-'2.1 Kraftwerk allgemein'!$F$15+1),1),COLUMN(BG25)-('2.1 Kraftwerk allgemein'!$F$16-'2.1 Kraftwerk allgemein'!$F$15+1)))))/$F25,
SUM(OFFSET('2.5 CAPEX'!BU28,0,-MIN($F25-1,COLUMN(BG25)-1),1,MIN($F25,COLUMN(BG25))))/$F25)))))),
IF(OR(ISNUMBER($D25)=FALSE,$F25=""),"",
IF(AND('2.5 CAPEX'!$L28&lt;&gt;"x",'2.5 CAPEX'!$M28&lt;&gt;"x"),0,
IF($F25=0,0,
IF(BP$4&lt;'2.1 Kraftwerk allgemein'!$F$16,0,
IF(BP$4='2.1 Kraftwerk allgemein'!$F$16,'2.5 CAPEX'!$J28/$F25,
IF(BP$4&lt;'2.1 Kraftwerk allgemein'!$F$16+$F25,
('2.5 CAPEX'!$J28+SUM(OFFSET('2.5 CAPEX'!BU28,0,-MIN(MAX($F25-1-('2.1 Kraftwerk allgemein'!$F$16-'1.1 Allgemein'!$I$22+1),0),COLUMN(BG25)-1-('2.1 Kraftwerk allgemein'!$F$16-'1.1 Allgemein'!$I$22+1)),1,MIN(MAX($F25-('2.1 Kraftwerk allgemein'!$F$16-'1.1 Allgemein'!$I$22+1),1),COLUMN(BG25)-('2.1 Kraftwerk allgemein'!$F$16-'1.1 Allgemein'!$I$22+1)))))/$F25,
SUM(OFFSET('2.5 CAPEX'!BU28,0,-MIN($F25-1,COLUMN(BG25)-1),1,MIN($F25,COLUMN(BG25))))/$F25)))))))</f>
        <v>0</v>
      </c>
      <c r="BQ25" s="199">
        <f ca="1">IF('2.1 Kraftwerk allgemein'!$F$15&lt;'1.1 Allgemein'!$I$22,
IF(OR(ISNUMBER($D25)=FALSE,$F25=""),"",
IF(AND('2.5 CAPEX'!$L28&lt;&gt;"x",'2.5 CAPEX'!$M28&lt;&gt;"x"),0,
IF($F25=0,0,
IF(BQ$4&lt;'2.1 Kraftwerk allgemein'!$F$16,0,
IF(BQ$4='2.1 Kraftwerk allgemein'!$F$16,'2.5 CAPEX'!$J28/$F25,
IF(BQ$4&lt;'2.1 Kraftwerk allgemein'!$F$16+$F25,
('2.5 CAPEX'!$J28+SUM(OFFSET('2.5 CAPEX'!BV28,0,-MIN(MAX($F25-1-('2.1 Kraftwerk allgemein'!$F$16-'2.1 Kraftwerk allgemein'!$F$15+1),0),COLUMN(BH25)-1-('2.1 Kraftwerk allgemein'!$F$16-'2.1 Kraftwerk allgemein'!$F$15+1)),1,MIN(MAX($F25-('2.1 Kraftwerk allgemein'!$F$16-'2.1 Kraftwerk allgemein'!$F$15+1),1),COLUMN(BH25)-('2.1 Kraftwerk allgemein'!$F$16-'2.1 Kraftwerk allgemein'!$F$15+1)))))/$F25,
SUM(OFFSET('2.5 CAPEX'!BV28,0,-MIN($F25-1,COLUMN(BH25)-1),1,MIN($F25,COLUMN(BH25))))/$F25)))))),
IF(OR(ISNUMBER($D25)=FALSE,$F25=""),"",
IF(AND('2.5 CAPEX'!$L28&lt;&gt;"x",'2.5 CAPEX'!$M28&lt;&gt;"x"),0,
IF($F25=0,0,
IF(BQ$4&lt;'2.1 Kraftwerk allgemein'!$F$16,0,
IF(BQ$4='2.1 Kraftwerk allgemein'!$F$16,'2.5 CAPEX'!$J28/$F25,
IF(BQ$4&lt;'2.1 Kraftwerk allgemein'!$F$16+$F25,
('2.5 CAPEX'!$J28+SUM(OFFSET('2.5 CAPEX'!BV28,0,-MIN(MAX($F25-1-('2.1 Kraftwerk allgemein'!$F$16-'1.1 Allgemein'!$I$22+1),0),COLUMN(BH25)-1-('2.1 Kraftwerk allgemein'!$F$16-'1.1 Allgemein'!$I$22+1)),1,MIN(MAX($F25-('2.1 Kraftwerk allgemein'!$F$16-'1.1 Allgemein'!$I$22+1),1),COLUMN(BH25)-('2.1 Kraftwerk allgemein'!$F$16-'1.1 Allgemein'!$I$22+1)))))/$F25,
SUM(OFFSET('2.5 CAPEX'!BV28,0,-MIN($F25-1,COLUMN(BH25)-1),1,MIN($F25,COLUMN(BH25))))/$F25)))))))</f>
        <v>0</v>
      </c>
      <c r="BR25" s="199">
        <f ca="1">IF('2.1 Kraftwerk allgemein'!$F$15&lt;'1.1 Allgemein'!$I$22,
IF(OR(ISNUMBER($D25)=FALSE,$F25=""),"",
IF(AND('2.5 CAPEX'!$L28&lt;&gt;"x",'2.5 CAPEX'!$M28&lt;&gt;"x"),0,
IF($F25=0,0,
IF(BR$4&lt;'2.1 Kraftwerk allgemein'!$F$16,0,
IF(BR$4='2.1 Kraftwerk allgemein'!$F$16,'2.5 CAPEX'!$J28/$F25,
IF(BR$4&lt;'2.1 Kraftwerk allgemein'!$F$16+$F25,
('2.5 CAPEX'!$J28+SUM(OFFSET('2.5 CAPEX'!BW28,0,-MIN(MAX($F25-1-('2.1 Kraftwerk allgemein'!$F$16-'2.1 Kraftwerk allgemein'!$F$15+1),0),COLUMN(BI25)-1-('2.1 Kraftwerk allgemein'!$F$16-'2.1 Kraftwerk allgemein'!$F$15+1)),1,MIN(MAX($F25-('2.1 Kraftwerk allgemein'!$F$16-'2.1 Kraftwerk allgemein'!$F$15+1),1),COLUMN(BI25)-('2.1 Kraftwerk allgemein'!$F$16-'2.1 Kraftwerk allgemein'!$F$15+1)))))/$F25,
SUM(OFFSET('2.5 CAPEX'!BW28,0,-MIN($F25-1,COLUMN(BI25)-1),1,MIN($F25,COLUMN(BI25))))/$F25)))))),
IF(OR(ISNUMBER($D25)=FALSE,$F25=""),"",
IF(AND('2.5 CAPEX'!$L28&lt;&gt;"x",'2.5 CAPEX'!$M28&lt;&gt;"x"),0,
IF($F25=0,0,
IF(BR$4&lt;'2.1 Kraftwerk allgemein'!$F$16,0,
IF(BR$4='2.1 Kraftwerk allgemein'!$F$16,'2.5 CAPEX'!$J28/$F25,
IF(BR$4&lt;'2.1 Kraftwerk allgemein'!$F$16+$F25,
('2.5 CAPEX'!$J28+SUM(OFFSET('2.5 CAPEX'!BW28,0,-MIN(MAX($F25-1-('2.1 Kraftwerk allgemein'!$F$16-'1.1 Allgemein'!$I$22+1),0),COLUMN(BI25)-1-('2.1 Kraftwerk allgemein'!$F$16-'1.1 Allgemein'!$I$22+1)),1,MIN(MAX($F25-('2.1 Kraftwerk allgemein'!$F$16-'1.1 Allgemein'!$I$22+1),1),COLUMN(BI25)-('2.1 Kraftwerk allgemein'!$F$16-'1.1 Allgemein'!$I$22+1)))))/$F25,
SUM(OFFSET('2.5 CAPEX'!BW28,0,-MIN($F25-1,COLUMN(BI25)-1),1,MIN($F25,COLUMN(BI25))))/$F25)))))))</f>
        <v>0</v>
      </c>
      <c r="BS25" s="199">
        <f ca="1">IF('2.1 Kraftwerk allgemein'!$F$15&lt;'1.1 Allgemein'!$I$22,
IF(OR(ISNUMBER($D25)=FALSE,$F25=""),"",
IF(AND('2.5 CAPEX'!$L28&lt;&gt;"x",'2.5 CAPEX'!$M28&lt;&gt;"x"),0,
IF($F25=0,0,
IF(BS$4&lt;'2.1 Kraftwerk allgemein'!$F$16,0,
IF(BS$4='2.1 Kraftwerk allgemein'!$F$16,'2.5 CAPEX'!$J28/$F25,
IF(BS$4&lt;'2.1 Kraftwerk allgemein'!$F$16+$F25,
('2.5 CAPEX'!$J28+SUM(OFFSET('2.5 CAPEX'!BX28,0,-MIN(MAX($F25-1-('2.1 Kraftwerk allgemein'!$F$16-'2.1 Kraftwerk allgemein'!$F$15+1),0),COLUMN(BJ25)-1-('2.1 Kraftwerk allgemein'!$F$16-'2.1 Kraftwerk allgemein'!$F$15+1)),1,MIN(MAX($F25-('2.1 Kraftwerk allgemein'!$F$16-'2.1 Kraftwerk allgemein'!$F$15+1),1),COLUMN(BJ25)-('2.1 Kraftwerk allgemein'!$F$16-'2.1 Kraftwerk allgemein'!$F$15+1)))))/$F25,
SUM(OFFSET('2.5 CAPEX'!BX28,0,-MIN($F25-1,COLUMN(BJ25)-1),1,MIN($F25,COLUMN(BJ25))))/$F25)))))),
IF(OR(ISNUMBER($D25)=FALSE,$F25=""),"",
IF(AND('2.5 CAPEX'!$L28&lt;&gt;"x",'2.5 CAPEX'!$M28&lt;&gt;"x"),0,
IF($F25=0,0,
IF(BS$4&lt;'2.1 Kraftwerk allgemein'!$F$16,0,
IF(BS$4='2.1 Kraftwerk allgemein'!$F$16,'2.5 CAPEX'!$J28/$F25,
IF(BS$4&lt;'2.1 Kraftwerk allgemein'!$F$16+$F25,
('2.5 CAPEX'!$J28+SUM(OFFSET('2.5 CAPEX'!BX28,0,-MIN(MAX($F25-1-('2.1 Kraftwerk allgemein'!$F$16-'1.1 Allgemein'!$I$22+1),0),COLUMN(BJ25)-1-('2.1 Kraftwerk allgemein'!$F$16-'1.1 Allgemein'!$I$22+1)),1,MIN(MAX($F25-('2.1 Kraftwerk allgemein'!$F$16-'1.1 Allgemein'!$I$22+1),1),COLUMN(BJ25)-('2.1 Kraftwerk allgemein'!$F$16-'1.1 Allgemein'!$I$22+1)))))/$F25,
SUM(OFFSET('2.5 CAPEX'!BX28,0,-MIN($F25-1,COLUMN(BJ25)-1),1,MIN($F25,COLUMN(BJ25))))/$F25)))))))</f>
        <v>0</v>
      </c>
      <c r="BT25" s="199">
        <f ca="1">IF('2.1 Kraftwerk allgemein'!$F$15&lt;'1.1 Allgemein'!$I$22,
IF(OR(ISNUMBER($D25)=FALSE,$F25=""),"",
IF(AND('2.5 CAPEX'!$L28&lt;&gt;"x",'2.5 CAPEX'!$M28&lt;&gt;"x"),0,
IF($F25=0,0,
IF(BT$4&lt;'2.1 Kraftwerk allgemein'!$F$16,0,
IF(BT$4='2.1 Kraftwerk allgemein'!$F$16,'2.5 CAPEX'!$J28/$F25,
IF(BT$4&lt;'2.1 Kraftwerk allgemein'!$F$16+$F25,
('2.5 CAPEX'!$J28+SUM(OFFSET('2.5 CAPEX'!BY28,0,-MIN(MAX($F25-1-('2.1 Kraftwerk allgemein'!$F$16-'2.1 Kraftwerk allgemein'!$F$15+1),0),COLUMN(BK25)-1-('2.1 Kraftwerk allgemein'!$F$16-'2.1 Kraftwerk allgemein'!$F$15+1)),1,MIN(MAX($F25-('2.1 Kraftwerk allgemein'!$F$16-'2.1 Kraftwerk allgemein'!$F$15+1),1),COLUMN(BK25)-('2.1 Kraftwerk allgemein'!$F$16-'2.1 Kraftwerk allgemein'!$F$15+1)))))/$F25,
SUM(OFFSET('2.5 CAPEX'!BY28,0,-MIN($F25-1,COLUMN(BK25)-1),1,MIN($F25,COLUMN(BK25))))/$F25)))))),
IF(OR(ISNUMBER($D25)=FALSE,$F25=""),"",
IF(AND('2.5 CAPEX'!$L28&lt;&gt;"x",'2.5 CAPEX'!$M28&lt;&gt;"x"),0,
IF($F25=0,0,
IF(BT$4&lt;'2.1 Kraftwerk allgemein'!$F$16,0,
IF(BT$4='2.1 Kraftwerk allgemein'!$F$16,'2.5 CAPEX'!$J28/$F25,
IF(BT$4&lt;'2.1 Kraftwerk allgemein'!$F$16+$F25,
('2.5 CAPEX'!$J28+SUM(OFFSET('2.5 CAPEX'!BY28,0,-MIN(MAX($F25-1-('2.1 Kraftwerk allgemein'!$F$16-'1.1 Allgemein'!$I$22+1),0),COLUMN(BK25)-1-('2.1 Kraftwerk allgemein'!$F$16-'1.1 Allgemein'!$I$22+1)),1,MIN(MAX($F25-('2.1 Kraftwerk allgemein'!$F$16-'1.1 Allgemein'!$I$22+1),1),COLUMN(BK25)-('2.1 Kraftwerk allgemein'!$F$16-'1.1 Allgemein'!$I$22+1)))))/$F25,
SUM(OFFSET('2.5 CAPEX'!BY28,0,-MIN($F25-1,COLUMN(BK25)-1),1,MIN($F25,COLUMN(BK25))))/$F25)))))))</f>
        <v>0</v>
      </c>
      <c r="BU25" s="199">
        <f ca="1">IF('2.1 Kraftwerk allgemein'!$F$15&lt;'1.1 Allgemein'!$I$22,
IF(OR(ISNUMBER($D25)=FALSE,$F25=""),"",
IF(AND('2.5 CAPEX'!$L28&lt;&gt;"x",'2.5 CAPEX'!$M28&lt;&gt;"x"),0,
IF($F25=0,0,
IF(BU$4&lt;'2.1 Kraftwerk allgemein'!$F$16,0,
IF(BU$4='2.1 Kraftwerk allgemein'!$F$16,'2.5 CAPEX'!$J28/$F25,
IF(BU$4&lt;'2.1 Kraftwerk allgemein'!$F$16+$F25,
('2.5 CAPEX'!$J28+SUM(OFFSET('2.5 CAPEX'!BZ28,0,-MIN(MAX($F25-1-('2.1 Kraftwerk allgemein'!$F$16-'2.1 Kraftwerk allgemein'!$F$15+1),0),COLUMN(BL25)-1-('2.1 Kraftwerk allgemein'!$F$16-'2.1 Kraftwerk allgemein'!$F$15+1)),1,MIN(MAX($F25-('2.1 Kraftwerk allgemein'!$F$16-'2.1 Kraftwerk allgemein'!$F$15+1),1),COLUMN(BL25)-('2.1 Kraftwerk allgemein'!$F$16-'2.1 Kraftwerk allgemein'!$F$15+1)))))/$F25,
SUM(OFFSET('2.5 CAPEX'!BZ28,0,-MIN($F25-1,COLUMN(BL25)-1),1,MIN($F25,COLUMN(BL25))))/$F25)))))),
IF(OR(ISNUMBER($D25)=FALSE,$F25=""),"",
IF(AND('2.5 CAPEX'!$L28&lt;&gt;"x",'2.5 CAPEX'!$M28&lt;&gt;"x"),0,
IF($F25=0,0,
IF(BU$4&lt;'2.1 Kraftwerk allgemein'!$F$16,0,
IF(BU$4='2.1 Kraftwerk allgemein'!$F$16,'2.5 CAPEX'!$J28/$F25,
IF(BU$4&lt;'2.1 Kraftwerk allgemein'!$F$16+$F25,
('2.5 CAPEX'!$J28+SUM(OFFSET('2.5 CAPEX'!BZ28,0,-MIN(MAX($F25-1-('2.1 Kraftwerk allgemein'!$F$16-'1.1 Allgemein'!$I$22+1),0),COLUMN(BL25)-1-('2.1 Kraftwerk allgemein'!$F$16-'1.1 Allgemein'!$I$22+1)),1,MIN(MAX($F25-('2.1 Kraftwerk allgemein'!$F$16-'1.1 Allgemein'!$I$22+1),1),COLUMN(BL25)-('2.1 Kraftwerk allgemein'!$F$16-'1.1 Allgemein'!$I$22+1)))))/$F25,
SUM(OFFSET('2.5 CAPEX'!BZ28,0,-MIN($F25-1,COLUMN(BL25)-1),1,MIN($F25,COLUMN(BL25))))/$F25)))))))</f>
        <v>0</v>
      </c>
      <c r="BV25" s="199">
        <f ca="1">IF('2.1 Kraftwerk allgemein'!$F$15&lt;'1.1 Allgemein'!$I$22,
IF(OR(ISNUMBER($D25)=FALSE,$F25=""),"",
IF(AND('2.5 CAPEX'!$L28&lt;&gt;"x",'2.5 CAPEX'!$M28&lt;&gt;"x"),0,
IF($F25=0,0,
IF(BV$4&lt;'2.1 Kraftwerk allgemein'!$F$16,0,
IF(BV$4='2.1 Kraftwerk allgemein'!$F$16,'2.5 CAPEX'!$J28/$F25,
IF(BV$4&lt;'2.1 Kraftwerk allgemein'!$F$16+$F25,
('2.5 CAPEX'!$J28+SUM(OFFSET('2.5 CAPEX'!CA28,0,-MIN(MAX($F25-1-('2.1 Kraftwerk allgemein'!$F$16-'2.1 Kraftwerk allgemein'!$F$15+1),0),COLUMN(BM25)-1-('2.1 Kraftwerk allgemein'!$F$16-'2.1 Kraftwerk allgemein'!$F$15+1)),1,MIN(MAX($F25-('2.1 Kraftwerk allgemein'!$F$16-'2.1 Kraftwerk allgemein'!$F$15+1),1),COLUMN(BM25)-('2.1 Kraftwerk allgemein'!$F$16-'2.1 Kraftwerk allgemein'!$F$15+1)))))/$F25,
SUM(OFFSET('2.5 CAPEX'!CA28,0,-MIN($F25-1,COLUMN(BM25)-1),1,MIN($F25,COLUMN(BM25))))/$F25)))))),
IF(OR(ISNUMBER($D25)=FALSE,$F25=""),"",
IF(AND('2.5 CAPEX'!$L28&lt;&gt;"x",'2.5 CAPEX'!$M28&lt;&gt;"x"),0,
IF($F25=0,0,
IF(BV$4&lt;'2.1 Kraftwerk allgemein'!$F$16,0,
IF(BV$4='2.1 Kraftwerk allgemein'!$F$16,'2.5 CAPEX'!$J28/$F25,
IF(BV$4&lt;'2.1 Kraftwerk allgemein'!$F$16+$F25,
('2.5 CAPEX'!$J28+SUM(OFFSET('2.5 CAPEX'!CA28,0,-MIN(MAX($F25-1-('2.1 Kraftwerk allgemein'!$F$16-'1.1 Allgemein'!$I$22+1),0),COLUMN(BM25)-1-('2.1 Kraftwerk allgemein'!$F$16-'1.1 Allgemein'!$I$22+1)),1,MIN(MAX($F25-('2.1 Kraftwerk allgemein'!$F$16-'1.1 Allgemein'!$I$22+1),1),COLUMN(BM25)-('2.1 Kraftwerk allgemein'!$F$16-'1.1 Allgemein'!$I$22+1)))))/$F25,
SUM(OFFSET('2.5 CAPEX'!CA28,0,-MIN($F25-1,COLUMN(BM25)-1),1,MIN($F25,COLUMN(BM25))))/$F25)))))))</f>
        <v>0</v>
      </c>
      <c r="BW25" s="199">
        <f ca="1">IF('2.1 Kraftwerk allgemein'!$F$15&lt;'1.1 Allgemein'!$I$22,
IF(OR(ISNUMBER($D25)=FALSE,$F25=""),"",
IF(AND('2.5 CAPEX'!$L28&lt;&gt;"x",'2.5 CAPEX'!$M28&lt;&gt;"x"),0,
IF($F25=0,0,
IF(BW$4&lt;'2.1 Kraftwerk allgemein'!$F$16,0,
IF(BW$4='2.1 Kraftwerk allgemein'!$F$16,'2.5 CAPEX'!$J28/$F25,
IF(BW$4&lt;'2.1 Kraftwerk allgemein'!$F$16+$F25,
('2.5 CAPEX'!$J28+SUM(OFFSET('2.5 CAPEX'!CB28,0,-MIN(MAX($F25-1-('2.1 Kraftwerk allgemein'!$F$16-'2.1 Kraftwerk allgemein'!$F$15+1),0),COLUMN(BN25)-1-('2.1 Kraftwerk allgemein'!$F$16-'2.1 Kraftwerk allgemein'!$F$15+1)),1,MIN(MAX($F25-('2.1 Kraftwerk allgemein'!$F$16-'2.1 Kraftwerk allgemein'!$F$15+1),1),COLUMN(BN25)-('2.1 Kraftwerk allgemein'!$F$16-'2.1 Kraftwerk allgemein'!$F$15+1)))))/$F25,
SUM(OFFSET('2.5 CAPEX'!CB28,0,-MIN($F25-1,COLUMN(BN25)-1),1,MIN($F25,COLUMN(BN25))))/$F25)))))),
IF(OR(ISNUMBER($D25)=FALSE,$F25=""),"",
IF(AND('2.5 CAPEX'!$L28&lt;&gt;"x",'2.5 CAPEX'!$M28&lt;&gt;"x"),0,
IF($F25=0,0,
IF(BW$4&lt;'2.1 Kraftwerk allgemein'!$F$16,0,
IF(BW$4='2.1 Kraftwerk allgemein'!$F$16,'2.5 CAPEX'!$J28/$F25,
IF(BW$4&lt;'2.1 Kraftwerk allgemein'!$F$16+$F25,
('2.5 CAPEX'!$J28+SUM(OFFSET('2.5 CAPEX'!CB28,0,-MIN(MAX($F25-1-('2.1 Kraftwerk allgemein'!$F$16-'1.1 Allgemein'!$I$22+1),0),COLUMN(BN25)-1-('2.1 Kraftwerk allgemein'!$F$16-'1.1 Allgemein'!$I$22+1)),1,MIN(MAX($F25-('2.1 Kraftwerk allgemein'!$F$16-'1.1 Allgemein'!$I$22+1),1),COLUMN(BN25)-('2.1 Kraftwerk allgemein'!$F$16-'1.1 Allgemein'!$I$22+1)))))/$F25,
SUM(OFFSET('2.5 CAPEX'!CB28,0,-MIN($F25-1,COLUMN(BN25)-1),1,MIN($F25,COLUMN(BN25))))/$F25)))))))</f>
        <v>0</v>
      </c>
      <c r="BX25" s="199">
        <f ca="1">IF('2.1 Kraftwerk allgemein'!$F$15&lt;'1.1 Allgemein'!$I$22,
IF(OR(ISNUMBER($D25)=FALSE,$F25=""),"",
IF(AND('2.5 CAPEX'!$L28&lt;&gt;"x",'2.5 CAPEX'!$M28&lt;&gt;"x"),0,
IF($F25=0,0,
IF(BX$4&lt;'2.1 Kraftwerk allgemein'!$F$16,0,
IF(BX$4='2.1 Kraftwerk allgemein'!$F$16,'2.5 CAPEX'!$J28/$F25,
IF(BX$4&lt;'2.1 Kraftwerk allgemein'!$F$16+$F25,
('2.5 CAPEX'!$J28+SUM(OFFSET('2.5 CAPEX'!CC28,0,-MIN(MAX($F25-1-('2.1 Kraftwerk allgemein'!$F$16-'2.1 Kraftwerk allgemein'!$F$15+1),0),COLUMN(BO25)-1-('2.1 Kraftwerk allgemein'!$F$16-'2.1 Kraftwerk allgemein'!$F$15+1)),1,MIN(MAX($F25-('2.1 Kraftwerk allgemein'!$F$16-'2.1 Kraftwerk allgemein'!$F$15+1),1),COLUMN(BO25)-('2.1 Kraftwerk allgemein'!$F$16-'2.1 Kraftwerk allgemein'!$F$15+1)))))/$F25,
SUM(OFFSET('2.5 CAPEX'!CC28,0,-MIN($F25-1,COLUMN(BO25)-1),1,MIN($F25,COLUMN(BO25))))/$F25)))))),
IF(OR(ISNUMBER($D25)=FALSE,$F25=""),"",
IF(AND('2.5 CAPEX'!$L28&lt;&gt;"x",'2.5 CAPEX'!$M28&lt;&gt;"x"),0,
IF($F25=0,0,
IF(BX$4&lt;'2.1 Kraftwerk allgemein'!$F$16,0,
IF(BX$4='2.1 Kraftwerk allgemein'!$F$16,'2.5 CAPEX'!$J28/$F25,
IF(BX$4&lt;'2.1 Kraftwerk allgemein'!$F$16+$F25,
('2.5 CAPEX'!$J28+SUM(OFFSET('2.5 CAPEX'!CC28,0,-MIN(MAX($F25-1-('2.1 Kraftwerk allgemein'!$F$16-'1.1 Allgemein'!$I$22+1),0),COLUMN(BO25)-1-('2.1 Kraftwerk allgemein'!$F$16-'1.1 Allgemein'!$I$22+1)),1,MIN(MAX($F25-('2.1 Kraftwerk allgemein'!$F$16-'1.1 Allgemein'!$I$22+1),1),COLUMN(BO25)-('2.1 Kraftwerk allgemein'!$F$16-'1.1 Allgemein'!$I$22+1)))))/$F25,
SUM(OFFSET('2.5 CAPEX'!CC28,0,-MIN($F25-1,COLUMN(BO25)-1),1,MIN($F25,COLUMN(BO25))))/$F25)))))))</f>
        <v>0</v>
      </c>
      <c r="BY25" s="199">
        <f ca="1">IF('2.1 Kraftwerk allgemein'!$F$15&lt;'1.1 Allgemein'!$I$22,
IF(OR(ISNUMBER($D25)=FALSE,$F25=""),"",
IF(AND('2.5 CAPEX'!$L28&lt;&gt;"x",'2.5 CAPEX'!$M28&lt;&gt;"x"),0,
IF($F25=0,0,
IF(BY$4&lt;'2.1 Kraftwerk allgemein'!$F$16,0,
IF(BY$4='2.1 Kraftwerk allgemein'!$F$16,'2.5 CAPEX'!$J28/$F25,
IF(BY$4&lt;'2.1 Kraftwerk allgemein'!$F$16+$F25,
('2.5 CAPEX'!$J28+SUM(OFFSET('2.5 CAPEX'!CD28,0,-MIN(MAX($F25-1-('2.1 Kraftwerk allgemein'!$F$16-'2.1 Kraftwerk allgemein'!$F$15+1),0),COLUMN(BP25)-1-('2.1 Kraftwerk allgemein'!$F$16-'2.1 Kraftwerk allgemein'!$F$15+1)),1,MIN(MAX($F25-('2.1 Kraftwerk allgemein'!$F$16-'2.1 Kraftwerk allgemein'!$F$15+1),1),COLUMN(BP25)-('2.1 Kraftwerk allgemein'!$F$16-'2.1 Kraftwerk allgemein'!$F$15+1)))))/$F25,
SUM(OFFSET('2.5 CAPEX'!CD28,0,-MIN($F25-1,COLUMN(BP25)-1),1,MIN($F25,COLUMN(BP25))))/$F25)))))),
IF(OR(ISNUMBER($D25)=FALSE,$F25=""),"",
IF(AND('2.5 CAPEX'!$L28&lt;&gt;"x",'2.5 CAPEX'!$M28&lt;&gt;"x"),0,
IF($F25=0,0,
IF(BY$4&lt;'2.1 Kraftwerk allgemein'!$F$16,0,
IF(BY$4='2.1 Kraftwerk allgemein'!$F$16,'2.5 CAPEX'!$J28/$F25,
IF(BY$4&lt;'2.1 Kraftwerk allgemein'!$F$16+$F25,
('2.5 CAPEX'!$J28+SUM(OFFSET('2.5 CAPEX'!CD28,0,-MIN(MAX($F25-1-('2.1 Kraftwerk allgemein'!$F$16-'1.1 Allgemein'!$I$22+1),0),COLUMN(BP25)-1-('2.1 Kraftwerk allgemein'!$F$16-'1.1 Allgemein'!$I$22+1)),1,MIN(MAX($F25-('2.1 Kraftwerk allgemein'!$F$16-'1.1 Allgemein'!$I$22+1),1),COLUMN(BP25)-('2.1 Kraftwerk allgemein'!$F$16-'1.1 Allgemein'!$I$22+1)))))/$F25,
SUM(OFFSET('2.5 CAPEX'!CD28,0,-MIN($F25-1,COLUMN(BP25)-1),1,MIN($F25,COLUMN(BP25))))/$F25)))))))</f>
        <v>0</v>
      </c>
      <c r="BZ25" s="199">
        <f ca="1">IF('2.1 Kraftwerk allgemein'!$F$15&lt;'1.1 Allgemein'!$I$22,
IF(OR(ISNUMBER($D25)=FALSE,$F25=""),"",
IF(AND('2.5 CAPEX'!$L28&lt;&gt;"x",'2.5 CAPEX'!$M28&lt;&gt;"x"),0,
IF($F25=0,0,
IF(BZ$4&lt;'2.1 Kraftwerk allgemein'!$F$16,0,
IF(BZ$4='2.1 Kraftwerk allgemein'!$F$16,'2.5 CAPEX'!$J28/$F25,
IF(BZ$4&lt;'2.1 Kraftwerk allgemein'!$F$16+$F25,
('2.5 CAPEX'!$J28+SUM(OFFSET('2.5 CAPEX'!CE28,0,-MIN(MAX($F25-1-('2.1 Kraftwerk allgemein'!$F$16-'2.1 Kraftwerk allgemein'!$F$15+1),0),COLUMN(BQ25)-1-('2.1 Kraftwerk allgemein'!$F$16-'2.1 Kraftwerk allgemein'!$F$15+1)),1,MIN(MAX($F25-('2.1 Kraftwerk allgemein'!$F$16-'2.1 Kraftwerk allgemein'!$F$15+1),1),COLUMN(BQ25)-('2.1 Kraftwerk allgemein'!$F$16-'2.1 Kraftwerk allgemein'!$F$15+1)))))/$F25,
SUM(OFFSET('2.5 CAPEX'!CE28,0,-MIN($F25-1,COLUMN(BQ25)-1),1,MIN($F25,COLUMN(BQ25))))/$F25)))))),
IF(OR(ISNUMBER($D25)=FALSE,$F25=""),"",
IF(AND('2.5 CAPEX'!$L28&lt;&gt;"x",'2.5 CAPEX'!$M28&lt;&gt;"x"),0,
IF($F25=0,0,
IF(BZ$4&lt;'2.1 Kraftwerk allgemein'!$F$16,0,
IF(BZ$4='2.1 Kraftwerk allgemein'!$F$16,'2.5 CAPEX'!$J28/$F25,
IF(BZ$4&lt;'2.1 Kraftwerk allgemein'!$F$16+$F25,
('2.5 CAPEX'!$J28+SUM(OFFSET('2.5 CAPEX'!CE28,0,-MIN(MAX($F25-1-('2.1 Kraftwerk allgemein'!$F$16-'1.1 Allgemein'!$I$22+1),0),COLUMN(BQ25)-1-('2.1 Kraftwerk allgemein'!$F$16-'1.1 Allgemein'!$I$22+1)),1,MIN(MAX($F25-('2.1 Kraftwerk allgemein'!$F$16-'1.1 Allgemein'!$I$22+1),1),COLUMN(BQ25)-('2.1 Kraftwerk allgemein'!$F$16-'1.1 Allgemein'!$I$22+1)))))/$F25,
SUM(OFFSET('2.5 CAPEX'!CE28,0,-MIN($F25-1,COLUMN(BQ25)-1),1,MIN($F25,COLUMN(BQ25))))/$F25)))))))</f>
        <v>0</v>
      </c>
      <c r="CA25" s="199">
        <f ca="1">IF('2.1 Kraftwerk allgemein'!$F$15&lt;'1.1 Allgemein'!$I$22,
IF(OR(ISNUMBER($D25)=FALSE,$F25=""),"",
IF(AND('2.5 CAPEX'!$L28&lt;&gt;"x",'2.5 CAPEX'!$M28&lt;&gt;"x"),0,
IF($F25=0,0,
IF(CA$4&lt;'2.1 Kraftwerk allgemein'!$F$16,0,
IF(CA$4='2.1 Kraftwerk allgemein'!$F$16,'2.5 CAPEX'!$J28/$F25,
IF(CA$4&lt;'2.1 Kraftwerk allgemein'!$F$16+$F25,
('2.5 CAPEX'!$J28+SUM(OFFSET('2.5 CAPEX'!CF28,0,-MIN(MAX($F25-1-('2.1 Kraftwerk allgemein'!$F$16-'2.1 Kraftwerk allgemein'!$F$15+1),0),COLUMN(BR25)-1-('2.1 Kraftwerk allgemein'!$F$16-'2.1 Kraftwerk allgemein'!$F$15+1)),1,MIN(MAX($F25-('2.1 Kraftwerk allgemein'!$F$16-'2.1 Kraftwerk allgemein'!$F$15+1),1),COLUMN(BR25)-('2.1 Kraftwerk allgemein'!$F$16-'2.1 Kraftwerk allgemein'!$F$15+1)))))/$F25,
SUM(OFFSET('2.5 CAPEX'!CF28,0,-MIN($F25-1,COLUMN(BR25)-1),1,MIN($F25,COLUMN(BR25))))/$F25)))))),
IF(OR(ISNUMBER($D25)=FALSE,$F25=""),"",
IF(AND('2.5 CAPEX'!$L28&lt;&gt;"x",'2.5 CAPEX'!$M28&lt;&gt;"x"),0,
IF($F25=0,0,
IF(CA$4&lt;'2.1 Kraftwerk allgemein'!$F$16,0,
IF(CA$4='2.1 Kraftwerk allgemein'!$F$16,'2.5 CAPEX'!$J28/$F25,
IF(CA$4&lt;'2.1 Kraftwerk allgemein'!$F$16+$F25,
('2.5 CAPEX'!$J28+SUM(OFFSET('2.5 CAPEX'!CF28,0,-MIN(MAX($F25-1-('2.1 Kraftwerk allgemein'!$F$16-'1.1 Allgemein'!$I$22+1),0),COLUMN(BR25)-1-('2.1 Kraftwerk allgemein'!$F$16-'1.1 Allgemein'!$I$22+1)),1,MIN(MAX($F25-('2.1 Kraftwerk allgemein'!$F$16-'1.1 Allgemein'!$I$22+1),1),COLUMN(BR25)-('2.1 Kraftwerk allgemein'!$F$16-'1.1 Allgemein'!$I$22+1)))))/$F25,
SUM(OFFSET('2.5 CAPEX'!CF28,0,-MIN($F25-1,COLUMN(BR25)-1),1,MIN($F25,COLUMN(BR25))))/$F25)))))))</f>
        <v>0</v>
      </c>
      <c r="CB25" s="199">
        <f ca="1">IF('2.1 Kraftwerk allgemein'!$F$15&lt;'1.1 Allgemein'!$I$22,
IF(OR(ISNUMBER($D25)=FALSE,$F25=""),"",
IF(AND('2.5 CAPEX'!$L28&lt;&gt;"x",'2.5 CAPEX'!$M28&lt;&gt;"x"),0,
IF($F25=0,0,
IF(CB$4&lt;'2.1 Kraftwerk allgemein'!$F$16,0,
IF(CB$4='2.1 Kraftwerk allgemein'!$F$16,'2.5 CAPEX'!$J28/$F25,
IF(CB$4&lt;'2.1 Kraftwerk allgemein'!$F$16+$F25,
('2.5 CAPEX'!$J28+SUM(OFFSET('2.5 CAPEX'!CG28,0,-MIN(MAX($F25-1-('2.1 Kraftwerk allgemein'!$F$16-'2.1 Kraftwerk allgemein'!$F$15+1),0),COLUMN(BS25)-1-('2.1 Kraftwerk allgemein'!$F$16-'2.1 Kraftwerk allgemein'!$F$15+1)),1,MIN(MAX($F25-('2.1 Kraftwerk allgemein'!$F$16-'2.1 Kraftwerk allgemein'!$F$15+1),1),COLUMN(BS25)-('2.1 Kraftwerk allgemein'!$F$16-'2.1 Kraftwerk allgemein'!$F$15+1)))))/$F25,
SUM(OFFSET('2.5 CAPEX'!CG28,0,-MIN($F25-1,COLUMN(BS25)-1),1,MIN($F25,COLUMN(BS25))))/$F25)))))),
IF(OR(ISNUMBER($D25)=FALSE,$F25=""),"",
IF(AND('2.5 CAPEX'!$L28&lt;&gt;"x",'2.5 CAPEX'!$M28&lt;&gt;"x"),0,
IF($F25=0,0,
IF(CB$4&lt;'2.1 Kraftwerk allgemein'!$F$16,0,
IF(CB$4='2.1 Kraftwerk allgemein'!$F$16,'2.5 CAPEX'!$J28/$F25,
IF(CB$4&lt;'2.1 Kraftwerk allgemein'!$F$16+$F25,
('2.5 CAPEX'!$J28+SUM(OFFSET('2.5 CAPEX'!CG28,0,-MIN(MAX($F25-1-('2.1 Kraftwerk allgemein'!$F$16-'1.1 Allgemein'!$I$22+1),0),COLUMN(BS25)-1-('2.1 Kraftwerk allgemein'!$F$16-'1.1 Allgemein'!$I$22+1)),1,MIN(MAX($F25-('2.1 Kraftwerk allgemein'!$F$16-'1.1 Allgemein'!$I$22+1),1),COLUMN(BS25)-('2.1 Kraftwerk allgemein'!$F$16-'1.1 Allgemein'!$I$22+1)))))/$F25,
SUM(OFFSET('2.5 CAPEX'!CG28,0,-MIN($F25-1,COLUMN(BS25)-1),1,MIN($F25,COLUMN(BS25))))/$F25)))))))</f>
        <v>0</v>
      </c>
      <c r="CC25" s="199">
        <f ca="1">IF('2.1 Kraftwerk allgemein'!$F$15&lt;'1.1 Allgemein'!$I$22,
IF(OR(ISNUMBER($D25)=FALSE,$F25=""),"",
IF(AND('2.5 CAPEX'!$L28&lt;&gt;"x",'2.5 CAPEX'!$M28&lt;&gt;"x"),0,
IF($F25=0,0,
IF(CC$4&lt;'2.1 Kraftwerk allgemein'!$F$16,0,
IF(CC$4='2.1 Kraftwerk allgemein'!$F$16,'2.5 CAPEX'!$J28/$F25,
IF(CC$4&lt;'2.1 Kraftwerk allgemein'!$F$16+$F25,
('2.5 CAPEX'!$J28+SUM(OFFSET('2.5 CAPEX'!CH28,0,-MIN(MAX($F25-1-('2.1 Kraftwerk allgemein'!$F$16-'2.1 Kraftwerk allgemein'!$F$15+1),0),COLUMN(BT25)-1-('2.1 Kraftwerk allgemein'!$F$16-'2.1 Kraftwerk allgemein'!$F$15+1)),1,MIN(MAX($F25-('2.1 Kraftwerk allgemein'!$F$16-'2.1 Kraftwerk allgemein'!$F$15+1),1),COLUMN(BT25)-('2.1 Kraftwerk allgemein'!$F$16-'2.1 Kraftwerk allgemein'!$F$15+1)))))/$F25,
SUM(OFFSET('2.5 CAPEX'!CH28,0,-MIN($F25-1,COLUMN(BT25)-1),1,MIN($F25,COLUMN(BT25))))/$F25)))))),
IF(OR(ISNUMBER($D25)=FALSE,$F25=""),"",
IF(AND('2.5 CAPEX'!$L28&lt;&gt;"x",'2.5 CAPEX'!$M28&lt;&gt;"x"),0,
IF($F25=0,0,
IF(CC$4&lt;'2.1 Kraftwerk allgemein'!$F$16,0,
IF(CC$4='2.1 Kraftwerk allgemein'!$F$16,'2.5 CAPEX'!$J28/$F25,
IF(CC$4&lt;'2.1 Kraftwerk allgemein'!$F$16+$F25,
('2.5 CAPEX'!$J28+SUM(OFFSET('2.5 CAPEX'!CH28,0,-MIN(MAX($F25-1-('2.1 Kraftwerk allgemein'!$F$16-'1.1 Allgemein'!$I$22+1),0),COLUMN(BT25)-1-('2.1 Kraftwerk allgemein'!$F$16-'1.1 Allgemein'!$I$22+1)),1,MIN(MAX($F25-('2.1 Kraftwerk allgemein'!$F$16-'1.1 Allgemein'!$I$22+1),1),COLUMN(BT25)-('2.1 Kraftwerk allgemein'!$F$16-'1.1 Allgemein'!$I$22+1)))))/$F25,
SUM(OFFSET('2.5 CAPEX'!CH28,0,-MIN($F25-1,COLUMN(BT25)-1),1,MIN($F25,COLUMN(BT25))))/$F25)))))))</f>
        <v>0</v>
      </c>
      <c r="CD25" s="199">
        <f ca="1">IF('2.1 Kraftwerk allgemein'!$F$15&lt;'1.1 Allgemein'!$I$22,
IF(OR(ISNUMBER($D25)=FALSE,$F25=""),"",
IF(AND('2.5 CAPEX'!$L28&lt;&gt;"x",'2.5 CAPEX'!$M28&lt;&gt;"x"),0,
IF($F25=0,0,
IF(CD$4&lt;'2.1 Kraftwerk allgemein'!$F$16,0,
IF(CD$4='2.1 Kraftwerk allgemein'!$F$16,'2.5 CAPEX'!$J28/$F25,
IF(CD$4&lt;'2.1 Kraftwerk allgemein'!$F$16+$F25,
('2.5 CAPEX'!$J28+SUM(OFFSET('2.5 CAPEX'!CI28,0,-MIN(MAX($F25-1-('2.1 Kraftwerk allgemein'!$F$16-'2.1 Kraftwerk allgemein'!$F$15+1),0),COLUMN(BU25)-1-('2.1 Kraftwerk allgemein'!$F$16-'2.1 Kraftwerk allgemein'!$F$15+1)),1,MIN(MAX($F25-('2.1 Kraftwerk allgemein'!$F$16-'2.1 Kraftwerk allgemein'!$F$15+1),1),COLUMN(BU25)-('2.1 Kraftwerk allgemein'!$F$16-'2.1 Kraftwerk allgemein'!$F$15+1)))))/$F25,
SUM(OFFSET('2.5 CAPEX'!CI28,0,-MIN($F25-1,COLUMN(BU25)-1),1,MIN($F25,COLUMN(BU25))))/$F25)))))),
IF(OR(ISNUMBER($D25)=FALSE,$F25=""),"",
IF(AND('2.5 CAPEX'!$L28&lt;&gt;"x",'2.5 CAPEX'!$M28&lt;&gt;"x"),0,
IF($F25=0,0,
IF(CD$4&lt;'2.1 Kraftwerk allgemein'!$F$16,0,
IF(CD$4='2.1 Kraftwerk allgemein'!$F$16,'2.5 CAPEX'!$J28/$F25,
IF(CD$4&lt;'2.1 Kraftwerk allgemein'!$F$16+$F25,
('2.5 CAPEX'!$J28+SUM(OFFSET('2.5 CAPEX'!CI28,0,-MIN(MAX($F25-1-('2.1 Kraftwerk allgemein'!$F$16-'1.1 Allgemein'!$I$22+1),0),COLUMN(BU25)-1-('2.1 Kraftwerk allgemein'!$F$16-'1.1 Allgemein'!$I$22+1)),1,MIN(MAX($F25-('2.1 Kraftwerk allgemein'!$F$16-'1.1 Allgemein'!$I$22+1),1),COLUMN(BU25)-('2.1 Kraftwerk allgemein'!$F$16-'1.1 Allgemein'!$I$22+1)))))/$F25,
SUM(OFFSET('2.5 CAPEX'!CI28,0,-MIN($F25-1,COLUMN(BU25)-1),1,MIN($F25,COLUMN(BU25))))/$F25)))))))</f>
        <v>0</v>
      </c>
      <c r="CE25" s="199">
        <f ca="1">IF('2.1 Kraftwerk allgemein'!$F$15&lt;'1.1 Allgemein'!$I$22,
IF(OR(ISNUMBER($D25)=FALSE,$F25=""),"",
IF(AND('2.5 CAPEX'!$L28&lt;&gt;"x",'2.5 CAPEX'!$M28&lt;&gt;"x"),0,
IF($F25=0,0,
IF(CE$4&lt;'2.1 Kraftwerk allgemein'!$F$16,0,
IF(CE$4='2.1 Kraftwerk allgemein'!$F$16,'2.5 CAPEX'!$J28/$F25,
IF(CE$4&lt;'2.1 Kraftwerk allgemein'!$F$16+$F25,
('2.5 CAPEX'!$J28+SUM(OFFSET('2.5 CAPEX'!CJ28,0,-MIN(MAX($F25-1-('2.1 Kraftwerk allgemein'!$F$16-'2.1 Kraftwerk allgemein'!$F$15+1),0),COLUMN(BV25)-1-('2.1 Kraftwerk allgemein'!$F$16-'2.1 Kraftwerk allgemein'!$F$15+1)),1,MIN(MAX($F25-('2.1 Kraftwerk allgemein'!$F$16-'2.1 Kraftwerk allgemein'!$F$15+1),1),COLUMN(BV25)-('2.1 Kraftwerk allgemein'!$F$16-'2.1 Kraftwerk allgemein'!$F$15+1)))))/$F25,
SUM(OFFSET('2.5 CAPEX'!CJ28,0,-MIN($F25-1,COLUMN(BV25)-1),1,MIN($F25,COLUMN(BV25))))/$F25)))))),
IF(OR(ISNUMBER($D25)=FALSE,$F25=""),"",
IF(AND('2.5 CAPEX'!$L28&lt;&gt;"x",'2.5 CAPEX'!$M28&lt;&gt;"x"),0,
IF($F25=0,0,
IF(CE$4&lt;'2.1 Kraftwerk allgemein'!$F$16,0,
IF(CE$4='2.1 Kraftwerk allgemein'!$F$16,'2.5 CAPEX'!$J28/$F25,
IF(CE$4&lt;'2.1 Kraftwerk allgemein'!$F$16+$F25,
('2.5 CAPEX'!$J28+SUM(OFFSET('2.5 CAPEX'!CJ28,0,-MIN(MAX($F25-1-('2.1 Kraftwerk allgemein'!$F$16-'1.1 Allgemein'!$I$22+1),0),COLUMN(BV25)-1-('2.1 Kraftwerk allgemein'!$F$16-'1.1 Allgemein'!$I$22+1)),1,MIN(MAX($F25-('2.1 Kraftwerk allgemein'!$F$16-'1.1 Allgemein'!$I$22+1),1),COLUMN(BV25)-('2.1 Kraftwerk allgemein'!$F$16-'1.1 Allgemein'!$I$22+1)))))/$F25,
SUM(OFFSET('2.5 CAPEX'!CJ28,0,-MIN($F25-1,COLUMN(BV25)-1),1,MIN($F25,COLUMN(BV25))))/$F25)))))))</f>
        <v>0</v>
      </c>
      <c r="CF25" s="199">
        <f ca="1">IF('2.1 Kraftwerk allgemein'!$F$15&lt;'1.1 Allgemein'!$I$22,
IF(OR(ISNUMBER($D25)=FALSE,$F25=""),"",
IF(AND('2.5 CAPEX'!$L28&lt;&gt;"x",'2.5 CAPEX'!$M28&lt;&gt;"x"),0,
IF($F25=0,0,
IF(CF$4&lt;'2.1 Kraftwerk allgemein'!$F$16,0,
IF(CF$4='2.1 Kraftwerk allgemein'!$F$16,'2.5 CAPEX'!$J28/$F25,
IF(CF$4&lt;'2.1 Kraftwerk allgemein'!$F$16+$F25,
('2.5 CAPEX'!$J28+SUM(OFFSET('2.5 CAPEX'!CK28,0,-MIN(MAX($F25-1-('2.1 Kraftwerk allgemein'!$F$16-'2.1 Kraftwerk allgemein'!$F$15+1),0),COLUMN(BW25)-1-('2.1 Kraftwerk allgemein'!$F$16-'2.1 Kraftwerk allgemein'!$F$15+1)),1,MIN(MAX($F25-('2.1 Kraftwerk allgemein'!$F$16-'2.1 Kraftwerk allgemein'!$F$15+1),1),COLUMN(BW25)-('2.1 Kraftwerk allgemein'!$F$16-'2.1 Kraftwerk allgemein'!$F$15+1)))))/$F25,
SUM(OFFSET('2.5 CAPEX'!CK28,0,-MIN($F25-1,COLUMN(BW25)-1),1,MIN($F25,COLUMN(BW25))))/$F25)))))),
IF(OR(ISNUMBER($D25)=FALSE,$F25=""),"",
IF(AND('2.5 CAPEX'!$L28&lt;&gt;"x",'2.5 CAPEX'!$M28&lt;&gt;"x"),0,
IF($F25=0,0,
IF(CF$4&lt;'2.1 Kraftwerk allgemein'!$F$16,0,
IF(CF$4='2.1 Kraftwerk allgemein'!$F$16,'2.5 CAPEX'!$J28/$F25,
IF(CF$4&lt;'2.1 Kraftwerk allgemein'!$F$16+$F25,
('2.5 CAPEX'!$J28+SUM(OFFSET('2.5 CAPEX'!CK28,0,-MIN(MAX($F25-1-('2.1 Kraftwerk allgemein'!$F$16-'1.1 Allgemein'!$I$22+1),0),COLUMN(BW25)-1-('2.1 Kraftwerk allgemein'!$F$16-'1.1 Allgemein'!$I$22+1)),1,MIN(MAX($F25-('2.1 Kraftwerk allgemein'!$F$16-'1.1 Allgemein'!$I$22+1),1),COLUMN(BW25)-('2.1 Kraftwerk allgemein'!$F$16-'1.1 Allgemein'!$I$22+1)))))/$F25,
SUM(OFFSET('2.5 CAPEX'!CK28,0,-MIN($F25-1,COLUMN(BW25)-1),1,MIN($F25,COLUMN(BW25))))/$F25)))))))</f>
        <v>0</v>
      </c>
      <c r="CG25" s="199">
        <f ca="1">IF('2.1 Kraftwerk allgemein'!$F$15&lt;'1.1 Allgemein'!$I$22,
IF(OR(ISNUMBER($D25)=FALSE,$F25=""),"",
IF(AND('2.5 CAPEX'!$L28&lt;&gt;"x",'2.5 CAPEX'!$M28&lt;&gt;"x"),0,
IF($F25=0,0,
IF(CG$4&lt;'2.1 Kraftwerk allgemein'!$F$16,0,
IF(CG$4='2.1 Kraftwerk allgemein'!$F$16,'2.5 CAPEX'!$J28/$F25,
IF(CG$4&lt;'2.1 Kraftwerk allgemein'!$F$16+$F25,
('2.5 CAPEX'!$J28+SUM(OFFSET('2.5 CAPEX'!CL28,0,-MIN(MAX($F25-1-('2.1 Kraftwerk allgemein'!$F$16-'2.1 Kraftwerk allgemein'!$F$15+1),0),COLUMN(BX25)-1-('2.1 Kraftwerk allgemein'!$F$16-'2.1 Kraftwerk allgemein'!$F$15+1)),1,MIN(MAX($F25-('2.1 Kraftwerk allgemein'!$F$16-'2.1 Kraftwerk allgemein'!$F$15+1),1),COLUMN(BX25)-('2.1 Kraftwerk allgemein'!$F$16-'2.1 Kraftwerk allgemein'!$F$15+1)))))/$F25,
SUM(OFFSET('2.5 CAPEX'!CL28,0,-MIN($F25-1,COLUMN(BX25)-1),1,MIN($F25,COLUMN(BX25))))/$F25)))))),
IF(OR(ISNUMBER($D25)=FALSE,$F25=""),"",
IF(AND('2.5 CAPEX'!$L28&lt;&gt;"x",'2.5 CAPEX'!$M28&lt;&gt;"x"),0,
IF($F25=0,0,
IF(CG$4&lt;'2.1 Kraftwerk allgemein'!$F$16,0,
IF(CG$4='2.1 Kraftwerk allgemein'!$F$16,'2.5 CAPEX'!$J28/$F25,
IF(CG$4&lt;'2.1 Kraftwerk allgemein'!$F$16+$F25,
('2.5 CAPEX'!$J28+SUM(OFFSET('2.5 CAPEX'!CL28,0,-MIN(MAX($F25-1-('2.1 Kraftwerk allgemein'!$F$16-'1.1 Allgemein'!$I$22+1),0),COLUMN(BX25)-1-('2.1 Kraftwerk allgemein'!$F$16-'1.1 Allgemein'!$I$22+1)),1,MIN(MAX($F25-('2.1 Kraftwerk allgemein'!$F$16-'1.1 Allgemein'!$I$22+1),1),COLUMN(BX25)-('2.1 Kraftwerk allgemein'!$F$16-'1.1 Allgemein'!$I$22+1)))))/$F25,
SUM(OFFSET('2.5 CAPEX'!CL28,0,-MIN($F25-1,COLUMN(BX25)-1),1,MIN($F25,COLUMN(BX25))))/$F25)))))))</f>
        <v>0</v>
      </c>
      <c r="CH25" s="199">
        <f ca="1">IF('2.1 Kraftwerk allgemein'!$F$15&lt;'1.1 Allgemein'!$I$22,
IF(OR(ISNUMBER($D25)=FALSE,$F25=""),"",
IF(AND('2.5 CAPEX'!$L28&lt;&gt;"x",'2.5 CAPEX'!$M28&lt;&gt;"x"),0,
IF($F25=0,0,
IF(CH$4&lt;'2.1 Kraftwerk allgemein'!$F$16,0,
IF(CH$4='2.1 Kraftwerk allgemein'!$F$16,'2.5 CAPEX'!$J28/$F25,
IF(CH$4&lt;'2.1 Kraftwerk allgemein'!$F$16+$F25,
('2.5 CAPEX'!$J28+SUM(OFFSET('2.5 CAPEX'!CM28,0,-MIN(MAX($F25-1-('2.1 Kraftwerk allgemein'!$F$16-'2.1 Kraftwerk allgemein'!$F$15+1),0),COLUMN(BY25)-1-('2.1 Kraftwerk allgemein'!$F$16-'2.1 Kraftwerk allgemein'!$F$15+1)),1,MIN(MAX($F25-('2.1 Kraftwerk allgemein'!$F$16-'2.1 Kraftwerk allgemein'!$F$15+1),1),COLUMN(BY25)-('2.1 Kraftwerk allgemein'!$F$16-'2.1 Kraftwerk allgemein'!$F$15+1)))))/$F25,
SUM(OFFSET('2.5 CAPEX'!CM28,0,-MIN($F25-1,COLUMN(BY25)-1),1,MIN($F25,COLUMN(BY25))))/$F25)))))),
IF(OR(ISNUMBER($D25)=FALSE,$F25=""),"",
IF(AND('2.5 CAPEX'!$L28&lt;&gt;"x",'2.5 CAPEX'!$M28&lt;&gt;"x"),0,
IF($F25=0,0,
IF(CH$4&lt;'2.1 Kraftwerk allgemein'!$F$16,0,
IF(CH$4='2.1 Kraftwerk allgemein'!$F$16,'2.5 CAPEX'!$J28/$F25,
IF(CH$4&lt;'2.1 Kraftwerk allgemein'!$F$16+$F25,
('2.5 CAPEX'!$J28+SUM(OFFSET('2.5 CAPEX'!CM28,0,-MIN(MAX($F25-1-('2.1 Kraftwerk allgemein'!$F$16-'1.1 Allgemein'!$I$22+1),0),COLUMN(BY25)-1-('2.1 Kraftwerk allgemein'!$F$16-'1.1 Allgemein'!$I$22+1)),1,MIN(MAX($F25-('2.1 Kraftwerk allgemein'!$F$16-'1.1 Allgemein'!$I$22+1),1),COLUMN(BY25)-('2.1 Kraftwerk allgemein'!$F$16-'1.1 Allgemein'!$I$22+1)))))/$F25,
SUM(OFFSET('2.5 CAPEX'!CM28,0,-MIN($F25-1,COLUMN(BY25)-1),1,MIN($F25,COLUMN(BY25))))/$F25)))))))</f>
        <v>0</v>
      </c>
      <c r="CI25" s="199">
        <f ca="1">IF('2.1 Kraftwerk allgemein'!$F$15&lt;'1.1 Allgemein'!$I$22,
IF(OR(ISNUMBER($D25)=FALSE,$F25=""),"",
IF(AND('2.5 CAPEX'!$L28&lt;&gt;"x",'2.5 CAPEX'!$M28&lt;&gt;"x"),0,
IF($F25=0,0,
IF(CI$4&lt;'2.1 Kraftwerk allgemein'!$F$16,0,
IF(CI$4='2.1 Kraftwerk allgemein'!$F$16,'2.5 CAPEX'!$J28/$F25,
IF(CI$4&lt;'2.1 Kraftwerk allgemein'!$F$16+$F25,
('2.5 CAPEX'!$J28+SUM(OFFSET('2.5 CAPEX'!CN28,0,-MIN(MAX($F25-1-('2.1 Kraftwerk allgemein'!$F$16-'2.1 Kraftwerk allgemein'!$F$15+1),0),COLUMN(BZ25)-1-('2.1 Kraftwerk allgemein'!$F$16-'2.1 Kraftwerk allgemein'!$F$15+1)),1,MIN(MAX($F25-('2.1 Kraftwerk allgemein'!$F$16-'2.1 Kraftwerk allgemein'!$F$15+1),1),COLUMN(BZ25)-('2.1 Kraftwerk allgemein'!$F$16-'2.1 Kraftwerk allgemein'!$F$15+1)))))/$F25,
SUM(OFFSET('2.5 CAPEX'!CN28,0,-MIN($F25-1,COLUMN(BZ25)-1),1,MIN($F25,COLUMN(BZ25))))/$F25)))))),
IF(OR(ISNUMBER($D25)=FALSE,$F25=""),"",
IF(AND('2.5 CAPEX'!$L28&lt;&gt;"x",'2.5 CAPEX'!$M28&lt;&gt;"x"),0,
IF($F25=0,0,
IF(CI$4&lt;'2.1 Kraftwerk allgemein'!$F$16,0,
IF(CI$4='2.1 Kraftwerk allgemein'!$F$16,'2.5 CAPEX'!$J28/$F25,
IF(CI$4&lt;'2.1 Kraftwerk allgemein'!$F$16+$F25,
('2.5 CAPEX'!$J28+SUM(OFFSET('2.5 CAPEX'!CN28,0,-MIN(MAX($F25-1-('2.1 Kraftwerk allgemein'!$F$16-'1.1 Allgemein'!$I$22+1),0),COLUMN(BZ25)-1-('2.1 Kraftwerk allgemein'!$F$16-'1.1 Allgemein'!$I$22+1)),1,MIN(MAX($F25-('2.1 Kraftwerk allgemein'!$F$16-'1.1 Allgemein'!$I$22+1),1),COLUMN(BZ25)-('2.1 Kraftwerk allgemein'!$F$16-'1.1 Allgemein'!$I$22+1)))))/$F25,
SUM(OFFSET('2.5 CAPEX'!CN28,0,-MIN($F25-1,COLUMN(BZ25)-1),1,MIN($F25,COLUMN(BZ25))))/$F25)))))))</f>
        <v>0</v>
      </c>
      <c r="CJ25" s="199">
        <f ca="1">IF('2.1 Kraftwerk allgemein'!$F$15&lt;'1.1 Allgemein'!$I$22,
IF(OR(ISNUMBER($D25)=FALSE,$F25=""),"",
IF(AND('2.5 CAPEX'!$L28&lt;&gt;"x",'2.5 CAPEX'!$M28&lt;&gt;"x"),0,
IF($F25=0,0,
IF(CJ$4&lt;'2.1 Kraftwerk allgemein'!$F$16,0,
IF(CJ$4='2.1 Kraftwerk allgemein'!$F$16,'2.5 CAPEX'!$J28/$F25,
IF(CJ$4&lt;'2.1 Kraftwerk allgemein'!$F$16+$F25,
('2.5 CAPEX'!$J28+SUM(OFFSET('2.5 CAPEX'!CO28,0,-MIN(MAX($F25-1-('2.1 Kraftwerk allgemein'!$F$16-'2.1 Kraftwerk allgemein'!$F$15+1),0),COLUMN(CA25)-1-('2.1 Kraftwerk allgemein'!$F$16-'2.1 Kraftwerk allgemein'!$F$15+1)),1,MIN(MAX($F25-('2.1 Kraftwerk allgemein'!$F$16-'2.1 Kraftwerk allgemein'!$F$15+1),1),COLUMN(CA25)-('2.1 Kraftwerk allgemein'!$F$16-'2.1 Kraftwerk allgemein'!$F$15+1)))))/$F25,
SUM(OFFSET('2.5 CAPEX'!CO28,0,-MIN($F25-1,COLUMN(CA25)-1),1,MIN($F25,COLUMN(CA25))))/$F25)))))),
IF(OR(ISNUMBER($D25)=FALSE,$F25=""),"",
IF(AND('2.5 CAPEX'!$L28&lt;&gt;"x",'2.5 CAPEX'!$M28&lt;&gt;"x"),0,
IF($F25=0,0,
IF(CJ$4&lt;'2.1 Kraftwerk allgemein'!$F$16,0,
IF(CJ$4='2.1 Kraftwerk allgemein'!$F$16,'2.5 CAPEX'!$J28/$F25,
IF(CJ$4&lt;'2.1 Kraftwerk allgemein'!$F$16+$F25,
('2.5 CAPEX'!$J28+SUM(OFFSET('2.5 CAPEX'!CO28,0,-MIN(MAX($F25-1-('2.1 Kraftwerk allgemein'!$F$16-'1.1 Allgemein'!$I$22+1),0),COLUMN(CA25)-1-('2.1 Kraftwerk allgemein'!$F$16-'1.1 Allgemein'!$I$22+1)),1,MIN(MAX($F25-('2.1 Kraftwerk allgemein'!$F$16-'1.1 Allgemein'!$I$22+1),1),COLUMN(CA25)-('2.1 Kraftwerk allgemein'!$F$16-'1.1 Allgemein'!$I$22+1)))))/$F25,
SUM(OFFSET('2.5 CAPEX'!CO28,0,-MIN($F25-1,COLUMN(CA25)-1),1,MIN($F25,COLUMN(CA25))))/$F25)))))))</f>
        <v>0</v>
      </c>
      <c r="CK25" s="199">
        <f ca="1">IF('2.1 Kraftwerk allgemein'!$F$15&lt;'1.1 Allgemein'!$I$22,
IF(OR(ISNUMBER($D25)=FALSE,$F25=""),"",
IF(AND('2.5 CAPEX'!$L28&lt;&gt;"x",'2.5 CAPEX'!$M28&lt;&gt;"x"),0,
IF($F25=0,0,
IF(CK$4&lt;'2.1 Kraftwerk allgemein'!$F$16,0,
IF(CK$4='2.1 Kraftwerk allgemein'!$F$16,'2.5 CAPEX'!$J28/$F25,
IF(CK$4&lt;'2.1 Kraftwerk allgemein'!$F$16+$F25,
('2.5 CAPEX'!$J28+SUM(OFFSET('2.5 CAPEX'!CP28,0,-MIN(MAX($F25-1-('2.1 Kraftwerk allgemein'!$F$16-'2.1 Kraftwerk allgemein'!$F$15+1),0),COLUMN(CB25)-1-('2.1 Kraftwerk allgemein'!$F$16-'2.1 Kraftwerk allgemein'!$F$15+1)),1,MIN(MAX($F25-('2.1 Kraftwerk allgemein'!$F$16-'2.1 Kraftwerk allgemein'!$F$15+1),1),COLUMN(CB25)-('2.1 Kraftwerk allgemein'!$F$16-'2.1 Kraftwerk allgemein'!$F$15+1)))))/$F25,
SUM(OFFSET('2.5 CAPEX'!CP28,0,-MIN($F25-1,COLUMN(CB25)-1),1,MIN($F25,COLUMN(CB25))))/$F25)))))),
IF(OR(ISNUMBER($D25)=FALSE,$F25=""),"",
IF(AND('2.5 CAPEX'!$L28&lt;&gt;"x",'2.5 CAPEX'!$M28&lt;&gt;"x"),0,
IF($F25=0,0,
IF(CK$4&lt;'2.1 Kraftwerk allgemein'!$F$16,0,
IF(CK$4='2.1 Kraftwerk allgemein'!$F$16,'2.5 CAPEX'!$J28/$F25,
IF(CK$4&lt;'2.1 Kraftwerk allgemein'!$F$16+$F25,
('2.5 CAPEX'!$J28+SUM(OFFSET('2.5 CAPEX'!CP28,0,-MIN(MAX($F25-1-('2.1 Kraftwerk allgemein'!$F$16-'1.1 Allgemein'!$I$22+1),0),COLUMN(CB25)-1-('2.1 Kraftwerk allgemein'!$F$16-'1.1 Allgemein'!$I$22+1)),1,MIN(MAX($F25-('2.1 Kraftwerk allgemein'!$F$16-'1.1 Allgemein'!$I$22+1),1),COLUMN(CB25)-('2.1 Kraftwerk allgemein'!$F$16-'1.1 Allgemein'!$I$22+1)))))/$F25,
SUM(OFFSET('2.5 CAPEX'!CP28,0,-MIN($F25-1,COLUMN(CB25)-1),1,MIN($F25,COLUMN(CB25))))/$F25)))))))</f>
        <v>0</v>
      </c>
      <c r="CL25" s="199">
        <f ca="1">IF('2.1 Kraftwerk allgemein'!$F$15&lt;'1.1 Allgemein'!$I$22,
IF(OR(ISNUMBER($D25)=FALSE,$F25=""),"",
IF(AND('2.5 CAPEX'!$L28&lt;&gt;"x",'2.5 CAPEX'!$M28&lt;&gt;"x"),0,
IF($F25=0,0,
IF(CL$4&lt;'2.1 Kraftwerk allgemein'!$F$16,0,
IF(CL$4='2.1 Kraftwerk allgemein'!$F$16,'2.5 CAPEX'!$J28/$F25,
IF(CL$4&lt;'2.1 Kraftwerk allgemein'!$F$16+$F25,
('2.5 CAPEX'!$J28+SUM(OFFSET('2.5 CAPEX'!CQ28,0,-MIN(MAX($F25-1-('2.1 Kraftwerk allgemein'!$F$16-'2.1 Kraftwerk allgemein'!$F$15+1),0),COLUMN(CC25)-1-('2.1 Kraftwerk allgemein'!$F$16-'2.1 Kraftwerk allgemein'!$F$15+1)),1,MIN(MAX($F25-('2.1 Kraftwerk allgemein'!$F$16-'2.1 Kraftwerk allgemein'!$F$15+1),1),COLUMN(CC25)-('2.1 Kraftwerk allgemein'!$F$16-'2.1 Kraftwerk allgemein'!$F$15+1)))))/$F25,
SUM(OFFSET('2.5 CAPEX'!CQ28,0,-MIN($F25-1,COLUMN(CC25)-1),1,MIN($F25,COLUMN(CC25))))/$F25)))))),
IF(OR(ISNUMBER($D25)=FALSE,$F25=""),"",
IF(AND('2.5 CAPEX'!$L28&lt;&gt;"x",'2.5 CAPEX'!$M28&lt;&gt;"x"),0,
IF($F25=0,0,
IF(CL$4&lt;'2.1 Kraftwerk allgemein'!$F$16,0,
IF(CL$4='2.1 Kraftwerk allgemein'!$F$16,'2.5 CAPEX'!$J28/$F25,
IF(CL$4&lt;'2.1 Kraftwerk allgemein'!$F$16+$F25,
('2.5 CAPEX'!$J28+SUM(OFFSET('2.5 CAPEX'!CQ28,0,-MIN(MAX($F25-1-('2.1 Kraftwerk allgemein'!$F$16-'1.1 Allgemein'!$I$22+1),0),COLUMN(CC25)-1-('2.1 Kraftwerk allgemein'!$F$16-'1.1 Allgemein'!$I$22+1)),1,MIN(MAX($F25-('2.1 Kraftwerk allgemein'!$F$16-'1.1 Allgemein'!$I$22+1),1),COLUMN(CC25)-('2.1 Kraftwerk allgemein'!$F$16-'1.1 Allgemein'!$I$22+1)))))/$F25,
SUM(OFFSET('2.5 CAPEX'!CQ28,0,-MIN($F25-1,COLUMN(CC25)-1),1,MIN($F25,COLUMN(CC25))))/$F25)))))))</f>
        <v>0</v>
      </c>
      <c r="CM25" s="199">
        <f ca="1">IF('2.1 Kraftwerk allgemein'!$F$15&lt;'1.1 Allgemein'!$I$22,
IF(OR(ISNUMBER($D25)=FALSE,$F25=""),"",
IF(AND('2.5 CAPEX'!$L28&lt;&gt;"x",'2.5 CAPEX'!$M28&lt;&gt;"x"),0,
IF($F25=0,0,
IF(CM$4&lt;'2.1 Kraftwerk allgemein'!$F$16,0,
IF(CM$4='2.1 Kraftwerk allgemein'!$F$16,'2.5 CAPEX'!$J28/$F25,
IF(CM$4&lt;'2.1 Kraftwerk allgemein'!$F$16+$F25,
('2.5 CAPEX'!$J28+SUM(OFFSET('2.5 CAPEX'!CR28,0,-MIN(MAX($F25-1-('2.1 Kraftwerk allgemein'!$F$16-'2.1 Kraftwerk allgemein'!$F$15+1),0),COLUMN(CD25)-1-('2.1 Kraftwerk allgemein'!$F$16-'2.1 Kraftwerk allgemein'!$F$15+1)),1,MIN(MAX($F25-('2.1 Kraftwerk allgemein'!$F$16-'2.1 Kraftwerk allgemein'!$F$15+1),1),COLUMN(CD25)-('2.1 Kraftwerk allgemein'!$F$16-'2.1 Kraftwerk allgemein'!$F$15+1)))))/$F25,
SUM(OFFSET('2.5 CAPEX'!CR28,0,-MIN($F25-1,COLUMN(CD25)-1),1,MIN($F25,COLUMN(CD25))))/$F25)))))),
IF(OR(ISNUMBER($D25)=FALSE,$F25=""),"",
IF(AND('2.5 CAPEX'!$L28&lt;&gt;"x",'2.5 CAPEX'!$M28&lt;&gt;"x"),0,
IF($F25=0,0,
IF(CM$4&lt;'2.1 Kraftwerk allgemein'!$F$16,0,
IF(CM$4='2.1 Kraftwerk allgemein'!$F$16,'2.5 CAPEX'!$J28/$F25,
IF(CM$4&lt;'2.1 Kraftwerk allgemein'!$F$16+$F25,
('2.5 CAPEX'!$J28+SUM(OFFSET('2.5 CAPEX'!CR28,0,-MIN(MAX($F25-1-('2.1 Kraftwerk allgemein'!$F$16-'1.1 Allgemein'!$I$22+1),0),COLUMN(CD25)-1-('2.1 Kraftwerk allgemein'!$F$16-'1.1 Allgemein'!$I$22+1)),1,MIN(MAX($F25-('2.1 Kraftwerk allgemein'!$F$16-'1.1 Allgemein'!$I$22+1),1),COLUMN(CD25)-('2.1 Kraftwerk allgemein'!$F$16-'1.1 Allgemein'!$I$22+1)))))/$F25,
SUM(OFFSET('2.5 CAPEX'!CR28,0,-MIN($F25-1,COLUMN(CD25)-1),1,MIN($F25,COLUMN(CD25))))/$F25)))))))</f>
        <v>0</v>
      </c>
      <c r="CN25" s="199">
        <f ca="1">IF('2.1 Kraftwerk allgemein'!$F$15&lt;'1.1 Allgemein'!$I$22,
IF(OR(ISNUMBER($D25)=FALSE,$F25=""),"",
IF(AND('2.5 CAPEX'!$L28&lt;&gt;"x",'2.5 CAPEX'!$M28&lt;&gt;"x"),0,
IF($F25=0,0,
IF(CN$4&lt;'2.1 Kraftwerk allgemein'!$F$16,0,
IF(CN$4='2.1 Kraftwerk allgemein'!$F$16,'2.5 CAPEX'!$J28/$F25,
IF(CN$4&lt;'2.1 Kraftwerk allgemein'!$F$16+$F25,
('2.5 CAPEX'!$J28+SUM(OFFSET('2.5 CAPEX'!CS28,0,-MIN(MAX($F25-1-('2.1 Kraftwerk allgemein'!$F$16-'2.1 Kraftwerk allgemein'!$F$15+1),0),COLUMN(CE25)-1-('2.1 Kraftwerk allgemein'!$F$16-'2.1 Kraftwerk allgemein'!$F$15+1)),1,MIN(MAX($F25-('2.1 Kraftwerk allgemein'!$F$16-'2.1 Kraftwerk allgemein'!$F$15+1),1),COLUMN(CE25)-('2.1 Kraftwerk allgemein'!$F$16-'2.1 Kraftwerk allgemein'!$F$15+1)))))/$F25,
SUM(OFFSET('2.5 CAPEX'!CS28,0,-MIN($F25-1,COLUMN(CE25)-1),1,MIN($F25,COLUMN(CE25))))/$F25)))))),
IF(OR(ISNUMBER($D25)=FALSE,$F25=""),"",
IF(AND('2.5 CAPEX'!$L28&lt;&gt;"x",'2.5 CAPEX'!$M28&lt;&gt;"x"),0,
IF($F25=0,0,
IF(CN$4&lt;'2.1 Kraftwerk allgemein'!$F$16,0,
IF(CN$4='2.1 Kraftwerk allgemein'!$F$16,'2.5 CAPEX'!$J28/$F25,
IF(CN$4&lt;'2.1 Kraftwerk allgemein'!$F$16+$F25,
('2.5 CAPEX'!$J28+SUM(OFFSET('2.5 CAPEX'!CS28,0,-MIN(MAX($F25-1-('2.1 Kraftwerk allgemein'!$F$16-'1.1 Allgemein'!$I$22+1),0),COLUMN(CE25)-1-('2.1 Kraftwerk allgemein'!$F$16-'1.1 Allgemein'!$I$22+1)),1,MIN(MAX($F25-('2.1 Kraftwerk allgemein'!$F$16-'1.1 Allgemein'!$I$22+1),1),COLUMN(CE25)-('2.1 Kraftwerk allgemein'!$F$16-'1.1 Allgemein'!$I$22+1)))))/$F25,
SUM(OFFSET('2.5 CAPEX'!CS28,0,-MIN($F25-1,COLUMN(CE25)-1),1,MIN($F25,COLUMN(CE25))))/$F25)))))))</f>
        <v>0</v>
      </c>
      <c r="CO25" s="199">
        <f ca="1">IF('2.1 Kraftwerk allgemein'!$F$15&lt;'1.1 Allgemein'!$I$22,
IF(OR(ISNUMBER($D25)=FALSE,$F25=""),"",
IF(AND('2.5 CAPEX'!$L28&lt;&gt;"x",'2.5 CAPEX'!$M28&lt;&gt;"x"),0,
IF($F25=0,0,
IF(CO$4&lt;'2.1 Kraftwerk allgemein'!$F$16,0,
IF(CO$4='2.1 Kraftwerk allgemein'!$F$16,'2.5 CAPEX'!$J28/$F25,
IF(CO$4&lt;'2.1 Kraftwerk allgemein'!$F$16+$F25,
('2.5 CAPEX'!$J28+SUM(OFFSET('2.5 CAPEX'!CT28,0,-MIN(MAX($F25-1-('2.1 Kraftwerk allgemein'!$F$16-'2.1 Kraftwerk allgemein'!$F$15+1),0),COLUMN(CF25)-1-('2.1 Kraftwerk allgemein'!$F$16-'2.1 Kraftwerk allgemein'!$F$15+1)),1,MIN(MAX($F25-('2.1 Kraftwerk allgemein'!$F$16-'2.1 Kraftwerk allgemein'!$F$15+1),1),COLUMN(CF25)-('2.1 Kraftwerk allgemein'!$F$16-'2.1 Kraftwerk allgemein'!$F$15+1)))))/$F25,
SUM(OFFSET('2.5 CAPEX'!CT28,0,-MIN($F25-1,COLUMN(CF25)-1),1,MIN($F25,COLUMN(CF25))))/$F25)))))),
IF(OR(ISNUMBER($D25)=FALSE,$F25=""),"",
IF(AND('2.5 CAPEX'!$L28&lt;&gt;"x",'2.5 CAPEX'!$M28&lt;&gt;"x"),0,
IF($F25=0,0,
IF(CO$4&lt;'2.1 Kraftwerk allgemein'!$F$16,0,
IF(CO$4='2.1 Kraftwerk allgemein'!$F$16,'2.5 CAPEX'!$J28/$F25,
IF(CO$4&lt;'2.1 Kraftwerk allgemein'!$F$16+$F25,
('2.5 CAPEX'!$J28+SUM(OFFSET('2.5 CAPEX'!CT28,0,-MIN(MAX($F25-1-('2.1 Kraftwerk allgemein'!$F$16-'1.1 Allgemein'!$I$22+1),0),COLUMN(CF25)-1-('2.1 Kraftwerk allgemein'!$F$16-'1.1 Allgemein'!$I$22+1)),1,MIN(MAX($F25-('2.1 Kraftwerk allgemein'!$F$16-'1.1 Allgemein'!$I$22+1),1),COLUMN(CF25)-('2.1 Kraftwerk allgemein'!$F$16-'1.1 Allgemein'!$I$22+1)))))/$F25,
SUM(OFFSET('2.5 CAPEX'!CT28,0,-MIN($F25-1,COLUMN(CF25)-1),1,MIN($F25,COLUMN(CF25))))/$F25)))))))</f>
        <v>0</v>
      </c>
      <c r="CP25" s="199">
        <f ca="1">IF('2.1 Kraftwerk allgemein'!$F$15&lt;'1.1 Allgemein'!$I$22,
IF(OR(ISNUMBER($D25)=FALSE,$F25=""),"",
IF(AND('2.5 CAPEX'!$L28&lt;&gt;"x",'2.5 CAPEX'!$M28&lt;&gt;"x"),0,
IF($F25=0,0,
IF(CP$4&lt;'2.1 Kraftwerk allgemein'!$F$16,0,
IF(CP$4='2.1 Kraftwerk allgemein'!$F$16,'2.5 CAPEX'!$J28/$F25,
IF(CP$4&lt;'2.1 Kraftwerk allgemein'!$F$16+$F25,
('2.5 CAPEX'!$J28+SUM(OFFSET('2.5 CAPEX'!CU28,0,-MIN(MAX($F25-1-('2.1 Kraftwerk allgemein'!$F$16-'2.1 Kraftwerk allgemein'!$F$15+1),0),COLUMN(CG25)-1-('2.1 Kraftwerk allgemein'!$F$16-'2.1 Kraftwerk allgemein'!$F$15+1)),1,MIN(MAX($F25-('2.1 Kraftwerk allgemein'!$F$16-'2.1 Kraftwerk allgemein'!$F$15+1),1),COLUMN(CG25)-('2.1 Kraftwerk allgemein'!$F$16-'2.1 Kraftwerk allgemein'!$F$15+1)))))/$F25,
SUM(OFFSET('2.5 CAPEX'!CU28,0,-MIN($F25-1,COLUMN(CG25)-1),1,MIN($F25,COLUMN(CG25))))/$F25)))))),
IF(OR(ISNUMBER($D25)=FALSE,$F25=""),"",
IF(AND('2.5 CAPEX'!$L28&lt;&gt;"x",'2.5 CAPEX'!$M28&lt;&gt;"x"),0,
IF($F25=0,0,
IF(CP$4&lt;'2.1 Kraftwerk allgemein'!$F$16,0,
IF(CP$4='2.1 Kraftwerk allgemein'!$F$16,'2.5 CAPEX'!$J28/$F25,
IF(CP$4&lt;'2.1 Kraftwerk allgemein'!$F$16+$F25,
('2.5 CAPEX'!$J28+SUM(OFFSET('2.5 CAPEX'!CU28,0,-MIN(MAX($F25-1-('2.1 Kraftwerk allgemein'!$F$16-'1.1 Allgemein'!$I$22+1),0),COLUMN(CG25)-1-('2.1 Kraftwerk allgemein'!$F$16-'1.1 Allgemein'!$I$22+1)),1,MIN(MAX($F25-('2.1 Kraftwerk allgemein'!$F$16-'1.1 Allgemein'!$I$22+1),1),COLUMN(CG25)-('2.1 Kraftwerk allgemein'!$F$16-'1.1 Allgemein'!$I$22+1)))))/$F25,
SUM(OFFSET('2.5 CAPEX'!CU28,0,-MIN($F25-1,COLUMN(CG25)-1),1,MIN($F25,COLUMN(CG25))))/$F25)))))))</f>
        <v>0</v>
      </c>
      <c r="CQ25" s="199">
        <f ca="1">IF('2.1 Kraftwerk allgemein'!$F$15&lt;'1.1 Allgemein'!$I$22,
IF(OR(ISNUMBER($D25)=FALSE,$F25=""),"",
IF(AND('2.5 CAPEX'!$L28&lt;&gt;"x",'2.5 CAPEX'!$M28&lt;&gt;"x"),0,
IF($F25=0,0,
IF(CQ$4&lt;'2.1 Kraftwerk allgemein'!$F$16,0,
IF(CQ$4='2.1 Kraftwerk allgemein'!$F$16,'2.5 CAPEX'!$J28/$F25,
IF(CQ$4&lt;'2.1 Kraftwerk allgemein'!$F$16+$F25,
('2.5 CAPEX'!$J28+SUM(OFFSET('2.5 CAPEX'!CV28,0,-MIN(MAX($F25-1-('2.1 Kraftwerk allgemein'!$F$16-'2.1 Kraftwerk allgemein'!$F$15+1),0),COLUMN(CH25)-1-('2.1 Kraftwerk allgemein'!$F$16-'2.1 Kraftwerk allgemein'!$F$15+1)),1,MIN(MAX($F25-('2.1 Kraftwerk allgemein'!$F$16-'2.1 Kraftwerk allgemein'!$F$15+1),1),COLUMN(CH25)-('2.1 Kraftwerk allgemein'!$F$16-'2.1 Kraftwerk allgemein'!$F$15+1)))))/$F25,
SUM(OFFSET('2.5 CAPEX'!CV28,0,-MIN($F25-1,COLUMN(CH25)-1),1,MIN($F25,COLUMN(CH25))))/$F25)))))),
IF(OR(ISNUMBER($D25)=FALSE,$F25=""),"",
IF(AND('2.5 CAPEX'!$L28&lt;&gt;"x",'2.5 CAPEX'!$M28&lt;&gt;"x"),0,
IF($F25=0,0,
IF(CQ$4&lt;'2.1 Kraftwerk allgemein'!$F$16,0,
IF(CQ$4='2.1 Kraftwerk allgemein'!$F$16,'2.5 CAPEX'!$J28/$F25,
IF(CQ$4&lt;'2.1 Kraftwerk allgemein'!$F$16+$F25,
('2.5 CAPEX'!$J28+SUM(OFFSET('2.5 CAPEX'!CV28,0,-MIN(MAX($F25-1-('2.1 Kraftwerk allgemein'!$F$16-'1.1 Allgemein'!$I$22+1),0),COLUMN(CH25)-1-('2.1 Kraftwerk allgemein'!$F$16-'1.1 Allgemein'!$I$22+1)),1,MIN(MAX($F25-('2.1 Kraftwerk allgemein'!$F$16-'1.1 Allgemein'!$I$22+1),1),COLUMN(CH25)-('2.1 Kraftwerk allgemein'!$F$16-'1.1 Allgemein'!$I$22+1)))))/$F25,
SUM(OFFSET('2.5 CAPEX'!CV28,0,-MIN($F25-1,COLUMN(CH25)-1),1,MIN($F25,COLUMN(CH25))))/$F25)))))))</f>
        <v>0</v>
      </c>
      <c r="CR25" s="199">
        <f ca="1">IF('2.1 Kraftwerk allgemein'!$F$15&lt;'1.1 Allgemein'!$I$22,
IF(OR(ISNUMBER($D25)=FALSE,$F25=""),"",
IF(AND('2.5 CAPEX'!$L28&lt;&gt;"x",'2.5 CAPEX'!$M28&lt;&gt;"x"),0,
IF($F25=0,0,
IF(CR$4&lt;'2.1 Kraftwerk allgemein'!$F$16,0,
IF(CR$4='2.1 Kraftwerk allgemein'!$F$16,'2.5 CAPEX'!$J28/$F25,
IF(CR$4&lt;'2.1 Kraftwerk allgemein'!$F$16+$F25,
('2.5 CAPEX'!$J28+SUM(OFFSET('2.5 CAPEX'!CW28,0,-MIN(MAX($F25-1-('2.1 Kraftwerk allgemein'!$F$16-'2.1 Kraftwerk allgemein'!$F$15+1),0),COLUMN(CI25)-1-('2.1 Kraftwerk allgemein'!$F$16-'2.1 Kraftwerk allgemein'!$F$15+1)),1,MIN(MAX($F25-('2.1 Kraftwerk allgemein'!$F$16-'2.1 Kraftwerk allgemein'!$F$15+1),1),COLUMN(CI25)-('2.1 Kraftwerk allgemein'!$F$16-'2.1 Kraftwerk allgemein'!$F$15+1)))))/$F25,
SUM(OFFSET('2.5 CAPEX'!CW28,0,-MIN($F25-1,COLUMN(CI25)-1),1,MIN($F25,COLUMN(CI25))))/$F25)))))),
IF(OR(ISNUMBER($D25)=FALSE,$F25=""),"",
IF(AND('2.5 CAPEX'!$L28&lt;&gt;"x",'2.5 CAPEX'!$M28&lt;&gt;"x"),0,
IF($F25=0,0,
IF(CR$4&lt;'2.1 Kraftwerk allgemein'!$F$16,0,
IF(CR$4='2.1 Kraftwerk allgemein'!$F$16,'2.5 CAPEX'!$J28/$F25,
IF(CR$4&lt;'2.1 Kraftwerk allgemein'!$F$16+$F25,
('2.5 CAPEX'!$J28+SUM(OFFSET('2.5 CAPEX'!CW28,0,-MIN(MAX($F25-1-('2.1 Kraftwerk allgemein'!$F$16-'1.1 Allgemein'!$I$22+1),0),COLUMN(CI25)-1-('2.1 Kraftwerk allgemein'!$F$16-'1.1 Allgemein'!$I$22+1)),1,MIN(MAX($F25-('2.1 Kraftwerk allgemein'!$F$16-'1.1 Allgemein'!$I$22+1),1),COLUMN(CI25)-('2.1 Kraftwerk allgemein'!$F$16-'1.1 Allgemein'!$I$22+1)))))/$F25,
SUM(OFFSET('2.5 CAPEX'!CW28,0,-MIN($F25-1,COLUMN(CI25)-1),1,MIN($F25,COLUMN(CI25))))/$F25)))))))</f>
        <v>0</v>
      </c>
      <c r="CS25" s="199">
        <f ca="1">IF('2.1 Kraftwerk allgemein'!$F$15&lt;'1.1 Allgemein'!$I$22,
IF(OR(ISNUMBER($D25)=FALSE,$F25=""),"",
IF(AND('2.5 CAPEX'!$L28&lt;&gt;"x",'2.5 CAPEX'!$M28&lt;&gt;"x"),0,
IF($F25=0,0,
IF(CS$4&lt;'2.1 Kraftwerk allgemein'!$F$16,0,
IF(CS$4='2.1 Kraftwerk allgemein'!$F$16,'2.5 CAPEX'!$J28/$F25,
IF(CS$4&lt;'2.1 Kraftwerk allgemein'!$F$16+$F25,
('2.5 CAPEX'!$J28+SUM(OFFSET('2.5 CAPEX'!CX28,0,-MIN(MAX($F25-1-('2.1 Kraftwerk allgemein'!$F$16-'2.1 Kraftwerk allgemein'!$F$15+1),0),COLUMN(CJ25)-1-('2.1 Kraftwerk allgemein'!$F$16-'2.1 Kraftwerk allgemein'!$F$15+1)),1,MIN(MAX($F25-('2.1 Kraftwerk allgemein'!$F$16-'2.1 Kraftwerk allgemein'!$F$15+1),1),COLUMN(CJ25)-('2.1 Kraftwerk allgemein'!$F$16-'2.1 Kraftwerk allgemein'!$F$15+1)))))/$F25,
SUM(OFFSET('2.5 CAPEX'!CX28,0,-MIN($F25-1,COLUMN(CJ25)-1),1,MIN($F25,COLUMN(CJ25))))/$F25)))))),
IF(OR(ISNUMBER($D25)=FALSE,$F25=""),"",
IF(AND('2.5 CAPEX'!$L28&lt;&gt;"x",'2.5 CAPEX'!$M28&lt;&gt;"x"),0,
IF($F25=0,0,
IF(CS$4&lt;'2.1 Kraftwerk allgemein'!$F$16,0,
IF(CS$4='2.1 Kraftwerk allgemein'!$F$16,'2.5 CAPEX'!$J28/$F25,
IF(CS$4&lt;'2.1 Kraftwerk allgemein'!$F$16+$F25,
('2.5 CAPEX'!$J28+SUM(OFFSET('2.5 CAPEX'!CX28,0,-MIN(MAX($F25-1-('2.1 Kraftwerk allgemein'!$F$16-'1.1 Allgemein'!$I$22+1),0),COLUMN(CJ25)-1-('2.1 Kraftwerk allgemein'!$F$16-'1.1 Allgemein'!$I$22+1)),1,MIN(MAX($F25-('2.1 Kraftwerk allgemein'!$F$16-'1.1 Allgemein'!$I$22+1),1),COLUMN(CJ25)-('2.1 Kraftwerk allgemein'!$F$16-'1.1 Allgemein'!$I$22+1)))))/$F25,
SUM(OFFSET('2.5 CAPEX'!CX28,0,-MIN($F25-1,COLUMN(CJ25)-1),1,MIN($F25,COLUMN(CJ25))))/$F25)))))))</f>
        <v>0</v>
      </c>
      <c r="CT25" s="199">
        <f ca="1">IF('2.1 Kraftwerk allgemein'!$F$15&lt;'1.1 Allgemein'!$I$22,
IF(OR(ISNUMBER($D25)=FALSE,$F25=""),"",
IF(AND('2.5 CAPEX'!$L28&lt;&gt;"x",'2.5 CAPEX'!$M28&lt;&gt;"x"),0,
IF($F25=0,0,
IF(CT$4&lt;'2.1 Kraftwerk allgemein'!$F$16,0,
IF(CT$4='2.1 Kraftwerk allgemein'!$F$16,'2.5 CAPEX'!$J28/$F25,
IF(CT$4&lt;'2.1 Kraftwerk allgemein'!$F$16+$F25,
('2.5 CAPEX'!$J28+SUM(OFFSET('2.5 CAPEX'!CY28,0,-MIN(MAX($F25-1-('2.1 Kraftwerk allgemein'!$F$16-'2.1 Kraftwerk allgemein'!$F$15+1),0),COLUMN(CK25)-1-('2.1 Kraftwerk allgemein'!$F$16-'2.1 Kraftwerk allgemein'!$F$15+1)),1,MIN(MAX($F25-('2.1 Kraftwerk allgemein'!$F$16-'2.1 Kraftwerk allgemein'!$F$15+1),1),COLUMN(CK25)-('2.1 Kraftwerk allgemein'!$F$16-'2.1 Kraftwerk allgemein'!$F$15+1)))))/$F25,
SUM(OFFSET('2.5 CAPEX'!CY28,0,-MIN($F25-1,COLUMN(CK25)-1),1,MIN($F25,COLUMN(CK25))))/$F25)))))),
IF(OR(ISNUMBER($D25)=FALSE,$F25=""),"",
IF(AND('2.5 CAPEX'!$L28&lt;&gt;"x",'2.5 CAPEX'!$M28&lt;&gt;"x"),0,
IF($F25=0,0,
IF(CT$4&lt;'2.1 Kraftwerk allgemein'!$F$16,0,
IF(CT$4='2.1 Kraftwerk allgemein'!$F$16,'2.5 CAPEX'!$J28/$F25,
IF(CT$4&lt;'2.1 Kraftwerk allgemein'!$F$16+$F25,
('2.5 CAPEX'!$J28+SUM(OFFSET('2.5 CAPEX'!CY28,0,-MIN(MAX($F25-1-('2.1 Kraftwerk allgemein'!$F$16-'1.1 Allgemein'!$I$22+1),0),COLUMN(CK25)-1-('2.1 Kraftwerk allgemein'!$F$16-'1.1 Allgemein'!$I$22+1)),1,MIN(MAX($F25-('2.1 Kraftwerk allgemein'!$F$16-'1.1 Allgemein'!$I$22+1),1),COLUMN(CK25)-('2.1 Kraftwerk allgemein'!$F$16-'1.1 Allgemein'!$I$22+1)))))/$F25,
SUM(OFFSET('2.5 CAPEX'!CY28,0,-MIN($F25-1,COLUMN(CK25)-1),1,MIN($F25,COLUMN(CK25))))/$F25)))))))</f>
        <v>0</v>
      </c>
      <c r="CU25" s="199">
        <f ca="1">IF('2.1 Kraftwerk allgemein'!$F$15&lt;'1.1 Allgemein'!$I$22,
IF(OR(ISNUMBER($D25)=FALSE,$F25=""),"",
IF(AND('2.5 CAPEX'!$L28&lt;&gt;"x",'2.5 CAPEX'!$M28&lt;&gt;"x"),0,
IF($F25=0,0,
IF(CU$4&lt;'2.1 Kraftwerk allgemein'!$F$16,0,
IF(CU$4='2.1 Kraftwerk allgemein'!$F$16,'2.5 CAPEX'!$J28/$F25,
IF(CU$4&lt;'2.1 Kraftwerk allgemein'!$F$16+$F25,
('2.5 CAPEX'!$J28+SUM(OFFSET('2.5 CAPEX'!CZ28,0,-MIN(MAX($F25-1-('2.1 Kraftwerk allgemein'!$F$16-'2.1 Kraftwerk allgemein'!$F$15+1),0),COLUMN(CL25)-1-('2.1 Kraftwerk allgemein'!$F$16-'2.1 Kraftwerk allgemein'!$F$15+1)),1,MIN(MAX($F25-('2.1 Kraftwerk allgemein'!$F$16-'2.1 Kraftwerk allgemein'!$F$15+1),1),COLUMN(CL25)-('2.1 Kraftwerk allgemein'!$F$16-'2.1 Kraftwerk allgemein'!$F$15+1)))))/$F25,
SUM(OFFSET('2.5 CAPEX'!CZ28,0,-MIN($F25-1,COLUMN(CL25)-1),1,MIN($F25,COLUMN(CL25))))/$F25)))))),
IF(OR(ISNUMBER($D25)=FALSE,$F25=""),"",
IF(AND('2.5 CAPEX'!$L28&lt;&gt;"x",'2.5 CAPEX'!$M28&lt;&gt;"x"),0,
IF($F25=0,0,
IF(CU$4&lt;'2.1 Kraftwerk allgemein'!$F$16,0,
IF(CU$4='2.1 Kraftwerk allgemein'!$F$16,'2.5 CAPEX'!$J28/$F25,
IF(CU$4&lt;'2.1 Kraftwerk allgemein'!$F$16+$F25,
('2.5 CAPEX'!$J28+SUM(OFFSET('2.5 CAPEX'!CZ28,0,-MIN(MAX($F25-1-('2.1 Kraftwerk allgemein'!$F$16-'1.1 Allgemein'!$I$22+1),0),COLUMN(CL25)-1-('2.1 Kraftwerk allgemein'!$F$16-'1.1 Allgemein'!$I$22+1)),1,MIN(MAX($F25-('2.1 Kraftwerk allgemein'!$F$16-'1.1 Allgemein'!$I$22+1),1),COLUMN(CL25)-('2.1 Kraftwerk allgemein'!$F$16-'1.1 Allgemein'!$I$22+1)))))/$F25,
SUM(OFFSET('2.5 CAPEX'!CZ28,0,-MIN($F25-1,COLUMN(CL25)-1),1,MIN($F25,COLUMN(CL25))))/$F25)))))))</f>
        <v>0</v>
      </c>
      <c r="CV25" s="199">
        <f ca="1">IF('2.1 Kraftwerk allgemein'!$F$15&lt;'1.1 Allgemein'!$I$22,
IF(OR(ISNUMBER($D25)=FALSE,$F25=""),"",
IF(AND('2.5 CAPEX'!$L28&lt;&gt;"x",'2.5 CAPEX'!$M28&lt;&gt;"x"),0,
IF($F25=0,0,
IF(CV$4&lt;'2.1 Kraftwerk allgemein'!$F$16,0,
IF(CV$4='2.1 Kraftwerk allgemein'!$F$16,'2.5 CAPEX'!$J28/$F25,
IF(CV$4&lt;'2.1 Kraftwerk allgemein'!$F$16+$F25,
('2.5 CAPEX'!$J28+SUM(OFFSET('2.5 CAPEX'!DA28,0,-MIN(MAX($F25-1-('2.1 Kraftwerk allgemein'!$F$16-'2.1 Kraftwerk allgemein'!$F$15+1),0),COLUMN(CM25)-1-('2.1 Kraftwerk allgemein'!$F$16-'2.1 Kraftwerk allgemein'!$F$15+1)),1,MIN(MAX($F25-('2.1 Kraftwerk allgemein'!$F$16-'2.1 Kraftwerk allgemein'!$F$15+1),1),COLUMN(CM25)-('2.1 Kraftwerk allgemein'!$F$16-'2.1 Kraftwerk allgemein'!$F$15+1)))))/$F25,
SUM(OFFSET('2.5 CAPEX'!DA28,0,-MIN($F25-1,COLUMN(CM25)-1),1,MIN($F25,COLUMN(CM25))))/$F25)))))),
IF(OR(ISNUMBER($D25)=FALSE,$F25=""),"",
IF(AND('2.5 CAPEX'!$L28&lt;&gt;"x",'2.5 CAPEX'!$M28&lt;&gt;"x"),0,
IF($F25=0,0,
IF(CV$4&lt;'2.1 Kraftwerk allgemein'!$F$16,0,
IF(CV$4='2.1 Kraftwerk allgemein'!$F$16,'2.5 CAPEX'!$J28/$F25,
IF(CV$4&lt;'2.1 Kraftwerk allgemein'!$F$16+$F25,
('2.5 CAPEX'!$J28+SUM(OFFSET('2.5 CAPEX'!DA28,0,-MIN(MAX($F25-1-('2.1 Kraftwerk allgemein'!$F$16-'1.1 Allgemein'!$I$22+1),0),COLUMN(CM25)-1-('2.1 Kraftwerk allgemein'!$F$16-'1.1 Allgemein'!$I$22+1)),1,MIN(MAX($F25-('2.1 Kraftwerk allgemein'!$F$16-'1.1 Allgemein'!$I$22+1),1),COLUMN(CM25)-('2.1 Kraftwerk allgemein'!$F$16-'1.1 Allgemein'!$I$22+1)))))/$F25,
SUM(OFFSET('2.5 CAPEX'!DA28,0,-MIN($F25-1,COLUMN(CM25)-1),1,MIN($F25,COLUMN(CM25))))/$F25)))))))</f>
        <v>0</v>
      </c>
      <c r="CW25" s="199">
        <f ca="1">IF('2.1 Kraftwerk allgemein'!$F$15&lt;'1.1 Allgemein'!$I$22,
IF(OR(ISNUMBER($D25)=FALSE,$F25=""),"",
IF(AND('2.5 CAPEX'!$L28&lt;&gt;"x",'2.5 CAPEX'!$M28&lt;&gt;"x"),0,
IF($F25=0,0,
IF(CW$4&lt;'2.1 Kraftwerk allgemein'!$F$16,0,
IF(CW$4='2.1 Kraftwerk allgemein'!$F$16,'2.5 CAPEX'!$J28/$F25,
IF(CW$4&lt;'2.1 Kraftwerk allgemein'!$F$16+$F25,
('2.5 CAPEX'!$J28+SUM(OFFSET('2.5 CAPEX'!DB28,0,-MIN(MAX($F25-1-('2.1 Kraftwerk allgemein'!$F$16-'2.1 Kraftwerk allgemein'!$F$15+1),0),COLUMN(CN25)-1-('2.1 Kraftwerk allgemein'!$F$16-'2.1 Kraftwerk allgemein'!$F$15+1)),1,MIN(MAX($F25-('2.1 Kraftwerk allgemein'!$F$16-'2.1 Kraftwerk allgemein'!$F$15+1),1),COLUMN(CN25)-('2.1 Kraftwerk allgemein'!$F$16-'2.1 Kraftwerk allgemein'!$F$15+1)))))/$F25,
SUM(OFFSET('2.5 CAPEX'!DB28,0,-MIN($F25-1,COLUMN(CN25)-1),1,MIN($F25,COLUMN(CN25))))/$F25)))))),
IF(OR(ISNUMBER($D25)=FALSE,$F25=""),"",
IF(AND('2.5 CAPEX'!$L28&lt;&gt;"x",'2.5 CAPEX'!$M28&lt;&gt;"x"),0,
IF($F25=0,0,
IF(CW$4&lt;'2.1 Kraftwerk allgemein'!$F$16,0,
IF(CW$4='2.1 Kraftwerk allgemein'!$F$16,'2.5 CAPEX'!$J28/$F25,
IF(CW$4&lt;'2.1 Kraftwerk allgemein'!$F$16+$F25,
('2.5 CAPEX'!$J28+SUM(OFFSET('2.5 CAPEX'!DB28,0,-MIN(MAX($F25-1-('2.1 Kraftwerk allgemein'!$F$16-'1.1 Allgemein'!$I$22+1),0),COLUMN(CN25)-1-('2.1 Kraftwerk allgemein'!$F$16-'1.1 Allgemein'!$I$22+1)),1,MIN(MAX($F25-('2.1 Kraftwerk allgemein'!$F$16-'1.1 Allgemein'!$I$22+1),1),COLUMN(CN25)-('2.1 Kraftwerk allgemein'!$F$16-'1.1 Allgemein'!$I$22+1)))))/$F25,
SUM(OFFSET('2.5 CAPEX'!DB28,0,-MIN($F25-1,COLUMN(CN25)-1),1,MIN($F25,COLUMN(CN25))))/$F25)))))))</f>
        <v>0</v>
      </c>
      <c r="CX25" s="199">
        <f ca="1">IF('2.1 Kraftwerk allgemein'!$F$15&lt;'1.1 Allgemein'!$I$22,
IF(OR(ISNUMBER($D25)=FALSE,$F25=""),"",
IF(AND('2.5 CAPEX'!$L28&lt;&gt;"x",'2.5 CAPEX'!$M28&lt;&gt;"x"),0,
IF($F25=0,0,
IF(CX$4&lt;'2.1 Kraftwerk allgemein'!$F$16,0,
IF(CX$4='2.1 Kraftwerk allgemein'!$F$16,'2.5 CAPEX'!$J28/$F25,
IF(CX$4&lt;'2.1 Kraftwerk allgemein'!$F$16+$F25,
('2.5 CAPEX'!$J28+SUM(OFFSET('2.5 CAPEX'!DC28,0,-MIN(MAX($F25-1-('2.1 Kraftwerk allgemein'!$F$16-'2.1 Kraftwerk allgemein'!$F$15+1),0),COLUMN(CO25)-1-('2.1 Kraftwerk allgemein'!$F$16-'2.1 Kraftwerk allgemein'!$F$15+1)),1,MIN(MAX($F25-('2.1 Kraftwerk allgemein'!$F$16-'2.1 Kraftwerk allgemein'!$F$15+1),1),COLUMN(CO25)-('2.1 Kraftwerk allgemein'!$F$16-'2.1 Kraftwerk allgemein'!$F$15+1)))))/$F25,
SUM(OFFSET('2.5 CAPEX'!DC28,0,-MIN($F25-1,COLUMN(CO25)-1),1,MIN($F25,COLUMN(CO25))))/$F25)))))),
IF(OR(ISNUMBER($D25)=FALSE,$F25=""),"",
IF(AND('2.5 CAPEX'!$L28&lt;&gt;"x",'2.5 CAPEX'!$M28&lt;&gt;"x"),0,
IF($F25=0,0,
IF(CX$4&lt;'2.1 Kraftwerk allgemein'!$F$16,0,
IF(CX$4='2.1 Kraftwerk allgemein'!$F$16,'2.5 CAPEX'!$J28/$F25,
IF(CX$4&lt;'2.1 Kraftwerk allgemein'!$F$16+$F25,
('2.5 CAPEX'!$J28+SUM(OFFSET('2.5 CAPEX'!DC28,0,-MIN(MAX($F25-1-('2.1 Kraftwerk allgemein'!$F$16-'1.1 Allgemein'!$I$22+1),0),COLUMN(CO25)-1-('2.1 Kraftwerk allgemein'!$F$16-'1.1 Allgemein'!$I$22+1)),1,MIN(MAX($F25-('2.1 Kraftwerk allgemein'!$F$16-'1.1 Allgemein'!$I$22+1),1),COLUMN(CO25)-('2.1 Kraftwerk allgemein'!$F$16-'1.1 Allgemein'!$I$22+1)))))/$F25,
SUM(OFFSET('2.5 CAPEX'!DC28,0,-MIN($F25-1,COLUMN(CO25)-1),1,MIN($F25,COLUMN(CO25))))/$F25)))))))</f>
        <v>0</v>
      </c>
      <c r="CY25" s="199">
        <f ca="1">IF('2.1 Kraftwerk allgemein'!$F$15&lt;'1.1 Allgemein'!$I$22,
IF(OR(ISNUMBER($D25)=FALSE,$F25=""),"",
IF(AND('2.5 CAPEX'!$L28&lt;&gt;"x",'2.5 CAPEX'!$M28&lt;&gt;"x"),0,
IF($F25=0,0,
IF(CY$4&lt;'2.1 Kraftwerk allgemein'!$F$16,0,
IF(CY$4='2.1 Kraftwerk allgemein'!$F$16,'2.5 CAPEX'!$J28/$F25,
IF(CY$4&lt;'2.1 Kraftwerk allgemein'!$F$16+$F25,
('2.5 CAPEX'!$J28+SUM(OFFSET('2.5 CAPEX'!DD28,0,-MIN(MAX($F25-1-('2.1 Kraftwerk allgemein'!$F$16-'2.1 Kraftwerk allgemein'!$F$15+1),0),COLUMN(CP25)-1-('2.1 Kraftwerk allgemein'!$F$16-'2.1 Kraftwerk allgemein'!$F$15+1)),1,MIN(MAX($F25-('2.1 Kraftwerk allgemein'!$F$16-'2.1 Kraftwerk allgemein'!$F$15+1),1),COLUMN(CP25)-('2.1 Kraftwerk allgemein'!$F$16-'2.1 Kraftwerk allgemein'!$F$15+1)))))/$F25,
SUM(OFFSET('2.5 CAPEX'!DD28,0,-MIN($F25-1,COLUMN(CP25)-1),1,MIN($F25,COLUMN(CP25))))/$F25)))))),
IF(OR(ISNUMBER($D25)=FALSE,$F25=""),"",
IF(AND('2.5 CAPEX'!$L28&lt;&gt;"x",'2.5 CAPEX'!$M28&lt;&gt;"x"),0,
IF($F25=0,0,
IF(CY$4&lt;'2.1 Kraftwerk allgemein'!$F$16,0,
IF(CY$4='2.1 Kraftwerk allgemein'!$F$16,'2.5 CAPEX'!$J28/$F25,
IF(CY$4&lt;'2.1 Kraftwerk allgemein'!$F$16+$F25,
('2.5 CAPEX'!$J28+SUM(OFFSET('2.5 CAPEX'!DD28,0,-MIN(MAX($F25-1-('2.1 Kraftwerk allgemein'!$F$16-'1.1 Allgemein'!$I$22+1),0),COLUMN(CP25)-1-('2.1 Kraftwerk allgemein'!$F$16-'1.1 Allgemein'!$I$22+1)),1,MIN(MAX($F25-('2.1 Kraftwerk allgemein'!$F$16-'1.1 Allgemein'!$I$22+1),1),COLUMN(CP25)-('2.1 Kraftwerk allgemein'!$F$16-'1.1 Allgemein'!$I$22+1)))))/$F25,
SUM(OFFSET('2.5 CAPEX'!DD28,0,-MIN($F25-1,COLUMN(CP25)-1),1,MIN($F25,COLUMN(CP25))))/$F25)))))))</f>
        <v>0</v>
      </c>
      <c r="CZ25" s="199">
        <f ca="1">IF('2.1 Kraftwerk allgemein'!$F$15&lt;'1.1 Allgemein'!$I$22,
IF(OR(ISNUMBER($D25)=FALSE,$F25=""),"",
IF(AND('2.5 CAPEX'!$L28&lt;&gt;"x",'2.5 CAPEX'!$M28&lt;&gt;"x"),0,
IF($F25=0,0,
IF(CZ$4&lt;'2.1 Kraftwerk allgemein'!$F$16,0,
IF(CZ$4='2.1 Kraftwerk allgemein'!$F$16,'2.5 CAPEX'!$J28/$F25,
IF(CZ$4&lt;'2.1 Kraftwerk allgemein'!$F$16+$F25,
('2.5 CAPEX'!$J28+SUM(OFFSET('2.5 CAPEX'!DE28,0,-MIN(MAX($F25-1-('2.1 Kraftwerk allgemein'!$F$16-'2.1 Kraftwerk allgemein'!$F$15+1),0),COLUMN(CQ25)-1-('2.1 Kraftwerk allgemein'!$F$16-'2.1 Kraftwerk allgemein'!$F$15+1)),1,MIN(MAX($F25-('2.1 Kraftwerk allgemein'!$F$16-'2.1 Kraftwerk allgemein'!$F$15+1),1),COLUMN(CQ25)-('2.1 Kraftwerk allgemein'!$F$16-'2.1 Kraftwerk allgemein'!$F$15+1)))))/$F25,
SUM(OFFSET('2.5 CAPEX'!DE28,0,-MIN($F25-1,COLUMN(CQ25)-1),1,MIN($F25,COLUMN(CQ25))))/$F25)))))),
IF(OR(ISNUMBER($D25)=FALSE,$F25=""),"",
IF(AND('2.5 CAPEX'!$L28&lt;&gt;"x",'2.5 CAPEX'!$M28&lt;&gt;"x"),0,
IF($F25=0,0,
IF(CZ$4&lt;'2.1 Kraftwerk allgemein'!$F$16,0,
IF(CZ$4='2.1 Kraftwerk allgemein'!$F$16,'2.5 CAPEX'!$J28/$F25,
IF(CZ$4&lt;'2.1 Kraftwerk allgemein'!$F$16+$F25,
('2.5 CAPEX'!$J28+SUM(OFFSET('2.5 CAPEX'!DE28,0,-MIN(MAX($F25-1-('2.1 Kraftwerk allgemein'!$F$16-'1.1 Allgemein'!$I$22+1),0),COLUMN(CQ25)-1-('2.1 Kraftwerk allgemein'!$F$16-'1.1 Allgemein'!$I$22+1)),1,MIN(MAX($F25-('2.1 Kraftwerk allgemein'!$F$16-'1.1 Allgemein'!$I$22+1),1),COLUMN(CQ25)-('2.1 Kraftwerk allgemein'!$F$16-'1.1 Allgemein'!$I$22+1)))))/$F25,
SUM(OFFSET('2.5 CAPEX'!DE28,0,-MIN($F25-1,COLUMN(CQ25)-1),1,MIN($F25,COLUMN(CQ25))))/$F25)))))))</f>
        <v>0</v>
      </c>
      <c r="DA25" s="199">
        <f ca="1">IF('2.1 Kraftwerk allgemein'!$F$15&lt;'1.1 Allgemein'!$I$22,
IF(OR(ISNUMBER($D25)=FALSE,$F25=""),"",
IF(AND('2.5 CAPEX'!$L28&lt;&gt;"x",'2.5 CAPEX'!$M28&lt;&gt;"x"),0,
IF($F25=0,0,
IF(DA$4&lt;'2.1 Kraftwerk allgemein'!$F$16,0,
IF(DA$4='2.1 Kraftwerk allgemein'!$F$16,'2.5 CAPEX'!$J28/$F25,
IF(DA$4&lt;'2.1 Kraftwerk allgemein'!$F$16+$F25,
('2.5 CAPEX'!$J28+SUM(OFFSET('2.5 CAPEX'!DF28,0,-MIN(MAX($F25-1-('2.1 Kraftwerk allgemein'!$F$16-'2.1 Kraftwerk allgemein'!$F$15+1),0),COLUMN(CR25)-1-('2.1 Kraftwerk allgemein'!$F$16-'2.1 Kraftwerk allgemein'!$F$15+1)),1,MIN(MAX($F25-('2.1 Kraftwerk allgemein'!$F$16-'2.1 Kraftwerk allgemein'!$F$15+1),1),COLUMN(CR25)-('2.1 Kraftwerk allgemein'!$F$16-'2.1 Kraftwerk allgemein'!$F$15+1)))))/$F25,
SUM(OFFSET('2.5 CAPEX'!DF28,0,-MIN($F25-1,COLUMN(CR25)-1),1,MIN($F25,COLUMN(CR25))))/$F25)))))),
IF(OR(ISNUMBER($D25)=FALSE,$F25=""),"",
IF(AND('2.5 CAPEX'!$L28&lt;&gt;"x",'2.5 CAPEX'!$M28&lt;&gt;"x"),0,
IF($F25=0,0,
IF(DA$4&lt;'2.1 Kraftwerk allgemein'!$F$16,0,
IF(DA$4='2.1 Kraftwerk allgemein'!$F$16,'2.5 CAPEX'!$J28/$F25,
IF(DA$4&lt;'2.1 Kraftwerk allgemein'!$F$16+$F25,
('2.5 CAPEX'!$J28+SUM(OFFSET('2.5 CAPEX'!DF28,0,-MIN(MAX($F25-1-('2.1 Kraftwerk allgemein'!$F$16-'1.1 Allgemein'!$I$22+1),0),COLUMN(CR25)-1-('2.1 Kraftwerk allgemein'!$F$16-'1.1 Allgemein'!$I$22+1)),1,MIN(MAX($F25-('2.1 Kraftwerk allgemein'!$F$16-'1.1 Allgemein'!$I$22+1),1),COLUMN(CR25)-('2.1 Kraftwerk allgemein'!$F$16-'1.1 Allgemein'!$I$22+1)))))/$F25,
SUM(OFFSET('2.5 CAPEX'!DF28,0,-MIN($F25-1,COLUMN(CR25)-1),1,MIN($F25,COLUMN(CR25))))/$F25)))))))</f>
        <v>0</v>
      </c>
      <c r="DB25" s="199">
        <f ca="1">IF('2.1 Kraftwerk allgemein'!$F$15&lt;'1.1 Allgemein'!$I$22,
IF(OR(ISNUMBER($D25)=FALSE,$F25=""),"",
IF(AND('2.5 CAPEX'!$L28&lt;&gt;"x",'2.5 CAPEX'!$M28&lt;&gt;"x"),0,
IF($F25=0,0,
IF(DB$4&lt;'2.1 Kraftwerk allgemein'!$F$16,0,
IF(DB$4='2.1 Kraftwerk allgemein'!$F$16,'2.5 CAPEX'!$J28/$F25,
IF(DB$4&lt;'2.1 Kraftwerk allgemein'!$F$16+$F25,
('2.5 CAPEX'!$J28+SUM(OFFSET('2.5 CAPEX'!DG28,0,-MIN(MAX($F25-1-('2.1 Kraftwerk allgemein'!$F$16-'2.1 Kraftwerk allgemein'!$F$15+1),0),COLUMN(CS25)-1-('2.1 Kraftwerk allgemein'!$F$16-'2.1 Kraftwerk allgemein'!$F$15+1)),1,MIN(MAX($F25-('2.1 Kraftwerk allgemein'!$F$16-'2.1 Kraftwerk allgemein'!$F$15+1),1),COLUMN(CS25)-('2.1 Kraftwerk allgemein'!$F$16-'2.1 Kraftwerk allgemein'!$F$15+1)))))/$F25,
SUM(OFFSET('2.5 CAPEX'!DG28,0,-MIN($F25-1,COLUMN(CS25)-1),1,MIN($F25,COLUMN(CS25))))/$F25)))))),
IF(OR(ISNUMBER($D25)=FALSE,$F25=""),"",
IF(AND('2.5 CAPEX'!$L28&lt;&gt;"x",'2.5 CAPEX'!$M28&lt;&gt;"x"),0,
IF($F25=0,0,
IF(DB$4&lt;'2.1 Kraftwerk allgemein'!$F$16,0,
IF(DB$4='2.1 Kraftwerk allgemein'!$F$16,'2.5 CAPEX'!$J28/$F25,
IF(DB$4&lt;'2.1 Kraftwerk allgemein'!$F$16+$F25,
('2.5 CAPEX'!$J28+SUM(OFFSET('2.5 CAPEX'!DG28,0,-MIN(MAX($F25-1-('2.1 Kraftwerk allgemein'!$F$16-'1.1 Allgemein'!$I$22+1),0),COLUMN(CS25)-1-('2.1 Kraftwerk allgemein'!$F$16-'1.1 Allgemein'!$I$22+1)),1,MIN(MAX($F25-('2.1 Kraftwerk allgemein'!$F$16-'1.1 Allgemein'!$I$22+1),1),COLUMN(CS25)-('2.1 Kraftwerk allgemein'!$F$16-'1.1 Allgemein'!$I$22+1)))))/$F25,
SUM(OFFSET('2.5 CAPEX'!DG28,0,-MIN($F25-1,COLUMN(CS25)-1),1,MIN($F25,COLUMN(CS25))))/$F25)))))))</f>
        <v>0</v>
      </c>
      <c r="DC25" s="199">
        <f ca="1">IF('2.1 Kraftwerk allgemein'!$F$15&lt;'1.1 Allgemein'!$I$22,
IF(OR(ISNUMBER($D25)=FALSE,$F25=""),"",
IF(AND('2.5 CAPEX'!$L28&lt;&gt;"x",'2.5 CAPEX'!$M28&lt;&gt;"x"),0,
IF($F25=0,0,
IF(DC$4&lt;'2.1 Kraftwerk allgemein'!$F$16,0,
IF(DC$4='2.1 Kraftwerk allgemein'!$F$16,'2.5 CAPEX'!$J28/$F25,
IF(DC$4&lt;'2.1 Kraftwerk allgemein'!$F$16+$F25,
('2.5 CAPEX'!$J28+SUM(OFFSET('2.5 CAPEX'!DH28,0,-MIN(MAX($F25-1-('2.1 Kraftwerk allgemein'!$F$16-'2.1 Kraftwerk allgemein'!$F$15+1),0),COLUMN(CT25)-1-('2.1 Kraftwerk allgemein'!$F$16-'2.1 Kraftwerk allgemein'!$F$15+1)),1,MIN(MAX($F25-('2.1 Kraftwerk allgemein'!$F$16-'2.1 Kraftwerk allgemein'!$F$15+1),1),COLUMN(CT25)-('2.1 Kraftwerk allgemein'!$F$16-'2.1 Kraftwerk allgemein'!$F$15+1)))))/$F25,
SUM(OFFSET('2.5 CAPEX'!DH28,0,-MIN($F25-1,COLUMN(CT25)-1),1,MIN($F25,COLUMN(CT25))))/$F25)))))),
IF(OR(ISNUMBER($D25)=FALSE,$F25=""),"",
IF(AND('2.5 CAPEX'!$L28&lt;&gt;"x",'2.5 CAPEX'!$M28&lt;&gt;"x"),0,
IF($F25=0,0,
IF(DC$4&lt;'2.1 Kraftwerk allgemein'!$F$16,0,
IF(DC$4='2.1 Kraftwerk allgemein'!$F$16,'2.5 CAPEX'!$J28/$F25,
IF(DC$4&lt;'2.1 Kraftwerk allgemein'!$F$16+$F25,
('2.5 CAPEX'!$J28+SUM(OFFSET('2.5 CAPEX'!DH28,0,-MIN(MAX($F25-1-('2.1 Kraftwerk allgemein'!$F$16-'1.1 Allgemein'!$I$22+1),0),COLUMN(CT25)-1-('2.1 Kraftwerk allgemein'!$F$16-'1.1 Allgemein'!$I$22+1)),1,MIN(MAX($F25-('2.1 Kraftwerk allgemein'!$F$16-'1.1 Allgemein'!$I$22+1),1),COLUMN(CT25)-('2.1 Kraftwerk allgemein'!$F$16-'1.1 Allgemein'!$I$22+1)))))/$F25,
SUM(OFFSET('2.5 CAPEX'!DH28,0,-MIN($F25-1,COLUMN(CT25)-1),1,MIN($F25,COLUMN(CT25))))/$F25)))))))</f>
        <v>0</v>
      </c>
      <c r="DD25" s="199">
        <f ca="1">IF('2.1 Kraftwerk allgemein'!$F$15&lt;'1.1 Allgemein'!$I$22,
IF(OR(ISNUMBER($D25)=FALSE,$F25=""),"",
IF(AND('2.5 CAPEX'!$L28&lt;&gt;"x",'2.5 CAPEX'!$M28&lt;&gt;"x"),0,
IF($F25=0,0,
IF(DD$4&lt;'2.1 Kraftwerk allgemein'!$F$16,0,
IF(DD$4='2.1 Kraftwerk allgemein'!$F$16,'2.5 CAPEX'!$J28/$F25,
IF(DD$4&lt;'2.1 Kraftwerk allgemein'!$F$16+$F25,
('2.5 CAPEX'!$J28+SUM(OFFSET('2.5 CAPEX'!DI28,0,-MIN(MAX($F25-1-('2.1 Kraftwerk allgemein'!$F$16-'2.1 Kraftwerk allgemein'!$F$15+1),0),COLUMN(CU25)-1-('2.1 Kraftwerk allgemein'!$F$16-'2.1 Kraftwerk allgemein'!$F$15+1)),1,MIN(MAX($F25-('2.1 Kraftwerk allgemein'!$F$16-'2.1 Kraftwerk allgemein'!$F$15+1),1),COLUMN(CU25)-('2.1 Kraftwerk allgemein'!$F$16-'2.1 Kraftwerk allgemein'!$F$15+1)))))/$F25,
SUM(OFFSET('2.5 CAPEX'!DI28,0,-MIN($F25-1,COLUMN(CU25)-1),1,MIN($F25,COLUMN(CU25))))/$F25)))))),
IF(OR(ISNUMBER($D25)=FALSE,$F25=""),"",
IF(AND('2.5 CAPEX'!$L28&lt;&gt;"x",'2.5 CAPEX'!$M28&lt;&gt;"x"),0,
IF($F25=0,0,
IF(DD$4&lt;'2.1 Kraftwerk allgemein'!$F$16,0,
IF(DD$4='2.1 Kraftwerk allgemein'!$F$16,'2.5 CAPEX'!$J28/$F25,
IF(DD$4&lt;'2.1 Kraftwerk allgemein'!$F$16+$F25,
('2.5 CAPEX'!$J28+SUM(OFFSET('2.5 CAPEX'!DI28,0,-MIN(MAX($F25-1-('2.1 Kraftwerk allgemein'!$F$16-'1.1 Allgemein'!$I$22+1),0),COLUMN(CU25)-1-('2.1 Kraftwerk allgemein'!$F$16-'1.1 Allgemein'!$I$22+1)),1,MIN(MAX($F25-('2.1 Kraftwerk allgemein'!$F$16-'1.1 Allgemein'!$I$22+1),1),COLUMN(CU25)-('2.1 Kraftwerk allgemein'!$F$16-'1.1 Allgemein'!$I$22+1)))))/$F25,
SUM(OFFSET('2.5 CAPEX'!DI28,0,-MIN($F25-1,COLUMN(CU25)-1),1,MIN($F25,COLUMN(CU25))))/$F25)))))))</f>
        <v>0</v>
      </c>
      <c r="DE25" s="199">
        <f ca="1">IF('2.1 Kraftwerk allgemein'!$F$15&lt;'1.1 Allgemein'!$I$22,
IF(OR(ISNUMBER($D25)=FALSE,$F25=""),"",
IF(AND('2.5 CAPEX'!$L28&lt;&gt;"x",'2.5 CAPEX'!$M28&lt;&gt;"x"),0,
IF($F25=0,0,
IF(DE$4&lt;'2.1 Kraftwerk allgemein'!$F$16,0,
IF(DE$4='2.1 Kraftwerk allgemein'!$F$16,'2.5 CAPEX'!$J28/$F25,
IF(DE$4&lt;'2.1 Kraftwerk allgemein'!$F$16+$F25,
('2.5 CAPEX'!$J28+SUM(OFFSET('2.5 CAPEX'!DJ28,0,-MIN(MAX($F25-1-('2.1 Kraftwerk allgemein'!$F$16-'2.1 Kraftwerk allgemein'!$F$15+1),0),COLUMN(CV25)-1-('2.1 Kraftwerk allgemein'!$F$16-'2.1 Kraftwerk allgemein'!$F$15+1)),1,MIN(MAX($F25-('2.1 Kraftwerk allgemein'!$F$16-'2.1 Kraftwerk allgemein'!$F$15+1),1),COLUMN(CV25)-('2.1 Kraftwerk allgemein'!$F$16-'2.1 Kraftwerk allgemein'!$F$15+1)))))/$F25,
SUM(OFFSET('2.5 CAPEX'!DJ28,0,-MIN($F25-1,COLUMN(CV25)-1),1,MIN($F25,COLUMN(CV25))))/$F25)))))),
IF(OR(ISNUMBER($D25)=FALSE,$F25=""),"",
IF(AND('2.5 CAPEX'!$L28&lt;&gt;"x",'2.5 CAPEX'!$M28&lt;&gt;"x"),0,
IF($F25=0,0,
IF(DE$4&lt;'2.1 Kraftwerk allgemein'!$F$16,0,
IF(DE$4='2.1 Kraftwerk allgemein'!$F$16,'2.5 CAPEX'!$J28/$F25,
IF(DE$4&lt;'2.1 Kraftwerk allgemein'!$F$16+$F25,
('2.5 CAPEX'!$J28+SUM(OFFSET('2.5 CAPEX'!DJ28,0,-MIN(MAX($F25-1-('2.1 Kraftwerk allgemein'!$F$16-'1.1 Allgemein'!$I$22+1),0),COLUMN(CV25)-1-('2.1 Kraftwerk allgemein'!$F$16-'1.1 Allgemein'!$I$22+1)),1,MIN(MAX($F25-('2.1 Kraftwerk allgemein'!$F$16-'1.1 Allgemein'!$I$22+1),1),COLUMN(CV25)-('2.1 Kraftwerk allgemein'!$F$16-'1.1 Allgemein'!$I$22+1)))))/$F25,
SUM(OFFSET('2.5 CAPEX'!DJ28,0,-MIN($F25-1,COLUMN(CV25)-1),1,MIN($F25,COLUMN(CV25))))/$F25)))))))</f>
        <v>0</v>
      </c>
      <c r="DF25" s="199">
        <f ca="1">IF('2.1 Kraftwerk allgemein'!$F$15&lt;'1.1 Allgemein'!$I$22,
IF(OR(ISNUMBER($D25)=FALSE,$F25=""),"",
IF(AND('2.5 CAPEX'!$L28&lt;&gt;"x",'2.5 CAPEX'!$M28&lt;&gt;"x"),0,
IF($F25=0,0,
IF(DF$4&lt;'2.1 Kraftwerk allgemein'!$F$16,0,
IF(DF$4='2.1 Kraftwerk allgemein'!$F$16,'2.5 CAPEX'!$J28/$F25,
IF(DF$4&lt;'2.1 Kraftwerk allgemein'!$F$16+$F25,
('2.5 CAPEX'!$J28+SUM(OFFSET('2.5 CAPEX'!DK28,0,-MIN(MAX($F25-1-('2.1 Kraftwerk allgemein'!$F$16-'2.1 Kraftwerk allgemein'!$F$15+1),0),COLUMN(CW25)-1-('2.1 Kraftwerk allgemein'!$F$16-'2.1 Kraftwerk allgemein'!$F$15+1)),1,MIN(MAX($F25-('2.1 Kraftwerk allgemein'!$F$16-'2.1 Kraftwerk allgemein'!$F$15+1),1),COLUMN(CW25)-('2.1 Kraftwerk allgemein'!$F$16-'2.1 Kraftwerk allgemein'!$F$15+1)))))/$F25,
SUM(OFFSET('2.5 CAPEX'!DK28,0,-MIN($F25-1,COLUMN(CW25)-1),1,MIN($F25,COLUMN(CW25))))/$F25)))))),
IF(OR(ISNUMBER($D25)=FALSE,$F25=""),"",
IF(AND('2.5 CAPEX'!$L28&lt;&gt;"x",'2.5 CAPEX'!$M28&lt;&gt;"x"),0,
IF($F25=0,0,
IF(DF$4&lt;'2.1 Kraftwerk allgemein'!$F$16,0,
IF(DF$4='2.1 Kraftwerk allgemein'!$F$16,'2.5 CAPEX'!$J28/$F25,
IF(DF$4&lt;'2.1 Kraftwerk allgemein'!$F$16+$F25,
('2.5 CAPEX'!$J28+SUM(OFFSET('2.5 CAPEX'!DK28,0,-MIN(MAX($F25-1-('2.1 Kraftwerk allgemein'!$F$16-'1.1 Allgemein'!$I$22+1),0),COLUMN(CW25)-1-('2.1 Kraftwerk allgemein'!$F$16-'1.1 Allgemein'!$I$22+1)),1,MIN(MAX($F25-('2.1 Kraftwerk allgemein'!$F$16-'1.1 Allgemein'!$I$22+1),1),COLUMN(CW25)-('2.1 Kraftwerk allgemein'!$F$16-'1.1 Allgemein'!$I$22+1)))))/$F25,
SUM(OFFSET('2.5 CAPEX'!DK28,0,-MIN($F25-1,COLUMN(CW25)-1),1,MIN($F25,COLUMN(CW25))))/$F25)))))))</f>
        <v>0</v>
      </c>
    </row>
    <row r="26" spans="1:110" s="200" customFormat="1" ht="14" x14ac:dyDescent="0.3">
      <c r="A26" s="104"/>
      <c r="B26" s="104"/>
      <c r="C26" s="154"/>
      <c r="D26" s="191">
        <f>IF('2.5 CAPEX'!D29&lt;&gt;"",'2.5 CAPEX'!D29,"")</f>
        <v>203</v>
      </c>
      <c r="E26" s="191" t="str">
        <f>IF('2.5 CAPEX'!E29&lt;&gt;"",'2.5 CAPEX'!E29,"")</f>
        <v>Blitz- und Überspannungsschutz</v>
      </c>
      <c r="F26" s="196">
        <f>IF('2.5 CAPEX'!F29&lt;&gt;"",'2.5 CAPEX'!F29,"")</f>
        <v>30</v>
      </c>
      <c r="G26" s="197">
        <f ca="1">IF(ISNUMBER(D26)=FALSE,"",INDEX('2.5 CAPEX'!$H:$H,MATCH('3.1 Abschreibung'!$D26,'2.5 CAPEX'!$D:$D,0))+INDEX('2.5 CAPEX'!$J:$J,MATCH('3.1 Abschreibung'!$D26,'2.5 CAPEX'!$D:$D,0)))</f>
        <v>0</v>
      </c>
      <c r="H26" s="197"/>
      <c r="I26" s="198">
        <v>0</v>
      </c>
      <c r="J26" s="199">
        <f ca="1">IF('2.1 Kraftwerk allgemein'!$F$15&lt;'1.1 Allgemein'!$I$22,
IF(OR(ISNUMBER($D26)=FALSE,$F26=""),"",
IF(AND('2.5 CAPEX'!$L29&lt;&gt;"x",'2.5 CAPEX'!$M29&lt;&gt;"x"),0,
IF($F26=0,0,
IF(J$4&lt;'2.1 Kraftwerk allgemein'!$F$16,0,
IF(J$4='2.1 Kraftwerk allgemein'!$F$16,'2.5 CAPEX'!$J29/$F26,
IF(J$4&lt;'2.1 Kraftwerk allgemein'!$F$16+$F26,
('2.5 CAPEX'!$J29+SUM(OFFSET('2.5 CAPEX'!O29,0,-MIN(MAX($F26-1-('2.1 Kraftwerk allgemein'!$F$16-'2.1 Kraftwerk allgemein'!$F$15+1),0),COLUMN(A26)-1-('2.1 Kraftwerk allgemein'!$F$16-'2.1 Kraftwerk allgemein'!$F$15+1)),1,MIN(MAX($F26-('2.1 Kraftwerk allgemein'!$F$16-'2.1 Kraftwerk allgemein'!$F$15+1),1),COLUMN(A26)-('2.1 Kraftwerk allgemein'!$F$16-'2.1 Kraftwerk allgemein'!$F$15+1)))))/$F26,
SUM(OFFSET('2.5 CAPEX'!O29,0,-MIN($F26-1,COLUMN(A26)-1),1,MIN($F26,COLUMN(A26))))/$F26)))))),
IF(OR(ISNUMBER($D26)=FALSE,$F26=""),"",
IF(AND('2.5 CAPEX'!$L29&lt;&gt;"x",'2.5 CAPEX'!$M29&lt;&gt;"x"),0,
IF($F26=0,0,
IF(J$4&lt;'2.1 Kraftwerk allgemein'!$F$16,0,
IF(J$4='2.1 Kraftwerk allgemein'!$F$16,'2.5 CAPEX'!$J29/$F26,
IF(J$4&lt;'2.1 Kraftwerk allgemein'!$F$16+$F26,
('2.5 CAPEX'!$J29+SUM(OFFSET('2.5 CAPEX'!O29,0,-MIN(MAX($F26-1-('2.1 Kraftwerk allgemein'!$F$16-'1.1 Allgemein'!$I$22+1),0),COLUMN(A26)-1-('2.1 Kraftwerk allgemein'!$F$16-'1.1 Allgemein'!$I$22+1)),1,MIN(MAX($F26-('2.1 Kraftwerk allgemein'!$F$16-'1.1 Allgemein'!$I$22+1),1),COLUMN(A26)-('2.1 Kraftwerk allgemein'!$F$16-'1.1 Allgemein'!$I$22+1)))))/$F26,
SUM(OFFSET('2.5 CAPEX'!O29,0,-MIN($F26-1,COLUMN(A26)-1),1,MIN($F26,COLUMN(A26))))/$F26)))))))</f>
        <v>0</v>
      </c>
      <c r="K26" s="199">
        <f ca="1">IF('2.1 Kraftwerk allgemein'!$F$15&lt;'1.1 Allgemein'!$I$22,
IF(OR(ISNUMBER($D26)=FALSE,$F26=""),"",
IF(AND('2.5 CAPEX'!$L29&lt;&gt;"x",'2.5 CAPEX'!$M29&lt;&gt;"x"),0,
IF($F26=0,0,
IF(K$4&lt;'2.1 Kraftwerk allgemein'!$F$16,0,
IF(K$4='2.1 Kraftwerk allgemein'!$F$16,'2.5 CAPEX'!$J29/$F26,
IF(K$4&lt;'2.1 Kraftwerk allgemein'!$F$16+$F26,
('2.5 CAPEX'!$J29+SUM(OFFSET('2.5 CAPEX'!P29,0,-MIN(MAX($F26-1-('2.1 Kraftwerk allgemein'!$F$16-'2.1 Kraftwerk allgemein'!$F$15+1),0),COLUMN(B26)-1-('2.1 Kraftwerk allgemein'!$F$16-'2.1 Kraftwerk allgemein'!$F$15+1)),1,MIN(MAX($F26-('2.1 Kraftwerk allgemein'!$F$16-'2.1 Kraftwerk allgemein'!$F$15+1),1),COLUMN(B26)-('2.1 Kraftwerk allgemein'!$F$16-'2.1 Kraftwerk allgemein'!$F$15+1)))))/$F26,
SUM(OFFSET('2.5 CAPEX'!P29,0,-MIN($F26-1,COLUMN(B26)-1),1,MIN($F26,COLUMN(B26))))/$F26)))))),
IF(OR(ISNUMBER($D26)=FALSE,$F26=""),"",
IF(AND('2.5 CAPEX'!$L29&lt;&gt;"x",'2.5 CAPEX'!$M29&lt;&gt;"x"),0,
IF($F26=0,0,
IF(K$4&lt;'2.1 Kraftwerk allgemein'!$F$16,0,
IF(K$4='2.1 Kraftwerk allgemein'!$F$16,'2.5 CAPEX'!$J29/$F26,
IF(K$4&lt;'2.1 Kraftwerk allgemein'!$F$16+$F26,
('2.5 CAPEX'!$J29+SUM(OFFSET('2.5 CAPEX'!P29,0,-MIN(MAX($F26-1-('2.1 Kraftwerk allgemein'!$F$16-'1.1 Allgemein'!$I$22+1),0),COLUMN(B26)-1-('2.1 Kraftwerk allgemein'!$F$16-'1.1 Allgemein'!$I$22+1)),1,MIN(MAX($F26-('2.1 Kraftwerk allgemein'!$F$16-'1.1 Allgemein'!$I$22+1),1),COLUMN(B26)-('2.1 Kraftwerk allgemein'!$F$16-'1.1 Allgemein'!$I$22+1)))))/$F26,
SUM(OFFSET('2.5 CAPEX'!P29,0,-MIN($F26-1,COLUMN(B26)-1),1,MIN($F26,COLUMN(B26))))/$F26)))))))</f>
        <v>0</v>
      </c>
      <c r="L26" s="199">
        <f ca="1">IF('2.1 Kraftwerk allgemein'!$F$15&lt;'1.1 Allgemein'!$I$22,
IF(OR(ISNUMBER($D26)=FALSE,$F26=""),"",
IF(AND('2.5 CAPEX'!$L29&lt;&gt;"x",'2.5 CAPEX'!$M29&lt;&gt;"x"),0,
IF($F26=0,0,
IF(L$4&lt;'2.1 Kraftwerk allgemein'!$F$16,0,
IF(L$4='2.1 Kraftwerk allgemein'!$F$16,'2.5 CAPEX'!$J29/$F26,
IF(L$4&lt;'2.1 Kraftwerk allgemein'!$F$16+$F26,
('2.5 CAPEX'!$J29+SUM(OFFSET('2.5 CAPEX'!Q29,0,-MIN(MAX($F26-1-('2.1 Kraftwerk allgemein'!$F$16-'2.1 Kraftwerk allgemein'!$F$15+1),0),COLUMN(C26)-1-('2.1 Kraftwerk allgemein'!$F$16-'2.1 Kraftwerk allgemein'!$F$15+1)),1,MIN(MAX($F26-('2.1 Kraftwerk allgemein'!$F$16-'2.1 Kraftwerk allgemein'!$F$15+1),1),COLUMN(C26)-('2.1 Kraftwerk allgemein'!$F$16-'2.1 Kraftwerk allgemein'!$F$15+1)))))/$F26,
SUM(OFFSET('2.5 CAPEX'!Q29,0,-MIN($F26-1,COLUMN(C26)-1),1,MIN($F26,COLUMN(C26))))/$F26)))))),
IF(OR(ISNUMBER($D26)=FALSE,$F26=""),"",
IF(AND('2.5 CAPEX'!$L29&lt;&gt;"x",'2.5 CAPEX'!$M29&lt;&gt;"x"),0,
IF($F26=0,0,
IF(L$4&lt;'2.1 Kraftwerk allgemein'!$F$16,0,
IF(L$4='2.1 Kraftwerk allgemein'!$F$16,'2.5 CAPEX'!$J29/$F26,
IF(L$4&lt;'2.1 Kraftwerk allgemein'!$F$16+$F26,
('2.5 CAPEX'!$J29+SUM(OFFSET('2.5 CAPEX'!Q29,0,-MIN(MAX($F26-1-('2.1 Kraftwerk allgemein'!$F$16-'1.1 Allgemein'!$I$22+1),0),COLUMN(C26)-1-('2.1 Kraftwerk allgemein'!$F$16-'1.1 Allgemein'!$I$22+1)),1,MIN(MAX($F26-('2.1 Kraftwerk allgemein'!$F$16-'1.1 Allgemein'!$I$22+1),1),COLUMN(C26)-('2.1 Kraftwerk allgemein'!$F$16-'1.1 Allgemein'!$I$22+1)))))/$F26,
SUM(OFFSET('2.5 CAPEX'!Q29,0,-MIN($F26-1,COLUMN(C26)-1),1,MIN($F26,COLUMN(C26))))/$F26)))))))</f>
        <v>0</v>
      </c>
      <c r="M26" s="199">
        <f ca="1">IF('2.1 Kraftwerk allgemein'!$F$15&lt;'1.1 Allgemein'!$I$22,
IF(OR(ISNUMBER($D26)=FALSE,$F26=""),"",
IF(AND('2.5 CAPEX'!$L29&lt;&gt;"x",'2.5 CAPEX'!$M29&lt;&gt;"x"),0,
IF($F26=0,0,
IF(M$4&lt;'2.1 Kraftwerk allgemein'!$F$16,0,
IF(M$4='2.1 Kraftwerk allgemein'!$F$16,'2.5 CAPEX'!$J29/$F26,
IF(M$4&lt;'2.1 Kraftwerk allgemein'!$F$16+$F26,
('2.5 CAPEX'!$J29+SUM(OFFSET('2.5 CAPEX'!R29,0,-MIN(MAX($F26-1-('2.1 Kraftwerk allgemein'!$F$16-'2.1 Kraftwerk allgemein'!$F$15+1),0),COLUMN(D26)-1-('2.1 Kraftwerk allgemein'!$F$16-'2.1 Kraftwerk allgemein'!$F$15+1)),1,MIN(MAX($F26-('2.1 Kraftwerk allgemein'!$F$16-'2.1 Kraftwerk allgemein'!$F$15+1),1),COLUMN(D26)-('2.1 Kraftwerk allgemein'!$F$16-'2.1 Kraftwerk allgemein'!$F$15+1)))))/$F26,
SUM(OFFSET('2.5 CAPEX'!R29,0,-MIN($F26-1,COLUMN(D26)-1),1,MIN($F26,COLUMN(D26))))/$F26)))))),
IF(OR(ISNUMBER($D26)=FALSE,$F26=""),"",
IF(AND('2.5 CAPEX'!$L29&lt;&gt;"x",'2.5 CAPEX'!$M29&lt;&gt;"x"),0,
IF($F26=0,0,
IF(M$4&lt;'2.1 Kraftwerk allgemein'!$F$16,0,
IF(M$4='2.1 Kraftwerk allgemein'!$F$16,'2.5 CAPEX'!$J29/$F26,
IF(M$4&lt;'2.1 Kraftwerk allgemein'!$F$16+$F26,
('2.5 CAPEX'!$J29+SUM(OFFSET('2.5 CAPEX'!R29,0,-MIN(MAX($F26-1-('2.1 Kraftwerk allgemein'!$F$16-'1.1 Allgemein'!$I$22+1),0),COLUMN(D26)-1-('2.1 Kraftwerk allgemein'!$F$16-'1.1 Allgemein'!$I$22+1)),1,MIN(MAX($F26-('2.1 Kraftwerk allgemein'!$F$16-'1.1 Allgemein'!$I$22+1),1),COLUMN(D26)-('2.1 Kraftwerk allgemein'!$F$16-'1.1 Allgemein'!$I$22+1)))))/$F26,
SUM(OFFSET('2.5 CAPEX'!R29,0,-MIN($F26-1,COLUMN(D26)-1),1,MIN($F26,COLUMN(D26))))/$F26)))))))</f>
        <v>0</v>
      </c>
      <c r="N26" s="199">
        <f ca="1">IF('2.1 Kraftwerk allgemein'!$F$15&lt;'1.1 Allgemein'!$I$22,
IF(OR(ISNUMBER($D26)=FALSE,$F26=""),"",
IF(AND('2.5 CAPEX'!$L29&lt;&gt;"x",'2.5 CAPEX'!$M29&lt;&gt;"x"),0,
IF($F26=0,0,
IF(N$4&lt;'2.1 Kraftwerk allgemein'!$F$16,0,
IF(N$4='2.1 Kraftwerk allgemein'!$F$16,'2.5 CAPEX'!$J29/$F26,
IF(N$4&lt;'2.1 Kraftwerk allgemein'!$F$16+$F26,
('2.5 CAPEX'!$J29+SUM(OFFSET('2.5 CAPEX'!S29,0,-MIN(MAX($F26-1-('2.1 Kraftwerk allgemein'!$F$16-'2.1 Kraftwerk allgemein'!$F$15+1),0),COLUMN(E26)-1-('2.1 Kraftwerk allgemein'!$F$16-'2.1 Kraftwerk allgemein'!$F$15+1)),1,MIN(MAX($F26-('2.1 Kraftwerk allgemein'!$F$16-'2.1 Kraftwerk allgemein'!$F$15+1),1),COLUMN(E26)-('2.1 Kraftwerk allgemein'!$F$16-'2.1 Kraftwerk allgemein'!$F$15+1)))))/$F26,
SUM(OFFSET('2.5 CAPEX'!S29,0,-MIN($F26-1,COLUMN(E26)-1),1,MIN($F26,COLUMN(E26))))/$F26)))))),
IF(OR(ISNUMBER($D26)=FALSE,$F26=""),"",
IF(AND('2.5 CAPEX'!$L29&lt;&gt;"x",'2.5 CAPEX'!$M29&lt;&gt;"x"),0,
IF($F26=0,0,
IF(N$4&lt;'2.1 Kraftwerk allgemein'!$F$16,0,
IF(N$4='2.1 Kraftwerk allgemein'!$F$16,'2.5 CAPEX'!$J29/$F26,
IF(N$4&lt;'2.1 Kraftwerk allgemein'!$F$16+$F26,
('2.5 CAPEX'!$J29+SUM(OFFSET('2.5 CAPEX'!S29,0,-MIN(MAX($F26-1-('2.1 Kraftwerk allgemein'!$F$16-'1.1 Allgemein'!$I$22+1),0),COLUMN(E26)-1-('2.1 Kraftwerk allgemein'!$F$16-'1.1 Allgemein'!$I$22+1)),1,MIN(MAX($F26-('2.1 Kraftwerk allgemein'!$F$16-'1.1 Allgemein'!$I$22+1),1),COLUMN(E26)-('2.1 Kraftwerk allgemein'!$F$16-'1.1 Allgemein'!$I$22+1)))))/$F26,
SUM(OFFSET('2.5 CAPEX'!S29,0,-MIN($F26-1,COLUMN(E26)-1),1,MIN($F26,COLUMN(E26))))/$F26)))))))</f>
        <v>0</v>
      </c>
      <c r="O26" s="199">
        <f ca="1">IF('2.1 Kraftwerk allgemein'!$F$15&lt;'1.1 Allgemein'!$I$22,
IF(OR(ISNUMBER($D26)=FALSE,$F26=""),"",
IF(AND('2.5 CAPEX'!$L29&lt;&gt;"x",'2.5 CAPEX'!$M29&lt;&gt;"x"),0,
IF($F26=0,0,
IF(O$4&lt;'2.1 Kraftwerk allgemein'!$F$16,0,
IF(O$4='2.1 Kraftwerk allgemein'!$F$16,'2.5 CAPEX'!$J29/$F26,
IF(O$4&lt;'2.1 Kraftwerk allgemein'!$F$16+$F26,
('2.5 CAPEX'!$J29+SUM(OFFSET('2.5 CAPEX'!T29,0,-MIN(MAX($F26-1-('2.1 Kraftwerk allgemein'!$F$16-'2.1 Kraftwerk allgemein'!$F$15+1),0),COLUMN(F26)-1-('2.1 Kraftwerk allgemein'!$F$16-'2.1 Kraftwerk allgemein'!$F$15+1)),1,MIN(MAX($F26-('2.1 Kraftwerk allgemein'!$F$16-'2.1 Kraftwerk allgemein'!$F$15+1),1),COLUMN(F26)-('2.1 Kraftwerk allgemein'!$F$16-'2.1 Kraftwerk allgemein'!$F$15+1)))))/$F26,
SUM(OFFSET('2.5 CAPEX'!T29,0,-MIN($F26-1,COLUMN(F26)-1),1,MIN($F26,COLUMN(F26))))/$F26)))))),
IF(OR(ISNUMBER($D26)=FALSE,$F26=""),"",
IF(AND('2.5 CAPEX'!$L29&lt;&gt;"x",'2.5 CAPEX'!$M29&lt;&gt;"x"),0,
IF($F26=0,0,
IF(O$4&lt;'2.1 Kraftwerk allgemein'!$F$16,0,
IF(O$4='2.1 Kraftwerk allgemein'!$F$16,'2.5 CAPEX'!$J29/$F26,
IF(O$4&lt;'2.1 Kraftwerk allgemein'!$F$16+$F26,
('2.5 CAPEX'!$J29+SUM(OFFSET('2.5 CAPEX'!T29,0,-MIN(MAX($F26-1-('2.1 Kraftwerk allgemein'!$F$16-'1.1 Allgemein'!$I$22+1),0),COLUMN(F26)-1-('2.1 Kraftwerk allgemein'!$F$16-'1.1 Allgemein'!$I$22+1)),1,MIN(MAX($F26-('2.1 Kraftwerk allgemein'!$F$16-'1.1 Allgemein'!$I$22+1),1),COLUMN(F26)-('2.1 Kraftwerk allgemein'!$F$16-'1.1 Allgemein'!$I$22+1)))))/$F26,
SUM(OFFSET('2.5 CAPEX'!T29,0,-MIN($F26-1,COLUMN(F26)-1),1,MIN($F26,COLUMN(F26))))/$F26)))))))</f>
        <v>0</v>
      </c>
      <c r="P26" s="199">
        <f ca="1">IF('2.1 Kraftwerk allgemein'!$F$15&lt;'1.1 Allgemein'!$I$22,
IF(OR(ISNUMBER($D26)=FALSE,$F26=""),"",
IF(AND('2.5 CAPEX'!$L29&lt;&gt;"x",'2.5 CAPEX'!$M29&lt;&gt;"x"),0,
IF($F26=0,0,
IF(P$4&lt;'2.1 Kraftwerk allgemein'!$F$16,0,
IF(P$4='2.1 Kraftwerk allgemein'!$F$16,'2.5 CAPEX'!$J29/$F26,
IF(P$4&lt;'2.1 Kraftwerk allgemein'!$F$16+$F26,
('2.5 CAPEX'!$J29+SUM(OFFSET('2.5 CAPEX'!U29,0,-MIN(MAX($F26-1-('2.1 Kraftwerk allgemein'!$F$16-'2.1 Kraftwerk allgemein'!$F$15+1),0),COLUMN(G26)-1-('2.1 Kraftwerk allgemein'!$F$16-'2.1 Kraftwerk allgemein'!$F$15+1)),1,MIN(MAX($F26-('2.1 Kraftwerk allgemein'!$F$16-'2.1 Kraftwerk allgemein'!$F$15+1),1),COLUMN(G26)-('2.1 Kraftwerk allgemein'!$F$16-'2.1 Kraftwerk allgemein'!$F$15+1)))))/$F26,
SUM(OFFSET('2.5 CAPEX'!U29,0,-MIN($F26-1,COLUMN(G26)-1),1,MIN($F26,COLUMN(G26))))/$F26)))))),
IF(OR(ISNUMBER($D26)=FALSE,$F26=""),"",
IF(AND('2.5 CAPEX'!$L29&lt;&gt;"x",'2.5 CAPEX'!$M29&lt;&gt;"x"),0,
IF($F26=0,0,
IF(P$4&lt;'2.1 Kraftwerk allgemein'!$F$16,0,
IF(P$4='2.1 Kraftwerk allgemein'!$F$16,'2.5 CAPEX'!$J29/$F26,
IF(P$4&lt;'2.1 Kraftwerk allgemein'!$F$16+$F26,
('2.5 CAPEX'!$J29+SUM(OFFSET('2.5 CAPEX'!U29,0,-MIN(MAX($F26-1-('2.1 Kraftwerk allgemein'!$F$16-'1.1 Allgemein'!$I$22+1),0),COLUMN(G26)-1-('2.1 Kraftwerk allgemein'!$F$16-'1.1 Allgemein'!$I$22+1)),1,MIN(MAX($F26-('2.1 Kraftwerk allgemein'!$F$16-'1.1 Allgemein'!$I$22+1),1),COLUMN(G26)-('2.1 Kraftwerk allgemein'!$F$16-'1.1 Allgemein'!$I$22+1)))))/$F26,
SUM(OFFSET('2.5 CAPEX'!U29,0,-MIN($F26-1,COLUMN(G26)-1),1,MIN($F26,COLUMN(G26))))/$F26)))))))</f>
        <v>0</v>
      </c>
      <c r="Q26" s="199">
        <f ca="1">IF('2.1 Kraftwerk allgemein'!$F$15&lt;'1.1 Allgemein'!$I$22,
IF(OR(ISNUMBER($D26)=FALSE,$F26=""),"",
IF(AND('2.5 CAPEX'!$L29&lt;&gt;"x",'2.5 CAPEX'!$M29&lt;&gt;"x"),0,
IF($F26=0,0,
IF(Q$4&lt;'2.1 Kraftwerk allgemein'!$F$16,0,
IF(Q$4='2.1 Kraftwerk allgemein'!$F$16,'2.5 CAPEX'!$J29/$F26,
IF(Q$4&lt;'2.1 Kraftwerk allgemein'!$F$16+$F26,
('2.5 CAPEX'!$J29+SUM(OFFSET('2.5 CAPEX'!V29,0,-MIN(MAX($F26-1-('2.1 Kraftwerk allgemein'!$F$16-'2.1 Kraftwerk allgemein'!$F$15+1),0),COLUMN(H26)-1-('2.1 Kraftwerk allgemein'!$F$16-'2.1 Kraftwerk allgemein'!$F$15+1)),1,MIN(MAX($F26-('2.1 Kraftwerk allgemein'!$F$16-'2.1 Kraftwerk allgemein'!$F$15+1),1),COLUMN(H26)-('2.1 Kraftwerk allgemein'!$F$16-'2.1 Kraftwerk allgemein'!$F$15+1)))))/$F26,
SUM(OFFSET('2.5 CAPEX'!V29,0,-MIN($F26-1,COLUMN(H26)-1),1,MIN($F26,COLUMN(H26))))/$F26)))))),
IF(OR(ISNUMBER($D26)=FALSE,$F26=""),"",
IF(AND('2.5 CAPEX'!$L29&lt;&gt;"x",'2.5 CAPEX'!$M29&lt;&gt;"x"),0,
IF($F26=0,0,
IF(Q$4&lt;'2.1 Kraftwerk allgemein'!$F$16,0,
IF(Q$4='2.1 Kraftwerk allgemein'!$F$16,'2.5 CAPEX'!$J29/$F26,
IF(Q$4&lt;'2.1 Kraftwerk allgemein'!$F$16+$F26,
('2.5 CAPEX'!$J29+SUM(OFFSET('2.5 CAPEX'!V29,0,-MIN(MAX($F26-1-('2.1 Kraftwerk allgemein'!$F$16-'1.1 Allgemein'!$I$22+1),0),COLUMN(H26)-1-('2.1 Kraftwerk allgemein'!$F$16-'1.1 Allgemein'!$I$22+1)),1,MIN(MAX($F26-('2.1 Kraftwerk allgemein'!$F$16-'1.1 Allgemein'!$I$22+1),1),COLUMN(H26)-('2.1 Kraftwerk allgemein'!$F$16-'1.1 Allgemein'!$I$22+1)))))/$F26,
SUM(OFFSET('2.5 CAPEX'!V29,0,-MIN($F26-1,COLUMN(H26)-1),1,MIN($F26,COLUMN(H26))))/$F26)))))))</f>
        <v>0</v>
      </c>
      <c r="R26" s="199">
        <f ca="1">IF('2.1 Kraftwerk allgemein'!$F$15&lt;'1.1 Allgemein'!$I$22,
IF(OR(ISNUMBER($D26)=FALSE,$F26=""),"",
IF(AND('2.5 CAPEX'!$L29&lt;&gt;"x",'2.5 CAPEX'!$M29&lt;&gt;"x"),0,
IF($F26=0,0,
IF(R$4&lt;'2.1 Kraftwerk allgemein'!$F$16,0,
IF(R$4='2.1 Kraftwerk allgemein'!$F$16,'2.5 CAPEX'!$J29/$F26,
IF(R$4&lt;'2.1 Kraftwerk allgemein'!$F$16+$F26,
('2.5 CAPEX'!$J29+SUM(OFFSET('2.5 CAPEX'!W29,0,-MIN(MAX($F26-1-('2.1 Kraftwerk allgemein'!$F$16-'2.1 Kraftwerk allgemein'!$F$15+1),0),COLUMN(I26)-1-('2.1 Kraftwerk allgemein'!$F$16-'2.1 Kraftwerk allgemein'!$F$15+1)),1,MIN(MAX($F26-('2.1 Kraftwerk allgemein'!$F$16-'2.1 Kraftwerk allgemein'!$F$15+1),1),COLUMN(I26)-('2.1 Kraftwerk allgemein'!$F$16-'2.1 Kraftwerk allgemein'!$F$15+1)))))/$F26,
SUM(OFFSET('2.5 CAPEX'!W29,0,-MIN($F26-1,COLUMN(I26)-1),1,MIN($F26,COLUMN(I26))))/$F26)))))),
IF(OR(ISNUMBER($D26)=FALSE,$F26=""),"",
IF(AND('2.5 CAPEX'!$L29&lt;&gt;"x",'2.5 CAPEX'!$M29&lt;&gt;"x"),0,
IF($F26=0,0,
IF(R$4&lt;'2.1 Kraftwerk allgemein'!$F$16,0,
IF(R$4='2.1 Kraftwerk allgemein'!$F$16,'2.5 CAPEX'!$J29/$F26,
IF(R$4&lt;'2.1 Kraftwerk allgemein'!$F$16+$F26,
('2.5 CAPEX'!$J29+SUM(OFFSET('2.5 CAPEX'!W29,0,-MIN(MAX($F26-1-('2.1 Kraftwerk allgemein'!$F$16-'1.1 Allgemein'!$I$22+1),0),COLUMN(I26)-1-('2.1 Kraftwerk allgemein'!$F$16-'1.1 Allgemein'!$I$22+1)),1,MIN(MAX($F26-('2.1 Kraftwerk allgemein'!$F$16-'1.1 Allgemein'!$I$22+1),1),COLUMN(I26)-('2.1 Kraftwerk allgemein'!$F$16-'1.1 Allgemein'!$I$22+1)))))/$F26,
SUM(OFFSET('2.5 CAPEX'!W29,0,-MIN($F26-1,COLUMN(I26)-1),1,MIN($F26,COLUMN(I26))))/$F26)))))))</f>
        <v>0</v>
      </c>
      <c r="S26" s="199">
        <f ca="1">IF('2.1 Kraftwerk allgemein'!$F$15&lt;'1.1 Allgemein'!$I$22,
IF(OR(ISNUMBER($D26)=FALSE,$F26=""),"",
IF(AND('2.5 CAPEX'!$L29&lt;&gt;"x",'2.5 CAPEX'!$M29&lt;&gt;"x"),0,
IF($F26=0,0,
IF(S$4&lt;'2.1 Kraftwerk allgemein'!$F$16,0,
IF(S$4='2.1 Kraftwerk allgemein'!$F$16,'2.5 CAPEX'!$J29/$F26,
IF(S$4&lt;'2.1 Kraftwerk allgemein'!$F$16+$F26,
('2.5 CAPEX'!$J29+SUM(OFFSET('2.5 CAPEX'!X29,0,-MIN(MAX($F26-1-('2.1 Kraftwerk allgemein'!$F$16-'2.1 Kraftwerk allgemein'!$F$15+1),0),COLUMN(J26)-1-('2.1 Kraftwerk allgemein'!$F$16-'2.1 Kraftwerk allgemein'!$F$15+1)),1,MIN(MAX($F26-('2.1 Kraftwerk allgemein'!$F$16-'2.1 Kraftwerk allgemein'!$F$15+1),1),COLUMN(J26)-('2.1 Kraftwerk allgemein'!$F$16-'2.1 Kraftwerk allgemein'!$F$15+1)))))/$F26,
SUM(OFFSET('2.5 CAPEX'!X29,0,-MIN($F26-1,COLUMN(J26)-1),1,MIN($F26,COLUMN(J26))))/$F26)))))),
IF(OR(ISNUMBER($D26)=FALSE,$F26=""),"",
IF(AND('2.5 CAPEX'!$L29&lt;&gt;"x",'2.5 CAPEX'!$M29&lt;&gt;"x"),0,
IF($F26=0,0,
IF(S$4&lt;'2.1 Kraftwerk allgemein'!$F$16,0,
IF(S$4='2.1 Kraftwerk allgemein'!$F$16,'2.5 CAPEX'!$J29/$F26,
IF(S$4&lt;'2.1 Kraftwerk allgemein'!$F$16+$F26,
('2.5 CAPEX'!$J29+SUM(OFFSET('2.5 CAPEX'!X29,0,-MIN(MAX($F26-1-('2.1 Kraftwerk allgemein'!$F$16-'1.1 Allgemein'!$I$22+1),0),COLUMN(J26)-1-('2.1 Kraftwerk allgemein'!$F$16-'1.1 Allgemein'!$I$22+1)),1,MIN(MAX($F26-('2.1 Kraftwerk allgemein'!$F$16-'1.1 Allgemein'!$I$22+1),1),COLUMN(J26)-('2.1 Kraftwerk allgemein'!$F$16-'1.1 Allgemein'!$I$22+1)))))/$F26,
SUM(OFFSET('2.5 CAPEX'!X29,0,-MIN($F26-1,COLUMN(J26)-1),1,MIN($F26,COLUMN(J26))))/$F26)))))))</f>
        <v>0</v>
      </c>
      <c r="T26" s="199">
        <f ca="1">IF('2.1 Kraftwerk allgemein'!$F$15&lt;'1.1 Allgemein'!$I$22,
IF(OR(ISNUMBER($D26)=FALSE,$F26=""),"",
IF(AND('2.5 CAPEX'!$L29&lt;&gt;"x",'2.5 CAPEX'!$M29&lt;&gt;"x"),0,
IF($F26=0,0,
IF(T$4&lt;'2.1 Kraftwerk allgemein'!$F$16,0,
IF(T$4='2.1 Kraftwerk allgemein'!$F$16,'2.5 CAPEX'!$J29/$F26,
IF(T$4&lt;'2.1 Kraftwerk allgemein'!$F$16+$F26,
('2.5 CAPEX'!$J29+SUM(OFFSET('2.5 CAPEX'!Y29,0,-MIN(MAX($F26-1-('2.1 Kraftwerk allgemein'!$F$16-'2.1 Kraftwerk allgemein'!$F$15+1),0),COLUMN(K26)-1-('2.1 Kraftwerk allgemein'!$F$16-'2.1 Kraftwerk allgemein'!$F$15+1)),1,MIN(MAX($F26-('2.1 Kraftwerk allgemein'!$F$16-'2.1 Kraftwerk allgemein'!$F$15+1),1),COLUMN(K26)-('2.1 Kraftwerk allgemein'!$F$16-'2.1 Kraftwerk allgemein'!$F$15+1)))))/$F26,
SUM(OFFSET('2.5 CAPEX'!Y29,0,-MIN($F26-1,COLUMN(K26)-1),1,MIN($F26,COLUMN(K26))))/$F26)))))),
IF(OR(ISNUMBER($D26)=FALSE,$F26=""),"",
IF(AND('2.5 CAPEX'!$L29&lt;&gt;"x",'2.5 CAPEX'!$M29&lt;&gt;"x"),0,
IF($F26=0,0,
IF(T$4&lt;'2.1 Kraftwerk allgemein'!$F$16,0,
IF(T$4='2.1 Kraftwerk allgemein'!$F$16,'2.5 CAPEX'!$J29/$F26,
IF(T$4&lt;'2.1 Kraftwerk allgemein'!$F$16+$F26,
('2.5 CAPEX'!$J29+SUM(OFFSET('2.5 CAPEX'!Y29,0,-MIN(MAX($F26-1-('2.1 Kraftwerk allgemein'!$F$16-'1.1 Allgemein'!$I$22+1),0),COLUMN(K26)-1-('2.1 Kraftwerk allgemein'!$F$16-'1.1 Allgemein'!$I$22+1)),1,MIN(MAX($F26-('2.1 Kraftwerk allgemein'!$F$16-'1.1 Allgemein'!$I$22+1),1),COLUMN(K26)-('2.1 Kraftwerk allgemein'!$F$16-'1.1 Allgemein'!$I$22+1)))))/$F26,
SUM(OFFSET('2.5 CAPEX'!Y29,0,-MIN($F26-1,COLUMN(K26)-1),1,MIN($F26,COLUMN(K26))))/$F26)))))))</f>
        <v>0</v>
      </c>
      <c r="U26" s="199">
        <f ca="1">IF('2.1 Kraftwerk allgemein'!$F$15&lt;'1.1 Allgemein'!$I$22,
IF(OR(ISNUMBER($D26)=FALSE,$F26=""),"",
IF(AND('2.5 CAPEX'!$L29&lt;&gt;"x",'2.5 CAPEX'!$M29&lt;&gt;"x"),0,
IF($F26=0,0,
IF(U$4&lt;'2.1 Kraftwerk allgemein'!$F$16,0,
IF(U$4='2.1 Kraftwerk allgemein'!$F$16,'2.5 CAPEX'!$J29/$F26,
IF(U$4&lt;'2.1 Kraftwerk allgemein'!$F$16+$F26,
('2.5 CAPEX'!$J29+SUM(OFFSET('2.5 CAPEX'!Z29,0,-MIN(MAX($F26-1-('2.1 Kraftwerk allgemein'!$F$16-'2.1 Kraftwerk allgemein'!$F$15+1),0),COLUMN(L26)-1-('2.1 Kraftwerk allgemein'!$F$16-'2.1 Kraftwerk allgemein'!$F$15+1)),1,MIN(MAX($F26-('2.1 Kraftwerk allgemein'!$F$16-'2.1 Kraftwerk allgemein'!$F$15+1),1),COLUMN(L26)-('2.1 Kraftwerk allgemein'!$F$16-'2.1 Kraftwerk allgemein'!$F$15+1)))))/$F26,
SUM(OFFSET('2.5 CAPEX'!Z29,0,-MIN($F26-1,COLUMN(L26)-1),1,MIN($F26,COLUMN(L26))))/$F26)))))),
IF(OR(ISNUMBER($D26)=FALSE,$F26=""),"",
IF(AND('2.5 CAPEX'!$L29&lt;&gt;"x",'2.5 CAPEX'!$M29&lt;&gt;"x"),0,
IF($F26=0,0,
IF(U$4&lt;'2.1 Kraftwerk allgemein'!$F$16,0,
IF(U$4='2.1 Kraftwerk allgemein'!$F$16,'2.5 CAPEX'!$J29/$F26,
IF(U$4&lt;'2.1 Kraftwerk allgemein'!$F$16+$F26,
('2.5 CAPEX'!$J29+SUM(OFFSET('2.5 CAPEX'!Z29,0,-MIN(MAX($F26-1-('2.1 Kraftwerk allgemein'!$F$16-'1.1 Allgemein'!$I$22+1),0),COLUMN(L26)-1-('2.1 Kraftwerk allgemein'!$F$16-'1.1 Allgemein'!$I$22+1)),1,MIN(MAX($F26-('2.1 Kraftwerk allgemein'!$F$16-'1.1 Allgemein'!$I$22+1),1),COLUMN(L26)-('2.1 Kraftwerk allgemein'!$F$16-'1.1 Allgemein'!$I$22+1)))))/$F26,
SUM(OFFSET('2.5 CAPEX'!Z29,0,-MIN($F26-1,COLUMN(L26)-1),1,MIN($F26,COLUMN(L26))))/$F26)))))))</f>
        <v>0</v>
      </c>
      <c r="V26" s="199">
        <f ca="1">IF('2.1 Kraftwerk allgemein'!$F$15&lt;'1.1 Allgemein'!$I$22,
IF(OR(ISNUMBER($D26)=FALSE,$F26=""),"",
IF(AND('2.5 CAPEX'!$L29&lt;&gt;"x",'2.5 CAPEX'!$M29&lt;&gt;"x"),0,
IF($F26=0,0,
IF(V$4&lt;'2.1 Kraftwerk allgemein'!$F$16,0,
IF(V$4='2.1 Kraftwerk allgemein'!$F$16,'2.5 CAPEX'!$J29/$F26,
IF(V$4&lt;'2.1 Kraftwerk allgemein'!$F$16+$F26,
('2.5 CAPEX'!$J29+SUM(OFFSET('2.5 CAPEX'!AA29,0,-MIN(MAX($F26-1-('2.1 Kraftwerk allgemein'!$F$16-'2.1 Kraftwerk allgemein'!$F$15+1),0),COLUMN(M26)-1-('2.1 Kraftwerk allgemein'!$F$16-'2.1 Kraftwerk allgemein'!$F$15+1)),1,MIN(MAX($F26-('2.1 Kraftwerk allgemein'!$F$16-'2.1 Kraftwerk allgemein'!$F$15+1),1),COLUMN(M26)-('2.1 Kraftwerk allgemein'!$F$16-'2.1 Kraftwerk allgemein'!$F$15+1)))))/$F26,
SUM(OFFSET('2.5 CAPEX'!AA29,0,-MIN($F26-1,COLUMN(M26)-1),1,MIN($F26,COLUMN(M26))))/$F26)))))),
IF(OR(ISNUMBER($D26)=FALSE,$F26=""),"",
IF(AND('2.5 CAPEX'!$L29&lt;&gt;"x",'2.5 CAPEX'!$M29&lt;&gt;"x"),0,
IF($F26=0,0,
IF(V$4&lt;'2.1 Kraftwerk allgemein'!$F$16,0,
IF(V$4='2.1 Kraftwerk allgemein'!$F$16,'2.5 CAPEX'!$J29/$F26,
IF(V$4&lt;'2.1 Kraftwerk allgemein'!$F$16+$F26,
('2.5 CAPEX'!$J29+SUM(OFFSET('2.5 CAPEX'!AA29,0,-MIN(MAX($F26-1-('2.1 Kraftwerk allgemein'!$F$16-'1.1 Allgemein'!$I$22+1),0),COLUMN(M26)-1-('2.1 Kraftwerk allgemein'!$F$16-'1.1 Allgemein'!$I$22+1)),1,MIN(MAX($F26-('2.1 Kraftwerk allgemein'!$F$16-'1.1 Allgemein'!$I$22+1),1),COLUMN(M26)-('2.1 Kraftwerk allgemein'!$F$16-'1.1 Allgemein'!$I$22+1)))))/$F26,
SUM(OFFSET('2.5 CAPEX'!AA29,0,-MIN($F26-1,COLUMN(M26)-1),1,MIN($F26,COLUMN(M26))))/$F26)))))))</f>
        <v>0</v>
      </c>
      <c r="W26" s="199">
        <f ca="1">IF('2.1 Kraftwerk allgemein'!$F$15&lt;'1.1 Allgemein'!$I$22,
IF(OR(ISNUMBER($D26)=FALSE,$F26=""),"",
IF(AND('2.5 CAPEX'!$L29&lt;&gt;"x",'2.5 CAPEX'!$M29&lt;&gt;"x"),0,
IF($F26=0,0,
IF(W$4&lt;'2.1 Kraftwerk allgemein'!$F$16,0,
IF(W$4='2.1 Kraftwerk allgemein'!$F$16,'2.5 CAPEX'!$J29/$F26,
IF(W$4&lt;'2.1 Kraftwerk allgemein'!$F$16+$F26,
('2.5 CAPEX'!$J29+SUM(OFFSET('2.5 CAPEX'!AB29,0,-MIN(MAX($F26-1-('2.1 Kraftwerk allgemein'!$F$16-'2.1 Kraftwerk allgemein'!$F$15+1),0),COLUMN(N26)-1-('2.1 Kraftwerk allgemein'!$F$16-'2.1 Kraftwerk allgemein'!$F$15+1)),1,MIN(MAX($F26-('2.1 Kraftwerk allgemein'!$F$16-'2.1 Kraftwerk allgemein'!$F$15+1),1),COLUMN(N26)-('2.1 Kraftwerk allgemein'!$F$16-'2.1 Kraftwerk allgemein'!$F$15+1)))))/$F26,
SUM(OFFSET('2.5 CAPEX'!AB29,0,-MIN($F26-1,COLUMN(N26)-1),1,MIN($F26,COLUMN(N26))))/$F26)))))),
IF(OR(ISNUMBER($D26)=FALSE,$F26=""),"",
IF(AND('2.5 CAPEX'!$L29&lt;&gt;"x",'2.5 CAPEX'!$M29&lt;&gt;"x"),0,
IF($F26=0,0,
IF(W$4&lt;'2.1 Kraftwerk allgemein'!$F$16,0,
IF(W$4='2.1 Kraftwerk allgemein'!$F$16,'2.5 CAPEX'!$J29/$F26,
IF(W$4&lt;'2.1 Kraftwerk allgemein'!$F$16+$F26,
('2.5 CAPEX'!$J29+SUM(OFFSET('2.5 CAPEX'!AB29,0,-MIN(MAX($F26-1-('2.1 Kraftwerk allgemein'!$F$16-'1.1 Allgemein'!$I$22+1),0),COLUMN(N26)-1-('2.1 Kraftwerk allgemein'!$F$16-'1.1 Allgemein'!$I$22+1)),1,MIN(MAX($F26-('2.1 Kraftwerk allgemein'!$F$16-'1.1 Allgemein'!$I$22+1),1),COLUMN(N26)-('2.1 Kraftwerk allgemein'!$F$16-'1.1 Allgemein'!$I$22+1)))))/$F26,
SUM(OFFSET('2.5 CAPEX'!AB29,0,-MIN($F26-1,COLUMN(N26)-1),1,MIN($F26,COLUMN(N26))))/$F26)))))))</f>
        <v>0</v>
      </c>
      <c r="X26" s="199">
        <f ca="1">IF('2.1 Kraftwerk allgemein'!$F$15&lt;'1.1 Allgemein'!$I$22,
IF(OR(ISNUMBER($D26)=FALSE,$F26=""),"",
IF(AND('2.5 CAPEX'!$L29&lt;&gt;"x",'2.5 CAPEX'!$M29&lt;&gt;"x"),0,
IF($F26=0,0,
IF(X$4&lt;'2.1 Kraftwerk allgemein'!$F$16,0,
IF(X$4='2.1 Kraftwerk allgemein'!$F$16,'2.5 CAPEX'!$J29/$F26,
IF(X$4&lt;'2.1 Kraftwerk allgemein'!$F$16+$F26,
('2.5 CAPEX'!$J29+SUM(OFFSET('2.5 CAPEX'!AC29,0,-MIN(MAX($F26-1-('2.1 Kraftwerk allgemein'!$F$16-'2.1 Kraftwerk allgemein'!$F$15+1),0),COLUMN(O26)-1-('2.1 Kraftwerk allgemein'!$F$16-'2.1 Kraftwerk allgemein'!$F$15+1)),1,MIN(MAX($F26-('2.1 Kraftwerk allgemein'!$F$16-'2.1 Kraftwerk allgemein'!$F$15+1),1),COLUMN(O26)-('2.1 Kraftwerk allgemein'!$F$16-'2.1 Kraftwerk allgemein'!$F$15+1)))))/$F26,
SUM(OFFSET('2.5 CAPEX'!AC29,0,-MIN($F26-1,COLUMN(O26)-1),1,MIN($F26,COLUMN(O26))))/$F26)))))),
IF(OR(ISNUMBER($D26)=FALSE,$F26=""),"",
IF(AND('2.5 CAPEX'!$L29&lt;&gt;"x",'2.5 CAPEX'!$M29&lt;&gt;"x"),0,
IF($F26=0,0,
IF(X$4&lt;'2.1 Kraftwerk allgemein'!$F$16,0,
IF(X$4='2.1 Kraftwerk allgemein'!$F$16,'2.5 CAPEX'!$J29/$F26,
IF(X$4&lt;'2.1 Kraftwerk allgemein'!$F$16+$F26,
('2.5 CAPEX'!$J29+SUM(OFFSET('2.5 CAPEX'!AC29,0,-MIN(MAX($F26-1-('2.1 Kraftwerk allgemein'!$F$16-'1.1 Allgemein'!$I$22+1),0),COLUMN(O26)-1-('2.1 Kraftwerk allgemein'!$F$16-'1.1 Allgemein'!$I$22+1)),1,MIN(MAX($F26-('2.1 Kraftwerk allgemein'!$F$16-'1.1 Allgemein'!$I$22+1),1),COLUMN(O26)-('2.1 Kraftwerk allgemein'!$F$16-'1.1 Allgemein'!$I$22+1)))))/$F26,
SUM(OFFSET('2.5 CAPEX'!AC29,0,-MIN($F26-1,COLUMN(O26)-1),1,MIN($F26,COLUMN(O26))))/$F26)))))))</f>
        <v>0</v>
      </c>
      <c r="Y26" s="199">
        <f ca="1">IF('2.1 Kraftwerk allgemein'!$F$15&lt;'1.1 Allgemein'!$I$22,
IF(OR(ISNUMBER($D26)=FALSE,$F26=""),"",
IF(AND('2.5 CAPEX'!$L29&lt;&gt;"x",'2.5 CAPEX'!$M29&lt;&gt;"x"),0,
IF($F26=0,0,
IF(Y$4&lt;'2.1 Kraftwerk allgemein'!$F$16,0,
IF(Y$4='2.1 Kraftwerk allgemein'!$F$16,'2.5 CAPEX'!$J29/$F26,
IF(Y$4&lt;'2.1 Kraftwerk allgemein'!$F$16+$F26,
('2.5 CAPEX'!$J29+SUM(OFFSET('2.5 CAPEX'!AD29,0,-MIN(MAX($F26-1-('2.1 Kraftwerk allgemein'!$F$16-'2.1 Kraftwerk allgemein'!$F$15+1),0),COLUMN(P26)-1-('2.1 Kraftwerk allgemein'!$F$16-'2.1 Kraftwerk allgemein'!$F$15+1)),1,MIN(MAX($F26-('2.1 Kraftwerk allgemein'!$F$16-'2.1 Kraftwerk allgemein'!$F$15+1),1),COLUMN(P26)-('2.1 Kraftwerk allgemein'!$F$16-'2.1 Kraftwerk allgemein'!$F$15+1)))))/$F26,
SUM(OFFSET('2.5 CAPEX'!AD29,0,-MIN($F26-1,COLUMN(P26)-1),1,MIN($F26,COLUMN(P26))))/$F26)))))),
IF(OR(ISNUMBER($D26)=FALSE,$F26=""),"",
IF(AND('2.5 CAPEX'!$L29&lt;&gt;"x",'2.5 CAPEX'!$M29&lt;&gt;"x"),0,
IF($F26=0,0,
IF(Y$4&lt;'2.1 Kraftwerk allgemein'!$F$16,0,
IF(Y$4='2.1 Kraftwerk allgemein'!$F$16,'2.5 CAPEX'!$J29/$F26,
IF(Y$4&lt;'2.1 Kraftwerk allgemein'!$F$16+$F26,
('2.5 CAPEX'!$J29+SUM(OFFSET('2.5 CAPEX'!AD29,0,-MIN(MAX($F26-1-('2.1 Kraftwerk allgemein'!$F$16-'1.1 Allgemein'!$I$22+1),0),COLUMN(P26)-1-('2.1 Kraftwerk allgemein'!$F$16-'1.1 Allgemein'!$I$22+1)),1,MIN(MAX($F26-('2.1 Kraftwerk allgemein'!$F$16-'1.1 Allgemein'!$I$22+1),1),COLUMN(P26)-('2.1 Kraftwerk allgemein'!$F$16-'1.1 Allgemein'!$I$22+1)))))/$F26,
SUM(OFFSET('2.5 CAPEX'!AD29,0,-MIN($F26-1,COLUMN(P26)-1),1,MIN($F26,COLUMN(P26))))/$F26)))))))</f>
        <v>0</v>
      </c>
      <c r="Z26" s="199">
        <f ca="1">IF('2.1 Kraftwerk allgemein'!$F$15&lt;'1.1 Allgemein'!$I$22,
IF(OR(ISNUMBER($D26)=FALSE,$F26=""),"",
IF(AND('2.5 CAPEX'!$L29&lt;&gt;"x",'2.5 CAPEX'!$M29&lt;&gt;"x"),0,
IF($F26=0,0,
IF(Z$4&lt;'2.1 Kraftwerk allgemein'!$F$16,0,
IF(Z$4='2.1 Kraftwerk allgemein'!$F$16,'2.5 CAPEX'!$J29/$F26,
IF(Z$4&lt;'2.1 Kraftwerk allgemein'!$F$16+$F26,
('2.5 CAPEX'!$J29+SUM(OFFSET('2.5 CAPEX'!AE29,0,-MIN(MAX($F26-1-('2.1 Kraftwerk allgemein'!$F$16-'2.1 Kraftwerk allgemein'!$F$15+1),0),COLUMN(Q26)-1-('2.1 Kraftwerk allgemein'!$F$16-'2.1 Kraftwerk allgemein'!$F$15+1)),1,MIN(MAX($F26-('2.1 Kraftwerk allgemein'!$F$16-'2.1 Kraftwerk allgemein'!$F$15+1),1),COLUMN(Q26)-('2.1 Kraftwerk allgemein'!$F$16-'2.1 Kraftwerk allgemein'!$F$15+1)))))/$F26,
SUM(OFFSET('2.5 CAPEX'!AE29,0,-MIN($F26-1,COLUMN(Q26)-1),1,MIN($F26,COLUMN(Q26))))/$F26)))))),
IF(OR(ISNUMBER($D26)=FALSE,$F26=""),"",
IF(AND('2.5 CAPEX'!$L29&lt;&gt;"x",'2.5 CAPEX'!$M29&lt;&gt;"x"),0,
IF($F26=0,0,
IF(Z$4&lt;'2.1 Kraftwerk allgemein'!$F$16,0,
IF(Z$4='2.1 Kraftwerk allgemein'!$F$16,'2.5 CAPEX'!$J29/$F26,
IF(Z$4&lt;'2.1 Kraftwerk allgemein'!$F$16+$F26,
('2.5 CAPEX'!$J29+SUM(OFFSET('2.5 CAPEX'!AE29,0,-MIN(MAX($F26-1-('2.1 Kraftwerk allgemein'!$F$16-'1.1 Allgemein'!$I$22+1),0),COLUMN(Q26)-1-('2.1 Kraftwerk allgemein'!$F$16-'1.1 Allgemein'!$I$22+1)),1,MIN(MAX($F26-('2.1 Kraftwerk allgemein'!$F$16-'1.1 Allgemein'!$I$22+1),1),COLUMN(Q26)-('2.1 Kraftwerk allgemein'!$F$16-'1.1 Allgemein'!$I$22+1)))))/$F26,
SUM(OFFSET('2.5 CAPEX'!AE29,0,-MIN($F26-1,COLUMN(Q26)-1),1,MIN($F26,COLUMN(Q26))))/$F26)))))))</f>
        <v>0</v>
      </c>
      <c r="AA26" s="199">
        <f ca="1">IF('2.1 Kraftwerk allgemein'!$F$15&lt;'1.1 Allgemein'!$I$22,
IF(OR(ISNUMBER($D26)=FALSE,$F26=""),"",
IF(AND('2.5 CAPEX'!$L29&lt;&gt;"x",'2.5 CAPEX'!$M29&lt;&gt;"x"),0,
IF($F26=0,0,
IF(AA$4&lt;'2.1 Kraftwerk allgemein'!$F$16,0,
IF(AA$4='2.1 Kraftwerk allgemein'!$F$16,'2.5 CAPEX'!$J29/$F26,
IF(AA$4&lt;'2.1 Kraftwerk allgemein'!$F$16+$F26,
('2.5 CAPEX'!$J29+SUM(OFFSET('2.5 CAPEX'!AF29,0,-MIN(MAX($F26-1-('2.1 Kraftwerk allgemein'!$F$16-'2.1 Kraftwerk allgemein'!$F$15+1),0),COLUMN(R26)-1-('2.1 Kraftwerk allgemein'!$F$16-'2.1 Kraftwerk allgemein'!$F$15+1)),1,MIN(MAX($F26-('2.1 Kraftwerk allgemein'!$F$16-'2.1 Kraftwerk allgemein'!$F$15+1),1),COLUMN(R26)-('2.1 Kraftwerk allgemein'!$F$16-'2.1 Kraftwerk allgemein'!$F$15+1)))))/$F26,
SUM(OFFSET('2.5 CAPEX'!AF29,0,-MIN($F26-1,COLUMN(R26)-1),1,MIN($F26,COLUMN(R26))))/$F26)))))),
IF(OR(ISNUMBER($D26)=FALSE,$F26=""),"",
IF(AND('2.5 CAPEX'!$L29&lt;&gt;"x",'2.5 CAPEX'!$M29&lt;&gt;"x"),0,
IF($F26=0,0,
IF(AA$4&lt;'2.1 Kraftwerk allgemein'!$F$16,0,
IF(AA$4='2.1 Kraftwerk allgemein'!$F$16,'2.5 CAPEX'!$J29/$F26,
IF(AA$4&lt;'2.1 Kraftwerk allgemein'!$F$16+$F26,
('2.5 CAPEX'!$J29+SUM(OFFSET('2.5 CAPEX'!AF29,0,-MIN(MAX($F26-1-('2.1 Kraftwerk allgemein'!$F$16-'1.1 Allgemein'!$I$22+1),0),COLUMN(R26)-1-('2.1 Kraftwerk allgemein'!$F$16-'1.1 Allgemein'!$I$22+1)),1,MIN(MAX($F26-('2.1 Kraftwerk allgemein'!$F$16-'1.1 Allgemein'!$I$22+1),1),COLUMN(R26)-('2.1 Kraftwerk allgemein'!$F$16-'1.1 Allgemein'!$I$22+1)))))/$F26,
SUM(OFFSET('2.5 CAPEX'!AF29,0,-MIN($F26-1,COLUMN(R26)-1),1,MIN($F26,COLUMN(R26))))/$F26)))))))</f>
        <v>0</v>
      </c>
      <c r="AB26" s="199">
        <f ca="1">IF('2.1 Kraftwerk allgemein'!$F$15&lt;'1.1 Allgemein'!$I$22,
IF(OR(ISNUMBER($D26)=FALSE,$F26=""),"",
IF(AND('2.5 CAPEX'!$L29&lt;&gt;"x",'2.5 CAPEX'!$M29&lt;&gt;"x"),0,
IF($F26=0,0,
IF(AB$4&lt;'2.1 Kraftwerk allgemein'!$F$16,0,
IF(AB$4='2.1 Kraftwerk allgemein'!$F$16,'2.5 CAPEX'!$J29/$F26,
IF(AB$4&lt;'2.1 Kraftwerk allgemein'!$F$16+$F26,
('2.5 CAPEX'!$J29+SUM(OFFSET('2.5 CAPEX'!AG29,0,-MIN(MAX($F26-1-('2.1 Kraftwerk allgemein'!$F$16-'2.1 Kraftwerk allgemein'!$F$15+1),0),COLUMN(S26)-1-('2.1 Kraftwerk allgemein'!$F$16-'2.1 Kraftwerk allgemein'!$F$15+1)),1,MIN(MAX($F26-('2.1 Kraftwerk allgemein'!$F$16-'2.1 Kraftwerk allgemein'!$F$15+1),1),COLUMN(S26)-('2.1 Kraftwerk allgemein'!$F$16-'2.1 Kraftwerk allgemein'!$F$15+1)))))/$F26,
SUM(OFFSET('2.5 CAPEX'!AG29,0,-MIN($F26-1,COLUMN(S26)-1),1,MIN($F26,COLUMN(S26))))/$F26)))))),
IF(OR(ISNUMBER($D26)=FALSE,$F26=""),"",
IF(AND('2.5 CAPEX'!$L29&lt;&gt;"x",'2.5 CAPEX'!$M29&lt;&gt;"x"),0,
IF($F26=0,0,
IF(AB$4&lt;'2.1 Kraftwerk allgemein'!$F$16,0,
IF(AB$4='2.1 Kraftwerk allgemein'!$F$16,'2.5 CAPEX'!$J29/$F26,
IF(AB$4&lt;'2.1 Kraftwerk allgemein'!$F$16+$F26,
('2.5 CAPEX'!$J29+SUM(OFFSET('2.5 CAPEX'!AG29,0,-MIN(MAX($F26-1-('2.1 Kraftwerk allgemein'!$F$16-'1.1 Allgemein'!$I$22+1),0),COLUMN(S26)-1-('2.1 Kraftwerk allgemein'!$F$16-'1.1 Allgemein'!$I$22+1)),1,MIN(MAX($F26-('2.1 Kraftwerk allgemein'!$F$16-'1.1 Allgemein'!$I$22+1),1),COLUMN(S26)-('2.1 Kraftwerk allgemein'!$F$16-'1.1 Allgemein'!$I$22+1)))))/$F26,
SUM(OFFSET('2.5 CAPEX'!AG29,0,-MIN($F26-1,COLUMN(S26)-1),1,MIN($F26,COLUMN(S26))))/$F26)))))))</f>
        <v>0</v>
      </c>
      <c r="AC26" s="199">
        <f ca="1">IF('2.1 Kraftwerk allgemein'!$F$15&lt;'1.1 Allgemein'!$I$22,
IF(OR(ISNUMBER($D26)=FALSE,$F26=""),"",
IF(AND('2.5 CAPEX'!$L29&lt;&gt;"x",'2.5 CAPEX'!$M29&lt;&gt;"x"),0,
IF($F26=0,0,
IF(AC$4&lt;'2.1 Kraftwerk allgemein'!$F$16,0,
IF(AC$4='2.1 Kraftwerk allgemein'!$F$16,'2.5 CAPEX'!$J29/$F26,
IF(AC$4&lt;'2.1 Kraftwerk allgemein'!$F$16+$F26,
('2.5 CAPEX'!$J29+SUM(OFFSET('2.5 CAPEX'!AH29,0,-MIN(MAX($F26-1-('2.1 Kraftwerk allgemein'!$F$16-'2.1 Kraftwerk allgemein'!$F$15+1),0),COLUMN(T26)-1-('2.1 Kraftwerk allgemein'!$F$16-'2.1 Kraftwerk allgemein'!$F$15+1)),1,MIN(MAX($F26-('2.1 Kraftwerk allgemein'!$F$16-'2.1 Kraftwerk allgemein'!$F$15+1),1),COLUMN(T26)-('2.1 Kraftwerk allgemein'!$F$16-'2.1 Kraftwerk allgemein'!$F$15+1)))))/$F26,
SUM(OFFSET('2.5 CAPEX'!AH29,0,-MIN($F26-1,COLUMN(T26)-1),1,MIN($F26,COLUMN(T26))))/$F26)))))),
IF(OR(ISNUMBER($D26)=FALSE,$F26=""),"",
IF(AND('2.5 CAPEX'!$L29&lt;&gt;"x",'2.5 CAPEX'!$M29&lt;&gt;"x"),0,
IF($F26=0,0,
IF(AC$4&lt;'2.1 Kraftwerk allgemein'!$F$16,0,
IF(AC$4='2.1 Kraftwerk allgemein'!$F$16,'2.5 CAPEX'!$J29/$F26,
IF(AC$4&lt;'2.1 Kraftwerk allgemein'!$F$16+$F26,
('2.5 CAPEX'!$J29+SUM(OFFSET('2.5 CAPEX'!AH29,0,-MIN(MAX($F26-1-('2.1 Kraftwerk allgemein'!$F$16-'1.1 Allgemein'!$I$22+1),0),COLUMN(T26)-1-('2.1 Kraftwerk allgemein'!$F$16-'1.1 Allgemein'!$I$22+1)),1,MIN(MAX($F26-('2.1 Kraftwerk allgemein'!$F$16-'1.1 Allgemein'!$I$22+1),1),COLUMN(T26)-('2.1 Kraftwerk allgemein'!$F$16-'1.1 Allgemein'!$I$22+1)))))/$F26,
SUM(OFFSET('2.5 CAPEX'!AH29,0,-MIN($F26-1,COLUMN(T26)-1),1,MIN($F26,COLUMN(T26))))/$F26)))))))</f>
        <v>0</v>
      </c>
      <c r="AD26" s="199">
        <f ca="1">IF('2.1 Kraftwerk allgemein'!$F$15&lt;'1.1 Allgemein'!$I$22,
IF(OR(ISNUMBER($D26)=FALSE,$F26=""),"",
IF(AND('2.5 CAPEX'!$L29&lt;&gt;"x",'2.5 CAPEX'!$M29&lt;&gt;"x"),0,
IF($F26=0,0,
IF(AD$4&lt;'2.1 Kraftwerk allgemein'!$F$16,0,
IF(AD$4='2.1 Kraftwerk allgemein'!$F$16,'2.5 CAPEX'!$J29/$F26,
IF(AD$4&lt;'2.1 Kraftwerk allgemein'!$F$16+$F26,
('2.5 CAPEX'!$J29+SUM(OFFSET('2.5 CAPEX'!AI29,0,-MIN(MAX($F26-1-('2.1 Kraftwerk allgemein'!$F$16-'2.1 Kraftwerk allgemein'!$F$15+1),0),COLUMN(U26)-1-('2.1 Kraftwerk allgemein'!$F$16-'2.1 Kraftwerk allgemein'!$F$15+1)),1,MIN(MAX($F26-('2.1 Kraftwerk allgemein'!$F$16-'2.1 Kraftwerk allgemein'!$F$15+1),1),COLUMN(U26)-('2.1 Kraftwerk allgemein'!$F$16-'2.1 Kraftwerk allgemein'!$F$15+1)))))/$F26,
SUM(OFFSET('2.5 CAPEX'!AI29,0,-MIN($F26-1,COLUMN(U26)-1),1,MIN($F26,COLUMN(U26))))/$F26)))))),
IF(OR(ISNUMBER($D26)=FALSE,$F26=""),"",
IF(AND('2.5 CAPEX'!$L29&lt;&gt;"x",'2.5 CAPEX'!$M29&lt;&gt;"x"),0,
IF($F26=0,0,
IF(AD$4&lt;'2.1 Kraftwerk allgemein'!$F$16,0,
IF(AD$4='2.1 Kraftwerk allgemein'!$F$16,'2.5 CAPEX'!$J29/$F26,
IF(AD$4&lt;'2.1 Kraftwerk allgemein'!$F$16+$F26,
('2.5 CAPEX'!$J29+SUM(OFFSET('2.5 CAPEX'!AI29,0,-MIN(MAX($F26-1-('2.1 Kraftwerk allgemein'!$F$16-'1.1 Allgemein'!$I$22+1),0),COLUMN(U26)-1-('2.1 Kraftwerk allgemein'!$F$16-'1.1 Allgemein'!$I$22+1)),1,MIN(MAX($F26-('2.1 Kraftwerk allgemein'!$F$16-'1.1 Allgemein'!$I$22+1),1),COLUMN(U26)-('2.1 Kraftwerk allgemein'!$F$16-'1.1 Allgemein'!$I$22+1)))))/$F26,
SUM(OFFSET('2.5 CAPEX'!AI29,0,-MIN($F26-1,COLUMN(U26)-1),1,MIN($F26,COLUMN(U26))))/$F26)))))))</f>
        <v>0</v>
      </c>
      <c r="AE26" s="199">
        <f ca="1">IF('2.1 Kraftwerk allgemein'!$F$15&lt;'1.1 Allgemein'!$I$22,
IF(OR(ISNUMBER($D26)=FALSE,$F26=""),"",
IF(AND('2.5 CAPEX'!$L29&lt;&gt;"x",'2.5 CAPEX'!$M29&lt;&gt;"x"),0,
IF($F26=0,0,
IF(AE$4&lt;'2.1 Kraftwerk allgemein'!$F$16,0,
IF(AE$4='2.1 Kraftwerk allgemein'!$F$16,'2.5 CAPEX'!$J29/$F26,
IF(AE$4&lt;'2.1 Kraftwerk allgemein'!$F$16+$F26,
('2.5 CAPEX'!$J29+SUM(OFFSET('2.5 CAPEX'!AJ29,0,-MIN(MAX($F26-1-('2.1 Kraftwerk allgemein'!$F$16-'2.1 Kraftwerk allgemein'!$F$15+1),0),COLUMN(V26)-1-('2.1 Kraftwerk allgemein'!$F$16-'2.1 Kraftwerk allgemein'!$F$15+1)),1,MIN(MAX($F26-('2.1 Kraftwerk allgemein'!$F$16-'2.1 Kraftwerk allgemein'!$F$15+1),1),COLUMN(V26)-('2.1 Kraftwerk allgemein'!$F$16-'2.1 Kraftwerk allgemein'!$F$15+1)))))/$F26,
SUM(OFFSET('2.5 CAPEX'!AJ29,0,-MIN($F26-1,COLUMN(V26)-1),1,MIN($F26,COLUMN(V26))))/$F26)))))),
IF(OR(ISNUMBER($D26)=FALSE,$F26=""),"",
IF(AND('2.5 CAPEX'!$L29&lt;&gt;"x",'2.5 CAPEX'!$M29&lt;&gt;"x"),0,
IF($F26=0,0,
IF(AE$4&lt;'2.1 Kraftwerk allgemein'!$F$16,0,
IF(AE$4='2.1 Kraftwerk allgemein'!$F$16,'2.5 CAPEX'!$J29/$F26,
IF(AE$4&lt;'2.1 Kraftwerk allgemein'!$F$16+$F26,
('2.5 CAPEX'!$J29+SUM(OFFSET('2.5 CAPEX'!AJ29,0,-MIN(MAX($F26-1-('2.1 Kraftwerk allgemein'!$F$16-'1.1 Allgemein'!$I$22+1),0),COLUMN(V26)-1-('2.1 Kraftwerk allgemein'!$F$16-'1.1 Allgemein'!$I$22+1)),1,MIN(MAX($F26-('2.1 Kraftwerk allgemein'!$F$16-'1.1 Allgemein'!$I$22+1),1),COLUMN(V26)-('2.1 Kraftwerk allgemein'!$F$16-'1.1 Allgemein'!$I$22+1)))))/$F26,
SUM(OFFSET('2.5 CAPEX'!AJ29,0,-MIN($F26-1,COLUMN(V26)-1),1,MIN($F26,COLUMN(V26))))/$F26)))))))</f>
        <v>0</v>
      </c>
      <c r="AF26" s="199">
        <f ca="1">IF('2.1 Kraftwerk allgemein'!$F$15&lt;'1.1 Allgemein'!$I$22,
IF(OR(ISNUMBER($D26)=FALSE,$F26=""),"",
IF(AND('2.5 CAPEX'!$L29&lt;&gt;"x",'2.5 CAPEX'!$M29&lt;&gt;"x"),0,
IF($F26=0,0,
IF(AF$4&lt;'2.1 Kraftwerk allgemein'!$F$16,0,
IF(AF$4='2.1 Kraftwerk allgemein'!$F$16,'2.5 CAPEX'!$J29/$F26,
IF(AF$4&lt;'2.1 Kraftwerk allgemein'!$F$16+$F26,
('2.5 CAPEX'!$J29+SUM(OFFSET('2.5 CAPEX'!AK29,0,-MIN(MAX($F26-1-('2.1 Kraftwerk allgemein'!$F$16-'2.1 Kraftwerk allgemein'!$F$15+1),0),COLUMN(W26)-1-('2.1 Kraftwerk allgemein'!$F$16-'2.1 Kraftwerk allgemein'!$F$15+1)),1,MIN(MAX($F26-('2.1 Kraftwerk allgemein'!$F$16-'2.1 Kraftwerk allgemein'!$F$15+1),1),COLUMN(W26)-('2.1 Kraftwerk allgemein'!$F$16-'2.1 Kraftwerk allgemein'!$F$15+1)))))/$F26,
SUM(OFFSET('2.5 CAPEX'!AK29,0,-MIN($F26-1,COLUMN(W26)-1),1,MIN($F26,COLUMN(W26))))/$F26)))))),
IF(OR(ISNUMBER($D26)=FALSE,$F26=""),"",
IF(AND('2.5 CAPEX'!$L29&lt;&gt;"x",'2.5 CAPEX'!$M29&lt;&gt;"x"),0,
IF($F26=0,0,
IF(AF$4&lt;'2.1 Kraftwerk allgemein'!$F$16,0,
IF(AF$4='2.1 Kraftwerk allgemein'!$F$16,'2.5 CAPEX'!$J29/$F26,
IF(AF$4&lt;'2.1 Kraftwerk allgemein'!$F$16+$F26,
('2.5 CAPEX'!$J29+SUM(OFFSET('2.5 CAPEX'!AK29,0,-MIN(MAX($F26-1-('2.1 Kraftwerk allgemein'!$F$16-'1.1 Allgemein'!$I$22+1),0),COLUMN(W26)-1-('2.1 Kraftwerk allgemein'!$F$16-'1.1 Allgemein'!$I$22+1)),1,MIN(MAX($F26-('2.1 Kraftwerk allgemein'!$F$16-'1.1 Allgemein'!$I$22+1),1),COLUMN(W26)-('2.1 Kraftwerk allgemein'!$F$16-'1.1 Allgemein'!$I$22+1)))))/$F26,
SUM(OFFSET('2.5 CAPEX'!AK29,0,-MIN($F26-1,COLUMN(W26)-1),1,MIN($F26,COLUMN(W26))))/$F26)))))))</f>
        <v>0</v>
      </c>
      <c r="AG26" s="199">
        <f ca="1">IF('2.1 Kraftwerk allgemein'!$F$15&lt;'1.1 Allgemein'!$I$22,
IF(OR(ISNUMBER($D26)=FALSE,$F26=""),"",
IF(AND('2.5 CAPEX'!$L29&lt;&gt;"x",'2.5 CAPEX'!$M29&lt;&gt;"x"),0,
IF($F26=0,0,
IF(AG$4&lt;'2.1 Kraftwerk allgemein'!$F$16,0,
IF(AG$4='2.1 Kraftwerk allgemein'!$F$16,'2.5 CAPEX'!$J29/$F26,
IF(AG$4&lt;'2.1 Kraftwerk allgemein'!$F$16+$F26,
('2.5 CAPEX'!$J29+SUM(OFFSET('2.5 CAPEX'!AL29,0,-MIN(MAX($F26-1-('2.1 Kraftwerk allgemein'!$F$16-'2.1 Kraftwerk allgemein'!$F$15+1),0),COLUMN(X26)-1-('2.1 Kraftwerk allgemein'!$F$16-'2.1 Kraftwerk allgemein'!$F$15+1)),1,MIN(MAX($F26-('2.1 Kraftwerk allgemein'!$F$16-'2.1 Kraftwerk allgemein'!$F$15+1),1),COLUMN(X26)-('2.1 Kraftwerk allgemein'!$F$16-'2.1 Kraftwerk allgemein'!$F$15+1)))))/$F26,
SUM(OFFSET('2.5 CAPEX'!AL29,0,-MIN($F26-1,COLUMN(X26)-1),1,MIN($F26,COLUMN(X26))))/$F26)))))),
IF(OR(ISNUMBER($D26)=FALSE,$F26=""),"",
IF(AND('2.5 CAPEX'!$L29&lt;&gt;"x",'2.5 CAPEX'!$M29&lt;&gt;"x"),0,
IF($F26=0,0,
IF(AG$4&lt;'2.1 Kraftwerk allgemein'!$F$16,0,
IF(AG$4='2.1 Kraftwerk allgemein'!$F$16,'2.5 CAPEX'!$J29/$F26,
IF(AG$4&lt;'2.1 Kraftwerk allgemein'!$F$16+$F26,
('2.5 CAPEX'!$J29+SUM(OFFSET('2.5 CAPEX'!AL29,0,-MIN(MAX($F26-1-('2.1 Kraftwerk allgemein'!$F$16-'1.1 Allgemein'!$I$22+1),0),COLUMN(X26)-1-('2.1 Kraftwerk allgemein'!$F$16-'1.1 Allgemein'!$I$22+1)),1,MIN(MAX($F26-('2.1 Kraftwerk allgemein'!$F$16-'1.1 Allgemein'!$I$22+1),1),COLUMN(X26)-('2.1 Kraftwerk allgemein'!$F$16-'1.1 Allgemein'!$I$22+1)))))/$F26,
SUM(OFFSET('2.5 CAPEX'!AL29,0,-MIN($F26-1,COLUMN(X26)-1),1,MIN($F26,COLUMN(X26))))/$F26)))))))</f>
        <v>0</v>
      </c>
      <c r="AH26" s="199">
        <f ca="1">IF('2.1 Kraftwerk allgemein'!$F$15&lt;'1.1 Allgemein'!$I$22,
IF(OR(ISNUMBER($D26)=FALSE,$F26=""),"",
IF(AND('2.5 CAPEX'!$L29&lt;&gt;"x",'2.5 CAPEX'!$M29&lt;&gt;"x"),0,
IF($F26=0,0,
IF(AH$4&lt;'2.1 Kraftwerk allgemein'!$F$16,0,
IF(AH$4='2.1 Kraftwerk allgemein'!$F$16,'2.5 CAPEX'!$J29/$F26,
IF(AH$4&lt;'2.1 Kraftwerk allgemein'!$F$16+$F26,
('2.5 CAPEX'!$J29+SUM(OFFSET('2.5 CAPEX'!AM29,0,-MIN(MAX($F26-1-('2.1 Kraftwerk allgemein'!$F$16-'2.1 Kraftwerk allgemein'!$F$15+1),0),COLUMN(Y26)-1-('2.1 Kraftwerk allgemein'!$F$16-'2.1 Kraftwerk allgemein'!$F$15+1)),1,MIN(MAX($F26-('2.1 Kraftwerk allgemein'!$F$16-'2.1 Kraftwerk allgemein'!$F$15+1),1),COLUMN(Y26)-('2.1 Kraftwerk allgemein'!$F$16-'2.1 Kraftwerk allgemein'!$F$15+1)))))/$F26,
SUM(OFFSET('2.5 CAPEX'!AM29,0,-MIN($F26-1,COLUMN(Y26)-1),1,MIN($F26,COLUMN(Y26))))/$F26)))))),
IF(OR(ISNUMBER($D26)=FALSE,$F26=""),"",
IF(AND('2.5 CAPEX'!$L29&lt;&gt;"x",'2.5 CAPEX'!$M29&lt;&gt;"x"),0,
IF($F26=0,0,
IF(AH$4&lt;'2.1 Kraftwerk allgemein'!$F$16,0,
IF(AH$4='2.1 Kraftwerk allgemein'!$F$16,'2.5 CAPEX'!$J29/$F26,
IF(AH$4&lt;'2.1 Kraftwerk allgemein'!$F$16+$F26,
('2.5 CAPEX'!$J29+SUM(OFFSET('2.5 CAPEX'!AM29,0,-MIN(MAX($F26-1-('2.1 Kraftwerk allgemein'!$F$16-'1.1 Allgemein'!$I$22+1),0),COLUMN(Y26)-1-('2.1 Kraftwerk allgemein'!$F$16-'1.1 Allgemein'!$I$22+1)),1,MIN(MAX($F26-('2.1 Kraftwerk allgemein'!$F$16-'1.1 Allgemein'!$I$22+1),1),COLUMN(Y26)-('2.1 Kraftwerk allgemein'!$F$16-'1.1 Allgemein'!$I$22+1)))))/$F26,
SUM(OFFSET('2.5 CAPEX'!AM29,0,-MIN($F26-1,COLUMN(Y26)-1),1,MIN($F26,COLUMN(Y26))))/$F26)))))))</f>
        <v>0</v>
      </c>
      <c r="AI26" s="199">
        <f ca="1">IF('2.1 Kraftwerk allgemein'!$F$15&lt;'1.1 Allgemein'!$I$22,
IF(OR(ISNUMBER($D26)=FALSE,$F26=""),"",
IF(AND('2.5 CAPEX'!$L29&lt;&gt;"x",'2.5 CAPEX'!$M29&lt;&gt;"x"),0,
IF($F26=0,0,
IF(AI$4&lt;'2.1 Kraftwerk allgemein'!$F$16,0,
IF(AI$4='2.1 Kraftwerk allgemein'!$F$16,'2.5 CAPEX'!$J29/$F26,
IF(AI$4&lt;'2.1 Kraftwerk allgemein'!$F$16+$F26,
('2.5 CAPEX'!$J29+SUM(OFFSET('2.5 CAPEX'!AN29,0,-MIN(MAX($F26-1-('2.1 Kraftwerk allgemein'!$F$16-'2.1 Kraftwerk allgemein'!$F$15+1),0),COLUMN(Z26)-1-('2.1 Kraftwerk allgemein'!$F$16-'2.1 Kraftwerk allgemein'!$F$15+1)),1,MIN(MAX($F26-('2.1 Kraftwerk allgemein'!$F$16-'2.1 Kraftwerk allgemein'!$F$15+1),1),COLUMN(Z26)-('2.1 Kraftwerk allgemein'!$F$16-'2.1 Kraftwerk allgemein'!$F$15+1)))))/$F26,
SUM(OFFSET('2.5 CAPEX'!AN29,0,-MIN($F26-1,COLUMN(Z26)-1),1,MIN($F26,COLUMN(Z26))))/$F26)))))),
IF(OR(ISNUMBER($D26)=FALSE,$F26=""),"",
IF(AND('2.5 CAPEX'!$L29&lt;&gt;"x",'2.5 CAPEX'!$M29&lt;&gt;"x"),0,
IF($F26=0,0,
IF(AI$4&lt;'2.1 Kraftwerk allgemein'!$F$16,0,
IF(AI$4='2.1 Kraftwerk allgemein'!$F$16,'2.5 CAPEX'!$J29/$F26,
IF(AI$4&lt;'2.1 Kraftwerk allgemein'!$F$16+$F26,
('2.5 CAPEX'!$J29+SUM(OFFSET('2.5 CAPEX'!AN29,0,-MIN(MAX($F26-1-('2.1 Kraftwerk allgemein'!$F$16-'1.1 Allgemein'!$I$22+1),0),COLUMN(Z26)-1-('2.1 Kraftwerk allgemein'!$F$16-'1.1 Allgemein'!$I$22+1)),1,MIN(MAX($F26-('2.1 Kraftwerk allgemein'!$F$16-'1.1 Allgemein'!$I$22+1),1),COLUMN(Z26)-('2.1 Kraftwerk allgemein'!$F$16-'1.1 Allgemein'!$I$22+1)))))/$F26,
SUM(OFFSET('2.5 CAPEX'!AN29,0,-MIN($F26-1,COLUMN(Z26)-1),1,MIN($F26,COLUMN(Z26))))/$F26)))))))</f>
        <v>0</v>
      </c>
      <c r="AJ26" s="199">
        <f ca="1">IF('2.1 Kraftwerk allgemein'!$F$15&lt;'1.1 Allgemein'!$I$22,
IF(OR(ISNUMBER($D26)=FALSE,$F26=""),"",
IF(AND('2.5 CAPEX'!$L29&lt;&gt;"x",'2.5 CAPEX'!$M29&lt;&gt;"x"),0,
IF($F26=0,0,
IF(AJ$4&lt;'2.1 Kraftwerk allgemein'!$F$16,0,
IF(AJ$4='2.1 Kraftwerk allgemein'!$F$16,'2.5 CAPEX'!$J29/$F26,
IF(AJ$4&lt;'2.1 Kraftwerk allgemein'!$F$16+$F26,
('2.5 CAPEX'!$J29+SUM(OFFSET('2.5 CAPEX'!AO29,0,-MIN(MAX($F26-1-('2.1 Kraftwerk allgemein'!$F$16-'2.1 Kraftwerk allgemein'!$F$15+1),0),COLUMN(AA26)-1-('2.1 Kraftwerk allgemein'!$F$16-'2.1 Kraftwerk allgemein'!$F$15+1)),1,MIN(MAX($F26-('2.1 Kraftwerk allgemein'!$F$16-'2.1 Kraftwerk allgemein'!$F$15+1),1),COLUMN(AA26)-('2.1 Kraftwerk allgemein'!$F$16-'2.1 Kraftwerk allgemein'!$F$15+1)))))/$F26,
SUM(OFFSET('2.5 CAPEX'!AO29,0,-MIN($F26-1,COLUMN(AA26)-1),1,MIN($F26,COLUMN(AA26))))/$F26)))))),
IF(OR(ISNUMBER($D26)=FALSE,$F26=""),"",
IF(AND('2.5 CAPEX'!$L29&lt;&gt;"x",'2.5 CAPEX'!$M29&lt;&gt;"x"),0,
IF($F26=0,0,
IF(AJ$4&lt;'2.1 Kraftwerk allgemein'!$F$16,0,
IF(AJ$4='2.1 Kraftwerk allgemein'!$F$16,'2.5 CAPEX'!$J29/$F26,
IF(AJ$4&lt;'2.1 Kraftwerk allgemein'!$F$16+$F26,
('2.5 CAPEX'!$J29+SUM(OFFSET('2.5 CAPEX'!AO29,0,-MIN(MAX($F26-1-('2.1 Kraftwerk allgemein'!$F$16-'1.1 Allgemein'!$I$22+1),0),COLUMN(AA26)-1-('2.1 Kraftwerk allgemein'!$F$16-'1.1 Allgemein'!$I$22+1)),1,MIN(MAX($F26-('2.1 Kraftwerk allgemein'!$F$16-'1.1 Allgemein'!$I$22+1),1),COLUMN(AA26)-('2.1 Kraftwerk allgemein'!$F$16-'1.1 Allgemein'!$I$22+1)))))/$F26,
SUM(OFFSET('2.5 CAPEX'!AO29,0,-MIN($F26-1,COLUMN(AA26)-1),1,MIN($F26,COLUMN(AA26))))/$F26)))))))</f>
        <v>0</v>
      </c>
      <c r="AK26" s="199">
        <f ca="1">IF('2.1 Kraftwerk allgemein'!$F$15&lt;'1.1 Allgemein'!$I$22,
IF(OR(ISNUMBER($D26)=FALSE,$F26=""),"",
IF(AND('2.5 CAPEX'!$L29&lt;&gt;"x",'2.5 CAPEX'!$M29&lt;&gt;"x"),0,
IF($F26=0,0,
IF(AK$4&lt;'2.1 Kraftwerk allgemein'!$F$16,0,
IF(AK$4='2.1 Kraftwerk allgemein'!$F$16,'2.5 CAPEX'!$J29/$F26,
IF(AK$4&lt;'2.1 Kraftwerk allgemein'!$F$16+$F26,
('2.5 CAPEX'!$J29+SUM(OFFSET('2.5 CAPEX'!AP29,0,-MIN(MAX($F26-1-('2.1 Kraftwerk allgemein'!$F$16-'2.1 Kraftwerk allgemein'!$F$15+1),0),COLUMN(AB26)-1-('2.1 Kraftwerk allgemein'!$F$16-'2.1 Kraftwerk allgemein'!$F$15+1)),1,MIN(MAX($F26-('2.1 Kraftwerk allgemein'!$F$16-'2.1 Kraftwerk allgemein'!$F$15+1),1),COLUMN(AB26)-('2.1 Kraftwerk allgemein'!$F$16-'2.1 Kraftwerk allgemein'!$F$15+1)))))/$F26,
SUM(OFFSET('2.5 CAPEX'!AP29,0,-MIN($F26-1,COLUMN(AB26)-1),1,MIN($F26,COLUMN(AB26))))/$F26)))))),
IF(OR(ISNUMBER($D26)=FALSE,$F26=""),"",
IF(AND('2.5 CAPEX'!$L29&lt;&gt;"x",'2.5 CAPEX'!$M29&lt;&gt;"x"),0,
IF($F26=0,0,
IF(AK$4&lt;'2.1 Kraftwerk allgemein'!$F$16,0,
IF(AK$4='2.1 Kraftwerk allgemein'!$F$16,'2.5 CAPEX'!$J29/$F26,
IF(AK$4&lt;'2.1 Kraftwerk allgemein'!$F$16+$F26,
('2.5 CAPEX'!$J29+SUM(OFFSET('2.5 CAPEX'!AP29,0,-MIN(MAX($F26-1-('2.1 Kraftwerk allgemein'!$F$16-'1.1 Allgemein'!$I$22+1),0),COLUMN(AB26)-1-('2.1 Kraftwerk allgemein'!$F$16-'1.1 Allgemein'!$I$22+1)),1,MIN(MAX($F26-('2.1 Kraftwerk allgemein'!$F$16-'1.1 Allgemein'!$I$22+1),1),COLUMN(AB26)-('2.1 Kraftwerk allgemein'!$F$16-'1.1 Allgemein'!$I$22+1)))))/$F26,
SUM(OFFSET('2.5 CAPEX'!AP29,0,-MIN($F26-1,COLUMN(AB26)-1),1,MIN($F26,COLUMN(AB26))))/$F26)))))))</f>
        <v>0</v>
      </c>
      <c r="AL26" s="199">
        <f ca="1">IF('2.1 Kraftwerk allgemein'!$F$15&lt;'1.1 Allgemein'!$I$22,
IF(OR(ISNUMBER($D26)=FALSE,$F26=""),"",
IF(AND('2.5 CAPEX'!$L29&lt;&gt;"x",'2.5 CAPEX'!$M29&lt;&gt;"x"),0,
IF($F26=0,0,
IF(AL$4&lt;'2.1 Kraftwerk allgemein'!$F$16,0,
IF(AL$4='2.1 Kraftwerk allgemein'!$F$16,'2.5 CAPEX'!$J29/$F26,
IF(AL$4&lt;'2.1 Kraftwerk allgemein'!$F$16+$F26,
('2.5 CAPEX'!$J29+SUM(OFFSET('2.5 CAPEX'!AQ29,0,-MIN(MAX($F26-1-('2.1 Kraftwerk allgemein'!$F$16-'2.1 Kraftwerk allgemein'!$F$15+1),0),COLUMN(AC26)-1-('2.1 Kraftwerk allgemein'!$F$16-'2.1 Kraftwerk allgemein'!$F$15+1)),1,MIN(MAX($F26-('2.1 Kraftwerk allgemein'!$F$16-'2.1 Kraftwerk allgemein'!$F$15+1),1),COLUMN(AC26)-('2.1 Kraftwerk allgemein'!$F$16-'2.1 Kraftwerk allgemein'!$F$15+1)))))/$F26,
SUM(OFFSET('2.5 CAPEX'!AQ29,0,-MIN($F26-1,COLUMN(AC26)-1),1,MIN($F26,COLUMN(AC26))))/$F26)))))),
IF(OR(ISNUMBER($D26)=FALSE,$F26=""),"",
IF(AND('2.5 CAPEX'!$L29&lt;&gt;"x",'2.5 CAPEX'!$M29&lt;&gt;"x"),0,
IF($F26=0,0,
IF(AL$4&lt;'2.1 Kraftwerk allgemein'!$F$16,0,
IF(AL$4='2.1 Kraftwerk allgemein'!$F$16,'2.5 CAPEX'!$J29/$F26,
IF(AL$4&lt;'2.1 Kraftwerk allgemein'!$F$16+$F26,
('2.5 CAPEX'!$J29+SUM(OFFSET('2.5 CAPEX'!AQ29,0,-MIN(MAX($F26-1-('2.1 Kraftwerk allgemein'!$F$16-'1.1 Allgemein'!$I$22+1),0),COLUMN(AC26)-1-('2.1 Kraftwerk allgemein'!$F$16-'1.1 Allgemein'!$I$22+1)),1,MIN(MAX($F26-('2.1 Kraftwerk allgemein'!$F$16-'1.1 Allgemein'!$I$22+1),1),COLUMN(AC26)-('2.1 Kraftwerk allgemein'!$F$16-'1.1 Allgemein'!$I$22+1)))))/$F26,
SUM(OFFSET('2.5 CAPEX'!AQ29,0,-MIN($F26-1,COLUMN(AC26)-1),1,MIN($F26,COLUMN(AC26))))/$F26)))))))</f>
        <v>0</v>
      </c>
      <c r="AM26" s="199">
        <f ca="1">IF('2.1 Kraftwerk allgemein'!$F$15&lt;'1.1 Allgemein'!$I$22,
IF(OR(ISNUMBER($D26)=FALSE,$F26=""),"",
IF(AND('2.5 CAPEX'!$L29&lt;&gt;"x",'2.5 CAPEX'!$M29&lt;&gt;"x"),0,
IF($F26=0,0,
IF(AM$4&lt;'2.1 Kraftwerk allgemein'!$F$16,0,
IF(AM$4='2.1 Kraftwerk allgemein'!$F$16,'2.5 CAPEX'!$J29/$F26,
IF(AM$4&lt;'2.1 Kraftwerk allgemein'!$F$16+$F26,
('2.5 CAPEX'!$J29+SUM(OFFSET('2.5 CAPEX'!AR29,0,-MIN(MAX($F26-1-('2.1 Kraftwerk allgemein'!$F$16-'2.1 Kraftwerk allgemein'!$F$15+1),0),COLUMN(AD26)-1-('2.1 Kraftwerk allgemein'!$F$16-'2.1 Kraftwerk allgemein'!$F$15+1)),1,MIN(MAX($F26-('2.1 Kraftwerk allgemein'!$F$16-'2.1 Kraftwerk allgemein'!$F$15+1),1),COLUMN(AD26)-('2.1 Kraftwerk allgemein'!$F$16-'2.1 Kraftwerk allgemein'!$F$15+1)))))/$F26,
SUM(OFFSET('2.5 CAPEX'!AR29,0,-MIN($F26-1,COLUMN(AD26)-1),1,MIN($F26,COLUMN(AD26))))/$F26)))))),
IF(OR(ISNUMBER($D26)=FALSE,$F26=""),"",
IF(AND('2.5 CAPEX'!$L29&lt;&gt;"x",'2.5 CAPEX'!$M29&lt;&gt;"x"),0,
IF($F26=0,0,
IF(AM$4&lt;'2.1 Kraftwerk allgemein'!$F$16,0,
IF(AM$4='2.1 Kraftwerk allgemein'!$F$16,'2.5 CAPEX'!$J29/$F26,
IF(AM$4&lt;'2.1 Kraftwerk allgemein'!$F$16+$F26,
('2.5 CAPEX'!$J29+SUM(OFFSET('2.5 CAPEX'!AR29,0,-MIN(MAX($F26-1-('2.1 Kraftwerk allgemein'!$F$16-'1.1 Allgemein'!$I$22+1),0),COLUMN(AD26)-1-('2.1 Kraftwerk allgemein'!$F$16-'1.1 Allgemein'!$I$22+1)),1,MIN(MAX($F26-('2.1 Kraftwerk allgemein'!$F$16-'1.1 Allgemein'!$I$22+1),1),COLUMN(AD26)-('2.1 Kraftwerk allgemein'!$F$16-'1.1 Allgemein'!$I$22+1)))))/$F26,
SUM(OFFSET('2.5 CAPEX'!AR29,0,-MIN($F26-1,COLUMN(AD26)-1),1,MIN($F26,COLUMN(AD26))))/$F26)))))))</f>
        <v>0</v>
      </c>
      <c r="AN26" s="199">
        <f ca="1">IF('2.1 Kraftwerk allgemein'!$F$15&lt;'1.1 Allgemein'!$I$22,
IF(OR(ISNUMBER($D26)=FALSE,$F26=""),"",
IF(AND('2.5 CAPEX'!$L29&lt;&gt;"x",'2.5 CAPEX'!$M29&lt;&gt;"x"),0,
IF($F26=0,0,
IF(AN$4&lt;'2.1 Kraftwerk allgemein'!$F$16,0,
IF(AN$4='2.1 Kraftwerk allgemein'!$F$16,'2.5 CAPEX'!$J29/$F26,
IF(AN$4&lt;'2.1 Kraftwerk allgemein'!$F$16+$F26,
('2.5 CAPEX'!$J29+SUM(OFFSET('2.5 CAPEX'!AS29,0,-MIN(MAX($F26-1-('2.1 Kraftwerk allgemein'!$F$16-'2.1 Kraftwerk allgemein'!$F$15+1),0),COLUMN(AE26)-1-('2.1 Kraftwerk allgemein'!$F$16-'2.1 Kraftwerk allgemein'!$F$15+1)),1,MIN(MAX($F26-('2.1 Kraftwerk allgemein'!$F$16-'2.1 Kraftwerk allgemein'!$F$15+1),1),COLUMN(AE26)-('2.1 Kraftwerk allgemein'!$F$16-'2.1 Kraftwerk allgemein'!$F$15+1)))))/$F26,
SUM(OFFSET('2.5 CAPEX'!AS29,0,-MIN($F26-1,COLUMN(AE26)-1),1,MIN($F26,COLUMN(AE26))))/$F26)))))),
IF(OR(ISNUMBER($D26)=FALSE,$F26=""),"",
IF(AND('2.5 CAPEX'!$L29&lt;&gt;"x",'2.5 CAPEX'!$M29&lt;&gt;"x"),0,
IF($F26=0,0,
IF(AN$4&lt;'2.1 Kraftwerk allgemein'!$F$16,0,
IF(AN$4='2.1 Kraftwerk allgemein'!$F$16,'2.5 CAPEX'!$J29/$F26,
IF(AN$4&lt;'2.1 Kraftwerk allgemein'!$F$16+$F26,
('2.5 CAPEX'!$J29+SUM(OFFSET('2.5 CAPEX'!AS29,0,-MIN(MAX($F26-1-('2.1 Kraftwerk allgemein'!$F$16-'1.1 Allgemein'!$I$22+1),0),COLUMN(AE26)-1-('2.1 Kraftwerk allgemein'!$F$16-'1.1 Allgemein'!$I$22+1)),1,MIN(MAX($F26-('2.1 Kraftwerk allgemein'!$F$16-'1.1 Allgemein'!$I$22+1),1),COLUMN(AE26)-('2.1 Kraftwerk allgemein'!$F$16-'1.1 Allgemein'!$I$22+1)))))/$F26,
SUM(OFFSET('2.5 CAPEX'!AS29,0,-MIN($F26-1,COLUMN(AE26)-1),1,MIN($F26,COLUMN(AE26))))/$F26)))))))</f>
        <v>0</v>
      </c>
      <c r="AO26" s="199">
        <f ca="1">IF('2.1 Kraftwerk allgemein'!$F$15&lt;'1.1 Allgemein'!$I$22,
IF(OR(ISNUMBER($D26)=FALSE,$F26=""),"",
IF(AND('2.5 CAPEX'!$L29&lt;&gt;"x",'2.5 CAPEX'!$M29&lt;&gt;"x"),0,
IF($F26=0,0,
IF(AO$4&lt;'2.1 Kraftwerk allgemein'!$F$16,0,
IF(AO$4='2.1 Kraftwerk allgemein'!$F$16,'2.5 CAPEX'!$J29/$F26,
IF(AO$4&lt;'2.1 Kraftwerk allgemein'!$F$16+$F26,
('2.5 CAPEX'!$J29+SUM(OFFSET('2.5 CAPEX'!AT29,0,-MIN(MAX($F26-1-('2.1 Kraftwerk allgemein'!$F$16-'2.1 Kraftwerk allgemein'!$F$15+1),0),COLUMN(AF26)-1-('2.1 Kraftwerk allgemein'!$F$16-'2.1 Kraftwerk allgemein'!$F$15+1)),1,MIN(MAX($F26-('2.1 Kraftwerk allgemein'!$F$16-'2.1 Kraftwerk allgemein'!$F$15+1),1),COLUMN(AF26)-('2.1 Kraftwerk allgemein'!$F$16-'2.1 Kraftwerk allgemein'!$F$15+1)))))/$F26,
SUM(OFFSET('2.5 CAPEX'!AT29,0,-MIN($F26-1,COLUMN(AF26)-1),1,MIN($F26,COLUMN(AF26))))/$F26)))))),
IF(OR(ISNUMBER($D26)=FALSE,$F26=""),"",
IF(AND('2.5 CAPEX'!$L29&lt;&gt;"x",'2.5 CAPEX'!$M29&lt;&gt;"x"),0,
IF($F26=0,0,
IF(AO$4&lt;'2.1 Kraftwerk allgemein'!$F$16,0,
IF(AO$4='2.1 Kraftwerk allgemein'!$F$16,'2.5 CAPEX'!$J29/$F26,
IF(AO$4&lt;'2.1 Kraftwerk allgemein'!$F$16+$F26,
('2.5 CAPEX'!$J29+SUM(OFFSET('2.5 CAPEX'!AT29,0,-MIN(MAX($F26-1-('2.1 Kraftwerk allgemein'!$F$16-'1.1 Allgemein'!$I$22+1),0),COLUMN(AF26)-1-('2.1 Kraftwerk allgemein'!$F$16-'1.1 Allgemein'!$I$22+1)),1,MIN(MAX($F26-('2.1 Kraftwerk allgemein'!$F$16-'1.1 Allgemein'!$I$22+1),1),COLUMN(AF26)-('2.1 Kraftwerk allgemein'!$F$16-'1.1 Allgemein'!$I$22+1)))))/$F26,
SUM(OFFSET('2.5 CAPEX'!AT29,0,-MIN($F26-1,COLUMN(AF26)-1),1,MIN($F26,COLUMN(AF26))))/$F26)))))))</f>
        <v>0</v>
      </c>
      <c r="AP26" s="199">
        <f ca="1">IF('2.1 Kraftwerk allgemein'!$F$15&lt;'1.1 Allgemein'!$I$22,
IF(OR(ISNUMBER($D26)=FALSE,$F26=""),"",
IF(AND('2.5 CAPEX'!$L29&lt;&gt;"x",'2.5 CAPEX'!$M29&lt;&gt;"x"),0,
IF($F26=0,0,
IF(AP$4&lt;'2.1 Kraftwerk allgemein'!$F$16,0,
IF(AP$4='2.1 Kraftwerk allgemein'!$F$16,'2.5 CAPEX'!$J29/$F26,
IF(AP$4&lt;'2.1 Kraftwerk allgemein'!$F$16+$F26,
('2.5 CAPEX'!$J29+SUM(OFFSET('2.5 CAPEX'!AU29,0,-MIN(MAX($F26-1-('2.1 Kraftwerk allgemein'!$F$16-'2.1 Kraftwerk allgemein'!$F$15+1),0),COLUMN(AG26)-1-('2.1 Kraftwerk allgemein'!$F$16-'2.1 Kraftwerk allgemein'!$F$15+1)),1,MIN(MAX($F26-('2.1 Kraftwerk allgemein'!$F$16-'2.1 Kraftwerk allgemein'!$F$15+1),1),COLUMN(AG26)-('2.1 Kraftwerk allgemein'!$F$16-'2.1 Kraftwerk allgemein'!$F$15+1)))))/$F26,
SUM(OFFSET('2.5 CAPEX'!AU29,0,-MIN($F26-1,COLUMN(AG26)-1),1,MIN($F26,COLUMN(AG26))))/$F26)))))),
IF(OR(ISNUMBER($D26)=FALSE,$F26=""),"",
IF(AND('2.5 CAPEX'!$L29&lt;&gt;"x",'2.5 CAPEX'!$M29&lt;&gt;"x"),0,
IF($F26=0,0,
IF(AP$4&lt;'2.1 Kraftwerk allgemein'!$F$16,0,
IF(AP$4='2.1 Kraftwerk allgemein'!$F$16,'2.5 CAPEX'!$J29/$F26,
IF(AP$4&lt;'2.1 Kraftwerk allgemein'!$F$16+$F26,
('2.5 CAPEX'!$J29+SUM(OFFSET('2.5 CAPEX'!AU29,0,-MIN(MAX($F26-1-('2.1 Kraftwerk allgemein'!$F$16-'1.1 Allgemein'!$I$22+1),0),COLUMN(AG26)-1-('2.1 Kraftwerk allgemein'!$F$16-'1.1 Allgemein'!$I$22+1)),1,MIN(MAX($F26-('2.1 Kraftwerk allgemein'!$F$16-'1.1 Allgemein'!$I$22+1),1),COLUMN(AG26)-('2.1 Kraftwerk allgemein'!$F$16-'1.1 Allgemein'!$I$22+1)))))/$F26,
SUM(OFFSET('2.5 CAPEX'!AU29,0,-MIN($F26-1,COLUMN(AG26)-1),1,MIN($F26,COLUMN(AG26))))/$F26)))))))</f>
        <v>0</v>
      </c>
      <c r="AQ26" s="199">
        <f ca="1">IF('2.1 Kraftwerk allgemein'!$F$15&lt;'1.1 Allgemein'!$I$22,
IF(OR(ISNUMBER($D26)=FALSE,$F26=""),"",
IF(AND('2.5 CAPEX'!$L29&lt;&gt;"x",'2.5 CAPEX'!$M29&lt;&gt;"x"),0,
IF($F26=0,0,
IF(AQ$4&lt;'2.1 Kraftwerk allgemein'!$F$16,0,
IF(AQ$4='2.1 Kraftwerk allgemein'!$F$16,'2.5 CAPEX'!$J29/$F26,
IF(AQ$4&lt;'2.1 Kraftwerk allgemein'!$F$16+$F26,
('2.5 CAPEX'!$J29+SUM(OFFSET('2.5 CAPEX'!AV29,0,-MIN(MAX($F26-1-('2.1 Kraftwerk allgemein'!$F$16-'2.1 Kraftwerk allgemein'!$F$15+1),0),COLUMN(AH26)-1-('2.1 Kraftwerk allgemein'!$F$16-'2.1 Kraftwerk allgemein'!$F$15+1)),1,MIN(MAX($F26-('2.1 Kraftwerk allgemein'!$F$16-'2.1 Kraftwerk allgemein'!$F$15+1),1),COLUMN(AH26)-('2.1 Kraftwerk allgemein'!$F$16-'2.1 Kraftwerk allgemein'!$F$15+1)))))/$F26,
SUM(OFFSET('2.5 CAPEX'!AV29,0,-MIN($F26-1,COLUMN(AH26)-1),1,MIN($F26,COLUMN(AH26))))/$F26)))))),
IF(OR(ISNUMBER($D26)=FALSE,$F26=""),"",
IF(AND('2.5 CAPEX'!$L29&lt;&gt;"x",'2.5 CAPEX'!$M29&lt;&gt;"x"),0,
IF($F26=0,0,
IF(AQ$4&lt;'2.1 Kraftwerk allgemein'!$F$16,0,
IF(AQ$4='2.1 Kraftwerk allgemein'!$F$16,'2.5 CAPEX'!$J29/$F26,
IF(AQ$4&lt;'2.1 Kraftwerk allgemein'!$F$16+$F26,
('2.5 CAPEX'!$J29+SUM(OFFSET('2.5 CAPEX'!AV29,0,-MIN(MAX($F26-1-('2.1 Kraftwerk allgemein'!$F$16-'1.1 Allgemein'!$I$22+1),0),COLUMN(AH26)-1-('2.1 Kraftwerk allgemein'!$F$16-'1.1 Allgemein'!$I$22+1)),1,MIN(MAX($F26-('2.1 Kraftwerk allgemein'!$F$16-'1.1 Allgemein'!$I$22+1),1),COLUMN(AH26)-('2.1 Kraftwerk allgemein'!$F$16-'1.1 Allgemein'!$I$22+1)))))/$F26,
SUM(OFFSET('2.5 CAPEX'!AV29,0,-MIN($F26-1,COLUMN(AH26)-1),1,MIN($F26,COLUMN(AH26))))/$F26)))))))</f>
        <v>0</v>
      </c>
      <c r="AR26" s="199">
        <f ca="1">IF('2.1 Kraftwerk allgemein'!$F$15&lt;'1.1 Allgemein'!$I$22,
IF(OR(ISNUMBER($D26)=FALSE,$F26=""),"",
IF(AND('2.5 CAPEX'!$L29&lt;&gt;"x",'2.5 CAPEX'!$M29&lt;&gt;"x"),0,
IF($F26=0,0,
IF(AR$4&lt;'2.1 Kraftwerk allgemein'!$F$16,0,
IF(AR$4='2.1 Kraftwerk allgemein'!$F$16,'2.5 CAPEX'!$J29/$F26,
IF(AR$4&lt;'2.1 Kraftwerk allgemein'!$F$16+$F26,
('2.5 CAPEX'!$J29+SUM(OFFSET('2.5 CAPEX'!AW29,0,-MIN(MAX($F26-1-('2.1 Kraftwerk allgemein'!$F$16-'2.1 Kraftwerk allgemein'!$F$15+1),0),COLUMN(AI26)-1-('2.1 Kraftwerk allgemein'!$F$16-'2.1 Kraftwerk allgemein'!$F$15+1)),1,MIN(MAX($F26-('2.1 Kraftwerk allgemein'!$F$16-'2.1 Kraftwerk allgemein'!$F$15+1),1),COLUMN(AI26)-('2.1 Kraftwerk allgemein'!$F$16-'2.1 Kraftwerk allgemein'!$F$15+1)))))/$F26,
SUM(OFFSET('2.5 CAPEX'!AW29,0,-MIN($F26-1,COLUMN(AI26)-1),1,MIN($F26,COLUMN(AI26))))/$F26)))))),
IF(OR(ISNUMBER($D26)=FALSE,$F26=""),"",
IF(AND('2.5 CAPEX'!$L29&lt;&gt;"x",'2.5 CAPEX'!$M29&lt;&gt;"x"),0,
IF($F26=0,0,
IF(AR$4&lt;'2.1 Kraftwerk allgemein'!$F$16,0,
IF(AR$4='2.1 Kraftwerk allgemein'!$F$16,'2.5 CAPEX'!$J29/$F26,
IF(AR$4&lt;'2.1 Kraftwerk allgemein'!$F$16+$F26,
('2.5 CAPEX'!$J29+SUM(OFFSET('2.5 CAPEX'!AW29,0,-MIN(MAX($F26-1-('2.1 Kraftwerk allgemein'!$F$16-'1.1 Allgemein'!$I$22+1),0),COLUMN(AI26)-1-('2.1 Kraftwerk allgemein'!$F$16-'1.1 Allgemein'!$I$22+1)),1,MIN(MAX($F26-('2.1 Kraftwerk allgemein'!$F$16-'1.1 Allgemein'!$I$22+1),1),COLUMN(AI26)-('2.1 Kraftwerk allgemein'!$F$16-'1.1 Allgemein'!$I$22+1)))))/$F26,
SUM(OFFSET('2.5 CAPEX'!AW29,0,-MIN($F26-1,COLUMN(AI26)-1),1,MIN($F26,COLUMN(AI26))))/$F26)))))))</f>
        <v>0</v>
      </c>
      <c r="AS26" s="199">
        <f ca="1">IF('2.1 Kraftwerk allgemein'!$F$15&lt;'1.1 Allgemein'!$I$22,
IF(OR(ISNUMBER($D26)=FALSE,$F26=""),"",
IF(AND('2.5 CAPEX'!$L29&lt;&gt;"x",'2.5 CAPEX'!$M29&lt;&gt;"x"),0,
IF($F26=0,0,
IF(AS$4&lt;'2.1 Kraftwerk allgemein'!$F$16,0,
IF(AS$4='2.1 Kraftwerk allgemein'!$F$16,'2.5 CAPEX'!$J29/$F26,
IF(AS$4&lt;'2.1 Kraftwerk allgemein'!$F$16+$F26,
('2.5 CAPEX'!$J29+SUM(OFFSET('2.5 CAPEX'!AX29,0,-MIN(MAX($F26-1-('2.1 Kraftwerk allgemein'!$F$16-'2.1 Kraftwerk allgemein'!$F$15+1),0),COLUMN(AJ26)-1-('2.1 Kraftwerk allgemein'!$F$16-'2.1 Kraftwerk allgemein'!$F$15+1)),1,MIN(MAX($F26-('2.1 Kraftwerk allgemein'!$F$16-'2.1 Kraftwerk allgemein'!$F$15+1),1),COLUMN(AJ26)-('2.1 Kraftwerk allgemein'!$F$16-'2.1 Kraftwerk allgemein'!$F$15+1)))))/$F26,
SUM(OFFSET('2.5 CAPEX'!AX29,0,-MIN($F26-1,COLUMN(AJ26)-1),1,MIN($F26,COLUMN(AJ26))))/$F26)))))),
IF(OR(ISNUMBER($D26)=FALSE,$F26=""),"",
IF(AND('2.5 CAPEX'!$L29&lt;&gt;"x",'2.5 CAPEX'!$M29&lt;&gt;"x"),0,
IF($F26=0,0,
IF(AS$4&lt;'2.1 Kraftwerk allgemein'!$F$16,0,
IF(AS$4='2.1 Kraftwerk allgemein'!$F$16,'2.5 CAPEX'!$J29/$F26,
IF(AS$4&lt;'2.1 Kraftwerk allgemein'!$F$16+$F26,
('2.5 CAPEX'!$J29+SUM(OFFSET('2.5 CAPEX'!AX29,0,-MIN(MAX($F26-1-('2.1 Kraftwerk allgemein'!$F$16-'1.1 Allgemein'!$I$22+1),0),COLUMN(AJ26)-1-('2.1 Kraftwerk allgemein'!$F$16-'1.1 Allgemein'!$I$22+1)),1,MIN(MAX($F26-('2.1 Kraftwerk allgemein'!$F$16-'1.1 Allgemein'!$I$22+1),1),COLUMN(AJ26)-('2.1 Kraftwerk allgemein'!$F$16-'1.1 Allgemein'!$I$22+1)))))/$F26,
SUM(OFFSET('2.5 CAPEX'!AX29,0,-MIN($F26-1,COLUMN(AJ26)-1),1,MIN($F26,COLUMN(AJ26))))/$F26)))))))</f>
        <v>0</v>
      </c>
      <c r="AT26" s="199">
        <f ca="1">IF('2.1 Kraftwerk allgemein'!$F$15&lt;'1.1 Allgemein'!$I$22,
IF(OR(ISNUMBER($D26)=FALSE,$F26=""),"",
IF(AND('2.5 CAPEX'!$L29&lt;&gt;"x",'2.5 CAPEX'!$M29&lt;&gt;"x"),0,
IF($F26=0,0,
IF(AT$4&lt;'2.1 Kraftwerk allgemein'!$F$16,0,
IF(AT$4='2.1 Kraftwerk allgemein'!$F$16,'2.5 CAPEX'!$J29/$F26,
IF(AT$4&lt;'2.1 Kraftwerk allgemein'!$F$16+$F26,
('2.5 CAPEX'!$J29+SUM(OFFSET('2.5 CAPEX'!AY29,0,-MIN(MAX($F26-1-('2.1 Kraftwerk allgemein'!$F$16-'2.1 Kraftwerk allgemein'!$F$15+1),0),COLUMN(AK26)-1-('2.1 Kraftwerk allgemein'!$F$16-'2.1 Kraftwerk allgemein'!$F$15+1)),1,MIN(MAX($F26-('2.1 Kraftwerk allgemein'!$F$16-'2.1 Kraftwerk allgemein'!$F$15+1),1),COLUMN(AK26)-('2.1 Kraftwerk allgemein'!$F$16-'2.1 Kraftwerk allgemein'!$F$15+1)))))/$F26,
SUM(OFFSET('2.5 CAPEX'!AY29,0,-MIN($F26-1,COLUMN(AK26)-1),1,MIN($F26,COLUMN(AK26))))/$F26)))))),
IF(OR(ISNUMBER($D26)=FALSE,$F26=""),"",
IF(AND('2.5 CAPEX'!$L29&lt;&gt;"x",'2.5 CAPEX'!$M29&lt;&gt;"x"),0,
IF($F26=0,0,
IF(AT$4&lt;'2.1 Kraftwerk allgemein'!$F$16,0,
IF(AT$4='2.1 Kraftwerk allgemein'!$F$16,'2.5 CAPEX'!$J29/$F26,
IF(AT$4&lt;'2.1 Kraftwerk allgemein'!$F$16+$F26,
('2.5 CAPEX'!$J29+SUM(OFFSET('2.5 CAPEX'!AY29,0,-MIN(MAX($F26-1-('2.1 Kraftwerk allgemein'!$F$16-'1.1 Allgemein'!$I$22+1),0),COLUMN(AK26)-1-('2.1 Kraftwerk allgemein'!$F$16-'1.1 Allgemein'!$I$22+1)),1,MIN(MAX($F26-('2.1 Kraftwerk allgemein'!$F$16-'1.1 Allgemein'!$I$22+1),1),COLUMN(AK26)-('2.1 Kraftwerk allgemein'!$F$16-'1.1 Allgemein'!$I$22+1)))))/$F26,
SUM(OFFSET('2.5 CAPEX'!AY29,0,-MIN($F26-1,COLUMN(AK26)-1),1,MIN($F26,COLUMN(AK26))))/$F26)))))))</f>
        <v>0</v>
      </c>
      <c r="AU26" s="199">
        <f ca="1">IF('2.1 Kraftwerk allgemein'!$F$15&lt;'1.1 Allgemein'!$I$22,
IF(OR(ISNUMBER($D26)=FALSE,$F26=""),"",
IF(AND('2.5 CAPEX'!$L29&lt;&gt;"x",'2.5 CAPEX'!$M29&lt;&gt;"x"),0,
IF($F26=0,0,
IF(AU$4&lt;'2.1 Kraftwerk allgemein'!$F$16,0,
IF(AU$4='2.1 Kraftwerk allgemein'!$F$16,'2.5 CAPEX'!$J29/$F26,
IF(AU$4&lt;'2.1 Kraftwerk allgemein'!$F$16+$F26,
('2.5 CAPEX'!$J29+SUM(OFFSET('2.5 CAPEX'!AZ29,0,-MIN(MAX($F26-1-('2.1 Kraftwerk allgemein'!$F$16-'2.1 Kraftwerk allgemein'!$F$15+1),0),COLUMN(AL26)-1-('2.1 Kraftwerk allgemein'!$F$16-'2.1 Kraftwerk allgemein'!$F$15+1)),1,MIN(MAX($F26-('2.1 Kraftwerk allgemein'!$F$16-'2.1 Kraftwerk allgemein'!$F$15+1),1),COLUMN(AL26)-('2.1 Kraftwerk allgemein'!$F$16-'2.1 Kraftwerk allgemein'!$F$15+1)))))/$F26,
SUM(OFFSET('2.5 CAPEX'!AZ29,0,-MIN($F26-1,COLUMN(AL26)-1),1,MIN($F26,COLUMN(AL26))))/$F26)))))),
IF(OR(ISNUMBER($D26)=FALSE,$F26=""),"",
IF(AND('2.5 CAPEX'!$L29&lt;&gt;"x",'2.5 CAPEX'!$M29&lt;&gt;"x"),0,
IF($F26=0,0,
IF(AU$4&lt;'2.1 Kraftwerk allgemein'!$F$16,0,
IF(AU$4='2.1 Kraftwerk allgemein'!$F$16,'2.5 CAPEX'!$J29/$F26,
IF(AU$4&lt;'2.1 Kraftwerk allgemein'!$F$16+$F26,
('2.5 CAPEX'!$J29+SUM(OFFSET('2.5 CAPEX'!AZ29,0,-MIN(MAX($F26-1-('2.1 Kraftwerk allgemein'!$F$16-'1.1 Allgemein'!$I$22+1),0),COLUMN(AL26)-1-('2.1 Kraftwerk allgemein'!$F$16-'1.1 Allgemein'!$I$22+1)),1,MIN(MAX($F26-('2.1 Kraftwerk allgemein'!$F$16-'1.1 Allgemein'!$I$22+1),1),COLUMN(AL26)-('2.1 Kraftwerk allgemein'!$F$16-'1.1 Allgemein'!$I$22+1)))))/$F26,
SUM(OFFSET('2.5 CAPEX'!AZ29,0,-MIN($F26-1,COLUMN(AL26)-1),1,MIN($F26,COLUMN(AL26))))/$F26)))))))</f>
        <v>0</v>
      </c>
      <c r="AV26" s="199">
        <f ca="1">IF('2.1 Kraftwerk allgemein'!$F$15&lt;'1.1 Allgemein'!$I$22,
IF(OR(ISNUMBER($D26)=FALSE,$F26=""),"",
IF(AND('2.5 CAPEX'!$L29&lt;&gt;"x",'2.5 CAPEX'!$M29&lt;&gt;"x"),0,
IF($F26=0,0,
IF(AV$4&lt;'2.1 Kraftwerk allgemein'!$F$16,0,
IF(AV$4='2.1 Kraftwerk allgemein'!$F$16,'2.5 CAPEX'!$J29/$F26,
IF(AV$4&lt;'2.1 Kraftwerk allgemein'!$F$16+$F26,
('2.5 CAPEX'!$J29+SUM(OFFSET('2.5 CAPEX'!BA29,0,-MIN(MAX($F26-1-('2.1 Kraftwerk allgemein'!$F$16-'2.1 Kraftwerk allgemein'!$F$15+1),0),COLUMN(AM26)-1-('2.1 Kraftwerk allgemein'!$F$16-'2.1 Kraftwerk allgemein'!$F$15+1)),1,MIN(MAX($F26-('2.1 Kraftwerk allgemein'!$F$16-'2.1 Kraftwerk allgemein'!$F$15+1),1),COLUMN(AM26)-('2.1 Kraftwerk allgemein'!$F$16-'2.1 Kraftwerk allgemein'!$F$15+1)))))/$F26,
SUM(OFFSET('2.5 CAPEX'!BA29,0,-MIN($F26-1,COLUMN(AM26)-1),1,MIN($F26,COLUMN(AM26))))/$F26)))))),
IF(OR(ISNUMBER($D26)=FALSE,$F26=""),"",
IF(AND('2.5 CAPEX'!$L29&lt;&gt;"x",'2.5 CAPEX'!$M29&lt;&gt;"x"),0,
IF($F26=0,0,
IF(AV$4&lt;'2.1 Kraftwerk allgemein'!$F$16,0,
IF(AV$4='2.1 Kraftwerk allgemein'!$F$16,'2.5 CAPEX'!$J29/$F26,
IF(AV$4&lt;'2.1 Kraftwerk allgemein'!$F$16+$F26,
('2.5 CAPEX'!$J29+SUM(OFFSET('2.5 CAPEX'!BA29,0,-MIN(MAX($F26-1-('2.1 Kraftwerk allgemein'!$F$16-'1.1 Allgemein'!$I$22+1),0),COLUMN(AM26)-1-('2.1 Kraftwerk allgemein'!$F$16-'1.1 Allgemein'!$I$22+1)),1,MIN(MAX($F26-('2.1 Kraftwerk allgemein'!$F$16-'1.1 Allgemein'!$I$22+1),1),COLUMN(AM26)-('2.1 Kraftwerk allgemein'!$F$16-'1.1 Allgemein'!$I$22+1)))))/$F26,
SUM(OFFSET('2.5 CAPEX'!BA29,0,-MIN($F26-1,COLUMN(AM26)-1),1,MIN($F26,COLUMN(AM26))))/$F26)))))))</f>
        <v>0</v>
      </c>
      <c r="AW26" s="199">
        <f ca="1">IF('2.1 Kraftwerk allgemein'!$F$15&lt;'1.1 Allgemein'!$I$22,
IF(OR(ISNUMBER($D26)=FALSE,$F26=""),"",
IF(AND('2.5 CAPEX'!$L29&lt;&gt;"x",'2.5 CAPEX'!$M29&lt;&gt;"x"),0,
IF($F26=0,0,
IF(AW$4&lt;'2.1 Kraftwerk allgemein'!$F$16,0,
IF(AW$4='2.1 Kraftwerk allgemein'!$F$16,'2.5 CAPEX'!$J29/$F26,
IF(AW$4&lt;'2.1 Kraftwerk allgemein'!$F$16+$F26,
('2.5 CAPEX'!$J29+SUM(OFFSET('2.5 CAPEX'!BB29,0,-MIN(MAX($F26-1-('2.1 Kraftwerk allgemein'!$F$16-'2.1 Kraftwerk allgemein'!$F$15+1),0),COLUMN(AN26)-1-('2.1 Kraftwerk allgemein'!$F$16-'2.1 Kraftwerk allgemein'!$F$15+1)),1,MIN(MAX($F26-('2.1 Kraftwerk allgemein'!$F$16-'2.1 Kraftwerk allgemein'!$F$15+1),1),COLUMN(AN26)-('2.1 Kraftwerk allgemein'!$F$16-'2.1 Kraftwerk allgemein'!$F$15+1)))))/$F26,
SUM(OFFSET('2.5 CAPEX'!BB29,0,-MIN($F26-1,COLUMN(AN26)-1),1,MIN($F26,COLUMN(AN26))))/$F26)))))),
IF(OR(ISNUMBER($D26)=FALSE,$F26=""),"",
IF(AND('2.5 CAPEX'!$L29&lt;&gt;"x",'2.5 CAPEX'!$M29&lt;&gt;"x"),0,
IF($F26=0,0,
IF(AW$4&lt;'2.1 Kraftwerk allgemein'!$F$16,0,
IF(AW$4='2.1 Kraftwerk allgemein'!$F$16,'2.5 CAPEX'!$J29/$F26,
IF(AW$4&lt;'2.1 Kraftwerk allgemein'!$F$16+$F26,
('2.5 CAPEX'!$J29+SUM(OFFSET('2.5 CAPEX'!BB29,0,-MIN(MAX($F26-1-('2.1 Kraftwerk allgemein'!$F$16-'1.1 Allgemein'!$I$22+1),0),COLUMN(AN26)-1-('2.1 Kraftwerk allgemein'!$F$16-'1.1 Allgemein'!$I$22+1)),1,MIN(MAX($F26-('2.1 Kraftwerk allgemein'!$F$16-'1.1 Allgemein'!$I$22+1),1),COLUMN(AN26)-('2.1 Kraftwerk allgemein'!$F$16-'1.1 Allgemein'!$I$22+1)))))/$F26,
SUM(OFFSET('2.5 CAPEX'!BB29,0,-MIN($F26-1,COLUMN(AN26)-1),1,MIN($F26,COLUMN(AN26))))/$F26)))))))</f>
        <v>0</v>
      </c>
      <c r="AX26" s="199">
        <f ca="1">IF('2.1 Kraftwerk allgemein'!$F$15&lt;'1.1 Allgemein'!$I$22,
IF(OR(ISNUMBER($D26)=FALSE,$F26=""),"",
IF(AND('2.5 CAPEX'!$L29&lt;&gt;"x",'2.5 CAPEX'!$M29&lt;&gt;"x"),0,
IF($F26=0,0,
IF(AX$4&lt;'2.1 Kraftwerk allgemein'!$F$16,0,
IF(AX$4='2.1 Kraftwerk allgemein'!$F$16,'2.5 CAPEX'!$J29/$F26,
IF(AX$4&lt;'2.1 Kraftwerk allgemein'!$F$16+$F26,
('2.5 CAPEX'!$J29+SUM(OFFSET('2.5 CAPEX'!BC29,0,-MIN(MAX($F26-1-('2.1 Kraftwerk allgemein'!$F$16-'2.1 Kraftwerk allgemein'!$F$15+1),0),COLUMN(AO26)-1-('2.1 Kraftwerk allgemein'!$F$16-'2.1 Kraftwerk allgemein'!$F$15+1)),1,MIN(MAX($F26-('2.1 Kraftwerk allgemein'!$F$16-'2.1 Kraftwerk allgemein'!$F$15+1),1),COLUMN(AO26)-('2.1 Kraftwerk allgemein'!$F$16-'2.1 Kraftwerk allgemein'!$F$15+1)))))/$F26,
SUM(OFFSET('2.5 CAPEX'!BC29,0,-MIN($F26-1,COLUMN(AO26)-1),1,MIN($F26,COLUMN(AO26))))/$F26)))))),
IF(OR(ISNUMBER($D26)=FALSE,$F26=""),"",
IF(AND('2.5 CAPEX'!$L29&lt;&gt;"x",'2.5 CAPEX'!$M29&lt;&gt;"x"),0,
IF($F26=0,0,
IF(AX$4&lt;'2.1 Kraftwerk allgemein'!$F$16,0,
IF(AX$4='2.1 Kraftwerk allgemein'!$F$16,'2.5 CAPEX'!$J29/$F26,
IF(AX$4&lt;'2.1 Kraftwerk allgemein'!$F$16+$F26,
('2.5 CAPEX'!$J29+SUM(OFFSET('2.5 CAPEX'!BC29,0,-MIN(MAX($F26-1-('2.1 Kraftwerk allgemein'!$F$16-'1.1 Allgemein'!$I$22+1),0),COLUMN(AO26)-1-('2.1 Kraftwerk allgemein'!$F$16-'1.1 Allgemein'!$I$22+1)),1,MIN(MAX($F26-('2.1 Kraftwerk allgemein'!$F$16-'1.1 Allgemein'!$I$22+1),1),COLUMN(AO26)-('2.1 Kraftwerk allgemein'!$F$16-'1.1 Allgemein'!$I$22+1)))))/$F26,
SUM(OFFSET('2.5 CAPEX'!BC29,0,-MIN($F26-1,COLUMN(AO26)-1),1,MIN($F26,COLUMN(AO26))))/$F26)))))))</f>
        <v>0</v>
      </c>
      <c r="AY26" s="199">
        <f ca="1">IF('2.1 Kraftwerk allgemein'!$F$15&lt;'1.1 Allgemein'!$I$22,
IF(OR(ISNUMBER($D26)=FALSE,$F26=""),"",
IF(AND('2.5 CAPEX'!$L29&lt;&gt;"x",'2.5 CAPEX'!$M29&lt;&gt;"x"),0,
IF($F26=0,0,
IF(AY$4&lt;'2.1 Kraftwerk allgemein'!$F$16,0,
IF(AY$4='2.1 Kraftwerk allgemein'!$F$16,'2.5 CAPEX'!$J29/$F26,
IF(AY$4&lt;'2.1 Kraftwerk allgemein'!$F$16+$F26,
('2.5 CAPEX'!$J29+SUM(OFFSET('2.5 CAPEX'!BD29,0,-MIN(MAX($F26-1-('2.1 Kraftwerk allgemein'!$F$16-'2.1 Kraftwerk allgemein'!$F$15+1),0),COLUMN(AP26)-1-('2.1 Kraftwerk allgemein'!$F$16-'2.1 Kraftwerk allgemein'!$F$15+1)),1,MIN(MAX($F26-('2.1 Kraftwerk allgemein'!$F$16-'2.1 Kraftwerk allgemein'!$F$15+1),1),COLUMN(AP26)-('2.1 Kraftwerk allgemein'!$F$16-'2.1 Kraftwerk allgemein'!$F$15+1)))))/$F26,
SUM(OFFSET('2.5 CAPEX'!BD29,0,-MIN($F26-1,COLUMN(AP26)-1),1,MIN($F26,COLUMN(AP26))))/$F26)))))),
IF(OR(ISNUMBER($D26)=FALSE,$F26=""),"",
IF(AND('2.5 CAPEX'!$L29&lt;&gt;"x",'2.5 CAPEX'!$M29&lt;&gt;"x"),0,
IF($F26=0,0,
IF(AY$4&lt;'2.1 Kraftwerk allgemein'!$F$16,0,
IF(AY$4='2.1 Kraftwerk allgemein'!$F$16,'2.5 CAPEX'!$J29/$F26,
IF(AY$4&lt;'2.1 Kraftwerk allgemein'!$F$16+$F26,
('2.5 CAPEX'!$J29+SUM(OFFSET('2.5 CAPEX'!BD29,0,-MIN(MAX($F26-1-('2.1 Kraftwerk allgemein'!$F$16-'1.1 Allgemein'!$I$22+1),0),COLUMN(AP26)-1-('2.1 Kraftwerk allgemein'!$F$16-'1.1 Allgemein'!$I$22+1)),1,MIN(MAX($F26-('2.1 Kraftwerk allgemein'!$F$16-'1.1 Allgemein'!$I$22+1),1),COLUMN(AP26)-('2.1 Kraftwerk allgemein'!$F$16-'1.1 Allgemein'!$I$22+1)))))/$F26,
SUM(OFFSET('2.5 CAPEX'!BD29,0,-MIN($F26-1,COLUMN(AP26)-1),1,MIN($F26,COLUMN(AP26))))/$F26)))))))</f>
        <v>0</v>
      </c>
      <c r="AZ26" s="199">
        <f ca="1">IF('2.1 Kraftwerk allgemein'!$F$15&lt;'1.1 Allgemein'!$I$22,
IF(OR(ISNUMBER($D26)=FALSE,$F26=""),"",
IF(AND('2.5 CAPEX'!$L29&lt;&gt;"x",'2.5 CAPEX'!$M29&lt;&gt;"x"),0,
IF($F26=0,0,
IF(AZ$4&lt;'2.1 Kraftwerk allgemein'!$F$16,0,
IF(AZ$4='2.1 Kraftwerk allgemein'!$F$16,'2.5 CAPEX'!$J29/$F26,
IF(AZ$4&lt;'2.1 Kraftwerk allgemein'!$F$16+$F26,
('2.5 CAPEX'!$J29+SUM(OFFSET('2.5 CAPEX'!BE29,0,-MIN(MAX($F26-1-('2.1 Kraftwerk allgemein'!$F$16-'2.1 Kraftwerk allgemein'!$F$15+1),0),COLUMN(AQ26)-1-('2.1 Kraftwerk allgemein'!$F$16-'2.1 Kraftwerk allgemein'!$F$15+1)),1,MIN(MAX($F26-('2.1 Kraftwerk allgemein'!$F$16-'2.1 Kraftwerk allgemein'!$F$15+1),1),COLUMN(AQ26)-('2.1 Kraftwerk allgemein'!$F$16-'2.1 Kraftwerk allgemein'!$F$15+1)))))/$F26,
SUM(OFFSET('2.5 CAPEX'!BE29,0,-MIN($F26-1,COLUMN(AQ26)-1),1,MIN($F26,COLUMN(AQ26))))/$F26)))))),
IF(OR(ISNUMBER($D26)=FALSE,$F26=""),"",
IF(AND('2.5 CAPEX'!$L29&lt;&gt;"x",'2.5 CAPEX'!$M29&lt;&gt;"x"),0,
IF($F26=0,0,
IF(AZ$4&lt;'2.1 Kraftwerk allgemein'!$F$16,0,
IF(AZ$4='2.1 Kraftwerk allgemein'!$F$16,'2.5 CAPEX'!$J29/$F26,
IF(AZ$4&lt;'2.1 Kraftwerk allgemein'!$F$16+$F26,
('2.5 CAPEX'!$J29+SUM(OFFSET('2.5 CAPEX'!BE29,0,-MIN(MAX($F26-1-('2.1 Kraftwerk allgemein'!$F$16-'1.1 Allgemein'!$I$22+1),0),COLUMN(AQ26)-1-('2.1 Kraftwerk allgemein'!$F$16-'1.1 Allgemein'!$I$22+1)),1,MIN(MAX($F26-('2.1 Kraftwerk allgemein'!$F$16-'1.1 Allgemein'!$I$22+1),1),COLUMN(AQ26)-('2.1 Kraftwerk allgemein'!$F$16-'1.1 Allgemein'!$I$22+1)))))/$F26,
SUM(OFFSET('2.5 CAPEX'!BE29,0,-MIN($F26-1,COLUMN(AQ26)-1),1,MIN($F26,COLUMN(AQ26))))/$F26)))))))</f>
        <v>0</v>
      </c>
      <c r="BA26" s="199">
        <f ca="1">IF('2.1 Kraftwerk allgemein'!$F$15&lt;'1.1 Allgemein'!$I$22,
IF(OR(ISNUMBER($D26)=FALSE,$F26=""),"",
IF(AND('2.5 CAPEX'!$L29&lt;&gt;"x",'2.5 CAPEX'!$M29&lt;&gt;"x"),0,
IF($F26=0,0,
IF(BA$4&lt;'2.1 Kraftwerk allgemein'!$F$16,0,
IF(BA$4='2.1 Kraftwerk allgemein'!$F$16,'2.5 CAPEX'!$J29/$F26,
IF(BA$4&lt;'2.1 Kraftwerk allgemein'!$F$16+$F26,
('2.5 CAPEX'!$J29+SUM(OFFSET('2.5 CAPEX'!BF29,0,-MIN(MAX($F26-1-('2.1 Kraftwerk allgemein'!$F$16-'2.1 Kraftwerk allgemein'!$F$15+1),0),COLUMN(AR26)-1-('2.1 Kraftwerk allgemein'!$F$16-'2.1 Kraftwerk allgemein'!$F$15+1)),1,MIN(MAX($F26-('2.1 Kraftwerk allgemein'!$F$16-'2.1 Kraftwerk allgemein'!$F$15+1),1),COLUMN(AR26)-('2.1 Kraftwerk allgemein'!$F$16-'2.1 Kraftwerk allgemein'!$F$15+1)))))/$F26,
SUM(OFFSET('2.5 CAPEX'!BF29,0,-MIN($F26-1,COLUMN(AR26)-1),1,MIN($F26,COLUMN(AR26))))/$F26)))))),
IF(OR(ISNUMBER($D26)=FALSE,$F26=""),"",
IF(AND('2.5 CAPEX'!$L29&lt;&gt;"x",'2.5 CAPEX'!$M29&lt;&gt;"x"),0,
IF($F26=0,0,
IF(BA$4&lt;'2.1 Kraftwerk allgemein'!$F$16,0,
IF(BA$4='2.1 Kraftwerk allgemein'!$F$16,'2.5 CAPEX'!$J29/$F26,
IF(BA$4&lt;'2.1 Kraftwerk allgemein'!$F$16+$F26,
('2.5 CAPEX'!$J29+SUM(OFFSET('2.5 CAPEX'!BF29,0,-MIN(MAX($F26-1-('2.1 Kraftwerk allgemein'!$F$16-'1.1 Allgemein'!$I$22+1),0),COLUMN(AR26)-1-('2.1 Kraftwerk allgemein'!$F$16-'1.1 Allgemein'!$I$22+1)),1,MIN(MAX($F26-('2.1 Kraftwerk allgemein'!$F$16-'1.1 Allgemein'!$I$22+1),1),COLUMN(AR26)-('2.1 Kraftwerk allgemein'!$F$16-'1.1 Allgemein'!$I$22+1)))))/$F26,
SUM(OFFSET('2.5 CAPEX'!BF29,0,-MIN($F26-1,COLUMN(AR26)-1),1,MIN($F26,COLUMN(AR26))))/$F26)))))))</f>
        <v>0</v>
      </c>
      <c r="BB26" s="199">
        <f ca="1">IF('2.1 Kraftwerk allgemein'!$F$15&lt;'1.1 Allgemein'!$I$22,
IF(OR(ISNUMBER($D26)=FALSE,$F26=""),"",
IF(AND('2.5 CAPEX'!$L29&lt;&gt;"x",'2.5 CAPEX'!$M29&lt;&gt;"x"),0,
IF($F26=0,0,
IF(BB$4&lt;'2.1 Kraftwerk allgemein'!$F$16,0,
IF(BB$4='2.1 Kraftwerk allgemein'!$F$16,'2.5 CAPEX'!$J29/$F26,
IF(BB$4&lt;'2.1 Kraftwerk allgemein'!$F$16+$F26,
('2.5 CAPEX'!$J29+SUM(OFFSET('2.5 CAPEX'!BG29,0,-MIN(MAX($F26-1-('2.1 Kraftwerk allgemein'!$F$16-'2.1 Kraftwerk allgemein'!$F$15+1),0),COLUMN(AS26)-1-('2.1 Kraftwerk allgemein'!$F$16-'2.1 Kraftwerk allgemein'!$F$15+1)),1,MIN(MAX($F26-('2.1 Kraftwerk allgemein'!$F$16-'2.1 Kraftwerk allgemein'!$F$15+1),1),COLUMN(AS26)-('2.1 Kraftwerk allgemein'!$F$16-'2.1 Kraftwerk allgemein'!$F$15+1)))))/$F26,
SUM(OFFSET('2.5 CAPEX'!BG29,0,-MIN($F26-1,COLUMN(AS26)-1),1,MIN($F26,COLUMN(AS26))))/$F26)))))),
IF(OR(ISNUMBER($D26)=FALSE,$F26=""),"",
IF(AND('2.5 CAPEX'!$L29&lt;&gt;"x",'2.5 CAPEX'!$M29&lt;&gt;"x"),0,
IF($F26=0,0,
IF(BB$4&lt;'2.1 Kraftwerk allgemein'!$F$16,0,
IF(BB$4='2.1 Kraftwerk allgemein'!$F$16,'2.5 CAPEX'!$J29/$F26,
IF(BB$4&lt;'2.1 Kraftwerk allgemein'!$F$16+$F26,
('2.5 CAPEX'!$J29+SUM(OFFSET('2.5 CAPEX'!BG29,0,-MIN(MAX($F26-1-('2.1 Kraftwerk allgemein'!$F$16-'1.1 Allgemein'!$I$22+1),0),COLUMN(AS26)-1-('2.1 Kraftwerk allgemein'!$F$16-'1.1 Allgemein'!$I$22+1)),1,MIN(MAX($F26-('2.1 Kraftwerk allgemein'!$F$16-'1.1 Allgemein'!$I$22+1),1),COLUMN(AS26)-('2.1 Kraftwerk allgemein'!$F$16-'1.1 Allgemein'!$I$22+1)))))/$F26,
SUM(OFFSET('2.5 CAPEX'!BG29,0,-MIN($F26-1,COLUMN(AS26)-1),1,MIN($F26,COLUMN(AS26))))/$F26)))))))</f>
        <v>0</v>
      </c>
      <c r="BC26" s="199">
        <f ca="1">IF('2.1 Kraftwerk allgemein'!$F$15&lt;'1.1 Allgemein'!$I$22,
IF(OR(ISNUMBER($D26)=FALSE,$F26=""),"",
IF(AND('2.5 CAPEX'!$L29&lt;&gt;"x",'2.5 CAPEX'!$M29&lt;&gt;"x"),0,
IF($F26=0,0,
IF(BC$4&lt;'2.1 Kraftwerk allgemein'!$F$16,0,
IF(BC$4='2.1 Kraftwerk allgemein'!$F$16,'2.5 CAPEX'!$J29/$F26,
IF(BC$4&lt;'2.1 Kraftwerk allgemein'!$F$16+$F26,
('2.5 CAPEX'!$J29+SUM(OFFSET('2.5 CAPEX'!BH29,0,-MIN(MAX($F26-1-('2.1 Kraftwerk allgemein'!$F$16-'2.1 Kraftwerk allgemein'!$F$15+1),0),COLUMN(AT26)-1-('2.1 Kraftwerk allgemein'!$F$16-'2.1 Kraftwerk allgemein'!$F$15+1)),1,MIN(MAX($F26-('2.1 Kraftwerk allgemein'!$F$16-'2.1 Kraftwerk allgemein'!$F$15+1),1),COLUMN(AT26)-('2.1 Kraftwerk allgemein'!$F$16-'2.1 Kraftwerk allgemein'!$F$15+1)))))/$F26,
SUM(OFFSET('2.5 CAPEX'!BH29,0,-MIN($F26-1,COLUMN(AT26)-1),1,MIN($F26,COLUMN(AT26))))/$F26)))))),
IF(OR(ISNUMBER($D26)=FALSE,$F26=""),"",
IF(AND('2.5 CAPEX'!$L29&lt;&gt;"x",'2.5 CAPEX'!$M29&lt;&gt;"x"),0,
IF($F26=0,0,
IF(BC$4&lt;'2.1 Kraftwerk allgemein'!$F$16,0,
IF(BC$4='2.1 Kraftwerk allgemein'!$F$16,'2.5 CAPEX'!$J29/$F26,
IF(BC$4&lt;'2.1 Kraftwerk allgemein'!$F$16+$F26,
('2.5 CAPEX'!$J29+SUM(OFFSET('2.5 CAPEX'!BH29,0,-MIN(MAX($F26-1-('2.1 Kraftwerk allgemein'!$F$16-'1.1 Allgemein'!$I$22+1),0),COLUMN(AT26)-1-('2.1 Kraftwerk allgemein'!$F$16-'1.1 Allgemein'!$I$22+1)),1,MIN(MAX($F26-('2.1 Kraftwerk allgemein'!$F$16-'1.1 Allgemein'!$I$22+1),1),COLUMN(AT26)-('2.1 Kraftwerk allgemein'!$F$16-'1.1 Allgemein'!$I$22+1)))))/$F26,
SUM(OFFSET('2.5 CAPEX'!BH29,0,-MIN($F26-1,COLUMN(AT26)-1),1,MIN($F26,COLUMN(AT26))))/$F26)))))))</f>
        <v>0</v>
      </c>
      <c r="BD26" s="199">
        <f ca="1">IF('2.1 Kraftwerk allgemein'!$F$15&lt;'1.1 Allgemein'!$I$22,
IF(OR(ISNUMBER($D26)=FALSE,$F26=""),"",
IF(AND('2.5 CAPEX'!$L29&lt;&gt;"x",'2.5 CAPEX'!$M29&lt;&gt;"x"),0,
IF($F26=0,0,
IF(BD$4&lt;'2.1 Kraftwerk allgemein'!$F$16,0,
IF(BD$4='2.1 Kraftwerk allgemein'!$F$16,'2.5 CAPEX'!$J29/$F26,
IF(BD$4&lt;'2.1 Kraftwerk allgemein'!$F$16+$F26,
('2.5 CAPEX'!$J29+SUM(OFFSET('2.5 CAPEX'!BI29,0,-MIN(MAX($F26-1-('2.1 Kraftwerk allgemein'!$F$16-'2.1 Kraftwerk allgemein'!$F$15+1),0),COLUMN(AU26)-1-('2.1 Kraftwerk allgemein'!$F$16-'2.1 Kraftwerk allgemein'!$F$15+1)),1,MIN(MAX($F26-('2.1 Kraftwerk allgemein'!$F$16-'2.1 Kraftwerk allgemein'!$F$15+1),1),COLUMN(AU26)-('2.1 Kraftwerk allgemein'!$F$16-'2.1 Kraftwerk allgemein'!$F$15+1)))))/$F26,
SUM(OFFSET('2.5 CAPEX'!BI29,0,-MIN($F26-1,COLUMN(AU26)-1),1,MIN($F26,COLUMN(AU26))))/$F26)))))),
IF(OR(ISNUMBER($D26)=FALSE,$F26=""),"",
IF(AND('2.5 CAPEX'!$L29&lt;&gt;"x",'2.5 CAPEX'!$M29&lt;&gt;"x"),0,
IF($F26=0,0,
IF(BD$4&lt;'2.1 Kraftwerk allgemein'!$F$16,0,
IF(BD$4='2.1 Kraftwerk allgemein'!$F$16,'2.5 CAPEX'!$J29/$F26,
IF(BD$4&lt;'2.1 Kraftwerk allgemein'!$F$16+$F26,
('2.5 CAPEX'!$J29+SUM(OFFSET('2.5 CAPEX'!BI29,0,-MIN(MAX($F26-1-('2.1 Kraftwerk allgemein'!$F$16-'1.1 Allgemein'!$I$22+1),0),COLUMN(AU26)-1-('2.1 Kraftwerk allgemein'!$F$16-'1.1 Allgemein'!$I$22+1)),1,MIN(MAX($F26-('2.1 Kraftwerk allgemein'!$F$16-'1.1 Allgemein'!$I$22+1),1),COLUMN(AU26)-('2.1 Kraftwerk allgemein'!$F$16-'1.1 Allgemein'!$I$22+1)))))/$F26,
SUM(OFFSET('2.5 CAPEX'!BI29,0,-MIN($F26-1,COLUMN(AU26)-1),1,MIN($F26,COLUMN(AU26))))/$F26)))))))</f>
        <v>0</v>
      </c>
      <c r="BE26" s="199">
        <f ca="1">IF('2.1 Kraftwerk allgemein'!$F$15&lt;'1.1 Allgemein'!$I$22,
IF(OR(ISNUMBER($D26)=FALSE,$F26=""),"",
IF(AND('2.5 CAPEX'!$L29&lt;&gt;"x",'2.5 CAPEX'!$M29&lt;&gt;"x"),0,
IF($F26=0,0,
IF(BE$4&lt;'2.1 Kraftwerk allgemein'!$F$16,0,
IF(BE$4='2.1 Kraftwerk allgemein'!$F$16,'2.5 CAPEX'!$J29/$F26,
IF(BE$4&lt;'2.1 Kraftwerk allgemein'!$F$16+$F26,
('2.5 CAPEX'!$J29+SUM(OFFSET('2.5 CAPEX'!BJ29,0,-MIN(MAX($F26-1-('2.1 Kraftwerk allgemein'!$F$16-'2.1 Kraftwerk allgemein'!$F$15+1),0),COLUMN(AV26)-1-('2.1 Kraftwerk allgemein'!$F$16-'2.1 Kraftwerk allgemein'!$F$15+1)),1,MIN(MAX($F26-('2.1 Kraftwerk allgemein'!$F$16-'2.1 Kraftwerk allgemein'!$F$15+1),1),COLUMN(AV26)-('2.1 Kraftwerk allgemein'!$F$16-'2.1 Kraftwerk allgemein'!$F$15+1)))))/$F26,
SUM(OFFSET('2.5 CAPEX'!BJ29,0,-MIN($F26-1,COLUMN(AV26)-1),1,MIN($F26,COLUMN(AV26))))/$F26)))))),
IF(OR(ISNUMBER($D26)=FALSE,$F26=""),"",
IF(AND('2.5 CAPEX'!$L29&lt;&gt;"x",'2.5 CAPEX'!$M29&lt;&gt;"x"),0,
IF($F26=0,0,
IF(BE$4&lt;'2.1 Kraftwerk allgemein'!$F$16,0,
IF(BE$4='2.1 Kraftwerk allgemein'!$F$16,'2.5 CAPEX'!$J29/$F26,
IF(BE$4&lt;'2.1 Kraftwerk allgemein'!$F$16+$F26,
('2.5 CAPEX'!$J29+SUM(OFFSET('2.5 CAPEX'!BJ29,0,-MIN(MAX($F26-1-('2.1 Kraftwerk allgemein'!$F$16-'1.1 Allgemein'!$I$22+1),0),COLUMN(AV26)-1-('2.1 Kraftwerk allgemein'!$F$16-'1.1 Allgemein'!$I$22+1)),1,MIN(MAX($F26-('2.1 Kraftwerk allgemein'!$F$16-'1.1 Allgemein'!$I$22+1),1),COLUMN(AV26)-('2.1 Kraftwerk allgemein'!$F$16-'1.1 Allgemein'!$I$22+1)))))/$F26,
SUM(OFFSET('2.5 CAPEX'!BJ29,0,-MIN($F26-1,COLUMN(AV26)-1),1,MIN($F26,COLUMN(AV26))))/$F26)))))))</f>
        <v>0</v>
      </c>
      <c r="BF26" s="199">
        <f ca="1">IF('2.1 Kraftwerk allgemein'!$F$15&lt;'1.1 Allgemein'!$I$22,
IF(OR(ISNUMBER($D26)=FALSE,$F26=""),"",
IF(AND('2.5 CAPEX'!$L29&lt;&gt;"x",'2.5 CAPEX'!$M29&lt;&gt;"x"),0,
IF($F26=0,0,
IF(BF$4&lt;'2.1 Kraftwerk allgemein'!$F$16,0,
IF(BF$4='2.1 Kraftwerk allgemein'!$F$16,'2.5 CAPEX'!$J29/$F26,
IF(BF$4&lt;'2.1 Kraftwerk allgemein'!$F$16+$F26,
('2.5 CAPEX'!$J29+SUM(OFFSET('2.5 CAPEX'!BK29,0,-MIN(MAX($F26-1-('2.1 Kraftwerk allgemein'!$F$16-'2.1 Kraftwerk allgemein'!$F$15+1),0),COLUMN(AW26)-1-('2.1 Kraftwerk allgemein'!$F$16-'2.1 Kraftwerk allgemein'!$F$15+1)),1,MIN(MAX($F26-('2.1 Kraftwerk allgemein'!$F$16-'2.1 Kraftwerk allgemein'!$F$15+1),1),COLUMN(AW26)-('2.1 Kraftwerk allgemein'!$F$16-'2.1 Kraftwerk allgemein'!$F$15+1)))))/$F26,
SUM(OFFSET('2.5 CAPEX'!BK29,0,-MIN($F26-1,COLUMN(AW26)-1),1,MIN($F26,COLUMN(AW26))))/$F26)))))),
IF(OR(ISNUMBER($D26)=FALSE,$F26=""),"",
IF(AND('2.5 CAPEX'!$L29&lt;&gt;"x",'2.5 CAPEX'!$M29&lt;&gt;"x"),0,
IF($F26=0,0,
IF(BF$4&lt;'2.1 Kraftwerk allgemein'!$F$16,0,
IF(BF$4='2.1 Kraftwerk allgemein'!$F$16,'2.5 CAPEX'!$J29/$F26,
IF(BF$4&lt;'2.1 Kraftwerk allgemein'!$F$16+$F26,
('2.5 CAPEX'!$J29+SUM(OFFSET('2.5 CAPEX'!BK29,0,-MIN(MAX($F26-1-('2.1 Kraftwerk allgemein'!$F$16-'1.1 Allgemein'!$I$22+1),0),COLUMN(AW26)-1-('2.1 Kraftwerk allgemein'!$F$16-'1.1 Allgemein'!$I$22+1)),1,MIN(MAX($F26-('2.1 Kraftwerk allgemein'!$F$16-'1.1 Allgemein'!$I$22+1),1),COLUMN(AW26)-('2.1 Kraftwerk allgemein'!$F$16-'1.1 Allgemein'!$I$22+1)))))/$F26,
SUM(OFFSET('2.5 CAPEX'!BK29,0,-MIN($F26-1,COLUMN(AW26)-1),1,MIN($F26,COLUMN(AW26))))/$F26)))))))</f>
        <v>0</v>
      </c>
      <c r="BG26" s="199">
        <f ca="1">IF('2.1 Kraftwerk allgemein'!$F$15&lt;'1.1 Allgemein'!$I$22,
IF(OR(ISNUMBER($D26)=FALSE,$F26=""),"",
IF(AND('2.5 CAPEX'!$L29&lt;&gt;"x",'2.5 CAPEX'!$M29&lt;&gt;"x"),0,
IF($F26=0,0,
IF(BG$4&lt;'2.1 Kraftwerk allgemein'!$F$16,0,
IF(BG$4='2.1 Kraftwerk allgemein'!$F$16,'2.5 CAPEX'!$J29/$F26,
IF(BG$4&lt;'2.1 Kraftwerk allgemein'!$F$16+$F26,
('2.5 CAPEX'!$J29+SUM(OFFSET('2.5 CAPEX'!BL29,0,-MIN(MAX($F26-1-('2.1 Kraftwerk allgemein'!$F$16-'2.1 Kraftwerk allgemein'!$F$15+1),0),COLUMN(AX26)-1-('2.1 Kraftwerk allgemein'!$F$16-'2.1 Kraftwerk allgemein'!$F$15+1)),1,MIN(MAX($F26-('2.1 Kraftwerk allgemein'!$F$16-'2.1 Kraftwerk allgemein'!$F$15+1),1),COLUMN(AX26)-('2.1 Kraftwerk allgemein'!$F$16-'2.1 Kraftwerk allgemein'!$F$15+1)))))/$F26,
SUM(OFFSET('2.5 CAPEX'!BL29,0,-MIN($F26-1,COLUMN(AX26)-1),1,MIN($F26,COLUMN(AX26))))/$F26)))))),
IF(OR(ISNUMBER($D26)=FALSE,$F26=""),"",
IF(AND('2.5 CAPEX'!$L29&lt;&gt;"x",'2.5 CAPEX'!$M29&lt;&gt;"x"),0,
IF($F26=0,0,
IF(BG$4&lt;'2.1 Kraftwerk allgemein'!$F$16,0,
IF(BG$4='2.1 Kraftwerk allgemein'!$F$16,'2.5 CAPEX'!$J29/$F26,
IF(BG$4&lt;'2.1 Kraftwerk allgemein'!$F$16+$F26,
('2.5 CAPEX'!$J29+SUM(OFFSET('2.5 CAPEX'!BL29,0,-MIN(MAX($F26-1-('2.1 Kraftwerk allgemein'!$F$16-'1.1 Allgemein'!$I$22+1),0),COLUMN(AX26)-1-('2.1 Kraftwerk allgemein'!$F$16-'1.1 Allgemein'!$I$22+1)),1,MIN(MAX($F26-('2.1 Kraftwerk allgemein'!$F$16-'1.1 Allgemein'!$I$22+1),1),COLUMN(AX26)-('2.1 Kraftwerk allgemein'!$F$16-'1.1 Allgemein'!$I$22+1)))))/$F26,
SUM(OFFSET('2.5 CAPEX'!BL29,0,-MIN($F26-1,COLUMN(AX26)-1),1,MIN($F26,COLUMN(AX26))))/$F26)))))))</f>
        <v>0</v>
      </c>
      <c r="BH26" s="199">
        <f ca="1">IF('2.1 Kraftwerk allgemein'!$F$15&lt;'1.1 Allgemein'!$I$22,
IF(OR(ISNUMBER($D26)=FALSE,$F26=""),"",
IF(AND('2.5 CAPEX'!$L29&lt;&gt;"x",'2.5 CAPEX'!$M29&lt;&gt;"x"),0,
IF($F26=0,0,
IF(BH$4&lt;'2.1 Kraftwerk allgemein'!$F$16,0,
IF(BH$4='2.1 Kraftwerk allgemein'!$F$16,'2.5 CAPEX'!$J29/$F26,
IF(BH$4&lt;'2.1 Kraftwerk allgemein'!$F$16+$F26,
('2.5 CAPEX'!$J29+SUM(OFFSET('2.5 CAPEX'!BM29,0,-MIN(MAX($F26-1-('2.1 Kraftwerk allgemein'!$F$16-'2.1 Kraftwerk allgemein'!$F$15+1),0),COLUMN(AY26)-1-('2.1 Kraftwerk allgemein'!$F$16-'2.1 Kraftwerk allgemein'!$F$15+1)),1,MIN(MAX($F26-('2.1 Kraftwerk allgemein'!$F$16-'2.1 Kraftwerk allgemein'!$F$15+1),1),COLUMN(AY26)-('2.1 Kraftwerk allgemein'!$F$16-'2.1 Kraftwerk allgemein'!$F$15+1)))))/$F26,
SUM(OFFSET('2.5 CAPEX'!BM29,0,-MIN($F26-1,COLUMN(AY26)-1),1,MIN($F26,COLUMN(AY26))))/$F26)))))),
IF(OR(ISNUMBER($D26)=FALSE,$F26=""),"",
IF(AND('2.5 CAPEX'!$L29&lt;&gt;"x",'2.5 CAPEX'!$M29&lt;&gt;"x"),0,
IF($F26=0,0,
IF(BH$4&lt;'2.1 Kraftwerk allgemein'!$F$16,0,
IF(BH$4='2.1 Kraftwerk allgemein'!$F$16,'2.5 CAPEX'!$J29/$F26,
IF(BH$4&lt;'2.1 Kraftwerk allgemein'!$F$16+$F26,
('2.5 CAPEX'!$J29+SUM(OFFSET('2.5 CAPEX'!BM29,0,-MIN(MAX($F26-1-('2.1 Kraftwerk allgemein'!$F$16-'1.1 Allgemein'!$I$22+1),0),COLUMN(AY26)-1-('2.1 Kraftwerk allgemein'!$F$16-'1.1 Allgemein'!$I$22+1)),1,MIN(MAX($F26-('2.1 Kraftwerk allgemein'!$F$16-'1.1 Allgemein'!$I$22+1),1),COLUMN(AY26)-('2.1 Kraftwerk allgemein'!$F$16-'1.1 Allgemein'!$I$22+1)))))/$F26,
SUM(OFFSET('2.5 CAPEX'!BM29,0,-MIN($F26-1,COLUMN(AY26)-1),1,MIN($F26,COLUMN(AY26))))/$F26)))))))</f>
        <v>0</v>
      </c>
      <c r="BI26" s="199">
        <f ca="1">IF('2.1 Kraftwerk allgemein'!$F$15&lt;'1.1 Allgemein'!$I$22,
IF(OR(ISNUMBER($D26)=FALSE,$F26=""),"",
IF(AND('2.5 CAPEX'!$L29&lt;&gt;"x",'2.5 CAPEX'!$M29&lt;&gt;"x"),0,
IF($F26=0,0,
IF(BI$4&lt;'2.1 Kraftwerk allgemein'!$F$16,0,
IF(BI$4='2.1 Kraftwerk allgemein'!$F$16,'2.5 CAPEX'!$J29/$F26,
IF(BI$4&lt;'2.1 Kraftwerk allgemein'!$F$16+$F26,
('2.5 CAPEX'!$J29+SUM(OFFSET('2.5 CAPEX'!BN29,0,-MIN(MAX($F26-1-('2.1 Kraftwerk allgemein'!$F$16-'2.1 Kraftwerk allgemein'!$F$15+1),0),COLUMN(AZ26)-1-('2.1 Kraftwerk allgemein'!$F$16-'2.1 Kraftwerk allgemein'!$F$15+1)),1,MIN(MAX($F26-('2.1 Kraftwerk allgemein'!$F$16-'2.1 Kraftwerk allgemein'!$F$15+1),1),COLUMN(AZ26)-('2.1 Kraftwerk allgemein'!$F$16-'2.1 Kraftwerk allgemein'!$F$15+1)))))/$F26,
SUM(OFFSET('2.5 CAPEX'!BN29,0,-MIN($F26-1,COLUMN(AZ26)-1),1,MIN($F26,COLUMN(AZ26))))/$F26)))))),
IF(OR(ISNUMBER($D26)=FALSE,$F26=""),"",
IF(AND('2.5 CAPEX'!$L29&lt;&gt;"x",'2.5 CAPEX'!$M29&lt;&gt;"x"),0,
IF($F26=0,0,
IF(BI$4&lt;'2.1 Kraftwerk allgemein'!$F$16,0,
IF(BI$4='2.1 Kraftwerk allgemein'!$F$16,'2.5 CAPEX'!$J29/$F26,
IF(BI$4&lt;'2.1 Kraftwerk allgemein'!$F$16+$F26,
('2.5 CAPEX'!$J29+SUM(OFFSET('2.5 CAPEX'!BN29,0,-MIN(MAX($F26-1-('2.1 Kraftwerk allgemein'!$F$16-'1.1 Allgemein'!$I$22+1),0),COLUMN(AZ26)-1-('2.1 Kraftwerk allgemein'!$F$16-'1.1 Allgemein'!$I$22+1)),1,MIN(MAX($F26-('2.1 Kraftwerk allgemein'!$F$16-'1.1 Allgemein'!$I$22+1),1),COLUMN(AZ26)-('2.1 Kraftwerk allgemein'!$F$16-'1.1 Allgemein'!$I$22+1)))))/$F26,
SUM(OFFSET('2.5 CAPEX'!BN29,0,-MIN($F26-1,COLUMN(AZ26)-1),1,MIN($F26,COLUMN(AZ26))))/$F26)))))))</f>
        <v>0</v>
      </c>
      <c r="BJ26" s="199">
        <f ca="1">IF('2.1 Kraftwerk allgemein'!$F$15&lt;'1.1 Allgemein'!$I$22,
IF(OR(ISNUMBER($D26)=FALSE,$F26=""),"",
IF(AND('2.5 CAPEX'!$L29&lt;&gt;"x",'2.5 CAPEX'!$M29&lt;&gt;"x"),0,
IF($F26=0,0,
IF(BJ$4&lt;'2.1 Kraftwerk allgemein'!$F$16,0,
IF(BJ$4='2.1 Kraftwerk allgemein'!$F$16,'2.5 CAPEX'!$J29/$F26,
IF(BJ$4&lt;'2.1 Kraftwerk allgemein'!$F$16+$F26,
('2.5 CAPEX'!$J29+SUM(OFFSET('2.5 CAPEX'!BO29,0,-MIN(MAX($F26-1-('2.1 Kraftwerk allgemein'!$F$16-'2.1 Kraftwerk allgemein'!$F$15+1),0),COLUMN(BA26)-1-('2.1 Kraftwerk allgemein'!$F$16-'2.1 Kraftwerk allgemein'!$F$15+1)),1,MIN(MAX($F26-('2.1 Kraftwerk allgemein'!$F$16-'2.1 Kraftwerk allgemein'!$F$15+1),1),COLUMN(BA26)-('2.1 Kraftwerk allgemein'!$F$16-'2.1 Kraftwerk allgemein'!$F$15+1)))))/$F26,
SUM(OFFSET('2.5 CAPEX'!BO29,0,-MIN($F26-1,COLUMN(BA26)-1),1,MIN($F26,COLUMN(BA26))))/$F26)))))),
IF(OR(ISNUMBER($D26)=FALSE,$F26=""),"",
IF(AND('2.5 CAPEX'!$L29&lt;&gt;"x",'2.5 CAPEX'!$M29&lt;&gt;"x"),0,
IF($F26=0,0,
IF(BJ$4&lt;'2.1 Kraftwerk allgemein'!$F$16,0,
IF(BJ$4='2.1 Kraftwerk allgemein'!$F$16,'2.5 CAPEX'!$J29/$F26,
IF(BJ$4&lt;'2.1 Kraftwerk allgemein'!$F$16+$F26,
('2.5 CAPEX'!$J29+SUM(OFFSET('2.5 CAPEX'!BO29,0,-MIN(MAX($F26-1-('2.1 Kraftwerk allgemein'!$F$16-'1.1 Allgemein'!$I$22+1),0),COLUMN(BA26)-1-('2.1 Kraftwerk allgemein'!$F$16-'1.1 Allgemein'!$I$22+1)),1,MIN(MAX($F26-('2.1 Kraftwerk allgemein'!$F$16-'1.1 Allgemein'!$I$22+1),1),COLUMN(BA26)-('2.1 Kraftwerk allgemein'!$F$16-'1.1 Allgemein'!$I$22+1)))))/$F26,
SUM(OFFSET('2.5 CAPEX'!BO29,0,-MIN($F26-1,COLUMN(BA26)-1),1,MIN($F26,COLUMN(BA26))))/$F26)))))))</f>
        <v>0</v>
      </c>
      <c r="BK26" s="199">
        <f ca="1">IF('2.1 Kraftwerk allgemein'!$F$15&lt;'1.1 Allgemein'!$I$22,
IF(OR(ISNUMBER($D26)=FALSE,$F26=""),"",
IF(AND('2.5 CAPEX'!$L29&lt;&gt;"x",'2.5 CAPEX'!$M29&lt;&gt;"x"),0,
IF($F26=0,0,
IF(BK$4&lt;'2.1 Kraftwerk allgemein'!$F$16,0,
IF(BK$4='2.1 Kraftwerk allgemein'!$F$16,'2.5 CAPEX'!$J29/$F26,
IF(BK$4&lt;'2.1 Kraftwerk allgemein'!$F$16+$F26,
('2.5 CAPEX'!$J29+SUM(OFFSET('2.5 CAPEX'!BP29,0,-MIN(MAX($F26-1-('2.1 Kraftwerk allgemein'!$F$16-'2.1 Kraftwerk allgemein'!$F$15+1),0),COLUMN(BB26)-1-('2.1 Kraftwerk allgemein'!$F$16-'2.1 Kraftwerk allgemein'!$F$15+1)),1,MIN(MAX($F26-('2.1 Kraftwerk allgemein'!$F$16-'2.1 Kraftwerk allgemein'!$F$15+1),1),COLUMN(BB26)-('2.1 Kraftwerk allgemein'!$F$16-'2.1 Kraftwerk allgemein'!$F$15+1)))))/$F26,
SUM(OFFSET('2.5 CAPEX'!BP29,0,-MIN($F26-1,COLUMN(BB26)-1),1,MIN($F26,COLUMN(BB26))))/$F26)))))),
IF(OR(ISNUMBER($D26)=FALSE,$F26=""),"",
IF(AND('2.5 CAPEX'!$L29&lt;&gt;"x",'2.5 CAPEX'!$M29&lt;&gt;"x"),0,
IF($F26=0,0,
IF(BK$4&lt;'2.1 Kraftwerk allgemein'!$F$16,0,
IF(BK$4='2.1 Kraftwerk allgemein'!$F$16,'2.5 CAPEX'!$J29/$F26,
IF(BK$4&lt;'2.1 Kraftwerk allgemein'!$F$16+$F26,
('2.5 CAPEX'!$J29+SUM(OFFSET('2.5 CAPEX'!BP29,0,-MIN(MAX($F26-1-('2.1 Kraftwerk allgemein'!$F$16-'1.1 Allgemein'!$I$22+1),0),COLUMN(BB26)-1-('2.1 Kraftwerk allgemein'!$F$16-'1.1 Allgemein'!$I$22+1)),1,MIN(MAX($F26-('2.1 Kraftwerk allgemein'!$F$16-'1.1 Allgemein'!$I$22+1),1),COLUMN(BB26)-('2.1 Kraftwerk allgemein'!$F$16-'1.1 Allgemein'!$I$22+1)))))/$F26,
SUM(OFFSET('2.5 CAPEX'!BP29,0,-MIN($F26-1,COLUMN(BB26)-1),1,MIN($F26,COLUMN(BB26))))/$F26)))))))</f>
        <v>0</v>
      </c>
      <c r="BL26" s="199">
        <f ca="1">IF('2.1 Kraftwerk allgemein'!$F$15&lt;'1.1 Allgemein'!$I$22,
IF(OR(ISNUMBER($D26)=FALSE,$F26=""),"",
IF(AND('2.5 CAPEX'!$L29&lt;&gt;"x",'2.5 CAPEX'!$M29&lt;&gt;"x"),0,
IF($F26=0,0,
IF(BL$4&lt;'2.1 Kraftwerk allgemein'!$F$16,0,
IF(BL$4='2.1 Kraftwerk allgemein'!$F$16,'2.5 CAPEX'!$J29/$F26,
IF(BL$4&lt;'2.1 Kraftwerk allgemein'!$F$16+$F26,
('2.5 CAPEX'!$J29+SUM(OFFSET('2.5 CAPEX'!BQ29,0,-MIN(MAX($F26-1-('2.1 Kraftwerk allgemein'!$F$16-'2.1 Kraftwerk allgemein'!$F$15+1),0),COLUMN(BC26)-1-('2.1 Kraftwerk allgemein'!$F$16-'2.1 Kraftwerk allgemein'!$F$15+1)),1,MIN(MAX($F26-('2.1 Kraftwerk allgemein'!$F$16-'2.1 Kraftwerk allgemein'!$F$15+1),1),COLUMN(BC26)-('2.1 Kraftwerk allgemein'!$F$16-'2.1 Kraftwerk allgemein'!$F$15+1)))))/$F26,
SUM(OFFSET('2.5 CAPEX'!BQ29,0,-MIN($F26-1,COLUMN(BC26)-1),1,MIN($F26,COLUMN(BC26))))/$F26)))))),
IF(OR(ISNUMBER($D26)=FALSE,$F26=""),"",
IF(AND('2.5 CAPEX'!$L29&lt;&gt;"x",'2.5 CAPEX'!$M29&lt;&gt;"x"),0,
IF($F26=0,0,
IF(BL$4&lt;'2.1 Kraftwerk allgemein'!$F$16,0,
IF(BL$4='2.1 Kraftwerk allgemein'!$F$16,'2.5 CAPEX'!$J29/$F26,
IF(BL$4&lt;'2.1 Kraftwerk allgemein'!$F$16+$F26,
('2.5 CAPEX'!$J29+SUM(OFFSET('2.5 CAPEX'!BQ29,0,-MIN(MAX($F26-1-('2.1 Kraftwerk allgemein'!$F$16-'1.1 Allgemein'!$I$22+1),0),COLUMN(BC26)-1-('2.1 Kraftwerk allgemein'!$F$16-'1.1 Allgemein'!$I$22+1)),1,MIN(MAX($F26-('2.1 Kraftwerk allgemein'!$F$16-'1.1 Allgemein'!$I$22+1),1),COLUMN(BC26)-('2.1 Kraftwerk allgemein'!$F$16-'1.1 Allgemein'!$I$22+1)))))/$F26,
SUM(OFFSET('2.5 CAPEX'!BQ29,0,-MIN($F26-1,COLUMN(BC26)-1),1,MIN($F26,COLUMN(BC26))))/$F26)))))))</f>
        <v>0</v>
      </c>
      <c r="BM26" s="199">
        <f ca="1">IF('2.1 Kraftwerk allgemein'!$F$15&lt;'1.1 Allgemein'!$I$22,
IF(OR(ISNUMBER($D26)=FALSE,$F26=""),"",
IF(AND('2.5 CAPEX'!$L29&lt;&gt;"x",'2.5 CAPEX'!$M29&lt;&gt;"x"),0,
IF($F26=0,0,
IF(BM$4&lt;'2.1 Kraftwerk allgemein'!$F$16,0,
IF(BM$4='2.1 Kraftwerk allgemein'!$F$16,'2.5 CAPEX'!$J29/$F26,
IF(BM$4&lt;'2.1 Kraftwerk allgemein'!$F$16+$F26,
('2.5 CAPEX'!$J29+SUM(OFFSET('2.5 CAPEX'!BR29,0,-MIN(MAX($F26-1-('2.1 Kraftwerk allgemein'!$F$16-'2.1 Kraftwerk allgemein'!$F$15+1),0),COLUMN(BD26)-1-('2.1 Kraftwerk allgemein'!$F$16-'2.1 Kraftwerk allgemein'!$F$15+1)),1,MIN(MAX($F26-('2.1 Kraftwerk allgemein'!$F$16-'2.1 Kraftwerk allgemein'!$F$15+1),1),COLUMN(BD26)-('2.1 Kraftwerk allgemein'!$F$16-'2.1 Kraftwerk allgemein'!$F$15+1)))))/$F26,
SUM(OFFSET('2.5 CAPEX'!BR29,0,-MIN($F26-1,COLUMN(BD26)-1),1,MIN($F26,COLUMN(BD26))))/$F26)))))),
IF(OR(ISNUMBER($D26)=FALSE,$F26=""),"",
IF(AND('2.5 CAPEX'!$L29&lt;&gt;"x",'2.5 CAPEX'!$M29&lt;&gt;"x"),0,
IF($F26=0,0,
IF(BM$4&lt;'2.1 Kraftwerk allgemein'!$F$16,0,
IF(BM$4='2.1 Kraftwerk allgemein'!$F$16,'2.5 CAPEX'!$J29/$F26,
IF(BM$4&lt;'2.1 Kraftwerk allgemein'!$F$16+$F26,
('2.5 CAPEX'!$J29+SUM(OFFSET('2.5 CAPEX'!BR29,0,-MIN(MAX($F26-1-('2.1 Kraftwerk allgemein'!$F$16-'1.1 Allgemein'!$I$22+1),0),COLUMN(BD26)-1-('2.1 Kraftwerk allgemein'!$F$16-'1.1 Allgemein'!$I$22+1)),1,MIN(MAX($F26-('2.1 Kraftwerk allgemein'!$F$16-'1.1 Allgemein'!$I$22+1),1),COLUMN(BD26)-('2.1 Kraftwerk allgemein'!$F$16-'1.1 Allgemein'!$I$22+1)))))/$F26,
SUM(OFFSET('2.5 CAPEX'!BR29,0,-MIN($F26-1,COLUMN(BD26)-1),1,MIN($F26,COLUMN(BD26))))/$F26)))))))</f>
        <v>0</v>
      </c>
      <c r="BN26" s="199">
        <f ca="1">IF('2.1 Kraftwerk allgemein'!$F$15&lt;'1.1 Allgemein'!$I$22,
IF(OR(ISNUMBER($D26)=FALSE,$F26=""),"",
IF(AND('2.5 CAPEX'!$L29&lt;&gt;"x",'2.5 CAPEX'!$M29&lt;&gt;"x"),0,
IF($F26=0,0,
IF(BN$4&lt;'2.1 Kraftwerk allgemein'!$F$16,0,
IF(BN$4='2.1 Kraftwerk allgemein'!$F$16,'2.5 CAPEX'!$J29/$F26,
IF(BN$4&lt;'2.1 Kraftwerk allgemein'!$F$16+$F26,
('2.5 CAPEX'!$J29+SUM(OFFSET('2.5 CAPEX'!BS29,0,-MIN(MAX($F26-1-('2.1 Kraftwerk allgemein'!$F$16-'2.1 Kraftwerk allgemein'!$F$15+1),0),COLUMN(BE26)-1-('2.1 Kraftwerk allgemein'!$F$16-'2.1 Kraftwerk allgemein'!$F$15+1)),1,MIN(MAX($F26-('2.1 Kraftwerk allgemein'!$F$16-'2.1 Kraftwerk allgemein'!$F$15+1),1),COLUMN(BE26)-('2.1 Kraftwerk allgemein'!$F$16-'2.1 Kraftwerk allgemein'!$F$15+1)))))/$F26,
SUM(OFFSET('2.5 CAPEX'!BS29,0,-MIN($F26-1,COLUMN(BE26)-1),1,MIN($F26,COLUMN(BE26))))/$F26)))))),
IF(OR(ISNUMBER($D26)=FALSE,$F26=""),"",
IF(AND('2.5 CAPEX'!$L29&lt;&gt;"x",'2.5 CAPEX'!$M29&lt;&gt;"x"),0,
IF($F26=0,0,
IF(BN$4&lt;'2.1 Kraftwerk allgemein'!$F$16,0,
IF(BN$4='2.1 Kraftwerk allgemein'!$F$16,'2.5 CAPEX'!$J29/$F26,
IF(BN$4&lt;'2.1 Kraftwerk allgemein'!$F$16+$F26,
('2.5 CAPEX'!$J29+SUM(OFFSET('2.5 CAPEX'!BS29,0,-MIN(MAX($F26-1-('2.1 Kraftwerk allgemein'!$F$16-'1.1 Allgemein'!$I$22+1),0),COLUMN(BE26)-1-('2.1 Kraftwerk allgemein'!$F$16-'1.1 Allgemein'!$I$22+1)),1,MIN(MAX($F26-('2.1 Kraftwerk allgemein'!$F$16-'1.1 Allgemein'!$I$22+1),1),COLUMN(BE26)-('2.1 Kraftwerk allgemein'!$F$16-'1.1 Allgemein'!$I$22+1)))))/$F26,
SUM(OFFSET('2.5 CAPEX'!BS29,0,-MIN($F26-1,COLUMN(BE26)-1),1,MIN($F26,COLUMN(BE26))))/$F26)))))))</f>
        <v>0</v>
      </c>
      <c r="BO26" s="199">
        <f ca="1">IF('2.1 Kraftwerk allgemein'!$F$15&lt;'1.1 Allgemein'!$I$22,
IF(OR(ISNUMBER($D26)=FALSE,$F26=""),"",
IF(AND('2.5 CAPEX'!$L29&lt;&gt;"x",'2.5 CAPEX'!$M29&lt;&gt;"x"),0,
IF($F26=0,0,
IF(BO$4&lt;'2.1 Kraftwerk allgemein'!$F$16,0,
IF(BO$4='2.1 Kraftwerk allgemein'!$F$16,'2.5 CAPEX'!$J29/$F26,
IF(BO$4&lt;'2.1 Kraftwerk allgemein'!$F$16+$F26,
('2.5 CAPEX'!$J29+SUM(OFFSET('2.5 CAPEX'!BT29,0,-MIN(MAX($F26-1-('2.1 Kraftwerk allgemein'!$F$16-'2.1 Kraftwerk allgemein'!$F$15+1),0),COLUMN(BF26)-1-('2.1 Kraftwerk allgemein'!$F$16-'2.1 Kraftwerk allgemein'!$F$15+1)),1,MIN(MAX($F26-('2.1 Kraftwerk allgemein'!$F$16-'2.1 Kraftwerk allgemein'!$F$15+1),1),COLUMN(BF26)-('2.1 Kraftwerk allgemein'!$F$16-'2.1 Kraftwerk allgemein'!$F$15+1)))))/$F26,
SUM(OFFSET('2.5 CAPEX'!BT29,0,-MIN($F26-1,COLUMN(BF26)-1),1,MIN($F26,COLUMN(BF26))))/$F26)))))),
IF(OR(ISNUMBER($D26)=FALSE,$F26=""),"",
IF(AND('2.5 CAPEX'!$L29&lt;&gt;"x",'2.5 CAPEX'!$M29&lt;&gt;"x"),0,
IF($F26=0,0,
IF(BO$4&lt;'2.1 Kraftwerk allgemein'!$F$16,0,
IF(BO$4='2.1 Kraftwerk allgemein'!$F$16,'2.5 CAPEX'!$J29/$F26,
IF(BO$4&lt;'2.1 Kraftwerk allgemein'!$F$16+$F26,
('2.5 CAPEX'!$J29+SUM(OFFSET('2.5 CAPEX'!BT29,0,-MIN(MAX($F26-1-('2.1 Kraftwerk allgemein'!$F$16-'1.1 Allgemein'!$I$22+1),0),COLUMN(BF26)-1-('2.1 Kraftwerk allgemein'!$F$16-'1.1 Allgemein'!$I$22+1)),1,MIN(MAX($F26-('2.1 Kraftwerk allgemein'!$F$16-'1.1 Allgemein'!$I$22+1),1),COLUMN(BF26)-('2.1 Kraftwerk allgemein'!$F$16-'1.1 Allgemein'!$I$22+1)))))/$F26,
SUM(OFFSET('2.5 CAPEX'!BT29,0,-MIN($F26-1,COLUMN(BF26)-1),1,MIN($F26,COLUMN(BF26))))/$F26)))))))</f>
        <v>0</v>
      </c>
      <c r="BP26" s="199">
        <f ca="1">IF('2.1 Kraftwerk allgemein'!$F$15&lt;'1.1 Allgemein'!$I$22,
IF(OR(ISNUMBER($D26)=FALSE,$F26=""),"",
IF(AND('2.5 CAPEX'!$L29&lt;&gt;"x",'2.5 CAPEX'!$M29&lt;&gt;"x"),0,
IF($F26=0,0,
IF(BP$4&lt;'2.1 Kraftwerk allgemein'!$F$16,0,
IF(BP$4='2.1 Kraftwerk allgemein'!$F$16,'2.5 CAPEX'!$J29/$F26,
IF(BP$4&lt;'2.1 Kraftwerk allgemein'!$F$16+$F26,
('2.5 CAPEX'!$J29+SUM(OFFSET('2.5 CAPEX'!BU29,0,-MIN(MAX($F26-1-('2.1 Kraftwerk allgemein'!$F$16-'2.1 Kraftwerk allgemein'!$F$15+1),0),COLUMN(BG26)-1-('2.1 Kraftwerk allgemein'!$F$16-'2.1 Kraftwerk allgemein'!$F$15+1)),1,MIN(MAX($F26-('2.1 Kraftwerk allgemein'!$F$16-'2.1 Kraftwerk allgemein'!$F$15+1),1),COLUMN(BG26)-('2.1 Kraftwerk allgemein'!$F$16-'2.1 Kraftwerk allgemein'!$F$15+1)))))/$F26,
SUM(OFFSET('2.5 CAPEX'!BU29,0,-MIN($F26-1,COLUMN(BG26)-1),1,MIN($F26,COLUMN(BG26))))/$F26)))))),
IF(OR(ISNUMBER($D26)=FALSE,$F26=""),"",
IF(AND('2.5 CAPEX'!$L29&lt;&gt;"x",'2.5 CAPEX'!$M29&lt;&gt;"x"),0,
IF($F26=0,0,
IF(BP$4&lt;'2.1 Kraftwerk allgemein'!$F$16,0,
IF(BP$4='2.1 Kraftwerk allgemein'!$F$16,'2.5 CAPEX'!$J29/$F26,
IF(BP$4&lt;'2.1 Kraftwerk allgemein'!$F$16+$F26,
('2.5 CAPEX'!$J29+SUM(OFFSET('2.5 CAPEX'!BU29,0,-MIN(MAX($F26-1-('2.1 Kraftwerk allgemein'!$F$16-'1.1 Allgemein'!$I$22+1),0),COLUMN(BG26)-1-('2.1 Kraftwerk allgemein'!$F$16-'1.1 Allgemein'!$I$22+1)),1,MIN(MAX($F26-('2.1 Kraftwerk allgemein'!$F$16-'1.1 Allgemein'!$I$22+1),1),COLUMN(BG26)-('2.1 Kraftwerk allgemein'!$F$16-'1.1 Allgemein'!$I$22+1)))))/$F26,
SUM(OFFSET('2.5 CAPEX'!BU29,0,-MIN($F26-1,COLUMN(BG26)-1),1,MIN($F26,COLUMN(BG26))))/$F26)))))))</f>
        <v>0</v>
      </c>
      <c r="BQ26" s="199">
        <f ca="1">IF('2.1 Kraftwerk allgemein'!$F$15&lt;'1.1 Allgemein'!$I$22,
IF(OR(ISNUMBER($D26)=FALSE,$F26=""),"",
IF(AND('2.5 CAPEX'!$L29&lt;&gt;"x",'2.5 CAPEX'!$M29&lt;&gt;"x"),0,
IF($F26=0,0,
IF(BQ$4&lt;'2.1 Kraftwerk allgemein'!$F$16,0,
IF(BQ$4='2.1 Kraftwerk allgemein'!$F$16,'2.5 CAPEX'!$J29/$F26,
IF(BQ$4&lt;'2.1 Kraftwerk allgemein'!$F$16+$F26,
('2.5 CAPEX'!$J29+SUM(OFFSET('2.5 CAPEX'!BV29,0,-MIN(MAX($F26-1-('2.1 Kraftwerk allgemein'!$F$16-'2.1 Kraftwerk allgemein'!$F$15+1),0),COLUMN(BH26)-1-('2.1 Kraftwerk allgemein'!$F$16-'2.1 Kraftwerk allgemein'!$F$15+1)),1,MIN(MAX($F26-('2.1 Kraftwerk allgemein'!$F$16-'2.1 Kraftwerk allgemein'!$F$15+1),1),COLUMN(BH26)-('2.1 Kraftwerk allgemein'!$F$16-'2.1 Kraftwerk allgemein'!$F$15+1)))))/$F26,
SUM(OFFSET('2.5 CAPEX'!BV29,0,-MIN($F26-1,COLUMN(BH26)-1),1,MIN($F26,COLUMN(BH26))))/$F26)))))),
IF(OR(ISNUMBER($D26)=FALSE,$F26=""),"",
IF(AND('2.5 CAPEX'!$L29&lt;&gt;"x",'2.5 CAPEX'!$M29&lt;&gt;"x"),0,
IF($F26=0,0,
IF(BQ$4&lt;'2.1 Kraftwerk allgemein'!$F$16,0,
IF(BQ$4='2.1 Kraftwerk allgemein'!$F$16,'2.5 CAPEX'!$J29/$F26,
IF(BQ$4&lt;'2.1 Kraftwerk allgemein'!$F$16+$F26,
('2.5 CAPEX'!$J29+SUM(OFFSET('2.5 CAPEX'!BV29,0,-MIN(MAX($F26-1-('2.1 Kraftwerk allgemein'!$F$16-'1.1 Allgemein'!$I$22+1),0),COLUMN(BH26)-1-('2.1 Kraftwerk allgemein'!$F$16-'1.1 Allgemein'!$I$22+1)),1,MIN(MAX($F26-('2.1 Kraftwerk allgemein'!$F$16-'1.1 Allgemein'!$I$22+1),1),COLUMN(BH26)-('2.1 Kraftwerk allgemein'!$F$16-'1.1 Allgemein'!$I$22+1)))))/$F26,
SUM(OFFSET('2.5 CAPEX'!BV29,0,-MIN($F26-1,COLUMN(BH26)-1),1,MIN($F26,COLUMN(BH26))))/$F26)))))))</f>
        <v>0</v>
      </c>
      <c r="BR26" s="199">
        <f ca="1">IF('2.1 Kraftwerk allgemein'!$F$15&lt;'1.1 Allgemein'!$I$22,
IF(OR(ISNUMBER($D26)=FALSE,$F26=""),"",
IF(AND('2.5 CAPEX'!$L29&lt;&gt;"x",'2.5 CAPEX'!$M29&lt;&gt;"x"),0,
IF($F26=0,0,
IF(BR$4&lt;'2.1 Kraftwerk allgemein'!$F$16,0,
IF(BR$4='2.1 Kraftwerk allgemein'!$F$16,'2.5 CAPEX'!$J29/$F26,
IF(BR$4&lt;'2.1 Kraftwerk allgemein'!$F$16+$F26,
('2.5 CAPEX'!$J29+SUM(OFFSET('2.5 CAPEX'!BW29,0,-MIN(MAX($F26-1-('2.1 Kraftwerk allgemein'!$F$16-'2.1 Kraftwerk allgemein'!$F$15+1),0),COLUMN(BI26)-1-('2.1 Kraftwerk allgemein'!$F$16-'2.1 Kraftwerk allgemein'!$F$15+1)),1,MIN(MAX($F26-('2.1 Kraftwerk allgemein'!$F$16-'2.1 Kraftwerk allgemein'!$F$15+1),1),COLUMN(BI26)-('2.1 Kraftwerk allgemein'!$F$16-'2.1 Kraftwerk allgemein'!$F$15+1)))))/$F26,
SUM(OFFSET('2.5 CAPEX'!BW29,0,-MIN($F26-1,COLUMN(BI26)-1),1,MIN($F26,COLUMN(BI26))))/$F26)))))),
IF(OR(ISNUMBER($D26)=FALSE,$F26=""),"",
IF(AND('2.5 CAPEX'!$L29&lt;&gt;"x",'2.5 CAPEX'!$M29&lt;&gt;"x"),0,
IF($F26=0,0,
IF(BR$4&lt;'2.1 Kraftwerk allgemein'!$F$16,0,
IF(BR$4='2.1 Kraftwerk allgemein'!$F$16,'2.5 CAPEX'!$J29/$F26,
IF(BR$4&lt;'2.1 Kraftwerk allgemein'!$F$16+$F26,
('2.5 CAPEX'!$J29+SUM(OFFSET('2.5 CAPEX'!BW29,0,-MIN(MAX($F26-1-('2.1 Kraftwerk allgemein'!$F$16-'1.1 Allgemein'!$I$22+1),0),COLUMN(BI26)-1-('2.1 Kraftwerk allgemein'!$F$16-'1.1 Allgemein'!$I$22+1)),1,MIN(MAX($F26-('2.1 Kraftwerk allgemein'!$F$16-'1.1 Allgemein'!$I$22+1),1),COLUMN(BI26)-('2.1 Kraftwerk allgemein'!$F$16-'1.1 Allgemein'!$I$22+1)))))/$F26,
SUM(OFFSET('2.5 CAPEX'!BW29,0,-MIN($F26-1,COLUMN(BI26)-1),1,MIN($F26,COLUMN(BI26))))/$F26)))))))</f>
        <v>0</v>
      </c>
      <c r="BS26" s="199">
        <f ca="1">IF('2.1 Kraftwerk allgemein'!$F$15&lt;'1.1 Allgemein'!$I$22,
IF(OR(ISNUMBER($D26)=FALSE,$F26=""),"",
IF(AND('2.5 CAPEX'!$L29&lt;&gt;"x",'2.5 CAPEX'!$M29&lt;&gt;"x"),0,
IF($F26=0,0,
IF(BS$4&lt;'2.1 Kraftwerk allgemein'!$F$16,0,
IF(BS$4='2.1 Kraftwerk allgemein'!$F$16,'2.5 CAPEX'!$J29/$F26,
IF(BS$4&lt;'2.1 Kraftwerk allgemein'!$F$16+$F26,
('2.5 CAPEX'!$J29+SUM(OFFSET('2.5 CAPEX'!BX29,0,-MIN(MAX($F26-1-('2.1 Kraftwerk allgemein'!$F$16-'2.1 Kraftwerk allgemein'!$F$15+1),0),COLUMN(BJ26)-1-('2.1 Kraftwerk allgemein'!$F$16-'2.1 Kraftwerk allgemein'!$F$15+1)),1,MIN(MAX($F26-('2.1 Kraftwerk allgemein'!$F$16-'2.1 Kraftwerk allgemein'!$F$15+1),1),COLUMN(BJ26)-('2.1 Kraftwerk allgemein'!$F$16-'2.1 Kraftwerk allgemein'!$F$15+1)))))/$F26,
SUM(OFFSET('2.5 CAPEX'!BX29,0,-MIN($F26-1,COLUMN(BJ26)-1),1,MIN($F26,COLUMN(BJ26))))/$F26)))))),
IF(OR(ISNUMBER($D26)=FALSE,$F26=""),"",
IF(AND('2.5 CAPEX'!$L29&lt;&gt;"x",'2.5 CAPEX'!$M29&lt;&gt;"x"),0,
IF($F26=0,0,
IF(BS$4&lt;'2.1 Kraftwerk allgemein'!$F$16,0,
IF(BS$4='2.1 Kraftwerk allgemein'!$F$16,'2.5 CAPEX'!$J29/$F26,
IF(BS$4&lt;'2.1 Kraftwerk allgemein'!$F$16+$F26,
('2.5 CAPEX'!$J29+SUM(OFFSET('2.5 CAPEX'!BX29,0,-MIN(MAX($F26-1-('2.1 Kraftwerk allgemein'!$F$16-'1.1 Allgemein'!$I$22+1),0),COLUMN(BJ26)-1-('2.1 Kraftwerk allgemein'!$F$16-'1.1 Allgemein'!$I$22+1)),1,MIN(MAX($F26-('2.1 Kraftwerk allgemein'!$F$16-'1.1 Allgemein'!$I$22+1),1),COLUMN(BJ26)-('2.1 Kraftwerk allgemein'!$F$16-'1.1 Allgemein'!$I$22+1)))))/$F26,
SUM(OFFSET('2.5 CAPEX'!BX29,0,-MIN($F26-1,COLUMN(BJ26)-1),1,MIN($F26,COLUMN(BJ26))))/$F26)))))))</f>
        <v>0</v>
      </c>
      <c r="BT26" s="199">
        <f ca="1">IF('2.1 Kraftwerk allgemein'!$F$15&lt;'1.1 Allgemein'!$I$22,
IF(OR(ISNUMBER($D26)=FALSE,$F26=""),"",
IF(AND('2.5 CAPEX'!$L29&lt;&gt;"x",'2.5 CAPEX'!$M29&lt;&gt;"x"),0,
IF($F26=0,0,
IF(BT$4&lt;'2.1 Kraftwerk allgemein'!$F$16,0,
IF(BT$4='2.1 Kraftwerk allgemein'!$F$16,'2.5 CAPEX'!$J29/$F26,
IF(BT$4&lt;'2.1 Kraftwerk allgemein'!$F$16+$F26,
('2.5 CAPEX'!$J29+SUM(OFFSET('2.5 CAPEX'!BY29,0,-MIN(MAX($F26-1-('2.1 Kraftwerk allgemein'!$F$16-'2.1 Kraftwerk allgemein'!$F$15+1),0),COLUMN(BK26)-1-('2.1 Kraftwerk allgemein'!$F$16-'2.1 Kraftwerk allgemein'!$F$15+1)),1,MIN(MAX($F26-('2.1 Kraftwerk allgemein'!$F$16-'2.1 Kraftwerk allgemein'!$F$15+1),1),COLUMN(BK26)-('2.1 Kraftwerk allgemein'!$F$16-'2.1 Kraftwerk allgemein'!$F$15+1)))))/$F26,
SUM(OFFSET('2.5 CAPEX'!BY29,0,-MIN($F26-1,COLUMN(BK26)-1),1,MIN($F26,COLUMN(BK26))))/$F26)))))),
IF(OR(ISNUMBER($D26)=FALSE,$F26=""),"",
IF(AND('2.5 CAPEX'!$L29&lt;&gt;"x",'2.5 CAPEX'!$M29&lt;&gt;"x"),0,
IF($F26=0,0,
IF(BT$4&lt;'2.1 Kraftwerk allgemein'!$F$16,0,
IF(BT$4='2.1 Kraftwerk allgemein'!$F$16,'2.5 CAPEX'!$J29/$F26,
IF(BT$4&lt;'2.1 Kraftwerk allgemein'!$F$16+$F26,
('2.5 CAPEX'!$J29+SUM(OFFSET('2.5 CAPEX'!BY29,0,-MIN(MAX($F26-1-('2.1 Kraftwerk allgemein'!$F$16-'1.1 Allgemein'!$I$22+1),0),COLUMN(BK26)-1-('2.1 Kraftwerk allgemein'!$F$16-'1.1 Allgemein'!$I$22+1)),1,MIN(MAX($F26-('2.1 Kraftwerk allgemein'!$F$16-'1.1 Allgemein'!$I$22+1),1),COLUMN(BK26)-('2.1 Kraftwerk allgemein'!$F$16-'1.1 Allgemein'!$I$22+1)))))/$F26,
SUM(OFFSET('2.5 CAPEX'!BY29,0,-MIN($F26-1,COLUMN(BK26)-1),1,MIN($F26,COLUMN(BK26))))/$F26)))))))</f>
        <v>0</v>
      </c>
      <c r="BU26" s="199">
        <f ca="1">IF('2.1 Kraftwerk allgemein'!$F$15&lt;'1.1 Allgemein'!$I$22,
IF(OR(ISNUMBER($D26)=FALSE,$F26=""),"",
IF(AND('2.5 CAPEX'!$L29&lt;&gt;"x",'2.5 CAPEX'!$M29&lt;&gt;"x"),0,
IF($F26=0,0,
IF(BU$4&lt;'2.1 Kraftwerk allgemein'!$F$16,0,
IF(BU$4='2.1 Kraftwerk allgemein'!$F$16,'2.5 CAPEX'!$J29/$F26,
IF(BU$4&lt;'2.1 Kraftwerk allgemein'!$F$16+$F26,
('2.5 CAPEX'!$J29+SUM(OFFSET('2.5 CAPEX'!BZ29,0,-MIN(MAX($F26-1-('2.1 Kraftwerk allgemein'!$F$16-'2.1 Kraftwerk allgemein'!$F$15+1),0),COLUMN(BL26)-1-('2.1 Kraftwerk allgemein'!$F$16-'2.1 Kraftwerk allgemein'!$F$15+1)),1,MIN(MAX($F26-('2.1 Kraftwerk allgemein'!$F$16-'2.1 Kraftwerk allgemein'!$F$15+1),1),COLUMN(BL26)-('2.1 Kraftwerk allgemein'!$F$16-'2.1 Kraftwerk allgemein'!$F$15+1)))))/$F26,
SUM(OFFSET('2.5 CAPEX'!BZ29,0,-MIN($F26-1,COLUMN(BL26)-1),1,MIN($F26,COLUMN(BL26))))/$F26)))))),
IF(OR(ISNUMBER($D26)=FALSE,$F26=""),"",
IF(AND('2.5 CAPEX'!$L29&lt;&gt;"x",'2.5 CAPEX'!$M29&lt;&gt;"x"),0,
IF($F26=0,0,
IF(BU$4&lt;'2.1 Kraftwerk allgemein'!$F$16,0,
IF(BU$4='2.1 Kraftwerk allgemein'!$F$16,'2.5 CAPEX'!$J29/$F26,
IF(BU$4&lt;'2.1 Kraftwerk allgemein'!$F$16+$F26,
('2.5 CAPEX'!$J29+SUM(OFFSET('2.5 CAPEX'!BZ29,0,-MIN(MAX($F26-1-('2.1 Kraftwerk allgemein'!$F$16-'1.1 Allgemein'!$I$22+1),0),COLUMN(BL26)-1-('2.1 Kraftwerk allgemein'!$F$16-'1.1 Allgemein'!$I$22+1)),1,MIN(MAX($F26-('2.1 Kraftwerk allgemein'!$F$16-'1.1 Allgemein'!$I$22+1),1),COLUMN(BL26)-('2.1 Kraftwerk allgemein'!$F$16-'1.1 Allgemein'!$I$22+1)))))/$F26,
SUM(OFFSET('2.5 CAPEX'!BZ29,0,-MIN($F26-1,COLUMN(BL26)-1),1,MIN($F26,COLUMN(BL26))))/$F26)))))))</f>
        <v>0</v>
      </c>
      <c r="BV26" s="199">
        <f ca="1">IF('2.1 Kraftwerk allgemein'!$F$15&lt;'1.1 Allgemein'!$I$22,
IF(OR(ISNUMBER($D26)=FALSE,$F26=""),"",
IF(AND('2.5 CAPEX'!$L29&lt;&gt;"x",'2.5 CAPEX'!$M29&lt;&gt;"x"),0,
IF($F26=0,0,
IF(BV$4&lt;'2.1 Kraftwerk allgemein'!$F$16,0,
IF(BV$4='2.1 Kraftwerk allgemein'!$F$16,'2.5 CAPEX'!$J29/$F26,
IF(BV$4&lt;'2.1 Kraftwerk allgemein'!$F$16+$F26,
('2.5 CAPEX'!$J29+SUM(OFFSET('2.5 CAPEX'!CA29,0,-MIN(MAX($F26-1-('2.1 Kraftwerk allgemein'!$F$16-'2.1 Kraftwerk allgemein'!$F$15+1),0),COLUMN(BM26)-1-('2.1 Kraftwerk allgemein'!$F$16-'2.1 Kraftwerk allgemein'!$F$15+1)),1,MIN(MAX($F26-('2.1 Kraftwerk allgemein'!$F$16-'2.1 Kraftwerk allgemein'!$F$15+1),1),COLUMN(BM26)-('2.1 Kraftwerk allgemein'!$F$16-'2.1 Kraftwerk allgemein'!$F$15+1)))))/$F26,
SUM(OFFSET('2.5 CAPEX'!CA29,0,-MIN($F26-1,COLUMN(BM26)-1),1,MIN($F26,COLUMN(BM26))))/$F26)))))),
IF(OR(ISNUMBER($D26)=FALSE,$F26=""),"",
IF(AND('2.5 CAPEX'!$L29&lt;&gt;"x",'2.5 CAPEX'!$M29&lt;&gt;"x"),0,
IF($F26=0,0,
IF(BV$4&lt;'2.1 Kraftwerk allgemein'!$F$16,0,
IF(BV$4='2.1 Kraftwerk allgemein'!$F$16,'2.5 CAPEX'!$J29/$F26,
IF(BV$4&lt;'2.1 Kraftwerk allgemein'!$F$16+$F26,
('2.5 CAPEX'!$J29+SUM(OFFSET('2.5 CAPEX'!CA29,0,-MIN(MAX($F26-1-('2.1 Kraftwerk allgemein'!$F$16-'1.1 Allgemein'!$I$22+1),0),COLUMN(BM26)-1-('2.1 Kraftwerk allgemein'!$F$16-'1.1 Allgemein'!$I$22+1)),1,MIN(MAX($F26-('2.1 Kraftwerk allgemein'!$F$16-'1.1 Allgemein'!$I$22+1),1),COLUMN(BM26)-('2.1 Kraftwerk allgemein'!$F$16-'1.1 Allgemein'!$I$22+1)))))/$F26,
SUM(OFFSET('2.5 CAPEX'!CA29,0,-MIN($F26-1,COLUMN(BM26)-1),1,MIN($F26,COLUMN(BM26))))/$F26)))))))</f>
        <v>0</v>
      </c>
      <c r="BW26" s="199">
        <f ca="1">IF('2.1 Kraftwerk allgemein'!$F$15&lt;'1.1 Allgemein'!$I$22,
IF(OR(ISNUMBER($D26)=FALSE,$F26=""),"",
IF(AND('2.5 CAPEX'!$L29&lt;&gt;"x",'2.5 CAPEX'!$M29&lt;&gt;"x"),0,
IF($F26=0,0,
IF(BW$4&lt;'2.1 Kraftwerk allgemein'!$F$16,0,
IF(BW$4='2.1 Kraftwerk allgemein'!$F$16,'2.5 CAPEX'!$J29/$F26,
IF(BW$4&lt;'2.1 Kraftwerk allgemein'!$F$16+$F26,
('2.5 CAPEX'!$J29+SUM(OFFSET('2.5 CAPEX'!CB29,0,-MIN(MAX($F26-1-('2.1 Kraftwerk allgemein'!$F$16-'2.1 Kraftwerk allgemein'!$F$15+1),0),COLUMN(BN26)-1-('2.1 Kraftwerk allgemein'!$F$16-'2.1 Kraftwerk allgemein'!$F$15+1)),1,MIN(MAX($F26-('2.1 Kraftwerk allgemein'!$F$16-'2.1 Kraftwerk allgemein'!$F$15+1),1),COLUMN(BN26)-('2.1 Kraftwerk allgemein'!$F$16-'2.1 Kraftwerk allgemein'!$F$15+1)))))/$F26,
SUM(OFFSET('2.5 CAPEX'!CB29,0,-MIN($F26-1,COLUMN(BN26)-1),1,MIN($F26,COLUMN(BN26))))/$F26)))))),
IF(OR(ISNUMBER($D26)=FALSE,$F26=""),"",
IF(AND('2.5 CAPEX'!$L29&lt;&gt;"x",'2.5 CAPEX'!$M29&lt;&gt;"x"),0,
IF($F26=0,0,
IF(BW$4&lt;'2.1 Kraftwerk allgemein'!$F$16,0,
IF(BW$4='2.1 Kraftwerk allgemein'!$F$16,'2.5 CAPEX'!$J29/$F26,
IF(BW$4&lt;'2.1 Kraftwerk allgemein'!$F$16+$F26,
('2.5 CAPEX'!$J29+SUM(OFFSET('2.5 CAPEX'!CB29,0,-MIN(MAX($F26-1-('2.1 Kraftwerk allgemein'!$F$16-'1.1 Allgemein'!$I$22+1),0),COLUMN(BN26)-1-('2.1 Kraftwerk allgemein'!$F$16-'1.1 Allgemein'!$I$22+1)),1,MIN(MAX($F26-('2.1 Kraftwerk allgemein'!$F$16-'1.1 Allgemein'!$I$22+1),1),COLUMN(BN26)-('2.1 Kraftwerk allgemein'!$F$16-'1.1 Allgemein'!$I$22+1)))))/$F26,
SUM(OFFSET('2.5 CAPEX'!CB29,0,-MIN($F26-1,COLUMN(BN26)-1),1,MIN($F26,COLUMN(BN26))))/$F26)))))))</f>
        <v>0</v>
      </c>
      <c r="BX26" s="199">
        <f ca="1">IF('2.1 Kraftwerk allgemein'!$F$15&lt;'1.1 Allgemein'!$I$22,
IF(OR(ISNUMBER($D26)=FALSE,$F26=""),"",
IF(AND('2.5 CAPEX'!$L29&lt;&gt;"x",'2.5 CAPEX'!$M29&lt;&gt;"x"),0,
IF($F26=0,0,
IF(BX$4&lt;'2.1 Kraftwerk allgemein'!$F$16,0,
IF(BX$4='2.1 Kraftwerk allgemein'!$F$16,'2.5 CAPEX'!$J29/$F26,
IF(BX$4&lt;'2.1 Kraftwerk allgemein'!$F$16+$F26,
('2.5 CAPEX'!$J29+SUM(OFFSET('2.5 CAPEX'!CC29,0,-MIN(MAX($F26-1-('2.1 Kraftwerk allgemein'!$F$16-'2.1 Kraftwerk allgemein'!$F$15+1),0),COLUMN(BO26)-1-('2.1 Kraftwerk allgemein'!$F$16-'2.1 Kraftwerk allgemein'!$F$15+1)),1,MIN(MAX($F26-('2.1 Kraftwerk allgemein'!$F$16-'2.1 Kraftwerk allgemein'!$F$15+1),1),COLUMN(BO26)-('2.1 Kraftwerk allgemein'!$F$16-'2.1 Kraftwerk allgemein'!$F$15+1)))))/$F26,
SUM(OFFSET('2.5 CAPEX'!CC29,0,-MIN($F26-1,COLUMN(BO26)-1),1,MIN($F26,COLUMN(BO26))))/$F26)))))),
IF(OR(ISNUMBER($D26)=FALSE,$F26=""),"",
IF(AND('2.5 CAPEX'!$L29&lt;&gt;"x",'2.5 CAPEX'!$M29&lt;&gt;"x"),0,
IF($F26=0,0,
IF(BX$4&lt;'2.1 Kraftwerk allgemein'!$F$16,0,
IF(BX$4='2.1 Kraftwerk allgemein'!$F$16,'2.5 CAPEX'!$J29/$F26,
IF(BX$4&lt;'2.1 Kraftwerk allgemein'!$F$16+$F26,
('2.5 CAPEX'!$J29+SUM(OFFSET('2.5 CAPEX'!CC29,0,-MIN(MAX($F26-1-('2.1 Kraftwerk allgemein'!$F$16-'1.1 Allgemein'!$I$22+1),0),COLUMN(BO26)-1-('2.1 Kraftwerk allgemein'!$F$16-'1.1 Allgemein'!$I$22+1)),1,MIN(MAX($F26-('2.1 Kraftwerk allgemein'!$F$16-'1.1 Allgemein'!$I$22+1),1),COLUMN(BO26)-('2.1 Kraftwerk allgemein'!$F$16-'1.1 Allgemein'!$I$22+1)))))/$F26,
SUM(OFFSET('2.5 CAPEX'!CC29,0,-MIN($F26-1,COLUMN(BO26)-1),1,MIN($F26,COLUMN(BO26))))/$F26)))))))</f>
        <v>0</v>
      </c>
      <c r="BY26" s="199">
        <f ca="1">IF('2.1 Kraftwerk allgemein'!$F$15&lt;'1.1 Allgemein'!$I$22,
IF(OR(ISNUMBER($D26)=FALSE,$F26=""),"",
IF(AND('2.5 CAPEX'!$L29&lt;&gt;"x",'2.5 CAPEX'!$M29&lt;&gt;"x"),0,
IF($F26=0,0,
IF(BY$4&lt;'2.1 Kraftwerk allgemein'!$F$16,0,
IF(BY$4='2.1 Kraftwerk allgemein'!$F$16,'2.5 CAPEX'!$J29/$F26,
IF(BY$4&lt;'2.1 Kraftwerk allgemein'!$F$16+$F26,
('2.5 CAPEX'!$J29+SUM(OFFSET('2.5 CAPEX'!CD29,0,-MIN(MAX($F26-1-('2.1 Kraftwerk allgemein'!$F$16-'2.1 Kraftwerk allgemein'!$F$15+1),0),COLUMN(BP26)-1-('2.1 Kraftwerk allgemein'!$F$16-'2.1 Kraftwerk allgemein'!$F$15+1)),1,MIN(MAX($F26-('2.1 Kraftwerk allgemein'!$F$16-'2.1 Kraftwerk allgemein'!$F$15+1),1),COLUMN(BP26)-('2.1 Kraftwerk allgemein'!$F$16-'2.1 Kraftwerk allgemein'!$F$15+1)))))/$F26,
SUM(OFFSET('2.5 CAPEX'!CD29,0,-MIN($F26-1,COLUMN(BP26)-1),1,MIN($F26,COLUMN(BP26))))/$F26)))))),
IF(OR(ISNUMBER($D26)=FALSE,$F26=""),"",
IF(AND('2.5 CAPEX'!$L29&lt;&gt;"x",'2.5 CAPEX'!$M29&lt;&gt;"x"),0,
IF($F26=0,0,
IF(BY$4&lt;'2.1 Kraftwerk allgemein'!$F$16,0,
IF(BY$4='2.1 Kraftwerk allgemein'!$F$16,'2.5 CAPEX'!$J29/$F26,
IF(BY$4&lt;'2.1 Kraftwerk allgemein'!$F$16+$F26,
('2.5 CAPEX'!$J29+SUM(OFFSET('2.5 CAPEX'!CD29,0,-MIN(MAX($F26-1-('2.1 Kraftwerk allgemein'!$F$16-'1.1 Allgemein'!$I$22+1),0),COLUMN(BP26)-1-('2.1 Kraftwerk allgemein'!$F$16-'1.1 Allgemein'!$I$22+1)),1,MIN(MAX($F26-('2.1 Kraftwerk allgemein'!$F$16-'1.1 Allgemein'!$I$22+1),1),COLUMN(BP26)-('2.1 Kraftwerk allgemein'!$F$16-'1.1 Allgemein'!$I$22+1)))))/$F26,
SUM(OFFSET('2.5 CAPEX'!CD29,0,-MIN($F26-1,COLUMN(BP26)-1),1,MIN($F26,COLUMN(BP26))))/$F26)))))))</f>
        <v>0</v>
      </c>
      <c r="BZ26" s="199">
        <f ca="1">IF('2.1 Kraftwerk allgemein'!$F$15&lt;'1.1 Allgemein'!$I$22,
IF(OR(ISNUMBER($D26)=FALSE,$F26=""),"",
IF(AND('2.5 CAPEX'!$L29&lt;&gt;"x",'2.5 CAPEX'!$M29&lt;&gt;"x"),0,
IF($F26=0,0,
IF(BZ$4&lt;'2.1 Kraftwerk allgemein'!$F$16,0,
IF(BZ$4='2.1 Kraftwerk allgemein'!$F$16,'2.5 CAPEX'!$J29/$F26,
IF(BZ$4&lt;'2.1 Kraftwerk allgemein'!$F$16+$F26,
('2.5 CAPEX'!$J29+SUM(OFFSET('2.5 CAPEX'!CE29,0,-MIN(MAX($F26-1-('2.1 Kraftwerk allgemein'!$F$16-'2.1 Kraftwerk allgemein'!$F$15+1),0),COLUMN(BQ26)-1-('2.1 Kraftwerk allgemein'!$F$16-'2.1 Kraftwerk allgemein'!$F$15+1)),1,MIN(MAX($F26-('2.1 Kraftwerk allgemein'!$F$16-'2.1 Kraftwerk allgemein'!$F$15+1),1),COLUMN(BQ26)-('2.1 Kraftwerk allgemein'!$F$16-'2.1 Kraftwerk allgemein'!$F$15+1)))))/$F26,
SUM(OFFSET('2.5 CAPEX'!CE29,0,-MIN($F26-1,COLUMN(BQ26)-1),1,MIN($F26,COLUMN(BQ26))))/$F26)))))),
IF(OR(ISNUMBER($D26)=FALSE,$F26=""),"",
IF(AND('2.5 CAPEX'!$L29&lt;&gt;"x",'2.5 CAPEX'!$M29&lt;&gt;"x"),0,
IF($F26=0,0,
IF(BZ$4&lt;'2.1 Kraftwerk allgemein'!$F$16,0,
IF(BZ$4='2.1 Kraftwerk allgemein'!$F$16,'2.5 CAPEX'!$J29/$F26,
IF(BZ$4&lt;'2.1 Kraftwerk allgemein'!$F$16+$F26,
('2.5 CAPEX'!$J29+SUM(OFFSET('2.5 CAPEX'!CE29,0,-MIN(MAX($F26-1-('2.1 Kraftwerk allgemein'!$F$16-'1.1 Allgemein'!$I$22+1),0),COLUMN(BQ26)-1-('2.1 Kraftwerk allgemein'!$F$16-'1.1 Allgemein'!$I$22+1)),1,MIN(MAX($F26-('2.1 Kraftwerk allgemein'!$F$16-'1.1 Allgemein'!$I$22+1),1),COLUMN(BQ26)-('2.1 Kraftwerk allgemein'!$F$16-'1.1 Allgemein'!$I$22+1)))))/$F26,
SUM(OFFSET('2.5 CAPEX'!CE29,0,-MIN($F26-1,COLUMN(BQ26)-1),1,MIN($F26,COLUMN(BQ26))))/$F26)))))))</f>
        <v>0</v>
      </c>
      <c r="CA26" s="199">
        <f ca="1">IF('2.1 Kraftwerk allgemein'!$F$15&lt;'1.1 Allgemein'!$I$22,
IF(OR(ISNUMBER($D26)=FALSE,$F26=""),"",
IF(AND('2.5 CAPEX'!$L29&lt;&gt;"x",'2.5 CAPEX'!$M29&lt;&gt;"x"),0,
IF($F26=0,0,
IF(CA$4&lt;'2.1 Kraftwerk allgemein'!$F$16,0,
IF(CA$4='2.1 Kraftwerk allgemein'!$F$16,'2.5 CAPEX'!$J29/$F26,
IF(CA$4&lt;'2.1 Kraftwerk allgemein'!$F$16+$F26,
('2.5 CAPEX'!$J29+SUM(OFFSET('2.5 CAPEX'!CF29,0,-MIN(MAX($F26-1-('2.1 Kraftwerk allgemein'!$F$16-'2.1 Kraftwerk allgemein'!$F$15+1),0),COLUMN(BR26)-1-('2.1 Kraftwerk allgemein'!$F$16-'2.1 Kraftwerk allgemein'!$F$15+1)),1,MIN(MAX($F26-('2.1 Kraftwerk allgemein'!$F$16-'2.1 Kraftwerk allgemein'!$F$15+1),1),COLUMN(BR26)-('2.1 Kraftwerk allgemein'!$F$16-'2.1 Kraftwerk allgemein'!$F$15+1)))))/$F26,
SUM(OFFSET('2.5 CAPEX'!CF29,0,-MIN($F26-1,COLUMN(BR26)-1),1,MIN($F26,COLUMN(BR26))))/$F26)))))),
IF(OR(ISNUMBER($D26)=FALSE,$F26=""),"",
IF(AND('2.5 CAPEX'!$L29&lt;&gt;"x",'2.5 CAPEX'!$M29&lt;&gt;"x"),0,
IF($F26=0,0,
IF(CA$4&lt;'2.1 Kraftwerk allgemein'!$F$16,0,
IF(CA$4='2.1 Kraftwerk allgemein'!$F$16,'2.5 CAPEX'!$J29/$F26,
IF(CA$4&lt;'2.1 Kraftwerk allgemein'!$F$16+$F26,
('2.5 CAPEX'!$J29+SUM(OFFSET('2.5 CAPEX'!CF29,0,-MIN(MAX($F26-1-('2.1 Kraftwerk allgemein'!$F$16-'1.1 Allgemein'!$I$22+1),0),COLUMN(BR26)-1-('2.1 Kraftwerk allgemein'!$F$16-'1.1 Allgemein'!$I$22+1)),1,MIN(MAX($F26-('2.1 Kraftwerk allgemein'!$F$16-'1.1 Allgemein'!$I$22+1),1),COLUMN(BR26)-('2.1 Kraftwerk allgemein'!$F$16-'1.1 Allgemein'!$I$22+1)))))/$F26,
SUM(OFFSET('2.5 CAPEX'!CF29,0,-MIN($F26-1,COLUMN(BR26)-1),1,MIN($F26,COLUMN(BR26))))/$F26)))))))</f>
        <v>0</v>
      </c>
      <c r="CB26" s="199">
        <f ca="1">IF('2.1 Kraftwerk allgemein'!$F$15&lt;'1.1 Allgemein'!$I$22,
IF(OR(ISNUMBER($D26)=FALSE,$F26=""),"",
IF(AND('2.5 CAPEX'!$L29&lt;&gt;"x",'2.5 CAPEX'!$M29&lt;&gt;"x"),0,
IF($F26=0,0,
IF(CB$4&lt;'2.1 Kraftwerk allgemein'!$F$16,0,
IF(CB$4='2.1 Kraftwerk allgemein'!$F$16,'2.5 CAPEX'!$J29/$F26,
IF(CB$4&lt;'2.1 Kraftwerk allgemein'!$F$16+$F26,
('2.5 CAPEX'!$J29+SUM(OFFSET('2.5 CAPEX'!CG29,0,-MIN(MAX($F26-1-('2.1 Kraftwerk allgemein'!$F$16-'2.1 Kraftwerk allgemein'!$F$15+1),0),COLUMN(BS26)-1-('2.1 Kraftwerk allgemein'!$F$16-'2.1 Kraftwerk allgemein'!$F$15+1)),1,MIN(MAX($F26-('2.1 Kraftwerk allgemein'!$F$16-'2.1 Kraftwerk allgemein'!$F$15+1),1),COLUMN(BS26)-('2.1 Kraftwerk allgemein'!$F$16-'2.1 Kraftwerk allgemein'!$F$15+1)))))/$F26,
SUM(OFFSET('2.5 CAPEX'!CG29,0,-MIN($F26-1,COLUMN(BS26)-1),1,MIN($F26,COLUMN(BS26))))/$F26)))))),
IF(OR(ISNUMBER($D26)=FALSE,$F26=""),"",
IF(AND('2.5 CAPEX'!$L29&lt;&gt;"x",'2.5 CAPEX'!$M29&lt;&gt;"x"),0,
IF($F26=0,0,
IF(CB$4&lt;'2.1 Kraftwerk allgemein'!$F$16,0,
IF(CB$4='2.1 Kraftwerk allgemein'!$F$16,'2.5 CAPEX'!$J29/$F26,
IF(CB$4&lt;'2.1 Kraftwerk allgemein'!$F$16+$F26,
('2.5 CAPEX'!$J29+SUM(OFFSET('2.5 CAPEX'!CG29,0,-MIN(MAX($F26-1-('2.1 Kraftwerk allgemein'!$F$16-'1.1 Allgemein'!$I$22+1),0),COLUMN(BS26)-1-('2.1 Kraftwerk allgemein'!$F$16-'1.1 Allgemein'!$I$22+1)),1,MIN(MAX($F26-('2.1 Kraftwerk allgemein'!$F$16-'1.1 Allgemein'!$I$22+1),1),COLUMN(BS26)-('2.1 Kraftwerk allgemein'!$F$16-'1.1 Allgemein'!$I$22+1)))))/$F26,
SUM(OFFSET('2.5 CAPEX'!CG29,0,-MIN($F26-1,COLUMN(BS26)-1),1,MIN($F26,COLUMN(BS26))))/$F26)))))))</f>
        <v>0</v>
      </c>
      <c r="CC26" s="199">
        <f ca="1">IF('2.1 Kraftwerk allgemein'!$F$15&lt;'1.1 Allgemein'!$I$22,
IF(OR(ISNUMBER($D26)=FALSE,$F26=""),"",
IF(AND('2.5 CAPEX'!$L29&lt;&gt;"x",'2.5 CAPEX'!$M29&lt;&gt;"x"),0,
IF($F26=0,0,
IF(CC$4&lt;'2.1 Kraftwerk allgemein'!$F$16,0,
IF(CC$4='2.1 Kraftwerk allgemein'!$F$16,'2.5 CAPEX'!$J29/$F26,
IF(CC$4&lt;'2.1 Kraftwerk allgemein'!$F$16+$F26,
('2.5 CAPEX'!$J29+SUM(OFFSET('2.5 CAPEX'!CH29,0,-MIN(MAX($F26-1-('2.1 Kraftwerk allgemein'!$F$16-'2.1 Kraftwerk allgemein'!$F$15+1),0),COLUMN(BT26)-1-('2.1 Kraftwerk allgemein'!$F$16-'2.1 Kraftwerk allgemein'!$F$15+1)),1,MIN(MAX($F26-('2.1 Kraftwerk allgemein'!$F$16-'2.1 Kraftwerk allgemein'!$F$15+1),1),COLUMN(BT26)-('2.1 Kraftwerk allgemein'!$F$16-'2.1 Kraftwerk allgemein'!$F$15+1)))))/$F26,
SUM(OFFSET('2.5 CAPEX'!CH29,0,-MIN($F26-1,COLUMN(BT26)-1),1,MIN($F26,COLUMN(BT26))))/$F26)))))),
IF(OR(ISNUMBER($D26)=FALSE,$F26=""),"",
IF(AND('2.5 CAPEX'!$L29&lt;&gt;"x",'2.5 CAPEX'!$M29&lt;&gt;"x"),0,
IF($F26=0,0,
IF(CC$4&lt;'2.1 Kraftwerk allgemein'!$F$16,0,
IF(CC$4='2.1 Kraftwerk allgemein'!$F$16,'2.5 CAPEX'!$J29/$F26,
IF(CC$4&lt;'2.1 Kraftwerk allgemein'!$F$16+$F26,
('2.5 CAPEX'!$J29+SUM(OFFSET('2.5 CAPEX'!CH29,0,-MIN(MAX($F26-1-('2.1 Kraftwerk allgemein'!$F$16-'1.1 Allgemein'!$I$22+1),0),COLUMN(BT26)-1-('2.1 Kraftwerk allgemein'!$F$16-'1.1 Allgemein'!$I$22+1)),1,MIN(MAX($F26-('2.1 Kraftwerk allgemein'!$F$16-'1.1 Allgemein'!$I$22+1),1),COLUMN(BT26)-('2.1 Kraftwerk allgemein'!$F$16-'1.1 Allgemein'!$I$22+1)))))/$F26,
SUM(OFFSET('2.5 CAPEX'!CH29,0,-MIN($F26-1,COLUMN(BT26)-1),1,MIN($F26,COLUMN(BT26))))/$F26)))))))</f>
        <v>0</v>
      </c>
      <c r="CD26" s="199">
        <f ca="1">IF('2.1 Kraftwerk allgemein'!$F$15&lt;'1.1 Allgemein'!$I$22,
IF(OR(ISNUMBER($D26)=FALSE,$F26=""),"",
IF(AND('2.5 CAPEX'!$L29&lt;&gt;"x",'2.5 CAPEX'!$M29&lt;&gt;"x"),0,
IF($F26=0,0,
IF(CD$4&lt;'2.1 Kraftwerk allgemein'!$F$16,0,
IF(CD$4='2.1 Kraftwerk allgemein'!$F$16,'2.5 CAPEX'!$J29/$F26,
IF(CD$4&lt;'2.1 Kraftwerk allgemein'!$F$16+$F26,
('2.5 CAPEX'!$J29+SUM(OFFSET('2.5 CAPEX'!CI29,0,-MIN(MAX($F26-1-('2.1 Kraftwerk allgemein'!$F$16-'2.1 Kraftwerk allgemein'!$F$15+1),0),COLUMN(BU26)-1-('2.1 Kraftwerk allgemein'!$F$16-'2.1 Kraftwerk allgemein'!$F$15+1)),1,MIN(MAX($F26-('2.1 Kraftwerk allgemein'!$F$16-'2.1 Kraftwerk allgemein'!$F$15+1),1),COLUMN(BU26)-('2.1 Kraftwerk allgemein'!$F$16-'2.1 Kraftwerk allgemein'!$F$15+1)))))/$F26,
SUM(OFFSET('2.5 CAPEX'!CI29,0,-MIN($F26-1,COLUMN(BU26)-1),1,MIN($F26,COLUMN(BU26))))/$F26)))))),
IF(OR(ISNUMBER($D26)=FALSE,$F26=""),"",
IF(AND('2.5 CAPEX'!$L29&lt;&gt;"x",'2.5 CAPEX'!$M29&lt;&gt;"x"),0,
IF($F26=0,0,
IF(CD$4&lt;'2.1 Kraftwerk allgemein'!$F$16,0,
IF(CD$4='2.1 Kraftwerk allgemein'!$F$16,'2.5 CAPEX'!$J29/$F26,
IF(CD$4&lt;'2.1 Kraftwerk allgemein'!$F$16+$F26,
('2.5 CAPEX'!$J29+SUM(OFFSET('2.5 CAPEX'!CI29,0,-MIN(MAX($F26-1-('2.1 Kraftwerk allgemein'!$F$16-'1.1 Allgemein'!$I$22+1),0),COLUMN(BU26)-1-('2.1 Kraftwerk allgemein'!$F$16-'1.1 Allgemein'!$I$22+1)),1,MIN(MAX($F26-('2.1 Kraftwerk allgemein'!$F$16-'1.1 Allgemein'!$I$22+1),1),COLUMN(BU26)-('2.1 Kraftwerk allgemein'!$F$16-'1.1 Allgemein'!$I$22+1)))))/$F26,
SUM(OFFSET('2.5 CAPEX'!CI29,0,-MIN($F26-1,COLUMN(BU26)-1),1,MIN($F26,COLUMN(BU26))))/$F26)))))))</f>
        <v>0</v>
      </c>
      <c r="CE26" s="199">
        <f ca="1">IF('2.1 Kraftwerk allgemein'!$F$15&lt;'1.1 Allgemein'!$I$22,
IF(OR(ISNUMBER($D26)=FALSE,$F26=""),"",
IF(AND('2.5 CAPEX'!$L29&lt;&gt;"x",'2.5 CAPEX'!$M29&lt;&gt;"x"),0,
IF($F26=0,0,
IF(CE$4&lt;'2.1 Kraftwerk allgemein'!$F$16,0,
IF(CE$4='2.1 Kraftwerk allgemein'!$F$16,'2.5 CAPEX'!$J29/$F26,
IF(CE$4&lt;'2.1 Kraftwerk allgemein'!$F$16+$F26,
('2.5 CAPEX'!$J29+SUM(OFFSET('2.5 CAPEX'!CJ29,0,-MIN(MAX($F26-1-('2.1 Kraftwerk allgemein'!$F$16-'2.1 Kraftwerk allgemein'!$F$15+1),0),COLUMN(BV26)-1-('2.1 Kraftwerk allgemein'!$F$16-'2.1 Kraftwerk allgemein'!$F$15+1)),1,MIN(MAX($F26-('2.1 Kraftwerk allgemein'!$F$16-'2.1 Kraftwerk allgemein'!$F$15+1),1),COLUMN(BV26)-('2.1 Kraftwerk allgemein'!$F$16-'2.1 Kraftwerk allgemein'!$F$15+1)))))/$F26,
SUM(OFFSET('2.5 CAPEX'!CJ29,0,-MIN($F26-1,COLUMN(BV26)-1),1,MIN($F26,COLUMN(BV26))))/$F26)))))),
IF(OR(ISNUMBER($D26)=FALSE,$F26=""),"",
IF(AND('2.5 CAPEX'!$L29&lt;&gt;"x",'2.5 CAPEX'!$M29&lt;&gt;"x"),0,
IF($F26=0,0,
IF(CE$4&lt;'2.1 Kraftwerk allgemein'!$F$16,0,
IF(CE$4='2.1 Kraftwerk allgemein'!$F$16,'2.5 CAPEX'!$J29/$F26,
IF(CE$4&lt;'2.1 Kraftwerk allgemein'!$F$16+$F26,
('2.5 CAPEX'!$J29+SUM(OFFSET('2.5 CAPEX'!CJ29,0,-MIN(MAX($F26-1-('2.1 Kraftwerk allgemein'!$F$16-'1.1 Allgemein'!$I$22+1),0),COLUMN(BV26)-1-('2.1 Kraftwerk allgemein'!$F$16-'1.1 Allgemein'!$I$22+1)),1,MIN(MAX($F26-('2.1 Kraftwerk allgemein'!$F$16-'1.1 Allgemein'!$I$22+1),1),COLUMN(BV26)-('2.1 Kraftwerk allgemein'!$F$16-'1.1 Allgemein'!$I$22+1)))))/$F26,
SUM(OFFSET('2.5 CAPEX'!CJ29,0,-MIN($F26-1,COLUMN(BV26)-1),1,MIN($F26,COLUMN(BV26))))/$F26)))))))</f>
        <v>0</v>
      </c>
      <c r="CF26" s="199">
        <f ca="1">IF('2.1 Kraftwerk allgemein'!$F$15&lt;'1.1 Allgemein'!$I$22,
IF(OR(ISNUMBER($D26)=FALSE,$F26=""),"",
IF(AND('2.5 CAPEX'!$L29&lt;&gt;"x",'2.5 CAPEX'!$M29&lt;&gt;"x"),0,
IF($F26=0,0,
IF(CF$4&lt;'2.1 Kraftwerk allgemein'!$F$16,0,
IF(CF$4='2.1 Kraftwerk allgemein'!$F$16,'2.5 CAPEX'!$J29/$F26,
IF(CF$4&lt;'2.1 Kraftwerk allgemein'!$F$16+$F26,
('2.5 CAPEX'!$J29+SUM(OFFSET('2.5 CAPEX'!CK29,0,-MIN(MAX($F26-1-('2.1 Kraftwerk allgemein'!$F$16-'2.1 Kraftwerk allgemein'!$F$15+1),0),COLUMN(BW26)-1-('2.1 Kraftwerk allgemein'!$F$16-'2.1 Kraftwerk allgemein'!$F$15+1)),1,MIN(MAX($F26-('2.1 Kraftwerk allgemein'!$F$16-'2.1 Kraftwerk allgemein'!$F$15+1),1),COLUMN(BW26)-('2.1 Kraftwerk allgemein'!$F$16-'2.1 Kraftwerk allgemein'!$F$15+1)))))/$F26,
SUM(OFFSET('2.5 CAPEX'!CK29,0,-MIN($F26-1,COLUMN(BW26)-1),1,MIN($F26,COLUMN(BW26))))/$F26)))))),
IF(OR(ISNUMBER($D26)=FALSE,$F26=""),"",
IF(AND('2.5 CAPEX'!$L29&lt;&gt;"x",'2.5 CAPEX'!$M29&lt;&gt;"x"),0,
IF($F26=0,0,
IF(CF$4&lt;'2.1 Kraftwerk allgemein'!$F$16,0,
IF(CF$4='2.1 Kraftwerk allgemein'!$F$16,'2.5 CAPEX'!$J29/$F26,
IF(CF$4&lt;'2.1 Kraftwerk allgemein'!$F$16+$F26,
('2.5 CAPEX'!$J29+SUM(OFFSET('2.5 CAPEX'!CK29,0,-MIN(MAX($F26-1-('2.1 Kraftwerk allgemein'!$F$16-'1.1 Allgemein'!$I$22+1),0),COLUMN(BW26)-1-('2.1 Kraftwerk allgemein'!$F$16-'1.1 Allgemein'!$I$22+1)),1,MIN(MAX($F26-('2.1 Kraftwerk allgemein'!$F$16-'1.1 Allgemein'!$I$22+1),1),COLUMN(BW26)-('2.1 Kraftwerk allgemein'!$F$16-'1.1 Allgemein'!$I$22+1)))))/$F26,
SUM(OFFSET('2.5 CAPEX'!CK29,0,-MIN($F26-1,COLUMN(BW26)-1),1,MIN($F26,COLUMN(BW26))))/$F26)))))))</f>
        <v>0</v>
      </c>
      <c r="CG26" s="199">
        <f ca="1">IF('2.1 Kraftwerk allgemein'!$F$15&lt;'1.1 Allgemein'!$I$22,
IF(OR(ISNUMBER($D26)=FALSE,$F26=""),"",
IF(AND('2.5 CAPEX'!$L29&lt;&gt;"x",'2.5 CAPEX'!$M29&lt;&gt;"x"),0,
IF($F26=0,0,
IF(CG$4&lt;'2.1 Kraftwerk allgemein'!$F$16,0,
IF(CG$4='2.1 Kraftwerk allgemein'!$F$16,'2.5 CAPEX'!$J29/$F26,
IF(CG$4&lt;'2.1 Kraftwerk allgemein'!$F$16+$F26,
('2.5 CAPEX'!$J29+SUM(OFFSET('2.5 CAPEX'!CL29,0,-MIN(MAX($F26-1-('2.1 Kraftwerk allgemein'!$F$16-'2.1 Kraftwerk allgemein'!$F$15+1),0),COLUMN(BX26)-1-('2.1 Kraftwerk allgemein'!$F$16-'2.1 Kraftwerk allgemein'!$F$15+1)),1,MIN(MAX($F26-('2.1 Kraftwerk allgemein'!$F$16-'2.1 Kraftwerk allgemein'!$F$15+1),1),COLUMN(BX26)-('2.1 Kraftwerk allgemein'!$F$16-'2.1 Kraftwerk allgemein'!$F$15+1)))))/$F26,
SUM(OFFSET('2.5 CAPEX'!CL29,0,-MIN($F26-1,COLUMN(BX26)-1),1,MIN($F26,COLUMN(BX26))))/$F26)))))),
IF(OR(ISNUMBER($D26)=FALSE,$F26=""),"",
IF(AND('2.5 CAPEX'!$L29&lt;&gt;"x",'2.5 CAPEX'!$M29&lt;&gt;"x"),0,
IF($F26=0,0,
IF(CG$4&lt;'2.1 Kraftwerk allgemein'!$F$16,0,
IF(CG$4='2.1 Kraftwerk allgemein'!$F$16,'2.5 CAPEX'!$J29/$F26,
IF(CG$4&lt;'2.1 Kraftwerk allgemein'!$F$16+$F26,
('2.5 CAPEX'!$J29+SUM(OFFSET('2.5 CAPEX'!CL29,0,-MIN(MAX($F26-1-('2.1 Kraftwerk allgemein'!$F$16-'1.1 Allgemein'!$I$22+1),0),COLUMN(BX26)-1-('2.1 Kraftwerk allgemein'!$F$16-'1.1 Allgemein'!$I$22+1)),1,MIN(MAX($F26-('2.1 Kraftwerk allgemein'!$F$16-'1.1 Allgemein'!$I$22+1),1),COLUMN(BX26)-('2.1 Kraftwerk allgemein'!$F$16-'1.1 Allgemein'!$I$22+1)))))/$F26,
SUM(OFFSET('2.5 CAPEX'!CL29,0,-MIN($F26-1,COLUMN(BX26)-1),1,MIN($F26,COLUMN(BX26))))/$F26)))))))</f>
        <v>0</v>
      </c>
      <c r="CH26" s="199">
        <f ca="1">IF('2.1 Kraftwerk allgemein'!$F$15&lt;'1.1 Allgemein'!$I$22,
IF(OR(ISNUMBER($D26)=FALSE,$F26=""),"",
IF(AND('2.5 CAPEX'!$L29&lt;&gt;"x",'2.5 CAPEX'!$M29&lt;&gt;"x"),0,
IF($F26=0,0,
IF(CH$4&lt;'2.1 Kraftwerk allgemein'!$F$16,0,
IF(CH$4='2.1 Kraftwerk allgemein'!$F$16,'2.5 CAPEX'!$J29/$F26,
IF(CH$4&lt;'2.1 Kraftwerk allgemein'!$F$16+$F26,
('2.5 CAPEX'!$J29+SUM(OFFSET('2.5 CAPEX'!CM29,0,-MIN(MAX($F26-1-('2.1 Kraftwerk allgemein'!$F$16-'2.1 Kraftwerk allgemein'!$F$15+1),0),COLUMN(BY26)-1-('2.1 Kraftwerk allgemein'!$F$16-'2.1 Kraftwerk allgemein'!$F$15+1)),1,MIN(MAX($F26-('2.1 Kraftwerk allgemein'!$F$16-'2.1 Kraftwerk allgemein'!$F$15+1),1),COLUMN(BY26)-('2.1 Kraftwerk allgemein'!$F$16-'2.1 Kraftwerk allgemein'!$F$15+1)))))/$F26,
SUM(OFFSET('2.5 CAPEX'!CM29,0,-MIN($F26-1,COLUMN(BY26)-1),1,MIN($F26,COLUMN(BY26))))/$F26)))))),
IF(OR(ISNUMBER($D26)=FALSE,$F26=""),"",
IF(AND('2.5 CAPEX'!$L29&lt;&gt;"x",'2.5 CAPEX'!$M29&lt;&gt;"x"),0,
IF($F26=0,0,
IF(CH$4&lt;'2.1 Kraftwerk allgemein'!$F$16,0,
IF(CH$4='2.1 Kraftwerk allgemein'!$F$16,'2.5 CAPEX'!$J29/$F26,
IF(CH$4&lt;'2.1 Kraftwerk allgemein'!$F$16+$F26,
('2.5 CAPEX'!$J29+SUM(OFFSET('2.5 CAPEX'!CM29,0,-MIN(MAX($F26-1-('2.1 Kraftwerk allgemein'!$F$16-'1.1 Allgemein'!$I$22+1),0),COLUMN(BY26)-1-('2.1 Kraftwerk allgemein'!$F$16-'1.1 Allgemein'!$I$22+1)),1,MIN(MAX($F26-('2.1 Kraftwerk allgemein'!$F$16-'1.1 Allgemein'!$I$22+1),1),COLUMN(BY26)-('2.1 Kraftwerk allgemein'!$F$16-'1.1 Allgemein'!$I$22+1)))))/$F26,
SUM(OFFSET('2.5 CAPEX'!CM29,0,-MIN($F26-1,COLUMN(BY26)-1),1,MIN($F26,COLUMN(BY26))))/$F26)))))))</f>
        <v>0</v>
      </c>
      <c r="CI26" s="199">
        <f ca="1">IF('2.1 Kraftwerk allgemein'!$F$15&lt;'1.1 Allgemein'!$I$22,
IF(OR(ISNUMBER($D26)=FALSE,$F26=""),"",
IF(AND('2.5 CAPEX'!$L29&lt;&gt;"x",'2.5 CAPEX'!$M29&lt;&gt;"x"),0,
IF($F26=0,0,
IF(CI$4&lt;'2.1 Kraftwerk allgemein'!$F$16,0,
IF(CI$4='2.1 Kraftwerk allgemein'!$F$16,'2.5 CAPEX'!$J29/$F26,
IF(CI$4&lt;'2.1 Kraftwerk allgemein'!$F$16+$F26,
('2.5 CAPEX'!$J29+SUM(OFFSET('2.5 CAPEX'!CN29,0,-MIN(MAX($F26-1-('2.1 Kraftwerk allgemein'!$F$16-'2.1 Kraftwerk allgemein'!$F$15+1),0),COLUMN(BZ26)-1-('2.1 Kraftwerk allgemein'!$F$16-'2.1 Kraftwerk allgemein'!$F$15+1)),1,MIN(MAX($F26-('2.1 Kraftwerk allgemein'!$F$16-'2.1 Kraftwerk allgemein'!$F$15+1),1),COLUMN(BZ26)-('2.1 Kraftwerk allgemein'!$F$16-'2.1 Kraftwerk allgemein'!$F$15+1)))))/$F26,
SUM(OFFSET('2.5 CAPEX'!CN29,0,-MIN($F26-1,COLUMN(BZ26)-1),1,MIN($F26,COLUMN(BZ26))))/$F26)))))),
IF(OR(ISNUMBER($D26)=FALSE,$F26=""),"",
IF(AND('2.5 CAPEX'!$L29&lt;&gt;"x",'2.5 CAPEX'!$M29&lt;&gt;"x"),0,
IF($F26=0,0,
IF(CI$4&lt;'2.1 Kraftwerk allgemein'!$F$16,0,
IF(CI$4='2.1 Kraftwerk allgemein'!$F$16,'2.5 CAPEX'!$J29/$F26,
IF(CI$4&lt;'2.1 Kraftwerk allgemein'!$F$16+$F26,
('2.5 CAPEX'!$J29+SUM(OFFSET('2.5 CAPEX'!CN29,0,-MIN(MAX($F26-1-('2.1 Kraftwerk allgemein'!$F$16-'1.1 Allgemein'!$I$22+1),0),COLUMN(BZ26)-1-('2.1 Kraftwerk allgemein'!$F$16-'1.1 Allgemein'!$I$22+1)),1,MIN(MAX($F26-('2.1 Kraftwerk allgemein'!$F$16-'1.1 Allgemein'!$I$22+1),1),COLUMN(BZ26)-('2.1 Kraftwerk allgemein'!$F$16-'1.1 Allgemein'!$I$22+1)))))/$F26,
SUM(OFFSET('2.5 CAPEX'!CN29,0,-MIN($F26-1,COLUMN(BZ26)-1),1,MIN($F26,COLUMN(BZ26))))/$F26)))))))</f>
        <v>0</v>
      </c>
      <c r="CJ26" s="199">
        <f ca="1">IF('2.1 Kraftwerk allgemein'!$F$15&lt;'1.1 Allgemein'!$I$22,
IF(OR(ISNUMBER($D26)=FALSE,$F26=""),"",
IF(AND('2.5 CAPEX'!$L29&lt;&gt;"x",'2.5 CAPEX'!$M29&lt;&gt;"x"),0,
IF($F26=0,0,
IF(CJ$4&lt;'2.1 Kraftwerk allgemein'!$F$16,0,
IF(CJ$4='2.1 Kraftwerk allgemein'!$F$16,'2.5 CAPEX'!$J29/$F26,
IF(CJ$4&lt;'2.1 Kraftwerk allgemein'!$F$16+$F26,
('2.5 CAPEX'!$J29+SUM(OFFSET('2.5 CAPEX'!CO29,0,-MIN(MAX($F26-1-('2.1 Kraftwerk allgemein'!$F$16-'2.1 Kraftwerk allgemein'!$F$15+1),0),COLUMN(CA26)-1-('2.1 Kraftwerk allgemein'!$F$16-'2.1 Kraftwerk allgemein'!$F$15+1)),1,MIN(MAX($F26-('2.1 Kraftwerk allgemein'!$F$16-'2.1 Kraftwerk allgemein'!$F$15+1),1),COLUMN(CA26)-('2.1 Kraftwerk allgemein'!$F$16-'2.1 Kraftwerk allgemein'!$F$15+1)))))/$F26,
SUM(OFFSET('2.5 CAPEX'!CO29,0,-MIN($F26-1,COLUMN(CA26)-1),1,MIN($F26,COLUMN(CA26))))/$F26)))))),
IF(OR(ISNUMBER($D26)=FALSE,$F26=""),"",
IF(AND('2.5 CAPEX'!$L29&lt;&gt;"x",'2.5 CAPEX'!$M29&lt;&gt;"x"),0,
IF($F26=0,0,
IF(CJ$4&lt;'2.1 Kraftwerk allgemein'!$F$16,0,
IF(CJ$4='2.1 Kraftwerk allgemein'!$F$16,'2.5 CAPEX'!$J29/$F26,
IF(CJ$4&lt;'2.1 Kraftwerk allgemein'!$F$16+$F26,
('2.5 CAPEX'!$J29+SUM(OFFSET('2.5 CAPEX'!CO29,0,-MIN(MAX($F26-1-('2.1 Kraftwerk allgemein'!$F$16-'1.1 Allgemein'!$I$22+1),0),COLUMN(CA26)-1-('2.1 Kraftwerk allgemein'!$F$16-'1.1 Allgemein'!$I$22+1)),1,MIN(MAX($F26-('2.1 Kraftwerk allgemein'!$F$16-'1.1 Allgemein'!$I$22+1),1),COLUMN(CA26)-('2.1 Kraftwerk allgemein'!$F$16-'1.1 Allgemein'!$I$22+1)))))/$F26,
SUM(OFFSET('2.5 CAPEX'!CO29,0,-MIN($F26-1,COLUMN(CA26)-1),1,MIN($F26,COLUMN(CA26))))/$F26)))))))</f>
        <v>0</v>
      </c>
      <c r="CK26" s="199">
        <f ca="1">IF('2.1 Kraftwerk allgemein'!$F$15&lt;'1.1 Allgemein'!$I$22,
IF(OR(ISNUMBER($D26)=FALSE,$F26=""),"",
IF(AND('2.5 CAPEX'!$L29&lt;&gt;"x",'2.5 CAPEX'!$M29&lt;&gt;"x"),0,
IF($F26=0,0,
IF(CK$4&lt;'2.1 Kraftwerk allgemein'!$F$16,0,
IF(CK$4='2.1 Kraftwerk allgemein'!$F$16,'2.5 CAPEX'!$J29/$F26,
IF(CK$4&lt;'2.1 Kraftwerk allgemein'!$F$16+$F26,
('2.5 CAPEX'!$J29+SUM(OFFSET('2.5 CAPEX'!CP29,0,-MIN(MAX($F26-1-('2.1 Kraftwerk allgemein'!$F$16-'2.1 Kraftwerk allgemein'!$F$15+1),0),COLUMN(CB26)-1-('2.1 Kraftwerk allgemein'!$F$16-'2.1 Kraftwerk allgemein'!$F$15+1)),1,MIN(MAX($F26-('2.1 Kraftwerk allgemein'!$F$16-'2.1 Kraftwerk allgemein'!$F$15+1),1),COLUMN(CB26)-('2.1 Kraftwerk allgemein'!$F$16-'2.1 Kraftwerk allgemein'!$F$15+1)))))/$F26,
SUM(OFFSET('2.5 CAPEX'!CP29,0,-MIN($F26-1,COLUMN(CB26)-1),1,MIN($F26,COLUMN(CB26))))/$F26)))))),
IF(OR(ISNUMBER($D26)=FALSE,$F26=""),"",
IF(AND('2.5 CAPEX'!$L29&lt;&gt;"x",'2.5 CAPEX'!$M29&lt;&gt;"x"),0,
IF($F26=0,0,
IF(CK$4&lt;'2.1 Kraftwerk allgemein'!$F$16,0,
IF(CK$4='2.1 Kraftwerk allgemein'!$F$16,'2.5 CAPEX'!$J29/$F26,
IF(CK$4&lt;'2.1 Kraftwerk allgemein'!$F$16+$F26,
('2.5 CAPEX'!$J29+SUM(OFFSET('2.5 CAPEX'!CP29,0,-MIN(MAX($F26-1-('2.1 Kraftwerk allgemein'!$F$16-'1.1 Allgemein'!$I$22+1),0),COLUMN(CB26)-1-('2.1 Kraftwerk allgemein'!$F$16-'1.1 Allgemein'!$I$22+1)),1,MIN(MAX($F26-('2.1 Kraftwerk allgemein'!$F$16-'1.1 Allgemein'!$I$22+1),1),COLUMN(CB26)-('2.1 Kraftwerk allgemein'!$F$16-'1.1 Allgemein'!$I$22+1)))))/$F26,
SUM(OFFSET('2.5 CAPEX'!CP29,0,-MIN($F26-1,COLUMN(CB26)-1),1,MIN($F26,COLUMN(CB26))))/$F26)))))))</f>
        <v>0</v>
      </c>
      <c r="CL26" s="199">
        <f ca="1">IF('2.1 Kraftwerk allgemein'!$F$15&lt;'1.1 Allgemein'!$I$22,
IF(OR(ISNUMBER($D26)=FALSE,$F26=""),"",
IF(AND('2.5 CAPEX'!$L29&lt;&gt;"x",'2.5 CAPEX'!$M29&lt;&gt;"x"),0,
IF($F26=0,0,
IF(CL$4&lt;'2.1 Kraftwerk allgemein'!$F$16,0,
IF(CL$4='2.1 Kraftwerk allgemein'!$F$16,'2.5 CAPEX'!$J29/$F26,
IF(CL$4&lt;'2.1 Kraftwerk allgemein'!$F$16+$F26,
('2.5 CAPEX'!$J29+SUM(OFFSET('2.5 CAPEX'!CQ29,0,-MIN(MAX($F26-1-('2.1 Kraftwerk allgemein'!$F$16-'2.1 Kraftwerk allgemein'!$F$15+1),0),COLUMN(CC26)-1-('2.1 Kraftwerk allgemein'!$F$16-'2.1 Kraftwerk allgemein'!$F$15+1)),1,MIN(MAX($F26-('2.1 Kraftwerk allgemein'!$F$16-'2.1 Kraftwerk allgemein'!$F$15+1),1),COLUMN(CC26)-('2.1 Kraftwerk allgemein'!$F$16-'2.1 Kraftwerk allgemein'!$F$15+1)))))/$F26,
SUM(OFFSET('2.5 CAPEX'!CQ29,0,-MIN($F26-1,COLUMN(CC26)-1),1,MIN($F26,COLUMN(CC26))))/$F26)))))),
IF(OR(ISNUMBER($D26)=FALSE,$F26=""),"",
IF(AND('2.5 CAPEX'!$L29&lt;&gt;"x",'2.5 CAPEX'!$M29&lt;&gt;"x"),0,
IF($F26=0,0,
IF(CL$4&lt;'2.1 Kraftwerk allgemein'!$F$16,0,
IF(CL$4='2.1 Kraftwerk allgemein'!$F$16,'2.5 CAPEX'!$J29/$F26,
IF(CL$4&lt;'2.1 Kraftwerk allgemein'!$F$16+$F26,
('2.5 CAPEX'!$J29+SUM(OFFSET('2.5 CAPEX'!CQ29,0,-MIN(MAX($F26-1-('2.1 Kraftwerk allgemein'!$F$16-'1.1 Allgemein'!$I$22+1),0),COLUMN(CC26)-1-('2.1 Kraftwerk allgemein'!$F$16-'1.1 Allgemein'!$I$22+1)),1,MIN(MAX($F26-('2.1 Kraftwerk allgemein'!$F$16-'1.1 Allgemein'!$I$22+1),1),COLUMN(CC26)-('2.1 Kraftwerk allgemein'!$F$16-'1.1 Allgemein'!$I$22+1)))))/$F26,
SUM(OFFSET('2.5 CAPEX'!CQ29,0,-MIN($F26-1,COLUMN(CC26)-1),1,MIN($F26,COLUMN(CC26))))/$F26)))))))</f>
        <v>0</v>
      </c>
      <c r="CM26" s="199">
        <f ca="1">IF('2.1 Kraftwerk allgemein'!$F$15&lt;'1.1 Allgemein'!$I$22,
IF(OR(ISNUMBER($D26)=FALSE,$F26=""),"",
IF(AND('2.5 CAPEX'!$L29&lt;&gt;"x",'2.5 CAPEX'!$M29&lt;&gt;"x"),0,
IF($F26=0,0,
IF(CM$4&lt;'2.1 Kraftwerk allgemein'!$F$16,0,
IF(CM$4='2.1 Kraftwerk allgemein'!$F$16,'2.5 CAPEX'!$J29/$F26,
IF(CM$4&lt;'2.1 Kraftwerk allgemein'!$F$16+$F26,
('2.5 CAPEX'!$J29+SUM(OFFSET('2.5 CAPEX'!CR29,0,-MIN(MAX($F26-1-('2.1 Kraftwerk allgemein'!$F$16-'2.1 Kraftwerk allgemein'!$F$15+1),0),COLUMN(CD26)-1-('2.1 Kraftwerk allgemein'!$F$16-'2.1 Kraftwerk allgemein'!$F$15+1)),1,MIN(MAX($F26-('2.1 Kraftwerk allgemein'!$F$16-'2.1 Kraftwerk allgemein'!$F$15+1),1),COLUMN(CD26)-('2.1 Kraftwerk allgemein'!$F$16-'2.1 Kraftwerk allgemein'!$F$15+1)))))/$F26,
SUM(OFFSET('2.5 CAPEX'!CR29,0,-MIN($F26-1,COLUMN(CD26)-1),1,MIN($F26,COLUMN(CD26))))/$F26)))))),
IF(OR(ISNUMBER($D26)=FALSE,$F26=""),"",
IF(AND('2.5 CAPEX'!$L29&lt;&gt;"x",'2.5 CAPEX'!$M29&lt;&gt;"x"),0,
IF($F26=0,0,
IF(CM$4&lt;'2.1 Kraftwerk allgemein'!$F$16,0,
IF(CM$4='2.1 Kraftwerk allgemein'!$F$16,'2.5 CAPEX'!$J29/$F26,
IF(CM$4&lt;'2.1 Kraftwerk allgemein'!$F$16+$F26,
('2.5 CAPEX'!$J29+SUM(OFFSET('2.5 CAPEX'!CR29,0,-MIN(MAX($F26-1-('2.1 Kraftwerk allgemein'!$F$16-'1.1 Allgemein'!$I$22+1),0),COLUMN(CD26)-1-('2.1 Kraftwerk allgemein'!$F$16-'1.1 Allgemein'!$I$22+1)),1,MIN(MAX($F26-('2.1 Kraftwerk allgemein'!$F$16-'1.1 Allgemein'!$I$22+1),1),COLUMN(CD26)-('2.1 Kraftwerk allgemein'!$F$16-'1.1 Allgemein'!$I$22+1)))))/$F26,
SUM(OFFSET('2.5 CAPEX'!CR29,0,-MIN($F26-1,COLUMN(CD26)-1),1,MIN($F26,COLUMN(CD26))))/$F26)))))))</f>
        <v>0</v>
      </c>
      <c r="CN26" s="199">
        <f ca="1">IF('2.1 Kraftwerk allgemein'!$F$15&lt;'1.1 Allgemein'!$I$22,
IF(OR(ISNUMBER($D26)=FALSE,$F26=""),"",
IF(AND('2.5 CAPEX'!$L29&lt;&gt;"x",'2.5 CAPEX'!$M29&lt;&gt;"x"),0,
IF($F26=0,0,
IF(CN$4&lt;'2.1 Kraftwerk allgemein'!$F$16,0,
IF(CN$4='2.1 Kraftwerk allgemein'!$F$16,'2.5 CAPEX'!$J29/$F26,
IF(CN$4&lt;'2.1 Kraftwerk allgemein'!$F$16+$F26,
('2.5 CAPEX'!$J29+SUM(OFFSET('2.5 CAPEX'!CS29,0,-MIN(MAX($F26-1-('2.1 Kraftwerk allgemein'!$F$16-'2.1 Kraftwerk allgemein'!$F$15+1),0),COLUMN(CE26)-1-('2.1 Kraftwerk allgemein'!$F$16-'2.1 Kraftwerk allgemein'!$F$15+1)),1,MIN(MAX($F26-('2.1 Kraftwerk allgemein'!$F$16-'2.1 Kraftwerk allgemein'!$F$15+1),1),COLUMN(CE26)-('2.1 Kraftwerk allgemein'!$F$16-'2.1 Kraftwerk allgemein'!$F$15+1)))))/$F26,
SUM(OFFSET('2.5 CAPEX'!CS29,0,-MIN($F26-1,COLUMN(CE26)-1),1,MIN($F26,COLUMN(CE26))))/$F26)))))),
IF(OR(ISNUMBER($D26)=FALSE,$F26=""),"",
IF(AND('2.5 CAPEX'!$L29&lt;&gt;"x",'2.5 CAPEX'!$M29&lt;&gt;"x"),0,
IF($F26=0,0,
IF(CN$4&lt;'2.1 Kraftwerk allgemein'!$F$16,0,
IF(CN$4='2.1 Kraftwerk allgemein'!$F$16,'2.5 CAPEX'!$J29/$F26,
IF(CN$4&lt;'2.1 Kraftwerk allgemein'!$F$16+$F26,
('2.5 CAPEX'!$J29+SUM(OFFSET('2.5 CAPEX'!CS29,0,-MIN(MAX($F26-1-('2.1 Kraftwerk allgemein'!$F$16-'1.1 Allgemein'!$I$22+1),0),COLUMN(CE26)-1-('2.1 Kraftwerk allgemein'!$F$16-'1.1 Allgemein'!$I$22+1)),1,MIN(MAX($F26-('2.1 Kraftwerk allgemein'!$F$16-'1.1 Allgemein'!$I$22+1),1),COLUMN(CE26)-('2.1 Kraftwerk allgemein'!$F$16-'1.1 Allgemein'!$I$22+1)))))/$F26,
SUM(OFFSET('2.5 CAPEX'!CS29,0,-MIN($F26-1,COLUMN(CE26)-1),1,MIN($F26,COLUMN(CE26))))/$F26)))))))</f>
        <v>0</v>
      </c>
      <c r="CO26" s="199">
        <f ca="1">IF('2.1 Kraftwerk allgemein'!$F$15&lt;'1.1 Allgemein'!$I$22,
IF(OR(ISNUMBER($D26)=FALSE,$F26=""),"",
IF(AND('2.5 CAPEX'!$L29&lt;&gt;"x",'2.5 CAPEX'!$M29&lt;&gt;"x"),0,
IF($F26=0,0,
IF(CO$4&lt;'2.1 Kraftwerk allgemein'!$F$16,0,
IF(CO$4='2.1 Kraftwerk allgemein'!$F$16,'2.5 CAPEX'!$J29/$F26,
IF(CO$4&lt;'2.1 Kraftwerk allgemein'!$F$16+$F26,
('2.5 CAPEX'!$J29+SUM(OFFSET('2.5 CAPEX'!CT29,0,-MIN(MAX($F26-1-('2.1 Kraftwerk allgemein'!$F$16-'2.1 Kraftwerk allgemein'!$F$15+1),0),COLUMN(CF26)-1-('2.1 Kraftwerk allgemein'!$F$16-'2.1 Kraftwerk allgemein'!$F$15+1)),1,MIN(MAX($F26-('2.1 Kraftwerk allgemein'!$F$16-'2.1 Kraftwerk allgemein'!$F$15+1),1),COLUMN(CF26)-('2.1 Kraftwerk allgemein'!$F$16-'2.1 Kraftwerk allgemein'!$F$15+1)))))/$F26,
SUM(OFFSET('2.5 CAPEX'!CT29,0,-MIN($F26-1,COLUMN(CF26)-1),1,MIN($F26,COLUMN(CF26))))/$F26)))))),
IF(OR(ISNUMBER($D26)=FALSE,$F26=""),"",
IF(AND('2.5 CAPEX'!$L29&lt;&gt;"x",'2.5 CAPEX'!$M29&lt;&gt;"x"),0,
IF($F26=0,0,
IF(CO$4&lt;'2.1 Kraftwerk allgemein'!$F$16,0,
IF(CO$4='2.1 Kraftwerk allgemein'!$F$16,'2.5 CAPEX'!$J29/$F26,
IF(CO$4&lt;'2.1 Kraftwerk allgemein'!$F$16+$F26,
('2.5 CAPEX'!$J29+SUM(OFFSET('2.5 CAPEX'!CT29,0,-MIN(MAX($F26-1-('2.1 Kraftwerk allgemein'!$F$16-'1.1 Allgemein'!$I$22+1),0),COLUMN(CF26)-1-('2.1 Kraftwerk allgemein'!$F$16-'1.1 Allgemein'!$I$22+1)),1,MIN(MAX($F26-('2.1 Kraftwerk allgemein'!$F$16-'1.1 Allgemein'!$I$22+1),1),COLUMN(CF26)-('2.1 Kraftwerk allgemein'!$F$16-'1.1 Allgemein'!$I$22+1)))))/$F26,
SUM(OFFSET('2.5 CAPEX'!CT29,0,-MIN($F26-1,COLUMN(CF26)-1),1,MIN($F26,COLUMN(CF26))))/$F26)))))))</f>
        <v>0</v>
      </c>
      <c r="CP26" s="199">
        <f ca="1">IF('2.1 Kraftwerk allgemein'!$F$15&lt;'1.1 Allgemein'!$I$22,
IF(OR(ISNUMBER($D26)=FALSE,$F26=""),"",
IF(AND('2.5 CAPEX'!$L29&lt;&gt;"x",'2.5 CAPEX'!$M29&lt;&gt;"x"),0,
IF($F26=0,0,
IF(CP$4&lt;'2.1 Kraftwerk allgemein'!$F$16,0,
IF(CP$4='2.1 Kraftwerk allgemein'!$F$16,'2.5 CAPEX'!$J29/$F26,
IF(CP$4&lt;'2.1 Kraftwerk allgemein'!$F$16+$F26,
('2.5 CAPEX'!$J29+SUM(OFFSET('2.5 CAPEX'!CU29,0,-MIN(MAX($F26-1-('2.1 Kraftwerk allgemein'!$F$16-'2.1 Kraftwerk allgemein'!$F$15+1),0),COLUMN(CG26)-1-('2.1 Kraftwerk allgemein'!$F$16-'2.1 Kraftwerk allgemein'!$F$15+1)),1,MIN(MAX($F26-('2.1 Kraftwerk allgemein'!$F$16-'2.1 Kraftwerk allgemein'!$F$15+1),1),COLUMN(CG26)-('2.1 Kraftwerk allgemein'!$F$16-'2.1 Kraftwerk allgemein'!$F$15+1)))))/$F26,
SUM(OFFSET('2.5 CAPEX'!CU29,0,-MIN($F26-1,COLUMN(CG26)-1),1,MIN($F26,COLUMN(CG26))))/$F26)))))),
IF(OR(ISNUMBER($D26)=FALSE,$F26=""),"",
IF(AND('2.5 CAPEX'!$L29&lt;&gt;"x",'2.5 CAPEX'!$M29&lt;&gt;"x"),0,
IF($F26=0,0,
IF(CP$4&lt;'2.1 Kraftwerk allgemein'!$F$16,0,
IF(CP$4='2.1 Kraftwerk allgemein'!$F$16,'2.5 CAPEX'!$J29/$F26,
IF(CP$4&lt;'2.1 Kraftwerk allgemein'!$F$16+$F26,
('2.5 CAPEX'!$J29+SUM(OFFSET('2.5 CAPEX'!CU29,0,-MIN(MAX($F26-1-('2.1 Kraftwerk allgemein'!$F$16-'1.1 Allgemein'!$I$22+1),0),COLUMN(CG26)-1-('2.1 Kraftwerk allgemein'!$F$16-'1.1 Allgemein'!$I$22+1)),1,MIN(MAX($F26-('2.1 Kraftwerk allgemein'!$F$16-'1.1 Allgemein'!$I$22+1),1),COLUMN(CG26)-('2.1 Kraftwerk allgemein'!$F$16-'1.1 Allgemein'!$I$22+1)))))/$F26,
SUM(OFFSET('2.5 CAPEX'!CU29,0,-MIN($F26-1,COLUMN(CG26)-1),1,MIN($F26,COLUMN(CG26))))/$F26)))))))</f>
        <v>0</v>
      </c>
      <c r="CQ26" s="199">
        <f ca="1">IF('2.1 Kraftwerk allgemein'!$F$15&lt;'1.1 Allgemein'!$I$22,
IF(OR(ISNUMBER($D26)=FALSE,$F26=""),"",
IF(AND('2.5 CAPEX'!$L29&lt;&gt;"x",'2.5 CAPEX'!$M29&lt;&gt;"x"),0,
IF($F26=0,0,
IF(CQ$4&lt;'2.1 Kraftwerk allgemein'!$F$16,0,
IF(CQ$4='2.1 Kraftwerk allgemein'!$F$16,'2.5 CAPEX'!$J29/$F26,
IF(CQ$4&lt;'2.1 Kraftwerk allgemein'!$F$16+$F26,
('2.5 CAPEX'!$J29+SUM(OFFSET('2.5 CAPEX'!CV29,0,-MIN(MAX($F26-1-('2.1 Kraftwerk allgemein'!$F$16-'2.1 Kraftwerk allgemein'!$F$15+1),0),COLUMN(CH26)-1-('2.1 Kraftwerk allgemein'!$F$16-'2.1 Kraftwerk allgemein'!$F$15+1)),1,MIN(MAX($F26-('2.1 Kraftwerk allgemein'!$F$16-'2.1 Kraftwerk allgemein'!$F$15+1),1),COLUMN(CH26)-('2.1 Kraftwerk allgemein'!$F$16-'2.1 Kraftwerk allgemein'!$F$15+1)))))/$F26,
SUM(OFFSET('2.5 CAPEX'!CV29,0,-MIN($F26-1,COLUMN(CH26)-1),1,MIN($F26,COLUMN(CH26))))/$F26)))))),
IF(OR(ISNUMBER($D26)=FALSE,$F26=""),"",
IF(AND('2.5 CAPEX'!$L29&lt;&gt;"x",'2.5 CAPEX'!$M29&lt;&gt;"x"),0,
IF($F26=0,0,
IF(CQ$4&lt;'2.1 Kraftwerk allgemein'!$F$16,0,
IF(CQ$4='2.1 Kraftwerk allgemein'!$F$16,'2.5 CAPEX'!$J29/$F26,
IF(CQ$4&lt;'2.1 Kraftwerk allgemein'!$F$16+$F26,
('2.5 CAPEX'!$J29+SUM(OFFSET('2.5 CAPEX'!CV29,0,-MIN(MAX($F26-1-('2.1 Kraftwerk allgemein'!$F$16-'1.1 Allgemein'!$I$22+1),0),COLUMN(CH26)-1-('2.1 Kraftwerk allgemein'!$F$16-'1.1 Allgemein'!$I$22+1)),1,MIN(MAX($F26-('2.1 Kraftwerk allgemein'!$F$16-'1.1 Allgemein'!$I$22+1),1),COLUMN(CH26)-('2.1 Kraftwerk allgemein'!$F$16-'1.1 Allgemein'!$I$22+1)))))/$F26,
SUM(OFFSET('2.5 CAPEX'!CV29,0,-MIN($F26-1,COLUMN(CH26)-1),1,MIN($F26,COLUMN(CH26))))/$F26)))))))</f>
        <v>0</v>
      </c>
      <c r="CR26" s="199">
        <f ca="1">IF('2.1 Kraftwerk allgemein'!$F$15&lt;'1.1 Allgemein'!$I$22,
IF(OR(ISNUMBER($D26)=FALSE,$F26=""),"",
IF(AND('2.5 CAPEX'!$L29&lt;&gt;"x",'2.5 CAPEX'!$M29&lt;&gt;"x"),0,
IF($F26=0,0,
IF(CR$4&lt;'2.1 Kraftwerk allgemein'!$F$16,0,
IF(CR$4='2.1 Kraftwerk allgemein'!$F$16,'2.5 CAPEX'!$J29/$F26,
IF(CR$4&lt;'2.1 Kraftwerk allgemein'!$F$16+$F26,
('2.5 CAPEX'!$J29+SUM(OFFSET('2.5 CAPEX'!CW29,0,-MIN(MAX($F26-1-('2.1 Kraftwerk allgemein'!$F$16-'2.1 Kraftwerk allgemein'!$F$15+1),0),COLUMN(CI26)-1-('2.1 Kraftwerk allgemein'!$F$16-'2.1 Kraftwerk allgemein'!$F$15+1)),1,MIN(MAX($F26-('2.1 Kraftwerk allgemein'!$F$16-'2.1 Kraftwerk allgemein'!$F$15+1),1),COLUMN(CI26)-('2.1 Kraftwerk allgemein'!$F$16-'2.1 Kraftwerk allgemein'!$F$15+1)))))/$F26,
SUM(OFFSET('2.5 CAPEX'!CW29,0,-MIN($F26-1,COLUMN(CI26)-1),1,MIN($F26,COLUMN(CI26))))/$F26)))))),
IF(OR(ISNUMBER($D26)=FALSE,$F26=""),"",
IF(AND('2.5 CAPEX'!$L29&lt;&gt;"x",'2.5 CAPEX'!$M29&lt;&gt;"x"),0,
IF($F26=0,0,
IF(CR$4&lt;'2.1 Kraftwerk allgemein'!$F$16,0,
IF(CR$4='2.1 Kraftwerk allgemein'!$F$16,'2.5 CAPEX'!$J29/$F26,
IF(CR$4&lt;'2.1 Kraftwerk allgemein'!$F$16+$F26,
('2.5 CAPEX'!$J29+SUM(OFFSET('2.5 CAPEX'!CW29,0,-MIN(MAX($F26-1-('2.1 Kraftwerk allgemein'!$F$16-'1.1 Allgemein'!$I$22+1),0),COLUMN(CI26)-1-('2.1 Kraftwerk allgemein'!$F$16-'1.1 Allgemein'!$I$22+1)),1,MIN(MAX($F26-('2.1 Kraftwerk allgemein'!$F$16-'1.1 Allgemein'!$I$22+1),1),COLUMN(CI26)-('2.1 Kraftwerk allgemein'!$F$16-'1.1 Allgemein'!$I$22+1)))))/$F26,
SUM(OFFSET('2.5 CAPEX'!CW29,0,-MIN($F26-1,COLUMN(CI26)-1),1,MIN($F26,COLUMN(CI26))))/$F26)))))))</f>
        <v>0</v>
      </c>
      <c r="CS26" s="199">
        <f ca="1">IF('2.1 Kraftwerk allgemein'!$F$15&lt;'1.1 Allgemein'!$I$22,
IF(OR(ISNUMBER($D26)=FALSE,$F26=""),"",
IF(AND('2.5 CAPEX'!$L29&lt;&gt;"x",'2.5 CAPEX'!$M29&lt;&gt;"x"),0,
IF($F26=0,0,
IF(CS$4&lt;'2.1 Kraftwerk allgemein'!$F$16,0,
IF(CS$4='2.1 Kraftwerk allgemein'!$F$16,'2.5 CAPEX'!$J29/$F26,
IF(CS$4&lt;'2.1 Kraftwerk allgemein'!$F$16+$F26,
('2.5 CAPEX'!$J29+SUM(OFFSET('2.5 CAPEX'!CX29,0,-MIN(MAX($F26-1-('2.1 Kraftwerk allgemein'!$F$16-'2.1 Kraftwerk allgemein'!$F$15+1),0),COLUMN(CJ26)-1-('2.1 Kraftwerk allgemein'!$F$16-'2.1 Kraftwerk allgemein'!$F$15+1)),1,MIN(MAX($F26-('2.1 Kraftwerk allgemein'!$F$16-'2.1 Kraftwerk allgemein'!$F$15+1),1),COLUMN(CJ26)-('2.1 Kraftwerk allgemein'!$F$16-'2.1 Kraftwerk allgemein'!$F$15+1)))))/$F26,
SUM(OFFSET('2.5 CAPEX'!CX29,0,-MIN($F26-1,COLUMN(CJ26)-1),1,MIN($F26,COLUMN(CJ26))))/$F26)))))),
IF(OR(ISNUMBER($D26)=FALSE,$F26=""),"",
IF(AND('2.5 CAPEX'!$L29&lt;&gt;"x",'2.5 CAPEX'!$M29&lt;&gt;"x"),0,
IF($F26=0,0,
IF(CS$4&lt;'2.1 Kraftwerk allgemein'!$F$16,0,
IF(CS$4='2.1 Kraftwerk allgemein'!$F$16,'2.5 CAPEX'!$J29/$F26,
IF(CS$4&lt;'2.1 Kraftwerk allgemein'!$F$16+$F26,
('2.5 CAPEX'!$J29+SUM(OFFSET('2.5 CAPEX'!CX29,0,-MIN(MAX($F26-1-('2.1 Kraftwerk allgemein'!$F$16-'1.1 Allgemein'!$I$22+1),0),COLUMN(CJ26)-1-('2.1 Kraftwerk allgemein'!$F$16-'1.1 Allgemein'!$I$22+1)),1,MIN(MAX($F26-('2.1 Kraftwerk allgemein'!$F$16-'1.1 Allgemein'!$I$22+1),1),COLUMN(CJ26)-('2.1 Kraftwerk allgemein'!$F$16-'1.1 Allgemein'!$I$22+1)))))/$F26,
SUM(OFFSET('2.5 CAPEX'!CX29,0,-MIN($F26-1,COLUMN(CJ26)-1),1,MIN($F26,COLUMN(CJ26))))/$F26)))))))</f>
        <v>0</v>
      </c>
      <c r="CT26" s="199">
        <f ca="1">IF('2.1 Kraftwerk allgemein'!$F$15&lt;'1.1 Allgemein'!$I$22,
IF(OR(ISNUMBER($D26)=FALSE,$F26=""),"",
IF(AND('2.5 CAPEX'!$L29&lt;&gt;"x",'2.5 CAPEX'!$M29&lt;&gt;"x"),0,
IF($F26=0,0,
IF(CT$4&lt;'2.1 Kraftwerk allgemein'!$F$16,0,
IF(CT$4='2.1 Kraftwerk allgemein'!$F$16,'2.5 CAPEX'!$J29/$F26,
IF(CT$4&lt;'2.1 Kraftwerk allgemein'!$F$16+$F26,
('2.5 CAPEX'!$J29+SUM(OFFSET('2.5 CAPEX'!CY29,0,-MIN(MAX($F26-1-('2.1 Kraftwerk allgemein'!$F$16-'2.1 Kraftwerk allgemein'!$F$15+1),0),COLUMN(CK26)-1-('2.1 Kraftwerk allgemein'!$F$16-'2.1 Kraftwerk allgemein'!$F$15+1)),1,MIN(MAX($F26-('2.1 Kraftwerk allgemein'!$F$16-'2.1 Kraftwerk allgemein'!$F$15+1),1),COLUMN(CK26)-('2.1 Kraftwerk allgemein'!$F$16-'2.1 Kraftwerk allgemein'!$F$15+1)))))/$F26,
SUM(OFFSET('2.5 CAPEX'!CY29,0,-MIN($F26-1,COLUMN(CK26)-1),1,MIN($F26,COLUMN(CK26))))/$F26)))))),
IF(OR(ISNUMBER($D26)=FALSE,$F26=""),"",
IF(AND('2.5 CAPEX'!$L29&lt;&gt;"x",'2.5 CAPEX'!$M29&lt;&gt;"x"),0,
IF($F26=0,0,
IF(CT$4&lt;'2.1 Kraftwerk allgemein'!$F$16,0,
IF(CT$4='2.1 Kraftwerk allgemein'!$F$16,'2.5 CAPEX'!$J29/$F26,
IF(CT$4&lt;'2.1 Kraftwerk allgemein'!$F$16+$F26,
('2.5 CAPEX'!$J29+SUM(OFFSET('2.5 CAPEX'!CY29,0,-MIN(MAX($F26-1-('2.1 Kraftwerk allgemein'!$F$16-'1.1 Allgemein'!$I$22+1),0),COLUMN(CK26)-1-('2.1 Kraftwerk allgemein'!$F$16-'1.1 Allgemein'!$I$22+1)),1,MIN(MAX($F26-('2.1 Kraftwerk allgemein'!$F$16-'1.1 Allgemein'!$I$22+1),1),COLUMN(CK26)-('2.1 Kraftwerk allgemein'!$F$16-'1.1 Allgemein'!$I$22+1)))))/$F26,
SUM(OFFSET('2.5 CAPEX'!CY29,0,-MIN($F26-1,COLUMN(CK26)-1),1,MIN($F26,COLUMN(CK26))))/$F26)))))))</f>
        <v>0</v>
      </c>
      <c r="CU26" s="199">
        <f ca="1">IF('2.1 Kraftwerk allgemein'!$F$15&lt;'1.1 Allgemein'!$I$22,
IF(OR(ISNUMBER($D26)=FALSE,$F26=""),"",
IF(AND('2.5 CAPEX'!$L29&lt;&gt;"x",'2.5 CAPEX'!$M29&lt;&gt;"x"),0,
IF($F26=0,0,
IF(CU$4&lt;'2.1 Kraftwerk allgemein'!$F$16,0,
IF(CU$4='2.1 Kraftwerk allgemein'!$F$16,'2.5 CAPEX'!$J29/$F26,
IF(CU$4&lt;'2.1 Kraftwerk allgemein'!$F$16+$F26,
('2.5 CAPEX'!$J29+SUM(OFFSET('2.5 CAPEX'!CZ29,0,-MIN(MAX($F26-1-('2.1 Kraftwerk allgemein'!$F$16-'2.1 Kraftwerk allgemein'!$F$15+1),0),COLUMN(CL26)-1-('2.1 Kraftwerk allgemein'!$F$16-'2.1 Kraftwerk allgemein'!$F$15+1)),1,MIN(MAX($F26-('2.1 Kraftwerk allgemein'!$F$16-'2.1 Kraftwerk allgemein'!$F$15+1),1),COLUMN(CL26)-('2.1 Kraftwerk allgemein'!$F$16-'2.1 Kraftwerk allgemein'!$F$15+1)))))/$F26,
SUM(OFFSET('2.5 CAPEX'!CZ29,0,-MIN($F26-1,COLUMN(CL26)-1),1,MIN($F26,COLUMN(CL26))))/$F26)))))),
IF(OR(ISNUMBER($D26)=FALSE,$F26=""),"",
IF(AND('2.5 CAPEX'!$L29&lt;&gt;"x",'2.5 CAPEX'!$M29&lt;&gt;"x"),0,
IF($F26=0,0,
IF(CU$4&lt;'2.1 Kraftwerk allgemein'!$F$16,0,
IF(CU$4='2.1 Kraftwerk allgemein'!$F$16,'2.5 CAPEX'!$J29/$F26,
IF(CU$4&lt;'2.1 Kraftwerk allgemein'!$F$16+$F26,
('2.5 CAPEX'!$J29+SUM(OFFSET('2.5 CAPEX'!CZ29,0,-MIN(MAX($F26-1-('2.1 Kraftwerk allgemein'!$F$16-'1.1 Allgemein'!$I$22+1),0),COLUMN(CL26)-1-('2.1 Kraftwerk allgemein'!$F$16-'1.1 Allgemein'!$I$22+1)),1,MIN(MAX($F26-('2.1 Kraftwerk allgemein'!$F$16-'1.1 Allgemein'!$I$22+1),1),COLUMN(CL26)-('2.1 Kraftwerk allgemein'!$F$16-'1.1 Allgemein'!$I$22+1)))))/$F26,
SUM(OFFSET('2.5 CAPEX'!CZ29,0,-MIN($F26-1,COLUMN(CL26)-1),1,MIN($F26,COLUMN(CL26))))/$F26)))))))</f>
        <v>0</v>
      </c>
      <c r="CV26" s="199">
        <f ca="1">IF('2.1 Kraftwerk allgemein'!$F$15&lt;'1.1 Allgemein'!$I$22,
IF(OR(ISNUMBER($D26)=FALSE,$F26=""),"",
IF(AND('2.5 CAPEX'!$L29&lt;&gt;"x",'2.5 CAPEX'!$M29&lt;&gt;"x"),0,
IF($F26=0,0,
IF(CV$4&lt;'2.1 Kraftwerk allgemein'!$F$16,0,
IF(CV$4='2.1 Kraftwerk allgemein'!$F$16,'2.5 CAPEX'!$J29/$F26,
IF(CV$4&lt;'2.1 Kraftwerk allgemein'!$F$16+$F26,
('2.5 CAPEX'!$J29+SUM(OFFSET('2.5 CAPEX'!DA29,0,-MIN(MAX($F26-1-('2.1 Kraftwerk allgemein'!$F$16-'2.1 Kraftwerk allgemein'!$F$15+1),0),COLUMN(CM26)-1-('2.1 Kraftwerk allgemein'!$F$16-'2.1 Kraftwerk allgemein'!$F$15+1)),1,MIN(MAX($F26-('2.1 Kraftwerk allgemein'!$F$16-'2.1 Kraftwerk allgemein'!$F$15+1),1),COLUMN(CM26)-('2.1 Kraftwerk allgemein'!$F$16-'2.1 Kraftwerk allgemein'!$F$15+1)))))/$F26,
SUM(OFFSET('2.5 CAPEX'!DA29,0,-MIN($F26-1,COLUMN(CM26)-1),1,MIN($F26,COLUMN(CM26))))/$F26)))))),
IF(OR(ISNUMBER($D26)=FALSE,$F26=""),"",
IF(AND('2.5 CAPEX'!$L29&lt;&gt;"x",'2.5 CAPEX'!$M29&lt;&gt;"x"),0,
IF($F26=0,0,
IF(CV$4&lt;'2.1 Kraftwerk allgemein'!$F$16,0,
IF(CV$4='2.1 Kraftwerk allgemein'!$F$16,'2.5 CAPEX'!$J29/$F26,
IF(CV$4&lt;'2.1 Kraftwerk allgemein'!$F$16+$F26,
('2.5 CAPEX'!$J29+SUM(OFFSET('2.5 CAPEX'!DA29,0,-MIN(MAX($F26-1-('2.1 Kraftwerk allgemein'!$F$16-'1.1 Allgemein'!$I$22+1),0),COLUMN(CM26)-1-('2.1 Kraftwerk allgemein'!$F$16-'1.1 Allgemein'!$I$22+1)),1,MIN(MAX($F26-('2.1 Kraftwerk allgemein'!$F$16-'1.1 Allgemein'!$I$22+1),1),COLUMN(CM26)-('2.1 Kraftwerk allgemein'!$F$16-'1.1 Allgemein'!$I$22+1)))))/$F26,
SUM(OFFSET('2.5 CAPEX'!DA29,0,-MIN($F26-1,COLUMN(CM26)-1),1,MIN($F26,COLUMN(CM26))))/$F26)))))))</f>
        <v>0</v>
      </c>
      <c r="CW26" s="199">
        <f ca="1">IF('2.1 Kraftwerk allgemein'!$F$15&lt;'1.1 Allgemein'!$I$22,
IF(OR(ISNUMBER($D26)=FALSE,$F26=""),"",
IF(AND('2.5 CAPEX'!$L29&lt;&gt;"x",'2.5 CAPEX'!$M29&lt;&gt;"x"),0,
IF($F26=0,0,
IF(CW$4&lt;'2.1 Kraftwerk allgemein'!$F$16,0,
IF(CW$4='2.1 Kraftwerk allgemein'!$F$16,'2.5 CAPEX'!$J29/$F26,
IF(CW$4&lt;'2.1 Kraftwerk allgemein'!$F$16+$F26,
('2.5 CAPEX'!$J29+SUM(OFFSET('2.5 CAPEX'!DB29,0,-MIN(MAX($F26-1-('2.1 Kraftwerk allgemein'!$F$16-'2.1 Kraftwerk allgemein'!$F$15+1),0),COLUMN(CN26)-1-('2.1 Kraftwerk allgemein'!$F$16-'2.1 Kraftwerk allgemein'!$F$15+1)),1,MIN(MAX($F26-('2.1 Kraftwerk allgemein'!$F$16-'2.1 Kraftwerk allgemein'!$F$15+1),1),COLUMN(CN26)-('2.1 Kraftwerk allgemein'!$F$16-'2.1 Kraftwerk allgemein'!$F$15+1)))))/$F26,
SUM(OFFSET('2.5 CAPEX'!DB29,0,-MIN($F26-1,COLUMN(CN26)-1),1,MIN($F26,COLUMN(CN26))))/$F26)))))),
IF(OR(ISNUMBER($D26)=FALSE,$F26=""),"",
IF(AND('2.5 CAPEX'!$L29&lt;&gt;"x",'2.5 CAPEX'!$M29&lt;&gt;"x"),0,
IF($F26=0,0,
IF(CW$4&lt;'2.1 Kraftwerk allgemein'!$F$16,0,
IF(CW$4='2.1 Kraftwerk allgemein'!$F$16,'2.5 CAPEX'!$J29/$F26,
IF(CW$4&lt;'2.1 Kraftwerk allgemein'!$F$16+$F26,
('2.5 CAPEX'!$J29+SUM(OFFSET('2.5 CAPEX'!DB29,0,-MIN(MAX($F26-1-('2.1 Kraftwerk allgemein'!$F$16-'1.1 Allgemein'!$I$22+1),0),COLUMN(CN26)-1-('2.1 Kraftwerk allgemein'!$F$16-'1.1 Allgemein'!$I$22+1)),1,MIN(MAX($F26-('2.1 Kraftwerk allgemein'!$F$16-'1.1 Allgemein'!$I$22+1),1),COLUMN(CN26)-('2.1 Kraftwerk allgemein'!$F$16-'1.1 Allgemein'!$I$22+1)))))/$F26,
SUM(OFFSET('2.5 CAPEX'!DB29,0,-MIN($F26-1,COLUMN(CN26)-1),1,MIN($F26,COLUMN(CN26))))/$F26)))))))</f>
        <v>0</v>
      </c>
      <c r="CX26" s="199">
        <f ca="1">IF('2.1 Kraftwerk allgemein'!$F$15&lt;'1.1 Allgemein'!$I$22,
IF(OR(ISNUMBER($D26)=FALSE,$F26=""),"",
IF(AND('2.5 CAPEX'!$L29&lt;&gt;"x",'2.5 CAPEX'!$M29&lt;&gt;"x"),0,
IF($F26=0,0,
IF(CX$4&lt;'2.1 Kraftwerk allgemein'!$F$16,0,
IF(CX$4='2.1 Kraftwerk allgemein'!$F$16,'2.5 CAPEX'!$J29/$F26,
IF(CX$4&lt;'2.1 Kraftwerk allgemein'!$F$16+$F26,
('2.5 CAPEX'!$J29+SUM(OFFSET('2.5 CAPEX'!DC29,0,-MIN(MAX($F26-1-('2.1 Kraftwerk allgemein'!$F$16-'2.1 Kraftwerk allgemein'!$F$15+1),0),COLUMN(CO26)-1-('2.1 Kraftwerk allgemein'!$F$16-'2.1 Kraftwerk allgemein'!$F$15+1)),1,MIN(MAX($F26-('2.1 Kraftwerk allgemein'!$F$16-'2.1 Kraftwerk allgemein'!$F$15+1),1),COLUMN(CO26)-('2.1 Kraftwerk allgemein'!$F$16-'2.1 Kraftwerk allgemein'!$F$15+1)))))/$F26,
SUM(OFFSET('2.5 CAPEX'!DC29,0,-MIN($F26-1,COLUMN(CO26)-1),1,MIN($F26,COLUMN(CO26))))/$F26)))))),
IF(OR(ISNUMBER($D26)=FALSE,$F26=""),"",
IF(AND('2.5 CAPEX'!$L29&lt;&gt;"x",'2.5 CAPEX'!$M29&lt;&gt;"x"),0,
IF($F26=0,0,
IF(CX$4&lt;'2.1 Kraftwerk allgemein'!$F$16,0,
IF(CX$4='2.1 Kraftwerk allgemein'!$F$16,'2.5 CAPEX'!$J29/$F26,
IF(CX$4&lt;'2.1 Kraftwerk allgemein'!$F$16+$F26,
('2.5 CAPEX'!$J29+SUM(OFFSET('2.5 CAPEX'!DC29,0,-MIN(MAX($F26-1-('2.1 Kraftwerk allgemein'!$F$16-'1.1 Allgemein'!$I$22+1),0),COLUMN(CO26)-1-('2.1 Kraftwerk allgemein'!$F$16-'1.1 Allgemein'!$I$22+1)),1,MIN(MAX($F26-('2.1 Kraftwerk allgemein'!$F$16-'1.1 Allgemein'!$I$22+1),1),COLUMN(CO26)-('2.1 Kraftwerk allgemein'!$F$16-'1.1 Allgemein'!$I$22+1)))))/$F26,
SUM(OFFSET('2.5 CAPEX'!DC29,0,-MIN($F26-1,COLUMN(CO26)-1),1,MIN($F26,COLUMN(CO26))))/$F26)))))))</f>
        <v>0</v>
      </c>
      <c r="CY26" s="199">
        <f ca="1">IF('2.1 Kraftwerk allgemein'!$F$15&lt;'1.1 Allgemein'!$I$22,
IF(OR(ISNUMBER($D26)=FALSE,$F26=""),"",
IF(AND('2.5 CAPEX'!$L29&lt;&gt;"x",'2.5 CAPEX'!$M29&lt;&gt;"x"),0,
IF($F26=0,0,
IF(CY$4&lt;'2.1 Kraftwerk allgemein'!$F$16,0,
IF(CY$4='2.1 Kraftwerk allgemein'!$F$16,'2.5 CAPEX'!$J29/$F26,
IF(CY$4&lt;'2.1 Kraftwerk allgemein'!$F$16+$F26,
('2.5 CAPEX'!$J29+SUM(OFFSET('2.5 CAPEX'!DD29,0,-MIN(MAX($F26-1-('2.1 Kraftwerk allgemein'!$F$16-'2.1 Kraftwerk allgemein'!$F$15+1),0),COLUMN(CP26)-1-('2.1 Kraftwerk allgemein'!$F$16-'2.1 Kraftwerk allgemein'!$F$15+1)),1,MIN(MAX($F26-('2.1 Kraftwerk allgemein'!$F$16-'2.1 Kraftwerk allgemein'!$F$15+1),1),COLUMN(CP26)-('2.1 Kraftwerk allgemein'!$F$16-'2.1 Kraftwerk allgemein'!$F$15+1)))))/$F26,
SUM(OFFSET('2.5 CAPEX'!DD29,0,-MIN($F26-1,COLUMN(CP26)-1),1,MIN($F26,COLUMN(CP26))))/$F26)))))),
IF(OR(ISNUMBER($D26)=FALSE,$F26=""),"",
IF(AND('2.5 CAPEX'!$L29&lt;&gt;"x",'2.5 CAPEX'!$M29&lt;&gt;"x"),0,
IF($F26=0,0,
IF(CY$4&lt;'2.1 Kraftwerk allgemein'!$F$16,0,
IF(CY$4='2.1 Kraftwerk allgemein'!$F$16,'2.5 CAPEX'!$J29/$F26,
IF(CY$4&lt;'2.1 Kraftwerk allgemein'!$F$16+$F26,
('2.5 CAPEX'!$J29+SUM(OFFSET('2.5 CAPEX'!DD29,0,-MIN(MAX($F26-1-('2.1 Kraftwerk allgemein'!$F$16-'1.1 Allgemein'!$I$22+1),0),COLUMN(CP26)-1-('2.1 Kraftwerk allgemein'!$F$16-'1.1 Allgemein'!$I$22+1)),1,MIN(MAX($F26-('2.1 Kraftwerk allgemein'!$F$16-'1.1 Allgemein'!$I$22+1),1),COLUMN(CP26)-('2.1 Kraftwerk allgemein'!$F$16-'1.1 Allgemein'!$I$22+1)))))/$F26,
SUM(OFFSET('2.5 CAPEX'!DD29,0,-MIN($F26-1,COLUMN(CP26)-1),1,MIN($F26,COLUMN(CP26))))/$F26)))))))</f>
        <v>0</v>
      </c>
      <c r="CZ26" s="199">
        <f ca="1">IF('2.1 Kraftwerk allgemein'!$F$15&lt;'1.1 Allgemein'!$I$22,
IF(OR(ISNUMBER($D26)=FALSE,$F26=""),"",
IF(AND('2.5 CAPEX'!$L29&lt;&gt;"x",'2.5 CAPEX'!$M29&lt;&gt;"x"),0,
IF($F26=0,0,
IF(CZ$4&lt;'2.1 Kraftwerk allgemein'!$F$16,0,
IF(CZ$4='2.1 Kraftwerk allgemein'!$F$16,'2.5 CAPEX'!$J29/$F26,
IF(CZ$4&lt;'2.1 Kraftwerk allgemein'!$F$16+$F26,
('2.5 CAPEX'!$J29+SUM(OFFSET('2.5 CAPEX'!DE29,0,-MIN(MAX($F26-1-('2.1 Kraftwerk allgemein'!$F$16-'2.1 Kraftwerk allgemein'!$F$15+1),0),COLUMN(CQ26)-1-('2.1 Kraftwerk allgemein'!$F$16-'2.1 Kraftwerk allgemein'!$F$15+1)),1,MIN(MAX($F26-('2.1 Kraftwerk allgemein'!$F$16-'2.1 Kraftwerk allgemein'!$F$15+1),1),COLUMN(CQ26)-('2.1 Kraftwerk allgemein'!$F$16-'2.1 Kraftwerk allgemein'!$F$15+1)))))/$F26,
SUM(OFFSET('2.5 CAPEX'!DE29,0,-MIN($F26-1,COLUMN(CQ26)-1),1,MIN($F26,COLUMN(CQ26))))/$F26)))))),
IF(OR(ISNUMBER($D26)=FALSE,$F26=""),"",
IF(AND('2.5 CAPEX'!$L29&lt;&gt;"x",'2.5 CAPEX'!$M29&lt;&gt;"x"),0,
IF($F26=0,0,
IF(CZ$4&lt;'2.1 Kraftwerk allgemein'!$F$16,0,
IF(CZ$4='2.1 Kraftwerk allgemein'!$F$16,'2.5 CAPEX'!$J29/$F26,
IF(CZ$4&lt;'2.1 Kraftwerk allgemein'!$F$16+$F26,
('2.5 CAPEX'!$J29+SUM(OFFSET('2.5 CAPEX'!DE29,0,-MIN(MAX($F26-1-('2.1 Kraftwerk allgemein'!$F$16-'1.1 Allgemein'!$I$22+1),0),COLUMN(CQ26)-1-('2.1 Kraftwerk allgemein'!$F$16-'1.1 Allgemein'!$I$22+1)),1,MIN(MAX($F26-('2.1 Kraftwerk allgemein'!$F$16-'1.1 Allgemein'!$I$22+1),1),COLUMN(CQ26)-('2.1 Kraftwerk allgemein'!$F$16-'1.1 Allgemein'!$I$22+1)))))/$F26,
SUM(OFFSET('2.5 CAPEX'!DE29,0,-MIN($F26-1,COLUMN(CQ26)-1),1,MIN($F26,COLUMN(CQ26))))/$F26)))))))</f>
        <v>0</v>
      </c>
      <c r="DA26" s="199">
        <f ca="1">IF('2.1 Kraftwerk allgemein'!$F$15&lt;'1.1 Allgemein'!$I$22,
IF(OR(ISNUMBER($D26)=FALSE,$F26=""),"",
IF(AND('2.5 CAPEX'!$L29&lt;&gt;"x",'2.5 CAPEX'!$M29&lt;&gt;"x"),0,
IF($F26=0,0,
IF(DA$4&lt;'2.1 Kraftwerk allgemein'!$F$16,0,
IF(DA$4='2.1 Kraftwerk allgemein'!$F$16,'2.5 CAPEX'!$J29/$F26,
IF(DA$4&lt;'2.1 Kraftwerk allgemein'!$F$16+$F26,
('2.5 CAPEX'!$J29+SUM(OFFSET('2.5 CAPEX'!DF29,0,-MIN(MAX($F26-1-('2.1 Kraftwerk allgemein'!$F$16-'2.1 Kraftwerk allgemein'!$F$15+1),0),COLUMN(CR26)-1-('2.1 Kraftwerk allgemein'!$F$16-'2.1 Kraftwerk allgemein'!$F$15+1)),1,MIN(MAX($F26-('2.1 Kraftwerk allgemein'!$F$16-'2.1 Kraftwerk allgemein'!$F$15+1),1),COLUMN(CR26)-('2.1 Kraftwerk allgemein'!$F$16-'2.1 Kraftwerk allgemein'!$F$15+1)))))/$F26,
SUM(OFFSET('2.5 CAPEX'!DF29,0,-MIN($F26-1,COLUMN(CR26)-1),1,MIN($F26,COLUMN(CR26))))/$F26)))))),
IF(OR(ISNUMBER($D26)=FALSE,$F26=""),"",
IF(AND('2.5 CAPEX'!$L29&lt;&gt;"x",'2.5 CAPEX'!$M29&lt;&gt;"x"),0,
IF($F26=0,0,
IF(DA$4&lt;'2.1 Kraftwerk allgemein'!$F$16,0,
IF(DA$4='2.1 Kraftwerk allgemein'!$F$16,'2.5 CAPEX'!$J29/$F26,
IF(DA$4&lt;'2.1 Kraftwerk allgemein'!$F$16+$F26,
('2.5 CAPEX'!$J29+SUM(OFFSET('2.5 CAPEX'!DF29,0,-MIN(MAX($F26-1-('2.1 Kraftwerk allgemein'!$F$16-'1.1 Allgemein'!$I$22+1),0),COLUMN(CR26)-1-('2.1 Kraftwerk allgemein'!$F$16-'1.1 Allgemein'!$I$22+1)),1,MIN(MAX($F26-('2.1 Kraftwerk allgemein'!$F$16-'1.1 Allgemein'!$I$22+1),1),COLUMN(CR26)-('2.1 Kraftwerk allgemein'!$F$16-'1.1 Allgemein'!$I$22+1)))))/$F26,
SUM(OFFSET('2.5 CAPEX'!DF29,0,-MIN($F26-1,COLUMN(CR26)-1),1,MIN($F26,COLUMN(CR26))))/$F26)))))))</f>
        <v>0</v>
      </c>
      <c r="DB26" s="199">
        <f ca="1">IF('2.1 Kraftwerk allgemein'!$F$15&lt;'1.1 Allgemein'!$I$22,
IF(OR(ISNUMBER($D26)=FALSE,$F26=""),"",
IF(AND('2.5 CAPEX'!$L29&lt;&gt;"x",'2.5 CAPEX'!$M29&lt;&gt;"x"),0,
IF($F26=0,0,
IF(DB$4&lt;'2.1 Kraftwerk allgemein'!$F$16,0,
IF(DB$4='2.1 Kraftwerk allgemein'!$F$16,'2.5 CAPEX'!$J29/$F26,
IF(DB$4&lt;'2.1 Kraftwerk allgemein'!$F$16+$F26,
('2.5 CAPEX'!$J29+SUM(OFFSET('2.5 CAPEX'!DG29,0,-MIN(MAX($F26-1-('2.1 Kraftwerk allgemein'!$F$16-'2.1 Kraftwerk allgemein'!$F$15+1),0),COLUMN(CS26)-1-('2.1 Kraftwerk allgemein'!$F$16-'2.1 Kraftwerk allgemein'!$F$15+1)),1,MIN(MAX($F26-('2.1 Kraftwerk allgemein'!$F$16-'2.1 Kraftwerk allgemein'!$F$15+1),1),COLUMN(CS26)-('2.1 Kraftwerk allgemein'!$F$16-'2.1 Kraftwerk allgemein'!$F$15+1)))))/$F26,
SUM(OFFSET('2.5 CAPEX'!DG29,0,-MIN($F26-1,COLUMN(CS26)-1),1,MIN($F26,COLUMN(CS26))))/$F26)))))),
IF(OR(ISNUMBER($D26)=FALSE,$F26=""),"",
IF(AND('2.5 CAPEX'!$L29&lt;&gt;"x",'2.5 CAPEX'!$M29&lt;&gt;"x"),0,
IF($F26=0,0,
IF(DB$4&lt;'2.1 Kraftwerk allgemein'!$F$16,0,
IF(DB$4='2.1 Kraftwerk allgemein'!$F$16,'2.5 CAPEX'!$J29/$F26,
IF(DB$4&lt;'2.1 Kraftwerk allgemein'!$F$16+$F26,
('2.5 CAPEX'!$J29+SUM(OFFSET('2.5 CAPEX'!DG29,0,-MIN(MAX($F26-1-('2.1 Kraftwerk allgemein'!$F$16-'1.1 Allgemein'!$I$22+1),0),COLUMN(CS26)-1-('2.1 Kraftwerk allgemein'!$F$16-'1.1 Allgemein'!$I$22+1)),1,MIN(MAX($F26-('2.1 Kraftwerk allgemein'!$F$16-'1.1 Allgemein'!$I$22+1),1),COLUMN(CS26)-('2.1 Kraftwerk allgemein'!$F$16-'1.1 Allgemein'!$I$22+1)))))/$F26,
SUM(OFFSET('2.5 CAPEX'!DG29,0,-MIN($F26-1,COLUMN(CS26)-1),1,MIN($F26,COLUMN(CS26))))/$F26)))))))</f>
        <v>0</v>
      </c>
      <c r="DC26" s="199">
        <f ca="1">IF('2.1 Kraftwerk allgemein'!$F$15&lt;'1.1 Allgemein'!$I$22,
IF(OR(ISNUMBER($D26)=FALSE,$F26=""),"",
IF(AND('2.5 CAPEX'!$L29&lt;&gt;"x",'2.5 CAPEX'!$M29&lt;&gt;"x"),0,
IF($F26=0,0,
IF(DC$4&lt;'2.1 Kraftwerk allgemein'!$F$16,0,
IF(DC$4='2.1 Kraftwerk allgemein'!$F$16,'2.5 CAPEX'!$J29/$F26,
IF(DC$4&lt;'2.1 Kraftwerk allgemein'!$F$16+$F26,
('2.5 CAPEX'!$J29+SUM(OFFSET('2.5 CAPEX'!DH29,0,-MIN(MAX($F26-1-('2.1 Kraftwerk allgemein'!$F$16-'2.1 Kraftwerk allgemein'!$F$15+1),0),COLUMN(CT26)-1-('2.1 Kraftwerk allgemein'!$F$16-'2.1 Kraftwerk allgemein'!$F$15+1)),1,MIN(MAX($F26-('2.1 Kraftwerk allgemein'!$F$16-'2.1 Kraftwerk allgemein'!$F$15+1),1),COLUMN(CT26)-('2.1 Kraftwerk allgemein'!$F$16-'2.1 Kraftwerk allgemein'!$F$15+1)))))/$F26,
SUM(OFFSET('2.5 CAPEX'!DH29,0,-MIN($F26-1,COLUMN(CT26)-1),1,MIN($F26,COLUMN(CT26))))/$F26)))))),
IF(OR(ISNUMBER($D26)=FALSE,$F26=""),"",
IF(AND('2.5 CAPEX'!$L29&lt;&gt;"x",'2.5 CAPEX'!$M29&lt;&gt;"x"),0,
IF($F26=0,0,
IF(DC$4&lt;'2.1 Kraftwerk allgemein'!$F$16,0,
IF(DC$4='2.1 Kraftwerk allgemein'!$F$16,'2.5 CAPEX'!$J29/$F26,
IF(DC$4&lt;'2.1 Kraftwerk allgemein'!$F$16+$F26,
('2.5 CAPEX'!$J29+SUM(OFFSET('2.5 CAPEX'!DH29,0,-MIN(MAX($F26-1-('2.1 Kraftwerk allgemein'!$F$16-'1.1 Allgemein'!$I$22+1),0),COLUMN(CT26)-1-('2.1 Kraftwerk allgemein'!$F$16-'1.1 Allgemein'!$I$22+1)),1,MIN(MAX($F26-('2.1 Kraftwerk allgemein'!$F$16-'1.1 Allgemein'!$I$22+1),1),COLUMN(CT26)-('2.1 Kraftwerk allgemein'!$F$16-'1.1 Allgemein'!$I$22+1)))))/$F26,
SUM(OFFSET('2.5 CAPEX'!DH29,0,-MIN($F26-1,COLUMN(CT26)-1),1,MIN($F26,COLUMN(CT26))))/$F26)))))))</f>
        <v>0</v>
      </c>
      <c r="DD26" s="199">
        <f ca="1">IF('2.1 Kraftwerk allgemein'!$F$15&lt;'1.1 Allgemein'!$I$22,
IF(OR(ISNUMBER($D26)=FALSE,$F26=""),"",
IF(AND('2.5 CAPEX'!$L29&lt;&gt;"x",'2.5 CAPEX'!$M29&lt;&gt;"x"),0,
IF($F26=0,0,
IF(DD$4&lt;'2.1 Kraftwerk allgemein'!$F$16,0,
IF(DD$4='2.1 Kraftwerk allgemein'!$F$16,'2.5 CAPEX'!$J29/$F26,
IF(DD$4&lt;'2.1 Kraftwerk allgemein'!$F$16+$F26,
('2.5 CAPEX'!$J29+SUM(OFFSET('2.5 CAPEX'!DI29,0,-MIN(MAX($F26-1-('2.1 Kraftwerk allgemein'!$F$16-'2.1 Kraftwerk allgemein'!$F$15+1),0),COLUMN(CU26)-1-('2.1 Kraftwerk allgemein'!$F$16-'2.1 Kraftwerk allgemein'!$F$15+1)),1,MIN(MAX($F26-('2.1 Kraftwerk allgemein'!$F$16-'2.1 Kraftwerk allgemein'!$F$15+1),1),COLUMN(CU26)-('2.1 Kraftwerk allgemein'!$F$16-'2.1 Kraftwerk allgemein'!$F$15+1)))))/$F26,
SUM(OFFSET('2.5 CAPEX'!DI29,0,-MIN($F26-1,COLUMN(CU26)-1),1,MIN($F26,COLUMN(CU26))))/$F26)))))),
IF(OR(ISNUMBER($D26)=FALSE,$F26=""),"",
IF(AND('2.5 CAPEX'!$L29&lt;&gt;"x",'2.5 CAPEX'!$M29&lt;&gt;"x"),0,
IF($F26=0,0,
IF(DD$4&lt;'2.1 Kraftwerk allgemein'!$F$16,0,
IF(DD$4='2.1 Kraftwerk allgemein'!$F$16,'2.5 CAPEX'!$J29/$F26,
IF(DD$4&lt;'2.1 Kraftwerk allgemein'!$F$16+$F26,
('2.5 CAPEX'!$J29+SUM(OFFSET('2.5 CAPEX'!DI29,0,-MIN(MAX($F26-1-('2.1 Kraftwerk allgemein'!$F$16-'1.1 Allgemein'!$I$22+1),0),COLUMN(CU26)-1-('2.1 Kraftwerk allgemein'!$F$16-'1.1 Allgemein'!$I$22+1)),1,MIN(MAX($F26-('2.1 Kraftwerk allgemein'!$F$16-'1.1 Allgemein'!$I$22+1),1),COLUMN(CU26)-('2.1 Kraftwerk allgemein'!$F$16-'1.1 Allgemein'!$I$22+1)))))/$F26,
SUM(OFFSET('2.5 CAPEX'!DI29,0,-MIN($F26-1,COLUMN(CU26)-1),1,MIN($F26,COLUMN(CU26))))/$F26)))))))</f>
        <v>0</v>
      </c>
      <c r="DE26" s="199">
        <f ca="1">IF('2.1 Kraftwerk allgemein'!$F$15&lt;'1.1 Allgemein'!$I$22,
IF(OR(ISNUMBER($D26)=FALSE,$F26=""),"",
IF(AND('2.5 CAPEX'!$L29&lt;&gt;"x",'2.5 CAPEX'!$M29&lt;&gt;"x"),0,
IF($F26=0,0,
IF(DE$4&lt;'2.1 Kraftwerk allgemein'!$F$16,0,
IF(DE$4='2.1 Kraftwerk allgemein'!$F$16,'2.5 CAPEX'!$J29/$F26,
IF(DE$4&lt;'2.1 Kraftwerk allgemein'!$F$16+$F26,
('2.5 CAPEX'!$J29+SUM(OFFSET('2.5 CAPEX'!DJ29,0,-MIN(MAX($F26-1-('2.1 Kraftwerk allgemein'!$F$16-'2.1 Kraftwerk allgemein'!$F$15+1),0),COLUMN(CV26)-1-('2.1 Kraftwerk allgemein'!$F$16-'2.1 Kraftwerk allgemein'!$F$15+1)),1,MIN(MAX($F26-('2.1 Kraftwerk allgemein'!$F$16-'2.1 Kraftwerk allgemein'!$F$15+1),1),COLUMN(CV26)-('2.1 Kraftwerk allgemein'!$F$16-'2.1 Kraftwerk allgemein'!$F$15+1)))))/$F26,
SUM(OFFSET('2.5 CAPEX'!DJ29,0,-MIN($F26-1,COLUMN(CV26)-1),1,MIN($F26,COLUMN(CV26))))/$F26)))))),
IF(OR(ISNUMBER($D26)=FALSE,$F26=""),"",
IF(AND('2.5 CAPEX'!$L29&lt;&gt;"x",'2.5 CAPEX'!$M29&lt;&gt;"x"),0,
IF($F26=0,0,
IF(DE$4&lt;'2.1 Kraftwerk allgemein'!$F$16,0,
IF(DE$4='2.1 Kraftwerk allgemein'!$F$16,'2.5 CAPEX'!$J29/$F26,
IF(DE$4&lt;'2.1 Kraftwerk allgemein'!$F$16+$F26,
('2.5 CAPEX'!$J29+SUM(OFFSET('2.5 CAPEX'!DJ29,0,-MIN(MAX($F26-1-('2.1 Kraftwerk allgemein'!$F$16-'1.1 Allgemein'!$I$22+1),0),COLUMN(CV26)-1-('2.1 Kraftwerk allgemein'!$F$16-'1.1 Allgemein'!$I$22+1)),1,MIN(MAX($F26-('2.1 Kraftwerk allgemein'!$F$16-'1.1 Allgemein'!$I$22+1),1),COLUMN(CV26)-('2.1 Kraftwerk allgemein'!$F$16-'1.1 Allgemein'!$I$22+1)))))/$F26,
SUM(OFFSET('2.5 CAPEX'!DJ29,0,-MIN($F26-1,COLUMN(CV26)-1),1,MIN($F26,COLUMN(CV26))))/$F26)))))))</f>
        <v>0</v>
      </c>
      <c r="DF26" s="199">
        <f ca="1">IF('2.1 Kraftwerk allgemein'!$F$15&lt;'1.1 Allgemein'!$I$22,
IF(OR(ISNUMBER($D26)=FALSE,$F26=""),"",
IF(AND('2.5 CAPEX'!$L29&lt;&gt;"x",'2.5 CAPEX'!$M29&lt;&gt;"x"),0,
IF($F26=0,0,
IF(DF$4&lt;'2.1 Kraftwerk allgemein'!$F$16,0,
IF(DF$4='2.1 Kraftwerk allgemein'!$F$16,'2.5 CAPEX'!$J29/$F26,
IF(DF$4&lt;'2.1 Kraftwerk allgemein'!$F$16+$F26,
('2.5 CAPEX'!$J29+SUM(OFFSET('2.5 CAPEX'!DK29,0,-MIN(MAX($F26-1-('2.1 Kraftwerk allgemein'!$F$16-'2.1 Kraftwerk allgemein'!$F$15+1),0),COLUMN(CW26)-1-('2.1 Kraftwerk allgemein'!$F$16-'2.1 Kraftwerk allgemein'!$F$15+1)),1,MIN(MAX($F26-('2.1 Kraftwerk allgemein'!$F$16-'2.1 Kraftwerk allgemein'!$F$15+1),1),COLUMN(CW26)-('2.1 Kraftwerk allgemein'!$F$16-'2.1 Kraftwerk allgemein'!$F$15+1)))))/$F26,
SUM(OFFSET('2.5 CAPEX'!DK29,0,-MIN($F26-1,COLUMN(CW26)-1),1,MIN($F26,COLUMN(CW26))))/$F26)))))),
IF(OR(ISNUMBER($D26)=FALSE,$F26=""),"",
IF(AND('2.5 CAPEX'!$L29&lt;&gt;"x",'2.5 CAPEX'!$M29&lt;&gt;"x"),0,
IF($F26=0,0,
IF(DF$4&lt;'2.1 Kraftwerk allgemein'!$F$16,0,
IF(DF$4='2.1 Kraftwerk allgemein'!$F$16,'2.5 CAPEX'!$J29/$F26,
IF(DF$4&lt;'2.1 Kraftwerk allgemein'!$F$16+$F26,
('2.5 CAPEX'!$J29+SUM(OFFSET('2.5 CAPEX'!DK29,0,-MIN(MAX($F26-1-('2.1 Kraftwerk allgemein'!$F$16-'1.1 Allgemein'!$I$22+1),0),COLUMN(CW26)-1-('2.1 Kraftwerk allgemein'!$F$16-'1.1 Allgemein'!$I$22+1)),1,MIN(MAX($F26-('2.1 Kraftwerk allgemein'!$F$16-'1.1 Allgemein'!$I$22+1),1),COLUMN(CW26)-('2.1 Kraftwerk allgemein'!$F$16-'1.1 Allgemein'!$I$22+1)))))/$F26,
SUM(OFFSET('2.5 CAPEX'!DK29,0,-MIN($F26-1,COLUMN(CW26)-1),1,MIN($F26,COLUMN(CW26))))/$F26)))))))</f>
        <v>0</v>
      </c>
    </row>
    <row r="27" spans="1:110" s="200" customFormat="1" ht="14" x14ac:dyDescent="0.3">
      <c r="A27" s="104"/>
      <c r="B27" s="104"/>
      <c r="C27" s="154"/>
      <c r="D27" s="191">
        <f>IF('2.5 CAPEX'!D30&lt;&gt;"",'2.5 CAPEX'!D30,"")</f>
        <v>204</v>
      </c>
      <c r="E27" s="191" t="str">
        <f>IF('2.5 CAPEX'!E30&lt;&gt;"",'2.5 CAPEX'!E30,"")</f>
        <v>Transformatoren NS-MS</v>
      </c>
      <c r="F27" s="196">
        <f>IF('2.5 CAPEX'!F30&lt;&gt;"",'2.5 CAPEX'!F30,"")</f>
        <v>40</v>
      </c>
      <c r="G27" s="197">
        <f ca="1">IF(ISNUMBER(D27)=FALSE,"",INDEX('2.5 CAPEX'!$H:$H,MATCH('3.1 Abschreibung'!$D27,'2.5 CAPEX'!$D:$D,0))+INDEX('2.5 CAPEX'!$J:$J,MATCH('3.1 Abschreibung'!$D27,'2.5 CAPEX'!$D:$D,0)))</f>
        <v>0</v>
      </c>
      <c r="H27" s="197"/>
      <c r="I27" s="198">
        <v>0</v>
      </c>
      <c r="J27" s="199">
        <f ca="1">IF('2.1 Kraftwerk allgemein'!$F$15&lt;'1.1 Allgemein'!$I$22,
IF(OR(ISNUMBER($D27)=FALSE,$F27=""),"",
IF(AND('2.5 CAPEX'!$L30&lt;&gt;"x",'2.5 CAPEX'!$M30&lt;&gt;"x"),0,
IF($F27=0,0,
IF(J$4&lt;'2.1 Kraftwerk allgemein'!$F$16,0,
IF(J$4='2.1 Kraftwerk allgemein'!$F$16,'2.5 CAPEX'!$J30/$F27,
IF(J$4&lt;'2.1 Kraftwerk allgemein'!$F$16+$F27,
('2.5 CAPEX'!$J30+SUM(OFFSET('2.5 CAPEX'!O30,0,-MIN(MAX($F27-1-('2.1 Kraftwerk allgemein'!$F$16-'2.1 Kraftwerk allgemein'!$F$15+1),0),COLUMN(A27)-1-('2.1 Kraftwerk allgemein'!$F$16-'2.1 Kraftwerk allgemein'!$F$15+1)),1,MIN(MAX($F27-('2.1 Kraftwerk allgemein'!$F$16-'2.1 Kraftwerk allgemein'!$F$15+1),1),COLUMN(A27)-('2.1 Kraftwerk allgemein'!$F$16-'2.1 Kraftwerk allgemein'!$F$15+1)))))/$F27,
SUM(OFFSET('2.5 CAPEX'!O30,0,-MIN($F27-1,COLUMN(A27)-1),1,MIN($F27,COLUMN(A27))))/$F27)))))),
IF(OR(ISNUMBER($D27)=FALSE,$F27=""),"",
IF(AND('2.5 CAPEX'!$L30&lt;&gt;"x",'2.5 CAPEX'!$M30&lt;&gt;"x"),0,
IF($F27=0,0,
IF(J$4&lt;'2.1 Kraftwerk allgemein'!$F$16,0,
IF(J$4='2.1 Kraftwerk allgemein'!$F$16,'2.5 CAPEX'!$J30/$F27,
IF(J$4&lt;'2.1 Kraftwerk allgemein'!$F$16+$F27,
('2.5 CAPEX'!$J30+SUM(OFFSET('2.5 CAPEX'!O30,0,-MIN(MAX($F27-1-('2.1 Kraftwerk allgemein'!$F$16-'1.1 Allgemein'!$I$22+1),0),COLUMN(A27)-1-('2.1 Kraftwerk allgemein'!$F$16-'1.1 Allgemein'!$I$22+1)),1,MIN(MAX($F27-('2.1 Kraftwerk allgemein'!$F$16-'1.1 Allgemein'!$I$22+1),1),COLUMN(A27)-('2.1 Kraftwerk allgemein'!$F$16-'1.1 Allgemein'!$I$22+1)))))/$F27,
SUM(OFFSET('2.5 CAPEX'!O30,0,-MIN($F27-1,COLUMN(A27)-1),1,MIN($F27,COLUMN(A27))))/$F27)))))))</f>
        <v>0</v>
      </c>
      <c r="K27" s="199">
        <f ca="1">IF('2.1 Kraftwerk allgemein'!$F$15&lt;'1.1 Allgemein'!$I$22,
IF(OR(ISNUMBER($D27)=FALSE,$F27=""),"",
IF(AND('2.5 CAPEX'!$L30&lt;&gt;"x",'2.5 CAPEX'!$M30&lt;&gt;"x"),0,
IF($F27=0,0,
IF(K$4&lt;'2.1 Kraftwerk allgemein'!$F$16,0,
IF(K$4='2.1 Kraftwerk allgemein'!$F$16,'2.5 CAPEX'!$J30/$F27,
IF(K$4&lt;'2.1 Kraftwerk allgemein'!$F$16+$F27,
('2.5 CAPEX'!$J30+SUM(OFFSET('2.5 CAPEX'!P30,0,-MIN(MAX($F27-1-('2.1 Kraftwerk allgemein'!$F$16-'2.1 Kraftwerk allgemein'!$F$15+1),0),COLUMN(B27)-1-('2.1 Kraftwerk allgemein'!$F$16-'2.1 Kraftwerk allgemein'!$F$15+1)),1,MIN(MAX($F27-('2.1 Kraftwerk allgemein'!$F$16-'2.1 Kraftwerk allgemein'!$F$15+1),1),COLUMN(B27)-('2.1 Kraftwerk allgemein'!$F$16-'2.1 Kraftwerk allgemein'!$F$15+1)))))/$F27,
SUM(OFFSET('2.5 CAPEX'!P30,0,-MIN($F27-1,COLUMN(B27)-1),1,MIN($F27,COLUMN(B27))))/$F27)))))),
IF(OR(ISNUMBER($D27)=FALSE,$F27=""),"",
IF(AND('2.5 CAPEX'!$L30&lt;&gt;"x",'2.5 CAPEX'!$M30&lt;&gt;"x"),0,
IF($F27=0,0,
IF(K$4&lt;'2.1 Kraftwerk allgemein'!$F$16,0,
IF(K$4='2.1 Kraftwerk allgemein'!$F$16,'2.5 CAPEX'!$J30/$F27,
IF(K$4&lt;'2.1 Kraftwerk allgemein'!$F$16+$F27,
('2.5 CAPEX'!$J30+SUM(OFFSET('2.5 CAPEX'!P30,0,-MIN(MAX($F27-1-('2.1 Kraftwerk allgemein'!$F$16-'1.1 Allgemein'!$I$22+1),0),COLUMN(B27)-1-('2.1 Kraftwerk allgemein'!$F$16-'1.1 Allgemein'!$I$22+1)),1,MIN(MAX($F27-('2.1 Kraftwerk allgemein'!$F$16-'1.1 Allgemein'!$I$22+1),1),COLUMN(B27)-('2.1 Kraftwerk allgemein'!$F$16-'1.1 Allgemein'!$I$22+1)))))/$F27,
SUM(OFFSET('2.5 CAPEX'!P30,0,-MIN($F27-1,COLUMN(B27)-1),1,MIN($F27,COLUMN(B27))))/$F27)))))))</f>
        <v>0</v>
      </c>
      <c r="L27" s="199">
        <f ca="1">IF('2.1 Kraftwerk allgemein'!$F$15&lt;'1.1 Allgemein'!$I$22,
IF(OR(ISNUMBER($D27)=FALSE,$F27=""),"",
IF(AND('2.5 CAPEX'!$L30&lt;&gt;"x",'2.5 CAPEX'!$M30&lt;&gt;"x"),0,
IF($F27=0,0,
IF(L$4&lt;'2.1 Kraftwerk allgemein'!$F$16,0,
IF(L$4='2.1 Kraftwerk allgemein'!$F$16,'2.5 CAPEX'!$J30/$F27,
IF(L$4&lt;'2.1 Kraftwerk allgemein'!$F$16+$F27,
('2.5 CAPEX'!$J30+SUM(OFFSET('2.5 CAPEX'!Q30,0,-MIN(MAX($F27-1-('2.1 Kraftwerk allgemein'!$F$16-'2.1 Kraftwerk allgemein'!$F$15+1),0),COLUMN(C27)-1-('2.1 Kraftwerk allgemein'!$F$16-'2.1 Kraftwerk allgemein'!$F$15+1)),1,MIN(MAX($F27-('2.1 Kraftwerk allgemein'!$F$16-'2.1 Kraftwerk allgemein'!$F$15+1),1),COLUMN(C27)-('2.1 Kraftwerk allgemein'!$F$16-'2.1 Kraftwerk allgemein'!$F$15+1)))))/$F27,
SUM(OFFSET('2.5 CAPEX'!Q30,0,-MIN($F27-1,COLUMN(C27)-1),1,MIN($F27,COLUMN(C27))))/$F27)))))),
IF(OR(ISNUMBER($D27)=FALSE,$F27=""),"",
IF(AND('2.5 CAPEX'!$L30&lt;&gt;"x",'2.5 CAPEX'!$M30&lt;&gt;"x"),0,
IF($F27=0,0,
IF(L$4&lt;'2.1 Kraftwerk allgemein'!$F$16,0,
IF(L$4='2.1 Kraftwerk allgemein'!$F$16,'2.5 CAPEX'!$J30/$F27,
IF(L$4&lt;'2.1 Kraftwerk allgemein'!$F$16+$F27,
('2.5 CAPEX'!$J30+SUM(OFFSET('2.5 CAPEX'!Q30,0,-MIN(MAX($F27-1-('2.1 Kraftwerk allgemein'!$F$16-'1.1 Allgemein'!$I$22+1),0),COLUMN(C27)-1-('2.1 Kraftwerk allgemein'!$F$16-'1.1 Allgemein'!$I$22+1)),1,MIN(MAX($F27-('2.1 Kraftwerk allgemein'!$F$16-'1.1 Allgemein'!$I$22+1),1),COLUMN(C27)-('2.1 Kraftwerk allgemein'!$F$16-'1.1 Allgemein'!$I$22+1)))))/$F27,
SUM(OFFSET('2.5 CAPEX'!Q30,0,-MIN($F27-1,COLUMN(C27)-1),1,MIN($F27,COLUMN(C27))))/$F27)))))))</f>
        <v>0</v>
      </c>
      <c r="M27" s="199">
        <f ca="1">IF('2.1 Kraftwerk allgemein'!$F$15&lt;'1.1 Allgemein'!$I$22,
IF(OR(ISNUMBER($D27)=FALSE,$F27=""),"",
IF(AND('2.5 CAPEX'!$L30&lt;&gt;"x",'2.5 CAPEX'!$M30&lt;&gt;"x"),0,
IF($F27=0,0,
IF(M$4&lt;'2.1 Kraftwerk allgemein'!$F$16,0,
IF(M$4='2.1 Kraftwerk allgemein'!$F$16,'2.5 CAPEX'!$J30/$F27,
IF(M$4&lt;'2.1 Kraftwerk allgemein'!$F$16+$F27,
('2.5 CAPEX'!$J30+SUM(OFFSET('2.5 CAPEX'!R30,0,-MIN(MAX($F27-1-('2.1 Kraftwerk allgemein'!$F$16-'2.1 Kraftwerk allgemein'!$F$15+1),0),COLUMN(D27)-1-('2.1 Kraftwerk allgemein'!$F$16-'2.1 Kraftwerk allgemein'!$F$15+1)),1,MIN(MAX($F27-('2.1 Kraftwerk allgemein'!$F$16-'2.1 Kraftwerk allgemein'!$F$15+1),1),COLUMN(D27)-('2.1 Kraftwerk allgemein'!$F$16-'2.1 Kraftwerk allgemein'!$F$15+1)))))/$F27,
SUM(OFFSET('2.5 CAPEX'!R30,0,-MIN($F27-1,COLUMN(D27)-1),1,MIN($F27,COLUMN(D27))))/$F27)))))),
IF(OR(ISNUMBER($D27)=FALSE,$F27=""),"",
IF(AND('2.5 CAPEX'!$L30&lt;&gt;"x",'2.5 CAPEX'!$M30&lt;&gt;"x"),0,
IF($F27=0,0,
IF(M$4&lt;'2.1 Kraftwerk allgemein'!$F$16,0,
IF(M$4='2.1 Kraftwerk allgemein'!$F$16,'2.5 CAPEX'!$J30/$F27,
IF(M$4&lt;'2.1 Kraftwerk allgemein'!$F$16+$F27,
('2.5 CAPEX'!$J30+SUM(OFFSET('2.5 CAPEX'!R30,0,-MIN(MAX($F27-1-('2.1 Kraftwerk allgemein'!$F$16-'1.1 Allgemein'!$I$22+1),0),COLUMN(D27)-1-('2.1 Kraftwerk allgemein'!$F$16-'1.1 Allgemein'!$I$22+1)),1,MIN(MAX($F27-('2.1 Kraftwerk allgemein'!$F$16-'1.1 Allgemein'!$I$22+1),1),COLUMN(D27)-('2.1 Kraftwerk allgemein'!$F$16-'1.1 Allgemein'!$I$22+1)))))/$F27,
SUM(OFFSET('2.5 CAPEX'!R30,0,-MIN($F27-1,COLUMN(D27)-1),1,MIN($F27,COLUMN(D27))))/$F27)))))))</f>
        <v>0</v>
      </c>
      <c r="N27" s="199">
        <f ca="1">IF('2.1 Kraftwerk allgemein'!$F$15&lt;'1.1 Allgemein'!$I$22,
IF(OR(ISNUMBER($D27)=FALSE,$F27=""),"",
IF(AND('2.5 CAPEX'!$L30&lt;&gt;"x",'2.5 CAPEX'!$M30&lt;&gt;"x"),0,
IF($F27=0,0,
IF(N$4&lt;'2.1 Kraftwerk allgemein'!$F$16,0,
IF(N$4='2.1 Kraftwerk allgemein'!$F$16,'2.5 CAPEX'!$J30/$F27,
IF(N$4&lt;'2.1 Kraftwerk allgemein'!$F$16+$F27,
('2.5 CAPEX'!$J30+SUM(OFFSET('2.5 CAPEX'!S30,0,-MIN(MAX($F27-1-('2.1 Kraftwerk allgemein'!$F$16-'2.1 Kraftwerk allgemein'!$F$15+1),0),COLUMN(E27)-1-('2.1 Kraftwerk allgemein'!$F$16-'2.1 Kraftwerk allgemein'!$F$15+1)),1,MIN(MAX($F27-('2.1 Kraftwerk allgemein'!$F$16-'2.1 Kraftwerk allgemein'!$F$15+1),1),COLUMN(E27)-('2.1 Kraftwerk allgemein'!$F$16-'2.1 Kraftwerk allgemein'!$F$15+1)))))/$F27,
SUM(OFFSET('2.5 CAPEX'!S30,0,-MIN($F27-1,COLUMN(E27)-1),1,MIN($F27,COLUMN(E27))))/$F27)))))),
IF(OR(ISNUMBER($D27)=FALSE,$F27=""),"",
IF(AND('2.5 CAPEX'!$L30&lt;&gt;"x",'2.5 CAPEX'!$M30&lt;&gt;"x"),0,
IF($F27=0,0,
IF(N$4&lt;'2.1 Kraftwerk allgemein'!$F$16,0,
IF(N$4='2.1 Kraftwerk allgemein'!$F$16,'2.5 CAPEX'!$J30/$F27,
IF(N$4&lt;'2.1 Kraftwerk allgemein'!$F$16+$F27,
('2.5 CAPEX'!$J30+SUM(OFFSET('2.5 CAPEX'!S30,0,-MIN(MAX($F27-1-('2.1 Kraftwerk allgemein'!$F$16-'1.1 Allgemein'!$I$22+1),0),COLUMN(E27)-1-('2.1 Kraftwerk allgemein'!$F$16-'1.1 Allgemein'!$I$22+1)),1,MIN(MAX($F27-('2.1 Kraftwerk allgemein'!$F$16-'1.1 Allgemein'!$I$22+1),1),COLUMN(E27)-('2.1 Kraftwerk allgemein'!$F$16-'1.1 Allgemein'!$I$22+1)))))/$F27,
SUM(OFFSET('2.5 CAPEX'!S30,0,-MIN($F27-1,COLUMN(E27)-1),1,MIN($F27,COLUMN(E27))))/$F27)))))))</f>
        <v>0</v>
      </c>
      <c r="O27" s="199">
        <f ca="1">IF('2.1 Kraftwerk allgemein'!$F$15&lt;'1.1 Allgemein'!$I$22,
IF(OR(ISNUMBER($D27)=FALSE,$F27=""),"",
IF(AND('2.5 CAPEX'!$L30&lt;&gt;"x",'2.5 CAPEX'!$M30&lt;&gt;"x"),0,
IF($F27=0,0,
IF(O$4&lt;'2.1 Kraftwerk allgemein'!$F$16,0,
IF(O$4='2.1 Kraftwerk allgemein'!$F$16,'2.5 CAPEX'!$J30/$F27,
IF(O$4&lt;'2.1 Kraftwerk allgemein'!$F$16+$F27,
('2.5 CAPEX'!$J30+SUM(OFFSET('2.5 CAPEX'!T30,0,-MIN(MAX($F27-1-('2.1 Kraftwerk allgemein'!$F$16-'2.1 Kraftwerk allgemein'!$F$15+1),0),COLUMN(F27)-1-('2.1 Kraftwerk allgemein'!$F$16-'2.1 Kraftwerk allgemein'!$F$15+1)),1,MIN(MAX($F27-('2.1 Kraftwerk allgemein'!$F$16-'2.1 Kraftwerk allgemein'!$F$15+1),1),COLUMN(F27)-('2.1 Kraftwerk allgemein'!$F$16-'2.1 Kraftwerk allgemein'!$F$15+1)))))/$F27,
SUM(OFFSET('2.5 CAPEX'!T30,0,-MIN($F27-1,COLUMN(F27)-1),1,MIN($F27,COLUMN(F27))))/$F27)))))),
IF(OR(ISNUMBER($D27)=FALSE,$F27=""),"",
IF(AND('2.5 CAPEX'!$L30&lt;&gt;"x",'2.5 CAPEX'!$M30&lt;&gt;"x"),0,
IF($F27=0,0,
IF(O$4&lt;'2.1 Kraftwerk allgemein'!$F$16,0,
IF(O$4='2.1 Kraftwerk allgemein'!$F$16,'2.5 CAPEX'!$J30/$F27,
IF(O$4&lt;'2.1 Kraftwerk allgemein'!$F$16+$F27,
('2.5 CAPEX'!$J30+SUM(OFFSET('2.5 CAPEX'!T30,0,-MIN(MAX($F27-1-('2.1 Kraftwerk allgemein'!$F$16-'1.1 Allgemein'!$I$22+1),0),COLUMN(F27)-1-('2.1 Kraftwerk allgemein'!$F$16-'1.1 Allgemein'!$I$22+1)),1,MIN(MAX($F27-('2.1 Kraftwerk allgemein'!$F$16-'1.1 Allgemein'!$I$22+1),1),COLUMN(F27)-('2.1 Kraftwerk allgemein'!$F$16-'1.1 Allgemein'!$I$22+1)))))/$F27,
SUM(OFFSET('2.5 CAPEX'!T30,0,-MIN($F27-1,COLUMN(F27)-1),1,MIN($F27,COLUMN(F27))))/$F27)))))))</f>
        <v>0</v>
      </c>
      <c r="P27" s="199">
        <f ca="1">IF('2.1 Kraftwerk allgemein'!$F$15&lt;'1.1 Allgemein'!$I$22,
IF(OR(ISNUMBER($D27)=FALSE,$F27=""),"",
IF(AND('2.5 CAPEX'!$L30&lt;&gt;"x",'2.5 CAPEX'!$M30&lt;&gt;"x"),0,
IF($F27=0,0,
IF(P$4&lt;'2.1 Kraftwerk allgemein'!$F$16,0,
IF(P$4='2.1 Kraftwerk allgemein'!$F$16,'2.5 CAPEX'!$J30/$F27,
IF(P$4&lt;'2.1 Kraftwerk allgemein'!$F$16+$F27,
('2.5 CAPEX'!$J30+SUM(OFFSET('2.5 CAPEX'!U30,0,-MIN(MAX($F27-1-('2.1 Kraftwerk allgemein'!$F$16-'2.1 Kraftwerk allgemein'!$F$15+1),0),COLUMN(G27)-1-('2.1 Kraftwerk allgemein'!$F$16-'2.1 Kraftwerk allgemein'!$F$15+1)),1,MIN(MAX($F27-('2.1 Kraftwerk allgemein'!$F$16-'2.1 Kraftwerk allgemein'!$F$15+1),1),COLUMN(G27)-('2.1 Kraftwerk allgemein'!$F$16-'2.1 Kraftwerk allgemein'!$F$15+1)))))/$F27,
SUM(OFFSET('2.5 CAPEX'!U30,0,-MIN($F27-1,COLUMN(G27)-1),1,MIN($F27,COLUMN(G27))))/$F27)))))),
IF(OR(ISNUMBER($D27)=FALSE,$F27=""),"",
IF(AND('2.5 CAPEX'!$L30&lt;&gt;"x",'2.5 CAPEX'!$M30&lt;&gt;"x"),0,
IF($F27=0,0,
IF(P$4&lt;'2.1 Kraftwerk allgemein'!$F$16,0,
IF(P$4='2.1 Kraftwerk allgemein'!$F$16,'2.5 CAPEX'!$J30/$F27,
IF(P$4&lt;'2.1 Kraftwerk allgemein'!$F$16+$F27,
('2.5 CAPEX'!$J30+SUM(OFFSET('2.5 CAPEX'!U30,0,-MIN(MAX($F27-1-('2.1 Kraftwerk allgemein'!$F$16-'1.1 Allgemein'!$I$22+1),0),COLUMN(G27)-1-('2.1 Kraftwerk allgemein'!$F$16-'1.1 Allgemein'!$I$22+1)),1,MIN(MAX($F27-('2.1 Kraftwerk allgemein'!$F$16-'1.1 Allgemein'!$I$22+1),1),COLUMN(G27)-('2.1 Kraftwerk allgemein'!$F$16-'1.1 Allgemein'!$I$22+1)))))/$F27,
SUM(OFFSET('2.5 CAPEX'!U30,0,-MIN($F27-1,COLUMN(G27)-1),1,MIN($F27,COLUMN(G27))))/$F27)))))))</f>
        <v>0</v>
      </c>
      <c r="Q27" s="199">
        <f ca="1">IF('2.1 Kraftwerk allgemein'!$F$15&lt;'1.1 Allgemein'!$I$22,
IF(OR(ISNUMBER($D27)=FALSE,$F27=""),"",
IF(AND('2.5 CAPEX'!$L30&lt;&gt;"x",'2.5 CAPEX'!$M30&lt;&gt;"x"),0,
IF($F27=0,0,
IF(Q$4&lt;'2.1 Kraftwerk allgemein'!$F$16,0,
IF(Q$4='2.1 Kraftwerk allgemein'!$F$16,'2.5 CAPEX'!$J30/$F27,
IF(Q$4&lt;'2.1 Kraftwerk allgemein'!$F$16+$F27,
('2.5 CAPEX'!$J30+SUM(OFFSET('2.5 CAPEX'!V30,0,-MIN(MAX($F27-1-('2.1 Kraftwerk allgemein'!$F$16-'2.1 Kraftwerk allgemein'!$F$15+1),0),COLUMN(H27)-1-('2.1 Kraftwerk allgemein'!$F$16-'2.1 Kraftwerk allgemein'!$F$15+1)),1,MIN(MAX($F27-('2.1 Kraftwerk allgemein'!$F$16-'2.1 Kraftwerk allgemein'!$F$15+1),1),COLUMN(H27)-('2.1 Kraftwerk allgemein'!$F$16-'2.1 Kraftwerk allgemein'!$F$15+1)))))/$F27,
SUM(OFFSET('2.5 CAPEX'!V30,0,-MIN($F27-1,COLUMN(H27)-1),1,MIN($F27,COLUMN(H27))))/$F27)))))),
IF(OR(ISNUMBER($D27)=FALSE,$F27=""),"",
IF(AND('2.5 CAPEX'!$L30&lt;&gt;"x",'2.5 CAPEX'!$M30&lt;&gt;"x"),0,
IF($F27=0,0,
IF(Q$4&lt;'2.1 Kraftwerk allgemein'!$F$16,0,
IF(Q$4='2.1 Kraftwerk allgemein'!$F$16,'2.5 CAPEX'!$J30/$F27,
IF(Q$4&lt;'2.1 Kraftwerk allgemein'!$F$16+$F27,
('2.5 CAPEX'!$J30+SUM(OFFSET('2.5 CAPEX'!V30,0,-MIN(MAX($F27-1-('2.1 Kraftwerk allgemein'!$F$16-'1.1 Allgemein'!$I$22+1),0),COLUMN(H27)-1-('2.1 Kraftwerk allgemein'!$F$16-'1.1 Allgemein'!$I$22+1)),1,MIN(MAX($F27-('2.1 Kraftwerk allgemein'!$F$16-'1.1 Allgemein'!$I$22+1),1),COLUMN(H27)-('2.1 Kraftwerk allgemein'!$F$16-'1.1 Allgemein'!$I$22+1)))))/$F27,
SUM(OFFSET('2.5 CAPEX'!V30,0,-MIN($F27-1,COLUMN(H27)-1),1,MIN($F27,COLUMN(H27))))/$F27)))))))</f>
        <v>0</v>
      </c>
      <c r="R27" s="199">
        <f ca="1">IF('2.1 Kraftwerk allgemein'!$F$15&lt;'1.1 Allgemein'!$I$22,
IF(OR(ISNUMBER($D27)=FALSE,$F27=""),"",
IF(AND('2.5 CAPEX'!$L30&lt;&gt;"x",'2.5 CAPEX'!$M30&lt;&gt;"x"),0,
IF($F27=0,0,
IF(R$4&lt;'2.1 Kraftwerk allgemein'!$F$16,0,
IF(R$4='2.1 Kraftwerk allgemein'!$F$16,'2.5 CAPEX'!$J30/$F27,
IF(R$4&lt;'2.1 Kraftwerk allgemein'!$F$16+$F27,
('2.5 CAPEX'!$J30+SUM(OFFSET('2.5 CAPEX'!W30,0,-MIN(MAX($F27-1-('2.1 Kraftwerk allgemein'!$F$16-'2.1 Kraftwerk allgemein'!$F$15+1),0),COLUMN(I27)-1-('2.1 Kraftwerk allgemein'!$F$16-'2.1 Kraftwerk allgemein'!$F$15+1)),1,MIN(MAX($F27-('2.1 Kraftwerk allgemein'!$F$16-'2.1 Kraftwerk allgemein'!$F$15+1),1),COLUMN(I27)-('2.1 Kraftwerk allgemein'!$F$16-'2.1 Kraftwerk allgemein'!$F$15+1)))))/$F27,
SUM(OFFSET('2.5 CAPEX'!W30,0,-MIN($F27-1,COLUMN(I27)-1),1,MIN($F27,COLUMN(I27))))/$F27)))))),
IF(OR(ISNUMBER($D27)=FALSE,$F27=""),"",
IF(AND('2.5 CAPEX'!$L30&lt;&gt;"x",'2.5 CAPEX'!$M30&lt;&gt;"x"),0,
IF($F27=0,0,
IF(R$4&lt;'2.1 Kraftwerk allgemein'!$F$16,0,
IF(R$4='2.1 Kraftwerk allgemein'!$F$16,'2.5 CAPEX'!$J30/$F27,
IF(R$4&lt;'2.1 Kraftwerk allgemein'!$F$16+$F27,
('2.5 CAPEX'!$J30+SUM(OFFSET('2.5 CAPEX'!W30,0,-MIN(MAX($F27-1-('2.1 Kraftwerk allgemein'!$F$16-'1.1 Allgemein'!$I$22+1),0),COLUMN(I27)-1-('2.1 Kraftwerk allgemein'!$F$16-'1.1 Allgemein'!$I$22+1)),1,MIN(MAX($F27-('2.1 Kraftwerk allgemein'!$F$16-'1.1 Allgemein'!$I$22+1),1),COLUMN(I27)-('2.1 Kraftwerk allgemein'!$F$16-'1.1 Allgemein'!$I$22+1)))))/$F27,
SUM(OFFSET('2.5 CAPEX'!W30,0,-MIN($F27-1,COLUMN(I27)-1),1,MIN($F27,COLUMN(I27))))/$F27)))))))</f>
        <v>0</v>
      </c>
      <c r="S27" s="199">
        <f ca="1">IF('2.1 Kraftwerk allgemein'!$F$15&lt;'1.1 Allgemein'!$I$22,
IF(OR(ISNUMBER($D27)=FALSE,$F27=""),"",
IF(AND('2.5 CAPEX'!$L30&lt;&gt;"x",'2.5 CAPEX'!$M30&lt;&gt;"x"),0,
IF($F27=0,0,
IF(S$4&lt;'2.1 Kraftwerk allgemein'!$F$16,0,
IF(S$4='2.1 Kraftwerk allgemein'!$F$16,'2.5 CAPEX'!$J30/$F27,
IF(S$4&lt;'2.1 Kraftwerk allgemein'!$F$16+$F27,
('2.5 CAPEX'!$J30+SUM(OFFSET('2.5 CAPEX'!X30,0,-MIN(MAX($F27-1-('2.1 Kraftwerk allgemein'!$F$16-'2.1 Kraftwerk allgemein'!$F$15+1),0),COLUMN(J27)-1-('2.1 Kraftwerk allgemein'!$F$16-'2.1 Kraftwerk allgemein'!$F$15+1)),1,MIN(MAX($F27-('2.1 Kraftwerk allgemein'!$F$16-'2.1 Kraftwerk allgemein'!$F$15+1),1),COLUMN(J27)-('2.1 Kraftwerk allgemein'!$F$16-'2.1 Kraftwerk allgemein'!$F$15+1)))))/$F27,
SUM(OFFSET('2.5 CAPEX'!X30,0,-MIN($F27-1,COLUMN(J27)-1),1,MIN($F27,COLUMN(J27))))/$F27)))))),
IF(OR(ISNUMBER($D27)=FALSE,$F27=""),"",
IF(AND('2.5 CAPEX'!$L30&lt;&gt;"x",'2.5 CAPEX'!$M30&lt;&gt;"x"),0,
IF($F27=0,0,
IF(S$4&lt;'2.1 Kraftwerk allgemein'!$F$16,0,
IF(S$4='2.1 Kraftwerk allgemein'!$F$16,'2.5 CAPEX'!$J30/$F27,
IF(S$4&lt;'2.1 Kraftwerk allgemein'!$F$16+$F27,
('2.5 CAPEX'!$J30+SUM(OFFSET('2.5 CAPEX'!X30,0,-MIN(MAX($F27-1-('2.1 Kraftwerk allgemein'!$F$16-'1.1 Allgemein'!$I$22+1),0),COLUMN(J27)-1-('2.1 Kraftwerk allgemein'!$F$16-'1.1 Allgemein'!$I$22+1)),1,MIN(MAX($F27-('2.1 Kraftwerk allgemein'!$F$16-'1.1 Allgemein'!$I$22+1),1),COLUMN(J27)-('2.1 Kraftwerk allgemein'!$F$16-'1.1 Allgemein'!$I$22+1)))))/$F27,
SUM(OFFSET('2.5 CAPEX'!X30,0,-MIN($F27-1,COLUMN(J27)-1),1,MIN($F27,COLUMN(J27))))/$F27)))))))</f>
        <v>0</v>
      </c>
      <c r="T27" s="199">
        <f ca="1">IF('2.1 Kraftwerk allgemein'!$F$15&lt;'1.1 Allgemein'!$I$22,
IF(OR(ISNUMBER($D27)=FALSE,$F27=""),"",
IF(AND('2.5 CAPEX'!$L30&lt;&gt;"x",'2.5 CAPEX'!$M30&lt;&gt;"x"),0,
IF($F27=0,0,
IF(T$4&lt;'2.1 Kraftwerk allgemein'!$F$16,0,
IF(T$4='2.1 Kraftwerk allgemein'!$F$16,'2.5 CAPEX'!$J30/$F27,
IF(T$4&lt;'2.1 Kraftwerk allgemein'!$F$16+$F27,
('2.5 CAPEX'!$J30+SUM(OFFSET('2.5 CAPEX'!Y30,0,-MIN(MAX($F27-1-('2.1 Kraftwerk allgemein'!$F$16-'2.1 Kraftwerk allgemein'!$F$15+1),0),COLUMN(K27)-1-('2.1 Kraftwerk allgemein'!$F$16-'2.1 Kraftwerk allgemein'!$F$15+1)),1,MIN(MAX($F27-('2.1 Kraftwerk allgemein'!$F$16-'2.1 Kraftwerk allgemein'!$F$15+1),1),COLUMN(K27)-('2.1 Kraftwerk allgemein'!$F$16-'2.1 Kraftwerk allgemein'!$F$15+1)))))/$F27,
SUM(OFFSET('2.5 CAPEX'!Y30,0,-MIN($F27-1,COLUMN(K27)-1),1,MIN($F27,COLUMN(K27))))/$F27)))))),
IF(OR(ISNUMBER($D27)=FALSE,$F27=""),"",
IF(AND('2.5 CAPEX'!$L30&lt;&gt;"x",'2.5 CAPEX'!$M30&lt;&gt;"x"),0,
IF($F27=0,0,
IF(T$4&lt;'2.1 Kraftwerk allgemein'!$F$16,0,
IF(T$4='2.1 Kraftwerk allgemein'!$F$16,'2.5 CAPEX'!$J30/$F27,
IF(T$4&lt;'2.1 Kraftwerk allgemein'!$F$16+$F27,
('2.5 CAPEX'!$J30+SUM(OFFSET('2.5 CAPEX'!Y30,0,-MIN(MAX($F27-1-('2.1 Kraftwerk allgemein'!$F$16-'1.1 Allgemein'!$I$22+1),0),COLUMN(K27)-1-('2.1 Kraftwerk allgemein'!$F$16-'1.1 Allgemein'!$I$22+1)),1,MIN(MAX($F27-('2.1 Kraftwerk allgemein'!$F$16-'1.1 Allgemein'!$I$22+1),1),COLUMN(K27)-('2.1 Kraftwerk allgemein'!$F$16-'1.1 Allgemein'!$I$22+1)))))/$F27,
SUM(OFFSET('2.5 CAPEX'!Y30,0,-MIN($F27-1,COLUMN(K27)-1),1,MIN($F27,COLUMN(K27))))/$F27)))))))</f>
        <v>0</v>
      </c>
      <c r="U27" s="199">
        <f ca="1">IF('2.1 Kraftwerk allgemein'!$F$15&lt;'1.1 Allgemein'!$I$22,
IF(OR(ISNUMBER($D27)=FALSE,$F27=""),"",
IF(AND('2.5 CAPEX'!$L30&lt;&gt;"x",'2.5 CAPEX'!$M30&lt;&gt;"x"),0,
IF($F27=0,0,
IF(U$4&lt;'2.1 Kraftwerk allgemein'!$F$16,0,
IF(U$4='2.1 Kraftwerk allgemein'!$F$16,'2.5 CAPEX'!$J30/$F27,
IF(U$4&lt;'2.1 Kraftwerk allgemein'!$F$16+$F27,
('2.5 CAPEX'!$J30+SUM(OFFSET('2.5 CAPEX'!Z30,0,-MIN(MAX($F27-1-('2.1 Kraftwerk allgemein'!$F$16-'2.1 Kraftwerk allgemein'!$F$15+1),0),COLUMN(L27)-1-('2.1 Kraftwerk allgemein'!$F$16-'2.1 Kraftwerk allgemein'!$F$15+1)),1,MIN(MAX($F27-('2.1 Kraftwerk allgemein'!$F$16-'2.1 Kraftwerk allgemein'!$F$15+1),1),COLUMN(L27)-('2.1 Kraftwerk allgemein'!$F$16-'2.1 Kraftwerk allgemein'!$F$15+1)))))/$F27,
SUM(OFFSET('2.5 CAPEX'!Z30,0,-MIN($F27-1,COLUMN(L27)-1),1,MIN($F27,COLUMN(L27))))/$F27)))))),
IF(OR(ISNUMBER($D27)=FALSE,$F27=""),"",
IF(AND('2.5 CAPEX'!$L30&lt;&gt;"x",'2.5 CAPEX'!$M30&lt;&gt;"x"),0,
IF($F27=0,0,
IF(U$4&lt;'2.1 Kraftwerk allgemein'!$F$16,0,
IF(U$4='2.1 Kraftwerk allgemein'!$F$16,'2.5 CAPEX'!$J30/$F27,
IF(U$4&lt;'2.1 Kraftwerk allgemein'!$F$16+$F27,
('2.5 CAPEX'!$J30+SUM(OFFSET('2.5 CAPEX'!Z30,0,-MIN(MAX($F27-1-('2.1 Kraftwerk allgemein'!$F$16-'1.1 Allgemein'!$I$22+1),0),COLUMN(L27)-1-('2.1 Kraftwerk allgemein'!$F$16-'1.1 Allgemein'!$I$22+1)),1,MIN(MAX($F27-('2.1 Kraftwerk allgemein'!$F$16-'1.1 Allgemein'!$I$22+1),1),COLUMN(L27)-('2.1 Kraftwerk allgemein'!$F$16-'1.1 Allgemein'!$I$22+1)))))/$F27,
SUM(OFFSET('2.5 CAPEX'!Z30,0,-MIN($F27-1,COLUMN(L27)-1),1,MIN($F27,COLUMN(L27))))/$F27)))))))</f>
        <v>0</v>
      </c>
      <c r="V27" s="199">
        <f ca="1">IF('2.1 Kraftwerk allgemein'!$F$15&lt;'1.1 Allgemein'!$I$22,
IF(OR(ISNUMBER($D27)=FALSE,$F27=""),"",
IF(AND('2.5 CAPEX'!$L30&lt;&gt;"x",'2.5 CAPEX'!$M30&lt;&gt;"x"),0,
IF($F27=0,0,
IF(V$4&lt;'2.1 Kraftwerk allgemein'!$F$16,0,
IF(V$4='2.1 Kraftwerk allgemein'!$F$16,'2.5 CAPEX'!$J30/$F27,
IF(V$4&lt;'2.1 Kraftwerk allgemein'!$F$16+$F27,
('2.5 CAPEX'!$J30+SUM(OFFSET('2.5 CAPEX'!AA30,0,-MIN(MAX($F27-1-('2.1 Kraftwerk allgemein'!$F$16-'2.1 Kraftwerk allgemein'!$F$15+1),0),COLUMN(M27)-1-('2.1 Kraftwerk allgemein'!$F$16-'2.1 Kraftwerk allgemein'!$F$15+1)),1,MIN(MAX($F27-('2.1 Kraftwerk allgemein'!$F$16-'2.1 Kraftwerk allgemein'!$F$15+1),1),COLUMN(M27)-('2.1 Kraftwerk allgemein'!$F$16-'2.1 Kraftwerk allgemein'!$F$15+1)))))/$F27,
SUM(OFFSET('2.5 CAPEX'!AA30,0,-MIN($F27-1,COLUMN(M27)-1),1,MIN($F27,COLUMN(M27))))/$F27)))))),
IF(OR(ISNUMBER($D27)=FALSE,$F27=""),"",
IF(AND('2.5 CAPEX'!$L30&lt;&gt;"x",'2.5 CAPEX'!$M30&lt;&gt;"x"),0,
IF($F27=0,0,
IF(V$4&lt;'2.1 Kraftwerk allgemein'!$F$16,0,
IF(V$4='2.1 Kraftwerk allgemein'!$F$16,'2.5 CAPEX'!$J30/$F27,
IF(V$4&lt;'2.1 Kraftwerk allgemein'!$F$16+$F27,
('2.5 CAPEX'!$J30+SUM(OFFSET('2.5 CAPEX'!AA30,0,-MIN(MAX($F27-1-('2.1 Kraftwerk allgemein'!$F$16-'1.1 Allgemein'!$I$22+1),0),COLUMN(M27)-1-('2.1 Kraftwerk allgemein'!$F$16-'1.1 Allgemein'!$I$22+1)),1,MIN(MAX($F27-('2.1 Kraftwerk allgemein'!$F$16-'1.1 Allgemein'!$I$22+1),1),COLUMN(M27)-('2.1 Kraftwerk allgemein'!$F$16-'1.1 Allgemein'!$I$22+1)))))/$F27,
SUM(OFFSET('2.5 CAPEX'!AA30,0,-MIN($F27-1,COLUMN(M27)-1),1,MIN($F27,COLUMN(M27))))/$F27)))))))</f>
        <v>0</v>
      </c>
      <c r="W27" s="199">
        <f ca="1">IF('2.1 Kraftwerk allgemein'!$F$15&lt;'1.1 Allgemein'!$I$22,
IF(OR(ISNUMBER($D27)=FALSE,$F27=""),"",
IF(AND('2.5 CAPEX'!$L30&lt;&gt;"x",'2.5 CAPEX'!$M30&lt;&gt;"x"),0,
IF($F27=0,0,
IF(W$4&lt;'2.1 Kraftwerk allgemein'!$F$16,0,
IF(W$4='2.1 Kraftwerk allgemein'!$F$16,'2.5 CAPEX'!$J30/$F27,
IF(W$4&lt;'2.1 Kraftwerk allgemein'!$F$16+$F27,
('2.5 CAPEX'!$J30+SUM(OFFSET('2.5 CAPEX'!AB30,0,-MIN(MAX($F27-1-('2.1 Kraftwerk allgemein'!$F$16-'2.1 Kraftwerk allgemein'!$F$15+1),0),COLUMN(N27)-1-('2.1 Kraftwerk allgemein'!$F$16-'2.1 Kraftwerk allgemein'!$F$15+1)),1,MIN(MAX($F27-('2.1 Kraftwerk allgemein'!$F$16-'2.1 Kraftwerk allgemein'!$F$15+1),1),COLUMN(N27)-('2.1 Kraftwerk allgemein'!$F$16-'2.1 Kraftwerk allgemein'!$F$15+1)))))/$F27,
SUM(OFFSET('2.5 CAPEX'!AB30,0,-MIN($F27-1,COLUMN(N27)-1),1,MIN($F27,COLUMN(N27))))/$F27)))))),
IF(OR(ISNUMBER($D27)=FALSE,$F27=""),"",
IF(AND('2.5 CAPEX'!$L30&lt;&gt;"x",'2.5 CAPEX'!$M30&lt;&gt;"x"),0,
IF($F27=0,0,
IF(W$4&lt;'2.1 Kraftwerk allgemein'!$F$16,0,
IF(W$4='2.1 Kraftwerk allgemein'!$F$16,'2.5 CAPEX'!$J30/$F27,
IF(W$4&lt;'2.1 Kraftwerk allgemein'!$F$16+$F27,
('2.5 CAPEX'!$J30+SUM(OFFSET('2.5 CAPEX'!AB30,0,-MIN(MAX($F27-1-('2.1 Kraftwerk allgemein'!$F$16-'1.1 Allgemein'!$I$22+1),0),COLUMN(N27)-1-('2.1 Kraftwerk allgemein'!$F$16-'1.1 Allgemein'!$I$22+1)),1,MIN(MAX($F27-('2.1 Kraftwerk allgemein'!$F$16-'1.1 Allgemein'!$I$22+1),1),COLUMN(N27)-('2.1 Kraftwerk allgemein'!$F$16-'1.1 Allgemein'!$I$22+1)))))/$F27,
SUM(OFFSET('2.5 CAPEX'!AB30,0,-MIN($F27-1,COLUMN(N27)-1),1,MIN($F27,COLUMN(N27))))/$F27)))))))</f>
        <v>0</v>
      </c>
      <c r="X27" s="199">
        <f ca="1">IF('2.1 Kraftwerk allgemein'!$F$15&lt;'1.1 Allgemein'!$I$22,
IF(OR(ISNUMBER($D27)=FALSE,$F27=""),"",
IF(AND('2.5 CAPEX'!$L30&lt;&gt;"x",'2.5 CAPEX'!$M30&lt;&gt;"x"),0,
IF($F27=0,0,
IF(X$4&lt;'2.1 Kraftwerk allgemein'!$F$16,0,
IF(X$4='2.1 Kraftwerk allgemein'!$F$16,'2.5 CAPEX'!$J30/$F27,
IF(X$4&lt;'2.1 Kraftwerk allgemein'!$F$16+$F27,
('2.5 CAPEX'!$J30+SUM(OFFSET('2.5 CAPEX'!AC30,0,-MIN(MAX($F27-1-('2.1 Kraftwerk allgemein'!$F$16-'2.1 Kraftwerk allgemein'!$F$15+1),0),COLUMN(O27)-1-('2.1 Kraftwerk allgemein'!$F$16-'2.1 Kraftwerk allgemein'!$F$15+1)),1,MIN(MAX($F27-('2.1 Kraftwerk allgemein'!$F$16-'2.1 Kraftwerk allgemein'!$F$15+1),1),COLUMN(O27)-('2.1 Kraftwerk allgemein'!$F$16-'2.1 Kraftwerk allgemein'!$F$15+1)))))/$F27,
SUM(OFFSET('2.5 CAPEX'!AC30,0,-MIN($F27-1,COLUMN(O27)-1),1,MIN($F27,COLUMN(O27))))/$F27)))))),
IF(OR(ISNUMBER($D27)=FALSE,$F27=""),"",
IF(AND('2.5 CAPEX'!$L30&lt;&gt;"x",'2.5 CAPEX'!$M30&lt;&gt;"x"),0,
IF($F27=0,0,
IF(X$4&lt;'2.1 Kraftwerk allgemein'!$F$16,0,
IF(X$4='2.1 Kraftwerk allgemein'!$F$16,'2.5 CAPEX'!$J30/$F27,
IF(X$4&lt;'2.1 Kraftwerk allgemein'!$F$16+$F27,
('2.5 CAPEX'!$J30+SUM(OFFSET('2.5 CAPEX'!AC30,0,-MIN(MAX($F27-1-('2.1 Kraftwerk allgemein'!$F$16-'1.1 Allgemein'!$I$22+1),0),COLUMN(O27)-1-('2.1 Kraftwerk allgemein'!$F$16-'1.1 Allgemein'!$I$22+1)),1,MIN(MAX($F27-('2.1 Kraftwerk allgemein'!$F$16-'1.1 Allgemein'!$I$22+1),1),COLUMN(O27)-('2.1 Kraftwerk allgemein'!$F$16-'1.1 Allgemein'!$I$22+1)))))/$F27,
SUM(OFFSET('2.5 CAPEX'!AC30,0,-MIN($F27-1,COLUMN(O27)-1),1,MIN($F27,COLUMN(O27))))/$F27)))))))</f>
        <v>0</v>
      </c>
      <c r="Y27" s="199">
        <f ca="1">IF('2.1 Kraftwerk allgemein'!$F$15&lt;'1.1 Allgemein'!$I$22,
IF(OR(ISNUMBER($D27)=FALSE,$F27=""),"",
IF(AND('2.5 CAPEX'!$L30&lt;&gt;"x",'2.5 CAPEX'!$M30&lt;&gt;"x"),0,
IF($F27=0,0,
IF(Y$4&lt;'2.1 Kraftwerk allgemein'!$F$16,0,
IF(Y$4='2.1 Kraftwerk allgemein'!$F$16,'2.5 CAPEX'!$J30/$F27,
IF(Y$4&lt;'2.1 Kraftwerk allgemein'!$F$16+$F27,
('2.5 CAPEX'!$J30+SUM(OFFSET('2.5 CAPEX'!AD30,0,-MIN(MAX($F27-1-('2.1 Kraftwerk allgemein'!$F$16-'2.1 Kraftwerk allgemein'!$F$15+1),0),COLUMN(P27)-1-('2.1 Kraftwerk allgemein'!$F$16-'2.1 Kraftwerk allgemein'!$F$15+1)),1,MIN(MAX($F27-('2.1 Kraftwerk allgemein'!$F$16-'2.1 Kraftwerk allgemein'!$F$15+1),1),COLUMN(P27)-('2.1 Kraftwerk allgemein'!$F$16-'2.1 Kraftwerk allgemein'!$F$15+1)))))/$F27,
SUM(OFFSET('2.5 CAPEX'!AD30,0,-MIN($F27-1,COLUMN(P27)-1),1,MIN($F27,COLUMN(P27))))/$F27)))))),
IF(OR(ISNUMBER($D27)=FALSE,$F27=""),"",
IF(AND('2.5 CAPEX'!$L30&lt;&gt;"x",'2.5 CAPEX'!$M30&lt;&gt;"x"),0,
IF($F27=0,0,
IF(Y$4&lt;'2.1 Kraftwerk allgemein'!$F$16,0,
IF(Y$4='2.1 Kraftwerk allgemein'!$F$16,'2.5 CAPEX'!$J30/$F27,
IF(Y$4&lt;'2.1 Kraftwerk allgemein'!$F$16+$F27,
('2.5 CAPEX'!$J30+SUM(OFFSET('2.5 CAPEX'!AD30,0,-MIN(MAX($F27-1-('2.1 Kraftwerk allgemein'!$F$16-'1.1 Allgemein'!$I$22+1),0),COLUMN(P27)-1-('2.1 Kraftwerk allgemein'!$F$16-'1.1 Allgemein'!$I$22+1)),1,MIN(MAX($F27-('2.1 Kraftwerk allgemein'!$F$16-'1.1 Allgemein'!$I$22+1),1),COLUMN(P27)-('2.1 Kraftwerk allgemein'!$F$16-'1.1 Allgemein'!$I$22+1)))))/$F27,
SUM(OFFSET('2.5 CAPEX'!AD30,0,-MIN($F27-1,COLUMN(P27)-1),1,MIN($F27,COLUMN(P27))))/$F27)))))))</f>
        <v>0</v>
      </c>
      <c r="Z27" s="199">
        <f ca="1">IF('2.1 Kraftwerk allgemein'!$F$15&lt;'1.1 Allgemein'!$I$22,
IF(OR(ISNUMBER($D27)=FALSE,$F27=""),"",
IF(AND('2.5 CAPEX'!$L30&lt;&gt;"x",'2.5 CAPEX'!$M30&lt;&gt;"x"),0,
IF($F27=0,0,
IF(Z$4&lt;'2.1 Kraftwerk allgemein'!$F$16,0,
IF(Z$4='2.1 Kraftwerk allgemein'!$F$16,'2.5 CAPEX'!$J30/$F27,
IF(Z$4&lt;'2.1 Kraftwerk allgemein'!$F$16+$F27,
('2.5 CAPEX'!$J30+SUM(OFFSET('2.5 CAPEX'!AE30,0,-MIN(MAX($F27-1-('2.1 Kraftwerk allgemein'!$F$16-'2.1 Kraftwerk allgemein'!$F$15+1),0),COLUMN(Q27)-1-('2.1 Kraftwerk allgemein'!$F$16-'2.1 Kraftwerk allgemein'!$F$15+1)),1,MIN(MAX($F27-('2.1 Kraftwerk allgemein'!$F$16-'2.1 Kraftwerk allgemein'!$F$15+1),1),COLUMN(Q27)-('2.1 Kraftwerk allgemein'!$F$16-'2.1 Kraftwerk allgemein'!$F$15+1)))))/$F27,
SUM(OFFSET('2.5 CAPEX'!AE30,0,-MIN($F27-1,COLUMN(Q27)-1),1,MIN($F27,COLUMN(Q27))))/$F27)))))),
IF(OR(ISNUMBER($D27)=FALSE,$F27=""),"",
IF(AND('2.5 CAPEX'!$L30&lt;&gt;"x",'2.5 CAPEX'!$M30&lt;&gt;"x"),0,
IF($F27=0,0,
IF(Z$4&lt;'2.1 Kraftwerk allgemein'!$F$16,0,
IF(Z$4='2.1 Kraftwerk allgemein'!$F$16,'2.5 CAPEX'!$J30/$F27,
IF(Z$4&lt;'2.1 Kraftwerk allgemein'!$F$16+$F27,
('2.5 CAPEX'!$J30+SUM(OFFSET('2.5 CAPEX'!AE30,0,-MIN(MAX($F27-1-('2.1 Kraftwerk allgemein'!$F$16-'1.1 Allgemein'!$I$22+1),0),COLUMN(Q27)-1-('2.1 Kraftwerk allgemein'!$F$16-'1.1 Allgemein'!$I$22+1)),1,MIN(MAX($F27-('2.1 Kraftwerk allgemein'!$F$16-'1.1 Allgemein'!$I$22+1),1),COLUMN(Q27)-('2.1 Kraftwerk allgemein'!$F$16-'1.1 Allgemein'!$I$22+1)))))/$F27,
SUM(OFFSET('2.5 CAPEX'!AE30,0,-MIN($F27-1,COLUMN(Q27)-1),1,MIN($F27,COLUMN(Q27))))/$F27)))))))</f>
        <v>0</v>
      </c>
      <c r="AA27" s="199">
        <f ca="1">IF('2.1 Kraftwerk allgemein'!$F$15&lt;'1.1 Allgemein'!$I$22,
IF(OR(ISNUMBER($D27)=FALSE,$F27=""),"",
IF(AND('2.5 CAPEX'!$L30&lt;&gt;"x",'2.5 CAPEX'!$M30&lt;&gt;"x"),0,
IF($F27=0,0,
IF(AA$4&lt;'2.1 Kraftwerk allgemein'!$F$16,0,
IF(AA$4='2.1 Kraftwerk allgemein'!$F$16,'2.5 CAPEX'!$J30/$F27,
IF(AA$4&lt;'2.1 Kraftwerk allgemein'!$F$16+$F27,
('2.5 CAPEX'!$J30+SUM(OFFSET('2.5 CAPEX'!AF30,0,-MIN(MAX($F27-1-('2.1 Kraftwerk allgemein'!$F$16-'2.1 Kraftwerk allgemein'!$F$15+1),0),COLUMN(R27)-1-('2.1 Kraftwerk allgemein'!$F$16-'2.1 Kraftwerk allgemein'!$F$15+1)),1,MIN(MAX($F27-('2.1 Kraftwerk allgemein'!$F$16-'2.1 Kraftwerk allgemein'!$F$15+1),1),COLUMN(R27)-('2.1 Kraftwerk allgemein'!$F$16-'2.1 Kraftwerk allgemein'!$F$15+1)))))/$F27,
SUM(OFFSET('2.5 CAPEX'!AF30,0,-MIN($F27-1,COLUMN(R27)-1),1,MIN($F27,COLUMN(R27))))/$F27)))))),
IF(OR(ISNUMBER($D27)=FALSE,$F27=""),"",
IF(AND('2.5 CAPEX'!$L30&lt;&gt;"x",'2.5 CAPEX'!$M30&lt;&gt;"x"),0,
IF($F27=0,0,
IF(AA$4&lt;'2.1 Kraftwerk allgemein'!$F$16,0,
IF(AA$4='2.1 Kraftwerk allgemein'!$F$16,'2.5 CAPEX'!$J30/$F27,
IF(AA$4&lt;'2.1 Kraftwerk allgemein'!$F$16+$F27,
('2.5 CAPEX'!$J30+SUM(OFFSET('2.5 CAPEX'!AF30,0,-MIN(MAX($F27-1-('2.1 Kraftwerk allgemein'!$F$16-'1.1 Allgemein'!$I$22+1),0),COLUMN(R27)-1-('2.1 Kraftwerk allgemein'!$F$16-'1.1 Allgemein'!$I$22+1)),1,MIN(MAX($F27-('2.1 Kraftwerk allgemein'!$F$16-'1.1 Allgemein'!$I$22+1),1),COLUMN(R27)-('2.1 Kraftwerk allgemein'!$F$16-'1.1 Allgemein'!$I$22+1)))))/$F27,
SUM(OFFSET('2.5 CAPEX'!AF30,0,-MIN($F27-1,COLUMN(R27)-1),1,MIN($F27,COLUMN(R27))))/$F27)))))))</f>
        <v>0</v>
      </c>
      <c r="AB27" s="199">
        <f ca="1">IF('2.1 Kraftwerk allgemein'!$F$15&lt;'1.1 Allgemein'!$I$22,
IF(OR(ISNUMBER($D27)=FALSE,$F27=""),"",
IF(AND('2.5 CAPEX'!$L30&lt;&gt;"x",'2.5 CAPEX'!$M30&lt;&gt;"x"),0,
IF($F27=0,0,
IF(AB$4&lt;'2.1 Kraftwerk allgemein'!$F$16,0,
IF(AB$4='2.1 Kraftwerk allgemein'!$F$16,'2.5 CAPEX'!$J30/$F27,
IF(AB$4&lt;'2.1 Kraftwerk allgemein'!$F$16+$F27,
('2.5 CAPEX'!$J30+SUM(OFFSET('2.5 CAPEX'!AG30,0,-MIN(MAX($F27-1-('2.1 Kraftwerk allgemein'!$F$16-'2.1 Kraftwerk allgemein'!$F$15+1),0),COLUMN(S27)-1-('2.1 Kraftwerk allgemein'!$F$16-'2.1 Kraftwerk allgemein'!$F$15+1)),1,MIN(MAX($F27-('2.1 Kraftwerk allgemein'!$F$16-'2.1 Kraftwerk allgemein'!$F$15+1),1),COLUMN(S27)-('2.1 Kraftwerk allgemein'!$F$16-'2.1 Kraftwerk allgemein'!$F$15+1)))))/$F27,
SUM(OFFSET('2.5 CAPEX'!AG30,0,-MIN($F27-1,COLUMN(S27)-1),1,MIN($F27,COLUMN(S27))))/$F27)))))),
IF(OR(ISNUMBER($D27)=FALSE,$F27=""),"",
IF(AND('2.5 CAPEX'!$L30&lt;&gt;"x",'2.5 CAPEX'!$M30&lt;&gt;"x"),0,
IF($F27=0,0,
IF(AB$4&lt;'2.1 Kraftwerk allgemein'!$F$16,0,
IF(AB$4='2.1 Kraftwerk allgemein'!$F$16,'2.5 CAPEX'!$J30/$F27,
IF(AB$4&lt;'2.1 Kraftwerk allgemein'!$F$16+$F27,
('2.5 CAPEX'!$J30+SUM(OFFSET('2.5 CAPEX'!AG30,0,-MIN(MAX($F27-1-('2.1 Kraftwerk allgemein'!$F$16-'1.1 Allgemein'!$I$22+1),0),COLUMN(S27)-1-('2.1 Kraftwerk allgemein'!$F$16-'1.1 Allgemein'!$I$22+1)),1,MIN(MAX($F27-('2.1 Kraftwerk allgemein'!$F$16-'1.1 Allgemein'!$I$22+1),1),COLUMN(S27)-('2.1 Kraftwerk allgemein'!$F$16-'1.1 Allgemein'!$I$22+1)))))/$F27,
SUM(OFFSET('2.5 CAPEX'!AG30,0,-MIN($F27-1,COLUMN(S27)-1),1,MIN($F27,COLUMN(S27))))/$F27)))))))</f>
        <v>0</v>
      </c>
      <c r="AC27" s="199">
        <f ca="1">IF('2.1 Kraftwerk allgemein'!$F$15&lt;'1.1 Allgemein'!$I$22,
IF(OR(ISNUMBER($D27)=FALSE,$F27=""),"",
IF(AND('2.5 CAPEX'!$L30&lt;&gt;"x",'2.5 CAPEX'!$M30&lt;&gt;"x"),0,
IF($F27=0,0,
IF(AC$4&lt;'2.1 Kraftwerk allgemein'!$F$16,0,
IF(AC$4='2.1 Kraftwerk allgemein'!$F$16,'2.5 CAPEX'!$J30/$F27,
IF(AC$4&lt;'2.1 Kraftwerk allgemein'!$F$16+$F27,
('2.5 CAPEX'!$J30+SUM(OFFSET('2.5 CAPEX'!AH30,0,-MIN(MAX($F27-1-('2.1 Kraftwerk allgemein'!$F$16-'2.1 Kraftwerk allgemein'!$F$15+1),0),COLUMN(T27)-1-('2.1 Kraftwerk allgemein'!$F$16-'2.1 Kraftwerk allgemein'!$F$15+1)),1,MIN(MAX($F27-('2.1 Kraftwerk allgemein'!$F$16-'2.1 Kraftwerk allgemein'!$F$15+1),1),COLUMN(T27)-('2.1 Kraftwerk allgemein'!$F$16-'2.1 Kraftwerk allgemein'!$F$15+1)))))/$F27,
SUM(OFFSET('2.5 CAPEX'!AH30,0,-MIN($F27-1,COLUMN(T27)-1),1,MIN($F27,COLUMN(T27))))/$F27)))))),
IF(OR(ISNUMBER($D27)=FALSE,$F27=""),"",
IF(AND('2.5 CAPEX'!$L30&lt;&gt;"x",'2.5 CAPEX'!$M30&lt;&gt;"x"),0,
IF($F27=0,0,
IF(AC$4&lt;'2.1 Kraftwerk allgemein'!$F$16,0,
IF(AC$4='2.1 Kraftwerk allgemein'!$F$16,'2.5 CAPEX'!$J30/$F27,
IF(AC$4&lt;'2.1 Kraftwerk allgemein'!$F$16+$F27,
('2.5 CAPEX'!$J30+SUM(OFFSET('2.5 CAPEX'!AH30,0,-MIN(MAX($F27-1-('2.1 Kraftwerk allgemein'!$F$16-'1.1 Allgemein'!$I$22+1),0),COLUMN(T27)-1-('2.1 Kraftwerk allgemein'!$F$16-'1.1 Allgemein'!$I$22+1)),1,MIN(MAX($F27-('2.1 Kraftwerk allgemein'!$F$16-'1.1 Allgemein'!$I$22+1),1),COLUMN(T27)-('2.1 Kraftwerk allgemein'!$F$16-'1.1 Allgemein'!$I$22+1)))))/$F27,
SUM(OFFSET('2.5 CAPEX'!AH30,0,-MIN($F27-1,COLUMN(T27)-1),1,MIN($F27,COLUMN(T27))))/$F27)))))))</f>
        <v>0</v>
      </c>
      <c r="AD27" s="199">
        <f ca="1">IF('2.1 Kraftwerk allgemein'!$F$15&lt;'1.1 Allgemein'!$I$22,
IF(OR(ISNUMBER($D27)=FALSE,$F27=""),"",
IF(AND('2.5 CAPEX'!$L30&lt;&gt;"x",'2.5 CAPEX'!$M30&lt;&gt;"x"),0,
IF($F27=0,0,
IF(AD$4&lt;'2.1 Kraftwerk allgemein'!$F$16,0,
IF(AD$4='2.1 Kraftwerk allgemein'!$F$16,'2.5 CAPEX'!$J30/$F27,
IF(AD$4&lt;'2.1 Kraftwerk allgemein'!$F$16+$F27,
('2.5 CAPEX'!$J30+SUM(OFFSET('2.5 CAPEX'!AI30,0,-MIN(MAX($F27-1-('2.1 Kraftwerk allgemein'!$F$16-'2.1 Kraftwerk allgemein'!$F$15+1),0),COLUMN(U27)-1-('2.1 Kraftwerk allgemein'!$F$16-'2.1 Kraftwerk allgemein'!$F$15+1)),1,MIN(MAX($F27-('2.1 Kraftwerk allgemein'!$F$16-'2.1 Kraftwerk allgemein'!$F$15+1),1),COLUMN(U27)-('2.1 Kraftwerk allgemein'!$F$16-'2.1 Kraftwerk allgemein'!$F$15+1)))))/$F27,
SUM(OFFSET('2.5 CAPEX'!AI30,0,-MIN($F27-1,COLUMN(U27)-1),1,MIN($F27,COLUMN(U27))))/$F27)))))),
IF(OR(ISNUMBER($D27)=FALSE,$F27=""),"",
IF(AND('2.5 CAPEX'!$L30&lt;&gt;"x",'2.5 CAPEX'!$M30&lt;&gt;"x"),0,
IF($F27=0,0,
IF(AD$4&lt;'2.1 Kraftwerk allgemein'!$F$16,0,
IF(AD$4='2.1 Kraftwerk allgemein'!$F$16,'2.5 CAPEX'!$J30/$F27,
IF(AD$4&lt;'2.1 Kraftwerk allgemein'!$F$16+$F27,
('2.5 CAPEX'!$J30+SUM(OFFSET('2.5 CAPEX'!AI30,0,-MIN(MAX($F27-1-('2.1 Kraftwerk allgemein'!$F$16-'1.1 Allgemein'!$I$22+1),0),COLUMN(U27)-1-('2.1 Kraftwerk allgemein'!$F$16-'1.1 Allgemein'!$I$22+1)),1,MIN(MAX($F27-('2.1 Kraftwerk allgemein'!$F$16-'1.1 Allgemein'!$I$22+1),1),COLUMN(U27)-('2.1 Kraftwerk allgemein'!$F$16-'1.1 Allgemein'!$I$22+1)))))/$F27,
SUM(OFFSET('2.5 CAPEX'!AI30,0,-MIN($F27-1,COLUMN(U27)-1),1,MIN($F27,COLUMN(U27))))/$F27)))))))</f>
        <v>0</v>
      </c>
      <c r="AE27" s="199">
        <f ca="1">IF('2.1 Kraftwerk allgemein'!$F$15&lt;'1.1 Allgemein'!$I$22,
IF(OR(ISNUMBER($D27)=FALSE,$F27=""),"",
IF(AND('2.5 CAPEX'!$L30&lt;&gt;"x",'2.5 CAPEX'!$M30&lt;&gt;"x"),0,
IF($F27=0,0,
IF(AE$4&lt;'2.1 Kraftwerk allgemein'!$F$16,0,
IF(AE$4='2.1 Kraftwerk allgemein'!$F$16,'2.5 CAPEX'!$J30/$F27,
IF(AE$4&lt;'2.1 Kraftwerk allgemein'!$F$16+$F27,
('2.5 CAPEX'!$J30+SUM(OFFSET('2.5 CAPEX'!AJ30,0,-MIN(MAX($F27-1-('2.1 Kraftwerk allgemein'!$F$16-'2.1 Kraftwerk allgemein'!$F$15+1),0),COLUMN(V27)-1-('2.1 Kraftwerk allgemein'!$F$16-'2.1 Kraftwerk allgemein'!$F$15+1)),1,MIN(MAX($F27-('2.1 Kraftwerk allgemein'!$F$16-'2.1 Kraftwerk allgemein'!$F$15+1),1),COLUMN(V27)-('2.1 Kraftwerk allgemein'!$F$16-'2.1 Kraftwerk allgemein'!$F$15+1)))))/$F27,
SUM(OFFSET('2.5 CAPEX'!AJ30,0,-MIN($F27-1,COLUMN(V27)-1),1,MIN($F27,COLUMN(V27))))/$F27)))))),
IF(OR(ISNUMBER($D27)=FALSE,$F27=""),"",
IF(AND('2.5 CAPEX'!$L30&lt;&gt;"x",'2.5 CAPEX'!$M30&lt;&gt;"x"),0,
IF($F27=0,0,
IF(AE$4&lt;'2.1 Kraftwerk allgemein'!$F$16,0,
IF(AE$4='2.1 Kraftwerk allgemein'!$F$16,'2.5 CAPEX'!$J30/$F27,
IF(AE$4&lt;'2.1 Kraftwerk allgemein'!$F$16+$F27,
('2.5 CAPEX'!$J30+SUM(OFFSET('2.5 CAPEX'!AJ30,0,-MIN(MAX($F27-1-('2.1 Kraftwerk allgemein'!$F$16-'1.1 Allgemein'!$I$22+1),0),COLUMN(V27)-1-('2.1 Kraftwerk allgemein'!$F$16-'1.1 Allgemein'!$I$22+1)),1,MIN(MAX($F27-('2.1 Kraftwerk allgemein'!$F$16-'1.1 Allgemein'!$I$22+1),1),COLUMN(V27)-('2.1 Kraftwerk allgemein'!$F$16-'1.1 Allgemein'!$I$22+1)))))/$F27,
SUM(OFFSET('2.5 CAPEX'!AJ30,0,-MIN($F27-1,COLUMN(V27)-1),1,MIN($F27,COLUMN(V27))))/$F27)))))))</f>
        <v>0</v>
      </c>
      <c r="AF27" s="199">
        <f ca="1">IF('2.1 Kraftwerk allgemein'!$F$15&lt;'1.1 Allgemein'!$I$22,
IF(OR(ISNUMBER($D27)=FALSE,$F27=""),"",
IF(AND('2.5 CAPEX'!$L30&lt;&gt;"x",'2.5 CAPEX'!$M30&lt;&gt;"x"),0,
IF($F27=0,0,
IF(AF$4&lt;'2.1 Kraftwerk allgemein'!$F$16,0,
IF(AF$4='2.1 Kraftwerk allgemein'!$F$16,'2.5 CAPEX'!$J30/$F27,
IF(AF$4&lt;'2.1 Kraftwerk allgemein'!$F$16+$F27,
('2.5 CAPEX'!$J30+SUM(OFFSET('2.5 CAPEX'!AK30,0,-MIN(MAX($F27-1-('2.1 Kraftwerk allgemein'!$F$16-'2.1 Kraftwerk allgemein'!$F$15+1),0),COLUMN(W27)-1-('2.1 Kraftwerk allgemein'!$F$16-'2.1 Kraftwerk allgemein'!$F$15+1)),1,MIN(MAX($F27-('2.1 Kraftwerk allgemein'!$F$16-'2.1 Kraftwerk allgemein'!$F$15+1),1),COLUMN(W27)-('2.1 Kraftwerk allgemein'!$F$16-'2.1 Kraftwerk allgemein'!$F$15+1)))))/$F27,
SUM(OFFSET('2.5 CAPEX'!AK30,0,-MIN($F27-1,COLUMN(W27)-1),1,MIN($F27,COLUMN(W27))))/$F27)))))),
IF(OR(ISNUMBER($D27)=FALSE,$F27=""),"",
IF(AND('2.5 CAPEX'!$L30&lt;&gt;"x",'2.5 CAPEX'!$M30&lt;&gt;"x"),0,
IF($F27=0,0,
IF(AF$4&lt;'2.1 Kraftwerk allgemein'!$F$16,0,
IF(AF$4='2.1 Kraftwerk allgemein'!$F$16,'2.5 CAPEX'!$J30/$F27,
IF(AF$4&lt;'2.1 Kraftwerk allgemein'!$F$16+$F27,
('2.5 CAPEX'!$J30+SUM(OFFSET('2.5 CAPEX'!AK30,0,-MIN(MAX($F27-1-('2.1 Kraftwerk allgemein'!$F$16-'1.1 Allgemein'!$I$22+1),0),COLUMN(W27)-1-('2.1 Kraftwerk allgemein'!$F$16-'1.1 Allgemein'!$I$22+1)),1,MIN(MAX($F27-('2.1 Kraftwerk allgemein'!$F$16-'1.1 Allgemein'!$I$22+1),1),COLUMN(W27)-('2.1 Kraftwerk allgemein'!$F$16-'1.1 Allgemein'!$I$22+1)))))/$F27,
SUM(OFFSET('2.5 CAPEX'!AK30,0,-MIN($F27-1,COLUMN(W27)-1),1,MIN($F27,COLUMN(W27))))/$F27)))))))</f>
        <v>0</v>
      </c>
      <c r="AG27" s="199">
        <f ca="1">IF('2.1 Kraftwerk allgemein'!$F$15&lt;'1.1 Allgemein'!$I$22,
IF(OR(ISNUMBER($D27)=FALSE,$F27=""),"",
IF(AND('2.5 CAPEX'!$L30&lt;&gt;"x",'2.5 CAPEX'!$M30&lt;&gt;"x"),0,
IF($F27=0,0,
IF(AG$4&lt;'2.1 Kraftwerk allgemein'!$F$16,0,
IF(AG$4='2.1 Kraftwerk allgemein'!$F$16,'2.5 CAPEX'!$J30/$F27,
IF(AG$4&lt;'2.1 Kraftwerk allgemein'!$F$16+$F27,
('2.5 CAPEX'!$J30+SUM(OFFSET('2.5 CAPEX'!AL30,0,-MIN(MAX($F27-1-('2.1 Kraftwerk allgemein'!$F$16-'2.1 Kraftwerk allgemein'!$F$15+1),0),COLUMN(X27)-1-('2.1 Kraftwerk allgemein'!$F$16-'2.1 Kraftwerk allgemein'!$F$15+1)),1,MIN(MAX($F27-('2.1 Kraftwerk allgemein'!$F$16-'2.1 Kraftwerk allgemein'!$F$15+1),1),COLUMN(X27)-('2.1 Kraftwerk allgemein'!$F$16-'2.1 Kraftwerk allgemein'!$F$15+1)))))/$F27,
SUM(OFFSET('2.5 CAPEX'!AL30,0,-MIN($F27-1,COLUMN(X27)-1),1,MIN($F27,COLUMN(X27))))/$F27)))))),
IF(OR(ISNUMBER($D27)=FALSE,$F27=""),"",
IF(AND('2.5 CAPEX'!$L30&lt;&gt;"x",'2.5 CAPEX'!$M30&lt;&gt;"x"),0,
IF($F27=0,0,
IF(AG$4&lt;'2.1 Kraftwerk allgemein'!$F$16,0,
IF(AG$4='2.1 Kraftwerk allgemein'!$F$16,'2.5 CAPEX'!$J30/$F27,
IF(AG$4&lt;'2.1 Kraftwerk allgemein'!$F$16+$F27,
('2.5 CAPEX'!$J30+SUM(OFFSET('2.5 CAPEX'!AL30,0,-MIN(MAX($F27-1-('2.1 Kraftwerk allgemein'!$F$16-'1.1 Allgemein'!$I$22+1),0),COLUMN(X27)-1-('2.1 Kraftwerk allgemein'!$F$16-'1.1 Allgemein'!$I$22+1)),1,MIN(MAX($F27-('2.1 Kraftwerk allgemein'!$F$16-'1.1 Allgemein'!$I$22+1),1),COLUMN(X27)-('2.1 Kraftwerk allgemein'!$F$16-'1.1 Allgemein'!$I$22+1)))))/$F27,
SUM(OFFSET('2.5 CAPEX'!AL30,0,-MIN($F27-1,COLUMN(X27)-1),1,MIN($F27,COLUMN(X27))))/$F27)))))))</f>
        <v>0</v>
      </c>
      <c r="AH27" s="199">
        <f ca="1">IF('2.1 Kraftwerk allgemein'!$F$15&lt;'1.1 Allgemein'!$I$22,
IF(OR(ISNUMBER($D27)=FALSE,$F27=""),"",
IF(AND('2.5 CAPEX'!$L30&lt;&gt;"x",'2.5 CAPEX'!$M30&lt;&gt;"x"),0,
IF($F27=0,0,
IF(AH$4&lt;'2.1 Kraftwerk allgemein'!$F$16,0,
IF(AH$4='2.1 Kraftwerk allgemein'!$F$16,'2.5 CAPEX'!$J30/$F27,
IF(AH$4&lt;'2.1 Kraftwerk allgemein'!$F$16+$F27,
('2.5 CAPEX'!$J30+SUM(OFFSET('2.5 CAPEX'!AM30,0,-MIN(MAX($F27-1-('2.1 Kraftwerk allgemein'!$F$16-'2.1 Kraftwerk allgemein'!$F$15+1),0),COLUMN(Y27)-1-('2.1 Kraftwerk allgemein'!$F$16-'2.1 Kraftwerk allgemein'!$F$15+1)),1,MIN(MAX($F27-('2.1 Kraftwerk allgemein'!$F$16-'2.1 Kraftwerk allgemein'!$F$15+1),1),COLUMN(Y27)-('2.1 Kraftwerk allgemein'!$F$16-'2.1 Kraftwerk allgemein'!$F$15+1)))))/$F27,
SUM(OFFSET('2.5 CAPEX'!AM30,0,-MIN($F27-1,COLUMN(Y27)-1),1,MIN($F27,COLUMN(Y27))))/$F27)))))),
IF(OR(ISNUMBER($D27)=FALSE,$F27=""),"",
IF(AND('2.5 CAPEX'!$L30&lt;&gt;"x",'2.5 CAPEX'!$M30&lt;&gt;"x"),0,
IF($F27=0,0,
IF(AH$4&lt;'2.1 Kraftwerk allgemein'!$F$16,0,
IF(AH$4='2.1 Kraftwerk allgemein'!$F$16,'2.5 CAPEX'!$J30/$F27,
IF(AH$4&lt;'2.1 Kraftwerk allgemein'!$F$16+$F27,
('2.5 CAPEX'!$J30+SUM(OFFSET('2.5 CAPEX'!AM30,0,-MIN(MAX($F27-1-('2.1 Kraftwerk allgemein'!$F$16-'1.1 Allgemein'!$I$22+1),0),COLUMN(Y27)-1-('2.1 Kraftwerk allgemein'!$F$16-'1.1 Allgemein'!$I$22+1)),1,MIN(MAX($F27-('2.1 Kraftwerk allgemein'!$F$16-'1.1 Allgemein'!$I$22+1),1),COLUMN(Y27)-('2.1 Kraftwerk allgemein'!$F$16-'1.1 Allgemein'!$I$22+1)))))/$F27,
SUM(OFFSET('2.5 CAPEX'!AM30,0,-MIN($F27-1,COLUMN(Y27)-1),1,MIN($F27,COLUMN(Y27))))/$F27)))))))</f>
        <v>0</v>
      </c>
      <c r="AI27" s="199">
        <f ca="1">IF('2.1 Kraftwerk allgemein'!$F$15&lt;'1.1 Allgemein'!$I$22,
IF(OR(ISNUMBER($D27)=FALSE,$F27=""),"",
IF(AND('2.5 CAPEX'!$L30&lt;&gt;"x",'2.5 CAPEX'!$M30&lt;&gt;"x"),0,
IF($F27=0,0,
IF(AI$4&lt;'2.1 Kraftwerk allgemein'!$F$16,0,
IF(AI$4='2.1 Kraftwerk allgemein'!$F$16,'2.5 CAPEX'!$J30/$F27,
IF(AI$4&lt;'2.1 Kraftwerk allgemein'!$F$16+$F27,
('2.5 CAPEX'!$J30+SUM(OFFSET('2.5 CAPEX'!AN30,0,-MIN(MAX($F27-1-('2.1 Kraftwerk allgemein'!$F$16-'2.1 Kraftwerk allgemein'!$F$15+1),0),COLUMN(Z27)-1-('2.1 Kraftwerk allgemein'!$F$16-'2.1 Kraftwerk allgemein'!$F$15+1)),1,MIN(MAX($F27-('2.1 Kraftwerk allgemein'!$F$16-'2.1 Kraftwerk allgemein'!$F$15+1),1),COLUMN(Z27)-('2.1 Kraftwerk allgemein'!$F$16-'2.1 Kraftwerk allgemein'!$F$15+1)))))/$F27,
SUM(OFFSET('2.5 CAPEX'!AN30,0,-MIN($F27-1,COLUMN(Z27)-1),1,MIN($F27,COLUMN(Z27))))/$F27)))))),
IF(OR(ISNUMBER($D27)=FALSE,$F27=""),"",
IF(AND('2.5 CAPEX'!$L30&lt;&gt;"x",'2.5 CAPEX'!$M30&lt;&gt;"x"),0,
IF($F27=0,0,
IF(AI$4&lt;'2.1 Kraftwerk allgemein'!$F$16,0,
IF(AI$4='2.1 Kraftwerk allgemein'!$F$16,'2.5 CAPEX'!$J30/$F27,
IF(AI$4&lt;'2.1 Kraftwerk allgemein'!$F$16+$F27,
('2.5 CAPEX'!$J30+SUM(OFFSET('2.5 CAPEX'!AN30,0,-MIN(MAX($F27-1-('2.1 Kraftwerk allgemein'!$F$16-'1.1 Allgemein'!$I$22+1),0),COLUMN(Z27)-1-('2.1 Kraftwerk allgemein'!$F$16-'1.1 Allgemein'!$I$22+1)),1,MIN(MAX($F27-('2.1 Kraftwerk allgemein'!$F$16-'1.1 Allgemein'!$I$22+1),1),COLUMN(Z27)-('2.1 Kraftwerk allgemein'!$F$16-'1.1 Allgemein'!$I$22+1)))))/$F27,
SUM(OFFSET('2.5 CAPEX'!AN30,0,-MIN($F27-1,COLUMN(Z27)-1),1,MIN($F27,COLUMN(Z27))))/$F27)))))))</f>
        <v>0</v>
      </c>
      <c r="AJ27" s="199">
        <f ca="1">IF('2.1 Kraftwerk allgemein'!$F$15&lt;'1.1 Allgemein'!$I$22,
IF(OR(ISNUMBER($D27)=FALSE,$F27=""),"",
IF(AND('2.5 CAPEX'!$L30&lt;&gt;"x",'2.5 CAPEX'!$M30&lt;&gt;"x"),0,
IF($F27=0,0,
IF(AJ$4&lt;'2.1 Kraftwerk allgemein'!$F$16,0,
IF(AJ$4='2.1 Kraftwerk allgemein'!$F$16,'2.5 CAPEX'!$J30/$F27,
IF(AJ$4&lt;'2.1 Kraftwerk allgemein'!$F$16+$F27,
('2.5 CAPEX'!$J30+SUM(OFFSET('2.5 CAPEX'!AO30,0,-MIN(MAX($F27-1-('2.1 Kraftwerk allgemein'!$F$16-'2.1 Kraftwerk allgemein'!$F$15+1),0),COLUMN(AA27)-1-('2.1 Kraftwerk allgemein'!$F$16-'2.1 Kraftwerk allgemein'!$F$15+1)),1,MIN(MAX($F27-('2.1 Kraftwerk allgemein'!$F$16-'2.1 Kraftwerk allgemein'!$F$15+1),1),COLUMN(AA27)-('2.1 Kraftwerk allgemein'!$F$16-'2.1 Kraftwerk allgemein'!$F$15+1)))))/$F27,
SUM(OFFSET('2.5 CAPEX'!AO30,0,-MIN($F27-1,COLUMN(AA27)-1),1,MIN($F27,COLUMN(AA27))))/$F27)))))),
IF(OR(ISNUMBER($D27)=FALSE,$F27=""),"",
IF(AND('2.5 CAPEX'!$L30&lt;&gt;"x",'2.5 CAPEX'!$M30&lt;&gt;"x"),0,
IF($F27=0,0,
IF(AJ$4&lt;'2.1 Kraftwerk allgemein'!$F$16,0,
IF(AJ$4='2.1 Kraftwerk allgemein'!$F$16,'2.5 CAPEX'!$J30/$F27,
IF(AJ$4&lt;'2.1 Kraftwerk allgemein'!$F$16+$F27,
('2.5 CAPEX'!$J30+SUM(OFFSET('2.5 CAPEX'!AO30,0,-MIN(MAX($F27-1-('2.1 Kraftwerk allgemein'!$F$16-'1.1 Allgemein'!$I$22+1),0),COLUMN(AA27)-1-('2.1 Kraftwerk allgemein'!$F$16-'1.1 Allgemein'!$I$22+1)),1,MIN(MAX($F27-('2.1 Kraftwerk allgemein'!$F$16-'1.1 Allgemein'!$I$22+1),1),COLUMN(AA27)-('2.1 Kraftwerk allgemein'!$F$16-'1.1 Allgemein'!$I$22+1)))))/$F27,
SUM(OFFSET('2.5 CAPEX'!AO30,0,-MIN($F27-1,COLUMN(AA27)-1),1,MIN($F27,COLUMN(AA27))))/$F27)))))))</f>
        <v>0</v>
      </c>
      <c r="AK27" s="199">
        <f ca="1">IF('2.1 Kraftwerk allgemein'!$F$15&lt;'1.1 Allgemein'!$I$22,
IF(OR(ISNUMBER($D27)=FALSE,$F27=""),"",
IF(AND('2.5 CAPEX'!$L30&lt;&gt;"x",'2.5 CAPEX'!$M30&lt;&gt;"x"),0,
IF($F27=0,0,
IF(AK$4&lt;'2.1 Kraftwerk allgemein'!$F$16,0,
IF(AK$4='2.1 Kraftwerk allgemein'!$F$16,'2.5 CAPEX'!$J30/$F27,
IF(AK$4&lt;'2.1 Kraftwerk allgemein'!$F$16+$F27,
('2.5 CAPEX'!$J30+SUM(OFFSET('2.5 CAPEX'!AP30,0,-MIN(MAX($F27-1-('2.1 Kraftwerk allgemein'!$F$16-'2.1 Kraftwerk allgemein'!$F$15+1),0),COLUMN(AB27)-1-('2.1 Kraftwerk allgemein'!$F$16-'2.1 Kraftwerk allgemein'!$F$15+1)),1,MIN(MAX($F27-('2.1 Kraftwerk allgemein'!$F$16-'2.1 Kraftwerk allgemein'!$F$15+1),1),COLUMN(AB27)-('2.1 Kraftwerk allgemein'!$F$16-'2.1 Kraftwerk allgemein'!$F$15+1)))))/$F27,
SUM(OFFSET('2.5 CAPEX'!AP30,0,-MIN($F27-1,COLUMN(AB27)-1),1,MIN($F27,COLUMN(AB27))))/$F27)))))),
IF(OR(ISNUMBER($D27)=FALSE,$F27=""),"",
IF(AND('2.5 CAPEX'!$L30&lt;&gt;"x",'2.5 CAPEX'!$M30&lt;&gt;"x"),0,
IF($F27=0,0,
IF(AK$4&lt;'2.1 Kraftwerk allgemein'!$F$16,0,
IF(AK$4='2.1 Kraftwerk allgemein'!$F$16,'2.5 CAPEX'!$J30/$F27,
IF(AK$4&lt;'2.1 Kraftwerk allgemein'!$F$16+$F27,
('2.5 CAPEX'!$J30+SUM(OFFSET('2.5 CAPEX'!AP30,0,-MIN(MAX($F27-1-('2.1 Kraftwerk allgemein'!$F$16-'1.1 Allgemein'!$I$22+1),0),COLUMN(AB27)-1-('2.1 Kraftwerk allgemein'!$F$16-'1.1 Allgemein'!$I$22+1)),1,MIN(MAX($F27-('2.1 Kraftwerk allgemein'!$F$16-'1.1 Allgemein'!$I$22+1),1),COLUMN(AB27)-('2.1 Kraftwerk allgemein'!$F$16-'1.1 Allgemein'!$I$22+1)))))/$F27,
SUM(OFFSET('2.5 CAPEX'!AP30,0,-MIN($F27-1,COLUMN(AB27)-1),1,MIN($F27,COLUMN(AB27))))/$F27)))))))</f>
        <v>0</v>
      </c>
      <c r="AL27" s="199">
        <f ca="1">IF('2.1 Kraftwerk allgemein'!$F$15&lt;'1.1 Allgemein'!$I$22,
IF(OR(ISNUMBER($D27)=FALSE,$F27=""),"",
IF(AND('2.5 CAPEX'!$L30&lt;&gt;"x",'2.5 CAPEX'!$M30&lt;&gt;"x"),0,
IF($F27=0,0,
IF(AL$4&lt;'2.1 Kraftwerk allgemein'!$F$16,0,
IF(AL$4='2.1 Kraftwerk allgemein'!$F$16,'2.5 CAPEX'!$J30/$F27,
IF(AL$4&lt;'2.1 Kraftwerk allgemein'!$F$16+$F27,
('2.5 CAPEX'!$J30+SUM(OFFSET('2.5 CAPEX'!AQ30,0,-MIN(MAX($F27-1-('2.1 Kraftwerk allgemein'!$F$16-'2.1 Kraftwerk allgemein'!$F$15+1),0),COLUMN(AC27)-1-('2.1 Kraftwerk allgemein'!$F$16-'2.1 Kraftwerk allgemein'!$F$15+1)),1,MIN(MAX($F27-('2.1 Kraftwerk allgemein'!$F$16-'2.1 Kraftwerk allgemein'!$F$15+1),1),COLUMN(AC27)-('2.1 Kraftwerk allgemein'!$F$16-'2.1 Kraftwerk allgemein'!$F$15+1)))))/$F27,
SUM(OFFSET('2.5 CAPEX'!AQ30,0,-MIN($F27-1,COLUMN(AC27)-1),1,MIN($F27,COLUMN(AC27))))/$F27)))))),
IF(OR(ISNUMBER($D27)=FALSE,$F27=""),"",
IF(AND('2.5 CAPEX'!$L30&lt;&gt;"x",'2.5 CAPEX'!$M30&lt;&gt;"x"),0,
IF($F27=0,0,
IF(AL$4&lt;'2.1 Kraftwerk allgemein'!$F$16,0,
IF(AL$4='2.1 Kraftwerk allgemein'!$F$16,'2.5 CAPEX'!$J30/$F27,
IF(AL$4&lt;'2.1 Kraftwerk allgemein'!$F$16+$F27,
('2.5 CAPEX'!$J30+SUM(OFFSET('2.5 CAPEX'!AQ30,0,-MIN(MAX($F27-1-('2.1 Kraftwerk allgemein'!$F$16-'1.1 Allgemein'!$I$22+1),0),COLUMN(AC27)-1-('2.1 Kraftwerk allgemein'!$F$16-'1.1 Allgemein'!$I$22+1)),1,MIN(MAX($F27-('2.1 Kraftwerk allgemein'!$F$16-'1.1 Allgemein'!$I$22+1),1),COLUMN(AC27)-('2.1 Kraftwerk allgemein'!$F$16-'1.1 Allgemein'!$I$22+1)))))/$F27,
SUM(OFFSET('2.5 CAPEX'!AQ30,0,-MIN($F27-1,COLUMN(AC27)-1),1,MIN($F27,COLUMN(AC27))))/$F27)))))))</f>
        <v>0</v>
      </c>
      <c r="AM27" s="199">
        <f ca="1">IF('2.1 Kraftwerk allgemein'!$F$15&lt;'1.1 Allgemein'!$I$22,
IF(OR(ISNUMBER($D27)=FALSE,$F27=""),"",
IF(AND('2.5 CAPEX'!$L30&lt;&gt;"x",'2.5 CAPEX'!$M30&lt;&gt;"x"),0,
IF($F27=0,0,
IF(AM$4&lt;'2.1 Kraftwerk allgemein'!$F$16,0,
IF(AM$4='2.1 Kraftwerk allgemein'!$F$16,'2.5 CAPEX'!$J30/$F27,
IF(AM$4&lt;'2.1 Kraftwerk allgemein'!$F$16+$F27,
('2.5 CAPEX'!$J30+SUM(OFFSET('2.5 CAPEX'!AR30,0,-MIN(MAX($F27-1-('2.1 Kraftwerk allgemein'!$F$16-'2.1 Kraftwerk allgemein'!$F$15+1),0),COLUMN(AD27)-1-('2.1 Kraftwerk allgemein'!$F$16-'2.1 Kraftwerk allgemein'!$F$15+1)),1,MIN(MAX($F27-('2.1 Kraftwerk allgemein'!$F$16-'2.1 Kraftwerk allgemein'!$F$15+1),1),COLUMN(AD27)-('2.1 Kraftwerk allgemein'!$F$16-'2.1 Kraftwerk allgemein'!$F$15+1)))))/$F27,
SUM(OFFSET('2.5 CAPEX'!AR30,0,-MIN($F27-1,COLUMN(AD27)-1),1,MIN($F27,COLUMN(AD27))))/$F27)))))),
IF(OR(ISNUMBER($D27)=FALSE,$F27=""),"",
IF(AND('2.5 CAPEX'!$L30&lt;&gt;"x",'2.5 CAPEX'!$M30&lt;&gt;"x"),0,
IF($F27=0,0,
IF(AM$4&lt;'2.1 Kraftwerk allgemein'!$F$16,0,
IF(AM$4='2.1 Kraftwerk allgemein'!$F$16,'2.5 CAPEX'!$J30/$F27,
IF(AM$4&lt;'2.1 Kraftwerk allgemein'!$F$16+$F27,
('2.5 CAPEX'!$J30+SUM(OFFSET('2.5 CAPEX'!AR30,0,-MIN(MAX($F27-1-('2.1 Kraftwerk allgemein'!$F$16-'1.1 Allgemein'!$I$22+1),0),COLUMN(AD27)-1-('2.1 Kraftwerk allgemein'!$F$16-'1.1 Allgemein'!$I$22+1)),1,MIN(MAX($F27-('2.1 Kraftwerk allgemein'!$F$16-'1.1 Allgemein'!$I$22+1),1),COLUMN(AD27)-('2.1 Kraftwerk allgemein'!$F$16-'1.1 Allgemein'!$I$22+1)))))/$F27,
SUM(OFFSET('2.5 CAPEX'!AR30,0,-MIN($F27-1,COLUMN(AD27)-1),1,MIN($F27,COLUMN(AD27))))/$F27)))))))</f>
        <v>0</v>
      </c>
      <c r="AN27" s="199">
        <f ca="1">IF('2.1 Kraftwerk allgemein'!$F$15&lt;'1.1 Allgemein'!$I$22,
IF(OR(ISNUMBER($D27)=FALSE,$F27=""),"",
IF(AND('2.5 CAPEX'!$L30&lt;&gt;"x",'2.5 CAPEX'!$M30&lt;&gt;"x"),0,
IF($F27=0,0,
IF(AN$4&lt;'2.1 Kraftwerk allgemein'!$F$16,0,
IF(AN$4='2.1 Kraftwerk allgemein'!$F$16,'2.5 CAPEX'!$J30/$F27,
IF(AN$4&lt;'2.1 Kraftwerk allgemein'!$F$16+$F27,
('2.5 CAPEX'!$J30+SUM(OFFSET('2.5 CAPEX'!AS30,0,-MIN(MAX($F27-1-('2.1 Kraftwerk allgemein'!$F$16-'2.1 Kraftwerk allgemein'!$F$15+1),0),COLUMN(AE27)-1-('2.1 Kraftwerk allgemein'!$F$16-'2.1 Kraftwerk allgemein'!$F$15+1)),1,MIN(MAX($F27-('2.1 Kraftwerk allgemein'!$F$16-'2.1 Kraftwerk allgemein'!$F$15+1),1),COLUMN(AE27)-('2.1 Kraftwerk allgemein'!$F$16-'2.1 Kraftwerk allgemein'!$F$15+1)))))/$F27,
SUM(OFFSET('2.5 CAPEX'!AS30,0,-MIN($F27-1,COLUMN(AE27)-1),1,MIN($F27,COLUMN(AE27))))/$F27)))))),
IF(OR(ISNUMBER($D27)=FALSE,$F27=""),"",
IF(AND('2.5 CAPEX'!$L30&lt;&gt;"x",'2.5 CAPEX'!$M30&lt;&gt;"x"),0,
IF($F27=0,0,
IF(AN$4&lt;'2.1 Kraftwerk allgemein'!$F$16,0,
IF(AN$4='2.1 Kraftwerk allgemein'!$F$16,'2.5 CAPEX'!$J30/$F27,
IF(AN$4&lt;'2.1 Kraftwerk allgemein'!$F$16+$F27,
('2.5 CAPEX'!$J30+SUM(OFFSET('2.5 CAPEX'!AS30,0,-MIN(MAX($F27-1-('2.1 Kraftwerk allgemein'!$F$16-'1.1 Allgemein'!$I$22+1),0),COLUMN(AE27)-1-('2.1 Kraftwerk allgemein'!$F$16-'1.1 Allgemein'!$I$22+1)),1,MIN(MAX($F27-('2.1 Kraftwerk allgemein'!$F$16-'1.1 Allgemein'!$I$22+1),1),COLUMN(AE27)-('2.1 Kraftwerk allgemein'!$F$16-'1.1 Allgemein'!$I$22+1)))))/$F27,
SUM(OFFSET('2.5 CAPEX'!AS30,0,-MIN($F27-1,COLUMN(AE27)-1),1,MIN($F27,COLUMN(AE27))))/$F27)))))))</f>
        <v>0</v>
      </c>
      <c r="AO27" s="199">
        <f ca="1">IF('2.1 Kraftwerk allgemein'!$F$15&lt;'1.1 Allgemein'!$I$22,
IF(OR(ISNUMBER($D27)=FALSE,$F27=""),"",
IF(AND('2.5 CAPEX'!$L30&lt;&gt;"x",'2.5 CAPEX'!$M30&lt;&gt;"x"),0,
IF($F27=0,0,
IF(AO$4&lt;'2.1 Kraftwerk allgemein'!$F$16,0,
IF(AO$4='2.1 Kraftwerk allgemein'!$F$16,'2.5 CAPEX'!$J30/$F27,
IF(AO$4&lt;'2.1 Kraftwerk allgemein'!$F$16+$F27,
('2.5 CAPEX'!$J30+SUM(OFFSET('2.5 CAPEX'!AT30,0,-MIN(MAX($F27-1-('2.1 Kraftwerk allgemein'!$F$16-'2.1 Kraftwerk allgemein'!$F$15+1),0),COLUMN(AF27)-1-('2.1 Kraftwerk allgemein'!$F$16-'2.1 Kraftwerk allgemein'!$F$15+1)),1,MIN(MAX($F27-('2.1 Kraftwerk allgemein'!$F$16-'2.1 Kraftwerk allgemein'!$F$15+1),1),COLUMN(AF27)-('2.1 Kraftwerk allgemein'!$F$16-'2.1 Kraftwerk allgemein'!$F$15+1)))))/$F27,
SUM(OFFSET('2.5 CAPEX'!AT30,0,-MIN($F27-1,COLUMN(AF27)-1),1,MIN($F27,COLUMN(AF27))))/$F27)))))),
IF(OR(ISNUMBER($D27)=FALSE,$F27=""),"",
IF(AND('2.5 CAPEX'!$L30&lt;&gt;"x",'2.5 CAPEX'!$M30&lt;&gt;"x"),0,
IF($F27=0,0,
IF(AO$4&lt;'2.1 Kraftwerk allgemein'!$F$16,0,
IF(AO$4='2.1 Kraftwerk allgemein'!$F$16,'2.5 CAPEX'!$J30/$F27,
IF(AO$4&lt;'2.1 Kraftwerk allgemein'!$F$16+$F27,
('2.5 CAPEX'!$J30+SUM(OFFSET('2.5 CAPEX'!AT30,0,-MIN(MAX($F27-1-('2.1 Kraftwerk allgemein'!$F$16-'1.1 Allgemein'!$I$22+1),0),COLUMN(AF27)-1-('2.1 Kraftwerk allgemein'!$F$16-'1.1 Allgemein'!$I$22+1)),1,MIN(MAX($F27-('2.1 Kraftwerk allgemein'!$F$16-'1.1 Allgemein'!$I$22+1),1),COLUMN(AF27)-('2.1 Kraftwerk allgemein'!$F$16-'1.1 Allgemein'!$I$22+1)))))/$F27,
SUM(OFFSET('2.5 CAPEX'!AT30,0,-MIN($F27-1,COLUMN(AF27)-1),1,MIN($F27,COLUMN(AF27))))/$F27)))))))</f>
        <v>0</v>
      </c>
      <c r="AP27" s="199">
        <f ca="1">IF('2.1 Kraftwerk allgemein'!$F$15&lt;'1.1 Allgemein'!$I$22,
IF(OR(ISNUMBER($D27)=FALSE,$F27=""),"",
IF(AND('2.5 CAPEX'!$L30&lt;&gt;"x",'2.5 CAPEX'!$M30&lt;&gt;"x"),0,
IF($F27=0,0,
IF(AP$4&lt;'2.1 Kraftwerk allgemein'!$F$16,0,
IF(AP$4='2.1 Kraftwerk allgemein'!$F$16,'2.5 CAPEX'!$J30/$F27,
IF(AP$4&lt;'2.1 Kraftwerk allgemein'!$F$16+$F27,
('2.5 CAPEX'!$J30+SUM(OFFSET('2.5 CAPEX'!AU30,0,-MIN(MAX($F27-1-('2.1 Kraftwerk allgemein'!$F$16-'2.1 Kraftwerk allgemein'!$F$15+1),0),COLUMN(AG27)-1-('2.1 Kraftwerk allgemein'!$F$16-'2.1 Kraftwerk allgemein'!$F$15+1)),1,MIN(MAX($F27-('2.1 Kraftwerk allgemein'!$F$16-'2.1 Kraftwerk allgemein'!$F$15+1),1),COLUMN(AG27)-('2.1 Kraftwerk allgemein'!$F$16-'2.1 Kraftwerk allgemein'!$F$15+1)))))/$F27,
SUM(OFFSET('2.5 CAPEX'!AU30,0,-MIN($F27-1,COLUMN(AG27)-1),1,MIN($F27,COLUMN(AG27))))/$F27)))))),
IF(OR(ISNUMBER($D27)=FALSE,$F27=""),"",
IF(AND('2.5 CAPEX'!$L30&lt;&gt;"x",'2.5 CAPEX'!$M30&lt;&gt;"x"),0,
IF($F27=0,0,
IF(AP$4&lt;'2.1 Kraftwerk allgemein'!$F$16,0,
IF(AP$4='2.1 Kraftwerk allgemein'!$F$16,'2.5 CAPEX'!$J30/$F27,
IF(AP$4&lt;'2.1 Kraftwerk allgemein'!$F$16+$F27,
('2.5 CAPEX'!$J30+SUM(OFFSET('2.5 CAPEX'!AU30,0,-MIN(MAX($F27-1-('2.1 Kraftwerk allgemein'!$F$16-'1.1 Allgemein'!$I$22+1),0),COLUMN(AG27)-1-('2.1 Kraftwerk allgemein'!$F$16-'1.1 Allgemein'!$I$22+1)),1,MIN(MAX($F27-('2.1 Kraftwerk allgemein'!$F$16-'1.1 Allgemein'!$I$22+1),1),COLUMN(AG27)-('2.1 Kraftwerk allgemein'!$F$16-'1.1 Allgemein'!$I$22+1)))))/$F27,
SUM(OFFSET('2.5 CAPEX'!AU30,0,-MIN($F27-1,COLUMN(AG27)-1),1,MIN($F27,COLUMN(AG27))))/$F27)))))))</f>
        <v>0</v>
      </c>
      <c r="AQ27" s="199">
        <f ca="1">IF('2.1 Kraftwerk allgemein'!$F$15&lt;'1.1 Allgemein'!$I$22,
IF(OR(ISNUMBER($D27)=FALSE,$F27=""),"",
IF(AND('2.5 CAPEX'!$L30&lt;&gt;"x",'2.5 CAPEX'!$M30&lt;&gt;"x"),0,
IF($F27=0,0,
IF(AQ$4&lt;'2.1 Kraftwerk allgemein'!$F$16,0,
IF(AQ$4='2.1 Kraftwerk allgemein'!$F$16,'2.5 CAPEX'!$J30/$F27,
IF(AQ$4&lt;'2.1 Kraftwerk allgemein'!$F$16+$F27,
('2.5 CAPEX'!$J30+SUM(OFFSET('2.5 CAPEX'!AV30,0,-MIN(MAX($F27-1-('2.1 Kraftwerk allgemein'!$F$16-'2.1 Kraftwerk allgemein'!$F$15+1),0),COLUMN(AH27)-1-('2.1 Kraftwerk allgemein'!$F$16-'2.1 Kraftwerk allgemein'!$F$15+1)),1,MIN(MAX($F27-('2.1 Kraftwerk allgemein'!$F$16-'2.1 Kraftwerk allgemein'!$F$15+1),1),COLUMN(AH27)-('2.1 Kraftwerk allgemein'!$F$16-'2.1 Kraftwerk allgemein'!$F$15+1)))))/$F27,
SUM(OFFSET('2.5 CAPEX'!AV30,0,-MIN($F27-1,COLUMN(AH27)-1),1,MIN($F27,COLUMN(AH27))))/$F27)))))),
IF(OR(ISNUMBER($D27)=FALSE,$F27=""),"",
IF(AND('2.5 CAPEX'!$L30&lt;&gt;"x",'2.5 CAPEX'!$M30&lt;&gt;"x"),0,
IF($F27=0,0,
IF(AQ$4&lt;'2.1 Kraftwerk allgemein'!$F$16,0,
IF(AQ$4='2.1 Kraftwerk allgemein'!$F$16,'2.5 CAPEX'!$J30/$F27,
IF(AQ$4&lt;'2.1 Kraftwerk allgemein'!$F$16+$F27,
('2.5 CAPEX'!$J30+SUM(OFFSET('2.5 CAPEX'!AV30,0,-MIN(MAX($F27-1-('2.1 Kraftwerk allgemein'!$F$16-'1.1 Allgemein'!$I$22+1),0),COLUMN(AH27)-1-('2.1 Kraftwerk allgemein'!$F$16-'1.1 Allgemein'!$I$22+1)),1,MIN(MAX($F27-('2.1 Kraftwerk allgemein'!$F$16-'1.1 Allgemein'!$I$22+1),1),COLUMN(AH27)-('2.1 Kraftwerk allgemein'!$F$16-'1.1 Allgemein'!$I$22+1)))))/$F27,
SUM(OFFSET('2.5 CAPEX'!AV30,0,-MIN($F27-1,COLUMN(AH27)-1),1,MIN($F27,COLUMN(AH27))))/$F27)))))))</f>
        <v>0</v>
      </c>
      <c r="AR27" s="199">
        <f ca="1">IF('2.1 Kraftwerk allgemein'!$F$15&lt;'1.1 Allgemein'!$I$22,
IF(OR(ISNUMBER($D27)=FALSE,$F27=""),"",
IF(AND('2.5 CAPEX'!$L30&lt;&gt;"x",'2.5 CAPEX'!$M30&lt;&gt;"x"),0,
IF($F27=0,0,
IF(AR$4&lt;'2.1 Kraftwerk allgemein'!$F$16,0,
IF(AR$4='2.1 Kraftwerk allgemein'!$F$16,'2.5 CAPEX'!$J30/$F27,
IF(AR$4&lt;'2.1 Kraftwerk allgemein'!$F$16+$F27,
('2.5 CAPEX'!$J30+SUM(OFFSET('2.5 CAPEX'!AW30,0,-MIN(MAX($F27-1-('2.1 Kraftwerk allgemein'!$F$16-'2.1 Kraftwerk allgemein'!$F$15+1),0),COLUMN(AI27)-1-('2.1 Kraftwerk allgemein'!$F$16-'2.1 Kraftwerk allgemein'!$F$15+1)),1,MIN(MAX($F27-('2.1 Kraftwerk allgemein'!$F$16-'2.1 Kraftwerk allgemein'!$F$15+1),1),COLUMN(AI27)-('2.1 Kraftwerk allgemein'!$F$16-'2.1 Kraftwerk allgemein'!$F$15+1)))))/$F27,
SUM(OFFSET('2.5 CAPEX'!AW30,0,-MIN($F27-1,COLUMN(AI27)-1),1,MIN($F27,COLUMN(AI27))))/$F27)))))),
IF(OR(ISNUMBER($D27)=FALSE,$F27=""),"",
IF(AND('2.5 CAPEX'!$L30&lt;&gt;"x",'2.5 CAPEX'!$M30&lt;&gt;"x"),0,
IF($F27=0,0,
IF(AR$4&lt;'2.1 Kraftwerk allgemein'!$F$16,0,
IF(AR$4='2.1 Kraftwerk allgemein'!$F$16,'2.5 CAPEX'!$J30/$F27,
IF(AR$4&lt;'2.1 Kraftwerk allgemein'!$F$16+$F27,
('2.5 CAPEX'!$J30+SUM(OFFSET('2.5 CAPEX'!AW30,0,-MIN(MAX($F27-1-('2.1 Kraftwerk allgemein'!$F$16-'1.1 Allgemein'!$I$22+1),0),COLUMN(AI27)-1-('2.1 Kraftwerk allgemein'!$F$16-'1.1 Allgemein'!$I$22+1)),1,MIN(MAX($F27-('2.1 Kraftwerk allgemein'!$F$16-'1.1 Allgemein'!$I$22+1),1),COLUMN(AI27)-('2.1 Kraftwerk allgemein'!$F$16-'1.1 Allgemein'!$I$22+1)))))/$F27,
SUM(OFFSET('2.5 CAPEX'!AW30,0,-MIN($F27-1,COLUMN(AI27)-1),1,MIN($F27,COLUMN(AI27))))/$F27)))))))</f>
        <v>0</v>
      </c>
      <c r="AS27" s="199">
        <f ca="1">IF('2.1 Kraftwerk allgemein'!$F$15&lt;'1.1 Allgemein'!$I$22,
IF(OR(ISNUMBER($D27)=FALSE,$F27=""),"",
IF(AND('2.5 CAPEX'!$L30&lt;&gt;"x",'2.5 CAPEX'!$M30&lt;&gt;"x"),0,
IF($F27=0,0,
IF(AS$4&lt;'2.1 Kraftwerk allgemein'!$F$16,0,
IF(AS$4='2.1 Kraftwerk allgemein'!$F$16,'2.5 CAPEX'!$J30/$F27,
IF(AS$4&lt;'2.1 Kraftwerk allgemein'!$F$16+$F27,
('2.5 CAPEX'!$J30+SUM(OFFSET('2.5 CAPEX'!AX30,0,-MIN(MAX($F27-1-('2.1 Kraftwerk allgemein'!$F$16-'2.1 Kraftwerk allgemein'!$F$15+1),0),COLUMN(AJ27)-1-('2.1 Kraftwerk allgemein'!$F$16-'2.1 Kraftwerk allgemein'!$F$15+1)),1,MIN(MAX($F27-('2.1 Kraftwerk allgemein'!$F$16-'2.1 Kraftwerk allgemein'!$F$15+1),1),COLUMN(AJ27)-('2.1 Kraftwerk allgemein'!$F$16-'2.1 Kraftwerk allgemein'!$F$15+1)))))/$F27,
SUM(OFFSET('2.5 CAPEX'!AX30,0,-MIN($F27-1,COLUMN(AJ27)-1),1,MIN($F27,COLUMN(AJ27))))/$F27)))))),
IF(OR(ISNUMBER($D27)=FALSE,$F27=""),"",
IF(AND('2.5 CAPEX'!$L30&lt;&gt;"x",'2.5 CAPEX'!$M30&lt;&gt;"x"),0,
IF($F27=0,0,
IF(AS$4&lt;'2.1 Kraftwerk allgemein'!$F$16,0,
IF(AS$4='2.1 Kraftwerk allgemein'!$F$16,'2.5 CAPEX'!$J30/$F27,
IF(AS$4&lt;'2.1 Kraftwerk allgemein'!$F$16+$F27,
('2.5 CAPEX'!$J30+SUM(OFFSET('2.5 CAPEX'!AX30,0,-MIN(MAX($F27-1-('2.1 Kraftwerk allgemein'!$F$16-'1.1 Allgemein'!$I$22+1),0),COLUMN(AJ27)-1-('2.1 Kraftwerk allgemein'!$F$16-'1.1 Allgemein'!$I$22+1)),1,MIN(MAX($F27-('2.1 Kraftwerk allgemein'!$F$16-'1.1 Allgemein'!$I$22+1),1),COLUMN(AJ27)-('2.1 Kraftwerk allgemein'!$F$16-'1.1 Allgemein'!$I$22+1)))))/$F27,
SUM(OFFSET('2.5 CAPEX'!AX30,0,-MIN($F27-1,COLUMN(AJ27)-1),1,MIN($F27,COLUMN(AJ27))))/$F27)))))))</f>
        <v>0</v>
      </c>
      <c r="AT27" s="199">
        <f ca="1">IF('2.1 Kraftwerk allgemein'!$F$15&lt;'1.1 Allgemein'!$I$22,
IF(OR(ISNUMBER($D27)=FALSE,$F27=""),"",
IF(AND('2.5 CAPEX'!$L30&lt;&gt;"x",'2.5 CAPEX'!$M30&lt;&gt;"x"),0,
IF($F27=0,0,
IF(AT$4&lt;'2.1 Kraftwerk allgemein'!$F$16,0,
IF(AT$4='2.1 Kraftwerk allgemein'!$F$16,'2.5 CAPEX'!$J30/$F27,
IF(AT$4&lt;'2.1 Kraftwerk allgemein'!$F$16+$F27,
('2.5 CAPEX'!$J30+SUM(OFFSET('2.5 CAPEX'!AY30,0,-MIN(MAX($F27-1-('2.1 Kraftwerk allgemein'!$F$16-'2.1 Kraftwerk allgemein'!$F$15+1),0),COLUMN(AK27)-1-('2.1 Kraftwerk allgemein'!$F$16-'2.1 Kraftwerk allgemein'!$F$15+1)),1,MIN(MAX($F27-('2.1 Kraftwerk allgemein'!$F$16-'2.1 Kraftwerk allgemein'!$F$15+1),1),COLUMN(AK27)-('2.1 Kraftwerk allgemein'!$F$16-'2.1 Kraftwerk allgemein'!$F$15+1)))))/$F27,
SUM(OFFSET('2.5 CAPEX'!AY30,0,-MIN($F27-1,COLUMN(AK27)-1),1,MIN($F27,COLUMN(AK27))))/$F27)))))),
IF(OR(ISNUMBER($D27)=FALSE,$F27=""),"",
IF(AND('2.5 CAPEX'!$L30&lt;&gt;"x",'2.5 CAPEX'!$M30&lt;&gt;"x"),0,
IF($F27=0,0,
IF(AT$4&lt;'2.1 Kraftwerk allgemein'!$F$16,0,
IF(AT$4='2.1 Kraftwerk allgemein'!$F$16,'2.5 CAPEX'!$J30/$F27,
IF(AT$4&lt;'2.1 Kraftwerk allgemein'!$F$16+$F27,
('2.5 CAPEX'!$J30+SUM(OFFSET('2.5 CAPEX'!AY30,0,-MIN(MAX($F27-1-('2.1 Kraftwerk allgemein'!$F$16-'1.1 Allgemein'!$I$22+1),0),COLUMN(AK27)-1-('2.1 Kraftwerk allgemein'!$F$16-'1.1 Allgemein'!$I$22+1)),1,MIN(MAX($F27-('2.1 Kraftwerk allgemein'!$F$16-'1.1 Allgemein'!$I$22+1),1),COLUMN(AK27)-('2.1 Kraftwerk allgemein'!$F$16-'1.1 Allgemein'!$I$22+1)))))/$F27,
SUM(OFFSET('2.5 CAPEX'!AY30,0,-MIN($F27-1,COLUMN(AK27)-1),1,MIN($F27,COLUMN(AK27))))/$F27)))))))</f>
        <v>0</v>
      </c>
      <c r="AU27" s="199">
        <f ca="1">IF('2.1 Kraftwerk allgemein'!$F$15&lt;'1.1 Allgemein'!$I$22,
IF(OR(ISNUMBER($D27)=FALSE,$F27=""),"",
IF(AND('2.5 CAPEX'!$L30&lt;&gt;"x",'2.5 CAPEX'!$M30&lt;&gt;"x"),0,
IF($F27=0,0,
IF(AU$4&lt;'2.1 Kraftwerk allgemein'!$F$16,0,
IF(AU$4='2.1 Kraftwerk allgemein'!$F$16,'2.5 CAPEX'!$J30/$F27,
IF(AU$4&lt;'2.1 Kraftwerk allgemein'!$F$16+$F27,
('2.5 CAPEX'!$J30+SUM(OFFSET('2.5 CAPEX'!AZ30,0,-MIN(MAX($F27-1-('2.1 Kraftwerk allgemein'!$F$16-'2.1 Kraftwerk allgemein'!$F$15+1),0),COLUMN(AL27)-1-('2.1 Kraftwerk allgemein'!$F$16-'2.1 Kraftwerk allgemein'!$F$15+1)),1,MIN(MAX($F27-('2.1 Kraftwerk allgemein'!$F$16-'2.1 Kraftwerk allgemein'!$F$15+1),1),COLUMN(AL27)-('2.1 Kraftwerk allgemein'!$F$16-'2.1 Kraftwerk allgemein'!$F$15+1)))))/$F27,
SUM(OFFSET('2.5 CAPEX'!AZ30,0,-MIN($F27-1,COLUMN(AL27)-1),1,MIN($F27,COLUMN(AL27))))/$F27)))))),
IF(OR(ISNUMBER($D27)=FALSE,$F27=""),"",
IF(AND('2.5 CAPEX'!$L30&lt;&gt;"x",'2.5 CAPEX'!$M30&lt;&gt;"x"),0,
IF($F27=0,0,
IF(AU$4&lt;'2.1 Kraftwerk allgemein'!$F$16,0,
IF(AU$4='2.1 Kraftwerk allgemein'!$F$16,'2.5 CAPEX'!$J30/$F27,
IF(AU$4&lt;'2.1 Kraftwerk allgemein'!$F$16+$F27,
('2.5 CAPEX'!$J30+SUM(OFFSET('2.5 CAPEX'!AZ30,0,-MIN(MAX($F27-1-('2.1 Kraftwerk allgemein'!$F$16-'1.1 Allgemein'!$I$22+1),0),COLUMN(AL27)-1-('2.1 Kraftwerk allgemein'!$F$16-'1.1 Allgemein'!$I$22+1)),1,MIN(MAX($F27-('2.1 Kraftwerk allgemein'!$F$16-'1.1 Allgemein'!$I$22+1),1),COLUMN(AL27)-('2.1 Kraftwerk allgemein'!$F$16-'1.1 Allgemein'!$I$22+1)))))/$F27,
SUM(OFFSET('2.5 CAPEX'!AZ30,0,-MIN($F27-1,COLUMN(AL27)-1),1,MIN($F27,COLUMN(AL27))))/$F27)))))))</f>
        <v>0</v>
      </c>
      <c r="AV27" s="199">
        <f ca="1">IF('2.1 Kraftwerk allgemein'!$F$15&lt;'1.1 Allgemein'!$I$22,
IF(OR(ISNUMBER($D27)=FALSE,$F27=""),"",
IF(AND('2.5 CAPEX'!$L30&lt;&gt;"x",'2.5 CAPEX'!$M30&lt;&gt;"x"),0,
IF($F27=0,0,
IF(AV$4&lt;'2.1 Kraftwerk allgemein'!$F$16,0,
IF(AV$4='2.1 Kraftwerk allgemein'!$F$16,'2.5 CAPEX'!$J30/$F27,
IF(AV$4&lt;'2.1 Kraftwerk allgemein'!$F$16+$F27,
('2.5 CAPEX'!$J30+SUM(OFFSET('2.5 CAPEX'!BA30,0,-MIN(MAX($F27-1-('2.1 Kraftwerk allgemein'!$F$16-'2.1 Kraftwerk allgemein'!$F$15+1),0),COLUMN(AM27)-1-('2.1 Kraftwerk allgemein'!$F$16-'2.1 Kraftwerk allgemein'!$F$15+1)),1,MIN(MAX($F27-('2.1 Kraftwerk allgemein'!$F$16-'2.1 Kraftwerk allgemein'!$F$15+1),1),COLUMN(AM27)-('2.1 Kraftwerk allgemein'!$F$16-'2.1 Kraftwerk allgemein'!$F$15+1)))))/$F27,
SUM(OFFSET('2.5 CAPEX'!BA30,0,-MIN($F27-1,COLUMN(AM27)-1),1,MIN($F27,COLUMN(AM27))))/$F27)))))),
IF(OR(ISNUMBER($D27)=FALSE,$F27=""),"",
IF(AND('2.5 CAPEX'!$L30&lt;&gt;"x",'2.5 CAPEX'!$M30&lt;&gt;"x"),0,
IF($F27=0,0,
IF(AV$4&lt;'2.1 Kraftwerk allgemein'!$F$16,0,
IF(AV$4='2.1 Kraftwerk allgemein'!$F$16,'2.5 CAPEX'!$J30/$F27,
IF(AV$4&lt;'2.1 Kraftwerk allgemein'!$F$16+$F27,
('2.5 CAPEX'!$J30+SUM(OFFSET('2.5 CAPEX'!BA30,0,-MIN(MAX($F27-1-('2.1 Kraftwerk allgemein'!$F$16-'1.1 Allgemein'!$I$22+1),0),COLUMN(AM27)-1-('2.1 Kraftwerk allgemein'!$F$16-'1.1 Allgemein'!$I$22+1)),1,MIN(MAX($F27-('2.1 Kraftwerk allgemein'!$F$16-'1.1 Allgemein'!$I$22+1),1),COLUMN(AM27)-('2.1 Kraftwerk allgemein'!$F$16-'1.1 Allgemein'!$I$22+1)))))/$F27,
SUM(OFFSET('2.5 CAPEX'!BA30,0,-MIN($F27-1,COLUMN(AM27)-1),1,MIN($F27,COLUMN(AM27))))/$F27)))))))</f>
        <v>0</v>
      </c>
      <c r="AW27" s="199">
        <f ca="1">IF('2.1 Kraftwerk allgemein'!$F$15&lt;'1.1 Allgemein'!$I$22,
IF(OR(ISNUMBER($D27)=FALSE,$F27=""),"",
IF(AND('2.5 CAPEX'!$L30&lt;&gt;"x",'2.5 CAPEX'!$M30&lt;&gt;"x"),0,
IF($F27=0,0,
IF(AW$4&lt;'2.1 Kraftwerk allgemein'!$F$16,0,
IF(AW$4='2.1 Kraftwerk allgemein'!$F$16,'2.5 CAPEX'!$J30/$F27,
IF(AW$4&lt;'2.1 Kraftwerk allgemein'!$F$16+$F27,
('2.5 CAPEX'!$J30+SUM(OFFSET('2.5 CAPEX'!BB30,0,-MIN(MAX($F27-1-('2.1 Kraftwerk allgemein'!$F$16-'2.1 Kraftwerk allgemein'!$F$15+1),0),COLUMN(AN27)-1-('2.1 Kraftwerk allgemein'!$F$16-'2.1 Kraftwerk allgemein'!$F$15+1)),1,MIN(MAX($F27-('2.1 Kraftwerk allgemein'!$F$16-'2.1 Kraftwerk allgemein'!$F$15+1),1),COLUMN(AN27)-('2.1 Kraftwerk allgemein'!$F$16-'2.1 Kraftwerk allgemein'!$F$15+1)))))/$F27,
SUM(OFFSET('2.5 CAPEX'!BB30,0,-MIN($F27-1,COLUMN(AN27)-1),1,MIN($F27,COLUMN(AN27))))/$F27)))))),
IF(OR(ISNUMBER($D27)=FALSE,$F27=""),"",
IF(AND('2.5 CAPEX'!$L30&lt;&gt;"x",'2.5 CAPEX'!$M30&lt;&gt;"x"),0,
IF($F27=0,0,
IF(AW$4&lt;'2.1 Kraftwerk allgemein'!$F$16,0,
IF(AW$4='2.1 Kraftwerk allgemein'!$F$16,'2.5 CAPEX'!$J30/$F27,
IF(AW$4&lt;'2.1 Kraftwerk allgemein'!$F$16+$F27,
('2.5 CAPEX'!$J30+SUM(OFFSET('2.5 CAPEX'!BB30,0,-MIN(MAX($F27-1-('2.1 Kraftwerk allgemein'!$F$16-'1.1 Allgemein'!$I$22+1),0),COLUMN(AN27)-1-('2.1 Kraftwerk allgemein'!$F$16-'1.1 Allgemein'!$I$22+1)),1,MIN(MAX($F27-('2.1 Kraftwerk allgemein'!$F$16-'1.1 Allgemein'!$I$22+1),1),COLUMN(AN27)-('2.1 Kraftwerk allgemein'!$F$16-'1.1 Allgemein'!$I$22+1)))))/$F27,
SUM(OFFSET('2.5 CAPEX'!BB30,0,-MIN($F27-1,COLUMN(AN27)-1),1,MIN($F27,COLUMN(AN27))))/$F27)))))))</f>
        <v>0</v>
      </c>
      <c r="AX27" s="199">
        <f ca="1">IF('2.1 Kraftwerk allgemein'!$F$15&lt;'1.1 Allgemein'!$I$22,
IF(OR(ISNUMBER($D27)=FALSE,$F27=""),"",
IF(AND('2.5 CAPEX'!$L30&lt;&gt;"x",'2.5 CAPEX'!$M30&lt;&gt;"x"),0,
IF($F27=0,0,
IF(AX$4&lt;'2.1 Kraftwerk allgemein'!$F$16,0,
IF(AX$4='2.1 Kraftwerk allgemein'!$F$16,'2.5 CAPEX'!$J30/$F27,
IF(AX$4&lt;'2.1 Kraftwerk allgemein'!$F$16+$F27,
('2.5 CAPEX'!$J30+SUM(OFFSET('2.5 CAPEX'!BC30,0,-MIN(MAX($F27-1-('2.1 Kraftwerk allgemein'!$F$16-'2.1 Kraftwerk allgemein'!$F$15+1),0),COLUMN(AO27)-1-('2.1 Kraftwerk allgemein'!$F$16-'2.1 Kraftwerk allgemein'!$F$15+1)),1,MIN(MAX($F27-('2.1 Kraftwerk allgemein'!$F$16-'2.1 Kraftwerk allgemein'!$F$15+1),1),COLUMN(AO27)-('2.1 Kraftwerk allgemein'!$F$16-'2.1 Kraftwerk allgemein'!$F$15+1)))))/$F27,
SUM(OFFSET('2.5 CAPEX'!BC30,0,-MIN($F27-1,COLUMN(AO27)-1),1,MIN($F27,COLUMN(AO27))))/$F27)))))),
IF(OR(ISNUMBER($D27)=FALSE,$F27=""),"",
IF(AND('2.5 CAPEX'!$L30&lt;&gt;"x",'2.5 CAPEX'!$M30&lt;&gt;"x"),0,
IF($F27=0,0,
IF(AX$4&lt;'2.1 Kraftwerk allgemein'!$F$16,0,
IF(AX$4='2.1 Kraftwerk allgemein'!$F$16,'2.5 CAPEX'!$J30/$F27,
IF(AX$4&lt;'2.1 Kraftwerk allgemein'!$F$16+$F27,
('2.5 CAPEX'!$J30+SUM(OFFSET('2.5 CAPEX'!BC30,0,-MIN(MAX($F27-1-('2.1 Kraftwerk allgemein'!$F$16-'1.1 Allgemein'!$I$22+1),0),COLUMN(AO27)-1-('2.1 Kraftwerk allgemein'!$F$16-'1.1 Allgemein'!$I$22+1)),1,MIN(MAX($F27-('2.1 Kraftwerk allgemein'!$F$16-'1.1 Allgemein'!$I$22+1),1),COLUMN(AO27)-('2.1 Kraftwerk allgemein'!$F$16-'1.1 Allgemein'!$I$22+1)))))/$F27,
SUM(OFFSET('2.5 CAPEX'!BC30,0,-MIN($F27-1,COLUMN(AO27)-1),1,MIN($F27,COLUMN(AO27))))/$F27)))))))</f>
        <v>0</v>
      </c>
      <c r="AY27" s="199">
        <f ca="1">IF('2.1 Kraftwerk allgemein'!$F$15&lt;'1.1 Allgemein'!$I$22,
IF(OR(ISNUMBER($D27)=FALSE,$F27=""),"",
IF(AND('2.5 CAPEX'!$L30&lt;&gt;"x",'2.5 CAPEX'!$M30&lt;&gt;"x"),0,
IF($F27=0,0,
IF(AY$4&lt;'2.1 Kraftwerk allgemein'!$F$16,0,
IF(AY$4='2.1 Kraftwerk allgemein'!$F$16,'2.5 CAPEX'!$J30/$F27,
IF(AY$4&lt;'2.1 Kraftwerk allgemein'!$F$16+$F27,
('2.5 CAPEX'!$J30+SUM(OFFSET('2.5 CAPEX'!BD30,0,-MIN(MAX($F27-1-('2.1 Kraftwerk allgemein'!$F$16-'2.1 Kraftwerk allgemein'!$F$15+1),0),COLUMN(AP27)-1-('2.1 Kraftwerk allgemein'!$F$16-'2.1 Kraftwerk allgemein'!$F$15+1)),1,MIN(MAX($F27-('2.1 Kraftwerk allgemein'!$F$16-'2.1 Kraftwerk allgemein'!$F$15+1),1),COLUMN(AP27)-('2.1 Kraftwerk allgemein'!$F$16-'2.1 Kraftwerk allgemein'!$F$15+1)))))/$F27,
SUM(OFFSET('2.5 CAPEX'!BD30,0,-MIN($F27-1,COLUMN(AP27)-1),1,MIN($F27,COLUMN(AP27))))/$F27)))))),
IF(OR(ISNUMBER($D27)=FALSE,$F27=""),"",
IF(AND('2.5 CAPEX'!$L30&lt;&gt;"x",'2.5 CAPEX'!$M30&lt;&gt;"x"),0,
IF($F27=0,0,
IF(AY$4&lt;'2.1 Kraftwerk allgemein'!$F$16,0,
IF(AY$4='2.1 Kraftwerk allgemein'!$F$16,'2.5 CAPEX'!$J30/$F27,
IF(AY$4&lt;'2.1 Kraftwerk allgemein'!$F$16+$F27,
('2.5 CAPEX'!$J30+SUM(OFFSET('2.5 CAPEX'!BD30,0,-MIN(MAX($F27-1-('2.1 Kraftwerk allgemein'!$F$16-'1.1 Allgemein'!$I$22+1),0),COLUMN(AP27)-1-('2.1 Kraftwerk allgemein'!$F$16-'1.1 Allgemein'!$I$22+1)),1,MIN(MAX($F27-('2.1 Kraftwerk allgemein'!$F$16-'1.1 Allgemein'!$I$22+1),1),COLUMN(AP27)-('2.1 Kraftwerk allgemein'!$F$16-'1.1 Allgemein'!$I$22+1)))))/$F27,
SUM(OFFSET('2.5 CAPEX'!BD30,0,-MIN($F27-1,COLUMN(AP27)-1),1,MIN($F27,COLUMN(AP27))))/$F27)))))))</f>
        <v>0</v>
      </c>
      <c r="AZ27" s="199">
        <f ca="1">IF('2.1 Kraftwerk allgemein'!$F$15&lt;'1.1 Allgemein'!$I$22,
IF(OR(ISNUMBER($D27)=FALSE,$F27=""),"",
IF(AND('2.5 CAPEX'!$L30&lt;&gt;"x",'2.5 CAPEX'!$M30&lt;&gt;"x"),0,
IF($F27=0,0,
IF(AZ$4&lt;'2.1 Kraftwerk allgemein'!$F$16,0,
IF(AZ$4='2.1 Kraftwerk allgemein'!$F$16,'2.5 CAPEX'!$J30/$F27,
IF(AZ$4&lt;'2.1 Kraftwerk allgemein'!$F$16+$F27,
('2.5 CAPEX'!$J30+SUM(OFFSET('2.5 CAPEX'!BE30,0,-MIN(MAX($F27-1-('2.1 Kraftwerk allgemein'!$F$16-'2.1 Kraftwerk allgemein'!$F$15+1),0),COLUMN(AQ27)-1-('2.1 Kraftwerk allgemein'!$F$16-'2.1 Kraftwerk allgemein'!$F$15+1)),1,MIN(MAX($F27-('2.1 Kraftwerk allgemein'!$F$16-'2.1 Kraftwerk allgemein'!$F$15+1),1),COLUMN(AQ27)-('2.1 Kraftwerk allgemein'!$F$16-'2.1 Kraftwerk allgemein'!$F$15+1)))))/$F27,
SUM(OFFSET('2.5 CAPEX'!BE30,0,-MIN($F27-1,COLUMN(AQ27)-1),1,MIN($F27,COLUMN(AQ27))))/$F27)))))),
IF(OR(ISNUMBER($D27)=FALSE,$F27=""),"",
IF(AND('2.5 CAPEX'!$L30&lt;&gt;"x",'2.5 CAPEX'!$M30&lt;&gt;"x"),0,
IF($F27=0,0,
IF(AZ$4&lt;'2.1 Kraftwerk allgemein'!$F$16,0,
IF(AZ$4='2.1 Kraftwerk allgemein'!$F$16,'2.5 CAPEX'!$J30/$F27,
IF(AZ$4&lt;'2.1 Kraftwerk allgemein'!$F$16+$F27,
('2.5 CAPEX'!$J30+SUM(OFFSET('2.5 CAPEX'!BE30,0,-MIN(MAX($F27-1-('2.1 Kraftwerk allgemein'!$F$16-'1.1 Allgemein'!$I$22+1),0),COLUMN(AQ27)-1-('2.1 Kraftwerk allgemein'!$F$16-'1.1 Allgemein'!$I$22+1)),1,MIN(MAX($F27-('2.1 Kraftwerk allgemein'!$F$16-'1.1 Allgemein'!$I$22+1),1),COLUMN(AQ27)-('2.1 Kraftwerk allgemein'!$F$16-'1.1 Allgemein'!$I$22+1)))))/$F27,
SUM(OFFSET('2.5 CAPEX'!BE30,0,-MIN($F27-1,COLUMN(AQ27)-1),1,MIN($F27,COLUMN(AQ27))))/$F27)))))))</f>
        <v>0</v>
      </c>
      <c r="BA27" s="199">
        <f ca="1">IF('2.1 Kraftwerk allgemein'!$F$15&lt;'1.1 Allgemein'!$I$22,
IF(OR(ISNUMBER($D27)=FALSE,$F27=""),"",
IF(AND('2.5 CAPEX'!$L30&lt;&gt;"x",'2.5 CAPEX'!$M30&lt;&gt;"x"),0,
IF($F27=0,0,
IF(BA$4&lt;'2.1 Kraftwerk allgemein'!$F$16,0,
IF(BA$4='2.1 Kraftwerk allgemein'!$F$16,'2.5 CAPEX'!$J30/$F27,
IF(BA$4&lt;'2.1 Kraftwerk allgemein'!$F$16+$F27,
('2.5 CAPEX'!$J30+SUM(OFFSET('2.5 CAPEX'!BF30,0,-MIN(MAX($F27-1-('2.1 Kraftwerk allgemein'!$F$16-'2.1 Kraftwerk allgemein'!$F$15+1),0),COLUMN(AR27)-1-('2.1 Kraftwerk allgemein'!$F$16-'2.1 Kraftwerk allgemein'!$F$15+1)),1,MIN(MAX($F27-('2.1 Kraftwerk allgemein'!$F$16-'2.1 Kraftwerk allgemein'!$F$15+1),1),COLUMN(AR27)-('2.1 Kraftwerk allgemein'!$F$16-'2.1 Kraftwerk allgemein'!$F$15+1)))))/$F27,
SUM(OFFSET('2.5 CAPEX'!BF30,0,-MIN($F27-1,COLUMN(AR27)-1),1,MIN($F27,COLUMN(AR27))))/$F27)))))),
IF(OR(ISNUMBER($D27)=FALSE,$F27=""),"",
IF(AND('2.5 CAPEX'!$L30&lt;&gt;"x",'2.5 CAPEX'!$M30&lt;&gt;"x"),0,
IF($F27=0,0,
IF(BA$4&lt;'2.1 Kraftwerk allgemein'!$F$16,0,
IF(BA$4='2.1 Kraftwerk allgemein'!$F$16,'2.5 CAPEX'!$J30/$F27,
IF(BA$4&lt;'2.1 Kraftwerk allgemein'!$F$16+$F27,
('2.5 CAPEX'!$J30+SUM(OFFSET('2.5 CAPEX'!BF30,0,-MIN(MAX($F27-1-('2.1 Kraftwerk allgemein'!$F$16-'1.1 Allgemein'!$I$22+1),0),COLUMN(AR27)-1-('2.1 Kraftwerk allgemein'!$F$16-'1.1 Allgemein'!$I$22+1)),1,MIN(MAX($F27-('2.1 Kraftwerk allgemein'!$F$16-'1.1 Allgemein'!$I$22+1),1),COLUMN(AR27)-('2.1 Kraftwerk allgemein'!$F$16-'1.1 Allgemein'!$I$22+1)))))/$F27,
SUM(OFFSET('2.5 CAPEX'!BF30,0,-MIN($F27-1,COLUMN(AR27)-1),1,MIN($F27,COLUMN(AR27))))/$F27)))))))</f>
        <v>0</v>
      </c>
      <c r="BB27" s="199">
        <f ca="1">IF('2.1 Kraftwerk allgemein'!$F$15&lt;'1.1 Allgemein'!$I$22,
IF(OR(ISNUMBER($D27)=FALSE,$F27=""),"",
IF(AND('2.5 CAPEX'!$L30&lt;&gt;"x",'2.5 CAPEX'!$M30&lt;&gt;"x"),0,
IF($F27=0,0,
IF(BB$4&lt;'2.1 Kraftwerk allgemein'!$F$16,0,
IF(BB$4='2.1 Kraftwerk allgemein'!$F$16,'2.5 CAPEX'!$J30/$F27,
IF(BB$4&lt;'2.1 Kraftwerk allgemein'!$F$16+$F27,
('2.5 CAPEX'!$J30+SUM(OFFSET('2.5 CAPEX'!BG30,0,-MIN(MAX($F27-1-('2.1 Kraftwerk allgemein'!$F$16-'2.1 Kraftwerk allgemein'!$F$15+1),0),COLUMN(AS27)-1-('2.1 Kraftwerk allgemein'!$F$16-'2.1 Kraftwerk allgemein'!$F$15+1)),1,MIN(MAX($F27-('2.1 Kraftwerk allgemein'!$F$16-'2.1 Kraftwerk allgemein'!$F$15+1),1),COLUMN(AS27)-('2.1 Kraftwerk allgemein'!$F$16-'2.1 Kraftwerk allgemein'!$F$15+1)))))/$F27,
SUM(OFFSET('2.5 CAPEX'!BG30,0,-MIN($F27-1,COLUMN(AS27)-1),1,MIN($F27,COLUMN(AS27))))/$F27)))))),
IF(OR(ISNUMBER($D27)=FALSE,$F27=""),"",
IF(AND('2.5 CAPEX'!$L30&lt;&gt;"x",'2.5 CAPEX'!$M30&lt;&gt;"x"),0,
IF($F27=0,0,
IF(BB$4&lt;'2.1 Kraftwerk allgemein'!$F$16,0,
IF(BB$4='2.1 Kraftwerk allgemein'!$F$16,'2.5 CAPEX'!$J30/$F27,
IF(BB$4&lt;'2.1 Kraftwerk allgemein'!$F$16+$F27,
('2.5 CAPEX'!$J30+SUM(OFFSET('2.5 CAPEX'!BG30,0,-MIN(MAX($F27-1-('2.1 Kraftwerk allgemein'!$F$16-'1.1 Allgemein'!$I$22+1),0),COLUMN(AS27)-1-('2.1 Kraftwerk allgemein'!$F$16-'1.1 Allgemein'!$I$22+1)),1,MIN(MAX($F27-('2.1 Kraftwerk allgemein'!$F$16-'1.1 Allgemein'!$I$22+1),1),COLUMN(AS27)-('2.1 Kraftwerk allgemein'!$F$16-'1.1 Allgemein'!$I$22+1)))))/$F27,
SUM(OFFSET('2.5 CAPEX'!BG30,0,-MIN($F27-1,COLUMN(AS27)-1),1,MIN($F27,COLUMN(AS27))))/$F27)))))))</f>
        <v>0</v>
      </c>
      <c r="BC27" s="199">
        <f ca="1">IF('2.1 Kraftwerk allgemein'!$F$15&lt;'1.1 Allgemein'!$I$22,
IF(OR(ISNUMBER($D27)=FALSE,$F27=""),"",
IF(AND('2.5 CAPEX'!$L30&lt;&gt;"x",'2.5 CAPEX'!$M30&lt;&gt;"x"),0,
IF($F27=0,0,
IF(BC$4&lt;'2.1 Kraftwerk allgemein'!$F$16,0,
IF(BC$4='2.1 Kraftwerk allgemein'!$F$16,'2.5 CAPEX'!$J30/$F27,
IF(BC$4&lt;'2.1 Kraftwerk allgemein'!$F$16+$F27,
('2.5 CAPEX'!$J30+SUM(OFFSET('2.5 CAPEX'!BH30,0,-MIN(MAX($F27-1-('2.1 Kraftwerk allgemein'!$F$16-'2.1 Kraftwerk allgemein'!$F$15+1),0),COLUMN(AT27)-1-('2.1 Kraftwerk allgemein'!$F$16-'2.1 Kraftwerk allgemein'!$F$15+1)),1,MIN(MAX($F27-('2.1 Kraftwerk allgemein'!$F$16-'2.1 Kraftwerk allgemein'!$F$15+1),1),COLUMN(AT27)-('2.1 Kraftwerk allgemein'!$F$16-'2.1 Kraftwerk allgemein'!$F$15+1)))))/$F27,
SUM(OFFSET('2.5 CAPEX'!BH30,0,-MIN($F27-1,COLUMN(AT27)-1),1,MIN($F27,COLUMN(AT27))))/$F27)))))),
IF(OR(ISNUMBER($D27)=FALSE,$F27=""),"",
IF(AND('2.5 CAPEX'!$L30&lt;&gt;"x",'2.5 CAPEX'!$M30&lt;&gt;"x"),0,
IF($F27=0,0,
IF(BC$4&lt;'2.1 Kraftwerk allgemein'!$F$16,0,
IF(BC$4='2.1 Kraftwerk allgemein'!$F$16,'2.5 CAPEX'!$J30/$F27,
IF(BC$4&lt;'2.1 Kraftwerk allgemein'!$F$16+$F27,
('2.5 CAPEX'!$J30+SUM(OFFSET('2.5 CAPEX'!BH30,0,-MIN(MAX($F27-1-('2.1 Kraftwerk allgemein'!$F$16-'1.1 Allgemein'!$I$22+1),0),COLUMN(AT27)-1-('2.1 Kraftwerk allgemein'!$F$16-'1.1 Allgemein'!$I$22+1)),1,MIN(MAX($F27-('2.1 Kraftwerk allgemein'!$F$16-'1.1 Allgemein'!$I$22+1),1),COLUMN(AT27)-('2.1 Kraftwerk allgemein'!$F$16-'1.1 Allgemein'!$I$22+1)))))/$F27,
SUM(OFFSET('2.5 CAPEX'!BH30,0,-MIN($F27-1,COLUMN(AT27)-1),1,MIN($F27,COLUMN(AT27))))/$F27)))))))</f>
        <v>0</v>
      </c>
      <c r="BD27" s="199">
        <f ca="1">IF('2.1 Kraftwerk allgemein'!$F$15&lt;'1.1 Allgemein'!$I$22,
IF(OR(ISNUMBER($D27)=FALSE,$F27=""),"",
IF(AND('2.5 CAPEX'!$L30&lt;&gt;"x",'2.5 CAPEX'!$M30&lt;&gt;"x"),0,
IF($F27=0,0,
IF(BD$4&lt;'2.1 Kraftwerk allgemein'!$F$16,0,
IF(BD$4='2.1 Kraftwerk allgemein'!$F$16,'2.5 CAPEX'!$J30/$F27,
IF(BD$4&lt;'2.1 Kraftwerk allgemein'!$F$16+$F27,
('2.5 CAPEX'!$J30+SUM(OFFSET('2.5 CAPEX'!BI30,0,-MIN(MAX($F27-1-('2.1 Kraftwerk allgemein'!$F$16-'2.1 Kraftwerk allgemein'!$F$15+1),0),COLUMN(AU27)-1-('2.1 Kraftwerk allgemein'!$F$16-'2.1 Kraftwerk allgemein'!$F$15+1)),1,MIN(MAX($F27-('2.1 Kraftwerk allgemein'!$F$16-'2.1 Kraftwerk allgemein'!$F$15+1),1),COLUMN(AU27)-('2.1 Kraftwerk allgemein'!$F$16-'2.1 Kraftwerk allgemein'!$F$15+1)))))/$F27,
SUM(OFFSET('2.5 CAPEX'!BI30,0,-MIN($F27-1,COLUMN(AU27)-1),1,MIN($F27,COLUMN(AU27))))/$F27)))))),
IF(OR(ISNUMBER($D27)=FALSE,$F27=""),"",
IF(AND('2.5 CAPEX'!$L30&lt;&gt;"x",'2.5 CAPEX'!$M30&lt;&gt;"x"),0,
IF($F27=0,0,
IF(BD$4&lt;'2.1 Kraftwerk allgemein'!$F$16,0,
IF(BD$4='2.1 Kraftwerk allgemein'!$F$16,'2.5 CAPEX'!$J30/$F27,
IF(BD$4&lt;'2.1 Kraftwerk allgemein'!$F$16+$F27,
('2.5 CAPEX'!$J30+SUM(OFFSET('2.5 CAPEX'!BI30,0,-MIN(MAX($F27-1-('2.1 Kraftwerk allgemein'!$F$16-'1.1 Allgemein'!$I$22+1),0),COLUMN(AU27)-1-('2.1 Kraftwerk allgemein'!$F$16-'1.1 Allgemein'!$I$22+1)),1,MIN(MAX($F27-('2.1 Kraftwerk allgemein'!$F$16-'1.1 Allgemein'!$I$22+1),1),COLUMN(AU27)-('2.1 Kraftwerk allgemein'!$F$16-'1.1 Allgemein'!$I$22+1)))))/$F27,
SUM(OFFSET('2.5 CAPEX'!BI30,0,-MIN($F27-1,COLUMN(AU27)-1),1,MIN($F27,COLUMN(AU27))))/$F27)))))))</f>
        <v>0</v>
      </c>
      <c r="BE27" s="199">
        <f ca="1">IF('2.1 Kraftwerk allgemein'!$F$15&lt;'1.1 Allgemein'!$I$22,
IF(OR(ISNUMBER($D27)=FALSE,$F27=""),"",
IF(AND('2.5 CAPEX'!$L30&lt;&gt;"x",'2.5 CAPEX'!$M30&lt;&gt;"x"),0,
IF($F27=0,0,
IF(BE$4&lt;'2.1 Kraftwerk allgemein'!$F$16,0,
IF(BE$4='2.1 Kraftwerk allgemein'!$F$16,'2.5 CAPEX'!$J30/$F27,
IF(BE$4&lt;'2.1 Kraftwerk allgemein'!$F$16+$F27,
('2.5 CAPEX'!$J30+SUM(OFFSET('2.5 CAPEX'!BJ30,0,-MIN(MAX($F27-1-('2.1 Kraftwerk allgemein'!$F$16-'2.1 Kraftwerk allgemein'!$F$15+1),0),COLUMN(AV27)-1-('2.1 Kraftwerk allgemein'!$F$16-'2.1 Kraftwerk allgemein'!$F$15+1)),1,MIN(MAX($F27-('2.1 Kraftwerk allgemein'!$F$16-'2.1 Kraftwerk allgemein'!$F$15+1),1),COLUMN(AV27)-('2.1 Kraftwerk allgemein'!$F$16-'2.1 Kraftwerk allgemein'!$F$15+1)))))/$F27,
SUM(OFFSET('2.5 CAPEX'!BJ30,0,-MIN($F27-1,COLUMN(AV27)-1),1,MIN($F27,COLUMN(AV27))))/$F27)))))),
IF(OR(ISNUMBER($D27)=FALSE,$F27=""),"",
IF(AND('2.5 CAPEX'!$L30&lt;&gt;"x",'2.5 CAPEX'!$M30&lt;&gt;"x"),0,
IF($F27=0,0,
IF(BE$4&lt;'2.1 Kraftwerk allgemein'!$F$16,0,
IF(BE$4='2.1 Kraftwerk allgemein'!$F$16,'2.5 CAPEX'!$J30/$F27,
IF(BE$4&lt;'2.1 Kraftwerk allgemein'!$F$16+$F27,
('2.5 CAPEX'!$J30+SUM(OFFSET('2.5 CAPEX'!BJ30,0,-MIN(MAX($F27-1-('2.1 Kraftwerk allgemein'!$F$16-'1.1 Allgemein'!$I$22+1),0),COLUMN(AV27)-1-('2.1 Kraftwerk allgemein'!$F$16-'1.1 Allgemein'!$I$22+1)),1,MIN(MAX($F27-('2.1 Kraftwerk allgemein'!$F$16-'1.1 Allgemein'!$I$22+1),1),COLUMN(AV27)-('2.1 Kraftwerk allgemein'!$F$16-'1.1 Allgemein'!$I$22+1)))))/$F27,
SUM(OFFSET('2.5 CAPEX'!BJ30,0,-MIN($F27-1,COLUMN(AV27)-1),1,MIN($F27,COLUMN(AV27))))/$F27)))))))</f>
        <v>0</v>
      </c>
      <c r="BF27" s="199">
        <f ca="1">IF('2.1 Kraftwerk allgemein'!$F$15&lt;'1.1 Allgemein'!$I$22,
IF(OR(ISNUMBER($D27)=FALSE,$F27=""),"",
IF(AND('2.5 CAPEX'!$L30&lt;&gt;"x",'2.5 CAPEX'!$M30&lt;&gt;"x"),0,
IF($F27=0,0,
IF(BF$4&lt;'2.1 Kraftwerk allgemein'!$F$16,0,
IF(BF$4='2.1 Kraftwerk allgemein'!$F$16,'2.5 CAPEX'!$J30/$F27,
IF(BF$4&lt;'2.1 Kraftwerk allgemein'!$F$16+$F27,
('2.5 CAPEX'!$J30+SUM(OFFSET('2.5 CAPEX'!BK30,0,-MIN(MAX($F27-1-('2.1 Kraftwerk allgemein'!$F$16-'2.1 Kraftwerk allgemein'!$F$15+1),0),COLUMN(AW27)-1-('2.1 Kraftwerk allgemein'!$F$16-'2.1 Kraftwerk allgemein'!$F$15+1)),1,MIN(MAX($F27-('2.1 Kraftwerk allgemein'!$F$16-'2.1 Kraftwerk allgemein'!$F$15+1),1),COLUMN(AW27)-('2.1 Kraftwerk allgemein'!$F$16-'2.1 Kraftwerk allgemein'!$F$15+1)))))/$F27,
SUM(OFFSET('2.5 CAPEX'!BK30,0,-MIN($F27-1,COLUMN(AW27)-1),1,MIN($F27,COLUMN(AW27))))/$F27)))))),
IF(OR(ISNUMBER($D27)=FALSE,$F27=""),"",
IF(AND('2.5 CAPEX'!$L30&lt;&gt;"x",'2.5 CAPEX'!$M30&lt;&gt;"x"),0,
IF($F27=0,0,
IF(BF$4&lt;'2.1 Kraftwerk allgemein'!$F$16,0,
IF(BF$4='2.1 Kraftwerk allgemein'!$F$16,'2.5 CAPEX'!$J30/$F27,
IF(BF$4&lt;'2.1 Kraftwerk allgemein'!$F$16+$F27,
('2.5 CAPEX'!$J30+SUM(OFFSET('2.5 CAPEX'!BK30,0,-MIN(MAX($F27-1-('2.1 Kraftwerk allgemein'!$F$16-'1.1 Allgemein'!$I$22+1),0),COLUMN(AW27)-1-('2.1 Kraftwerk allgemein'!$F$16-'1.1 Allgemein'!$I$22+1)),1,MIN(MAX($F27-('2.1 Kraftwerk allgemein'!$F$16-'1.1 Allgemein'!$I$22+1),1),COLUMN(AW27)-('2.1 Kraftwerk allgemein'!$F$16-'1.1 Allgemein'!$I$22+1)))))/$F27,
SUM(OFFSET('2.5 CAPEX'!BK30,0,-MIN($F27-1,COLUMN(AW27)-1),1,MIN($F27,COLUMN(AW27))))/$F27)))))))</f>
        <v>0</v>
      </c>
      <c r="BG27" s="199">
        <f ca="1">IF('2.1 Kraftwerk allgemein'!$F$15&lt;'1.1 Allgemein'!$I$22,
IF(OR(ISNUMBER($D27)=FALSE,$F27=""),"",
IF(AND('2.5 CAPEX'!$L30&lt;&gt;"x",'2.5 CAPEX'!$M30&lt;&gt;"x"),0,
IF($F27=0,0,
IF(BG$4&lt;'2.1 Kraftwerk allgemein'!$F$16,0,
IF(BG$4='2.1 Kraftwerk allgemein'!$F$16,'2.5 CAPEX'!$J30/$F27,
IF(BG$4&lt;'2.1 Kraftwerk allgemein'!$F$16+$F27,
('2.5 CAPEX'!$J30+SUM(OFFSET('2.5 CAPEX'!BL30,0,-MIN(MAX($F27-1-('2.1 Kraftwerk allgemein'!$F$16-'2.1 Kraftwerk allgemein'!$F$15+1),0),COLUMN(AX27)-1-('2.1 Kraftwerk allgemein'!$F$16-'2.1 Kraftwerk allgemein'!$F$15+1)),1,MIN(MAX($F27-('2.1 Kraftwerk allgemein'!$F$16-'2.1 Kraftwerk allgemein'!$F$15+1),1),COLUMN(AX27)-('2.1 Kraftwerk allgemein'!$F$16-'2.1 Kraftwerk allgemein'!$F$15+1)))))/$F27,
SUM(OFFSET('2.5 CAPEX'!BL30,0,-MIN($F27-1,COLUMN(AX27)-1),1,MIN($F27,COLUMN(AX27))))/$F27)))))),
IF(OR(ISNUMBER($D27)=FALSE,$F27=""),"",
IF(AND('2.5 CAPEX'!$L30&lt;&gt;"x",'2.5 CAPEX'!$M30&lt;&gt;"x"),0,
IF($F27=0,0,
IF(BG$4&lt;'2.1 Kraftwerk allgemein'!$F$16,0,
IF(BG$4='2.1 Kraftwerk allgemein'!$F$16,'2.5 CAPEX'!$J30/$F27,
IF(BG$4&lt;'2.1 Kraftwerk allgemein'!$F$16+$F27,
('2.5 CAPEX'!$J30+SUM(OFFSET('2.5 CAPEX'!BL30,0,-MIN(MAX($F27-1-('2.1 Kraftwerk allgemein'!$F$16-'1.1 Allgemein'!$I$22+1),0),COLUMN(AX27)-1-('2.1 Kraftwerk allgemein'!$F$16-'1.1 Allgemein'!$I$22+1)),1,MIN(MAX($F27-('2.1 Kraftwerk allgemein'!$F$16-'1.1 Allgemein'!$I$22+1),1),COLUMN(AX27)-('2.1 Kraftwerk allgemein'!$F$16-'1.1 Allgemein'!$I$22+1)))))/$F27,
SUM(OFFSET('2.5 CAPEX'!BL30,0,-MIN($F27-1,COLUMN(AX27)-1),1,MIN($F27,COLUMN(AX27))))/$F27)))))))</f>
        <v>0</v>
      </c>
      <c r="BH27" s="199">
        <f ca="1">IF('2.1 Kraftwerk allgemein'!$F$15&lt;'1.1 Allgemein'!$I$22,
IF(OR(ISNUMBER($D27)=FALSE,$F27=""),"",
IF(AND('2.5 CAPEX'!$L30&lt;&gt;"x",'2.5 CAPEX'!$M30&lt;&gt;"x"),0,
IF($F27=0,0,
IF(BH$4&lt;'2.1 Kraftwerk allgemein'!$F$16,0,
IF(BH$4='2.1 Kraftwerk allgemein'!$F$16,'2.5 CAPEX'!$J30/$F27,
IF(BH$4&lt;'2.1 Kraftwerk allgemein'!$F$16+$F27,
('2.5 CAPEX'!$J30+SUM(OFFSET('2.5 CAPEX'!BM30,0,-MIN(MAX($F27-1-('2.1 Kraftwerk allgemein'!$F$16-'2.1 Kraftwerk allgemein'!$F$15+1),0),COLUMN(AY27)-1-('2.1 Kraftwerk allgemein'!$F$16-'2.1 Kraftwerk allgemein'!$F$15+1)),1,MIN(MAX($F27-('2.1 Kraftwerk allgemein'!$F$16-'2.1 Kraftwerk allgemein'!$F$15+1),1),COLUMN(AY27)-('2.1 Kraftwerk allgemein'!$F$16-'2.1 Kraftwerk allgemein'!$F$15+1)))))/$F27,
SUM(OFFSET('2.5 CAPEX'!BM30,0,-MIN($F27-1,COLUMN(AY27)-1),1,MIN($F27,COLUMN(AY27))))/$F27)))))),
IF(OR(ISNUMBER($D27)=FALSE,$F27=""),"",
IF(AND('2.5 CAPEX'!$L30&lt;&gt;"x",'2.5 CAPEX'!$M30&lt;&gt;"x"),0,
IF($F27=0,0,
IF(BH$4&lt;'2.1 Kraftwerk allgemein'!$F$16,0,
IF(BH$4='2.1 Kraftwerk allgemein'!$F$16,'2.5 CAPEX'!$J30/$F27,
IF(BH$4&lt;'2.1 Kraftwerk allgemein'!$F$16+$F27,
('2.5 CAPEX'!$J30+SUM(OFFSET('2.5 CAPEX'!BM30,0,-MIN(MAX($F27-1-('2.1 Kraftwerk allgemein'!$F$16-'1.1 Allgemein'!$I$22+1),0),COLUMN(AY27)-1-('2.1 Kraftwerk allgemein'!$F$16-'1.1 Allgemein'!$I$22+1)),1,MIN(MAX($F27-('2.1 Kraftwerk allgemein'!$F$16-'1.1 Allgemein'!$I$22+1),1),COLUMN(AY27)-('2.1 Kraftwerk allgemein'!$F$16-'1.1 Allgemein'!$I$22+1)))))/$F27,
SUM(OFFSET('2.5 CAPEX'!BM30,0,-MIN($F27-1,COLUMN(AY27)-1),1,MIN($F27,COLUMN(AY27))))/$F27)))))))</f>
        <v>0</v>
      </c>
      <c r="BI27" s="199">
        <f ca="1">IF('2.1 Kraftwerk allgemein'!$F$15&lt;'1.1 Allgemein'!$I$22,
IF(OR(ISNUMBER($D27)=FALSE,$F27=""),"",
IF(AND('2.5 CAPEX'!$L30&lt;&gt;"x",'2.5 CAPEX'!$M30&lt;&gt;"x"),0,
IF($F27=0,0,
IF(BI$4&lt;'2.1 Kraftwerk allgemein'!$F$16,0,
IF(BI$4='2.1 Kraftwerk allgemein'!$F$16,'2.5 CAPEX'!$J30/$F27,
IF(BI$4&lt;'2.1 Kraftwerk allgemein'!$F$16+$F27,
('2.5 CAPEX'!$J30+SUM(OFFSET('2.5 CAPEX'!BN30,0,-MIN(MAX($F27-1-('2.1 Kraftwerk allgemein'!$F$16-'2.1 Kraftwerk allgemein'!$F$15+1),0),COLUMN(AZ27)-1-('2.1 Kraftwerk allgemein'!$F$16-'2.1 Kraftwerk allgemein'!$F$15+1)),1,MIN(MAX($F27-('2.1 Kraftwerk allgemein'!$F$16-'2.1 Kraftwerk allgemein'!$F$15+1),1),COLUMN(AZ27)-('2.1 Kraftwerk allgemein'!$F$16-'2.1 Kraftwerk allgemein'!$F$15+1)))))/$F27,
SUM(OFFSET('2.5 CAPEX'!BN30,0,-MIN($F27-1,COLUMN(AZ27)-1),1,MIN($F27,COLUMN(AZ27))))/$F27)))))),
IF(OR(ISNUMBER($D27)=FALSE,$F27=""),"",
IF(AND('2.5 CAPEX'!$L30&lt;&gt;"x",'2.5 CAPEX'!$M30&lt;&gt;"x"),0,
IF($F27=0,0,
IF(BI$4&lt;'2.1 Kraftwerk allgemein'!$F$16,0,
IF(BI$4='2.1 Kraftwerk allgemein'!$F$16,'2.5 CAPEX'!$J30/$F27,
IF(BI$4&lt;'2.1 Kraftwerk allgemein'!$F$16+$F27,
('2.5 CAPEX'!$J30+SUM(OFFSET('2.5 CAPEX'!BN30,0,-MIN(MAX($F27-1-('2.1 Kraftwerk allgemein'!$F$16-'1.1 Allgemein'!$I$22+1),0),COLUMN(AZ27)-1-('2.1 Kraftwerk allgemein'!$F$16-'1.1 Allgemein'!$I$22+1)),1,MIN(MAX($F27-('2.1 Kraftwerk allgemein'!$F$16-'1.1 Allgemein'!$I$22+1),1),COLUMN(AZ27)-('2.1 Kraftwerk allgemein'!$F$16-'1.1 Allgemein'!$I$22+1)))))/$F27,
SUM(OFFSET('2.5 CAPEX'!BN30,0,-MIN($F27-1,COLUMN(AZ27)-1),1,MIN($F27,COLUMN(AZ27))))/$F27)))))))</f>
        <v>0</v>
      </c>
      <c r="BJ27" s="199">
        <f ca="1">IF('2.1 Kraftwerk allgemein'!$F$15&lt;'1.1 Allgemein'!$I$22,
IF(OR(ISNUMBER($D27)=FALSE,$F27=""),"",
IF(AND('2.5 CAPEX'!$L30&lt;&gt;"x",'2.5 CAPEX'!$M30&lt;&gt;"x"),0,
IF($F27=0,0,
IF(BJ$4&lt;'2.1 Kraftwerk allgemein'!$F$16,0,
IF(BJ$4='2.1 Kraftwerk allgemein'!$F$16,'2.5 CAPEX'!$J30/$F27,
IF(BJ$4&lt;'2.1 Kraftwerk allgemein'!$F$16+$F27,
('2.5 CAPEX'!$J30+SUM(OFFSET('2.5 CAPEX'!BO30,0,-MIN(MAX($F27-1-('2.1 Kraftwerk allgemein'!$F$16-'2.1 Kraftwerk allgemein'!$F$15+1),0),COLUMN(BA27)-1-('2.1 Kraftwerk allgemein'!$F$16-'2.1 Kraftwerk allgemein'!$F$15+1)),1,MIN(MAX($F27-('2.1 Kraftwerk allgemein'!$F$16-'2.1 Kraftwerk allgemein'!$F$15+1),1),COLUMN(BA27)-('2.1 Kraftwerk allgemein'!$F$16-'2.1 Kraftwerk allgemein'!$F$15+1)))))/$F27,
SUM(OFFSET('2.5 CAPEX'!BO30,0,-MIN($F27-1,COLUMN(BA27)-1),1,MIN($F27,COLUMN(BA27))))/$F27)))))),
IF(OR(ISNUMBER($D27)=FALSE,$F27=""),"",
IF(AND('2.5 CAPEX'!$L30&lt;&gt;"x",'2.5 CAPEX'!$M30&lt;&gt;"x"),0,
IF($F27=0,0,
IF(BJ$4&lt;'2.1 Kraftwerk allgemein'!$F$16,0,
IF(BJ$4='2.1 Kraftwerk allgemein'!$F$16,'2.5 CAPEX'!$J30/$F27,
IF(BJ$4&lt;'2.1 Kraftwerk allgemein'!$F$16+$F27,
('2.5 CAPEX'!$J30+SUM(OFFSET('2.5 CAPEX'!BO30,0,-MIN(MAX($F27-1-('2.1 Kraftwerk allgemein'!$F$16-'1.1 Allgemein'!$I$22+1),0),COLUMN(BA27)-1-('2.1 Kraftwerk allgemein'!$F$16-'1.1 Allgemein'!$I$22+1)),1,MIN(MAX($F27-('2.1 Kraftwerk allgemein'!$F$16-'1.1 Allgemein'!$I$22+1),1),COLUMN(BA27)-('2.1 Kraftwerk allgemein'!$F$16-'1.1 Allgemein'!$I$22+1)))))/$F27,
SUM(OFFSET('2.5 CAPEX'!BO30,0,-MIN($F27-1,COLUMN(BA27)-1),1,MIN($F27,COLUMN(BA27))))/$F27)))))))</f>
        <v>0</v>
      </c>
      <c r="BK27" s="199">
        <f ca="1">IF('2.1 Kraftwerk allgemein'!$F$15&lt;'1.1 Allgemein'!$I$22,
IF(OR(ISNUMBER($D27)=FALSE,$F27=""),"",
IF(AND('2.5 CAPEX'!$L30&lt;&gt;"x",'2.5 CAPEX'!$M30&lt;&gt;"x"),0,
IF($F27=0,0,
IF(BK$4&lt;'2.1 Kraftwerk allgemein'!$F$16,0,
IF(BK$4='2.1 Kraftwerk allgemein'!$F$16,'2.5 CAPEX'!$J30/$F27,
IF(BK$4&lt;'2.1 Kraftwerk allgemein'!$F$16+$F27,
('2.5 CAPEX'!$J30+SUM(OFFSET('2.5 CAPEX'!BP30,0,-MIN(MAX($F27-1-('2.1 Kraftwerk allgemein'!$F$16-'2.1 Kraftwerk allgemein'!$F$15+1),0),COLUMN(BB27)-1-('2.1 Kraftwerk allgemein'!$F$16-'2.1 Kraftwerk allgemein'!$F$15+1)),1,MIN(MAX($F27-('2.1 Kraftwerk allgemein'!$F$16-'2.1 Kraftwerk allgemein'!$F$15+1),1),COLUMN(BB27)-('2.1 Kraftwerk allgemein'!$F$16-'2.1 Kraftwerk allgemein'!$F$15+1)))))/$F27,
SUM(OFFSET('2.5 CAPEX'!BP30,0,-MIN($F27-1,COLUMN(BB27)-1),1,MIN($F27,COLUMN(BB27))))/$F27)))))),
IF(OR(ISNUMBER($D27)=FALSE,$F27=""),"",
IF(AND('2.5 CAPEX'!$L30&lt;&gt;"x",'2.5 CAPEX'!$M30&lt;&gt;"x"),0,
IF($F27=0,0,
IF(BK$4&lt;'2.1 Kraftwerk allgemein'!$F$16,0,
IF(BK$4='2.1 Kraftwerk allgemein'!$F$16,'2.5 CAPEX'!$J30/$F27,
IF(BK$4&lt;'2.1 Kraftwerk allgemein'!$F$16+$F27,
('2.5 CAPEX'!$J30+SUM(OFFSET('2.5 CAPEX'!BP30,0,-MIN(MAX($F27-1-('2.1 Kraftwerk allgemein'!$F$16-'1.1 Allgemein'!$I$22+1),0),COLUMN(BB27)-1-('2.1 Kraftwerk allgemein'!$F$16-'1.1 Allgemein'!$I$22+1)),1,MIN(MAX($F27-('2.1 Kraftwerk allgemein'!$F$16-'1.1 Allgemein'!$I$22+1),1),COLUMN(BB27)-('2.1 Kraftwerk allgemein'!$F$16-'1.1 Allgemein'!$I$22+1)))))/$F27,
SUM(OFFSET('2.5 CAPEX'!BP30,0,-MIN($F27-1,COLUMN(BB27)-1),1,MIN($F27,COLUMN(BB27))))/$F27)))))))</f>
        <v>0</v>
      </c>
      <c r="BL27" s="199">
        <f ca="1">IF('2.1 Kraftwerk allgemein'!$F$15&lt;'1.1 Allgemein'!$I$22,
IF(OR(ISNUMBER($D27)=FALSE,$F27=""),"",
IF(AND('2.5 CAPEX'!$L30&lt;&gt;"x",'2.5 CAPEX'!$M30&lt;&gt;"x"),0,
IF($F27=0,0,
IF(BL$4&lt;'2.1 Kraftwerk allgemein'!$F$16,0,
IF(BL$4='2.1 Kraftwerk allgemein'!$F$16,'2.5 CAPEX'!$J30/$F27,
IF(BL$4&lt;'2.1 Kraftwerk allgemein'!$F$16+$F27,
('2.5 CAPEX'!$J30+SUM(OFFSET('2.5 CAPEX'!BQ30,0,-MIN(MAX($F27-1-('2.1 Kraftwerk allgemein'!$F$16-'2.1 Kraftwerk allgemein'!$F$15+1),0),COLUMN(BC27)-1-('2.1 Kraftwerk allgemein'!$F$16-'2.1 Kraftwerk allgemein'!$F$15+1)),1,MIN(MAX($F27-('2.1 Kraftwerk allgemein'!$F$16-'2.1 Kraftwerk allgemein'!$F$15+1),1),COLUMN(BC27)-('2.1 Kraftwerk allgemein'!$F$16-'2.1 Kraftwerk allgemein'!$F$15+1)))))/$F27,
SUM(OFFSET('2.5 CAPEX'!BQ30,0,-MIN($F27-1,COLUMN(BC27)-1),1,MIN($F27,COLUMN(BC27))))/$F27)))))),
IF(OR(ISNUMBER($D27)=FALSE,$F27=""),"",
IF(AND('2.5 CAPEX'!$L30&lt;&gt;"x",'2.5 CAPEX'!$M30&lt;&gt;"x"),0,
IF($F27=0,0,
IF(BL$4&lt;'2.1 Kraftwerk allgemein'!$F$16,0,
IF(BL$4='2.1 Kraftwerk allgemein'!$F$16,'2.5 CAPEX'!$J30/$F27,
IF(BL$4&lt;'2.1 Kraftwerk allgemein'!$F$16+$F27,
('2.5 CAPEX'!$J30+SUM(OFFSET('2.5 CAPEX'!BQ30,0,-MIN(MAX($F27-1-('2.1 Kraftwerk allgemein'!$F$16-'1.1 Allgemein'!$I$22+1),0),COLUMN(BC27)-1-('2.1 Kraftwerk allgemein'!$F$16-'1.1 Allgemein'!$I$22+1)),1,MIN(MAX($F27-('2.1 Kraftwerk allgemein'!$F$16-'1.1 Allgemein'!$I$22+1),1),COLUMN(BC27)-('2.1 Kraftwerk allgemein'!$F$16-'1.1 Allgemein'!$I$22+1)))))/$F27,
SUM(OFFSET('2.5 CAPEX'!BQ30,0,-MIN($F27-1,COLUMN(BC27)-1),1,MIN($F27,COLUMN(BC27))))/$F27)))))))</f>
        <v>0</v>
      </c>
      <c r="BM27" s="199">
        <f ca="1">IF('2.1 Kraftwerk allgemein'!$F$15&lt;'1.1 Allgemein'!$I$22,
IF(OR(ISNUMBER($D27)=FALSE,$F27=""),"",
IF(AND('2.5 CAPEX'!$L30&lt;&gt;"x",'2.5 CAPEX'!$M30&lt;&gt;"x"),0,
IF($F27=0,0,
IF(BM$4&lt;'2.1 Kraftwerk allgemein'!$F$16,0,
IF(BM$4='2.1 Kraftwerk allgemein'!$F$16,'2.5 CAPEX'!$J30/$F27,
IF(BM$4&lt;'2.1 Kraftwerk allgemein'!$F$16+$F27,
('2.5 CAPEX'!$J30+SUM(OFFSET('2.5 CAPEX'!BR30,0,-MIN(MAX($F27-1-('2.1 Kraftwerk allgemein'!$F$16-'2.1 Kraftwerk allgemein'!$F$15+1),0),COLUMN(BD27)-1-('2.1 Kraftwerk allgemein'!$F$16-'2.1 Kraftwerk allgemein'!$F$15+1)),1,MIN(MAX($F27-('2.1 Kraftwerk allgemein'!$F$16-'2.1 Kraftwerk allgemein'!$F$15+1),1),COLUMN(BD27)-('2.1 Kraftwerk allgemein'!$F$16-'2.1 Kraftwerk allgemein'!$F$15+1)))))/$F27,
SUM(OFFSET('2.5 CAPEX'!BR30,0,-MIN($F27-1,COLUMN(BD27)-1),1,MIN($F27,COLUMN(BD27))))/$F27)))))),
IF(OR(ISNUMBER($D27)=FALSE,$F27=""),"",
IF(AND('2.5 CAPEX'!$L30&lt;&gt;"x",'2.5 CAPEX'!$M30&lt;&gt;"x"),0,
IF($F27=0,0,
IF(BM$4&lt;'2.1 Kraftwerk allgemein'!$F$16,0,
IF(BM$4='2.1 Kraftwerk allgemein'!$F$16,'2.5 CAPEX'!$J30/$F27,
IF(BM$4&lt;'2.1 Kraftwerk allgemein'!$F$16+$F27,
('2.5 CAPEX'!$J30+SUM(OFFSET('2.5 CAPEX'!BR30,0,-MIN(MAX($F27-1-('2.1 Kraftwerk allgemein'!$F$16-'1.1 Allgemein'!$I$22+1),0),COLUMN(BD27)-1-('2.1 Kraftwerk allgemein'!$F$16-'1.1 Allgemein'!$I$22+1)),1,MIN(MAX($F27-('2.1 Kraftwerk allgemein'!$F$16-'1.1 Allgemein'!$I$22+1),1),COLUMN(BD27)-('2.1 Kraftwerk allgemein'!$F$16-'1.1 Allgemein'!$I$22+1)))))/$F27,
SUM(OFFSET('2.5 CAPEX'!BR30,0,-MIN($F27-1,COLUMN(BD27)-1),1,MIN($F27,COLUMN(BD27))))/$F27)))))))</f>
        <v>0</v>
      </c>
      <c r="BN27" s="199">
        <f ca="1">IF('2.1 Kraftwerk allgemein'!$F$15&lt;'1.1 Allgemein'!$I$22,
IF(OR(ISNUMBER($D27)=FALSE,$F27=""),"",
IF(AND('2.5 CAPEX'!$L30&lt;&gt;"x",'2.5 CAPEX'!$M30&lt;&gt;"x"),0,
IF($F27=0,0,
IF(BN$4&lt;'2.1 Kraftwerk allgemein'!$F$16,0,
IF(BN$4='2.1 Kraftwerk allgemein'!$F$16,'2.5 CAPEX'!$J30/$F27,
IF(BN$4&lt;'2.1 Kraftwerk allgemein'!$F$16+$F27,
('2.5 CAPEX'!$J30+SUM(OFFSET('2.5 CAPEX'!BS30,0,-MIN(MAX($F27-1-('2.1 Kraftwerk allgemein'!$F$16-'2.1 Kraftwerk allgemein'!$F$15+1),0),COLUMN(BE27)-1-('2.1 Kraftwerk allgemein'!$F$16-'2.1 Kraftwerk allgemein'!$F$15+1)),1,MIN(MAX($F27-('2.1 Kraftwerk allgemein'!$F$16-'2.1 Kraftwerk allgemein'!$F$15+1),1),COLUMN(BE27)-('2.1 Kraftwerk allgemein'!$F$16-'2.1 Kraftwerk allgemein'!$F$15+1)))))/$F27,
SUM(OFFSET('2.5 CAPEX'!BS30,0,-MIN($F27-1,COLUMN(BE27)-1),1,MIN($F27,COLUMN(BE27))))/$F27)))))),
IF(OR(ISNUMBER($D27)=FALSE,$F27=""),"",
IF(AND('2.5 CAPEX'!$L30&lt;&gt;"x",'2.5 CAPEX'!$M30&lt;&gt;"x"),0,
IF($F27=0,0,
IF(BN$4&lt;'2.1 Kraftwerk allgemein'!$F$16,0,
IF(BN$4='2.1 Kraftwerk allgemein'!$F$16,'2.5 CAPEX'!$J30/$F27,
IF(BN$4&lt;'2.1 Kraftwerk allgemein'!$F$16+$F27,
('2.5 CAPEX'!$J30+SUM(OFFSET('2.5 CAPEX'!BS30,0,-MIN(MAX($F27-1-('2.1 Kraftwerk allgemein'!$F$16-'1.1 Allgemein'!$I$22+1),0),COLUMN(BE27)-1-('2.1 Kraftwerk allgemein'!$F$16-'1.1 Allgemein'!$I$22+1)),1,MIN(MAX($F27-('2.1 Kraftwerk allgemein'!$F$16-'1.1 Allgemein'!$I$22+1),1),COLUMN(BE27)-('2.1 Kraftwerk allgemein'!$F$16-'1.1 Allgemein'!$I$22+1)))))/$F27,
SUM(OFFSET('2.5 CAPEX'!BS30,0,-MIN($F27-1,COLUMN(BE27)-1),1,MIN($F27,COLUMN(BE27))))/$F27)))))))</f>
        <v>0</v>
      </c>
      <c r="BO27" s="199">
        <f ca="1">IF('2.1 Kraftwerk allgemein'!$F$15&lt;'1.1 Allgemein'!$I$22,
IF(OR(ISNUMBER($D27)=FALSE,$F27=""),"",
IF(AND('2.5 CAPEX'!$L30&lt;&gt;"x",'2.5 CAPEX'!$M30&lt;&gt;"x"),0,
IF($F27=0,0,
IF(BO$4&lt;'2.1 Kraftwerk allgemein'!$F$16,0,
IF(BO$4='2.1 Kraftwerk allgemein'!$F$16,'2.5 CAPEX'!$J30/$F27,
IF(BO$4&lt;'2.1 Kraftwerk allgemein'!$F$16+$F27,
('2.5 CAPEX'!$J30+SUM(OFFSET('2.5 CAPEX'!BT30,0,-MIN(MAX($F27-1-('2.1 Kraftwerk allgemein'!$F$16-'2.1 Kraftwerk allgemein'!$F$15+1),0),COLUMN(BF27)-1-('2.1 Kraftwerk allgemein'!$F$16-'2.1 Kraftwerk allgemein'!$F$15+1)),1,MIN(MAX($F27-('2.1 Kraftwerk allgemein'!$F$16-'2.1 Kraftwerk allgemein'!$F$15+1),1),COLUMN(BF27)-('2.1 Kraftwerk allgemein'!$F$16-'2.1 Kraftwerk allgemein'!$F$15+1)))))/$F27,
SUM(OFFSET('2.5 CAPEX'!BT30,0,-MIN($F27-1,COLUMN(BF27)-1),1,MIN($F27,COLUMN(BF27))))/$F27)))))),
IF(OR(ISNUMBER($D27)=FALSE,$F27=""),"",
IF(AND('2.5 CAPEX'!$L30&lt;&gt;"x",'2.5 CAPEX'!$M30&lt;&gt;"x"),0,
IF($F27=0,0,
IF(BO$4&lt;'2.1 Kraftwerk allgemein'!$F$16,0,
IF(BO$4='2.1 Kraftwerk allgemein'!$F$16,'2.5 CAPEX'!$J30/$F27,
IF(BO$4&lt;'2.1 Kraftwerk allgemein'!$F$16+$F27,
('2.5 CAPEX'!$J30+SUM(OFFSET('2.5 CAPEX'!BT30,0,-MIN(MAX($F27-1-('2.1 Kraftwerk allgemein'!$F$16-'1.1 Allgemein'!$I$22+1),0),COLUMN(BF27)-1-('2.1 Kraftwerk allgemein'!$F$16-'1.1 Allgemein'!$I$22+1)),1,MIN(MAX($F27-('2.1 Kraftwerk allgemein'!$F$16-'1.1 Allgemein'!$I$22+1),1),COLUMN(BF27)-('2.1 Kraftwerk allgemein'!$F$16-'1.1 Allgemein'!$I$22+1)))))/$F27,
SUM(OFFSET('2.5 CAPEX'!BT30,0,-MIN($F27-1,COLUMN(BF27)-1),1,MIN($F27,COLUMN(BF27))))/$F27)))))))</f>
        <v>0</v>
      </c>
      <c r="BP27" s="199">
        <f ca="1">IF('2.1 Kraftwerk allgemein'!$F$15&lt;'1.1 Allgemein'!$I$22,
IF(OR(ISNUMBER($D27)=FALSE,$F27=""),"",
IF(AND('2.5 CAPEX'!$L30&lt;&gt;"x",'2.5 CAPEX'!$M30&lt;&gt;"x"),0,
IF($F27=0,0,
IF(BP$4&lt;'2.1 Kraftwerk allgemein'!$F$16,0,
IF(BP$4='2.1 Kraftwerk allgemein'!$F$16,'2.5 CAPEX'!$J30/$F27,
IF(BP$4&lt;'2.1 Kraftwerk allgemein'!$F$16+$F27,
('2.5 CAPEX'!$J30+SUM(OFFSET('2.5 CAPEX'!BU30,0,-MIN(MAX($F27-1-('2.1 Kraftwerk allgemein'!$F$16-'2.1 Kraftwerk allgemein'!$F$15+1),0),COLUMN(BG27)-1-('2.1 Kraftwerk allgemein'!$F$16-'2.1 Kraftwerk allgemein'!$F$15+1)),1,MIN(MAX($F27-('2.1 Kraftwerk allgemein'!$F$16-'2.1 Kraftwerk allgemein'!$F$15+1),1),COLUMN(BG27)-('2.1 Kraftwerk allgemein'!$F$16-'2.1 Kraftwerk allgemein'!$F$15+1)))))/$F27,
SUM(OFFSET('2.5 CAPEX'!BU30,0,-MIN($F27-1,COLUMN(BG27)-1),1,MIN($F27,COLUMN(BG27))))/$F27)))))),
IF(OR(ISNUMBER($D27)=FALSE,$F27=""),"",
IF(AND('2.5 CAPEX'!$L30&lt;&gt;"x",'2.5 CAPEX'!$M30&lt;&gt;"x"),0,
IF($F27=0,0,
IF(BP$4&lt;'2.1 Kraftwerk allgemein'!$F$16,0,
IF(BP$4='2.1 Kraftwerk allgemein'!$F$16,'2.5 CAPEX'!$J30/$F27,
IF(BP$4&lt;'2.1 Kraftwerk allgemein'!$F$16+$F27,
('2.5 CAPEX'!$J30+SUM(OFFSET('2.5 CAPEX'!BU30,0,-MIN(MAX($F27-1-('2.1 Kraftwerk allgemein'!$F$16-'1.1 Allgemein'!$I$22+1),0),COLUMN(BG27)-1-('2.1 Kraftwerk allgemein'!$F$16-'1.1 Allgemein'!$I$22+1)),1,MIN(MAX($F27-('2.1 Kraftwerk allgemein'!$F$16-'1.1 Allgemein'!$I$22+1),1),COLUMN(BG27)-('2.1 Kraftwerk allgemein'!$F$16-'1.1 Allgemein'!$I$22+1)))))/$F27,
SUM(OFFSET('2.5 CAPEX'!BU30,0,-MIN($F27-1,COLUMN(BG27)-1),1,MIN($F27,COLUMN(BG27))))/$F27)))))))</f>
        <v>0</v>
      </c>
      <c r="BQ27" s="199">
        <f ca="1">IF('2.1 Kraftwerk allgemein'!$F$15&lt;'1.1 Allgemein'!$I$22,
IF(OR(ISNUMBER($D27)=FALSE,$F27=""),"",
IF(AND('2.5 CAPEX'!$L30&lt;&gt;"x",'2.5 CAPEX'!$M30&lt;&gt;"x"),0,
IF($F27=0,0,
IF(BQ$4&lt;'2.1 Kraftwerk allgemein'!$F$16,0,
IF(BQ$4='2.1 Kraftwerk allgemein'!$F$16,'2.5 CAPEX'!$J30/$F27,
IF(BQ$4&lt;'2.1 Kraftwerk allgemein'!$F$16+$F27,
('2.5 CAPEX'!$J30+SUM(OFFSET('2.5 CAPEX'!BV30,0,-MIN(MAX($F27-1-('2.1 Kraftwerk allgemein'!$F$16-'2.1 Kraftwerk allgemein'!$F$15+1),0),COLUMN(BH27)-1-('2.1 Kraftwerk allgemein'!$F$16-'2.1 Kraftwerk allgemein'!$F$15+1)),1,MIN(MAX($F27-('2.1 Kraftwerk allgemein'!$F$16-'2.1 Kraftwerk allgemein'!$F$15+1),1),COLUMN(BH27)-('2.1 Kraftwerk allgemein'!$F$16-'2.1 Kraftwerk allgemein'!$F$15+1)))))/$F27,
SUM(OFFSET('2.5 CAPEX'!BV30,0,-MIN($F27-1,COLUMN(BH27)-1),1,MIN($F27,COLUMN(BH27))))/$F27)))))),
IF(OR(ISNUMBER($D27)=FALSE,$F27=""),"",
IF(AND('2.5 CAPEX'!$L30&lt;&gt;"x",'2.5 CAPEX'!$M30&lt;&gt;"x"),0,
IF($F27=0,0,
IF(BQ$4&lt;'2.1 Kraftwerk allgemein'!$F$16,0,
IF(BQ$4='2.1 Kraftwerk allgemein'!$F$16,'2.5 CAPEX'!$J30/$F27,
IF(BQ$4&lt;'2.1 Kraftwerk allgemein'!$F$16+$F27,
('2.5 CAPEX'!$J30+SUM(OFFSET('2.5 CAPEX'!BV30,0,-MIN(MAX($F27-1-('2.1 Kraftwerk allgemein'!$F$16-'1.1 Allgemein'!$I$22+1),0),COLUMN(BH27)-1-('2.1 Kraftwerk allgemein'!$F$16-'1.1 Allgemein'!$I$22+1)),1,MIN(MAX($F27-('2.1 Kraftwerk allgemein'!$F$16-'1.1 Allgemein'!$I$22+1),1),COLUMN(BH27)-('2.1 Kraftwerk allgemein'!$F$16-'1.1 Allgemein'!$I$22+1)))))/$F27,
SUM(OFFSET('2.5 CAPEX'!BV30,0,-MIN($F27-1,COLUMN(BH27)-1),1,MIN($F27,COLUMN(BH27))))/$F27)))))))</f>
        <v>0</v>
      </c>
      <c r="BR27" s="199">
        <f ca="1">IF('2.1 Kraftwerk allgemein'!$F$15&lt;'1.1 Allgemein'!$I$22,
IF(OR(ISNUMBER($D27)=FALSE,$F27=""),"",
IF(AND('2.5 CAPEX'!$L30&lt;&gt;"x",'2.5 CAPEX'!$M30&lt;&gt;"x"),0,
IF($F27=0,0,
IF(BR$4&lt;'2.1 Kraftwerk allgemein'!$F$16,0,
IF(BR$4='2.1 Kraftwerk allgemein'!$F$16,'2.5 CAPEX'!$J30/$F27,
IF(BR$4&lt;'2.1 Kraftwerk allgemein'!$F$16+$F27,
('2.5 CAPEX'!$J30+SUM(OFFSET('2.5 CAPEX'!BW30,0,-MIN(MAX($F27-1-('2.1 Kraftwerk allgemein'!$F$16-'2.1 Kraftwerk allgemein'!$F$15+1),0),COLUMN(BI27)-1-('2.1 Kraftwerk allgemein'!$F$16-'2.1 Kraftwerk allgemein'!$F$15+1)),1,MIN(MAX($F27-('2.1 Kraftwerk allgemein'!$F$16-'2.1 Kraftwerk allgemein'!$F$15+1),1),COLUMN(BI27)-('2.1 Kraftwerk allgemein'!$F$16-'2.1 Kraftwerk allgemein'!$F$15+1)))))/$F27,
SUM(OFFSET('2.5 CAPEX'!BW30,0,-MIN($F27-1,COLUMN(BI27)-1),1,MIN($F27,COLUMN(BI27))))/$F27)))))),
IF(OR(ISNUMBER($D27)=FALSE,$F27=""),"",
IF(AND('2.5 CAPEX'!$L30&lt;&gt;"x",'2.5 CAPEX'!$M30&lt;&gt;"x"),0,
IF($F27=0,0,
IF(BR$4&lt;'2.1 Kraftwerk allgemein'!$F$16,0,
IF(BR$4='2.1 Kraftwerk allgemein'!$F$16,'2.5 CAPEX'!$J30/$F27,
IF(BR$4&lt;'2.1 Kraftwerk allgemein'!$F$16+$F27,
('2.5 CAPEX'!$J30+SUM(OFFSET('2.5 CAPEX'!BW30,0,-MIN(MAX($F27-1-('2.1 Kraftwerk allgemein'!$F$16-'1.1 Allgemein'!$I$22+1),0),COLUMN(BI27)-1-('2.1 Kraftwerk allgemein'!$F$16-'1.1 Allgemein'!$I$22+1)),1,MIN(MAX($F27-('2.1 Kraftwerk allgemein'!$F$16-'1.1 Allgemein'!$I$22+1),1),COLUMN(BI27)-('2.1 Kraftwerk allgemein'!$F$16-'1.1 Allgemein'!$I$22+1)))))/$F27,
SUM(OFFSET('2.5 CAPEX'!BW30,0,-MIN($F27-1,COLUMN(BI27)-1),1,MIN($F27,COLUMN(BI27))))/$F27)))))))</f>
        <v>0</v>
      </c>
      <c r="BS27" s="199">
        <f ca="1">IF('2.1 Kraftwerk allgemein'!$F$15&lt;'1.1 Allgemein'!$I$22,
IF(OR(ISNUMBER($D27)=FALSE,$F27=""),"",
IF(AND('2.5 CAPEX'!$L30&lt;&gt;"x",'2.5 CAPEX'!$M30&lt;&gt;"x"),0,
IF($F27=0,0,
IF(BS$4&lt;'2.1 Kraftwerk allgemein'!$F$16,0,
IF(BS$4='2.1 Kraftwerk allgemein'!$F$16,'2.5 CAPEX'!$J30/$F27,
IF(BS$4&lt;'2.1 Kraftwerk allgemein'!$F$16+$F27,
('2.5 CAPEX'!$J30+SUM(OFFSET('2.5 CAPEX'!BX30,0,-MIN(MAX($F27-1-('2.1 Kraftwerk allgemein'!$F$16-'2.1 Kraftwerk allgemein'!$F$15+1),0),COLUMN(BJ27)-1-('2.1 Kraftwerk allgemein'!$F$16-'2.1 Kraftwerk allgemein'!$F$15+1)),1,MIN(MAX($F27-('2.1 Kraftwerk allgemein'!$F$16-'2.1 Kraftwerk allgemein'!$F$15+1),1),COLUMN(BJ27)-('2.1 Kraftwerk allgemein'!$F$16-'2.1 Kraftwerk allgemein'!$F$15+1)))))/$F27,
SUM(OFFSET('2.5 CAPEX'!BX30,0,-MIN($F27-1,COLUMN(BJ27)-1),1,MIN($F27,COLUMN(BJ27))))/$F27)))))),
IF(OR(ISNUMBER($D27)=FALSE,$F27=""),"",
IF(AND('2.5 CAPEX'!$L30&lt;&gt;"x",'2.5 CAPEX'!$M30&lt;&gt;"x"),0,
IF($F27=0,0,
IF(BS$4&lt;'2.1 Kraftwerk allgemein'!$F$16,0,
IF(BS$4='2.1 Kraftwerk allgemein'!$F$16,'2.5 CAPEX'!$J30/$F27,
IF(BS$4&lt;'2.1 Kraftwerk allgemein'!$F$16+$F27,
('2.5 CAPEX'!$J30+SUM(OFFSET('2.5 CAPEX'!BX30,0,-MIN(MAX($F27-1-('2.1 Kraftwerk allgemein'!$F$16-'1.1 Allgemein'!$I$22+1),0),COLUMN(BJ27)-1-('2.1 Kraftwerk allgemein'!$F$16-'1.1 Allgemein'!$I$22+1)),1,MIN(MAX($F27-('2.1 Kraftwerk allgemein'!$F$16-'1.1 Allgemein'!$I$22+1),1),COLUMN(BJ27)-('2.1 Kraftwerk allgemein'!$F$16-'1.1 Allgemein'!$I$22+1)))))/$F27,
SUM(OFFSET('2.5 CAPEX'!BX30,0,-MIN($F27-1,COLUMN(BJ27)-1),1,MIN($F27,COLUMN(BJ27))))/$F27)))))))</f>
        <v>0</v>
      </c>
      <c r="BT27" s="199">
        <f ca="1">IF('2.1 Kraftwerk allgemein'!$F$15&lt;'1.1 Allgemein'!$I$22,
IF(OR(ISNUMBER($D27)=FALSE,$F27=""),"",
IF(AND('2.5 CAPEX'!$L30&lt;&gt;"x",'2.5 CAPEX'!$M30&lt;&gt;"x"),0,
IF($F27=0,0,
IF(BT$4&lt;'2.1 Kraftwerk allgemein'!$F$16,0,
IF(BT$4='2.1 Kraftwerk allgemein'!$F$16,'2.5 CAPEX'!$J30/$F27,
IF(BT$4&lt;'2.1 Kraftwerk allgemein'!$F$16+$F27,
('2.5 CAPEX'!$J30+SUM(OFFSET('2.5 CAPEX'!BY30,0,-MIN(MAX($F27-1-('2.1 Kraftwerk allgemein'!$F$16-'2.1 Kraftwerk allgemein'!$F$15+1),0),COLUMN(BK27)-1-('2.1 Kraftwerk allgemein'!$F$16-'2.1 Kraftwerk allgemein'!$F$15+1)),1,MIN(MAX($F27-('2.1 Kraftwerk allgemein'!$F$16-'2.1 Kraftwerk allgemein'!$F$15+1),1),COLUMN(BK27)-('2.1 Kraftwerk allgemein'!$F$16-'2.1 Kraftwerk allgemein'!$F$15+1)))))/$F27,
SUM(OFFSET('2.5 CAPEX'!BY30,0,-MIN($F27-1,COLUMN(BK27)-1),1,MIN($F27,COLUMN(BK27))))/$F27)))))),
IF(OR(ISNUMBER($D27)=FALSE,$F27=""),"",
IF(AND('2.5 CAPEX'!$L30&lt;&gt;"x",'2.5 CAPEX'!$M30&lt;&gt;"x"),0,
IF($F27=0,0,
IF(BT$4&lt;'2.1 Kraftwerk allgemein'!$F$16,0,
IF(BT$4='2.1 Kraftwerk allgemein'!$F$16,'2.5 CAPEX'!$J30/$F27,
IF(BT$4&lt;'2.1 Kraftwerk allgemein'!$F$16+$F27,
('2.5 CAPEX'!$J30+SUM(OFFSET('2.5 CAPEX'!BY30,0,-MIN(MAX($F27-1-('2.1 Kraftwerk allgemein'!$F$16-'1.1 Allgemein'!$I$22+1),0),COLUMN(BK27)-1-('2.1 Kraftwerk allgemein'!$F$16-'1.1 Allgemein'!$I$22+1)),1,MIN(MAX($F27-('2.1 Kraftwerk allgemein'!$F$16-'1.1 Allgemein'!$I$22+1),1),COLUMN(BK27)-('2.1 Kraftwerk allgemein'!$F$16-'1.1 Allgemein'!$I$22+1)))))/$F27,
SUM(OFFSET('2.5 CAPEX'!BY30,0,-MIN($F27-1,COLUMN(BK27)-1),1,MIN($F27,COLUMN(BK27))))/$F27)))))))</f>
        <v>0</v>
      </c>
      <c r="BU27" s="199">
        <f ca="1">IF('2.1 Kraftwerk allgemein'!$F$15&lt;'1.1 Allgemein'!$I$22,
IF(OR(ISNUMBER($D27)=FALSE,$F27=""),"",
IF(AND('2.5 CAPEX'!$L30&lt;&gt;"x",'2.5 CAPEX'!$M30&lt;&gt;"x"),0,
IF($F27=0,0,
IF(BU$4&lt;'2.1 Kraftwerk allgemein'!$F$16,0,
IF(BU$4='2.1 Kraftwerk allgemein'!$F$16,'2.5 CAPEX'!$J30/$F27,
IF(BU$4&lt;'2.1 Kraftwerk allgemein'!$F$16+$F27,
('2.5 CAPEX'!$J30+SUM(OFFSET('2.5 CAPEX'!BZ30,0,-MIN(MAX($F27-1-('2.1 Kraftwerk allgemein'!$F$16-'2.1 Kraftwerk allgemein'!$F$15+1),0),COLUMN(BL27)-1-('2.1 Kraftwerk allgemein'!$F$16-'2.1 Kraftwerk allgemein'!$F$15+1)),1,MIN(MAX($F27-('2.1 Kraftwerk allgemein'!$F$16-'2.1 Kraftwerk allgemein'!$F$15+1),1),COLUMN(BL27)-('2.1 Kraftwerk allgemein'!$F$16-'2.1 Kraftwerk allgemein'!$F$15+1)))))/$F27,
SUM(OFFSET('2.5 CAPEX'!BZ30,0,-MIN($F27-1,COLUMN(BL27)-1),1,MIN($F27,COLUMN(BL27))))/$F27)))))),
IF(OR(ISNUMBER($D27)=FALSE,$F27=""),"",
IF(AND('2.5 CAPEX'!$L30&lt;&gt;"x",'2.5 CAPEX'!$M30&lt;&gt;"x"),0,
IF($F27=0,0,
IF(BU$4&lt;'2.1 Kraftwerk allgemein'!$F$16,0,
IF(BU$4='2.1 Kraftwerk allgemein'!$F$16,'2.5 CAPEX'!$J30/$F27,
IF(BU$4&lt;'2.1 Kraftwerk allgemein'!$F$16+$F27,
('2.5 CAPEX'!$J30+SUM(OFFSET('2.5 CAPEX'!BZ30,0,-MIN(MAX($F27-1-('2.1 Kraftwerk allgemein'!$F$16-'1.1 Allgemein'!$I$22+1),0),COLUMN(BL27)-1-('2.1 Kraftwerk allgemein'!$F$16-'1.1 Allgemein'!$I$22+1)),1,MIN(MAX($F27-('2.1 Kraftwerk allgemein'!$F$16-'1.1 Allgemein'!$I$22+1),1),COLUMN(BL27)-('2.1 Kraftwerk allgemein'!$F$16-'1.1 Allgemein'!$I$22+1)))))/$F27,
SUM(OFFSET('2.5 CAPEX'!BZ30,0,-MIN($F27-1,COLUMN(BL27)-1),1,MIN($F27,COLUMN(BL27))))/$F27)))))))</f>
        <v>0</v>
      </c>
      <c r="BV27" s="199">
        <f ca="1">IF('2.1 Kraftwerk allgemein'!$F$15&lt;'1.1 Allgemein'!$I$22,
IF(OR(ISNUMBER($D27)=FALSE,$F27=""),"",
IF(AND('2.5 CAPEX'!$L30&lt;&gt;"x",'2.5 CAPEX'!$M30&lt;&gt;"x"),0,
IF($F27=0,0,
IF(BV$4&lt;'2.1 Kraftwerk allgemein'!$F$16,0,
IF(BV$4='2.1 Kraftwerk allgemein'!$F$16,'2.5 CAPEX'!$J30/$F27,
IF(BV$4&lt;'2.1 Kraftwerk allgemein'!$F$16+$F27,
('2.5 CAPEX'!$J30+SUM(OFFSET('2.5 CAPEX'!CA30,0,-MIN(MAX($F27-1-('2.1 Kraftwerk allgemein'!$F$16-'2.1 Kraftwerk allgemein'!$F$15+1),0),COLUMN(BM27)-1-('2.1 Kraftwerk allgemein'!$F$16-'2.1 Kraftwerk allgemein'!$F$15+1)),1,MIN(MAX($F27-('2.1 Kraftwerk allgemein'!$F$16-'2.1 Kraftwerk allgemein'!$F$15+1),1),COLUMN(BM27)-('2.1 Kraftwerk allgemein'!$F$16-'2.1 Kraftwerk allgemein'!$F$15+1)))))/$F27,
SUM(OFFSET('2.5 CAPEX'!CA30,0,-MIN($F27-1,COLUMN(BM27)-1),1,MIN($F27,COLUMN(BM27))))/$F27)))))),
IF(OR(ISNUMBER($D27)=FALSE,$F27=""),"",
IF(AND('2.5 CAPEX'!$L30&lt;&gt;"x",'2.5 CAPEX'!$M30&lt;&gt;"x"),0,
IF($F27=0,0,
IF(BV$4&lt;'2.1 Kraftwerk allgemein'!$F$16,0,
IF(BV$4='2.1 Kraftwerk allgemein'!$F$16,'2.5 CAPEX'!$J30/$F27,
IF(BV$4&lt;'2.1 Kraftwerk allgemein'!$F$16+$F27,
('2.5 CAPEX'!$J30+SUM(OFFSET('2.5 CAPEX'!CA30,0,-MIN(MAX($F27-1-('2.1 Kraftwerk allgemein'!$F$16-'1.1 Allgemein'!$I$22+1),0),COLUMN(BM27)-1-('2.1 Kraftwerk allgemein'!$F$16-'1.1 Allgemein'!$I$22+1)),1,MIN(MAX($F27-('2.1 Kraftwerk allgemein'!$F$16-'1.1 Allgemein'!$I$22+1),1),COLUMN(BM27)-('2.1 Kraftwerk allgemein'!$F$16-'1.1 Allgemein'!$I$22+1)))))/$F27,
SUM(OFFSET('2.5 CAPEX'!CA30,0,-MIN($F27-1,COLUMN(BM27)-1),1,MIN($F27,COLUMN(BM27))))/$F27)))))))</f>
        <v>0</v>
      </c>
      <c r="BW27" s="199">
        <f ca="1">IF('2.1 Kraftwerk allgemein'!$F$15&lt;'1.1 Allgemein'!$I$22,
IF(OR(ISNUMBER($D27)=FALSE,$F27=""),"",
IF(AND('2.5 CAPEX'!$L30&lt;&gt;"x",'2.5 CAPEX'!$M30&lt;&gt;"x"),0,
IF($F27=0,0,
IF(BW$4&lt;'2.1 Kraftwerk allgemein'!$F$16,0,
IF(BW$4='2.1 Kraftwerk allgemein'!$F$16,'2.5 CAPEX'!$J30/$F27,
IF(BW$4&lt;'2.1 Kraftwerk allgemein'!$F$16+$F27,
('2.5 CAPEX'!$J30+SUM(OFFSET('2.5 CAPEX'!CB30,0,-MIN(MAX($F27-1-('2.1 Kraftwerk allgemein'!$F$16-'2.1 Kraftwerk allgemein'!$F$15+1),0),COLUMN(BN27)-1-('2.1 Kraftwerk allgemein'!$F$16-'2.1 Kraftwerk allgemein'!$F$15+1)),1,MIN(MAX($F27-('2.1 Kraftwerk allgemein'!$F$16-'2.1 Kraftwerk allgemein'!$F$15+1),1),COLUMN(BN27)-('2.1 Kraftwerk allgemein'!$F$16-'2.1 Kraftwerk allgemein'!$F$15+1)))))/$F27,
SUM(OFFSET('2.5 CAPEX'!CB30,0,-MIN($F27-1,COLUMN(BN27)-1),1,MIN($F27,COLUMN(BN27))))/$F27)))))),
IF(OR(ISNUMBER($D27)=FALSE,$F27=""),"",
IF(AND('2.5 CAPEX'!$L30&lt;&gt;"x",'2.5 CAPEX'!$M30&lt;&gt;"x"),0,
IF($F27=0,0,
IF(BW$4&lt;'2.1 Kraftwerk allgemein'!$F$16,0,
IF(BW$4='2.1 Kraftwerk allgemein'!$F$16,'2.5 CAPEX'!$J30/$F27,
IF(BW$4&lt;'2.1 Kraftwerk allgemein'!$F$16+$F27,
('2.5 CAPEX'!$J30+SUM(OFFSET('2.5 CAPEX'!CB30,0,-MIN(MAX($F27-1-('2.1 Kraftwerk allgemein'!$F$16-'1.1 Allgemein'!$I$22+1),0),COLUMN(BN27)-1-('2.1 Kraftwerk allgemein'!$F$16-'1.1 Allgemein'!$I$22+1)),1,MIN(MAX($F27-('2.1 Kraftwerk allgemein'!$F$16-'1.1 Allgemein'!$I$22+1),1),COLUMN(BN27)-('2.1 Kraftwerk allgemein'!$F$16-'1.1 Allgemein'!$I$22+1)))))/$F27,
SUM(OFFSET('2.5 CAPEX'!CB30,0,-MIN($F27-1,COLUMN(BN27)-1),1,MIN($F27,COLUMN(BN27))))/$F27)))))))</f>
        <v>0</v>
      </c>
      <c r="BX27" s="199">
        <f ca="1">IF('2.1 Kraftwerk allgemein'!$F$15&lt;'1.1 Allgemein'!$I$22,
IF(OR(ISNUMBER($D27)=FALSE,$F27=""),"",
IF(AND('2.5 CAPEX'!$L30&lt;&gt;"x",'2.5 CAPEX'!$M30&lt;&gt;"x"),0,
IF($F27=0,0,
IF(BX$4&lt;'2.1 Kraftwerk allgemein'!$F$16,0,
IF(BX$4='2.1 Kraftwerk allgemein'!$F$16,'2.5 CAPEX'!$J30/$F27,
IF(BX$4&lt;'2.1 Kraftwerk allgemein'!$F$16+$F27,
('2.5 CAPEX'!$J30+SUM(OFFSET('2.5 CAPEX'!CC30,0,-MIN(MAX($F27-1-('2.1 Kraftwerk allgemein'!$F$16-'2.1 Kraftwerk allgemein'!$F$15+1),0),COLUMN(BO27)-1-('2.1 Kraftwerk allgemein'!$F$16-'2.1 Kraftwerk allgemein'!$F$15+1)),1,MIN(MAX($F27-('2.1 Kraftwerk allgemein'!$F$16-'2.1 Kraftwerk allgemein'!$F$15+1),1),COLUMN(BO27)-('2.1 Kraftwerk allgemein'!$F$16-'2.1 Kraftwerk allgemein'!$F$15+1)))))/$F27,
SUM(OFFSET('2.5 CAPEX'!CC30,0,-MIN($F27-1,COLUMN(BO27)-1),1,MIN($F27,COLUMN(BO27))))/$F27)))))),
IF(OR(ISNUMBER($D27)=FALSE,$F27=""),"",
IF(AND('2.5 CAPEX'!$L30&lt;&gt;"x",'2.5 CAPEX'!$M30&lt;&gt;"x"),0,
IF($F27=0,0,
IF(BX$4&lt;'2.1 Kraftwerk allgemein'!$F$16,0,
IF(BX$4='2.1 Kraftwerk allgemein'!$F$16,'2.5 CAPEX'!$J30/$F27,
IF(BX$4&lt;'2.1 Kraftwerk allgemein'!$F$16+$F27,
('2.5 CAPEX'!$J30+SUM(OFFSET('2.5 CAPEX'!CC30,0,-MIN(MAX($F27-1-('2.1 Kraftwerk allgemein'!$F$16-'1.1 Allgemein'!$I$22+1),0),COLUMN(BO27)-1-('2.1 Kraftwerk allgemein'!$F$16-'1.1 Allgemein'!$I$22+1)),1,MIN(MAX($F27-('2.1 Kraftwerk allgemein'!$F$16-'1.1 Allgemein'!$I$22+1),1),COLUMN(BO27)-('2.1 Kraftwerk allgemein'!$F$16-'1.1 Allgemein'!$I$22+1)))))/$F27,
SUM(OFFSET('2.5 CAPEX'!CC30,0,-MIN($F27-1,COLUMN(BO27)-1),1,MIN($F27,COLUMN(BO27))))/$F27)))))))</f>
        <v>0</v>
      </c>
      <c r="BY27" s="199">
        <f ca="1">IF('2.1 Kraftwerk allgemein'!$F$15&lt;'1.1 Allgemein'!$I$22,
IF(OR(ISNUMBER($D27)=FALSE,$F27=""),"",
IF(AND('2.5 CAPEX'!$L30&lt;&gt;"x",'2.5 CAPEX'!$M30&lt;&gt;"x"),0,
IF($F27=0,0,
IF(BY$4&lt;'2.1 Kraftwerk allgemein'!$F$16,0,
IF(BY$4='2.1 Kraftwerk allgemein'!$F$16,'2.5 CAPEX'!$J30/$F27,
IF(BY$4&lt;'2.1 Kraftwerk allgemein'!$F$16+$F27,
('2.5 CAPEX'!$J30+SUM(OFFSET('2.5 CAPEX'!CD30,0,-MIN(MAX($F27-1-('2.1 Kraftwerk allgemein'!$F$16-'2.1 Kraftwerk allgemein'!$F$15+1),0),COLUMN(BP27)-1-('2.1 Kraftwerk allgemein'!$F$16-'2.1 Kraftwerk allgemein'!$F$15+1)),1,MIN(MAX($F27-('2.1 Kraftwerk allgemein'!$F$16-'2.1 Kraftwerk allgemein'!$F$15+1),1),COLUMN(BP27)-('2.1 Kraftwerk allgemein'!$F$16-'2.1 Kraftwerk allgemein'!$F$15+1)))))/$F27,
SUM(OFFSET('2.5 CAPEX'!CD30,0,-MIN($F27-1,COLUMN(BP27)-1),1,MIN($F27,COLUMN(BP27))))/$F27)))))),
IF(OR(ISNUMBER($D27)=FALSE,$F27=""),"",
IF(AND('2.5 CAPEX'!$L30&lt;&gt;"x",'2.5 CAPEX'!$M30&lt;&gt;"x"),0,
IF($F27=0,0,
IF(BY$4&lt;'2.1 Kraftwerk allgemein'!$F$16,0,
IF(BY$4='2.1 Kraftwerk allgemein'!$F$16,'2.5 CAPEX'!$J30/$F27,
IF(BY$4&lt;'2.1 Kraftwerk allgemein'!$F$16+$F27,
('2.5 CAPEX'!$J30+SUM(OFFSET('2.5 CAPEX'!CD30,0,-MIN(MAX($F27-1-('2.1 Kraftwerk allgemein'!$F$16-'1.1 Allgemein'!$I$22+1),0),COLUMN(BP27)-1-('2.1 Kraftwerk allgemein'!$F$16-'1.1 Allgemein'!$I$22+1)),1,MIN(MAX($F27-('2.1 Kraftwerk allgemein'!$F$16-'1.1 Allgemein'!$I$22+1),1),COLUMN(BP27)-('2.1 Kraftwerk allgemein'!$F$16-'1.1 Allgemein'!$I$22+1)))))/$F27,
SUM(OFFSET('2.5 CAPEX'!CD30,0,-MIN($F27-1,COLUMN(BP27)-1),1,MIN($F27,COLUMN(BP27))))/$F27)))))))</f>
        <v>0</v>
      </c>
      <c r="BZ27" s="199">
        <f ca="1">IF('2.1 Kraftwerk allgemein'!$F$15&lt;'1.1 Allgemein'!$I$22,
IF(OR(ISNUMBER($D27)=FALSE,$F27=""),"",
IF(AND('2.5 CAPEX'!$L30&lt;&gt;"x",'2.5 CAPEX'!$M30&lt;&gt;"x"),0,
IF($F27=0,0,
IF(BZ$4&lt;'2.1 Kraftwerk allgemein'!$F$16,0,
IF(BZ$4='2.1 Kraftwerk allgemein'!$F$16,'2.5 CAPEX'!$J30/$F27,
IF(BZ$4&lt;'2.1 Kraftwerk allgemein'!$F$16+$F27,
('2.5 CAPEX'!$J30+SUM(OFFSET('2.5 CAPEX'!CE30,0,-MIN(MAX($F27-1-('2.1 Kraftwerk allgemein'!$F$16-'2.1 Kraftwerk allgemein'!$F$15+1),0),COLUMN(BQ27)-1-('2.1 Kraftwerk allgemein'!$F$16-'2.1 Kraftwerk allgemein'!$F$15+1)),1,MIN(MAX($F27-('2.1 Kraftwerk allgemein'!$F$16-'2.1 Kraftwerk allgemein'!$F$15+1),1),COLUMN(BQ27)-('2.1 Kraftwerk allgemein'!$F$16-'2.1 Kraftwerk allgemein'!$F$15+1)))))/$F27,
SUM(OFFSET('2.5 CAPEX'!CE30,0,-MIN($F27-1,COLUMN(BQ27)-1),1,MIN($F27,COLUMN(BQ27))))/$F27)))))),
IF(OR(ISNUMBER($D27)=FALSE,$F27=""),"",
IF(AND('2.5 CAPEX'!$L30&lt;&gt;"x",'2.5 CAPEX'!$M30&lt;&gt;"x"),0,
IF($F27=0,0,
IF(BZ$4&lt;'2.1 Kraftwerk allgemein'!$F$16,0,
IF(BZ$4='2.1 Kraftwerk allgemein'!$F$16,'2.5 CAPEX'!$J30/$F27,
IF(BZ$4&lt;'2.1 Kraftwerk allgemein'!$F$16+$F27,
('2.5 CAPEX'!$J30+SUM(OFFSET('2.5 CAPEX'!CE30,0,-MIN(MAX($F27-1-('2.1 Kraftwerk allgemein'!$F$16-'1.1 Allgemein'!$I$22+1),0),COLUMN(BQ27)-1-('2.1 Kraftwerk allgemein'!$F$16-'1.1 Allgemein'!$I$22+1)),1,MIN(MAX($F27-('2.1 Kraftwerk allgemein'!$F$16-'1.1 Allgemein'!$I$22+1),1),COLUMN(BQ27)-('2.1 Kraftwerk allgemein'!$F$16-'1.1 Allgemein'!$I$22+1)))))/$F27,
SUM(OFFSET('2.5 CAPEX'!CE30,0,-MIN($F27-1,COLUMN(BQ27)-1),1,MIN($F27,COLUMN(BQ27))))/$F27)))))))</f>
        <v>0</v>
      </c>
      <c r="CA27" s="199">
        <f ca="1">IF('2.1 Kraftwerk allgemein'!$F$15&lt;'1.1 Allgemein'!$I$22,
IF(OR(ISNUMBER($D27)=FALSE,$F27=""),"",
IF(AND('2.5 CAPEX'!$L30&lt;&gt;"x",'2.5 CAPEX'!$M30&lt;&gt;"x"),0,
IF($F27=0,0,
IF(CA$4&lt;'2.1 Kraftwerk allgemein'!$F$16,0,
IF(CA$4='2.1 Kraftwerk allgemein'!$F$16,'2.5 CAPEX'!$J30/$F27,
IF(CA$4&lt;'2.1 Kraftwerk allgemein'!$F$16+$F27,
('2.5 CAPEX'!$J30+SUM(OFFSET('2.5 CAPEX'!CF30,0,-MIN(MAX($F27-1-('2.1 Kraftwerk allgemein'!$F$16-'2.1 Kraftwerk allgemein'!$F$15+1),0),COLUMN(BR27)-1-('2.1 Kraftwerk allgemein'!$F$16-'2.1 Kraftwerk allgemein'!$F$15+1)),1,MIN(MAX($F27-('2.1 Kraftwerk allgemein'!$F$16-'2.1 Kraftwerk allgemein'!$F$15+1),1),COLUMN(BR27)-('2.1 Kraftwerk allgemein'!$F$16-'2.1 Kraftwerk allgemein'!$F$15+1)))))/$F27,
SUM(OFFSET('2.5 CAPEX'!CF30,0,-MIN($F27-1,COLUMN(BR27)-1),1,MIN($F27,COLUMN(BR27))))/$F27)))))),
IF(OR(ISNUMBER($D27)=FALSE,$F27=""),"",
IF(AND('2.5 CAPEX'!$L30&lt;&gt;"x",'2.5 CAPEX'!$M30&lt;&gt;"x"),0,
IF($F27=0,0,
IF(CA$4&lt;'2.1 Kraftwerk allgemein'!$F$16,0,
IF(CA$4='2.1 Kraftwerk allgemein'!$F$16,'2.5 CAPEX'!$J30/$F27,
IF(CA$4&lt;'2.1 Kraftwerk allgemein'!$F$16+$F27,
('2.5 CAPEX'!$J30+SUM(OFFSET('2.5 CAPEX'!CF30,0,-MIN(MAX($F27-1-('2.1 Kraftwerk allgemein'!$F$16-'1.1 Allgemein'!$I$22+1),0),COLUMN(BR27)-1-('2.1 Kraftwerk allgemein'!$F$16-'1.1 Allgemein'!$I$22+1)),1,MIN(MAX($F27-('2.1 Kraftwerk allgemein'!$F$16-'1.1 Allgemein'!$I$22+1),1),COLUMN(BR27)-('2.1 Kraftwerk allgemein'!$F$16-'1.1 Allgemein'!$I$22+1)))))/$F27,
SUM(OFFSET('2.5 CAPEX'!CF30,0,-MIN($F27-1,COLUMN(BR27)-1),1,MIN($F27,COLUMN(BR27))))/$F27)))))))</f>
        <v>0</v>
      </c>
      <c r="CB27" s="199">
        <f ca="1">IF('2.1 Kraftwerk allgemein'!$F$15&lt;'1.1 Allgemein'!$I$22,
IF(OR(ISNUMBER($D27)=FALSE,$F27=""),"",
IF(AND('2.5 CAPEX'!$L30&lt;&gt;"x",'2.5 CAPEX'!$M30&lt;&gt;"x"),0,
IF($F27=0,0,
IF(CB$4&lt;'2.1 Kraftwerk allgemein'!$F$16,0,
IF(CB$4='2.1 Kraftwerk allgemein'!$F$16,'2.5 CAPEX'!$J30/$F27,
IF(CB$4&lt;'2.1 Kraftwerk allgemein'!$F$16+$F27,
('2.5 CAPEX'!$J30+SUM(OFFSET('2.5 CAPEX'!CG30,0,-MIN(MAX($F27-1-('2.1 Kraftwerk allgemein'!$F$16-'2.1 Kraftwerk allgemein'!$F$15+1),0),COLUMN(BS27)-1-('2.1 Kraftwerk allgemein'!$F$16-'2.1 Kraftwerk allgemein'!$F$15+1)),1,MIN(MAX($F27-('2.1 Kraftwerk allgemein'!$F$16-'2.1 Kraftwerk allgemein'!$F$15+1),1),COLUMN(BS27)-('2.1 Kraftwerk allgemein'!$F$16-'2.1 Kraftwerk allgemein'!$F$15+1)))))/$F27,
SUM(OFFSET('2.5 CAPEX'!CG30,0,-MIN($F27-1,COLUMN(BS27)-1),1,MIN($F27,COLUMN(BS27))))/$F27)))))),
IF(OR(ISNUMBER($D27)=FALSE,$F27=""),"",
IF(AND('2.5 CAPEX'!$L30&lt;&gt;"x",'2.5 CAPEX'!$M30&lt;&gt;"x"),0,
IF($F27=0,0,
IF(CB$4&lt;'2.1 Kraftwerk allgemein'!$F$16,0,
IF(CB$4='2.1 Kraftwerk allgemein'!$F$16,'2.5 CAPEX'!$J30/$F27,
IF(CB$4&lt;'2.1 Kraftwerk allgemein'!$F$16+$F27,
('2.5 CAPEX'!$J30+SUM(OFFSET('2.5 CAPEX'!CG30,0,-MIN(MAX($F27-1-('2.1 Kraftwerk allgemein'!$F$16-'1.1 Allgemein'!$I$22+1),0),COLUMN(BS27)-1-('2.1 Kraftwerk allgemein'!$F$16-'1.1 Allgemein'!$I$22+1)),1,MIN(MAX($F27-('2.1 Kraftwerk allgemein'!$F$16-'1.1 Allgemein'!$I$22+1),1),COLUMN(BS27)-('2.1 Kraftwerk allgemein'!$F$16-'1.1 Allgemein'!$I$22+1)))))/$F27,
SUM(OFFSET('2.5 CAPEX'!CG30,0,-MIN($F27-1,COLUMN(BS27)-1),1,MIN($F27,COLUMN(BS27))))/$F27)))))))</f>
        <v>0</v>
      </c>
      <c r="CC27" s="199">
        <f ca="1">IF('2.1 Kraftwerk allgemein'!$F$15&lt;'1.1 Allgemein'!$I$22,
IF(OR(ISNUMBER($D27)=FALSE,$F27=""),"",
IF(AND('2.5 CAPEX'!$L30&lt;&gt;"x",'2.5 CAPEX'!$M30&lt;&gt;"x"),0,
IF($F27=0,0,
IF(CC$4&lt;'2.1 Kraftwerk allgemein'!$F$16,0,
IF(CC$4='2.1 Kraftwerk allgemein'!$F$16,'2.5 CAPEX'!$J30/$F27,
IF(CC$4&lt;'2.1 Kraftwerk allgemein'!$F$16+$F27,
('2.5 CAPEX'!$J30+SUM(OFFSET('2.5 CAPEX'!CH30,0,-MIN(MAX($F27-1-('2.1 Kraftwerk allgemein'!$F$16-'2.1 Kraftwerk allgemein'!$F$15+1),0),COLUMN(BT27)-1-('2.1 Kraftwerk allgemein'!$F$16-'2.1 Kraftwerk allgemein'!$F$15+1)),1,MIN(MAX($F27-('2.1 Kraftwerk allgemein'!$F$16-'2.1 Kraftwerk allgemein'!$F$15+1),1),COLUMN(BT27)-('2.1 Kraftwerk allgemein'!$F$16-'2.1 Kraftwerk allgemein'!$F$15+1)))))/$F27,
SUM(OFFSET('2.5 CAPEX'!CH30,0,-MIN($F27-1,COLUMN(BT27)-1),1,MIN($F27,COLUMN(BT27))))/$F27)))))),
IF(OR(ISNUMBER($D27)=FALSE,$F27=""),"",
IF(AND('2.5 CAPEX'!$L30&lt;&gt;"x",'2.5 CAPEX'!$M30&lt;&gt;"x"),0,
IF($F27=0,0,
IF(CC$4&lt;'2.1 Kraftwerk allgemein'!$F$16,0,
IF(CC$4='2.1 Kraftwerk allgemein'!$F$16,'2.5 CAPEX'!$J30/$F27,
IF(CC$4&lt;'2.1 Kraftwerk allgemein'!$F$16+$F27,
('2.5 CAPEX'!$J30+SUM(OFFSET('2.5 CAPEX'!CH30,0,-MIN(MAX($F27-1-('2.1 Kraftwerk allgemein'!$F$16-'1.1 Allgemein'!$I$22+1),0),COLUMN(BT27)-1-('2.1 Kraftwerk allgemein'!$F$16-'1.1 Allgemein'!$I$22+1)),1,MIN(MAX($F27-('2.1 Kraftwerk allgemein'!$F$16-'1.1 Allgemein'!$I$22+1),1),COLUMN(BT27)-('2.1 Kraftwerk allgemein'!$F$16-'1.1 Allgemein'!$I$22+1)))))/$F27,
SUM(OFFSET('2.5 CAPEX'!CH30,0,-MIN($F27-1,COLUMN(BT27)-1),1,MIN($F27,COLUMN(BT27))))/$F27)))))))</f>
        <v>0</v>
      </c>
      <c r="CD27" s="199">
        <f ca="1">IF('2.1 Kraftwerk allgemein'!$F$15&lt;'1.1 Allgemein'!$I$22,
IF(OR(ISNUMBER($D27)=FALSE,$F27=""),"",
IF(AND('2.5 CAPEX'!$L30&lt;&gt;"x",'2.5 CAPEX'!$M30&lt;&gt;"x"),0,
IF($F27=0,0,
IF(CD$4&lt;'2.1 Kraftwerk allgemein'!$F$16,0,
IF(CD$4='2.1 Kraftwerk allgemein'!$F$16,'2.5 CAPEX'!$J30/$F27,
IF(CD$4&lt;'2.1 Kraftwerk allgemein'!$F$16+$F27,
('2.5 CAPEX'!$J30+SUM(OFFSET('2.5 CAPEX'!CI30,0,-MIN(MAX($F27-1-('2.1 Kraftwerk allgemein'!$F$16-'2.1 Kraftwerk allgemein'!$F$15+1),0),COLUMN(BU27)-1-('2.1 Kraftwerk allgemein'!$F$16-'2.1 Kraftwerk allgemein'!$F$15+1)),1,MIN(MAX($F27-('2.1 Kraftwerk allgemein'!$F$16-'2.1 Kraftwerk allgemein'!$F$15+1),1),COLUMN(BU27)-('2.1 Kraftwerk allgemein'!$F$16-'2.1 Kraftwerk allgemein'!$F$15+1)))))/$F27,
SUM(OFFSET('2.5 CAPEX'!CI30,0,-MIN($F27-1,COLUMN(BU27)-1),1,MIN($F27,COLUMN(BU27))))/$F27)))))),
IF(OR(ISNUMBER($D27)=FALSE,$F27=""),"",
IF(AND('2.5 CAPEX'!$L30&lt;&gt;"x",'2.5 CAPEX'!$M30&lt;&gt;"x"),0,
IF($F27=0,0,
IF(CD$4&lt;'2.1 Kraftwerk allgemein'!$F$16,0,
IF(CD$4='2.1 Kraftwerk allgemein'!$F$16,'2.5 CAPEX'!$J30/$F27,
IF(CD$4&lt;'2.1 Kraftwerk allgemein'!$F$16+$F27,
('2.5 CAPEX'!$J30+SUM(OFFSET('2.5 CAPEX'!CI30,0,-MIN(MAX($F27-1-('2.1 Kraftwerk allgemein'!$F$16-'1.1 Allgemein'!$I$22+1),0),COLUMN(BU27)-1-('2.1 Kraftwerk allgemein'!$F$16-'1.1 Allgemein'!$I$22+1)),1,MIN(MAX($F27-('2.1 Kraftwerk allgemein'!$F$16-'1.1 Allgemein'!$I$22+1),1),COLUMN(BU27)-('2.1 Kraftwerk allgemein'!$F$16-'1.1 Allgemein'!$I$22+1)))))/$F27,
SUM(OFFSET('2.5 CAPEX'!CI30,0,-MIN($F27-1,COLUMN(BU27)-1),1,MIN($F27,COLUMN(BU27))))/$F27)))))))</f>
        <v>0</v>
      </c>
      <c r="CE27" s="199">
        <f ca="1">IF('2.1 Kraftwerk allgemein'!$F$15&lt;'1.1 Allgemein'!$I$22,
IF(OR(ISNUMBER($D27)=FALSE,$F27=""),"",
IF(AND('2.5 CAPEX'!$L30&lt;&gt;"x",'2.5 CAPEX'!$M30&lt;&gt;"x"),0,
IF($F27=0,0,
IF(CE$4&lt;'2.1 Kraftwerk allgemein'!$F$16,0,
IF(CE$4='2.1 Kraftwerk allgemein'!$F$16,'2.5 CAPEX'!$J30/$F27,
IF(CE$4&lt;'2.1 Kraftwerk allgemein'!$F$16+$F27,
('2.5 CAPEX'!$J30+SUM(OFFSET('2.5 CAPEX'!CJ30,0,-MIN(MAX($F27-1-('2.1 Kraftwerk allgemein'!$F$16-'2.1 Kraftwerk allgemein'!$F$15+1),0),COLUMN(BV27)-1-('2.1 Kraftwerk allgemein'!$F$16-'2.1 Kraftwerk allgemein'!$F$15+1)),1,MIN(MAX($F27-('2.1 Kraftwerk allgemein'!$F$16-'2.1 Kraftwerk allgemein'!$F$15+1),1),COLUMN(BV27)-('2.1 Kraftwerk allgemein'!$F$16-'2.1 Kraftwerk allgemein'!$F$15+1)))))/$F27,
SUM(OFFSET('2.5 CAPEX'!CJ30,0,-MIN($F27-1,COLUMN(BV27)-1),1,MIN($F27,COLUMN(BV27))))/$F27)))))),
IF(OR(ISNUMBER($D27)=FALSE,$F27=""),"",
IF(AND('2.5 CAPEX'!$L30&lt;&gt;"x",'2.5 CAPEX'!$M30&lt;&gt;"x"),0,
IF($F27=0,0,
IF(CE$4&lt;'2.1 Kraftwerk allgemein'!$F$16,0,
IF(CE$4='2.1 Kraftwerk allgemein'!$F$16,'2.5 CAPEX'!$J30/$F27,
IF(CE$4&lt;'2.1 Kraftwerk allgemein'!$F$16+$F27,
('2.5 CAPEX'!$J30+SUM(OFFSET('2.5 CAPEX'!CJ30,0,-MIN(MAX($F27-1-('2.1 Kraftwerk allgemein'!$F$16-'1.1 Allgemein'!$I$22+1),0),COLUMN(BV27)-1-('2.1 Kraftwerk allgemein'!$F$16-'1.1 Allgemein'!$I$22+1)),1,MIN(MAX($F27-('2.1 Kraftwerk allgemein'!$F$16-'1.1 Allgemein'!$I$22+1),1),COLUMN(BV27)-('2.1 Kraftwerk allgemein'!$F$16-'1.1 Allgemein'!$I$22+1)))))/$F27,
SUM(OFFSET('2.5 CAPEX'!CJ30,0,-MIN($F27-1,COLUMN(BV27)-1),1,MIN($F27,COLUMN(BV27))))/$F27)))))))</f>
        <v>0</v>
      </c>
      <c r="CF27" s="199">
        <f ca="1">IF('2.1 Kraftwerk allgemein'!$F$15&lt;'1.1 Allgemein'!$I$22,
IF(OR(ISNUMBER($D27)=FALSE,$F27=""),"",
IF(AND('2.5 CAPEX'!$L30&lt;&gt;"x",'2.5 CAPEX'!$M30&lt;&gt;"x"),0,
IF($F27=0,0,
IF(CF$4&lt;'2.1 Kraftwerk allgemein'!$F$16,0,
IF(CF$4='2.1 Kraftwerk allgemein'!$F$16,'2.5 CAPEX'!$J30/$F27,
IF(CF$4&lt;'2.1 Kraftwerk allgemein'!$F$16+$F27,
('2.5 CAPEX'!$J30+SUM(OFFSET('2.5 CAPEX'!CK30,0,-MIN(MAX($F27-1-('2.1 Kraftwerk allgemein'!$F$16-'2.1 Kraftwerk allgemein'!$F$15+1),0),COLUMN(BW27)-1-('2.1 Kraftwerk allgemein'!$F$16-'2.1 Kraftwerk allgemein'!$F$15+1)),1,MIN(MAX($F27-('2.1 Kraftwerk allgemein'!$F$16-'2.1 Kraftwerk allgemein'!$F$15+1),1),COLUMN(BW27)-('2.1 Kraftwerk allgemein'!$F$16-'2.1 Kraftwerk allgemein'!$F$15+1)))))/$F27,
SUM(OFFSET('2.5 CAPEX'!CK30,0,-MIN($F27-1,COLUMN(BW27)-1),1,MIN($F27,COLUMN(BW27))))/$F27)))))),
IF(OR(ISNUMBER($D27)=FALSE,$F27=""),"",
IF(AND('2.5 CAPEX'!$L30&lt;&gt;"x",'2.5 CAPEX'!$M30&lt;&gt;"x"),0,
IF($F27=0,0,
IF(CF$4&lt;'2.1 Kraftwerk allgemein'!$F$16,0,
IF(CF$4='2.1 Kraftwerk allgemein'!$F$16,'2.5 CAPEX'!$J30/$F27,
IF(CF$4&lt;'2.1 Kraftwerk allgemein'!$F$16+$F27,
('2.5 CAPEX'!$J30+SUM(OFFSET('2.5 CAPEX'!CK30,0,-MIN(MAX($F27-1-('2.1 Kraftwerk allgemein'!$F$16-'1.1 Allgemein'!$I$22+1),0),COLUMN(BW27)-1-('2.1 Kraftwerk allgemein'!$F$16-'1.1 Allgemein'!$I$22+1)),1,MIN(MAX($F27-('2.1 Kraftwerk allgemein'!$F$16-'1.1 Allgemein'!$I$22+1),1),COLUMN(BW27)-('2.1 Kraftwerk allgemein'!$F$16-'1.1 Allgemein'!$I$22+1)))))/$F27,
SUM(OFFSET('2.5 CAPEX'!CK30,0,-MIN($F27-1,COLUMN(BW27)-1),1,MIN($F27,COLUMN(BW27))))/$F27)))))))</f>
        <v>0</v>
      </c>
      <c r="CG27" s="199">
        <f ca="1">IF('2.1 Kraftwerk allgemein'!$F$15&lt;'1.1 Allgemein'!$I$22,
IF(OR(ISNUMBER($D27)=FALSE,$F27=""),"",
IF(AND('2.5 CAPEX'!$L30&lt;&gt;"x",'2.5 CAPEX'!$M30&lt;&gt;"x"),0,
IF($F27=0,0,
IF(CG$4&lt;'2.1 Kraftwerk allgemein'!$F$16,0,
IF(CG$4='2.1 Kraftwerk allgemein'!$F$16,'2.5 CAPEX'!$J30/$F27,
IF(CG$4&lt;'2.1 Kraftwerk allgemein'!$F$16+$F27,
('2.5 CAPEX'!$J30+SUM(OFFSET('2.5 CAPEX'!CL30,0,-MIN(MAX($F27-1-('2.1 Kraftwerk allgemein'!$F$16-'2.1 Kraftwerk allgemein'!$F$15+1),0),COLUMN(BX27)-1-('2.1 Kraftwerk allgemein'!$F$16-'2.1 Kraftwerk allgemein'!$F$15+1)),1,MIN(MAX($F27-('2.1 Kraftwerk allgemein'!$F$16-'2.1 Kraftwerk allgemein'!$F$15+1),1),COLUMN(BX27)-('2.1 Kraftwerk allgemein'!$F$16-'2.1 Kraftwerk allgemein'!$F$15+1)))))/$F27,
SUM(OFFSET('2.5 CAPEX'!CL30,0,-MIN($F27-1,COLUMN(BX27)-1),1,MIN($F27,COLUMN(BX27))))/$F27)))))),
IF(OR(ISNUMBER($D27)=FALSE,$F27=""),"",
IF(AND('2.5 CAPEX'!$L30&lt;&gt;"x",'2.5 CAPEX'!$M30&lt;&gt;"x"),0,
IF($F27=0,0,
IF(CG$4&lt;'2.1 Kraftwerk allgemein'!$F$16,0,
IF(CG$4='2.1 Kraftwerk allgemein'!$F$16,'2.5 CAPEX'!$J30/$F27,
IF(CG$4&lt;'2.1 Kraftwerk allgemein'!$F$16+$F27,
('2.5 CAPEX'!$J30+SUM(OFFSET('2.5 CAPEX'!CL30,0,-MIN(MAX($F27-1-('2.1 Kraftwerk allgemein'!$F$16-'1.1 Allgemein'!$I$22+1),0),COLUMN(BX27)-1-('2.1 Kraftwerk allgemein'!$F$16-'1.1 Allgemein'!$I$22+1)),1,MIN(MAX($F27-('2.1 Kraftwerk allgemein'!$F$16-'1.1 Allgemein'!$I$22+1),1),COLUMN(BX27)-('2.1 Kraftwerk allgemein'!$F$16-'1.1 Allgemein'!$I$22+1)))))/$F27,
SUM(OFFSET('2.5 CAPEX'!CL30,0,-MIN($F27-1,COLUMN(BX27)-1),1,MIN($F27,COLUMN(BX27))))/$F27)))))))</f>
        <v>0</v>
      </c>
      <c r="CH27" s="199">
        <f ca="1">IF('2.1 Kraftwerk allgemein'!$F$15&lt;'1.1 Allgemein'!$I$22,
IF(OR(ISNUMBER($D27)=FALSE,$F27=""),"",
IF(AND('2.5 CAPEX'!$L30&lt;&gt;"x",'2.5 CAPEX'!$M30&lt;&gt;"x"),0,
IF($F27=0,0,
IF(CH$4&lt;'2.1 Kraftwerk allgemein'!$F$16,0,
IF(CH$4='2.1 Kraftwerk allgemein'!$F$16,'2.5 CAPEX'!$J30/$F27,
IF(CH$4&lt;'2.1 Kraftwerk allgemein'!$F$16+$F27,
('2.5 CAPEX'!$J30+SUM(OFFSET('2.5 CAPEX'!CM30,0,-MIN(MAX($F27-1-('2.1 Kraftwerk allgemein'!$F$16-'2.1 Kraftwerk allgemein'!$F$15+1),0),COLUMN(BY27)-1-('2.1 Kraftwerk allgemein'!$F$16-'2.1 Kraftwerk allgemein'!$F$15+1)),1,MIN(MAX($F27-('2.1 Kraftwerk allgemein'!$F$16-'2.1 Kraftwerk allgemein'!$F$15+1),1),COLUMN(BY27)-('2.1 Kraftwerk allgemein'!$F$16-'2.1 Kraftwerk allgemein'!$F$15+1)))))/$F27,
SUM(OFFSET('2.5 CAPEX'!CM30,0,-MIN($F27-1,COLUMN(BY27)-1),1,MIN($F27,COLUMN(BY27))))/$F27)))))),
IF(OR(ISNUMBER($D27)=FALSE,$F27=""),"",
IF(AND('2.5 CAPEX'!$L30&lt;&gt;"x",'2.5 CAPEX'!$M30&lt;&gt;"x"),0,
IF($F27=0,0,
IF(CH$4&lt;'2.1 Kraftwerk allgemein'!$F$16,0,
IF(CH$4='2.1 Kraftwerk allgemein'!$F$16,'2.5 CAPEX'!$J30/$F27,
IF(CH$4&lt;'2.1 Kraftwerk allgemein'!$F$16+$F27,
('2.5 CAPEX'!$J30+SUM(OFFSET('2.5 CAPEX'!CM30,0,-MIN(MAX($F27-1-('2.1 Kraftwerk allgemein'!$F$16-'1.1 Allgemein'!$I$22+1),0),COLUMN(BY27)-1-('2.1 Kraftwerk allgemein'!$F$16-'1.1 Allgemein'!$I$22+1)),1,MIN(MAX($F27-('2.1 Kraftwerk allgemein'!$F$16-'1.1 Allgemein'!$I$22+1),1),COLUMN(BY27)-('2.1 Kraftwerk allgemein'!$F$16-'1.1 Allgemein'!$I$22+1)))))/$F27,
SUM(OFFSET('2.5 CAPEX'!CM30,0,-MIN($F27-1,COLUMN(BY27)-1),1,MIN($F27,COLUMN(BY27))))/$F27)))))))</f>
        <v>0</v>
      </c>
      <c r="CI27" s="199">
        <f ca="1">IF('2.1 Kraftwerk allgemein'!$F$15&lt;'1.1 Allgemein'!$I$22,
IF(OR(ISNUMBER($D27)=FALSE,$F27=""),"",
IF(AND('2.5 CAPEX'!$L30&lt;&gt;"x",'2.5 CAPEX'!$M30&lt;&gt;"x"),0,
IF($F27=0,0,
IF(CI$4&lt;'2.1 Kraftwerk allgemein'!$F$16,0,
IF(CI$4='2.1 Kraftwerk allgemein'!$F$16,'2.5 CAPEX'!$J30/$F27,
IF(CI$4&lt;'2.1 Kraftwerk allgemein'!$F$16+$F27,
('2.5 CAPEX'!$J30+SUM(OFFSET('2.5 CAPEX'!CN30,0,-MIN(MAX($F27-1-('2.1 Kraftwerk allgemein'!$F$16-'2.1 Kraftwerk allgemein'!$F$15+1),0),COLUMN(BZ27)-1-('2.1 Kraftwerk allgemein'!$F$16-'2.1 Kraftwerk allgemein'!$F$15+1)),1,MIN(MAX($F27-('2.1 Kraftwerk allgemein'!$F$16-'2.1 Kraftwerk allgemein'!$F$15+1),1),COLUMN(BZ27)-('2.1 Kraftwerk allgemein'!$F$16-'2.1 Kraftwerk allgemein'!$F$15+1)))))/$F27,
SUM(OFFSET('2.5 CAPEX'!CN30,0,-MIN($F27-1,COLUMN(BZ27)-1),1,MIN($F27,COLUMN(BZ27))))/$F27)))))),
IF(OR(ISNUMBER($D27)=FALSE,$F27=""),"",
IF(AND('2.5 CAPEX'!$L30&lt;&gt;"x",'2.5 CAPEX'!$M30&lt;&gt;"x"),0,
IF($F27=0,0,
IF(CI$4&lt;'2.1 Kraftwerk allgemein'!$F$16,0,
IF(CI$4='2.1 Kraftwerk allgemein'!$F$16,'2.5 CAPEX'!$J30/$F27,
IF(CI$4&lt;'2.1 Kraftwerk allgemein'!$F$16+$F27,
('2.5 CAPEX'!$J30+SUM(OFFSET('2.5 CAPEX'!CN30,0,-MIN(MAX($F27-1-('2.1 Kraftwerk allgemein'!$F$16-'1.1 Allgemein'!$I$22+1),0),COLUMN(BZ27)-1-('2.1 Kraftwerk allgemein'!$F$16-'1.1 Allgemein'!$I$22+1)),1,MIN(MAX($F27-('2.1 Kraftwerk allgemein'!$F$16-'1.1 Allgemein'!$I$22+1),1),COLUMN(BZ27)-('2.1 Kraftwerk allgemein'!$F$16-'1.1 Allgemein'!$I$22+1)))))/$F27,
SUM(OFFSET('2.5 CAPEX'!CN30,0,-MIN($F27-1,COLUMN(BZ27)-1),1,MIN($F27,COLUMN(BZ27))))/$F27)))))))</f>
        <v>0</v>
      </c>
      <c r="CJ27" s="199">
        <f ca="1">IF('2.1 Kraftwerk allgemein'!$F$15&lt;'1.1 Allgemein'!$I$22,
IF(OR(ISNUMBER($D27)=FALSE,$F27=""),"",
IF(AND('2.5 CAPEX'!$L30&lt;&gt;"x",'2.5 CAPEX'!$M30&lt;&gt;"x"),0,
IF($F27=0,0,
IF(CJ$4&lt;'2.1 Kraftwerk allgemein'!$F$16,0,
IF(CJ$4='2.1 Kraftwerk allgemein'!$F$16,'2.5 CAPEX'!$J30/$F27,
IF(CJ$4&lt;'2.1 Kraftwerk allgemein'!$F$16+$F27,
('2.5 CAPEX'!$J30+SUM(OFFSET('2.5 CAPEX'!CO30,0,-MIN(MAX($F27-1-('2.1 Kraftwerk allgemein'!$F$16-'2.1 Kraftwerk allgemein'!$F$15+1),0),COLUMN(CA27)-1-('2.1 Kraftwerk allgemein'!$F$16-'2.1 Kraftwerk allgemein'!$F$15+1)),1,MIN(MAX($F27-('2.1 Kraftwerk allgemein'!$F$16-'2.1 Kraftwerk allgemein'!$F$15+1),1),COLUMN(CA27)-('2.1 Kraftwerk allgemein'!$F$16-'2.1 Kraftwerk allgemein'!$F$15+1)))))/$F27,
SUM(OFFSET('2.5 CAPEX'!CO30,0,-MIN($F27-1,COLUMN(CA27)-1),1,MIN($F27,COLUMN(CA27))))/$F27)))))),
IF(OR(ISNUMBER($D27)=FALSE,$F27=""),"",
IF(AND('2.5 CAPEX'!$L30&lt;&gt;"x",'2.5 CAPEX'!$M30&lt;&gt;"x"),0,
IF($F27=0,0,
IF(CJ$4&lt;'2.1 Kraftwerk allgemein'!$F$16,0,
IF(CJ$4='2.1 Kraftwerk allgemein'!$F$16,'2.5 CAPEX'!$J30/$F27,
IF(CJ$4&lt;'2.1 Kraftwerk allgemein'!$F$16+$F27,
('2.5 CAPEX'!$J30+SUM(OFFSET('2.5 CAPEX'!CO30,0,-MIN(MAX($F27-1-('2.1 Kraftwerk allgemein'!$F$16-'1.1 Allgemein'!$I$22+1),0),COLUMN(CA27)-1-('2.1 Kraftwerk allgemein'!$F$16-'1.1 Allgemein'!$I$22+1)),1,MIN(MAX($F27-('2.1 Kraftwerk allgemein'!$F$16-'1.1 Allgemein'!$I$22+1),1),COLUMN(CA27)-('2.1 Kraftwerk allgemein'!$F$16-'1.1 Allgemein'!$I$22+1)))))/$F27,
SUM(OFFSET('2.5 CAPEX'!CO30,0,-MIN($F27-1,COLUMN(CA27)-1),1,MIN($F27,COLUMN(CA27))))/$F27)))))))</f>
        <v>0</v>
      </c>
      <c r="CK27" s="199">
        <f ca="1">IF('2.1 Kraftwerk allgemein'!$F$15&lt;'1.1 Allgemein'!$I$22,
IF(OR(ISNUMBER($D27)=FALSE,$F27=""),"",
IF(AND('2.5 CAPEX'!$L30&lt;&gt;"x",'2.5 CAPEX'!$M30&lt;&gt;"x"),0,
IF($F27=0,0,
IF(CK$4&lt;'2.1 Kraftwerk allgemein'!$F$16,0,
IF(CK$4='2.1 Kraftwerk allgemein'!$F$16,'2.5 CAPEX'!$J30/$F27,
IF(CK$4&lt;'2.1 Kraftwerk allgemein'!$F$16+$F27,
('2.5 CAPEX'!$J30+SUM(OFFSET('2.5 CAPEX'!CP30,0,-MIN(MAX($F27-1-('2.1 Kraftwerk allgemein'!$F$16-'2.1 Kraftwerk allgemein'!$F$15+1),0),COLUMN(CB27)-1-('2.1 Kraftwerk allgemein'!$F$16-'2.1 Kraftwerk allgemein'!$F$15+1)),1,MIN(MAX($F27-('2.1 Kraftwerk allgemein'!$F$16-'2.1 Kraftwerk allgemein'!$F$15+1),1),COLUMN(CB27)-('2.1 Kraftwerk allgemein'!$F$16-'2.1 Kraftwerk allgemein'!$F$15+1)))))/$F27,
SUM(OFFSET('2.5 CAPEX'!CP30,0,-MIN($F27-1,COLUMN(CB27)-1),1,MIN($F27,COLUMN(CB27))))/$F27)))))),
IF(OR(ISNUMBER($D27)=FALSE,$F27=""),"",
IF(AND('2.5 CAPEX'!$L30&lt;&gt;"x",'2.5 CAPEX'!$M30&lt;&gt;"x"),0,
IF($F27=0,0,
IF(CK$4&lt;'2.1 Kraftwerk allgemein'!$F$16,0,
IF(CK$4='2.1 Kraftwerk allgemein'!$F$16,'2.5 CAPEX'!$J30/$F27,
IF(CK$4&lt;'2.1 Kraftwerk allgemein'!$F$16+$F27,
('2.5 CAPEX'!$J30+SUM(OFFSET('2.5 CAPEX'!CP30,0,-MIN(MAX($F27-1-('2.1 Kraftwerk allgemein'!$F$16-'1.1 Allgemein'!$I$22+1),0),COLUMN(CB27)-1-('2.1 Kraftwerk allgemein'!$F$16-'1.1 Allgemein'!$I$22+1)),1,MIN(MAX($F27-('2.1 Kraftwerk allgemein'!$F$16-'1.1 Allgemein'!$I$22+1),1),COLUMN(CB27)-('2.1 Kraftwerk allgemein'!$F$16-'1.1 Allgemein'!$I$22+1)))))/$F27,
SUM(OFFSET('2.5 CAPEX'!CP30,0,-MIN($F27-1,COLUMN(CB27)-1),1,MIN($F27,COLUMN(CB27))))/$F27)))))))</f>
        <v>0</v>
      </c>
      <c r="CL27" s="199">
        <f ca="1">IF('2.1 Kraftwerk allgemein'!$F$15&lt;'1.1 Allgemein'!$I$22,
IF(OR(ISNUMBER($D27)=FALSE,$F27=""),"",
IF(AND('2.5 CAPEX'!$L30&lt;&gt;"x",'2.5 CAPEX'!$M30&lt;&gt;"x"),0,
IF($F27=0,0,
IF(CL$4&lt;'2.1 Kraftwerk allgemein'!$F$16,0,
IF(CL$4='2.1 Kraftwerk allgemein'!$F$16,'2.5 CAPEX'!$J30/$F27,
IF(CL$4&lt;'2.1 Kraftwerk allgemein'!$F$16+$F27,
('2.5 CAPEX'!$J30+SUM(OFFSET('2.5 CAPEX'!CQ30,0,-MIN(MAX($F27-1-('2.1 Kraftwerk allgemein'!$F$16-'2.1 Kraftwerk allgemein'!$F$15+1),0),COLUMN(CC27)-1-('2.1 Kraftwerk allgemein'!$F$16-'2.1 Kraftwerk allgemein'!$F$15+1)),1,MIN(MAX($F27-('2.1 Kraftwerk allgemein'!$F$16-'2.1 Kraftwerk allgemein'!$F$15+1),1),COLUMN(CC27)-('2.1 Kraftwerk allgemein'!$F$16-'2.1 Kraftwerk allgemein'!$F$15+1)))))/$F27,
SUM(OFFSET('2.5 CAPEX'!CQ30,0,-MIN($F27-1,COLUMN(CC27)-1),1,MIN($F27,COLUMN(CC27))))/$F27)))))),
IF(OR(ISNUMBER($D27)=FALSE,$F27=""),"",
IF(AND('2.5 CAPEX'!$L30&lt;&gt;"x",'2.5 CAPEX'!$M30&lt;&gt;"x"),0,
IF($F27=0,0,
IF(CL$4&lt;'2.1 Kraftwerk allgemein'!$F$16,0,
IF(CL$4='2.1 Kraftwerk allgemein'!$F$16,'2.5 CAPEX'!$J30/$F27,
IF(CL$4&lt;'2.1 Kraftwerk allgemein'!$F$16+$F27,
('2.5 CAPEX'!$J30+SUM(OFFSET('2.5 CAPEX'!CQ30,0,-MIN(MAX($F27-1-('2.1 Kraftwerk allgemein'!$F$16-'1.1 Allgemein'!$I$22+1),0),COLUMN(CC27)-1-('2.1 Kraftwerk allgemein'!$F$16-'1.1 Allgemein'!$I$22+1)),1,MIN(MAX($F27-('2.1 Kraftwerk allgemein'!$F$16-'1.1 Allgemein'!$I$22+1),1),COLUMN(CC27)-('2.1 Kraftwerk allgemein'!$F$16-'1.1 Allgemein'!$I$22+1)))))/$F27,
SUM(OFFSET('2.5 CAPEX'!CQ30,0,-MIN($F27-1,COLUMN(CC27)-1),1,MIN($F27,COLUMN(CC27))))/$F27)))))))</f>
        <v>0</v>
      </c>
      <c r="CM27" s="199">
        <f ca="1">IF('2.1 Kraftwerk allgemein'!$F$15&lt;'1.1 Allgemein'!$I$22,
IF(OR(ISNUMBER($D27)=FALSE,$F27=""),"",
IF(AND('2.5 CAPEX'!$L30&lt;&gt;"x",'2.5 CAPEX'!$M30&lt;&gt;"x"),0,
IF($F27=0,0,
IF(CM$4&lt;'2.1 Kraftwerk allgemein'!$F$16,0,
IF(CM$4='2.1 Kraftwerk allgemein'!$F$16,'2.5 CAPEX'!$J30/$F27,
IF(CM$4&lt;'2.1 Kraftwerk allgemein'!$F$16+$F27,
('2.5 CAPEX'!$J30+SUM(OFFSET('2.5 CAPEX'!CR30,0,-MIN(MAX($F27-1-('2.1 Kraftwerk allgemein'!$F$16-'2.1 Kraftwerk allgemein'!$F$15+1),0),COLUMN(CD27)-1-('2.1 Kraftwerk allgemein'!$F$16-'2.1 Kraftwerk allgemein'!$F$15+1)),1,MIN(MAX($F27-('2.1 Kraftwerk allgemein'!$F$16-'2.1 Kraftwerk allgemein'!$F$15+1),1),COLUMN(CD27)-('2.1 Kraftwerk allgemein'!$F$16-'2.1 Kraftwerk allgemein'!$F$15+1)))))/$F27,
SUM(OFFSET('2.5 CAPEX'!CR30,0,-MIN($F27-1,COLUMN(CD27)-1),1,MIN($F27,COLUMN(CD27))))/$F27)))))),
IF(OR(ISNUMBER($D27)=FALSE,$F27=""),"",
IF(AND('2.5 CAPEX'!$L30&lt;&gt;"x",'2.5 CAPEX'!$M30&lt;&gt;"x"),0,
IF($F27=0,0,
IF(CM$4&lt;'2.1 Kraftwerk allgemein'!$F$16,0,
IF(CM$4='2.1 Kraftwerk allgemein'!$F$16,'2.5 CAPEX'!$J30/$F27,
IF(CM$4&lt;'2.1 Kraftwerk allgemein'!$F$16+$F27,
('2.5 CAPEX'!$J30+SUM(OFFSET('2.5 CAPEX'!CR30,0,-MIN(MAX($F27-1-('2.1 Kraftwerk allgemein'!$F$16-'1.1 Allgemein'!$I$22+1),0),COLUMN(CD27)-1-('2.1 Kraftwerk allgemein'!$F$16-'1.1 Allgemein'!$I$22+1)),1,MIN(MAX($F27-('2.1 Kraftwerk allgemein'!$F$16-'1.1 Allgemein'!$I$22+1),1),COLUMN(CD27)-('2.1 Kraftwerk allgemein'!$F$16-'1.1 Allgemein'!$I$22+1)))))/$F27,
SUM(OFFSET('2.5 CAPEX'!CR30,0,-MIN($F27-1,COLUMN(CD27)-1),1,MIN($F27,COLUMN(CD27))))/$F27)))))))</f>
        <v>0</v>
      </c>
      <c r="CN27" s="199">
        <f ca="1">IF('2.1 Kraftwerk allgemein'!$F$15&lt;'1.1 Allgemein'!$I$22,
IF(OR(ISNUMBER($D27)=FALSE,$F27=""),"",
IF(AND('2.5 CAPEX'!$L30&lt;&gt;"x",'2.5 CAPEX'!$M30&lt;&gt;"x"),0,
IF($F27=0,0,
IF(CN$4&lt;'2.1 Kraftwerk allgemein'!$F$16,0,
IF(CN$4='2.1 Kraftwerk allgemein'!$F$16,'2.5 CAPEX'!$J30/$F27,
IF(CN$4&lt;'2.1 Kraftwerk allgemein'!$F$16+$F27,
('2.5 CAPEX'!$J30+SUM(OFFSET('2.5 CAPEX'!CS30,0,-MIN(MAX($F27-1-('2.1 Kraftwerk allgemein'!$F$16-'2.1 Kraftwerk allgemein'!$F$15+1),0),COLUMN(CE27)-1-('2.1 Kraftwerk allgemein'!$F$16-'2.1 Kraftwerk allgemein'!$F$15+1)),1,MIN(MAX($F27-('2.1 Kraftwerk allgemein'!$F$16-'2.1 Kraftwerk allgemein'!$F$15+1),1),COLUMN(CE27)-('2.1 Kraftwerk allgemein'!$F$16-'2.1 Kraftwerk allgemein'!$F$15+1)))))/$F27,
SUM(OFFSET('2.5 CAPEX'!CS30,0,-MIN($F27-1,COLUMN(CE27)-1),1,MIN($F27,COLUMN(CE27))))/$F27)))))),
IF(OR(ISNUMBER($D27)=FALSE,$F27=""),"",
IF(AND('2.5 CAPEX'!$L30&lt;&gt;"x",'2.5 CAPEX'!$M30&lt;&gt;"x"),0,
IF($F27=0,0,
IF(CN$4&lt;'2.1 Kraftwerk allgemein'!$F$16,0,
IF(CN$4='2.1 Kraftwerk allgemein'!$F$16,'2.5 CAPEX'!$J30/$F27,
IF(CN$4&lt;'2.1 Kraftwerk allgemein'!$F$16+$F27,
('2.5 CAPEX'!$J30+SUM(OFFSET('2.5 CAPEX'!CS30,0,-MIN(MAX($F27-1-('2.1 Kraftwerk allgemein'!$F$16-'1.1 Allgemein'!$I$22+1),0),COLUMN(CE27)-1-('2.1 Kraftwerk allgemein'!$F$16-'1.1 Allgemein'!$I$22+1)),1,MIN(MAX($F27-('2.1 Kraftwerk allgemein'!$F$16-'1.1 Allgemein'!$I$22+1),1),COLUMN(CE27)-('2.1 Kraftwerk allgemein'!$F$16-'1.1 Allgemein'!$I$22+1)))))/$F27,
SUM(OFFSET('2.5 CAPEX'!CS30,0,-MIN($F27-1,COLUMN(CE27)-1),1,MIN($F27,COLUMN(CE27))))/$F27)))))))</f>
        <v>0</v>
      </c>
      <c r="CO27" s="199">
        <f ca="1">IF('2.1 Kraftwerk allgemein'!$F$15&lt;'1.1 Allgemein'!$I$22,
IF(OR(ISNUMBER($D27)=FALSE,$F27=""),"",
IF(AND('2.5 CAPEX'!$L30&lt;&gt;"x",'2.5 CAPEX'!$M30&lt;&gt;"x"),0,
IF($F27=0,0,
IF(CO$4&lt;'2.1 Kraftwerk allgemein'!$F$16,0,
IF(CO$4='2.1 Kraftwerk allgemein'!$F$16,'2.5 CAPEX'!$J30/$F27,
IF(CO$4&lt;'2.1 Kraftwerk allgemein'!$F$16+$F27,
('2.5 CAPEX'!$J30+SUM(OFFSET('2.5 CAPEX'!CT30,0,-MIN(MAX($F27-1-('2.1 Kraftwerk allgemein'!$F$16-'2.1 Kraftwerk allgemein'!$F$15+1),0),COLUMN(CF27)-1-('2.1 Kraftwerk allgemein'!$F$16-'2.1 Kraftwerk allgemein'!$F$15+1)),1,MIN(MAX($F27-('2.1 Kraftwerk allgemein'!$F$16-'2.1 Kraftwerk allgemein'!$F$15+1),1),COLUMN(CF27)-('2.1 Kraftwerk allgemein'!$F$16-'2.1 Kraftwerk allgemein'!$F$15+1)))))/$F27,
SUM(OFFSET('2.5 CAPEX'!CT30,0,-MIN($F27-1,COLUMN(CF27)-1),1,MIN($F27,COLUMN(CF27))))/$F27)))))),
IF(OR(ISNUMBER($D27)=FALSE,$F27=""),"",
IF(AND('2.5 CAPEX'!$L30&lt;&gt;"x",'2.5 CAPEX'!$M30&lt;&gt;"x"),0,
IF($F27=0,0,
IF(CO$4&lt;'2.1 Kraftwerk allgemein'!$F$16,0,
IF(CO$4='2.1 Kraftwerk allgemein'!$F$16,'2.5 CAPEX'!$J30/$F27,
IF(CO$4&lt;'2.1 Kraftwerk allgemein'!$F$16+$F27,
('2.5 CAPEX'!$J30+SUM(OFFSET('2.5 CAPEX'!CT30,0,-MIN(MAX($F27-1-('2.1 Kraftwerk allgemein'!$F$16-'1.1 Allgemein'!$I$22+1),0),COLUMN(CF27)-1-('2.1 Kraftwerk allgemein'!$F$16-'1.1 Allgemein'!$I$22+1)),1,MIN(MAX($F27-('2.1 Kraftwerk allgemein'!$F$16-'1.1 Allgemein'!$I$22+1),1),COLUMN(CF27)-('2.1 Kraftwerk allgemein'!$F$16-'1.1 Allgemein'!$I$22+1)))))/$F27,
SUM(OFFSET('2.5 CAPEX'!CT30,0,-MIN($F27-1,COLUMN(CF27)-1),1,MIN($F27,COLUMN(CF27))))/$F27)))))))</f>
        <v>0</v>
      </c>
      <c r="CP27" s="199">
        <f ca="1">IF('2.1 Kraftwerk allgemein'!$F$15&lt;'1.1 Allgemein'!$I$22,
IF(OR(ISNUMBER($D27)=FALSE,$F27=""),"",
IF(AND('2.5 CAPEX'!$L30&lt;&gt;"x",'2.5 CAPEX'!$M30&lt;&gt;"x"),0,
IF($F27=0,0,
IF(CP$4&lt;'2.1 Kraftwerk allgemein'!$F$16,0,
IF(CP$4='2.1 Kraftwerk allgemein'!$F$16,'2.5 CAPEX'!$J30/$F27,
IF(CP$4&lt;'2.1 Kraftwerk allgemein'!$F$16+$F27,
('2.5 CAPEX'!$J30+SUM(OFFSET('2.5 CAPEX'!CU30,0,-MIN(MAX($F27-1-('2.1 Kraftwerk allgemein'!$F$16-'2.1 Kraftwerk allgemein'!$F$15+1),0),COLUMN(CG27)-1-('2.1 Kraftwerk allgemein'!$F$16-'2.1 Kraftwerk allgemein'!$F$15+1)),1,MIN(MAX($F27-('2.1 Kraftwerk allgemein'!$F$16-'2.1 Kraftwerk allgemein'!$F$15+1),1),COLUMN(CG27)-('2.1 Kraftwerk allgemein'!$F$16-'2.1 Kraftwerk allgemein'!$F$15+1)))))/$F27,
SUM(OFFSET('2.5 CAPEX'!CU30,0,-MIN($F27-1,COLUMN(CG27)-1),1,MIN($F27,COLUMN(CG27))))/$F27)))))),
IF(OR(ISNUMBER($D27)=FALSE,$F27=""),"",
IF(AND('2.5 CAPEX'!$L30&lt;&gt;"x",'2.5 CAPEX'!$M30&lt;&gt;"x"),0,
IF($F27=0,0,
IF(CP$4&lt;'2.1 Kraftwerk allgemein'!$F$16,0,
IF(CP$4='2.1 Kraftwerk allgemein'!$F$16,'2.5 CAPEX'!$J30/$F27,
IF(CP$4&lt;'2.1 Kraftwerk allgemein'!$F$16+$F27,
('2.5 CAPEX'!$J30+SUM(OFFSET('2.5 CAPEX'!CU30,0,-MIN(MAX($F27-1-('2.1 Kraftwerk allgemein'!$F$16-'1.1 Allgemein'!$I$22+1),0),COLUMN(CG27)-1-('2.1 Kraftwerk allgemein'!$F$16-'1.1 Allgemein'!$I$22+1)),1,MIN(MAX($F27-('2.1 Kraftwerk allgemein'!$F$16-'1.1 Allgemein'!$I$22+1),1),COLUMN(CG27)-('2.1 Kraftwerk allgemein'!$F$16-'1.1 Allgemein'!$I$22+1)))))/$F27,
SUM(OFFSET('2.5 CAPEX'!CU30,0,-MIN($F27-1,COLUMN(CG27)-1),1,MIN($F27,COLUMN(CG27))))/$F27)))))))</f>
        <v>0</v>
      </c>
      <c r="CQ27" s="199">
        <f ca="1">IF('2.1 Kraftwerk allgemein'!$F$15&lt;'1.1 Allgemein'!$I$22,
IF(OR(ISNUMBER($D27)=FALSE,$F27=""),"",
IF(AND('2.5 CAPEX'!$L30&lt;&gt;"x",'2.5 CAPEX'!$M30&lt;&gt;"x"),0,
IF($F27=0,0,
IF(CQ$4&lt;'2.1 Kraftwerk allgemein'!$F$16,0,
IF(CQ$4='2.1 Kraftwerk allgemein'!$F$16,'2.5 CAPEX'!$J30/$F27,
IF(CQ$4&lt;'2.1 Kraftwerk allgemein'!$F$16+$F27,
('2.5 CAPEX'!$J30+SUM(OFFSET('2.5 CAPEX'!CV30,0,-MIN(MAX($F27-1-('2.1 Kraftwerk allgemein'!$F$16-'2.1 Kraftwerk allgemein'!$F$15+1),0),COLUMN(CH27)-1-('2.1 Kraftwerk allgemein'!$F$16-'2.1 Kraftwerk allgemein'!$F$15+1)),1,MIN(MAX($F27-('2.1 Kraftwerk allgemein'!$F$16-'2.1 Kraftwerk allgemein'!$F$15+1),1),COLUMN(CH27)-('2.1 Kraftwerk allgemein'!$F$16-'2.1 Kraftwerk allgemein'!$F$15+1)))))/$F27,
SUM(OFFSET('2.5 CAPEX'!CV30,0,-MIN($F27-1,COLUMN(CH27)-1),1,MIN($F27,COLUMN(CH27))))/$F27)))))),
IF(OR(ISNUMBER($D27)=FALSE,$F27=""),"",
IF(AND('2.5 CAPEX'!$L30&lt;&gt;"x",'2.5 CAPEX'!$M30&lt;&gt;"x"),0,
IF($F27=0,0,
IF(CQ$4&lt;'2.1 Kraftwerk allgemein'!$F$16,0,
IF(CQ$4='2.1 Kraftwerk allgemein'!$F$16,'2.5 CAPEX'!$J30/$F27,
IF(CQ$4&lt;'2.1 Kraftwerk allgemein'!$F$16+$F27,
('2.5 CAPEX'!$J30+SUM(OFFSET('2.5 CAPEX'!CV30,0,-MIN(MAX($F27-1-('2.1 Kraftwerk allgemein'!$F$16-'1.1 Allgemein'!$I$22+1),0),COLUMN(CH27)-1-('2.1 Kraftwerk allgemein'!$F$16-'1.1 Allgemein'!$I$22+1)),1,MIN(MAX($F27-('2.1 Kraftwerk allgemein'!$F$16-'1.1 Allgemein'!$I$22+1),1),COLUMN(CH27)-('2.1 Kraftwerk allgemein'!$F$16-'1.1 Allgemein'!$I$22+1)))))/$F27,
SUM(OFFSET('2.5 CAPEX'!CV30,0,-MIN($F27-1,COLUMN(CH27)-1),1,MIN($F27,COLUMN(CH27))))/$F27)))))))</f>
        <v>0</v>
      </c>
      <c r="CR27" s="199">
        <f ca="1">IF('2.1 Kraftwerk allgemein'!$F$15&lt;'1.1 Allgemein'!$I$22,
IF(OR(ISNUMBER($D27)=FALSE,$F27=""),"",
IF(AND('2.5 CAPEX'!$L30&lt;&gt;"x",'2.5 CAPEX'!$M30&lt;&gt;"x"),0,
IF($F27=0,0,
IF(CR$4&lt;'2.1 Kraftwerk allgemein'!$F$16,0,
IF(CR$4='2.1 Kraftwerk allgemein'!$F$16,'2.5 CAPEX'!$J30/$F27,
IF(CR$4&lt;'2.1 Kraftwerk allgemein'!$F$16+$F27,
('2.5 CAPEX'!$J30+SUM(OFFSET('2.5 CAPEX'!CW30,0,-MIN(MAX($F27-1-('2.1 Kraftwerk allgemein'!$F$16-'2.1 Kraftwerk allgemein'!$F$15+1),0),COLUMN(CI27)-1-('2.1 Kraftwerk allgemein'!$F$16-'2.1 Kraftwerk allgemein'!$F$15+1)),1,MIN(MAX($F27-('2.1 Kraftwerk allgemein'!$F$16-'2.1 Kraftwerk allgemein'!$F$15+1),1),COLUMN(CI27)-('2.1 Kraftwerk allgemein'!$F$16-'2.1 Kraftwerk allgemein'!$F$15+1)))))/$F27,
SUM(OFFSET('2.5 CAPEX'!CW30,0,-MIN($F27-1,COLUMN(CI27)-1),1,MIN($F27,COLUMN(CI27))))/$F27)))))),
IF(OR(ISNUMBER($D27)=FALSE,$F27=""),"",
IF(AND('2.5 CAPEX'!$L30&lt;&gt;"x",'2.5 CAPEX'!$M30&lt;&gt;"x"),0,
IF($F27=0,0,
IF(CR$4&lt;'2.1 Kraftwerk allgemein'!$F$16,0,
IF(CR$4='2.1 Kraftwerk allgemein'!$F$16,'2.5 CAPEX'!$J30/$F27,
IF(CR$4&lt;'2.1 Kraftwerk allgemein'!$F$16+$F27,
('2.5 CAPEX'!$J30+SUM(OFFSET('2.5 CAPEX'!CW30,0,-MIN(MAX($F27-1-('2.1 Kraftwerk allgemein'!$F$16-'1.1 Allgemein'!$I$22+1),0),COLUMN(CI27)-1-('2.1 Kraftwerk allgemein'!$F$16-'1.1 Allgemein'!$I$22+1)),1,MIN(MAX($F27-('2.1 Kraftwerk allgemein'!$F$16-'1.1 Allgemein'!$I$22+1),1),COLUMN(CI27)-('2.1 Kraftwerk allgemein'!$F$16-'1.1 Allgemein'!$I$22+1)))))/$F27,
SUM(OFFSET('2.5 CAPEX'!CW30,0,-MIN($F27-1,COLUMN(CI27)-1),1,MIN($F27,COLUMN(CI27))))/$F27)))))))</f>
        <v>0</v>
      </c>
      <c r="CS27" s="199">
        <f ca="1">IF('2.1 Kraftwerk allgemein'!$F$15&lt;'1.1 Allgemein'!$I$22,
IF(OR(ISNUMBER($D27)=FALSE,$F27=""),"",
IF(AND('2.5 CAPEX'!$L30&lt;&gt;"x",'2.5 CAPEX'!$M30&lt;&gt;"x"),0,
IF($F27=0,0,
IF(CS$4&lt;'2.1 Kraftwerk allgemein'!$F$16,0,
IF(CS$4='2.1 Kraftwerk allgemein'!$F$16,'2.5 CAPEX'!$J30/$F27,
IF(CS$4&lt;'2.1 Kraftwerk allgemein'!$F$16+$F27,
('2.5 CAPEX'!$J30+SUM(OFFSET('2.5 CAPEX'!CX30,0,-MIN(MAX($F27-1-('2.1 Kraftwerk allgemein'!$F$16-'2.1 Kraftwerk allgemein'!$F$15+1),0),COLUMN(CJ27)-1-('2.1 Kraftwerk allgemein'!$F$16-'2.1 Kraftwerk allgemein'!$F$15+1)),1,MIN(MAX($F27-('2.1 Kraftwerk allgemein'!$F$16-'2.1 Kraftwerk allgemein'!$F$15+1),1),COLUMN(CJ27)-('2.1 Kraftwerk allgemein'!$F$16-'2.1 Kraftwerk allgemein'!$F$15+1)))))/$F27,
SUM(OFFSET('2.5 CAPEX'!CX30,0,-MIN($F27-1,COLUMN(CJ27)-1),1,MIN($F27,COLUMN(CJ27))))/$F27)))))),
IF(OR(ISNUMBER($D27)=FALSE,$F27=""),"",
IF(AND('2.5 CAPEX'!$L30&lt;&gt;"x",'2.5 CAPEX'!$M30&lt;&gt;"x"),0,
IF($F27=0,0,
IF(CS$4&lt;'2.1 Kraftwerk allgemein'!$F$16,0,
IF(CS$4='2.1 Kraftwerk allgemein'!$F$16,'2.5 CAPEX'!$J30/$F27,
IF(CS$4&lt;'2.1 Kraftwerk allgemein'!$F$16+$F27,
('2.5 CAPEX'!$J30+SUM(OFFSET('2.5 CAPEX'!CX30,0,-MIN(MAX($F27-1-('2.1 Kraftwerk allgemein'!$F$16-'1.1 Allgemein'!$I$22+1),0),COLUMN(CJ27)-1-('2.1 Kraftwerk allgemein'!$F$16-'1.1 Allgemein'!$I$22+1)),1,MIN(MAX($F27-('2.1 Kraftwerk allgemein'!$F$16-'1.1 Allgemein'!$I$22+1),1),COLUMN(CJ27)-('2.1 Kraftwerk allgemein'!$F$16-'1.1 Allgemein'!$I$22+1)))))/$F27,
SUM(OFFSET('2.5 CAPEX'!CX30,0,-MIN($F27-1,COLUMN(CJ27)-1),1,MIN($F27,COLUMN(CJ27))))/$F27)))))))</f>
        <v>0</v>
      </c>
      <c r="CT27" s="199">
        <f ca="1">IF('2.1 Kraftwerk allgemein'!$F$15&lt;'1.1 Allgemein'!$I$22,
IF(OR(ISNUMBER($D27)=FALSE,$F27=""),"",
IF(AND('2.5 CAPEX'!$L30&lt;&gt;"x",'2.5 CAPEX'!$M30&lt;&gt;"x"),0,
IF($F27=0,0,
IF(CT$4&lt;'2.1 Kraftwerk allgemein'!$F$16,0,
IF(CT$4='2.1 Kraftwerk allgemein'!$F$16,'2.5 CAPEX'!$J30/$F27,
IF(CT$4&lt;'2.1 Kraftwerk allgemein'!$F$16+$F27,
('2.5 CAPEX'!$J30+SUM(OFFSET('2.5 CAPEX'!CY30,0,-MIN(MAX($F27-1-('2.1 Kraftwerk allgemein'!$F$16-'2.1 Kraftwerk allgemein'!$F$15+1),0),COLUMN(CK27)-1-('2.1 Kraftwerk allgemein'!$F$16-'2.1 Kraftwerk allgemein'!$F$15+1)),1,MIN(MAX($F27-('2.1 Kraftwerk allgemein'!$F$16-'2.1 Kraftwerk allgemein'!$F$15+1),1),COLUMN(CK27)-('2.1 Kraftwerk allgemein'!$F$16-'2.1 Kraftwerk allgemein'!$F$15+1)))))/$F27,
SUM(OFFSET('2.5 CAPEX'!CY30,0,-MIN($F27-1,COLUMN(CK27)-1),1,MIN($F27,COLUMN(CK27))))/$F27)))))),
IF(OR(ISNUMBER($D27)=FALSE,$F27=""),"",
IF(AND('2.5 CAPEX'!$L30&lt;&gt;"x",'2.5 CAPEX'!$M30&lt;&gt;"x"),0,
IF($F27=0,0,
IF(CT$4&lt;'2.1 Kraftwerk allgemein'!$F$16,0,
IF(CT$4='2.1 Kraftwerk allgemein'!$F$16,'2.5 CAPEX'!$J30/$F27,
IF(CT$4&lt;'2.1 Kraftwerk allgemein'!$F$16+$F27,
('2.5 CAPEX'!$J30+SUM(OFFSET('2.5 CAPEX'!CY30,0,-MIN(MAX($F27-1-('2.1 Kraftwerk allgemein'!$F$16-'1.1 Allgemein'!$I$22+1),0),COLUMN(CK27)-1-('2.1 Kraftwerk allgemein'!$F$16-'1.1 Allgemein'!$I$22+1)),1,MIN(MAX($F27-('2.1 Kraftwerk allgemein'!$F$16-'1.1 Allgemein'!$I$22+1),1),COLUMN(CK27)-('2.1 Kraftwerk allgemein'!$F$16-'1.1 Allgemein'!$I$22+1)))))/$F27,
SUM(OFFSET('2.5 CAPEX'!CY30,0,-MIN($F27-1,COLUMN(CK27)-1),1,MIN($F27,COLUMN(CK27))))/$F27)))))))</f>
        <v>0</v>
      </c>
      <c r="CU27" s="199">
        <f ca="1">IF('2.1 Kraftwerk allgemein'!$F$15&lt;'1.1 Allgemein'!$I$22,
IF(OR(ISNUMBER($D27)=FALSE,$F27=""),"",
IF(AND('2.5 CAPEX'!$L30&lt;&gt;"x",'2.5 CAPEX'!$M30&lt;&gt;"x"),0,
IF($F27=0,0,
IF(CU$4&lt;'2.1 Kraftwerk allgemein'!$F$16,0,
IF(CU$4='2.1 Kraftwerk allgemein'!$F$16,'2.5 CAPEX'!$J30/$F27,
IF(CU$4&lt;'2.1 Kraftwerk allgemein'!$F$16+$F27,
('2.5 CAPEX'!$J30+SUM(OFFSET('2.5 CAPEX'!CZ30,0,-MIN(MAX($F27-1-('2.1 Kraftwerk allgemein'!$F$16-'2.1 Kraftwerk allgemein'!$F$15+1),0),COLUMN(CL27)-1-('2.1 Kraftwerk allgemein'!$F$16-'2.1 Kraftwerk allgemein'!$F$15+1)),1,MIN(MAX($F27-('2.1 Kraftwerk allgemein'!$F$16-'2.1 Kraftwerk allgemein'!$F$15+1),1),COLUMN(CL27)-('2.1 Kraftwerk allgemein'!$F$16-'2.1 Kraftwerk allgemein'!$F$15+1)))))/$F27,
SUM(OFFSET('2.5 CAPEX'!CZ30,0,-MIN($F27-1,COLUMN(CL27)-1),1,MIN($F27,COLUMN(CL27))))/$F27)))))),
IF(OR(ISNUMBER($D27)=FALSE,$F27=""),"",
IF(AND('2.5 CAPEX'!$L30&lt;&gt;"x",'2.5 CAPEX'!$M30&lt;&gt;"x"),0,
IF($F27=0,0,
IF(CU$4&lt;'2.1 Kraftwerk allgemein'!$F$16,0,
IF(CU$4='2.1 Kraftwerk allgemein'!$F$16,'2.5 CAPEX'!$J30/$F27,
IF(CU$4&lt;'2.1 Kraftwerk allgemein'!$F$16+$F27,
('2.5 CAPEX'!$J30+SUM(OFFSET('2.5 CAPEX'!CZ30,0,-MIN(MAX($F27-1-('2.1 Kraftwerk allgemein'!$F$16-'1.1 Allgemein'!$I$22+1),0),COLUMN(CL27)-1-('2.1 Kraftwerk allgemein'!$F$16-'1.1 Allgemein'!$I$22+1)),1,MIN(MAX($F27-('2.1 Kraftwerk allgemein'!$F$16-'1.1 Allgemein'!$I$22+1),1),COLUMN(CL27)-('2.1 Kraftwerk allgemein'!$F$16-'1.1 Allgemein'!$I$22+1)))))/$F27,
SUM(OFFSET('2.5 CAPEX'!CZ30,0,-MIN($F27-1,COLUMN(CL27)-1),1,MIN($F27,COLUMN(CL27))))/$F27)))))))</f>
        <v>0</v>
      </c>
      <c r="CV27" s="199">
        <f ca="1">IF('2.1 Kraftwerk allgemein'!$F$15&lt;'1.1 Allgemein'!$I$22,
IF(OR(ISNUMBER($D27)=FALSE,$F27=""),"",
IF(AND('2.5 CAPEX'!$L30&lt;&gt;"x",'2.5 CAPEX'!$M30&lt;&gt;"x"),0,
IF($F27=0,0,
IF(CV$4&lt;'2.1 Kraftwerk allgemein'!$F$16,0,
IF(CV$4='2.1 Kraftwerk allgemein'!$F$16,'2.5 CAPEX'!$J30/$F27,
IF(CV$4&lt;'2.1 Kraftwerk allgemein'!$F$16+$F27,
('2.5 CAPEX'!$J30+SUM(OFFSET('2.5 CAPEX'!DA30,0,-MIN(MAX($F27-1-('2.1 Kraftwerk allgemein'!$F$16-'2.1 Kraftwerk allgemein'!$F$15+1),0),COLUMN(CM27)-1-('2.1 Kraftwerk allgemein'!$F$16-'2.1 Kraftwerk allgemein'!$F$15+1)),1,MIN(MAX($F27-('2.1 Kraftwerk allgemein'!$F$16-'2.1 Kraftwerk allgemein'!$F$15+1),1),COLUMN(CM27)-('2.1 Kraftwerk allgemein'!$F$16-'2.1 Kraftwerk allgemein'!$F$15+1)))))/$F27,
SUM(OFFSET('2.5 CAPEX'!DA30,0,-MIN($F27-1,COLUMN(CM27)-1),1,MIN($F27,COLUMN(CM27))))/$F27)))))),
IF(OR(ISNUMBER($D27)=FALSE,$F27=""),"",
IF(AND('2.5 CAPEX'!$L30&lt;&gt;"x",'2.5 CAPEX'!$M30&lt;&gt;"x"),0,
IF($F27=0,0,
IF(CV$4&lt;'2.1 Kraftwerk allgemein'!$F$16,0,
IF(CV$4='2.1 Kraftwerk allgemein'!$F$16,'2.5 CAPEX'!$J30/$F27,
IF(CV$4&lt;'2.1 Kraftwerk allgemein'!$F$16+$F27,
('2.5 CAPEX'!$J30+SUM(OFFSET('2.5 CAPEX'!DA30,0,-MIN(MAX($F27-1-('2.1 Kraftwerk allgemein'!$F$16-'1.1 Allgemein'!$I$22+1),0),COLUMN(CM27)-1-('2.1 Kraftwerk allgemein'!$F$16-'1.1 Allgemein'!$I$22+1)),1,MIN(MAX($F27-('2.1 Kraftwerk allgemein'!$F$16-'1.1 Allgemein'!$I$22+1),1),COLUMN(CM27)-('2.1 Kraftwerk allgemein'!$F$16-'1.1 Allgemein'!$I$22+1)))))/$F27,
SUM(OFFSET('2.5 CAPEX'!DA30,0,-MIN($F27-1,COLUMN(CM27)-1),1,MIN($F27,COLUMN(CM27))))/$F27)))))))</f>
        <v>0</v>
      </c>
      <c r="CW27" s="199">
        <f ca="1">IF('2.1 Kraftwerk allgemein'!$F$15&lt;'1.1 Allgemein'!$I$22,
IF(OR(ISNUMBER($D27)=FALSE,$F27=""),"",
IF(AND('2.5 CAPEX'!$L30&lt;&gt;"x",'2.5 CAPEX'!$M30&lt;&gt;"x"),0,
IF($F27=0,0,
IF(CW$4&lt;'2.1 Kraftwerk allgemein'!$F$16,0,
IF(CW$4='2.1 Kraftwerk allgemein'!$F$16,'2.5 CAPEX'!$J30/$F27,
IF(CW$4&lt;'2.1 Kraftwerk allgemein'!$F$16+$F27,
('2.5 CAPEX'!$J30+SUM(OFFSET('2.5 CAPEX'!DB30,0,-MIN(MAX($F27-1-('2.1 Kraftwerk allgemein'!$F$16-'2.1 Kraftwerk allgemein'!$F$15+1),0),COLUMN(CN27)-1-('2.1 Kraftwerk allgemein'!$F$16-'2.1 Kraftwerk allgemein'!$F$15+1)),1,MIN(MAX($F27-('2.1 Kraftwerk allgemein'!$F$16-'2.1 Kraftwerk allgemein'!$F$15+1),1),COLUMN(CN27)-('2.1 Kraftwerk allgemein'!$F$16-'2.1 Kraftwerk allgemein'!$F$15+1)))))/$F27,
SUM(OFFSET('2.5 CAPEX'!DB30,0,-MIN($F27-1,COLUMN(CN27)-1),1,MIN($F27,COLUMN(CN27))))/$F27)))))),
IF(OR(ISNUMBER($D27)=FALSE,$F27=""),"",
IF(AND('2.5 CAPEX'!$L30&lt;&gt;"x",'2.5 CAPEX'!$M30&lt;&gt;"x"),0,
IF($F27=0,0,
IF(CW$4&lt;'2.1 Kraftwerk allgemein'!$F$16,0,
IF(CW$4='2.1 Kraftwerk allgemein'!$F$16,'2.5 CAPEX'!$J30/$F27,
IF(CW$4&lt;'2.1 Kraftwerk allgemein'!$F$16+$F27,
('2.5 CAPEX'!$J30+SUM(OFFSET('2.5 CAPEX'!DB30,0,-MIN(MAX($F27-1-('2.1 Kraftwerk allgemein'!$F$16-'1.1 Allgemein'!$I$22+1),0),COLUMN(CN27)-1-('2.1 Kraftwerk allgemein'!$F$16-'1.1 Allgemein'!$I$22+1)),1,MIN(MAX($F27-('2.1 Kraftwerk allgemein'!$F$16-'1.1 Allgemein'!$I$22+1),1),COLUMN(CN27)-('2.1 Kraftwerk allgemein'!$F$16-'1.1 Allgemein'!$I$22+1)))))/$F27,
SUM(OFFSET('2.5 CAPEX'!DB30,0,-MIN($F27-1,COLUMN(CN27)-1),1,MIN($F27,COLUMN(CN27))))/$F27)))))))</f>
        <v>0</v>
      </c>
      <c r="CX27" s="199">
        <f ca="1">IF('2.1 Kraftwerk allgemein'!$F$15&lt;'1.1 Allgemein'!$I$22,
IF(OR(ISNUMBER($D27)=FALSE,$F27=""),"",
IF(AND('2.5 CAPEX'!$L30&lt;&gt;"x",'2.5 CAPEX'!$M30&lt;&gt;"x"),0,
IF($F27=0,0,
IF(CX$4&lt;'2.1 Kraftwerk allgemein'!$F$16,0,
IF(CX$4='2.1 Kraftwerk allgemein'!$F$16,'2.5 CAPEX'!$J30/$F27,
IF(CX$4&lt;'2.1 Kraftwerk allgemein'!$F$16+$F27,
('2.5 CAPEX'!$J30+SUM(OFFSET('2.5 CAPEX'!DC30,0,-MIN(MAX($F27-1-('2.1 Kraftwerk allgemein'!$F$16-'2.1 Kraftwerk allgemein'!$F$15+1),0),COLUMN(CO27)-1-('2.1 Kraftwerk allgemein'!$F$16-'2.1 Kraftwerk allgemein'!$F$15+1)),1,MIN(MAX($F27-('2.1 Kraftwerk allgemein'!$F$16-'2.1 Kraftwerk allgemein'!$F$15+1),1),COLUMN(CO27)-('2.1 Kraftwerk allgemein'!$F$16-'2.1 Kraftwerk allgemein'!$F$15+1)))))/$F27,
SUM(OFFSET('2.5 CAPEX'!DC30,0,-MIN($F27-1,COLUMN(CO27)-1),1,MIN($F27,COLUMN(CO27))))/$F27)))))),
IF(OR(ISNUMBER($D27)=FALSE,$F27=""),"",
IF(AND('2.5 CAPEX'!$L30&lt;&gt;"x",'2.5 CAPEX'!$M30&lt;&gt;"x"),0,
IF($F27=0,0,
IF(CX$4&lt;'2.1 Kraftwerk allgemein'!$F$16,0,
IF(CX$4='2.1 Kraftwerk allgemein'!$F$16,'2.5 CAPEX'!$J30/$F27,
IF(CX$4&lt;'2.1 Kraftwerk allgemein'!$F$16+$F27,
('2.5 CAPEX'!$J30+SUM(OFFSET('2.5 CAPEX'!DC30,0,-MIN(MAX($F27-1-('2.1 Kraftwerk allgemein'!$F$16-'1.1 Allgemein'!$I$22+1),0),COLUMN(CO27)-1-('2.1 Kraftwerk allgemein'!$F$16-'1.1 Allgemein'!$I$22+1)),1,MIN(MAX($F27-('2.1 Kraftwerk allgemein'!$F$16-'1.1 Allgemein'!$I$22+1),1),COLUMN(CO27)-('2.1 Kraftwerk allgemein'!$F$16-'1.1 Allgemein'!$I$22+1)))))/$F27,
SUM(OFFSET('2.5 CAPEX'!DC30,0,-MIN($F27-1,COLUMN(CO27)-1),1,MIN($F27,COLUMN(CO27))))/$F27)))))))</f>
        <v>0</v>
      </c>
      <c r="CY27" s="199">
        <f ca="1">IF('2.1 Kraftwerk allgemein'!$F$15&lt;'1.1 Allgemein'!$I$22,
IF(OR(ISNUMBER($D27)=FALSE,$F27=""),"",
IF(AND('2.5 CAPEX'!$L30&lt;&gt;"x",'2.5 CAPEX'!$M30&lt;&gt;"x"),0,
IF($F27=0,0,
IF(CY$4&lt;'2.1 Kraftwerk allgemein'!$F$16,0,
IF(CY$4='2.1 Kraftwerk allgemein'!$F$16,'2.5 CAPEX'!$J30/$F27,
IF(CY$4&lt;'2.1 Kraftwerk allgemein'!$F$16+$F27,
('2.5 CAPEX'!$J30+SUM(OFFSET('2.5 CAPEX'!DD30,0,-MIN(MAX($F27-1-('2.1 Kraftwerk allgemein'!$F$16-'2.1 Kraftwerk allgemein'!$F$15+1),0),COLUMN(CP27)-1-('2.1 Kraftwerk allgemein'!$F$16-'2.1 Kraftwerk allgemein'!$F$15+1)),1,MIN(MAX($F27-('2.1 Kraftwerk allgemein'!$F$16-'2.1 Kraftwerk allgemein'!$F$15+1),1),COLUMN(CP27)-('2.1 Kraftwerk allgemein'!$F$16-'2.1 Kraftwerk allgemein'!$F$15+1)))))/$F27,
SUM(OFFSET('2.5 CAPEX'!DD30,0,-MIN($F27-1,COLUMN(CP27)-1),1,MIN($F27,COLUMN(CP27))))/$F27)))))),
IF(OR(ISNUMBER($D27)=FALSE,$F27=""),"",
IF(AND('2.5 CAPEX'!$L30&lt;&gt;"x",'2.5 CAPEX'!$M30&lt;&gt;"x"),0,
IF($F27=0,0,
IF(CY$4&lt;'2.1 Kraftwerk allgemein'!$F$16,0,
IF(CY$4='2.1 Kraftwerk allgemein'!$F$16,'2.5 CAPEX'!$J30/$F27,
IF(CY$4&lt;'2.1 Kraftwerk allgemein'!$F$16+$F27,
('2.5 CAPEX'!$J30+SUM(OFFSET('2.5 CAPEX'!DD30,0,-MIN(MAX($F27-1-('2.1 Kraftwerk allgemein'!$F$16-'1.1 Allgemein'!$I$22+1),0),COLUMN(CP27)-1-('2.1 Kraftwerk allgemein'!$F$16-'1.1 Allgemein'!$I$22+1)),1,MIN(MAX($F27-('2.1 Kraftwerk allgemein'!$F$16-'1.1 Allgemein'!$I$22+1),1),COLUMN(CP27)-('2.1 Kraftwerk allgemein'!$F$16-'1.1 Allgemein'!$I$22+1)))))/$F27,
SUM(OFFSET('2.5 CAPEX'!DD30,0,-MIN($F27-1,COLUMN(CP27)-1),1,MIN($F27,COLUMN(CP27))))/$F27)))))))</f>
        <v>0</v>
      </c>
      <c r="CZ27" s="199">
        <f ca="1">IF('2.1 Kraftwerk allgemein'!$F$15&lt;'1.1 Allgemein'!$I$22,
IF(OR(ISNUMBER($D27)=FALSE,$F27=""),"",
IF(AND('2.5 CAPEX'!$L30&lt;&gt;"x",'2.5 CAPEX'!$M30&lt;&gt;"x"),0,
IF($F27=0,0,
IF(CZ$4&lt;'2.1 Kraftwerk allgemein'!$F$16,0,
IF(CZ$4='2.1 Kraftwerk allgemein'!$F$16,'2.5 CAPEX'!$J30/$F27,
IF(CZ$4&lt;'2.1 Kraftwerk allgemein'!$F$16+$F27,
('2.5 CAPEX'!$J30+SUM(OFFSET('2.5 CAPEX'!DE30,0,-MIN(MAX($F27-1-('2.1 Kraftwerk allgemein'!$F$16-'2.1 Kraftwerk allgemein'!$F$15+1),0),COLUMN(CQ27)-1-('2.1 Kraftwerk allgemein'!$F$16-'2.1 Kraftwerk allgemein'!$F$15+1)),1,MIN(MAX($F27-('2.1 Kraftwerk allgemein'!$F$16-'2.1 Kraftwerk allgemein'!$F$15+1),1),COLUMN(CQ27)-('2.1 Kraftwerk allgemein'!$F$16-'2.1 Kraftwerk allgemein'!$F$15+1)))))/$F27,
SUM(OFFSET('2.5 CAPEX'!DE30,0,-MIN($F27-1,COLUMN(CQ27)-1),1,MIN($F27,COLUMN(CQ27))))/$F27)))))),
IF(OR(ISNUMBER($D27)=FALSE,$F27=""),"",
IF(AND('2.5 CAPEX'!$L30&lt;&gt;"x",'2.5 CAPEX'!$M30&lt;&gt;"x"),0,
IF($F27=0,0,
IF(CZ$4&lt;'2.1 Kraftwerk allgemein'!$F$16,0,
IF(CZ$4='2.1 Kraftwerk allgemein'!$F$16,'2.5 CAPEX'!$J30/$F27,
IF(CZ$4&lt;'2.1 Kraftwerk allgemein'!$F$16+$F27,
('2.5 CAPEX'!$J30+SUM(OFFSET('2.5 CAPEX'!DE30,0,-MIN(MAX($F27-1-('2.1 Kraftwerk allgemein'!$F$16-'1.1 Allgemein'!$I$22+1),0),COLUMN(CQ27)-1-('2.1 Kraftwerk allgemein'!$F$16-'1.1 Allgemein'!$I$22+1)),1,MIN(MAX($F27-('2.1 Kraftwerk allgemein'!$F$16-'1.1 Allgemein'!$I$22+1),1),COLUMN(CQ27)-('2.1 Kraftwerk allgemein'!$F$16-'1.1 Allgemein'!$I$22+1)))))/$F27,
SUM(OFFSET('2.5 CAPEX'!DE30,0,-MIN($F27-1,COLUMN(CQ27)-1),1,MIN($F27,COLUMN(CQ27))))/$F27)))))))</f>
        <v>0</v>
      </c>
      <c r="DA27" s="199">
        <f ca="1">IF('2.1 Kraftwerk allgemein'!$F$15&lt;'1.1 Allgemein'!$I$22,
IF(OR(ISNUMBER($D27)=FALSE,$F27=""),"",
IF(AND('2.5 CAPEX'!$L30&lt;&gt;"x",'2.5 CAPEX'!$M30&lt;&gt;"x"),0,
IF($F27=0,0,
IF(DA$4&lt;'2.1 Kraftwerk allgemein'!$F$16,0,
IF(DA$4='2.1 Kraftwerk allgemein'!$F$16,'2.5 CAPEX'!$J30/$F27,
IF(DA$4&lt;'2.1 Kraftwerk allgemein'!$F$16+$F27,
('2.5 CAPEX'!$J30+SUM(OFFSET('2.5 CAPEX'!DF30,0,-MIN(MAX($F27-1-('2.1 Kraftwerk allgemein'!$F$16-'2.1 Kraftwerk allgemein'!$F$15+1),0),COLUMN(CR27)-1-('2.1 Kraftwerk allgemein'!$F$16-'2.1 Kraftwerk allgemein'!$F$15+1)),1,MIN(MAX($F27-('2.1 Kraftwerk allgemein'!$F$16-'2.1 Kraftwerk allgemein'!$F$15+1),1),COLUMN(CR27)-('2.1 Kraftwerk allgemein'!$F$16-'2.1 Kraftwerk allgemein'!$F$15+1)))))/$F27,
SUM(OFFSET('2.5 CAPEX'!DF30,0,-MIN($F27-1,COLUMN(CR27)-1),1,MIN($F27,COLUMN(CR27))))/$F27)))))),
IF(OR(ISNUMBER($D27)=FALSE,$F27=""),"",
IF(AND('2.5 CAPEX'!$L30&lt;&gt;"x",'2.5 CAPEX'!$M30&lt;&gt;"x"),0,
IF($F27=0,0,
IF(DA$4&lt;'2.1 Kraftwerk allgemein'!$F$16,0,
IF(DA$4='2.1 Kraftwerk allgemein'!$F$16,'2.5 CAPEX'!$J30/$F27,
IF(DA$4&lt;'2.1 Kraftwerk allgemein'!$F$16+$F27,
('2.5 CAPEX'!$J30+SUM(OFFSET('2.5 CAPEX'!DF30,0,-MIN(MAX($F27-1-('2.1 Kraftwerk allgemein'!$F$16-'1.1 Allgemein'!$I$22+1),0),COLUMN(CR27)-1-('2.1 Kraftwerk allgemein'!$F$16-'1.1 Allgemein'!$I$22+1)),1,MIN(MAX($F27-('2.1 Kraftwerk allgemein'!$F$16-'1.1 Allgemein'!$I$22+1),1),COLUMN(CR27)-('2.1 Kraftwerk allgemein'!$F$16-'1.1 Allgemein'!$I$22+1)))))/$F27,
SUM(OFFSET('2.5 CAPEX'!DF30,0,-MIN($F27-1,COLUMN(CR27)-1),1,MIN($F27,COLUMN(CR27))))/$F27)))))))</f>
        <v>0</v>
      </c>
      <c r="DB27" s="199">
        <f ca="1">IF('2.1 Kraftwerk allgemein'!$F$15&lt;'1.1 Allgemein'!$I$22,
IF(OR(ISNUMBER($D27)=FALSE,$F27=""),"",
IF(AND('2.5 CAPEX'!$L30&lt;&gt;"x",'2.5 CAPEX'!$M30&lt;&gt;"x"),0,
IF($F27=0,0,
IF(DB$4&lt;'2.1 Kraftwerk allgemein'!$F$16,0,
IF(DB$4='2.1 Kraftwerk allgemein'!$F$16,'2.5 CAPEX'!$J30/$F27,
IF(DB$4&lt;'2.1 Kraftwerk allgemein'!$F$16+$F27,
('2.5 CAPEX'!$J30+SUM(OFFSET('2.5 CAPEX'!DG30,0,-MIN(MAX($F27-1-('2.1 Kraftwerk allgemein'!$F$16-'2.1 Kraftwerk allgemein'!$F$15+1),0),COLUMN(CS27)-1-('2.1 Kraftwerk allgemein'!$F$16-'2.1 Kraftwerk allgemein'!$F$15+1)),1,MIN(MAX($F27-('2.1 Kraftwerk allgemein'!$F$16-'2.1 Kraftwerk allgemein'!$F$15+1),1),COLUMN(CS27)-('2.1 Kraftwerk allgemein'!$F$16-'2.1 Kraftwerk allgemein'!$F$15+1)))))/$F27,
SUM(OFFSET('2.5 CAPEX'!DG30,0,-MIN($F27-1,COLUMN(CS27)-1),1,MIN($F27,COLUMN(CS27))))/$F27)))))),
IF(OR(ISNUMBER($D27)=FALSE,$F27=""),"",
IF(AND('2.5 CAPEX'!$L30&lt;&gt;"x",'2.5 CAPEX'!$M30&lt;&gt;"x"),0,
IF($F27=0,0,
IF(DB$4&lt;'2.1 Kraftwerk allgemein'!$F$16,0,
IF(DB$4='2.1 Kraftwerk allgemein'!$F$16,'2.5 CAPEX'!$J30/$F27,
IF(DB$4&lt;'2.1 Kraftwerk allgemein'!$F$16+$F27,
('2.5 CAPEX'!$J30+SUM(OFFSET('2.5 CAPEX'!DG30,0,-MIN(MAX($F27-1-('2.1 Kraftwerk allgemein'!$F$16-'1.1 Allgemein'!$I$22+1),0),COLUMN(CS27)-1-('2.1 Kraftwerk allgemein'!$F$16-'1.1 Allgemein'!$I$22+1)),1,MIN(MAX($F27-('2.1 Kraftwerk allgemein'!$F$16-'1.1 Allgemein'!$I$22+1),1),COLUMN(CS27)-('2.1 Kraftwerk allgemein'!$F$16-'1.1 Allgemein'!$I$22+1)))))/$F27,
SUM(OFFSET('2.5 CAPEX'!DG30,0,-MIN($F27-1,COLUMN(CS27)-1),1,MIN($F27,COLUMN(CS27))))/$F27)))))))</f>
        <v>0</v>
      </c>
      <c r="DC27" s="199">
        <f ca="1">IF('2.1 Kraftwerk allgemein'!$F$15&lt;'1.1 Allgemein'!$I$22,
IF(OR(ISNUMBER($D27)=FALSE,$F27=""),"",
IF(AND('2.5 CAPEX'!$L30&lt;&gt;"x",'2.5 CAPEX'!$M30&lt;&gt;"x"),0,
IF($F27=0,0,
IF(DC$4&lt;'2.1 Kraftwerk allgemein'!$F$16,0,
IF(DC$4='2.1 Kraftwerk allgemein'!$F$16,'2.5 CAPEX'!$J30/$F27,
IF(DC$4&lt;'2.1 Kraftwerk allgemein'!$F$16+$F27,
('2.5 CAPEX'!$J30+SUM(OFFSET('2.5 CAPEX'!DH30,0,-MIN(MAX($F27-1-('2.1 Kraftwerk allgemein'!$F$16-'2.1 Kraftwerk allgemein'!$F$15+1),0),COLUMN(CT27)-1-('2.1 Kraftwerk allgemein'!$F$16-'2.1 Kraftwerk allgemein'!$F$15+1)),1,MIN(MAX($F27-('2.1 Kraftwerk allgemein'!$F$16-'2.1 Kraftwerk allgemein'!$F$15+1),1),COLUMN(CT27)-('2.1 Kraftwerk allgemein'!$F$16-'2.1 Kraftwerk allgemein'!$F$15+1)))))/$F27,
SUM(OFFSET('2.5 CAPEX'!DH30,0,-MIN($F27-1,COLUMN(CT27)-1),1,MIN($F27,COLUMN(CT27))))/$F27)))))),
IF(OR(ISNUMBER($D27)=FALSE,$F27=""),"",
IF(AND('2.5 CAPEX'!$L30&lt;&gt;"x",'2.5 CAPEX'!$M30&lt;&gt;"x"),0,
IF($F27=0,0,
IF(DC$4&lt;'2.1 Kraftwerk allgemein'!$F$16,0,
IF(DC$4='2.1 Kraftwerk allgemein'!$F$16,'2.5 CAPEX'!$J30/$F27,
IF(DC$4&lt;'2.1 Kraftwerk allgemein'!$F$16+$F27,
('2.5 CAPEX'!$J30+SUM(OFFSET('2.5 CAPEX'!DH30,0,-MIN(MAX($F27-1-('2.1 Kraftwerk allgemein'!$F$16-'1.1 Allgemein'!$I$22+1),0),COLUMN(CT27)-1-('2.1 Kraftwerk allgemein'!$F$16-'1.1 Allgemein'!$I$22+1)),1,MIN(MAX($F27-('2.1 Kraftwerk allgemein'!$F$16-'1.1 Allgemein'!$I$22+1),1),COLUMN(CT27)-('2.1 Kraftwerk allgemein'!$F$16-'1.1 Allgemein'!$I$22+1)))))/$F27,
SUM(OFFSET('2.5 CAPEX'!DH30,0,-MIN($F27-1,COLUMN(CT27)-1),1,MIN($F27,COLUMN(CT27))))/$F27)))))))</f>
        <v>0</v>
      </c>
      <c r="DD27" s="199">
        <f ca="1">IF('2.1 Kraftwerk allgemein'!$F$15&lt;'1.1 Allgemein'!$I$22,
IF(OR(ISNUMBER($D27)=FALSE,$F27=""),"",
IF(AND('2.5 CAPEX'!$L30&lt;&gt;"x",'2.5 CAPEX'!$M30&lt;&gt;"x"),0,
IF($F27=0,0,
IF(DD$4&lt;'2.1 Kraftwerk allgemein'!$F$16,0,
IF(DD$4='2.1 Kraftwerk allgemein'!$F$16,'2.5 CAPEX'!$J30/$F27,
IF(DD$4&lt;'2.1 Kraftwerk allgemein'!$F$16+$F27,
('2.5 CAPEX'!$J30+SUM(OFFSET('2.5 CAPEX'!DI30,0,-MIN(MAX($F27-1-('2.1 Kraftwerk allgemein'!$F$16-'2.1 Kraftwerk allgemein'!$F$15+1),0),COLUMN(CU27)-1-('2.1 Kraftwerk allgemein'!$F$16-'2.1 Kraftwerk allgemein'!$F$15+1)),1,MIN(MAX($F27-('2.1 Kraftwerk allgemein'!$F$16-'2.1 Kraftwerk allgemein'!$F$15+1),1),COLUMN(CU27)-('2.1 Kraftwerk allgemein'!$F$16-'2.1 Kraftwerk allgemein'!$F$15+1)))))/$F27,
SUM(OFFSET('2.5 CAPEX'!DI30,0,-MIN($F27-1,COLUMN(CU27)-1),1,MIN($F27,COLUMN(CU27))))/$F27)))))),
IF(OR(ISNUMBER($D27)=FALSE,$F27=""),"",
IF(AND('2.5 CAPEX'!$L30&lt;&gt;"x",'2.5 CAPEX'!$M30&lt;&gt;"x"),0,
IF($F27=0,0,
IF(DD$4&lt;'2.1 Kraftwerk allgemein'!$F$16,0,
IF(DD$4='2.1 Kraftwerk allgemein'!$F$16,'2.5 CAPEX'!$J30/$F27,
IF(DD$4&lt;'2.1 Kraftwerk allgemein'!$F$16+$F27,
('2.5 CAPEX'!$J30+SUM(OFFSET('2.5 CAPEX'!DI30,0,-MIN(MAX($F27-1-('2.1 Kraftwerk allgemein'!$F$16-'1.1 Allgemein'!$I$22+1),0),COLUMN(CU27)-1-('2.1 Kraftwerk allgemein'!$F$16-'1.1 Allgemein'!$I$22+1)),1,MIN(MAX($F27-('2.1 Kraftwerk allgemein'!$F$16-'1.1 Allgemein'!$I$22+1),1),COLUMN(CU27)-('2.1 Kraftwerk allgemein'!$F$16-'1.1 Allgemein'!$I$22+1)))))/$F27,
SUM(OFFSET('2.5 CAPEX'!DI30,0,-MIN($F27-1,COLUMN(CU27)-1),1,MIN($F27,COLUMN(CU27))))/$F27)))))))</f>
        <v>0</v>
      </c>
      <c r="DE27" s="199">
        <f ca="1">IF('2.1 Kraftwerk allgemein'!$F$15&lt;'1.1 Allgemein'!$I$22,
IF(OR(ISNUMBER($D27)=FALSE,$F27=""),"",
IF(AND('2.5 CAPEX'!$L30&lt;&gt;"x",'2.5 CAPEX'!$M30&lt;&gt;"x"),0,
IF($F27=0,0,
IF(DE$4&lt;'2.1 Kraftwerk allgemein'!$F$16,0,
IF(DE$4='2.1 Kraftwerk allgemein'!$F$16,'2.5 CAPEX'!$J30/$F27,
IF(DE$4&lt;'2.1 Kraftwerk allgemein'!$F$16+$F27,
('2.5 CAPEX'!$J30+SUM(OFFSET('2.5 CAPEX'!DJ30,0,-MIN(MAX($F27-1-('2.1 Kraftwerk allgemein'!$F$16-'2.1 Kraftwerk allgemein'!$F$15+1),0),COLUMN(CV27)-1-('2.1 Kraftwerk allgemein'!$F$16-'2.1 Kraftwerk allgemein'!$F$15+1)),1,MIN(MAX($F27-('2.1 Kraftwerk allgemein'!$F$16-'2.1 Kraftwerk allgemein'!$F$15+1),1),COLUMN(CV27)-('2.1 Kraftwerk allgemein'!$F$16-'2.1 Kraftwerk allgemein'!$F$15+1)))))/$F27,
SUM(OFFSET('2.5 CAPEX'!DJ30,0,-MIN($F27-1,COLUMN(CV27)-1),1,MIN($F27,COLUMN(CV27))))/$F27)))))),
IF(OR(ISNUMBER($D27)=FALSE,$F27=""),"",
IF(AND('2.5 CAPEX'!$L30&lt;&gt;"x",'2.5 CAPEX'!$M30&lt;&gt;"x"),0,
IF($F27=0,0,
IF(DE$4&lt;'2.1 Kraftwerk allgemein'!$F$16,0,
IF(DE$4='2.1 Kraftwerk allgemein'!$F$16,'2.5 CAPEX'!$J30/$F27,
IF(DE$4&lt;'2.1 Kraftwerk allgemein'!$F$16+$F27,
('2.5 CAPEX'!$J30+SUM(OFFSET('2.5 CAPEX'!DJ30,0,-MIN(MAX($F27-1-('2.1 Kraftwerk allgemein'!$F$16-'1.1 Allgemein'!$I$22+1),0),COLUMN(CV27)-1-('2.1 Kraftwerk allgemein'!$F$16-'1.1 Allgemein'!$I$22+1)),1,MIN(MAX($F27-('2.1 Kraftwerk allgemein'!$F$16-'1.1 Allgemein'!$I$22+1),1),COLUMN(CV27)-('2.1 Kraftwerk allgemein'!$F$16-'1.1 Allgemein'!$I$22+1)))))/$F27,
SUM(OFFSET('2.5 CAPEX'!DJ30,0,-MIN($F27-1,COLUMN(CV27)-1),1,MIN($F27,COLUMN(CV27))))/$F27)))))))</f>
        <v>0</v>
      </c>
      <c r="DF27" s="199">
        <f ca="1">IF('2.1 Kraftwerk allgemein'!$F$15&lt;'1.1 Allgemein'!$I$22,
IF(OR(ISNUMBER($D27)=FALSE,$F27=""),"",
IF(AND('2.5 CAPEX'!$L30&lt;&gt;"x",'2.5 CAPEX'!$M30&lt;&gt;"x"),0,
IF($F27=0,0,
IF(DF$4&lt;'2.1 Kraftwerk allgemein'!$F$16,0,
IF(DF$4='2.1 Kraftwerk allgemein'!$F$16,'2.5 CAPEX'!$J30/$F27,
IF(DF$4&lt;'2.1 Kraftwerk allgemein'!$F$16+$F27,
('2.5 CAPEX'!$J30+SUM(OFFSET('2.5 CAPEX'!DK30,0,-MIN(MAX($F27-1-('2.1 Kraftwerk allgemein'!$F$16-'2.1 Kraftwerk allgemein'!$F$15+1),0),COLUMN(CW27)-1-('2.1 Kraftwerk allgemein'!$F$16-'2.1 Kraftwerk allgemein'!$F$15+1)),1,MIN(MAX($F27-('2.1 Kraftwerk allgemein'!$F$16-'2.1 Kraftwerk allgemein'!$F$15+1),1),COLUMN(CW27)-('2.1 Kraftwerk allgemein'!$F$16-'2.1 Kraftwerk allgemein'!$F$15+1)))))/$F27,
SUM(OFFSET('2.5 CAPEX'!DK30,0,-MIN($F27-1,COLUMN(CW27)-1),1,MIN($F27,COLUMN(CW27))))/$F27)))))),
IF(OR(ISNUMBER($D27)=FALSE,$F27=""),"",
IF(AND('2.5 CAPEX'!$L30&lt;&gt;"x",'2.5 CAPEX'!$M30&lt;&gt;"x"),0,
IF($F27=0,0,
IF(DF$4&lt;'2.1 Kraftwerk allgemein'!$F$16,0,
IF(DF$4='2.1 Kraftwerk allgemein'!$F$16,'2.5 CAPEX'!$J30/$F27,
IF(DF$4&lt;'2.1 Kraftwerk allgemein'!$F$16+$F27,
('2.5 CAPEX'!$J30+SUM(OFFSET('2.5 CAPEX'!DK30,0,-MIN(MAX($F27-1-('2.1 Kraftwerk allgemein'!$F$16-'1.1 Allgemein'!$I$22+1),0),COLUMN(CW27)-1-('2.1 Kraftwerk allgemein'!$F$16-'1.1 Allgemein'!$I$22+1)),1,MIN(MAX($F27-('2.1 Kraftwerk allgemein'!$F$16-'1.1 Allgemein'!$I$22+1),1),COLUMN(CW27)-('2.1 Kraftwerk allgemein'!$F$16-'1.1 Allgemein'!$I$22+1)))))/$F27,
SUM(OFFSET('2.5 CAPEX'!DK30,0,-MIN($F27-1,COLUMN(CW27)-1),1,MIN($F27,COLUMN(CW27))))/$F27)))))))</f>
        <v>0</v>
      </c>
    </row>
    <row r="28" spans="1:110" s="200" customFormat="1" ht="14" x14ac:dyDescent="0.3">
      <c r="A28" s="104"/>
      <c r="B28" s="104"/>
      <c r="C28" s="154"/>
      <c r="D28" s="191">
        <f>IF('2.5 CAPEX'!D31&lt;&gt;"",'2.5 CAPEX'!D31,"")</f>
        <v>205</v>
      </c>
      <c r="E28" s="191" t="str">
        <f>IF('2.5 CAPEX'!E31&lt;&gt;"",'2.5 CAPEX'!E31,"")</f>
        <v>Messung, Kraftwerksleittechnik</v>
      </c>
      <c r="F28" s="196">
        <f>IF('2.5 CAPEX'!F31&lt;&gt;"",'2.5 CAPEX'!F31,"")</f>
        <v>15</v>
      </c>
      <c r="G28" s="197">
        <f ca="1">IF(ISNUMBER(D28)=FALSE,"",INDEX('2.5 CAPEX'!$H:$H,MATCH('3.1 Abschreibung'!$D28,'2.5 CAPEX'!$D:$D,0))+INDEX('2.5 CAPEX'!$J:$J,MATCH('3.1 Abschreibung'!$D28,'2.5 CAPEX'!$D:$D,0)))</f>
        <v>0</v>
      </c>
      <c r="H28" s="197"/>
      <c r="I28" s="198">
        <v>0</v>
      </c>
      <c r="J28" s="199">
        <f ca="1">IF('2.1 Kraftwerk allgemein'!$F$15&lt;'1.1 Allgemein'!$I$22,
IF(OR(ISNUMBER($D28)=FALSE,$F28=""),"",
IF(AND('2.5 CAPEX'!$L31&lt;&gt;"x",'2.5 CAPEX'!$M31&lt;&gt;"x"),0,
IF($F28=0,0,
IF(J$4&lt;'2.1 Kraftwerk allgemein'!$F$16,0,
IF(J$4='2.1 Kraftwerk allgemein'!$F$16,'2.5 CAPEX'!$J31/$F28,
IF(J$4&lt;'2.1 Kraftwerk allgemein'!$F$16+$F28,
('2.5 CAPEX'!$J31+SUM(OFFSET('2.5 CAPEX'!O31,0,-MIN(MAX($F28-1-('2.1 Kraftwerk allgemein'!$F$16-'2.1 Kraftwerk allgemein'!$F$15+1),0),COLUMN(A28)-1-('2.1 Kraftwerk allgemein'!$F$16-'2.1 Kraftwerk allgemein'!$F$15+1)),1,MIN(MAX($F28-('2.1 Kraftwerk allgemein'!$F$16-'2.1 Kraftwerk allgemein'!$F$15+1),1),COLUMN(A28)-('2.1 Kraftwerk allgemein'!$F$16-'2.1 Kraftwerk allgemein'!$F$15+1)))))/$F28,
SUM(OFFSET('2.5 CAPEX'!O31,0,-MIN($F28-1,COLUMN(A28)-1),1,MIN($F28,COLUMN(A28))))/$F28)))))),
IF(OR(ISNUMBER($D28)=FALSE,$F28=""),"",
IF(AND('2.5 CAPEX'!$L31&lt;&gt;"x",'2.5 CAPEX'!$M31&lt;&gt;"x"),0,
IF($F28=0,0,
IF(J$4&lt;'2.1 Kraftwerk allgemein'!$F$16,0,
IF(J$4='2.1 Kraftwerk allgemein'!$F$16,'2.5 CAPEX'!$J31/$F28,
IF(J$4&lt;'2.1 Kraftwerk allgemein'!$F$16+$F28,
('2.5 CAPEX'!$J31+SUM(OFFSET('2.5 CAPEX'!O31,0,-MIN(MAX($F28-1-('2.1 Kraftwerk allgemein'!$F$16-'1.1 Allgemein'!$I$22+1),0),COLUMN(A28)-1-('2.1 Kraftwerk allgemein'!$F$16-'1.1 Allgemein'!$I$22+1)),1,MIN(MAX($F28-('2.1 Kraftwerk allgemein'!$F$16-'1.1 Allgemein'!$I$22+1),1),COLUMN(A28)-('2.1 Kraftwerk allgemein'!$F$16-'1.1 Allgemein'!$I$22+1)))))/$F28,
SUM(OFFSET('2.5 CAPEX'!O31,0,-MIN($F28-1,COLUMN(A28)-1),1,MIN($F28,COLUMN(A28))))/$F28)))))))</f>
        <v>0</v>
      </c>
      <c r="K28" s="199">
        <f ca="1">IF('2.1 Kraftwerk allgemein'!$F$15&lt;'1.1 Allgemein'!$I$22,
IF(OR(ISNUMBER($D28)=FALSE,$F28=""),"",
IF(AND('2.5 CAPEX'!$L31&lt;&gt;"x",'2.5 CAPEX'!$M31&lt;&gt;"x"),0,
IF($F28=0,0,
IF(K$4&lt;'2.1 Kraftwerk allgemein'!$F$16,0,
IF(K$4='2.1 Kraftwerk allgemein'!$F$16,'2.5 CAPEX'!$J31/$F28,
IF(K$4&lt;'2.1 Kraftwerk allgemein'!$F$16+$F28,
('2.5 CAPEX'!$J31+SUM(OFFSET('2.5 CAPEX'!P31,0,-MIN(MAX($F28-1-('2.1 Kraftwerk allgemein'!$F$16-'2.1 Kraftwerk allgemein'!$F$15+1),0),COLUMN(B28)-1-('2.1 Kraftwerk allgemein'!$F$16-'2.1 Kraftwerk allgemein'!$F$15+1)),1,MIN(MAX($F28-('2.1 Kraftwerk allgemein'!$F$16-'2.1 Kraftwerk allgemein'!$F$15+1),1),COLUMN(B28)-('2.1 Kraftwerk allgemein'!$F$16-'2.1 Kraftwerk allgemein'!$F$15+1)))))/$F28,
SUM(OFFSET('2.5 CAPEX'!P31,0,-MIN($F28-1,COLUMN(B28)-1),1,MIN($F28,COLUMN(B28))))/$F28)))))),
IF(OR(ISNUMBER($D28)=FALSE,$F28=""),"",
IF(AND('2.5 CAPEX'!$L31&lt;&gt;"x",'2.5 CAPEX'!$M31&lt;&gt;"x"),0,
IF($F28=0,0,
IF(K$4&lt;'2.1 Kraftwerk allgemein'!$F$16,0,
IF(K$4='2.1 Kraftwerk allgemein'!$F$16,'2.5 CAPEX'!$J31/$F28,
IF(K$4&lt;'2.1 Kraftwerk allgemein'!$F$16+$F28,
('2.5 CAPEX'!$J31+SUM(OFFSET('2.5 CAPEX'!P31,0,-MIN(MAX($F28-1-('2.1 Kraftwerk allgemein'!$F$16-'1.1 Allgemein'!$I$22+1),0),COLUMN(B28)-1-('2.1 Kraftwerk allgemein'!$F$16-'1.1 Allgemein'!$I$22+1)),1,MIN(MAX($F28-('2.1 Kraftwerk allgemein'!$F$16-'1.1 Allgemein'!$I$22+1),1),COLUMN(B28)-('2.1 Kraftwerk allgemein'!$F$16-'1.1 Allgemein'!$I$22+1)))))/$F28,
SUM(OFFSET('2.5 CAPEX'!P31,0,-MIN($F28-1,COLUMN(B28)-1),1,MIN($F28,COLUMN(B28))))/$F28)))))))</f>
        <v>0</v>
      </c>
      <c r="L28" s="199">
        <f ca="1">IF('2.1 Kraftwerk allgemein'!$F$15&lt;'1.1 Allgemein'!$I$22,
IF(OR(ISNUMBER($D28)=FALSE,$F28=""),"",
IF(AND('2.5 CAPEX'!$L31&lt;&gt;"x",'2.5 CAPEX'!$M31&lt;&gt;"x"),0,
IF($F28=0,0,
IF(L$4&lt;'2.1 Kraftwerk allgemein'!$F$16,0,
IF(L$4='2.1 Kraftwerk allgemein'!$F$16,'2.5 CAPEX'!$J31/$F28,
IF(L$4&lt;'2.1 Kraftwerk allgemein'!$F$16+$F28,
('2.5 CAPEX'!$J31+SUM(OFFSET('2.5 CAPEX'!Q31,0,-MIN(MAX($F28-1-('2.1 Kraftwerk allgemein'!$F$16-'2.1 Kraftwerk allgemein'!$F$15+1),0),COLUMN(C28)-1-('2.1 Kraftwerk allgemein'!$F$16-'2.1 Kraftwerk allgemein'!$F$15+1)),1,MIN(MAX($F28-('2.1 Kraftwerk allgemein'!$F$16-'2.1 Kraftwerk allgemein'!$F$15+1),1),COLUMN(C28)-('2.1 Kraftwerk allgemein'!$F$16-'2.1 Kraftwerk allgemein'!$F$15+1)))))/$F28,
SUM(OFFSET('2.5 CAPEX'!Q31,0,-MIN($F28-1,COLUMN(C28)-1),1,MIN($F28,COLUMN(C28))))/$F28)))))),
IF(OR(ISNUMBER($D28)=FALSE,$F28=""),"",
IF(AND('2.5 CAPEX'!$L31&lt;&gt;"x",'2.5 CAPEX'!$M31&lt;&gt;"x"),0,
IF($F28=0,0,
IF(L$4&lt;'2.1 Kraftwerk allgemein'!$F$16,0,
IF(L$4='2.1 Kraftwerk allgemein'!$F$16,'2.5 CAPEX'!$J31/$F28,
IF(L$4&lt;'2.1 Kraftwerk allgemein'!$F$16+$F28,
('2.5 CAPEX'!$J31+SUM(OFFSET('2.5 CAPEX'!Q31,0,-MIN(MAX($F28-1-('2.1 Kraftwerk allgemein'!$F$16-'1.1 Allgemein'!$I$22+1),0),COLUMN(C28)-1-('2.1 Kraftwerk allgemein'!$F$16-'1.1 Allgemein'!$I$22+1)),1,MIN(MAX($F28-('2.1 Kraftwerk allgemein'!$F$16-'1.1 Allgemein'!$I$22+1),1),COLUMN(C28)-('2.1 Kraftwerk allgemein'!$F$16-'1.1 Allgemein'!$I$22+1)))))/$F28,
SUM(OFFSET('2.5 CAPEX'!Q31,0,-MIN($F28-1,COLUMN(C28)-1),1,MIN($F28,COLUMN(C28))))/$F28)))))))</f>
        <v>0</v>
      </c>
      <c r="M28" s="199">
        <f ca="1">IF('2.1 Kraftwerk allgemein'!$F$15&lt;'1.1 Allgemein'!$I$22,
IF(OR(ISNUMBER($D28)=FALSE,$F28=""),"",
IF(AND('2.5 CAPEX'!$L31&lt;&gt;"x",'2.5 CAPEX'!$M31&lt;&gt;"x"),0,
IF($F28=0,0,
IF(M$4&lt;'2.1 Kraftwerk allgemein'!$F$16,0,
IF(M$4='2.1 Kraftwerk allgemein'!$F$16,'2.5 CAPEX'!$J31/$F28,
IF(M$4&lt;'2.1 Kraftwerk allgemein'!$F$16+$F28,
('2.5 CAPEX'!$J31+SUM(OFFSET('2.5 CAPEX'!R31,0,-MIN(MAX($F28-1-('2.1 Kraftwerk allgemein'!$F$16-'2.1 Kraftwerk allgemein'!$F$15+1),0),COLUMN(D28)-1-('2.1 Kraftwerk allgemein'!$F$16-'2.1 Kraftwerk allgemein'!$F$15+1)),1,MIN(MAX($F28-('2.1 Kraftwerk allgemein'!$F$16-'2.1 Kraftwerk allgemein'!$F$15+1),1),COLUMN(D28)-('2.1 Kraftwerk allgemein'!$F$16-'2.1 Kraftwerk allgemein'!$F$15+1)))))/$F28,
SUM(OFFSET('2.5 CAPEX'!R31,0,-MIN($F28-1,COLUMN(D28)-1),1,MIN($F28,COLUMN(D28))))/$F28)))))),
IF(OR(ISNUMBER($D28)=FALSE,$F28=""),"",
IF(AND('2.5 CAPEX'!$L31&lt;&gt;"x",'2.5 CAPEX'!$M31&lt;&gt;"x"),0,
IF($F28=0,0,
IF(M$4&lt;'2.1 Kraftwerk allgemein'!$F$16,0,
IF(M$4='2.1 Kraftwerk allgemein'!$F$16,'2.5 CAPEX'!$J31/$F28,
IF(M$4&lt;'2.1 Kraftwerk allgemein'!$F$16+$F28,
('2.5 CAPEX'!$J31+SUM(OFFSET('2.5 CAPEX'!R31,0,-MIN(MAX($F28-1-('2.1 Kraftwerk allgemein'!$F$16-'1.1 Allgemein'!$I$22+1),0),COLUMN(D28)-1-('2.1 Kraftwerk allgemein'!$F$16-'1.1 Allgemein'!$I$22+1)),1,MIN(MAX($F28-('2.1 Kraftwerk allgemein'!$F$16-'1.1 Allgemein'!$I$22+1),1),COLUMN(D28)-('2.1 Kraftwerk allgemein'!$F$16-'1.1 Allgemein'!$I$22+1)))))/$F28,
SUM(OFFSET('2.5 CAPEX'!R31,0,-MIN($F28-1,COLUMN(D28)-1),1,MIN($F28,COLUMN(D28))))/$F28)))))))</f>
        <v>0</v>
      </c>
      <c r="N28" s="199">
        <f ca="1">IF('2.1 Kraftwerk allgemein'!$F$15&lt;'1.1 Allgemein'!$I$22,
IF(OR(ISNUMBER($D28)=FALSE,$F28=""),"",
IF(AND('2.5 CAPEX'!$L31&lt;&gt;"x",'2.5 CAPEX'!$M31&lt;&gt;"x"),0,
IF($F28=0,0,
IF(N$4&lt;'2.1 Kraftwerk allgemein'!$F$16,0,
IF(N$4='2.1 Kraftwerk allgemein'!$F$16,'2.5 CAPEX'!$J31/$F28,
IF(N$4&lt;'2.1 Kraftwerk allgemein'!$F$16+$F28,
('2.5 CAPEX'!$J31+SUM(OFFSET('2.5 CAPEX'!S31,0,-MIN(MAX($F28-1-('2.1 Kraftwerk allgemein'!$F$16-'2.1 Kraftwerk allgemein'!$F$15+1),0),COLUMN(E28)-1-('2.1 Kraftwerk allgemein'!$F$16-'2.1 Kraftwerk allgemein'!$F$15+1)),1,MIN(MAX($F28-('2.1 Kraftwerk allgemein'!$F$16-'2.1 Kraftwerk allgemein'!$F$15+1),1),COLUMN(E28)-('2.1 Kraftwerk allgemein'!$F$16-'2.1 Kraftwerk allgemein'!$F$15+1)))))/$F28,
SUM(OFFSET('2.5 CAPEX'!S31,0,-MIN($F28-1,COLUMN(E28)-1),1,MIN($F28,COLUMN(E28))))/$F28)))))),
IF(OR(ISNUMBER($D28)=FALSE,$F28=""),"",
IF(AND('2.5 CAPEX'!$L31&lt;&gt;"x",'2.5 CAPEX'!$M31&lt;&gt;"x"),0,
IF($F28=0,0,
IF(N$4&lt;'2.1 Kraftwerk allgemein'!$F$16,0,
IF(N$4='2.1 Kraftwerk allgemein'!$F$16,'2.5 CAPEX'!$J31/$F28,
IF(N$4&lt;'2.1 Kraftwerk allgemein'!$F$16+$F28,
('2.5 CAPEX'!$J31+SUM(OFFSET('2.5 CAPEX'!S31,0,-MIN(MAX($F28-1-('2.1 Kraftwerk allgemein'!$F$16-'1.1 Allgemein'!$I$22+1),0),COLUMN(E28)-1-('2.1 Kraftwerk allgemein'!$F$16-'1.1 Allgemein'!$I$22+1)),1,MIN(MAX($F28-('2.1 Kraftwerk allgemein'!$F$16-'1.1 Allgemein'!$I$22+1),1),COLUMN(E28)-('2.1 Kraftwerk allgemein'!$F$16-'1.1 Allgemein'!$I$22+1)))))/$F28,
SUM(OFFSET('2.5 CAPEX'!S31,0,-MIN($F28-1,COLUMN(E28)-1),1,MIN($F28,COLUMN(E28))))/$F28)))))))</f>
        <v>0</v>
      </c>
      <c r="O28" s="199">
        <f ca="1">IF('2.1 Kraftwerk allgemein'!$F$15&lt;'1.1 Allgemein'!$I$22,
IF(OR(ISNUMBER($D28)=FALSE,$F28=""),"",
IF(AND('2.5 CAPEX'!$L31&lt;&gt;"x",'2.5 CAPEX'!$M31&lt;&gt;"x"),0,
IF($F28=0,0,
IF(O$4&lt;'2.1 Kraftwerk allgemein'!$F$16,0,
IF(O$4='2.1 Kraftwerk allgemein'!$F$16,'2.5 CAPEX'!$J31/$F28,
IF(O$4&lt;'2.1 Kraftwerk allgemein'!$F$16+$F28,
('2.5 CAPEX'!$J31+SUM(OFFSET('2.5 CAPEX'!T31,0,-MIN(MAX($F28-1-('2.1 Kraftwerk allgemein'!$F$16-'2.1 Kraftwerk allgemein'!$F$15+1),0),COLUMN(F28)-1-('2.1 Kraftwerk allgemein'!$F$16-'2.1 Kraftwerk allgemein'!$F$15+1)),1,MIN(MAX($F28-('2.1 Kraftwerk allgemein'!$F$16-'2.1 Kraftwerk allgemein'!$F$15+1),1),COLUMN(F28)-('2.1 Kraftwerk allgemein'!$F$16-'2.1 Kraftwerk allgemein'!$F$15+1)))))/$F28,
SUM(OFFSET('2.5 CAPEX'!T31,0,-MIN($F28-1,COLUMN(F28)-1),1,MIN($F28,COLUMN(F28))))/$F28)))))),
IF(OR(ISNUMBER($D28)=FALSE,$F28=""),"",
IF(AND('2.5 CAPEX'!$L31&lt;&gt;"x",'2.5 CAPEX'!$M31&lt;&gt;"x"),0,
IF($F28=0,0,
IF(O$4&lt;'2.1 Kraftwerk allgemein'!$F$16,0,
IF(O$4='2.1 Kraftwerk allgemein'!$F$16,'2.5 CAPEX'!$J31/$F28,
IF(O$4&lt;'2.1 Kraftwerk allgemein'!$F$16+$F28,
('2.5 CAPEX'!$J31+SUM(OFFSET('2.5 CAPEX'!T31,0,-MIN(MAX($F28-1-('2.1 Kraftwerk allgemein'!$F$16-'1.1 Allgemein'!$I$22+1),0),COLUMN(F28)-1-('2.1 Kraftwerk allgemein'!$F$16-'1.1 Allgemein'!$I$22+1)),1,MIN(MAX($F28-('2.1 Kraftwerk allgemein'!$F$16-'1.1 Allgemein'!$I$22+1),1),COLUMN(F28)-('2.1 Kraftwerk allgemein'!$F$16-'1.1 Allgemein'!$I$22+1)))))/$F28,
SUM(OFFSET('2.5 CAPEX'!T31,0,-MIN($F28-1,COLUMN(F28)-1),1,MIN($F28,COLUMN(F28))))/$F28)))))))</f>
        <v>0</v>
      </c>
      <c r="P28" s="199">
        <f ca="1">IF('2.1 Kraftwerk allgemein'!$F$15&lt;'1.1 Allgemein'!$I$22,
IF(OR(ISNUMBER($D28)=FALSE,$F28=""),"",
IF(AND('2.5 CAPEX'!$L31&lt;&gt;"x",'2.5 CAPEX'!$M31&lt;&gt;"x"),0,
IF($F28=0,0,
IF(P$4&lt;'2.1 Kraftwerk allgemein'!$F$16,0,
IF(P$4='2.1 Kraftwerk allgemein'!$F$16,'2.5 CAPEX'!$J31/$F28,
IF(P$4&lt;'2.1 Kraftwerk allgemein'!$F$16+$F28,
('2.5 CAPEX'!$J31+SUM(OFFSET('2.5 CAPEX'!U31,0,-MIN(MAX($F28-1-('2.1 Kraftwerk allgemein'!$F$16-'2.1 Kraftwerk allgemein'!$F$15+1),0),COLUMN(G28)-1-('2.1 Kraftwerk allgemein'!$F$16-'2.1 Kraftwerk allgemein'!$F$15+1)),1,MIN(MAX($F28-('2.1 Kraftwerk allgemein'!$F$16-'2.1 Kraftwerk allgemein'!$F$15+1),1),COLUMN(G28)-('2.1 Kraftwerk allgemein'!$F$16-'2.1 Kraftwerk allgemein'!$F$15+1)))))/$F28,
SUM(OFFSET('2.5 CAPEX'!U31,0,-MIN($F28-1,COLUMN(G28)-1),1,MIN($F28,COLUMN(G28))))/$F28)))))),
IF(OR(ISNUMBER($D28)=FALSE,$F28=""),"",
IF(AND('2.5 CAPEX'!$L31&lt;&gt;"x",'2.5 CAPEX'!$M31&lt;&gt;"x"),0,
IF($F28=0,0,
IF(P$4&lt;'2.1 Kraftwerk allgemein'!$F$16,0,
IF(P$4='2.1 Kraftwerk allgemein'!$F$16,'2.5 CAPEX'!$J31/$F28,
IF(P$4&lt;'2.1 Kraftwerk allgemein'!$F$16+$F28,
('2.5 CAPEX'!$J31+SUM(OFFSET('2.5 CAPEX'!U31,0,-MIN(MAX($F28-1-('2.1 Kraftwerk allgemein'!$F$16-'1.1 Allgemein'!$I$22+1),0),COLUMN(G28)-1-('2.1 Kraftwerk allgemein'!$F$16-'1.1 Allgemein'!$I$22+1)),1,MIN(MAX($F28-('2.1 Kraftwerk allgemein'!$F$16-'1.1 Allgemein'!$I$22+1),1),COLUMN(G28)-('2.1 Kraftwerk allgemein'!$F$16-'1.1 Allgemein'!$I$22+1)))))/$F28,
SUM(OFFSET('2.5 CAPEX'!U31,0,-MIN($F28-1,COLUMN(G28)-1),1,MIN($F28,COLUMN(G28))))/$F28)))))))</f>
        <v>0</v>
      </c>
      <c r="Q28" s="199">
        <f ca="1">IF('2.1 Kraftwerk allgemein'!$F$15&lt;'1.1 Allgemein'!$I$22,
IF(OR(ISNUMBER($D28)=FALSE,$F28=""),"",
IF(AND('2.5 CAPEX'!$L31&lt;&gt;"x",'2.5 CAPEX'!$M31&lt;&gt;"x"),0,
IF($F28=0,0,
IF(Q$4&lt;'2.1 Kraftwerk allgemein'!$F$16,0,
IF(Q$4='2.1 Kraftwerk allgemein'!$F$16,'2.5 CAPEX'!$J31/$F28,
IF(Q$4&lt;'2.1 Kraftwerk allgemein'!$F$16+$F28,
('2.5 CAPEX'!$J31+SUM(OFFSET('2.5 CAPEX'!V31,0,-MIN(MAX($F28-1-('2.1 Kraftwerk allgemein'!$F$16-'2.1 Kraftwerk allgemein'!$F$15+1),0),COLUMN(H28)-1-('2.1 Kraftwerk allgemein'!$F$16-'2.1 Kraftwerk allgemein'!$F$15+1)),1,MIN(MAX($F28-('2.1 Kraftwerk allgemein'!$F$16-'2.1 Kraftwerk allgemein'!$F$15+1),1),COLUMN(H28)-('2.1 Kraftwerk allgemein'!$F$16-'2.1 Kraftwerk allgemein'!$F$15+1)))))/$F28,
SUM(OFFSET('2.5 CAPEX'!V31,0,-MIN($F28-1,COLUMN(H28)-1),1,MIN($F28,COLUMN(H28))))/$F28)))))),
IF(OR(ISNUMBER($D28)=FALSE,$F28=""),"",
IF(AND('2.5 CAPEX'!$L31&lt;&gt;"x",'2.5 CAPEX'!$M31&lt;&gt;"x"),0,
IF($F28=0,0,
IF(Q$4&lt;'2.1 Kraftwerk allgemein'!$F$16,0,
IF(Q$4='2.1 Kraftwerk allgemein'!$F$16,'2.5 CAPEX'!$J31/$F28,
IF(Q$4&lt;'2.1 Kraftwerk allgemein'!$F$16+$F28,
('2.5 CAPEX'!$J31+SUM(OFFSET('2.5 CAPEX'!V31,0,-MIN(MAX($F28-1-('2.1 Kraftwerk allgemein'!$F$16-'1.1 Allgemein'!$I$22+1),0),COLUMN(H28)-1-('2.1 Kraftwerk allgemein'!$F$16-'1.1 Allgemein'!$I$22+1)),1,MIN(MAX($F28-('2.1 Kraftwerk allgemein'!$F$16-'1.1 Allgemein'!$I$22+1),1),COLUMN(H28)-('2.1 Kraftwerk allgemein'!$F$16-'1.1 Allgemein'!$I$22+1)))))/$F28,
SUM(OFFSET('2.5 CAPEX'!V31,0,-MIN($F28-1,COLUMN(H28)-1),1,MIN($F28,COLUMN(H28))))/$F28)))))))</f>
        <v>0</v>
      </c>
      <c r="R28" s="199">
        <f ca="1">IF('2.1 Kraftwerk allgemein'!$F$15&lt;'1.1 Allgemein'!$I$22,
IF(OR(ISNUMBER($D28)=FALSE,$F28=""),"",
IF(AND('2.5 CAPEX'!$L31&lt;&gt;"x",'2.5 CAPEX'!$M31&lt;&gt;"x"),0,
IF($F28=0,0,
IF(R$4&lt;'2.1 Kraftwerk allgemein'!$F$16,0,
IF(R$4='2.1 Kraftwerk allgemein'!$F$16,'2.5 CAPEX'!$J31/$F28,
IF(R$4&lt;'2.1 Kraftwerk allgemein'!$F$16+$F28,
('2.5 CAPEX'!$J31+SUM(OFFSET('2.5 CAPEX'!W31,0,-MIN(MAX($F28-1-('2.1 Kraftwerk allgemein'!$F$16-'2.1 Kraftwerk allgemein'!$F$15+1),0),COLUMN(I28)-1-('2.1 Kraftwerk allgemein'!$F$16-'2.1 Kraftwerk allgemein'!$F$15+1)),1,MIN(MAX($F28-('2.1 Kraftwerk allgemein'!$F$16-'2.1 Kraftwerk allgemein'!$F$15+1),1),COLUMN(I28)-('2.1 Kraftwerk allgemein'!$F$16-'2.1 Kraftwerk allgemein'!$F$15+1)))))/$F28,
SUM(OFFSET('2.5 CAPEX'!W31,0,-MIN($F28-1,COLUMN(I28)-1),1,MIN($F28,COLUMN(I28))))/$F28)))))),
IF(OR(ISNUMBER($D28)=FALSE,$F28=""),"",
IF(AND('2.5 CAPEX'!$L31&lt;&gt;"x",'2.5 CAPEX'!$M31&lt;&gt;"x"),0,
IF($F28=0,0,
IF(R$4&lt;'2.1 Kraftwerk allgemein'!$F$16,0,
IF(R$4='2.1 Kraftwerk allgemein'!$F$16,'2.5 CAPEX'!$J31/$F28,
IF(R$4&lt;'2.1 Kraftwerk allgemein'!$F$16+$F28,
('2.5 CAPEX'!$J31+SUM(OFFSET('2.5 CAPEX'!W31,0,-MIN(MAX($F28-1-('2.1 Kraftwerk allgemein'!$F$16-'1.1 Allgemein'!$I$22+1),0),COLUMN(I28)-1-('2.1 Kraftwerk allgemein'!$F$16-'1.1 Allgemein'!$I$22+1)),1,MIN(MAX($F28-('2.1 Kraftwerk allgemein'!$F$16-'1.1 Allgemein'!$I$22+1),1),COLUMN(I28)-('2.1 Kraftwerk allgemein'!$F$16-'1.1 Allgemein'!$I$22+1)))))/$F28,
SUM(OFFSET('2.5 CAPEX'!W31,0,-MIN($F28-1,COLUMN(I28)-1),1,MIN($F28,COLUMN(I28))))/$F28)))))))</f>
        <v>0</v>
      </c>
      <c r="S28" s="199">
        <f ca="1">IF('2.1 Kraftwerk allgemein'!$F$15&lt;'1.1 Allgemein'!$I$22,
IF(OR(ISNUMBER($D28)=FALSE,$F28=""),"",
IF(AND('2.5 CAPEX'!$L31&lt;&gt;"x",'2.5 CAPEX'!$M31&lt;&gt;"x"),0,
IF($F28=0,0,
IF(S$4&lt;'2.1 Kraftwerk allgemein'!$F$16,0,
IF(S$4='2.1 Kraftwerk allgemein'!$F$16,'2.5 CAPEX'!$J31/$F28,
IF(S$4&lt;'2.1 Kraftwerk allgemein'!$F$16+$F28,
('2.5 CAPEX'!$J31+SUM(OFFSET('2.5 CAPEX'!X31,0,-MIN(MAX($F28-1-('2.1 Kraftwerk allgemein'!$F$16-'2.1 Kraftwerk allgemein'!$F$15+1),0),COLUMN(J28)-1-('2.1 Kraftwerk allgemein'!$F$16-'2.1 Kraftwerk allgemein'!$F$15+1)),1,MIN(MAX($F28-('2.1 Kraftwerk allgemein'!$F$16-'2.1 Kraftwerk allgemein'!$F$15+1),1),COLUMN(J28)-('2.1 Kraftwerk allgemein'!$F$16-'2.1 Kraftwerk allgemein'!$F$15+1)))))/$F28,
SUM(OFFSET('2.5 CAPEX'!X31,0,-MIN($F28-1,COLUMN(J28)-1),1,MIN($F28,COLUMN(J28))))/$F28)))))),
IF(OR(ISNUMBER($D28)=FALSE,$F28=""),"",
IF(AND('2.5 CAPEX'!$L31&lt;&gt;"x",'2.5 CAPEX'!$M31&lt;&gt;"x"),0,
IF($F28=0,0,
IF(S$4&lt;'2.1 Kraftwerk allgemein'!$F$16,0,
IF(S$4='2.1 Kraftwerk allgemein'!$F$16,'2.5 CAPEX'!$J31/$F28,
IF(S$4&lt;'2.1 Kraftwerk allgemein'!$F$16+$F28,
('2.5 CAPEX'!$J31+SUM(OFFSET('2.5 CAPEX'!X31,0,-MIN(MAX($F28-1-('2.1 Kraftwerk allgemein'!$F$16-'1.1 Allgemein'!$I$22+1),0),COLUMN(J28)-1-('2.1 Kraftwerk allgemein'!$F$16-'1.1 Allgemein'!$I$22+1)),1,MIN(MAX($F28-('2.1 Kraftwerk allgemein'!$F$16-'1.1 Allgemein'!$I$22+1),1),COLUMN(J28)-('2.1 Kraftwerk allgemein'!$F$16-'1.1 Allgemein'!$I$22+1)))))/$F28,
SUM(OFFSET('2.5 CAPEX'!X31,0,-MIN($F28-1,COLUMN(J28)-1),1,MIN($F28,COLUMN(J28))))/$F28)))))))</f>
        <v>0</v>
      </c>
      <c r="T28" s="199">
        <f ca="1">IF('2.1 Kraftwerk allgemein'!$F$15&lt;'1.1 Allgemein'!$I$22,
IF(OR(ISNUMBER($D28)=FALSE,$F28=""),"",
IF(AND('2.5 CAPEX'!$L31&lt;&gt;"x",'2.5 CAPEX'!$M31&lt;&gt;"x"),0,
IF($F28=0,0,
IF(T$4&lt;'2.1 Kraftwerk allgemein'!$F$16,0,
IF(T$4='2.1 Kraftwerk allgemein'!$F$16,'2.5 CAPEX'!$J31/$F28,
IF(T$4&lt;'2.1 Kraftwerk allgemein'!$F$16+$F28,
('2.5 CAPEX'!$J31+SUM(OFFSET('2.5 CAPEX'!Y31,0,-MIN(MAX($F28-1-('2.1 Kraftwerk allgemein'!$F$16-'2.1 Kraftwerk allgemein'!$F$15+1),0),COLUMN(K28)-1-('2.1 Kraftwerk allgemein'!$F$16-'2.1 Kraftwerk allgemein'!$F$15+1)),1,MIN(MAX($F28-('2.1 Kraftwerk allgemein'!$F$16-'2.1 Kraftwerk allgemein'!$F$15+1),1),COLUMN(K28)-('2.1 Kraftwerk allgemein'!$F$16-'2.1 Kraftwerk allgemein'!$F$15+1)))))/$F28,
SUM(OFFSET('2.5 CAPEX'!Y31,0,-MIN($F28-1,COLUMN(K28)-1),1,MIN($F28,COLUMN(K28))))/$F28)))))),
IF(OR(ISNUMBER($D28)=FALSE,$F28=""),"",
IF(AND('2.5 CAPEX'!$L31&lt;&gt;"x",'2.5 CAPEX'!$M31&lt;&gt;"x"),0,
IF($F28=0,0,
IF(T$4&lt;'2.1 Kraftwerk allgemein'!$F$16,0,
IF(T$4='2.1 Kraftwerk allgemein'!$F$16,'2.5 CAPEX'!$J31/$F28,
IF(T$4&lt;'2.1 Kraftwerk allgemein'!$F$16+$F28,
('2.5 CAPEX'!$J31+SUM(OFFSET('2.5 CAPEX'!Y31,0,-MIN(MAX($F28-1-('2.1 Kraftwerk allgemein'!$F$16-'1.1 Allgemein'!$I$22+1),0),COLUMN(K28)-1-('2.1 Kraftwerk allgemein'!$F$16-'1.1 Allgemein'!$I$22+1)),1,MIN(MAX($F28-('2.1 Kraftwerk allgemein'!$F$16-'1.1 Allgemein'!$I$22+1),1),COLUMN(K28)-('2.1 Kraftwerk allgemein'!$F$16-'1.1 Allgemein'!$I$22+1)))))/$F28,
SUM(OFFSET('2.5 CAPEX'!Y31,0,-MIN($F28-1,COLUMN(K28)-1),1,MIN($F28,COLUMN(K28))))/$F28)))))))</f>
        <v>0</v>
      </c>
      <c r="U28" s="199">
        <f ca="1">IF('2.1 Kraftwerk allgemein'!$F$15&lt;'1.1 Allgemein'!$I$22,
IF(OR(ISNUMBER($D28)=FALSE,$F28=""),"",
IF(AND('2.5 CAPEX'!$L31&lt;&gt;"x",'2.5 CAPEX'!$M31&lt;&gt;"x"),0,
IF($F28=0,0,
IF(U$4&lt;'2.1 Kraftwerk allgemein'!$F$16,0,
IF(U$4='2.1 Kraftwerk allgemein'!$F$16,'2.5 CAPEX'!$J31/$F28,
IF(U$4&lt;'2.1 Kraftwerk allgemein'!$F$16+$F28,
('2.5 CAPEX'!$J31+SUM(OFFSET('2.5 CAPEX'!Z31,0,-MIN(MAX($F28-1-('2.1 Kraftwerk allgemein'!$F$16-'2.1 Kraftwerk allgemein'!$F$15+1),0),COLUMN(L28)-1-('2.1 Kraftwerk allgemein'!$F$16-'2.1 Kraftwerk allgemein'!$F$15+1)),1,MIN(MAX($F28-('2.1 Kraftwerk allgemein'!$F$16-'2.1 Kraftwerk allgemein'!$F$15+1),1),COLUMN(L28)-('2.1 Kraftwerk allgemein'!$F$16-'2.1 Kraftwerk allgemein'!$F$15+1)))))/$F28,
SUM(OFFSET('2.5 CAPEX'!Z31,0,-MIN($F28-1,COLUMN(L28)-1),1,MIN($F28,COLUMN(L28))))/$F28)))))),
IF(OR(ISNUMBER($D28)=FALSE,$F28=""),"",
IF(AND('2.5 CAPEX'!$L31&lt;&gt;"x",'2.5 CAPEX'!$M31&lt;&gt;"x"),0,
IF($F28=0,0,
IF(U$4&lt;'2.1 Kraftwerk allgemein'!$F$16,0,
IF(U$4='2.1 Kraftwerk allgemein'!$F$16,'2.5 CAPEX'!$J31/$F28,
IF(U$4&lt;'2.1 Kraftwerk allgemein'!$F$16+$F28,
('2.5 CAPEX'!$J31+SUM(OFFSET('2.5 CAPEX'!Z31,0,-MIN(MAX($F28-1-('2.1 Kraftwerk allgemein'!$F$16-'1.1 Allgemein'!$I$22+1),0),COLUMN(L28)-1-('2.1 Kraftwerk allgemein'!$F$16-'1.1 Allgemein'!$I$22+1)),1,MIN(MAX($F28-('2.1 Kraftwerk allgemein'!$F$16-'1.1 Allgemein'!$I$22+1),1),COLUMN(L28)-('2.1 Kraftwerk allgemein'!$F$16-'1.1 Allgemein'!$I$22+1)))))/$F28,
SUM(OFFSET('2.5 CAPEX'!Z31,0,-MIN($F28-1,COLUMN(L28)-1),1,MIN($F28,COLUMN(L28))))/$F28)))))))</f>
        <v>0</v>
      </c>
      <c r="V28" s="199">
        <f ca="1">IF('2.1 Kraftwerk allgemein'!$F$15&lt;'1.1 Allgemein'!$I$22,
IF(OR(ISNUMBER($D28)=FALSE,$F28=""),"",
IF(AND('2.5 CAPEX'!$L31&lt;&gt;"x",'2.5 CAPEX'!$M31&lt;&gt;"x"),0,
IF($F28=0,0,
IF(V$4&lt;'2.1 Kraftwerk allgemein'!$F$16,0,
IF(V$4='2.1 Kraftwerk allgemein'!$F$16,'2.5 CAPEX'!$J31/$F28,
IF(V$4&lt;'2.1 Kraftwerk allgemein'!$F$16+$F28,
('2.5 CAPEX'!$J31+SUM(OFFSET('2.5 CAPEX'!AA31,0,-MIN(MAX($F28-1-('2.1 Kraftwerk allgemein'!$F$16-'2.1 Kraftwerk allgemein'!$F$15+1),0),COLUMN(M28)-1-('2.1 Kraftwerk allgemein'!$F$16-'2.1 Kraftwerk allgemein'!$F$15+1)),1,MIN(MAX($F28-('2.1 Kraftwerk allgemein'!$F$16-'2.1 Kraftwerk allgemein'!$F$15+1),1),COLUMN(M28)-('2.1 Kraftwerk allgemein'!$F$16-'2.1 Kraftwerk allgemein'!$F$15+1)))))/$F28,
SUM(OFFSET('2.5 CAPEX'!AA31,0,-MIN($F28-1,COLUMN(M28)-1),1,MIN($F28,COLUMN(M28))))/$F28)))))),
IF(OR(ISNUMBER($D28)=FALSE,$F28=""),"",
IF(AND('2.5 CAPEX'!$L31&lt;&gt;"x",'2.5 CAPEX'!$M31&lt;&gt;"x"),0,
IF($F28=0,0,
IF(V$4&lt;'2.1 Kraftwerk allgemein'!$F$16,0,
IF(V$4='2.1 Kraftwerk allgemein'!$F$16,'2.5 CAPEX'!$J31/$F28,
IF(V$4&lt;'2.1 Kraftwerk allgemein'!$F$16+$F28,
('2.5 CAPEX'!$J31+SUM(OFFSET('2.5 CAPEX'!AA31,0,-MIN(MAX($F28-1-('2.1 Kraftwerk allgemein'!$F$16-'1.1 Allgemein'!$I$22+1),0),COLUMN(M28)-1-('2.1 Kraftwerk allgemein'!$F$16-'1.1 Allgemein'!$I$22+1)),1,MIN(MAX($F28-('2.1 Kraftwerk allgemein'!$F$16-'1.1 Allgemein'!$I$22+1),1),COLUMN(M28)-('2.1 Kraftwerk allgemein'!$F$16-'1.1 Allgemein'!$I$22+1)))))/$F28,
SUM(OFFSET('2.5 CAPEX'!AA31,0,-MIN($F28-1,COLUMN(M28)-1),1,MIN($F28,COLUMN(M28))))/$F28)))))))</f>
        <v>0</v>
      </c>
      <c r="W28" s="199">
        <f ca="1">IF('2.1 Kraftwerk allgemein'!$F$15&lt;'1.1 Allgemein'!$I$22,
IF(OR(ISNUMBER($D28)=FALSE,$F28=""),"",
IF(AND('2.5 CAPEX'!$L31&lt;&gt;"x",'2.5 CAPEX'!$M31&lt;&gt;"x"),0,
IF($F28=0,0,
IF(W$4&lt;'2.1 Kraftwerk allgemein'!$F$16,0,
IF(W$4='2.1 Kraftwerk allgemein'!$F$16,'2.5 CAPEX'!$J31/$F28,
IF(W$4&lt;'2.1 Kraftwerk allgemein'!$F$16+$F28,
('2.5 CAPEX'!$J31+SUM(OFFSET('2.5 CAPEX'!AB31,0,-MIN(MAX($F28-1-('2.1 Kraftwerk allgemein'!$F$16-'2.1 Kraftwerk allgemein'!$F$15+1),0),COLUMN(N28)-1-('2.1 Kraftwerk allgemein'!$F$16-'2.1 Kraftwerk allgemein'!$F$15+1)),1,MIN(MAX($F28-('2.1 Kraftwerk allgemein'!$F$16-'2.1 Kraftwerk allgemein'!$F$15+1),1),COLUMN(N28)-('2.1 Kraftwerk allgemein'!$F$16-'2.1 Kraftwerk allgemein'!$F$15+1)))))/$F28,
SUM(OFFSET('2.5 CAPEX'!AB31,0,-MIN($F28-1,COLUMN(N28)-1),1,MIN($F28,COLUMN(N28))))/$F28)))))),
IF(OR(ISNUMBER($D28)=FALSE,$F28=""),"",
IF(AND('2.5 CAPEX'!$L31&lt;&gt;"x",'2.5 CAPEX'!$M31&lt;&gt;"x"),0,
IF($F28=0,0,
IF(W$4&lt;'2.1 Kraftwerk allgemein'!$F$16,0,
IF(W$4='2.1 Kraftwerk allgemein'!$F$16,'2.5 CAPEX'!$J31/$F28,
IF(W$4&lt;'2.1 Kraftwerk allgemein'!$F$16+$F28,
('2.5 CAPEX'!$J31+SUM(OFFSET('2.5 CAPEX'!AB31,0,-MIN(MAX($F28-1-('2.1 Kraftwerk allgemein'!$F$16-'1.1 Allgemein'!$I$22+1),0),COLUMN(N28)-1-('2.1 Kraftwerk allgemein'!$F$16-'1.1 Allgemein'!$I$22+1)),1,MIN(MAX($F28-('2.1 Kraftwerk allgemein'!$F$16-'1.1 Allgemein'!$I$22+1),1),COLUMN(N28)-('2.1 Kraftwerk allgemein'!$F$16-'1.1 Allgemein'!$I$22+1)))))/$F28,
SUM(OFFSET('2.5 CAPEX'!AB31,0,-MIN($F28-1,COLUMN(N28)-1),1,MIN($F28,COLUMN(N28))))/$F28)))))))</f>
        <v>0</v>
      </c>
      <c r="X28" s="199">
        <f ca="1">IF('2.1 Kraftwerk allgemein'!$F$15&lt;'1.1 Allgemein'!$I$22,
IF(OR(ISNUMBER($D28)=FALSE,$F28=""),"",
IF(AND('2.5 CAPEX'!$L31&lt;&gt;"x",'2.5 CAPEX'!$M31&lt;&gt;"x"),0,
IF($F28=0,0,
IF(X$4&lt;'2.1 Kraftwerk allgemein'!$F$16,0,
IF(X$4='2.1 Kraftwerk allgemein'!$F$16,'2.5 CAPEX'!$J31/$F28,
IF(X$4&lt;'2.1 Kraftwerk allgemein'!$F$16+$F28,
('2.5 CAPEX'!$J31+SUM(OFFSET('2.5 CAPEX'!AC31,0,-MIN(MAX($F28-1-('2.1 Kraftwerk allgemein'!$F$16-'2.1 Kraftwerk allgemein'!$F$15+1),0),COLUMN(O28)-1-('2.1 Kraftwerk allgemein'!$F$16-'2.1 Kraftwerk allgemein'!$F$15+1)),1,MIN(MAX($F28-('2.1 Kraftwerk allgemein'!$F$16-'2.1 Kraftwerk allgemein'!$F$15+1),1),COLUMN(O28)-('2.1 Kraftwerk allgemein'!$F$16-'2.1 Kraftwerk allgemein'!$F$15+1)))))/$F28,
SUM(OFFSET('2.5 CAPEX'!AC31,0,-MIN($F28-1,COLUMN(O28)-1),1,MIN($F28,COLUMN(O28))))/$F28)))))),
IF(OR(ISNUMBER($D28)=FALSE,$F28=""),"",
IF(AND('2.5 CAPEX'!$L31&lt;&gt;"x",'2.5 CAPEX'!$M31&lt;&gt;"x"),0,
IF($F28=0,0,
IF(X$4&lt;'2.1 Kraftwerk allgemein'!$F$16,0,
IF(X$4='2.1 Kraftwerk allgemein'!$F$16,'2.5 CAPEX'!$J31/$F28,
IF(X$4&lt;'2.1 Kraftwerk allgemein'!$F$16+$F28,
('2.5 CAPEX'!$J31+SUM(OFFSET('2.5 CAPEX'!AC31,0,-MIN(MAX($F28-1-('2.1 Kraftwerk allgemein'!$F$16-'1.1 Allgemein'!$I$22+1),0),COLUMN(O28)-1-('2.1 Kraftwerk allgemein'!$F$16-'1.1 Allgemein'!$I$22+1)),1,MIN(MAX($F28-('2.1 Kraftwerk allgemein'!$F$16-'1.1 Allgemein'!$I$22+1),1),COLUMN(O28)-('2.1 Kraftwerk allgemein'!$F$16-'1.1 Allgemein'!$I$22+1)))))/$F28,
SUM(OFFSET('2.5 CAPEX'!AC31,0,-MIN($F28-1,COLUMN(O28)-1),1,MIN($F28,COLUMN(O28))))/$F28)))))))</f>
        <v>0</v>
      </c>
      <c r="Y28" s="199">
        <f ca="1">IF('2.1 Kraftwerk allgemein'!$F$15&lt;'1.1 Allgemein'!$I$22,
IF(OR(ISNUMBER($D28)=FALSE,$F28=""),"",
IF(AND('2.5 CAPEX'!$L31&lt;&gt;"x",'2.5 CAPEX'!$M31&lt;&gt;"x"),0,
IF($F28=0,0,
IF(Y$4&lt;'2.1 Kraftwerk allgemein'!$F$16,0,
IF(Y$4='2.1 Kraftwerk allgemein'!$F$16,'2.5 CAPEX'!$J31/$F28,
IF(Y$4&lt;'2.1 Kraftwerk allgemein'!$F$16+$F28,
('2.5 CAPEX'!$J31+SUM(OFFSET('2.5 CAPEX'!AD31,0,-MIN(MAX($F28-1-('2.1 Kraftwerk allgemein'!$F$16-'2.1 Kraftwerk allgemein'!$F$15+1),0),COLUMN(P28)-1-('2.1 Kraftwerk allgemein'!$F$16-'2.1 Kraftwerk allgemein'!$F$15+1)),1,MIN(MAX($F28-('2.1 Kraftwerk allgemein'!$F$16-'2.1 Kraftwerk allgemein'!$F$15+1),1),COLUMN(P28)-('2.1 Kraftwerk allgemein'!$F$16-'2.1 Kraftwerk allgemein'!$F$15+1)))))/$F28,
SUM(OFFSET('2.5 CAPEX'!AD31,0,-MIN($F28-1,COLUMN(P28)-1),1,MIN($F28,COLUMN(P28))))/$F28)))))),
IF(OR(ISNUMBER($D28)=FALSE,$F28=""),"",
IF(AND('2.5 CAPEX'!$L31&lt;&gt;"x",'2.5 CAPEX'!$M31&lt;&gt;"x"),0,
IF($F28=0,0,
IF(Y$4&lt;'2.1 Kraftwerk allgemein'!$F$16,0,
IF(Y$4='2.1 Kraftwerk allgemein'!$F$16,'2.5 CAPEX'!$J31/$F28,
IF(Y$4&lt;'2.1 Kraftwerk allgemein'!$F$16+$F28,
('2.5 CAPEX'!$J31+SUM(OFFSET('2.5 CAPEX'!AD31,0,-MIN(MAX($F28-1-('2.1 Kraftwerk allgemein'!$F$16-'1.1 Allgemein'!$I$22+1),0),COLUMN(P28)-1-('2.1 Kraftwerk allgemein'!$F$16-'1.1 Allgemein'!$I$22+1)),1,MIN(MAX($F28-('2.1 Kraftwerk allgemein'!$F$16-'1.1 Allgemein'!$I$22+1),1),COLUMN(P28)-('2.1 Kraftwerk allgemein'!$F$16-'1.1 Allgemein'!$I$22+1)))))/$F28,
SUM(OFFSET('2.5 CAPEX'!AD31,0,-MIN($F28-1,COLUMN(P28)-1),1,MIN($F28,COLUMN(P28))))/$F28)))))))</f>
        <v>0</v>
      </c>
      <c r="Z28" s="199">
        <f ca="1">IF('2.1 Kraftwerk allgemein'!$F$15&lt;'1.1 Allgemein'!$I$22,
IF(OR(ISNUMBER($D28)=FALSE,$F28=""),"",
IF(AND('2.5 CAPEX'!$L31&lt;&gt;"x",'2.5 CAPEX'!$M31&lt;&gt;"x"),0,
IF($F28=0,0,
IF(Z$4&lt;'2.1 Kraftwerk allgemein'!$F$16,0,
IF(Z$4='2.1 Kraftwerk allgemein'!$F$16,'2.5 CAPEX'!$J31/$F28,
IF(Z$4&lt;'2.1 Kraftwerk allgemein'!$F$16+$F28,
('2.5 CAPEX'!$J31+SUM(OFFSET('2.5 CAPEX'!AE31,0,-MIN(MAX($F28-1-('2.1 Kraftwerk allgemein'!$F$16-'2.1 Kraftwerk allgemein'!$F$15+1),0),COLUMN(Q28)-1-('2.1 Kraftwerk allgemein'!$F$16-'2.1 Kraftwerk allgemein'!$F$15+1)),1,MIN(MAX($F28-('2.1 Kraftwerk allgemein'!$F$16-'2.1 Kraftwerk allgemein'!$F$15+1),1),COLUMN(Q28)-('2.1 Kraftwerk allgemein'!$F$16-'2.1 Kraftwerk allgemein'!$F$15+1)))))/$F28,
SUM(OFFSET('2.5 CAPEX'!AE31,0,-MIN($F28-1,COLUMN(Q28)-1),1,MIN($F28,COLUMN(Q28))))/$F28)))))),
IF(OR(ISNUMBER($D28)=FALSE,$F28=""),"",
IF(AND('2.5 CAPEX'!$L31&lt;&gt;"x",'2.5 CAPEX'!$M31&lt;&gt;"x"),0,
IF($F28=0,0,
IF(Z$4&lt;'2.1 Kraftwerk allgemein'!$F$16,0,
IF(Z$4='2.1 Kraftwerk allgemein'!$F$16,'2.5 CAPEX'!$J31/$F28,
IF(Z$4&lt;'2.1 Kraftwerk allgemein'!$F$16+$F28,
('2.5 CAPEX'!$J31+SUM(OFFSET('2.5 CAPEX'!AE31,0,-MIN(MAX($F28-1-('2.1 Kraftwerk allgemein'!$F$16-'1.1 Allgemein'!$I$22+1),0),COLUMN(Q28)-1-('2.1 Kraftwerk allgemein'!$F$16-'1.1 Allgemein'!$I$22+1)),1,MIN(MAX($F28-('2.1 Kraftwerk allgemein'!$F$16-'1.1 Allgemein'!$I$22+1),1),COLUMN(Q28)-('2.1 Kraftwerk allgemein'!$F$16-'1.1 Allgemein'!$I$22+1)))))/$F28,
SUM(OFFSET('2.5 CAPEX'!AE31,0,-MIN($F28-1,COLUMN(Q28)-1),1,MIN($F28,COLUMN(Q28))))/$F28)))))))</f>
        <v>0</v>
      </c>
      <c r="AA28" s="199">
        <f ca="1">IF('2.1 Kraftwerk allgemein'!$F$15&lt;'1.1 Allgemein'!$I$22,
IF(OR(ISNUMBER($D28)=FALSE,$F28=""),"",
IF(AND('2.5 CAPEX'!$L31&lt;&gt;"x",'2.5 CAPEX'!$M31&lt;&gt;"x"),0,
IF($F28=0,0,
IF(AA$4&lt;'2.1 Kraftwerk allgemein'!$F$16,0,
IF(AA$4='2.1 Kraftwerk allgemein'!$F$16,'2.5 CAPEX'!$J31/$F28,
IF(AA$4&lt;'2.1 Kraftwerk allgemein'!$F$16+$F28,
('2.5 CAPEX'!$J31+SUM(OFFSET('2.5 CAPEX'!AF31,0,-MIN(MAX($F28-1-('2.1 Kraftwerk allgemein'!$F$16-'2.1 Kraftwerk allgemein'!$F$15+1),0),COLUMN(R28)-1-('2.1 Kraftwerk allgemein'!$F$16-'2.1 Kraftwerk allgemein'!$F$15+1)),1,MIN(MAX($F28-('2.1 Kraftwerk allgemein'!$F$16-'2.1 Kraftwerk allgemein'!$F$15+1),1),COLUMN(R28)-('2.1 Kraftwerk allgemein'!$F$16-'2.1 Kraftwerk allgemein'!$F$15+1)))))/$F28,
SUM(OFFSET('2.5 CAPEX'!AF31,0,-MIN($F28-1,COLUMN(R28)-1),1,MIN($F28,COLUMN(R28))))/$F28)))))),
IF(OR(ISNUMBER($D28)=FALSE,$F28=""),"",
IF(AND('2.5 CAPEX'!$L31&lt;&gt;"x",'2.5 CAPEX'!$M31&lt;&gt;"x"),0,
IF($F28=0,0,
IF(AA$4&lt;'2.1 Kraftwerk allgemein'!$F$16,0,
IF(AA$4='2.1 Kraftwerk allgemein'!$F$16,'2.5 CAPEX'!$J31/$F28,
IF(AA$4&lt;'2.1 Kraftwerk allgemein'!$F$16+$F28,
('2.5 CAPEX'!$J31+SUM(OFFSET('2.5 CAPEX'!AF31,0,-MIN(MAX($F28-1-('2.1 Kraftwerk allgemein'!$F$16-'1.1 Allgemein'!$I$22+1),0),COLUMN(R28)-1-('2.1 Kraftwerk allgemein'!$F$16-'1.1 Allgemein'!$I$22+1)),1,MIN(MAX($F28-('2.1 Kraftwerk allgemein'!$F$16-'1.1 Allgemein'!$I$22+1),1),COLUMN(R28)-('2.1 Kraftwerk allgemein'!$F$16-'1.1 Allgemein'!$I$22+1)))))/$F28,
SUM(OFFSET('2.5 CAPEX'!AF31,0,-MIN($F28-1,COLUMN(R28)-1),1,MIN($F28,COLUMN(R28))))/$F28)))))))</f>
        <v>0</v>
      </c>
      <c r="AB28" s="199">
        <f ca="1">IF('2.1 Kraftwerk allgemein'!$F$15&lt;'1.1 Allgemein'!$I$22,
IF(OR(ISNUMBER($D28)=FALSE,$F28=""),"",
IF(AND('2.5 CAPEX'!$L31&lt;&gt;"x",'2.5 CAPEX'!$M31&lt;&gt;"x"),0,
IF($F28=0,0,
IF(AB$4&lt;'2.1 Kraftwerk allgemein'!$F$16,0,
IF(AB$4='2.1 Kraftwerk allgemein'!$F$16,'2.5 CAPEX'!$J31/$F28,
IF(AB$4&lt;'2.1 Kraftwerk allgemein'!$F$16+$F28,
('2.5 CAPEX'!$J31+SUM(OFFSET('2.5 CAPEX'!AG31,0,-MIN(MAX($F28-1-('2.1 Kraftwerk allgemein'!$F$16-'2.1 Kraftwerk allgemein'!$F$15+1),0),COLUMN(S28)-1-('2.1 Kraftwerk allgemein'!$F$16-'2.1 Kraftwerk allgemein'!$F$15+1)),1,MIN(MAX($F28-('2.1 Kraftwerk allgemein'!$F$16-'2.1 Kraftwerk allgemein'!$F$15+1),1),COLUMN(S28)-('2.1 Kraftwerk allgemein'!$F$16-'2.1 Kraftwerk allgemein'!$F$15+1)))))/$F28,
SUM(OFFSET('2.5 CAPEX'!AG31,0,-MIN($F28-1,COLUMN(S28)-1),1,MIN($F28,COLUMN(S28))))/$F28)))))),
IF(OR(ISNUMBER($D28)=FALSE,$F28=""),"",
IF(AND('2.5 CAPEX'!$L31&lt;&gt;"x",'2.5 CAPEX'!$M31&lt;&gt;"x"),0,
IF($F28=0,0,
IF(AB$4&lt;'2.1 Kraftwerk allgemein'!$F$16,0,
IF(AB$4='2.1 Kraftwerk allgemein'!$F$16,'2.5 CAPEX'!$J31/$F28,
IF(AB$4&lt;'2.1 Kraftwerk allgemein'!$F$16+$F28,
('2.5 CAPEX'!$J31+SUM(OFFSET('2.5 CAPEX'!AG31,0,-MIN(MAX($F28-1-('2.1 Kraftwerk allgemein'!$F$16-'1.1 Allgemein'!$I$22+1),0),COLUMN(S28)-1-('2.1 Kraftwerk allgemein'!$F$16-'1.1 Allgemein'!$I$22+1)),1,MIN(MAX($F28-('2.1 Kraftwerk allgemein'!$F$16-'1.1 Allgemein'!$I$22+1),1),COLUMN(S28)-('2.1 Kraftwerk allgemein'!$F$16-'1.1 Allgemein'!$I$22+1)))))/$F28,
SUM(OFFSET('2.5 CAPEX'!AG31,0,-MIN($F28-1,COLUMN(S28)-1),1,MIN($F28,COLUMN(S28))))/$F28)))))))</f>
        <v>0</v>
      </c>
      <c r="AC28" s="199">
        <f ca="1">IF('2.1 Kraftwerk allgemein'!$F$15&lt;'1.1 Allgemein'!$I$22,
IF(OR(ISNUMBER($D28)=FALSE,$F28=""),"",
IF(AND('2.5 CAPEX'!$L31&lt;&gt;"x",'2.5 CAPEX'!$M31&lt;&gt;"x"),0,
IF($F28=0,0,
IF(AC$4&lt;'2.1 Kraftwerk allgemein'!$F$16,0,
IF(AC$4='2.1 Kraftwerk allgemein'!$F$16,'2.5 CAPEX'!$J31/$F28,
IF(AC$4&lt;'2.1 Kraftwerk allgemein'!$F$16+$F28,
('2.5 CAPEX'!$J31+SUM(OFFSET('2.5 CAPEX'!AH31,0,-MIN(MAX($F28-1-('2.1 Kraftwerk allgemein'!$F$16-'2.1 Kraftwerk allgemein'!$F$15+1),0),COLUMN(T28)-1-('2.1 Kraftwerk allgemein'!$F$16-'2.1 Kraftwerk allgemein'!$F$15+1)),1,MIN(MAX($F28-('2.1 Kraftwerk allgemein'!$F$16-'2.1 Kraftwerk allgemein'!$F$15+1),1),COLUMN(T28)-('2.1 Kraftwerk allgemein'!$F$16-'2.1 Kraftwerk allgemein'!$F$15+1)))))/$F28,
SUM(OFFSET('2.5 CAPEX'!AH31,0,-MIN($F28-1,COLUMN(T28)-1),1,MIN($F28,COLUMN(T28))))/$F28)))))),
IF(OR(ISNUMBER($D28)=FALSE,$F28=""),"",
IF(AND('2.5 CAPEX'!$L31&lt;&gt;"x",'2.5 CAPEX'!$M31&lt;&gt;"x"),0,
IF($F28=0,0,
IF(AC$4&lt;'2.1 Kraftwerk allgemein'!$F$16,0,
IF(AC$4='2.1 Kraftwerk allgemein'!$F$16,'2.5 CAPEX'!$J31/$F28,
IF(AC$4&lt;'2.1 Kraftwerk allgemein'!$F$16+$F28,
('2.5 CAPEX'!$J31+SUM(OFFSET('2.5 CAPEX'!AH31,0,-MIN(MAX($F28-1-('2.1 Kraftwerk allgemein'!$F$16-'1.1 Allgemein'!$I$22+1),0),COLUMN(T28)-1-('2.1 Kraftwerk allgemein'!$F$16-'1.1 Allgemein'!$I$22+1)),1,MIN(MAX($F28-('2.1 Kraftwerk allgemein'!$F$16-'1.1 Allgemein'!$I$22+1),1),COLUMN(T28)-('2.1 Kraftwerk allgemein'!$F$16-'1.1 Allgemein'!$I$22+1)))))/$F28,
SUM(OFFSET('2.5 CAPEX'!AH31,0,-MIN($F28-1,COLUMN(T28)-1),1,MIN($F28,COLUMN(T28))))/$F28)))))))</f>
        <v>0</v>
      </c>
      <c r="AD28" s="199">
        <f ca="1">IF('2.1 Kraftwerk allgemein'!$F$15&lt;'1.1 Allgemein'!$I$22,
IF(OR(ISNUMBER($D28)=FALSE,$F28=""),"",
IF(AND('2.5 CAPEX'!$L31&lt;&gt;"x",'2.5 CAPEX'!$M31&lt;&gt;"x"),0,
IF($F28=0,0,
IF(AD$4&lt;'2.1 Kraftwerk allgemein'!$F$16,0,
IF(AD$4='2.1 Kraftwerk allgemein'!$F$16,'2.5 CAPEX'!$J31/$F28,
IF(AD$4&lt;'2.1 Kraftwerk allgemein'!$F$16+$F28,
('2.5 CAPEX'!$J31+SUM(OFFSET('2.5 CAPEX'!AI31,0,-MIN(MAX($F28-1-('2.1 Kraftwerk allgemein'!$F$16-'2.1 Kraftwerk allgemein'!$F$15+1),0),COLUMN(U28)-1-('2.1 Kraftwerk allgemein'!$F$16-'2.1 Kraftwerk allgemein'!$F$15+1)),1,MIN(MAX($F28-('2.1 Kraftwerk allgemein'!$F$16-'2.1 Kraftwerk allgemein'!$F$15+1),1),COLUMN(U28)-('2.1 Kraftwerk allgemein'!$F$16-'2.1 Kraftwerk allgemein'!$F$15+1)))))/$F28,
SUM(OFFSET('2.5 CAPEX'!AI31,0,-MIN($F28-1,COLUMN(U28)-1),1,MIN($F28,COLUMN(U28))))/$F28)))))),
IF(OR(ISNUMBER($D28)=FALSE,$F28=""),"",
IF(AND('2.5 CAPEX'!$L31&lt;&gt;"x",'2.5 CAPEX'!$M31&lt;&gt;"x"),0,
IF($F28=0,0,
IF(AD$4&lt;'2.1 Kraftwerk allgemein'!$F$16,0,
IF(AD$4='2.1 Kraftwerk allgemein'!$F$16,'2.5 CAPEX'!$J31/$F28,
IF(AD$4&lt;'2.1 Kraftwerk allgemein'!$F$16+$F28,
('2.5 CAPEX'!$J31+SUM(OFFSET('2.5 CAPEX'!AI31,0,-MIN(MAX($F28-1-('2.1 Kraftwerk allgemein'!$F$16-'1.1 Allgemein'!$I$22+1),0),COLUMN(U28)-1-('2.1 Kraftwerk allgemein'!$F$16-'1.1 Allgemein'!$I$22+1)),1,MIN(MAX($F28-('2.1 Kraftwerk allgemein'!$F$16-'1.1 Allgemein'!$I$22+1),1),COLUMN(U28)-('2.1 Kraftwerk allgemein'!$F$16-'1.1 Allgemein'!$I$22+1)))))/$F28,
SUM(OFFSET('2.5 CAPEX'!AI31,0,-MIN($F28-1,COLUMN(U28)-1),1,MIN($F28,COLUMN(U28))))/$F28)))))))</f>
        <v>0</v>
      </c>
      <c r="AE28" s="199">
        <f ca="1">IF('2.1 Kraftwerk allgemein'!$F$15&lt;'1.1 Allgemein'!$I$22,
IF(OR(ISNUMBER($D28)=FALSE,$F28=""),"",
IF(AND('2.5 CAPEX'!$L31&lt;&gt;"x",'2.5 CAPEX'!$M31&lt;&gt;"x"),0,
IF($F28=0,0,
IF(AE$4&lt;'2.1 Kraftwerk allgemein'!$F$16,0,
IF(AE$4='2.1 Kraftwerk allgemein'!$F$16,'2.5 CAPEX'!$J31/$F28,
IF(AE$4&lt;'2.1 Kraftwerk allgemein'!$F$16+$F28,
('2.5 CAPEX'!$J31+SUM(OFFSET('2.5 CAPEX'!AJ31,0,-MIN(MAX($F28-1-('2.1 Kraftwerk allgemein'!$F$16-'2.1 Kraftwerk allgemein'!$F$15+1),0),COLUMN(V28)-1-('2.1 Kraftwerk allgemein'!$F$16-'2.1 Kraftwerk allgemein'!$F$15+1)),1,MIN(MAX($F28-('2.1 Kraftwerk allgemein'!$F$16-'2.1 Kraftwerk allgemein'!$F$15+1),1),COLUMN(V28)-('2.1 Kraftwerk allgemein'!$F$16-'2.1 Kraftwerk allgemein'!$F$15+1)))))/$F28,
SUM(OFFSET('2.5 CAPEX'!AJ31,0,-MIN($F28-1,COLUMN(V28)-1),1,MIN($F28,COLUMN(V28))))/$F28)))))),
IF(OR(ISNUMBER($D28)=FALSE,$F28=""),"",
IF(AND('2.5 CAPEX'!$L31&lt;&gt;"x",'2.5 CAPEX'!$M31&lt;&gt;"x"),0,
IF($F28=0,0,
IF(AE$4&lt;'2.1 Kraftwerk allgemein'!$F$16,0,
IF(AE$4='2.1 Kraftwerk allgemein'!$F$16,'2.5 CAPEX'!$J31/$F28,
IF(AE$4&lt;'2.1 Kraftwerk allgemein'!$F$16+$F28,
('2.5 CAPEX'!$J31+SUM(OFFSET('2.5 CAPEX'!AJ31,0,-MIN(MAX($F28-1-('2.1 Kraftwerk allgemein'!$F$16-'1.1 Allgemein'!$I$22+1),0),COLUMN(V28)-1-('2.1 Kraftwerk allgemein'!$F$16-'1.1 Allgemein'!$I$22+1)),1,MIN(MAX($F28-('2.1 Kraftwerk allgemein'!$F$16-'1.1 Allgemein'!$I$22+1),1),COLUMN(V28)-('2.1 Kraftwerk allgemein'!$F$16-'1.1 Allgemein'!$I$22+1)))))/$F28,
SUM(OFFSET('2.5 CAPEX'!AJ31,0,-MIN($F28-1,COLUMN(V28)-1),1,MIN($F28,COLUMN(V28))))/$F28)))))))</f>
        <v>0</v>
      </c>
      <c r="AF28" s="199">
        <f ca="1">IF('2.1 Kraftwerk allgemein'!$F$15&lt;'1.1 Allgemein'!$I$22,
IF(OR(ISNUMBER($D28)=FALSE,$F28=""),"",
IF(AND('2.5 CAPEX'!$L31&lt;&gt;"x",'2.5 CAPEX'!$M31&lt;&gt;"x"),0,
IF($F28=0,0,
IF(AF$4&lt;'2.1 Kraftwerk allgemein'!$F$16,0,
IF(AF$4='2.1 Kraftwerk allgemein'!$F$16,'2.5 CAPEX'!$J31/$F28,
IF(AF$4&lt;'2.1 Kraftwerk allgemein'!$F$16+$F28,
('2.5 CAPEX'!$J31+SUM(OFFSET('2.5 CAPEX'!AK31,0,-MIN(MAX($F28-1-('2.1 Kraftwerk allgemein'!$F$16-'2.1 Kraftwerk allgemein'!$F$15+1),0),COLUMN(W28)-1-('2.1 Kraftwerk allgemein'!$F$16-'2.1 Kraftwerk allgemein'!$F$15+1)),1,MIN(MAX($F28-('2.1 Kraftwerk allgemein'!$F$16-'2.1 Kraftwerk allgemein'!$F$15+1),1),COLUMN(W28)-('2.1 Kraftwerk allgemein'!$F$16-'2.1 Kraftwerk allgemein'!$F$15+1)))))/$F28,
SUM(OFFSET('2.5 CAPEX'!AK31,0,-MIN($F28-1,COLUMN(W28)-1),1,MIN($F28,COLUMN(W28))))/$F28)))))),
IF(OR(ISNUMBER($D28)=FALSE,$F28=""),"",
IF(AND('2.5 CAPEX'!$L31&lt;&gt;"x",'2.5 CAPEX'!$M31&lt;&gt;"x"),0,
IF($F28=0,0,
IF(AF$4&lt;'2.1 Kraftwerk allgemein'!$F$16,0,
IF(AF$4='2.1 Kraftwerk allgemein'!$F$16,'2.5 CAPEX'!$J31/$F28,
IF(AF$4&lt;'2.1 Kraftwerk allgemein'!$F$16+$F28,
('2.5 CAPEX'!$J31+SUM(OFFSET('2.5 CAPEX'!AK31,0,-MIN(MAX($F28-1-('2.1 Kraftwerk allgemein'!$F$16-'1.1 Allgemein'!$I$22+1),0),COLUMN(W28)-1-('2.1 Kraftwerk allgemein'!$F$16-'1.1 Allgemein'!$I$22+1)),1,MIN(MAX($F28-('2.1 Kraftwerk allgemein'!$F$16-'1.1 Allgemein'!$I$22+1),1),COLUMN(W28)-('2.1 Kraftwerk allgemein'!$F$16-'1.1 Allgemein'!$I$22+1)))))/$F28,
SUM(OFFSET('2.5 CAPEX'!AK31,0,-MIN($F28-1,COLUMN(W28)-1),1,MIN($F28,COLUMN(W28))))/$F28)))))))</f>
        <v>0</v>
      </c>
      <c r="AG28" s="199">
        <f ca="1">IF('2.1 Kraftwerk allgemein'!$F$15&lt;'1.1 Allgemein'!$I$22,
IF(OR(ISNUMBER($D28)=FALSE,$F28=""),"",
IF(AND('2.5 CAPEX'!$L31&lt;&gt;"x",'2.5 CAPEX'!$M31&lt;&gt;"x"),0,
IF($F28=0,0,
IF(AG$4&lt;'2.1 Kraftwerk allgemein'!$F$16,0,
IF(AG$4='2.1 Kraftwerk allgemein'!$F$16,'2.5 CAPEX'!$J31/$F28,
IF(AG$4&lt;'2.1 Kraftwerk allgemein'!$F$16+$F28,
('2.5 CAPEX'!$J31+SUM(OFFSET('2.5 CAPEX'!AL31,0,-MIN(MAX($F28-1-('2.1 Kraftwerk allgemein'!$F$16-'2.1 Kraftwerk allgemein'!$F$15+1),0),COLUMN(X28)-1-('2.1 Kraftwerk allgemein'!$F$16-'2.1 Kraftwerk allgemein'!$F$15+1)),1,MIN(MAX($F28-('2.1 Kraftwerk allgemein'!$F$16-'2.1 Kraftwerk allgemein'!$F$15+1),1),COLUMN(X28)-('2.1 Kraftwerk allgemein'!$F$16-'2.1 Kraftwerk allgemein'!$F$15+1)))))/$F28,
SUM(OFFSET('2.5 CAPEX'!AL31,0,-MIN($F28-1,COLUMN(X28)-1),1,MIN($F28,COLUMN(X28))))/$F28)))))),
IF(OR(ISNUMBER($D28)=FALSE,$F28=""),"",
IF(AND('2.5 CAPEX'!$L31&lt;&gt;"x",'2.5 CAPEX'!$M31&lt;&gt;"x"),0,
IF($F28=0,0,
IF(AG$4&lt;'2.1 Kraftwerk allgemein'!$F$16,0,
IF(AG$4='2.1 Kraftwerk allgemein'!$F$16,'2.5 CAPEX'!$J31/$F28,
IF(AG$4&lt;'2.1 Kraftwerk allgemein'!$F$16+$F28,
('2.5 CAPEX'!$J31+SUM(OFFSET('2.5 CAPEX'!AL31,0,-MIN(MAX($F28-1-('2.1 Kraftwerk allgemein'!$F$16-'1.1 Allgemein'!$I$22+1),0),COLUMN(X28)-1-('2.1 Kraftwerk allgemein'!$F$16-'1.1 Allgemein'!$I$22+1)),1,MIN(MAX($F28-('2.1 Kraftwerk allgemein'!$F$16-'1.1 Allgemein'!$I$22+1),1),COLUMN(X28)-('2.1 Kraftwerk allgemein'!$F$16-'1.1 Allgemein'!$I$22+1)))))/$F28,
SUM(OFFSET('2.5 CAPEX'!AL31,0,-MIN($F28-1,COLUMN(X28)-1),1,MIN($F28,COLUMN(X28))))/$F28)))))))</f>
        <v>0</v>
      </c>
      <c r="AH28" s="199">
        <f ca="1">IF('2.1 Kraftwerk allgemein'!$F$15&lt;'1.1 Allgemein'!$I$22,
IF(OR(ISNUMBER($D28)=FALSE,$F28=""),"",
IF(AND('2.5 CAPEX'!$L31&lt;&gt;"x",'2.5 CAPEX'!$M31&lt;&gt;"x"),0,
IF($F28=0,0,
IF(AH$4&lt;'2.1 Kraftwerk allgemein'!$F$16,0,
IF(AH$4='2.1 Kraftwerk allgemein'!$F$16,'2.5 CAPEX'!$J31/$F28,
IF(AH$4&lt;'2.1 Kraftwerk allgemein'!$F$16+$F28,
('2.5 CAPEX'!$J31+SUM(OFFSET('2.5 CAPEX'!AM31,0,-MIN(MAX($F28-1-('2.1 Kraftwerk allgemein'!$F$16-'2.1 Kraftwerk allgemein'!$F$15+1),0),COLUMN(Y28)-1-('2.1 Kraftwerk allgemein'!$F$16-'2.1 Kraftwerk allgemein'!$F$15+1)),1,MIN(MAX($F28-('2.1 Kraftwerk allgemein'!$F$16-'2.1 Kraftwerk allgemein'!$F$15+1),1),COLUMN(Y28)-('2.1 Kraftwerk allgemein'!$F$16-'2.1 Kraftwerk allgemein'!$F$15+1)))))/$F28,
SUM(OFFSET('2.5 CAPEX'!AM31,0,-MIN($F28-1,COLUMN(Y28)-1),1,MIN($F28,COLUMN(Y28))))/$F28)))))),
IF(OR(ISNUMBER($D28)=FALSE,$F28=""),"",
IF(AND('2.5 CAPEX'!$L31&lt;&gt;"x",'2.5 CAPEX'!$M31&lt;&gt;"x"),0,
IF($F28=0,0,
IF(AH$4&lt;'2.1 Kraftwerk allgemein'!$F$16,0,
IF(AH$4='2.1 Kraftwerk allgemein'!$F$16,'2.5 CAPEX'!$J31/$F28,
IF(AH$4&lt;'2.1 Kraftwerk allgemein'!$F$16+$F28,
('2.5 CAPEX'!$J31+SUM(OFFSET('2.5 CAPEX'!AM31,0,-MIN(MAX($F28-1-('2.1 Kraftwerk allgemein'!$F$16-'1.1 Allgemein'!$I$22+1),0),COLUMN(Y28)-1-('2.1 Kraftwerk allgemein'!$F$16-'1.1 Allgemein'!$I$22+1)),1,MIN(MAX($F28-('2.1 Kraftwerk allgemein'!$F$16-'1.1 Allgemein'!$I$22+1),1),COLUMN(Y28)-('2.1 Kraftwerk allgemein'!$F$16-'1.1 Allgemein'!$I$22+1)))))/$F28,
SUM(OFFSET('2.5 CAPEX'!AM31,0,-MIN($F28-1,COLUMN(Y28)-1),1,MIN($F28,COLUMN(Y28))))/$F28)))))))</f>
        <v>0</v>
      </c>
      <c r="AI28" s="199">
        <f ca="1">IF('2.1 Kraftwerk allgemein'!$F$15&lt;'1.1 Allgemein'!$I$22,
IF(OR(ISNUMBER($D28)=FALSE,$F28=""),"",
IF(AND('2.5 CAPEX'!$L31&lt;&gt;"x",'2.5 CAPEX'!$M31&lt;&gt;"x"),0,
IF($F28=0,0,
IF(AI$4&lt;'2.1 Kraftwerk allgemein'!$F$16,0,
IF(AI$4='2.1 Kraftwerk allgemein'!$F$16,'2.5 CAPEX'!$J31/$F28,
IF(AI$4&lt;'2.1 Kraftwerk allgemein'!$F$16+$F28,
('2.5 CAPEX'!$J31+SUM(OFFSET('2.5 CAPEX'!AN31,0,-MIN(MAX($F28-1-('2.1 Kraftwerk allgemein'!$F$16-'2.1 Kraftwerk allgemein'!$F$15+1),0),COLUMN(Z28)-1-('2.1 Kraftwerk allgemein'!$F$16-'2.1 Kraftwerk allgemein'!$F$15+1)),1,MIN(MAX($F28-('2.1 Kraftwerk allgemein'!$F$16-'2.1 Kraftwerk allgemein'!$F$15+1),1),COLUMN(Z28)-('2.1 Kraftwerk allgemein'!$F$16-'2.1 Kraftwerk allgemein'!$F$15+1)))))/$F28,
SUM(OFFSET('2.5 CAPEX'!AN31,0,-MIN($F28-1,COLUMN(Z28)-1),1,MIN($F28,COLUMN(Z28))))/$F28)))))),
IF(OR(ISNUMBER($D28)=FALSE,$F28=""),"",
IF(AND('2.5 CAPEX'!$L31&lt;&gt;"x",'2.5 CAPEX'!$M31&lt;&gt;"x"),0,
IF($F28=0,0,
IF(AI$4&lt;'2.1 Kraftwerk allgemein'!$F$16,0,
IF(AI$4='2.1 Kraftwerk allgemein'!$F$16,'2.5 CAPEX'!$J31/$F28,
IF(AI$4&lt;'2.1 Kraftwerk allgemein'!$F$16+$F28,
('2.5 CAPEX'!$J31+SUM(OFFSET('2.5 CAPEX'!AN31,0,-MIN(MAX($F28-1-('2.1 Kraftwerk allgemein'!$F$16-'1.1 Allgemein'!$I$22+1),0),COLUMN(Z28)-1-('2.1 Kraftwerk allgemein'!$F$16-'1.1 Allgemein'!$I$22+1)),1,MIN(MAX($F28-('2.1 Kraftwerk allgemein'!$F$16-'1.1 Allgemein'!$I$22+1),1),COLUMN(Z28)-('2.1 Kraftwerk allgemein'!$F$16-'1.1 Allgemein'!$I$22+1)))))/$F28,
SUM(OFFSET('2.5 CAPEX'!AN31,0,-MIN($F28-1,COLUMN(Z28)-1),1,MIN($F28,COLUMN(Z28))))/$F28)))))))</f>
        <v>0</v>
      </c>
      <c r="AJ28" s="199">
        <f ca="1">IF('2.1 Kraftwerk allgemein'!$F$15&lt;'1.1 Allgemein'!$I$22,
IF(OR(ISNUMBER($D28)=FALSE,$F28=""),"",
IF(AND('2.5 CAPEX'!$L31&lt;&gt;"x",'2.5 CAPEX'!$M31&lt;&gt;"x"),0,
IF($F28=0,0,
IF(AJ$4&lt;'2.1 Kraftwerk allgemein'!$F$16,0,
IF(AJ$4='2.1 Kraftwerk allgemein'!$F$16,'2.5 CAPEX'!$J31/$F28,
IF(AJ$4&lt;'2.1 Kraftwerk allgemein'!$F$16+$F28,
('2.5 CAPEX'!$J31+SUM(OFFSET('2.5 CAPEX'!AO31,0,-MIN(MAX($F28-1-('2.1 Kraftwerk allgemein'!$F$16-'2.1 Kraftwerk allgemein'!$F$15+1),0),COLUMN(AA28)-1-('2.1 Kraftwerk allgemein'!$F$16-'2.1 Kraftwerk allgemein'!$F$15+1)),1,MIN(MAX($F28-('2.1 Kraftwerk allgemein'!$F$16-'2.1 Kraftwerk allgemein'!$F$15+1),1),COLUMN(AA28)-('2.1 Kraftwerk allgemein'!$F$16-'2.1 Kraftwerk allgemein'!$F$15+1)))))/$F28,
SUM(OFFSET('2.5 CAPEX'!AO31,0,-MIN($F28-1,COLUMN(AA28)-1),1,MIN($F28,COLUMN(AA28))))/$F28)))))),
IF(OR(ISNUMBER($D28)=FALSE,$F28=""),"",
IF(AND('2.5 CAPEX'!$L31&lt;&gt;"x",'2.5 CAPEX'!$M31&lt;&gt;"x"),0,
IF($F28=0,0,
IF(AJ$4&lt;'2.1 Kraftwerk allgemein'!$F$16,0,
IF(AJ$4='2.1 Kraftwerk allgemein'!$F$16,'2.5 CAPEX'!$J31/$F28,
IF(AJ$4&lt;'2.1 Kraftwerk allgemein'!$F$16+$F28,
('2.5 CAPEX'!$J31+SUM(OFFSET('2.5 CAPEX'!AO31,0,-MIN(MAX($F28-1-('2.1 Kraftwerk allgemein'!$F$16-'1.1 Allgemein'!$I$22+1),0),COLUMN(AA28)-1-('2.1 Kraftwerk allgemein'!$F$16-'1.1 Allgemein'!$I$22+1)),1,MIN(MAX($F28-('2.1 Kraftwerk allgemein'!$F$16-'1.1 Allgemein'!$I$22+1),1),COLUMN(AA28)-('2.1 Kraftwerk allgemein'!$F$16-'1.1 Allgemein'!$I$22+1)))))/$F28,
SUM(OFFSET('2.5 CAPEX'!AO31,0,-MIN($F28-1,COLUMN(AA28)-1),1,MIN($F28,COLUMN(AA28))))/$F28)))))))</f>
        <v>0</v>
      </c>
      <c r="AK28" s="199">
        <f ca="1">IF('2.1 Kraftwerk allgemein'!$F$15&lt;'1.1 Allgemein'!$I$22,
IF(OR(ISNUMBER($D28)=FALSE,$F28=""),"",
IF(AND('2.5 CAPEX'!$L31&lt;&gt;"x",'2.5 CAPEX'!$M31&lt;&gt;"x"),0,
IF($F28=0,0,
IF(AK$4&lt;'2.1 Kraftwerk allgemein'!$F$16,0,
IF(AK$4='2.1 Kraftwerk allgemein'!$F$16,'2.5 CAPEX'!$J31/$F28,
IF(AK$4&lt;'2.1 Kraftwerk allgemein'!$F$16+$F28,
('2.5 CAPEX'!$J31+SUM(OFFSET('2.5 CAPEX'!AP31,0,-MIN(MAX($F28-1-('2.1 Kraftwerk allgemein'!$F$16-'2.1 Kraftwerk allgemein'!$F$15+1),0),COLUMN(AB28)-1-('2.1 Kraftwerk allgemein'!$F$16-'2.1 Kraftwerk allgemein'!$F$15+1)),1,MIN(MAX($F28-('2.1 Kraftwerk allgemein'!$F$16-'2.1 Kraftwerk allgemein'!$F$15+1),1),COLUMN(AB28)-('2.1 Kraftwerk allgemein'!$F$16-'2.1 Kraftwerk allgemein'!$F$15+1)))))/$F28,
SUM(OFFSET('2.5 CAPEX'!AP31,0,-MIN($F28-1,COLUMN(AB28)-1),1,MIN($F28,COLUMN(AB28))))/$F28)))))),
IF(OR(ISNUMBER($D28)=FALSE,$F28=""),"",
IF(AND('2.5 CAPEX'!$L31&lt;&gt;"x",'2.5 CAPEX'!$M31&lt;&gt;"x"),0,
IF($F28=0,0,
IF(AK$4&lt;'2.1 Kraftwerk allgemein'!$F$16,0,
IF(AK$4='2.1 Kraftwerk allgemein'!$F$16,'2.5 CAPEX'!$J31/$F28,
IF(AK$4&lt;'2.1 Kraftwerk allgemein'!$F$16+$F28,
('2.5 CAPEX'!$J31+SUM(OFFSET('2.5 CAPEX'!AP31,0,-MIN(MAX($F28-1-('2.1 Kraftwerk allgemein'!$F$16-'1.1 Allgemein'!$I$22+1),0),COLUMN(AB28)-1-('2.1 Kraftwerk allgemein'!$F$16-'1.1 Allgemein'!$I$22+1)),1,MIN(MAX($F28-('2.1 Kraftwerk allgemein'!$F$16-'1.1 Allgemein'!$I$22+1),1),COLUMN(AB28)-('2.1 Kraftwerk allgemein'!$F$16-'1.1 Allgemein'!$I$22+1)))))/$F28,
SUM(OFFSET('2.5 CAPEX'!AP31,0,-MIN($F28-1,COLUMN(AB28)-1),1,MIN($F28,COLUMN(AB28))))/$F28)))))))</f>
        <v>0</v>
      </c>
      <c r="AL28" s="199">
        <f ca="1">IF('2.1 Kraftwerk allgemein'!$F$15&lt;'1.1 Allgemein'!$I$22,
IF(OR(ISNUMBER($D28)=FALSE,$F28=""),"",
IF(AND('2.5 CAPEX'!$L31&lt;&gt;"x",'2.5 CAPEX'!$M31&lt;&gt;"x"),0,
IF($F28=0,0,
IF(AL$4&lt;'2.1 Kraftwerk allgemein'!$F$16,0,
IF(AL$4='2.1 Kraftwerk allgemein'!$F$16,'2.5 CAPEX'!$J31/$F28,
IF(AL$4&lt;'2.1 Kraftwerk allgemein'!$F$16+$F28,
('2.5 CAPEX'!$J31+SUM(OFFSET('2.5 CAPEX'!AQ31,0,-MIN(MAX($F28-1-('2.1 Kraftwerk allgemein'!$F$16-'2.1 Kraftwerk allgemein'!$F$15+1),0),COLUMN(AC28)-1-('2.1 Kraftwerk allgemein'!$F$16-'2.1 Kraftwerk allgemein'!$F$15+1)),1,MIN(MAX($F28-('2.1 Kraftwerk allgemein'!$F$16-'2.1 Kraftwerk allgemein'!$F$15+1),1),COLUMN(AC28)-('2.1 Kraftwerk allgemein'!$F$16-'2.1 Kraftwerk allgemein'!$F$15+1)))))/$F28,
SUM(OFFSET('2.5 CAPEX'!AQ31,0,-MIN($F28-1,COLUMN(AC28)-1),1,MIN($F28,COLUMN(AC28))))/$F28)))))),
IF(OR(ISNUMBER($D28)=FALSE,$F28=""),"",
IF(AND('2.5 CAPEX'!$L31&lt;&gt;"x",'2.5 CAPEX'!$M31&lt;&gt;"x"),0,
IF($F28=0,0,
IF(AL$4&lt;'2.1 Kraftwerk allgemein'!$F$16,0,
IF(AL$4='2.1 Kraftwerk allgemein'!$F$16,'2.5 CAPEX'!$J31/$F28,
IF(AL$4&lt;'2.1 Kraftwerk allgemein'!$F$16+$F28,
('2.5 CAPEX'!$J31+SUM(OFFSET('2.5 CAPEX'!AQ31,0,-MIN(MAX($F28-1-('2.1 Kraftwerk allgemein'!$F$16-'1.1 Allgemein'!$I$22+1),0),COLUMN(AC28)-1-('2.1 Kraftwerk allgemein'!$F$16-'1.1 Allgemein'!$I$22+1)),1,MIN(MAX($F28-('2.1 Kraftwerk allgemein'!$F$16-'1.1 Allgemein'!$I$22+1),1),COLUMN(AC28)-('2.1 Kraftwerk allgemein'!$F$16-'1.1 Allgemein'!$I$22+1)))))/$F28,
SUM(OFFSET('2.5 CAPEX'!AQ31,0,-MIN($F28-1,COLUMN(AC28)-1),1,MIN($F28,COLUMN(AC28))))/$F28)))))))</f>
        <v>0</v>
      </c>
      <c r="AM28" s="199">
        <f ca="1">IF('2.1 Kraftwerk allgemein'!$F$15&lt;'1.1 Allgemein'!$I$22,
IF(OR(ISNUMBER($D28)=FALSE,$F28=""),"",
IF(AND('2.5 CAPEX'!$L31&lt;&gt;"x",'2.5 CAPEX'!$M31&lt;&gt;"x"),0,
IF($F28=0,0,
IF(AM$4&lt;'2.1 Kraftwerk allgemein'!$F$16,0,
IF(AM$4='2.1 Kraftwerk allgemein'!$F$16,'2.5 CAPEX'!$J31/$F28,
IF(AM$4&lt;'2.1 Kraftwerk allgemein'!$F$16+$F28,
('2.5 CAPEX'!$J31+SUM(OFFSET('2.5 CAPEX'!AR31,0,-MIN(MAX($F28-1-('2.1 Kraftwerk allgemein'!$F$16-'2.1 Kraftwerk allgemein'!$F$15+1),0),COLUMN(AD28)-1-('2.1 Kraftwerk allgemein'!$F$16-'2.1 Kraftwerk allgemein'!$F$15+1)),1,MIN(MAX($F28-('2.1 Kraftwerk allgemein'!$F$16-'2.1 Kraftwerk allgemein'!$F$15+1),1),COLUMN(AD28)-('2.1 Kraftwerk allgemein'!$F$16-'2.1 Kraftwerk allgemein'!$F$15+1)))))/$F28,
SUM(OFFSET('2.5 CAPEX'!AR31,0,-MIN($F28-1,COLUMN(AD28)-1),1,MIN($F28,COLUMN(AD28))))/$F28)))))),
IF(OR(ISNUMBER($D28)=FALSE,$F28=""),"",
IF(AND('2.5 CAPEX'!$L31&lt;&gt;"x",'2.5 CAPEX'!$M31&lt;&gt;"x"),0,
IF($F28=0,0,
IF(AM$4&lt;'2.1 Kraftwerk allgemein'!$F$16,0,
IF(AM$4='2.1 Kraftwerk allgemein'!$F$16,'2.5 CAPEX'!$J31/$F28,
IF(AM$4&lt;'2.1 Kraftwerk allgemein'!$F$16+$F28,
('2.5 CAPEX'!$J31+SUM(OFFSET('2.5 CAPEX'!AR31,0,-MIN(MAX($F28-1-('2.1 Kraftwerk allgemein'!$F$16-'1.1 Allgemein'!$I$22+1),0),COLUMN(AD28)-1-('2.1 Kraftwerk allgemein'!$F$16-'1.1 Allgemein'!$I$22+1)),1,MIN(MAX($F28-('2.1 Kraftwerk allgemein'!$F$16-'1.1 Allgemein'!$I$22+1),1),COLUMN(AD28)-('2.1 Kraftwerk allgemein'!$F$16-'1.1 Allgemein'!$I$22+1)))))/$F28,
SUM(OFFSET('2.5 CAPEX'!AR31,0,-MIN($F28-1,COLUMN(AD28)-1),1,MIN($F28,COLUMN(AD28))))/$F28)))))))</f>
        <v>0</v>
      </c>
      <c r="AN28" s="199">
        <f ca="1">IF('2.1 Kraftwerk allgemein'!$F$15&lt;'1.1 Allgemein'!$I$22,
IF(OR(ISNUMBER($D28)=FALSE,$F28=""),"",
IF(AND('2.5 CAPEX'!$L31&lt;&gt;"x",'2.5 CAPEX'!$M31&lt;&gt;"x"),0,
IF($F28=0,0,
IF(AN$4&lt;'2.1 Kraftwerk allgemein'!$F$16,0,
IF(AN$4='2.1 Kraftwerk allgemein'!$F$16,'2.5 CAPEX'!$J31/$F28,
IF(AN$4&lt;'2.1 Kraftwerk allgemein'!$F$16+$F28,
('2.5 CAPEX'!$J31+SUM(OFFSET('2.5 CAPEX'!AS31,0,-MIN(MAX($F28-1-('2.1 Kraftwerk allgemein'!$F$16-'2.1 Kraftwerk allgemein'!$F$15+1),0),COLUMN(AE28)-1-('2.1 Kraftwerk allgemein'!$F$16-'2.1 Kraftwerk allgemein'!$F$15+1)),1,MIN(MAX($F28-('2.1 Kraftwerk allgemein'!$F$16-'2.1 Kraftwerk allgemein'!$F$15+1),1),COLUMN(AE28)-('2.1 Kraftwerk allgemein'!$F$16-'2.1 Kraftwerk allgemein'!$F$15+1)))))/$F28,
SUM(OFFSET('2.5 CAPEX'!AS31,0,-MIN($F28-1,COLUMN(AE28)-1),1,MIN($F28,COLUMN(AE28))))/$F28)))))),
IF(OR(ISNUMBER($D28)=FALSE,$F28=""),"",
IF(AND('2.5 CAPEX'!$L31&lt;&gt;"x",'2.5 CAPEX'!$M31&lt;&gt;"x"),0,
IF($F28=0,0,
IF(AN$4&lt;'2.1 Kraftwerk allgemein'!$F$16,0,
IF(AN$4='2.1 Kraftwerk allgemein'!$F$16,'2.5 CAPEX'!$J31/$F28,
IF(AN$4&lt;'2.1 Kraftwerk allgemein'!$F$16+$F28,
('2.5 CAPEX'!$J31+SUM(OFFSET('2.5 CAPEX'!AS31,0,-MIN(MAX($F28-1-('2.1 Kraftwerk allgemein'!$F$16-'1.1 Allgemein'!$I$22+1),0),COLUMN(AE28)-1-('2.1 Kraftwerk allgemein'!$F$16-'1.1 Allgemein'!$I$22+1)),1,MIN(MAX($F28-('2.1 Kraftwerk allgemein'!$F$16-'1.1 Allgemein'!$I$22+1),1),COLUMN(AE28)-('2.1 Kraftwerk allgemein'!$F$16-'1.1 Allgemein'!$I$22+1)))))/$F28,
SUM(OFFSET('2.5 CAPEX'!AS31,0,-MIN($F28-1,COLUMN(AE28)-1),1,MIN($F28,COLUMN(AE28))))/$F28)))))))</f>
        <v>0</v>
      </c>
      <c r="AO28" s="199">
        <f ca="1">IF('2.1 Kraftwerk allgemein'!$F$15&lt;'1.1 Allgemein'!$I$22,
IF(OR(ISNUMBER($D28)=FALSE,$F28=""),"",
IF(AND('2.5 CAPEX'!$L31&lt;&gt;"x",'2.5 CAPEX'!$M31&lt;&gt;"x"),0,
IF($F28=0,0,
IF(AO$4&lt;'2.1 Kraftwerk allgemein'!$F$16,0,
IF(AO$4='2.1 Kraftwerk allgemein'!$F$16,'2.5 CAPEX'!$J31/$F28,
IF(AO$4&lt;'2.1 Kraftwerk allgemein'!$F$16+$F28,
('2.5 CAPEX'!$J31+SUM(OFFSET('2.5 CAPEX'!AT31,0,-MIN(MAX($F28-1-('2.1 Kraftwerk allgemein'!$F$16-'2.1 Kraftwerk allgemein'!$F$15+1),0),COLUMN(AF28)-1-('2.1 Kraftwerk allgemein'!$F$16-'2.1 Kraftwerk allgemein'!$F$15+1)),1,MIN(MAX($F28-('2.1 Kraftwerk allgemein'!$F$16-'2.1 Kraftwerk allgemein'!$F$15+1),1),COLUMN(AF28)-('2.1 Kraftwerk allgemein'!$F$16-'2.1 Kraftwerk allgemein'!$F$15+1)))))/$F28,
SUM(OFFSET('2.5 CAPEX'!AT31,0,-MIN($F28-1,COLUMN(AF28)-1),1,MIN($F28,COLUMN(AF28))))/$F28)))))),
IF(OR(ISNUMBER($D28)=FALSE,$F28=""),"",
IF(AND('2.5 CAPEX'!$L31&lt;&gt;"x",'2.5 CAPEX'!$M31&lt;&gt;"x"),0,
IF($F28=0,0,
IF(AO$4&lt;'2.1 Kraftwerk allgemein'!$F$16,0,
IF(AO$4='2.1 Kraftwerk allgemein'!$F$16,'2.5 CAPEX'!$J31/$F28,
IF(AO$4&lt;'2.1 Kraftwerk allgemein'!$F$16+$F28,
('2.5 CAPEX'!$J31+SUM(OFFSET('2.5 CAPEX'!AT31,0,-MIN(MAX($F28-1-('2.1 Kraftwerk allgemein'!$F$16-'1.1 Allgemein'!$I$22+1),0),COLUMN(AF28)-1-('2.1 Kraftwerk allgemein'!$F$16-'1.1 Allgemein'!$I$22+1)),1,MIN(MAX($F28-('2.1 Kraftwerk allgemein'!$F$16-'1.1 Allgemein'!$I$22+1),1),COLUMN(AF28)-('2.1 Kraftwerk allgemein'!$F$16-'1.1 Allgemein'!$I$22+1)))))/$F28,
SUM(OFFSET('2.5 CAPEX'!AT31,0,-MIN($F28-1,COLUMN(AF28)-1),1,MIN($F28,COLUMN(AF28))))/$F28)))))))</f>
        <v>0</v>
      </c>
      <c r="AP28" s="199">
        <f ca="1">IF('2.1 Kraftwerk allgemein'!$F$15&lt;'1.1 Allgemein'!$I$22,
IF(OR(ISNUMBER($D28)=FALSE,$F28=""),"",
IF(AND('2.5 CAPEX'!$L31&lt;&gt;"x",'2.5 CAPEX'!$M31&lt;&gt;"x"),0,
IF($F28=0,0,
IF(AP$4&lt;'2.1 Kraftwerk allgemein'!$F$16,0,
IF(AP$4='2.1 Kraftwerk allgemein'!$F$16,'2.5 CAPEX'!$J31/$F28,
IF(AP$4&lt;'2.1 Kraftwerk allgemein'!$F$16+$F28,
('2.5 CAPEX'!$J31+SUM(OFFSET('2.5 CAPEX'!AU31,0,-MIN(MAX($F28-1-('2.1 Kraftwerk allgemein'!$F$16-'2.1 Kraftwerk allgemein'!$F$15+1),0),COLUMN(AG28)-1-('2.1 Kraftwerk allgemein'!$F$16-'2.1 Kraftwerk allgemein'!$F$15+1)),1,MIN(MAX($F28-('2.1 Kraftwerk allgemein'!$F$16-'2.1 Kraftwerk allgemein'!$F$15+1),1),COLUMN(AG28)-('2.1 Kraftwerk allgemein'!$F$16-'2.1 Kraftwerk allgemein'!$F$15+1)))))/$F28,
SUM(OFFSET('2.5 CAPEX'!AU31,0,-MIN($F28-1,COLUMN(AG28)-1),1,MIN($F28,COLUMN(AG28))))/$F28)))))),
IF(OR(ISNUMBER($D28)=FALSE,$F28=""),"",
IF(AND('2.5 CAPEX'!$L31&lt;&gt;"x",'2.5 CAPEX'!$M31&lt;&gt;"x"),0,
IF($F28=0,0,
IF(AP$4&lt;'2.1 Kraftwerk allgemein'!$F$16,0,
IF(AP$4='2.1 Kraftwerk allgemein'!$F$16,'2.5 CAPEX'!$J31/$F28,
IF(AP$4&lt;'2.1 Kraftwerk allgemein'!$F$16+$F28,
('2.5 CAPEX'!$J31+SUM(OFFSET('2.5 CAPEX'!AU31,0,-MIN(MAX($F28-1-('2.1 Kraftwerk allgemein'!$F$16-'1.1 Allgemein'!$I$22+1),0),COLUMN(AG28)-1-('2.1 Kraftwerk allgemein'!$F$16-'1.1 Allgemein'!$I$22+1)),1,MIN(MAX($F28-('2.1 Kraftwerk allgemein'!$F$16-'1.1 Allgemein'!$I$22+1),1),COLUMN(AG28)-('2.1 Kraftwerk allgemein'!$F$16-'1.1 Allgemein'!$I$22+1)))))/$F28,
SUM(OFFSET('2.5 CAPEX'!AU31,0,-MIN($F28-1,COLUMN(AG28)-1),1,MIN($F28,COLUMN(AG28))))/$F28)))))))</f>
        <v>0</v>
      </c>
      <c r="AQ28" s="199">
        <f ca="1">IF('2.1 Kraftwerk allgemein'!$F$15&lt;'1.1 Allgemein'!$I$22,
IF(OR(ISNUMBER($D28)=FALSE,$F28=""),"",
IF(AND('2.5 CAPEX'!$L31&lt;&gt;"x",'2.5 CAPEX'!$M31&lt;&gt;"x"),0,
IF($F28=0,0,
IF(AQ$4&lt;'2.1 Kraftwerk allgemein'!$F$16,0,
IF(AQ$4='2.1 Kraftwerk allgemein'!$F$16,'2.5 CAPEX'!$J31/$F28,
IF(AQ$4&lt;'2.1 Kraftwerk allgemein'!$F$16+$F28,
('2.5 CAPEX'!$J31+SUM(OFFSET('2.5 CAPEX'!AV31,0,-MIN(MAX($F28-1-('2.1 Kraftwerk allgemein'!$F$16-'2.1 Kraftwerk allgemein'!$F$15+1),0),COLUMN(AH28)-1-('2.1 Kraftwerk allgemein'!$F$16-'2.1 Kraftwerk allgemein'!$F$15+1)),1,MIN(MAX($F28-('2.1 Kraftwerk allgemein'!$F$16-'2.1 Kraftwerk allgemein'!$F$15+1),1),COLUMN(AH28)-('2.1 Kraftwerk allgemein'!$F$16-'2.1 Kraftwerk allgemein'!$F$15+1)))))/$F28,
SUM(OFFSET('2.5 CAPEX'!AV31,0,-MIN($F28-1,COLUMN(AH28)-1),1,MIN($F28,COLUMN(AH28))))/$F28)))))),
IF(OR(ISNUMBER($D28)=FALSE,$F28=""),"",
IF(AND('2.5 CAPEX'!$L31&lt;&gt;"x",'2.5 CAPEX'!$M31&lt;&gt;"x"),0,
IF($F28=0,0,
IF(AQ$4&lt;'2.1 Kraftwerk allgemein'!$F$16,0,
IF(AQ$4='2.1 Kraftwerk allgemein'!$F$16,'2.5 CAPEX'!$J31/$F28,
IF(AQ$4&lt;'2.1 Kraftwerk allgemein'!$F$16+$F28,
('2.5 CAPEX'!$J31+SUM(OFFSET('2.5 CAPEX'!AV31,0,-MIN(MAX($F28-1-('2.1 Kraftwerk allgemein'!$F$16-'1.1 Allgemein'!$I$22+1),0),COLUMN(AH28)-1-('2.1 Kraftwerk allgemein'!$F$16-'1.1 Allgemein'!$I$22+1)),1,MIN(MAX($F28-('2.1 Kraftwerk allgemein'!$F$16-'1.1 Allgemein'!$I$22+1),1),COLUMN(AH28)-('2.1 Kraftwerk allgemein'!$F$16-'1.1 Allgemein'!$I$22+1)))))/$F28,
SUM(OFFSET('2.5 CAPEX'!AV31,0,-MIN($F28-1,COLUMN(AH28)-1),1,MIN($F28,COLUMN(AH28))))/$F28)))))))</f>
        <v>0</v>
      </c>
      <c r="AR28" s="199">
        <f ca="1">IF('2.1 Kraftwerk allgemein'!$F$15&lt;'1.1 Allgemein'!$I$22,
IF(OR(ISNUMBER($D28)=FALSE,$F28=""),"",
IF(AND('2.5 CAPEX'!$L31&lt;&gt;"x",'2.5 CAPEX'!$M31&lt;&gt;"x"),0,
IF($F28=0,0,
IF(AR$4&lt;'2.1 Kraftwerk allgemein'!$F$16,0,
IF(AR$4='2.1 Kraftwerk allgemein'!$F$16,'2.5 CAPEX'!$J31/$F28,
IF(AR$4&lt;'2.1 Kraftwerk allgemein'!$F$16+$F28,
('2.5 CAPEX'!$J31+SUM(OFFSET('2.5 CAPEX'!AW31,0,-MIN(MAX($F28-1-('2.1 Kraftwerk allgemein'!$F$16-'2.1 Kraftwerk allgemein'!$F$15+1),0),COLUMN(AI28)-1-('2.1 Kraftwerk allgemein'!$F$16-'2.1 Kraftwerk allgemein'!$F$15+1)),1,MIN(MAX($F28-('2.1 Kraftwerk allgemein'!$F$16-'2.1 Kraftwerk allgemein'!$F$15+1),1),COLUMN(AI28)-('2.1 Kraftwerk allgemein'!$F$16-'2.1 Kraftwerk allgemein'!$F$15+1)))))/$F28,
SUM(OFFSET('2.5 CAPEX'!AW31,0,-MIN($F28-1,COLUMN(AI28)-1),1,MIN($F28,COLUMN(AI28))))/$F28)))))),
IF(OR(ISNUMBER($D28)=FALSE,$F28=""),"",
IF(AND('2.5 CAPEX'!$L31&lt;&gt;"x",'2.5 CAPEX'!$M31&lt;&gt;"x"),0,
IF($F28=0,0,
IF(AR$4&lt;'2.1 Kraftwerk allgemein'!$F$16,0,
IF(AR$4='2.1 Kraftwerk allgemein'!$F$16,'2.5 CAPEX'!$J31/$F28,
IF(AR$4&lt;'2.1 Kraftwerk allgemein'!$F$16+$F28,
('2.5 CAPEX'!$J31+SUM(OFFSET('2.5 CAPEX'!AW31,0,-MIN(MAX($F28-1-('2.1 Kraftwerk allgemein'!$F$16-'1.1 Allgemein'!$I$22+1),0),COLUMN(AI28)-1-('2.1 Kraftwerk allgemein'!$F$16-'1.1 Allgemein'!$I$22+1)),1,MIN(MAX($F28-('2.1 Kraftwerk allgemein'!$F$16-'1.1 Allgemein'!$I$22+1),1),COLUMN(AI28)-('2.1 Kraftwerk allgemein'!$F$16-'1.1 Allgemein'!$I$22+1)))))/$F28,
SUM(OFFSET('2.5 CAPEX'!AW31,0,-MIN($F28-1,COLUMN(AI28)-1),1,MIN($F28,COLUMN(AI28))))/$F28)))))))</f>
        <v>0</v>
      </c>
      <c r="AS28" s="199">
        <f ca="1">IF('2.1 Kraftwerk allgemein'!$F$15&lt;'1.1 Allgemein'!$I$22,
IF(OR(ISNUMBER($D28)=FALSE,$F28=""),"",
IF(AND('2.5 CAPEX'!$L31&lt;&gt;"x",'2.5 CAPEX'!$M31&lt;&gt;"x"),0,
IF($F28=0,0,
IF(AS$4&lt;'2.1 Kraftwerk allgemein'!$F$16,0,
IF(AS$4='2.1 Kraftwerk allgemein'!$F$16,'2.5 CAPEX'!$J31/$F28,
IF(AS$4&lt;'2.1 Kraftwerk allgemein'!$F$16+$F28,
('2.5 CAPEX'!$J31+SUM(OFFSET('2.5 CAPEX'!AX31,0,-MIN(MAX($F28-1-('2.1 Kraftwerk allgemein'!$F$16-'2.1 Kraftwerk allgemein'!$F$15+1),0),COLUMN(AJ28)-1-('2.1 Kraftwerk allgemein'!$F$16-'2.1 Kraftwerk allgemein'!$F$15+1)),1,MIN(MAX($F28-('2.1 Kraftwerk allgemein'!$F$16-'2.1 Kraftwerk allgemein'!$F$15+1),1),COLUMN(AJ28)-('2.1 Kraftwerk allgemein'!$F$16-'2.1 Kraftwerk allgemein'!$F$15+1)))))/$F28,
SUM(OFFSET('2.5 CAPEX'!AX31,0,-MIN($F28-1,COLUMN(AJ28)-1),1,MIN($F28,COLUMN(AJ28))))/$F28)))))),
IF(OR(ISNUMBER($D28)=FALSE,$F28=""),"",
IF(AND('2.5 CAPEX'!$L31&lt;&gt;"x",'2.5 CAPEX'!$M31&lt;&gt;"x"),0,
IF($F28=0,0,
IF(AS$4&lt;'2.1 Kraftwerk allgemein'!$F$16,0,
IF(AS$4='2.1 Kraftwerk allgemein'!$F$16,'2.5 CAPEX'!$J31/$F28,
IF(AS$4&lt;'2.1 Kraftwerk allgemein'!$F$16+$F28,
('2.5 CAPEX'!$J31+SUM(OFFSET('2.5 CAPEX'!AX31,0,-MIN(MAX($F28-1-('2.1 Kraftwerk allgemein'!$F$16-'1.1 Allgemein'!$I$22+1),0),COLUMN(AJ28)-1-('2.1 Kraftwerk allgemein'!$F$16-'1.1 Allgemein'!$I$22+1)),1,MIN(MAX($F28-('2.1 Kraftwerk allgemein'!$F$16-'1.1 Allgemein'!$I$22+1),1),COLUMN(AJ28)-('2.1 Kraftwerk allgemein'!$F$16-'1.1 Allgemein'!$I$22+1)))))/$F28,
SUM(OFFSET('2.5 CAPEX'!AX31,0,-MIN($F28-1,COLUMN(AJ28)-1),1,MIN($F28,COLUMN(AJ28))))/$F28)))))))</f>
        <v>0</v>
      </c>
      <c r="AT28" s="199">
        <f ca="1">IF('2.1 Kraftwerk allgemein'!$F$15&lt;'1.1 Allgemein'!$I$22,
IF(OR(ISNUMBER($D28)=FALSE,$F28=""),"",
IF(AND('2.5 CAPEX'!$L31&lt;&gt;"x",'2.5 CAPEX'!$M31&lt;&gt;"x"),0,
IF($F28=0,0,
IF(AT$4&lt;'2.1 Kraftwerk allgemein'!$F$16,0,
IF(AT$4='2.1 Kraftwerk allgemein'!$F$16,'2.5 CAPEX'!$J31/$F28,
IF(AT$4&lt;'2.1 Kraftwerk allgemein'!$F$16+$F28,
('2.5 CAPEX'!$J31+SUM(OFFSET('2.5 CAPEX'!AY31,0,-MIN(MAX($F28-1-('2.1 Kraftwerk allgemein'!$F$16-'2.1 Kraftwerk allgemein'!$F$15+1),0),COLUMN(AK28)-1-('2.1 Kraftwerk allgemein'!$F$16-'2.1 Kraftwerk allgemein'!$F$15+1)),1,MIN(MAX($F28-('2.1 Kraftwerk allgemein'!$F$16-'2.1 Kraftwerk allgemein'!$F$15+1),1),COLUMN(AK28)-('2.1 Kraftwerk allgemein'!$F$16-'2.1 Kraftwerk allgemein'!$F$15+1)))))/$F28,
SUM(OFFSET('2.5 CAPEX'!AY31,0,-MIN($F28-1,COLUMN(AK28)-1),1,MIN($F28,COLUMN(AK28))))/$F28)))))),
IF(OR(ISNUMBER($D28)=FALSE,$F28=""),"",
IF(AND('2.5 CAPEX'!$L31&lt;&gt;"x",'2.5 CAPEX'!$M31&lt;&gt;"x"),0,
IF($F28=0,0,
IF(AT$4&lt;'2.1 Kraftwerk allgemein'!$F$16,0,
IF(AT$4='2.1 Kraftwerk allgemein'!$F$16,'2.5 CAPEX'!$J31/$F28,
IF(AT$4&lt;'2.1 Kraftwerk allgemein'!$F$16+$F28,
('2.5 CAPEX'!$J31+SUM(OFFSET('2.5 CAPEX'!AY31,0,-MIN(MAX($F28-1-('2.1 Kraftwerk allgemein'!$F$16-'1.1 Allgemein'!$I$22+1),0),COLUMN(AK28)-1-('2.1 Kraftwerk allgemein'!$F$16-'1.1 Allgemein'!$I$22+1)),1,MIN(MAX($F28-('2.1 Kraftwerk allgemein'!$F$16-'1.1 Allgemein'!$I$22+1),1),COLUMN(AK28)-('2.1 Kraftwerk allgemein'!$F$16-'1.1 Allgemein'!$I$22+1)))))/$F28,
SUM(OFFSET('2.5 CAPEX'!AY31,0,-MIN($F28-1,COLUMN(AK28)-1),1,MIN($F28,COLUMN(AK28))))/$F28)))))))</f>
        <v>0</v>
      </c>
      <c r="AU28" s="199">
        <f ca="1">IF('2.1 Kraftwerk allgemein'!$F$15&lt;'1.1 Allgemein'!$I$22,
IF(OR(ISNUMBER($D28)=FALSE,$F28=""),"",
IF(AND('2.5 CAPEX'!$L31&lt;&gt;"x",'2.5 CAPEX'!$M31&lt;&gt;"x"),0,
IF($F28=0,0,
IF(AU$4&lt;'2.1 Kraftwerk allgemein'!$F$16,0,
IF(AU$4='2.1 Kraftwerk allgemein'!$F$16,'2.5 CAPEX'!$J31/$F28,
IF(AU$4&lt;'2.1 Kraftwerk allgemein'!$F$16+$F28,
('2.5 CAPEX'!$J31+SUM(OFFSET('2.5 CAPEX'!AZ31,0,-MIN(MAX($F28-1-('2.1 Kraftwerk allgemein'!$F$16-'2.1 Kraftwerk allgemein'!$F$15+1),0),COLUMN(AL28)-1-('2.1 Kraftwerk allgemein'!$F$16-'2.1 Kraftwerk allgemein'!$F$15+1)),1,MIN(MAX($F28-('2.1 Kraftwerk allgemein'!$F$16-'2.1 Kraftwerk allgemein'!$F$15+1),1),COLUMN(AL28)-('2.1 Kraftwerk allgemein'!$F$16-'2.1 Kraftwerk allgemein'!$F$15+1)))))/$F28,
SUM(OFFSET('2.5 CAPEX'!AZ31,0,-MIN($F28-1,COLUMN(AL28)-1),1,MIN($F28,COLUMN(AL28))))/$F28)))))),
IF(OR(ISNUMBER($D28)=FALSE,$F28=""),"",
IF(AND('2.5 CAPEX'!$L31&lt;&gt;"x",'2.5 CAPEX'!$M31&lt;&gt;"x"),0,
IF($F28=0,0,
IF(AU$4&lt;'2.1 Kraftwerk allgemein'!$F$16,0,
IF(AU$4='2.1 Kraftwerk allgemein'!$F$16,'2.5 CAPEX'!$J31/$F28,
IF(AU$4&lt;'2.1 Kraftwerk allgemein'!$F$16+$F28,
('2.5 CAPEX'!$J31+SUM(OFFSET('2.5 CAPEX'!AZ31,0,-MIN(MAX($F28-1-('2.1 Kraftwerk allgemein'!$F$16-'1.1 Allgemein'!$I$22+1),0),COLUMN(AL28)-1-('2.1 Kraftwerk allgemein'!$F$16-'1.1 Allgemein'!$I$22+1)),1,MIN(MAX($F28-('2.1 Kraftwerk allgemein'!$F$16-'1.1 Allgemein'!$I$22+1),1),COLUMN(AL28)-('2.1 Kraftwerk allgemein'!$F$16-'1.1 Allgemein'!$I$22+1)))))/$F28,
SUM(OFFSET('2.5 CAPEX'!AZ31,0,-MIN($F28-1,COLUMN(AL28)-1),1,MIN($F28,COLUMN(AL28))))/$F28)))))))</f>
        <v>0</v>
      </c>
      <c r="AV28" s="199">
        <f ca="1">IF('2.1 Kraftwerk allgemein'!$F$15&lt;'1.1 Allgemein'!$I$22,
IF(OR(ISNUMBER($D28)=FALSE,$F28=""),"",
IF(AND('2.5 CAPEX'!$L31&lt;&gt;"x",'2.5 CAPEX'!$M31&lt;&gt;"x"),0,
IF($F28=0,0,
IF(AV$4&lt;'2.1 Kraftwerk allgemein'!$F$16,0,
IF(AV$4='2.1 Kraftwerk allgemein'!$F$16,'2.5 CAPEX'!$J31/$F28,
IF(AV$4&lt;'2.1 Kraftwerk allgemein'!$F$16+$F28,
('2.5 CAPEX'!$J31+SUM(OFFSET('2.5 CAPEX'!BA31,0,-MIN(MAX($F28-1-('2.1 Kraftwerk allgemein'!$F$16-'2.1 Kraftwerk allgemein'!$F$15+1),0),COLUMN(AM28)-1-('2.1 Kraftwerk allgemein'!$F$16-'2.1 Kraftwerk allgemein'!$F$15+1)),1,MIN(MAX($F28-('2.1 Kraftwerk allgemein'!$F$16-'2.1 Kraftwerk allgemein'!$F$15+1),1),COLUMN(AM28)-('2.1 Kraftwerk allgemein'!$F$16-'2.1 Kraftwerk allgemein'!$F$15+1)))))/$F28,
SUM(OFFSET('2.5 CAPEX'!BA31,0,-MIN($F28-1,COLUMN(AM28)-1),1,MIN($F28,COLUMN(AM28))))/$F28)))))),
IF(OR(ISNUMBER($D28)=FALSE,$F28=""),"",
IF(AND('2.5 CAPEX'!$L31&lt;&gt;"x",'2.5 CAPEX'!$M31&lt;&gt;"x"),0,
IF($F28=0,0,
IF(AV$4&lt;'2.1 Kraftwerk allgemein'!$F$16,0,
IF(AV$4='2.1 Kraftwerk allgemein'!$F$16,'2.5 CAPEX'!$J31/$F28,
IF(AV$4&lt;'2.1 Kraftwerk allgemein'!$F$16+$F28,
('2.5 CAPEX'!$J31+SUM(OFFSET('2.5 CAPEX'!BA31,0,-MIN(MAX($F28-1-('2.1 Kraftwerk allgemein'!$F$16-'1.1 Allgemein'!$I$22+1),0),COLUMN(AM28)-1-('2.1 Kraftwerk allgemein'!$F$16-'1.1 Allgemein'!$I$22+1)),1,MIN(MAX($F28-('2.1 Kraftwerk allgemein'!$F$16-'1.1 Allgemein'!$I$22+1),1),COLUMN(AM28)-('2.1 Kraftwerk allgemein'!$F$16-'1.1 Allgemein'!$I$22+1)))))/$F28,
SUM(OFFSET('2.5 CAPEX'!BA31,0,-MIN($F28-1,COLUMN(AM28)-1),1,MIN($F28,COLUMN(AM28))))/$F28)))))))</f>
        <v>0</v>
      </c>
      <c r="AW28" s="199">
        <f ca="1">IF('2.1 Kraftwerk allgemein'!$F$15&lt;'1.1 Allgemein'!$I$22,
IF(OR(ISNUMBER($D28)=FALSE,$F28=""),"",
IF(AND('2.5 CAPEX'!$L31&lt;&gt;"x",'2.5 CAPEX'!$M31&lt;&gt;"x"),0,
IF($F28=0,0,
IF(AW$4&lt;'2.1 Kraftwerk allgemein'!$F$16,0,
IF(AW$4='2.1 Kraftwerk allgemein'!$F$16,'2.5 CAPEX'!$J31/$F28,
IF(AW$4&lt;'2.1 Kraftwerk allgemein'!$F$16+$F28,
('2.5 CAPEX'!$J31+SUM(OFFSET('2.5 CAPEX'!BB31,0,-MIN(MAX($F28-1-('2.1 Kraftwerk allgemein'!$F$16-'2.1 Kraftwerk allgemein'!$F$15+1),0),COLUMN(AN28)-1-('2.1 Kraftwerk allgemein'!$F$16-'2.1 Kraftwerk allgemein'!$F$15+1)),1,MIN(MAX($F28-('2.1 Kraftwerk allgemein'!$F$16-'2.1 Kraftwerk allgemein'!$F$15+1),1),COLUMN(AN28)-('2.1 Kraftwerk allgemein'!$F$16-'2.1 Kraftwerk allgemein'!$F$15+1)))))/$F28,
SUM(OFFSET('2.5 CAPEX'!BB31,0,-MIN($F28-1,COLUMN(AN28)-1),1,MIN($F28,COLUMN(AN28))))/$F28)))))),
IF(OR(ISNUMBER($D28)=FALSE,$F28=""),"",
IF(AND('2.5 CAPEX'!$L31&lt;&gt;"x",'2.5 CAPEX'!$M31&lt;&gt;"x"),0,
IF($F28=0,0,
IF(AW$4&lt;'2.1 Kraftwerk allgemein'!$F$16,0,
IF(AW$4='2.1 Kraftwerk allgemein'!$F$16,'2.5 CAPEX'!$J31/$F28,
IF(AW$4&lt;'2.1 Kraftwerk allgemein'!$F$16+$F28,
('2.5 CAPEX'!$J31+SUM(OFFSET('2.5 CAPEX'!BB31,0,-MIN(MAX($F28-1-('2.1 Kraftwerk allgemein'!$F$16-'1.1 Allgemein'!$I$22+1),0),COLUMN(AN28)-1-('2.1 Kraftwerk allgemein'!$F$16-'1.1 Allgemein'!$I$22+1)),1,MIN(MAX($F28-('2.1 Kraftwerk allgemein'!$F$16-'1.1 Allgemein'!$I$22+1),1),COLUMN(AN28)-('2.1 Kraftwerk allgemein'!$F$16-'1.1 Allgemein'!$I$22+1)))))/$F28,
SUM(OFFSET('2.5 CAPEX'!BB31,0,-MIN($F28-1,COLUMN(AN28)-1),1,MIN($F28,COLUMN(AN28))))/$F28)))))))</f>
        <v>0</v>
      </c>
      <c r="AX28" s="199">
        <f ca="1">IF('2.1 Kraftwerk allgemein'!$F$15&lt;'1.1 Allgemein'!$I$22,
IF(OR(ISNUMBER($D28)=FALSE,$F28=""),"",
IF(AND('2.5 CAPEX'!$L31&lt;&gt;"x",'2.5 CAPEX'!$M31&lt;&gt;"x"),0,
IF($F28=0,0,
IF(AX$4&lt;'2.1 Kraftwerk allgemein'!$F$16,0,
IF(AX$4='2.1 Kraftwerk allgemein'!$F$16,'2.5 CAPEX'!$J31/$F28,
IF(AX$4&lt;'2.1 Kraftwerk allgemein'!$F$16+$F28,
('2.5 CAPEX'!$J31+SUM(OFFSET('2.5 CAPEX'!BC31,0,-MIN(MAX($F28-1-('2.1 Kraftwerk allgemein'!$F$16-'2.1 Kraftwerk allgemein'!$F$15+1),0),COLUMN(AO28)-1-('2.1 Kraftwerk allgemein'!$F$16-'2.1 Kraftwerk allgemein'!$F$15+1)),1,MIN(MAX($F28-('2.1 Kraftwerk allgemein'!$F$16-'2.1 Kraftwerk allgemein'!$F$15+1),1),COLUMN(AO28)-('2.1 Kraftwerk allgemein'!$F$16-'2.1 Kraftwerk allgemein'!$F$15+1)))))/$F28,
SUM(OFFSET('2.5 CAPEX'!BC31,0,-MIN($F28-1,COLUMN(AO28)-1),1,MIN($F28,COLUMN(AO28))))/$F28)))))),
IF(OR(ISNUMBER($D28)=FALSE,$F28=""),"",
IF(AND('2.5 CAPEX'!$L31&lt;&gt;"x",'2.5 CAPEX'!$M31&lt;&gt;"x"),0,
IF($F28=0,0,
IF(AX$4&lt;'2.1 Kraftwerk allgemein'!$F$16,0,
IF(AX$4='2.1 Kraftwerk allgemein'!$F$16,'2.5 CAPEX'!$J31/$F28,
IF(AX$4&lt;'2.1 Kraftwerk allgemein'!$F$16+$F28,
('2.5 CAPEX'!$J31+SUM(OFFSET('2.5 CAPEX'!BC31,0,-MIN(MAX($F28-1-('2.1 Kraftwerk allgemein'!$F$16-'1.1 Allgemein'!$I$22+1),0),COLUMN(AO28)-1-('2.1 Kraftwerk allgemein'!$F$16-'1.1 Allgemein'!$I$22+1)),1,MIN(MAX($F28-('2.1 Kraftwerk allgemein'!$F$16-'1.1 Allgemein'!$I$22+1),1),COLUMN(AO28)-('2.1 Kraftwerk allgemein'!$F$16-'1.1 Allgemein'!$I$22+1)))))/$F28,
SUM(OFFSET('2.5 CAPEX'!BC31,0,-MIN($F28-1,COLUMN(AO28)-1),1,MIN($F28,COLUMN(AO28))))/$F28)))))))</f>
        <v>0</v>
      </c>
      <c r="AY28" s="199">
        <f ca="1">IF('2.1 Kraftwerk allgemein'!$F$15&lt;'1.1 Allgemein'!$I$22,
IF(OR(ISNUMBER($D28)=FALSE,$F28=""),"",
IF(AND('2.5 CAPEX'!$L31&lt;&gt;"x",'2.5 CAPEX'!$M31&lt;&gt;"x"),0,
IF($F28=0,0,
IF(AY$4&lt;'2.1 Kraftwerk allgemein'!$F$16,0,
IF(AY$4='2.1 Kraftwerk allgemein'!$F$16,'2.5 CAPEX'!$J31/$F28,
IF(AY$4&lt;'2.1 Kraftwerk allgemein'!$F$16+$F28,
('2.5 CAPEX'!$J31+SUM(OFFSET('2.5 CAPEX'!BD31,0,-MIN(MAX($F28-1-('2.1 Kraftwerk allgemein'!$F$16-'2.1 Kraftwerk allgemein'!$F$15+1),0),COLUMN(AP28)-1-('2.1 Kraftwerk allgemein'!$F$16-'2.1 Kraftwerk allgemein'!$F$15+1)),1,MIN(MAX($F28-('2.1 Kraftwerk allgemein'!$F$16-'2.1 Kraftwerk allgemein'!$F$15+1),1),COLUMN(AP28)-('2.1 Kraftwerk allgemein'!$F$16-'2.1 Kraftwerk allgemein'!$F$15+1)))))/$F28,
SUM(OFFSET('2.5 CAPEX'!BD31,0,-MIN($F28-1,COLUMN(AP28)-1),1,MIN($F28,COLUMN(AP28))))/$F28)))))),
IF(OR(ISNUMBER($D28)=FALSE,$F28=""),"",
IF(AND('2.5 CAPEX'!$L31&lt;&gt;"x",'2.5 CAPEX'!$M31&lt;&gt;"x"),0,
IF($F28=0,0,
IF(AY$4&lt;'2.1 Kraftwerk allgemein'!$F$16,0,
IF(AY$4='2.1 Kraftwerk allgemein'!$F$16,'2.5 CAPEX'!$J31/$F28,
IF(AY$4&lt;'2.1 Kraftwerk allgemein'!$F$16+$F28,
('2.5 CAPEX'!$J31+SUM(OFFSET('2.5 CAPEX'!BD31,0,-MIN(MAX($F28-1-('2.1 Kraftwerk allgemein'!$F$16-'1.1 Allgemein'!$I$22+1),0),COLUMN(AP28)-1-('2.1 Kraftwerk allgemein'!$F$16-'1.1 Allgemein'!$I$22+1)),1,MIN(MAX($F28-('2.1 Kraftwerk allgemein'!$F$16-'1.1 Allgemein'!$I$22+1),1),COLUMN(AP28)-('2.1 Kraftwerk allgemein'!$F$16-'1.1 Allgemein'!$I$22+1)))))/$F28,
SUM(OFFSET('2.5 CAPEX'!BD31,0,-MIN($F28-1,COLUMN(AP28)-1),1,MIN($F28,COLUMN(AP28))))/$F28)))))))</f>
        <v>0</v>
      </c>
      <c r="AZ28" s="199">
        <f ca="1">IF('2.1 Kraftwerk allgemein'!$F$15&lt;'1.1 Allgemein'!$I$22,
IF(OR(ISNUMBER($D28)=FALSE,$F28=""),"",
IF(AND('2.5 CAPEX'!$L31&lt;&gt;"x",'2.5 CAPEX'!$M31&lt;&gt;"x"),0,
IF($F28=0,0,
IF(AZ$4&lt;'2.1 Kraftwerk allgemein'!$F$16,0,
IF(AZ$4='2.1 Kraftwerk allgemein'!$F$16,'2.5 CAPEX'!$J31/$F28,
IF(AZ$4&lt;'2.1 Kraftwerk allgemein'!$F$16+$F28,
('2.5 CAPEX'!$J31+SUM(OFFSET('2.5 CAPEX'!BE31,0,-MIN(MAX($F28-1-('2.1 Kraftwerk allgemein'!$F$16-'2.1 Kraftwerk allgemein'!$F$15+1),0),COLUMN(AQ28)-1-('2.1 Kraftwerk allgemein'!$F$16-'2.1 Kraftwerk allgemein'!$F$15+1)),1,MIN(MAX($F28-('2.1 Kraftwerk allgemein'!$F$16-'2.1 Kraftwerk allgemein'!$F$15+1),1),COLUMN(AQ28)-('2.1 Kraftwerk allgemein'!$F$16-'2.1 Kraftwerk allgemein'!$F$15+1)))))/$F28,
SUM(OFFSET('2.5 CAPEX'!BE31,0,-MIN($F28-1,COLUMN(AQ28)-1),1,MIN($F28,COLUMN(AQ28))))/$F28)))))),
IF(OR(ISNUMBER($D28)=FALSE,$F28=""),"",
IF(AND('2.5 CAPEX'!$L31&lt;&gt;"x",'2.5 CAPEX'!$M31&lt;&gt;"x"),0,
IF($F28=0,0,
IF(AZ$4&lt;'2.1 Kraftwerk allgemein'!$F$16,0,
IF(AZ$4='2.1 Kraftwerk allgemein'!$F$16,'2.5 CAPEX'!$J31/$F28,
IF(AZ$4&lt;'2.1 Kraftwerk allgemein'!$F$16+$F28,
('2.5 CAPEX'!$J31+SUM(OFFSET('2.5 CAPEX'!BE31,0,-MIN(MAX($F28-1-('2.1 Kraftwerk allgemein'!$F$16-'1.1 Allgemein'!$I$22+1),0),COLUMN(AQ28)-1-('2.1 Kraftwerk allgemein'!$F$16-'1.1 Allgemein'!$I$22+1)),1,MIN(MAX($F28-('2.1 Kraftwerk allgemein'!$F$16-'1.1 Allgemein'!$I$22+1),1),COLUMN(AQ28)-('2.1 Kraftwerk allgemein'!$F$16-'1.1 Allgemein'!$I$22+1)))))/$F28,
SUM(OFFSET('2.5 CAPEX'!BE31,0,-MIN($F28-1,COLUMN(AQ28)-1),1,MIN($F28,COLUMN(AQ28))))/$F28)))))))</f>
        <v>0</v>
      </c>
      <c r="BA28" s="199">
        <f ca="1">IF('2.1 Kraftwerk allgemein'!$F$15&lt;'1.1 Allgemein'!$I$22,
IF(OR(ISNUMBER($D28)=FALSE,$F28=""),"",
IF(AND('2.5 CAPEX'!$L31&lt;&gt;"x",'2.5 CAPEX'!$M31&lt;&gt;"x"),0,
IF($F28=0,0,
IF(BA$4&lt;'2.1 Kraftwerk allgemein'!$F$16,0,
IF(BA$4='2.1 Kraftwerk allgemein'!$F$16,'2.5 CAPEX'!$J31/$F28,
IF(BA$4&lt;'2.1 Kraftwerk allgemein'!$F$16+$F28,
('2.5 CAPEX'!$J31+SUM(OFFSET('2.5 CAPEX'!BF31,0,-MIN(MAX($F28-1-('2.1 Kraftwerk allgemein'!$F$16-'2.1 Kraftwerk allgemein'!$F$15+1),0),COLUMN(AR28)-1-('2.1 Kraftwerk allgemein'!$F$16-'2.1 Kraftwerk allgemein'!$F$15+1)),1,MIN(MAX($F28-('2.1 Kraftwerk allgemein'!$F$16-'2.1 Kraftwerk allgemein'!$F$15+1),1),COLUMN(AR28)-('2.1 Kraftwerk allgemein'!$F$16-'2.1 Kraftwerk allgemein'!$F$15+1)))))/$F28,
SUM(OFFSET('2.5 CAPEX'!BF31,0,-MIN($F28-1,COLUMN(AR28)-1),1,MIN($F28,COLUMN(AR28))))/$F28)))))),
IF(OR(ISNUMBER($D28)=FALSE,$F28=""),"",
IF(AND('2.5 CAPEX'!$L31&lt;&gt;"x",'2.5 CAPEX'!$M31&lt;&gt;"x"),0,
IF($F28=0,0,
IF(BA$4&lt;'2.1 Kraftwerk allgemein'!$F$16,0,
IF(BA$4='2.1 Kraftwerk allgemein'!$F$16,'2.5 CAPEX'!$J31/$F28,
IF(BA$4&lt;'2.1 Kraftwerk allgemein'!$F$16+$F28,
('2.5 CAPEX'!$J31+SUM(OFFSET('2.5 CAPEX'!BF31,0,-MIN(MAX($F28-1-('2.1 Kraftwerk allgemein'!$F$16-'1.1 Allgemein'!$I$22+1),0),COLUMN(AR28)-1-('2.1 Kraftwerk allgemein'!$F$16-'1.1 Allgemein'!$I$22+1)),1,MIN(MAX($F28-('2.1 Kraftwerk allgemein'!$F$16-'1.1 Allgemein'!$I$22+1),1),COLUMN(AR28)-('2.1 Kraftwerk allgemein'!$F$16-'1.1 Allgemein'!$I$22+1)))))/$F28,
SUM(OFFSET('2.5 CAPEX'!BF31,0,-MIN($F28-1,COLUMN(AR28)-1),1,MIN($F28,COLUMN(AR28))))/$F28)))))))</f>
        <v>0</v>
      </c>
      <c r="BB28" s="199">
        <f ca="1">IF('2.1 Kraftwerk allgemein'!$F$15&lt;'1.1 Allgemein'!$I$22,
IF(OR(ISNUMBER($D28)=FALSE,$F28=""),"",
IF(AND('2.5 CAPEX'!$L31&lt;&gt;"x",'2.5 CAPEX'!$M31&lt;&gt;"x"),0,
IF($F28=0,0,
IF(BB$4&lt;'2.1 Kraftwerk allgemein'!$F$16,0,
IF(BB$4='2.1 Kraftwerk allgemein'!$F$16,'2.5 CAPEX'!$J31/$F28,
IF(BB$4&lt;'2.1 Kraftwerk allgemein'!$F$16+$F28,
('2.5 CAPEX'!$J31+SUM(OFFSET('2.5 CAPEX'!BG31,0,-MIN(MAX($F28-1-('2.1 Kraftwerk allgemein'!$F$16-'2.1 Kraftwerk allgemein'!$F$15+1),0),COLUMN(AS28)-1-('2.1 Kraftwerk allgemein'!$F$16-'2.1 Kraftwerk allgemein'!$F$15+1)),1,MIN(MAX($F28-('2.1 Kraftwerk allgemein'!$F$16-'2.1 Kraftwerk allgemein'!$F$15+1),1),COLUMN(AS28)-('2.1 Kraftwerk allgemein'!$F$16-'2.1 Kraftwerk allgemein'!$F$15+1)))))/$F28,
SUM(OFFSET('2.5 CAPEX'!BG31,0,-MIN($F28-1,COLUMN(AS28)-1),1,MIN($F28,COLUMN(AS28))))/$F28)))))),
IF(OR(ISNUMBER($D28)=FALSE,$F28=""),"",
IF(AND('2.5 CAPEX'!$L31&lt;&gt;"x",'2.5 CAPEX'!$M31&lt;&gt;"x"),0,
IF($F28=0,0,
IF(BB$4&lt;'2.1 Kraftwerk allgemein'!$F$16,0,
IF(BB$4='2.1 Kraftwerk allgemein'!$F$16,'2.5 CAPEX'!$J31/$F28,
IF(BB$4&lt;'2.1 Kraftwerk allgemein'!$F$16+$F28,
('2.5 CAPEX'!$J31+SUM(OFFSET('2.5 CAPEX'!BG31,0,-MIN(MAX($F28-1-('2.1 Kraftwerk allgemein'!$F$16-'1.1 Allgemein'!$I$22+1),0),COLUMN(AS28)-1-('2.1 Kraftwerk allgemein'!$F$16-'1.1 Allgemein'!$I$22+1)),1,MIN(MAX($F28-('2.1 Kraftwerk allgemein'!$F$16-'1.1 Allgemein'!$I$22+1),1),COLUMN(AS28)-('2.1 Kraftwerk allgemein'!$F$16-'1.1 Allgemein'!$I$22+1)))))/$F28,
SUM(OFFSET('2.5 CAPEX'!BG31,0,-MIN($F28-1,COLUMN(AS28)-1),1,MIN($F28,COLUMN(AS28))))/$F28)))))))</f>
        <v>0</v>
      </c>
      <c r="BC28" s="199">
        <f ca="1">IF('2.1 Kraftwerk allgemein'!$F$15&lt;'1.1 Allgemein'!$I$22,
IF(OR(ISNUMBER($D28)=FALSE,$F28=""),"",
IF(AND('2.5 CAPEX'!$L31&lt;&gt;"x",'2.5 CAPEX'!$M31&lt;&gt;"x"),0,
IF($F28=0,0,
IF(BC$4&lt;'2.1 Kraftwerk allgemein'!$F$16,0,
IF(BC$4='2.1 Kraftwerk allgemein'!$F$16,'2.5 CAPEX'!$J31/$F28,
IF(BC$4&lt;'2.1 Kraftwerk allgemein'!$F$16+$F28,
('2.5 CAPEX'!$J31+SUM(OFFSET('2.5 CAPEX'!BH31,0,-MIN(MAX($F28-1-('2.1 Kraftwerk allgemein'!$F$16-'2.1 Kraftwerk allgemein'!$F$15+1),0),COLUMN(AT28)-1-('2.1 Kraftwerk allgemein'!$F$16-'2.1 Kraftwerk allgemein'!$F$15+1)),1,MIN(MAX($F28-('2.1 Kraftwerk allgemein'!$F$16-'2.1 Kraftwerk allgemein'!$F$15+1),1),COLUMN(AT28)-('2.1 Kraftwerk allgemein'!$F$16-'2.1 Kraftwerk allgemein'!$F$15+1)))))/$F28,
SUM(OFFSET('2.5 CAPEX'!BH31,0,-MIN($F28-1,COLUMN(AT28)-1),1,MIN($F28,COLUMN(AT28))))/$F28)))))),
IF(OR(ISNUMBER($D28)=FALSE,$F28=""),"",
IF(AND('2.5 CAPEX'!$L31&lt;&gt;"x",'2.5 CAPEX'!$M31&lt;&gt;"x"),0,
IF($F28=0,0,
IF(BC$4&lt;'2.1 Kraftwerk allgemein'!$F$16,0,
IF(BC$4='2.1 Kraftwerk allgemein'!$F$16,'2.5 CAPEX'!$J31/$F28,
IF(BC$4&lt;'2.1 Kraftwerk allgemein'!$F$16+$F28,
('2.5 CAPEX'!$J31+SUM(OFFSET('2.5 CAPEX'!BH31,0,-MIN(MAX($F28-1-('2.1 Kraftwerk allgemein'!$F$16-'1.1 Allgemein'!$I$22+1),0),COLUMN(AT28)-1-('2.1 Kraftwerk allgemein'!$F$16-'1.1 Allgemein'!$I$22+1)),1,MIN(MAX($F28-('2.1 Kraftwerk allgemein'!$F$16-'1.1 Allgemein'!$I$22+1),1),COLUMN(AT28)-('2.1 Kraftwerk allgemein'!$F$16-'1.1 Allgemein'!$I$22+1)))))/$F28,
SUM(OFFSET('2.5 CAPEX'!BH31,0,-MIN($F28-1,COLUMN(AT28)-1),1,MIN($F28,COLUMN(AT28))))/$F28)))))))</f>
        <v>0</v>
      </c>
      <c r="BD28" s="199">
        <f ca="1">IF('2.1 Kraftwerk allgemein'!$F$15&lt;'1.1 Allgemein'!$I$22,
IF(OR(ISNUMBER($D28)=FALSE,$F28=""),"",
IF(AND('2.5 CAPEX'!$L31&lt;&gt;"x",'2.5 CAPEX'!$M31&lt;&gt;"x"),0,
IF($F28=0,0,
IF(BD$4&lt;'2.1 Kraftwerk allgemein'!$F$16,0,
IF(BD$4='2.1 Kraftwerk allgemein'!$F$16,'2.5 CAPEX'!$J31/$F28,
IF(BD$4&lt;'2.1 Kraftwerk allgemein'!$F$16+$F28,
('2.5 CAPEX'!$J31+SUM(OFFSET('2.5 CAPEX'!BI31,0,-MIN(MAX($F28-1-('2.1 Kraftwerk allgemein'!$F$16-'2.1 Kraftwerk allgemein'!$F$15+1),0),COLUMN(AU28)-1-('2.1 Kraftwerk allgemein'!$F$16-'2.1 Kraftwerk allgemein'!$F$15+1)),1,MIN(MAX($F28-('2.1 Kraftwerk allgemein'!$F$16-'2.1 Kraftwerk allgemein'!$F$15+1),1),COLUMN(AU28)-('2.1 Kraftwerk allgemein'!$F$16-'2.1 Kraftwerk allgemein'!$F$15+1)))))/$F28,
SUM(OFFSET('2.5 CAPEX'!BI31,0,-MIN($F28-1,COLUMN(AU28)-1),1,MIN($F28,COLUMN(AU28))))/$F28)))))),
IF(OR(ISNUMBER($D28)=FALSE,$F28=""),"",
IF(AND('2.5 CAPEX'!$L31&lt;&gt;"x",'2.5 CAPEX'!$M31&lt;&gt;"x"),0,
IF($F28=0,0,
IF(BD$4&lt;'2.1 Kraftwerk allgemein'!$F$16,0,
IF(BD$4='2.1 Kraftwerk allgemein'!$F$16,'2.5 CAPEX'!$J31/$F28,
IF(BD$4&lt;'2.1 Kraftwerk allgemein'!$F$16+$F28,
('2.5 CAPEX'!$J31+SUM(OFFSET('2.5 CAPEX'!BI31,0,-MIN(MAX($F28-1-('2.1 Kraftwerk allgemein'!$F$16-'1.1 Allgemein'!$I$22+1),0),COLUMN(AU28)-1-('2.1 Kraftwerk allgemein'!$F$16-'1.1 Allgemein'!$I$22+1)),1,MIN(MAX($F28-('2.1 Kraftwerk allgemein'!$F$16-'1.1 Allgemein'!$I$22+1),1),COLUMN(AU28)-('2.1 Kraftwerk allgemein'!$F$16-'1.1 Allgemein'!$I$22+1)))))/$F28,
SUM(OFFSET('2.5 CAPEX'!BI31,0,-MIN($F28-1,COLUMN(AU28)-1),1,MIN($F28,COLUMN(AU28))))/$F28)))))))</f>
        <v>0</v>
      </c>
      <c r="BE28" s="199">
        <f ca="1">IF('2.1 Kraftwerk allgemein'!$F$15&lt;'1.1 Allgemein'!$I$22,
IF(OR(ISNUMBER($D28)=FALSE,$F28=""),"",
IF(AND('2.5 CAPEX'!$L31&lt;&gt;"x",'2.5 CAPEX'!$M31&lt;&gt;"x"),0,
IF($F28=0,0,
IF(BE$4&lt;'2.1 Kraftwerk allgemein'!$F$16,0,
IF(BE$4='2.1 Kraftwerk allgemein'!$F$16,'2.5 CAPEX'!$J31/$F28,
IF(BE$4&lt;'2.1 Kraftwerk allgemein'!$F$16+$F28,
('2.5 CAPEX'!$J31+SUM(OFFSET('2.5 CAPEX'!BJ31,0,-MIN(MAX($F28-1-('2.1 Kraftwerk allgemein'!$F$16-'2.1 Kraftwerk allgemein'!$F$15+1),0),COLUMN(AV28)-1-('2.1 Kraftwerk allgemein'!$F$16-'2.1 Kraftwerk allgemein'!$F$15+1)),1,MIN(MAX($F28-('2.1 Kraftwerk allgemein'!$F$16-'2.1 Kraftwerk allgemein'!$F$15+1),1),COLUMN(AV28)-('2.1 Kraftwerk allgemein'!$F$16-'2.1 Kraftwerk allgemein'!$F$15+1)))))/$F28,
SUM(OFFSET('2.5 CAPEX'!BJ31,0,-MIN($F28-1,COLUMN(AV28)-1),1,MIN($F28,COLUMN(AV28))))/$F28)))))),
IF(OR(ISNUMBER($D28)=FALSE,$F28=""),"",
IF(AND('2.5 CAPEX'!$L31&lt;&gt;"x",'2.5 CAPEX'!$M31&lt;&gt;"x"),0,
IF($F28=0,0,
IF(BE$4&lt;'2.1 Kraftwerk allgemein'!$F$16,0,
IF(BE$4='2.1 Kraftwerk allgemein'!$F$16,'2.5 CAPEX'!$J31/$F28,
IF(BE$4&lt;'2.1 Kraftwerk allgemein'!$F$16+$F28,
('2.5 CAPEX'!$J31+SUM(OFFSET('2.5 CAPEX'!BJ31,0,-MIN(MAX($F28-1-('2.1 Kraftwerk allgemein'!$F$16-'1.1 Allgemein'!$I$22+1),0),COLUMN(AV28)-1-('2.1 Kraftwerk allgemein'!$F$16-'1.1 Allgemein'!$I$22+1)),1,MIN(MAX($F28-('2.1 Kraftwerk allgemein'!$F$16-'1.1 Allgemein'!$I$22+1),1),COLUMN(AV28)-('2.1 Kraftwerk allgemein'!$F$16-'1.1 Allgemein'!$I$22+1)))))/$F28,
SUM(OFFSET('2.5 CAPEX'!BJ31,0,-MIN($F28-1,COLUMN(AV28)-1),1,MIN($F28,COLUMN(AV28))))/$F28)))))))</f>
        <v>0</v>
      </c>
      <c r="BF28" s="199">
        <f ca="1">IF('2.1 Kraftwerk allgemein'!$F$15&lt;'1.1 Allgemein'!$I$22,
IF(OR(ISNUMBER($D28)=FALSE,$F28=""),"",
IF(AND('2.5 CAPEX'!$L31&lt;&gt;"x",'2.5 CAPEX'!$M31&lt;&gt;"x"),0,
IF($F28=0,0,
IF(BF$4&lt;'2.1 Kraftwerk allgemein'!$F$16,0,
IF(BF$4='2.1 Kraftwerk allgemein'!$F$16,'2.5 CAPEX'!$J31/$F28,
IF(BF$4&lt;'2.1 Kraftwerk allgemein'!$F$16+$F28,
('2.5 CAPEX'!$J31+SUM(OFFSET('2.5 CAPEX'!BK31,0,-MIN(MAX($F28-1-('2.1 Kraftwerk allgemein'!$F$16-'2.1 Kraftwerk allgemein'!$F$15+1),0),COLUMN(AW28)-1-('2.1 Kraftwerk allgemein'!$F$16-'2.1 Kraftwerk allgemein'!$F$15+1)),1,MIN(MAX($F28-('2.1 Kraftwerk allgemein'!$F$16-'2.1 Kraftwerk allgemein'!$F$15+1),1),COLUMN(AW28)-('2.1 Kraftwerk allgemein'!$F$16-'2.1 Kraftwerk allgemein'!$F$15+1)))))/$F28,
SUM(OFFSET('2.5 CAPEX'!BK31,0,-MIN($F28-1,COLUMN(AW28)-1),1,MIN($F28,COLUMN(AW28))))/$F28)))))),
IF(OR(ISNUMBER($D28)=FALSE,$F28=""),"",
IF(AND('2.5 CAPEX'!$L31&lt;&gt;"x",'2.5 CAPEX'!$M31&lt;&gt;"x"),0,
IF($F28=0,0,
IF(BF$4&lt;'2.1 Kraftwerk allgemein'!$F$16,0,
IF(BF$4='2.1 Kraftwerk allgemein'!$F$16,'2.5 CAPEX'!$J31/$F28,
IF(BF$4&lt;'2.1 Kraftwerk allgemein'!$F$16+$F28,
('2.5 CAPEX'!$J31+SUM(OFFSET('2.5 CAPEX'!BK31,0,-MIN(MAX($F28-1-('2.1 Kraftwerk allgemein'!$F$16-'1.1 Allgemein'!$I$22+1),0),COLUMN(AW28)-1-('2.1 Kraftwerk allgemein'!$F$16-'1.1 Allgemein'!$I$22+1)),1,MIN(MAX($F28-('2.1 Kraftwerk allgemein'!$F$16-'1.1 Allgemein'!$I$22+1),1),COLUMN(AW28)-('2.1 Kraftwerk allgemein'!$F$16-'1.1 Allgemein'!$I$22+1)))))/$F28,
SUM(OFFSET('2.5 CAPEX'!BK31,0,-MIN($F28-1,COLUMN(AW28)-1),1,MIN($F28,COLUMN(AW28))))/$F28)))))))</f>
        <v>0</v>
      </c>
      <c r="BG28" s="199">
        <f ca="1">IF('2.1 Kraftwerk allgemein'!$F$15&lt;'1.1 Allgemein'!$I$22,
IF(OR(ISNUMBER($D28)=FALSE,$F28=""),"",
IF(AND('2.5 CAPEX'!$L31&lt;&gt;"x",'2.5 CAPEX'!$M31&lt;&gt;"x"),0,
IF($F28=0,0,
IF(BG$4&lt;'2.1 Kraftwerk allgemein'!$F$16,0,
IF(BG$4='2.1 Kraftwerk allgemein'!$F$16,'2.5 CAPEX'!$J31/$F28,
IF(BG$4&lt;'2.1 Kraftwerk allgemein'!$F$16+$F28,
('2.5 CAPEX'!$J31+SUM(OFFSET('2.5 CAPEX'!BL31,0,-MIN(MAX($F28-1-('2.1 Kraftwerk allgemein'!$F$16-'2.1 Kraftwerk allgemein'!$F$15+1),0),COLUMN(AX28)-1-('2.1 Kraftwerk allgemein'!$F$16-'2.1 Kraftwerk allgemein'!$F$15+1)),1,MIN(MAX($F28-('2.1 Kraftwerk allgemein'!$F$16-'2.1 Kraftwerk allgemein'!$F$15+1),1),COLUMN(AX28)-('2.1 Kraftwerk allgemein'!$F$16-'2.1 Kraftwerk allgemein'!$F$15+1)))))/$F28,
SUM(OFFSET('2.5 CAPEX'!BL31,0,-MIN($F28-1,COLUMN(AX28)-1),1,MIN($F28,COLUMN(AX28))))/$F28)))))),
IF(OR(ISNUMBER($D28)=FALSE,$F28=""),"",
IF(AND('2.5 CAPEX'!$L31&lt;&gt;"x",'2.5 CAPEX'!$M31&lt;&gt;"x"),0,
IF($F28=0,0,
IF(BG$4&lt;'2.1 Kraftwerk allgemein'!$F$16,0,
IF(BG$4='2.1 Kraftwerk allgemein'!$F$16,'2.5 CAPEX'!$J31/$F28,
IF(BG$4&lt;'2.1 Kraftwerk allgemein'!$F$16+$F28,
('2.5 CAPEX'!$J31+SUM(OFFSET('2.5 CAPEX'!BL31,0,-MIN(MAX($F28-1-('2.1 Kraftwerk allgemein'!$F$16-'1.1 Allgemein'!$I$22+1),0),COLUMN(AX28)-1-('2.1 Kraftwerk allgemein'!$F$16-'1.1 Allgemein'!$I$22+1)),1,MIN(MAX($F28-('2.1 Kraftwerk allgemein'!$F$16-'1.1 Allgemein'!$I$22+1),1),COLUMN(AX28)-('2.1 Kraftwerk allgemein'!$F$16-'1.1 Allgemein'!$I$22+1)))))/$F28,
SUM(OFFSET('2.5 CAPEX'!BL31,0,-MIN($F28-1,COLUMN(AX28)-1),1,MIN($F28,COLUMN(AX28))))/$F28)))))))</f>
        <v>0</v>
      </c>
      <c r="BH28" s="199">
        <f ca="1">IF('2.1 Kraftwerk allgemein'!$F$15&lt;'1.1 Allgemein'!$I$22,
IF(OR(ISNUMBER($D28)=FALSE,$F28=""),"",
IF(AND('2.5 CAPEX'!$L31&lt;&gt;"x",'2.5 CAPEX'!$M31&lt;&gt;"x"),0,
IF($F28=0,0,
IF(BH$4&lt;'2.1 Kraftwerk allgemein'!$F$16,0,
IF(BH$4='2.1 Kraftwerk allgemein'!$F$16,'2.5 CAPEX'!$J31/$F28,
IF(BH$4&lt;'2.1 Kraftwerk allgemein'!$F$16+$F28,
('2.5 CAPEX'!$J31+SUM(OFFSET('2.5 CAPEX'!BM31,0,-MIN(MAX($F28-1-('2.1 Kraftwerk allgemein'!$F$16-'2.1 Kraftwerk allgemein'!$F$15+1),0),COLUMN(AY28)-1-('2.1 Kraftwerk allgemein'!$F$16-'2.1 Kraftwerk allgemein'!$F$15+1)),1,MIN(MAX($F28-('2.1 Kraftwerk allgemein'!$F$16-'2.1 Kraftwerk allgemein'!$F$15+1),1),COLUMN(AY28)-('2.1 Kraftwerk allgemein'!$F$16-'2.1 Kraftwerk allgemein'!$F$15+1)))))/$F28,
SUM(OFFSET('2.5 CAPEX'!BM31,0,-MIN($F28-1,COLUMN(AY28)-1),1,MIN($F28,COLUMN(AY28))))/$F28)))))),
IF(OR(ISNUMBER($D28)=FALSE,$F28=""),"",
IF(AND('2.5 CAPEX'!$L31&lt;&gt;"x",'2.5 CAPEX'!$M31&lt;&gt;"x"),0,
IF($F28=0,0,
IF(BH$4&lt;'2.1 Kraftwerk allgemein'!$F$16,0,
IF(BH$4='2.1 Kraftwerk allgemein'!$F$16,'2.5 CAPEX'!$J31/$F28,
IF(BH$4&lt;'2.1 Kraftwerk allgemein'!$F$16+$F28,
('2.5 CAPEX'!$J31+SUM(OFFSET('2.5 CAPEX'!BM31,0,-MIN(MAX($F28-1-('2.1 Kraftwerk allgemein'!$F$16-'1.1 Allgemein'!$I$22+1),0),COLUMN(AY28)-1-('2.1 Kraftwerk allgemein'!$F$16-'1.1 Allgemein'!$I$22+1)),1,MIN(MAX($F28-('2.1 Kraftwerk allgemein'!$F$16-'1.1 Allgemein'!$I$22+1),1),COLUMN(AY28)-('2.1 Kraftwerk allgemein'!$F$16-'1.1 Allgemein'!$I$22+1)))))/$F28,
SUM(OFFSET('2.5 CAPEX'!BM31,0,-MIN($F28-1,COLUMN(AY28)-1),1,MIN($F28,COLUMN(AY28))))/$F28)))))))</f>
        <v>0</v>
      </c>
      <c r="BI28" s="199">
        <f ca="1">IF('2.1 Kraftwerk allgemein'!$F$15&lt;'1.1 Allgemein'!$I$22,
IF(OR(ISNUMBER($D28)=FALSE,$F28=""),"",
IF(AND('2.5 CAPEX'!$L31&lt;&gt;"x",'2.5 CAPEX'!$M31&lt;&gt;"x"),0,
IF($F28=0,0,
IF(BI$4&lt;'2.1 Kraftwerk allgemein'!$F$16,0,
IF(BI$4='2.1 Kraftwerk allgemein'!$F$16,'2.5 CAPEX'!$J31/$F28,
IF(BI$4&lt;'2.1 Kraftwerk allgemein'!$F$16+$F28,
('2.5 CAPEX'!$J31+SUM(OFFSET('2.5 CAPEX'!BN31,0,-MIN(MAX($F28-1-('2.1 Kraftwerk allgemein'!$F$16-'2.1 Kraftwerk allgemein'!$F$15+1),0),COLUMN(AZ28)-1-('2.1 Kraftwerk allgemein'!$F$16-'2.1 Kraftwerk allgemein'!$F$15+1)),1,MIN(MAX($F28-('2.1 Kraftwerk allgemein'!$F$16-'2.1 Kraftwerk allgemein'!$F$15+1),1),COLUMN(AZ28)-('2.1 Kraftwerk allgemein'!$F$16-'2.1 Kraftwerk allgemein'!$F$15+1)))))/$F28,
SUM(OFFSET('2.5 CAPEX'!BN31,0,-MIN($F28-1,COLUMN(AZ28)-1),1,MIN($F28,COLUMN(AZ28))))/$F28)))))),
IF(OR(ISNUMBER($D28)=FALSE,$F28=""),"",
IF(AND('2.5 CAPEX'!$L31&lt;&gt;"x",'2.5 CAPEX'!$M31&lt;&gt;"x"),0,
IF($F28=0,0,
IF(BI$4&lt;'2.1 Kraftwerk allgemein'!$F$16,0,
IF(BI$4='2.1 Kraftwerk allgemein'!$F$16,'2.5 CAPEX'!$J31/$F28,
IF(BI$4&lt;'2.1 Kraftwerk allgemein'!$F$16+$F28,
('2.5 CAPEX'!$J31+SUM(OFFSET('2.5 CAPEX'!BN31,0,-MIN(MAX($F28-1-('2.1 Kraftwerk allgemein'!$F$16-'1.1 Allgemein'!$I$22+1),0),COLUMN(AZ28)-1-('2.1 Kraftwerk allgemein'!$F$16-'1.1 Allgemein'!$I$22+1)),1,MIN(MAX($F28-('2.1 Kraftwerk allgemein'!$F$16-'1.1 Allgemein'!$I$22+1),1),COLUMN(AZ28)-('2.1 Kraftwerk allgemein'!$F$16-'1.1 Allgemein'!$I$22+1)))))/$F28,
SUM(OFFSET('2.5 CAPEX'!BN31,0,-MIN($F28-1,COLUMN(AZ28)-1),1,MIN($F28,COLUMN(AZ28))))/$F28)))))))</f>
        <v>0</v>
      </c>
      <c r="BJ28" s="199">
        <f ca="1">IF('2.1 Kraftwerk allgemein'!$F$15&lt;'1.1 Allgemein'!$I$22,
IF(OR(ISNUMBER($D28)=FALSE,$F28=""),"",
IF(AND('2.5 CAPEX'!$L31&lt;&gt;"x",'2.5 CAPEX'!$M31&lt;&gt;"x"),0,
IF($F28=0,0,
IF(BJ$4&lt;'2.1 Kraftwerk allgemein'!$F$16,0,
IF(BJ$4='2.1 Kraftwerk allgemein'!$F$16,'2.5 CAPEX'!$J31/$F28,
IF(BJ$4&lt;'2.1 Kraftwerk allgemein'!$F$16+$F28,
('2.5 CAPEX'!$J31+SUM(OFFSET('2.5 CAPEX'!BO31,0,-MIN(MAX($F28-1-('2.1 Kraftwerk allgemein'!$F$16-'2.1 Kraftwerk allgemein'!$F$15+1),0),COLUMN(BA28)-1-('2.1 Kraftwerk allgemein'!$F$16-'2.1 Kraftwerk allgemein'!$F$15+1)),1,MIN(MAX($F28-('2.1 Kraftwerk allgemein'!$F$16-'2.1 Kraftwerk allgemein'!$F$15+1),1),COLUMN(BA28)-('2.1 Kraftwerk allgemein'!$F$16-'2.1 Kraftwerk allgemein'!$F$15+1)))))/$F28,
SUM(OFFSET('2.5 CAPEX'!BO31,0,-MIN($F28-1,COLUMN(BA28)-1),1,MIN($F28,COLUMN(BA28))))/$F28)))))),
IF(OR(ISNUMBER($D28)=FALSE,$F28=""),"",
IF(AND('2.5 CAPEX'!$L31&lt;&gt;"x",'2.5 CAPEX'!$M31&lt;&gt;"x"),0,
IF($F28=0,0,
IF(BJ$4&lt;'2.1 Kraftwerk allgemein'!$F$16,0,
IF(BJ$4='2.1 Kraftwerk allgemein'!$F$16,'2.5 CAPEX'!$J31/$F28,
IF(BJ$4&lt;'2.1 Kraftwerk allgemein'!$F$16+$F28,
('2.5 CAPEX'!$J31+SUM(OFFSET('2.5 CAPEX'!BO31,0,-MIN(MAX($F28-1-('2.1 Kraftwerk allgemein'!$F$16-'1.1 Allgemein'!$I$22+1),0),COLUMN(BA28)-1-('2.1 Kraftwerk allgemein'!$F$16-'1.1 Allgemein'!$I$22+1)),1,MIN(MAX($F28-('2.1 Kraftwerk allgemein'!$F$16-'1.1 Allgemein'!$I$22+1),1),COLUMN(BA28)-('2.1 Kraftwerk allgemein'!$F$16-'1.1 Allgemein'!$I$22+1)))))/$F28,
SUM(OFFSET('2.5 CAPEX'!BO31,0,-MIN($F28-1,COLUMN(BA28)-1),1,MIN($F28,COLUMN(BA28))))/$F28)))))))</f>
        <v>0</v>
      </c>
      <c r="BK28" s="199">
        <f ca="1">IF('2.1 Kraftwerk allgemein'!$F$15&lt;'1.1 Allgemein'!$I$22,
IF(OR(ISNUMBER($D28)=FALSE,$F28=""),"",
IF(AND('2.5 CAPEX'!$L31&lt;&gt;"x",'2.5 CAPEX'!$M31&lt;&gt;"x"),0,
IF($F28=0,0,
IF(BK$4&lt;'2.1 Kraftwerk allgemein'!$F$16,0,
IF(BK$4='2.1 Kraftwerk allgemein'!$F$16,'2.5 CAPEX'!$J31/$F28,
IF(BK$4&lt;'2.1 Kraftwerk allgemein'!$F$16+$F28,
('2.5 CAPEX'!$J31+SUM(OFFSET('2.5 CAPEX'!BP31,0,-MIN(MAX($F28-1-('2.1 Kraftwerk allgemein'!$F$16-'2.1 Kraftwerk allgemein'!$F$15+1),0),COLUMN(BB28)-1-('2.1 Kraftwerk allgemein'!$F$16-'2.1 Kraftwerk allgemein'!$F$15+1)),1,MIN(MAX($F28-('2.1 Kraftwerk allgemein'!$F$16-'2.1 Kraftwerk allgemein'!$F$15+1),1),COLUMN(BB28)-('2.1 Kraftwerk allgemein'!$F$16-'2.1 Kraftwerk allgemein'!$F$15+1)))))/$F28,
SUM(OFFSET('2.5 CAPEX'!BP31,0,-MIN($F28-1,COLUMN(BB28)-1),1,MIN($F28,COLUMN(BB28))))/$F28)))))),
IF(OR(ISNUMBER($D28)=FALSE,$F28=""),"",
IF(AND('2.5 CAPEX'!$L31&lt;&gt;"x",'2.5 CAPEX'!$M31&lt;&gt;"x"),0,
IF($F28=0,0,
IF(BK$4&lt;'2.1 Kraftwerk allgemein'!$F$16,0,
IF(BK$4='2.1 Kraftwerk allgemein'!$F$16,'2.5 CAPEX'!$J31/$F28,
IF(BK$4&lt;'2.1 Kraftwerk allgemein'!$F$16+$F28,
('2.5 CAPEX'!$J31+SUM(OFFSET('2.5 CAPEX'!BP31,0,-MIN(MAX($F28-1-('2.1 Kraftwerk allgemein'!$F$16-'1.1 Allgemein'!$I$22+1),0),COLUMN(BB28)-1-('2.1 Kraftwerk allgemein'!$F$16-'1.1 Allgemein'!$I$22+1)),1,MIN(MAX($F28-('2.1 Kraftwerk allgemein'!$F$16-'1.1 Allgemein'!$I$22+1),1),COLUMN(BB28)-('2.1 Kraftwerk allgemein'!$F$16-'1.1 Allgemein'!$I$22+1)))))/$F28,
SUM(OFFSET('2.5 CAPEX'!BP31,0,-MIN($F28-1,COLUMN(BB28)-1),1,MIN($F28,COLUMN(BB28))))/$F28)))))))</f>
        <v>0</v>
      </c>
      <c r="BL28" s="199">
        <f ca="1">IF('2.1 Kraftwerk allgemein'!$F$15&lt;'1.1 Allgemein'!$I$22,
IF(OR(ISNUMBER($D28)=FALSE,$F28=""),"",
IF(AND('2.5 CAPEX'!$L31&lt;&gt;"x",'2.5 CAPEX'!$M31&lt;&gt;"x"),0,
IF($F28=0,0,
IF(BL$4&lt;'2.1 Kraftwerk allgemein'!$F$16,0,
IF(BL$4='2.1 Kraftwerk allgemein'!$F$16,'2.5 CAPEX'!$J31/$F28,
IF(BL$4&lt;'2.1 Kraftwerk allgemein'!$F$16+$F28,
('2.5 CAPEX'!$J31+SUM(OFFSET('2.5 CAPEX'!BQ31,0,-MIN(MAX($F28-1-('2.1 Kraftwerk allgemein'!$F$16-'2.1 Kraftwerk allgemein'!$F$15+1),0),COLUMN(BC28)-1-('2.1 Kraftwerk allgemein'!$F$16-'2.1 Kraftwerk allgemein'!$F$15+1)),1,MIN(MAX($F28-('2.1 Kraftwerk allgemein'!$F$16-'2.1 Kraftwerk allgemein'!$F$15+1),1),COLUMN(BC28)-('2.1 Kraftwerk allgemein'!$F$16-'2.1 Kraftwerk allgemein'!$F$15+1)))))/$F28,
SUM(OFFSET('2.5 CAPEX'!BQ31,0,-MIN($F28-1,COLUMN(BC28)-1),1,MIN($F28,COLUMN(BC28))))/$F28)))))),
IF(OR(ISNUMBER($D28)=FALSE,$F28=""),"",
IF(AND('2.5 CAPEX'!$L31&lt;&gt;"x",'2.5 CAPEX'!$M31&lt;&gt;"x"),0,
IF($F28=0,0,
IF(BL$4&lt;'2.1 Kraftwerk allgemein'!$F$16,0,
IF(BL$4='2.1 Kraftwerk allgemein'!$F$16,'2.5 CAPEX'!$J31/$F28,
IF(BL$4&lt;'2.1 Kraftwerk allgemein'!$F$16+$F28,
('2.5 CAPEX'!$J31+SUM(OFFSET('2.5 CAPEX'!BQ31,0,-MIN(MAX($F28-1-('2.1 Kraftwerk allgemein'!$F$16-'1.1 Allgemein'!$I$22+1),0),COLUMN(BC28)-1-('2.1 Kraftwerk allgemein'!$F$16-'1.1 Allgemein'!$I$22+1)),1,MIN(MAX($F28-('2.1 Kraftwerk allgemein'!$F$16-'1.1 Allgemein'!$I$22+1),1),COLUMN(BC28)-('2.1 Kraftwerk allgemein'!$F$16-'1.1 Allgemein'!$I$22+1)))))/$F28,
SUM(OFFSET('2.5 CAPEX'!BQ31,0,-MIN($F28-1,COLUMN(BC28)-1),1,MIN($F28,COLUMN(BC28))))/$F28)))))))</f>
        <v>0</v>
      </c>
      <c r="BM28" s="199">
        <f ca="1">IF('2.1 Kraftwerk allgemein'!$F$15&lt;'1.1 Allgemein'!$I$22,
IF(OR(ISNUMBER($D28)=FALSE,$F28=""),"",
IF(AND('2.5 CAPEX'!$L31&lt;&gt;"x",'2.5 CAPEX'!$M31&lt;&gt;"x"),0,
IF($F28=0,0,
IF(BM$4&lt;'2.1 Kraftwerk allgemein'!$F$16,0,
IF(BM$4='2.1 Kraftwerk allgemein'!$F$16,'2.5 CAPEX'!$J31/$F28,
IF(BM$4&lt;'2.1 Kraftwerk allgemein'!$F$16+$F28,
('2.5 CAPEX'!$J31+SUM(OFFSET('2.5 CAPEX'!BR31,0,-MIN(MAX($F28-1-('2.1 Kraftwerk allgemein'!$F$16-'2.1 Kraftwerk allgemein'!$F$15+1),0),COLUMN(BD28)-1-('2.1 Kraftwerk allgemein'!$F$16-'2.1 Kraftwerk allgemein'!$F$15+1)),1,MIN(MAX($F28-('2.1 Kraftwerk allgemein'!$F$16-'2.1 Kraftwerk allgemein'!$F$15+1),1),COLUMN(BD28)-('2.1 Kraftwerk allgemein'!$F$16-'2.1 Kraftwerk allgemein'!$F$15+1)))))/$F28,
SUM(OFFSET('2.5 CAPEX'!BR31,0,-MIN($F28-1,COLUMN(BD28)-1),1,MIN($F28,COLUMN(BD28))))/$F28)))))),
IF(OR(ISNUMBER($D28)=FALSE,$F28=""),"",
IF(AND('2.5 CAPEX'!$L31&lt;&gt;"x",'2.5 CAPEX'!$M31&lt;&gt;"x"),0,
IF($F28=0,0,
IF(BM$4&lt;'2.1 Kraftwerk allgemein'!$F$16,0,
IF(BM$4='2.1 Kraftwerk allgemein'!$F$16,'2.5 CAPEX'!$J31/$F28,
IF(BM$4&lt;'2.1 Kraftwerk allgemein'!$F$16+$F28,
('2.5 CAPEX'!$J31+SUM(OFFSET('2.5 CAPEX'!BR31,0,-MIN(MAX($F28-1-('2.1 Kraftwerk allgemein'!$F$16-'1.1 Allgemein'!$I$22+1),0),COLUMN(BD28)-1-('2.1 Kraftwerk allgemein'!$F$16-'1.1 Allgemein'!$I$22+1)),1,MIN(MAX($F28-('2.1 Kraftwerk allgemein'!$F$16-'1.1 Allgemein'!$I$22+1),1),COLUMN(BD28)-('2.1 Kraftwerk allgemein'!$F$16-'1.1 Allgemein'!$I$22+1)))))/$F28,
SUM(OFFSET('2.5 CAPEX'!BR31,0,-MIN($F28-1,COLUMN(BD28)-1),1,MIN($F28,COLUMN(BD28))))/$F28)))))))</f>
        <v>0</v>
      </c>
      <c r="BN28" s="199">
        <f ca="1">IF('2.1 Kraftwerk allgemein'!$F$15&lt;'1.1 Allgemein'!$I$22,
IF(OR(ISNUMBER($D28)=FALSE,$F28=""),"",
IF(AND('2.5 CAPEX'!$L31&lt;&gt;"x",'2.5 CAPEX'!$M31&lt;&gt;"x"),0,
IF($F28=0,0,
IF(BN$4&lt;'2.1 Kraftwerk allgemein'!$F$16,0,
IF(BN$4='2.1 Kraftwerk allgemein'!$F$16,'2.5 CAPEX'!$J31/$F28,
IF(BN$4&lt;'2.1 Kraftwerk allgemein'!$F$16+$F28,
('2.5 CAPEX'!$J31+SUM(OFFSET('2.5 CAPEX'!BS31,0,-MIN(MAX($F28-1-('2.1 Kraftwerk allgemein'!$F$16-'2.1 Kraftwerk allgemein'!$F$15+1),0),COLUMN(BE28)-1-('2.1 Kraftwerk allgemein'!$F$16-'2.1 Kraftwerk allgemein'!$F$15+1)),1,MIN(MAX($F28-('2.1 Kraftwerk allgemein'!$F$16-'2.1 Kraftwerk allgemein'!$F$15+1),1),COLUMN(BE28)-('2.1 Kraftwerk allgemein'!$F$16-'2.1 Kraftwerk allgemein'!$F$15+1)))))/$F28,
SUM(OFFSET('2.5 CAPEX'!BS31,0,-MIN($F28-1,COLUMN(BE28)-1),1,MIN($F28,COLUMN(BE28))))/$F28)))))),
IF(OR(ISNUMBER($D28)=FALSE,$F28=""),"",
IF(AND('2.5 CAPEX'!$L31&lt;&gt;"x",'2.5 CAPEX'!$M31&lt;&gt;"x"),0,
IF($F28=0,0,
IF(BN$4&lt;'2.1 Kraftwerk allgemein'!$F$16,0,
IF(BN$4='2.1 Kraftwerk allgemein'!$F$16,'2.5 CAPEX'!$J31/$F28,
IF(BN$4&lt;'2.1 Kraftwerk allgemein'!$F$16+$F28,
('2.5 CAPEX'!$J31+SUM(OFFSET('2.5 CAPEX'!BS31,0,-MIN(MAX($F28-1-('2.1 Kraftwerk allgemein'!$F$16-'1.1 Allgemein'!$I$22+1),0),COLUMN(BE28)-1-('2.1 Kraftwerk allgemein'!$F$16-'1.1 Allgemein'!$I$22+1)),1,MIN(MAX($F28-('2.1 Kraftwerk allgemein'!$F$16-'1.1 Allgemein'!$I$22+1),1),COLUMN(BE28)-('2.1 Kraftwerk allgemein'!$F$16-'1.1 Allgemein'!$I$22+1)))))/$F28,
SUM(OFFSET('2.5 CAPEX'!BS31,0,-MIN($F28-1,COLUMN(BE28)-1),1,MIN($F28,COLUMN(BE28))))/$F28)))))))</f>
        <v>0</v>
      </c>
      <c r="BO28" s="199">
        <f ca="1">IF('2.1 Kraftwerk allgemein'!$F$15&lt;'1.1 Allgemein'!$I$22,
IF(OR(ISNUMBER($D28)=FALSE,$F28=""),"",
IF(AND('2.5 CAPEX'!$L31&lt;&gt;"x",'2.5 CAPEX'!$M31&lt;&gt;"x"),0,
IF($F28=0,0,
IF(BO$4&lt;'2.1 Kraftwerk allgemein'!$F$16,0,
IF(BO$4='2.1 Kraftwerk allgemein'!$F$16,'2.5 CAPEX'!$J31/$F28,
IF(BO$4&lt;'2.1 Kraftwerk allgemein'!$F$16+$F28,
('2.5 CAPEX'!$J31+SUM(OFFSET('2.5 CAPEX'!BT31,0,-MIN(MAX($F28-1-('2.1 Kraftwerk allgemein'!$F$16-'2.1 Kraftwerk allgemein'!$F$15+1),0),COLUMN(BF28)-1-('2.1 Kraftwerk allgemein'!$F$16-'2.1 Kraftwerk allgemein'!$F$15+1)),1,MIN(MAX($F28-('2.1 Kraftwerk allgemein'!$F$16-'2.1 Kraftwerk allgemein'!$F$15+1),1),COLUMN(BF28)-('2.1 Kraftwerk allgemein'!$F$16-'2.1 Kraftwerk allgemein'!$F$15+1)))))/$F28,
SUM(OFFSET('2.5 CAPEX'!BT31,0,-MIN($F28-1,COLUMN(BF28)-1),1,MIN($F28,COLUMN(BF28))))/$F28)))))),
IF(OR(ISNUMBER($D28)=FALSE,$F28=""),"",
IF(AND('2.5 CAPEX'!$L31&lt;&gt;"x",'2.5 CAPEX'!$M31&lt;&gt;"x"),0,
IF($F28=0,0,
IF(BO$4&lt;'2.1 Kraftwerk allgemein'!$F$16,0,
IF(BO$4='2.1 Kraftwerk allgemein'!$F$16,'2.5 CAPEX'!$J31/$F28,
IF(BO$4&lt;'2.1 Kraftwerk allgemein'!$F$16+$F28,
('2.5 CAPEX'!$J31+SUM(OFFSET('2.5 CAPEX'!BT31,0,-MIN(MAX($F28-1-('2.1 Kraftwerk allgemein'!$F$16-'1.1 Allgemein'!$I$22+1),0),COLUMN(BF28)-1-('2.1 Kraftwerk allgemein'!$F$16-'1.1 Allgemein'!$I$22+1)),1,MIN(MAX($F28-('2.1 Kraftwerk allgemein'!$F$16-'1.1 Allgemein'!$I$22+1),1),COLUMN(BF28)-('2.1 Kraftwerk allgemein'!$F$16-'1.1 Allgemein'!$I$22+1)))))/$F28,
SUM(OFFSET('2.5 CAPEX'!BT31,0,-MIN($F28-1,COLUMN(BF28)-1),1,MIN($F28,COLUMN(BF28))))/$F28)))))))</f>
        <v>0</v>
      </c>
      <c r="BP28" s="199">
        <f ca="1">IF('2.1 Kraftwerk allgemein'!$F$15&lt;'1.1 Allgemein'!$I$22,
IF(OR(ISNUMBER($D28)=FALSE,$F28=""),"",
IF(AND('2.5 CAPEX'!$L31&lt;&gt;"x",'2.5 CAPEX'!$M31&lt;&gt;"x"),0,
IF($F28=0,0,
IF(BP$4&lt;'2.1 Kraftwerk allgemein'!$F$16,0,
IF(BP$4='2.1 Kraftwerk allgemein'!$F$16,'2.5 CAPEX'!$J31/$F28,
IF(BP$4&lt;'2.1 Kraftwerk allgemein'!$F$16+$F28,
('2.5 CAPEX'!$J31+SUM(OFFSET('2.5 CAPEX'!BU31,0,-MIN(MAX($F28-1-('2.1 Kraftwerk allgemein'!$F$16-'2.1 Kraftwerk allgemein'!$F$15+1),0),COLUMN(BG28)-1-('2.1 Kraftwerk allgemein'!$F$16-'2.1 Kraftwerk allgemein'!$F$15+1)),1,MIN(MAX($F28-('2.1 Kraftwerk allgemein'!$F$16-'2.1 Kraftwerk allgemein'!$F$15+1),1),COLUMN(BG28)-('2.1 Kraftwerk allgemein'!$F$16-'2.1 Kraftwerk allgemein'!$F$15+1)))))/$F28,
SUM(OFFSET('2.5 CAPEX'!BU31,0,-MIN($F28-1,COLUMN(BG28)-1),1,MIN($F28,COLUMN(BG28))))/$F28)))))),
IF(OR(ISNUMBER($D28)=FALSE,$F28=""),"",
IF(AND('2.5 CAPEX'!$L31&lt;&gt;"x",'2.5 CAPEX'!$M31&lt;&gt;"x"),0,
IF($F28=0,0,
IF(BP$4&lt;'2.1 Kraftwerk allgemein'!$F$16,0,
IF(BP$4='2.1 Kraftwerk allgemein'!$F$16,'2.5 CAPEX'!$J31/$F28,
IF(BP$4&lt;'2.1 Kraftwerk allgemein'!$F$16+$F28,
('2.5 CAPEX'!$J31+SUM(OFFSET('2.5 CAPEX'!BU31,0,-MIN(MAX($F28-1-('2.1 Kraftwerk allgemein'!$F$16-'1.1 Allgemein'!$I$22+1),0),COLUMN(BG28)-1-('2.1 Kraftwerk allgemein'!$F$16-'1.1 Allgemein'!$I$22+1)),1,MIN(MAX($F28-('2.1 Kraftwerk allgemein'!$F$16-'1.1 Allgemein'!$I$22+1),1),COLUMN(BG28)-('2.1 Kraftwerk allgemein'!$F$16-'1.1 Allgemein'!$I$22+1)))))/$F28,
SUM(OFFSET('2.5 CAPEX'!BU31,0,-MIN($F28-1,COLUMN(BG28)-1),1,MIN($F28,COLUMN(BG28))))/$F28)))))))</f>
        <v>0</v>
      </c>
      <c r="BQ28" s="199">
        <f ca="1">IF('2.1 Kraftwerk allgemein'!$F$15&lt;'1.1 Allgemein'!$I$22,
IF(OR(ISNUMBER($D28)=FALSE,$F28=""),"",
IF(AND('2.5 CAPEX'!$L31&lt;&gt;"x",'2.5 CAPEX'!$M31&lt;&gt;"x"),0,
IF($F28=0,0,
IF(BQ$4&lt;'2.1 Kraftwerk allgemein'!$F$16,0,
IF(BQ$4='2.1 Kraftwerk allgemein'!$F$16,'2.5 CAPEX'!$J31/$F28,
IF(BQ$4&lt;'2.1 Kraftwerk allgemein'!$F$16+$F28,
('2.5 CAPEX'!$J31+SUM(OFFSET('2.5 CAPEX'!BV31,0,-MIN(MAX($F28-1-('2.1 Kraftwerk allgemein'!$F$16-'2.1 Kraftwerk allgemein'!$F$15+1),0),COLUMN(BH28)-1-('2.1 Kraftwerk allgemein'!$F$16-'2.1 Kraftwerk allgemein'!$F$15+1)),1,MIN(MAX($F28-('2.1 Kraftwerk allgemein'!$F$16-'2.1 Kraftwerk allgemein'!$F$15+1),1),COLUMN(BH28)-('2.1 Kraftwerk allgemein'!$F$16-'2.1 Kraftwerk allgemein'!$F$15+1)))))/$F28,
SUM(OFFSET('2.5 CAPEX'!BV31,0,-MIN($F28-1,COLUMN(BH28)-1),1,MIN($F28,COLUMN(BH28))))/$F28)))))),
IF(OR(ISNUMBER($D28)=FALSE,$F28=""),"",
IF(AND('2.5 CAPEX'!$L31&lt;&gt;"x",'2.5 CAPEX'!$M31&lt;&gt;"x"),0,
IF($F28=0,0,
IF(BQ$4&lt;'2.1 Kraftwerk allgemein'!$F$16,0,
IF(BQ$4='2.1 Kraftwerk allgemein'!$F$16,'2.5 CAPEX'!$J31/$F28,
IF(BQ$4&lt;'2.1 Kraftwerk allgemein'!$F$16+$F28,
('2.5 CAPEX'!$J31+SUM(OFFSET('2.5 CAPEX'!BV31,0,-MIN(MAX($F28-1-('2.1 Kraftwerk allgemein'!$F$16-'1.1 Allgemein'!$I$22+1),0),COLUMN(BH28)-1-('2.1 Kraftwerk allgemein'!$F$16-'1.1 Allgemein'!$I$22+1)),1,MIN(MAX($F28-('2.1 Kraftwerk allgemein'!$F$16-'1.1 Allgemein'!$I$22+1),1),COLUMN(BH28)-('2.1 Kraftwerk allgemein'!$F$16-'1.1 Allgemein'!$I$22+1)))))/$F28,
SUM(OFFSET('2.5 CAPEX'!BV31,0,-MIN($F28-1,COLUMN(BH28)-1),1,MIN($F28,COLUMN(BH28))))/$F28)))))))</f>
        <v>0</v>
      </c>
      <c r="BR28" s="199">
        <f ca="1">IF('2.1 Kraftwerk allgemein'!$F$15&lt;'1.1 Allgemein'!$I$22,
IF(OR(ISNUMBER($D28)=FALSE,$F28=""),"",
IF(AND('2.5 CAPEX'!$L31&lt;&gt;"x",'2.5 CAPEX'!$M31&lt;&gt;"x"),0,
IF($F28=0,0,
IF(BR$4&lt;'2.1 Kraftwerk allgemein'!$F$16,0,
IF(BR$4='2.1 Kraftwerk allgemein'!$F$16,'2.5 CAPEX'!$J31/$F28,
IF(BR$4&lt;'2.1 Kraftwerk allgemein'!$F$16+$F28,
('2.5 CAPEX'!$J31+SUM(OFFSET('2.5 CAPEX'!BW31,0,-MIN(MAX($F28-1-('2.1 Kraftwerk allgemein'!$F$16-'2.1 Kraftwerk allgemein'!$F$15+1),0),COLUMN(BI28)-1-('2.1 Kraftwerk allgemein'!$F$16-'2.1 Kraftwerk allgemein'!$F$15+1)),1,MIN(MAX($F28-('2.1 Kraftwerk allgemein'!$F$16-'2.1 Kraftwerk allgemein'!$F$15+1),1),COLUMN(BI28)-('2.1 Kraftwerk allgemein'!$F$16-'2.1 Kraftwerk allgemein'!$F$15+1)))))/$F28,
SUM(OFFSET('2.5 CAPEX'!BW31,0,-MIN($F28-1,COLUMN(BI28)-1),1,MIN($F28,COLUMN(BI28))))/$F28)))))),
IF(OR(ISNUMBER($D28)=FALSE,$F28=""),"",
IF(AND('2.5 CAPEX'!$L31&lt;&gt;"x",'2.5 CAPEX'!$M31&lt;&gt;"x"),0,
IF($F28=0,0,
IF(BR$4&lt;'2.1 Kraftwerk allgemein'!$F$16,0,
IF(BR$4='2.1 Kraftwerk allgemein'!$F$16,'2.5 CAPEX'!$J31/$F28,
IF(BR$4&lt;'2.1 Kraftwerk allgemein'!$F$16+$F28,
('2.5 CAPEX'!$J31+SUM(OFFSET('2.5 CAPEX'!BW31,0,-MIN(MAX($F28-1-('2.1 Kraftwerk allgemein'!$F$16-'1.1 Allgemein'!$I$22+1),0),COLUMN(BI28)-1-('2.1 Kraftwerk allgemein'!$F$16-'1.1 Allgemein'!$I$22+1)),1,MIN(MAX($F28-('2.1 Kraftwerk allgemein'!$F$16-'1.1 Allgemein'!$I$22+1),1),COLUMN(BI28)-('2.1 Kraftwerk allgemein'!$F$16-'1.1 Allgemein'!$I$22+1)))))/$F28,
SUM(OFFSET('2.5 CAPEX'!BW31,0,-MIN($F28-1,COLUMN(BI28)-1),1,MIN($F28,COLUMN(BI28))))/$F28)))))))</f>
        <v>0</v>
      </c>
      <c r="BS28" s="199">
        <f ca="1">IF('2.1 Kraftwerk allgemein'!$F$15&lt;'1.1 Allgemein'!$I$22,
IF(OR(ISNUMBER($D28)=FALSE,$F28=""),"",
IF(AND('2.5 CAPEX'!$L31&lt;&gt;"x",'2.5 CAPEX'!$M31&lt;&gt;"x"),0,
IF($F28=0,0,
IF(BS$4&lt;'2.1 Kraftwerk allgemein'!$F$16,0,
IF(BS$4='2.1 Kraftwerk allgemein'!$F$16,'2.5 CAPEX'!$J31/$F28,
IF(BS$4&lt;'2.1 Kraftwerk allgemein'!$F$16+$F28,
('2.5 CAPEX'!$J31+SUM(OFFSET('2.5 CAPEX'!BX31,0,-MIN(MAX($F28-1-('2.1 Kraftwerk allgemein'!$F$16-'2.1 Kraftwerk allgemein'!$F$15+1),0),COLUMN(BJ28)-1-('2.1 Kraftwerk allgemein'!$F$16-'2.1 Kraftwerk allgemein'!$F$15+1)),1,MIN(MAX($F28-('2.1 Kraftwerk allgemein'!$F$16-'2.1 Kraftwerk allgemein'!$F$15+1),1),COLUMN(BJ28)-('2.1 Kraftwerk allgemein'!$F$16-'2.1 Kraftwerk allgemein'!$F$15+1)))))/$F28,
SUM(OFFSET('2.5 CAPEX'!BX31,0,-MIN($F28-1,COLUMN(BJ28)-1),1,MIN($F28,COLUMN(BJ28))))/$F28)))))),
IF(OR(ISNUMBER($D28)=FALSE,$F28=""),"",
IF(AND('2.5 CAPEX'!$L31&lt;&gt;"x",'2.5 CAPEX'!$M31&lt;&gt;"x"),0,
IF($F28=0,0,
IF(BS$4&lt;'2.1 Kraftwerk allgemein'!$F$16,0,
IF(BS$4='2.1 Kraftwerk allgemein'!$F$16,'2.5 CAPEX'!$J31/$F28,
IF(BS$4&lt;'2.1 Kraftwerk allgemein'!$F$16+$F28,
('2.5 CAPEX'!$J31+SUM(OFFSET('2.5 CAPEX'!BX31,0,-MIN(MAX($F28-1-('2.1 Kraftwerk allgemein'!$F$16-'1.1 Allgemein'!$I$22+1),0),COLUMN(BJ28)-1-('2.1 Kraftwerk allgemein'!$F$16-'1.1 Allgemein'!$I$22+1)),1,MIN(MAX($F28-('2.1 Kraftwerk allgemein'!$F$16-'1.1 Allgemein'!$I$22+1),1),COLUMN(BJ28)-('2.1 Kraftwerk allgemein'!$F$16-'1.1 Allgemein'!$I$22+1)))))/$F28,
SUM(OFFSET('2.5 CAPEX'!BX31,0,-MIN($F28-1,COLUMN(BJ28)-1),1,MIN($F28,COLUMN(BJ28))))/$F28)))))))</f>
        <v>0</v>
      </c>
      <c r="BT28" s="199">
        <f ca="1">IF('2.1 Kraftwerk allgemein'!$F$15&lt;'1.1 Allgemein'!$I$22,
IF(OR(ISNUMBER($D28)=FALSE,$F28=""),"",
IF(AND('2.5 CAPEX'!$L31&lt;&gt;"x",'2.5 CAPEX'!$M31&lt;&gt;"x"),0,
IF($F28=0,0,
IF(BT$4&lt;'2.1 Kraftwerk allgemein'!$F$16,0,
IF(BT$4='2.1 Kraftwerk allgemein'!$F$16,'2.5 CAPEX'!$J31/$F28,
IF(BT$4&lt;'2.1 Kraftwerk allgemein'!$F$16+$F28,
('2.5 CAPEX'!$J31+SUM(OFFSET('2.5 CAPEX'!BY31,0,-MIN(MAX($F28-1-('2.1 Kraftwerk allgemein'!$F$16-'2.1 Kraftwerk allgemein'!$F$15+1),0),COLUMN(BK28)-1-('2.1 Kraftwerk allgemein'!$F$16-'2.1 Kraftwerk allgemein'!$F$15+1)),1,MIN(MAX($F28-('2.1 Kraftwerk allgemein'!$F$16-'2.1 Kraftwerk allgemein'!$F$15+1),1),COLUMN(BK28)-('2.1 Kraftwerk allgemein'!$F$16-'2.1 Kraftwerk allgemein'!$F$15+1)))))/$F28,
SUM(OFFSET('2.5 CAPEX'!BY31,0,-MIN($F28-1,COLUMN(BK28)-1),1,MIN($F28,COLUMN(BK28))))/$F28)))))),
IF(OR(ISNUMBER($D28)=FALSE,$F28=""),"",
IF(AND('2.5 CAPEX'!$L31&lt;&gt;"x",'2.5 CAPEX'!$M31&lt;&gt;"x"),0,
IF($F28=0,0,
IF(BT$4&lt;'2.1 Kraftwerk allgemein'!$F$16,0,
IF(BT$4='2.1 Kraftwerk allgemein'!$F$16,'2.5 CAPEX'!$J31/$F28,
IF(BT$4&lt;'2.1 Kraftwerk allgemein'!$F$16+$F28,
('2.5 CAPEX'!$J31+SUM(OFFSET('2.5 CAPEX'!BY31,0,-MIN(MAX($F28-1-('2.1 Kraftwerk allgemein'!$F$16-'1.1 Allgemein'!$I$22+1),0),COLUMN(BK28)-1-('2.1 Kraftwerk allgemein'!$F$16-'1.1 Allgemein'!$I$22+1)),1,MIN(MAX($F28-('2.1 Kraftwerk allgemein'!$F$16-'1.1 Allgemein'!$I$22+1),1),COLUMN(BK28)-('2.1 Kraftwerk allgemein'!$F$16-'1.1 Allgemein'!$I$22+1)))))/$F28,
SUM(OFFSET('2.5 CAPEX'!BY31,0,-MIN($F28-1,COLUMN(BK28)-1),1,MIN($F28,COLUMN(BK28))))/$F28)))))))</f>
        <v>0</v>
      </c>
      <c r="BU28" s="199">
        <f ca="1">IF('2.1 Kraftwerk allgemein'!$F$15&lt;'1.1 Allgemein'!$I$22,
IF(OR(ISNUMBER($D28)=FALSE,$F28=""),"",
IF(AND('2.5 CAPEX'!$L31&lt;&gt;"x",'2.5 CAPEX'!$M31&lt;&gt;"x"),0,
IF($F28=0,0,
IF(BU$4&lt;'2.1 Kraftwerk allgemein'!$F$16,0,
IF(BU$4='2.1 Kraftwerk allgemein'!$F$16,'2.5 CAPEX'!$J31/$F28,
IF(BU$4&lt;'2.1 Kraftwerk allgemein'!$F$16+$F28,
('2.5 CAPEX'!$J31+SUM(OFFSET('2.5 CAPEX'!BZ31,0,-MIN(MAX($F28-1-('2.1 Kraftwerk allgemein'!$F$16-'2.1 Kraftwerk allgemein'!$F$15+1),0),COLUMN(BL28)-1-('2.1 Kraftwerk allgemein'!$F$16-'2.1 Kraftwerk allgemein'!$F$15+1)),1,MIN(MAX($F28-('2.1 Kraftwerk allgemein'!$F$16-'2.1 Kraftwerk allgemein'!$F$15+1),1),COLUMN(BL28)-('2.1 Kraftwerk allgemein'!$F$16-'2.1 Kraftwerk allgemein'!$F$15+1)))))/$F28,
SUM(OFFSET('2.5 CAPEX'!BZ31,0,-MIN($F28-1,COLUMN(BL28)-1),1,MIN($F28,COLUMN(BL28))))/$F28)))))),
IF(OR(ISNUMBER($D28)=FALSE,$F28=""),"",
IF(AND('2.5 CAPEX'!$L31&lt;&gt;"x",'2.5 CAPEX'!$M31&lt;&gt;"x"),0,
IF($F28=0,0,
IF(BU$4&lt;'2.1 Kraftwerk allgemein'!$F$16,0,
IF(BU$4='2.1 Kraftwerk allgemein'!$F$16,'2.5 CAPEX'!$J31/$F28,
IF(BU$4&lt;'2.1 Kraftwerk allgemein'!$F$16+$F28,
('2.5 CAPEX'!$J31+SUM(OFFSET('2.5 CAPEX'!BZ31,0,-MIN(MAX($F28-1-('2.1 Kraftwerk allgemein'!$F$16-'1.1 Allgemein'!$I$22+1),0),COLUMN(BL28)-1-('2.1 Kraftwerk allgemein'!$F$16-'1.1 Allgemein'!$I$22+1)),1,MIN(MAX($F28-('2.1 Kraftwerk allgemein'!$F$16-'1.1 Allgemein'!$I$22+1),1),COLUMN(BL28)-('2.1 Kraftwerk allgemein'!$F$16-'1.1 Allgemein'!$I$22+1)))))/$F28,
SUM(OFFSET('2.5 CAPEX'!BZ31,0,-MIN($F28-1,COLUMN(BL28)-1),1,MIN($F28,COLUMN(BL28))))/$F28)))))))</f>
        <v>0</v>
      </c>
      <c r="BV28" s="199">
        <f ca="1">IF('2.1 Kraftwerk allgemein'!$F$15&lt;'1.1 Allgemein'!$I$22,
IF(OR(ISNUMBER($D28)=FALSE,$F28=""),"",
IF(AND('2.5 CAPEX'!$L31&lt;&gt;"x",'2.5 CAPEX'!$M31&lt;&gt;"x"),0,
IF($F28=0,0,
IF(BV$4&lt;'2.1 Kraftwerk allgemein'!$F$16,0,
IF(BV$4='2.1 Kraftwerk allgemein'!$F$16,'2.5 CAPEX'!$J31/$F28,
IF(BV$4&lt;'2.1 Kraftwerk allgemein'!$F$16+$F28,
('2.5 CAPEX'!$J31+SUM(OFFSET('2.5 CAPEX'!CA31,0,-MIN(MAX($F28-1-('2.1 Kraftwerk allgemein'!$F$16-'2.1 Kraftwerk allgemein'!$F$15+1),0),COLUMN(BM28)-1-('2.1 Kraftwerk allgemein'!$F$16-'2.1 Kraftwerk allgemein'!$F$15+1)),1,MIN(MAX($F28-('2.1 Kraftwerk allgemein'!$F$16-'2.1 Kraftwerk allgemein'!$F$15+1),1),COLUMN(BM28)-('2.1 Kraftwerk allgemein'!$F$16-'2.1 Kraftwerk allgemein'!$F$15+1)))))/$F28,
SUM(OFFSET('2.5 CAPEX'!CA31,0,-MIN($F28-1,COLUMN(BM28)-1),1,MIN($F28,COLUMN(BM28))))/$F28)))))),
IF(OR(ISNUMBER($D28)=FALSE,$F28=""),"",
IF(AND('2.5 CAPEX'!$L31&lt;&gt;"x",'2.5 CAPEX'!$M31&lt;&gt;"x"),0,
IF($F28=0,0,
IF(BV$4&lt;'2.1 Kraftwerk allgemein'!$F$16,0,
IF(BV$4='2.1 Kraftwerk allgemein'!$F$16,'2.5 CAPEX'!$J31/$F28,
IF(BV$4&lt;'2.1 Kraftwerk allgemein'!$F$16+$F28,
('2.5 CAPEX'!$J31+SUM(OFFSET('2.5 CAPEX'!CA31,0,-MIN(MAX($F28-1-('2.1 Kraftwerk allgemein'!$F$16-'1.1 Allgemein'!$I$22+1),0),COLUMN(BM28)-1-('2.1 Kraftwerk allgemein'!$F$16-'1.1 Allgemein'!$I$22+1)),1,MIN(MAX($F28-('2.1 Kraftwerk allgemein'!$F$16-'1.1 Allgemein'!$I$22+1),1),COLUMN(BM28)-('2.1 Kraftwerk allgemein'!$F$16-'1.1 Allgemein'!$I$22+1)))))/$F28,
SUM(OFFSET('2.5 CAPEX'!CA31,0,-MIN($F28-1,COLUMN(BM28)-1),1,MIN($F28,COLUMN(BM28))))/$F28)))))))</f>
        <v>0</v>
      </c>
      <c r="BW28" s="199">
        <f ca="1">IF('2.1 Kraftwerk allgemein'!$F$15&lt;'1.1 Allgemein'!$I$22,
IF(OR(ISNUMBER($D28)=FALSE,$F28=""),"",
IF(AND('2.5 CAPEX'!$L31&lt;&gt;"x",'2.5 CAPEX'!$M31&lt;&gt;"x"),0,
IF($F28=0,0,
IF(BW$4&lt;'2.1 Kraftwerk allgemein'!$F$16,0,
IF(BW$4='2.1 Kraftwerk allgemein'!$F$16,'2.5 CAPEX'!$J31/$F28,
IF(BW$4&lt;'2.1 Kraftwerk allgemein'!$F$16+$F28,
('2.5 CAPEX'!$J31+SUM(OFFSET('2.5 CAPEX'!CB31,0,-MIN(MAX($F28-1-('2.1 Kraftwerk allgemein'!$F$16-'2.1 Kraftwerk allgemein'!$F$15+1),0),COLUMN(BN28)-1-('2.1 Kraftwerk allgemein'!$F$16-'2.1 Kraftwerk allgemein'!$F$15+1)),1,MIN(MAX($F28-('2.1 Kraftwerk allgemein'!$F$16-'2.1 Kraftwerk allgemein'!$F$15+1),1),COLUMN(BN28)-('2.1 Kraftwerk allgemein'!$F$16-'2.1 Kraftwerk allgemein'!$F$15+1)))))/$F28,
SUM(OFFSET('2.5 CAPEX'!CB31,0,-MIN($F28-1,COLUMN(BN28)-1),1,MIN($F28,COLUMN(BN28))))/$F28)))))),
IF(OR(ISNUMBER($D28)=FALSE,$F28=""),"",
IF(AND('2.5 CAPEX'!$L31&lt;&gt;"x",'2.5 CAPEX'!$M31&lt;&gt;"x"),0,
IF($F28=0,0,
IF(BW$4&lt;'2.1 Kraftwerk allgemein'!$F$16,0,
IF(BW$4='2.1 Kraftwerk allgemein'!$F$16,'2.5 CAPEX'!$J31/$F28,
IF(BW$4&lt;'2.1 Kraftwerk allgemein'!$F$16+$F28,
('2.5 CAPEX'!$J31+SUM(OFFSET('2.5 CAPEX'!CB31,0,-MIN(MAX($F28-1-('2.1 Kraftwerk allgemein'!$F$16-'1.1 Allgemein'!$I$22+1),0),COLUMN(BN28)-1-('2.1 Kraftwerk allgemein'!$F$16-'1.1 Allgemein'!$I$22+1)),1,MIN(MAX($F28-('2.1 Kraftwerk allgemein'!$F$16-'1.1 Allgemein'!$I$22+1),1),COLUMN(BN28)-('2.1 Kraftwerk allgemein'!$F$16-'1.1 Allgemein'!$I$22+1)))))/$F28,
SUM(OFFSET('2.5 CAPEX'!CB31,0,-MIN($F28-1,COLUMN(BN28)-1),1,MIN($F28,COLUMN(BN28))))/$F28)))))))</f>
        <v>0</v>
      </c>
      <c r="BX28" s="199">
        <f ca="1">IF('2.1 Kraftwerk allgemein'!$F$15&lt;'1.1 Allgemein'!$I$22,
IF(OR(ISNUMBER($D28)=FALSE,$F28=""),"",
IF(AND('2.5 CAPEX'!$L31&lt;&gt;"x",'2.5 CAPEX'!$M31&lt;&gt;"x"),0,
IF($F28=0,0,
IF(BX$4&lt;'2.1 Kraftwerk allgemein'!$F$16,0,
IF(BX$4='2.1 Kraftwerk allgemein'!$F$16,'2.5 CAPEX'!$J31/$F28,
IF(BX$4&lt;'2.1 Kraftwerk allgemein'!$F$16+$F28,
('2.5 CAPEX'!$J31+SUM(OFFSET('2.5 CAPEX'!CC31,0,-MIN(MAX($F28-1-('2.1 Kraftwerk allgemein'!$F$16-'2.1 Kraftwerk allgemein'!$F$15+1),0),COLUMN(BO28)-1-('2.1 Kraftwerk allgemein'!$F$16-'2.1 Kraftwerk allgemein'!$F$15+1)),1,MIN(MAX($F28-('2.1 Kraftwerk allgemein'!$F$16-'2.1 Kraftwerk allgemein'!$F$15+1),1),COLUMN(BO28)-('2.1 Kraftwerk allgemein'!$F$16-'2.1 Kraftwerk allgemein'!$F$15+1)))))/$F28,
SUM(OFFSET('2.5 CAPEX'!CC31,0,-MIN($F28-1,COLUMN(BO28)-1),1,MIN($F28,COLUMN(BO28))))/$F28)))))),
IF(OR(ISNUMBER($D28)=FALSE,$F28=""),"",
IF(AND('2.5 CAPEX'!$L31&lt;&gt;"x",'2.5 CAPEX'!$M31&lt;&gt;"x"),0,
IF($F28=0,0,
IF(BX$4&lt;'2.1 Kraftwerk allgemein'!$F$16,0,
IF(BX$4='2.1 Kraftwerk allgemein'!$F$16,'2.5 CAPEX'!$J31/$F28,
IF(BX$4&lt;'2.1 Kraftwerk allgemein'!$F$16+$F28,
('2.5 CAPEX'!$J31+SUM(OFFSET('2.5 CAPEX'!CC31,0,-MIN(MAX($F28-1-('2.1 Kraftwerk allgemein'!$F$16-'1.1 Allgemein'!$I$22+1),0),COLUMN(BO28)-1-('2.1 Kraftwerk allgemein'!$F$16-'1.1 Allgemein'!$I$22+1)),1,MIN(MAX($F28-('2.1 Kraftwerk allgemein'!$F$16-'1.1 Allgemein'!$I$22+1),1),COLUMN(BO28)-('2.1 Kraftwerk allgemein'!$F$16-'1.1 Allgemein'!$I$22+1)))))/$F28,
SUM(OFFSET('2.5 CAPEX'!CC31,0,-MIN($F28-1,COLUMN(BO28)-1),1,MIN($F28,COLUMN(BO28))))/$F28)))))))</f>
        <v>0</v>
      </c>
      <c r="BY28" s="199">
        <f ca="1">IF('2.1 Kraftwerk allgemein'!$F$15&lt;'1.1 Allgemein'!$I$22,
IF(OR(ISNUMBER($D28)=FALSE,$F28=""),"",
IF(AND('2.5 CAPEX'!$L31&lt;&gt;"x",'2.5 CAPEX'!$M31&lt;&gt;"x"),0,
IF($F28=0,0,
IF(BY$4&lt;'2.1 Kraftwerk allgemein'!$F$16,0,
IF(BY$4='2.1 Kraftwerk allgemein'!$F$16,'2.5 CAPEX'!$J31/$F28,
IF(BY$4&lt;'2.1 Kraftwerk allgemein'!$F$16+$F28,
('2.5 CAPEX'!$J31+SUM(OFFSET('2.5 CAPEX'!CD31,0,-MIN(MAX($F28-1-('2.1 Kraftwerk allgemein'!$F$16-'2.1 Kraftwerk allgemein'!$F$15+1),0),COLUMN(BP28)-1-('2.1 Kraftwerk allgemein'!$F$16-'2.1 Kraftwerk allgemein'!$F$15+1)),1,MIN(MAX($F28-('2.1 Kraftwerk allgemein'!$F$16-'2.1 Kraftwerk allgemein'!$F$15+1),1),COLUMN(BP28)-('2.1 Kraftwerk allgemein'!$F$16-'2.1 Kraftwerk allgemein'!$F$15+1)))))/$F28,
SUM(OFFSET('2.5 CAPEX'!CD31,0,-MIN($F28-1,COLUMN(BP28)-1),1,MIN($F28,COLUMN(BP28))))/$F28)))))),
IF(OR(ISNUMBER($D28)=FALSE,$F28=""),"",
IF(AND('2.5 CAPEX'!$L31&lt;&gt;"x",'2.5 CAPEX'!$M31&lt;&gt;"x"),0,
IF($F28=0,0,
IF(BY$4&lt;'2.1 Kraftwerk allgemein'!$F$16,0,
IF(BY$4='2.1 Kraftwerk allgemein'!$F$16,'2.5 CAPEX'!$J31/$F28,
IF(BY$4&lt;'2.1 Kraftwerk allgemein'!$F$16+$F28,
('2.5 CAPEX'!$J31+SUM(OFFSET('2.5 CAPEX'!CD31,0,-MIN(MAX($F28-1-('2.1 Kraftwerk allgemein'!$F$16-'1.1 Allgemein'!$I$22+1),0),COLUMN(BP28)-1-('2.1 Kraftwerk allgemein'!$F$16-'1.1 Allgemein'!$I$22+1)),1,MIN(MAX($F28-('2.1 Kraftwerk allgemein'!$F$16-'1.1 Allgemein'!$I$22+1),1),COLUMN(BP28)-('2.1 Kraftwerk allgemein'!$F$16-'1.1 Allgemein'!$I$22+1)))))/$F28,
SUM(OFFSET('2.5 CAPEX'!CD31,0,-MIN($F28-1,COLUMN(BP28)-1),1,MIN($F28,COLUMN(BP28))))/$F28)))))))</f>
        <v>0</v>
      </c>
      <c r="BZ28" s="199">
        <f ca="1">IF('2.1 Kraftwerk allgemein'!$F$15&lt;'1.1 Allgemein'!$I$22,
IF(OR(ISNUMBER($D28)=FALSE,$F28=""),"",
IF(AND('2.5 CAPEX'!$L31&lt;&gt;"x",'2.5 CAPEX'!$M31&lt;&gt;"x"),0,
IF($F28=0,0,
IF(BZ$4&lt;'2.1 Kraftwerk allgemein'!$F$16,0,
IF(BZ$4='2.1 Kraftwerk allgemein'!$F$16,'2.5 CAPEX'!$J31/$F28,
IF(BZ$4&lt;'2.1 Kraftwerk allgemein'!$F$16+$F28,
('2.5 CAPEX'!$J31+SUM(OFFSET('2.5 CAPEX'!CE31,0,-MIN(MAX($F28-1-('2.1 Kraftwerk allgemein'!$F$16-'2.1 Kraftwerk allgemein'!$F$15+1),0),COLUMN(BQ28)-1-('2.1 Kraftwerk allgemein'!$F$16-'2.1 Kraftwerk allgemein'!$F$15+1)),1,MIN(MAX($F28-('2.1 Kraftwerk allgemein'!$F$16-'2.1 Kraftwerk allgemein'!$F$15+1),1),COLUMN(BQ28)-('2.1 Kraftwerk allgemein'!$F$16-'2.1 Kraftwerk allgemein'!$F$15+1)))))/$F28,
SUM(OFFSET('2.5 CAPEX'!CE31,0,-MIN($F28-1,COLUMN(BQ28)-1),1,MIN($F28,COLUMN(BQ28))))/$F28)))))),
IF(OR(ISNUMBER($D28)=FALSE,$F28=""),"",
IF(AND('2.5 CAPEX'!$L31&lt;&gt;"x",'2.5 CAPEX'!$M31&lt;&gt;"x"),0,
IF($F28=0,0,
IF(BZ$4&lt;'2.1 Kraftwerk allgemein'!$F$16,0,
IF(BZ$4='2.1 Kraftwerk allgemein'!$F$16,'2.5 CAPEX'!$J31/$F28,
IF(BZ$4&lt;'2.1 Kraftwerk allgemein'!$F$16+$F28,
('2.5 CAPEX'!$J31+SUM(OFFSET('2.5 CAPEX'!CE31,0,-MIN(MAX($F28-1-('2.1 Kraftwerk allgemein'!$F$16-'1.1 Allgemein'!$I$22+1),0),COLUMN(BQ28)-1-('2.1 Kraftwerk allgemein'!$F$16-'1.1 Allgemein'!$I$22+1)),1,MIN(MAX($F28-('2.1 Kraftwerk allgemein'!$F$16-'1.1 Allgemein'!$I$22+1),1),COLUMN(BQ28)-('2.1 Kraftwerk allgemein'!$F$16-'1.1 Allgemein'!$I$22+1)))))/$F28,
SUM(OFFSET('2.5 CAPEX'!CE31,0,-MIN($F28-1,COLUMN(BQ28)-1),1,MIN($F28,COLUMN(BQ28))))/$F28)))))))</f>
        <v>0</v>
      </c>
      <c r="CA28" s="199">
        <f ca="1">IF('2.1 Kraftwerk allgemein'!$F$15&lt;'1.1 Allgemein'!$I$22,
IF(OR(ISNUMBER($D28)=FALSE,$F28=""),"",
IF(AND('2.5 CAPEX'!$L31&lt;&gt;"x",'2.5 CAPEX'!$M31&lt;&gt;"x"),0,
IF($F28=0,0,
IF(CA$4&lt;'2.1 Kraftwerk allgemein'!$F$16,0,
IF(CA$4='2.1 Kraftwerk allgemein'!$F$16,'2.5 CAPEX'!$J31/$F28,
IF(CA$4&lt;'2.1 Kraftwerk allgemein'!$F$16+$F28,
('2.5 CAPEX'!$J31+SUM(OFFSET('2.5 CAPEX'!CF31,0,-MIN(MAX($F28-1-('2.1 Kraftwerk allgemein'!$F$16-'2.1 Kraftwerk allgemein'!$F$15+1),0),COLUMN(BR28)-1-('2.1 Kraftwerk allgemein'!$F$16-'2.1 Kraftwerk allgemein'!$F$15+1)),1,MIN(MAX($F28-('2.1 Kraftwerk allgemein'!$F$16-'2.1 Kraftwerk allgemein'!$F$15+1),1),COLUMN(BR28)-('2.1 Kraftwerk allgemein'!$F$16-'2.1 Kraftwerk allgemein'!$F$15+1)))))/$F28,
SUM(OFFSET('2.5 CAPEX'!CF31,0,-MIN($F28-1,COLUMN(BR28)-1),1,MIN($F28,COLUMN(BR28))))/$F28)))))),
IF(OR(ISNUMBER($D28)=FALSE,$F28=""),"",
IF(AND('2.5 CAPEX'!$L31&lt;&gt;"x",'2.5 CAPEX'!$M31&lt;&gt;"x"),0,
IF($F28=0,0,
IF(CA$4&lt;'2.1 Kraftwerk allgemein'!$F$16,0,
IF(CA$4='2.1 Kraftwerk allgemein'!$F$16,'2.5 CAPEX'!$J31/$F28,
IF(CA$4&lt;'2.1 Kraftwerk allgemein'!$F$16+$F28,
('2.5 CAPEX'!$J31+SUM(OFFSET('2.5 CAPEX'!CF31,0,-MIN(MAX($F28-1-('2.1 Kraftwerk allgemein'!$F$16-'1.1 Allgemein'!$I$22+1),0),COLUMN(BR28)-1-('2.1 Kraftwerk allgemein'!$F$16-'1.1 Allgemein'!$I$22+1)),1,MIN(MAX($F28-('2.1 Kraftwerk allgemein'!$F$16-'1.1 Allgemein'!$I$22+1),1),COLUMN(BR28)-('2.1 Kraftwerk allgemein'!$F$16-'1.1 Allgemein'!$I$22+1)))))/$F28,
SUM(OFFSET('2.5 CAPEX'!CF31,0,-MIN($F28-1,COLUMN(BR28)-1),1,MIN($F28,COLUMN(BR28))))/$F28)))))))</f>
        <v>0</v>
      </c>
      <c r="CB28" s="199">
        <f ca="1">IF('2.1 Kraftwerk allgemein'!$F$15&lt;'1.1 Allgemein'!$I$22,
IF(OR(ISNUMBER($D28)=FALSE,$F28=""),"",
IF(AND('2.5 CAPEX'!$L31&lt;&gt;"x",'2.5 CAPEX'!$M31&lt;&gt;"x"),0,
IF($F28=0,0,
IF(CB$4&lt;'2.1 Kraftwerk allgemein'!$F$16,0,
IF(CB$4='2.1 Kraftwerk allgemein'!$F$16,'2.5 CAPEX'!$J31/$F28,
IF(CB$4&lt;'2.1 Kraftwerk allgemein'!$F$16+$F28,
('2.5 CAPEX'!$J31+SUM(OFFSET('2.5 CAPEX'!CG31,0,-MIN(MAX($F28-1-('2.1 Kraftwerk allgemein'!$F$16-'2.1 Kraftwerk allgemein'!$F$15+1),0),COLUMN(BS28)-1-('2.1 Kraftwerk allgemein'!$F$16-'2.1 Kraftwerk allgemein'!$F$15+1)),1,MIN(MAX($F28-('2.1 Kraftwerk allgemein'!$F$16-'2.1 Kraftwerk allgemein'!$F$15+1),1),COLUMN(BS28)-('2.1 Kraftwerk allgemein'!$F$16-'2.1 Kraftwerk allgemein'!$F$15+1)))))/$F28,
SUM(OFFSET('2.5 CAPEX'!CG31,0,-MIN($F28-1,COLUMN(BS28)-1),1,MIN($F28,COLUMN(BS28))))/$F28)))))),
IF(OR(ISNUMBER($D28)=FALSE,$F28=""),"",
IF(AND('2.5 CAPEX'!$L31&lt;&gt;"x",'2.5 CAPEX'!$M31&lt;&gt;"x"),0,
IF($F28=0,0,
IF(CB$4&lt;'2.1 Kraftwerk allgemein'!$F$16,0,
IF(CB$4='2.1 Kraftwerk allgemein'!$F$16,'2.5 CAPEX'!$J31/$F28,
IF(CB$4&lt;'2.1 Kraftwerk allgemein'!$F$16+$F28,
('2.5 CAPEX'!$J31+SUM(OFFSET('2.5 CAPEX'!CG31,0,-MIN(MAX($F28-1-('2.1 Kraftwerk allgemein'!$F$16-'1.1 Allgemein'!$I$22+1),0),COLUMN(BS28)-1-('2.1 Kraftwerk allgemein'!$F$16-'1.1 Allgemein'!$I$22+1)),1,MIN(MAX($F28-('2.1 Kraftwerk allgemein'!$F$16-'1.1 Allgemein'!$I$22+1),1),COLUMN(BS28)-('2.1 Kraftwerk allgemein'!$F$16-'1.1 Allgemein'!$I$22+1)))))/$F28,
SUM(OFFSET('2.5 CAPEX'!CG31,0,-MIN($F28-1,COLUMN(BS28)-1),1,MIN($F28,COLUMN(BS28))))/$F28)))))))</f>
        <v>0</v>
      </c>
      <c r="CC28" s="199">
        <f ca="1">IF('2.1 Kraftwerk allgemein'!$F$15&lt;'1.1 Allgemein'!$I$22,
IF(OR(ISNUMBER($D28)=FALSE,$F28=""),"",
IF(AND('2.5 CAPEX'!$L31&lt;&gt;"x",'2.5 CAPEX'!$M31&lt;&gt;"x"),0,
IF($F28=0,0,
IF(CC$4&lt;'2.1 Kraftwerk allgemein'!$F$16,0,
IF(CC$4='2.1 Kraftwerk allgemein'!$F$16,'2.5 CAPEX'!$J31/$F28,
IF(CC$4&lt;'2.1 Kraftwerk allgemein'!$F$16+$F28,
('2.5 CAPEX'!$J31+SUM(OFFSET('2.5 CAPEX'!CH31,0,-MIN(MAX($F28-1-('2.1 Kraftwerk allgemein'!$F$16-'2.1 Kraftwerk allgemein'!$F$15+1),0),COLUMN(BT28)-1-('2.1 Kraftwerk allgemein'!$F$16-'2.1 Kraftwerk allgemein'!$F$15+1)),1,MIN(MAX($F28-('2.1 Kraftwerk allgemein'!$F$16-'2.1 Kraftwerk allgemein'!$F$15+1),1),COLUMN(BT28)-('2.1 Kraftwerk allgemein'!$F$16-'2.1 Kraftwerk allgemein'!$F$15+1)))))/$F28,
SUM(OFFSET('2.5 CAPEX'!CH31,0,-MIN($F28-1,COLUMN(BT28)-1),1,MIN($F28,COLUMN(BT28))))/$F28)))))),
IF(OR(ISNUMBER($D28)=FALSE,$F28=""),"",
IF(AND('2.5 CAPEX'!$L31&lt;&gt;"x",'2.5 CAPEX'!$M31&lt;&gt;"x"),0,
IF($F28=0,0,
IF(CC$4&lt;'2.1 Kraftwerk allgemein'!$F$16,0,
IF(CC$4='2.1 Kraftwerk allgemein'!$F$16,'2.5 CAPEX'!$J31/$F28,
IF(CC$4&lt;'2.1 Kraftwerk allgemein'!$F$16+$F28,
('2.5 CAPEX'!$J31+SUM(OFFSET('2.5 CAPEX'!CH31,0,-MIN(MAX($F28-1-('2.1 Kraftwerk allgemein'!$F$16-'1.1 Allgemein'!$I$22+1),0),COLUMN(BT28)-1-('2.1 Kraftwerk allgemein'!$F$16-'1.1 Allgemein'!$I$22+1)),1,MIN(MAX($F28-('2.1 Kraftwerk allgemein'!$F$16-'1.1 Allgemein'!$I$22+1),1),COLUMN(BT28)-('2.1 Kraftwerk allgemein'!$F$16-'1.1 Allgemein'!$I$22+1)))))/$F28,
SUM(OFFSET('2.5 CAPEX'!CH31,0,-MIN($F28-1,COLUMN(BT28)-1),1,MIN($F28,COLUMN(BT28))))/$F28)))))))</f>
        <v>0</v>
      </c>
      <c r="CD28" s="199">
        <f ca="1">IF('2.1 Kraftwerk allgemein'!$F$15&lt;'1.1 Allgemein'!$I$22,
IF(OR(ISNUMBER($D28)=FALSE,$F28=""),"",
IF(AND('2.5 CAPEX'!$L31&lt;&gt;"x",'2.5 CAPEX'!$M31&lt;&gt;"x"),0,
IF($F28=0,0,
IF(CD$4&lt;'2.1 Kraftwerk allgemein'!$F$16,0,
IF(CD$4='2.1 Kraftwerk allgemein'!$F$16,'2.5 CAPEX'!$J31/$F28,
IF(CD$4&lt;'2.1 Kraftwerk allgemein'!$F$16+$F28,
('2.5 CAPEX'!$J31+SUM(OFFSET('2.5 CAPEX'!CI31,0,-MIN(MAX($F28-1-('2.1 Kraftwerk allgemein'!$F$16-'2.1 Kraftwerk allgemein'!$F$15+1),0),COLUMN(BU28)-1-('2.1 Kraftwerk allgemein'!$F$16-'2.1 Kraftwerk allgemein'!$F$15+1)),1,MIN(MAX($F28-('2.1 Kraftwerk allgemein'!$F$16-'2.1 Kraftwerk allgemein'!$F$15+1),1),COLUMN(BU28)-('2.1 Kraftwerk allgemein'!$F$16-'2.1 Kraftwerk allgemein'!$F$15+1)))))/$F28,
SUM(OFFSET('2.5 CAPEX'!CI31,0,-MIN($F28-1,COLUMN(BU28)-1),1,MIN($F28,COLUMN(BU28))))/$F28)))))),
IF(OR(ISNUMBER($D28)=FALSE,$F28=""),"",
IF(AND('2.5 CAPEX'!$L31&lt;&gt;"x",'2.5 CAPEX'!$M31&lt;&gt;"x"),0,
IF($F28=0,0,
IF(CD$4&lt;'2.1 Kraftwerk allgemein'!$F$16,0,
IF(CD$4='2.1 Kraftwerk allgemein'!$F$16,'2.5 CAPEX'!$J31/$F28,
IF(CD$4&lt;'2.1 Kraftwerk allgemein'!$F$16+$F28,
('2.5 CAPEX'!$J31+SUM(OFFSET('2.5 CAPEX'!CI31,0,-MIN(MAX($F28-1-('2.1 Kraftwerk allgemein'!$F$16-'1.1 Allgemein'!$I$22+1),0),COLUMN(BU28)-1-('2.1 Kraftwerk allgemein'!$F$16-'1.1 Allgemein'!$I$22+1)),1,MIN(MAX($F28-('2.1 Kraftwerk allgemein'!$F$16-'1.1 Allgemein'!$I$22+1),1),COLUMN(BU28)-('2.1 Kraftwerk allgemein'!$F$16-'1.1 Allgemein'!$I$22+1)))))/$F28,
SUM(OFFSET('2.5 CAPEX'!CI31,0,-MIN($F28-1,COLUMN(BU28)-1),1,MIN($F28,COLUMN(BU28))))/$F28)))))))</f>
        <v>0</v>
      </c>
      <c r="CE28" s="199">
        <f ca="1">IF('2.1 Kraftwerk allgemein'!$F$15&lt;'1.1 Allgemein'!$I$22,
IF(OR(ISNUMBER($D28)=FALSE,$F28=""),"",
IF(AND('2.5 CAPEX'!$L31&lt;&gt;"x",'2.5 CAPEX'!$M31&lt;&gt;"x"),0,
IF($F28=0,0,
IF(CE$4&lt;'2.1 Kraftwerk allgemein'!$F$16,0,
IF(CE$4='2.1 Kraftwerk allgemein'!$F$16,'2.5 CAPEX'!$J31/$F28,
IF(CE$4&lt;'2.1 Kraftwerk allgemein'!$F$16+$F28,
('2.5 CAPEX'!$J31+SUM(OFFSET('2.5 CAPEX'!CJ31,0,-MIN(MAX($F28-1-('2.1 Kraftwerk allgemein'!$F$16-'2.1 Kraftwerk allgemein'!$F$15+1),0),COLUMN(BV28)-1-('2.1 Kraftwerk allgemein'!$F$16-'2.1 Kraftwerk allgemein'!$F$15+1)),1,MIN(MAX($F28-('2.1 Kraftwerk allgemein'!$F$16-'2.1 Kraftwerk allgemein'!$F$15+1),1),COLUMN(BV28)-('2.1 Kraftwerk allgemein'!$F$16-'2.1 Kraftwerk allgemein'!$F$15+1)))))/$F28,
SUM(OFFSET('2.5 CAPEX'!CJ31,0,-MIN($F28-1,COLUMN(BV28)-1),1,MIN($F28,COLUMN(BV28))))/$F28)))))),
IF(OR(ISNUMBER($D28)=FALSE,$F28=""),"",
IF(AND('2.5 CAPEX'!$L31&lt;&gt;"x",'2.5 CAPEX'!$M31&lt;&gt;"x"),0,
IF($F28=0,0,
IF(CE$4&lt;'2.1 Kraftwerk allgemein'!$F$16,0,
IF(CE$4='2.1 Kraftwerk allgemein'!$F$16,'2.5 CAPEX'!$J31/$F28,
IF(CE$4&lt;'2.1 Kraftwerk allgemein'!$F$16+$F28,
('2.5 CAPEX'!$J31+SUM(OFFSET('2.5 CAPEX'!CJ31,0,-MIN(MAX($F28-1-('2.1 Kraftwerk allgemein'!$F$16-'1.1 Allgemein'!$I$22+1),0),COLUMN(BV28)-1-('2.1 Kraftwerk allgemein'!$F$16-'1.1 Allgemein'!$I$22+1)),1,MIN(MAX($F28-('2.1 Kraftwerk allgemein'!$F$16-'1.1 Allgemein'!$I$22+1),1),COLUMN(BV28)-('2.1 Kraftwerk allgemein'!$F$16-'1.1 Allgemein'!$I$22+1)))))/$F28,
SUM(OFFSET('2.5 CAPEX'!CJ31,0,-MIN($F28-1,COLUMN(BV28)-1),1,MIN($F28,COLUMN(BV28))))/$F28)))))))</f>
        <v>0</v>
      </c>
      <c r="CF28" s="199">
        <f ca="1">IF('2.1 Kraftwerk allgemein'!$F$15&lt;'1.1 Allgemein'!$I$22,
IF(OR(ISNUMBER($D28)=FALSE,$F28=""),"",
IF(AND('2.5 CAPEX'!$L31&lt;&gt;"x",'2.5 CAPEX'!$M31&lt;&gt;"x"),0,
IF($F28=0,0,
IF(CF$4&lt;'2.1 Kraftwerk allgemein'!$F$16,0,
IF(CF$4='2.1 Kraftwerk allgemein'!$F$16,'2.5 CAPEX'!$J31/$F28,
IF(CF$4&lt;'2.1 Kraftwerk allgemein'!$F$16+$F28,
('2.5 CAPEX'!$J31+SUM(OFFSET('2.5 CAPEX'!CK31,0,-MIN(MAX($F28-1-('2.1 Kraftwerk allgemein'!$F$16-'2.1 Kraftwerk allgemein'!$F$15+1),0),COLUMN(BW28)-1-('2.1 Kraftwerk allgemein'!$F$16-'2.1 Kraftwerk allgemein'!$F$15+1)),1,MIN(MAX($F28-('2.1 Kraftwerk allgemein'!$F$16-'2.1 Kraftwerk allgemein'!$F$15+1),1),COLUMN(BW28)-('2.1 Kraftwerk allgemein'!$F$16-'2.1 Kraftwerk allgemein'!$F$15+1)))))/$F28,
SUM(OFFSET('2.5 CAPEX'!CK31,0,-MIN($F28-1,COLUMN(BW28)-1),1,MIN($F28,COLUMN(BW28))))/$F28)))))),
IF(OR(ISNUMBER($D28)=FALSE,$F28=""),"",
IF(AND('2.5 CAPEX'!$L31&lt;&gt;"x",'2.5 CAPEX'!$M31&lt;&gt;"x"),0,
IF($F28=0,0,
IF(CF$4&lt;'2.1 Kraftwerk allgemein'!$F$16,0,
IF(CF$4='2.1 Kraftwerk allgemein'!$F$16,'2.5 CAPEX'!$J31/$F28,
IF(CF$4&lt;'2.1 Kraftwerk allgemein'!$F$16+$F28,
('2.5 CAPEX'!$J31+SUM(OFFSET('2.5 CAPEX'!CK31,0,-MIN(MAX($F28-1-('2.1 Kraftwerk allgemein'!$F$16-'1.1 Allgemein'!$I$22+1),0),COLUMN(BW28)-1-('2.1 Kraftwerk allgemein'!$F$16-'1.1 Allgemein'!$I$22+1)),1,MIN(MAX($F28-('2.1 Kraftwerk allgemein'!$F$16-'1.1 Allgemein'!$I$22+1),1),COLUMN(BW28)-('2.1 Kraftwerk allgemein'!$F$16-'1.1 Allgemein'!$I$22+1)))))/$F28,
SUM(OFFSET('2.5 CAPEX'!CK31,0,-MIN($F28-1,COLUMN(BW28)-1),1,MIN($F28,COLUMN(BW28))))/$F28)))))))</f>
        <v>0</v>
      </c>
      <c r="CG28" s="199">
        <f ca="1">IF('2.1 Kraftwerk allgemein'!$F$15&lt;'1.1 Allgemein'!$I$22,
IF(OR(ISNUMBER($D28)=FALSE,$F28=""),"",
IF(AND('2.5 CAPEX'!$L31&lt;&gt;"x",'2.5 CAPEX'!$M31&lt;&gt;"x"),0,
IF($F28=0,0,
IF(CG$4&lt;'2.1 Kraftwerk allgemein'!$F$16,0,
IF(CG$4='2.1 Kraftwerk allgemein'!$F$16,'2.5 CAPEX'!$J31/$F28,
IF(CG$4&lt;'2.1 Kraftwerk allgemein'!$F$16+$F28,
('2.5 CAPEX'!$J31+SUM(OFFSET('2.5 CAPEX'!CL31,0,-MIN(MAX($F28-1-('2.1 Kraftwerk allgemein'!$F$16-'2.1 Kraftwerk allgemein'!$F$15+1),0),COLUMN(BX28)-1-('2.1 Kraftwerk allgemein'!$F$16-'2.1 Kraftwerk allgemein'!$F$15+1)),1,MIN(MAX($F28-('2.1 Kraftwerk allgemein'!$F$16-'2.1 Kraftwerk allgemein'!$F$15+1),1),COLUMN(BX28)-('2.1 Kraftwerk allgemein'!$F$16-'2.1 Kraftwerk allgemein'!$F$15+1)))))/$F28,
SUM(OFFSET('2.5 CAPEX'!CL31,0,-MIN($F28-1,COLUMN(BX28)-1),1,MIN($F28,COLUMN(BX28))))/$F28)))))),
IF(OR(ISNUMBER($D28)=FALSE,$F28=""),"",
IF(AND('2.5 CAPEX'!$L31&lt;&gt;"x",'2.5 CAPEX'!$M31&lt;&gt;"x"),0,
IF($F28=0,0,
IF(CG$4&lt;'2.1 Kraftwerk allgemein'!$F$16,0,
IF(CG$4='2.1 Kraftwerk allgemein'!$F$16,'2.5 CAPEX'!$J31/$F28,
IF(CG$4&lt;'2.1 Kraftwerk allgemein'!$F$16+$F28,
('2.5 CAPEX'!$J31+SUM(OFFSET('2.5 CAPEX'!CL31,0,-MIN(MAX($F28-1-('2.1 Kraftwerk allgemein'!$F$16-'1.1 Allgemein'!$I$22+1),0),COLUMN(BX28)-1-('2.1 Kraftwerk allgemein'!$F$16-'1.1 Allgemein'!$I$22+1)),1,MIN(MAX($F28-('2.1 Kraftwerk allgemein'!$F$16-'1.1 Allgemein'!$I$22+1),1),COLUMN(BX28)-('2.1 Kraftwerk allgemein'!$F$16-'1.1 Allgemein'!$I$22+1)))))/$F28,
SUM(OFFSET('2.5 CAPEX'!CL31,0,-MIN($F28-1,COLUMN(BX28)-1),1,MIN($F28,COLUMN(BX28))))/$F28)))))))</f>
        <v>0</v>
      </c>
      <c r="CH28" s="199">
        <f ca="1">IF('2.1 Kraftwerk allgemein'!$F$15&lt;'1.1 Allgemein'!$I$22,
IF(OR(ISNUMBER($D28)=FALSE,$F28=""),"",
IF(AND('2.5 CAPEX'!$L31&lt;&gt;"x",'2.5 CAPEX'!$M31&lt;&gt;"x"),0,
IF($F28=0,0,
IF(CH$4&lt;'2.1 Kraftwerk allgemein'!$F$16,0,
IF(CH$4='2.1 Kraftwerk allgemein'!$F$16,'2.5 CAPEX'!$J31/$F28,
IF(CH$4&lt;'2.1 Kraftwerk allgemein'!$F$16+$F28,
('2.5 CAPEX'!$J31+SUM(OFFSET('2.5 CAPEX'!CM31,0,-MIN(MAX($F28-1-('2.1 Kraftwerk allgemein'!$F$16-'2.1 Kraftwerk allgemein'!$F$15+1),0),COLUMN(BY28)-1-('2.1 Kraftwerk allgemein'!$F$16-'2.1 Kraftwerk allgemein'!$F$15+1)),1,MIN(MAX($F28-('2.1 Kraftwerk allgemein'!$F$16-'2.1 Kraftwerk allgemein'!$F$15+1),1),COLUMN(BY28)-('2.1 Kraftwerk allgemein'!$F$16-'2.1 Kraftwerk allgemein'!$F$15+1)))))/$F28,
SUM(OFFSET('2.5 CAPEX'!CM31,0,-MIN($F28-1,COLUMN(BY28)-1),1,MIN($F28,COLUMN(BY28))))/$F28)))))),
IF(OR(ISNUMBER($D28)=FALSE,$F28=""),"",
IF(AND('2.5 CAPEX'!$L31&lt;&gt;"x",'2.5 CAPEX'!$M31&lt;&gt;"x"),0,
IF($F28=0,0,
IF(CH$4&lt;'2.1 Kraftwerk allgemein'!$F$16,0,
IF(CH$4='2.1 Kraftwerk allgemein'!$F$16,'2.5 CAPEX'!$J31/$F28,
IF(CH$4&lt;'2.1 Kraftwerk allgemein'!$F$16+$F28,
('2.5 CAPEX'!$J31+SUM(OFFSET('2.5 CAPEX'!CM31,0,-MIN(MAX($F28-1-('2.1 Kraftwerk allgemein'!$F$16-'1.1 Allgemein'!$I$22+1),0),COLUMN(BY28)-1-('2.1 Kraftwerk allgemein'!$F$16-'1.1 Allgemein'!$I$22+1)),1,MIN(MAX($F28-('2.1 Kraftwerk allgemein'!$F$16-'1.1 Allgemein'!$I$22+1),1),COLUMN(BY28)-('2.1 Kraftwerk allgemein'!$F$16-'1.1 Allgemein'!$I$22+1)))))/$F28,
SUM(OFFSET('2.5 CAPEX'!CM31,0,-MIN($F28-1,COLUMN(BY28)-1),1,MIN($F28,COLUMN(BY28))))/$F28)))))))</f>
        <v>0</v>
      </c>
      <c r="CI28" s="199">
        <f ca="1">IF('2.1 Kraftwerk allgemein'!$F$15&lt;'1.1 Allgemein'!$I$22,
IF(OR(ISNUMBER($D28)=FALSE,$F28=""),"",
IF(AND('2.5 CAPEX'!$L31&lt;&gt;"x",'2.5 CAPEX'!$M31&lt;&gt;"x"),0,
IF($F28=0,0,
IF(CI$4&lt;'2.1 Kraftwerk allgemein'!$F$16,0,
IF(CI$4='2.1 Kraftwerk allgemein'!$F$16,'2.5 CAPEX'!$J31/$F28,
IF(CI$4&lt;'2.1 Kraftwerk allgemein'!$F$16+$F28,
('2.5 CAPEX'!$J31+SUM(OFFSET('2.5 CAPEX'!CN31,0,-MIN(MAX($F28-1-('2.1 Kraftwerk allgemein'!$F$16-'2.1 Kraftwerk allgemein'!$F$15+1),0),COLUMN(BZ28)-1-('2.1 Kraftwerk allgemein'!$F$16-'2.1 Kraftwerk allgemein'!$F$15+1)),1,MIN(MAX($F28-('2.1 Kraftwerk allgemein'!$F$16-'2.1 Kraftwerk allgemein'!$F$15+1),1),COLUMN(BZ28)-('2.1 Kraftwerk allgemein'!$F$16-'2.1 Kraftwerk allgemein'!$F$15+1)))))/$F28,
SUM(OFFSET('2.5 CAPEX'!CN31,0,-MIN($F28-1,COLUMN(BZ28)-1),1,MIN($F28,COLUMN(BZ28))))/$F28)))))),
IF(OR(ISNUMBER($D28)=FALSE,$F28=""),"",
IF(AND('2.5 CAPEX'!$L31&lt;&gt;"x",'2.5 CAPEX'!$M31&lt;&gt;"x"),0,
IF($F28=0,0,
IF(CI$4&lt;'2.1 Kraftwerk allgemein'!$F$16,0,
IF(CI$4='2.1 Kraftwerk allgemein'!$F$16,'2.5 CAPEX'!$J31/$F28,
IF(CI$4&lt;'2.1 Kraftwerk allgemein'!$F$16+$F28,
('2.5 CAPEX'!$J31+SUM(OFFSET('2.5 CAPEX'!CN31,0,-MIN(MAX($F28-1-('2.1 Kraftwerk allgemein'!$F$16-'1.1 Allgemein'!$I$22+1),0),COLUMN(BZ28)-1-('2.1 Kraftwerk allgemein'!$F$16-'1.1 Allgemein'!$I$22+1)),1,MIN(MAX($F28-('2.1 Kraftwerk allgemein'!$F$16-'1.1 Allgemein'!$I$22+1),1),COLUMN(BZ28)-('2.1 Kraftwerk allgemein'!$F$16-'1.1 Allgemein'!$I$22+1)))))/$F28,
SUM(OFFSET('2.5 CAPEX'!CN31,0,-MIN($F28-1,COLUMN(BZ28)-1),1,MIN($F28,COLUMN(BZ28))))/$F28)))))))</f>
        <v>0</v>
      </c>
      <c r="CJ28" s="199">
        <f ca="1">IF('2.1 Kraftwerk allgemein'!$F$15&lt;'1.1 Allgemein'!$I$22,
IF(OR(ISNUMBER($D28)=FALSE,$F28=""),"",
IF(AND('2.5 CAPEX'!$L31&lt;&gt;"x",'2.5 CAPEX'!$M31&lt;&gt;"x"),0,
IF($F28=0,0,
IF(CJ$4&lt;'2.1 Kraftwerk allgemein'!$F$16,0,
IF(CJ$4='2.1 Kraftwerk allgemein'!$F$16,'2.5 CAPEX'!$J31/$F28,
IF(CJ$4&lt;'2.1 Kraftwerk allgemein'!$F$16+$F28,
('2.5 CAPEX'!$J31+SUM(OFFSET('2.5 CAPEX'!CO31,0,-MIN(MAX($F28-1-('2.1 Kraftwerk allgemein'!$F$16-'2.1 Kraftwerk allgemein'!$F$15+1),0),COLUMN(CA28)-1-('2.1 Kraftwerk allgemein'!$F$16-'2.1 Kraftwerk allgemein'!$F$15+1)),1,MIN(MAX($F28-('2.1 Kraftwerk allgemein'!$F$16-'2.1 Kraftwerk allgemein'!$F$15+1),1),COLUMN(CA28)-('2.1 Kraftwerk allgemein'!$F$16-'2.1 Kraftwerk allgemein'!$F$15+1)))))/$F28,
SUM(OFFSET('2.5 CAPEX'!CO31,0,-MIN($F28-1,COLUMN(CA28)-1),1,MIN($F28,COLUMN(CA28))))/$F28)))))),
IF(OR(ISNUMBER($D28)=FALSE,$F28=""),"",
IF(AND('2.5 CAPEX'!$L31&lt;&gt;"x",'2.5 CAPEX'!$M31&lt;&gt;"x"),0,
IF($F28=0,0,
IF(CJ$4&lt;'2.1 Kraftwerk allgemein'!$F$16,0,
IF(CJ$4='2.1 Kraftwerk allgemein'!$F$16,'2.5 CAPEX'!$J31/$F28,
IF(CJ$4&lt;'2.1 Kraftwerk allgemein'!$F$16+$F28,
('2.5 CAPEX'!$J31+SUM(OFFSET('2.5 CAPEX'!CO31,0,-MIN(MAX($F28-1-('2.1 Kraftwerk allgemein'!$F$16-'1.1 Allgemein'!$I$22+1),0),COLUMN(CA28)-1-('2.1 Kraftwerk allgemein'!$F$16-'1.1 Allgemein'!$I$22+1)),1,MIN(MAX($F28-('2.1 Kraftwerk allgemein'!$F$16-'1.1 Allgemein'!$I$22+1),1),COLUMN(CA28)-('2.1 Kraftwerk allgemein'!$F$16-'1.1 Allgemein'!$I$22+1)))))/$F28,
SUM(OFFSET('2.5 CAPEX'!CO31,0,-MIN($F28-1,COLUMN(CA28)-1),1,MIN($F28,COLUMN(CA28))))/$F28)))))))</f>
        <v>0</v>
      </c>
      <c r="CK28" s="199">
        <f ca="1">IF('2.1 Kraftwerk allgemein'!$F$15&lt;'1.1 Allgemein'!$I$22,
IF(OR(ISNUMBER($D28)=FALSE,$F28=""),"",
IF(AND('2.5 CAPEX'!$L31&lt;&gt;"x",'2.5 CAPEX'!$M31&lt;&gt;"x"),0,
IF($F28=0,0,
IF(CK$4&lt;'2.1 Kraftwerk allgemein'!$F$16,0,
IF(CK$4='2.1 Kraftwerk allgemein'!$F$16,'2.5 CAPEX'!$J31/$F28,
IF(CK$4&lt;'2.1 Kraftwerk allgemein'!$F$16+$F28,
('2.5 CAPEX'!$J31+SUM(OFFSET('2.5 CAPEX'!CP31,0,-MIN(MAX($F28-1-('2.1 Kraftwerk allgemein'!$F$16-'2.1 Kraftwerk allgemein'!$F$15+1),0),COLUMN(CB28)-1-('2.1 Kraftwerk allgemein'!$F$16-'2.1 Kraftwerk allgemein'!$F$15+1)),1,MIN(MAX($F28-('2.1 Kraftwerk allgemein'!$F$16-'2.1 Kraftwerk allgemein'!$F$15+1),1),COLUMN(CB28)-('2.1 Kraftwerk allgemein'!$F$16-'2.1 Kraftwerk allgemein'!$F$15+1)))))/$F28,
SUM(OFFSET('2.5 CAPEX'!CP31,0,-MIN($F28-1,COLUMN(CB28)-1),1,MIN($F28,COLUMN(CB28))))/$F28)))))),
IF(OR(ISNUMBER($D28)=FALSE,$F28=""),"",
IF(AND('2.5 CAPEX'!$L31&lt;&gt;"x",'2.5 CAPEX'!$M31&lt;&gt;"x"),0,
IF($F28=0,0,
IF(CK$4&lt;'2.1 Kraftwerk allgemein'!$F$16,0,
IF(CK$4='2.1 Kraftwerk allgemein'!$F$16,'2.5 CAPEX'!$J31/$F28,
IF(CK$4&lt;'2.1 Kraftwerk allgemein'!$F$16+$F28,
('2.5 CAPEX'!$J31+SUM(OFFSET('2.5 CAPEX'!CP31,0,-MIN(MAX($F28-1-('2.1 Kraftwerk allgemein'!$F$16-'1.1 Allgemein'!$I$22+1),0),COLUMN(CB28)-1-('2.1 Kraftwerk allgemein'!$F$16-'1.1 Allgemein'!$I$22+1)),1,MIN(MAX($F28-('2.1 Kraftwerk allgemein'!$F$16-'1.1 Allgemein'!$I$22+1),1),COLUMN(CB28)-('2.1 Kraftwerk allgemein'!$F$16-'1.1 Allgemein'!$I$22+1)))))/$F28,
SUM(OFFSET('2.5 CAPEX'!CP31,0,-MIN($F28-1,COLUMN(CB28)-1),1,MIN($F28,COLUMN(CB28))))/$F28)))))))</f>
        <v>0</v>
      </c>
      <c r="CL28" s="199">
        <f ca="1">IF('2.1 Kraftwerk allgemein'!$F$15&lt;'1.1 Allgemein'!$I$22,
IF(OR(ISNUMBER($D28)=FALSE,$F28=""),"",
IF(AND('2.5 CAPEX'!$L31&lt;&gt;"x",'2.5 CAPEX'!$M31&lt;&gt;"x"),0,
IF($F28=0,0,
IF(CL$4&lt;'2.1 Kraftwerk allgemein'!$F$16,0,
IF(CL$4='2.1 Kraftwerk allgemein'!$F$16,'2.5 CAPEX'!$J31/$F28,
IF(CL$4&lt;'2.1 Kraftwerk allgemein'!$F$16+$F28,
('2.5 CAPEX'!$J31+SUM(OFFSET('2.5 CAPEX'!CQ31,0,-MIN(MAX($F28-1-('2.1 Kraftwerk allgemein'!$F$16-'2.1 Kraftwerk allgemein'!$F$15+1),0),COLUMN(CC28)-1-('2.1 Kraftwerk allgemein'!$F$16-'2.1 Kraftwerk allgemein'!$F$15+1)),1,MIN(MAX($F28-('2.1 Kraftwerk allgemein'!$F$16-'2.1 Kraftwerk allgemein'!$F$15+1),1),COLUMN(CC28)-('2.1 Kraftwerk allgemein'!$F$16-'2.1 Kraftwerk allgemein'!$F$15+1)))))/$F28,
SUM(OFFSET('2.5 CAPEX'!CQ31,0,-MIN($F28-1,COLUMN(CC28)-1),1,MIN($F28,COLUMN(CC28))))/$F28)))))),
IF(OR(ISNUMBER($D28)=FALSE,$F28=""),"",
IF(AND('2.5 CAPEX'!$L31&lt;&gt;"x",'2.5 CAPEX'!$M31&lt;&gt;"x"),0,
IF($F28=0,0,
IF(CL$4&lt;'2.1 Kraftwerk allgemein'!$F$16,0,
IF(CL$4='2.1 Kraftwerk allgemein'!$F$16,'2.5 CAPEX'!$J31/$F28,
IF(CL$4&lt;'2.1 Kraftwerk allgemein'!$F$16+$F28,
('2.5 CAPEX'!$J31+SUM(OFFSET('2.5 CAPEX'!CQ31,0,-MIN(MAX($F28-1-('2.1 Kraftwerk allgemein'!$F$16-'1.1 Allgemein'!$I$22+1),0),COLUMN(CC28)-1-('2.1 Kraftwerk allgemein'!$F$16-'1.1 Allgemein'!$I$22+1)),1,MIN(MAX($F28-('2.1 Kraftwerk allgemein'!$F$16-'1.1 Allgemein'!$I$22+1),1),COLUMN(CC28)-('2.1 Kraftwerk allgemein'!$F$16-'1.1 Allgemein'!$I$22+1)))))/$F28,
SUM(OFFSET('2.5 CAPEX'!CQ31,0,-MIN($F28-1,COLUMN(CC28)-1),1,MIN($F28,COLUMN(CC28))))/$F28)))))))</f>
        <v>0</v>
      </c>
      <c r="CM28" s="199">
        <f ca="1">IF('2.1 Kraftwerk allgemein'!$F$15&lt;'1.1 Allgemein'!$I$22,
IF(OR(ISNUMBER($D28)=FALSE,$F28=""),"",
IF(AND('2.5 CAPEX'!$L31&lt;&gt;"x",'2.5 CAPEX'!$M31&lt;&gt;"x"),0,
IF($F28=0,0,
IF(CM$4&lt;'2.1 Kraftwerk allgemein'!$F$16,0,
IF(CM$4='2.1 Kraftwerk allgemein'!$F$16,'2.5 CAPEX'!$J31/$F28,
IF(CM$4&lt;'2.1 Kraftwerk allgemein'!$F$16+$F28,
('2.5 CAPEX'!$J31+SUM(OFFSET('2.5 CAPEX'!CR31,0,-MIN(MAX($F28-1-('2.1 Kraftwerk allgemein'!$F$16-'2.1 Kraftwerk allgemein'!$F$15+1),0),COLUMN(CD28)-1-('2.1 Kraftwerk allgemein'!$F$16-'2.1 Kraftwerk allgemein'!$F$15+1)),1,MIN(MAX($F28-('2.1 Kraftwerk allgemein'!$F$16-'2.1 Kraftwerk allgemein'!$F$15+1),1),COLUMN(CD28)-('2.1 Kraftwerk allgemein'!$F$16-'2.1 Kraftwerk allgemein'!$F$15+1)))))/$F28,
SUM(OFFSET('2.5 CAPEX'!CR31,0,-MIN($F28-1,COLUMN(CD28)-1),1,MIN($F28,COLUMN(CD28))))/$F28)))))),
IF(OR(ISNUMBER($D28)=FALSE,$F28=""),"",
IF(AND('2.5 CAPEX'!$L31&lt;&gt;"x",'2.5 CAPEX'!$M31&lt;&gt;"x"),0,
IF($F28=0,0,
IF(CM$4&lt;'2.1 Kraftwerk allgemein'!$F$16,0,
IF(CM$4='2.1 Kraftwerk allgemein'!$F$16,'2.5 CAPEX'!$J31/$F28,
IF(CM$4&lt;'2.1 Kraftwerk allgemein'!$F$16+$F28,
('2.5 CAPEX'!$J31+SUM(OFFSET('2.5 CAPEX'!CR31,0,-MIN(MAX($F28-1-('2.1 Kraftwerk allgemein'!$F$16-'1.1 Allgemein'!$I$22+1),0),COLUMN(CD28)-1-('2.1 Kraftwerk allgemein'!$F$16-'1.1 Allgemein'!$I$22+1)),1,MIN(MAX($F28-('2.1 Kraftwerk allgemein'!$F$16-'1.1 Allgemein'!$I$22+1),1),COLUMN(CD28)-('2.1 Kraftwerk allgemein'!$F$16-'1.1 Allgemein'!$I$22+1)))))/$F28,
SUM(OFFSET('2.5 CAPEX'!CR31,0,-MIN($F28-1,COLUMN(CD28)-1),1,MIN($F28,COLUMN(CD28))))/$F28)))))))</f>
        <v>0</v>
      </c>
      <c r="CN28" s="199">
        <f ca="1">IF('2.1 Kraftwerk allgemein'!$F$15&lt;'1.1 Allgemein'!$I$22,
IF(OR(ISNUMBER($D28)=FALSE,$F28=""),"",
IF(AND('2.5 CAPEX'!$L31&lt;&gt;"x",'2.5 CAPEX'!$M31&lt;&gt;"x"),0,
IF($F28=0,0,
IF(CN$4&lt;'2.1 Kraftwerk allgemein'!$F$16,0,
IF(CN$4='2.1 Kraftwerk allgemein'!$F$16,'2.5 CAPEX'!$J31/$F28,
IF(CN$4&lt;'2.1 Kraftwerk allgemein'!$F$16+$F28,
('2.5 CAPEX'!$J31+SUM(OFFSET('2.5 CAPEX'!CS31,0,-MIN(MAX($F28-1-('2.1 Kraftwerk allgemein'!$F$16-'2.1 Kraftwerk allgemein'!$F$15+1),0),COLUMN(CE28)-1-('2.1 Kraftwerk allgemein'!$F$16-'2.1 Kraftwerk allgemein'!$F$15+1)),1,MIN(MAX($F28-('2.1 Kraftwerk allgemein'!$F$16-'2.1 Kraftwerk allgemein'!$F$15+1),1),COLUMN(CE28)-('2.1 Kraftwerk allgemein'!$F$16-'2.1 Kraftwerk allgemein'!$F$15+1)))))/$F28,
SUM(OFFSET('2.5 CAPEX'!CS31,0,-MIN($F28-1,COLUMN(CE28)-1),1,MIN($F28,COLUMN(CE28))))/$F28)))))),
IF(OR(ISNUMBER($D28)=FALSE,$F28=""),"",
IF(AND('2.5 CAPEX'!$L31&lt;&gt;"x",'2.5 CAPEX'!$M31&lt;&gt;"x"),0,
IF($F28=0,0,
IF(CN$4&lt;'2.1 Kraftwerk allgemein'!$F$16,0,
IF(CN$4='2.1 Kraftwerk allgemein'!$F$16,'2.5 CAPEX'!$J31/$F28,
IF(CN$4&lt;'2.1 Kraftwerk allgemein'!$F$16+$F28,
('2.5 CAPEX'!$J31+SUM(OFFSET('2.5 CAPEX'!CS31,0,-MIN(MAX($F28-1-('2.1 Kraftwerk allgemein'!$F$16-'1.1 Allgemein'!$I$22+1),0),COLUMN(CE28)-1-('2.1 Kraftwerk allgemein'!$F$16-'1.1 Allgemein'!$I$22+1)),1,MIN(MAX($F28-('2.1 Kraftwerk allgemein'!$F$16-'1.1 Allgemein'!$I$22+1),1),COLUMN(CE28)-('2.1 Kraftwerk allgemein'!$F$16-'1.1 Allgemein'!$I$22+1)))))/$F28,
SUM(OFFSET('2.5 CAPEX'!CS31,0,-MIN($F28-1,COLUMN(CE28)-1),1,MIN($F28,COLUMN(CE28))))/$F28)))))))</f>
        <v>0</v>
      </c>
      <c r="CO28" s="199">
        <f ca="1">IF('2.1 Kraftwerk allgemein'!$F$15&lt;'1.1 Allgemein'!$I$22,
IF(OR(ISNUMBER($D28)=FALSE,$F28=""),"",
IF(AND('2.5 CAPEX'!$L31&lt;&gt;"x",'2.5 CAPEX'!$M31&lt;&gt;"x"),0,
IF($F28=0,0,
IF(CO$4&lt;'2.1 Kraftwerk allgemein'!$F$16,0,
IF(CO$4='2.1 Kraftwerk allgemein'!$F$16,'2.5 CAPEX'!$J31/$F28,
IF(CO$4&lt;'2.1 Kraftwerk allgemein'!$F$16+$F28,
('2.5 CAPEX'!$J31+SUM(OFFSET('2.5 CAPEX'!CT31,0,-MIN(MAX($F28-1-('2.1 Kraftwerk allgemein'!$F$16-'2.1 Kraftwerk allgemein'!$F$15+1),0),COLUMN(CF28)-1-('2.1 Kraftwerk allgemein'!$F$16-'2.1 Kraftwerk allgemein'!$F$15+1)),1,MIN(MAX($F28-('2.1 Kraftwerk allgemein'!$F$16-'2.1 Kraftwerk allgemein'!$F$15+1),1),COLUMN(CF28)-('2.1 Kraftwerk allgemein'!$F$16-'2.1 Kraftwerk allgemein'!$F$15+1)))))/$F28,
SUM(OFFSET('2.5 CAPEX'!CT31,0,-MIN($F28-1,COLUMN(CF28)-1),1,MIN($F28,COLUMN(CF28))))/$F28)))))),
IF(OR(ISNUMBER($D28)=FALSE,$F28=""),"",
IF(AND('2.5 CAPEX'!$L31&lt;&gt;"x",'2.5 CAPEX'!$M31&lt;&gt;"x"),0,
IF($F28=0,0,
IF(CO$4&lt;'2.1 Kraftwerk allgemein'!$F$16,0,
IF(CO$4='2.1 Kraftwerk allgemein'!$F$16,'2.5 CAPEX'!$J31/$F28,
IF(CO$4&lt;'2.1 Kraftwerk allgemein'!$F$16+$F28,
('2.5 CAPEX'!$J31+SUM(OFFSET('2.5 CAPEX'!CT31,0,-MIN(MAX($F28-1-('2.1 Kraftwerk allgemein'!$F$16-'1.1 Allgemein'!$I$22+1),0),COLUMN(CF28)-1-('2.1 Kraftwerk allgemein'!$F$16-'1.1 Allgemein'!$I$22+1)),1,MIN(MAX($F28-('2.1 Kraftwerk allgemein'!$F$16-'1.1 Allgemein'!$I$22+1),1),COLUMN(CF28)-('2.1 Kraftwerk allgemein'!$F$16-'1.1 Allgemein'!$I$22+1)))))/$F28,
SUM(OFFSET('2.5 CAPEX'!CT31,0,-MIN($F28-1,COLUMN(CF28)-1),1,MIN($F28,COLUMN(CF28))))/$F28)))))))</f>
        <v>0</v>
      </c>
      <c r="CP28" s="199">
        <f ca="1">IF('2.1 Kraftwerk allgemein'!$F$15&lt;'1.1 Allgemein'!$I$22,
IF(OR(ISNUMBER($D28)=FALSE,$F28=""),"",
IF(AND('2.5 CAPEX'!$L31&lt;&gt;"x",'2.5 CAPEX'!$M31&lt;&gt;"x"),0,
IF($F28=0,0,
IF(CP$4&lt;'2.1 Kraftwerk allgemein'!$F$16,0,
IF(CP$4='2.1 Kraftwerk allgemein'!$F$16,'2.5 CAPEX'!$J31/$F28,
IF(CP$4&lt;'2.1 Kraftwerk allgemein'!$F$16+$F28,
('2.5 CAPEX'!$J31+SUM(OFFSET('2.5 CAPEX'!CU31,0,-MIN(MAX($F28-1-('2.1 Kraftwerk allgemein'!$F$16-'2.1 Kraftwerk allgemein'!$F$15+1),0),COLUMN(CG28)-1-('2.1 Kraftwerk allgemein'!$F$16-'2.1 Kraftwerk allgemein'!$F$15+1)),1,MIN(MAX($F28-('2.1 Kraftwerk allgemein'!$F$16-'2.1 Kraftwerk allgemein'!$F$15+1),1),COLUMN(CG28)-('2.1 Kraftwerk allgemein'!$F$16-'2.1 Kraftwerk allgemein'!$F$15+1)))))/$F28,
SUM(OFFSET('2.5 CAPEX'!CU31,0,-MIN($F28-1,COLUMN(CG28)-1),1,MIN($F28,COLUMN(CG28))))/$F28)))))),
IF(OR(ISNUMBER($D28)=FALSE,$F28=""),"",
IF(AND('2.5 CAPEX'!$L31&lt;&gt;"x",'2.5 CAPEX'!$M31&lt;&gt;"x"),0,
IF($F28=0,0,
IF(CP$4&lt;'2.1 Kraftwerk allgemein'!$F$16,0,
IF(CP$4='2.1 Kraftwerk allgemein'!$F$16,'2.5 CAPEX'!$J31/$F28,
IF(CP$4&lt;'2.1 Kraftwerk allgemein'!$F$16+$F28,
('2.5 CAPEX'!$J31+SUM(OFFSET('2.5 CAPEX'!CU31,0,-MIN(MAX($F28-1-('2.1 Kraftwerk allgemein'!$F$16-'1.1 Allgemein'!$I$22+1),0),COLUMN(CG28)-1-('2.1 Kraftwerk allgemein'!$F$16-'1.1 Allgemein'!$I$22+1)),1,MIN(MAX($F28-('2.1 Kraftwerk allgemein'!$F$16-'1.1 Allgemein'!$I$22+1),1),COLUMN(CG28)-('2.1 Kraftwerk allgemein'!$F$16-'1.1 Allgemein'!$I$22+1)))))/$F28,
SUM(OFFSET('2.5 CAPEX'!CU31,0,-MIN($F28-1,COLUMN(CG28)-1),1,MIN($F28,COLUMN(CG28))))/$F28)))))))</f>
        <v>0</v>
      </c>
      <c r="CQ28" s="199">
        <f ca="1">IF('2.1 Kraftwerk allgemein'!$F$15&lt;'1.1 Allgemein'!$I$22,
IF(OR(ISNUMBER($D28)=FALSE,$F28=""),"",
IF(AND('2.5 CAPEX'!$L31&lt;&gt;"x",'2.5 CAPEX'!$M31&lt;&gt;"x"),0,
IF($F28=0,0,
IF(CQ$4&lt;'2.1 Kraftwerk allgemein'!$F$16,0,
IF(CQ$4='2.1 Kraftwerk allgemein'!$F$16,'2.5 CAPEX'!$J31/$F28,
IF(CQ$4&lt;'2.1 Kraftwerk allgemein'!$F$16+$F28,
('2.5 CAPEX'!$J31+SUM(OFFSET('2.5 CAPEX'!CV31,0,-MIN(MAX($F28-1-('2.1 Kraftwerk allgemein'!$F$16-'2.1 Kraftwerk allgemein'!$F$15+1),0),COLUMN(CH28)-1-('2.1 Kraftwerk allgemein'!$F$16-'2.1 Kraftwerk allgemein'!$F$15+1)),1,MIN(MAX($F28-('2.1 Kraftwerk allgemein'!$F$16-'2.1 Kraftwerk allgemein'!$F$15+1),1),COLUMN(CH28)-('2.1 Kraftwerk allgemein'!$F$16-'2.1 Kraftwerk allgemein'!$F$15+1)))))/$F28,
SUM(OFFSET('2.5 CAPEX'!CV31,0,-MIN($F28-1,COLUMN(CH28)-1),1,MIN($F28,COLUMN(CH28))))/$F28)))))),
IF(OR(ISNUMBER($D28)=FALSE,$F28=""),"",
IF(AND('2.5 CAPEX'!$L31&lt;&gt;"x",'2.5 CAPEX'!$M31&lt;&gt;"x"),0,
IF($F28=0,0,
IF(CQ$4&lt;'2.1 Kraftwerk allgemein'!$F$16,0,
IF(CQ$4='2.1 Kraftwerk allgemein'!$F$16,'2.5 CAPEX'!$J31/$F28,
IF(CQ$4&lt;'2.1 Kraftwerk allgemein'!$F$16+$F28,
('2.5 CAPEX'!$J31+SUM(OFFSET('2.5 CAPEX'!CV31,0,-MIN(MAX($F28-1-('2.1 Kraftwerk allgemein'!$F$16-'1.1 Allgemein'!$I$22+1),0),COLUMN(CH28)-1-('2.1 Kraftwerk allgemein'!$F$16-'1.1 Allgemein'!$I$22+1)),1,MIN(MAX($F28-('2.1 Kraftwerk allgemein'!$F$16-'1.1 Allgemein'!$I$22+1),1),COLUMN(CH28)-('2.1 Kraftwerk allgemein'!$F$16-'1.1 Allgemein'!$I$22+1)))))/$F28,
SUM(OFFSET('2.5 CAPEX'!CV31,0,-MIN($F28-1,COLUMN(CH28)-1),1,MIN($F28,COLUMN(CH28))))/$F28)))))))</f>
        <v>0</v>
      </c>
      <c r="CR28" s="199">
        <f ca="1">IF('2.1 Kraftwerk allgemein'!$F$15&lt;'1.1 Allgemein'!$I$22,
IF(OR(ISNUMBER($D28)=FALSE,$F28=""),"",
IF(AND('2.5 CAPEX'!$L31&lt;&gt;"x",'2.5 CAPEX'!$M31&lt;&gt;"x"),0,
IF($F28=0,0,
IF(CR$4&lt;'2.1 Kraftwerk allgemein'!$F$16,0,
IF(CR$4='2.1 Kraftwerk allgemein'!$F$16,'2.5 CAPEX'!$J31/$F28,
IF(CR$4&lt;'2.1 Kraftwerk allgemein'!$F$16+$F28,
('2.5 CAPEX'!$J31+SUM(OFFSET('2.5 CAPEX'!CW31,0,-MIN(MAX($F28-1-('2.1 Kraftwerk allgemein'!$F$16-'2.1 Kraftwerk allgemein'!$F$15+1),0),COLUMN(CI28)-1-('2.1 Kraftwerk allgemein'!$F$16-'2.1 Kraftwerk allgemein'!$F$15+1)),1,MIN(MAX($F28-('2.1 Kraftwerk allgemein'!$F$16-'2.1 Kraftwerk allgemein'!$F$15+1),1),COLUMN(CI28)-('2.1 Kraftwerk allgemein'!$F$16-'2.1 Kraftwerk allgemein'!$F$15+1)))))/$F28,
SUM(OFFSET('2.5 CAPEX'!CW31,0,-MIN($F28-1,COLUMN(CI28)-1),1,MIN($F28,COLUMN(CI28))))/$F28)))))),
IF(OR(ISNUMBER($D28)=FALSE,$F28=""),"",
IF(AND('2.5 CAPEX'!$L31&lt;&gt;"x",'2.5 CAPEX'!$M31&lt;&gt;"x"),0,
IF($F28=0,0,
IF(CR$4&lt;'2.1 Kraftwerk allgemein'!$F$16,0,
IF(CR$4='2.1 Kraftwerk allgemein'!$F$16,'2.5 CAPEX'!$J31/$F28,
IF(CR$4&lt;'2.1 Kraftwerk allgemein'!$F$16+$F28,
('2.5 CAPEX'!$J31+SUM(OFFSET('2.5 CAPEX'!CW31,0,-MIN(MAX($F28-1-('2.1 Kraftwerk allgemein'!$F$16-'1.1 Allgemein'!$I$22+1),0),COLUMN(CI28)-1-('2.1 Kraftwerk allgemein'!$F$16-'1.1 Allgemein'!$I$22+1)),1,MIN(MAX($F28-('2.1 Kraftwerk allgemein'!$F$16-'1.1 Allgemein'!$I$22+1),1),COLUMN(CI28)-('2.1 Kraftwerk allgemein'!$F$16-'1.1 Allgemein'!$I$22+1)))))/$F28,
SUM(OFFSET('2.5 CAPEX'!CW31,0,-MIN($F28-1,COLUMN(CI28)-1),1,MIN($F28,COLUMN(CI28))))/$F28)))))))</f>
        <v>0</v>
      </c>
      <c r="CS28" s="199">
        <f ca="1">IF('2.1 Kraftwerk allgemein'!$F$15&lt;'1.1 Allgemein'!$I$22,
IF(OR(ISNUMBER($D28)=FALSE,$F28=""),"",
IF(AND('2.5 CAPEX'!$L31&lt;&gt;"x",'2.5 CAPEX'!$M31&lt;&gt;"x"),0,
IF($F28=0,0,
IF(CS$4&lt;'2.1 Kraftwerk allgemein'!$F$16,0,
IF(CS$4='2.1 Kraftwerk allgemein'!$F$16,'2.5 CAPEX'!$J31/$F28,
IF(CS$4&lt;'2.1 Kraftwerk allgemein'!$F$16+$F28,
('2.5 CAPEX'!$J31+SUM(OFFSET('2.5 CAPEX'!CX31,0,-MIN(MAX($F28-1-('2.1 Kraftwerk allgemein'!$F$16-'2.1 Kraftwerk allgemein'!$F$15+1),0),COLUMN(CJ28)-1-('2.1 Kraftwerk allgemein'!$F$16-'2.1 Kraftwerk allgemein'!$F$15+1)),1,MIN(MAX($F28-('2.1 Kraftwerk allgemein'!$F$16-'2.1 Kraftwerk allgemein'!$F$15+1),1),COLUMN(CJ28)-('2.1 Kraftwerk allgemein'!$F$16-'2.1 Kraftwerk allgemein'!$F$15+1)))))/$F28,
SUM(OFFSET('2.5 CAPEX'!CX31,0,-MIN($F28-1,COLUMN(CJ28)-1),1,MIN($F28,COLUMN(CJ28))))/$F28)))))),
IF(OR(ISNUMBER($D28)=FALSE,$F28=""),"",
IF(AND('2.5 CAPEX'!$L31&lt;&gt;"x",'2.5 CAPEX'!$M31&lt;&gt;"x"),0,
IF($F28=0,0,
IF(CS$4&lt;'2.1 Kraftwerk allgemein'!$F$16,0,
IF(CS$4='2.1 Kraftwerk allgemein'!$F$16,'2.5 CAPEX'!$J31/$F28,
IF(CS$4&lt;'2.1 Kraftwerk allgemein'!$F$16+$F28,
('2.5 CAPEX'!$J31+SUM(OFFSET('2.5 CAPEX'!CX31,0,-MIN(MAX($F28-1-('2.1 Kraftwerk allgemein'!$F$16-'1.1 Allgemein'!$I$22+1),0),COLUMN(CJ28)-1-('2.1 Kraftwerk allgemein'!$F$16-'1.1 Allgemein'!$I$22+1)),1,MIN(MAX($F28-('2.1 Kraftwerk allgemein'!$F$16-'1.1 Allgemein'!$I$22+1),1),COLUMN(CJ28)-('2.1 Kraftwerk allgemein'!$F$16-'1.1 Allgemein'!$I$22+1)))))/$F28,
SUM(OFFSET('2.5 CAPEX'!CX31,0,-MIN($F28-1,COLUMN(CJ28)-1),1,MIN($F28,COLUMN(CJ28))))/$F28)))))))</f>
        <v>0</v>
      </c>
      <c r="CT28" s="199">
        <f ca="1">IF('2.1 Kraftwerk allgemein'!$F$15&lt;'1.1 Allgemein'!$I$22,
IF(OR(ISNUMBER($D28)=FALSE,$F28=""),"",
IF(AND('2.5 CAPEX'!$L31&lt;&gt;"x",'2.5 CAPEX'!$M31&lt;&gt;"x"),0,
IF($F28=0,0,
IF(CT$4&lt;'2.1 Kraftwerk allgemein'!$F$16,0,
IF(CT$4='2.1 Kraftwerk allgemein'!$F$16,'2.5 CAPEX'!$J31/$F28,
IF(CT$4&lt;'2.1 Kraftwerk allgemein'!$F$16+$F28,
('2.5 CAPEX'!$J31+SUM(OFFSET('2.5 CAPEX'!CY31,0,-MIN(MAX($F28-1-('2.1 Kraftwerk allgemein'!$F$16-'2.1 Kraftwerk allgemein'!$F$15+1),0),COLUMN(CK28)-1-('2.1 Kraftwerk allgemein'!$F$16-'2.1 Kraftwerk allgemein'!$F$15+1)),1,MIN(MAX($F28-('2.1 Kraftwerk allgemein'!$F$16-'2.1 Kraftwerk allgemein'!$F$15+1),1),COLUMN(CK28)-('2.1 Kraftwerk allgemein'!$F$16-'2.1 Kraftwerk allgemein'!$F$15+1)))))/$F28,
SUM(OFFSET('2.5 CAPEX'!CY31,0,-MIN($F28-1,COLUMN(CK28)-1),1,MIN($F28,COLUMN(CK28))))/$F28)))))),
IF(OR(ISNUMBER($D28)=FALSE,$F28=""),"",
IF(AND('2.5 CAPEX'!$L31&lt;&gt;"x",'2.5 CAPEX'!$M31&lt;&gt;"x"),0,
IF($F28=0,0,
IF(CT$4&lt;'2.1 Kraftwerk allgemein'!$F$16,0,
IF(CT$4='2.1 Kraftwerk allgemein'!$F$16,'2.5 CAPEX'!$J31/$F28,
IF(CT$4&lt;'2.1 Kraftwerk allgemein'!$F$16+$F28,
('2.5 CAPEX'!$J31+SUM(OFFSET('2.5 CAPEX'!CY31,0,-MIN(MAX($F28-1-('2.1 Kraftwerk allgemein'!$F$16-'1.1 Allgemein'!$I$22+1),0),COLUMN(CK28)-1-('2.1 Kraftwerk allgemein'!$F$16-'1.1 Allgemein'!$I$22+1)),1,MIN(MAX($F28-('2.1 Kraftwerk allgemein'!$F$16-'1.1 Allgemein'!$I$22+1),1),COLUMN(CK28)-('2.1 Kraftwerk allgemein'!$F$16-'1.1 Allgemein'!$I$22+1)))))/$F28,
SUM(OFFSET('2.5 CAPEX'!CY31,0,-MIN($F28-1,COLUMN(CK28)-1),1,MIN($F28,COLUMN(CK28))))/$F28)))))))</f>
        <v>0</v>
      </c>
      <c r="CU28" s="199">
        <f ca="1">IF('2.1 Kraftwerk allgemein'!$F$15&lt;'1.1 Allgemein'!$I$22,
IF(OR(ISNUMBER($D28)=FALSE,$F28=""),"",
IF(AND('2.5 CAPEX'!$L31&lt;&gt;"x",'2.5 CAPEX'!$M31&lt;&gt;"x"),0,
IF($F28=0,0,
IF(CU$4&lt;'2.1 Kraftwerk allgemein'!$F$16,0,
IF(CU$4='2.1 Kraftwerk allgemein'!$F$16,'2.5 CAPEX'!$J31/$F28,
IF(CU$4&lt;'2.1 Kraftwerk allgemein'!$F$16+$F28,
('2.5 CAPEX'!$J31+SUM(OFFSET('2.5 CAPEX'!CZ31,0,-MIN(MAX($F28-1-('2.1 Kraftwerk allgemein'!$F$16-'2.1 Kraftwerk allgemein'!$F$15+1),0),COLUMN(CL28)-1-('2.1 Kraftwerk allgemein'!$F$16-'2.1 Kraftwerk allgemein'!$F$15+1)),1,MIN(MAX($F28-('2.1 Kraftwerk allgemein'!$F$16-'2.1 Kraftwerk allgemein'!$F$15+1),1),COLUMN(CL28)-('2.1 Kraftwerk allgemein'!$F$16-'2.1 Kraftwerk allgemein'!$F$15+1)))))/$F28,
SUM(OFFSET('2.5 CAPEX'!CZ31,0,-MIN($F28-1,COLUMN(CL28)-1),1,MIN($F28,COLUMN(CL28))))/$F28)))))),
IF(OR(ISNUMBER($D28)=FALSE,$F28=""),"",
IF(AND('2.5 CAPEX'!$L31&lt;&gt;"x",'2.5 CAPEX'!$M31&lt;&gt;"x"),0,
IF($F28=0,0,
IF(CU$4&lt;'2.1 Kraftwerk allgemein'!$F$16,0,
IF(CU$4='2.1 Kraftwerk allgemein'!$F$16,'2.5 CAPEX'!$J31/$F28,
IF(CU$4&lt;'2.1 Kraftwerk allgemein'!$F$16+$F28,
('2.5 CAPEX'!$J31+SUM(OFFSET('2.5 CAPEX'!CZ31,0,-MIN(MAX($F28-1-('2.1 Kraftwerk allgemein'!$F$16-'1.1 Allgemein'!$I$22+1),0),COLUMN(CL28)-1-('2.1 Kraftwerk allgemein'!$F$16-'1.1 Allgemein'!$I$22+1)),1,MIN(MAX($F28-('2.1 Kraftwerk allgemein'!$F$16-'1.1 Allgemein'!$I$22+1),1),COLUMN(CL28)-('2.1 Kraftwerk allgemein'!$F$16-'1.1 Allgemein'!$I$22+1)))))/$F28,
SUM(OFFSET('2.5 CAPEX'!CZ31,0,-MIN($F28-1,COLUMN(CL28)-1),1,MIN($F28,COLUMN(CL28))))/$F28)))))))</f>
        <v>0</v>
      </c>
      <c r="CV28" s="199">
        <f ca="1">IF('2.1 Kraftwerk allgemein'!$F$15&lt;'1.1 Allgemein'!$I$22,
IF(OR(ISNUMBER($D28)=FALSE,$F28=""),"",
IF(AND('2.5 CAPEX'!$L31&lt;&gt;"x",'2.5 CAPEX'!$M31&lt;&gt;"x"),0,
IF($F28=0,0,
IF(CV$4&lt;'2.1 Kraftwerk allgemein'!$F$16,0,
IF(CV$4='2.1 Kraftwerk allgemein'!$F$16,'2.5 CAPEX'!$J31/$F28,
IF(CV$4&lt;'2.1 Kraftwerk allgemein'!$F$16+$F28,
('2.5 CAPEX'!$J31+SUM(OFFSET('2.5 CAPEX'!DA31,0,-MIN(MAX($F28-1-('2.1 Kraftwerk allgemein'!$F$16-'2.1 Kraftwerk allgemein'!$F$15+1),0),COLUMN(CM28)-1-('2.1 Kraftwerk allgemein'!$F$16-'2.1 Kraftwerk allgemein'!$F$15+1)),1,MIN(MAX($F28-('2.1 Kraftwerk allgemein'!$F$16-'2.1 Kraftwerk allgemein'!$F$15+1),1),COLUMN(CM28)-('2.1 Kraftwerk allgemein'!$F$16-'2.1 Kraftwerk allgemein'!$F$15+1)))))/$F28,
SUM(OFFSET('2.5 CAPEX'!DA31,0,-MIN($F28-1,COLUMN(CM28)-1),1,MIN($F28,COLUMN(CM28))))/$F28)))))),
IF(OR(ISNUMBER($D28)=FALSE,$F28=""),"",
IF(AND('2.5 CAPEX'!$L31&lt;&gt;"x",'2.5 CAPEX'!$M31&lt;&gt;"x"),0,
IF($F28=0,0,
IF(CV$4&lt;'2.1 Kraftwerk allgemein'!$F$16,0,
IF(CV$4='2.1 Kraftwerk allgemein'!$F$16,'2.5 CAPEX'!$J31/$F28,
IF(CV$4&lt;'2.1 Kraftwerk allgemein'!$F$16+$F28,
('2.5 CAPEX'!$J31+SUM(OFFSET('2.5 CAPEX'!DA31,0,-MIN(MAX($F28-1-('2.1 Kraftwerk allgemein'!$F$16-'1.1 Allgemein'!$I$22+1),0),COLUMN(CM28)-1-('2.1 Kraftwerk allgemein'!$F$16-'1.1 Allgemein'!$I$22+1)),1,MIN(MAX($F28-('2.1 Kraftwerk allgemein'!$F$16-'1.1 Allgemein'!$I$22+1),1),COLUMN(CM28)-('2.1 Kraftwerk allgemein'!$F$16-'1.1 Allgemein'!$I$22+1)))))/$F28,
SUM(OFFSET('2.5 CAPEX'!DA31,0,-MIN($F28-1,COLUMN(CM28)-1),1,MIN($F28,COLUMN(CM28))))/$F28)))))))</f>
        <v>0</v>
      </c>
      <c r="CW28" s="199">
        <f ca="1">IF('2.1 Kraftwerk allgemein'!$F$15&lt;'1.1 Allgemein'!$I$22,
IF(OR(ISNUMBER($D28)=FALSE,$F28=""),"",
IF(AND('2.5 CAPEX'!$L31&lt;&gt;"x",'2.5 CAPEX'!$M31&lt;&gt;"x"),0,
IF($F28=0,0,
IF(CW$4&lt;'2.1 Kraftwerk allgemein'!$F$16,0,
IF(CW$4='2.1 Kraftwerk allgemein'!$F$16,'2.5 CAPEX'!$J31/$F28,
IF(CW$4&lt;'2.1 Kraftwerk allgemein'!$F$16+$F28,
('2.5 CAPEX'!$J31+SUM(OFFSET('2.5 CAPEX'!DB31,0,-MIN(MAX($F28-1-('2.1 Kraftwerk allgemein'!$F$16-'2.1 Kraftwerk allgemein'!$F$15+1),0),COLUMN(CN28)-1-('2.1 Kraftwerk allgemein'!$F$16-'2.1 Kraftwerk allgemein'!$F$15+1)),1,MIN(MAX($F28-('2.1 Kraftwerk allgemein'!$F$16-'2.1 Kraftwerk allgemein'!$F$15+1),1),COLUMN(CN28)-('2.1 Kraftwerk allgemein'!$F$16-'2.1 Kraftwerk allgemein'!$F$15+1)))))/$F28,
SUM(OFFSET('2.5 CAPEX'!DB31,0,-MIN($F28-1,COLUMN(CN28)-1),1,MIN($F28,COLUMN(CN28))))/$F28)))))),
IF(OR(ISNUMBER($D28)=FALSE,$F28=""),"",
IF(AND('2.5 CAPEX'!$L31&lt;&gt;"x",'2.5 CAPEX'!$M31&lt;&gt;"x"),0,
IF($F28=0,0,
IF(CW$4&lt;'2.1 Kraftwerk allgemein'!$F$16,0,
IF(CW$4='2.1 Kraftwerk allgemein'!$F$16,'2.5 CAPEX'!$J31/$F28,
IF(CW$4&lt;'2.1 Kraftwerk allgemein'!$F$16+$F28,
('2.5 CAPEX'!$J31+SUM(OFFSET('2.5 CAPEX'!DB31,0,-MIN(MAX($F28-1-('2.1 Kraftwerk allgemein'!$F$16-'1.1 Allgemein'!$I$22+1),0),COLUMN(CN28)-1-('2.1 Kraftwerk allgemein'!$F$16-'1.1 Allgemein'!$I$22+1)),1,MIN(MAX($F28-('2.1 Kraftwerk allgemein'!$F$16-'1.1 Allgemein'!$I$22+1),1),COLUMN(CN28)-('2.1 Kraftwerk allgemein'!$F$16-'1.1 Allgemein'!$I$22+1)))))/$F28,
SUM(OFFSET('2.5 CAPEX'!DB31,0,-MIN($F28-1,COLUMN(CN28)-1),1,MIN($F28,COLUMN(CN28))))/$F28)))))))</f>
        <v>0</v>
      </c>
      <c r="CX28" s="199">
        <f ca="1">IF('2.1 Kraftwerk allgemein'!$F$15&lt;'1.1 Allgemein'!$I$22,
IF(OR(ISNUMBER($D28)=FALSE,$F28=""),"",
IF(AND('2.5 CAPEX'!$L31&lt;&gt;"x",'2.5 CAPEX'!$M31&lt;&gt;"x"),0,
IF($F28=0,0,
IF(CX$4&lt;'2.1 Kraftwerk allgemein'!$F$16,0,
IF(CX$4='2.1 Kraftwerk allgemein'!$F$16,'2.5 CAPEX'!$J31/$F28,
IF(CX$4&lt;'2.1 Kraftwerk allgemein'!$F$16+$F28,
('2.5 CAPEX'!$J31+SUM(OFFSET('2.5 CAPEX'!DC31,0,-MIN(MAX($F28-1-('2.1 Kraftwerk allgemein'!$F$16-'2.1 Kraftwerk allgemein'!$F$15+1),0),COLUMN(CO28)-1-('2.1 Kraftwerk allgemein'!$F$16-'2.1 Kraftwerk allgemein'!$F$15+1)),1,MIN(MAX($F28-('2.1 Kraftwerk allgemein'!$F$16-'2.1 Kraftwerk allgemein'!$F$15+1),1),COLUMN(CO28)-('2.1 Kraftwerk allgemein'!$F$16-'2.1 Kraftwerk allgemein'!$F$15+1)))))/$F28,
SUM(OFFSET('2.5 CAPEX'!DC31,0,-MIN($F28-1,COLUMN(CO28)-1),1,MIN($F28,COLUMN(CO28))))/$F28)))))),
IF(OR(ISNUMBER($D28)=FALSE,$F28=""),"",
IF(AND('2.5 CAPEX'!$L31&lt;&gt;"x",'2.5 CAPEX'!$M31&lt;&gt;"x"),0,
IF($F28=0,0,
IF(CX$4&lt;'2.1 Kraftwerk allgemein'!$F$16,0,
IF(CX$4='2.1 Kraftwerk allgemein'!$F$16,'2.5 CAPEX'!$J31/$F28,
IF(CX$4&lt;'2.1 Kraftwerk allgemein'!$F$16+$F28,
('2.5 CAPEX'!$J31+SUM(OFFSET('2.5 CAPEX'!DC31,0,-MIN(MAX($F28-1-('2.1 Kraftwerk allgemein'!$F$16-'1.1 Allgemein'!$I$22+1),0),COLUMN(CO28)-1-('2.1 Kraftwerk allgemein'!$F$16-'1.1 Allgemein'!$I$22+1)),1,MIN(MAX($F28-('2.1 Kraftwerk allgemein'!$F$16-'1.1 Allgemein'!$I$22+1),1),COLUMN(CO28)-('2.1 Kraftwerk allgemein'!$F$16-'1.1 Allgemein'!$I$22+1)))))/$F28,
SUM(OFFSET('2.5 CAPEX'!DC31,0,-MIN($F28-1,COLUMN(CO28)-1),1,MIN($F28,COLUMN(CO28))))/$F28)))))))</f>
        <v>0</v>
      </c>
      <c r="CY28" s="199">
        <f ca="1">IF('2.1 Kraftwerk allgemein'!$F$15&lt;'1.1 Allgemein'!$I$22,
IF(OR(ISNUMBER($D28)=FALSE,$F28=""),"",
IF(AND('2.5 CAPEX'!$L31&lt;&gt;"x",'2.5 CAPEX'!$M31&lt;&gt;"x"),0,
IF($F28=0,0,
IF(CY$4&lt;'2.1 Kraftwerk allgemein'!$F$16,0,
IF(CY$4='2.1 Kraftwerk allgemein'!$F$16,'2.5 CAPEX'!$J31/$F28,
IF(CY$4&lt;'2.1 Kraftwerk allgemein'!$F$16+$F28,
('2.5 CAPEX'!$J31+SUM(OFFSET('2.5 CAPEX'!DD31,0,-MIN(MAX($F28-1-('2.1 Kraftwerk allgemein'!$F$16-'2.1 Kraftwerk allgemein'!$F$15+1),0),COLUMN(CP28)-1-('2.1 Kraftwerk allgemein'!$F$16-'2.1 Kraftwerk allgemein'!$F$15+1)),1,MIN(MAX($F28-('2.1 Kraftwerk allgemein'!$F$16-'2.1 Kraftwerk allgemein'!$F$15+1),1),COLUMN(CP28)-('2.1 Kraftwerk allgemein'!$F$16-'2.1 Kraftwerk allgemein'!$F$15+1)))))/$F28,
SUM(OFFSET('2.5 CAPEX'!DD31,0,-MIN($F28-1,COLUMN(CP28)-1),1,MIN($F28,COLUMN(CP28))))/$F28)))))),
IF(OR(ISNUMBER($D28)=FALSE,$F28=""),"",
IF(AND('2.5 CAPEX'!$L31&lt;&gt;"x",'2.5 CAPEX'!$M31&lt;&gt;"x"),0,
IF($F28=0,0,
IF(CY$4&lt;'2.1 Kraftwerk allgemein'!$F$16,0,
IF(CY$4='2.1 Kraftwerk allgemein'!$F$16,'2.5 CAPEX'!$J31/$F28,
IF(CY$4&lt;'2.1 Kraftwerk allgemein'!$F$16+$F28,
('2.5 CAPEX'!$J31+SUM(OFFSET('2.5 CAPEX'!DD31,0,-MIN(MAX($F28-1-('2.1 Kraftwerk allgemein'!$F$16-'1.1 Allgemein'!$I$22+1),0),COLUMN(CP28)-1-('2.1 Kraftwerk allgemein'!$F$16-'1.1 Allgemein'!$I$22+1)),1,MIN(MAX($F28-('2.1 Kraftwerk allgemein'!$F$16-'1.1 Allgemein'!$I$22+1),1),COLUMN(CP28)-('2.1 Kraftwerk allgemein'!$F$16-'1.1 Allgemein'!$I$22+1)))))/$F28,
SUM(OFFSET('2.5 CAPEX'!DD31,0,-MIN($F28-1,COLUMN(CP28)-1),1,MIN($F28,COLUMN(CP28))))/$F28)))))))</f>
        <v>0</v>
      </c>
      <c r="CZ28" s="199">
        <f ca="1">IF('2.1 Kraftwerk allgemein'!$F$15&lt;'1.1 Allgemein'!$I$22,
IF(OR(ISNUMBER($D28)=FALSE,$F28=""),"",
IF(AND('2.5 CAPEX'!$L31&lt;&gt;"x",'2.5 CAPEX'!$M31&lt;&gt;"x"),0,
IF($F28=0,0,
IF(CZ$4&lt;'2.1 Kraftwerk allgemein'!$F$16,0,
IF(CZ$4='2.1 Kraftwerk allgemein'!$F$16,'2.5 CAPEX'!$J31/$F28,
IF(CZ$4&lt;'2.1 Kraftwerk allgemein'!$F$16+$F28,
('2.5 CAPEX'!$J31+SUM(OFFSET('2.5 CAPEX'!DE31,0,-MIN(MAX($F28-1-('2.1 Kraftwerk allgemein'!$F$16-'2.1 Kraftwerk allgemein'!$F$15+1),0),COLUMN(CQ28)-1-('2.1 Kraftwerk allgemein'!$F$16-'2.1 Kraftwerk allgemein'!$F$15+1)),1,MIN(MAX($F28-('2.1 Kraftwerk allgemein'!$F$16-'2.1 Kraftwerk allgemein'!$F$15+1),1),COLUMN(CQ28)-('2.1 Kraftwerk allgemein'!$F$16-'2.1 Kraftwerk allgemein'!$F$15+1)))))/$F28,
SUM(OFFSET('2.5 CAPEX'!DE31,0,-MIN($F28-1,COLUMN(CQ28)-1),1,MIN($F28,COLUMN(CQ28))))/$F28)))))),
IF(OR(ISNUMBER($D28)=FALSE,$F28=""),"",
IF(AND('2.5 CAPEX'!$L31&lt;&gt;"x",'2.5 CAPEX'!$M31&lt;&gt;"x"),0,
IF($F28=0,0,
IF(CZ$4&lt;'2.1 Kraftwerk allgemein'!$F$16,0,
IF(CZ$4='2.1 Kraftwerk allgemein'!$F$16,'2.5 CAPEX'!$J31/$F28,
IF(CZ$4&lt;'2.1 Kraftwerk allgemein'!$F$16+$F28,
('2.5 CAPEX'!$J31+SUM(OFFSET('2.5 CAPEX'!DE31,0,-MIN(MAX($F28-1-('2.1 Kraftwerk allgemein'!$F$16-'1.1 Allgemein'!$I$22+1),0),COLUMN(CQ28)-1-('2.1 Kraftwerk allgemein'!$F$16-'1.1 Allgemein'!$I$22+1)),1,MIN(MAX($F28-('2.1 Kraftwerk allgemein'!$F$16-'1.1 Allgemein'!$I$22+1),1),COLUMN(CQ28)-('2.1 Kraftwerk allgemein'!$F$16-'1.1 Allgemein'!$I$22+1)))))/$F28,
SUM(OFFSET('2.5 CAPEX'!DE31,0,-MIN($F28-1,COLUMN(CQ28)-1),1,MIN($F28,COLUMN(CQ28))))/$F28)))))))</f>
        <v>0</v>
      </c>
      <c r="DA28" s="199">
        <f ca="1">IF('2.1 Kraftwerk allgemein'!$F$15&lt;'1.1 Allgemein'!$I$22,
IF(OR(ISNUMBER($D28)=FALSE,$F28=""),"",
IF(AND('2.5 CAPEX'!$L31&lt;&gt;"x",'2.5 CAPEX'!$M31&lt;&gt;"x"),0,
IF($F28=0,0,
IF(DA$4&lt;'2.1 Kraftwerk allgemein'!$F$16,0,
IF(DA$4='2.1 Kraftwerk allgemein'!$F$16,'2.5 CAPEX'!$J31/$F28,
IF(DA$4&lt;'2.1 Kraftwerk allgemein'!$F$16+$F28,
('2.5 CAPEX'!$J31+SUM(OFFSET('2.5 CAPEX'!DF31,0,-MIN(MAX($F28-1-('2.1 Kraftwerk allgemein'!$F$16-'2.1 Kraftwerk allgemein'!$F$15+1),0),COLUMN(CR28)-1-('2.1 Kraftwerk allgemein'!$F$16-'2.1 Kraftwerk allgemein'!$F$15+1)),1,MIN(MAX($F28-('2.1 Kraftwerk allgemein'!$F$16-'2.1 Kraftwerk allgemein'!$F$15+1),1),COLUMN(CR28)-('2.1 Kraftwerk allgemein'!$F$16-'2.1 Kraftwerk allgemein'!$F$15+1)))))/$F28,
SUM(OFFSET('2.5 CAPEX'!DF31,0,-MIN($F28-1,COLUMN(CR28)-1),1,MIN($F28,COLUMN(CR28))))/$F28)))))),
IF(OR(ISNUMBER($D28)=FALSE,$F28=""),"",
IF(AND('2.5 CAPEX'!$L31&lt;&gt;"x",'2.5 CAPEX'!$M31&lt;&gt;"x"),0,
IF($F28=0,0,
IF(DA$4&lt;'2.1 Kraftwerk allgemein'!$F$16,0,
IF(DA$4='2.1 Kraftwerk allgemein'!$F$16,'2.5 CAPEX'!$J31/$F28,
IF(DA$4&lt;'2.1 Kraftwerk allgemein'!$F$16+$F28,
('2.5 CAPEX'!$J31+SUM(OFFSET('2.5 CAPEX'!DF31,0,-MIN(MAX($F28-1-('2.1 Kraftwerk allgemein'!$F$16-'1.1 Allgemein'!$I$22+1),0),COLUMN(CR28)-1-('2.1 Kraftwerk allgemein'!$F$16-'1.1 Allgemein'!$I$22+1)),1,MIN(MAX($F28-('2.1 Kraftwerk allgemein'!$F$16-'1.1 Allgemein'!$I$22+1),1),COLUMN(CR28)-('2.1 Kraftwerk allgemein'!$F$16-'1.1 Allgemein'!$I$22+1)))))/$F28,
SUM(OFFSET('2.5 CAPEX'!DF31,0,-MIN($F28-1,COLUMN(CR28)-1),1,MIN($F28,COLUMN(CR28))))/$F28)))))))</f>
        <v>0</v>
      </c>
      <c r="DB28" s="199">
        <f ca="1">IF('2.1 Kraftwerk allgemein'!$F$15&lt;'1.1 Allgemein'!$I$22,
IF(OR(ISNUMBER($D28)=FALSE,$F28=""),"",
IF(AND('2.5 CAPEX'!$L31&lt;&gt;"x",'2.5 CAPEX'!$M31&lt;&gt;"x"),0,
IF($F28=0,0,
IF(DB$4&lt;'2.1 Kraftwerk allgemein'!$F$16,0,
IF(DB$4='2.1 Kraftwerk allgemein'!$F$16,'2.5 CAPEX'!$J31/$F28,
IF(DB$4&lt;'2.1 Kraftwerk allgemein'!$F$16+$F28,
('2.5 CAPEX'!$J31+SUM(OFFSET('2.5 CAPEX'!DG31,0,-MIN(MAX($F28-1-('2.1 Kraftwerk allgemein'!$F$16-'2.1 Kraftwerk allgemein'!$F$15+1),0),COLUMN(CS28)-1-('2.1 Kraftwerk allgemein'!$F$16-'2.1 Kraftwerk allgemein'!$F$15+1)),1,MIN(MAX($F28-('2.1 Kraftwerk allgemein'!$F$16-'2.1 Kraftwerk allgemein'!$F$15+1),1),COLUMN(CS28)-('2.1 Kraftwerk allgemein'!$F$16-'2.1 Kraftwerk allgemein'!$F$15+1)))))/$F28,
SUM(OFFSET('2.5 CAPEX'!DG31,0,-MIN($F28-1,COLUMN(CS28)-1),1,MIN($F28,COLUMN(CS28))))/$F28)))))),
IF(OR(ISNUMBER($D28)=FALSE,$F28=""),"",
IF(AND('2.5 CAPEX'!$L31&lt;&gt;"x",'2.5 CAPEX'!$M31&lt;&gt;"x"),0,
IF($F28=0,0,
IF(DB$4&lt;'2.1 Kraftwerk allgemein'!$F$16,0,
IF(DB$4='2.1 Kraftwerk allgemein'!$F$16,'2.5 CAPEX'!$J31/$F28,
IF(DB$4&lt;'2.1 Kraftwerk allgemein'!$F$16+$F28,
('2.5 CAPEX'!$J31+SUM(OFFSET('2.5 CAPEX'!DG31,0,-MIN(MAX($F28-1-('2.1 Kraftwerk allgemein'!$F$16-'1.1 Allgemein'!$I$22+1),0),COLUMN(CS28)-1-('2.1 Kraftwerk allgemein'!$F$16-'1.1 Allgemein'!$I$22+1)),1,MIN(MAX($F28-('2.1 Kraftwerk allgemein'!$F$16-'1.1 Allgemein'!$I$22+1),1),COLUMN(CS28)-('2.1 Kraftwerk allgemein'!$F$16-'1.1 Allgemein'!$I$22+1)))))/$F28,
SUM(OFFSET('2.5 CAPEX'!DG31,0,-MIN($F28-1,COLUMN(CS28)-1),1,MIN($F28,COLUMN(CS28))))/$F28)))))))</f>
        <v>0</v>
      </c>
      <c r="DC28" s="199">
        <f ca="1">IF('2.1 Kraftwerk allgemein'!$F$15&lt;'1.1 Allgemein'!$I$22,
IF(OR(ISNUMBER($D28)=FALSE,$F28=""),"",
IF(AND('2.5 CAPEX'!$L31&lt;&gt;"x",'2.5 CAPEX'!$M31&lt;&gt;"x"),0,
IF($F28=0,0,
IF(DC$4&lt;'2.1 Kraftwerk allgemein'!$F$16,0,
IF(DC$4='2.1 Kraftwerk allgemein'!$F$16,'2.5 CAPEX'!$J31/$F28,
IF(DC$4&lt;'2.1 Kraftwerk allgemein'!$F$16+$F28,
('2.5 CAPEX'!$J31+SUM(OFFSET('2.5 CAPEX'!DH31,0,-MIN(MAX($F28-1-('2.1 Kraftwerk allgemein'!$F$16-'2.1 Kraftwerk allgemein'!$F$15+1),0),COLUMN(CT28)-1-('2.1 Kraftwerk allgemein'!$F$16-'2.1 Kraftwerk allgemein'!$F$15+1)),1,MIN(MAX($F28-('2.1 Kraftwerk allgemein'!$F$16-'2.1 Kraftwerk allgemein'!$F$15+1),1),COLUMN(CT28)-('2.1 Kraftwerk allgemein'!$F$16-'2.1 Kraftwerk allgemein'!$F$15+1)))))/$F28,
SUM(OFFSET('2.5 CAPEX'!DH31,0,-MIN($F28-1,COLUMN(CT28)-1),1,MIN($F28,COLUMN(CT28))))/$F28)))))),
IF(OR(ISNUMBER($D28)=FALSE,$F28=""),"",
IF(AND('2.5 CAPEX'!$L31&lt;&gt;"x",'2.5 CAPEX'!$M31&lt;&gt;"x"),0,
IF($F28=0,0,
IF(DC$4&lt;'2.1 Kraftwerk allgemein'!$F$16,0,
IF(DC$4='2.1 Kraftwerk allgemein'!$F$16,'2.5 CAPEX'!$J31/$F28,
IF(DC$4&lt;'2.1 Kraftwerk allgemein'!$F$16+$F28,
('2.5 CAPEX'!$J31+SUM(OFFSET('2.5 CAPEX'!DH31,0,-MIN(MAX($F28-1-('2.1 Kraftwerk allgemein'!$F$16-'1.1 Allgemein'!$I$22+1),0),COLUMN(CT28)-1-('2.1 Kraftwerk allgemein'!$F$16-'1.1 Allgemein'!$I$22+1)),1,MIN(MAX($F28-('2.1 Kraftwerk allgemein'!$F$16-'1.1 Allgemein'!$I$22+1),1),COLUMN(CT28)-('2.1 Kraftwerk allgemein'!$F$16-'1.1 Allgemein'!$I$22+1)))))/$F28,
SUM(OFFSET('2.5 CAPEX'!DH31,0,-MIN($F28-1,COLUMN(CT28)-1),1,MIN($F28,COLUMN(CT28))))/$F28)))))))</f>
        <v>0</v>
      </c>
      <c r="DD28" s="199">
        <f ca="1">IF('2.1 Kraftwerk allgemein'!$F$15&lt;'1.1 Allgemein'!$I$22,
IF(OR(ISNUMBER($D28)=FALSE,$F28=""),"",
IF(AND('2.5 CAPEX'!$L31&lt;&gt;"x",'2.5 CAPEX'!$M31&lt;&gt;"x"),0,
IF($F28=0,0,
IF(DD$4&lt;'2.1 Kraftwerk allgemein'!$F$16,0,
IF(DD$4='2.1 Kraftwerk allgemein'!$F$16,'2.5 CAPEX'!$J31/$F28,
IF(DD$4&lt;'2.1 Kraftwerk allgemein'!$F$16+$F28,
('2.5 CAPEX'!$J31+SUM(OFFSET('2.5 CAPEX'!DI31,0,-MIN(MAX($F28-1-('2.1 Kraftwerk allgemein'!$F$16-'2.1 Kraftwerk allgemein'!$F$15+1),0),COLUMN(CU28)-1-('2.1 Kraftwerk allgemein'!$F$16-'2.1 Kraftwerk allgemein'!$F$15+1)),1,MIN(MAX($F28-('2.1 Kraftwerk allgemein'!$F$16-'2.1 Kraftwerk allgemein'!$F$15+1),1),COLUMN(CU28)-('2.1 Kraftwerk allgemein'!$F$16-'2.1 Kraftwerk allgemein'!$F$15+1)))))/$F28,
SUM(OFFSET('2.5 CAPEX'!DI31,0,-MIN($F28-1,COLUMN(CU28)-1),1,MIN($F28,COLUMN(CU28))))/$F28)))))),
IF(OR(ISNUMBER($D28)=FALSE,$F28=""),"",
IF(AND('2.5 CAPEX'!$L31&lt;&gt;"x",'2.5 CAPEX'!$M31&lt;&gt;"x"),0,
IF($F28=0,0,
IF(DD$4&lt;'2.1 Kraftwerk allgemein'!$F$16,0,
IF(DD$4='2.1 Kraftwerk allgemein'!$F$16,'2.5 CAPEX'!$J31/$F28,
IF(DD$4&lt;'2.1 Kraftwerk allgemein'!$F$16+$F28,
('2.5 CAPEX'!$J31+SUM(OFFSET('2.5 CAPEX'!DI31,0,-MIN(MAX($F28-1-('2.1 Kraftwerk allgemein'!$F$16-'1.1 Allgemein'!$I$22+1),0),COLUMN(CU28)-1-('2.1 Kraftwerk allgemein'!$F$16-'1.1 Allgemein'!$I$22+1)),1,MIN(MAX($F28-('2.1 Kraftwerk allgemein'!$F$16-'1.1 Allgemein'!$I$22+1),1),COLUMN(CU28)-('2.1 Kraftwerk allgemein'!$F$16-'1.1 Allgemein'!$I$22+1)))))/$F28,
SUM(OFFSET('2.5 CAPEX'!DI31,0,-MIN($F28-1,COLUMN(CU28)-1),1,MIN($F28,COLUMN(CU28))))/$F28)))))))</f>
        <v>0</v>
      </c>
      <c r="DE28" s="199">
        <f ca="1">IF('2.1 Kraftwerk allgemein'!$F$15&lt;'1.1 Allgemein'!$I$22,
IF(OR(ISNUMBER($D28)=FALSE,$F28=""),"",
IF(AND('2.5 CAPEX'!$L31&lt;&gt;"x",'2.5 CAPEX'!$M31&lt;&gt;"x"),0,
IF($F28=0,0,
IF(DE$4&lt;'2.1 Kraftwerk allgemein'!$F$16,0,
IF(DE$4='2.1 Kraftwerk allgemein'!$F$16,'2.5 CAPEX'!$J31/$F28,
IF(DE$4&lt;'2.1 Kraftwerk allgemein'!$F$16+$F28,
('2.5 CAPEX'!$J31+SUM(OFFSET('2.5 CAPEX'!DJ31,0,-MIN(MAX($F28-1-('2.1 Kraftwerk allgemein'!$F$16-'2.1 Kraftwerk allgemein'!$F$15+1),0),COLUMN(CV28)-1-('2.1 Kraftwerk allgemein'!$F$16-'2.1 Kraftwerk allgemein'!$F$15+1)),1,MIN(MAX($F28-('2.1 Kraftwerk allgemein'!$F$16-'2.1 Kraftwerk allgemein'!$F$15+1),1),COLUMN(CV28)-('2.1 Kraftwerk allgemein'!$F$16-'2.1 Kraftwerk allgemein'!$F$15+1)))))/$F28,
SUM(OFFSET('2.5 CAPEX'!DJ31,0,-MIN($F28-1,COLUMN(CV28)-1),1,MIN($F28,COLUMN(CV28))))/$F28)))))),
IF(OR(ISNUMBER($D28)=FALSE,$F28=""),"",
IF(AND('2.5 CAPEX'!$L31&lt;&gt;"x",'2.5 CAPEX'!$M31&lt;&gt;"x"),0,
IF($F28=0,0,
IF(DE$4&lt;'2.1 Kraftwerk allgemein'!$F$16,0,
IF(DE$4='2.1 Kraftwerk allgemein'!$F$16,'2.5 CAPEX'!$J31/$F28,
IF(DE$4&lt;'2.1 Kraftwerk allgemein'!$F$16+$F28,
('2.5 CAPEX'!$J31+SUM(OFFSET('2.5 CAPEX'!DJ31,0,-MIN(MAX($F28-1-('2.1 Kraftwerk allgemein'!$F$16-'1.1 Allgemein'!$I$22+1),0),COLUMN(CV28)-1-('2.1 Kraftwerk allgemein'!$F$16-'1.1 Allgemein'!$I$22+1)),1,MIN(MAX($F28-('2.1 Kraftwerk allgemein'!$F$16-'1.1 Allgemein'!$I$22+1),1),COLUMN(CV28)-('2.1 Kraftwerk allgemein'!$F$16-'1.1 Allgemein'!$I$22+1)))))/$F28,
SUM(OFFSET('2.5 CAPEX'!DJ31,0,-MIN($F28-1,COLUMN(CV28)-1),1,MIN($F28,COLUMN(CV28))))/$F28)))))))</f>
        <v>0</v>
      </c>
      <c r="DF28" s="199">
        <f ca="1">IF('2.1 Kraftwerk allgemein'!$F$15&lt;'1.1 Allgemein'!$I$22,
IF(OR(ISNUMBER($D28)=FALSE,$F28=""),"",
IF(AND('2.5 CAPEX'!$L31&lt;&gt;"x",'2.5 CAPEX'!$M31&lt;&gt;"x"),0,
IF($F28=0,0,
IF(DF$4&lt;'2.1 Kraftwerk allgemein'!$F$16,0,
IF(DF$4='2.1 Kraftwerk allgemein'!$F$16,'2.5 CAPEX'!$J31/$F28,
IF(DF$4&lt;'2.1 Kraftwerk allgemein'!$F$16+$F28,
('2.5 CAPEX'!$J31+SUM(OFFSET('2.5 CAPEX'!DK31,0,-MIN(MAX($F28-1-('2.1 Kraftwerk allgemein'!$F$16-'2.1 Kraftwerk allgemein'!$F$15+1),0),COLUMN(CW28)-1-('2.1 Kraftwerk allgemein'!$F$16-'2.1 Kraftwerk allgemein'!$F$15+1)),1,MIN(MAX($F28-('2.1 Kraftwerk allgemein'!$F$16-'2.1 Kraftwerk allgemein'!$F$15+1),1),COLUMN(CW28)-('2.1 Kraftwerk allgemein'!$F$16-'2.1 Kraftwerk allgemein'!$F$15+1)))))/$F28,
SUM(OFFSET('2.5 CAPEX'!DK31,0,-MIN($F28-1,COLUMN(CW28)-1),1,MIN($F28,COLUMN(CW28))))/$F28)))))),
IF(OR(ISNUMBER($D28)=FALSE,$F28=""),"",
IF(AND('2.5 CAPEX'!$L31&lt;&gt;"x",'2.5 CAPEX'!$M31&lt;&gt;"x"),0,
IF($F28=0,0,
IF(DF$4&lt;'2.1 Kraftwerk allgemein'!$F$16,0,
IF(DF$4='2.1 Kraftwerk allgemein'!$F$16,'2.5 CAPEX'!$J31/$F28,
IF(DF$4&lt;'2.1 Kraftwerk allgemein'!$F$16+$F28,
('2.5 CAPEX'!$J31+SUM(OFFSET('2.5 CAPEX'!DK31,0,-MIN(MAX($F28-1-('2.1 Kraftwerk allgemein'!$F$16-'1.1 Allgemein'!$I$22+1),0),COLUMN(CW28)-1-('2.1 Kraftwerk allgemein'!$F$16-'1.1 Allgemein'!$I$22+1)),1,MIN(MAX($F28-('2.1 Kraftwerk allgemein'!$F$16-'1.1 Allgemein'!$I$22+1),1),COLUMN(CW28)-('2.1 Kraftwerk allgemein'!$F$16-'1.1 Allgemein'!$I$22+1)))))/$F28,
SUM(OFFSET('2.5 CAPEX'!DK31,0,-MIN($F28-1,COLUMN(CW28)-1),1,MIN($F28,COLUMN(CW28))))/$F28)))))))</f>
        <v>0</v>
      </c>
    </row>
    <row r="29" spans="1:110" s="200" customFormat="1" ht="14" x14ac:dyDescent="0.3">
      <c r="A29" s="104"/>
      <c r="B29" s="104"/>
      <c r="C29" s="154"/>
      <c r="D29" s="191">
        <f>IF('2.5 CAPEX'!D32&lt;&gt;"",'2.5 CAPEX'!D32,"")</f>
        <v>206</v>
      </c>
      <c r="E29" s="191" t="str">
        <f>IF('2.5 CAPEX'!E32&lt;&gt;"",'2.5 CAPEX'!E32,"")</f>
        <v>Schaltanlagen auf Spannungsebene MS</v>
      </c>
      <c r="F29" s="196">
        <f>IF('2.5 CAPEX'!F32&lt;&gt;"",'2.5 CAPEX'!F32,"")</f>
        <v>30</v>
      </c>
      <c r="G29" s="197">
        <f ca="1">IF(ISNUMBER(D29)=FALSE,"",INDEX('2.5 CAPEX'!$H:$H,MATCH('3.1 Abschreibung'!$D29,'2.5 CAPEX'!$D:$D,0))+INDEX('2.5 CAPEX'!$J:$J,MATCH('3.1 Abschreibung'!$D29,'2.5 CAPEX'!$D:$D,0)))</f>
        <v>0</v>
      </c>
      <c r="H29" s="197"/>
      <c r="I29" s="198">
        <v>0</v>
      </c>
      <c r="J29" s="199">
        <f ca="1">IF('2.1 Kraftwerk allgemein'!$F$15&lt;'1.1 Allgemein'!$I$22,
IF(OR(ISNUMBER($D29)=FALSE,$F29=""),"",
IF(AND('2.5 CAPEX'!$L32&lt;&gt;"x",'2.5 CAPEX'!$M32&lt;&gt;"x"),0,
IF($F29=0,0,
IF(J$4&lt;'2.1 Kraftwerk allgemein'!$F$16,0,
IF(J$4='2.1 Kraftwerk allgemein'!$F$16,'2.5 CAPEX'!$J32/$F29,
IF(J$4&lt;'2.1 Kraftwerk allgemein'!$F$16+$F29,
('2.5 CAPEX'!$J32+SUM(OFFSET('2.5 CAPEX'!O32,0,-MIN(MAX($F29-1-('2.1 Kraftwerk allgemein'!$F$16-'2.1 Kraftwerk allgemein'!$F$15+1),0),COLUMN(A29)-1-('2.1 Kraftwerk allgemein'!$F$16-'2.1 Kraftwerk allgemein'!$F$15+1)),1,MIN(MAX($F29-('2.1 Kraftwerk allgemein'!$F$16-'2.1 Kraftwerk allgemein'!$F$15+1),1),COLUMN(A29)-('2.1 Kraftwerk allgemein'!$F$16-'2.1 Kraftwerk allgemein'!$F$15+1)))))/$F29,
SUM(OFFSET('2.5 CAPEX'!O32,0,-MIN($F29-1,COLUMN(A29)-1),1,MIN($F29,COLUMN(A29))))/$F29)))))),
IF(OR(ISNUMBER($D29)=FALSE,$F29=""),"",
IF(AND('2.5 CAPEX'!$L32&lt;&gt;"x",'2.5 CAPEX'!$M32&lt;&gt;"x"),0,
IF($F29=0,0,
IF(J$4&lt;'2.1 Kraftwerk allgemein'!$F$16,0,
IF(J$4='2.1 Kraftwerk allgemein'!$F$16,'2.5 CAPEX'!$J32/$F29,
IF(J$4&lt;'2.1 Kraftwerk allgemein'!$F$16+$F29,
('2.5 CAPEX'!$J32+SUM(OFFSET('2.5 CAPEX'!O32,0,-MIN(MAX($F29-1-('2.1 Kraftwerk allgemein'!$F$16-'1.1 Allgemein'!$I$22+1),0),COLUMN(A29)-1-('2.1 Kraftwerk allgemein'!$F$16-'1.1 Allgemein'!$I$22+1)),1,MIN(MAX($F29-('2.1 Kraftwerk allgemein'!$F$16-'1.1 Allgemein'!$I$22+1),1),COLUMN(A29)-('2.1 Kraftwerk allgemein'!$F$16-'1.1 Allgemein'!$I$22+1)))))/$F29,
SUM(OFFSET('2.5 CAPEX'!O32,0,-MIN($F29-1,COLUMN(A29)-1),1,MIN($F29,COLUMN(A29))))/$F29)))))))</f>
        <v>0</v>
      </c>
      <c r="K29" s="199">
        <f ca="1">IF('2.1 Kraftwerk allgemein'!$F$15&lt;'1.1 Allgemein'!$I$22,
IF(OR(ISNUMBER($D29)=FALSE,$F29=""),"",
IF(AND('2.5 CAPEX'!$L32&lt;&gt;"x",'2.5 CAPEX'!$M32&lt;&gt;"x"),0,
IF($F29=0,0,
IF(K$4&lt;'2.1 Kraftwerk allgemein'!$F$16,0,
IF(K$4='2.1 Kraftwerk allgemein'!$F$16,'2.5 CAPEX'!$J32/$F29,
IF(K$4&lt;'2.1 Kraftwerk allgemein'!$F$16+$F29,
('2.5 CAPEX'!$J32+SUM(OFFSET('2.5 CAPEX'!P32,0,-MIN(MAX($F29-1-('2.1 Kraftwerk allgemein'!$F$16-'2.1 Kraftwerk allgemein'!$F$15+1),0),COLUMN(B29)-1-('2.1 Kraftwerk allgemein'!$F$16-'2.1 Kraftwerk allgemein'!$F$15+1)),1,MIN(MAX($F29-('2.1 Kraftwerk allgemein'!$F$16-'2.1 Kraftwerk allgemein'!$F$15+1),1),COLUMN(B29)-('2.1 Kraftwerk allgemein'!$F$16-'2.1 Kraftwerk allgemein'!$F$15+1)))))/$F29,
SUM(OFFSET('2.5 CAPEX'!P32,0,-MIN($F29-1,COLUMN(B29)-1),1,MIN($F29,COLUMN(B29))))/$F29)))))),
IF(OR(ISNUMBER($D29)=FALSE,$F29=""),"",
IF(AND('2.5 CAPEX'!$L32&lt;&gt;"x",'2.5 CAPEX'!$M32&lt;&gt;"x"),0,
IF($F29=0,0,
IF(K$4&lt;'2.1 Kraftwerk allgemein'!$F$16,0,
IF(K$4='2.1 Kraftwerk allgemein'!$F$16,'2.5 CAPEX'!$J32/$F29,
IF(K$4&lt;'2.1 Kraftwerk allgemein'!$F$16+$F29,
('2.5 CAPEX'!$J32+SUM(OFFSET('2.5 CAPEX'!P32,0,-MIN(MAX($F29-1-('2.1 Kraftwerk allgemein'!$F$16-'1.1 Allgemein'!$I$22+1),0),COLUMN(B29)-1-('2.1 Kraftwerk allgemein'!$F$16-'1.1 Allgemein'!$I$22+1)),1,MIN(MAX($F29-('2.1 Kraftwerk allgemein'!$F$16-'1.1 Allgemein'!$I$22+1),1),COLUMN(B29)-('2.1 Kraftwerk allgemein'!$F$16-'1.1 Allgemein'!$I$22+1)))))/$F29,
SUM(OFFSET('2.5 CAPEX'!P32,0,-MIN($F29-1,COLUMN(B29)-1),1,MIN($F29,COLUMN(B29))))/$F29)))))))</f>
        <v>0</v>
      </c>
      <c r="L29" s="199">
        <f ca="1">IF('2.1 Kraftwerk allgemein'!$F$15&lt;'1.1 Allgemein'!$I$22,
IF(OR(ISNUMBER($D29)=FALSE,$F29=""),"",
IF(AND('2.5 CAPEX'!$L32&lt;&gt;"x",'2.5 CAPEX'!$M32&lt;&gt;"x"),0,
IF($F29=0,0,
IF(L$4&lt;'2.1 Kraftwerk allgemein'!$F$16,0,
IF(L$4='2.1 Kraftwerk allgemein'!$F$16,'2.5 CAPEX'!$J32/$F29,
IF(L$4&lt;'2.1 Kraftwerk allgemein'!$F$16+$F29,
('2.5 CAPEX'!$J32+SUM(OFFSET('2.5 CAPEX'!Q32,0,-MIN(MAX($F29-1-('2.1 Kraftwerk allgemein'!$F$16-'2.1 Kraftwerk allgemein'!$F$15+1),0),COLUMN(C29)-1-('2.1 Kraftwerk allgemein'!$F$16-'2.1 Kraftwerk allgemein'!$F$15+1)),1,MIN(MAX($F29-('2.1 Kraftwerk allgemein'!$F$16-'2.1 Kraftwerk allgemein'!$F$15+1),1),COLUMN(C29)-('2.1 Kraftwerk allgemein'!$F$16-'2.1 Kraftwerk allgemein'!$F$15+1)))))/$F29,
SUM(OFFSET('2.5 CAPEX'!Q32,0,-MIN($F29-1,COLUMN(C29)-1),1,MIN($F29,COLUMN(C29))))/$F29)))))),
IF(OR(ISNUMBER($D29)=FALSE,$F29=""),"",
IF(AND('2.5 CAPEX'!$L32&lt;&gt;"x",'2.5 CAPEX'!$M32&lt;&gt;"x"),0,
IF($F29=0,0,
IF(L$4&lt;'2.1 Kraftwerk allgemein'!$F$16,0,
IF(L$4='2.1 Kraftwerk allgemein'!$F$16,'2.5 CAPEX'!$J32/$F29,
IF(L$4&lt;'2.1 Kraftwerk allgemein'!$F$16+$F29,
('2.5 CAPEX'!$J32+SUM(OFFSET('2.5 CAPEX'!Q32,0,-MIN(MAX($F29-1-('2.1 Kraftwerk allgemein'!$F$16-'1.1 Allgemein'!$I$22+1),0),COLUMN(C29)-1-('2.1 Kraftwerk allgemein'!$F$16-'1.1 Allgemein'!$I$22+1)),1,MIN(MAX($F29-('2.1 Kraftwerk allgemein'!$F$16-'1.1 Allgemein'!$I$22+1),1),COLUMN(C29)-('2.1 Kraftwerk allgemein'!$F$16-'1.1 Allgemein'!$I$22+1)))))/$F29,
SUM(OFFSET('2.5 CAPEX'!Q32,0,-MIN($F29-1,COLUMN(C29)-1),1,MIN($F29,COLUMN(C29))))/$F29)))))))</f>
        <v>0</v>
      </c>
      <c r="M29" s="199">
        <f ca="1">IF('2.1 Kraftwerk allgemein'!$F$15&lt;'1.1 Allgemein'!$I$22,
IF(OR(ISNUMBER($D29)=FALSE,$F29=""),"",
IF(AND('2.5 CAPEX'!$L32&lt;&gt;"x",'2.5 CAPEX'!$M32&lt;&gt;"x"),0,
IF($F29=0,0,
IF(M$4&lt;'2.1 Kraftwerk allgemein'!$F$16,0,
IF(M$4='2.1 Kraftwerk allgemein'!$F$16,'2.5 CAPEX'!$J32/$F29,
IF(M$4&lt;'2.1 Kraftwerk allgemein'!$F$16+$F29,
('2.5 CAPEX'!$J32+SUM(OFFSET('2.5 CAPEX'!R32,0,-MIN(MAX($F29-1-('2.1 Kraftwerk allgemein'!$F$16-'2.1 Kraftwerk allgemein'!$F$15+1),0),COLUMN(D29)-1-('2.1 Kraftwerk allgemein'!$F$16-'2.1 Kraftwerk allgemein'!$F$15+1)),1,MIN(MAX($F29-('2.1 Kraftwerk allgemein'!$F$16-'2.1 Kraftwerk allgemein'!$F$15+1),1),COLUMN(D29)-('2.1 Kraftwerk allgemein'!$F$16-'2.1 Kraftwerk allgemein'!$F$15+1)))))/$F29,
SUM(OFFSET('2.5 CAPEX'!R32,0,-MIN($F29-1,COLUMN(D29)-1),1,MIN($F29,COLUMN(D29))))/$F29)))))),
IF(OR(ISNUMBER($D29)=FALSE,$F29=""),"",
IF(AND('2.5 CAPEX'!$L32&lt;&gt;"x",'2.5 CAPEX'!$M32&lt;&gt;"x"),0,
IF($F29=0,0,
IF(M$4&lt;'2.1 Kraftwerk allgemein'!$F$16,0,
IF(M$4='2.1 Kraftwerk allgemein'!$F$16,'2.5 CAPEX'!$J32/$F29,
IF(M$4&lt;'2.1 Kraftwerk allgemein'!$F$16+$F29,
('2.5 CAPEX'!$J32+SUM(OFFSET('2.5 CAPEX'!R32,0,-MIN(MAX($F29-1-('2.1 Kraftwerk allgemein'!$F$16-'1.1 Allgemein'!$I$22+1),0),COLUMN(D29)-1-('2.1 Kraftwerk allgemein'!$F$16-'1.1 Allgemein'!$I$22+1)),1,MIN(MAX($F29-('2.1 Kraftwerk allgemein'!$F$16-'1.1 Allgemein'!$I$22+1),1),COLUMN(D29)-('2.1 Kraftwerk allgemein'!$F$16-'1.1 Allgemein'!$I$22+1)))))/$F29,
SUM(OFFSET('2.5 CAPEX'!R32,0,-MIN($F29-1,COLUMN(D29)-1),1,MIN($F29,COLUMN(D29))))/$F29)))))))</f>
        <v>0</v>
      </c>
      <c r="N29" s="199">
        <f ca="1">IF('2.1 Kraftwerk allgemein'!$F$15&lt;'1.1 Allgemein'!$I$22,
IF(OR(ISNUMBER($D29)=FALSE,$F29=""),"",
IF(AND('2.5 CAPEX'!$L32&lt;&gt;"x",'2.5 CAPEX'!$M32&lt;&gt;"x"),0,
IF($F29=0,0,
IF(N$4&lt;'2.1 Kraftwerk allgemein'!$F$16,0,
IF(N$4='2.1 Kraftwerk allgemein'!$F$16,'2.5 CAPEX'!$J32/$F29,
IF(N$4&lt;'2.1 Kraftwerk allgemein'!$F$16+$F29,
('2.5 CAPEX'!$J32+SUM(OFFSET('2.5 CAPEX'!S32,0,-MIN(MAX($F29-1-('2.1 Kraftwerk allgemein'!$F$16-'2.1 Kraftwerk allgemein'!$F$15+1),0),COLUMN(E29)-1-('2.1 Kraftwerk allgemein'!$F$16-'2.1 Kraftwerk allgemein'!$F$15+1)),1,MIN(MAX($F29-('2.1 Kraftwerk allgemein'!$F$16-'2.1 Kraftwerk allgemein'!$F$15+1),1),COLUMN(E29)-('2.1 Kraftwerk allgemein'!$F$16-'2.1 Kraftwerk allgemein'!$F$15+1)))))/$F29,
SUM(OFFSET('2.5 CAPEX'!S32,0,-MIN($F29-1,COLUMN(E29)-1),1,MIN($F29,COLUMN(E29))))/$F29)))))),
IF(OR(ISNUMBER($D29)=FALSE,$F29=""),"",
IF(AND('2.5 CAPEX'!$L32&lt;&gt;"x",'2.5 CAPEX'!$M32&lt;&gt;"x"),0,
IF($F29=0,0,
IF(N$4&lt;'2.1 Kraftwerk allgemein'!$F$16,0,
IF(N$4='2.1 Kraftwerk allgemein'!$F$16,'2.5 CAPEX'!$J32/$F29,
IF(N$4&lt;'2.1 Kraftwerk allgemein'!$F$16+$F29,
('2.5 CAPEX'!$J32+SUM(OFFSET('2.5 CAPEX'!S32,0,-MIN(MAX($F29-1-('2.1 Kraftwerk allgemein'!$F$16-'1.1 Allgemein'!$I$22+1),0),COLUMN(E29)-1-('2.1 Kraftwerk allgemein'!$F$16-'1.1 Allgemein'!$I$22+1)),1,MIN(MAX($F29-('2.1 Kraftwerk allgemein'!$F$16-'1.1 Allgemein'!$I$22+1),1),COLUMN(E29)-('2.1 Kraftwerk allgemein'!$F$16-'1.1 Allgemein'!$I$22+1)))))/$F29,
SUM(OFFSET('2.5 CAPEX'!S32,0,-MIN($F29-1,COLUMN(E29)-1),1,MIN($F29,COLUMN(E29))))/$F29)))))))</f>
        <v>0</v>
      </c>
      <c r="O29" s="199">
        <f ca="1">IF('2.1 Kraftwerk allgemein'!$F$15&lt;'1.1 Allgemein'!$I$22,
IF(OR(ISNUMBER($D29)=FALSE,$F29=""),"",
IF(AND('2.5 CAPEX'!$L32&lt;&gt;"x",'2.5 CAPEX'!$M32&lt;&gt;"x"),0,
IF($F29=0,0,
IF(O$4&lt;'2.1 Kraftwerk allgemein'!$F$16,0,
IF(O$4='2.1 Kraftwerk allgemein'!$F$16,'2.5 CAPEX'!$J32/$F29,
IF(O$4&lt;'2.1 Kraftwerk allgemein'!$F$16+$F29,
('2.5 CAPEX'!$J32+SUM(OFFSET('2.5 CAPEX'!T32,0,-MIN(MAX($F29-1-('2.1 Kraftwerk allgemein'!$F$16-'2.1 Kraftwerk allgemein'!$F$15+1),0),COLUMN(F29)-1-('2.1 Kraftwerk allgemein'!$F$16-'2.1 Kraftwerk allgemein'!$F$15+1)),1,MIN(MAX($F29-('2.1 Kraftwerk allgemein'!$F$16-'2.1 Kraftwerk allgemein'!$F$15+1),1),COLUMN(F29)-('2.1 Kraftwerk allgemein'!$F$16-'2.1 Kraftwerk allgemein'!$F$15+1)))))/$F29,
SUM(OFFSET('2.5 CAPEX'!T32,0,-MIN($F29-1,COLUMN(F29)-1),1,MIN($F29,COLUMN(F29))))/$F29)))))),
IF(OR(ISNUMBER($D29)=FALSE,$F29=""),"",
IF(AND('2.5 CAPEX'!$L32&lt;&gt;"x",'2.5 CAPEX'!$M32&lt;&gt;"x"),0,
IF($F29=0,0,
IF(O$4&lt;'2.1 Kraftwerk allgemein'!$F$16,0,
IF(O$4='2.1 Kraftwerk allgemein'!$F$16,'2.5 CAPEX'!$J32/$F29,
IF(O$4&lt;'2.1 Kraftwerk allgemein'!$F$16+$F29,
('2.5 CAPEX'!$J32+SUM(OFFSET('2.5 CAPEX'!T32,0,-MIN(MAX($F29-1-('2.1 Kraftwerk allgemein'!$F$16-'1.1 Allgemein'!$I$22+1),0),COLUMN(F29)-1-('2.1 Kraftwerk allgemein'!$F$16-'1.1 Allgemein'!$I$22+1)),1,MIN(MAX($F29-('2.1 Kraftwerk allgemein'!$F$16-'1.1 Allgemein'!$I$22+1),1),COLUMN(F29)-('2.1 Kraftwerk allgemein'!$F$16-'1.1 Allgemein'!$I$22+1)))))/$F29,
SUM(OFFSET('2.5 CAPEX'!T32,0,-MIN($F29-1,COLUMN(F29)-1),1,MIN($F29,COLUMN(F29))))/$F29)))))))</f>
        <v>0</v>
      </c>
      <c r="P29" s="199">
        <f ca="1">IF('2.1 Kraftwerk allgemein'!$F$15&lt;'1.1 Allgemein'!$I$22,
IF(OR(ISNUMBER($D29)=FALSE,$F29=""),"",
IF(AND('2.5 CAPEX'!$L32&lt;&gt;"x",'2.5 CAPEX'!$M32&lt;&gt;"x"),0,
IF($F29=0,0,
IF(P$4&lt;'2.1 Kraftwerk allgemein'!$F$16,0,
IF(P$4='2.1 Kraftwerk allgemein'!$F$16,'2.5 CAPEX'!$J32/$F29,
IF(P$4&lt;'2.1 Kraftwerk allgemein'!$F$16+$F29,
('2.5 CAPEX'!$J32+SUM(OFFSET('2.5 CAPEX'!U32,0,-MIN(MAX($F29-1-('2.1 Kraftwerk allgemein'!$F$16-'2.1 Kraftwerk allgemein'!$F$15+1),0),COLUMN(G29)-1-('2.1 Kraftwerk allgemein'!$F$16-'2.1 Kraftwerk allgemein'!$F$15+1)),1,MIN(MAX($F29-('2.1 Kraftwerk allgemein'!$F$16-'2.1 Kraftwerk allgemein'!$F$15+1),1),COLUMN(G29)-('2.1 Kraftwerk allgemein'!$F$16-'2.1 Kraftwerk allgemein'!$F$15+1)))))/$F29,
SUM(OFFSET('2.5 CAPEX'!U32,0,-MIN($F29-1,COLUMN(G29)-1),1,MIN($F29,COLUMN(G29))))/$F29)))))),
IF(OR(ISNUMBER($D29)=FALSE,$F29=""),"",
IF(AND('2.5 CAPEX'!$L32&lt;&gt;"x",'2.5 CAPEX'!$M32&lt;&gt;"x"),0,
IF($F29=0,0,
IF(P$4&lt;'2.1 Kraftwerk allgemein'!$F$16,0,
IF(P$4='2.1 Kraftwerk allgemein'!$F$16,'2.5 CAPEX'!$J32/$F29,
IF(P$4&lt;'2.1 Kraftwerk allgemein'!$F$16+$F29,
('2.5 CAPEX'!$J32+SUM(OFFSET('2.5 CAPEX'!U32,0,-MIN(MAX($F29-1-('2.1 Kraftwerk allgemein'!$F$16-'1.1 Allgemein'!$I$22+1),0),COLUMN(G29)-1-('2.1 Kraftwerk allgemein'!$F$16-'1.1 Allgemein'!$I$22+1)),1,MIN(MAX($F29-('2.1 Kraftwerk allgemein'!$F$16-'1.1 Allgemein'!$I$22+1),1),COLUMN(G29)-('2.1 Kraftwerk allgemein'!$F$16-'1.1 Allgemein'!$I$22+1)))))/$F29,
SUM(OFFSET('2.5 CAPEX'!U32,0,-MIN($F29-1,COLUMN(G29)-1),1,MIN($F29,COLUMN(G29))))/$F29)))))))</f>
        <v>0</v>
      </c>
      <c r="Q29" s="199">
        <f ca="1">IF('2.1 Kraftwerk allgemein'!$F$15&lt;'1.1 Allgemein'!$I$22,
IF(OR(ISNUMBER($D29)=FALSE,$F29=""),"",
IF(AND('2.5 CAPEX'!$L32&lt;&gt;"x",'2.5 CAPEX'!$M32&lt;&gt;"x"),0,
IF($F29=0,0,
IF(Q$4&lt;'2.1 Kraftwerk allgemein'!$F$16,0,
IF(Q$4='2.1 Kraftwerk allgemein'!$F$16,'2.5 CAPEX'!$J32/$F29,
IF(Q$4&lt;'2.1 Kraftwerk allgemein'!$F$16+$F29,
('2.5 CAPEX'!$J32+SUM(OFFSET('2.5 CAPEX'!V32,0,-MIN(MAX($F29-1-('2.1 Kraftwerk allgemein'!$F$16-'2.1 Kraftwerk allgemein'!$F$15+1),0),COLUMN(H29)-1-('2.1 Kraftwerk allgemein'!$F$16-'2.1 Kraftwerk allgemein'!$F$15+1)),1,MIN(MAX($F29-('2.1 Kraftwerk allgemein'!$F$16-'2.1 Kraftwerk allgemein'!$F$15+1),1),COLUMN(H29)-('2.1 Kraftwerk allgemein'!$F$16-'2.1 Kraftwerk allgemein'!$F$15+1)))))/$F29,
SUM(OFFSET('2.5 CAPEX'!V32,0,-MIN($F29-1,COLUMN(H29)-1),1,MIN($F29,COLUMN(H29))))/$F29)))))),
IF(OR(ISNUMBER($D29)=FALSE,$F29=""),"",
IF(AND('2.5 CAPEX'!$L32&lt;&gt;"x",'2.5 CAPEX'!$M32&lt;&gt;"x"),0,
IF($F29=0,0,
IF(Q$4&lt;'2.1 Kraftwerk allgemein'!$F$16,0,
IF(Q$4='2.1 Kraftwerk allgemein'!$F$16,'2.5 CAPEX'!$J32/$F29,
IF(Q$4&lt;'2.1 Kraftwerk allgemein'!$F$16+$F29,
('2.5 CAPEX'!$J32+SUM(OFFSET('2.5 CAPEX'!V32,0,-MIN(MAX($F29-1-('2.1 Kraftwerk allgemein'!$F$16-'1.1 Allgemein'!$I$22+1),0),COLUMN(H29)-1-('2.1 Kraftwerk allgemein'!$F$16-'1.1 Allgemein'!$I$22+1)),1,MIN(MAX($F29-('2.1 Kraftwerk allgemein'!$F$16-'1.1 Allgemein'!$I$22+1),1),COLUMN(H29)-('2.1 Kraftwerk allgemein'!$F$16-'1.1 Allgemein'!$I$22+1)))))/$F29,
SUM(OFFSET('2.5 CAPEX'!V32,0,-MIN($F29-1,COLUMN(H29)-1),1,MIN($F29,COLUMN(H29))))/$F29)))))))</f>
        <v>0</v>
      </c>
      <c r="R29" s="199">
        <f ca="1">IF('2.1 Kraftwerk allgemein'!$F$15&lt;'1.1 Allgemein'!$I$22,
IF(OR(ISNUMBER($D29)=FALSE,$F29=""),"",
IF(AND('2.5 CAPEX'!$L32&lt;&gt;"x",'2.5 CAPEX'!$M32&lt;&gt;"x"),0,
IF($F29=0,0,
IF(R$4&lt;'2.1 Kraftwerk allgemein'!$F$16,0,
IF(R$4='2.1 Kraftwerk allgemein'!$F$16,'2.5 CAPEX'!$J32/$F29,
IF(R$4&lt;'2.1 Kraftwerk allgemein'!$F$16+$F29,
('2.5 CAPEX'!$J32+SUM(OFFSET('2.5 CAPEX'!W32,0,-MIN(MAX($F29-1-('2.1 Kraftwerk allgemein'!$F$16-'2.1 Kraftwerk allgemein'!$F$15+1),0),COLUMN(I29)-1-('2.1 Kraftwerk allgemein'!$F$16-'2.1 Kraftwerk allgemein'!$F$15+1)),1,MIN(MAX($F29-('2.1 Kraftwerk allgemein'!$F$16-'2.1 Kraftwerk allgemein'!$F$15+1),1),COLUMN(I29)-('2.1 Kraftwerk allgemein'!$F$16-'2.1 Kraftwerk allgemein'!$F$15+1)))))/$F29,
SUM(OFFSET('2.5 CAPEX'!W32,0,-MIN($F29-1,COLUMN(I29)-1),1,MIN($F29,COLUMN(I29))))/$F29)))))),
IF(OR(ISNUMBER($D29)=FALSE,$F29=""),"",
IF(AND('2.5 CAPEX'!$L32&lt;&gt;"x",'2.5 CAPEX'!$M32&lt;&gt;"x"),0,
IF($F29=0,0,
IF(R$4&lt;'2.1 Kraftwerk allgemein'!$F$16,0,
IF(R$4='2.1 Kraftwerk allgemein'!$F$16,'2.5 CAPEX'!$J32/$F29,
IF(R$4&lt;'2.1 Kraftwerk allgemein'!$F$16+$F29,
('2.5 CAPEX'!$J32+SUM(OFFSET('2.5 CAPEX'!W32,0,-MIN(MAX($F29-1-('2.1 Kraftwerk allgemein'!$F$16-'1.1 Allgemein'!$I$22+1),0),COLUMN(I29)-1-('2.1 Kraftwerk allgemein'!$F$16-'1.1 Allgemein'!$I$22+1)),1,MIN(MAX($F29-('2.1 Kraftwerk allgemein'!$F$16-'1.1 Allgemein'!$I$22+1),1),COLUMN(I29)-('2.1 Kraftwerk allgemein'!$F$16-'1.1 Allgemein'!$I$22+1)))))/$F29,
SUM(OFFSET('2.5 CAPEX'!W32,0,-MIN($F29-1,COLUMN(I29)-1),1,MIN($F29,COLUMN(I29))))/$F29)))))))</f>
        <v>0</v>
      </c>
      <c r="S29" s="199">
        <f ca="1">IF('2.1 Kraftwerk allgemein'!$F$15&lt;'1.1 Allgemein'!$I$22,
IF(OR(ISNUMBER($D29)=FALSE,$F29=""),"",
IF(AND('2.5 CAPEX'!$L32&lt;&gt;"x",'2.5 CAPEX'!$M32&lt;&gt;"x"),0,
IF($F29=0,0,
IF(S$4&lt;'2.1 Kraftwerk allgemein'!$F$16,0,
IF(S$4='2.1 Kraftwerk allgemein'!$F$16,'2.5 CAPEX'!$J32/$F29,
IF(S$4&lt;'2.1 Kraftwerk allgemein'!$F$16+$F29,
('2.5 CAPEX'!$J32+SUM(OFFSET('2.5 CAPEX'!X32,0,-MIN(MAX($F29-1-('2.1 Kraftwerk allgemein'!$F$16-'2.1 Kraftwerk allgemein'!$F$15+1),0),COLUMN(J29)-1-('2.1 Kraftwerk allgemein'!$F$16-'2.1 Kraftwerk allgemein'!$F$15+1)),1,MIN(MAX($F29-('2.1 Kraftwerk allgemein'!$F$16-'2.1 Kraftwerk allgemein'!$F$15+1),1),COLUMN(J29)-('2.1 Kraftwerk allgemein'!$F$16-'2.1 Kraftwerk allgemein'!$F$15+1)))))/$F29,
SUM(OFFSET('2.5 CAPEX'!X32,0,-MIN($F29-1,COLUMN(J29)-1),1,MIN($F29,COLUMN(J29))))/$F29)))))),
IF(OR(ISNUMBER($D29)=FALSE,$F29=""),"",
IF(AND('2.5 CAPEX'!$L32&lt;&gt;"x",'2.5 CAPEX'!$M32&lt;&gt;"x"),0,
IF($F29=0,0,
IF(S$4&lt;'2.1 Kraftwerk allgemein'!$F$16,0,
IF(S$4='2.1 Kraftwerk allgemein'!$F$16,'2.5 CAPEX'!$J32/$F29,
IF(S$4&lt;'2.1 Kraftwerk allgemein'!$F$16+$F29,
('2.5 CAPEX'!$J32+SUM(OFFSET('2.5 CAPEX'!X32,0,-MIN(MAX($F29-1-('2.1 Kraftwerk allgemein'!$F$16-'1.1 Allgemein'!$I$22+1),0),COLUMN(J29)-1-('2.1 Kraftwerk allgemein'!$F$16-'1.1 Allgemein'!$I$22+1)),1,MIN(MAX($F29-('2.1 Kraftwerk allgemein'!$F$16-'1.1 Allgemein'!$I$22+1),1),COLUMN(J29)-('2.1 Kraftwerk allgemein'!$F$16-'1.1 Allgemein'!$I$22+1)))))/$F29,
SUM(OFFSET('2.5 CAPEX'!X32,0,-MIN($F29-1,COLUMN(J29)-1),1,MIN($F29,COLUMN(J29))))/$F29)))))))</f>
        <v>0</v>
      </c>
      <c r="T29" s="199">
        <f ca="1">IF('2.1 Kraftwerk allgemein'!$F$15&lt;'1.1 Allgemein'!$I$22,
IF(OR(ISNUMBER($D29)=FALSE,$F29=""),"",
IF(AND('2.5 CAPEX'!$L32&lt;&gt;"x",'2.5 CAPEX'!$M32&lt;&gt;"x"),0,
IF($F29=0,0,
IF(T$4&lt;'2.1 Kraftwerk allgemein'!$F$16,0,
IF(T$4='2.1 Kraftwerk allgemein'!$F$16,'2.5 CAPEX'!$J32/$F29,
IF(T$4&lt;'2.1 Kraftwerk allgemein'!$F$16+$F29,
('2.5 CAPEX'!$J32+SUM(OFFSET('2.5 CAPEX'!Y32,0,-MIN(MAX($F29-1-('2.1 Kraftwerk allgemein'!$F$16-'2.1 Kraftwerk allgemein'!$F$15+1),0),COLUMN(K29)-1-('2.1 Kraftwerk allgemein'!$F$16-'2.1 Kraftwerk allgemein'!$F$15+1)),1,MIN(MAX($F29-('2.1 Kraftwerk allgemein'!$F$16-'2.1 Kraftwerk allgemein'!$F$15+1),1),COLUMN(K29)-('2.1 Kraftwerk allgemein'!$F$16-'2.1 Kraftwerk allgemein'!$F$15+1)))))/$F29,
SUM(OFFSET('2.5 CAPEX'!Y32,0,-MIN($F29-1,COLUMN(K29)-1),1,MIN($F29,COLUMN(K29))))/$F29)))))),
IF(OR(ISNUMBER($D29)=FALSE,$F29=""),"",
IF(AND('2.5 CAPEX'!$L32&lt;&gt;"x",'2.5 CAPEX'!$M32&lt;&gt;"x"),0,
IF($F29=0,0,
IF(T$4&lt;'2.1 Kraftwerk allgemein'!$F$16,0,
IF(T$4='2.1 Kraftwerk allgemein'!$F$16,'2.5 CAPEX'!$J32/$F29,
IF(T$4&lt;'2.1 Kraftwerk allgemein'!$F$16+$F29,
('2.5 CAPEX'!$J32+SUM(OFFSET('2.5 CAPEX'!Y32,0,-MIN(MAX($F29-1-('2.1 Kraftwerk allgemein'!$F$16-'1.1 Allgemein'!$I$22+1),0),COLUMN(K29)-1-('2.1 Kraftwerk allgemein'!$F$16-'1.1 Allgemein'!$I$22+1)),1,MIN(MAX($F29-('2.1 Kraftwerk allgemein'!$F$16-'1.1 Allgemein'!$I$22+1),1),COLUMN(K29)-('2.1 Kraftwerk allgemein'!$F$16-'1.1 Allgemein'!$I$22+1)))))/$F29,
SUM(OFFSET('2.5 CAPEX'!Y32,0,-MIN($F29-1,COLUMN(K29)-1),1,MIN($F29,COLUMN(K29))))/$F29)))))))</f>
        <v>0</v>
      </c>
      <c r="U29" s="199">
        <f ca="1">IF('2.1 Kraftwerk allgemein'!$F$15&lt;'1.1 Allgemein'!$I$22,
IF(OR(ISNUMBER($D29)=FALSE,$F29=""),"",
IF(AND('2.5 CAPEX'!$L32&lt;&gt;"x",'2.5 CAPEX'!$M32&lt;&gt;"x"),0,
IF($F29=0,0,
IF(U$4&lt;'2.1 Kraftwerk allgemein'!$F$16,0,
IF(U$4='2.1 Kraftwerk allgemein'!$F$16,'2.5 CAPEX'!$J32/$F29,
IF(U$4&lt;'2.1 Kraftwerk allgemein'!$F$16+$F29,
('2.5 CAPEX'!$J32+SUM(OFFSET('2.5 CAPEX'!Z32,0,-MIN(MAX($F29-1-('2.1 Kraftwerk allgemein'!$F$16-'2.1 Kraftwerk allgemein'!$F$15+1),0),COLUMN(L29)-1-('2.1 Kraftwerk allgemein'!$F$16-'2.1 Kraftwerk allgemein'!$F$15+1)),1,MIN(MAX($F29-('2.1 Kraftwerk allgemein'!$F$16-'2.1 Kraftwerk allgemein'!$F$15+1),1),COLUMN(L29)-('2.1 Kraftwerk allgemein'!$F$16-'2.1 Kraftwerk allgemein'!$F$15+1)))))/$F29,
SUM(OFFSET('2.5 CAPEX'!Z32,0,-MIN($F29-1,COLUMN(L29)-1),1,MIN($F29,COLUMN(L29))))/$F29)))))),
IF(OR(ISNUMBER($D29)=FALSE,$F29=""),"",
IF(AND('2.5 CAPEX'!$L32&lt;&gt;"x",'2.5 CAPEX'!$M32&lt;&gt;"x"),0,
IF($F29=0,0,
IF(U$4&lt;'2.1 Kraftwerk allgemein'!$F$16,0,
IF(U$4='2.1 Kraftwerk allgemein'!$F$16,'2.5 CAPEX'!$J32/$F29,
IF(U$4&lt;'2.1 Kraftwerk allgemein'!$F$16+$F29,
('2.5 CAPEX'!$J32+SUM(OFFSET('2.5 CAPEX'!Z32,0,-MIN(MAX($F29-1-('2.1 Kraftwerk allgemein'!$F$16-'1.1 Allgemein'!$I$22+1),0),COLUMN(L29)-1-('2.1 Kraftwerk allgemein'!$F$16-'1.1 Allgemein'!$I$22+1)),1,MIN(MAX($F29-('2.1 Kraftwerk allgemein'!$F$16-'1.1 Allgemein'!$I$22+1),1),COLUMN(L29)-('2.1 Kraftwerk allgemein'!$F$16-'1.1 Allgemein'!$I$22+1)))))/$F29,
SUM(OFFSET('2.5 CAPEX'!Z32,0,-MIN($F29-1,COLUMN(L29)-1),1,MIN($F29,COLUMN(L29))))/$F29)))))))</f>
        <v>0</v>
      </c>
      <c r="V29" s="199">
        <f ca="1">IF('2.1 Kraftwerk allgemein'!$F$15&lt;'1.1 Allgemein'!$I$22,
IF(OR(ISNUMBER($D29)=FALSE,$F29=""),"",
IF(AND('2.5 CAPEX'!$L32&lt;&gt;"x",'2.5 CAPEX'!$M32&lt;&gt;"x"),0,
IF($F29=0,0,
IF(V$4&lt;'2.1 Kraftwerk allgemein'!$F$16,0,
IF(V$4='2.1 Kraftwerk allgemein'!$F$16,'2.5 CAPEX'!$J32/$F29,
IF(V$4&lt;'2.1 Kraftwerk allgemein'!$F$16+$F29,
('2.5 CAPEX'!$J32+SUM(OFFSET('2.5 CAPEX'!AA32,0,-MIN(MAX($F29-1-('2.1 Kraftwerk allgemein'!$F$16-'2.1 Kraftwerk allgemein'!$F$15+1),0),COLUMN(M29)-1-('2.1 Kraftwerk allgemein'!$F$16-'2.1 Kraftwerk allgemein'!$F$15+1)),1,MIN(MAX($F29-('2.1 Kraftwerk allgemein'!$F$16-'2.1 Kraftwerk allgemein'!$F$15+1),1),COLUMN(M29)-('2.1 Kraftwerk allgemein'!$F$16-'2.1 Kraftwerk allgemein'!$F$15+1)))))/$F29,
SUM(OFFSET('2.5 CAPEX'!AA32,0,-MIN($F29-1,COLUMN(M29)-1),1,MIN($F29,COLUMN(M29))))/$F29)))))),
IF(OR(ISNUMBER($D29)=FALSE,$F29=""),"",
IF(AND('2.5 CAPEX'!$L32&lt;&gt;"x",'2.5 CAPEX'!$M32&lt;&gt;"x"),0,
IF($F29=0,0,
IF(V$4&lt;'2.1 Kraftwerk allgemein'!$F$16,0,
IF(V$4='2.1 Kraftwerk allgemein'!$F$16,'2.5 CAPEX'!$J32/$F29,
IF(V$4&lt;'2.1 Kraftwerk allgemein'!$F$16+$F29,
('2.5 CAPEX'!$J32+SUM(OFFSET('2.5 CAPEX'!AA32,0,-MIN(MAX($F29-1-('2.1 Kraftwerk allgemein'!$F$16-'1.1 Allgemein'!$I$22+1),0),COLUMN(M29)-1-('2.1 Kraftwerk allgemein'!$F$16-'1.1 Allgemein'!$I$22+1)),1,MIN(MAX($F29-('2.1 Kraftwerk allgemein'!$F$16-'1.1 Allgemein'!$I$22+1),1),COLUMN(M29)-('2.1 Kraftwerk allgemein'!$F$16-'1.1 Allgemein'!$I$22+1)))))/$F29,
SUM(OFFSET('2.5 CAPEX'!AA32,0,-MIN($F29-1,COLUMN(M29)-1),1,MIN($F29,COLUMN(M29))))/$F29)))))))</f>
        <v>0</v>
      </c>
      <c r="W29" s="199">
        <f ca="1">IF('2.1 Kraftwerk allgemein'!$F$15&lt;'1.1 Allgemein'!$I$22,
IF(OR(ISNUMBER($D29)=FALSE,$F29=""),"",
IF(AND('2.5 CAPEX'!$L32&lt;&gt;"x",'2.5 CAPEX'!$M32&lt;&gt;"x"),0,
IF($F29=0,0,
IF(W$4&lt;'2.1 Kraftwerk allgemein'!$F$16,0,
IF(W$4='2.1 Kraftwerk allgemein'!$F$16,'2.5 CAPEX'!$J32/$F29,
IF(W$4&lt;'2.1 Kraftwerk allgemein'!$F$16+$F29,
('2.5 CAPEX'!$J32+SUM(OFFSET('2.5 CAPEX'!AB32,0,-MIN(MAX($F29-1-('2.1 Kraftwerk allgemein'!$F$16-'2.1 Kraftwerk allgemein'!$F$15+1),0),COLUMN(N29)-1-('2.1 Kraftwerk allgemein'!$F$16-'2.1 Kraftwerk allgemein'!$F$15+1)),1,MIN(MAX($F29-('2.1 Kraftwerk allgemein'!$F$16-'2.1 Kraftwerk allgemein'!$F$15+1),1),COLUMN(N29)-('2.1 Kraftwerk allgemein'!$F$16-'2.1 Kraftwerk allgemein'!$F$15+1)))))/$F29,
SUM(OFFSET('2.5 CAPEX'!AB32,0,-MIN($F29-1,COLUMN(N29)-1),1,MIN($F29,COLUMN(N29))))/$F29)))))),
IF(OR(ISNUMBER($D29)=FALSE,$F29=""),"",
IF(AND('2.5 CAPEX'!$L32&lt;&gt;"x",'2.5 CAPEX'!$M32&lt;&gt;"x"),0,
IF($F29=0,0,
IF(W$4&lt;'2.1 Kraftwerk allgemein'!$F$16,0,
IF(W$4='2.1 Kraftwerk allgemein'!$F$16,'2.5 CAPEX'!$J32/$F29,
IF(W$4&lt;'2.1 Kraftwerk allgemein'!$F$16+$F29,
('2.5 CAPEX'!$J32+SUM(OFFSET('2.5 CAPEX'!AB32,0,-MIN(MAX($F29-1-('2.1 Kraftwerk allgemein'!$F$16-'1.1 Allgemein'!$I$22+1),0),COLUMN(N29)-1-('2.1 Kraftwerk allgemein'!$F$16-'1.1 Allgemein'!$I$22+1)),1,MIN(MAX($F29-('2.1 Kraftwerk allgemein'!$F$16-'1.1 Allgemein'!$I$22+1),1),COLUMN(N29)-('2.1 Kraftwerk allgemein'!$F$16-'1.1 Allgemein'!$I$22+1)))))/$F29,
SUM(OFFSET('2.5 CAPEX'!AB32,0,-MIN($F29-1,COLUMN(N29)-1),1,MIN($F29,COLUMN(N29))))/$F29)))))))</f>
        <v>0</v>
      </c>
      <c r="X29" s="199">
        <f ca="1">IF('2.1 Kraftwerk allgemein'!$F$15&lt;'1.1 Allgemein'!$I$22,
IF(OR(ISNUMBER($D29)=FALSE,$F29=""),"",
IF(AND('2.5 CAPEX'!$L32&lt;&gt;"x",'2.5 CAPEX'!$M32&lt;&gt;"x"),0,
IF($F29=0,0,
IF(X$4&lt;'2.1 Kraftwerk allgemein'!$F$16,0,
IF(X$4='2.1 Kraftwerk allgemein'!$F$16,'2.5 CAPEX'!$J32/$F29,
IF(X$4&lt;'2.1 Kraftwerk allgemein'!$F$16+$F29,
('2.5 CAPEX'!$J32+SUM(OFFSET('2.5 CAPEX'!AC32,0,-MIN(MAX($F29-1-('2.1 Kraftwerk allgemein'!$F$16-'2.1 Kraftwerk allgemein'!$F$15+1),0),COLUMN(O29)-1-('2.1 Kraftwerk allgemein'!$F$16-'2.1 Kraftwerk allgemein'!$F$15+1)),1,MIN(MAX($F29-('2.1 Kraftwerk allgemein'!$F$16-'2.1 Kraftwerk allgemein'!$F$15+1),1),COLUMN(O29)-('2.1 Kraftwerk allgemein'!$F$16-'2.1 Kraftwerk allgemein'!$F$15+1)))))/$F29,
SUM(OFFSET('2.5 CAPEX'!AC32,0,-MIN($F29-1,COLUMN(O29)-1),1,MIN($F29,COLUMN(O29))))/$F29)))))),
IF(OR(ISNUMBER($D29)=FALSE,$F29=""),"",
IF(AND('2.5 CAPEX'!$L32&lt;&gt;"x",'2.5 CAPEX'!$M32&lt;&gt;"x"),0,
IF($F29=0,0,
IF(X$4&lt;'2.1 Kraftwerk allgemein'!$F$16,0,
IF(X$4='2.1 Kraftwerk allgemein'!$F$16,'2.5 CAPEX'!$J32/$F29,
IF(X$4&lt;'2.1 Kraftwerk allgemein'!$F$16+$F29,
('2.5 CAPEX'!$J32+SUM(OFFSET('2.5 CAPEX'!AC32,0,-MIN(MAX($F29-1-('2.1 Kraftwerk allgemein'!$F$16-'1.1 Allgemein'!$I$22+1),0),COLUMN(O29)-1-('2.1 Kraftwerk allgemein'!$F$16-'1.1 Allgemein'!$I$22+1)),1,MIN(MAX($F29-('2.1 Kraftwerk allgemein'!$F$16-'1.1 Allgemein'!$I$22+1),1),COLUMN(O29)-('2.1 Kraftwerk allgemein'!$F$16-'1.1 Allgemein'!$I$22+1)))))/$F29,
SUM(OFFSET('2.5 CAPEX'!AC32,0,-MIN($F29-1,COLUMN(O29)-1),1,MIN($F29,COLUMN(O29))))/$F29)))))))</f>
        <v>0</v>
      </c>
      <c r="Y29" s="199">
        <f ca="1">IF('2.1 Kraftwerk allgemein'!$F$15&lt;'1.1 Allgemein'!$I$22,
IF(OR(ISNUMBER($D29)=FALSE,$F29=""),"",
IF(AND('2.5 CAPEX'!$L32&lt;&gt;"x",'2.5 CAPEX'!$M32&lt;&gt;"x"),0,
IF($F29=0,0,
IF(Y$4&lt;'2.1 Kraftwerk allgemein'!$F$16,0,
IF(Y$4='2.1 Kraftwerk allgemein'!$F$16,'2.5 CAPEX'!$J32/$F29,
IF(Y$4&lt;'2.1 Kraftwerk allgemein'!$F$16+$F29,
('2.5 CAPEX'!$J32+SUM(OFFSET('2.5 CAPEX'!AD32,0,-MIN(MAX($F29-1-('2.1 Kraftwerk allgemein'!$F$16-'2.1 Kraftwerk allgemein'!$F$15+1),0),COLUMN(P29)-1-('2.1 Kraftwerk allgemein'!$F$16-'2.1 Kraftwerk allgemein'!$F$15+1)),1,MIN(MAX($F29-('2.1 Kraftwerk allgemein'!$F$16-'2.1 Kraftwerk allgemein'!$F$15+1),1),COLUMN(P29)-('2.1 Kraftwerk allgemein'!$F$16-'2.1 Kraftwerk allgemein'!$F$15+1)))))/$F29,
SUM(OFFSET('2.5 CAPEX'!AD32,0,-MIN($F29-1,COLUMN(P29)-1),1,MIN($F29,COLUMN(P29))))/$F29)))))),
IF(OR(ISNUMBER($D29)=FALSE,$F29=""),"",
IF(AND('2.5 CAPEX'!$L32&lt;&gt;"x",'2.5 CAPEX'!$M32&lt;&gt;"x"),0,
IF($F29=0,0,
IF(Y$4&lt;'2.1 Kraftwerk allgemein'!$F$16,0,
IF(Y$4='2.1 Kraftwerk allgemein'!$F$16,'2.5 CAPEX'!$J32/$F29,
IF(Y$4&lt;'2.1 Kraftwerk allgemein'!$F$16+$F29,
('2.5 CAPEX'!$J32+SUM(OFFSET('2.5 CAPEX'!AD32,0,-MIN(MAX($F29-1-('2.1 Kraftwerk allgemein'!$F$16-'1.1 Allgemein'!$I$22+1),0),COLUMN(P29)-1-('2.1 Kraftwerk allgemein'!$F$16-'1.1 Allgemein'!$I$22+1)),1,MIN(MAX($F29-('2.1 Kraftwerk allgemein'!$F$16-'1.1 Allgemein'!$I$22+1),1),COLUMN(P29)-('2.1 Kraftwerk allgemein'!$F$16-'1.1 Allgemein'!$I$22+1)))))/$F29,
SUM(OFFSET('2.5 CAPEX'!AD32,0,-MIN($F29-1,COLUMN(P29)-1),1,MIN($F29,COLUMN(P29))))/$F29)))))))</f>
        <v>0</v>
      </c>
      <c r="Z29" s="199">
        <f ca="1">IF('2.1 Kraftwerk allgemein'!$F$15&lt;'1.1 Allgemein'!$I$22,
IF(OR(ISNUMBER($D29)=FALSE,$F29=""),"",
IF(AND('2.5 CAPEX'!$L32&lt;&gt;"x",'2.5 CAPEX'!$M32&lt;&gt;"x"),0,
IF($F29=0,0,
IF(Z$4&lt;'2.1 Kraftwerk allgemein'!$F$16,0,
IF(Z$4='2.1 Kraftwerk allgemein'!$F$16,'2.5 CAPEX'!$J32/$F29,
IF(Z$4&lt;'2.1 Kraftwerk allgemein'!$F$16+$F29,
('2.5 CAPEX'!$J32+SUM(OFFSET('2.5 CAPEX'!AE32,0,-MIN(MAX($F29-1-('2.1 Kraftwerk allgemein'!$F$16-'2.1 Kraftwerk allgemein'!$F$15+1),0),COLUMN(Q29)-1-('2.1 Kraftwerk allgemein'!$F$16-'2.1 Kraftwerk allgemein'!$F$15+1)),1,MIN(MAX($F29-('2.1 Kraftwerk allgemein'!$F$16-'2.1 Kraftwerk allgemein'!$F$15+1),1),COLUMN(Q29)-('2.1 Kraftwerk allgemein'!$F$16-'2.1 Kraftwerk allgemein'!$F$15+1)))))/$F29,
SUM(OFFSET('2.5 CAPEX'!AE32,0,-MIN($F29-1,COLUMN(Q29)-1),1,MIN($F29,COLUMN(Q29))))/$F29)))))),
IF(OR(ISNUMBER($D29)=FALSE,$F29=""),"",
IF(AND('2.5 CAPEX'!$L32&lt;&gt;"x",'2.5 CAPEX'!$M32&lt;&gt;"x"),0,
IF($F29=0,0,
IF(Z$4&lt;'2.1 Kraftwerk allgemein'!$F$16,0,
IF(Z$4='2.1 Kraftwerk allgemein'!$F$16,'2.5 CAPEX'!$J32/$F29,
IF(Z$4&lt;'2.1 Kraftwerk allgemein'!$F$16+$F29,
('2.5 CAPEX'!$J32+SUM(OFFSET('2.5 CAPEX'!AE32,0,-MIN(MAX($F29-1-('2.1 Kraftwerk allgemein'!$F$16-'1.1 Allgemein'!$I$22+1),0),COLUMN(Q29)-1-('2.1 Kraftwerk allgemein'!$F$16-'1.1 Allgemein'!$I$22+1)),1,MIN(MAX($F29-('2.1 Kraftwerk allgemein'!$F$16-'1.1 Allgemein'!$I$22+1),1),COLUMN(Q29)-('2.1 Kraftwerk allgemein'!$F$16-'1.1 Allgemein'!$I$22+1)))))/$F29,
SUM(OFFSET('2.5 CAPEX'!AE32,0,-MIN($F29-1,COLUMN(Q29)-1),1,MIN($F29,COLUMN(Q29))))/$F29)))))))</f>
        <v>0</v>
      </c>
      <c r="AA29" s="199">
        <f ca="1">IF('2.1 Kraftwerk allgemein'!$F$15&lt;'1.1 Allgemein'!$I$22,
IF(OR(ISNUMBER($D29)=FALSE,$F29=""),"",
IF(AND('2.5 CAPEX'!$L32&lt;&gt;"x",'2.5 CAPEX'!$M32&lt;&gt;"x"),0,
IF($F29=0,0,
IF(AA$4&lt;'2.1 Kraftwerk allgemein'!$F$16,0,
IF(AA$4='2.1 Kraftwerk allgemein'!$F$16,'2.5 CAPEX'!$J32/$F29,
IF(AA$4&lt;'2.1 Kraftwerk allgemein'!$F$16+$F29,
('2.5 CAPEX'!$J32+SUM(OFFSET('2.5 CAPEX'!AF32,0,-MIN(MAX($F29-1-('2.1 Kraftwerk allgemein'!$F$16-'2.1 Kraftwerk allgemein'!$F$15+1),0),COLUMN(R29)-1-('2.1 Kraftwerk allgemein'!$F$16-'2.1 Kraftwerk allgemein'!$F$15+1)),1,MIN(MAX($F29-('2.1 Kraftwerk allgemein'!$F$16-'2.1 Kraftwerk allgemein'!$F$15+1),1),COLUMN(R29)-('2.1 Kraftwerk allgemein'!$F$16-'2.1 Kraftwerk allgemein'!$F$15+1)))))/$F29,
SUM(OFFSET('2.5 CAPEX'!AF32,0,-MIN($F29-1,COLUMN(R29)-1),1,MIN($F29,COLUMN(R29))))/$F29)))))),
IF(OR(ISNUMBER($D29)=FALSE,$F29=""),"",
IF(AND('2.5 CAPEX'!$L32&lt;&gt;"x",'2.5 CAPEX'!$M32&lt;&gt;"x"),0,
IF($F29=0,0,
IF(AA$4&lt;'2.1 Kraftwerk allgemein'!$F$16,0,
IF(AA$4='2.1 Kraftwerk allgemein'!$F$16,'2.5 CAPEX'!$J32/$F29,
IF(AA$4&lt;'2.1 Kraftwerk allgemein'!$F$16+$F29,
('2.5 CAPEX'!$J32+SUM(OFFSET('2.5 CAPEX'!AF32,0,-MIN(MAX($F29-1-('2.1 Kraftwerk allgemein'!$F$16-'1.1 Allgemein'!$I$22+1),0),COLUMN(R29)-1-('2.1 Kraftwerk allgemein'!$F$16-'1.1 Allgemein'!$I$22+1)),1,MIN(MAX($F29-('2.1 Kraftwerk allgemein'!$F$16-'1.1 Allgemein'!$I$22+1),1),COLUMN(R29)-('2.1 Kraftwerk allgemein'!$F$16-'1.1 Allgemein'!$I$22+1)))))/$F29,
SUM(OFFSET('2.5 CAPEX'!AF32,0,-MIN($F29-1,COLUMN(R29)-1),1,MIN($F29,COLUMN(R29))))/$F29)))))))</f>
        <v>0</v>
      </c>
      <c r="AB29" s="199">
        <f ca="1">IF('2.1 Kraftwerk allgemein'!$F$15&lt;'1.1 Allgemein'!$I$22,
IF(OR(ISNUMBER($D29)=FALSE,$F29=""),"",
IF(AND('2.5 CAPEX'!$L32&lt;&gt;"x",'2.5 CAPEX'!$M32&lt;&gt;"x"),0,
IF($F29=0,0,
IF(AB$4&lt;'2.1 Kraftwerk allgemein'!$F$16,0,
IF(AB$4='2.1 Kraftwerk allgemein'!$F$16,'2.5 CAPEX'!$J32/$F29,
IF(AB$4&lt;'2.1 Kraftwerk allgemein'!$F$16+$F29,
('2.5 CAPEX'!$J32+SUM(OFFSET('2.5 CAPEX'!AG32,0,-MIN(MAX($F29-1-('2.1 Kraftwerk allgemein'!$F$16-'2.1 Kraftwerk allgemein'!$F$15+1),0),COLUMN(S29)-1-('2.1 Kraftwerk allgemein'!$F$16-'2.1 Kraftwerk allgemein'!$F$15+1)),1,MIN(MAX($F29-('2.1 Kraftwerk allgemein'!$F$16-'2.1 Kraftwerk allgemein'!$F$15+1),1),COLUMN(S29)-('2.1 Kraftwerk allgemein'!$F$16-'2.1 Kraftwerk allgemein'!$F$15+1)))))/$F29,
SUM(OFFSET('2.5 CAPEX'!AG32,0,-MIN($F29-1,COLUMN(S29)-1),1,MIN($F29,COLUMN(S29))))/$F29)))))),
IF(OR(ISNUMBER($D29)=FALSE,$F29=""),"",
IF(AND('2.5 CAPEX'!$L32&lt;&gt;"x",'2.5 CAPEX'!$M32&lt;&gt;"x"),0,
IF($F29=0,0,
IF(AB$4&lt;'2.1 Kraftwerk allgemein'!$F$16,0,
IF(AB$4='2.1 Kraftwerk allgemein'!$F$16,'2.5 CAPEX'!$J32/$F29,
IF(AB$4&lt;'2.1 Kraftwerk allgemein'!$F$16+$F29,
('2.5 CAPEX'!$J32+SUM(OFFSET('2.5 CAPEX'!AG32,0,-MIN(MAX($F29-1-('2.1 Kraftwerk allgemein'!$F$16-'1.1 Allgemein'!$I$22+1),0),COLUMN(S29)-1-('2.1 Kraftwerk allgemein'!$F$16-'1.1 Allgemein'!$I$22+1)),1,MIN(MAX($F29-('2.1 Kraftwerk allgemein'!$F$16-'1.1 Allgemein'!$I$22+1),1),COLUMN(S29)-('2.1 Kraftwerk allgemein'!$F$16-'1.1 Allgemein'!$I$22+1)))))/$F29,
SUM(OFFSET('2.5 CAPEX'!AG32,0,-MIN($F29-1,COLUMN(S29)-1),1,MIN($F29,COLUMN(S29))))/$F29)))))))</f>
        <v>0</v>
      </c>
      <c r="AC29" s="199">
        <f ca="1">IF('2.1 Kraftwerk allgemein'!$F$15&lt;'1.1 Allgemein'!$I$22,
IF(OR(ISNUMBER($D29)=FALSE,$F29=""),"",
IF(AND('2.5 CAPEX'!$L32&lt;&gt;"x",'2.5 CAPEX'!$M32&lt;&gt;"x"),0,
IF($F29=0,0,
IF(AC$4&lt;'2.1 Kraftwerk allgemein'!$F$16,0,
IF(AC$4='2.1 Kraftwerk allgemein'!$F$16,'2.5 CAPEX'!$J32/$F29,
IF(AC$4&lt;'2.1 Kraftwerk allgemein'!$F$16+$F29,
('2.5 CAPEX'!$J32+SUM(OFFSET('2.5 CAPEX'!AH32,0,-MIN(MAX($F29-1-('2.1 Kraftwerk allgemein'!$F$16-'2.1 Kraftwerk allgemein'!$F$15+1),0),COLUMN(T29)-1-('2.1 Kraftwerk allgemein'!$F$16-'2.1 Kraftwerk allgemein'!$F$15+1)),1,MIN(MAX($F29-('2.1 Kraftwerk allgemein'!$F$16-'2.1 Kraftwerk allgemein'!$F$15+1),1),COLUMN(T29)-('2.1 Kraftwerk allgemein'!$F$16-'2.1 Kraftwerk allgemein'!$F$15+1)))))/$F29,
SUM(OFFSET('2.5 CAPEX'!AH32,0,-MIN($F29-1,COLUMN(T29)-1),1,MIN($F29,COLUMN(T29))))/$F29)))))),
IF(OR(ISNUMBER($D29)=FALSE,$F29=""),"",
IF(AND('2.5 CAPEX'!$L32&lt;&gt;"x",'2.5 CAPEX'!$M32&lt;&gt;"x"),0,
IF($F29=0,0,
IF(AC$4&lt;'2.1 Kraftwerk allgemein'!$F$16,0,
IF(AC$4='2.1 Kraftwerk allgemein'!$F$16,'2.5 CAPEX'!$J32/$F29,
IF(AC$4&lt;'2.1 Kraftwerk allgemein'!$F$16+$F29,
('2.5 CAPEX'!$J32+SUM(OFFSET('2.5 CAPEX'!AH32,0,-MIN(MAX($F29-1-('2.1 Kraftwerk allgemein'!$F$16-'1.1 Allgemein'!$I$22+1),0),COLUMN(T29)-1-('2.1 Kraftwerk allgemein'!$F$16-'1.1 Allgemein'!$I$22+1)),1,MIN(MAX($F29-('2.1 Kraftwerk allgemein'!$F$16-'1.1 Allgemein'!$I$22+1),1),COLUMN(T29)-('2.1 Kraftwerk allgemein'!$F$16-'1.1 Allgemein'!$I$22+1)))))/$F29,
SUM(OFFSET('2.5 CAPEX'!AH32,0,-MIN($F29-1,COLUMN(T29)-1),1,MIN($F29,COLUMN(T29))))/$F29)))))))</f>
        <v>0</v>
      </c>
      <c r="AD29" s="199">
        <f ca="1">IF('2.1 Kraftwerk allgemein'!$F$15&lt;'1.1 Allgemein'!$I$22,
IF(OR(ISNUMBER($D29)=FALSE,$F29=""),"",
IF(AND('2.5 CAPEX'!$L32&lt;&gt;"x",'2.5 CAPEX'!$M32&lt;&gt;"x"),0,
IF($F29=0,0,
IF(AD$4&lt;'2.1 Kraftwerk allgemein'!$F$16,0,
IF(AD$4='2.1 Kraftwerk allgemein'!$F$16,'2.5 CAPEX'!$J32/$F29,
IF(AD$4&lt;'2.1 Kraftwerk allgemein'!$F$16+$F29,
('2.5 CAPEX'!$J32+SUM(OFFSET('2.5 CAPEX'!AI32,0,-MIN(MAX($F29-1-('2.1 Kraftwerk allgemein'!$F$16-'2.1 Kraftwerk allgemein'!$F$15+1),0),COLUMN(U29)-1-('2.1 Kraftwerk allgemein'!$F$16-'2.1 Kraftwerk allgemein'!$F$15+1)),1,MIN(MAX($F29-('2.1 Kraftwerk allgemein'!$F$16-'2.1 Kraftwerk allgemein'!$F$15+1),1),COLUMN(U29)-('2.1 Kraftwerk allgemein'!$F$16-'2.1 Kraftwerk allgemein'!$F$15+1)))))/$F29,
SUM(OFFSET('2.5 CAPEX'!AI32,0,-MIN($F29-1,COLUMN(U29)-1),1,MIN($F29,COLUMN(U29))))/$F29)))))),
IF(OR(ISNUMBER($D29)=FALSE,$F29=""),"",
IF(AND('2.5 CAPEX'!$L32&lt;&gt;"x",'2.5 CAPEX'!$M32&lt;&gt;"x"),0,
IF($F29=0,0,
IF(AD$4&lt;'2.1 Kraftwerk allgemein'!$F$16,0,
IF(AD$4='2.1 Kraftwerk allgemein'!$F$16,'2.5 CAPEX'!$J32/$F29,
IF(AD$4&lt;'2.1 Kraftwerk allgemein'!$F$16+$F29,
('2.5 CAPEX'!$J32+SUM(OFFSET('2.5 CAPEX'!AI32,0,-MIN(MAX($F29-1-('2.1 Kraftwerk allgemein'!$F$16-'1.1 Allgemein'!$I$22+1),0),COLUMN(U29)-1-('2.1 Kraftwerk allgemein'!$F$16-'1.1 Allgemein'!$I$22+1)),1,MIN(MAX($F29-('2.1 Kraftwerk allgemein'!$F$16-'1.1 Allgemein'!$I$22+1),1),COLUMN(U29)-('2.1 Kraftwerk allgemein'!$F$16-'1.1 Allgemein'!$I$22+1)))))/$F29,
SUM(OFFSET('2.5 CAPEX'!AI32,0,-MIN($F29-1,COLUMN(U29)-1),1,MIN($F29,COLUMN(U29))))/$F29)))))))</f>
        <v>0</v>
      </c>
      <c r="AE29" s="199">
        <f ca="1">IF('2.1 Kraftwerk allgemein'!$F$15&lt;'1.1 Allgemein'!$I$22,
IF(OR(ISNUMBER($D29)=FALSE,$F29=""),"",
IF(AND('2.5 CAPEX'!$L32&lt;&gt;"x",'2.5 CAPEX'!$M32&lt;&gt;"x"),0,
IF($F29=0,0,
IF(AE$4&lt;'2.1 Kraftwerk allgemein'!$F$16,0,
IF(AE$4='2.1 Kraftwerk allgemein'!$F$16,'2.5 CAPEX'!$J32/$F29,
IF(AE$4&lt;'2.1 Kraftwerk allgemein'!$F$16+$F29,
('2.5 CAPEX'!$J32+SUM(OFFSET('2.5 CAPEX'!AJ32,0,-MIN(MAX($F29-1-('2.1 Kraftwerk allgemein'!$F$16-'2.1 Kraftwerk allgemein'!$F$15+1),0),COLUMN(V29)-1-('2.1 Kraftwerk allgemein'!$F$16-'2.1 Kraftwerk allgemein'!$F$15+1)),1,MIN(MAX($F29-('2.1 Kraftwerk allgemein'!$F$16-'2.1 Kraftwerk allgemein'!$F$15+1),1),COLUMN(V29)-('2.1 Kraftwerk allgemein'!$F$16-'2.1 Kraftwerk allgemein'!$F$15+1)))))/$F29,
SUM(OFFSET('2.5 CAPEX'!AJ32,0,-MIN($F29-1,COLUMN(V29)-1),1,MIN($F29,COLUMN(V29))))/$F29)))))),
IF(OR(ISNUMBER($D29)=FALSE,$F29=""),"",
IF(AND('2.5 CAPEX'!$L32&lt;&gt;"x",'2.5 CAPEX'!$M32&lt;&gt;"x"),0,
IF($F29=0,0,
IF(AE$4&lt;'2.1 Kraftwerk allgemein'!$F$16,0,
IF(AE$4='2.1 Kraftwerk allgemein'!$F$16,'2.5 CAPEX'!$J32/$F29,
IF(AE$4&lt;'2.1 Kraftwerk allgemein'!$F$16+$F29,
('2.5 CAPEX'!$J32+SUM(OFFSET('2.5 CAPEX'!AJ32,0,-MIN(MAX($F29-1-('2.1 Kraftwerk allgemein'!$F$16-'1.1 Allgemein'!$I$22+1),0),COLUMN(V29)-1-('2.1 Kraftwerk allgemein'!$F$16-'1.1 Allgemein'!$I$22+1)),1,MIN(MAX($F29-('2.1 Kraftwerk allgemein'!$F$16-'1.1 Allgemein'!$I$22+1),1),COLUMN(V29)-('2.1 Kraftwerk allgemein'!$F$16-'1.1 Allgemein'!$I$22+1)))))/$F29,
SUM(OFFSET('2.5 CAPEX'!AJ32,0,-MIN($F29-1,COLUMN(V29)-1),1,MIN($F29,COLUMN(V29))))/$F29)))))))</f>
        <v>0</v>
      </c>
      <c r="AF29" s="199">
        <f ca="1">IF('2.1 Kraftwerk allgemein'!$F$15&lt;'1.1 Allgemein'!$I$22,
IF(OR(ISNUMBER($D29)=FALSE,$F29=""),"",
IF(AND('2.5 CAPEX'!$L32&lt;&gt;"x",'2.5 CAPEX'!$M32&lt;&gt;"x"),0,
IF($F29=0,0,
IF(AF$4&lt;'2.1 Kraftwerk allgemein'!$F$16,0,
IF(AF$4='2.1 Kraftwerk allgemein'!$F$16,'2.5 CAPEX'!$J32/$F29,
IF(AF$4&lt;'2.1 Kraftwerk allgemein'!$F$16+$F29,
('2.5 CAPEX'!$J32+SUM(OFFSET('2.5 CAPEX'!AK32,0,-MIN(MAX($F29-1-('2.1 Kraftwerk allgemein'!$F$16-'2.1 Kraftwerk allgemein'!$F$15+1),0),COLUMN(W29)-1-('2.1 Kraftwerk allgemein'!$F$16-'2.1 Kraftwerk allgemein'!$F$15+1)),1,MIN(MAX($F29-('2.1 Kraftwerk allgemein'!$F$16-'2.1 Kraftwerk allgemein'!$F$15+1),1),COLUMN(W29)-('2.1 Kraftwerk allgemein'!$F$16-'2.1 Kraftwerk allgemein'!$F$15+1)))))/$F29,
SUM(OFFSET('2.5 CAPEX'!AK32,0,-MIN($F29-1,COLUMN(W29)-1),1,MIN($F29,COLUMN(W29))))/$F29)))))),
IF(OR(ISNUMBER($D29)=FALSE,$F29=""),"",
IF(AND('2.5 CAPEX'!$L32&lt;&gt;"x",'2.5 CAPEX'!$M32&lt;&gt;"x"),0,
IF($F29=0,0,
IF(AF$4&lt;'2.1 Kraftwerk allgemein'!$F$16,0,
IF(AF$4='2.1 Kraftwerk allgemein'!$F$16,'2.5 CAPEX'!$J32/$F29,
IF(AF$4&lt;'2.1 Kraftwerk allgemein'!$F$16+$F29,
('2.5 CAPEX'!$J32+SUM(OFFSET('2.5 CAPEX'!AK32,0,-MIN(MAX($F29-1-('2.1 Kraftwerk allgemein'!$F$16-'1.1 Allgemein'!$I$22+1),0),COLUMN(W29)-1-('2.1 Kraftwerk allgemein'!$F$16-'1.1 Allgemein'!$I$22+1)),1,MIN(MAX($F29-('2.1 Kraftwerk allgemein'!$F$16-'1.1 Allgemein'!$I$22+1),1),COLUMN(W29)-('2.1 Kraftwerk allgemein'!$F$16-'1.1 Allgemein'!$I$22+1)))))/$F29,
SUM(OFFSET('2.5 CAPEX'!AK32,0,-MIN($F29-1,COLUMN(W29)-1),1,MIN($F29,COLUMN(W29))))/$F29)))))))</f>
        <v>0</v>
      </c>
      <c r="AG29" s="199">
        <f ca="1">IF('2.1 Kraftwerk allgemein'!$F$15&lt;'1.1 Allgemein'!$I$22,
IF(OR(ISNUMBER($D29)=FALSE,$F29=""),"",
IF(AND('2.5 CAPEX'!$L32&lt;&gt;"x",'2.5 CAPEX'!$M32&lt;&gt;"x"),0,
IF($F29=0,0,
IF(AG$4&lt;'2.1 Kraftwerk allgemein'!$F$16,0,
IF(AG$4='2.1 Kraftwerk allgemein'!$F$16,'2.5 CAPEX'!$J32/$F29,
IF(AG$4&lt;'2.1 Kraftwerk allgemein'!$F$16+$F29,
('2.5 CAPEX'!$J32+SUM(OFFSET('2.5 CAPEX'!AL32,0,-MIN(MAX($F29-1-('2.1 Kraftwerk allgemein'!$F$16-'2.1 Kraftwerk allgemein'!$F$15+1),0),COLUMN(X29)-1-('2.1 Kraftwerk allgemein'!$F$16-'2.1 Kraftwerk allgemein'!$F$15+1)),1,MIN(MAX($F29-('2.1 Kraftwerk allgemein'!$F$16-'2.1 Kraftwerk allgemein'!$F$15+1),1),COLUMN(X29)-('2.1 Kraftwerk allgemein'!$F$16-'2.1 Kraftwerk allgemein'!$F$15+1)))))/$F29,
SUM(OFFSET('2.5 CAPEX'!AL32,0,-MIN($F29-1,COLUMN(X29)-1),1,MIN($F29,COLUMN(X29))))/$F29)))))),
IF(OR(ISNUMBER($D29)=FALSE,$F29=""),"",
IF(AND('2.5 CAPEX'!$L32&lt;&gt;"x",'2.5 CAPEX'!$M32&lt;&gt;"x"),0,
IF($F29=0,0,
IF(AG$4&lt;'2.1 Kraftwerk allgemein'!$F$16,0,
IF(AG$4='2.1 Kraftwerk allgemein'!$F$16,'2.5 CAPEX'!$J32/$F29,
IF(AG$4&lt;'2.1 Kraftwerk allgemein'!$F$16+$F29,
('2.5 CAPEX'!$J32+SUM(OFFSET('2.5 CAPEX'!AL32,0,-MIN(MAX($F29-1-('2.1 Kraftwerk allgemein'!$F$16-'1.1 Allgemein'!$I$22+1),0),COLUMN(X29)-1-('2.1 Kraftwerk allgemein'!$F$16-'1.1 Allgemein'!$I$22+1)),1,MIN(MAX($F29-('2.1 Kraftwerk allgemein'!$F$16-'1.1 Allgemein'!$I$22+1),1),COLUMN(X29)-('2.1 Kraftwerk allgemein'!$F$16-'1.1 Allgemein'!$I$22+1)))))/$F29,
SUM(OFFSET('2.5 CAPEX'!AL32,0,-MIN($F29-1,COLUMN(X29)-1),1,MIN($F29,COLUMN(X29))))/$F29)))))))</f>
        <v>0</v>
      </c>
      <c r="AH29" s="199">
        <f ca="1">IF('2.1 Kraftwerk allgemein'!$F$15&lt;'1.1 Allgemein'!$I$22,
IF(OR(ISNUMBER($D29)=FALSE,$F29=""),"",
IF(AND('2.5 CAPEX'!$L32&lt;&gt;"x",'2.5 CAPEX'!$M32&lt;&gt;"x"),0,
IF($F29=0,0,
IF(AH$4&lt;'2.1 Kraftwerk allgemein'!$F$16,0,
IF(AH$4='2.1 Kraftwerk allgemein'!$F$16,'2.5 CAPEX'!$J32/$F29,
IF(AH$4&lt;'2.1 Kraftwerk allgemein'!$F$16+$F29,
('2.5 CAPEX'!$J32+SUM(OFFSET('2.5 CAPEX'!AM32,0,-MIN(MAX($F29-1-('2.1 Kraftwerk allgemein'!$F$16-'2.1 Kraftwerk allgemein'!$F$15+1),0),COLUMN(Y29)-1-('2.1 Kraftwerk allgemein'!$F$16-'2.1 Kraftwerk allgemein'!$F$15+1)),1,MIN(MAX($F29-('2.1 Kraftwerk allgemein'!$F$16-'2.1 Kraftwerk allgemein'!$F$15+1),1),COLUMN(Y29)-('2.1 Kraftwerk allgemein'!$F$16-'2.1 Kraftwerk allgemein'!$F$15+1)))))/$F29,
SUM(OFFSET('2.5 CAPEX'!AM32,0,-MIN($F29-1,COLUMN(Y29)-1),1,MIN($F29,COLUMN(Y29))))/$F29)))))),
IF(OR(ISNUMBER($D29)=FALSE,$F29=""),"",
IF(AND('2.5 CAPEX'!$L32&lt;&gt;"x",'2.5 CAPEX'!$M32&lt;&gt;"x"),0,
IF($F29=0,0,
IF(AH$4&lt;'2.1 Kraftwerk allgemein'!$F$16,0,
IF(AH$4='2.1 Kraftwerk allgemein'!$F$16,'2.5 CAPEX'!$J32/$F29,
IF(AH$4&lt;'2.1 Kraftwerk allgemein'!$F$16+$F29,
('2.5 CAPEX'!$J32+SUM(OFFSET('2.5 CAPEX'!AM32,0,-MIN(MAX($F29-1-('2.1 Kraftwerk allgemein'!$F$16-'1.1 Allgemein'!$I$22+1),0),COLUMN(Y29)-1-('2.1 Kraftwerk allgemein'!$F$16-'1.1 Allgemein'!$I$22+1)),1,MIN(MAX($F29-('2.1 Kraftwerk allgemein'!$F$16-'1.1 Allgemein'!$I$22+1),1),COLUMN(Y29)-('2.1 Kraftwerk allgemein'!$F$16-'1.1 Allgemein'!$I$22+1)))))/$F29,
SUM(OFFSET('2.5 CAPEX'!AM32,0,-MIN($F29-1,COLUMN(Y29)-1),1,MIN($F29,COLUMN(Y29))))/$F29)))))))</f>
        <v>0</v>
      </c>
      <c r="AI29" s="199">
        <f ca="1">IF('2.1 Kraftwerk allgemein'!$F$15&lt;'1.1 Allgemein'!$I$22,
IF(OR(ISNUMBER($D29)=FALSE,$F29=""),"",
IF(AND('2.5 CAPEX'!$L32&lt;&gt;"x",'2.5 CAPEX'!$M32&lt;&gt;"x"),0,
IF($F29=0,0,
IF(AI$4&lt;'2.1 Kraftwerk allgemein'!$F$16,0,
IF(AI$4='2.1 Kraftwerk allgemein'!$F$16,'2.5 CAPEX'!$J32/$F29,
IF(AI$4&lt;'2.1 Kraftwerk allgemein'!$F$16+$F29,
('2.5 CAPEX'!$J32+SUM(OFFSET('2.5 CAPEX'!AN32,0,-MIN(MAX($F29-1-('2.1 Kraftwerk allgemein'!$F$16-'2.1 Kraftwerk allgemein'!$F$15+1),0),COLUMN(Z29)-1-('2.1 Kraftwerk allgemein'!$F$16-'2.1 Kraftwerk allgemein'!$F$15+1)),1,MIN(MAX($F29-('2.1 Kraftwerk allgemein'!$F$16-'2.1 Kraftwerk allgemein'!$F$15+1),1),COLUMN(Z29)-('2.1 Kraftwerk allgemein'!$F$16-'2.1 Kraftwerk allgemein'!$F$15+1)))))/$F29,
SUM(OFFSET('2.5 CAPEX'!AN32,0,-MIN($F29-1,COLUMN(Z29)-1),1,MIN($F29,COLUMN(Z29))))/$F29)))))),
IF(OR(ISNUMBER($D29)=FALSE,$F29=""),"",
IF(AND('2.5 CAPEX'!$L32&lt;&gt;"x",'2.5 CAPEX'!$M32&lt;&gt;"x"),0,
IF($F29=0,0,
IF(AI$4&lt;'2.1 Kraftwerk allgemein'!$F$16,0,
IF(AI$4='2.1 Kraftwerk allgemein'!$F$16,'2.5 CAPEX'!$J32/$F29,
IF(AI$4&lt;'2.1 Kraftwerk allgemein'!$F$16+$F29,
('2.5 CAPEX'!$J32+SUM(OFFSET('2.5 CAPEX'!AN32,0,-MIN(MAX($F29-1-('2.1 Kraftwerk allgemein'!$F$16-'1.1 Allgemein'!$I$22+1),0),COLUMN(Z29)-1-('2.1 Kraftwerk allgemein'!$F$16-'1.1 Allgemein'!$I$22+1)),1,MIN(MAX($F29-('2.1 Kraftwerk allgemein'!$F$16-'1.1 Allgemein'!$I$22+1),1),COLUMN(Z29)-('2.1 Kraftwerk allgemein'!$F$16-'1.1 Allgemein'!$I$22+1)))))/$F29,
SUM(OFFSET('2.5 CAPEX'!AN32,0,-MIN($F29-1,COLUMN(Z29)-1),1,MIN($F29,COLUMN(Z29))))/$F29)))))))</f>
        <v>0</v>
      </c>
      <c r="AJ29" s="199">
        <f ca="1">IF('2.1 Kraftwerk allgemein'!$F$15&lt;'1.1 Allgemein'!$I$22,
IF(OR(ISNUMBER($D29)=FALSE,$F29=""),"",
IF(AND('2.5 CAPEX'!$L32&lt;&gt;"x",'2.5 CAPEX'!$M32&lt;&gt;"x"),0,
IF($F29=0,0,
IF(AJ$4&lt;'2.1 Kraftwerk allgemein'!$F$16,0,
IF(AJ$4='2.1 Kraftwerk allgemein'!$F$16,'2.5 CAPEX'!$J32/$F29,
IF(AJ$4&lt;'2.1 Kraftwerk allgemein'!$F$16+$F29,
('2.5 CAPEX'!$J32+SUM(OFFSET('2.5 CAPEX'!AO32,0,-MIN(MAX($F29-1-('2.1 Kraftwerk allgemein'!$F$16-'2.1 Kraftwerk allgemein'!$F$15+1),0),COLUMN(AA29)-1-('2.1 Kraftwerk allgemein'!$F$16-'2.1 Kraftwerk allgemein'!$F$15+1)),1,MIN(MAX($F29-('2.1 Kraftwerk allgemein'!$F$16-'2.1 Kraftwerk allgemein'!$F$15+1),1),COLUMN(AA29)-('2.1 Kraftwerk allgemein'!$F$16-'2.1 Kraftwerk allgemein'!$F$15+1)))))/$F29,
SUM(OFFSET('2.5 CAPEX'!AO32,0,-MIN($F29-1,COLUMN(AA29)-1),1,MIN($F29,COLUMN(AA29))))/$F29)))))),
IF(OR(ISNUMBER($D29)=FALSE,$F29=""),"",
IF(AND('2.5 CAPEX'!$L32&lt;&gt;"x",'2.5 CAPEX'!$M32&lt;&gt;"x"),0,
IF($F29=0,0,
IF(AJ$4&lt;'2.1 Kraftwerk allgemein'!$F$16,0,
IF(AJ$4='2.1 Kraftwerk allgemein'!$F$16,'2.5 CAPEX'!$J32/$F29,
IF(AJ$4&lt;'2.1 Kraftwerk allgemein'!$F$16+$F29,
('2.5 CAPEX'!$J32+SUM(OFFSET('2.5 CAPEX'!AO32,0,-MIN(MAX($F29-1-('2.1 Kraftwerk allgemein'!$F$16-'1.1 Allgemein'!$I$22+1),0),COLUMN(AA29)-1-('2.1 Kraftwerk allgemein'!$F$16-'1.1 Allgemein'!$I$22+1)),1,MIN(MAX($F29-('2.1 Kraftwerk allgemein'!$F$16-'1.1 Allgemein'!$I$22+1),1),COLUMN(AA29)-('2.1 Kraftwerk allgemein'!$F$16-'1.1 Allgemein'!$I$22+1)))))/$F29,
SUM(OFFSET('2.5 CAPEX'!AO32,0,-MIN($F29-1,COLUMN(AA29)-1),1,MIN($F29,COLUMN(AA29))))/$F29)))))))</f>
        <v>0</v>
      </c>
      <c r="AK29" s="199">
        <f ca="1">IF('2.1 Kraftwerk allgemein'!$F$15&lt;'1.1 Allgemein'!$I$22,
IF(OR(ISNUMBER($D29)=FALSE,$F29=""),"",
IF(AND('2.5 CAPEX'!$L32&lt;&gt;"x",'2.5 CAPEX'!$M32&lt;&gt;"x"),0,
IF($F29=0,0,
IF(AK$4&lt;'2.1 Kraftwerk allgemein'!$F$16,0,
IF(AK$4='2.1 Kraftwerk allgemein'!$F$16,'2.5 CAPEX'!$J32/$F29,
IF(AK$4&lt;'2.1 Kraftwerk allgemein'!$F$16+$F29,
('2.5 CAPEX'!$J32+SUM(OFFSET('2.5 CAPEX'!AP32,0,-MIN(MAX($F29-1-('2.1 Kraftwerk allgemein'!$F$16-'2.1 Kraftwerk allgemein'!$F$15+1),0),COLUMN(AB29)-1-('2.1 Kraftwerk allgemein'!$F$16-'2.1 Kraftwerk allgemein'!$F$15+1)),1,MIN(MAX($F29-('2.1 Kraftwerk allgemein'!$F$16-'2.1 Kraftwerk allgemein'!$F$15+1),1),COLUMN(AB29)-('2.1 Kraftwerk allgemein'!$F$16-'2.1 Kraftwerk allgemein'!$F$15+1)))))/$F29,
SUM(OFFSET('2.5 CAPEX'!AP32,0,-MIN($F29-1,COLUMN(AB29)-1),1,MIN($F29,COLUMN(AB29))))/$F29)))))),
IF(OR(ISNUMBER($D29)=FALSE,$F29=""),"",
IF(AND('2.5 CAPEX'!$L32&lt;&gt;"x",'2.5 CAPEX'!$M32&lt;&gt;"x"),0,
IF($F29=0,0,
IF(AK$4&lt;'2.1 Kraftwerk allgemein'!$F$16,0,
IF(AK$4='2.1 Kraftwerk allgemein'!$F$16,'2.5 CAPEX'!$J32/$F29,
IF(AK$4&lt;'2.1 Kraftwerk allgemein'!$F$16+$F29,
('2.5 CAPEX'!$J32+SUM(OFFSET('2.5 CAPEX'!AP32,0,-MIN(MAX($F29-1-('2.1 Kraftwerk allgemein'!$F$16-'1.1 Allgemein'!$I$22+1),0),COLUMN(AB29)-1-('2.1 Kraftwerk allgemein'!$F$16-'1.1 Allgemein'!$I$22+1)),1,MIN(MAX($F29-('2.1 Kraftwerk allgemein'!$F$16-'1.1 Allgemein'!$I$22+1),1),COLUMN(AB29)-('2.1 Kraftwerk allgemein'!$F$16-'1.1 Allgemein'!$I$22+1)))))/$F29,
SUM(OFFSET('2.5 CAPEX'!AP32,0,-MIN($F29-1,COLUMN(AB29)-1),1,MIN($F29,COLUMN(AB29))))/$F29)))))))</f>
        <v>0</v>
      </c>
      <c r="AL29" s="199">
        <f ca="1">IF('2.1 Kraftwerk allgemein'!$F$15&lt;'1.1 Allgemein'!$I$22,
IF(OR(ISNUMBER($D29)=FALSE,$F29=""),"",
IF(AND('2.5 CAPEX'!$L32&lt;&gt;"x",'2.5 CAPEX'!$M32&lt;&gt;"x"),0,
IF($F29=0,0,
IF(AL$4&lt;'2.1 Kraftwerk allgemein'!$F$16,0,
IF(AL$4='2.1 Kraftwerk allgemein'!$F$16,'2.5 CAPEX'!$J32/$F29,
IF(AL$4&lt;'2.1 Kraftwerk allgemein'!$F$16+$F29,
('2.5 CAPEX'!$J32+SUM(OFFSET('2.5 CAPEX'!AQ32,0,-MIN(MAX($F29-1-('2.1 Kraftwerk allgemein'!$F$16-'2.1 Kraftwerk allgemein'!$F$15+1),0),COLUMN(AC29)-1-('2.1 Kraftwerk allgemein'!$F$16-'2.1 Kraftwerk allgemein'!$F$15+1)),1,MIN(MAX($F29-('2.1 Kraftwerk allgemein'!$F$16-'2.1 Kraftwerk allgemein'!$F$15+1),1),COLUMN(AC29)-('2.1 Kraftwerk allgemein'!$F$16-'2.1 Kraftwerk allgemein'!$F$15+1)))))/$F29,
SUM(OFFSET('2.5 CAPEX'!AQ32,0,-MIN($F29-1,COLUMN(AC29)-1),1,MIN($F29,COLUMN(AC29))))/$F29)))))),
IF(OR(ISNUMBER($D29)=FALSE,$F29=""),"",
IF(AND('2.5 CAPEX'!$L32&lt;&gt;"x",'2.5 CAPEX'!$M32&lt;&gt;"x"),0,
IF($F29=0,0,
IF(AL$4&lt;'2.1 Kraftwerk allgemein'!$F$16,0,
IF(AL$4='2.1 Kraftwerk allgemein'!$F$16,'2.5 CAPEX'!$J32/$F29,
IF(AL$4&lt;'2.1 Kraftwerk allgemein'!$F$16+$F29,
('2.5 CAPEX'!$J32+SUM(OFFSET('2.5 CAPEX'!AQ32,0,-MIN(MAX($F29-1-('2.1 Kraftwerk allgemein'!$F$16-'1.1 Allgemein'!$I$22+1),0),COLUMN(AC29)-1-('2.1 Kraftwerk allgemein'!$F$16-'1.1 Allgemein'!$I$22+1)),1,MIN(MAX($F29-('2.1 Kraftwerk allgemein'!$F$16-'1.1 Allgemein'!$I$22+1),1),COLUMN(AC29)-('2.1 Kraftwerk allgemein'!$F$16-'1.1 Allgemein'!$I$22+1)))))/$F29,
SUM(OFFSET('2.5 CAPEX'!AQ32,0,-MIN($F29-1,COLUMN(AC29)-1),1,MIN($F29,COLUMN(AC29))))/$F29)))))))</f>
        <v>0</v>
      </c>
      <c r="AM29" s="199">
        <f ca="1">IF('2.1 Kraftwerk allgemein'!$F$15&lt;'1.1 Allgemein'!$I$22,
IF(OR(ISNUMBER($D29)=FALSE,$F29=""),"",
IF(AND('2.5 CAPEX'!$L32&lt;&gt;"x",'2.5 CAPEX'!$M32&lt;&gt;"x"),0,
IF($F29=0,0,
IF(AM$4&lt;'2.1 Kraftwerk allgemein'!$F$16,0,
IF(AM$4='2.1 Kraftwerk allgemein'!$F$16,'2.5 CAPEX'!$J32/$F29,
IF(AM$4&lt;'2.1 Kraftwerk allgemein'!$F$16+$F29,
('2.5 CAPEX'!$J32+SUM(OFFSET('2.5 CAPEX'!AR32,0,-MIN(MAX($F29-1-('2.1 Kraftwerk allgemein'!$F$16-'2.1 Kraftwerk allgemein'!$F$15+1),0),COLUMN(AD29)-1-('2.1 Kraftwerk allgemein'!$F$16-'2.1 Kraftwerk allgemein'!$F$15+1)),1,MIN(MAX($F29-('2.1 Kraftwerk allgemein'!$F$16-'2.1 Kraftwerk allgemein'!$F$15+1),1),COLUMN(AD29)-('2.1 Kraftwerk allgemein'!$F$16-'2.1 Kraftwerk allgemein'!$F$15+1)))))/$F29,
SUM(OFFSET('2.5 CAPEX'!AR32,0,-MIN($F29-1,COLUMN(AD29)-1),1,MIN($F29,COLUMN(AD29))))/$F29)))))),
IF(OR(ISNUMBER($D29)=FALSE,$F29=""),"",
IF(AND('2.5 CAPEX'!$L32&lt;&gt;"x",'2.5 CAPEX'!$M32&lt;&gt;"x"),0,
IF($F29=0,0,
IF(AM$4&lt;'2.1 Kraftwerk allgemein'!$F$16,0,
IF(AM$4='2.1 Kraftwerk allgemein'!$F$16,'2.5 CAPEX'!$J32/$F29,
IF(AM$4&lt;'2.1 Kraftwerk allgemein'!$F$16+$F29,
('2.5 CAPEX'!$J32+SUM(OFFSET('2.5 CAPEX'!AR32,0,-MIN(MAX($F29-1-('2.1 Kraftwerk allgemein'!$F$16-'1.1 Allgemein'!$I$22+1),0),COLUMN(AD29)-1-('2.1 Kraftwerk allgemein'!$F$16-'1.1 Allgemein'!$I$22+1)),1,MIN(MAX($F29-('2.1 Kraftwerk allgemein'!$F$16-'1.1 Allgemein'!$I$22+1),1),COLUMN(AD29)-('2.1 Kraftwerk allgemein'!$F$16-'1.1 Allgemein'!$I$22+1)))))/$F29,
SUM(OFFSET('2.5 CAPEX'!AR32,0,-MIN($F29-1,COLUMN(AD29)-1),1,MIN($F29,COLUMN(AD29))))/$F29)))))))</f>
        <v>0</v>
      </c>
      <c r="AN29" s="199">
        <f ca="1">IF('2.1 Kraftwerk allgemein'!$F$15&lt;'1.1 Allgemein'!$I$22,
IF(OR(ISNUMBER($D29)=FALSE,$F29=""),"",
IF(AND('2.5 CAPEX'!$L32&lt;&gt;"x",'2.5 CAPEX'!$M32&lt;&gt;"x"),0,
IF($F29=0,0,
IF(AN$4&lt;'2.1 Kraftwerk allgemein'!$F$16,0,
IF(AN$4='2.1 Kraftwerk allgemein'!$F$16,'2.5 CAPEX'!$J32/$F29,
IF(AN$4&lt;'2.1 Kraftwerk allgemein'!$F$16+$F29,
('2.5 CAPEX'!$J32+SUM(OFFSET('2.5 CAPEX'!AS32,0,-MIN(MAX($F29-1-('2.1 Kraftwerk allgemein'!$F$16-'2.1 Kraftwerk allgemein'!$F$15+1),0),COLUMN(AE29)-1-('2.1 Kraftwerk allgemein'!$F$16-'2.1 Kraftwerk allgemein'!$F$15+1)),1,MIN(MAX($F29-('2.1 Kraftwerk allgemein'!$F$16-'2.1 Kraftwerk allgemein'!$F$15+1),1),COLUMN(AE29)-('2.1 Kraftwerk allgemein'!$F$16-'2.1 Kraftwerk allgemein'!$F$15+1)))))/$F29,
SUM(OFFSET('2.5 CAPEX'!AS32,0,-MIN($F29-1,COLUMN(AE29)-1),1,MIN($F29,COLUMN(AE29))))/$F29)))))),
IF(OR(ISNUMBER($D29)=FALSE,$F29=""),"",
IF(AND('2.5 CAPEX'!$L32&lt;&gt;"x",'2.5 CAPEX'!$M32&lt;&gt;"x"),0,
IF($F29=0,0,
IF(AN$4&lt;'2.1 Kraftwerk allgemein'!$F$16,0,
IF(AN$4='2.1 Kraftwerk allgemein'!$F$16,'2.5 CAPEX'!$J32/$F29,
IF(AN$4&lt;'2.1 Kraftwerk allgemein'!$F$16+$F29,
('2.5 CAPEX'!$J32+SUM(OFFSET('2.5 CAPEX'!AS32,0,-MIN(MAX($F29-1-('2.1 Kraftwerk allgemein'!$F$16-'1.1 Allgemein'!$I$22+1),0),COLUMN(AE29)-1-('2.1 Kraftwerk allgemein'!$F$16-'1.1 Allgemein'!$I$22+1)),1,MIN(MAX($F29-('2.1 Kraftwerk allgemein'!$F$16-'1.1 Allgemein'!$I$22+1),1),COLUMN(AE29)-('2.1 Kraftwerk allgemein'!$F$16-'1.1 Allgemein'!$I$22+1)))))/$F29,
SUM(OFFSET('2.5 CAPEX'!AS32,0,-MIN($F29-1,COLUMN(AE29)-1),1,MIN($F29,COLUMN(AE29))))/$F29)))))))</f>
        <v>0</v>
      </c>
      <c r="AO29" s="199">
        <f ca="1">IF('2.1 Kraftwerk allgemein'!$F$15&lt;'1.1 Allgemein'!$I$22,
IF(OR(ISNUMBER($D29)=FALSE,$F29=""),"",
IF(AND('2.5 CAPEX'!$L32&lt;&gt;"x",'2.5 CAPEX'!$M32&lt;&gt;"x"),0,
IF($F29=0,0,
IF(AO$4&lt;'2.1 Kraftwerk allgemein'!$F$16,0,
IF(AO$4='2.1 Kraftwerk allgemein'!$F$16,'2.5 CAPEX'!$J32/$F29,
IF(AO$4&lt;'2.1 Kraftwerk allgemein'!$F$16+$F29,
('2.5 CAPEX'!$J32+SUM(OFFSET('2.5 CAPEX'!AT32,0,-MIN(MAX($F29-1-('2.1 Kraftwerk allgemein'!$F$16-'2.1 Kraftwerk allgemein'!$F$15+1),0),COLUMN(AF29)-1-('2.1 Kraftwerk allgemein'!$F$16-'2.1 Kraftwerk allgemein'!$F$15+1)),1,MIN(MAX($F29-('2.1 Kraftwerk allgemein'!$F$16-'2.1 Kraftwerk allgemein'!$F$15+1),1),COLUMN(AF29)-('2.1 Kraftwerk allgemein'!$F$16-'2.1 Kraftwerk allgemein'!$F$15+1)))))/$F29,
SUM(OFFSET('2.5 CAPEX'!AT32,0,-MIN($F29-1,COLUMN(AF29)-1),1,MIN($F29,COLUMN(AF29))))/$F29)))))),
IF(OR(ISNUMBER($D29)=FALSE,$F29=""),"",
IF(AND('2.5 CAPEX'!$L32&lt;&gt;"x",'2.5 CAPEX'!$M32&lt;&gt;"x"),0,
IF($F29=0,0,
IF(AO$4&lt;'2.1 Kraftwerk allgemein'!$F$16,0,
IF(AO$4='2.1 Kraftwerk allgemein'!$F$16,'2.5 CAPEX'!$J32/$F29,
IF(AO$4&lt;'2.1 Kraftwerk allgemein'!$F$16+$F29,
('2.5 CAPEX'!$J32+SUM(OFFSET('2.5 CAPEX'!AT32,0,-MIN(MAX($F29-1-('2.1 Kraftwerk allgemein'!$F$16-'1.1 Allgemein'!$I$22+1),0),COLUMN(AF29)-1-('2.1 Kraftwerk allgemein'!$F$16-'1.1 Allgemein'!$I$22+1)),1,MIN(MAX($F29-('2.1 Kraftwerk allgemein'!$F$16-'1.1 Allgemein'!$I$22+1),1),COLUMN(AF29)-('2.1 Kraftwerk allgemein'!$F$16-'1.1 Allgemein'!$I$22+1)))))/$F29,
SUM(OFFSET('2.5 CAPEX'!AT32,0,-MIN($F29-1,COLUMN(AF29)-1),1,MIN($F29,COLUMN(AF29))))/$F29)))))))</f>
        <v>0</v>
      </c>
      <c r="AP29" s="199">
        <f ca="1">IF('2.1 Kraftwerk allgemein'!$F$15&lt;'1.1 Allgemein'!$I$22,
IF(OR(ISNUMBER($D29)=FALSE,$F29=""),"",
IF(AND('2.5 CAPEX'!$L32&lt;&gt;"x",'2.5 CAPEX'!$M32&lt;&gt;"x"),0,
IF($F29=0,0,
IF(AP$4&lt;'2.1 Kraftwerk allgemein'!$F$16,0,
IF(AP$4='2.1 Kraftwerk allgemein'!$F$16,'2.5 CAPEX'!$J32/$F29,
IF(AP$4&lt;'2.1 Kraftwerk allgemein'!$F$16+$F29,
('2.5 CAPEX'!$J32+SUM(OFFSET('2.5 CAPEX'!AU32,0,-MIN(MAX($F29-1-('2.1 Kraftwerk allgemein'!$F$16-'2.1 Kraftwerk allgemein'!$F$15+1),0),COLUMN(AG29)-1-('2.1 Kraftwerk allgemein'!$F$16-'2.1 Kraftwerk allgemein'!$F$15+1)),1,MIN(MAX($F29-('2.1 Kraftwerk allgemein'!$F$16-'2.1 Kraftwerk allgemein'!$F$15+1),1),COLUMN(AG29)-('2.1 Kraftwerk allgemein'!$F$16-'2.1 Kraftwerk allgemein'!$F$15+1)))))/$F29,
SUM(OFFSET('2.5 CAPEX'!AU32,0,-MIN($F29-1,COLUMN(AG29)-1),1,MIN($F29,COLUMN(AG29))))/$F29)))))),
IF(OR(ISNUMBER($D29)=FALSE,$F29=""),"",
IF(AND('2.5 CAPEX'!$L32&lt;&gt;"x",'2.5 CAPEX'!$M32&lt;&gt;"x"),0,
IF($F29=0,0,
IF(AP$4&lt;'2.1 Kraftwerk allgemein'!$F$16,0,
IF(AP$4='2.1 Kraftwerk allgemein'!$F$16,'2.5 CAPEX'!$J32/$F29,
IF(AP$4&lt;'2.1 Kraftwerk allgemein'!$F$16+$F29,
('2.5 CAPEX'!$J32+SUM(OFFSET('2.5 CAPEX'!AU32,0,-MIN(MAX($F29-1-('2.1 Kraftwerk allgemein'!$F$16-'1.1 Allgemein'!$I$22+1),0),COLUMN(AG29)-1-('2.1 Kraftwerk allgemein'!$F$16-'1.1 Allgemein'!$I$22+1)),1,MIN(MAX($F29-('2.1 Kraftwerk allgemein'!$F$16-'1.1 Allgemein'!$I$22+1),1),COLUMN(AG29)-('2.1 Kraftwerk allgemein'!$F$16-'1.1 Allgemein'!$I$22+1)))))/$F29,
SUM(OFFSET('2.5 CAPEX'!AU32,0,-MIN($F29-1,COLUMN(AG29)-1),1,MIN($F29,COLUMN(AG29))))/$F29)))))))</f>
        <v>0</v>
      </c>
      <c r="AQ29" s="199">
        <f ca="1">IF('2.1 Kraftwerk allgemein'!$F$15&lt;'1.1 Allgemein'!$I$22,
IF(OR(ISNUMBER($D29)=FALSE,$F29=""),"",
IF(AND('2.5 CAPEX'!$L32&lt;&gt;"x",'2.5 CAPEX'!$M32&lt;&gt;"x"),0,
IF($F29=0,0,
IF(AQ$4&lt;'2.1 Kraftwerk allgemein'!$F$16,0,
IF(AQ$4='2.1 Kraftwerk allgemein'!$F$16,'2.5 CAPEX'!$J32/$F29,
IF(AQ$4&lt;'2.1 Kraftwerk allgemein'!$F$16+$F29,
('2.5 CAPEX'!$J32+SUM(OFFSET('2.5 CAPEX'!AV32,0,-MIN(MAX($F29-1-('2.1 Kraftwerk allgemein'!$F$16-'2.1 Kraftwerk allgemein'!$F$15+1),0),COLUMN(AH29)-1-('2.1 Kraftwerk allgemein'!$F$16-'2.1 Kraftwerk allgemein'!$F$15+1)),1,MIN(MAX($F29-('2.1 Kraftwerk allgemein'!$F$16-'2.1 Kraftwerk allgemein'!$F$15+1),1),COLUMN(AH29)-('2.1 Kraftwerk allgemein'!$F$16-'2.1 Kraftwerk allgemein'!$F$15+1)))))/$F29,
SUM(OFFSET('2.5 CAPEX'!AV32,0,-MIN($F29-1,COLUMN(AH29)-1),1,MIN($F29,COLUMN(AH29))))/$F29)))))),
IF(OR(ISNUMBER($D29)=FALSE,$F29=""),"",
IF(AND('2.5 CAPEX'!$L32&lt;&gt;"x",'2.5 CAPEX'!$M32&lt;&gt;"x"),0,
IF($F29=0,0,
IF(AQ$4&lt;'2.1 Kraftwerk allgemein'!$F$16,0,
IF(AQ$4='2.1 Kraftwerk allgemein'!$F$16,'2.5 CAPEX'!$J32/$F29,
IF(AQ$4&lt;'2.1 Kraftwerk allgemein'!$F$16+$F29,
('2.5 CAPEX'!$J32+SUM(OFFSET('2.5 CAPEX'!AV32,0,-MIN(MAX($F29-1-('2.1 Kraftwerk allgemein'!$F$16-'1.1 Allgemein'!$I$22+1),0),COLUMN(AH29)-1-('2.1 Kraftwerk allgemein'!$F$16-'1.1 Allgemein'!$I$22+1)),1,MIN(MAX($F29-('2.1 Kraftwerk allgemein'!$F$16-'1.1 Allgemein'!$I$22+1),1),COLUMN(AH29)-('2.1 Kraftwerk allgemein'!$F$16-'1.1 Allgemein'!$I$22+1)))))/$F29,
SUM(OFFSET('2.5 CAPEX'!AV32,0,-MIN($F29-1,COLUMN(AH29)-1),1,MIN($F29,COLUMN(AH29))))/$F29)))))))</f>
        <v>0</v>
      </c>
      <c r="AR29" s="199">
        <f ca="1">IF('2.1 Kraftwerk allgemein'!$F$15&lt;'1.1 Allgemein'!$I$22,
IF(OR(ISNUMBER($D29)=FALSE,$F29=""),"",
IF(AND('2.5 CAPEX'!$L32&lt;&gt;"x",'2.5 CAPEX'!$M32&lt;&gt;"x"),0,
IF($F29=0,0,
IF(AR$4&lt;'2.1 Kraftwerk allgemein'!$F$16,0,
IF(AR$4='2.1 Kraftwerk allgemein'!$F$16,'2.5 CAPEX'!$J32/$F29,
IF(AR$4&lt;'2.1 Kraftwerk allgemein'!$F$16+$F29,
('2.5 CAPEX'!$J32+SUM(OFFSET('2.5 CAPEX'!AW32,0,-MIN(MAX($F29-1-('2.1 Kraftwerk allgemein'!$F$16-'2.1 Kraftwerk allgemein'!$F$15+1),0),COLUMN(AI29)-1-('2.1 Kraftwerk allgemein'!$F$16-'2.1 Kraftwerk allgemein'!$F$15+1)),1,MIN(MAX($F29-('2.1 Kraftwerk allgemein'!$F$16-'2.1 Kraftwerk allgemein'!$F$15+1),1),COLUMN(AI29)-('2.1 Kraftwerk allgemein'!$F$16-'2.1 Kraftwerk allgemein'!$F$15+1)))))/$F29,
SUM(OFFSET('2.5 CAPEX'!AW32,0,-MIN($F29-1,COLUMN(AI29)-1),1,MIN($F29,COLUMN(AI29))))/$F29)))))),
IF(OR(ISNUMBER($D29)=FALSE,$F29=""),"",
IF(AND('2.5 CAPEX'!$L32&lt;&gt;"x",'2.5 CAPEX'!$M32&lt;&gt;"x"),0,
IF($F29=0,0,
IF(AR$4&lt;'2.1 Kraftwerk allgemein'!$F$16,0,
IF(AR$4='2.1 Kraftwerk allgemein'!$F$16,'2.5 CAPEX'!$J32/$F29,
IF(AR$4&lt;'2.1 Kraftwerk allgemein'!$F$16+$F29,
('2.5 CAPEX'!$J32+SUM(OFFSET('2.5 CAPEX'!AW32,0,-MIN(MAX($F29-1-('2.1 Kraftwerk allgemein'!$F$16-'1.1 Allgemein'!$I$22+1),0),COLUMN(AI29)-1-('2.1 Kraftwerk allgemein'!$F$16-'1.1 Allgemein'!$I$22+1)),1,MIN(MAX($F29-('2.1 Kraftwerk allgemein'!$F$16-'1.1 Allgemein'!$I$22+1),1),COLUMN(AI29)-('2.1 Kraftwerk allgemein'!$F$16-'1.1 Allgemein'!$I$22+1)))))/$F29,
SUM(OFFSET('2.5 CAPEX'!AW32,0,-MIN($F29-1,COLUMN(AI29)-1),1,MIN($F29,COLUMN(AI29))))/$F29)))))))</f>
        <v>0</v>
      </c>
      <c r="AS29" s="199">
        <f ca="1">IF('2.1 Kraftwerk allgemein'!$F$15&lt;'1.1 Allgemein'!$I$22,
IF(OR(ISNUMBER($D29)=FALSE,$F29=""),"",
IF(AND('2.5 CAPEX'!$L32&lt;&gt;"x",'2.5 CAPEX'!$M32&lt;&gt;"x"),0,
IF($F29=0,0,
IF(AS$4&lt;'2.1 Kraftwerk allgemein'!$F$16,0,
IF(AS$4='2.1 Kraftwerk allgemein'!$F$16,'2.5 CAPEX'!$J32/$F29,
IF(AS$4&lt;'2.1 Kraftwerk allgemein'!$F$16+$F29,
('2.5 CAPEX'!$J32+SUM(OFFSET('2.5 CAPEX'!AX32,0,-MIN(MAX($F29-1-('2.1 Kraftwerk allgemein'!$F$16-'2.1 Kraftwerk allgemein'!$F$15+1),0),COLUMN(AJ29)-1-('2.1 Kraftwerk allgemein'!$F$16-'2.1 Kraftwerk allgemein'!$F$15+1)),1,MIN(MAX($F29-('2.1 Kraftwerk allgemein'!$F$16-'2.1 Kraftwerk allgemein'!$F$15+1),1),COLUMN(AJ29)-('2.1 Kraftwerk allgemein'!$F$16-'2.1 Kraftwerk allgemein'!$F$15+1)))))/$F29,
SUM(OFFSET('2.5 CAPEX'!AX32,0,-MIN($F29-1,COLUMN(AJ29)-1),1,MIN($F29,COLUMN(AJ29))))/$F29)))))),
IF(OR(ISNUMBER($D29)=FALSE,$F29=""),"",
IF(AND('2.5 CAPEX'!$L32&lt;&gt;"x",'2.5 CAPEX'!$M32&lt;&gt;"x"),0,
IF($F29=0,0,
IF(AS$4&lt;'2.1 Kraftwerk allgemein'!$F$16,0,
IF(AS$4='2.1 Kraftwerk allgemein'!$F$16,'2.5 CAPEX'!$J32/$F29,
IF(AS$4&lt;'2.1 Kraftwerk allgemein'!$F$16+$F29,
('2.5 CAPEX'!$J32+SUM(OFFSET('2.5 CAPEX'!AX32,0,-MIN(MAX($F29-1-('2.1 Kraftwerk allgemein'!$F$16-'1.1 Allgemein'!$I$22+1),0),COLUMN(AJ29)-1-('2.1 Kraftwerk allgemein'!$F$16-'1.1 Allgemein'!$I$22+1)),1,MIN(MAX($F29-('2.1 Kraftwerk allgemein'!$F$16-'1.1 Allgemein'!$I$22+1),1),COLUMN(AJ29)-('2.1 Kraftwerk allgemein'!$F$16-'1.1 Allgemein'!$I$22+1)))))/$F29,
SUM(OFFSET('2.5 CAPEX'!AX32,0,-MIN($F29-1,COLUMN(AJ29)-1),1,MIN($F29,COLUMN(AJ29))))/$F29)))))))</f>
        <v>0</v>
      </c>
      <c r="AT29" s="199">
        <f ca="1">IF('2.1 Kraftwerk allgemein'!$F$15&lt;'1.1 Allgemein'!$I$22,
IF(OR(ISNUMBER($D29)=FALSE,$F29=""),"",
IF(AND('2.5 CAPEX'!$L32&lt;&gt;"x",'2.5 CAPEX'!$M32&lt;&gt;"x"),0,
IF($F29=0,0,
IF(AT$4&lt;'2.1 Kraftwerk allgemein'!$F$16,0,
IF(AT$4='2.1 Kraftwerk allgemein'!$F$16,'2.5 CAPEX'!$J32/$F29,
IF(AT$4&lt;'2.1 Kraftwerk allgemein'!$F$16+$F29,
('2.5 CAPEX'!$J32+SUM(OFFSET('2.5 CAPEX'!AY32,0,-MIN(MAX($F29-1-('2.1 Kraftwerk allgemein'!$F$16-'2.1 Kraftwerk allgemein'!$F$15+1),0),COLUMN(AK29)-1-('2.1 Kraftwerk allgemein'!$F$16-'2.1 Kraftwerk allgemein'!$F$15+1)),1,MIN(MAX($F29-('2.1 Kraftwerk allgemein'!$F$16-'2.1 Kraftwerk allgemein'!$F$15+1),1),COLUMN(AK29)-('2.1 Kraftwerk allgemein'!$F$16-'2.1 Kraftwerk allgemein'!$F$15+1)))))/$F29,
SUM(OFFSET('2.5 CAPEX'!AY32,0,-MIN($F29-1,COLUMN(AK29)-1),1,MIN($F29,COLUMN(AK29))))/$F29)))))),
IF(OR(ISNUMBER($D29)=FALSE,$F29=""),"",
IF(AND('2.5 CAPEX'!$L32&lt;&gt;"x",'2.5 CAPEX'!$M32&lt;&gt;"x"),0,
IF($F29=0,0,
IF(AT$4&lt;'2.1 Kraftwerk allgemein'!$F$16,0,
IF(AT$4='2.1 Kraftwerk allgemein'!$F$16,'2.5 CAPEX'!$J32/$F29,
IF(AT$4&lt;'2.1 Kraftwerk allgemein'!$F$16+$F29,
('2.5 CAPEX'!$J32+SUM(OFFSET('2.5 CAPEX'!AY32,0,-MIN(MAX($F29-1-('2.1 Kraftwerk allgemein'!$F$16-'1.1 Allgemein'!$I$22+1),0),COLUMN(AK29)-1-('2.1 Kraftwerk allgemein'!$F$16-'1.1 Allgemein'!$I$22+1)),1,MIN(MAX($F29-('2.1 Kraftwerk allgemein'!$F$16-'1.1 Allgemein'!$I$22+1),1),COLUMN(AK29)-('2.1 Kraftwerk allgemein'!$F$16-'1.1 Allgemein'!$I$22+1)))))/$F29,
SUM(OFFSET('2.5 CAPEX'!AY32,0,-MIN($F29-1,COLUMN(AK29)-1),1,MIN($F29,COLUMN(AK29))))/$F29)))))))</f>
        <v>0</v>
      </c>
      <c r="AU29" s="199">
        <f ca="1">IF('2.1 Kraftwerk allgemein'!$F$15&lt;'1.1 Allgemein'!$I$22,
IF(OR(ISNUMBER($D29)=FALSE,$F29=""),"",
IF(AND('2.5 CAPEX'!$L32&lt;&gt;"x",'2.5 CAPEX'!$M32&lt;&gt;"x"),0,
IF($F29=0,0,
IF(AU$4&lt;'2.1 Kraftwerk allgemein'!$F$16,0,
IF(AU$4='2.1 Kraftwerk allgemein'!$F$16,'2.5 CAPEX'!$J32/$F29,
IF(AU$4&lt;'2.1 Kraftwerk allgemein'!$F$16+$F29,
('2.5 CAPEX'!$J32+SUM(OFFSET('2.5 CAPEX'!AZ32,0,-MIN(MAX($F29-1-('2.1 Kraftwerk allgemein'!$F$16-'2.1 Kraftwerk allgemein'!$F$15+1),0),COLUMN(AL29)-1-('2.1 Kraftwerk allgemein'!$F$16-'2.1 Kraftwerk allgemein'!$F$15+1)),1,MIN(MAX($F29-('2.1 Kraftwerk allgemein'!$F$16-'2.1 Kraftwerk allgemein'!$F$15+1),1),COLUMN(AL29)-('2.1 Kraftwerk allgemein'!$F$16-'2.1 Kraftwerk allgemein'!$F$15+1)))))/$F29,
SUM(OFFSET('2.5 CAPEX'!AZ32,0,-MIN($F29-1,COLUMN(AL29)-1),1,MIN($F29,COLUMN(AL29))))/$F29)))))),
IF(OR(ISNUMBER($D29)=FALSE,$F29=""),"",
IF(AND('2.5 CAPEX'!$L32&lt;&gt;"x",'2.5 CAPEX'!$M32&lt;&gt;"x"),0,
IF($F29=0,0,
IF(AU$4&lt;'2.1 Kraftwerk allgemein'!$F$16,0,
IF(AU$4='2.1 Kraftwerk allgemein'!$F$16,'2.5 CAPEX'!$J32/$F29,
IF(AU$4&lt;'2.1 Kraftwerk allgemein'!$F$16+$F29,
('2.5 CAPEX'!$J32+SUM(OFFSET('2.5 CAPEX'!AZ32,0,-MIN(MAX($F29-1-('2.1 Kraftwerk allgemein'!$F$16-'1.1 Allgemein'!$I$22+1),0),COLUMN(AL29)-1-('2.1 Kraftwerk allgemein'!$F$16-'1.1 Allgemein'!$I$22+1)),1,MIN(MAX($F29-('2.1 Kraftwerk allgemein'!$F$16-'1.1 Allgemein'!$I$22+1),1),COLUMN(AL29)-('2.1 Kraftwerk allgemein'!$F$16-'1.1 Allgemein'!$I$22+1)))))/$F29,
SUM(OFFSET('2.5 CAPEX'!AZ32,0,-MIN($F29-1,COLUMN(AL29)-1),1,MIN($F29,COLUMN(AL29))))/$F29)))))))</f>
        <v>0</v>
      </c>
      <c r="AV29" s="199">
        <f ca="1">IF('2.1 Kraftwerk allgemein'!$F$15&lt;'1.1 Allgemein'!$I$22,
IF(OR(ISNUMBER($D29)=FALSE,$F29=""),"",
IF(AND('2.5 CAPEX'!$L32&lt;&gt;"x",'2.5 CAPEX'!$M32&lt;&gt;"x"),0,
IF($F29=0,0,
IF(AV$4&lt;'2.1 Kraftwerk allgemein'!$F$16,0,
IF(AV$4='2.1 Kraftwerk allgemein'!$F$16,'2.5 CAPEX'!$J32/$F29,
IF(AV$4&lt;'2.1 Kraftwerk allgemein'!$F$16+$F29,
('2.5 CAPEX'!$J32+SUM(OFFSET('2.5 CAPEX'!BA32,0,-MIN(MAX($F29-1-('2.1 Kraftwerk allgemein'!$F$16-'2.1 Kraftwerk allgemein'!$F$15+1),0),COLUMN(AM29)-1-('2.1 Kraftwerk allgemein'!$F$16-'2.1 Kraftwerk allgemein'!$F$15+1)),1,MIN(MAX($F29-('2.1 Kraftwerk allgemein'!$F$16-'2.1 Kraftwerk allgemein'!$F$15+1),1),COLUMN(AM29)-('2.1 Kraftwerk allgemein'!$F$16-'2.1 Kraftwerk allgemein'!$F$15+1)))))/$F29,
SUM(OFFSET('2.5 CAPEX'!BA32,0,-MIN($F29-1,COLUMN(AM29)-1),1,MIN($F29,COLUMN(AM29))))/$F29)))))),
IF(OR(ISNUMBER($D29)=FALSE,$F29=""),"",
IF(AND('2.5 CAPEX'!$L32&lt;&gt;"x",'2.5 CAPEX'!$M32&lt;&gt;"x"),0,
IF($F29=0,0,
IF(AV$4&lt;'2.1 Kraftwerk allgemein'!$F$16,0,
IF(AV$4='2.1 Kraftwerk allgemein'!$F$16,'2.5 CAPEX'!$J32/$F29,
IF(AV$4&lt;'2.1 Kraftwerk allgemein'!$F$16+$F29,
('2.5 CAPEX'!$J32+SUM(OFFSET('2.5 CAPEX'!BA32,0,-MIN(MAX($F29-1-('2.1 Kraftwerk allgemein'!$F$16-'1.1 Allgemein'!$I$22+1),0),COLUMN(AM29)-1-('2.1 Kraftwerk allgemein'!$F$16-'1.1 Allgemein'!$I$22+1)),1,MIN(MAX($F29-('2.1 Kraftwerk allgemein'!$F$16-'1.1 Allgemein'!$I$22+1),1),COLUMN(AM29)-('2.1 Kraftwerk allgemein'!$F$16-'1.1 Allgemein'!$I$22+1)))))/$F29,
SUM(OFFSET('2.5 CAPEX'!BA32,0,-MIN($F29-1,COLUMN(AM29)-1),1,MIN($F29,COLUMN(AM29))))/$F29)))))))</f>
        <v>0</v>
      </c>
      <c r="AW29" s="199">
        <f ca="1">IF('2.1 Kraftwerk allgemein'!$F$15&lt;'1.1 Allgemein'!$I$22,
IF(OR(ISNUMBER($D29)=FALSE,$F29=""),"",
IF(AND('2.5 CAPEX'!$L32&lt;&gt;"x",'2.5 CAPEX'!$M32&lt;&gt;"x"),0,
IF($F29=0,0,
IF(AW$4&lt;'2.1 Kraftwerk allgemein'!$F$16,0,
IF(AW$4='2.1 Kraftwerk allgemein'!$F$16,'2.5 CAPEX'!$J32/$F29,
IF(AW$4&lt;'2.1 Kraftwerk allgemein'!$F$16+$F29,
('2.5 CAPEX'!$J32+SUM(OFFSET('2.5 CAPEX'!BB32,0,-MIN(MAX($F29-1-('2.1 Kraftwerk allgemein'!$F$16-'2.1 Kraftwerk allgemein'!$F$15+1),0),COLUMN(AN29)-1-('2.1 Kraftwerk allgemein'!$F$16-'2.1 Kraftwerk allgemein'!$F$15+1)),1,MIN(MAX($F29-('2.1 Kraftwerk allgemein'!$F$16-'2.1 Kraftwerk allgemein'!$F$15+1),1),COLUMN(AN29)-('2.1 Kraftwerk allgemein'!$F$16-'2.1 Kraftwerk allgemein'!$F$15+1)))))/$F29,
SUM(OFFSET('2.5 CAPEX'!BB32,0,-MIN($F29-1,COLUMN(AN29)-1),1,MIN($F29,COLUMN(AN29))))/$F29)))))),
IF(OR(ISNUMBER($D29)=FALSE,$F29=""),"",
IF(AND('2.5 CAPEX'!$L32&lt;&gt;"x",'2.5 CAPEX'!$M32&lt;&gt;"x"),0,
IF($F29=0,0,
IF(AW$4&lt;'2.1 Kraftwerk allgemein'!$F$16,0,
IF(AW$4='2.1 Kraftwerk allgemein'!$F$16,'2.5 CAPEX'!$J32/$F29,
IF(AW$4&lt;'2.1 Kraftwerk allgemein'!$F$16+$F29,
('2.5 CAPEX'!$J32+SUM(OFFSET('2.5 CAPEX'!BB32,0,-MIN(MAX($F29-1-('2.1 Kraftwerk allgemein'!$F$16-'1.1 Allgemein'!$I$22+1),0),COLUMN(AN29)-1-('2.1 Kraftwerk allgemein'!$F$16-'1.1 Allgemein'!$I$22+1)),1,MIN(MAX($F29-('2.1 Kraftwerk allgemein'!$F$16-'1.1 Allgemein'!$I$22+1),1),COLUMN(AN29)-('2.1 Kraftwerk allgemein'!$F$16-'1.1 Allgemein'!$I$22+1)))))/$F29,
SUM(OFFSET('2.5 CAPEX'!BB32,0,-MIN($F29-1,COLUMN(AN29)-1),1,MIN($F29,COLUMN(AN29))))/$F29)))))))</f>
        <v>0</v>
      </c>
      <c r="AX29" s="199">
        <f ca="1">IF('2.1 Kraftwerk allgemein'!$F$15&lt;'1.1 Allgemein'!$I$22,
IF(OR(ISNUMBER($D29)=FALSE,$F29=""),"",
IF(AND('2.5 CAPEX'!$L32&lt;&gt;"x",'2.5 CAPEX'!$M32&lt;&gt;"x"),0,
IF($F29=0,0,
IF(AX$4&lt;'2.1 Kraftwerk allgemein'!$F$16,0,
IF(AX$4='2.1 Kraftwerk allgemein'!$F$16,'2.5 CAPEX'!$J32/$F29,
IF(AX$4&lt;'2.1 Kraftwerk allgemein'!$F$16+$F29,
('2.5 CAPEX'!$J32+SUM(OFFSET('2.5 CAPEX'!BC32,0,-MIN(MAX($F29-1-('2.1 Kraftwerk allgemein'!$F$16-'2.1 Kraftwerk allgemein'!$F$15+1),0),COLUMN(AO29)-1-('2.1 Kraftwerk allgemein'!$F$16-'2.1 Kraftwerk allgemein'!$F$15+1)),1,MIN(MAX($F29-('2.1 Kraftwerk allgemein'!$F$16-'2.1 Kraftwerk allgemein'!$F$15+1),1),COLUMN(AO29)-('2.1 Kraftwerk allgemein'!$F$16-'2.1 Kraftwerk allgemein'!$F$15+1)))))/$F29,
SUM(OFFSET('2.5 CAPEX'!BC32,0,-MIN($F29-1,COLUMN(AO29)-1),1,MIN($F29,COLUMN(AO29))))/$F29)))))),
IF(OR(ISNUMBER($D29)=FALSE,$F29=""),"",
IF(AND('2.5 CAPEX'!$L32&lt;&gt;"x",'2.5 CAPEX'!$M32&lt;&gt;"x"),0,
IF($F29=0,0,
IF(AX$4&lt;'2.1 Kraftwerk allgemein'!$F$16,0,
IF(AX$4='2.1 Kraftwerk allgemein'!$F$16,'2.5 CAPEX'!$J32/$F29,
IF(AX$4&lt;'2.1 Kraftwerk allgemein'!$F$16+$F29,
('2.5 CAPEX'!$J32+SUM(OFFSET('2.5 CAPEX'!BC32,0,-MIN(MAX($F29-1-('2.1 Kraftwerk allgemein'!$F$16-'1.1 Allgemein'!$I$22+1),0),COLUMN(AO29)-1-('2.1 Kraftwerk allgemein'!$F$16-'1.1 Allgemein'!$I$22+1)),1,MIN(MAX($F29-('2.1 Kraftwerk allgemein'!$F$16-'1.1 Allgemein'!$I$22+1),1),COLUMN(AO29)-('2.1 Kraftwerk allgemein'!$F$16-'1.1 Allgemein'!$I$22+1)))))/$F29,
SUM(OFFSET('2.5 CAPEX'!BC32,0,-MIN($F29-1,COLUMN(AO29)-1),1,MIN($F29,COLUMN(AO29))))/$F29)))))))</f>
        <v>0</v>
      </c>
      <c r="AY29" s="199">
        <f ca="1">IF('2.1 Kraftwerk allgemein'!$F$15&lt;'1.1 Allgemein'!$I$22,
IF(OR(ISNUMBER($D29)=FALSE,$F29=""),"",
IF(AND('2.5 CAPEX'!$L32&lt;&gt;"x",'2.5 CAPEX'!$M32&lt;&gt;"x"),0,
IF($F29=0,0,
IF(AY$4&lt;'2.1 Kraftwerk allgemein'!$F$16,0,
IF(AY$4='2.1 Kraftwerk allgemein'!$F$16,'2.5 CAPEX'!$J32/$F29,
IF(AY$4&lt;'2.1 Kraftwerk allgemein'!$F$16+$F29,
('2.5 CAPEX'!$J32+SUM(OFFSET('2.5 CAPEX'!BD32,0,-MIN(MAX($F29-1-('2.1 Kraftwerk allgemein'!$F$16-'2.1 Kraftwerk allgemein'!$F$15+1),0),COLUMN(AP29)-1-('2.1 Kraftwerk allgemein'!$F$16-'2.1 Kraftwerk allgemein'!$F$15+1)),1,MIN(MAX($F29-('2.1 Kraftwerk allgemein'!$F$16-'2.1 Kraftwerk allgemein'!$F$15+1),1),COLUMN(AP29)-('2.1 Kraftwerk allgemein'!$F$16-'2.1 Kraftwerk allgemein'!$F$15+1)))))/$F29,
SUM(OFFSET('2.5 CAPEX'!BD32,0,-MIN($F29-1,COLUMN(AP29)-1),1,MIN($F29,COLUMN(AP29))))/$F29)))))),
IF(OR(ISNUMBER($D29)=FALSE,$F29=""),"",
IF(AND('2.5 CAPEX'!$L32&lt;&gt;"x",'2.5 CAPEX'!$M32&lt;&gt;"x"),0,
IF($F29=0,0,
IF(AY$4&lt;'2.1 Kraftwerk allgemein'!$F$16,0,
IF(AY$4='2.1 Kraftwerk allgemein'!$F$16,'2.5 CAPEX'!$J32/$F29,
IF(AY$4&lt;'2.1 Kraftwerk allgemein'!$F$16+$F29,
('2.5 CAPEX'!$J32+SUM(OFFSET('2.5 CAPEX'!BD32,0,-MIN(MAX($F29-1-('2.1 Kraftwerk allgemein'!$F$16-'1.1 Allgemein'!$I$22+1),0),COLUMN(AP29)-1-('2.1 Kraftwerk allgemein'!$F$16-'1.1 Allgemein'!$I$22+1)),1,MIN(MAX($F29-('2.1 Kraftwerk allgemein'!$F$16-'1.1 Allgemein'!$I$22+1),1),COLUMN(AP29)-('2.1 Kraftwerk allgemein'!$F$16-'1.1 Allgemein'!$I$22+1)))))/$F29,
SUM(OFFSET('2.5 CAPEX'!BD32,0,-MIN($F29-1,COLUMN(AP29)-1),1,MIN($F29,COLUMN(AP29))))/$F29)))))))</f>
        <v>0</v>
      </c>
      <c r="AZ29" s="199">
        <f ca="1">IF('2.1 Kraftwerk allgemein'!$F$15&lt;'1.1 Allgemein'!$I$22,
IF(OR(ISNUMBER($D29)=FALSE,$F29=""),"",
IF(AND('2.5 CAPEX'!$L32&lt;&gt;"x",'2.5 CAPEX'!$M32&lt;&gt;"x"),0,
IF($F29=0,0,
IF(AZ$4&lt;'2.1 Kraftwerk allgemein'!$F$16,0,
IF(AZ$4='2.1 Kraftwerk allgemein'!$F$16,'2.5 CAPEX'!$J32/$F29,
IF(AZ$4&lt;'2.1 Kraftwerk allgemein'!$F$16+$F29,
('2.5 CAPEX'!$J32+SUM(OFFSET('2.5 CAPEX'!BE32,0,-MIN(MAX($F29-1-('2.1 Kraftwerk allgemein'!$F$16-'2.1 Kraftwerk allgemein'!$F$15+1),0),COLUMN(AQ29)-1-('2.1 Kraftwerk allgemein'!$F$16-'2.1 Kraftwerk allgemein'!$F$15+1)),1,MIN(MAX($F29-('2.1 Kraftwerk allgemein'!$F$16-'2.1 Kraftwerk allgemein'!$F$15+1),1),COLUMN(AQ29)-('2.1 Kraftwerk allgemein'!$F$16-'2.1 Kraftwerk allgemein'!$F$15+1)))))/$F29,
SUM(OFFSET('2.5 CAPEX'!BE32,0,-MIN($F29-1,COLUMN(AQ29)-1),1,MIN($F29,COLUMN(AQ29))))/$F29)))))),
IF(OR(ISNUMBER($D29)=FALSE,$F29=""),"",
IF(AND('2.5 CAPEX'!$L32&lt;&gt;"x",'2.5 CAPEX'!$M32&lt;&gt;"x"),0,
IF($F29=0,0,
IF(AZ$4&lt;'2.1 Kraftwerk allgemein'!$F$16,0,
IF(AZ$4='2.1 Kraftwerk allgemein'!$F$16,'2.5 CAPEX'!$J32/$F29,
IF(AZ$4&lt;'2.1 Kraftwerk allgemein'!$F$16+$F29,
('2.5 CAPEX'!$J32+SUM(OFFSET('2.5 CAPEX'!BE32,0,-MIN(MAX($F29-1-('2.1 Kraftwerk allgemein'!$F$16-'1.1 Allgemein'!$I$22+1),0),COLUMN(AQ29)-1-('2.1 Kraftwerk allgemein'!$F$16-'1.1 Allgemein'!$I$22+1)),1,MIN(MAX($F29-('2.1 Kraftwerk allgemein'!$F$16-'1.1 Allgemein'!$I$22+1),1),COLUMN(AQ29)-('2.1 Kraftwerk allgemein'!$F$16-'1.1 Allgemein'!$I$22+1)))))/$F29,
SUM(OFFSET('2.5 CAPEX'!BE32,0,-MIN($F29-1,COLUMN(AQ29)-1),1,MIN($F29,COLUMN(AQ29))))/$F29)))))))</f>
        <v>0</v>
      </c>
      <c r="BA29" s="199">
        <f ca="1">IF('2.1 Kraftwerk allgemein'!$F$15&lt;'1.1 Allgemein'!$I$22,
IF(OR(ISNUMBER($D29)=FALSE,$F29=""),"",
IF(AND('2.5 CAPEX'!$L32&lt;&gt;"x",'2.5 CAPEX'!$M32&lt;&gt;"x"),0,
IF($F29=0,0,
IF(BA$4&lt;'2.1 Kraftwerk allgemein'!$F$16,0,
IF(BA$4='2.1 Kraftwerk allgemein'!$F$16,'2.5 CAPEX'!$J32/$F29,
IF(BA$4&lt;'2.1 Kraftwerk allgemein'!$F$16+$F29,
('2.5 CAPEX'!$J32+SUM(OFFSET('2.5 CAPEX'!BF32,0,-MIN(MAX($F29-1-('2.1 Kraftwerk allgemein'!$F$16-'2.1 Kraftwerk allgemein'!$F$15+1),0),COLUMN(AR29)-1-('2.1 Kraftwerk allgemein'!$F$16-'2.1 Kraftwerk allgemein'!$F$15+1)),1,MIN(MAX($F29-('2.1 Kraftwerk allgemein'!$F$16-'2.1 Kraftwerk allgemein'!$F$15+1),1),COLUMN(AR29)-('2.1 Kraftwerk allgemein'!$F$16-'2.1 Kraftwerk allgemein'!$F$15+1)))))/$F29,
SUM(OFFSET('2.5 CAPEX'!BF32,0,-MIN($F29-1,COLUMN(AR29)-1),1,MIN($F29,COLUMN(AR29))))/$F29)))))),
IF(OR(ISNUMBER($D29)=FALSE,$F29=""),"",
IF(AND('2.5 CAPEX'!$L32&lt;&gt;"x",'2.5 CAPEX'!$M32&lt;&gt;"x"),0,
IF($F29=0,0,
IF(BA$4&lt;'2.1 Kraftwerk allgemein'!$F$16,0,
IF(BA$4='2.1 Kraftwerk allgemein'!$F$16,'2.5 CAPEX'!$J32/$F29,
IF(BA$4&lt;'2.1 Kraftwerk allgemein'!$F$16+$F29,
('2.5 CAPEX'!$J32+SUM(OFFSET('2.5 CAPEX'!BF32,0,-MIN(MAX($F29-1-('2.1 Kraftwerk allgemein'!$F$16-'1.1 Allgemein'!$I$22+1),0),COLUMN(AR29)-1-('2.1 Kraftwerk allgemein'!$F$16-'1.1 Allgemein'!$I$22+1)),1,MIN(MAX($F29-('2.1 Kraftwerk allgemein'!$F$16-'1.1 Allgemein'!$I$22+1),1),COLUMN(AR29)-('2.1 Kraftwerk allgemein'!$F$16-'1.1 Allgemein'!$I$22+1)))))/$F29,
SUM(OFFSET('2.5 CAPEX'!BF32,0,-MIN($F29-1,COLUMN(AR29)-1),1,MIN($F29,COLUMN(AR29))))/$F29)))))))</f>
        <v>0</v>
      </c>
      <c r="BB29" s="199">
        <f ca="1">IF('2.1 Kraftwerk allgemein'!$F$15&lt;'1.1 Allgemein'!$I$22,
IF(OR(ISNUMBER($D29)=FALSE,$F29=""),"",
IF(AND('2.5 CAPEX'!$L32&lt;&gt;"x",'2.5 CAPEX'!$M32&lt;&gt;"x"),0,
IF($F29=0,0,
IF(BB$4&lt;'2.1 Kraftwerk allgemein'!$F$16,0,
IF(BB$4='2.1 Kraftwerk allgemein'!$F$16,'2.5 CAPEX'!$J32/$F29,
IF(BB$4&lt;'2.1 Kraftwerk allgemein'!$F$16+$F29,
('2.5 CAPEX'!$J32+SUM(OFFSET('2.5 CAPEX'!BG32,0,-MIN(MAX($F29-1-('2.1 Kraftwerk allgemein'!$F$16-'2.1 Kraftwerk allgemein'!$F$15+1),0),COLUMN(AS29)-1-('2.1 Kraftwerk allgemein'!$F$16-'2.1 Kraftwerk allgemein'!$F$15+1)),1,MIN(MAX($F29-('2.1 Kraftwerk allgemein'!$F$16-'2.1 Kraftwerk allgemein'!$F$15+1),1),COLUMN(AS29)-('2.1 Kraftwerk allgemein'!$F$16-'2.1 Kraftwerk allgemein'!$F$15+1)))))/$F29,
SUM(OFFSET('2.5 CAPEX'!BG32,0,-MIN($F29-1,COLUMN(AS29)-1),1,MIN($F29,COLUMN(AS29))))/$F29)))))),
IF(OR(ISNUMBER($D29)=FALSE,$F29=""),"",
IF(AND('2.5 CAPEX'!$L32&lt;&gt;"x",'2.5 CAPEX'!$M32&lt;&gt;"x"),0,
IF($F29=0,0,
IF(BB$4&lt;'2.1 Kraftwerk allgemein'!$F$16,0,
IF(BB$4='2.1 Kraftwerk allgemein'!$F$16,'2.5 CAPEX'!$J32/$F29,
IF(BB$4&lt;'2.1 Kraftwerk allgemein'!$F$16+$F29,
('2.5 CAPEX'!$J32+SUM(OFFSET('2.5 CAPEX'!BG32,0,-MIN(MAX($F29-1-('2.1 Kraftwerk allgemein'!$F$16-'1.1 Allgemein'!$I$22+1),0),COLUMN(AS29)-1-('2.1 Kraftwerk allgemein'!$F$16-'1.1 Allgemein'!$I$22+1)),1,MIN(MAX($F29-('2.1 Kraftwerk allgemein'!$F$16-'1.1 Allgemein'!$I$22+1),1),COLUMN(AS29)-('2.1 Kraftwerk allgemein'!$F$16-'1.1 Allgemein'!$I$22+1)))))/$F29,
SUM(OFFSET('2.5 CAPEX'!BG32,0,-MIN($F29-1,COLUMN(AS29)-1),1,MIN($F29,COLUMN(AS29))))/$F29)))))))</f>
        <v>0</v>
      </c>
      <c r="BC29" s="199">
        <f ca="1">IF('2.1 Kraftwerk allgemein'!$F$15&lt;'1.1 Allgemein'!$I$22,
IF(OR(ISNUMBER($D29)=FALSE,$F29=""),"",
IF(AND('2.5 CAPEX'!$L32&lt;&gt;"x",'2.5 CAPEX'!$M32&lt;&gt;"x"),0,
IF($F29=0,0,
IF(BC$4&lt;'2.1 Kraftwerk allgemein'!$F$16,0,
IF(BC$4='2.1 Kraftwerk allgemein'!$F$16,'2.5 CAPEX'!$J32/$F29,
IF(BC$4&lt;'2.1 Kraftwerk allgemein'!$F$16+$F29,
('2.5 CAPEX'!$J32+SUM(OFFSET('2.5 CAPEX'!BH32,0,-MIN(MAX($F29-1-('2.1 Kraftwerk allgemein'!$F$16-'2.1 Kraftwerk allgemein'!$F$15+1),0),COLUMN(AT29)-1-('2.1 Kraftwerk allgemein'!$F$16-'2.1 Kraftwerk allgemein'!$F$15+1)),1,MIN(MAX($F29-('2.1 Kraftwerk allgemein'!$F$16-'2.1 Kraftwerk allgemein'!$F$15+1),1),COLUMN(AT29)-('2.1 Kraftwerk allgemein'!$F$16-'2.1 Kraftwerk allgemein'!$F$15+1)))))/$F29,
SUM(OFFSET('2.5 CAPEX'!BH32,0,-MIN($F29-1,COLUMN(AT29)-1),1,MIN($F29,COLUMN(AT29))))/$F29)))))),
IF(OR(ISNUMBER($D29)=FALSE,$F29=""),"",
IF(AND('2.5 CAPEX'!$L32&lt;&gt;"x",'2.5 CAPEX'!$M32&lt;&gt;"x"),0,
IF($F29=0,0,
IF(BC$4&lt;'2.1 Kraftwerk allgemein'!$F$16,0,
IF(BC$4='2.1 Kraftwerk allgemein'!$F$16,'2.5 CAPEX'!$J32/$F29,
IF(BC$4&lt;'2.1 Kraftwerk allgemein'!$F$16+$F29,
('2.5 CAPEX'!$J32+SUM(OFFSET('2.5 CAPEX'!BH32,0,-MIN(MAX($F29-1-('2.1 Kraftwerk allgemein'!$F$16-'1.1 Allgemein'!$I$22+1),0),COLUMN(AT29)-1-('2.1 Kraftwerk allgemein'!$F$16-'1.1 Allgemein'!$I$22+1)),1,MIN(MAX($F29-('2.1 Kraftwerk allgemein'!$F$16-'1.1 Allgemein'!$I$22+1),1),COLUMN(AT29)-('2.1 Kraftwerk allgemein'!$F$16-'1.1 Allgemein'!$I$22+1)))))/$F29,
SUM(OFFSET('2.5 CAPEX'!BH32,0,-MIN($F29-1,COLUMN(AT29)-1),1,MIN($F29,COLUMN(AT29))))/$F29)))))))</f>
        <v>0</v>
      </c>
      <c r="BD29" s="199">
        <f ca="1">IF('2.1 Kraftwerk allgemein'!$F$15&lt;'1.1 Allgemein'!$I$22,
IF(OR(ISNUMBER($D29)=FALSE,$F29=""),"",
IF(AND('2.5 CAPEX'!$L32&lt;&gt;"x",'2.5 CAPEX'!$M32&lt;&gt;"x"),0,
IF($F29=0,0,
IF(BD$4&lt;'2.1 Kraftwerk allgemein'!$F$16,0,
IF(BD$4='2.1 Kraftwerk allgemein'!$F$16,'2.5 CAPEX'!$J32/$F29,
IF(BD$4&lt;'2.1 Kraftwerk allgemein'!$F$16+$F29,
('2.5 CAPEX'!$J32+SUM(OFFSET('2.5 CAPEX'!BI32,0,-MIN(MAX($F29-1-('2.1 Kraftwerk allgemein'!$F$16-'2.1 Kraftwerk allgemein'!$F$15+1),0),COLUMN(AU29)-1-('2.1 Kraftwerk allgemein'!$F$16-'2.1 Kraftwerk allgemein'!$F$15+1)),1,MIN(MAX($F29-('2.1 Kraftwerk allgemein'!$F$16-'2.1 Kraftwerk allgemein'!$F$15+1),1),COLUMN(AU29)-('2.1 Kraftwerk allgemein'!$F$16-'2.1 Kraftwerk allgemein'!$F$15+1)))))/$F29,
SUM(OFFSET('2.5 CAPEX'!BI32,0,-MIN($F29-1,COLUMN(AU29)-1),1,MIN($F29,COLUMN(AU29))))/$F29)))))),
IF(OR(ISNUMBER($D29)=FALSE,$F29=""),"",
IF(AND('2.5 CAPEX'!$L32&lt;&gt;"x",'2.5 CAPEX'!$M32&lt;&gt;"x"),0,
IF($F29=0,0,
IF(BD$4&lt;'2.1 Kraftwerk allgemein'!$F$16,0,
IF(BD$4='2.1 Kraftwerk allgemein'!$F$16,'2.5 CAPEX'!$J32/$F29,
IF(BD$4&lt;'2.1 Kraftwerk allgemein'!$F$16+$F29,
('2.5 CAPEX'!$J32+SUM(OFFSET('2.5 CAPEX'!BI32,0,-MIN(MAX($F29-1-('2.1 Kraftwerk allgemein'!$F$16-'1.1 Allgemein'!$I$22+1),0),COLUMN(AU29)-1-('2.1 Kraftwerk allgemein'!$F$16-'1.1 Allgemein'!$I$22+1)),1,MIN(MAX($F29-('2.1 Kraftwerk allgemein'!$F$16-'1.1 Allgemein'!$I$22+1),1),COLUMN(AU29)-('2.1 Kraftwerk allgemein'!$F$16-'1.1 Allgemein'!$I$22+1)))))/$F29,
SUM(OFFSET('2.5 CAPEX'!BI32,0,-MIN($F29-1,COLUMN(AU29)-1),1,MIN($F29,COLUMN(AU29))))/$F29)))))))</f>
        <v>0</v>
      </c>
      <c r="BE29" s="199">
        <f ca="1">IF('2.1 Kraftwerk allgemein'!$F$15&lt;'1.1 Allgemein'!$I$22,
IF(OR(ISNUMBER($D29)=FALSE,$F29=""),"",
IF(AND('2.5 CAPEX'!$L32&lt;&gt;"x",'2.5 CAPEX'!$M32&lt;&gt;"x"),0,
IF($F29=0,0,
IF(BE$4&lt;'2.1 Kraftwerk allgemein'!$F$16,0,
IF(BE$4='2.1 Kraftwerk allgemein'!$F$16,'2.5 CAPEX'!$J32/$F29,
IF(BE$4&lt;'2.1 Kraftwerk allgemein'!$F$16+$F29,
('2.5 CAPEX'!$J32+SUM(OFFSET('2.5 CAPEX'!BJ32,0,-MIN(MAX($F29-1-('2.1 Kraftwerk allgemein'!$F$16-'2.1 Kraftwerk allgemein'!$F$15+1),0),COLUMN(AV29)-1-('2.1 Kraftwerk allgemein'!$F$16-'2.1 Kraftwerk allgemein'!$F$15+1)),1,MIN(MAX($F29-('2.1 Kraftwerk allgemein'!$F$16-'2.1 Kraftwerk allgemein'!$F$15+1),1),COLUMN(AV29)-('2.1 Kraftwerk allgemein'!$F$16-'2.1 Kraftwerk allgemein'!$F$15+1)))))/$F29,
SUM(OFFSET('2.5 CAPEX'!BJ32,0,-MIN($F29-1,COLUMN(AV29)-1),1,MIN($F29,COLUMN(AV29))))/$F29)))))),
IF(OR(ISNUMBER($D29)=FALSE,$F29=""),"",
IF(AND('2.5 CAPEX'!$L32&lt;&gt;"x",'2.5 CAPEX'!$M32&lt;&gt;"x"),0,
IF($F29=0,0,
IF(BE$4&lt;'2.1 Kraftwerk allgemein'!$F$16,0,
IF(BE$4='2.1 Kraftwerk allgemein'!$F$16,'2.5 CAPEX'!$J32/$F29,
IF(BE$4&lt;'2.1 Kraftwerk allgemein'!$F$16+$F29,
('2.5 CAPEX'!$J32+SUM(OFFSET('2.5 CAPEX'!BJ32,0,-MIN(MAX($F29-1-('2.1 Kraftwerk allgemein'!$F$16-'1.1 Allgemein'!$I$22+1),0),COLUMN(AV29)-1-('2.1 Kraftwerk allgemein'!$F$16-'1.1 Allgemein'!$I$22+1)),1,MIN(MAX($F29-('2.1 Kraftwerk allgemein'!$F$16-'1.1 Allgemein'!$I$22+1),1),COLUMN(AV29)-('2.1 Kraftwerk allgemein'!$F$16-'1.1 Allgemein'!$I$22+1)))))/$F29,
SUM(OFFSET('2.5 CAPEX'!BJ32,0,-MIN($F29-1,COLUMN(AV29)-1),1,MIN($F29,COLUMN(AV29))))/$F29)))))))</f>
        <v>0</v>
      </c>
      <c r="BF29" s="199">
        <f ca="1">IF('2.1 Kraftwerk allgemein'!$F$15&lt;'1.1 Allgemein'!$I$22,
IF(OR(ISNUMBER($D29)=FALSE,$F29=""),"",
IF(AND('2.5 CAPEX'!$L32&lt;&gt;"x",'2.5 CAPEX'!$M32&lt;&gt;"x"),0,
IF($F29=0,0,
IF(BF$4&lt;'2.1 Kraftwerk allgemein'!$F$16,0,
IF(BF$4='2.1 Kraftwerk allgemein'!$F$16,'2.5 CAPEX'!$J32/$F29,
IF(BF$4&lt;'2.1 Kraftwerk allgemein'!$F$16+$F29,
('2.5 CAPEX'!$J32+SUM(OFFSET('2.5 CAPEX'!BK32,0,-MIN(MAX($F29-1-('2.1 Kraftwerk allgemein'!$F$16-'2.1 Kraftwerk allgemein'!$F$15+1),0),COLUMN(AW29)-1-('2.1 Kraftwerk allgemein'!$F$16-'2.1 Kraftwerk allgemein'!$F$15+1)),1,MIN(MAX($F29-('2.1 Kraftwerk allgemein'!$F$16-'2.1 Kraftwerk allgemein'!$F$15+1),1),COLUMN(AW29)-('2.1 Kraftwerk allgemein'!$F$16-'2.1 Kraftwerk allgemein'!$F$15+1)))))/$F29,
SUM(OFFSET('2.5 CAPEX'!BK32,0,-MIN($F29-1,COLUMN(AW29)-1),1,MIN($F29,COLUMN(AW29))))/$F29)))))),
IF(OR(ISNUMBER($D29)=FALSE,$F29=""),"",
IF(AND('2.5 CAPEX'!$L32&lt;&gt;"x",'2.5 CAPEX'!$M32&lt;&gt;"x"),0,
IF($F29=0,0,
IF(BF$4&lt;'2.1 Kraftwerk allgemein'!$F$16,0,
IF(BF$4='2.1 Kraftwerk allgemein'!$F$16,'2.5 CAPEX'!$J32/$F29,
IF(BF$4&lt;'2.1 Kraftwerk allgemein'!$F$16+$F29,
('2.5 CAPEX'!$J32+SUM(OFFSET('2.5 CAPEX'!BK32,0,-MIN(MAX($F29-1-('2.1 Kraftwerk allgemein'!$F$16-'1.1 Allgemein'!$I$22+1),0),COLUMN(AW29)-1-('2.1 Kraftwerk allgemein'!$F$16-'1.1 Allgemein'!$I$22+1)),1,MIN(MAX($F29-('2.1 Kraftwerk allgemein'!$F$16-'1.1 Allgemein'!$I$22+1),1),COLUMN(AW29)-('2.1 Kraftwerk allgemein'!$F$16-'1.1 Allgemein'!$I$22+1)))))/$F29,
SUM(OFFSET('2.5 CAPEX'!BK32,0,-MIN($F29-1,COLUMN(AW29)-1),1,MIN($F29,COLUMN(AW29))))/$F29)))))))</f>
        <v>0</v>
      </c>
      <c r="BG29" s="199">
        <f ca="1">IF('2.1 Kraftwerk allgemein'!$F$15&lt;'1.1 Allgemein'!$I$22,
IF(OR(ISNUMBER($D29)=FALSE,$F29=""),"",
IF(AND('2.5 CAPEX'!$L32&lt;&gt;"x",'2.5 CAPEX'!$M32&lt;&gt;"x"),0,
IF($F29=0,0,
IF(BG$4&lt;'2.1 Kraftwerk allgemein'!$F$16,0,
IF(BG$4='2.1 Kraftwerk allgemein'!$F$16,'2.5 CAPEX'!$J32/$F29,
IF(BG$4&lt;'2.1 Kraftwerk allgemein'!$F$16+$F29,
('2.5 CAPEX'!$J32+SUM(OFFSET('2.5 CAPEX'!BL32,0,-MIN(MAX($F29-1-('2.1 Kraftwerk allgemein'!$F$16-'2.1 Kraftwerk allgemein'!$F$15+1),0),COLUMN(AX29)-1-('2.1 Kraftwerk allgemein'!$F$16-'2.1 Kraftwerk allgemein'!$F$15+1)),1,MIN(MAX($F29-('2.1 Kraftwerk allgemein'!$F$16-'2.1 Kraftwerk allgemein'!$F$15+1),1),COLUMN(AX29)-('2.1 Kraftwerk allgemein'!$F$16-'2.1 Kraftwerk allgemein'!$F$15+1)))))/$F29,
SUM(OFFSET('2.5 CAPEX'!BL32,0,-MIN($F29-1,COLUMN(AX29)-1),1,MIN($F29,COLUMN(AX29))))/$F29)))))),
IF(OR(ISNUMBER($D29)=FALSE,$F29=""),"",
IF(AND('2.5 CAPEX'!$L32&lt;&gt;"x",'2.5 CAPEX'!$M32&lt;&gt;"x"),0,
IF($F29=0,0,
IF(BG$4&lt;'2.1 Kraftwerk allgemein'!$F$16,0,
IF(BG$4='2.1 Kraftwerk allgemein'!$F$16,'2.5 CAPEX'!$J32/$F29,
IF(BG$4&lt;'2.1 Kraftwerk allgemein'!$F$16+$F29,
('2.5 CAPEX'!$J32+SUM(OFFSET('2.5 CAPEX'!BL32,0,-MIN(MAX($F29-1-('2.1 Kraftwerk allgemein'!$F$16-'1.1 Allgemein'!$I$22+1),0),COLUMN(AX29)-1-('2.1 Kraftwerk allgemein'!$F$16-'1.1 Allgemein'!$I$22+1)),1,MIN(MAX($F29-('2.1 Kraftwerk allgemein'!$F$16-'1.1 Allgemein'!$I$22+1),1),COLUMN(AX29)-('2.1 Kraftwerk allgemein'!$F$16-'1.1 Allgemein'!$I$22+1)))))/$F29,
SUM(OFFSET('2.5 CAPEX'!BL32,0,-MIN($F29-1,COLUMN(AX29)-1),1,MIN($F29,COLUMN(AX29))))/$F29)))))))</f>
        <v>0</v>
      </c>
      <c r="BH29" s="199">
        <f ca="1">IF('2.1 Kraftwerk allgemein'!$F$15&lt;'1.1 Allgemein'!$I$22,
IF(OR(ISNUMBER($D29)=FALSE,$F29=""),"",
IF(AND('2.5 CAPEX'!$L32&lt;&gt;"x",'2.5 CAPEX'!$M32&lt;&gt;"x"),0,
IF($F29=0,0,
IF(BH$4&lt;'2.1 Kraftwerk allgemein'!$F$16,0,
IF(BH$4='2.1 Kraftwerk allgemein'!$F$16,'2.5 CAPEX'!$J32/$F29,
IF(BH$4&lt;'2.1 Kraftwerk allgemein'!$F$16+$F29,
('2.5 CAPEX'!$J32+SUM(OFFSET('2.5 CAPEX'!BM32,0,-MIN(MAX($F29-1-('2.1 Kraftwerk allgemein'!$F$16-'2.1 Kraftwerk allgemein'!$F$15+1),0),COLUMN(AY29)-1-('2.1 Kraftwerk allgemein'!$F$16-'2.1 Kraftwerk allgemein'!$F$15+1)),1,MIN(MAX($F29-('2.1 Kraftwerk allgemein'!$F$16-'2.1 Kraftwerk allgemein'!$F$15+1),1),COLUMN(AY29)-('2.1 Kraftwerk allgemein'!$F$16-'2.1 Kraftwerk allgemein'!$F$15+1)))))/$F29,
SUM(OFFSET('2.5 CAPEX'!BM32,0,-MIN($F29-1,COLUMN(AY29)-1),1,MIN($F29,COLUMN(AY29))))/$F29)))))),
IF(OR(ISNUMBER($D29)=FALSE,$F29=""),"",
IF(AND('2.5 CAPEX'!$L32&lt;&gt;"x",'2.5 CAPEX'!$M32&lt;&gt;"x"),0,
IF($F29=0,0,
IF(BH$4&lt;'2.1 Kraftwerk allgemein'!$F$16,0,
IF(BH$4='2.1 Kraftwerk allgemein'!$F$16,'2.5 CAPEX'!$J32/$F29,
IF(BH$4&lt;'2.1 Kraftwerk allgemein'!$F$16+$F29,
('2.5 CAPEX'!$J32+SUM(OFFSET('2.5 CAPEX'!BM32,0,-MIN(MAX($F29-1-('2.1 Kraftwerk allgemein'!$F$16-'1.1 Allgemein'!$I$22+1),0),COLUMN(AY29)-1-('2.1 Kraftwerk allgemein'!$F$16-'1.1 Allgemein'!$I$22+1)),1,MIN(MAX($F29-('2.1 Kraftwerk allgemein'!$F$16-'1.1 Allgemein'!$I$22+1),1),COLUMN(AY29)-('2.1 Kraftwerk allgemein'!$F$16-'1.1 Allgemein'!$I$22+1)))))/$F29,
SUM(OFFSET('2.5 CAPEX'!BM32,0,-MIN($F29-1,COLUMN(AY29)-1),1,MIN($F29,COLUMN(AY29))))/$F29)))))))</f>
        <v>0</v>
      </c>
      <c r="BI29" s="199">
        <f ca="1">IF('2.1 Kraftwerk allgemein'!$F$15&lt;'1.1 Allgemein'!$I$22,
IF(OR(ISNUMBER($D29)=FALSE,$F29=""),"",
IF(AND('2.5 CAPEX'!$L32&lt;&gt;"x",'2.5 CAPEX'!$M32&lt;&gt;"x"),0,
IF($F29=0,0,
IF(BI$4&lt;'2.1 Kraftwerk allgemein'!$F$16,0,
IF(BI$4='2.1 Kraftwerk allgemein'!$F$16,'2.5 CAPEX'!$J32/$F29,
IF(BI$4&lt;'2.1 Kraftwerk allgemein'!$F$16+$F29,
('2.5 CAPEX'!$J32+SUM(OFFSET('2.5 CAPEX'!BN32,0,-MIN(MAX($F29-1-('2.1 Kraftwerk allgemein'!$F$16-'2.1 Kraftwerk allgemein'!$F$15+1),0),COLUMN(AZ29)-1-('2.1 Kraftwerk allgemein'!$F$16-'2.1 Kraftwerk allgemein'!$F$15+1)),1,MIN(MAX($F29-('2.1 Kraftwerk allgemein'!$F$16-'2.1 Kraftwerk allgemein'!$F$15+1),1),COLUMN(AZ29)-('2.1 Kraftwerk allgemein'!$F$16-'2.1 Kraftwerk allgemein'!$F$15+1)))))/$F29,
SUM(OFFSET('2.5 CAPEX'!BN32,0,-MIN($F29-1,COLUMN(AZ29)-1),1,MIN($F29,COLUMN(AZ29))))/$F29)))))),
IF(OR(ISNUMBER($D29)=FALSE,$F29=""),"",
IF(AND('2.5 CAPEX'!$L32&lt;&gt;"x",'2.5 CAPEX'!$M32&lt;&gt;"x"),0,
IF($F29=0,0,
IF(BI$4&lt;'2.1 Kraftwerk allgemein'!$F$16,0,
IF(BI$4='2.1 Kraftwerk allgemein'!$F$16,'2.5 CAPEX'!$J32/$F29,
IF(BI$4&lt;'2.1 Kraftwerk allgemein'!$F$16+$F29,
('2.5 CAPEX'!$J32+SUM(OFFSET('2.5 CAPEX'!BN32,0,-MIN(MAX($F29-1-('2.1 Kraftwerk allgemein'!$F$16-'1.1 Allgemein'!$I$22+1),0),COLUMN(AZ29)-1-('2.1 Kraftwerk allgemein'!$F$16-'1.1 Allgemein'!$I$22+1)),1,MIN(MAX($F29-('2.1 Kraftwerk allgemein'!$F$16-'1.1 Allgemein'!$I$22+1),1),COLUMN(AZ29)-('2.1 Kraftwerk allgemein'!$F$16-'1.1 Allgemein'!$I$22+1)))))/$F29,
SUM(OFFSET('2.5 CAPEX'!BN32,0,-MIN($F29-1,COLUMN(AZ29)-1),1,MIN($F29,COLUMN(AZ29))))/$F29)))))))</f>
        <v>0</v>
      </c>
      <c r="BJ29" s="199">
        <f ca="1">IF('2.1 Kraftwerk allgemein'!$F$15&lt;'1.1 Allgemein'!$I$22,
IF(OR(ISNUMBER($D29)=FALSE,$F29=""),"",
IF(AND('2.5 CAPEX'!$L32&lt;&gt;"x",'2.5 CAPEX'!$M32&lt;&gt;"x"),0,
IF($F29=0,0,
IF(BJ$4&lt;'2.1 Kraftwerk allgemein'!$F$16,0,
IF(BJ$4='2.1 Kraftwerk allgemein'!$F$16,'2.5 CAPEX'!$J32/$F29,
IF(BJ$4&lt;'2.1 Kraftwerk allgemein'!$F$16+$F29,
('2.5 CAPEX'!$J32+SUM(OFFSET('2.5 CAPEX'!BO32,0,-MIN(MAX($F29-1-('2.1 Kraftwerk allgemein'!$F$16-'2.1 Kraftwerk allgemein'!$F$15+1),0),COLUMN(BA29)-1-('2.1 Kraftwerk allgemein'!$F$16-'2.1 Kraftwerk allgemein'!$F$15+1)),1,MIN(MAX($F29-('2.1 Kraftwerk allgemein'!$F$16-'2.1 Kraftwerk allgemein'!$F$15+1),1),COLUMN(BA29)-('2.1 Kraftwerk allgemein'!$F$16-'2.1 Kraftwerk allgemein'!$F$15+1)))))/$F29,
SUM(OFFSET('2.5 CAPEX'!BO32,0,-MIN($F29-1,COLUMN(BA29)-1),1,MIN($F29,COLUMN(BA29))))/$F29)))))),
IF(OR(ISNUMBER($D29)=FALSE,$F29=""),"",
IF(AND('2.5 CAPEX'!$L32&lt;&gt;"x",'2.5 CAPEX'!$M32&lt;&gt;"x"),0,
IF($F29=0,0,
IF(BJ$4&lt;'2.1 Kraftwerk allgemein'!$F$16,0,
IF(BJ$4='2.1 Kraftwerk allgemein'!$F$16,'2.5 CAPEX'!$J32/$F29,
IF(BJ$4&lt;'2.1 Kraftwerk allgemein'!$F$16+$F29,
('2.5 CAPEX'!$J32+SUM(OFFSET('2.5 CAPEX'!BO32,0,-MIN(MAX($F29-1-('2.1 Kraftwerk allgemein'!$F$16-'1.1 Allgemein'!$I$22+1),0),COLUMN(BA29)-1-('2.1 Kraftwerk allgemein'!$F$16-'1.1 Allgemein'!$I$22+1)),1,MIN(MAX($F29-('2.1 Kraftwerk allgemein'!$F$16-'1.1 Allgemein'!$I$22+1),1),COLUMN(BA29)-('2.1 Kraftwerk allgemein'!$F$16-'1.1 Allgemein'!$I$22+1)))))/$F29,
SUM(OFFSET('2.5 CAPEX'!BO32,0,-MIN($F29-1,COLUMN(BA29)-1),1,MIN($F29,COLUMN(BA29))))/$F29)))))))</f>
        <v>0</v>
      </c>
      <c r="BK29" s="199">
        <f ca="1">IF('2.1 Kraftwerk allgemein'!$F$15&lt;'1.1 Allgemein'!$I$22,
IF(OR(ISNUMBER($D29)=FALSE,$F29=""),"",
IF(AND('2.5 CAPEX'!$L32&lt;&gt;"x",'2.5 CAPEX'!$M32&lt;&gt;"x"),0,
IF($F29=0,0,
IF(BK$4&lt;'2.1 Kraftwerk allgemein'!$F$16,0,
IF(BK$4='2.1 Kraftwerk allgemein'!$F$16,'2.5 CAPEX'!$J32/$F29,
IF(BK$4&lt;'2.1 Kraftwerk allgemein'!$F$16+$F29,
('2.5 CAPEX'!$J32+SUM(OFFSET('2.5 CAPEX'!BP32,0,-MIN(MAX($F29-1-('2.1 Kraftwerk allgemein'!$F$16-'2.1 Kraftwerk allgemein'!$F$15+1),0),COLUMN(BB29)-1-('2.1 Kraftwerk allgemein'!$F$16-'2.1 Kraftwerk allgemein'!$F$15+1)),1,MIN(MAX($F29-('2.1 Kraftwerk allgemein'!$F$16-'2.1 Kraftwerk allgemein'!$F$15+1),1),COLUMN(BB29)-('2.1 Kraftwerk allgemein'!$F$16-'2.1 Kraftwerk allgemein'!$F$15+1)))))/$F29,
SUM(OFFSET('2.5 CAPEX'!BP32,0,-MIN($F29-1,COLUMN(BB29)-1),1,MIN($F29,COLUMN(BB29))))/$F29)))))),
IF(OR(ISNUMBER($D29)=FALSE,$F29=""),"",
IF(AND('2.5 CAPEX'!$L32&lt;&gt;"x",'2.5 CAPEX'!$M32&lt;&gt;"x"),0,
IF($F29=0,0,
IF(BK$4&lt;'2.1 Kraftwerk allgemein'!$F$16,0,
IF(BK$4='2.1 Kraftwerk allgemein'!$F$16,'2.5 CAPEX'!$J32/$F29,
IF(BK$4&lt;'2.1 Kraftwerk allgemein'!$F$16+$F29,
('2.5 CAPEX'!$J32+SUM(OFFSET('2.5 CAPEX'!BP32,0,-MIN(MAX($F29-1-('2.1 Kraftwerk allgemein'!$F$16-'1.1 Allgemein'!$I$22+1),0),COLUMN(BB29)-1-('2.1 Kraftwerk allgemein'!$F$16-'1.1 Allgemein'!$I$22+1)),1,MIN(MAX($F29-('2.1 Kraftwerk allgemein'!$F$16-'1.1 Allgemein'!$I$22+1),1),COLUMN(BB29)-('2.1 Kraftwerk allgemein'!$F$16-'1.1 Allgemein'!$I$22+1)))))/$F29,
SUM(OFFSET('2.5 CAPEX'!BP32,0,-MIN($F29-1,COLUMN(BB29)-1),1,MIN($F29,COLUMN(BB29))))/$F29)))))))</f>
        <v>0</v>
      </c>
      <c r="BL29" s="199">
        <f ca="1">IF('2.1 Kraftwerk allgemein'!$F$15&lt;'1.1 Allgemein'!$I$22,
IF(OR(ISNUMBER($D29)=FALSE,$F29=""),"",
IF(AND('2.5 CAPEX'!$L32&lt;&gt;"x",'2.5 CAPEX'!$M32&lt;&gt;"x"),0,
IF($F29=0,0,
IF(BL$4&lt;'2.1 Kraftwerk allgemein'!$F$16,0,
IF(BL$4='2.1 Kraftwerk allgemein'!$F$16,'2.5 CAPEX'!$J32/$F29,
IF(BL$4&lt;'2.1 Kraftwerk allgemein'!$F$16+$F29,
('2.5 CAPEX'!$J32+SUM(OFFSET('2.5 CAPEX'!BQ32,0,-MIN(MAX($F29-1-('2.1 Kraftwerk allgemein'!$F$16-'2.1 Kraftwerk allgemein'!$F$15+1),0),COLUMN(BC29)-1-('2.1 Kraftwerk allgemein'!$F$16-'2.1 Kraftwerk allgemein'!$F$15+1)),1,MIN(MAX($F29-('2.1 Kraftwerk allgemein'!$F$16-'2.1 Kraftwerk allgemein'!$F$15+1),1),COLUMN(BC29)-('2.1 Kraftwerk allgemein'!$F$16-'2.1 Kraftwerk allgemein'!$F$15+1)))))/$F29,
SUM(OFFSET('2.5 CAPEX'!BQ32,0,-MIN($F29-1,COLUMN(BC29)-1),1,MIN($F29,COLUMN(BC29))))/$F29)))))),
IF(OR(ISNUMBER($D29)=FALSE,$F29=""),"",
IF(AND('2.5 CAPEX'!$L32&lt;&gt;"x",'2.5 CAPEX'!$M32&lt;&gt;"x"),0,
IF($F29=0,0,
IF(BL$4&lt;'2.1 Kraftwerk allgemein'!$F$16,0,
IF(BL$4='2.1 Kraftwerk allgemein'!$F$16,'2.5 CAPEX'!$J32/$F29,
IF(BL$4&lt;'2.1 Kraftwerk allgemein'!$F$16+$F29,
('2.5 CAPEX'!$J32+SUM(OFFSET('2.5 CAPEX'!BQ32,0,-MIN(MAX($F29-1-('2.1 Kraftwerk allgemein'!$F$16-'1.1 Allgemein'!$I$22+1),0),COLUMN(BC29)-1-('2.1 Kraftwerk allgemein'!$F$16-'1.1 Allgemein'!$I$22+1)),1,MIN(MAX($F29-('2.1 Kraftwerk allgemein'!$F$16-'1.1 Allgemein'!$I$22+1),1),COLUMN(BC29)-('2.1 Kraftwerk allgemein'!$F$16-'1.1 Allgemein'!$I$22+1)))))/$F29,
SUM(OFFSET('2.5 CAPEX'!BQ32,0,-MIN($F29-1,COLUMN(BC29)-1),1,MIN($F29,COLUMN(BC29))))/$F29)))))))</f>
        <v>0</v>
      </c>
      <c r="BM29" s="199">
        <f ca="1">IF('2.1 Kraftwerk allgemein'!$F$15&lt;'1.1 Allgemein'!$I$22,
IF(OR(ISNUMBER($D29)=FALSE,$F29=""),"",
IF(AND('2.5 CAPEX'!$L32&lt;&gt;"x",'2.5 CAPEX'!$M32&lt;&gt;"x"),0,
IF($F29=0,0,
IF(BM$4&lt;'2.1 Kraftwerk allgemein'!$F$16,0,
IF(BM$4='2.1 Kraftwerk allgemein'!$F$16,'2.5 CAPEX'!$J32/$F29,
IF(BM$4&lt;'2.1 Kraftwerk allgemein'!$F$16+$F29,
('2.5 CAPEX'!$J32+SUM(OFFSET('2.5 CAPEX'!BR32,0,-MIN(MAX($F29-1-('2.1 Kraftwerk allgemein'!$F$16-'2.1 Kraftwerk allgemein'!$F$15+1),0),COLUMN(BD29)-1-('2.1 Kraftwerk allgemein'!$F$16-'2.1 Kraftwerk allgemein'!$F$15+1)),1,MIN(MAX($F29-('2.1 Kraftwerk allgemein'!$F$16-'2.1 Kraftwerk allgemein'!$F$15+1),1),COLUMN(BD29)-('2.1 Kraftwerk allgemein'!$F$16-'2.1 Kraftwerk allgemein'!$F$15+1)))))/$F29,
SUM(OFFSET('2.5 CAPEX'!BR32,0,-MIN($F29-1,COLUMN(BD29)-1),1,MIN($F29,COLUMN(BD29))))/$F29)))))),
IF(OR(ISNUMBER($D29)=FALSE,$F29=""),"",
IF(AND('2.5 CAPEX'!$L32&lt;&gt;"x",'2.5 CAPEX'!$M32&lt;&gt;"x"),0,
IF($F29=0,0,
IF(BM$4&lt;'2.1 Kraftwerk allgemein'!$F$16,0,
IF(BM$4='2.1 Kraftwerk allgemein'!$F$16,'2.5 CAPEX'!$J32/$F29,
IF(BM$4&lt;'2.1 Kraftwerk allgemein'!$F$16+$F29,
('2.5 CAPEX'!$J32+SUM(OFFSET('2.5 CAPEX'!BR32,0,-MIN(MAX($F29-1-('2.1 Kraftwerk allgemein'!$F$16-'1.1 Allgemein'!$I$22+1),0),COLUMN(BD29)-1-('2.1 Kraftwerk allgemein'!$F$16-'1.1 Allgemein'!$I$22+1)),1,MIN(MAX($F29-('2.1 Kraftwerk allgemein'!$F$16-'1.1 Allgemein'!$I$22+1),1),COLUMN(BD29)-('2.1 Kraftwerk allgemein'!$F$16-'1.1 Allgemein'!$I$22+1)))))/$F29,
SUM(OFFSET('2.5 CAPEX'!BR32,0,-MIN($F29-1,COLUMN(BD29)-1),1,MIN($F29,COLUMN(BD29))))/$F29)))))))</f>
        <v>0</v>
      </c>
      <c r="BN29" s="199">
        <f ca="1">IF('2.1 Kraftwerk allgemein'!$F$15&lt;'1.1 Allgemein'!$I$22,
IF(OR(ISNUMBER($D29)=FALSE,$F29=""),"",
IF(AND('2.5 CAPEX'!$L32&lt;&gt;"x",'2.5 CAPEX'!$M32&lt;&gt;"x"),0,
IF($F29=0,0,
IF(BN$4&lt;'2.1 Kraftwerk allgemein'!$F$16,0,
IF(BN$4='2.1 Kraftwerk allgemein'!$F$16,'2.5 CAPEX'!$J32/$F29,
IF(BN$4&lt;'2.1 Kraftwerk allgemein'!$F$16+$F29,
('2.5 CAPEX'!$J32+SUM(OFFSET('2.5 CAPEX'!BS32,0,-MIN(MAX($F29-1-('2.1 Kraftwerk allgemein'!$F$16-'2.1 Kraftwerk allgemein'!$F$15+1),0),COLUMN(BE29)-1-('2.1 Kraftwerk allgemein'!$F$16-'2.1 Kraftwerk allgemein'!$F$15+1)),1,MIN(MAX($F29-('2.1 Kraftwerk allgemein'!$F$16-'2.1 Kraftwerk allgemein'!$F$15+1),1),COLUMN(BE29)-('2.1 Kraftwerk allgemein'!$F$16-'2.1 Kraftwerk allgemein'!$F$15+1)))))/$F29,
SUM(OFFSET('2.5 CAPEX'!BS32,0,-MIN($F29-1,COLUMN(BE29)-1),1,MIN($F29,COLUMN(BE29))))/$F29)))))),
IF(OR(ISNUMBER($D29)=FALSE,$F29=""),"",
IF(AND('2.5 CAPEX'!$L32&lt;&gt;"x",'2.5 CAPEX'!$M32&lt;&gt;"x"),0,
IF($F29=0,0,
IF(BN$4&lt;'2.1 Kraftwerk allgemein'!$F$16,0,
IF(BN$4='2.1 Kraftwerk allgemein'!$F$16,'2.5 CAPEX'!$J32/$F29,
IF(BN$4&lt;'2.1 Kraftwerk allgemein'!$F$16+$F29,
('2.5 CAPEX'!$J32+SUM(OFFSET('2.5 CAPEX'!BS32,0,-MIN(MAX($F29-1-('2.1 Kraftwerk allgemein'!$F$16-'1.1 Allgemein'!$I$22+1),0),COLUMN(BE29)-1-('2.1 Kraftwerk allgemein'!$F$16-'1.1 Allgemein'!$I$22+1)),1,MIN(MAX($F29-('2.1 Kraftwerk allgemein'!$F$16-'1.1 Allgemein'!$I$22+1),1),COLUMN(BE29)-('2.1 Kraftwerk allgemein'!$F$16-'1.1 Allgemein'!$I$22+1)))))/$F29,
SUM(OFFSET('2.5 CAPEX'!BS32,0,-MIN($F29-1,COLUMN(BE29)-1),1,MIN($F29,COLUMN(BE29))))/$F29)))))))</f>
        <v>0</v>
      </c>
      <c r="BO29" s="199">
        <f ca="1">IF('2.1 Kraftwerk allgemein'!$F$15&lt;'1.1 Allgemein'!$I$22,
IF(OR(ISNUMBER($D29)=FALSE,$F29=""),"",
IF(AND('2.5 CAPEX'!$L32&lt;&gt;"x",'2.5 CAPEX'!$M32&lt;&gt;"x"),0,
IF($F29=0,0,
IF(BO$4&lt;'2.1 Kraftwerk allgemein'!$F$16,0,
IF(BO$4='2.1 Kraftwerk allgemein'!$F$16,'2.5 CAPEX'!$J32/$F29,
IF(BO$4&lt;'2.1 Kraftwerk allgemein'!$F$16+$F29,
('2.5 CAPEX'!$J32+SUM(OFFSET('2.5 CAPEX'!BT32,0,-MIN(MAX($F29-1-('2.1 Kraftwerk allgemein'!$F$16-'2.1 Kraftwerk allgemein'!$F$15+1),0),COLUMN(BF29)-1-('2.1 Kraftwerk allgemein'!$F$16-'2.1 Kraftwerk allgemein'!$F$15+1)),1,MIN(MAX($F29-('2.1 Kraftwerk allgemein'!$F$16-'2.1 Kraftwerk allgemein'!$F$15+1),1),COLUMN(BF29)-('2.1 Kraftwerk allgemein'!$F$16-'2.1 Kraftwerk allgemein'!$F$15+1)))))/$F29,
SUM(OFFSET('2.5 CAPEX'!BT32,0,-MIN($F29-1,COLUMN(BF29)-1),1,MIN($F29,COLUMN(BF29))))/$F29)))))),
IF(OR(ISNUMBER($D29)=FALSE,$F29=""),"",
IF(AND('2.5 CAPEX'!$L32&lt;&gt;"x",'2.5 CAPEX'!$M32&lt;&gt;"x"),0,
IF($F29=0,0,
IF(BO$4&lt;'2.1 Kraftwerk allgemein'!$F$16,0,
IF(BO$4='2.1 Kraftwerk allgemein'!$F$16,'2.5 CAPEX'!$J32/$F29,
IF(BO$4&lt;'2.1 Kraftwerk allgemein'!$F$16+$F29,
('2.5 CAPEX'!$J32+SUM(OFFSET('2.5 CAPEX'!BT32,0,-MIN(MAX($F29-1-('2.1 Kraftwerk allgemein'!$F$16-'1.1 Allgemein'!$I$22+1),0),COLUMN(BF29)-1-('2.1 Kraftwerk allgemein'!$F$16-'1.1 Allgemein'!$I$22+1)),1,MIN(MAX($F29-('2.1 Kraftwerk allgemein'!$F$16-'1.1 Allgemein'!$I$22+1),1),COLUMN(BF29)-('2.1 Kraftwerk allgemein'!$F$16-'1.1 Allgemein'!$I$22+1)))))/$F29,
SUM(OFFSET('2.5 CAPEX'!BT32,0,-MIN($F29-1,COLUMN(BF29)-1),1,MIN($F29,COLUMN(BF29))))/$F29)))))))</f>
        <v>0</v>
      </c>
      <c r="BP29" s="199">
        <f ca="1">IF('2.1 Kraftwerk allgemein'!$F$15&lt;'1.1 Allgemein'!$I$22,
IF(OR(ISNUMBER($D29)=FALSE,$F29=""),"",
IF(AND('2.5 CAPEX'!$L32&lt;&gt;"x",'2.5 CAPEX'!$M32&lt;&gt;"x"),0,
IF($F29=0,0,
IF(BP$4&lt;'2.1 Kraftwerk allgemein'!$F$16,0,
IF(BP$4='2.1 Kraftwerk allgemein'!$F$16,'2.5 CAPEX'!$J32/$F29,
IF(BP$4&lt;'2.1 Kraftwerk allgemein'!$F$16+$F29,
('2.5 CAPEX'!$J32+SUM(OFFSET('2.5 CAPEX'!BU32,0,-MIN(MAX($F29-1-('2.1 Kraftwerk allgemein'!$F$16-'2.1 Kraftwerk allgemein'!$F$15+1),0),COLUMN(BG29)-1-('2.1 Kraftwerk allgemein'!$F$16-'2.1 Kraftwerk allgemein'!$F$15+1)),1,MIN(MAX($F29-('2.1 Kraftwerk allgemein'!$F$16-'2.1 Kraftwerk allgemein'!$F$15+1),1),COLUMN(BG29)-('2.1 Kraftwerk allgemein'!$F$16-'2.1 Kraftwerk allgemein'!$F$15+1)))))/$F29,
SUM(OFFSET('2.5 CAPEX'!BU32,0,-MIN($F29-1,COLUMN(BG29)-1),1,MIN($F29,COLUMN(BG29))))/$F29)))))),
IF(OR(ISNUMBER($D29)=FALSE,$F29=""),"",
IF(AND('2.5 CAPEX'!$L32&lt;&gt;"x",'2.5 CAPEX'!$M32&lt;&gt;"x"),0,
IF($F29=0,0,
IF(BP$4&lt;'2.1 Kraftwerk allgemein'!$F$16,0,
IF(BP$4='2.1 Kraftwerk allgemein'!$F$16,'2.5 CAPEX'!$J32/$F29,
IF(BP$4&lt;'2.1 Kraftwerk allgemein'!$F$16+$F29,
('2.5 CAPEX'!$J32+SUM(OFFSET('2.5 CAPEX'!BU32,0,-MIN(MAX($F29-1-('2.1 Kraftwerk allgemein'!$F$16-'1.1 Allgemein'!$I$22+1),0),COLUMN(BG29)-1-('2.1 Kraftwerk allgemein'!$F$16-'1.1 Allgemein'!$I$22+1)),1,MIN(MAX($F29-('2.1 Kraftwerk allgemein'!$F$16-'1.1 Allgemein'!$I$22+1),1),COLUMN(BG29)-('2.1 Kraftwerk allgemein'!$F$16-'1.1 Allgemein'!$I$22+1)))))/$F29,
SUM(OFFSET('2.5 CAPEX'!BU32,0,-MIN($F29-1,COLUMN(BG29)-1),1,MIN($F29,COLUMN(BG29))))/$F29)))))))</f>
        <v>0</v>
      </c>
      <c r="BQ29" s="199">
        <f ca="1">IF('2.1 Kraftwerk allgemein'!$F$15&lt;'1.1 Allgemein'!$I$22,
IF(OR(ISNUMBER($D29)=FALSE,$F29=""),"",
IF(AND('2.5 CAPEX'!$L32&lt;&gt;"x",'2.5 CAPEX'!$M32&lt;&gt;"x"),0,
IF($F29=0,0,
IF(BQ$4&lt;'2.1 Kraftwerk allgemein'!$F$16,0,
IF(BQ$4='2.1 Kraftwerk allgemein'!$F$16,'2.5 CAPEX'!$J32/$F29,
IF(BQ$4&lt;'2.1 Kraftwerk allgemein'!$F$16+$F29,
('2.5 CAPEX'!$J32+SUM(OFFSET('2.5 CAPEX'!BV32,0,-MIN(MAX($F29-1-('2.1 Kraftwerk allgemein'!$F$16-'2.1 Kraftwerk allgemein'!$F$15+1),0),COLUMN(BH29)-1-('2.1 Kraftwerk allgemein'!$F$16-'2.1 Kraftwerk allgemein'!$F$15+1)),1,MIN(MAX($F29-('2.1 Kraftwerk allgemein'!$F$16-'2.1 Kraftwerk allgemein'!$F$15+1),1),COLUMN(BH29)-('2.1 Kraftwerk allgemein'!$F$16-'2.1 Kraftwerk allgemein'!$F$15+1)))))/$F29,
SUM(OFFSET('2.5 CAPEX'!BV32,0,-MIN($F29-1,COLUMN(BH29)-1),1,MIN($F29,COLUMN(BH29))))/$F29)))))),
IF(OR(ISNUMBER($D29)=FALSE,$F29=""),"",
IF(AND('2.5 CAPEX'!$L32&lt;&gt;"x",'2.5 CAPEX'!$M32&lt;&gt;"x"),0,
IF($F29=0,0,
IF(BQ$4&lt;'2.1 Kraftwerk allgemein'!$F$16,0,
IF(BQ$4='2.1 Kraftwerk allgemein'!$F$16,'2.5 CAPEX'!$J32/$F29,
IF(BQ$4&lt;'2.1 Kraftwerk allgemein'!$F$16+$F29,
('2.5 CAPEX'!$J32+SUM(OFFSET('2.5 CAPEX'!BV32,0,-MIN(MAX($F29-1-('2.1 Kraftwerk allgemein'!$F$16-'1.1 Allgemein'!$I$22+1),0),COLUMN(BH29)-1-('2.1 Kraftwerk allgemein'!$F$16-'1.1 Allgemein'!$I$22+1)),1,MIN(MAX($F29-('2.1 Kraftwerk allgemein'!$F$16-'1.1 Allgemein'!$I$22+1),1),COLUMN(BH29)-('2.1 Kraftwerk allgemein'!$F$16-'1.1 Allgemein'!$I$22+1)))))/$F29,
SUM(OFFSET('2.5 CAPEX'!BV32,0,-MIN($F29-1,COLUMN(BH29)-1),1,MIN($F29,COLUMN(BH29))))/$F29)))))))</f>
        <v>0</v>
      </c>
      <c r="BR29" s="199">
        <f ca="1">IF('2.1 Kraftwerk allgemein'!$F$15&lt;'1.1 Allgemein'!$I$22,
IF(OR(ISNUMBER($D29)=FALSE,$F29=""),"",
IF(AND('2.5 CAPEX'!$L32&lt;&gt;"x",'2.5 CAPEX'!$M32&lt;&gt;"x"),0,
IF($F29=0,0,
IF(BR$4&lt;'2.1 Kraftwerk allgemein'!$F$16,0,
IF(BR$4='2.1 Kraftwerk allgemein'!$F$16,'2.5 CAPEX'!$J32/$F29,
IF(BR$4&lt;'2.1 Kraftwerk allgemein'!$F$16+$F29,
('2.5 CAPEX'!$J32+SUM(OFFSET('2.5 CAPEX'!BW32,0,-MIN(MAX($F29-1-('2.1 Kraftwerk allgemein'!$F$16-'2.1 Kraftwerk allgemein'!$F$15+1),0),COLUMN(BI29)-1-('2.1 Kraftwerk allgemein'!$F$16-'2.1 Kraftwerk allgemein'!$F$15+1)),1,MIN(MAX($F29-('2.1 Kraftwerk allgemein'!$F$16-'2.1 Kraftwerk allgemein'!$F$15+1),1),COLUMN(BI29)-('2.1 Kraftwerk allgemein'!$F$16-'2.1 Kraftwerk allgemein'!$F$15+1)))))/$F29,
SUM(OFFSET('2.5 CAPEX'!BW32,0,-MIN($F29-1,COLUMN(BI29)-1),1,MIN($F29,COLUMN(BI29))))/$F29)))))),
IF(OR(ISNUMBER($D29)=FALSE,$F29=""),"",
IF(AND('2.5 CAPEX'!$L32&lt;&gt;"x",'2.5 CAPEX'!$M32&lt;&gt;"x"),0,
IF($F29=0,0,
IF(BR$4&lt;'2.1 Kraftwerk allgemein'!$F$16,0,
IF(BR$4='2.1 Kraftwerk allgemein'!$F$16,'2.5 CAPEX'!$J32/$F29,
IF(BR$4&lt;'2.1 Kraftwerk allgemein'!$F$16+$F29,
('2.5 CAPEX'!$J32+SUM(OFFSET('2.5 CAPEX'!BW32,0,-MIN(MAX($F29-1-('2.1 Kraftwerk allgemein'!$F$16-'1.1 Allgemein'!$I$22+1),0),COLUMN(BI29)-1-('2.1 Kraftwerk allgemein'!$F$16-'1.1 Allgemein'!$I$22+1)),1,MIN(MAX($F29-('2.1 Kraftwerk allgemein'!$F$16-'1.1 Allgemein'!$I$22+1),1),COLUMN(BI29)-('2.1 Kraftwerk allgemein'!$F$16-'1.1 Allgemein'!$I$22+1)))))/$F29,
SUM(OFFSET('2.5 CAPEX'!BW32,0,-MIN($F29-1,COLUMN(BI29)-1),1,MIN($F29,COLUMN(BI29))))/$F29)))))))</f>
        <v>0</v>
      </c>
      <c r="BS29" s="199">
        <f ca="1">IF('2.1 Kraftwerk allgemein'!$F$15&lt;'1.1 Allgemein'!$I$22,
IF(OR(ISNUMBER($D29)=FALSE,$F29=""),"",
IF(AND('2.5 CAPEX'!$L32&lt;&gt;"x",'2.5 CAPEX'!$M32&lt;&gt;"x"),0,
IF($F29=0,0,
IF(BS$4&lt;'2.1 Kraftwerk allgemein'!$F$16,0,
IF(BS$4='2.1 Kraftwerk allgemein'!$F$16,'2.5 CAPEX'!$J32/$F29,
IF(BS$4&lt;'2.1 Kraftwerk allgemein'!$F$16+$F29,
('2.5 CAPEX'!$J32+SUM(OFFSET('2.5 CAPEX'!BX32,0,-MIN(MAX($F29-1-('2.1 Kraftwerk allgemein'!$F$16-'2.1 Kraftwerk allgemein'!$F$15+1),0),COLUMN(BJ29)-1-('2.1 Kraftwerk allgemein'!$F$16-'2.1 Kraftwerk allgemein'!$F$15+1)),1,MIN(MAX($F29-('2.1 Kraftwerk allgemein'!$F$16-'2.1 Kraftwerk allgemein'!$F$15+1),1),COLUMN(BJ29)-('2.1 Kraftwerk allgemein'!$F$16-'2.1 Kraftwerk allgemein'!$F$15+1)))))/$F29,
SUM(OFFSET('2.5 CAPEX'!BX32,0,-MIN($F29-1,COLUMN(BJ29)-1),1,MIN($F29,COLUMN(BJ29))))/$F29)))))),
IF(OR(ISNUMBER($D29)=FALSE,$F29=""),"",
IF(AND('2.5 CAPEX'!$L32&lt;&gt;"x",'2.5 CAPEX'!$M32&lt;&gt;"x"),0,
IF($F29=0,0,
IF(BS$4&lt;'2.1 Kraftwerk allgemein'!$F$16,0,
IF(BS$4='2.1 Kraftwerk allgemein'!$F$16,'2.5 CAPEX'!$J32/$F29,
IF(BS$4&lt;'2.1 Kraftwerk allgemein'!$F$16+$F29,
('2.5 CAPEX'!$J32+SUM(OFFSET('2.5 CAPEX'!BX32,0,-MIN(MAX($F29-1-('2.1 Kraftwerk allgemein'!$F$16-'1.1 Allgemein'!$I$22+1),0),COLUMN(BJ29)-1-('2.1 Kraftwerk allgemein'!$F$16-'1.1 Allgemein'!$I$22+1)),1,MIN(MAX($F29-('2.1 Kraftwerk allgemein'!$F$16-'1.1 Allgemein'!$I$22+1),1),COLUMN(BJ29)-('2.1 Kraftwerk allgemein'!$F$16-'1.1 Allgemein'!$I$22+1)))))/$F29,
SUM(OFFSET('2.5 CAPEX'!BX32,0,-MIN($F29-1,COLUMN(BJ29)-1),1,MIN($F29,COLUMN(BJ29))))/$F29)))))))</f>
        <v>0</v>
      </c>
      <c r="BT29" s="199">
        <f ca="1">IF('2.1 Kraftwerk allgemein'!$F$15&lt;'1.1 Allgemein'!$I$22,
IF(OR(ISNUMBER($D29)=FALSE,$F29=""),"",
IF(AND('2.5 CAPEX'!$L32&lt;&gt;"x",'2.5 CAPEX'!$M32&lt;&gt;"x"),0,
IF($F29=0,0,
IF(BT$4&lt;'2.1 Kraftwerk allgemein'!$F$16,0,
IF(BT$4='2.1 Kraftwerk allgemein'!$F$16,'2.5 CAPEX'!$J32/$F29,
IF(BT$4&lt;'2.1 Kraftwerk allgemein'!$F$16+$F29,
('2.5 CAPEX'!$J32+SUM(OFFSET('2.5 CAPEX'!BY32,0,-MIN(MAX($F29-1-('2.1 Kraftwerk allgemein'!$F$16-'2.1 Kraftwerk allgemein'!$F$15+1),0),COLUMN(BK29)-1-('2.1 Kraftwerk allgemein'!$F$16-'2.1 Kraftwerk allgemein'!$F$15+1)),1,MIN(MAX($F29-('2.1 Kraftwerk allgemein'!$F$16-'2.1 Kraftwerk allgemein'!$F$15+1),1),COLUMN(BK29)-('2.1 Kraftwerk allgemein'!$F$16-'2.1 Kraftwerk allgemein'!$F$15+1)))))/$F29,
SUM(OFFSET('2.5 CAPEX'!BY32,0,-MIN($F29-1,COLUMN(BK29)-1),1,MIN($F29,COLUMN(BK29))))/$F29)))))),
IF(OR(ISNUMBER($D29)=FALSE,$F29=""),"",
IF(AND('2.5 CAPEX'!$L32&lt;&gt;"x",'2.5 CAPEX'!$M32&lt;&gt;"x"),0,
IF($F29=0,0,
IF(BT$4&lt;'2.1 Kraftwerk allgemein'!$F$16,0,
IF(BT$4='2.1 Kraftwerk allgemein'!$F$16,'2.5 CAPEX'!$J32/$F29,
IF(BT$4&lt;'2.1 Kraftwerk allgemein'!$F$16+$F29,
('2.5 CAPEX'!$J32+SUM(OFFSET('2.5 CAPEX'!BY32,0,-MIN(MAX($F29-1-('2.1 Kraftwerk allgemein'!$F$16-'1.1 Allgemein'!$I$22+1),0),COLUMN(BK29)-1-('2.1 Kraftwerk allgemein'!$F$16-'1.1 Allgemein'!$I$22+1)),1,MIN(MAX($F29-('2.1 Kraftwerk allgemein'!$F$16-'1.1 Allgemein'!$I$22+1),1),COLUMN(BK29)-('2.1 Kraftwerk allgemein'!$F$16-'1.1 Allgemein'!$I$22+1)))))/$F29,
SUM(OFFSET('2.5 CAPEX'!BY32,0,-MIN($F29-1,COLUMN(BK29)-1),1,MIN($F29,COLUMN(BK29))))/$F29)))))))</f>
        <v>0</v>
      </c>
      <c r="BU29" s="199">
        <f ca="1">IF('2.1 Kraftwerk allgemein'!$F$15&lt;'1.1 Allgemein'!$I$22,
IF(OR(ISNUMBER($D29)=FALSE,$F29=""),"",
IF(AND('2.5 CAPEX'!$L32&lt;&gt;"x",'2.5 CAPEX'!$M32&lt;&gt;"x"),0,
IF($F29=0,0,
IF(BU$4&lt;'2.1 Kraftwerk allgemein'!$F$16,0,
IF(BU$4='2.1 Kraftwerk allgemein'!$F$16,'2.5 CAPEX'!$J32/$F29,
IF(BU$4&lt;'2.1 Kraftwerk allgemein'!$F$16+$F29,
('2.5 CAPEX'!$J32+SUM(OFFSET('2.5 CAPEX'!BZ32,0,-MIN(MAX($F29-1-('2.1 Kraftwerk allgemein'!$F$16-'2.1 Kraftwerk allgemein'!$F$15+1),0),COLUMN(BL29)-1-('2.1 Kraftwerk allgemein'!$F$16-'2.1 Kraftwerk allgemein'!$F$15+1)),1,MIN(MAX($F29-('2.1 Kraftwerk allgemein'!$F$16-'2.1 Kraftwerk allgemein'!$F$15+1),1),COLUMN(BL29)-('2.1 Kraftwerk allgemein'!$F$16-'2.1 Kraftwerk allgemein'!$F$15+1)))))/$F29,
SUM(OFFSET('2.5 CAPEX'!BZ32,0,-MIN($F29-1,COLUMN(BL29)-1),1,MIN($F29,COLUMN(BL29))))/$F29)))))),
IF(OR(ISNUMBER($D29)=FALSE,$F29=""),"",
IF(AND('2.5 CAPEX'!$L32&lt;&gt;"x",'2.5 CAPEX'!$M32&lt;&gt;"x"),0,
IF($F29=0,0,
IF(BU$4&lt;'2.1 Kraftwerk allgemein'!$F$16,0,
IF(BU$4='2.1 Kraftwerk allgemein'!$F$16,'2.5 CAPEX'!$J32/$F29,
IF(BU$4&lt;'2.1 Kraftwerk allgemein'!$F$16+$F29,
('2.5 CAPEX'!$J32+SUM(OFFSET('2.5 CAPEX'!BZ32,0,-MIN(MAX($F29-1-('2.1 Kraftwerk allgemein'!$F$16-'1.1 Allgemein'!$I$22+1),0),COLUMN(BL29)-1-('2.1 Kraftwerk allgemein'!$F$16-'1.1 Allgemein'!$I$22+1)),1,MIN(MAX($F29-('2.1 Kraftwerk allgemein'!$F$16-'1.1 Allgemein'!$I$22+1),1),COLUMN(BL29)-('2.1 Kraftwerk allgemein'!$F$16-'1.1 Allgemein'!$I$22+1)))))/$F29,
SUM(OFFSET('2.5 CAPEX'!BZ32,0,-MIN($F29-1,COLUMN(BL29)-1),1,MIN($F29,COLUMN(BL29))))/$F29)))))))</f>
        <v>0</v>
      </c>
      <c r="BV29" s="199">
        <f ca="1">IF('2.1 Kraftwerk allgemein'!$F$15&lt;'1.1 Allgemein'!$I$22,
IF(OR(ISNUMBER($D29)=FALSE,$F29=""),"",
IF(AND('2.5 CAPEX'!$L32&lt;&gt;"x",'2.5 CAPEX'!$M32&lt;&gt;"x"),0,
IF($F29=0,0,
IF(BV$4&lt;'2.1 Kraftwerk allgemein'!$F$16,0,
IF(BV$4='2.1 Kraftwerk allgemein'!$F$16,'2.5 CAPEX'!$J32/$F29,
IF(BV$4&lt;'2.1 Kraftwerk allgemein'!$F$16+$F29,
('2.5 CAPEX'!$J32+SUM(OFFSET('2.5 CAPEX'!CA32,0,-MIN(MAX($F29-1-('2.1 Kraftwerk allgemein'!$F$16-'2.1 Kraftwerk allgemein'!$F$15+1),0),COLUMN(BM29)-1-('2.1 Kraftwerk allgemein'!$F$16-'2.1 Kraftwerk allgemein'!$F$15+1)),1,MIN(MAX($F29-('2.1 Kraftwerk allgemein'!$F$16-'2.1 Kraftwerk allgemein'!$F$15+1),1),COLUMN(BM29)-('2.1 Kraftwerk allgemein'!$F$16-'2.1 Kraftwerk allgemein'!$F$15+1)))))/$F29,
SUM(OFFSET('2.5 CAPEX'!CA32,0,-MIN($F29-1,COLUMN(BM29)-1),1,MIN($F29,COLUMN(BM29))))/$F29)))))),
IF(OR(ISNUMBER($D29)=FALSE,$F29=""),"",
IF(AND('2.5 CAPEX'!$L32&lt;&gt;"x",'2.5 CAPEX'!$M32&lt;&gt;"x"),0,
IF($F29=0,0,
IF(BV$4&lt;'2.1 Kraftwerk allgemein'!$F$16,0,
IF(BV$4='2.1 Kraftwerk allgemein'!$F$16,'2.5 CAPEX'!$J32/$F29,
IF(BV$4&lt;'2.1 Kraftwerk allgemein'!$F$16+$F29,
('2.5 CAPEX'!$J32+SUM(OFFSET('2.5 CAPEX'!CA32,0,-MIN(MAX($F29-1-('2.1 Kraftwerk allgemein'!$F$16-'1.1 Allgemein'!$I$22+1),0),COLUMN(BM29)-1-('2.1 Kraftwerk allgemein'!$F$16-'1.1 Allgemein'!$I$22+1)),1,MIN(MAX($F29-('2.1 Kraftwerk allgemein'!$F$16-'1.1 Allgemein'!$I$22+1),1),COLUMN(BM29)-('2.1 Kraftwerk allgemein'!$F$16-'1.1 Allgemein'!$I$22+1)))))/$F29,
SUM(OFFSET('2.5 CAPEX'!CA32,0,-MIN($F29-1,COLUMN(BM29)-1),1,MIN($F29,COLUMN(BM29))))/$F29)))))))</f>
        <v>0</v>
      </c>
      <c r="BW29" s="199">
        <f ca="1">IF('2.1 Kraftwerk allgemein'!$F$15&lt;'1.1 Allgemein'!$I$22,
IF(OR(ISNUMBER($D29)=FALSE,$F29=""),"",
IF(AND('2.5 CAPEX'!$L32&lt;&gt;"x",'2.5 CAPEX'!$M32&lt;&gt;"x"),0,
IF($F29=0,0,
IF(BW$4&lt;'2.1 Kraftwerk allgemein'!$F$16,0,
IF(BW$4='2.1 Kraftwerk allgemein'!$F$16,'2.5 CAPEX'!$J32/$F29,
IF(BW$4&lt;'2.1 Kraftwerk allgemein'!$F$16+$F29,
('2.5 CAPEX'!$J32+SUM(OFFSET('2.5 CAPEX'!CB32,0,-MIN(MAX($F29-1-('2.1 Kraftwerk allgemein'!$F$16-'2.1 Kraftwerk allgemein'!$F$15+1),0),COLUMN(BN29)-1-('2.1 Kraftwerk allgemein'!$F$16-'2.1 Kraftwerk allgemein'!$F$15+1)),1,MIN(MAX($F29-('2.1 Kraftwerk allgemein'!$F$16-'2.1 Kraftwerk allgemein'!$F$15+1),1),COLUMN(BN29)-('2.1 Kraftwerk allgemein'!$F$16-'2.1 Kraftwerk allgemein'!$F$15+1)))))/$F29,
SUM(OFFSET('2.5 CAPEX'!CB32,0,-MIN($F29-1,COLUMN(BN29)-1),1,MIN($F29,COLUMN(BN29))))/$F29)))))),
IF(OR(ISNUMBER($D29)=FALSE,$F29=""),"",
IF(AND('2.5 CAPEX'!$L32&lt;&gt;"x",'2.5 CAPEX'!$M32&lt;&gt;"x"),0,
IF($F29=0,0,
IF(BW$4&lt;'2.1 Kraftwerk allgemein'!$F$16,0,
IF(BW$4='2.1 Kraftwerk allgemein'!$F$16,'2.5 CAPEX'!$J32/$F29,
IF(BW$4&lt;'2.1 Kraftwerk allgemein'!$F$16+$F29,
('2.5 CAPEX'!$J32+SUM(OFFSET('2.5 CAPEX'!CB32,0,-MIN(MAX($F29-1-('2.1 Kraftwerk allgemein'!$F$16-'1.1 Allgemein'!$I$22+1),0),COLUMN(BN29)-1-('2.1 Kraftwerk allgemein'!$F$16-'1.1 Allgemein'!$I$22+1)),1,MIN(MAX($F29-('2.1 Kraftwerk allgemein'!$F$16-'1.1 Allgemein'!$I$22+1),1),COLUMN(BN29)-('2.1 Kraftwerk allgemein'!$F$16-'1.1 Allgemein'!$I$22+1)))))/$F29,
SUM(OFFSET('2.5 CAPEX'!CB32,0,-MIN($F29-1,COLUMN(BN29)-1),1,MIN($F29,COLUMN(BN29))))/$F29)))))))</f>
        <v>0</v>
      </c>
      <c r="BX29" s="199">
        <f ca="1">IF('2.1 Kraftwerk allgemein'!$F$15&lt;'1.1 Allgemein'!$I$22,
IF(OR(ISNUMBER($D29)=FALSE,$F29=""),"",
IF(AND('2.5 CAPEX'!$L32&lt;&gt;"x",'2.5 CAPEX'!$M32&lt;&gt;"x"),0,
IF($F29=0,0,
IF(BX$4&lt;'2.1 Kraftwerk allgemein'!$F$16,0,
IF(BX$4='2.1 Kraftwerk allgemein'!$F$16,'2.5 CAPEX'!$J32/$F29,
IF(BX$4&lt;'2.1 Kraftwerk allgemein'!$F$16+$F29,
('2.5 CAPEX'!$J32+SUM(OFFSET('2.5 CAPEX'!CC32,0,-MIN(MAX($F29-1-('2.1 Kraftwerk allgemein'!$F$16-'2.1 Kraftwerk allgemein'!$F$15+1),0),COLUMN(BO29)-1-('2.1 Kraftwerk allgemein'!$F$16-'2.1 Kraftwerk allgemein'!$F$15+1)),1,MIN(MAX($F29-('2.1 Kraftwerk allgemein'!$F$16-'2.1 Kraftwerk allgemein'!$F$15+1),1),COLUMN(BO29)-('2.1 Kraftwerk allgemein'!$F$16-'2.1 Kraftwerk allgemein'!$F$15+1)))))/$F29,
SUM(OFFSET('2.5 CAPEX'!CC32,0,-MIN($F29-1,COLUMN(BO29)-1),1,MIN($F29,COLUMN(BO29))))/$F29)))))),
IF(OR(ISNUMBER($D29)=FALSE,$F29=""),"",
IF(AND('2.5 CAPEX'!$L32&lt;&gt;"x",'2.5 CAPEX'!$M32&lt;&gt;"x"),0,
IF($F29=0,0,
IF(BX$4&lt;'2.1 Kraftwerk allgemein'!$F$16,0,
IF(BX$4='2.1 Kraftwerk allgemein'!$F$16,'2.5 CAPEX'!$J32/$F29,
IF(BX$4&lt;'2.1 Kraftwerk allgemein'!$F$16+$F29,
('2.5 CAPEX'!$J32+SUM(OFFSET('2.5 CAPEX'!CC32,0,-MIN(MAX($F29-1-('2.1 Kraftwerk allgemein'!$F$16-'1.1 Allgemein'!$I$22+1),0),COLUMN(BO29)-1-('2.1 Kraftwerk allgemein'!$F$16-'1.1 Allgemein'!$I$22+1)),1,MIN(MAX($F29-('2.1 Kraftwerk allgemein'!$F$16-'1.1 Allgemein'!$I$22+1),1),COLUMN(BO29)-('2.1 Kraftwerk allgemein'!$F$16-'1.1 Allgemein'!$I$22+1)))))/$F29,
SUM(OFFSET('2.5 CAPEX'!CC32,0,-MIN($F29-1,COLUMN(BO29)-1),1,MIN($F29,COLUMN(BO29))))/$F29)))))))</f>
        <v>0</v>
      </c>
      <c r="BY29" s="199">
        <f ca="1">IF('2.1 Kraftwerk allgemein'!$F$15&lt;'1.1 Allgemein'!$I$22,
IF(OR(ISNUMBER($D29)=FALSE,$F29=""),"",
IF(AND('2.5 CAPEX'!$L32&lt;&gt;"x",'2.5 CAPEX'!$M32&lt;&gt;"x"),0,
IF($F29=0,0,
IF(BY$4&lt;'2.1 Kraftwerk allgemein'!$F$16,0,
IF(BY$4='2.1 Kraftwerk allgemein'!$F$16,'2.5 CAPEX'!$J32/$F29,
IF(BY$4&lt;'2.1 Kraftwerk allgemein'!$F$16+$F29,
('2.5 CAPEX'!$J32+SUM(OFFSET('2.5 CAPEX'!CD32,0,-MIN(MAX($F29-1-('2.1 Kraftwerk allgemein'!$F$16-'2.1 Kraftwerk allgemein'!$F$15+1),0),COLUMN(BP29)-1-('2.1 Kraftwerk allgemein'!$F$16-'2.1 Kraftwerk allgemein'!$F$15+1)),1,MIN(MAX($F29-('2.1 Kraftwerk allgemein'!$F$16-'2.1 Kraftwerk allgemein'!$F$15+1),1),COLUMN(BP29)-('2.1 Kraftwerk allgemein'!$F$16-'2.1 Kraftwerk allgemein'!$F$15+1)))))/$F29,
SUM(OFFSET('2.5 CAPEX'!CD32,0,-MIN($F29-1,COLUMN(BP29)-1),1,MIN($F29,COLUMN(BP29))))/$F29)))))),
IF(OR(ISNUMBER($D29)=FALSE,$F29=""),"",
IF(AND('2.5 CAPEX'!$L32&lt;&gt;"x",'2.5 CAPEX'!$M32&lt;&gt;"x"),0,
IF($F29=0,0,
IF(BY$4&lt;'2.1 Kraftwerk allgemein'!$F$16,0,
IF(BY$4='2.1 Kraftwerk allgemein'!$F$16,'2.5 CAPEX'!$J32/$F29,
IF(BY$4&lt;'2.1 Kraftwerk allgemein'!$F$16+$F29,
('2.5 CAPEX'!$J32+SUM(OFFSET('2.5 CAPEX'!CD32,0,-MIN(MAX($F29-1-('2.1 Kraftwerk allgemein'!$F$16-'1.1 Allgemein'!$I$22+1),0),COLUMN(BP29)-1-('2.1 Kraftwerk allgemein'!$F$16-'1.1 Allgemein'!$I$22+1)),1,MIN(MAX($F29-('2.1 Kraftwerk allgemein'!$F$16-'1.1 Allgemein'!$I$22+1),1),COLUMN(BP29)-('2.1 Kraftwerk allgemein'!$F$16-'1.1 Allgemein'!$I$22+1)))))/$F29,
SUM(OFFSET('2.5 CAPEX'!CD32,0,-MIN($F29-1,COLUMN(BP29)-1),1,MIN($F29,COLUMN(BP29))))/$F29)))))))</f>
        <v>0</v>
      </c>
      <c r="BZ29" s="199">
        <f ca="1">IF('2.1 Kraftwerk allgemein'!$F$15&lt;'1.1 Allgemein'!$I$22,
IF(OR(ISNUMBER($D29)=FALSE,$F29=""),"",
IF(AND('2.5 CAPEX'!$L32&lt;&gt;"x",'2.5 CAPEX'!$M32&lt;&gt;"x"),0,
IF($F29=0,0,
IF(BZ$4&lt;'2.1 Kraftwerk allgemein'!$F$16,0,
IF(BZ$4='2.1 Kraftwerk allgemein'!$F$16,'2.5 CAPEX'!$J32/$F29,
IF(BZ$4&lt;'2.1 Kraftwerk allgemein'!$F$16+$F29,
('2.5 CAPEX'!$J32+SUM(OFFSET('2.5 CAPEX'!CE32,0,-MIN(MAX($F29-1-('2.1 Kraftwerk allgemein'!$F$16-'2.1 Kraftwerk allgemein'!$F$15+1),0),COLUMN(BQ29)-1-('2.1 Kraftwerk allgemein'!$F$16-'2.1 Kraftwerk allgemein'!$F$15+1)),1,MIN(MAX($F29-('2.1 Kraftwerk allgemein'!$F$16-'2.1 Kraftwerk allgemein'!$F$15+1),1),COLUMN(BQ29)-('2.1 Kraftwerk allgemein'!$F$16-'2.1 Kraftwerk allgemein'!$F$15+1)))))/$F29,
SUM(OFFSET('2.5 CAPEX'!CE32,0,-MIN($F29-1,COLUMN(BQ29)-1),1,MIN($F29,COLUMN(BQ29))))/$F29)))))),
IF(OR(ISNUMBER($D29)=FALSE,$F29=""),"",
IF(AND('2.5 CAPEX'!$L32&lt;&gt;"x",'2.5 CAPEX'!$M32&lt;&gt;"x"),0,
IF($F29=0,0,
IF(BZ$4&lt;'2.1 Kraftwerk allgemein'!$F$16,0,
IF(BZ$4='2.1 Kraftwerk allgemein'!$F$16,'2.5 CAPEX'!$J32/$F29,
IF(BZ$4&lt;'2.1 Kraftwerk allgemein'!$F$16+$F29,
('2.5 CAPEX'!$J32+SUM(OFFSET('2.5 CAPEX'!CE32,0,-MIN(MAX($F29-1-('2.1 Kraftwerk allgemein'!$F$16-'1.1 Allgemein'!$I$22+1),0),COLUMN(BQ29)-1-('2.1 Kraftwerk allgemein'!$F$16-'1.1 Allgemein'!$I$22+1)),1,MIN(MAX($F29-('2.1 Kraftwerk allgemein'!$F$16-'1.1 Allgemein'!$I$22+1),1),COLUMN(BQ29)-('2.1 Kraftwerk allgemein'!$F$16-'1.1 Allgemein'!$I$22+1)))))/$F29,
SUM(OFFSET('2.5 CAPEX'!CE32,0,-MIN($F29-1,COLUMN(BQ29)-1),1,MIN($F29,COLUMN(BQ29))))/$F29)))))))</f>
        <v>0</v>
      </c>
      <c r="CA29" s="199">
        <f ca="1">IF('2.1 Kraftwerk allgemein'!$F$15&lt;'1.1 Allgemein'!$I$22,
IF(OR(ISNUMBER($D29)=FALSE,$F29=""),"",
IF(AND('2.5 CAPEX'!$L32&lt;&gt;"x",'2.5 CAPEX'!$M32&lt;&gt;"x"),0,
IF($F29=0,0,
IF(CA$4&lt;'2.1 Kraftwerk allgemein'!$F$16,0,
IF(CA$4='2.1 Kraftwerk allgemein'!$F$16,'2.5 CAPEX'!$J32/$F29,
IF(CA$4&lt;'2.1 Kraftwerk allgemein'!$F$16+$F29,
('2.5 CAPEX'!$J32+SUM(OFFSET('2.5 CAPEX'!CF32,0,-MIN(MAX($F29-1-('2.1 Kraftwerk allgemein'!$F$16-'2.1 Kraftwerk allgemein'!$F$15+1),0),COLUMN(BR29)-1-('2.1 Kraftwerk allgemein'!$F$16-'2.1 Kraftwerk allgemein'!$F$15+1)),1,MIN(MAX($F29-('2.1 Kraftwerk allgemein'!$F$16-'2.1 Kraftwerk allgemein'!$F$15+1),1),COLUMN(BR29)-('2.1 Kraftwerk allgemein'!$F$16-'2.1 Kraftwerk allgemein'!$F$15+1)))))/$F29,
SUM(OFFSET('2.5 CAPEX'!CF32,0,-MIN($F29-1,COLUMN(BR29)-1),1,MIN($F29,COLUMN(BR29))))/$F29)))))),
IF(OR(ISNUMBER($D29)=FALSE,$F29=""),"",
IF(AND('2.5 CAPEX'!$L32&lt;&gt;"x",'2.5 CAPEX'!$M32&lt;&gt;"x"),0,
IF($F29=0,0,
IF(CA$4&lt;'2.1 Kraftwerk allgemein'!$F$16,0,
IF(CA$4='2.1 Kraftwerk allgemein'!$F$16,'2.5 CAPEX'!$J32/$F29,
IF(CA$4&lt;'2.1 Kraftwerk allgemein'!$F$16+$F29,
('2.5 CAPEX'!$J32+SUM(OFFSET('2.5 CAPEX'!CF32,0,-MIN(MAX($F29-1-('2.1 Kraftwerk allgemein'!$F$16-'1.1 Allgemein'!$I$22+1),0),COLUMN(BR29)-1-('2.1 Kraftwerk allgemein'!$F$16-'1.1 Allgemein'!$I$22+1)),1,MIN(MAX($F29-('2.1 Kraftwerk allgemein'!$F$16-'1.1 Allgemein'!$I$22+1),1),COLUMN(BR29)-('2.1 Kraftwerk allgemein'!$F$16-'1.1 Allgemein'!$I$22+1)))))/$F29,
SUM(OFFSET('2.5 CAPEX'!CF32,0,-MIN($F29-1,COLUMN(BR29)-1),1,MIN($F29,COLUMN(BR29))))/$F29)))))))</f>
        <v>0</v>
      </c>
      <c r="CB29" s="199">
        <f ca="1">IF('2.1 Kraftwerk allgemein'!$F$15&lt;'1.1 Allgemein'!$I$22,
IF(OR(ISNUMBER($D29)=FALSE,$F29=""),"",
IF(AND('2.5 CAPEX'!$L32&lt;&gt;"x",'2.5 CAPEX'!$M32&lt;&gt;"x"),0,
IF($F29=0,0,
IF(CB$4&lt;'2.1 Kraftwerk allgemein'!$F$16,0,
IF(CB$4='2.1 Kraftwerk allgemein'!$F$16,'2.5 CAPEX'!$J32/$F29,
IF(CB$4&lt;'2.1 Kraftwerk allgemein'!$F$16+$F29,
('2.5 CAPEX'!$J32+SUM(OFFSET('2.5 CAPEX'!CG32,0,-MIN(MAX($F29-1-('2.1 Kraftwerk allgemein'!$F$16-'2.1 Kraftwerk allgemein'!$F$15+1),0),COLUMN(BS29)-1-('2.1 Kraftwerk allgemein'!$F$16-'2.1 Kraftwerk allgemein'!$F$15+1)),1,MIN(MAX($F29-('2.1 Kraftwerk allgemein'!$F$16-'2.1 Kraftwerk allgemein'!$F$15+1),1),COLUMN(BS29)-('2.1 Kraftwerk allgemein'!$F$16-'2.1 Kraftwerk allgemein'!$F$15+1)))))/$F29,
SUM(OFFSET('2.5 CAPEX'!CG32,0,-MIN($F29-1,COLUMN(BS29)-1),1,MIN($F29,COLUMN(BS29))))/$F29)))))),
IF(OR(ISNUMBER($D29)=FALSE,$F29=""),"",
IF(AND('2.5 CAPEX'!$L32&lt;&gt;"x",'2.5 CAPEX'!$M32&lt;&gt;"x"),0,
IF($F29=0,0,
IF(CB$4&lt;'2.1 Kraftwerk allgemein'!$F$16,0,
IF(CB$4='2.1 Kraftwerk allgemein'!$F$16,'2.5 CAPEX'!$J32/$F29,
IF(CB$4&lt;'2.1 Kraftwerk allgemein'!$F$16+$F29,
('2.5 CAPEX'!$J32+SUM(OFFSET('2.5 CAPEX'!CG32,0,-MIN(MAX($F29-1-('2.1 Kraftwerk allgemein'!$F$16-'1.1 Allgemein'!$I$22+1),0),COLUMN(BS29)-1-('2.1 Kraftwerk allgemein'!$F$16-'1.1 Allgemein'!$I$22+1)),1,MIN(MAX($F29-('2.1 Kraftwerk allgemein'!$F$16-'1.1 Allgemein'!$I$22+1),1),COLUMN(BS29)-('2.1 Kraftwerk allgemein'!$F$16-'1.1 Allgemein'!$I$22+1)))))/$F29,
SUM(OFFSET('2.5 CAPEX'!CG32,0,-MIN($F29-1,COLUMN(BS29)-1),1,MIN($F29,COLUMN(BS29))))/$F29)))))))</f>
        <v>0</v>
      </c>
      <c r="CC29" s="199">
        <f ca="1">IF('2.1 Kraftwerk allgemein'!$F$15&lt;'1.1 Allgemein'!$I$22,
IF(OR(ISNUMBER($D29)=FALSE,$F29=""),"",
IF(AND('2.5 CAPEX'!$L32&lt;&gt;"x",'2.5 CAPEX'!$M32&lt;&gt;"x"),0,
IF($F29=0,0,
IF(CC$4&lt;'2.1 Kraftwerk allgemein'!$F$16,0,
IF(CC$4='2.1 Kraftwerk allgemein'!$F$16,'2.5 CAPEX'!$J32/$F29,
IF(CC$4&lt;'2.1 Kraftwerk allgemein'!$F$16+$F29,
('2.5 CAPEX'!$J32+SUM(OFFSET('2.5 CAPEX'!CH32,0,-MIN(MAX($F29-1-('2.1 Kraftwerk allgemein'!$F$16-'2.1 Kraftwerk allgemein'!$F$15+1),0),COLUMN(BT29)-1-('2.1 Kraftwerk allgemein'!$F$16-'2.1 Kraftwerk allgemein'!$F$15+1)),1,MIN(MAX($F29-('2.1 Kraftwerk allgemein'!$F$16-'2.1 Kraftwerk allgemein'!$F$15+1),1),COLUMN(BT29)-('2.1 Kraftwerk allgemein'!$F$16-'2.1 Kraftwerk allgemein'!$F$15+1)))))/$F29,
SUM(OFFSET('2.5 CAPEX'!CH32,0,-MIN($F29-1,COLUMN(BT29)-1),1,MIN($F29,COLUMN(BT29))))/$F29)))))),
IF(OR(ISNUMBER($D29)=FALSE,$F29=""),"",
IF(AND('2.5 CAPEX'!$L32&lt;&gt;"x",'2.5 CAPEX'!$M32&lt;&gt;"x"),0,
IF($F29=0,0,
IF(CC$4&lt;'2.1 Kraftwerk allgemein'!$F$16,0,
IF(CC$4='2.1 Kraftwerk allgemein'!$F$16,'2.5 CAPEX'!$J32/$F29,
IF(CC$4&lt;'2.1 Kraftwerk allgemein'!$F$16+$F29,
('2.5 CAPEX'!$J32+SUM(OFFSET('2.5 CAPEX'!CH32,0,-MIN(MAX($F29-1-('2.1 Kraftwerk allgemein'!$F$16-'1.1 Allgemein'!$I$22+1),0),COLUMN(BT29)-1-('2.1 Kraftwerk allgemein'!$F$16-'1.1 Allgemein'!$I$22+1)),1,MIN(MAX($F29-('2.1 Kraftwerk allgemein'!$F$16-'1.1 Allgemein'!$I$22+1),1),COLUMN(BT29)-('2.1 Kraftwerk allgemein'!$F$16-'1.1 Allgemein'!$I$22+1)))))/$F29,
SUM(OFFSET('2.5 CAPEX'!CH32,0,-MIN($F29-1,COLUMN(BT29)-1),1,MIN($F29,COLUMN(BT29))))/$F29)))))))</f>
        <v>0</v>
      </c>
      <c r="CD29" s="199">
        <f ca="1">IF('2.1 Kraftwerk allgemein'!$F$15&lt;'1.1 Allgemein'!$I$22,
IF(OR(ISNUMBER($D29)=FALSE,$F29=""),"",
IF(AND('2.5 CAPEX'!$L32&lt;&gt;"x",'2.5 CAPEX'!$M32&lt;&gt;"x"),0,
IF($F29=0,0,
IF(CD$4&lt;'2.1 Kraftwerk allgemein'!$F$16,0,
IF(CD$4='2.1 Kraftwerk allgemein'!$F$16,'2.5 CAPEX'!$J32/$F29,
IF(CD$4&lt;'2.1 Kraftwerk allgemein'!$F$16+$F29,
('2.5 CAPEX'!$J32+SUM(OFFSET('2.5 CAPEX'!CI32,0,-MIN(MAX($F29-1-('2.1 Kraftwerk allgemein'!$F$16-'2.1 Kraftwerk allgemein'!$F$15+1),0),COLUMN(BU29)-1-('2.1 Kraftwerk allgemein'!$F$16-'2.1 Kraftwerk allgemein'!$F$15+1)),1,MIN(MAX($F29-('2.1 Kraftwerk allgemein'!$F$16-'2.1 Kraftwerk allgemein'!$F$15+1),1),COLUMN(BU29)-('2.1 Kraftwerk allgemein'!$F$16-'2.1 Kraftwerk allgemein'!$F$15+1)))))/$F29,
SUM(OFFSET('2.5 CAPEX'!CI32,0,-MIN($F29-1,COLUMN(BU29)-1),1,MIN($F29,COLUMN(BU29))))/$F29)))))),
IF(OR(ISNUMBER($D29)=FALSE,$F29=""),"",
IF(AND('2.5 CAPEX'!$L32&lt;&gt;"x",'2.5 CAPEX'!$M32&lt;&gt;"x"),0,
IF($F29=0,0,
IF(CD$4&lt;'2.1 Kraftwerk allgemein'!$F$16,0,
IF(CD$4='2.1 Kraftwerk allgemein'!$F$16,'2.5 CAPEX'!$J32/$F29,
IF(CD$4&lt;'2.1 Kraftwerk allgemein'!$F$16+$F29,
('2.5 CAPEX'!$J32+SUM(OFFSET('2.5 CAPEX'!CI32,0,-MIN(MAX($F29-1-('2.1 Kraftwerk allgemein'!$F$16-'1.1 Allgemein'!$I$22+1),0),COLUMN(BU29)-1-('2.1 Kraftwerk allgemein'!$F$16-'1.1 Allgemein'!$I$22+1)),1,MIN(MAX($F29-('2.1 Kraftwerk allgemein'!$F$16-'1.1 Allgemein'!$I$22+1),1),COLUMN(BU29)-('2.1 Kraftwerk allgemein'!$F$16-'1.1 Allgemein'!$I$22+1)))))/$F29,
SUM(OFFSET('2.5 CAPEX'!CI32,0,-MIN($F29-1,COLUMN(BU29)-1),1,MIN($F29,COLUMN(BU29))))/$F29)))))))</f>
        <v>0</v>
      </c>
      <c r="CE29" s="199">
        <f ca="1">IF('2.1 Kraftwerk allgemein'!$F$15&lt;'1.1 Allgemein'!$I$22,
IF(OR(ISNUMBER($D29)=FALSE,$F29=""),"",
IF(AND('2.5 CAPEX'!$L32&lt;&gt;"x",'2.5 CAPEX'!$M32&lt;&gt;"x"),0,
IF($F29=0,0,
IF(CE$4&lt;'2.1 Kraftwerk allgemein'!$F$16,0,
IF(CE$4='2.1 Kraftwerk allgemein'!$F$16,'2.5 CAPEX'!$J32/$F29,
IF(CE$4&lt;'2.1 Kraftwerk allgemein'!$F$16+$F29,
('2.5 CAPEX'!$J32+SUM(OFFSET('2.5 CAPEX'!CJ32,0,-MIN(MAX($F29-1-('2.1 Kraftwerk allgemein'!$F$16-'2.1 Kraftwerk allgemein'!$F$15+1),0),COLUMN(BV29)-1-('2.1 Kraftwerk allgemein'!$F$16-'2.1 Kraftwerk allgemein'!$F$15+1)),1,MIN(MAX($F29-('2.1 Kraftwerk allgemein'!$F$16-'2.1 Kraftwerk allgemein'!$F$15+1),1),COLUMN(BV29)-('2.1 Kraftwerk allgemein'!$F$16-'2.1 Kraftwerk allgemein'!$F$15+1)))))/$F29,
SUM(OFFSET('2.5 CAPEX'!CJ32,0,-MIN($F29-1,COLUMN(BV29)-1),1,MIN($F29,COLUMN(BV29))))/$F29)))))),
IF(OR(ISNUMBER($D29)=FALSE,$F29=""),"",
IF(AND('2.5 CAPEX'!$L32&lt;&gt;"x",'2.5 CAPEX'!$M32&lt;&gt;"x"),0,
IF($F29=0,0,
IF(CE$4&lt;'2.1 Kraftwerk allgemein'!$F$16,0,
IF(CE$4='2.1 Kraftwerk allgemein'!$F$16,'2.5 CAPEX'!$J32/$F29,
IF(CE$4&lt;'2.1 Kraftwerk allgemein'!$F$16+$F29,
('2.5 CAPEX'!$J32+SUM(OFFSET('2.5 CAPEX'!CJ32,0,-MIN(MAX($F29-1-('2.1 Kraftwerk allgemein'!$F$16-'1.1 Allgemein'!$I$22+1),0),COLUMN(BV29)-1-('2.1 Kraftwerk allgemein'!$F$16-'1.1 Allgemein'!$I$22+1)),1,MIN(MAX($F29-('2.1 Kraftwerk allgemein'!$F$16-'1.1 Allgemein'!$I$22+1),1),COLUMN(BV29)-('2.1 Kraftwerk allgemein'!$F$16-'1.1 Allgemein'!$I$22+1)))))/$F29,
SUM(OFFSET('2.5 CAPEX'!CJ32,0,-MIN($F29-1,COLUMN(BV29)-1),1,MIN($F29,COLUMN(BV29))))/$F29)))))))</f>
        <v>0</v>
      </c>
      <c r="CF29" s="199">
        <f ca="1">IF('2.1 Kraftwerk allgemein'!$F$15&lt;'1.1 Allgemein'!$I$22,
IF(OR(ISNUMBER($D29)=FALSE,$F29=""),"",
IF(AND('2.5 CAPEX'!$L32&lt;&gt;"x",'2.5 CAPEX'!$M32&lt;&gt;"x"),0,
IF($F29=0,0,
IF(CF$4&lt;'2.1 Kraftwerk allgemein'!$F$16,0,
IF(CF$4='2.1 Kraftwerk allgemein'!$F$16,'2.5 CAPEX'!$J32/$F29,
IF(CF$4&lt;'2.1 Kraftwerk allgemein'!$F$16+$F29,
('2.5 CAPEX'!$J32+SUM(OFFSET('2.5 CAPEX'!CK32,0,-MIN(MAX($F29-1-('2.1 Kraftwerk allgemein'!$F$16-'2.1 Kraftwerk allgemein'!$F$15+1),0),COLUMN(BW29)-1-('2.1 Kraftwerk allgemein'!$F$16-'2.1 Kraftwerk allgemein'!$F$15+1)),1,MIN(MAX($F29-('2.1 Kraftwerk allgemein'!$F$16-'2.1 Kraftwerk allgemein'!$F$15+1),1),COLUMN(BW29)-('2.1 Kraftwerk allgemein'!$F$16-'2.1 Kraftwerk allgemein'!$F$15+1)))))/$F29,
SUM(OFFSET('2.5 CAPEX'!CK32,0,-MIN($F29-1,COLUMN(BW29)-1),1,MIN($F29,COLUMN(BW29))))/$F29)))))),
IF(OR(ISNUMBER($D29)=FALSE,$F29=""),"",
IF(AND('2.5 CAPEX'!$L32&lt;&gt;"x",'2.5 CAPEX'!$M32&lt;&gt;"x"),0,
IF($F29=0,0,
IF(CF$4&lt;'2.1 Kraftwerk allgemein'!$F$16,0,
IF(CF$4='2.1 Kraftwerk allgemein'!$F$16,'2.5 CAPEX'!$J32/$F29,
IF(CF$4&lt;'2.1 Kraftwerk allgemein'!$F$16+$F29,
('2.5 CAPEX'!$J32+SUM(OFFSET('2.5 CAPEX'!CK32,0,-MIN(MAX($F29-1-('2.1 Kraftwerk allgemein'!$F$16-'1.1 Allgemein'!$I$22+1),0),COLUMN(BW29)-1-('2.1 Kraftwerk allgemein'!$F$16-'1.1 Allgemein'!$I$22+1)),1,MIN(MAX($F29-('2.1 Kraftwerk allgemein'!$F$16-'1.1 Allgemein'!$I$22+1),1),COLUMN(BW29)-('2.1 Kraftwerk allgemein'!$F$16-'1.1 Allgemein'!$I$22+1)))))/$F29,
SUM(OFFSET('2.5 CAPEX'!CK32,0,-MIN($F29-1,COLUMN(BW29)-1),1,MIN($F29,COLUMN(BW29))))/$F29)))))))</f>
        <v>0</v>
      </c>
      <c r="CG29" s="199">
        <f ca="1">IF('2.1 Kraftwerk allgemein'!$F$15&lt;'1.1 Allgemein'!$I$22,
IF(OR(ISNUMBER($D29)=FALSE,$F29=""),"",
IF(AND('2.5 CAPEX'!$L32&lt;&gt;"x",'2.5 CAPEX'!$M32&lt;&gt;"x"),0,
IF($F29=0,0,
IF(CG$4&lt;'2.1 Kraftwerk allgemein'!$F$16,0,
IF(CG$4='2.1 Kraftwerk allgemein'!$F$16,'2.5 CAPEX'!$J32/$F29,
IF(CG$4&lt;'2.1 Kraftwerk allgemein'!$F$16+$F29,
('2.5 CAPEX'!$J32+SUM(OFFSET('2.5 CAPEX'!CL32,0,-MIN(MAX($F29-1-('2.1 Kraftwerk allgemein'!$F$16-'2.1 Kraftwerk allgemein'!$F$15+1),0),COLUMN(BX29)-1-('2.1 Kraftwerk allgemein'!$F$16-'2.1 Kraftwerk allgemein'!$F$15+1)),1,MIN(MAX($F29-('2.1 Kraftwerk allgemein'!$F$16-'2.1 Kraftwerk allgemein'!$F$15+1),1),COLUMN(BX29)-('2.1 Kraftwerk allgemein'!$F$16-'2.1 Kraftwerk allgemein'!$F$15+1)))))/$F29,
SUM(OFFSET('2.5 CAPEX'!CL32,0,-MIN($F29-1,COLUMN(BX29)-1),1,MIN($F29,COLUMN(BX29))))/$F29)))))),
IF(OR(ISNUMBER($D29)=FALSE,$F29=""),"",
IF(AND('2.5 CAPEX'!$L32&lt;&gt;"x",'2.5 CAPEX'!$M32&lt;&gt;"x"),0,
IF($F29=0,0,
IF(CG$4&lt;'2.1 Kraftwerk allgemein'!$F$16,0,
IF(CG$4='2.1 Kraftwerk allgemein'!$F$16,'2.5 CAPEX'!$J32/$F29,
IF(CG$4&lt;'2.1 Kraftwerk allgemein'!$F$16+$F29,
('2.5 CAPEX'!$J32+SUM(OFFSET('2.5 CAPEX'!CL32,0,-MIN(MAX($F29-1-('2.1 Kraftwerk allgemein'!$F$16-'1.1 Allgemein'!$I$22+1),0),COLUMN(BX29)-1-('2.1 Kraftwerk allgemein'!$F$16-'1.1 Allgemein'!$I$22+1)),1,MIN(MAX($F29-('2.1 Kraftwerk allgemein'!$F$16-'1.1 Allgemein'!$I$22+1),1),COLUMN(BX29)-('2.1 Kraftwerk allgemein'!$F$16-'1.1 Allgemein'!$I$22+1)))))/$F29,
SUM(OFFSET('2.5 CAPEX'!CL32,0,-MIN($F29-1,COLUMN(BX29)-1),1,MIN($F29,COLUMN(BX29))))/$F29)))))))</f>
        <v>0</v>
      </c>
      <c r="CH29" s="199">
        <f ca="1">IF('2.1 Kraftwerk allgemein'!$F$15&lt;'1.1 Allgemein'!$I$22,
IF(OR(ISNUMBER($D29)=FALSE,$F29=""),"",
IF(AND('2.5 CAPEX'!$L32&lt;&gt;"x",'2.5 CAPEX'!$M32&lt;&gt;"x"),0,
IF($F29=0,0,
IF(CH$4&lt;'2.1 Kraftwerk allgemein'!$F$16,0,
IF(CH$4='2.1 Kraftwerk allgemein'!$F$16,'2.5 CAPEX'!$J32/$F29,
IF(CH$4&lt;'2.1 Kraftwerk allgemein'!$F$16+$F29,
('2.5 CAPEX'!$J32+SUM(OFFSET('2.5 CAPEX'!CM32,0,-MIN(MAX($F29-1-('2.1 Kraftwerk allgemein'!$F$16-'2.1 Kraftwerk allgemein'!$F$15+1),0),COLUMN(BY29)-1-('2.1 Kraftwerk allgemein'!$F$16-'2.1 Kraftwerk allgemein'!$F$15+1)),1,MIN(MAX($F29-('2.1 Kraftwerk allgemein'!$F$16-'2.1 Kraftwerk allgemein'!$F$15+1),1),COLUMN(BY29)-('2.1 Kraftwerk allgemein'!$F$16-'2.1 Kraftwerk allgemein'!$F$15+1)))))/$F29,
SUM(OFFSET('2.5 CAPEX'!CM32,0,-MIN($F29-1,COLUMN(BY29)-1),1,MIN($F29,COLUMN(BY29))))/$F29)))))),
IF(OR(ISNUMBER($D29)=FALSE,$F29=""),"",
IF(AND('2.5 CAPEX'!$L32&lt;&gt;"x",'2.5 CAPEX'!$M32&lt;&gt;"x"),0,
IF($F29=0,0,
IF(CH$4&lt;'2.1 Kraftwerk allgemein'!$F$16,0,
IF(CH$4='2.1 Kraftwerk allgemein'!$F$16,'2.5 CAPEX'!$J32/$F29,
IF(CH$4&lt;'2.1 Kraftwerk allgemein'!$F$16+$F29,
('2.5 CAPEX'!$J32+SUM(OFFSET('2.5 CAPEX'!CM32,0,-MIN(MAX($F29-1-('2.1 Kraftwerk allgemein'!$F$16-'1.1 Allgemein'!$I$22+1),0),COLUMN(BY29)-1-('2.1 Kraftwerk allgemein'!$F$16-'1.1 Allgemein'!$I$22+1)),1,MIN(MAX($F29-('2.1 Kraftwerk allgemein'!$F$16-'1.1 Allgemein'!$I$22+1),1),COLUMN(BY29)-('2.1 Kraftwerk allgemein'!$F$16-'1.1 Allgemein'!$I$22+1)))))/$F29,
SUM(OFFSET('2.5 CAPEX'!CM32,0,-MIN($F29-1,COLUMN(BY29)-1),1,MIN($F29,COLUMN(BY29))))/$F29)))))))</f>
        <v>0</v>
      </c>
      <c r="CI29" s="199">
        <f ca="1">IF('2.1 Kraftwerk allgemein'!$F$15&lt;'1.1 Allgemein'!$I$22,
IF(OR(ISNUMBER($D29)=FALSE,$F29=""),"",
IF(AND('2.5 CAPEX'!$L32&lt;&gt;"x",'2.5 CAPEX'!$M32&lt;&gt;"x"),0,
IF($F29=0,0,
IF(CI$4&lt;'2.1 Kraftwerk allgemein'!$F$16,0,
IF(CI$4='2.1 Kraftwerk allgemein'!$F$16,'2.5 CAPEX'!$J32/$F29,
IF(CI$4&lt;'2.1 Kraftwerk allgemein'!$F$16+$F29,
('2.5 CAPEX'!$J32+SUM(OFFSET('2.5 CAPEX'!CN32,0,-MIN(MAX($F29-1-('2.1 Kraftwerk allgemein'!$F$16-'2.1 Kraftwerk allgemein'!$F$15+1),0),COLUMN(BZ29)-1-('2.1 Kraftwerk allgemein'!$F$16-'2.1 Kraftwerk allgemein'!$F$15+1)),1,MIN(MAX($F29-('2.1 Kraftwerk allgemein'!$F$16-'2.1 Kraftwerk allgemein'!$F$15+1),1),COLUMN(BZ29)-('2.1 Kraftwerk allgemein'!$F$16-'2.1 Kraftwerk allgemein'!$F$15+1)))))/$F29,
SUM(OFFSET('2.5 CAPEX'!CN32,0,-MIN($F29-1,COLUMN(BZ29)-1),1,MIN($F29,COLUMN(BZ29))))/$F29)))))),
IF(OR(ISNUMBER($D29)=FALSE,$F29=""),"",
IF(AND('2.5 CAPEX'!$L32&lt;&gt;"x",'2.5 CAPEX'!$M32&lt;&gt;"x"),0,
IF($F29=0,0,
IF(CI$4&lt;'2.1 Kraftwerk allgemein'!$F$16,0,
IF(CI$4='2.1 Kraftwerk allgemein'!$F$16,'2.5 CAPEX'!$J32/$F29,
IF(CI$4&lt;'2.1 Kraftwerk allgemein'!$F$16+$F29,
('2.5 CAPEX'!$J32+SUM(OFFSET('2.5 CAPEX'!CN32,0,-MIN(MAX($F29-1-('2.1 Kraftwerk allgemein'!$F$16-'1.1 Allgemein'!$I$22+1),0),COLUMN(BZ29)-1-('2.1 Kraftwerk allgemein'!$F$16-'1.1 Allgemein'!$I$22+1)),1,MIN(MAX($F29-('2.1 Kraftwerk allgemein'!$F$16-'1.1 Allgemein'!$I$22+1),1),COLUMN(BZ29)-('2.1 Kraftwerk allgemein'!$F$16-'1.1 Allgemein'!$I$22+1)))))/$F29,
SUM(OFFSET('2.5 CAPEX'!CN32,0,-MIN($F29-1,COLUMN(BZ29)-1),1,MIN($F29,COLUMN(BZ29))))/$F29)))))))</f>
        <v>0</v>
      </c>
      <c r="CJ29" s="199">
        <f ca="1">IF('2.1 Kraftwerk allgemein'!$F$15&lt;'1.1 Allgemein'!$I$22,
IF(OR(ISNUMBER($D29)=FALSE,$F29=""),"",
IF(AND('2.5 CAPEX'!$L32&lt;&gt;"x",'2.5 CAPEX'!$M32&lt;&gt;"x"),0,
IF($F29=0,0,
IF(CJ$4&lt;'2.1 Kraftwerk allgemein'!$F$16,0,
IF(CJ$4='2.1 Kraftwerk allgemein'!$F$16,'2.5 CAPEX'!$J32/$F29,
IF(CJ$4&lt;'2.1 Kraftwerk allgemein'!$F$16+$F29,
('2.5 CAPEX'!$J32+SUM(OFFSET('2.5 CAPEX'!CO32,0,-MIN(MAX($F29-1-('2.1 Kraftwerk allgemein'!$F$16-'2.1 Kraftwerk allgemein'!$F$15+1),0),COLUMN(CA29)-1-('2.1 Kraftwerk allgemein'!$F$16-'2.1 Kraftwerk allgemein'!$F$15+1)),1,MIN(MAX($F29-('2.1 Kraftwerk allgemein'!$F$16-'2.1 Kraftwerk allgemein'!$F$15+1),1),COLUMN(CA29)-('2.1 Kraftwerk allgemein'!$F$16-'2.1 Kraftwerk allgemein'!$F$15+1)))))/$F29,
SUM(OFFSET('2.5 CAPEX'!CO32,0,-MIN($F29-1,COLUMN(CA29)-1),1,MIN($F29,COLUMN(CA29))))/$F29)))))),
IF(OR(ISNUMBER($D29)=FALSE,$F29=""),"",
IF(AND('2.5 CAPEX'!$L32&lt;&gt;"x",'2.5 CAPEX'!$M32&lt;&gt;"x"),0,
IF($F29=0,0,
IF(CJ$4&lt;'2.1 Kraftwerk allgemein'!$F$16,0,
IF(CJ$4='2.1 Kraftwerk allgemein'!$F$16,'2.5 CAPEX'!$J32/$F29,
IF(CJ$4&lt;'2.1 Kraftwerk allgemein'!$F$16+$F29,
('2.5 CAPEX'!$J32+SUM(OFFSET('2.5 CAPEX'!CO32,0,-MIN(MAX($F29-1-('2.1 Kraftwerk allgemein'!$F$16-'1.1 Allgemein'!$I$22+1),0),COLUMN(CA29)-1-('2.1 Kraftwerk allgemein'!$F$16-'1.1 Allgemein'!$I$22+1)),1,MIN(MAX($F29-('2.1 Kraftwerk allgemein'!$F$16-'1.1 Allgemein'!$I$22+1),1),COLUMN(CA29)-('2.1 Kraftwerk allgemein'!$F$16-'1.1 Allgemein'!$I$22+1)))))/$F29,
SUM(OFFSET('2.5 CAPEX'!CO32,0,-MIN($F29-1,COLUMN(CA29)-1),1,MIN($F29,COLUMN(CA29))))/$F29)))))))</f>
        <v>0</v>
      </c>
      <c r="CK29" s="199">
        <f ca="1">IF('2.1 Kraftwerk allgemein'!$F$15&lt;'1.1 Allgemein'!$I$22,
IF(OR(ISNUMBER($D29)=FALSE,$F29=""),"",
IF(AND('2.5 CAPEX'!$L32&lt;&gt;"x",'2.5 CAPEX'!$M32&lt;&gt;"x"),0,
IF($F29=0,0,
IF(CK$4&lt;'2.1 Kraftwerk allgemein'!$F$16,0,
IF(CK$4='2.1 Kraftwerk allgemein'!$F$16,'2.5 CAPEX'!$J32/$F29,
IF(CK$4&lt;'2.1 Kraftwerk allgemein'!$F$16+$F29,
('2.5 CAPEX'!$J32+SUM(OFFSET('2.5 CAPEX'!CP32,0,-MIN(MAX($F29-1-('2.1 Kraftwerk allgemein'!$F$16-'2.1 Kraftwerk allgemein'!$F$15+1),0),COLUMN(CB29)-1-('2.1 Kraftwerk allgemein'!$F$16-'2.1 Kraftwerk allgemein'!$F$15+1)),1,MIN(MAX($F29-('2.1 Kraftwerk allgemein'!$F$16-'2.1 Kraftwerk allgemein'!$F$15+1),1),COLUMN(CB29)-('2.1 Kraftwerk allgemein'!$F$16-'2.1 Kraftwerk allgemein'!$F$15+1)))))/$F29,
SUM(OFFSET('2.5 CAPEX'!CP32,0,-MIN($F29-1,COLUMN(CB29)-1),1,MIN($F29,COLUMN(CB29))))/$F29)))))),
IF(OR(ISNUMBER($D29)=FALSE,$F29=""),"",
IF(AND('2.5 CAPEX'!$L32&lt;&gt;"x",'2.5 CAPEX'!$M32&lt;&gt;"x"),0,
IF($F29=0,0,
IF(CK$4&lt;'2.1 Kraftwerk allgemein'!$F$16,0,
IF(CK$4='2.1 Kraftwerk allgemein'!$F$16,'2.5 CAPEX'!$J32/$F29,
IF(CK$4&lt;'2.1 Kraftwerk allgemein'!$F$16+$F29,
('2.5 CAPEX'!$J32+SUM(OFFSET('2.5 CAPEX'!CP32,0,-MIN(MAX($F29-1-('2.1 Kraftwerk allgemein'!$F$16-'1.1 Allgemein'!$I$22+1),0),COLUMN(CB29)-1-('2.1 Kraftwerk allgemein'!$F$16-'1.1 Allgemein'!$I$22+1)),1,MIN(MAX($F29-('2.1 Kraftwerk allgemein'!$F$16-'1.1 Allgemein'!$I$22+1),1),COLUMN(CB29)-('2.1 Kraftwerk allgemein'!$F$16-'1.1 Allgemein'!$I$22+1)))))/$F29,
SUM(OFFSET('2.5 CAPEX'!CP32,0,-MIN($F29-1,COLUMN(CB29)-1),1,MIN($F29,COLUMN(CB29))))/$F29)))))))</f>
        <v>0</v>
      </c>
      <c r="CL29" s="199">
        <f ca="1">IF('2.1 Kraftwerk allgemein'!$F$15&lt;'1.1 Allgemein'!$I$22,
IF(OR(ISNUMBER($D29)=FALSE,$F29=""),"",
IF(AND('2.5 CAPEX'!$L32&lt;&gt;"x",'2.5 CAPEX'!$M32&lt;&gt;"x"),0,
IF($F29=0,0,
IF(CL$4&lt;'2.1 Kraftwerk allgemein'!$F$16,0,
IF(CL$4='2.1 Kraftwerk allgemein'!$F$16,'2.5 CAPEX'!$J32/$F29,
IF(CL$4&lt;'2.1 Kraftwerk allgemein'!$F$16+$F29,
('2.5 CAPEX'!$J32+SUM(OFFSET('2.5 CAPEX'!CQ32,0,-MIN(MAX($F29-1-('2.1 Kraftwerk allgemein'!$F$16-'2.1 Kraftwerk allgemein'!$F$15+1),0),COLUMN(CC29)-1-('2.1 Kraftwerk allgemein'!$F$16-'2.1 Kraftwerk allgemein'!$F$15+1)),1,MIN(MAX($F29-('2.1 Kraftwerk allgemein'!$F$16-'2.1 Kraftwerk allgemein'!$F$15+1),1),COLUMN(CC29)-('2.1 Kraftwerk allgemein'!$F$16-'2.1 Kraftwerk allgemein'!$F$15+1)))))/$F29,
SUM(OFFSET('2.5 CAPEX'!CQ32,0,-MIN($F29-1,COLUMN(CC29)-1),1,MIN($F29,COLUMN(CC29))))/$F29)))))),
IF(OR(ISNUMBER($D29)=FALSE,$F29=""),"",
IF(AND('2.5 CAPEX'!$L32&lt;&gt;"x",'2.5 CAPEX'!$M32&lt;&gt;"x"),0,
IF($F29=0,0,
IF(CL$4&lt;'2.1 Kraftwerk allgemein'!$F$16,0,
IF(CL$4='2.1 Kraftwerk allgemein'!$F$16,'2.5 CAPEX'!$J32/$F29,
IF(CL$4&lt;'2.1 Kraftwerk allgemein'!$F$16+$F29,
('2.5 CAPEX'!$J32+SUM(OFFSET('2.5 CAPEX'!CQ32,0,-MIN(MAX($F29-1-('2.1 Kraftwerk allgemein'!$F$16-'1.1 Allgemein'!$I$22+1),0),COLUMN(CC29)-1-('2.1 Kraftwerk allgemein'!$F$16-'1.1 Allgemein'!$I$22+1)),1,MIN(MAX($F29-('2.1 Kraftwerk allgemein'!$F$16-'1.1 Allgemein'!$I$22+1),1),COLUMN(CC29)-('2.1 Kraftwerk allgemein'!$F$16-'1.1 Allgemein'!$I$22+1)))))/$F29,
SUM(OFFSET('2.5 CAPEX'!CQ32,0,-MIN($F29-1,COLUMN(CC29)-1),1,MIN($F29,COLUMN(CC29))))/$F29)))))))</f>
        <v>0</v>
      </c>
      <c r="CM29" s="199">
        <f ca="1">IF('2.1 Kraftwerk allgemein'!$F$15&lt;'1.1 Allgemein'!$I$22,
IF(OR(ISNUMBER($D29)=FALSE,$F29=""),"",
IF(AND('2.5 CAPEX'!$L32&lt;&gt;"x",'2.5 CAPEX'!$M32&lt;&gt;"x"),0,
IF($F29=0,0,
IF(CM$4&lt;'2.1 Kraftwerk allgemein'!$F$16,0,
IF(CM$4='2.1 Kraftwerk allgemein'!$F$16,'2.5 CAPEX'!$J32/$F29,
IF(CM$4&lt;'2.1 Kraftwerk allgemein'!$F$16+$F29,
('2.5 CAPEX'!$J32+SUM(OFFSET('2.5 CAPEX'!CR32,0,-MIN(MAX($F29-1-('2.1 Kraftwerk allgemein'!$F$16-'2.1 Kraftwerk allgemein'!$F$15+1),0),COLUMN(CD29)-1-('2.1 Kraftwerk allgemein'!$F$16-'2.1 Kraftwerk allgemein'!$F$15+1)),1,MIN(MAX($F29-('2.1 Kraftwerk allgemein'!$F$16-'2.1 Kraftwerk allgemein'!$F$15+1),1),COLUMN(CD29)-('2.1 Kraftwerk allgemein'!$F$16-'2.1 Kraftwerk allgemein'!$F$15+1)))))/$F29,
SUM(OFFSET('2.5 CAPEX'!CR32,0,-MIN($F29-1,COLUMN(CD29)-1),1,MIN($F29,COLUMN(CD29))))/$F29)))))),
IF(OR(ISNUMBER($D29)=FALSE,$F29=""),"",
IF(AND('2.5 CAPEX'!$L32&lt;&gt;"x",'2.5 CAPEX'!$M32&lt;&gt;"x"),0,
IF($F29=0,0,
IF(CM$4&lt;'2.1 Kraftwerk allgemein'!$F$16,0,
IF(CM$4='2.1 Kraftwerk allgemein'!$F$16,'2.5 CAPEX'!$J32/$F29,
IF(CM$4&lt;'2.1 Kraftwerk allgemein'!$F$16+$F29,
('2.5 CAPEX'!$J32+SUM(OFFSET('2.5 CAPEX'!CR32,0,-MIN(MAX($F29-1-('2.1 Kraftwerk allgemein'!$F$16-'1.1 Allgemein'!$I$22+1),0),COLUMN(CD29)-1-('2.1 Kraftwerk allgemein'!$F$16-'1.1 Allgemein'!$I$22+1)),1,MIN(MAX($F29-('2.1 Kraftwerk allgemein'!$F$16-'1.1 Allgemein'!$I$22+1),1),COLUMN(CD29)-('2.1 Kraftwerk allgemein'!$F$16-'1.1 Allgemein'!$I$22+1)))))/$F29,
SUM(OFFSET('2.5 CAPEX'!CR32,0,-MIN($F29-1,COLUMN(CD29)-1),1,MIN($F29,COLUMN(CD29))))/$F29)))))))</f>
        <v>0</v>
      </c>
      <c r="CN29" s="199">
        <f ca="1">IF('2.1 Kraftwerk allgemein'!$F$15&lt;'1.1 Allgemein'!$I$22,
IF(OR(ISNUMBER($D29)=FALSE,$F29=""),"",
IF(AND('2.5 CAPEX'!$L32&lt;&gt;"x",'2.5 CAPEX'!$M32&lt;&gt;"x"),0,
IF($F29=0,0,
IF(CN$4&lt;'2.1 Kraftwerk allgemein'!$F$16,0,
IF(CN$4='2.1 Kraftwerk allgemein'!$F$16,'2.5 CAPEX'!$J32/$F29,
IF(CN$4&lt;'2.1 Kraftwerk allgemein'!$F$16+$F29,
('2.5 CAPEX'!$J32+SUM(OFFSET('2.5 CAPEX'!CS32,0,-MIN(MAX($F29-1-('2.1 Kraftwerk allgemein'!$F$16-'2.1 Kraftwerk allgemein'!$F$15+1),0),COLUMN(CE29)-1-('2.1 Kraftwerk allgemein'!$F$16-'2.1 Kraftwerk allgemein'!$F$15+1)),1,MIN(MAX($F29-('2.1 Kraftwerk allgemein'!$F$16-'2.1 Kraftwerk allgemein'!$F$15+1),1),COLUMN(CE29)-('2.1 Kraftwerk allgemein'!$F$16-'2.1 Kraftwerk allgemein'!$F$15+1)))))/$F29,
SUM(OFFSET('2.5 CAPEX'!CS32,0,-MIN($F29-1,COLUMN(CE29)-1),1,MIN($F29,COLUMN(CE29))))/$F29)))))),
IF(OR(ISNUMBER($D29)=FALSE,$F29=""),"",
IF(AND('2.5 CAPEX'!$L32&lt;&gt;"x",'2.5 CAPEX'!$M32&lt;&gt;"x"),0,
IF($F29=0,0,
IF(CN$4&lt;'2.1 Kraftwerk allgemein'!$F$16,0,
IF(CN$4='2.1 Kraftwerk allgemein'!$F$16,'2.5 CAPEX'!$J32/$F29,
IF(CN$4&lt;'2.1 Kraftwerk allgemein'!$F$16+$F29,
('2.5 CAPEX'!$J32+SUM(OFFSET('2.5 CAPEX'!CS32,0,-MIN(MAX($F29-1-('2.1 Kraftwerk allgemein'!$F$16-'1.1 Allgemein'!$I$22+1),0),COLUMN(CE29)-1-('2.1 Kraftwerk allgemein'!$F$16-'1.1 Allgemein'!$I$22+1)),1,MIN(MAX($F29-('2.1 Kraftwerk allgemein'!$F$16-'1.1 Allgemein'!$I$22+1),1),COLUMN(CE29)-('2.1 Kraftwerk allgemein'!$F$16-'1.1 Allgemein'!$I$22+1)))))/$F29,
SUM(OFFSET('2.5 CAPEX'!CS32,0,-MIN($F29-1,COLUMN(CE29)-1),1,MIN($F29,COLUMN(CE29))))/$F29)))))))</f>
        <v>0</v>
      </c>
      <c r="CO29" s="199">
        <f ca="1">IF('2.1 Kraftwerk allgemein'!$F$15&lt;'1.1 Allgemein'!$I$22,
IF(OR(ISNUMBER($D29)=FALSE,$F29=""),"",
IF(AND('2.5 CAPEX'!$L32&lt;&gt;"x",'2.5 CAPEX'!$M32&lt;&gt;"x"),0,
IF($F29=0,0,
IF(CO$4&lt;'2.1 Kraftwerk allgemein'!$F$16,0,
IF(CO$4='2.1 Kraftwerk allgemein'!$F$16,'2.5 CAPEX'!$J32/$F29,
IF(CO$4&lt;'2.1 Kraftwerk allgemein'!$F$16+$F29,
('2.5 CAPEX'!$J32+SUM(OFFSET('2.5 CAPEX'!CT32,0,-MIN(MAX($F29-1-('2.1 Kraftwerk allgemein'!$F$16-'2.1 Kraftwerk allgemein'!$F$15+1),0),COLUMN(CF29)-1-('2.1 Kraftwerk allgemein'!$F$16-'2.1 Kraftwerk allgemein'!$F$15+1)),1,MIN(MAX($F29-('2.1 Kraftwerk allgemein'!$F$16-'2.1 Kraftwerk allgemein'!$F$15+1),1),COLUMN(CF29)-('2.1 Kraftwerk allgemein'!$F$16-'2.1 Kraftwerk allgemein'!$F$15+1)))))/$F29,
SUM(OFFSET('2.5 CAPEX'!CT32,0,-MIN($F29-1,COLUMN(CF29)-1),1,MIN($F29,COLUMN(CF29))))/$F29)))))),
IF(OR(ISNUMBER($D29)=FALSE,$F29=""),"",
IF(AND('2.5 CAPEX'!$L32&lt;&gt;"x",'2.5 CAPEX'!$M32&lt;&gt;"x"),0,
IF($F29=0,0,
IF(CO$4&lt;'2.1 Kraftwerk allgemein'!$F$16,0,
IF(CO$4='2.1 Kraftwerk allgemein'!$F$16,'2.5 CAPEX'!$J32/$F29,
IF(CO$4&lt;'2.1 Kraftwerk allgemein'!$F$16+$F29,
('2.5 CAPEX'!$J32+SUM(OFFSET('2.5 CAPEX'!CT32,0,-MIN(MAX($F29-1-('2.1 Kraftwerk allgemein'!$F$16-'1.1 Allgemein'!$I$22+1),0),COLUMN(CF29)-1-('2.1 Kraftwerk allgemein'!$F$16-'1.1 Allgemein'!$I$22+1)),1,MIN(MAX($F29-('2.1 Kraftwerk allgemein'!$F$16-'1.1 Allgemein'!$I$22+1),1),COLUMN(CF29)-('2.1 Kraftwerk allgemein'!$F$16-'1.1 Allgemein'!$I$22+1)))))/$F29,
SUM(OFFSET('2.5 CAPEX'!CT32,0,-MIN($F29-1,COLUMN(CF29)-1),1,MIN($F29,COLUMN(CF29))))/$F29)))))))</f>
        <v>0</v>
      </c>
      <c r="CP29" s="199">
        <f ca="1">IF('2.1 Kraftwerk allgemein'!$F$15&lt;'1.1 Allgemein'!$I$22,
IF(OR(ISNUMBER($D29)=FALSE,$F29=""),"",
IF(AND('2.5 CAPEX'!$L32&lt;&gt;"x",'2.5 CAPEX'!$M32&lt;&gt;"x"),0,
IF($F29=0,0,
IF(CP$4&lt;'2.1 Kraftwerk allgemein'!$F$16,0,
IF(CP$4='2.1 Kraftwerk allgemein'!$F$16,'2.5 CAPEX'!$J32/$F29,
IF(CP$4&lt;'2.1 Kraftwerk allgemein'!$F$16+$F29,
('2.5 CAPEX'!$J32+SUM(OFFSET('2.5 CAPEX'!CU32,0,-MIN(MAX($F29-1-('2.1 Kraftwerk allgemein'!$F$16-'2.1 Kraftwerk allgemein'!$F$15+1),0),COLUMN(CG29)-1-('2.1 Kraftwerk allgemein'!$F$16-'2.1 Kraftwerk allgemein'!$F$15+1)),1,MIN(MAX($F29-('2.1 Kraftwerk allgemein'!$F$16-'2.1 Kraftwerk allgemein'!$F$15+1),1),COLUMN(CG29)-('2.1 Kraftwerk allgemein'!$F$16-'2.1 Kraftwerk allgemein'!$F$15+1)))))/$F29,
SUM(OFFSET('2.5 CAPEX'!CU32,0,-MIN($F29-1,COLUMN(CG29)-1),1,MIN($F29,COLUMN(CG29))))/$F29)))))),
IF(OR(ISNUMBER($D29)=FALSE,$F29=""),"",
IF(AND('2.5 CAPEX'!$L32&lt;&gt;"x",'2.5 CAPEX'!$M32&lt;&gt;"x"),0,
IF($F29=0,0,
IF(CP$4&lt;'2.1 Kraftwerk allgemein'!$F$16,0,
IF(CP$4='2.1 Kraftwerk allgemein'!$F$16,'2.5 CAPEX'!$J32/$F29,
IF(CP$4&lt;'2.1 Kraftwerk allgemein'!$F$16+$F29,
('2.5 CAPEX'!$J32+SUM(OFFSET('2.5 CAPEX'!CU32,0,-MIN(MAX($F29-1-('2.1 Kraftwerk allgemein'!$F$16-'1.1 Allgemein'!$I$22+1),0),COLUMN(CG29)-1-('2.1 Kraftwerk allgemein'!$F$16-'1.1 Allgemein'!$I$22+1)),1,MIN(MAX($F29-('2.1 Kraftwerk allgemein'!$F$16-'1.1 Allgemein'!$I$22+1),1),COLUMN(CG29)-('2.1 Kraftwerk allgemein'!$F$16-'1.1 Allgemein'!$I$22+1)))))/$F29,
SUM(OFFSET('2.5 CAPEX'!CU32,0,-MIN($F29-1,COLUMN(CG29)-1),1,MIN($F29,COLUMN(CG29))))/$F29)))))))</f>
        <v>0</v>
      </c>
      <c r="CQ29" s="199">
        <f ca="1">IF('2.1 Kraftwerk allgemein'!$F$15&lt;'1.1 Allgemein'!$I$22,
IF(OR(ISNUMBER($D29)=FALSE,$F29=""),"",
IF(AND('2.5 CAPEX'!$L32&lt;&gt;"x",'2.5 CAPEX'!$M32&lt;&gt;"x"),0,
IF($F29=0,0,
IF(CQ$4&lt;'2.1 Kraftwerk allgemein'!$F$16,0,
IF(CQ$4='2.1 Kraftwerk allgemein'!$F$16,'2.5 CAPEX'!$J32/$F29,
IF(CQ$4&lt;'2.1 Kraftwerk allgemein'!$F$16+$F29,
('2.5 CAPEX'!$J32+SUM(OFFSET('2.5 CAPEX'!CV32,0,-MIN(MAX($F29-1-('2.1 Kraftwerk allgemein'!$F$16-'2.1 Kraftwerk allgemein'!$F$15+1),0),COLUMN(CH29)-1-('2.1 Kraftwerk allgemein'!$F$16-'2.1 Kraftwerk allgemein'!$F$15+1)),1,MIN(MAX($F29-('2.1 Kraftwerk allgemein'!$F$16-'2.1 Kraftwerk allgemein'!$F$15+1),1),COLUMN(CH29)-('2.1 Kraftwerk allgemein'!$F$16-'2.1 Kraftwerk allgemein'!$F$15+1)))))/$F29,
SUM(OFFSET('2.5 CAPEX'!CV32,0,-MIN($F29-1,COLUMN(CH29)-1),1,MIN($F29,COLUMN(CH29))))/$F29)))))),
IF(OR(ISNUMBER($D29)=FALSE,$F29=""),"",
IF(AND('2.5 CAPEX'!$L32&lt;&gt;"x",'2.5 CAPEX'!$M32&lt;&gt;"x"),0,
IF($F29=0,0,
IF(CQ$4&lt;'2.1 Kraftwerk allgemein'!$F$16,0,
IF(CQ$4='2.1 Kraftwerk allgemein'!$F$16,'2.5 CAPEX'!$J32/$F29,
IF(CQ$4&lt;'2.1 Kraftwerk allgemein'!$F$16+$F29,
('2.5 CAPEX'!$J32+SUM(OFFSET('2.5 CAPEX'!CV32,0,-MIN(MAX($F29-1-('2.1 Kraftwerk allgemein'!$F$16-'1.1 Allgemein'!$I$22+1),0),COLUMN(CH29)-1-('2.1 Kraftwerk allgemein'!$F$16-'1.1 Allgemein'!$I$22+1)),1,MIN(MAX($F29-('2.1 Kraftwerk allgemein'!$F$16-'1.1 Allgemein'!$I$22+1),1),COLUMN(CH29)-('2.1 Kraftwerk allgemein'!$F$16-'1.1 Allgemein'!$I$22+1)))))/$F29,
SUM(OFFSET('2.5 CAPEX'!CV32,0,-MIN($F29-1,COLUMN(CH29)-1),1,MIN($F29,COLUMN(CH29))))/$F29)))))))</f>
        <v>0</v>
      </c>
      <c r="CR29" s="199">
        <f ca="1">IF('2.1 Kraftwerk allgemein'!$F$15&lt;'1.1 Allgemein'!$I$22,
IF(OR(ISNUMBER($D29)=FALSE,$F29=""),"",
IF(AND('2.5 CAPEX'!$L32&lt;&gt;"x",'2.5 CAPEX'!$M32&lt;&gt;"x"),0,
IF($F29=0,0,
IF(CR$4&lt;'2.1 Kraftwerk allgemein'!$F$16,0,
IF(CR$4='2.1 Kraftwerk allgemein'!$F$16,'2.5 CAPEX'!$J32/$F29,
IF(CR$4&lt;'2.1 Kraftwerk allgemein'!$F$16+$F29,
('2.5 CAPEX'!$J32+SUM(OFFSET('2.5 CAPEX'!CW32,0,-MIN(MAX($F29-1-('2.1 Kraftwerk allgemein'!$F$16-'2.1 Kraftwerk allgemein'!$F$15+1),0),COLUMN(CI29)-1-('2.1 Kraftwerk allgemein'!$F$16-'2.1 Kraftwerk allgemein'!$F$15+1)),1,MIN(MAX($F29-('2.1 Kraftwerk allgemein'!$F$16-'2.1 Kraftwerk allgemein'!$F$15+1),1),COLUMN(CI29)-('2.1 Kraftwerk allgemein'!$F$16-'2.1 Kraftwerk allgemein'!$F$15+1)))))/$F29,
SUM(OFFSET('2.5 CAPEX'!CW32,0,-MIN($F29-1,COLUMN(CI29)-1),1,MIN($F29,COLUMN(CI29))))/$F29)))))),
IF(OR(ISNUMBER($D29)=FALSE,$F29=""),"",
IF(AND('2.5 CAPEX'!$L32&lt;&gt;"x",'2.5 CAPEX'!$M32&lt;&gt;"x"),0,
IF($F29=0,0,
IF(CR$4&lt;'2.1 Kraftwerk allgemein'!$F$16,0,
IF(CR$4='2.1 Kraftwerk allgemein'!$F$16,'2.5 CAPEX'!$J32/$F29,
IF(CR$4&lt;'2.1 Kraftwerk allgemein'!$F$16+$F29,
('2.5 CAPEX'!$J32+SUM(OFFSET('2.5 CAPEX'!CW32,0,-MIN(MAX($F29-1-('2.1 Kraftwerk allgemein'!$F$16-'1.1 Allgemein'!$I$22+1),0),COLUMN(CI29)-1-('2.1 Kraftwerk allgemein'!$F$16-'1.1 Allgemein'!$I$22+1)),1,MIN(MAX($F29-('2.1 Kraftwerk allgemein'!$F$16-'1.1 Allgemein'!$I$22+1),1),COLUMN(CI29)-('2.1 Kraftwerk allgemein'!$F$16-'1.1 Allgemein'!$I$22+1)))))/$F29,
SUM(OFFSET('2.5 CAPEX'!CW32,0,-MIN($F29-1,COLUMN(CI29)-1),1,MIN($F29,COLUMN(CI29))))/$F29)))))))</f>
        <v>0</v>
      </c>
      <c r="CS29" s="199">
        <f ca="1">IF('2.1 Kraftwerk allgemein'!$F$15&lt;'1.1 Allgemein'!$I$22,
IF(OR(ISNUMBER($D29)=FALSE,$F29=""),"",
IF(AND('2.5 CAPEX'!$L32&lt;&gt;"x",'2.5 CAPEX'!$M32&lt;&gt;"x"),0,
IF($F29=0,0,
IF(CS$4&lt;'2.1 Kraftwerk allgemein'!$F$16,0,
IF(CS$4='2.1 Kraftwerk allgemein'!$F$16,'2.5 CAPEX'!$J32/$F29,
IF(CS$4&lt;'2.1 Kraftwerk allgemein'!$F$16+$F29,
('2.5 CAPEX'!$J32+SUM(OFFSET('2.5 CAPEX'!CX32,0,-MIN(MAX($F29-1-('2.1 Kraftwerk allgemein'!$F$16-'2.1 Kraftwerk allgemein'!$F$15+1),0),COLUMN(CJ29)-1-('2.1 Kraftwerk allgemein'!$F$16-'2.1 Kraftwerk allgemein'!$F$15+1)),1,MIN(MAX($F29-('2.1 Kraftwerk allgemein'!$F$16-'2.1 Kraftwerk allgemein'!$F$15+1),1),COLUMN(CJ29)-('2.1 Kraftwerk allgemein'!$F$16-'2.1 Kraftwerk allgemein'!$F$15+1)))))/$F29,
SUM(OFFSET('2.5 CAPEX'!CX32,0,-MIN($F29-1,COLUMN(CJ29)-1),1,MIN($F29,COLUMN(CJ29))))/$F29)))))),
IF(OR(ISNUMBER($D29)=FALSE,$F29=""),"",
IF(AND('2.5 CAPEX'!$L32&lt;&gt;"x",'2.5 CAPEX'!$M32&lt;&gt;"x"),0,
IF($F29=0,0,
IF(CS$4&lt;'2.1 Kraftwerk allgemein'!$F$16,0,
IF(CS$4='2.1 Kraftwerk allgemein'!$F$16,'2.5 CAPEX'!$J32/$F29,
IF(CS$4&lt;'2.1 Kraftwerk allgemein'!$F$16+$F29,
('2.5 CAPEX'!$J32+SUM(OFFSET('2.5 CAPEX'!CX32,0,-MIN(MAX($F29-1-('2.1 Kraftwerk allgemein'!$F$16-'1.1 Allgemein'!$I$22+1),0),COLUMN(CJ29)-1-('2.1 Kraftwerk allgemein'!$F$16-'1.1 Allgemein'!$I$22+1)),1,MIN(MAX($F29-('2.1 Kraftwerk allgemein'!$F$16-'1.1 Allgemein'!$I$22+1),1),COLUMN(CJ29)-('2.1 Kraftwerk allgemein'!$F$16-'1.1 Allgemein'!$I$22+1)))))/$F29,
SUM(OFFSET('2.5 CAPEX'!CX32,0,-MIN($F29-1,COLUMN(CJ29)-1),1,MIN($F29,COLUMN(CJ29))))/$F29)))))))</f>
        <v>0</v>
      </c>
      <c r="CT29" s="199">
        <f ca="1">IF('2.1 Kraftwerk allgemein'!$F$15&lt;'1.1 Allgemein'!$I$22,
IF(OR(ISNUMBER($D29)=FALSE,$F29=""),"",
IF(AND('2.5 CAPEX'!$L32&lt;&gt;"x",'2.5 CAPEX'!$M32&lt;&gt;"x"),0,
IF($F29=0,0,
IF(CT$4&lt;'2.1 Kraftwerk allgemein'!$F$16,0,
IF(CT$4='2.1 Kraftwerk allgemein'!$F$16,'2.5 CAPEX'!$J32/$F29,
IF(CT$4&lt;'2.1 Kraftwerk allgemein'!$F$16+$F29,
('2.5 CAPEX'!$J32+SUM(OFFSET('2.5 CAPEX'!CY32,0,-MIN(MAX($F29-1-('2.1 Kraftwerk allgemein'!$F$16-'2.1 Kraftwerk allgemein'!$F$15+1),0),COLUMN(CK29)-1-('2.1 Kraftwerk allgemein'!$F$16-'2.1 Kraftwerk allgemein'!$F$15+1)),1,MIN(MAX($F29-('2.1 Kraftwerk allgemein'!$F$16-'2.1 Kraftwerk allgemein'!$F$15+1),1),COLUMN(CK29)-('2.1 Kraftwerk allgemein'!$F$16-'2.1 Kraftwerk allgemein'!$F$15+1)))))/$F29,
SUM(OFFSET('2.5 CAPEX'!CY32,0,-MIN($F29-1,COLUMN(CK29)-1),1,MIN($F29,COLUMN(CK29))))/$F29)))))),
IF(OR(ISNUMBER($D29)=FALSE,$F29=""),"",
IF(AND('2.5 CAPEX'!$L32&lt;&gt;"x",'2.5 CAPEX'!$M32&lt;&gt;"x"),0,
IF($F29=0,0,
IF(CT$4&lt;'2.1 Kraftwerk allgemein'!$F$16,0,
IF(CT$4='2.1 Kraftwerk allgemein'!$F$16,'2.5 CAPEX'!$J32/$F29,
IF(CT$4&lt;'2.1 Kraftwerk allgemein'!$F$16+$F29,
('2.5 CAPEX'!$J32+SUM(OFFSET('2.5 CAPEX'!CY32,0,-MIN(MAX($F29-1-('2.1 Kraftwerk allgemein'!$F$16-'1.1 Allgemein'!$I$22+1),0),COLUMN(CK29)-1-('2.1 Kraftwerk allgemein'!$F$16-'1.1 Allgemein'!$I$22+1)),1,MIN(MAX($F29-('2.1 Kraftwerk allgemein'!$F$16-'1.1 Allgemein'!$I$22+1),1),COLUMN(CK29)-('2.1 Kraftwerk allgemein'!$F$16-'1.1 Allgemein'!$I$22+1)))))/$F29,
SUM(OFFSET('2.5 CAPEX'!CY32,0,-MIN($F29-1,COLUMN(CK29)-1),1,MIN($F29,COLUMN(CK29))))/$F29)))))))</f>
        <v>0</v>
      </c>
      <c r="CU29" s="199">
        <f ca="1">IF('2.1 Kraftwerk allgemein'!$F$15&lt;'1.1 Allgemein'!$I$22,
IF(OR(ISNUMBER($D29)=FALSE,$F29=""),"",
IF(AND('2.5 CAPEX'!$L32&lt;&gt;"x",'2.5 CAPEX'!$M32&lt;&gt;"x"),0,
IF($F29=0,0,
IF(CU$4&lt;'2.1 Kraftwerk allgemein'!$F$16,0,
IF(CU$4='2.1 Kraftwerk allgemein'!$F$16,'2.5 CAPEX'!$J32/$F29,
IF(CU$4&lt;'2.1 Kraftwerk allgemein'!$F$16+$F29,
('2.5 CAPEX'!$J32+SUM(OFFSET('2.5 CAPEX'!CZ32,0,-MIN(MAX($F29-1-('2.1 Kraftwerk allgemein'!$F$16-'2.1 Kraftwerk allgemein'!$F$15+1),0),COLUMN(CL29)-1-('2.1 Kraftwerk allgemein'!$F$16-'2.1 Kraftwerk allgemein'!$F$15+1)),1,MIN(MAX($F29-('2.1 Kraftwerk allgemein'!$F$16-'2.1 Kraftwerk allgemein'!$F$15+1),1),COLUMN(CL29)-('2.1 Kraftwerk allgemein'!$F$16-'2.1 Kraftwerk allgemein'!$F$15+1)))))/$F29,
SUM(OFFSET('2.5 CAPEX'!CZ32,0,-MIN($F29-1,COLUMN(CL29)-1),1,MIN($F29,COLUMN(CL29))))/$F29)))))),
IF(OR(ISNUMBER($D29)=FALSE,$F29=""),"",
IF(AND('2.5 CAPEX'!$L32&lt;&gt;"x",'2.5 CAPEX'!$M32&lt;&gt;"x"),0,
IF($F29=0,0,
IF(CU$4&lt;'2.1 Kraftwerk allgemein'!$F$16,0,
IF(CU$4='2.1 Kraftwerk allgemein'!$F$16,'2.5 CAPEX'!$J32/$F29,
IF(CU$4&lt;'2.1 Kraftwerk allgemein'!$F$16+$F29,
('2.5 CAPEX'!$J32+SUM(OFFSET('2.5 CAPEX'!CZ32,0,-MIN(MAX($F29-1-('2.1 Kraftwerk allgemein'!$F$16-'1.1 Allgemein'!$I$22+1),0),COLUMN(CL29)-1-('2.1 Kraftwerk allgemein'!$F$16-'1.1 Allgemein'!$I$22+1)),1,MIN(MAX($F29-('2.1 Kraftwerk allgemein'!$F$16-'1.1 Allgemein'!$I$22+1),1),COLUMN(CL29)-('2.1 Kraftwerk allgemein'!$F$16-'1.1 Allgemein'!$I$22+1)))))/$F29,
SUM(OFFSET('2.5 CAPEX'!CZ32,0,-MIN($F29-1,COLUMN(CL29)-1),1,MIN($F29,COLUMN(CL29))))/$F29)))))))</f>
        <v>0</v>
      </c>
      <c r="CV29" s="199">
        <f ca="1">IF('2.1 Kraftwerk allgemein'!$F$15&lt;'1.1 Allgemein'!$I$22,
IF(OR(ISNUMBER($D29)=FALSE,$F29=""),"",
IF(AND('2.5 CAPEX'!$L32&lt;&gt;"x",'2.5 CAPEX'!$M32&lt;&gt;"x"),0,
IF($F29=0,0,
IF(CV$4&lt;'2.1 Kraftwerk allgemein'!$F$16,0,
IF(CV$4='2.1 Kraftwerk allgemein'!$F$16,'2.5 CAPEX'!$J32/$F29,
IF(CV$4&lt;'2.1 Kraftwerk allgemein'!$F$16+$F29,
('2.5 CAPEX'!$J32+SUM(OFFSET('2.5 CAPEX'!DA32,0,-MIN(MAX($F29-1-('2.1 Kraftwerk allgemein'!$F$16-'2.1 Kraftwerk allgemein'!$F$15+1),0),COLUMN(CM29)-1-('2.1 Kraftwerk allgemein'!$F$16-'2.1 Kraftwerk allgemein'!$F$15+1)),1,MIN(MAX($F29-('2.1 Kraftwerk allgemein'!$F$16-'2.1 Kraftwerk allgemein'!$F$15+1),1),COLUMN(CM29)-('2.1 Kraftwerk allgemein'!$F$16-'2.1 Kraftwerk allgemein'!$F$15+1)))))/$F29,
SUM(OFFSET('2.5 CAPEX'!DA32,0,-MIN($F29-1,COLUMN(CM29)-1),1,MIN($F29,COLUMN(CM29))))/$F29)))))),
IF(OR(ISNUMBER($D29)=FALSE,$F29=""),"",
IF(AND('2.5 CAPEX'!$L32&lt;&gt;"x",'2.5 CAPEX'!$M32&lt;&gt;"x"),0,
IF($F29=0,0,
IF(CV$4&lt;'2.1 Kraftwerk allgemein'!$F$16,0,
IF(CV$4='2.1 Kraftwerk allgemein'!$F$16,'2.5 CAPEX'!$J32/$F29,
IF(CV$4&lt;'2.1 Kraftwerk allgemein'!$F$16+$F29,
('2.5 CAPEX'!$J32+SUM(OFFSET('2.5 CAPEX'!DA32,0,-MIN(MAX($F29-1-('2.1 Kraftwerk allgemein'!$F$16-'1.1 Allgemein'!$I$22+1),0),COLUMN(CM29)-1-('2.1 Kraftwerk allgemein'!$F$16-'1.1 Allgemein'!$I$22+1)),1,MIN(MAX($F29-('2.1 Kraftwerk allgemein'!$F$16-'1.1 Allgemein'!$I$22+1),1),COLUMN(CM29)-('2.1 Kraftwerk allgemein'!$F$16-'1.1 Allgemein'!$I$22+1)))))/$F29,
SUM(OFFSET('2.5 CAPEX'!DA32,0,-MIN($F29-1,COLUMN(CM29)-1),1,MIN($F29,COLUMN(CM29))))/$F29)))))))</f>
        <v>0</v>
      </c>
      <c r="CW29" s="199">
        <f ca="1">IF('2.1 Kraftwerk allgemein'!$F$15&lt;'1.1 Allgemein'!$I$22,
IF(OR(ISNUMBER($D29)=FALSE,$F29=""),"",
IF(AND('2.5 CAPEX'!$L32&lt;&gt;"x",'2.5 CAPEX'!$M32&lt;&gt;"x"),0,
IF($F29=0,0,
IF(CW$4&lt;'2.1 Kraftwerk allgemein'!$F$16,0,
IF(CW$4='2.1 Kraftwerk allgemein'!$F$16,'2.5 CAPEX'!$J32/$F29,
IF(CW$4&lt;'2.1 Kraftwerk allgemein'!$F$16+$F29,
('2.5 CAPEX'!$J32+SUM(OFFSET('2.5 CAPEX'!DB32,0,-MIN(MAX($F29-1-('2.1 Kraftwerk allgemein'!$F$16-'2.1 Kraftwerk allgemein'!$F$15+1),0),COLUMN(CN29)-1-('2.1 Kraftwerk allgemein'!$F$16-'2.1 Kraftwerk allgemein'!$F$15+1)),1,MIN(MAX($F29-('2.1 Kraftwerk allgemein'!$F$16-'2.1 Kraftwerk allgemein'!$F$15+1),1),COLUMN(CN29)-('2.1 Kraftwerk allgemein'!$F$16-'2.1 Kraftwerk allgemein'!$F$15+1)))))/$F29,
SUM(OFFSET('2.5 CAPEX'!DB32,0,-MIN($F29-1,COLUMN(CN29)-1),1,MIN($F29,COLUMN(CN29))))/$F29)))))),
IF(OR(ISNUMBER($D29)=FALSE,$F29=""),"",
IF(AND('2.5 CAPEX'!$L32&lt;&gt;"x",'2.5 CAPEX'!$M32&lt;&gt;"x"),0,
IF($F29=0,0,
IF(CW$4&lt;'2.1 Kraftwerk allgemein'!$F$16,0,
IF(CW$4='2.1 Kraftwerk allgemein'!$F$16,'2.5 CAPEX'!$J32/$F29,
IF(CW$4&lt;'2.1 Kraftwerk allgemein'!$F$16+$F29,
('2.5 CAPEX'!$J32+SUM(OFFSET('2.5 CAPEX'!DB32,0,-MIN(MAX($F29-1-('2.1 Kraftwerk allgemein'!$F$16-'1.1 Allgemein'!$I$22+1),0),COLUMN(CN29)-1-('2.1 Kraftwerk allgemein'!$F$16-'1.1 Allgemein'!$I$22+1)),1,MIN(MAX($F29-('2.1 Kraftwerk allgemein'!$F$16-'1.1 Allgemein'!$I$22+1),1),COLUMN(CN29)-('2.1 Kraftwerk allgemein'!$F$16-'1.1 Allgemein'!$I$22+1)))))/$F29,
SUM(OFFSET('2.5 CAPEX'!DB32,0,-MIN($F29-1,COLUMN(CN29)-1),1,MIN($F29,COLUMN(CN29))))/$F29)))))))</f>
        <v>0</v>
      </c>
      <c r="CX29" s="199">
        <f ca="1">IF('2.1 Kraftwerk allgemein'!$F$15&lt;'1.1 Allgemein'!$I$22,
IF(OR(ISNUMBER($D29)=FALSE,$F29=""),"",
IF(AND('2.5 CAPEX'!$L32&lt;&gt;"x",'2.5 CAPEX'!$M32&lt;&gt;"x"),0,
IF($F29=0,0,
IF(CX$4&lt;'2.1 Kraftwerk allgemein'!$F$16,0,
IF(CX$4='2.1 Kraftwerk allgemein'!$F$16,'2.5 CAPEX'!$J32/$F29,
IF(CX$4&lt;'2.1 Kraftwerk allgemein'!$F$16+$F29,
('2.5 CAPEX'!$J32+SUM(OFFSET('2.5 CAPEX'!DC32,0,-MIN(MAX($F29-1-('2.1 Kraftwerk allgemein'!$F$16-'2.1 Kraftwerk allgemein'!$F$15+1),0),COLUMN(CO29)-1-('2.1 Kraftwerk allgemein'!$F$16-'2.1 Kraftwerk allgemein'!$F$15+1)),1,MIN(MAX($F29-('2.1 Kraftwerk allgemein'!$F$16-'2.1 Kraftwerk allgemein'!$F$15+1),1),COLUMN(CO29)-('2.1 Kraftwerk allgemein'!$F$16-'2.1 Kraftwerk allgemein'!$F$15+1)))))/$F29,
SUM(OFFSET('2.5 CAPEX'!DC32,0,-MIN($F29-1,COLUMN(CO29)-1),1,MIN($F29,COLUMN(CO29))))/$F29)))))),
IF(OR(ISNUMBER($D29)=FALSE,$F29=""),"",
IF(AND('2.5 CAPEX'!$L32&lt;&gt;"x",'2.5 CAPEX'!$M32&lt;&gt;"x"),0,
IF($F29=0,0,
IF(CX$4&lt;'2.1 Kraftwerk allgemein'!$F$16,0,
IF(CX$4='2.1 Kraftwerk allgemein'!$F$16,'2.5 CAPEX'!$J32/$F29,
IF(CX$4&lt;'2.1 Kraftwerk allgemein'!$F$16+$F29,
('2.5 CAPEX'!$J32+SUM(OFFSET('2.5 CAPEX'!DC32,0,-MIN(MAX($F29-1-('2.1 Kraftwerk allgemein'!$F$16-'1.1 Allgemein'!$I$22+1),0),COLUMN(CO29)-1-('2.1 Kraftwerk allgemein'!$F$16-'1.1 Allgemein'!$I$22+1)),1,MIN(MAX($F29-('2.1 Kraftwerk allgemein'!$F$16-'1.1 Allgemein'!$I$22+1),1),COLUMN(CO29)-('2.1 Kraftwerk allgemein'!$F$16-'1.1 Allgemein'!$I$22+1)))))/$F29,
SUM(OFFSET('2.5 CAPEX'!DC32,0,-MIN($F29-1,COLUMN(CO29)-1),1,MIN($F29,COLUMN(CO29))))/$F29)))))))</f>
        <v>0</v>
      </c>
      <c r="CY29" s="199">
        <f ca="1">IF('2.1 Kraftwerk allgemein'!$F$15&lt;'1.1 Allgemein'!$I$22,
IF(OR(ISNUMBER($D29)=FALSE,$F29=""),"",
IF(AND('2.5 CAPEX'!$L32&lt;&gt;"x",'2.5 CAPEX'!$M32&lt;&gt;"x"),0,
IF($F29=0,0,
IF(CY$4&lt;'2.1 Kraftwerk allgemein'!$F$16,0,
IF(CY$4='2.1 Kraftwerk allgemein'!$F$16,'2.5 CAPEX'!$J32/$F29,
IF(CY$4&lt;'2.1 Kraftwerk allgemein'!$F$16+$F29,
('2.5 CAPEX'!$J32+SUM(OFFSET('2.5 CAPEX'!DD32,0,-MIN(MAX($F29-1-('2.1 Kraftwerk allgemein'!$F$16-'2.1 Kraftwerk allgemein'!$F$15+1),0),COLUMN(CP29)-1-('2.1 Kraftwerk allgemein'!$F$16-'2.1 Kraftwerk allgemein'!$F$15+1)),1,MIN(MAX($F29-('2.1 Kraftwerk allgemein'!$F$16-'2.1 Kraftwerk allgemein'!$F$15+1),1),COLUMN(CP29)-('2.1 Kraftwerk allgemein'!$F$16-'2.1 Kraftwerk allgemein'!$F$15+1)))))/$F29,
SUM(OFFSET('2.5 CAPEX'!DD32,0,-MIN($F29-1,COLUMN(CP29)-1),1,MIN($F29,COLUMN(CP29))))/$F29)))))),
IF(OR(ISNUMBER($D29)=FALSE,$F29=""),"",
IF(AND('2.5 CAPEX'!$L32&lt;&gt;"x",'2.5 CAPEX'!$M32&lt;&gt;"x"),0,
IF($F29=0,0,
IF(CY$4&lt;'2.1 Kraftwerk allgemein'!$F$16,0,
IF(CY$4='2.1 Kraftwerk allgemein'!$F$16,'2.5 CAPEX'!$J32/$F29,
IF(CY$4&lt;'2.1 Kraftwerk allgemein'!$F$16+$F29,
('2.5 CAPEX'!$J32+SUM(OFFSET('2.5 CAPEX'!DD32,0,-MIN(MAX($F29-1-('2.1 Kraftwerk allgemein'!$F$16-'1.1 Allgemein'!$I$22+1),0),COLUMN(CP29)-1-('2.1 Kraftwerk allgemein'!$F$16-'1.1 Allgemein'!$I$22+1)),1,MIN(MAX($F29-('2.1 Kraftwerk allgemein'!$F$16-'1.1 Allgemein'!$I$22+1),1),COLUMN(CP29)-('2.1 Kraftwerk allgemein'!$F$16-'1.1 Allgemein'!$I$22+1)))))/$F29,
SUM(OFFSET('2.5 CAPEX'!DD32,0,-MIN($F29-1,COLUMN(CP29)-1),1,MIN($F29,COLUMN(CP29))))/$F29)))))))</f>
        <v>0</v>
      </c>
      <c r="CZ29" s="199">
        <f ca="1">IF('2.1 Kraftwerk allgemein'!$F$15&lt;'1.1 Allgemein'!$I$22,
IF(OR(ISNUMBER($D29)=FALSE,$F29=""),"",
IF(AND('2.5 CAPEX'!$L32&lt;&gt;"x",'2.5 CAPEX'!$M32&lt;&gt;"x"),0,
IF($F29=0,0,
IF(CZ$4&lt;'2.1 Kraftwerk allgemein'!$F$16,0,
IF(CZ$4='2.1 Kraftwerk allgemein'!$F$16,'2.5 CAPEX'!$J32/$F29,
IF(CZ$4&lt;'2.1 Kraftwerk allgemein'!$F$16+$F29,
('2.5 CAPEX'!$J32+SUM(OFFSET('2.5 CAPEX'!DE32,0,-MIN(MAX($F29-1-('2.1 Kraftwerk allgemein'!$F$16-'2.1 Kraftwerk allgemein'!$F$15+1),0),COLUMN(CQ29)-1-('2.1 Kraftwerk allgemein'!$F$16-'2.1 Kraftwerk allgemein'!$F$15+1)),1,MIN(MAX($F29-('2.1 Kraftwerk allgemein'!$F$16-'2.1 Kraftwerk allgemein'!$F$15+1),1),COLUMN(CQ29)-('2.1 Kraftwerk allgemein'!$F$16-'2.1 Kraftwerk allgemein'!$F$15+1)))))/$F29,
SUM(OFFSET('2.5 CAPEX'!DE32,0,-MIN($F29-1,COLUMN(CQ29)-1),1,MIN($F29,COLUMN(CQ29))))/$F29)))))),
IF(OR(ISNUMBER($D29)=FALSE,$F29=""),"",
IF(AND('2.5 CAPEX'!$L32&lt;&gt;"x",'2.5 CAPEX'!$M32&lt;&gt;"x"),0,
IF($F29=0,0,
IF(CZ$4&lt;'2.1 Kraftwerk allgemein'!$F$16,0,
IF(CZ$4='2.1 Kraftwerk allgemein'!$F$16,'2.5 CAPEX'!$J32/$F29,
IF(CZ$4&lt;'2.1 Kraftwerk allgemein'!$F$16+$F29,
('2.5 CAPEX'!$J32+SUM(OFFSET('2.5 CAPEX'!DE32,0,-MIN(MAX($F29-1-('2.1 Kraftwerk allgemein'!$F$16-'1.1 Allgemein'!$I$22+1),0),COLUMN(CQ29)-1-('2.1 Kraftwerk allgemein'!$F$16-'1.1 Allgemein'!$I$22+1)),1,MIN(MAX($F29-('2.1 Kraftwerk allgemein'!$F$16-'1.1 Allgemein'!$I$22+1),1),COLUMN(CQ29)-('2.1 Kraftwerk allgemein'!$F$16-'1.1 Allgemein'!$I$22+1)))))/$F29,
SUM(OFFSET('2.5 CAPEX'!DE32,0,-MIN($F29-1,COLUMN(CQ29)-1),1,MIN($F29,COLUMN(CQ29))))/$F29)))))))</f>
        <v>0</v>
      </c>
      <c r="DA29" s="199">
        <f ca="1">IF('2.1 Kraftwerk allgemein'!$F$15&lt;'1.1 Allgemein'!$I$22,
IF(OR(ISNUMBER($D29)=FALSE,$F29=""),"",
IF(AND('2.5 CAPEX'!$L32&lt;&gt;"x",'2.5 CAPEX'!$M32&lt;&gt;"x"),0,
IF($F29=0,0,
IF(DA$4&lt;'2.1 Kraftwerk allgemein'!$F$16,0,
IF(DA$4='2.1 Kraftwerk allgemein'!$F$16,'2.5 CAPEX'!$J32/$F29,
IF(DA$4&lt;'2.1 Kraftwerk allgemein'!$F$16+$F29,
('2.5 CAPEX'!$J32+SUM(OFFSET('2.5 CAPEX'!DF32,0,-MIN(MAX($F29-1-('2.1 Kraftwerk allgemein'!$F$16-'2.1 Kraftwerk allgemein'!$F$15+1),0),COLUMN(CR29)-1-('2.1 Kraftwerk allgemein'!$F$16-'2.1 Kraftwerk allgemein'!$F$15+1)),1,MIN(MAX($F29-('2.1 Kraftwerk allgemein'!$F$16-'2.1 Kraftwerk allgemein'!$F$15+1),1),COLUMN(CR29)-('2.1 Kraftwerk allgemein'!$F$16-'2.1 Kraftwerk allgemein'!$F$15+1)))))/$F29,
SUM(OFFSET('2.5 CAPEX'!DF32,0,-MIN($F29-1,COLUMN(CR29)-1),1,MIN($F29,COLUMN(CR29))))/$F29)))))),
IF(OR(ISNUMBER($D29)=FALSE,$F29=""),"",
IF(AND('2.5 CAPEX'!$L32&lt;&gt;"x",'2.5 CAPEX'!$M32&lt;&gt;"x"),0,
IF($F29=0,0,
IF(DA$4&lt;'2.1 Kraftwerk allgemein'!$F$16,0,
IF(DA$4='2.1 Kraftwerk allgemein'!$F$16,'2.5 CAPEX'!$J32/$F29,
IF(DA$4&lt;'2.1 Kraftwerk allgemein'!$F$16+$F29,
('2.5 CAPEX'!$J32+SUM(OFFSET('2.5 CAPEX'!DF32,0,-MIN(MAX($F29-1-('2.1 Kraftwerk allgemein'!$F$16-'1.1 Allgemein'!$I$22+1),0),COLUMN(CR29)-1-('2.1 Kraftwerk allgemein'!$F$16-'1.1 Allgemein'!$I$22+1)),1,MIN(MAX($F29-('2.1 Kraftwerk allgemein'!$F$16-'1.1 Allgemein'!$I$22+1),1),COLUMN(CR29)-('2.1 Kraftwerk allgemein'!$F$16-'1.1 Allgemein'!$I$22+1)))))/$F29,
SUM(OFFSET('2.5 CAPEX'!DF32,0,-MIN($F29-1,COLUMN(CR29)-1),1,MIN($F29,COLUMN(CR29))))/$F29)))))))</f>
        <v>0</v>
      </c>
      <c r="DB29" s="199">
        <f ca="1">IF('2.1 Kraftwerk allgemein'!$F$15&lt;'1.1 Allgemein'!$I$22,
IF(OR(ISNUMBER($D29)=FALSE,$F29=""),"",
IF(AND('2.5 CAPEX'!$L32&lt;&gt;"x",'2.5 CAPEX'!$M32&lt;&gt;"x"),0,
IF($F29=0,0,
IF(DB$4&lt;'2.1 Kraftwerk allgemein'!$F$16,0,
IF(DB$4='2.1 Kraftwerk allgemein'!$F$16,'2.5 CAPEX'!$J32/$F29,
IF(DB$4&lt;'2.1 Kraftwerk allgemein'!$F$16+$F29,
('2.5 CAPEX'!$J32+SUM(OFFSET('2.5 CAPEX'!DG32,0,-MIN(MAX($F29-1-('2.1 Kraftwerk allgemein'!$F$16-'2.1 Kraftwerk allgemein'!$F$15+1),0),COLUMN(CS29)-1-('2.1 Kraftwerk allgemein'!$F$16-'2.1 Kraftwerk allgemein'!$F$15+1)),1,MIN(MAX($F29-('2.1 Kraftwerk allgemein'!$F$16-'2.1 Kraftwerk allgemein'!$F$15+1),1),COLUMN(CS29)-('2.1 Kraftwerk allgemein'!$F$16-'2.1 Kraftwerk allgemein'!$F$15+1)))))/$F29,
SUM(OFFSET('2.5 CAPEX'!DG32,0,-MIN($F29-1,COLUMN(CS29)-1),1,MIN($F29,COLUMN(CS29))))/$F29)))))),
IF(OR(ISNUMBER($D29)=FALSE,$F29=""),"",
IF(AND('2.5 CAPEX'!$L32&lt;&gt;"x",'2.5 CAPEX'!$M32&lt;&gt;"x"),0,
IF($F29=0,0,
IF(DB$4&lt;'2.1 Kraftwerk allgemein'!$F$16,0,
IF(DB$4='2.1 Kraftwerk allgemein'!$F$16,'2.5 CAPEX'!$J32/$F29,
IF(DB$4&lt;'2.1 Kraftwerk allgemein'!$F$16+$F29,
('2.5 CAPEX'!$J32+SUM(OFFSET('2.5 CAPEX'!DG32,0,-MIN(MAX($F29-1-('2.1 Kraftwerk allgemein'!$F$16-'1.1 Allgemein'!$I$22+1),0),COLUMN(CS29)-1-('2.1 Kraftwerk allgemein'!$F$16-'1.1 Allgemein'!$I$22+1)),1,MIN(MAX($F29-('2.1 Kraftwerk allgemein'!$F$16-'1.1 Allgemein'!$I$22+1),1),COLUMN(CS29)-('2.1 Kraftwerk allgemein'!$F$16-'1.1 Allgemein'!$I$22+1)))))/$F29,
SUM(OFFSET('2.5 CAPEX'!DG32,0,-MIN($F29-1,COLUMN(CS29)-1),1,MIN($F29,COLUMN(CS29))))/$F29)))))))</f>
        <v>0</v>
      </c>
      <c r="DC29" s="199">
        <f ca="1">IF('2.1 Kraftwerk allgemein'!$F$15&lt;'1.1 Allgemein'!$I$22,
IF(OR(ISNUMBER($D29)=FALSE,$F29=""),"",
IF(AND('2.5 CAPEX'!$L32&lt;&gt;"x",'2.5 CAPEX'!$M32&lt;&gt;"x"),0,
IF($F29=0,0,
IF(DC$4&lt;'2.1 Kraftwerk allgemein'!$F$16,0,
IF(DC$4='2.1 Kraftwerk allgemein'!$F$16,'2.5 CAPEX'!$J32/$F29,
IF(DC$4&lt;'2.1 Kraftwerk allgemein'!$F$16+$F29,
('2.5 CAPEX'!$J32+SUM(OFFSET('2.5 CAPEX'!DH32,0,-MIN(MAX($F29-1-('2.1 Kraftwerk allgemein'!$F$16-'2.1 Kraftwerk allgemein'!$F$15+1),0),COLUMN(CT29)-1-('2.1 Kraftwerk allgemein'!$F$16-'2.1 Kraftwerk allgemein'!$F$15+1)),1,MIN(MAX($F29-('2.1 Kraftwerk allgemein'!$F$16-'2.1 Kraftwerk allgemein'!$F$15+1),1),COLUMN(CT29)-('2.1 Kraftwerk allgemein'!$F$16-'2.1 Kraftwerk allgemein'!$F$15+1)))))/$F29,
SUM(OFFSET('2.5 CAPEX'!DH32,0,-MIN($F29-1,COLUMN(CT29)-1),1,MIN($F29,COLUMN(CT29))))/$F29)))))),
IF(OR(ISNUMBER($D29)=FALSE,$F29=""),"",
IF(AND('2.5 CAPEX'!$L32&lt;&gt;"x",'2.5 CAPEX'!$M32&lt;&gt;"x"),0,
IF($F29=0,0,
IF(DC$4&lt;'2.1 Kraftwerk allgemein'!$F$16,0,
IF(DC$4='2.1 Kraftwerk allgemein'!$F$16,'2.5 CAPEX'!$J32/$F29,
IF(DC$4&lt;'2.1 Kraftwerk allgemein'!$F$16+$F29,
('2.5 CAPEX'!$J32+SUM(OFFSET('2.5 CAPEX'!DH32,0,-MIN(MAX($F29-1-('2.1 Kraftwerk allgemein'!$F$16-'1.1 Allgemein'!$I$22+1),0),COLUMN(CT29)-1-('2.1 Kraftwerk allgemein'!$F$16-'1.1 Allgemein'!$I$22+1)),1,MIN(MAX($F29-('2.1 Kraftwerk allgemein'!$F$16-'1.1 Allgemein'!$I$22+1),1),COLUMN(CT29)-('2.1 Kraftwerk allgemein'!$F$16-'1.1 Allgemein'!$I$22+1)))))/$F29,
SUM(OFFSET('2.5 CAPEX'!DH32,0,-MIN($F29-1,COLUMN(CT29)-1),1,MIN($F29,COLUMN(CT29))))/$F29)))))))</f>
        <v>0</v>
      </c>
      <c r="DD29" s="199">
        <f ca="1">IF('2.1 Kraftwerk allgemein'!$F$15&lt;'1.1 Allgemein'!$I$22,
IF(OR(ISNUMBER($D29)=FALSE,$F29=""),"",
IF(AND('2.5 CAPEX'!$L32&lt;&gt;"x",'2.5 CAPEX'!$M32&lt;&gt;"x"),0,
IF($F29=0,0,
IF(DD$4&lt;'2.1 Kraftwerk allgemein'!$F$16,0,
IF(DD$4='2.1 Kraftwerk allgemein'!$F$16,'2.5 CAPEX'!$J32/$F29,
IF(DD$4&lt;'2.1 Kraftwerk allgemein'!$F$16+$F29,
('2.5 CAPEX'!$J32+SUM(OFFSET('2.5 CAPEX'!DI32,0,-MIN(MAX($F29-1-('2.1 Kraftwerk allgemein'!$F$16-'2.1 Kraftwerk allgemein'!$F$15+1),0),COLUMN(CU29)-1-('2.1 Kraftwerk allgemein'!$F$16-'2.1 Kraftwerk allgemein'!$F$15+1)),1,MIN(MAX($F29-('2.1 Kraftwerk allgemein'!$F$16-'2.1 Kraftwerk allgemein'!$F$15+1),1),COLUMN(CU29)-('2.1 Kraftwerk allgemein'!$F$16-'2.1 Kraftwerk allgemein'!$F$15+1)))))/$F29,
SUM(OFFSET('2.5 CAPEX'!DI32,0,-MIN($F29-1,COLUMN(CU29)-1),1,MIN($F29,COLUMN(CU29))))/$F29)))))),
IF(OR(ISNUMBER($D29)=FALSE,$F29=""),"",
IF(AND('2.5 CAPEX'!$L32&lt;&gt;"x",'2.5 CAPEX'!$M32&lt;&gt;"x"),0,
IF($F29=0,0,
IF(DD$4&lt;'2.1 Kraftwerk allgemein'!$F$16,0,
IF(DD$4='2.1 Kraftwerk allgemein'!$F$16,'2.5 CAPEX'!$J32/$F29,
IF(DD$4&lt;'2.1 Kraftwerk allgemein'!$F$16+$F29,
('2.5 CAPEX'!$J32+SUM(OFFSET('2.5 CAPEX'!DI32,0,-MIN(MAX($F29-1-('2.1 Kraftwerk allgemein'!$F$16-'1.1 Allgemein'!$I$22+1),0),COLUMN(CU29)-1-('2.1 Kraftwerk allgemein'!$F$16-'1.1 Allgemein'!$I$22+1)),1,MIN(MAX($F29-('2.1 Kraftwerk allgemein'!$F$16-'1.1 Allgemein'!$I$22+1),1),COLUMN(CU29)-('2.1 Kraftwerk allgemein'!$F$16-'1.1 Allgemein'!$I$22+1)))))/$F29,
SUM(OFFSET('2.5 CAPEX'!DI32,0,-MIN($F29-1,COLUMN(CU29)-1),1,MIN($F29,COLUMN(CU29))))/$F29)))))))</f>
        <v>0</v>
      </c>
      <c r="DE29" s="199">
        <f ca="1">IF('2.1 Kraftwerk allgemein'!$F$15&lt;'1.1 Allgemein'!$I$22,
IF(OR(ISNUMBER($D29)=FALSE,$F29=""),"",
IF(AND('2.5 CAPEX'!$L32&lt;&gt;"x",'2.5 CAPEX'!$M32&lt;&gt;"x"),0,
IF($F29=0,0,
IF(DE$4&lt;'2.1 Kraftwerk allgemein'!$F$16,0,
IF(DE$4='2.1 Kraftwerk allgemein'!$F$16,'2.5 CAPEX'!$J32/$F29,
IF(DE$4&lt;'2.1 Kraftwerk allgemein'!$F$16+$F29,
('2.5 CAPEX'!$J32+SUM(OFFSET('2.5 CAPEX'!DJ32,0,-MIN(MAX($F29-1-('2.1 Kraftwerk allgemein'!$F$16-'2.1 Kraftwerk allgemein'!$F$15+1),0),COLUMN(CV29)-1-('2.1 Kraftwerk allgemein'!$F$16-'2.1 Kraftwerk allgemein'!$F$15+1)),1,MIN(MAX($F29-('2.1 Kraftwerk allgemein'!$F$16-'2.1 Kraftwerk allgemein'!$F$15+1),1),COLUMN(CV29)-('2.1 Kraftwerk allgemein'!$F$16-'2.1 Kraftwerk allgemein'!$F$15+1)))))/$F29,
SUM(OFFSET('2.5 CAPEX'!DJ32,0,-MIN($F29-1,COLUMN(CV29)-1),1,MIN($F29,COLUMN(CV29))))/$F29)))))),
IF(OR(ISNUMBER($D29)=FALSE,$F29=""),"",
IF(AND('2.5 CAPEX'!$L32&lt;&gt;"x",'2.5 CAPEX'!$M32&lt;&gt;"x"),0,
IF($F29=0,0,
IF(DE$4&lt;'2.1 Kraftwerk allgemein'!$F$16,0,
IF(DE$4='2.1 Kraftwerk allgemein'!$F$16,'2.5 CAPEX'!$J32/$F29,
IF(DE$4&lt;'2.1 Kraftwerk allgemein'!$F$16+$F29,
('2.5 CAPEX'!$J32+SUM(OFFSET('2.5 CAPEX'!DJ32,0,-MIN(MAX($F29-1-('2.1 Kraftwerk allgemein'!$F$16-'1.1 Allgemein'!$I$22+1),0),COLUMN(CV29)-1-('2.1 Kraftwerk allgemein'!$F$16-'1.1 Allgemein'!$I$22+1)),1,MIN(MAX($F29-('2.1 Kraftwerk allgemein'!$F$16-'1.1 Allgemein'!$I$22+1),1),COLUMN(CV29)-('2.1 Kraftwerk allgemein'!$F$16-'1.1 Allgemein'!$I$22+1)))))/$F29,
SUM(OFFSET('2.5 CAPEX'!DJ32,0,-MIN($F29-1,COLUMN(CV29)-1),1,MIN($F29,COLUMN(CV29))))/$F29)))))))</f>
        <v>0</v>
      </c>
      <c r="DF29" s="199">
        <f ca="1">IF('2.1 Kraftwerk allgemein'!$F$15&lt;'1.1 Allgemein'!$I$22,
IF(OR(ISNUMBER($D29)=FALSE,$F29=""),"",
IF(AND('2.5 CAPEX'!$L32&lt;&gt;"x",'2.5 CAPEX'!$M32&lt;&gt;"x"),0,
IF($F29=0,0,
IF(DF$4&lt;'2.1 Kraftwerk allgemein'!$F$16,0,
IF(DF$4='2.1 Kraftwerk allgemein'!$F$16,'2.5 CAPEX'!$J32/$F29,
IF(DF$4&lt;'2.1 Kraftwerk allgemein'!$F$16+$F29,
('2.5 CAPEX'!$J32+SUM(OFFSET('2.5 CAPEX'!DK32,0,-MIN(MAX($F29-1-('2.1 Kraftwerk allgemein'!$F$16-'2.1 Kraftwerk allgemein'!$F$15+1),0),COLUMN(CW29)-1-('2.1 Kraftwerk allgemein'!$F$16-'2.1 Kraftwerk allgemein'!$F$15+1)),1,MIN(MAX($F29-('2.1 Kraftwerk allgemein'!$F$16-'2.1 Kraftwerk allgemein'!$F$15+1),1),COLUMN(CW29)-('2.1 Kraftwerk allgemein'!$F$16-'2.1 Kraftwerk allgemein'!$F$15+1)))))/$F29,
SUM(OFFSET('2.5 CAPEX'!DK32,0,-MIN($F29-1,COLUMN(CW29)-1),1,MIN($F29,COLUMN(CW29))))/$F29)))))),
IF(OR(ISNUMBER($D29)=FALSE,$F29=""),"",
IF(AND('2.5 CAPEX'!$L32&lt;&gt;"x",'2.5 CAPEX'!$M32&lt;&gt;"x"),0,
IF($F29=0,0,
IF(DF$4&lt;'2.1 Kraftwerk allgemein'!$F$16,0,
IF(DF$4='2.1 Kraftwerk allgemein'!$F$16,'2.5 CAPEX'!$J32/$F29,
IF(DF$4&lt;'2.1 Kraftwerk allgemein'!$F$16+$F29,
('2.5 CAPEX'!$J32+SUM(OFFSET('2.5 CAPEX'!DK32,0,-MIN(MAX($F29-1-('2.1 Kraftwerk allgemein'!$F$16-'1.1 Allgemein'!$I$22+1),0),COLUMN(CW29)-1-('2.1 Kraftwerk allgemein'!$F$16-'1.1 Allgemein'!$I$22+1)),1,MIN(MAX($F29-('2.1 Kraftwerk allgemein'!$F$16-'1.1 Allgemein'!$I$22+1),1),COLUMN(CW29)-('2.1 Kraftwerk allgemein'!$F$16-'1.1 Allgemein'!$I$22+1)))))/$F29,
SUM(OFFSET('2.5 CAPEX'!DK32,0,-MIN($F29-1,COLUMN(CW29)-1),1,MIN($F29,COLUMN(CW29))))/$F29)))))))</f>
        <v>0</v>
      </c>
    </row>
    <row r="30" spans="1:110" s="200" customFormat="1" ht="14" x14ac:dyDescent="0.3">
      <c r="A30" s="104"/>
      <c r="B30" s="104"/>
      <c r="C30" s="154"/>
      <c r="D30" s="191">
        <f>IF('2.5 CAPEX'!D33&lt;&gt;"",'2.5 CAPEX'!D33,"")</f>
        <v>207</v>
      </c>
      <c r="E30" s="191" t="str">
        <f>IF('2.5 CAPEX'!E33&lt;&gt;"",'2.5 CAPEX'!E33,"")</f>
        <v>Eigenbedarfs- und Notstromanlagen</v>
      </c>
      <c r="F30" s="196">
        <f>IF('2.5 CAPEX'!F33&lt;&gt;"",'2.5 CAPEX'!F33,"")</f>
        <v>30</v>
      </c>
      <c r="G30" s="197">
        <f ca="1">IF(ISNUMBER(D30)=FALSE,"",INDEX('2.5 CAPEX'!$H:$H,MATCH('3.1 Abschreibung'!$D30,'2.5 CAPEX'!$D:$D,0))+INDEX('2.5 CAPEX'!$J:$J,MATCH('3.1 Abschreibung'!$D30,'2.5 CAPEX'!$D:$D,0)))</f>
        <v>0</v>
      </c>
      <c r="H30" s="197"/>
      <c r="I30" s="198">
        <v>0</v>
      </c>
      <c r="J30" s="199">
        <f ca="1">IF('2.1 Kraftwerk allgemein'!$F$15&lt;'1.1 Allgemein'!$I$22,
IF(OR(ISNUMBER($D30)=FALSE,$F30=""),"",
IF(AND('2.5 CAPEX'!$L33&lt;&gt;"x",'2.5 CAPEX'!$M33&lt;&gt;"x"),0,
IF($F30=0,0,
IF(J$4&lt;'2.1 Kraftwerk allgemein'!$F$16,0,
IF(J$4='2.1 Kraftwerk allgemein'!$F$16,'2.5 CAPEX'!$J33/$F30,
IF(J$4&lt;'2.1 Kraftwerk allgemein'!$F$16+$F30,
('2.5 CAPEX'!$J33+SUM(OFFSET('2.5 CAPEX'!O33,0,-MIN(MAX($F30-1-('2.1 Kraftwerk allgemein'!$F$16-'2.1 Kraftwerk allgemein'!$F$15+1),0),COLUMN(A30)-1-('2.1 Kraftwerk allgemein'!$F$16-'2.1 Kraftwerk allgemein'!$F$15+1)),1,MIN(MAX($F30-('2.1 Kraftwerk allgemein'!$F$16-'2.1 Kraftwerk allgemein'!$F$15+1),1),COLUMN(A30)-('2.1 Kraftwerk allgemein'!$F$16-'2.1 Kraftwerk allgemein'!$F$15+1)))))/$F30,
SUM(OFFSET('2.5 CAPEX'!O33,0,-MIN($F30-1,COLUMN(A30)-1),1,MIN($F30,COLUMN(A30))))/$F30)))))),
IF(OR(ISNUMBER($D30)=FALSE,$F30=""),"",
IF(AND('2.5 CAPEX'!$L33&lt;&gt;"x",'2.5 CAPEX'!$M33&lt;&gt;"x"),0,
IF($F30=0,0,
IF(J$4&lt;'2.1 Kraftwerk allgemein'!$F$16,0,
IF(J$4='2.1 Kraftwerk allgemein'!$F$16,'2.5 CAPEX'!$J33/$F30,
IF(J$4&lt;'2.1 Kraftwerk allgemein'!$F$16+$F30,
('2.5 CAPEX'!$J33+SUM(OFFSET('2.5 CAPEX'!O33,0,-MIN(MAX($F30-1-('2.1 Kraftwerk allgemein'!$F$16-'1.1 Allgemein'!$I$22+1),0),COLUMN(A30)-1-('2.1 Kraftwerk allgemein'!$F$16-'1.1 Allgemein'!$I$22+1)),1,MIN(MAX($F30-('2.1 Kraftwerk allgemein'!$F$16-'1.1 Allgemein'!$I$22+1),1),COLUMN(A30)-('2.1 Kraftwerk allgemein'!$F$16-'1.1 Allgemein'!$I$22+1)))))/$F30,
SUM(OFFSET('2.5 CAPEX'!O33,0,-MIN($F30-1,COLUMN(A30)-1),1,MIN($F30,COLUMN(A30))))/$F30)))))))</f>
        <v>0</v>
      </c>
      <c r="K30" s="199">
        <f ca="1">IF('2.1 Kraftwerk allgemein'!$F$15&lt;'1.1 Allgemein'!$I$22,
IF(OR(ISNUMBER($D30)=FALSE,$F30=""),"",
IF(AND('2.5 CAPEX'!$L33&lt;&gt;"x",'2.5 CAPEX'!$M33&lt;&gt;"x"),0,
IF($F30=0,0,
IF(K$4&lt;'2.1 Kraftwerk allgemein'!$F$16,0,
IF(K$4='2.1 Kraftwerk allgemein'!$F$16,'2.5 CAPEX'!$J33/$F30,
IF(K$4&lt;'2.1 Kraftwerk allgemein'!$F$16+$F30,
('2.5 CAPEX'!$J33+SUM(OFFSET('2.5 CAPEX'!P33,0,-MIN(MAX($F30-1-('2.1 Kraftwerk allgemein'!$F$16-'2.1 Kraftwerk allgemein'!$F$15+1),0),COLUMN(B30)-1-('2.1 Kraftwerk allgemein'!$F$16-'2.1 Kraftwerk allgemein'!$F$15+1)),1,MIN(MAX($F30-('2.1 Kraftwerk allgemein'!$F$16-'2.1 Kraftwerk allgemein'!$F$15+1),1),COLUMN(B30)-('2.1 Kraftwerk allgemein'!$F$16-'2.1 Kraftwerk allgemein'!$F$15+1)))))/$F30,
SUM(OFFSET('2.5 CAPEX'!P33,0,-MIN($F30-1,COLUMN(B30)-1),1,MIN($F30,COLUMN(B30))))/$F30)))))),
IF(OR(ISNUMBER($D30)=FALSE,$F30=""),"",
IF(AND('2.5 CAPEX'!$L33&lt;&gt;"x",'2.5 CAPEX'!$M33&lt;&gt;"x"),0,
IF($F30=0,0,
IF(K$4&lt;'2.1 Kraftwerk allgemein'!$F$16,0,
IF(K$4='2.1 Kraftwerk allgemein'!$F$16,'2.5 CAPEX'!$J33/$F30,
IF(K$4&lt;'2.1 Kraftwerk allgemein'!$F$16+$F30,
('2.5 CAPEX'!$J33+SUM(OFFSET('2.5 CAPEX'!P33,0,-MIN(MAX($F30-1-('2.1 Kraftwerk allgemein'!$F$16-'1.1 Allgemein'!$I$22+1),0),COLUMN(B30)-1-('2.1 Kraftwerk allgemein'!$F$16-'1.1 Allgemein'!$I$22+1)),1,MIN(MAX($F30-('2.1 Kraftwerk allgemein'!$F$16-'1.1 Allgemein'!$I$22+1),1),COLUMN(B30)-('2.1 Kraftwerk allgemein'!$F$16-'1.1 Allgemein'!$I$22+1)))))/$F30,
SUM(OFFSET('2.5 CAPEX'!P33,0,-MIN($F30-1,COLUMN(B30)-1),1,MIN($F30,COLUMN(B30))))/$F30)))))))</f>
        <v>0</v>
      </c>
      <c r="L30" s="199">
        <f ca="1">IF('2.1 Kraftwerk allgemein'!$F$15&lt;'1.1 Allgemein'!$I$22,
IF(OR(ISNUMBER($D30)=FALSE,$F30=""),"",
IF(AND('2.5 CAPEX'!$L33&lt;&gt;"x",'2.5 CAPEX'!$M33&lt;&gt;"x"),0,
IF($F30=0,0,
IF(L$4&lt;'2.1 Kraftwerk allgemein'!$F$16,0,
IF(L$4='2.1 Kraftwerk allgemein'!$F$16,'2.5 CAPEX'!$J33/$F30,
IF(L$4&lt;'2.1 Kraftwerk allgemein'!$F$16+$F30,
('2.5 CAPEX'!$J33+SUM(OFFSET('2.5 CAPEX'!Q33,0,-MIN(MAX($F30-1-('2.1 Kraftwerk allgemein'!$F$16-'2.1 Kraftwerk allgemein'!$F$15+1),0),COLUMN(C30)-1-('2.1 Kraftwerk allgemein'!$F$16-'2.1 Kraftwerk allgemein'!$F$15+1)),1,MIN(MAX($F30-('2.1 Kraftwerk allgemein'!$F$16-'2.1 Kraftwerk allgemein'!$F$15+1),1),COLUMN(C30)-('2.1 Kraftwerk allgemein'!$F$16-'2.1 Kraftwerk allgemein'!$F$15+1)))))/$F30,
SUM(OFFSET('2.5 CAPEX'!Q33,0,-MIN($F30-1,COLUMN(C30)-1),1,MIN($F30,COLUMN(C30))))/$F30)))))),
IF(OR(ISNUMBER($D30)=FALSE,$F30=""),"",
IF(AND('2.5 CAPEX'!$L33&lt;&gt;"x",'2.5 CAPEX'!$M33&lt;&gt;"x"),0,
IF($F30=0,0,
IF(L$4&lt;'2.1 Kraftwerk allgemein'!$F$16,0,
IF(L$4='2.1 Kraftwerk allgemein'!$F$16,'2.5 CAPEX'!$J33/$F30,
IF(L$4&lt;'2.1 Kraftwerk allgemein'!$F$16+$F30,
('2.5 CAPEX'!$J33+SUM(OFFSET('2.5 CAPEX'!Q33,0,-MIN(MAX($F30-1-('2.1 Kraftwerk allgemein'!$F$16-'1.1 Allgemein'!$I$22+1),0),COLUMN(C30)-1-('2.1 Kraftwerk allgemein'!$F$16-'1.1 Allgemein'!$I$22+1)),1,MIN(MAX($F30-('2.1 Kraftwerk allgemein'!$F$16-'1.1 Allgemein'!$I$22+1),1),COLUMN(C30)-('2.1 Kraftwerk allgemein'!$F$16-'1.1 Allgemein'!$I$22+1)))))/$F30,
SUM(OFFSET('2.5 CAPEX'!Q33,0,-MIN($F30-1,COLUMN(C30)-1),1,MIN($F30,COLUMN(C30))))/$F30)))))))</f>
        <v>0</v>
      </c>
      <c r="M30" s="199">
        <f ca="1">IF('2.1 Kraftwerk allgemein'!$F$15&lt;'1.1 Allgemein'!$I$22,
IF(OR(ISNUMBER($D30)=FALSE,$F30=""),"",
IF(AND('2.5 CAPEX'!$L33&lt;&gt;"x",'2.5 CAPEX'!$M33&lt;&gt;"x"),0,
IF($F30=0,0,
IF(M$4&lt;'2.1 Kraftwerk allgemein'!$F$16,0,
IF(M$4='2.1 Kraftwerk allgemein'!$F$16,'2.5 CAPEX'!$J33/$F30,
IF(M$4&lt;'2.1 Kraftwerk allgemein'!$F$16+$F30,
('2.5 CAPEX'!$J33+SUM(OFFSET('2.5 CAPEX'!R33,0,-MIN(MAX($F30-1-('2.1 Kraftwerk allgemein'!$F$16-'2.1 Kraftwerk allgemein'!$F$15+1),0),COLUMN(D30)-1-('2.1 Kraftwerk allgemein'!$F$16-'2.1 Kraftwerk allgemein'!$F$15+1)),1,MIN(MAX($F30-('2.1 Kraftwerk allgemein'!$F$16-'2.1 Kraftwerk allgemein'!$F$15+1),1),COLUMN(D30)-('2.1 Kraftwerk allgemein'!$F$16-'2.1 Kraftwerk allgemein'!$F$15+1)))))/$F30,
SUM(OFFSET('2.5 CAPEX'!R33,0,-MIN($F30-1,COLUMN(D30)-1),1,MIN($F30,COLUMN(D30))))/$F30)))))),
IF(OR(ISNUMBER($D30)=FALSE,$F30=""),"",
IF(AND('2.5 CAPEX'!$L33&lt;&gt;"x",'2.5 CAPEX'!$M33&lt;&gt;"x"),0,
IF($F30=0,0,
IF(M$4&lt;'2.1 Kraftwerk allgemein'!$F$16,0,
IF(M$4='2.1 Kraftwerk allgemein'!$F$16,'2.5 CAPEX'!$J33/$F30,
IF(M$4&lt;'2.1 Kraftwerk allgemein'!$F$16+$F30,
('2.5 CAPEX'!$J33+SUM(OFFSET('2.5 CAPEX'!R33,0,-MIN(MAX($F30-1-('2.1 Kraftwerk allgemein'!$F$16-'1.1 Allgemein'!$I$22+1),0),COLUMN(D30)-1-('2.1 Kraftwerk allgemein'!$F$16-'1.1 Allgemein'!$I$22+1)),1,MIN(MAX($F30-('2.1 Kraftwerk allgemein'!$F$16-'1.1 Allgemein'!$I$22+1),1),COLUMN(D30)-('2.1 Kraftwerk allgemein'!$F$16-'1.1 Allgemein'!$I$22+1)))))/$F30,
SUM(OFFSET('2.5 CAPEX'!R33,0,-MIN($F30-1,COLUMN(D30)-1),1,MIN($F30,COLUMN(D30))))/$F30)))))))</f>
        <v>0</v>
      </c>
      <c r="N30" s="199">
        <f ca="1">IF('2.1 Kraftwerk allgemein'!$F$15&lt;'1.1 Allgemein'!$I$22,
IF(OR(ISNUMBER($D30)=FALSE,$F30=""),"",
IF(AND('2.5 CAPEX'!$L33&lt;&gt;"x",'2.5 CAPEX'!$M33&lt;&gt;"x"),0,
IF($F30=0,0,
IF(N$4&lt;'2.1 Kraftwerk allgemein'!$F$16,0,
IF(N$4='2.1 Kraftwerk allgemein'!$F$16,'2.5 CAPEX'!$J33/$F30,
IF(N$4&lt;'2.1 Kraftwerk allgemein'!$F$16+$F30,
('2.5 CAPEX'!$J33+SUM(OFFSET('2.5 CAPEX'!S33,0,-MIN(MAX($F30-1-('2.1 Kraftwerk allgemein'!$F$16-'2.1 Kraftwerk allgemein'!$F$15+1),0),COLUMN(E30)-1-('2.1 Kraftwerk allgemein'!$F$16-'2.1 Kraftwerk allgemein'!$F$15+1)),1,MIN(MAX($F30-('2.1 Kraftwerk allgemein'!$F$16-'2.1 Kraftwerk allgemein'!$F$15+1),1),COLUMN(E30)-('2.1 Kraftwerk allgemein'!$F$16-'2.1 Kraftwerk allgemein'!$F$15+1)))))/$F30,
SUM(OFFSET('2.5 CAPEX'!S33,0,-MIN($F30-1,COLUMN(E30)-1),1,MIN($F30,COLUMN(E30))))/$F30)))))),
IF(OR(ISNUMBER($D30)=FALSE,$F30=""),"",
IF(AND('2.5 CAPEX'!$L33&lt;&gt;"x",'2.5 CAPEX'!$M33&lt;&gt;"x"),0,
IF($F30=0,0,
IF(N$4&lt;'2.1 Kraftwerk allgemein'!$F$16,0,
IF(N$4='2.1 Kraftwerk allgemein'!$F$16,'2.5 CAPEX'!$J33/$F30,
IF(N$4&lt;'2.1 Kraftwerk allgemein'!$F$16+$F30,
('2.5 CAPEX'!$J33+SUM(OFFSET('2.5 CAPEX'!S33,0,-MIN(MAX($F30-1-('2.1 Kraftwerk allgemein'!$F$16-'1.1 Allgemein'!$I$22+1),0),COLUMN(E30)-1-('2.1 Kraftwerk allgemein'!$F$16-'1.1 Allgemein'!$I$22+1)),1,MIN(MAX($F30-('2.1 Kraftwerk allgemein'!$F$16-'1.1 Allgemein'!$I$22+1),1),COLUMN(E30)-('2.1 Kraftwerk allgemein'!$F$16-'1.1 Allgemein'!$I$22+1)))))/$F30,
SUM(OFFSET('2.5 CAPEX'!S33,0,-MIN($F30-1,COLUMN(E30)-1),1,MIN($F30,COLUMN(E30))))/$F30)))))))</f>
        <v>0</v>
      </c>
      <c r="O30" s="199">
        <f ca="1">IF('2.1 Kraftwerk allgemein'!$F$15&lt;'1.1 Allgemein'!$I$22,
IF(OR(ISNUMBER($D30)=FALSE,$F30=""),"",
IF(AND('2.5 CAPEX'!$L33&lt;&gt;"x",'2.5 CAPEX'!$M33&lt;&gt;"x"),0,
IF($F30=0,0,
IF(O$4&lt;'2.1 Kraftwerk allgemein'!$F$16,0,
IF(O$4='2.1 Kraftwerk allgemein'!$F$16,'2.5 CAPEX'!$J33/$F30,
IF(O$4&lt;'2.1 Kraftwerk allgemein'!$F$16+$F30,
('2.5 CAPEX'!$J33+SUM(OFFSET('2.5 CAPEX'!T33,0,-MIN(MAX($F30-1-('2.1 Kraftwerk allgemein'!$F$16-'2.1 Kraftwerk allgemein'!$F$15+1),0),COLUMN(F30)-1-('2.1 Kraftwerk allgemein'!$F$16-'2.1 Kraftwerk allgemein'!$F$15+1)),1,MIN(MAX($F30-('2.1 Kraftwerk allgemein'!$F$16-'2.1 Kraftwerk allgemein'!$F$15+1),1),COLUMN(F30)-('2.1 Kraftwerk allgemein'!$F$16-'2.1 Kraftwerk allgemein'!$F$15+1)))))/$F30,
SUM(OFFSET('2.5 CAPEX'!T33,0,-MIN($F30-1,COLUMN(F30)-1),1,MIN($F30,COLUMN(F30))))/$F30)))))),
IF(OR(ISNUMBER($D30)=FALSE,$F30=""),"",
IF(AND('2.5 CAPEX'!$L33&lt;&gt;"x",'2.5 CAPEX'!$M33&lt;&gt;"x"),0,
IF($F30=0,0,
IF(O$4&lt;'2.1 Kraftwerk allgemein'!$F$16,0,
IF(O$4='2.1 Kraftwerk allgemein'!$F$16,'2.5 CAPEX'!$J33/$F30,
IF(O$4&lt;'2.1 Kraftwerk allgemein'!$F$16+$F30,
('2.5 CAPEX'!$J33+SUM(OFFSET('2.5 CAPEX'!T33,0,-MIN(MAX($F30-1-('2.1 Kraftwerk allgemein'!$F$16-'1.1 Allgemein'!$I$22+1),0),COLUMN(F30)-1-('2.1 Kraftwerk allgemein'!$F$16-'1.1 Allgemein'!$I$22+1)),1,MIN(MAX($F30-('2.1 Kraftwerk allgemein'!$F$16-'1.1 Allgemein'!$I$22+1),1),COLUMN(F30)-('2.1 Kraftwerk allgemein'!$F$16-'1.1 Allgemein'!$I$22+1)))))/$F30,
SUM(OFFSET('2.5 CAPEX'!T33,0,-MIN($F30-1,COLUMN(F30)-1),1,MIN($F30,COLUMN(F30))))/$F30)))))))</f>
        <v>0</v>
      </c>
      <c r="P30" s="199">
        <f ca="1">IF('2.1 Kraftwerk allgemein'!$F$15&lt;'1.1 Allgemein'!$I$22,
IF(OR(ISNUMBER($D30)=FALSE,$F30=""),"",
IF(AND('2.5 CAPEX'!$L33&lt;&gt;"x",'2.5 CAPEX'!$M33&lt;&gt;"x"),0,
IF($F30=0,0,
IF(P$4&lt;'2.1 Kraftwerk allgemein'!$F$16,0,
IF(P$4='2.1 Kraftwerk allgemein'!$F$16,'2.5 CAPEX'!$J33/$F30,
IF(P$4&lt;'2.1 Kraftwerk allgemein'!$F$16+$F30,
('2.5 CAPEX'!$J33+SUM(OFFSET('2.5 CAPEX'!U33,0,-MIN(MAX($F30-1-('2.1 Kraftwerk allgemein'!$F$16-'2.1 Kraftwerk allgemein'!$F$15+1),0),COLUMN(G30)-1-('2.1 Kraftwerk allgemein'!$F$16-'2.1 Kraftwerk allgemein'!$F$15+1)),1,MIN(MAX($F30-('2.1 Kraftwerk allgemein'!$F$16-'2.1 Kraftwerk allgemein'!$F$15+1),1),COLUMN(G30)-('2.1 Kraftwerk allgemein'!$F$16-'2.1 Kraftwerk allgemein'!$F$15+1)))))/$F30,
SUM(OFFSET('2.5 CAPEX'!U33,0,-MIN($F30-1,COLUMN(G30)-1),1,MIN($F30,COLUMN(G30))))/$F30)))))),
IF(OR(ISNUMBER($D30)=FALSE,$F30=""),"",
IF(AND('2.5 CAPEX'!$L33&lt;&gt;"x",'2.5 CAPEX'!$M33&lt;&gt;"x"),0,
IF($F30=0,0,
IF(P$4&lt;'2.1 Kraftwerk allgemein'!$F$16,0,
IF(P$4='2.1 Kraftwerk allgemein'!$F$16,'2.5 CAPEX'!$J33/$F30,
IF(P$4&lt;'2.1 Kraftwerk allgemein'!$F$16+$F30,
('2.5 CAPEX'!$J33+SUM(OFFSET('2.5 CAPEX'!U33,0,-MIN(MAX($F30-1-('2.1 Kraftwerk allgemein'!$F$16-'1.1 Allgemein'!$I$22+1),0),COLUMN(G30)-1-('2.1 Kraftwerk allgemein'!$F$16-'1.1 Allgemein'!$I$22+1)),1,MIN(MAX($F30-('2.1 Kraftwerk allgemein'!$F$16-'1.1 Allgemein'!$I$22+1),1),COLUMN(G30)-('2.1 Kraftwerk allgemein'!$F$16-'1.1 Allgemein'!$I$22+1)))))/$F30,
SUM(OFFSET('2.5 CAPEX'!U33,0,-MIN($F30-1,COLUMN(G30)-1),1,MIN($F30,COLUMN(G30))))/$F30)))))))</f>
        <v>0</v>
      </c>
      <c r="Q30" s="199">
        <f ca="1">IF('2.1 Kraftwerk allgemein'!$F$15&lt;'1.1 Allgemein'!$I$22,
IF(OR(ISNUMBER($D30)=FALSE,$F30=""),"",
IF(AND('2.5 CAPEX'!$L33&lt;&gt;"x",'2.5 CAPEX'!$M33&lt;&gt;"x"),0,
IF($F30=0,0,
IF(Q$4&lt;'2.1 Kraftwerk allgemein'!$F$16,0,
IF(Q$4='2.1 Kraftwerk allgemein'!$F$16,'2.5 CAPEX'!$J33/$F30,
IF(Q$4&lt;'2.1 Kraftwerk allgemein'!$F$16+$F30,
('2.5 CAPEX'!$J33+SUM(OFFSET('2.5 CAPEX'!V33,0,-MIN(MAX($F30-1-('2.1 Kraftwerk allgemein'!$F$16-'2.1 Kraftwerk allgemein'!$F$15+1),0),COLUMN(H30)-1-('2.1 Kraftwerk allgemein'!$F$16-'2.1 Kraftwerk allgemein'!$F$15+1)),1,MIN(MAX($F30-('2.1 Kraftwerk allgemein'!$F$16-'2.1 Kraftwerk allgemein'!$F$15+1),1),COLUMN(H30)-('2.1 Kraftwerk allgemein'!$F$16-'2.1 Kraftwerk allgemein'!$F$15+1)))))/$F30,
SUM(OFFSET('2.5 CAPEX'!V33,0,-MIN($F30-1,COLUMN(H30)-1),1,MIN($F30,COLUMN(H30))))/$F30)))))),
IF(OR(ISNUMBER($D30)=FALSE,$F30=""),"",
IF(AND('2.5 CAPEX'!$L33&lt;&gt;"x",'2.5 CAPEX'!$M33&lt;&gt;"x"),0,
IF($F30=0,0,
IF(Q$4&lt;'2.1 Kraftwerk allgemein'!$F$16,0,
IF(Q$4='2.1 Kraftwerk allgemein'!$F$16,'2.5 CAPEX'!$J33/$F30,
IF(Q$4&lt;'2.1 Kraftwerk allgemein'!$F$16+$F30,
('2.5 CAPEX'!$J33+SUM(OFFSET('2.5 CAPEX'!V33,0,-MIN(MAX($F30-1-('2.1 Kraftwerk allgemein'!$F$16-'1.1 Allgemein'!$I$22+1),0),COLUMN(H30)-1-('2.1 Kraftwerk allgemein'!$F$16-'1.1 Allgemein'!$I$22+1)),1,MIN(MAX($F30-('2.1 Kraftwerk allgemein'!$F$16-'1.1 Allgemein'!$I$22+1),1),COLUMN(H30)-('2.1 Kraftwerk allgemein'!$F$16-'1.1 Allgemein'!$I$22+1)))))/$F30,
SUM(OFFSET('2.5 CAPEX'!V33,0,-MIN($F30-1,COLUMN(H30)-1),1,MIN($F30,COLUMN(H30))))/$F30)))))))</f>
        <v>0</v>
      </c>
      <c r="R30" s="199">
        <f ca="1">IF('2.1 Kraftwerk allgemein'!$F$15&lt;'1.1 Allgemein'!$I$22,
IF(OR(ISNUMBER($D30)=FALSE,$F30=""),"",
IF(AND('2.5 CAPEX'!$L33&lt;&gt;"x",'2.5 CAPEX'!$M33&lt;&gt;"x"),0,
IF($F30=0,0,
IF(R$4&lt;'2.1 Kraftwerk allgemein'!$F$16,0,
IF(R$4='2.1 Kraftwerk allgemein'!$F$16,'2.5 CAPEX'!$J33/$F30,
IF(R$4&lt;'2.1 Kraftwerk allgemein'!$F$16+$F30,
('2.5 CAPEX'!$J33+SUM(OFFSET('2.5 CAPEX'!W33,0,-MIN(MAX($F30-1-('2.1 Kraftwerk allgemein'!$F$16-'2.1 Kraftwerk allgemein'!$F$15+1),0),COLUMN(I30)-1-('2.1 Kraftwerk allgemein'!$F$16-'2.1 Kraftwerk allgemein'!$F$15+1)),1,MIN(MAX($F30-('2.1 Kraftwerk allgemein'!$F$16-'2.1 Kraftwerk allgemein'!$F$15+1),1),COLUMN(I30)-('2.1 Kraftwerk allgemein'!$F$16-'2.1 Kraftwerk allgemein'!$F$15+1)))))/$F30,
SUM(OFFSET('2.5 CAPEX'!W33,0,-MIN($F30-1,COLUMN(I30)-1),1,MIN($F30,COLUMN(I30))))/$F30)))))),
IF(OR(ISNUMBER($D30)=FALSE,$F30=""),"",
IF(AND('2.5 CAPEX'!$L33&lt;&gt;"x",'2.5 CAPEX'!$M33&lt;&gt;"x"),0,
IF($F30=0,0,
IF(R$4&lt;'2.1 Kraftwerk allgemein'!$F$16,0,
IF(R$4='2.1 Kraftwerk allgemein'!$F$16,'2.5 CAPEX'!$J33/$F30,
IF(R$4&lt;'2.1 Kraftwerk allgemein'!$F$16+$F30,
('2.5 CAPEX'!$J33+SUM(OFFSET('2.5 CAPEX'!W33,0,-MIN(MAX($F30-1-('2.1 Kraftwerk allgemein'!$F$16-'1.1 Allgemein'!$I$22+1),0),COLUMN(I30)-1-('2.1 Kraftwerk allgemein'!$F$16-'1.1 Allgemein'!$I$22+1)),1,MIN(MAX($F30-('2.1 Kraftwerk allgemein'!$F$16-'1.1 Allgemein'!$I$22+1),1),COLUMN(I30)-('2.1 Kraftwerk allgemein'!$F$16-'1.1 Allgemein'!$I$22+1)))))/$F30,
SUM(OFFSET('2.5 CAPEX'!W33,0,-MIN($F30-1,COLUMN(I30)-1),1,MIN($F30,COLUMN(I30))))/$F30)))))))</f>
        <v>0</v>
      </c>
      <c r="S30" s="199">
        <f ca="1">IF('2.1 Kraftwerk allgemein'!$F$15&lt;'1.1 Allgemein'!$I$22,
IF(OR(ISNUMBER($D30)=FALSE,$F30=""),"",
IF(AND('2.5 CAPEX'!$L33&lt;&gt;"x",'2.5 CAPEX'!$M33&lt;&gt;"x"),0,
IF($F30=0,0,
IF(S$4&lt;'2.1 Kraftwerk allgemein'!$F$16,0,
IF(S$4='2.1 Kraftwerk allgemein'!$F$16,'2.5 CAPEX'!$J33/$F30,
IF(S$4&lt;'2.1 Kraftwerk allgemein'!$F$16+$F30,
('2.5 CAPEX'!$J33+SUM(OFFSET('2.5 CAPEX'!X33,0,-MIN(MAX($F30-1-('2.1 Kraftwerk allgemein'!$F$16-'2.1 Kraftwerk allgemein'!$F$15+1),0),COLUMN(J30)-1-('2.1 Kraftwerk allgemein'!$F$16-'2.1 Kraftwerk allgemein'!$F$15+1)),1,MIN(MAX($F30-('2.1 Kraftwerk allgemein'!$F$16-'2.1 Kraftwerk allgemein'!$F$15+1),1),COLUMN(J30)-('2.1 Kraftwerk allgemein'!$F$16-'2.1 Kraftwerk allgemein'!$F$15+1)))))/$F30,
SUM(OFFSET('2.5 CAPEX'!X33,0,-MIN($F30-1,COLUMN(J30)-1),1,MIN($F30,COLUMN(J30))))/$F30)))))),
IF(OR(ISNUMBER($D30)=FALSE,$F30=""),"",
IF(AND('2.5 CAPEX'!$L33&lt;&gt;"x",'2.5 CAPEX'!$M33&lt;&gt;"x"),0,
IF($F30=0,0,
IF(S$4&lt;'2.1 Kraftwerk allgemein'!$F$16,0,
IF(S$4='2.1 Kraftwerk allgemein'!$F$16,'2.5 CAPEX'!$J33/$F30,
IF(S$4&lt;'2.1 Kraftwerk allgemein'!$F$16+$F30,
('2.5 CAPEX'!$J33+SUM(OFFSET('2.5 CAPEX'!X33,0,-MIN(MAX($F30-1-('2.1 Kraftwerk allgemein'!$F$16-'1.1 Allgemein'!$I$22+1),0),COLUMN(J30)-1-('2.1 Kraftwerk allgemein'!$F$16-'1.1 Allgemein'!$I$22+1)),1,MIN(MAX($F30-('2.1 Kraftwerk allgemein'!$F$16-'1.1 Allgemein'!$I$22+1),1),COLUMN(J30)-('2.1 Kraftwerk allgemein'!$F$16-'1.1 Allgemein'!$I$22+1)))))/$F30,
SUM(OFFSET('2.5 CAPEX'!X33,0,-MIN($F30-1,COLUMN(J30)-1),1,MIN($F30,COLUMN(J30))))/$F30)))))))</f>
        <v>0</v>
      </c>
      <c r="T30" s="199">
        <f ca="1">IF('2.1 Kraftwerk allgemein'!$F$15&lt;'1.1 Allgemein'!$I$22,
IF(OR(ISNUMBER($D30)=FALSE,$F30=""),"",
IF(AND('2.5 CAPEX'!$L33&lt;&gt;"x",'2.5 CAPEX'!$M33&lt;&gt;"x"),0,
IF($F30=0,0,
IF(T$4&lt;'2.1 Kraftwerk allgemein'!$F$16,0,
IF(T$4='2.1 Kraftwerk allgemein'!$F$16,'2.5 CAPEX'!$J33/$F30,
IF(T$4&lt;'2.1 Kraftwerk allgemein'!$F$16+$F30,
('2.5 CAPEX'!$J33+SUM(OFFSET('2.5 CAPEX'!Y33,0,-MIN(MAX($F30-1-('2.1 Kraftwerk allgemein'!$F$16-'2.1 Kraftwerk allgemein'!$F$15+1),0),COLUMN(K30)-1-('2.1 Kraftwerk allgemein'!$F$16-'2.1 Kraftwerk allgemein'!$F$15+1)),1,MIN(MAX($F30-('2.1 Kraftwerk allgemein'!$F$16-'2.1 Kraftwerk allgemein'!$F$15+1),1),COLUMN(K30)-('2.1 Kraftwerk allgemein'!$F$16-'2.1 Kraftwerk allgemein'!$F$15+1)))))/$F30,
SUM(OFFSET('2.5 CAPEX'!Y33,0,-MIN($F30-1,COLUMN(K30)-1),1,MIN($F30,COLUMN(K30))))/$F30)))))),
IF(OR(ISNUMBER($D30)=FALSE,$F30=""),"",
IF(AND('2.5 CAPEX'!$L33&lt;&gt;"x",'2.5 CAPEX'!$M33&lt;&gt;"x"),0,
IF($F30=0,0,
IF(T$4&lt;'2.1 Kraftwerk allgemein'!$F$16,0,
IF(T$4='2.1 Kraftwerk allgemein'!$F$16,'2.5 CAPEX'!$J33/$F30,
IF(T$4&lt;'2.1 Kraftwerk allgemein'!$F$16+$F30,
('2.5 CAPEX'!$J33+SUM(OFFSET('2.5 CAPEX'!Y33,0,-MIN(MAX($F30-1-('2.1 Kraftwerk allgemein'!$F$16-'1.1 Allgemein'!$I$22+1),0),COLUMN(K30)-1-('2.1 Kraftwerk allgemein'!$F$16-'1.1 Allgemein'!$I$22+1)),1,MIN(MAX($F30-('2.1 Kraftwerk allgemein'!$F$16-'1.1 Allgemein'!$I$22+1),1),COLUMN(K30)-('2.1 Kraftwerk allgemein'!$F$16-'1.1 Allgemein'!$I$22+1)))))/$F30,
SUM(OFFSET('2.5 CAPEX'!Y33,0,-MIN($F30-1,COLUMN(K30)-1),1,MIN($F30,COLUMN(K30))))/$F30)))))))</f>
        <v>0</v>
      </c>
      <c r="U30" s="199">
        <f ca="1">IF('2.1 Kraftwerk allgemein'!$F$15&lt;'1.1 Allgemein'!$I$22,
IF(OR(ISNUMBER($D30)=FALSE,$F30=""),"",
IF(AND('2.5 CAPEX'!$L33&lt;&gt;"x",'2.5 CAPEX'!$M33&lt;&gt;"x"),0,
IF($F30=0,0,
IF(U$4&lt;'2.1 Kraftwerk allgemein'!$F$16,0,
IF(U$4='2.1 Kraftwerk allgemein'!$F$16,'2.5 CAPEX'!$J33/$F30,
IF(U$4&lt;'2.1 Kraftwerk allgemein'!$F$16+$F30,
('2.5 CAPEX'!$J33+SUM(OFFSET('2.5 CAPEX'!Z33,0,-MIN(MAX($F30-1-('2.1 Kraftwerk allgemein'!$F$16-'2.1 Kraftwerk allgemein'!$F$15+1),0),COLUMN(L30)-1-('2.1 Kraftwerk allgemein'!$F$16-'2.1 Kraftwerk allgemein'!$F$15+1)),1,MIN(MAX($F30-('2.1 Kraftwerk allgemein'!$F$16-'2.1 Kraftwerk allgemein'!$F$15+1),1),COLUMN(L30)-('2.1 Kraftwerk allgemein'!$F$16-'2.1 Kraftwerk allgemein'!$F$15+1)))))/$F30,
SUM(OFFSET('2.5 CAPEX'!Z33,0,-MIN($F30-1,COLUMN(L30)-1),1,MIN($F30,COLUMN(L30))))/$F30)))))),
IF(OR(ISNUMBER($D30)=FALSE,$F30=""),"",
IF(AND('2.5 CAPEX'!$L33&lt;&gt;"x",'2.5 CAPEX'!$M33&lt;&gt;"x"),0,
IF($F30=0,0,
IF(U$4&lt;'2.1 Kraftwerk allgemein'!$F$16,0,
IF(U$4='2.1 Kraftwerk allgemein'!$F$16,'2.5 CAPEX'!$J33/$F30,
IF(U$4&lt;'2.1 Kraftwerk allgemein'!$F$16+$F30,
('2.5 CAPEX'!$J33+SUM(OFFSET('2.5 CAPEX'!Z33,0,-MIN(MAX($F30-1-('2.1 Kraftwerk allgemein'!$F$16-'1.1 Allgemein'!$I$22+1),0),COLUMN(L30)-1-('2.1 Kraftwerk allgemein'!$F$16-'1.1 Allgemein'!$I$22+1)),1,MIN(MAX($F30-('2.1 Kraftwerk allgemein'!$F$16-'1.1 Allgemein'!$I$22+1),1),COLUMN(L30)-('2.1 Kraftwerk allgemein'!$F$16-'1.1 Allgemein'!$I$22+1)))))/$F30,
SUM(OFFSET('2.5 CAPEX'!Z33,0,-MIN($F30-1,COLUMN(L30)-1),1,MIN($F30,COLUMN(L30))))/$F30)))))))</f>
        <v>0</v>
      </c>
      <c r="V30" s="199">
        <f ca="1">IF('2.1 Kraftwerk allgemein'!$F$15&lt;'1.1 Allgemein'!$I$22,
IF(OR(ISNUMBER($D30)=FALSE,$F30=""),"",
IF(AND('2.5 CAPEX'!$L33&lt;&gt;"x",'2.5 CAPEX'!$M33&lt;&gt;"x"),0,
IF($F30=0,0,
IF(V$4&lt;'2.1 Kraftwerk allgemein'!$F$16,0,
IF(V$4='2.1 Kraftwerk allgemein'!$F$16,'2.5 CAPEX'!$J33/$F30,
IF(V$4&lt;'2.1 Kraftwerk allgemein'!$F$16+$F30,
('2.5 CAPEX'!$J33+SUM(OFFSET('2.5 CAPEX'!AA33,0,-MIN(MAX($F30-1-('2.1 Kraftwerk allgemein'!$F$16-'2.1 Kraftwerk allgemein'!$F$15+1),0),COLUMN(M30)-1-('2.1 Kraftwerk allgemein'!$F$16-'2.1 Kraftwerk allgemein'!$F$15+1)),1,MIN(MAX($F30-('2.1 Kraftwerk allgemein'!$F$16-'2.1 Kraftwerk allgemein'!$F$15+1),1),COLUMN(M30)-('2.1 Kraftwerk allgemein'!$F$16-'2.1 Kraftwerk allgemein'!$F$15+1)))))/$F30,
SUM(OFFSET('2.5 CAPEX'!AA33,0,-MIN($F30-1,COLUMN(M30)-1),1,MIN($F30,COLUMN(M30))))/$F30)))))),
IF(OR(ISNUMBER($D30)=FALSE,$F30=""),"",
IF(AND('2.5 CAPEX'!$L33&lt;&gt;"x",'2.5 CAPEX'!$M33&lt;&gt;"x"),0,
IF($F30=0,0,
IF(V$4&lt;'2.1 Kraftwerk allgemein'!$F$16,0,
IF(V$4='2.1 Kraftwerk allgemein'!$F$16,'2.5 CAPEX'!$J33/$F30,
IF(V$4&lt;'2.1 Kraftwerk allgemein'!$F$16+$F30,
('2.5 CAPEX'!$J33+SUM(OFFSET('2.5 CAPEX'!AA33,0,-MIN(MAX($F30-1-('2.1 Kraftwerk allgemein'!$F$16-'1.1 Allgemein'!$I$22+1),0),COLUMN(M30)-1-('2.1 Kraftwerk allgemein'!$F$16-'1.1 Allgemein'!$I$22+1)),1,MIN(MAX($F30-('2.1 Kraftwerk allgemein'!$F$16-'1.1 Allgemein'!$I$22+1),1),COLUMN(M30)-('2.1 Kraftwerk allgemein'!$F$16-'1.1 Allgemein'!$I$22+1)))))/$F30,
SUM(OFFSET('2.5 CAPEX'!AA33,0,-MIN($F30-1,COLUMN(M30)-1),1,MIN($F30,COLUMN(M30))))/$F30)))))))</f>
        <v>0</v>
      </c>
      <c r="W30" s="199">
        <f ca="1">IF('2.1 Kraftwerk allgemein'!$F$15&lt;'1.1 Allgemein'!$I$22,
IF(OR(ISNUMBER($D30)=FALSE,$F30=""),"",
IF(AND('2.5 CAPEX'!$L33&lt;&gt;"x",'2.5 CAPEX'!$M33&lt;&gt;"x"),0,
IF($F30=0,0,
IF(W$4&lt;'2.1 Kraftwerk allgemein'!$F$16,0,
IF(W$4='2.1 Kraftwerk allgemein'!$F$16,'2.5 CAPEX'!$J33/$F30,
IF(W$4&lt;'2.1 Kraftwerk allgemein'!$F$16+$F30,
('2.5 CAPEX'!$J33+SUM(OFFSET('2.5 CAPEX'!AB33,0,-MIN(MAX($F30-1-('2.1 Kraftwerk allgemein'!$F$16-'2.1 Kraftwerk allgemein'!$F$15+1),0),COLUMN(N30)-1-('2.1 Kraftwerk allgemein'!$F$16-'2.1 Kraftwerk allgemein'!$F$15+1)),1,MIN(MAX($F30-('2.1 Kraftwerk allgemein'!$F$16-'2.1 Kraftwerk allgemein'!$F$15+1),1),COLUMN(N30)-('2.1 Kraftwerk allgemein'!$F$16-'2.1 Kraftwerk allgemein'!$F$15+1)))))/$F30,
SUM(OFFSET('2.5 CAPEX'!AB33,0,-MIN($F30-1,COLUMN(N30)-1),1,MIN($F30,COLUMN(N30))))/$F30)))))),
IF(OR(ISNUMBER($D30)=FALSE,$F30=""),"",
IF(AND('2.5 CAPEX'!$L33&lt;&gt;"x",'2.5 CAPEX'!$M33&lt;&gt;"x"),0,
IF($F30=0,0,
IF(W$4&lt;'2.1 Kraftwerk allgemein'!$F$16,0,
IF(W$4='2.1 Kraftwerk allgemein'!$F$16,'2.5 CAPEX'!$J33/$F30,
IF(W$4&lt;'2.1 Kraftwerk allgemein'!$F$16+$F30,
('2.5 CAPEX'!$J33+SUM(OFFSET('2.5 CAPEX'!AB33,0,-MIN(MAX($F30-1-('2.1 Kraftwerk allgemein'!$F$16-'1.1 Allgemein'!$I$22+1),0),COLUMN(N30)-1-('2.1 Kraftwerk allgemein'!$F$16-'1.1 Allgemein'!$I$22+1)),1,MIN(MAX($F30-('2.1 Kraftwerk allgemein'!$F$16-'1.1 Allgemein'!$I$22+1),1),COLUMN(N30)-('2.1 Kraftwerk allgemein'!$F$16-'1.1 Allgemein'!$I$22+1)))))/$F30,
SUM(OFFSET('2.5 CAPEX'!AB33,0,-MIN($F30-1,COLUMN(N30)-1),1,MIN($F30,COLUMN(N30))))/$F30)))))))</f>
        <v>0</v>
      </c>
      <c r="X30" s="199">
        <f ca="1">IF('2.1 Kraftwerk allgemein'!$F$15&lt;'1.1 Allgemein'!$I$22,
IF(OR(ISNUMBER($D30)=FALSE,$F30=""),"",
IF(AND('2.5 CAPEX'!$L33&lt;&gt;"x",'2.5 CAPEX'!$M33&lt;&gt;"x"),0,
IF($F30=0,0,
IF(X$4&lt;'2.1 Kraftwerk allgemein'!$F$16,0,
IF(X$4='2.1 Kraftwerk allgemein'!$F$16,'2.5 CAPEX'!$J33/$F30,
IF(X$4&lt;'2.1 Kraftwerk allgemein'!$F$16+$F30,
('2.5 CAPEX'!$J33+SUM(OFFSET('2.5 CAPEX'!AC33,0,-MIN(MAX($F30-1-('2.1 Kraftwerk allgemein'!$F$16-'2.1 Kraftwerk allgemein'!$F$15+1),0),COLUMN(O30)-1-('2.1 Kraftwerk allgemein'!$F$16-'2.1 Kraftwerk allgemein'!$F$15+1)),1,MIN(MAX($F30-('2.1 Kraftwerk allgemein'!$F$16-'2.1 Kraftwerk allgemein'!$F$15+1),1),COLUMN(O30)-('2.1 Kraftwerk allgemein'!$F$16-'2.1 Kraftwerk allgemein'!$F$15+1)))))/$F30,
SUM(OFFSET('2.5 CAPEX'!AC33,0,-MIN($F30-1,COLUMN(O30)-1),1,MIN($F30,COLUMN(O30))))/$F30)))))),
IF(OR(ISNUMBER($D30)=FALSE,$F30=""),"",
IF(AND('2.5 CAPEX'!$L33&lt;&gt;"x",'2.5 CAPEX'!$M33&lt;&gt;"x"),0,
IF($F30=0,0,
IF(X$4&lt;'2.1 Kraftwerk allgemein'!$F$16,0,
IF(X$4='2.1 Kraftwerk allgemein'!$F$16,'2.5 CAPEX'!$J33/$F30,
IF(X$4&lt;'2.1 Kraftwerk allgemein'!$F$16+$F30,
('2.5 CAPEX'!$J33+SUM(OFFSET('2.5 CAPEX'!AC33,0,-MIN(MAX($F30-1-('2.1 Kraftwerk allgemein'!$F$16-'1.1 Allgemein'!$I$22+1),0),COLUMN(O30)-1-('2.1 Kraftwerk allgemein'!$F$16-'1.1 Allgemein'!$I$22+1)),1,MIN(MAX($F30-('2.1 Kraftwerk allgemein'!$F$16-'1.1 Allgemein'!$I$22+1),1),COLUMN(O30)-('2.1 Kraftwerk allgemein'!$F$16-'1.1 Allgemein'!$I$22+1)))))/$F30,
SUM(OFFSET('2.5 CAPEX'!AC33,0,-MIN($F30-1,COLUMN(O30)-1),1,MIN($F30,COLUMN(O30))))/$F30)))))))</f>
        <v>0</v>
      </c>
      <c r="Y30" s="199">
        <f ca="1">IF('2.1 Kraftwerk allgemein'!$F$15&lt;'1.1 Allgemein'!$I$22,
IF(OR(ISNUMBER($D30)=FALSE,$F30=""),"",
IF(AND('2.5 CAPEX'!$L33&lt;&gt;"x",'2.5 CAPEX'!$M33&lt;&gt;"x"),0,
IF($F30=0,0,
IF(Y$4&lt;'2.1 Kraftwerk allgemein'!$F$16,0,
IF(Y$4='2.1 Kraftwerk allgemein'!$F$16,'2.5 CAPEX'!$J33/$F30,
IF(Y$4&lt;'2.1 Kraftwerk allgemein'!$F$16+$F30,
('2.5 CAPEX'!$J33+SUM(OFFSET('2.5 CAPEX'!AD33,0,-MIN(MAX($F30-1-('2.1 Kraftwerk allgemein'!$F$16-'2.1 Kraftwerk allgemein'!$F$15+1),0),COLUMN(P30)-1-('2.1 Kraftwerk allgemein'!$F$16-'2.1 Kraftwerk allgemein'!$F$15+1)),1,MIN(MAX($F30-('2.1 Kraftwerk allgemein'!$F$16-'2.1 Kraftwerk allgemein'!$F$15+1),1),COLUMN(P30)-('2.1 Kraftwerk allgemein'!$F$16-'2.1 Kraftwerk allgemein'!$F$15+1)))))/$F30,
SUM(OFFSET('2.5 CAPEX'!AD33,0,-MIN($F30-1,COLUMN(P30)-1),1,MIN($F30,COLUMN(P30))))/$F30)))))),
IF(OR(ISNUMBER($D30)=FALSE,$F30=""),"",
IF(AND('2.5 CAPEX'!$L33&lt;&gt;"x",'2.5 CAPEX'!$M33&lt;&gt;"x"),0,
IF($F30=0,0,
IF(Y$4&lt;'2.1 Kraftwerk allgemein'!$F$16,0,
IF(Y$4='2.1 Kraftwerk allgemein'!$F$16,'2.5 CAPEX'!$J33/$F30,
IF(Y$4&lt;'2.1 Kraftwerk allgemein'!$F$16+$F30,
('2.5 CAPEX'!$J33+SUM(OFFSET('2.5 CAPEX'!AD33,0,-MIN(MAX($F30-1-('2.1 Kraftwerk allgemein'!$F$16-'1.1 Allgemein'!$I$22+1),0),COLUMN(P30)-1-('2.1 Kraftwerk allgemein'!$F$16-'1.1 Allgemein'!$I$22+1)),1,MIN(MAX($F30-('2.1 Kraftwerk allgemein'!$F$16-'1.1 Allgemein'!$I$22+1),1),COLUMN(P30)-('2.1 Kraftwerk allgemein'!$F$16-'1.1 Allgemein'!$I$22+1)))))/$F30,
SUM(OFFSET('2.5 CAPEX'!AD33,0,-MIN($F30-1,COLUMN(P30)-1),1,MIN($F30,COLUMN(P30))))/$F30)))))))</f>
        <v>0</v>
      </c>
      <c r="Z30" s="199">
        <f ca="1">IF('2.1 Kraftwerk allgemein'!$F$15&lt;'1.1 Allgemein'!$I$22,
IF(OR(ISNUMBER($D30)=FALSE,$F30=""),"",
IF(AND('2.5 CAPEX'!$L33&lt;&gt;"x",'2.5 CAPEX'!$M33&lt;&gt;"x"),0,
IF($F30=0,0,
IF(Z$4&lt;'2.1 Kraftwerk allgemein'!$F$16,0,
IF(Z$4='2.1 Kraftwerk allgemein'!$F$16,'2.5 CAPEX'!$J33/$F30,
IF(Z$4&lt;'2.1 Kraftwerk allgemein'!$F$16+$F30,
('2.5 CAPEX'!$J33+SUM(OFFSET('2.5 CAPEX'!AE33,0,-MIN(MAX($F30-1-('2.1 Kraftwerk allgemein'!$F$16-'2.1 Kraftwerk allgemein'!$F$15+1),0),COLUMN(Q30)-1-('2.1 Kraftwerk allgemein'!$F$16-'2.1 Kraftwerk allgemein'!$F$15+1)),1,MIN(MAX($F30-('2.1 Kraftwerk allgemein'!$F$16-'2.1 Kraftwerk allgemein'!$F$15+1),1),COLUMN(Q30)-('2.1 Kraftwerk allgemein'!$F$16-'2.1 Kraftwerk allgemein'!$F$15+1)))))/$F30,
SUM(OFFSET('2.5 CAPEX'!AE33,0,-MIN($F30-1,COLUMN(Q30)-1),1,MIN($F30,COLUMN(Q30))))/$F30)))))),
IF(OR(ISNUMBER($D30)=FALSE,$F30=""),"",
IF(AND('2.5 CAPEX'!$L33&lt;&gt;"x",'2.5 CAPEX'!$M33&lt;&gt;"x"),0,
IF($F30=0,0,
IF(Z$4&lt;'2.1 Kraftwerk allgemein'!$F$16,0,
IF(Z$4='2.1 Kraftwerk allgemein'!$F$16,'2.5 CAPEX'!$J33/$F30,
IF(Z$4&lt;'2.1 Kraftwerk allgemein'!$F$16+$F30,
('2.5 CAPEX'!$J33+SUM(OFFSET('2.5 CAPEX'!AE33,0,-MIN(MAX($F30-1-('2.1 Kraftwerk allgemein'!$F$16-'1.1 Allgemein'!$I$22+1),0),COLUMN(Q30)-1-('2.1 Kraftwerk allgemein'!$F$16-'1.1 Allgemein'!$I$22+1)),1,MIN(MAX($F30-('2.1 Kraftwerk allgemein'!$F$16-'1.1 Allgemein'!$I$22+1),1),COLUMN(Q30)-('2.1 Kraftwerk allgemein'!$F$16-'1.1 Allgemein'!$I$22+1)))))/$F30,
SUM(OFFSET('2.5 CAPEX'!AE33,0,-MIN($F30-1,COLUMN(Q30)-1),1,MIN($F30,COLUMN(Q30))))/$F30)))))))</f>
        <v>0</v>
      </c>
      <c r="AA30" s="199">
        <f ca="1">IF('2.1 Kraftwerk allgemein'!$F$15&lt;'1.1 Allgemein'!$I$22,
IF(OR(ISNUMBER($D30)=FALSE,$F30=""),"",
IF(AND('2.5 CAPEX'!$L33&lt;&gt;"x",'2.5 CAPEX'!$M33&lt;&gt;"x"),0,
IF($F30=0,0,
IF(AA$4&lt;'2.1 Kraftwerk allgemein'!$F$16,0,
IF(AA$4='2.1 Kraftwerk allgemein'!$F$16,'2.5 CAPEX'!$J33/$F30,
IF(AA$4&lt;'2.1 Kraftwerk allgemein'!$F$16+$F30,
('2.5 CAPEX'!$J33+SUM(OFFSET('2.5 CAPEX'!AF33,0,-MIN(MAX($F30-1-('2.1 Kraftwerk allgemein'!$F$16-'2.1 Kraftwerk allgemein'!$F$15+1),0),COLUMN(R30)-1-('2.1 Kraftwerk allgemein'!$F$16-'2.1 Kraftwerk allgemein'!$F$15+1)),1,MIN(MAX($F30-('2.1 Kraftwerk allgemein'!$F$16-'2.1 Kraftwerk allgemein'!$F$15+1),1),COLUMN(R30)-('2.1 Kraftwerk allgemein'!$F$16-'2.1 Kraftwerk allgemein'!$F$15+1)))))/$F30,
SUM(OFFSET('2.5 CAPEX'!AF33,0,-MIN($F30-1,COLUMN(R30)-1),1,MIN($F30,COLUMN(R30))))/$F30)))))),
IF(OR(ISNUMBER($D30)=FALSE,$F30=""),"",
IF(AND('2.5 CAPEX'!$L33&lt;&gt;"x",'2.5 CAPEX'!$M33&lt;&gt;"x"),0,
IF($F30=0,0,
IF(AA$4&lt;'2.1 Kraftwerk allgemein'!$F$16,0,
IF(AA$4='2.1 Kraftwerk allgemein'!$F$16,'2.5 CAPEX'!$J33/$F30,
IF(AA$4&lt;'2.1 Kraftwerk allgemein'!$F$16+$F30,
('2.5 CAPEX'!$J33+SUM(OFFSET('2.5 CAPEX'!AF33,0,-MIN(MAX($F30-1-('2.1 Kraftwerk allgemein'!$F$16-'1.1 Allgemein'!$I$22+1),0),COLUMN(R30)-1-('2.1 Kraftwerk allgemein'!$F$16-'1.1 Allgemein'!$I$22+1)),1,MIN(MAX($F30-('2.1 Kraftwerk allgemein'!$F$16-'1.1 Allgemein'!$I$22+1),1),COLUMN(R30)-('2.1 Kraftwerk allgemein'!$F$16-'1.1 Allgemein'!$I$22+1)))))/$F30,
SUM(OFFSET('2.5 CAPEX'!AF33,0,-MIN($F30-1,COLUMN(R30)-1),1,MIN($F30,COLUMN(R30))))/$F30)))))))</f>
        <v>0</v>
      </c>
      <c r="AB30" s="199">
        <f ca="1">IF('2.1 Kraftwerk allgemein'!$F$15&lt;'1.1 Allgemein'!$I$22,
IF(OR(ISNUMBER($D30)=FALSE,$F30=""),"",
IF(AND('2.5 CAPEX'!$L33&lt;&gt;"x",'2.5 CAPEX'!$M33&lt;&gt;"x"),0,
IF($F30=0,0,
IF(AB$4&lt;'2.1 Kraftwerk allgemein'!$F$16,0,
IF(AB$4='2.1 Kraftwerk allgemein'!$F$16,'2.5 CAPEX'!$J33/$F30,
IF(AB$4&lt;'2.1 Kraftwerk allgemein'!$F$16+$F30,
('2.5 CAPEX'!$J33+SUM(OFFSET('2.5 CAPEX'!AG33,0,-MIN(MAX($F30-1-('2.1 Kraftwerk allgemein'!$F$16-'2.1 Kraftwerk allgemein'!$F$15+1),0),COLUMN(S30)-1-('2.1 Kraftwerk allgemein'!$F$16-'2.1 Kraftwerk allgemein'!$F$15+1)),1,MIN(MAX($F30-('2.1 Kraftwerk allgemein'!$F$16-'2.1 Kraftwerk allgemein'!$F$15+1),1),COLUMN(S30)-('2.1 Kraftwerk allgemein'!$F$16-'2.1 Kraftwerk allgemein'!$F$15+1)))))/$F30,
SUM(OFFSET('2.5 CAPEX'!AG33,0,-MIN($F30-1,COLUMN(S30)-1),1,MIN($F30,COLUMN(S30))))/$F30)))))),
IF(OR(ISNUMBER($D30)=FALSE,$F30=""),"",
IF(AND('2.5 CAPEX'!$L33&lt;&gt;"x",'2.5 CAPEX'!$M33&lt;&gt;"x"),0,
IF($F30=0,0,
IF(AB$4&lt;'2.1 Kraftwerk allgemein'!$F$16,0,
IF(AB$4='2.1 Kraftwerk allgemein'!$F$16,'2.5 CAPEX'!$J33/$F30,
IF(AB$4&lt;'2.1 Kraftwerk allgemein'!$F$16+$F30,
('2.5 CAPEX'!$J33+SUM(OFFSET('2.5 CAPEX'!AG33,0,-MIN(MAX($F30-1-('2.1 Kraftwerk allgemein'!$F$16-'1.1 Allgemein'!$I$22+1),0),COLUMN(S30)-1-('2.1 Kraftwerk allgemein'!$F$16-'1.1 Allgemein'!$I$22+1)),1,MIN(MAX($F30-('2.1 Kraftwerk allgemein'!$F$16-'1.1 Allgemein'!$I$22+1),1),COLUMN(S30)-('2.1 Kraftwerk allgemein'!$F$16-'1.1 Allgemein'!$I$22+1)))))/$F30,
SUM(OFFSET('2.5 CAPEX'!AG33,0,-MIN($F30-1,COLUMN(S30)-1),1,MIN($F30,COLUMN(S30))))/$F30)))))))</f>
        <v>0</v>
      </c>
      <c r="AC30" s="199">
        <f ca="1">IF('2.1 Kraftwerk allgemein'!$F$15&lt;'1.1 Allgemein'!$I$22,
IF(OR(ISNUMBER($D30)=FALSE,$F30=""),"",
IF(AND('2.5 CAPEX'!$L33&lt;&gt;"x",'2.5 CAPEX'!$M33&lt;&gt;"x"),0,
IF($F30=0,0,
IF(AC$4&lt;'2.1 Kraftwerk allgemein'!$F$16,0,
IF(AC$4='2.1 Kraftwerk allgemein'!$F$16,'2.5 CAPEX'!$J33/$F30,
IF(AC$4&lt;'2.1 Kraftwerk allgemein'!$F$16+$F30,
('2.5 CAPEX'!$J33+SUM(OFFSET('2.5 CAPEX'!AH33,0,-MIN(MAX($F30-1-('2.1 Kraftwerk allgemein'!$F$16-'2.1 Kraftwerk allgemein'!$F$15+1),0),COLUMN(T30)-1-('2.1 Kraftwerk allgemein'!$F$16-'2.1 Kraftwerk allgemein'!$F$15+1)),1,MIN(MAX($F30-('2.1 Kraftwerk allgemein'!$F$16-'2.1 Kraftwerk allgemein'!$F$15+1),1),COLUMN(T30)-('2.1 Kraftwerk allgemein'!$F$16-'2.1 Kraftwerk allgemein'!$F$15+1)))))/$F30,
SUM(OFFSET('2.5 CAPEX'!AH33,0,-MIN($F30-1,COLUMN(T30)-1),1,MIN($F30,COLUMN(T30))))/$F30)))))),
IF(OR(ISNUMBER($D30)=FALSE,$F30=""),"",
IF(AND('2.5 CAPEX'!$L33&lt;&gt;"x",'2.5 CAPEX'!$M33&lt;&gt;"x"),0,
IF($F30=0,0,
IF(AC$4&lt;'2.1 Kraftwerk allgemein'!$F$16,0,
IF(AC$4='2.1 Kraftwerk allgemein'!$F$16,'2.5 CAPEX'!$J33/$F30,
IF(AC$4&lt;'2.1 Kraftwerk allgemein'!$F$16+$F30,
('2.5 CAPEX'!$J33+SUM(OFFSET('2.5 CAPEX'!AH33,0,-MIN(MAX($F30-1-('2.1 Kraftwerk allgemein'!$F$16-'1.1 Allgemein'!$I$22+1),0),COLUMN(T30)-1-('2.1 Kraftwerk allgemein'!$F$16-'1.1 Allgemein'!$I$22+1)),1,MIN(MAX($F30-('2.1 Kraftwerk allgemein'!$F$16-'1.1 Allgemein'!$I$22+1),1),COLUMN(T30)-('2.1 Kraftwerk allgemein'!$F$16-'1.1 Allgemein'!$I$22+1)))))/$F30,
SUM(OFFSET('2.5 CAPEX'!AH33,0,-MIN($F30-1,COLUMN(T30)-1),1,MIN($F30,COLUMN(T30))))/$F30)))))))</f>
        <v>0</v>
      </c>
      <c r="AD30" s="199">
        <f ca="1">IF('2.1 Kraftwerk allgemein'!$F$15&lt;'1.1 Allgemein'!$I$22,
IF(OR(ISNUMBER($D30)=FALSE,$F30=""),"",
IF(AND('2.5 CAPEX'!$L33&lt;&gt;"x",'2.5 CAPEX'!$M33&lt;&gt;"x"),0,
IF($F30=0,0,
IF(AD$4&lt;'2.1 Kraftwerk allgemein'!$F$16,0,
IF(AD$4='2.1 Kraftwerk allgemein'!$F$16,'2.5 CAPEX'!$J33/$F30,
IF(AD$4&lt;'2.1 Kraftwerk allgemein'!$F$16+$F30,
('2.5 CAPEX'!$J33+SUM(OFFSET('2.5 CAPEX'!AI33,0,-MIN(MAX($F30-1-('2.1 Kraftwerk allgemein'!$F$16-'2.1 Kraftwerk allgemein'!$F$15+1),0),COLUMN(U30)-1-('2.1 Kraftwerk allgemein'!$F$16-'2.1 Kraftwerk allgemein'!$F$15+1)),1,MIN(MAX($F30-('2.1 Kraftwerk allgemein'!$F$16-'2.1 Kraftwerk allgemein'!$F$15+1),1),COLUMN(U30)-('2.1 Kraftwerk allgemein'!$F$16-'2.1 Kraftwerk allgemein'!$F$15+1)))))/$F30,
SUM(OFFSET('2.5 CAPEX'!AI33,0,-MIN($F30-1,COLUMN(U30)-1),1,MIN($F30,COLUMN(U30))))/$F30)))))),
IF(OR(ISNUMBER($D30)=FALSE,$F30=""),"",
IF(AND('2.5 CAPEX'!$L33&lt;&gt;"x",'2.5 CAPEX'!$M33&lt;&gt;"x"),0,
IF($F30=0,0,
IF(AD$4&lt;'2.1 Kraftwerk allgemein'!$F$16,0,
IF(AD$4='2.1 Kraftwerk allgemein'!$F$16,'2.5 CAPEX'!$J33/$F30,
IF(AD$4&lt;'2.1 Kraftwerk allgemein'!$F$16+$F30,
('2.5 CAPEX'!$J33+SUM(OFFSET('2.5 CAPEX'!AI33,0,-MIN(MAX($F30-1-('2.1 Kraftwerk allgemein'!$F$16-'1.1 Allgemein'!$I$22+1),0),COLUMN(U30)-1-('2.1 Kraftwerk allgemein'!$F$16-'1.1 Allgemein'!$I$22+1)),1,MIN(MAX($F30-('2.1 Kraftwerk allgemein'!$F$16-'1.1 Allgemein'!$I$22+1),1),COLUMN(U30)-('2.1 Kraftwerk allgemein'!$F$16-'1.1 Allgemein'!$I$22+1)))))/$F30,
SUM(OFFSET('2.5 CAPEX'!AI33,0,-MIN($F30-1,COLUMN(U30)-1),1,MIN($F30,COLUMN(U30))))/$F30)))))))</f>
        <v>0</v>
      </c>
      <c r="AE30" s="199">
        <f ca="1">IF('2.1 Kraftwerk allgemein'!$F$15&lt;'1.1 Allgemein'!$I$22,
IF(OR(ISNUMBER($D30)=FALSE,$F30=""),"",
IF(AND('2.5 CAPEX'!$L33&lt;&gt;"x",'2.5 CAPEX'!$M33&lt;&gt;"x"),0,
IF($F30=0,0,
IF(AE$4&lt;'2.1 Kraftwerk allgemein'!$F$16,0,
IF(AE$4='2.1 Kraftwerk allgemein'!$F$16,'2.5 CAPEX'!$J33/$F30,
IF(AE$4&lt;'2.1 Kraftwerk allgemein'!$F$16+$F30,
('2.5 CAPEX'!$J33+SUM(OFFSET('2.5 CAPEX'!AJ33,0,-MIN(MAX($F30-1-('2.1 Kraftwerk allgemein'!$F$16-'2.1 Kraftwerk allgemein'!$F$15+1),0),COLUMN(V30)-1-('2.1 Kraftwerk allgemein'!$F$16-'2.1 Kraftwerk allgemein'!$F$15+1)),1,MIN(MAX($F30-('2.1 Kraftwerk allgemein'!$F$16-'2.1 Kraftwerk allgemein'!$F$15+1),1),COLUMN(V30)-('2.1 Kraftwerk allgemein'!$F$16-'2.1 Kraftwerk allgemein'!$F$15+1)))))/$F30,
SUM(OFFSET('2.5 CAPEX'!AJ33,0,-MIN($F30-1,COLUMN(V30)-1),1,MIN($F30,COLUMN(V30))))/$F30)))))),
IF(OR(ISNUMBER($D30)=FALSE,$F30=""),"",
IF(AND('2.5 CAPEX'!$L33&lt;&gt;"x",'2.5 CAPEX'!$M33&lt;&gt;"x"),0,
IF($F30=0,0,
IF(AE$4&lt;'2.1 Kraftwerk allgemein'!$F$16,0,
IF(AE$4='2.1 Kraftwerk allgemein'!$F$16,'2.5 CAPEX'!$J33/$F30,
IF(AE$4&lt;'2.1 Kraftwerk allgemein'!$F$16+$F30,
('2.5 CAPEX'!$J33+SUM(OFFSET('2.5 CAPEX'!AJ33,0,-MIN(MAX($F30-1-('2.1 Kraftwerk allgemein'!$F$16-'1.1 Allgemein'!$I$22+1),0),COLUMN(V30)-1-('2.1 Kraftwerk allgemein'!$F$16-'1.1 Allgemein'!$I$22+1)),1,MIN(MAX($F30-('2.1 Kraftwerk allgemein'!$F$16-'1.1 Allgemein'!$I$22+1),1),COLUMN(V30)-('2.1 Kraftwerk allgemein'!$F$16-'1.1 Allgemein'!$I$22+1)))))/$F30,
SUM(OFFSET('2.5 CAPEX'!AJ33,0,-MIN($F30-1,COLUMN(V30)-1),1,MIN($F30,COLUMN(V30))))/$F30)))))))</f>
        <v>0</v>
      </c>
      <c r="AF30" s="199">
        <f ca="1">IF('2.1 Kraftwerk allgemein'!$F$15&lt;'1.1 Allgemein'!$I$22,
IF(OR(ISNUMBER($D30)=FALSE,$F30=""),"",
IF(AND('2.5 CAPEX'!$L33&lt;&gt;"x",'2.5 CAPEX'!$M33&lt;&gt;"x"),0,
IF($F30=0,0,
IF(AF$4&lt;'2.1 Kraftwerk allgemein'!$F$16,0,
IF(AF$4='2.1 Kraftwerk allgemein'!$F$16,'2.5 CAPEX'!$J33/$F30,
IF(AF$4&lt;'2.1 Kraftwerk allgemein'!$F$16+$F30,
('2.5 CAPEX'!$J33+SUM(OFFSET('2.5 CAPEX'!AK33,0,-MIN(MAX($F30-1-('2.1 Kraftwerk allgemein'!$F$16-'2.1 Kraftwerk allgemein'!$F$15+1),0),COLUMN(W30)-1-('2.1 Kraftwerk allgemein'!$F$16-'2.1 Kraftwerk allgemein'!$F$15+1)),1,MIN(MAX($F30-('2.1 Kraftwerk allgemein'!$F$16-'2.1 Kraftwerk allgemein'!$F$15+1),1),COLUMN(W30)-('2.1 Kraftwerk allgemein'!$F$16-'2.1 Kraftwerk allgemein'!$F$15+1)))))/$F30,
SUM(OFFSET('2.5 CAPEX'!AK33,0,-MIN($F30-1,COLUMN(W30)-1),1,MIN($F30,COLUMN(W30))))/$F30)))))),
IF(OR(ISNUMBER($D30)=FALSE,$F30=""),"",
IF(AND('2.5 CAPEX'!$L33&lt;&gt;"x",'2.5 CAPEX'!$M33&lt;&gt;"x"),0,
IF($F30=0,0,
IF(AF$4&lt;'2.1 Kraftwerk allgemein'!$F$16,0,
IF(AF$4='2.1 Kraftwerk allgemein'!$F$16,'2.5 CAPEX'!$J33/$F30,
IF(AF$4&lt;'2.1 Kraftwerk allgemein'!$F$16+$F30,
('2.5 CAPEX'!$J33+SUM(OFFSET('2.5 CAPEX'!AK33,0,-MIN(MAX($F30-1-('2.1 Kraftwerk allgemein'!$F$16-'1.1 Allgemein'!$I$22+1),0),COLUMN(W30)-1-('2.1 Kraftwerk allgemein'!$F$16-'1.1 Allgemein'!$I$22+1)),1,MIN(MAX($F30-('2.1 Kraftwerk allgemein'!$F$16-'1.1 Allgemein'!$I$22+1),1),COLUMN(W30)-('2.1 Kraftwerk allgemein'!$F$16-'1.1 Allgemein'!$I$22+1)))))/$F30,
SUM(OFFSET('2.5 CAPEX'!AK33,0,-MIN($F30-1,COLUMN(W30)-1),1,MIN($F30,COLUMN(W30))))/$F30)))))))</f>
        <v>0</v>
      </c>
      <c r="AG30" s="199">
        <f ca="1">IF('2.1 Kraftwerk allgemein'!$F$15&lt;'1.1 Allgemein'!$I$22,
IF(OR(ISNUMBER($D30)=FALSE,$F30=""),"",
IF(AND('2.5 CAPEX'!$L33&lt;&gt;"x",'2.5 CAPEX'!$M33&lt;&gt;"x"),0,
IF($F30=0,0,
IF(AG$4&lt;'2.1 Kraftwerk allgemein'!$F$16,0,
IF(AG$4='2.1 Kraftwerk allgemein'!$F$16,'2.5 CAPEX'!$J33/$F30,
IF(AG$4&lt;'2.1 Kraftwerk allgemein'!$F$16+$F30,
('2.5 CAPEX'!$J33+SUM(OFFSET('2.5 CAPEX'!AL33,0,-MIN(MAX($F30-1-('2.1 Kraftwerk allgemein'!$F$16-'2.1 Kraftwerk allgemein'!$F$15+1),0),COLUMN(X30)-1-('2.1 Kraftwerk allgemein'!$F$16-'2.1 Kraftwerk allgemein'!$F$15+1)),1,MIN(MAX($F30-('2.1 Kraftwerk allgemein'!$F$16-'2.1 Kraftwerk allgemein'!$F$15+1),1),COLUMN(X30)-('2.1 Kraftwerk allgemein'!$F$16-'2.1 Kraftwerk allgemein'!$F$15+1)))))/$F30,
SUM(OFFSET('2.5 CAPEX'!AL33,0,-MIN($F30-1,COLUMN(X30)-1),1,MIN($F30,COLUMN(X30))))/$F30)))))),
IF(OR(ISNUMBER($D30)=FALSE,$F30=""),"",
IF(AND('2.5 CAPEX'!$L33&lt;&gt;"x",'2.5 CAPEX'!$M33&lt;&gt;"x"),0,
IF($F30=0,0,
IF(AG$4&lt;'2.1 Kraftwerk allgemein'!$F$16,0,
IF(AG$4='2.1 Kraftwerk allgemein'!$F$16,'2.5 CAPEX'!$J33/$F30,
IF(AG$4&lt;'2.1 Kraftwerk allgemein'!$F$16+$F30,
('2.5 CAPEX'!$J33+SUM(OFFSET('2.5 CAPEX'!AL33,0,-MIN(MAX($F30-1-('2.1 Kraftwerk allgemein'!$F$16-'1.1 Allgemein'!$I$22+1),0),COLUMN(X30)-1-('2.1 Kraftwerk allgemein'!$F$16-'1.1 Allgemein'!$I$22+1)),1,MIN(MAX($F30-('2.1 Kraftwerk allgemein'!$F$16-'1.1 Allgemein'!$I$22+1),1),COLUMN(X30)-('2.1 Kraftwerk allgemein'!$F$16-'1.1 Allgemein'!$I$22+1)))))/$F30,
SUM(OFFSET('2.5 CAPEX'!AL33,0,-MIN($F30-1,COLUMN(X30)-1),1,MIN($F30,COLUMN(X30))))/$F30)))))))</f>
        <v>0</v>
      </c>
      <c r="AH30" s="199">
        <f ca="1">IF('2.1 Kraftwerk allgemein'!$F$15&lt;'1.1 Allgemein'!$I$22,
IF(OR(ISNUMBER($D30)=FALSE,$F30=""),"",
IF(AND('2.5 CAPEX'!$L33&lt;&gt;"x",'2.5 CAPEX'!$M33&lt;&gt;"x"),0,
IF($F30=0,0,
IF(AH$4&lt;'2.1 Kraftwerk allgemein'!$F$16,0,
IF(AH$4='2.1 Kraftwerk allgemein'!$F$16,'2.5 CAPEX'!$J33/$F30,
IF(AH$4&lt;'2.1 Kraftwerk allgemein'!$F$16+$F30,
('2.5 CAPEX'!$J33+SUM(OFFSET('2.5 CAPEX'!AM33,0,-MIN(MAX($F30-1-('2.1 Kraftwerk allgemein'!$F$16-'2.1 Kraftwerk allgemein'!$F$15+1),0),COLUMN(Y30)-1-('2.1 Kraftwerk allgemein'!$F$16-'2.1 Kraftwerk allgemein'!$F$15+1)),1,MIN(MAX($F30-('2.1 Kraftwerk allgemein'!$F$16-'2.1 Kraftwerk allgemein'!$F$15+1),1),COLUMN(Y30)-('2.1 Kraftwerk allgemein'!$F$16-'2.1 Kraftwerk allgemein'!$F$15+1)))))/$F30,
SUM(OFFSET('2.5 CAPEX'!AM33,0,-MIN($F30-1,COLUMN(Y30)-1),1,MIN($F30,COLUMN(Y30))))/$F30)))))),
IF(OR(ISNUMBER($D30)=FALSE,$F30=""),"",
IF(AND('2.5 CAPEX'!$L33&lt;&gt;"x",'2.5 CAPEX'!$M33&lt;&gt;"x"),0,
IF($F30=0,0,
IF(AH$4&lt;'2.1 Kraftwerk allgemein'!$F$16,0,
IF(AH$4='2.1 Kraftwerk allgemein'!$F$16,'2.5 CAPEX'!$J33/$F30,
IF(AH$4&lt;'2.1 Kraftwerk allgemein'!$F$16+$F30,
('2.5 CAPEX'!$J33+SUM(OFFSET('2.5 CAPEX'!AM33,0,-MIN(MAX($F30-1-('2.1 Kraftwerk allgemein'!$F$16-'1.1 Allgemein'!$I$22+1),0),COLUMN(Y30)-1-('2.1 Kraftwerk allgemein'!$F$16-'1.1 Allgemein'!$I$22+1)),1,MIN(MAX($F30-('2.1 Kraftwerk allgemein'!$F$16-'1.1 Allgemein'!$I$22+1),1),COLUMN(Y30)-('2.1 Kraftwerk allgemein'!$F$16-'1.1 Allgemein'!$I$22+1)))))/$F30,
SUM(OFFSET('2.5 CAPEX'!AM33,0,-MIN($F30-1,COLUMN(Y30)-1),1,MIN($F30,COLUMN(Y30))))/$F30)))))))</f>
        <v>0</v>
      </c>
      <c r="AI30" s="199">
        <f ca="1">IF('2.1 Kraftwerk allgemein'!$F$15&lt;'1.1 Allgemein'!$I$22,
IF(OR(ISNUMBER($D30)=FALSE,$F30=""),"",
IF(AND('2.5 CAPEX'!$L33&lt;&gt;"x",'2.5 CAPEX'!$M33&lt;&gt;"x"),0,
IF($F30=0,0,
IF(AI$4&lt;'2.1 Kraftwerk allgemein'!$F$16,0,
IF(AI$4='2.1 Kraftwerk allgemein'!$F$16,'2.5 CAPEX'!$J33/$F30,
IF(AI$4&lt;'2.1 Kraftwerk allgemein'!$F$16+$F30,
('2.5 CAPEX'!$J33+SUM(OFFSET('2.5 CAPEX'!AN33,0,-MIN(MAX($F30-1-('2.1 Kraftwerk allgemein'!$F$16-'2.1 Kraftwerk allgemein'!$F$15+1),0),COLUMN(Z30)-1-('2.1 Kraftwerk allgemein'!$F$16-'2.1 Kraftwerk allgemein'!$F$15+1)),1,MIN(MAX($F30-('2.1 Kraftwerk allgemein'!$F$16-'2.1 Kraftwerk allgemein'!$F$15+1),1),COLUMN(Z30)-('2.1 Kraftwerk allgemein'!$F$16-'2.1 Kraftwerk allgemein'!$F$15+1)))))/$F30,
SUM(OFFSET('2.5 CAPEX'!AN33,0,-MIN($F30-1,COLUMN(Z30)-1),1,MIN($F30,COLUMN(Z30))))/$F30)))))),
IF(OR(ISNUMBER($D30)=FALSE,$F30=""),"",
IF(AND('2.5 CAPEX'!$L33&lt;&gt;"x",'2.5 CAPEX'!$M33&lt;&gt;"x"),0,
IF($F30=0,0,
IF(AI$4&lt;'2.1 Kraftwerk allgemein'!$F$16,0,
IF(AI$4='2.1 Kraftwerk allgemein'!$F$16,'2.5 CAPEX'!$J33/$F30,
IF(AI$4&lt;'2.1 Kraftwerk allgemein'!$F$16+$F30,
('2.5 CAPEX'!$J33+SUM(OFFSET('2.5 CAPEX'!AN33,0,-MIN(MAX($F30-1-('2.1 Kraftwerk allgemein'!$F$16-'1.1 Allgemein'!$I$22+1),0),COLUMN(Z30)-1-('2.1 Kraftwerk allgemein'!$F$16-'1.1 Allgemein'!$I$22+1)),1,MIN(MAX($F30-('2.1 Kraftwerk allgemein'!$F$16-'1.1 Allgemein'!$I$22+1),1),COLUMN(Z30)-('2.1 Kraftwerk allgemein'!$F$16-'1.1 Allgemein'!$I$22+1)))))/$F30,
SUM(OFFSET('2.5 CAPEX'!AN33,0,-MIN($F30-1,COLUMN(Z30)-1),1,MIN($F30,COLUMN(Z30))))/$F30)))))))</f>
        <v>0</v>
      </c>
      <c r="AJ30" s="199">
        <f ca="1">IF('2.1 Kraftwerk allgemein'!$F$15&lt;'1.1 Allgemein'!$I$22,
IF(OR(ISNUMBER($D30)=FALSE,$F30=""),"",
IF(AND('2.5 CAPEX'!$L33&lt;&gt;"x",'2.5 CAPEX'!$M33&lt;&gt;"x"),0,
IF($F30=0,0,
IF(AJ$4&lt;'2.1 Kraftwerk allgemein'!$F$16,0,
IF(AJ$4='2.1 Kraftwerk allgemein'!$F$16,'2.5 CAPEX'!$J33/$F30,
IF(AJ$4&lt;'2.1 Kraftwerk allgemein'!$F$16+$F30,
('2.5 CAPEX'!$J33+SUM(OFFSET('2.5 CAPEX'!AO33,0,-MIN(MAX($F30-1-('2.1 Kraftwerk allgemein'!$F$16-'2.1 Kraftwerk allgemein'!$F$15+1),0),COLUMN(AA30)-1-('2.1 Kraftwerk allgemein'!$F$16-'2.1 Kraftwerk allgemein'!$F$15+1)),1,MIN(MAX($F30-('2.1 Kraftwerk allgemein'!$F$16-'2.1 Kraftwerk allgemein'!$F$15+1),1),COLUMN(AA30)-('2.1 Kraftwerk allgemein'!$F$16-'2.1 Kraftwerk allgemein'!$F$15+1)))))/$F30,
SUM(OFFSET('2.5 CAPEX'!AO33,0,-MIN($F30-1,COLUMN(AA30)-1),1,MIN($F30,COLUMN(AA30))))/$F30)))))),
IF(OR(ISNUMBER($D30)=FALSE,$F30=""),"",
IF(AND('2.5 CAPEX'!$L33&lt;&gt;"x",'2.5 CAPEX'!$M33&lt;&gt;"x"),0,
IF($F30=0,0,
IF(AJ$4&lt;'2.1 Kraftwerk allgemein'!$F$16,0,
IF(AJ$4='2.1 Kraftwerk allgemein'!$F$16,'2.5 CAPEX'!$J33/$F30,
IF(AJ$4&lt;'2.1 Kraftwerk allgemein'!$F$16+$F30,
('2.5 CAPEX'!$J33+SUM(OFFSET('2.5 CAPEX'!AO33,0,-MIN(MAX($F30-1-('2.1 Kraftwerk allgemein'!$F$16-'1.1 Allgemein'!$I$22+1),0),COLUMN(AA30)-1-('2.1 Kraftwerk allgemein'!$F$16-'1.1 Allgemein'!$I$22+1)),1,MIN(MAX($F30-('2.1 Kraftwerk allgemein'!$F$16-'1.1 Allgemein'!$I$22+1),1),COLUMN(AA30)-('2.1 Kraftwerk allgemein'!$F$16-'1.1 Allgemein'!$I$22+1)))))/$F30,
SUM(OFFSET('2.5 CAPEX'!AO33,0,-MIN($F30-1,COLUMN(AA30)-1),1,MIN($F30,COLUMN(AA30))))/$F30)))))))</f>
        <v>0</v>
      </c>
      <c r="AK30" s="199">
        <f ca="1">IF('2.1 Kraftwerk allgemein'!$F$15&lt;'1.1 Allgemein'!$I$22,
IF(OR(ISNUMBER($D30)=FALSE,$F30=""),"",
IF(AND('2.5 CAPEX'!$L33&lt;&gt;"x",'2.5 CAPEX'!$M33&lt;&gt;"x"),0,
IF($F30=0,0,
IF(AK$4&lt;'2.1 Kraftwerk allgemein'!$F$16,0,
IF(AK$4='2.1 Kraftwerk allgemein'!$F$16,'2.5 CAPEX'!$J33/$F30,
IF(AK$4&lt;'2.1 Kraftwerk allgemein'!$F$16+$F30,
('2.5 CAPEX'!$J33+SUM(OFFSET('2.5 CAPEX'!AP33,0,-MIN(MAX($F30-1-('2.1 Kraftwerk allgemein'!$F$16-'2.1 Kraftwerk allgemein'!$F$15+1),0),COLUMN(AB30)-1-('2.1 Kraftwerk allgemein'!$F$16-'2.1 Kraftwerk allgemein'!$F$15+1)),1,MIN(MAX($F30-('2.1 Kraftwerk allgemein'!$F$16-'2.1 Kraftwerk allgemein'!$F$15+1),1),COLUMN(AB30)-('2.1 Kraftwerk allgemein'!$F$16-'2.1 Kraftwerk allgemein'!$F$15+1)))))/$F30,
SUM(OFFSET('2.5 CAPEX'!AP33,0,-MIN($F30-1,COLUMN(AB30)-1),1,MIN($F30,COLUMN(AB30))))/$F30)))))),
IF(OR(ISNUMBER($D30)=FALSE,$F30=""),"",
IF(AND('2.5 CAPEX'!$L33&lt;&gt;"x",'2.5 CAPEX'!$M33&lt;&gt;"x"),0,
IF($F30=0,0,
IF(AK$4&lt;'2.1 Kraftwerk allgemein'!$F$16,0,
IF(AK$4='2.1 Kraftwerk allgemein'!$F$16,'2.5 CAPEX'!$J33/$F30,
IF(AK$4&lt;'2.1 Kraftwerk allgemein'!$F$16+$F30,
('2.5 CAPEX'!$J33+SUM(OFFSET('2.5 CAPEX'!AP33,0,-MIN(MAX($F30-1-('2.1 Kraftwerk allgemein'!$F$16-'1.1 Allgemein'!$I$22+1),0),COLUMN(AB30)-1-('2.1 Kraftwerk allgemein'!$F$16-'1.1 Allgemein'!$I$22+1)),1,MIN(MAX($F30-('2.1 Kraftwerk allgemein'!$F$16-'1.1 Allgemein'!$I$22+1),1),COLUMN(AB30)-('2.1 Kraftwerk allgemein'!$F$16-'1.1 Allgemein'!$I$22+1)))))/$F30,
SUM(OFFSET('2.5 CAPEX'!AP33,0,-MIN($F30-1,COLUMN(AB30)-1),1,MIN($F30,COLUMN(AB30))))/$F30)))))))</f>
        <v>0</v>
      </c>
      <c r="AL30" s="199">
        <f ca="1">IF('2.1 Kraftwerk allgemein'!$F$15&lt;'1.1 Allgemein'!$I$22,
IF(OR(ISNUMBER($D30)=FALSE,$F30=""),"",
IF(AND('2.5 CAPEX'!$L33&lt;&gt;"x",'2.5 CAPEX'!$M33&lt;&gt;"x"),0,
IF($F30=0,0,
IF(AL$4&lt;'2.1 Kraftwerk allgemein'!$F$16,0,
IF(AL$4='2.1 Kraftwerk allgemein'!$F$16,'2.5 CAPEX'!$J33/$F30,
IF(AL$4&lt;'2.1 Kraftwerk allgemein'!$F$16+$F30,
('2.5 CAPEX'!$J33+SUM(OFFSET('2.5 CAPEX'!AQ33,0,-MIN(MAX($F30-1-('2.1 Kraftwerk allgemein'!$F$16-'2.1 Kraftwerk allgemein'!$F$15+1),0),COLUMN(AC30)-1-('2.1 Kraftwerk allgemein'!$F$16-'2.1 Kraftwerk allgemein'!$F$15+1)),1,MIN(MAX($F30-('2.1 Kraftwerk allgemein'!$F$16-'2.1 Kraftwerk allgemein'!$F$15+1),1),COLUMN(AC30)-('2.1 Kraftwerk allgemein'!$F$16-'2.1 Kraftwerk allgemein'!$F$15+1)))))/$F30,
SUM(OFFSET('2.5 CAPEX'!AQ33,0,-MIN($F30-1,COLUMN(AC30)-1),1,MIN($F30,COLUMN(AC30))))/$F30)))))),
IF(OR(ISNUMBER($D30)=FALSE,$F30=""),"",
IF(AND('2.5 CAPEX'!$L33&lt;&gt;"x",'2.5 CAPEX'!$M33&lt;&gt;"x"),0,
IF($F30=0,0,
IF(AL$4&lt;'2.1 Kraftwerk allgemein'!$F$16,0,
IF(AL$4='2.1 Kraftwerk allgemein'!$F$16,'2.5 CAPEX'!$J33/$F30,
IF(AL$4&lt;'2.1 Kraftwerk allgemein'!$F$16+$F30,
('2.5 CAPEX'!$J33+SUM(OFFSET('2.5 CAPEX'!AQ33,0,-MIN(MAX($F30-1-('2.1 Kraftwerk allgemein'!$F$16-'1.1 Allgemein'!$I$22+1),0),COLUMN(AC30)-1-('2.1 Kraftwerk allgemein'!$F$16-'1.1 Allgemein'!$I$22+1)),1,MIN(MAX($F30-('2.1 Kraftwerk allgemein'!$F$16-'1.1 Allgemein'!$I$22+1),1),COLUMN(AC30)-('2.1 Kraftwerk allgemein'!$F$16-'1.1 Allgemein'!$I$22+1)))))/$F30,
SUM(OFFSET('2.5 CAPEX'!AQ33,0,-MIN($F30-1,COLUMN(AC30)-1),1,MIN($F30,COLUMN(AC30))))/$F30)))))))</f>
        <v>0</v>
      </c>
      <c r="AM30" s="199">
        <f ca="1">IF('2.1 Kraftwerk allgemein'!$F$15&lt;'1.1 Allgemein'!$I$22,
IF(OR(ISNUMBER($D30)=FALSE,$F30=""),"",
IF(AND('2.5 CAPEX'!$L33&lt;&gt;"x",'2.5 CAPEX'!$M33&lt;&gt;"x"),0,
IF($F30=0,0,
IF(AM$4&lt;'2.1 Kraftwerk allgemein'!$F$16,0,
IF(AM$4='2.1 Kraftwerk allgemein'!$F$16,'2.5 CAPEX'!$J33/$F30,
IF(AM$4&lt;'2.1 Kraftwerk allgemein'!$F$16+$F30,
('2.5 CAPEX'!$J33+SUM(OFFSET('2.5 CAPEX'!AR33,0,-MIN(MAX($F30-1-('2.1 Kraftwerk allgemein'!$F$16-'2.1 Kraftwerk allgemein'!$F$15+1),0),COLUMN(AD30)-1-('2.1 Kraftwerk allgemein'!$F$16-'2.1 Kraftwerk allgemein'!$F$15+1)),1,MIN(MAX($F30-('2.1 Kraftwerk allgemein'!$F$16-'2.1 Kraftwerk allgemein'!$F$15+1),1),COLUMN(AD30)-('2.1 Kraftwerk allgemein'!$F$16-'2.1 Kraftwerk allgemein'!$F$15+1)))))/$F30,
SUM(OFFSET('2.5 CAPEX'!AR33,0,-MIN($F30-1,COLUMN(AD30)-1),1,MIN($F30,COLUMN(AD30))))/$F30)))))),
IF(OR(ISNUMBER($D30)=FALSE,$F30=""),"",
IF(AND('2.5 CAPEX'!$L33&lt;&gt;"x",'2.5 CAPEX'!$M33&lt;&gt;"x"),0,
IF($F30=0,0,
IF(AM$4&lt;'2.1 Kraftwerk allgemein'!$F$16,0,
IF(AM$4='2.1 Kraftwerk allgemein'!$F$16,'2.5 CAPEX'!$J33/$F30,
IF(AM$4&lt;'2.1 Kraftwerk allgemein'!$F$16+$F30,
('2.5 CAPEX'!$J33+SUM(OFFSET('2.5 CAPEX'!AR33,0,-MIN(MAX($F30-1-('2.1 Kraftwerk allgemein'!$F$16-'1.1 Allgemein'!$I$22+1),0),COLUMN(AD30)-1-('2.1 Kraftwerk allgemein'!$F$16-'1.1 Allgemein'!$I$22+1)),1,MIN(MAX($F30-('2.1 Kraftwerk allgemein'!$F$16-'1.1 Allgemein'!$I$22+1),1),COLUMN(AD30)-('2.1 Kraftwerk allgemein'!$F$16-'1.1 Allgemein'!$I$22+1)))))/$F30,
SUM(OFFSET('2.5 CAPEX'!AR33,0,-MIN($F30-1,COLUMN(AD30)-1),1,MIN($F30,COLUMN(AD30))))/$F30)))))))</f>
        <v>0</v>
      </c>
      <c r="AN30" s="199">
        <f ca="1">IF('2.1 Kraftwerk allgemein'!$F$15&lt;'1.1 Allgemein'!$I$22,
IF(OR(ISNUMBER($D30)=FALSE,$F30=""),"",
IF(AND('2.5 CAPEX'!$L33&lt;&gt;"x",'2.5 CAPEX'!$M33&lt;&gt;"x"),0,
IF($F30=0,0,
IF(AN$4&lt;'2.1 Kraftwerk allgemein'!$F$16,0,
IF(AN$4='2.1 Kraftwerk allgemein'!$F$16,'2.5 CAPEX'!$J33/$F30,
IF(AN$4&lt;'2.1 Kraftwerk allgemein'!$F$16+$F30,
('2.5 CAPEX'!$J33+SUM(OFFSET('2.5 CAPEX'!AS33,0,-MIN(MAX($F30-1-('2.1 Kraftwerk allgemein'!$F$16-'2.1 Kraftwerk allgemein'!$F$15+1),0),COLUMN(AE30)-1-('2.1 Kraftwerk allgemein'!$F$16-'2.1 Kraftwerk allgemein'!$F$15+1)),1,MIN(MAX($F30-('2.1 Kraftwerk allgemein'!$F$16-'2.1 Kraftwerk allgemein'!$F$15+1),1),COLUMN(AE30)-('2.1 Kraftwerk allgemein'!$F$16-'2.1 Kraftwerk allgemein'!$F$15+1)))))/$F30,
SUM(OFFSET('2.5 CAPEX'!AS33,0,-MIN($F30-1,COLUMN(AE30)-1),1,MIN($F30,COLUMN(AE30))))/$F30)))))),
IF(OR(ISNUMBER($D30)=FALSE,$F30=""),"",
IF(AND('2.5 CAPEX'!$L33&lt;&gt;"x",'2.5 CAPEX'!$M33&lt;&gt;"x"),0,
IF($F30=0,0,
IF(AN$4&lt;'2.1 Kraftwerk allgemein'!$F$16,0,
IF(AN$4='2.1 Kraftwerk allgemein'!$F$16,'2.5 CAPEX'!$J33/$F30,
IF(AN$4&lt;'2.1 Kraftwerk allgemein'!$F$16+$F30,
('2.5 CAPEX'!$J33+SUM(OFFSET('2.5 CAPEX'!AS33,0,-MIN(MAX($F30-1-('2.1 Kraftwerk allgemein'!$F$16-'1.1 Allgemein'!$I$22+1),0),COLUMN(AE30)-1-('2.1 Kraftwerk allgemein'!$F$16-'1.1 Allgemein'!$I$22+1)),1,MIN(MAX($F30-('2.1 Kraftwerk allgemein'!$F$16-'1.1 Allgemein'!$I$22+1),1),COLUMN(AE30)-('2.1 Kraftwerk allgemein'!$F$16-'1.1 Allgemein'!$I$22+1)))))/$F30,
SUM(OFFSET('2.5 CAPEX'!AS33,0,-MIN($F30-1,COLUMN(AE30)-1),1,MIN($F30,COLUMN(AE30))))/$F30)))))))</f>
        <v>0</v>
      </c>
      <c r="AO30" s="199">
        <f ca="1">IF('2.1 Kraftwerk allgemein'!$F$15&lt;'1.1 Allgemein'!$I$22,
IF(OR(ISNUMBER($D30)=FALSE,$F30=""),"",
IF(AND('2.5 CAPEX'!$L33&lt;&gt;"x",'2.5 CAPEX'!$M33&lt;&gt;"x"),0,
IF($F30=0,0,
IF(AO$4&lt;'2.1 Kraftwerk allgemein'!$F$16,0,
IF(AO$4='2.1 Kraftwerk allgemein'!$F$16,'2.5 CAPEX'!$J33/$F30,
IF(AO$4&lt;'2.1 Kraftwerk allgemein'!$F$16+$F30,
('2.5 CAPEX'!$J33+SUM(OFFSET('2.5 CAPEX'!AT33,0,-MIN(MAX($F30-1-('2.1 Kraftwerk allgemein'!$F$16-'2.1 Kraftwerk allgemein'!$F$15+1),0),COLUMN(AF30)-1-('2.1 Kraftwerk allgemein'!$F$16-'2.1 Kraftwerk allgemein'!$F$15+1)),1,MIN(MAX($F30-('2.1 Kraftwerk allgemein'!$F$16-'2.1 Kraftwerk allgemein'!$F$15+1),1),COLUMN(AF30)-('2.1 Kraftwerk allgemein'!$F$16-'2.1 Kraftwerk allgemein'!$F$15+1)))))/$F30,
SUM(OFFSET('2.5 CAPEX'!AT33,0,-MIN($F30-1,COLUMN(AF30)-1),1,MIN($F30,COLUMN(AF30))))/$F30)))))),
IF(OR(ISNUMBER($D30)=FALSE,$F30=""),"",
IF(AND('2.5 CAPEX'!$L33&lt;&gt;"x",'2.5 CAPEX'!$M33&lt;&gt;"x"),0,
IF($F30=0,0,
IF(AO$4&lt;'2.1 Kraftwerk allgemein'!$F$16,0,
IF(AO$4='2.1 Kraftwerk allgemein'!$F$16,'2.5 CAPEX'!$J33/$F30,
IF(AO$4&lt;'2.1 Kraftwerk allgemein'!$F$16+$F30,
('2.5 CAPEX'!$J33+SUM(OFFSET('2.5 CAPEX'!AT33,0,-MIN(MAX($F30-1-('2.1 Kraftwerk allgemein'!$F$16-'1.1 Allgemein'!$I$22+1),0),COLUMN(AF30)-1-('2.1 Kraftwerk allgemein'!$F$16-'1.1 Allgemein'!$I$22+1)),1,MIN(MAX($F30-('2.1 Kraftwerk allgemein'!$F$16-'1.1 Allgemein'!$I$22+1),1),COLUMN(AF30)-('2.1 Kraftwerk allgemein'!$F$16-'1.1 Allgemein'!$I$22+1)))))/$F30,
SUM(OFFSET('2.5 CAPEX'!AT33,0,-MIN($F30-1,COLUMN(AF30)-1),1,MIN($F30,COLUMN(AF30))))/$F30)))))))</f>
        <v>0</v>
      </c>
      <c r="AP30" s="199">
        <f ca="1">IF('2.1 Kraftwerk allgemein'!$F$15&lt;'1.1 Allgemein'!$I$22,
IF(OR(ISNUMBER($D30)=FALSE,$F30=""),"",
IF(AND('2.5 CAPEX'!$L33&lt;&gt;"x",'2.5 CAPEX'!$M33&lt;&gt;"x"),0,
IF($F30=0,0,
IF(AP$4&lt;'2.1 Kraftwerk allgemein'!$F$16,0,
IF(AP$4='2.1 Kraftwerk allgemein'!$F$16,'2.5 CAPEX'!$J33/$F30,
IF(AP$4&lt;'2.1 Kraftwerk allgemein'!$F$16+$F30,
('2.5 CAPEX'!$J33+SUM(OFFSET('2.5 CAPEX'!AU33,0,-MIN(MAX($F30-1-('2.1 Kraftwerk allgemein'!$F$16-'2.1 Kraftwerk allgemein'!$F$15+1),0),COLUMN(AG30)-1-('2.1 Kraftwerk allgemein'!$F$16-'2.1 Kraftwerk allgemein'!$F$15+1)),1,MIN(MAX($F30-('2.1 Kraftwerk allgemein'!$F$16-'2.1 Kraftwerk allgemein'!$F$15+1),1),COLUMN(AG30)-('2.1 Kraftwerk allgemein'!$F$16-'2.1 Kraftwerk allgemein'!$F$15+1)))))/$F30,
SUM(OFFSET('2.5 CAPEX'!AU33,0,-MIN($F30-1,COLUMN(AG30)-1),1,MIN($F30,COLUMN(AG30))))/$F30)))))),
IF(OR(ISNUMBER($D30)=FALSE,$F30=""),"",
IF(AND('2.5 CAPEX'!$L33&lt;&gt;"x",'2.5 CAPEX'!$M33&lt;&gt;"x"),0,
IF($F30=0,0,
IF(AP$4&lt;'2.1 Kraftwerk allgemein'!$F$16,0,
IF(AP$4='2.1 Kraftwerk allgemein'!$F$16,'2.5 CAPEX'!$J33/$F30,
IF(AP$4&lt;'2.1 Kraftwerk allgemein'!$F$16+$F30,
('2.5 CAPEX'!$J33+SUM(OFFSET('2.5 CAPEX'!AU33,0,-MIN(MAX($F30-1-('2.1 Kraftwerk allgemein'!$F$16-'1.1 Allgemein'!$I$22+1),0),COLUMN(AG30)-1-('2.1 Kraftwerk allgemein'!$F$16-'1.1 Allgemein'!$I$22+1)),1,MIN(MAX($F30-('2.1 Kraftwerk allgemein'!$F$16-'1.1 Allgemein'!$I$22+1),1),COLUMN(AG30)-('2.1 Kraftwerk allgemein'!$F$16-'1.1 Allgemein'!$I$22+1)))))/$F30,
SUM(OFFSET('2.5 CAPEX'!AU33,0,-MIN($F30-1,COLUMN(AG30)-1),1,MIN($F30,COLUMN(AG30))))/$F30)))))))</f>
        <v>0</v>
      </c>
      <c r="AQ30" s="199">
        <f ca="1">IF('2.1 Kraftwerk allgemein'!$F$15&lt;'1.1 Allgemein'!$I$22,
IF(OR(ISNUMBER($D30)=FALSE,$F30=""),"",
IF(AND('2.5 CAPEX'!$L33&lt;&gt;"x",'2.5 CAPEX'!$M33&lt;&gt;"x"),0,
IF($F30=0,0,
IF(AQ$4&lt;'2.1 Kraftwerk allgemein'!$F$16,0,
IF(AQ$4='2.1 Kraftwerk allgemein'!$F$16,'2.5 CAPEX'!$J33/$F30,
IF(AQ$4&lt;'2.1 Kraftwerk allgemein'!$F$16+$F30,
('2.5 CAPEX'!$J33+SUM(OFFSET('2.5 CAPEX'!AV33,0,-MIN(MAX($F30-1-('2.1 Kraftwerk allgemein'!$F$16-'2.1 Kraftwerk allgemein'!$F$15+1),0),COLUMN(AH30)-1-('2.1 Kraftwerk allgemein'!$F$16-'2.1 Kraftwerk allgemein'!$F$15+1)),1,MIN(MAX($F30-('2.1 Kraftwerk allgemein'!$F$16-'2.1 Kraftwerk allgemein'!$F$15+1),1),COLUMN(AH30)-('2.1 Kraftwerk allgemein'!$F$16-'2.1 Kraftwerk allgemein'!$F$15+1)))))/$F30,
SUM(OFFSET('2.5 CAPEX'!AV33,0,-MIN($F30-1,COLUMN(AH30)-1),1,MIN($F30,COLUMN(AH30))))/$F30)))))),
IF(OR(ISNUMBER($D30)=FALSE,$F30=""),"",
IF(AND('2.5 CAPEX'!$L33&lt;&gt;"x",'2.5 CAPEX'!$M33&lt;&gt;"x"),0,
IF($F30=0,0,
IF(AQ$4&lt;'2.1 Kraftwerk allgemein'!$F$16,0,
IF(AQ$4='2.1 Kraftwerk allgemein'!$F$16,'2.5 CAPEX'!$J33/$F30,
IF(AQ$4&lt;'2.1 Kraftwerk allgemein'!$F$16+$F30,
('2.5 CAPEX'!$J33+SUM(OFFSET('2.5 CAPEX'!AV33,0,-MIN(MAX($F30-1-('2.1 Kraftwerk allgemein'!$F$16-'1.1 Allgemein'!$I$22+1),0),COLUMN(AH30)-1-('2.1 Kraftwerk allgemein'!$F$16-'1.1 Allgemein'!$I$22+1)),1,MIN(MAX($F30-('2.1 Kraftwerk allgemein'!$F$16-'1.1 Allgemein'!$I$22+1),1),COLUMN(AH30)-('2.1 Kraftwerk allgemein'!$F$16-'1.1 Allgemein'!$I$22+1)))))/$F30,
SUM(OFFSET('2.5 CAPEX'!AV33,0,-MIN($F30-1,COLUMN(AH30)-1),1,MIN($F30,COLUMN(AH30))))/$F30)))))))</f>
        <v>0</v>
      </c>
      <c r="AR30" s="199">
        <f ca="1">IF('2.1 Kraftwerk allgemein'!$F$15&lt;'1.1 Allgemein'!$I$22,
IF(OR(ISNUMBER($D30)=FALSE,$F30=""),"",
IF(AND('2.5 CAPEX'!$L33&lt;&gt;"x",'2.5 CAPEX'!$M33&lt;&gt;"x"),0,
IF($F30=0,0,
IF(AR$4&lt;'2.1 Kraftwerk allgemein'!$F$16,0,
IF(AR$4='2.1 Kraftwerk allgemein'!$F$16,'2.5 CAPEX'!$J33/$F30,
IF(AR$4&lt;'2.1 Kraftwerk allgemein'!$F$16+$F30,
('2.5 CAPEX'!$J33+SUM(OFFSET('2.5 CAPEX'!AW33,0,-MIN(MAX($F30-1-('2.1 Kraftwerk allgemein'!$F$16-'2.1 Kraftwerk allgemein'!$F$15+1),0),COLUMN(AI30)-1-('2.1 Kraftwerk allgemein'!$F$16-'2.1 Kraftwerk allgemein'!$F$15+1)),1,MIN(MAX($F30-('2.1 Kraftwerk allgemein'!$F$16-'2.1 Kraftwerk allgemein'!$F$15+1),1),COLUMN(AI30)-('2.1 Kraftwerk allgemein'!$F$16-'2.1 Kraftwerk allgemein'!$F$15+1)))))/$F30,
SUM(OFFSET('2.5 CAPEX'!AW33,0,-MIN($F30-1,COLUMN(AI30)-1),1,MIN($F30,COLUMN(AI30))))/$F30)))))),
IF(OR(ISNUMBER($D30)=FALSE,$F30=""),"",
IF(AND('2.5 CAPEX'!$L33&lt;&gt;"x",'2.5 CAPEX'!$M33&lt;&gt;"x"),0,
IF($F30=0,0,
IF(AR$4&lt;'2.1 Kraftwerk allgemein'!$F$16,0,
IF(AR$4='2.1 Kraftwerk allgemein'!$F$16,'2.5 CAPEX'!$J33/$F30,
IF(AR$4&lt;'2.1 Kraftwerk allgemein'!$F$16+$F30,
('2.5 CAPEX'!$J33+SUM(OFFSET('2.5 CAPEX'!AW33,0,-MIN(MAX($F30-1-('2.1 Kraftwerk allgemein'!$F$16-'1.1 Allgemein'!$I$22+1),0),COLUMN(AI30)-1-('2.1 Kraftwerk allgemein'!$F$16-'1.1 Allgemein'!$I$22+1)),1,MIN(MAX($F30-('2.1 Kraftwerk allgemein'!$F$16-'1.1 Allgemein'!$I$22+1),1),COLUMN(AI30)-('2.1 Kraftwerk allgemein'!$F$16-'1.1 Allgemein'!$I$22+1)))))/$F30,
SUM(OFFSET('2.5 CAPEX'!AW33,0,-MIN($F30-1,COLUMN(AI30)-1),1,MIN($F30,COLUMN(AI30))))/$F30)))))))</f>
        <v>0</v>
      </c>
      <c r="AS30" s="199">
        <f ca="1">IF('2.1 Kraftwerk allgemein'!$F$15&lt;'1.1 Allgemein'!$I$22,
IF(OR(ISNUMBER($D30)=FALSE,$F30=""),"",
IF(AND('2.5 CAPEX'!$L33&lt;&gt;"x",'2.5 CAPEX'!$M33&lt;&gt;"x"),0,
IF($F30=0,0,
IF(AS$4&lt;'2.1 Kraftwerk allgemein'!$F$16,0,
IF(AS$4='2.1 Kraftwerk allgemein'!$F$16,'2.5 CAPEX'!$J33/$F30,
IF(AS$4&lt;'2.1 Kraftwerk allgemein'!$F$16+$F30,
('2.5 CAPEX'!$J33+SUM(OFFSET('2.5 CAPEX'!AX33,0,-MIN(MAX($F30-1-('2.1 Kraftwerk allgemein'!$F$16-'2.1 Kraftwerk allgemein'!$F$15+1),0),COLUMN(AJ30)-1-('2.1 Kraftwerk allgemein'!$F$16-'2.1 Kraftwerk allgemein'!$F$15+1)),1,MIN(MAX($F30-('2.1 Kraftwerk allgemein'!$F$16-'2.1 Kraftwerk allgemein'!$F$15+1),1),COLUMN(AJ30)-('2.1 Kraftwerk allgemein'!$F$16-'2.1 Kraftwerk allgemein'!$F$15+1)))))/$F30,
SUM(OFFSET('2.5 CAPEX'!AX33,0,-MIN($F30-1,COLUMN(AJ30)-1),1,MIN($F30,COLUMN(AJ30))))/$F30)))))),
IF(OR(ISNUMBER($D30)=FALSE,$F30=""),"",
IF(AND('2.5 CAPEX'!$L33&lt;&gt;"x",'2.5 CAPEX'!$M33&lt;&gt;"x"),0,
IF($F30=0,0,
IF(AS$4&lt;'2.1 Kraftwerk allgemein'!$F$16,0,
IF(AS$4='2.1 Kraftwerk allgemein'!$F$16,'2.5 CAPEX'!$J33/$F30,
IF(AS$4&lt;'2.1 Kraftwerk allgemein'!$F$16+$F30,
('2.5 CAPEX'!$J33+SUM(OFFSET('2.5 CAPEX'!AX33,0,-MIN(MAX($F30-1-('2.1 Kraftwerk allgemein'!$F$16-'1.1 Allgemein'!$I$22+1),0),COLUMN(AJ30)-1-('2.1 Kraftwerk allgemein'!$F$16-'1.1 Allgemein'!$I$22+1)),1,MIN(MAX($F30-('2.1 Kraftwerk allgemein'!$F$16-'1.1 Allgemein'!$I$22+1),1),COLUMN(AJ30)-('2.1 Kraftwerk allgemein'!$F$16-'1.1 Allgemein'!$I$22+1)))))/$F30,
SUM(OFFSET('2.5 CAPEX'!AX33,0,-MIN($F30-1,COLUMN(AJ30)-1),1,MIN($F30,COLUMN(AJ30))))/$F30)))))))</f>
        <v>0</v>
      </c>
      <c r="AT30" s="199">
        <f ca="1">IF('2.1 Kraftwerk allgemein'!$F$15&lt;'1.1 Allgemein'!$I$22,
IF(OR(ISNUMBER($D30)=FALSE,$F30=""),"",
IF(AND('2.5 CAPEX'!$L33&lt;&gt;"x",'2.5 CAPEX'!$M33&lt;&gt;"x"),0,
IF($F30=0,0,
IF(AT$4&lt;'2.1 Kraftwerk allgemein'!$F$16,0,
IF(AT$4='2.1 Kraftwerk allgemein'!$F$16,'2.5 CAPEX'!$J33/$F30,
IF(AT$4&lt;'2.1 Kraftwerk allgemein'!$F$16+$F30,
('2.5 CAPEX'!$J33+SUM(OFFSET('2.5 CAPEX'!AY33,0,-MIN(MAX($F30-1-('2.1 Kraftwerk allgemein'!$F$16-'2.1 Kraftwerk allgemein'!$F$15+1),0),COLUMN(AK30)-1-('2.1 Kraftwerk allgemein'!$F$16-'2.1 Kraftwerk allgemein'!$F$15+1)),1,MIN(MAX($F30-('2.1 Kraftwerk allgemein'!$F$16-'2.1 Kraftwerk allgemein'!$F$15+1),1),COLUMN(AK30)-('2.1 Kraftwerk allgemein'!$F$16-'2.1 Kraftwerk allgemein'!$F$15+1)))))/$F30,
SUM(OFFSET('2.5 CAPEX'!AY33,0,-MIN($F30-1,COLUMN(AK30)-1),1,MIN($F30,COLUMN(AK30))))/$F30)))))),
IF(OR(ISNUMBER($D30)=FALSE,$F30=""),"",
IF(AND('2.5 CAPEX'!$L33&lt;&gt;"x",'2.5 CAPEX'!$M33&lt;&gt;"x"),0,
IF($F30=0,0,
IF(AT$4&lt;'2.1 Kraftwerk allgemein'!$F$16,0,
IF(AT$4='2.1 Kraftwerk allgemein'!$F$16,'2.5 CAPEX'!$J33/$F30,
IF(AT$4&lt;'2.1 Kraftwerk allgemein'!$F$16+$F30,
('2.5 CAPEX'!$J33+SUM(OFFSET('2.5 CAPEX'!AY33,0,-MIN(MAX($F30-1-('2.1 Kraftwerk allgemein'!$F$16-'1.1 Allgemein'!$I$22+1),0),COLUMN(AK30)-1-('2.1 Kraftwerk allgemein'!$F$16-'1.1 Allgemein'!$I$22+1)),1,MIN(MAX($F30-('2.1 Kraftwerk allgemein'!$F$16-'1.1 Allgemein'!$I$22+1),1),COLUMN(AK30)-('2.1 Kraftwerk allgemein'!$F$16-'1.1 Allgemein'!$I$22+1)))))/$F30,
SUM(OFFSET('2.5 CAPEX'!AY33,0,-MIN($F30-1,COLUMN(AK30)-1),1,MIN($F30,COLUMN(AK30))))/$F30)))))))</f>
        <v>0</v>
      </c>
      <c r="AU30" s="199">
        <f ca="1">IF('2.1 Kraftwerk allgemein'!$F$15&lt;'1.1 Allgemein'!$I$22,
IF(OR(ISNUMBER($D30)=FALSE,$F30=""),"",
IF(AND('2.5 CAPEX'!$L33&lt;&gt;"x",'2.5 CAPEX'!$M33&lt;&gt;"x"),0,
IF($F30=0,0,
IF(AU$4&lt;'2.1 Kraftwerk allgemein'!$F$16,0,
IF(AU$4='2.1 Kraftwerk allgemein'!$F$16,'2.5 CAPEX'!$J33/$F30,
IF(AU$4&lt;'2.1 Kraftwerk allgemein'!$F$16+$F30,
('2.5 CAPEX'!$J33+SUM(OFFSET('2.5 CAPEX'!AZ33,0,-MIN(MAX($F30-1-('2.1 Kraftwerk allgemein'!$F$16-'2.1 Kraftwerk allgemein'!$F$15+1),0),COLUMN(AL30)-1-('2.1 Kraftwerk allgemein'!$F$16-'2.1 Kraftwerk allgemein'!$F$15+1)),1,MIN(MAX($F30-('2.1 Kraftwerk allgemein'!$F$16-'2.1 Kraftwerk allgemein'!$F$15+1),1),COLUMN(AL30)-('2.1 Kraftwerk allgemein'!$F$16-'2.1 Kraftwerk allgemein'!$F$15+1)))))/$F30,
SUM(OFFSET('2.5 CAPEX'!AZ33,0,-MIN($F30-1,COLUMN(AL30)-1),1,MIN($F30,COLUMN(AL30))))/$F30)))))),
IF(OR(ISNUMBER($D30)=FALSE,$F30=""),"",
IF(AND('2.5 CAPEX'!$L33&lt;&gt;"x",'2.5 CAPEX'!$M33&lt;&gt;"x"),0,
IF($F30=0,0,
IF(AU$4&lt;'2.1 Kraftwerk allgemein'!$F$16,0,
IF(AU$4='2.1 Kraftwerk allgemein'!$F$16,'2.5 CAPEX'!$J33/$F30,
IF(AU$4&lt;'2.1 Kraftwerk allgemein'!$F$16+$F30,
('2.5 CAPEX'!$J33+SUM(OFFSET('2.5 CAPEX'!AZ33,0,-MIN(MAX($F30-1-('2.1 Kraftwerk allgemein'!$F$16-'1.1 Allgemein'!$I$22+1),0),COLUMN(AL30)-1-('2.1 Kraftwerk allgemein'!$F$16-'1.1 Allgemein'!$I$22+1)),1,MIN(MAX($F30-('2.1 Kraftwerk allgemein'!$F$16-'1.1 Allgemein'!$I$22+1),1),COLUMN(AL30)-('2.1 Kraftwerk allgemein'!$F$16-'1.1 Allgemein'!$I$22+1)))))/$F30,
SUM(OFFSET('2.5 CAPEX'!AZ33,0,-MIN($F30-1,COLUMN(AL30)-1),1,MIN($F30,COLUMN(AL30))))/$F30)))))))</f>
        <v>0</v>
      </c>
      <c r="AV30" s="199">
        <f ca="1">IF('2.1 Kraftwerk allgemein'!$F$15&lt;'1.1 Allgemein'!$I$22,
IF(OR(ISNUMBER($D30)=FALSE,$F30=""),"",
IF(AND('2.5 CAPEX'!$L33&lt;&gt;"x",'2.5 CAPEX'!$M33&lt;&gt;"x"),0,
IF($F30=0,0,
IF(AV$4&lt;'2.1 Kraftwerk allgemein'!$F$16,0,
IF(AV$4='2.1 Kraftwerk allgemein'!$F$16,'2.5 CAPEX'!$J33/$F30,
IF(AV$4&lt;'2.1 Kraftwerk allgemein'!$F$16+$F30,
('2.5 CAPEX'!$J33+SUM(OFFSET('2.5 CAPEX'!BA33,0,-MIN(MAX($F30-1-('2.1 Kraftwerk allgemein'!$F$16-'2.1 Kraftwerk allgemein'!$F$15+1),0),COLUMN(AM30)-1-('2.1 Kraftwerk allgemein'!$F$16-'2.1 Kraftwerk allgemein'!$F$15+1)),1,MIN(MAX($F30-('2.1 Kraftwerk allgemein'!$F$16-'2.1 Kraftwerk allgemein'!$F$15+1),1),COLUMN(AM30)-('2.1 Kraftwerk allgemein'!$F$16-'2.1 Kraftwerk allgemein'!$F$15+1)))))/$F30,
SUM(OFFSET('2.5 CAPEX'!BA33,0,-MIN($F30-1,COLUMN(AM30)-1),1,MIN($F30,COLUMN(AM30))))/$F30)))))),
IF(OR(ISNUMBER($D30)=FALSE,$F30=""),"",
IF(AND('2.5 CAPEX'!$L33&lt;&gt;"x",'2.5 CAPEX'!$M33&lt;&gt;"x"),0,
IF($F30=0,0,
IF(AV$4&lt;'2.1 Kraftwerk allgemein'!$F$16,0,
IF(AV$4='2.1 Kraftwerk allgemein'!$F$16,'2.5 CAPEX'!$J33/$F30,
IF(AV$4&lt;'2.1 Kraftwerk allgemein'!$F$16+$F30,
('2.5 CAPEX'!$J33+SUM(OFFSET('2.5 CAPEX'!BA33,0,-MIN(MAX($F30-1-('2.1 Kraftwerk allgemein'!$F$16-'1.1 Allgemein'!$I$22+1),0),COLUMN(AM30)-1-('2.1 Kraftwerk allgemein'!$F$16-'1.1 Allgemein'!$I$22+1)),1,MIN(MAX($F30-('2.1 Kraftwerk allgemein'!$F$16-'1.1 Allgemein'!$I$22+1),1),COLUMN(AM30)-('2.1 Kraftwerk allgemein'!$F$16-'1.1 Allgemein'!$I$22+1)))))/$F30,
SUM(OFFSET('2.5 CAPEX'!BA33,0,-MIN($F30-1,COLUMN(AM30)-1),1,MIN($F30,COLUMN(AM30))))/$F30)))))))</f>
        <v>0</v>
      </c>
      <c r="AW30" s="199">
        <f ca="1">IF('2.1 Kraftwerk allgemein'!$F$15&lt;'1.1 Allgemein'!$I$22,
IF(OR(ISNUMBER($D30)=FALSE,$F30=""),"",
IF(AND('2.5 CAPEX'!$L33&lt;&gt;"x",'2.5 CAPEX'!$M33&lt;&gt;"x"),0,
IF($F30=0,0,
IF(AW$4&lt;'2.1 Kraftwerk allgemein'!$F$16,0,
IF(AW$4='2.1 Kraftwerk allgemein'!$F$16,'2.5 CAPEX'!$J33/$F30,
IF(AW$4&lt;'2.1 Kraftwerk allgemein'!$F$16+$F30,
('2.5 CAPEX'!$J33+SUM(OFFSET('2.5 CAPEX'!BB33,0,-MIN(MAX($F30-1-('2.1 Kraftwerk allgemein'!$F$16-'2.1 Kraftwerk allgemein'!$F$15+1),0),COLUMN(AN30)-1-('2.1 Kraftwerk allgemein'!$F$16-'2.1 Kraftwerk allgemein'!$F$15+1)),1,MIN(MAX($F30-('2.1 Kraftwerk allgemein'!$F$16-'2.1 Kraftwerk allgemein'!$F$15+1),1),COLUMN(AN30)-('2.1 Kraftwerk allgemein'!$F$16-'2.1 Kraftwerk allgemein'!$F$15+1)))))/$F30,
SUM(OFFSET('2.5 CAPEX'!BB33,0,-MIN($F30-1,COLUMN(AN30)-1),1,MIN($F30,COLUMN(AN30))))/$F30)))))),
IF(OR(ISNUMBER($D30)=FALSE,$F30=""),"",
IF(AND('2.5 CAPEX'!$L33&lt;&gt;"x",'2.5 CAPEX'!$M33&lt;&gt;"x"),0,
IF($F30=0,0,
IF(AW$4&lt;'2.1 Kraftwerk allgemein'!$F$16,0,
IF(AW$4='2.1 Kraftwerk allgemein'!$F$16,'2.5 CAPEX'!$J33/$F30,
IF(AW$4&lt;'2.1 Kraftwerk allgemein'!$F$16+$F30,
('2.5 CAPEX'!$J33+SUM(OFFSET('2.5 CAPEX'!BB33,0,-MIN(MAX($F30-1-('2.1 Kraftwerk allgemein'!$F$16-'1.1 Allgemein'!$I$22+1),0),COLUMN(AN30)-1-('2.1 Kraftwerk allgemein'!$F$16-'1.1 Allgemein'!$I$22+1)),1,MIN(MAX($F30-('2.1 Kraftwerk allgemein'!$F$16-'1.1 Allgemein'!$I$22+1),1),COLUMN(AN30)-('2.1 Kraftwerk allgemein'!$F$16-'1.1 Allgemein'!$I$22+1)))))/$F30,
SUM(OFFSET('2.5 CAPEX'!BB33,0,-MIN($F30-1,COLUMN(AN30)-1),1,MIN($F30,COLUMN(AN30))))/$F30)))))))</f>
        <v>0</v>
      </c>
      <c r="AX30" s="199">
        <f ca="1">IF('2.1 Kraftwerk allgemein'!$F$15&lt;'1.1 Allgemein'!$I$22,
IF(OR(ISNUMBER($D30)=FALSE,$F30=""),"",
IF(AND('2.5 CAPEX'!$L33&lt;&gt;"x",'2.5 CAPEX'!$M33&lt;&gt;"x"),0,
IF($F30=0,0,
IF(AX$4&lt;'2.1 Kraftwerk allgemein'!$F$16,0,
IF(AX$4='2.1 Kraftwerk allgemein'!$F$16,'2.5 CAPEX'!$J33/$F30,
IF(AX$4&lt;'2.1 Kraftwerk allgemein'!$F$16+$F30,
('2.5 CAPEX'!$J33+SUM(OFFSET('2.5 CAPEX'!BC33,0,-MIN(MAX($F30-1-('2.1 Kraftwerk allgemein'!$F$16-'2.1 Kraftwerk allgemein'!$F$15+1),0),COLUMN(AO30)-1-('2.1 Kraftwerk allgemein'!$F$16-'2.1 Kraftwerk allgemein'!$F$15+1)),1,MIN(MAX($F30-('2.1 Kraftwerk allgemein'!$F$16-'2.1 Kraftwerk allgemein'!$F$15+1),1),COLUMN(AO30)-('2.1 Kraftwerk allgemein'!$F$16-'2.1 Kraftwerk allgemein'!$F$15+1)))))/$F30,
SUM(OFFSET('2.5 CAPEX'!BC33,0,-MIN($F30-1,COLUMN(AO30)-1),1,MIN($F30,COLUMN(AO30))))/$F30)))))),
IF(OR(ISNUMBER($D30)=FALSE,$F30=""),"",
IF(AND('2.5 CAPEX'!$L33&lt;&gt;"x",'2.5 CAPEX'!$M33&lt;&gt;"x"),0,
IF($F30=0,0,
IF(AX$4&lt;'2.1 Kraftwerk allgemein'!$F$16,0,
IF(AX$4='2.1 Kraftwerk allgemein'!$F$16,'2.5 CAPEX'!$J33/$F30,
IF(AX$4&lt;'2.1 Kraftwerk allgemein'!$F$16+$F30,
('2.5 CAPEX'!$J33+SUM(OFFSET('2.5 CAPEX'!BC33,0,-MIN(MAX($F30-1-('2.1 Kraftwerk allgemein'!$F$16-'1.1 Allgemein'!$I$22+1),0),COLUMN(AO30)-1-('2.1 Kraftwerk allgemein'!$F$16-'1.1 Allgemein'!$I$22+1)),1,MIN(MAX($F30-('2.1 Kraftwerk allgemein'!$F$16-'1.1 Allgemein'!$I$22+1),1),COLUMN(AO30)-('2.1 Kraftwerk allgemein'!$F$16-'1.1 Allgemein'!$I$22+1)))))/$F30,
SUM(OFFSET('2.5 CAPEX'!BC33,0,-MIN($F30-1,COLUMN(AO30)-1),1,MIN($F30,COLUMN(AO30))))/$F30)))))))</f>
        <v>0</v>
      </c>
      <c r="AY30" s="199">
        <f ca="1">IF('2.1 Kraftwerk allgemein'!$F$15&lt;'1.1 Allgemein'!$I$22,
IF(OR(ISNUMBER($D30)=FALSE,$F30=""),"",
IF(AND('2.5 CAPEX'!$L33&lt;&gt;"x",'2.5 CAPEX'!$M33&lt;&gt;"x"),0,
IF($F30=0,0,
IF(AY$4&lt;'2.1 Kraftwerk allgemein'!$F$16,0,
IF(AY$4='2.1 Kraftwerk allgemein'!$F$16,'2.5 CAPEX'!$J33/$F30,
IF(AY$4&lt;'2.1 Kraftwerk allgemein'!$F$16+$F30,
('2.5 CAPEX'!$J33+SUM(OFFSET('2.5 CAPEX'!BD33,0,-MIN(MAX($F30-1-('2.1 Kraftwerk allgemein'!$F$16-'2.1 Kraftwerk allgemein'!$F$15+1),0),COLUMN(AP30)-1-('2.1 Kraftwerk allgemein'!$F$16-'2.1 Kraftwerk allgemein'!$F$15+1)),1,MIN(MAX($F30-('2.1 Kraftwerk allgemein'!$F$16-'2.1 Kraftwerk allgemein'!$F$15+1),1),COLUMN(AP30)-('2.1 Kraftwerk allgemein'!$F$16-'2.1 Kraftwerk allgemein'!$F$15+1)))))/$F30,
SUM(OFFSET('2.5 CAPEX'!BD33,0,-MIN($F30-1,COLUMN(AP30)-1),1,MIN($F30,COLUMN(AP30))))/$F30)))))),
IF(OR(ISNUMBER($D30)=FALSE,$F30=""),"",
IF(AND('2.5 CAPEX'!$L33&lt;&gt;"x",'2.5 CAPEX'!$M33&lt;&gt;"x"),0,
IF($F30=0,0,
IF(AY$4&lt;'2.1 Kraftwerk allgemein'!$F$16,0,
IF(AY$4='2.1 Kraftwerk allgemein'!$F$16,'2.5 CAPEX'!$J33/$F30,
IF(AY$4&lt;'2.1 Kraftwerk allgemein'!$F$16+$F30,
('2.5 CAPEX'!$J33+SUM(OFFSET('2.5 CAPEX'!BD33,0,-MIN(MAX($F30-1-('2.1 Kraftwerk allgemein'!$F$16-'1.1 Allgemein'!$I$22+1),0),COLUMN(AP30)-1-('2.1 Kraftwerk allgemein'!$F$16-'1.1 Allgemein'!$I$22+1)),1,MIN(MAX($F30-('2.1 Kraftwerk allgemein'!$F$16-'1.1 Allgemein'!$I$22+1),1),COLUMN(AP30)-('2.1 Kraftwerk allgemein'!$F$16-'1.1 Allgemein'!$I$22+1)))))/$F30,
SUM(OFFSET('2.5 CAPEX'!BD33,0,-MIN($F30-1,COLUMN(AP30)-1),1,MIN($F30,COLUMN(AP30))))/$F30)))))))</f>
        <v>0</v>
      </c>
      <c r="AZ30" s="199">
        <f ca="1">IF('2.1 Kraftwerk allgemein'!$F$15&lt;'1.1 Allgemein'!$I$22,
IF(OR(ISNUMBER($D30)=FALSE,$F30=""),"",
IF(AND('2.5 CAPEX'!$L33&lt;&gt;"x",'2.5 CAPEX'!$M33&lt;&gt;"x"),0,
IF($F30=0,0,
IF(AZ$4&lt;'2.1 Kraftwerk allgemein'!$F$16,0,
IF(AZ$4='2.1 Kraftwerk allgemein'!$F$16,'2.5 CAPEX'!$J33/$F30,
IF(AZ$4&lt;'2.1 Kraftwerk allgemein'!$F$16+$F30,
('2.5 CAPEX'!$J33+SUM(OFFSET('2.5 CAPEX'!BE33,0,-MIN(MAX($F30-1-('2.1 Kraftwerk allgemein'!$F$16-'2.1 Kraftwerk allgemein'!$F$15+1),0),COLUMN(AQ30)-1-('2.1 Kraftwerk allgemein'!$F$16-'2.1 Kraftwerk allgemein'!$F$15+1)),1,MIN(MAX($F30-('2.1 Kraftwerk allgemein'!$F$16-'2.1 Kraftwerk allgemein'!$F$15+1),1),COLUMN(AQ30)-('2.1 Kraftwerk allgemein'!$F$16-'2.1 Kraftwerk allgemein'!$F$15+1)))))/$F30,
SUM(OFFSET('2.5 CAPEX'!BE33,0,-MIN($F30-1,COLUMN(AQ30)-1),1,MIN($F30,COLUMN(AQ30))))/$F30)))))),
IF(OR(ISNUMBER($D30)=FALSE,$F30=""),"",
IF(AND('2.5 CAPEX'!$L33&lt;&gt;"x",'2.5 CAPEX'!$M33&lt;&gt;"x"),0,
IF($F30=0,0,
IF(AZ$4&lt;'2.1 Kraftwerk allgemein'!$F$16,0,
IF(AZ$4='2.1 Kraftwerk allgemein'!$F$16,'2.5 CAPEX'!$J33/$F30,
IF(AZ$4&lt;'2.1 Kraftwerk allgemein'!$F$16+$F30,
('2.5 CAPEX'!$J33+SUM(OFFSET('2.5 CAPEX'!BE33,0,-MIN(MAX($F30-1-('2.1 Kraftwerk allgemein'!$F$16-'1.1 Allgemein'!$I$22+1),0),COLUMN(AQ30)-1-('2.1 Kraftwerk allgemein'!$F$16-'1.1 Allgemein'!$I$22+1)),1,MIN(MAX($F30-('2.1 Kraftwerk allgemein'!$F$16-'1.1 Allgemein'!$I$22+1),1),COLUMN(AQ30)-('2.1 Kraftwerk allgemein'!$F$16-'1.1 Allgemein'!$I$22+1)))))/$F30,
SUM(OFFSET('2.5 CAPEX'!BE33,0,-MIN($F30-1,COLUMN(AQ30)-1),1,MIN($F30,COLUMN(AQ30))))/$F30)))))))</f>
        <v>0</v>
      </c>
      <c r="BA30" s="199">
        <f ca="1">IF('2.1 Kraftwerk allgemein'!$F$15&lt;'1.1 Allgemein'!$I$22,
IF(OR(ISNUMBER($D30)=FALSE,$F30=""),"",
IF(AND('2.5 CAPEX'!$L33&lt;&gt;"x",'2.5 CAPEX'!$M33&lt;&gt;"x"),0,
IF($F30=0,0,
IF(BA$4&lt;'2.1 Kraftwerk allgemein'!$F$16,0,
IF(BA$4='2.1 Kraftwerk allgemein'!$F$16,'2.5 CAPEX'!$J33/$F30,
IF(BA$4&lt;'2.1 Kraftwerk allgemein'!$F$16+$F30,
('2.5 CAPEX'!$J33+SUM(OFFSET('2.5 CAPEX'!BF33,0,-MIN(MAX($F30-1-('2.1 Kraftwerk allgemein'!$F$16-'2.1 Kraftwerk allgemein'!$F$15+1),0),COLUMN(AR30)-1-('2.1 Kraftwerk allgemein'!$F$16-'2.1 Kraftwerk allgemein'!$F$15+1)),1,MIN(MAX($F30-('2.1 Kraftwerk allgemein'!$F$16-'2.1 Kraftwerk allgemein'!$F$15+1),1),COLUMN(AR30)-('2.1 Kraftwerk allgemein'!$F$16-'2.1 Kraftwerk allgemein'!$F$15+1)))))/$F30,
SUM(OFFSET('2.5 CAPEX'!BF33,0,-MIN($F30-1,COLUMN(AR30)-1),1,MIN($F30,COLUMN(AR30))))/$F30)))))),
IF(OR(ISNUMBER($D30)=FALSE,$F30=""),"",
IF(AND('2.5 CAPEX'!$L33&lt;&gt;"x",'2.5 CAPEX'!$M33&lt;&gt;"x"),0,
IF($F30=0,0,
IF(BA$4&lt;'2.1 Kraftwerk allgemein'!$F$16,0,
IF(BA$4='2.1 Kraftwerk allgemein'!$F$16,'2.5 CAPEX'!$J33/$F30,
IF(BA$4&lt;'2.1 Kraftwerk allgemein'!$F$16+$F30,
('2.5 CAPEX'!$J33+SUM(OFFSET('2.5 CAPEX'!BF33,0,-MIN(MAX($F30-1-('2.1 Kraftwerk allgemein'!$F$16-'1.1 Allgemein'!$I$22+1),0),COLUMN(AR30)-1-('2.1 Kraftwerk allgemein'!$F$16-'1.1 Allgemein'!$I$22+1)),1,MIN(MAX($F30-('2.1 Kraftwerk allgemein'!$F$16-'1.1 Allgemein'!$I$22+1),1),COLUMN(AR30)-('2.1 Kraftwerk allgemein'!$F$16-'1.1 Allgemein'!$I$22+1)))))/$F30,
SUM(OFFSET('2.5 CAPEX'!BF33,0,-MIN($F30-1,COLUMN(AR30)-1),1,MIN($F30,COLUMN(AR30))))/$F30)))))))</f>
        <v>0</v>
      </c>
      <c r="BB30" s="199">
        <f ca="1">IF('2.1 Kraftwerk allgemein'!$F$15&lt;'1.1 Allgemein'!$I$22,
IF(OR(ISNUMBER($D30)=FALSE,$F30=""),"",
IF(AND('2.5 CAPEX'!$L33&lt;&gt;"x",'2.5 CAPEX'!$M33&lt;&gt;"x"),0,
IF($F30=0,0,
IF(BB$4&lt;'2.1 Kraftwerk allgemein'!$F$16,0,
IF(BB$4='2.1 Kraftwerk allgemein'!$F$16,'2.5 CAPEX'!$J33/$F30,
IF(BB$4&lt;'2.1 Kraftwerk allgemein'!$F$16+$F30,
('2.5 CAPEX'!$J33+SUM(OFFSET('2.5 CAPEX'!BG33,0,-MIN(MAX($F30-1-('2.1 Kraftwerk allgemein'!$F$16-'2.1 Kraftwerk allgemein'!$F$15+1),0),COLUMN(AS30)-1-('2.1 Kraftwerk allgemein'!$F$16-'2.1 Kraftwerk allgemein'!$F$15+1)),1,MIN(MAX($F30-('2.1 Kraftwerk allgemein'!$F$16-'2.1 Kraftwerk allgemein'!$F$15+1),1),COLUMN(AS30)-('2.1 Kraftwerk allgemein'!$F$16-'2.1 Kraftwerk allgemein'!$F$15+1)))))/$F30,
SUM(OFFSET('2.5 CAPEX'!BG33,0,-MIN($F30-1,COLUMN(AS30)-1),1,MIN($F30,COLUMN(AS30))))/$F30)))))),
IF(OR(ISNUMBER($D30)=FALSE,$F30=""),"",
IF(AND('2.5 CAPEX'!$L33&lt;&gt;"x",'2.5 CAPEX'!$M33&lt;&gt;"x"),0,
IF($F30=0,0,
IF(BB$4&lt;'2.1 Kraftwerk allgemein'!$F$16,0,
IF(BB$4='2.1 Kraftwerk allgemein'!$F$16,'2.5 CAPEX'!$J33/$F30,
IF(BB$4&lt;'2.1 Kraftwerk allgemein'!$F$16+$F30,
('2.5 CAPEX'!$J33+SUM(OFFSET('2.5 CAPEX'!BG33,0,-MIN(MAX($F30-1-('2.1 Kraftwerk allgemein'!$F$16-'1.1 Allgemein'!$I$22+1),0),COLUMN(AS30)-1-('2.1 Kraftwerk allgemein'!$F$16-'1.1 Allgemein'!$I$22+1)),1,MIN(MAX($F30-('2.1 Kraftwerk allgemein'!$F$16-'1.1 Allgemein'!$I$22+1),1),COLUMN(AS30)-('2.1 Kraftwerk allgemein'!$F$16-'1.1 Allgemein'!$I$22+1)))))/$F30,
SUM(OFFSET('2.5 CAPEX'!BG33,0,-MIN($F30-1,COLUMN(AS30)-1),1,MIN($F30,COLUMN(AS30))))/$F30)))))))</f>
        <v>0</v>
      </c>
      <c r="BC30" s="199">
        <f ca="1">IF('2.1 Kraftwerk allgemein'!$F$15&lt;'1.1 Allgemein'!$I$22,
IF(OR(ISNUMBER($D30)=FALSE,$F30=""),"",
IF(AND('2.5 CAPEX'!$L33&lt;&gt;"x",'2.5 CAPEX'!$M33&lt;&gt;"x"),0,
IF($F30=0,0,
IF(BC$4&lt;'2.1 Kraftwerk allgemein'!$F$16,0,
IF(BC$4='2.1 Kraftwerk allgemein'!$F$16,'2.5 CAPEX'!$J33/$F30,
IF(BC$4&lt;'2.1 Kraftwerk allgemein'!$F$16+$F30,
('2.5 CAPEX'!$J33+SUM(OFFSET('2.5 CAPEX'!BH33,0,-MIN(MAX($F30-1-('2.1 Kraftwerk allgemein'!$F$16-'2.1 Kraftwerk allgemein'!$F$15+1),0),COLUMN(AT30)-1-('2.1 Kraftwerk allgemein'!$F$16-'2.1 Kraftwerk allgemein'!$F$15+1)),1,MIN(MAX($F30-('2.1 Kraftwerk allgemein'!$F$16-'2.1 Kraftwerk allgemein'!$F$15+1),1),COLUMN(AT30)-('2.1 Kraftwerk allgemein'!$F$16-'2.1 Kraftwerk allgemein'!$F$15+1)))))/$F30,
SUM(OFFSET('2.5 CAPEX'!BH33,0,-MIN($F30-1,COLUMN(AT30)-1),1,MIN($F30,COLUMN(AT30))))/$F30)))))),
IF(OR(ISNUMBER($D30)=FALSE,$F30=""),"",
IF(AND('2.5 CAPEX'!$L33&lt;&gt;"x",'2.5 CAPEX'!$M33&lt;&gt;"x"),0,
IF($F30=0,0,
IF(BC$4&lt;'2.1 Kraftwerk allgemein'!$F$16,0,
IF(BC$4='2.1 Kraftwerk allgemein'!$F$16,'2.5 CAPEX'!$J33/$F30,
IF(BC$4&lt;'2.1 Kraftwerk allgemein'!$F$16+$F30,
('2.5 CAPEX'!$J33+SUM(OFFSET('2.5 CAPEX'!BH33,0,-MIN(MAX($F30-1-('2.1 Kraftwerk allgemein'!$F$16-'1.1 Allgemein'!$I$22+1),0),COLUMN(AT30)-1-('2.1 Kraftwerk allgemein'!$F$16-'1.1 Allgemein'!$I$22+1)),1,MIN(MAX($F30-('2.1 Kraftwerk allgemein'!$F$16-'1.1 Allgemein'!$I$22+1),1),COLUMN(AT30)-('2.1 Kraftwerk allgemein'!$F$16-'1.1 Allgemein'!$I$22+1)))))/$F30,
SUM(OFFSET('2.5 CAPEX'!BH33,0,-MIN($F30-1,COLUMN(AT30)-1),1,MIN($F30,COLUMN(AT30))))/$F30)))))))</f>
        <v>0</v>
      </c>
      <c r="BD30" s="199">
        <f ca="1">IF('2.1 Kraftwerk allgemein'!$F$15&lt;'1.1 Allgemein'!$I$22,
IF(OR(ISNUMBER($D30)=FALSE,$F30=""),"",
IF(AND('2.5 CAPEX'!$L33&lt;&gt;"x",'2.5 CAPEX'!$M33&lt;&gt;"x"),0,
IF($F30=0,0,
IF(BD$4&lt;'2.1 Kraftwerk allgemein'!$F$16,0,
IF(BD$4='2.1 Kraftwerk allgemein'!$F$16,'2.5 CAPEX'!$J33/$F30,
IF(BD$4&lt;'2.1 Kraftwerk allgemein'!$F$16+$F30,
('2.5 CAPEX'!$J33+SUM(OFFSET('2.5 CAPEX'!BI33,0,-MIN(MAX($F30-1-('2.1 Kraftwerk allgemein'!$F$16-'2.1 Kraftwerk allgemein'!$F$15+1),0),COLUMN(AU30)-1-('2.1 Kraftwerk allgemein'!$F$16-'2.1 Kraftwerk allgemein'!$F$15+1)),1,MIN(MAX($F30-('2.1 Kraftwerk allgemein'!$F$16-'2.1 Kraftwerk allgemein'!$F$15+1),1),COLUMN(AU30)-('2.1 Kraftwerk allgemein'!$F$16-'2.1 Kraftwerk allgemein'!$F$15+1)))))/$F30,
SUM(OFFSET('2.5 CAPEX'!BI33,0,-MIN($F30-1,COLUMN(AU30)-1),1,MIN($F30,COLUMN(AU30))))/$F30)))))),
IF(OR(ISNUMBER($D30)=FALSE,$F30=""),"",
IF(AND('2.5 CAPEX'!$L33&lt;&gt;"x",'2.5 CAPEX'!$M33&lt;&gt;"x"),0,
IF($F30=0,0,
IF(BD$4&lt;'2.1 Kraftwerk allgemein'!$F$16,0,
IF(BD$4='2.1 Kraftwerk allgemein'!$F$16,'2.5 CAPEX'!$J33/$F30,
IF(BD$4&lt;'2.1 Kraftwerk allgemein'!$F$16+$F30,
('2.5 CAPEX'!$J33+SUM(OFFSET('2.5 CAPEX'!BI33,0,-MIN(MAX($F30-1-('2.1 Kraftwerk allgemein'!$F$16-'1.1 Allgemein'!$I$22+1),0),COLUMN(AU30)-1-('2.1 Kraftwerk allgemein'!$F$16-'1.1 Allgemein'!$I$22+1)),1,MIN(MAX($F30-('2.1 Kraftwerk allgemein'!$F$16-'1.1 Allgemein'!$I$22+1),1),COLUMN(AU30)-('2.1 Kraftwerk allgemein'!$F$16-'1.1 Allgemein'!$I$22+1)))))/$F30,
SUM(OFFSET('2.5 CAPEX'!BI33,0,-MIN($F30-1,COLUMN(AU30)-1),1,MIN($F30,COLUMN(AU30))))/$F30)))))))</f>
        <v>0</v>
      </c>
      <c r="BE30" s="199">
        <f ca="1">IF('2.1 Kraftwerk allgemein'!$F$15&lt;'1.1 Allgemein'!$I$22,
IF(OR(ISNUMBER($D30)=FALSE,$F30=""),"",
IF(AND('2.5 CAPEX'!$L33&lt;&gt;"x",'2.5 CAPEX'!$M33&lt;&gt;"x"),0,
IF($F30=0,0,
IF(BE$4&lt;'2.1 Kraftwerk allgemein'!$F$16,0,
IF(BE$4='2.1 Kraftwerk allgemein'!$F$16,'2.5 CAPEX'!$J33/$F30,
IF(BE$4&lt;'2.1 Kraftwerk allgemein'!$F$16+$F30,
('2.5 CAPEX'!$J33+SUM(OFFSET('2.5 CAPEX'!BJ33,0,-MIN(MAX($F30-1-('2.1 Kraftwerk allgemein'!$F$16-'2.1 Kraftwerk allgemein'!$F$15+1),0),COLUMN(AV30)-1-('2.1 Kraftwerk allgemein'!$F$16-'2.1 Kraftwerk allgemein'!$F$15+1)),1,MIN(MAX($F30-('2.1 Kraftwerk allgemein'!$F$16-'2.1 Kraftwerk allgemein'!$F$15+1),1),COLUMN(AV30)-('2.1 Kraftwerk allgemein'!$F$16-'2.1 Kraftwerk allgemein'!$F$15+1)))))/$F30,
SUM(OFFSET('2.5 CAPEX'!BJ33,0,-MIN($F30-1,COLUMN(AV30)-1),1,MIN($F30,COLUMN(AV30))))/$F30)))))),
IF(OR(ISNUMBER($D30)=FALSE,$F30=""),"",
IF(AND('2.5 CAPEX'!$L33&lt;&gt;"x",'2.5 CAPEX'!$M33&lt;&gt;"x"),0,
IF($F30=0,0,
IF(BE$4&lt;'2.1 Kraftwerk allgemein'!$F$16,0,
IF(BE$4='2.1 Kraftwerk allgemein'!$F$16,'2.5 CAPEX'!$J33/$F30,
IF(BE$4&lt;'2.1 Kraftwerk allgemein'!$F$16+$F30,
('2.5 CAPEX'!$J33+SUM(OFFSET('2.5 CAPEX'!BJ33,0,-MIN(MAX($F30-1-('2.1 Kraftwerk allgemein'!$F$16-'1.1 Allgemein'!$I$22+1),0),COLUMN(AV30)-1-('2.1 Kraftwerk allgemein'!$F$16-'1.1 Allgemein'!$I$22+1)),1,MIN(MAX($F30-('2.1 Kraftwerk allgemein'!$F$16-'1.1 Allgemein'!$I$22+1),1),COLUMN(AV30)-('2.1 Kraftwerk allgemein'!$F$16-'1.1 Allgemein'!$I$22+1)))))/$F30,
SUM(OFFSET('2.5 CAPEX'!BJ33,0,-MIN($F30-1,COLUMN(AV30)-1),1,MIN($F30,COLUMN(AV30))))/$F30)))))))</f>
        <v>0</v>
      </c>
      <c r="BF30" s="199">
        <f ca="1">IF('2.1 Kraftwerk allgemein'!$F$15&lt;'1.1 Allgemein'!$I$22,
IF(OR(ISNUMBER($D30)=FALSE,$F30=""),"",
IF(AND('2.5 CAPEX'!$L33&lt;&gt;"x",'2.5 CAPEX'!$M33&lt;&gt;"x"),0,
IF($F30=0,0,
IF(BF$4&lt;'2.1 Kraftwerk allgemein'!$F$16,0,
IF(BF$4='2.1 Kraftwerk allgemein'!$F$16,'2.5 CAPEX'!$J33/$F30,
IF(BF$4&lt;'2.1 Kraftwerk allgemein'!$F$16+$F30,
('2.5 CAPEX'!$J33+SUM(OFFSET('2.5 CAPEX'!BK33,0,-MIN(MAX($F30-1-('2.1 Kraftwerk allgemein'!$F$16-'2.1 Kraftwerk allgemein'!$F$15+1),0),COLUMN(AW30)-1-('2.1 Kraftwerk allgemein'!$F$16-'2.1 Kraftwerk allgemein'!$F$15+1)),1,MIN(MAX($F30-('2.1 Kraftwerk allgemein'!$F$16-'2.1 Kraftwerk allgemein'!$F$15+1),1),COLUMN(AW30)-('2.1 Kraftwerk allgemein'!$F$16-'2.1 Kraftwerk allgemein'!$F$15+1)))))/$F30,
SUM(OFFSET('2.5 CAPEX'!BK33,0,-MIN($F30-1,COLUMN(AW30)-1),1,MIN($F30,COLUMN(AW30))))/$F30)))))),
IF(OR(ISNUMBER($D30)=FALSE,$F30=""),"",
IF(AND('2.5 CAPEX'!$L33&lt;&gt;"x",'2.5 CAPEX'!$M33&lt;&gt;"x"),0,
IF($F30=0,0,
IF(BF$4&lt;'2.1 Kraftwerk allgemein'!$F$16,0,
IF(BF$4='2.1 Kraftwerk allgemein'!$F$16,'2.5 CAPEX'!$J33/$F30,
IF(BF$4&lt;'2.1 Kraftwerk allgemein'!$F$16+$F30,
('2.5 CAPEX'!$J33+SUM(OFFSET('2.5 CAPEX'!BK33,0,-MIN(MAX($F30-1-('2.1 Kraftwerk allgemein'!$F$16-'1.1 Allgemein'!$I$22+1),0),COLUMN(AW30)-1-('2.1 Kraftwerk allgemein'!$F$16-'1.1 Allgemein'!$I$22+1)),1,MIN(MAX($F30-('2.1 Kraftwerk allgemein'!$F$16-'1.1 Allgemein'!$I$22+1),1),COLUMN(AW30)-('2.1 Kraftwerk allgemein'!$F$16-'1.1 Allgemein'!$I$22+1)))))/$F30,
SUM(OFFSET('2.5 CAPEX'!BK33,0,-MIN($F30-1,COLUMN(AW30)-1),1,MIN($F30,COLUMN(AW30))))/$F30)))))))</f>
        <v>0</v>
      </c>
      <c r="BG30" s="199">
        <f ca="1">IF('2.1 Kraftwerk allgemein'!$F$15&lt;'1.1 Allgemein'!$I$22,
IF(OR(ISNUMBER($D30)=FALSE,$F30=""),"",
IF(AND('2.5 CAPEX'!$L33&lt;&gt;"x",'2.5 CAPEX'!$M33&lt;&gt;"x"),0,
IF($F30=0,0,
IF(BG$4&lt;'2.1 Kraftwerk allgemein'!$F$16,0,
IF(BG$4='2.1 Kraftwerk allgemein'!$F$16,'2.5 CAPEX'!$J33/$F30,
IF(BG$4&lt;'2.1 Kraftwerk allgemein'!$F$16+$F30,
('2.5 CAPEX'!$J33+SUM(OFFSET('2.5 CAPEX'!BL33,0,-MIN(MAX($F30-1-('2.1 Kraftwerk allgemein'!$F$16-'2.1 Kraftwerk allgemein'!$F$15+1),0),COLUMN(AX30)-1-('2.1 Kraftwerk allgemein'!$F$16-'2.1 Kraftwerk allgemein'!$F$15+1)),1,MIN(MAX($F30-('2.1 Kraftwerk allgemein'!$F$16-'2.1 Kraftwerk allgemein'!$F$15+1),1),COLUMN(AX30)-('2.1 Kraftwerk allgemein'!$F$16-'2.1 Kraftwerk allgemein'!$F$15+1)))))/$F30,
SUM(OFFSET('2.5 CAPEX'!BL33,0,-MIN($F30-1,COLUMN(AX30)-1),1,MIN($F30,COLUMN(AX30))))/$F30)))))),
IF(OR(ISNUMBER($D30)=FALSE,$F30=""),"",
IF(AND('2.5 CAPEX'!$L33&lt;&gt;"x",'2.5 CAPEX'!$M33&lt;&gt;"x"),0,
IF($F30=0,0,
IF(BG$4&lt;'2.1 Kraftwerk allgemein'!$F$16,0,
IF(BG$4='2.1 Kraftwerk allgemein'!$F$16,'2.5 CAPEX'!$J33/$F30,
IF(BG$4&lt;'2.1 Kraftwerk allgemein'!$F$16+$F30,
('2.5 CAPEX'!$J33+SUM(OFFSET('2.5 CAPEX'!BL33,0,-MIN(MAX($F30-1-('2.1 Kraftwerk allgemein'!$F$16-'1.1 Allgemein'!$I$22+1),0),COLUMN(AX30)-1-('2.1 Kraftwerk allgemein'!$F$16-'1.1 Allgemein'!$I$22+1)),1,MIN(MAX($F30-('2.1 Kraftwerk allgemein'!$F$16-'1.1 Allgemein'!$I$22+1),1),COLUMN(AX30)-('2.1 Kraftwerk allgemein'!$F$16-'1.1 Allgemein'!$I$22+1)))))/$F30,
SUM(OFFSET('2.5 CAPEX'!BL33,0,-MIN($F30-1,COLUMN(AX30)-1),1,MIN($F30,COLUMN(AX30))))/$F30)))))))</f>
        <v>0</v>
      </c>
      <c r="BH30" s="199">
        <f ca="1">IF('2.1 Kraftwerk allgemein'!$F$15&lt;'1.1 Allgemein'!$I$22,
IF(OR(ISNUMBER($D30)=FALSE,$F30=""),"",
IF(AND('2.5 CAPEX'!$L33&lt;&gt;"x",'2.5 CAPEX'!$M33&lt;&gt;"x"),0,
IF($F30=0,0,
IF(BH$4&lt;'2.1 Kraftwerk allgemein'!$F$16,0,
IF(BH$4='2.1 Kraftwerk allgemein'!$F$16,'2.5 CAPEX'!$J33/$F30,
IF(BH$4&lt;'2.1 Kraftwerk allgemein'!$F$16+$F30,
('2.5 CAPEX'!$J33+SUM(OFFSET('2.5 CAPEX'!BM33,0,-MIN(MAX($F30-1-('2.1 Kraftwerk allgemein'!$F$16-'2.1 Kraftwerk allgemein'!$F$15+1),0),COLUMN(AY30)-1-('2.1 Kraftwerk allgemein'!$F$16-'2.1 Kraftwerk allgemein'!$F$15+1)),1,MIN(MAX($F30-('2.1 Kraftwerk allgemein'!$F$16-'2.1 Kraftwerk allgemein'!$F$15+1),1),COLUMN(AY30)-('2.1 Kraftwerk allgemein'!$F$16-'2.1 Kraftwerk allgemein'!$F$15+1)))))/$F30,
SUM(OFFSET('2.5 CAPEX'!BM33,0,-MIN($F30-1,COLUMN(AY30)-1),1,MIN($F30,COLUMN(AY30))))/$F30)))))),
IF(OR(ISNUMBER($D30)=FALSE,$F30=""),"",
IF(AND('2.5 CAPEX'!$L33&lt;&gt;"x",'2.5 CAPEX'!$M33&lt;&gt;"x"),0,
IF($F30=0,0,
IF(BH$4&lt;'2.1 Kraftwerk allgemein'!$F$16,0,
IF(BH$4='2.1 Kraftwerk allgemein'!$F$16,'2.5 CAPEX'!$J33/$F30,
IF(BH$4&lt;'2.1 Kraftwerk allgemein'!$F$16+$F30,
('2.5 CAPEX'!$J33+SUM(OFFSET('2.5 CAPEX'!BM33,0,-MIN(MAX($F30-1-('2.1 Kraftwerk allgemein'!$F$16-'1.1 Allgemein'!$I$22+1),0),COLUMN(AY30)-1-('2.1 Kraftwerk allgemein'!$F$16-'1.1 Allgemein'!$I$22+1)),1,MIN(MAX($F30-('2.1 Kraftwerk allgemein'!$F$16-'1.1 Allgemein'!$I$22+1),1),COLUMN(AY30)-('2.1 Kraftwerk allgemein'!$F$16-'1.1 Allgemein'!$I$22+1)))))/$F30,
SUM(OFFSET('2.5 CAPEX'!BM33,0,-MIN($F30-1,COLUMN(AY30)-1),1,MIN($F30,COLUMN(AY30))))/$F30)))))))</f>
        <v>0</v>
      </c>
      <c r="BI30" s="199">
        <f ca="1">IF('2.1 Kraftwerk allgemein'!$F$15&lt;'1.1 Allgemein'!$I$22,
IF(OR(ISNUMBER($D30)=FALSE,$F30=""),"",
IF(AND('2.5 CAPEX'!$L33&lt;&gt;"x",'2.5 CAPEX'!$M33&lt;&gt;"x"),0,
IF($F30=0,0,
IF(BI$4&lt;'2.1 Kraftwerk allgemein'!$F$16,0,
IF(BI$4='2.1 Kraftwerk allgemein'!$F$16,'2.5 CAPEX'!$J33/$F30,
IF(BI$4&lt;'2.1 Kraftwerk allgemein'!$F$16+$F30,
('2.5 CAPEX'!$J33+SUM(OFFSET('2.5 CAPEX'!BN33,0,-MIN(MAX($F30-1-('2.1 Kraftwerk allgemein'!$F$16-'2.1 Kraftwerk allgemein'!$F$15+1),0),COLUMN(AZ30)-1-('2.1 Kraftwerk allgemein'!$F$16-'2.1 Kraftwerk allgemein'!$F$15+1)),1,MIN(MAX($F30-('2.1 Kraftwerk allgemein'!$F$16-'2.1 Kraftwerk allgemein'!$F$15+1),1),COLUMN(AZ30)-('2.1 Kraftwerk allgemein'!$F$16-'2.1 Kraftwerk allgemein'!$F$15+1)))))/$F30,
SUM(OFFSET('2.5 CAPEX'!BN33,0,-MIN($F30-1,COLUMN(AZ30)-1),1,MIN($F30,COLUMN(AZ30))))/$F30)))))),
IF(OR(ISNUMBER($D30)=FALSE,$F30=""),"",
IF(AND('2.5 CAPEX'!$L33&lt;&gt;"x",'2.5 CAPEX'!$M33&lt;&gt;"x"),0,
IF($F30=0,0,
IF(BI$4&lt;'2.1 Kraftwerk allgemein'!$F$16,0,
IF(BI$4='2.1 Kraftwerk allgemein'!$F$16,'2.5 CAPEX'!$J33/$F30,
IF(BI$4&lt;'2.1 Kraftwerk allgemein'!$F$16+$F30,
('2.5 CAPEX'!$J33+SUM(OFFSET('2.5 CAPEX'!BN33,0,-MIN(MAX($F30-1-('2.1 Kraftwerk allgemein'!$F$16-'1.1 Allgemein'!$I$22+1),0),COLUMN(AZ30)-1-('2.1 Kraftwerk allgemein'!$F$16-'1.1 Allgemein'!$I$22+1)),1,MIN(MAX($F30-('2.1 Kraftwerk allgemein'!$F$16-'1.1 Allgemein'!$I$22+1),1),COLUMN(AZ30)-('2.1 Kraftwerk allgemein'!$F$16-'1.1 Allgemein'!$I$22+1)))))/$F30,
SUM(OFFSET('2.5 CAPEX'!BN33,0,-MIN($F30-1,COLUMN(AZ30)-1),1,MIN($F30,COLUMN(AZ30))))/$F30)))))))</f>
        <v>0</v>
      </c>
      <c r="BJ30" s="199">
        <f ca="1">IF('2.1 Kraftwerk allgemein'!$F$15&lt;'1.1 Allgemein'!$I$22,
IF(OR(ISNUMBER($D30)=FALSE,$F30=""),"",
IF(AND('2.5 CAPEX'!$L33&lt;&gt;"x",'2.5 CAPEX'!$M33&lt;&gt;"x"),0,
IF($F30=0,0,
IF(BJ$4&lt;'2.1 Kraftwerk allgemein'!$F$16,0,
IF(BJ$4='2.1 Kraftwerk allgemein'!$F$16,'2.5 CAPEX'!$J33/$F30,
IF(BJ$4&lt;'2.1 Kraftwerk allgemein'!$F$16+$F30,
('2.5 CAPEX'!$J33+SUM(OFFSET('2.5 CAPEX'!BO33,0,-MIN(MAX($F30-1-('2.1 Kraftwerk allgemein'!$F$16-'2.1 Kraftwerk allgemein'!$F$15+1),0),COLUMN(BA30)-1-('2.1 Kraftwerk allgemein'!$F$16-'2.1 Kraftwerk allgemein'!$F$15+1)),1,MIN(MAX($F30-('2.1 Kraftwerk allgemein'!$F$16-'2.1 Kraftwerk allgemein'!$F$15+1),1),COLUMN(BA30)-('2.1 Kraftwerk allgemein'!$F$16-'2.1 Kraftwerk allgemein'!$F$15+1)))))/$F30,
SUM(OFFSET('2.5 CAPEX'!BO33,0,-MIN($F30-1,COLUMN(BA30)-1),1,MIN($F30,COLUMN(BA30))))/$F30)))))),
IF(OR(ISNUMBER($D30)=FALSE,$F30=""),"",
IF(AND('2.5 CAPEX'!$L33&lt;&gt;"x",'2.5 CAPEX'!$M33&lt;&gt;"x"),0,
IF($F30=0,0,
IF(BJ$4&lt;'2.1 Kraftwerk allgemein'!$F$16,0,
IF(BJ$4='2.1 Kraftwerk allgemein'!$F$16,'2.5 CAPEX'!$J33/$F30,
IF(BJ$4&lt;'2.1 Kraftwerk allgemein'!$F$16+$F30,
('2.5 CAPEX'!$J33+SUM(OFFSET('2.5 CAPEX'!BO33,0,-MIN(MAX($F30-1-('2.1 Kraftwerk allgemein'!$F$16-'1.1 Allgemein'!$I$22+1),0),COLUMN(BA30)-1-('2.1 Kraftwerk allgemein'!$F$16-'1.1 Allgemein'!$I$22+1)),1,MIN(MAX($F30-('2.1 Kraftwerk allgemein'!$F$16-'1.1 Allgemein'!$I$22+1),1),COLUMN(BA30)-('2.1 Kraftwerk allgemein'!$F$16-'1.1 Allgemein'!$I$22+1)))))/$F30,
SUM(OFFSET('2.5 CAPEX'!BO33,0,-MIN($F30-1,COLUMN(BA30)-1),1,MIN($F30,COLUMN(BA30))))/$F30)))))))</f>
        <v>0</v>
      </c>
      <c r="BK30" s="199">
        <f ca="1">IF('2.1 Kraftwerk allgemein'!$F$15&lt;'1.1 Allgemein'!$I$22,
IF(OR(ISNUMBER($D30)=FALSE,$F30=""),"",
IF(AND('2.5 CAPEX'!$L33&lt;&gt;"x",'2.5 CAPEX'!$M33&lt;&gt;"x"),0,
IF($F30=0,0,
IF(BK$4&lt;'2.1 Kraftwerk allgemein'!$F$16,0,
IF(BK$4='2.1 Kraftwerk allgemein'!$F$16,'2.5 CAPEX'!$J33/$F30,
IF(BK$4&lt;'2.1 Kraftwerk allgemein'!$F$16+$F30,
('2.5 CAPEX'!$J33+SUM(OFFSET('2.5 CAPEX'!BP33,0,-MIN(MAX($F30-1-('2.1 Kraftwerk allgemein'!$F$16-'2.1 Kraftwerk allgemein'!$F$15+1),0),COLUMN(BB30)-1-('2.1 Kraftwerk allgemein'!$F$16-'2.1 Kraftwerk allgemein'!$F$15+1)),1,MIN(MAX($F30-('2.1 Kraftwerk allgemein'!$F$16-'2.1 Kraftwerk allgemein'!$F$15+1),1),COLUMN(BB30)-('2.1 Kraftwerk allgemein'!$F$16-'2.1 Kraftwerk allgemein'!$F$15+1)))))/$F30,
SUM(OFFSET('2.5 CAPEX'!BP33,0,-MIN($F30-1,COLUMN(BB30)-1),1,MIN($F30,COLUMN(BB30))))/$F30)))))),
IF(OR(ISNUMBER($D30)=FALSE,$F30=""),"",
IF(AND('2.5 CAPEX'!$L33&lt;&gt;"x",'2.5 CAPEX'!$M33&lt;&gt;"x"),0,
IF($F30=0,0,
IF(BK$4&lt;'2.1 Kraftwerk allgemein'!$F$16,0,
IF(BK$4='2.1 Kraftwerk allgemein'!$F$16,'2.5 CAPEX'!$J33/$F30,
IF(BK$4&lt;'2.1 Kraftwerk allgemein'!$F$16+$F30,
('2.5 CAPEX'!$J33+SUM(OFFSET('2.5 CAPEX'!BP33,0,-MIN(MAX($F30-1-('2.1 Kraftwerk allgemein'!$F$16-'1.1 Allgemein'!$I$22+1),0),COLUMN(BB30)-1-('2.1 Kraftwerk allgemein'!$F$16-'1.1 Allgemein'!$I$22+1)),1,MIN(MAX($F30-('2.1 Kraftwerk allgemein'!$F$16-'1.1 Allgemein'!$I$22+1),1),COLUMN(BB30)-('2.1 Kraftwerk allgemein'!$F$16-'1.1 Allgemein'!$I$22+1)))))/$F30,
SUM(OFFSET('2.5 CAPEX'!BP33,0,-MIN($F30-1,COLUMN(BB30)-1),1,MIN($F30,COLUMN(BB30))))/$F30)))))))</f>
        <v>0</v>
      </c>
      <c r="BL30" s="199">
        <f ca="1">IF('2.1 Kraftwerk allgemein'!$F$15&lt;'1.1 Allgemein'!$I$22,
IF(OR(ISNUMBER($D30)=FALSE,$F30=""),"",
IF(AND('2.5 CAPEX'!$L33&lt;&gt;"x",'2.5 CAPEX'!$M33&lt;&gt;"x"),0,
IF($F30=0,0,
IF(BL$4&lt;'2.1 Kraftwerk allgemein'!$F$16,0,
IF(BL$4='2.1 Kraftwerk allgemein'!$F$16,'2.5 CAPEX'!$J33/$F30,
IF(BL$4&lt;'2.1 Kraftwerk allgemein'!$F$16+$F30,
('2.5 CAPEX'!$J33+SUM(OFFSET('2.5 CAPEX'!BQ33,0,-MIN(MAX($F30-1-('2.1 Kraftwerk allgemein'!$F$16-'2.1 Kraftwerk allgemein'!$F$15+1),0),COLUMN(BC30)-1-('2.1 Kraftwerk allgemein'!$F$16-'2.1 Kraftwerk allgemein'!$F$15+1)),1,MIN(MAX($F30-('2.1 Kraftwerk allgemein'!$F$16-'2.1 Kraftwerk allgemein'!$F$15+1),1),COLUMN(BC30)-('2.1 Kraftwerk allgemein'!$F$16-'2.1 Kraftwerk allgemein'!$F$15+1)))))/$F30,
SUM(OFFSET('2.5 CAPEX'!BQ33,0,-MIN($F30-1,COLUMN(BC30)-1),1,MIN($F30,COLUMN(BC30))))/$F30)))))),
IF(OR(ISNUMBER($D30)=FALSE,$F30=""),"",
IF(AND('2.5 CAPEX'!$L33&lt;&gt;"x",'2.5 CAPEX'!$M33&lt;&gt;"x"),0,
IF($F30=0,0,
IF(BL$4&lt;'2.1 Kraftwerk allgemein'!$F$16,0,
IF(BL$4='2.1 Kraftwerk allgemein'!$F$16,'2.5 CAPEX'!$J33/$F30,
IF(BL$4&lt;'2.1 Kraftwerk allgemein'!$F$16+$F30,
('2.5 CAPEX'!$J33+SUM(OFFSET('2.5 CAPEX'!BQ33,0,-MIN(MAX($F30-1-('2.1 Kraftwerk allgemein'!$F$16-'1.1 Allgemein'!$I$22+1),0),COLUMN(BC30)-1-('2.1 Kraftwerk allgemein'!$F$16-'1.1 Allgemein'!$I$22+1)),1,MIN(MAX($F30-('2.1 Kraftwerk allgemein'!$F$16-'1.1 Allgemein'!$I$22+1),1),COLUMN(BC30)-('2.1 Kraftwerk allgemein'!$F$16-'1.1 Allgemein'!$I$22+1)))))/$F30,
SUM(OFFSET('2.5 CAPEX'!BQ33,0,-MIN($F30-1,COLUMN(BC30)-1),1,MIN($F30,COLUMN(BC30))))/$F30)))))))</f>
        <v>0</v>
      </c>
      <c r="BM30" s="199">
        <f ca="1">IF('2.1 Kraftwerk allgemein'!$F$15&lt;'1.1 Allgemein'!$I$22,
IF(OR(ISNUMBER($D30)=FALSE,$F30=""),"",
IF(AND('2.5 CAPEX'!$L33&lt;&gt;"x",'2.5 CAPEX'!$M33&lt;&gt;"x"),0,
IF($F30=0,0,
IF(BM$4&lt;'2.1 Kraftwerk allgemein'!$F$16,0,
IF(BM$4='2.1 Kraftwerk allgemein'!$F$16,'2.5 CAPEX'!$J33/$F30,
IF(BM$4&lt;'2.1 Kraftwerk allgemein'!$F$16+$F30,
('2.5 CAPEX'!$J33+SUM(OFFSET('2.5 CAPEX'!BR33,0,-MIN(MAX($F30-1-('2.1 Kraftwerk allgemein'!$F$16-'2.1 Kraftwerk allgemein'!$F$15+1),0),COLUMN(BD30)-1-('2.1 Kraftwerk allgemein'!$F$16-'2.1 Kraftwerk allgemein'!$F$15+1)),1,MIN(MAX($F30-('2.1 Kraftwerk allgemein'!$F$16-'2.1 Kraftwerk allgemein'!$F$15+1),1),COLUMN(BD30)-('2.1 Kraftwerk allgemein'!$F$16-'2.1 Kraftwerk allgemein'!$F$15+1)))))/$F30,
SUM(OFFSET('2.5 CAPEX'!BR33,0,-MIN($F30-1,COLUMN(BD30)-1),1,MIN($F30,COLUMN(BD30))))/$F30)))))),
IF(OR(ISNUMBER($D30)=FALSE,$F30=""),"",
IF(AND('2.5 CAPEX'!$L33&lt;&gt;"x",'2.5 CAPEX'!$M33&lt;&gt;"x"),0,
IF($F30=0,0,
IF(BM$4&lt;'2.1 Kraftwerk allgemein'!$F$16,0,
IF(BM$4='2.1 Kraftwerk allgemein'!$F$16,'2.5 CAPEX'!$J33/$F30,
IF(BM$4&lt;'2.1 Kraftwerk allgemein'!$F$16+$F30,
('2.5 CAPEX'!$J33+SUM(OFFSET('2.5 CAPEX'!BR33,0,-MIN(MAX($F30-1-('2.1 Kraftwerk allgemein'!$F$16-'1.1 Allgemein'!$I$22+1),0),COLUMN(BD30)-1-('2.1 Kraftwerk allgemein'!$F$16-'1.1 Allgemein'!$I$22+1)),1,MIN(MAX($F30-('2.1 Kraftwerk allgemein'!$F$16-'1.1 Allgemein'!$I$22+1),1),COLUMN(BD30)-('2.1 Kraftwerk allgemein'!$F$16-'1.1 Allgemein'!$I$22+1)))))/$F30,
SUM(OFFSET('2.5 CAPEX'!BR33,0,-MIN($F30-1,COLUMN(BD30)-1),1,MIN($F30,COLUMN(BD30))))/$F30)))))))</f>
        <v>0</v>
      </c>
      <c r="BN30" s="199">
        <f ca="1">IF('2.1 Kraftwerk allgemein'!$F$15&lt;'1.1 Allgemein'!$I$22,
IF(OR(ISNUMBER($D30)=FALSE,$F30=""),"",
IF(AND('2.5 CAPEX'!$L33&lt;&gt;"x",'2.5 CAPEX'!$M33&lt;&gt;"x"),0,
IF($F30=0,0,
IF(BN$4&lt;'2.1 Kraftwerk allgemein'!$F$16,0,
IF(BN$4='2.1 Kraftwerk allgemein'!$F$16,'2.5 CAPEX'!$J33/$F30,
IF(BN$4&lt;'2.1 Kraftwerk allgemein'!$F$16+$F30,
('2.5 CAPEX'!$J33+SUM(OFFSET('2.5 CAPEX'!BS33,0,-MIN(MAX($F30-1-('2.1 Kraftwerk allgemein'!$F$16-'2.1 Kraftwerk allgemein'!$F$15+1),0),COLUMN(BE30)-1-('2.1 Kraftwerk allgemein'!$F$16-'2.1 Kraftwerk allgemein'!$F$15+1)),1,MIN(MAX($F30-('2.1 Kraftwerk allgemein'!$F$16-'2.1 Kraftwerk allgemein'!$F$15+1),1),COLUMN(BE30)-('2.1 Kraftwerk allgemein'!$F$16-'2.1 Kraftwerk allgemein'!$F$15+1)))))/$F30,
SUM(OFFSET('2.5 CAPEX'!BS33,0,-MIN($F30-1,COLUMN(BE30)-1),1,MIN($F30,COLUMN(BE30))))/$F30)))))),
IF(OR(ISNUMBER($D30)=FALSE,$F30=""),"",
IF(AND('2.5 CAPEX'!$L33&lt;&gt;"x",'2.5 CAPEX'!$M33&lt;&gt;"x"),0,
IF($F30=0,0,
IF(BN$4&lt;'2.1 Kraftwerk allgemein'!$F$16,0,
IF(BN$4='2.1 Kraftwerk allgemein'!$F$16,'2.5 CAPEX'!$J33/$F30,
IF(BN$4&lt;'2.1 Kraftwerk allgemein'!$F$16+$F30,
('2.5 CAPEX'!$J33+SUM(OFFSET('2.5 CAPEX'!BS33,0,-MIN(MAX($F30-1-('2.1 Kraftwerk allgemein'!$F$16-'1.1 Allgemein'!$I$22+1),0),COLUMN(BE30)-1-('2.1 Kraftwerk allgemein'!$F$16-'1.1 Allgemein'!$I$22+1)),1,MIN(MAX($F30-('2.1 Kraftwerk allgemein'!$F$16-'1.1 Allgemein'!$I$22+1),1),COLUMN(BE30)-('2.1 Kraftwerk allgemein'!$F$16-'1.1 Allgemein'!$I$22+1)))))/$F30,
SUM(OFFSET('2.5 CAPEX'!BS33,0,-MIN($F30-1,COLUMN(BE30)-1),1,MIN($F30,COLUMN(BE30))))/$F30)))))))</f>
        <v>0</v>
      </c>
      <c r="BO30" s="199">
        <f ca="1">IF('2.1 Kraftwerk allgemein'!$F$15&lt;'1.1 Allgemein'!$I$22,
IF(OR(ISNUMBER($D30)=FALSE,$F30=""),"",
IF(AND('2.5 CAPEX'!$L33&lt;&gt;"x",'2.5 CAPEX'!$M33&lt;&gt;"x"),0,
IF($F30=0,0,
IF(BO$4&lt;'2.1 Kraftwerk allgemein'!$F$16,0,
IF(BO$4='2.1 Kraftwerk allgemein'!$F$16,'2.5 CAPEX'!$J33/$F30,
IF(BO$4&lt;'2.1 Kraftwerk allgemein'!$F$16+$F30,
('2.5 CAPEX'!$J33+SUM(OFFSET('2.5 CAPEX'!BT33,0,-MIN(MAX($F30-1-('2.1 Kraftwerk allgemein'!$F$16-'2.1 Kraftwerk allgemein'!$F$15+1),0),COLUMN(BF30)-1-('2.1 Kraftwerk allgemein'!$F$16-'2.1 Kraftwerk allgemein'!$F$15+1)),1,MIN(MAX($F30-('2.1 Kraftwerk allgemein'!$F$16-'2.1 Kraftwerk allgemein'!$F$15+1),1),COLUMN(BF30)-('2.1 Kraftwerk allgemein'!$F$16-'2.1 Kraftwerk allgemein'!$F$15+1)))))/$F30,
SUM(OFFSET('2.5 CAPEX'!BT33,0,-MIN($F30-1,COLUMN(BF30)-1),1,MIN($F30,COLUMN(BF30))))/$F30)))))),
IF(OR(ISNUMBER($D30)=FALSE,$F30=""),"",
IF(AND('2.5 CAPEX'!$L33&lt;&gt;"x",'2.5 CAPEX'!$M33&lt;&gt;"x"),0,
IF($F30=0,0,
IF(BO$4&lt;'2.1 Kraftwerk allgemein'!$F$16,0,
IF(BO$4='2.1 Kraftwerk allgemein'!$F$16,'2.5 CAPEX'!$J33/$F30,
IF(BO$4&lt;'2.1 Kraftwerk allgemein'!$F$16+$F30,
('2.5 CAPEX'!$J33+SUM(OFFSET('2.5 CAPEX'!BT33,0,-MIN(MAX($F30-1-('2.1 Kraftwerk allgemein'!$F$16-'1.1 Allgemein'!$I$22+1),0),COLUMN(BF30)-1-('2.1 Kraftwerk allgemein'!$F$16-'1.1 Allgemein'!$I$22+1)),1,MIN(MAX($F30-('2.1 Kraftwerk allgemein'!$F$16-'1.1 Allgemein'!$I$22+1),1),COLUMN(BF30)-('2.1 Kraftwerk allgemein'!$F$16-'1.1 Allgemein'!$I$22+1)))))/$F30,
SUM(OFFSET('2.5 CAPEX'!BT33,0,-MIN($F30-1,COLUMN(BF30)-1),1,MIN($F30,COLUMN(BF30))))/$F30)))))))</f>
        <v>0</v>
      </c>
      <c r="BP30" s="199">
        <f ca="1">IF('2.1 Kraftwerk allgemein'!$F$15&lt;'1.1 Allgemein'!$I$22,
IF(OR(ISNUMBER($D30)=FALSE,$F30=""),"",
IF(AND('2.5 CAPEX'!$L33&lt;&gt;"x",'2.5 CAPEX'!$M33&lt;&gt;"x"),0,
IF($F30=0,0,
IF(BP$4&lt;'2.1 Kraftwerk allgemein'!$F$16,0,
IF(BP$4='2.1 Kraftwerk allgemein'!$F$16,'2.5 CAPEX'!$J33/$F30,
IF(BP$4&lt;'2.1 Kraftwerk allgemein'!$F$16+$F30,
('2.5 CAPEX'!$J33+SUM(OFFSET('2.5 CAPEX'!BU33,0,-MIN(MAX($F30-1-('2.1 Kraftwerk allgemein'!$F$16-'2.1 Kraftwerk allgemein'!$F$15+1),0),COLUMN(BG30)-1-('2.1 Kraftwerk allgemein'!$F$16-'2.1 Kraftwerk allgemein'!$F$15+1)),1,MIN(MAX($F30-('2.1 Kraftwerk allgemein'!$F$16-'2.1 Kraftwerk allgemein'!$F$15+1),1),COLUMN(BG30)-('2.1 Kraftwerk allgemein'!$F$16-'2.1 Kraftwerk allgemein'!$F$15+1)))))/$F30,
SUM(OFFSET('2.5 CAPEX'!BU33,0,-MIN($F30-1,COLUMN(BG30)-1),1,MIN($F30,COLUMN(BG30))))/$F30)))))),
IF(OR(ISNUMBER($D30)=FALSE,$F30=""),"",
IF(AND('2.5 CAPEX'!$L33&lt;&gt;"x",'2.5 CAPEX'!$M33&lt;&gt;"x"),0,
IF($F30=0,0,
IF(BP$4&lt;'2.1 Kraftwerk allgemein'!$F$16,0,
IF(BP$4='2.1 Kraftwerk allgemein'!$F$16,'2.5 CAPEX'!$J33/$F30,
IF(BP$4&lt;'2.1 Kraftwerk allgemein'!$F$16+$F30,
('2.5 CAPEX'!$J33+SUM(OFFSET('2.5 CAPEX'!BU33,0,-MIN(MAX($F30-1-('2.1 Kraftwerk allgemein'!$F$16-'1.1 Allgemein'!$I$22+1),0),COLUMN(BG30)-1-('2.1 Kraftwerk allgemein'!$F$16-'1.1 Allgemein'!$I$22+1)),1,MIN(MAX($F30-('2.1 Kraftwerk allgemein'!$F$16-'1.1 Allgemein'!$I$22+1),1),COLUMN(BG30)-('2.1 Kraftwerk allgemein'!$F$16-'1.1 Allgemein'!$I$22+1)))))/$F30,
SUM(OFFSET('2.5 CAPEX'!BU33,0,-MIN($F30-1,COLUMN(BG30)-1),1,MIN($F30,COLUMN(BG30))))/$F30)))))))</f>
        <v>0</v>
      </c>
      <c r="BQ30" s="199">
        <f ca="1">IF('2.1 Kraftwerk allgemein'!$F$15&lt;'1.1 Allgemein'!$I$22,
IF(OR(ISNUMBER($D30)=FALSE,$F30=""),"",
IF(AND('2.5 CAPEX'!$L33&lt;&gt;"x",'2.5 CAPEX'!$M33&lt;&gt;"x"),0,
IF($F30=0,0,
IF(BQ$4&lt;'2.1 Kraftwerk allgemein'!$F$16,0,
IF(BQ$4='2.1 Kraftwerk allgemein'!$F$16,'2.5 CAPEX'!$J33/$F30,
IF(BQ$4&lt;'2.1 Kraftwerk allgemein'!$F$16+$F30,
('2.5 CAPEX'!$J33+SUM(OFFSET('2.5 CAPEX'!BV33,0,-MIN(MAX($F30-1-('2.1 Kraftwerk allgemein'!$F$16-'2.1 Kraftwerk allgemein'!$F$15+1),0),COLUMN(BH30)-1-('2.1 Kraftwerk allgemein'!$F$16-'2.1 Kraftwerk allgemein'!$F$15+1)),1,MIN(MAX($F30-('2.1 Kraftwerk allgemein'!$F$16-'2.1 Kraftwerk allgemein'!$F$15+1),1),COLUMN(BH30)-('2.1 Kraftwerk allgemein'!$F$16-'2.1 Kraftwerk allgemein'!$F$15+1)))))/$F30,
SUM(OFFSET('2.5 CAPEX'!BV33,0,-MIN($F30-1,COLUMN(BH30)-1),1,MIN($F30,COLUMN(BH30))))/$F30)))))),
IF(OR(ISNUMBER($D30)=FALSE,$F30=""),"",
IF(AND('2.5 CAPEX'!$L33&lt;&gt;"x",'2.5 CAPEX'!$M33&lt;&gt;"x"),0,
IF($F30=0,0,
IF(BQ$4&lt;'2.1 Kraftwerk allgemein'!$F$16,0,
IF(BQ$4='2.1 Kraftwerk allgemein'!$F$16,'2.5 CAPEX'!$J33/$F30,
IF(BQ$4&lt;'2.1 Kraftwerk allgemein'!$F$16+$F30,
('2.5 CAPEX'!$J33+SUM(OFFSET('2.5 CAPEX'!BV33,0,-MIN(MAX($F30-1-('2.1 Kraftwerk allgemein'!$F$16-'1.1 Allgemein'!$I$22+1),0),COLUMN(BH30)-1-('2.1 Kraftwerk allgemein'!$F$16-'1.1 Allgemein'!$I$22+1)),1,MIN(MAX($F30-('2.1 Kraftwerk allgemein'!$F$16-'1.1 Allgemein'!$I$22+1),1),COLUMN(BH30)-('2.1 Kraftwerk allgemein'!$F$16-'1.1 Allgemein'!$I$22+1)))))/$F30,
SUM(OFFSET('2.5 CAPEX'!BV33,0,-MIN($F30-1,COLUMN(BH30)-1),1,MIN($F30,COLUMN(BH30))))/$F30)))))))</f>
        <v>0</v>
      </c>
      <c r="BR30" s="199">
        <f ca="1">IF('2.1 Kraftwerk allgemein'!$F$15&lt;'1.1 Allgemein'!$I$22,
IF(OR(ISNUMBER($D30)=FALSE,$F30=""),"",
IF(AND('2.5 CAPEX'!$L33&lt;&gt;"x",'2.5 CAPEX'!$M33&lt;&gt;"x"),0,
IF($F30=0,0,
IF(BR$4&lt;'2.1 Kraftwerk allgemein'!$F$16,0,
IF(BR$4='2.1 Kraftwerk allgemein'!$F$16,'2.5 CAPEX'!$J33/$F30,
IF(BR$4&lt;'2.1 Kraftwerk allgemein'!$F$16+$F30,
('2.5 CAPEX'!$J33+SUM(OFFSET('2.5 CAPEX'!BW33,0,-MIN(MAX($F30-1-('2.1 Kraftwerk allgemein'!$F$16-'2.1 Kraftwerk allgemein'!$F$15+1),0),COLUMN(BI30)-1-('2.1 Kraftwerk allgemein'!$F$16-'2.1 Kraftwerk allgemein'!$F$15+1)),1,MIN(MAX($F30-('2.1 Kraftwerk allgemein'!$F$16-'2.1 Kraftwerk allgemein'!$F$15+1),1),COLUMN(BI30)-('2.1 Kraftwerk allgemein'!$F$16-'2.1 Kraftwerk allgemein'!$F$15+1)))))/$F30,
SUM(OFFSET('2.5 CAPEX'!BW33,0,-MIN($F30-1,COLUMN(BI30)-1),1,MIN($F30,COLUMN(BI30))))/$F30)))))),
IF(OR(ISNUMBER($D30)=FALSE,$F30=""),"",
IF(AND('2.5 CAPEX'!$L33&lt;&gt;"x",'2.5 CAPEX'!$M33&lt;&gt;"x"),0,
IF($F30=0,0,
IF(BR$4&lt;'2.1 Kraftwerk allgemein'!$F$16,0,
IF(BR$4='2.1 Kraftwerk allgemein'!$F$16,'2.5 CAPEX'!$J33/$F30,
IF(BR$4&lt;'2.1 Kraftwerk allgemein'!$F$16+$F30,
('2.5 CAPEX'!$J33+SUM(OFFSET('2.5 CAPEX'!BW33,0,-MIN(MAX($F30-1-('2.1 Kraftwerk allgemein'!$F$16-'1.1 Allgemein'!$I$22+1),0),COLUMN(BI30)-1-('2.1 Kraftwerk allgemein'!$F$16-'1.1 Allgemein'!$I$22+1)),1,MIN(MAX($F30-('2.1 Kraftwerk allgemein'!$F$16-'1.1 Allgemein'!$I$22+1),1),COLUMN(BI30)-('2.1 Kraftwerk allgemein'!$F$16-'1.1 Allgemein'!$I$22+1)))))/$F30,
SUM(OFFSET('2.5 CAPEX'!BW33,0,-MIN($F30-1,COLUMN(BI30)-1),1,MIN($F30,COLUMN(BI30))))/$F30)))))))</f>
        <v>0</v>
      </c>
      <c r="BS30" s="199">
        <f ca="1">IF('2.1 Kraftwerk allgemein'!$F$15&lt;'1.1 Allgemein'!$I$22,
IF(OR(ISNUMBER($D30)=FALSE,$F30=""),"",
IF(AND('2.5 CAPEX'!$L33&lt;&gt;"x",'2.5 CAPEX'!$M33&lt;&gt;"x"),0,
IF($F30=0,0,
IF(BS$4&lt;'2.1 Kraftwerk allgemein'!$F$16,0,
IF(BS$4='2.1 Kraftwerk allgemein'!$F$16,'2.5 CAPEX'!$J33/$F30,
IF(BS$4&lt;'2.1 Kraftwerk allgemein'!$F$16+$F30,
('2.5 CAPEX'!$J33+SUM(OFFSET('2.5 CAPEX'!BX33,0,-MIN(MAX($F30-1-('2.1 Kraftwerk allgemein'!$F$16-'2.1 Kraftwerk allgemein'!$F$15+1),0),COLUMN(BJ30)-1-('2.1 Kraftwerk allgemein'!$F$16-'2.1 Kraftwerk allgemein'!$F$15+1)),1,MIN(MAX($F30-('2.1 Kraftwerk allgemein'!$F$16-'2.1 Kraftwerk allgemein'!$F$15+1),1),COLUMN(BJ30)-('2.1 Kraftwerk allgemein'!$F$16-'2.1 Kraftwerk allgemein'!$F$15+1)))))/$F30,
SUM(OFFSET('2.5 CAPEX'!BX33,0,-MIN($F30-1,COLUMN(BJ30)-1),1,MIN($F30,COLUMN(BJ30))))/$F30)))))),
IF(OR(ISNUMBER($D30)=FALSE,$F30=""),"",
IF(AND('2.5 CAPEX'!$L33&lt;&gt;"x",'2.5 CAPEX'!$M33&lt;&gt;"x"),0,
IF($F30=0,0,
IF(BS$4&lt;'2.1 Kraftwerk allgemein'!$F$16,0,
IF(BS$4='2.1 Kraftwerk allgemein'!$F$16,'2.5 CAPEX'!$J33/$F30,
IF(BS$4&lt;'2.1 Kraftwerk allgemein'!$F$16+$F30,
('2.5 CAPEX'!$J33+SUM(OFFSET('2.5 CAPEX'!BX33,0,-MIN(MAX($F30-1-('2.1 Kraftwerk allgemein'!$F$16-'1.1 Allgemein'!$I$22+1),0),COLUMN(BJ30)-1-('2.1 Kraftwerk allgemein'!$F$16-'1.1 Allgemein'!$I$22+1)),1,MIN(MAX($F30-('2.1 Kraftwerk allgemein'!$F$16-'1.1 Allgemein'!$I$22+1),1),COLUMN(BJ30)-('2.1 Kraftwerk allgemein'!$F$16-'1.1 Allgemein'!$I$22+1)))))/$F30,
SUM(OFFSET('2.5 CAPEX'!BX33,0,-MIN($F30-1,COLUMN(BJ30)-1),1,MIN($F30,COLUMN(BJ30))))/$F30)))))))</f>
        <v>0</v>
      </c>
      <c r="BT30" s="199">
        <f ca="1">IF('2.1 Kraftwerk allgemein'!$F$15&lt;'1.1 Allgemein'!$I$22,
IF(OR(ISNUMBER($D30)=FALSE,$F30=""),"",
IF(AND('2.5 CAPEX'!$L33&lt;&gt;"x",'2.5 CAPEX'!$M33&lt;&gt;"x"),0,
IF($F30=0,0,
IF(BT$4&lt;'2.1 Kraftwerk allgemein'!$F$16,0,
IF(BT$4='2.1 Kraftwerk allgemein'!$F$16,'2.5 CAPEX'!$J33/$F30,
IF(BT$4&lt;'2.1 Kraftwerk allgemein'!$F$16+$F30,
('2.5 CAPEX'!$J33+SUM(OFFSET('2.5 CAPEX'!BY33,0,-MIN(MAX($F30-1-('2.1 Kraftwerk allgemein'!$F$16-'2.1 Kraftwerk allgemein'!$F$15+1),0),COLUMN(BK30)-1-('2.1 Kraftwerk allgemein'!$F$16-'2.1 Kraftwerk allgemein'!$F$15+1)),1,MIN(MAX($F30-('2.1 Kraftwerk allgemein'!$F$16-'2.1 Kraftwerk allgemein'!$F$15+1),1),COLUMN(BK30)-('2.1 Kraftwerk allgemein'!$F$16-'2.1 Kraftwerk allgemein'!$F$15+1)))))/$F30,
SUM(OFFSET('2.5 CAPEX'!BY33,0,-MIN($F30-1,COLUMN(BK30)-1),1,MIN($F30,COLUMN(BK30))))/$F30)))))),
IF(OR(ISNUMBER($D30)=FALSE,$F30=""),"",
IF(AND('2.5 CAPEX'!$L33&lt;&gt;"x",'2.5 CAPEX'!$M33&lt;&gt;"x"),0,
IF($F30=0,0,
IF(BT$4&lt;'2.1 Kraftwerk allgemein'!$F$16,0,
IF(BT$4='2.1 Kraftwerk allgemein'!$F$16,'2.5 CAPEX'!$J33/$F30,
IF(BT$4&lt;'2.1 Kraftwerk allgemein'!$F$16+$F30,
('2.5 CAPEX'!$J33+SUM(OFFSET('2.5 CAPEX'!BY33,0,-MIN(MAX($F30-1-('2.1 Kraftwerk allgemein'!$F$16-'1.1 Allgemein'!$I$22+1),0),COLUMN(BK30)-1-('2.1 Kraftwerk allgemein'!$F$16-'1.1 Allgemein'!$I$22+1)),1,MIN(MAX($F30-('2.1 Kraftwerk allgemein'!$F$16-'1.1 Allgemein'!$I$22+1),1),COLUMN(BK30)-('2.1 Kraftwerk allgemein'!$F$16-'1.1 Allgemein'!$I$22+1)))))/$F30,
SUM(OFFSET('2.5 CAPEX'!BY33,0,-MIN($F30-1,COLUMN(BK30)-1),1,MIN($F30,COLUMN(BK30))))/$F30)))))))</f>
        <v>0</v>
      </c>
      <c r="BU30" s="199">
        <f ca="1">IF('2.1 Kraftwerk allgemein'!$F$15&lt;'1.1 Allgemein'!$I$22,
IF(OR(ISNUMBER($D30)=FALSE,$F30=""),"",
IF(AND('2.5 CAPEX'!$L33&lt;&gt;"x",'2.5 CAPEX'!$M33&lt;&gt;"x"),0,
IF($F30=0,0,
IF(BU$4&lt;'2.1 Kraftwerk allgemein'!$F$16,0,
IF(BU$4='2.1 Kraftwerk allgemein'!$F$16,'2.5 CAPEX'!$J33/$F30,
IF(BU$4&lt;'2.1 Kraftwerk allgemein'!$F$16+$F30,
('2.5 CAPEX'!$J33+SUM(OFFSET('2.5 CAPEX'!BZ33,0,-MIN(MAX($F30-1-('2.1 Kraftwerk allgemein'!$F$16-'2.1 Kraftwerk allgemein'!$F$15+1),0),COLUMN(BL30)-1-('2.1 Kraftwerk allgemein'!$F$16-'2.1 Kraftwerk allgemein'!$F$15+1)),1,MIN(MAX($F30-('2.1 Kraftwerk allgemein'!$F$16-'2.1 Kraftwerk allgemein'!$F$15+1),1),COLUMN(BL30)-('2.1 Kraftwerk allgemein'!$F$16-'2.1 Kraftwerk allgemein'!$F$15+1)))))/$F30,
SUM(OFFSET('2.5 CAPEX'!BZ33,0,-MIN($F30-1,COLUMN(BL30)-1),1,MIN($F30,COLUMN(BL30))))/$F30)))))),
IF(OR(ISNUMBER($D30)=FALSE,$F30=""),"",
IF(AND('2.5 CAPEX'!$L33&lt;&gt;"x",'2.5 CAPEX'!$M33&lt;&gt;"x"),0,
IF($F30=0,0,
IF(BU$4&lt;'2.1 Kraftwerk allgemein'!$F$16,0,
IF(BU$4='2.1 Kraftwerk allgemein'!$F$16,'2.5 CAPEX'!$J33/$F30,
IF(BU$4&lt;'2.1 Kraftwerk allgemein'!$F$16+$F30,
('2.5 CAPEX'!$J33+SUM(OFFSET('2.5 CAPEX'!BZ33,0,-MIN(MAX($F30-1-('2.1 Kraftwerk allgemein'!$F$16-'1.1 Allgemein'!$I$22+1),0),COLUMN(BL30)-1-('2.1 Kraftwerk allgemein'!$F$16-'1.1 Allgemein'!$I$22+1)),1,MIN(MAX($F30-('2.1 Kraftwerk allgemein'!$F$16-'1.1 Allgemein'!$I$22+1),1),COLUMN(BL30)-('2.1 Kraftwerk allgemein'!$F$16-'1.1 Allgemein'!$I$22+1)))))/$F30,
SUM(OFFSET('2.5 CAPEX'!BZ33,0,-MIN($F30-1,COLUMN(BL30)-1),1,MIN($F30,COLUMN(BL30))))/$F30)))))))</f>
        <v>0</v>
      </c>
      <c r="BV30" s="199">
        <f ca="1">IF('2.1 Kraftwerk allgemein'!$F$15&lt;'1.1 Allgemein'!$I$22,
IF(OR(ISNUMBER($D30)=FALSE,$F30=""),"",
IF(AND('2.5 CAPEX'!$L33&lt;&gt;"x",'2.5 CAPEX'!$M33&lt;&gt;"x"),0,
IF($F30=0,0,
IF(BV$4&lt;'2.1 Kraftwerk allgemein'!$F$16,0,
IF(BV$4='2.1 Kraftwerk allgemein'!$F$16,'2.5 CAPEX'!$J33/$F30,
IF(BV$4&lt;'2.1 Kraftwerk allgemein'!$F$16+$F30,
('2.5 CAPEX'!$J33+SUM(OFFSET('2.5 CAPEX'!CA33,0,-MIN(MAX($F30-1-('2.1 Kraftwerk allgemein'!$F$16-'2.1 Kraftwerk allgemein'!$F$15+1),0),COLUMN(BM30)-1-('2.1 Kraftwerk allgemein'!$F$16-'2.1 Kraftwerk allgemein'!$F$15+1)),1,MIN(MAX($F30-('2.1 Kraftwerk allgemein'!$F$16-'2.1 Kraftwerk allgemein'!$F$15+1),1),COLUMN(BM30)-('2.1 Kraftwerk allgemein'!$F$16-'2.1 Kraftwerk allgemein'!$F$15+1)))))/$F30,
SUM(OFFSET('2.5 CAPEX'!CA33,0,-MIN($F30-1,COLUMN(BM30)-1),1,MIN($F30,COLUMN(BM30))))/$F30)))))),
IF(OR(ISNUMBER($D30)=FALSE,$F30=""),"",
IF(AND('2.5 CAPEX'!$L33&lt;&gt;"x",'2.5 CAPEX'!$M33&lt;&gt;"x"),0,
IF($F30=0,0,
IF(BV$4&lt;'2.1 Kraftwerk allgemein'!$F$16,0,
IF(BV$4='2.1 Kraftwerk allgemein'!$F$16,'2.5 CAPEX'!$J33/$F30,
IF(BV$4&lt;'2.1 Kraftwerk allgemein'!$F$16+$F30,
('2.5 CAPEX'!$J33+SUM(OFFSET('2.5 CAPEX'!CA33,0,-MIN(MAX($F30-1-('2.1 Kraftwerk allgemein'!$F$16-'1.1 Allgemein'!$I$22+1),0),COLUMN(BM30)-1-('2.1 Kraftwerk allgemein'!$F$16-'1.1 Allgemein'!$I$22+1)),1,MIN(MAX($F30-('2.1 Kraftwerk allgemein'!$F$16-'1.1 Allgemein'!$I$22+1),1),COLUMN(BM30)-('2.1 Kraftwerk allgemein'!$F$16-'1.1 Allgemein'!$I$22+1)))))/$F30,
SUM(OFFSET('2.5 CAPEX'!CA33,0,-MIN($F30-1,COLUMN(BM30)-1),1,MIN($F30,COLUMN(BM30))))/$F30)))))))</f>
        <v>0</v>
      </c>
      <c r="BW30" s="199">
        <f ca="1">IF('2.1 Kraftwerk allgemein'!$F$15&lt;'1.1 Allgemein'!$I$22,
IF(OR(ISNUMBER($D30)=FALSE,$F30=""),"",
IF(AND('2.5 CAPEX'!$L33&lt;&gt;"x",'2.5 CAPEX'!$M33&lt;&gt;"x"),0,
IF($F30=0,0,
IF(BW$4&lt;'2.1 Kraftwerk allgemein'!$F$16,0,
IF(BW$4='2.1 Kraftwerk allgemein'!$F$16,'2.5 CAPEX'!$J33/$F30,
IF(BW$4&lt;'2.1 Kraftwerk allgemein'!$F$16+$F30,
('2.5 CAPEX'!$J33+SUM(OFFSET('2.5 CAPEX'!CB33,0,-MIN(MAX($F30-1-('2.1 Kraftwerk allgemein'!$F$16-'2.1 Kraftwerk allgemein'!$F$15+1),0),COLUMN(BN30)-1-('2.1 Kraftwerk allgemein'!$F$16-'2.1 Kraftwerk allgemein'!$F$15+1)),1,MIN(MAX($F30-('2.1 Kraftwerk allgemein'!$F$16-'2.1 Kraftwerk allgemein'!$F$15+1),1),COLUMN(BN30)-('2.1 Kraftwerk allgemein'!$F$16-'2.1 Kraftwerk allgemein'!$F$15+1)))))/$F30,
SUM(OFFSET('2.5 CAPEX'!CB33,0,-MIN($F30-1,COLUMN(BN30)-1),1,MIN($F30,COLUMN(BN30))))/$F30)))))),
IF(OR(ISNUMBER($D30)=FALSE,$F30=""),"",
IF(AND('2.5 CAPEX'!$L33&lt;&gt;"x",'2.5 CAPEX'!$M33&lt;&gt;"x"),0,
IF($F30=0,0,
IF(BW$4&lt;'2.1 Kraftwerk allgemein'!$F$16,0,
IF(BW$4='2.1 Kraftwerk allgemein'!$F$16,'2.5 CAPEX'!$J33/$F30,
IF(BW$4&lt;'2.1 Kraftwerk allgemein'!$F$16+$F30,
('2.5 CAPEX'!$J33+SUM(OFFSET('2.5 CAPEX'!CB33,0,-MIN(MAX($F30-1-('2.1 Kraftwerk allgemein'!$F$16-'1.1 Allgemein'!$I$22+1),0),COLUMN(BN30)-1-('2.1 Kraftwerk allgemein'!$F$16-'1.1 Allgemein'!$I$22+1)),1,MIN(MAX($F30-('2.1 Kraftwerk allgemein'!$F$16-'1.1 Allgemein'!$I$22+1),1),COLUMN(BN30)-('2.1 Kraftwerk allgemein'!$F$16-'1.1 Allgemein'!$I$22+1)))))/$F30,
SUM(OFFSET('2.5 CAPEX'!CB33,0,-MIN($F30-1,COLUMN(BN30)-1),1,MIN($F30,COLUMN(BN30))))/$F30)))))))</f>
        <v>0</v>
      </c>
      <c r="BX30" s="199">
        <f ca="1">IF('2.1 Kraftwerk allgemein'!$F$15&lt;'1.1 Allgemein'!$I$22,
IF(OR(ISNUMBER($D30)=FALSE,$F30=""),"",
IF(AND('2.5 CAPEX'!$L33&lt;&gt;"x",'2.5 CAPEX'!$M33&lt;&gt;"x"),0,
IF($F30=0,0,
IF(BX$4&lt;'2.1 Kraftwerk allgemein'!$F$16,0,
IF(BX$4='2.1 Kraftwerk allgemein'!$F$16,'2.5 CAPEX'!$J33/$F30,
IF(BX$4&lt;'2.1 Kraftwerk allgemein'!$F$16+$F30,
('2.5 CAPEX'!$J33+SUM(OFFSET('2.5 CAPEX'!CC33,0,-MIN(MAX($F30-1-('2.1 Kraftwerk allgemein'!$F$16-'2.1 Kraftwerk allgemein'!$F$15+1),0),COLUMN(BO30)-1-('2.1 Kraftwerk allgemein'!$F$16-'2.1 Kraftwerk allgemein'!$F$15+1)),1,MIN(MAX($F30-('2.1 Kraftwerk allgemein'!$F$16-'2.1 Kraftwerk allgemein'!$F$15+1),1),COLUMN(BO30)-('2.1 Kraftwerk allgemein'!$F$16-'2.1 Kraftwerk allgemein'!$F$15+1)))))/$F30,
SUM(OFFSET('2.5 CAPEX'!CC33,0,-MIN($F30-1,COLUMN(BO30)-1),1,MIN($F30,COLUMN(BO30))))/$F30)))))),
IF(OR(ISNUMBER($D30)=FALSE,$F30=""),"",
IF(AND('2.5 CAPEX'!$L33&lt;&gt;"x",'2.5 CAPEX'!$M33&lt;&gt;"x"),0,
IF($F30=0,0,
IF(BX$4&lt;'2.1 Kraftwerk allgemein'!$F$16,0,
IF(BX$4='2.1 Kraftwerk allgemein'!$F$16,'2.5 CAPEX'!$J33/$F30,
IF(BX$4&lt;'2.1 Kraftwerk allgemein'!$F$16+$F30,
('2.5 CAPEX'!$J33+SUM(OFFSET('2.5 CAPEX'!CC33,0,-MIN(MAX($F30-1-('2.1 Kraftwerk allgemein'!$F$16-'1.1 Allgemein'!$I$22+1),0),COLUMN(BO30)-1-('2.1 Kraftwerk allgemein'!$F$16-'1.1 Allgemein'!$I$22+1)),1,MIN(MAX($F30-('2.1 Kraftwerk allgemein'!$F$16-'1.1 Allgemein'!$I$22+1),1),COLUMN(BO30)-('2.1 Kraftwerk allgemein'!$F$16-'1.1 Allgemein'!$I$22+1)))))/$F30,
SUM(OFFSET('2.5 CAPEX'!CC33,0,-MIN($F30-1,COLUMN(BO30)-1),1,MIN($F30,COLUMN(BO30))))/$F30)))))))</f>
        <v>0</v>
      </c>
      <c r="BY30" s="199">
        <f ca="1">IF('2.1 Kraftwerk allgemein'!$F$15&lt;'1.1 Allgemein'!$I$22,
IF(OR(ISNUMBER($D30)=FALSE,$F30=""),"",
IF(AND('2.5 CAPEX'!$L33&lt;&gt;"x",'2.5 CAPEX'!$M33&lt;&gt;"x"),0,
IF($F30=0,0,
IF(BY$4&lt;'2.1 Kraftwerk allgemein'!$F$16,0,
IF(BY$4='2.1 Kraftwerk allgemein'!$F$16,'2.5 CAPEX'!$J33/$F30,
IF(BY$4&lt;'2.1 Kraftwerk allgemein'!$F$16+$F30,
('2.5 CAPEX'!$J33+SUM(OFFSET('2.5 CAPEX'!CD33,0,-MIN(MAX($F30-1-('2.1 Kraftwerk allgemein'!$F$16-'2.1 Kraftwerk allgemein'!$F$15+1),0),COLUMN(BP30)-1-('2.1 Kraftwerk allgemein'!$F$16-'2.1 Kraftwerk allgemein'!$F$15+1)),1,MIN(MAX($F30-('2.1 Kraftwerk allgemein'!$F$16-'2.1 Kraftwerk allgemein'!$F$15+1),1),COLUMN(BP30)-('2.1 Kraftwerk allgemein'!$F$16-'2.1 Kraftwerk allgemein'!$F$15+1)))))/$F30,
SUM(OFFSET('2.5 CAPEX'!CD33,0,-MIN($F30-1,COLUMN(BP30)-1),1,MIN($F30,COLUMN(BP30))))/$F30)))))),
IF(OR(ISNUMBER($D30)=FALSE,$F30=""),"",
IF(AND('2.5 CAPEX'!$L33&lt;&gt;"x",'2.5 CAPEX'!$M33&lt;&gt;"x"),0,
IF($F30=0,0,
IF(BY$4&lt;'2.1 Kraftwerk allgemein'!$F$16,0,
IF(BY$4='2.1 Kraftwerk allgemein'!$F$16,'2.5 CAPEX'!$J33/$F30,
IF(BY$4&lt;'2.1 Kraftwerk allgemein'!$F$16+$F30,
('2.5 CAPEX'!$J33+SUM(OFFSET('2.5 CAPEX'!CD33,0,-MIN(MAX($F30-1-('2.1 Kraftwerk allgemein'!$F$16-'1.1 Allgemein'!$I$22+1),0),COLUMN(BP30)-1-('2.1 Kraftwerk allgemein'!$F$16-'1.1 Allgemein'!$I$22+1)),1,MIN(MAX($F30-('2.1 Kraftwerk allgemein'!$F$16-'1.1 Allgemein'!$I$22+1),1),COLUMN(BP30)-('2.1 Kraftwerk allgemein'!$F$16-'1.1 Allgemein'!$I$22+1)))))/$F30,
SUM(OFFSET('2.5 CAPEX'!CD33,0,-MIN($F30-1,COLUMN(BP30)-1),1,MIN($F30,COLUMN(BP30))))/$F30)))))))</f>
        <v>0</v>
      </c>
      <c r="BZ30" s="199">
        <f ca="1">IF('2.1 Kraftwerk allgemein'!$F$15&lt;'1.1 Allgemein'!$I$22,
IF(OR(ISNUMBER($D30)=FALSE,$F30=""),"",
IF(AND('2.5 CAPEX'!$L33&lt;&gt;"x",'2.5 CAPEX'!$M33&lt;&gt;"x"),0,
IF($F30=0,0,
IF(BZ$4&lt;'2.1 Kraftwerk allgemein'!$F$16,0,
IF(BZ$4='2.1 Kraftwerk allgemein'!$F$16,'2.5 CAPEX'!$J33/$F30,
IF(BZ$4&lt;'2.1 Kraftwerk allgemein'!$F$16+$F30,
('2.5 CAPEX'!$J33+SUM(OFFSET('2.5 CAPEX'!CE33,0,-MIN(MAX($F30-1-('2.1 Kraftwerk allgemein'!$F$16-'2.1 Kraftwerk allgemein'!$F$15+1),0),COLUMN(BQ30)-1-('2.1 Kraftwerk allgemein'!$F$16-'2.1 Kraftwerk allgemein'!$F$15+1)),1,MIN(MAX($F30-('2.1 Kraftwerk allgemein'!$F$16-'2.1 Kraftwerk allgemein'!$F$15+1),1),COLUMN(BQ30)-('2.1 Kraftwerk allgemein'!$F$16-'2.1 Kraftwerk allgemein'!$F$15+1)))))/$F30,
SUM(OFFSET('2.5 CAPEX'!CE33,0,-MIN($F30-1,COLUMN(BQ30)-1),1,MIN($F30,COLUMN(BQ30))))/$F30)))))),
IF(OR(ISNUMBER($D30)=FALSE,$F30=""),"",
IF(AND('2.5 CAPEX'!$L33&lt;&gt;"x",'2.5 CAPEX'!$M33&lt;&gt;"x"),0,
IF($F30=0,0,
IF(BZ$4&lt;'2.1 Kraftwerk allgemein'!$F$16,0,
IF(BZ$4='2.1 Kraftwerk allgemein'!$F$16,'2.5 CAPEX'!$J33/$F30,
IF(BZ$4&lt;'2.1 Kraftwerk allgemein'!$F$16+$F30,
('2.5 CAPEX'!$J33+SUM(OFFSET('2.5 CAPEX'!CE33,0,-MIN(MAX($F30-1-('2.1 Kraftwerk allgemein'!$F$16-'1.1 Allgemein'!$I$22+1),0),COLUMN(BQ30)-1-('2.1 Kraftwerk allgemein'!$F$16-'1.1 Allgemein'!$I$22+1)),1,MIN(MAX($F30-('2.1 Kraftwerk allgemein'!$F$16-'1.1 Allgemein'!$I$22+1),1),COLUMN(BQ30)-('2.1 Kraftwerk allgemein'!$F$16-'1.1 Allgemein'!$I$22+1)))))/$F30,
SUM(OFFSET('2.5 CAPEX'!CE33,0,-MIN($F30-1,COLUMN(BQ30)-1),1,MIN($F30,COLUMN(BQ30))))/$F30)))))))</f>
        <v>0</v>
      </c>
      <c r="CA30" s="199">
        <f ca="1">IF('2.1 Kraftwerk allgemein'!$F$15&lt;'1.1 Allgemein'!$I$22,
IF(OR(ISNUMBER($D30)=FALSE,$F30=""),"",
IF(AND('2.5 CAPEX'!$L33&lt;&gt;"x",'2.5 CAPEX'!$M33&lt;&gt;"x"),0,
IF($F30=0,0,
IF(CA$4&lt;'2.1 Kraftwerk allgemein'!$F$16,0,
IF(CA$4='2.1 Kraftwerk allgemein'!$F$16,'2.5 CAPEX'!$J33/$F30,
IF(CA$4&lt;'2.1 Kraftwerk allgemein'!$F$16+$F30,
('2.5 CAPEX'!$J33+SUM(OFFSET('2.5 CAPEX'!CF33,0,-MIN(MAX($F30-1-('2.1 Kraftwerk allgemein'!$F$16-'2.1 Kraftwerk allgemein'!$F$15+1),0),COLUMN(BR30)-1-('2.1 Kraftwerk allgemein'!$F$16-'2.1 Kraftwerk allgemein'!$F$15+1)),1,MIN(MAX($F30-('2.1 Kraftwerk allgemein'!$F$16-'2.1 Kraftwerk allgemein'!$F$15+1),1),COLUMN(BR30)-('2.1 Kraftwerk allgemein'!$F$16-'2.1 Kraftwerk allgemein'!$F$15+1)))))/$F30,
SUM(OFFSET('2.5 CAPEX'!CF33,0,-MIN($F30-1,COLUMN(BR30)-1),1,MIN($F30,COLUMN(BR30))))/$F30)))))),
IF(OR(ISNUMBER($D30)=FALSE,$F30=""),"",
IF(AND('2.5 CAPEX'!$L33&lt;&gt;"x",'2.5 CAPEX'!$M33&lt;&gt;"x"),0,
IF($F30=0,0,
IF(CA$4&lt;'2.1 Kraftwerk allgemein'!$F$16,0,
IF(CA$4='2.1 Kraftwerk allgemein'!$F$16,'2.5 CAPEX'!$J33/$F30,
IF(CA$4&lt;'2.1 Kraftwerk allgemein'!$F$16+$F30,
('2.5 CAPEX'!$J33+SUM(OFFSET('2.5 CAPEX'!CF33,0,-MIN(MAX($F30-1-('2.1 Kraftwerk allgemein'!$F$16-'1.1 Allgemein'!$I$22+1),0),COLUMN(BR30)-1-('2.1 Kraftwerk allgemein'!$F$16-'1.1 Allgemein'!$I$22+1)),1,MIN(MAX($F30-('2.1 Kraftwerk allgemein'!$F$16-'1.1 Allgemein'!$I$22+1),1),COLUMN(BR30)-('2.1 Kraftwerk allgemein'!$F$16-'1.1 Allgemein'!$I$22+1)))))/$F30,
SUM(OFFSET('2.5 CAPEX'!CF33,0,-MIN($F30-1,COLUMN(BR30)-1),1,MIN($F30,COLUMN(BR30))))/$F30)))))))</f>
        <v>0</v>
      </c>
      <c r="CB30" s="199">
        <f ca="1">IF('2.1 Kraftwerk allgemein'!$F$15&lt;'1.1 Allgemein'!$I$22,
IF(OR(ISNUMBER($D30)=FALSE,$F30=""),"",
IF(AND('2.5 CAPEX'!$L33&lt;&gt;"x",'2.5 CAPEX'!$M33&lt;&gt;"x"),0,
IF($F30=0,0,
IF(CB$4&lt;'2.1 Kraftwerk allgemein'!$F$16,0,
IF(CB$4='2.1 Kraftwerk allgemein'!$F$16,'2.5 CAPEX'!$J33/$F30,
IF(CB$4&lt;'2.1 Kraftwerk allgemein'!$F$16+$F30,
('2.5 CAPEX'!$J33+SUM(OFFSET('2.5 CAPEX'!CG33,0,-MIN(MAX($F30-1-('2.1 Kraftwerk allgemein'!$F$16-'2.1 Kraftwerk allgemein'!$F$15+1),0),COLUMN(BS30)-1-('2.1 Kraftwerk allgemein'!$F$16-'2.1 Kraftwerk allgemein'!$F$15+1)),1,MIN(MAX($F30-('2.1 Kraftwerk allgemein'!$F$16-'2.1 Kraftwerk allgemein'!$F$15+1),1),COLUMN(BS30)-('2.1 Kraftwerk allgemein'!$F$16-'2.1 Kraftwerk allgemein'!$F$15+1)))))/$F30,
SUM(OFFSET('2.5 CAPEX'!CG33,0,-MIN($F30-1,COLUMN(BS30)-1),1,MIN($F30,COLUMN(BS30))))/$F30)))))),
IF(OR(ISNUMBER($D30)=FALSE,$F30=""),"",
IF(AND('2.5 CAPEX'!$L33&lt;&gt;"x",'2.5 CAPEX'!$M33&lt;&gt;"x"),0,
IF($F30=0,0,
IF(CB$4&lt;'2.1 Kraftwerk allgemein'!$F$16,0,
IF(CB$4='2.1 Kraftwerk allgemein'!$F$16,'2.5 CAPEX'!$J33/$F30,
IF(CB$4&lt;'2.1 Kraftwerk allgemein'!$F$16+$F30,
('2.5 CAPEX'!$J33+SUM(OFFSET('2.5 CAPEX'!CG33,0,-MIN(MAX($F30-1-('2.1 Kraftwerk allgemein'!$F$16-'1.1 Allgemein'!$I$22+1),0),COLUMN(BS30)-1-('2.1 Kraftwerk allgemein'!$F$16-'1.1 Allgemein'!$I$22+1)),1,MIN(MAX($F30-('2.1 Kraftwerk allgemein'!$F$16-'1.1 Allgemein'!$I$22+1),1),COLUMN(BS30)-('2.1 Kraftwerk allgemein'!$F$16-'1.1 Allgemein'!$I$22+1)))))/$F30,
SUM(OFFSET('2.5 CAPEX'!CG33,0,-MIN($F30-1,COLUMN(BS30)-1),1,MIN($F30,COLUMN(BS30))))/$F30)))))))</f>
        <v>0</v>
      </c>
      <c r="CC30" s="199">
        <f ca="1">IF('2.1 Kraftwerk allgemein'!$F$15&lt;'1.1 Allgemein'!$I$22,
IF(OR(ISNUMBER($D30)=FALSE,$F30=""),"",
IF(AND('2.5 CAPEX'!$L33&lt;&gt;"x",'2.5 CAPEX'!$M33&lt;&gt;"x"),0,
IF($F30=0,0,
IF(CC$4&lt;'2.1 Kraftwerk allgemein'!$F$16,0,
IF(CC$4='2.1 Kraftwerk allgemein'!$F$16,'2.5 CAPEX'!$J33/$F30,
IF(CC$4&lt;'2.1 Kraftwerk allgemein'!$F$16+$F30,
('2.5 CAPEX'!$J33+SUM(OFFSET('2.5 CAPEX'!CH33,0,-MIN(MAX($F30-1-('2.1 Kraftwerk allgemein'!$F$16-'2.1 Kraftwerk allgemein'!$F$15+1),0),COLUMN(BT30)-1-('2.1 Kraftwerk allgemein'!$F$16-'2.1 Kraftwerk allgemein'!$F$15+1)),1,MIN(MAX($F30-('2.1 Kraftwerk allgemein'!$F$16-'2.1 Kraftwerk allgemein'!$F$15+1),1),COLUMN(BT30)-('2.1 Kraftwerk allgemein'!$F$16-'2.1 Kraftwerk allgemein'!$F$15+1)))))/$F30,
SUM(OFFSET('2.5 CAPEX'!CH33,0,-MIN($F30-1,COLUMN(BT30)-1),1,MIN($F30,COLUMN(BT30))))/$F30)))))),
IF(OR(ISNUMBER($D30)=FALSE,$F30=""),"",
IF(AND('2.5 CAPEX'!$L33&lt;&gt;"x",'2.5 CAPEX'!$M33&lt;&gt;"x"),0,
IF($F30=0,0,
IF(CC$4&lt;'2.1 Kraftwerk allgemein'!$F$16,0,
IF(CC$4='2.1 Kraftwerk allgemein'!$F$16,'2.5 CAPEX'!$J33/$F30,
IF(CC$4&lt;'2.1 Kraftwerk allgemein'!$F$16+$F30,
('2.5 CAPEX'!$J33+SUM(OFFSET('2.5 CAPEX'!CH33,0,-MIN(MAX($F30-1-('2.1 Kraftwerk allgemein'!$F$16-'1.1 Allgemein'!$I$22+1),0),COLUMN(BT30)-1-('2.1 Kraftwerk allgemein'!$F$16-'1.1 Allgemein'!$I$22+1)),1,MIN(MAX($F30-('2.1 Kraftwerk allgemein'!$F$16-'1.1 Allgemein'!$I$22+1),1),COLUMN(BT30)-('2.1 Kraftwerk allgemein'!$F$16-'1.1 Allgemein'!$I$22+1)))))/$F30,
SUM(OFFSET('2.5 CAPEX'!CH33,0,-MIN($F30-1,COLUMN(BT30)-1),1,MIN($F30,COLUMN(BT30))))/$F30)))))))</f>
        <v>0</v>
      </c>
      <c r="CD30" s="199">
        <f ca="1">IF('2.1 Kraftwerk allgemein'!$F$15&lt;'1.1 Allgemein'!$I$22,
IF(OR(ISNUMBER($D30)=FALSE,$F30=""),"",
IF(AND('2.5 CAPEX'!$L33&lt;&gt;"x",'2.5 CAPEX'!$M33&lt;&gt;"x"),0,
IF($F30=0,0,
IF(CD$4&lt;'2.1 Kraftwerk allgemein'!$F$16,0,
IF(CD$4='2.1 Kraftwerk allgemein'!$F$16,'2.5 CAPEX'!$J33/$F30,
IF(CD$4&lt;'2.1 Kraftwerk allgemein'!$F$16+$F30,
('2.5 CAPEX'!$J33+SUM(OFFSET('2.5 CAPEX'!CI33,0,-MIN(MAX($F30-1-('2.1 Kraftwerk allgemein'!$F$16-'2.1 Kraftwerk allgemein'!$F$15+1),0),COLUMN(BU30)-1-('2.1 Kraftwerk allgemein'!$F$16-'2.1 Kraftwerk allgemein'!$F$15+1)),1,MIN(MAX($F30-('2.1 Kraftwerk allgemein'!$F$16-'2.1 Kraftwerk allgemein'!$F$15+1),1),COLUMN(BU30)-('2.1 Kraftwerk allgemein'!$F$16-'2.1 Kraftwerk allgemein'!$F$15+1)))))/$F30,
SUM(OFFSET('2.5 CAPEX'!CI33,0,-MIN($F30-1,COLUMN(BU30)-1),1,MIN($F30,COLUMN(BU30))))/$F30)))))),
IF(OR(ISNUMBER($D30)=FALSE,$F30=""),"",
IF(AND('2.5 CAPEX'!$L33&lt;&gt;"x",'2.5 CAPEX'!$M33&lt;&gt;"x"),0,
IF($F30=0,0,
IF(CD$4&lt;'2.1 Kraftwerk allgemein'!$F$16,0,
IF(CD$4='2.1 Kraftwerk allgemein'!$F$16,'2.5 CAPEX'!$J33/$F30,
IF(CD$4&lt;'2.1 Kraftwerk allgemein'!$F$16+$F30,
('2.5 CAPEX'!$J33+SUM(OFFSET('2.5 CAPEX'!CI33,0,-MIN(MAX($F30-1-('2.1 Kraftwerk allgemein'!$F$16-'1.1 Allgemein'!$I$22+1),0),COLUMN(BU30)-1-('2.1 Kraftwerk allgemein'!$F$16-'1.1 Allgemein'!$I$22+1)),1,MIN(MAX($F30-('2.1 Kraftwerk allgemein'!$F$16-'1.1 Allgemein'!$I$22+1),1),COLUMN(BU30)-('2.1 Kraftwerk allgemein'!$F$16-'1.1 Allgemein'!$I$22+1)))))/$F30,
SUM(OFFSET('2.5 CAPEX'!CI33,0,-MIN($F30-1,COLUMN(BU30)-1),1,MIN($F30,COLUMN(BU30))))/$F30)))))))</f>
        <v>0</v>
      </c>
      <c r="CE30" s="199">
        <f ca="1">IF('2.1 Kraftwerk allgemein'!$F$15&lt;'1.1 Allgemein'!$I$22,
IF(OR(ISNUMBER($D30)=FALSE,$F30=""),"",
IF(AND('2.5 CAPEX'!$L33&lt;&gt;"x",'2.5 CAPEX'!$M33&lt;&gt;"x"),0,
IF($F30=0,0,
IF(CE$4&lt;'2.1 Kraftwerk allgemein'!$F$16,0,
IF(CE$4='2.1 Kraftwerk allgemein'!$F$16,'2.5 CAPEX'!$J33/$F30,
IF(CE$4&lt;'2.1 Kraftwerk allgemein'!$F$16+$F30,
('2.5 CAPEX'!$J33+SUM(OFFSET('2.5 CAPEX'!CJ33,0,-MIN(MAX($F30-1-('2.1 Kraftwerk allgemein'!$F$16-'2.1 Kraftwerk allgemein'!$F$15+1),0),COLUMN(BV30)-1-('2.1 Kraftwerk allgemein'!$F$16-'2.1 Kraftwerk allgemein'!$F$15+1)),1,MIN(MAX($F30-('2.1 Kraftwerk allgemein'!$F$16-'2.1 Kraftwerk allgemein'!$F$15+1),1),COLUMN(BV30)-('2.1 Kraftwerk allgemein'!$F$16-'2.1 Kraftwerk allgemein'!$F$15+1)))))/$F30,
SUM(OFFSET('2.5 CAPEX'!CJ33,0,-MIN($F30-1,COLUMN(BV30)-1),1,MIN($F30,COLUMN(BV30))))/$F30)))))),
IF(OR(ISNUMBER($D30)=FALSE,$F30=""),"",
IF(AND('2.5 CAPEX'!$L33&lt;&gt;"x",'2.5 CAPEX'!$M33&lt;&gt;"x"),0,
IF($F30=0,0,
IF(CE$4&lt;'2.1 Kraftwerk allgemein'!$F$16,0,
IF(CE$4='2.1 Kraftwerk allgemein'!$F$16,'2.5 CAPEX'!$J33/$F30,
IF(CE$4&lt;'2.1 Kraftwerk allgemein'!$F$16+$F30,
('2.5 CAPEX'!$J33+SUM(OFFSET('2.5 CAPEX'!CJ33,0,-MIN(MAX($F30-1-('2.1 Kraftwerk allgemein'!$F$16-'1.1 Allgemein'!$I$22+1),0),COLUMN(BV30)-1-('2.1 Kraftwerk allgemein'!$F$16-'1.1 Allgemein'!$I$22+1)),1,MIN(MAX($F30-('2.1 Kraftwerk allgemein'!$F$16-'1.1 Allgemein'!$I$22+1),1),COLUMN(BV30)-('2.1 Kraftwerk allgemein'!$F$16-'1.1 Allgemein'!$I$22+1)))))/$F30,
SUM(OFFSET('2.5 CAPEX'!CJ33,0,-MIN($F30-1,COLUMN(BV30)-1),1,MIN($F30,COLUMN(BV30))))/$F30)))))))</f>
        <v>0</v>
      </c>
      <c r="CF30" s="199">
        <f ca="1">IF('2.1 Kraftwerk allgemein'!$F$15&lt;'1.1 Allgemein'!$I$22,
IF(OR(ISNUMBER($D30)=FALSE,$F30=""),"",
IF(AND('2.5 CAPEX'!$L33&lt;&gt;"x",'2.5 CAPEX'!$M33&lt;&gt;"x"),0,
IF($F30=0,0,
IF(CF$4&lt;'2.1 Kraftwerk allgemein'!$F$16,0,
IF(CF$4='2.1 Kraftwerk allgemein'!$F$16,'2.5 CAPEX'!$J33/$F30,
IF(CF$4&lt;'2.1 Kraftwerk allgemein'!$F$16+$F30,
('2.5 CAPEX'!$J33+SUM(OFFSET('2.5 CAPEX'!CK33,0,-MIN(MAX($F30-1-('2.1 Kraftwerk allgemein'!$F$16-'2.1 Kraftwerk allgemein'!$F$15+1),0),COLUMN(BW30)-1-('2.1 Kraftwerk allgemein'!$F$16-'2.1 Kraftwerk allgemein'!$F$15+1)),1,MIN(MAX($F30-('2.1 Kraftwerk allgemein'!$F$16-'2.1 Kraftwerk allgemein'!$F$15+1),1),COLUMN(BW30)-('2.1 Kraftwerk allgemein'!$F$16-'2.1 Kraftwerk allgemein'!$F$15+1)))))/$F30,
SUM(OFFSET('2.5 CAPEX'!CK33,0,-MIN($F30-1,COLUMN(BW30)-1),1,MIN($F30,COLUMN(BW30))))/$F30)))))),
IF(OR(ISNUMBER($D30)=FALSE,$F30=""),"",
IF(AND('2.5 CAPEX'!$L33&lt;&gt;"x",'2.5 CAPEX'!$M33&lt;&gt;"x"),0,
IF($F30=0,0,
IF(CF$4&lt;'2.1 Kraftwerk allgemein'!$F$16,0,
IF(CF$4='2.1 Kraftwerk allgemein'!$F$16,'2.5 CAPEX'!$J33/$F30,
IF(CF$4&lt;'2.1 Kraftwerk allgemein'!$F$16+$F30,
('2.5 CAPEX'!$J33+SUM(OFFSET('2.5 CAPEX'!CK33,0,-MIN(MAX($F30-1-('2.1 Kraftwerk allgemein'!$F$16-'1.1 Allgemein'!$I$22+1),0),COLUMN(BW30)-1-('2.1 Kraftwerk allgemein'!$F$16-'1.1 Allgemein'!$I$22+1)),1,MIN(MAX($F30-('2.1 Kraftwerk allgemein'!$F$16-'1.1 Allgemein'!$I$22+1),1),COLUMN(BW30)-('2.1 Kraftwerk allgemein'!$F$16-'1.1 Allgemein'!$I$22+1)))))/$F30,
SUM(OFFSET('2.5 CAPEX'!CK33,0,-MIN($F30-1,COLUMN(BW30)-1),1,MIN($F30,COLUMN(BW30))))/$F30)))))))</f>
        <v>0</v>
      </c>
      <c r="CG30" s="199">
        <f ca="1">IF('2.1 Kraftwerk allgemein'!$F$15&lt;'1.1 Allgemein'!$I$22,
IF(OR(ISNUMBER($D30)=FALSE,$F30=""),"",
IF(AND('2.5 CAPEX'!$L33&lt;&gt;"x",'2.5 CAPEX'!$M33&lt;&gt;"x"),0,
IF($F30=0,0,
IF(CG$4&lt;'2.1 Kraftwerk allgemein'!$F$16,0,
IF(CG$4='2.1 Kraftwerk allgemein'!$F$16,'2.5 CAPEX'!$J33/$F30,
IF(CG$4&lt;'2.1 Kraftwerk allgemein'!$F$16+$F30,
('2.5 CAPEX'!$J33+SUM(OFFSET('2.5 CAPEX'!CL33,0,-MIN(MAX($F30-1-('2.1 Kraftwerk allgemein'!$F$16-'2.1 Kraftwerk allgemein'!$F$15+1),0),COLUMN(BX30)-1-('2.1 Kraftwerk allgemein'!$F$16-'2.1 Kraftwerk allgemein'!$F$15+1)),1,MIN(MAX($F30-('2.1 Kraftwerk allgemein'!$F$16-'2.1 Kraftwerk allgemein'!$F$15+1),1),COLUMN(BX30)-('2.1 Kraftwerk allgemein'!$F$16-'2.1 Kraftwerk allgemein'!$F$15+1)))))/$F30,
SUM(OFFSET('2.5 CAPEX'!CL33,0,-MIN($F30-1,COLUMN(BX30)-1),1,MIN($F30,COLUMN(BX30))))/$F30)))))),
IF(OR(ISNUMBER($D30)=FALSE,$F30=""),"",
IF(AND('2.5 CAPEX'!$L33&lt;&gt;"x",'2.5 CAPEX'!$M33&lt;&gt;"x"),0,
IF($F30=0,0,
IF(CG$4&lt;'2.1 Kraftwerk allgemein'!$F$16,0,
IF(CG$4='2.1 Kraftwerk allgemein'!$F$16,'2.5 CAPEX'!$J33/$F30,
IF(CG$4&lt;'2.1 Kraftwerk allgemein'!$F$16+$F30,
('2.5 CAPEX'!$J33+SUM(OFFSET('2.5 CAPEX'!CL33,0,-MIN(MAX($F30-1-('2.1 Kraftwerk allgemein'!$F$16-'1.1 Allgemein'!$I$22+1),0),COLUMN(BX30)-1-('2.1 Kraftwerk allgemein'!$F$16-'1.1 Allgemein'!$I$22+1)),1,MIN(MAX($F30-('2.1 Kraftwerk allgemein'!$F$16-'1.1 Allgemein'!$I$22+1),1),COLUMN(BX30)-('2.1 Kraftwerk allgemein'!$F$16-'1.1 Allgemein'!$I$22+1)))))/$F30,
SUM(OFFSET('2.5 CAPEX'!CL33,0,-MIN($F30-1,COLUMN(BX30)-1),1,MIN($F30,COLUMN(BX30))))/$F30)))))))</f>
        <v>0</v>
      </c>
      <c r="CH30" s="199">
        <f ca="1">IF('2.1 Kraftwerk allgemein'!$F$15&lt;'1.1 Allgemein'!$I$22,
IF(OR(ISNUMBER($D30)=FALSE,$F30=""),"",
IF(AND('2.5 CAPEX'!$L33&lt;&gt;"x",'2.5 CAPEX'!$M33&lt;&gt;"x"),0,
IF($F30=0,0,
IF(CH$4&lt;'2.1 Kraftwerk allgemein'!$F$16,0,
IF(CH$4='2.1 Kraftwerk allgemein'!$F$16,'2.5 CAPEX'!$J33/$F30,
IF(CH$4&lt;'2.1 Kraftwerk allgemein'!$F$16+$F30,
('2.5 CAPEX'!$J33+SUM(OFFSET('2.5 CAPEX'!CM33,0,-MIN(MAX($F30-1-('2.1 Kraftwerk allgemein'!$F$16-'2.1 Kraftwerk allgemein'!$F$15+1),0),COLUMN(BY30)-1-('2.1 Kraftwerk allgemein'!$F$16-'2.1 Kraftwerk allgemein'!$F$15+1)),1,MIN(MAX($F30-('2.1 Kraftwerk allgemein'!$F$16-'2.1 Kraftwerk allgemein'!$F$15+1),1),COLUMN(BY30)-('2.1 Kraftwerk allgemein'!$F$16-'2.1 Kraftwerk allgemein'!$F$15+1)))))/$F30,
SUM(OFFSET('2.5 CAPEX'!CM33,0,-MIN($F30-1,COLUMN(BY30)-1),1,MIN($F30,COLUMN(BY30))))/$F30)))))),
IF(OR(ISNUMBER($D30)=FALSE,$F30=""),"",
IF(AND('2.5 CAPEX'!$L33&lt;&gt;"x",'2.5 CAPEX'!$M33&lt;&gt;"x"),0,
IF($F30=0,0,
IF(CH$4&lt;'2.1 Kraftwerk allgemein'!$F$16,0,
IF(CH$4='2.1 Kraftwerk allgemein'!$F$16,'2.5 CAPEX'!$J33/$F30,
IF(CH$4&lt;'2.1 Kraftwerk allgemein'!$F$16+$F30,
('2.5 CAPEX'!$J33+SUM(OFFSET('2.5 CAPEX'!CM33,0,-MIN(MAX($F30-1-('2.1 Kraftwerk allgemein'!$F$16-'1.1 Allgemein'!$I$22+1),0),COLUMN(BY30)-1-('2.1 Kraftwerk allgemein'!$F$16-'1.1 Allgemein'!$I$22+1)),1,MIN(MAX($F30-('2.1 Kraftwerk allgemein'!$F$16-'1.1 Allgemein'!$I$22+1),1),COLUMN(BY30)-('2.1 Kraftwerk allgemein'!$F$16-'1.1 Allgemein'!$I$22+1)))))/$F30,
SUM(OFFSET('2.5 CAPEX'!CM33,0,-MIN($F30-1,COLUMN(BY30)-1),1,MIN($F30,COLUMN(BY30))))/$F30)))))))</f>
        <v>0</v>
      </c>
      <c r="CI30" s="199">
        <f ca="1">IF('2.1 Kraftwerk allgemein'!$F$15&lt;'1.1 Allgemein'!$I$22,
IF(OR(ISNUMBER($D30)=FALSE,$F30=""),"",
IF(AND('2.5 CAPEX'!$L33&lt;&gt;"x",'2.5 CAPEX'!$M33&lt;&gt;"x"),0,
IF($F30=0,0,
IF(CI$4&lt;'2.1 Kraftwerk allgemein'!$F$16,0,
IF(CI$4='2.1 Kraftwerk allgemein'!$F$16,'2.5 CAPEX'!$J33/$F30,
IF(CI$4&lt;'2.1 Kraftwerk allgemein'!$F$16+$F30,
('2.5 CAPEX'!$J33+SUM(OFFSET('2.5 CAPEX'!CN33,0,-MIN(MAX($F30-1-('2.1 Kraftwerk allgemein'!$F$16-'2.1 Kraftwerk allgemein'!$F$15+1),0),COLUMN(BZ30)-1-('2.1 Kraftwerk allgemein'!$F$16-'2.1 Kraftwerk allgemein'!$F$15+1)),1,MIN(MAX($F30-('2.1 Kraftwerk allgemein'!$F$16-'2.1 Kraftwerk allgemein'!$F$15+1),1),COLUMN(BZ30)-('2.1 Kraftwerk allgemein'!$F$16-'2.1 Kraftwerk allgemein'!$F$15+1)))))/$F30,
SUM(OFFSET('2.5 CAPEX'!CN33,0,-MIN($F30-1,COLUMN(BZ30)-1),1,MIN($F30,COLUMN(BZ30))))/$F30)))))),
IF(OR(ISNUMBER($D30)=FALSE,$F30=""),"",
IF(AND('2.5 CAPEX'!$L33&lt;&gt;"x",'2.5 CAPEX'!$M33&lt;&gt;"x"),0,
IF($F30=0,0,
IF(CI$4&lt;'2.1 Kraftwerk allgemein'!$F$16,0,
IF(CI$4='2.1 Kraftwerk allgemein'!$F$16,'2.5 CAPEX'!$J33/$F30,
IF(CI$4&lt;'2.1 Kraftwerk allgemein'!$F$16+$F30,
('2.5 CAPEX'!$J33+SUM(OFFSET('2.5 CAPEX'!CN33,0,-MIN(MAX($F30-1-('2.1 Kraftwerk allgemein'!$F$16-'1.1 Allgemein'!$I$22+1),0),COLUMN(BZ30)-1-('2.1 Kraftwerk allgemein'!$F$16-'1.1 Allgemein'!$I$22+1)),1,MIN(MAX($F30-('2.1 Kraftwerk allgemein'!$F$16-'1.1 Allgemein'!$I$22+1),1),COLUMN(BZ30)-('2.1 Kraftwerk allgemein'!$F$16-'1.1 Allgemein'!$I$22+1)))))/$F30,
SUM(OFFSET('2.5 CAPEX'!CN33,0,-MIN($F30-1,COLUMN(BZ30)-1),1,MIN($F30,COLUMN(BZ30))))/$F30)))))))</f>
        <v>0</v>
      </c>
      <c r="CJ30" s="199">
        <f ca="1">IF('2.1 Kraftwerk allgemein'!$F$15&lt;'1.1 Allgemein'!$I$22,
IF(OR(ISNUMBER($D30)=FALSE,$F30=""),"",
IF(AND('2.5 CAPEX'!$L33&lt;&gt;"x",'2.5 CAPEX'!$M33&lt;&gt;"x"),0,
IF($F30=0,0,
IF(CJ$4&lt;'2.1 Kraftwerk allgemein'!$F$16,0,
IF(CJ$4='2.1 Kraftwerk allgemein'!$F$16,'2.5 CAPEX'!$J33/$F30,
IF(CJ$4&lt;'2.1 Kraftwerk allgemein'!$F$16+$F30,
('2.5 CAPEX'!$J33+SUM(OFFSET('2.5 CAPEX'!CO33,0,-MIN(MAX($F30-1-('2.1 Kraftwerk allgemein'!$F$16-'2.1 Kraftwerk allgemein'!$F$15+1),0),COLUMN(CA30)-1-('2.1 Kraftwerk allgemein'!$F$16-'2.1 Kraftwerk allgemein'!$F$15+1)),1,MIN(MAX($F30-('2.1 Kraftwerk allgemein'!$F$16-'2.1 Kraftwerk allgemein'!$F$15+1),1),COLUMN(CA30)-('2.1 Kraftwerk allgemein'!$F$16-'2.1 Kraftwerk allgemein'!$F$15+1)))))/$F30,
SUM(OFFSET('2.5 CAPEX'!CO33,0,-MIN($F30-1,COLUMN(CA30)-1),1,MIN($F30,COLUMN(CA30))))/$F30)))))),
IF(OR(ISNUMBER($D30)=FALSE,$F30=""),"",
IF(AND('2.5 CAPEX'!$L33&lt;&gt;"x",'2.5 CAPEX'!$M33&lt;&gt;"x"),0,
IF($F30=0,0,
IF(CJ$4&lt;'2.1 Kraftwerk allgemein'!$F$16,0,
IF(CJ$4='2.1 Kraftwerk allgemein'!$F$16,'2.5 CAPEX'!$J33/$F30,
IF(CJ$4&lt;'2.1 Kraftwerk allgemein'!$F$16+$F30,
('2.5 CAPEX'!$J33+SUM(OFFSET('2.5 CAPEX'!CO33,0,-MIN(MAX($F30-1-('2.1 Kraftwerk allgemein'!$F$16-'1.1 Allgemein'!$I$22+1),0),COLUMN(CA30)-1-('2.1 Kraftwerk allgemein'!$F$16-'1.1 Allgemein'!$I$22+1)),1,MIN(MAX($F30-('2.1 Kraftwerk allgemein'!$F$16-'1.1 Allgemein'!$I$22+1),1),COLUMN(CA30)-('2.1 Kraftwerk allgemein'!$F$16-'1.1 Allgemein'!$I$22+1)))))/$F30,
SUM(OFFSET('2.5 CAPEX'!CO33,0,-MIN($F30-1,COLUMN(CA30)-1),1,MIN($F30,COLUMN(CA30))))/$F30)))))))</f>
        <v>0</v>
      </c>
      <c r="CK30" s="199">
        <f ca="1">IF('2.1 Kraftwerk allgemein'!$F$15&lt;'1.1 Allgemein'!$I$22,
IF(OR(ISNUMBER($D30)=FALSE,$F30=""),"",
IF(AND('2.5 CAPEX'!$L33&lt;&gt;"x",'2.5 CAPEX'!$M33&lt;&gt;"x"),0,
IF($F30=0,0,
IF(CK$4&lt;'2.1 Kraftwerk allgemein'!$F$16,0,
IF(CK$4='2.1 Kraftwerk allgemein'!$F$16,'2.5 CAPEX'!$J33/$F30,
IF(CK$4&lt;'2.1 Kraftwerk allgemein'!$F$16+$F30,
('2.5 CAPEX'!$J33+SUM(OFFSET('2.5 CAPEX'!CP33,0,-MIN(MAX($F30-1-('2.1 Kraftwerk allgemein'!$F$16-'2.1 Kraftwerk allgemein'!$F$15+1),0),COLUMN(CB30)-1-('2.1 Kraftwerk allgemein'!$F$16-'2.1 Kraftwerk allgemein'!$F$15+1)),1,MIN(MAX($F30-('2.1 Kraftwerk allgemein'!$F$16-'2.1 Kraftwerk allgemein'!$F$15+1),1),COLUMN(CB30)-('2.1 Kraftwerk allgemein'!$F$16-'2.1 Kraftwerk allgemein'!$F$15+1)))))/$F30,
SUM(OFFSET('2.5 CAPEX'!CP33,0,-MIN($F30-1,COLUMN(CB30)-1),1,MIN($F30,COLUMN(CB30))))/$F30)))))),
IF(OR(ISNUMBER($D30)=FALSE,$F30=""),"",
IF(AND('2.5 CAPEX'!$L33&lt;&gt;"x",'2.5 CAPEX'!$M33&lt;&gt;"x"),0,
IF($F30=0,0,
IF(CK$4&lt;'2.1 Kraftwerk allgemein'!$F$16,0,
IF(CK$4='2.1 Kraftwerk allgemein'!$F$16,'2.5 CAPEX'!$J33/$F30,
IF(CK$4&lt;'2.1 Kraftwerk allgemein'!$F$16+$F30,
('2.5 CAPEX'!$J33+SUM(OFFSET('2.5 CAPEX'!CP33,0,-MIN(MAX($F30-1-('2.1 Kraftwerk allgemein'!$F$16-'1.1 Allgemein'!$I$22+1),0),COLUMN(CB30)-1-('2.1 Kraftwerk allgemein'!$F$16-'1.1 Allgemein'!$I$22+1)),1,MIN(MAX($F30-('2.1 Kraftwerk allgemein'!$F$16-'1.1 Allgemein'!$I$22+1),1),COLUMN(CB30)-('2.1 Kraftwerk allgemein'!$F$16-'1.1 Allgemein'!$I$22+1)))))/$F30,
SUM(OFFSET('2.5 CAPEX'!CP33,0,-MIN($F30-1,COLUMN(CB30)-1),1,MIN($F30,COLUMN(CB30))))/$F30)))))))</f>
        <v>0</v>
      </c>
      <c r="CL30" s="199">
        <f ca="1">IF('2.1 Kraftwerk allgemein'!$F$15&lt;'1.1 Allgemein'!$I$22,
IF(OR(ISNUMBER($D30)=FALSE,$F30=""),"",
IF(AND('2.5 CAPEX'!$L33&lt;&gt;"x",'2.5 CAPEX'!$M33&lt;&gt;"x"),0,
IF($F30=0,0,
IF(CL$4&lt;'2.1 Kraftwerk allgemein'!$F$16,0,
IF(CL$4='2.1 Kraftwerk allgemein'!$F$16,'2.5 CAPEX'!$J33/$F30,
IF(CL$4&lt;'2.1 Kraftwerk allgemein'!$F$16+$F30,
('2.5 CAPEX'!$J33+SUM(OFFSET('2.5 CAPEX'!CQ33,0,-MIN(MAX($F30-1-('2.1 Kraftwerk allgemein'!$F$16-'2.1 Kraftwerk allgemein'!$F$15+1),0),COLUMN(CC30)-1-('2.1 Kraftwerk allgemein'!$F$16-'2.1 Kraftwerk allgemein'!$F$15+1)),1,MIN(MAX($F30-('2.1 Kraftwerk allgemein'!$F$16-'2.1 Kraftwerk allgemein'!$F$15+1),1),COLUMN(CC30)-('2.1 Kraftwerk allgemein'!$F$16-'2.1 Kraftwerk allgemein'!$F$15+1)))))/$F30,
SUM(OFFSET('2.5 CAPEX'!CQ33,0,-MIN($F30-1,COLUMN(CC30)-1),1,MIN($F30,COLUMN(CC30))))/$F30)))))),
IF(OR(ISNUMBER($D30)=FALSE,$F30=""),"",
IF(AND('2.5 CAPEX'!$L33&lt;&gt;"x",'2.5 CAPEX'!$M33&lt;&gt;"x"),0,
IF($F30=0,0,
IF(CL$4&lt;'2.1 Kraftwerk allgemein'!$F$16,0,
IF(CL$4='2.1 Kraftwerk allgemein'!$F$16,'2.5 CAPEX'!$J33/$F30,
IF(CL$4&lt;'2.1 Kraftwerk allgemein'!$F$16+$F30,
('2.5 CAPEX'!$J33+SUM(OFFSET('2.5 CAPEX'!CQ33,0,-MIN(MAX($F30-1-('2.1 Kraftwerk allgemein'!$F$16-'1.1 Allgemein'!$I$22+1),0),COLUMN(CC30)-1-('2.1 Kraftwerk allgemein'!$F$16-'1.1 Allgemein'!$I$22+1)),1,MIN(MAX($F30-('2.1 Kraftwerk allgemein'!$F$16-'1.1 Allgemein'!$I$22+1),1),COLUMN(CC30)-('2.1 Kraftwerk allgemein'!$F$16-'1.1 Allgemein'!$I$22+1)))))/$F30,
SUM(OFFSET('2.5 CAPEX'!CQ33,0,-MIN($F30-1,COLUMN(CC30)-1),1,MIN($F30,COLUMN(CC30))))/$F30)))))))</f>
        <v>0</v>
      </c>
      <c r="CM30" s="199">
        <f ca="1">IF('2.1 Kraftwerk allgemein'!$F$15&lt;'1.1 Allgemein'!$I$22,
IF(OR(ISNUMBER($D30)=FALSE,$F30=""),"",
IF(AND('2.5 CAPEX'!$L33&lt;&gt;"x",'2.5 CAPEX'!$M33&lt;&gt;"x"),0,
IF($F30=0,0,
IF(CM$4&lt;'2.1 Kraftwerk allgemein'!$F$16,0,
IF(CM$4='2.1 Kraftwerk allgemein'!$F$16,'2.5 CAPEX'!$J33/$F30,
IF(CM$4&lt;'2.1 Kraftwerk allgemein'!$F$16+$F30,
('2.5 CAPEX'!$J33+SUM(OFFSET('2.5 CAPEX'!CR33,0,-MIN(MAX($F30-1-('2.1 Kraftwerk allgemein'!$F$16-'2.1 Kraftwerk allgemein'!$F$15+1),0),COLUMN(CD30)-1-('2.1 Kraftwerk allgemein'!$F$16-'2.1 Kraftwerk allgemein'!$F$15+1)),1,MIN(MAX($F30-('2.1 Kraftwerk allgemein'!$F$16-'2.1 Kraftwerk allgemein'!$F$15+1),1),COLUMN(CD30)-('2.1 Kraftwerk allgemein'!$F$16-'2.1 Kraftwerk allgemein'!$F$15+1)))))/$F30,
SUM(OFFSET('2.5 CAPEX'!CR33,0,-MIN($F30-1,COLUMN(CD30)-1),1,MIN($F30,COLUMN(CD30))))/$F30)))))),
IF(OR(ISNUMBER($D30)=FALSE,$F30=""),"",
IF(AND('2.5 CAPEX'!$L33&lt;&gt;"x",'2.5 CAPEX'!$M33&lt;&gt;"x"),0,
IF($F30=0,0,
IF(CM$4&lt;'2.1 Kraftwerk allgemein'!$F$16,0,
IF(CM$4='2.1 Kraftwerk allgemein'!$F$16,'2.5 CAPEX'!$J33/$F30,
IF(CM$4&lt;'2.1 Kraftwerk allgemein'!$F$16+$F30,
('2.5 CAPEX'!$J33+SUM(OFFSET('2.5 CAPEX'!CR33,0,-MIN(MAX($F30-1-('2.1 Kraftwerk allgemein'!$F$16-'1.1 Allgemein'!$I$22+1),0),COLUMN(CD30)-1-('2.1 Kraftwerk allgemein'!$F$16-'1.1 Allgemein'!$I$22+1)),1,MIN(MAX($F30-('2.1 Kraftwerk allgemein'!$F$16-'1.1 Allgemein'!$I$22+1),1),COLUMN(CD30)-('2.1 Kraftwerk allgemein'!$F$16-'1.1 Allgemein'!$I$22+1)))))/$F30,
SUM(OFFSET('2.5 CAPEX'!CR33,0,-MIN($F30-1,COLUMN(CD30)-1),1,MIN($F30,COLUMN(CD30))))/$F30)))))))</f>
        <v>0</v>
      </c>
      <c r="CN30" s="199">
        <f ca="1">IF('2.1 Kraftwerk allgemein'!$F$15&lt;'1.1 Allgemein'!$I$22,
IF(OR(ISNUMBER($D30)=FALSE,$F30=""),"",
IF(AND('2.5 CAPEX'!$L33&lt;&gt;"x",'2.5 CAPEX'!$M33&lt;&gt;"x"),0,
IF($F30=0,0,
IF(CN$4&lt;'2.1 Kraftwerk allgemein'!$F$16,0,
IF(CN$4='2.1 Kraftwerk allgemein'!$F$16,'2.5 CAPEX'!$J33/$F30,
IF(CN$4&lt;'2.1 Kraftwerk allgemein'!$F$16+$F30,
('2.5 CAPEX'!$J33+SUM(OFFSET('2.5 CAPEX'!CS33,0,-MIN(MAX($F30-1-('2.1 Kraftwerk allgemein'!$F$16-'2.1 Kraftwerk allgemein'!$F$15+1),0),COLUMN(CE30)-1-('2.1 Kraftwerk allgemein'!$F$16-'2.1 Kraftwerk allgemein'!$F$15+1)),1,MIN(MAX($F30-('2.1 Kraftwerk allgemein'!$F$16-'2.1 Kraftwerk allgemein'!$F$15+1),1),COLUMN(CE30)-('2.1 Kraftwerk allgemein'!$F$16-'2.1 Kraftwerk allgemein'!$F$15+1)))))/$F30,
SUM(OFFSET('2.5 CAPEX'!CS33,0,-MIN($F30-1,COLUMN(CE30)-1),1,MIN($F30,COLUMN(CE30))))/$F30)))))),
IF(OR(ISNUMBER($D30)=FALSE,$F30=""),"",
IF(AND('2.5 CAPEX'!$L33&lt;&gt;"x",'2.5 CAPEX'!$M33&lt;&gt;"x"),0,
IF($F30=0,0,
IF(CN$4&lt;'2.1 Kraftwerk allgemein'!$F$16,0,
IF(CN$4='2.1 Kraftwerk allgemein'!$F$16,'2.5 CAPEX'!$J33/$F30,
IF(CN$4&lt;'2.1 Kraftwerk allgemein'!$F$16+$F30,
('2.5 CAPEX'!$J33+SUM(OFFSET('2.5 CAPEX'!CS33,0,-MIN(MAX($F30-1-('2.1 Kraftwerk allgemein'!$F$16-'1.1 Allgemein'!$I$22+1),0),COLUMN(CE30)-1-('2.1 Kraftwerk allgemein'!$F$16-'1.1 Allgemein'!$I$22+1)),1,MIN(MAX($F30-('2.1 Kraftwerk allgemein'!$F$16-'1.1 Allgemein'!$I$22+1),1),COLUMN(CE30)-('2.1 Kraftwerk allgemein'!$F$16-'1.1 Allgemein'!$I$22+1)))))/$F30,
SUM(OFFSET('2.5 CAPEX'!CS33,0,-MIN($F30-1,COLUMN(CE30)-1),1,MIN($F30,COLUMN(CE30))))/$F30)))))))</f>
        <v>0</v>
      </c>
      <c r="CO30" s="199">
        <f ca="1">IF('2.1 Kraftwerk allgemein'!$F$15&lt;'1.1 Allgemein'!$I$22,
IF(OR(ISNUMBER($D30)=FALSE,$F30=""),"",
IF(AND('2.5 CAPEX'!$L33&lt;&gt;"x",'2.5 CAPEX'!$M33&lt;&gt;"x"),0,
IF($F30=0,0,
IF(CO$4&lt;'2.1 Kraftwerk allgemein'!$F$16,0,
IF(CO$4='2.1 Kraftwerk allgemein'!$F$16,'2.5 CAPEX'!$J33/$F30,
IF(CO$4&lt;'2.1 Kraftwerk allgemein'!$F$16+$F30,
('2.5 CAPEX'!$J33+SUM(OFFSET('2.5 CAPEX'!CT33,0,-MIN(MAX($F30-1-('2.1 Kraftwerk allgemein'!$F$16-'2.1 Kraftwerk allgemein'!$F$15+1),0),COLUMN(CF30)-1-('2.1 Kraftwerk allgemein'!$F$16-'2.1 Kraftwerk allgemein'!$F$15+1)),1,MIN(MAX($F30-('2.1 Kraftwerk allgemein'!$F$16-'2.1 Kraftwerk allgemein'!$F$15+1),1),COLUMN(CF30)-('2.1 Kraftwerk allgemein'!$F$16-'2.1 Kraftwerk allgemein'!$F$15+1)))))/$F30,
SUM(OFFSET('2.5 CAPEX'!CT33,0,-MIN($F30-1,COLUMN(CF30)-1),1,MIN($F30,COLUMN(CF30))))/$F30)))))),
IF(OR(ISNUMBER($D30)=FALSE,$F30=""),"",
IF(AND('2.5 CAPEX'!$L33&lt;&gt;"x",'2.5 CAPEX'!$M33&lt;&gt;"x"),0,
IF($F30=0,0,
IF(CO$4&lt;'2.1 Kraftwerk allgemein'!$F$16,0,
IF(CO$4='2.1 Kraftwerk allgemein'!$F$16,'2.5 CAPEX'!$J33/$F30,
IF(CO$4&lt;'2.1 Kraftwerk allgemein'!$F$16+$F30,
('2.5 CAPEX'!$J33+SUM(OFFSET('2.5 CAPEX'!CT33,0,-MIN(MAX($F30-1-('2.1 Kraftwerk allgemein'!$F$16-'1.1 Allgemein'!$I$22+1),0),COLUMN(CF30)-1-('2.1 Kraftwerk allgemein'!$F$16-'1.1 Allgemein'!$I$22+1)),1,MIN(MAX($F30-('2.1 Kraftwerk allgemein'!$F$16-'1.1 Allgemein'!$I$22+1),1),COLUMN(CF30)-('2.1 Kraftwerk allgemein'!$F$16-'1.1 Allgemein'!$I$22+1)))))/$F30,
SUM(OFFSET('2.5 CAPEX'!CT33,0,-MIN($F30-1,COLUMN(CF30)-1),1,MIN($F30,COLUMN(CF30))))/$F30)))))))</f>
        <v>0</v>
      </c>
      <c r="CP30" s="199">
        <f ca="1">IF('2.1 Kraftwerk allgemein'!$F$15&lt;'1.1 Allgemein'!$I$22,
IF(OR(ISNUMBER($D30)=FALSE,$F30=""),"",
IF(AND('2.5 CAPEX'!$L33&lt;&gt;"x",'2.5 CAPEX'!$M33&lt;&gt;"x"),0,
IF($F30=0,0,
IF(CP$4&lt;'2.1 Kraftwerk allgemein'!$F$16,0,
IF(CP$4='2.1 Kraftwerk allgemein'!$F$16,'2.5 CAPEX'!$J33/$F30,
IF(CP$4&lt;'2.1 Kraftwerk allgemein'!$F$16+$F30,
('2.5 CAPEX'!$J33+SUM(OFFSET('2.5 CAPEX'!CU33,0,-MIN(MAX($F30-1-('2.1 Kraftwerk allgemein'!$F$16-'2.1 Kraftwerk allgemein'!$F$15+1),0),COLUMN(CG30)-1-('2.1 Kraftwerk allgemein'!$F$16-'2.1 Kraftwerk allgemein'!$F$15+1)),1,MIN(MAX($F30-('2.1 Kraftwerk allgemein'!$F$16-'2.1 Kraftwerk allgemein'!$F$15+1),1),COLUMN(CG30)-('2.1 Kraftwerk allgemein'!$F$16-'2.1 Kraftwerk allgemein'!$F$15+1)))))/$F30,
SUM(OFFSET('2.5 CAPEX'!CU33,0,-MIN($F30-1,COLUMN(CG30)-1),1,MIN($F30,COLUMN(CG30))))/$F30)))))),
IF(OR(ISNUMBER($D30)=FALSE,$F30=""),"",
IF(AND('2.5 CAPEX'!$L33&lt;&gt;"x",'2.5 CAPEX'!$M33&lt;&gt;"x"),0,
IF($F30=0,0,
IF(CP$4&lt;'2.1 Kraftwerk allgemein'!$F$16,0,
IF(CP$4='2.1 Kraftwerk allgemein'!$F$16,'2.5 CAPEX'!$J33/$F30,
IF(CP$4&lt;'2.1 Kraftwerk allgemein'!$F$16+$F30,
('2.5 CAPEX'!$J33+SUM(OFFSET('2.5 CAPEX'!CU33,0,-MIN(MAX($F30-1-('2.1 Kraftwerk allgemein'!$F$16-'1.1 Allgemein'!$I$22+1),0),COLUMN(CG30)-1-('2.1 Kraftwerk allgemein'!$F$16-'1.1 Allgemein'!$I$22+1)),1,MIN(MAX($F30-('2.1 Kraftwerk allgemein'!$F$16-'1.1 Allgemein'!$I$22+1),1),COLUMN(CG30)-('2.1 Kraftwerk allgemein'!$F$16-'1.1 Allgemein'!$I$22+1)))))/$F30,
SUM(OFFSET('2.5 CAPEX'!CU33,0,-MIN($F30-1,COLUMN(CG30)-1),1,MIN($F30,COLUMN(CG30))))/$F30)))))))</f>
        <v>0</v>
      </c>
      <c r="CQ30" s="199">
        <f ca="1">IF('2.1 Kraftwerk allgemein'!$F$15&lt;'1.1 Allgemein'!$I$22,
IF(OR(ISNUMBER($D30)=FALSE,$F30=""),"",
IF(AND('2.5 CAPEX'!$L33&lt;&gt;"x",'2.5 CAPEX'!$M33&lt;&gt;"x"),0,
IF($F30=0,0,
IF(CQ$4&lt;'2.1 Kraftwerk allgemein'!$F$16,0,
IF(CQ$4='2.1 Kraftwerk allgemein'!$F$16,'2.5 CAPEX'!$J33/$F30,
IF(CQ$4&lt;'2.1 Kraftwerk allgemein'!$F$16+$F30,
('2.5 CAPEX'!$J33+SUM(OFFSET('2.5 CAPEX'!CV33,0,-MIN(MAX($F30-1-('2.1 Kraftwerk allgemein'!$F$16-'2.1 Kraftwerk allgemein'!$F$15+1),0),COLUMN(CH30)-1-('2.1 Kraftwerk allgemein'!$F$16-'2.1 Kraftwerk allgemein'!$F$15+1)),1,MIN(MAX($F30-('2.1 Kraftwerk allgemein'!$F$16-'2.1 Kraftwerk allgemein'!$F$15+1),1),COLUMN(CH30)-('2.1 Kraftwerk allgemein'!$F$16-'2.1 Kraftwerk allgemein'!$F$15+1)))))/$F30,
SUM(OFFSET('2.5 CAPEX'!CV33,0,-MIN($F30-1,COLUMN(CH30)-1),1,MIN($F30,COLUMN(CH30))))/$F30)))))),
IF(OR(ISNUMBER($D30)=FALSE,$F30=""),"",
IF(AND('2.5 CAPEX'!$L33&lt;&gt;"x",'2.5 CAPEX'!$M33&lt;&gt;"x"),0,
IF($F30=0,0,
IF(CQ$4&lt;'2.1 Kraftwerk allgemein'!$F$16,0,
IF(CQ$4='2.1 Kraftwerk allgemein'!$F$16,'2.5 CAPEX'!$J33/$F30,
IF(CQ$4&lt;'2.1 Kraftwerk allgemein'!$F$16+$F30,
('2.5 CAPEX'!$J33+SUM(OFFSET('2.5 CAPEX'!CV33,0,-MIN(MAX($F30-1-('2.1 Kraftwerk allgemein'!$F$16-'1.1 Allgemein'!$I$22+1),0),COLUMN(CH30)-1-('2.1 Kraftwerk allgemein'!$F$16-'1.1 Allgemein'!$I$22+1)),1,MIN(MAX($F30-('2.1 Kraftwerk allgemein'!$F$16-'1.1 Allgemein'!$I$22+1),1),COLUMN(CH30)-('2.1 Kraftwerk allgemein'!$F$16-'1.1 Allgemein'!$I$22+1)))))/$F30,
SUM(OFFSET('2.5 CAPEX'!CV33,0,-MIN($F30-1,COLUMN(CH30)-1),1,MIN($F30,COLUMN(CH30))))/$F30)))))))</f>
        <v>0</v>
      </c>
      <c r="CR30" s="199">
        <f ca="1">IF('2.1 Kraftwerk allgemein'!$F$15&lt;'1.1 Allgemein'!$I$22,
IF(OR(ISNUMBER($D30)=FALSE,$F30=""),"",
IF(AND('2.5 CAPEX'!$L33&lt;&gt;"x",'2.5 CAPEX'!$M33&lt;&gt;"x"),0,
IF($F30=0,0,
IF(CR$4&lt;'2.1 Kraftwerk allgemein'!$F$16,0,
IF(CR$4='2.1 Kraftwerk allgemein'!$F$16,'2.5 CAPEX'!$J33/$F30,
IF(CR$4&lt;'2.1 Kraftwerk allgemein'!$F$16+$F30,
('2.5 CAPEX'!$J33+SUM(OFFSET('2.5 CAPEX'!CW33,0,-MIN(MAX($F30-1-('2.1 Kraftwerk allgemein'!$F$16-'2.1 Kraftwerk allgemein'!$F$15+1),0),COLUMN(CI30)-1-('2.1 Kraftwerk allgemein'!$F$16-'2.1 Kraftwerk allgemein'!$F$15+1)),1,MIN(MAX($F30-('2.1 Kraftwerk allgemein'!$F$16-'2.1 Kraftwerk allgemein'!$F$15+1),1),COLUMN(CI30)-('2.1 Kraftwerk allgemein'!$F$16-'2.1 Kraftwerk allgemein'!$F$15+1)))))/$F30,
SUM(OFFSET('2.5 CAPEX'!CW33,0,-MIN($F30-1,COLUMN(CI30)-1),1,MIN($F30,COLUMN(CI30))))/$F30)))))),
IF(OR(ISNUMBER($D30)=FALSE,$F30=""),"",
IF(AND('2.5 CAPEX'!$L33&lt;&gt;"x",'2.5 CAPEX'!$M33&lt;&gt;"x"),0,
IF($F30=0,0,
IF(CR$4&lt;'2.1 Kraftwerk allgemein'!$F$16,0,
IF(CR$4='2.1 Kraftwerk allgemein'!$F$16,'2.5 CAPEX'!$J33/$F30,
IF(CR$4&lt;'2.1 Kraftwerk allgemein'!$F$16+$F30,
('2.5 CAPEX'!$J33+SUM(OFFSET('2.5 CAPEX'!CW33,0,-MIN(MAX($F30-1-('2.1 Kraftwerk allgemein'!$F$16-'1.1 Allgemein'!$I$22+1),0),COLUMN(CI30)-1-('2.1 Kraftwerk allgemein'!$F$16-'1.1 Allgemein'!$I$22+1)),1,MIN(MAX($F30-('2.1 Kraftwerk allgemein'!$F$16-'1.1 Allgemein'!$I$22+1),1),COLUMN(CI30)-('2.1 Kraftwerk allgemein'!$F$16-'1.1 Allgemein'!$I$22+1)))))/$F30,
SUM(OFFSET('2.5 CAPEX'!CW33,0,-MIN($F30-1,COLUMN(CI30)-1),1,MIN($F30,COLUMN(CI30))))/$F30)))))))</f>
        <v>0</v>
      </c>
      <c r="CS30" s="199">
        <f ca="1">IF('2.1 Kraftwerk allgemein'!$F$15&lt;'1.1 Allgemein'!$I$22,
IF(OR(ISNUMBER($D30)=FALSE,$F30=""),"",
IF(AND('2.5 CAPEX'!$L33&lt;&gt;"x",'2.5 CAPEX'!$M33&lt;&gt;"x"),0,
IF($F30=0,0,
IF(CS$4&lt;'2.1 Kraftwerk allgemein'!$F$16,0,
IF(CS$4='2.1 Kraftwerk allgemein'!$F$16,'2.5 CAPEX'!$J33/$F30,
IF(CS$4&lt;'2.1 Kraftwerk allgemein'!$F$16+$F30,
('2.5 CAPEX'!$J33+SUM(OFFSET('2.5 CAPEX'!CX33,0,-MIN(MAX($F30-1-('2.1 Kraftwerk allgemein'!$F$16-'2.1 Kraftwerk allgemein'!$F$15+1),0),COLUMN(CJ30)-1-('2.1 Kraftwerk allgemein'!$F$16-'2.1 Kraftwerk allgemein'!$F$15+1)),1,MIN(MAX($F30-('2.1 Kraftwerk allgemein'!$F$16-'2.1 Kraftwerk allgemein'!$F$15+1),1),COLUMN(CJ30)-('2.1 Kraftwerk allgemein'!$F$16-'2.1 Kraftwerk allgemein'!$F$15+1)))))/$F30,
SUM(OFFSET('2.5 CAPEX'!CX33,0,-MIN($F30-1,COLUMN(CJ30)-1),1,MIN($F30,COLUMN(CJ30))))/$F30)))))),
IF(OR(ISNUMBER($D30)=FALSE,$F30=""),"",
IF(AND('2.5 CAPEX'!$L33&lt;&gt;"x",'2.5 CAPEX'!$M33&lt;&gt;"x"),0,
IF($F30=0,0,
IF(CS$4&lt;'2.1 Kraftwerk allgemein'!$F$16,0,
IF(CS$4='2.1 Kraftwerk allgemein'!$F$16,'2.5 CAPEX'!$J33/$F30,
IF(CS$4&lt;'2.1 Kraftwerk allgemein'!$F$16+$F30,
('2.5 CAPEX'!$J33+SUM(OFFSET('2.5 CAPEX'!CX33,0,-MIN(MAX($F30-1-('2.1 Kraftwerk allgemein'!$F$16-'1.1 Allgemein'!$I$22+1),0),COLUMN(CJ30)-1-('2.1 Kraftwerk allgemein'!$F$16-'1.1 Allgemein'!$I$22+1)),1,MIN(MAX($F30-('2.1 Kraftwerk allgemein'!$F$16-'1.1 Allgemein'!$I$22+1),1),COLUMN(CJ30)-('2.1 Kraftwerk allgemein'!$F$16-'1.1 Allgemein'!$I$22+1)))))/$F30,
SUM(OFFSET('2.5 CAPEX'!CX33,0,-MIN($F30-1,COLUMN(CJ30)-1),1,MIN($F30,COLUMN(CJ30))))/$F30)))))))</f>
        <v>0</v>
      </c>
      <c r="CT30" s="199">
        <f ca="1">IF('2.1 Kraftwerk allgemein'!$F$15&lt;'1.1 Allgemein'!$I$22,
IF(OR(ISNUMBER($D30)=FALSE,$F30=""),"",
IF(AND('2.5 CAPEX'!$L33&lt;&gt;"x",'2.5 CAPEX'!$M33&lt;&gt;"x"),0,
IF($F30=0,0,
IF(CT$4&lt;'2.1 Kraftwerk allgemein'!$F$16,0,
IF(CT$4='2.1 Kraftwerk allgemein'!$F$16,'2.5 CAPEX'!$J33/$F30,
IF(CT$4&lt;'2.1 Kraftwerk allgemein'!$F$16+$F30,
('2.5 CAPEX'!$J33+SUM(OFFSET('2.5 CAPEX'!CY33,0,-MIN(MAX($F30-1-('2.1 Kraftwerk allgemein'!$F$16-'2.1 Kraftwerk allgemein'!$F$15+1),0),COLUMN(CK30)-1-('2.1 Kraftwerk allgemein'!$F$16-'2.1 Kraftwerk allgemein'!$F$15+1)),1,MIN(MAX($F30-('2.1 Kraftwerk allgemein'!$F$16-'2.1 Kraftwerk allgemein'!$F$15+1),1),COLUMN(CK30)-('2.1 Kraftwerk allgemein'!$F$16-'2.1 Kraftwerk allgemein'!$F$15+1)))))/$F30,
SUM(OFFSET('2.5 CAPEX'!CY33,0,-MIN($F30-1,COLUMN(CK30)-1),1,MIN($F30,COLUMN(CK30))))/$F30)))))),
IF(OR(ISNUMBER($D30)=FALSE,$F30=""),"",
IF(AND('2.5 CAPEX'!$L33&lt;&gt;"x",'2.5 CAPEX'!$M33&lt;&gt;"x"),0,
IF($F30=0,0,
IF(CT$4&lt;'2.1 Kraftwerk allgemein'!$F$16,0,
IF(CT$4='2.1 Kraftwerk allgemein'!$F$16,'2.5 CAPEX'!$J33/$F30,
IF(CT$4&lt;'2.1 Kraftwerk allgemein'!$F$16+$F30,
('2.5 CAPEX'!$J33+SUM(OFFSET('2.5 CAPEX'!CY33,0,-MIN(MAX($F30-1-('2.1 Kraftwerk allgemein'!$F$16-'1.1 Allgemein'!$I$22+1),0),COLUMN(CK30)-1-('2.1 Kraftwerk allgemein'!$F$16-'1.1 Allgemein'!$I$22+1)),1,MIN(MAX($F30-('2.1 Kraftwerk allgemein'!$F$16-'1.1 Allgemein'!$I$22+1),1),COLUMN(CK30)-('2.1 Kraftwerk allgemein'!$F$16-'1.1 Allgemein'!$I$22+1)))))/$F30,
SUM(OFFSET('2.5 CAPEX'!CY33,0,-MIN($F30-1,COLUMN(CK30)-1),1,MIN($F30,COLUMN(CK30))))/$F30)))))))</f>
        <v>0</v>
      </c>
      <c r="CU30" s="199">
        <f ca="1">IF('2.1 Kraftwerk allgemein'!$F$15&lt;'1.1 Allgemein'!$I$22,
IF(OR(ISNUMBER($D30)=FALSE,$F30=""),"",
IF(AND('2.5 CAPEX'!$L33&lt;&gt;"x",'2.5 CAPEX'!$M33&lt;&gt;"x"),0,
IF($F30=0,0,
IF(CU$4&lt;'2.1 Kraftwerk allgemein'!$F$16,0,
IF(CU$4='2.1 Kraftwerk allgemein'!$F$16,'2.5 CAPEX'!$J33/$F30,
IF(CU$4&lt;'2.1 Kraftwerk allgemein'!$F$16+$F30,
('2.5 CAPEX'!$J33+SUM(OFFSET('2.5 CAPEX'!CZ33,0,-MIN(MAX($F30-1-('2.1 Kraftwerk allgemein'!$F$16-'2.1 Kraftwerk allgemein'!$F$15+1),0),COLUMN(CL30)-1-('2.1 Kraftwerk allgemein'!$F$16-'2.1 Kraftwerk allgemein'!$F$15+1)),1,MIN(MAX($F30-('2.1 Kraftwerk allgemein'!$F$16-'2.1 Kraftwerk allgemein'!$F$15+1),1),COLUMN(CL30)-('2.1 Kraftwerk allgemein'!$F$16-'2.1 Kraftwerk allgemein'!$F$15+1)))))/$F30,
SUM(OFFSET('2.5 CAPEX'!CZ33,0,-MIN($F30-1,COLUMN(CL30)-1),1,MIN($F30,COLUMN(CL30))))/$F30)))))),
IF(OR(ISNUMBER($D30)=FALSE,$F30=""),"",
IF(AND('2.5 CAPEX'!$L33&lt;&gt;"x",'2.5 CAPEX'!$M33&lt;&gt;"x"),0,
IF($F30=0,0,
IF(CU$4&lt;'2.1 Kraftwerk allgemein'!$F$16,0,
IF(CU$4='2.1 Kraftwerk allgemein'!$F$16,'2.5 CAPEX'!$J33/$F30,
IF(CU$4&lt;'2.1 Kraftwerk allgemein'!$F$16+$F30,
('2.5 CAPEX'!$J33+SUM(OFFSET('2.5 CAPEX'!CZ33,0,-MIN(MAX($F30-1-('2.1 Kraftwerk allgemein'!$F$16-'1.1 Allgemein'!$I$22+1),0),COLUMN(CL30)-1-('2.1 Kraftwerk allgemein'!$F$16-'1.1 Allgemein'!$I$22+1)),1,MIN(MAX($F30-('2.1 Kraftwerk allgemein'!$F$16-'1.1 Allgemein'!$I$22+1),1),COLUMN(CL30)-('2.1 Kraftwerk allgemein'!$F$16-'1.1 Allgemein'!$I$22+1)))))/$F30,
SUM(OFFSET('2.5 CAPEX'!CZ33,0,-MIN($F30-1,COLUMN(CL30)-1),1,MIN($F30,COLUMN(CL30))))/$F30)))))))</f>
        <v>0</v>
      </c>
      <c r="CV30" s="199">
        <f ca="1">IF('2.1 Kraftwerk allgemein'!$F$15&lt;'1.1 Allgemein'!$I$22,
IF(OR(ISNUMBER($D30)=FALSE,$F30=""),"",
IF(AND('2.5 CAPEX'!$L33&lt;&gt;"x",'2.5 CAPEX'!$M33&lt;&gt;"x"),0,
IF($F30=0,0,
IF(CV$4&lt;'2.1 Kraftwerk allgemein'!$F$16,0,
IF(CV$4='2.1 Kraftwerk allgemein'!$F$16,'2.5 CAPEX'!$J33/$F30,
IF(CV$4&lt;'2.1 Kraftwerk allgemein'!$F$16+$F30,
('2.5 CAPEX'!$J33+SUM(OFFSET('2.5 CAPEX'!DA33,0,-MIN(MAX($F30-1-('2.1 Kraftwerk allgemein'!$F$16-'2.1 Kraftwerk allgemein'!$F$15+1),0),COLUMN(CM30)-1-('2.1 Kraftwerk allgemein'!$F$16-'2.1 Kraftwerk allgemein'!$F$15+1)),1,MIN(MAX($F30-('2.1 Kraftwerk allgemein'!$F$16-'2.1 Kraftwerk allgemein'!$F$15+1),1),COLUMN(CM30)-('2.1 Kraftwerk allgemein'!$F$16-'2.1 Kraftwerk allgemein'!$F$15+1)))))/$F30,
SUM(OFFSET('2.5 CAPEX'!DA33,0,-MIN($F30-1,COLUMN(CM30)-1),1,MIN($F30,COLUMN(CM30))))/$F30)))))),
IF(OR(ISNUMBER($D30)=FALSE,$F30=""),"",
IF(AND('2.5 CAPEX'!$L33&lt;&gt;"x",'2.5 CAPEX'!$M33&lt;&gt;"x"),0,
IF($F30=0,0,
IF(CV$4&lt;'2.1 Kraftwerk allgemein'!$F$16,0,
IF(CV$4='2.1 Kraftwerk allgemein'!$F$16,'2.5 CAPEX'!$J33/$F30,
IF(CV$4&lt;'2.1 Kraftwerk allgemein'!$F$16+$F30,
('2.5 CAPEX'!$J33+SUM(OFFSET('2.5 CAPEX'!DA33,0,-MIN(MAX($F30-1-('2.1 Kraftwerk allgemein'!$F$16-'1.1 Allgemein'!$I$22+1),0),COLUMN(CM30)-1-('2.1 Kraftwerk allgemein'!$F$16-'1.1 Allgemein'!$I$22+1)),1,MIN(MAX($F30-('2.1 Kraftwerk allgemein'!$F$16-'1.1 Allgemein'!$I$22+1),1),COLUMN(CM30)-('2.1 Kraftwerk allgemein'!$F$16-'1.1 Allgemein'!$I$22+1)))))/$F30,
SUM(OFFSET('2.5 CAPEX'!DA33,0,-MIN($F30-1,COLUMN(CM30)-1),1,MIN($F30,COLUMN(CM30))))/$F30)))))))</f>
        <v>0</v>
      </c>
      <c r="CW30" s="199">
        <f ca="1">IF('2.1 Kraftwerk allgemein'!$F$15&lt;'1.1 Allgemein'!$I$22,
IF(OR(ISNUMBER($D30)=FALSE,$F30=""),"",
IF(AND('2.5 CAPEX'!$L33&lt;&gt;"x",'2.5 CAPEX'!$M33&lt;&gt;"x"),0,
IF($F30=0,0,
IF(CW$4&lt;'2.1 Kraftwerk allgemein'!$F$16,0,
IF(CW$4='2.1 Kraftwerk allgemein'!$F$16,'2.5 CAPEX'!$J33/$F30,
IF(CW$4&lt;'2.1 Kraftwerk allgemein'!$F$16+$F30,
('2.5 CAPEX'!$J33+SUM(OFFSET('2.5 CAPEX'!DB33,0,-MIN(MAX($F30-1-('2.1 Kraftwerk allgemein'!$F$16-'2.1 Kraftwerk allgemein'!$F$15+1),0),COLUMN(CN30)-1-('2.1 Kraftwerk allgemein'!$F$16-'2.1 Kraftwerk allgemein'!$F$15+1)),1,MIN(MAX($F30-('2.1 Kraftwerk allgemein'!$F$16-'2.1 Kraftwerk allgemein'!$F$15+1),1),COLUMN(CN30)-('2.1 Kraftwerk allgemein'!$F$16-'2.1 Kraftwerk allgemein'!$F$15+1)))))/$F30,
SUM(OFFSET('2.5 CAPEX'!DB33,0,-MIN($F30-1,COLUMN(CN30)-1),1,MIN($F30,COLUMN(CN30))))/$F30)))))),
IF(OR(ISNUMBER($D30)=FALSE,$F30=""),"",
IF(AND('2.5 CAPEX'!$L33&lt;&gt;"x",'2.5 CAPEX'!$M33&lt;&gt;"x"),0,
IF($F30=0,0,
IF(CW$4&lt;'2.1 Kraftwerk allgemein'!$F$16,0,
IF(CW$4='2.1 Kraftwerk allgemein'!$F$16,'2.5 CAPEX'!$J33/$F30,
IF(CW$4&lt;'2.1 Kraftwerk allgemein'!$F$16+$F30,
('2.5 CAPEX'!$J33+SUM(OFFSET('2.5 CAPEX'!DB33,0,-MIN(MAX($F30-1-('2.1 Kraftwerk allgemein'!$F$16-'1.1 Allgemein'!$I$22+1),0),COLUMN(CN30)-1-('2.1 Kraftwerk allgemein'!$F$16-'1.1 Allgemein'!$I$22+1)),1,MIN(MAX($F30-('2.1 Kraftwerk allgemein'!$F$16-'1.1 Allgemein'!$I$22+1),1),COLUMN(CN30)-('2.1 Kraftwerk allgemein'!$F$16-'1.1 Allgemein'!$I$22+1)))))/$F30,
SUM(OFFSET('2.5 CAPEX'!DB33,0,-MIN($F30-1,COLUMN(CN30)-1),1,MIN($F30,COLUMN(CN30))))/$F30)))))))</f>
        <v>0</v>
      </c>
      <c r="CX30" s="199">
        <f ca="1">IF('2.1 Kraftwerk allgemein'!$F$15&lt;'1.1 Allgemein'!$I$22,
IF(OR(ISNUMBER($D30)=FALSE,$F30=""),"",
IF(AND('2.5 CAPEX'!$L33&lt;&gt;"x",'2.5 CAPEX'!$M33&lt;&gt;"x"),0,
IF($F30=0,0,
IF(CX$4&lt;'2.1 Kraftwerk allgemein'!$F$16,0,
IF(CX$4='2.1 Kraftwerk allgemein'!$F$16,'2.5 CAPEX'!$J33/$F30,
IF(CX$4&lt;'2.1 Kraftwerk allgemein'!$F$16+$F30,
('2.5 CAPEX'!$J33+SUM(OFFSET('2.5 CAPEX'!DC33,0,-MIN(MAX($F30-1-('2.1 Kraftwerk allgemein'!$F$16-'2.1 Kraftwerk allgemein'!$F$15+1),0),COLUMN(CO30)-1-('2.1 Kraftwerk allgemein'!$F$16-'2.1 Kraftwerk allgemein'!$F$15+1)),1,MIN(MAX($F30-('2.1 Kraftwerk allgemein'!$F$16-'2.1 Kraftwerk allgemein'!$F$15+1),1),COLUMN(CO30)-('2.1 Kraftwerk allgemein'!$F$16-'2.1 Kraftwerk allgemein'!$F$15+1)))))/$F30,
SUM(OFFSET('2.5 CAPEX'!DC33,0,-MIN($F30-1,COLUMN(CO30)-1),1,MIN($F30,COLUMN(CO30))))/$F30)))))),
IF(OR(ISNUMBER($D30)=FALSE,$F30=""),"",
IF(AND('2.5 CAPEX'!$L33&lt;&gt;"x",'2.5 CAPEX'!$M33&lt;&gt;"x"),0,
IF($F30=0,0,
IF(CX$4&lt;'2.1 Kraftwerk allgemein'!$F$16,0,
IF(CX$4='2.1 Kraftwerk allgemein'!$F$16,'2.5 CAPEX'!$J33/$F30,
IF(CX$4&lt;'2.1 Kraftwerk allgemein'!$F$16+$F30,
('2.5 CAPEX'!$J33+SUM(OFFSET('2.5 CAPEX'!DC33,0,-MIN(MAX($F30-1-('2.1 Kraftwerk allgemein'!$F$16-'1.1 Allgemein'!$I$22+1),0),COLUMN(CO30)-1-('2.1 Kraftwerk allgemein'!$F$16-'1.1 Allgemein'!$I$22+1)),1,MIN(MAX($F30-('2.1 Kraftwerk allgemein'!$F$16-'1.1 Allgemein'!$I$22+1),1),COLUMN(CO30)-('2.1 Kraftwerk allgemein'!$F$16-'1.1 Allgemein'!$I$22+1)))))/$F30,
SUM(OFFSET('2.5 CAPEX'!DC33,0,-MIN($F30-1,COLUMN(CO30)-1),1,MIN($F30,COLUMN(CO30))))/$F30)))))))</f>
        <v>0</v>
      </c>
      <c r="CY30" s="199">
        <f ca="1">IF('2.1 Kraftwerk allgemein'!$F$15&lt;'1.1 Allgemein'!$I$22,
IF(OR(ISNUMBER($D30)=FALSE,$F30=""),"",
IF(AND('2.5 CAPEX'!$L33&lt;&gt;"x",'2.5 CAPEX'!$M33&lt;&gt;"x"),0,
IF($F30=0,0,
IF(CY$4&lt;'2.1 Kraftwerk allgemein'!$F$16,0,
IF(CY$4='2.1 Kraftwerk allgemein'!$F$16,'2.5 CAPEX'!$J33/$F30,
IF(CY$4&lt;'2.1 Kraftwerk allgemein'!$F$16+$F30,
('2.5 CAPEX'!$J33+SUM(OFFSET('2.5 CAPEX'!DD33,0,-MIN(MAX($F30-1-('2.1 Kraftwerk allgemein'!$F$16-'2.1 Kraftwerk allgemein'!$F$15+1),0),COLUMN(CP30)-1-('2.1 Kraftwerk allgemein'!$F$16-'2.1 Kraftwerk allgemein'!$F$15+1)),1,MIN(MAX($F30-('2.1 Kraftwerk allgemein'!$F$16-'2.1 Kraftwerk allgemein'!$F$15+1),1),COLUMN(CP30)-('2.1 Kraftwerk allgemein'!$F$16-'2.1 Kraftwerk allgemein'!$F$15+1)))))/$F30,
SUM(OFFSET('2.5 CAPEX'!DD33,0,-MIN($F30-1,COLUMN(CP30)-1),1,MIN($F30,COLUMN(CP30))))/$F30)))))),
IF(OR(ISNUMBER($D30)=FALSE,$F30=""),"",
IF(AND('2.5 CAPEX'!$L33&lt;&gt;"x",'2.5 CAPEX'!$M33&lt;&gt;"x"),0,
IF($F30=0,0,
IF(CY$4&lt;'2.1 Kraftwerk allgemein'!$F$16,0,
IF(CY$4='2.1 Kraftwerk allgemein'!$F$16,'2.5 CAPEX'!$J33/$F30,
IF(CY$4&lt;'2.1 Kraftwerk allgemein'!$F$16+$F30,
('2.5 CAPEX'!$J33+SUM(OFFSET('2.5 CAPEX'!DD33,0,-MIN(MAX($F30-1-('2.1 Kraftwerk allgemein'!$F$16-'1.1 Allgemein'!$I$22+1),0),COLUMN(CP30)-1-('2.1 Kraftwerk allgemein'!$F$16-'1.1 Allgemein'!$I$22+1)),1,MIN(MAX($F30-('2.1 Kraftwerk allgemein'!$F$16-'1.1 Allgemein'!$I$22+1),1),COLUMN(CP30)-('2.1 Kraftwerk allgemein'!$F$16-'1.1 Allgemein'!$I$22+1)))))/$F30,
SUM(OFFSET('2.5 CAPEX'!DD33,0,-MIN($F30-1,COLUMN(CP30)-1),1,MIN($F30,COLUMN(CP30))))/$F30)))))))</f>
        <v>0</v>
      </c>
      <c r="CZ30" s="199">
        <f ca="1">IF('2.1 Kraftwerk allgemein'!$F$15&lt;'1.1 Allgemein'!$I$22,
IF(OR(ISNUMBER($D30)=FALSE,$F30=""),"",
IF(AND('2.5 CAPEX'!$L33&lt;&gt;"x",'2.5 CAPEX'!$M33&lt;&gt;"x"),0,
IF($F30=0,0,
IF(CZ$4&lt;'2.1 Kraftwerk allgemein'!$F$16,0,
IF(CZ$4='2.1 Kraftwerk allgemein'!$F$16,'2.5 CAPEX'!$J33/$F30,
IF(CZ$4&lt;'2.1 Kraftwerk allgemein'!$F$16+$F30,
('2.5 CAPEX'!$J33+SUM(OFFSET('2.5 CAPEX'!DE33,0,-MIN(MAX($F30-1-('2.1 Kraftwerk allgemein'!$F$16-'2.1 Kraftwerk allgemein'!$F$15+1),0),COLUMN(CQ30)-1-('2.1 Kraftwerk allgemein'!$F$16-'2.1 Kraftwerk allgemein'!$F$15+1)),1,MIN(MAX($F30-('2.1 Kraftwerk allgemein'!$F$16-'2.1 Kraftwerk allgemein'!$F$15+1),1),COLUMN(CQ30)-('2.1 Kraftwerk allgemein'!$F$16-'2.1 Kraftwerk allgemein'!$F$15+1)))))/$F30,
SUM(OFFSET('2.5 CAPEX'!DE33,0,-MIN($F30-1,COLUMN(CQ30)-1),1,MIN($F30,COLUMN(CQ30))))/$F30)))))),
IF(OR(ISNUMBER($D30)=FALSE,$F30=""),"",
IF(AND('2.5 CAPEX'!$L33&lt;&gt;"x",'2.5 CAPEX'!$M33&lt;&gt;"x"),0,
IF($F30=0,0,
IF(CZ$4&lt;'2.1 Kraftwerk allgemein'!$F$16,0,
IF(CZ$4='2.1 Kraftwerk allgemein'!$F$16,'2.5 CAPEX'!$J33/$F30,
IF(CZ$4&lt;'2.1 Kraftwerk allgemein'!$F$16+$F30,
('2.5 CAPEX'!$J33+SUM(OFFSET('2.5 CAPEX'!DE33,0,-MIN(MAX($F30-1-('2.1 Kraftwerk allgemein'!$F$16-'1.1 Allgemein'!$I$22+1),0),COLUMN(CQ30)-1-('2.1 Kraftwerk allgemein'!$F$16-'1.1 Allgemein'!$I$22+1)),1,MIN(MAX($F30-('2.1 Kraftwerk allgemein'!$F$16-'1.1 Allgemein'!$I$22+1),1),COLUMN(CQ30)-('2.1 Kraftwerk allgemein'!$F$16-'1.1 Allgemein'!$I$22+1)))))/$F30,
SUM(OFFSET('2.5 CAPEX'!DE33,0,-MIN($F30-1,COLUMN(CQ30)-1),1,MIN($F30,COLUMN(CQ30))))/$F30)))))))</f>
        <v>0</v>
      </c>
      <c r="DA30" s="199">
        <f ca="1">IF('2.1 Kraftwerk allgemein'!$F$15&lt;'1.1 Allgemein'!$I$22,
IF(OR(ISNUMBER($D30)=FALSE,$F30=""),"",
IF(AND('2.5 CAPEX'!$L33&lt;&gt;"x",'2.5 CAPEX'!$M33&lt;&gt;"x"),0,
IF($F30=0,0,
IF(DA$4&lt;'2.1 Kraftwerk allgemein'!$F$16,0,
IF(DA$4='2.1 Kraftwerk allgemein'!$F$16,'2.5 CAPEX'!$J33/$F30,
IF(DA$4&lt;'2.1 Kraftwerk allgemein'!$F$16+$F30,
('2.5 CAPEX'!$J33+SUM(OFFSET('2.5 CAPEX'!DF33,0,-MIN(MAX($F30-1-('2.1 Kraftwerk allgemein'!$F$16-'2.1 Kraftwerk allgemein'!$F$15+1),0),COLUMN(CR30)-1-('2.1 Kraftwerk allgemein'!$F$16-'2.1 Kraftwerk allgemein'!$F$15+1)),1,MIN(MAX($F30-('2.1 Kraftwerk allgemein'!$F$16-'2.1 Kraftwerk allgemein'!$F$15+1),1),COLUMN(CR30)-('2.1 Kraftwerk allgemein'!$F$16-'2.1 Kraftwerk allgemein'!$F$15+1)))))/$F30,
SUM(OFFSET('2.5 CAPEX'!DF33,0,-MIN($F30-1,COLUMN(CR30)-1),1,MIN($F30,COLUMN(CR30))))/$F30)))))),
IF(OR(ISNUMBER($D30)=FALSE,$F30=""),"",
IF(AND('2.5 CAPEX'!$L33&lt;&gt;"x",'2.5 CAPEX'!$M33&lt;&gt;"x"),0,
IF($F30=0,0,
IF(DA$4&lt;'2.1 Kraftwerk allgemein'!$F$16,0,
IF(DA$4='2.1 Kraftwerk allgemein'!$F$16,'2.5 CAPEX'!$J33/$F30,
IF(DA$4&lt;'2.1 Kraftwerk allgemein'!$F$16+$F30,
('2.5 CAPEX'!$J33+SUM(OFFSET('2.5 CAPEX'!DF33,0,-MIN(MAX($F30-1-('2.1 Kraftwerk allgemein'!$F$16-'1.1 Allgemein'!$I$22+1),0),COLUMN(CR30)-1-('2.1 Kraftwerk allgemein'!$F$16-'1.1 Allgemein'!$I$22+1)),1,MIN(MAX($F30-('2.1 Kraftwerk allgemein'!$F$16-'1.1 Allgemein'!$I$22+1),1),COLUMN(CR30)-('2.1 Kraftwerk allgemein'!$F$16-'1.1 Allgemein'!$I$22+1)))))/$F30,
SUM(OFFSET('2.5 CAPEX'!DF33,0,-MIN($F30-1,COLUMN(CR30)-1),1,MIN($F30,COLUMN(CR30))))/$F30)))))))</f>
        <v>0</v>
      </c>
      <c r="DB30" s="199">
        <f ca="1">IF('2.1 Kraftwerk allgemein'!$F$15&lt;'1.1 Allgemein'!$I$22,
IF(OR(ISNUMBER($D30)=FALSE,$F30=""),"",
IF(AND('2.5 CAPEX'!$L33&lt;&gt;"x",'2.5 CAPEX'!$M33&lt;&gt;"x"),0,
IF($F30=0,0,
IF(DB$4&lt;'2.1 Kraftwerk allgemein'!$F$16,0,
IF(DB$4='2.1 Kraftwerk allgemein'!$F$16,'2.5 CAPEX'!$J33/$F30,
IF(DB$4&lt;'2.1 Kraftwerk allgemein'!$F$16+$F30,
('2.5 CAPEX'!$J33+SUM(OFFSET('2.5 CAPEX'!DG33,0,-MIN(MAX($F30-1-('2.1 Kraftwerk allgemein'!$F$16-'2.1 Kraftwerk allgemein'!$F$15+1),0),COLUMN(CS30)-1-('2.1 Kraftwerk allgemein'!$F$16-'2.1 Kraftwerk allgemein'!$F$15+1)),1,MIN(MAX($F30-('2.1 Kraftwerk allgemein'!$F$16-'2.1 Kraftwerk allgemein'!$F$15+1),1),COLUMN(CS30)-('2.1 Kraftwerk allgemein'!$F$16-'2.1 Kraftwerk allgemein'!$F$15+1)))))/$F30,
SUM(OFFSET('2.5 CAPEX'!DG33,0,-MIN($F30-1,COLUMN(CS30)-1),1,MIN($F30,COLUMN(CS30))))/$F30)))))),
IF(OR(ISNUMBER($D30)=FALSE,$F30=""),"",
IF(AND('2.5 CAPEX'!$L33&lt;&gt;"x",'2.5 CAPEX'!$M33&lt;&gt;"x"),0,
IF($F30=0,0,
IF(DB$4&lt;'2.1 Kraftwerk allgemein'!$F$16,0,
IF(DB$4='2.1 Kraftwerk allgemein'!$F$16,'2.5 CAPEX'!$J33/$F30,
IF(DB$4&lt;'2.1 Kraftwerk allgemein'!$F$16+$F30,
('2.5 CAPEX'!$J33+SUM(OFFSET('2.5 CAPEX'!DG33,0,-MIN(MAX($F30-1-('2.1 Kraftwerk allgemein'!$F$16-'1.1 Allgemein'!$I$22+1),0),COLUMN(CS30)-1-('2.1 Kraftwerk allgemein'!$F$16-'1.1 Allgemein'!$I$22+1)),1,MIN(MAX($F30-('2.1 Kraftwerk allgemein'!$F$16-'1.1 Allgemein'!$I$22+1),1),COLUMN(CS30)-('2.1 Kraftwerk allgemein'!$F$16-'1.1 Allgemein'!$I$22+1)))))/$F30,
SUM(OFFSET('2.5 CAPEX'!DG33,0,-MIN($F30-1,COLUMN(CS30)-1),1,MIN($F30,COLUMN(CS30))))/$F30)))))))</f>
        <v>0</v>
      </c>
      <c r="DC30" s="199">
        <f ca="1">IF('2.1 Kraftwerk allgemein'!$F$15&lt;'1.1 Allgemein'!$I$22,
IF(OR(ISNUMBER($D30)=FALSE,$F30=""),"",
IF(AND('2.5 CAPEX'!$L33&lt;&gt;"x",'2.5 CAPEX'!$M33&lt;&gt;"x"),0,
IF($F30=0,0,
IF(DC$4&lt;'2.1 Kraftwerk allgemein'!$F$16,0,
IF(DC$4='2.1 Kraftwerk allgemein'!$F$16,'2.5 CAPEX'!$J33/$F30,
IF(DC$4&lt;'2.1 Kraftwerk allgemein'!$F$16+$F30,
('2.5 CAPEX'!$J33+SUM(OFFSET('2.5 CAPEX'!DH33,0,-MIN(MAX($F30-1-('2.1 Kraftwerk allgemein'!$F$16-'2.1 Kraftwerk allgemein'!$F$15+1),0),COLUMN(CT30)-1-('2.1 Kraftwerk allgemein'!$F$16-'2.1 Kraftwerk allgemein'!$F$15+1)),1,MIN(MAX($F30-('2.1 Kraftwerk allgemein'!$F$16-'2.1 Kraftwerk allgemein'!$F$15+1),1),COLUMN(CT30)-('2.1 Kraftwerk allgemein'!$F$16-'2.1 Kraftwerk allgemein'!$F$15+1)))))/$F30,
SUM(OFFSET('2.5 CAPEX'!DH33,0,-MIN($F30-1,COLUMN(CT30)-1),1,MIN($F30,COLUMN(CT30))))/$F30)))))),
IF(OR(ISNUMBER($D30)=FALSE,$F30=""),"",
IF(AND('2.5 CAPEX'!$L33&lt;&gt;"x",'2.5 CAPEX'!$M33&lt;&gt;"x"),0,
IF($F30=0,0,
IF(DC$4&lt;'2.1 Kraftwerk allgemein'!$F$16,0,
IF(DC$4='2.1 Kraftwerk allgemein'!$F$16,'2.5 CAPEX'!$J33/$F30,
IF(DC$4&lt;'2.1 Kraftwerk allgemein'!$F$16+$F30,
('2.5 CAPEX'!$J33+SUM(OFFSET('2.5 CAPEX'!DH33,0,-MIN(MAX($F30-1-('2.1 Kraftwerk allgemein'!$F$16-'1.1 Allgemein'!$I$22+1),0),COLUMN(CT30)-1-('2.1 Kraftwerk allgemein'!$F$16-'1.1 Allgemein'!$I$22+1)),1,MIN(MAX($F30-('2.1 Kraftwerk allgemein'!$F$16-'1.1 Allgemein'!$I$22+1),1),COLUMN(CT30)-('2.1 Kraftwerk allgemein'!$F$16-'1.1 Allgemein'!$I$22+1)))))/$F30,
SUM(OFFSET('2.5 CAPEX'!DH33,0,-MIN($F30-1,COLUMN(CT30)-1),1,MIN($F30,COLUMN(CT30))))/$F30)))))))</f>
        <v>0</v>
      </c>
      <c r="DD30" s="199">
        <f ca="1">IF('2.1 Kraftwerk allgemein'!$F$15&lt;'1.1 Allgemein'!$I$22,
IF(OR(ISNUMBER($D30)=FALSE,$F30=""),"",
IF(AND('2.5 CAPEX'!$L33&lt;&gt;"x",'2.5 CAPEX'!$M33&lt;&gt;"x"),0,
IF($F30=0,0,
IF(DD$4&lt;'2.1 Kraftwerk allgemein'!$F$16,0,
IF(DD$4='2.1 Kraftwerk allgemein'!$F$16,'2.5 CAPEX'!$J33/$F30,
IF(DD$4&lt;'2.1 Kraftwerk allgemein'!$F$16+$F30,
('2.5 CAPEX'!$J33+SUM(OFFSET('2.5 CAPEX'!DI33,0,-MIN(MAX($F30-1-('2.1 Kraftwerk allgemein'!$F$16-'2.1 Kraftwerk allgemein'!$F$15+1),0),COLUMN(CU30)-1-('2.1 Kraftwerk allgemein'!$F$16-'2.1 Kraftwerk allgemein'!$F$15+1)),1,MIN(MAX($F30-('2.1 Kraftwerk allgemein'!$F$16-'2.1 Kraftwerk allgemein'!$F$15+1),1),COLUMN(CU30)-('2.1 Kraftwerk allgemein'!$F$16-'2.1 Kraftwerk allgemein'!$F$15+1)))))/$F30,
SUM(OFFSET('2.5 CAPEX'!DI33,0,-MIN($F30-1,COLUMN(CU30)-1),1,MIN($F30,COLUMN(CU30))))/$F30)))))),
IF(OR(ISNUMBER($D30)=FALSE,$F30=""),"",
IF(AND('2.5 CAPEX'!$L33&lt;&gt;"x",'2.5 CAPEX'!$M33&lt;&gt;"x"),0,
IF($F30=0,0,
IF(DD$4&lt;'2.1 Kraftwerk allgemein'!$F$16,0,
IF(DD$4='2.1 Kraftwerk allgemein'!$F$16,'2.5 CAPEX'!$J33/$F30,
IF(DD$4&lt;'2.1 Kraftwerk allgemein'!$F$16+$F30,
('2.5 CAPEX'!$J33+SUM(OFFSET('2.5 CAPEX'!DI33,0,-MIN(MAX($F30-1-('2.1 Kraftwerk allgemein'!$F$16-'1.1 Allgemein'!$I$22+1),0),COLUMN(CU30)-1-('2.1 Kraftwerk allgemein'!$F$16-'1.1 Allgemein'!$I$22+1)),1,MIN(MAX($F30-('2.1 Kraftwerk allgemein'!$F$16-'1.1 Allgemein'!$I$22+1),1),COLUMN(CU30)-('2.1 Kraftwerk allgemein'!$F$16-'1.1 Allgemein'!$I$22+1)))))/$F30,
SUM(OFFSET('2.5 CAPEX'!DI33,0,-MIN($F30-1,COLUMN(CU30)-1),1,MIN($F30,COLUMN(CU30))))/$F30)))))))</f>
        <v>0</v>
      </c>
      <c r="DE30" s="199">
        <f ca="1">IF('2.1 Kraftwerk allgemein'!$F$15&lt;'1.1 Allgemein'!$I$22,
IF(OR(ISNUMBER($D30)=FALSE,$F30=""),"",
IF(AND('2.5 CAPEX'!$L33&lt;&gt;"x",'2.5 CAPEX'!$M33&lt;&gt;"x"),0,
IF($F30=0,0,
IF(DE$4&lt;'2.1 Kraftwerk allgemein'!$F$16,0,
IF(DE$4='2.1 Kraftwerk allgemein'!$F$16,'2.5 CAPEX'!$J33/$F30,
IF(DE$4&lt;'2.1 Kraftwerk allgemein'!$F$16+$F30,
('2.5 CAPEX'!$J33+SUM(OFFSET('2.5 CAPEX'!DJ33,0,-MIN(MAX($F30-1-('2.1 Kraftwerk allgemein'!$F$16-'2.1 Kraftwerk allgemein'!$F$15+1),0),COLUMN(CV30)-1-('2.1 Kraftwerk allgemein'!$F$16-'2.1 Kraftwerk allgemein'!$F$15+1)),1,MIN(MAX($F30-('2.1 Kraftwerk allgemein'!$F$16-'2.1 Kraftwerk allgemein'!$F$15+1),1),COLUMN(CV30)-('2.1 Kraftwerk allgemein'!$F$16-'2.1 Kraftwerk allgemein'!$F$15+1)))))/$F30,
SUM(OFFSET('2.5 CAPEX'!DJ33,0,-MIN($F30-1,COLUMN(CV30)-1),1,MIN($F30,COLUMN(CV30))))/$F30)))))),
IF(OR(ISNUMBER($D30)=FALSE,$F30=""),"",
IF(AND('2.5 CAPEX'!$L33&lt;&gt;"x",'2.5 CAPEX'!$M33&lt;&gt;"x"),0,
IF($F30=0,0,
IF(DE$4&lt;'2.1 Kraftwerk allgemein'!$F$16,0,
IF(DE$4='2.1 Kraftwerk allgemein'!$F$16,'2.5 CAPEX'!$J33/$F30,
IF(DE$4&lt;'2.1 Kraftwerk allgemein'!$F$16+$F30,
('2.5 CAPEX'!$J33+SUM(OFFSET('2.5 CAPEX'!DJ33,0,-MIN(MAX($F30-1-('2.1 Kraftwerk allgemein'!$F$16-'1.1 Allgemein'!$I$22+1),0),COLUMN(CV30)-1-('2.1 Kraftwerk allgemein'!$F$16-'1.1 Allgemein'!$I$22+1)),1,MIN(MAX($F30-('2.1 Kraftwerk allgemein'!$F$16-'1.1 Allgemein'!$I$22+1),1),COLUMN(CV30)-('2.1 Kraftwerk allgemein'!$F$16-'1.1 Allgemein'!$I$22+1)))))/$F30,
SUM(OFFSET('2.5 CAPEX'!DJ33,0,-MIN($F30-1,COLUMN(CV30)-1),1,MIN($F30,COLUMN(CV30))))/$F30)))))))</f>
        <v>0</v>
      </c>
      <c r="DF30" s="199">
        <f ca="1">IF('2.1 Kraftwerk allgemein'!$F$15&lt;'1.1 Allgemein'!$I$22,
IF(OR(ISNUMBER($D30)=FALSE,$F30=""),"",
IF(AND('2.5 CAPEX'!$L33&lt;&gt;"x",'2.5 CAPEX'!$M33&lt;&gt;"x"),0,
IF($F30=0,0,
IF(DF$4&lt;'2.1 Kraftwerk allgemein'!$F$16,0,
IF(DF$4='2.1 Kraftwerk allgemein'!$F$16,'2.5 CAPEX'!$J33/$F30,
IF(DF$4&lt;'2.1 Kraftwerk allgemein'!$F$16+$F30,
('2.5 CAPEX'!$J33+SUM(OFFSET('2.5 CAPEX'!DK33,0,-MIN(MAX($F30-1-('2.1 Kraftwerk allgemein'!$F$16-'2.1 Kraftwerk allgemein'!$F$15+1),0),COLUMN(CW30)-1-('2.1 Kraftwerk allgemein'!$F$16-'2.1 Kraftwerk allgemein'!$F$15+1)),1,MIN(MAX($F30-('2.1 Kraftwerk allgemein'!$F$16-'2.1 Kraftwerk allgemein'!$F$15+1),1),COLUMN(CW30)-('2.1 Kraftwerk allgemein'!$F$16-'2.1 Kraftwerk allgemein'!$F$15+1)))))/$F30,
SUM(OFFSET('2.5 CAPEX'!DK33,0,-MIN($F30-1,COLUMN(CW30)-1),1,MIN($F30,COLUMN(CW30))))/$F30)))))),
IF(OR(ISNUMBER($D30)=FALSE,$F30=""),"",
IF(AND('2.5 CAPEX'!$L33&lt;&gt;"x",'2.5 CAPEX'!$M33&lt;&gt;"x"),0,
IF($F30=0,0,
IF(DF$4&lt;'2.1 Kraftwerk allgemein'!$F$16,0,
IF(DF$4='2.1 Kraftwerk allgemein'!$F$16,'2.5 CAPEX'!$J33/$F30,
IF(DF$4&lt;'2.1 Kraftwerk allgemein'!$F$16+$F30,
('2.5 CAPEX'!$J33+SUM(OFFSET('2.5 CAPEX'!DK33,0,-MIN(MAX($F30-1-('2.1 Kraftwerk allgemein'!$F$16-'1.1 Allgemein'!$I$22+1),0),COLUMN(CW30)-1-('2.1 Kraftwerk allgemein'!$F$16-'1.1 Allgemein'!$I$22+1)),1,MIN(MAX($F30-('2.1 Kraftwerk allgemein'!$F$16-'1.1 Allgemein'!$I$22+1),1),COLUMN(CW30)-('2.1 Kraftwerk allgemein'!$F$16-'1.1 Allgemein'!$I$22+1)))))/$F30,
SUM(OFFSET('2.5 CAPEX'!DK33,0,-MIN($F30-1,COLUMN(CW30)-1),1,MIN($F30,COLUMN(CW30))))/$F30)))))))</f>
        <v>0</v>
      </c>
    </row>
    <row r="31" spans="1:110" s="200" customFormat="1" ht="14" x14ac:dyDescent="0.3">
      <c r="A31" s="104"/>
      <c r="B31" s="104"/>
      <c r="C31" s="154"/>
      <c r="D31" s="191">
        <f>IF('2.5 CAPEX'!D34&lt;&gt;"",'2.5 CAPEX'!D34,"")</f>
        <v>208</v>
      </c>
      <c r="E31" s="191" t="str">
        <f>IF('2.5 CAPEX'!E34&lt;&gt;"",'2.5 CAPEX'!E34,"")</f>
        <v>Elektrische Schutzeinrichtungen</v>
      </c>
      <c r="F31" s="196">
        <f>IF('2.5 CAPEX'!F34&lt;&gt;"",'2.5 CAPEX'!F34,"")</f>
        <v>20</v>
      </c>
      <c r="G31" s="197">
        <f ca="1">IF(ISNUMBER(D31)=FALSE,"",INDEX('2.5 CAPEX'!$H:$H,MATCH('3.1 Abschreibung'!$D31,'2.5 CAPEX'!$D:$D,0))+INDEX('2.5 CAPEX'!$J:$J,MATCH('3.1 Abschreibung'!$D31,'2.5 CAPEX'!$D:$D,0)))</f>
        <v>0</v>
      </c>
      <c r="H31" s="197"/>
      <c r="I31" s="198">
        <v>0</v>
      </c>
      <c r="J31" s="199">
        <f ca="1">IF('2.1 Kraftwerk allgemein'!$F$15&lt;'1.1 Allgemein'!$I$22,
IF(OR(ISNUMBER($D31)=FALSE,$F31=""),"",
IF(AND('2.5 CAPEX'!$L34&lt;&gt;"x",'2.5 CAPEX'!$M34&lt;&gt;"x"),0,
IF($F31=0,0,
IF(J$4&lt;'2.1 Kraftwerk allgemein'!$F$16,0,
IF(J$4='2.1 Kraftwerk allgemein'!$F$16,'2.5 CAPEX'!$J34/$F31,
IF(J$4&lt;'2.1 Kraftwerk allgemein'!$F$16+$F31,
('2.5 CAPEX'!$J34+SUM(OFFSET('2.5 CAPEX'!O34,0,-MIN(MAX($F31-1-('2.1 Kraftwerk allgemein'!$F$16-'2.1 Kraftwerk allgemein'!$F$15+1),0),COLUMN(A31)-1-('2.1 Kraftwerk allgemein'!$F$16-'2.1 Kraftwerk allgemein'!$F$15+1)),1,MIN(MAX($F31-('2.1 Kraftwerk allgemein'!$F$16-'2.1 Kraftwerk allgemein'!$F$15+1),1),COLUMN(A31)-('2.1 Kraftwerk allgemein'!$F$16-'2.1 Kraftwerk allgemein'!$F$15+1)))))/$F31,
SUM(OFFSET('2.5 CAPEX'!O34,0,-MIN($F31-1,COLUMN(A31)-1),1,MIN($F31,COLUMN(A31))))/$F31)))))),
IF(OR(ISNUMBER($D31)=FALSE,$F31=""),"",
IF(AND('2.5 CAPEX'!$L34&lt;&gt;"x",'2.5 CAPEX'!$M34&lt;&gt;"x"),0,
IF($F31=0,0,
IF(J$4&lt;'2.1 Kraftwerk allgemein'!$F$16,0,
IF(J$4='2.1 Kraftwerk allgemein'!$F$16,'2.5 CAPEX'!$J34/$F31,
IF(J$4&lt;'2.1 Kraftwerk allgemein'!$F$16+$F31,
('2.5 CAPEX'!$J34+SUM(OFFSET('2.5 CAPEX'!O34,0,-MIN(MAX($F31-1-('2.1 Kraftwerk allgemein'!$F$16-'1.1 Allgemein'!$I$22+1),0),COLUMN(A31)-1-('2.1 Kraftwerk allgemein'!$F$16-'1.1 Allgemein'!$I$22+1)),1,MIN(MAX($F31-('2.1 Kraftwerk allgemein'!$F$16-'1.1 Allgemein'!$I$22+1),1),COLUMN(A31)-('2.1 Kraftwerk allgemein'!$F$16-'1.1 Allgemein'!$I$22+1)))))/$F31,
SUM(OFFSET('2.5 CAPEX'!O34,0,-MIN($F31-1,COLUMN(A31)-1),1,MIN($F31,COLUMN(A31))))/$F31)))))))</f>
        <v>0</v>
      </c>
      <c r="K31" s="199">
        <f ca="1">IF('2.1 Kraftwerk allgemein'!$F$15&lt;'1.1 Allgemein'!$I$22,
IF(OR(ISNUMBER($D31)=FALSE,$F31=""),"",
IF(AND('2.5 CAPEX'!$L34&lt;&gt;"x",'2.5 CAPEX'!$M34&lt;&gt;"x"),0,
IF($F31=0,0,
IF(K$4&lt;'2.1 Kraftwerk allgemein'!$F$16,0,
IF(K$4='2.1 Kraftwerk allgemein'!$F$16,'2.5 CAPEX'!$J34/$F31,
IF(K$4&lt;'2.1 Kraftwerk allgemein'!$F$16+$F31,
('2.5 CAPEX'!$J34+SUM(OFFSET('2.5 CAPEX'!P34,0,-MIN(MAX($F31-1-('2.1 Kraftwerk allgemein'!$F$16-'2.1 Kraftwerk allgemein'!$F$15+1),0),COLUMN(B31)-1-('2.1 Kraftwerk allgemein'!$F$16-'2.1 Kraftwerk allgemein'!$F$15+1)),1,MIN(MAX($F31-('2.1 Kraftwerk allgemein'!$F$16-'2.1 Kraftwerk allgemein'!$F$15+1),1),COLUMN(B31)-('2.1 Kraftwerk allgemein'!$F$16-'2.1 Kraftwerk allgemein'!$F$15+1)))))/$F31,
SUM(OFFSET('2.5 CAPEX'!P34,0,-MIN($F31-1,COLUMN(B31)-1),1,MIN($F31,COLUMN(B31))))/$F31)))))),
IF(OR(ISNUMBER($D31)=FALSE,$F31=""),"",
IF(AND('2.5 CAPEX'!$L34&lt;&gt;"x",'2.5 CAPEX'!$M34&lt;&gt;"x"),0,
IF($F31=0,0,
IF(K$4&lt;'2.1 Kraftwerk allgemein'!$F$16,0,
IF(K$4='2.1 Kraftwerk allgemein'!$F$16,'2.5 CAPEX'!$J34/$F31,
IF(K$4&lt;'2.1 Kraftwerk allgemein'!$F$16+$F31,
('2.5 CAPEX'!$J34+SUM(OFFSET('2.5 CAPEX'!P34,0,-MIN(MAX($F31-1-('2.1 Kraftwerk allgemein'!$F$16-'1.1 Allgemein'!$I$22+1),0),COLUMN(B31)-1-('2.1 Kraftwerk allgemein'!$F$16-'1.1 Allgemein'!$I$22+1)),1,MIN(MAX($F31-('2.1 Kraftwerk allgemein'!$F$16-'1.1 Allgemein'!$I$22+1),1),COLUMN(B31)-('2.1 Kraftwerk allgemein'!$F$16-'1.1 Allgemein'!$I$22+1)))))/$F31,
SUM(OFFSET('2.5 CAPEX'!P34,0,-MIN($F31-1,COLUMN(B31)-1),1,MIN($F31,COLUMN(B31))))/$F31)))))))</f>
        <v>0</v>
      </c>
      <c r="L31" s="199">
        <f ca="1">IF('2.1 Kraftwerk allgemein'!$F$15&lt;'1.1 Allgemein'!$I$22,
IF(OR(ISNUMBER($D31)=FALSE,$F31=""),"",
IF(AND('2.5 CAPEX'!$L34&lt;&gt;"x",'2.5 CAPEX'!$M34&lt;&gt;"x"),0,
IF($F31=0,0,
IF(L$4&lt;'2.1 Kraftwerk allgemein'!$F$16,0,
IF(L$4='2.1 Kraftwerk allgemein'!$F$16,'2.5 CAPEX'!$J34/$F31,
IF(L$4&lt;'2.1 Kraftwerk allgemein'!$F$16+$F31,
('2.5 CAPEX'!$J34+SUM(OFFSET('2.5 CAPEX'!Q34,0,-MIN(MAX($F31-1-('2.1 Kraftwerk allgemein'!$F$16-'2.1 Kraftwerk allgemein'!$F$15+1),0),COLUMN(C31)-1-('2.1 Kraftwerk allgemein'!$F$16-'2.1 Kraftwerk allgemein'!$F$15+1)),1,MIN(MAX($F31-('2.1 Kraftwerk allgemein'!$F$16-'2.1 Kraftwerk allgemein'!$F$15+1),1),COLUMN(C31)-('2.1 Kraftwerk allgemein'!$F$16-'2.1 Kraftwerk allgemein'!$F$15+1)))))/$F31,
SUM(OFFSET('2.5 CAPEX'!Q34,0,-MIN($F31-1,COLUMN(C31)-1),1,MIN($F31,COLUMN(C31))))/$F31)))))),
IF(OR(ISNUMBER($D31)=FALSE,$F31=""),"",
IF(AND('2.5 CAPEX'!$L34&lt;&gt;"x",'2.5 CAPEX'!$M34&lt;&gt;"x"),0,
IF($F31=0,0,
IF(L$4&lt;'2.1 Kraftwerk allgemein'!$F$16,0,
IF(L$4='2.1 Kraftwerk allgemein'!$F$16,'2.5 CAPEX'!$J34/$F31,
IF(L$4&lt;'2.1 Kraftwerk allgemein'!$F$16+$F31,
('2.5 CAPEX'!$J34+SUM(OFFSET('2.5 CAPEX'!Q34,0,-MIN(MAX($F31-1-('2.1 Kraftwerk allgemein'!$F$16-'1.1 Allgemein'!$I$22+1),0),COLUMN(C31)-1-('2.1 Kraftwerk allgemein'!$F$16-'1.1 Allgemein'!$I$22+1)),1,MIN(MAX($F31-('2.1 Kraftwerk allgemein'!$F$16-'1.1 Allgemein'!$I$22+1),1),COLUMN(C31)-('2.1 Kraftwerk allgemein'!$F$16-'1.1 Allgemein'!$I$22+1)))))/$F31,
SUM(OFFSET('2.5 CAPEX'!Q34,0,-MIN($F31-1,COLUMN(C31)-1),1,MIN($F31,COLUMN(C31))))/$F31)))))))</f>
        <v>0</v>
      </c>
      <c r="M31" s="199">
        <f ca="1">IF('2.1 Kraftwerk allgemein'!$F$15&lt;'1.1 Allgemein'!$I$22,
IF(OR(ISNUMBER($D31)=FALSE,$F31=""),"",
IF(AND('2.5 CAPEX'!$L34&lt;&gt;"x",'2.5 CAPEX'!$M34&lt;&gt;"x"),0,
IF($F31=0,0,
IF(M$4&lt;'2.1 Kraftwerk allgemein'!$F$16,0,
IF(M$4='2.1 Kraftwerk allgemein'!$F$16,'2.5 CAPEX'!$J34/$F31,
IF(M$4&lt;'2.1 Kraftwerk allgemein'!$F$16+$F31,
('2.5 CAPEX'!$J34+SUM(OFFSET('2.5 CAPEX'!R34,0,-MIN(MAX($F31-1-('2.1 Kraftwerk allgemein'!$F$16-'2.1 Kraftwerk allgemein'!$F$15+1),0),COLUMN(D31)-1-('2.1 Kraftwerk allgemein'!$F$16-'2.1 Kraftwerk allgemein'!$F$15+1)),1,MIN(MAX($F31-('2.1 Kraftwerk allgemein'!$F$16-'2.1 Kraftwerk allgemein'!$F$15+1),1),COLUMN(D31)-('2.1 Kraftwerk allgemein'!$F$16-'2.1 Kraftwerk allgemein'!$F$15+1)))))/$F31,
SUM(OFFSET('2.5 CAPEX'!R34,0,-MIN($F31-1,COLUMN(D31)-1),1,MIN($F31,COLUMN(D31))))/$F31)))))),
IF(OR(ISNUMBER($D31)=FALSE,$F31=""),"",
IF(AND('2.5 CAPEX'!$L34&lt;&gt;"x",'2.5 CAPEX'!$M34&lt;&gt;"x"),0,
IF($F31=0,0,
IF(M$4&lt;'2.1 Kraftwerk allgemein'!$F$16,0,
IF(M$4='2.1 Kraftwerk allgemein'!$F$16,'2.5 CAPEX'!$J34/$F31,
IF(M$4&lt;'2.1 Kraftwerk allgemein'!$F$16+$F31,
('2.5 CAPEX'!$J34+SUM(OFFSET('2.5 CAPEX'!R34,0,-MIN(MAX($F31-1-('2.1 Kraftwerk allgemein'!$F$16-'1.1 Allgemein'!$I$22+1),0),COLUMN(D31)-1-('2.1 Kraftwerk allgemein'!$F$16-'1.1 Allgemein'!$I$22+1)),1,MIN(MAX($F31-('2.1 Kraftwerk allgemein'!$F$16-'1.1 Allgemein'!$I$22+1),1),COLUMN(D31)-('2.1 Kraftwerk allgemein'!$F$16-'1.1 Allgemein'!$I$22+1)))))/$F31,
SUM(OFFSET('2.5 CAPEX'!R34,0,-MIN($F31-1,COLUMN(D31)-1),1,MIN($F31,COLUMN(D31))))/$F31)))))))</f>
        <v>0</v>
      </c>
      <c r="N31" s="199">
        <f ca="1">IF('2.1 Kraftwerk allgemein'!$F$15&lt;'1.1 Allgemein'!$I$22,
IF(OR(ISNUMBER($D31)=FALSE,$F31=""),"",
IF(AND('2.5 CAPEX'!$L34&lt;&gt;"x",'2.5 CAPEX'!$M34&lt;&gt;"x"),0,
IF($F31=0,0,
IF(N$4&lt;'2.1 Kraftwerk allgemein'!$F$16,0,
IF(N$4='2.1 Kraftwerk allgemein'!$F$16,'2.5 CAPEX'!$J34/$F31,
IF(N$4&lt;'2.1 Kraftwerk allgemein'!$F$16+$F31,
('2.5 CAPEX'!$J34+SUM(OFFSET('2.5 CAPEX'!S34,0,-MIN(MAX($F31-1-('2.1 Kraftwerk allgemein'!$F$16-'2.1 Kraftwerk allgemein'!$F$15+1),0),COLUMN(E31)-1-('2.1 Kraftwerk allgemein'!$F$16-'2.1 Kraftwerk allgemein'!$F$15+1)),1,MIN(MAX($F31-('2.1 Kraftwerk allgemein'!$F$16-'2.1 Kraftwerk allgemein'!$F$15+1),1),COLUMN(E31)-('2.1 Kraftwerk allgemein'!$F$16-'2.1 Kraftwerk allgemein'!$F$15+1)))))/$F31,
SUM(OFFSET('2.5 CAPEX'!S34,0,-MIN($F31-1,COLUMN(E31)-1),1,MIN($F31,COLUMN(E31))))/$F31)))))),
IF(OR(ISNUMBER($D31)=FALSE,$F31=""),"",
IF(AND('2.5 CAPEX'!$L34&lt;&gt;"x",'2.5 CAPEX'!$M34&lt;&gt;"x"),0,
IF($F31=0,0,
IF(N$4&lt;'2.1 Kraftwerk allgemein'!$F$16,0,
IF(N$4='2.1 Kraftwerk allgemein'!$F$16,'2.5 CAPEX'!$J34/$F31,
IF(N$4&lt;'2.1 Kraftwerk allgemein'!$F$16+$F31,
('2.5 CAPEX'!$J34+SUM(OFFSET('2.5 CAPEX'!S34,0,-MIN(MAX($F31-1-('2.1 Kraftwerk allgemein'!$F$16-'1.1 Allgemein'!$I$22+1),0),COLUMN(E31)-1-('2.1 Kraftwerk allgemein'!$F$16-'1.1 Allgemein'!$I$22+1)),1,MIN(MAX($F31-('2.1 Kraftwerk allgemein'!$F$16-'1.1 Allgemein'!$I$22+1),1),COLUMN(E31)-('2.1 Kraftwerk allgemein'!$F$16-'1.1 Allgemein'!$I$22+1)))))/$F31,
SUM(OFFSET('2.5 CAPEX'!S34,0,-MIN($F31-1,COLUMN(E31)-1),1,MIN($F31,COLUMN(E31))))/$F31)))))))</f>
        <v>0</v>
      </c>
      <c r="O31" s="199">
        <f ca="1">IF('2.1 Kraftwerk allgemein'!$F$15&lt;'1.1 Allgemein'!$I$22,
IF(OR(ISNUMBER($D31)=FALSE,$F31=""),"",
IF(AND('2.5 CAPEX'!$L34&lt;&gt;"x",'2.5 CAPEX'!$M34&lt;&gt;"x"),0,
IF($F31=0,0,
IF(O$4&lt;'2.1 Kraftwerk allgemein'!$F$16,0,
IF(O$4='2.1 Kraftwerk allgemein'!$F$16,'2.5 CAPEX'!$J34/$F31,
IF(O$4&lt;'2.1 Kraftwerk allgemein'!$F$16+$F31,
('2.5 CAPEX'!$J34+SUM(OFFSET('2.5 CAPEX'!T34,0,-MIN(MAX($F31-1-('2.1 Kraftwerk allgemein'!$F$16-'2.1 Kraftwerk allgemein'!$F$15+1),0),COLUMN(F31)-1-('2.1 Kraftwerk allgemein'!$F$16-'2.1 Kraftwerk allgemein'!$F$15+1)),1,MIN(MAX($F31-('2.1 Kraftwerk allgemein'!$F$16-'2.1 Kraftwerk allgemein'!$F$15+1),1),COLUMN(F31)-('2.1 Kraftwerk allgemein'!$F$16-'2.1 Kraftwerk allgemein'!$F$15+1)))))/$F31,
SUM(OFFSET('2.5 CAPEX'!T34,0,-MIN($F31-1,COLUMN(F31)-1),1,MIN($F31,COLUMN(F31))))/$F31)))))),
IF(OR(ISNUMBER($D31)=FALSE,$F31=""),"",
IF(AND('2.5 CAPEX'!$L34&lt;&gt;"x",'2.5 CAPEX'!$M34&lt;&gt;"x"),0,
IF($F31=0,0,
IF(O$4&lt;'2.1 Kraftwerk allgemein'!$F$16,0,
IF(O$4='2.1 Kraftwerk allgemein'!$F$16,'2.5 CAPEX'!$J34/$F31,
IF(O$4&lt;'2.1 Kraftwerk allgemein'!$F$16+$F31,
('2.5 CAPEX'!$J34+SUM(OFFSET('2.5 CAPEX'!T34,0,-MIN(MAX($F31-1-('2.1 Kraftwerk allgemein'!$F$16-'1.1 Allgemein'!$I$22+1),0),COLUMN(F31)-1-('2.1 Kraftwerk allgemein'!$F$16-'1.1 Allgemein'!$I$22+1)),1,MIN(MAX($F31-('2.1 Kraftwerk allgemein'!$F$16-'1.1 Allgemein'!$I$22+1),1),COLUMN(F31)-('2.1 Kraftwerk allgemein'!$F$16-'1.1 Allgemein'!$I$22+1)))))/$F31,
SUM(OFFSET('2.5 CAPEX'!T34,0,-MIN($F31-1,COLUMN(F31)-1),1,MIN($F31,COLUMN(F31))))/$F31)))))))</f>
        <v>0</v>
      </c>
      <c r="P31" s="199">
        <f ca="1">IF('2.1 Kraftwerk allgemein'!$F$15&lt;'1.1 Allgemein'!$I$22,
IF(OR(ISNUMBER($D31)=FALSE,$F31=""),"",
IF(AND('2.5 CAPEX'!$L34&lt;&gt;"x",'2.5 CAPEX'!$M34&lt;&gt;"x"),0,
IF($F31=0,0,
IF(P$4&lt;'2.1 Kraftwerk allgemein'!$F$16,0,
IF(P$4='2.1 Kraftwerk allgemein'!$F$16,'2.5 CAPEX'!$J34/$F31,
IF(P$4&lt;'2.1 Kraftwerk allgemein'!$F$16+$F31,
('2.5 CAPEX'!$J34+SUM(OFFSET('2.5 CAPEX'!U34,0,-MIN(MAX($F31-1-('2.1 Kraftwerk allgemein'!$F$16-'2.1 Kraftwerk allgemein'!$F$15+1),0),COLUMN(G31)-1-('2.1 Kraftwerk allgemein'!$F$16-'2.1 Kraftwerk allgemein'!$F$15+1)),1,MIN(MAX($F31-('2.1 Kraftwerk allgemein'!$F$16-'2.1 Kraftwerk allgemein'!$F$15+1),1),COLUMN(G31)-('2.1 Kraftwerk allgemein'!$F$16-'2.1 Kraftwerk allgemein'!$F$15+1)))))/$F31,
SUM(OFFSET('2.5 CAPEX'!U34,0,-MIN($F31-1,COLUMN(G31)-1),1,MIN($F31,COLUMN(G31))))/$F31)))))),
IF(OR(ISNUMBER($D31)=FALSE,$F31=""),"",
IF(AND('2.5 CAPEX'!$L34&lt;&gt;"x",'2.5 CAPEX'!$M34&lt;&gt;"x"),0,
IF($F31=0,0,
IF(P$4&lt;'2.1 Kraftwerk allgemein'!$F$16,0,
IF(P$4='2.1 Kraftwerk allgemein'!$F$16,'2.5 CAPEX'!$J34/$F31,
IF(P$4&lt;'2.1 Kraftwerk allgemein'!$F$16+$F31,
('2.5 CAPEX'!$J34+SUM(OFFSET('2.5 CAPEX'!U34,0,-MIN(MAX($F31-1-('2.1 Kraftwerk allgemein'!$F$16-'1.1 Allgemein'!$I$22+1),0),COLUMN(G31)-1-('2.1 Kraftwerk allgemein'!$F$16-'1.1 Allgemein'!$I$22+1)),1,MIN(MAX($F31-('2.1 Kraftwerk allgemein'!$F$16-'1.1 Allgemein'!$I$22+1),1),COLUMN(G31)-('2.1 Kraftwerk allgemein'!$F$16-'1.1 Allgemein'!$I$22+1)))))/$F31,
SUM(OFFSET('2.5 CAPEX'!U34,0,-MIN($F31-1,COLUMN(G31)-1),1,MIN($F31,COLUMN(G31))))/$F31)))))))</f>
        <v>0</v>
      </c>
      <c r="Q31" s="199">
        <f ca="1">IF('2.1 Kraftwerk allgemein'!$F$15&lt;'1.1 Allgemein'!$I$22,
IF(OR(ISNUMBER($D31)=FALSE,$F31=""),"",
IF(AND('2.5 CAPEX'!$L34&lt;&gt;"x",'2.5 CAPEX'!$M34&lt;&gt;"x"),0,
IF($F31=0,0,
IF(Q$4&lt;'2.1 Kraftwerk allgemein'!$F$16,0,
IF(Q$4='2.1 Kraftwerk allgemein'!$F$16,'2.5 CAPEX'!$J34/$F31,
IF(Q$4&lt;'2.1 Kraftwerk allgemein'!$F$16+$F31,
('2.5 CAPEX'!$J34+SUM(OFFSET('2.5 CAPEX'!V34,0,-MIN(MAX($F31-1-('2.1 Kraftwerk allgemein'!$F$16-'2.1 Kraftwerk allgemein'!$F$15+1),0),COLUMN(H31)-1-('2.1 Kraftwerk allgemein'!$F$16-'2.1 Kraftwerk allgemein'!$F$15+1)),1,MIN(MAX($F31-('2.1 Kraftwerk allgemein'!$F$16-'2.1 Kraftwerk allgemein'!$F$15+1),1),COLUMN(H31)-('2.1 Kraftwerk allgemein'!$F$16-'2.1 Kraftwerk allgemein'!$F$15+1)))))/$F31,
SUM(OFFSET('2.5 CAPEX'!V34,0,-MIN($F31-1,COLUMN(H31)-1),1,MIN($F31,COLUMN(H31))))/$F31)))))),
IF(OR(ISNUMBER($D31)=FALSE,$F31=""),"",
IF(AND('2.5 CAPEX'!$L34&lt;&gt;"x",'2.5 CAPEX'!$M34&lt;&gt;"x"),0,
IF($F31=0,0,
IF(Q$4&lt;'2.1 Kraftwerk allgemein'!$F$16,0,
IF(Q$4='2.1 Kraftwerk allgemein'!$F$16,'2.5 CAPEX'!$J34/$F31,
IF(Q$4&lt;'2.1 Kraftwerk allgemein'!$F$16+$F31,
('2.5 CAPEX'!$J34+SUM(OFFSET('2.5 CAPEX'!V34,0,-MIN(MAX($F31-1-('2.1 Kraftwerk allgemein'!$F$16-'1.1 Allgemein'!$I$22+1),0),COLUMN(H31)-1-('2.1 Kraftwerk allgemein'!$F$16-'1.1 Allgemein'!$I$22+1)),1,MIN(MAX($F31-('2.1 Kraftwerk allgemein'!$F$16-'1.1 Allgemein'!$I$22+1),1),COLUMN(H31)-('2.1 Kraftwerk allgemein'!$F$16-'1.1 Allgemein'!$I$22+1)))))/$F31,
SUM(OFFSET('2.5 CAPEX'!V34,0,-MIN($F31-1,COLUMN(H31)-1),1,MIN($F31,COLUMN(H31))))/$F31)))))))</f>
        <v>0</v>
      </c>
      <c r="R31" s="199">
        <f ca="1">IF('2.1 Kraftwerk allgemein'!$F$15&lt;'1.1 Allgemein'!$I$22,
IF(OR(ISNUMBER($D31)=FALSE,$F31=""),"",
IF(AND('2.5 CAPEX'!$L34&lt;&gt;"x",'2.5 CAPEX'!$M34&lt;&gt;"x"),0,
IF($F31=0,0,
IF(R$4&lt;'2.1 Kraftwerk allgemein'!$F$16,0,
IF(R$4='2.1 Kraftwerk allgemein'!$F$16,'2.5 CAPEX'!$J34/$F31,
IF(R$4&lt;'2.1 Kraftwerk allgemein'!$F$16+$F31,
('2.5 CAPEX'!$J34+SUM(OFFSET('2.5 CAPEX'!W34,0,-MIN(MAX($F31-1-('2.1 Kraftwerk allgemein'!$F$16-'2.1 Kraftwerk allgemein'!$F$15+1),0),COLUMN(I31)-1-('2.1 Kraftwerk allgemein'!$F$16-'2.1 Kraftwerk allgemein'!$F$15+1)),1,MIN(MAX($F31-('2.1 Kraftwerk allgemein'!$F$16-'2.1 Kraftwerk allgemein'!$F$15+1),1),COLUMN(I31)-('2.1 Kraftwerk allgemein'!$F$16-'2.1 Kraftwerk allgemein'!$F$15+1)))))/$F31,
SUM(OFFSET('2.5 CAPEX'!W34,0,-MIN($F31-1,COLUMN(I31)-1),1,MIN($F31,COLUMN(I31))))/$F31)))))),
IF(OR(ISNUMBER($D31)=FALSE,$F31=""),"",
IF(AND('2.5 CAPEX'!$L34&lt;&gt;"x",'2.5 CAPEX'!$M34&lt;&gt;"x"),0,
IF($F31=0,0,
IF(R$4&lt;'2.1 Kraftwerk allgemein'!$F$16,0,
IF(R$4='2.1 Kraftwerk allgemein'!$F$16,'2.5 CAPEX'!$J34/$F31,
IF(R$4&lt;'2.1 Kraftwerk allgemein'!$F$16+$F31,
('2.5 CAPEX'!$J34+SUM(OFFSET('2.5 CAPEX'!W34,0,-MIN(MAX($F31-1-('2.1 Kraftwerk allgemein'!$F$16-'1.1 Allgemein'!$I$22+1),0),COLUMN(I31)-1-('2.1 Kraftwerk allgemein'!$F$16-'1.1 Allgemein'!$I$22+1)),1,MIN(MAX($F31-('2.1 Kraftwerk allgemein'!$F$16-'1.1 Allgemein'!$I$22+1),1),COLUMN(I31)-('2.1 Kraftwerk allgemein'!$F$16-'1.1 Allgemein'!$I$22+1)))))/$F31,
SUM(OFFSET('2.5 CAPEX'!W34,0,-MIN($F31-1,COLUMN(I31)-1),1,MIN($F31,COLUMN(I31))))/$F31)))))))</f>
        <v>0</v>
      </c>
      <c r="S31" s="199">
        <f ca="1">IF('2.1 Kraftwerk allgemein'!$F$15&lt;'1.1 Allgemein'!$I$22,
IF(OR(ISNUMBER($D31)=FALSE,$F31=""),"",
IF(AND('2.5 CAPEX'!$L34&lt;&gt;"x",'2.5 CAPEX'!$M34&lt;&gt;"x"),0,
IF($F31=0,0,
IF(S$4&lt;'2.1 Kraftwerk allgemein'!$F$16,0,
IF(S$4='2.1 Kraftwerk allgemein'!$F$16,'2.5 CAPEX'!$J34/$F31,
IF(S$4&lt;'2.1 Kraftwerk allgemein'!$F$16+$F31,
('2.5 CAPEX'!$J34+SUM(OFFSET('2.5 CAPEX'!X34,0,-MIN(MAX($F31-1-('2.1 Kraftwerk allgemein'!$F$16-'2.1 Kraftwerk allgemein'!$F$15+1),0),COLUMN(J31)-1-('2.1 Kraftwerk allgemein'!$F$16-'2.1 Kraftwerk allgemein'!$F$15+1)),1,MIN(MAX($F31-('2.1 Kraftwerk allgemein'!$F$16-'2.1 Kraftwerk allgemein'!$F$15+1),1),COLUMN(J31)-('2.1 Kraftwerk allgemein'!$F$16-'2.1 Kraftwerk allgemein'!$F$15+1)))))/$F31,
SUM(OFFSET('2.5 CAPEX'!X34,0,-MIN($F31-1,COLUMN(J31)-1),1,MIN($F31,COLUMN(J31))))/$F31)))))),
IF(OR(ISNUMBER($D31)=FALSE,$F31=""),"",
IF(AND('2.5 CAPEX'!$L34&lt;&gt;"x",'2.5 CAPEX'!$M34&lt;&gt;"x"),0,
IF($F31=0,0,
IF(S$4&lt;'2.1 Kraftwerk allgemein'!$F$16,0,
IF(S$4='2.1 Kraftwerk allgemein'!$F$16,'2.5 CAPEX'!$J34/$F31,
IF(S$4&lt;'2.1 Kraftwerk allgemein'!$F$16+$F31,
('2.5 CAPEX'!$J34+SUM(OFFSET('2.5 CAPEX'!X34,0,-MIN(MAX($F31-1-('2.1 Kraftwerk allgemein'!$F$16-'1.1 Allgemein'!$I$22+1),0),COLUMN(J31)-1-('2.1 Kraftwerk allgemein'!$F$16-'1.1 Allgemein'!$I$22+1)),1,MIN(MAX($F31-('2.1 Kraftwerk allgemein'!$F$16-'1.1 Allgemein'!$I$22+1),1),COLUMN(J31)-('2.1 Kraftwerk allgemein'!$F$16-'1.1 Allgemein'!$I$22+1)))))/$F31,
SUM(OFFSET('2.5 CAPEX'!X34,0,-MIN($F31-1,COLUMN(J31)-1),1,MIN($F31,COLUMN(J31))))/$F31)))))))</f>
        <v>0</v>
      </c>
      <c r="T31" s="199">
        <f ca="1">IF('2.1 Kraftwerk allgemein'!$F$15&lt;'1.1 Allgemein'!$I$22,
IF(OR(ISNUMBER($D31)=FALSE,$F31=""),"",
IF(AND('2.5 CAPEX'!$L34&lt;&gt;"x",'2.5 CAPEX'!$M34&lt;&gt;"x"),0,
IF($F31=0,0,
IF(T$4&lt;'2.1 Kraftwerk allgemein'!$F$16,0,
IF(T$4='2.1 Kraftwerk allgemein'!$F$16,'2.5 CAPEX'!$J34/$F31,
IF(T$4&lt;'2.1 Kraftwerk allgemein'!$F$16+$F31,
('2.5 CAPEX'!$J34+SUM(OFFSET('2.5 CAPEX'!Y34,0,-MIN(MAX($F31-1-('2.1 Kraftwerk allgemein'!$F$16-'2.1 Kraftwerk allgemein'!$F$15+1),0),COLUMN(K31)-1-('2.1 Kraftwerk allgemein'!$F$16-'2.1 Kraftwerk allgemein'!$F$15+1)),1,MIN(MAX($F31-('2.1 Kraftwerk allgemein'!$F$16-'2.1 Kraftwerk allgemein'!$F$15+1),1),COLUMN(K31)-('2.1 Kraftwerk allgemein'!$F$16-'2.1 Kraftwerk allgemein'!$F$15+1)))))/$F31,
SUM(OFFSET('2.5 CAPEX'!Y34,0,-MIN($F31-1,COLUMN(K31)-1),1,MIN($F31,COLUMN(K31))))/$F31)))))),
IF(OR(ISNUMBER($D31)=FALSE,$F31=""),"",
IF(AND('2.5 CAPEX'!$L34&lt;&gt;"x",'2.5 CAPEX'!$M34&lt;&gt;"x"),0,
IF($F31=0,0,
IF(T$4&lt;'2.1 Kraftwerk allgemein'!$F$16,0,
IF(T$4='2.1 Kraftwerk allgemein'!$F$16,'2.5 CAPEX'!$J34/$F31,
IF(T$4&lt;'2.1 Kraftwerk allgemein'!$F$16+$F31,
('2.5 CAPEX'!$J34+SUM(OFFSET('2.5 CAPEX'!Y34,0,-MIN(MAX($F31-1-('2.1 Kraftwerk allgemein'!$F$16-'1.1 Allgemein'!$I$22+1),0),COLUMN(K31)-1-('2.1 Kraftwerk allgemein'!$F$16-'1.1 Allgemein'!$I$22+1)),1,MIN(MAX($F31-('2.1 Kraftwerk allgemein'!$F$16-'1.1 Allgemein'!$I$22+1),1),COLUMN(K31)-('2.1 Kraftwerk allgemein'!$F$16-'1.1 Allgemein'!$I$22+1)))))/$F31,
SUM(OFFSET('2.5 CAPEX'!Y34,0,-MIN($F31-1,COLUMN(K31)-1),1,MIN($F31,COLUMN(K31))))/$F31)))))))</f>
        <v>0</v>
      </c>
      <c r="U31" s="199">
        <f ca="1">IF('2.1 Kraftwerk allgemein'!$F$15&lt;'1.1 Allgemein'!$I$22,
IF(OR(ISNUMBER($D31)=FALSE,$F31=""),"",
IF(AND('2.5 CAPEX'!$L34&lt;&gt;"x",'2.5 CAPEX'!$M34&lt;&gt;"x"),0,
IF($F31=0,0,
IF(U$4&lt;'2.1 Kraftwerk allgemein'!$F$16,0,
IF(U$4='2.1 Kraftwerk allgemein'!$F$16,'2.5 CAPEX'!$J34/$F31,
IF(U$4&lt;'2.1 Kraftwerk allgemein'!$F$16+$F31,
('2.5 CAPEX'!$J34+SUM(OFFSET('2.5 CAPEX'!Z34,0,-MIN(MAX($F31-1-('2.1 Kraftwerk allgemein'!$F$16-'2.1 Kraftwerk allgemein'!$F$15+1),0),COLUMN(L31)-1-('2.1 Kraftwerk allgemein'!$F$16-'2.1 Kraftwerk allgemein'!$F$15+1)),1,MIN(MAX($F31-('2.1 Kraftwerk allgemein'!$F$16-'2.1 Kraftwerk allgemein'!$F$15+1),1),COLUMN(L31)-('2.1 Kraftwerk allgemein'!$F$16-'2.1 Kraftwerk allgemein'!$F$15+1)))))/$F31,
SUM(OFFSET('2.5 CAPEX'!Z34,0,-MIN($F31-1,COLUMN(L31)-1),1,MIN($F31,COLUMN(L31))))/$F31)))))),
IF(OR(ISNUMBER($D31)=FALSE,$F31=""),"",
IF(AND('2.5 CAPEX'!$L34&lt;&gt;"x",'2.5 CAPEX'!$M34&lt;&gt;"x"),0,
IF($F31=0,0,
IF(U$4&lt;'2.1 Kraftwerk allgemein'!$F$16,0,
IF(U$4='2.1 Kraftwerk allgemein'!$F$16,'2.5 CAPEX'!$J34/$F31,
IF(U$4&lt;'2.1 Kraftwerk allgemein'!$F$16+$F31,
('2.5 CAPEX'!$J34+SUM(OFFSET('2.5 CAPEX'!Z34,0,-MIN(MAX($F31-1-('2.1 Kraftwerk allgemein'!$F$16-'1.1 Allgemein'!$I$22+1),0),COLUMN(L31)-1-('2.1 Kraftwerk allgemein'!$F$16-'1.1 Allgemein'!$I$22+1)),1,MIN(MAX($F31-('2.1 Kraftwerk allgemein'!$F$16-'1.1 Allgemein'!$I$22+1),1),COLUMN(L31)-('2.1 Kraftwerk allgemein'!$F$16-'1.1 Allgemein'!$I$22+1)))))/$F31,
SUM(OFFSET('2.5 CAPEX'!Z34,0,-MIN($F31-1,COLUMN(L31)-1),1,MIN($F31,COLUMN(L31))))/$F31)))))))</f>
        <v>0</v>
      </c>
      <c r="V31" s="199">
        <f ca="1">IF('2.1 Kraftwerk allgemein'!$F$15&lt;'1.1 Allgemein'!$I$22,
IF(OR(ISNUMBER($D31)=FALSE,$F31=""),"",
IF(AND('2.5 CAPEX'!$L34&lt;&gt;"x",'2.5 CAPEX'!$M34&lt;&gt;"x"),0,
IF($F31=0,0,
IF(V$4&lt;'2.1 Kraftwerk allgemein'!$F$16,0,
IF(V$4='2.1 Kraftwerk allgemein'!$F$16,'2.5 CAPEX'!$J34/$F31,
IF(V$4&lt;'2.1 Kraftwerk allgemein'!$F$16+$F31,
('2.5 CAPEX'!$J34+SUM(OFFSET('2.5 CAPEX'!AA34,0,-MIN(MAX($F31-1-('2.1 Kraftwerk allgemein'!$F$16-'2.1 Kraftwerk allgemein'!$F$15+1),0),COLUMN(M31)-1-('2.1 Kraftwerk allgemein'!$F$16-'2.1 Kraftwerk allgemein'!$F$15+1)),1,MIN(MAX($F31-('2.1 Kraftwerk allgemein'!$F$16-'2.1 Kraftwerk allgemein'!$F$15+1),1),COLUMN(M31)-('2.1 Kraftwerk allgemein'!$F$16-'2.1 Kraftwerk allgemein'!$F$15+1)))))/$F31,
SUM(OFFSET('2.5 CAPEX'!AA34,0,-MIN($F31-1,COLUMN(M31)-1),1,MIN($F31,COLUMN(M31))))/$F31)))))),
IF(OR(ISNUMBER($D31)=FALSE,$F31=""),"",
IF(AND('2.5 CAPEX'!$L34&lt;&gt;"x",'2.5 CAPEX'!$M34&lt;&gt;"x"),0,
IF($F31=0,0,
IF(V$4&lt;'2.1 Kraftwerk allgemein'!$F$16,0,
IF(V$4='2.1 Kraftwerk allgemein'!$F$16,'2.5 CAPEX'!$J34/$F31,
IF(V$4&lt;'2.1 Kraftwerk allgemein'!$F$16+$F31,
('2.5 CAPEX'!$J34+SUM(OFFSET('2.5 CAPEX'!AA34,0,-MIN(MAX($F31-1-('2.1 Kraftwerk allgemein'!$F$16-'1.1 Allgemein'!$I$22+1),0),COLUMN(M31)-1-('2.1 Kraftwerk allgemein'!$F$16-'1.1 Allgemein'!$I$22+1)),1,MIN(MAX($F31-('2.1 Kraftwerk allgemein'!$F$16-'1.1 Allgemein'!$I$22+1),1),COLUMN(M31)-('2.1 Kraftwerk allgemein'!$F$16-'1.1 Allgemein'!$I$22+1)))))/$F31,
SUM(OFFSET('2.5 CAPEX'!AA34,0,-MIN($F31-1,COLUMN(M31)-1),1,MIN($F31,COLUMN(M31))))/$F31)))))))</f>
        <v>0</v>
      </c>
      <c r="W31" s="199">
        <f ca="1">IF('2.1 Kraftwerk allgemein'!$F$15&lt;'1.1 Allgemein'!$I$22,
IF(OR(ISNUMBER($D31)=FALSE,$F31=""),"",
IF(AND('2.5 CAPEX'!$L34&lt;&gt;"x",'2.5 CAPEX'!$M34&lt;&gt;"x"),0,
IF($F31=0,0,
IF(W$4&lt;'2.1 Kraftwerk allgemein'!$F$16,0,
IF(W$4='2.1 Kraftwerk allgemein'!$F$16,'2.5 CAPEX'!$J34/$F31,
IF(W$4&lt;'2.1 Kraftwerk allgemein'!$F$16+$F31,
('2.5 CAPEX'!$J34+SUM(OFFSET('2.5 CAPEX'!AB34,0,-MIN(MAX($F31-1-('2.1 Kraftwerk allgemein'!$F$16-'2.1 Kraftwerk allgemein'!$F$15+1),0),COLUMN(N31)-1-('2.1 Kraftwerk allgemein'!$F$16-'2.1 Kraftwerk allgemein'!$F$15+1)),1,MIN(MAX($F31-('2.1 Kraftwerk allgemein'!$F$16-'2.1 Kraftwerk allgemein'!$F$15+1),1),COLUMN(N31)-('2.1 Kraftwerk allgemein'!$F$16-'2.1 Kraftwerk allgemein'!$F$15+1)))))/$F31,
SUM(OFFSET('2.5 CAPEX'!AB34,0,-MIN($F31-1,COLUMN(N31)-1),1,MIN($F31,COLUMN(N31))))/$F31)))))),
IF(OR(ISNUMBER($D31)=FALSE,$F31=""),"",
IF(AND('2.5 CAPEX'!$L34&lt;&gt;"x",'2.5 CAPEX'!$M34&lt;&gt;"x"),0,
IF($F31=0,0,
IF(W$4&lt;'2.1 Kraftwerk allgemein'!$F$16,0,
IF(W$4='2.1 Kraftwerk allgemein'!$F$16,'2.5 CAPEX'!$J34/$F31,
IF(W$4&lt;'2.1 Kraftwerk allgemein'!$F$16+$F31,
('2.5 CAPEX'!$J34+SUM(OFFSET('2.5 CAPEX'!AB34,0,-MIN(MAX($F31-1-('2.1 Kraftwerk allgemein'!$F$16-'1.1 Allgemein'!$I$22+1),0),COLUMN(N31)-1-('2.1 Kraftwerk allgemein'!$F$16-'1.1 Allgemein'!$I$22+1)),1,MIN(MAX($F31-('2.1 Kraftwerk allgemein'!$F$16-'1.1 Allgemein'!$I$22+1),1),COLUMN(N31)-('2.1 Kraftwerk allgemein'!$F$16-'1.1 Allgemein'!$I$22+1)))))/$F31,
SUM(OFFSET('2.5 CAPEX'!AB34,0,-MIN($F31-1,COLUMN(N31)-1),1,MIN($F31,COLUMN(N31))))/$F31)))))))</f>
        <v>0</v>
      </c>
      <c r="X31" s="199">
        <f ca="1">IF('2.1 Kraftwerk allgemein'!$F$15&lt;'1.1 Allgemein'!$I$22,
IF(OR(ISNUMBER($D31)=FALSE,$F31=""),"",
IF(AND('2.5 CAPEX'!$L34&lt;&gt;"x",'2.5 CAPEX'!$M34&lt;&gt;"x"),0,
IF($F31=0,0,
IF(X$4&lt;'2.1 Kraftwerk allgemein'!$F$16,0,
IF(X$4='2.1 Kraftwerk allgemein'!$F$16,'2.5 CAPEX'!$J34/$F31,
IF(X$4&lt;'2.1 Kraftwerk allgemein'!$F$16+$F31,
('2.5 CAPEX'!$J34+SUM(OFFSET('2.5 CAPEX'!AC34,0,-MIN(MAX($F31-1-('2.1 Kraftwerk allgemein'!$F$16-'2.1 Kraftwerk allgemein'!$F$15+1),0),COLUMN(O31)-1-('2.1 Kraftwerk allgemein'!$F$16-'2.1 Kraftwerk allgemein'!$F$15+1)),1,MIN(MAX($F31-('2.1 Kraftwerk allgemein'!$F$16-'2.1 Kraftwerk allgemein'!$F$15+1),1),COLUMN(O31)-('2.1 Kraftwerk allgemein'!$F$16-'2.1 Kraftwerk allgemein'!$F$15+1)))))/$F31,
SUM(OFFSET('2.5 CAPEX'!AC34,0,-MIN($F31-1,COLUMN(O31)-1),1,MIN($F31,COLUMN(O31))))/$F31)))))),
IF(OR(ISNUMBER($D31)=FALSE,$F31=""),"",
IF(AND('2.5 CAPEX'!$L34&lt;&gt;"x",'2.5 CAPEX'!$M34&lt;&gt;"x"),0,
IF($F31=0,0,
IF(X$4&lt;'2.1 Kraftwerk allgemein'!$F$16,0,
IF(X$4='2.1 Kraftwerk allgemein'!$F$16,'2.5 CAPEX'!$J34/$F31,
IF(X$4&lt;'2.1 Kraftwerk allgemein'!$F$16+$F31,
('2.5 CAPEX'!$J34+SUM(OFFSET('2.5 CAPEX'!AC34,0,-MIN(MAX($F31-1-('2.1 Kraftwerk allgemein'!$F$16-'1.1 Allgemein'!$I$22+1),0),COLUMN(O31)-1-('2.1 Kraftwerk allgemein'!$F$16-'1.1 Allgemein'!$I$22+1)),1,MIN(MAX($F31-('2.1 Kraftwerk allgemein'!$F$16-'1.1 Allgemein'!$I$22+1),1),COLUMN(O31)-('2.1 Kraftwerk allgemein'!$F$16-'1.1 Allgemein'!$I$22+1)))))/$F31,
SUM(OFFSET('2.5 CAPEX'!AC34,0,-MIN($F31-1,COLUMN(O31)-1),1,MIN($F31,COLUMN(O31))))/$F31)))))))</f>
        <v>0</v>
      </c>
      <c r="Y31" s="199">
        <f ca="1">IF('2.1 Kraftwerk allgemein'!$F$15&lt;'1.1 Allgemein'!$I$22,
IF(OR(ISNUMBER($D31)=FALSE,$F31=""),"",
IF(AND('2.5 CAPEX'!$L34&lt;&gt;"x",'2.5 CAPEX'!$M34&lt;&gt;"x"),0,
IF($F31=0,0,
IF(Y$4&lt;'2.1 Kraftwerk allgemein'!$F$16,0,
IF(Y$4='2.1 Kraftwerk allgemein'!$F$16,'2.5 CAPEX'!$J34/$F31,
IF(Y$4&lt;'2.1 Kraftwerk allgemein'!$F$16+$F31,
('2.5 CAPEX'!$J34+SUM(OFFSET('2.5 CAPEX'!AD34,0,-MIN(MAX($F31-1-('2.1 Kraftwerk allgemein'!$F$16-'2.1 Kraftwerk allgemein'!$F$15+1),0),COLUMN(P31)-1-('2.1 Kraftwerk allgemein'!$F$16-'2.1 Kraftwerk allgemein'!$F$15+1)),1,MIN(MAX($F31-('2.1 Kraftwerk allgemein'!$F$16-'2.1 Kraftwerk allgemein'!$F$15+1),1),COLUMN(P31)-('2.1 Kraftwerk allgemein'!$F$16-'2.1 Kraftwerk allgemein'!$F$15+1)))))/$F31,
SUM(OFFSET('2.5 CAPEX'!AD34,0,-MIN($F31-1,COLUMN(P31)-1),1,MIN($F31,COLUMN(P31))))/$F31)))))),
IF(OR(ISNUMBER($D31)=FALSE,$F31=""),"",
IF(AND('2.5 CAPEX'!$L34&lt;&gt;"x",'2.5 CAPEX'!$M34&lt;&gt;"x"),0,
IF($F31=0,0,
IF(Y$4&lt;'2.1 Kraftwerk allgemein'!$F$16,0,
IF(Y$4='2.1 Kraftwerk allgemein'!$F$16,'2.5 CAPEX'!$J34/$F31,
IF(Y$4&lt;'2.1 Kraftwerk allgemein'!$F$16+$F31,
('2.5 CAPEX'!$J34+SUM(OFFSET('2.5 CAPEX'!AD34,0,-MIN(MAX($F31-1-('2.1 Kraftwerk allgemein'!$F$16-'1.1 Allgemein'!$I$22+1),0),COLUMN(P31)-1-('2.1 Kraftwerk allgemein'!$F$16-'1.1 Allgemein'!$I$22+1)),1,MIN(MAX($F31-('2.1 Kraftwerk allgemein'!$F$16-'1.1 Allgemein'!$I$22+1),1),COLUMN(P31)-('2.1 Kraftwerk allgemein'!$F$16-'1.1 Allgemein'!$I$22+1)))))/$F31,
SUM(OFFSET('2.5 CAPEX'!AD34,0,-MIN($F31-1,COLUMN(P31)-1),1,MIN($F31,COLUMN(P31))))/$F31)))))))</f>
        <v>0</v>
      </c>
      <c r="Z31" s="199">
        <f ca="1">IF('2.1 Kraftwerk allgemein'!$F$15&lt;'1.1 Allgemein'!$I$22,
IF(OR(ISNUMBER($D31)=FALSE,$F31=""),"",
IF(AND('2.5 CAPEX'!$L34&lt;&gt;"x",'2.5 CAPEX'!$M34&lt;&gt;"x"),0,
IF($F31=0,0,
IF(Z$4&lt;'2.1 Kraftwerk allgemein'!$F$16,0,
IF(Z$4='2.1 Kraftwerk allgemein'!$F$16,'2.5 CAPEX'!$J34/$F31,
IF(Z$4&lt;'2.1 Kraftwerk allgemein'!$F$16+$F31,
('2.5 CAPEX'!$J34+SUM(OFFSET('2.5 CAPEX'!AE34,0,-MIN(MAX($F31-1-('2.1 Kraftwerk allgemein'!$F$16-'2.1 Kraftwerk allgemein'!$F$15+1),0),COLUMN(Q31)-1-('2.1 Kraftwerk allgemein'!$F$16-'2.1 Kraftwerk allgemein'!$F$15+1)),1,MIN(MAX($F31-('2.1 Kraftwerk allgemein'!$F$16-'2.1 Kraftwerk allgemein'!$F$15+1),1),COLUMN(Q31)-('2.1 Kraftwerk allgemein'!$F$16-'2.1 Kraftwerk allgemein'!$F$15+1)))))/$F31,
SUM(OFFSET('2.5 CAPEX'!AE34,0,-MIN($F31-1,COLUMN(Q31)-1),1,MIN($F31,COLUMN(Q31))))/$F31)))))),
IF(OR(ISNUMBER($D31)=FALSE,$F31=""),"",
IF(AND('2.5 CAPEX'!$L34&lt;&gt;"x",'2.5 CAPEX'!$M34&lt;&gt;"x"),0,
IF($F31=0,0,
IF(Z$4&lt;'2.1 Kraftwerk allgemein'!$F$16,0,
IF(Z$4='2.1 Kraftwerk allgemein'!$F$16,'2.5 CAPEX'!$J34/$F31,
IF(Z$4&lt;'2.1 Kraftwerk allgemein'!$F$16+$F31,
('2.5 CAPEX'!$J34+SUM(OFFSET('2.5 CAPEX'!AE34,0,-MIN(MAX($F31-1-('2.1 Kraftwerk allgemein'!$F$16-'1.1 Allgemein'!$I$22+1),0),COLUMN(Q31)-1-('2.1 Kraftwerk allgemein'!$F$16-'1.1 Allgemein'!$I$22+1)),1,MIN(MAX($F31-('2.1 Kraftwerk allgemein'!$F$16-'1.1 Allgemein'!$I$22+1),1),COLUMN(Q31)-('2.1 Kraftwerk allgemein'!$F$16-'1.1 Allgemein'!$I$22+1)))))/$F31,
SUM(OFFSET('2.5 CAPEX'!AE34,0,-MIN($F31-1,COLUMN(Q31)-1),1,MIN($F31,COLUMN(Q31))))/$F31)))))))</f>
        <v>0</v>
      </c>
      <c r="AA31" s="199">
        <f ca="1">IF('2.1 Kraftwerk allgemein'!$F$15&lt;'1.1 Allgemein'!$I$22,
IF(OR(ISNUMBER($D31)=FALSE,$F31=""),"",
IF(AND('2.5 CAPEX'!$L34&lt;&gt;"x",'2.5 CAPEX'!$M34&lt;&gt;"x"),0,
IF($F31=0,0,
IF(AA$4&lt;'2.1 Kraftwerk allgemein'!$F$16,0,
IF(AA$4='2.1 Kraftwerk allgemein'!$F$16,'2.5 CAPEX'!$J34/$F31,
IF(AA$4&lt;'2.1 Kraftwerk allgemein'!$F$16+$F31,
('2.5 CAPEX'!$J34+SUM(OFFSET('2.5 CAPEX'!AF34,0,-MIN(MAX($F31-1-('2.1 Kraftwerk allgemein'!$F$16-'2.1 Kraftwerk allgemein'!$F$15+1),0),COLUMN(R31)-1-('2.1 Kraftwerk allgemein'!$F$16-'2.1 Kraftwerk allgemein'!$F$15+1)),1,MIN(MAX($F31-('2.1 Kraftwerk allgemein'!$F$16-'2.1 Kraftwerk allgemein'!$F$15+1),1),COLUMN(R31)-('2.1 Kraftwerk allgemein'!$F$16-'2.1 Kraftwerk allgemein'!$F$15+1)))))/$F31,
SUM(OFFSET('2.5 CAPEX'!AF34,0,-MIN($F31-1,COLUMN(R31)-1),1,MIN($F31,COLUMN(R31))))/$F31)))))),
IF(OR(ISNUMBER($D31)=FALSE,$F31=""),"",
IF(AND('2.5 CAPEX'!$L34&lt;&gt;"x",'2.5 CAPEX'!$M34&lt;&gt;"x"),0,
IF($F31=0,0,
IF(AA$4&lt;'2.1 Kraftwerk allgemein'!$F$16,0,
IF(AA$4='2.1 Kraftwerk allgemein'!$F$16,'2.5 CAPEX'!$J34/$F31,
IF(AA$4&lt;'2.1 Kraftwerk allgemein'!$F$16+$F31,
('2.5 CAPEX'!$J34+SUM(OFFSET('2.5 CAPEX'!AF34,0,-MIN(MAX($F31-1-('2.1 Kraftwerk allgemein'!$F$16-'1.1 Allgemein'!$I$22+1),0),COLUMN(R31)-1-('2.1 Kraftwerk allgemein'!$F$16-'1.1 Allgemein'!$I$22+1)),1,MIN(MAX($F31-('2.1 Kraftwerk allgemein'!$F$16-'1.1 Allgemein'!$I$22+1),1),COLUMN(R31)-('2.1 Kraftwerk allgemein'!$F$16-'1.1 Allgemein'!$I$22+1)))))/$F31,
SUM(OFFSET('2.5 CAPEX'!AF34,0,-MIN($F31-1,COLUMN(R31)-1),1,MIN($F31,COLUMN(R31))))/$F31)))))))</f>
        <v>0</v>
      </c>
      <c r="AB31" s="199">
        <f ca="1">IF('2.1 Kraftwerk allgemein'!$F$15&lt;'1.1 Allgemein'!$I$22,
IF(OR(ISNUMBER($D31)=FALSE,$F31=""),"",
IF(AND('2.5 CAPEX'!$L34&lt;&gt;"x",'2.5 CAPEX'!$M34&lt;&gt;"x"),0,
IF($F31=0,0,
IF(AB$4&lt;'2.1 Kraftwerk allgemein'!$F$16,0,
IF(AB$4='2.1 Kraftwerk allgemein'!$F$16,'2.5 CAPEX'!$J34/$F31,
IF(AB$4&lt;'2.1 Kraftwerk allgemein'!$F$16+$F31,
('2.5 CAPEX'!$J34+SUM(OFFSET('2.5 CAPEX'!AG34,0,-MIN(MAX($F31-1-('2.1 Kraftwerk allgemein'!$F$16-'2.1 Kraftwerk allgemein'!$F$15+1),0),COLUMN(S31)-1-('2.1 Kraftwerk allgemein'!$F$16-'2.1 Kraftwerk allgemein'!$F$15+1)),1,MIN(MAX($F31-('2.1 Kraftwerk allgemein'!$F$16-'2.1 Kraftwerk allgemein'!$F$15+1),1),COLUMN(S31)-('2.1 Kraftwerk allgemein'!$F$16-'2.1 Kraftwerk allgemein'!$F$15+1)))))/$F31,
SUM(OFFSET('2.5 CAPEX'!AG34,0,-MIN($F31-1,COLUMN(S31)-1),1,MIN($F31,COLUMN(S31))))/$F31)))))),
IF(OR(ISNUMBER($D31)=FALSE,$F31=""),"",
IF(AND('2.5 CAPEX'!$L34&lt;&gt;"x",'2.5 CAPEX'!$M34&lt;&gt;"x"),0,
IF($F31=0,0,
IF(AB$4&lt;'2.1 Kraftwerk allgemein'!$F$16,0,
IF(AB$4='2.1 Kraftwerk allgemein'!$F$16,'2.5 CAPEX'!$J34/$F31,
IF(AB$4&lt;'2.1 Kraftwerk allgemein'!$F$16+$F31,
('2.5 CAPEX'!$J34+SUM(OFFSET('2.5 CAPEX'!AG34,0,-MIN(MAX($F31-1-('2.1 Kraftwerk allgemein'!$F$16-'1.1 Allgemein'!$I$22+1),0),COLUMN(S31)-1-('2.1 Kraftwerk allgemein'!$F$16-'1.1 Allgemein'!$I$22+1)),1,MIN(MAX($F31-('2.1 Kraftwerk allgemein'!$F$16-'1.1 Allgemein'!$I$22+1),1),COLUMN(S31)-('2.1 Kraftwerk allgemein'!$F$16-'1.1 Allgemein'!$I$22+1)))))/$F31,
SUM(OFFSET('2.5 CAPEX'!AG34,0,-MIN($F31-1,COLUMN(S31)-1),1,MIN($F31,COLUMN(S31))))/$F31)))))))</f>
        <v>0</v>
      </c>
      <c r="AC31" s="199">
        <f ca="1">IF('2.1 Kraftwerk allgemein'!$F$15&lt;'1.1 Allgemein'!$I$22,
IF(OR(ISNUMBER($D31)=FALSE,$F31=""),"",
IF(AND('2.5 CAPEX'!$L34&lt;&gt;"x",'2.5 CAPEX'!$M34&lt;&gt;"x"),0,
IF($F31=0,0,
IF(AC$4&lt;'2.1 Kraftwerk allgemein'!$F$16,0,
IF(AC$4='2.1 Kraftwerk allgemein'!$F$16,'2.5 CAPEX'!$J34/$F31,
IF(AC$4&lt;'2.1 Kraftwerk allgemein'!$F$16+$F31,
('2.5 CAPEX'!$J34+SUM(OFFSET('2.5 CAPEX'!AH34,0,-MIN(MAX($F31-1-('2.1 Kraftwerk allgemein'!$F$16-'2.1 Kraftwerk allgemein'!$F$15+1),0),COLUMN(T31)-1-('2.1 Kraftwerk allgemein'!$F$16-'2.1 Kraftwerk allgemein'!$F$15+1)),1,MIN(MAX($F31-('2.1 Kraftwerk allgemein'!$F$16-'2.1 Kraftwerk allgemein'!$F$15+1),1),COLUMN(T31)-('2.1 Kraftwerk allgemein'!$F$16-'2.1 Kraftwerk allgemein'!$F$15+1)))))/$F31,
SUM(OFFSET('2.5 CAPEX'!AH34,0,-MIN($F31-1,COLUMN(T31)-1),1,MIN($F31,COLUMN(T31))))/$F31)))))),
IF(OR(ISNUMBER($D31)=FALSE,$F31=""),"",
IF(AND('2.5 CAPEX'!$L34&lt;&gt;"x",'2.5 CAPEX'!$M34&lt;&gt;"x"),0,
IF($F31=0,0,
IF(AC$4&lt;'2.1 Kraftwerk allgemein'!$F$16,0,
IF(AC$4='2.1 Kraftwerk allgemein'!$F$16,'2.5 CAPEX'!$J34/$F31,
IF(AC$4&lt;'2.1 Kraftwerk allgemein'!$F$16+$F31,
('2.5 CAPEX'!$J34+SUM(OFFSET('2.5 CAPEX'!AH34,0,-MIN(MAX($F31-1-('2.1 Kraftwerk allgemein'!$F$16-'1.1 Allgemein'!$I$22+1),0),COLUMN(T31)-1-('2.1 Kraftwerk allgemein'!$F$16-'1.1 Allgemein'!$I$22+1)),1,MIN(MAX($F31-('2.1 Kraftwerk allgemein'!$F$16-'1.1 Allgemein'!$I$22+1),1),COLUMN(T31)-('2.1 Kraftwerk allgemein'!$F$16-'1.1 Allgemein'!$I$22+1)))))/$F31,
SUM(OFFSET('2.5 CAPEX'!AH34,0,-MIN($F31-1,COLUMN(T31)-1),1,MIN($F31,COLUMN(T31))))/$F31)))))))</f>
        <v>0</v>
      </c>
      <c r="AD31" s="199">
        <f ca="1">IF('2.1 Kraftwerk allgemein'!$F$15&lt;'1.1 Allgemein'!$I$22,
IF(OR(ISNUMBER($D31)=FALSE,$F31=""),"",
IF(AND('2.5 CAPEX'!$L34&lt;&gt;"x",'2.5 CAPEX'!$M34&lt;&gt;"x"),0,
IF($F31=0,0,
IF(AD$4&lt;'2.1 Kraftwerk allgemein'!$F$16,0,
IF(AD$4='2.1 Kraftwerk allgemein'!$F$16,'2.5 CAPEX'!$J34/$F31,
IF(AD$4&lt;'2.1 Kraftwerk allgemein'!$F$16+$F31,
('2.5 CAPEX'!$J34+SUM(OFFSET('2.5 CAPEX'!AI34,0,-MIN(MAX($F31-1-('2.1 Kraftwerk allgemein'!$F$16-'2.1 Kraftwerk allgemein'!$F$15+1),0),COLUMN(U31)-1-('2.1 Kraftwerk allgemein'!$F$16-'2.1 Kraftwerk allgemein'!$F$15+1)),1,MIN(MAX($F31-('2.1 Kraftwerk allgemein'!$F$16-'2.1 Kraftwerk allgemein'!$F$15+1),1),COLUMN(U31)-('2.1 Kraftwerk allgemein'!$F$16-'2.1 Kraftwerk allgemein'!$F$15+1)))))/$F31,
SUM(OFFSET('2.5 CAPEX'!AI34,0,-MIN($F31-1,COLUMN(U31)-1),1,MIN($F31,COLUMN(U31))))/$F31)))))),
IF(OR(ISNUMBER($D31)=FALSE,$F31=""),"",
IF(AND('2.5 CAPEX'!$L34&lt;&gt;"x",'2.5 CAPEX'!$M34&lt;&gt;"x"),0,
IF($F31=0,0,
IF(AD$4&lt;'2.1 Kraftwerk allgemein'!$F$16,0,
IF(AD$4='2.1 Kraftwerk allgemein'!$F$16,'2.5 CAPEX'!$J34/$F31,
IF(AD$4&lt;'2.1 Kraftwerk allgemein'!$F$16+$F31,
('2.5 CAPEX'!$J34+SUM(OFFSET('2.5 CAPEX'!AI34,0,-MIN(MAX($F31-1-('2.1 Kraftwerk allgemein'!$F$16-'1.1 Allgemein'!$I$22+1),0),COLUMN(U31)-1-('2.1 Kraftwerk allgemein'!$F$16-'1.1 Allgemein'!$I$22+1)),1,MIN(MAX($F31-('2.1 Kraftwerk allgemein'!$F$16-'1.1 Allgemein'!$I$22+1),1),COLUMN(U31)-('2.1 Kraftwerk allgemein'!$F$16-'1.1 Allgemein'!$I$22+1)))))/$F31,
SUM(OFFSET('2.5 CAPEX'!AI34,0,-MIN($F31-1,COLUMN(U31)-1),1,MIN($F31,COLUMN(U31))))/$F31)))))))</f>
        <v>0</v>
      </c>
      <c r="AE31" s="199">
        <f ca="1">IF('2.1 Kraftwerk allgemein'!$F$15&lt;'1.1 Allgemein'!$I$22,
IF(OR(ISNUMBER($D31)=FALSE,$F31=""),"",
IF(AND('2.5 CAPEX'!$L34&lt;&gt;"x",'2.5 CAPEX'!$M34&lt;&gt;"x"),0,
IF($F31=0,0,
IF(AE$4&lt;'2.1 Kraftwerk allgemein'!$F$16,0,
IF(AE$4='2.1 Kraftwerk allgemein'!$F$16,'2.5 CAPEX'!$J34/$F31,
IF(AE$4&lt;'2.1 Kraftwerk allgemein'!$F$16+$F31,
('2.5 CAPEX'!$J34+SUM(OFFSET('2.5 CAPEX'!AJ34,0,-MIN(MAX($F31-1-('2.1 Kraftwerk allgemein'!$F$16-'2.1 Kraftwerk allgemein'!$F$15+1),0),COLUMN(V31)-1-('2.1 Kraftwerk allgemein'!$F$16-'2.1 Kraftwerk allgemein'!$F$15+1)),1,MIN(MAX($F31-('2.1 Kraftwerk allgemein'!$F$16-'2.1 Kraftwerk allgemein'!$F$15+1),1),COLUMN(V31)-('2.1 Kraftwerk allgemein'!$F$16-'2.1 Kraftwerk allgemein'!$F$15+1)))))/$F31,
SUM(OFFSET('2.5 CAPEX'!AJ34,0,-MIN($F31-1,COLUMN(V31)-1),1,MIN($F31,COLUMN(V31))))/$F31)))))),
IF(OR(ISNUMBER($D31)=FALSE,$F31=""),"",
IF(AND('2.5 CAPEX'!$L34&lt;&gt;"x",'2.5 CAPEX'!$M34&lt;&gt;"x"),0,
IF($F31=0,0,
IF(AE$4&lt;'2.1 Kraftwerk allgemein'!$F$16,0,
IF(AE$4='2.1 Kraftwerk allgemein'!$F$16,'2.5 CAPEX'!$J34/$F31,
IF(AE$4&lt;'2.1 Kraftwerk allgemein'!$F$16+$F31,
('2.5 CAPEX'!$J34+SUM(OFFSET('2.5 CAPEX'!AJ34,0,-MIN(MAX($F31-1-('2.1 Kraftwerk allgemein'!$F$16-'1.1 Allgemein'!$I$22+1),0),COLUMN(V31)-1-('2.1 Kraftwerk allgemein'!$F$16-'1.1 Allgemein'!$I$22+1)),1,MIN(MAX($F31-('2.1 Kraftwerk allgemein'!$F$16-'1.1 Allgemein'!$I$22+1),1),COLUMN(V31)-('2.1 Kraftwerk allgemein'!$F$16-'1.1 Allgemein'!$I$22+1)))))/$F31,
SUM(OFFSET('2.5 CAPEX'!AJ34,0,-MIN($F31-1,COLUMN(V31)-1),1,MIN($F31,COLUMN(V31))))/$F31)))))))</f>
        <v>0</v>
      </c>
      <c r="AF31" s="199">
        <f ca="1">IF('2.1 Kraftwerk allgemein'!$F$15&lt;'1.1 Allgemein'!$I$22,
IF(OR(ISNUMBER($D31)=FALSE,$F31=""),"",
IF(AND('2.5 CAPEX'!$L34&lt;&gt;"x",'2.5 CAPEX'!$M34&lt;&gt;"x"),0,
IF($F31=0,0,
IF(AF$4&lt;'2.1 Kraftwerk allgemein'!$F$16,0,
IF(AF$4='2.1 Kraftwerk allgemein'!$F$16,'2.5 CAPEX'!$J34/$F31,
IF(AF$4&lt;'2.1 Kraftwerk allgemein'!$F$16+$F31,
('2.5 CAPEX'!$J34+SUM(OFFSET('2.5 CAPEX'!AK34,0,-MIN(MAX($F31-1-('2.1 Kraftwerk allgemein'!$F$16-'2.1 Kraftwerk allgemein'!$F$15+1),0),COLUMN(W31)-1-('2.1 Kraftwerk allgemein'!$F$16-'2.1 Kraftwerk allgemein'!$F$15+1)),1,MIN(MAX($F31-('2.1 Kraftwerk allgemein'!$F$16-'2.1 Kraftwerk allgemein'!$F$15+1),1),COLUMN(W31)-('2.1 Kraftwerk allgemein'!$F$16-'2.1 Kraftwerk allgemein'!$F$15+1)))))/$F31,
SUM(OFFSET('2.5 CAPEX'!AK34,0,-MIN($F31-1,COLUMN(W31)-1),1,MIN($F31,COLUMN(W31))))/$F31)))))),
IF(OR(ISNUMBER($D31)=FALSE,$F31=""),"",
IF(AND('2.5 CAPEX'!$L34&lt;&gt;"x",'2.5 CAPEX'!$M34&lt;&gt;"x"),0,
IF($F31=0,0,
IF(AF$4&lt;'2.1 Kraftwerk allgemein'!$F$16,0,
IF(AF$4='2.1 Kraftwerk allgemein'!$F$16,'2.5 CAPEX'!$J34/$F31,
IF(AF$4&lt;'2.1 Kraftwerk allgemein'!$F$16+$F31,
('2.5 CAPEX'!$J34+SUM(OFFSET('2.5 CAPEX'!AK34,0,-MIN(MAX($F31-1-('2.1 Kraftwerk allgemein'!$F$16-'1.1 Allgemein'!$I$22+1),0),COLUMN(W31)-1-('2.1 Kraftwerk allgemein'!$F$16-'1.1 Allgemein'!$I$22+1)),1,MIN(MAX($F31-('2.1 Kraftwerk allgemein'!$F$16-'1.1 Allgemein'!$I$22+1),1),COLUMN(W31)-('2.1 Kraftwerk allgemein'!$F$16-'1.1 Allgemein'!$I$22+1)))))/$F31,
SUM(OFFSET('2.5 CAPEX'!AK34,0,-MIN($F31-1,COLUMN(W31)-1),1,MIN($F31,COLUMN(W31))))/$F31)))))))</f>
        <v>0</v>
      </c>
      <c r="AG31" s="199">
        <f ca="1">IF('2.1 Kraftwerk allgemein'!$F$15&lt;'1.1 Allgemein'!$I$22,
IF(OR(ISNUMBER($D31)=FALSE,$F31=""),"",
IF(AND('2.5 CAPEX'!$L34&lt;&gt;"x",'2.5 CAPEX'!$M34&lt;&gt;"x"),0,
IF($F31=0,0,
IF(AG$4&lt;'2.1 Kraftwerk allgemein'!$F$16,0,
IF(AG$4='2.1 Kraftwerk allgemein'!$F$16,'2.5 CAPEX'!$J34/$F31,
IF(AG$4&lt;'2.1 Kraftwerk allgemein'!$F$16+$F31,
('2.5 CAPEX'!$J34+SUM(OFFSET('2.5 CAPEX'!AL34,0,-MIN(MAX($F31-1-('2.1 Kraftwerk allgemein'!$F$16-'2.1 Kraftwerk allgemein'!$F$15+1),0),COLUMN(X31)-1-('2.1 Kraftwerk allgemein'!$F$16-'2.1 Kraftwerk allgemein'!$F$15+1)),1,MIN(MAX($F31-('2.1 Kraftwerk allgemein'!$F$16-'2.1 Kraftwerk allgemein'!$F$15+1),1),COLUMN(X31)-('2.1 Kraftwerk allgemein'!$F$16-'2.1 Kraftwerk allgemein'!$F$15+1)))))/$F31,
SUM(OFFSET('2.5 CAPEX'!AL34,0,-MIN($F31-1,COLUMN(X31)-1),1,MIN($F31,COLUMN(X31))))/$F31)))))),
IF(OR(ISNUMBER($D31)=FALSE,$F31=""),"",
IF(AND('2.5 CAPEX'!$L34&lt;&gt;"x",'2.5 CAPEX'!$M34&lt;&gt;"x"),0,
IF($F31=0,0,
IF(AG$4&lt;'2.1 Kraftwerk allgemein'!$F$16,0,
IF(AG$4='2.1 Kraftwerk allgemein'!$F$16,'2.5 CAPEX'!$J34/$F31,
IF(AG$4&lt;'2.1 Kraftwerk allgemein'!$F$16+$F31,
('2.5 CAPEX'!$J34+SUM(OFFSET('2.5 CAPEX'!AL34,0,-MIN(MAX($F31-1-('2.1 Kraftwerk allgemein'!$F$16-'1.1 Allgemein'!$I$22+1),0),COLUMN(X31)-1-('2.1 Kraftwerk allgemein'!$F$16-'1.1 Allgemein'!$I$22+1)),1,MIN(MAX($F31-('2.1 Kraftwerk allgemein'!$F$16-'1.1 Allgemein'!$I$22+1),1),COLUMN(X31)-('2.1 Kraftwerk allgemein'!$F$16-'1.1 Allgemein'!$I$22+1)))))/$F31,
SUM(OFFSET('2.5 CAPEX'!AL34,0,-MIN($F31-1,COLUMN(X31)-1),1,MIN($F31,COLUMN(X31))))/$F31)))))))</f>
        <v>0</v>
      </c>
      <c r="AH31" s="199">
        <f ca="1">IF('2.1 Kraftwerk allgemein'!$F$15&lt;'1.1 Allgemein'!$I$22,
IF(OR(ISNUMBER($D31)=FALSE,$F31=""),"",
IF(AND('2.5 CAPEX'!$L34&lt;&gt;"x",'2.5 CAPEX'!$M34&lt;&gt;"x"),0,
IF($F31=0,0,
IF(AH$4&lt;'2.1 Kraftwerk allgemein'!$F$16,0,
IF(AH$4='2.1 Kraftwerk allgemein'!$F$16,'2.5 CAPEX'!$J34/$F31,
IF(AH$4&lt;'2.1 Kraftwerk allgemein'!$F$16+$F31,
('2.5 CAPEX'!$J34+SUM(OFFSET('2.5 CAPEX'!AM34,0,-MIN(MAX($F31-1-('2.1 Kraftwerk allgemein'!$F$16-'2.1 Kraftwerk allgemein'!$F$15+1),0),COLUMN(Y31)-1-('2.1 Kraftwerk allgemein'!$F$16-'2.1 Kraftwerk allgemein'!$F$15+1)),1,MIN(MAX($F31-('2.1 Kraftwerk allgemein'!$F$16-'2.1 Kraftwerk allgemein'!$F$15+1),1),COLUMN(Y31)-('2.1 Kraftwerk allgemein'!$F$16-'2.1 Kraftwerk allgemein'!$F$15+1)))))/$F31,
SUM(OFFSET('2.5 CAPEX'!AM34,0,-MIN($F31-1,COLUMN(Y31)-1),1,MIN($F31,COLUMN(Y31))))/$F31)))))),
IF(OR(ISNUMBER($D31)=FALSE,$F31=""),"",
IF(AND('2.5 CAPEX'!$L34&lt;&gt;"x",'2.5 CAPEX'!$M34&lt;&gt;"x"),0,
IF($F31=0,0,
IF(AH$4&lt;'2.1 Kraftwerk allgemein'!$F$16,0,
IF(AH$4='2.1 Kraftwerk allgemein'!$F$16,'2.5 CAPEX'!$J34/$F31,
IF(AH$4&lt;'2.1 Kraftwerk allgemein'!$F$16+$F31,
('2.5 CAPEX'!$J34+SUM(OFFSET('2.5 CAPEX'!AM34,0,-MIN(MAX($F31-1-('2.1 Kraftwerk allgemein'!$F$16-'1.1 Allgemein'!$I$22+1),0),COLUMN(Y31)-1-('2.1 Kraftwerk allgemein'!$F$16-'1.1 Allgemein'!$I$22+1)),1,MIN(MAX($F31-('2.1 Kraftwerk allgemein'!$F$16-'1.1 Allgemein'!$I$22+1),1),COLUMN(Y31)-('2.1 Kraftwerk allgemein'!$F$16-'1.1 Allgemein'!$I$22+1)))))/$F31,
SUM(OFFSET('2.5 CAPEX'!AM34,0,-MIN($F31-1,COLUMN(Y31)-1),1,MIN($F31,COLUMN(Y31))))/$F31)))))))</f>
        <v>0</v>
      </c>
      <c r="AI31" s="199">
        <f ca="1">IF('2.1 Kraftwerk allgemein'!$F$15&lt;'1.1 Allgemein'!$I$22,
IF(OR(ISNUMBER($D31)=FALSE,$F31=""),"",
IF(AND('2.5 CAPEX'!$L34&lt;&gt;"x",'2.5 CAPEX'!$M34&lt;&gt;"x"),0,
IF($F31=0,0,
IF(AI$4&lt;'2.1 Kraftwerk allgemein'!$F$16,0,
IF(AI$4='2.1 Kraftwerk allgemein'!$F$16,'2.5 CAPEX'!$J34/$F31,
IF(AI$4&lt;'2.1 Kraftwerk allgemein'!$F$16+$F31,
('2.5 CAPEX'!$J34+SUM(OFFSET('2.5 CAPEX'!AN34,0,-MIN(MAX($F31-1-('2.1 Kraftwerk allgemein'!$F$16-'2.1 Kraftwerk allgemein'!$F$15+1),0),COLUMN(Z31)-1-('2.1 Kraftwerk allgemein'!$F$16-'2.1 Kraftwerk allgemein'!$F$15+1)),1,MIN(MAX($F31-('2.1 Kraftwerk allgemein'!$F$16-'2.1 Kraftwerk allgemein'!$F$15+1),1),COLUMN(Z31)-('2.1 Kraftwerk allgemein'!$F$16-'2.1 Kraftwerk allgemein'!$F$15+1)))))/$F31,
SUM(OFFSET('2.5 CAPEX'!AN34,0,-MIN($F31-1,COLUMN(Z31)-1),1,MIN($F31,COLUMN(Z31))))/$F31)))))),
IF(OR(ISNUMBER($D31)=FALSE,$F31=""),"",
IF(AND('2.5 CAPEX'!$L34&lt;&gt;"x",'2.5 CAPEX'!$M34&lt;&gt;"x"),0,
IF($F31=0,0,
IF(AI$4&lt;'2.1 Kraftwerk allgemein'!$F$16,0,
IF(AI$4='2.1 Kraftwerk allgemein'!$F$16,'2.5 CAPEX'!$J34/$F31,
IF(AI$4&lt;'2.1 Kraftwerk allgemein'!$F$16+$F31,
('2.5 CAPEX'!$J34+SUM(OFFSET('2.5 CAPEX'!AN34,0,-MIN(MAX($F31-1-('2.1 Kraftwerk allgemein'!$F$16-'1.1 Allgemein'!$I$22+1),0),COLUMN(Z31)-1-('2.1 Kraftwerk allgemein'!$F$16-'1.1 Allgemein'!$I$22+1)),1,MIN(MAX($F31-('2.1 Kraftwerk allgemein'!$F$16-'1.1 Allgemein'!$I$22+1),1),COLUMN(Z31)-('2.1 Kraftwerk allgemein'!$F$16-'1.1 Allgemein'!$I$22+1)))))/$F31,
SUM(OFFSET('2.5 CAPEX'!AN34,0,-MIN($F31-1,COLUMN(Z31)-1),1,MIN($F31,COLUMN(Z31))))/$F31)))))))</f>
        <v>0</v>
      </c>
      <c r="AJ31" s="199">
        <f ca="1">IF('2.1 Kraftwerk allgemein'!$F$15&lt;'1.1 Allgemein'!$I$22,
IF(OR(ISNUMBER($D31)=FALSE,$F31=""),"",
IF(AND('2.5 CAPEX'!$L34&lt;&gt;"x",'2.5 CAPEX'!$M34&lt;&gt;"x"),0,
IF($F31=0,0,
IF(AJ$4&lt;'2.1 Kraftwerk allgemein'!$F$16,0,
IF(AJ$4='2.1 Kraftwerk allgemein'!$F$16,'2.5 CAPEX'!$J34/$F31,
IF(AJ$4&lt;'2.1 Kraftwerk allgemein'!$F$16+$F31,
('2.5 CAPEX'!$J34+SUM(OFFSET('2.5 CAPEX'!AO34,0,-MIN(MAX($F31-1-('2.1 Kraftwerk allgemein'!$F$16-'2.1 Kraftwerk allgemein'!$F$15+1),0),COLUMN(AA31)-1-('2.1 Kraftwerk allgemein'!$F$16-'2.1 Kraftwerk allgemein'!$F$15+1)),1,MIN(MAX($F31-('2.1 Kraftwerk allgemein'!$F$16-'2.1 Kraftwerk allgemein'!$F$15+1),1),COLUMN(AA31)-('2.1 Kraftwerk allgemein'!$F$16-'2.1 Kraftwerk allgemein'!$F$15+1)))))/$F31,
SUM(OFFSET('2.5 CAPEX'!AO34,0,-MIN($F31-1,COLUMN(AA31)-1),1,MIN($F31,COLUMN(AA31))))/$F31)))))),
IF(OR(ISNUMBER($D31)=FALSE,$F31=""),"",
IF(AND('2.5 CAPEX'!$L34&lt;&gt;"x",'2.5 CAPEX'!$M34&lt;&gt;"x"),0,
IF($F31=0,0,
IF(AJ$4&lt;'2.1 Kraftwerk allgemein'!$F$16,0,
IF(AJ$4='2.1 Kraftwerk allgemein'!$F$16,'2.5 CAPEX'!$J34/$F31,
IF(AJ$4&lt;'2.1 Kraftwerk allgemein'!$F$16+$F31,
('2.5 CAPEX'!$J34+SUM(OFFSET('2.5 CAPEX'!AO34,0,-MIN(MAX($F31-1-('2.1 Kraftwerk allgemein'!$F$16-'1.1 Allgemein'!$I$22+1),0),COLUMN(AA31)-1-('2.1 Kraftwerk allgemein'!$F$16-'1.1 Allgemein'!$I$22+1)),1,MIN(MAX($F31-('2.1 Kraftwerk allgemein'!$F$16-'1.1 Allgemein'!$I$22+1),1),COLUMN(AA31)-('2.1 Kraftwerk allgemein'!$F$16-'1.1 Allgemein'!$I$22+1)))))/$F31,
SUM(OFFSET('2.5 CAPEX'!AO34,0,-MIN($F31-1,COLUMN(AA31)-1),1,MIN($F31,COLUMN(AA31))))/$F31)))))))</f>
        <v>0</v>
      </c>
      <c r="AK31" s="199">
        <f ca="1">IF('2.1 Kraftwerk allgemein'!$F$15&lt;'1.1 Allgemein'!$I$22,
IF(OR(ISNUMBER($D31)=FALSE,$F31=""),"",
IF(AND('2.5 CAPEX'!$L34&lt;&gt;"x",'2.5 CAPEX'!$M34&lt;&gt;"x"),0,
IF($F31=0,0,
IF(AK$4&lt;'2.1 Kraftwerk allgemein'!$F$16,0,
IF(AK$4='2.1 Kraftwerk allgemein'!$F$16,'2.5 CAPEX'!$J34/$F31,
IF(AK$4&lt;'2.1 Kraftwerk allgemein'!$F$16+$F31,
('2.5 CAPEX'!$J34+SUM(OFFSET('2.5 CAPEX'!AP34,0,-MIN(MAX($F31-1-('2.1 Kraftwerk allgemein'!$F$16-'2.1 Kraftwerk allgemein'!$F$15+1),0),COLUMN(AB31)-1-('2.1 Kraftwerk allgemein'!$F$16-'2.1 Kraftwerk allgemein'!$F$15+1)),1,MIN(MAX($F31-('2.1 Kraftwerk allgemein'!$F$16-'2.1 Kraftwerk allgemein'!$F$15+1),1),COLUMN(AB31)-('2.1 Kraftwerk allgemein'!$F$16-'2.1 Kraftwerk allgemein'!$F$15+1)))))/$F31,
SUM(OFFSET('2.5 CAPEX'!AP34,0,-MIN($F31-1,COLUMN(AB31)-1),1,MIN($F31,COLUMN(AB31))))/$F31)))))),
IF(OR(ISNUMBER($D31)=FALSE,$F31=""),"",
IF(AND('2.5 CAPEX'!$L34&lt;&gt;"x",'2.5 CAPEX'!$M34&lt;&gt;"x"),0,
IF($F31=0,0,
IF(AK$4&lt;'2.1 Kraftwerk allgemein'!$F$16,0,
IF(AK$4='2.1 Kraftwerk allgemein'!$F$16,'2.5 CAPEX'!$J34/$F31,
IF(AK$4&lt;'2.1 Kraftwerk allgemein'!$F$16+$F31,
('2.5 CAPEX'!$J34+SUM(OFFSET('2.5 CAPEX'!AP34,0,-MIN(MAX($F31-1-('2.1 Kraftwerk allgemein'!$F$16-'1.1 Allgemein'!$I$22+1),0),COLUMN(AB31)-1-('2.1 Kraftwerk allgemein'!$F$16-'1.1 Allgemein'!$I$22+1)),1,MIN(MAX($F31-('2.1 Kraftwerk allgemein'!$F$16-'1.1 Allgemein'!$I$22+1),1),COLUMN(AB31)-('2.1 Kraftwerk allgemein'!$F$16-'1.1 Allgemein'!$I$22+1)))))/$F31,
SUM(OFFSET('2.5 CAPEX'!AP34,0,-MIN($F31-1,COLUMN(AB31)-1),1,MIN($F31,COLUMN(AB31))))/$F31)))))))</f>
        <v>0</v>
      </c>
      <c r="AL31" s="199">
        <f ca="1">IF('2.1 Kraftwerk allgemein'!$F$15&lt;'1.1 Allgemein'!$I$22,
IF(OR(ISNUMBER($D31)=FALSE,$F31=""),"",
IF(AND('2.5 CAPEX'!$L34&lt;&gt;"x",'2.5 CAPEX'!$M34&lt;&gt;"x"),0,
IF($F31=0,0,
IF(AL$4&lt;'2.1 Kraftwerk allgemein'!$F$16,0,
IF(AL$4='2.1 Kraftwerk allgemein'!$F$16,'2.5 CAPEX'!$J34/$F31,
IF(AL$4&lt;'2.1 Kraftwerk allgemein'!$F$16+$F31,
('2.5 CAPEX'!$J34+SUM(OFFSET('2.5 CAPEX'!AQ34,0,-MIN(MAX($F31-1-('2.1 Kraftwerk allgemein'!$F$16-'2.1 Kraftwerk allgemein'!$F$15+1),0),COLUMN(AC31)-1-('2.1 Kraftwerk allgemein'!$F$16-'2.1 Kraftwerk allgemein'!$F$15+1)),1,MIN(MAX($F31-('2.1 Kraftwerk allgemein'!$F$16-'2.1 Kraftwerk allgemein'!$F$15+1),1),COLUMN(AC31)-('2.1 Kraftwerk allgemein'!$F$16-'2.1 Kraftwerk allgemein'!$F$15+1)))))/$F31,
SUM(OFFSET('2.5 CAPEX'!AQ34,0,-MIN($F31-1,COLUMN(AC31)-1),1,MIN($F31,COLUMN(AC31))))/$F31)))))),
IF(OR(ISNUMBER($D31)=FALSE,$F31=""),"",
IF(AND('2.5 CAPEX'!$L34&lt;&gt;"x",'2.5 CAPEX'!$M34&lt;&gt;"x"),0,
IF($F31=0,0,
IF(AL$4&lt;'2.1 Kraftwerk allgemein'!$F$16,0,
IF(AL$4='2.1 Kraftwerk allgemein'!$F$16,'2.5 CAPEX'!$J34/$F31,
IF(AL$4&lt;'2.1 Kraftwerk allgemein'!$F$16+$F31,
('2.5 CAPEX'!$J34+SUM(OFFSET('2.5 CAPEX'!AQ34,0,-MIN(MAX($F31-1-('2.1 Kraftwerk allgemein'!$F$16-'1.1 Allgemein'!$I$22+1),0),COLUMN(AC31)-1-('2.1 Kraftwerk allgemein'!$F$16-'1.1 Allgemein'!$I$22+1)),1,MIN(MAX($F31-('2.1 Kraftwerk allgemein'!$F$16-'1.1 Allgemein'!$I$22+1),1),COLUMN(AC31)-('2.1 Kraftwerk allgemein'!$F$16-'1.1 Allgemein'!$I$22+1)))))/$F31,
SUM(OFFSET('2.5 CAPEX'!AQ34,0,-MIN($F31-1,COLUMN(AC31)-1),1,MIN($F31,COLUMN(AC31))))/$F31)))))))</f>
        <v>0</v>
      </c>
      <c r="AM31" s="199">
        <f ca="1">IF('2.1 Kraftwerk allgemein'!$F$15&lt;'1.1 Allgemein'!$I$22,
IF(OR(ISNUMBER($D31)=FALSE,$F31=""),"",
IF(AND('2.5 CAPEX'!$L34&lt;&gt;"x",'2.5 CAPEX'!$M34&lt;&gt;"x"),0,
IF($F31=0,0,
IF(AM$4&lt;'2.1 Kraftwerk allgemein'!$F$16,0,
IF(AM$4='2.1 Kraftwerk allgemein'!$F$16,'2.5 CAPEX'!$J34/$F31,
IF(AM$4&lt;'2.1 Kraftwerk allgemein'!$F$16+$F31,
('2.5 CAPEX'!$J34+SUM(OFFSET('2.5 CAPEX'!AR34,0,-MIN(MAX($F31-1-('2.1 Kraftwerk allgemein'!$F$16-'2.1 Kraftwerk allgemein'!$F$15+1),0),COLUMN(AD31)-1-('2.1 Kraftwerk allgemein'!$F$16-'2.1 Kraftwerk allgemein'!$F$15+1)),1,MIN(MAX($F31-('2.1 Kraftwerk allgemein'!$F$16-'2.1 Kraftwerk allgemein'!$F$15+1),1),COLUMN(AD31)-('2.1 Kraftwerk allgemein'!$F$16-'2.1 Kraftwerk allgemein'!$F$15+1)))))/$F31,
SUM(OFFSET('2.5 CAPEX'!AR34,0,-MIN($F31-1,COLUMN(AD31)-1),1,MIN($F31,COLUMN(AD31))))/$F31)))))),
IF(OR(ISNUMBER($D31)=FALSE,$F31=""),"",
IF(AND('2.5 CAPEX'!$L34&lt;&gt;"x",'2.5 CAPEX'!$M34&lt;&gt;"x"),0,
IF($F31=0,0,
IF(AM$4&lt;'2.1 Kraftwerk allgemein'!$F$16,0,
IF(AM$4='2.1 Kraftwerk allgemein'!$F$16,'2.5 CAPEX'!$J34/$F31,
IF(AM$4&lt;'2.1 Kraftwerk allgemein'!$F$16+$F31,
('2.5 CAPEX'!$J34+SUM(OFFSET('2.5 CAPEX'!AR34,0,-MIN(MAX($F31-1-('2.1 Kraftwerk allgemein'!$F$16-'1.1 Allgemein'!$I$22+1),0),COLUMN(AD31)-1-('2.1 Kraftwerk allgemein'!$F$16-'1.1 Allgemein'!$I$22+1)),1,MIN(MAX($F31-('2.1 Kraftwerk allgemein'!$F$16-'1.1 Allgemein'!$I$22+1),1),COLUMN(AD31)-('2.1 Kraftwerk allgemein'!$F$16-'1.1 Allgemein'!$I$22+1)))))/$F31,
SUM(OFFSET('2.5 CAPEX'!AR34,0,-MIN($F31-1,COLUMN(AD31)-1),1,MIN($F31,COLUMN(AD31))))/$F31)))))))</f>
        <v>0</v>
      </c>
      <c r="AN31" s="199">
        <f ca="1">IF('2.1 Kraftwerk allgemein'!$F$15&lt;'1.1 Allgemein'!$I$22,
IF(OR(ISNUMBER($D31)=FALSE,$F31=""),"",
IF(AND('2.5 CAPEX'!$L34&lt;&gt;"x",'2.5 CAPEX'!$M34&lt;&gt;"x"),0,
IF($F31=0,0,
IF(AN$4&lt;'2.1 Kraftwerk allgemein'!$F$16,0,
IF(AN$4='2.1 Kraftwerk allgemein'!$F$16,'2.5 CAPEX'!$J34/$F31,
IF(AN$4&lt;'2.1 Kraftwerk allgemein'!$F$16+$F31,
('2.5 CAPEX'!$J34+SUM(OFFSET('2.5 CAPEX'!AS34,0,-MIN(MAX($F31-1-('2.1 Kraftwerk allgemein'!$F$16-'2.1 Kraftwerk allgemein'!$F$15+1),0),COLUMN(AE31)-1-('2.1 Kraftwerk allgemein'!$F$16-'2.1 Kraftwerk allgemein'!$F$15+1)),1,MIN(MAX($F31-('2.1 Kraftwerk allgemein'!$F$16-'2.1 Kraftwerk allgemein'!$F$15+1),1),COLUMN(AE31)-('2.1 Kraftwerk allgemein'!$F$16-'2.1 Kraftwerk allgemein'!$F$15+1)))))/$F31,
SUM(OFFSET('2.5 CAPEX'!AS34,0,-MIN($F31-1,COLUMN(AE31)-1),1,MIN($F31,COLUMN(AE31))))/$F31)))))),
IF(OR(ISNUMBER($D31)=FALSE,$F31=""),"",
IF(AND('2.5 CAPEX'!$L34&lt;&gt;"x",'2.5 CAPEX'!$M34&lt;&gt;"x"),0,
IF($F31=0,0,
IF(AN$4&lt;'2.1 Kraftwerk allgemein'!$F$16,0,
IF(AN$4='2.1 Kraftwerk allgemein'!$F$16,'2.5 CAPEX'!$J34/$F31,
IF(AN$4&lt;'2.1 Kraftwerk allgemein'!$F$16+$F31,
('2.5 CAPEX'!$J34+SUM(OFFSET('2.5 CAPEX'!AS34,0,-MIN(MAX($F31-1-('2.1 Kraftwerk allgemein'!$F$16-'1.1 Allgemein'!$I$22+1),0),COLUMN(AE31)-1-('2.1 Kraftwerk allgemein'!$F$16-'1.1 Allgemein'!$I$22+1)),1,MIN(MAX($F31-('2.1 Kraftwerk allgemein'!$F$16-'1.1 Allgemein'!$I$22+1),1),COLUMN(AE31)-('2.1 Kraftwerk allgemein'!$F$16-'1.1 Allgemein'!$I$22+1)))))/$F31,
SUM(OFFSET('2.5 CAPEX'!AS34,0,-MIN($F31-1,COLUMN(AE31)-1),1,MIN($F31,COLUMN(AE31))))/$F31)))))))</f>
        <v>0</v>
      </c>
      <c r="AO31" s="199">
        <f ca="1">IF('2.1 Kraftwerk allgemein'!$F$15&lt;'1.1 Allgemein'!$I$22,
IF(OR(ISNUMBER($D31)=FALSE,$F31=""),"",
IF(AND('2.5 CAPEX'!$L34&lt;&gt;"x",'2.5 CAPEX'!$M34&lt;&gt;"x"),0,
IF($F31=0,0,
IF(AO$4&lt;'2.1 Kraftwerk allgemein'!$F$16,0,
IF(AO$4='2.1 Kraftwerk allgemein'!$F$16,'2.5 CAPEX'!$J34/$F31,
IF(AO$4&lt;'2.1 Kraftwerk allgemein'!$F$16+$F31,
('2.5 CAPEX'!$J34+SUM(OFFSET('2.5 CAPEX'!AT34,0,-MIN(MAX($F31-1-('2.1 Kraftwerk allgemein'!$F$16-'2.1 Kraftwerk allgemein'!$F$15+1),0),COLUMN(AF31)-1-('2.1 Kraftwerk allgemein'!$F$16-'2.1 Kraftwerk allgemein'!$F$15+1)),1,MIN(MAX($F31-('2.1 Kraftwerk allgemein'!$F$16-'2.1 Kraftwerk allgemein'!$F$15+1),1),COLUMN(AF31)-('2.1 Kraftwerk allgemein'!$F$16-'2.1 Kraftwerk allgemein'!$F$15+1)))))/$F31,
SUM(OFFSET('2.5 CAPEX'!AT34,0,-MIN($F31-1,COLUMN(AF31)-1),1,MIN($F31,COLUMN(AF31))))/$F31)))))),
IF(OR(ISNUMBER($D31)=FALSE,$F31=""),"",
IF(AND('2.5 CAPEX'!$L34&lt;&gt;"x",'2.5 CAPEX'!$M34&lt;&gt;"x"),0,
IF($F31=0,0,
IF(AO$4&lt;'2.1 Kraftwerk allgemein'!$F$16,0,
IF(AO$4='2.1 Kraftwerk allgemein'!$F$16,'2.5 CAPEX'!$J34/$F31,
IF(AO$4&lt;'2.1 Kraftwerk allgemein'!$F$16+$F31,
('2.5 CAPEX'!$J34+SUM(OFFSET('2.5 CAPEX'!AT34,0,-MIN(MAX($F31-1-('2.1 Kraftwerk allgemein'!$F$16-'1.1 Allgemein'!$I$22+1),0),COLUMN(AF31)-1-('2.1 Kraftwerk allgemein'!$F$16-'1.1 Allgemein'!$I$22+1)),1,MIN(MAX($F31-('2.1 Kraftwerk allgemein'!$F$16-'1.1 Allgemein'!$I$22+1),1),COLUMN(AF31)-('2.1 Kraftwerk allgemein'!$F$16-'1.1 Allgemein'!$I$22+1)))))/$F31,
SUM(OFFSET('2.5 CAPEX'!AT34,0,-MIN($F31-1,COLUMN(AF31)-1),1,MIN($F31,COLUMN(AF31))))/$F31)))))))</f>
        <v>0</v>
      </c>
      <c r="AP31" s="199">
        <f ca="1">IF('2.1 Kraftwerk allgemein'!$F$15&lt;'1.1 Allgemein'!$I$22,
IF(OR(ISNUMBER($D31)=FALSE,$F31=""),"",
IF(AND('2.5 CAPEX'!$L34&lt;&gt;"x",'2.5 CAPEX'!$M34&lt;&gt;"x"),0,
IF($F31=0,0,
IF(AP$4&lt;'2.1 Kraftwerk allgemein'!$F$16,0,
IF(AP$4='2.1 Kraftwerk allgemein'!$F$16,'2.5 CAPEX'!$J34/$F31,
IF(AP$4&lt;'2.1 Kraftwerk allgemein'!$F$16+$F31,
('2.5 CAPEX'!$J34+SUM(OFFSET('2.5 CAPEX'!AU34,0,-MIN(MAX($F31-1-('2.1 Kraftwerk allgemein'!$F$16-'2.1 Kraftwerk allgemein'!$F$15+1),0),COLUMN(AG31)-1-('2.1 Kraftwerk allgemein'!$F$16-'2.1 Kraftwerk allgemein'!$F$15+1)),1,MIN(MAX($F31-('2.1 Kraftwerk allgemein'!$F$16-'2.1 Kraftwerk allgemein'!$F$15+1),1),COLUMN(AG31)-('2.1 Kraftwerk allgemein'!$F$16-'2.1 Kraftwerk allgemein'!$F$15+1)))))/$F31,
SUM(OFFSET('2.5 CAPEX'!AU34,0,-MIN($F31-1,COLUMN(AG31)-1),1,MIN($F31,COLUMN(AG31))))/$F31)))))),
IF(OR(ISNUMBER($D31)=FALSE,$F31=""),"",
IF(AND('2.5 CAPEX'!$L34&lt;&gt;"x",'2.5 CAPEX'!$M34&lt;&gt;"x"),0,
IF($F31=0,0,
IF(AP$4&lt;'2.1 Kraftwerk allgemein'!$F$16,0,
IF(AP$4='2.1 Kraftwerk allgemein'!$F$16,'2.5 CAPEX'!$J34/$F31,
IF(AP$4&lt;'2.1 Kraftwerk allgemein'!$F$16+$F31,
('2.5 CAPEX'!$J34+SUM(OFFSET('2.5 CAPEX'!AU34,0,-MIN(MAX($F31-1-('2.1 Kraftwerk allgemein'!$F$16-'1.1 Allgemein'!$I$22+1),0),COLUMN(AG31)-1-('2.1 Kraftwerk allgemein'!$F$16-'1.1 Allgemein'!$I$22+1)),1,MIN(MAX($F31-('2.1 Kraftwerk allgemein'!$F$16-'1.1 Allgemein'!$I$22+1),1),COLUMN(AG31)-('2.1 Kraftwerk allgemein'!$F$16-'1.1 Allgemein'!$I$22+1)))))/$F31,
SUM(OFFSET('2.5 CAPEX'!AU34,0,-MIN($F31-1,COLUMN(AG31)-1),1,MIN($F31,COLUMN(AG31))))/$F31)))))))</f>
        <v>0</v>
      </c>
      <c r="AQ31" s="199">
        <f ca="1">IF('2.1 Kraftwerk allgemein'!$F$15&lt;'1.1 Allgemein'!$I$22,
IF(OR(ISNUMBER($D31)=FALSE,$F31=""),"",
IF(AND('2.5 CAPEX'!$L34&lt;&gt;"x",'2.5 CAPEX'!$M34&lt;&gt;"x"),0,
IF($F31=0,0,
IF(AQ$4&lt;'2.1 Kraftwerk allgemein'!$F$16,0,
IF(AQ$4='2.1 Kraftwerk allgemein'!$F$16,'2.5 CAPEX'!$J34/$F31,
IF(AQ$4&lt;'2.1 Kraftwerk allgemein'!$F$16+$F31,
('2.5 CAPEX'!$J34+SUM(OFFSET('2.5 CAPEX'!AV34,0,-MIN(MAX($F31-1-('2.1 Kraftwerk allgemein'!$F$16-'2.1 Kraftwerk allgemein'!$F$15+1),0),COLUMN(AH31)-1-('2.1 Kraftwerk allgemein'!$F$16-'2.1 Kraftwerk allgemein'!$F$15+1)),1,MIN(MAX($F31-('2.1 Kraftwerk allgemein'!$F$16-'2.1 Kraftwerk allgemein'!$F$15+1),1),COLUMN(AH31)-('2.1 Kraftwerk allgemein'!$F$16-'2.1 Kraftwerk allgemein'!$F$15+1)))))/$F31,
SUM(OFFSET('2.5 CAPEX'!AV34,0,-MIN($F31-1,COLUMN(AH31)-1),1,MIN($F31,COLUMN(AH31))))/$F31)))))),
IF(OR(ISNUMBER($D31)=FALSE,$F31=""),"",
IF(AND('2.5 CAPEX'!$L34&lt;&gt;"x",'2.5 CAPEX'!$M34&lt;&gt;"x"),0,
IF($F31=0,0,
IF(AQ$4&lt;'2.1 Kraftwerk allgemein'!$F$16,0,
IF(AQ$4='2.1 Kraftwerk allgemein'!$F$16,'2.5 CAPEX'!$J34/$F31,
IF(AQ$4&lt;'2.1 Kraftwerk allgemein'!$F$16+$F31,
('2.5 CAPEX'!$J34+SUM(OFFSET('2.5 CAPEX'!AV34,0,-MIN(MAX($F31-1-('2.1 Kraftwerk allgemein'!$F$16-'1.1 Allgemein'!$I$22+1),0),COLUMN(AH31)-1-('2.1 Kraftwerk allgemein'!$F$16-'1.1 Allgemein'!$I$22+1)),1,MIN(MAX($F31-('2.1 Kraftwerk allgemein'!$F$16-'1.1 Allgemein'!$I$22+1),1),COLUMN(AH31)-('2.1 Kraftwerk allgemein'!$F$16-'1.1 Allgemein'!$I$22+1)))))/$F31,
SUM(OFFSET('2.5 CAPEX'!AV34,0,-MIN($F31-1,COLUMN(AH31)-1),1,MIN($F31,COLUMN(AH31))))/$F31)))))))</f>
        <v>0</v>
      </c>
      <c r="AR31" s="199">
        <f ca="1">IF('2.1 Kraftwerk allgemein'!$F$15&lt;'1.1 Allgemein'!$I$22,
IF(OR(ISNUMBER($D31)=FALSE,$F31=""),"",
IF(AND('2.5 CAPEX'!$L34&lt;&gt;"x",'2.5 CAPEX'!$M34&lt;&gt;"x"),0,
IF($F31=0,0,
IF(AR$4&lt;'2.1 Kraftwerk allgemein'!$F$16,0,
IF(AR$4='2.1 Kraftwerk allgemein'!$F$16,'2.5 CAPEX'!$J34/$F31,
IF(AR$4&lt;'2.1 Kraftwerk allgemein'!$F$16+$F31,
('2.5 CAPEX'!$J34+SUM(OFFSET('2.5 CAPEX'!AW34,0,-MIN(MAX($F31-1-('2.1 Kraftwerk allgemein'!$F$16-'2.1 Kraftwerk allgemein'!$F$15+1),0),COLUMN(AI31)-1-('2.1 Kraftwerk allgemein'!$F$16-'2.1 Kraftwerk allgemein'!$F$15+1)),1,MIN(MAX($F31-('2.1 Kraftwerk allgemein'!$F$16-'2.1 Kraftwerk allgemein'!$F$15+1),1),COLUMN(AI31)-('2.1 Kraftwerk allgemein'!$F$16-'2.1 Kraftwerk allgemein'!$F$15+1)))))/$F31,
SUM(OFFSET('2.5 CAPEX'!AW34,0,-MIN($F31-1,COLUMN(AI31)-1),1,MIN($F31,COLUMN(AI31))))/$F31)))))),
IF(OR(ISNUMBER($D31)=FALSE,$F31=""),"",
IF(AND('2.5 CAPEX'!$L34&lt;&gt;"x",'2.5 CAPEX'!$M34&lt;&gt;"x"),0,
IF($F31=0,0,
IF(AR$4&lt;'2.1 Kraftwerk allgemein'!$F$16,0,
IF(AR$4='2.1 Kraftwerk allgemein'!$F$16,'2.5 CAPEX'!$J34/$F31,
IF(AR$4&lt;'2.1 Kraftwerk allgemein'!$F$16+$F31,
('2.5 CAPEX'!$J34+SUM(OFFSET('2.5 CAPEX'!AW34,0,-MIN(MAX($F31-1-('2.1 Kraftwerk allgemein'!$F$16-'1.1 Allgemein'!$I$22+1),0),COLUMN(AI31)-1-('2.1 Kraftwerk allgemein'!$F$16-'1.1 Allgemein'!$I$22+1)),1,MIN(MAX($F31-('2.1 Kraftwerk allgemein'!$F$16-'1.1 Allgemein'!$I$22+1),1),COLUMN(AI31)-('2.1 Kraftwerk allgemein'!$F$16-'1.1 Allgemein'!$I$22+1)))))/$F31,
SUM(OFFSET('2.5 CAPEX'!AW34,0,-MIN($F31-1,COLUMN(AI31)-1),1,MIN($F31,COLUMN(AI31))))/$F31)))))))</f>
        <v>0</v>
      </c>
      <c r="AS31" s="199">
        <f ca="1">IF('2.1 Kraftwerk allgemein'!$F$15&lt;'1.1 Allgemein'!$I$22,
IF(OR(ISNUMBER($D31)=FALSE,$F31=""),"",
IF(AND('2.5 CAPEX'!$L34&lt;&gt;"x",'2.5 CAPEX'!$M34&lt;&gt;"x"),0,
IF($F31=0,0,
IF(AS$4&lt;'2.1 Kraftwerk allgemein'!$F$16,0,
IF(AS$4='2.1 Kraftwerk allgemein'!$F$16,'2.5 CAPEX'!$J34/$F31,
IF(AS$4&lt;'2.1 Kraftwerk allgemein'!$F$16+$F31,
('2.5 CAPEX'!$J34+SUM(OFFSET('2.5 CAPEX'!AX34,0,-MIN(MAX($F31-1-('2.1 Kraftwerk allgemein'!$F$16-'2.1 Kraftwerk allgemein'!$F$15+1),0),COLUMN(AJ31)-1-('2.1 Kraftwerk allgemein'!$F$16-'2.1 Kraftwerk allgemein'!$F$15+1)),1,MIN(MAX($F31-('2.1 Kraftwerk allgemein'!$F$16-'2.1 Kraftwerk allgemein'!$F$15+1),1),COLUMN(AJ31)-('2.1 Kraftwerk allgemein'!$F$16-'2.1 Kraftwerk allgemein'!$F$15+1)))))/$F31,
SUM(OFFSET('2.5 CAPEX'!AX34,0,-MIN($F31-1,COLUMN(AJ31)-1),1,MIN($F31,COLUMN(AJ31))))/$F31)))))),
IF(OR(ISNUMBER($D31)=FALSE,$F31=""),"",
IF(AND('2.5 CAPEX'!$L34&lt;&gt;"x",'2.5 CAPEX'!$M34&lt;&gt;"x"),0,
IF($F31=0,0,
IF(AS$4&lt;'2.1 Kraftwerk allgemein'!$F$16,0,
IF(AS$4='2.1 Kraftwerk allgemein'!$F$16,'2.5 CAPEX'!$J34/$F31,
IF(AS$4&lt;'2.1 Kraftwerk allgemein'!$F$16+$F31,
('2.5 CAPEX'!$J34+SUM(OFFSET('2.5 CAPEX'!AX34,0,-MIN(MAX($F31-1-('2.1 Kraftwerk allgemein'!$F$16-'1.1 Allgemein'!$I$22+1),0),COLUMN(AJ31)-1-('2.1 Kraftwerk allgemein'!$F$16-'1.1 Allgemein'!$I$22+1)),1,MIN(MAX($F31-('2.1 Kraftwerk allgemein'!$F$16-'1.1 Allgemein'!$I$22+1),1),COLUMN(AJ31)-('2.1 Kraftwerk allgemein'!$F$16-'1.1 Allgemein'!$I$22+1)))))/$F31,
SUM(OFFSET('2.5 CAPEX'!AX34,0,-MIN($F31-1,COLUMN(AJ31)-1),1,MIN($F31,COLUMN(AJ31))))/$F31)))))))</f>
        <v>0</v>
      </c>
      <c r="AT31" s="199">
        <f ca="1">IF('2.1 Kraftwerk allgemein'!$F$15&lt;'1.1 Allgemein'!$I$22,
IF(OR(ISNUMBER($D31)=FALSE,$F31=""),"",
IF(AND('2.5 CAPEX'!$L34&lt;&gt;"x",'2.5 CAPEX'!$M34&lt;&gt;"x"),0,
IF($F31=0,0,
IF(AT$4&lt;'2.1 Kraftwerk allgemein'!$F$16,0,
IF(AT$4='2.1 Kraftwerk allgemein'!$F$16,'2.5 CAPEX'!$J34/$F31,
IF(AT$4&lt;'2.1 Kraftwerk allgemein'!$F$16+$F31,
('2.5 CAPEX'!$J34+SUM(OFFSET('2.5 CAPEX'!AY34,0,-MIN(MAX($F31-1-('2.1 Kraftwerk allgemein'!$F$16-'2.1 Kraftwerk allgemein'!$F$15+1),0),COLUMN(AK31)-1-('2.1 Kraftwerk allgemein'!$F$16-'2.1 Kraftwerk allgemein'!$F$15+1)),1,MIN(MAX($F31-('2.1 Kraftwerk allgemein'!$F$16-'2.1 Kraftwerk allgemein'!$F$15+1),1),COLUMN(AK31)-('2.1 Kraftwerk allgemein'!$F$16-'2.1 Kraftwerk allgemein'!$F$15+1)))))/$F31,
SUM(OFFSET('2.5 CAPEX'!AY34,0,-MIN($F31-1,COLUMN(AK31)-1),1,MIN($F31,COLUMN(AK31))))/$F31)))))),
IF(OR(ISNUMBER($D31)=FALSE,$F31=""),"",
IF(AND('2.5 CAPEX'!$L34&lt;&gt;"x",'2.5 CAPEX'!$M34&lt;&gt;"x"),0,
IF($F31=0,0,
IF(AT$4&lt;'2.1 Kraftwerk allgemein'!$F$16,0,
IF(AT$4='2.1 Kraftwerk allgemein'!$F$16,'2.5 CAPEX'!$J34/$F31,
IF(AT$4&lt;'2.1 Kraftwerk allgemein'!$F$16+$F31,
('2.5 CAPEX'!$J34+SUM(OFFSET('2.5 CAPEX'!AY34,0,-MIN(MAX($F31-1-('2.1 Kraftwerk allgemein'!$F$16-'1.1 Allgemein'!$I$22+1),0),COLUMN(AK31)-1-('2.1 Kraftwerk allgemein'!$F$16-'1.1 Allgemein'!$I$22+1)),1,MIN(MAX($F31-('2.1 Kraftwerk allgemein'!$F$16-'1.1 Allgemein'!$I$22+1),1),COLUMN(AK31)-('2.1 Kraftwerk allgemein'!$F$16-'1.1 Allgemein'!$I$22+1)))))/$F31,
SUM(OFFSET('2.5 CAPEX'!AY34,0,-MIN($F31-1,COLUMN(AK31)-1),1,MIN($F31,COLUMN(AK31))))/$F31)))))))</f>
        <v>0</v>
      </c>
      <c r="AU31" s="199">
        <f ca="1">IF('2.1 Kraftwerk allgemein'!$F$15&lt;'1.1 Allgemein'!$I$22,
IF(OR(ISNUMBER($D31)=FALSE,$F31=""),"",
IF(AND('2.5 CAPEX'!$L34&lt;&gt;"x",'2.5 CAPEX'!$M34&lt;&gt;"x"),0,
IF($F31=0,0,
IF(AU$4&lt;'2.1 Kraftwerk allgemein'!$F$16,0,
IF(AU$4='2.1 Kraftwerk allgemein'!$F$16,'2.5 CAPEX'!$J34/$F31,
IF(AU$4&lt;'2.1 Kraftwerk allgemein'!$F$16+$F31,
('2.5 CAPEX'!$J34+SUM(OFFSET('2.5 CAPEX'!AZ34,0,-MIN(MAX($F31-1-('2.1 Kraftwerk allgemein'!$F$16-'2.1 Kraftwerk allgemein'!$F$15+1),0),COLUMN(AL31)-1-('2.1 Kraftwerk allgemein'!$F$16-'2.1 Kraftwerk allgemein'!$F$15+1)),1,MIN(MAX($F31-('2.1 Kraftwerk allgemein'!$F$16-'2.1 Kraftwerk allgemein'!$F$15+1),1),COLUMN(AL31)-('2.1 Kraftwerk allgemein'!$F$16-'2.1 Kraftwerk allgemein'!$F$15+1)))))/$F31,
SUM(OFFSET('2.5 CAPEX'!AZ34,0,-MIN($F31-1,COLUMN(AL31)-1),1,MIN($F31,COLUMN(AL31))))/$F31)))))),
IF(OR(ISNUMBER($D31)=FALSE,$F31=""),"",
IF(AND('2.5 CAPEX'!$L34&lt;&gt;"x",'2.5 CAPEX'!$M34&lt;&gt;"x"),0,
IF($F31=0,0,
IF(AU$4&lt;'2.1 Kraftwerk allgemein'!$F$16,0,
IF(AU$4='2.1 Kraftwerk allgemein'!$F$16,'2.5 CAPEX'!$J34/$F31,
IF(AU$4&lt;'2.1 Kraftwerk allgemein'!$F$16+$F31,
('2.5 CAPEX'!$J34+SUM(OFFSET('2.5 CAPEX'!AZ34,0,-MIN(MAX($F31-1-('2.1 Kraftwerk allgemein'!$F$16-'1.1 Allgemein'!$I$22+1),0),COLUMN(AL31)-1-('2.1 Kraftwerk allgemein'!$F$16-'1.1 Allgemein'!$I$22+1)),1,MIN(MAX($F31-('2.1 Kraftwerk allgemein'!$F$16-'1.1 Allgemein'!$I$22+1),1),COLUMN(AL31)-('2.1 Kraftwerk allgemein'!$F$16-'1.1 Allgemein'!$I$22+1)))))/$F31,
SUM(OFFSET('2.5 CAPEX'!AZ34,0,-MIN($F31-1,COLUMN(AL31)-1),1,MIN($F31,COLUMN(AL31))))/$F31)))))))</f>
        <v>0</v>
      </c>
      <c r="AV31" s="199">
        <f ca="1">IF('2.1 Kraftwerk allgemein'!$F$15&lt;'1.1 Allgemein'!$I$22,
IF(OR(ISNUMBER($D31)=FALSE,$F31=""),"",
IF(AND('2.5 CAPEX'!$L34&lt;&gt;"x",'2.5 CAPEX'!$M34&lt;&gt;"x"),0,
IF($F31=0,0,
IF(AV$4&lt;'2.1 Kraftwerk allgemein'!$F$16,0,
IF(AV$4='2.1 Kraftwerk allgemein'!$F$16,'2.5 CAPEX'!$J34/$F31,
IF(AV$4&lt;'2.1 Kraftwerk allgemein'!$F$16+$F31,
('2.5 CAPEX'!$J34+SUM(OFFSET('2.5 CAPEX'!BA34,0,-MIN(MAX($F31-1-('2.1 Kraftwerk allgemein'!$F$16-'2.1 Kraftwerk allgemein'!$F$15+1),0),COLUMN(AM31)-1-('2.1 Kraftwerk allgemein'!$F$16-'2.1 Kraftwerk allgemein'!$F$15+1)),1,MIN(MAX($F31-('2.1 Kraftwerk allgemein'!$F$16-'2.1 Kraftwerk allgemein'!$F$15+1),1),COLUMN(AM31)-('2.1 Kraftwerk allgemein'!$F$16-'2.1 Kraftwerk allgemein'!$F$15+1)))))/$F31,
SUM(OFFSET('2.5 CAPEX'!BA34,0,-MIN($F31-1,COLUMN(AM31)-1),1,MIN($F31,COLUMN(AM31))))/$F31)))))),
IF(OR(ISNUMBER($D31)=FALSE,$F31=""),"",
IF(AND('2.5 CAPEX'!$L34&lt;&gt;"x",'2.5 CAPEX'!$M34&lt;&gt;"x"),0,
IF($F31=0,0,
IF(AV$4&lt;'2.1 Kraftwerk allgemein'!$F$16,0,
IF(AV$4='2.1 Kraftwerk allgemein'!$F$16,'2.5 CAPEX'!$J34/$F31,
IF(AV$4&lt;'2.1 Kraftwerk allgemein'!$F$16+$F31,
('2.5 CAPEX'!$J34+SUM(OFFSET('2.5 CAPEX'!BA34,0,-MIN(MAX($F31-1-('2.1 Kraftwerk allgemein'!$F$16-'1.1 Allgemein'!$I$22+1),0),COLUMN(AM31)-1-('2.1 Kraftwerk allgemein'!$F$16-'1.1 Allgemein'!$I$22+1)),1,MIN(MAX($F31-('2.1 Kraftwerk allgemein'!$F$16-'1.1 Allgemein'!$I$22+1),1),COLUMN(AM31)-('2.1 Kraftwerk allgemein'!$F$16-'1.1 Allgemein'!$I$22+1)))))/$F31,
SUM(OFFSET('2.5 CAPEX'!BA34,0,-MIN($F31-1,COLUMN(AM31)-1),1,MIN($F31,COLUMN(AM31))))/$F31)))))))</f>
        <v>0</v>
      </c>
      <c r="AW31" s="199">
        <f ca="1">IF('2.1 Kraftwerk allgemein'!$F$15&lt;'1.1 Allgemein'!$I$22,
IF(OR(ISNUMBER($D31)=FALSE,$F31=""),"",
IF(AND('2.5 CAPEX'!$L34&lt;&gt;"x",'2.5 CAPEX'!$M34&lt;&gt;"x"),0,
IF($F31=0,0,
IF(AW$4&lt;'2.1 Kraftwerk allgemein'!$F$16,0,
IF(AW$4='2.1 Kraftwerk allgemein'!$F$16,'2.5 CAPEX'!$J34/$F31,
IF(AW$4&lt;'2.1 Kraftwerk allgemein'!$F$16+$F31,
('2.5 CAPEX'!$J34+SUM(OFFSET('2.5 CAPEX'!BB34,0,-MIN(MAX($F31-1-('2.1 Kraftwerk allgemein'!$F$16-'2.1 Kraftwerk allgemein'!$F$15+1),0),COLUMN(AN31)-1-('2.1 Kraftwerk allgemein'!$F$16-'2.1 Kraftwerk allgemein'!$F$15+1)),1,MIN(MAX($F31-('2.1 Kraftwerk allgemein'!$F$16-'2.1 Kraftwerk allgemein'!$F$15+1),1),COLUMN(AN31)-('2.1 Kraftwerk allgemein'!$F$16-'2.1 Kraftwerk allgemein'!$F$15+1)))))/$F31,
SUM(OFFSET('2.5 CAPEX'!BB34,0,-MIN($F31-1,COLUMN(AN31)-1),1,MIN($F31,COLUMN(AN31))))/$F31)))))),
IF(OR(ISNUMBER($D31)=FALSE,$F31=""),"",
IF(AND('2.5 CAPEX'!$L34&lt;&gt;"x",'2.5 CAPEX'!$M34&lt;&gt;"x"),0,
IF($F31=0,0,
IF(AW$4&lt;'2.1 Kraftwerk allgemein'!$F$16,0,
IF(AW$4='2.1 Kraftwerk allgemein'!$F$16,'2.5 CAPEX'!$J34/$F31,
IF(AW$4&lt;'2.1 Kraftwerk allgemein'!$F$16+$F31,
('2.5 CAPEX'!$J34+SUM(OFFSET('2.5 CAPEX'!BB34,0,-MIN(MAX($F31-1-('2.1 Kraftwerk allgemein'!$F$16-'1.1 Allgemein'!$I$22+1),0),COLUMN(AN31)-1-('2.1 Kraftwerk allgemein'!$F$16-'1.1 Allgemein'!$I$22+1)),1,MIN(MAX($F31-('2.1 Kraftwerk allgemein'!$F$16-'1.1 Allgemein'!$I$22+1),1),COLUMN(AN31)-('2.1 Kraftwerk allgemein'!$F$16-'1.1 Allgemein'!$I$22+1)))))/$F31,
SUM(OFFSET('2.5 CAPEX'!BB34,0,-MIN($F31-1,COLUMN(AN31)-1),1,MIN($F31,COLUMN(AN31))))/$F31)))))))</f>
        <v>0</v>
      </c>
      <c r="AX31" s="199">
        <f ca="1">IF('2.1 Kraftwerk allgemein'!$F$15&lt;'1.1 Allgemein'!$I$22,
IF(OR(ISNUMBER($D31)=FALSE,$F31=""),"",
IF(AND('2.5 CAPEX'!$L34&lt;&gt;"x",'2.5 CAPEX'!$M34&lt;&gt;"x"),0,
IF($F31=0,0,
IF(AX$4&lt;'2.1 Kraftwerk allgemein'!$F$16,0,
IF(AX$4='2.1 Kraftwerk allgemein'!$F$16,'2.5 CAPEX'!$J34/$F31,
IF(AX$4&lt;'2.1 Kraftwerk allgemein'!$F$16+$F31,
('2.5 CAPEX'!$J34+SUM(OFFSET('2.5 CAPEX'!BC34,0,-MIN(MAX($F31-1-('2.1 Kraftwerk allgemein'!$F$16-'2.1 Kraftwerk allgemein'!$F$15+1),0),COLUMN(AO31)-1-('2.1 Kraftwerk allgemein'!$F$16-'2.1 Kraftwerk allgemein'!$F$15+1)),1,MIN(MAX($F31-('2.1 Kraftwerk allgemein'!$F$16-'2.1 Kraftwerk allgemein'!$F$15+1),1),COLUMN(AO31)-('2.1 Kraftwerk allgemein'!$F$16-'2.1 Kraftwerk allgemein'!$F$15+1)))))/$F31,
SUM(OFFSET('2.5 CAPEX'!BC34,0,-MIN($F31-1,COLUMN(AO31)-1),1,MIN($F31,COLUMN(AO31))))/$F31)))))),
IF(OR(ISNUMBER($D31)=FALSE,$F31=""),"",
IF(AND('2.5 CAPEX'!$L34&lt;&gt;"x",'2.5 CAPEX'!$M34&lt;&gt;"x"),0,
IF($F31=0,0,
IF(AX$4&lt;'2.1 Kraftwerk allgemein'!$F$16,0,
IF(AX$4='2.1 Kraftwerk allgemein'!$F$16,'2.5 CAPEX'!$J34/$F31,
IF(AX$4&lt;'2.1 Kraftwerk allgemein'!$F$16+$F31,
('2.5 CAPEX'!$J34+SUM(OFFSET('2.5 CAPEX'!BC34,0,-MIN(MAX($F31-1-('2.1 Kraftwerk allgemein'!$F$16-'1.1 Allgemein'!$I$22+1),0),COLUMN(AO31)-1-('2.1 Kraftwerk allgemein'!$F$16-'1.1 Allgemein'!$I$22+1)),1,MIN(MAX($F31-('2.1 Kraftwerk allgemein'!$F$16-'1.1 Allgemein'!$I$22+1),1),COLUMN(AO31)-('2.1 Kraftwerk allgemein'!$F$16-'1.1 Allgemein'!$I$22+1)))))/$F31,
SUM(OFFSET('2.5 CAPEX'!BC34,0,-MIN($F31-1,COLUMN(AO31)-1),1,MIN($F31,COLUMN(AO31))))/$F31)))))))</f>
        <v>0</v>
      </c>
      <c r="AY31" s="199">
        <f ca="1">IF('2.1 Kraftwerk allgemein'!$F$15&lt;'1.1 Allgemein'!$I$22,
IF(OR(ISNUMBER($D31)=FALSE,$F31=""),"",
IF(AND('2.5 CAPEX'!$L34&lt;&gt;"x",'2.5 CAPEX'!$M34&lt;&gt;"x"),0,
IF($F31=0,0,
IF(AY$4&lt;'2.1 Kraftwerk allgemein'!$F$16,0,
IF(AY$4='2.1 Kraftwerk allgemein'!$F$16,'2.5 CAPEX'!$J34/$F31,
IF(AY$4&lt;'2.1 Kraftwerk allgemein'!$F$16+$F31,
('2.5 CAPEX'!$J34+SUM(OFFSET('2.5 CAPEX'!BD34,0,-MIN(MAX($F31-1-('2.1 Kraftwerk allgemein'!$F$16-'2.1 Kraftwerk allgemein'!$F$15+1),0),COLUMN(AP31)-1-('2.1 Kraftwerk allgemein'!$F$16-'2.1 Kraftwerk allgemein'!$F$15+1)),1,MIN(MAX($F31-('2.1 Kraftwerk allgemein'!$F$16-'2.1 Kraftwerk allgemein'!$F$15+1),1),COLUMN(AP31)-('2.1 Kraftwerk allgemein'!$F$16-'2.1 Kraftwerk allgemein'!$F$15+1)))))/$F31,
SUM(OFFSET('2.5 CAPEX'!BD34,0,-MIN($F31-1,COLUMN(AP31)-1),1,MIN($F31,COLUMN(AP31))))/$F31)))))),
IF(OR(ISNUMBER($D31)=FALSE,$F31=""),"",
IF(AND('2.5 CAPEX'!$L34&lt;&gt;"x",'2.5 CAPEX'!$M34&lt;&gt;"x"),0,
IF($F31=0,0,
IF(AY$4&lt;'2.1 Kraftwerk allgemein'!$F$16,0,
IF(AY$4='2.1 Kraftwerk allgemein'!$F$16,'2.5 CAPEX'!$J34/$F31,
IF(AY$4&lt;'2.1 Kraftwerk allgemein'!$F$16+$F31,
('2.5 CAPEX'!$J34+SUM(OFFSET('2.5 CAPEX'!BD34,0,-MIN(MAX($F31-1-('2.1 Kraftwerk allgemein'!$F$16-'1.1 Allgemein'!$I$22+1),0),COLUMN(AP31)-1-('2.1 Kraftwerk allgemein'!$F$16-'1.1 Allgemein'!$I$22+1)),1,MIN(MAX($F31-('2.1 Kraftwerk allgemein'!$F$16-'1.1 Allgemein'!$I$22+1),1),COLUMN(AP31)-('2.1 Kraftwerk allgemein'!$F$16-'1.1 Allgemein'!$I$22+1)))))/$F31,
SUM(OFFSET('2.5 CAPEX'!BD34,0,-MIN($F31-1,COLUMN(AP31)-1),1,MIN($F31,COLUMN(AP31))))/$F31)))))))</f>
        <v>0</v>
      </c>
      <c r="AZ31" s="199">
        <f ca="1">IF('2.1 Kraftwerk allgemein'!$F$15&lt;'1.1 Allgemein'!$I$22,
IF(OR(ISNUMBER($D31)=FALSE,$F31=""),"",
IF(AND('2.5 CAPEX'!$L34&lt;&gt;"x",'2.5 CAPEX'!$M34&lt;&gt;"x"),0,
IF($F31=0,0,
IF(AZ$4&lt;'2.1 Kraftwerk allgemein'!$F$16,0,
IF(AZ$4='2.1 Kraftwerk allgemein'!$F$16,'2.5 CAPEX'!$J34/$F31,
IF(AZ$4&lt;'2.1 Kraftwerk allgemein'!$F$16+$F31,
('2.5 CAPEX'!$J34+SUM(OFFSET('2.5 CAPEX'!BE34,0,-MIN(MAX($F31-1-('2.1 Kraftwerk allgemein'!$F$16-'2.1 Kraftwerk allgemein'!$F$15+1),0),COLUMN(AQ31)-1-('2.1 Kraftwerk allgemein'!$F$16-'2.1 Kraftwerk allgemein'!$F$15+1)),1,MIN(MAX($F31-('2.1 Kraftwerk allgemein'!$F$16-'2.1 Kraftwerk allgemein'!$F$15+1),1),COLUMN(AQ31)-('2.1 Kraftwerk allgemein'!$F$16-'2.1 Kraftwerk allgemein'!$F$15+1)))))/$F31,
SUM(OFFSET('2.5 CAPEX'!BE34,0,-MIN($F31-1,COLUMN(AQ31)-1),1,MIN($F31,COLUMN(AQ31))))/$F31)))))),
IF(OR(ISNUMBER($D31)=FALSE,$F31=""),"",
IF(AND('2.5 CAPEX'!$L34&lt;&gt;"x",'2.5 CAPEX'!$M34&lt;&gt;"x"),0,
IF($F31=0,0,
IF(AZ$4&lt;'2.1 Kraftwerk allgemein'!$F$16,0,
IF(AZ$4='2.1 Kraftwerk allgemein'!$F$16,'2.5 CAPEX'!$J34/$F31,
IF(AZ$4&lt;'2.1 Kraftwerk allgemein'!$F$16+$F31,
('2.5 CAPEX'!$J34+SUM(OFFSET('2.5 CAPEX'!BE34,0,-MIN(MAX($F31-1-('2.1 Kraftwerk allgemein'!$F$16-'1.1 Allgemein'!$I$22+1),0),COLUMN(AQ31)-1-('2.1 Kraftwerk allgemein'!$F$16-'1.1 Allgemein'!$I$22+1)),1,MIN(MAX($F31-('2.1 Kraftwerk allgemein'!$F$16-'1.1 Allgemein'!$I$22+1),1),COLUMN(AQ31)-('2.1 Kraftwerk allgemein'!$F$16-'1.1 Allgemein'!$I$22+1)))))/$F31,
SUM(OFFSET('2.5 CAPEX'!BE34,0,-MIN($F31-1,COLUMN(AQ31)-1),1,MIN($F31,COLUMN(AQ31))))/$F31)))))))</f>
        <v>0</v>
      </c>
      <c r="BA31" s="199">
        <f ca="1">IF('2.1 Kraftwerk allgemein'!$F$15&lt;'1.1 Allgemein'!$I$22,
IF(OR(ISNUMBER($D31)=FALSE,$F31=""),"",
IF(AND('2.5 CAPEX'!$L34&lt;&gt;"x",'2.5 CAPEX'!$M34&lt;&gt;"x"),0,
IF($F31=0,0,
IF(BA$4&lt;'2.1 Kraftwerk allgemein'!$F$16,0,
IF(BA$4='2.1 Kraftwerk allgemein'!$F$16,'2.5 CAPEX'!$J34/$F31,
IF(BA$4&lt;'2.1 Kraftwerk allgemein'!$F$16+$F31,
('2.5 CAPEX'!$J34+SUM(OFFSET('2.5 CAPEX'!BF34,0,-MIN(MAX($F31-1-('2.1 Kraftwerk allgemein'!$F$16-'2.1 Kraftwerk allgemein'!$F$15+1),0),COLUMN(AR31)-1-('2.1 Kraftwerk allgemein'!$F$16-'2.1 Kraftwerk allgemein'!$F$15+1)),1,MIN(MAX($F31-('2.1 Kraftwerk allgemein'!$F$16-'2.1 Kraftwerk allgemein'!$F$15+1),1),COLUMN(AR31)-('2.1 Kraftwerk allgemein'!$F$16-'2.1 Kraftwerk allgemein'!$F$15+1)))))/$F31,
SUM(OFFSET('2.5 CAPEX'!BF34,0,-MIN($F31-1,COLUMN(AR31)-1),1,MIN($F31,COLUMN(AR31))))/$F31)))))),
IF(OR(ISNUMBER($D31)=FALSE,$F31=""),"",
IF(AND('2.5 CAPEX'!$L34&lt;&gt;"x",'2.5 CAPEX'!$M34&lt;&gt;"x"),0,
IF($F31=0,0,
IF(BA$4&lt;'2.1 Kraftwerk allgemein'!$F$16,0,
IF(BA$4='2.1 Kraftwerk allgemein'!$F$16,'2.5 CAPEX'!$J34/$F31,
IF(BA$4&lt;'2.1 Kraftwerk allgemein'!$F$16+$F31,
('2.5 CAPEX'!$J34+SUM(OFFSET('2.5 CAPEX'!BF34,0,-MIN(MAX($F31-1-('2.1 Kraftwerk allgemein'!$F$16-'1.1 Allgemein'!$I$22+1),0),COLUMN(AR31)-1-('2.1 Kraftwerk allgemein'!$F$16-'1.1 Allgemein'!$I$22+1)),1,MIN(MAX($F31-('2.1 Kraftwerk allgemein'!$F$16-'1.1 Allgemein'!$I$22+1),1),COLUMN(AR31)-('2.1 Kraftwerk allgemein'!$F$16-'1.1 Allgemein'!$I$22+1)))))/$F31,
SUM(OFFSET('2.5 CAPEX'!BF34,0,-MIN($F31-1,COLUMN(AR31)-1),1,MIN($F31,COLUMN(AR31))))/$F31)))))))</f>
        <v>0</v>
      </c>
      <c r="BB31" s="199">
        <f ca="1">IF('2.1 Kraftwerk allgemein'!$F$15&lt;'1.1 Allgemein'!$I$22,
IF(OR(ISNUMBER($D31)=FALSE,$F31=""),"",
IF(AND('2.5 CAPEX'!$L34&lt;&gt;"x",'2.5 CAPEX'!$M34&lt;&gt;"x"),0,
IF($F31=0,0,
IF(BB$4&lt;'2.1 Kraftwerk allgemein'!$F$16,0,
IF(BB$4='2.1 Kraftwerk allgemein'!$F$16,'2.5 CAPEX'!$J34/$F31,
IF(BB$4&lt;'2.1 Kraftwerk allgemein'!$F$16+$F31,
('2.5 CAPEX'!$J34+SUM(OFFSET('2.5 CAPEX'!BG34,0,-MIN(MAX($F31-1-('2.1 Kraftwerk allgemein'!$F$16-'2.1 Kraftwerk allgemein'!$F$15+1),0),COLUMN(AS31)-1-('2.1 Kraftwerk allgemein'!$F$16-'2.1 Kraftwerk allgemein'!$F$15+1)),1,MIN(MAX($F31-('2.1 Kraftwerk allgemein'!$F$16-'2.1 Kraftwerk allgemein'!$F$15+1),1),COLUMN(AS31)-('2.1 Kraftwerk allgemein'!$F$16-'2.1 Kraftwerk allgemein'!$F$15+1)))))/$F31,
SUM(OFFSET('2.5 CAPEX'!BG34,0,-MIN($F31-1,COLUMN(AS31)-1),1,MIN($F31,COLUMN(AS31))))/$F31)))))),
IF(OR(ISNUMBER($D31)=FALSE,$F31=""),"",
IF(AND('2.5 CAPEX'!$L34&lt;&gt;"x",'2.5 CAPEX'!$M34&lt;&gt;"x"),0,
IF($F31=0,0,
IF(BB$4&lt;'2.1 Kraftwerk allgemein'!$F$16,0,
IF(BB$4='2.1 Kraftwerk allgemein'!$F$16,'2.5 CAPEX'!$J34/$F31,
IF(BB$4&lt;'2.1 Kraftwerk allgemein'!$F$16+$F31,
('2.5 CAPEX'!$J34+SUM(OFFSET('2.5 CAPEX'!BG34,0,-MIN(MAX($F31-1-('2.1 Kraftwerk allgemein'!$F$16-'1.1 Allgemein'!$I$22+1),0),COLUMN(AS31)-1-('2.1 Kraftwerk allgemein'!$F$16-'1.1 Allgemein'!$I$22+1)),1,MIN(MAX($F31-('2.1 Kraftwerk allgemein'!$F$16-'1.1 Allgemein'!$I$22+1),1),COLUMN(AS31)-('2.1 Kraftwerk allgemein'!$F$16-'1.1 Allgemein'!$I$22+1)))))/$F31,
SUM(OFFSET('2.5 CAPEX'!BG34,0,-MIN($F31-1,COLUMN(AS31)-1),1,MIN($F31,COLUMN(AS31))))/$F31)))))))</f>
        <v>0</v>
      </c>
      <c r="BC31" s="199">
        <f ca="1">IF('2.1 Kraftwerk allgemein'!$F$15&lt;'1.1 Allgemein'!$I$22,
IF(OR(ISNUMBER($D31)=FALSE,$F31=""),"",
IF(AND('2.5 CAPEX'!$L34&lt;&gt;"x",'2.5 CAPEX'!$M34&lt;&gt;"x"),0,
IF($F31=0,0,
IF(BC$4&lt;'2.1 Kraftwerk allgemein'!$F$16,0,
IF(BC$4='2.1 Kraftwerk allgemein'!$F$16,'2.5 CAPEX'!$J34/$F31,
IF(BC$4&lt;'2.1 Kraftwerk allgemein'!$F$16+$F31,
('2.5 CAPEX'!$J34+SUM(OFFSET('2.5 CAPEX'!BH34,0,-MIN(MAX($F31-1-('2.1 Kraftwerk allgemein'!$F$16-'2.1 Kraftwerk allgemein'!$F$15+1),0),COLUMN(AT31)-1-('2.1 Kraftwerk allgemein'!$F$16-'2.1 Kraftwerk allgemein'!$F$15+1)),1,MIN(MAX($F31-('2.1 Kraftwerk allgemein'!$F$16-'2.1 Kraftwerk allgemein'!$F$15+1),1),COLUMN(AT31)-('2.1 Kraftwerk allgemein'!$F$16-'2.1 Kraftwerk allgemein'!$F$15+1)))))/$F31,
SUM(OFFSET('2.5 CAPEX'!BH34,0,-MIN($F31-1,COLUMN(AT31)-1),1,MIN($F31,COLUMN(AT31))))/$F31)))))),
IF(OR(ISNUMBER($D31)=FALSE,$F31=""),"",
IF(AND('2.5 CAPEX'!$L34&lt;&gt;"x",'2.5 CAPEX'!$M34&lt;&gt;"x"),0,
IF($F31=0,0,
IF(BC$4&lt;'2.1 Kraftwerk allgemein'!$F$16,0,
IF(BC$4='2.1 Kraftwerk allgemein'!$F$16,'2.5 CAPEX'!$J34/$F31,
IF(BC$4&lt;'2.1 Kraftwerk allgemein'!$F$16+$F31,
('2.5 CAPEX'!$J34+SUM(OFFSET('2.5 CAPEX'!BH34,0,-MIN(MAX($F31-1-('2.1 Kraftwerk allgemein'!$F$16-'1.1 Allgemein'!$I$22+1),0),COLUMN(AT31)-1-('2.1 Kraftwerk allgemein'!$F$16-'1.1 Allgemein'!$I$22+1)),1,MIN(MAX($F31-('2.1 Kraftwerk allgemein'!$F$16-'1.1 Allgemein'!$I$22+1),1),COLUMN(AT31)-('2.1 Kraftwerk allgemein'!$F$16-'1.1 Allgemein'!$I$22+1)))))/$F31,
SUM(OFFSET('2.5 CAPEX'!BH34,0,-MIN($F31-1,COLUMN(AT31)-1),1,MIN($F31,COLUMN(AT31))))/$F31)))))))</f>
        <v>0</v>
      </c>
      <c r="BD31" s="199">
        <f ca="1">IF('2.1 Kraftwerk allgemein'!$F$15&lt;'1.1 Allgemein'!$I$22,
IF(OR(ISNUMBER($D31)=FALSE,$F31=""),"",
IF(AND('2.5 CAPEX'!$L34&lt;&gt;"x",'2.5 CAPEX'!$M34&lt;&gt;"x"),0,
IF($F31=0,0,
IF(BD$4&lt;'2.1 Kraftwerk allgemein'!$F$16,0,
IF(BD$4='2.1 Kraftwerk allgemein'!$F$16,'2.5 CAPEX'!$J34/$F31,
IF(BD$4&lt;'2.1 Kraftwerk allgemein'!$F$16+$F31,
('2.5 CAPEX'!$J34+SUM(OFFSET('2.5 CAPEX'!BI34,0,-MIN(MAX($F31-1-('2.1 Kraftwerk allgemein'!$F$16-'2.1 Kraftwerk allgemein'!$F$15+1),0),COLUMN(AU31)-1-('2.1 Kraftwerk allgemein'!$F$16-'2.1 Kraftwerk allgemein'!$F$15+1)),1,MIN(MAX($F31-('2.1 Kraftwerk allgemein'!$F$16-'2.1 Kraftwerk allgemein'!$F$15+1),1),COLUMN(AU31)-('2.1 Kraftwerk allgemein'!$F$16-'2.1 Kraftwerk allgemein'!$F$15+1)))))/$F31,
SUM(OFFSET('2.5 CAPEX'!BI34,0,-MIN($F31-1,COLUMN(AU31)-1),1,MIN($F31,COLUMN(AU31))))/$F31)))))),
IF(OR(ISNUMBER($D31)=FALSE,$F31=""),"",
IF(AND('2.5 CAPEX'!$L34&lt;&gt;"x",'2.5 CAPEX'!$M34&lt;&gt;"x"),0,
IF($F31=0,0,
IF(BD$4&lt;'2.1 Kraftwerk allgemein'!$F$16,0,
IF(BD$4='2.1 Kraftwerk allgemein'!$F$16,'2.5 CAPEX'!$J34/$F31,
IF(BD$4&lt;'2.1 Kraftwerk allgemein'!$F$16+$F31,
('2.5 CAPEX'!$J34+SUM(OFFSET('2.5 CAPEX'!BI34,0,-MIN(MAX($F31-1-('2.1 Kraftwerk allgemein'!$F$16-'1.1 Allgemein'!$I$22+1),0),COLUMN(AU31)-1-('2.1 Kraftwerk allgemein'!$F$16-'1.1 Allgemein'!$I$22+1)),1,MIN(MAX($F31-('2.1 Kraftwerk allgemein'!$F$16-'1.1 Allgemein'!$I$22+1),1),COLUMN(AU31)-('2.1 Kraftwerk allgemein'!$F$16-'1.1 Allgemein'!$I$22+1)))))/$F31,
SUM(OFFSET('2.5 CAPEX'!BI34,0,-MIN($F31-1,COLUMN(AU31)-1),1,MIN($F31,COLUMN(AU31))))/$F31)))))))</f>
        <v>0</v>
      </c>
      <c r="BE31" s="199">
        <f ca="1">IF('2.1 Kraftwerk allgemein'!$F$15&lt;'1.1 Allgemein'!$I$22,
IF(OR(ISNUMBER($D31)=FALSE,$F31=""),"",
IF(AND('2.5 CAPEX'!$L34&lt;&gt;"x",'2.5 CAPEX'!$M34&lt;&gt;"x"),0,
IF($F31=0,0,
IF(BE$4&lt;'2.1 Kraftwerk allgemein'!$F$16,0,
IF(BE$4='2.1 Kraftwerk allgemein'!$F$16,'2.5 CAPEX'!$J34/$F31,
IF(BE$4&lt;'2.1 Kraftwerk allgemein'!$F$16+$F31,
('2.5 CAPEX'!$J34+SUM(OFFSET('2.5 CAPEX'!BJ34,0,-MIN(MAX($F31-1-('2.1 Kraftwerk allgemein'!$F$16-'2.1 Kraftwerk allgemein'!$F$15+1),0),COLUMN(AV31)-1-('2.1 Kraftwerk allgemein'!$F$16-'2.1 Kraftwerk allgemein'!$F$15+1)),1,MIN(MAX($F31-('2.1 Kraftwerk allgemein'!$F$16-'2.1 Kraftwerk allgemein'!$F$15+1),1),COLUMN(AV31)-('2.1 Kraftwerk allgemein'!$F$16-'2.1 Kraftwerk allgemein'!$F$15+1)))))/$F31,
SUM(OFFSET('2.5 CAPEX'!BJ34,0,-MIN($F31-1,COLUMN(AV31)-1),1,MIN($F31,COLUMN(AV31))))/$F31)))))),
IF(OR(ISNUMBER($D31)=FALSE,$F31=""),"",
IF(AND('2.5 CAPEX'!$L34&lt;&gt;"x",'2.5 CAPEX'!$M34&lt;&gt;"x"),0,
IF($F31=0,0,
IF(BE$4&lt;'2.1 Kraftwerk allgemein'!$F$16,0,
IF(BE$4='2.1 Kraftwerk allgemein'!$F$16,'2.5 CAPEX'!$J34/$F31,
IF(BE$4&lt;'2.1 Kraftwerk allgemein'!$F$16+$F31,
('2.5 CAPEX'!$J34+SUM(OFFSET('2.5 CAPEX'!BJ34,0,-MIN(MAX($F31-1-('2.1 Kraftwerk allgemein'!$F$16-'1.1 Allgemein'!$I$22+1),0),COLUMN(AV31)-1-('2.1 Kraftwerk allgemein'!$F$16-'1.1 Allgemein'!$I$22+1)),1,MIN(MAX($F31-('2.1 Kraftwerk allgemein'!$F$16-'1.1 Allgemein'!$I$22+1),1),COLUMN(AV31)-('2.1 Kraftwerk allgemein'!$F$16-'1.1 Allgemein'!$I$22+1)))))/$F31,
SUM(OFFSET('2.5 CAPEX'!BJ34,0,-MIN($F31-1,COLUMN(AV31)-1),1,MIN($F31,COLUMN(AV31))))/$F31)))))))</f>
        <v>0</v>
      </c>
      <c r="BF31" s="199">
        <f ca="1">IF('2.1 Kraftwerk allgemein'!$F$15&lt;'1.1 Allgemein'!$I$22,
IF(OR(ISNUMBER($D31)=FALSE,$F31=""),"",
IF(AND('2.5 CAPEX'!$L34&lt;&gt;"x",'2.5 CAPEX'!$M34&lt;&gt;"x"),0,
IF($F31=0,0,
IF(BF$4&lt;'2.1 Kraftwerk allgemein'!$F$16,0,
IF(BF$4='2.1 Kraftwerk allgemein'!$F$16,'2.5 CAPEX'!$J34/$F31,
IF(BF$4&lt;'2.1 Kraftwerk allgemein'!$F$16+$F31,
('2.5 CAPEX'!$J34+SUM(OFFSET('2.5 CAPEX'!BK34,0,-MIN(MAX($F31-1-('2.1 Kraftwerk allgemein'!$F$16-'2.1 Kraftwerk allgemein'!$F$15+1),0),COLUMN(AW31)-1-('2.1 Kraftwerk allgemein'!$F$16-'2.1 Kraftwerk allgemein'!$F$15+1)),1,MIN(MAX($F31-('2.1 Kraftwerk allgemein'!$F$16-'2.1 Kraftwerk allgemein'!$F$15+1),1),COLUMN(AW31)-('2.1 Kraftwerk allgemein'!$F$16-'2.1 Kraftwerk allgemein'!$F$15+1)))))/$F31,
SUM(OFFSET('2.5 CAPEX'!BK34,0,-MIN($F31-1,COLUMN(AW31)-1),1,MIN($F31,COLUMN(AW31))))/$F31)))))),
IF(OR(ISNUMBER($D31)=FALSE,$F31=""),"",
IF(AND('2.5 CAPEX'!$L34&lt;&gt;"x",'2.5 CAPEX'!$M34&lt;&gt;"x"),0,
IF($F31=0,0,
IF(BF$4&lt;'2.1 Kraftwerk allgemein'!$F$16,0,
IF(BF$4='2.1 Kraftwerk allgemein'!$F$16,'2.5 CAPEX'!$J34/$F31,
IF(BF$4&lt;'2.1 Kraftwerk allgemein'!$F$16+$F31,
('2.5 CAPEX'!$J34+SUM(OFFSET('2.5 CAPEX'!BK34,0,-MIN(MAX($F31-1-('2.1 Kraftwerk allgemein'!$F$16-'1.1 Allgemein'!$I$22+1),0),COLUMN(AW31)-1-('2.1 Kraftwerk allgemein'!$F$16-'1.1 Allgemein'!$I$22+1)),1,MIN(MAX($F31-('2.1 Kraftwerk allgemein'!$F$16-'1.1 Allgemein'!$I$22+1),1),COLUMN(AW31)-('2.1 Kraftwerk allgemein'!$F$16-'1.1 Allgemein'!$I$22+1)))))/$F31,
SUM(OFFSET('2.5 CAPEX'!BK34,0,-MIN($F31-1,COLUMN(AW31)-1),1,MIN($F31,COLUMN(AW31))))/$F31)))))))</f>
        <v>0</v>
      </c>
      <c r="BG31" s="199">
        <f ca="1">IF('2.1 Kraftwerk allgemein'!$F$15&lt;'1.1 Allgemein'!$I$22,
IF(OR(ISNUMBER($D31)=FALSE,$F31=""),"",
IF(AND('2.5 CAPEX'!$L34&lt;&gt;"x",'2.5 CAPEX'!$M34&lt;&gt;"x"),0,
IF($F31=0,0,
IF(BG$4&lt;'2.1 Kraftwerk allgemein'!$F$16,0,
IF(BG$4='2.1 Kraftwerk allgemein'!$F$16,'2.5 CAPEX'!$J34/$F31,
IF(BG$4&lt;'2.1 Kraftwerk allgemein'!$F$16+$F31,
('2.5 CAPEX'!$J34+SUM(OFFSET('2.5 CAPEX'!BL34,0,-MIN(MAX($F31-1-('2.1 Kraftwerk allgemein'!$F$16-'2.1 Kraftwerk allgemein'!$F$15+1),0),COLUMN(AX31)-1-('2.1 Kraftwerk allgemein'!$F$16-'2.1 Kraftwerk allgemein'!$F$15+1)),1,MIN(MAX($F31-('2.1 Kraftwerk allgemein'!$F$16-'2.1 Kraftwerk allgemein'!$F$15+1),1),COLUMN(AX31)-('2.1 Kraftwerk allgemein'!$F$16-'2.1 Kraftwerk allgemein'!$F$15+1)))))/$F31,
SUM(OFFSET('2.5 CAPEX'!BL34,0,-MIN($F31-1,COLUMN(AX31)-1),1,MIN($F31,COLUMN(AX31))))/$F31)))))),
IF(OR(ISNUMBER($D31)=FALSE,$F31=""),"",
IF(AND('2.5 CAPEX'!$L34&lt;&gt;"x",'2.5 CAPEX'!$M34&lt;&gt;"x"),0,
IF($F31=0,0,
IF(BG$4&lt;'2.1 Kraftwerk allgemein'!$F$16,0,
IF(BG$4='2.1 Kraftwerk allgemein'!$F$16,'2.5 CAPEX'!$J34/$F31,
IF(BG$4&lt;'2.1 Kraftwerk allgemein'!$F$16+$F31,
('2.5 CAPEX'!$J34+SUM(OFFSET('2.5 CAPEX'!BL34,0,-MIN(MAX($F31-1-('2.1 Kraftwerk allgemein'!$F$16-'1.1 Allgemein'!$I$22+1),0),COLUMN(AX31)-1-('2.1 Kraftwerk allgemein'!$F$16-'1.1 Allgemein'!$I$22+1)),1,MIN(MAX($F31-('2.1 Kraftwerk allgemein'!$F$16-'1.1 Allgemein'!$I$22+1),1),COLUMN(AX31)-('2.1 Kraftwerk allgemein'!$F$16-'1.1 Allgemein'!$I$22+1)))))/$F31,
SUM(OFFSET('2.5 CAPEX'!BL34,0,-MIN($F31-1,COLUMN(AX31)-1),1,MIN($F31,COLUMN(AX31))))/$F31)))))))</f>
        <v>0</v>
      </c>
      <c r="BH31" s="199">
        <f ca="1">IF('2.1 Kraftwerk allgemein'!$F$15&lt;'1.1 Allgemein'!$I$22,
IF(OR(ISNUMBER($D31)=FALSE,$F31=""),"",
IF(AND('2.5 CAPEX'!$L34&lt;&gt;"x",'2.5 CAPEX'!$M34&lt;&gt;"x"),0,
IF($F31=0,0,
IF(BH$4&lt;'2.1 Kraftwerk allgemein'!$F$16,0,
IF(BH$4='2.1 Kraftwerk allgemein'!$F$16,'2.5 CAPEX'!$J34/$F31,
IF(BH$4&lt;'2.1 Kraftwerk allgemein'!$F$16+$F31,
('2.5 CAPEX'!$J34+SUM(OFFSET('2.5 CAPEX'!BM34,0,-MIN(MAX($F31-1-('2.1 Kraftwerk allgemein'!$F$16-'2.1 Kraftwerk allgemein'!$F$15+1),0),COLUMN(AY31)-1-('2.1 Kraftwerk allgemein'!$F$16-'2.1 Kraftwerk allgemein'!$F$15+1)),1,MIN(MAX($F31-('2.1 Kraftwerk allgemein'!$F$16-'2.1 Kraftwerk allgemein'!$F$15+1),1),COLUMN(AY31)-('2.1 Kraftwerk allgemein'!$F$16-'2.1 Kraftwerk allgemein'!$F$15+1)))))/$F31,
SUM(OFFSET('2.5 CAPEX'!BM34,0,-MIN($F31-1,COLUMN(AY31)-1),1,MIN($F31,COLUMN(AY31))))/$F31)))))),
IF(OR(ISNUMBER($D31)=FALSE,$F31=""),"",
IF(AND('2.5 CAPEX'!$L34&lt;&gt;"x",'2.5 CAPEX'!$M34&lt;&gt;"x"),0,
IF($F31=0,0,
IF(BH$4&lt;'2.1 Kraftwerk allgemein'!$F$16,0,
IF(BH$4='2.1 Kraftwerk allgemein'!$F$16,'2.5 CAPEX'!$J34/$F31,
IF(BH$4&lt;'2.1 Kraftwerk allgemein'!$F$16+$F31,
('2.5 CAPEX'!$J34+SUM(OFFSET('2.5 CAPEX'!BM34,0,-MIN(MAX($F31-1-('2.1 Kraftwerk allgemein'!$F$16-'1.1 Allgemein'!$I$22+1),0),COLUMN(AY31)-1-('2.1 Kraftwerk allgemein'!$F$16-'1.1 Allgemein'!$I$22+1)),1,MIN(MAX($F31-('2.1 Kraftwerk allgemein'!$F$16-'1.1 Allgemein'!$I$22+1),1),COLUMN(AY31)-('2.1 Kraftwerk allgemein'!$F$16-'1.1 Allgemein'!$I$22+1)))))/$F31,
SUM(OFFSET('2.5 CAPEX'!BM34,0,-MIN($F31-1,COLUMN(AY31)-1),1,MIN($F31,COLUMN(AY31))))/$F31)))))))</f>
        <v>0</v>
      </c>
      <c r="BI31" s="199">
        <f ca="1">IF('2.1 Kraftwerk allgemein'!$F$15&lt;'1.1 Allgemein'!$I$22,
IF(OR(ISNUMBER($D31)=FALSE,$F31=""),"",
IF(AND('2.5 CAPEX'!$L34&lt;&gt;"x",'2.5 CAPEX'!$M34&lt;&gt;"x"),0,
IF($F31=0,0,
IF(BI$4&lt;'2.1 Kraftwerk allgemein'!$F$16,0,
IF(BI$4='2.1 Kraftwerk allgemein'!$F$16,'2.5 CAPEX'!$J34/$F31,
IF(BI$4&lt;'2.1 Kraftwerk allgemein'!$F$16+$F31,
('2.5 CAPEX'!$J34+SUM(OFFSET('2.5 CAPEX'!BN34,0,-MIN(MAX($F31-1-('2.1 Kraftwerk allgemein'!$F$16-'2.1 Kraftwerk allgemein'!$F$15+1),0),COLUMN(AZ31)-1-('2.1 Kraftwerk allgemein'!$F$16-'2.1 Kraftwerk allgemein'!$F$15+1)),1,MIN(MAX($F31-('2.1 Kraftwerk allgemein'!$F$16-'2.1 Kraftwerk allgemein'!$F$15+1),1),COLUMN(AZ31)-('2.1 Kraftwerk allgemein'!$F$16-'2.1 Kraftwerk allgemein'!$F$15+1)))))/$F31,
SUM(OFFSET('2.5 CAPEX'!BN34,0,-MIN($F31-1,COLUMN(AZ31)-1),1,MIN($F31,COLUMN(AZ31))))/$F31)))))),
IF(OR(ISNUMBER($D31)=FALSE,$F31=""),"",
IF(AND('2.5 CAPEX'!$L34&lt;&gt;"x",'2.5 CAPEX'!$M34&lt;&gt;"x"),0,
IF($F31=0,0,
IF(BI$4&lt;'2.1 Kraftwerk allgemein'!$F$16,0,
IF(BI$4='2.1 Kraftwerk allgemein'!$F$16,'2.5 CAPEX'!$J34/$F31,
IF(BI$4&lt;'2.1 Kraftwerk allgemein'!$F$16+$F31,
('2.5 CAPEX'!$J34+SUM(OFFSET('2.5 CAPEX'!BN34,0,-MIN(MAX($F31-1-('2.1 Kraftwerk allgemein'!$F$16-'1.1 Allgemein'!$I$22+1),0),COLUMN(AZ31)-1-('2.1 Kraftwerk allgemein'!$F$16-'1.1 Allgemein'!$I$22+1)),1,MIN(MAX($F31-('2.1 Kraftwerk allgemein'!$F$16-'1.1 Allgemein'!$I$22+1),1),COLUMN(AZ31)-('2.1 Kraftwerk allgemein'!$F$16-'1.1 Allgemein'!$I$22+1)))))/$F31,
SUM(OFFSET('2.5 CAPEX'!BN34,0,-MIN($F31-1,COLUMN(AZ31)-1),1,MIN($F31,COLUMN(AZ31))))/$F31)))))))</f>
        <v>0</v>
      </c>
      <c r="BJ31" s="199">
        <f ca="1">IF('2.1 Kraftwerk allgemein'!$F$15&lt;'1.1 Allgemein'!$I$22,
IF(OR(ISNUMBER($D31)=FALSE,$F31=""),"",
IF(AND('2.5 CAPEX'!$L34&lt;&gt;"x",'2.5 CAPEX'!$M34&lt;&gt;"x"),0,
IF($F31=0,0,
IF(BJ$4&lt;'2.1 Kraftwerk allgemein'!$F$16,0,
IF(BJ$4='2.1 Kraftwerk allgemein'!$F$16,'2.5 CAPEX'!$J34/$F31,
IF(BJ$4&lt;'2.1 Kraftwerk allgemein'!$F$16+$F31,
('2.5 CAPEX'!$J34+SUM(OFFSET('2.5 CAPEX'!BO34,0,-MIN(MAX($F31-1-('2.1 Kraftwerk allgemein'!$F$16-'2.1 Kraftwerk allgemein'!$F$15+1),0),COLUMN(BA31)-1-('2.1 Kraftwerk allgemein'!$F$16-'2.1 Kraftwerk allgemein'!$F$15+1)),1,MIN(MAX($F31-('2.1 Kraftwerk allgemein'!$F$16-'2.1 Kraftwerk allgemein'!$F$15+1),1),COLUMN(BA31)-('2.1 Kraftwerk allgemein'!$F$16-'2.1 Kraftwerk allgemein'!$F$15+1)))))/$F31,
SUM(OFFSET('2.5 CAPEX'!BO34,0,-MIN($F31-1,COLUMN(BA31)-1),1,MIN($F31,COLUMN(BA31))))/$F31)))))),
IF(OR(ISNUMBER($D31)=FALSE,$F31=""),"",
IF(AND('2.5 CAPEX'!$L34&lt;&gt;"x",'2.5 CAPEX'!$M34&lt;&gt;"x"),0,
IF($F31=0,0,
IF(BJ$4&lt;'2.1 Kraftwerk allgemein'!$F$16,0,
IF(BJ$4='2.1 Kraftwerk allgemein'!$F$16,'2.5 CAPEX'!$J34/$F31,
IF(BJ$4&lt;'2.1 Kraftwerk allgemein'!$F$16+$F31,
('2.5 CAPEX'!$J34+SUM(OFFSET('2.5 CAPEX'!BO34,0,-MIN(MAX($F31-1-('2.1 Kraftwerk allgemein'!$F$16-'1.1 Allgemein'!$I$22+1),0),COLUMN(BA31)-1-('2.1 Kraftwerk allgemein'!$F$16-'1.1 Allgemein'!$I$22+1)),1,MIN(MAX($F31-('2.1 Kraftwerk allgemein'!$F$16-'1.1 Allgemein'!$I$22+1),1),COLUMN(BA31)-('2.1 Kraftwerk allgemein'!$F$16-'1.1 Allgemein'!$I$22+1)))))/$F31,
SUM(OFFSET('2.5 CAPEX'!BO34,0,-MIN($F31-1,COLUMN(BA31)-1),1,MIN($F31,COLUMN(BA31))))/$F31)))))))</f>
        <v>0</v>
      </c>
      <c r="BK31" s="199">
        <f ca="1">IF('2.1 Kraftwerk allgemein'!$F$15&lt;'1.1 Allgemein'!$I$22,
IF(OR(ISNUMBER($D31)=FALSE,$F31=""),"",
IF(AND('2.5 CAPEX'!$L34&lt;&gt;"x",'2.5 CAPEX'!$M34&lt;&gt;"x"),0,
IF($F31=0,0,
IF(BK$4&lt;'2.1 Kraftwerk allgemein'!$F$16,0,
IF(BK$4='2.1 Kraftwerk allgemein'!$F$16,'2.5 CAPEX'!$J34/$F31,
IF(BK$4&lt;'2.1 Kraftwerk allgemein'!$F$16+$F31,
('2.5 CAPEX'!$J34+SUM(OFFSET('2.5 CAPEX'!BP34,0,-MIN(MAX($F31-1-('2.1 Kraftwerk allgemein'!$F$16-'2.1 Kraftwerk allgemein'!$F$15+1),0),COLUMN(BB31)-1-('2.1 Kraftwerk allgemein'!$F$16-'2.1 Kraftwerk allgemein'!$F$15+1)),1,MIN(MAX($F31-('2.1 Kraftwerk allgemein'!$F$16-'2.1 Kraftwerk allgemein'!$F$15+1),1),COLUMN(BB31)-('2.1 Kraftwerk allgemein'!$F$16-'2.1 Kraftwerk allgemein'!$F$15+1)))))/$F31,
SUM(OFFSET('2.5 CAPEX'!BP34,0,-MIN($F31-1,COLUMN(BB31)-1),1,MIN($F31,COLUMN(BB31))))/$F31)))))),
IF(OR(ISNUMBER($D31)=FALSE,$F31=""),"",
IF(AND('2.5 CAPEX'!$L34&lt;&gt;"x",'2.5 CAPEX'!$M34&lt;&gt;"x"),0,
IF($F31=0,0,
IF(BK$4&lt;'2.1 Kraftwerk allgemein'!$F$16,0,
IF(BK$4='2.1 Kraftwerk allgemein'!$F$16,'2.5 CAPEX'!$J34/$F31,
IF(BK$4&lt;'2.1 Kraftwerk allgemein'!$F$16+$F31,
('2.5 CAPEX'!$J34+SUM(OFFSET('2.5 CAPEX'!BP34,0,-MIN(MAX($F31-1-('2.1 Kraftwerk allgemein'!$F$16-'1.1 Allgemein'!$I$22+1),0),COLUMN(BB31)-1-('2.1 Kraftwerk allgemein'!$F$16-'1.1 Allgemein'!$I$22+1)),1,MIN(MAX($F31-('2.1 Kraftwerk allgemein'!$F$16-'1.1 Allgemein'!$I$22+1),1),COLUMN(BB31)-('2.1 Kraftwerk allgemein'!$F$16-'1.1 Allgemein'!$I$22+1)))))/$F31,
SUM(OFFSET('2.5 CAPEX'!BP34,0,-MIN($F31-1,COLUMN(BB31)-1),1,MIN($F31,COLUMN(BB31))))/$F31)))))))</f>
        <v>0</v>
      </c>
      <c r="BL31" s="199">
        <f ca="1">IF('2.1 Kraftwerk allgemein'!$F$15&lt;'1.1 Allgemein'!$I$22,
IF(OR(ISNUMBER($D31)=FALSE,$F31=""),"",
IF(AND('2.5 CAPEX'!$L34&lt;&gt;"x",'2.5 CAPEX'!$M34&lt;&gt;"x"),0,
IF($F31=0,0,
IF(BL$4&lt;'2.1 Kraftwerk allgemein'!$F$16,0,
IF(BL$4='2.1 Kraftwerk allgemein'!$F$16,'2.5 CAPEX'!$J34/$F31,
IF(BL$4&lt;'2.1 Kraftwerk allgemein'!$F$16+$F31,
('2.5 CAPEX'!$J34+SUM(OFFSET('2.5 CAPEX'!BQ34,0,-MIN(MAX($F31-1-('2.1 Kraftwerk allgemein'!$F$16-'2.1 Kraftwerk allgemein'!$F$15+1),0),COLUMN(BC31)-1-('2.1 Kraftwerk allgemein'!$F$16-'2.1 Kraftwerk allgemein'!$F$15+1)),1,MIN(MAX($F31-('2.1 Kraftwerk allgemein'!$F$16-'2.1 Kraftwerk allgemein'!$F$15+1),1),COLUMN(BC31)-('2.1 Kraftwerk allgemein'!$F$16-'2.1 Kraftwerk allgemein'!$F$15+1)))))/$F31,
SUM(OFFSET('2.5 CAPEX'!BQ34,0,-MIN($F31-1,COLUMN(BC31)-1),1,MIN($F31,COLUMN(BC31))))/$F31)))))),
IF(OR(ISNUMBER($D31)=FALSE,$F31=""),"",
IF(AND('2.5 CAPEX'!$L34&lt;&gt;"x",'2.5 CAPEX'!$M34&lt;&gt;"x"),0,
IF($F31=0,0,
IF(BL$4&lt;'2.1 Kraftwerk allgemein'!$F$16,0,
IF(BL$4='2.1 Kraftwerk allgemein'!$F$16,'2.5 CAPEX'!$J34/$F31,
IF(BL$4&lt;'2.1 Kraftwerk allgemein'!$F$16+$F31,
('2.5 CAPEX'!$J34+SUM(OFFSET('2.5 CAPEX'!BQ34,0,-MIN(MAX($F31-1-('2.1 Kraftwerk allgemein'!$F$16-'1.1 Allgemein'!$I$22+1),0),COLUMN(BC31)-1-('2.1 Kraftwerk allgemein'!$F$16-'1.1 Allgemein'!$I$22+1)),1,MIN(MAX($F31-('2.1 Kraftwerk allgemein'!$F$16-'1.1 Allgemein'!$I$22+1),1),COLUMN(BC31)-('2.1 Kraftwerk allgemein'!$F$16-'1.1 Allgemein'!$I$22+1)))))/$F31,
SUM(OFFSET('2.5 CAPEX'!BQ34,0,-MIN($F31-1,COLUMN(BC31)-1),1,MIN($F31,COLUMN(BC31))))/$F31)))))))</f>
        <v>0</v>
      </c>
      <c r="BM31" s="199">
        <f ca="1">IF('2.1 Kraftwerk allgemein'!$F$15&lt;'1.1 Allgemein'!$I$22,
IF(OR(ISNUMBER($D31)=FALSE,$F31=""),"",
IF(AND('2.5 CAPEX'!$L34&lt;&gt;"x",'2.5 CAPEX'!$M34&lt;&gt;"x"),0,
IF($F31=0,0,
IF(BM$4&lt;'2.1 Kraftwerk allgemein'!$F$16,0,
IF(BM$4='2.1 Kraftwerk allgemein'!$F$16,'2.5 CAPEX'!$J34/$F31,
IF(BM$4&lt;'2.1 Kraftwerk allgemein'!$F$16+$F31,
('2.5 CAPEX'!$J34+SUM(OFFSET('2.5 CAPEX'!BR34,0,-MIN(MAX($F31-1-('2.1 Kraftwerk allgemein'!$F$16-'2.1 Kraftwerk allgemein'!$F$15+1),0),COLUMN(BD31)-1-('2.1 Kraftwerk allgemein'!$F$16-'2.1 Kraftwerk allgemein'!$F$15+1)),1,MIN(MAX($F31-('2.1 Kraftwerk allgemein'!$F$16-'2.1 Kraftwerk allgemein'!$F$15+1),1),COLUMN(BD31)-('2.1 Kraftwerk allgemein'!$F$16-'2.1 Kraftwerk allgemein'!$F$15+1)))))/$F31,
SUM(OFFSET('2.5 CAPEX'!BR34,0,-MIN($F31-1,COLUMN(BD31)-1),1,MIN($F31,COLUMN(BD31))))/$F31)))))),
IF(OR(ISNUMBER($D31)=FALSE,$F31=""),"",
IF(AND('2.5 CAPEX'!$L34&lt;&gt;"x",'2.5 CAPEX'!$M34&lt;&gt;"x"),0,
IF($F31=0,0,
IF(BM$4&lt;'2.1 Kraftwerk allgemein'!$F$16,0,
IF(BM$4='2.1 Kraftwerk allgemein'!$F$16,'2.5 CAPEX'!$J34/$F31,
IF(BM$4&lt;'2.1 Kraftwerk allgemein'!$F$16+$F31,
('2.5 CAPEX'!$J34+SUM(OFFSET('2.5 CAPEX'!BR34,0,-MIN(MAX($F31-1-('2.1 Kraftwerk allgemein'!$F$16-'1.1 Allgemein'!$I$22+1),0),COLUMN(BD31)-1-('2.1 Kraftwerk allgemein'!$F$16-'1.1 Allgemein'!$I$22+1)),1,MIN(MAX($F31-('2.1 Kraftwerk allgemein'!$F$16-'1.1 Allgemein'!$I$22+1),1),COLUMN(BD31)-('2.1 Kraftwerk allgemein'!$F$16-'1.1 Allgemein'!$I$22+1)))))/$F31,
SUM(OFFSET('2.5 CAPEX'!BR34,0,-MIN($F31-1,COLUMN(BD31)-1),1,MIN($F31,COLUMN(BD31))))/$F31)))))))</f>
        <v>0</v>
      </c>
      <c r="BN31" s="199">
        <f ca="1">IF('2.1 Kraftwerk allgemein'!$F$15&lt;'1.1 Allgemein'!$I$22,
IF(OR(ISNUMBER($D31)=FALSE,$F31=""),"",
IF(AND('2.5 CAPEX'!$L34&lt;&gt;"x",'2.5 CAPEX'!$M34&lt;&gt;"x"),0,
IF($F31=0,0,
IF(BN$4&lt;'2.1 Kraftwerk allgemein'!$F$16,0,
IF(BN$4='2.1 Kraftwerk allgemein'!$F$16,'2.5 CAPEX'!$J34/$F31,
IF(BN$4&lt;'2.1 Kraftwerk allgemein'!$F$16+$F31,
('2.5 CAPEX'!$J34+SUM(OFFSET('2.5 CAPEX'!BS34,0,-MIN(MAX($F31-1-('2.1 Kraftwerk allgemein'!$F$16-'2.1 Kraftwerk allgemein'!$F$15+1),0),COLUMN(BE31)-1-('2.1 Kraftwerk allgemein'!$F$16-'2.1 Kraftwerk allgemein'!$F$15+1)),1,MIN(MAX($F31-('2.1 Kraftwerk allgemein'!$F$16-'2.1 Kraftwerk allgemein'!$F$15+1),1),COLUMN(BE31)-('2.1 Kraftwerk allgemein'!$F$16-'2.1 Kraftwerk allgemein'!$F$15+1)))))/$F31,
SUM(OFFSET('2.5 CAPEX'!BS34,0,-MIN($F31-1,COLUMN(BE31)-1),1,MIN($F31,COLUMN(BE31))))/$F31)))))),
IF(OR(ISNUMBER($D31)=FALSE,$F31=""),"",
IF(AND('2.5 CAPEX'!$L34&lt;&gt;"x",'2.5 CAPEX'!$M34&lt;&gt;"x"),0,
IF($F31=0,0,
IF(BN$4&lt;'2.1 Kraftwerk allgemein'!$F$16,0,
IF(BN$4='2.1 Kraftwerk allgemein'!$F$16,'2.5 CAPEX'!$J34/$F31,
IF(BN$4&lt;'2.1 Kraftwerk allgemein'!$F$16+$F31,
('2.5 CAPEX'!$J34+SUM(OFFSET('2.5 CAPEX'!BS34,0,-MIN(MAX($F31-1-('2.1 Kraftwerk allgemein'!$F$16-'1.1 Allgemein'!$I$22+1),0),COLUMN(BE31)-1-('2.1 Kraftwerk allgemein'!$F$16-'1.1 Allgemein'!$I$22+1)),1,MIN(MAX($F31-('2.1 Kraftwerk allgemein'!$F$16-'1.1 Allgemein'!$I$22+1),1),COLUMN(BE31)-('2.1 Kraftwerk allgemein'!$F$16-'1.1 Allgemein'!$I$22+1)))))/$F31,
SUM(OFFSET('2.5 CAPEX'!BS34,0,-MIN($F31-1,COLUMN(BE31)-1),1,MIN($F31,COLUMN(BE31))))/$F31)))))))</f>
        <v>0</v>
      </c>
      <c r="BO31" s="199">
        <f ca="1">IF('2.1 Kraftwerk allgemein'!$F$15&lt;'1.1 Allgemein'!$I$22,
IF(OR(ISNUMBER($D31)=FALSE,$F31=""),"",
IF(AND('2.5 CAPEX'!$L34&lt;&gt;"x",'2.5 CAPEX'!$M34&lt;&gt;"x"),0,
IF($F31=0,0,
IF(BO$4&lt;'2.1 Kraftwerk allgemein'!$F$16,0,
IF(BO$4='2.1 Kraftwerk allgemein'!$F$16,'2.5 CAPEX'!$J34/$F31,
IF(BO$4&lt;'2.1 Kraftwerk allgemein'!$F$16+$F31,
('2.5 CAPEX'!$J34+SUM(OFFSET('2.5 CAPEX'!BT34,0,-MIN(MAX($F31-1-('2.1 Kraftwerk allgemein'!$F$16-'2.1 Kraftwerk allgemein'!$F$15+1),0),COLUMN(BF31)-1-('2.1 Kraftwerk allgemein'!$F$16-'2.1 Kraftwerk allgemein'!$F$15+1)),1,MIN(MAX($F31-('2.1 Kraftwerk allgemein'!$F$16-'2.1 Kraftwerk allgemein'!$F$15+1),1),COLUMN(BF31)-('2.1 Kraftwerk allgemein'!$F$16-'2.1 Kraftwerk allgemein'!$F$15+1)))))/$F31,
SUM(OFFSET('2.5 CAPEX'!BT34,0,-MIN($F31-1,COLUMN(BF31)-1),1,MIN($F31,COLUMN(BF31))))/$F31)))))),
IF(OR(ISNUMBER($D31)=FALSE,$F31=""),"",
IF(AND('2.5 CAPEX'!$L34&lt;&gt;"x",'2.5 CAPEX'!$M34&lt;&gt;"x"),0,
IF($F31=0,0,
IF(BO$4&lt;'2.1 Kraftwerk allgemein'!$F$16,0,
IF(BO$4='2.1 Kraftwerk allgemein'!$F$16,'2.5 CAPEX'!$J34/$F31,
IF(BO$4&lt;'2.1 Kraftwerk allgemein'!$F$16+$F31,
('2.5 CAPEX'!$J34+SUM(OFFSET('2.5 CAPEX'!BT34,0,-MIN(MAX($F31-1-('2.1 Kraftwerk allgemein'!$F$16-'1.1 Allgemein'!$I$22+1),0),COLUMN(BF31)-1-('2.1 Kraftwerk allgemein'!$F$16-'1.1 Allgemein'!$I$22+1)),1,MIN(MAX($F31-('2.1 Kraftwerk allgemein'!$F$16-'1.1 Allgemein'!$I$22+1),1),COLUMN(BF31)-('2.1 Kraftwerk allgemein'!$F$16-'1.1 Allgemein'!$I$22+1)))))/$F31,
SUM(OFFSET('2.5 CAPEX'!BT34,0,-MIN($F31-1,COLUMN(BF31)-1),1,MIN($F31,COLUMN(BF31))))/$F31)))))))</f>
        <v>0</v>
      </c>
      <c r="BP31" s="199">
        <f ca="1">IF('2.1 Kraftwerk allgemein'!$F$15&lt;'1.1 Allgemein'!$I$22,
IF(OR(ISNUMBER($D31)=FALSE,$F31=""),"",
IF(AND('2.5 CAPEX'!$L34&lt;&gt;"x",'2.5 CAPEX'!$M34&lt;&gt;"x"),0,
IF($F31=0,0,
IF(BP$4&lt;'2.1 Kraftwerk allgemein'!$F$16,0,
IF(BP$4='2.1 Kraftwerk allgemein'!$F$16,'2.5 CAPEX'!$J34/$F31,
IF(BP$4&lt;'2.1 Kraftwerk allgemein'!$F$16+$F31,
('2.5 CAPEX'!$J34+SUM(OFFSET('2.5 CAPEX'!BU34,0,-MIN(MAX($F31-1-('2.1 Kraftwerk allgemein'!$F$16-'2.1 Kraftwerk allgemein'!$F$15+1),0),COLUMN(BG31)-1-('2.1 Kraftwerk allgemein'!$F$16-'2.1 Kraftwerk allgemein'!$F$15+1)),1,MIN(MAX($F31-('2.1 Kraftwerk allgemein'!$F$16-'2.1 Kraftwerk allgemein'!$F$15+1),1),COLUMN(BG31)-('2.1 Kraftwerk allgemein'!$F$16-'2.1 Kraftwerk allgemein'!$F$15+1)))))/$F31,
SUM(OFFSET('2.5 CAPEX'!BU34,0,-MIN($F31-1,COLUMN(BG31)-1),1,MIN($F31,COLUMN(BG31))))/$F31)))))),
IF(OR(ISNUMBER($D31)=FALSE,$F31=""),"",
IF(AND('2.5 CAPEX'!$L34&lt;&gt;"x",'2.5 CAPEX'!$M34&lt;&gt;"x"),0,
IF($F31=0,0,
IF(BP$4&lt;'2.1 Kraftwerk allgemein'!$F$16,0,
IF(BP$4='2.1 Kraftwerk allgemein'!$F$16,'2.5 CAPEX'!$J34/$F31,
IF(BP$4&lt;'2.1 Kraftwerk allgemein'!$F$16+$F31,
('2.5 CAPEX'!$J34+SUM(OFFSET('2.5 CAPEX'!BU34,0,-MIN(MAX($F31-1-('2.1 Kraftwerk allgemein'!$F$16-'1.1 Allgemein'!$I$22+1),0),COLUMN(BG31)-1-('2.1 Kraftwerk allgemein'!$F$16-'1.1 Allgemein'!$I$22+1)),1,MIN(MAX($F31-('2.1 Kraftwerk allgemein'!$F$16-'1.1 Allgemein'!$I$22+1),1),COLUMN(BG31)-('2.1 Kraftwerk allgemein'!$F$16-'1.1 Allgemein'!$I$22+1)))))/$F31,
SUM(OFFSET('2.5 CAPEX'!BU34,0,-MIN($F31-1,COLUMN(BG31)-1),1,MIN($F31,COLUMN(BG31))))/$F31)))))))</f>
        <v>0</v>
      </c>
      <c r="BQ31" s="199">
        <f ca="1">IF('2.1 Kraftwerk allgemein'!$F$15&lt;'1.1 Allgemein'!$I$22,
IF(OR(ISNUMBER($D31)=FALSE,$F31=""),"",
IF(AND('2.5 CAPEX'!$L34&lt;&gt;"x",'2.5 CAPEX'!$M34&lt;&gt;"x"),0,
IF($F31=0,0,
IF(BQ$4&lt;'2.1 Kraftwerk allgemein'!$F$16,0,
IF(BQ$4='2.1 Kraftwerk allgemein'!$F$16,'2.5 CAPEX'!$J34/$F31,
IF(BQ$4&lt;'2.1 Kraftwerk allgemein'!$F$16+$F31,
('2.5 CAPEX'!$J34+SUM(OFFSET('2.5 CAPEX'!BV34,0,-MIN(MAX($F31-1-('2.1 Kraftwerk allgemein'!$F$16-'2.1 Kraftwerk allgemein'!$F$15+1),0),COLUMN(BH31)-1-('2.1 Kraftwerk allgemein'!$F$16-'2.1 Kraftwerk allgemein'!$F$15+1)),1,MIN(MAX($F31-('2.1 Kraftwerk allgemein'!$F$16-'2.1 Kraftwerk allgemein'!$F$15+1),1),COLUMN(BH31)-('2.1 Kraftwerk allgemein'!$F$16-'2.1 Kraftwerk allgemein'!$F$15+1)))))/$F31,
SUM(OFFSET('2.5 CAPEX'!BV34,0,-MIN($F31-1,COLUMN(BH31)-1),1,MIN($F31,COLUMN(BH31))))/$F31)))))),
IF(OR(ISNUMBER($D31)=FALSE,$F31=""),"",
IF(AND('2.5 CAPEX'!$L34&lt;&gt;"x",'2.5 CAPEX'!$M34&lt;&gt;"x"),0,
IF($F31=0,0,
IF(BQ$4&lt;'2.1 Kraftwerk allgemein'!$F$16,0,
IF(BQ$4='2.1 Kraftwerk allgemein'!$F$16,'2.5 CAPEX'!$J34/$F31,
IF(BQ$4&lt;'2.1 Kraftwerk allgemein'!$F$16+$F31,
('2.5 CAPEX'!$J34+SUM(OFFSET('2.5 CAPEX'!BV34,0,-MIN(MAX($F31-1-('2.1 Kraftwerk allgemein'!$F$16-'1.1 Allgemein'!$I$22+1),0),COLUMN(BH31)-1-('2.1 Kraftwerk allgemein'!$F$16-'1.1 Allgemein'!$I$22+1)),1,MIN(MAX($F31-('2.1 Kraftwerk allgemein'!$F$16-'1.1 Allgemein'!$I$22+1),1),COLUMN(BH31)-('2.1 Kraftwerk allgemein'!$F$16-'1.1 Allgemein'!$I$22+1)))))/$F31,
SUM(OFFSET('2.5 CAPEX'!BV34,0,-MIN($F31-1,COLUMN(BH31)-1),1,MIN($F31,COLUMN(BH31))))/$F31)))))))</f>
        <v>0</v>
      </c>
      <c r="BR31" s="199">
        <f ca="1">IF('2.1 Kraftwerk allgemein'!$F$15&lt;'1.1 Allgemein'!$I$22,
IF(OR(ISNUMBER($D31)=FALSE,$F31=""),"",
IF(AND('2.5 CAPEX'!$L34&lt;&gt;"x",'2.5 CAPEX'!$M34&lt;&gt;"x"),0,
IF($F31=0,0,
IF(BR$4&lt;'2.1 Kraftwerk allgemein'!$F$16,0,
IF(BR$4='2.1 Kraftwerk allgemein'!$F$16,'2.5 CAPEX'!$J34/$F31,
IF(BR$4&lt;'2.1 Kraftwerk allgemein'!$F$16+$F31,
('2.5 CAPEX'!$J34+SUM(OFFSET('2.5 CAPEX'!BW34,0,-MIN(MAX($F31-1-('2.1 Kraftwerk allgemein'!$F$16-'2.1 Kraftwerk allgemein'!$F$15+1),0),COLUMN(BI31)-1-('2.1 Kraftwerk allgemein'!$F$16-'2.1 Kraftwerk allgemein'!$F$15+1)),1,MIN(MAX($F31-('2.1 Kraftwerk allgemein'!$F$16-'2.1 Kraftwerk allgemein'!$F$15+1),1),COLUMN(BI31)-('2.1 Kraftwerk allgemein'!$F$16-'2.1 Kraftwerk allgemein'!$F$15+1)))))/$F31,
SUM(OFFSET('2.5 CAPEX'!BW34,0,-MIN($F31-1,COLUMN(BI31)-1),1,MIN($F31,COLUMN(BI31))))/$F31)))))),
IF(OR(ISNUMBER($D31)=FALSE,$F31=""),"",
IF(AND('2.5 CAPEX'!$L34&lt;&gt;"x",'2.5 CAPEX'!$M34&lt;&gt;"x"),0,
IF($F31=0,0,
IF(BR$4&lt;'2.1 Kraftwerk allgemein'!$F$16,0,
IF(BR$4='2.1 Kraftwerk allgemein'!$F$16,'2.5 CAPEX'!$J34/$F31,
IF(BR$4&lt;'2.1 Kraftwerk allgemein'!$F$16+$F31,
('2.5 CAPEX'!$J34+SUM(OFFSET('2.5 CAPEX'!BW34,0,-MIN(MAX($F31-1-('2.1 Kraftwerk allgemein'!$F$16-'1.1 Allgemein'!$I$22+1),0),COLUMN(BI31)-1-('2.1 Kraftwerk allgemein'!$F$16-'1.1 Allgemein'!$I$22+1)),1,MIN(MAX($F31-('2.1 Kraftwerk allgemein'!$F$16-'1.1 Allgemein'!$I$22+1),1),COLUMN(BI31)-('2.1 Kraftwerk allgemein'!$F$16-'1.1 Allgemein'!$I$22+1)))))/$F31,
SUM(OFFSET('2.5 CAPEX'!BW34,0,-MIN($F31-1,COLUMN(BI31)-1),1,MIN($F31,COLUMN(BI31))))/$F31)))))))</f>
        <v>0</v>
      </c>
      <c r="BS31" s="199">
        <f ca="1">IF('2.1 Kraftwerk allgemein'!$F$15&lt;'1.1 Allgemein'!$I$22,
IF(OR(ISNUMBER($D31)=FALSE,$F31=""),"",
IF(AND('2.5 CAPEX'!$L34&lt;&gt;"x",'2.5 CAPEX'!$M34&lt;&gt;"x"),0,
IF($F31=0,0,
IF(BS$4&lt;'2.1 Kraftwerk allgemein'!$F$16,0,
IF(BS$4='2.1 Kraftwerk allgemein'!$F$16,'2.5 CAPEX'!$J34/$F31,
IF(BS$4&lt;'2.1 Kraftwerk allgemein'!$F$16+$F31,
('2.5 CAPEX'!$J34+SUM(OFFSET('2.5 CAPEX'!BX34,0,-MIN(MAX($F31-1-('2.1 Kraftwerk allgemein'!$F$16-'2.1 Kraftwerk allgemein'!$F$15+1),0),COLUMN(BJ31)-1-('2.1 Kraftwerk allgemein'!$F$16-'2.1 Kraftwerk allgemein'!$F$15+1)),1,MIN(MAX($F31-('2.1 Kraftwerk allgemein'!$F$16-'2.1 Kraftwerk allgemein'!$F$15+1),1),COLUMN(BJ31)-('2.1 Kraftwerk allgemein'!$F$16-'2.1 Kraftwerk allgemein'!$F$15+1)))))/$F31,
SUM(OFFSET('2.5 CAPEX'!BX34,0,-MIN($F31-1,COLUMN(BJ31)-1),1,MIN($F31,COLUMN(BJ31))))/$F31)))))),
IF(OR(ISNUMBER($D31)=FALSE,$F31=""),"",
IF(AND('2.5 CAPEX'!$L34&lt;&gt;"x",'2.5 CAPEX'!$M34&lt;&gt;"x"),0,
IF($F31=0,0,
IF(BS$4&lt;'2.1 Kraftwerk allgemein'!$F$16,0,
IF(BS$4='2.1 Kraftwerk allgemein'!$F$16,'2.5 CAPEX'!$J34/$F31,
IF(BS$4&lt;'2.1 Kraftwerk allgemein'!$F$16+$F31,
('2.5 CAPEX'!$J34+SUM(OFFSET('2.5 CAPEX'!BX34,0,-MIN(MAX($F31-1-('2.1 Kraftwerk allgemein'!$F$16-'1.1 Allgemein'!$I$22+1),0),COLUMN(BJ31)-1-('2.1 Kraftwerk allgemein'!$F$16-'1.1 Allgemein'!$I$22+1)),1,MIN(MAX($F31-('2.1 Kraftwerk allgemein'!$F$16-'1.1 Allgemein'!$I$22+1),1),COLUMN(BJ31)-('2.1 Kraftwerk allgemein'!$F$16-'1.1 Allgemein'!$I$22+1)))))/$F31,
SUM(OFFSET('2.5 CAPEX'!BX34,0,-MIN($F31-1,COLUMN(BJ31)-1),1,MIN($F31,COLUMN(BJ31))))/$F31)))))))</f>
        <v>0</v>
      </c>
      <c r="BT31" s="199">
        <f ca="1">IF('2.1 Kraftwerk allgemein'!$F$15&lt;'1.1 Allgemein'!$I$22,
IF(OR(ISNUMBER($D31)=FALSE,$F31=""),"",
IF(AND('2.5 CAPEX'!$L34&lt;&gt;"x",'2.5 CAPEX'!$M34&lt;&gt;"x"),0,
IF($F31=0,0,
IF(BT$4&lt;'2.1 Kraftwerk allgemein'!$F$16,0,
IF(BT$4='2.1 Kraftwerk allgemein'!$F$16,'2.5 CAPEX'!$J34/$F31,
IF(BT$4&lt;'2.1 Kraftwerk allgemein'!$F$16+$F31,
('2.5 CAPEX'!$J34+SUM(OFFSET('2.5 CAPEX'!BY34,0,-MIN(MAX($F31-1-('2.1 Kraftwerk allgemein'!$F$16-'2.1 Kraftwerk allgemein'!$F$15+1),0),COLUMN(BK31)-1-('2.1 Kraftwerk allgemein'!$F$16-'2.1 Kraftwerk allgemein'!$F$15+1)),1,MIN(MAX($F31-('2.1 Kraftwerk allgemein'!$F$16-'2.1 Kraftwerk allgemein'!$F$15+1),1),COLUMN(BK31)-('2.1 Kraftwerk allgemein'!$F$16-'2.1 Kraftwerk allgemein'!$F$15+1)))))/$F31,
SUM(OFFSET('2.5 CAPEX'!BY34,0,-MIN($F31-1,COLUMN(BK31)-1),1,MIN($F31,COLUMN(BK31))))/$F31)))))),
IF(OR(ISNUMBER($D31)=FALSE,$F31=""),"",
IF(AND('2.5 CAPEX'!$L34&lt;&gt;"x",'2.5 CAPEX'!$M34&lt;&gt;"x"),0,
IF($F31=0,0,
IF(BT$4&lt;'2.1 Kraftwerk allgemein'!$F$16,0,
IF(BT$4='2.1 Kraftwerk allgemein'!$F$16,'2.5 CAPEX'!$J34/$F31,
IF(BT$4&lt;'2.1 Kraftwerk allgemein'!$F$16+$F31,
('2.5 CAPEX'!$J34+SUM(OFFSET('2.5 CAPEX'!BY34,0,-MIN(MAX($F31-1-('2.1 Kraftwerk allgemein'!$F$16-'1.1 Allgemein'!$I$22+1),0),COLUMN(BK31)-1-('2.1 Kraftwerk allgemein'!$F$16-'1.1 Allgemein'!$I$22+1)),1,MIN(MAX($F31-('2.1 Kraftwerk allgemein'!$F$16-'1.1 Allgemein'!$I$22+1),1),COLUMN(BK31)-('2.1 Kraftwerk allgemein'!$F$16-'1.1 Allgemein'!$I$22+1)))))/$F31,
SUM(OFFSET('2.5 CAPEX'!BY34,0,-MIN($F31-1,COLUMN(BK31)-1),1,MIN($F31,COLUMN(BK31))))/$F31)))))))</f>
        <v>0</v>
      </c>
      <c r="BU31" s="199">
        <f ca="1">IF('2.1 Kraftwerk allgemein'!$F$15&lt;'1.1 Allgemein'!$I$22,
IF(OR(ISNUMBER($D31)=FALSE,$F31=""),"",
IF(AND('2.5 CAPEX'!$L34&lt;&gt;"x",'2.5 CAPEX'!$M34&lt;&gt;"x"),0,
IF($F31=0,0,
IF(BU$4&lt;'2.1 Kraftwerk allgemein'!$F$16,0,
IF(BU$4='2.1 Kraftwerk allgemein'!$F$16,'2.5 CAPEX'!$J34/$F31,
IF(BU$4&lt;'2.1 Kraftwerk allgemein'!$F$16+$F31,
('2.5 CAPEX'!$J34+SUM(OFFSET('2.5 CAPEX'!BZ34,0,-MIN(MAX($F31-1-('2.1 Kraftwerk allgemein'!$F$16-'2.1 Kraftwerk allgemein'!$F$15+1),0),COLUMN(BL31)-1-('2.1 Kraftwerk allgemein'!$F$16-'2.1 Kraftwerk allgemein'!$F$15+1)),1,MIN(MAX($F31-('2.1 Kraftwerk allgemein'!$F$16-'2.1 Kraftwerk allgemein'!$F$15+1),1),COLUMN(BL31)-('2.1 Kraftwerk allgemein'!$F$16-'2.1 Kraftwerk allgemein'!$F$15+1)))))/$F31,
SUM(OFFSET('2.5 CAPEX'!BZ34,0,-MIN($F31-1,COLUMN(BL31)-1),1,MIN($F31,COLUMN(BL31))))/$F31)))))),
IF(OR(ISNUMBER($D31)=FALSE,$F31=""),"",
IF(AND('2.5 CAPEX'!$L34&lt;&gt;"x",'2.5 CAPEX'!$M34&lt;&gt;"x"),0,
IF($F31=0,0,
IF(BU$4&lt;'2.1 Kraftwerk allgemein'!$F$16,0,
IF(BU$4='2.1 Kraftwerk allgemein'!$F$16,'2.5 CAPEX'!$J34/$F31,
IF(BU$4&lt;'2.1 Kraftwerk allgemein'!$F$16+$F31,
('2.5 CAPEX'!$J34+SUM(OFFSET('2.5 CAPEX'!BZ34,0,-MIN(MAX($F31-1-('2.1 Kraftwerk allgemein'!$F$16-'1.1 Allgemein'!$I$22+1),0),COLUMN(BL31)-1-('2.1 Kraftwerk allgemein'!$F$16-'1.1 Allgemein'!$I$22+1)),1,MIN(MAX($F31-('2.1 Kraftwerk allgemein'!$F$16-'1.1 Allgemein'!$I$22+1),1),COLUMN(BL31)-('2.1 Kraftwerk allgemein'!$F$16-'1.1 Allgemein'!$I$22+1)))))/$F31,
SUM(OFFSET('2.5 CAPEX'!BZ34,0,-MIN($F31-1,COLUMN(BL31)-1),1,MIN($F31,COLUMN(BL31))))/$F31)))))))</f>
        <v>0</v>
      </c>
      <c r="BV31" s="199">
        <f ca="1">IF('2.1 Kraftwerk allgemein'!$F$15&lt;'1.1 Allgemein'!$I$22,
IF(OR(ISNUMBER($D31)=FALSE,$F31=""),"",
IF(AND('2.5 CAPEX'!$L34&lt;&gt;"x",'2.5 CAPEX'!$M34&lt;&gt;"x"),0,
IF($F31=0,0,
IF(BV$4&lt;'2.1 Kraftwerk allgemein'!$F$16,0,
IF(BV$4='2.1 Kraftwerk allgemein'!$F$16,'2.5 CAPEX'!$J34/$F31,
IF(BV$4&lt;'2.1 Kraftwerk allgemein'!$F$16+$F31,
('2.5 CAPEX'!$J34+SUM(OFFSET('2.5 CAPEX'!CA34,0,-MIN(MAX($F31-1-('2.1 Kraftwerk allgemein'!$F$16-'2.1 Kraftwerk allgemein'!$F$15+1),0),COLUMN(BM31)-1-('2.1 Kraftwerk allgemein'!$F$16-'2.1 Kraftwerk allgemein'!$F$15+1)),1,MIN(MAX($F31-('2.1 Kraftwerk allgemein'!$F$16-'2.1 Kraftwerk allgemein'!$F$15+1),1),COLUMN(BM31)-('2.1 Kraftwerk allgemein'!$F$16-'2.1 Kraftwerk allgemein'!$F$15+1)))))/$F31,
SUM(OFFSET('2.5 CAPEX'!CA34,0,-MIN($F31-1,COLUMN(BM31)-1),1,MIN($F31,COLUMN(BM31))))/$F31)))))),
IF(OR(ISNUMBER($D31)=FALSE,$F31=""),"",
IF(AND('2.5 CAPEX'!$L34&lt;&gt;"x",'2.5 CAPEX'!$M34&lt;&gt;"x"),0,
IF($F31=0,0,
IF(BV$4&lt;'2.1 Kraftwerk allgemein'!$F$16,0,
IF(BV$4='2.1 Kraftwerk allgemein'!$F$16,'2.5 CAPEX'!$J34/$F31,
IF(BV$4&lt;'2.1 Kraftwerk allgemein'!$F$16+$F31,
('2.5 CAPEX'!$J34+SUM(OFFSET('2.5 CAPEX'!CA34,0,-MIN(MAX($F31-1-('2.1 Kraftwerk allgemein'!$F$16-'1.1 Allgemein'!$I$22+1),0),COLUMN(BM31)-1-('2.1 Kraftwerk allgemein'!$F$16-'1.1 Allgemein'!$I$22+1)),1,MIN(MAX($F31-('2.1 Kraftwerk allgemein'!$F$16-'1.1 Allgemein'!$I$22+1),1),COLUMN(BM31)-('2.1 Kraftwerk allgemein'!$F$16-'1.1 Allgemein'!$I$22+1)))))/$F31,
SUM(OFFSET('2.5 CAPEX'!CA34,0,-MIN($F31-1,COLUMN(BM31)-1),1,MIN($F31,COLUMN(BM31))))/$F31)))))))</f>
        <v>0</v>
      </c>
      <c r="BW31" s="199">
        <f ca="1">IF('2.1 Kraftwerk allgemein'!$F$15&lt;'1.1 Allgemein'!$I$22,
IF(OR(ISNUMBER($D31)=FALSE,$F31=""),"",
IF(AND('2.5 CAPEX'!$L34&lt;&gt;"x",'2.5 CAPEX'!$M34&lt;&gt;"x"),0,
IF($F31=0,0,
IF(BW$4&lt;'2.1 Kraftwerk allgemein'!$F$16,0,
IF(BW$4='2.1 Kraftwerk allgemein'!$F$16,'2.5 CAPEX'!$J34/$F31,
IF(BW$4&lt;'2.1 Kraftwerk allgemein'!$F$16+$F31,
('2.5 CAPEX'!$J34+SUM(OFFSET('2.5 CAPEX'!CB34,0,-MIN(MAX($F31-1-('2.1 Kraftwerk allgemein'!$F$16-'2.1 Kraftwerk allgemein'!$F$15+1),0),COLUMN(BN31)-1-('2.1 Kraftwerk allgemein'!$F$16-'2.1 Kraftwerk allgemein'!$F$15+1)),1,MIN(MAX($F31-('2.1 Kraftwerk allgemein'!$F$16-'2.1 Kraftwerk allgemein'!$F$15+1),1),COLUMN(BN31)-('2.1 Kraftwerk allgemein'!$F$16-'2.1 Kraftwerk allgemein'!$F$15+1)))))/$F31,
SUM(OFFSET('2.5 CAPEX'!CB34,0,-MIN($F31-1,COLUMN(BN31)-1),1,MIN($F31,COLUMN(BN31))))/$F31)))))),
IF(OR(ISNUMBER($D31)=FALSE,$F31=""),"",
IF(AND('2.5 CAPEX'!$L34&lt;&gt;"x",'2.5 CAPEX'!$M34&lt;&gt;"x"),0,
IF($F31=0,0,
IF(BW$4&lt;'2.1 Kraftwerk allgemein'!$F$16,0,
IF(BW$4='2.1 Kraftwerk allgemein'!$F$16,'2.5 CAPEX'!$J34/$F31,
IF(BW$4&lt;'2.1 Kraftwerk allgemein'!$F$16+$F31,
('2.5 CAPEX'!$J34+SUM(OFFSET('2.5 CAPEX'!CB34,0,-MIN(MAX($F31-1-('2.1 Kraftwerk allgemein'!$F$16-'1.1 Allgemein'!$I$22+1),0),COLUMN(BN31)-1-('2.1 Kraftwerk allgemein'!$F$16-'1.1 Allgemein'!$I$22+1)),1,MIN(MAX($F31-('2.1 Kraftwerk allgemein'!$F$16-'1.1 Allgemein'!$I$22+1),1),COLUMN(BN31)-('2.1 Kraftwerk allgemein'!$F$16-'1.1 Allgemein'!$I$22+1)))))/$F31,
SUM(OFFSET('2.5 CAPEX'!CB34,0,-MIN($F31-1,COLUMN(BN31)-1),1,MIN($F31,COLUMN(BN31))))/$F31)))))))</f>
        <v>0</v>
      </c>
      <c r="BX31" s="199">
        <f ca="1">IF('2.1 Kraftwerk allgemein'!$F$15&lt;'1.1 Allgemein'!$I$22,
IF(OR(ISNUMBER($D31)=FALSE,$F31=""),"",
IF(AND('2.5 CAPEX'!$L34&lt;&gt;"x",'2.5 CAPEX'!$M34&lt;&gt;"x"),0,
IF($F31=0,0,
IF(BX$4&lt;'2.1 Kraftwerk allgemein'!$F$16,0,
IF(BX$4='2.1 Kraftwerk allgemein'!$F$16,'2.5 CAPEX'!$J34/$F31,
IF(BX$4&lt;'2.1 Kraftwerk allgemein'!$F$16+$F31,
('2.5 CAPEX'!$J34+SUM(OFFSET('2.5 CAPEX'!CC34,0,-MIN(MAX($F31-1-('2.1 Kraftwerk allgemein'!$F$16-'2.1 Kraftwerk allgemein'!$F$15+1),0),COLUMN(BO31)-1-('2.1 Kraftwerk allgemein'!$F$16-'2.1 Kraftwerk allgemein'!$F$15+1)),1,MIN(MAX($F31-('2.1 Kraftwerk allgemein'!$F$16-'2.1 Kraftwerk allgemein'!$F$15+1),1),COLUMN(BO31)-('2.1 Kraftwerk allgemein'!$F$16-'2.1 Kraftwerk allgemein'!$F$15+1)))))/$F31,
SUM(OFFSET('2.5 CAPEX'!CC34,0,-MIN($F31-1,COLUMN(BO31)-1),1,MIN($F31,COLUMN(BO31))))/$F31)))))),
IF(OR(ISNUMBER($D31)=FALSE,$F31=""),"",
IF(AND('2.5 CAPEX'!$L34&lt;&gt;"x",'2.5 CAPEX'!$M34&lt;&gt;"x"),0,
IF($F31=0,0,
IF(BX$4&lt;'2.1 Kraftwerk allgemein'!$F$16,0,
IF(BX$4='2.1 Kraftwerk allgemein'!$F$16,'2.5 CAPEX'!$J34/$F31,
IF(BX$4&lt;'2.1 Kraftwerk allgemein'!$F$16+$F31,
('2.5 CAPEX'!$J34+SUM(OFFSET('2.5 CAPEX'!CC34,0,-MIN(MAX($F31-1-('2.1 Kraftwerk allgemein'!$F$16-'1.1 Allgemein'!$I$22+1),0),COLUMN(BO31)-1-('2.1 Kraftwerk allgemein'!$F$16-'1.1 Allgemein'!$I$22+1)),1,MIN(MAX($F31-('2.1 Kraftwerk allgemein'!$F$16-'1.1 Allgemein'!$I$22+1),1),COLUMN(BO31)-('2.1 Kraftwerk allgemein'!$F$16-'1.1 Allgemein'!$I$22+1)))))/$F31,
SUM(OFFSET('2.5 CAPEX'!CC34,0,-MIN($F31-1,COLUMN(BO31)-1),1,MIN($F31,COLUMN(BO31))))/$F31)))))))</f>
        <v>0</v>
      </c>
      <c r="BY31" s="199">
        <f ca="1">IF('2.1 Kraftwerk allgemein'!$F$15&lt;'1.1 Allgemein'!$I$22,
IF(OR(ISNUMBER($D31)=FALSE,$F31=""),"",
IF(AND('2.5 CAPEX'!$L34&lt;&gt;"x",'2.5 CAPEX'!$M34&lt;&gt;"x"),0,
IF($F31=0,0,
IF(BY$4&lt;'2.1 Kraftwerk allgemein'!$F$16,0,
IF(BY$4='2.1 Kraftwerk allgemein'!$F$16,'2.5 CAPEX'!$J34/$F31,
IF(BY$4&lt;'2.1 Kraftwerk allgemein'!$F$16+$F31,
('2.5 CAPEX'!$J34+SUM(OFFSET('2.5 CAPEX'!CD34,0,-MIN(MAX($F31-1-('2.1 Kraftwerk allgemein'!$F$16-'2.1 Kraftwerk allgemein'!$F$15+1),0),COLUMN(BP31)-1-('2.1 Kraftwerk allgemein'!$F$16-'2.1 Kraftwerk allgemein'!$F$15+1)),1,MIN(MAX($F31-('2.1 Kraftwerk allgemein'!$F$16-'2.1 Kraftwerk allgemein'!$F$15+1),1),COLUMN(BP31)-('2.1 Kraftwerk allgemein'!$F$16-'2.1 Kraftwerk allgemein'!$F$15+1)))))/$F31,
SUM(OFFSET('2.5 CAPEX'!CD34,0,-MIN($F31-1,COLUMN(BP31)-1),1,MIN($F31,COLUMN(BP31))))/$F31)))))),
IF(OR(ISNUMBER($D31)=FALSE,$F31=""),"",
IF(AND('2.5 CAPEX'!$L34&lt;&gt;"x",'2.5 CAPEX'!$M34&lt;&gt;"x"),0,
IF($F31=0,0,
IF(BY$4&lt;'2.1 Kraftwerk allgemein'!$F$16,0,
IF(BY$4='2.1 Kraftwerk allgemein'!$F$16,'2.5 CAPEX'!$J34/$F31,
IF(BY$4&lt;'2.1 Kraftwerk allgemein'!$F$16+$F31,
('2.5 CAPEX'!$J34+SUM(OFFSET('2.5 CAPEX'!CD34,0,-MIN(MAX($F31-1-('2.1 Kraftwerk allgemein'!$F$16-'1.1 Allgemein'!$I$22+1),0),COLUMN(BP31)-1-('2.1 Kraftwerk allgemein'!$F$16-'1.1 Allgemein'!$I$22+1)),1,MIN(MAX($F31-('2.1 Kraftwerk allgemein'!$F$16-'1.1 Allgemein'!$I$22+1),1),COLUMN(BP31)-('2.1 Kraftwerk allgemein'!$F$16-'1.1 Allgemein'!$I$22+1)))))/$F31,
SUM(OFFSET('2.5 CAPEX'!CD34,0,-MIN($F31-1,COLUMN(BP31)-1),1,MIN($F31,COLUMN(BP31))))/$F31)))))))</f>
        <v>0</v>
      </c>
      <c r="BZ31" s="199">
        <f ca="1">IF('2.1 Kraftwerk allgemein'!$F$15&lt;'1.1 Allgemein'!$I$22,
IF(OR(ISNUMBER($D31)=FALSE,$F31=""),"",
IF(AND('2.5 CAPEX'!$L34&lt;&gt;"x",'2.5 CAPEX'!$M34&lt;&gt;"x"),0,
IF($F31=0,0,
IF(BZ$4&lt;'2.1 Kraftwerk allgemein'!$F$16,0,
IF(BZ$4='2.1 Kraftwerk allgemein'!$F$16,'2.5 CAPEX'!$J34/$F31,
IF(BZ$4&lt;'2.1 Kraftwerk allgemein'!$F$16+$F31,
('2.5 CAPEX'!$J34+SUM(OFFSET('2.5 CAPEX'!CE34,0,-MIN(MAX($F31-1-('2.1 Kraftwerk allgemein'!$F$16-'2.1 Kraftwerk allgemein'!$F$15+1),0),COLUMN(BQ31)-1-('2.1 Kraftwerk allgemein'!$F$16-'2.1 Kraftwerk allgemein'!$F$15+1)),1,MIN(MAX($F31-('2.1 Kraftwerk allgemein'!$F$16-'2.1 Kraftwerk allgemein'!$F$15+1),1),COLUMN(BQ31)-('2.1 Kraftwerk allgemein'!$F$16-'2.1 Kraftwerk allgemein'!$F$15+1)))))/$F31,
SUM(OFFSET('2.5 CAPEX'!CE34,0,-MIN($F31-1,COLUMN(BQ31)-1),1,MIN($F31,COLUMN(BQ31))))/$F31)))))),
IF(OR(ISNUMBER($D31)=FALSE,$F31=""),"",
IF(AND('2.5 CAPEX'!$L34&lt;&gt;"x",'2.5 CAPEX'!$M34&lt;&gt;"x"),0,
IF($F31=0,0,
IF(BZ$4&lt;'2.1 Kraftwerk allgemein'!$F$16,0,
IF(BZ$4='2.1 Kraftwerk allgemein'!$F$16,'2.5 CAPEX'!$J34/$F31,
IF(BZ$4&lt;'2.1 Kraftwerk allgemein'!$F$16+$F31,
('2.5 CAPEX'!$J34+SUM(OFFSET('2.5 CAPEX'!CE34,0,-MIN(MAX($F31-1-('2.1 Kraftwerk allgemein'!$F$16-'1.1 Allgemein'!$I$22+1),0),COLUMN(BQ31)-1-('2.1 Kraftwerk allgemein'!$F$16-'1.1 Allgemein'!$I$22+1)),1,MIN(MAX($F31-('2.1 Kraftwerk allgemein'!$F$16-'1.1 Allgemein'!$I$22+1),1),COLUMN(BQ31)-('2.1 Kraftwerk allgemein'!$F$16-'1.1 Allgemein'!$I$22+1)))))/$F31,
SUM(OFFSET('2.5 CAPEX'!CE34,0,-MIN($F31-1,COLUMN(BQ31)-1),1,MIN($F31,COLUMN(BQ31))))/$F31)))))))</f>
        <v>0</v>
      </c>
      <c r="CA31" s="199">
        <f ca="1">IF('2.1 Kraftwerk allgemein'!$F$15&lt;'1.1 Allgemein'!$I$22,
IF(OR(ISNUMBER($D31)=FALSE,$F31=""),"",
IF(AND('2.5 CAPEX'!$L34&lt;&gt;"x",'2.5 CAPEX'!$M34&lt;&gt;"x"),0,
IF($F31=0,0,
IF(CA$4&lt;'2.1 Kraftwerk allgemein'!$F$16,0,
IF(CA$4='2.1 Kraftwerk allgemein'!$F$16,'2.5 CAPEX'!$J34/$F31,
IF(CA$4&lt;'2.1 Kraftwerk allgemein'!$F$16+$F31,
('2.5 CAPEX'!$J34+SUM(OFFSET('2.5 CAPEX'!CF34,0,-MIN(MAX($F31-1-('2.1 Kraftwerk allgemein'!$F$16-'2.1 Kraftwerk allgemein'!$F$15+1),0),COLUMN(BR31)-1-('2.1 Kraftwerk allgemein'!$F$16-'2.1 Kraftwerk allgemein'!$F$15+1)),1,MIN(MAX($F31-('2.1 Kraftwerk allgemein'!$F$16-'2.1 Kraftwerk allgemein'!$F$15+1),1),COLUMN(BR31)-('2.1 Kraftwerk allgemein'!$F$16-'2.1 Kraftwerk allgemein'!$F$15+1)))))/$F31,
SUM(OFFSET('2.5 CAPEX'!CF34,0,-MIN($F31-1,COLUMN(BR31)-1),1,MIN($F31,COLUMN(BR31))))/$F31)))))),
IF(OR(ISNUMBER($D31)=FALSE,$F31=""),"",
IF(AND('2.5 CAPEX'!$L34&lt;&gt;"x",'2.5 CAPEX'!$M34&lt;&gt;"x"),0,
IF($F31=0,0,
IF(CA$4&lt;'2.1 Kraftwerk allgemein'!$F$16,0,
IF(CA$4='2.1 Kraftwerk allgemein'!$F$16,'2.5 CAPEX'!$J34/$F31,
IF(CA$4&lt;'2.1 Kraftwerk allgemein'!$F$16+$F31,
('2.5 CAPEX'!$J34+SUM(OFFSET('2.5 CAPEX'!CF34,0,-MIN(MAX($F31-1-('2.1 Kraftwerk allgemein'!$F$16-'1.1 Allgemein'!$I$22+1),0),COLUMN(BR31)-1-('2.1 Kraftwerk allgemein'!$F$16-'1.1 Allgemein'!$I$22+1)),1,MIN(MAX($F31-('2.1 Kraftwerk allgemein'!$F$16-'1.1 Allgemein'!$I$22+1),1),COLUMN(BR31)-('2.1 Kraftwerk allgemein'!$F$16-'1.1 Allgemein'!$I$22+1)))))/$F31,
SUM(OFFSET('2.5 CAPEX'!CF34,0,-MIN($F31-1,COLUMN(BR31)-1),1,MIN($F31,COLUMN(BR31))))/$F31)))))))</f>
        <v>0</v>
      </c>
      <c r="CB31" s="199">
        <f ca="1">IF('2.1 Kraftwerk allgemein'!$F$15&lt;'1.1 Allgemein'!$I$22,
IF(OR(ISNUMBER($D31)=FALSE,$F31=""),"",
IF(AND('2.5 CAPEX'!$L34&lt;&gt;"x",'2.5 CAPEX'!$M34&lt;&gt;"x"),0,
IF($F31=0,0,
IF(CB$4&lt;'2.1 Kraftwerk allgemein'!$F$16,0,
IF(CB$4='2.1 Kraftwerk allgemein'!$F$16,'2.5 CAPEX'!$J34/$F31,
IF(CB$4&lt;'2.1 Kraftwerk allgemein'!$F$16+$F31,
('2.5 CAPEX'!$J34+SUM(OFFSET('2.5 CAPEX'!CG34,0,-MIN(MAX($F31-1-('2.1 Kraftwerk allgemein'!$F$16-'2.1 Kraftwerk allgemein'!$F$15+1),0),COLUMN(BS31)-1-('2.1 Kraftwerk allgemein'!$F$16-'2.1 Kraftwerk allgemein'!$F$15+1)),1,MIN(MAX($F31-('2.1 Kraftwerk allgemein'!$F$16-'2.1 Kraftwerk allgemein'!$F$15+1),1),COLUMN(BS31)-('2.1 Kraftwerk allgemein'!$F$16-'2.1 Kraftwerk allgemein'!$F$15+1)))))/$F31,
SUM(OFFSET('2.5 CAPEX'!CG34,0,-MIN($F31-1,COLUMN(BS31)-1),1,MIN($F31,COLUMN(BS31))))/$F31)))))),
IF(OR(ISNUMBER($D31)=FALSE,$F31=""),"",
IF(AND('2.5 CAPEX'!$L34&lt;&gt;"x",'2.5 CAPEX'!$M34&lt;&gt;"x"),0,
IF($F31=0,0,
IF(CB$4&lt;'2.1 Kraftwerk allgemein'!$F$16,0,
IF(CB$4='2.1 Kraftwerk allgemein'!$F$16,'2.5 CAPEX'!$J34/$F31,
IF(CB$4&lt;'2.1 Kraftwerk allgemein'!$F$16+$F31,
('2.5 CAPEX'!$J34+SUM(OFFSET('2.5 CAPEX'!CG34,0,-MIN(MAX($F31-1-('2.1 Kraftwerk allgemein'!$F$16-'1.1 Allgemein'!$I$22+1),0),COLUMN(BS31)-1-('2.1 Kraftwerk allgemein'!$F$16-'1.1 Allgemein'!$I$22+1)),1,MIN(MAX($F31-('2.1 Kraftwerk allgemein'!$F$16-'1.1 Allgemein'!$I$22+1),1),COLUMN(BS31)-('2.1 Kraftwerk allgemein'!$F$16-'1.1 Allgemein'!$I$22+1)))))/$F31,
SUM(OFFSET('2.5 CAPEX'!CG34,0,-MIN($F31-1,COLUMN(BS31)-1),1,MIN($F31,COLUMN(BS31))))/$F31)))))))</f>
        <v>0</v>
      </c>
      <c r="CC31" s="199">
        <f ca="1">IF('2.1 Kraftwerk allgemein'!$F$15&lt;'1.1 Allgemein'!$I$22,
IF(OR(ISNUMBER($D31)=FALSE,$F31=""),"",
IF(AND('2.5 CAPEX'!$L34&lt;&gt;"x",'2.5 CAPEX'!$M34&lt;&gt;"x"),0,
IF($F31=0,0,
IF(CC$4&lt;'2.1 Kraftwerk allgemein'!$F$16,0,
IF(CC$4='2.1 Kraftwerk allgemein'!$F$16,'2.5 CAPEX'!$J34/$F31,
IF(CC$4&lt;'2.1 Kraftwerk allgemein'!$F$16+$F31,
('2.5 CAPEX'!$J34+SUM(OFFSET('2.5 CAPEX'!CH34,0,-MIN(MAX($F31-1-('2.1 Kraftwerk allgemein'!$F$16-'2.1 Kraftwerk allgemein'!$F$15+1),0),COLUMN(BT31)-1-('2.1 Kraftwerk allgemein'!$F$16-'2.1 Kraftwerk allgemein'!$F$15+1)),1,MIN(MAX($F31-('2.1 Kraftwerk allgemein'!$F$16-'2.1 Kraftwerk allgemein'!$F$15+1),1),COLUMN(BT31)-('2.1 Kraftwerk allgemein'!$F$16-'2.1 Kraftwerk allgemein'!$F$15+1)))))/$F31,
SUM(OFFSET('2.5 CAPEX'!CH34,0,-MIN($F31-1,COLUMN(BT31)-1),1,MIN($F31,COLUMN(BT31))))/$F31)))))),
IF(OR(ISNUMBER($D31)=FALSE,$F31=""),"",
IF(AND('2.5 CAPEX'!$L34&lt;&gt;"x",'2.5 CAPEX'!$M34&lt;&gt;"x"),0,
IF($F31=0,0,
IF(CC$4&lt;'2.1 Kraftwerk allgemein'!$F$16,0,
IF(CC$4='2.1 Kraftwerk allgemein'!$F$16,'2.5 CAPEX'!$J34/$F31,
IF(CC$4&lt;'2.1 Kraftwerk allgemein'!$F$16+$F31,
('2.5 CAPEX'!$J34+SUM(OFFSET('2.5 CAPEX'!CH34,0,-MIN(MAX($F31-1-('2.1 Kraftwerk allgemein'!$F$16-'1.1 Allgemein'!$I$22+1),0),COLUMN(BT31)-1-('2.1 Kraftwerk allgemein'!$F$16-'1.1 Allgemein'!$I$22+1)),1,MIN(MAX($F31-('2.1 Kraftwerk allgemein'!$F$16-'1.1 Allgemein'!$I$22+1),1),COLUMN(BT31)-('2.1 Kraftwerk allgemein'!$F$16-'1.1 Allgemein'!$I$22+1)))))/$F31,
SUM(OFFSET('2.5 CAPEX'!CH34,0,-MIN($F31-1,COLUMN(BT31)-1),1,MIN($F31,COLUMN(BT31))))/$F31)))))))</f>
        <v>0</v>
      </c>
      <c r="CD31" s="199">
        <f ca="1">IF('2.1 Kraftwerk allgemein'!$F$15&lt;'1.1 Allgemein'!$I$22,
IF(OR(ISNUMBER($D31)=FALSE,$F31=""),"",
IF(AND('2.5 CAPEX'!$L34&lt;&gt;"x",'2.5 CAPEX'!$M34&lt;&gt;"x"),0,
IF($F31=0,0,
IF(CD$4&lt;'2.1 Kraftwerk allgemein'!$F$16,0,
IF(CD$4='2.1 Kraftwerk allgemein'!$F$16,'2.5 CAPEX'!$J34/$F31,
IF(CD$4&lt;'2.1 Kraftwerk allgemein'!$F$16+$F31,
('2.5 CAPEX'!$J34+SUM(OFFSET('2.5 CAPEX'!CI34,0,-MIN(MAX($F31-1-('2.1 Kraftwerk allgemein'!$F$16-'2.1 Kraftwerk allgemein'!$F$15+1),0),COLUMN(BU31)-1-('2.1 Kraftwerk allgemein'!$F$16-'2.1 Kraftwerk allgemein'!$F$15+1)),1,MIN(MAX($F31-('2.1 Kraftwerk allgemein'!$F$16-'2.1 Kraftwerk allgemein'!$F$15+1),1),COLUMN(BU31)-('2.1 Kraftwerk allgemein'!$F$16-'2.1 Kraftwerk allgemein'!$F$15+1)))))/$F31,
SUM(OFFSET('2.5 CAPEX'!CI34,0,-MIN($F31-1,COLUMN(BU31)-1),1,MIN($F31,COLUMN(BU31))))/$F31)))))),
IF(OR(ISNUMBER($D31)=FALSE,$F31=""),"",
IF(AND('2.5 CAPEX'!$L34&lt;&gt;"x",'2.5 CAPEX'!$M34&lt;&gt;"x"),0,
IF($F31=0,0,
IF(CD$4&lt;'2.1 Kraftwerk allgemein'!$F$16,0,
IF(CD$4='2.1 Kraftwerk allgemein'!$F$16,'2.5 CAPEX'!$J34/$F31,
IF(CD$4&lt;'2.1 Kraftwerk allgemein'!$F$16+$F31,
('2.5 CAPEX'!$J34+SUM(OFFSET('2.5 CAPEX'!CI34,0,-MIN(MAX($F31-1-('2.1 Kraftwerk allgemein'!$F$16-'1.1 Allgemein'!$I$22+1),0),COLUMN(BU31)-1-('2.1 Kraftwerk allgemein'!$F$16-'1.1 Allgemein'!$I$22+1)),1,MIN(MAX($F31-('2.1 Kraftwerk allgemein'!$F$16-'1.1 Allgemein'!$I$22+1),1),COLUMN(BU31)-('2.1 Kraftwerk allgemein'!$F$16-'1.1 Allgemein'!$I$22+1)))))/$F31,
SUM(OFFSET('2.5 CAPEX'!CI34,0,-MIN($F31-1,COLUMN(BU31)-1),1,MIN($F31,COLUMN(BU31))))/$F31)))))))</f>
        <v>0</v>
      </c>
      <c r="CE31" s="199">
        <f ca="1">IF('2.1 Kraftwerk allgemein'!$F$15&lt;'1.1 Allgemein'!$I$22,
IF(OR(ISNUMBER($D31)=FALSE,$F31=""),"",
IF(AND('2.5 CAPEX'!$L34&lt;&gt;"x",'2.5 CAPEX'!$M34&lt;&gt;"x"),0,
IF($F31=0,0,
IF(CE$4&lt;'2.1 Kraftwerk allgemein'!$F$16,0,
IF(CE$4='2.1 Kraftwerk allgemein'!$F$16,'2.5 CAPEX'!$J34/$F31,
IF(CE$4&lt;'2.1 Kraftwerk allgemein'!$F$16+$F31,
('2.5 CAPEX'!$J34+SUM(OFFSET('2.5 CAPEX'!CJ34,0,-MIN(MAX($F31-1-('2.1 Kraftwerk allgemein'!$F$16-'2.1 Kraftwerk allgemein'!$F$15+1),0),COLUMN(BV31)-1-('2.1 Kraftwerk allgemein'!$F$16-'2.1 Kraftwerk allgemein'!$F$15+1)),1,MIN(MAX($F31-('2.1 Kraftwerk allgemein'!$F$16-'2.1 Kraftwerk allgemein'!$F$15+1),1),COLUMN(BV31)-('2.1 Kraftwerk allgemein'!$F$16-'2.1 Kraftwerk allgemein'!$F$15+1)))))/$F31,
SUM(OFFSET('2.5 CAPEX'!CJ34,0,-MIN($F31-1,COLUMN(BV31)-1),1,MIN($F31,COLUMN(BV31))))/$F31)))))),
IF(OR(ISNUMBER($D31)=FALSE,$F31=""),"",
IF(AND('2.5 CAPEX'!$L34&lt;&gt;"x",'2.5 CAPEX'!$M34&lt;&gt;"x"),0,
IF($F31=0,0,
IF(CE$4&lt;'2.1 Kraftwerk allgemein'!$F$16,0,
IF(CE$4='2.1 Kraftwerk allgemein'!$F$16,'2.5 CAPEX'!$J34/$F31,
IF(CE$4&lt;'2.1 Kraftwerk allgemein'!$F$16+$F31,
('2.5 CAPEX'!$J34+SUM(OFFSET('2.5 CAPEX'!CJ34,0,-MIN(MAX($F31-1-('2.1 Kraftwerk allgemein'!$F$16-'1.1 Allgemein'!$I$22+1),0),COLUMN(BV31)-1-('2.1 Kraftwerk allgemein'!$F$16-'1.1 Allgemein'!$I$22+1)),1,MIN(MAX($F31-('2.1 Kraftwerk allgemein'!$F$16-'1.1 Allgemein'!$I$22+1),1),COLUMN(BV31)-('2.1 Kraftwerk allgemein'!$F$16-'1.1 Allgemein'!$I$22+1)))))/$F31,
SUM(OFFSET('2.5 CAPEX'!CJ34,0,-MIN($F31-1,COLUMN(BV31)-1),1,MIN($F31,COLUMN(BV31))))/$F31)))))))</f>
        <v>0</v>
      </c>
      <c r="CF31" s="199">
        <f ca="1">IF('2.1 Kraftwerk allgemein'!$F$15&lt;'1.1 Allgemein'!$I$22,
IF(OR(ISNUMBER($D31)=FALSE,$F31=""),"",
IF(AND('2.5 CAPEX'!$L34&lt;&gt;"x",'2.5 CAPEX'!$M34&lt;&gt;"x"),0,
IF($F31=0,0,
IF(CF$4&lt;'2.1 Kraftwerk allgemein'!$F$16,0,
IF(CF$4='2.1 Kraftwerk allgemein'!$F$16,'2.5 CAPEX'!$J34/$F31,
IF(CF$4&lt;'2.1 Kraftwerk allgemein'!$F$16+$F31,
('2.5 CAPEX'!$J34+SUM(OFFSET('2.5 CAPEX'!CK34,0,-MIN(MAX($F31-1-('2.1 Kraftwerk allgemein'!$F$16-'2.1 Kraftwerk allgemein'!$F$15+1),0),COLUMN(BW31)-1-('2.1 Kraftwerk allgemein'!$F$16-'2.1 Kraftwerk allgemein'!$F$15+1)),1,MIN(MAX($F31-('2.1 Kraftwerk allgemein'!$F$16-'2.1 Kraftwerk allgemein'!$F$15+1),1),COLUMN(BW31)-('2.1 Kraftwerk allgemein'!$F$16-'2.1 Kraftwerk allgemein'!$F$15+1)))))/$F31,
SUM(OFFSET('2.5 CAPEX'!CK34,0,-MIN($F31-1,COLUMN(BW31)-1),1,MIN($F31,COLUMN(BW31))))/$F31)))))),
IF(OR(ISNUMBER($D31)=FALSE,$F31=""),"",
IF(AND('2.5 CAPEX'!$L34&lt;&gt;"x",'2.5 CAPEX'!$M34&lt;&gt;"x"),0,
IF($F31=0,0,
IF(CF$4&lt;'2.1 Kraftwerk allgemein'!$F$16,0,
IF(CF$4='2.1 Kraftwerk allgemein'!$F$16,'2.5 CAPEX'!$J34/$F31,
IF(CF$4&lt;'2.1 Kraftwerk allgemein'!$F$16+$F31,
('2.5 CAPEX'!$J34+SUM(OFFSET('2.5 CAPEX'!CK34,0,-MIN(MAX($F31-1-('2.1 Kraftwerk allgemein'!$F$16-'1.1 Allgemein'!$I$22+1),0),COLUMN(BW31)-1-('2.1 Kraftwerk allgemein'!$F$16-'1.1 Allgemein'!$I$22+1)),1,MIN(MAX($F31-('2.1 Kraftwerk allgemein'!$F$16-'1.1 Allgemein'!$I$22+1),1),COLUMN(BW31)-('2.1 Kraftwerk allgemein'!$F$16-'1.1 Allgemein'!$I$22+1)))))/$F31,
SUM(OFFSET('2.5 CAPEX'!CK34,0,-MIN($F31-1,COLUMN(BW31)-1),1,MIN($F31,COLUMN(BW31))))/$F31)))))))</f>
        <v>0</v>
      </c>
      <c r="CG31" s="199">
        <f ca="1">IF('2.1 Kraftwerk allgemein'!$F$15&lt;'1.1 Allgemein'!$I$22,
IF(OR(ISNUMBER($D31)=FALSE,$F31=""),"",
IF(AND('2.5 CAPEX'!$L34&lt;&gt;"x",'2.5 CAPEX'!$M34&lt;&gt;"x"),0,
IF($F31=0,0,
IF(CG$4&lt;'2.1 Kraftwerk allgemein'!$F$16,0,
IF(CG$4='2.1 Kraftwerk allgemein'!$F$16,'2.5 CAPEX'!$J34/$F31,
IF(CG$4&lt;'2.1 Kraftwerk allgemein'!$F$16+$F31,
('2.5 CAPEX'!$J34+SUM(OFFSET('2.5 CAPEX'!CL34,0,-MIN(MAX($F31-1-('2.1 Kraftwerk allgemein'!$F$16-'2.1 Kraftwerk allgemein'!$F$15+1),0),COLUMN(BX31)-1-('2.1 Kraftwerk allgemein'!$F$16-'2.1 Kraftwerk allgemein'!$F$15+1)),1,MIN(MAX($F31-('2.1 Kraftwerk allgemein'!$F$16-'2.1 Kraftwerk allgemein'!$F$15+1),1),COLUMN(BX31)-('2.1 Kraftwerk allgemein'!$F$16-'2.1 Kraftwerk allgemein'!$F$15+1)))))/$F31,
SUM(OFFSET('2.5 CAPEX'!CL34,0,-MIN($F31-1,COLUMN(BX31)-1),1,MIN($F31,COLUMN(BX31))))/$F31)))))),
IF(OR(ISNUMBER($D31)=FALSE,$F31=""),"",
IF(AND('2.5 CAPEX'!$L34&lt;&gt;"x",'2.5 CAPEX'!$M34&lt;&gt;"x"),0,
IF($F31=0,0,
IF(CG$4&lt;'2.1 Kraftwerk allgemein'!$F$16,0,
IF(CG$4='2.1 Kraftwerk allgemein'!$F$16,'2.5 CAPEX'!$J34/$F31,
IF(CG$4&lt;'2.1 Kraftwerk allgemein'!$F$16+$F31,
('2.5 CAPEX'!$J34+SUM(OFFSET('2.5 CAPEX'!CL34,0,-MIN(MAX($F31-1-('2.1 Kraftwerk allgemein'!$F$16-'1.1 Allgemein'!$I$22+1),0),COLUMN(BX31)-1-('2.1 Kraftwerk allgemein'!$F$16-'1.1 Allgemein'!$I$22+1)),1,MIN(MAX($F31-('2.1 Kraftwerk allgemein'!$F$16-'1.1 Allgemein'!$I$22+1),1),COLUMN(BX31)-('2.1 Kraftwerk allgemein'!$F$16-'1.1 Allgemein'!$I$22+1)))))/$F31,
SUM(OFFSET('2.5 CAPEX'!CL34,0,-MIN($F31-1,COLUMN(BX31)-1),1,MIN($F31,COLUMN(BX31))))/$F31)))))))</f>
        <v>0</v>
      </c>
      <c r="CH31" s="199">
        <f ca="1">IF('2.1 Kraftwerk allgemein'!$F$15&lt;'1.1 Allgemein'!$I$22,
IF(OR(ISNUMBER($D31)=FALSE,$F31=""),"",
IF(AND('2.5 CAPEX'!$L34&lt;&gt;"x",'2.5 CAPEX'!$M34&lt;&gt;"x"),0,
IF($F31=0,0,
IF(CH$4&lt;'2.1 Kraftwerk allgemein'!$F$16,0,
IF(CH$4='2.1 Kraftwerk allgemein'!$F$16,'2.5 CAPEX'!$J34/$F31,
IF(CH$4&lt;'2.1 Kraftwerk allgemein'!$F$16+$F31,
('2.5 CAPEX'!$J34+SUM(OFFSET('2.5 CAPEX'!CM34,0,-MIN(MAX($F31-1-('2.1 Kraftwerk allgemein'!$F$16-'2.1 Kraftwerk allgemein'!$F$15+1),0),COLUMN(BY31)-1-('2.1 Kraftwerk allgemein'!$F$16-'2.1 Kraftwerk allgemein'!$F$15+1)),1,MIN(MAX($F31-('2.1 Kraftwerk allgemein'!$F$16-'2.1 Kraftwerk allgemein'!$F$15+1),1),COLUMN(BY31)-('2.1 Kraftwerk allgemein'!$F$16-'2.1 Kraftwerk allgemein'!$F$15+1)))))/$F31,
SUM(OFFSET('2.5 CAPEX'!CM34,0,-MIN($F31-1,COLUMN(BY31)-1),1,MIN($F31,COLUMN(BY31))))/$F31)))))),
IF(OR(ISNUMBER($D31)=FALSE,$F31=""),"",
IF(AND('2.5 CAPEX'!$L34&lt;&gt;"x",'2.5 CAPEX'!$M34&lt;&gt;"x"),0,
IF($F31=0,0,
IF(CH$4&lt;'2.1 Kraftwerk allgemein'!$F$16,0,
IF(CH$4='2.1 Kraftwerk allgemein'!$F$16,'2.5 CAPEX'!$J34/$F31,
IF(CH$4&lt;'2.1 Kraftwerk allgemein'!$F$16+$F31,
('2.5 CAPEX'!$J34+SUM(OFFSET('2.5 CAPEX'!CM34,0,-MIN(MAX($F31-1-('2.1 Kraftwerk allgemein'!$F$16-'1.1 Allgemein'!$I$22+1),0),COLUMN(BY31)-1-('2.1 Kraftwerk allgemein'!$F$16-'1.1 Allgemein'!$I$22+1)),1,MIN(MAX($F31-('2.1 Kraftwerk allgemein'!$F$16-'1.1 Allgemein'!$I$22+1),1),COLUMN(BY31)-('2.1 Kraftwerk allgemein'!$F$16-'1.1 Allgemein'!$I$22+1)))))/$F31,
SUM(OFFSET('2.5 CAPEX'!CM34,0,-MIN($F31-1,COLUMN(BY31)-1),1,MIN($F31,COLUMN(BY31))))/$F31)))))))</f>
        <v>0</v>
      </c>
      <c r="CI31" s="199">
        <f ca="1">IF('2.1 Kraftwerk allgemein'!$F$15&lt;'1.1 Allgemein'!$I$22,
IF(OR(ISNUMBER($D31)=FALSE,$F31=""),"",
IF(AND('2.5 CAPEX'!$L34&lt;&gt;"x",'2.5 CAPEX'!$M34&lt;&gt;"x"),0,
IF($F31=0,0,
IF(CI$4&lt;'2.1 Kraftwerk allgemein'!$F$16,0,
IF(CI$4='2.1 Kraftwerk allgemein'!$F$16,'2.5 CAPEX'!$J34/$F31,
IF(CI$4&lt;'2.1 Kraftwerk allgemein'!$F$16+$F31,
('2.5 CAPEX'!$J34+SUM(OFFSET('2.5 CAPEX'!CN34,0,-MIN(MAX($F31-1-('2.1 Kraftwerk allgemein'!$F$16-'2.1 Kraftwerk allgemein'!$F$15+1),0),COLUMN(BZ31)-1-('2.1 Kraftwerk allgemein'!$F$16-'2.1 Kraftwerk allgemein'!$F$15+1)),1,MIN(MAX($F31-('2.1 Kraftwerk allgemein'!$F$16-'2.1 Kraftwerk allgemein'!$F$15+1),1),COLUMN(BZ31)-('2.1 Kraftwerk allgemein'!$F$16-'2.1 Kraftwerk allgemein'!$F$15+1)))))/$F31,
SUM(OFFSET('2.5 CAPEX'!CN34,0,-MIN($F31-1,COLUMN(BZ31)-1),1,MIN($F31,COLUMN(BZ31))))/$F31)))))),
IF(OR(ISNUMBER($D31)=FALSE,$F31=""),"",
IF(AND('2.5 CAPEX'!$L34&lt;&gt;"x",'2.5 CAPEX'!$M34&lt;&gt;"x"),0,
IF($F31=0,0,
IF(CI$4&lt;'2.1 Kraftwerk allgemein'!$F$16,0,
IF(CI$4='2.1 Kraftwerk allgemein'!$F$16,'2.5 CAPEX'!$J34/$F31,
IF(CI$4&lt;'2.1 Kraftwerk allgemein'!$F$16+$F31,
('2.5 CAPEX'!$J34+SUM(OFFSET('2.5 CAPEX'!CN34,0,-MIN(MAX($F31-1-('2.1 Kraftwerk allgemein'!$F$16-'1.1 Allgemein'!$I$22+1),0),COLUMN(BZ31)-1-('2.1 Kraftwerk allgemein'!$F$16-'1.1 Allgemein'!$I$22+1)),1,MIN(MAX($F31-('2.1 Kraftwerk allgemein'!$F$16-'1.1 Allgemein'!$I$22+1),1),COLUMN(BZ31)-('2.1 Kraftwerk allgemein'!$F$16-'1.1 Allgemein'!$I$22+1)))))/$F31,
SUM(OFFSET('2.5 CAPEX'!CN34,0,-MIN($F31-1,COLUMN(BZ31)-1),1,MIN($F31,COLUMN(BZ31))))/$F31)))))))</f>
        <v>0</v>
      </c>
      <c r="CJ31" s="199">
        <f ca="1">IF('2.1 Kraftwerk allgemein'!$F$15&lt;'1.1 Allgemein'!$I$22,
IF(OR(ISNUMBER($D31)=FALSE,$F31=""),"",
IF(AND('2.5 CAPEX'!$L34&lt;&gt;"x",'2.5 CAPEX'!$M34&lt;&gt;"x"),0,
IF($F31=0,0,
IF(CJ$4&lt;'2.1 Kraftwerk allgemein'!$F$16,0,
IF(CJ$4='2.1 Kraftwerk allgemein'!$F$16,'2.5 CAPEX'!$J34/$F31,
IF(CJ$4&lt;'2.1 Kraftwerk allgemein'!$F$16+$F31,
('2.5 CAPEX'!$J34+SUM(OFFSET('2.5 CAPEX'!CO34,0,-MIN(MAX($F31-1-('2.1 Kraftwerk allgemein'!$F$16-'2.1 Kraftwerk allgemein'!$F$15+1),0),COLUMN(CA31)-1-('2.1 Kraftwerk allgemein'!$F$16-'2.1 Kraftwerk allgemein'!$F$15+1)),1,MIN(MAX($F31-('2.1 Kraftwerk allgemein'!$F$16-'2.1 Kraftwerk allgemein'!$F$15+1),1),COLUMN(CA31)-('2.1 Kraftwerk allgemein'!$F$16-'2.1 Kraftwerk allgemein'!$F$15+1)))))/$F31,
SUM(OFFSET('2.5 CAPEX'!CO34,0,-MIN($F31-1,COLUMN(CA31)-1),1,MIN($F31,COLUMN(CA31))))/$F31)))))),
IF(OR(ISNUMBER($D31)=FALSE,$F31=""),"",
IF(AND('2.5 CAPEX'!$L34&lt;&gt;"x",'2.5 CAPEX'!$M34&lt;&gt;"x"),0,
IF($F31=0,0,
IF(CJ$4&lt;'2.1 Kraftwerk allgemein'!$F$16,0,
IF(CJ$4='2.1 Kraftwerk allgemein'!$F$16,'2.5 CAPEX'!$J34/$F31,
IF(CJ$4&lt;'2.1 Kraftwerk allgemein'!$F$16+$F31,
('2.5 CAPEX'!$J34+SUM(OFFSET('2.5 CAPEX'!CO34,0,-MIN(MAX($F31-1-('2.1 Kraftwerk allgemein'!$F$16-'1.1 Allgemein'!$I$22+1),0),COLUMN(CA31)-1-('2.1 Kraftwerk allgemein'!$F$16-'1.1 Allgemein'!$I$22+1)),1,MIN(MAX($F31-('2.1 Kraftwerk allgemein'!$F$16-'1.1 Allgemein'!$I$22+1),1),COLUMN(CA31)-('2.1 Kraftwerk allgemein'!$F$16-'1.1 Allgemein'!$I$22+1)))))/$F31,
SUM(OFFSET('2.5 CAPEX'!CO34,0,-MIN($F31-1,COLUMN(CA31)-1),1,MIN($F31,COLUMN(CA31))))/$F31)))))))</f>
        <v>0</v>
      </c>
      <c r="CK31" s="199">
        <f ca="1">IF('2.1 Kraftwerk allgemein'!$F$15&lt;'1.1 Allgemein'!$I$22,
IF(OR(ISNUMBER($D31)=FALSE,$F31=""),"",
IF(AND('2.5 CAPEX'!$L34&lt;&gt;"x",'2.5 CAPEX'!$M34&lt;&gt;"x"),0,
IF($F31=0,0,
IF(CK$4&lt;'2.1 Kraftwerk allgemein'!$F$16,0,
IF(CK$4='2.1 Kraftwerk allgemein'!$F$16,'2.5 CAPEX'!$J34/$F31,
IF(CK$4&lt;'2.1 Kraftwerk allgemein'!$F$16+$F31,
('2.5 CAPEX'!$J34+SUM(OFFSET('2.5 CAPEX'!CP34,0,-MIN(MAX($F31-1-('2.1 Kraftwerk allgemein'!$F$16-'2.1 Kraftwerk allgemein'!$F$15+1),0),COLUMN(CB31)-1-('2.1 Kraftwerk allgemein'!$F$16-'2.1 Kraftwerk allgemein'!$F$15+1)),1,MIN(MAX($F31-('2.1 Kraftwerk allgemein'!$F$16-'2.1 Kraftwerk allgemein'!$F$15+1),1),COLUMN(CB31)-('2.1 Kraftwerk allgemein'!$F$16-'2.1 Kraftwerk allgemein'!$F$15+1)))))/$F31,
SUM(OFFSET('2.5 CAPEX'!CP34,0,-MIN($F31-1,COLUMN(CB31)-1),1,MIN($F31,COLUMN(CB31))))/$F31)))))),
IF(OR(ISNUMBER($D31)=FALSE,$F31=""),"",
IF(AND('2.5 CAPEX'!$L34&lt;&gt;"x",'2.5 CAPEX'!$M34&lt;&gt;"x"),0,
IF($F31=0,0,
IF(CK$4&lt;'2.1 Kraftwerk allgemein'!$F$16,0,
IF(CK$4='2.1 Kraftwerk allgemein'!$F$16,'2.5 CAPEX'!$J34/$F31,
IF(CK$4&lt;'2.1 Kraftwerk allgemein'!$F$16+$F31,
('2.5 CAPEX'!$J34+SUM(OFFSET('2.5 CAPEX'!CP34,0,-MIN(MAX($F31-1-('2.1 Kraftwerk allgemein'!$F$16-'1.1 Allgemein'!$I$22+1),0),COLUMN(CB31)-1-('2.1 Kraftwerk allgemein'!$F$16-'1.1 Allgemein'!$I$22+1)),1,MIN(MAX($F31-('2.1 Kraftwerk allgemein'!$F$16-'1.1 Allgemein'!$I$22+1),1),COLUMN(CB31)-('2.1 Kraftwerk allgemein'!$F$16-'1.1 Allgemein'!$I$22+1)))))/$F31,
SUM(OFFSET('2.5 CAPEX'!CP34,0,-MIN($F31-1,COLUMN(CB31)-1),1,MIN($F31,COLUMN(CB31))))/$F31)))))))</f>
        <v>0</v>
      </c>
      <c r="CL31" s="199">
        <f ca="1">IF('2.1 Kraftwerk allgemein'!$F$15&lt;'1.1 Allgemein'!$I$22,
IF(OR(ISNUMBER($D31)=FALSE,$F31=""),"",
IF(AND('2.5 CAPEX'!$L34&lt;&gt;"x",'2.5 CAPEX'!$M34&lt;&gt;"x"),0,
IF($F31=0,0,
IF(CL$4&lt;'2.1 Kraftwerk allgemein'!$F$16,0,
IF(CL$4='2.1 Kraftwerk allgemein'!$F$16,'2.5 CAPEX'!$J34/$F31,
IF(CL$4&lt;'2.1 Kraftwerk allgemein'!$F$16+$F31,
('2.5 CAPEX'!$J34+SUM(OFFSET('2.5 CAPEX'!CQ34,0,-MIN(MAX($F31-1-('2.1 Kraftwerk allgemein'!$F$16-'2.1 Kraftwerk allgemein'!$F$15+1),0),COLUMN(CC31)-1-('2.1 Kraftwerk allgemein'!$F$16-'2.1 Kraftwerk allgemein'!$F$15+1)),1,MIN(MAX($F31-('2.1 Kraftwerk allgemein'!$F$16-'2.1 Kraftwerk allgemein'!$F$15+1),1),COLUMN(CC31)-('2.1 Kraftwerk allgemein'!$F$16-'2.1 Kraftwerk allgemein'!$F$15+1)))))/$F31,
SUM(OFFSET('2.5 CAPEX'!CQ34,0,-MIN($F31-1,COLUMN(CC31)-1),1,MIN($F31,COLUMN(CC31))))/$F31)))))),
IF(OR(ISNUMBER($D31)=FALSE,$F31=""),"",
IF(AND('2.5 CAPEX'!$L34&lt;&gt;"x",'2.5 CAPEX'!$M34&lt;&gt;"x"),0,
IF($F31=0,0,
IF(CL$4&lt;'2.1 Kraftwerk allgemein'!$F$16,0,
IF(CL$4='2.1 Kraftwerk allgemein'!$F$16,'2.5 CAPEX'!$J34/$F31,
IF(CL$4&lt;'2.1 Kraftwerk allgemein'!$F$16+$F31,
('2.5 CAPEX'!$J34+SUM(OFFSET('2.5 CAPEX'!CQ34,0,-MIN(MAX($F31-1-('2.1 Kraftwerk allgemein'!$F$16-'1.1 Allgemein'!$I$22+1),0),COLUMN(CC31)-1-('2.1 Kraftwerk allgemein'!$F$16-'1.1 Allgemein'!$I$22+1)),1,MIN(MAX($F31-('2.1 Kraftwerk allgemein'!$F$16-'1.1 Allgemein'!$I$22+1),1),COLUMN(CC31)-('2.1 Kraftwerk allgemein'!$F$16-'1.1 Allgemein'!$I$22+1)))))/$F31,
SUM(OFFSET('2.5 CAPEX'!CQ34,0,-MIN($F31-1,COLUMN(CC31)-1),1,MIN($F31,COLUMN(CC31))))/$F31)))))))</f>
        <v>0</v>
      </c>
      <c r="CM31" s="199">
        <f ca="1">IF('2.1 Kraftwerk allgemein'!$F$15&lt;'1.1 Allgemein'!$I$22,
IF(OR(ISNUMBER($D31)=FALSE,$F31=""),"",
IF(AND('2.5 CAPEX'!$L34&lt;&gt;"x",'2.5 CAPEX'!$M34&lt;&gt;"x"),0,
IF($F31=0,0,
IF(CM$4&lt;'2.1 Kraftwerk allgemein'!$F$16,0,
IF(CM$4='2.1 Kraftwerk allgemein'!$F$16,'2.5 CAPEX'!$J34/$F31,
IF(CM$4&lt;'2.1 Kraftwerk allgemein'!$F$16+$F31,
('2.5 CAPEX'!$J34+SUM(OFFSET('2.5 CAPEX'!CR34,0,-MIN(MAX($F31-1-('2.1 Kraftwerk allgemein'!$F$16-'2.1 Kraftwerk allgemein'!$F$15+1),0),COLUMN(CD31)-1-('2.1 Kraftwerk allgemein'!$F$16-'2.1 Kraftwerk allgemein'!$F$15+1)),1,MIN(MAX($F31-('2.1 Kraftwerk allgemein'!$F$16-'2.1 Kraftwerk allgemein'!$F$15+1),1),COLUMN(CD31)-('2.1 Kraftwerk allgemein'!$F$16-'2.1 Kraftwerk allgemein'!$F$15+1)))))/$F31,
SUM(OFFSET('2.5 CAPEX'!CR34,0,-MIN($F31-1,COLUMN(CD31)-1),1,MIN($F31,COLUMN(CD31))))/$F31)))))),
IF(OR(ISNUMBER($D31)=FALSE,$F31=""),"",
IF(AND('2.5 CAPEX'!$L34&lt;&gt;"x",'2.5 CAPEX'!$M34&lt;&gt;"x"),0,
IF($F31=0,0,
IF(CM$4&lt;'2.1 Kraftwerk allgemein'!$F$16,0,
IF(CM$4='2.1 Kraftwerk allgemein'!$F$16,'2.5 CAPEX'!$J34/$F31,
IF(CM$4&lt;'2.1 Kraftwerk allgemein'!$F$16+$F31,
('2.5 CAPEX'!$J34+SUM(OFFSET('2.5 CAPEX'!CR34,0,-MIN(MAX($F31-1-('2.1 Kraftwerk allgemein'!$F$16-'1.1 Allgemein'!$I$22+1),0),COLUMN(CD31)-1-('2.1 Kraftwerk allgemein'!$F$16-'1.1 Allgemein'!$I$22+1)),1,MIN(MAX($F31-('2.1 Kraftwerk allgemein'!$F$16-'1.1 Allgemein'!$I$22+1),1),COLUMN(CD31)-('2.1 Kraftwerk allgemein'!$F$16-'1.1 Allgemein'!$I$22+1)))))/$F31,
SUM(OFFSET('2.5 CAPEX'!CR34,0,-MIN($F31-1,COLUMN(CD31)-1),1,MIN($F31,COLUMN(CD31))))/$F31)))))))</f>
        <v>0</v>
      </c>
      <c r="CN31" s="199">
        <f ca="1">IF('2.1 Kraftwerk allgemein'!$F$15&lt;'1.1 Allgemein'!$I$22,
IF(OR(ISNUMBER($D31)=FALSE,$F31=""),"",
IF(AND('2.5 CAPEX'!$L34&lt;&gt;"x",'2.5 CAPEX'!$M34&lt;&gt;"x"),0,
IF($F31=0,0,
IF(CN$4&lt;'2.1 Kraftwerk allgemein'!$F$16,0,
IF(CN$4='2.1 Kraftwerk allgemein'!$F$16,'2.5 CAPEX'!$J34/$F31,
IF(CN$4&lt;'2.1 Kraftwerk allgemein'!$F$16+$F31,
('2.5 CAPEX'!$J34+SUM(OFFSET('2.5 CAPEX'!CS34,0,-MIN(MAX($F31-1-('2.1 Kraftwerk allgemein'!$F$16-'2.1 Kraftwerk allgemein'!$F$15+1),0),COLUMN(CE31)-1-('2.1 Kraftwerk allgemein'!$F$16-'2.1 Kraftwerk allgemein'!$F$15+1)),1,MIN(MAX($F31-('2.1 Kraftwerk allgemein'!$F$16-'2.1 Kraftwerk allgemein'!$F$15+1),1),COLUMN(CE31)-('2.1 Kraftwerk allgemein'!$F$16-'2.1 Kraftwerk allgemein'!$F$15+1)))))/$F31,
SUM(OFFSET('2.5 CAPEX'!CS34,0,-MIN($F31-1,COLUMN(CE31)-1),1,MIN($F31,COLUMN(CE31))))/$F31)))))),
IF(OR(ISNUMBER($D31)=FALSE,$F31=""),"",
IF(AND('2.5 CAPEX'!$L34&lt;&gt;"x",'2.5 CAPEX'!$M34&lt;&gt;"x"),0,
IF($F31=0,0,
IF(CN$4&lt;'2.1 Kraftwerk allgemein'!$F$16,0,
IF(CN$4='2.1 Kraftwerk allgemein'!$F$16,'2.5 CAPEX'!$J34/$F31,
IF(CN$4&lt;'2.1 Kraftwerk allgemein'!$F$16+$F31,
('2.5 CAPEX'!$J34+SUM(OFFSET('2.5 CAPEX'!CS34,0,-MIN(MAX($F31-1-('2.1 Kraftwerk allgemein'!$F$16-'1.1 Allgemein'!$I$22+1),0),COLUMN(CE31)-1-('2.1 Kraftwerk allgemein'!$F$16-'1.1 Allgemein'!$I$22+1)),1,MIN(MAX($F31-('2.1 Kraftwerk allgemein'!$F$16-'1.1 Allgemein'!$I$22+1),1),COLUMN(CE31)-('2.1 Kraftwerk allgemein'!$F$16-'1.1 Allgemein'!$I$22+1)))))/$F31,
SUM(OFFSET('2.5 CAPEX'!CS34,0,-MIN($F31-1,COLUMN(CE31)-1),1,MIN($F31,COLUMN(CE31))))/$F31)))))))</f>
        <v>0</v>
      </c>
      <c r="CO31" s="199">
        <f ca="1">IF('2.1 Kraftwerk allgemein'!$F$15&lt;'1.1 Allgemein'!$I$22,
IF(OR(ISNUMBER($D31)=FALSE,$F31=""),"",
IF(AND('2.5 CAPEX'!$L34&lt;&gt;"x",'2.5 CAPEX'!$M34&lt;&gt;"x"),0,
IF($F31=0,0,
IF(CO$4&lt;'2.1 Kraftwerk allgemein'!$F$16,0,
IF(CO$4='2.1 Kraftwerk allgemein'!$F$16,'2.5 CAPEX'!$J34/$F31,
IF(CO$4&lt;'2.1 Kraftwerk allgemein'!$F$16+$F31,
('2.5 CAPEX'!$J34+SUM(OFFSET('2.5 CAPEX'!CT34,0,-MIN(MAX($F31-1-('2.1 Kraftwerk allgemein'!$F$16-'2.1 Kraftwerk allgemein'!$F$15+1),0),COLUMN(CF31)-1-('2.1 Kraftwerk allgemein'!$F$16-'2.1 Kraftwerk allgemein'!$F$15+1)),1,MIN(MAX($F31-('2.1 Kraftwerk allgemein'!$F$16-'2.1 Kraftwerk allgemein'!$F$15+1),1),COLUMN(CF31)-('2.1 Kraftwerk allgemein'!$F$16-'2.1 Kraftwerk allgemein'!$F$15+1)))))/$F31,
SUM(OFFSET('2.5 CAPEX'!CT34,0,-MIN($F31-1,COLUMN(CF31)-1),1,MIN($F31,COLUMN(CF31))))/$F31)))))),
IF(OR(ISNUMBER($D31)=FALSE,$F31=""),"",
IF(AND('2.5 CAPEX'!$L34&lt;&gt;"x",'2.5 CAPEX'!$M34&lt;&gt;"x"),0,
IF($F31=0,0,
IF(CO$4&lt;'2.1 Kraftwerk allgemein'!$F$16,0,
IF(CO$4='2.1 Kraftwerk allgemein'!$F$16,'2.5 CAPEX'!$J34/$F31,
IF(CO$4&lt;'2.1 Kraftwerk allgemein'!$F$16+$F31,
('2.5 CAPEX'!$J34+SUM(OFFSET('2.5 CAPEX'!CT34,0,-MIN(MAX($F31-1-('2.1 Kraftwerk allgemein'!$F$16-'1.1 Allgemein'!$I$22+1),0),COLUMN(CF31)-1-('2.1 Kraftwerk allgemein'!$F$16-'1.1 Allgemein'!$I$22+1)),1,MIN(MAX($F31-('2.1 Kraftwerk allgemein'!$F$16-'1.1 Allgemein'!$I$22+1),1),COLUMN(CF31)-('2.1 Kraftwerk allgemein'!$F$16-'1.1 Allgemein'!$I$22+1)))))/$F31,
SUM(OFFSET('2.5 CAPEX'!CT34,0,-MIN($F31-1,COLUMN(CF31)-1),1,MIN($F31,COLUMN(CF31))))/$F31)))))))</f>
        <v>0</v>
      </c>
      <c r="CP31" s="199">
        <f ca="1">IF('2.1 Kraftwerk allgemein'!$F$15&lt;'1.1 Allgemein'!$I$22,
IF(OR(ISNUMBER($D31)=FALSE,$F31=""),"",
IF(AND('2.5 CAPEX'!$L34&lt;&gt;"x",'2.5 CAPEX'!$M34&lt;&gt;"x"),0,
IF($F31=0,0,
IF(CP$4&lt;'2.1 Kraftwerk allgemein'!$F$16,0,
IF(CP$4='2.1 Kraftwerk allgemein'!$F$16,'2.5 CAPEX'!$J34/$F31,
IF(CP$4&lt;'2.1 Kraftwerk allgemein'!$F$16+$F31,
('2.5 CAPEX'!$J34+SUM(OFFSET('2.5 CAPEX'!CU34,0,-MIN(MAX($F31-1-('2.1 Kraftwerk allgemein'!$F$16-'2.1 Kraftwerk allgemein'!$F$15+1),0),COLUMN(CG31)-1-('2.1 Kraftwerk allgemein'!$F$16-'2.1 Kraftwerk allgemein'!$F$15+1)),1,MIN(MAX($F31-('2.1 Kraftwerk allgemein'!$F$16-'2.1 Kraftwerk allgemein'!$F$15+1),1),COLUMN(CG31)-('2.1 Kraftwerk allgemein'!$F$16-'2.1 Kraftwerk allgemein'!$F$15+1)))))/$F31,
SUM(OFFSET('2.5 CAPEX'!CU34,0,-MIN($F31-1,COLUMN(CG31)-1),1,MIN($F31,COLUMN(CG31))))/$F31)))))),
IF(OR(ISNUMBER($D31)=FALSE,$F31=""),"",
IF(AND('2.5 CAPEX'!$L34&lt;&gt;"x",'2.5 CAPEX'!$M34&lt;&gt;"x"),0,
IF($F31=0,0,
IF(CP$4&lt;'2.1 Kraftwerk allgemein'!$F$16,0,
IF(CP$4='2.1 Kraftwerk allgemein'!$F$16,'2.5 CAPEX'!$J34/$F31,
IF(CP$4&lt;'2.1 Kraftwerk allgemein'!$F$16+$F31,
('2.5 CAPEX'!$J34+SUM(OFFSET('2.5 CAPEX'!CU34,0,-MIN(MAX($F31-1-('2.1 Kraftwerk allgemein'!$F$16-'1.1 Allgemein'!$I$22+1),0),COLUMN(CG31)-1-('2.1 Kraftwerk allgemein'!$F$16-'1.1 Allgemein'!$I$22+1)),1,MIN(MAX($F31-('2.1 Kraftwerk allgemein'!$F$16-'1.1 Allgemein'!$I$22+1),1),COLUMN(CG31)-('2.1 Kraftwerk allgemein'!$F$16-'1.1 Allgemein'!$I$22+1)))))/$F31,
SUM(OFFSET('2.5 CAPEX'!CU34,0,-MIN($F31-1,COLUMN(CG31)-1),1,MIN($F31,COLUMN(CG31))))/$F31)))))))</f>
        <v>0</v>
      </c>
      <c r="CQ31" s="199">
        <f ca="1">IF('2.1 Kraftwerk allgemein'!$F$15&lt;'1.1 Allgemein'!$I$22,
IF(OR(ISNUMBER($D31)=FALSE,$F31=""),"",
IF(AND('2.5 CAPEX'!$L34&lt;&gt;"x",'2.5 CAPEX'!$M34&lt;&gt;"x"),0,
IF($F31=0,0,
IF(CQ$4&lt;'2.1 Kraftwerk allgemein'!$F$16,0,
IF(CQ$4='2.1 Kraftwerk allgemein'!$F$16,'2.5 CAPEX'!$J34/$F31,
IF(CQ$4&lt;'2.1 Kraftwerk allgemein'!$F$16+$F31,
('2.5 CAPEX'!$J34+SUM(OFFSET('2.5 CAPEX'!CV34,0,-MIN(MAX($F31-1-('2.1 Kraftwerk allgemein'!$F$16-'2.1 Kraftwerk allgemein'!$F$15+1),0),COLUMN(CH31)-1-('2.1 Kraftwerk allgemein'!$F$16-'2.1 Kraftwerk allgemein'!$F$15+1)),1,MIN(MAX($F31-('2.1 Kraftwerk allgemein'!$F$16-'2.1 Kraftwerk allgemein'!$F$15+1),1),COLUMN(CH31)-('2.1 Kraftwerk allgemein'!$F$16-'2.1 Kraftwerk allgemein'!$F$15+1)))))/$F31,
SUM(OFFSET('2.5 CAPEX'!CV34,0,-MIN($F31-1,COLUMN(CH31)-1),1,MIN($F31,COLUMN(CH31))))/$F31)))))),
IF(OR(ISNUMBER($D31)=FALSE,$F31=""),"",
IF(AND('2.5 CAPEX'!$L34&lt;&gt;"x",'2.5 CAPEX'!$M34&lt;&gt;"x"),0,
IF($F31=0,0,
IF(CQ$4&lt;'2.1 Kraftwerk allgemein'!$F$16,0,
IF(CQ$4='2.1 Kraftwerk allgemein'!$F$16,'2.5 CAPEX'!$J34/$F31,
IF(CQ$4&lt;'2.1 Kraftwerk allgemein'!$F$16+$F31,
('2.5 CAPEX'!$J34+SUM(OFFSET('2.5 CAPEX'!CV34,0,-MIN(MAX($F31-1-('2.1 Kraftwerk allgemein'!$F$16-'1.1 Allgemein'!$I$22+1),0),COLUMN(CH31)-1-('2.1 Kraftwerk allgemein'!$F$16-'1.1 Allgemein'!$I$22+1)),1,MIN(MAX($F31-('2.1 Kraftwerk allgemein'!$F$16-'1.1 Allgemein'!$I$22+1),1),COLUMN(CH31)-('2.1 Kraftwerk allgemein'!$F$16-'1.1 Allgemein'!$I$22+1)))))/$F31,
SUM(OFFSET('2.5 CAPEX'!CV34,0,-MIN($F31-1,COLUMN(CH31)-1),1,MIN($F31,COLUMN(CH31))))/$F31)))))))</f>
        <v>0</v>
      </c>
      <c r="CR31" s="199">
        <f ca="1">IF('2.1 Kraftwerk allgemein'!$F$15&lt;'1.1 Allgemein'!$I$22,
IF(OR(ISNUMBER($D31)=FALSE,$F31=""),"",
IF(AND('2.5 CAPEX'!$L34&lt;&gt;"x",'2.5 CAPEX'!$M34&lt;&gt;"x"),0,
IF($F31=0,0,
IF(CR$4&lt;'2.1 Kraftwerk allgemein'!$F$16,0,
IF(CR$4='2.1 Kraftwerk allgemein'!$F$16,'2.5 CAPEX'!$J34/$F31,
IF(CR$4&lt;'2.1 Kraftwerk allgemein'!$F$16+$F31,
('2.5 CAPEX'!$J34+SUM(OFFSET('2.5 CAPEX'!CW34,0,-MIN(MAX($F31-1-('2.1 Kraftwerk allgemein'!$F$16-'2.1 Kraftwerk allgemein'!$F$15+1),0),COLUMN(CI31)-1-('2.1 Kraftwerk allgemein'!$F$16-'2.1 Kraftwerk allgemein'!$F$15+1)),1,MIN(MAX($F31-('2.1 Kraftwerk allgemein'!$F$16-'2.1 Kraftwerk allgemein'!$F$15+1),1),COLUMN(CI31)-('2.1 Kraftwerk allgemein'!$F$16-'2.1 Kraftwerk allgemein'!$F$15+1)))))/$F31,
SUM(OFFSET('2.5 CAPEX'!CW34,0,-MIN($F31-1,COLUMN(CI31)-1),1,MIN($F31,COLUMN(CI31))))/$F31)))))),
IF(OR(ISNUMBER($D31)=FALSE,$F31=""),"",
IF(AND('2.5 CAPEX'!$L34&lt;&gt;"x",'2.5 CAPEX'!$M34&lt;&gt;"x"),0,
IF($F31=0,0,
IF(CR$4&lt;'2.1 Kraftwerk allgemein'!$F$16,0,
IF(CR$4='2.1 Kraftwerk allgemein'!$F$16,'2.5 CAPEX'!$J34/$F31,
IF(CR$4&lt;'2.1 Kraftwerk allgemein'!$F$16+$F31,
('2.5 CAPEX'!$J34+SUM(OFFSET('2.5 CAPEX'!CW34,0,-MIN(MAX($F31-1-('2.1 Kraftwerk allgemein'!$F$16-'1.1 Allgemein'!$I$22+1),0),COLUMN(CI31)-1-('2.1 Kraftwerk allgemein'!$F$16-'1.1 Allgemein'!$I$22+1)),1,MIN(MAX($F31-('2.1 Kraftwerk allgemein'!$F$16-'1.1 Allgemein'!$I$22+1),1),COLUMN(CI31)-('2.1 Kraftwerk allgemein'!$F$16-'1.1 Allgemein'!$I$22+1)))))/$F31,
SUM(OFFSET('2.5 CAPEX'!CW34,0,-MIN($F31-1,COLUMN(CI31)-1),1,MIN($F31,COLUMN(CI31))))/$F31)))))))</f>
        <v>0</v>
      </c>
      <c r="CS31" s="199">
        <f ca="1">IF('2.1 Kraftwerk allgemein'!$F$15&lt;'1.1 Allgemein'!$I$22,
IF(OR(ISNUMBER($D31)=FALSE,$F31=""),"",
IF(AND('2.5 CAPEX'!$L34&lt;&gt;"x",'2.5 CAPEX'!$M34&lt;&gt;"x"),0,
IF($F31=0,0,
IF(CS$4&lt;'2.1 Kraftwerk allgemein'!$F$16,0,
IF(CS$4='2.1 Kraftwerk allgemein'!$F$16,'2.5 CAPEX'!$J34/$F31,
IF(CS$4&lt;'2.1 Kraftwerk allgemein'!$F$16+$F31,
('2.5 CAPEX'!$J34+SUM(OFFSET('2.5 CAPEX'!CX34,0,-MIN(MAX($F31-1-('2.1 Kraftwerk allgemein'!$F$16-'2.1 Kraftwerk allgemein'!$F$15+1),0),COLUMN(CJ31)-1-('2.1 Kraftwerk allgemein'!$F$16-'2.1 Kraftwerk allgemein'!$F$15+1)),1,MIN(MAX($F31-('2.1 Kraftwerk allgemein'!$F$16-'2.1 Kraftwerk allgemein'!$F$15+1),1),COLUMN(CJ31)-('2.1 Kraftwerk allgemein'!$F$16-'2.1 Kraftwerk allgemein'!$F$15+1)))))/$F31,
SUM(OFFSET('2.5 CAPEX'!CX34,0,-MIN($F31-1,COLUMN(CJ31)-1),1,MIN($F31,COLUMN(CJ31))))/$F31)))))),
IF(OR(ISNUMBER($D31)=FALSE,$F31=""),"",
IF(AND('2.5 CAPEX'!$L34&lt;&gt;"x",'2.5 CAPEX'!$M34&lt;&gt;"x"),0,
IF($F31=0,0,
IF(CS$4&lt;'2.1 Kraftwerk allgemein'!$F$16,0,
IF(CS$4='2.1 Kraftwerk allgemein'!$F$16,'2.5 CAPEX'!$J34/$F31,
IF(CS$4&lt;'2.1 Kraftwerk allgemein'!$F$16+$F31,
('2.5 CAPEX'!$J34+SUM(OFFSET('2.5 CAPEX'!CX34,0,-MIN(MAX($F31-1-('2.1 Kraftwerk allgemein'!$F$16-'1.1 Allgemein'!$I$22+1),0),COLUMN(CJ31)-1-('2.1 Kraftwerk allgemein'!$F$16-'1.1 Allgemein'!$I$22+1)),1,MIN(MAX($F31-('2.1 Kraftwerk allgemein'!$F$16-'1.1 Allgemein'!$I$22+1),1),COLUMN(CJ31)-('2.1 Kraftwerk allgemein'!$F$16-'1.1 Allgemein'!$I$22+1)))))/$F31,
SUM(OFFSET('2.5 CAPEX'!CX34,0,-MIN($F31-1,COLUMN(CJ31)-1),1,MIN($F31,COLUMN(CJ31))))/$F31)))))))</f>
        <v>0</v>
      </c>
      <c r="CT31" s="199">
        <f ca="1">IF('2.1 Kraftwerk allgemein'!$F$15&lt;'1.1 Allgemein'!$I$22,
IF(OR(ISNUMBER($D31)=FALSE,$F31=""),"",
IF(AND('2.5 CAPEX'!$L34&lt;&gt;"x",'2.5 CAPEX'!$M34&lt;&gt;"x"),0,
IF($F31=0,0,
IF(CT$4&lt;'2.1 Kraftwerk allgemein'!$F$16,0,
IF(CT$4='2.1 Kraftwerk allgemein'!$F$16,'2.5 CAPEX'!$J34/$F31,
IF(CT$4&lt;'2.1 Kraftwerk allgemein'!$F$16+$F31,
('2.5 CAPEX'!$J34+SUM(OFFSET('2.5 CAPEX'!CY34,0,-MIN(MAX($F31-1-('2.1 Kraftwerk allgemein'!$F$16-'2.1 Kraftwerk allgemein'!$F$15+1),0),COLUMN(CK31)-1-('2.1 Kraftwerk allgemein'!$F$16-'2.1 Kraftwerk allgemein'!$F$15+1)),1,MIN(MAX($F31-('2.1 Kraftwerk allgemein'!$F$16-'2.1 Kraftwerk allgemein'!$F$15+1),1),COLUMN(CK31)-('2.1 Kraftwerk allgemein'!$F$16-'2.1 Kraftwerk allgemein'!$F$15+1)))))/$F31,
SUM(OFFSET('2.5 CAPEX'!CY34,0,-MIN($F31-1,COLUMN(CK31)-1),1,MIN($F31,COLUMN(CK31))))/$F31)))))),
IF(OR(ISNUMBER($D31)=FALSE,$F31=""),"",
IF(AND('2.5 CAPEX'!$L34&lt;&gt;"x",'2.5 CAPEX'!$M34&lt;&gt;"x"),0,
IF($F31=0,0,
IF(CT$4&lt;'2.1 Kraftwerk allgemein'!$F$16,0,
IF(CT$4='2.1 Kraftwerk allgemein'!$F$16,'2.5 CAPEX'!$J34/$F31,
IF(CT$4&lt;'2.1 Kraftwerk allgemein'!$F$16+$F31,
('2.5 CAPEX'!$J34+SUM(OFFSET('2.5 CAPEX'!CY34,0,-MIN(MAX($F31-1-('2.1 Kraftwerk allgemein'!$F$16-'1.1 Allgemein'!$I$22+1),0),COLUMN(CK31)-1-('2.1 Kraftwerk allgemein'!$F$16-'1.1 Allgemein'!$I$22+1)),1,MIN(MAX($F31-('2.1 Kraftwerk allgemein'!$F$16-'1.1 Allgemein'!$I$22+1),1),COLUMN(CK31)-('2.1 Kraftwerk allgemein'!$F$16-'1.1 Allgemein'!$I$22+1)))))/$F31,
SUM(OFFSET('2.5 CAPEX'!CY34,0,-MIN($F31-1,COLUMN(CK31)-1),1,MIN($F31,COLUMN(CK31))))/$F31)))))))</f>
        <v>0</v>
      </c>
      <c r="CU31" s="199">
        <f ca="1">IF('2.1 Kraftwerk allgemein'!$F$15&lt;'1.1 Allgemein'!$I$22,
IF(OR(ISNUMBER($D31)=FALSE,$F31=""),"",
IF(AND('2.5 CAPEX'!$L34&lt;&gt;"x",'2.5 CAPEX'!$M34&lt;&gt;"x"),0,
IF($F31=0,0,
IF(CU$4&lt;'2.1 Kraftwerk allgemein'!$F$16,0,
IF(CU$4='2.1 Kraftwerk allgemein'!$F$16,'2.5 CAPEX'!$J34/$F31,
IF(CU$4&lt;'2.1 Kraftwerk allgemein'!$F$16+$F31,
('2.5 CAPEX'!$J34+SUM(OFFSET('2.5 CAPEX'!CZ34,0,-MIN(MAX($F31-1-('2.1 Kraftwerk allgemein'!$F$16-'2.1 Kraftwerk allgemein'!$F$15+1),0),COLUMN(CL31)-1-('2.1 Kraftwerk allgemein'!$F$16-'2.1 Kraftwerk allgemein'!$F$15+1)),1,MIN(MAX($F31-('2.1 Kraftwerk allgemein'!$F$16-'2.1 Kraftwerk allgemein'!$F$15+1),1),COLUMN(CL31)-('2.1 Kraftwerk allgemein'!$F$16-'2.1 Kraftwerk allgemein'!$F$15+1)))))/$F31,
SUM(OFFSET('2.5 CAPEX'!CZ34,0,-MIN($F31-1,COLUMN(CL31)-1),1,MIN($F31,COLUMN(CL31))))/$F31)))))),
IF(OR(ISNUMBER($D31)=FALSE,$F31=""),"",
IF(AND('2.5 CAPEX'!$L34&lt;&gt;"x",'2.5 CAPEX'!$M34&lt;&gt;"x"),0,
IF($F31=0,0,
IF(CU$4&lt;'2.1 Kraftwerk allgemein'!$F$16,0,
IF(CU$4='2.1 Kraftwerk allgemein'!$F$16,'2.5 CAPEX'!$J34/$F31,
IF(CU$4&lt;'2.1 Kraftwerk allgemein'!$F$16+$F31,
('2.5 CAPEX'!$J34+SUM(OFFSET('2.5 CAPEX'!CZ34,0,-MIN(MAX($F31-1-('2.1 Kraftwerk allgemein'!$F$16-'1.1 Allgemein'!$I$22+1),0),COLUMN(CL31)-1-('2.1 Kraftwerk allgemein'!$F$16-'1.1 Allgemein'!$I$22+1)),1,MIN(MAX($F31-('2.1 Kraftwerk allgemein'!$F$16-'1.1 Allgemein'!$I$22+1),1),COLUMN(CL31)-('2.1 Kraftwerk allgemein'!$F$16-'1.1 Allgemein'!$I$22+1)))))/$F31,
SUM(OFFSET('2.5 CAPEX'!CZ34,0,-MIN($F31-1,COLUMN(CL31)-1),1,MIN($F31,COLUMN(CL31))))/$F31)))))))</f>
        <v>0</v>
      </c>
      <c r="CV31" s="199">
        <f ca="1">IF('2.1 Kraftwerk allgemein'!$F$15&lt;'1.1 Allgemein'!$I$22,
IF(OR(ISNUMBER($D31)=FALSE,$F31=""),"",
IF(AND('2.5 CAPEX'!$L34&lt;&gt;"x",'2.5 CAPEX'!$M34&lt;&gt;"x"),0,
IF($F31=0,0,
IF(CV$4&lt;'2.1 Kraftwerk allgemein'!$F$16,0,
IF(CV$4='2.1 Kraftwerk allgemein'!$F$16,'2.5 CAPEX'!$J34/$F31,
IF(CV$4&lt;'2.1 Kraftwerk allgemein'!$F$16+$F31,
('2.5 CAPEX'!$J34+SUM(OFFSET('2.5 CAPEX'!DA34,0,-MIN(MAX($F31-1-('2.1 Kraftwerk allgemein'!$F$16-'2.1 Kraftwerk allgemein'!$F$15+1),0),COLUMN(CM31)-1-('2.1 Kraftwerk allgemein'!$F$16-'2.1 Kraftwerk allgemein'!$F$15+1)),1,MIN(MAX($F31-('2.1 Kraftwerk allgemein'!$F$16-'2.1 Kraftwerk allgemein'!$F$15+1),1),COLUMN(CM31)-('2.1 Kraftwerk allgemein'!$F$16-'2.1 Kraftwerk allgemein'!$F$15+1)))))/$F31,
SUM(OFFSET('2.5 CAPEX'!DA34,0,-MIN($F31-1,COLUMN(CM31)-1),1,MIN($F31,COLUMN(CM31))))/$F31)))))),
IF(OR(ISNUMBER($D31)=FALSE,$F31=""),"",
IF(AND('2.5 CAPEX'!$L34&lt;&gt;"x",'2.5 CAPEX'!$M34&lt;&gt;"x"),0,
IF($F31=0,0,
IF(CV$4&lt;'2.1 Kraftwerk allgemein'!$F$16,0,
IF(CV$4='2.1 Kraftwerk allgemein'!$F$16,'2.5 CAPEX'!$J34/$F31,
IF(CV$4&lt;'2.1 Kraftwerk allgemein'!$F$16+$F31,
('2.5 CAPEX'!$J34+SUM(OFFSET('2.5 CAPEX'!DA34,0,-MIN(MAX($F31-1-('2.1 Kraftwerk allgemein'!$F$16-'1.1 Allgemein'!$I$22+1),0),COLUMN(CM31)-1-('2.1 Kraftwerk allgemein'!$F$16-'1.1 Allgemein'!$I$22+1)),1,MIN(MAX($F31-('2.1 Kraftwerk allgemein'!$F$16-'1.1 Allgemein'!$I$22+1),1),COLUMN(CM31)-('2.1 Kraftwerk allgemein'!$F$16-'1.1 Allgemein'!$I$22+1)))))/$F31,
SUM(OFFSET('2.5 CAPEX'!DA34,0,-MIN($F31-1,COLUMN(CM31)-1),1,MIN($F31,COLUMN(CM31))))/$F31)))))))</f>
        <v>0</v>
      </c>
      <c r="CW31" s="199">
        <f ca="1">IF('2.1 Kraftwerk allgemein'!$F$15&lt;'1.1 Allgemein'!$I$22,
IF(OR(ISNUMBER($D31)=FALSE,$F31=""),"",
IF(AND('2.5 CAPEX'!$L34&lt;&gt;"x",'2.5 CAPEX'!$M34&lt;&gt;"x"),0,
IF($F31=0,0,
IF(CW$4&lt;'2.1 Kraftwerk allgemein'!$F$16,0,
IF(CW$4='2.1 Kraftwerk allgemein'!$F$16,'2.5 CAPEX'!$J34/$F31,
IF(CW$4&lt;'2.1 Kraftwerk allgemein'!$F$16+$F31,
('2.5 CAPEX'!$J34+SUM(OFFSET('2.5 CAPEX'!DB34,0,-MIN(MAX($F31-1-('2.1 Kraftwerk allgemein'!$F$16-'2.1 Kraftwerk allgemein'!$F$15+1),0),COLUMN(CN31)-1-('2.1 Kraftwerk allgemein'!$F$16-'2.1 Kraftwerk allgemein'!$F$15+1)),1,MIN(MAX($F31-('2.1 Kraftwerk allgemein'!$F$16-'2.1 Kraftwerk allgemein'!$F$15+1),1),COLUMN(CN31)-('2.1 Kraftwerk allgemein'!$F$16-'2.1 Kraftwerk allgemein'!$F$15+1)))))/$F31,
SUM(OFFSET('2.5 CAPEX'!DB34,0,-MIN($F31-1,COLUMN(CN31)-1),1,MIN($F31,COLUMN(CN31))))/$F31)))))),
IF(OR(ISNUMBER($D31)=FALSE,$F31=""),"",
IF(AND('2.5 CAPEX'!$L34&lt;&gt;"x",'2.5 CAPEX'!$M34&lt;&gt;"x"),0,
IF($F31=0,0,
IF(CW$4&lt;'2.1 Kraftwerk allgemein'!$F$16,0,
IF(CW$4='2.1 Kraftwerk allgemein'!$F$16,'2.5 CAPEX'!$J34/$F31,
IF(CW$4&lt;'2.1 Kraftwerk allgemein'!$F$16+$F31,
('2.5 CAPEX'!$J34+SUM(OFFSET('2.5 CAPEX'!DB34,0,-MIN(MAX($F31-1-('2.1 Kraftwerk allgemein'!$F$16-'1.1 Allgemein'!$I$22+1),0),COLUMN(CN31)-1-('2.1 Kraftwerk allgemein'!$F$16-'1.1 Allgemein'!$I$22+1)),1,MIN(MAX($F31-('2.1 Kraftwerk allgemein'!$F$16-'1.1 Allgemein'!$I$22+1),1),COLUMN(CN31)-('2.1 Kraftwerk allgemein'!$F$16-'1.1 Allgemein'!$I$22+1)))))/$F31,
SUM(OFFSET('2.5 CAPEX'!DB34,0,-MIN($F31-1,COLUMN(CN31)-1),1,MIN($F31,COLUMN(CN31))))/$F31)))))))</f>
        <v>0</v>
      </c>
      <c r="CX31" s="199">
        <f ca="1">IF('2.1 Kraftwerk allgemein'!$F$15&lt;'1.1 Allgemein'!$I$22,
IF(OR(ISNUMBER($D31)=FALSE,$F31=""),"",
IF(AND('2.5 CAPEX'!$L34&lt;&gt;"x",'2.5 CAPEX'!$M34&lt;&gt;"x"),0,
IF($F31=0,0,
IF(CX$4&lt;'2.1 Kraftwerk allgemein'!$F$16,0,
IF(CX$4='2.1 Kraftwerk allgemein'!$F$16,'2.5 CAPEX'!$J34/$F31,
IF(CX$4&lt;'2.1 Kraftwerk allgemein'!$F$16+$F31,
('2.5 CAPEX'!$J34+SUM(OFFSET('2.5 CAPEX'!DC34,0,-MIN(MAX($F31-1-('2.1 Kraftwerk allgemein'!$F$16-'2.1 Kraftwerk allgemein'!$F$15+1),0),COLUMN(CO31)-1-('2.1 Kraftwerk allgemein'!$F$16-'2.1 Kraftwerk allgemein'!$F$15+1)),1,MIN(MAX($F31-('2.1 Kraftwerk allgemein'!$F$16-'2.1 Kraftwerk allgemein'!$F$15+1),1),COLUMN(CO31)-('2.1 Kraftwerk allgemein'!$F$16-'2.1 Kraftwerk allgemein'!$F$15+1)))))/$F31,
SUM(OFFSET('2.5 CAPEX'!DC34,0,-MIN($F31-1,COLUMN(CO31)-1),1,MIN($F31,COLUMN(CO31))))/$F31)))))),
IF(OR(ISNUMBER($D31)=FALSE,$F31=""),"",
IF(AND('2.5 CAPEX'!$L34&lt;&gt;"x",'2.5 CAPEX'!$M34&lt;&gt;"x"),0,
IF($F31=0,0,
IF(CX$4&lt;'2.1 Kraftwerk allgemein'!$F$16,0,
IF(CX$4='2.1 Kraftwerk allgemein'!$F$16,'2.5 CAPEX'!$J34/$F31,
IF(CX$4&lt;'2.1 Kraftwerk allgemein'!$F$16+$F31,
('2.5 CAPEX'!$J34+SUM(OFFSET('2.5 CAPEX'!DC34,0,-MIN(MAX($F31-1-('2.1 Kraftwerk allgemein'!$F$16-'1.1 Allgemein'!$I$22+1),0),COLUMN(CO31)-1-('2.1 Kraftwerk allgemein'!$F$16-'1.1 Allgemein'!$I$22+1)),1,MIN(MAX($F31-('2.1 Kraftwerk allgemein'!$F$16-'1.1 Allgemein'!$I$22+1),1),COLUMN(CO31)-('2.1 Kraftwerk allgemein'!$F$16-'1.1 Allgemein'!$I$22+1)))))/$F31,
SUM(OFFSET('2.5 CAPEX'!DC34,0,-MIN($F31-1,COLUMN(CO31)-1),1,MIN($F31,COLUMN(CO31))))/$F31)))))))</f>
        <v>0</v>
      </c>
      <c r="CY31" s="199">
        <f ca="1">IF('2.1 Kraftwerk allgemein'!$F$15&lt;'1.1 Allgemein'!$I$22,
IF(OR(ISNUMBER($D31)=FALSE,$F31=""),"",
IF(AND('2.5 CAPEX'!$L34&lt;&gt;"x",'2.5 CAPEX'!$M34&lt;&gt;"x"),0,
IF($F31=0,0,
IF(CY$4&lt;'2.1 Kraftwerk allgemein'!$F$16,0,
IF(CY$4='2.1 Kraftwerk allgemein'!$F$16,'2.5 CAPEX'!$J34/$F31,
IF(CY$4&lt;'2.1 Kraftwerk allgemein'!$F$16+$F31,
('2.5 CAPEX'!$J34+SUM(OFFSET('2.5 CAPEX'!DD34,0,-MIN(MAX($F31-1-('2.1 Kraftwerk allgemein'!$F$16-'2.1 Kraftwerk allgemein'!$F$15+1),0),COLUMN(CP31)-1-('2.1 Kraftwerk allgemein'!$F$16-'2.1 Kraftwerk allgemein'!$F$15+1)),1,MIN(MAX($F31-('2.1 Kraftwerk allgemein'!$F$16-'2.1 Kraftwerk allgemein'!$F$15+1),1),COLUMN(CP31)-('2.1 Kraftwerk allgemein'!$F$16-'2.1 Kraftwerk allgemein'!$F$15+1)))))/$F31,
SUM(OFFSET('2.5 CAPEX'!DD34,0,-MIN($F31-1,COLUMN(CP31)-1),1,MIN($F31,COLUMN(CP31))))/$F31)))))),
IF(OR(ISNUMBER($D31)=FALSE,$F31=""),"",
IF(AND('2.5 CAPEX'!$L34&lt;&gt;"x",'2.5 CAPEX'!$M34&lt;&gt;"x"),0,
IF($F31=0,0,
IF(CY$4&lt;'2.1 Kraftwerk allgemein'!$F$16,0,
IF(CY$4='2.1 Kraftwerk allgemein'!$F$16,'2.5 CAPEX'!$J34/$F31,
IF(CY$4&lt;'2.1 Kraftwerk allgemein'!$F$16+$F31,
('2.5 CAPEX'!$J34+SUM(OFFSET('2.5 CAPEX'!DD34,0,-MIN(MAX($F31-1-('2.1 Kraftwerk allgemein'!$F$16-'1.1 Allgemein'!$I$22+1),0),COLUMN(CP31)-1-('2.1 Kraftwerk allgemein'!$F$16-'1.1 Allgemein'!$I$22+1)),1,MIN(MAX($F31-('2.1 Kraftwerk allgemein'!$F$16-'1.1 Allgemein'!$I$22+1),1),COLUMN(CP31)-('2.1 Kraftwerk allgemein'!$F$16-'1.1 Allgemein'!$I$22+1)))))/$F31,
SUM(OFFSET('2.5 CAPEX'!DD34,0,-MIN($F31-1,COLUMN(CP31)-1),1,MIN($F31,COLUMN(CP31))))/$F31)))))))</f>
        <v>0</v>
      </c>
      <c r="CZ31" s="199">
        <f ca="1">IF('2.1 Kraftwerk allgemein'!$F$15&lt;'1.1 Allgemein'!$I$22,
IF(OR(ISNUMBER($D31)=FALSE,$F31=""),"",
IF(AND('2.5 CAPEX'!$L34&lt;&gt;"x",'2.5 CAPEX'!$M34&lt;&gt;"x"),0,
IF($F31=0,0,
IF(CZ$4&lt;'2.1 Kraftwerk allgemein'!$F$16,0,
IF(CZ$4='2.1 Kraftwerk allgemein'!$F$16,'2.5 CAPEX'!$J34/$F31,
IF(CZ$4&lt;'2.1 Kraftwerk allgemein'!$F$16+$F31,
('2.5 CAPEX'!$J34+SUM(OFFSET('2.5 CAPEX'!DE34,0,-MIN(MAX($F31-1-('2.1 Kraftwerk allgemein'!$F$16-'2.1 Kraftwerk allgemein'!$F$15+1),0),COLUMN(CQ31)-1-('2.1 Kraftwerk allgemein'!$F$16-'2.1 Kraftwerk allgemein'!$F$15+1)),1,MIN(MAX($F31-('2.1 Kraftwerk allgemein'!$F$16-'2.1 Kraftwerk allgemein'!$F$15+1),1),COLUMN(CQ31)-('2.1 Kraftwerk allgemein'!$F$16-'2.1 Kraftwerk allgemein'!$F$15+1)))))/$F31,
SUM(OFFSET('2.5 CAPEX'!DE34,0,-MIN($F31-1,COLUMN(CQ31)-1),1,MIN($F31,COLUMN(CQ31))))/$F31)))))),
IF(OR(ISNUMBER($D31)=FALSE,$F31=""),"",
IF(AND('2.5 CAPEX'!$L34&lt;&gt;"x",'2.5 CAPEX'!$M34&lt;&gt;"x"),0,
IF($F31=0,0,
IF(CZ$4&lt;'2.1 Kraftwerk allgemein'!$F$16,0,
IF(CZ$4='2.1 Kraftwerk allgemein'!$F$16,'2.5 CAPEX'!$J34/$F31,
IF(CZ$4&lt;'2.1 Kraftwerk allgemein'!$F$16+$F31,
('2.5 CAPEX'!$J34+SUM(OFFSET('2.5 CAPEX'!DE34,0,-MIN(MAX($F31-1-('2.1 Kraftwerk allgemein'!$F$16-'1.1 Allgemein'!$I$22+1),0),COLUMN(CQ31)-1-('2.1 Kraftwerk allgemein'!$F$16-'1.1 Allgemein'!$I$22+1)),1,MIN(MAX($F31-('2.1 Kraftwerk allgemein'!$F$16-'1.1 Allgemein'!$I$22+1),1),COLUMN(CQ31)-('2.1 Kraftwerk allgemein'!$F$16-'1.1 Allgemein'!$I$22+1)))))/$F31,
SUM(OFFSET('2.5 CAPEX'!DE34,0,-MIN($F31-1,COLUMN(CQ31)-1),1,MIN($F31,COLUMN(CQ31))))/$F31)))))))</f>
        <v>0</v>
      </c>
      <c r="DA31" s="199">
        <f ca="1">IF('2.1 Kraftwerk allgemein'!$F$15&lt;'1.1 Allgemein'!$I$22,
IF(OR(ISNUMBER($D31)=FALSE,$F31=""),"",
IF(AND('2.5 CAPEX'!$L34&lt;&gt;"x",'2.5 CAPEX'!$M34&lt;&gt;"x"),0,
IF($F31=0,0,
IF(DA$4&lt;'2.1 Kraftwerk allgemein'!$F$16,0,
IF(DA$4='2.1 Kraftwerk allgemein'!$F$16,'2.5 CAPEX'!$J34/$F31,
IF(DA$4&lt;'2.1 Kraftwerk allgemein'!$F$16+$F31,
('2.5 CAPEX'!$J34+SUM(OFFSET('2.5 CAPEX'!DF34,0,-MIN(MAX($F31-1-('2.1 Kraftwerk allgemein'!$F$16-'2.1 Kraftwerk allgemein'!$F$15+1),0),COLUMN(CR31)-1-('2.1 Kraftwerk allgemein'!$F$16-'2.1 Kraftwerk allgemein'!$F$15+1)),1,MIN(MAX($F31-('2.1 Kraftwerk allgemein'!$F$16-'2.1 Kraftwerk allgemein'!$F$15+1),1),COLUMN(CR31)-('2.1 Kraftwerk allgemein'!$F$16-'2.1 Kraftwerk allgemein'!$F$15+1)))))/$F31,
SUM(OFFSET('2.5 CAPEX'!DF34,0,-MIN($F31-1,COLUMN(CR31)-1),1,MIN($F31,COLUMN(CR31))))/$F31)))))),
IF(OR(ISNUMBER($D31)=FALSE,$F31=""),"",
IF(AND('2.5 CAPEX'!$L34&lt;&gt;"x",'2.5 CAPEX'!$M34&lt;&gt;"x"),0,
IF($F31=0,0,
IF(DA$4&lt;'2.1 Kraftwerk allgemein'!$F$16,0,
IF(DA$4='2.1 Kraftwerk allgemein'!$F$16,'2.5 CAPEX'!$J34/$F31,
IF(DA$4&lt;'2.1 Kraftwerk allgemein'!$F$16+$F31,
('2.5 CAPEX'!$J34+SUM(OFFSET('2.5 CAPEX'!DF34,0,-MIN(MAX($F31-1-('2.1 Kraftwerk allgemein'!$F$16-'1.1 Allgemein'!$I$22+1),0),COLUMN(CR31)-1-('2.1 Kraftwerk allgemein'!$F$16-'1.1 Allgemein'!$I$22+1)),1,MIN(MAX($F31-('2.1 Kraftwerk allgemein'!$F$16-'1.1 Allgemein'!$I$22+1),1),COLUMN(CR31)-('2.1 Kraftwerk allgemein'!$F$16-'1.1 Allgemein'!$I$22+1)))))/$F31,
SUM(OFFSET('2.5 CAPEX'!DF34,0,-MIN($F31-1,COLUMN(CR31)-1),1,MIN($F31,COLUMN(CR31))))/$F31)))))))</f>
        <v>0</v>
      </c>
      <c r="DB31" s="199">
        <f ca="1">IF('2.1 Kraftwerk allgemein'!$F$15&lt;'1.1 Allgemein'!$I$22,
IF(OR(ISNUMBER($D31)=FALSE,$F31=""),"",
IF(AND('2.5 CAPEX'!$L34&lt;&gt;"x",'2.5 CAPEX'!$M34&lt;&gt;"x"),0,
IF($F31=0,0,
IF(DB$4&lt;'2.1 Kraftwerk allgemein'!$F$16,0,
IF(DB$4='2.1 Kraftwerk allgemein'!$F$16,'2.5 CAPEX'!$J34/$F31,
IF(DB$4&lt;'2.1 Kraftwerk allgemein'!$F$16+$F31,
('2.5 CAPEX'!$J34+SUM(OFFSET('2.5 CAPEX'!DG34,0,-MIN(MAX($F31-1-('2.1 Kraftwerk allgemein'!$F$16-'2.1 Kraftwerk allgemein'!$F$15+1),0),COLUMN(CS31)-1-('2.1 Kraftwerk allgemein'!$F$16-'2.1 Kraftwerk allgemein'!$F$15+1)),1,MIN(MAX($F31-('2.1 Kraftwerk allgemein'!$F$16-'2.1 Kraftwerk allgemein'!$F$15+1),1),COLUMN(CS31)-('2.1 Kraftwerk allgemein'!$F$16-'2.1 Kraftwerk allgemein'!$F$15+1)))))/$F31,
SUM(OFFSET('2.5 CAPEX'!DG34,0,-MIN($F31-1,COLUMN(CS31)-1),1,MIN($F31,COLUMN(CS31))))/$F31)))))),
IF(OR(ISNUMBER($D31)=FALSE,$F31=""),"",
IF(AND('2.5 CAPEX'!$L34&lt;&gt;"x",'2.5 CAPEX'!$M34&lt;&gt;"x"),0,
IF($F31=0,0,
IF(DB$4&lt;'2.1 Kraftwerk allgemein'!$F$16,0,
IF(DB$4='2.1 Kraftwerk allgemein'!$F$16,'2.5 CAPEX'!$J34/$F31,
IF(DB$4&lt;'2.1 Kraftwerk allgemein'!$F$16+$F31,
('2.5 CAPEX'!$J34+SUM(OFFSET('2.5 CAPEX'!DG34,0,-MIN(MAX($F31-1-('2.1 Kraftwerk allgemein'!$F$16-'1.1 Allgemein'!$I$22+1),0),COLUMN(CS31)-1-('2.1 Kraftwerk allgemein'!$F$16-'1.1 Allgemein'!$I$22+1)),1,MIN(MAX($F31-('2.1 Kraftwerk allgemein'!$F$16-'1.1 Allgemein'!$I$22+1),1),COLUMN(CS31)-('2.1 Kraftwerk allgemein'!$F$16-'1.1 Allgemein'!$I$22+1)))))/$F31,
SUM(OFFSET('2.5 CAPEX'!DG34,0,-MIN($F31-1,COLUMN(CS31)-1),1,MIN($F31,COLUMN(CS31))))/$F31)))))))</f>
        <v>0</v>
      </c>
      <c r="DC31" s="199">
        <f ca="1">IF('2.1 Kraftwerk allgemein'!$F$15&lt;'1.1 Allgemein'!$I$22,
IF(OR(ISNUMBER($D31)=FALSE,$F31=""),"",
IF(AND('2.5 CAPEX'!$L34&lt;&gt;"x",'2.5 CAPEX'!$M34&lt;&gt;"x"),0,
IF($F31=0,0,
IF(DC$4&lt;'2.1 Kraftwerk allgemein'!$F$16,0,
IF(DC$4='2.1 Kraftwerk allgemein'!$F$16,'2.5 CAPEX'!$J34/$F31,
IF(DC$4&lt;'2.1 Kraftwerk allgemein'!$F$16+$F31,
('2.5 CAPEX'!$J34+SUM(OFFSET('2.5 CAPEX'!DH34,0,-MIN(MAX($F31-1-('2.1 Kraftwerk allgemein'!$F$16-'2.1 Kraftwerk allgemein'!$F$15+1),0),COLUMN(CT31)-1-('2.1 Kraftwerk allgemein'!$F$16-'2.1 Kraftwerk allgemein'!$F$15+1)),1,MIN(MAX($F31-('2.1 Kraftwerk allgemein'!$F$16-'2.1 Kraftwerk allgemein'!$F$15+1),1),COLUMN(CT31)-('2.1 Kraftwerk allgemein'!$F$16-'2.1 Kraftwerk allgemein'!$F$15+1)))))/$F31,
SUM(OFFSET('2.5 CAPEX'!DH34,0,-MIN($F31-1,COLUMN(CT31)-1),1,MIN($F31,COLUMN(CT31))))/$F31)))))),
IF(OR(ISNUMBER($D31)=FALSE,$F31=""),"",
IF(AND('2.5 CAPEX'!$L34&lt;&gt;"x",'2.5 CAPEX'!$M34&lt;&gt;"x"),0,
IF($F31=0,0,
IF(DC$4&lt;'2.1 Kraftwerk allgemein'!$F$16,0,
IF(DC$4='2.1 Kraftwerk allgemein'!$F$16,'2.5 CAPEX'!$J34/$F31,
IF(DC$4&lt;'2.1 Kraftwerk allgemein'!$F$16+$F31,
('2.5 CAPEX'!$J34+SUM(OFFSET('2.5 CAPEX'!DH34,0,-MIN(MAX($F31-1-('2.1 Kraftwerk allgemein'!$F$16-'1.1 Allgemein'!$I$22+1),0),COLUMN(CT31)-1-('2.1 Kraftwerk allgemein'!$F$16-'1.1 Allgemein'!$I$22+1)),1,MIN(MAX($F31-('2.1 Kraftwerk allgemein'!$F$16-'1.1 Allgemein'!$I$22+1),1),COLUMN(CT31)-('2.1 Kraftwerk allgemein'!$F$16-'1.1 Allgemein'!$I$22+1)))))/$F31,
SUM(OFFSET('2.5 CAPEX'!DH34,0,-MIN($F31-1,COLUMN(CT31)-1),1,MIN($F31,COLUMN(CT31))))/$F31)))))))</f>
        <v>0</v>
      </c>
      <c r="DD31" s="199">
        <f ca="1">IF('2.1 Kraftwerk allgemein'!$F$15&lt;'1.1 Allgemein'!$I$22,
IF(OR(ISNUMBER($D31)=FALSE,$F31=""),"",
IF(AND('2.5 CAPEX'!$L34&lt;&gt;"x",'2.5 CAPEX'!$M34&lt;&gt;"x"),0,
IF($F31=0,0,
IF(DD$4&lt;'2.1 Kraftwerk allgemein'!$F$16,0,
IF(DD$4='2.1 Kraftwerk allgemein'!$F$16,'2.5 CAPEX'!$J34/$F31,
IF(DD$4&lt;'2.1 Kraftwerk allgemein'!$F$16+$F31,
('2.5 CAPEX'!$J34+SUM(OFFSET('2.5 CAPEX'!DI34,0,-MIN(MAX($F31-1-('2.1 Kraftwerk allgemein'!$F$16-'2.1 Kraftwerk allgemein'!$F$15+1),0),COLUMN(CU31)-1-('2.1 Kraftwerk allgemein'!$F$16-'2.1 Kraftwerk allgemein'!$F$15+1)),1,MIN(MAX($F31-('2.1 Kraftwerk allgemein'!$F$16-'2.1 Kraftwerk allgemein'!$F$15+1),1),COLUMN(CU31)-('2.1 Kraftwerk allgemein'!$F$16-'2.1 Kraftwerk allgemein'!$F$15+1)))))/$F31,
SUM(OFFSET('2.5 CAPEX'!DI34,0,-MIN($F31-1,COLUMN(CU31)-1),1,MIN($F31,COLUMN(CU31))))/$F31)))))),
IF(OR(ISNUMBER($D31)=FALSE,$F31=""),"",
IF(AND('2.5 CAPEX'!$L34&lt;&gt;"x",'2.5 CAPEX'!$M34&lt;&gt;"x"),0,
IF($F31=0,0,
IF(DD$4&lt;'2.1 Kraftwerk allgemein'!$F$16,0,
IF(DD$4='2.1 Kraftwerk allgemein'!$F$16,'2.5 CAPEX'!$J34/$F31,
IF(DD$4&lt;'2.1 Kraftwerk allgemein'!$F$16+$F31,
('2.5 CAPEX'!$J34+SUM(OFFSET('2.5 CAPEX'!DI34,0,-MIN(MAX($F31-1-('2.1 Kraftwerk allgemein'!$F$16-'1.1 Allgemein'!$I$22+1),0),COLUMN(CU31)-1-('2.1 Kraftwerk allgemein'!$F$16-'1.1 Allgemein'!$I$22+1)),1,MIN(MAX($F31-('2.1 Kraftwerk allgemein'!$F$16-'1.1 Allgemein'!$I$22+1),1),COLUMN(CU31)-('2.1 Kraftwerk allgemein'!$F$16-'1.1 Allgemein'!$I$22+1)))))/$F31,
SUM(OFFSET('2.5 CAPEX'!DI34,0,-MIN($F31-1,COLUMN(CU31)-1),1,MIN($F31,COLUMN(CU31))))/$F31)))))))</f>
        <v>0</v>
      </c>
      <c r="DE31" s="199">
        <f ca="1">IF('2.1 Kraftwerk allgemein'!$F$15&lt;'1.1 Allgemein'!$I$22,
IF(OR(ISNUMBER($D31)=FALSE,$F31=""),"",
IF(AND('2.5 CAPEX'!$L34&lt;&gt;"x",'2.5 CAPEX'!$M34&lt;&gt;"x"),0,
IF($F31=0,0,
IF(DE$4&lt;'2.1 Kraftwerk allgemein'!$F$16,0,
IF(DE$4='2.1 Kraftwerk allgemein'!$F$16,'2.5 CAPEX'!$J34/$F31,
IF(DE$4&lt;'2.1 Kraftwerk allgemein'!$F$16+$F31,
('2.5 CAPEX'!$J34+SUM(OFFSET('2.5 CAPEX'!DJ34,0,-MIN(MAX($F31-1-('2.1 Kraftwerk allgemein'!$F$16-'2.1 Kraftwerk allgemein'!$F$15+1),0),COLUMN(CV31)-1-('2.1 Kraftwerk allgemein'!$F$16-'2.1 Kraftwerk allgemein'!$F$15+1)),1,MIN(MAX($F31-('2.1 Kraftwerk allgemein'!$F$16-'2.1 Kraftwerk allgemein'!$F$15+1),1),COLUMN(CV31)-('2.1 Kraftwerk allgemein'!$F$16-'2.1 Kraftwerk allgemein'!$F$15+1)))))/$F31,
SUM(OFFSET('2.5 CAPEX'!DJ34,0,-MIN($F31-1,COLUMN(CV31)-1),1,MIN($F31,COLUMN(CV31))))/$F31)))))),
IF(OR(ISNUMBER($D31)=FALSE,$F31=""),"",
IF(AND('2.5 CAPEX'!$L34&lt;&gt;"x",'2.5 CAPEX'!$M34&lt;&gt;"x"),0,
IF($F31=0,0,
IF(DE$4&lt;'2.1 Kraftwerk allgemein'!$F$16,0,
IF(DE$4='2.1 Kraftwerk allgemein'!$F$16,'2.5 CAPEX'!$J34/$F31,
IF(DE$4&lt;'2.1 Kraftwerk allgemein'!$F$16+$F31,
('2.5 CAPEX'!$J34+SUM(OFFSET('2.5 CAPEX'!DJ34,0,-MIN(MAX($F31-1-('2.1 Kraftwerk allgemein'!$F$16-'1.1 Allgemein'!$I$22+1),0),COLUMN(CV31)-1-('2.1 Kraftwerk allgemein'!$F$16-'1.1 Allgemein'!$I$22+1)),1,MIN(MAX($F31-('2.1 Kraftwerk allgemein'!$F$16-'1.1 Allgemein'!$I$22+1),1),COLUMN(CV31)-('2.1 Kraftwerk allgemein'!$F$16-'1.1 Allgemein'!$I$22+1)))))/$F31,
SUM(OFFSET('2.5 CAPEX'!DJ34,0,-MIN($F31-1,COLUMN(CV31)-1),1,MIN($F31,COLUMN(CV31))))/$F31)))))))</f>
        <v>0</v>
      </c>
      <c r="DF31" s="199">
        <f ca="1">IF('2.1 Kraftwerk allgemein'!$F$15&lt;'1.1 Allgemein'!$I$22,
IF(OR(ISNUMBER($D31)=FALSE,$F31=""),"",
IF(AND('2.5 CAPEX'!$L34&lt;&gt;"x",'2.5 CAPEX'!$M34&lt;&gt;"x"),0,
IF($F31=0,0,
IF(DF$4&lt;'2.1 Kraftwerk allgemein'!$F$16,0,
IF(DF$4='2.1 Kraftwerk allgemein'!$F$16,'2.5 CAPEX'!$J34/$F31,
IF(DF$4&lt;'2.1 Kraftwerk allgemein'!$F$16+$F31,
('2.5 CAPEX'!$J34+SUM(OFFSET('2.5 CAPEX'!DK34,0,-MIN(MAX($F31-1-('2.1 Kraftwerk allgemein'!$F$16-'2.1 Kraftwerk allgemein'!$F$15+1),0),COLUMN(CW31)-1-('2.1 Kraftwerk allgemein'!$F$16-'2.1 Kraftwerk allgemein'!$F$15+1)),1,MIN(MAX($F31-('2.1 Kraftwerk allgemein'!$F$16-'2.1 Kraftwerk allgemein'!$F$15+1),1),COLUMN(CW31)-('2.1 Kraftwerk allgemein'!$F$16-'2.1 Kraftwerk allgemein'!$F$15+1)))))/$F31,
SUM(OFFSET('2.5 CAPEX'!DK34,0,-MIN($F31-1,COLUMN(CW31)-1),1,MIN($F31,COLUMN(CW31))))/$F31)))))),
IF(OR(ISNUMBER($D31)=FALSE,$F31=""),"",
IF(AND('2.5 CAPEX'!$L34&lt;&gt;"x",'2.5 CAPEX'!$M34&lt;&gt;"x"),0,
IF($F31=0,0,
IF(DF$4&lt;'2.1 Kraftwerk allgemein'!$F$16,0,
IF(DF$4='2.1 Kraftwerk allgemein'!$F$16,'2.5 CAPEX'!$J34/$F31,
IF(DF$4&lt;'2.1 Kraftwerk allgemein'!$F$16+$F31,
('2.5 CAPEX'!$J34+SUM(OFFSET('2.5 CAPEX'!DK34,0,-MIN(MAX($F31-1-('2.1 Kraftwerk allgemein'!$F$16-'1.1 Allgemein'!$I$22+1),0),COLUMN(CW31)-1-('2.1 Kraftwerk allgemein'!$F$16-'1.1 Allgemein'!$I$22+1)),1,MIN(MAX($F31-('2.1 Kraftwerk allgemein'!$F$16-'1.1 Allgemein'!$I$22+1),1),COLUMN(CW31)-('2.1 Kraftwerk allgemein'!$F$16-'1.1 Allgemein'!$I$22+1)))))/$F31,
SUM(OFFSET('2.5 CAPEX'!DK34,0,-MIN($F31-1,COLUMN(CW31)-1),1,MIN($F31,COLUMN(CW31))))/$F31)))))))</f>
        <v>0</v>
      </c>
    </row>
    <row r="32" spans="1:110" s="200" customFormat="1" ht="14" x14ac:dyDescent="0.3">
      <c r="A32" s="104"/>
      <c r="B32" s="104"/>
      <c r="C32" s="154"/>
      <c r="D32" s="191">
        <f>IF('2.5 CAPEX'!D35&lt;&gt;"",'2.5 CAPEX'!D35,"")</f>
        <v>209</v>
      </c>
      <c r="E32" s="191" t="str">
        <f>IF('2.5 CAPEX'!E35&lt;&gt;"",'2.5 CAPEX'!E35,"")</f>
        <v/>
      </c>
      <c r="F32" s="196" t="str">
        <f>IF('2.5 CAPEX'!F35&lt;&gt;"",'2.5 CAPEX'!F35,"")</f>
        <v/>
      </c>
      <c r="G32" s="197">
        <f ca="1">IF(ISNUMBER(D32)=FALSE,"",INDEX('2.5 CAPEX'!$H:$H,MATCH('3.1 Abschreibung'!$D32,'2.5 CAPEX'!$D:$D,0))+INDEX('2.5 CAPEX'!$J:$J,MATCH('3.1 Abschreibung'!$D32,'2.5 CAPEX'!$D:$D,0)))</f>
        <v>0</v>
      </c>
      <c r="H32" s="197"/>
      <c r="I32" s="198">
        <v>0</v>
      </c>
      <c r="J32" s="199" t="str">
        <f ca="1">IF('2.1 Kraftwerk allgemein'!$F$15&lt;'1.1 Allgemein'!$I$22,
IF(OR(ISNUMBER($D32)=FALSE,$F32=""),"",
IF(AND('2.5 CAPEX'!$L35&lt;&gt;"x",'2.5 CAPEX'!$M35&lt;&gt;"x"),0,
IF($F32=0,0,
IF(J$4&lt;'2.1 Kraftwerk allgemein'!$F$16,0,
IF(J$4='2.1 Kraftwerk allgemein'!$F$16,'2.5 CAPEX'!$J35/$F32,
IF(J$4&lt;'2.1 Kraftwerk allgemein'!$F$16+$F32,
('2.5 CAPEX'!$J35+SUM(OFFSET('2.5 CAPEX'!O35,0,-MIN(MAX($F32-1-('2.1 Kraftwerk allgemein'!$F$16-'2.1 Kraftwerk allgemein'!$F$15+1),0),COLUMN(A32)-1-('2.1 Kraftwerk allgemein'!$F$16-'2.1 Kraftwerk allgemein'!$F$15+1)),1,MIN(MAX($F32-('2.1 Kraftwerk allgemein'!$F$16-'2.1 Kraftwerk allgemein'!$F$15+1),1),COLUMN(A32)-('2.1 Kraftwerk allgemein'!$F$16-'2.1 Kraftwerk allgemein'!$F$15+1)))))/$F32,
SUM(OFFSET('2.5 CAPEX'!O35,0,-MIN($F32-1,COLUMN(A32)-1),1,MIN($F32,COLUMN(A32))))/$F32)))))),
IF(OR(ISNUMBER($D32)=FALSE,$F32=""),"",
IF(AND('2.5 CAPEX'!$L35&lt;&gt;"x",'2.5 CAPEX'!$M35&lt;&gt;"x"),0,
IF($F32=0,0,
IF(J$4&lt;'2.1 Kraftwerk allgemein'!$F$16,0,
IF(J$4='2.1 Kraftwerk allgemein'!$F$16,'2.5 CAPEX'!$J35/$F32,
IF(J$4&lt;'2.1 Kraftwerk allgemein'!$F$16+$F32,
('2.5 CAPEX'!$J35+SUM(OFFSET('2.5 CAPEX'!O35,0,-MIN(MAX($F32-1-('2.1 Kraftwerk allgemein'!$F$16-'1.1 Allgemein'!$I$22+1),0),COLUMN(A32)-1-('2.1 Kraftwerk allgemein'!$F$16-'1.1 Allgemein'!$I$22+1)),1,MIN(MAX($F32-('2.1 Kraftwerk allgemein'!$F$16-'1.1 Allgemein'!$I$22+1),1),COLUMN(A32)-('2.1 Kraftwerk allgemein'!$F$16-'1.1 Allgemein'!$I$22+1)))))/$F32,
SUM(OFFSET('2.5 CAPEX'!O35,0,-MIN($F32-1,COLUMN(A32)-1),1,MIN($F32,COLUMN(A32))))/$F32)))))))</f>
        <v/>
      </c>
      <c r="K32" s="199" t="str">
        <f ca="1">IF('2.1 Kraftwerk allgemein'!$F$15&lt;'1.1 Allgemein'!$I$22,
IF(OR(ISNUMBER($D32)=FALSE,$F32=""),"",
IF(AND('2.5 CAPEX'!$L35&lt;&gt;"x",'2.5 CAPEX'!$M35&lt;&gt;"x"),0,
IF($F32=0,0,
IF(K$4&lt;'2.1 Kraftwerk allgemein'!$F$16,0,
IF(K$4='2.1 Kraftwerk allgemein'!$F$16,'2.5 CAPEX'!$J35/$F32,
IF(K$4&lt;'2.1 Kraftwerk allgemein'!$F$16+$F32,
('2.5 CAPEX'!$J35+SUM(OFFSET('2.5 CAPEX'!P35,0,-MIN(MAX($F32-1-('2.1 Kraftwerk allgemein'!$F$16-'2.1 Kraftwerk allgemein'!$F$15+1),0),COLUMN(B32)-1-('2.1 Kraftwerk allgemein'!$F$16-'2.1 Kraftwerk allgemein'!$F$15+1)),1,MIN(MAX($F32-('2.1 Kraftwerk allgemein'!$F$16-'2.1 Kraftwerk allgemein'!$F$15+1),1),COLUMN(B32)-('2.1 Kraftwerk allgemein'!$F$16-'2.1 Kraftwerk allgemein'!$F$15+1)))))/$F32,
SUM(OFFSET('2.5 CAPEX'!P35,0,-MIN($F32-1,COLUMN(B32)-1),1,MIN($F32,COLUMN(B32))))/$F32)))))),
IF(OR(ISNUMBER($D32)=FALSE,$F32=""),"",
IF(AND('2.5 CAPEX'!$L35&lt;&gt;"x",'2.5 CAPEX'!$M35&lt;&gt;"x"),0,
IF($F32=0,0,
IF(K$4&lt;'2.1 Kraftwerk allgemein'!$F$16,0,
IF(K$4='2.1 Kraftwerk allgemein'!$F$16,'2.5 CAPEX'!$J35/$F32,
IF(K$4&lt;'2.1 Kraftwerk allgemein'!$F$16+$F32,
('2.5 CAPEX'!$J35+SUM(OFFSET('2.5 CAPEX'!P35,0,-MIN(MAX($F32-1-('2.1 Kraftwerk allgemein'!$F$16-'1.1 Allgemein'!$I$22+1),0),COLUMN(B32)-1-('2.1 Kraftwerk allgemein'!$F$16-'1.1 Allgemein'!$I$22+1)),1,MIN(MAX($F32-('2.1 Kraftwerk allgemein'!$F$16-'1.1 Allgemein'!$I$22+1),1),COLUMN(B32)-('2.1 Kraftwerk allgemein'!$F$16-'1.1 Allgemein'!$I$22+1)))))/$F32,
SUM(OFFSET('2.5 CAPEX'!P35,0,-MIN($F32-1,COLUMN(B32)-1),1,MIN($F32,COLUMN(B32))))/$F32)))))))</f>
        <v/>
      </c>
      <c r="L32" s="199" t="str">
        <f ca="1">IF('2.1 Kraftwerk allgemein'!$F$15&lt;'1.1 Allgemein'!$I$22,
IF(OR(ISNUMBER($D32)=FALSE,$F32=""),"",
IF(AND('2.5 CAPEX'!$L35&lt;&gt;"x",'2.5 CAPEX'!$M35&lt;&gt;"x"),0,
IF($F32=0,0,
IF(L$4&lt;'2.1 Kraftwerk allgemein'!$F$16,0,
IF(L$4='2.1 Kraftwerk allgemein'!$F$16,'2.5 CAPEX'!$J35/$F32,
IF(L$4&lt;'2.1 Kraftwerk allgemein'!$F$16+$F32,
('2.5 CAPEX'!$J35+SUM(OFFSET('2.5 CAPEX'!Q35,0,-MIN(MAX($F32-1-('2.1 Kraftwerk allgemein'!$F$16-'2.1 Kraftwerk allgemein'!$F$15+1),0),COLUMN(C32)-1-('2.1 Kraftwerk allgemein'!$F$16-'2.1 Kraftwerk allgemein'!$F$15+1)),1,MIN(MAX($F32-('2.1 Kraftwerk allgemein'!$F$16-'2.1 Kraftwerk allgemein'!$F$15+1),1),COLUMN(C32)-('2.1 Kraftwerk allgemein'!$F$16-'2.1 Kraftwerk allgemein'!$F$15+1)))))/$F32,
SUM(OFFSET('2.5 CAPEX'!Q35,0,-MIN($F32-1,COLUMN(C32)-1),1,MIN($F32,COLUMN(C32))))/$F32)))))),
IF(OR(ISNUMBER($D32)=FALSE,$F32=""),"",
IF(AND('2.5 CAPEX'!$L35&lt;&gt;"x",'2.5 CAPEX'!$M35&lt;&gt;"x"),0,
IF($F32=0,0,
IF(L$4&lt;'2.1 Kraftwerk allgemein'!$F$16,0,
IF(L$4='2.1 Kraftwerk allgemein'!$F$16,'2.5 CAPEX'!$J35/$F32,
IF(L$4&lt;'2.1 Kraftwerk allgemein'!$F$16+$F32,
('2.5 CAPEX'!$J35+SUM(OFFSET('2.5 CAPEX'!Q35,0,-MIN(MAX($F32-1-('2.1 Kraftwerk allgemein'!$F$16-'1.1 Allgemein'!$I$22+1),0),COLUMN(C32)-1-('2.1 Kraftwerk allgemein'!$F$16-'1.1 Allgemein'!$I$22+1)),1,MIN(MAX($F32-('2.1 Kraftwerk allgemein'!$F$16-'1.1 Allgemein'!$I$22+1),1),COLUMN(C32)-('2.1 Kraftwerk allgemein'!$F$16-'1.1 Allgemein'!$I$22+1)))))/$F32,
SUM(OFFSET('2.5 CAPEX'!Q35,0,-MIN($F32-1,COLUMN(C32)-1),1,MIN($F32,COLUMN(C32))))/$F32)))))))</f>
        <v/>
      </c>
      <c r="M32" s="199" t="str">
        <f ca="1">IF('2.1 Kraftwerk allgemein'!$F$15&lt;'1.1 Allgemein'!$I$22,
IF(OR(ISNUMBER($D32)=FALSE,$F32=""),"",
IF(AND('2.5 CAPEX'!$L35&lt;&gt;"x",'2.5 CAPEX'!$M35&lt;&gt;"x"),0,
IF($F32=0,0,
IF(M$4&lt;'2.1 Kraftwerk allgemein'!$F$16,0,
IF(M$4='2.1 Kraftwerk allgemein'!$F$16,'2.5 CAPEX'!$J35/$F32,
IF(M$4&lt;'2.1 Kraftwerk allgemein'!$F$16+$F32,
('2.5 CAPEX'!$J35+SUM(OFFSET('2.5 CAPEX'!R35,0,-MIN(MAX($F32-1-('2.1 Kraftwerk allgemein'!$F$16-'2.1 Kraftwerk allgemein'!$F$15+1),0),COLUMN(D32)-1-('2.1 Kraftwerk allgemein'!$F$16-'2.1 Kraftwerk allgemein'!$F$15+1)),1,MIN(MAX($F32-('2.1 Kraftwerk allgemein'!$F$16-'2.1 Kraftwerk allgemein'!$F$15+1),1),COLUMN(D32)-('2.1 Kraftwerk allgemein'!$F$16-'2.1 Kraftwerk allgemein'!$F$15+1)))))/$F32,
SUM(OFFSET('2.5 CAPEX'!R35,0,-MIN($F32-1,COLUMN(D32)-1),1,MIN($F32,COLUMN(D32))))/$F32)))))),
IF(OR(ISNUMBER($D32)=FALSE,$F32=""),"",
IF(AND('2.5 CAPEX'!$L35&lt;&gt;"x",'2.5 CAPEX'!$M35&lt;&gt;"x"),0,
IF($F32=0,0,
IF(M$4&lt;'2.1 Kraftwerk allgemein'!$F$16,0,
IF(M$4='2.1 Kraftwerk allgemein'!$F$16,'2.5 CAPEX'!$J35/$F32,
IF(M$4&lt;'2.1 Kraftwerk allgemein'!$F$16+$F32,
('2.5 CAPEX'!$J35+SUM(OFFSET('2.5 CAPEX'!R35,0,-MIN(MAX($F32-1-('2.1 Kraftwerk allgemein'!$F$16-'1.1 Allgemein'!$I$22+1),0),COLUMN(D32)-1-('2.1 Kraftwerk allgemein'!$F$16-'1.1 Allgemein'!$I$22+1)),1,MIN(MAX($F32-('2.1 Kraftwerk allgemein'!$F$16-'1.1 Allgemein'!$I$22+1),1),COLUMN(D32)-('2.1 Kraftwerk allgemein'!$F$16-'1.1 Allgemein'!$I$22+1)))))/$F32,
SUM(OFFSET('2.5 CAPEX'!R35,0,-MIN($F32-1,COLUMN(D32)-1),1,MIN($F32,COLUMN(D32))))/$F32)))))))</f>
        <v/>
      </c>
      <c r="N32" s="199" t="str">
        <f ca="1">IF('2.1 Kraftwerk allgemein'!$F$15&lt;'1.1 Allgemein'!$I$22,
IF(OR(ISNUMBER($D32)=FALSE,$F32=""),"",
IF(AND('2.5 CAPEX'!$L35&lt;&gt;"x",'2.5 CAPEX'!$M35&lt;&gt;"x"),0,
IF($F32=0,0,
IF(N$4&lt;'2.1 Kraftwerk allgemein'!$F$16,0,
IF(N$4='2.1 Kraftwerk allgemein'!$F$16,'2.5 CAPEX'!$J35/$F32,
IF(N$4&lt;'2.1 Kraftwerk allgemein'!$F$16+$F32,
('2.5 CAPEX'!$J35+SUM(OFFSET('2.5 CAPEX'!S35,0,-MIN(MAX($F32-1-('2.1 Kraftwerk allgemein'!$F$16-'2.1 Kraftwerk allgemein'!$F$15+1),0),COLUMN(E32)-1-('2.1 Kraftwerk allgemein'!$F$16-'2.1 Kraftwerk allgemein'!$F$15+1)),1,MIN(MAX($F32-('2.1 Kraftwerk allgemein'!$F$16-'2.1 Kraftwerk allgemein'!$F$15+1),1),COLUMN(E32)-('2.1 Kraftwerk allgemein'!$F$16-'2.1 Kraftwerk allgemein'!$F$15+1)))))/$F32,
SUM(OFFSET('2.5 CAPEX'!S35,0,-MIN($F32-1,COLUMN(E32)-1),1,MIN($F32,COLUMN(E32))))/$F32)))))),
IF(OR(ISNUMBER($D32)=FALSE,$F32=""),"",
IF(AND('2.5 CAPEX'!$L35&lt;&gt;"x",'2.5 CAPEX'!$M35&lt;&gt;"x"),0,
IF($F32=0,0,
IF(N$4&lt;'2.1 Kraftwerk allgemein'!$F$16,0,
IF(N$4='2.1 Kraftwerk allgemein'!$F$16,'2.5 CAPEX'!$J35/$F32,
IF(N$4&lt;'2.1 Kraftwerk allgemein'!$F$16+$F32,
('2.5 CAPEX'!$J35+SUM(OFFSET('2.5 CAPEX'!S35,0,-MIN(MAX($F32-1-('2.1 Kraftwerk allgemein'!$F$16-'1.1 Allgemein'!$I$22+1),0),COLUMN(E32)-1-('2.1 Kraftwerk allgemein'!$F$16-'1.1 Allgemein'!$I$22+1)),1,MIN(MAX($F32-('2.1 Kraftwerk allgemein'!$F$16-'1.1 Allgemein'!$I$22+1),1),COLUMN(E32)-('2.1 Kraftwerk allgemein'!$F$16-'1.1 Allgemein'!$I$22+1)))))/$F32,
SUM(OFFSET('2.5 CAPEX'!S35,0,-MIN($F32-1,COLUMN(E32)-1),1,MIN($F32,COLUMN(E32))))/$F32)))))))</f>
        <v/>
      </c>
      <c r="O32" s="199" t="str">
        <f ca="1">IF('2.1 Kraftwerk allgemein'!$F$15&lt;'1.1 Allgemein'!$I$22,
IF(OR(ISNUMBER($D32)=FALSE,$F32=""),"",
IF(AND('2.5 CAPEX'!$L35&lt;&gt;"x",'2.5 CAPEX'!$M35&lt;&gt;"x"),0,
IF($F32=0,0,
IF(O$4&lt;'2.1 Kraftwerk allgemein'!$F$16,0,
IF(O$4='2.1 Kraftwerk allgemein'!$F$16,'2.5 CAPEX'!$J35/$F32,
IF(O$4&lt;'2.1 Kraftwerk allgemein'!$F$16+$F32,
('2.5 CAPEX'!$J35+SUM(OFFSET('2.5 CAPEX'!T35,0,-MIN(MAX($F32-1-('2.1 Kraftwerk allgemein'!$F$16-'2.1 Kraftwerk allgemein'!$F$15+1),0),COLUMN(F32)-1-('2.1 Kraftwerk allgemein'!$F$16-'2.1 Kraftwerk allgemein'!$F$15+1)),1,MIN(MAX($F32-('2.1 Kraftwerk allgemein'!$F$16-'2.1 Kraftwerk allgemein'!$F$15+1),1),COLUMN(F32)-('2.1 Kraftwerk allgemein'!$F$16-'2.1 Kraftwerk allgemein'!$F$15+1)))))/$F32,
SUM(OFFSET('2.5 CAPEX'!T35,0,-MIN($F32-1,COLUMN(F32)-1),1,MIN($F32,COLUMN(F32))))/$F32)))))),
IF(OR(ISNUMBER($D32)=FALSE,$F32=""),"",
IF(AND('2.5 CAPEX'!$L35&lt;&gt;"x",'2.5 CAPEX'!$M35&lt;&gt;"x"),0,
IF($F32=0,0,
IF(O$4&lt;'2.1 Kraftwerk allgemein'!$F$16,0,
IF(O$4='2.1 Kraftwerk allgemein'!$F$16,'2.5 CAPEX'!$J35/$F32,
IF(O$4&lt;'2.1 Kraftwerk allgemein'!$F$16+$F32,
('2.5 CAPEX'!$J35+SUM(OFFSET('2.5 CAPEX'!T35,0,-MIN(MAX($F32-1-('2.1 Kraftwerk allgemein'!$F$16-'1.1 Allgemein'!$I$22+1),0),COLUMN(F32)-1-('2.1 Kraftwerk allgemein'!$F$16-'1.1 Allgemein'!$I$22+1)),1,MIN(MAX($F32-('2.1 Kraftwerk allgemein'!$F$16-'1.1 Allgemein'!$I$22+1),1),COLUMN(F32)-('2.1 Kraftwerk allgemein'!$F$16-'1.1 Allgemein'!$I$22+1)))))/$F32,
SUM(OFFSET('2.5 CAPEX'!T35,0,-MIN($F32-1,COLUMN(F32)-1),1,MIN($F32,COLUMN(F32))))/$F32)))))))</f>
        <v/>
      </c>
      <c r="P32" s="199" t="str">
        <f ca="1">IF('2.1 Kraftwerk allgemein'!$F$15&lt;'1.1 Allgemein'!$I$22,
IF(OR(ISNUMBER($D32)=FALSE,$F32=""),"",
IF(AND('2.5 CAPEX'!$L35&lt;&gt;"x",'2.5 CAPEX'!$M35&lt;&gt;"x"),0,
IF($F32=0,0,
IF(P$4&lt;'2.1 Kraftwerk allgemein'!$F$16,0,
IF(P$4='2.1 Kraftwerk allgemein'!$F$16,'2.5 CAPEX'!$J35/$F32,
IF(P$4&lt;'2.1 Kraftwerk allgemein'!$F$16+$F32,
('2.5 CAPEX'!$J35+SUM(OFFSET('2.5 CAPEX'!U35,0,-MIN(MAX($F32-1-('2.1 Kraftwerk allgemein'!$F$16-'2.1 Kraftwerk allgemein'!$F$15+1),0),COLUMN(G32)-1-('2.1 Kraftwerk allgemein'!$F$16-'2.1 Kraftwerk allgemein'!$F$15+1)),1,MIN(MAX($F32-('2.1 Kraftwerk allgemein'!$F$16-'2.1 Kraftwerk allgemein'!$F$15+1),1),COLUMN(G32)-('2.1 Kraftwerk allgemein'!$F$16-'2.1 Kraftwerk allgemein'!$F$15+1)))))/$F32,
SUM(OFFSET('2.5 CAPEX'!U35,0,-MIN($F32-1,COLUMN(G32)-1),1,MIN($F32,COLUMN(G32))))/$F32)))))),
IF(OR(ISNUMBER($D32)=FALSE,$F32=""),"",
IF(AND('2.5 CAPEX'!$L35&lt;&gt;"x",'2.5 CAPEX'!$M35&lt;&gt;"x"),0,
IF($F32=0,0,
IF(P$4&lt;'2.1 Kraftwerk allgemein'!$F$16,0,
IF(P$4='2.1 Kraftwerk allgemein'!$F$16,'2.5 CAPEX'!$J35/$F32,
IF(P$4&lt;'2.1 Kraftwerk allgemein'!$F$16+$F32,
('2.5 CAPEX'!$J35+SUM(OFFSET('2.5 CAPEX'!U35,0,-MIN(MAX($F32-1-('2.1 Kraftwerk allgemein'!$F$16-'1.1 Allgemein'!$I$22+1),0),COLUMN(G32)-1-('2.1 Kraftwerk allgemein'!$F$16-'1.1 Allgemein'!$I$22+1)),1,MIN(MAX($F32-('2.1 Kraftwerk allgemein'!$F$16-'1.1 Allgemein'!$I$22+1),1),COLUMN(G32)-('2.1 Kraftwerk allgemein'!$F$16-'1.1 Allgemein'!$I$22+1)))))/$F32,
SUM(OFFSET('2.5 CAPEX'!U35,0,-MIN($F32-1,COLUMN(G32)-1),1,MIN($F32,COLUMN(G32))))/$F32)))))))</f>
        <v/>
      </c>
      <c r="Q32" s="199" t="str">
        <f ca="1">IF('2.1 Kraftwerk allgemein'!$F$15&lt;'1.1 Allgemein'!$I$22,
IF(OR(ISNUMBER($D32)=FALSE,$F32=""),"",
IF(AND('2.5 CAPEX'!$L35&lt;&gt;"x",'2.5 CAPEX'!$M35&lt;&gt;"x"),0,
IF($F32=0,0,
IF(Q$4&lt;'2.1 Kraftwerk allgemein'!$F$16,0,
IF(Q$4='2.1 Kraftwerk allgemein'!$F$16,'2.5 CAPEX'!$J35/$F32,
IF(Q$4&lt;'2.1 Kraftwerk allgemein'!$F$16+$F32,
('2.5 CAPEX'!$J35+SUM(OFFSET('2.5 CAPEX'!V35,0,-MIN(MAX($F32-1-('2.1 Kraftwerk allgemein'!$F$16-'2.1 Kraftwerk allgemein'!$F$15+1),0),COLUMN(H32)-1-('2.1 Kraftwerk allgemein'!$F$16-'2.1 Kraftwerk allgemein'!$F$15+1)),1,MIN(MAX($F32-('2.1 Kraftwerk allgemein'!$F$16-'2.1 Kraftwerk allgemein'!$F$15+1),1),COLUMN(H32)-('2.1 Kraftwerk allgemein'!$F$16-'2.1 Kraftwerk allgemein'!$F$15+1)))))/$F32,
SUM(OFFSET('2.5 CAPEX'!V35,0,-MIN($F32-1,COLUMN(H32)-1),1,MIN($F32,COLUMN(H32))))/$F32)))))),
IF(OR(ISNUMBER($D32)=FALSE,$F32=""),"",
IF(AND('2.5 CAPEX'!$L35&lt;&gt;"x",'2.5 CAPEX'!$M35&lt;&gt;"x"),0,
IF($F32=0,0,
IF(Q$4&lt;'2.1 Kraftwerk allgemein'!$F$16,0,
IF(Q$4='2.1 Kraftwerk allgemein'!$F$16,'2.5 CAPEX'!$J35/$F32,
IF(Q$4&lt;'2.1 Kraftwerk allgemein'!$F$16+$F32,
('2.5 CAPEX'!$J35+SUM(OFFSET('2.5 CAPEX'!V35,0,-MIN(MAX($F32-1-('2.1 Kraftwerk allgemein'!$F$16-'1.1 Allgemein'!$I$22+1),0),COLUMN(H32)-1-('2.1 Kraftwerk allgemein'!$F$16-'1.1 Allgemein'!$I$22+1)),1,MIN(MAX($F32-('2.1 Kraftwerk allgemein'!$F$16-'1.1 Allgemein'!$I$22+1),1),COLUMN(H32)-('2.1 Kraftwerk allgemein'!$F$16-'1.1 Allgemein'!$I$22+1)))))/$F32,
SUM(OFFSET('2.5 CAPEX'!V35,0,-MIN($F32-1,COLUMN(H32)-1),1,MIN($F32,COLUMN(H32))))/$F32)))))))</f>
        <v/>
      </c>
      <c r="R32" s="199" t="str">
        <f ca="1">IF('2.1 Kraftwerk allgemein'!$F$15&lt;'1.1 Allgemein'!$I$22,
IF(OR(ISNUMBER($D32)=FALSE,$F32=""),"",
IF(AND('2.5 CAPEX'!$L35&lt;&gt;"x",'2.5 CAPEX'!$M35&lt;&gt;"x"),0,
IF($F32=0,0,
IF(R$4&lt;'2.1 Kraftwerk allgemein'!$F$16,0,
IF(R$4='2.1 Kraftwerk allgemein'!$F$16,'2.5 CAPEX'!$J35/$F32,
IF(R$4&lt;'2.1 Kraftwerk allgemein'!$F$16+$F32,
('2.5 CAPEX'!$J35+SUM(OFFSET('2.5 CAPEX'!W35,0,-MIN(MAX($F32-1-('2.1 Kraftwerk allgemein'!$F$16-'2.1 Kraftwerk allgemein'!$F$15+1),0),COLUMN(I32)-1-('2.1 Kraftwerk allgemein'!$F$16-'2.1 Kraftwerk allgemein'!$F$15+1)),1,MIN(MAX($F32-('2.1 Kraftwerk allgemein'!$F$16-'2.1 Kraftwerk allgemein'!$F$15+1),1),COLUMN(I32)-('2.1 Kraftwerk allgemein'!$F$16-'2.1 Kraftwerk allgemein'!$F$15+1)))))/$F32,
SUM(OFFSET('2.5 CAPEX'!W35,0,-MIN($F32-1,COLUMN(I32)-1),1,MIN($F32,COLUMN(I32))))/$F32)))))),
IF(OR(ISNUMBER($D32)=FALSE,$F32=""),"",
IF(AND('2.5 CAPEX'!$L35&lt;&gt;"x",'2.5 CAPEX'!$M35&lt;&gt;"x"),0,
IF($F32=0,0,
IF(R$4&lt;'2.1 Kraftwerk allgemein'!$F$16,0,
IF(R$4='2.1 Kraftwerk allgemein'!$F$16,'2.5 CAPEX'!$J35/$F32,
IF(R$4&lt;'2.1 Kraftwerk allgemein'!$F$16+$F32,
('2.5 CAPEX'!$J35+SUM(OFFSET('2.5 CAPEX'!W35,0,-MIN(MAX($F32-1-('2.1 Kraftwerk allgemein'!$F$16-'1.1 Allgemein'!$I$22+1),0),COLUMN(I32)-1-('2.1 Kraftwerk allgemein'!$F$16-'1.1 Allgemein'!$I$22+1)),1,MIN(MAX($F32-('2.1 Kraftwerk allgemein'!$F$16-'1.1 Allgemein'!$I$22+1),1),COLUMN(I32)-('2.1 Kraftwerk allgemein'!$F$16-'1.1 Allgemein'!$I$22+1)))))/$F32,
SUM(OFFSET('2.5 CAPEX'!W35,0,-MIN($F32-1,COLUMN(I32)-1),1,MIN($F32,COLUMN(I32))))/$F32)))))))</f>
        <v/>
      </c>
      <c r="S32" s="199" t="str">
        <f ca="1">IF('2.1 Kraftwerk allgemein'!$F$15&lt;'1.1 Allgemein'!$I$22,
IF(OR(ISNUMBER($D32)=FALSE,$F32=""),"",
IF(AND('2.5 CAPEX'!$L35&lt;&gt;"x",'2.5 CAPEX'!$M35&lt;&gt;"x"),0,
IF($F32=0,0,
IF(S$4&lt;'2.1 Kraftwerk allgemein'!$F$16,0,
IF(S$4='2.1 Kraftwerk allgemein'!$F$16,'2.5 CAPEX'!$J35/$F32,
IF(S$4&lt;'2.1 Kraftwerk allgemein'!$F$16+$F32,
('2.5 CAPEX'!$J35+SUM(OFFSET('2.5 CAPEX'!X35,0,-MIN(MAX($F32-1-('2.1 Kraftwerk allgemein'!$F$16-'2.1 Kraftwerk allgemein'!$F$15+1),0),COLUMN(J32)-1-('2.1 Kraftwerk allgemein'!$F$16-'2.1 Kraftwerk allgemein'!$F$15+1)),1,MIN(MAX($F32-('2.1 Kraftwerk allgemein'!$F$16-'2.1 Kraftwerk allgemein'!$F$15+1),1),COLUMN(J32)-('2.1 Kraftwerk allgemein'!$F$16-'2.1 Kraftwerk allgemein'!$F$15+1)))))/$F32,
SUM(OFFSET('2.5 CAPEX'!X35,0,-MIN($F32-1,COLUMN(J32)-1),1,MIN($F32,COLUMN(J32))))/$F32)))))),
IF(OR(ISNUMBER($D32)=FALSE,$F32=""),"",
IF(AND('2.5 CAPEX'!$L35&lt;&gt;"x",'2.5 CAPEX'!$M35&lt;&gt;"x"),0,
IF($F32=0,0,
IF(S$4&lt;'2.1 Kraftwerk allgemein'!$F$16,0,
IF(S$4='2.1 Kraftwerk allgemein'!$F$16,'2.5 CAPEX'!$J35/$F32,
IF(S$4&lt;'2.1 Kraftwerk allgemein'!$F$16+$F32,
('2.5 CAPEX'!$J35+SUM(OFFSET('2.5 CAPEX'!X35,0,-MIN(MAX($F32-1-('2.1 Kraftwerk allgemein'!$F$16-'1.1 Allgemein'!$I$22+1),0),COLUMN(J32)-1-('2.1 Kraftwerk allgemein'!$F$16-'1.1 Allgemein'!$I$22+1)),1,MIN(MAX($F32-('2.1 Kraftwerk allgemein'!$F$16-'1.1 Allgemein'!$I$22+1),1),COLUMN(J32)-('2.1 Kraftwerk allgemein'!$F$16-'1.1 Allgemein'!$I$22+1)))))/$F32,
SUM(OFFSET('2.5 CAPEX'!X35,0,-MIN($F32-1,COLUMN(J32)-1),1,MIN($F32,COLUMN(J32))))/$F32)))))))</f>
        <v/>
      </c>
      <c r="T32" s="199" t="str">
        <f ca="1">IF('2.1 Kraftwerk allgemein'!$F$15&lt;'1.1 Allgemein'!$I$22,
IF(OR(ISNUMBER($D32)=FALSE,$F32=""),"",
IF(AND('2.5 CAPEX'!$L35&lt;&gt;"x",'2.5 CAPEX'!$M35&lt;&gt;"x"),0,
IF($F32=0,0,
IF(T$4&lt;'2.1 Kraftwerk allgemein'!$F$16,0,
IF(T$4='2.1 Kraftwerk allgemein'!$F$16,'2.5 CAPEX'!$J35/$F32,
IF(T$4&lt;'2.1 Kraftwerk allgemein'!$F$16+$F32,
('2.5 CAPEX'!$J35+SUM(OFFSET('2.5 CAPEX'!Y35,0,-MIN(MAX($F32-1-('2.1 Kraftwerk allgemein'!$F$16-'2.1 Kraftwerk allgemein'!$F$15+1),0),COLUMN(K32)-1-('2.1 Kraftwerk allgemein'!$F$16-'2.1 Kraftwerk allgemein'!$F$15+1)),1,MIN(MAX($F32-('2.1 Kraftwerk allgemein'!$F$16-'2.1 Kraftwerk allgemein'!$F$15+1),1),COLUMN(K32)-('2.1 Kraftwerk allgemein'!$F$16-'2.1 Kraftwerk allgemein'!$F$15+1)))))/$F32,
SUM(OFFSET('2.5 CAPEX'!Y35,0,-MIN($F32-1,COLUMN(K32)-1),1,MIN($F32,COLUMN(K32))))/$F32)))))),
IF(OR(ISNUMBER($D32)=FALSE,$F32=""),"",
IF(AND('2.5 CAPEX'!$L35&lt;&gt;"x",'2.5 CAPEX'!$M35&lt;&gt;"x"),0,
IF($F32=0,0,
IF(T$4&lt;'2.1 Kraftwerk allgemein'!$F$16,0,
IF(T$4='2.1 Kraftwerk allgemein'!$F$16,'2.5 CAPEX'!$J35/$F32,
IF(T$4&lt;'2.1 Kraftwerk allgemein'!$F$16+$F32,
('2.5 CAPEX'!$J35+SUM(OFFSET('2.5 CAPEX'!Y35,0,-MIN(MAX($F32-1-('2.1 Kraftwerk allgemein'!$F$16-'1.1 Allgemein'!$I$22+1),0),COLUMN(K32)-1-('2.1 Kraftwerk allgemein'!$F$16-'1.1 Allgemein'!$I$22+1)),1,MIN(MAX($F32-('2.1 Kraftwerk allgemein'!$F$16-'1.1 Allgemein'!$I$22+1),1),COLUMN(K32)-('2.1 Kraftwerk allgemein'!$F$16-'1.1 Allgemein'!$I$22+1)))))/$F32,
SUM(OFFSET('2.5 CAPEX'!Y35,0,-MIN($F32-1,COLUMN(K32)-1),1,MIN($F32,COLUMN(K32))))/$F32)))))))</f>
        <v/>
      </c>
      <c r="U32" s="199" t="str">
        <f ca="1">IF('2.1 Kraftwerk allgemein'!$F$15&lt;'1.1 Allgemein'!$I$22,
IF(OR(ISNUMBER($D32)=FALSE,$F32=""),"",
IF(AND('2.5 CAPEX'!$L35&lt;&gt;"x",'2.5 CAPEX'!$M35&lt;&gt;"x"),0,
IF($F32=0,0,
IF(U$4&lt;'2.1 Kraftwerk allgemein'!$F$16,0,
IF(U$4='2.1 Kraftwerk allgemein'!$F$16,'2.5 CAPEX'!$J35/$F32,
IF(U$4&lt;'2.1 Kraftwerk allgemein'!$F$16+$F32,
('2.5 CAPEX'!$J35+SUM(OFFSET('2.5 CAPEX'!Z35,0,-MIN(MAX($F32-1-('2.1 Kraftwerk allgemein'!$F$16-'2.1 Kraftwerk allgemein'!$F$15+1),0),COLUMN(L32)-1-('2.1 Kraftwerk allgemein'!$F$16-'2.1 Kraftwerk allgemein'!$F$15+1)),1,MIN(MAX($F32-('2.1 Kraftwerk allgemein'!$F$16-'2.1 Kraftwerk allgemein'!$F$15+1),1),COLUMN(L32)-('2.1 Kraftwerk allgemein'!$F$16-'2.1 Kraftwerk allgemein'!$F$15+1)))))/$F32,
SUM(OFFSET('2.5 CAPEX'!Z35,0,-MIN($F32-1,COLUMN(L32)-1),1,MIN($F32,COLUMN(L32))))/$F32)))))),
IF(OR(ISNUMBER($D32)=FALSE,$F32=""),"",
IF(AND('2.5 CAPEX'!$L35&lt;&gt;"x",'2.5 CAPEX'!$M35&lt;&gt;"x"),0,
IF($F32=0,0,
IF(U$4&lt;'2.1 Kraftwerk allgemein'!$F$16,0,
IF(U$4='2.1 Kraftwerk allgemein'!$F$16,'2.5 CAPEX'!$J35/$F32,
IF(U$4&lt;'2.1 Kraftwerk allgemein'!$F$16+$F32,
('2.5 CAPEX'!$J35+SUM(OFFSET('2.5 CAPEX'!Z35,0,-MIN(MAX($F32-1-('2.1 Kraftwerk allgemein'!$F$16-'1.1 Allgemein'!$I$22+1),0),COLUMN(L32)-1-('2.1 Kraftwerk allgemein'!$F$16-'1.1 Allgemein'!$I$22+1)),1,MIN(MAX($F32-('2.1 Kraftwerk allgemein'!$F$16-'1.1 Allgemein'!$I$22+1),1),COLUMN(L32)-('2.1 Kraftwerk allgemein'!$F$16-'1.1 Allgemein'!$I$22+1)))))/$F32,
SUM(OFFSET('2.5 CAPEX'!Z35,0,-MIN($F32-1,COLUMN(L32)-1),1,MIN($F32,COLUMN(L32))))/$F32)))))))</f>
        <v/>
      </c>
      <c r="V32" s="199" t="str">
        <f ca="1">IF('2.1 Kraftwerk allgemein'!$F$15&lt;'1.1 Allgemein'!$I$22,
IF(OR(ISNUMBER($D32)=FALSE,$F32=""),"",
IF(AND('2.5 CAPEX'!$L35&lt;&gt;"x",'2.5 CAPEX'!$M35&lt;&gt;"x"),0,
IF($F32=0,0,
IF(V$4&lt;'2.1 Kraftwerk allgemein'!$F$16,0,
IF(V$4='2.1 Kraftwerk allgemein'!$F$16,'2.5 CAPEX'!$J35/$F32,
IF(V$4&lt;'2.1 Kraftwerk allgemein'!$F$16+$F32,
('2.5 CAPEX'!$J35+SUM(OFFSET('2.5 CAPEX'!AA35,0,-MIN(MAX($F32-1-('2.1 Kraftwerk allgemein'!$F$16-'2.1 Kraftwerk allgemein'!$F$15+1),0),COLUMN(M32)-1-('2.1 Kraftwerk allgemein'!$F$16-'2.1 Kraftwerk allgemein'!$F$15+1)),1,MIN(MAX($F32-('2.1 Kraftwerk allgemein'!$F$16-'2.1 Kraftwerk allgemein'!$F$15+1),1),COLUMN(M32)-('2.1 Kraftwerk allgemein'!$F$16-'2.1 Kraftwerk allgemein'!$F$15+1)))))/$F32,
SUM(OFFSET('2.5 CAPEX'!AA35,0,-MIN($F32-1,COLUMN(M32)-1),1,MIN($F32,COLUMN(M32))))/$F32)))))),
IF(OR(ISNUMBER($D32)=FALSE,$F32=""),"",
IF(AND('2.5 CAPEX'!$L35&lt;&gt;"x",'2.5 CAPEX'!$M35&lt;&gt;"x"),0,
IF($F32=0,0,
IF(V$4&lt;'2.1 Kraftwerk allgemein'!$F$16,0,
IF(V$4='2.1 Kraftwerk allgemein'!$F$16,'2.5 CAPEX'!$J35/$F32,
IF(V$4&lt;'2.1 Kraftwerk allgemein'!$F$16+$F32,
('2.5 CAPEX'!$J35+SUM(OFFSET('2.5 CAPEX'!AA35,0,-MIN(MAX($F32-1-('2.1 Kraftwerk allgemein'!$F$16-'1.1 Allgemein'!$I$22+1),0),COLUMN(M32)-1-('2.1 Kraftwerk allgemein'!$F$16-'1.1 Allgemein'!$I$22+1)),1,MIN(MAX($F32-('2.1 Kraftwerk allgemein'!$F$16-'1.1 Allgemein'!$I$22+1),1),COLUMN(M32)-('2.1 Kraftwerk allgemein'!$F$16-'1.1 Allgemein'!$I$22+1)))))/$F32,
SUM(OFFSET('2.5 CAPEX'!AA35,0,-MIN($F32-1,COLUMN(M32)-1),1,MIN($F32,COLUMN(M32))))/$F32)))))))</f>
        <v/>
      </c>
      <c r="W32" s="199" t="str">
        <f ca="1">IF('2.1 Kraftwerk allgemein'!$F$15&lt;'1.1 Allgemein'!$I$22,
IF(OR(ISNUMBER($D32)=FALSE,$F32=""),"",
IF(AND('2.5 CAPEX'!$L35&lt;&gt;"x",'2.5 CAPEX'!$M35&lt;&gt;"x"),0,
IF($F32=0,0,
IF(W$4&lt;'2.1 Kraftwerk allgemein'!$F$16,0,
IF(W$4='2.1 Kraftwerk allgemein'!$F$16,'2.5 CAPEX'!$J35/$F32,
IF(W$4&lt;'2.1 Kraftwerk allgemein'!$F$16+$F32,
('2.5 CAPEX'!$J35+SUM(OFFSET('2.5 CAPEX'!AB35,0,-MIN(MAX($F32-1-('2.1 Kraftwerk allgemein'!$F$16-'2.1 Kraftwerk allgemein'!$F$15+1),0),COLUMN(N32)-1-('2.1 Kraftwerk allgemein'!$F$16-'2.1 Kraftwerk allgemein'!$F$15+1)),1,MIN(MAX($F32-('2.1 Kraftwerk allgemein'!$F$16-'2.1 Kraftwerk allgemein'!$F$15+1),1),COLUMN(N32)-('2.1 Kraftwerk allgemein'!$F$16-'2.1 Kraftwerk allgemein'!$F$15+1)))))/$F32,
SUM(OFFSET('2.5 CAPEX'!AB35,0,-MIN($F32-1,COLUMN(N32)-1),1,MIN($F32,COLUMN(N32))))/$F32)))))),
IF(OR(ISNUMBER($D32)=FALSE,$F32=""),"",
IF(AND('2.5 CAPEX'!$L35&lt;&gt;"x",'2.5 CAPEX'!$M35&lt;&gt;"x"),0,
IF($F32=0,0,
IF(W$4&lt;'2.1 Kraftwerk allgemein'!$F$16,0,
IF(W$4='2.1 Kraftwerk allgemein'!$F$16,'2.5 CAPEX'!$J35/$F32,
IF(W$4&lt;'2.1 Kraftwerk allgemein'!$F$16+$F32,
('2.5 CAPEX'!$J35+SUM(OFFSET('2.5 CAPEX'!AB35,0,-MIN(MAX($F32-1-('2.1 Kraftwerk allgemein'!$F$16-'1.1 Allgemein'!$I$22+1),0),COLUMN(N32)-1-('2.1 Kraftwerk allgemein'!$F$16-'1.1 Allgemein'!$I$22+1)),1,MIN(MAX($F32-('2.1 Kraftwerk allgemein'!$F$16-'1.1 Allgemein'!$I$22+1),1),COLUMN(N32)-('2.1 Kraftwerk allgemein'!$F$16-'1.1 Allgemein'!$I$22+1)))))/$F32,
SUM(OFFSET('2.5 CAPEX'!AB35,0,-MIN($F32-1,COLUMN(N32)-1),1,MIN($F32,COLUMN(N32))))/$F32)))))))</f>
        <v/>
      </c>
      <c r="X32" s="199" t="str">
        <f ca="1">IF('2.1 Kraftwerk allgemein'!$F$15&lt;'1.1 Allgemein'!$I$22,
IF(OR(ISNUMBER($D32)=FALSE,$F32=""),"",
IF(AND('2.5 CAPEX'!$L35&lt;&gt;"x",'2.5 CAPEX'!$M35&lt;&gt;"x"),0,
IF($F32=0,0,
IF(X$4&lt;'2.1 Kraftwerk allgemein'!$F$16,0,
IF(X$4='2.1 Kraftwerk allgemein'!$F$16,'2.5 CAPEX'!$J35/$F32,
IF(X$4&lt;'2.1 Kraftwerk allgemein'!$F$16+$F32,
('2.5 CAPEX'!$J35+SUM(OFFSET('2.5 CAPEX'!AC35,0,-MIN(MAX($F32-1-('2.1 Kraftwerk allgemein'!$F$16-'2.1 Kraftwerk allgemein'!$F$15+1),0),COLUMN(O32)-1-('2.1 Kraftwerk allgemein'!$F$16-'2.1 Kraftwerk allgemein'!$F$15+1)),1,MIN(MAX($F32-('2.1 Kraftwerk allgemein'!$F$16-'2.1 Kraftwerk allgemein'!$F$15+1),1),COLUMN(O32)-('2.1 Kraftwerk allgemein'!$F$16-'2.1 Kraftwerk allgemein'!$F$15+1)))))/$F32,
SUM(OFFSET('2.5 CAPEX'!AC35,0,-MIN($F32-1,COLUMN(O32)-1),1,MIN($F32,COLUMN(O32))))/$F32)))))),
IF(OR(ISNUMBER($D32)=FALSE,$F32=""),"",
IF(AND('2.5 CAPEX'!$L35&lt;&gt;"x",'2.5 CAPEX'!$M35&lt;&gt;"x"),0,
IF($F32=0,0,
IF(X$4&lt;'2.1 Kraftwerk allgemein'!$F$16,0,
IF(X$4='2.1 Kraftwerk allgemein'!$F$16,'2.5 CAPEX'!$J35/$F32,
IF(X$4&lt;'2.1 Kraftwerk allgemein'!$F$16+$F32,
('2.5 CAPEX'!$J35+SUM(OFFSET('2.5 CAPEX'!AC35,0,-MIN(MAX($F32-1-('2.1 Kraftwerk allgemein'!$F$16-'1.1 Allgemein'!$I$22+1),0),COLUMN(O32)-1-('2.1 Kraftwerk allgemein'!$F$16-'1.1 Allgemein'!$I$22+1)),1,MIN(MAX($F32-('2.1 Kraftwerk allgemein'!$F$16-'1.1 Allgemein'!$I$22+1),1),COLUMN(O32)-('2.1 Kraftwerk allgemein'!$F$16-'1.1 Allgemein'!$I$22+1)))))/$F32,
SUM(OFFSET('2.5 CAPEX'!AC35,0,-MIN($F32-1,COLUMN(O32)-1),1,MIN($F32,COLUMN(O32))))/$F32)))))))</f>
        <v/>
      </c>
      <c r="Y32" s="199" t="str">
        <f ca="1">IF('2.1 Kraftwerk allgemein'!$F$15&lt;'1.1 Allgemein'!$I$22,
IF(OR(ISNUMBER($D32)=FALSE,$F32=""),"",
IF(AND('2.5 CAPEX'!$L35&lt;&gt;"x",'2.5 CAPEX'!$M35&lt;&gt;"x"),0,
IF($F32=0,0,
IF(Y$4&lt;'2.1 Kraftwerk allgemein'!$F$16,0,
IF(Y$4='2.1 Kraftwerk allgemein'!$F$16,'2.5 CAPEX'!$J35/$F32,
IF(Y$4&lt;'2.1 Kraftwerk allgemein'!$F$16+$F32,
('2.5 CAPEX'!$J35+SUM(OFFSET('2.5 CAPEX'!AD35,0,-MIN(MAX($F32-1-('2.1 Kraftwerk allgemein'!$F$16-'2.1 Kraftwerk allgemein'!$F$15+1),0),COLUMN(P32)-1-('2.1 Kraftwerk allgemein'!$F$16-'2.1 Kraftwerk allgemein'!$F$15+1)),1,MIN(MAX($F32-('2.1 Kraftwerk allgemein'!$F$16-'2.1 Kraftwerk allgemein'!$F$15+1),1),COLUMN(P32)-('2.1 Kraftwerk allgemein'!$F$16-'2.1 Kraftwerk allgemein'!$F$15+1)))))/$F32,
SUM(OFFSET('2.5 CAPEX'!AD35,0,-MIN($F32-1,COLUMN(P32)-1),1,MIN($F32,COLUMN(P32))))/$F32)))))),
IF(OR(ISNUMBER($D32)=FALSE,$F32=""),"",
IF(AND('2.5 CAPEX'!$L35&lt;&gt;"x",'2.5 CAPEX'!$M35&lt;&gt;"x"),0,
IF($F32=0,0,
IF(Y$4&lt;'2.1 Kraftwerk allgemein'!$F$16,0,
IF(Y$4='2.1 Kraftwerk allgemein'!$F$16,'2.5 CAPEX'!$J35/$F32,
IF(Y$4&lt;'2.1 Kraftwerk allgemein'!$F$16+$F32,
('2.5 CAPEX'!$J35+SUM(OFFSET('2.5 CAPEX'!AD35,0,-MIN(MAX($F32-1-('2.1 Kraftwerk allgemein'!$F$16-'1.1 Allgemein'!$I$22+1),0),COLUMN(P32)-1-('2.1 Kraftwerk allgemein'!$F$16-'1.1 Allgemein'!$I$22+1)),1,MIN(MAX($F32-('2.1 Kraftwerk allgemein'!$F$16-'1.1 Allgemein'!$I$22+1),1),COLUMN(P32)-('2.1 Kraftwerk allgemein'!$F$16-'1.1 Allgemein'!$I$22+1)))))/$F32,
SUM(OFFSET('2.5 CAPEX'!AD35,0,-MIN($F32-1,COLUMN(P32)-1),1,MIN($F32,COLUMN(P32))))/$F32)))))))</f>
        <v/>
      </c>
      <c r="Z32" s="199" t="str">
        <f ca="1">IF('2.1 Kraftwerk allgemein'!$F$15&lt;'1.1 Allgemein'!$I$22,
IF(OR(ISNUMBER($D32)=FALSE,$F32=""),"",
IF(AND('2.5 CAPEX'!$L35&lt;&gt;"x",'2.5 CAPEX'!$M35&lt;&gt;"x"),0,
IF($F32=0,0,
IF(Z$4&lt;'2.1 Kraftwerk allgemein'!$F$16,0,
IF(Z$4='2.1 Kraftwerk allgemein'!$F$16,'2.5 CAPEX'!$J35/$F32,
IF(Z$4&lt;'2.1 Kraftwerk allgemein'!$F$16+$F32,
('2.5 CAPEX'!$J35+SUM(OFFSET('2.5 CAPEX'!AE35,0,-MIN(MAX($F32-1-('2.1 Kraftwerk allgemein'!$F$16-'2.1 Kraftwerk allgemein'!$F$15+1),0),COLUMN(Q32)-1-('2.1 Kraftwerk allgemein'!$F$16-'2.1 Kraftwerk allgemein'!$F$15+1)),1,MIN(MAX($F32-('2.1 Kraftwerk allgemein'!$F$16-'2.1 Kraftwerk allgemein'!$F$15+1),1),COLUMN(Q32)-('2.1 Kraftwerk allgemein'!$F$16-'2.1 Kraftwerk allgemein'!$F$15+1)))))/$F32,
SUM(OFFSET('2.5 CAPEX'!AE35,0,-MIN($F32-1,COLUMN(Q32)-1),1,MIN($F32,COLUMN(Q32))))/$F32)))))),
IF(OR(ISNUMBER($D32)=FALSE,$F32=""),"",
IF(AND('2.5 CAPEX'!$L35&lt;&gt;"x",'2.5 CAPEX'!$M35&lt;&gt;"x"),0,
IF($F32=0,0,
IF(Z$4&lt;'2.1 Kraftwerk allgemein'!$F$16,0,
IF(Z$4='2.1 Kraftwerk allgemein'!$F$16,'2.5 CAPEX'!$J35/$F32,
IF(Z$4&lt;'2.1 Kraftwerk allgemein'!$F$16+$F32,
('2.5 CAPEX'!$J35+SUM(OFFSET('2.5 CAPEX'!AE35,0,-MIN(MAX($F32-1-('2.1 Kraftwerk allgemein'!$F$16-'1.1 Allgemein'!$I$22+1),0),COLUMN(Q32)-1-('2.1 Kraftwerk allgemein'!$F$16-'1.1 Allgemein'!$I$22+1)),1,MIN(MAX($F32-('2.1 Kraftwerk allgemein'!$F$16-'1.1 Allgemein'!$I$22+1),1),COLUMN(Q32)-('2.1 Kraftwerk allgemein'!$F$16-'1.1 Allgemein'!$I$22+1)))))/$F32,
SUM(OFFSET('2.5 CAPEX'!AE35,0,-MIN($F32-1,COLUMN(Q32)-1),1,MIN($F32,COLUMN(Q32))))/$F32)))))))</f>
        <v/>
      </c>
      <c r="AA32" s="199" t="str">
        <f ca="1">IF('2.1 Kraftwerk allgemein'!$F$15&lt;'1.1 Allgemein'!$I$22,
IF(OR(ISNUMBER($D32)=FALSE,$F32=""),"",
IF(AND('2.5 CAPEX'!$L35&lt;&gt;"x",'2.5 CAPEX'!$M35&lt;&gt;"x"),0,
IF($F32=0,0,
IF(AA$4&lt;'2.1 Kraftwerk allgemein'!$F$16,0,
IF(AA$4='2.1 Kraftwerk allgemein'!$F$16,'2.5 CAPEX'!$J35/$F32,
IF(AA$4&lt;'2.1 Kraftwerk allgemein'!$F$16+$F32,
('2.5 CAPEX'!$J35+SUM(OFFSET('2.5 CAPEX'!AF35,0,-MIN(MAX($F32-1-('2.1 Kraftwerk allgemein'!$F$16-'2.1 Kraftwerk allgemein'!$F$15+1),0),COLUMN(R32)-1-('2.1 Kraftwerk allgemein'!$F$16-'2.1 Kraftwerk allgemein'!$F$15+1)),1,MIN(MAX($F32-('2.1 Kraftwerk allgemein'!$F$16-'2.1 Kraftwerk allgemein'!$F$15+1),1),COLUMN(R32)-('2.1 Kraftwerk allgemein'!$F$16-'2.1 Kraftwerk allgemein'!$F$15+1)))))/$F32,
SUM(OFFSET('2.5 CAPEX'!AF35,0,-MIN($F32-1,COLUMN(R32)-1),1,MIN($F32,COLUMN(R32))))/$F32)))))),
IF(OR(ISNUMBER($D32)=FALSE,$F32=""),"",
IF(AND('2.5 CAPEX'!$L35&lt;&gt;"x",'2.5 CAPEX'!$M35&lt;&gt;"x"),0,
IF($F32=0,0,
IF(AA$4&lt;'2.1 Kraftwerk allgemein'!$F$16,0,
IF(AA$4='2.1 Kraftwerk allgemein'!$F$16,'2.5 CAPEX'!$J35/$F32,
IF(AA$4&lt;'2.1 Kraftwerk allgemein'!$F$16+$F32,
('2.5 CAPEX'!$J35+SUM(OFFSET('2.5 CAPEX'!AF35,0,-MIN(MAX($F32-1-('2.1 Kraftwerk allgemein'!$F$16-'1.1 Allgemein'!$I$22+1),0),COLUMN(R32)-1-('2.1 Kraftwerk allgemein'!$F$16-'1.1 Allgemein'!$I$22+1)),1,MIN(MAX($F32-('2.1 Kraftwerk allgemein'!$F$16-'1.1 Allgemein'!$I$22+1),1),COLUMN(R32)-('2.1 Kraftwerk allgemein'!$F$16-'1.1 Allgemein'!$I$22+1)))))/$F32,
SUM(OFFSET('2.5 CAPEX'!AF35,0,-MIN($F32-1,COLUMN(R32)-1),1,MIN($F32,COLUMN(R32))))/$F32)))))))</f>
        <v/>
      </c>
      <c r="AB32" s="199" t="str">
        <f ca="1">IF('2.1 Kraftwerk allgemein'!$F$15&lt;'1.1 Allgemein'!$I$22,
IF(OR(ISNUMBER($D32)=FALSE,$F32=""),"",
IF(AND('2.5 CAPEX'!$L35&lt;&gt;"x",'2.5 CAPEX'!$M35&lt;&gt;"x"),0,
IF($F32=0,0,
IF(AB$4&lt;'2.1 Kraftwerk allgemein'!$F$16,0,
IF(AB$4='2.1 Kraftwerk allgemein'!$F$16,'2.5 CAPEX'!$J35/$F32,
IF(AB$4&lt;'2.1 Kraftwerk allgemein'!$F$16+$F32,
('2.5 CAPEX'!$J35+SUM(OFFSET('2.5 CAPEX'!AG35,0,-MIN(MAX($F32-1-('2.1 Kraftwerk allgemein'!$F$16-'2.1 Kraftwerk allgemein'!$F$15+1),0),COLUMN(S32)-1-('2.1 Kraftwerk allgemein'!$F$16-'2.1 Kraftwerk allgemein'!$F$15+1)),1,MIN(MAX($F32-('2.1 Kraftwerk allgemein'!$F$16-'2.1 Kraftwerk allgemein'!$F$15+1),1),COLUMN(S32)-('2.1 Kraftwerk allgemein'!$F$16-'2.1 Kraftwerk allgemein'!$F$15+1)))))/$F32,
SUM(OFFSET('2.5 CAPEX'!AG35,0,-MIN($F32-1,COLUMN(S32)-1),1,MIN($F32,COLUMN(S32))))/$F32)))))),
IF(OR(ISNUMBER($D32)=FALSE,$F32=""),"",
IF(AND('2.5 CAPEX'!$L35&lt;&gt;"x",'2.5 CAPEX'!$M35&lt;&gt;"x"),0,
IF($F32=0,0,
IF(AB$4&lt;'2.1 Kraftwerk allgemein'!$F$16,0,
IF(AB$4='2.1 Kraftwerk allgemein'!$F$16,'2.5 CAPEX'!$J35/$F32,
IF(AB$4&lt;'2.1 Kraftwerk allgemein'!$F$16+$F32,
('2.5 CAPEX'!$J35+SUM(OFFSET('2.5 CAPEX'!AG35,0,-MIN(MAX($F32-1-('2.1 Kraftwerk allgemein'!$F$16-'1.1 Allgemein'!$I$22+1),0),COLUMN(S32)-1-('2.1 Kraftwerk allgemein'!$F$16-'1.1 Allgemein'!$I$22+1)),1,MIN(MAX($F32-('2.1 Kraftwerk allgemein'!$F$16-'1.1 Allgemein'!$I$22+1),1),COLUMN(S32)-('2.1 Kraftwerk allgemein'!$F$16-'1.1 Allgemein'!$I$22+1)))))/$F32,
SUM(OFFSET('2.5 CAPEX'!AG35,0,-MIN($F32-1,COLUMN(S32)-1),1,MIN($F32,COLUMN(S32))))/$F32)))))))</f>
        <v/>
      </c>
      <c r="AC32" s="199" t="str">
        <f ca="1">IF('2.1 Kraftwerk allgemein'!$F$15&lt;'1.1 Allgemein'!$I$22,
IF(OR(ISNUMBER($D32)=FALSE,$F32=""),"",
IF(AND('2.5 CAPEX'!$L35&lt;&gt;"x",'2.5 CAPEX'!$M35&lt;&gt;"x"),0,
IF($F32=0,0,
IF(AC$4&lt;'2.1 Kraftwerk allgemein'!$F$16,0,
IF(AC$4='2.1 Kraftwerk allgemein'!$F$16,'2.5 CAPEX'!$J35/$F32,
IF(AC$4&lt;'2.1 Kraftwerk allgemein'!$F$16+$F32,
('2.5 CAPEX'!$J35+SUM(OFFSET('2.5 CAPEX'!AH35,0,-MIN(MAX($F32-1-('2.1 Kraftwerk allgemein'!$F$16-'2.1 Kraftwerk allgemein'!$F$15+1),0),COLUMN(T32)-1-('2.1 Kraftwerk allgemein'!$F$16-'2.1 Kraftwerk allgemein'!$F$15+1)),1,MIN(MAX($F32-('2.1 Kraftwerk allgemein'!$F$16-'2.1 Kraftwerk allgemein'!$F$15+1),1),COLUMN(T32)-('2.1 Kraftwerk allgemein'!$F$16-'2.1 Kraftwerk allgemein'!$F$15+1)))))/$F32,
SUM(OFFSET('2.5 CAPEX'!AH35,0,-MIN($F32-1,COLUMN(T32)-1),1,MIN($F32,COLUMN(T32))))/$F32)))))),
IF(OR(ISNUMBER($D32)=FALSE,$F32=""),"",
IF(AND('2.5 CAPEX'!$L35&lt;&gt;"x",'2.5 CAPEX'!$M35&lt;&gt;"x"),0,
IF($F32=0,0,
IF(AC$4&lt;'2.1 Kraftwerk allgemein'!$F$16,0,
IF(AC$4='2.1 Kraftwerk allgemein'!$F$16,'2.5 CAPEX'!$J35/$F32,
IF(AC$4&lt;'2.1 Kraftwerk allgemein'!$F$16+$F32,
('2.5 CAPEX'!$J35+SUM(OFFSET('2.5 CAPEX'!AH35,0,-MIN(MAX($F32-1-('2.1 Kraftwerk allgemein'!$F$16-'1.1 Allgemein'!$I$22+1),0),COLUMN(T32)-1-('2.1 Kraftwerk allgemein'!$F$16-'1.1 Allgemein'!$I$22+1)),1,MIN(MAX($F32-('2.1 Kraftwerk allgemein'!$F$16-'1.1 Allgemein'!$I$22+1),1),COLUMN(T32)-('2.1 Kraftwerk allgemein'!$F$16-'1.1 Allgemein'!$I$22+1)))))/$F32,
SUM(OFFSET('2.5 CAPEX'!AH35,0,-MIN($F32-1,COLUMN(T32)-1),1,MIN($F32,COLUMN(T32))))/$F32)))))))</f>
        <v/>
      </c>
      <c r="AD32" s="199" t="str">
        <f ca="1">IF('2.1 Kraftwerk allgemein'!$F$15&lt;'1.1 Allgemein'!$I$22,
IF(OR(ISNUMBER($D32)=FALSE,$F32=""),"",
IF(AND('2.5 CAPEX'!$L35&lt;&gt;"x",'2.5 CAPEX'!$M35&lt;&gt;"x"),0,
IF($F32=0,0,
IF(AD$4&lt;'2.1 Kraftwerk allgemein'!$F$16,0,
IF(AD$4='2.1 Kraftwerk allgemein'!$F$16,'2.5 CAPEX'!$J35/$F32,
IF(AD$4&lt;'2.1 Kraftwerk allgemein'!$F$16+$F32,
('2.5 CAPEX'!$J35+SUM(OFFSET('2.5 CAPEX'!AI35,0,-MIN(MAX($F32-1-('2.1 Kraftwerk allgemein'!$F$16-'2.1 Kraftwerk allgemein'!$F$15+1),0),COLUMN(U32)-1-('2.1 Kraftwerk allgemein'!$F$16-'2.1 Kraftwerk allgemein'!$F$15+1)),1,MIN(MAX($F32-('2.1 Kraftwerk allgemein'!$F$16-'2.1 Kraftwerk allgemein'!$F$15+1),1),COLUMN(U32)-('2.1 Kraftwerk allgemein'!$F$16-'2.1 Kraftwerk allgemein'!$F$15+1)))))/$F32,
SUM(OFFSET('2.5 CAPEX'!AI35,0,-MIN($F32-1,COLUMN(U32)-1),1,MIN($F32,COLUMN(U32))))/$F32)))))),
IF(OR(ISNUMBER($D32)=FALSE,$F32=""),"",
IF(AND('2.5 CAPEX'!$L35&lt;&gt;"x",'2.5 CAPEX'!$M35&lt;&gt;"x"),0,
IF($F32=0,0,
IF(AD$4&lt;'2.1 Kraftwerk allgemein'!$F$16,0,
IF(AD$4='2.1 Kraftwerk allgemein'!$F$16,'2.5 CAPEX'!$J35/$F32,
IF(AD$4&lt;'2.1 Kraftwerk allgemein'!$F$16+$F32,
('2.5 CAPEX'!$J35+SUM(OFFSET('2.5 CAPEX'!AI35,0,-MIN(MAX($F32-1-('2.1 Kraftwerk allgemein'!$F$16-'1.1 Allgemein'!$I$22+1),0),COLUMN(U32)-1-('2.1 Kraftwerk allgemein'!$F$16-'1.1 Allgemein'!$I$22+1)),1,MIN(MAX($F32-('2.1 Kraftwerk allgemein'!$F$16-'1.1 Allgemein'!$I$22+1),1),COLUMN(U32)-('2.1 Kraftwerk allgemein'!$F$16-'1.1 Allgemein'!$I$22+1)))))/$F32,
SUM(OFFSET('2.5 CAPEX'!AI35,0,-MIN($F32-1,COLUMN(U32)-1),1,MIN($F32,COLUMN(U32))))/$F32)))))))</f>
        <v/>
      </c>
      <c r="AE32" s="199" t="str">
        <f ca="1">IF('2.1 Kraftwerk allgemein'!$F$15&lt;'1.1 Allgemein'!$I$22,
IF(OR(ISNUMBER($D32)=FALSE,$F32=""),"",
IF(AND('2.5 CAPEX'!$L35&lt;&gt;"x",'2.5 CAPEX'!$M35&lt;&gt;"x"),0,
IF($F32=0,0,
IF(AE$4&lt;'2.1 Kraftwerk allgemein'!$F$16,0,
IF(AE$4='2.1 Kraftwerk allgemein'!$F$16,'2.5 CAPEX'!$J35/$F32,
IF(AE$4&lt;'2.1 Kraftwerk allgemein'!$F$16+$F32,
('2.5 CAPEX'!$J35+SUM(OFFSET('2.5 CAPEX'!AJ35,0,-MIN(MAX($F32-1-('2.1 Kraftwerk allgemein'!$F$16-'2.1 Kraftwerk allgemein'!$F$15+1),0),COLUMN(V32)-1-('2.1 Kraftwerk allgemein'!$F$16-'2.1 Kraftwerk allgemein'!$F$15+1)),1,MIN(MAX($F32-('2.1 Kraftwerk allgemein'!$F$16-'2.1 Kraftwerk allgemein'!$F$15+1),1),COLUMN(V32)-('2.1 Kraftwerk allgemein'!$F$16-'2.1 Kraftwerk allgemein'!$F$15+1)))))/$F32,
SUM(OFFSET('2.5 CAPEX'!AJ35,0,-MIN($F32-1,COLUMN(V32)-1),1,MIN($F32,COLUMN(V32))))/$F32)))))),
IF(OR(ISNUMBER($D32)=FALSE,$F32=""),"",
IF(AND('2.5 CAPEX'!$L35&lt;&gt;"x",'2.5 CAPEX'!$M35&lt;&gt;"x"),0,
IF($F32=0,0,
IF(AE$4&lt;'2.1 Kraftwerk allgemein'!$F$16,0,
IF(AE$4='2.1 Kraftwerk allgemein'!$F$16,'2.5 CAPEX'!$J35/$F32,
IF(AE$4&lt;'2.1 Kraftwerk allgemein'!$F$16+$F32,
('2.5 CAPEX'!$J35+SUM(OFFSET('2.5 CAPEX'!AJ35,0,-MIN(MAX($F32-1-('2.1 Kraftwerk allgemein'!$F$16-'1.1 Allgemein'!$I$22+1),0),COLUMN(V32)-1-('2.1 Kraftwerk allgemein'!$F$16-'1.1 Allgemein'!$I$22+1)),1,MIN(MAX($F32-('2.1 Kraftwerk allgemein'!$F$16-'1.1 Allgemein'!$I$22+1),1),COLUMN(V32)-('2.1 Kraftwerk allgemein'!$F$16-'1.1 Allgemein'!$I$22+1)))))/$F32,
SUM(OFFSET('2.5 CAPEX'!AJ35,0,-MIN($F32-1,COLUMN(V32)-1),1,MIN($F32,COLUMN(V32))))/$F32)))))))</f>
        <v/>
      </c>
      <c r="AF32" s="199" t="str">
        <f ca="1">IF('2.1 Kraftwerk allgemein'!$F$15&lt;'1.1 Allgemein'!$I$22,
IF(OR(ISNUMBER($D32)=FALSE,$F32=""),"",
IF(AND('2.5 CAPEX'!$L35&lt;&gt;"x",'2.5 CAPEX'!$M35&lt;&gt;"x"),0,
IF($F32=0,0,
IF(AF$4&lt;'2.1 Kraftwerk allgemein'!$F$16,0,
IF(AF$4='2.1 Kraftwerk allgemein'!$F$16,'2.5 CAPEX'!$J35/$F32,
IF(AF$4&lt;'2.1 Kraftwerk allgemein'!$F$16+$F32,
('2.5 CAPEX'!$J35+SUM(OFFSET('2.5 CAPEX'!AK35,0,-MIN(MAX($F32-1-('2.1 Kraftwerk allgemein'!$F$16-'2.1 Kraftwerk allgemein'!$F$15+1),0),COLUMN(W32)-1-('2.1 Kraftwerk allgemein'!$F$16-'2.1 Kraftwerk allgemein'!$F$15+1)),1,MIN(MAX($F32-('2.1 Kraftwerk allgemein'!$F$16-'2.1 Kraftwerk allgemein'!$F$15+1),1),COLUMN(W32)-('2.1 Kraftwerk allgemein'!$F$16-'2.1 Kraftwerk allgemein'!$F$15+1)))))/$F32,
SUM(OFFSET('2.5 CAPEX'!AK35,0,-MIN($F32-1,COLUMN(W32)-1),1,MIN($F32,COLUMN(W32))))/$F32)))))),
IF(OR(ISNUMBER($D32)=FALSE,$F32=""),"",
IF(AND('2.5 CAPEX'!$L35&lt;&gt;"x",'2.5 CAPEX'!$M35&lt;&gt;"x"),0,
IF($F32=0,0,
IF(AF$4&lt;'2.1 Kraftwerk allgemein'!$F$16,0,
IF(AF$4='2.1 Kraftwerk allgemein'!$F$16,'2.5 CAPEX'!$J35/$F32,
IF(AF$4&lt;'2.1 Kraftwerk allgemein'!$F$16+$F32,
('2.5 CAPEX'!$J35+SUM(OFFSET('2.5 CAPEX'!AK35,0,-MIN(MAX($F32-1-('2.1 Kraftwerk allgemein'!$F$16-'1.1 Allgemein'!$I$22+1),0),COLUMN(W32)-1-('2.1 Kraftwerk allgemein'!$F$16-'1.1 Allgemein'!$I$22+1)),1,MIN(MAX($F32-('2.1 Kraftwerk allgemein'!$F$16-'1.1 Allgemein'!$I$22+1),1),COLUMN(W32)-('2.1 Kraftwerk allgemein'!$F$16-'1.1 Allgemein'!$I$22+1)))))/$F32,
SUM(OFFSET('2.5 CAPEX'!AK35,0,-MIN($F32-1,COLUMN(W32)-1),1,MIN($F32,COLUMN(W32))))/$F32)))))))</f>
        <v/>
      </c>
      <c r="AG32" s="199" t="str">
        <f ca="1">IF('2.1 Kraftwerk allgemein'!$F$15&lt;'1.1 Allgemein'!$I$22,
IF(OR(ISNUMBER($D32)=FALSE,$F32=""),"",
IF(AND('2.5 CAPEX'!$L35&lt;&gt;"x",'2.5 CAPEX'!$M35&lt;&gt;"x"),0,
IF($F32=0,0,
IF(AG$4&lt;'2.1 Kraftwerk allgemein'!$F$16,0,
IF(AG$4='2.1 Kraftwerk allgemein'!$F$16,'2.5 CAPEX'!$J35/$F32,
IF(AG$4&lt;'2.1 Kraftwerk allgemein'!$F$16+$F32,
('2.5 CAPEX'!$J35+SUM(OFFSET('2.5 CAPEX'!AL35,0,-MIN(MAX($F32-1-('2.1 Kraftwerk allgemein'!$F$16-'2.1 Kraftwerk allgemein'!$F$15+1),0),COLUMN(X32)-1-('2.1 Kraftwerk allgemein'!$F$16-'2.1 Kraftwerk allgemein'!$F$15+1)),1,MIN(MAX($F32-('2.1 Kraftwerk allgemein'!$F$16-'2.1 Kraftwerk allgemein'!$F$15+1),1),COLUMN(X32)-('2.1 Kraftwerk allgemein'!$F$16-'2.1 Kraftwerk allgemein'!$F$15+1)))))/$F32,
SUM(OFFSET('2.5 CAPEX'!AL35,0,-MIN($F32-1,COLUMN(X32)-1),1,MIN($F32,COLUMN(X32))))/$F32)))))),
IF(OR(ISNUMBER($D32)=FALSE,$F32=""),"",
IF(AND('2.5 CAPEX'!$L35&lt;&gt;"x",'2.5 CAPEX'!$M35&lt;&gt;"x"),0,
IF($F32=0,0,
IF(AG$4&lt;'2.1 Kraftwerk allgemein'!$F$16,0,
IF(AG$4='2.1 Kraftwerk allgemein'!$F$16,'2.5 CAPEX'!$J35/$F32,
IF(AG$4&lt;'2.1 Kraftwerk allgemein'!$F$16+$F32,
('2.5 CAPEX'!$J35+SUM(OFFSET('2.5 CAPEX'!AL35,0,-MIN(MAX($F32-1-('2.1 Kraftwerk allgemein'!$F$16-'1.1 Allgemein'!$I$22+1),0),COLUMN(X32)-1-('2.1 Kraftwerk allgemein'!$F$16-'1.1 Allgemein'!$I$22+1)),1,MIN(MAX($F32-('2.1 Kraftwerk allgemein'!$F$16-'1.1 Allgemein'!$I$22+1),1),COLUMN(X32)-('2.1 Kraftwerk allgemein'!$F$16-'1.1 Allgemein'!$I$22+1)))))/$F32,
SUM(OFFSET('2.5 CAPEX'!AL35,0,-MIN($F32-1,COLUMN(X32)-1),1,MIN($F32,COLUMN(X32))))/$F32)))))))</f>
        <v/>
      </c>
      <c r="AH32" s="199" t="str">
        <f ca="1">IF('2.1 Kraftwerk allgemein'!$F$15&lt;'1.1 Allgemein'!$I$22,
IF(OR(ISNUMBER($D32)=FALSE,$F32=""),"",
IF(AND('2.5 CAPEX'!$L35&lt;&gt;"x",'2.5 CAPEX'!$M35&lt;&gt;"x"),0,
IF($F32=0,0,
IF(AH$4&lt;'2.1 Kraftwerk allgemein'!$F$16,0,
IF(AH$4='2.1 Kraftwerk allgemein'!$F$16,'2.5 CAPEX'!$J35/$F32,
IF(AH$4&lt;'2.1 Kraftwerk allgemein'!$F$16+$F32,
('2.5 CAPEX'!$J35+SUM(OFFSET('2.5 CAPEX'!AM35,0,-MIN(MAX($F32-1-('2.1 Kraftwerk allgemein'!$F$16-'2.1 Kraftwerk allgemein'!$F$15+1),0),COLUMN(Y32)-1-('2.1 Kraftwerk allgemein'!$F$16-'2.1 Kraftwerk allgemein'!$F$15+1)),1,MIN(MAX($F32-('2.1 Kraftwerk allgemein'!$F$16-'2.1 Kraftwerk allgemein'!$F$15+1),1),COLUMN(Y32)-('2.1 Kraftwerk allgemein'!$F$16-'2.1 Kraftwerk allgemein'!$F$15+1)))))/$F32,
SUM(OFFSET('2.5 CAPEX'!AM35,0,-MIN($F32-1,COLUMN(Y32)-1),1,MIN($F32,COLUMN(Y32))))/$F32)))))),
IF(OR(ISNUMBER($D32)=FALSE,$F32=""),"",
IF(AND('2.5 CAPEX'!$L35&lt;&gt;"x",'2.5 CAPEX'!$M35&lt;&gt;"x"),0,
IF($F32=0,0,
IF(AH$4&lt;'2.1 Kraftwerk allgemein'!$F$16,0,
IF(AH$4='2.1 Kraftwerk allgemein'!$F$16,'2.5 CAPEX'!$J35/$F32,
IF(AH$4&lt;'2.1 Kraftwerk allgemein'!$F$16+$F32,
('2.5 CAPEX'!$J35+SUM(OFFSET('2.5 CAPEX'!AM35,0,-MIN(MAX($F32-1-('2.1 Kraftwerk allgemein'!$F$16-'1.1 Allgemein'!$I$22+1),0),COLUMN(Y32)-1-('2.1 Kraftwerk allgemein'!$F$16-'1.1 Allgemein'!$I$22+1)),1,MIN(MAX($F32-('2.1 Kraftwerk allgemein'!$F$16-'1.1 Allgemein'!$I$22+1),1),COLUMN(Y32)-('2.1 Kraftwerk allgemein'!$F$16-'1.1 Allgemein'!$I$22+1)))))/$F32,
SUM(OFFSET('2.5 CAPEX'!AM35,0,-MIN($F32-1,COLUMN(Y32)-1),1,MIN($F32,COLUMN(Y32))))/$F32)))))))</f>
        <v/>
      </c>
      <c r="AI32" s="199" t="str">
        <f ca="1">IF('2.1 Kraftwerk allgemein'!$F$15&lt;'1.1 Allgemein'!$I$22,
IF(OR(ISNUMBER($D32)=FALSE,$F32=""),"",
IF(AND('2.5 CAPEX'!$L35&lt;&gt;"x",'2.5 CAPEX'!$M35&lt;&gt;"x"),0,
IF($F32=0,0,
IF(AI$4&lt;'2.1 Kraftwerk allgemein'!$F$16,0,
IF(AI$4='2.1 Kraftwerk allgemein'!$F$16,'2.5 CAPEX'!$J35/$F32,
IF(AI$4&lt;'2.1 Kraftwerk allgemein'!$F$16+$F32,
('2.5 CAPEX'!$J35+SUM(OFFSET('2.5 CAPEX'!AN35,0,-MIN(MAX($F32-1-('2.1 Kraftwerk allgemein'!$F$16-'2.1 Kraftwerk allgemein'!$F$15+1),0),COLUMN(Z32)-1-('2.1 Kraftwerk allgemein'!$F$16-'2.1 Kraftwerk allgemein'!$F$15+1)),1,MIN(MAX($F32-('2.1 Kraftwerk allgemein'!$F$16-'2.1 Kraftwerk allgemein'!$F$15+1),1),COLUMN(Z32)-('2.1 Kraftwerk allgemein'!$F$16-'2.1 Kraftwerk allgemein'!$F$15+1)))))/$F32,
SUM(OFFSET('2.5 CAPEX'!AN35,0,-MIN($F32-1,COLUMN(Z32)-1),1,MIN($F32,COLUMN(Z32))))/$F32)))))),
IF(OR(ISNUMBER($D32)=FALSE,$F32=""),"",
IF(AND('2.5 CAPEX'!$L35&lt;&gt;"x",'2.5 CAPEX'!$M35&lt;&gt;"x"),0,
IF($F32=0,0,
IF(AI$4&lt;'2.1 Kraftwerk allgemein'!$F$16,0,
IF(AI$4='2.1 Kraftwerk allgemein'!$F$16,'2.5 CAPEX'!$J35/$F32,
IF(AI$4&lt;'2.1 Kraftwerk allgemein'!$F$16+$F32,
('2.5 CAPEX'!$J35+SUM(OFFSET('2.5 CAPEX'!AN35,0,-MIN(MAX($F32-1-('2.1 Kraftwerk allgemein'!$F$16-'1.1 Allgemein'!$I$22+1),0),COLUMN(Z32)-1-('2.1 Kraftwerk allgemein'!$F$16-'1.1 Allgemein'!$I$22+1)),1,MIN(MAX($F32-('2.1 Kraftwerk allgemein'!$F$16-'1.1 Allgemein'!$I$22+1),1),COLUMN(Z32)-('2.1 Kraftwerk allgemein'!$F$16-'1.1 Allgemein'!$I$22+1)))))/$F32,
SUM(OFFSET('2.5 CAPEX'!AN35,0,-MIN($F32-1,COLUMN(Z32)-1),1,MIN($F32,COLUMN(Z32))))/$F32)))))))</f>
        <v/>
      </c>
      <c r="AJ32" s="199" t="str">
        <f ca="1">IF('2.1 Kraftwerk allgemein'!$F$15&lt;'1.1 Allgemein'!$I$22,
IF(OR(ISNUMBER($D32)=FALSE,$F32=""),"",
IF(AND('2.5 CAPEX'!$L35&lt;&gt;"x",'2.5 CAPEX'!$M35&lt;&gt;"x"),0,
IF($F32=0,0,
IF(AJ$4&lt;'2.1 Kraftwerk allgemein'!$F$16,0,
IF(AJ$4='2.1 Kraftwerk allgemein'!$F$16,'2.5 CAPEX'!$J35/$F32,
IF(AJ$4&lt;'2.1 Kraftwerk allgemein'!$F$16+$F32,
('2.5 CAPEX'!$J35+SUM(OFFSET('2.5 CAPEX'!AO35,0,-MIN(MAX($F32-1-('2.1 Kraftwerk allgemein'!$F$16-'2.1 Kraftwerk allgemein'!$F$15+1),0),COLUMN(AA32)-1-('2.1 Kraftwerk allgemein'!$F$16-'2.1 Kraftwerk allgemein'!$F$15+1)),1,MIN(MAX($F32-('2.1 Kraftwerk allgemein'!$F$16-'2.1 Kraftwerk allgemein'!$F$15+1),1),COLUMN(AA32)-('2.1 Kraftwerk allgemein'!$F$16-'2.1 Kraftwerk allgemein'!$F$15+1)))))/$F32,
SUM(OFFSET('2.5 CAPEX'!AO35,0,-MIN($F32-1,COLUMN(AA32)-1),1,MIN($F32,COLUMN(AA32))))/$F32)))))),
IF(OR(ISNUMBER($D32)=FALSE,$F32=""),"",
IF(AND('2.5 CAPEX'!$L35&lt;&gt;"x",'2.5 CAPEX'!$M35&lt;&gt;"x"),0,
IF($F32=0,0,
IF(AJ$4&lt;'2.1 Kraftwerk allgemein'!$F$16,0,
IF(AJ$4='2.1 Kraftwerk allgemein'!$F$16,'2.5 CAPEX'!$J35/$F32,
IF(AJ$4&lt;'2.1 Kraftwerk allgemein'!$F$16+$F32,
('2.5 CAPEX'!$J35+SUM(OFFSET('2.5 CAPEX'!AO35,0,-MIN(MAX($F32-1-('2.1 Kraftwerk allgemein'!$F$16-'1.1 Allgemein'!$I$22+1),0),COLUMN(AA32)-1-('2.1 Kraftwerk allgemein'!$F$16-'1.1 Allgemein'!$I$22+1)),1,MIN(MAX($F32-('2.1 Kraftwerk allgemein'!$F$16-'1.1 Allgemein'!$I$22+1),1),COLUMN(AA32)-('2.1 Kraftwerk allgemein'!$F$16-'1.1 Allgemein'!$I$22+1)))))/$F32,
SUM(OFFSET('2.5 CAPEX'!AO35,0,-MIN($F32-1,COLUMN(AA32)-1),1,MIN($F32,COLUMN(AA32))))/$F32)))))))</f>
        <v/>
      </c>
      <c r="AK32" s="199" t="str">
        <f ca="1">IF('2.1 Kraftwerk allgemein'!$F$15&lt;'1.1 Allgemein'!$I$22,
IF(OR(ISNUMBER($D32)=FALSE,$F32=""),"",
IF(AND('2.5 CAPEX'!$L35&lt;&gt;"x",'2.5 CAPEX'!$M35&lt;&gt;"x"),0,
IF($F32=0,0,
IF(AK$4&lt;'2.1 Kraftwerk allgemein'!$F$16,0,
IF(AK$4='2.1 Kraftwerk allgemein'!$F$16,'2.5 CAPEX'!$J35/$F32,
IF(AK$4&lt;'2.1 Kraftwerk allgemein'!$F$16+$F32,
('2.5 CAPEX'!$J35+SUM(OFFSET('2.5 CAPEX'!AP35,0,-MIN(MAX($F32-1-('2.1 Kraftwerk allgemein'!$F$16-'2.1 Kraftwerk allgemein'!$F$15+1),0),COLUMN(AB32)-1-('2.1 Kraftwerk allgemein'!$F$16-'2.1 Kraftwerk allgemein'!$F$15+1)),1,MIN(MAX($F32-('2.1 Kraftwerk allgemein'!$F$16-'2.1 Kraftwerk allgemein'!$F$15+1),1),COLUMN(AB32)-('2.1 Kraftwerk allgemein'!$F$16-'2.1 Kraftwerk allgemein'!$F$15+1)))))/$F32,
SUM(OFFSET('2.5 CAPEX'!AP35,0,-MIN($F32-1,COLUMN(AB32)-1),1,MIN($F32,COLUMN(AB32))))/$F32)))))),
IF(OR(ISNUMBER($D32)=FALSE,$F32=""),"",
IF(AND('2.5 CAPEX'!$L35&lt;&gt;"x",'2.5 CAPEX'!$M35&lt;&gt;"x"),0,
IF($F32=0,0,
IF(AK$4&lt;'2.1 Kraftwerk allgemein'!$F$16,0,
IF(AK$4='2.1 Kraftwerk allgemein'!$F$16,'2.5 CAPEX'!$J35/$F32,
IF(AK$4&lt;'2.1 Kraftwerk allgemein'!$F$16+$F32,
('2.5 CAPEX'!$J35+SUM(OFFSET('2.5 CAPEX'!AP35,0,-MIN(MAX($F32-1-('2.1 Kraftwerk allgemein'!$F$16-'1.1 Allgemein'!$I$22+1),0),COLUMN(AB32)-1-('2.1 Kraftwerk allgemein'!$F$16-'1.1 Allgemein'!$I$22+1)),1,MIN(MAX($F32-('2.1 Kraftwerk allgemein'!$F$16-'1.1 Allgemein'!$I$22+1),1),COLUMN(AB32)-('2.1 Kraftwerk allgemein'!$F$16-'1.1 Allgemein'!$I$22+1)))))/$F32,
SUM(OFFSET('2.5 CAPEX'!AP35,0,-MIN($F32-1,COLUMN(AB32)-1),1,MIN($F32,COLUMN(AB32))))/$F32)))))))</f>
        <v/>
      </c>
      <c r="AL32" s="199" t="str">
        <f ca="1">IF('2.1 Kraftwerk allgemein'!$F$15&lt;'1.1 Allgemein'!$I$22,
IF(OR(ISNUMBER($D32)=FALSE,$F32=""),"",
IF(AND('2.5 CAPEX'!$L35&lt;&gt;"x",'2.5 CAPEX'!$M35&lt;&gt;"x"),0,
IF($F32=0,0,
IF(AL$4&lt;'2.1 Kraftwerk allgemein'!$F$16,0,
IF(AL$4='2.1 Kraftwerk allgemein'!$F$16,'2.5 CAPEX'!$J35/$F32,
IF(AL$4&lt;'2.1 Kraftwerk allgemein'!$F$16+$F32,
('2.5 CAPEX'!$J35+SUM(OFFSET('2.5 CAPEX'!AQ35,0,-MIN(MAX($F32-1-('2.1 Kraftwerk allgemein'!$F$16-'2.1 Kraftwerk allgemein'!$F$15+1),0),COLUMN(AC32)-1-('2.1 Kraftwerk allgemein'!$F$16-'2.1 Kraftwerk allgemein'!$F$15+1)),1,MIN(MAX($F32-('2.1 Kraftwerk allgemein'!$F$16-'2.1 Kraftwerk allgemein'!$F$15+1),1),COLUMN(AC32)-('2.1 Kraftwerk allgemein'!$F$16-'2.1 Kraftwerk allgemein'!$F$15+1)))))/$F32,
SUM(OFFSET('2.5 CAPEX'!AQ35,0,-MIN($F32-1,COLUMN(AC32)-1),1,MIN($F32,COLUMN(AC32))))/$F32)))))),
IF(OR(ISNUMBER($D32)=FALSE,$F32=""),"",
IF(AND('2.5 CAPEX'!$L35&lt;&gt;"x",'2.5 CAPEX'!$M35&lt;&gt;"x"),0,
IF($F32=0,0,
IF(AL$4&lt;'2.1 Kraftwerk allgemein'!$F$16,0,
IF(AL$4='2.1 Kraftwerk allgemein'!$F$16,'2.5 CAPEX'!$J35/$F32,
IF(AL$4&lt;'2.1 Kraftwerk allgemein'!$F$16+$F32,
('2.5 CAPEX'!$J35+SUM(OFFSET('2.5 CAPEX'!AQ35,0,-MIN(MAX($F32-1-('2.1 Kraftwerk allgemein'!$F$16-'1.1 Allgemein'!$I$22+1),0),COLUMN(AC32)-1-('2.1 Kraftwerk allgemein'!$F$16-'1.1 Allgemein'!$I$22+1)),1,MIN(MAX($F32-('2.1 Kraftwerk allgemein'!$F$16-'1.1 Allgemein'!$I$22+1),1),COLUMN(AC32)-('2.1 Kraftwerk allgemein'!$F$16-'1.1 Allgemein'!$I$22+1)))))/$F32,
SUM(OFFSET('2.5 CAPEX'!AQ35,0,-MIN($F32-1,COLUMN(AC32)-1),1,MIN($F32,COLUMN(AC32))))/$F32)))))))</f>
        <v/>
      </c>
      <c r="AM32" s="199" t="str">
        <f ca="1">IF('2.1 Kraftwerk allgemein'!$F$15&lt;'1.1 Allgemein'!$I$22,
IF(OR(ISNUMBER($D32)=FALSE,$F32=""),"",
IF(AND('2.5 CAPEX'!$L35&lt;&gt;"x",'2.5 CAPEX'!$M35&lt;&gt;"x"),0,
IF($F32=0,0,
IF(AM$4&lt;'2.1 Kraftwerk allgemein'!$F$16,0,
IF(AM$4='2.1 Kraftwerk allgemein'!$F$16,'2.5 CAPEX'!$J35/$F32,
IF(AM$4&lt;'2.1 Kraftwerk allgemein'!$F$16+$F32,
('2.5 CAPEX'!$J35+SUM(OFFSET('2.5 CAPEX'!AR35,0,-MIN(MAX($F32-1-('2.1 Kraftwerk allgemein'!$F$16-'2.1 Kraftwerk allgemein'!$F$15+1),0),COLUMN(AD32)-1-('2.1 Kraftwerk allgemein'!$F$16-'2.1 Kraftwerk allgemein'!$F$15+1)),1,MIN(MAX($F32-('2.1 Kraftwerk allgemein'!$F$16-'2.1 Kraftwerk allgemein'!$F$15+1),1),COLUMN(AD32)-('2.1 Kraftwerk allgemein'!$F$16-'2.1 Kraftwerk allgemein'!$F$15+1)))))/$F32,
SUM(OFFSET('2.5 CAPEX'!AR35,0,-MIN($F32-1,COLUMN(AD32)-1),1,MIN($F32,COLUMN(AD32))))/$F32)))))),
IF(OR(ISNUMBER($D32)=FALSE,$F32=""),"",
IF(AND('2.5 CAPEX'!$L35&lt;&gt;"x",'2.5 CAPEX'!$M35&lt;&gt;"x"),0,
IF($F32=0,0,
IF(AM$4&lt;'2.1 Kraftwerk allgemein'!$F$16,0,
IF(AM$4='2.1 Kraftwerk allgemein'!$F$16,'2.5 CAPEX'!$J35/$F32,
IF(AM$4&lt;'2.1 Kraftwerk allgemein'!$F$16+$F32,
('2.5 CAPEX'!$J35+SUM(OFFSET('2.5 CAPEX'!AR35,0,-MIN(MAX($F32-1-('2.1 Kraftwerk allgemein'!$F$16-'1.1 Allgemein'!$I$22+1),0),COLUMN(AD32)-1-('2.1 Kraftwerk allgemein'!$F$16-'1.1 Allgemein'!$I$22+1)),1,MIN(MAX($F32-('2.1 Kraftwerk allgemein'!$F$16-'1.1 Allgemein'!$I$22+1),1),COLUMN(AD32)-('2.1 Kraftwerk allgemein'!$F$16-'1.1 Allgemein'!$I$22+1)))))/$F32,
SUM(OFFSET('2.5 CAPEX'!AR35,0,-MIN($F32-1,COLUMN(AD32)-1),1,MIN($F32,COLUMN(AD32))))/$F32)))))))</f>
        <v/>
      </c>
      <c r="AN32" s="199" t="str">
        <f ca="1">IF('2.1 Kraftwerk allgemein'!$F$15&lt;'1.1 Allgemein'!$I$22,
IF(OR(ISNUMBER($D32)=FALSE,$F32=""),"",
IF(AND('2.5 CAPEX'!$L35&lt;&gt;"x",'2.5 CAPEX'!$M35&lt;&gt;"x"),0,
IF($F32=0,0,
IF(AN$4&lt;'2.1 Kraftwerk allgemein'!$F$16,0,
IF(AN$4='2.1 Kraftwerk allgemein'!$F$16,'2.5 CAPEX'!$J35/$F32,
IF(AN$4&lt;'2.1 Kraftwerk allgemein'!$F$16+$F32,
('2.5 CAPEX'!$J35+SUM(OFFSET('2.5 CAPEX'!AS35,0,-MIN(MAX($F32-1-('2.1 Kraftwerk allgemein'!$F$16-'2.1 Kraftwerk allgemein'!$F$15+1),0),COLUMN(AE32)-1-('2.1 Kraftwerk allgemein'!$F$16-'2.1 Kraftwerk allgemein'!$F$15+1)),1,MIN(MAX($F32-('2.1 Kraftwerk allgemein'!$F$16-'2.1 Kraftwerk allgemein'!$F$15+1),1),COLUMN(AE32)-('2.1 Kraftwerk allgemein'!$F$16-'2.1 Kraftwerk allgemein'!$F$15+1)))))/$F32,
SUM(OFFSET('2.5 CAPEX'!AS35,0,-MIN($F32-1,COLUMN(AE32)-1),1,MIN($F32,COLUMN(AE32))))/$F32)))))),
IF(OR(ISNUMBER($D32)=FALSE,$F32=""),"",
IF(AND('2.5 CAPEX'!$L35&lt;&gt;"x",'2.5 CAPEX'!$M35&lt;&gt;"x"),0,
IF($F32=0,0,
IF(AN$4&lt;'2.1 Kraftwerk allgemein'!$F$16,0,
IF(AN$4='2.1 Kraftwerk allgemein'!$F$16,'2.5 CAPEX'!$J35/$F32,
IF(AN$4&lt;'2.1 Kraftwerk allgemein'!$F$16+$F32,
('2.5 CAPEX'!$J35+SUM(OFFSET('2.5 CAPEX'!AS35,0,-MIN(MAX($F32-1-('2.1 Kraftwerk allgemein'!$F$16-'1.1 Allgemein'!$I$22+1),0),COLUMN(AE32)-1-('2.1 Kraftwerk allgemein'!$F$16-'1.1 Allgemein'!$I$22+1)),1,MIN(MAX($F32-('2.1 Kraftwerk allgemein'!$F$16-'1.1 Allgemein'!$I$22+1),1),COLUMN(AE32)-('2.1 Kraftwerk allgemein'!$F$16-'1.1 Allgemein'!$I$22+1)))))/$F32,
SUM(OFFSET('2.5 CAPEX'!AS35,0,-MIN($F32-1,COLUMN(AE32)-1),1,MIN($F32,COLUMN(AE32))))/$F32)))))))</f>
        <v/>
      </c>
      <c r="AO32" s="199" t="str">
        <f ca="1">IF('2.1 Kraftwerk allgemein'!$F$15&lt;'1.1 Allgemein'!$I$22,
IF(OR(ISNUMBER($D32)=FALSE,$F32=""),"",
IF(AND('2.5 CAPEX'!$L35&lt;&gt;"x",'2.5 CAPEX'!$M35&lt;&gt;"x"),0,
IF($F32=0,0,
IF(AO$4&lt;'2.1 Kraftwerk allgemein'!$F$16,0,
IF(AO$4='2.1 Kraftwerk allgemein'!$F$16,'2.5 CAPEX'!$J35/$F32,
IF(AO$4&lt;'2.1 Kraftwerk allgemein'!$F$16+$F32,
('2.5 CAPEX'!$J35+SUM(OFFSET('2.5 CAPEX'!AT35,0,-MIN(MAX($F32-1-('2.1 Kraftwerk allgemein'!$F$16-'2.1 Kraftwerk allgemein'!$F$15+1),0),COLUMN(AF32)-1-('2.1 Kraftwerk allgemein'!$F$16-'2.1 Kraftwerk allgemein'!$F$15+1)),1,MIN(MAX($F32-('2.1 Kraftwerk allgemein'!$F$16-'2.1 Kraftwerk allgemein'!$F$15+1),1),COLUMN(AF32)-('2.1 Kraftwerk allgemein'!$F$16-'2.1 Kraftwerk allgemein'!$F$15+1)))))/$F32,
SUM(OFFSET('2.5 CAPEX'!AT35,0,-MIN($F32-1,COLUMN(AF32)-1),1,MIN($F32,COLUMN(AF32))))/$F32)))))),
IF(OR(ISNUMBER($D32)=FALSE,$F32=""),"",
IF(AND('2.5 CAPEX'!$L35&lt;&gt;"x",'2.5 CAPEX'!$M35&lt;&gt;"x"),0,
IF($F32=0,0,
IF(AO$4&lt;'2.1 Kraftwerk allgemein'!$F$16,0,
IF(AO$4='2.1 Kraftwerk allgemein'!$F$16,'2.5 CAPEX'!$J35/$F32,
IF(AO$4&lt;'2.1 Kraftwerk allgemein'!$F$16+$F32,
('2.5 CAPEX'!$J35+SUM(OFFSET('2.5 CAPEX'!AT35,0,-MIN(MAX($F32-1-('2.1 Kraftwerk allgemein'!$F$16-'1.1 Allgemein'!$I$22+1),0),COLUMN(AF32)-1-('2.1 Kraftwerk allgemein'!$F$16-'1.1 Allgemein'!$I$22+1)),1,MIN(MAX($F32-('2.1 Kraftwerk allgemein'!$F$16-'1.1 Allgemein'!$I$22+1),1),COLUMN(AF32)-('2.1 Kraftwerk allgemein'!$F$16-'1.1 Allgemein'!$I$22+1)))))/$F32,
SUM(OFFSET('2.5 CAPEX'!AT35,0,-MIN($F32-1,COLUMN(AF32)-1),1,MIN($F32,COLUMN(AF32))))/$F32)))))))</f>
        <v/>
      </c>
      <c r="AP32" s="199" t="str">
        <f ca="1">IF('2.1 Kraftwerk allgemein'!$F$15&lt;'1.1 Allgemein'!$I$22,
IF(OR(ISNUMBER($D32)=FALSE,$F32=""),"",
IF(AND('2.5 CAPEX'!$L35&lt;&gt;"x",'2.5 CAPEX'!$M35&lt;&gt;"x"),0,
IF($F32=0,0,
IF(AP$4&lt;'2.1 Kraftwerk allgemein'!$F$16,0,
IF(AP$4='2.1 Kraftwerk allgemein'!$F$16,'2.5 CAPEX'!$J35/$F32,
IF(AP$4&lt;'2.1 Kraftwerk allgemein'!$F$16+$F32,
('2.5 CAPEX'!$J35+SUM(OFFSET('2.5 CAPEX'!AU35,0,-MIN(MAX($F32-1-('2.1 Kraftwerk allgemein'!$F$16-'2.1 Kraftwerk allgemein'!$F$15+1),0),COLUMN(AG32)-1-('2.1 Kraftwerk allgemein'!$F$16-'2.1 Kraftwerk allgemein'!$F$15+1)),1,MIN(MAX($F32-('2.1 Kraftwerk allgemein'!$F$16-'2.1 Kraftwerk allgemein'!$F$15+1),1),COLUMN(AG32)-('2.1 Kraftwerk allgemein'!$F$16-'2.1 Kraftwerk allgemein'!$F$15+1)))))/$F32,
SUM(OFFSET('2.5 CAPEX'!AU35,0,-MIN($F32-1,COLUMN(AG32)-1),1,MIN($F32,COLUMN(AG32))))/$F32)))))),
IF(OR(ISNUMBER($D32)=FALSE,$F32=""),"",
IF(AND('2.5 CAPEX'!$L35&lt;&gt;"x",'2.5 CAPEX'!$M35&lt;&gt;"x"),0,
IF($F32=0,0,
IF(AP$4&lt;'2.1 Kraftwerk allgemein'!$F$16,0,
IF(AP$4='2.1 Kraftwerk allgemein'!$F$16,'2.5 CAPEX'!$J35/$F32,
IF(AP$4&lt;'2.1 Kraftwerk allgemein'!$F$16+$F32,
('2.5 CAPEX'!$J35+SUM(OFFSET('2.5 CAPEX'!AU35,0,-MIN(MAX($F32-1-('2.1 Kraftwerk allgemein'!$F$16-'1.1 Allgemein'!$I$22+1),0),COLUMN(AG32)-1-('2.1 Kraftwerk allgemein'!$F$16-'1.1 Allgemein'!$I$22+1)),1,MIN(MAX($F32-('2.1 Kraftwerk allgemein'!$F$16-'1.1 Allgemein'!$I$22+1),1),COLUMN(AG32)-('2.1 Kraftwerk allgemein'!$F$16-'1.1 Allgemein'!$I$22+1)))))/$F32,
SUM(OFFSET('2.5 CAPEX'!AU35,0,-MIN($F32-1,COLUMN(AG32)-1),1,MIN($F32,COLUMN(AG32))))/$F32)))))))</f>
        <v/>
      </c>
      <c r="AQ32" s="199" t="str">
        <f ca="1">IF('2.1 Kraftwerk allgemein'!$F$15&lt;'1.1 Allgemein'!$I$22,
IF(OR(ISNUMBER($D32)=FALSE,$F32=""),"",
IF(AND('2.5 CAPEX'!$L35&lt;&gt;"x",'2.5 CAPEX'!$M35&lt;&gt;"x"),0,
IF($F32=0,0,
IF(AQ$4&lt;'2.1 Kraftwerk allgemein'!$F$16,0,
IF(AQ$4='2.1 Kraftwerk allgemein'!$F$16,'2.5 CAPEX'!$J35/$F32,
IF(AQ$4&lt;'2.1 Kraftwerk allgemein'!$F$16+$F32,
('2.5 CAPEX'!$J35+SUM(OFFSET('2.5 CAPEX'!AV35,0,-MIN(MAX($F32-1-('2.1 Kraftwerk allgemein'!$F$16-'2.1 Kraftwerk allgemein'!$F$15+1),0),COLUMN(AH32)-1-('2.1 Kraftwerk allgemein'!$F$16-'2.1 Kraftwerk allgemein'!$F$15+1)),1,MIN(MAX($F32-('2.1 Kraftwerk allgemein'!$F$16-'2.1 Kraftwerk allgemein'!$F$15+1),1),COLUMN(AH32)-('2.1 Kraftwerk allgemein'!$F$16-'2.1 Kraftwerk allgemein'!$F$15+1)))))/$F32,
SUM(OFFSET('2.5 CAPEX'!AV35,0,-MIN($F32-1,COLUMN(AH32)-1),1,MIN($F32,COLUMN(AH32))))/$F32)))))),
IF(OR(ISNUMBER($D32)=FALSE,$F32=""),"",
IF(AND('2.5 CAPEX'!$L35&lt;&gt;"x",'2.5 CAPEX'!$M35&lt;&gt;"x"),0,
IF($F32=0,0,
IF(AQ$4&lt;'2.1 Kraftwerk allgemein'!$F$16,0,
IF(AQ$4='2.1 Kraftwerk allgemein'!$F$16,'2.5 CAPEX'!$J35/$F32,
IF(AQ$4&lt;'2.1 Kraftwerk allgemein'!$F$16+$F32,
('2.5 CAPEX'!$J35+SUM(OFFSET('2.5 CAPEX'!AV35,0,-MIN(MAX($F32-1-('2.1 Kraftwerk allgemein'!$F$16-'1.1 Allgemein'!$I$22+1),0),COLUMN(AH32)-1-('2.1 Kraftwerk allgemein'!$F$16-'1.1 Allgemein'!$I$22+1)),1,MIN(MAX($F32-('2.1 Kraftwerk allgemein'!$F$16-'1.1 Allgemein'!$I$22+1),1),COLUMN(AH32)-('2.1 Kraftwerk allgemein'!$F$16-'1.1 Allgemein'!$I$22+1)))))/$F32,
SUM(OFFSET('2.5 CAPEX'!AV35,0,-MIN($F32-1,COLUMN(AH32)-1),1,MIN($F32,COLUMN(AH32))))/$F32)))))))</f>
        <v/>
      </c>
      <c r="AR32" s="199" t="str">
        <f ca="1">IF('2.1 Kraftwerk allgemein'!$F$15&lt;'1.1 Allgemein'!$I$22,
IF(OR(ISNUMBER($D32)=FALSE,$F32=""),"",
IF(AND('2.5 CAPEX'!$L35&lt;&gt;"x",'2.5 CAPEX'!$M35&lt;&gt;"x"),0,
IF($F32=0,0,
IF(AR$4&lt;'2.1 Kraftwerk allgemein'!$F$16,0,
IF(AR$4='2.1 Kraftwerk allgemein'!$F$16,'2.5 CAPEX'!$J35/$F32,
IF(AR$4&lt;'2.1 Kraftwerk allgemein'!$F$16+$F32,
('2.5 CAPEX'!$J35+SUM(OFFSET('2.5 CAPEX'!AW35,0,-MIN(MAX($F32-1-('2.1 Kraftwerk allgemein'!$F$16-'2.1 Kraftwerk allgemein'!$F$15+1),0),COLUMN(AI32)-1-('2.1 Kraftwerk allgemein'!$F$16-'2.1 Kraftwerk allgemein'!$F$15+1)),1,MIN(MAX($F32-('2.1 Kraftwerk allgemein'!$F$16-'2.1 Kraftwerk allgemein'!$F$15+1),1),COLUMN(AI32)-('2.1 Kraftwerk allgemein'!$F$16-'2.1 Kraftwerk allgemein'!$F$15+1)))))/$F32,
SUM(OFFSET('2.5 CAPEX'!AW35,0,-MIN($F32-1,COLUMN(AI32)-1),1,MIN($F32,COLUMN(AI32))))/$F32)))))),
IF(OR(ISNUMBER($D32)=FALSE,$F32=""),"",
IF(AND('2.5 CAPEX'!$L35&lt;&gt;"x",'2.5 CAPEX'!$M35&lt;&gt;"x"),0,
IF($F32=0,0,
IF(AR$4&lt;'2.1 Kraftwerk allgemein'!$F$16,0,
IF(AR$4='2.1 Kraftwerk allgemein'!$F$16,'2.5 CAPEX'!$J35/$F32,
IF(AR$4&lt;'2.1 Kraftwerk allgemein'!$F$16+$F32,
('2.5 CAPEX'!$J35+SUM(OFFSET('2.5 CAPEX'!AW35,0,-MIN(MAX($F32-1-('2.1 Kraftwerk allgemein'!$F$16-'1.1 Allgemein'!$I$22+1),0),COLUMN(AI32)-1-('2.1 Kraftwerk allgemein'!$F$16-'1.1 Allgemein'!$I$22+1)),1,MIN(MAX($F32-('2.1 Kraftwerk allgemein'!$F$16-'1.1 Allgemein'!$I$22+1),1),COLUMN(AI32)-('2.1 Kraftwerk allgemein'!$F$16-'1.1 Allgemein'!$I$22+1)))))/$F32,
SUM(OFFSET('2.5 CAPEX'!AW35,0,-MIN($F32-1,COLUMN(AI32)-1),1,MIN($F32,COLUMN(AI32))))/$F32)))))))</f>
        <v/>
      </c>
      <c r="AS32" s="199" t="str">
        <f ca="1">IF('2.1 Kraftwerk allgemein'!$F$15&lt;'1.1 Allgemein'!$I$22,
IF(OR(ISNUMBER($D32)=FALSE,$F32=""),"",
IF(AND('2.5 CAPEX'!$L35&lt;&gt;"x",'2.5 CAPEX'!$M35&lt;&gt;"x"),0,
IF($F32=0,0,
IF(AS$4&lt;'2.1 Kraftwerk allgemein'!$F$16,0,
IF(AS$4='2.1 Kraftwerk allgemein'!$F$16,'2.5 CAPEX'!$J35/$F32,
IF(AS$4&lt;'2.1 Kraftwerk allgemein'!$F$16+$F32,
('2.5 CAPEX'!$J35+SUM(OFFSET('2.5 CAPEX'!AX35,0,-MIN(MAX($F32-1-('2.1 Kraftwerk allgemein'!$F$16-'2.1 Kraftwerk allgemein'!$F$15+1),0),COLUMN(AJ32)-1-('2.1 Kraftwerk allgemein'!$F$16-'2.1 Kraftwerk allgemein'!$F$15+1)),1,MIN(MAX($F32-('2.1 Kraftwerk allgemein'!$F$16-'2.1 Kraftwerk allgemein'!$F$15+1),1),COLUMN(AJ32)-('2.1 Kraftwerk allgemein'!$F$16-'2.1 Kraftwerk allgemein'!$F$15+1)))))/$F32,
SUM(OFFSET('2.5 CAPEX'!AX35,0,-MIN($F32-1,COLUMN(AJ32)-1),1,MIN($F32,COLUMN(AJ32))))/$F32)))))),
IF(OR(ISNUMBER($D32)=FALSE,$F32=""),"",
IF(AND('2.5 CAPEX'!$L35&lt;&gt;"x",'2.5 CAPEX'!$M35&lt;&gt;"x"),0,
IF($F32=0,0,
IF(AS$4&lt;'2.1 Kraftwerk allgemein'!$F$16,0,
IF(AS$4='2.1 Kraftwerk allgemein'!$F$16,'2.5 CAPEX'!$J35/$F32,
IF(AS$4&lt;'2.1 Kraftwerk allgemein'!$F$16+$F32,
('2.5 CAPEX'!$J35+SUM(OFFSET('2.5 CAPEX'!AX35,0,-MIN(MAX($F32-1-('2.1 Kraftwerk allgemein'!$F$16-'1.1 Allgemein'!$I$22+1),0),COLUMN(AJ32)-1-('2.1 Kraftwerk allgemein'!$F$16-'1.1 Allgemein'!$I$22+1)),1,MIN(MAX($F32-('2.1 Kraftwerk allgemein'!$F$16-'1.1 Allgemein'!$I$22+1),1),COLUMN(AJ32)-('2.1 Kraftwerk allgemein'!$F$16-'1.1 Allgemein'!$I$22+1)))))/$F32,
SUM(OFFSET('2.5 CAPEX'!AX35,0,-MIN($F32-1,COLUMN(AJ32)-1),1,MIN($F32,COLUMN(AJ32))))/$F32)))))))</f>
        <v/>
      </c>
      <c r="AT32" s="199" t="str">
        <f ca="1">IF('2.1 Kraftwerk allgemein'!$F$15&lt;'1.1 Allgemein'!$I$22,
IF(OR(ISNUMBER($D32)=FALSE,$F32=""),"",
IF(AND('2.5 CAPEX'!$L35&lt;&gt;"x",'2.5 CAPEX'!$M35&lt;&gt;"x"),0,
IF($F32=0,0,
IF(AT$4&lt;'2.1 Kraftwerk allgemein'!$F$16,0,
IF(AT$4='2.1 Kraftwerk allgemein'!$F$16,'2.5 CAPEX'!$J35/$F32,
IF(AT$4&lt;'2.1 Kraftwerk allgemein'!$F$16+$F32,
('2.5 CAPEX'!$J35+SUM(OFFSET('2.5 CAPEX'!AY35,0,-MIN(MAX($F32-1-('2.1 Kraftwerk allgemein'!$F$16-'2.1 Kraftwerk allgemein'!$F$15+1),0),COLUMN(AK32)-1-('2.1 Kraftwerk allgemein'!$F$16-'2.1 Kraftwerk allgemein'!$F$15+1)),1,MIN(MAX($F32-('2.1 Kraftwerk allgemein'!$F$16-'2.1 Kraftwerk allgemein'!$F$15+1),1),COLUMN(AK32)-('2.1 Kraftwerk allgemein'!$F$16-'2.1 Kraftwerk allgemein'!$F$15+1)))))/$F32,
SUM(OFFSET('2.5 CAPEX'!AY35,0,-MIN($F32-1,COLUMN(AK32)-1),1,MIN($F32,COLUMN(AK32))))/$F32)))))),
IF(OR(ISNUMBER($D32)=FALSE,$F32=""),"",
IF(AND('2.5 CAPEX'!$L35&lt;&gt;"x",'2.5 CAPEX'!$M35&lt;&gt;"x"),0,
IF($F32=0,0,
IF(AT$4&lt;'2.1 Kraftwerk allgemein'!$F$16,0,
IF(AT$4='2.1 Kraftwerk allgemein'!$F$16,'2.5 CAPEX'!$J35/$F32,
IF(AT$4&lt;'2.1 Kraftwerk allgemein'!$F$16+$F32,
('2.5 CAPEX'!$J35+SUM(OFFSET('2.5 CAPEX'!AY35,0,-MIN(MAX($F32-1-('2.1 Kraftwerk allgemein'!$F$16-'1.1 Allgemein'!$I$22+1),0),COLUMN(AK32)-1-('2.1 Kraftwerk allgemein'!$F$16-'1.1 Allgemein'!$I$22+1)),1,MIN(MAX($F32-('2.1 Kraftwerk allgemein'!$F$16-'1.1 Allgemein'!$I$22+1),1),COLUMN(AK32)-('2.1 Kraftwerk allgemein'!$F$16-'1.1 Allgemein'!$I$22+1)))))/$F32,
SUM(OFFSET('2.5 CAPEX'!AY35,0,-MIN($F32-1,COLUMN(AK32)-1),1,MIN($F32,COLUMN(AK32))))/$F32)))))))</f>
        <v/>
      </c>
      <c r="AU32" s="199" t="str">
        <f ca="1">IF('2.1 Kraftwerk allgemein'!$F$15&lt;'1.1 Allgemein'!$I$22,
IF(OR(ISNUMBER($D32)=FALSE,$F32=""),"",
IF(AND('2.5 CAPEX'!$L35&lt;&gt;"x",'2.5 CAPEX'!$M35&lt;&gt;"x"),0,
IF($F32=0,0,
IF(AU$4&lt;'2.1 Kraftwerk allgemein'!$F$16,0,
IF(AU$4='2.1 Kraftwerk allgemein'!$F$16,'2.5 CAPEX'!$J35/$F32,
IF(AU$4&lt;'2.1 Kraftwerk allgemein'!$F$16+$F32,
('2.5 CAPEX'!$J35+SUM(OFFSET('2.5 CAPEX'!AZ35,0,-MIN(MAX($F32-1-('2.1 Kraftwerk allgemein'!$F$16-'2.1 Kraftwerk allgemein'!$F$15+1),0),COLUMN(AL32)-1-('2.1 Kraftwerk allgemein'!$F$16-'2.1 Kraftwerk allgemein'!$F$15+1)),1,MIN(MAX($F32-('2.1 Kraftwerk allgemein'!$F$16-'2.1 Kraftwerk allgemein'!$F$15+1),1),COLUMN(AL32)-('2.1 Kraftwerk allgemein'!$F$16-'2.1 Kraftwerk allgemein'!$F$15+1)))))/$F32,
SUM(OFFSET('2.5 CAPEX'!AZ35,0,-MIN($F32-1,COLUMN(AL32)-1),1,MIN($F32,COLUMN(AL32))))/$F32)))))),
IF(OR(ISNUMBER($D32)=FALSE,$F32=""),"",
IF(AND('2.5 CAPEX'!$L35&lt;&gt;"x",'2.5 CAPEX'!$M35&lt;&gt;"x"),0,
IF($F32=0,0,
IF(AU$4&lt;'2.1 Kraftwerk allgemein'!$F$16,0,
IF(AU$4='2.1 Kraftwerk allgemein'!$F$16,'2.5 CAPEX'!$J35/$F32,
IF(AU$4&lt;'2.1 Kraftwerk allgemein'!$F$16+$F32,
('2.5 CAPEX'!$J35+SUM(OFFSET('2.5 CAPEX'!AZ35,0,-MIN(MAX($F32-1-('2.1 Kraftwerk allgemein'!$F$16-'1.1 Allgemein'!$I$22+1),0),COLUMN(AL32)-1-('2.1 Kraftwerk allgemein'!$F$16-'1.1 Allgemein'!$I$22+1)),1,MIN(MAX($F32-('2.1 Kraftwerk allgemein'!$F$16-'1.1 Allgemein'!$I$22+1),1),COLUMN(AL32)-('2.1 Kraftwerk allgemein'!$F$16-'1.1 Allgemein'!$I$22+1)))))/$F32,
SUM(OFFSET('2.5 CAPEX'!AZ35,0,-MIN($F32-1,COLUMN(AL32)-1),1,MIN($F32,COLUMN(AL32))))/$F32)))))))</f>
        <v/>
      </c>
      <c r="AV32" s="199" t="str">
        <f ca="1">IF('2.1 Kraftwerk allgemein'!$F$15&lt;'1.1 Allgemein'!$I$22,
IF(OR(ISNUMBER($D32)=FALSE,$F32=""),"",
IF(AND('2.5 CAPEX'!$L35&lt;&gt;"x",'2.5 CAPEX'!$M35&lt;&gt;"x"),0,
IF($F32=0,0,
IF(AV$4&lt;'2.1 Kraftwerk allgemein'!$F$16,0,
IF(AV$4='2.1 Kraftwerk allgemein'!$F$16,'2.5 CAPEX'!$J35/$F32,
IF(AV$4&lt;'2.1 Kraftwerk allgemein'!$F$16+$F32,
('2.5 CAPEX'!$J35+SUM(OFFSET('2.5 CAPEX'!BA35,0,-MIN(MAX($F32-1-('2.1 Kraftwerk allgemein'!$F$16-'2.1 Kraftwerk allgemein'!$F$15+1),0),COLUMN(AM32)-1-('2.1 Kraftwerk allgemein'!$F$16-'2.1 Kraftwerk allgemein'!$F$15+1)),1,MIN(MAX($F32-('2.1 Kraftwerk allgemein'!$F$16-'2.1 Kraftwerk allgemein'!$F$15+1),1),COLUMN(AM32)-('2.1 Kraftwerk allgemein'!$F$16-'2.1 Kraftwerk allgemein'!$F$15+1)))))/$F32,
SUM(OFFSET('2.5 CAPEX'!BA35,0,-MIN($F32-1,COLUMN(AM32)-1),1,MIN($F32,COLUMN(AM32))))/$F32)))))),
IF(OR(ISNUMBER($D32)=FALSE,$F32=""),"",
IF(AND('2.5 CAPEX'!$L35&lt;&gt;"x",'2.5 CAPEX'!$M35&lt;&gt;"x"),0,
IF($F32=0,0,
IF(AV$4&lt;'2.1 Kraftwerk allgemein'!$F$16,0,
IF(AV$4='2.1 Kraftwerk allgemein'!$F$16,'2.5 CAPEX'!$J35/$F32,
IF(AV$4&lt;'2.1 Kraftwerk allgemein'!$F$16+$F32,
('2.5 CAPEX'!$J35+SUM(OFFSET('2.5 CAPEX'!BA35,0,-MIN(MAX($F32-1-('2.1 Kraftwerk allgemein'!$F$16-'1.1 Allgemein'!$I$22+1),0),COLUMN(AM32)-1-('2.1 Kraftwerk allgemein'!$F$16-'1.1 Allgemein'!$I$22+1)),1,MIN(MAX($F32-('2.1 Kraftwerk allgemein'!$F$16-'1.1 Allgemein'!$I$22+1),1),COLUMN(AM32)-('2.1 Kraftwerk allgemein'!$F$16-'1.1 Allgemein'!$I$22+1)))))/$F32,
SUM(OFFSET('2.5 CAPEX'!BA35,0,-MIN($F32-1,COLUMN(AM32)-1),1,MIN($F32,COLUMN(AM32))))/$F32)))))))</f>
        <v/>
      </c>
      <c r="AW32" s="199" t="str">
        <f ca="1">IF('2.1 Kraftwerk allgemein'!$F$15&lt;'1.1 Allgemein'!$I$22,
IF(OR(ISNUMBER($D32)=FALSE,$F32=""),"",
IF(AND('2.5 CAPEX'!$L35&lt;&gt;"x",'2.5 CAPEX'!$M35&lt;&gt;"x"),0,
IF($F32=0,0,
IF(AW$4&lt;'2.1 Kraftwerk allgemein'!$F$16,0,
IF(AW$4='2.1 Kraftwerk allgemein'!$F$16,'2.5 CAPEX'!$J35/$F32,
IF(AW$4&lt;'2.1 Kraftwerk allgemein'!$F$16+$F32,
('2.5 CAPEX'!$J35+SUM(OFFSET('2.5 CAPEX'!BB35,0,-MIN(MAX($F32-1-('2.1 Kraftwerk allgemein'!$F$16-'2.1 Kraftwerk allgemein'!$F$15+1),0),COLUMN(AN32)-1-('2.1 Kraftwerk allgemein'!$F$16-'2.1 Kraftwerk allgemein'!$F$15+1)),1,MIN(MAX($F32-('2.1 Kraftwerk allgemein'!$F$16-'2.1 Kraftwerk allgemein'!$F$15+1),1),COLUMN(AN32)-('2.1 Kraftwerk allgemein'!$F$16-'2.1 Kraftwerk allgemein'!$F$15+1)))))/$F32,
SUM(OFFSET('2.5 CAPEX'!BB35,0,-MIN($F32-1,COLUMN(AN32)-1),1,MIN($F32,COLUMN(AN32))))/$F32)))))),
IF(OR(ISNUMBER($D32)=FALSE,$F32=""),"",
IF(AND('2.5 CAPEX'!$L35&lt;&gt;"x",'2.5 CAPEX'!$M35&lt;&gt;"x"),0,
IF($F32=0,0,
IF(AW$4&lt;'2.1 Kraftwerk allgemein'!$F$16,0,
IF(AW$4='2.1 Kraftwerk allgemein'!$F$16,'2.5 CAPEX'!$J35/$F32,
IF(AW$4&lt;'2.1 Kraftwerk allgemein'!$F$16+$F32,
('2.5 CAPEX'!$J35+SUM(OFFSET('2.5 CAPEX'!BB35,0,-MIN(MAX($F32-1-('2.1 Kraftwerk allgemein'!$F$16-'1.1 Allgemein'!$I$22+1),0),COLUMN(AN32)-1-('2.1 Kraftwerk allgemein'!$F$16-'1.1 Allgemein'!$I$22+1)),1,MIN(MAX($F32-('2.1 Kraftwerk allgemein'!$F$16-'1.1 Allgemein'!$I$22+1),1),COLUMN(AN32)-('2.1 Kraftwerk allgemein'!$F$16-'1.1 Allgemein'!$I$22+1)))))/$F32,
SUM(OFFSET('2.5 CAPEX'!BB35,0,-MIN($F32-1,COLUMN(AN32)-1),1,MIN($F32,COLUMN(AN32))))/$F32)))))))</f>
        <v/>
      </c>
      <c r="AX32" s="199" t="str">
        <f ca="1">IF('2.1 Kraftwerk allgemein'!$F$15&lt;'1.1 Allgemein'!$I$22,
IF(OR(ISNUMBER($D32)=FALSE,$F32=""),"",
IF(AND('2.5 CAPEX'!$L35&lt;&gt;"x",'2.5 CAPEX'!$M35&lt;&gt;"x"),0,
IF($F32=0,0,
IF(AX$4&lt;'2.1 Kraftwerk allgemein'!$F$16,0,
IF(AX$4='2.1 Kraftwerk allgemein'!$F$16,'2.5 CAPEX'!$J35/$F32,
IF(AX$4&lt;'2.1 Kraftwerk allgemein'!$F$16+$F32,
('2.5 CAPEX'!$J35+SUM(OFFSET('2.5 CAPEX'!BC35,0,-MIN(MAX($F32-1-('2.1 Kraftwerk allgemein'!$F$16-'2.1 Kraftwerk allgemein'!$F$15+1),0),COLUMN(AO32)-1-('2.1 Kraftwerk allgemein'!$F$16-'2.1 Kraftwerk allgemein'!$F$15+1)),1,MIN(MAX($F32-('2.1 Kraftwerk allgemein'!$F$16-'2.1 Kraftwerk allgemein'!$F$15+1),1),COLUMN(AO32)-('2.1 Kraftwerk allgemein'!$F$16-'2.1 Kraftwerk allgemein'!$F$15+1)))))/$F32,
SUM(OFFSET('2.5 CAPEX'!BC35,0,-MIN($F32-1,COLUMN(AO32)-1),1,MIN($F32,COLUMN(AO32))))/$F32)))))),
IF(OR(ISNUMBER($D32)=FALSE,$F32=""),"",
IF(AND('2.5 CAPEX'!$L35&lt;&gt;"x",'2.5 CAPEX'!$M35&lt;&gt;"x"),0,
IF($F32=0,0,
IF(AX$4&lt;'2.1 Kraftwerk allgemein'!$F$16,0,
IF(AX$4='2.1 Kraftwerk allgemein'!$F$16,'2.5 CAPEX'!$J35/$F32,
IF(AX$4&lt;'2.1 Kraftwerk allgemein'!$F$16+$F32,
('2.5 CAPEX'!$J35+SUM(OFFSET('2.5 CAPEX'!BC35,0,-MIN(MAX($F32-1-('2.1 Kraftwerk allgemein'!$F$16-'1.1 Allgemein'!$I$22+1),0),COLUMN(AO32)-1-('2.1 Kraftwerk allgemein'!$F$16-'1.1 Allgemein'!$I$22+1)),1,MIN(MAX($F32-('2.1 Kraftwerk allgemein'!$F$16-'1.1 Allgemein'!$I$22+1),1),COLUMN(AO32)-('2.1 Kraftwerk allgemein'!$F$16-'1.1 Allgemein'!$I$22+1)))))/$F32,
SUM(OFFSET('2.5 CAPEX'!BC35,0,-MIN($F32-1,COLUMN(AO32)-1),1,MIN($F32,COLUMN(AO32))))/$F32)))))))</f>
        <v/>
      </c>
      <c r="AY32" s="199" t="str">
        <f ca="1">IF('2.1 Kraftwerk allgemein'!$F$15&lt;'1.1 Allgemein'!$I$22,
IF(OR(ISNUMBER($D32)=FALSE,$F32=""),"",
IF(AND('2.5 CAPEX'!$L35&lt;&gt;"x",'2.5 CAPEX'!$M35&lt;&gt;"x"),0,
IF($F32=0,0,
IF(AY$4&lt;'2.1 Kraftwerk allgemein'!$F$16,0,
IF(AY$4='2.1 Kraftwerk allgemein'!$F$16,'2.5 CAPEX'!$J35/$F32,
IF(AY$4&lt;'2.1 Kraftwerk allgemein'!$F$16+$F32,
('2.5 CAPEX'!$J35+SUM(OFFSET('2.5 CAPEX'!BD35,0,-MIN(MAX($F32-1-('2.1 Kraftwerk allgemein'!$F$16-'2.1 Kraftwerk allgemein'!$F$15+1),0),COLUMN(AP32)-1-('2.1 Kraftwerk allgemein'!$F$16-'2.1 Kraftwerk allgemein'!$F$15+1)),1,MIN(MAX($F32-('2.1 Kraftwerk allgemein'!$F$16-'2.1 Kraftwerk allgemein'!$F$15+1),1),COLUMN(AP32)-('2.1 Kraftwerk allgemein'!$F$16-'2.1 Kraftwerk allgemein'!$F$15+1)))))/$F32,
SUM(OFFSET('2.5 CAPEX'!BD35,0,-MIN($F32-1,COLUMN(AP32)-1),1,MIN($F32,COLUMN(AP32))))/$F32)))))),
IF(OR(ISNUMBER($D32)=FALSE,$F32=""),"",
IF(AND('2.5 CAPEX'!$L35&lt;&gt;"x",'2.5 CAPEX'!$M35&lt;&gt;"x"),0,
IF($F32=0,0,
IF(AY$4&lt;'2.1 Kraftwerk allgemein'!$F$16,0,
IF(AY$4='2.1 Kraftwerk allgemein'!$F$16,'2.5 CAPEX'!$J35/$F32,
IF(AY$4&lt;'2.1 Kraftwerk allgemein'!$F$16+$F32,
('2.5 CAPEX'!$J35+SUM(OFFSET('2.5 CAPEX'!BD35,0,-MIN(MAX($F32-1-('2.1 Kraftwerk allgemein'!$F$16-'1.1 Allgemein'!$I$22+1),0),COLUMN(AP32)-1-('2.1 Kraftwerk allgemein'!$F$16-'1.1 Allgemein'!$I$22+1)),1,MIN(MAX($F32-('2.1 Kraftwerk allgemein'!$F$16-'1.1 Allgemein'!$I$22+1),1),COLUMN(AP32)-('2.1 Kraftwerk allgemein'!$F$16-'1.1 Allgemein'!$I$22+1)))))/$F32,
SUM(OFFSET('2.5 CAPEX'!BD35,0,-MIN($F32-1,COLUMN(AP32)-1),1,MIN($F32,COLUMN(AP32))))/$F32)))))))</f>
        <v/>
      </c>
      <c r="AZ32" s="199" t="str">
        <f ca="1">IF('2.1 Kraftwerk allgemein'!$F$15&lt;'1.1 Allgemein'!$I$22,
IF(OR(ISNUMBER($D32)=FALSE,$F32=""),"",
IF(AND('2.5 CAPEX'!$L35&lt;&gt;"x",'2.5 CAPEX'!$M35&lt;&gt;"x"),0,
IF($F32=0,0,
IF(AZ$4&lt;'2.1 Kraftwerk allgemein'!$F$16,0,
IF(AZ$4='2.1 Kraftwerk allgemein'!$F$16,'2.5 CAPEX'!$J35/$F32,
IF(AZ$4&lt;'2.1 Kraftwerk allgemein'!$F$16+$F32,
('2.5 CAPEX'!$J35+SUM(OFFSET('2.5 CAPEX'!BE35,0,-MIN(MAX($F32-1-('2.1 Kraftwerk allgemein'!$F$16-'2.1 Kraftwerk allgemein'!$F$15+1),0),COLUMN(AQ32)-1-('2.1 Kraftwerk allgemein'!$F$16-'2.1 Kraftwerk allgemein'!$F$15+1)),1,MIN(MAX($F32-('2.1 Kraftwerk allgemein'!$F$16-'2.1 Kraftwerk allgemein'!$F$15+1),1),COLUMN(AQ32)-('2.1 Kraftwerk allgemein'!$F$16-'2.1 Kraftwerk allgemein'!$F$15+1)))))/$F32,
SUM(OFFSET('2.5 CAPEX'!BE35,0,-MIN($F32-1,COLUMN(AQ32)-1),1,MIN($F32,COLUMN(AQ32))))/$F32)))))),
IF(OR(ISNUMBER($D32)=FALSE,$F32=""),"",
IF(AND('2.5 CAPEX'!$L35&lt;&gt;"x",'2.5 CAPEX'!$M35&lt;&gt;"x"),0,
IF($F32=0,0,
IF(AZ$4&lt;'2.1 Kraftwerk allgemein'!$F$16,0,
IF(AZ$4='2.1 Kraftwerk allgemein'!$F$16,'2.5 CAPEX'!$J35/$F32,
IF(AZ$4&lt;'2.1 Kraftwerk allgemein'!$F$16+$F32,
('2.5 CAPEX'!$J35+SUM(OFFSET('2.5 CAPEX'!BE35,0,-MIN(MAX($F32-1-('2.1 Kraftwerk allgemein'!$F$16-'1.1 Allgemein'!$I$22+1),0),COLUMN(AQ32)-1-('2.1 Kraftwerk allgemein'!$F$16-'1.1 Allgemein'!$I$22+1)),1,MIN(MAX($F32-('2.1 Kraftwerk allgemein'!$F$16-'1.1 Allgemein'!$I$22+1),1),COLUMN(AQ32)-('2.1 Kraftwerk allgemein'!$F$16-'1.1 Allgemein'!$I$22+1)))))/$F32,
SUM(OFFSET('2.5 CAPEX'!BE35,0,-MIN($F32-1,COLUMN(AQ32)-1),1,MIN($F32,COLUMN(AQ32))))/$F32)))))))</f>
        <v/>
      </c>
      <c r="BA32" s="199" t="str">
        <f ca="1">IF('2.1 Kraftwerk allgemein'!$F$15&lt;'1.1 Allgemein'!$I$22,
IF(OR(ISNUMBER($D32)=FALSE,$F32=""),"",
IF(AND('2.5 CAPEX'!$L35&lt;&gt;"x",'2.5 CAPEX'!$M35&lt;&gt;"x"),0,
IF($F32=0,0,
IF(BA$4&lt;'2.1 Kraftwerk allgemein'!$F$16,0,
IF(BA$4='2.1 Kraftwerk allgemein'!$F$16,'2.5 CAPEX'!$J35/$F32,
IF(BA$4&lt;'2.1 Kraftwerk allgemein'!$F$16+$F32,
('2.5 CAPEX'!$J35+SUM(OFFSET('2.5 CAPEX'!BF35,0,-MIN(MAX($F32-1-('2.1 Kraftwerk allgemein'!$F$16-'2.1 Kraftwerk allgemein'!$F$15+1),0),COLUMN(AR32)-1-('2.1 Kraftwerk allgemein'!$F$16-'2.1 Kraftwerk allgemein'!$F$15+1)),1,MIN(MAX($F32-('2.1 Kraftwerk allgemein'!$F$16-'2.1 Kraftwerk allgemein'!$F$15+1),1),COLUMN(AR32)-('2.1 Kraftwerk allgemein'!$F$16-'2.1 Kraftwerk allgemein'!$F$15+1)))))/$F32,
SUM(OFFSET('2.5 CAPEX'!BF35,0,-MIN($F32-1,COLUMN(AR32)-1),1,MIN($F32,COLUMN(AR32))))/$F32)))))),
IF(OR(ISNUMBER($D32)=FALSE,$F32=""),"",
IF(AND('2.5 CAPEX'!$L35&lt;&gt;"x",'2.5 CAPEX'!$M35&lt;&gt;"x"),0,
IF($F32=0,0,
IF(BA$4&lt;'2.1 Kraftwerk allgemein'!$F$16,0,
IF(BA$4='2.1 Kraftwerk allgemein'!$F$16,'2.5 CAPEX'!$J35/$F32,
IF(BA$4&lt;'2.1 Kraftwerk allgemein'!$F$16+$F32,
('2.5 CAPEX'!$J35+SUM(OFFSET('2.5 CAPEX'!BF35,0,-MIN(MAX($F32-1-('2.1 Kraftwerk allgemein'!$F$16-'1.1 Allgemein'!$I$22+1),0),COLUMN(AR32)-1-('2.1 Kraftwerk allgemein'!$F$16-'1.1 Allgemein'!$I$22+1)),1,MIN(MAX($F32-('2.1 Kraftwerk allgemein'!$F$16-'1.1 Allgemein'!$I$22+1),1),COLUMN(AR32)-('2.1 Kraftwerk allgemein'!$F$16-'1.1 Allgemein'!$I$22+1)))))/$F32,
SUM(OFFSET('2.5 CAPEX'!BF35,0,-MIN($F32-1,COLUMN(AR32)-1),1,MIN($F32,COLUMN(AR32))))/$F32)))))))</f>
        <v/>
      </c>
      <c r="BB32" s="199" t="str">
        <f ca="1">IF('2.1 Kraftwerk allgemein'!$F$15&lt;'1.1 Allgemein'!$I$22,
IF(OR(ISNUMBER($D32)=FALSE,$F32=""),"",
IF(AND('2.5 CAPEX'!$L35&lt;&gt;"x",'2.5 CAPEX'!$M35&lt;&gt;"x"),0,
IF($F32=0,0,
IF(BB$4&lt;'2.1 Kraftwerk allgemein'!$F$16,0,
IF(BB$4='2.1 Kraftwerk allgemein'!$F$16,'2.5 CAPEX'!$J35/$F32,
IF(BB$4&lt;'2.1 Kraftwerk allgemein'!$F$16+$F32,
('2.5 CAPEX'!$J35+SUM(OFFSET('2.5 CAPEX'!BG35,0,-MIN(MAX($F32-1-('2.1 Kraftwerk allgemein'!$F$16-'2.1 Kraftwerk allgemein'!$F$15+1),0),COLUMN(AS32)-1-('2.1 Kraftwerk allgemein'!$F$16-'2.1 Kraftwerk allgemein'!$F$15+1)),1,MIN(MAX($F32-('2.1 Kraftwerk allgemein'!$F$16-'2.1 Kraftwerk allgemein'!$F$15+1),1),COLUMN(AS32)-('2.1 Kraftwerk allgemein'!$F$16-'2.1 Kraftwerk allgemein'!$F$15+1)))))/$F32,
SUM(OFFSET('2.5 CAPEX'!BG35,0,-MIN($F32-1,COLUMN(AS32)-1),1,MIN($F32,COLUMN(AS32))))/$F32)))))),
IF(OR(ISNUMBER($D32)=FALSE,$F32=""),"",
IF(AND('2.5 CAPEX'!$L35&lt;&gt;"x",'2.5 CAPEX'!$M35&lt;&gt;"x"),0,
IF($F32=0,0,
IF(BB$4&lt;'2.1 Kraftwerk allgemein'!$F$16,0,
IF(BB$4='2.1 Kraftwerk allgemein'!$F$16,'2.5 CAPEX'!$J35/$F32,
IF(BB$4&lt;'2.1 Kraftwerk allgemein'!$F$16+$F32,
('2.5 CAPEX'!$J35+SUM(OFFSET('2.5 CAPEX'!BG35,0,-MIN(MAX($F32-1-('2.1 Kraftwerk allgemein'!$F$16-'1.1 Allgemein'!$I$22+1),0),COLUMN(AS32)-1-('2.1 Kraftwerk allgemein'!$F$16-'1.1 Allgemein'!$I$22+1)),1,MIN(MAX($F32-('2.1 Kraftwerk allgemein'!$F$16-'1.1 Allgemein'!$I$22+1),1),COLUMN(AS32)-('2.1 Kraftwerk allgemein'!$F$16-'1.1 Allgemein'!$I$22+1)))))/$F32,
SUM(OFFSET('2.5 CAPEX'!BG35,0,-MIN($F32-1,COLUMN(AS32)-1),1,MIN($F32,COLUMN(AS32))))/$F32)))))))</f>
        <v/>
      </c>
      <c r="BC32" s="199" t="str">
        <f ca="1">IF('2.1 Kraftwerk allgemein'!$F$15&lt;'1.1 Allgemein'!$I$22,
IF(OR(ISNUMBER($D32)=FALSE,$F32=""),"",
IF(AND('2.5 CAPEX'!$L35&lt;&gt;"x",'2.5 CAPEX'!$M35&lt;&gt;"x"),0,
IF($F32=0,0,
IF(BC$4&lt;'2.1 Kraftwerk allgemein'!$F$16,0,
IF(BC$4='2.1 Kraftwerk allgemein'!$F$16,'2.5 CAPEX'!$J35/$F32,
IF(BC$4&lt;'2.1 Kraftwerk allgemein'!$F$16+$F32,
('2.5 CAPEX'!$J35+SUM(OFFSET('2.5 CAPEX'!BH35,0,-MIN(MAX($F32-1-('2.1 Kraftwerk allgemein'!$F$16-'2.1 Kraftwerk allgemein'!$F$15+1),0),COLUMN(AT32)-1-('2.1 Kraftwerk allgemein'!$F$16-'2.1 Kraftwerk allgemein'!$F$15+1)),1,MIN(MAX($F32-('2.1 Kraftwerk allgemein'!$F$16-'2.1 Kraftwerk allgemein'!$F$15+1),1),COLUMN(AT32)-('2.1 Kraftwerk allgemein'!$F$16-'2.1 Kraftwerk allgemein'!$F$15+1)))))/$F32,
SUM(OFFSET('2.5 CAPEX'!BH35,0,-MIN($F32-1,COLUMN(AT32)-1),1,MIN($F32,COLUMN(AT32))))/$F32)))))),
IF(OR(ISNUMBER($D32)=FALSE,$F32=""),"",
IF(AND('2.5 CAPEX'!$L35&lt;&gt;"x",'2.5 CAPEX'!$M35&lt;&gt;"x"),0,
IF($F32=0,0,
IF(BC$4&lt;'2.1 Kraftwerk allgemein'!$F$16,0,
IF(BC$4='2.1 Kraftwerk allgemein'!$F$16,'2.5 CAPEX'!$J35/$F32,
IF(BC$4&lt;'2.1 Kraftwerk allgemein'!$F$16+$F32,
('2.5 CAPEX'!$J35+SUM(OFFSET('2.5 CAPEX'!BH35,0,-MIN(MAX($F32-1-('2.1 Kraftwerk allgemein'!$F$16-'1.1 Allgemein'!$I$22+1),0),COLUMN(AT32)-1-('2.1 Kraftwerk allgemein'!$F$16-'1.1 Allgemein'!$I$22+1)),1,MIN(MAX($F32-('2.1 Kraftwerk allgemein'!$F$16-'1.1 Allgemein'!$I$22+1),1),COLUMN(AT32)-('2.1 Kraftwerk allgemein'!$F$16-'1.1 Allgemein'!$I$22+1)))))/$F32,
SUM(OFFSET('2.5 CAPEX'!BH35,0,-MIN($F32-1,COLUMN(AT32)-1),1,MIN($F32,COLUMN(AT32))))/$F32)))))))</f>
        <v/>
      </c>
      <c r="BD32" s="199" t="str">
        <f ca="1">IF('2.1 Kraftwerk allgemein'!$F$15&lt;'1.1 Allgemein'!$I$22,
IF(OR(ISNUMBER($D32)=FALSE,$F32=""),"",
IF(AND('2.5 CAPEX'!$L35&lt;&gt;"x",'2.5 CAPEX'!$M35&lt;&gt;"x"),0,
IF($F32=0,0,
IF(BD$4&lt;'2.1 Kraftwerk allgemein'!$F$16,0,
IF(BD$4='2.1 Kraftwerk allgemein'!$F$16,'2.5 CAPEX'!$J35/$F32,
IF(BD$4&lt;'2.1 Kraftwerk allgemein'!$F$16+$F32,
('2.5 CAPEX'!$J35+SUM(OFFSET('2.5 CAPEX'!BI35,0,-MIN(MAX($F32-1-('2.1 Kraftwerk allgemein'!$F$16-'2.1 Kraftwerk allgemein'!$F$15+1),0),COLUMN(AU32)-1-('2.1 Kraftwerk allgemein'!$F$16-'2.1 Kraftwerk allgemein'!$F$15+1)),1,MIN(MAX($F32-('2.1 Kraftwerk allgemein'!$F$16-'2.1 Kraftwerk allgemein'!$F$15+1),1),COLUMN(AU32)-('2.1 Kraftwerk allgemein'!$F$16-'2.1 Kraftwerk allgemein'!$F$15+1)))))/$F32,
SUM(OFFSET('2.5 CAPEX'!BI35,0,-MIN($F32-1,COLUMN(AU32)-1),1,MIN($F32,COLUMN(AU32))))/$F32)))))),
IF(OR(ISNUMBER($D32)=FALSE,$F32=""),"",
IF(AND('2.5 CAPEX'!$L35&lt;&gt;"x",'2.5 CAPEX'!$M35&lt;&gt;"x"),0,
IF($F32=0,0,
IF(BD$4&lt;'2.1 Kraftwerk allgemein'!$F$16,0,
IF(BD$4='2.1 Kraftwerk allgemein'!$F$16,'2.5 CAPEX'!$J35/$F32,
IF(BD$4&lt;'2.1 Kraftwerk allgemein'!$F$16+$F32,
('2.5 CAPEX'!$J35+SUM(OFFSET('2.5 CAPEX'!BI35,0,-MIN(MAX($F32-1-('2.1 Kraftwerk allgemein'!$F$16-'1.1 Allgemein'!$I$22+1),0),COLUMN(AU32)-1-('2.1 Kraftwerk allgemein'!$F$16-'1.1 Allgemein'!$I$22+1)),1,MIN(MAX($F32-('2.1 Kraftwerk allgemein'!$F$16-'1.1 Allgemein'!$I$22+1),1),COLUMN(AU32)-('2.1 Kraftwerk allgemein'!$F$16-'1.1 Allgemein'!$I$22+1)))))/$F32,
SUM(OFFSET('2.5 CAPEX'!BI35,0,-MIN($F32-1,COLUMN(AU32)-1),1,MIN($F32,COLUMN(AU32))))/$F32)))))))</f>
        <v/>
      </c>
      <c r="BE32" s="199" t="str">
        <f ca="1">IF('2.1 Kraftwerk allgemein'!$F$15&lt;'1.1 Allgemein'!$I$22,
IF(OR(ISNUMBER($D32)=FALSE,$F32=""),"",
IF(AND('2.5 CAPEX'!$L35&lt;&gt;"x",'2.5 CAPEX'!$M35&lt;&gt;"x"),0,
IF($F32=0,0,
IF(BE$4&lt;'2.1 Kraftwerk allgemein'!$F$16,0,
IF(BE$4='2.1 Kraftwerk allgemein'!$F$16,'2.5 CAPEX'!$J35/$F32,
IF(BE$4&lt;'2.1 Kraftwerk allgemein'!$F$16+$F32,
('2.5 CAPEX'!$J35+SUM(OFFSET('2.5 CAPEX'!BJ35,0,-MIN(MAX($F32-1-('2.1 Kraftwerk allgemein'!$F$16-'2.1 Kraftwerk allgemein'!$F$15+1),0),COLUMN(AV32)-1-('2.1 Kraftwerk allgemein'!$F$16-'2.1 Kraftwerk allgemein'!$F$15+1)),1,MIN(MAX($F32-('2.1 Kraftwerk allgemein'!$F$16-'2.1 Kraftwerk allgemein'!$F$15+1),1),COLUMN(AV32)-('2.1 Kraftwerk allgemein'!$F$16-'2.1 Kraftwerk allgemein'!$F$15+1)))))/$F32,
SUM(OFFSET('2.5 CAPEX'!BJ35,0,-MIN($F32-1,COLUMN(AV32)-1),1,MIN($F32,COLUMN(AV32))))/$F32)))))),
IF(OR(ISNUMBER($D32)=FALSE,$F32=""),"",
IF(AND('2.5 CAPEX'!$L35&lt;&gt;"x",'2.5 CAPEX'!$M35&lt;&gt;"x"),0,
IF($F32=0,0,
IF(BE$4&lt;'2.1 Kraftwerk allgemein'!$F$16,0,
IF(BE$4='2.1 Kraftwerk allgemein'!$F$16,'2.5 CAPEX'!$J35/$F32,
IF(BE$4&lt;'2.1 Kraftwerk allgemein'!$F$16+$F32,
('2.5 CAPEX'!$J35+SUM(OFFSET('2.5 CAPEX'!BJ35,0,-MIN(MAX($F32-1-('2.1 Kraftwerk allgemein'!$F$16-'1.1 Allgemein'!$I$22+1),0),COLUMN(AV32)-1-('2.1 Kraftwerk allgemein'!$F$16-'1.1 Allgemein'!$I$22+1)),1,MIN(MAX($F32-('2.1 Kraftwerk allgemein'!$F$16-'1.1 Allgemein'!$I$22+1),1),COLUMN(AV32)-('2.1 Kraftwerk allgemein'!$F$16-'1.1 Allgemein'!$I$22+1)))))/$F32,
SUM(OFFSET('2.5 CAPEX'!BJ35,0,-MIN($F32-1,COLUMN(AV32)-1),1,MIN($F32,COLUMN(AV32))))/$F32)))))))</f>
        <v/>
      </c>
      <c r="BF32" s="199" t="str">
        <f ca="1">IF('2.1 Kraftwerk allgemein'!$F$15&lt;'1.1 Allgemein'!$I$22,
IF(OR(ISNUMBER($D32)=FALSE,$F32=""),"",
IF(AND('2.5 CAPEX'!$L35&lt;&gt;"x",'2.5 CAPEX'!$M35&lt;&gt;"x"),0,
IF($F32=0,0,
IF(BF$4&lt;'2.1 Kraftwerk allgemein'!$F$16,0,
IF(BF$4='2.1 Kraftwerk allgemein'!$F$16,'2.5 CAPEX'!$J35/$F32,
IF(BF$4&lt;'2.1 Kraftwerk allgemein'!$F$16+$F32,
('2.5 CAPEX'!$J35+SUM(OFFSET('2.5 CAPEX'!BK35,0,-MIN(MAX($F32-1-('2.1 Kraftwerk allgemein'!$F$16-'2.1 Kraftwerk allgemein'!$F$15+1),0),COLUMN(AW32)-1-('2.1 Kraftwerk allgemein'!$F$16-'2.1 Kraftwerk allgemein'!$F$15+1)),1,MIN(MAX($F32-('2.1 Kraftwerk allgemein'!$F$16-'2.1 Kraftwerk allgemein'!$F$15+1),1),COLUMN(AW32)-('2.1 Kraftwerk allgemein'!$F$16-'2.1 Kraftwerk allgemein'!$F$15+1)))))/$F32,
SUM(OFFSET('2.5 CAPEX'!BK35,0,-MIN($F32-1,COLUMN(AW32)-1),1,MIN($F32,COLUMN(AW32))))/$F32)))))),
IF(OR(ISNUMBER($D32)=FALSE,$F32=""),"",
IF(AND('2.5 CAPEX'!$L35&lt;&gt;"x",'2.5 CAPEX'!$M35&lt;&gt;"x"),0,
IF($F32=0,0,
IF(BF$4&lt;'2.1 Kraftwerk allgemein'!$F$16,0,
IF(BF$4='2.1 Kraftwerk allgemein'!$F$16,'2.5 CAPEX'!$J35/$F32,
IF(BF$4&lt;'2.1 Kraftwerk allgemein'!$F$16+$F32,
('2.5 CAPEX'!$J35+SUM(OFFSET('2.5 CAPEX'!BK35,0,-MIN(MAX($F32-1-('2.1 Kraftwerk allgemein'!$F$16-'1.1 Allgemein'!$I$22+1),0),COLUMN(AW32)-1-('2.1 Kraftwerk allgemein'!$F$16-'1.1 Allgemein'!$I$22+1)),1,MIN(MAX($F32-('2.1 Kraftwerk allgemein'!$F$16-'1.1 Allgemein'!$I$22+1),1),COLUMN(AW32)-('2.1 Kraftwerk allgemein'!$F$16-'1.1 Allgemein'!$I$22+1)))))/$F32,
SUM(OFFSET('2.5 CAPEX'!BK35,0,-MIN($F32-1,COLUMN(AW32)-1),1,MIN($F32,COLUMN(AW32))))/$F32)))))))</f>
        <v/>
      </c>
      <c r="BG32" s="199" t="str">
        <f ca="1">IF('2.1 Kraftwerk allgemein'!$F$15&lt;'1.1 Allgemein'!$I$22,
IF(OR(ISNUMBER($D32)=FALSE,$F32=""),"",
IF(AND('2.5 CAPEX'!$L35&lt;&gt;"x",'2.5 CAPEX'!$M35&lt;&gt;"x"),0,
IF($F32=0,0,
IF(BG$4&lt;'2.1 Kraftwerk allgemein'!$F$16,0,
IF(BG$4='2.1 Kraftwerk allgemein'!$F$16,'2.5 CAPEX'!$J35/$F32,
IF(BG$4&lt;'2.1 Kraftwerk allgemein'!$F$16+$F32,
('2.5 CAPEX'!$J35+SUM(OFFSET('2.5 CAPEX'!BL35,0,-MIN(MAX($F32-1-('2.1 Kraftwerk allgemein'!$F$16-'2.1 Kraftwerk allgemein'!$F$15+1),0),COLUMN(AX32)-1-('2.1 Kraftwerk allgemein'!$F$16-'2.1 Kraftwerk allgemein'!$F$15+1)),1,MIN(MAX($F32-('2.1 Kraftwerk allgemein'!$F$16-'2.1 Kraftwerk allgemein'!$F$15+1),1),COLUMN(AX32)-('2.1 Kraftwerk allgemein'!$F$16-'2.1 Kraftwerk allgemein'!$F$15+1)))))/$F32,
SUM(OFFSET('2.5 CAPEX'!BL35,0,-MIN($F32-1,COLUMN(AX32)-1),1,MIN($F32,COLUMN(AX32))))/$F32)))))),
IF(OR(ISNUMBER($D32)=FALSE,$F32=""),"",
IF(AND('2.5 CAPEX'!$L35&lt;&gt;"x",'2.5 CAPEX'!$M35&lt;&gt;"x"),0,
IF($F32=0,0,
IF(BG$4&lt;'2.1 Kraftwerk allgemein'!$F$16,0,
IF(BG$4='2.1 Kraftwerk allgemein'!$F$16,'2.5 CAPEX'!$J35/$F32,
IF(BG$4&lt;'2.1 Kraftwerk allgemein'!$F$16+$F32,
('2.5 CAPEX'!$J35+SUM(OFFSET('2.5 CAPEX'!BL35,0,-MIN(MAX($F32-1-('2.1 Kraftwerk allgemein'!$F$16-'1.1 Allgemein'!$I$22+1),0),COLUMN(AX32)-1-('2.1 Kraftwerk allgemein'!$F$16-'1.1 Allgemein'!$I$22+1)),1,MIN(MAX($F32-('2.1 Kraftwerk allgemein'!$F$16-'1.1 Allgemein'!$I$22+1),1),COLUMN(AX32)-('2.1 Kraftwerk allgemein'!$F$16-'1.1 Allgemein'!$I$22+1)))))/$F32,
SUM(OFFSET('2.5 CAPEX'!BL35,0,-MIN($F32-1,COLUMN(AX32)-1),1,MIN($F32,COLUMN(AX32))))/$F32)))))))</f>
        <v/>
      </c>
      <c r="BH32" s="199" t="str">
        <f ca="1">IF('2.1 Kraftwerk allgemein'!$F$15&lt;'1.1 Allgemein'!$I$22,
IF(OR(ISNUMBER($D32)=FALSE,$F32=""),"",
IF(AND('2.5 CAPEX'!$L35&lt;&gt;"x",'2.5 CAPEX'!$M35&lt;&gt;"x"),0,
IF($F32=0,0,
IF(BH$4&lt;'2.1 Kraftwerk allgemein'!$F$16,0,
IF(BH$4='2.1 Kraftwerk allgemein'!$F$16,'2.5 CAPEX'!$J35/$F32,
IF(BH$4&lt;'2.1 Kraftwerk allgemein'!$F$16+$F32,
('2.5 CAPEX'!$J35+SUM(OFFSET('2.5 CAPEX'!BM35,0,-MIN(MAX($F32-1-('2.1 Kraftwerk allgemein'!$F$16-'2.1 Kraftwerk allgemein'!$F$15+1),0),COLUMN(AY32)-1-('2.1 Kraftwerk allgemein'!$F$16-'2.1 Kraftwerk allgemein'!$F$15+1)),1,MIN(MAX($F32-('2.1 Kraftwerk allgemein'!$F$16-'2.1 Kraftwerk allgemein'!$F$15+1),1),COLUMN(AY32)-('2.1 Kraftwerk allgemein'!$F$16-'2.1 Kraftwerk allgemein'!$F$15+1)))))/$F32,
SUM(OFFSET('2.5 CAPEX'!BM35,0,-MIN($F32-1,COLUMN(AY32)-1),1,MIN($F32,COLUMN(AY32))))/$F32)))))),
IF(OR(ISNUMBER($D32)=FALSE,$F32=""),"",
IF(AND('2.5 CAPEX'!$L35&lt;&gt;"x",'2.5 CAPEX'!$M35&lt;&gt;"x"),0,
IF($F32=0,0,
IF(BH$4&lt;'2.1 Kraftwerk allgemein'!$F$16,0,
IF(BH$4='2.1 Kraftwerk allgemein'!$F$16,'2.5 CAPEX'!$J35/$F32,
IF(BH$4&lt;'2.1 Kraftwerk allgemein'!$F$16+$F32,
('2.5 CAPEX'!$J35+SUM(OFFSET('2.5 CAPEX'!BM35,0,-MIN(MAX($F32-1-('2.1 Kraftwerk allgemein'!$F$16-'1.1 Allgemein'!$I$22+1),0),COLUMN(AY32)-1-('2.1 Kraftwerk allgemein'!$F$16-'1.1 Allgemein'!$I$22+1)),1,MIN(MAX($F32-('2.1 Kraftwerk allgemein'!$F$16-'1.1 Allgemein'!$I$22+1),1),COLUMN(AY32)-('2.1 Kraftwerk allgemein'!$F$16-'1.1 Allgemein'!$I$22+1)))))/$F32,
SUM(OFFSET('2.5 CAPEX'!BM35,0,-MIN($F32-1,COLUMN(AY32)-1),1,MIN($F32,COLUMN(AY32))))/$F32)))))))</f>
        <v/>
      </c>
      <c r="BI32" s="199" t="str">
        <f ca="1">IF('2.1 Kraftwerk allgemein'!$F$15&lt;'1.1 Allgemein'!$I$22,
IF(OR(ISNUMBER($D32)=FALSE,$F32=""),"",
IF(AND('2.5 CAPEX'!$L35&lt;&gt;"x",'2.5 CAPEX'!$M35&lt;&gt;"x"),0,
IF($F32=0,0,
IF(BI$4&lt;'2.1 Kraftwerk allgemein'!$F$16,0,
IF(BI$4='2.1 Kraftwerk allgemein'!$F$16,'2.5 CAPEX'!$J35/$F32,
IF(BI$4&lt;'2.1 Kraftwerk allgemein'!$F$16+$F32,
('2.5 CAPEX'!$J35+SUM(OFFSET('2.5 CAPEX'!BN35,0,-MIN(MAX($F32-1-('2.1 Kraftwerk allgemein'!$F$16-'2.1 Kraftwerk allgemein'!$F$15+1),0),COLUMN(AZ32)-1-('2.1 Kraftwerk allgemein'!$F$16-'2.1 Kraftwerk allgemein'!$F$15+1)),1,MIN(MAX($F32-('2.1 Kraftwerk allgemein'!$F$16-'2.1 Kraftwerk allgemein'!$F$15+1),1),COLUMN(AZ32)-('2.1 Kraftwerk allgemein'!$F$16-'2.1 Kraftwerk allgemein'!$F$15+1)))))/$F32,
SUM(OFFSET('2.5 CAPEX'!BN35,0,-MIN($F32-1,COLUMN(AZ32)-1),1,MIN($F32,COLUMN(AZ32))))/$F32)))))),
IF(OR(ISNUMBER($D32)=FALSE,$F32=""),"",
IF(AND('2.5 CAPEX'!$L35&lt;&gt;"x",'2.5 CAPEX'!$M35&lt;&gt;"x"),0,
IF($F32=0,0,
IF(BI$4&lt;'2.1 Kraftwerk allgemein'!$F$16,0,
IF(BI$4='2.1 Kraftwerk allgemein'!$F$16,'2.5 CAPEX'!$J35/$F32,
IF(BI$4&lt;'2.1 Kraftwerk allgemein'!$F$16+$F32,
('2.5 CAPEX'!$J35+SUM(OFFSET('2.5 CAPEX'!BN35,0,-MIN(MAX($F32-1-('2.1 Kraftwerk allgemein'!$F$16-'1.1 Allgemein'!$I$22+1),0),COLUMN(AZ32)-1-('2.1 Kraftwerk allgemein'!$F$16-'1.1 Allgemein'!$I$22+1)),1,MIN(MAX($F32-('2.1 Kraftwerk allgemein'!$F$16-'1.1 Allgemein'!$I$22+1),1),COLUMN(AZ32)-('2.1 Kraftwerk allgemein'!$F$16-'1.1 Allgemein'!$I$22+1)))))/$F32,
SUM(OFFSET('2.5 CAPEX'!BN35,0,-MIN($F32-1,COLUMN(AZ32)-1),1,MIN($F32,COLUMN(AZ32))))/$F32)))))))</f>
        <v/>
      </c>
      <c r="BJ32" s="199" t="str">
        <f ca="1">IF('2.1 Kraftwerk allgemein'!$F$15&lt;'1.1 Allgemein'!$I$22,
IF(OR(ISNUMBER($D32)=FALSE,$F32=""),"",
IF(AND('2.5 CAPEX'!$L35&lt;&gt;"x",'2.5 CAPEX'!$M35&lt;&gt;"x"),0,
IF($F32=0,0,
IF(BJ$4&lt;'2.1 Kraftwerk allgemein'!$F$16,0,
IF(BJ$4='2.1 Kraftwerk allgemein'!$F$16,'2.5 CAPEX'!$J35/$F32,
IF(BJ$4&lt;'2.1 Kraftwerk allgemein'!$F$16+$F32,
('2.5 CAPEX'!$J35+SUM(OFFSET('2.5 CAPEX'!BO35,0,-MIN(MAX($F32-1-('2.1 Kraftwerk allgemein'!$F$16-'2.1 Kraftwerk allgemein'!$F$15+1),0),COLUMN(BA32)-1-('2.1 Kraftwerk allgemein'!$F$16-'2.1 Kraftwerk allgemein'!$F$15+1)),1,MIN(MAX($F32-('2.1 Kraftwerk allgemein'!$F$16-'2.1 Kraftwerk allgemein'!$F$15+1),1),COLUMN(BA32)-('2.1 Kraftwerk allgemein'!$F$16-'2.1 Kraftwerk allgemein'!$F$15+1)))))/$F32,
SUM(OFFSET('2.5 CAPEX'!BO35,0,-MIN($F32-1,COLUMN(BA32)-1),1,MIN($F32,COLUMN(BA32))))/$F32)))))),
IF(OR(ISNUMBER($D32)=FALSE,$F32=""),"",
IF(AND('2.5 CAPEX'!$L35&lt;&gt;"x",'2.5 CAPEX'!$M35&lt;&gt;"x"),0,
IF($F32=0,0,
IF(BJ$4&lt;'2.1 Kraftwerk allgemein'!$F$16,0,
IF(BJ$4='2.1 Kraftwerk allgemein'!$F$16,'2.5 CAPEX'!$J35/$F32,
IF(BJ$4&lt;'2.1 Kraftwerk allgemein'!$F$16+$F32,
('2.5 CAPEX'!$J35+SUM(OFFSET('2.5 CAPEX'!BO35,0,-MIN(MAX($F32-1-('2.1 Kraftwerk allgemein'!$F$16-'1.1 Allgemein'!$I$22+1),0),COLUMN(BA32)-1-('2.1 Kraftwerk allgemein'!$F$16-'1.1 Allgemein'!$I$22+1)),1,MIN(MAX($F32-('2.1 Kraftwerk allgemein'!$F$16-'1.1 Allgemein'!$I$22+1),1),COLUMN(BA32)-('2.1 Kraftwerk allgemein'!$F$16-'1.1 Allgemein'!$I$22+1)))))/$F32,
SUM(OFFSET('2.5 CAPEX'!BO35,0,-MIN($F32-1,COLUMN(BA32)-1),1,MIN($F32,COLUMN(BA32))))/$F32)))))))</f>
        <v/>
      </c>
      <c r="BK32" s="199" t="str">
        <f ca="1">IF('2.1 Kraftwerk allgemein'!$F$15&lt;'1.1 Allgemein'!$I$22,
IF(OR(ISNUMBER($D32)=FALSE,$F32=""),"",
IF(AND('2.5 CAPEX'!$L35&lt;&gt;"x",'2.5 CAPEX'!$M35&lt;&gt;"x"),0,
IF($F32=0,0,
IF(BK$4&lt;'2.1 Kraftwerk allgemein'!$F$16,0,
IF(BK$4='2.1 Kraftwerk allgemein'!$F$16,'2.5 CAPEX'!$J35/$F32,
IF(BK$4&lt;'2.1 Kraftwerk allgemein'!$F$16+$F32,
('2.5 CAPEX'!$J35+SUM(OFFSET('2.5 CAPEX'!BP35,0,-MIN(MAX($F32-1-('2.1 Kraftwerk allgemein'!$F$16-'2.1 Kraftwerk allgemein'!$F$15+1),0),COLUMN(BB32)-1-('2.1 Kraftwerk allgemein'!$F$16-'2.1 Kraftwerk allgemein'!$F$15+1)),1,MIN(MAX($F32-('2.1 Kraftwerk allgemein'!$F$16-'2.1 Kraftwerk allgemein'!$F$15+1),1),COLUMN(BB32)-('2.1 Kraftwerk allgemein'!$F$16-'2.1 Kraftwerk allgemein'!$F$15+1)))))/$F32,
SUM(OFFSET('2.5 CAPEX'!BP35,0,-MIN($F32-1,COLUMN(BB32)-1),1,MIN($F32,COLUMN(BB32))))/$F32)))))),
IF(OR(ISNUMBER($D32)=FALSE,$F32=""),"",
IF(AND('2.5 CAPEX'!$L35&lt;&gt;"x",'2.5 CAPEX'!$M35&lt;&gt;"x"),0,
IF($F32=0,0,
IF(BK$4&lt;'2.1 Kraftwerk allgemein'!$F$16,0,
IF(BK$4='2.1 Kraftwerk allgemein'!$F$16,'2.5 CAPEX'!$J35/$F32,
IF(BK$4&lt;'2.1 Kraftwerk allgemein'!$F$16+$F32,
('2.5 CAPEX'!$J35+SUM(OFFSET('2.5 CAPEX'!BP35,0,-MIN(MAX($F32-1-('2.1 Kraftwerk allgemein'!$F$16-'1.1 Allgemein'!$I$22+1),0),COLUMN(BB32)-1-('2.1 Kraftwerk allgemein'!$F$16-'1.1 Allgemein'!$I$22+1)),1,MIN(MAX($F32-('2.1 Kraftwerk allgemein'!$F$16-'1.1 Allgemein'!$I$22+1),1),COLUMN(BB32)-('2.1 Kraftwerk allgemein'!$F$16-'1.1 Allgemein'!$I$22+1)))))/$F32,
SUM(OFFSET('2.5 CAPEX'!BP35,0,-MIN($F32-1,COLUMN(BB32)-1),1,MIN($F32,COLUMN(BB32))))/$F32)))))))</f>
        <v/>
      </c>
      <c r="BL32" s="199" t="str">
        <f ca="1">IF('2.1 Kraftwerk allgemein'!$F$15&lt;'1.1 Allgemein'!$I$22,
IF(OR(ISNUMBER($D32)=FALSE,$F32=""),"",
IF(AND('2.5 CAPEX'!$L35&lt;&gt;"x",'2.5 CAPEX'!$M35&lt;&gt;"x"),0,
IF($F32=0,0,
IF(BL$4&lt;'2.1 Kraftwerk allgemein'!$F$16,0,
IF(BL$4='2.1 Kraftwerk allgemein'!$F$16,'2.5 CAPEX'!$J35/$F32,
IF(BL$4&lt;'2.1 Kraftwerk allgemein'!$F$16+$F32,
('2.5 CAPEX'!$J35+SUM(OFFSET('2.5 CAPEX'!BQ35,0,-MIN(MAX($F32-1-('2.1 Kraftwerk allgemein'!$F$16-'2.1 Kraftwerk allgemein'!$F$15+1),0),COLUMN(BC32)-1-('2.1 Kraftwerk allgemein'!$F$16-'2.1 Kraftwerk allgemein'!$F$15+1)),1,MIN(MAX($F32-('2.1 Kraftwerk allgemein'!$F$16-'2.1 Kraftwerk allgemein'!$F$15+1),1),COLUMN(BC32)-('2.1 Kraftwerk allgemein'!$F$16-'2.1 Kraftwerk allgemein'!$F$15+1)))))/$F32,
SUM(OFFSET('2.5 CAPEX'!BQ35,0,-MIN($F32-1,COLUMN(BC32)-1),1,MIN($F32,COLUMN(BC32))))/$F32)))))),
IF(OR(ISNUMBER($D32)=FALSE,$F32=""),"",
IF(AND('2.5 CAPEX'!$L35&lt;&gt;"x",'2.5 CAPEX'!$M35&lt;&gt;"x"),0,
IF($F32=0,0,
IF(BL$4&lt;'2.1 Kraftwerk allgemein'!$F$16,0,
IF(BL$4='2.1 Kraftwerk allgemein'!$F$16,'2.5 CAPEX'!$J35/$F32,
IF(BL$4&lt;'2.1 Kraftwerk allgemein'!$F$16+$F32,
('2.5 CAPEX'!$J35+SUM(OFFSET('2.5 CAPEX'!BQ35,0,-MIN(MAX($F32-1-('2.1 Kraftwerk allgemein'!$F$16-'1.1 Allgemein'!$I$22+1),0),COLUMN(BC32)-1-('2.1 Kraftwerk allgemein'!$F$16-'1.1 Allgemein'!$I$22+1)),1,MIN(MAX($F32-('2.1 Kraftwerk allgemein'!$F$16-'1.1 Allgemein'!$I$22+1),1),COLUMN(BC32)-('2.1 Kraftwerk allgemein'!$F$16-'1.1 Allgemein'!$I$22+1)))))/$F32,
SUM(OFFSET('2.5 CAPEX'!BQ35,0,-MIN($F32-1,COLUMN(BC32)-1),1,MIN($F32,COLUMN(BC32))))/$F32)))))))</f>
        <v/>
      </c>
      <c r="BM32" s="199" t="str">
        <f ca="1">IF('2.1 Kraftwerk allgemein'!$F$15&lt;'1.1 Allgemein'!$I$22,
IF(OR(ISNUMBER($D32)=FALSE,$F32=""),"",
IF(AND('2.5 CAPEX'!$L35&lt;&gt;"x",'2.5 CAPEX'!$M35&lt;&gt;"x"),0,
IF($F32=0,0,
IF(BM$4&lt;'2.1 Kraftwerk allgemein'!$F$16,0,
IF(BM$4='2.1 Kraftwerk allgemein'!$F$16,'2.5 CAPEX'!$J35/$F32,
IF(BM$4&lt;'2.1 Kraftwerk allgemein'!$F$16+$F32,
('2.5 CAPEX'!$J35+SUM(OFFSET('2.5 CAPEX'!BR35,0,-MIN(MAX($F32-1-('2.1 Kraftwerk allgemein'!$F$16-'2.1 Kraftwerk allgemein'!$F$15+1),0),COLUMN(BD32)-1-('2.1 Kraftwerk allgemein'!$F$16-'2.1 Kraftwerk allgemein'!$F$15+1)),1,MIN(MAX($F32-('2.1 Kraftwerk allgemein'!$F$16-'2.1 Kraftwerk allgemein'!$F$15+1),1),COLUMN(BD32)-('2.1 Kraftwerk allgemein'!$F$16-'2.1 Kraftwerk allgemein'!$F$15+1)))))/$F32,
SUM(OFFSET('2.5 CAPEX'!BR35,0,-MIN($F32-1,COLUMN(BD32)-1),1,MIN($F32,COLUMN(BD32))))/$F32)))))),
IF(OR(ISNUMBER($D32)=FALSE,$F32=""),"",
IF(AND('2.5 CAPEX'!$L35&lt;&gt;"x",'2.5 CAPEX'!$M35&lt;&gt;"x"),0,
IF($F32=0,0,
IF(BM$4&lt;'2.1 Kraftwerk allgemein'!$F$16,0,
IF(BM$4='2.1 Kraftwerk allgemein'!$F$16,'2.5 CAPEX'!$J35/$F32,
IF(BM$4&lt;'2.1 Kraftwerk allgemein'!$F$16+$F32,
('2.5 CAPEX'!$J35+SUM(OFFSET('2.5 CAPEX'!BR35,0,-MIN(MAX($F32-1-('2.1 Kraftwerk allgemein'!$F$16-'1.1 Allgemein'!$I$22+1),0),COLUMN(BD32)-1-('2.1 Kraftwerk allgemein'!$F$16-'1.1 Allgemein'!$I$22+1)),1,MIN(MAX($F32-('2.1 Kraftwerk allgemein'!$F$16-'1.1 Allgemein'!$I$22+1),1),COLUMN(BD32)-('2.1 Kraftwerk allgemein'!$F$16-'1.1 Allgemein'!$I$22+1)))))/$F32,
SUM(OFFSET('2.5 CAPEX'!BR35,0,-MIN($F32-1,COLUMN(BD32)-1),1,MIN($F32,COLUMN(BD32))))/$F32)))))))</f>
        <v/>
      </c>
      <c r="BN32" s="199" t="str">
        <f ca="1">IF('2.1 Kraftwerk allgemein'!$F$15&lt;'1.1 Allgemein'!$I$22,
IF(OR(ISNUMBER($D32)=FALSE,$F32=""),"",
IF(AND('2.5 CAPEX'!$L35&lt;&gt;"x",'2.5 CAPEX'!$M35&lt;&gt;"x"),0,
IF($F32=0,0,
IF(BN$4&lt;'2.1 Kraftwerk allgemein'!$F$16,0,
IF(BN$4='2.1 Kraftwerk allgemein'!$F$16,'2.5 CAPEX'!$J35/$F32,
IF(BN$4&lt;'2.1 Kraftwerk allgemein'!$F$16+$F32,
('2.5 CAPEX'!$J35+SUM(OFFSET('2.5 CAPEX'!BS35,0,-MIN(MAX($F32-1-('2.1 Kraftwerk allgemein'!$F$16-'2.1 Kraftwerk allgemein'!$F$15+1),0),COLUMN(BE32)-1-('2.1 Kraftwerk allgemein'!$F$16-'2.1 Kraftwerk allgemein'!$F$15+1)),1,MIN(MAX($F32-('2.1 Kraftwerk allgemein'!$F$16-'2.1 Kraftwerk allgemein'!$F$15+1),1),COLUMN(BE32)-('2.1 Kraftwerk allgemein'!$F$16-'2.1 Kraftwerk allgemein'!$F$15+1)))))/$F32,
SUM(OFFSET('2.5 CAPEX'!BS35,0,-MIN($F32-1,COLUMN(BE32)-1),1,MIN($F32,COLUMN(BE32))))/$F32)))))),
IF(OR(ISNUMBER($D32)=FALSE,$F32=""),"",
IF(AND('2.5 CAPEX'!$L35&lt;&gt;"x",'2.5 CAPEX'!$M35&lt;&gt;"x"),0,
IF($F32=0,0,
IF(BN$4&lt;'2.1 Kraftwerk allgemein'!$F$16,0,
IF(BN$4='2.1 Kraftwerk allgemein'!$F$16,'2.5 CAPEX'!$J35/$F32,
IF(BN$4&lt;'2.1 Kraftwerk allgemein'!$F$16+$F32,
('2.5 CAPEX'!$J35+SUM(OFFSET('2.5 CAPEX'!BS35,0,-MIN(MAX($F32-1-('2.1 Kraftwerk allgemein'!$F$16-'1.1 Allgemein'!$I$22+1),0),COLUMN(BE32)-1-('2.1 Kraftwerk allgemein'!$F$16-'1.1 Allgemein'!$I$22+1)),1,MIN(MAX($F32-('2.1 Kraftwerk allgemein'!$F$16-'1.1 Allgemein'!$I$22+1),1),COLUMN(BE32)-('2.1 Kraftwerk allgemein'!$F$16-'1.1 Allgemein'!$I$22+1)))))/$F32,
SUM(OFFSET('2.5 CAPEX'!BS35,0,-MIN($F32-1,COLUMN(BE32)-1),1,MIN($F32,COLUMN(BE32))))/$F32)))))))</f>
        <v/>
      </c>
      <c r="BO32" s="199" t="str">
        <f ca="1">IF('2.1 Kraftwerk allgemein'!$F$15&lt;'1.1 Allgemein'!$I$22,
IF(OR(ISNUMBER($D32)=FALSE,$F32=""),"",
IF(AND('2.5 CAPEX'!$L35&lt;&gt;"x",'2.5 CAPEX'!$M35&lt;&gt;"x"),0,
IF($F32=0,0,
IF(BO$4&lt;'2.1 Kraftwerk allgemein'!$F$16,0,
IF(BO$4='2.1 Kraftwerk allgemein'!$F$16,'2.5 CAPEX'!$J35/$F32,
IF(BO$4&lt;'2.1 Kraftwerk allgemein'!$F$16+$F32,
('2.5 CAPEX'!$J35+SUM(OFFSET('2.5 CAPEX'!BT35,0,-MIN(MAX($F32-1-('2.1 Kraftwerk allgemein'!$F$16-'2.1 Kraftwerk allgemein'!$F$15+1),0),COLUMN(BF32)-1-('2.1 Kraftwerk allgemein'!$F$16-'2.1 Kraftwerk allgemein'!$F$15+1)),1,MIN(MAX($F32-('2.1 Kraftwerk allgemein'!$F$16-'2.1 Kraftwerk allgemein'!$F$15+1),1),COLUMN(BF32)-('2.1 Kraftwerk allgemein'!$F$16-'2.1 Kraftwerk allgemein'!$F$15+1)))))/$F32,
SUM(OFFSET('2.5 CAPEX'!BT35,0,-MIN($F32-1,COLUMN(BF32)-1),1,MIN($F32,COLUMN(BF32))))/$F32)))))),
IF(OR(ISNUMBER($D32)=FALSE,$F32=""),"",
IF(AND('2.5 CAPEX'!$L35&lt;&gt;"x",'2.5 CAPEX'!$M35&lt;&gt;"x"),0,
IF($F32=0,0,
IF(BO$4&lt;'2.1 Kraftwerk allgemein'!$F$16,0,
IF(BO$4='2.1 Kraftwerk allgemein'!$F$16,'2.5 CAPEX'!$J35/$F32,
IF(BO$4&lt;'2.1 Kraftwerk allgemein'!$F$16+$F32,
('2.5 CAPEX'!$J35+SUM(OFFSET('2.5 CAPEX'!BT35,0,-MIN(MAX($F32-1-('2.1 Kraftwerk allgemein'!$F$16-'1.1 Allgemein'!$I$22+1),0),COLUMN(BF32)-1-('2.1 Kraftwerk allgemein'!$F$16-'1.1 Allgemein'!$I$22+1)),1,MIN(MAX($F32-('2.1 Kraftwerk allgemein'!$F$16-'1.1 Allgemein'!$I$22+1),1),COLUMN(BF32)-('2.1 Kraftwerk allgemein'!$F$16-'1.1 Allgemein'!$I$22+1)))))/$F32,
SUM(OFFSET('2.5 CAPEX'!BT35,0,-MIN($F32-1,COLUMN(BF32)-1),1,MIN($F32,COLUMN(BF32))))/$F32)))))))</f>
        <v/>
      </c>
      <c r="BP32" s="199" t="str">
        <f ca="1">IF('2.1 Kraftwerk allgemein'!$F$15&lt;'1.1 Allgemein'!$I$22,
IF(OR(ISNUMBER($D32)=FALSE,$F32=""),"",
IF(AND('2.5 CAPEX'!$L35&lt;&gt;"x",'2.5 CAPEX'!$M35&lt;&gt;"x"),0,
IF($F32=0,0,
IF(BP$4&lt;'2.1 Kraftwerk allgemein'!$F$16,0,
IF(BP$4='2.1 Kraftwerk allgemein'!$F$16,'2.5 CAPEX'!$J35/$F32,
IF(BP$4&lt;'2.1 Kraftwerk allgemein'!$F$16+$F32,
('2.5 CAPEX'!$J35+SUM(OFFSET('2.5 CAPEX'!BU35,0,-MIN(MAX($F32-1-('2.1 Kraftwerk allgemein'!$F$16-'2.1 Kraftwerk allgemein'!$F$15+1),0),COLUMN(BG32)-1-('2.1 Kraftwerk allgemein'!$F$16-'2.1 Kraftwerk allgemein'!$F$15+1)),1,MIN(MAX($F32-('2.1 Kraftwerk allgemein'!$F$16-'2.1 Kraftwerk allgemein'!$F$15+1),1),COLUMN(BG32)-('2.1 Kraftwerk allgemein'!$F$16-'2.1 Kraftwerk allgemein'!$F$15+1)))))/$F32,
SUM(OFFSET('2.5 CAPEX'!BU35,0,-MIN($F32-1,COLUMN(BG32)-1),1,MIN($F32,COLUMN(BG32))))/$F32)))))),
IF(OR(ISNUMBER($D32)=FALSE,$F32=""),"",
IF(AND('2.5 CAPEX'!$L35&lt;&gt;"x",'2.5 CAPEX'!$M35&lt;&gt;"x"),0,
IF($F32=0,0,
IF(BP$4&lt;'2.1 Kraftwerk allgemein'!$F$16,0,
IF(BP$4='2.1 Kraftwerk allgemein'!$F$16,'2.5 CAPEX'!$J35/$F32,
IF(BP$4&lt;'2.1 Kraftwerk allgemein'!$F$16+$F32,
('2.5 CAPEX'!$J35+SUM(OFFSET('2.5 CAPEX'!BU35,0,-MIN(MAX($F32-1-('2.1 Kraftwerk allgemein'!$F$16-'1.1 Allgemein'!$I$22+1),0),COLUMN(BG32)-1-('2.1 Kraftwerk allgemein'!$F$16-'1.1 Allgemein'!$I$22+1)),1,MIN(MAX($F32-('2.1 Kraftwerk allgemein'!$F$16-'1.1 Allgemein'!$I$22+1),1),COLUMN(BG32)-('2.1 Kraftwerk allgemein'!$F$16-'1.1 Allgemein'!$I$22+1)))))/$F32,
SUM(OFFSET('2.5 CAPEX'!BU35,0,-MIN($F32-1,COLUMN(BG32)-1),1,MIN($F32,COLUMN(BG32))))/$F32)))))))</f>
        <v/>
      </c>
      <c r="BQ32" s="199" t="str">
        <f ca="1">IF('2.1 Kraftwerk allgemein'!$F$15&lt;'1.1 Allgemein'!$I$22,
IF(OR(ISNUMBER($D32)=FALSE,$F32=""),"",
IF(AND('2.5 CAPEX'!$L35&lt;&gt;"x",'2.5 CAPEX'!$M35&lt;&gt;"x"),0,
IF($F32=0,0,
IF(BQ$4&lt;'2.1 Kraftwerk allgemein'!$F$16,0,
IF(BQ$4='2.1 Kraftwerk allgemein'!$F$16,'2.5 CAPEX'!$J35/$F32,
IF(BQ$4&lt;'2.1 Kraftwerk allgemein'!$F$16+$F32,
('2.5 CAPEX'!$J35+SUM(OFFSET('2.5 CAPEX'!BV35,0,-MIN(MAX($F32-1-('2.1 Kraftwerk allgemein'!$F$16-'2.1 Kraftwerk allgemein'!$F$15+1),0),COLUMN(BH32)-1-('2.1 Kraftwerk allgemein'!$F$16-'2.1 Kraftwerk allgemein'!$F$15+1)),1,MIN(MAX($F32-('2.1 Kraftwerk allgemein'!$F$16-'2.1 Kraftwerk allgemein'!$F$15+1),1),COLUMN(BH32)-('2.1 Kraftwerk allgemein'!$F$16-'2.1 Kraftwerk allgemein'!$F$15+1)))))/$F32,
SUM(OFFSET('2.5 CAPEX'!BV35,0,-MIN($F32-1,COLUMN(BH32)-1),1,MIN($F32,COLUMN(BH32))))/$F32)))))),
IF(OR(ISNUMBER($D32)=FALSE,$F32=""),"",
IF(AND('2.5 CAPEX'!$L35&lt;&gt;"x",'2.5 CAPEX'!$M35&lt;&gt;"x"),0,
IF($F32=0,0,
IF(BQ$4&lt;'2.1 Kraftwerk allgemein'!$F$16,0,
IF(BQ$4='2.1 Kraftwerk allgemein'!$F$16,'2.5 CAPEX'!$J35/$F32,
IF(BQ$4&lt;'2.1 Kraftwerk allgemein'!$F$16+$F32,
('2.5 CAPEX'!$J35+SUM(OFFSET('2.5 CAPEX'!BV35,0,-MIN(MAX($F32-1-('2.1 Kraftwerk allgemein'!$F$16-'1.1 Allgemein'!$I$22+1),0),COLUMN(BH32)-1-('2.1 Kraftwerk allgemein'!$F$16-'1.1 Allgemein'!$I$22+1)),1,MIN(MAX($F32-('2.1 Kraftwerk allgemein'!$F$16-'1.1 Allgemein'!$I$22+1),1),COLUMN(BH32)-('2.1 Kraftwerk allgemein'!$F$16-'1.1 Allgemein'!$I$22+1)))))/$F32,
SUM(OFFSET('2.5 CAPEX'!BV35,0,-MIN($F32-1,COLUMN(BH32)-1),1,MIN($F32,COLUMN(BH32))))/$F32)))))))</f>
        <v/>
      </c>
      <c r="BR32" s="199" t="str">
        <f ca="1">IF('2.1 Kraftwerk allgemein'!$F$15&lt;'1.1 Allgemein'!$I$22,
IF(OR(ISNUMBER($D32)=FALSE,$F32=""),"",
IF(AND('2.5 CAPEX'!$L35&lt;&gt;"x",'2.5 CAPEX'!$M35&lt;&gt;"x"),0,
IF($F32=0,0,
IF(BR$4&lt;'2.1 Kraftwerk allgemein'!$F$16,0,
IF(BR$4='2.1 Kraftwerk allgemein'!$F$16,'2.5 CAPEX'!$J35/$F32,
IF(BR$4&lt;'2.1 Kraftwerk allgemein'!$F$16+$F32,
('2.5 CAPEX'!$J35+SUM(OFFSET('2.5 CAPEX'!BW35,0,-MIN(MAX($F32-1-('2.1 Kraftwerk allgemein'!$F$16-'2.1 Kraftwerk allgemein'!$F$15+1),0),COLUMN(BI32)-1-('2.1 Kraftwerk allgemein'!$F$16-'2.1 Kraftwerk allgemein'!$F$15+1)),1,MIN(MAX($F32-('2.1 Kraftwerk allgemein'!$F$16-'2.1 Kraftwerk allgemein'!$F$15+1),1),COLUMN(BI32)-('2.1 Kraftwerk allgemein'!$F$16-'2.1 Kraftwerk allgemein'!$F$15+1)))))/$F32,
SUM(OFFSET('2.5 CAPEX'!BW35,0,-MIN($F32-1,COLUMN(BI32)-1),1,MIN($F32,COLUMN(BI32))))/$F32)))))),
IF(OR(ISNUMBER($D32)=FALSE,$F32=""),"",
IF(AND('2.5 CAPEX'!$L35&lt;&gt;"x",'2.5 CAPEX'!$M35&lt;&gt;"x"),0,
IF($F32=0,0,
IF(BR$4&lt;'2.1 Kraftwerk allgemein'!$F$16,0,
IF(BR$4='2.1 Kraftwerk allgemein'!$F$16,'2.5 CAPEX'!$J35/$F32,
IF(BR$4&lt;'2.1 Kraftwerk allgemein'!$F$16+$F32,
('2.5 CAPEX'!$J35+SUM(OFFSET('2.5 CAPEX'!BW35,0,-MIN(MAX($F32-1-('2.1 Kraftwerk allgemein'!$F$16-'1.1 Allgemein'!$I$22+1),0),COLUMN(BI32)-1-('2.1 Kraftwerk allgemein'!$F$16-'1.1 Allgemein'!$I$22+1)),1,MIN(MAX($F32-('2.1 Kraftwerk allgemein'!$F$16-'1.1 Allgemein'!$I$22+1),1),COLUMN(BI32)-('2.1 Kraftwerk allgemein'!$F$16-'1.1 Allgemein'!$I$22+1)))))/$F32,
SUM(OFFSET('2.5 CAPEX'!BW35,0,-MIN($F32-1,COLUMN(BI32)-1),1,MIN($F32,COLUMN(BI32))))/$F32)))))))</f>
        <v/>
      </c>
      <c r="BS32" s="199" t="str">
        <f ca="1">IF('2.1 Kraftwerk allgemein'!$F$15&lt;'1.1 Allgemein'!$I$22,
IF(OR(ISNUMBER($D32)=FALSE,$F32=""),"",
IF(AND('2.5 CAPEX'!$L35&lt;&gt;"x",'2.5 CAPEX'!$M35&lt;&gt;"x"),0,
IF($F32=0,0,
IF(BS$4&lt;'2.1 Kraftwerk allgemein'!$F$16,0,
IF(BS$4='2.1 Kraftwerk allgemein'!$F$16,'2.5 CAPEX'!$J35/$F32,
IF(BS$4&lt;'2.1 Kraftwerk allgemein'!$F$16+$F32,
('2.5 CAPEX'!$J35+SUM(OFFSET('2.5 CAPEX'!BX35,0,-MIN(MAX($F32-1-('2.1 Kraftwerk allgemein'!$F$16-'2.1 Kraftwerk allgemein'!$F$15+1),0),COLUMN(BJ32)-1-('2.1 Kraftwerk allgemein'!$F$16-'2.1 Kraftwerk allgemein'!$F$15+1)),1,MIN(MAX($F32-('2.1 Kraftwerk allgemein'!$F$16-'2.1 Kraftwerk allgemein'!$F$15+1),1),COLUMN(BJ32)-('2.1 Kraftwerk allgemein'!$F$16-'2.1 Kraftwerk allgemein'!$F$15+1)))))/$F32,
SUM(OFFSET('2.5 CAPEX'!BX35,0,-MIN($F32-1,COLUMN(BJ32)-1),1,MIN($F32,COLUMN(BJ32))))/$F32)))))),
IF(OR(ISNUMBER($D32)=FALSE,$F32=""),"",
IF(AND('2.5 CAPEX'!$L35&lt;&gt;"x",'2.5 CAPEX'!$M35&lt;&gt;"x"),0,
IF($F32=0,0,
IF(BS$4&lt;'2.1 Kraftwerk allgemein'!$F$16,0,
IF(BS$4='2.1 Kraftwerk allgemein'!$F$16,'2.5 CAPEX'!$J35/$F32,
IF(BS$4&lt;'2.1 Kraftwerk allgemein'!$F$16+$F32,
('2.5 CAPEX'!$J35+SUM(OFFSET('2.5 CAPEX'!BX35,0,-MIN(MAX($F32-1-('2.1 Kraftwerk allgemein'!$F$16-'1.1 Allgemein'!$I$22+1),0),COLUMN(BJ32)-1-('2.1 Kraftwerk allgemein'!$F$16-'1.1 Allgemein'!$I$22+1)),1,MIN(MAX($F32-('2.1 Kraftwerk allgemein'!$F$16-'1.1 Allgemein'!$I$22+1),1),COLUMN(BJ32)-('2.1 Kraftwerk allgemein'!$F$16-'1.1 Allgemein'!$I$22+1)))))/$F32,
SUM(OFFSET('2.5 CAPEX'!BX35,0,-MIN($F32-1,COLUMN(BJ32)-1),1,MIN($F32,COLUMN(BJ32))))/$F32)))))))</f>
        <v/>
      </c>
      <c r="BT32" s="199" t="str">
        <f ca="1">IF('2.1 Kraftwerk allgemein'!$F$15&lt;'1.1 Allgemein'!$I$22,
IF(OR(ISNUMBER($D32)=FALSE,$F32=""),"",
IF(AND('2.5 CAPEX'!$L35&lt;&gt;"x",'2.5 CAPEX'!$M35&lt;&gt;"x"),0,
IF($F32=0,0,
IF(BT$4&lt;'2.1 Kraftwerk allgemein'!$F$16,0,
IF(BT$4='2.1 Kraftwerk allgemein'!$F$16,'2.5 CAPEX'!$J35/$F32,
IF(BT$4&lt;'2.1 Kraftwerk allgemein'!$F$16+$F32,
('2.5 CAPEX'!$J35+SUM(OFFSET('2.5 CAPEX'!BY35,0,-MIN(MAX($F32-1-('2.1 Kraftwerk allgemein'!$F$16-'2.1 Kraftwerk allgemein'!$F$15+1),0),COLUMN(BK32)-1-('2.1 Kraftwerk allgemein'!$F$16-'2.1 Kraftwerk allgemein'!$F$15+1)),1,MIN(MAX($F32-('2.1 Kraftwerk allgemein'!$F$16-'2.1 Kraftwerk allgemein'!$F$15+1),1),COLUMN(BK32)-('2.1 Kraftwerk allgemein'!$F$16-'2.1 Kraftwerk allgemein'!$F$15+1)))))/$F32,
SUM(OFFSET('2.5 CAPEX'!BY35,0,-MIN($F32-1,COLUMN(BK32)-1),1,MIN($F32,COLUMN(BK32))))/$F32)))))),
IF(OR(ISNUMBER($D32)=FALSE,$F32=""),"",
IF(AND('2.5 CAPEX'!$L35&lt;&gt;"x",'2.5 CAPEX'!$M35&lt;&gt;"x"),0,
IF($F32=0,0,
IF(BT$4&lt;'2.1 Kraftwerk allgemein'!$F$16,0,
IF(BT$4='2.1 Kraftwerk allgemein'!$F$16,'2.5 CAPEX'!$J35/$F32,
IF(BT$4&lt;'2.1 Kraftwerk allgemein'!$F$16+$F32,
('2.5 CAPEX'!$J35+SUM(OFFSET('2.5 CAPEX'!BY35,0,-MIN(MAX($F32-1-('2.1 Kraftwerk allgemein'!$F$16-'1.1 Allgemein'!$I$22+1),0),COLUMN(BK32)-1-('2.1 Kraftwerk allgemein'!$F$16-'1.1 Allgemein'!$I$22+1)),1,MIN(MAX($F32-('2.1 Kraftwerk allgemein'!$F$16-'1.1 Allgemein'!$I$22+1),1),COLUMN(BK32)-('2.1 Kraftwerk allgemein'!$F$16-'1.1 Allgemein'!$I$22+1)))))/$F32,
SUM(OFFSET('2.5 CAPEX'!BY35,0,-MIN($F32-1,COLUMN(BK32)-1),1,MIN($F32,COLUMN(BK32))))/$F32)))))))</f>
        <v/>
      </c>
      <c r="BU32" s="199" t="str">
        <f ca="1">IF('2.1 Kraftwerk allgemein'!$F$15&lt;'1.1 Allgemein'!$I$22,
IF(OR(ISNUMBER($D32)=FALSE,$F32=""),"",
IF(AND('2.5 CAPEX'!$L35&lt;&gt;"x",'2.5 CAPEX'!$M35&lt;&gt;"x"),0,
IF($F32=0,0,
IF(BU$4&lt;'2.1 Kraftwerk allgemein'!$F$16,0,
IF(BU$4='2.1 Kraftwerk allgemein'!$F$16,'2.5 CAPEX'!$J35/$F32,
IF(BU$4&lt;'2.1 Kraftwerk allgemein'!$F$16+$F32,
('2.5 CAPEX'!$J35+SUM(OFFSET('2.5 CAPEX'!BZ35,0,-MIN(MAX($F32-1-('2.1 Kraftwerk allgemein'!$F$16-'2.1 Kraftwerk allgemein'!$F$15+1),0),COLUMN(BL32)-1-('2.1 Kraftwerk allgemein'!$F$16-'2.1 Kraftwerk allgemein'!$F$15+1)),1,MIN(MAX($F32-('2.1 Kraftwerk allgemein'!$F$16-'2.1 Kraftwerk allgemein'!$F$15+1),1),COLUMN(BL32)-('2.1 Kraftwerk allgemein'!$F$16-'2.1 Kraftwerk allgemein'!$F$15+1)))))/$F32,
SUM(OFFSET('2.5 CAPEX'!BZ35,0,-MIN($F32-1,COLUMN(BL32)-1),1,MIN($F32,COLUMN(BL32))))/$F32)))))),
IF(OR(ISNUMBER($D32)=FALSE,$F32=""),"",
IF(AND('2.5 CAPEX'!$L35&lt;&gt;"x",'2.5 CAPEX'!$M35&lt;&gt;"x"),0,
IF($F32=0,0,
IF(BU$4&lt;'2.1 Kraftwerk allgemein'!$F$16,0,
IF(BU$4='2.1 Kraftwerk allgemein'!$F$16,'2.5 CAPEX'!$J35/$F32,
IF(BU$4&lt;'2.1 Kraftwerk allgemein'!$F$16+$F32,
('2.5 CAPEX'!$J35+SUM(OFFSET('2.5 CAPEX'!BZ35,0,-MIN(MAX($F32-1-('2.1 Kraftwerk allgemein'!$F$16-'1.1 Allgemein'!$I$22+1),0),COLUMN(BL32)-1-('2.1 Kraftwerk allgemein'!$F$16-'1.1 Allgemein'!$I$22+1)),1,MIN(MAX($F32-('2.1 Kraftwerk allgemein'!$F$16-'1.1 Allgemein'!$I$22+1),1),COLUMN(BL32)-('2.1 Kraftwerk allgemein'!$F$16-'1.1 Allgemein'!$I$22+1)))))/$F32,
SUM(OFFSET('2.5 CAPEX'!BZ35,0,-MIN($F32-1,COLUMN(BL32)-1),1,MIN($F32,COLUMN(BL32))))/$F32)))))))</f>
        <v/>
      </c>
      <c r="BV32" s="199" t="str">
        <f ca="1">IF('2.1 Kraftwerk allgemein'!$F$15&lt;'1.1 Allgemein'!$I$22,
IF(OR(ISNUMBER($D32)=FALSE,$F32=""),"",
IF(AND('2.5 CAPEX'!$L35&lt;&gt;"x",'2.5 CAPEX'!$M35&lt;&gt;"x"),0,
IF($F32=0,0,
IF(BV$4&lt;'2.1 Kraftwerk allgemein'!$F$16,0,
IF(BV$4='2.1 Kraftwerk allgemein'!$F$16,'2.5 CAPEX'!$J35/$F32,
IF(BV$4&lt;'2.1 Kraftwerk allgemein'!$F$16+$F32,
('2.5 CAPEX'!$J35+SUM(OFFSET('2.5 CAPEX'!CA35,0,-MIN(MAX($F32-1-('2.1 Kraftwerk allgemein'!$F$16-'2.1 Kraftwerk allgemein'!$F$15+1),0),COLUMN(BM32)-1-('2.1 Kraftwerk allgemein'!$F$16-'2.1 Kraftwerk allgemein'!$F$15+1)),1,MIN(MAX($F32-('2.1 Kraftwerk allgemein'!$F$16-'2.1 Kraftwerk allgemein'!$F$15+1),1),COLUMN(BM32)-('2.1 Kraftwerk allgemein'!$F$16-'2.1 Kraftwerk allgemein'!$F$15+1)))))/$F32,
SUM(OFFSET('2.5 CAPEX'!CA35,0,-MIN($F32-1,COLUMN(BM32)-1),1,MIN($F32,COLUMN(BM32))))/$F32)))))),
IF(OR(ISNUMBER($D32)=FALSE,$F32=""),"",
IF(AND('2.5 CAPEX'!$L35&lt;&gt;"x",'2.5 CAPEX'!$M35&lt;&gt;"x"),0,
IF($F32=0,0,
IF(BV$4&lt;'2.1 Kraftwerk allgemein'!$F$16,0,
IF(BV$4='2.1 Kraftwerk allgemein'!$F$16,'2.5 CAPEX'!$J35/$F32,
IF(BV$4&lt;'2.1 Kraftwerk allgemein'!$F$16+$F32,
('2.5 CAPEX'!$J35+SUM(OFFSET('2.5 CAPEX'!CA35,0,-MIN(MAX($F32-1-('2.1 Kraftwerk allgemein'!$F$16-'1.1 Allgemein'!$I$22+1),0),COLUMN(BM32)-1-('2.1 Kraftwerk allgemein'!$F$16-'1.1 Allgemein'!$I$22+1)),1,MIN(MAX($F32-('2.1 Kraftwerk allgemein'!$F$16-'1.1 Allgemein'!$I$22+1),1),COLUMN(BM32)-('2.1 Kraftwerk allgemein'!$F$16-'1.1 Allgemein'!$I$22+1)))))/$F32,
SUM(OFFSET('2.5 CAPEX'!CA35,0,-MIN($F32-1,COLUMN(BM32)-1),1,MIN($F32,COLUMN(BM32))))/$F32)))))))</f>
        <v/>
      </c>
      <c r="BW32" s="199" t="str">
        <f ca="1">IF('2.1 Kraftwerk allgemein'!$F$15&lt;'1.1 Allgemein'!$I$22,
IF(OR(ISNUMBER($D32)=FALSE,$F32=""),"",
IF(AND('2.5 CAPEX'!$L35&lt;&gt;"x",'2.5 CAPEX'!$M35&lt;&gt;"x"),0,
IF($F32=0,0,
IF(BW$4&lt;'2.1 Kraftwerk allgemein'!$F$16,0,
IF(BW$4='2.1 Kraftwerk allgemein'!$F$16,'2.5 CAPEX'!$J35/$F32,
IF(BW$4&lt;'2.1 Kraftwerk allgemein'!$F$16+$F32,
('2.5 CAPEX'!$J35+SUM(OFFSET('2.5 CAPEX'!CB35,0,-MIN(MAX($F32-1-('2.1 Kraftwerk allgemein'!$F$16-'2.1 Kraftwerk allgemein'!$F$15+1),0),COLUMN(BN32)-1-('2.1 Kraftwerk allgemein'!$F$16-'2.1 Kraftwerk allgemein'!$F$15+1)),1,MIN(MAX($F32-('2.1 Kraftwerk allgemein'!$F$16-'2.1 Kraftwerk allgemein'!$F$15+1),1),COLUMN(BN32)-('2.1 Kraftwerk allgemein'!$F$16-'2.1 Kraftwerk allgemein'!$F$15+1)))))/$F32,
SUM(OFFSET('2.5 CAPEX'!CB35,0,-MIN($F32-1,COLUMN(BN32)-1),1,MIN($F32,COLUMN(BN32))))/$F32)))))),
IF(OR(ISNUMBER($D32)=FALSE,$F32=""),"",
IF(AND('2.5 CAPEX'!$L35&lt;&gt;"x",'2.5 CAPEX'!$M35&lt;&gt;"x"),0,
IF($F32=0,0,
IF(BW$4&lt;'2.1 Kraftwerk allgemein'!$F$16,0,
IF(BW$4='2.1 Kraftwerk allgemein'!$F$16,'2.5 CAPEX'!$J35/$F32,
IF(BW$4&lt;'2.1 Kraftwerk allgemein'!$F$16+$F32,
('2.5 CAPEX'!$J35+SUM(OFFSET('2.5 CAPEX'!CB35,0,-MIN(MAX($F32-1-('2.1 Kraftwerk allgemein'!$F$16-'1.1 Allgemein'!$I$22+1),0),COLUMN(BN32)-1-('2.1 Kraftwerk allgemein'!$F$16-'1.1 Allgemein'!$I$22+1)),1,MIN(MAX($F32-('2.1 Kraftwerk allgemein'!$F$16-'1.1 Allgemein'!$I$22+1),1),COLUMN(BN32)-('2.1 Kraftwerk allgemein'!$F$16-'1.1 Allgemein'!$I$22+1)))))/$F32,
SUM(OFFSET('2.5 CAPEX'!CB35,0,-MIN($F32-1,COLUMN(BN32)-1),1,MIN($F32,COLUMN(BN32))))/$F32)))))))</f>
        <v/>
      </c>
      <c r="BX32" s="199" t="str">
        <f ca="1">IF('2.1 Kraftwerk allgemein'!$F$15&lt;'1.1 Allgemein'!$I$22,
IF(OR(ISNUMBER($D32)=FALSE,$F32=""),"",
IF(AND('2.5 CAPEX'!$L35&lt;&gt;"x",'2.5 CAPEX'!$M35&lt;&gt;"x"),0,
IF($F32=0,0,
IF(BX$4&lt;'2.1 Kraftwerk allgemein'!$F$16,0,
IF(BX$4='2.1 Kraftwerk allgemein'!$F$16,'2.5 CAPEX'!$J35/$F32,
IF(BX$4&lt;'2.1 Kraftwerk allgemein'!$F$16+$F32,
('2.5 CAPEX'!$J35+SUM(OFFSET('2.5 CAPEX'!CC35,0,-MIN(MAX($F32-1-('2.1 Kraftwerk allgemein'!$F$16-'2.1 Kraftwerk allgemein'!$F$15+1),0),COLUMN(BO32)-1-('2.1 Kraftwerk allgemein'!$F$16-'2.1 Kraftwerk allgemein'!$F$15+1)),1,MIN(MAX($F32-('2.1 Kraftwerk allgemein'!$F$16-'2.1 Kraftwerk allgemein'!$F$15+1),1),COLUMN(BO32)-('2.1 Kraftwerk allgemein'!$F$16-'2.1 Kraftwerk allgemein'!$F$15+1)))))/$F32,
SUM(OFFSET('2.5 CAPEX'!CC35,0,-MIN($F32-1,COLUMN(BO32)-1),1,MIN($F32,COLUMN(BO32))))/$F32)))))),
IF(OR(ISNUMBER($D32)=FALSE,$F32=""),"",
IF(AND('2.5 CAPEX'!$L35&lt;&gt;"x",'2.5 CAPEX'!$M35&lt;&gt;"x"),0,
IF($F32=0,0,
IF(BX$4&lt;'2.1 Kraftwerk allgemein'!$F$16,0,
IF(BX$4='2.1 Kraftwerk allgemein'!$F$16,'2.5 CAPEX'!$J35/$F32,
IF(BX$4&lt;'2.1 Kraftwerk allgemein'!$F$16+$F32,
('2.5 CAPEX'!$J35+SUM(OFFSET('2.5 CAPEX'!CC35,0,-MIN(MAX($F32-1-('2.1 Kraftwerk allgemein'!$F$16-'1.1 Allgemein'!$I$22+1),0),COLUMN(BO32)-1-('2.1 Kraftwerk allgemein'!$F$16-'1.1 Allgemein'!$I$22+1)),1,MIN(MAX($F32-('2.1 Kraftwerk allgemein'!$F$16-'1.1 Allgemein'!$I$22+1),1),COLUMN(BO32)-('2.1 Kraftwerk allgemein'!$F$16-'1.1 Allgemein'!$I$22+1)))))/$F32,
SUM(OFFSET('2.5 CAPEX'!CC35,0,-MIN($F32-1,COLUMN(BO32)-1),1,MIN($F32,COLUMN(BO32))))/$F32)))))))</f>
        <v/>
      </c>
      <c r="BY32" s="199" t="str">
        <f ca="1">IF('2.1 Kraftwerk allgemein'!$F$15&lt;'1.1 Allgemein'!$I$22,
IF(OR(ISNUMBER($D32)=FALSE,$F32=""),"",
IF(AND('2.5 CAPEX'!$L35&lt;&gt;"x",'2.5 CAPEX'!$M35&lt;&gt;"x"),0,
IF($F32=0,0,
IF(BY$4&lt;'2.1 Kraftwerk allgemein'!$F$16,0,
IF(BY$4='2.1 Kraftwerk allgemein'!$F$16,'2.5 CAPEX'!$J35/$F32,
IF(BY$4&lt;'2.1 Kraftwerk allgemein'!$F$16+$F32,
('2.5 CAPEX'!$J35+SUM(OFFSET('2.5 CAPEX'!CD35,0,-MIN(MAX($F32-1-('2.1 Kraftwerk allgemein'!$F$16-'2.1 Kraftwerk allgemein'!$F$15+1),0),COLUMN(BP32)-1-('2.1 Kraftwerk allgemein'!$F$16-'2.1 Kraftwerk allgemein'!$F$15+1)),1,MIN(MAX($F32-('2.1 Kraftwerk allgemein'!$F$16-'2.1 Kraftwerk allgemein'!$F$15+1),1),COLUMN(BP32)-('2.1 Kraftwerk allgemein'!$F$16-'2.1 Kraftwerk allgemein'!$F$15+1)))))/$F32,
SUM(OFFSET('2.5 CAPEX'!CD35,0,-MIN($F32-1,COLUMN(BP32)-1),1,MIN($F32,COLUMN(BP32))))/$F32)))))),
IF(OR(ISNUMBER($D32)=FALSE,$F32=""),"",
IF(AND('2.5 CAPEX'!$L35&lt;&gt;"x",'2.5 CAPEX'!$M35&lt;&gt;"x"),0,
IF($F32=0,0,
IF(BY$4&lt;'2.1 Kraftwerk allgemein'!$F$16,0,
IF(BY$4='2.1 Kraftwerk allgemein'!$F$16,'2.5 CAPEX'!$J35/$F32,
IF(BY$4&lt;'2.1 Kraftwerk allgemein'!$F$16+$F32,
('2.5 CAPEX'!$J35+SUM(OFFSET('2.5 CAPEX'!CD35,0,-MIN(MAX($F32-1-('2.1 Kraftwerk allgemein'!$F$16-'1.1 Allgemein'!$I$22+1),0),COLUMN(BP32)-1-('2.1 Kraftwerk allgemein'!$F$16-'1.1 Allgemein'!$I$22+1)),1,MIN(MAX($F32-('2.1 Kraftwerk allgemein'!$F$16-'1.1 Allgemein'!$I$22+1),1),COLUMN(BP32)-('2.1 Kraftwerk allgemein'!$F$16-'1.1 Allgemein'!$I$22+1)))))/$F32,
SUM(OFFSET('2.5 CAPEX'!CD35,0,-MIN($F32-1,COLUMN(BP32)-1),1,MIN($F32,COLUMN(BP32))))/$F32)))))))</f>
        <v/>
      </c>
      <c r="BZ32" s="199" t="str">
        <f ca="1">IF('2.1 Kraftwerk allgemein'!$F$15&lt;'1.1 Allgemein'!$I$22,
IF(OR(ISNUMBER($D32)=FALSE,$F32=""),"",
IF(AND('2.5 CAPEX'!$L35&lt;&gt;"x",'2.5 CAPEX'!$M35&lt;&gt;"x"),0,
IF($F32=0,0,
IF(BZ$4&lt;'2.1 Kraftwerk allgemein'!$F$16,0,
IF(BZ$4='2.1 Kraftwerk allgemein'!$F$16,'2.5 CAPEX'!$J35/$F32,
IF(BZ$4&lt;'2.1 Kraftwerk allgemein'!$F$16+$F32,
('2.5 CAPEX'!$J35+SUM(OFFSET('2.5 CAPEX'!CE35,0,-MIN(MAX($F32-1-('2.1 Kraftwerk allgemein'!$F$16-'2.1 Kraftwerk allgemein'!$F$15+1),0),COLUMN(BQ32)-1-('2.1 Kraftwerk allgemein'!$F$16-'2.1 Kraftwerk allgemein'!$F$15+1)),1,MIN(MAX($F32-('2.1 Kraftwerk allgemein'!$F$16-'2.1 Kraftwerk allgemein'!$F$15+1),1),COLUMN(BQ32)-('2.1 Kraftwerk allgemein'!$F$16-'2.1 Kraftwerk allgemein'!$F$15+1)))))/$F32,
SUM(OFFSET('2.5 CAPEX'!CE35,0,-MIN($F32-1,COLUMN(BQ32)-1),1,MIN($F32,COLUMN(BQ32))))/$F32)))))),
IF(OR(ISNUMBER($D32)=FALSE,$F32=""),"",
IF(AND('2.5 CAPEX'!$L35&lt;&gt;"x",'2.5 CAPEX'!$M35&lt;&gt;"x"),0,
IF($F32=0,0,
IF(BZ$4&lt;'2.1 Kraftwerk allgemein'!$F$16,0,
IF(BZ$4='2.1 Kraftwerk allgemein'!$F$16,'2.5 CAPEX'!$J35/$F32,
IF(BZ$4&lt;'2.1 Kraftwerk allgemein'!$F$16+$F32,
('2.5 CAPEX'!$J35+SUM(OFFSET('2.5 CAPEX'!CE35,0,-MIN(MAX($F32-1-('2.1 Kraftwerk allgemein'!$F$16-'1.1 Allgemein'!$I$22+1),0),COLUMN(BQ32)-1-('2.1 Kraftwerk allgemein'!$F$16-'1.1 Allgemein'!$I$22+1)),1,MIN(MAX($F32-('2.1 Kraftwerk allgemein'!$F$16-'1.1 Allgemein'!$I$22+1),1),COLUMN(BQ32)-('2.1 Kraftwerk allgemein'!$F$16-'1.1 Allgemein'!$I$22+1)))))/$F32,
SUM(OFFSET('2.5 CAPEX'!CE35,0,-MIN($F32-1,COLUMN(BQ32)-1),1,MIN($F32,COLUMN(BQ32))))/$F32)))))))</f>
        <v/>
      </c>
      <c r="CA32" s="199" t="str">
        <f ca="1">IF('2.1 Kraftwerk allgemein'!$F$15&lt;'1.1 Allgemein'!$I$22,
IF(OR(ISNUMBER($D32)=FALSE,$F32=""),"",
IF(AND('2.5 CAPEX'!$L35&lt;&gt;"x",'2.5 CAPEX'!$M35&lt;&gt;"x"),0,
IF($F32=0,0,
IF(CA$4&lt;'2.1 Kraftwerk allgemein'!$F$16,0,
IF(CA$4='2.1 Kraftwerk allgemein'!$F$16,'2.5 CAPEX'!$J35/$F32,
IF(CA$4&lt;'2.1 Kraftwerk allgemein'!$F$16+$F32,
('2.5 CAPEX'!$J35+SUM(OFFSET('2.5 CAPEX'!CF35,0,-MIN(MAX($F32-1-('2.1 Kraftwerk allgemein'!$F$16-'2.1 Kraftwerk allgemein'!$F$15+1),0),COLUMN(BR32)-1-('2.1 Kraftwerk allgemein'!$F$16-'2.1 Kraftwerk allgemein'!$F$15+1)),1,MIN(MAX($F32-('2.1 Kraftwerk allgemein'!$F$16-'2.1 Kraftwerk allgemein'!$F$15+1),1),COLUMN(BR32)-('2.1 Kraftwerk allgemein'!$F$16-'2.1 Kraftwerk allgemein'!$F$15+1)))))/$F32,
SUM(OFFSET('2.5 CAPEX'!CF35,0,-MIN($F32-1,COLUMN(BR32)-1),1,MIN($F32,COLUMN(BR32))))/$F32)))))),
IF(OR(ISNUMBER($D32)=FALSE,$F32=""),"",
IF(AND('2.5 CAPEX'!$L35&lt;&gt;"x",'2.5 CAPEX'!$M35&lt;&gt;"x"),0,
IF($F32=0,0,
IF(CA$4&lt;'2.1 Kraftwerk allgemein'!$F$16,0,
IF(CA$4='2.1 Kraftwerk allgemein'!$F$16,'2.5 CAPEX'!$J35/$F32,
IF(CA$4&lt;'2.1 Kraftwerk allgemein'!$F$16+$F32,
('2.5 CAPEX'!$J35+SUM(OFFSET('2.5 CAPEX'!CF35,0,-MIN(MAX($F32-1-('2.1 Kraftwerk allgemein'!$F$16-'1.1 Allgemein'!$I$22+1),0),COLUMN(BR32)-1-('2.1 Kraftwerk allgemein'!$F$16-'1.1 Allgemein'!$I$22+1)),1,MIN(MAX($F32-('2.1 Kraftwerk allgemein'!$F$16-'1.1 Allgemein'!$I$22+1),1),COLUMN(BR32)-('2.1 Kraftwerk allgemein'!$F$16-'1.1 Allgemein'!$I$22+1)))))/$F32,
SUM(OFFSET('2.5 CAPEX'!CF35,0,-MIN($F32-1,COLUMN(BR32)-1),1,MIN($F32,COLUMN(BR32))))/$F32)))))))</f>
        <v/>
      </c>
      <c r="CB32" s="199" t="str">
        <f ca="1">IF('2.1 Kraftwerk allgemein'!$F$15&lt;'1.1 Allgemein'!$I$22,
IF(OR(ISNUMBER($D32)=FALSE,$F32=""),"",
IF(AND('2.5 CAPEX'!$L35&lt;&gt;"x",'2.5 CAPEX'!$M35&lt;&gt;"x"),0,
IF($F32=0,0,
IF(CB$4&lt;'2.1 Kraftwerk allgemein'!$F$16,0,
IF(CB$4='2.1 Kraftwerk allgemein'!$F$16,'2.5 CAPEX'!$J35/$F32,
IF(CB$4&lt;'2.1 Kraftwerk allgemein'!$F$16+$F32,
('2.5 CAPEX'!$J35+SUM(OFFSET('2.5 CAPEX'!CG35,0,-MIN(MAX($F32-1-('2.1 Kraftwerk allgemein'!$F$16-'2.1 Kraftwerk allgemein'!$F$15+1),0),COLUMN(BS32)-1-('2.1 Kraftwerk allgemein'!$F$16-'2.1 Kraftwerk allgemein'!$F$15+1)),1,MIN(MAX($F32-('2.1 Kraftwerk allgemein'!$F$16-'2.1 Kraftwerk allgemein'!$F$15+1),1),COLUMN(BS32)-('2.1 Kraftwerk allgemein'!$F$16-'2.1 Kraftwerk allgemein'!$F$15+1)))))/$F32,
SUM(OFFSET('2.5 CAPEX'!CG35,0,-MIN($F32-1,COLUMN(BS32)-1),1,MIN($F32,COLUMN(BS32))))/$F32)))))),
IF(OR(ISNUMBER($D32)=FALSE,$F32=""),"",
IF(AND('2.5 CAPEX'!$L35&lt;&gt;"x",'2.5 CAPEX'!$M35&lt;&gt;"x"),0,
IF($F32=0,0,
IF(CB$4&lt;'2.1 Kraftwerk allgemein'!$F$16,0,
IF(CB$4='2.1 Kraftwerk allgemein'!$F$16,'2.5 CAPEX'!$J35/$F32,
IF(CB$4&lt;'2.1 Kraftwerk allgemein'!$F$16+$F32,
('2.5 CAPEX'!$J35+SUM(OFFSET('2.5 CAPEX'!CG35,0,-MIN(MAX($F32-1-('2.1 Kraftwerk allgemein'!$F$16-'1.1 Allgemein'!$I$22+1),0),COLUMN(BS32)-1-('2.1 Kraftwerk allgemein'!$F$16-'1.1 Allgemein'!$I$22+1)),1,MIN(MAX($F32-('2.1 Kraftwerk allgemein'!$F$16-'1.1 Allgemein'!$I$22+1),1),COLUMN(BS32)-('2.1 Kraftwerk allgemein'!$F$16-'1.1 Allgemein'!$I$22+1)))))/$F32,
SUM(OFFSET('2.5 CAPEX'!CG35,0,-MIN($F32-1,COLUMN(BS32)-1),1,MIN($F32,COLUMN(BS32))))/$F32)))))))</f>
        <v/>
      </c>
      <c r="CC32" s="199" t="str">
        <f ca="1">IF('2.1 Kraftwerk allgemein'!$F$15&lt;'1.1 Allgemein'!$I$22,
IF(OR(ISNUMBER($D32)=FALSE,$F32=""),"",
IF(AND('2.5 CAPEX'!$L35&lt;&gt;"x",'2.5 CAPEX'!$M35&lt;&gt;"x"),0,
IF($F32=0,0,
IF(CC$4&lt;'2.1 Kraftwerk allgemein'!$F$16,0,
IF(CC$4='2.1 Kraftwerk allgemein'!$F$16,'2.5 CAPEX'!$J35/$F32,
IF(CC$4&lt;'2.1 Kraftwerk allgemein'!$F$16+$F32,
('2.5 CAPEX'!$J35+SUM(OFFSET('2.5 CAPEX'!CH35,0,-MIN(MAX($F32-1-('2.1 Kraftwerk allgemein'!$F$16-'2.1 Kraftwerk allgemein'!$F$15+1),0),COLUMN(BT32)-1-('2.1 Kraftwerk allgemein'!$F$16-'2.1 Kraftwerk allgemein'!$F$15+1)),1,MIN(MAX($F32-('2.1 Kraftwerk allgemein'!$F$16-'2.1 Kraftwerk allgemein'!$F$15+1),1),COLUMN(BT32)-('2.1 Kraftwerk allgemein'!$F$16-'2.1 Kraftwerk allgemein'!$F$15+1)))))/$F32,
SUM(OFFSET('2.5 CAPEX'!CH35,0,-MIN($F32-1,COLUMN(BT32)-1),1,MIN($F32,COLUMN(BT32))))/$F32)))))),
IF(OR(ISNUMBER($D32)=FALSE,$F32=""),"",
IF(AND('2.5 CAPEX'!$L35&lt;&gt;"x",'2.5 CAPEX'!$M35&lt;&gt;"x"),0,
IF($F32=0,0,
IF(CC$4&lt;'2.1 Kraftwerk allgemein'!$F$16,0,
IF(CC$4='2.1 Kraftwerk allgemein'!$F$16,'2.5 CAPEX'!$J35/$F32,
IF(CC$4&lt;'2.1 Kraftwerk allgemein'!$F$16+$F32,
('2.5 CAPEX'!$J35+SUM(OFFSET('2.5 CAPEX'!CH35,0,-MIN(MAX($F32-1-('2.1 Kraftwerk allgemein'!$F$16-'1.1 Allgemein'!$I$22+1),0),COLUMN(BT32)-1-('2.1 Kraftwerk allgemein'!$F$16-'1.1 Allgemein'!$I$22+1)),1,MIN(MAX($F32-('2.1 Kraftwerk allgemein'!$F$16-'1.1 Allgemein'!$I$22+1),1),COLUMN(BT32)-('2.1 Kraftwerk allgemein'!$F$16-'1.1 Allgemein'!$I$22+1)))))/$F32,
SUM(OFFSET('2.5 CAPEX'!CH35,0,-MIN($F32-1,COLUMN(BT32)-1),1,MIN($F32,COLUMN(BT32))))/$F32)))))))</f>
        <v/>
      </c>
      <c r="CD32" s="199" t="str">
        <f ca="1">IF('2.1 Kraftwerk allgemein'!$F$15&lt;'1.1 Allgemein'!$I$22,
IF(OR(ISNUMBER($D32)=FALSE,$F32=""),"",
IF(AND('2.5 CAPEX'!$L35&lt;&gt;"x",'2.5 CAPEX'!$M35&lt;&gt;"x"),0,
IF($F32=0,0,
IF(CD$4&lt;'2.1 Kraftwerk allgemein'!$F$16,0,
IF(CD$4='2.1 Kraftwerk allgemein'!$F$16,'2.5 CAPEX'!$J35/$F32,
IF(CD$4&lt;'2.1 Kraftwerk allgemein'!$F$16+$F32,
('2.5 CAPEX'!$J35+SUM(OFFSET('2.5 CAPEX'!CI35,0,-MIN(MAX($F32-1-('2.1 Kraftwerk allgemein'!$F$16-'2.1 Kraftwerk allgemein'!$F$15+1),0),COLUMN(BU32)-1-('2.1 Kraftwerk allgemein'!$F$16-'2.1 Kraftwerk allgemein'!$F$15+1)),1,MIN(MAX($F32-('2.1 Kraftwerk allgemein'!$F$16-'2.1 Kraftwerk allgemein'!$F$15+1),1),COLUMN(BU32)-('2.1 Kraftwerk allgemein'!$F$16-'2.1 Kraftwerk allgemein'!$F$15+1)))))/$F32,
SUM(OFFSET('2.5 CAPEX'!CI35,0,-MIN($F32-1,COLUMN(BU32)-1),1,MIN($F32,COLUMN(BU32))))/$F32)))))),
IF(OR(ISNUMBER($D32)=FALSE,$F32=""),"",
IF(AND('2.5 CAPEX'!$L35&lt;&gt;"x",'2.5 CAPEX'!$M35&lt;&gt;"x"),0,
IF($F32=0,0,
IF(CD$4&lt;'2.1 Kraftwerk allgemein'!$F$16,0,
IF(CD$4='2.1 Kraftwerk allgemein'!$F$16,'2.5 CAPEX'!$J35/$F32,
IF(CD$4&lt;'2.1 Kraftwerk allgemein'!$F$16+$F32,
('2.5 CAPEX'!$J35+SUM(OFFSET('2.5 CAPEX'!CI35,0,-MIN(MAX($F32-1-('2.1 Kraftwerk allgemein'!$F$16-'1.1 Allgemein'!$I$22+1),0),COLUMN(BU32)-1-('2.1 Kraftwerk allgemein'!$F$16-'1.1 Allgemein'!$I$22+1)),1,MIN(MAX($F32-('2.1 Kraftwerk allgemein'!$F$16-'1.1 Allgemein'!$I$22+1),1),COLUMN(BU32)-('2.1 Kraftwerk allgemein'!$F$16-'1.1 Allgemein'!$I$22+1)))))/$F32,
SUM(OFFSET('2.5 CAPEX'!CI35,0,-MIN($F32-1,COLUMN(BU32)-1),1,MIN($F32,COLUMN(BU32))))/$F32)))))))</f>
        <v/>
      </c>
      <c r="CE32" s="199" t="str">
        <f ca="1">IF('2.1 Kraftwerk allgemein'!$F$15&lt;'1.1 Allgemein'!$I$22,
IF(OR(ISNUMBER($D32)=FALSE,$F32=""),"",
IF(AND('2.5 CAPEX'!$L35&lt;&gt;"x",'2.5 CAPEX'!$M35&lt;&gt;"x"),0,
IF($F32=0,0,
IF(CE$4&lt;'2.1 Kraftwerk allgemein'!$F$16,0,
IF(CE$4='2.1 Kraftwerk allgemein'!$F$16,'2.5 CAPEX'!$J35/$F32,
IF(CE$4&lt;'2.1 Kraftwerk allgemein'!$F$16+$F32,
('2.5 CAPEX'!$J35+SUM(OFFSET('2.5 CAPEX'!CJ35,0,-MIN(MAX($F32-1-('2.1 Kraftwerk allgemein'!$F$16-'2.1 Kraftwerk allgemein'!$F$15+1),0),COLUMN(BV32)-1-('2.1 Kraftwerk allgemein'!$F$16-'2.1 Kraftwerk allgemein'!$F$15+1)),1,MIN(MAX($F32-('2.1 Kraftwerk allgemein'!$F$16-'2.1 Kraftwerk allgemein'!$F$15+1),1),COLUMN(BV32)-('2.1 Kraftwerk allgemein'!$F$16-'2.1 Kraftwerk allgemein'!$F$15+1)))))/$F32,
SUM(OFFSET('2.5 CAPEX'!CJ35,0,-MIN($F32-1,COLUMN(BV32)-1),1,MIN($F32,COLUMN(BV32))))/$F32)))))),
IF(OR(ISNUMBER($D32)=FALSE,$F32=""),"",
IF(AND('2.5 CAPEX'!$L35&lt;&gt;"x",'2.5 CAPEX'!$M35&lt;&gt;"x"),0,
IF($F32=0,0,
IF(CE$4&lt;'2.1 Kraftwerk allgemein'!$F$16,0,
IF(CE$4='2.1 Kraftwerk allgemein'!$F$16,'2.5 CAPEX'!$J35/$F32,
IF(CE$4&lt;'2.1 Kraftwerk allgemein'!$F$16+$F32,
('2.5 CAPEX'!$J35+SUM(OFFSET('2.5 CAPEX'!CJ35,0,-MIN(MAX($F32-1-('2.1 Kraftwerk allgemein'!$F$16-'1.1 Allgemein'!$I$22+1),0),COLUMN(BV32)-1-('2.1 Kraftwerk allgemein'!$F$16-'1.1 Allgemein'!$I$22+1)),1,MIN(MAX($F32-('2.1 Kraftwerk allgemein'!$F$16-'1.1 Allgemein'!$I$22+1),1),COLUMN(BV32)-('2.1 Kraftwerk allgemein'!$F$16-'1.1 Allgemein'!$I$22+1)))))/$F32,
SUM(OFFSET('2.5 CAPEX'!CJ35,0,-MIN($F32-1,COLUMN(BV32)-1),1,MIN($F32,COLUMN(BV32))))/$F32)))))))</f>
        <v/>
      </c>
      <c r="CF32" s="199" t="str">
        <f ca="1">IF('2.1 Kraftwerk allgemein'!$F$15&lt;'1.1 Allgemein'!$I$22,
IF(OR(ISNUMBER($D32)=FALSE,$F32=""),"",
IF(AND('2.5 CAPEX'!$L35&lt;&gt;"x",'2.5 CAPEX'!$M35&lt;&gt;"x"),0,
IF($F32=0,0,
IF(CF$4&lt;'2.1 Kraftwerk allgemein'!$F$16,0,
IF(CF$4='2.1 Kraftwerk allgemein'!$F$16,'2.5 CAPEX'!$J35/$F32,
IF(CF$4&lt;'2.1 Kraftwerk allgemein'!$F$16+$F32,
('2.5 CAPEX'!$J35+SUM(OFFSET('2.5 CAPEX'!CK35,0,-MIN(MAX($F32-1-('2.1 Kraftwerk allgemein'!$F$16-'2.1 Kraftwerk allgemein'!$F$15+1),0),COLUMN(BW32)-1-('2.1 Kraftwerk allgemein'!$F$16-'2.1 Kraftwerk allgemein'!$F$15+1)),1,MIN(MAX($F32-('2.1 Kraftwerk allgemein'!$F$16-'2.1 Kraftwerk allgemein'!$F$15+1),1),COLUMN(BW32)-('2.1 Kraftwerk allgemein'!$F$16-'2.1 Kraftwerk allgemein'!$F$15+1)))))/$F32,
SUM(OFFSET('2.5 CAPEX'!CK35,0,-MIN($F32-1,COLUMN(BW32)-1),1,MIN($F32,COLUMN(BW32))))/$F32)))))),
IF(OR(ISNUMBER($D32)=FALSE,$F32=""),"",
IF(AND('2.5 CAPEX'!$L35&lt;&gt;"x",'2.5 CAPEX'!$M35&lt;&gt;"x"),0,
IF($F32=0,0,
IF(CF$4&lt;'2.1 Kraftwerk allgemein'!$F$16,0,
IF(CF$4='2.1 Kraftwerk allgemein'!$F$16,'2.5 CAPEX'!$J35/$F32,
IF(CF$4&lt;'2.1 Kraftwerk allgemein'!$F$16+$F32,
('2.5 CAPEX'!$J35+SUM(OFFSET('2.5 CAPEX'!CK35,0,-MIN(MAX($F32-1-('2.1 Kraftwerk allgemein'!$F$16-'1.1 Allgemein'!$I$22+1),0),COLUMN(BW32)-1-('2.1 Kraftwerk allgemein'!$F$16-'1.1 Allgemein'!$I$22+1)),1,MIN(MAX($F32-('2.1 Kraftwerk allgemein'!$F$16-'1.1 Allgemein'!$I$22+1),1),COLUMN(BW32)-('2.1 Kraftwerk allgemein'!$F$16-'1.1 Allgemein'!$I$22+1)))))/$F32,
SUM(OFFSET('2.5 CAPEX'!CK35,0,-MIN($F32-1,COLUMN(BW32)-1),1,MIN($F32,COLUMN(BW32))))/$F32)))))))</f>
        <v/>
      </c>
      <c r="CG32" s="199" t="str">
        <f ca="1">IF('2.1 Kraftwerk allgemein'!$F$15&lt;'1.1 Allgemein'!$I$22,
IF(OR(ISNUMBER($D32)=FALSE,$F32=""),"",
IF(AND('2.5 CAPEX'!$L35&lt;&gt;"x",'2.5 CAPEX'!$M35&lt;&gt;"x"),0,
IF($F32=0,0,
IF(CG$4&lt;'2.1 Kraftwerk allgemein'!$F$16,0,
IF(CG$4='2.1 Kraftwerk allgemein'!$F$16,'2.5 CAPEX'!$J35/$F32,
IF(CG$4&lt;'2.1 Kraftwerk allgemein'!$F$16+$F32,
('2.5 CAPEX'!$J35+SUM(OFFSET('2.5 CAPEX'!CL35,0,-MIN(MAX($F32-1-('2.1 Kraftwerk allgemein'!$F$16-'2.1 Kraftwerk allgemein'!$F$15+1),0),COLUMN(BX32)-1-('2.1 Kraftwerk allgemein'!$F$16-'2.1 Kraftwerk allgemein'!$F$15+1)),1,MIN(MAX($F32-('2.1 Kraftwerk allgemein'!$F$16-'2.1 Kraftwerk allgemein'!$F$15+1),1),COLUMN(BX32)-('2.1 Kraftwerk allgemein'!$F$16-'2.1 Kraftwerk allgemein'!$F$15+1)))))/$F32,
SUM(OFFSET('2.5 CAPEX'!CL35,0,-MIN($F32-1,COLUMN(BX32)-1),1,MIN($F32,COLUMN(BX32))))/$F32)))))),
IF(OR(ISNUMBER($D32)=FALSE,$F32=""),"",
IF(AND('2.5 CAPEX'!$L35&lt;&gt;"x",'2.5 CAPEX'!$M35&lt;&gt;"x"),0,
IF($F32=0,0,
IF(CG$4&lt;'2.1 Kraftwerk allgemein'!$F$16,0,
IF(CG$4='2.1 Kraftwerk allgemein'!$F$16,'2.5 CAPEX'!$J35/$F32,
IF(CG$4&lt;'2.1 Kraftwerk allgemein'!$F$16+$F32,
('2.5 CAPEX'!$J35+SUM(OFFSET('2.5 CAPEX'!CL35,0,-MIN(MAX($F32-1-('2.1 Kraftwerk allgemein'!$F$16-'1.1 Allgemein'!$I$22+1),0),COLUMN(BX32)-1-('2.1 Kraftwerk allgemein'!$F$16-'1.1 Allgemein'!$I$22+1)),1,MIN(MAX($F32-('2.1 Kraftwerk allgemein'!$F$16-'1.1 Allgemein'!$I$22+1),1),COLUMN(BX32)-('2.1 Kraftwerk allgemein'!$F$16-'1.1 Allgemein'!$I$22+1)))))/$F32,
SUM(OFFSET('2.5 CAPEX'!CL35,0,-MIN($F32-1,COLUMN(BX32)-1),1,MIN($F32,COLUMN(BX32))))/$F32)))))))</f>
        <v/>
      </c>
      <c r="CH32" s="199" t="str">
        <f ca="1">IF('2.1 Kraftwerk allgemein'!$F$15&lt;'1.1 Allgemein'!$I$22,
IF(OR(ISNUMBER($D32)=FALSE,$F32=""),"",
IF(AND('2.5 CAPEX'!$L35&lt;&gt;"x",'2.5 CAPEX'!$M35&lt;&gt;"x"),0,
IF($F32=0,0,
IF(CH$4&lt;'2.1 Kraftwerk allgemein'!$F$16,0,
IF(CH$4='2.1 Kraftwerk allgemein'!$F$16,'2.5 CAPEX'!$J35/$F32,
IF(CH$4&lt;'2.1 Kraftwerk allgemein'!$F$16+$F32,
('2.5 CAPEX'!$J35+SUM(OFFSET('2.5 CAPEX'!CM35,0,-MIN(MAX($F32-1-('2.1 Kraftwerk allgemein'!$F$16-'2.1 Kraftwerk allgemein'!$F$15+1),0),COLUMN(BY32)-1-('2.1 Kraftwerk allgemein'!$F$16-'2.1 Kraftwerk allgemein'!$F$15+1)),1,MIN(MAX($F32-('2.1 Kraftwerk allgemein'!$F$16-'2.1 Kraftwerk allgemein'!$F$15+1),1),COLUMN(BY32)-('2.1 Kraftwerk allgemein'!$F$16-'2.1 Kraftwerk allgemein'!$F$15+1)))))/$F32,
SUM(OFFSET('2.5 CAPEX'!CM35,0,-MIN($F32-1,COLUMN(BY32)-1),1,MIN($F32,COLUMN(BY32))))/$F32)))))),
IF(OR(ISNUMBER($D32)=FALSE,$F32=""),"",
IF(AND('2.5 CAPEX'!$L35&lt;&gt;"x",'2.5 CAPEX'!$M35&lt;&gt;"x"),0,
IF($F32=0,0,
IF(CH$4&lt;'2.1 Kraftwerk allgemein'!$F$16,0,
IF(CH$4='2.1 Kraftwerk allgemein'!$F$16,'2.5 CAPEX'!$J35/$F32,
IF(CH$4&lt;'2.1 Kraftwerk allgemein'!$F$16+$F32,
('2.5 CAPEX'!$J35+SUM(OFFSET('2.5 CAPEX'!CM35,0,-MIN(MAX($F32-1-('2.1 Kraftwerk allgemein'!$F$16-'1.1 Allgemein'!$I$22+1),0),COLUMN(BY32)-1-('2.1 Kraftwerk allgemein'!$F$16-'1.1 Allgemein'!$I$22+1)),1,MIN(MAX($F32-('2.1 Kraftwerk allgemein'!$F$16-'1.1 Allgemein'!$I$22+1),1),COLUMN(BY32)-('2.1 Kraftwerk allgemein'!$F$16-'1.1 Allgemein'!$I$22+1)))))/$F32,
SUM(OFFSET('2.5 CAPEX'!CM35,0,-MIN($F32-1,COLUMN(BY32)-1),1,MIN($F32,COLUMN(BY32))))/$F32)))))))</f>
        <v/>
      </c>
      <c r="CI32" s="199" t="str">
        <f ca="1">IF('2.1 Kraftwerk allgemein'!$F$15&lt;'1.1 Allgemein'!$I$22,
IF(OR(ISNUMBER($D32)=FALSE,$F32=""),"",
IF(AND('2.5 CAPEX'!$L35&lt;&gt;"x",'2.5 CAPEX'!$M35&lt;&gt;"x"),0,
IF($F32=0,0,
IF(CI$4&lt;'2.1 Kraftwerk allgemein'!$F$16,0,
IF(CI$4='2.1 Kraftwerk allgemein'!$F$16,'2.5 CAPEX'!$J35/$F32,
IF(CI$4&lt;'2.1 Kraftwerk allgemein'!$F$16+$F32,
('2.5 CAPEX'!$J35+SUM(OFFSET('2.5 CAPEX'!CN35,0,-MIN(MAX($F32-1-('2.1 Kraftwerk allgemein'!$F$16-'2.1 Kraftwerk allgemein'!$F$15+1),0),COLUMN(BZ32)-1-('2.1 Kraftwerk allgemein'!$F$16-'2.1 Kraftwerk allgemein'!$F$15+1)),1,MIN(MAX($F32-('2.1 Kraftwerk allgemein'!$F$16-'2.1 Kraftwerk allgemein'!$F$15+1),1),COLUMN(BZ32)-('2.1 Kraftwerk allgemein'!$F$16-'2.1 Kraftwerk allgemein'!$F$15+1)))))/$F32,
SUM(OFFSET('2.5 CAPEX'!CN35,0,-MIN($F32-1,COLUMN(BZ32)-1),1,MIN($F32,COLUMN(BZ32))))/$F32)))))),
IF(OR(ISNUMBER($D32)=FALSE,$F32=""),"",
IF(AND('2.5 CAPEX'!$L35&lt;&gt;"x",'2.5 CAPEX'!$M35&lt;&gt;"x"),0,
IF($F32=0,0,
IF(CI$4&lt;'2.1 Kraftwerk allgemein'!$F$16,0,
IF(CI$4='2.1 Kraftwerk allgemein'!$F$16,'2.5 CAPEX'!$J35/$F32,
IF(CI$4&lt;'2.1 Kraftwerk allgemein'!$F$16+$F32,
('2.5 CAPEX'!$J35+SUM(OFFSET('2.5 CAPEX'!CN35,0,-MIN(MAX($F32-1-('2.1 Kraftwerk allgemein'!$F$16-'1.1 Allgemein'!$I$22+1),0),COLUMN(BZ32)-1-('2.1 Kraftwerk allgemein'!$F$16-'1.1 Allgemein'!$I$22+1)),1,MIN(MAX($F32-('2.1 Kraftwerk allgemein'!$F$16-'1.1 Allgemein'!$I$22+1),1),COLUMN(BZ32)-('2.1 Kraftwerk allgemein'!$F$16-'1.1 Allgemein'!$I$22+1)))))/$F32,
SUM(OFFSET('2.5 CAPEX'!CN35,0,-MIN($F32-1,COLUMN(BZ32)-1),1,MIN($F32,COLUMN(BZ32))))/$F32)))))))</f>
        <v/>
      </c>
      <c r="CJ32" s="199" t="str">
        <f ca="1">IF('2.1 Kraftwerk allgemein'!$F$15&lt;'1.1 Allgemein'!$I$22,
IF(OR(ISNUMBER($D32)=FALSE,$F32=""),"",
IF(AND('2.5 CAPEX'!$L35&lt;&gt;"x",'2.5 CAPEX'!$M35&lt;&gt;"x"),0,
IF($F32=0,0,
IF(CJ$4&lt;'2.1 Kraftwerk allgemein'!$F$16,0,
IF(CJ$4='2.1 Kraftwerk allgemein'!$F$16,'2.5 CAPEX'!$J35/$F32,
IF(CJ$4&lt;'2.1 Kraftwerk allgemein'!$F$16+$F32,
('2.5 CAPEX'!$J35+SUM(OFFSET('2.5 CAPEX'!CO35,0,-MIN(MAX($F32-1-('2.1 Kraftwerk allgemein'!$F$16-'2.1 Kraftwerk allgemein'!$F$15+1),0),COLUMN(CA32)-1-('2.1 Kraftwerk allgemein'!$F$16-'2.1 Kraftwerk allgemein'!$F$15+1)),1,MIN(MAX($F32-('2.1 Kraftwerk allgemein'!$F$16-'2.1 Kraftwerk allgemein'!$F$15+1),1),COLUMN(CA32)-('2.1 Kraftwerk allgemein'!$F$16-'2.1 Kraftwerk allgemein'!$F$15+1)))))/$F32,
SUM(OFFSET('2.5 CAPEX'!CO35,0,-MIN($F32-1,COLUMN(CA32)-1),1,MIN($F32,COLUMN(CA32))))/$F32)))))),
IF(OR(ISNUMBER($D32)=FALSE,$F32=""),"",
IF(AND('2.5 CAPEX'!$L35&lt;&gt;"x",'2.5 CAPEX'!$M35&lt;&gt;"x"),0,
IF($F32=0,0,
IF(CJ$4&lt;'2.1 Kraftwerk allgemein'!$F$16,0,
IF(CJ$4='2.1 Kraftwerk allgemein'!$F$16,'2.5 CAPEX'!$J35/$F32,
IF(CJ$4&lt;'2.1 Kraftwerk allgemein'!$F$16+$F32,
('2.5 CAPEX'!$J35+SUM(OFFSET('2.5 CAPEX'!CO35,0,-MIN(MAX($F32-1-('2.1 Kraftwerk allgemein'!$F$16-'1.1 Allgemein'!$I$22+1),0),COLUMN(CA32)-1-('2.1 Kraftwerk allgemein'!$F$16-'1.1 Allgemein'!$I$22+1)),1,MIN(MAX($F32-('2.1 Kraftwerk allgemein'!$F$16-'1.1 Allgemein'!$I$22+1),1),COLUMN(CA32)-('2.1 Kraftwerk allgemein'!$F$16-'1.1 Allgemein'!$I$22+1)))))/$F32,
SUM(OFFSET('2.5 CAPEX'!CO35,0,-MIN($F32-1,COLUMN(CA32)-1),1,MIN($F32,COLUMN(CA32))))/$F32)))))))</f>
        <v/>
      </c>
      <c r="CK32" s="199" t="str">
        <f ca="1">IF('2.1 Kraftwerk allgemein'!$F$15&lt;'1.1 Allgemein'!$I$22,
IF(OR(ISNUMBER($D32)=FALSE,$F32=""),"",
IF(AND('2.5 CAPEX'!$L35&lt;&gt;"x",'2.5 CAPEX'!$M35&lt;&gt;"x"),0,
IF($F32=0,0,
IF(CK$4&lt;'2.1 Kraftwerk allgemein'!$F$16,0,
IF(CK$4='2.1 Kraftwerk allgemein'!$F$16,'2.5 CAPEX'!$J35/$F32,
IF(CK$4&lt;'2.1 Kraftwerk allgemein'!$F$16+$F32,
('2.5 CAPEX'!$J35+SUM(OFFSET('2.5 CAPEX'!CP35,0,-MIN(MAX($F32-1-('2.1 Kraftwerk allgemein'!$F$16-'2.1 Kraftwerk allgemein'!$F$15+1),0),COLUMN(CB32)-1-('2.1 Kraftwerk allgemein'!$F$16-'2.1 Kraftwerk allgemein'!$F$15+1)),1,MIN(MAX($F32-('2.1 Kraftwerk allgemein'!$F$16-'2.1 Kraftwerk allgemein'!$F$15+1),1),COLUMN(CB32)-('2.1 Kraftwerk allgemein'!$F$16-'2.1 Kraftwerk allgemein'!$F$15+1)))))/$F32,
SUM(OFFSET('2.5 CAPEX'!CP35,0,-MIN($F32-1,COLUMN(CB32)-1),1,MIN($F32,COLUMN(CB32))))/$F32)))))),
IF(OR(ISNUMBER($D32)=FALSE,$F32=""),"",
IF(AND('2.5 CAPEX'!$L35&lt;&gt;"x",'2.5 CAPEX'!$M35&lt;&gt;"x"),0,
IF($F32=0,0,
IF(CK$4&lt;'2.1 Kraftwerk allgemein'!$F$16,0,
IF(CK$4='2.1 Kraftwerk allgemein'!$F$16,'2.5 CAPEX'!$J35/$F32,
IF(CK$4&lt;'2.1 Kraftwerk allgemein'!$F$16+$F32,
('2.5 CAPEX'!$J35+SUM(OFFSET('2.5 CAPEX'!CP35,0,-MIN(MAX($F32-1-('2.1 Kraftwerk allgemein'!$F$16-'1.1 Allgemein'!$I$22+1),0),COLUMN(CB32)-1-('2.1 Kraftwerk allgemein'!$F$16-'1.1 Allgemein'!$I$22+1)),1,MIN(MAX($F32-('2.1 Kraftwerk allgemein'!$F$16-'1.1 Allgemein'!$I$22+1),1),COLUMN(CB32)-('2.1 Kraftwerk allgemein'!$F$16-'1.1 Allgemein'!$I$22+1)))))/$F32,
SUM(OFFSET('2.5 CAPEX'!CP35,0,-MIN($F32-1,COLUMN(CB32)-1),1,MIN($F32,COLUMN(CB32))))/$F32)))))))</f>
        <v/>
      </c>
      <c r="CL32" s="199" t="str">
        <f ca="1">IF('2.1 Kraftwerk allgemein'!$F$15&lt;'1.1 Allgemein'!$I$22,
IF(OR(ISNUMBER($D32)=FALSE,$F32=""),"",
IF(AND('2.5 CAPEX'!$L35&lt;&gt;"x",'2.5 CAPEX'!$M35&lt;&gt;"x"),0,
IF($F32=0,0,
IF(CL$4&lt;'2.1 Kraftwerk allgemein'!$F$16,0,
IF(CL$4='2.1 Kraftwerk allgemein'!$F$16,'2.5 CAPEX'!$J35/$F32,
IF(CL$4&lt;'2.1 Kraftwerk allgemein'!$F$16+$F32,
('2.5 CAPEX'!$J35+SUM(OFFSET('2.5 CAPEX'!CQ35,0,-MIN(MAX($F32-1-('2.1 Kraftwerk allgemein'!$F$16-'2.1 Kraftwerk allgemein'!$F$15+1),0),COLUMN(CC32)-1-('2.1 Kraftwerk allgemein'!$F$16-'2.1 Kraftwerk allgemein'!$F$15+1)),1,MIN(MAX($F32-('2.1 Kraftwerk allgemein'!$F$16-'2.1 Kraftwerk allgemein'!$F$15+1),1),COLUMN(CC32)-('2.1 Kraftwerk allgemein'!$F$16-'2.1 Kraftwerk allgemein'!$F$15+1)))))/$F32,
SUM(OFFSET('2.5 CAPEX'!CQ35,0,-MIN($F32-1,COLUMN(CC32)-1),1,MIN($F32,COLUMN(CC32))))/$F32)))))),
IF(OR(ISNUMBER($D32)=FALSE,$F32=""),"",
IF(AND('2.5 CAPEX'!$L35&lt;&gt;"x",'2.5 CAPEX'!$M35&lt;&gt;"x"),0,
IF($F32=0,0,
IF(CL$4&lt;'2.1 Kraftwerk allgemein'!$F$16,0,
IF(CL$4='2.1 Kraftwerk allgemein'!$F$16,'2.5 CAPEX'!$J35/$F32,
IF(CL$4&lt;'2.1 Kraftwerk allgemein'!$F$16+$F32,
('2.5 CAPEX'!$J35+SUM(OFFSET('2.5 CAPEX'!CQ35,0,-MIN(MAX($F32-1-('2.1 Kraftwerk allgemein'!$F$16-'1.1 Allgemein'!$I$22+1),0),COLUMN(CC32)-1-('2.1 Kraftwerk allgemein'!$F$16-'1.1 Allgemein'!$I$22+1)),1,MIN(MAX($F32-('2.1 Kraftwerk allgemein'!$F$16-'1.1 Allgemein'!$I$22+1),1),COLUMN(CC32)-('2.1 Kraftwerk allgemein'!$F$16-'1.1 Allgemein'!$I$22+1)))))/$F32,
SUM(OFFSET('2.5 CAPEX'!CQ35,0,-MIN($F32-1,COLUMN(CC32)-1),1,MIN($F32,COLUMN(CC32))))/$F32)))))))</f>
        <v/>
      </c>
      <c r="CM32" s="199" t="str">
        <f ca="1">IF('2.1 Kraftwerk allgemein'!$F$15&lt;'1.1 Allgemein'!$I$22,
IF(OR(ISNUMBER($D32)=FALSE,$F32=""),"",
IF(AND('2.5 CAPEX'!$L35&lt;&gt;"x",'2.5 CAPEX'!$M35&lt;&gt;"x"),0,
IF($F32=0,0,
IF(CM$4&lt;'2.1 Kraftwerk allgemein'!$F$16,0,
IF(CM$4='2.1 Kraftwerk allgemein'!$F$16,'2.5 CAPEX'!$J35/$F32,
IF(CM$4&lt;'2.1 Kraftwerk allgemein'!$F$16+$F32,
('2.5 CAPEX'!$J35+SUM(OFFSET('2.5 CAPEX'!CR35,0,-MIN(MAX($F32-1-('2.1 Kraftwerk allgemein'!$F$16-'2.1 Kraftwerk allgemein'!$F$15+1),0),COLUMN(CD32)-1-('2.1 Kraftwerk allgemein'!$F$16-'2.1 Kraftwerk allgemein'!$F$15+1)),1,MIN(MAX($F32-('2.1 Kraftwerk allgemein'!$F$16-'2.1 Kraftwerk allgemein'!$F$15+1),1),COLUMN(CD32)-('2.1 Kraftwerk allgemein'!$F$16-'2.1 Kraftwerk allgemein'!$F$15+1)))))/$F32,
SUM(OFFSET('2.5 CAPEX'!CR35,0,-MIN($F32-1,COLUMN(CD32)-1),1,MIN($F32,COLUMN(CD32))))/$F32)))))),
IF(OR(ISNUMBER($D32)=FALSE,$F32=""),"",
IF(AND('2.5 CAPEX'!$L35&lt;&gt;"x",'2.5 CAPEX'!$M35&lt;&gt;"x"),0,
IF($F32=0,0,
IF(CM$4&lt;'2.1 Kraftwerk allgemein'!$F$16,0,
IF(CM$4='2.1 Kraftwerk allgemein'!$F$16,'2.5 CAPEX'!$J35/$F32,
IF(CM$4&lt;'2.1 Kraftwerk allgemein'!$F$16+$F32,
('2.5 CAPEX'!$J35+SUM(OFFSET('2.5 CAPEX'!CR35,0,-MIN(MAX($F32-1-('2.1 Kraftwerk allgemein'!$F$16-'1.1 Allgemein'!$I$22+1),0),COLUMN(CD32)-1-('2.1 Kraftwerk allgemein'!$F$16-'1.1 Allgemein'!$I$22+1)),1,MIN(MAX($F32-('2.1 Kraftwerk allgemein'!$F$16-'1.1 Allgemein'!$I$22+1),1),COLUMN(CD32)-('2.1 Kraftwerk allgemein'!$F$16-'1.1 Allgemein'!$I$22+1)))))/$F32,
SUM(OFFSET('2.5 CAPEX'!CR35,0,-MIN($F32-1,COLUMN(CD32)-1),1,MIN($F32,COLUMN(CD32))))/$F32)))))))</f>
        <v/>
      </c>
      <c r="CN32" s="199" t="str">
        <f ca="1">IF('2.1 Kraftwerk allgemein'!$F$15&lt;'1.1 Allgemein'!$I$22,
IF(OR(ISNUMBER($D32)=FALSE,$F32=""),"",
IF(AND('2.5 CAPEX'!$L35&lt;&gt;"x",'2.5 CAPEX'!$M35&lt;&gt;"x"),0,
IF($F32=0,0,
IF(CN$4&lt;'2.1 Kraftwerk allgemein'!$F$16,0,
IF(CN$4='2.1 Kraftwerk allgemein'!$F$16,'2.5 CAPEX'!$J35/$F32,
IF(CN$4&lt;'2.1 Kraftwerk allgemein'!$F$16+$F32,
('2.5 CAPEX'!$J35+SUM(OFFSET('2.5 CAPEX'!CS35,0,-MIN(MAX($F32-1-('2.1 Kraftwerk allgemein'!$F$16-'2.1 Kraftwerk allgemein'!$F$15+1),0),COLUMN(CE32)-1-('2.1 Kraftwerk allgemein'!$F$16-'2.1 Kraftwerk allgemein'!$F$15+1)),1,MIN(MAX($F32-('2.1 Kraftwerk allgemein'!$F$16-'2.1 Kraftwerk allgemein'!$F$15+1),1),COLUMN(CE32)-('2.1 Kraftwerk allgemein'!$F$16-'2.1 Kraftwerk allgemein'!$F$15+1)))))/$F32,
SUM(OFFSET('2.5 CAPEX'!CS35,0,-MIN($F32-1,COLUMN(CE32)-1),1,MIN($F32,COLUMN(CE32))))/$F32)))))),
IF(OR(ISNUMBER($D32)=FALSE,$F32=""),"",
IF(AND('2.5 CAPEX'!$L35&lt;&gt;"x",'2.5 CAPEX'!$M35&lt;&gt;"x"),0,
IF($F32=0,0,
IF(CN$4&lt;'2.1 Kraftwerk allgemein'!$F$16,0,
IF(CN$4='2.1 Kraftwerk allgemein'!$F$16,'2.5 CAPEX'!$J35/$F32,
IF(CN$4&lt;'2.1 Kraftwerk allgemein'!$F$16+$F32,
('2.5 CAPEX'!$J35+SUM(OFFSET('2.5 CAPEX'!CS35,0,-MIN(MAX($F32-1-('2.1 Kraftwerk allgemein'!$F$16-'1.1 Allgemein'!$I$22+1),0),COLUMN(CE32)-1-('2.1 Kraftwerk allgemein'!$F$16-'1.1 Allgemein'!$I$22+1)),1,MIN(MAX($F32-('2.1 Kraftwerk allgemein'!$F$16-'1.1 Allgemein'!$I$22+1),1),COLUMN(CE32)-('2.1 Kraftwerk allgemein'!$F$16-'1.1 Allgemein'!$I$22+1)))))/$F32,
SUM(OFFSET('2.5 CAPEX'!CS35,0,-MIN($F32-1,COLUMN(CE32)-1),1,MIN($F32,COLUMN(CE32))))/$F32)))))))</f>
        <v/>
      </c>
      <c r="CO32" s="199" t="str">
        <f ca="1">IF('2.1 Kraftwerk allgemein'!$F$15&lt;'1.1 Allgemein'!$I$22,
IF(OR(ISNUMBER($D32)=FALSE,$F32=""),"",
IF(AND('2.5 CAPEX'!$L35&lt;&gt;"x",'2.5 CAPEX'!$M35&lt;&gt;"x"),0,
IF($F32=0,0,
IF(CO$4&lt;'2.1 Kraftwerk allgemein'!$F$16,0,
IF(CO$4='2.1 Kraftwerk allgemein'!$F$16,'2.5 CAPEX'!$J35/$F32,
IF(CO$4&lt;'2.1 Kraftwerk allgemein'!$F$16+$F32,
('2.5 CAPEX'!$J35+SUM(OFFSET('2.5 CAPEX'!CT35,0,-MIN(MAX($F32-1-('2.1 Kraftwerk allgemein'!$F$16-'2.1 Kraftwerk allgemein'!$F$15+1),0),COLUMN(CF32)-1-('2.1 Kraftwerk allgemein'!$F$16-'2.1 Kraftwerk allgemein'!$F$15+1)),1,MIN(MAX($F32-('2.1 Kraftwerk allgemein'!$F$16-'2.1 Kraftwerk allgemein'!$F$15+1),1),COLUMN(CF32)-('2.1 Kraftwerk allgemein'!$F$16-'2.1 Kraftwerk allgemein'!$F$15+1)))))/$F32,
SUM(OFFSET('2.5 CAPEX'!CT35,0,-MIN($F32-1,COLUMN(CF32)-1),1,MIN($F32,COLUMN(CF32))))/$F32)))))),
IF(OR(ISNUMBER($D32)=FALSE,$F32=""),"",
IF(AND('2.5 CAPEX'!$L35&lt;&gt;"x",'2.5 CAPEX'!$M35&lt;&gt;"x"),0,
IF($F32=0,0,
IF(CO$4&lt;'2.1 Kraftwerk allgemein'!$F$16,0,
IF(CO$4='2.1 Kraftwerk allgemein'!$F$16,'2.5 CAPEX'!$J35/$F32,
IF(CO$4&lt;'2.1 Kraftwerk allgemein'!$F$16+$F32,
('2.5 CAPEX'!$J35+SUM(OFFSET('2.5 CAPEX'!CT35,0,-MIN(MAX($F32-1-('2.1 Kraftwerk allgemein'!$F$16-'1.1 Allgemein'!$I$22+1),0),COLUMN(CF32)-1-('2.1 Kraftwerk allgemein'!$F$16-'1.1 Allgemein'!$I$22+1)),1,MIN(MAX($F32-('2.1 Kraftwerk allgemein'!$F$16-'1.1 Allgemein'!$I$22+1),1),COLUMN(CF32)-('2.1 Kraftwerk allgemein'!$F$16-'1.1 Allgemein'!$I$22+1)))))/$F32,
SUM(OFFSET('2.5 CAPEX'!CT35,0,-MIN($F32-1,COLUMN(CF32)-1),1,MIN($F32,COLUMN(CF32))))/$F32)))))))</f>
        <v/>
      </c>
      <c r="CP32" s="199" t="str">
        <f ca="1">IF('2.1 Kraftwerk allgemein'!$F$15&lt;'1.1 Allgemein'!$I$22,
IF(OR(ISNUMBER($D32)=FALSE,$F32=""),"",
IF(AND('2.5 CAPEX'!$L35&lt;&gt;"x",'2.5 CAPEX'!$M35&lt;&gt;"x"),0,
IF($F32=0,0,
IF(CP$4&lt;'2.1 Kraftwerk allgemein'!$F$16,0,
IF(CP$4='2.1 Kraftwerk allgemein'!$F$16,'2.5 CAPEX'!$J35/$F32,
IF(CP$4&lt;'2.1 Kraftwerk allgemein'!$F$16+$F32,
('2.5 CAPEX'!$J35+SUM(OFFSET('2.5 CAPEX'!CU35,0,-MIN(MAX($F32-1-('2.1 Kraftwerk allgemein'!$F$16-'2.1 Kraftwerk allgemein'!$F$15+1),0),COLUMN(CG32)-1-('2.1 Kraftwerk allgemein'!$F$16-'2.1 Kraftwerk allgemein'!$F$15+1)),1,MIN(MAX($F32-('2.1 Kraftwerk allgemein'!$F$16-'2.1 Kraftwerk allgemein'!$F$15+1),1),COLUMN(CG32)-('2.1 Kraftwerk allgemein'!$F$16-'2.1 Kraftwerk allgemein'!$F$15+1)))))/$F32,
SUM(OFFSET('2.5 CAPEX'!CU35,0,-MIN($F32-1,COLUMN(CG32)-1),1,MIN($F32,COLUMN(CG32))))/$F32)))))),
IF(OR(ISNUMBER($D32)=FALSE,$F32=""),"",
IF(AND('2.5 CAPEX'!$L35&lt;&gt;"x",'2.5 CAPEX'!$M35&lt;&gt;"x"),0,
IF($F32=0,0,
IF(CP$4&lt;'2.1 Kraftwerk allgemein'!$F$16,0,
IF(CP$4='2.1 Kraftwerk allgemein'!$F$16,'2.5 CAPEX'!$J35/$F32,
IF(CP$4&lt;'2.1 Kraftwerk allgemein'!$F$16+$F32,
('2.5 CAPEX'!$J35+SUM(OFFSET('2.5 CAPEX'!CU35,0,-MIN(MAX($F32-1-('2.1 Kraftwerk allgemein'!$F$16-'1.1 Allgemein'!$I$22+1),0),COLUMN(CG32)-1-('2.1 Kraftwerk allgemein'!$F$16-'1.1 Allgemein'!$I$22+1)),1,MIN(MAX($F32-('2.1 Kraftwerk allgemein'!$F$16-'1.1 Allgemein'!$I$22+1),1),COLUMN(CG32)-('2.1 Kraftwerk allgemein'!$F$16-'1.1 Allgemein'!$I$22+1)))))/$F32,
SUM(OFFSET('2.5 CAPEX'!CU35,0,-MIN($F32-1,COLUMN(CG32)-1),1,MIN($F32,COLUMN(CG32))))/$F32)))))))</f>
        <v/>
      </c>
      <c r="CQ32" s="199" t="str">
        <f ca="1">IF('2.1 Kraftwerk allgemein'!$F$15&lt;'1.1 Allgemein'!$I$22,
IF(OR(ISNUMBER($D32)=FALSE,$F32=""),"",
IF(AND('2.5 CAPEX'!$L35&lt;&gt;"x",'2.5 CAPEX'!$M35&lt;&gt;"x"),0,
IF($F32=0,0,
IF(CQ$4&lt;'2.1 Kraftwerk allgemein'!$F$16,0,
IF(CQ$4='2.1 Kraftwerk allgemein'!$F$16,'2.5 CAPEX'!$J35/$F32,
IF(CQ$4&lt;'2.1 Kraftwerk allgemein'!$F$16+$F32,
('2.5 CAPEX'!$J35+SUM(OFFSET('2.5 CAPEX'!CV35,0,-MIN(MAX($F32-1-('2.1 Kraftwerk allgemein'!$F$16-'2.1 Kraftwerk allgemein'!$F$15+1),0),COLUMN(CH32)-1-('2.1 Kraftwerk allgemein'!$F$16-'2.1 Kraftwerk allgemein'!$F$15+1)),1,MIN(MAX($F32-('2.1 Kraftwerk allgemein'!$F$16-'2.1 Kraftwerk allgemein'!$F$15+1),1),COLUMN(CH32)-('2.1 Kraftwerk allgemein'!$F$16-'2.1 Kraftwerk allgemein'!$F$15+1)))))/$F32,
SUM(OFFSET('2.5 CAPEX'!CV35,0,-MIN($F32-1,COLUMN(CH32)-1),1,MIN($F32,COLUMN(CH32))))/$F32)))))),
IF(OR(ISNUMBER($D32)=FALSE,$F32=""),"",
IF(AND('2.5 CAPEX'!$L35&lt;&gt;"x",'2.5 CAPEX'!$M35&lt;&gt;"x"),0,
IF($F32=0,0,
IF(CQ$4&lt;'2.1 Kraftwerk allgemein'!$F$16,0,
IF(CQ$4='2.1 Kraftwerk allgemein'!$F$16,'2.5 CAPEX'!$J35/$F32,
IF(CQ$4&lt;'2.1 Kraftwerk allgemein'!$F$16+$F32,
('2.5 CAPEX'!$J35+SUM(OFFSET('2.5 CAPEX'!CV35,0,-MIN(MAX($F32-1-('2.1 Kraftwerk allgemein'!$F$16-'1.1 Allgemein'!$I$22+1),0),COLUMN(CH32)-1-('2.1 Kraftwerk allgemein'!$F$16-'1.1 Allgemein'!$I$22+1)),1,MIN(MAX($F32-('2.1 Kraftwerk allgemein'!$F$16-'1.1 Allgemein'!$I$22+1),1),COLUMN(CH32)-('2.1 Kraftwerk allgemein'!$F$16-'1.1 Allgemein'!$I$22+1)))))/$F32,
SUM(OFFSET('2.5 CAPEX'!CV35,0,-MIN($F32-1,COLUMN(CH32)-1),1,MIN($F32,COLUMN(CH32))))/$F32)))))))</f>
        <v/>
      </c>
      <c r="CR32" s="199" t="str">
        <f ca="1">IF('2.1 Kraftwerk allgemein'!$F$15&lt;'1.1 Allgemein'!$I$22,
IF(OR(ISNUMBER($D32)=FALSE,$F32=""),"",
IF(AND('2.5 CAPEX'!$L35&lt;&gt;"x",'2.5 CAPEX'!$M35&lt;&gt;"x"),0,
IF($F32=0,0,
IF(CR$4&lt;'2.1 Kraftwerk allgemein'!$F$16,0,
IF(CR$4='2.1 Kraftwerk allgemein'!$F$16,'2.5 CAPEX'!$J35/$F32,
IF(CR$4&lt;'2.1 Kraftwerk allgemein'!$F$16+$F32,
('2.5 CAPEX'!$J35+SUM(OFFSET('2.5 CAPEX'!CW35,0,-MIN(MAX($F32-1-('2.1 Kraftwerk allgemein'!$F$16-'2.1 Kraftwerk allgemein'!$F$15+1),0),COLUMN(CI32)-1-('2.1 Kraftwerk allgemein'!$F$16-'2.1 Kraftwerk allgemein'!$F$15+1)),1,MIN(MAX($F32-('2.1 Kraftwerk allgemein'!$F$16-'2.1 Kraftwerk allgemein'!$F$15+1),1),COLUMN(CI32)-('2.1 Kraftwerk allgemein'!$F$16-'2.1 Kraftwerk allgemein'!$F$15+1)))))/$F32,
SUM(OFFSET('2.5 CAPEX'!CW35,0,-MIN($F32-1,COLUMN(CI32)-1),1,MIN($F32,COLUMN(CI32))))/$F32)))))),
IF(OR(ISNUMBER($D32)=FALSE,$F32=""),"",
IF(AND('2.5 CAPEX'!$L35&lt;&gt;"x",'2.5 CAPEX'!$M35&lt;&gt;"x"),0,
IF($F32=0,0,
IF(CR$4&lt;'2.1 Kraftwerk allgemein'!$F$16,0,
IF(CR$4='2.1 Kraftwerk allgemein'!$F$16,'2.5 CAPEX'!$J35/$F32,
IF(CR$4&lt;'2.1 Kraftwerk allgemein'!$F$16+$F32,
('2.5 CAPEX'!$J35+SUM(OFFSET('2.5 CAPEX'!CW35,0,-MIN(MAX($F32-1-('2.1 Kraftwerk allgemein'!$F$16-'1.1 Allgemein'!$I$22+1),0),COLUMN(CI32)-1-('2.1 Kraftwerk allgemein'!$F$16-'1.1 Allgemein'!$I$22+1)),1,MIN(MAX($F32-('2.1 Kraftwerk allgemein'!$F$16-'1.1 Allgemein'!$I$22+1),1),COLUMN(CI32)-('2.1 Kraftwerk allgemein'!$F$16-'1.1 Allgemein'!$I$22+1)))))/$F32,
SUM(OFFSET('2.5 CAPEX'!CW35,0,-MIN($F32-1,COLUMN(CI32)-1),1,MIN($F32,COLUMN(CI32))))/$F32)))))))</f>
        <v/>
      </c>
      <c r="CS32" s="199" t="str">
        <f ca="1">IF('2.1 Kraftwerk allgemein'!$F$15&lt;'1.1 Allgemein'!$I$22,
IF(OR(ISNUMBER($D32)=FALSE,$F32=""),"",
IF(AND('2.5 CAPEX'!$L35&lt;&gt;"x",'2.5 CAPEX'!$M35&lt;&gt;"x"),0,
IF($F32=0,0,
IF(CS$4&lt;'2.1 Kraftwerk allgemein'!$F$16,0,
IF(CS$4='2.1 Kraftwerk allgemein'!$F$16,'2.5 CAPEX'!$J35/$F32,
IF(CS$4&lt;'2.1 Kraftwerk allgemein'!$F$16+$F32,
('2.5 CAPEX'!$J35+SUM(OFFSET('2.5 CAPEX'!CX35,0,-MIN(MAX($F32-1-('2.1 Kraftwerk allgemein'!$F$16-'2.1 Kraftwerk allgemein'!$F$15+1),0),COLUMN(CJ32)-1-('2.1 Kraftwerk allgemein'!$F$16-'2.1 Kraftwerk allgemein'!$F$15+1)),1,MIN(MAX($F32-('2.1 Kraftwerk allgemein'!$F$16-'2.1 Kraftwerk allgemein'!$F$15+1),1),COLUMN(CJ32)-('2.1 Kraftwerk allgemein'!$F$16-'2.1 Kraftwerk allgemein'!$F$15+1)))))/$F32,
SUM(OFFSET('2.5 CAPEX'!CX35,0,-MIN($F32-1,COLUMN(CJ32)-1),1,MIN($F32,COLUMN(CJ32))))/$F32)))))),
IF(OR(ISNUMBER($D32)=FALSE,$F32=""),"",
IF(AND('2.5 CAPEX'!$L35&lt;&gt;"x",'2.5 CAPEX'!$M35&lt;&gt;"x"),0,
IF($F32=0,0,
IF(CS$4&lt;'2.1 Kraftwerk allgemein'!$F$16,0,
IF(CS$4='2.1 Kraftwerk allgemein'!$F$16,'2.5 CAPEX'!$J35/$F32,
IF(CS$4&lt;'2.1 Kraftwerk allgemein'!$F$16+$F32,
('2.5 CAPEX'!$J35+SUM(OFFSET('2.5 CAPEX'!CX35,0,-MIN(MAX($F32-1-('2.1 Kraftwerk allgemein'!$F$16-'1.1 Allgemein'!$I$22+1),0),COLUMN(CJ32)-1-('2.1 Kraftwerk allgemein'!$F$16-'1.1 Allgemein'!$I$22+1)),1,MIN(MAX($F32-('2.1 Kraftwerk allgemein'!$F$16-'1.1 Allgemein'!$I$22+1),1),COLUMN(CJ32)-('2.1 Kraftwerk allgemein'!$F$16-'1.1 Allgemein'!$I$22+1)))))/$F32,
SUM(OFFSET('2.5 CAPEX'!CX35,0,-MIN($F32-1,COLUMN(CJ32)-1),1,MIN($F32,COLUMN(CJ32))))/$F32)))))))</f>
        <v/>
      </c>
      <c r="CT32" s="199" t="str">
        <f ca="1">IF('2.1 Kraftwerk allgemein'!$F$15&lt;'1.1 Allgemein'!$I$22,
IF(OR(ISNUMBER($D32)=FALSE,$F32=""),"",
IF(AND('2.5 CAPEX'!$L35&lt;&gt;"x",'2.5 CAPEX'!$M35&lt;&gt;"x"),0,
IF($F32=0,0,
IF(CT$4&lt;'2.1 Kraftwerk allgemein'!$F$16,0,
IF(CT$4='2.1 Kraftwerk allgemein'!$F$16,'2.5 CAPEX'!$J35/$F32,
IF(CT$4&lt;'2.1 Kraftwerk allgemein'!$F$16+$F32,
('2.5 CAPEX'!$J35+SUM(OFFSET('2.5 CAPEX'!CY35,0,-MIN(MAX($F32-1-('2.1 Kraftwerk allgemein'!$F$16-'2.1 Kraftwerk allgemein'!$F$15+1),0),COLUMN(CK32)-1-('2.1 Kraftwerk allgemein'!$F$16-'2.1 Kraftwerk allgemein'!$F$15+1)),1,MIN(MAX($F32-('2.1 Kraftwerk allgemein'!$F$16-'2.1 Kraftwerk allgemein'!$F$15+1),1),COLUMN(CK32)-('2.1 Kraftwerk allgemein'!$F$16-'2.1 Kraftwerk allgemein'!$F$15+1)))))/$F32,
SUM(OFFSET('2.5 CAPEX'!CY35,0,-MIN($F32-1,COLUMN(CK32)-1),1,MIN($F32,COLUMN(CK32))))/$F32)))))),
IF(OR(ISNUMBER($D32)=FALSE,$F32=""),"",
IF(AND('2.5 CAPEX'!$L35&lt;&gt;"x",'2.5 CAPEX'!$M35&lt;&gt;"x"),0,
IF($F32=0,0,
IF(CT$4&lt;'2.1 Kraftwerk allgemein'!$F$16,0,
IF(CT$4='2.1 Kraftwerk allgemein'!$F$16,'2.5 CAPEX'!$J35/$F32,
IF(CT$4&lt;'2.1 Kraftwerk allgemein'!$F$16+$F32,
('2.5 CAPEX'!$J35+SUM(OFFSET('2.5 CAPEX'!CY35,0,-MIN(MAX($F32-1-('2.1 Kraftwerk allgemein'!$F$16-'1.1 Allgemein'!$I$22+1),0),COLUMN(CK32)-1-('2.1 Kraftwerk allgemein'!$F$16-'1.1 Allgemein'!$I$22+1)),1,MIN(MAX($F32-('2.1 Kraftwerk allgemein'!$F$16-'1.1 Allgemein'!$I$22+1),1),COLUMN(CK32)-('2.1 Kraftwerk allgemein'!$F$16-'1.1 Allgemein'!$I$22+1)))))/$F32,
SUM(OFFSET('2.5 CAPEX'!CY35,0,-MIN($F32-1,COLUMN(CK32)-1),1,MIN($F32,COLUMN(CK32))))/$F32)))))))</f>
        <v/>
      </c>
      <c r="CU32" s="199" t="str">
        <f ca="1">IF('2.1 Kraftwerk allgemein'!$F$15&lt;'1.1 Allgemein'!$I$22,
IF(OR(ISNUMBER($D32)=FALSE,$F32=""),"",
IF(AND('2.5 CAPEX'!$L35&lt;&gt;"x",'2.5 CAPEX'!$M35&lt;&gt;"x"),0,
IF($F32=0,0,
IF(CU$4&lt;'2.1 Kraftwerk allgemein'!$F$16,0,
IF(CU$4='2.1 Kraftwerk allgemein'!$F$16,'2.5 CAPEX'!$J35/$F32,
IF(CU$4&lt;'2.1 Kraftwerk allgemein'!$F$16+$F32,
('2.5 CAPEX'!$J35+SUM(OFFSET('2.5 CAPEX'!CZ35,0,-MIN(MAX($F32-1-('2.1 Kraftwerk allgemein'!$F$16-'2.1 Kraftwerk allgemein'!$F$15+1),0),COLUMN(CL32)-1-('2.1 Kraftwerk allgemein'!$F$16-'2.1 Kraftwerk allgemein'!$F$15+1)),1,MIN(MAX($F32-('2.1 Kraftwerk allgemein'!$F$16-'2.1 Kraftwerk allgemein'!$F$15+1),1),COLUMN(CL32)-('2.1 Kraftwerk allgemein'!$F$16-'2.1 Kraftwerk allgemein'!$F$15+1)))))/$F32,
SUM(OFFSET('2.5 CAPEX'!CZ35,0,-MIN($F32-1,COLUMN(CL32)-1),1,MIN($F32,COLUMN(CL32))))/$F32)))))),
IF(OR(ISNUMBER($D32)=FALSE,$F32=""),"",
IF(AND('2.5 CAPEX'!$L35&lt;&gt;"x",'2.5 CAPEX'!$M35&lt;&gt;"x"),0,
IF($F32=0,0,
IF(CU$4&lt;'2.1 Kraftwerk allgemein'!$F$16,0,
IF(CU$4='2.1 Kraftwerk allgemein'!$F$16,'2.5 CAPEX'!$J35/$F32,
IF(CU$4&lt;'2.1 Kraftwerk allgemein'!$F$16+$F32,
('2.5 CAPEX'!$J35+SUM(OFFSET('2.5 CAPEX'!CZ35,0,-MIN(MAX($F32-1-('2.1 Kraftwerk allgemein'!$F$16-'1.1 Allgemein'!$I$22+1),0),COLUMN(CL32)-1-('2.1 Kraftwerk allgemein'!$F$16-'1.1 Allgemein'!$I$22+1)),1,MIN(MAX($F32-('2.1 Kraftwerk allgemein'!$F$16-'1.1 Allgemein'!$I$22+1),1),COLUMN(CL32)-('2.1 Kraftwerk allgemein'!$F$16-'1.1 Allgemein'!$I$22+1)))))/$F32,
SUM(OFFSET('2.5 CAPEX'!CZ35,0,-MIN($F32-1,COLUMN(CL32)-1),1,MIN($F32,COLUMN(CL32))))/$F32)))))))</f>
        <v/>
      </c>
      <c r="CV32" s="199" t="str">
        <f ca="1">IF('2.1 Kraftwerk allgemein'!$F$15&lt;'1.1 Allgemein'!$I$22,
IF(OR(ISNUMBER($D32)=FALSE,$F32=""),"",
IF(AND('2.5 CAPEX'!$L35&lt;&gt;"x",'2.5 CAPEX'!$M35&lt;&gt;"x"),0,
IF($F32=0,0,
IF(CV$4&lt;'2.1 Kraftwerk allgemein'!$F$16,0,
IF(CV$4='2.1 Kraftwerk allgemein'!$F$16,'2.5 CAPEX'!$J35/$F32,
IF(CV$4&lt;'2.1 Kraftwerk allgemein'!$F$16+$F32,
('2.5 CAPEX'!$J35+SUM(OFFSET('2.5 CAPEX'!DA35,0,-MIN(MAX($F32-1-('2.1 Kraftwerk allgemein'!$F$16-'2.1 Kraftwerk allgemein'!$F$15+1),0),COLUMN(CM32)-1-('2.1 Kraftwerk allgemein'!$F$16-'2.1 Kraftwerk allgemein'!$F$15+1)),1,MIN(MAX($F32-('2.1 Kraftwerk allgemein'!$F$16-'2.1 Kraftwerk allgemein'!$F$15+1),1),COLUMN(CM32)-('2.1 Kraftwerk allgemein'!$F$16-'2.1 Kraftwerk allgemein'!$F$15+1)))))/$F32,
SUM(OFFSET('2.5 CAPEX'!DA35,0,-MIN($F32-1,COLUMN(CM32)-1),1,MIN($F32,COLUMN(CM32))))/$F32)))))),
IF(OR(ISNUMBER($D32)=FALSE,$F32=""),"",
IF(AND('2.5 CAPEX'!$L35&lt;&gt;"x",'2.5 CAPEX'!$M35&lt;&gt;"x"),0,
IF($F32=0,0,
IF(CV$4&lt;'2.1 Kraftwerk allgemein'!$F$16,0,
IF(CV$4='2.1 Kraftwerk allgemein'!$F$16,'2.5 CAPEX'!$J35/$F32,
IF(CV$4&lt;'2.1 Kraftwerk allgemein'!$F$16+$F32,
('2.5 CAPEX'!$J35+SUM(OFFSET('2.5 CAPEX'!DA35,0,-MIN(MAX($F32-1-('2.1 Kraftwerk allgemein'!$F$16-'1.1 Allgemein'!$I$22+1),0),COLUMN(CM32)-1-('2.1 Kraftwerk allgemein'!$F$16-'1.1 Allgemein'!$I$22+1)),1,MIN(MAX($F32-('2.1 Kraftwerk allgemein'!$F$16-'1.1 Allgemein'!$I$22+1),1),COLUMN(CM32)-('2.1 Kraftwerk allgemein'!$F$16-'1.1 Allgemein'!$I$22+1)))))/$F32,
SUM(OFFSET('2.5 CAPEX'!DA35,0,-MIN($F32-1,COLUMN(CM32)-1),1,MIN($F32,COLUMN(CM32))))/$F32)))))))</f>
        <v/>
      </c>
      <c r="CW32" s="199" t="str">
        <f ca="1">IF('2.1 Kraftwerk allgemein'!$F$15&lt;'1.1 Allgemein'!$I$22,
IF(OR(ISNUMBER($D32)=FALSE,$F32=""),"",
IF(AND('2.5 CAPEX'!$L35&lt;&gt;"x",'2.5 CAPEX'!$M35&lt;&gt;"x"),0,
IF($F32=0,0,
IF(CW$4&lt;'2.1 Kraftwerk allgemein'!$F$16,0,
IF(CW$4='2.1 Kraftwerk allgemein'!$F$16,'2.5 CAPEX'!$J35/$F32,
IF(CW$4&lt;'2.1 Kraftwerk allgemein'!$F$16+$F32,
('2.5 CAPEX'!$J35+SUM(OFFSET('2.5 CAPEX'!DB35,0,-MIN(MAX($F32-1-('2.1 Kraftwerk allgemein'!$F$16-'2.1 Kraftwerk allgemein'!$F$15+1),0),COLUMN(CN32)-1-('2.1 Kraftwerk allgemein'!$F$16-'2.1 Kraftwerk allgemein'!$F$15+1)),1,MIN(MAX($F32-('2.1 Kraftwerk allgemein'!$F$16-'2.1 Kraftwerk allgemein'!$F$15+1),1),COLUMN(CN32)-('2.1 Kraftwerk allgemein'!$F$16-'2.1 Kraftwerk allgemein'!$F$15+1)))))/$F32,
SUM(OFFSET('2.5 CAPEX'!DB35,0,-MIN($F32-1,COLUMN(CN32)-1),1,MIN($F32,COLUMN(CN32))))/$F32)))))),
IF(OR(ISNUMBER($D32)=FALSE,$F32=""),"",
IF(AND('2.5 CAPEX'!$L35&lt;&gt;"x",'2.5 CAPEX'!$M35&lt;&gt;"x"),0,
IF($F32=0,0,
IF(CW$4&lt;'2.1 Kraftwerk allgemein'!$F$16,0,
IF(CW$4='2.1 Kraftwerk allgemein'!$F$16,'2.5 CAPEX'!$J35/$F32,
IF(CW$4&lt;'2.1 Kraftwerk allgemein'!$F$16+$F32,
('2.5 CAPEX'!$J35+SUM(OFFSET('2.5 CAPEX'!DB35,0,-MIN(MAX($F32-1-('2.1 Kraftwerk allgemein'!$F$16-'1.1 Allgemein'!$I$22+1),0),COLUMN(CN32)-1-('2.1 Kraftwerk allgemein'!$F$16-'1.1 Allgemein'!$I$22+1)),1,MIN(MAX($F32-('2.1 Kraftwerk allgemein'!$F$16-'1.1 Allgemein'!$I$22+1),1),COLUMN(CN32)-('2.1 Kraftwerk allgemein'!$F$16-'1.1 Allgemein'!$I$22+1)))))/$F32,
SUM(OFFSET('2.5 CAPEX'!DB35,0,-MIN($F32-1,COLUMN(CN32)-1),1,MIN($F32,COLUMN(CN32))))/$F32)))))))</f>
        <v/>
      </c>
      <c r="CX32" s="199" t="str">
        <f ca="1">IF('2.1 Kraftwerk allgemein'!$F$15&lt;'1.1 Allgemein'!$I$22,
IF(OR(ISNUMBER($D32)=FALSE,$F32=""),"",
IF(AND('2.5 CAPEX'!$L35&lt;&gt;"x",'2.5 CAPEX'!$M35&lt;&gt;"x"),0,
IF($F32=0,0,
IF(CX$4&lt;'2.1 Kraftwerk allgemein'!$F$16,0,
IF(CX$4='2.1 Kraftwerk allgemein'!$F$16,'2.5 CAPEX'!$J35/$F32,
IF(CX$4&lt;'2.1 Kraftwerk allgemein'!$F$16+$F32,
('2.5 CAPEX'!$J35+SUM(OFFSET('2.5 CAPEX'!DC35,0,-MIN(MAX($F32-1-('2.1 Kraftwerk allgemein'!$F$16-'2.1 Kraftwerk allgemein'!$F$15+1),0),COLUMN(CO32)-1-('2.1 Kraftwerk allgemein'!$F$16-'2.1 Kraftwerk allgemein'!$F$15+1)),1,MIN(MAX($F32-('2.1 Kraftwerk allgemein'!$F$16-'2.1 Kraftwerk allgemein'!$F$15+1),1),COLUMN(CO32)-('2.1 Kraftwerk allgemein'!$F$16-'2.1 Kraftwerk allgemein'!$F$15+1)))))/$F32,
SUM(OFFSET('2.5 CAPEX'!DC35,0,-MIN($F32-1,COLUMN(CO32)-1),1,MIN($F32,COLUMN(CO32))))/$F32)))))),
IF(OR(ISNUMBER($D32)=FALSE,$F32=""),"",
IF(AND('2.5 CAPEX'!$L35&lt;&gt;"x",'2.5 CAPEX'!$M35&lt;&gt;"x"),0,
IF($F32=0,0,
IF(CX$4&lt;'2.1 Kraftwerk allgemein'!$F$16,0,
IF(CX$4='2.1 Kraftwerk allgemein'!$F$16,'2.5 CAPEX'!$J35/$F32,
IF(CX$4&lt;'2.1 Kraftwerk allgemein'!$F$16+$F32,
('2.5 CAPEX'!$J35+SUM(OFFSET('2.5 CAPEX'!DC35,0,-MIN(MAX($F32-1-('2.1 Kraftwerk allgemein'!$F$16-'1.1 Allgemein'!$I$22+1),0),COLUMN(CO32)-1-('2.1 Kraftwerk allgemein'!$F$16-'1.1 Allgemein'!$I$22+1)),1,MIN(MAX($F32-('2.1 Kraftwerk allgemein'!$F$16-'1.1 Allgemein'!$I$22+1),1),COLUMN(CO32)-('2.1 Kraftwerk allgemein'!$F$16-'1.1 Allgemein'!$I$22+1)))))/$F32,
SUM(OFFSET('2.5 CAPEX'!DC35,0,-MIN($F32-1,COLUMN(CO32)-1),1,MIN($F32,COLUMN(CO32))))/$F32)))))))</f>
        <v/>
      </c>
      <c r="CY32" s="199" t="str">
        <f ca="1">IF('2.1 Kraftwerk allgemein'!$F$15&lt;'1.1 Allgemein'!$I$22,
IF(OR(ISNUMBER($D32)=FALSE,$F32=""),"",
IF(AND('2.5 CAPEX'!$L35&lt;&gt;"x",'2.5 CAPEX'!$M35&lt;&gt;"x"),0,
IF($F32=0,0,
IF(CY$4&lt;'2.1 Kraftwerk allgemein'!$F$16,0,
IF(CY$4='2.1 Kraftwerk allgemein'!$F$16,'2.5 CAPEX'!$J35/$F32,
IF(CY$4&lt;'2.1 Kraftwerk allgemein'!$F$16+$F32,
('2.5 CAPEX'!$J35+SUM(OFFSET('2.5 CAPEX'!DD35,0,-MIN(MAX($F32-1-('2.1 Kraftwerk allgemein'!$F$16-'2.1 Kraftwerk allgemein'!$F$15+1),0),COLUMN(CP32)-1-('2.1 Kraftwerk allgemein'!$F$16-'2.1 Kraftwerk allgemein'!$F$15+1)),1,MIN(MAX($F32-('2.1 Kraftwerk allgemein'!$F$16-'2.1 Kraftwerk allgemein'!$F$15+1),1),COLUMN(CP32)-('2.1 Kraftwerk allgemein'!$F$16-'2.1 Kraftwerk allgemein'!$F$15+1)))))/$F32,
SUM(OFFSET('2.5 CAPEX'!DD35,0,-MIN($F32-1,COLUMN(CP32)-1),1,MIN($F32,COLUMN(CP32))))/$F32)))))),
IF(OR(ISNUMBER($D32)=FALSE,$F32=""),"",
IF(AND('2.5 CAPEX'!$L35&lt;&gt;"x",'2.5 CAPEX'!$M35&lt;&gt;"x"),0,
IF($F32=0,0,
IF(CY$4&lt;'2.1 Kraftwerk allgemein'!$F$16,0,
IF(CY$4='2.1 Kraftwerk allgemein'!$F$16,'2.5 CAPEX'!$J35/$F32,
IF(CY$4&lt;'2.1 Kraftwerk allgemein'!$F$16+$F32,
('2.5 CAPEX'!$J35+SUM(OFFSET('2.5 CAPEX'!DD35,0,-MIN(MAX($F32-1-('2.1 Kraftwerk allgemein'!$F$16-'1.1 Allgemein'!$I$22+1),0),COLUMN(CP32)-1-('2.1 Kraftwerk allgemein'!$F$16-'1.1 Allgemein'!$I$22+1)),1,MIN(MAX($F32-('2.1 Kraftwerk allgemein'!$F$16-'1.1 Allgemein'!$I$22+1),1),COLUMN(CP32)-('2.1 Kraftwerk allgemein'!$F$16-'1.1 Allgemein'!$I$22+1)))))/$F32,
SUM(OFFSET('2.5 CAPEX'!DD35,0,-MIN($F32-1,COLUMN(CP32)-1),1,MIN($F32,COLUMN(CP32))))/$F32)))))))</f>
        <v/>
      </c>
      <c r="CZ32" s="199" t="str">
        <f ca="1">IF('2.1 Kraftwerk allgemein'!$F$15&lt;'1.1 Allgemein'!$I$22,
IF(OR(ISNUMBER($D32)=FALSE,$F32=""),"",
IF(AND('2.5 CAPEX'!$L35&lt;&gt;"x",'2.5 CAPEX'!$M35&lt;&gt;"x"),0,
IF($F32=0,0,
IF(CZ$4&lt;'2.1 Kraftwerk allgemein'!$F$16,0,
IF(CZ$4='2.1 Kraftwerk allgemein'!$F$16,'2.5 CAPEX'!$J35/$F32,
IF(CZ$4&lt;'2.1 Kraftwerk allgemein'!$F$16+$F32,
('2.5 CAPEX'!$J35+SUM(OFFSET('2.5 CAPEX'!DE35,0,-MIN(MAX($F32-1-('2.1 Kraftwerk allgemein'!$F$16-'2.1 Kraftwerk allgemein'!$F$15+1),0),COLUMN(CQ32)-1-('2.1 Kraftwerk allgemein'!$F$16-'2.1 Kraftwerk allgemein'!$F$15+1)),1,MIN(MAX($F32-('2.1 Kraftwerk allgemein'!$F$16-'2.1 Kraftwerk allgemein'!$F$15+1),1),COLUMN(CQ32)-('2.1 Kraftwerk allgemein'!$F$16-'2.1 Kraftwerk allgemein'!$F$15+1)))))/$F32,
SUM(OFFSET('2.5 CAPEX'!DE35,0,-MIN($F32-1,COLUMN(CQ32)-1),1,MIN($F32,COLUMN(CQ32))))/$F32)))))),
IF(OR(ISNUMBER($D32)=FALSE,$F32=""),"",
IF(AND('2.5 CAPEX'!$L35&lt;&gt;"x",'2.5 CAPEX'!$M35&lt;&gt;"x"),0,
IF($F32=0,0,
IF(CZ$4&lt;'2.1 Kraftwerk allgemein'!$F$16,0,
IF(CZ$4='2.1 Kraftwerk allgemein'!$F$16,'2.5 CAPEX'!$J35/$F32,
IF(CZ$4&lt;'2.1 Kraftwerk allgemein'!$F$16+$F32,
('2.5 CAPEX'!$J35+SUM(OFFSET('2.5 CAPEX'!DE35,0,-MIN(MAX($F32-1-('2.1 Kraftwerk allgemein'!$F$16-'1.1 Allgemein'!$I$22+1),0),COLUMN(CQ32)-1-('2.1 Kraftwerk allgemein'!$F$16-'1.1 Allgemein'!$I$22+1)),1,MIN(MAX($F32-('2.1 Kraftwerk allgemein'!$F$16-'1.1 Allgemein'!$I$22+1),1),COLUMN(CQ32)-('2.1 Kraftwerk allgemein'!$F$16-'1.1 Allgemein'!$I$22+1)))))/$F32,
SUM(OFFSET('2.5 CAPEX'!DE35,0,-MIN($F32-1,COLUMN(CQ32)-1),1,MIN($F32,COLUMN(CQ32))))/$F32)))))))</f>
        <v/>
      </c>
      <c r="DA32" s="199" t="str">
        <f ca="1">IF('2.1 Kraftwerk allgemein'!$F$15&lt;'1.1 Allgemein'!$I$22,
IF(OR(ISNUMBER($D32)=FALSE,$F32=""),"",
IF(AND('2.5 CAPEX'!$L35&lt;&gt;"x",'2.5 CAPEX'!$M35&lt;&gt;"x"),0,
IF($F32=0,0,
IF(DA$4&lt;'2.1 Kraftwerk allgemein'!$F$16,0,
IF(DA$4='2.1 Kraftwerk allgemein'!$F$16,'2.5 CAPEX'!$J35/$F32,
IF(DA$4&lt;'2.1 Kraftwerk allgemein'!$F$16+$F32,
('2.5 CAPEX'!$J35+SUM(OFFSET('2.5 CAPEX'!DF35,0,-MIN(MAX($F32-1-('2.1 Kraftwerk allgemein'!$F$16-'2.1 Kraftwerk allgemein'!$F$15+1),0),COLUMN(CR32)-1-('2.1 Kraftwerk allgemein'!$F$16-'2.1 Kraftwerk allgemein'!$F$15+1)),1,MIN(MAX($F32-('2.1 Kraftwerk allgemein'!$F$16-'2.1 Kraftwerk allgemein'!$F$15+1),1),COLUMN(CR32)-('2.1 Kraftwerk allgemein'!$F$16-'2.1 Kraftwerk allgemein'!$F$15+1)))))/$F32,
SUM(OFFSET('2.5 CAPEX'!DF35,0,-MIN($F32-1,COLUMN(CR32)-1),1,MIN($F32,COLUMN(CR32))))/$F32)))))),
IF(OR(ISNUMBER($D32)=FALSE,$F32=""),"",
IF(AND('2.5 CAPEX'!$L35&lt;&gt;"x",'2.5 CAPEX'!$M35&lt;&gt;"x"),0,
IF($F32=0,0,
IF(DA$4&lt;'2.1 Kraftwerk allgemein'!$F$16,0,
IF(DA$4='2.1 Kraftwerk allgemein'!$F$16,'2.5 CAPEX'!$J35/$F32,
IF(DA$4&lt;'2.1 Kraftwerk allgemein'!$F$16+$F32,
('2.5 CAPEX'!$J35+SUM(OFFSET('2.5 CAPEX'!DF35,0,-MIN(MAX($F32-1-('2.1 Kraftwerk allgemein'!$F$16-'1.1 Allgemein'!$I$22+1),0),COLUMN(CR32)-1-('2.1 Kraftwerk allgemein'!$F$16-'1.1 Allgemein'!$I$22+1)),1,MIN(MAX($F32-('2.1 Kraftwerk allgemein'!$F$16-'1.1 Allgemein'!$I$22+1),1),COLUMN(CR32)-('2.1 Kraftwerk allgemein'!$F$16-'1.1 Allgemein'!$I$22+1)))))/$F32,
SUM(OFFSET('2.5 CAPEX'!DF35,0,-MIN($F32-1,COLUMN(CR32)-1),1,MIN($F32,COLUMN(CR32))))/$F32)))))))</f>
        <v/>
      </c>
      <c r="DB32" s="199" t="str">
        <f ca="1">IF('2.1 Kraftwerk allgemein'!$F$15&lt;'1.1 Allgemein'!$I$22,
IF(OR(ISNUMBER($D32)=FALSE,$F32=""),"",
IF(AND('2.5 CAPEX'!$L35&lt;&gt;"x",'2.5 CAPEX'!$M35&lt;&gt;"x"),0,
IF($F32=0,0,
IF(DB$4&lt;'2.1 Kraftwerk allgemein'!$F$16,0,
IF(DB$4='2.1 Kraftwerk allgemein'!$F$16,'2.5 CAPEX'!$J35/$F32,
IF(DB$4&lt;'2.1 Kraftwerk allgemein'!$F$16+$F32,
('2.5 CAPEX'!$J35+SUM(OFFSET('2.5 CAPEX'!DG35,0,-MIN(MAX($F32-1-('2.1 Kraftwerk allgemein'!$F$16-'2.1 Kraftwerk allgemein'!$F$15+1),0),COLUMN(CS32)-1-('2.1 Kraftwerk allgemein'!$F$16-'2.1 Kraftwerk allgemein'!$F$15+1)),1,MIN(MAX($F32-('2.1 Kraftwerk allgemein'!$F$16-'2.1 Kraftwerk allgemein'!$F$15+1),1),COLUMN(CS32)-('2.1 Kraftwerk allgemein'!$F$16-'2.1 Kraftwerk allgemein'!$F$15+1)))))/$F32,
SUM(OFFSET('2.5 CAPEX'!DG35,0,-MIN($F32-1,COLUMN(CS32)-1),1,MIN($F32,COLUMN(CS32))))/$F32)))))),
IF(OR(ISNUMBER($D32)=FALSE,$F32=""),"",
IF(AND('2.5 CAPEX'!$L35&lt;&gt;"x",'2.5 CAPEX'!$M35&lt;&gt;"x"),0,
IF($F32=0,0,
IF(DB$4&lt;'2.1 Kraftwerk allgemein'!$F$16,0,
IF(DB$4='2.1 Kraftwerk allgemein'!$F$16,'2.5 CAPEX'!$J35/$F32,
IF(DB$4&lt;'2.1 Kraftwerk allgemein'!$F$16+$F32,
('2.5 CAPEX'!$J35+SUM(OFFSET('2.5 CAPEX'!DG35,0,-MIN(MAX($F32-1-('2.1 Kraftwerk allgemein'!$F$16-'1.1 Allgemein'!$I$22+1),0),COLUMN(CS32)-1-('2.1 Kraftwerk allgemein'!$F$16-'1.1 Allgemein'!$I$22+1)),1,MIN(MAX($F32-('2.1 Kraftwerk allgemein'!$F$16-'1.1 Allgemein'!$I$22+1),1),COLUMN(CS32)-('2.1 Kraftwerk allgemein'!$F$16-'1.1 Allgemein'!$I$22+1)))))/$F32,
SUM(OFFSET('2.5 CAPEX'!DG35,0,-MIN($F32-1,COLUMN(CS32)-1),1,MIN($F32,COLUMN(CS32))))/$F32)))))))</f>
        <v/>
      </c>
      <c r="DC32" s="199" t="str">
        <f ca="1">IF('2.1 Kraftwerk allgemein'!$F$15&lt;'1.1 Allgemein'!$I$22,
IF(OR(ISNUMBER($D32)=FALSE,$F32=""),"",
IF(AND('2.5 CAPEX'!$L35&lt;&gt;"x",'2.5 CAPEX'!$M35&lt;&gt;"x"),0,
IF($F32=0,0,
IF(DC$4&lt;'2.1 Kraftwerk allgemein'!$F$16,0,
IF(DC$4='2.1 Kraftwerk allgemein'!$F$16,'2.5 CAPEX'!$J35/$F32,
IF(DC$4&lt;'2.1 Kraftwerk allgemein'!$F$16+$F32,
('2.5 CAPEX'!$J35+SUM(OFFSET('2.5 CAPEX'!DH35,0,-MIN(MAX($F32-1-('2.1 Kraftwerk allgemein'!$F$16-'2.1 Kraftwerk allgemein'!$F$15+1),0),COLUMN(CT32)-1-('2.1 Kraftwerk allgemein'!$F$16-'2.1 Kraftwerk allgemein'!$F$15+1)),1,MIN(MAX($F32-('2.1 Kraftwerk allgemein'!$F$16-'2.1 Kraftwerk allgemein'!$F$15+1),1),COLUMN(CT32)-('2.1 Kraftwerk allgemein'!$F$16-'2.1 Kraftwerk allgemein'!$F$15+1)))))/$F32,
SUM(OFFSET('2.5 CAPEX'!DH35,0,-MIN($F32-1,COLUMN(CT32)-1),1,MIN($F32,COLUMN(CT32))))/$F32)))))),
IF(OR(ISNUMBER($D32)=FALSE,$F32=""),"",
IF(AND('2.5 CAPEX'!$L35&lt;&gt;"x",'2.5 CAPEX'!$M35&lt;&gt;"x"),0,
IF($F32=0,0,
IF(DC$4&lt;'2.1 Kraftwerk allgemein'!$F$16,0,
IF(DC$4='2.1 Kraftwerk allgemein'!$F$16,'2.5 CAPEX'!$J35/$F32,
IF(DC$4&lt;'2.1 Kraftwerk allgemein'!$F$16+$F32,
('2.5 CAPEX'!$J35+SUM(OFFSET('2.5 CAPEX'!DH35,0,-MIN(MAX($F32-1-('2.1 Kraftwerk allgemein'!$F$16-'1.1 Allgemein'!$I$22+1),0),COLUMN(CT32)-1-('2.1 Kraftwerk allgemein'!$F$16-'1.1 Allgemein'!$I$22+1)),1,MIN(MAX($F32-('2.1 Kraftwerk allgemein'!$F$16-'1.1 Allgemein'!$I$22+1),1),COLUMN(CT32)-('2.1 Kraftwerk allgemein'!$F$16-'1.1 Allgemein'!$I$22+1)))))/$F32,
SUM(OFFSET('2.5 CAPEX'!DH35,0,-MIN($F32-1,COLUMN(CT32)-1),1,MIN($F32,COLUMN(CT32))))/$F32)))))))</f>
        <v/>
      </c>
      <c r="DD32" s="199" t="str">
        <f ca="1">IF('2.1 Kraftwerk allgemein'!$F$15&lt;'1.1 Allgemein'!$I$22,
IF(OR(ISNUMBER($D32)=FALSE,$F32=""),"",
IF(AND('2.5 CAPEX'!$L35&lt;&gt;"x",'2.5 CAPEX'!$M35&lt;&gt;"x"),0,
IF($F32=0,0,
IF(DD$4&lt;'2.1 Kraftwerk allgemein'!$F$16,0,
IF(DD$4='2.1 Kraftwerk allgemein'!$F$16,'2.5 CAPEX'!$J35/$F32,
IF(DD$4&lt;'2.1 Kraftwerk allgemein'!$F$16+$F32,
('2.5 CAPEX'!$J35+SUM(OFFSET('2.5 CAPEX'!DI35,0,-MIN(MAX($F32-1-('2.1 Kraftwerk allgemein'!$F$16-'2.1 Kraftwerk allgemein'!$F$15+1),0),COLUMN(CU32)-1-('2.1 Kraftwerk allgemein'!$F$16-'2.1 Kraftwerk allgemein'!$F$15+1)),1,MIN(MAX($F32-('2.1 Kraftwerk allgemein'!$F$16-'2.1 Kraftwerk allgemein'!$F$15+1),1),COLUMN(CU32)-('2.1 Kraftwerk allgemein'!$F$16-'2.1 Kraftwerk allgemein'!$F$15+1)))))/$F32,
SUM(OFFSET('2.5 CAPEX'!DI35,0,-MIN($F32-1,COLUMN(CU32)-1),1,MIN($F32,COLUMN(CU32))))/$F32)))))),
IF(OR(ISNUMBER($D32)=FALSE,$F32=""),"",
IF(AND('2.5 CAPEX'!$L35&lt;&gt;"x",'2.5 CAPEX'!$M35&lt;&gt;"x"),0,
IF($F32=0,0,
IF(DD$4&lt;'2.1 Kraftwerk allgemein'!$F$16,0,
IF(DD$4='2.1 Kraftwerk allgemein'!$F$16,'2.5 CAPEX'!$J35/$F32,
IF(DD$4&lt;'2.1 Kraftwerk allgemein'!$F$16+$F32,
('2.5 CAPEX'!$J35+SUM(OFFSET('2.5 CAPEX'!DI35,0,-MIN(MAX($F32-1-('2.1 Kraftwerk allgemein'!$F$16-'1.1 Allgemein'!$I$22+1),0),COLUMN(CU32)-1-('2.1 Kraftwerk allgemein'!$F$16-'1.1 Allgemein'!$I$22+1)),1,MIN(MAX($F32-('2.1 Kraftwerk allgemein'!$F$16-'1.1 Allgemein'!$I$22+1),1),COLUMN(CU32)-('2.1 Kraftwerk allgemein'!$F$16-'1.1 Allgemein'!$I$22+1)))))/$F32,
SUM(OFFSET('2.5 CAPEX'!DI35,0,-MIN($F32-1,COLUMN(CU32)-1),1,MIN($F32,COLUMN(CU32))))/$F32)))))))</f>
        <v/>
      </c>
      <c r="DE32" s="199" t="str">
        <f ca="1">IF('2.1 Kraftwerk allgemein'!$F$15&lt;'1.1 Allgemein'!$I$22,
IF(OR(ISNUMBER($D32)=FALSE,$F32=""),"",
IF(AND('2.5 CAPEX'!$L35&lt;&gt;"x",'2.5 CAPEX'!$M35&lt;&gt;"x"),0,
IF($F32=0,0,
IF(DE$4&lt;'2.1 Kraftwerk allgemein'!$F$16,0,
IF(DE$4='2.1 Kraftwerk allgemein'!$F$16,'2.5 CAPEX'!$J35/$F32,
IF(DE$4&lt;'2.1 Kraftwerk allgemein'!$F$16+$F32,
('2.5 CAPEX'!$J35+SUM(OFFSET('2.5 CAPEX'!DJ35,0,-MIN(MAX($F32-1-('2.1 Kraftwerk allgemein'!$F$16-'2.1 Kraftwerk allgemein'!$F$15+1),0),COLUMN(CV32)-1-('2.1 Kraftwerk allgemein'!$F$16-'2.1 Kraftwerk allgemein'!$F$15+1)),1,MIN(MAX($F32-('2.1 Kraftwerk allgemein'!$F$16-'2.1 Kraftwerk allgemein'!$F$15+1),1),COLUMN(CV32)-('2.1 Kraftwerk allgemein'!$F$16-'2.1 Kraftwerk allgemein'!$F$15+1)))))/$F32,
SUM(OFFSET('2.5 CAPEX'!DJ35,0,-MIN($F32-1,COLUMN(CV32)-1),1,MIN($F32,COLUMN(CV32))))/$F32)))))),
IF(OR(ISNUMBER($D32)=FALSE,$F32=""),"",
IF(AND('2.5 CAPEX'!$L35&lt;&gt;"x",'2.5 CAPEX'!$M35&lt;&gt;"x"),0,
IF($F32=0,0,
IF(DE$4&lt;'2.1 Kraftwerk allgemein'!$F$16,0,
IF(DE$4='2.1 Kraftwerk allgemein'!$F$16,'2.5 CAPEX'!$J35/$F32,
IF(DE$4&lt;'2.1 Kraftwerk allgemein'!$F$16+$F32,
('2.5 CAPEX'!$J35+SUM(OFFSET('2.5 CAPEX'!DJ35,0,-MIN(MAX($F32-1-('2.1 Kraftwerk allgemein'!$F$16-'1.1 Allgemein'!$I$22+1),0),COLUMN(CV32)-1-('2.1 Kraftwerk allgemein'!$F$16-'1.1 Allgemein'!$I$22+1)),1,MIN(MAX($F32-('2.1 Kraftwerk allgemein'!$F$16-'1.1 Allgemein'!$I$22+1),1),COLUMN(CV32)-('2.1 Kraftwerk allgemein'!$F$16-'1.1 Allgemein'!$I$22+1)))))/$F32,
SUM(OFFSET('2.5 CAPEX'!DJ35,0,-MIN($F32-1,COLUMN(CV32)-1),1,MIN($F32,COLUMN(CV32))))/$F32)))))))</f>
        <v/>
      </c>
      <c r="DF32" s="199" t="str">
        <f ca="1">IF('2.1 Kraftwerk allgemein'!$F$15&lt;'1.1 Allgemein'!$I$22,
IF(OR(ISNUMBER($D32)=FALSE,$F32=""),"",
IF(AND('2.5 CAPEX'!$L35&lt;&gt;"x",'2.5 CAPEX'!$M35&lt;&gt;"x"),0,
IF($F32=0,0,
IF(DF$4&lt;'2.1 Kraftwerk allgemein'!$F$16,0,
IF(DF$4='2.1 Kraftwerk allgemein'!$F$16,'2.5 CAPEX'!$J35/$F32,
IF(DF$4&lt;'2.1 Kraftwerk allgemein'!$F$16+$F32,
('2.5 CAPEX'!$J35+SUM(OFFSET('2.5 CAPEX'!DK35,0,-MIN(MAX($F32-1-('2.1 Kraftwerk allgemein'!$F$16-'2.1 Kraftwerk allgemein'!$F$15+1),0),COLUMN(CW32)-1-('2.1 Kraftwerk allgemein'!$F$16-'2.1 Kraftwerk allgemein'!$F$15+1)),1,MIN(MAX($F32-('2.1 Kraftwerk allgemein'!$F$16-'2.1 Kraftwerk allgemein'!$F$15+1),1),COLUMN(CW32)-('2.1 Kraftwerk allgemein'!$F$16-'2.1 Kraftwerk allgemein'!$F$15+1)))))/$F32,
SUM(OFFSET('2.5 CAPEX'!DK35,0,-MIN($F32-1,COLUMN(CW32)-1),1,MIN($F32,COLUMN(CW32))))/$F32)))))),
IF(OR(ISNUMBER($D32)=FALSE,$F32=""),"",
IF(AND('2.5 CAPEX'!$L35&lt;&gt;"x",'2.5 CAPEX'!$M35&lt;&gt;"x"),0,
IF($F32=0,0,
IF(DF$4&lt;'2.1 Kraftwerk allgemein'!$F$16,0,
IF(DF$4='2.1 Kraftwerk allgemein'!$F$16,'2.5 CAPEX'!$J35/$F32,
IF(DF$4&lt;'2.1 Kraftwerk allgemein'!$F$16+$F32,
('2.5 CAPEX'!$J35+SUM(OFFSET('2.5 CAPEX'!DK35,0,-MIN(MAX($F32-1-('2.1 Kraftwerk allgemein'!$F$16-'1.1 Allgemein'!$I$22+1),0),COLUMN(CW32)-1-('2.1 Kraftwerk allgemein'!$F$16-'1.1 Allgemein'!$I$22+1)),1,MIN(MAX($F32-('2.1 Kraftwerk allgemein'!$F$16-'1.1 Allgemein'!$I$22+1),1),COLUMN(CW32)-('2.1 Kraftwerk allgemein'!$F$16-'1.1 Allgemein'!$I$22+1)))))/$F32,
SUM(OFFSET('2.5 CAPEX'!DK35,0,-MIN($F32-1,COLUMN(CW32)-1),1,MIN($F32,COLUMN(CW32))))/$F32)))))))</f>
        <v/>
      </c>
    </row>
    <row r="33" spans="1:110" s="200" customFormat="1" ht="14" x14ac:dyDescent="0.3">
      <c r="A33" s="104"/>
      <c r="B33" s="104"/>
      <c r="C33" s="154"/>
      <c r="D33" s="191">
        <f>IF('2.5 CAPEX'!D36&lt;&gt;"",'2.5 CAPEX'!D36,"")</f>
        <v>210</v>
      </c>
      <c r="E33" s="191" t="str">
        <f>IF('2.5 CAPEX'!E36&lt;&gt;"",'2.5 CAPEX'!E36,"")</f>
        <v/>
      </c>
      <c r="F33" s="196" t="str">
        <f>IF('2.5 CAPEX'!F36&lt;&gt;"",'2.5 CAPEX'!F36,"")</f>
        <v/>
      </c>
      <c r="G33" s="197">
        <f ca="1">IF(ISNUMBER(D33)=FALSE,"",INDEX('2.5 CAPEX'!$H:$H,MATCH('3.1 Abschreibung'!$D33,'2.5 CAPEX'!$D:$D,0))+INDEX('2.5 CAPEX'!$J:$J,MATCH('3.1 Abschreibung'!$D33,'2.5 CAPEX'!$D:$D,0)))</f>
        <v>0</v>
      </c>
      <c r="H33" s="197"/>
      <c r="I33" s="198">
        <v>0</v>
      </c>
      <c r="J33" s="199" t="str">
        <f ca="1">IF('2.1 Kraftwerk allgemein'!$F$15&lt;'1.1 Allgemein'!$I$22,
IF(OR(ISNUMBER($D33)=FALSE,$F33=""),"",
IF(AND('2.5 CAPEX'!$L36&lt;&gt;"x",'2.5 CAPEX'!$M36&lt;&gt;"x"),0,
IF($F33=0,0,
IF(J$4&lt;'2.1 Kraftwerk allgemein'!$F$16,0,
IF(J$4='2.1 Kraftwerk allgemein'!$F$16,'2.5 CAPEX'!$J36/$F33,
IF(J$4&lt;'2.1 Kraftwerk allgemein'!$F$16+$F33,
('2.5 CAPEX'!$J36+SUM(OFFSET('2.5 CAPEX'!O36,0,-MIN(MAX($F33-1-('2.1 Kraftwerk allgemein'!$F$16-'2.1 Kraftwerk allgemein'!$F$15+1),0),COLUMN(A33)-1-('2.1 Kraftwerk allgemein'!$F$16-'2.1 Kraftwerk allgemein'!$F$15+1)),1,MIN(MAX($F33-('2.1 Kraftwerk allgemein'!$F$16-'2.1 Kraftwerk allgemein'!$F$15+1),1),COLUMN(A33)-('2.1 Kraftwerk allgemein'!$F$16-'2.1 Kraftwerk allgemein'!$F$15+1)))))/$F33,
SUM(OFFSET('2.5 CAPEX'!O36,0,-MIN($F33-1,COLUMN(A33)-1),1,MIN($F33,COLUMN(A33))))/$F33)))))),
IF(OR(ISNUMBER($D33)=FALSE,$F33=""),"",
IF(AND('2.5 CAPEX'!$L36&lt;&gt;"x",'2.5 CAPEX'!$M36&lt;&gt;"x"),0,
IF($F33=0,0,
IF(J$4&lt;'2.1 Kraftwerk allgemein'!$F$16,0,
IF(J$4='2.1 Kraftwerk allgemein'!$F$16,'2.5 CAPEX'!$J36/$F33,
IF(J$4&lt;'2.1 Kraftwerk allgemein'!$F$16+$F33,
('2.5 CAPEX'!$J36+SUM(OFFSET('2.5 CAPEX'!O36,0,-MIN(MAX($F33-1-('2.1 Kraftwerk allgemein'!$F$16-'1.1 Allgemein'!$I$22+1),0),COLUMN(A33)-1-('2.1 Kraftwerk allgemein'!$F$16-'1.1 Allgemein'!$I$22+1)),1,MIN(MAX($F33-('2.1 Kraftwerk allgemein'!$F$16-'1.1 Allgemein'!$I$22+1),1),COLUMN(A33)-('2.1 Kraftwerk allgemein'!$F$16-'1.1 Allgemein'!$I$22+1)))))/$F33,
SUM(OFFSET('2.5 CAPEX'!O36,0,-MIN($F33-1,COLUMN(A33)-1),1,MIN($F33,COLUMN(A33))))/$F33)))))))</f>
        <v/>
      </c>
      <c r="K33" s="199" t="str">
        <f ca="1">IF('2.1 Kraftwerk allgemein'!$F$15&lt;'1.1 Allgemein'!$I$22,
IF(OR(ISNUMBER($D33)=FALSE,$F33=""),"",
IF(AND('2.5 CAPEX'!$L36&lt;&gt;"x",'2.5 CAPEX'!$M36&lt;&gt;"x"),0,
IF($F33=0,0,
IF(K$4&lt;'2.1 Kraftwerk allgemein'!$F$16,0,
IF(K$4='2.1 Kraftwerk allgemein'!$F$16,'2.5 CAPEX'!$J36/$F33,
IF(K$4&lt;'2.1 Kraftwerk allgemein'!$F$16+$F33,
('2.5 CAPEX'!$J36+SUM(OFFSET('2.5 CAPEX'!P36,0,-MIN(MAX($F33-1-('2.1 Kraftwerk allgemein'!$F$16-'2.1 Kraftwerk allgemein'!$F$15+1),0),COLUMN(B33)-1-('2.1 Kraftwerk allgemein'!$F$16-'2.1 Kraftwerk allgemein'!$F$15+1)),1,MIN(MAX($F33-('2.1 Kraftwerk allgemein'!$F$16-'2.1 Kraftwerk allgemein'!$F$15+1),1),COLUMN(B33)-('2.1 Kraftwerk allgemein'!$F$16-'2.1 Kraftwerk allgemein'!$F$15+1)))))/$F33,
SUM(OFFSET('2.5 CAPEX'!P36,0,-MIN($F33-1,COLUMN(B33)-1),1,MIN($F33,COLUMN(B33))))/$F33)))))),
IF(OR(ISNUMBER($D33)=FALSE,$F33=""),"",
IF(AND('2.5 CAPEX'!$L36&lt;&gt;"x",'2.5 CAPEX'!$M36&lt;&gt;"x"),0,
IF($F33=0,0,
IF(K$4&lt;'2.1 Kraftwerk allgemein'!$F$16,0,
IF(K$4='2.1 Kraftwerk allgemein'!$F$16,'2.5 CAPEX'!$J36/$F33,
IF(K$4&lt;'2.1 Kraftwerk allgemein'!$F$16+$F33,
('2.5 CAPEX'!$J36+SUM(OFFSET('2.5 CAPEX'!P36,0,-MIN(MAX($F33-1-('2.1 Kraftwerk allgemein'!$F$16-'1.1 Allgemein'!$I$22+1),0),COLUMN(B33)-1-('2.1 Kraftwerk allgemein'!$F$16-'1.1 Allgemein'!$I$22+1)),1,MIN(MAX($F33-('2.1 Kraftwerk allgemein'!$F$16-'1.1 Allgemein'!$I$22+1),1),COLUMN(B33)-('2.1 Kraftwerk allgemein'!$F$16-'1.1 Allgemein'!$I$22+1)))))/$F33,
SUM(OFFSET('2.5 CAPEX'!P36,0,-MIN($F33-1,COLUMN(B33)-1),1,MIN($F33,COLUMN(B33))))/$F33)))))))</f>
        <v/>
      </c>
      <c r="L33" s="199" t="str">
        <f ca="1">IF('2.1 Kraftwerk allgemein'!$F$15&lt;'1.1 Allgemein'!$I$22,
IF(OR(ISNUMBER($D33)=FALSE,$F33=""),"",
IF(AND('2.5 CAPEX'!$L36&lt;&gt;"x",'2.5 CAPEX'!$M36&lt;&gt;"x"),0,
IF($F33=0,0,
IF(L$4&lt;'2.1 Kraftwerk allgemein'!$F$16,0,
IF(L$4='2.1 Kraftwerk allgemein'!$F$16,'2.5 CAPEX'!$J36/$F33,
IF(L$4&lt;'2.1 Kraftwerk allgemein'!$F$16+$F33,
('2.5 CAPEX'!$J36+SUM(OFFSET('2.5 CAPEX'!Q36,0,-MIN(MAX($F33-1-('2.1 Kraftwerk allgemein'!$F$16-'2.1 Kraftwerk allgemein'!$F$15+1),0),COLUMN(C33)-1-('2.1 Kraftwerk allgemein'!$F$16-'2.1 Kraftwerk allgemein'!$F$15+1)),1,MIN(MAX($F33-('2.1 Kraftwerk allgemein'!$F$16-'2.1 Kraftwerk allgemein'!$F$15+1),1),COLUMN(C33)-('2.1 Kraftwerk allgemein'!$F$16-'2.1 Kraftwerk allgemein'!$F$15+1)))))/$F33,
SUM(OFFSET('2.5 CAPEX'!Q36,0,-MIN($F33-1,COLUMN(C33)-1),1,MIN($F33,COLUMN(C33))))/$F33)))))),
IF(OR(ISNUMBER($D33)=FALSE,$F33=""),"",
IF(AND('2.5 CAPEX'!$L36&lt;&gt;"x",'2.5 CAPEX'!$M36&lt;&gt;"x"),0,
IF($F33=0,0,
IF(L$4&lt;'2.1 Kraftwerk allgemein'!$F$16,0,
IF(L$4='2.1 Kraftwerk allgemein'!$F$16,'2.5 CAPEX'!$J36/$F33,
IF(L$4&lt;'2.1 Kraftwerk allgemein'!$F$16+$F33,
('2.5 CAPEX'!$J36+SUM(OFFSET('2.5 CAPEX'!Q36,0,-MIN(MAX($F33-1-('2.1 Kraftwerk allgemein'!$F$16-'1.1 Allgemein'!$I$22+1),0),COLUMN(C33)-1-('2.1 Kraftwerk allgemein'!$F$16-'1.1 Allgemein'!$I$22+1)),1,MIN(MAX($F33-('2.1 Kraftwerk allgemein'!$F$16-'1.1 Allgemein'!$I$22+1),1),COLUMN(C33)-('2.1 Kraftwerk allgemein'!$F$16-'1.1 Allgemein'!$I$22+1)))))/$F33,
SUM(OFFSET('2.5 CAPEX'!Q36,0,-MIN($F33-1,COLUMN(C33)-1),1,MIN($F33,COLUMN(C33))))/$F33)))))))</f>
        <v/>
      </c>
      <c r="M33" s="199" t="str">
        <f ca="1">IF('2.1 Kraftwerk allgemein'!$F$15&lt;'1.1 Allgemein'!$I$22,
IF(OR(ISNUMBER($D33)=FALSE,$F33=""),"",
IF(AND('2.5 CAPEX'!$L36&lt;&gt;"x",'2.5 CAPEX'!$M36&lt;&gt;"x"),0,
IF($F33=0,0,
IF(M$4&lt;'2.1 Kraftwerk allgemein'!$F$16,0,
IF(M$4='2.1 Kraftwerk allgemein'!$F$16,'2.5 CAPEX'!$J36/$F33,
IF(M$4&lt;'2.1 Kraftwerk allgemein'!$F$16+$F33,
('2.5 CAPEX'!$J36+SUM(OFFSET('2.5 CAPEX'!R36,0,-MIN(MAX($F33-1-('2.1 Kraftwerk allgemein'!$F$16-'2.1 Kraftwerk allgemein'!$F$15+1),0),COLUMN(D33)-1-('2.1 Kraftwerk allgemein'!$F$16-'2.1 Kraftwerk allgemein'!$F$15+1)),1,MIN(MAX($F33-('2.1 Kraftwerk allgemein'!$F$16-'2.1 Kraftwerk allgemein'!$F$15+1),1),COLUMN(D33)-('2.1 Kraftwerk allgemein'!$F$16-'2.1 Kraftwerk allgemein'!$F$15+1)))))/$F33,
SUM(OFFSET('2.5 CAPEX'!R36,0,-MIN($F33-1,COLUMN(D33)-1),1,MIN($F33,COLUMN(D33))))/$F33)))))),
IF(OR(ISNUMBER($D33)=FALSE,$F33=""),"",
IF(AND('2.5 CAPEX'!$L36&lt;&gt;"x",'2.5 CAPEX'!$M36&lt;&gt;"x"),0,
IF($F33=0,0,
IF(M$4&lt;'2.1 Kraftwerk allgemein'!$F$16,0,
IF(M$4='2.1 Kraftwerk allgemein'!$F$16,'2.5 CAPEX'!$J36/$F33,
IF(M$4&lt;'2.1 Kraftwerk allgemein'!$F$16+$F33,
('2.5 CAPEX'!$J36+SUM(OFFSET('2.5 CAPEX'!R36,0,-MIN(MAX($F33-1-('2.1 Kraftwerk allgemein'!$F$16-'1.1 Allgemein'!$I$22+1),0),COLUMN(D33)-1-('2.1 Kraftwerk allgemein'!$F$16-'1.1 Allgemein'!$I$22+1)),1,MIN(MAX($F33-('2.1 Kraftwerk allgemein'!$F$16-'1.1 Allgemein'!$I$22+1),1),COLUMN(D33)-('2.1 Kraftwerk allgemein'!$F$16-'1.1 Allgemein'!$I$22+1)))))/$F33,
SUM(OFFSET('2.5 CAPEX'!R36,0,-MIN($F33-1,COLUMN(D33)-1),1,MIN($F33,COLUMN(D33))))/$F33)))))))</f>
        <v/>
      </c>
      <c r="N33" s="199" t="str">
        <f ca="1">IF('2.1 Kraftwerk allgemein'!$F$15&lt;'1.1 Allgemein'!$I$22,
IF(OR(ISNUMBER($D33)=FALSE,$F33=""),"",
IF(AND('2.5 CAPEX'!$L36&lt;&gt;"x",'2.5 CAPEX'!$M36&lt;&gt;"x"),0,
IF($F33=0,0,
IF(N$4&lt;'2.1 Kraftwerk allgemein'!$F$16,0,
IF(N$4='2.1 Kraftwerk allgemein'!$F$16,'2.5 CAPEX'!$J36/$F33,
IF(N$4&lt;'2.1 Kraftwerk allgemein'!$F$16+$F33,
('2.5 CAPEX'!$J36+SUM(OFFSET('2.5 CAPEX'!S36,0,-MIN(MAX($F33-1-('2.1 Kraftwerk allgemein'!$F$16-'2.1 Kraftwerk allgemein'!$F$15+1),0),COLUMN(E33)-1-('2.1 Kraftwerk allgemein'!$F$16-'2.1 Kraftwerk allgemein'!$F$15+1)),1,MIN(MAX($F33-('2.1 Kraftwerk allgemein'!$F$16-'2.1 Kraftwerk allgemein'!$F$15+1),1),COLUMN(E33)-('2.1 Kraftwerk allgemein'!$F$16-'2.1 Kraftwerk allgemein'!$F$15+1)))))/$F33,
SUM(OFFSET('2.5 CAPEX'!S36,0,-MIN($F33-1,COLUMN(E33)-1),1,MIN($F33,COLUMN(E33))))/$F33)))))),
IF(OR(ISNUMBER($D33)=FALSE,$F33=""),"",
IF(AND('2.5 CAPEX'!$L36&lt;&gt;"x",'2.5 CAPEX'!$M36&lt;&gt;"x"),0,
IF($F33=0,0,
IF(N$4&lt;'2.1 Kraftwerk allgemein'!$F$16,0,
IF(N$4='2.1 Kraftwerk allgemein'!$F$16,'2.5 CAPEX'!$J36/$F33,
IF(N$4&lt;'2.1 Kraftwerk allgemein'!$F$16+$F33,
('2.5 CAPEX'!$J36+SUM(OFFSET('2.5 CAPEX'!S36,0,-MIN(MAX($F33-1-('2.1 Kraftwerk allgemein'!$F$16-'1.1 Allgemein'!$I$22+1),0),COLUMN(E33)-1-('2.1 Kraftwerk allgemein'!$F$16-'1.1 Allgemein'!$I$22+1)),1,MIN(MAX($F33-('2.1 Kraftwerk allgemein'!$F$16-'1.1 Allgemein'!$I$22+1),1),COLUMN(E33)-('2.1 Kraftwerk allgemein'!$F$16-'1.1 Allgemein'!$I$22+1)))))/$F33,
SUM(OFFSET('2.5 CAPEX'!S36,0,-MIN($F33-1,COLUMN(E33)-1),1,MIN($F33,COLUMN(E33))))/$F33)))))))</f>
        <v/>
      </c>
      <c r="O33" s="199" t="str">
        <f ca="1">IF('2.1 Kraftwerk allgemein'!$F$15&lt;'1.1 Allgemein'!$I$22,
IF(OR(ISNUMBER($D33)=FALSE,$F33=""),"",
IF(AND('2.5 CAPEX'!$L36&lt;&gt;"x",'2.5 CAPEX'!$M36&lt;&gt;"x"),0,
IF($F33=0,0,
IF(O$4&lt;'2.1 Kraftwerk allgemein'!$F$16,0,
IF(O$4='2.1 Kraftwerk allgemein'!$F$16,'2.5 CAPEX'!$J36/$F33,
IF(O$4&lt;'2.1 Kraftwerk allgemein'!$F$16+$F33,
('2.5 CAPEX'!$J36+SUM(OFFSET('2.5 CAPEX'!T36,0,-MIN(MAX($F33-1-('2.1 Kraftwerk allgemein'!$F$16-'2.1 Kraftwerk allgemein'!$F$15+1),0),COLUMN(F33)-1-('2.1 Kraftwerk allgemein'!$F$16-'2.1 Kraftwerk allgemein'!$F$15+1)),1,MIN(MAX($F33-('2.1 Kraftwerk allgemein'!$F$16-'2.1 Kraftwerk allgemein'!$F$15+1),1),COLUMN(F33)-('2.1 Kraftwerk allgemein'!$F$16-'2.1 Kraftwerk allgemein'!$F$15+1)))))/$F33,
SUM(OFFSET('2.5 CAPEX'!T36,0,-MIN($F33-1,COLUMN(F33)-1),1,MIN($F33,COLUMN(F33))))/$F33)))))),
IF(OR(ISNUMBER($D33)=FALSE,$F33=""),"",
IF(AND('2.5 CAPEX'!$L36&lt;&gt;"x",'2.5 CAPEX'!$M36&lt;&gt;"x"),0,
IF($F33=0,0,
IF(O$4&lt;'2.1 Kraftwerk allgemein'!$F$16,0,
IF(O$4='2.1 Kraftwerk allgemein'!$F$16,'2.5 CAPEX'!$J36/$F33,
IF(O$4&lt;'2.1 Kraftwerk allgemein'!$F$16+$F33,
('2.5 CAPEX'!$J36+SUM(OFFSET('2.5 CAPEX'!T36,0,-MIN(MAX($F33-1-('2.1 Kraftwerk allgemein'!$F$16-'1.1 Allgemein'!$I$22+1),0),COLUMN(F33)-1-('2.1 Kraftwerk allgemein'!$F$16-'1.1 Allgemein'!$I$22+1)),1,MIN(MAX($F33-('2.1 Kraftwerk allgemein'!$F$16-'1.1 Allgemein'!$I$22+1),1),COLUMN(F33)-('2.1 Kraftwerk allgemein'!$F$16-'1.1 Allgemein'!$I$22+1)))))/$F33,
SUM(OFFSET('2.5 CAPEX'!T36,0,-MIN($F33-1,COLUMN(F33)-1),1,MIN($F33,COLUMN(F33))))/$F33)))))))</f>
        <v/>
      </c>
      <c r="P33" s="199" t="str">
        <f ca="1">IF('2.1 Kraftwerk allgemein'!$F$15&lt;'1.1 Allgemein'!$I$22,
IF(OR(ISNUMBER($D33)=FALSE,$F33=""),"",
IF(AND('2.5 CAPEX'!$L36&lt;&gt;"x",'2.5 CAPEX'!$M36&lt;&gt;"x"),0,
IF($F33=0,0,
IF(P$4&lt;'2.1 Kraftwerk allgemein'!$F$16,0,
IF(P$4='2.1 Kraftwerk allgemein'!$F$16,'2.5 CAPEX'!$J36/$F33,
IF(P$4&lt;'2.1 Kraftwerk allgemein'!$F$16+$F33,
('2.5 CAPEX'!$J36+SUM(OFFSET('2.5 CAPEX'!U36,0,-MIN(MAX($F33-1-('2.1 Kraftwerk allgemein'!$F$16-'2.1 Kraftwerk allgemein'!$F$15+1),0),COLUMN(G33)-1-('2.1 Kraftwerk allgemein'!$F$16-'2.1 Kraftwerk allgemein'!$F$15+1)),1,MIN(MAX($F33-('2.1 Kraftwerk allgemein'!$F$16-'2.1 Kraftwerk allgemein'!$F$15+1),1),COLUMN(G33)-('2.1 Kraftwerk allgemein'!$F$16-'2.1 Kraftwerk allgemein'!$F$15+1)))))/$F33,
SUM(OFFSET('2.5 CAPEX'!U36,0,-MIN($F33-1,COLUMN(G33)-1),1,MIN($F33,COLUMN(G33))))/$F33)))))),
IF(OR(ISNUMBER($D33)=FALSE,$F33=""),"",
IF(AND('2.5 CAPEX'!$L36&lt;&gt;"x",'2.5 CAPEX'!$M36&lt;&gt;"x"),0,
IF($F33=0,0,
IF(P$4&lt;'2.1 Kraftwerk allgemein'!$F$16,0,
IF(P$4='2.1 Kraftwerk allgemein'!$F$16,'2.5 CAPEX'!$J36/$F33,
IF(P$4&lt;'2.1 Kraftwerk allgemein'!$F$16+$F33,
('2.5 CAPEX'!$J36+SUM(OFFSET('2.5 CAPEX'!U36,0,-MIN(MAX($F33-1-('2.1 Kraftwerk allgemein'!$F$16-'1.1 Allgemein'!$I$22+1),0),COLUMN(G33)-1-('2.1 Kraftwerk allgemein'!$F$16-'1.1 Allgemein'!$I$22+1)),1,MIN(MAX($F33-('2.1 Kraftwerk allgemein'!$F$16-'1.1 Allgemein'!$I$22+1),1),COLUMN(G33)-('2.1 Kraftwerk allgemein'!$F$16-'1.1 Allgemein'!$I$22+1)))))/$F33,
SUM(OFFSET('2.5 CAPEX'!U36,0,-MIN($F33-1,COLUMN(G33)-1),1,MIN($F33,COLUMN(G33))))/$F33)))))))</f>
        <v/>
      </c>
      <c r="Q33" s="199" t="str">
        <f ca="1">IF('2.1 Kraftwerk allgemein'!$F$15&lt;'1.1 Allgemein'!$I$22,
IF(OR(ISNUMBER($D33)=FALSE,$F33=""),"",
IF(AND('2.5 CAPEX'!$L36&lt;&gt;"x",'2.5 CAPEX'!$M36&lt;&gt;"x"),0,
IF($F33=0,0,
IF(Q$4&lt;'2.1 Kraftwerk allgemein'!$F$16,0,
IF(Q$4='2.1 Kraftwerk allgemein'!$F$16,'2.5 CAPEX'!$J36/$F33,
IF(Q$4&lt;'2.1 Kraftwerk allgemein'!$F$16+$F33,
('2.5 CAPEX'!$J36+SUM(OFFSET('2.5 CAPEX'!V36,0,-MIN(MAX($F33-1-('2.1 Kraftwerk allgemein'!$F$16-'2.1 Kraftwerk allgemein'!$F$15+1),0),COLUMN(H33)-1-('2.1 Kraftwerk allgemein'!$F$16-'2.1 Kraftwerk allgemein'!$F$15+1)),1,MIN(MAX($F33-('2.1 Kraftwerk allgemein'!$F$16-'2.1 Kraftwerk allgemein'!$F$15+1),1),COLUMN(H33)-('2.1 Kraftwerk allgemein'!$F$16-'2.1 Kraftwerk allgemein'!$F$15+1)))))/$F33,
SUM(OFFSET('2.5 CAPEX'!V36,0,-MIN($F33-1,COLUMN(H33)-1),1,MIN($F33,COLUMN(H33))))/$F33)))))),
IF(OR(ISNUMBER($D33)=FALSE,$F33=""),"",
IF(AND('2.5 CAPEX'!$L36&lt;&gt;"x",'2.5 CAPEX'!$M36&lt;&gt;"x"),0,
IF($F33=0,0,
IF(Q$4&lt;'2.1 Kraftwerk allgemein'!$F$16,0,
IF(Q$4='2.1 Kraftwerk allgemein'!$F$16,'2.5 CAPEX'!$J36/$F33,
IF(Q$4&lt;'2.1 Kraftwerk allgemein'!$F$16+$F33,
('2.5 CAPEX'!$J36+SUM(OFFSET('2.5 CAPEX'!V36,0,-MIN(MAX($F33-1-('2.1 Kraftwerk allgemein'!$F$16-'1.1 Allgemein'!$I$22+1),0),COLUMN(H33)-1-('2.1 Kraftwerk allgemein'!$F$16-'1.1 Allgemein'!$I$22+1)),1,MIN(MAX($F33-('2.1 Kraftwerk allgemein'!$F$16-'1.1 Allgemein'!$I$22+1),1),COLUMN(H33)-('2.1 Kraftwerk allgemein'!$F$16-'1.1 Allgemein'!$I$22+1)))))/$F33,
SUM(OFFSET('2.5 CAPEX'!V36,0,-MIN($F33-1,COLUMN(H33)-1),1,MIN($F33,COLUMN(H33))))/$F33)))))))</f>
        <v/>
      </c>
      <c r="R33" s="199" t="str">
        <f ca="1">IF('2.1 Kraftwerk allgemein'!$F$15&lt;'1.1 Allgemein'!$I$22,
IF(OR(ISNUMBER($D33)=FALSE,$F33=""),"",
IF(AND('2.5 CAPEX'!$L36&lt;&gt;"x",'2.5 CAPEX'!$M36&lt;&gt;"x"),0,
IF($F33=0,0,
IF(R$4&lt;'2.1 Kraftwerk allgemein'!$F$16,0,
IF(R$4='2.1 Kraftwerk allgemein'!$F$16,'2.5 CAPEX'!$J36/$F33,
IF(R$4&lt;'2.1 Kraftwerk allgemein'!$F$16+$F33,
('2.5 CAPEX'!$J36+SUM(OFFSET('2.5 CAPEX'!W36,0,-MIN(MAX($F33-1-('2.1 Kraftwerk allgemein'!$F$16-'2.1 Kraftwerk allgemein'!$F$15+1),0),COLUMN(I33)-1-('2.1 Kraftwerk allgemein'!$F$16-'2.1 Kraftwerk allgemein'!$F$15+1)),1,MIN(MAX($F33-('2.1 Kraftwerk allgemein'!$F$16-'2.1 Kraftwerk allgemein'!$F$15+1),1),COLUMN(I33)-('2.1 Kraftwerk allgemein'!$F$16-'2.1 Kraftwerk allgemein'!$F$15+1)))))/$F33,
SUM(OFFSET('2.5 CAPEX'!W36,0,-MIN($F33-1,COLUMN(I33)-1),1,MIN($F33,COLUMN(I33))))/$F33)))))),
IF(OR(ISNUMBER($D33)=FALSE,$F33=""),"",
IF(AND('2.5 CAPEX'!$L36&lt;&gt;"x",'2.5 CAPEX'!$M36&lt;&gt;"x"),0,
IF($F33=0,0,
IF(R$4&lt;'2.1 Kraftwerk allgemein'!$F$16,0,
IF(R$4='2.1 Kraftwerk allgemein'!$F$16,'2.5 CAPEX'!$J36/$F33,
IF(R$4&lt;'2.1 Kraftwerk allgemein'!$F$16+$F33,
('2.5 CAPEX'!$J36+SUM(OFFSET('2.5 CAPEX'!W36,0,-MIN(MAX($F33-1-('2.1 Kraftwerk allgemein'!$F$16-'1.1 Allgemein'!$I$22+1),0),COLUMN(I33)-1-('2.1 Kraftwerk allgemein'!$F$16-'1.1 Allgemein'!$I$22+1)),1,MIN(MAX($F33-('2.1 Kraftwerk allgemein'!$F$16-'1.1 Allgemein'!$I$22+1),1),COLUMN(I33)-('2.1 Kraftwerk allgemein'!$F$16-'1.1 Allgemein'!$I$22+1)))))/$F33,
SUM(OFFSET('2.5 CAPEX'!W36,0,-MIN($F33-1,COLUMN(I33)-1),1,MIN($F33,COLUMN(I33))))/$F33)))))))</f>
        <v/>
      </c>
      <c r="S33" s="199" t="str">
        <f ca="1">IF('2.1 Kraftwerk allgemein'!$F$15&lt;'1.1 Allgemein'!$I$22,
IF(OR(ISNUMBER($D33)=FALSE,$F33=""),"",
IF(AND('2.5 CAPEX'!$L36&lt;&gt;"x",'2.5 CAPEX'!$M36&lt;&gt;"x"),0,
IF($F33=0,0,
IF(S$4&lt;'2.1 Kraftwerk allgemein'!$F$16,0,
IF(S$4='2.1 Kraftwerk allgemein'!$F$16,'2.5 CAPEX'!$J36/$F33,
IF(S$4&lt;'2.1 Kraftwerk allgemein'!$F$16+$F33,
('2.5 CAPEX'!$J36+SUM(OFFSET('2.5 CAPEX'!X36,0,-MIN(MAX($F33-1-('2.1 Kraftwerk allgemein'!$F$16-'2.1 Kraftwerk allgemein'!$F$15+1),0),COLUMN(J33)-1-('2.1 Kraftwerk allgemein'!$F$16-'2.1 Kraftwerk allgemein'!$F$15+1)),1,MIN(MAX($F33-('2.1 Kraftwerk allgemein'!$F$16-'2.1 Kraftwerk allgemein'!$F$15+1),1),COLUMN(J33)-('2.1 Kraftwerk allgemein'!$F$16-'2.1 Kraftwerk allgemein'!$F$15+1)))))/$F33,
SUM(OFFSET('2.5 CAPEX'!X36,0,-MIN($F33-1,COLUMN(J33)-1),1,MIN($F33,COLUMN(J33))))/$F33)))))),
IF(OR(ISNUMBER($D33)=FALSE,$F33=""),"",
IF(AND('2.5 CAPEX'!$L36&lt;&gt;"x",'2.5 CAPEX'!$M36&lt;&gt;"x"),0,
IF($F33=0,0,
IF(S$4&lt;'2.1 Kraftwerk allgemein'!$F$16,0,
IF(S$4='2.1 Kraftwerk allgemein'!$F$16,'2.5 CAPEX'!$J36/$F33,
IF(S$4&lt;'2.1 Kraftwerk allgemein'!$F$16+$F33,
('2.5 CAPEX'!$J36+SUM(OFFSET('2.5 CAPEX'!X36,0,-MIN(MAX($F33-1-('2.1 Kraftwerk allgemein'!$F$16-'1.1 Allgemein'!$I$22+1),0),COLUMN(J33)-1-('2.1 Kraftwerk allgemein'!$F$16-'1.1 Allgemein'!$I$22+1)),1,MIN(MAX($F33-('2.1 Kraftwerk allgemein'!$F$16-'1.1 Allgemein'!$I$22+1),1),COLUMN(J33)-('2.1 Kraftwerk allgemein'!$F$16-'1.1 Allgemein'!$I$22+1)))))/$F33,
SUM(OFFSET('2.5 CAPEX'!X36,0,-MIN($F33-1,COLUMN(J33)-1),1,MIN($F33,COLUMN(J33))))/$F33)))))))</f>
        <v/>
      </c>
      <c r="T33" s="199" t="str">
        <f ca="1">IF('2.1 Kraftwerk allgemein'!$F$15&lt;'1.1 Allgemein'!$I$22,
IF(OR(ISNUMBER($D33)=FALSE,$F33=""),"",
IF(AND('2.5 CAPEX'!$L36&lt;&gt;"x",'2.5 CAPEX'!$M36&lt;&gt;"x"),0,
IF($F33=0,0,
IF(T$4&lt;'2.1 Kraftwerk allgemein'!$F$16,0,
IF(T$4='2.1 Kraftwerk allgemein'!$F$16,'2.5 CAPEX'!$J36/$F33,
IF(T$4&lt;'2.1 Kraftwerk allgemein'!$F$16+$F33,
('2.5 CAPEX'!$J36+SUM(OFFSET('2.5 CAPEX'!Y36,0,-MIN(MAX($F33-1-('2.1 Kraftwerk allgemein'!$F$16-'2.1 Kraftwerk allgemein'!$F$15+1),0),COLUMN(K33)-1-('2.1 Kraftwerk allgemein'!$F$16-'2.1 Kraftwerk allgemein'!$F$15+1)),1,MIN(MAX($F33-('2.1 Kraftwerk allgemein'!$F$16-'2.1 Kraftwerk allgemein'!$F$15+1),1),COLUMN(K33)-('2.1 Kraftwerk allgemein'!$F$16-'2.1 Kraftwerk allgemein'!$F$15+1)))))/$F33,
SUM(OFFSET('2.5 CAPEX'!Y36,0,-MIN($F33-1,COLUMN(K33)-1),1,MIN($F33,COLUMN(K33))))/$F33)))))),
IF(OR(ISNUMBER($D33)=FALSE,$F33=""),"",
IF(AND('2.5 CAPEX'!$L36&lt;&gt;"x",'2.5 CAPEX'!$M36&lt;&gt;"x"),0,
IF($F33=0,0,
IF(T$4&lt;'2.1 Kraftwerk allgemein'!$F$16,0,
IF(T$4='2.1 Kraftwerk allgemein'!$F$16,'2.5 CAPEX'!$J36/$F33,
IF(T$4&lt;'2.1 Kraftwerk allgemein'!$F$16+$F33,
('2.5 CAPEX'!$J36+SUM(OFFSET('2.5 CAPEX'!Y36,0,-MIN(MAX($F33-1-('2.1 Kraftwerk allgemein'!$F$16-'1.1 Allgemein'!$I$22+1),0),COLUMN(K33)-1-('2.1 Kraftwerk allgemein'!$F$16-'1.1 Allgemein'!$I$22+1)),1,MIN(MAX($F33-('2.1 Kraftwerk allgemein'!$F$16-'1.1 Allgemein'!$I$22+1),1),COLUMN(K33)-('2.1 Kraftwerk allgemein'!$F$16-'1.1 Allgemein'!$I$22+1)))))/$F33,
SUM(OFFSET('2.5 CAPEX'!Y36,0,-MIN($F33-1,COLUMN(K33)-1),1,MIN($F33,COLUMN(K33))))/$F33)))))))</f>
        <v/>
      </c>
      <c r="U33" s="199" t="str">
        <f ca="1">IF('2.1 Kraftwerk allgemein'!$F$15&lt;'1.1 Allgemein'!$I$22,
IF(OR(ISNUMBER($D33)=FALSE,$F33=""),"",
IF(AND('2.5 CAPEX'!$L36&lt;&gt;"x",'2.5 CAPEX'!$M36&lt;&gt;"x"),0,
IF($F33=0,0,
IF(U$4&lt;'2.1 Kraftwerk allgemein'!$F$16,0,
IF(U$4='2.1 Kraftwerk allgemein'!$F$16,'2.5 CAPEX'!$J36/$F33,
IF(U$4&lt;'2.1 Kraftwerk allgemein'!$F$16+$F33,
('2.5 CAPEX'!$J36+SUM(OFFSET('2.5 CAPEX'!Z36,0,-MIN(MAX($F33-1-('2.1 Kraftwerk allgemein'!$F$16-'2.1 Kraftwerk allgemein'!$F$15+1),0),COLUMN(L33)-1-('2.1 Kraftwerk allgemein'!$F$16-'2.1 Kraftwerk allgemein'!$F$15+1)),1,MIN(MAX($F33-('2.1 Kraftwerk allgemein'!$F$16-'2.1 Kraftwerk allgemein'!$F$15+1),1),COLUMN(L33)-('2.1 Kraftwerk allgemein'!$F$16-'2.1 Kraftwerk allgemein'!$F$15+1)))))/$F33,
SUM(OFFSET('2.5 CAPEX'!Z36,0,-MIN($F33-1,COLUMN(L33)-1),1,MIN($F33,COLUMN(L33))))/$F33)))))),
IF(OR(ISNUMBER($D33)=FALSE,$F33=""),"",
IF(AND('2.5 CAPEX'!$L36&lt;&gt;"x",'2.5 CAPEX'!$M36&lt;&gt;"x"),0,
IF($F33=0,0,
IF(U$4&lt;'2.1 Kraftwerk allgemein'!$F$16,0,
IF(U$4='2.1 Kraftwerk allgemein'!$F$16,'2.5 CAPEX'!$J36/$F33,
IF(U$4&lt;'2.1 Kraftwerk allgemein'!$F$16+$F33,
('2.5 CAPEX'!$J36+SUM(OFFSET('2.5 CAPEX'!Z36,0,-MIN(MAX($F33-1-('2.1 Kraftwerk allgemein'!$F$16-'1.1 Allgemein'!$I$22+1),0),COLUMN(L33)-1-('2.1 Kraftwerk allgemein'!$F$16-'1.1 Allgemein'!$I$22+1)),1,MIN(MAX($F33-('2.1 Kraftwerk allgemein'!$F$16-'1.1 Allgemein'!$I$22+1),1),COLUMN(L33)-('2.1 Kraftwerk allgemein'!$F$16-'1.1 Allgemein'!$I$22+1)))))/$F33,
SUM(OFFSET('2.5 CAPEX'!Z36,0,-MIN($F33-1,COLUMN(L33)-1),1,MIN($F33,COLUMN(L33))))/$F33)))))))</f>
        <v/>
      </c>
      <c r="V33" s="199" t="str">
        <f ca="1">IF('2.1 Kraftwerk allgemein'!$F$15&lt;'1.1 Allgemein'!$I$22,
IF(OR(ISNUMBER($D33)=FALSE,$F33=""),"",
IF(AND('2.5 CAPEX'!$L36&lt;&gt;"x",'2.5 CAPEX'!$M36&lt;&gt;"x"),0,
IF($F33=0,0,
IF(V$4&lt;'2.1 Kraftwerk allgemein'!$F$16,0,
IF(V$4='2.1 Kraftwerk allgemein'!$F$16,'2.5 CAPEX'!$J36/$F33,
IF(V$4&lt;'2.1 Kraftwerk allgemein'!$F$16+$F33,
('2.5 CAPEX'!$J36+SUM(OFFSET('2.5 CAPEX'!AA36,0,-MIN(MAX($F33-1-('2.1 Kraftwerk allgemein'!$F$16-'2.1 Kraftwerk allgemein'!$F$15+1),0),COLUMN(M33)-1-('2.1 Kraftwerk allgemein'!$F$16-'2.1 Kraftwerk allgemein'!$F$15+1)),1,MIN(MAX($F33-('2.1 Kraftwerk allgemein'!$F$16-'2.1 Kraftwerk allgemein'!$F$15+1),1),COLUMN(M33)-('2.1 Kraftwerk allgemein'!$F$16-'2.1 Kraftwerk allgemein'!$F$15+1)))))/$F33,
SUM(OFFSET('2.5 CAPEX'!AA36,0,-MIN($F33-1,COLUMN(M33)-1),1,MIN($F33,COLUMN(M33))))/$F33)))))),
IF(OR(ISNUMBER($D33)=FALSE,$F33=""),"",
IF(AND('2.5 CAPEX'!$L36&lt;&gt;"x",'2.5 CAPEX'!$M36&lt;&gt;"x"),0,
IF($F33=0,0,
IF(V$4&lt;'2.1 Kraftwerk allgemein'!$F$16,0,
IF(V$4='2.1 Kraftwerk allgemein'!$F$16,'2.5 CAPEX'!$J36/$F33,
IF(V$4&lt;'2.1 Kraftwerk allgemein'!$F$16+$F33,
('2.5 CAPEX'!$J36+SUM(OFFSET('2.5 CAPEX'!AA36,0,-MIN(MAX($F33-1-('2.1 Kraftwerk allgemein'!$F$16-'1.1 Allgemein'!$I$22+1),0),COLUMN(M33)-1-('2.1 Kraftwerk allgemein'!$F$16-'1.1 Allgemein'!$I$22+1)),1,MIN(MAX($F33-('2.1 Kraftwerk allgemein'!$F$16-'1.1 Allgemein'!$I$22+1),1),COLUMN(M33)-('2.1 Kraftwerk allgemein'!$F$16-'1.1 Allgemein'!$I$22+1)))))/$F33,
SUM(OFFSET('2.5 CAPEX'!AA36,0,-MIN($F33-1,COLUMN(M33)-1),1,MIN($F33,COLUMN(M33))))/$F33)))))))</f>
        <v/>
      </c>
      <c r="W33" s="199" t="str">
        <f ca="1">IF('2.1 Kraftwerk allgemein'!$F$15&lt;'1.1 Allgemein'!$I$22,
IF(OR(ISNUMBER($D33)=FALSE,$F33=""),"",
IF(AND('2.5 CAPEX'!$L36&lt;&gt;"x",'2.5 CAPEX'!$M36&lt;&gt;"x"),0,
IF($F33=0,0,
IF(W$4&lt;'2.1 Kraftwerk allgemein'!$F$16,0,
IF(W$4='2.1 Kraftwerk allgemein'!$F$16,'2.5 CAPEX'!$J36/$F33,
IF(W$4&lt;'2.1 Kraftwerk allgemein'!$F$16+$F33,
('2.5 CAPEX'!$J36+SUM(OFFSET('2.5 CAPEX'!AB36,0,-MIN(MAX($F33-1-('2.1 Kraftwerk allgemein'!$F$16-'2.1 Kraftwerk allgemein'!$F$15+1),0),COLUMN(N33)-1-('2.1 Kraftwerk allgemein'!$F$16-'2.1 Kraftwerk allgemein'!$F$15+1)),1,MIN(MAX($F33-('2.1 Kraftwerk allgemein'!$F$16-'2.1 Kraftwerk allgemein'!$F$15+1),1),COLUMN(N33)-('2.1 Kraftwerk allgemein'!$F$16-'2.1 Kraftwerk allgemein'!$F$15+1)))))/$F33,
SUM(OFFSET('2.5 CAPEX'!AB36,0,-MIN($F33-1,COLUMN(N33)-1),1,MIN($F33,COLUMN(N33))))/$F33)))))),
IF(OR(ISNUMBER($D33)=FALSE,$F33=""),"",
IF(AND('2.5 CAPEX'!$L36&lt;&gt;"x",'2.5 CAPEX'!$M36&lt;&gt;"x"),0,
IF($F33=0,0,
IF(W$4&lt;'2.1 Kraftwerk allgemein'!$F$16,0,
IF(W$4='2.1 Kraftwerk allgemein'!$F$16,'2.5 CAPEX'!$J36/$F33,
IF(W$4&lt;'2.1 Kraftwerk allgemein'!$F$16+$F33,
('2.5 CAPEX'!$J36+SUM(OFFSET('2.5 CAPEX'!AB36,0,-MIN(MAX($F33-1-('2.1 Kraftwerk allgemein'!$F$16-'1.1 Allgemein'!$I$22+1),0),COLUMN(N33)-1-('2.1 Kraftwerk allgemein'!$F$16-'1.1 Allgemein'!$I$22+1)),1,MIN(MAX($F33-('2.1 Kraftwerk allgemein'!$F$16-'1.1 Allgemein'!$I$22+1),1),COLUMN(N33)-('2.1 Kraftwerk allgemein'!$F$16-'1.1 Allgemein'!$I$22+1)))))/$F33,
SUM(OFFSET('2.5 CAPEX'!AB36,0,-MIN($F33-1,COLUMN(N33)-1),1,MIN($F33,COLUMN(N33))))/$F33)))))))</f>
        <v/>
      </c>
      <c r="X33" s="199" t="str">
        <f ca="1">IF('2.1 Kraftwerk allgemein'!$F$15&lt;'1.1 Allgemein'!$I$22,
IF(OR(ISNUMBER($D33)=FALSE,$F33=""),"",
IF(AND('2.5 CAPEX'!$L36&lt;&gt;"x",'2.5 CAPEX'!$M36&lt;&gt;"x"),0,
IF($F33=0,0,
IF(X$4&lt;'2.1 Kraftwerk allgemein'!$F$16,0,
IF(X$4='2.1 Kraftwerk allgemein'!$F$16,'2.5 CAPEX'!$J36/$F33,
IF(X$4&lt;'2.1 Kraftwerk allgemein'!$F$16+$F33,
('2.5 CAPEX'!$J36+SUM(OFFSET('2.5 CAPEX'!AC36,0,-MIN(MAX($F33-1-('2.1 Kraftwerk allgemein'!$F$16-'2.1 Kraftwerk allgemein'!$F$15+1),0),COLUMN(O33)-1-('2.1 Kraftwerk allgemein'!$F$16-'2.1 Kraftwerk allgemein'!$F$15+1)),1,MIN(MAX($F33-('2.1 Kraftwerk allgemein'!$F$16-'2.1 Kraftwerk allgemein'!$F$15+1),1),COLUMN(O33)-('2.1 Kraftwerk allgemein'!$F$16-'2.1 Kraftwerk allgemein'!$F$15+1)))))/$F33,
SUM(OFFSET('2.5 CAPEX'!AC36,0,-MIN($F33-1,COLUMN(O33)-1),1,MIN($F33,COLUMN(O33))))/$F33)))))),
IF(OR(ISNUMBER($D33)=FALSE,$F33=""),"",
IF(AND('2.5 CAPEX'!$L36&lt;&gt;"x",'2.5 CAPEX'!$M36&lt;&gt;"x"),0,
IF($F33=0,0,
IF(X$4&lt;'2.1 Kraftwerk allgemein'!$F$16,0,
IF(X$4='2.1 Kraftwerk allgemein'!$F$16,'2.5 CAPEX'!$J36/$F33,
IF(X$4&lt;'2.1 Kraftwerk allgemein'!$F$16+$F33,
('2.5 CAPEX'!$J36+SUM(OFFSET('2.5 CAPEX'!AC36,0,-MIN(MAX($F33-1-('2.1 Kraftwerk allgemein'!$F$16-'1.1 Allgemein'!$I$22+1),0),COLUMN(O33)-1-('2.1 Kraftwerk allgemein'!$F$16-'1.1 Allgemein'!$I$22+1)),1,MIN(MAX($F33-('2.1 Kraftwerk allgemein'!$F$16-'1.1 Allgemein'!$I$22+1),1),COLUMN(O33)-('2.1 Kraftwerk allgemein'!$F$16-'1.1 Allgemein'!$I$22+1)))))/$F33,
SUM(OFFSET('2.5 CAPEX'!AC36,0,-MIN($F33-1,COLUMN(O33)-1),1,MIN($F33,COLUMN(O33))))/$F33)))))))</f>
        <v/>
      </c>
      <c r="Y33" s="199" t="str">
        <f ca="1">IF('2.1 Kraftwerk allgemein'!$F$15&lt;'1.1 Allgemein'!$I$22,
IF(OR(ISNUMBER($D33)=FALSE,$F33=""),"",
IF(AND('2.5 CAPEX'!$L36&lt;&gt;"x",'2.5 CAPEX'!$M36&lt;&gt;"x"),0,
IF($F33=0,0,
IF(Y$4&lt;'2.1 Kraftwerk allgemein'!$F$16,0,
IF(Y$4='2.1 Kraftwerk allgemein'!$F$16,'2.5 CAPEX'!$J36/$F33,
IF(Y$4&lt;'2.1 Kraftwerk allgemein'!$F$16+$F33,
('2.5 CAPEX'!$J36+SUM(OFFSET('2.5 CAPEX'!AD36,0,-MIN(MAX($F33-1-('2.1 Kraftwerk allgemein'!$F$16-'2.1 Kraftwerk allgemein'!$F$15+1),0),COLUMN(P33)-1-('2.1 Kraftwerk allgemein'!$F$16-'2.1 Kraftwerk allgemein'!$F$15+1)),1,MIN(MAX($F33-('2.1 Kraftwerk allgemein'!$F$16-'2.1 Kraftwerk allgemein'!$F$15+1),1),COLUMN(P33)-('2.1 Kraftwerk allgemein'!$F$16-'2.1 Kraftwerk allgemein'!$F$15+1)))))/$F33,
SUM(OFFSET('2.5 CAPEX'!AD36,0,-MIN($F33-1,COLUMN(P33)-1),1,MIN($F33,COLUMN(P33))))/$F33)))))),
IF(OR(ISNUMBER($D33)=FALSE,$F33=""),"",
IF(AND('2.5 CAPEX'!$L36&lt;&gt;"x",'2.5 CAPEX'!$M36&lt;&gt;"x"),0,
IF($F33=0,0,
IF(Y$4&lt;'2.1 Kraftwerk allgemein'!$F$16,0,
IF(Y$4='2.1 Kraftwerk allgemein'!$F$16,'2.5 CAPEX'!$J36/$F33,
IF(Y$4&lt;'2.1 Kraftwerk allgemein'!$F$16+$F33,
('2.5 CAPEX'!$J36+SUM(OFFSET('2.5 CAPEX'!AD36,0,-MIN(MAX($F33-1-('2.1 Kraftwerk allgemein'!$F$16-'1.1 Allgemein'!$I$22+1),0),COLUMN(P33)-1-('2.1 Kraftwerk allgemein'!$F$16-'1.1 Allgemein'!$I$22+1)),1,MIN(MAX($F33-('2.1 Kraftwerk allgemein'!$F$16-'1.1 Allgemein'!$I$22+1),1),COLUMN(P33)-('2.1 Kraftwerk allgemein'!$F$16-'1.1 Allgemein'!$I$22+1)))))/$F33,
SUM(OFFSET('2.5 CAPEX'!AD36,0,-MIN($F33-1,COLUMN(P33)-1),1,MIN($F33,COLUMN(P33))))/$F33)))))))</f>
        <v/>
      </c>
      <c r="Z33" s="199" t="str">
        <f ca="1">IF('2.1 Kraftwerk allgemein'!$F$15&lt;'1.1 Allgemein'!$I$22,
IF(OR(ISNUMBER($D33)=FALSE,$F33=""),"",
IF(AND('2.5 CAPEX'!$L36&lt;&gt;"x",'2.5 CAPEX'!$M36&lt;&gt;"x"),0,
IF($F33=0,0,
IF(Z$4&lt;'2.1 Kraftwerk allgemein'!$F$16,0,
IF(Z$4='2.1 Kraftwerk allgemein'!$F$16,'2.5 CAPEX'!$J36/$F33,
IF(Z$4&lt;'2.1 Kraftwerk allgemein'!$F$16+$F33,
('2.5 CAPEX'!$J36+SUM(OFFSET('2.5 CAPEX'!AE36,0,-MIN(MAX($F33-1-('2.1 Kraftwerk allgemein'!$F$16-'2.1 Kraftwerk allgemein'!$F$15+1),0),COLUMN(Q33)-1-('2.1 Kraftwerk allgemein'!$F$16-'2.1 Kraftwerk allgemein'!$F$15+1)),1,MIN(MAX($F33-('2.1 Kraftwerk allgemein'!$F$16-'2.1 Kraftwerk allgemein'!$F$15+1),1),COLUMN(Q33)-('2.1 Kraftwerk allgemein'!$F$16-'2.1 Kraftwerk allgemein'!$F$15+1)))))/$F33,
SUM(OFFSET('2.5 CAPEX'!AE36,0,-MIN($F33-1,COLUMN(Q33)-1),1,MIN($F33,COLUMN(Q33))))/$F33)))))),
IF(OR(ISNUMBER($D33)=FALSE,$F33=""),"",
IF(AND('2.5 CAPEX'!$L36&lt;&gt;"x",'2.5 CAPEX'!$M36&lt;&gt;"x"),0,
IF($F33=0,0,
IF(Z$4&lt;'2.1 Kraftwerk allgemein'!$F$16,0,
IF(Z$4='2.1 Kraftwerk allgemein'!$F$16,'2.5 CAPEX'!$J36/$F33,
IF(Z$4&lt;'2.1 Kraftwerk allgemein'!$F$16+$F33,
('2.5 CAPEX'!$J36+SUM(OFFSET('2.5 CAPEX'!AE36,0,-MIN(MAX($F33-1-('2.1 Kraftwerk allgemein'!$F$16-'1.1 Allgemein'!$I$22+1),0),COLUMN(Q33)-1-('2.1 Kraftwerk allgemein'!$F$16-'1.1 Allgemein'!$I$22+1)),1,MIN(MAX($F33-('2.1 Kraftwerk allgemein'!$F$16-'1.1 Allgemein'!$I$22+1),1),COLUMN(Q33)-('2.1 Kraftwerk allgemein'!$F$16-'1.1 Allgemein'!$I$22+1)))))/$F33,
SUM(OFFSET('2.5 CAPEX'!AE36,0,-MIN($F33-1,COLUMN(Q33)-1),1,MIN($F33,COLUMN(Q33))))/$F33)))))))</f>
        <v/>
      </c>
      <c r="AA33" s="199" t="str">
        <f ca="1">IF('2.1 Kraftwerk allgemein'!$F$15&lt;'1.1 Allgemein'!$I$22,
IF(OR(ISNUMBER($D33)=FALSE,$F33=""),"",
IF(AND('2.5 CAPEX'!$L36&lt;&gt;"x",'2.5 CAPEX'!$M36&lt;&gt;"x"),0,
IF($F33=0,0,
IF(AA$4&lt;'2.1 Kraftwerk allgemein'!$F$16,0,
IF(AA$4='2.1 Kraftwerk allgemein'!$F$16,'2.5 CAPEX'!$J36/$F33,
IF(AA$4&lt;'2.1 Kraftwerk allgemein'!$F$16+$F33,
('2.5 CAPEX'!$J36+SUM(OFFSET('2.5 CAPEX'!AF36,0,-MIN(MAX($F33-1-('2.1 Kraftwerk allgemein'!$F$16-'2.1 Kraftwerk allgemein'!$F$15+1),0),COLUMN(R33)-1-('2.1 Kraftwerk allgemein'!$F$16-'2.1 Kraftwerk allgemein'!$F$15+1)),1,MIN(MAX($F33-('2.1 Kraftwerk allgemein'!$F$16-'2.1 Kraftwerk allgemein'!$F$15+1),1),COLUMN(R33)-('2.1 Kraftwerk allgemein'!$F$16-'2.1 Kraftwerk allgemein'!$F$15+1)))))/$F33,
SUM(OFFSET('2.5 CAPEX'!AF36,0,-MIN($F33-1,COLUMN(R33)-1),1,MIN($F33,COLUMN(R33))))/$F33)))))),
IF(OR(ISNUMBER($D33)=FALSE,$F33=""),"",
IF(AND('2.5 CAPEX'!$L36&lt;&gt;"x",'2.5 CAPEX'!$M36&lt;&gt;"x"),0,
IF($F33=0,0,
IF(AA$4&lt;'2.1 Kraftwerk allgemein'!$F$16,0,
IF(AA$4='2.1 Kraftwerk allgemein'!$F$16,'2.5 CAPEX'!$J36/$F33,
IF(AA$4&lt;'2.1 Kraftwerk allgemein'!$F$16+$F33,
('2.5 CAPEX'!$J36+SUM(OFFSET('2.5 CAPEX'!AF36,0,-MIN(MAX($F33-1-('2.1 Kraftwerk allgemein'!$F$16-'1.1 Allgemein'!$I$22+1),0),COLUMN(R33)-1-('2.1 Kraftwerk allgemein'!$F$16-'1.1 Allgemein'!$I$22+1)),1,MIN(MAX($F33-('2.1 Kraftwerk allgemein'!$F$16-'1.1 Allgemein'!$I$22+1),1),COLUMN(R33)-('2.1 Kraftwerk allgemein'!$F$16-'1.1 Allgemein'!$I$22+1)))))/$F33,
SUM(OFFSET('2.5 CAPEX'!AF36,0,-MIN($F33-1,COLUMN(R33)-1),1,MIN($F33,COLUMN(R33))))/$F33)))))))</f>
        <v/>
      </c>
      <c r="AB33" s="199" t="str">
        <f ca="1">IF('2.1 Kraftwerk allgemein'!$F$15&lt;'1.1 Allgemein'!$I$22,
IF(OR(ISNUMBER($D33)=FALSE,$F33=""),"",
IF(AND('2.5 CAPEX'!$L36&lt;&gt;"x",'2.5 CAPEX'!$M36&lt;&gt;"x"),0,
IF($F33=0,0,
IF(AB$4&lt;'2.1 Kraftwerk allgemein'!$F$16,0,
IF(AB$4='2.1 Kraftwerk allgemein'!$F$16,'2.5 CAPEX'!$J36/$F33,
IF(AB$4&lt;'2.1 Kraftwerk allgemein'!$F$16+$F33,
('2.5 CAPEX'!$J36+SUM(OFFSET('2.5 CAPEX'!AG36,0,-MIN(MAX($F33-1-('2.1 Kraftwerk allgemein'!$F$16-'2.1 Kraftwerk allgemein'!$F$15+1),0),COLUMN(S33)-1-('2.1 Kraftwerk allgemein'!$F$16-'2.1 Kraftwerk allgemein'!$F$15+1)),1,MIN(MAX($F33-('2.1 Kraftwerk allgemein'!$F$16-'2.1 Kraftwerk allgemein'!$F$15+1),1),COLUMN(S33)-('2.1 Kraftwerk allgemein'!$F$16-'2.1 Kraftwerk allgemein'!$F$15+1)))))/$F33,
SUM(OFFSET('2.5 CAPEX'!AG36,0,-MIN($F33-1,COLUMN(S33)-1),1,MIN($F33,COLUMN(S33))))/$F33)))))),
IF(OR(ISNUMBER($D33)=FALSE,$F33=""),"",
IF(AND('2.5 CAPEX'!$L36&lt;&gt;"x",'2.5 CAPEX'!$M36&lt;&gt;"x"),0,
IF($F33=0,0,
IF(AB$4&lt;'2.1 Kraftwerk allgemein'!$F$16,0,
IF(AB$4='2.1 Kraftwerk allgemein'!$F$16,'2.5 CAPEX'!$J36/$F33,
IF(AB$4&lt;'2.1 Kraftwerk allgemein'!$F$16+$F33,
('2.5 CAPEX'!$J36+SUM(OFFSET('2.5 CAPEX'!AG36,0,-MIN(MAX($F33-1-('2.1 Kraftwerk allgemein'!$F$16-'1.1 Allgemein'!$I$22+1),0),COLUMN(S33)-1-('2.1 Kraftwerk allgemein'!$F$16-'1.1 Allgemein'!$I$22+1)),1,MIN(MAX($F33-('2.1 Kraftwerk allgemein'!$F$16-'1.1 Allgemein'!$I$22+1),1),COLUMN(S33)-('2.1 Kraftwerk allgemein'!$F$16-'1.1 Allgemein'!$I$22+1)))))/$F33,
SUM(OFFSET('2.5 CAPEX'!AG36,0,-MIN($F33-1,COLUMN(S33)-1),1,MIN($F33,COLUMN(S33))))/$F33)))))))</f>
        <v/>
      </c>
      <c r="AC33" s="199" t="str">
        <f ca="1">IF('2.1 Kraftwerk allgemein'!$F$15&lt;'1.1 Allgemein'!$I$22,
IF(OR(ISNUMBER($D33)=FALSE,$F33=""),"",
IF(AND('2.5 CAPEX'!$L36&lt;&gt;"x",'2.5 CAPEX'!$M36&lt;&gt;"x"),0,
IF($F33=0,0,
IF(AC$4&lt;'2.1 Kraftwerk allgemein'!$F$16,0,
IF(AC$4='2.1 Kraftwerk allgemein'!$F$16,'2.5 CAPEX'!$J36/$F33,
IF(AC$4&lt;'2.1 Kraftwerk allgemein'!$F$16+$F33,
('2.5 CAPEX'!$J36+SUM(OFFSET('2.5 CAPEX'!AH36,0,-MIN(MAX($F33-1-('2.1 Kraftwerk allgemein'!$F$16-'2.1 Kraftwerk allgemein'!$F$15+1),0),COLUMN(T33)-1-('2.1 Kraftwerk allgemein'!$F$16-'2.1 Kraftwerk allgemein'!$F$15+1)),1,MIN(MAX($F33-('2.1 Kraftwerk allgemein'!$F$16-'2.1 Kraftwerk allgemein'!$F$15+1),1),COLUMN(T33)-('2.1 Kraftwerk allgemein'!$F$16-'2.1 Kraftwerk allgemein'!$F$15+1)))))/$F33,
SUM(OFFSET('2.5 CAPEX'!AH36,0,-MIN($F33-1,COLUMN(T33)-1),1,MIN($F33,COLUMN(T33))))/$F33)))))),
IF(OR(ISNUMBER($D33)=FALSE,$F33=""),"",
IF(AND('2.5 CAPEX'!$L36&lt;&gt;"x",'2.5 CAPEX'!$M36&lt;&gt;"x"),0,
IF($F33=0,0,
IF(AC$4&lt;'2.1 Kraftwerk allgemein'!$F$16,0,
IF(AC$4='2.1 Kraftwerk allgemein'!$F$16,'2.5 CAPEX'!$J36/$F33,
IF(AC$4&lt;'2.1 Kraftwerk allgemein'!$F$16+$F33,
('2.5 CAPEX'!$J36+SUM(OFFSET('2.5 CAPEX'!AH36,0,-MIN(MAX($F33-1-('2.1 Kraftwerk allgemein'!$F$16-'1.1 Allgemein'!$I$22+1),0),COLUMN(T33)-1-('2.1 Kraftwerk allgemein'!$F$16-'1.1 Allgemein'!$I$22+1)),1,MIN(MAX($F33-('2.1 Kraftwerk allgemein'!$F$16-'1.1 Allgemein'!$I$22+1),1),COLUMN(T33)-('2.1 Kraftwerk allgemein'!$F$16-'1.1 Allgemein'!$I$22+1)))))/$F33,
SUM(OFFSET('2.5 CAPEX'!AH36,0,-MIN($F33-1,COLUMN(T33)-1),1,MIN($F33,COLUMN(T33))))/$F33)))))))</f>
        <v/>
      </c>
      <c r="AD33" s="199" t="str">
        <f ca="1">IF('2.1 Kraftwerk allgemein'!$F$15&lt;'1.1 Allgemein'!$I$22,
IF(OR(ISNUMBER($D33)=FALSE,$F33=""),"",
IF(AND('2.5 CAPEX'!$L36&lt;&gt;"x",'2.5 CAPEX'!$M36&lt;&gt;"x"),0,
IF($F33=0,0,
IF(AD$4&lt;'2.1 Kraftwerk allgemein'!$F$16,0,
IF(AD$4='2.1 Kraftwerk allgemein'!$F$16,'2.5 CAPEX'!$J36/$F33,
IF(AD$4&lt;'2.1 Kraftwerk allgemein'!$F$16+$F33,
('2.5 CAPEX'!$J36+SUM(OFFSET('2.5 CAPEX'!AI36,0,-MIN(MAX($F33-1-('2.1 Kraftwerk allgemein'!$F$16-'2.1 Kraftwerk allgemein'!$F$15+1),0),COLUMN(U33)-1-('2.1 Kraftwerk allgemein'!$F$16-'2.1 Kraftwerk allgemein'!$F$15+1)),1,MIN(MAX($F33-('2.1 Kraftwerk allgemein'!$F$16-'2.1 Kraftwerk allgemein'!$F$15+1),1),COLUMN(U33)-('2.1 Kraftwerk allgemein'!$F$16-'2.1 Kraftwerk allgemein'!$F$15+1)))))/$F33,
SUM(OFFSET('2.5 CAPEX'!AI36,0,-MIN($F33-1,COLUMN(U33)-1),1,MIN($F33,COLUMN(U33))))/$F33)))))),
IF(OR(ISNUMBER($D33)=FALSE,$F33=""),"",
IF(AND('2.5 CAPEX'!$L36&lt;&gt;"x",'2.5 CAPEX'!$M36&lt;&gt;"x"),0,
IF($F33=0,0,
IF(AD$4&lt;'2.1 Kraftwerk allgemein'!$F$16,0,
IF(AD$4='2.1 Kraftwerk allgemein'!$F$16,'2.5 CAPEX'!$J36/$F33,
IF(AD$4&lt;'2.1 Kraftwerk allgemein'!$F$16+$F33,
('2.5 CAPEX'!$J36+SUM(OFFSET('2.5 CAPEX'!AI36,0,-MIN(MAX($F33-1-('2.1 Kraftwerk allgemein'!$F$16-'1.1 Allgemein'!$I$22+1),0),COLUMN(U33)-1-('2.1 Kraftwerk allgemein'!$F$16-'1.1 Allgemein'!$I$22+1)),1,MIN(MAX($F33-('2.1 Kraftwerk allgemein'!$F$16-'1.1 Allgemein'!$I$22+1),1),COLUMN(U33)-('2.1 Kraftwerk allgemein'!$F$16-'1.1 Allgemein'!$I$22+1)))))/$F33,
SUM(OFFSET('2.5 CAPEX'!AI36,0,-MIN($F33-1,COLUMN(U33)-1),1,MIN($F33,COLUMN(U33))))/$F33)))))))</f>
        <v/>
      </c>
      <c r="AE33" s="199" t="str">
        <f ca="1">IF('2.1 Kraftwerk allgemein'!$F$15&lt;'1.1 Allgemein'!$I$22,
IF(OR(ISNUMBER($D33)=FALSE,$F33=""),"",
IF(AND('2.5 CAPEX'!$L36&lt;&gt;"x",'2.5 CAPEX'!$M36&lt;&gt;"x"),0,
IF($F33=0,0,
IF(AE$4&lt;'2.1 Kraftwerk allgemein'!$F$16,0,
IF(AE$4='2.1 Kraftwerk allgemein'!$F$16,'2.5 CAPEX'!$J36/$F33,
IF(AE$4&lt;'2.1 Kraftwerk allgemein'!$F$16+$F33,
('2.5 CAPEX'!$J36+SUM(OFFSET('2.5 CAPEX'!AJ36,0,-MIN(MAX($F33-1-('2.1 Kraftwerk allgemein'!$F$16-'2.1 Kraftwerk allgemein'!$F$15+1),0),COLUMN(V33)-1-('2.1 Kraftwerk allgemein'!$F$16-'2.1 Kraftwerk allgemein'!$F$15+1)),1,MIN(MAX($F33-('2.1 Kraftwerk allgemein'!$F$16-'2.1 Kraftwerk allgemein'!$F$15+1),1),COLUMN(V33)-('2.1 Kraftwerk allgemein'!$F$16-'2.1 Kraftwerk allgemein'!$F$15+1)))))/$F33,
SUM(OFFSET('2.5 CAPEX'!AJ36,0,-MIN($F33-1,COLUMN(V33)-1),1,MIN($F33,COLUMN(V33))))/$F33)))))),
IF(OR(ISNUMBER($D33)=FALSE,$F33=""),"",
IF(AND('2.5 CAPEX'!$L36&lt;&gt;"x",'2.5 CAPEX'!$M36&lt;&gt;"x"),0,
IF($F33=0,0,
IF(AE$4&lt;'2.1 Kraftwerk allgemein'!$F$16,0,
IF(AE$4='2.1 Kraftwerk allgemein'!$F$16,'2.5 CAPEX'!$J36/$F33,
IF(AE$4&lt;'2.1 Kraftwerk allgemein'!$F$16+$F33,
('2.5 CAPEX'!$J36+SUM(OFFSET('2.5 CAPEX'!AJ36,0,-MIN(MAX($F33-1-('2.1 Kraftwerk allgemein'!$F$16-'1.1 Allgemein'!$I$22+1),0),COLUMN(V33)-1-('2.1 Kraftwerk allgemein'!$F$16-'1.1 Allgemein'!$I$22+1)),1,MIN(MAX($F33-('2.1 Kraftwerk allgemein'!$F$16-'1.1 Allgemein'!$I$22+1),1),COLUMN(V33)-('2.1 Kraftwerk allgemein'!$F$16-'1.1 Allgemein'!$I$22+1)))))/$F33,
SUM(OFFSET('2.5 CAPEX'!AJ36,0,-MIN($F33-1,COLUMN(V33)-1),1,MIN($F33,COLUMN(V33))))/$F33)))))))</f>
        <v/>
      </c>
      <c r="AF33" s="199" t="str">
        <f ca="1">IF('2.1 Kraftwerk allgemein'!$F$15&lt;'1.1 Allgemein'!$I$22,
IF(OR(ISNUMBER($D33)=FALSE,$F33=""),"",
IF(AND('2.5 CAPEX'!$L36&lt;&gt;"x",'2.5 CAPEX'!$M36&lt;&gt;"x"),0,
IF($F33=0,0,
IF(AF$4&lt;'2.1 Kraftwerk allgemein'!$F$16,0,
IF(AF$4='2.1 Kraftwerk allgemein'!$F$16,'2.5 CAPEX'!$J36/$F33,
IF(AF$4&lt;'2.1 Kraftwerk allgemein'!$F$16+$F33,
('2.5 CAPEX'!$J36+SUM(OFFSET('2.5 CAPEX'!AK36,0,-MIN(MAX($F33-1-('2.1 Kraftwerk allgemein'!$F$16-'2.1 Kraftwerk allgemein'!$F$15+1),0),COLUMN(W33)-1-('2.1 Kraftwerk allgemein'!$F$16-'2.1 Kraftwerk allgemein'!$F$15+1)),1,MIN(MAX($F33-('2.1 Kraftwerk allgemein'!$F$16-'2.1 Kraftwerk allgemein'!$F$15+1),1),COLUMN(W33)-('2.1 Kraftwerk allgemein'!$F$16-'2.1 Kraftwerk allgemein'!$F$15+1)))))/$F33,
SUM(OFFSET('2.5 CAPEX'!AK36,0,-MIN($F33-1,COLUMN(W33)-1),1,MIN($F33,COLUMN(W33))))/$F33)))))),
IF(OR(ISNUMBER($D33)=FALSE,$F33=""),"",
IF(AND('2.5 CAPEX'!$L36&lt;&gt;"x",'2.5 CAPEX'!$M36&lt;&gt;"x"),0,
IF($F33=0,0,
IF(AF$4&lt;'2.1 Kraftwerk allgemein'!$F$16,0,
IF(AF$4='2.1 Kraftwerk allgemein'!$F$16,'2.5 CAPEX'!$J36/$F33,
IF(AF$4&lt;'2.1 Kraftwerk allgemein'!$F$16+$F33,
('2.5 CAPEX'!$J36+SUM(OFFSET('2.5 CAPEX'!AK36,0,-MIN(MAX($F33-1-('2.1 Kraftwerk allgemein'!$F$16-'1.1 Allgemein'!$I$22+1),0),COLUMN(W33)-1-('2.1 Kraftwerk allgemein'!$F$16-'1.1 Allgemein'!$I$22+1)),1,MIN(MAX($F33-('2.1 Kraftwerk allgemein'!$F$16-'1.1 Allgemein'!$I$22+1),1),COLUMN(W33)-('2.1 Kraftwerk allgemein'!$F$16-'1.1 Allgemein'!$I$22+1)))))/$F33,
SUM(OFFSET('2.5 CAPEX'!AK36,0,-MIN($F33-1,COLUMN(W33)-1),1,MIN($F33,COLUMN(W33))))/$F33)))))))</f>
        <v/>
      </c>
      <c r="AG33" s="199" t="str">
        <f ca="1">IF('2.1 Kraftwerk allgemein'!$F$15&lt;'1.1 Allgemein'!$I$22,
IF(OR(ISNUMBER($D33)=FALSE,$F33=""),"",
IF(AND('2.5 CAPEX'!$L36&lt;&gt;"x",'2.5 CAPEX'!$M36&lt;&gt;"x"),0,
IF($F33=0,0,
IF(AG$4&lt;'2.1 Kraftwerk allgemein'!$F$16,0,
IF(AG$4='2.1 Kraftwerk allgemein'!$F$16,'2.5 CAPEX'!$J36/$F33,
IF(AG$4&lt;'2.1 Kraftwerk allgemein'!$F$16+$F33,
('2.5 CAPEX'!$J36+SUM(OFFSET('2.5 CAPEX'!AL36,0,-MIN(MAX($F33-1-('2.1 Kraftwerk allgemein'!$F$16-'2.1 Kraftwerk allgemein'!$F$15+1),0),COLUMN(X33)-1-('2.1 Kraftwerk allgemein'!$F$16-'2.1 Kraftwerk allgemein'!$F$15+1)),1,MIN(MAX($F33-('2.1 Kraftwerk allgemein'!$F$16-'2.1 Kraftwerk allgemein'!$F$15+1),1),COLUMN(X33)-('2.1 Kraftwerk allgemein'!$F$16-'2.1 Kraftwerk allgemein'!$F$15+1)))))/$F33,
SUM(OFFSET('2.5 CAPEX'!AL36,0,-MIN($F33-1,COLUMN(X33)-1),1,MIN($F33,COLUMN(X33))))/$F33)))))),
IF(OR(ISNUMBER($D33)=FALSE,$F33=""),"",
IF(AND('2.5 CAPEX'!$L36&lt;&gt;"x",'2.5 CAPEX'!$M36&lt;&gt;"x"),0,
IF($F33=0,0,
IF(AG$4&lt;'2.1 Kraftwerk allgemein'!$F$16,0,
IF(AG$4='2.1 Kraftwerk allgemein'!$F$16,'2.5 CAPEX'!$J36/$F33,
IF(AG$4&lt;'2.1 Kraftwerk allgemein'!$F$16+$F33,
('2.5 CAPEX'!$J36+SUM(OFFSET('2.5 CAPEX'!AL36,0,-MIN(MAX($F33-1-('2.1 Kraftwerk allgemein'!$F$16-'1.1 Allgemein'!$I$22+1),0),COLUMN(X33)-1-('2.1 Kraftwerk allgemein'!$F$16-'1.1 Allgemein'!$I$22+1)),1,MIN(MAX($F33-('2.1 Kraftwerk allgemein'!$F$16-'1.1 Allgemein'!$I$22+1),1),COLUMN(X33)-('2.1 Kraftwerk allgemein'!$F$16-'1.1 Allgemein'!$I$22+1)))))/$F33,
SUM(OFFSET('2.5 CAPEX'!AL36,0,-MIN($F33-1,COLUMN(X33)-1),1,MIN($F33,COLUMN(X33))))/$F33)))))))</f>
        <v/>
      </c>
      <c r="AH33" s="199" t="str">
        <f ca="1">IF('2.1 Kraftwerk allgemein'!$F$15&lt;'1.1 Allgemein'!$I$22,
IF(OR(ISNUMBER($D33)=FALSE,$F33=""),"",
IF(AND('2.5 CAPEX'!$L36&lt;&gt;"x",'2.5 CAPEX'!$M36&lt;&gt;"x"),0,
IF($F33=0,0,
IF(AH$4&lt;'2.1 Kraftwerk allgemein'!$F$16,0,
IF(AH$4='2.1 Kraftwerk allgemein'!$F$16,'2.5 CAPEX'!$J36/$F33,
IF(AH$4&lt;'2.1 Kraftwerk allgemein'!$F$16+$F33,
('2.5 CAPEX'!$J36+SUM(OFFSET('2.5 CAPEX'!AM36,0,-MIN(MAX($F33-1-('2.1 Kraftwerk allgemein'!$F$16-'2.1 Kraftwerk allgemein'!$F$15+1),0),COLUMN(Y33)-1-('2.1 Kraftwerk allgemein'!$F$16-'2.1 Kraftwerk allgemein'!$F$15+1)),1,MIN(MAX($F33-('2.1 Kraftwerk allgemein'!$F$16-'2.1 Kraftwerk allgemein'!$F$15+1),1),COLUMN(Y33)-('2.1 Kraftwerk allgemein'!$F$16-'2.1 Kraftwerk allgemein'!$F$15+1)))))/$F33,
SUM(OFFSET('2.5 CAPEX'!AM36,0,-MIN($F33-1,COLUMN(Y33)-1),1,MIN($F33,COLUMN(Y33))))/$F33)))))),
IF(OR(ISNUMBER($D33)=FALSE,$F33=""),"",
IF(AND('2.5 CAPEX'!$L36&lt;&gt;"x",'2.5 CAPEX'!$M36&lt;&gt;"x"),0,
IF($F33=0,0,
IF(AH$4&lt;'2.1 Kraftwerk allgemein'!$F$16,0,
IF(AH$4='2.1 Kraftwerk allgemein'!$F$16,'2.5 CAPEX'!$J36/$F33,
IF(AH$4&lt;'2.1 Kraftwerk allgemein'!$F$16+$F33,
('2.5 CAPEX'!$J36+SUM(OFFSET('2.5 CAPEX'!AM36,0,-MIN(MAX($F33-1-('2.1 Kraftwerk allgemein'!$F$16-'1.1 Allgemein'!$I$22+1),0),COLUMN(Y33)-1-('2.1 Kraftwerk allgemein'!$F$16-'1.1 Allgemein'!$I$22+1)),1,MIN(MAX($F33-('2.1 Kraftwerk allgemein'!$F$16-'1.1 Allgemein'!$I$22+1),1),COLUMN(Y33)-('2.1 Kraftwerk allgemein'!$F$16-'1.1 Allgemein'!$I$22+1)))))/$F33,
SUM(OFFSET('2.5 CAPEX'!AM36,0,-MIN($F33-1,COLUMN(Y33)-1),1,MIN($F33,COLUMN(Y33))))/$F33)))))))</f>
        <v/>
      </c>
      <c r="AI33" s="199" t="str">
        <f ca="1">IF('2.1 Kraftwerk allgemein'!$F$15&lt;'1.1 Allgemein'!$I$22,
IF(OR(ISNUMBER($D33)=FALSE,$F33=""),"",
IF(AND('2.5 CAPEX'!$L36&lt;&gt;"x",'2.5 CAPEX'!$M36&lt;&gt;"x"),0,
IF($F33=0,0,
IF(AI$4&lt;'2.1 Kraftwerk allgemein'!$F$16,0,
IF(AI$4='2.1 Kraftwerk allgemein'!$F$16,'2.5 CAPEX'!$J36/$F33,
IF(AI$4&lt;'2.1 Kraftwerk allgemein'!$F$16+$F33,
('2.5 CAPEX'!$J36+SUM(OFFSET('2.5 CAPEX'!AN36,0,-MIN(MAX($F33-1-('2.1 Kraftwerk allgemein'!$F$16-'2.1 Kraftwerk allgemein'!$F$15+1),0),COLUMN(Z33)-1-('2.1 Kraftwerk allgemein'!$F$16-'2.1 Kraftwerk allgemein'!$F$15+1)),1,MIN(MAX($F33-('2.1 Kraftwerk allgemein'!$F$16-'2.1 Kraftwerk allgemein'!$F$15+1),1),COLUMN(Z33)-('2.1 Kraftwerk allgemein'!$F$16-'2.1 Kraftwerk allgemein'!$F$15+1)))))/$F33,
SUM(OFFSET('2.5 CAPEX'!AN36,0,-MIN($F33-1,COLUMN(Z33)-1),1,MIN($F33,COLUMN(Z33))))/$F33)))))),
IF(OR(ISNUMBER($D33)=FALSE,$F33=""),"",
IF(AND('2.5 CAPEX'!$L36&lt;&gt;"x",'2.5 CAPEX'!$M36&lt;&gt;"x"),0,
IF($F33=0,0,
IF(AI$4&lt;'2.1 Kraftwerk allgemein'!$F$16,0,
IF(AI$4='2.1 Kraftwerk allgemein'!$F$16,'2.5 CAPEX'!$J36/$F33,
IF(AI$4&lt;'2.1 Kraftwerk allgemein'!$F$16+$F33,
('2.5 CAPEX'!$J36+SUM(OFFSET('2.5 CAPEX'!AN36,0,-MIN(MAX($F33-1-('2.1 Kraftwerk allgemein'!$F$16-'1.1 Allgemein'!$I$22+1),0),COLUMN(Z33)-1-('2.1 Kraftwerk allgemein'!$F$16-'1.1 Allgemein'!$I$22+1)),1,MIN(MAX($F33-('2.1 Kraftwerk allgemein'!$F$16-'1.1 Allgemein'!$I$22+1),1),COLUMN(Z33)-('2.1 Kraftwerk allgemein'!$F$16-'1.1 Allgemein'!$I$22+1)))))/$F33,
SUM(OFFSET('2.5 CAPEX'!AN36,0,-MIN($F33-1,COLUMN(Z33)-1),1,MIN($F33,COLUMN(Z33))))/$F33)))))))</f>
        <v/>
      </c>
      <c r="AJ33" s="199" t="str">
        <f ca="1">IF('2.1 Kraftwerk allgemein'!$F$15&lt;'1.1 Allgemein'!$I$22,
IF(OR(ISNUMBER($D33)=FALSE,$F33=""),"",
IF(AND('2.5 CAPEX'!$L36&lt;&gt;"x",'2.5 CAPEX'!$M36&lt;&gt;"x"),0,
IF($F33=0,0,
IF(AJ$4&lt;'2.1 Kraftwerk allgemein'!$F$16,0,
IF(AJ$4='2.1 Kraftwerk allgemein'!$F$16,'2.5 CAPEX'!$J36/$F33,
IF(AJ$4&lt;'2.1 Kraftwerk allgemein'!$F$16+$F33,
('2.5 CAPEX'!$J36+SUM(OFFSET('2.5 CAPEX'!AO36,0,-MIN(MAX($F33-1-('2.1 Kraftwerk allgemein'!$F$16-'2.1 Kraftwerk allgemein'!$F$15+1),0),COLUMN(AA33)-1-('2.1 Kraftwerk allgemein'!$F$16-'2.1 Kraftwerk allgemein'!$F$15+1)),1,MIN(MAX($F33-('2.1 Kraftwerk allgemein'!$F$16-'2.1 Kraftwerk allgemein'!$F$15+1),1),COLUMN(AA33)-('2.1 Kraftwerk allgemein'!$F$16-'2.1 Kraftwerk allgemein'!$F$15+1)))))/$F33,
SUM(OFFSET('2.5 CAPEX'!AO36,0,-MIN($F33-1,COLUMN(AA33)-1),1,MIN($F33,COLUMN(AA33))))/$F33)))))),
IF(OR(ISNUMBER($D33)=FALSE,$F33=""),"",
IF(AND('2.5 CAPEX'!$L36&lt;&gt;"x",'2.5 CAPEX'!$M36&lt;&gt;"x"),0,
IF($F33=0,0,
IF(AJ$4&lt;'2.1 Kraftwerk allgemein'!$F$16,0,
IF(AJ$4='2.1 Kraftwerk allgemein'!$F$16,'2.5 CAPEX'!$J36/$F33,
IF(AJ$4&lt;'2.1 Kraftwerk allgemein'!$F$16+$F33,
('2.5 CAPEX'!$J36+SUM(OFFSET('2.5 CAPEX'!AO36,0,-MIN(MAX($F33-1-('2.1 Kraftwerk allgemein'!$F$16-'1.1 Allgemein'!$I$22+1),0),COLUMN(AA33)-1-('2.1 Kraftwerk allgemein'!$F$16-'1.1 Allgemein'!$I$22+1)),1,MIN(MAX($F33-('2.1 Kraftwerk allgemein'!$F$16-'1.1 Allgemein'!$I$22+1),1),COLUMN(AA33)-('2.1 Kraftwerk allgemein'!$F$16-'1.1 Allgemein'!$I$22+1)))))/$F33,
SUM(OFFSET('2.5 CAPEX'!AO36,0,-MIN($F33-1,COLUMN(AA33)-1),1,MIN($F33,COLUMN(AA33))))/$F33)))))))</f>
        <v/>
      </c>
      <c r="AK33" s="199" t="str">
        <f ca="1">IF('2.1 Kraftwerk allgemein'!$F$15&lt;'1.1 Allgemein'!$I$22,
IF(OR(ISNUMBER($D33)=FALSE,$F33=""),"",
IF(AND('2.5 CAPEX'!$L36&lt;&gt;"x",'2.5 CAPEX'!$M36&lt;&gt;"x"),0,
IF($F33=0,0,
IF(AK$4&lt;'2.1 Kraftwerk allgemein'!$F$16,0,
IF(AK$4='2.1 Kraftwerk allgemein'!$F$16,'2.5 CAPEX'!$J36/$F33,
IF(AK$4&lt;'2.1 Kraftwerk allgemein'!$F$16+$F33,
('2.5 CAPEX'!$J36+SUM(OFFSET('2.5 CAPEX'!AP36,0,-MIN(MAX($F33-1-('2.1 Kraftwerk allgemein'!$F$16-'2.1 Kraftwerk allgemein'!$F$15+1),0),COLUMN(AB33)-1-('2.1 Kraftwerk allgemein'!$F$16-'2.1 Kraftwerk allgemein'!$F$15+1)),1,MIN(MAX($F33-('2.1 Kraftwerk allgemein'!$F$16-'2.1 Kraftwerk allgemein'!$F$15+1),1),COLUMN(AB33)-('2.1 Kraftwerk allgemein'!$F$16-'2.1 Kraftwerk allgemein'!$F$15+1)))))/$F33,
SUM(OFFSET('2.5 CAPEX'!AP36,0,-MIN($F33-1,COLUMN(AB33)-1),1,MIN($F33,COLUMN(AB33))))/$F33)))))),
IF(OR(ISNUMBER($D33)=FALSE,$F33=""),"",
IF(AND('2.5 CAPEX'!$L36&lt;&gt;"x",'2.5 CAPEX'!$M36&lt;&gt;"x"),0,
IF($F33=0,0,
IF(AK$4&lt;'2.1 Kraftwerk allgemein'!$F$16,0,
IF(AK$4='2.1 Kraftwerk allgemein'!$F$16,'2.5 CAPEX'!$J36/$F33,
IF(AK$4&lt;'2.1 Kraftwerk allgemein'!$F$16+$F33,
('2.5 CAPEX'!$J36+SUM(OFFSET('2.5 CAPEX'!AP36,0,-MIN(MAX($F33-1-('2.1 Kraftwerk allgemein'!$F$16-'1.1 Allgemein'!$I$22+1),0),COLUMN(AB33)-1-('2.1 Kraftwerk allgemein'!$F$16-'1.1 Allgemein'!$I$22+1)),1,MIN(MAX($F33-('2.1 Kraftwerk allgemein'!$F$16-'1.1 Allgemein'!$I$22+1),1),COLUMN(AB33)-('2.1 Kraftwerk allgemein'!$F$16-'1.1 Allgemein'!$I$22+1)))))/$F33,
SUM(OFFSET('2.5 CAPEX'!AP36,0,-MIN($F33-1,COLUMN(AB33)-1),1,MIN($F33,COLUMN(AB33))))/$F33)))))))</f>
        <v/>
      </c>
      <c r="AL33" s="199" t="str">
        <f ca="1">IF('2.1 Kraftwerk allgemein'!$F$15&lt;'1.1 Allgemein'!$I$22,
IF(OR(ISNUMBER($D33)=FALSE,$F33=""),"",
IF(AND('2.5 CAPEX'!$L36&lt;&gt;"x",'2.5 CAPEX'!$M36&lt;&gt;"x"),0,
IF($F33=0,0,
IF(AL$4&lt;'2.1 Kraftwerk allgemein'!$F$16,0,
IF(AL$4='2.1 Kraftwerk allgemein'!$F$16,'2.5 CAPEX'!$J36/$F33,
IF(AL$4&lt;'2.1 Kraftwerk allgemein'!$F$16+$F33,
('2.5 CAPEX'!$J36+SUM(OFFSET('2.5 CAPEX'!AQ36,0,-MIN(MAX($F33-1-('2.1 Kraftwerk allgemein'!$F$16-'2.1 Kraftwerk allgemein'!$F$15+1),0),COLUMN(AC33)-1-('2.1 Kraftwerk allgemein'!$F$16-'2.1 Kraftwerk allgemein'!$F$15+1)),1,MIN(MAX($F33-('2.1 Kraftwerk allgemein'!$F$16-'2.1 Kraftwerk allgemein'!$F$15+1),1),COLUMN(AC33)-('2.1 Kraftwerk allgemein'!$F$16-'2.1 Kraftwerk allgemein'!$F$15+1)))))/$F33,
SUM(OFFSET('2.5 CAPEX'!AQ36,0,-MIN($F33-1,COLUMN(AC33)-1),1,MIN($F33,COLUMN(AC33))))/$F33)))))),
IF(OR(ISNUMBER($D33)=FALSE,$F33=""),"",
IF(AND('2.5 CAPEX'!$L36&lt;&gt;"x",'2.5 CAPEX'!$M36&lt;&gt;"x"),0,
IF($F33=0,0,
IF(AL$4&lt;'2.1 Kraftwerk allgemein'!$F$16,0,
IF(AL$4='2.1 Kraftwerk allgemein'!$F$16,'2.5 CAPEX'!$J36/$F33,
IF(AL$4&lt;'2.1 Kraftwerk allgemein'!$F$16+$F33,
('2.5 CAPEX'!$J36+SUM(OFFSET('2.5 CAPEX'!AQ36,0,-MIN(MAX($F33-1-('2.1 Kraftwerk allgemein'!$F$16-'1.1 Allgemein'!$I$22+1),0),COLUMN(AC33)-1-('2.1 Kraftwerk allgemein'!$F$16-'1.1 Allgemein'!$I$22+1)),1,MIN(MAX($F33-('2.1 Kraftwerk allgemein'!$F$16-'1.1 Allgemein'!$I$22+1),1),COLUMN(AC33)-('2.1 Kraftwerk allgemein'!$F$16-'1.1 Allgemein'!$I$22+1)))))/$F33,
SUM(OFFSET('2.5 CAPEX'!AQ36,0,-MIN($F33-1,COLUMN(AC33)-1),1,MIN($F33,COLUMN(AC33))))/$F33)))))))</f>
        <v/>
      </c>
      <c r="AM33" s="199" t="str">
        <f ca="1">IF('2.1 Kraftwerk allgemein'!$F$15&lt;'1.1 Allgemein'!$I$22,
IF(OR(ISNUMBER($D33)=FALSE,$F33=""),"",
IF(AND('2.5 CAPEX'!$L36&lt;&gt;"x",'2.5 CAPEX'!$M36&lt;&gt;"x"),0,
IF($F33=0,0,
IF(AM$4&lt;'2.1 Kraftwerk allgemein'!$F$16,0,
IF(AM$4='2.1 Kraftwerk allgemein'!$F$16,'2.5 CAPEX'!$J36/$F33,
IF(AM$4&lt;'2.1 Kraftwerk allgemein'!$F$16+$F33,
('2.5 CAPEX'!$J36+SUM(OFFSET('2.5 CAPEX'!AR36,0,-MIN(MAX($F33-1-('2.1 Kraftwerk allgemein'!$F$16-'2.1 Kraftwerk allgemein'!$F$15+1),0),COLUMN(AD33)-1-('2.1 Kraftwerk allgemein'!$F$16-'2.1 Kraftwerk allgemein'!$F$15+1)),1,MIN(MAX($F33-('2.1 Kraftwerk allgemein'!$F$16-'2.1 Kraftwerk allgemein'!$F$15+1),1),COLUMN(AD33)-('2.1 Kraftwerk allgemein'!$F$16-'2.1 Kraftwerk allgemein'!$F$15+1)))))/$F33,
SUM(OFFSET('2.5 CAPEX'!AR36,0,-MIN($F33-1,COLUMN(AD33)-1),1,MIN($F33,COLUMN(AD33))))/$F33)))))),
IF(OR(ISNUMBER($D33)=FALSE,$F33=""),"",
IF(AND('2.5 CAPEX'!$L36&lt;&gt;"x",'2.5 CAPEX'!$M36&lt;&gt;"x"),0,
IF($F33=0,0,
IF(AM$4&lt;'2.1 Kraftwerk allgemein'!$F$16,0,
IF(AM$4='2.1 Kraftwerk allgemein'!$F$16,'2.5 CAPEX'!$J36/$F33,
IF(AM$4&lt;'2.1 Kraftwerk allgemein'!$F$16+$F33,
('2.5 CAPEX'!$J36+SUM(OFFSET('2.5 CAPEX'!AR36,0,-MIN(MAX($F33-1-('2.1 Kraftwerk allgemein'!$F$16-'1.1 Allgemein'!$I$22+1),0),COLUMN(AD33)-1-('2.1 Kraftwerk allgemein'!$F$16-'1.1 Allgemein'!$I$22+1)),1,MIN(MAX($F33-('2.1 Kraftwerk allgemein'!$F$16-'1.1 Allgemein'!$I$22+1),1),COLUMN(AD33)-('2.1 Kraftwerk allgemein'!$F$16-'1.1 Allgemein'!$I$22+1)))))/$F33,
SUM(OFFSET('2.5 CAPEX'!AR36,0,-MIN($F33-1,COLUMN(AD33)-1),1,MIN($F33,COLUMN(AD33))))/$F33)))))))</f>
        <v/>
      </c>
      <c r="AN33" s="199" t="str">
        <f ca="1">IF('2.1 Kraftwerk allgemein'!$F$15&lt;'1.1 Allgemein'!$I$22,
IF(OR(ISNUMBER($D33)=FALSE,$F33=""),"",
IF(AND('2.5 CAPEX'!$L36&lt;&gt;"x",'2.5 CAPEX'!$M36&lt;&gt;"x"),0,
IF($F33=0,0,
IF(AN$4&lt;'2.1 Kraftwerk allgemein'!$F$16,0,
IF(AN$4='2.1 Kraftwerk allgemein'!$F$16,'2.5 CAPEX'!$J36/$F33,
IF(AN$4&lt;'2.1 Kraftwerk allgemein'!$F$16+$F33,
('2.5 CAPEX'!$J36+SUM(OFFSET('2.5 CAPEX'!AS36,0,-MIN(MAX($F33-1-('2.1 Kraftwerk allgemein'!$F$16-'2.1 Kraftwerk allgemein'!$F$15+1),0),COLUMN(AE33)-1-('2.1 Kraftwerk allgemein'!$F$16-'2.1 Kraftwerk allgemein'!$F$15+1)),1,MIN(MAX($F33-('2.1 Kraftwerk allgemein'!$F$16-'2.1 Kraftwerk allgemein'!$F$15+1),1),COLUMN(AE33)-('2.1 Kraftwerk allgemein'!$F$16-'2.1 Kraftwerk allgemein'!$F$15+1)))))/$F33,
SUM(OFFSET('2.5 CAPEX'!AS36,0,-MIN($F33-1,COLUMN(AE33)-1),1,MIN($F33,COLUMN(AE33))))/$F33)))))),
IF(OR(ISNUMBER($D33)=FALSE,$F33=""),"",
IF(AND('2.5 CAPEX'!$L36&lt;&gt;"x",'2.5 CAPEX'!$M36&lt;&gt;"x"),0,
IF($F33=0,0,
IF(AN$4&lt;'2.1 Kraftwerk allgemein'!$F$16,0,
IF(AN$4='2.1 Kraftwerk allgemein'!$F$16,'2.5 CAPEX'!$J36/$F33,
IF(AN$4&lt;'2.1 Kraftwerk allgemein'!$F$16+$F33,
('2.5 CAPEX'!$J36+SUM(OFFSET('2.5 CAPEX'!AS36,0,-MIN(MAX($F33-1-('2.1 Kraftwerk allgemein'!$F$16-'1.1 Allgemein'!$I$22+1),0),COLUMN(AE33)-1-('2.1 Kraftwerk allgemein'!$F$16-'1.1 Allgemein'!$I$22+1)),1,MIN(MAX($F33-('2.1 Kraftwerk allgemein'!$F$16-'1.1 Allgemein'!$I$22+1),1),COLUMN(AE33)-('2.1 Kraftwerk allgemein'!$F$16-'1.1 Allgemein'!$I$22+1)))))/$F33,
SUM(OFFSET('2.5 CAPEX'!AS36,0,-MIN($F33-1,COLUMN(AE33)-1),1,MIN($F33,COLUMN(AE33))))/$F33)))))))</f>
        <v/>
      </c>
      <c r="AO33" s="199" t="str">
        <f ca="1">IF('2.1 Kraftwerk allgemein'!$F$15&lt;'1.1 Allgemein'!$I$22,
IF(OR(ISNUMBER($D33)=FALSE,$F33=""),"",
IF(AND('2.5 CAPEX'!$L36&lt;&gt;"x",'2.5 CAPEX'!$M36&lt;&gt;"x"),0,
IF($F33=0,0,
IF(AO$4&lt;'2.1 Kraftwerk allgemein'!$F$16,0,
IF(AO$4='2.1 Kraftwerk allgemein'!$F$16,'2.5 CAPEX'!$J36/$F33,
IF(AO$4&lt;'2.1 Kraftwerk allgemein'!$F$16+$F33,
('2.5 CAPEX'!$J36+SUM(OFFSET('2.5 CAPEX'!AT36,0,-MIN(MAX($F33-1-('2.1 Kraftwerk allgemein'!$F$16-'2.1 Kraftwerk allgemein'!$F$15+1),0),COLUMN(AF33)-1-('2.1 Kraftwerk allgemein'!$F$16-'2.1 Kraftwerk allgemein'!$F$15+1)),1,MIN(MAX($F33-('2.1 Kraftwerk allgemein'!$F$16-'2.1 Kraftwerk allgemein'!$F$15+1),1),COLUMN(AF33)-('2.1 Kraftwerk allgemein'!$F$16-'2.1 Kraftwerk allgemein'!$F$15+1)))))/$F33,
SUM(OFFSET('2.5 CAPEX'!AT36,0,-MIN($F33-1,COLUMN(AF33)-1),1,MIN($F33,COLUMN(AF33))))/$F33)))))),
IF(OR(ISNUMBER($D33)=FALSE,$F33=""),"",
IF(AND('2.5 CAPEX'!$L36&lt;&gt;"x",'2.5 CAPEX'!$M36&lt;&gt;"x"),0,
IF($F33=0,0,
IF(AO$4&lt;'2.1 Kraftwerk allgemein'!$F$16,0,
IF(AO$4='2.1 Kraftwerk allgemein'!$F$16,'2.5 CAPEX'!$J36/$F33,
IF(AO$4&lt;'2.1 Kraftwerk allgemein'!$F$16+$F33,
('2.5 CAPEX'!$J36+SUM(OFFSET('2.5 CAPEX'!AT36,0,-MIN(MAX($F33-1-('2.1 Kraftwerk allgemein'!$F$16-'1.1 Allgemein'!$I$22+1),0),COLUMN(AF33)-1-('2.1 Kraftwerk allgemein'!$F$16-'1.1 Allgemein'!$I$22+1)),1,MIN(MAX($F33-('2.1 Kraftwerk allgemein'!$F$16-'1.1 Allgemein'!$I$22+1),1),COLUMN(AF33)-('2.1 Kraftwerk allgemein'!$F$16-'1.1 Allgemein'!$I$22+1)))))/$F33,
SUM(OFFSET('2.5 CAPEX'!AT36,0,-MIN($F33-1,COLUMN(AF33)-1),1,MIN($F33,COLUMN(AF33))))/$F33)))))))</f>
        <v/>
      </c>
      <c r="AP33" s="199" t="str">
        <f ca="1">IF('2.1 Kraftwerk allgemein'!$F$15&lt;'1.1 Allgemein'!$I$22,
IF(OR(ISNUMBER($D33)=FALSE,$F33=""),"",
IF(AND('2.5 CAPEX'!$L36&lt;&gt;"x",'2.5 CAPEX'!$M36&lt;&gt;"x"),0,
IF($F33=0,0,
IF(AP$4&lt;'2.1 Kraftwerk allgemein'!$F$16,0,
IF(AP$4='2.1 Kraftwerk allgemein'!$F$16,'2.5 CAPEX'!$J36/$F33,
IF(AP$4&lt;'2.1 Kraftwerk allgemein'!$F$16+$F33,
('2.5 CAPEX'!$J36+SUM(OFFSET('2.5 CAPEX'!AU36,0,-MIN(MAX($F33-1-('2.1 Kraftwerk allgemein'!$F$16-'2.1 Kraftwerk allgemein'!$F$15+1),0),COLUMN(AG33)-1-('2.1 Kraftwerk allgemein'!$F$16-'2.1 Kraftwerk allgemein'!$F$15+1)),1,MIN(MAX($F33-('2.1 Kraftwerk allgemein'!$F$16-'2.1 Kraftwerk allgemein'!$F$15+1),1),COLUMN(AG33)-('2.1 Kraftwerk allgemein'!$F$16-'2.1 Kraftwerk allgemein'!$F$15+1)))))/$F33,
SUM(OFFSET('2.5 CAPEX'!AU36,0,-MIN($F33-1,COLUMN(AG33)-1),1,MIN($F33,COLUMN(AG33))))/$F33)))))),
IF(OR(ISNUMBER($D33)=FALSE,$F33=""),"",
IF(AND('2.5 CAPEX'!$L36&lt;&gt;"x",'2.5 CAPEX'!$M36&lt;&gt;"x"),0,
IF($F33=0,0,
IF(AP$4&lt;'2.1 Kraftwerk allgemein'!$F$16,0,
IF(AP$4='2.1 Kraftwerk allgemein'!$F$16,'2.5 CAPEX'!$J36/$F33,
IF(AP$4&lt;'2.1 Kraftwerk allgemein'!$F$16+$F33,
('2.5 CAPEX'!$J36+SUM(OFFSET('2.5 CAPEX'!AU36,0,-MIN(MAX($F33-1-('2.1 Kraftwerk allgemein'!$F$16-'1.1 Allgemein'!$I$22+1),0),COLUMN(AG33)-1-('2.1 Kraftwerk allgemein'!$F$16-'1.1 Allgemein'!$I$22+1)),1,MIN(MAX($F33-('2.1 Kraftwerk allgemein'!$F$16-'1.1 Allgemein'!$I$22+1),1),COLUMN(AG33)-('2.1 Kraftwerk allgemein'!$F$16-'1.1 Allgemein'!$I$22+1)))))/$F33,
SUM(OFFSET('2.5 CAPEX'!AU36,0,-MIN($F33-1,COLUMN(AG33)-1),1,MIN($F33,COLUMN(AG33))))/$F33)))))))</f>
        <v/>
      </c>
      <c r="AQ33" s="199" t="str">
        <f ca="1">IF('2.1 Kraftwerk allgemein'!$F$15&lt;'1.1 Allgemein'!$I$22,
IF(OR(ISNUMBER($D33)=FALSE,$F33=""),"",
IF(AND('2.5 CAPEX'!$L36&lt;&gt;"x",'2.5 CAPEX'!$M36&lt;&gt;"x"),0,
IF($F33=0,0,
IF(AQ$4&lt;'2.1 Kraftwerk allgemein'!$F$16,0,
IF(AQ$4='2.1 Kraftwerk allgemein'!$F$16,'2.5 CAPEX'!$J36/$F33,
IF(AQ$4&lt;'2.1 Kraftwerk allgemein'!$F$16+$F33,
('2.5 CAPEX'!$J36+SUM(OFFSET('2.5 CAPEX'!AV36,0,-MIN(MAX($F33-1-('2.1 Kraftwerk allgemein'!$F$16-'2.1 Kraftwerk allgemein'!$F$15+1),0),COLUMN(AH33)-1-('2.1 Kraftwerk allgemein'!$F$16-'2.1 Kraftwerk allgemein'!$F$15+1)),1,MIN(MAX($F33-('2.1 Kraftwerk allgemein'!$F$16-'2.1 Kraftwerk allgemein'!$F$15+1),1),COLUMN(AH33)-('2.1 Kraftwerk allgemein'!$F$16-'2.1 Kraftwerk allgemein'!$F$15+1)))))/$F33,
SUM(OFFSET('2.5 CAPEX'!AV36,0,-MIN($F33-1,COLUMN(AH33)-1),1,MIN($F33,COLUMN(AH33))))/$F33)))))),
IF(OR(ISNUMBER($D33)=FALSE,$F33=""),"",
IF(AND('2.5 CAPEX'!$L36&lt;&gt;"x",'2.5 CAPEX'!$M36&lt;&gt;"x"),0,
IF($F33=0,0,
IF(AQ$4&lt;'2.1 Kraftwerk allgemein'!$F$16,0,
IF(AQ$4='2.1 Kraftwerk allgemein'!$F$16,'2.5 CAPEX'!$J36/$F33,
IF(AQ$4&lt;'2.1 Kraftwerk allgemein'!$F$16+$F33,
('2.5 CAPEX'!$J36+SUM(OFFSET('2.5 CAPEX'!AV36,0,-MIN(MAX($F33-1-('2.1 Kraftwerk allgemein'!$F$16-'1.1 Allgemein'!$I$22+1),0),COLUMN(AH33)-1-('2.1 Kraftwerk allgemein'!$F$16-'1.1 Allgemein'!$I$22+1)),1,MIN(MAX($F33-('2.1 Kraftwerk allgemein'!$F$16-'1.1 Allgemein'!$I$22+1),1),COLUMN(AH33)-('2.1 Kraftwerk allgemein'!$F$16-'1.1 Allgemein'!$I$22+1)))))/$F33,
SUM(OFFSET('2.5 CAPEX'!AV36,0,-MIN($F33-1,COLUMN(AH33)-1),1,MIN($F33,COLUMN(AH33))))/$F33)))))))</f>
        <v/>
      </c>
      <c r="AR33" s="199" t="str">
        <f ca="1">IF('2.1 Kraftwerk allgemein'!$F$15&lt;'1.1 Allgemein'!$I$22,
IF(OR(ISNUMBER($D33)=FALSE,$F33=""),"",
IF(AND('2.5 CAPEX'!$L36&lt;&gt;"x",'2.5 CAPEX'!$M36&lt;&gt;"x"),0,
IF($F33=0,0,
IF(AR$4&lt;'2.1 Kraftwerk allgemein'!$F$16,0,
IF(AR$4='2.1 Kraftwerk allgemein'!$F$16,'2.5 CAPEX'!$J36/$F33,
IF(AR$4&lt;'2.1 Kraftwerk allgemein'!$F$16+$F33,
('2.5 CAPEX'!$J36+SUM(OFFSET('2.5 CAPEX'!AW36,0,-MIN(MAX($F33-1-('2.1 Kraftwerk allgemein'!$F$16-'2.1 Kraftwerk allgemein'!$F$15+1),0),COLUMN(AI33)-1-('2.1 Kraftwerk allgemein'!$F$16-'2.1 Kraftwerk allgemein'!$F$15+1)),1,MIN(MAX($F33-('2.1 Kraftwerk allgemein'!$F$16-'2.1 Kraftwerk allgemein'!$F$15+1),1),COLUMN(AI33)-('2.1 Kraftwerk allgemein'!$F$16-'2.1 Kraftwerk allgemein'!$F$15+1)))))/$F33,
SUM(OFFSET('2.5 CAPEX'!AW36,0,-MIN($F33-1,COLUMN(AI33)-1),1,MIN($F33,COLUMN(AI33))))/$F33)))))),
IF(OR(ISNUMBER($D33)=FALSE,$F33=""),"",
IF(AND('2.5 CAPEX'!$L36&lt;&gt;"x",'2.5 CAPEX'!$M36&lt;&gt;"x"),0,
IF($F33=0,0,
IF(AR$4&lt;'2.1 Kraftwerk allgemein'!$F$16,0,
IF(AR$4='2.1 Kraftwerk allgemein'!$F$16,'2.5 CAPEX'!$J36/$F33,
IF(AR$4&lt;'2.1 Kraftwerk allgemein'!$F$16+$F33,
('2.5 CAPEX'!$J36+SUM(OFFSET('2.5 CAPEX'!AW36,0,-MIN(MAX($F33-1-('2.1 Kraftwerk allgemein'!$F$16-'1.1 Allgemein'!$I$22+1),0),COLUMN(AI33)-1-('2.1 Kraftwerk allgemein'!$F$16-'1.1 Allgemein'!$I$22+1)),1,MIN(MAX($F33-('2.1 Kraftwerk allgemein'!$F$16-'1.1 Allgemein'!$I$22+1),1),COLUMN(AI33)-('2.1 Kraftwerk allgemein'!$F$16-'1.1 Allgemein'!$I$22+1)))))/$F33,
SUM(OFFSET('2.5 CAPEX'!AW36,0,-MIN($F33-1,COLUMN(AI33)-1),1,MIN($F33,COLUMN(AI33))))/$F33)))))))</f>
        <v/>
      </c>
      <c r="AS33" s="199" t="str">
        <f ca="1">IF('2.1 Kraftwerk allgemein'!$F$15&lt;'1.1 Allgemein'!$I$22,
IF(OR(ISNUMBER($D33)=FALSE,$F33=""),"",
IF(AND('2.5 CAPEX'!$L36&lt;&gt;"x",'2.5 CAPEX'!$M36&lt;&gt;"x"),0,
IF($F33=0,0,
IF(AS$4&lt;'2.1 Kraftwerk allgemein'!$F$16,0,
IF(AS$4='2.1 Kraftwerk allgemein'!$F$16,'2.5 CAPEX'!$J36/$F33,
IF(AS$4&lt;'2.1 Kraftwerk allgemein'!$F$16+$F33,
('2.5 CAPEX'!$J36+SUM(OFFSET('2.5 CAPEX'!AX36,0,-MIN(MAX($F33-1-('2.1 Kraftwerk allgemein'!$F$16-'2.1 Kraftwerk allgemein'!$F$15+1),0),COLUMN(AJ33)-1-('2.1 Kraftwerk allgemein'!$F$16-'2.1 Kraftwerk allgemein'!$F$15+1)),1,MIN(MAX($F33-('2.1 Kraftwerk allgemein'!$F$16-'2.1 Kraftwerk allgemein'!$F$15+1),1),COLUMN(AJ33)-('2.1 Kraftwerk allgemein'!$F$16-'2.1 Kraftwerk allgemein'!$F$15+1)))))/$F33,
SUM(OFFSET('2.5 CAPEX'!AX36,0,-MIN($F33-1,COLUMN(AJ33)-1),1,MIN($F33,COLUMN(AJ33))))/$F33)))))),
IF(OR(ISNUMBER($D33)=FALSE,$F33=""),"",
IF(AND('2.5 CAPEX'!$L36&lt;&gt;"x",'2.5 CAPEX'!$M36&lt;&gt;"x"),0,
IF($F33=0,0,
IF(AS$4&lt;'2.1 Kraftwerk allgemein'!$F$16,0,
IF(AS$4='2.1 Kraftwerk allgemein'!$F$16,'2.5 CAPEX'!$J36/$F33,
IF(AS$4&lt;'2.1 Kraftwerk allgemein'!$F$16+$F33,
('2.5 CAPEX'!$J36+SUM(OFFSET('2.5 CAPEX'!AX36,0,-MIN(MAX($F33-1-('2.1 Kraftwerk allgemein'!$F$16-'1.1 Allgemein'!$I$22+1),0),COLUMN(AJ33)-1-('2.1 Kraftwerk allgemein'!$F$16-'1.1 Allgemein'!$I$22+1)),1,MIN(MAX($F33-('2.1 Kraftwerk allgemein'!$F$16-'1.1 Allgemein'!$I$22+1),1),COLUMN(AJ33)-('2.1 Kraftwerk allgemein'!$F$16-'1.1 Allgemein'!$I$22+1)))))/$F33,
SUM(OFFSET('2.5 CAPEX'!AX36,0,-MIN($F33-1,COLUMN(AJ33)-1),1,MIN($F33,COLUMN(AJ33))))/$F33)))))))</f>
        <v/>
      </c>
      <c r="AT33" s="199" t="str">
        <f ca="1">IF('2.1 Kraftwerk allgemein'!$F$15&lt;'1.1 Allgemein'!$I$22,
IF(OR(ISNUMBER($D33)=FALSE,$F33=""),"",
IF(AND('2.5 CAPEX'!$L36&lt;&gt;"x",'2.5 CAPEX'!$M36&lt;&gt;"x"),0,
IF($F33=0,0,
IF(AT$4&lt;'2.1 Kraftwerk allgemein'!$F$16,0,
IF(AT$4='2.1 Kraftwerk allgemein'!$F$16,'2.5 CAPEX'!$J36/$F33,
IF(AT$4&lt;'2.1 Kraftwerk allgemein'!$F$16+$F33,
('2.5 CAPEX'!$J36+SUM(OFFSET('2.5 CAPEX'!AY36,0,-MIN(MAX($F33-1-('2.1 Kraftwerk allgemein'!$F$16-'2.1 Kraftwerk allgemein'!$F$15+1),0),COLUMN(AK33)-1-('2.1 Kraftwerk allgemein'!$F$16-'2.1 Kraftwerk allgemein'!$F$15+1)),1,MIN(MAX($F33-('2.1 Kraftwerk allgemein'!$F$16-'2.1 Kraftwerk allgemein'!$F$15+1),1),COLUMN(AK33)-('2.1 Kraftwerk allgemein'!$F$16-'2.1 Kraftwerk allgemein'!$F$15+1)))))/$F33,
SUM(OFFSET('2.5 CAPEX'!AY36,0,-MIN($F33-1,COLUMN(AK33)-1),1,MIN($F33,COLUMN(AK33))))/$F33)))))),
IF(OR(ISNUMBER($D33)=FALSE,$F33=""),"",
IF(AND('2.5 CAPEX'!$L36&lt;&gt;"x",'2.5 CAPEX'!$M36&lt;&gt;"x"),0,
IF($F33=0,0,
IF(AT$4&lt;'2.1 Kraftwerk allgemein'!$F$16,0,
IF(AT$4='2.1 Kraftwerk allgemein'!$F$16,'2.5 CAPEX'!$J36/$F33,
IF(AT$4&lt;'2.1 Kraftwerk allgemein'!$F$16+$F33,
('2.5 CAPEX'!$J36+SUM(OFFSET('2.5 CAPEX'!AY36,0,-MIN(MAX($F33-1-('2.1 Kraftwerk allgemein'!$F$16-'1.1 Allgemein'!$I$22+1),0),COLUMN(AK33)-1-('2.1 Kraftwerk allgemein'!$F$16-'1.1 Allgemein'!$I$22+1)),1,MIN(MAX($F33-('2.1 Kraftwerk allgemein'!$F$16-'1.1 Allgemein'!$I$22+1),1),COLUMN(AK33)-('2.1 Kraftwerk allgemein'!$F$16-'1.1 Allgemein'!$I$22+1)))))/$F33,
SUM(OFFSET('2.5 CAPEX'!AY36,0,-MIN($F33-1,COLUMN(AK33)-1),1,MIN($F33,COLUMN(AK33))))/$F33)))))))</f>
        <v/>
      </c>
      <c r="AU33" s="199" t="str">
        <f ca="1">IF('2.1 Kraftwerk allgemein'!$F$15&lt;'1.1 Allgemein'!$I$22,
IF(OR(ISNUMBER($D33)=FALSE,$F33=""),"",
IF(AND('2.5 CAPEX'!$L36&lt;&gt;"x",'2.5 CAPEX'!$M36&lt;&gt;"x"),0,
IF($F33=0,0,
IF(AU$4&lt;'2.1 Kraftwerk allgemein'!$F$16,0,
IF(AU$4='2.1 Kraftwerk allgemein'!$F$16,'2.5 CAPEX'!$J36/$F33,
IF(AU$4&lt;'2.1 Kraftwerk allgemein'!$F$16+$F33,
('2.5 CAPEX'!$J36+SUM(OFFSET('2.5 CAPEX'!AZ36,0,-MIN(MAX($F33-1-('2.1 Kraftwerk allgemein'!$F$16-'2.1 Kraftwerk allgemein'!$F$15+1),0),COLUMN(AL33)-1-('2.1 Kraftwerk allgemein'!$F$16-'2.1 Kraftwerk allgemein'!$F$15+1)),1,MIN(MAX($F33-('2.1 Kraftwerk allgemein'!$F$16-'2.1 Kraftwerk allgemein'!$F$15+1),1),COLUMN(AL33)-('2.1 Kraftwerk allgemein'!$F$16-'2.1 Kraftwerk allgemein'!$F$15+1)))))/$F33,
SUM(OFFSET('2.5 CAPEX'!AZ36,0,-MIN($F33-1,COLUMN(AL33)-1),1,MIN($F33,COLUMN(AL33))))/$F33)))))),
IF(OR(ISNUMBER($D33)=FALSE,$F33=""),"",
IF(AND('2.5 CAPEX'!$L36&lt;&gt;"x",'2.5 CAPEX'!$M36&lt;&gt;"x"),0,
IF($F33=0,0,
IF(AU$4&lt;'2.1 Kraftwerk allgemein'!$F$16,0,
IF(AU$4='2.1 Kraftwerk allgemein'!$F$16,'2.5 CAPEX'!$J36/$F33,
IF(AU$4&lt;'2.1 Kraftwerk allgemein'!$F$16+$F33,
('2.5 CAPEX'!$J36+SUM(OFFSET('2.5 CAPEX'!AZ36,0,-MIN(MAX($F33-1-('2.1 Kraftwerk allgemein'!$F$16-'1.1 Allgemein'!$I$22+1),0),COLUMN(AL33)-1-('2.1 Kraftwerk allgemein'!$F$16-'1.1 Allgemein'!$I$22+1)),1,MIN(MAX($F33-('2.1 Kraftwerk allgemein'!$F$16-'1.1 Allgemein'!$I$22+1),1),COLUMN(AL33)-('2.1 Kraftwerk allgemein'!$F$16-'1.1 Allgemein'!$I$22+1)))))/$F33,
SUM(OFFSET('2.5 CAPEX'!AZ36,0,-MIN($F33-1,COLUMN(AL33)-1),1,MIN($F33,COLUMN(AL33))))/$F33)))))))</f>
        <v/>
      </c>
      <c r="AV33" s="199" t="str">
        <f ca="1">IF('2.1 Kraftwerk allgemein'!$F$15&lt;'1.1 Allgemein'!$I$22,
IF(OR(ISNUMBER($D33)=FALSE,$F33=""),"",
IF(AND('2.5 CAPEX'!$L36&lt;&gt;"x",'2.5 CAPEX'!$M36&lt;&gt;"x"),0,
IF($F33=0,0,
IF(AV$4&lt;'2.1 Kraftwerk allgemein'!$F$16,0,
IF(AV$4='2.1 Kraftwerk allgemein'!$F$16,'2.5 CAPEX'!$J36/$F33,
IF(AV$4&lt;'2.1 Kraftwerk allgemein'!$F$16+$F33,
('2.5 CAPEX'!$J36+SUM(OFFSET('2.5 CAPEX'!BA36,0,-MIN(MAX($F33-1-('2.1 Kraftwerk allgemein'!$F$16-'2.1 Kraftwerk allgemein'!$F$15+1),0),COLUMN(AM33)-1-('2.1 Kraftwerk allgemein'!$F$16-'2.1 Kraftwerk allgemein'!$F$15+1)),1,MIN(MAX($F33-('2.1 Kraftwerk allgemein'!$F$16-'2.1 Kraftwerk allgemein'!$F$15+1),1),COLUMN(AM33)-('2.1 Kraftwerk allgemein'!$F$16-'2.1 Kraftwerk allgemein'!$F$15+1)))))/$F33,
SUM(OFFSET('2.5 CAPEX'!BA36,0,-MIN($F33-1,COLUMN(AM33)-1),1,MIN($F33,COLUMN(AM33))))/$F33)))))),
IF(OR(ISNUMBER($D33)=FALSE,$F33=""),"",
IF(AND('2.5 CAPEX'!$L36&lt;&gt;"x",'2.5 CAPEX'!$M36&lt;&gt;"x"),0,
IF($F33=0,0,
IF(AV$4&lt;'2.1 Kraftwerk allgemein'!$F$16,0,
IF(AV$4='2.1 Kraftwerk allgemein'!$F$16,'2.5 CAPEX'!$J36/$F33,
IF(AV$4&lt;'2.1 Kraftwerk allgemein'!$F$16+$F33,
('2.5 CAPEX'!$J36+SUM(OFFSET('2.5 CAPEX'!BA36,0,-MIN(MAX($F33-1-('2.1 Kraftwerk allgemein'!$F$16-'1.1 Allgemein'!$I$22+1),0),COLUMN(AM33)-1-('2.1 Kraftwerk allgemein'!$F$16-'1.1 Allgemein'!$I$22+1)),1,MIN(MAX($F33-('2.1 Kraftwerk allgemein'!$F$16-'1.1 Allgemein'!$I$22+1),1),COLUMN(AM33)-('2.1 Kraftwerk allgemein'!$F$16-'1.1 Allgemein'!$I$22+1)))))/$F33,
SUM(OFFSET('2.5 CAPEX'!BA36,0,-MIN($F33-1,COLUMN(AM33)-1),1,MIN($F33,COLUMN(AM33))))/$F33)))))))</f>
        <v/>
      </c>
      <c r="AW33" s="199" t="str">
        <f ca="1">IF('2.1 Kraftwerk allgemein'!$F$15&lt;'1.1 Allgemein'!$I$22,
IF(OR(ISNUMBER($D33)=FALSE,$F33=""),"",
IF(AND('2.5 CAPEX'!$L36&lt;&gt;"x",'2.5 CAPEX'!$M36&lt;&gt;"x"),0,
IF($F33=0,0,
IF(AW$4&lt;'2.1 Kraftwerk allgemein'!$F$16,0,
IF(AW$4='2.1 Kraftwerk allgemein'!$F$16,'2.5 CAPEX'!$J36/$F33,
IF(AW$4&lt;'2.1 Kraftwerk allgemein'!$F$16+$F33,
('2.5 CAPEX'!$J36+SUM(OFFSET('2.5 CAPEX'!BB36,0,-MIN(MAX($F33-1-('2.1 Kraftwerk allgemein'!$F$16-'2.1 Kraftwerk allgemein'!$F$15+1),0),COLUMN(AN33)-1-('2.1 Kraftwerk allgemein'!$F$16-'2.1 Kraftwerk allgemein'!$F$15+1)),1,MIN(MAX($F33-('2.1 Kraftwerk allgemein'!$F$16-'2.1 Kraftwerk allgemein'!$F$15+1),1),COLUMN(AN33)-('2.1 Kraftwerk allgemein'!$F$16-'2.1 Kraftwerk allgemein'!$F$15+1)))))/$F33,
SUM(OFFSET('2.5 CAPEX'!BB36,0,-MIN($F33-1,COLUMN(AN33)-1),1,MIN($F33,COLUMN(AN33))))/$F33)))))),
IF(OR(ISNUMBER($D33)=FALSE,$F33=""),"",
IF(AND('2.5 CAPEX'!$L36&lt;&gt;"x",'2.5 CAPEX'!$M36&lt;&gt;"x"),0,
IF($F33=0,0,
IF(AW$4&lt;'2.1 Kraftwerk allgemein'!$F$16,0,
IF(AW$4='2.1 Kraftwerk allgemein'!$F$16,'2.5 CAPEX'!$J36/$F33,
IF(AW$4&lt;'2.1 Kraftwerk allgemein'!$F$16+$F33,
('2.5 CAPEX'!$J36+SUM(OFFSET('2.5 CAPEX'!BB36,0,-MIN(MAX($F33-1-('2.1 Kraftwerk allgemein'!$F$16-'1.1 Allgemein'!$I$22+1),0),COLUMN(AN33)-1-('2.1 Kraftwerk allgemein'!$F$16-'1.1 Allgemein'!$I$22+1)),1,MIN(MAX($F33-('2.1 Kraftwerk allgemein'!$F$16-'1.1 Allgemein'!$I$22+1),1),COLUMN(AN33)-('2.1 Kraftwerk allgemein'!$F$16-'1.1 Allgemein'!$I$22+1)))))/$F33,
SUM(OFFSET('2.5 CAPEX'!BB36,0,-MIN($F33-1,COLUMN(AN33)-1),1,MIN($F33,COLUMN(AN33))))/$F33)))))))</f>
        <v/>
      </c>
      <c r="AX33" s="199" t="str">
        <f ca="1">IF('2.1 Kraftwerk allgemein'!$F$15&lt;'1.1 Allgemein'!$I$22,
IF(OR(ISNUMBER($D33)=FALSE,$F33=""),"",
IF(AND('2.5 CAPEX'!$L36&lt;&gt;"x",'2.5 CAPEX'!$M36&lt;&gt;"x"),0,
IF($F33=0,0,
IF(AX$4&lt;'2.1 Kraftwerk allgemein'!$F$16,0,
IF(AX$4='2.1 Kraftwerk allgemein'!$F$16,'2.5 CAPEX'!$J36/$F33,
IF(AX$4&lt;'2.1 Kraftwerk allgemein'!$F$16+$F33,
('2.5 CAPEX'!$J36+SUM(OFFSET('2.5 CAPEX'!BC36,0,-MIN(MAX($F33-1-('2.1 Kraftwerk allgemein'!$F$16-'2.1 Kraftwerk allgemein'!$F$15+1),0),COLUMN(AO33)-1-('2.1 Kraftwerk allgemein'!$F$16-'2.1 Kraftwerk allgemein'!$F$15+1)),1,MIN(MAX($F33-('2.1 Kraftwerk allgemein'!$F$16-'2.1 Kraftwerk allgemein'!$F$15+1),1),COLUMN(AO33)-('2.1 Kraftwerk allgemein'!$F$16-'2.1 Kraftwerk allgemein'!$F$15+1)))))/$F33,
SUM(OFFSET('2.5 CAPEX'!BC36,0,-MIN($F33-1,COLUMN(AO33)-1),1,MIN($F33,COLUMN(AO33))))/$F33)))))),
IF(OR(ISNUMBER($D33)=FALSE,$F33=""),"",
IF(AND('2.5 CAPEX'!$L36&lt;&gt;"x",'2.5 CAPEX'!$M36&lt;&gt;"x"),0,
IF($F33=0,0,
IF(AX$4&lt;'2.1 Kraftwerk allgemein'!$F$16,0,
IF(AX$4='2.1 Kraftwerk allgemein'!$F$16,'2.5 CAPEX'!$J36/$F33,
IF(AX$4&lt;'2.1 Kraftwerk allgemein'!$F$16+$F33,
('2.5 CAPEX'!$J36+SUM(OFFSET('2.5 CAPEX'!BC36,0,-MIN(MAX($F33-1-('2.1 Kraftwerk allgemein'!$F$16-'1.1 Allgemein'!$I$22+1),0),COLUMN(AO33)-1-('2.1 Kraftwerk allgemein'!$F$16-'1.1 Allgemein'!$I$22+1)),1,MIN(MAX($F33-('2.1 Kraftwerk allgemein'!$F$16-'1.1 Allgemein'!$I$22+1),1),COLUMN(AO33)-('2.1 Kraftwerk allgemein'!$F$16-'1.1 Allgemein'!$I$22+1)))))/$F33,
SUM(OFFSET('2.5 CAPEX'!BC36,0,-MIN($F33-1,COLUMN(AO33)-1),1,MIN($F33,COLUMN(AO33))))/$F33)))))))</f>
        <v/>
      </c>
      <c r="AY33" s="199" t="str">
        <f ca="1">IF('2.1 Kraftwerk allgemein'!$F$15&lt;'1.1 Allgemein'!$I$22,
IF(OR(ISNUMBER($D33)=FALSE,$F33=""),"",
IF(AND('2.5 CAPEX'!$L36&lt;&gt;"x",'2.5 CAPEX'!$M36&lt;&gt;"x"),0,
IF($F33=0,0,
IF(AY$4&lt;'2.1 Kraftwerk allgemein'!$F$16,0,
IF(AY$4='2.1 Kraftwerk allgemein'!$F$16,'2.5 CAPEX'!$J36/$F33,
IF(AY$4&lt;'2.1 Kraftwerk allgemein'!$F$16+$F33,
('2.5 CAPEX'!$J36+SUM(OFFSET('2.5 CAPEX'!BD36,0,-MIN(MAX($F33-1-('2.1 Kraftwerk allgemein'!$F$16-'2.1 Kraftwerk allgemein'!$F$15+1),0),COLUMN(AP33)-1-('2.1 Kraftwerk allgemein'!$F$16-'2.1 Kraftwerk allgemein'!$F$15+1)),1,MIN(MAX($F33-('2.1 Kraftwerk allgemein'!$F$16-'2.1 Kraftwerk allgemein'!$F$15+1),1),COLUMN(AP33)-('2.1 Kraftwerk allgemein'!$F$16-'2.1 Kraftwerk allgemein'!$F$15+1)))))/$F33,
SUM(OFFSET('2.5 CAPEX'!BD36,0,-MIN($F33-1,COLUMN(AP33)-1),1,MIN($F33,COLUMN(AP33))))/$F33)))))),
IF(OR(ISNUMBER($D33)=FALSE,$F33=""),"",
IF(AND('2.5 CAPEX'!$L36&lt;&gt;"x",'2.5 CAPEX'!$M36&lt;&gt;"x"),0,
IF($F33=0,0,
IF(AY$4&lt;'2.1 Kraftwerk allgemein'!$F$16,0,
IF(AY$4='2.1 Kraftwerk allgemein'!$F$16,'2.5 CAPEX'!$J36/$F33,
IF(AY$4&lt;'2.1 Kraftwerk allgemein'!$F$16+$F33,
('2.5 CAPEX'!$J36+SUM(OFFSET('2.5 CAPEX'!BD36,0,-MIN(MAX($F33-1-('2.1 Kraftwerk allgemein'!$F$16-'1.1 Allgemein'!$I$22+1),0),COLUMN(AP33)-1-('2.1 Kraftwerk allgemein'!$F$16-'1.1 Allgemein'!$I$22+1)),1,MIN(MAX($F33-('2.1 Kraftwerk allgemein'!$F$16-'1.1 Allgemein'!$I$22+1),1),COLUMN(AP33)-('2.1 Kraftwerk allgemein'!$F$16-'1.1 Allgemein'!$I$22+1)))))/$F33,
SUM(OFFSET('2.5 CAPEX'!BD36,0,-MIN($F33-1,COLUMN(AP33)-1),1,MIN($F33,COLUMN(AP33))))/$F33)))))))</f>
        <v/>
      </c>
      <c r="AZ33" s="199" t="str">
        <f ca="1">IF('2.1 Kraftwerk allgemein'!$F$15&lt;'1.1 Allgemein'!$I$22,
IF(OR(ISNUMBER($D33)=FALSE,$F33=""),"",
IF(AND('2.5 CAPEX'!$L36&lt;&gt;"x",'2.5 CAPEX'!$M36&lt;&gt;"x"),0,
IF($F33=0,0,
IF(AZ$4&lt;'2.1 Kraftwerk allgemein'!$F$16,0,
IF(AZ$4='2.1 Kraftwerk allgemein'!$F$16,'2.5 CAPEX'!$J36/$F33,
IF(AZ$4&lt;'2.1 Kraftwerk allgemein'!$F$16+$F33,
('2.5 CAPEX'!$J36+SUM(OFFSET('2.5 CAPEX'!BE36,0,-MIN(MAX($F33-1-('2.1 Kraftwerk allgemein'!$F$16-'2.1 Kraftwerk allgemein'!$F$15+1),0),COLUMN(AQ33)-1-('2.1 Kraftwerk allgemein'!$F$16-'2.1 Kraftwerk allgemein'!$F$15+1)),1,MIN(MAX($F33-('2.1 Kraftwerk allgemein'!$F$16-'2.1 Kraftwerk allgemein'!$F$15+1),1),COLUMN(AQ33)-('2.1 Kraftwerk allgemein'!$F$16-'2.1 Kraftwerk allgemein'!$F$15+1)))))/$F33,
SUM(OFFSET('2.5 CAPEX'!BE36,0,-MIN($F33-1,COLUMN(AQ33)-1),1,MIN($F33,COLUMN(AQ33))))/$F33)))))),
IF(OR(ISNUMBER($D33)=FALSE,$F33=""),"",
IF(AND('2.5 CAPEX'!$L36&lt;&gt;"x",'2.5 CAPEX'!$M36&lt;&gt;"x"),0,
IF($F33=0,0,
IF(AZ$4&lt;'2.1 Kraftwerk allgemein'!$F$16,0,
IF(AZ$4='2.1 Kraftwerk allgemein'!$F$16,'2.5 CAPEX'!$J36/$F33,
IF(AZ$4&lt;'2.1 Kraftwerk allgemein'!$F$16+$F33,
('2.5 CAPEX'!$J36+SUM(OFFSET('2.5 CAPEX'!BE36,0,-MIN(MAX($F33-1-('2.1 Kraftwerk allgemein'!$F$16-'1.1 Allgemein'!$I$22+1),0),COLUMN(AQ33)-1-('2.1 Kraftwerk allgemein'!$F$16-'1.1 Allgemein'!$I$22+1)),1,MIN(MAX($F33-('2.1 Kraftwerk allgemein'!$F$16-'1.1 Allgemein'!$I$22+1),1),COLUMN(AQ33)-('2.1 Kraftwerk allgemein'!$F$16-'1.1 Allgemein'!$I$22+1)))))/$F33,
SUM(OFFSET('2.5 CAPEX'!BE36,0,-MIN($F33-1,COLUMN(AQ33)-1),1,MIN($F33,COLUMN(AQ33))))/$F33)))))))</f>
        <v/>
      </c>
      <c r="BA33" s="199" t="str">
        <f ca="1">IF('2.1 Kraftwerk allgemein'!$F$15&lt;'1.1 Allgemein'!$I$22,
IF(OR(ISNUMBER($D33)=FALSE,$F33=""),"",
IF(AND('2.5 CAPEX'!$L36&lt;&gt;"x",'2.5 CAPEX'!$M36&lt;&gt;"x"),0,
IF($F33=0,0,
IF(BA$4&lt;'2.1 Kraftwerk allgemein'!$F$16,0,
IF(BA$4='2.1 Kraftwerk allgemein'!$F$16,'2.5 CAPEX'!$J36/$F33,
IF(BA$4&lt;'2.1 Kraftwerk allgemein'!$F$16+$F33,
('2.5 CAPEX'!$J36+SUM(OFFSET('2.5 CAPEX'!BF36,0,-MIN(MAX($F33-1-('2.1 Kraftwerk allgemein'!$F$16-'2.1 Kraftwerk allgemein'!$F$15+1),0),COLUMN(AR33)-1-('2.1 Kraftwerk allgemein'!$F$16-'2.1 Kraftwerk allgemein'!$F$15+1)),1,MIN(MAX($F33-('2.1 Kraftwerk allgemein'!$F$16-'2.1 Kraftwerk allgemein'!$F$15+1),1),COLUMN(AR33)-('2.1 Kraftwerk allgemein'!$F$16-'2.1 Kraftwerk allgemein'!$F$15+1)))))/$F33,
SUM(OFFSET('2.5 CAPEX'!BF36,0,-MIN($F33-1,COLUMN(AR33)-1),1,MIN($F33,COLUMN(AR33))))/$F33)))))),
IF(OR(ISNUMBER($D33)=FALSE,$F33=""),"",
IF(AND('2.5 CAPEX'!$L36&lt;&gt;"x",'2.5 CAPEX'!$M36&lt;&gt;"x"),0,
IF($F33=0,0,
IF(BA$4&lt;'2.1 Kraftwerk allgemein'!$F$16,0,
IF(BA$4='2.1 Kraftwerk allgemein'!$F$16,'2.5 CAPEX'!$J36/$F33,
IF(BA$4&lt;'2.1 Kraftwerk allgemein'!$F$16+$F33,
('2.5 CAPEX'!$J36+SUM(OFFSET('2.5 CAPEX'!BF36,0,-MIN(MAX($F33-1-('2.1 Kraftwerk allgemein'!$F$16-'1.1 Allgemein'!$I$22+1),0),COLUMN(AR33)-1-('2.1 Kraftwerk allgemein'!$F$16-'1.1 Allgemein'!$I$22+1)),1,MIN(MAX($F33-('2.1 Kraftwerk allgemein'!$F$16-'1.1 Allgemein'!$I$22+1),1),COLUMN(AR33)-('2.1 Kraftwerk allgemein'!$F$16-'1.1 Allgemein'!$I$22+1)))))/$F33,
SUM(OFFSET('2.5 CAPEX'!BF36,0,-MIN($F33-1,COLUMN(AR33)-1),1,MIN($F33,COLUMN(AR33))))/$F33)))))))</f>
        <v/>
      </c>
      <c r="BB33" s="199" t="str">
        <f ca="1">IF('2.1 Kraftwerk allgemein'!$F$15&lt;'1.1 Allgemein'!$I$22,
IF(OR(ISNUMBER($D33)=FALSE,$F33=""),"",
IF(AND('2.5 CAPEX'!$L36&lt;&gt;"x",'2.5 CAPEX'!$M36&lt;&gt;"x"),0,
IF($F33=0,0,
IF(BB$4&lt;'2.1 Kraftwerk allgemein'!$F$16,0,
IF(BB$4='2.1 Kraftwerk allgemein'!$F$16,'2.5 CAPEX'!$J36/$F33,
IF(BB$4&lt;'2.1 Kraftwerk allgemein'!$F$16+$F33,
('2.5 CAPEX'!$J36+SUM(OFFSET('2.5 CAPEX'!BG36,0,-MIN(MAX($F33-1-('2.1 Kraftwerk allgemein'!$F$16-'2.1 Kraftwerk allgemein'!$F$15+1),0),COLUMN(AS33)-1-('2.1 Kraftwerk allgemein'!$F$16-'2.1 Kraftwerk allgemein'!$F$15+1)),1,MIN(MAX($F33-('2.1 Kraftwerk allgemein'!$F$16-'2.1 Kraftwerk allgemein'!$F$15+1),1),COLUMN(AS33)-('2.1 Kraftwerk allgemein'!$F$16-'2.1 Kraftwerk allgemein'!$F$15+1)))))/$F33,
SUM(OFFSET('2.5 CAPEX'!BG36,0,-MIN($F33-1,COLUMN(AS33)-1),1,MIN($F33,COLUMN(AS33))))/$F33)))))),
IF(OR(ISNUMBER($D33)=FALSE,$F33=""),"",
IF(AND('2.5 CAPEX'!$L36&lt;&gt;"x",'2.5 CAPEX'!$M36&lt;&gt;"x"),0,
IF($F33=0,0,
IF(BB$4&lt;'2.1 Kraftwerk allgemein'!$F$16,0,
IF(BB$4='2.1 Kraftwerk allgemein'!$F$16,'2.5 CAPEX'!$J36/$F33,
IF(BB$4&lt;'2.1 Kraftwerk allgemein'!$F$16+$F33,
('2.5 CAPEX'!$J36+SUM(OFFSET('2.5 CAPEX'!BG36,0,-MIN(MAX($F33-1-('2.1 Kraftwerk allgemein'!$F$16-'1.1 Allgemein'!$I$22+1),0),COLUMN(AS33)-1-('2.1 Kraftwerk allgemein'!$F$16-'1.1 Allgemein'!$I$22+1)),1,MIN(MAX($F33-('2.1 Kraftwerk allgemein'!$F$16-'1.1 Allgemein'!$I$22+1),1),COLUMN(AS33)-('2.1 Kraftwerk allgemein'!$F$16-'1.1 Allgemein'!$I$22+1)))))/$F33,
SUM(OFFSET('2.5 CAPEX'!BG36,0,-MIN($F33-1,COLUMN(AS33)-1),1,MIN($F33,COLUMN(AS33))))/$F33)))))))</f>
        <v/>
      </c>
      <c r="BC33" s="199" t="str">
        <f ca="1">IF('2.1 Kraftwerk allgemein'!$F$15&lt;'1.1 Allgemein'!$I$22,
IF(OR(ISNUMBER($D33)=FALSE,$F33=""),"",
IF(AND('2.5 CAPEX'!$L36&lt;&gt;"x",'2.5 CAPEX'!$M36&lt;&gt;"x"),0,
IF($F33=0,0,
IF(BC$4&lt;'2.1 Kraftwerk allgemein'!$F$16,0,
IF(BC$4='2.1 Kraftwerk allgemein'!$F$16,'2.5 CAPEX'!$J36/$F33,
IF(BC$4&lt;'2.1 Kraftwerk allgemein'!$F$16+$F33,
('2.5 CAPEX'!$J36+SUM(OFFSET('2.5 CAPEX'!BH36,0,-MIN(MAX($F33-1-('2.1 Kraftwerk allgemein'!$F$16-'2.1 Kraftwerk allgemein'!$F$15+1),0),COLUMN(AT33)-1-('2.1 Kraftwerk allgemein'!$F$16-'2.1 Kraftwerk allgemein'!$F$15+1)),1,MIN(MAX($F33-('2.1 Kraftwerk allgemein'!$F$16-'2.1 Kraftwerk allgemein'!$F$15+1),1),COLUMN(AT33)-('2.1 Kraftwerk allgemein'!$F$16-'2.1 Kraftwerk allgemein'!$F$15+1)))))/$F33,
SUM(OFFSET('2.5 CAPEX'!BH36,0,-MIN($F33-1,COLUMN(AT33)-1),1,MIN($F33,COLUMN(AT33))))/$F33)))))),
IF(OR(ISNUMBER($D33)=FALSE,$F33=""),"",
IF(AND('2.5 CAPEX'!$L36&lt;&gt;"x",'2.5 CAPEX'!$M36&lt;&gt;"x"),0,
IF($F33=0,0,
IF(BC$4&lt;'2.1 Kraftwerk allgemein'!$F$16,0,
IF(BC$4='2.1 Kraftwerk allgemein'!$F$16,'2.5 CAPEX'!$J36/$F33,
IF(BC$4&lt;'2.1 Kraftwerk allgemein'!$F$16+$F33,
('2.5 CAPEX'!$J36+SUM(OFFSET('2.5 CAPEX'!BH36,0,-MIN(MAX($F33-1-('2.1 Kraftwerk allgemein'!$F$16-'1.1 Allgemein'!$I$22+1),0),COLUMN(AT33)-1-('2.1 Kraftwerk allgemein'!$F$16-'1.1 Allgemein'!$I$22+1)),1,MIN(MAX($F33-('2.1 Kraftwerk allgemein'!$F$16-'1.1 Allgemein'!$I$22+1),1),COLUMN(AT33)-('2.1 Kraftwerk allgemein'!$F$16-'1.1 Allgemein'!$I$22+1)))))/$F33,
SUM(OFFSET('2.5 CAPEX'!BH36,0,-MIN($F33-1,COLUMN(AT33)-1),1,MIN($F33,COLUMN(AT33))))/$F33)))))))</f>
        <v/>
      </c>
      <c r="BD33" s="199" t="str">
        <f ca="1">IF('2.1 Kraftwerk allgemein'!$F$15&lt;'1.1 Allgemein'!$I$22,
IF(OR(ISNUMBER($D33)=FALSE,$F33=""),"",
IF(AND('2.5 CAPEX'!$L36&lt;&gt;"x",'2.5 CAPEX'!$M36&lt;&gt;"x"),0,
IF($F33=0,0,
IF(BD$4&lt;'2.1 Kraftwerk allgemein'!$F$16,0,
IF(BD$4='2.1 Kraftwerk allgemein'!$F$16,'2.5 CAPEX'!$J36/$F33,
IF(BD$4&lt;'2.1 Kraftwerk allgemein'!$F$16+$F33,
('2.5 CAPEX'!$J36+SUM(OFFSET('2.5 CAPEX'!BI36,0,-MIN(MAX($F33-1-('2.1 Kraftwerk allgemein'!$F$16-'2.1 Kraftwerk allgemein'!$F$15+1),0),COLUMN(AU33)-1-('2.1 Kraftwerk allgemein'!$F$16-'2.1 Kraftwerk allgemein'!$F$15+1)),1,MIN(MAX($F33-('2.1 Kraftwerk allgemein'!$F$16-'2.1 Kraftwerk allgemein'!$F$15+1),1),COLUMN(AU33)-('2.1 Kraftwerk allgemein'!$F$16-'2.1 Kraftwerk allgemein'!$F$15+1)))))/$F33,
SUM(OFFSET('2.5 CAPEX'!BI36,0,-MIN($F33-1,COLUMN(AU33)-1),1,MIN($F33,COLUMN(AU33))))/$F33)))))),
IF(OR(ISNUMBER($D33)=FALSE,$F33=""),"",
IF(AND('2.5 CAPEX'!$L36&lt;&gt;"x",'2.5 CAPEX'!$M36&lt;&gt;"x"),0,
IF($F33=0,0,
IF(BD$4&lt;'2.1 Kraftwerk allgemein'!$F$16,0,
IF(BD$4='2.1 Kraftwerk allgemein'!$F$16,'2.5 CAPEX'!$J36/$F33,
IF(BD$4&lt;'2.1 Kraftwerk allgemein'!$F$16+$F33,
('2.5 CAPEX'!$J36+SUM(OFFSET('2.5 CAPEX'!BI36,0,-MIN(MAX($F33-1-('2.1 Kraftwerk allgemein'!$F$16-'1.1 Allgemein'!$I$22+1),0),COLUMN(AU33)-1-('2.1 Kraftwerk allgemein'!$F$16-'1.1 Allgemein'!$I$22+1)),1,MIN(MAX($F33-('2.1 Kraftwerk allgemein'!$F$16-'1.1 Allgemein'!$I$22+1),1),COLUMN(AU33)-('2.1 Kraftwerk allgemein'!$F$16-'1.1 Allgemein'!$I$22+1)))))/$F33,
SUM(OFFSET('2.5 CAPEX'!BI36,0,-MIN($F33-1,COLUMN(AU33)-1),1,MIN($F33,COLUMN(AU33))))/$F33)))))))</f>
        <v/>
      </c>
      <c r="BE33" s="199" t="str">
        <f ca="1">IF('2.1 Kraftwerk allgemein'!$F$15&lt;'1.1 Allgemein'!$I$22,
IF(OR(ISNUMBER($D33)=FALSE,$F33=""),"",
IF(AND('2.5 CAPEX'!$L36&lt;&gt;"x",'2.5 CAPEX'!$M36&lt;&gt;"x"),0,
IF($F33=0,0,
IF(BE$4&lt;'2.1 Kraftwerk allgemein'!$F$16,0,
IF(BE$4='2.1 Kraftwerk allgemein'!$F$16,'2.5 CAPEX'!$J36/$F33,
IF(BE$4&lt;'2.1 Kraftwerk allgemein'!$F$16+$F33,
('2.5 CAPEX'!$J36+SUM(OFFSET('2.5 CAPEX'!BJ36,0,-MIN(MAX($F33-1-('2.1 Kraftwerk allgemein'!$F$16-'2.1 Kraftwerk allgemein'!$F$15+1),0),COLUMN(AV33)-1-('2.1 Kraftwerk allgemein'!$F$16-'2.1 Kraftwerk allgemein'!$F$15+1)),1,MIN(MAX($F33-('2.1 Kraftwerk allgemein'!$F$16-'2.1 Kraftwerk allgemein'!$F$15+1),1),COLUMN(AV33)-('2.1 Kraftwerk allgemein'!$F$16-'2.1 Kraftwerk allgemein'!$F$15+1)))))/$F33,
SUM(OFFSET('2.5 CAPEX'!BJ36,0,-MIN($F33-1,COLUMN(AV33)-1),1,MIN($F33,COLUMN(AV33))))/$F33)))))),
IF(OR(ISNUMBER($D33)=FALSE,$F33=""),"",
IF(AND('2.5 CAPEX'!$L36&lt;&gt;"x",'2.5 CAPEX'!$M36&lt;&gt;"x"),0,
IF($F33=0,0,
IF(BE$4&lt;'2.1 Kraftwerk allgemein'!$F$16,0,
IF(BE$4='2.1 Kraftwerk allgemein'!$F$16,'2.5 CAPEX'!$J36/$F33,
IF(BE$4&lt;'2.1 Kraftwerk allgemein'!$F$16+$F33,
('2.5 CAPEX'!$J36+SUM(OFFSET('2.5 CAPEX'!BJ36,0,-MIN(MAX($F33-1-('2.1 Kraftwerk allgemein'!$F$16-'1.1 Allgemein'!$I$22+1),0),COLUMN(AV33)-1-('2.1 Kraftwerk allgemein'!$F$16-'1.1 Allgemein'!$I$22+1)),1,MIN(MAX($F33-('2.1 Kraftwerk allgemein'!$F$16-'1.1 Allgemein'!$I$22+1),1),COLUMN(AV33)-('2.1 Kraftwerk allgemein'!$F$16-'1.1 Allgemein'!$I$22+1)))))/$F33,
SUM(OFFSET('2.5 CAPEX'!BJ36,0,-MIN($F33-1,COLUMN(AV33)-1),1,MIN($F33,COLUMN(AV33))))/$F33)))))))</f>
        <v/>
      </c>
      <c r="BF33" s="199" t="str">
        <f ca="1">IF('2.1 Kraftwerk allgemein'!$F$15&lt;'1.1 Allgemein'!$I$22,
IF(OR(ISNUMBER($D33)=FALSE,$F33=""),"",
IF(AND('2.5 CAPEX'!$L36&lt;&gt;"x",'2.5 CAPEX'!$M36&lt;&gt;"x"),0,
IF($F33=0,0,
IF(BF$4&lt;'2.1 Kraftwerk allgemein'!$F$16,0,
IF(BF$4='2.1 Kraftwerk allgemein'!$F$16,'2.5 CAPEX'!$J36/$F33,
IF(BF$4&lt;'2.1 Kraftwerk allgemein'!$F$16+$F33,
('2.5 CAPEX'!$J36+SUM(OFFSET('2.5 CAPEX'!BK36,0,-MIN(MAX($F33-1-('2.1 Kraftwerk allgemein'!$F$16-'2.1 Kraftwerk allgemein'!$F$15+1),0),COLUMN(AW33)-1-('2.1 Kraftwerk allgemein'!$F$16-'2.1 Kraftwerk allgemein'!$F$15+1)),1,MIN(MAX($F33-('2.1 Kraftwerk allgemein'!$F$16-'2.1 Kraftwerk allgemein'!$F$15+1),1),COLUMN(AW33)-('2.1 Kraftwerk allgemein'!$F$16-'2.1 Kraftwerk allgemein'!$F$15+1)))))/$F33,
SUM(OFFSET('2.5 CAPEX'!BK36,0,-MIN($F33-1,COLUMN(AW33)-1),1,MIN($F33,COLUMN(AW33))))/$F33)))))),
IF(OR(ISNUMBER($D33)=FALSE,$F33=""),"",
IF(AND('2.5 CAPEX'!$L36&lt;&gt;"x",'2.5 CAPEX'!$M36&lt;&gt;"x"),0,
IF($F33=0,0,
IF(BF$4&lt;'2.1 Kraftwerk allgemein'!$F$16,0,
IF(BF$4='2.1 Kraftwerk allgemein'!$F$16,'2.5 CAPEX'!$J36/$F33,
IF(BF$4&lt;'2.1 Kraftwerk allgemein'!$F$16+$F33,
('2.5 CAPEX'!$J36+SUM(OFFSET('2.5 CAPEX'!BK36,0,-MIN(MAX($F33-1-('2.1 Kraftwerk allgemein'!$F$16-'1.1 Allgemein'!$I$22+1),0),COLUMN(AW33)-1-('2.1 Kraftwerk allgemein'!$F$16-'1.1 Allgemein'!$I$22+1)),1,MIN(MAX($F33-('2.1 Kraftwerk allgemein'!$F$16-'1.1 Allgemein'!$I$22+1),1),COLUMN(AW33)-('2.1 Kraftwerk allgemein'!$F$16-'1.1 Allgemein'!$I$22+1)))))/$F33,
SUM(OFFSET('2.5 CAPEX'!BK36,0,-MIN($F33-1,COLUMN(AW33)-1),1,MIN($F33,COLUMN(AW33))))/$F33)))))))</f>
        <v/>
      </c>
      <c r="BG33" s="199" t="str">
        <f ca="1">IF('2.1 Kraftwerk allgemein'!$F$15&lt;'1.1 Allgemein'!$I$22,
IF(OR(ISNUMBER($D33)=FALSE,$F33=""),"",
IF(AND('2.5 CAPEX'!$L36&lt;&gt;"x",'2.5 CAPEX'!$M36&lt;&gt;"x"),0,
IF($F33=0,0,
IF(BG$4&lt;'2.1 Kraftwerk allgemein'!$F$16,0,
IF(BG$4='2.1 Kraftwerk allgemein'!$F$16,'2.5 CAPEX'!$J36/$F33,
IF(BG$4&lt;'2.1 Kraftwerk allgemein'!$F$16+$F33,
('2.5 CAPEX'!$J36+SUM(OFFSET('2.5 CAPEX'!BL36,0,-MIN(MAX($F33-1-('2.1 Kraftwerk allgemein'!$F$16-'2.1 Kraftwerk allgemein'!$F$15+1),0),COLUMN(AX33)-1-('2.1 Kraftwerk allgemein'!$F$16-'2.1 Kraftwerk allgemein'!$F$15+1)),1,MIN(MAX($F33-('2.1 Kraftwerk allgemein'!$F$16-'2.1 Kraftwerk allgemein'!$F$15+1),1),COLUMN(AX33)-('2.1 Kraftwerk allgemein'!$F$16-'2.1 Kraftwerk allgemein'!$F$15+1)))))/$F33,
SUM(OFFSET('2.5 CAPEX'!BL36,0,-MIN($F33-1,COLUMN(AX33)-1),1,MIN($F33,COLUMN(AX33))))/$F33)))))),
IF(OR(ISNUMBER($D33)=FALSE,$F33=""),"",
IF(AND('2.5 CAPEX'!$L36&lt;&gt;"x",'2.5 CAPEX'!$M36&lt;&gt;"x"),0,
IF($F33=0,0,
IF(BG$4&lt;'2.1 Kraftwerk allgemein'!$F$16,0,
IF(BG$4='2.1 Kraftwerk allgemein'!$F$16,'2.5 CAPEX'!$J36/$F33,
IF(BG$4&lt;'2.1 Kraftwerk allgemein'!$F$16+$F33,
('2.5 CAPEX'!$J36+SUM(OFFSET('2.5 CAPEX'!BL36,0,-MIN(MAX($F33-1-('2.1 Kraftwerk allgemein'!$F$16-'1.1 Allgemein'!$I$22+1),0),COLUMN(AX33)-1-('2.1 Kraftwerk allgemein'!$F$16-'1.1 Allgemein'!$I$22+1)),1,MIN(MAX($F33-('2.1 Kraftwerk allgemein'!$F$16-'1.1 Allgemein'!$I$22+1),1),COLUMN(AX33)-('2.1 Kraftwerk allgemein'!$F$16-'1.1 Allgemein'!$I$22+1)))))/$F33,
SUM(OFFSET('2.5 CAPEX'!BL36,0,-MIN($F33-1,COLUMN(AX33)-1),1,MIN($F33,COLUMN(AX33))))/$F33)))))))</f>
        <v/>
      </c>
      <c r="BH33" s="199" t="str">
        <f ca="1">IF('2.1 Kraftwerk allgemein'!$F$15&lt;'1.1 Allgemein'!$I$22,
IF(OR(ISNUMBER($D33)=FALSE,$F33=""),"",
IF(AND('2.5 CAPEX'!$L36&lt;&gt;"x",'2.5 CAPEX'!$M36&lt;&gt;"x"),0,
IF($F33=0,0,
IF(BH$4&lt;'2.1 Kraftwerk allgemein'!$F$16,0,
IF(BH$4='2.1 Kraftwerk allgemein'!$F$16,'2.5 CAPEX'!$J36/$F33,
IF(BH$4&lt;'2.1 Kraftwerk allgemein'!$F$16+$F33,
('2.5 CAPEX'!$J36+SUM(OFFSET('2.5 CAPEX'!BM36,0,-MIN(MAX($F33-1-('2.1 Kraftwerk allgemein'!$F$16-'2.1 Kraftwerk allgemein'!$F$15+1),0),COLUMN(AY33)-1-('2.1 Kraftwerk allgemein'!$F$16-'2.1 Kraftwerk allgemein'!$F$15+1)),1,MIN(MAX($F33-('2.1 Kraftwerk allgemein'!$F$16-'2.1 Kraftwerk allgemein'!$F$15+1),1),COLUMN(AY33)-('2.1 Kraftwerk allgemein'!$F$16-'2.1 Kraftwerk allgemein'!$F$15+1)))))/$F33,
SUM(OFFSET('2.5 CAPEX'!BM36,0,-MIN($F33-1,COLUMN(AY33)-1),1,MIN($F33,COLUMN(AY33))))/$F33)))))),
IF(OR(ISNUMBER($D33)=FALSE,$F33=""),"",
IF(AND('2.5 CAPEX'!$L36&lt;&gt;"x",'2.5 CAPEX'!$M36&lt;&gt;"x"),0,
IF($F33=0,0,
IF(BH$4&lt;'2.1 Kraftwerk allgemein'!$F$16,0,
IF(BH$4='2.1 Kraftwerk allgemein'!$F$16,'2.5 CAPEX'!$J36/$F33,
IF(BH$4&lt;'2.1 Kraftwerk allgemein'!$F$16+$F33,
('2.5 CAPEX'!$J36+SUM(OFFSET('2.5 CAPEX'!BM36,0,-MIN(MAX($F33-1-('2.1 Kraftwerk allgemein'!$F$16-'1.1 Allgemein'!$I$22+1),0),COLUMN(AY33)-1-('2.1 Kraftwerk allgemein'!$F$16-'1.1 Allgemein'!$I$22+1)),1,MIN(MAX($F33-('2.1 Kraftwerk allgemein'!$F$16-'1.1 Allgemein'!$I$22+1),1),COLUMN(AY33)-('2.1 Kraftwerk allgemein'!$F$16-'1.1 Allgemein'!$I$22+1)))))/$F33,
SUM(OFFSET('2.5 CAPEX'!BM36,0,-MIN($F33-1,COLUMN(AY33)-1),1,MIN($F33,COLUMN(AY33))))/$F33)))))))</f>
        <v/>
      </c>
      <c r="BI33" s="199" t="str">
        <f ca="1">IF('2.1 Kraftwerk allgemein'!$F$15&lt;'1.1 Allgemein'!$I$22,
IF(OR(ISNUMBER($D33)=FALSE,$F33=""),"",
IF(AND('2.5 CAPEX'!$L36&lt;&gt;"x",'2.5 CAPEX'!$M36&lt;&gt;"x"),0,
IF($F33=0,0,
IF(BI$4&lt;'2.1 Kraftwerk allgemein'!$F$16,0,
IF(BI$4='2.1 Kraftwerk allgemein'!$F$16,'2.5 CAPEX'!$J36/$F33,
IF(BI$4&lt;'2.1 Kraftwerk allgemein'!$F$16+$F33,
('2.5 CAPEX'!$J36+SUM(OFFSET('2.5 CAPEX'!BN36,0,-MIN(MAX($F33-1-('2.1 Kraftwerk allgemein'!$F$16-'2.1 Kraftwerk allgemein'!$F$15+1),0),COLUMN(AZ33)-1-('2.1 Kraftwerk allgemein'!$F$16-'2.1 Kraftwerk allgemein'!$F$15+1)),1,MIN(MAX($F33-('2.1 Kraftwerk allgemein'!$F$16-'2.1 Kraftwerk allgemein'!$F$15+1),1),COLUMN(AZ33)-('2.1 Kraftwerk allgemein'!$F$16-'2.1 Kraftwerk allgemein'!$F$15+1)))))/$F33,
SUM(OFFSET('2.5 CAPEX'!BN36,0,-MIN($F33-1,COLUMN(AZ33)-1),1,MIN($F33,COLUMN(AZ33))))/$F33)))))),
IF(OR(ISNUMBER($D33)=FALSE,$F33=""),"",
IF(AND('2.5 CAPEX'!$L36&lt;&gt;"x",'2.5 CAPEX'!$M36&lt;&gt;"x"),0,
IF($F33=0,0,
IF(BI$4&lt;'2.1 Kraftwerk allgemein'!$F$16,0,
IF(BI$4='2.1 Kraftwerk allgemein'!$F$16,'2.5 CAPEX'!$J36/$F33,
IF(BI$4&lt;'2.1 Kraftwerk allgemein'!$F$16+$F33,
('2.5 CAPEX'!$J36+SUM(OFFSET('2.5 CAPEX'!BN36,0,-MIN(MAX($F33-1-('2.1 Kraftwerk allgemein'!$F$16-'1.1 Allgemein'!$I$22+1),0),COLUMN(AZ33)-1-('2.1 Kraftwerk allgemein'!$F$16-'1.1 Allgemein'!$I$22+1)),1,MIN(MAX($F33-('2.1 Kraftwerk allgemein'!$F$16-'1.1 Allgemein'!$I$22+1),1),COLUMN(AZ33)-('2.1 Kraftwerk allgemein'!$F$16-'1.1 Allgemein'!$I$22+1)))))/$F33,
SUM(OFFSET('2.5 CAPEX'!BN36,0,-MIN($F33-1,COLUMN(AZ33)-1),1,MIN($F33,COLUMN(AZ33))))/$F33)))))))</f>
        <v/>
      </c>
      <c r="BJ33" s="199" t="str">
        <f ca="1">IF('2.1 Kraftwerk allgemein'!$F$15&lt;'1.1 Allgemein'!$I$22,
IF(OR(ISNUMBER($D33)=FALSE,$F33=""),"",
IF(AND('2.5 CAPEX'!$L36&lt;&gt;"x",'2.5 CAPEX'!$M36&lt;&gt;"x"),0,
IF($F33=0,0,
IF(BJ$4&lt;'2.1 Kraftwerk allgemein'!$F$16,0,
IF(BJ$4='2.1 Kraftwerk allgemein'!$F$16,'2.5 CAPEX'!$J36/$F33,
IF(BJ$4&lt;'2.1 Kraftwerk allgemein'!$F$16+$F33,
('2.5 CAPEX'!$J36+SUM(OFFSET('2.5 CAPEX'!BO36,0,-MIN(MAX($F33-1-('2.1 Kraftwerk allgemein'!$F$16-'2.1 Kraftwerk allgemein'!$F$15+1),0),COLUMN(BA33)-1-('2.1 Kraftwerk allgemein'!$F$16-'2.1 Kraftwerk allgemein'!$F$15+1)),1,MIN(MAX($F33-('2.1 Kraftwerk allgemein'!$F$16-'2.1 Kraftwerk allgemein'!$F$15+1),1),COLUMN(BA33)-('2.1 Kraftwerk allgemein'!$F$16-'2.1 Kraftwerk allgemein'!$F$15+1)))))/$F33,
SUM(OFFSET('2.5 CAPEX'!BO36,0,-MIN($F33-1,COLUMN(BA33)-1),1,MIN($F33,COLUMN(BA33))))/$F33)))))),
IF(OR(ISNUMBER($D33)=FALSE,$F33=""),"",
IF(AND('2.5 CAPEX'!$L36&lt;&gt;"x",'2.5 CAPEX'!$M36&lt;&gt;"x"),0,
IF($F33=0,0,
IF(BJ$4&lt;'2.1 Kraftwerk allgemein'!$F$16,0,
IF(BJ$4='2.1 Kraftwerk allgemein'!$F$16,'2.5 CAPEX'!$J36/$F33,
IF(BJ$4&lt;'2.1 Kraftwerk allgemein'!$F$16+$F33,
('2.5 CAPEX'!$J36+SUM(OFFSET('2.5 CAPEX'!BO36,0,-MIN(MAX($F33-1-('2.1 Kraftwerk allgemein'!$F$16-'1.1 Allgemein'!$I$22+1),0),COLUMN(BA33)-1-('2.1 Kraftwerk allgemein'!$F$16-'1.1 Allgemein'!$I$22+1)),1,MIN(MAX($F33-('2.1 Kraftwerk allgemein'!$F$16-'1.1 Allgemein'!$I$22+1),1),COLUMN(BA33)-('2.1 Kraftwerk allgemein'!$F$16-'1.1 Allgemein'!$I$22+1)))))/$F33,
SUM(OFFSET('2.5 CAPEX'!BO36,0,-MIN($F33-1,COLUMN(BA33)-1),1,MIN($F33,COLUMN(BA33))))/$F33)))))))</f>
        <v/>
      </c>
      <c r="BK33" s="199" t="str">
        <f ca="1">IF('2.1 Kraftwerk allgemein'!$F$15&lt;'1.1 Allgemein'!$I$22,
IF(OR(ISNUMBER($D33)=FALSE,$F33=""),"",
IF(AND('2.5 CAPEX'!$L36&lt;&gt;"x",'2.5 CAPEX'!$M36&lt;&gt;"x"),0,
IF($F33=0,0,
IF(BK$4&lt;'2.1 Kraftwerk allgemein'!$F$16,0,
IF(BK$4='2.1 Kraftwerk allgemein'!$F$16,'2.5 CAPEX'!$J36/$F33,
IF(BK$4&lt;'2.1 Kraftwerk allgemein'!$F$16+$F33,
('2.5 CAPEX'!$J36+SUM(OFFSET('2.5 CAPEX'!BP36,0,-MIN(MAX($F33-1-('2.1 Kraftwerk allgemein'!$F$16-'2.1 Kraftwerk allgemein'!$F$15+1),0),COLUMN(BB33)-1-('2.1 Kraftwerk allgemein'!$F$16-'2.1 Kraftwerk allgemein'!$F$15+1)),1,MIN(MAX($F33-('2.1 Kraftwerk allgemein'!$F$16-'2.1 Kraftwerk allgemein'!$F$15+1),1),COLUMN(BB33)-('2.1 Kraftwerk allgemein'!$F$16-'2.1 Kraftwerk allgemein'!$F$15+1)))))/$F33,
SUM(OFFSET('2.5 CAPEX'!BP36,0,-MIN($F33-1,COLUMN(BB33)-1),1,MIN($F33,COLUMN(BB33))))/$F33)))))),
IF(OR(ISNUMBER($D33)=FALSE,$F33=""),"",
IF(AND('2.5 CAPEX'!$L36&lt;&gt;"x",'2.5 CAPEX'!$M36&lt;&gt;"x"),0,
IF($F33=0,0,
IF(BK$4&lt;'2.1 Kraftwerk allgemein'!$F$16,0,
IF(BK$4='2.1 Kraftwerk allgemein'!$F$16,'2.5 CAPEX'!$J36/$F33,
IF(BK$4&lt;'2.1 Kraftwerk allgemein'!$F$16+$F33,
('2.5 CAPEX'!$J36+SUM(OFFSET('2.5 CAPEX'!BP36,0,-MIN(MAX($F33-1-('2.1 Kraftwerk allgemein'!$F$16-'1.1 Allgemein'!$I$22+1),0),COLUMN(BB33)-1-('2.1 Kraftwerk allgemein'!$F$16-'1.1 Allgemein'!$I$22+1)),1,MIN(MAX($F33-('2.1 Kraftwerk allgemein'!$F$16-'1.1 Allgemein'!$I$22+1),1),COLUMN(BB33)-('2.1 Kraftwerk allgemein'!$F$16-'1.1 Allgemein'!$I$22+1)))))/$F33,
SUM(OFFSET('2.5 CAPEX'!BP36,0,-MIN($F33-1,COLUMN(BB33)-1),1,MIN($F33,COLUMN(BB33))))/$F33)))))))</f>
        <v/>
      </c>
      <c r="BL33" s="199" t="str">
        <f ca="1">IF('2.1 Kraftwerk allgemein'!$F$15&lt;'1.1 Allgemein'!$I$22,
IF(OR(ISNUMBER($D33)=FALSE,$F33=""),"",
IF(AND('2.5 CAPEX'!$L36&lt;&gt;"x",'2.5 CAPEX'!$M36&lt;&gt;"x"),0,
IF($F33=0,0,
IF(BL$4&lt;'2.1 Kraftwerk allgemein'!$F$16,0,
IF(BL$4='2.1 Kraftwerk allgemein'!$F$16,'2.5 CAPEX'!$J36/$F33,
IF(BL$4&lt;'2.1 Kraftwerk allgemein'!$F$16+$F33,
('2.5 CAPEX'!$J36+SUM(OFFSET('2.5 CAPEX'!BQ36,0,-MIN(MAX($F33-1-('2.1 Kraftwerk allgemein'!$F$16-'2.1 Kraftwerk allgemein'!$F$15+1),0),COLUMN(BC33)-1-('2.1 Kraftwerk allgemein'!$F$16-'2.1 Kraftwerk allgemein'!$F$15+1)),1,MIN(MAX($F33-('2.1 Kraftwerk allgemein'!$F$16-'2.1 Kraftwerk allgemein'!$F$15+1),1),COLUMN(BC33)-('2.1 Kraftwerk allgemein'!$F$16-'2.1 Kraftwerk allgemein'!$F$15+1)))))/$F33,
SUM(OFFSET('2.5 CAPEX'!BQ36,0,-MIN($F33-1,COLUMN(BC33)-1),1,MIN($F33,COLUMN(BC33))))/$F33)))))),
IF(OR(ISNUMBER($D33)=FALSE,$F33=""),"",
IF(AND('2.5 CAPEX'!$L36&lt;&gt;"x",'2.5 CAPEX'!$M36&lt;&gt;"x"),0,
IF($F33=0,0,
IF(BL$4&lt;'2.1 Kraftwerk allgemein'!$F$16,0,
IF(BL$4='2.1 Kraftwerk allgemein'!$F$16,'2.5 CAPEX'!$J36/$F33,
IF(BL$4&lt;'2.1 Kraftwerk allgemein'!$F$16+$F33,
('2.5 CAPEX'!$J36+SUM(OFFSET('2.5 CAPEX'!BQ36,0,-MIN(MAX($F33-1-('2.1 Kraftwerk allgemein'!$F$16-'1.1 Allgemein'!$I$22+1),0),COLUMN(BC33)-1-('2.1 Kraftwerk allgemein'!$F$16-'1.1 Allgemein'!$I$22+1)),1,MIN(MAX($F33-('2.1 Kraftwerk allgemein'!$F$16-'1.1 Allgemein'!$I$22+1),1),COLUMN(BC33)-('2.1 Kraftwerk allgemein'!$F$16-'1.1 Allgemein'!$I$22+1)))))/$F33,
SUM(OFFSET('2.5 CAPEX'!BQ36,0,-MIN($F33-1,COLUMN(BC33)-1),1,MIN($F33,COLUMN(BC33))))/$F33)))))))</f>
        <v/>
      </c>
      <c r="BM33" s="199" t="str">
        <f ca="1">IF('2.1 Kraftwerk allgemein'!$F$15&lt;'1.1 Allgemein'!$I$22,
IF(OR(ISNUMBER($D33)=FALSE,$F33=""),"",
IF(AND('2.5 CAPEX'!$L36&lt;&gt;"x",'2.5 CAPEX'!$M36&lt;&gt;"x"),0,
IF($F33=0,0,
IF(BM$4&lt;'2.1 Kraftwerk allgemein'!$F$16,0,
IF(BM$4='2.1 Kraftwerk allgemein'!$F$16,'2.5 CAPEX'!$J36/$F33,
IF(BM$4&lt;'2.1 Kraftwerk allgemein'!$F$16+$F33,
('2.5 CAPEX'!$J36+SUM(OFFSET('2.5 CAPEX'!BR36,0,-MIN(MAX($F33-1-('2.1 Kraftwerk allgemein'!$F$16-'2.1 Kraftwerk allgemein'!$F$15+1),0),COLUMN(BD33)-1-('2.1 Kraftwerk allgemein'!$F$16-'2.1 Kraftwerk allgemein'!$F$15+1)),1,MIN(MAX($F33-('2.1 Kraftwerk allgemein'!$F$16-'2.1 Kraftwerk allgemein'!$F$15+1),1),COLUMN(BD33)-('2.1 Kraftwerk allgemein'!$F$16-'2.1 Kraftwerk allgemein'!$F$15+1)))))/$F33,
SUM(OFFSET('2.5 CAPEX'!BR36,0,-MIN($F33-1,COLUMN(BD33)-1),1,MIN($F33,COLUMN(BD33))))/$F33)))))),
IF(OR(ISNUMBER($D33)=FALSE,$F33=""),"",
IF(AND('2.5 CAPEX'!$L36&lt;&gt;"x",'2.5 CAPEX'!$M36&lt;&gt;"x"),0,
IF($F33=0,0,
IF(BM$4&lt;'2.1 Kraftwerk allgemein'!$F$16,0,
IF(BM$4='2.1 Kraftwerk allgemein'!$F$16,'2.5 CAPEX'!$J36/$F33,
IF(BM$4&lt;'2.1 Kraftwerk allgemein'!$F$16+$F33,
('2.5 CAPEX'!$J36+SUM(OFFSET('2.5 CAPEX'!BR36,0,-MIN(MAX($F33-1-('2.1 Kraftwerk allgemein'!$F$16-'1.1 Allgemein'!$I$22+1),0),COLUMN(BD33)-1-('2.1 Kraftwerk allgemein'!$F$16-'1.1 Allgemein'!$I$22+1)),1,MIN(MAX($F33-('2.1 Kraftwerk allgemein'!$F$16-'1.1 Allgemein'!$I$22+1),1),COLUMN(BD33)-('2.1 Kraftwerk allgemein'!$F$16-'1.1 Allgemein'!$I$22+1)))))/$F33,
SUM(OFFSET('2.5 CAPEX'!BR36,0,-MIN($F33-1,COLUMN(BD33)-1),1,MIN($F33,COLUMN(BD33))))/$F33)))))))</f>
        <v/>
      </c>
      <c r="BN33" s="199" t="str">
        <f ca="1">IF('2.1 Kraftwerk allgemein'!$F$15&lt;'1.1 Allgemein'!$I$22,
IF(OR(ISNUMBER($D33)=FALSE,$F33=""),"",
IF(AND('2.5 CAPEX'!$L36&lt;&gt;"x",'2.5 CAPEX'!$M36&lt;&gt;"x"),0,
IF($F33=0,0,
IF(BN$4&lt;'2.1 Kraftwerk allgemein'!$F$16,0,
IF(BN$4='2.1 Kraftwerk allgemein'!$F$16,'2.5 CAPEX'!$J36/$F33,
IF(BN$4&lt;'2.1 Kraftwerk allgemein'!$F$16+$F33,
('2.5 CAPEX'!$J36+SUM(OFFSET('2.5 CAPEX'!BS36,0,-MIN(MAX($F33-1-('2.1 Kraftwerk allgemein'!$F$16-'2.1 Kraftwerk allgemein'!$F$15+1),0),COLUMN(BE33)-1-('2.1 Kraftwerk allgemein'!$F$16-'2.1 Kraftwerk allgemein'!$F$15+1)),1,MIN(MAX($F33-('2.1 Kraftwerk allgemein'!$F$16-'2.1 Kraftwerk allgemein'!$F$15+1),1),COLUMN(BE33)-('2.1 Kraftwerk allgemein'!$F$16-'2.1 Kraftwerk allgemein'!$F$15+1)))))/$F33,
SUM(OFFSET('2.5 CAPEX'!BS36,0,-MIN($F33-1,COLUMN(BE33)-1),1,MIN($F33,COLUMN(BE33))))/$F33)))))),
IF(OR(ISNUMBER($D33)=FALSE,$F33=""),"",
IF(AND('2.5 CAPEX'!$L36&lt;&gt;"x",'2.5 CAPEX'!$M36&lt;&gt;"x"),0,
IF($F33=0,0,
IF(BN$4&lt;'2.1 Kraftwerk allgemein'!$F$16,0,
IF(BN$4='2.1 Kraftwerk allgemein'!$F$16,'2.5 CAPEX'!$J36/$F33,
IF(BN$4&lt;'2.1 Kraftwerk allgemein'!$F$16+$F33,
('2.5 CAPEX'!$J36+SUM(OFFSET('2.5 CAPEX'!BS36,0,-MIN(MAX($F33-1-('2.1 Kraftwerk allgemein'!$F$16-'1.1 Allgemein'!$I$22+1),0),COLUMN(BE33)-1-('2.1 Kraftwerk allgemein'!$F$16-'1.1 Allgemein'!$I$22+1)),1,MIN(MAX($F33-('2.1 Kraftwerk allgemein'!$F$16-'1.1 Allgemein'!$I$22+1),1),COLUMN(BE33)-('2.1 Kraftwerk allgemein'!$F$16-'1.1 Allgemein'!$I$22+1)))))/$F33,
SUM(OFFSET('2.5 CAPEX'!BS36,0,-MIN($F33-1,COLUMN(BE33)-1),1,MIN($F33,COLUMN(BE33))))/$F33)))))))</f>
        <v/>
      </c>
      <c r="BO33" s="199" t="str">
        <f ca="1">IF('2.1 Kraftwerk allgemein'!$F$15&lt;'1.1 Allgemein'!$I$22,
IF(OR(ISNUMBER($D33)=FALSE,$F33=""),"",
IF(AND('2.5 CAPEX'!$L36&lt;&gt;"x",'2.5 CAPEX'!$M36&lt;&gt;"x"),0,
IF($F33=0,0,
IF(BO$4&lt;'2.1 Kraftwerk allgemein'!$F$16,0,
IF(BO$4='2.1 Kraftwerk allgemein'!$F$16,'2.5 CAPEX'!$J36/$F33,
IF(BO$4&lt;'2.1 Kraftwerk allgemein'!$F$16+$F33,
('2.5 CAPEX'!$J36+SUM(OFFSET('2.5 CAPEX'!BT36,0,-MIN(MAX($F33-1-('2.1 Kraftwerk allgemein'!$F$16-'2.1 Kraftwerk allgemein'!$F$15+1),0),COLUMN(BF33)-1-('2.1 Kraftwerk allgemein'!$F$16-'2.1 Kraftwerk allgemein'!$F$15+1)),1,MIN(MAX($F33-('2.1 Kraftwerk allgemein'!$F$16-'2.1 Kraftwerk allgemein'!$F$15+1),1),COLUMN(BF33)-('2.1 Kraftwerk allgemein'!$F$16-'2.1 Kraftwerk allgemein'!$F$15+1)))))/$F33,
SUM(OFFSET('2.5 CAPEX'!BT36,0,-MIN($F33-1,COLUMN(BF33)-1),1,MIN($F33,COLUMN(BF33))))/$F33)))))),
IF(OR(ISNUMBER($D33)=FALSE,$F33=""),"",
IF(AND('2.5 CAPEX'!$L36&lt;&gt;"x",'2.5 CAPEX'!$M36&lt;&gt;"x"),0,
IF($F33=0,0,
IF(BO$4&lt;'2.1 Kraftwerk allgemein'!$F$16,0,
IF(BO$4='2.1 Kraftwerk allgemein'!$F$16,'2.5 CAPEX'!$J36/$F33,
IF(BO$4&lt;'2.1 Kraftwerk allgemein'!$F$16+$F33,
('2.5 CAPEX'!$J36+SUM(OFFSET('2.5 CAPEX'!BT36,0,-MIN(MAX($F33-1-('2.1 Kraftwerk allgemein'!$F$16-'1.1 Allgemein'!$I$22+1),0),COLUMN(BF33)-1-('2.1 Kraftwerk allgemein'!$F$16-'1.1 Allgemein'!$I$22+1)),1,MIN(MAX($F33-('2.1 Kraftwerk allgemein'!$F$16-'1.1 Allgemein'!$I$22+1),1),COLUMN(BF33)-('2.1 Kraftwerk allgemein'!$F$16-'1.1 Allgemein'!$I$22+1)))))/$F33,
SUM(OFFSET('2.5 CAPEX'!BT36,0,-MIN($F33-1,COLUMN(BF33)-1),1,MIN($F33,COLUMN(BF33))))/$F33)))))))</f>
        <v/>
      </c>
      <c r="BP33" s="199" t="str">
        <f ca="1">IF('2.1 Kraftwerk allgemein'!$F$15&lt;'1.1 Allgemein'!$I$22,
IF(OR(ISNUMBER($D33)=FALSE,$F33=""),"",
IF(AND('2.5 CAPEX'!$L36&lt;&gt;"x",'2.5 CAPEX'!$M36&lt;&gt;"x"),0,
IF($F33=0,0,
IF(BP$4&lt;'2.1 Kraftwerk allgemein'!$F$16,0,
IF(BP$4='2.1 Kraftwerk allgemein'!$F$16,'2.5 CAPEX'!$J36/$F33,
IF(BP$4&lt;'2.1 Kraftwerk allgemein'!$F$16+$F33,
('2.5 CAPEX'!$J36+SUM(OFFSET('2.5 CAPEX'!BU36,0,-MIN(MAX($F33-1-('2.1 Kraftwerk allgemein'!$F$16-'2.1 Kraftwerk allgemein'!$F$15+1),0),COLUMN(BG33)-1-('2.1 Kraftwerk allgemein'!$F$16-'2.1 Kraftwerk allgemein'!$F$15+1)),1,MIN(MAX($F33-('2.1 Kraftwerk allgemein'!$F$16-'2.1 Kraftwerk allgemein'!$F$15+1),1),COLUMN(BG33)-('2.1 Kraftwerk allgemein'!$F$16-'2.1 Kraftwerk allgemein'!$F$15+1)))))/$F33,
SUM(OFFSET('2.5 CAPEX'!BU36,0,-MIN($F33-1,COLUMN(BG33)-1),1,MIN($F33,COLUMN(BG33))))/$F33)))))),
IF(OR(ISNUMBER($D33)=FALSE,$F33=""),"",
IF(AND('2.5 CAPEX'!$L36&lt;&gt;"x",'2.5 CAPEX'!$M36&lt;&gt;"x"),0,
IF($F33=0,0,
IF(BP$4&lt;'2.1 Kraftwerk allgemein'!$F$16,0,
IF(BP$4='2.1 Kraftwerk allgemein'!$F$16,'2.5 CAPEX'!$J36/$F33,
IF(BP$4&lt;'2.1 Kraftwerk allgemein'!$F$16+$F33,
('2.5 CAPEX'!$J36+SUM(OFFSET('2.5 CAPEX'!BU36,0,-MIN(MAX($F33-1-('2.1 Kraftwerk allgemein'!$F$16-'1.1 Allgemein'!$I$22+1),0),COLUMN(BG33)-1-('2.1 Kraftwerk allgemein'!$F$16-'1.1 Allgemein'!$I$22+1)),1,MIN(MAX($F33-('2.1 Kraftwerk allgemein'!$F$16-'1.1 Allgemein'!$I$22+1),1),COLUMN(BG33)-('2.1 Kraftwerk allgemein'!$F$16-'1.1 Allgemein'!$I$22+1)))))/$F33,
SUM(OFFSET('2.5 CAPEX'!BU36,0,-MIN($F33-1,COLUMN(BG33)-1),1,MIN($F33,COLUMN(BG33))))/$F33)))))))</f>
        <v/>
      </c>
      <c r="BQ33" s="199" t="str">
        <f ca="1">IF('2.1 Kraftwerk allgemein'!$F$15&lt;'1.1 Allgemein'!$I$22,
IF(OR(ISNUMBER($D33)=FALSE,$F33=""),"",
IF(AND('2.5 CAPEX'!$L36&lt;&gt;"x",'2.5 CAPEX'!$M36&lt;&gt;"x"),0,
IF($F33=0,0,
IF(BQ$4&lt;'2.1 Kraftwerk allgemein'!$F$16,0,
IF(BQ$4='2.1 Kraftwerk allgemein'!$F$16,'2.5 CAPEX'!$J36/$F33,
IF(BQ$4&lt;'2.1 Kraftwerk allgemein'!$F$16+$F33,
('2.5 CAPEX'!$J36+SUM(OFFSET('2.5 CAPEX'!BV36,0,-MIN(MAX($F33-1-('2.1 Kraftwerk allgemein'!$F$16-'2.1 Kraftwerk allgemein'!$F$15+1),0),COLUMN(BH33)-1-('2.1 Kraftwerk allgemein'!$F$16-'2.1 Kraftwerk allgemein'!$F$15+1)),1,MIN(MAX($F33-('2.1 Kraftwerk allgemein'!$F$16-'2.1 Kraftwerk allgemein'!$F$15+1),1),COLUMN(BH33)-('2.1 Kraftwerk allgemein'!$F$16-'2.1 Kraftwerk allgemein'!$F$15+1)))))/$F33,
SUM(OFFSET('2.5 CAPEX'!BV36,0,-MIN($F33-1,COLUMN(BH33)-1),1,MIN($F33,COLUMN(BH33))))/$F33)))))),
IF(OR(ISNUMBER($D33)=FALSE,$F33=""),"",
IF(AND('2.5 CAPEX'!$L36&lt;&gt;"x",'2.5 CAPEX'!$M36&lt;&gt;"x"),0,
IF($F33=0,0,
IF(BQ$4&lt;'2.1 Kraftwerk allgemein'!$F$16,0,
IF(BQ$4='2.1 Kraftwerk allgemein'!$F$16,'2.5 CAPEX'!$J36/$F33,
IF(BQ$4&lt;'2.1 Kraftwerk allgemein'!$F$16+$F33,
('2.5 CAPEX'!$J36+SUM(OFFSET('2.5 CAPEX'!BV36,0,-MIN(MAX($F33-1-('2.1 Kraftwerk allgemein'!$F$16-'1.1 Allgemein'!$I$22+1),0),COLUMN(BH33)-1-('2.1 Kraftwerk allgemein'!$F$16-'1.1 Allgemein'!$I$22+1)),1,MIN(MAX($F33-('2.1 Kraftwerk allgemein'!$F$16-'1.1 Allgemein'!$I$22+1),1),COLUMN(BH33)-('2.1 Kraftwerk allgemein'!$F$16-'1.1 Allgemein'!$I$22+1)))))/$F33,
SUM(OFFSET('2.5 CAPEX'!BV36,0,-MIN($F33-1,COLUMN(BH33)-1),1,MIN($F33,COLUMN(BH33))))/$F33)))))))</f>
        <v/>
      </c>
      <c r="BR33" s="199" t="str">
        <f ca="1">IF('2.1 Kraftwerk allgemein'!$F$15&lt;'1.1 Allgemein'!$I$22,
IF(OR(ISNUMBER($D33)=FALSE,$F33=""),"",
IF(AND('2.5 CAPEX'!$L36&lt;&gt;"x",'2.5 CAPEX'!$M36&lt;&gt;"x"),0,
IF($F33=0,0,
IF(BR$4&lt;'2.1 Kraftwerk allgemein'!$F$16,0,
IF(BR$4='2.1 Kraftwerk allgemein'!$F$16,'2.5 CAPEX'!$J36/$F33,
IF(BR$4&lt;'2.1 Kraftwerk allgemein'!$F$16+$F33,
('2.5 CAPEX'!$J36+SUM(OFFSET('2.5 CAPEX'!BW36,0,-MIN(MAX($F33-1-('2.1 Kraftwerk allgemein'!$F$16-'2.1 Kraftwerk allgemein'!$F$15+1),0),COLUMN(BI33)-1-('2.1 Kraftwerk allgemein'!$F$16-'2.1 Kraftwerk allgemein'!$F$15+1)),1,MIN(MAX($F33-('2.1 Kraftwerk allgemein'!$F$16-'2.1 Kraftwerk allgemein'!$F$15+1),1),COLUMN(BI33)-('2.1 Kraftwerk allgemein'!$F$16-'2.1 Kraftwerk allgemein'!$F$15+1)))))/$F33,
SUM(OFFSET('2.5 CAPEX'!BW36,0,-MIN($F33-1,COLUMN(BI33)-1),1,MIN($F33,COLUMN(BI33))))/$F33)))))),
IF(OR(ISNUMBER($D33)=FALSE,$F33=""),"",
IF(AND('2.5 CAPEX'!$L36&lt;&gt;"x",'2.5 CAPEX'!$M36&lt;&gt;"x"),0,
IF($F33=0,0,
IF(BR$4&lt;'2.1 Kraftwerk allgemein'!$F$16,0,
IF(BR$4='2.1 Kraftwerk allgemein'!$F$16,'2.5 CAPEX'!$J36/$F33,
IF(BR$4&lt;'2.1 Kraftwerk allgemein'!$F$16+$F33,
('2.5 CAPEX'!$J36+SUM(OFFSET('2.5 CAPEX'!BW36,0,-MIN(MAX($F33-1-('2.1 Kraftwerk allgemein'!$F$16-'1.1 Allgemein'!$I$22+1),0),COLUMN(BI33)-1-('2.1 Kraftwerk allgemein'!$F$16-'1.1 Allgemein'!$I$22+1)),1,MIN(MAX($F33-('2.1 Kraftwerk allgemein'!$F$16-'1.1 Allgemein'!$I$22+1),1),COLUMN(BI33)-('2.1 Kraftwerk allgemein'!$F$16-'1.1 Allgemein'!$I$22+1)))))/$F33,
SUM(OFFSET('2.5 CAPEX'!BW36,0,-MIN($F33-1,COLUMN(BI33)-1),1,MIN($F33,COLUMN(BI33))))/$F33)))))))</f>
        <v/>
      </c>
      <c r="BS33" s="199" t="str">
        <f ca="1">IF('2.1 Kraftwerk allgemein'!$F$15&lt;'1.1 Allgemein'!$I$22,
IF(OR(ISNUMBER($D33)=FALSE,$F33=""),"",
IF(AND('2.5 CAPEX'!$L36&lt;&gt;"x",'2.5 CAPEX'!$M36&lt;&gt;"x"),0,
IF($F33=0,0,
IF(BS$4&lt;'2.1 Kraftwerk allgemein'!$F$16,0,
IF(BS$4='2.1 Kraftwerk allgemein'!$F$16,'2.5 CAPEX'!$J36/$F33,
IF(BS$4&lt;'2.1 Kraftwerk allgemein'!$F$16+$F33,
('2.5 CAPEX'!$J36+SUM(OFFSET('2.5 CAPEX'!BX36,0,-MIN(MAX($F33-1-('2.1 Kraftwerk allgemein'!$F$16-'2.1 Kraftwerk allgemein'!$F$15+1),0),COLUMN(BJ33)-1-('2.1 Kraftwerk allgemein'!$F$16-'2.1 Kraftwerk allgemein'!$F$15+1)),1,MIN(MAX($F33-('2.1 Kraftwerk allgemein'!$F$16-'2.1 Kraftwerk allgemein'!$F$15+1),1),COLUMN(BJ33)-('2.1 Kraftwerk allgemein'!$F$16-'2.1 Kraftwerk allgemein'!$F$15+1)))))/$F33,
SUM(OFFSET('2.5 CAPEX'!BX36,0,-MIN($F33-1,COLUMN(BJ33)-1),1,MIN($F33,COLUMN(BJ33))))/$F33)))))),
IF(OR(ISNUMBER($D33)=FALSE,$F33=""),"",
IF(AND('2.5 CAPEX'!$L36&lt;&gt;"x",'2.5 CAPEX'!$M36&lt;&gt;"x"),0,
IF($F33=0,0,
IF(BS$4&lt;'2.1 Kraftwerk allgemein'!$F$16,0,
IF(BS$4='2.1 Kraftwerk allgemein'!$F$16,'2.5 CAPEX'!$J36/$F33,
IF(BS$4&lt;'2.1 Kraftwerk allgemein'!$F$16+$F33,
('2.5 CAPEX'!$J36+SUM(OFFSET('2.5 CAPEX'!BX36,0,-MIN(MAX($F33-1-('2.1 Kraftwerk allgemein'!$F$16-'1.1 Allgemein'!$I$22+1),0),COLUMN(BJ33)-1-('2.1 Kraftwerk allgemein'!$F$16-'1.1 Allgemein'!$I$22+1)),1,MIN(MAX($F33-('2.1 Kraftwerk allgemein'!$F$16-'1.1 Allgemein'!$I$22+1),1),COLUMN(BJ33)-('2.1 Kraftwerk allgemein'!$F$16-'1.1 Allgemein'!$I$22+1)))))/$F33,
SUM(OFFSET('2.5 CAPEX'!BX36,0,-MIN($F33-1,COLUMN(BJ33)-1),1,MIN($F33,COLUMN(BJ33))))/$F33)))))))</f>
        <v/>
      </c>
      <c r="BT33" s="199" t="str">
        <f ca="1">IF('2.1 Kraftwerk allgemein'!$F$15&lt;'1.1 Allgemein'!$I$22,
IF(OR(ISNUMBER($D33)=FALSE,$F33=""),"",
IF(AND('2.5 CAPEX'!$L36&lt;&gt;"x",'2.5 CAPEX'!$M36&lt;&gt;"x"),0,
IF($F33=0,0,
IF(BT$4&lt;'2.1 Kraftwerk allgemein'!$F$16,0,
IF(BT$4='2.1 Kraftwerk allgemein'!$F$16,'2.5 CAPEX'!$J36/$F33,
IF(BT$4&lt;'2.1 Kraftwerk allgemein'!$F$16+$F33,
('2.5 CAPEX'!$J36+SUM(OFFSET('2.5 CAPEX'!BY36,0,-MIN(MAX($F33-1-('2.1 Kraftwerk allgemein'!$F$16-'2.1 Kraftwerk allgemein'!$F$15+1),0),COLUMN(BK33)-1-('2.1 Kraftwerk allgemein'!$F$16-'2.1 Kraftwerk allgemein'!$F$15+1)),1,MIN(MAX($F33-('2.1 Kraftwerk allgemein'!$F$16-'2.1 Kraftwerk allgemein'!$F$15+1),1),COLUMN(BK33)-('2.1 Kraftwerk allgemein'!$F$16-'2.1 Kraftwerk allgemein'!$F$15+1)))))/$F33,
SUM(OFFSET('2.5 CAPEX'!BY36,0,-MIN($F33-1,COLUMN(BK33)-1),1,MIN($F33,COLUMN(BK33))))/$F33)))))),
IF(OR(ISNUMBER($D33)=FALSE,$F33=""),"",
IF(AND('2.5 CAPEX'!$L36&lt;&gt;"x",'2.5 CAPEX'!$M36&lt;&gt;"x"),0,
IF($F33=0,0,
IF(BT$4&lt;'2.1 Kraftwerk allgemein'!$F$16,0,
IF(BT$4='2.1 Kraftwerk allgemein'!$F$16,'2.5 CAPEX'!$J36/$F33,
IF(BT$4&lt;'2.1 Kraftwerk allgemein'!$F$16+$F33,
('2.5 CAPEX'!$J36+SUM(OFFSET('2.5 CAPEX'!BY36,0,-MIN(MAX($F33-1-('2.1 Kraftwerk allgemein'!$F$16-'1.1 Allgemein'!$I$22+1),0),COLUMN(BK33)-1-('2.1 Kraftwerk allgemein'!$F$16-'1.1 Allgemein'!$I$22+1)),1,MIN(MAX($F33-('2.1 Kraftwerk allgemein'!$F$16-'1.1 Allgemein'!$I$22+1),1),COLUMN(BK33)-('2.1 Kraftwerk allgemein'!$F$16-'1.1 Allgemein'!$I$22+1)))))/$F33,
SUM(OFFSET('2.5 CAPEX'!BY36,0,-MIN($F33-1,COLUMN(BK33)-1),1,MIN($F33,COLUMN(BK33))))/$F33)))))))</f>
        <v/>
      </c>
      <c r="BU33" s="199" t="str">
        <f ca="1">IF('2.1 Kraftwerk allgemein'!$F$15&lt;'1.1 Allgemein'!$I$22,
IF(OR(ISNUMBER($D33)=FALSE,$F33=""),"",
IF(AND('2.5 CAPEX'!$L36&lt;&gt;"x",'2.5 CAPEX'!$M36&lt;&gt;"x"),0,
IF($F33=0,0,
IF(BU$4&lt;'2.1 Kraftwerk allgemein'!$F$16,0,
IF(BU$4='2.1 Kraftwerk allgemein'!$F$16,'2.5 CAPEX'!$J36/$F33,
IF(BU$4&lt;'2.1 Kraftwerk allgemein'!$F$16+$F33,
('2.5 CAPEX'!$J36+SUM(OFFSET('2.5 CAPEX'!BZ36,0,-MIN(MAX($F33-1-('2.1 Kraftwerk allgemein'!$F$16-'2.1 Kraftwerk allgemein'!$F$15+1),0),COLUMN(BL33)-1-('2.1 Kraftwerk allgemein'!$F$16-'2.1 Kraftwerk allgemein'!$F$15+1)),1,MIN(MAX($F33-('2.1 Kraftwerk allgemein'!$F$16-'2.1 Kraftwerk allgemein'!$F$15+1),1),COLUMN(BL33)-('2.1 Kraftwerk allgemein'!$F$16-'2.1 Kraftwerk allgemein'!$F$15+1)))))/$F33,
SUM(OFFSET('2.5 CAPEX'!BZ36,0,-MIN($F33-1,COLUMN(BL33)-1),1,MIN($F33,COLUMN(BL33))))/$F33)))))),
IF(OR(ISNUMBER($D33)=FALSE,$F33=""),"",
IF(AND('2.5 CAPEX'!$L36&lt;&gt;"x",'2.5 CAPEX'!$M36&lt;&gt;"x"),0,
IF($F33=0,0,
IF(BU$4&lt;'2.1 Kraftwerk allgemein'!$F$16,0,
IF(BU$4='2.1 Kraftwerk allgemein'!$F$16,'2.5 CAPEX'!$J36/$F33,
IF(BU$4&lt;'2.1 Kraftwerk allgemein'!$F$16+$F33,
('2.5 CAPEX'!$J36+SUM(OFFSET('2.5 CAPEX'!BZ36,0,-MIN(MAX($F33-1-('2.1 Kraftwerk allgemein'!$F$16-'1.1 Allgemein'!$I$22+1),0),COLUMN(BL33)-1-('2.1 Kraftwerk allgemein'!$F$16-'1.1 Allgemein'!$I$22+1)),1,MIN(MAX($F33-('2.1 Kraftwerk allgemein'!$F$16-'1.1 Allgemein'!$I$22+1),1),COLUMN(BL33)-('2.1 Kraftwerk allgemein'!$F$16-'1.1 Allgemein'!$I$22+1)))))/$F33,
SUM(OFFSET('2.5 CAPEX'!BZ36,0,-MIN($F33-1,COLUMN(BL33)-1),1,MIN($F33,COLUMN(BL33))))/$F33)))))))</f>
        <v/>
      </c>
      <c r="BV33" s="199" t="str">
        <f ca="1">IF('2.1 Kraftwerk allgemein'!$F$15&lt;'1.1 Allgemein'!$I$22,
IF(OR(ISNUMBER($D33)=FALSE,$F33=""),"",
IF(AND('2.5 CAPEX'!$L36&lt;&gt;"x",'2.5 CAPEX'!$M36&lt;&gt;"x"),0,
IF($F33=0,0,
IF(BV$4&lt;'2.1 Kraftwerk allgemein'!$F$16,0,
IF(BV$4='2.1 Kraftwerk allgemein'!$F$16,'2.5 CAPEX'!$J36/$F33,
IF(BV$4&lt;'2.1 Kraftwerk allgemein'!$F$16+$F33,
('2.5 CAPEX'!$J36+SUM(OFFSET('2.5 CAPEX'!CA36,0,-MIN(MAX($F33-1-('2.1 Kraftwerk allgemein'!$F$16-'2.1 Kraftwerk allgemein'!$F$15+1),0),COLUMN(BM33)-1-('2.1 Kraftwerk allgemein'!$F$16-'2.1 Kraftwerk allgemein'!$F$15+1)),1,MIN(MAX($F33-('2.1 Kraftwerk allgemein'!$F$16-'2.1 Kraftwerk allgemein'!$F$15+1),1),COLUMN(BM33)-('2.1 Kraftwerk allgemein'!$F$16-'2.1 Kraftwerk allgemein'!$F$15+1)))))/$F33,
SUM(OFFSET('2.5 CAPEX'!CA36,0,-MIN($F33-1,COLUMN(BM33)-1),1,MIN($F33,COLUMN(BM33))))/$F33)))))),
IF(OR(ISNUMBER($D33)=FALSE,$F33=""),"",
IF(AND('2.5 CAPEX'!$L36&lt;&gt;"x",'2.5 CAPEX'!$M36&lt;&gt;"x"),0,
IF($F33=0,0,
IF(BV$4&lt;'2.1 Kraftwerk allgemein'!$F$16,0,
IF(BV$4='2.1 Kraftwerk allgemein'!$F$16,'2.5 CAPEX'!$J36/$F33,
IF(BV$4&lt;'2.1 Kraftwerk allgemein'!$F$16+$F33,
('2.5 CAPEX'!$J36+SUM(OFFSET('2.5 CAPEX'!CA36,0,-MIN(MAX($F33-1-('2.1 Kraftwerk allgemein'!$F$16-'1.1 Allgemein'!$I$22+1),0),COLUMN(BM33)-1-('2.1 Kraftwerk allgemein'!$F$16-'1.1 Allgemein'!$I$22+1)),1,MIN(MAX($F33-('2.1 Kraftwerk allgemein'!$F$16-'1.1 Allgemein'!$I$22+1),1),COLUMN(BM33)-('2.1 Kraftwerk allgemein'!$F$16-'1.1 Allgemein'!$I$22+1)))))/$F33,
SUM(OFFSET('2.5 CAPEX'!CA36,0,-MIN($F33-1,COLUMN(BM33)-1),1,MIN($F33,COLUMN(BM33))))/$F33)))))))</f>
        <v/>
      </c>
      <c r="BW33" s="199" t="str">
        <f ca="1">IF('2.1 Kraftwerk allgemein'!$F$15&lt;'1.1 Allgemein'!$I$22,
IF(OR(ISNUMBER($D33)=FALSE,$F33=""),"",
IF(AND('2.5 CAPEX'!$L36&lt;&gt;"x",'2.5 CAPEX'!$M36&lt;&gt;"x"),0,
IF($F33=0,0,
IF(BW$4&lt;'2.1 Kraftwerk allgemein'!$F$16,0,
IF(BW$4='2.1 Kraftwerk allgemein'!$F$16,'2.5 CAPEX'!$J36/$F33,
IF(BW$4&lt;'2.1 Kraftwerk allgemein'!$F$16+$F33,
('2.5 CAPEX'!$J36+SUM(OFFSET('2.5 CAPEX'!CB36,0,-MIN(MAX($F33-1-('2.1 Kraftwerk allgemein'!$F$16-'2.1 Kraftwerk allgemein'!$F$15+1),0),COLUMN(BN33)-1-('2.1 Kraftwerk allgemein'!$F$16-'2.1 Kraftwerk allgemein'!$F$15+1)),1,MIN(MAX($F33-('2.1 Kraftwerk allgemein'!$F$16-'2.1 Kraftwerk allgemein'!$F$15+1),1),COLUMN(BN33)-('2.1 Kraftwerk allgemein'!$F$16-'2.1 Kraftwerk allgemein'!$F$15+1)))))/$F33,
SUM(OFFSET('2.5 CAPEX'!CB36,0,-MIN($F33-1,COLUMN(BN33)-1),1,MIN($F33,COLUMN(BN33))))/$F33)))))),
IF(OR(ISNUMBER($D33)=FALSE,$F33=""),"",
IF(AND('2.5 CAPEX'!$L36&lt;&gt;"x",'2.5 CAPEX'!$M36&lt;&gt;"x"),0,
IF($F33=0,0,
IF(BW$4&lt;'2.1 Kraftwerk allgemein'!$F$16,0,
IF(BW$4='2.1 Kraftwerk allgemein'!$F$16,'2.5 CAPEX'!$J36/$F33,
IF(BW$4&lt;'2.1 Kraftwerk allgemein'!$F$16+$F33,
('2.5 CAPEX'!$J36+SUM(OFFSET('2.5 CAPEX'!CB36,0,-MIN(MAX($F33-1-('2.1 Kraftwerk allgemein'!$F$16-'1.1 Allgemein'!$I$22+1),0),COLUMN(BN33)-1-('2.1 Kraftwerk allgemein'!$F$16-'1.1 Allgemein'!$I$22+1)),1,MIN(MAX($F33-('2.1 Kraftwerk allgemein'!$F$16-'1.1 Allgemein'!$I$22+1),1),COLUMN(BN33)-('2.1 Kraftwerk allgemein'!$F$16-'1.1 Allgemein'!$I$22+1)))))/$F33,
SUM(OFFSET('2.5 CAPEX'!CB36,0,-MIN($F33-1,COLUMN(BN33)-1),1,MIN($F33,COLUMN(BN33))))/$F33)))))))</f>
        <v/>
      </c>
      <c r="BX33" s="199" t="str">
        <f ca="1">IF('2.1 Kraftwerk allgemein'!$F$15&lt;'1.1 Allgemein'!$I$22,
IF(OR(ISNUMBER($D33)=FALSE,$F33=""),"",
IF(AND('2.5 CAPEX'!$L36&lt;&gt;"x",'2.5 CAPEX'!$M36&lt;&gt;"x"),0,
IF($F33=0,0,
IF(BX$4&lt;'2.1 Kraftwerk allgemein'!$F$16,0,
IF(BX$4='2.1 Kraftwerk allgemein'!$F$16,'2.5 CAPEX'!$J36/$F33,
IF(BX$4&lt;'2.1 Kraftwerk allgemein'!$F$16+$F33,
('2.5 CAPEX'!$J36+SUM(OFFSET('2.5 CAPEX'!CC36,0,-MIN(MAX($F33-1-('2.1 Kraftwerk allgemein'!$F$16-'2.1 Kraftwerk allgemein'!$F$15+1),0),COLUMN(BO33)-1-('2.1 Kraftwerk allgemein'!$F$16-'2.1 Kraftwerk allgemein'!$F$15+1)),1,MIN(MAX($F33-('2.1 Kraftwerk allgemein'!$F$16-'2.1 Kraftwerk allgemein'!$F$15+1),1),COLUMN(BO33)-('2.1 Kraftwerk allgemein'!$F$16-'2.1 Kraftwerk allgemein'!$F$15+1)))))/$F33,
SUM(OFFSET('2.5 CAPEX'!CC36,0,-MIN($F33-1,COLUMN(BO33)-1),1,MIN($F33,COLUMN(BO33))))/$F33)))))),
IF(OR(ISNUMBER($D33)=FALSE,$F33=""),"",
IF(AND('2.5 CAPEX'!$L36&lt;&gt;"x",'2.5 CAPEX'!$M36&lt;&gt;"x"),0,
IF($F33=0,0,
IF(BX$4&lt;'2.1 Kraftwerk allgemein'!$F$16,0,
IF(BX$4='2.1 Kraftwerk allgemein'!$F$16,'2.5 CAPEX'!$J36/$F33,
IF(BX$4&lt;'2.1 Kraftwerk allgemein'!$F$16+$F33,
('2.5 CAPEX'!$J36+SUM(OFFSET('2.5 CAPEX'!CC36,0,-MIN(MAX($F33-1-('2.1 Kraftwerk allgemein'!$F$16-'1.1 Allgemein'!$I$22+1),0),COLUMN(BO33)-1-('2.1 Kraftwerk allgemein'!$F$16-'1.1 Allgemein'!$I$22+1)),1,MIN(MAX($F33-('2.1 Kraftwerk allgemein'!$F$16-'1.1 Allgemein'!$I$22+1),1),COLUMN(BO33)-('2.1 Kraftwerk allgemein'!$F$16-'1.1 Allgemein'!$I$22+1)))))/$F33,
SUM(OFFSET('2.5 CAPEX'!CC36,0,-MIN($F33-1,COLUMN(BO33)-1),1,MIN($F33,COLUMN(BO33))))/$F33)))))))</f>
        <v/>
      </c>
      <c r="BY33" s="199" t="str">
        <f ca="1">IF('2.1 Kraftwerk allgemein'!$F$15&lt;'1.1 Allgemein'!$I$22,
IF(OR(ISNUMBER($D33)=FALSE,$F33=""),"",
IF(AND('2.5 CAPEX'!$L36&lt;&gt;"x",'2.5 CAPEX'!$M36&lt;&gt;"x"),0,
IF($F33=0,0,
IF(BY$4&lt;'2.1 Kraftwerk allgemein'!$F$16,0,
IF(BY$4='2.1 Kraftwerk allgemein'!$F$16,'2.5 CAPEX'!$J36/$F33,
IF(BY$4&lt;'2.1 Kraftwerk allgemein'!$F$16+$F33,
('2.5 CAPEX'!$J36+SUM(OFFSET('2.5 CAPEX'!CD36,0,-MIN(MAX($F33-1-('2.1 Kraftwerk allgemein'!$F$16-'2.1 Kraftwerk allgemein'!$F$15+1),0),COLUMN(BP33)-1-('2.1 Kraftwerk allgemein'!$F$16-'2.1 Kraftwerk allgemein'!$F$15+1)),1,MIN(MAX($F33-('2.1 Kraftwerk allgemein'!$F$16-'2.1 Kraftwerk allgemein'!$F$15+1),1),COLUMN(BP33)-('2.1 Kraftwerk allgemein'!$F$16-'2.1 Kraftwerk allgemein'!$F$15+1)))))/$F33,
SUM(OFFSET('2.5 CAPEX'!CD36,0,-MIN($F33-1,COLUMN(BP33)-1),1,MIN($F33,COLUMN(BP33))))/$F33)))))),
IF(OR(ISNUMBER($D33)=FALSE,$F33=""),"",
IF(AND('2.5 CAPEX'!$L36&lt;&gt;"x",'2.5 CAPEX'!$M36&lt;&gt;"x"),0,
IF($F33=0,0,
IF(BY$4&lt;'2.1 Kraftwerk allgemein'!$F$16,0,
IF(BY$4='2.1 Kraftwerk allgemein'!$F$16,'2.5 CAPEX'!$J36/$F33,
IF(BY$4&lt;'2.1 Kraftwerk allgemein'!$F$16+$F33,
('2.5 CAPEX'!$J36+SUM(OFFSET('2.5 CAPEX'!CD36,0,-MIN(MAX($F33-1-('2.1 Kraftwerk allgemein'!$F$16-'1.1 Allgemein'!$I$22+1),0),COLUMN(BP33)-1-('2.1 Kraftwerk allgemein'!$F$16-'1.1 Allgemein'!$I$22+1)),1,MIN(MAX($F33-('2.1 Kraftwerk allgemein'!$F$16-'1.1 Allgemein'!$I$22+1),1),COLUMN(BP33)-('2.1 Kraftwerk allgemein'!$F$16-'1.1 Allgemein'!$I$22+1)))))/$F33,
SUM(OFFSET('2.5 CAPEX'!CD36,0,-MIN($F33-1,COLUMN(BP33)-1),1,MIN($F33,COLUMN(BP33))))/$F33)))))))</f>
        <v/>
      </c>
      <c r="BZ33" s="199" t="str">
        <f ca="1">IF('2.1 Kraftwerk allgemein'!$F$15&lt;'1.1 Allgemein'!$I$22,
IF(OR(ISNUMBER($D33)=FALSE,$F33=""),"",
IF(AND('2.5 CAPEX'!$L36&lt;&gt;"x",'2.5 CAPEX'!$M36&lt;&gt;"x"),0,
IF($F33=0,0,
IF(BZ$4&lt;'2.1 Kraftwerk allgemein'!$F$16,0,
IF(BZ$4='2.1 Kraftwerk allgemein'!$F$16,'2.5 CAPEX'!$J36/$F33,
IF(BZ$4&lt;'2.1 Kraftwerk allgemein'!$F$16+$F33,
('2.5 CAPEX'!$J36+SUM(OFFSET('2.5 CAPEX'!CE36,0,-MIN(MAX($F33-1-('2.1 Kraftwerk allgemein'!$F$16-'2.1 Kraftwerk allgemein'!$F$15+1),0),COLUMN(BQ33)-1-('2.1 Kraftwerk allgemein'!$F$16-'2.1 Kraftwerk allgemein'!$F$15+1)),1,MIN(MAX($F33-('2.1 Kraftwerk allgemein'!$F$16-'2.1 Kraftwerk allgemein'!$F$15+1),1),COLUMN(BQ33)-('2.1 Kraftwerk allgemein'!$F$16-'2.1 Kraftwerk allgemein'!$F$15+1)))))/$F33,
SUM(OFFSET('2.5 CAPEX'!CE36,0,-MIN($F33-1,COLUMN(BQ33)-1),1,MIN($F33,COLUMN(BQ33))))/$F33)))))),
IF(OR(ISNUMBER($D33)=FALSE,$F33=""),"",
IF(AND('2.5 CAPEX'!$L36&lt;&gt;"x",'2.5 CAPEX'!$M36&lt;&gt;"x"),0,
IF($F33=0,0,
IF(BZ$4&lt;'2.1 Kraftwerk allgemein'!$F$16,0,
IF(BZ$4='2.1 Kraftwerk allgemein'!$F$16,'2.5 CAPEX'!$J36/$F33,
IF(BZ$4&lt;'2.1 Kraftwerk allgemein'!$F$16+$F33,
('2.5 CAPEX'!$J36+SUM(OFFSET('2.5 CAPEX'!CE36,0,-MIN(MAX($F33-1-('2.1 Kraftwerk allgemein'!$F$16-'1.1 Allgemein'!$I$22+1),0),COLUMN(BQ33)-1-('2.1 Kraftwerk allgemein'!$F$16-'1.1 Allgemein'!$I$22+1)),1,MIN(MAX($F33-('2.1 Kraftwerk allgemein'!$F$16-'1.1 Allgemein'!$I$22+1),1),COLUMN(BQ33)-('2.1 Kraftwerk allgemein'!$F$16-'1.1 Allgemein'!$I$22+1)))))/$F33,
SUM(OFFSET('2.5 CAPEX'!CE36,0,-MIN($F33-1,COLUMN(BQ33)-1),1,MIN($F33,COLUMN(BQ33))))/$F33)))))))</f>
        <v/>
      </c>
      <c r="CA33" s="199" t="str">
        <f ca="1">IF('2.1 Kraftwerk allgemein'!$F$15&lt;'1.1 Allgemein'!$I$22,
IF(OR(ISNUMBER($D33)=FALSE,$F33=""),"",
IF(AND('2.5 CAPEX'!$L36&lt;&gt;"x",'2.5 CAPEX'!$M36&lt;&gt;"x"),0,
IF($F33=0,0,
IF(CA$4&lt;'2.1 Kraftwerk allgemein'!$F$16,0,
IF(CA$4='2.1 Kraftwerk allgemein'!$F$16,'2.5 CAPEX'!$J36/$F33,
IF(CA$4&lt;'2.1 Kraftwerk allgemein'!$F$16+$F33,
('2.5 CAPEX'!$J36+SUM(OFFSET('2.5 CAPEX'!CF36,0,-MIN(MAX($F33-1-('2.1 Kraftwerk allgemein'!$F$16-'2.1 Kraftwerk allgemein'!$F$15+1),0),COLUMN(BR33)-1-('2.1 Kraftwerk allgemein'!$F$16-'2.1 Kraftwerk allgemein'!$F$15+1)),1,MIN(MAX($F33-('2.1 Kraftwerk allgemein'!$F$16-'2.1 Kraftwerk allgemein'!$F$15+1),1),COLUMN(BR33)-('2.1 Kraftwerk allgemein'!$F$16-'2.1 Kraftwerk allgemein'!$F$15+1)))))/$F33,
SUM(OFFSET('2.5 CAPEX'!CF36,0,-MIN($F33-1,COLUMN(BR33)-1),1,MIN($F33,COLUMN(BR33))))/$F33)))))),
IF(OR(ISNUMBER($D33)=FALSE,$F33=""),"",
IF(AND('2.5 CAPEX'!$L36&lt;&gt;"x",'2.5 CAPEX'!$M36&lt;&gt;"x"),0,
IF($F33=0,0,
IF(CA$4&lt;'2.1 Kraftwerk allgemein'!$F$16,0,
IF(CA$4='2.1 Kraftwerk allgemein'!$F$16,'2.5 CAPEX'!$J36/$F33,
IF(CA$4&lt;'2.1 Kraftwerk allgemein'!$F$16+$F33,
('2.5 CAPEX'!$J36+SUM(OFFSET('2.5 CAPEX'!CF36,0,-MIN(MAX($F33-1-('2.1 Kraftwerk allgemein'!$F$16-'1.1 Allgemein'!$I$22+1),0),COLUMN(BR33)-1-('2.1 Kraftwerk allgemein'!$F$16-'1.1 Allgemein'!$I$22+1)),1,MIN(MAX($F33-('2.1 Kraftwerk allgemein'!$F$16-'1.1 Allgemein'!$I$22+1),1),COLUMN(BR33)-('2.1 Kraftwerk allgemein'!$F$16-'1.1 Allgemein'!$I$22+1)))))/$F33,
SUM(OFFSET('2.5 CAPEX'!CF36,0,-MIN($F33-1,COLUMN(BR33)-1),1,MIN($F33,COLUMN(BR33))))/$F33)))))))</f>
        <v/>
      </c>
      <c r="CB33" s="199" t="str">
        <f ca="1">IF('2.1 Kraftwerk allgemein'!$F$15&lt;'1.1 Allgemein'!$I$22,
IF(OR(ISNUMBER($D33)=FALSE,$F33=""),"",
IF(AND('2.5 CAPEX'!$L36&lt;&gt;"x",'2.5 CAPEX'!$M36&lt;&gt;"x"),0,
IF($F33=0,0,
IF(CB$4&lt;'2.1 Kraftwerk allgemein'!$F$16,0,
IF(CB$4='2.1 Kraftwerk allgemein'!$F$16,'2.5 CAPEX'!$J36/$F33,
IF(CB$4&lt;'2.1 Kraftwerk allgemein'!$F$16+$F33,
('2.5 CAPEX'!$J36+SUM(OFFSET('2.5 CAPEX'!CG36,0,-MIN(MAX($F33-1-('2.1 Kraftwerk allgemein'!$F$16-'2.1 Kraftwerk allgemein'!$F$15+1),0),COLUMN(BS33)-1-('2.1 Kraftwerk allgemein'!$F$16-'2.1 Kraftwerk allgemein'!$F$15+1)),1,MIN(MAX($F33-('2.1 Kraftwerk allgemein'!$F$16-'2.1 Kraftwerk allgemein'!$F$15+1),1),COLUMN(BS33)-('2.1 Kraftwerk allgemein'!$F$16-'2.1 Kraftwerk allgemein'!$F$15+1)))))/$F33,
SUM(OFFSET('2.5 CAPEX'!CG36,0,-MIN($F33-1,COLUMN(BS33)-1),1,MIN($F33,COLUMN(BS33))))/$F33)))))),
IF(OR(ISNUMBER($D33)=FALSE,$F33=""),"",
IF(AND('2.5 CAPEX'!$L36&lt;&gt;"x",'2.5 CAPEX'!$M36&lt;&gt;"x"),0,
IF($F33=0,0,
IF(CB$4&lt;'2.1 Kraftwerk allgemein'!$F$16,0,
IF(CB$4='2.1 Kraftwerk allgemein'!$F$16,'2.5 CAPEX'!$J36/$F33,
IF(CB$4&lt;'2.1 Kraftwerk allgemein'!$F$16+$F33,
('2.5 CAPEX'!$J36+SUM(OFFSET('2.5 CAPEX'!CG36,0,-MIN(MAX($F33-1-('2.1 Kraftwerk allgemein'!$F$16-'1.1 Allgemein'!$I$22+1),0),COLUMN(BS33)-1-('2.1 Kraftwerk allgemein'!$F$16-'1.1 Allgemein'!$I$22+1)),1,MIN(MAX($F33-('2.1 Kraftwerk allgemein'!$F$16-'1.1 Allgemein'!$I$22+1),1),COLUMN(BS33)-('2.1 Kraftwerk allgemein'!$F$16-'1.1 Allgemein'!$I$22+1)))))/$F33,
SUM(OFFSET('2.5 CAPEX'!CG36,0,-MIN($F33-1,COLUMN(BS33)-1),1,MIN($F33,COLUMN(BS33))))/$F33)))))))</f>
        <v/>
      </c>
      <c r="CC33" s="199" t="str">
        <f ca="1">IF('2.1 Kraftwerk allgemein'!$F$15&lt;'1.1 Allgemein'!$I$22,
IF(OR(ISNUMBER($D33)=FALSE,$F33=""),"",
IF(AND('2.5 CAPEX'!$L36&lt;&gt;"x",'2.5 CAPEX'!$M36&lt;&gt;"x"),0,
IF($F33=0,0,
IF(CC$4&lt;'2.1 Kraftwerk allgemein'!$F$16,0,
IF(CC$4='2.1 Kraftwerk allgemein'!$F$16,'2.5 CAPEX'!$J36/$F33,
IF(CC$4&lt;'2.1 Kraftwerk allgemein'!$F$16+$F33,
('2.5 CAPEX'!$J36+SUM(OFFSET('2.5 CAPEX'!CH36,0,-MIN(MAX($F33-1-('2.1 Kraftwerk allgemein'!$F$16-'2.1 Kraftwerk allgemein'!$F$15+1),0),COLUMN(BT33)-1-('2.1 Kraftwerk allgemein'!$F$16-'2.1 Kraftwerk allgemein'!$F$15+1)),1,MIN(MAX($F33-('2.1 Kraftwerk allgemein'!$F$16-'2.1 Kraftwerk allgemein'!$F$15+1),1),COLUMN(BT33)-('2.1 Kraftwerk allgemein'!$F$16-'2.1 Kraftwerk allgemein'!$F$15+1)))))/$F33,
SUM(OFFSET('2.5 CAPEX'!CH36,0,-MIN($F33-1,COLUMN(BT33)-1),1,MIN($F33,COLUMN(BT33))))/$F33)))))),
IF(OR(ISNUMBER($D33)=FALSE,$F33=""),"",
IF(AND('2.5 CAPEX'!$L36&lt;&gt;"x",'2.5 CAPEX'!$M36&lt;&gt;"x"),0,
IF($F33=0,0,
IF(CC$4&lt;'2.1 Kraftwerk allgemein'!$F$16,0,
IF(CC$4='2.1 Kraftwerk allgemein'!$F$16,'2.5 CAPEX'!$J36/$F33,
IF(CC$4&lt;'2.1 Kraftwerk allgemein'!$F$16+$F33,
('2.5 CAPEX'!$J36+SUM(OFFSET('2.5 CAPEX'!CH36,0,-MIN(MAX($F33-1-('2.1 Kraftwerk allgemein'!$F$16-'1.1 Allgemein'!$I$22+1),0),COLUMN(BT33)-1-('2.1 Kraftwerk allgemein'!$F$16-'1.1 Allgemein'!$I$22+1)),1,MIN(MAX($F33-('2.1 Kraftwerk allgemein'!$F$16-'1.1 Allgemein'!$I$22+1),1),COLUMN(BT33)-('2.1 Kraftwerk allgemein'!$F$16-'1.1 Allgemein'!$I$22+1)))))/$F33,
SUM(OFFSET('2.5 CAPEX'!CH36,0,-MIN($F33-1,COLUMN(BT33)-1),1,MIN($F33,COLUMN(BT33))))/$F33)))))))</f>
        <v/>
      </c>
      <c r="CD33" s="199" t="str">
        <f ca="1">IF('2.1 Kraftwerk allgemein'!$F$15&lt;'1.1 Allgemein'!$I$22,
IF(OR(ISNUMBER($D33)=FALSE,$F33=""),"",
IF(AND('2.5 CAPEX'!$L36&lt;&gt;"x",'2.5 CAPEX'!$M36&lt;&gt;"x"),0,
IF($F33=0,0,
IF(CD$4&lt;'2.1 Kraftwerk allgemein'!$F$16,0,
IF(CD$4='2.1 Kraftwerk allgemein'!$F$16,'2.5 CAPEX'!$J36/$F33,
IF(CD$4&lt;'2.1 Kraftwerk allgemein'!$F$16+$F33,
('2.5 CAPEX'!$J36+SUM(OFFSET('2.5 CAPEX'!CI36,0,-MIN(MAX($F33-1-('2.1 Kraftwerk allgemein'!$F$16-'2.1 Kraftwerk allgemein'!$F$15+1),0),COLUMN(BU33)-1-('2.1 Kraftwerk allgemein'!$F$16-'2.1 Kraftwerk allgemein'!$F$15+1)),1,MIN(MAX($F33-('2.1 Kraftwerk allgemein'!$F$16-'2.1 Kraftwerk allgemein'!$F$15+1),1),COLUMN(BU33)-('2.1 Kraftwerk allgemein'!$F$16-'2.1 Kraftwerk allgemein'!$F$15+1)))))/$F33,
SUM(OFFSET('2.5 CAPEX'!CI36,0,-MIN($F33-1,COLUMN(BU33)-1),1,MIN($F33,COLUMN(BU33))))/$F33)))))),
IF(OR(ISNUMBER($D33)=FALSE,$F33=""),"",
IF(AND('2.5 CAPEX'!$L36&lt;&gt;"x",'2.5 CAPEX'!$M36&lt;&gt;"x"),0,
IF($F33=0,0,
IF(CD$4&lt;'2.1 Kraftwerk allgemein'!$F$16,0,
IF(CD$4='2.1 Kraftwerk allgemein'!$F$16,'2.5 CAPEX'!$J36/$F33,
IF(CD$4&lt;'2.1 Kraftwerk allgemein'!$F$16+$F33,
('2.5 CAPEX'!$J36+SUM(OFFSET('2.5 CAPEX'!CI36,0,-MIN(MAX($F33-1-('2.1 Kraftwerk allgemein'!$F$16-'1.1 Allgemein'!$I$22+1),0),COLUMN(BU33)-1-('2.1 Kraftwerk allgemein'!$F$16-'1.1 Allgemein'!$I$22+1)),1,MIN(MAX($F33-('2.1 Kraftwerk allgemein'!$F$16-'1.1 Allgemein'!$I$22+1),1),COLUMN(BU33)-('2.1 Kraftwerk allgemein'!$F$16-'1.1 Allgemein'!$I$22+1)))))/$F33,
SUM(OFFSET('2.5 CAPEX'!CI36,0,-MIN($F33-1,COLUMN(BU33)-1),1,MIN($F33,COLUMN(BU33))))/$F33)))))))</f>
        <v/>
      </c>
      <c r="CE33" s="199" t="str">
        <f ca="1">IF('2.1 Kraftwerk allgemein'!$F$15&lt;'1.1 Allgemein'!$I$22,
IF(OR(ISNUMBER($D33)=FALSE,$F33=""),"",
IF(AND('2.5 CAPEX'!$L36&lt;&gt;"x",'2.5 CAPEX'!$M36&lt;&gt;"x"),0,
IF($F33=0,0,
IF(CE$4&lt;'2.1 Kraftwerk allgemein'!$F$16,0,
IF(CE$4='2.1 Kraftwerk allgemein'!$F$16,'2.5 CAPEX'!$J36/$F33,
IF(CE$4&lt;'2.1 Kraftwerk allgemein'!$F$16+$F33,
('2.5 CAPEX'!$J36+SUM(OFFSET('2.5 CAPEX'!CJ36,0,-MIN(MAX($F33-1-('2.1 Kraftwerk allgemein'!$F$16-'2.1 Kraftwerk allgemein'!$F$15+1),0),COLUMN(BV33)-1-('2.1 Kraftwerk allgemein'!$F$16-'2.1 Kraftwerk allgemein'!$F$15+1)),1,MIN(MAX($F33-('2.1 Kraftwerk allgemein'!$F$16-'2.1 Kraftwerk allgemein'!$F$15+1),1),COLUMN(BV33)-('2.1 Kraftwerk allgemein'!$F$16-'2.1 Kraftwerk allgemein'!$F$15+1)))))/$F33,
SUM(OFFSET('2.5 CAPEX'!CJ36,0,-MIN($F33-1,COLUMN(BV33)-1),1,MIN($F33,COLUMN(BV33))))/$F33)))))),
IF(OR(ISNUMBER($D33)=FALSE,$F33=""),"",
IF(AND('2.5 CAPEX'!$L36&lt;&gt;"x",'2.5 CAPEX'!$M36&lt;&gt;"x"),0,
IF($F33=0,0,
IF(CE$4&lt;'2.1 Kraftwerk allgemein'!$F$16,0,
IF(CE$4='2.1 Kraftwerk allgemein'!$F$16,'2.5 CAPEX'!$J36/$F33,
IF(CE$4&lt;'2.1 Kraftwerk allgemein'!$F$16+$F33,
('2.5 CAPEX'!$J36+SUM(OFFSET('2.5 CAPEX'!CJ36,0,-MIN(MAX($F33-1-('2.1 Kraftwerk allgemein'!$F$16-'1.1 Allgemein'!$I$22+1),0),COLUMN(BV33)-1-('2.1 Kraftwerk allgemein'!$F$16-'1.1 Allgemein'!$I$22+1)),1,MIN(MAX($F33-('2.1 Kraftwerk allgemein'!$F$16-'1.1 Allgemein'!$I$22+1),1),COLUMN(BV33)-('2.1 Kraftwerk allgemein'!$F$16-'1.1 Allgemein'!$I$22+1)))))/$F33,
SUM(OFFSET('2.5 CAPEX'!CJ36,0,-MIN($F33-1,COLUMN(BV33)-1),1,MIN($F33,COLUMN(BV33))))/$F33)))))))</f>
        <v/>
      </c>
      <c r="CF33" s="199" t="str">
        <f ca="1">IF('2.1 Kraftwerk allgemein'!$F$15&lt;'1.1 Allgemein'!$I$22,
IF(OR(ISNUMBER($D33)=FALSE,$F33=""),"",
IF(AND('2.5 CAPEX'!$L36&lt;&gt;"x",'2.5 CAPEX'!$M36&lt;&gt;"x"),0,
IF($F33=0,0,
IF(CF$4&lt;'2.1 Kraftwerk allgemein'!$F$16,0,
IF(CF$4='2.1 Kraftwerk allgemein'!$F$16,'2.5 CAPEX'!$J36/$F33,
IF(CF$4&lt;'2.1 Kraftwerk allgemein'!$F$16+$F33,
('2.5 CAPEX'!$J36+SUM(OFFSET('2.5 CAPEX'!CK36,0,-MIN(MAX($F33-1-('2.1 Kraftwerk allgemein'!$F$16-'2.1 Kraftwerk allgemein'!$F$15+1),0),COLUMN(BW33)-1-('2.1 Kraftwerk allgemein'!$F$16-'2.1 Kraftwerk allgemein'!$F$15+1)),1,MIN(MAX($F33-('2.1 Kraftwerk allgemein'!$F$16-'2.1 Kraftwerk allgemein'!$F$15+1),1),COLUMN(BW33)-('2.1 Kraftwerk allgemein'!$F$16-'2.1 Kraftwerk allgemein'!$F$15+1)))))/$F33,
SUM(OFFSET('2.5 CAPEX'!CK36,0,-MIN($F33-1,COLUMN(BW33)-1),1,MIN($F33,COLUMN(BW33))))/$F33)))))),
IF(OR(ISNUMBER($D33)=FALSE,$F33=""),"",
IF(AND('2.5 CAPEX'!$L36&lt;&gt;"x",'2.5 CAPEX'!$M36&lt;&gt;"x"),0,
IF($F33=0,0,
IF(CF$4&lt;'2.1 Kraftwerk allgemein'!$F$16,0,
IF(CF$4='2.1 Kraftwerk allgemein'!$F$16,'2.5 CAPEX'!$J36/$F33,
IF(CF$4&lt;'2.1 Kraftwerk allgemein'!$F$16+$F33,
('2.5 CAPEX'!$J36+SUM(OFFSET('2.5 CAPEX'!CK36,0,-MIN(MAX($F33-1-('2.1 Kraftwerk allgemein'!$F$16-'1.1 Allgemein'!$I$22+1),0),COLUMN(BW33)-1-('2.1 Kraftwerk allgemein'!$F$16-'1.1 Allgemein'!$I$22+1)),1,MIN(MAX($F33-('2.1 Kraftwerk allgemein'!$F$16-'1.1 Allgemein'!$I$22+1),1),COLUMN(BW33)-('2.1 Kraftwerk allgemein'!$F$16-'1.1 Allgemein'!$I$22+1)))))/$F33,
SUM(OFFSET('2.5 CAPEX'!CK36,0,-MIN($F33-1,COLUMN(BW33)-1),1,MIN($F33,COLUMN(BW33))))/$F33)))))))</f>
        <v/>
      </c>
      <c r="CG33" s="199" t="str">
        <f ca="1">IF('2.1 Kraftwerk allgemein'!$F$15&lt;'1.1 Allgemein'!$I$22,
IF(OR(ISNUMBER($D33)=FALSE,$F33=""),"",
IF(AND('2.5 CAPEX'!$L36&lt;&gt;"x",'2.5 CAPEX'!$M36&lt;&gt;"x"),0,
IF($F33=0,0,
IF(CG$4&lt;'2.1 Kraftwerk allgemein'!$F$16,0,
IF(CG$4='2.1 Kraftwerk allgemein'!$F$16,'2.5 CAPEX'!$J36/$F33,
IF(CG$4&lt;'2.1 Kraftwerk allgemein'!$F$16+$F33,
('2.5 CAPEX'!$J36+SUM(OFFSET('2.5 CAPEX'!CL36,0,-MIN(MAX($F33-1-('2.1 Kraftwerk allgemein'!$F$16-'2.1 Kraftwerk allgemein'!$F$15+1),0),COLUMN(BX33)-1-('2.1 Kraftwerk allgemein'!$F$16-'2.1 Kraftwerk allgemein'!$F$15+1)),1,MIN(MAX($F33-('2.1 Kraftwerk allgemein'!$F$16-'2.1 Kraftwerk allgemein'!$F$15+1),1),COLUMN(BX33)-('2.1 Kraftwerk allgemein'!$F$16-'2.1 Kraftwerk allgemein'!$F$15+1)))))/$F33,
SUM(OFFSET('2.5 CAPEX'!CL36,0,-MIN($F33-1,COLUMN(BX33)-1),1,MIN($F33,COLUMN(BX33))))/$F33)))))),
IF(OR(ISNUMBER($D33)=FALSE,$F33=""),"",
IF(AND('2.5 CAPEX'!$L36&lt;&gt;"x",'2.5 CAPEX'!$M36&lt;&gt;"x"),0,
IF($F33=0,0,
IF(CG$4&lt;'2.1 Kraftwerk allgemein'!$F$16,0,
IF(CG$4='2.1 Kraftwerk allgemein'!$F$16,'2.5 CAPEX'!$J36/$F33,
IF(CG$4&lt;'2.1 Kraftwerk allgemein'!$F$16+$F33,
('2.5 CAPEX'!$J36+SUM(OFFSET('2.5 CAPEX'!CL36,0,-MIN(MAX($F33-1-('2.1 Kraftwerk allgemein'!$F$16-'1.1 Allgemein'!$I$22+1),0),COLUMN(BX33)-1-('2.1 Kraftwerk allgemein'!$F$16-'1.1 Allgemein'!$I$22+1)),1,MIN(MAX($F33-('2.1 Kraftwerk allgemein'!$F$16-'1.1 Allgemein'!$I$22+1),1),COLUMN(BX33)-('2.1 Kraftwerk allgemein'!$F$16-'1.1 Allgemein'!$I$22+1)))))/$F33,
SUM(OFFSET('2.5 CAPEX'!CL36,0,-MIN($F33-1,COLUMN(BX33)-1),1,MIN($F33,COLUMN(BX33))))/$F33)))))))</f>
        <v/>
      </c>
      <c r="CH33" s="199" t="str">
        <f ca="1">IF('2.1 Kraftwerk allgemein'!$F$15&lt;'1.1 Allgemein'!$I$22,
IF(OR(ISNUMBER($D33)=FALSE,$F33=""),"",
IF(AND('2.5 CAPEX'!$L36&lt;&gt;"x",'2.5 CAPEX'!$M36&lt;&gt;"x"),0,
IF($F33=0,0,
IF(CH$4&lt;'2.1 Kraftwerk allgemein'!$F$16,0,
IF(CH$4='2.1 Kraftwerk allgemein'!$F$16,'2.5 CAPEX'!$J36/$F33,
IF(CH$4&lt;'2.1 Kraftwerk allgemein'!$F$16+$F33,
('2.5 CAPEX'!$J36+SUM(OFFSET('2.5 CAPEX'!CM36,0,-MIN(MAX($F33-1-('2.1 Kraftwerk allgemein'!$F$16-'2.1 Kraftwerk allgemein'!$F$15+1),0),COLUMN(BY33)-1-('2.1 Kraftwerk allgemein'!$F$16-'2.1 Kraftwerk allgemein'!$F$15+1)),1,MIN(MAX($F33-('2.1 Kraftwerk allgemein'!$F$16-'2.1 Kraftwerk allgemein'!$F$15+1),1),COLUMN(BY33)-('2.1 Kraftwerk allgemein'!$F$16-'2.1 Kraftwerk allgemein'!$F$15+1)))))/$F33,
SUM(OFFSET('2.5 CAPEX'!CM36,0,-MIN($F33-1,COLUMN(BY33)-1),1,MIN($F33,COLUMN(BY33))))/$F33)))))),
IF(OR(ISNUMBER($D33)=FALSE,$F33=""),"",
IF(AND('2.5 CAPEX'!$L36&lt;&gt;"x",'2.5 CAPEX'!$M36&lt;&gt;"x"),0,
IF($F33=0,0,
IF(CH$4&lt;'2.1 Kraftwerk allgemein'!$F$16,0,
IF(CH$4='2.1 Kraftwerk allgemein'!$F$16,'2.5 CAPEX'!$J36/$F33,
IF(CH$4&lt;'2.1 Kraftwerk allgemein'!$F$16+$F33,
('2.5 CAPEX'!$J36+SUM(OFFSET('2.5 CAPEX'!CM36,0,-MIN(MAX($F33-1-('2.1 Kraftwerk allgemein'!$F$16-'1.1 Allgemein'!$I$22+1),0),COLUMN(BY33)-1-('2.1 Kraftwerk allgemein'!$F$16-'1.1 Allgemein'!$I$22+1)),1,MIN(MAX($F33-('2.1 Kraftwerk allgemein'!$F$16-'1.1 Allgemein'!$I$22+1),1),COLUMN(BY33)-('2.1 Kraftwerk allgemein'!$F$16-'1.1 Allgemein'!$I$22+1)))))/$F33,
SUM(OFFSET('2.5 CAPEX'!CM36,0,-MIN($F33-1,COLUMN(BY33)-1),1,MIN($F33,COLUMN(BY33))))/$F33)))))))</f>
        <v/>
      </c>
      <c r="CI33" s="199" t="str">
        <f ca="1">IF('2.1 Kraftwerk allgemein'!$F$15&lt;'1.1 Allgemein'!$I$22,
IF(OR(ISNUMBER($D33)=FALSE,$F33=""),"",
IF(AND('2.5 CAPEX'!$L36&lt;&gt;"x",'2.5 CAPEX'!$M36&lt;&gt;"x"),0,
IF($F33=0,0,
IF(CI$4&lt;'2.1 Kraftwerk allgemein'!$F$16,0,
IF(CI$4='2.1 Kraftwerk allgemein'!$F$16,'2.5 CAPEX'!$J36/$F33,
IF(CI$4&lt;'2.1 Kraftwerk allgemein'!$F$16+$F33,
('2.5 CAPEX'!$J36+SUM(OFFSET('2.5 CAPEX'!CN36,0,-MIN(MAX($F33-1-('2.1 Kraftwerk allgemein'!$F$16-'2.1 Kraftwerk allgemein'!$F$15+1),0),COLUMN(BZ33)-1-('2.1 Kraftwerk allgemein'!$F$16-'2.1 Kraftwerk allgemein'!$F$15+1)),1,MIN(MAX($F33-('2.1 Kraftwerk allgemein'!$F$16-'2.1 Kraftwerk allgemein'!$F$15+1),1),COLUMN(BZ33)-('2.1 Kraftwerk allgemein'!$F$16-'2.1 Kraftwerk allgemein'!$F$15+1)))))/$F33,
SUM(OFFSET('2.5 CAPEX'!CN36,0,-MIN($F33-1,COLUMN(BZ33)-1),1,MIN($F33,COLUMN(BZ33))))/$F33)))))),
IF(OR(ISNUMBER($D33)=FALSE,$F33=""),"",
IF(AND('2.5 CAPEX'!$L36&lt;&gt;"x",'2.5 CAPEX'!$M36&lt;&gt;"x"),0,
IF($F33=0,0,
IF(CI$4&lt;'2.1 Kraftwerk allgemein'!$F$16,0,
IF(CI$4='2.1 Kraftwerk allgemein'!$F$16,'2.5 CAPEX'!$J36/$F33,
IF(CI$4&lt;'2.1 Kraftwerk allgemein'!$F$16+$F33,
('2.5 CAPEX'!$J36+SUM(OFFSET('2.5 CAPEX'!CN36,0,-MIN(MAX($F33-1-('2.1 Kraftwerk allgemein'!$F$16-'1.1 Allgemein'!$I$22+1),0),COLUMN(BZ33)-1-('2.1 Kraftwerk allgemein'!$F$16-'1.1 Allgemein'!$I$22+1)),1,MIN(MAX($F33-('2.1 Kraftwerk allgemein'!$F$16-'1.1 Allgemein'!$I$22+1),1),COLUMN(BZ33)-('2.1 Kraftwerk allgemein'!$F$16-'1.1 Allgemein'!$I$22+1)))))/$F33,
SUM(OFFSET('2.5 CAPEX'!CN36,0,-MIN($F33-1,COLUMN(BZ33)-1),1,MIN($F33,COLUMN(BZ33))))/$F33)))))))</f>
        <v/>
      </c>
      <c r="CJ33" s="199" t="str">
        <f ca="1">IF('2.1 Kraftwerk allgemein'!$F$15&lt;'1.1 Allgemein'!$I$22,
IF(OR(ISNUMBER($D33)=FALSE,$F33=""),"",
IF(AND('2.5 CAPEX'!$L36&lt;&gt;"x",'2.5 CAPEX'!$M36&lt;&gt;"x"),0,
IF($F33=0,0,
IF(CJ$4&lt;'2.1 Kraftwerk allgemein'!$F$16,0,
IF(CJ$4='2.1 Kraftwerk allgemein'!$F$16,'2.5 CAPEX'!$J36/$F33,
IF(CJ$4&lt;'2.1 Kraftwerk allgemein'!$F$16+$F33,
('2.5 CAPEX'!$J36+SUM(OFFSET('2.5 CAPEX'!CO36,0,-MIN(MAX($F33-1-('2.1 Kraftwerk allgemein'!$F$16-'2.1 Kraftwerk allgemein'!$F$15+1),0),COLUMN(CA33)-1-('2.1 Kraftwerk allgemein'!$F$16-'2.1 Kraftwerk allgemein'!$F$15+1)),1,MIN(MAX($F33-('2.1 Kraftwerk allgemein'!$F$16-'2.1 Kraftwerk allgemein'!$F$15+1),1),COLUMN(CA33)-('2.1 Kraftwerk allgemein'!$F$16-'2.1 Kraftwerk allgemein'!$F$15+1)))))/$F33,
SUM(OFFSET('2.5 CAPEX'!CO36,0,-MIN($F33-1,COLUMN(CA33)-1),1,MIN($F33,COLUMN(CA33))))/$F33)))))),
IF(OR(ISNUMBER($D33)=FALSE,$F33=""),"",
IF(AND('2.5 CAPEX'!$L36&lt;&gt;"x",'2.5 CAPEX'!$M36&lt;&gt;"x"),0,
IF($F33=0,0,
IF(CJ$4&lt;'2.1 Kraftwerk allgemein'!$F$16,0,
IF(CJ$4='2.1 Kraftwerk allgemein'!$F$16,'2.5 CAPEX'!$J36/$F33,
IF(CJ$4&lt;'2.1 Kraftwerk allgemein'!$F$16+$F33,
('2.5 CAPEX'!$J36+SUM(OFFSET('2.5 CAPEX'!CO36,0,-MIN(MAX($F33-1-('2.1 Kraftwerk allgemein'!$F$16-'1.1 Allgemein'!$I$22+1),0),COLUMN(CA33)-1-('2.1 Kraftwerk allgemein'!$F$16-'1.1 Allgemein'!$I$22+1)),1,MIN(MAX($F33-('2.1 Kraftwerk allgemein'!$F$16-'1.1 Allgemein'!$I$22+1),1),COLUMN(CA33)-('2.1 Kraftwerk allgemein'!$F$16-'1.1 Allgemein'!$I$22+1)))))/$F33,
SUM(OFFSET('2.5 CAPEX'!CO36,0,-MIN($F33-1,COLUMN(CA33)-1),1,MIN($F33,COLUMN(CA33))))/$F33)))))))</f>
        <v/>
      </c>
      <c r="CK33" s="199" t="str">
        <f ca="1">IF('2.1 Kraftwerk allgemein'!$F$15&lt;'1.1 Allgemein'!$I$22,
IF(OR(ISNUMBER($D33)=FALSE,$F33=""),"",
IF(AND('2.5 CAPEX'!$L36&lt;&gt;"x",'2.5 CAPEX'!$M36&lt;&gt;"x"),0,
IF($F33=0,0,
IF(CK$4&lt;'2.1 Kraftwerk allgemein'!$F$16,0,
IF(CK$4='2.1 Kraftwerk allgemein'!$F$16,'2.5 CAPEX'!$J36/$F33,
IF(CK$4&lt;'2.1 Kraftwerk allgemein'!$F$16+$F33,
('2.5 CAPEX'!$J36+SUM(OFFSET('2.5 CAPEX'!CP36,0,-MIN(MAX($F33-1-('2.1 Kraftwerk allgemein'!$F$16-'2.1 Kraftwerk allgemein'!$F$15+1),0),COLUMN(CB33)-1-('2.1 Kraftwerk allgemein'!$F$16-'2.1 Kraftwerk allgemein'!$F$15+1)),1,MIN(MAX($F33-('2.1 Kraftwerk allgemein'!$F$16-'2.1 Kraftwerk allgemein'!$F$15+1),1),COLUMN(CB33)-('2.1 Kraftwerk allgemein'!$F$16-'2.1 Kraftwerk allgemein'!$F$15+1)))))/$F33,
SUM(OFFSET('2.5 CAPEX'!CP36,0,-MIN($F33-1,COLUMN(CB33)-1),1,MIN($F33,COLUMN(CB33))))/$F33)))))),
IF(OR(ISNUMBER($D33)=FALSE,$F33=""),"",
IF(AND('2.5 CAPEX'!$L36&lt;&gt;"x",'2.5 CAPEX'!$M36&lt;&gt;"x"),0,
IF($F33=0,0,
IF(CK$4&lt;'2.1 Kraftwerk allgemein'!$F$16,0,
IF(CK$4='2.1 Kraftwerk allgemein'!$F$16,'2.5 CAPEX'!$J36/$F33,
IF(CK$4&lt;'2.1 Kraftwerk allgemein'!$F$16+$F33,
('2.5 CAPEX'!$J36+SUM(OFFSET('2.5 CAPEX'!CP36,0,-MIN(MAX($F33-1-('2.1 Kraftwerk allgemein'!$F$16-'1.1 Allgemein'!$I$22+1),0),COLUMN(CB33)-1-('2.1 Kraftwerk allgemein'!$F$16-'1.1 Allgemein'!$I$22+1)),1,MIN(MAX($F33-('2.1 Kraftwerk allgemein'!$F$16-'1.1 Allgemein'!$I$22+1),1),COLUMN(CB33)-('2.1 Kraftwerk allgemein'!$F$16-'1.1 Allgemein'!$I$22+1)))))/$F33,
SUM(OFFSET('2.5 CAPEX'!CP36,0,-MIN($F33-1,COLUMN(CB33)-1),1,MIN($F33,COLUMN(CB33))))/$F33)))))))</f>
        <v/>
      </c>
      <c r="CL33" s="199" t="str">
        <f ca="1">IF('2.1 Kraftwerk allgemein'!$F$15&lt;'1.1 Allgemein'!$I$22,
IF(OR(ISNUMBER($D33)=FALSE,$F33=""),"",
IF(AND('2.5 CAPEX'!$L36&lt;&gt;"x",'2.5 CAPEX'!$M36&lt;&gt;"x"),0,
IF($F33=0,0,
IF(CL$4&lt;'2.1 Kraftwerk allgemein'!$F$16,0,
IF(CL$4='2.1 Kraftwerk allgemein'!$F$16,'2.5 CAPEX'!$J36/$F33,
IF(CL$4&lt;'2.1 Kraftwerk allgemein'!$F$16+$F33,
('2.5 CAPEX'!$J36+SUM(OFFSET('2.5 CAPEX'!CQ36,0,-MIN(MAX($F33-1-('2.1 Kraftwerk allgemein'!$F$16-'2.1 Kraftwerk allgemein'!$F$15+1),0),COLUMN(CC33)-1-('2.1 Kraftwerk allgemein'!$F$16-'2.1 Kraftwerk allgemein'!$F$15+1)),1,MIN(MAX($F33-('2.1 Kraftwerk allgemein'!$F$16-'2.1 Kraftwerk allgemein'!$F$15+1),1),COLUMN(CC33)-('2.1 Kraftwerk allgemein'!$F$16-'2.1 Kraftwerk allgemein'!$F$15+1)))))/$F33,
SUM(OFFSET('2.5 CAPEX'!CQ36,0,-MIN($F33-1,COLUMN(CC33)-1),1,MIN($F33,COLUMN(CC33))))/$F33)))))),
IF(OR(ISNUMBER($D33)=FALSE,$F33=""),"",
IF(AND('2.5 CAPEX'!$L36&lt;&gt;"x",'2.5 CAPEX'!$M36&lt;&gt;"x"),0,
IF($F33=0,0,
IF(CL$4&lt;'2.1 Kraftwerk allgemein'!$F$16,0,
IF(CL$4='2.1 Kraftwerk allgemein'!$F$16,'2.5 CAPEX'!$J36/$F33,
IF(CL$4&lt;'2.1 Kraftwerk allgemein'!$F$16+$F33,
('2.5 CAPEX'!$J36+SUM(OFFSET('2.5 CAPEX'!CQ36,0,-MIN(MAX($F33-1-('2.1 Kraftwerk allgemein'!$F$16-'1.1 Allgemein'!$I$22+1),0),COLUMN(CC33)-1-('2.1 Kraftwerk allgemein'!$F$16-'1.1 Allgemein'!$I$22+1)),1,MIN(MAX($F33-('2.1 Kraftwerk allgemein'!$F$16-'1.1 Allgemein'!$I$22+1),1),COLUMN(CC33)-('2.1 Kraftwerk allgemein'!$F$16-'1.1 Allgemein'!$I$22+1)))))/$F33,
SUM(OFFSET('2.5 CAPEX'!CQ36,0,-MIN($F33-1,COLUMN(CC33)-1),1,MIN($F33,COLUMN(CC33))))/$F33)))))))</f>
        <v/>
      </c>
      <c r="CM33" s="199" t="str">
        <f ca="1">IF('2.1 Kraftwerk allgemein'!$F$15&lt;'1.1 Allgemein'!$I$22,
IF(OR(ISNUMBER($D33)=FALSE,$F33=""),"",
IF(AND('2.5 CAPEX'!$L36&lt;&gt;"x",'2.5 CAPEX'!$M36&lt;&gt;"x"),0,
IF($F33=0,0,
IF(CM$4&lt;'2.1 Kraftwerk allgemein'!$F$16,0,
IF(CM$4='2.1 Kraftwerk allgemein'!$F$16,'2.5 CAPEX'!$J36/$F33,
IF(CM$4&lt;'2.1 Kraftwerk allgemein'!$F$16+$F33,
('2.5 CAPEX'!$J36+SUM(OFFSET('2.5 CAPEX'!CR36,0,-MIN(MAX($F33-1-('2.1 Kraftwerk allgemein'!$F$16-'2.1 Kraftwerk allgemein'!$F$15+1),0),COLUMN(CD33)-1-('2.1 Kraftwerk allgemein'!$F$16-'2.1 Kraftwerk allgemein'!$F$15+1)),1,MIN(MAX($F33-('2.1 Kraftwerk allgemein'!$F$16-'2.1 Kraftwerk allgemein'!$F$15+1),1),COLUMN(CD33)-('2.1 Kraftwerk allgemein'!$F$16-'2.1 Kraftwerk allgemein'!$F$15+1)))))/$F33,
SUM(OFFSET('2.5 CAPEX'!CR36,0,-MIN($F33-1,COLUMN(CD33)-1),1,MIN($F33,COLUMN(CD33))))/$F33)))))),
IF(OR(ISNUMBER($D33)=FALSE,$F33=""),"",
IF(AND('2.5 CAPEX'!$L36&lt;&gt;"x",'2.5 CAPEX'!$M36&lt;&gt;"x"),0,
IF($F33=0,0,
IF(CM$4&lt;'2.1 Kraftwerk allgemein'!$F$16,0,
IF(CM$4='2.1 Kraftwerk allgemein'!$F$16,'2.5 CAPEX'!$J36/$F33,
IF(CM$4&lt;'2.1 Kraftwerk allgemein'!$F$16+$F33,
('2.5 CAPEX'!$J36+SUM(OFFSET('2.5 CAPEX'!CR36,0,-MIN(MAX($F33-1-('2.1 Kraftwerk allgemein'!$F$16-'1.1 Allgemein'!$I$22+1),0),COLUMN(CD33)-1-('2.1 Kraftwerk allgemein'!$F$16-'1.1 Allgemein'!$I$22+1)),1,MIN(MAX($F33-('2.1 Kraftwerk allgemein'!$F$16-'1.1 Allgemein'!$I$22+1),1),COLUMN(CD33)-('2.1 Kraftwerk allgemein'!$F$16-'1.1 Allgemein'!$I$22+1)))))/$F33,
SUM(OFFSET('2.5 CAPEX'!CR36,0,-MIN($F33-1,COLUMN(CD33)-1),1,MIN($F33,COLUMN(CD33))))/$F33)))))))</f>
        <v/>
      </c>
      <c r="CN33" s="199" t="str">
        <f ca="1">IF('2.1 Kraftwerk allgemein'!$F$15&lt;'1.1 Allgemein'!$I$22,
IF(OR(ISNUMBER($D33)=FALSE,$F33=""),"",
IF(AND('2.5 CAPEX'!$L36&lt;&gt;"x",'2.5 CAPEX'!$M36&lt;&gt;"x"),0,
IF($F33=0,0,
IF(CN$4&lt;'2.1 Kraftwerk allgemein'!$F$16,0,
IF(CN$4='2.1 Kraftwerk allgemein'!$F$16,'2.5 CAPEX'!$J36/$F33,
IF(CN$4&lt;'2.1 Kraftwerk allgemein'!$F$16+$F33,
('2.5 CAPEX'!$J36+SUM(OFFSET('2.5 CAPEX'!CS36,0,-MIN(MAX($F33-1-('2.1 Kraftwerk allgemein'!$F$16-'2.1 Kraftwerk allgemein'!$F$15+1),0),COLUMN(CE33)-1-('2.1 Kraftwerk allgemein'!$F$16-'2.1 Kraftwerk allgemein'!$F$15+1)),1,MIN(MAX($F33-('2.1 Kraftwerk allgemein'!$F$16-'2.1 Kraftwerk allgemein'!$F$15+1),1),COLUMN(CE33)-('2.1 Kraftwerk allgemein'!$F$16-'2.1 Kraftwerk allgemein'!$F$15+1)))))/$F33,
SUM(OFFSET('2.5 CAPEX'!CS36,0,-MIN($F33-1,COLUMN(CE33)-1),1,MIN($F33,COLUMN(CE33))))/$F33)))))),
IF(OR(ISNUMBER($D33)=FALSE,$F33=""),"",
IF(AND('2.5 CAPEX'!$L36&lt;&gt;"x",'2.5 CAPEX'!$M36&lt;&gt;"x"),0,
IF($F33=0,0,
IF(CN$4&lt;'2.1 Kraftwerk allgemein'!$F$16,0,
IF(CN$4='2.1 Kraftwerk allgemein'!$F$16,'2.5 CAPEX'!$J36/$F33,
IF(CN$4&lt;'2.1 Kraftwerk allgemein'!$F$16+$F33,
('2.5 CAPEX'!$J36+SUM(OFFSET('2.5 CAPEX'!CS36,0,-MIN(MAX($F33-1-('2.1 Kraftwerk allgemein'!$F$16-'1.1 Allgemein'!$I$22+1),0),COLUMN(CE33)-1-('2.1 Kraftwerk allgemein'!$F$16-'1.1 Allgemein'!$I$22+1)),1,MIN(MAX($F33-('2.1 Kraftwerk allgemein'!$F$16-'1.1 Allgemein'!$I$22+1),1),COLUMN(CE33)-('2.1 Kraftwerk allgemein'!$F$16-'1.1 Allgemein'!$I$22+1)))))/$F33,
SUM(OFFSET('2.5 CAPEX'!CS36,0,-MIN($F33-1,COLUMN(CE33)-1),1,MIN($F33,COLUMN(CE33))))/$F33)))))))</f>
        <v/>
      </c>
      <c r="CO33" s="199" t="str">
        <f ca="1">IF('2.1 Kraftwerk allgemein'!$F$15&lt;'1.1 Allgemein'!$I$22,
IF(OR(ISNUMBER($D33)=FALSE,$F33=""),"",
IF(AND('2.5 CAPEX'!$L36&lt;&gt;"x",'2.5 CAPEX'!$M36&lt;&gt;"x"),0,
IF($F33=0,0,
IF(CO$4&lt;'2.1 Kraftwerk allgemein'!$F$16,0,
IF(CO$4='2.1 Kraftwerk allgemein'!$F$16,'2.5 CAPEX'!$J36/$F33,
IF(CO$4&lt;'2.1 Kraftwerk allgemein'!$F$16+$F33,
('2.5 CAPEX'!$J36+SUM(OFFSET('2.5 CAPEX'!CT36,0,-MIN(MAX($F33-1-('2.1 Kraftwerk allgemein'!$F$16-'2.1 Kraftwerk allgemein'!$F$15+1),0),COLUMN(CF33)-1-('2.1 Kraftwerk allgemein'!$F$16-'2.1 Kraftwerk allgemein'!$F$15+1)),1,MIN(MAX($F33-('2.1 Kraftwerk allgemein'!$F$16-'2.1 Kraftwerk allgemein'!$F$15+1),1),COLUMN(CF33)-('2.1 Kraftwerk allgemein'!$F$16-'2.1 Kraftwerk allgemein'!$F$15+1)))))/$F33,
SUM(OFFSET('2.5 CAPEX'!CT36,0,-MIN($F33-1,COLUMN(CF33)-1),1,MIN($F33,COLUMN(CF33))))/$F33)))))),
IF(OR(ISNUMBER($D33)=FALSE,$F33=""),"",
IF(AND('2.5 CAPEX'!$L36&lt;&gt;"x",'2.5 CAPEX'!$M36&lt;&gt;"x"),0,
IF($F33=0,0,
IF(CO$4&lt;'2.1 Kraftwerk allgemein'!$F$16,0,
IF(CO$4='2.1 Kraftwerk allgemein'!$F$16,'2.5 CAPEX'!$J36/$F33,
IF(CO$4&lt;'2.1 Kraftwerk allgemein'!$F$16+$F33,
('2.5 CAPEX'!$J36+SUM(OFFSET('2.5 CAPEX'!CT36,0,-MIN(MAX($F33-1-('2.1 Kraftwerk allgemein'!$F$16-'1.1 Allgemein'!$I$22+1),0),COLUMN(CF33)-1-('2.1 Kraftwerk allgemein'!$F$16-'1.1 Allgemein'!$I$22+1)),1,MIN(MAX($F33-('2.1 Kraftwerk allgemein'!$F$16-'1.1 Allgemein'!$I$22+1),1),COLUMN(CF33)-('2.1 Kraftwerk allgemein'!$F$16-'1.1 Allgemein'!$I$22+1)))))/$F33,
SUM(OFFSET('2.5 CAPEX'!CT36,0,-MIN($F33-1,COLUMN(CF33)-1),1,MIN($F33,COLUMN(CF33))))/$F33)))))))</f>
        <v/>
      </c>
      <c r="CP33" s="199" t="str">
        <f ca="1">IF('2.1 Kraftwerk allgemein'!$F$15&lt;'1.1 Allgemein'!$I$22,
IF(OR(ISNUMBER($D33)=FALSE,$F33=""),"",
IF(AND('2.5 CAPEX'!$L36&lt;&gt;"x",'2.5 CAPEX'!$M36&lt;&gt;"x"),0,
IF($F33=0,0,
IF(CP$4&lt;'2.1 Kraftwerk allgemein'!$F$16,0,
IF(CP$4='2.1 Kraftwerk allgemein'!$F$16,'2.5 CAPEX'!$J36/$F33,
IF(CP$4&lt;'2.1 Kraftwerk allgemein'!$F$16+$F33,
('2.5 CAPEX'!$J36+SUM(OFFSET('2.5 CAPEX'!CU36,0,-MIN(MAX($F33-1-('2.1 Kraftwerk allgemein'!$F$16-'2.1 Kraftwerk allgemein'!$F$15+1),0),COLUMN(CG33)-1-('2.1 Kraftwerk allgemein'!$F$16-'2.1 Kraftwerk allgemein'!$F$15+1)),1,MIN(MAX($F33-('2.1 Kraftwerk allgemein'!$F$16-'2.1 Kraftwerk allgemein'!$F$15+1),1),COLUMN(CG33)-('2.1 Kraftwerk allgemein'!$F$16-'2.1 Kraftwerk allgemein'!$F$15+1)))))/$F33,
SUM(OFFSET('2.5 CAPEX'!CU36,0,-MIN($F33-1,COLUMN(CG33)-1),1,MIN($F33,COLUMN(CG33))))/$F33)))))),
IF(OR(ISNUMBER($D33)=FALSE,$F33=""),"",
IF(AND('2.5 CAPEX'!$L36&lt;&gt;"x",'2.5 CAPEX'!$M36&lt;&gt;"x"),0,
IF($F33=0,0,
IF(CP$4&lt;'2.1 Kraftwerk allgemein'!$F$16,0,
IF(CP$4='2.1 Kraftwerk allgemein'!$F$16,'2.5 CAPEX'!$J36/$F33,
IF(CP$4&lt;'2.1 Kraftwerk allgemein'!$F$16+$F33,
('2.5 CAPEX'!$J36+SUM(OFFSET('2.5 CAPEX'!CU36,0,-MIN(MAX($F33-1-('2.1 Kraftwerk allgemein'!$F$16-'1.1 Allgemein'!$I$22+1),0),COLUMN(CG33)-1-('2.1 Kraftwerk allgemein'!$F$16-'1.1 Allgemein'!$I$22+1)),1,MIN(MAX($F33-('2.1 Kraftwerk allgemein'!$F$16-'1.1 Allgemein'!$I$22+1),1),COLUMN(CG33)-('2.1 Kraftwerk allgemein'!$F$16-'1.1 Allgemein'!$I$22+1)))))/$F33,
SUM(OFFSET('2.5 CAPEX'!CU36,0,-MIN($F33-1,COLUMN(CG33)-1),1,MIN($F33,COLUMN(CG33))))/$F33)))))))</f>
        <v/>
      </c>
      <c r="CQ33" s="199" t="str">
        <f ca="1">IF('2.1 Kraftwerk allgemein'!$F$15&lt;'1.1 Allgemein'!$I$22,
IF(OR(ISNUMBER($D33)=FALSE,$F33=""),"",
IF(AND('2.5 CAPEX'!$L36&lt;&gt;"x",'2.5 CAPEX'!$M36&lt;&gt;"x"),0,
IF($F33=0,0,
IF(CQ$4&lt;'2.1 Kraftwerk allgemein'!$F$16,0,
IF(CQ$4='2.1 Kraftwerk allgemein'!$F$16,'2.5 CAPEX'!$J36/$F33,
IF(CQ$4&lt;'2.1 Kraftwerk allgemein'!$F$16+$F33,
('2.5 CAPEX'!$J36+SUM(OFFSET('2.5 CAPEX'!CV36,0,-MIN(MAX($F33-1-('2.1 Kraftwerk allgemein'!$F$16-'2.1 Kraftwerk allgemein'!$F$15+1),0),COLUMN(CH33)-1-('2.1 Kraftwerk allgemein'!$F$16-'2.1 Kraftwerk allgemein'!$F$15+1)),1,MIN(MAX($F33-('2.1 Kraftwerk allgemein'!$F$16-'2.1 Kraftwerk allgemein'!$F$15+1),1),COLUMN(CH33)-('2.1 Kraftwerk allgemein'!$F$16-'2.1 Kraftwerk allgemein'!$F$15+1)))))/$F33,
SUM(OFFSET('2.5 CAPEX'!CV36,0,-MIN($F33-1,COLUMN(CH33)-1),1,MIN($F33,COLUMN(CH33))))/$F33)))))),
IF(OR(ISNUMBER($D33)=FALSE,$F33=""),"",
IF(AND('2.5 CAPEX'!$L36&lt;&gt;"x",'2.5 CAPEX'!$M36&lt;&gt;"x"),0,
IF($F33=0,0,
IF(CQ$4&lt;'2.1 Kraftwerk allgemein'!$F$16,0,
IF(CQ$4='2.1 Kraftwerk allgemein'!$F$16,'2.5 CAPEX'!$J36/$F33,
IF(CQ$4&lt;'2.1 Kraftwerk allgemein'!$F$16+$F33,
('2.5 CAPEX'!$J36+SUM(OFFSET('2.5 CAPEX'!CV36,0,-MIN(MAX($F33-1-('2.1 Kraftwerk allgemein'!$F$16-'1.1 Allgemein'!$I$22+1),0),COLUMN(CH33)-1-('2.1 Kraftwerk allgemein'!$F$16-'1.1 Allgemein'!$I$22+1)),1,MIN(MAX($F33-('2.1 Kraftwerk allgemein'!$F$16-'1.1 Allgemein'!$I$22+1),1),COLUMN(CH33)-('2.1 Kraftwerk allgemein'!$F$16-'1.1 Allgemein'!$I$22+1)))))/$F33,
SUM(OFFSET('2.5 CAPEX'!CV36,0,-MIN($F33-1,COLUMN(CH33)-1),1,MIN($F33,COLUMN(CH33))))/$F33)))))))</f>
        <v/>
      </c>
      <c r="CR33" s="199" t="str">
        <f ca="1">IF('2.1 Kraftwerk allgemein'!$F$15&lt;'1.1 Allgemein'!$I$22,
IF(OR(ISNUMBER($D33)=FALSE,$F33=""),"",
IF(AND('2.5 CAPEX'!$L36&lt;&gt;"x",'2.5 CAPEX'!$M36&lt;&gt;"x"),0,
IF($F33=0,0,
IF(CR$4&lt;'2.1 Kraftwerk allgemein'!$F$16,0,
IF(CR$4='2.1 Kraftwerk allgemein'!$F$16,'2.5 CAPEX'!$J36/$F33,
IF(CR$4&lt;'2.1 Kraftwerk allgemein'!$F$16+$F33,
('2.5 CAPEX'!$J36+SUM(OFFSET('2.5 CAPEX'!CW36,0,-MIN(MAX($F33-1-('2.1 Kraftwerk allgemein'!$F$16-'2.1 Kraftwerk allgemein'!$F$15+1),0),COLUMN(CI33)-1-('2.1 Kraftwerk allgemein'!$F$16-'2.1 Kraftwerk allgemein'!$F$15+1)),1,MIN(MAX($F33-('2.1 Kraftwerk allgemein'!$F$16-'2.1 Kraftwerk allgemein'!$F$15+1),1),COLUMN(CI33)-('2.1 Kraftwerk allgemein'!$F$16-'2.1 Kraftwerk allgemein'!$F$15+1)))))/$F33,
SUM(OFFSET('2.5 CAPEX'!CW36,0,-MIN($F33-1,COLUMN(CI33)-1),1,MIN($F33,COLUMN(CI33))))/$F33)))))),
IF(OR(ISNUMBER($D33)=FALSE,$F33=""),"",
IF(AND('2.5 CAPEX'!$L36&lt;&gt;"x",'2.5 CAPEX'!$M36&lt;&gt;"x"),0,
IF($F33=0,0,
IF(CR$4&lt;'2.1 Kraftwerk allgemein'!$F$16,0,
IF(CR$4='2.1 Kraftwerk allgemein'!$F$16,'2.5 CAPEX'!$J36/$F33,
IF(CR$4&lt;'2.1 Kraftwerk allgemein'!$F$16+$F33,
('2.5 CAPEX'!$J36+SUM(OFFSET('2.5 CAPEX'!CW36,0,-MIN(MAX($F33-1-('2.1 Kraftwerk allgemein'!$F$16-'1.1 Allgemein'!$I$22+1),0),COLUMN(CI33)-1-('2.1 Kraftwerk allgemein'!$F$16-'1.1 Allgemein'!$I$22+1)),1,MIN(MAX($F33-('2.1 Kraftwerk allgemein'!$F$16-'1.1 Allgemein'!$I$22+1),1),COLUMN(CI33)-('2.1 Kraftwerk allgemein'!$F$16-'1.1 Allgemein'!$I$22+1)))))/$F33,
SUM(OFFSET('2.5 CAPEX'!CW36,0,-MIN($F33-1,COLUMN(CI33)-1),1,MIN($F33,COLUMN(CI33))))/$F33)))))))</f>
        <v/>
      </c>
      <c r="CS33" s="199" t="str">
        <f ca="1">IF('2.1 Kraftwerk allgemein'!$F$15&lt;'1.1 Allgemein'!$I$22,
IF(OR(ISNUMBER($D33)=FALSE,$F33=""),"",
IF(AND('2.5 CAPEX'!$L36&lt;&gt;"x",'2.5 CAPEX'!$M36&lt;&gt;"x"),0,
IF($F33=0,0,
IF(CS$4&lt;'2.1 Kraftwerk allgemein'!$F$16,0,
IF(CS$4='2.1 Kraftwerk allgemein'!$F$16,'2.5 CAPEX'!$J36/$F33,
IF(CS$4&lt;'2.1 Kraftwerk allgemein'!$F$16+$F33,
('2.5 CAPEX'!$J36+SUM(OFFSET('2.5 CAPEX'!CX36,0,-MIN(MAX($F33-1-('2.1 Kraftwerk allgemein'!$F$16-'2.1 Kraftwerk allgemein'!$F$15+1),0),COLUMN(CJ33)-1-('2.1 Kraftwerk allgemein'!$F$16-'2.1 Kraftwerk allgemein'!$F$15+1)),1,MIN(MAX($F33-('2.1 Kraftwerk allgemein'!$F$16-'2.1 Kraftwerk allgemein'!$F$15+1),1),COLUMN(CJ33)-('2.1 Kraftwerk allgemein'!$F$16-'2.1 Kraftwerk allgemein'!$F$15+1)))))/$F33,
SUM(OFFSET('2.5 CAPEX'!CX36,0,-MIN($F33-1,COLUMN(CJ33)-1),1,MIN($F33,COLUMN(CJ33))))/$F33)))))),
IF(OR(ISNUMBER($D33)=FALSE,$F33=""),"",
IF(AND('2.5 CAPEX'!$L36&lt;&gt;"x",'2.5 CAPEX'!$M36&lt;&gt;"x"),0,
IF($F33=0,0,
IF(CS$4&lt;'2.1 Kraftwerk allgemein'!$F$16,0,
IF(CS$4='2.1 Kraftwerk allgemein'!$F$16,'2.5 CAPEX'!$J36/$F33,
IF(CS$4&lt;'2.1 Kraftwerk allgemein'!$F$16+$F33,
('2.5 CAPEX'!$J36+SUM(OFFSET('2.5 CAPEX'!CX36,0,-MIN(MAX($F33-1-('2.1 Kraftwerk allgemein'!$F$16-'1.1 Allgemein'!$I$22+1),0),COLUMN(CJ33)-1-('2.1 Kraftwerk allgemein'!$F$16-'1.1 Allgemein'!$I$22+1)),1,MIN(MAX($F33-('2.1 Kraftwerk allgemein'!$F$16-'1.1 Allgemein'!$I$22+1),1),COLUMN(CJ33)-('2.1 Kraftwerk allgemein'!$F$16-'1.1 Allgemein'!$I$22+1)))))/$F33,
SUM(OFFSET('2.5 CAPEX'!CX36,0,-MIN($F33-1,COLUMN(CJ33)-1),1,MIN($F33,COLUMN(CJ33))))/$F33)))))))</f>
        <v/>
      </c>
      <c r="CT33" s="199" t="str">
        <f ca="1">IF('2.1 Kraftwerk allgemein'!$F$15&lt;'1.1 Allgemein'!$I$22,
IF(OR(ISNUMBER($D33)=FALSE,$F33=""),"",
IF(AND('2.5 CAPEX'!$L36&lt;&gt;"x",'2.5 CAPEX'!$M36&lt;&gt;"x"),0,
IF($F33=0,0,
IF(CT$4&lt;'2.1 Kraftwerk allgemein'!$F$16,0,
IF(CT$4='2.1 Kraftwerk allgemein'!$F$16,'2.5 CAPEX'!$J36/$F33,
IF(CT$4&lt;'2.1 Kraftwerk allgemein'!$F$16+$F33,
('2.5 CAPEX'!$J36+SUM(OFFSET('2.5 CAPEX'!CY36,0,-MIN(MAX($F33-1-('2.1 Kraftwerk allgemein'!$F$16-'2.1 Kraftwerk allgemein'!$F$15+1),0),COLUMN(CK33)-1-('2.1 Kraftwerk allgemein'!$F$16-'2.1 Kraftwerk allgemein'!$F$15+1)),1,MIN(MAX($F33-('2.1 Kraftwerk allgemein'!$F$16-'2.1 Kraftwerk allgemein'!$F$15+1),1),COLUMN(CK33)-('2.1 Kraftwerk allgemein'!$F$16-'2.1 Kraftwerk allgemein'!$F$15+1)))))/$F33,
SUM(OFFSET('2.5 CAPEX'!CY36,0,-MIN($F33-1,COLUMN(CK33)-1),1,MIN($F33,COLUMN(CK33))))/$F33)))))),
IF(OR(ISNUMBER($D33)=FALSE,$F33=""),"",
IF(AND('2.5 CAPEX'!$L36&lt;&gt;"x",'2.5 CAPEX'!$M36&lt;&gt;"x"),0,
IF($F33=0,0,
IF(CT$4&lt;'2.1 Kraftwerk allgemein'!$F$16,0,
IF(CT$4='2.1 Kraftwerk allgemein'!$F$16,'2.5 CAPEX'!$J36/$F33,
IF(CT$4&lt;'2.1 Kraftwerk allgemein'!$F$16+$F33,
('2.5 CAPEX'!$J36+SUM(OFFSET('2.5 CAPEX'!CY36,0,-MIN(MAX($F33-1-('2.1 Kraftwerk allgemein'!$F$16-'1.1 Allgemein'!$I$22+1),0),COLUMN(CK33)-1-('2.1 Kraftwerk allgemein'!$F$16-'1.1 Allgemein'!$I$22+1)),1,MIN(MAX($F33-('2.1 Kraftwerk allgemein'!$F$16-'1.1 Allgemein'!$I$22+1),1),COLUMN(CK33)-('2.1 Kraftwerk allgemein'!$F$16-'1.1 Allgemein'!$I$22+1)))))/$F33,
SUM(OFFSET('2.5 CAPEX'!CY36,0,-MIN($F33-1,COLUMN(CK33)-1),1,MIN($F33,COLUMN(CK33))))/$F33)))))))</f>
        <v/>
      </c>
      <c r="CU33" s="199" t="str">
        <f ca="1">IF('2.1 Kraftwerk allgemein'!$F$15&lt;'1.1 Allgemein'!$I$22,
IF(OR(ISNUMBER($D33)=FALSE,$F33=""),"",
IF(AND('2.5 CAPEX'!$L36&lt;&gt;"x",'2.5 CAPEX'!$M36&lt;&gt;"x"),0,
IF($F33=0,0,
IF(CU$4&lt;'2.1 Kraftwerk allgemein'!$F$16,0,
IF(CU$4='2.1 Kraftwerk allgemein'!$F$16,'2.5 CAPEX'!$J36/$F33,
IF(CU$4&lt;'2.1 Kraftwerk allgemein'!$F$16+$F33,
('2.5 CAPEX'!$J36+SUM(OFFSET('2.5 CAPEX'!CZ36,0,-MIN(MAX($F33-1-('2.1 Kraftwerk allgemein'!$F$16-'2.1 Kraftwerk allgemein'!$F$15+1),0),COLUMN(CL33)-1-('2.1 Kraftwerk allgemein'!$F$16-'2.1 Kraftwerk allgemein'!$F$15+1)),1,MIN(MAX($F33-('2.1 Kraftwerk allgemein'!$F$16-'2.1 Kraftwerk allgemein'!$F$15+1),1),COLUMN(CL33)-('2.1 Kraftwerk allgemein'!$F$16-'2.1 Kraftwerk allgemein'!$F$15+1)))))/$F33,
SUM(OFFSET('2.5 CAPEX'!CZ36,0,-MIN($F33-1,COLUMN(CL33)-1),1,MIN($F33,COLUMN(CL33))))/$F33)))))),
IF(OR(ISNUMBER($D33)=FALSE,$F33=""),"",
IF(AND('2.5 CAPEX'!$L36&lt;&gt;"x",'2.5 CAPEX'!$M36&lt;&gt;"x"),0,
IF($F33=0,0,
IF(CU$4&lt;'2.1 Kraftwerk allgemein'!$F$16,0,
IF(CU$4='2.1 Kraftwerk allgemein'!$F$16,'2.5 CAPEX'!$J36/$F33,
IF(CU$4&lt;'2.1 Kraftwerk allgemein'!$F$16+$F33,
('2.5 CAPEX'!$J36+SUM(OFFSET('2.5 CAPEX'!CZ36,0,-MIN(MAX($F33-1-('2.1 Kraftwerk allgemein'!$F$16-'1.1 Allgemein'!$I$22+1),0),COLUMN(CL33)-1-('2.1 Kraftwerk allgemein'!$F$16-'1.1 Allgemein'!$I$22+1)),1,MIN(MAX($F33-('2.1 Kraftwerk allgemein'!$F$16-'1.1 Allgemein'!$I$22+1),1),COLUMN(CL33)-('2.1 Kraftwerk allgemein'!$F$16-'1.1 Allgemein'!$I$22+1)))))/$F33,
SUM(OFFSET('2.5 CAPEX'!CZ36,0,-MIN($F33-1,COLUMN(CL33)-1),1,MIN($F33,COLUMN(CL33))))/$F33)))))))</f>
        <v/>
      </c>
      <c r="CV33" s="199" t="str">
        <f ca="1">IF('2.1 Kraftwerk allgemein'!$F$15&lt;'1.1 Allgemein'!$I$22,
IF(OR(ISNUMBER($D33)=FALSE,$F33=""),"",
IF(AND('2.5 CAPEX'!$L36&lt;&gt;"x",'2.5 CAPEX'!$M36&lt;&gt;"x"),0,
IF($F33=0,0,
IF(CV$4&lt;'2.1 Kraftwerk allgemein'!$F$16,0,
IF(CV$4='2.1 Kraftwerk allgemein'!$F$16,'2.5 CAPEX'!$J36/$F33,
IF(CV$4&lt;'2.1 Kraftwerk allgemein'!$F$16+$F33,
('2.5 CAPEX'!$J36+SUM(OFFSET('2.5 CAPEX'!DA36,0,-MIN(MAX($F33-1-('2.1 Kraftwerk allgemein'!$F$16-'2.1 Kraftwerk allgemein'!$F$15+1),0),COLUMN(CM33)-1-('2.1 Kraftwerk allgemein'!$F$16-'2.1 Kraftwerk allgemein'!$F$15+1)),1,MIN(MAX($F33-('2.1 Kraftwerk allgemein'!$F$16-'2.1 Kraftwerk allgemein'!$F$15+1),1),COLUMN(CM33)-('2.1 Kraftwerk allgemein'!$F$16-'2.1 Kraftwerk allgemein'!$F$15+1)))))/$F33,
SUM(OFFSET('2.5 CAPEX'!DA36,0,-MIN($F33-1,COLUMN(CM33)-1),1,MIN($F33,COLUMN(CM33))))/$F33)))))),
IF(OR(ISNUMBER($D33)=FALSE,$F33=""),"",
IF(AND('2.5 CAPEX'!$L36&lt;&gt;"x",'2.5 CAPEX'!$M36&lt;&gt;"x"),0,
IF($F33=0,0,
IF(CV$4&lt;'2.1 Kraftwerk allgemein'!$F$16,0,
IF(CV$4='2.1 Kraftwerk allgemein'!$F$16,'2.5 CAPEX'!$J36/$F33,
IF(CV$4&lt;'2.1 Kraftwerk allgemein'!$F$16+$F33,
('2.5 CAPEX'!$J36+SUM(OFFSET('2.5 CAPEX'!DA36,0,-MIN(MAX($F33-1-('2.1 Kraftwerk allgemein'!$F$16-'1.1 Allgemein'!$I$22+1),0),COLUMN(CM33)-1-('2.1 Kraftwerk allgemein'!$F$16-'1.1 Allgemein'!$I$22+1)),1,MIN(MAX($F33-('2.1 Kraftwerk allgemein'!$F$16-'1.1 Allgemein'!$I$22+1),1),COLUMN(CM33)-('2.1 Kraftwerk allgemein'!$F$16-'1.1 Allgemein'!$I$22+1)))))/$F33,
SUM(OFFSET('2.5 CAPEX'!DA36,0,-MIN($F33-1,COLUMN(CM33)-1),1,MIN($F33,COLUMN(CM33))))/$F33)))))))</f>
        <v/>
      </c>
      <c r="CW33" s="199" t="str">
        <f ca="1">IF('2.1 Kraftwerk allgemein'!$F$15&lt;'1.1 Allgemein'!$I$22,
IF(OR(ISNUMBER($D33)=FALSE,$F33=""),"",
IF(AND('2.5 CAPEX'!$L36&lt;&gt;"x",'2.5 CAPEX'!$M36&lt;&gt;"x"),0,
IF($F33=0,0,
IF(CW$4&lt;'2.1 Kraftwerk allgemein'!$F$16,0,
IF(CW$4='2.1 Kraftwerk allgemein'!$F$16,'2.5 CAPEX'!$J36/$F33,
IF(CW$4&lt;'2.1 Kraftwerk allgemein'!$F$16+$F33,
('2.5 CAPEX'!$J36+SUM(OFFSET('2.5 CAPEX'!DB36,0,-MIN(MAX($F33-1-('2.1 Kraftwerk allgemein'!$F$16-'2.1 Kraftwerk allgemein'!$F$15+1),0),COLUMN(CN33)-1-('2.1 Kraftwerk allgemein'!$F$16-'2.1 Kraftwerk allgemein'!$F$15+1)),1,MIN(MAX($F33-('2.1 Kraftwerk allgemein'!$F$16-'2.1 Kraftwerk allgemein'!$F$15+1),1),COLUMN(CN33)-('2.1 Kraftwerk allgemein'!$F$16-'2.1 Kraftwerk allgemein'!$F$15+1)))))/$F33,
SUM(OFFSET('2.5 CAPEX'!DB36,0,-MIN($F33-1,COLUMN(CN33)-1),1,MIN($F33,COLUMN(CN33))))/$F33)))))),
IF(OR(ISNUMBER($D33)=FALSE,$F33=""),"",
IF(AND('2.5 CAPEX'!$L36&lt;&gt;"x",'2.5 CAPEX'!$M36&lt;&gt;"x"),0,
IF($F33=0,0,
IF(CW$4&lt;'2.1 Kraftwerk allgemein'!$F$16,0,
IF(CW$4='2.1 Kraftwerk allgemein'!$F$16,'2.5 CAPEX'!$J36/$F33,
IF(CW$4&lt;'2.1 Kraftwerk allgemein'!$F$16+$F33,
('2.5 CAPEX'!$J36+SUM(OFFSET('2.5 CAPEX'!DB36,0,-MIN(MAX($F33-1-('2.1 Kraftwerk allgemein'!$F$16-'1.1 Allgemein'!$I$22+1),0),COLUMN(CN33)-1-('2.1 Kraftwerk allgemein'!$F$16-'1.1 Allgemein'!$I$22+1)),1,MIN(MAX($F33-('2.1 Kraftwerk allgemein'!$F$16-'1.1 Allgemein'!$I$22+1),1),COLUMN(CN33)-('2.1 Kraftwerk allgemein'!$F$16-'1.1 Allgemein'!$I$22+1)))))/$F33,
SUM(OFFSET('2.5 CAPEX'!DB36,0,-MIN($F33-1,COLUMN(CN33)-1),1,MIN($F33,COLUMN(CN33))))/$F33)))))))</f>
        <v/>
      </c>
      <c r="CX33" s="199" t="str">
        <f ca="1">IF('2.1 Kraftwerk allgemein'!$F$15&lt;'1.1 Allgemein'!$I$22,
IF(OR(ISNUMBER($D33)=FALSE,$F33=""),"",
IF(AND('2.5 CAPEX'!$L36&lt;&gt;"x",'2.5 CAPEX'!$M36&lt;&gt;"x"),0,
IF($F33=0,0,
IF(CX$4&lt;'2.1 Kraftwerk allgemein'!$F$16,0,
IF(CX$4='2.1 Kraftwerk allgemein'!$F$16,'2.5 CAPEX'!$J36/$F33,
IF(CX$4&lt;'2.1 Kraftwerk allgemein'!$F$16+$F33,
('2.5 CAPEX'!$J36+SUM(OFFSET('2.5 CAPEX'!DC36,0,-MIN(MAX($F33-1-('2.1 Kraftwerk allgemein'!$F$16-'2.1 Kraftwerk allgemein'!$F$15+1),0),COLUMN(CO33)-1-('2.1 Kraftwerk allgemein'!$F$16-'2.1 Kraftwerk allgemein'!$F$15+1)),1,MIN(MAX($F33-('2.1 Kraftwerk allgemein'!$F$16-'2.1 Kraftwerk allgemein'!$F$15+1),1),COLUMN(CO33)-('2.1 Kraftwerk allgemein'!$F$16-'2.1 Kraftwerk allgemein'!$F$15+1)))))/$F33,
SUM(OFFSET('2.5 CAPEX'!DC36,0,-MIN($F33-1,COLUMN(CO33)-1),1,MIN($F33,COLUMN(CO33))))/$F33)))))),
IF(OR(ISNUMBER($D33)=FALSE,$F33=""),"",
IF(AND('2.5 CAPEX'!$L36&lt;&gt;"x",'2.5 CAPEX'!$M36&lt;&gt;"x"),0,
IF($F33=0,0,
IF(CX$4&lt;'2.1 Kraftwerk allgemein'!$F$16,0,
IF(CX$4='2.1 Kraftwerk allgemein'!$F$16,'2.5 CAPEX'!$J36/$F33,
IF(CX$4&lt;'2.1 Kraftwerk allgemein'!$F$16+$F33,
('2.5 CAPEX'!$J36+SUM(OFFSET('2.5 CAPEX'!DC36,0,-MIN(MAX($F33-1-('2.1 Kraftwerk allgemein'!$F$16-'1.1 Allgemein'!$I$22+1),0),COLUMN(CO33)-1-('2.1 Kraftwerk allgemein'!$F$16-'1.1 Allgemein'!$I$22+1)),1,MIN(MAX($F33-('2.1 Kraftwerk allgemein'!$F$16-'1.1 Allgemein'!$I$22+1),1),COLUMN(CO33)-('2.1 Kraftwerk allgemein'!$F$16-'1.1 Allgemein'!$I$22+1)))))/$F33,
SUM(OFFSET('2.5 CAPEX'!DC36,0,-MIN($F33-1,COLUMN(CO33)-1),1,MIN($F33,COLUMN(CO33))))/$F33)))))))</f>
        <v/>
      </c>
      <c r="CY33" s="199" t="str">
        <f ca="1">IF('2.1 Kraftwerk allgemein'!$F$15&lt;'1.1 Allgemein'!$I$22,
IF(OR(ISNUMBER($D33)=FALSE,$F33=""),"",
IF(AND('2.5 CAPEX'!$L36&lt;&gt;"x",'2.5 CAPEX'!$M36&lt;&gt;"x"),0,
IF($F33=0,0,
IF(CY$4&lt;'2.1 Kraftwerk allgemein'!$F$16,0,
IF(CY$4='2.1 Kraftwerk allgemein'!$F$16,'2.5 CAPEX'!$J36/$F33,
IF(CY$4&lt;'2.1 Kraftwerk allgemein'!$F$16+$F33,
('2.5 CAPEX'!$J36+SUM(OFFSET('2.5 CAPEX'!DD36,0,-MIN(MAX($F33-1-('2.1 Kraftwerk allgemein'!$F$16-'2.1 Kraftwerk allgemein'!$F$15+1),0),COLUMN(CP33)-1-('2.1 Kraftwerk allgemein'!$F$16-'2.1 Kraftwerk allgemein'!$F$15+1)),1,MIN(MAX($F33-('2.1 Kraftwerk allgemein'!$F$16-'2.1 Kraftwerk allgemein'!$F$15+1),1),COLUMN(CP33)-('2.1 Kraftwerk allgemein'!$F$16-'2.1 Kraftwerk allgemein'!$F$15+1)))))/$F33,
SUM(OFFSET('2.5 CAPEX'!DD36,0,-MIN($F33-1,COLUMN(CP33)-1),1,MIN($F33,COLUMN(CP33))))/$F33)))))),
IF(OR(ISNUMBER($D33)=FALSE,$F33=""),"",
IF(AND('2.5 CAPEX'!$L36&lt;&gt;"x",'2.5 CAPEX'!$M36&lt;&gt;"x"),0,
IF($F33=0,0,
IF(CY$4&lt;'2.1 Kraftwerk allgemein'!$F$16,0,
IF(CY$4='2.1 Kraftwerk allgemein'!$F$16,'2.5 CAPEX'!$J36/$F33,
IF(CY$4&lt;'2.1 Kraftwerk allgemein'!$F$16+$F33,
('2.5 CAPEX'!$J36+SUM(OFFSET('2.5 CAPEX'!DD36,0,-MIN(MAX($F33-1-('2.1 Kraftwerk allgemein'!$F$16-'1.1 Allgemein'!$I$22+1),0),COLUMN(CP33)-1-('2.1 Kraftwerk allgemein'!$F$16-'1.1 Allgemein'!$I$22+1)),1,MIN(MAX($F33-('2.1 Kraftwerk allgemein'!$F$16-'1.1 Allgemein'!$I$22+1),1),COLUMN(CP33)-('2.1 Kraftwerk allgemein'!$F$16-'1.1 Allgemein'!$I$22+1)))))/$F33,
SUM(OFFSET('2.5 CAPEX'!DD36,0,-MIN($F33-1,COLUMN(CP33)-1),1,MIN($F33,COLUMN(CP33))))/$F33)))))))</f>
        <v/>
      </c>
      <c r="CZ33" s="199" t="str">
        <f ca="1">IF('2.1 Kraftwerk allgemein'!$F$15&lt;'1.1 Allgemein'!$I$22,
IF(OR(ISNUMBER($D33)=FALSE,$F33=""),"",
IF(AND('2.5 CAPEX'!$L36&lt;&gt;"x",'2.5 CAPEX'!$M36&lt;&gt;"x"),0,
IF($F33=0,0,
IF(CZ$4&lt;'2.1 Kraftwerk allgemein'!$F$16,0,
IF(CZ$4='2.1 Kraftwerk allgemein'!$F$16,'2.5 CAPEX'!$J36/$F33,
IF(CZ$4&lt;'2.1 Kraftwerk allgemein'!$F$16+$F33,
('2.5 CAPEX'!$J36+SUM(OFFSET('2.5 CAPEX'!DE36,0,-MIN(MAX($F33-1-('2.1 Kraftwerk allgemein'!$F$16-'2.1 Kraftwerk allgemein'!$F$15+1),0),COLUMN(CQ33)-1-('2.1 Kraftwerk allgemein'!$F$16-'2.1 Kraftwerk allgemein'!$F$15+1)),1,MIN(MAX($F33-('2.1 Kraftwerk allgemein'!$F$16-'2.1 Kraftwerk allgemein'!$F$15+1),1),COLUMN(CQ33)-('2.1 Kraftwerk allgemein'!$F$16-'2.1 Kraftwerk allgemein'!$F$15+1)))))/$F33,
SUM(OFFSET('2.5 CAPEX'!DE36,0,-MIN($F33-1,COLUMN(CQ33)-1),1,MIN($F33,COLUMN(CQ33))))/$F33)))))),
IF(OR(ISNUMBER($D33)=FALSE,$F33=""),"",
IF(AND('2.5 CAPEX'!$L36&lt;&gt;"x",'2.5 CAPEX'!$M36&lt;&gt;"x"),0,
IF($F33=0,0,
IF(CZ$4&lt;'2.1 Kraftwerk allgemein'!$F$16,0,
IF(CZ$4='2.1 Kraftwerk allgemein'!$F$16,'2.5 CAPEX'!$J36/$F33,
IF(CZ$4&lt;'2.1 Kraftwerk allgemein'!$F$16+$F33,
('2.5 CAPEX'!$J36+SUM(OFFSET('2.5 CAPEX'!DE36,0,-MIN(MAX($F33-1-('2.1 Kraftwerk allgemein'!$F$16-'1.1 Allgemein'!$I$22+1),0),COLUMN(CQ33)-1-('2.1 Kraftwerk allgemein'!$F$16-'1.1 Allgemein'!$I$22+1)),1,MIN(MAX($F33-('2.1 Kraftwerk allgemein'!$F$16-'1.1 Allgemein'!$I$22+1),1),COLUMN(CQ33)-('2.1 Kraftwerk allgemein'!$F$16-'1.1 Allgemein'!$I$22+1)))))/$F33,
SUM(OFFSET('2.5 CAPEX'!DE36,0,-MIN($F33-1,COLUMN(CQ33)-1),1,MIN($F33,COLUMN(CQ33))))/$F33)))))))</f>
        <v/>
      </c>
      <c r="DA33" s="199" t="str">
        <f ca="1">IF('2.1 Kraftwerk allgemein'!$F$15&lt;'1.1 Allgemein'!$I$22,
IF(OR(ISNUMBER($D33)=FALSE,$F33=""),"",
IF(AND('2.5 CAPEX'!$L36&lt;&gt;"x",'2.5 CAPEX'!$M36&lt;&gt;"x"),0,
IF($F33=0,0,
IF(DA$4&lt;'2.1 Kraftwerk allgemein'!$F$16,0,
IF(DA$4='2.1 Kraftwerk allgemein'!$F$16,'2.5 CAPEX'!$J36/$F33,
IF(DA$4&lt;'2.1 Kraftwerk allgemein'!$F$16+$F33,
('2.5 CAPEX'!$J36+SUM(OFFSET('2.5 CAPEX'!DF36,0,-MIN(MAX($F33-1-('2.1 Kraftwerk allgemein'!$F$16-'2.1 Kraftwerk allgemein'!$F$15+1),0),COLUMN(CR33)-1-('2.1 Kraftwerk allgemein'!$F$16-'2.1 Kraftwerk allgemein'!$F$15+1)),1,MIN(MAX($F33-('2.1 Kraftwerk allgemein'!$F$16-'2.1 Kraftwerk allgemein'!$F$15+1),1),COLUMN(CR33)-('2.1 Kraftwerk allgemein'!$F$16-'2.1 Kraftwerk allgemein'!$F$15+1)))))/$F33,
SUM(OFFSET('2.5 CAPEX'!DF36,0,-MIN($F33-1,COLUMN(CR33)-1),1,MIN($F33,COLUMN(CR33))))/$F33)))))),
IF(OR(ISNUMBER($D33)=FALSE,$F33=""),"",
IF(AND('2.5 CAPEX'!$L36&lt;&gt;"x",'2.5 CAPEX'!$M36&lt;&gt;"x"),0,
IF($F33=0,0,
IF(DA$4&lt;'2.1 Kraftwerk allgemein'!$F$16,0,
IF(DA$4='2.1 Kraftwerk allgemein'!$F$16,'2.5 CAPEX'!$J36/$F33,
IF(DA$4&lt;'2.1 Kraftwerk allgemein'!$F$16+$F33,
('2.5 CAPEX'!$J36+SUM(OFFSET('2.5 CAPEX'!DF36,0,-MIN(MAX($F33-1-('2.1 Kraftwerk allgemein'!$F$16-'1.1 Allgemein'!$I$22+1),0),COLUMN(CR33)-1-('2.1 Kraftwerk allgemein'!$F$16-'1.1 Allgemein'!$I$22+1)),1,MIN(MAX($F33-('2.1 Kraftwerk allgemein'!$F$16-'1.1 Allgemein'!$I$22+1),1),COLUMN(CR33)-('2.1 Kraftwerk allgemein'!$F$16-'1.1 Allgemein'!$I$22+1)))))/$F33,
SUM(OFFSET('2.5 CAPEX'!DF36,0,-MIN($F33-1,COLUMN(CR33)-1),1,MIN($F33,COLUMN(CR33))))/$F33)))))))</f>
        <v/>
      </c>
      <c r="DB33" s="199" t="str">
        <f ca="1">IF('2.1 Kraftwerk allgemein'!$F$15&lt;'1.1 Allgemein'!$I$22,
IF(OR(ISNUMBER($D33)=FALSE,$F33=""),"",
IF(AND('2.5 CAPEX'!$L36&lt;&gt;"x",'2.5 CAPEX'!$M36&lt;&gt;"x"),0,
IF($F33=0,0,
IF(DB$4&lt;'2.1 Kraftwerk allgemein'!$F$16,0,
IF(DB$4='2.1 Kraftwerk allgemein'!$F$16,'2.5 CAPEX'!$J36/$F33,
IF(DB$4&lt;'2.1 Kraftwerk allgemein'!$F$16+$F33,
('2.5 CAPEX'!$J36+SUM(OFFSET('2.5 CAPEX'!DG36,0,-MIN(MAX($F33-1-('2.1 Kraftwerk allgemein'!$F$16-'2.1 Kraftwerk allgemein'!$F$15+1),0),COLUMN(CS33)-1-('2.1 Kraftwerk allgemein'!$F$16-'2.1 Kraftwerk allgemein'!$F$15+1)),1,MIN(MAX($F33-('2.1 Kraftwerk allgemein'!$F$16-'2.1 Kraftwerk allgemein'!$F$15+1),1),COLUMN(CS33)-('2.1 Kraftwerk allgemein'!$F$16-'2.1 Kraftwerk allgemein'!$F$15+1)))))/$F33,
SUM(OFFSET('2.5 CAPEX'!DG36,0,-MIN($F33-1,COLUMN(CS33)-1),1,MIN($F33,COLUMN(CS33))))/$F33)))))),
IF(OR(ISNUMBER($D33)=FALSE,$F33=""),"",
IF(AND('2.5 CAPEX'!$L36&lt;&gt;"x",'2.5 CAPEX'!$M36&lt;&gt;"x"),0,
IF($F33=0,0,
IF(DB$4&lt;'2.1 Kraftwerk allgemein'!$F$16,0,
IF(DB$4='2.1 Kraftwerk allgemein'!$F$16,'2.5 CAPEX'!$J36/$F33,
IF(DB$4&lt;'2.1 Kraftwerk allgemein'!$F$16+$F33,
('2.5 CAPEX'!$J36+SUM(OFFSET('2.5 CAPEX'!DG36,0,-MIN(MAX($F33-1-('2.1 Kraftwerk allgemein'!$F$16-'1.1 Allgemein'!$I$22+1),0),COLUMN(CS33)-1-('2.1 Kraftwerk allgemein'!$F$16-'1.1 Allgemein'!$I$22+1)),1,MIN(MAX($F33-('2.1 Kraftwerk allgemein'!$F$16-'1.1 Allgemein'!$I$22+1),1),COLUMN(CS33)-('2.1 Kraftwerk allgemein'!$F$16-'1.1 Allgemein'!$I$22+1)))))/$F33,
SUM(OFFSET('2.5 CAPEX'!DG36,0,-MIN($F33-1,COLUMN(CS33)-1),1,MIN($F33,COLUMN(CS33))))/$F33)))))))</f>
        <v/>
      </c>
      <c r="DC33" s="199" t="str">
        <f ca="1">IF('2.1 Kraftwerk allgemein'!$F$15&lt;'1.1 Allgemein'!$I$22,
IF(OR(ISNUMBER($D33)=FALSE,$F33=""),"",
IF(AND('2.5 CAPEX'!$L36&lt;&gt;"x",'2.5 CAPEX'!$M36&lt;&gt;"x"),0,
IF($F33=0,0,
IF(DC$4&lt;'2.1 Kraftwerk allgemein'!$F$16,0,
IF(DC$4='2.1 Kraftwerk allgemein'!$F$16,'2.5 CAPEX'!$J36/$F33,
IF(DC$4&lt;'2.1 Kraftwerk allgemein'!$F$16+$F33,
('2.5 CAPEX'!$J36+SUM(OFFSET('2.5 CAPEX'!DH36,0,-MIN(MAX($F33-1-('2.1 Kraftwerk allgemein'!$F$16-'2.1 Kraftwerk allgemein'!$F$15+1),0),COLUMN(CT33)-1-('2.1 Kraftwerk allgemein'!$F$16-'2.1 Kraftwerk allgemein'!$F$15+1)),1,MIN(MAX($F33-('2.1 Kraftwerk allgemein'!$F$16-'2.1 Kraftwerk allgemein'!$F$15+1),1),COLUMN(CT33)-('2.1 Kraftwerk allgemein'!$F$16-'2.1 Kraftwerk allgemein'!$F$15+1)))))/$F33,
SUM(OFFSET('2.5 CAPEX'!DH36,0,-MIN($F33-1,COLUMN(CT33)-1),1,MIN($F33,COLUMN(CT33))))/$F33)))))),
IF(OR(ISNUMBER($D33)=FALSE,$F33=""),"",
IF(AND('2.5 CAPEX'!$L36&lt;&gt;"x",'2.5 CAPEX'!$M36&lt;&gt;"x"),0,
IF($F33=0,0,
IF(DC$4&lt;'2.1 Kraftwerk allgemein'!$F$16,0,
IF(DC$4='2.1 Kraftwerk allgemein'!$F$16,'2.5 CAPEX'!$J36/$F33,
IF(DC$4&lt;'2.1 Kraftwerk allgemein'!$F$16+$F33,
('2.5 CAPEX'!$J36+SUM(OFFSET('2.5 CAPEX'!DH36,0,-MIN(MAX($F33-1-('2.1 Kraftwerk allgemein'!$F$16-'1.1 Allgemein'!$I$22+1),0),COLUMN(CT33)-1-('2.1 Kraftwerk allgemein'!$F$16-'1.1 Allgemein'!$I$22+1)),1,MIN(MAX($F33-('2.1 Kraftwerk allgemein'!$F$16-'1.1 Allgemein'!$I$22+1),1),COLUMN(CT33)-('2.1 Kraftwerk allgemein'!$F$16-'1.1 Allgemein'!$I$22+1)))))/$F33,
SUM(OFFSET('2.5 CAPEX'!DH36,0,-MIN($F33-1,COLUMN(CT33)-1),1,MIN($F33,COLUMN(CT33))))/$F33)))))))</f>
        <v/>
      </c>
      <c r="DD33" s="199" t="str">
        <f ca="1">IF('2.1 Kraftwerk allgemein'!$F$15&lt;'1.1 Allgemein'!$I$22,
IF(OR(ISNUMBER($D33)=FALSE,$F33=""),"",
IF(AND('2.5 CAPEX'!$L36&lt;&gt;"x",'2.5 CAPEX'!$M36&lt;&gt;"x"),0,
IF($F33=0,0,
IF(DD$4&lt;'2.1 Kraftwerk allgemein'!$F$16,0,
IF(DD$4='2.1 Kraftwerk allgemein'!$F$16,'2.5 CAPEX'!$J36/$F33,
IF(DD$4&lt;'2.1 Kraftwerk allgemein'!$F$16+$F33,
('2.5 CAPEX'!$J36+SUM(OFFSET('2.5 CAPEX'!DI36,0,-MIN(MAX($F33-1-('2.1 Kraftwerk allgemein'!$F$16-'2.1 Kraftwerk allgemein'!$F$15+1),0),COLUMN(CU33)-1-('2.1 Kraftwerk allgemein'!$F$16-'2.1 Kraftwerk allgemein'!$F$15+1)),1,MIN(MAX($F33-('2.1 Kraftwerk allgemein'!$F$16-'2.1 Kraftwerk allgemein'!$F$15+1),1),COLUMN(CU33)-('2.1 Kraftwerk allgemein'!$F$16-'2.1 Kraftwerk allgemein'!$F$15+1)))))/$F33,
SUM(OFFSET('2.5 CAPEX'!DI36,0,-MIN($F33-1,COLUMN(CU33)-1),1,MIN($F33,COLUMN(CU33))))/$F33)))))),
IF(OR(ISNUMBER($D33)=FALSE,$F33=""),"",
IF(AND('2.5 CAPEX'!$L36&lt;&gt;"x",'2.5 CAPEX'!$M36&lt;&gt;"x"),0,
IF($F33=0,0,
IF(DD$4&lt;'2.1 Kraftwerk allgemein'!$F$16,0,
IF(DD$4='2.1 Kraftwerk allgemein'!$F$16,'2.5 CAPEX'!$J36/$F33,
IF(DD$4&lt;'2.1 Kraftwerk allgemein'!$F$16+$F33,
('2.5 CAPEX'!$J36+SUM(OFFSET('2.5 CAPEX'!DI36,0,-MIN(MAX($F33-1-('2.1 Kraftwerk allgemein'!$F$16-'1.1 Allgemein'!$I$22+1),0),COLUMN(CU33)-1-('2.1 Kraftwerk allgemein'!$F$16-'1.1 Allgemein'!$I$22+1)),1,MIN(MAX($F33-('2.1 Kraftwerk allgemein'!$F$16-'1.1 Allgemein'!$I$22+1),1),COLUMN(CU33)-('2.1 Kraftwerk allgemein'!$F$16-'1.1 Allgemein'!$I$22+1)))))/$F33,
SUM(OFFSET('2.5 CAPEX'!DI36,0,-MIN($F33-1,COLUMN(CU33)-1),1,MIN($F33,COLUMN(CU33))))/$F33)))))))</f>
        <v/>
      </c>
      <c r="DE33" s="199" t="str">
        <f ca="1">IF('2.1 Kraftwerk allgemein'!$F$15&lt;'1.1 Allgemein'!$I$22,
IF(OR(ISNUMBER($D33)=FALSE,$F33=""),"",
IF(AND('2.5 CAPEX'!$L36&lt;&gt;"x",'2.5 CAPEX'!$M36&lt;&gt;"x"),0,
IF($F33=0,0,
IF(DE$4&lt;'2.1 Kraftwerk allgemein'!$F$16,0,
IF(DE$4='2.1 Kraftwerk allgemein'!$F$16,'2.5 CAPEX'!$J36/$F33,
IF(DE$4&lt;'2.1 Kraftwerk allgemein'!$F$16+$F33,
('2.5 CAPEX'!$J36+SUM(OFFSET('2.5 CAPEX'!DJ36,0,-MIN(MAX($F33-1-('2.1 Kraftwerk allgemein'!$F$16-'2.1 Kraftwerk allgemein'!$F$15+1),0),COLUMN(CV33)-1-('2.1 Kraftwerk allgemein'!$F$16-'2.1 Kraftwerk allgemein'!$F$15+1)),1,MIN(MAX($F33-('2.1 Kraftwerk allgemein'!$F$16-'2.1 Kraftwerk allgemein'!$F$15+1),1),COLUMN(CV33)-('2.1 Kraftwerk allgemein'!$F$16-'2.1 Kraftwerk allgemein'!$F$15+1)))))/$F33,
SUM(OFFSET('2.5 CAPEX'!DJ36,0,-MIN($F33-1,COLUMN(CV33)-1),1,MIN($F33,COLUMN(CV33))))/$F33)))))),
IF(OR(ISNUMBER($D33)=FALSE,$F33=""),"",
IF(AND('2.5 CAPEX'!$L36&lt;&gt;"x",'2.5 CAPEX'!$M36&lt;&gt;"x"),0,
IF($F33=0,0,
IF(DE$4&lt;'2.1 Kraftwerk allgemein'!$F$16,0,
IF(DE$4='2.1 Kraftwerk allgemein'!$F$16,'2.5 CAPEX'!$J36/$F33,
IF(DE$4&lt;'2.1 Kraftwerk allgemein'!$F$16+$F33,
('2.5 CAPEX'!$J36+SUM(OFFSET('2.5 CAPEX'!DJ36,0,-MIN(MAX($F33-1-('2.1 Kraftwerk allgemein'!$F$16-'1.1 Allgemein'!$I$22+1),0),COLUMN(CV33)-1-('2.1 Kraftwerk allgemein'!$F$16-'1.1 Allgemein'!$I$22+1)),1,MIN(MAX($F33-('2.1 Kraftwerk allgemein'!$F$16-'1.1 Allgemein'!$I$22+1),1),COLUMN(CV33)-('2.1 Kraftwerk allgemein'!$F$16-'1.1 Allgemein'!$I$22+1)))))/$F33,
SUM(OFFSET('2.5 CAPEX'!DJ36,0,-MIN($F33-1,COLUMN(CV33)-1),1,MIN($F33,COLUMN(CV33))))/$F33)))))))</f>
        <v/>
      </c>
      <c r="DF33" s="199" t="str">
        <f ca="1">IF('2.1 Kraftwerk allgemein'!$F$15&lt;'1.1 Allgemein'!$I$22,
IF(OR(ISNUMBER($D33)=FALSE,$F33=""),"",
IF(AND('2.5 CAPEX'!$L36&lt;&gt;"x",'2.5 CAPEX'!$M36&lt;&gt;"x"),0,
IF($F33=0,0,
IF(DF$4&lt;'2.1 Kraftwerk allgemein'!$F$16,0,
IF(DF$4='2.1 Kraftwerk allgemein'!$F$16,'2.5 CAPEX'!$J36/$F33,
IF(DF$4&lt;'2.1 Kraftwerk allgemein'!$F$16+$F33,
('2.5 CAPEX'!$J36+SUM(OFFSET('2.5 CAPEX'!DK36,0,-MIN(MAX($F33-1-('2.1 Kraftwerk allgemein'!$F$16-'2.1 Kraftwerk allgemein'!$F$15+1),0),COLUMN(CW33)-1-('2.1 Kraftwerk allgemein'!$F$16-'2.1 Kraftwerk allgemein'!$F$15+1)),1,MIN(MAX($F33-('2.1 Kraftwerk allgemein'!$F$16-'2.1 Kraftwerk allgemein'!$F$15+1),1),COLUMN(CW33)-('2.1 Kraftwerk allgemein'!$F$16-'2.1 Kraftwerk allgemein'!$F$15+1)))))/$F33,
SUM(OFFSET('2.5 CAPEX'!DK36,0,-MIN($F33-1,COLUMN(CW33)-1),1,MIN($F33,COLUMN(CW33))))/$F33)))))),
IF(OR(ISNUMBER($D33)=FALSE,$F33=""),"",
IF(AND('2.5 CAPEX'!$L36&lt;&gt;"x",'2.5 CAPEX'!$M36&lt;&gt;"x"),0,
IF($F33=0,0,
IF(DF$4&lt;'2.1 Kraftwerk allgemein'!$F$16,0,
IF(DF$4='2.1 Kraftwerk allgemein'!$F$16,'2.5 CAPEX'!$J36/$F33,
IF(DF$4&lt;'2.1 Kraftwerk allgemein'!$F$16+$F33,
('2.5 CAPEX'!$J36+SUM(OFFSET('2.5 CAPEX'!DK36,0,-MIN(MAX($F33-1-('2.1 Kraftwerk allgemein'!$F$16-'1.1 Allgemein'!$I$22+1),0),COLUMN(CW33)-1-('2.1 Kraftwerk allgemein'!$F$16-'1.1 Allgemein'!$I$22+1)),1,MIN(MAX($F33-('2.1 Kraftwerk allgemein'!$F$16-'1.1 Allgemein'!$I$22+1),1),COLUMN(CW33)-('2.1 Kraftwerk allgemein'!$F$16-'1.1 Allgemein'!$I$22+1)))))/$F33,
SUM(OFFSET('2.5 CAPEX'!DK36,0,-MIN($F33-1,COLUMN(CW33)-1),1,MIN($F33,COLUMN(CW33))))/$F33)))))))</f>
        <v/>
      </c>
    </row>
    <row r="34" spans="1:110" s="200" customFormat="1" ht="14" x14ac:dyDescent="0.3">
      <c r="A34" s="104"/>
      <c r="B34" s="104"/>
      <c r="C34" s="154"/>
      <c r="D34" s="191">
        <f>IF('2.5 CAPEX'!D37&lt;&gt;"",'2.5 CAPEX'!D37,"")</f>
        <v>211</v>
      </c>
      <c r="E34" s="191" t="str">
        <f>IF('2.5 CAPEX'!E37&lt;&gt;"",'2.5 CAPEX'!E37,"")</f>
        <v/>
      </c>
      <c r="F34" s="196" t="str">
        <f>IF('2.5 CAPEX'!F37&lt;&gt;"",'2.5 CAPEX'!F37,"")</f>
        <v/>
      </c>
      <c r="G34" s="197">
        <f ca="1">IF(ISNUMBER(D34)=FALSE,"",INDEX('2.5 CAPEX'!$H:$H,MATCH('3.1 Abschreibung'!$D34,'2.5 CAPEX'!$D:$D,0))+INDEX('2.5 CAPEX'!$J:$J,MATCH('3.1 Abschreibung'!$D34,'2.5 CAPEX'!$D:$D,0)))</f>
        <v>0</v>
      </c>
      <c r="H34" s="197"/>
      <c r="I34" s="198">
        <v>0</v>
      </c>
      <c r="J34" s="199" t="str">
        <f ca="1">IF('2.1 Kraftwerk allgemein'!$F$15&lt;'1.1 Allgemein'!$I$22,
IF(OR(ISNUMBER($D34)=FALSE,$F34=""),"",
IF(AND('2.5 CAPEX'!$L37&lt;&gt;"x",'2.5 CAPEX'!$M37&lt;&gt;"x"),0,
IF($F34=0,0,
IF(J$4&lt;'2.1 Kraftwerk allgemein'!$F$16,0,
IF(J$4='2.1 Kraftwerk allgemein'!$F$16,'2.5 CAPEX'!$J37/$F34,
IF(J$4&lt;'2.1 Kraftwerk allgemein'!$F$16+$F34,
('2.5 CAPEX'!$J37+SUM(OFFSET('2.5 CAPEX'!O37,0,-MIN(MAX($F34-1-('2.1 Kraftwerk allgemein'!$F$16-'2.1 Kraftwerk allgemein'!$F$15+1),0),COLUMN(A34)-1-('2.1 Kraftwerk allgemein'!$F$16-'2.1 Kraftwerk allgemein'!$F$15+1)),1,MIN(MAX($F34-('2.1 Kraftwerk allgemein'!$F$16-'2.1 Kraftwerk allgemein'!$F$15+1),1),COLUMN(A34)-('2.1 Kraftwerk allgemein'!$F$16-'2.1 Kraftwerk allgemein'!$F$15+1)))))/$F34,
SUM(OFFSET('2.5 CAPEX'!O37,0,-MIN($F34-1,COLUMN(A34)-1),1,MIN($F34,COLUMN(A34))))/$F34)))))),
IF(OR(ISNUMBER($D34)=FALSE,$F34=""),"",
IF(AND('2.5 CAPEX'!$L37&lt;&gt;"x",'2.5 CAPEX'!$M37&lt;&gt;"x"),0,
IF($F34=0,0,
IF(J$4&lt;'2.1 Kraftwerk allgemein'!$F$16,0,
IF(J$4='2.1 Kraftwerk allgemein'!$F$16,'2.5 CAPEX'!$J37/$F34,
IF(J$4&lt;'2.1 Kraftwerk allgemein'!$F$16+$F34,
('2.5 CAPEX'!$J37+SUM(OFFSET('2.5 CAPEX'!O37,0,-MIN(MAX($F34-1-('2.1 Kraftwerk allgemein'!$F$16-'1.1 Allgemein'!$I$22+1),0),COLUMN(A34)-1-('2.1 Kraftwerk allgemein'!$F$16-'1.1 Allgemein'!$I$22+1)),1,MIN(MAX($F34-('2.1 Kraftwerk allgemein'!$F$16-'1.1 Allgemein'!$I$22+1),1),COLUMN(A34)-('2.1 Kraftwerk allgemein'!$F$16-'1.1 Allgemein'!$I$22+1)))))/$F34,
SUM(OFFSET('2.5 CAPEX'!O37,0,-MIN($F34-1,COLUMN(A34)-1),1,MIN($F34,COLUMN(A34))))/$F34)))))))</f>
        <v/>
      </c>
      <c r="K34" s="199" t="str">
        <f ca="1">IF('2.1 Kraftwerk allgemein'!$F$15&lt;'1.1 Allgemein'!$I$22,
IF(OR(ISNUMBER($D34)=FALSE,$F34=""),"",
IF(AND('2.5 CAPEX'!$L37&lt;&gt;"x",'2.5 CAPEX'!$M37&lt;&gt;"x"),0,
IF($F34=0,0,
IF(K$4&lt;'2.1 Kraftwerk allgemein'!$F$16,0,
IF(K$4='2.1 Kraftwerk allgemein'!$F$16,'2.5 CAPEX'!$J37/$F34,
IF(K$4&lt;'2.1 Kraftwerk allgemein'!$F$16+$F34,
('2.5 CAPEX'!$J37+SUM(OFFSET('2.5 CAPEX'!P37,0,-MIN(MAX($F34-1-('2.1 Kraftwerk allgemein'!$F$16-'2.1 Kraftwerk allgemein'!$F$15+1),0),COLUMN(B34)-1-('2.1 Kraftwerk allgemein'!$F$16-'2.1 Kraftwerk allgemein'!$F$15+1)),1,MIN(MAX($F34-('2.1 Kraftwerk allgemein'!$F$16-'2.1 Kraftwerk allgemein'!$F$15+1),1),COLUMN(B34)-('2.1 Kraftwerk allgemein'!$F$16-'2.1 Kraftwerk allgemein'!$F$15+1)))))/$F34,
SUM(OFFSET('2.5 CAPEX'!P37,0,-MIN($F34-1,COLUMN(B34)-1),1,MIN($F34,COLUMN(B34))))/$F34)))))),
IF(OR(ISNUMBER($D34)=FALSE,$F34=""),"",
IF(AND('2.5 CAPEX'!$L37&lt;&gt;"x",'2.5 CAPEX'!$M37&lt;&gt;"x"),0,
IF($F34=0,0,
IF(K$4&lt;'2.1 Kraftwerk allgemein'!$F$16,0,
IF(K$4='2.1 Kraftwerk allgemein'!$F$16,'2.5 CAPEX'!$J37/$F34,
IF(K$4&lt;'2.1 Kraftwerk allgemein'!$F$16+$F34,
('2.5 CAPEX'!$J37+SUM(OFFSET('2.5 CAPEX'!P37,0,-MIN(MAX($F34-1-('2.1 Kraftwerk allgemein'!$F$16-'1.1 Allgemein'!$I$22+1),0),COLUMN(B34)-1-('2.1 Kraftwerk allgemein'!$F$16-'1.1 Allgemein'!$I$22+1)),1,MIN(MAX($F34-('2.1 Kraftwerk allgemein'!$F$16-'1.1 Allgemein'!$I$22+1),1),COLUMN(B34)-('2.1 Kraftwerk allgemein'!$F$16-'1.1 Allgemein'!$I$22+1)))))/$F34,
SUM(OFFSET('2.5 CAPEX'!P37,0,-MIN($F34-1,COLUMN(B34)-1),1,MIN($F34,COLUMN(B34))))/$F34)))))))</f>
        <v/>
      </c>
      <c r="L34" s="199" t="str">
        <f ca="1">IF('2.1 Kraftwerk allgemein'!$F$15&lt;'1.1 Allgemein'!$I$22,
IF(OR(ISNUMBER($D34)=FALSE,$F34=""),"",
IF(AND('2.5 CAPEX'!$L37&lt;&gt;"x",'2.5 CAPEX'!$M37&lt;&gt;"x"),0,
IF($F34=0,0,
IF(L$4&lt;'2.1 Kraftwerk allgemein'!$F$16,0,
IF(L$4='2.1 Kraftwerk allgemein'!$F$16,'2.5 CAPEX'!$J37/$F34,
IF(L$4&lt;'2.1 Kraftwerk allgemein'!$F$16+$F34,
('2.5 CAPEX'!$J37+SUM(OFFSET('2.5 CAPEX'!Q37,0,-MIN(MAX($F34-1-('2.1 Kraftwerk allgemein'!$F$16-'2.1 Kraftwerk allgemein'!$F$15+1),0),COLUMN(C34)-1-('2.1 Kraftwerk allgemein'!$F$16-'2.1 Kraftwerk allgemein'!$F$15+1)),1,MIN(MAX($F34-('2.1 Kraftwerk allgemein'!$F$16-'2.1 Kraftwerk allgemein'!$F$15+1),1),COLUMN(C34)-('2.1 Kraftwerk allgemein'!$F$16-'2.1 Kraftwerk allgemein'!$F$15+1)))))/$F34,
SUM(OFFSET('2.5 CAPEX'!Q37,0,-MIN($F34-1,COLUMN(C34)-1),1,MIN($F34,COLUMN(C34))))/$F34)))))),
IF(OR(ISNUMBER($D34)=FALSE,$F34=""),"",
IF(AND('2.5 CAPEX'!$L37&lt;&gt;"x",'2.5 CAPEX'!$M37&lt;&gt;"x"),0,
IF($F34=0,0,
IF(L$4&lt;'2.1 Kraftwerk allgemein'!$F$16,0,
IF(L$4='2.1 Kraftwerk allgemein'!$F$16,'2.5 CAPEX'!$J37/$F34,
IF(L$4&lt;'2.1 Kraftwerk allgemein'!$F$16+$F34,
('2.5 CAPEX'!$J37+SUM(OFFSET('2.5 CAPEX'!Q37,0,-MIN(MAX($F34-1-('2.1 Kraftwerk allgemein'!$F$16-'1.1 Allgemein'!$I$22+1),0),COLUMN(C34)-1-('2.1 Kraftwerk allgemein'!$F$16-'1.1 Allgemein'!$I$22+1)),1,MIN(MAX($F34-('2.1 Kraftwerk allgemein'!$F$16-'1.1 Allgemein'!$I$22+1),1),COLUMN(C34)-('2.1 Kraftwerk allgemein'!$F$16-'1.1 Allgemein'!$I$22+1)))))/$F34,
SUM(OFFSET('2.5 CAPEX'!Q37,0,-MIN($F34-1,COLUMN(C34)-1),1,MIN($F34,COLUMN(C34))))/$F34)))))))</f>
        <v/>
      </c>
      <c r="M34" s="199" t="str">
        <f ca="1">IF('2.1 Kraftwerk allgemein'!$F$15&lt;'1.1 Allgemein'!$I$22,
IF(OR(ISNUMBER($D34)=FALSE,$F34=""),"",
IF(AND('2.5 CAPEX'!$L37&lt;&gt;"x",'2.5 CAPEX'!$M37&lt;&gt;"x"),0,
IF($F34=0,0,
IF(M$4&lt;'2.1 Kraftwerk allgemein'!$F$16,0,
IF(M$4='2.1 Kraftwerk allgemein'!$F$16,'2.5 CAPEX'!$J37/$F34,
IF(M$4&lt;'2.1 Kraftwerk allgemein'!$F$16+$F34,
('2.5 CAPEX'!$J37+SUM(OFFSET('2.5 CAPEX'!R37,0,-MIN(MAX($F34-1-('2.1 Kraftwerk allgemein'!$F$16-'2.1 Kraftwerk allgemein'!$F$15+1),0),COLUMN(D34)-1-('2.1 Kraftwerk allgemein'!$F$16-'2.1 Kraftwerk allgemein'!$F$15+1)),1,MIN(MAX($F34-('2.1 Kraftwerk allgemein'!$F$16-'2.1 Kraftwerk allgemein'!$F$15+1),1),COLUMN(D34)-('2.1 Kraftwerk allgemein'!$F$16-'2.1 Kraftwerk allgemein'!$F$15+1)))))/$F34,
SUM(OFFSET('2.5 CAPEX'!R37,0,-MIN($F34-1,COLUMN(D34)-1),1,MIN($F34,COLUMN(D34))))/$F34)))))),
IF(OR(ISNUMBER($D34)=FALSE,$F34=""),"",
IF(AND('2.5 CAPEX'!$L37&lt;&gt;"x",'2.5 CAPEX'!$M37&lt;&gt;"x"),0,
IF($F34=0,0,
IF(M$4&lt;'2.1 Kraftwerk allgemein'!$F$16,0,
IF(M$4='2.1 Kraftwerk allgemein'!$F$16,'2.5 CAPEX'!$J37/$F34,
IF(M$4&lt;'2.1 Kraftwerk allgemein'!$F$16+$F34,
('2.5 CAPEX'!$J37+SUM(OFFSET('2.5 CAPEX'!R37,0,-MIN(MAX($F34-1-('2.1 Kraftwerk allgemein'!$F$16-'1.1 Allgemein'!$I$22+1),0),COLUMN(D34)-1-('2.1 Kraftwerk allgemein'!$F$16-'1.1 Allgemein'!$I$22+1)),1,MIN(MAX($F34-('2.1 Kraftwerk allgemein'!$F$16-'1.1 Allgemein'!$I$22+1),1),COLUMN(D34)-('2.1 Kraftwerk allgemein'!$F$16-'1.1 Allgemein'!$I$22+1)))))/$F34,
SUM(OFFSET('2.5 CAPEX'!R37,0,-MIN($F34-1,COLUMN(D34)-1),1,MIN($F34,COLUMN(D34))))/$F34)))))))</f>
        <v/>
      </c>
      <c r="N34" s="199" t="str">
        <f ca="1">IF('2.1 Kraftwerk allgemein'!$F$15&lt;'1.1 Allgemein'!$I$22,
IF(OR(ISNUMBER($D34)=FALSE,$F34=""),"",
IF(AND('2.5 CAPEX'!$L37&lt;&gt;"x",'2.5 CAPEX'!$M37&lt;&gt;"x"),0,
IF($F34=0,0,
IF(N$4&lt;'2.1 Kraftwerk allgemein'!$F$16,0,
IF(N$4='2.1 Kraftwerk allgemein'!$F$16,'2.5 CAPEX'!$J37/$F34,
IF(N$4&lt;'2.1 Kraftwerk allgemein'!$F$16+$F34,
('2.5 CAPEX'!$J37+SUM(OFFSET('2.5 CAPEX'!S37,0,-MIN(MAX($F34-1-('2.1 Kraftwerk allgemein'!$F$16-'2.1 Kraftwerk allgemein'!$F$15+1),0),COLUMN(E34)-1-('2.1 Kraftwerk allgemein'!$F$16-'2.1 Kraftwerk allgemein'!$F$15+1)),1,MIN(MAX($F34-('2.1 Kraftwerk allgemein'!$F$16-'2.1 Kraftwerk allgemein'!$F$15+1),1),COLUMN(E34)-('2.1 Kraftwerk allgemein'!$F$16-'2.1 Kraftwerk allgemein'!$F$15+1)))))/$F34,
SUM(OFFSET('2.5 CAPEX'!S37,0,-MIN($F34-1,COLUMN(E34)-1),1,MIN($F34,COLUMN(E34))))/$F34)))))),
IF(OR(ISNUMBER($D34)=FALSE,$F34=""),"",
IF(AND('2.5 CAPEX'!$L37&lt;&gt;"x",'2.5 CAPEX'!$M37&lt;&gt;"x"),0,
IF($F34=0,0,
IF(N$4&lt;'2.1 Kraftwerk allgemein'!$F$16,0,
IF(N$4='2.1 Kraftwerk allgemein'!$F$16,'2.5 CAPEX'!$J37/$F34,
IF(N$4&lt;'2.1 Kraftwerk allgemein'!$F$16+$F34,
('2.5 CAPEX'!$J37+SUM(OFFSET('2.5 CAPEX'!S37,0,-MIN(MAX($F34-1-('2.1 Kraftwerk allgemein'!$F$16-'1.1 Allgemein'!$I$22+1),0),COLUMN(E34)-1-('2.1 Kraftwerk allgemein'!$F$16-'1.1 Allgemein'!$I$22+1)),1,MIN(MAX($F34-('2.1 Kraftwerk allgemein'!$F$16-'1.1 Allgemein'!$I$22+1),1),COLUMN(E34)-('2.1 Kraftwerk allgemein'!$F$16-'1.1 Allgemein'!$I$22+1)))))/$F34,
SUM(OFFSET('2.5 CAPEX'!S37,0,-MIN($F34-1,COLUMN(E34)-1),1,MIN($F34,COLUMN(E34))))/$F34)))))))</f>
        <v/>
      </c>
      <c r="O34" s="199" t="str">
        <f ca="1">IF('2.1 Kraftwerk allgemein'!$F$15&lt;'1.1 Allgemein'!$I$22,
IF(OR(ISNUMBER($D34)=FALSE,$F34=""),"",
IF(AND('2.5 CAPEX'!$L37&lt;&gt;"x",'2.5 CAPEX'!$M37&lt;&gt;"x"),0,
IF($F34=0,0,
IF(O$4&lt;'2.1 Kraftwerk allgemein'!$F$16,0,
IF(O$4='2.1 Kraftwerk allgemein'!$F$16,'2.5 CAPEX'!$J37/$F34,
IF(O$4&lt;'2.1 Kraftwerk allgemein'!$F$16+$F34,
('2.5 CAPEX'!$J37+SUM(OFFSET('2.5 CAPEX'!T37,0,-MIN(MAX($F34-1-('2.1 Kraftwerk allgemein'!$F$16-'2.1 Kraftwerk allgemein'!$F$15+1),0),COLUMN(F34)-1-('2.1 Kraftwerk allgemein'!$F$16-'2.1 Kraftwerk allgemein'!$F$15+1)),1,MIN(MAX($F34-('2.1 Kraftwerk allgemein'!$F$16-'2.1 Kraftwerk allgemein'!$F$15+1),1),COLUMN(F34)-('2.1 Kraftwerk allgemein'!$F$16-'2.1 Kraftwerk allgemein'!$F$15+1)))))/$F34,
SUM(OFFSET('2.5 CAPEX'!T37,0,-MIN($F34-1,COLUMN(F34)-1),1,MIN($F34,COLUMN(F34))))/$F34)))))),
IF(OR(ISNUMBER($D34)=FALSE,$F34=""),"",
IF(AND('2.5 CAPEX'!$L37&lt;&gt;"x",'2.5 CAPEX'!$M37&lt;&gt;"x"),0,
IF($F34=0,0,
IF(O$4&lt;'2.1 Kraftwerk allgemein'!$F$16,0,
IF(O$4='2.1 Kraftwerk allgemein'!$F$16,'2.5 CAPEX'!$J37/$F34,
IF(O$4&lt;'2.1 Kraftwerk allgemein'!$F$16+$F34,
('2.5 CAPEX'!$J37+SUM(OFFSET('2.5 CAPEX'!T37,0,-MIN(MAX($F34-1-('2.1 Kraftwerk allgemein'!$F$16-'1.1 Allgemein'!$I$22+1),0),COLUMN(F34)-1-('2.1 Kraftwerk allgemein'!$F$16-'1.1 Allgemein'!$I$22+1)),1,MIN(MAX($F34-('2.1 Kraftwerk allgemein'!$F$16-'1.1 Allgemein'!$I$22+1),1),COLUMN(F34)-('2.1 Kraftwerk allgemein'!$F$16-'1.1 Allgemein'!$I$22+1)))))/$F34,
SUM(OFFSET('2.5 CAPEX'!T37,0,-MIN($F34-1,COLUMN(F34)-1),1,MIN($F34,COLUMN(F34))))/$F34)))))))</f>
        <v/>
      </c>
      <c r="P34" s="199" t="str">
        <f ca="1">IF('2.1 Kraftwerk allgemein'!$F$15&lt;'1.1 Allgemein'!$I$22,
IF(OR(ISNUMBER($D34)=FALSE,$F34=""),"",
IF(AND('2.5 CAPEX'!$L37&lt;&gt;"x",'2.5 CAPEX'!$M37&lt;&gt;"x"),0,
IF($F34=0,0,
IF(P$4&lt;'2.1 Kraftwerk allgemein'!$F$16,0,
IF(P$4='2.1 Kraftwerk allgemein'!$F$16,'2.5 CAPEX'!$J37/$F34,
IF(P$4&lt;'2.1 Kraftwerk allgemein'!$F$16+$F34,
('2.5 CAPEX'!$J37+SUM(OFFSET('2.5 CAPEX'!U37,0,-MIN(MAX($F34-1-('2.1 Kraftwerk allgemein'!$F$16-'2.1 Kraftwerk allgemein'!$F$15+1),0),COLUMN(G34)-1-('2.1 Kraftwerk allgemein'!$F$16-'2.1 Kraftwerk allgemein'!$F$15+1)),1,MIN(MAX($F34-('2.1 Kraftwerk allgemein'!$F$16-'2.1 Kraftwerk allgemein'!$F$15+1),1),COLUMN(G34)-('2.1 Kraftwerk allgemein'!$F$16-'2.1 Kraftwerk allgemein'!$F$15+1)))))/$F34,
SUM(OFFSET('2.5 CAPEX'!U37,0,-MIN($F34-1,COLUMN(G34)-1),1,MIN($F34,COLUMN(G34))))/$F34)))))),
IF(OR(ISNUMBER($D34)=FALSE,$F34=""),"",
IF(AND('2.5 CAPEX'!$L37&lt;&gt;"x",'2.5 CAPEX'!$M37&lt;&gt;"x"),0,
IF($F34=0,0,
IF(P$4&lt;'2.1 Kraftwerk allgemein'!$F$16,0,
IF(P$4='2.1 Kraftwerk allgemein'!$F$16,'2.5 CAPEX'!$J37/$F34,
IF(P$4&lt;'2.1 Kraftwerk allgemein'!$F$16+$F34,
('2.5 CAPEX'!$J37+SUM(OFFSET('2.5 CAPEX'!U37,0,-MIN(MAX($F34-1-('2.1 Kraftwerk allgemein'!$F$16-'1.1 Allgemein'!$I$22+1),0),COLUMN(G34)-1-('2.1 Kraftwerk allgemein'!$F$16-'1.1 Allgemein'!$I$22+1)),1,MIN(MAX($F34-('2.1 Kraftwerk allgemein'!$F$16-'1.1 Allgemein'!$I$22+1),1),COLUMN(G34)-('2.1 Kraftwerk allgemein'!$F$16-'1.1 Allgemein'!$I$22+1)))))/$F34,
SUM(OFFSET('2.5 CAPEX'!U37,0,-MIN($F34-1,COLUMN(G34)-1),1,MIN($F34,COLUMN(G34))))/$F34)))))))</f>
        <v/>
      </c>
      <c r="Q34" s="199" t="str">
        <f ca="1">IF('2.1 Kraftwerk allgemein'!$F$15&lt;'1.1 Allgemein'!$I$22,
IF(OR(ISNUMBER($D34)=FALSE,$F34=""),"",
IF(AND('2.5 CAPEX'!$L37&lt;&gt;"x",'2.5 CAPEX'!$M37&lt;&gt;"x"),0,
IF($F34=0,0,
IF(Q$4&lt;'2.1 Kraftwerk allgemein'!$F$16,0,
IF(Q$4='2.1 Kraftwerk allgemein'!$F$16,'2.5 CAPEX'!$J37/$F34,
IF(Q$4&lt;'2.1 Kraftwerk allgemein'!$F$16+$F34,
('2.5 CAPEX'!$J37+SUM(OFFSET('2.5 CAPEX'!V37,0,-MIN(MAX($F34-1-('2.1 Kraftwerk allgemein'!$F$16-'2.1 Kraftwerk allgemein'!$F$15+1),0),COLUMN(H34)-1-('2.1 Kraftwerk allgemein'!$F$16-'2.1 Kraftwerk allgemein'!$F$15+1)),1,MIN(MAX($F34-('2.1 Kraftwerk allgemein'!$F$16-'2.1 Kraftwerk allgemein'!$F$15+1),1),COLUMN(H34)-('2.1 Kraftwerk allgemein'!$F$16-'2.1 Kraftwerk allgemein'!$F$15+1)))))/$F34,
SUM(OFFSET('2.5 CAPEX'!V37,0,-MIN($F34-1,COLUMN(H34)-1),1,MIN($F34,COLUMN(H34))))/$F34)))))),
IF(OR(ISNUMBER($D34)=FALSE,$F34=""),"",
IF(AND('2.5 CAPEX'!$L37&lt;&gt;"x",'2.5 CAPEX'!$M37&lt;&gt;"x"),0,
IF($F34=0,0,
IF(Q$4&lt;'2.1 Kraftwerk allgemein'!$F$16,0,
IF(Q$4='2.1 Kraftwerk allgemein'!$F$16,'2.5 CAPEX'!$J37/$F34,
IF(Q$4&lt;'2.1 Kraftwerk allgemein'!$F$16+$F34,
('2.5 CAPEX'!$J37+SUM(OFFSET('2.5 CAPEX'!V37,0,-MIN(MAX($F34-1-('2.1 Kraftwerk allgemein'!$F$16-'1.1 Allgemein'!$I$22+1),0),COLUMN(H34)-1-('2.1 Kraftwerk allgemein'!$F$16-'1.1 Allgemein'!$I$22+1)),1,MIN(MAX($F34-('2.1 Kraftwerk allgemein'!$F$16-'1.1 Allgemein'!$I$22+1),1),COLUMN(H34)-('2.1 Kraftwerk allgemein'!$F$16-'1.1 Allgemein'!$I$22+1)))))/$F34,
SUM(OFFSET('2.5 CAPEX'!V37,0,-MIN($F34-1,COLUMN(H34)-1),1,MIN($F34,COLUMN(H34))))/$F34)))))))</f>
        <v/>
      </c>
      <c r="R34" s="199" t="str">
        <f ca="1">IF('2.1 Kraftwerk allgemein'!$F$15&lt;'1.1 Allgemein'!$I$22,
IF(OR(ISNUMBER($D34)=FALSE,$F34=""),"",
IF(AND('2.5 CAPEX'!$L37&lt;&gt;"x",'2.5 CAPEX'!$M37&lt;&gt;"x"),0,
IF($F34=0,0,
IF(R$4&lt;'2.1 Kraftwerk allgemein'!$F$16,0,
IF(R$4='2.1 Kraftwerk allgemein'!$F$16,'2.5 CAPEX'!$J37/$F34,
IF(R$4&lt;'2.1 Kraftwerk allgemein'!$F$16+$F34,
('2.5 CAPEX'!$J37+SUM(OFFSET('2.5 CAPEX'!W37,0,-MIN(MAX($F34-1-('2.1 Kraftwerk allgemein'!$F$16-'2.1 Kraftwerk allgemein'!$F$15+1),0),COLUMN(I34)-1-('2.1 Kraftwerk allgemein'!$F$16-'2.1 Kraftwerk allgemein'!$F$15+1)),1,MIN(MAX($F34-('2.1 Kraftwerk allgemein'!$F$16-'2.1 Kraftwerk allgemein'!$F$15+1),1),COLUMN(I34)-('2.1 Kraftwerk allgemein'!$F$16-'2.1 Kraftwerk allgemein'!$F$15+1)))))/$F34,
SUM(OFFSET('2.5 CAPEX'!W37,0,-MIN($F34-1,COLUMN(I34)-1),1,MIN($F34,COLUMN(I34))))/$F34)))))),
IF(OR(ISNUMBER($D34)=FALSE,$F34=""),"",
IF(AND('2.5 CAPEX'!$L37&lt;&gt;"x",'2.5 CAPEX'!$M37&lt;&gt;"x"),0,
IF($F34=0,0,
IF(R$4&lt;'2.1 Kraftwerk allgemein'!$F$16,0,
IF(R$4='2.1 Kraftwerk allgemein'!$F$16,'2.5 CAPEX'!$J37/$F34,
IF(R$4&lt;'2.1 Kraftwerk allgemein'!$F$16+$F34,
('2.5 CAPEX'!$J37+SUM(OFFSET('2.5 CAPEX'!W37,0,-MIN(MAX($F34-1-('2.1 Kraftwerk allgemein'!$F$16-'1.1 Allgemein'!$I$22+1),0),COLUMN(I34)-1-('2.1 Kraftwerk allgemein'!$F$16-'1.1 Allgemein'!$I$22+1)),1,MIN(MAX($F34-('2.1 Kraftwerk allgemein'!$F$16-'1.1 Allgemein'!$I$22+1),1),COLUMN(I34)-('2.1 Kraftwerk allgemein'!$F$16-'1.1 Allgemein'!$I$22+1)))))/$F34,
SUM(OFFSET('2.5 CAPEX'!W37,0,-MIN($F34-1,COLUMN(I34)-1),1,MIN($F34,COLUMN(I34))))/$F34)))))))</f>
        <v/>
      </c>
      <c r="S34" s="199" t="str">
        <f ca="1">IF('2.1 Kraftwerk allgemein'!$F$15&lt;'1.1 Allgemein'!$I$22,
IF(OR(ISNUMBER($D34)=FALSE,$F34=""),"",
IF(AND('2.5 CAPEX'!$L37&lt;&gt;"x",'2.5 CAPEX'!$M37&lt;&gt;"x"),0,
IF($F34=0,0,
IF(S$4&lt;'2.1 Kraftwerk allgemein'!$F$16,0,
IF(S$4='2.1 Kraftwerk allgemein'!$F$16,'2.5 CAPEX'!$J37/$F34,
IF(S$4&lt;'2.1 Kraftwerk allgemein'!$F$16+$F34,
('2.5 CAPEX'!$J37+SUM(OFFSET('2.5 CAPEX'!X37,0,-MIN(MAX($F34-1-('2.1 Kraftwerk allgemein'!$F$16-'2.1 Kraftwerk allgemein'!$F$15+1),0),COLUMN(J34)-1-('2.1 Kraftwerk allgemein'!$F$16-'2.1 Kraftwerk allgemein'!$F$15+1)),1,MIN(MAX($F34-('2.1 Kraftwerk allgemein'!$F$16-'2.1 Kraftwerk allgemein'!$F$15+1),1),COLUMN(J34)-('2.1 Kraftwerk allgemein'!$F$16-'2.1 Kraftwerk allgemein'!$F$15+1)))))/$F34,
SUM(OFFSET('2.5 CAPEX'!X37,0,-MIN($F34-1,COLUMN(J34)-1),1,MIN($F34,COLUMN(J34))))/$F34)))))),
IF(OR(ISNUMBER($D34)=FALSE,$F34=""),"",
IF(AND('2.5 CAPEX'!$L37&lt;&gt;"x",'2.5 CAPEX'!$M37&lt;&gt;"x"),0,
IF($F34=0,0,
IF(S$4&lt;'2.1 Kraftwerk allgemein'!$F$16,0,
IF(S$4='2.1 Kraftwerk allgemein'!$F$16,'2.5 CAPEX'!$J37/$F34,
IF(S$4&lt;'2.1 Kraftwerk allgemein'!$F$16+$F34,
('2.5 CAPEX'!$J37+SUM(OFFSET('2.5 CAPEX'!X37,0,-MIN(MAX($F34-1-('2.1 Kraftwerk allgemein'!$F$16-'1.1 Allgemein'!$I$22+1),0),COLUMN(J34)-1-('2.1 Kraftwerk allgemein'!$F$16-'1.1 Allgemein'!$I$22+1)),1,MIN(MAX($F34-('2.1 Kraftwerk allgemein'!$F$16-'1.1 Allgemein'!$I$22+1),1),COLUMN(J34)-('2.1 Kraftwerk allgemein'!$F$16-'1.1 Allgemein'!$I$22+1)))))/$F34,
SUM(OFFSET('2.5 CAPEX'!X37,0,-MIN($F34-1,COLUMN(J34)-1),1,MIN($F34,COLUMN(J34))))/$F34)))))))</f>
        <v/>
      </c>
      <c r="T34" s="199" t="str">
        <f ca="1">IF('2.1 Kraftwerk allgemein'!$F$15&lt;'1.1 Allgemein'!$I$22,
IF(OR(ISNUMBER($D34)=FALSE,$F34=""),"",
IF(AND('2.5 CAPEX'!$L37&lt;&gt;"x",'2.5 CAPEX'!$M37&lt;&gt;"x"),0,
IF($F34=0,0,
IF(T$4&lt;'2.1 Kraftwerk allgemein'!$F$16,0,
IF(T$4='2.1 Kraftwerk allgemein'!$F$16,'2.5 CAPEX'!$J37/$F34,
IF(T$4&lt;'2.1 Kraftwerk allgemein'!$F$16+$F34,
('2.5 CAPEX'!$J37+SUM(OFFSET('2.5 CAPEX'!Y37,0,-MIN(MAX($F34-1-('2.1 Kraftwerk allgemein'!$F$16-'2.1 Kraftwerk allgemein'!$F$15+1),0),COLUMN(K34)-1-('2.1 Kraftwerk allgemein'!$F$16-'2.1 Kraftwerk allgemein'!$F$15+1)),1,MIN(MAX($F34-('2.1 Kraftwerk allgemein'!$F$16-'2.1 Kraftwerk allgemein'!$F$15+1),1),COLUMN(K34)-('2.1 Kraftwerk allgemein'!$F$16-'2.1 Kraftwerk allgemein'!$F$15+1)))))/$F34,
SUM(OFFSET('2.5 CAPEX'!Y37,0,-MIN($F34-1,COLUMN(K34)-1),1,MIN($F34,COLUMN(K34))))/$F34)))))),
IF(OR(ISNUMBER($D34)=FALSE,$F34=""),"",
IF(AND('2.5 CAPEX'!$L37&lt;&gt;"x",'2.5 CAPEX'!$M37&lt;&gt;"x"),0,
IF($F34=0,0,
IF(T$4&lt;'2.1 Kraftwerk allgemein'!$F$16,0,
IF(T$4='2.1 Kraftwerk allgemein'!$F$16,'2.5 CAPEX'!$J37/$F34,
IF(T$4&lt;'2.1 Kraftwerk allgemein'!$F$16+$F34,
('2.5 CAPEX'!$J37+SUM(OFFSET('2.5 CAPEX'!Y37,0,-MIN(MAX($F34-1-('2.1 Kraftwerk allgemein'!$F$16-'1.1 Allgemein'!$I$22+1),0),COLUMN(K34)-1-('2.1 Kraftwerk allgemein'!$F$16-'1.1 Allgemein'!$I$22+1)),1,MIN(MAX($F34-('2.1 Kraftwerk allgemein'!$F$16-'1.1 Allgemein'!$I$22+1),1),COLUMN(K34)-('2.1 Kraftwerk allgemein'!$F$16-'1.1 Allgemein'!$I$22+1)))))/$F34,
SUM(OFFSET('2.5 CAPEX'!Y37,0,-MIN($F34-1,COLUMN(K34)-1),1,MIN($F34,COLUMN(K34))))/$F34)))))))</f>
        <v/>
      </c>
      <c r="U34" s="199" t="str">
        <f ca="1">IF('2.1 Kraftwerk allgemein'!$F$15&lt;'1.1 Allgemein'!$I$22,
IF(OR(ISNUMBER($D34)=FALSE,$F34=""),"",
IF(AND('2.5 CAPEX'!$L37&lt;&gt;"x",'2.5 CAPEX'!$M37&lt;&gt;"x"),0,
IF($F34=0,0,
IF(U$4&lt;'2.1 Kraftwerk allgemein'!$F$16,0,
IF(U$4='2.1 Kraftwerk allgemein'!$F$16,'2.5 CAPEX'!$J37/$F34,
IF(U$4&lt;'2.1 Kraftwerk allgemein'!$F$16+$F34,
('2.5 CAPEX'!$J37+SUM(OFFSET('2.5 CAPEX'!Z37,0,-MIN(MAX($F34-1-('2.1 Kraftwerk allgemein'!$F$16-'2.1 Kraftwerk allgemein'!$F$15+1),0),COLUMN(L34)-1-('2.1 Kraftwerk allgemein'!$F$16-'2.1 Kraftwerk allgemein'!$F$15+1)),1,MIN(MAX($F34-('2.1 Kraftwerk allgemein'!$F$16-'2.1 Kraftwerk allgemein'!$F$15+1),1),COLUMN(L34)-('2.1 Kraftwerk allgemein'!$F$16-'2.1 Kraftwerk allgemein'!$F$15+1)))))/$F34,
SUM(OFFSET('2.5 CAPEX'!Z37,0,-MIN($F34-1,COLUMN(L34)-1),1,MIN($F34,COLUMN(L34))))/$F34)))))),
IF(OR(ISNUMBER($D34)=FALSE,$F34=""),"",
IF(AND('2.5 CAPEX'!$L37&lt;&gt;"x",'2.5 CAPEX'!$M37&lt;&gt;"x"),0,
IF($F34=0,0,
IF(U$4&lt;'2.1 Kraftwerk allgemein'!$F$16,0,
IF(U$4='2.1 Kraftwerk allgemein'!$F$16,'2.5 CAPEX'!$J37/$F34,
IF(U$4&lt;'2.1 Kraftwerk allgemein'!$F$16+$F34,
('2.5 CAPEX'!$J37+SUM(OFFSET('2.5 CAPEX'!Z37,0,-MIN(MAX($F34-1-('2.1 Kraftwerk allgemein'!$F$16-'1.1 Allgemein'!$I$22+1),0),COLUMN(L34)-1-('2.1 Kraftwerk allgemein'!$F$16-'1.1 Allgemein'!$I$22+1)),1,MIN(MAX($F34-('2.1 Kraftwerk allgemein'!$F$16-'1.1 Allgemein'!$I$22+1),1),COLUMN(L34)-('2.1 Kraftwerk allgemein'!$F$16-'1.1 Allgemein'!$I$22+1)))))/$F34,
SUM(OFFSET('2.5 CAPEX'!Z37,0,-MIN($F34-1,COLUMN(L34)-1),1,MIN($F34,COLUMN(L34))))/$F34)))))))</f>
        <v/>
      </c>
      <c r="V34" s="199" t="str">
        <f ca="1">IF('2.1 Kraftwerk allgemein'!$F$15&lt;'1.1 Allgemein'!$I$22,
IF(OR(ISNUMBER($D34)=FALSE,$F34=""),"",
IF(AND('2.5 CAPEX'!$L37&lt;&gt;"x",'2.5 CAPEX'!$M37&lt;&gt;"x"),0,
IF($F34=0,0,
IF(V$4&lt;'2.1 Kraftwerk allgemein'!$F$16,0,
IF(V$4='2.1 Kraftwerk allgemein'!$F$16,'2.5 CAPEX'!$J37/$F34,
IF(V$4&lt;'2.1 Kraftwerk allgemein'!$F$16+$F34,
('2.5 CAPEX'!$J37+SUM(OFFSET('2.5 CAPEX'!AA37,0,-MIN(MAX($F34-1-('2.1 Kraftwerk allgemein'!$F$16-'2.1 Kraftwerk allgemein'!$F$15+1),0),COLUMN(M34)-1-('2.1 Kraftwerk allgemein'!$F$16-'2.1 Kraftwerk allgemein'!$F$15+1)),1,MIN(MAX($F34-('2.1 Kraftwerk allgemein'!$F$16-'2.1 Kraftwerk allgemein'!$F$15+1),1),COLUMN(M34)-('2.1 Kraftwerk allgemein'!$F$16-'2.1 Kraftwerk allgemein'!$F$15+1)))))/$F34,
SUM(OFFSET('2.5 CAPEX'!AA37,0,-MIN($F34-1,COLUMN(M34)-1),1,MIN($F34,COLUMN(M34))))/$F34)))))),
IF(OR(ISNUMBER($D34)=FALSE,$F34=""),"",
IF(AND('2.5 CAPEX'!$L37&lt;&gt;"x",'2.5 CAPEX'!$M37&lt;&gt;"x"),0,
IF($F34=0,0,
IF(V$4&lt;'2.1 Kraftwerk allgemein'!$F$16,0,
IF(V$4='2.1 Kraftwerk allgemein'!$F$16,'2.5 CAPEX'!$J37/$F34,
IF(V$4&lt;'2.1 Kraftwerk allgemein'!$F$16+$F34,
('2.5 CAPEX'!$J37+SUM(OFFSET('2.5 CAPEX'!AA37,0,-MIN(MAX($F34-1-('2.1 Kraftwerk allgemein'!$F$16-'1.1 Allgemein'!$I$22+1),0),COLUMN(M34)-1-('2.1 Kraftwerk allgemein'!$F$16-'1.1 Allgemein'!$I$22+1)),1,MIN(MAX($F34-('2.1 Kraftwerk allgemein'!$F$16-'1.1 Allgemein'!$I$22+1),1),COLUMN(M34)-('2.1 Kraftwerk allgemein'!$F$16-'1.1 Allgemein'!$I$22+1)))))/$F34,
SUM(OFFSET('2.5 CAPEX'!AA37,0,-MIN($F34-1,COLUMN(M34)-1),1,MIN($F34,COLUMN(M34))))/$F34)))))))</f>
        <v/>
      </c>
      <c r="W34" s="199" t="str">
        <f ca="1">IF('2.1 Kraftwerk allgemein'!$F$15&lt;'1.1 Allgemein'!$I$22,
IF(OR(ISNUMBER($D34)=FALSE,$F34=""),"",
IF(AND('2.5 CAPEX'!$L37&lt;&gt;"x",'2.5 CAPEX'!$M37&lt;&gt;"x"),0,
IF($F34=0,0,
IF(W$4&lt;'2.1 Kraftwerk allgemein'!$F$16,0,
IF(W$4='2.1 Kraftwerk allgemein'!$F$16,'2.5 CAPEX'!$J37/$F34,
IF(W$4&lt;'2.1 Kraftwerk allgemein'!$F$16+$F34,
('2.5 CAPEX'!$J37+SUM(OFFSET('2.5 CAPEX'!AB37,0,-MIN(MAX($F34-1-('2.1 Kraftwerk allgemein'!$F$16-'2.1 Kraftwerk allgemein'!$F$15+1),0),COLUMN(N34)-1-('2.1 Kraftwerk allgemein'!$F$16-'2.1 Kraftwerk allgemein'!$F$15+1)),1,MIN(MAX($F34-('2.1 Kraftwerk allgemein'!$F$16-'2.1 Kraftwerk allgemein'!$F$15+1),1),COLUMN(N34)-('2.1 Kraftwerk allgemein'!$F$16-'2.1 Kraftwerk allgemein'!$F$15+1)))))/$F34,
SUM(OFFSET('2.5 CAPEX'!AB37,0,-MIN($F34-1,COLUMN(N34)-1),1,MIN($F34,COLUMN(N34))))/$F34)))))),
IF(OR(ISNUMBER($D34)=FALSE,$F34=""),"",
IF(AND('2.5 CAPEX'!$L37&lt;&gt;"x",'2.5 CAPEX'!$M37&lt;&gt;"x"),0,
IF($F34=0,0,
IF(W$4&lt;'2.1 Kraftwerk allgemein'!$F$16,0,
IF(W$4='2.1 Kraftwerk allgemein'!$F$16,'2.5 CAPEX'!$J37/$F34,
IF(W$4&lt;'2.1 Kraftwerk allgemein'!$F$16+$F34,
('2.5 CAPEX'!$J37+SUM(OFFSET('2.5 CAPEX'!AB37,0,-MIN(MAX($F34-1-('2.1 Kraftwerk allgemein'!$F$16-'1.1 Allgemein'!$I$22+1),0),COLUMN(N34)-1-('2.1 Kraftwerk allgemein'!$F$16-'1.1 Allgemein'!$I$22+1)),1,MIN(MAX($F34-('2.1 Kraftwerk allgemein'!$F$16-'1.1 Allgemein'!$I$22+1),1),COLUMN(N34)-('2.1 Kraftwerk allgemein'!$F$16-'1.1 Allgemein'!$I$22+1)))))/$F34,
SUM(OFFSET('2.5 CAPEX'!AB37,0,-MIN($F34-1,COLUMN(N34)-1),1,MIN($F34,COLUMN(N34))))/$F34)))))))</f>
        <v/>
      </c>
      <c r="X34" s="199" t="str">
        <f ca="1">IF('2.1 Kraftwerk allgemein'!$F$15&lt;'1.1 Allgemein'!$I$22,
IF(OR(ISNUMBER($D34)=FALSE,$F34=""),"",
IF(AND('2.5 CAPEX'!$L37&lt;&gt;"x",'2.5 CAPEX'!$M37&lt;&gt;"x"),0,
IF($F34=0,0,
IF(X$4&lt;'2.1 Kraftwerk allgemein'!$F$16,0,
IF(X$4='2.1 Kraftwerk allgemein'!$F$16,'2.5 CAPEX'!$J37/$F34,
IF(X$4&lt;'2.1 Kraftwerk allgemein'!$F$16+$F34,
('2.5 CAPEX'!$J37+SUM(OFFSET('2.5 CAPEX'!AC37,0,-MIN(MAX($F34-1-('2.1 Kraftwerk allgemein'!$F$16-'2.1 Kraftwerk allgemein'!$F$15+1),0),COLUMN(O34)-1-('2.1 Kraftwerk allgemein'!$F$16-'2.1 Kraftwerk allgemein'!$F$15+1)),1,MIN(MAX($F34-('2.1 Kraftwerk allgemein'!$F$16-'2.1 Kraftwerk allgemein'!$F$15+1),1),COLUMN(O34)-('2.1 Kraftwerk allgemein'!$F$16-'2.1 Kraftwerk allgemein'!$F$15+1)))))/$F34,
SUM(OFFSET('2.5 CAPEX'!AC37,0,-MIN($F34-1,COLUMN(O34)-1),1,MIN($F34,COLUMN(O34))))/$F34)))))),
IF(OR(ISNUMBER($D34)=FALSE,$F34=""),"",
IF(AND('2.5 CAPEX'!$L37&lt;&gt;"x",'2.5 CAPEX'!$M37&lt;&gt;"x"),0,
IF($F34=0,0,
IF(X$4&lt;'2.1 Kraftwerk allgemein'!$F$16,0,
IF(X$4='2.1 Kraftwerk allgemein'!$F$16,'2.5 CAPEX'!$J37/$F34,
IF(X$4&lt;'2.1 Kraftwerk allgemein'!$F$16+$F34,
('2.5 CAPEX'!$J37+SUM(OFFSET('2.5 CAPEX'!AC37,0,-MIN(MAX($F34-1-('2.1 Kraftwerk allgemein'!$F$16-'1.1 Allgemein'!$I$22+1),0),COLUMN(O34)-1-('2.1 Kraftwerk allgemein'!$F$16-'1.1 Allgemein'!$I$22+1)),1,MIN(MAX($F34-('2.1 Kraftwerk allgemein'!$F$16-'1.1 Allgemein'!$I$22+1),1),COLUMN(O34)-('2.1 Kraftwerk allgemein'!$F$16-'1.1 Allgemein'!$I$22+1)))))/$F34,
SUM(OFFSET('2.5 CAPEX'!AC37,0,-MIN($F34-1,COLUMN(O34)-1),1,MIN($F34,COLUMN(O34))))/$F34)))))))</f>
        <v/>
      </c>
      <c r="Y34" s="199" t="str">
        <f ca="1">IF('2.1 Kraftwerk allgemein'!$F$15&lt;'1.1 Allgemein'!$I$22,
IF(OR(ISNUMBER($D34)=FALSE,$F34=""),"",
IF(AND('2.5 CAPEX'!$L37&lt;&gt;"x",'2.5 CAPEX'!$M37&lt;&gt;"x"),0,
IF($F34=0,0,
IF(Y$4&lt;'2.1 Kraftwerk allgemein'!$F$16,0,
IF(Y$4='2.1 Kraftwerk allgemein'!$F$16,'2.5 CAPEX'!$J37/$F34,
IF(Y$4&lt;'2.1 Kraftwerk allgemein'!$F$16+$F34,
('2.5 CAPEX'!$J37+SUM(OFFSET('2.5 CAPEX'!AD37,0,-MIN(MAX($F34-1-('2.1 Kraftwerk allgemein'!$F$16-'2.1 Kraftwerk allgemein'!$F$15+1),0),COLUMN(P34)-1-('2.1 Kraftwerk allgemein'!$F$16-'2.1 Kraftwerk allgemein'!$F$15+1)),1,MIN(MAX($F34-('2.1 Kraftwerk allgemein'!$F$16-'2.1 Kraftwerk allgemein'!$F$15+1),1),COLUMN(P34)-('2.1 Kraftwerk allgemein'!$F$16-'2.1 Kraftwerk allgemein'!$F$15+1)))))/$F34,
SUM(OFFSET('2.5 CAPEX'!AD37,0,-MIN($F34-1,COLUMN(P34)-1),1,MIN($F34,COLUMN(P34))))/$F34)))))),
IF(OR(ISNUMBER($D34)=FALSE,$F34=""),"",
IF(AND('2.5 CAPEX'!$L37&lt;&gt;"x",'2.5 CAPEX'!$M37&lt;&gt;"x"),0,
IF($F34=0,0,
IF(Y$4&lt;'2.1 Kraftwerk allgemein'!$F$16,0,
IF(Y$4='2.1 Kraftwerk allgemein'!$F$16,'2.5 CAPEX'!$J37/$F34,
IF(Y$4&lt;'2.1 Kraftwerk allgemein'!$F$16+$F34,
('2.5 CAPEX'!$J37+SUM(OFFSET('2.5 CAPEX'!AD37,0,-MIN(MAX($F34-1-('2.1 Kraftwerk allgemein'!$F$16-'1.1 Allgemein'!$I$22+1),0),COLUMN(P34)-1-('2.1 Kraftwerk allgemein'!$F$16-'1.1 Allgemein'!$I$22+1)),1,MIN(MAX($F34-('2.1 Kraftwerk allgemein'!$F$16-'1.1 Allgemein'!$I$22+1),1),COLUMN(P34)-('2.1 Kraftwerk allgemein'!$F$16-'1.1 Allgemein'!$I$22+1)))))/$F34,
SUM(OFFSET('2.5 CAPEX'!AD37,0,-MIN($F34-1,COLUMN(P34)-1),1,MIN($F34,COLUMN(P34))))/$F34)))))))</f>
        <v/>
      </c>
      <c r="Z34" s="199" t="str">
        <f ca="1">IF('2.1 Kraftwerk allgemein'!$F$15&lt;'1.1 Allgemein'!$I$22,
IF(OR(ISNUMBER($D34)=FALSE,$F34=""),"",
IF(AND('2.5 CAPEX'!$L37&lt;&gt;"x",'2.5 CAPEX'!$M37&lt;&gt;"x"),0,
IF($F34=0,0,
IF(Z$4&lt;'2.1 Kraftwerk allgemein'!$F$16,0,
IF(Z$4='2.1 Kraftwerk allgemein'!$F$16,'2.5 CAPEX'!$J37/$F34,
IF(Z$4&lt;'2.1 Kraftwerk allgemein'!$F$16+$F34,
('2.5 CAPEX'!$J37+SUM(OFFSET('2.5 CAPEX'!AE37,0,-MIN(MAX($F34-1-('2.1 Kraftwerk allgemein'!$F$16-'2.1 Kraftwerk allgemein'!$F$15+1),0),COLUMN(Q34)-1-('2.1 Kraftwerk allgemein'!$F$16-'2.1 Kraftwerk allgemein'!$F$15+1)),1,MIN(MAX($F34-('2.1 Kraftwerk allgemein'!$F$16-'2.1 Kraftwerk allgemein'!$F$15+1),1),COLUMN(Q34)-('2.1 Kraftwerk allgemein'!$F$16-'2.1 Kraftwerk allgemein'!$F$15+1)))))/$F34,
SUM(OFFSET('2.5 CAPEX'!AE37,0,-MIN($F34-1,COLUMN(Q34)-1),1,MIN($F34,COLUMN(Q34))))/$F34)))))),
IF(OR(ISNUMBER($D34)=FALSE,$F34=""),"",
IF(AND('2.5 CAPEX'!$L37&lt;&gt;"x",'2.5 CAPEX'!$M37&lt;&gt;"x"),0,
IF($F34=0,0,
IF(Z$4&lt;'2.1 Kraftwerk allgemein'!$F$16,0,
IF(Z$4='2.1 Kraftwerk allgemein'!$F$16,'2.5 CAPEX'!$J37/$F34,
IF(Z$4&lt;'2.1 Kraftwerk allgemein'!$F$16+$F34,
('2.5 CAPEX'!$J37+SUM(OFFSET('2.5 CAPEX'!AE37,0,-MIN(MAX($F34-1-('2.1 Kraftwerk allgemein'!$F$16-'1.1 Allgemein'!$I$22+1),0),COLUMN(Q34)-1-('2.1 Kraftwerk allgemein'!$F$16-'1.1 Allgemein'!$I$22+1)),1,MIN(MAX($F34-('2.1 Kraftwerk allgemein'!$F$16-'1.1 Allgemein'!$I$22+1),1),COLUMN(Q34)-('2.1 Kraftwerk allgemein'!$F$16-'1.1 Allgemein'!$I$22+1)))))/$F34,
SUM(OFFSET('2.5 CAPEX'!AE37,0,-MIN($F34-1,COLUMN(Q34)-1),1,MIN($F34,COLUMN(Q34))))/$F34)))))))</f>
        <v/>
      </c>
      <c r="AA34" s="199" t="str">
        <f ca="1">IF('2.1 Kraftwerk allgemein'!$F$15&lt;'1.1 Allgemein'!$I$22,
IF(OR(ISNUMBER($D34)=FALSE,$F34=""),"",
IF(AND('2.5 CAPEX'!$L37&lt;&gt;"x",'2.5 CAPEX'!$M37&lt;&gt;"x"),0,
IF($F34=0,0,
IF(AA$4&lt;'2.1 Kraftwerk allgemein'!$F$16,0,
IF(AA$4='2.1 Kraftwerk allgemein'!$F$16,'2.5 CAPEX'!$J37/$F34,
IF(AA$4&lt;'2.1 Kraftwerk allgemein'!$F$16+$F34,
('2.5 CAPEX'!$J37+SUM(OFFSET('2.5 CAPEX'!AF37,0,-MIN(MAX($F34-1-('2.1 Kraftwerk allgemein'!$F$16-'2.1 Kraftwerk allgemein'!$F$15+1),0),COLUMN(R34)-1-('2.1 Kraftwerk allgemein'!$F$16-'2.1 Kraftwerk allgemein'!$F$15+1)),1,MIN(MAX($F34-('2.1 Kraftwerk allgemein'!$F$16-'2.1 Kraftwerk allgemein'!$F$15+1),1),COLUMN(R34)-('2.1 Kraftwerk allgemein'!$F$16-'2.1 Kraftwerk allgemein'!$F$15+1)))))/$F34,
SUM(OFFSET('2.5 CAPEX'!AF37,0,-MIN($F34-1,COLUMN(R34)-1),1,MIN($F34,COLUMN(R34))))/$F34)))))),
IF(OR(ISNUMBER($D34)=FALSE,$F34=""),"",
IF(AND('2.5 CAPEX'!$L37&lt;&gt;"x",'2.5 CAPEX'!$M37&lt;&gt;"x"),0,
IF($F34=0,0,
IF(AA$4&lt;'2.1 Kraftwerk allgemein'!$F$16,0,
IF(AA$4='2.1 Kraftwerk allgemein'!$F$16,'2.5 CAPEX'!$J37/$F34,
IF(AA$4&lt;'2.1 Kraftwerk allgemein'!$F$16+$F34,
('2.5 CAPEX'!$J37+SUM(OFFSET('2.5 CAPEX'!AF37,0,-MIN(MAX($F34-1-('2.1 Kraftwerk allgemein'!$F$16-'1.1 Allgemein'!$I$22+1),0),COLUMN(R34)-1-('2.1 Kraftwerk allgemein'!$F$16-'1.1 Allgemein'!$I$22+1)),1,MIN(MAX($F34-('2.1 Kraftwerk allgemein'!$F$16-'1.1 Allgemein'!$I$22+1),1),COLUMN(R34)-('2.1 Kraftwerk allgemein'!$F$16-'1.1 Allgemein'!$I$22+1)))))/$F34,
SUM(OFFSET('2.5 CAPEX'!AF37,0,-MIN($F34-1,COLUMN(R34)-1),1,MIN($F34,COLUMN(R34))))/$F34)))))))</f>
        <v/>
      </c>
      <c r="AB34" s="199" t="str">
        <f ca="1">IF('2.1 Kraftwerk allgemein'!$F$15&lt;'1.1 Allgemein'!$I$22,
IF(OR(ISNUMBER($D34)=FALSE,$F34=""),"",
IF(AND('2.5 CAPEX'!$L37&lt;&gt;"x",'2.5 CAPEX'!$M37&lt;&gt;"x"),0,
IF($F34=0,0,
IF(AB$4&lt;'2.1 Kraftwerk allgemein'!$F$16,0,
IF(AB$4='2.1 Kraftwerk allgemein'!$F$16,'2.5 CAPEX'!$J37/$F34,
IF(AB$4&lt;'2.1 Kraftwerk allgemein'!$F$16+$F34,
('2.5 CAPEX'!$J37+SUM(OFFSET('2.5 CAPEX'!AG37,0,-MIN(MAX($F34-1-('2.1 Kraftwerk allgemein'!$F$16-'2.1 Kraftwerk allgemein'!$F$15+1),0),COLUMN(S34)-1-('2.1 Kraftwerk allgemein'!$F$16-'2.1 Kraftwerk allgemein'!$F$15+1)),1,MIN(MAX($F34-('2.1 Kraftwerk allgemein'!$F$16-'2.1 Kraftwerk allgemein'!$F$15+1),1),COLUMN(S34)-('2.1 Kraftwerk allgemein'!$F$16-'2.1 Kraftwerk allgemein'!$F$15+1)))))/$F34,
SUM(OFFSET('2.5 CAPEX'!AG37,0,-MIN($F34-1,COLUMN(S34)-1),1,MIN($F34,COLUMN(S34))))/$F34)))))),
IF(OR(ISNUMBER($D34)=FALSE,$F34=""),"",
IF(AND('2.5 CAPEX'!$L37&lt;&gt;"x",'2.5 CAPEX'!$M37&lt;&gt;"x"),0,
IF($F34=0,0,
IF(AB$4&lt;'2.1 Kraftwerk allgemein'!$F$16,0,
IF(AB$4='2.1 Kraftwerk allgemein'!$F$16,'2.5 CAPEX'!$J37/$F34,
IF(AB$4&lt;'2.1 Kraftwerk allgemein'!$F$16+$F34,
('2.5 CAPEX'!$J37+SUM(OFFSET('2.5 CAPEX'!AG37,0,-MIN(MAX($F34-1-('2.1 Kraftwerk allgemein'!$F$16-'1.1 Allgemein'!$I$22+1),0),COLUMN(S34)-1-('2.1 Kraftwerk allgemein'!$F$16-'1.1 Allgemein'!$I$22+1)),1,MIN(MAX($F34-('2.1 Kraftwerk allgemein'!$F$16-'1.1 Allgemein'!$I$22+1),1),COLUMN(S34)-('2.1 Kraftwerk allgemein'!$F$16-'1.1 Allgemein'!$I$22+1)))))/$F34,
SUM(OFFSET('2.5 CAPEX'!AG37,0,-MIN($F34-1,COLUMN(S34)-1),1,MIN($F34,COLUMN(S34))))/$F34)))))))</f>
        <v/>
      </c>
      <c r="AC34" s="199" t="str">
        <f ca="1">IF('2.1 Kraftwerk allgemein'!$F$15&lt;'1.1 Allgemein'!$I$22,
IF(OR(ISNUMBER($D34)=FALSE,$F34=""),"",
IF(AND('2.5 CAPEX'!$L37&lt;&gt;"x",'2.5 CAPEX'!$M37&lt;&gt;"x"),0,
IF($F34=0,0,
IF(AC$4&lt;'2.1 Kraftwerk allgemein'!$F$16,0,
IF(AC$4='2.1 Kraftwerk allgemein'!$F$16,'2.5 CAPEX'!$J37/$F34,
IF(AC$4&lt;'2.1 Kraftwerk allgemein'!$F$16+$F34,
('2.5 CAPEX'!$J37+SUM(OFFSET('2.5 CAPEX'!AH37,0,-MIN(MAX($F34-1-('2.1 Kraftwerk allgemein'!$F$16-'2.1 Kraftwerk allgemein'!$F$15+1),0),COLUMN(T34)-1-('2.1 Kraftwerk allgemein'!$F$16-'2.1 Kraftwerk allgemein'!$F$15+1)),1,MIN(MAX($F34-('2.1 Kraftwerk allgemein'!$F$16-'2.1 Kraftwerk allgemein'!$F$15+1),1),COLUMN(T34)-('2.1 Kraftwerk allgemein'!$F$16-'2.1 Kraftwerk allgemein'!$F$15+1)))))/$F34,
SUM(OFFSET('2.5 CAPEX'!AH37,0,-MIN($F34-1,COLUMN(T34)-1),1,MIN($F34,COLUMN(T34))))/$F34)))))),
IF(OR(ISNUMBER($D34)=FALSE,$F34=""),"",
IF(AND('2.5 CAPEX'!$L37&lt;&gt;"x",'2.5 CAPEX'!$M37&lt;&gt;"x"),0,
IF($F34=0,0,
IF(AC$4&lt;'2.1 Kraftwerk allgemein'!$F$16,0,
IF(AC$4='2.1 Kraftwerk allgemein'!$F$16,'2.5 CAPEX'!$J37/$F34,
IF(AC$4&lt;'2.1 Kraftwerk allgemein'!$F$16+$F34,
('2.5 CAPEX'!$J37+SUM(OFFSET('2.5 CAPEX'!AH37,0,-MIN(MAX($F34-1-('2.1 Kraftwerk allgemein'!$F$16-'1.1 Allgemein'!$I$22+1),0),COLUMN(T34)-1-('2.1 Kraftwerk allgemein'!$F$16-'1.1 Allgemein'!$I$22+1)),1,MIN(MAX($F34-('2.1 Kraftwerk allgemein'!$F$16-'1.1 Allgemein'!$I$22+1),1),COLUMN(T34)-('2.1 Kraftwerk allgemein'!$F$16-'1.1 Allgemein'!$I$22+1)))))/$F34,
SUM(OFFSET('2.5 CAPEX'!AH37,0,-MIN($F34-1,COLUMN(T34)-1),1,MIN($F34,COLUMN(T34))))/$F34)))))))</f>
        <v/>
      </c>
      <c r="AD34" s="199" t="str">
        <f ca="1">IF('2.1 Kraftwerk allgemein'!$F$15&lt;'1.1 Allgemein'!$I$22,
IF(OR(ISNUMBER($D34)=FALSE,$F34=""),"",
IF(AND('2.5 CAPEX'!$L37&lt;&gt;"x",'2.5 CAPEX'!$M37&lt;&gt;"x"),0,
IF($F34=0,0,
IF(AD$4&lt;'2.1 Kraftwerk allgemein'!$F$16,0,
IF(AD$4='2.1 Kraftwerk allgemein'!$F$16,'2.5 CAPEX'!$J37/$F34,
IF(AD$4&lt;'2.1 Kraftwerk allgemein'!$F$16+$F34,
('2.5 CAPEX'!$J37+SUM(OFFSET('2.5 CAPEX'!AI37,0,-MIN(MAX($F34-1-('2.1 Kraftwerk allgemein'!$F$16-'2.1 Kraftwerk allgemein'!$F$15+1),0),COLUMN(U34)-1-('2.1 Kraftwerk allgemein'!$F$16-'2.1 Kraftwerk allgemein'!$F$15+1)),1,MIN(MAX($F34-('2.1 Kraftwerk allgemein'!$F$16-'2.1 Kraftwerk allgemein'!$F$15+1),1),COLUMN(U34)-('2.1 Kraftwerk allgemein'!$F$16-'2.1 Kraftwerk allgemein'!$F$15+1)))))/$F34,
SUM(OFFSET('2.5 CAPEX'!AI37,0,-MIN($F34-1,COLUMN(U34)-1),1,MIN($F34,COLUMN(U34))))/$F34)))))),
IF(OR(ISNUMBER($D34)=FALSE,$F34=""),"",
IF(AND('2.5 CAPEX'!$L37&lt;&gt;"x",'2.5 CAPEX'!$M37&lt;&gt;"x"),0,
IF($F34=0,0,
IF(AD$4&lt;'2.1 Kraftwerk allgemein'!$F$16,0,
IF(AD$4='2.1 Kraftwerk allgemein'!$F$16,'2.5 CAPEX'!$J37/$F34,
IF(AD$4&lt;'2.1 Kraftwerk allgemein'!$F$16+$F34,
('2.5 CAPEX'!$J37+SUM(OFFSET('2.5 CAPEX'!AI37,0,-MIN(MAX($F34-1-('2.1 Kraftwerk allgemein'!$F$16-'1.1 Allgemein'!$I$22+1),0),COLUMN(U34)-1-('2.1 Kraftwerk allgemein'!$F$16-'1.1 Allgemein'!$I$22+1)),1,MIN(MAX($F34-('2.1 Kraftwerk allgemein'!$F$16-'1.1 Allgemein'!$I$22+1),1),COLUMN(U34)-('2.1 Kraftwerk allgemein'!$F$16-'1.1 Allgemein'!$I$22+1)))))/$F34,
SUM(OFFSET('2.5 CAPEX'!AI37,0,-MIN($F34-1,COLUMN(U34)-1),1,MIN($F34,COLUMN(U34))))/$F34)))))))</f>
        <v/>
      </c>
      <c r="AE34" s="199" t="str">
        <f ca="1">IF('2.1 Kraftwerk allgemein'!$F$15&lt;'1.1 Allgemein'!$I$22,
IF(OR(ISNUMBER($D34)=FALSE,$F34=""),"",
IF(AND('2.5 CAPEX'!$L37&lt;&gt;"x",'2.5 CAPEX'!$M37&lt;&gt;"x"),0,
IF($F34=0,0,
IF(AE$4&lt;'2.1 Kraftwerk allgemein'!$F$16,0,
IF(AE$4='2.1 Kraftwerk allgemein'!$F$16,'2.5 CAPEX'!$J37/$F34,
IF(AE$4&lt;'2.1 Kraftwerk allgemein'!$F$16+$F34,
('2.5 CAPEX'!$J37+SUM(OFFSET('2.5 CAPEX'!AJ37,0,-MIN(MAX($F34-1-('2.1 Kraftwerk allgemein'!$F$16-'2.1 Kraftwerk allgemein'!$F$15+1),0),COLUMN(V34)-1-('2.1 Kraftwerk allgemein'!$F$16-'2.1 Kraftwerk allgemein'!$F$15+1)),1,MIN(MAX($F34-('2.1 Kraftwerk allgemein'!$F$16-'2.1 Kraftwerk allgemein'!$F$15+1),1),COLUMN(V34)-('2.1 Kraftwerk allgemein'!$F$16-'2.1 Kraftwerk allgemein'!$F$15+1)))))/$F34,
SUM(OFFSET('2.5 CAPEX'!AJ37,0,-MIN($F34-1,COLUMN(V34)-1),1,MIN($F34,COLUMN(V34))))/$F34)))))),
IF(OR(ISNUMBER($D34)=FALSE,$F34=""),"",
IF(AND('2.5 CAPEX'!$L37&lt;&gt;"x",'2.5 CAPEX'!$M37&lt;&gt;"x"),0,
IF($F34=0,0,
IF(AE$4&lt;'2.1 Kraftwerk allgemein'!$F$16,0,
IF(AE$4='2.1 Kraftwerk allgemein'!$F$16,'2.5 CAPEX'!$J37/$F34,
IF(AE$4&lt;'2.1 Kraftwerk allgemein'!$F$16+$F34,
('2.5 CAPEX'!$J37+SUM(OFFSET('2.5 CAPEX'!AJ37,0,-MIN(MAX($F34-1-('2.1 Kraftwerk allgemein'!$F$16-'1.1 Allgemein'!$I$22+1),0),COLUMN(V34)-1-('2.1 Kraftwerk allgemein'!$F$16-'1.1 Allgemein'!$I$22+1)),1,MIN(MAX($F34-('2.1 Kraftwerk allgemein'!$F$16-'1.1 Allgemein'!$I$22+1),1),COLUMN(V34)-('2.1 Kraftwerk allgemein'!$F$16-'1.1 Allgemein'!$I$22+1)))))/$F34,
SUM(OFFSET('2.5 CAPEX'!AJ37,0,-MIN($F34-1,COLUMN(V34)-1),1,MIN($F34,COLUMN(V34))))/$F34)))))))</f>
        <v/>
      </c>
      <c r="AF34" s="199" t="str">
        <f ca="1">IF('2.1 Kraftwerk allgemein'!$F$15&lt;'1.1 Allgemein'!$I$22,
IF(OR(ISNUMBER($D34)=FALSE,$F34=""),"",
IF(AND('2.5 CAPEX'!$L37&lt;&gt;"x",'2.5 CAPEX'!$M37&lt;&gt;"x"),0,
IF($F34=0,0,
IF(AF$4&lt;'2.1 Kraftwerk allgemein'!$F$16,0,
IF(AF$4='2.1 Kraftwerk allgemein'!$F$16,'2.5 CAPEX'!$J37/$F34,
IF(AF$4&lt;'2.1 Kraftwerk allgemein'!$F$16+$F34,
('2.5 CAPEX'!$J37+SUM(OFFSET('2.5 CAPEX'!AK37,0,-MIN(MAX($F34-1-('2.1 Kraftwerk allgemein'!$F$16-'2.1 Kraftwerk allgemein'!$F$15+1),0),COLUMN(W34)-1-('2.1 Kraftwerk allgemein'!$F$16-'2.1 Kraftwerk allgemein'!$F$15+1)),1,MIN(MAX($F34-('2.1 Kraftwerk allgemein'!$F$16-'2.1 Kraftwerk allgemein'!$F$15+1),1),COLUMN(W34)-('2.1 Kraftwerk allgemein'!$F$16-'2.1 Kraftwerk allgemein'!$F$15+1)))))/$F34,
SUM(OFFSET('2.5 CAPEX'!AK37,0,-MIN($F34-1,COLUMN(W34)-1),1,MIN($F34,COLUMN(W34))))/$F34)))))),
IF(OR(ISNUMBER($D34)=FALSE,$F34=""),"",
IF(AND('2.5 CAPEX'!$L37&lt;&gt;"x",'2.5 CAPEX'!$M37&lt;&gt;"x"),0,
IF($F34=0,0,
IF(AF$4&lt;'2.1 Kraftwerk allgemein'!$F$16,0,
IF(AF$4='2.1 Kraftwerk allgemein'!$F$16,'2.5 CAPEX'!$J37/$F34,
IF(AF$4&lt;'2.1 Kraftwerk allgemein'!$F$16+$F34,
('2.5 CAPEX'!$J37+SUM(OFFSET('2.5 CAPEX'!AK37,0,-MIN(MAX($F34-1-('2.1 Kraftwerk allgemein'!$F$16-'1.1 Allgemein'!$I$22+1),0),COLUMN(W34)-1-('2.1 Kraftwerk allgemein'!$F$16-'1.1 Allgemein'!$I$22+1)),1,MIN(MAX($F34-('2.1 Kraftwerk allgemein'!$F$16-'1.1 Allgemein'!$I$22+1),1),COLUMN(W34)-('2.1 Kraftwerk allgemein'!$F$16-'1.1 Allgemein'!$I$22+1)))))/$F34,
SUM(OFFSET('2.5 CAPEX'!AK37,0,-MIN($F34-1,COLUMN(W34)-1),1,MIN($F34,COLUMN(W34))))/$F34)))))))</f>
        <v/>
      </c>
      <c r="AG34" s="199" t="str">
        <f ca="1">IF('2.1 Kraftwerk allgemein'!$F$15&lt;'1.1 Allgemein'!$I$22,
IF(OR(ISNUMBER($D34)=FALSE,$F34=""),"",
IF(AND('2.5 CAPEX'!$L37&lt;&gt;"x",'2.5 CAPEX'!$M37&lt;&gt;"x"),0,
IF($F34=0,0,
IF(AG$4&lt;'2.1 Kraftwerk allgemein'!$F$16,0,
IF(AG$4='2.1 Kraftwerk allgemein'!$F$16,'2.5 CAPEX'!$J37/$F34,
IF(AG$4&lt;'2.1 Kraftwerk allgemein'!$F$16+$F34,
('2.5 CAPEX'!$J37+SUM(OFFSET('2.5 CAPEX'!AL37,0,-MIN(MAX($F34-1-('2.1 Kraftwerk allgemein'!$F$16-'2.1 Kraftwerk allgemein'!$F$15+1),0),COLUMN(X34)-1-('2.1 Kraftwerk allgemein'!$F$16-'2.1 Kraftwerk allgemein'!$F$15+1)),1,MIN(MAX($F34-('2.1 Kraftwerk allgemein'!$F$16-'2.1 Kraftwerk allgemein'!$F$15+1),1),COLUMN(X34)-('2.1 Kraftwerk allgemein'!$F$16-'2.1 Kraftwerk allgemein'!$F$15+1)))))/$F34,
SUM(OFFSET('2.5 CAPEX'!AL37,0,-MIN($F34-1,COLUMN(X34)-1),1,MIN($F34,COLUMN(X34))))/$F34)))))),
IF(OR(ISNUMBER($D34)=FALSE,$F34=""),"",
IF(AND('2.5 CAPEX'!$L37&lt;&gt;"x",'2.5 CAPEX'!$M37&lt;&gt;"x"),0,
IF($F34=0,0,
IF(AG$4&lt;'2.1 Kraftwerk allgemein'!$F$16,0,
IF(AG$4='2.1 Kraftwerk allgemein'!$F$16,'2.5 CAPEX'!$J37/$F34,
IF(AG$4&lt;'2.1 Kraftwerk allgemein'!$F$16+$F34,
('2.5 CAPEX'!$J37+SUM(OFFSET('2.5 CAPEX'!AL37,0,-MIN(MAX($F34-1-('2.1 Kraftwerk allgemein'!$F$16-'1.1 Allgemein'!$I$22+1),0),COLUMN(X34)-1-('2.1 Kraftwerk allgemein'!$F$16-'1.1 Allgemein'!$I$22+1)),1,MIN(MAX($F34-('2.1 Kraftwerk allgemein'!$F$16-'1.1 Allgemein'!$I$22+1),1),COLUMN(X34)-('2.1 Kraftwerk allgemein'!$F$16-'1.1 Allgemein'!$I$22+1)))))/$F34,
SUM(OFFSET('2.5 CAPEX'!AL37,0,-MIN($F34-1,COLUMN(X34)-1),1,MIN($F34,COLUMN(X34))))/$F34)))))))</f>
        <v/>
      </c>
      <c r="AH34" s="199" t="str">
        <f ca="1">IF('2.1 Kraftwerk allgemein'!$F$15&lt;'1.1 Allgemein'!$I$22,
IF(OR(ISNUMBER($D34)=FALSE,$F34=""),"",
IF(AND('2.5 CAPEX'!$L37&lt;&gt;"x",'2.5 CAPEX'!$M37&lt;&gt;"x"),0,
IF($F34=0,0,
IF(AH$4&lt;'2.1 Kraftwerk allgemein'!$F$16,0,
IF(AH$4='2.1 Kraftwerk allgemein'!$F$16,'2.5 CAPEX'!$J37/$F34,
IF(AH$4&lt;'2.1 Kraftwerk allgemein'!$F$16+$F34,
('2.5 CAPEX'!$J37+SUM(OFFSET('2.5 CAPEX'!AM37,0,-MIN(MAX($F34-1-('2.1 Kraftwerk allgemein'!$F$16-'2.1 Kraftwerk allgemein'!$F$15+1),0),COLUMN(Y34)-1-('2.1 Kraftwerk allgemein'!$F$16-'2.1 Kraftwerk allgemein'!$F$15+1)),1,MIN(MAX($F34-('2.1 Kraftwerk allgemein'!$F$16-'2.1 Kraftwerk allgemein'!$F$15+1),1),COLUMN(Y34)-('2.1 Kraftwerk allgemein'!$F$16-'2.1 Kraftwerk allgemein'!$F$15+1)))))/$F34,
SUM(OFFSET('2.5 CAPEX'!AM37,0,-MIN($F34-1,COLUMN(Y34)-1),1,MIN($F34,COLUMN(Y34))))/$F34)))))),
IF(OR(ISNUMBER($D34)=FALSE,$F34=""),"",
IF(AND('2.5 CAPEX'!$L37&lt;&gt;"x",'2.5 CAPEX'!$M37&lt;&gt;"x"),0,
IF($F34=0,0,
IF(AH$4&lt;'2.1 Kraftwerk allgemein'!$F$16,0,
IF(AH$4='2.1 Kraftwerk allgemein'!$F$16,'2.5 CAPEX'!$J37/$F34,
IF(AH$4&lt;'2.1 Kraftwerk allgemein'!$F$16+$F34,
('2.5 CAPEX'!$J37+SUM(OFFSET('2.5 CAPEX'!AM37,0,-MIN(MAX($F34-1-('2.1 Kraftwerk allgemein'!$F$16-'1.1 Allgemein'!$I$22+1),0),COLUMN(Y34)-1-('2.1 Kraftwerk allgemein'!$F$16-'1.1 Allgemein'!$I$22+1)),1,MIN(MAX($F34-('2.1 Kraftwerk allgemein'!$F$16-'1.1 Allgemein'!$I$22+1),1),COLUMN(Y34)-('2.1 Kraftwerk allgemein'!$F$16-'1.1 Allgemein'!$I$22+1)))))/$F34,
SUM(OFFSET('2.5 CAPEX'!AM37,0,-MIN($F34-1,COLUMN(Y34)-1),1,MIN($F34,COLUMN(Y34))))/$F34)))))))</f>
        <v/>
      </c>
      <c r="AI34" s="199" t="str">
        <f ca="1">IF('2.1 Kraftwerk allgemein'!$F$15&lt;'1.1 Allgemein'!$I$22,
IF(OR(ISNUMBER($D34)=FALSE,$F34=""),"",
IF(AND('2.5 CAPEX'!$L37&lt;&gt;"x",'2.5 CAPEX'!$M37&lt;&gt;"x"),0,
IF($F34=0,0,
IF(AI$4&lt;'2.1 Kraftwerk allgemein'!$F$16,0,
IF(AI$4='2.1 Kraftwerk allgemein'!$F$16,'2.5 CAPEX'!$J37/$F34,
IF(AI$4&lt;'2.1 Kraftwerk allgemein'!$F$16+$F34,
('2.5 CAPEX'!$J37+SUM(OFFSET('2.5 CAPEX'!AN37,0,-MIN(MAX($F34-1-('2.1 Kraftwerk allgemein'!$F$16-'2.1 Kraftwerk allgemein'!$F$15+1),0),COLUMN(Z34)-1-('2.1 Kraftwerk allgemein'!$F$16-'2.1 Kraftwerk allgemein'!$F$15+1)),1,MIN(MAX($F34-('2.1 Kraftwerk allgemein'!$F$16-'2.1 Kraftwerk allgemein'!$F$15+1),1),COLUMN(Z34)-('2.1 Kraftwerk allgemein'!$F$16-'2.1 Kraftwerk allgemein'!$F$15+1)))))/$F34,
SUM(OFFSET('2.5 CAPEX'!AN37,0,-MIN($F34-1,COLUMN(Z34)-1),1,MIN($F34,COLUMN(Z34))))/$F34)))))),
IF(OR(ISNUMBER($D34)=FALSE,$F34=""),"",
IF(AND('2.5 CAPEX'!$L37&lt;&gt;"x",'2.5 CAPEX'!$M37&lt;&gt;"x"),0,
IF($F34=0,0,
IF(AI$4&lt;'2.1 Kraftwerk allgemein'!$F$16,0,
IF(AI$4='2.1 Kraftwerk allgemein'!$F$16,'2.5 CAPEX'!$J37/$F34,
IF(AI$4&lt;'2.1 Kraftwerk allgemein'!$F$16+$F34,
('2.5 CAPEX'!$J37+SUM(OFFSET('2.5 CAPEX'!AN37,0,-MIN(MAX($F34-1-('2.1 Kraftwerk allgemein'!$F$16-'1.1 Allgemein'!$I$22+1),0),COLUMN(Z34)-1-('2.1 Kraftwerk allgemein'!$F$16-'1.1 Allgemein'!$I$22+1)),1,MIN(MAX($F34-('2.1 Kraftwerk allgemein'!$F$16-'1.1 Allgemein'!$I$22+1),1),COLUMN(Z34)-('2.1 Kraftwerk allgemein'!$F$16-'1.1 Allgemein'!$I$22+1)))))/$F34,
SUM(OFFSET('2.5 CAPEX'!AN37,0,-MIN($F34-1,COLUMN(Z34)-1),1,MIN($F34,COLUMN(Z34))))/$F34)))))))</f>
        <v/>
      </c>
      <c r="AJ34" s="199" t="str">
        <f ca="1">IF('2.1 Kraftwerk allgemein'!$F$15&lt;'1.1 Allgemein'!$I$22,
IF(OR(ISNUMBER($D34)=FALSE,$F34=""),"",
IF(AND('2.5 CAPEX'!$L37&lt;&gt;"x",'2.5 CAPEX'!$M37&lt;&gt;"x"),0,
IF($F34=0,0,
IF(AJ$4&lt;'2.1 Kraftwerk allgemein'!$F$16,0,
IF(AJ$4='2.1 Kraftwerk allgemein'!$F$16,'2.5 CAPEX'!$J37/$F34,
IF(AJ$4&lt;'2.1 Kraftwerk allgemein'!$F$16+$F34,
('2.5 CAPEX'!$J37+SUM(OFFSET('2.5 CAPEX'!AO37,0,-MIN(MAX($F34-1-('2.1 Kraftwerk allgemein'!$F$16-'2.1 Kraftwerk allgemein'!$F$15+1),0),COLUMN(AA34)-1-('2.1 Kraftwerk allgemein'!$F$16-'2.1 Kraftwerk allgemein'!$F$15+1)),1,MIN(MAX($F34-('2.1 Kraftwerk allgemein'!$F$16-'2.1 Kraftwerk allgemein'!$F$15+1),1),COLUMN(AA34)-('2.1 Kraftwerk allgemein'!$F$16-'2.1 Kraftwerk allgemein'!$F$15+1)))))/$F34,
SUM(OFFSET('2.5 CAPEX'!AO37,0,-MIN($F34-1,COLUMN(AA34)-1),1,MIN($F34,COLUMN(AA34))))/$F34)))))),
IF(OR(ISNUMBER($D34)=FALSE,$F34=""),"",
IF(AND('2.5 CAPEX'!$L37&lt;&gt;"x",'2.5 CAPEX'!$M37&lt;&gt;"x"),0,
IF($F34=0,0,
IF(AJ$4&lt;'2.1 Kraftwerk allgemein'!$F$16,0,
IF(AJ$4='2.1 Kraftwerk allgemein'!$F$16,'2.5 CAPEX'!$J37/$F34,
IF(AJ$4&lt;'2.1 Kraftwerk allgemein'!$F$16+$F34,
('2.5 CAPEX'!$J37+SUM(OFFSET('2.5 CAPEX'!AO37,0,-MIN(MAX($F34-1-('2.1 Kraftwerk allgemein'!$F$16-'1.1 Allgemein'!$I$22+1),0),COLUMN(AA34)-1-('2.1 Kraftwerk allgemein'!$F$16-'1.1 Allgemein'!$I$22+1)),1,MIN(MAX($F34-('2.1 Kraftwerk allgemein'!$F$16-'1.1 Allgemein'!$I$22+1),1),COLUMN(AA34)-('2.1 Kraftwerk allgemein'!$F$16-'1.1 Allgemein'!$I$22+1)))))/$F34,
SUM(OFFSET('2.5 CAPEX'!AO37,0,-MIN($F34-1,COLUMN(AA34)-1),1,MIN($F34,COLUMN(AA34))))/$F34)))))))</f>
        <v/>
      </c>
      <c r="AK34" s="199" t="str">
        <f ca="1">IF('2.1 Kraftwerk allgemein'!$F$15&lt;'1.1 Allgemein'!$I$22,
IF(OR(ISNUMBER($D34)=FALSE,$F34=""),"",
IF(AND('2.5 CAPEX'!$L37&lt;&gt;"x",'2.5 CAPEX'!$M37&lt;&gt;"x"),0,
IF($F34=0,0,
IF(AK$4&lt;'2.1 Kraftwerk allgemein'!$F$16,0,
IF(AK$4='2.1 Kraftwerk allgemein'!$F$16,'2.5 CAPEX'!$J37/$F34,
IF(AK$4&lt;'2.1 Kraftwerk allgemein'!$F$16+$F34,
('2.5 CAPEX'!$J37+SUM(OFFSET('2.5 CAPEX'!AP37,0,-MIN(MAX($F34-1-('2.1 Kraftwerk allgemein'!$F$16-'2.1 Kraftwerk allgemein'!$F$15+1),0),COLUMN(AB34)-1-('2.1 Kraftwerk allgemein'!$F$16-'2.1 Kraftwerk allgemein'!$F$15+1)),1,MIN(MAX($F34-('2.1 Kraftwerk allgemein'!$F$16-'2.1 Kraftwerk allgemein'!$F$15+1),1),COLUMN(AB34)-('2.1 Kraftwerk allgemein'!$F$16-'2.1 Kraftwerk allgemein'!$F$15+1)))))/$F34,
SUM(OFFSET('2.5 CAPEX'!AP37,0,-MIN($F34-1,COLUMN(AB34)-1),1,MIN($F34,COLUMN(AB34))))/$F34)))))),
IF(OR(ISNUMBER($D34)=FALSE,$F34=""),"",
IF(AND('2.5 CAPEX'!$L37&lt;&gt;"x",'2.5 CAPEX'!$M37&lt;&gt;"x"),0,
IF($F34=0,0,
IF(AK$4&lt;'2.1 Kraftwerk allgemein'!$F$16,0,
IF(AK$4='2.1 Kraftwerk allgemein'!$F$16,'2.5 CAPEX'!$J37/$F34,
IF(AK$4&lt;'2.1 Kraftwerk allgemein'!$F$16+$F34,
('2.5 CAPEX'!$J37+SUM(OFFSET('2.5 CAPEX'!AP37,0,-MIN(MAX($F34-1-('2.1 Kraftwerk allgemein'!$F$16-'1.1 Allgemein'!$I$22+1),0),COLUMN(AB34)-1-('2.1 Kraftwerk allgemein'!$F$16-'1.1 Allgemein'!$I$22+1)),1,MIN(MAX($F34-('2.1 Kraftwerk allgemein'!$F$16-'1.1 Allgemein'!$I$22+1),1),COLUMN(AB34)-('2.1 Kraftwerk allgemein'!$F$16-'1.1 Allgemein'!$I$22+1)))))/$F34,
SUM(OFFSET('2.5 CAPEX'!AP37,0,-MIN($F34-1,COLUMN(AB34)-1),1,MIN($F34,COLUMN(AB34))))/$F34)))))))</f>
        <v/>
      </c>
      <c r="AL34" s="199" t="str">
        <f ca="1">IF('2.1 Kraftwerk allgemein'!$F$15&lt;'1.1 Allgemein'!$I$22,
IF(OR(ISNUMBER($D34)=FALSE,$F34=""),"",
IF(AND('2.5 CAPEX'!$L37&lt;&gt;"x",'2.5 CAPEX'!$M37&lt;&gt;"x"),0,
IF($F34=0,0,
IF(AL$4&lt;'2.1 Kraftwerk allgemein'!$F$16,0,
IF(AL$4='2.1 Kraftwerk allgemein'!$F$16,'2.5 CAPEX'!$J37/$F34,
IF(AL$4&lt;'2.1 Kraftwerk allgemein'!$F$16+$F34,
('2.5 CAPEX'!$J37+SUM(OFFSET('2.5 CAPEX'!AQ37,0,-MIN(MAX($F34-1-('2.1 Kraftwerk allgemein'!$F$16-'2.1 Kraftwerk allgemein'!$F$15+1),0),COLUMN(AC34)-1-('2.1 Kraftwerk allgemein'!$F$16-'2.1 Kraftwerk allgemein'!$F$15+1)),1,MIN(MAX($F34-('2.1 Kraftwerk allgemein'!$F$16-'2.1 Kraftwerk allgemein'!$F$15+1),1),COLUMN(AC34)-('2.1 Kraftwerk allgemein'!$F$16-'2.1 Kraftwerk allgemein'!$F$15+1)))))/$F34,
SUM(OFFSET('2.5 CAPEX'!AQ37,0,-MIN($F34-1,COLUMN(AC34)-1),1,MIN($F34,COLUMN(AC34))))/$F34)))))),
IF(OR(ISNUMBER($D34)=FALSE,$F34=""),"",
IF(AND('2.5 CAPEX'!$L37&lt;&gt;"x",'2.5 CAPEX'!$M37&lt;&gt;"x"),0,
IF($F34=0,0,
IF(AL$4&lt;'2.1 Kraftwerk allgemein'!$F$16,0,
IF(AL$4='2.1 Kraftwerk allgemein'!$F$16,'2.5 CAPEX'!$J37/$F34,
IF(AL$4&lt;'2.1 Kraftwerk allgemein'!$F$16+$F34,
('2.5 CAPEX'!$J37+SUM(OFFSET('2.5 CAPEX'!AQ37,0,-MIN(MAX($F34-1-('2.1 Kraftwerk allgemein'!$F$16-'1.1 Allgemein'!$I$22+1),0),COLUMN(AC34)-1-('2.1 Kraftwerk allgemein'!$F$16-'1.1 Allgemein'!$I$22+1)),1,MIN(MAX($F34-('2.1 Kraftwerk allgemein'!$F$16-'1.1 Allgemein'!$I$22+1),1),COLUMN(AC34)-('2.1 Kraftwerk allgemein'!$F$16-'1.1 Allgemein'!$I$22+1)))))/$F34,
SUM(OFFSET('2.5 CAPEX'!AQ37,0,-MIN($F34-1,COLUMN(AC34)-1),1,MIN($F34,COLUMN(AC34))))/$F34)))))))</f>
        <v/>
      </c>
      <c r="AM34" s="199" t="str">
        <f ca="1">IF('2.1 Kraftwerk allgemein'!$F$15&lt;'1.1 Allgemein'!$I$22,
IF(OR(ISNUMBER($D34)=FALSE,$F34=""),"",
IF(AND('2.5 CAPEX'!$L37&lt;&gt;"x",'2.5 CAPEX'!$M37&lt;&gt;"x"),0,
IF($F34=0,0,
IF(AM$4&lt;'2.1 Kraftwerk allgemein'!$F$16,0,
IF(AM$4='2.1 Kraftwerk allgemein'!$F$16,'2.5 CAPEX'!$J37/$F34,
IF(AM$4&lt;'2.1 Kraftwerk allgemein'!$F$16+$F34,
('2.5 CAPEX'!$J37+SUM(OFFSET('2.5 CAPEX'!AR37,0,-MIN(MAX($F34-1-('2.1 Kraftwerk allgemein'!$F$16-'2.1 Kraftwerk allgemein'!$F$15+1),0),COLUMN(AD34)-1-('2.1 Kraftwerk allgemein'!$F$16-'2.1 Kraftwerk allgemein'!$F$15+1)),1,MIN(MAX($F34-('2.1 Kraftwerk allgemein'!$F$16-'2.1 Kraftwerk allgemein'!$F$15+1),1),COLUMN(AD34)-('2.1 Kraftwerk allgemein'!$F$16-'2.1 Kraftwerk allgemein'!$F$15+1)))))/$F34,
SUM(OFFSET('2.5 CAPEX'!AR37,0,-MIN($F34-1,COLUMN(AD34)-1),1,MIN($F34,COLUMN(AD34))))/$F34)))))),
IF(OR(ISNUMBER($D34)=FALSE,$F34=""),"",
IF(AND('2.5 CAPEX'!$L37&lt;&gt;"x",'2.5 CAPEX'!$M37&lt;&gt;"x"),0,
IF($F34=0,0,
IF(AM$4&lt;'2.1 Kraftwerk allgemein'!$F$16,0,
IF(AM$4='2.1 Kraftwerk allgemein'!$F$16,'2.5 CAPEX'!$J37/$F34,
IF(AM$4&lt;'2.1 Kraftwerk allgemein'!$F$16+$F34,
('2.5 CAPEX'!$J37+SUM(OFFSET('2.5 CAPEX'!AR37,0,-MIN(MAX($F34-1-('2.1 Kraftwerk allgemein'!$F$16-'1.1 Allgemein'!$I$22+1),0),COLUMN(AD34)-1-('2.1 Kraftwerk allgemein'!$F$16-'1.1 Allgemein'!$I$22+1)),1,MIN(MAX($F34-('2.1 Kraftwerk allgemein'!$F$16-'1.1 Allgemein'!$I$22+1),1),COLUMN(AD34)-('2.1 Kraftwerk allgemein'!$F$16-'1.1 Allgemein'!$I$22+1)))))/$F34,
SUM(OFFSET('2.5 CAPEX'!AR37,0,-MIN($F34-1,COLUMN(AD34)-1),1,MIN($F34,COLUMN(AD34))))/$F34)))))))</f>
        <v/>
      </c>
      <c r="AN34" s="199" t="str">
        <f ca="1">IF('2.1 Kraftwerk allgemein'!$F$15&lt;'1.1 Allgemein'!$I$22,
IF(OR(ISNUMBER($D34)=FALSE,$F34=""),"",
IF(AND('2.5 CAPEX'!$L37&lt;&gt;"x",'2.5 CAPEX'!$M37&lt;&gt;"x"),0,
IF($F34=0,0,
IF(AN$4&lt;'2.1 Kraftwerk allgemein'!$F$16,0,
IF(AN$4='2.1 Kraftwerk allgemein'!$F$16,'2.5 CAPEX'!$J37/$F34,
IF(AN$4&lt;'2.1 Kraftwerk allgemein'!$F$16+$F34,
('2.5 CAPEX'!$J37+SUM(OFFSET('2.5 CAPEX'!AS37,0,-MIN(MAX($F34-1-('2.1 Kraftwerk allgemein'!$F$16-'2.1 Kraftwerk allgemein'!$F$15+1),0),COLUMN(AE34)-1-('2.1 Kraftwerk allgemein'!$F$16-'2.1 Kraftwerk allgemein'!$F$15+1)),1,MIN(MAX($F34-('2.1 Kraftwerk allgemein'!$F$16-'2.1 Kraftwerk allgemein'!$F$15+1),1),COLUMN(AE34)-('2.1 Kraftwerk allgemein'!$F$16-'2.1 Kraftwerk allgemein'!$F$15+1)))))/$F34,
SUM(OFFSET('2.5 CAPEX'!AS37,0,-MIN($F34-1,COLUMN(AE34)-1),1,MIN($F34,COLUMN(AE34))))/$F34)))))),
IF(OR(ISNUMBER($D34)=FALSE,$F34=""),"",
IF(AND('2.5 CAPEX'!$L37&lt;&gt;"x",'2.5 CAPEX'!$M37&lt;&gt;"x"),0,
IF($F34=0,0,
IF(AN$4&lt;'2.1 Kraftwerk allgemein'!$F$16,0,
IF(AN$4='2.1 Kraftwerk allgemein'!$F$16,'2.5 CAPEX'!$J37/$F34,
IF(AN$4&lt;'2.1 Kraftwerk allgemein'!$F$16+$F34,
('2.5 CAPEX'!$J37+SUM(OFFSET('2.5 CAPEX'!AS37,0,-MIN(MAX($F34-1-('2.1 Kraftwerk allgemein'!$F$16-'1.1 Allgemein'!$I$22+1),0),COLUMN(AE34)-1-('2.1 Kraftwerk allgemein'!$F$16-'1.1 Allgemein'!$I$22+1)),1,MIN(MAX($F34-('2.1 Kraftwerk allgemein'!$F$16-'1.1 Allgemein'!$I$22+1),1),COLUMN(AE34)-('2.1 Kraftwerk allgemein'!$F$16-'1.1 Allgemein'!$I$22+1)))))/$F34,
SUM(OFFSET('2.5 CAPEX'!AS37,0,-MIN($F34-1,COLUMN(AE34)-1),1,MIN($F34,COLUMN(AE34))))/$F34)))))))</f>
        <v/>
      </c>
      <c r="AO34" s="199" t="str">
        <f ca="1">IF('2.1 Kraftwerk allgemein'!$F$15&lt;'1.1 Allgemein'!$I$22,
IF(OR(ISNUMBER($D34)=FALSE,$F34=""),"",
IF(AND('2.5 CAPEX'!$L37&lt;&gt;"x",'2.5 CAPEX'!$M37&lt;&gt;"x"),0,
IF($F34=0,0,
IF(AO$4&lt;'2.1 Kraftwerk allgemein'!$F$16,0,
IF(AO$4='2.1 Kraftwerk allgemein'!$F$16,'2.5 CAPEX'!$J37/$F34,
IF(AO$4&lt;'2.1 Kraftwerk allgemein'!$F$16+$F34,
('2.5 CAPEX'!$J37+SUM(OFFSET('2.5 CAPEX'!AT37,0,-MIN(MAX($F34-1-('2.1 Kraftwerk allgemein'!$F$16-'2.1 Kraftwerk allgemein'!$F$15+1),0),COLUMN(AF34)-1-('2.1 Kraftwerk allgemein'!$F$16-'2.1 Kraftwerk allgemein'!$F$15+1)),1,MIN(MAX($F34-('2.1 Kraftwerk allgemein'!$F$16-'2.1 Kraftwerk allgemein'!$F$15+1),1),COLUMN(AF34)-('2.1 Kraftwerk allgemein'!$F$16-'2.1 Kraftwerk allgemein'!$F$15+1)))))/$F34,
SUM(OFFSET('2.5 CAPEX'!AT37,0,-MIN($F34-1,COLUMN(AF34)-1),1,MIN($F34,COLUMN(AF34))))/$F34)))))),
IF(OR(ISNUMBER($D34)=FALSE,$F34=""),"",
IF(AND('2.5 CAPEX'!$L37&lt;&gt;"x",'2.5 CAPEX'!$M37&lt;&gt;"x"),0,
IF($F34=0,0,
IF(AO$4&lt;'2.1 Kraftwerk allgemein'!$F$16,0,
IF(AO$4='2.1 Kraftwerk allgemein'!$F$16,'2.5 CAPEX'!$J37/$F34,
IF(AO$4&lt;'2.1 Kraftwerk allgemein'!$F$16+$F34,
('2.5 CAPEX'!$J37+SUM(OFFSET('2.5 CAPEX'!AT37,0,-MIN(MAX($F34-1-('2.1 Kraftwerk allgemein'!$F$16-'1.1 Allgemein'!$I$22+1),0),COLUMN(AF34)-1-('2.1 Kraftwerk allgemein'!$F$16-'1.1 Allgemein'!$I$22+1)),1,MIN(MAX($F34-('2.1 Kraftwerk allgemein'!$F$16-'1.1 Allgemein'!$I$22+1),1),COLUMN(AF34)-('2.1 Kraftwerk allgemein'!$F$16-'1.1 Allgemein'!$I$22+1)))))/$F34,
SUM(OFFSET('2.5 CAPEX'!AT37,0,-MIN($F34-1,COLUMN(AF34)-1),1,MIN($F34,COLUMN(AF34))))/$F34)))))))</f>
        <v/>
      </c>
      <c r="AP34" s="199" t="str">
        <f ca="1">IF('2.1 Kraftwerk allgemein'!$F$15&lt;'1.1 Allgemein'!$I$22,
IF(OR(ISNUMBER($D34)=FALSE,$F34=""),"",
IF(AND('2.5 CAPEX'!$L37&lt;&gt;"x",'2.5 CAPEX'!$M37&lt;&gt;"x"),0,
IF($F34=0,0,
IF(AP$4&lt;'2.1 Kraftwerk allgemein'!$F$16,0,
IF(AP$4='2.1 Kraftwerk allgemein'!$F$16,'2.5 CAPEX'!$J37/$F34,
IF(AP$4&lt;'2.1 Kraftwerk allgemein'!$F$16+$F34,
('2.5 CAPEX'!$J37+SUM(OFFSET('2.5 CAPEX'!AU37,0,-MIN(MAX($F34-1-('2.1 Kraftwerk allgemein'!$F$16-'2.1 Kraftwerk allgemein'!$F$15+1),0),COLUMN(AG34)-1-('2.1 Kraftwerk allgemein'!$F$16-'2.1 Kraftwerk allgemein'!$F$15+1)),1,MIN(MAX($F34-('2.1 Kraftwerk allgemein'!$F$16-'2.1 Kraftwerk allgemein'!$F$15+1),1),COLUMN(AG34)-('2.1 Kraftwerk allgemein'!$F$16-'2.1 Kraftwerk allgemein'!$F$15+1)))))/$F34,
SUM(OFFSET('2.5 CAPEX'!AU37,0,-MIN($F34-1,COLUMN(AG34)-1),1,MIN($F34,COLUMN(AG34))))/$F34)))))),
IF(OR(ISNUMBER($D34)=FALSE,$F34=""),"",
IF(AND('2.5 CAPEX'!$L37&lt;&gt;"x",'2.5 CAPEX'!$M37&lt;&gt;"x"),0,
IF($F34=0,0,
IF(AP$4&lt;'2.1 Kraftwerk allgemein'!$F$16,0,
IF(AP$4='2.1 Kraftwerk allgemein'!$F$16,'2.5 CAPEX'!$J37/$F34,
IF(AP$4&lt;'2.1 Kraftwerk allgemein'!$F$16+$F34,
('2.5 CAPEX'!$J37+SUM(OFFSET('2.5 CAPEX'!AU37,0,-MIN(MAX($F34-1-('2.1 Kraftwerk allgemein'!$F$16-'1.1 Allgemein'!$I$22+1),0),COLUMN(AG34)-1-('2.1 Kraftwerk allgemein'!$F$16-'1.1 Allgemein'!$I$22+1)),1,MIN(MAX($F34-('2.1 Kraftwerk allgemein'!$F$16-'1.1 Allgemein'!$I$22+1),1),COLUMN(AG34)-('2.1 Kraftwerk allgemein'!$F$16-'1.1 Allgemein'!$I$22+1)))))/$F34,
SUM(OFFSET('2.5 CAPEX'!AU37,0,-MIN($F34-1,COLUMN(AG34)-1),1,MIN($F34,COLUMN(AG34))))/$F34)))))))</f>
        <v/>
      </c>
      <c r="AQ34" s="199" t="str">
        <f ca="1">IF('2.1 Kraftwerk allgemein'!$F$15&lt;'1.1 Allgemein'!$I$22,
IF(OR(ISNUMBER($D34)=FALSE,$F34=""),"",
IF(AND('2.5 CAPEX'!$L37&lt;&gt;"x",'2.5 CAPEX'!$M37&lt;&gt;"x"),0,
IF($F34=0,0,
IF(AQ$4&lt;'2.1 Kraftwerk allgemein'!$F$16,0,
IF(AQ$4='2.1 Kraftwerk allgemein'!$F$16,'2.5 CAPEX'!$J37/$F34,
IF(AQ$4&lt;'2.1 Kraftwerk allgemein'!$F$16+$F34,
('2.5 CAPEX'!$J37+SUM(OFFSET('2.5 CAPEX'!AV37,0,-MIN(MAX($F34-1-('2.1 Kraftwerk allgemein'!$F$16-'2.1 Kraftwerk allgemein'!$F$15+1),0),COLUMN(AH34)-1-('2.1 Kraftwerk allgemein'!$F$16-'2.1 Kraftwerk allgemein'!$F$15+1)),1,MIN(MAX($F34-('2.1 Kraftwerk allgemein'!$F$16-'2.1 Kraftwerk allgemein'!$F$15+1),1),COLUMN(AH34)-('2.1 Kraftwerk allgemein'!$F$16-'2.1 Kraftwerk allgemein'!$F$15+1)))))/$F34,
SUM(OFFSET('2.5 CAPEX'!AV37,0,-MIN($F34-1,COLUMN(AH34)-1),1,MIN($F34,COLUMN(AH34))))/$F34)))))),
IF(OR(ISNUMBER($D34)=FALSE,$F34=""),"",
IF(AND('2.5 CAPEX'!$L37&lt;&gt;"x",'2.5 CAPEX'!$M37&lt;&gt;"x"),0,
IF($F34=0,0,
IF(AQ$4&lt;'2.1 Kraftwerk allgemein'!$F$16,0,
IF(AQ$4='2.1 Kraftwerk allgemein'!$F$16,'2.5 CAPEX'!$J37/$F34,
IF(AQ$4&lt;'2.1 Kraftwerk allgemein'!$F$16+$F34,
('2.5 CAPEX'!$J37+SUM(OFFSET('2.5 CAPEX'!AV37,0,-MIN(MAX($F34-1-('2.1 Kraftwerk allgemein'!$F$16-'1.1 Allgemein'!$I$22+1),0),COLUMN(AH34)-1-('2.1 Kraftwerk allgemein'!$F$16-'1.1 Allgemein'!$I$22+1)),1,MIN(MAX($F34-('2.1 Kraftwerk allgemein'!$F$16-'1.1 Allgemein'!$I$22+1),1),COLUMN(AH34)-('2.1 Kraftwerk allgemein'!$F$16-'1.1 Allgemein'!$I$22+1)))))/$F34,
SUM(OFFSET('2.5 CAPEX'!AV37,0,-MIN($F34-1,COLUMN(AH34)-1),1,MIN($F34,COLUMN(AH34))))/$F34)))))))</f>
        <v/>
      </c>
      <c r="AR34" s="199" t="str">
        <f ca="1">IF('2.1 Kraftwerk allgemein'!$F$15&lt;'1.1 Allgemein'!$I$22,
IF(OR(ISNUMBER($D34)=FALSE,$F34=""),"",
IF(AND('2.5 CAPEX'!$L37&lt;&gt;"x",'2.5 CAPEX'!$M37&lt;&gt;"x"),0,
IF($F34=0,0,
IF(AR$4&lt;'2.1 Kraftwerk allgemein'!$F$16,0,
IF(AR$4='2.1 Kraftwerk allgemein'!$F$16,'2.5 CAPEX'!$J37/$F34,
IF(AR$4&lt;'2.1 Kraftwerk allgemein'!$F$16+$F34,
('2.5 CAPEX'!$J37+SUM(OFFSET('2.5 CAPEX'!AW37,0,-MIN(MAX($F34-1-('2.1 Kraftwerk allgemein'!$F$16-'2.1 Kraftwerk allgemein'!$F$15+1),0),COLUMN(AI34)-1-('2.1 Kraftwerk allgemein'!$F$16-'2.1 Kraftwerk allgemein'!$F$15+1)),1,MIN(MAX($F34-('2.1 Kraftwerk allgemein'!$F$16-'2.1 Kraftwerk allgemein'!$F$15+1),1),COLUMN(AI34)-('2.1 Kraftwerk allgemein'!$F$16-'2.1 Kraftwerk allgemein'!$F$15+1)))))/$F34,
SUM(OFFSET('2.5 CAPEX'!AW37,0,-MIN($F34-1,COLUMN(AI34)-1),1,MIN($F34,COLUMN(AI34))))/$F34)))))),
IF(OR(ISNUMBER($D34)=FALSE,$F34=""),"",
IF(AND('2.5 CAPEX'!$L37&lt;&gt;"x",'2.5 CAPEX'!$M37&lt;&gt;"x"),0,
IF($F34=0,0,
IF(AR$4&lt;'2.1 Kraftwerk allgemein'!$F$16,0,
IF(AR$4='2.1 Kraftwerk allgemein'!$F$16,'2.5 CAPEX'!$J37/$F34,
IF(AR$4&lt;'2.1 Kraftwerk allgemein'!$F$16+$F34,
('2.5 CAPEX'!$J37+SUM(OFFSET('2.5 CAPEX'!AW37,0,-MIN(MAX($F34-1-('2.1 Kraftwerk allgemein'!$F$16-'1.1 Allgemein'!$I$22+1),0),COLUMN(AI34)-1-('2.1 Kraftwerk allgemein'!$F$16-'1.1 Allgemein'!$I$22+1)),1,MIN(MAX($F34-('2.1 Kraftwerk allgemein'!$F$16-'1.1 Allgemein'!$I$22+1),1),COLUMN(AI34)-('2.1 Kraftwerk allgemein'!$F$16-'1.1 Allgemein'!$I$22+1)))))/$F34,
SUM(OFFSET('2.5 CAPEX'!AW37,0,-MIN($F34-1,COLUMN(AI34)-1),1,MIN($F34,COLUMN(AI34))))/$F34)))))))</f>
        <v/>
      </c>
      <c r="AS34" s="199" t="str">
        <f ca="1">IF('2.1 Kraftwerk allgemein'!$F$15&lt;'1.1 Allgemein'!$I$22,
IF(OR(ISNUMBER($D34)=FALSE,$F34=""),"",
IF(AND('2.5 CAPEX'!$L37&lt;&gt;"x",'2.5 CAPEX'!$M37&lt;&gt;"x"),0,
IF($F34=0,0,
IF(AS$4&lt;'2.1 Kraftwerk allgemein'!$F$16,0,
IF(AS$4='2.1 Kraftwerk allgemein'!$F$16,'2.5 CAPEX'!$J37/$F34,
IF(AS$4&lt;'2.1 Kraftwerk allgemein'!$F$16+$F34,
('2.5 CAPEX'!$J37+SUM(OFFSET('2.5 CAPEX'!AX37,0,-MIN(MAX($F34-1-('2.1 Kraftwerk allgemein'!$F$16-'2.1 Kraftwerk allgemein'!$F$15+1),0),COLUMN(AJ34)-1-('2.1 Kraftwerk allgemein'!$F$16-'2.1 Kraftwerk allgemein'!$F$15+1)),1,MIN(MAX($F34-('2.1 Kraftwerk allgemein'!$F$16-'2.1 Kraftwerk allgemein'!$F$15+1),1),COLUMN(AJ34)-('2.1 Kraftwerk allgemein'!$F$16-'2.1 Kraftwerk allgemein'!$F$15+1)))))/$F34,
SUM(OFFSET('2.5 CAPEX'!AX37,0,-MIN($F34-1,COLUMN(AJ34)-1),1,MIN($F34,COLUMN(AJ34))))/$F34)))))),
IF(OR(ISNUMBER($D34)=FALSE,$F34=""),"",
IF(AND('2.5 CAPEX'!$L37&lt;&gt;"x",'2.5 CAPEX'!$M37&lt;&gt;"x"),0,
IF($F34=0,0,
IF(AS$4&lt;'2.1 Kraftwerk allgemein'!$F$16,0,
IF(AS$4='2.1 Kraftwerk allgemein'!$F$16,'2.5 CAPEX'!$J37/$F34,
IF(AS$4&lt;'2.1 Kraftwerk allgemein'!$F$16+$F34,
('2.5 CAPEX'!$J37+SUM(OFFSET('2.5 CAPEX'!AX37,0,-MIN(MAX($F34-1-('2.1 Kraftwerk allgemein'!$F$16-'1.1 Allgemein'!$I$22+1),0),COLUMN(AJ34)-1-('2.1 Kraftwerk allgemein'!$F$16-'1.1 Allgemein'!$I$22+1)),1,MIN(MAX($F34-('2.1 Kraftwerk allgemein'!$F$16-'1.1 Allgemein'!$I$22+1),1),COLUMN(AJ34)-('2.1 Kraftwerk allgemein'!$F$16-'1.1 Allgemein'!$I$22+1)))))/$F34,
SUM(OFFSET('2.5 CAPEX'!AX37,0,-MIN($F34-1,COLUMN(AJ34)-1),1,MIN($F34,COLUMN(AJ34))))/$F34)))))))</f>
        <v/>
      </c>
      <c r="AT34" s="199" t="str">
        <f ca="1">IF('2.1 Kraftwerk allgemein'!$F$15&lt;'1.1 Allgemein'!$I$22,
IF(OR(ISNUMBER($D34)=FALSE,$F34=""),"",
IF(AND('2.5 CAPEX'!$L37&lt;&gt;"x",'2.5 CAPEX'!$M37&lt;&gt;"x"),0,
IF($F34=0,0,
IF(AT$4&lt;'2.1 Kraftwerk allgemein'!$F$16,0,
IF(AT$4='2.1 Kraftwerk allgemein'!$F$16,'2.5 CAPEX'!$J37/$F34,
IF(AT$4&lt;'2.1 Kraftwerk allgemein'!$F$16+$F34,
('2.5 CAPEX'!$J37+SUM(OFFSET('2.5 CAPEX'!AY37,0,-MIN(MAX($F34-1-('2.1 Kraftwerk allgemein'!$F$16-'2.1 Kraftwerk allgemein'!$F$15+1),0),COLUMN(AK34)-1-('2.1 Kraftwerk allgemein'!$F$16-'2.1 Kraftwerk allgemein'!$F$15+1)),1,MIN(MAX($F34-('2.1 Kraftwerk allgemein'!$F$16-'2.1 Kraftwerk allgemein'!$F$15+1),1),COLUMN(AK34)-('2.1 Kraftwerk allgemein'!$F$16-'2.1 Kraftwerk allgemein'!$F$15+1)))))/$F34,
SUM(OFFSET('2.5 CAPEX'!AY37,0,-MIN($F34-1,COLUMN(AK34)-1),1,MIN($F34,COLUMN(AK34))))/$F34)))))),
IF(OR(ISNUMBER($D34)=FALSE,$F34=""),"",
IF(AND('2.5 CAPEX'!$L37&lt;&gt;"x",'2.5 CAPEX'!$M37&lt;&gt;"x"),0,
IF($F34=0,0,
IF(AT$4&lt;'2.1 Kraftwerk allgemein'!$F$16,0,
IF(AT$4='2.1 Kraftwerk allgemein'!$F$16,'2.5 CAPEX'!$J37/$F34,
IF(AT$4&lt;'2.1 Kraftwerk allgemein'!$F$16+$F34,
('2.5 CAPEX'!$J37+SUM(OFFSET('2.5 CAPEX'!AY37,0,-MIN(MAX($F34-1-('2.1 Kraftwerk allgemein'!$F$16-'1.1 Allgemein'!$I$22+1),0),COLUMN(AK34)-1-('2.1 Kraftwerk allgemein'!$F$16-'1.1 Allgemein'!$I$22+1)),1,MIN(MAX($F34-('2.1 Kraftwerk allgemein'!$F$16-'1.1 Allgemein'!$I$22+1),1),COLUMN(AK34)-('2.1 Kraftwerk allgemein'!$F$16-'1.1 Allgemein'!$I$22+1)))))/$F34,
SUM(OFFSET('2.5 CAPEX'!AY37,0,-MIN($F34-1,COLUMN(AK34)-1),1,MIN($F34,COLUMN(AK34))))/$F34)))))))</f>
        <v/>
      </c>
      <c r="AU34" s="199" t="str">
        <f ca="1">IF('2.1 Kraftwerk allgemein'!$F$15&lt;'1.1 Allgemein'!$I$22,
IF(OR(ISNUMBER($D34)=FALSE,$F34=""),"",
IF(AND('2.5 CAPEX'!$L37&lt;&gt;"x",'2.5 CAPEX'!$M37&lt;&gt;"x"),0,
IF($F34=0,0,
IF(AU$4&lt;'2.1 Kraftwerk allgemein'!$F$16,0,
IF(AU$4='2.1 Kraftwerk allgemein'!$F$16,'2.5 CAPEX'!$J37/$F34,
IF(AU$4&lt;'2.1 Kraftwerk allgemein'!$F$16+$F34,
('2.5 CAPEX'!$J37+SUM(OFFSET('2.5 CAPEX'!AZ37,0,-MIN(MAX($F34-1-('2.1 Kraftwerk allgemein'!$F$16-'2.1 Kraftwerk allgemein'!$F$15+1),0),COLUMN(AL34)-1-('2.1 Kraftwerk allgemein'!$F$16-'2.1 Kraftwerk allgemein'!$F$15+1)),1,MIN(MAX($F34-('2.1 Kraftwerk allgemein'!$F$16-'2.1 Kraftwerk allgemein'!$F$15+1),1),COLUMN(AL34)-('2.1 Kraftwerk allgemein'!$F$16-'2.1 Kraftwerk allgemein'!$F$15+1)))))/$F34,
SUM(OFFSET('2.5 CAPEX'!AZ37,0,-MIN($F34-1,COLUMN(AL34)-1),1,MIN($F34,COLUMN(AL34))))/$F34)))))),
IF(OR(ISNUMBER($D34)=FALSE,$F34=""),"",
IF(AND('2.5 CAPEX'!$L37&lt;&gt;"x",'2.5 CAPEX'!$M37&lt;&gt;"x"),0,
IF($F34=0,0,
IF(AU$4&lt;'2.1 Kraftwerk allgemein'!$F$16,0,
IF(AU$4='2.1 Kraftwerk allgemein'!$F$16,'2.5 CAPEX'!$J37/$F34,
IF(AU$4&lt;'2.1 Kraftwerk allgemein'!$F$16+$F34,
('2.5 CAPEX'!$J37+SUM(OFFSET('2.5 CAPEX'!AZ37,0,-MIN(MAX($F34-1-('2.1 Kraftwerk allgemein'!$F$16-'1.1 Allgemein'!$I$22+1),0),COLUMN(AL34)-1-('2.1 Kraftwerk allgemein'!$F$16-'1.1 Allgemein'!$I$22+1)),1,MIN(MAX($F34-('2.1 Kraftwerk allgemein'!$F$16-'1.1 Allgemein'!$I$22+1),1),COLUMN(AL34)-('2.1 Kraftwerk allgemein'!$F$16-'1.1 Allgemein'!$I$22+1)))))/$F34,
SUM(OFFSET('2.5 CAPEX'!AZ37,0,-MIN($F34-1,COLUMN(AL34)-1),1,MIN($F34,COLUMN(AL34))))/$F34)))))))</f>
        <v/>
      </c>
      <c r="AV34" s="199" t="str">
        <f ca="1">IF('2.1 Kraftwerk allgemein'!$F$15&lt;'1.1 Allgemein'!$I$22,
IF(OR(ISNUMBER($D34)=FALSE,$F34=""),"",
IF(AND('2.5 CAPEX'!$L37&lt;&gt;"x",'2.5 CAPEX'!$M37&lt;&gt;"x"),0,
IF($F34=0,0,
IF(AV$4&lt;'2.1 Kraftwerk allgemein'!$F$16,0,
IF(AV$4='2.1 Kraftwerk allgemein'!$F$16,'2.5 CAPEX'!$J37/$F34,
IF(AV$4&lt;'2.1 Kraftwerk allgemein'!$F$16+$F34,
('2.5 CAPEX'!$J37+SUM(OFFSET('2.5 CAPEX'!BA37,0,-MIN(MAX($F34-1-('2.1 Kraftwerk allgemein'!$F$16-'2.1 Kraftwerk allgemein'!$F$15+1),0),COLUMN(AM34)-1-('2.1 Kraftwerk allgemein'!$F$16-'2.1 Kraftwerk allgemein'!$F$15+1)),1,MIN(MAX($F34-('2.1 Kraftwerk allgemein'!$F$16-'2.1 Kraftwerk allgemein'!$F$15+1),1),COLUMN(AM34)-('2.1 Kraftwerk allgemein'!$F$16-'2.1 Kraftwerk allgemein'!$F$15+1)))))/$F34,
SUM(OFFSET('2.5 CAPEX'!BA37,0,-MIN($F34-1,COLUMN(AM34)-1),1,MIN($F34,COLUMN(AM34))))/$F34)))))),
IF(OR(ISNUMBER($D34)=FALSE,$F34=""),"",
IF(AND('2.5 CAPEX'!$L37&lt;&gt;"x",'2.5 CAPEX'!$M37&lt;&gt;"x"),0,
IF($F34=0,0,
IF(AV$4&lt;'2.1 Kraftwerk allgemein'!$F$16,0,
IF(AV$4='2.1 Kraftwerk allgemein'!$F$16,'2.5 CAPEX'!$J37/$F34,
IF(AV$4&lt;'2.1 Kraftwerk allgemein'!$F$16+$F34,
('2.5 CAPEX'!$J37+SUM(OFFSET('2.5 CAPEX'!BA37,0,-MIN(MAX($F34-1-('2.1 Kraftwerk allgemein'!$F$16-'1.1 Allgemein'!$I$22+1),0),COLUMN(AM34)-1-('2.1 Kraftwerk allgemein'!$F$16-'1.1 Allgemein'!$I$22+1)),1,MIN(MAX($F34-('2.1 Kraftwerk allgemein'!$F$16-'1.1 Allgemein'!$I$22+1),1),COLUMN(AM34)-('2.1 Kraftwerk allgemein'!$F$16-'1.1 Allgemein'!$I$22+1)))))/$F34,
SUM(OFFSET('2.5 CAPEX'!BA37,0,-MIN($F34-1,COLUMN(AM34)-1),1,MIN($F34,COLUMN(AM34))))/$F34)))))))</f>
        <v/>
      </c>
      <c r="AW34" s="199" t="str">
        <f ca="1">IF('2.1 Kraftwerk allgemein'!$F$15&lt;'1.1 Allgemein'!$I$22,
IF(OR(ISNUMBER($D34)=FALSE,$F34=""),"",
IF(AND('2.5 CAPEX'!$L37&lt;&gt;"x",'2.5 CAPEX'!$M37&lt;&gt;"x"),0,
IF($F34=0,0,
IF(AW$4&lt;'2.1 Kraftwerk allgemein'!$F$16,0,
IF(AW$4='2.1 Kraftwerk allgemein'!$F$16,'2.5 CAPEX'!$J37/$F34,
IF(AW$4&lt;'2.1 Kraftwerk allgemein'!$F$16+$F34,
('2.5 CAPEX'!$J37+SUM(OFFSET('2.5 CAPEX'!BB37,0,-MIN(MAX($F34-1-('2.1 Kraftwerk allgemein'!$F$16-'2.1 Kraftwerk allgemein'!$F$15+1),0),COLUMN(AN34)-1-('2.1 Kraftwerk allgemein'!$F$16-'2.1 Kraftwerk allgemein'!$F$15+1)),1,MIN(MAX($F34-('2.1 Kraftwerk allgemein'!$F$16-'2.1 Kraftwerk allgemein'!$F$15+1),1),COLUMN(AN34)-('2.1 Kraftwerk allgemein'!$F$16-'2.1 Kraftwerk allgemein'!$F$15+1)))))/$F34,
SUM(OFFSET('2.5 CAPEX'!BB37,0,-MIN($F34-1,COLUMN(AN34)-1),1,MIN($F34,COLUMN(AN34))))/$F34)))))),
IF(OR(ISNUMBER($D34)=FALSE,$F34=""),"",
IF(AND('2.5 CAPEX'!$L37&lt;&gt;"x",'2.5 CAPEX'!$M37&lt;&gt;"x"),0,
IF($F34=0,0,
IF(AW$4&lt;'2.1 Kraftwerk allgemein'!$F$16,0,
IF(AW$4='2.1 Kraftwerk allgemein'!$F$16,'2.5 CAPEX'!$J37/$F34,
IF(AW$4&lt;'2.1 Kraftwerk allgemein'!$F$16+$F34,
('2.5 CAPEX'!$J37+SUM(OFFSET('2.5 CAPEX'!BB37,0,-MIN(MAX($F34-1-('2.1 Kraftwerk allgemein'!$F$16-'1.1 Allgemein'!$I$22+1),0),COLUMN(AN34)-1-('2.1 Kraftwerk allgemein'!$F$16-'1.1 Allgemein'!$I$22+1)),1,MIN(MAX($F34-('2.1 Kraftwerk allgemein'!$F$16-'1.1 Allgemein'!$I$22+1),1),COLUMN(AN34)-('2.1 Kraftwerk allgemein'!$F$16-'1.1 Allgemein'!$I$22+1)))))/$F34,
SUM(OFFSET('2.5 CAPEX'!BB37,0,-MIN($F34-1,COLUMN(AN34)-1),1,MIN($F34,COLUMN(AN34))))/$F34)))))))</f>
        <v/>
      </c>
      <c r="AX34" s="199" t="str">
        <f ca="1">IF('2.1 Kraftwerk allgemein'!$F$15&lt;'1.1 Allgemein'!$I$22,
IF(OR(ISNUMBER($D34)=FALSE,$F34=""),"",
IF(AND('2.5 CAPEX'!$L37&lt;&gt;"x",'2.5 CAPEX'!$M37&lt;&gt;"x"),0,
IF($F34=0,0,
IF(AX$4&lt;'2.1 Kraftwerk allgemein'!$F$16,0,
IF(AX$4='2.1 Kraftwerk allgemein'!$F$16,'2.5 CAPEX'!$J37/$F34,
IF(AX$4&lt;'2.1 Kraftwerk allgemein'!$F$16+$F34,
('2.5 CAPEX'!$J37+SUM(OFFSET('2.5 CAPEX'!BC37,0,-MIN(MAX($F34-1-('2.1 Kraftwerk allgemein'!$F$16-'2.1 Kraftwerk allgemein'!$F$15+1),0),COLUMN(AO34)-1-('2.1 Kraftwerk allgemein'!$F$16-'2.1 Kraftwerk allgemein'!$F$15+1)),1,MIN(MAX($F34-('2.1 Kraftwerk allgemein'!$F$16-'2.1 Kraftwerk allgemein'!$F$15+1),1),COLUMN(AO34)-('2.1 Kraftwerk allgemein'!$F$16-'2.1 Kraftwerk allgemein'!$F$15+1)))))/$F34,
SUM(OFFSET('2.5 CAPEX'!BC37,0,-MIN($F34-1,COLUMN(AO34)-1),1,MIN($F34,COLUMN(AO34))))/$F34)))))),
IF(OR(ISNUMBER($D34)=FALSE,$F34=""),"",
IF(AND('2.5 CAPEX'!$L37&lt;&gt;"x",'2.5 CAPEX'!$M37&lt;&gt;"x"),0,
IF($F34=0,0,
IF(AX$4&lt;'2.1 Kraftwerk allgemein'!$F$16,0,
IF(AX$4='2.1 Kraftwerk allgemein'!$F$16,'2.5 CAPEX'!$J37/$F34,
IF(AX$4&lt;'2.1 Kraftwerk allgemein'!$F$16+$F34,
('2.5 CAPEX'!$J37+SUM(OFFSET('2.5 CAPEX'!BC37,0,-MIN(MAX($F34-1-('2.1 Kraftwerk allgemein'!$F$16-'1.1 Allgemein'!$I$22+1),0),COLUMN(AO34)-1-('2.1 Kraftwerk allgemein'!$F$16-'1.1 Allgemein'!$I$22+1)),1,MIN(MAX($F34-('2.1 Kraftwerk allgemein'!$F$16-'1.1 Allgemein'!$I$22+1),1),COLUMN(AO34)-('2.1 Kraftwerk allgemein'!$F$16-'1.1 Allgemein'!$I$22+1)))))/$F34,
SUM(OFFSET('2.5 CAPEX'!BC37,0,-MIN($F34-1,COLUMN(AO34)-1),1,MIN($F34,COLUMN(AO34))))/$F34)))))))</f>
        <v/>
      </c>
      <c r="AY34" s="199" t="str">
        <f ca="1">IF('2.1 Kraftwerk allgemein'!$F$15&lt;'1.1 Allgemein'!$I$22,
IF(OR(ISNUMBER($D34)=FALSE,$F34=""),"",
IF(AND('2.5 CAPEX'!$L37&lt;&gt;"x",'2.5 CAPEX'!$M37&lt;&gt;"x"),0,
IF($F34=0,0,
IF(AY$4&lt;'2.1 Kraftwerk allgemein'!$F$16,0,
IF(AY$4='2.1 Kraftwerk allgemein'!$F$16,'2.5 CAPEX'!$J37/$F34,
IF(AY$4&lt;'2.1 Kraftwerk allgemein'!$F$16+$F34,
('2.5 CAPEX'!$J37+SUM(OFFSET('2.5 CAPEX'!BD37,0,-MIN(MAX($F34-1-('2.1 Kraftwerk allgemein'!$F$16-'2.1 Kraftwerk allgemein'!$F$15+1),0),COLUMN(AP34)-1-('2.1 Kraftwerk allgemein'!$F$16-'2.1 Kraftwerk allgemein'!$F$15+1)),1,MIN(MAX($F34-('2.1 Kraftwerk allgemein'!$F$16-'2.1 Kraftwerk allgemein'!$F$15+1),1),COLUMN(AP34)-('2.1 Kraftwerk allgemein'!$F$16-'2.1 Kraftwerk allgemein'!$F$15+1)))))/$F34,
SUM(OFFSET('2.5 CAPEX'!BD37,0,-MIN($F34-1,COLUMN(AP34)-1),1,MIN($F34,COLUMN(AP34))))/$F34)))))),
IF(OR(ISNUMBER($D34)=FALSE,$F34=""),"",
IF(AND('2.5 CAPEX'!$L37&lt;&gt;"x",'2.5 CAPEX'!$M37&lt;&gt;"x"),0,
IF($F34=0,0,
IF(AY$4&lt;'2.1 Kraftwerk allgemein'!$F$16,0,
IF(AY$4='2.1 Kraftwerk allgemein'!$F$16,'2.5 CAPEX'!$J37/$F34,
IF(AY$4&lt;'2.1 Kraftwerk allgemein'!$F$16+$F34,
('2.5 CAPEX'!$J37+SUM(OFFSET('2.5 CAPEX'!BD37,0,-MIN(MAX($F34-1-('2.1 Kraftwerk allgemein'!$F$16-'1.1 Allgemein'!$I$22+1),0),COLUMN(AP34)-1-('2.1 Kraftwerk allgemein'!$F$16-'1.1 Allgemein'!$I$22+1)),1,MIN(MAX($F34-('2.1 Kraftwerk allgemein'!$F$16-'1.1 Allgemein'!$I$22+1),1),COLUMN(AP34)-('2.1 Kraftwerk allgemein'!$F$16-'1.1 Allgemein'!$I$22+1)))))/$F34,
SUM(OFFSET('2.5 CAPEX'!BD37,0,-MIN($F34-1,COLUMN(AP34)-1),1,MIN($F34,COLUMN(AP34))))/$F34)))))))</f>
        <v/>
      </c>
      <c r="AZ34" s="199" t="str">
        <f ca="1">IF('2.1 Kraftwerk allgemein'!$F$15&lt;'1.1 Allgemein'!$I$22,
IF(OR(ISNUMBER($D34)=FALSE,$F34=""),"",
IF(AND('2.5 CAPEX'!$L37&lt;&gt;"x",'2.5 CAPEX'!$M37&lt;&gt;"x"),0,
IF($F34=0,0,
IF(AZ$4&lt;'2.1 Kraftwerk allgemein'!$F$16,0,
IF(AZ$4='2.1 Kraftwerk allgemein'!$F$16,'2.5 CAPEX'!$J37/$F34,
IF(AZ$4&lt;'2.1 Kraftwerk allgemein'!$F$16+$F34,
('2.5 CAPEX'!$J37+SUM(OFFSET('2.5 CAPEX'!BE37,0,-MIN(MAX($F34-1-('2.1 Kraftwerk allgemein'!$F$16-'2.1 Kraftwerk allgemein'!$F$15+1),0),COLUMN(AQ34)-1-('2.1 Kraftwerk allgemein'!$F$16-'2.1 Kraftwerk allgemein'!$F$15+1)),1,MIN(MAX($F34-('2.1 Kraftwerk allgemein'!$F$16-'2.1 Kraftwerk allgemein'!$F$15+1),1),COLUMN(AQ34)-('2.1 Kraftwerk allgemein'!$F$16-'2.1 Kraftwerk allgemein'!$F$15+1)))))/$F34,
SUM(OFFSET('2.5 CAPEX'!BE37,0,-MIN($F34-1,COLUMN(AQ34)-1),1,MIN($F34,COLUMN(AQ34))))/$F34)))))),
IF(OR(ISNUMBER($D34)=FALSE,$F34=""),"",
IF(AND('2.5 CAPEX'!$L37&lt;&gt;"x",'2.5 CAPEX'!$M37&lt;&gt;"x"),0,
IF($F34=0,0,
IF(AZ$4&lt;'2.1 Kraftwerk allgemein'!$F$16,0,
IF(AZ$4='2.1 Kraftwerk allgemein'!$F$16,'2.5 CAPEX'!$J37/$F34,
IF(AZ$4&lt;'2.1 Kraftwerk allgemein'!$F$16+$F34,
('2.5 CAPEX'!$J37+SUM(OFFSET('2.5 CAPEX'!BE37,0,-MIN(MAX($F34-1-('2.1 Kraftwerk allgemein'!$F$16-'1.1 Allgemein'!$I$22+1),0),COLUMN(AQ34)-1-('2.1 Kraftwerk allgemein'!$F$16-'1.1 Allgemein'!$I$22+1)),1,MIN(MAX($F34-('2.1 Kraftwerk allgemein'!$F$16-'1.1 Allgemein'!$I$22+1),1),COLUMN(AQ34)-('2.1 Kraftwerk allgemein'!$F$16-'1.1 Allgemein'!$I$22+1)))))/$F34,
SUM(OFFSET('2.5 CAPEX'!BE37,0,-MIN($F34-1,COLUMN(AQ34)-1),1,MIN($F34,COLUMN(AQ34))))/$F34)))))))</f>
        <v/>
      </c>
      <c r="BA34" s="199" t="str">
        <f ca="1">IF('2.1 Kraftwerk allgemein'!$F$15&lt;'1.1 Allgemein'!$I$22,
IF(OR(ISNUMBER($D34)=FALSE,$F34=""),"",
IF(AND('2.5 CAPEX'!$L37&lt;&gt;"x",'2.5 CAPEX'!$M37&lt;&gt;"x"),0,
IF($F34=0,0,
IF(BA$4&lt;'2.1 Kraftwerk allgemein'!$F$16,0,
IF(BA$4='2.1 Kraftwerk allgemein'!$F$16,'2.5 CAPEX'!$J37/$F34,
IF(BA$4&lt;'2.1 Kraftwerk allgemein'!$F$16+$F34,
('2.5 CAPEX'!$J37+SUM(OFFSET('2.5 CAPEX'!BF37,0,-MIN(MAX($F34-1-('2.1 Kraftwerk allgemein'!$F$16-'2.1 Kraftwerk allgemein'!$F$15+1),0),COLUMN(AR34)-1-('2.1 Kraftwerk allgemein'!$F$16-'2.1 Kraftwerk allgemein'!$F$15+1)),1,MIN(MAX($F34-('2.1 Kraftwerk allgemein'!$F$16-'2.1 Kraftwerk allgemein'!$F$15+1),1),COLUMN(AR34)-('2.1 Kraftwerk allgemein'!$F$16-'2.1 Kraftwerk allgemein'!$F$15+1)))))/$F34,
SUM(OFFSET('2.5 CAPEX'!BF37,0,-MIN($F34-1,COLUMN(AR34)-1),1,MIN($F34,COLUMN(AR34))))/$F34)))))),
IF(OR(ISNUMBER($D34)=FALSE,$F34=""),"",
IF(AND('2.5 CAPEX'!$L37&lt;&gt;"x",'2.5 CAPEX'!$M37&lt;&gt;"x"),0,
IF($F34=0,0,
IF(BA$4&lt;'2.1 Kraftwerk allgemein'!$F$16,0,
IF(BA$4='2.1 Kraftwerk allgemein'!$F$16,'2.5 CAPEX'!$J37/$F34,
IF(BA$4&lt;'2.1 Kraftwerk allgemein'!$F$16+$F34,
('2.5 CAPEX'!$J37+SUM(OFFSET('2.5 CAPEX'!BF37,0,-MIN(MAX($F34-1-('2.1 Kraftwerk allgemein'!$F$16-'1.1 Allgemein'!$I$22+1),0),COLUMN(AR34)-1-('2.1 Kraftwerk allgemein'!$F$16-'1.1 Allgemein'!$I$22+1)),1,MIN(MAX($F34-('2.1 Kraftwerk allgemein'!$F$16-'1.1 Allgemein'!$I$22+1),1),COLUMN(AR34)-('2.1 Kraftwerk allgemein'!$F$16-'1.1 Allgemein'!$I$22+1)))))/$F34,
SUM(OFFSET('2.5 CAPEX'!BF37,0,-MIN($F34-1,COLUMN(AR34)-1),1,MIN($F34,COLUMN(AR34))))/$F34)))))))</f>
        <v/>
      </c>
      <c r="BB34" s="199" t="str">
        <f ca="1">IF('2.1 Kraftwerk allgemein'!$F$15&lt;'1.1 Allgemein'!$I$22,
IF(OR(ISNUMBER($D34)=FALSE,$F34=""),"",
IF(AND('2.5 CAPEX'!$L37&lt;&gt;"x",'2.5 CAPEX'!$M37&lt;&gt;"x"),0,
IF($F34=0,0,
IF(BB$4&lt;'2.1 Kraftwerk allgemein'!$F$16,0,
IF(BB$4='2.1 Kraftwerk allgemein'!$F$16,'2.5 CAPEX'!$J37/$F34,
IF(BB$4&lt;'2.1 Kraftwerk allgemein'!$F$16+$F34,
('2.5 CAPEX'!$J37+SUM(OFFSET('2.5 CAPEX'!BG37,0,-MIN(MAX($F34-1-('2.1 Kraftwerk allgemein'!$F$16-'2.1 Kraftwerk allgemein'!$F$15+1),0),COLUMN(AS34)-1-('2.1 Kraftwerk allgemein'!$F$16-'2.1 Kraftwerk allgemein'!$F$15+1)),1,MIN(MAX($F34-('2.1 Kraftwerk allgemein'!$F$16-'2.1 Kraftwerk allgemein'!$F$15+1),1),COLUMN(AS34)-('2.1 Kraftwerk allgemein'!$F$16-'2.1 Kraftwerk allgemein'!$F$15+1)))))/$F34,
SUM(OFFSET('2.5 CAPEX'!BG37,0,-MIN($F34-1,COLUMN(AS34)-1),1,MIN($F34,COLUMN(AS34))))/$F34)))))),
IF(OR(ISNUMBER($D34)=FALSE,$F34=""),"",
IF(AND('2.5 CAPEX'!$L37&lt;&gt;"x",'2.5 CAPEX'!$M37&lt;&gt;"x"),0,
IF($F34=0,0,
IF(BB$4&lt;'2.1 Kraftwerk allgemein'!$F$16,0,
IF(BB$4='2.1 Kraftwerk allgemein'!$F$16,'2.5 CAPEX'!$J37/$F34,
IF(BB$4&lt;'2.1 Kraftwerk allgemein'!$F$16+$F34,
('2.5 CAPEX'!$J37+SUM(OFFSET('2.5 CAPEX'!BG37,0,-MIN(MAX($F34-1-('2.1 Kraftwerk allgemein'!$F$16-'1.1 Allgemein'!$I$22+1),0),COLUMN(AS34)-1-('2.1 Kraftwerk allgemein'!$F$16-'1.1 Allgemein'!$I$22+1)),1,MIN(MAX($F34-('2.1 Kraftwerk allgemein'!$F$16-'1.1 Allgemein'!$I$22+1),1),COLUMN(AS34)-('2.1 Kraftwerk allgemein'!$F$16-'1.1 Allgemein'!$I$22+1)))))/$F34,
SUM(OFFSET('2.5 CAPEX'!BG37,0,-MIN($F34-1,COLUMN(AS34)-1),1,MIN($F34,COLUMN(AS34))))/$F34)))))))</f>
        <v/>
      </c>
      <c r="BC34" s="199" t="str">
        <f ca="1">IF('2.1 Kraftwerk allgemein'!$F$15&lt;'1.1 Allgemein'!$I$22,
IF(OR(ISNUMBER($D34)=FALSE,$F34=""),"",
IF(AND('2.5 CAPEX'!$L37&lt;&gt;"x",'2.5 CAPEX'!$M37&lt;&gt;"x"),0,
IF($F34=0,0,
IF(BC$4&lt;'2.1 Kraftwerk allgemein'!$F$16,0,
IF(BC$4='2.1 Kraftwerk allgemein'!$F$16,'2.5 CAPEX'!$J37/$F34,
IF(BC$4&lt;'2.1 Kraftwerk allgemein'!$F$16+$F34,
('2.5 CAPEX'!$J37+SUM(OFFSET('2.5 CAPEX'!BH37,0,-MIN(MAX($F34-1-('2.1 Kraftwerk allgemein'!$F$16-'2.1 Kraftwerk allgemein'!$F$15+1),0),COLUMN(AT34)-1-('2.1 Kraftwerk allgemein'!$F$16-'2.1 Kraftwerk allgemein'!$F$15+1)),1,MIN(MAX($F34-('2.1 Kraftwerk allgemein'!$F$16-'2.1 Kraftwerk allgemein'!$F$15+1),1),COLUMN(AT34)-('2.1 Kraftwerk allgemein'!$F$16-'2.1 Kraftwerk allgemein'!$F$15+1)))))/$F34,
SUM(OFFSET('2.5 CAPEX'!BH37,0,-MIN($F34-1,COLUMN(AT34)-1),1,MIN($F34,COLUMN(AT34))))/$F34)))))),
IF(OR(ISNUMBER($D34)=FALSE,$F34=""),"",
IF(AND('2.5 CAPEX'!$L37&lt;&gt;"x",'2.5 CAPEX'!$M37&lt;&gt;"x"),0,
IF($F34=0,0,
IF(BC$4&lt;'2.1 Kraftwerk allgemein'!$F$16,0,
IF(BC$4='2.1 Kraftwerk allgemein'!$F$16,'2.5 CAPEX'!$J37/$F34,
IF(BC$4&lt;'2.1 Kraftwerk allgemein'!$F$16+$F34,
('2.5 CAPEX'!$J37+SUM(OFFSET('2.5 CAPEX'!BH37,0,-MIN(MAX($F34-1-('2.1 Kraftwerk allgemein'!$F$16-'1.1 Allgemein'!$I$22+1),0),COLUMN(AT34)-1-('2.1 Kraftwerk allgemein'!$F$16-'1.1 Allgemein'!$I$22+1)),1,MIN(MAX($F34-('2.1 Kraftwerk allgemein'!$F$16-'1.1 Allgemein'!$I$22+1),1),COLUMN(AT34)-('2.1 Kraftwerk allgemein'!$F$16-'1.1 Allgemein'!$I$22+1)))))/$F34,
SUM(OFFSET('2.5 CAPEX'!BH37,0,-MIN($F34-1,COLUMN(AT34)-1),1,MIN($F34,COLUMN(AT34))))/$F34)))))))</f>
        <v/>
      </c>
      <c r="BD34" s="199" t="str">
        <f ca="1">IF('2.1 Kraftwerk allgemein'!$F$15&lt;'1.1 Allgemein'!$I$22,
IF(OR(ISNUMBER($D34)=FALSE,$F34=""),"",
IF(AND('2.5 CAPEX'!$L37&lt;&gt;"x",'2.5 CAPEX'!$M37&lt;&gt;"x"),0,
IF($F34=0,0,
IF(BD$4&lt;'2.1 Kraftwerk allgemein'!$F$16,0,
IF(BD$4='2.1 Kraftwerk allgemein'!$F$16,'2.5 CAPEX'!$J37/$F34,
IF(BD$4&lt;'2.1 Kraftwerk allgemein'!$F$16+$F34,
('2.5 CAPEX'!$J37+SUM(OFFSET('2.5 CAPEX'!BI37,0,-MIN(MAX($F34-1-('2.1 Kraftwerk allgemein'!$F$16-'2.1 Kraftwerk allgemein'!$F$15+1),0),COLUMN(AU34)-1-('2.1 Kraftwerk allgemein'!$F$16-'2.1 Kraftwerk allgemein'!$F$15+1)),1,MIN(MAX($F34-('2.1 Kraftwerk allgemein'!$F$16-'2.1 Kraftwerk allgemein'!$F$15+1),1),COLUMN(AU34)-('2.1 Kraftwerk allgemein'!$F$16-'2.1 Kraftwerk allgemein'!$F$15+1)))))/$F34,
SUM(OFFSET('2.5 CAPEX'!BI37,0,-MIN($F34-1,COLUMN(AU34)-1),1,MIN($F34,COLUMN(AU34))))/$F34)))))),
IF(OR(ISNUMBER($D34)=FALSE,$F34=""),"",
IF(AND('2.5 CAPEX'!$L37&lt;&gt;"x",'2.5 CAPEX'!$M37&lt;&gt;"x"),0,
IF($F34=0,0,
IF(BD$4&lt;'2.1 Kraftwerk allgemein'!$F$16,0,
IF(BD$4='2.1 Kraftwerk allgemein'!$F$16,'2.5 CAPEX'!$J37/$F34,
IF(BD$4&lt;'2.1 Kraftwerk allgemein'!$F$16+$F34,
('2.5 CAPEX'!$J37+SUM(OFFSET('2.5 CAPEX'!BI37,0,-MIN(MAX($F34-1-('2.1 Kraftwerk allgemein'!$F$16-'1.1 Allgemein'!$I$22+1),0),COLUMN(AU34)-1-('2.1 Kraftwerk allgemein'!$F$16-'1.1 Allgemein'!$I$22+1)),1,MIN(MAX($F34-('2.1 Kraftwerk allgemein'!$F$16-'1.1 Allgemein'!$I$22+1),1),COLUMN(AU34)-('2.1 Kraftwerk allgemein'!$F$16-'1.1 Allgemein'!$I$22+1)))))/$F34,
SUM(OFFSET('2.5 CAPEX'!BI37,0,-MIN($F34-1,COLUMN(AU34)-1),1,MIN($F34,COLUMN(AU34))))/$F34)))))))</f>
        <v/>
      </c>
      <c r="BE34" s="199" t="str">
        <f ca="1">IF('2.1 Kraftwerk allgemein'!$F$15&lt;'1.1 Allgemein'!$I$22,
IF(OR(ISNUMBER($D34)=FALSE,$F34=""),"",
IF(AND('2.5 CAPEX'!$L37&lt;&gt;"x",'2.5 CAPEX'!$M37&lt;&gt;"x"),0,
IF($F34=0,0,
IF(BE$4&lt;'2.1 Kraftwerk allgemein'!$F$16,0,
IF(BE$4='2.1 Kraftwerk allgemein'!$F$16,'2.5 CAPEX'!$J37/$F34,
IF(BE$4&lt;'2.1 Kraftwerk allgemein'!$F$16+$F34,
('2.5 CAPEX'!$J37+SUM(OFFSET('2.5 CAPEX'!BJ37,0,-MIN(MAX($F34-1-('2.1 Kraftwerk allgemein'!$F$16-'2.1 Kraftwerk allgemein'!$F$15+1),0),COLUMN(AV34)-1-('2.1 Kraftwerk allgemein'!$F$16-'2.1 Kraftwerk allgemein'!$F$15+1)),1,MIN(MAX($F34-('2.1 Kraftwerk allgemein'!$F$16-'2.1 Kraftwerk allgemein'!$F$15+1),1),COLUMN(AV34)-('2.1 Kraftwerk allgemein'!$F$16-'2.1 Kraftwerk allgemein'!$F$15+1)))))/$F34,
SUM(OFFSET('2.5 CAPEX'!BJ37,0,-MIN($F34-1,COLUMN(AV34)-1),1,MIN($F34,COLUMN(AV34))))/$F34)))))),
IF(OR(ISNUMBER($D34)=FALSE,$F34=""),"",
IF(AND('2.5 CAPEX'!$L37&lt;&gt;"x",'2.5 CAPEX'!$M37&lt;&gt;"x"),0,
IF($F34=0,0,
IF(BE$4&lt;'2.1 Kraftwerk allgemein'!$F$16,0,
IF(BE$4='2.1 Kraftwerk allgemein'!$F$16,'2.5 CAPEX'!$J37/$F34,
IF(BE$4&lt;'2.1 Kraftwerk allgemein'!$F$16+$F34,
('2.5 CAPEX'!$J37+SUM(OFFSET('2.5 CAPEX'!BJ37,0,-MIN(MAX($F34-1-('2.1 Kraftwerk allgemein'!$F$16-'1.1 Allgemein'!$I$22+1),0),COLUMN(AV34)-1-('2.1 Kraftwerk allgemein'!$F$16-'1.1 Allgemein'!$I$22+1)),1,MIN(MAX($F34-('2.1 Kraftwerk allgemein'!$F$16-'1.1 Allgemein'!$I$22+1),1),COLUMN(AV34)-('2.1 Kraftwerk allgemein'!$F$16-'1.1 Allgemein'!$I$22+1)))))/$F34,
SUM(OFFSET('2.5 CAPEX'!BJ37,0,-MIN($F34-1,COLUMN(AV34)-1),1,MIN($F34,COLUMN(AV34))))/$F34)))))))</f>
        <v/>
      </c>
      <c r="BF34" s="199" t="str">
        <f ca="1">IF('2.1 Kraftwerk allgemein'!$F$15&lt;'1.1 Allgemein'!$I$22,
IF(OR(ISNUMBER($D34)=FALSE,$F34=""),"",
IF(AND('2.5 CAPEX'!$L37&lt;&gt;"x",'2.5 CAPEX'!$M37&lt;&gt;"x"),0,
IF($F34=0,0,
IF(BF$4&lt;'2.1 Kraftwerk allgemein'!$F$16,0,
IF(BF$4='2.1 Kraftwerk allgemein'!$F$16,'2.5 CAPEX'!$J37/$F34,
IF(BF$4&lt;'2.1 Kraftwerk allgemein'!$F$16+$F34,
('2.5 CAPEX'!$J37+SUM(OFFSET('2.5 CAPEX'!BK37,0,-MIN(MAX($F34-1-('2.1 Kraftwerk allgemein'!$F$16-'2.1 Kraftwerk allgemein'!$F$15+1),0),COLUMN(AW34)-1-('2.1 Kraftwerk allgemein'!$F$16-'2.1 Kraftwerk allgemein'!$F$15+1)),1,MIN(MAX($F34-('2.1 Kraftwerk allgemein'!$F$16-'2.1 Kraftwerk allgemein'!$F$15+1),1),COLUMN(AW34)-('2.1 Kraftwerk allgemein'!$F$16-'2.1 Kraftwerk allgemein'!$F$15+1)))))/$F34,
SUM(OFFSET('2.5 CAPEX'!BK37,0,-MIN($F34-1,COLUMN(AW34)-1),1,MIN($F34,COLUMN(AW34))))/$F34)))))),
IF(OR(ISNUMBER($D34)=FALSE,$F34=""),"",
IF(AND('2.5 CAPEX'!$L37&lt;&gt;"x",'2.5 CAPEX'!$M37&lt;&gt;"x"),0,
IF($F34=0,0,
IF(BF$4&lt;'2.1 Kraftwerk allgemein'!$F$16,0,
IF(BF$4='2.1 Kraftwerk allgemein'!$F$16,'2.5 CAPEX'!$J37/$F34,
IF(BF$4&lt;'2.1 Kraftwerk allgemein'!$F$16+$F34,
('2.5 CAPEX'!$J37+SUM(OFFSET('2.5 CAPEX'!BK37,0,-MIN(MAX($F34-1-('2.1 Kraftwerk allgemein'!$F$16-'1.1 Allgemein'!$I$22+1),0),COLUMN(AW34)-1-('2.1 Kraftwerk allgemein'!$F$16-'1.1 Allgemein'!$I$22+1)),1,MIN(MAX($F34-('2.1 Kraftwerk allgemein'!$F$16-'1.1 Allgemein'!$I$22+1),1),COLUMN(AW34)-('2.1 Kraftwerk allgemein'!$F$16-'1.1 Allgemein'!$I$22+1)))))/$F34,
SUM(OFFSET('2.5 CAPEX'!BK37,0,-MIN($F34-1,COLUMN(AW34)-1),1,MIN($F34,COLUMN(AW34))))/$F34)))))))</f>
        <v/>
      </c>
      <c r="BG34" s="199" t="str">
        <f ca="1">IF('2.1 Kraftwerk allgemein'!$F$15&lt;'1.1 Allgemein'!$I$22,
IF(OR(ISNUMBER($D34)=FALSE,$F34=""),"",
IF(AND('2.5 CAPEX'!$L37&lt;&gt;"x",'2.5 CAPEX'!$M37&lt;&gt;"x"),0,
IF($F34=0,0,
IF(BG$4&lt;'2.1 Kraftwerk allgemein'!$F$16,0,
IF(BG$4='2.1 Kraftwerk allgemein'!$F$16,'2.5 CAPEX'!$J37/$F34,
IF(BG$4&lt;'2.1 Kraftwerk allgemein'!$F$16+$F34,
('2.5 CAPEX'!$J37+SUM(OFFSET('2.5 CAPEX'!BL37,0,-MIN(MAX($F34-1-('2.1 Kraftwerk allgemein'!$F$16-'2.1 Kraftwerk allgemein'!$F$15+1),0),COLUMN(AX34)-1-('2.1 Kraftwerk allgemein'!$F$16-'2.1 Kraftwerk allgemein'!$F$15+1)),1,MIN(MAX($F34-('2.1 Kraftwerk allgemein'!$F$16-'2.1 Kraftwerk allgemein'!$F$15+1),1),COLUMN(AX34)-('2.1 Kraftwerk allgemein'!$F$16-'2.1 Kraftwerk allgemein'!$F$15+1)))))/$F34,
SUM(OFFSET('2.5 CAPEX'!BL37,0,-MIN($F34-1,COLUMN(AX34)-1),1,MIN($F34,COLUMN(AX34))))/$F34)))))),
IF(OR(ISNUMBER($D34)=FALSE,$F34=""),"",
IF(AND('2.5 CAPEX'!$L37&lt;&gt;"x",'2.5 CAPEX'!$M37&lt;&gt;"x"),0,
IF($F34=0,0,
IF(BG$4&lt;'2.1 Kraftwerk allgemein'!$F$16,0,
IF(BG$4='2.1 Kraftwerk allgemein'!$F$16,'2.5 CAPEX'!$J37/$F34,
IF(BG$4&lt;'2.1 Kraftwerk allgemein'!$F$16+$F34,
('2.5 CAPEX'!$J37+SUM(OFFSET('2.5 CAPEX'!BL37,0,-MIN(MAX($F34-1-('2.1 Kraftwerk allgemein'!$F$16-'1.1 Allgemein'!$I$22+1),0),COLUMN(AX34)-1-('2.1 Kraftwerk allgemein'!$F$16-'1.1 Allgemein'!$I$22+1)),1,MIN(MAX($F34-('2.1 Kraftwerk allgemein'!$F$16-'1.1 Allgemein'!$I$22+1),1),COLUMN(AX34)-('2.1 Kraftwerk allgemein'!$F$16-'1.1 Allgemein'!$I$22+1)))))/$F34,
SUM(OFFSET('2.5 CAPEX'!BL37,0,-MIN($F34-1,COLUMN(AX34)-1),1,MIN($F34,COLUMN(AX34))))/$F34)))))))</f>
        <v/>
      </c>
      <c r="BH34" s="199" t="str">
        <f ca="1">IF('2.1 Kraftwerk allgemein'!$F$15&lt;'1.1 Allgemein'!$I$22,
IF(OR(ISNUMBER($D34)=FALSE,$F34=""),"",
IF(AND('2.5 CAPEX'!$L37&lt;&gt;"x",'2.5 CAPEX'!$M37&lt;&gt;"x"),0,
IF($F34=0,0,
IF(BH$4&lt;'2.1 Kraftwerk allgemein'!$F$16,0,
IF(BH$4='2.1 Kraftwerk allgemein'!$F$16,'2.5 CAPEX'!$J37/$F34,
IF(BH$4&lt;'2.1 Kraftwerk allgemein'!$F$16+$F34,
('2.5 CAPEX'!$J37+SUM(OFFSET('2.5 CAPEX'!BM37,0,-MIN(MAX($F34-1-('2.1 Kraftwerk allgemein'!$F$16-'2.1 Kraftwerk allgemein'!$F$15+1),0),COLUMN(AY34)-1-('2.1 Kraftwerk allgemein'!$F$16-'2.1 Kraftwerk allgemein'!$F$15+1)),1,MIN(MAX($F34-('2.1 Kraftwerk allgemein'!$F$16-'2.1 Kraftwerk allgemein'!$F$15+1),1),COLUMN(AY34)-('2.1 Kraftwerk allgemein'!$F$16-'2.1 Kraftwerk allgemein'!$F$15+1)))))/$F34,
SUM(OFFSET('2.5 CAPEX'!BM37,0,-MIN($F34-1,COLUMN(AY34)-1),1,MIN($F34,COLUMN(AY34))))/$F34)))))),
IF(OR(ISNUMBER($D34)=FALSE,$F34=""),"",
IF(AND('2.5 CAPEX'!$L37&lt;&gt;"x",'2.5 CAPEX'!$M37&lt;&gt;"x"),0,
IF($F34=0,0,
IF(BH$4&lt;'2.1 Kraftwerk allgemein'!$F$16,0,
IF(BH$4='2.1 Kraftwerk allgemein'!$F$16,'2.5 CAPEX'!$J37/$F34,
IF(BH$4&lt;'2.1 Kraftwerk allgemein'!$F$16+$F34,
('2.5 CAPEX'!$J37+SUM(OFFSET('2.5 CAPEX'!BM37,0,-MIN(MAX($F34-1-('2.1 Kraftwerk allgemein'!$F$16-'1.1 Allgemein'!$I$22+1),0),COLUMN(AY34)-1-('2.1 Kraftwerk allgemein'!$F$16-'1.1 Allgemein'!$I$22+1)),1,MIN(MAX($F34-('2.1 Kraftwerk allgemein'!$F$16-'1.1 Allgemein'!$I$22+1),1),COLUMN(AY34)-('2.1 Kraftwerk allgemein'!$F$16-'1.1 Allgemein'!$I$22+1)))))/$F34,
SUM(OFFSET('2.5 CAPEX'!BM37,0,-MIN($F34-1,COLUMN(AY34)-1),1,MIN($F34,COLUMN(AY34))))/$F34)))))))</f>
        <v/>
      </c>
      <c r="BI34" s="199" t="str">
        <f ca="1">IF('2.1 Kraftwerk allgemein'!$F$15&lt;'1.1 Allgemein'!$I$22,
IF(OR(ISNUMBER($D34)=FALSE,$F34=""),"",
IF(AND('2.5 CAPEX'!$L37&lt;&gt;"x",'2.5 CAPEX'!$M37&lt;&gt;"x"),0,
IF($F34=0,0,
IF(BI$4&lt;'2.1 Kraftwerk allgemein'!$F$16,0,
IF(BI$4='2.1 Kraftwerk allgemein'!$F$16,'2.5 CAPEX'!$J37/$F34,
IF(BI$4&lt;'2.1 Kraftwerk allgemein'!$F$16+$F34,
('2.5 CAPEX'!$J37+SUM(OFFSET('2.5 CAPEX'!BN37,0,-MIN(MAX($F34-1-('2.1 Kraftwerk allgemein'!$F$16-'2.1 Kraftwerk allgemein'!$F$15+1),0),COLUMN(AZ34)-1-('2.1 Kraftwerk allgemein'!$F$16-'2.1 Kraftwerk allgemein'!$F$15+1)),1,MIN(MAX($F34-('2.1 Kraftwerk allgemein'!$F$16-'2.1 Kraftwerk allgemein'!$F$15+1),1),COLUMN(AZ34)-('2.1 Kraftwerk allgemein'!$F$16-'2.1 Kraftwerk allgemein'!$F$15+1)))))/$F34,
SUM(OFFSET('2.5 CAPEX'!BN37,0,-MIN($F34-1,COLUMN(AZ34)-1),1,MIN($F34,COLUMN(AZ34))))/$F34)))))),
IF(OR(ISNUMBER($D34)=FALSE,$F34=""),"",
IF(AND('2.5 CAPEX'!$L37&lt;&gt;"x",'2.5 CAPEX'!$M37&lt;&gt;"x"),0,
IF($F34=0,0,
IF(BI$4&lt;'2.1 Kraftwerk allgemein'!$F$16,0,
IF(BI$4='2.1 Kraftwerk allgemein'!$F$16,'2.5 CAPEX'!$J37/$F34,
IF(BI$4&lt;'2.1 Kraftwerk allgemein'!$F$16+$F34,
('2.5 CAPEX'!$J37+SUM(OFFSET('2.5 CAPEX'!BN37,0,-MIN(MAX($F34-1-('2.1 Kraftwerk allgemein'!$F$16-'1.1 Allgemein'!$I$22+1),0),COLUMN(AZ34)-1-('2.1 Kraftwerk allgemein'!$F$16-'1.1 Allgemein'!$I$22+1)),1,MIN(MAX($F34-('2.1 Kraftwerk allgemein'!$F$16-'1.1 Allgemein'!$I$22+1),1),COLUMN(AZ34)-('2.1 Kraftwerk allgemein'!$F$16-'1.1 Allgemein'!$I$22+1)))))/$F34,
SUM(OFFSET('2.5 CAPEX'!BN37,0,-MIN($F34-1,COLUMN(AZ34)-1),1,MIN($F34,COLUMN(AZ34))))/$F34)))))))</f>
        <v/>
      </c>
      <c r="BJ34" s="199" t="str">
        <f ca="1">IF('2.1 Kraftwerk allgemein'!$F$15&lt;'1.1 Allgemein'!$I$22,
IF(OR(ISNUMBER($D34)=FALSE,$F34=""),"",
IF(AND('2.5 CAPEX'!$L37&lt;&gt;"x",'2.5 CAPEX'!$M37&lt;&gt;"x"),0,
IF($F34=0,0,
IF(BJ$4&lt;'2.1 Kraftwerk allgemein'!$F$16,0,
IF(BJ$4='2.1 Kraftwerk allgemein'!$F$16,'2.5 CAPEX'!$J37/$F34,
IF(BJ$4&lt;'2.1 Kraftwerk allgemein'!$F$16+$F34,
('2.5 CAPEX'!$J37+SUM(OFFSET('2.5 CAPEX'!BO37,0,-MIN(MAX($F34-1-('2.1 Kraftwerk allgemein'!$F$16-'2.1 Kraftwerk allgemein'!$F$15+1),0),COLUMN(BA34)-1-('2.1 Kraftwerk allgemein'!$F$16-'2.1 Kraftwerk allgemein'!$F$15+1)),1,MIN(MAX($F34-('2.1 Kraftwerk allgemein'!$F$16-'2.1 Kraftwerk allgemein'!$F$15+1),1),COLUMN(BA34)-('2.1 Kraftwerk allgemein'!$F$16-'2.1 Kraftwerk allgemein'!$F$15+1)))))/$F34,
SUM(OFFSET('2.5 CAPEX'!BO37,0,-MIN($F34-1,COLUMN(BA34)-1),1,MIN($F34,COLUMN(BA34))))/$F34)))))),
IF(OR(ISNUMBER($D34)=FALSE,$F34=""),"",
IF(AND('2.5 CAPEX'!$L37&lt;&gt;"x",'2.5 CAPEX'!$M37&lt;&gt;"x"),0,
IF($F34=0,0,
IF(BJ$4&lt;'2.1 Kraftwerk allgemein'!$F$16,0,
IF(BJ$4='2.1 Kraftwerk allgemein'!$F$16,'2.5 CAPEX'!$J37/$F34,
IF(BJ$4&lt;'2.1 Kraftwerk allgemein'!$F$16+$F34,
('2.5 CAPEX'!$J37+SUM(OFFSET('2.5 CAPEX'!BO37,0,-MIN(MAX($F34-1-('2.1 Kraftwerk allgemein'!$F$16-'1.1 Allgemein'!$I$22+1),0),COLUMN(BA34)-1-('2.1 Kraftwerk allgemein'!$F$16-'1.1 Allgemein'!$I$22+1)),1,MIN(MAX($F34-('2.1 Kraftwerk allgemein'!$F$16-'1.1 Allgemein'!$I$22+1),1),COLUMN(BA34)-('2.1 Kraftwerk allgemein'!$F$16-'1.1 Allgemein'!$I$22+1)))))/$F34,
SUM(OFFSET('2.5 CAPEX'!BO37,0,-MIN($F34-1,COLUMN(BA34)-1),1,MIN($F34,COLUMN(BA34))))/$F34)))))))</f>
        <v/>
      </c>
      <c r="BK34" s="199" t="str">
        <f ca="1">IF('2.1 Kraftwerk allgemein'!$F$15&lt;'1.1 Allgemein'!$I$22,
IF(OR(ISNUMBER($D34)=FALSE,$F34=""),"",
IF(AND('2.5 CAPEX'!$L37&lt;&gt;"x",'2.5 CAPEX'!$M37&lt;&gt;"x"),0,
IF($F34=0,0,
IF(BK$4&lt;'2.1 Kraftwerk allgemein'!$F$16,0,
IF(BK$4='2.1 Kraftwerk allgemein'!$F$16,'2.5 CAPEX'!$J37/$F34,
IF(BK$4&lt;'2.1 Kraftwerk allgemein'!$F$16+$F34,
('2.5 CAPEX'!$J37+SUM(OFFSET('2.5 CAPEX'!BP37,0,-MIN(MAX($F34-1-('2.1 Kraftwerk allgemein'!$F$16-'2.1 Kraftwerk allgemein'!$F$15+1),0),COLUMN(BB34)-1-('2.1 Kraftwerk allgemein'!$F$16-'2.1 Kraftwerk allgemein'!$F$15+1)),1,MIN(MAX($F34-('2.1 Kraftwerk allgemein'!$F$16-'2.1 Kraftwerk allgemein'!$F$15+1),1),COLUMN(BB34)-('2.1 Kraftwerk allgemein'!$F$16-'2.1 Kraftwerk allgemein'!$F$15+1)))))/$F34,
SUM(OFFSET('2.5 CAPEX'!BP37,0,-MIN($F34-1,COLUMN(BB34)-1),1,MIN($F34,COLUMN(BB34))))/$F34)))))),
IF(OR(ISNUMBER($D34)=FALSE,$F34=""),"",
IF(AND('2.5 CAPEX'!$L37&lt;&gt;"x",'2.5 CAPEX'!$M37&lt;&gt;"x"),0,
IF($F34=0,0,
IF(BK$4&lt;'2.1 Kraftwerk allgemein'!$F$16,0,
IF(BK$4='2.1 Kraftwerk allgemein'!$F$16,'2.5 CAPEX'!$J37/$F34,
IF(BK$4&lt;'2.1 Kraftwerk allgemein'!$F$16+$F34,
('2.5 CAPEX'!$J37+SUM(OFFSET('2.5 CAPEX'!BP37,0,-MIN(MAX($F34-1-('2.1 Kraftwerk allgemein'!$F$16-'1.1 Allgemein'!$I$22+1),0),COLUMN(BB34)-1-('2.1 Kraftwerk allgemein'!$F$16-'1.1 Allgemein'!$I$22+1)),1,MIN(MAX($F34-('2.1 Kraftwerk allgemein'!$F$16-'1.1 Allgemein'!$I$22+1),1),COLUMN(BB34)-('2.1 Kraftwerk allgemein'!$F$16-'1.1 Allgemein'!$I$22+1)))))/$F34,
SUM(OFFSET('2.5 CAPEX'!BP37,0,-MIN($F34-1,COLUMN(BB34)-1),1,MIN($F34,COLUMN(BB34))))/$F34)))))))</f>
        <v/>
      </c>
      <c r="BL34" s="199" t="str">
        <f ca="1">IF('2.1 Kraftwerk allgemein'!$F$15&lt;'1.1 Allgemein'!$I$22,
IF(OR(ISNUMBER($D34)=FALSE,$F34=""),"",
IF(AND('2.5 CAPEX'!$L37&lt;&gt;"x",'2.5 CAPEX'!$M37&lt;&gt;"x"),0,
IF($F34=0,0,
IF(BL$4&lt;'2.1 Kraftwerk allgemein'!$F$16,0,
IF(BL$4='2.1 Kraftwerk allgemein'!$F$16,'2.5 CAPEX'!$J37/$F34,
IF(BL$4&lt;'2.1 Kraftwerk allgemein'!$F$16+$F34,
('2.5 CAPEX'!$J37+SUM(OFFSET('2.5 CAPEX'!BQ37,0,-MIN(MAX($F34-1-('2.1 Kraftwerk allgemein'!$F$16-'2.1 Kraftwerk allgemein'!$F$15+1),0),COLUMN(BC34)-1-('2.1 Kraftwerk allgemein'!$F$16-'2.1 Kraftwerk allgemein'!$F$15+1)),1,MIN(MAX($F34-('2.1 Kraftwerk allgemein'!$F$16-'2.1 Kraftwerk allgemein'!$F$15+1),1),COLUMN(BC34)-('2.1 Kraftwerk allgemein'!$F$16-'2.1 Kraftwerk allgemein'!$F$15+1)))))/$F34,
SUM(OFFSET('2.5 CAPEX'!BQ37,0,-MIN($F34-1,COLUMN(BC34)-1),1,MIN($F34,COLUMN(BC34))))/$F34)))))),
IF(OR(ISNUMBER($D34)=FALSE,$F34=""),"",
IF(AND('2.5 CAPEX'!$L37&lt;&gt;"x",'2.5 CAPEX'!$M37&lt;&gt;"x"),0,
IF($F34=0,0,
IF(BL$4&lt;'2.1 Kraftwerk allgemein'!$F$16,0,
IF(BL$4='2.1 Kraftwerk allgemein'!$F$16,'2.5 CAPEX'!$J37/$F34,
IF(BL$4&lt;'2.1 Kraftwerk allgemein'!$F$16+$F34,
('2.5 CAPEX'!$J37+SUM(OFFSET('2.5 CAPEX'!BQ37,0,-MIN(MAX($F34-1-('2.1 Kraftwerk allgemein'!$F$16-'1.1 Allgemein'!$I$22+1),0),COLUMN(BC34)-1-('2.1 Kraftwerk allgemein'!$F$16-'1.1 Allgemein'!$I$22+1)),1,MIN(MAX($F34-('2.1 Kraftwerk allgemein'!$F$16-'1.1 Allgemein'!$I$22+1),1),COLUMN(BC34)-('2.1 Kraftwerk allgemein'!$F$16-'1.1 Allgemein'!$I$22+1)))))/$F34,
SUM(OFFSET('2.5 CAPEX'!BQ37,0,-MIN($F34-1,COLUMN(BC34)-1),1,MIN($F34,COLUMN(BC34))))/$F34)))))))</f>
        <v/>
      </c>
      <c r="BM34" s="199" t="str">
        <f ca="1">IF('2.1 Kraftwerk allgemein'!$F$15&lt;'1.1 Allgemein'!$I$22,
IF(OR(ISNUMBER($D34)=FALSE,$F34=""),"",
IF(AND('2.5 CAPEX'!$L37&lt;&gt;"x",'2.5 CAPEX'!$M37&lt;&gt;"x"),0,
IF($F34=0,0,
IF(BM$4&lt;'2.1 Kraftwerk allgemein'!$F$16,0,
IF(BM$4='2.1 Kraftwerk allgemein'!$F$16,'2.5 CAPEX'!$J37/$F34,
IF(BM$4&lt;'2.1 Kraftwerk allgemein'!$F$16+$F34,
('2.5 CAPEX'!$J37+SUM(OFFSET('2.5 CAPEX'!BR37,0,-MIN(MAX($F34-1-('2.1 Kraftwerk allgemein'!$F$16-'2.1 Kraftwerk allgemein'!$F$15+1),0),COLUMN(BD34)-1-('2.1 Kraftwerk allgemein'!$F$16-'2.1 Kraftwerk allgemein'!$F$15+1)),1,MIN(MAX($F34-('2.1 Kraftwerk allgemein'!$F$16-'2.1 Kraftwerk allgemein'!$F$15+1),1),COLUMN(BD34)-('2.1 Kraftwerk allgemein'!$F$16-'2.1 Kraftwerk allgemein'!$F$15+1)))))/$F34,
SUM(OFFSET('2.5 CAPEX'!BR37,0,-MIN($F34-1,COLUMN(BD34)-1),1,MIN($F34,COLUMN(BD34))))/$F34)))))),
IF(OR(ISNUMBER($D34)=FALSE,$F34=""),"",
IF(AND('2.5 CAPEX'!$L37&lt;&gt;"x",'2.5 CAPEX'!$M37&lt;&gt;"x"),0,
IF($F34=0,0,
IF(BM$4&lt;'2.1 Kraftwerk allgemein'!$F$16,0,
IF(BM$4='2.1 Kraftwerk allgemein'!$F$16,'2.5 CAPEX'!$J37/$F34,
IF(BM$4&lt;'2.1 Kraftwerk allgemein'!$F$16+$F34,
('2.5 CAPEX'!$J37+SUM(OFFSET('2.5 CAPEX'!BR37,0,-MIN(MAX($F34-1-('2.1 Kraftwerk allgemein'!$F$16-'1.1 Allgemein'!$I$22+1),0),COLUMN(BD34)-1-('2.1 Kraftwerk allgemein'!$F$16-'1.1 Allgemein'!$I$22+1)),1,MIN(MAX($F34-('2.1 Kraftwerk allgemein'!$F$16-'1.1 Allgemein'!$I$22+1),1),COLUMN(BD34)-('2.1 Kraftwerk allgemein'!$F$16-'1.1 Allgemein'!$I$22+1)))))/$F34,
SUM(OFFSET('2.5 CAPEX'!BR37,0,-MIN($F34-1,COLUMN(BD34)-1),1,MIN($F34,COLUMN(BD34))))/$F34)))))))</f>
        <v/>
      </c>
      <c r="BN34" s="199" t="str">
        <f ca="1">IF('2.1 Kraftwerk allgemein'!$F$15&lt;'1.1 Allgemein'!$I$22,
IF(OR(ISNUMBER($D34)=FALSE,$F34=""),"",
IF(AND('2.5 CAPEX'!$L37&lt;&gt;"x",'2.5 CAPEX'!$M37&lt;&gt;"x"),0,
IF($F34=0,0,
IF(BN$4&lt;'2.1 Kraftwerk allgemein'!$F$16,0,
IF(BN$4='2.1 Kraftwerk allgemein'!$F$16,'2.5 CAPEX'!$J37/$F34,
IF(BN$4&lt;'2.1 Kraftwerk allgemein'!$F$16+$F34,
('2.5 CAPEX'!$J37+SUM(OFFSET('2.5 CAPEX'!BS37,0,-MIN(MAX($F34-1-('2.1 Kraftwerk allgemein'!$F$16-'2.1 Kraftwerk allgemein'!$F$15+1),0),COLUMN(BE34)-1-('2.1 Kraftwerk allgemein'!$F$16-'2.1 Kraftwerk allgemein'!$F$15+1)),1,MIN(MAX($F34-('2.1 Kraftwerk allgemein'!$F$16-'2.1 Kraftwerk allgemein'!$F$15+1),1),COLUMN(BE34)-('2.1 Kraftwerk allgemein'!$F$16-'2.1 Kraftwerk allgemein'!$F$15+1)))))/$F34,
SUM(OFFSET('2.5 CAPEX'!BS37,0,-MIN($F34-1,COLUMN(BE34)-1),1,MIN($F34,COLUMN(BE34))))/$F34)))))),
IF(OR(ISNUMBER($D34)=FALSE,$F34=""),"",
IF(AND('2.5 CAPEX'!$L37&lt;&gt;"x",'2.5 CAPEX'!$M37&lt;&gt;"x"),0,
IF($F34=0,0,
IF(BN$4&lt;'2.1 Kraftwerk allgemein'!$F$16,0,
IF(BN$4='2.1 Kraftwerk allgemein'!$F$16,'2.5 CAPEX'!$J37/$F34,
IF(BN$4&lt;'2.1 Kraftwerk allgemein'!$F$16+$F34,
('2.5 CAPEX'!$J37+SUM(OFFSET('2.5 CAPEX'!BS37,0,-MIN(MAX($F34-1-('2.1 Kraftwerk allgemein'!$F$16-'1.1 Allgemein'!$I$22+1),0),COLUMN(BE34)-1-('2.1 Kraftwerk allgemein'!$F$16-'1.1 Allgemein'!$I$22+1)),1,MIN(MAX($F34-('2.1 Kraftwerk allgemein'!$F$16-'1.1 Allgemein'!$I$22+1),1),COLUMN(BE34)-('2.1 Kraftwerk allgemein'!$F$16-'1.1 Allgemein'!$I$22+1)))))/$F34,
SUM(OFFSET('2.5 CAPEX'!BS37,0,-MIN($F34-1,COLUMN(BE34)-1),1,MIN($F34,COLUMN(BE34))))/$F34)))))))</f>
        <v/>
      </c>
      <c r="BO34" s="199" t="str">
        <f ca="1">IF('2.1 Kraftwerk allgemein'!$F$15&lt;'1.1 Allgemein'!$I$22,
IF(OR(ISNUMBER($D34)=FALSE,$F34=""),"",
IF(AND('2.5 CAPEX'!$L37&lt;&gt;"x",'2.5 CAPEX'!$M37&lt;&gt;"x"),0,
IF($F34=0,0,
IF(BO$4&lt;'2.1 Kraftwerk allgemein'!$F$16,0,
IF(BO$4='2.1 Kraftwerk allgemein'!$F$16,'2.5 CAPEX'!$J37/$F34,
IF(BO$4&lt;'2.1 Kraftwerk allgemein'!$F$16+$F34,
('2.5 CAPEX'!$J37+SUM(OFFSET('2.5 CAPEX'!BT37,0,-MIN(MAX($F34-1-('2.1 Kraftwerk allgemein'!$F$16-'2.1 Kraftwerk allgemein'!$F$15+1),0),COLUMN(BF34)-1-('2.1 Kraftwerk allgemein'!$F$16-'2.1 Kraftwerk allgemein'!$F$15+1)),1,MIN(MAX($F34-('2.1 Kraftwerk allgemein'!$F$16-'2.1 Kraftwerk allgemein'!$F$15+1),1),COLUMN(BF34)-('2.1 Kraftwerk allgemein'!$F$16-'2.1 Kraftwerk allgemein'!$F$15+1)))))/$F34,
SUM(OFFSET('2.5 CAPEX'!BT37,0,-MIN($F34-1,COLUMN(BF34)-1),1,MIN($F34,COLUMN(BF34))))/$F34)))))),
IF(OR(ISNUMBER($D34)=FALSE,$F34=""),"",
IF(AND('2.5 CAPEX'!$L37&lt;&gt;"x",'2.5 CAPEX'!$M37&lt;&gt;"x"),0,
IF($F34=0,0,
IF(BO$4&lt;'2.1 Kraftwerk allgemein'!$F$16,0,
IF(BO$4='2.1 Kraftwerk allgemein'!$F$16,'2.5 CAPEX'!$J37/$F34,
IF(BO$4&lt;'2.1 Kraftwerk allgemein'!$F$16+$F34,
('2.5 CAPEX'!$J37+SUM(OFFSET('2.5 CAPEX'!BT37,0,-MIN(MAX($F34-1-('2.1 Kraftwerk allgemein'!$F$16-'1.1 Allgemein'!$I$22+1),0),COLUMN(BF34)-1-('2.1 Kraftwerk allgemein'!$F$16-'1.1 Allgemein'!$I$22+1)),1,MIN(MAX($F34-('2.1 Kraftwerk allgemein'!$F$16-'1.1 Allgemein'!$I$22+1),1),COLUMN(BF34)-('2.1 Kraftwerk allgemein'!$F$16-'1.1 Allgemein'!$I$22+1)))))/$F34,
SUM(OFFSET('2.5 CAPEX'!BT37,0,-MIN($F34-1,COLUMN(BF34)-1),1,MIN($F34,COLUMN(BF34))))/$F34)))))))</f>
        <v/>
      </c>
      <c r="BP34" s="199" t="str">
        <f ca="1">IF('2.1 Kraftwerk allgemein'!$F$15&lt;'1.1 Allgemein'!$I$22,
IF(OR(ISNUMBER($D34)=FALSE,$F34=""),"",
IF(AND('2.5 CAPEX'!$L37&lt;&gt;"x",'2.5 CAPEX'!$M37&lt;&gt;"x"),0,
IF($F34=0,0,
IF(BP$4&lt;'2.1 Kraftwerk allgemein'!$F$16,0,
IF(BP$4='2.1 Kraftwerk allgemein'!$F$16,'2.5 CAPEX'!$J37/$F34,
IF(BP$4&lt;'2.1 Kraftwerk allgemein'!$F$16+$F34,
('2.5 CAPEX'!$J37+SUM(OFFSET('2.5 CAPEX'!BU37,0,-MIN(MAX($F34-1-('2.1 Kraftwerk allgemein'!$F$16-'2.1 Kraftwerk allgemein'!$F$15+1),0),COLUMN(BG34)-1-('2.1 Kraftwerk allgemein'!$F$16-'2.1 Kraftwerk allgemein'!$F$15+1)),1,MIN(MAX($F34-('2.1 Kraftwerk allgemein'!$F$16-'2.1 Kraftwerk allgemein'!$F$15+1),1),COLUMN(BG34)-('2.1 Kraftwerk allgemein'!$F$16-'2.1 Kraftwerk allgemein'!$F$15+1)))))/$F34,
SUM(OFFSET('2.5 CAPEX'!BU37,0,-MIN($F34-1,COLUMN(BG34)-1),1,MIN($F34,COLUMN(BG34))))/$F34)))))),
IF(OR(ISNUMBER($D34)=FALSE,$F34=""),"",
IF(AND('2.5 CAPEX'!$L37&lt;&gt;"x",'2.5 CAPEX'!$M37&lt;&gt;"x"),0,
IF($F34=0,0,
IF(BP$4&lt;'2.1 Kraftwerk allgemein'!$F$16,0,
IF(BP$4='2.1 Kraftwerk allgemein'!$F$16,'2.5 CAPEX'!$J37/$F34,
IF(BP$4&lt;'2.1 Kraftwerk allgemein'!$F$16+$F34,
('2.5 CAPEX'!$J37+SUM(OFFSET('2.5 CAPEX'!BU37,0,-MIN(MAX($F34-1-('2.1 Kraftwerk allgemein'!$F$16-'1.1 Allgemein'!$I$22+1),0),COLUMN(BG34)-1-('2.1 Kraftwerk allgemein'!$F$16-'1.1 Allgemein'!$I$22+1)),1,MIN(MAX($F34-('2.1 Kraftwerk allgemein'!$F$16-'1.1 Allgemein'!$I$22+1),1),COLUMN(BG34)-('2.1 Kraftwerk allgemein'!$F$16-'1.1 Allgemein'!$I$22+1)))))/$F34,
SUM(OFFSET('2.5 CAPEX'!BU37,0,-MIN($F34-1,COLUMN(BG34)-1),1,MIN($F34,COLUMN(BG34))))/$F34)))))))</f>
        <v/>
      </c>
      <c r="BQ34" s="199" t="str">
        <f ca="1">IF('2.1 Kraftwerk allgemein'!$F$15&lt;'1.1 Allgemein'!$I$22,
IF(OR(ISNUMBER($D34)=FALSE,$F34=""),"",
IF(AND('2.5 CAPEX'!$L37&lt;&gt;"x",'2.5 CAPEX'!$M37&lt;&gt;"x"),0,
IF($F34=0,0,
IF(BQ$4&lt;'2.1 Kraftwerk allgemein'!$F$16,0,
IF(BQ$4='2.1 Kraftwerk allgemein'!$F$16,'2.5 CAPEX'!$J37/$F34,
IF(BQ$4&lt;'2.1 Kraftwerk allgemein'!$F$16+$F34,
('2.5 CAPEX'!$J37+SUM(OFFSET('2.5 CAPEX'!BV37,0,-MIN(MAX($F34-1-('2.1 Kraftwerk allgemein'!$F$16-'2.1 Kraftwerk allgemein'!$F$15+1),0),COLUMN(BH34)-1-('2.1 Kraftwerk allgemein'!$F$16-'2.1 Kraftwerk allgemein'!$F$15+1)),1,MIN(MAX($F34-('2.1 Kraftwerk allgemein'!$F$16-'2.1 Kraftwerk allgemein'!$F$15+1),1),COLUMN(BH34)-('2.1 Kraftwerk allgemein'!$F$16-'2.1 Kraftwerk allgemein'!$F$15+1)))))/$F34,
SUM(OFFSET('2.5 CAPEX'!BV37,0,-MIN($F34-1,COLUMN(BH34)-1),1,MIN($F34,COLUMN(BH34))))/$F34)))))),
IF(OR(ISNUMBER($D34)=FALSE,$F34=""),"",
IF(AND('2.5 CAPEX'!$L37&lt;&gt;"x",'2.5 CAPEX'!$M37&lt;&gt;"x"),0,
IF($F34=0,0,
IF(BQ$4&lt;'2.1 Kraftwerk allgemein'!$F$16,0,
IF(BQ$4='2.1 Kraftwerk allgemein'!$F$16,'2.5 CAPEX'!$J37/$F34,
IF(BQ$4&lt;'2.1 Kraftwerk allgemein'!$F$16+$F34,
('2.5 CAPEX'!$J37+SUM(OFFSET('2.5 CAPEX'!BV37,0,-MIN(MAX($F34-1-('2.1 Kraftwerk allgemein'!$F$16-'1.1 Allgemein'!$I$22+1),0),COLUMN(BH34)-1-('2.1 Kraftwerk allgemein'!$F$16-'1.1 Allgemein'!$I$22+1)),1,MIN(MAX($F34-('2.1 Kraftwerk allgemein'!$F$16-'1.1 Allgemein'!$I$22+1),1),COLUMN(BH34)-('2.1 Kraftwerk allgemein'!$F$16-'1.1 Allgemein'!$I$22+1)))))/$F34,
SUM(OFFSET('2.5 CAPEX'!BV37,0,-MIN($F34-1,COLUMN(BH34)-1),1,MIN($F34,COLUMN(BH34))))/$F34)))))))</f>
        <v/>
      </c>
      <c r="BR34" s="199" t="str">
        <f ca="1">IF('2.1 Kraftwerk allgemein'!$F$15&lt;'1.1 Allgemein'!$I$22,
IF(OR(ISNUMBER($D34)=FALSE,$F34=""),"",
IF(AND('2.5 CAPEX'!$L37&lt;&gt;"x",'2.5 CAPEX'!$M37&lt;&gt;"x"),0,
IF($F34=0,0,
IF(BR$4&lt;'2.1 Kraftwerk allgemein'!$F$16,0,
IF(BR$4='2.1 Kraftwerk allgemein'!$F$16,'2.5 CAPEX'!$J37/$F34,
IF(BR$4&lt;'2.1 Kraftwerk allgemein'!$F$16+$F34,
('2.5 CAPEX'!$J37+SUM(OFFSET('2.5 CAPEX'!BW37,0,-MIN(MAX($F34-1-('2.1 Kraftwerk allgemein'!$F$16-'2.1 Kraftwerk allgemein'!$F$15+1),0),COLUMN(BI34)-1-('2.1 Kraftwerk allgemein'!$F$16-'2.1 Kraftwerk allgemein'!$F$15+1)),1,MIN(MAX($F34-('2.1 Kraftwerk allgemein'!$F$16-'2.1 Kraftwerk allgemein'!$F$15+1),1),COLUMN(BI34)-('2.1 Kraftwerk allgemein'!$F$16-'2.1 Kraftwerk allgemein'!$F$15+1)))))/$F34,
SUM(OFFSET('2.5 CAPEX'!BW37,0,-MIN($F34-1,COLUMN(BI34)-1),1,MIN($F34,COLUMN(BI34))))/$F34)))))),
IF(OR(ISNUMBER($D34)=FALSE,$F34=""),"",
IF(AND('2.5 CAPEX'!$L37&lt;&gt;"x",'2.5 CAPEX'!$M37&lt;&gt;"x"),0,
IF($F34=0,0,
IF(BR$4&lt;'2.1 Kraftwerk allgemein'!$F$16,0,
IF(BR$4='2.1 Kraftwerk allgemein'!$F$16,'2.5 CAPEX'!$J37/$F34,
IF(BR$4&lt;'2.1 Kraftwerk allgemein'!$F$16+$F34,
('2.5 CAPEX'!$J37+SUM(OFFSET('2.5 CAPEX'!BW37,0,-MIN(MAX($F34-1-('2.1 Kraftwerk allgemein'!$F$16-'1.1 Allgemein'!$I$22+1),0),COLUMN(BI34)-1-('2.1 Kraftwerk allgemein'!$F$16-'1.1 Allgemein'!$I$22+1)),1,MIN(MAX($F34-('2.1 Kraftwerk allgemein'!$F$16-'1.1 Allgemein'!$I$22+1),1),COLUMN(BI34)-('2.1 Kraftwerk allgemein'!$F$16-'1.1 Allgemein'!$I$22+1)))))/$F34,
SUM(OFFSET('2.5 CAPEX'!BW37,0,-MIN($F34-1,COLUMN(BI34)-1),1,MIN($F34,COLUMN(BI34))))/$F34)))))))</f>
        <v/>
      </c>
      <c r="BS34" s="199" t="str">
        <f ca="1">IF('2.1 Kraftwerk allgemein'!$F$15&lt;'1.1 Allgemein'!$I$22,
IF(OR(ISNUMBER($D34)=FALSE,$F34=""),"",
IF(AND('2.5 CAPEX'!$L37&lt;&gt;"x",'2.5 CAPEX'!$M37&lt;&gt;"x"),0,
IF($F34=0,0,
IF(BS$4&lt;'2.1 Kraftwerk allgemein'!$F$16,0,
IF(BS$4='2.1 Kraftwerk allgemein'!$F$16,'2.5 CAPEX'!$J37/$F34,
IF(BS$4&lt;'2.1 Kraftwerk allgemein'!$F$16+$F34,
('2.5 CAPEX'!$J37+SUM(OFFSET('2.5 CAPEX'!BX37,0,-MIN(MAX($F34-1-('2.1 Kraftwerk allgemein'!$F$16-'2.1 Kraftwerk allgemein'!$F$15+1),0),COLUMN(BJ34)-1-('2.1 Kraftwerk allgemein'!$F$16-'2.1 Kraftwerk allgemein'!$F$15+1)),1,MIN(MAX($F34-('2.1 Kraftwerk allgemein'!$F$16-'2.1 Kraftwerk allgemein'!$F$15+1),1),COLUMN(BJ34)-('2.1 Kraftwerk allgemein'!$F$16-'2.1 Kraftwerk allgemein'!$F$15+1)))))/$F34,
SUM(OFFSET('2.5 CAPEX'!BX37,0,-MIN($F34-1,COLUMN(BJ34)-1),1,MIN($F34,COLUMN(BJ34))))/$F34)))))),
IF(OR(ISNUMBER($D34)=FALSE,$F34=""),"",
IF(AND('2.5 CAPEX'!$L37&lt;&gt;"x",'2.5 CAPEX'!$M37&lt;&gt;"x"),0,
IF($F34=0,0,
IF(BS$4&lt;'2.1 Kraftwerk allgemein'!$F$16,0,
IF(BS$4='2.1 Kraftwerk allgemein'!$F$16,'2.5 CAPEX'!$J37/$F34,
IF(BS$4&lt;'2.1 Kraftwerk allgemein'!$F$16+$F34,
('2.5 CAPEX'!$J37+SUM(OFFSET('2.5 CAPEX'!BX37,0,-MIN(MAX($F34-1-('2.1 Kraftwerk allgemein'!$F$16-'1.1 Allgemein'!$I$22+1),0),COLUMN(BJ34)-1-('2.1 Kraftwerk allgemein'!$F$16-'1.1 Allgemein'!$I$22+1)),1,MIN(MAX($F34-('2.1 Kraftwerk allgemein'!$F$16-'1.1 Allgemein'!$I$22+1),1),COLUMN(BJ34)-('2.1 Kraftwerk allgemein'!$F$16-'1.1 Allgemein'!$I$22+1)))))/$F34,
SUM(OFFSET('2.5 CAPEX'!BX37,0,-MIN($F34-1,COLUMN(BJ34)-1),1,MIN($F34,COLUMN(BJ34))))/$F34)))))))</f>
        <v/>
      </c>
      <c r="BT34" s="199" t="str">
        <f ca="1">IF('2.1 Kraftwerk allgemein'!$F$15&lt;'1.1 Allgemein'!$I$22,
IF(OR(ISNUMBER($D34)=FALSE,$F34=""),"",
IF(AND('2.5 CAPEX'!$L37&lt;&gt;"x",'2.5 CAPEX'!$M37&lt;&gt;"x"),0,
IF($F34=0,0,
IF(BT$4&lt;'2.1 Kraftwerk allgemein'!$F$16,0,
IF(BT$4='2.1 Kraftwerk allgemein'!$F$16,'2.5 CAPEX'!$J37/$F34,
IF(BT$4&lt;'2.1 Kraftwerk allgemein'!$F$16+$F34,
('2.5 CAPEX'!$J37+SUM(OFFSET('2.5 CAPEX'!BY37,0,-MIN(MAX($F34-1-('2.1 Kraftwerk allgemein'!$F$16-'2.1 Kraftwerk allgemein'!$F$15+1),0),COLUMN(BK34)-1-('2.1 Kraftwerk allgemein'!$F$16-'2.1 Kraftwerk allgemein'!$F$15+1)),1,MIN(MAX($F34-('2.1 Kraftwerk allgemein'!$F$16-'2.1 Kraftwerk allgemein'!$F$15+1),1),COLUMN(BK34)-('2.1 Kraftwerk allgemein'!$F$16-'2.1 Kraftwerk allgemein'!$F$15+1)))))/$F34,
SUM(OFFSET('2.5 CAPEX'!BY37,0,-MIN($F34-1,COLUMN(BK34)-1),1,MIN($F34,COLUMN(BK34))))/$F34)))))),
IF(OR(ISNUMBER($D34)=FALSE,$F34=""),"",
IF(AND('2.5 CAPEX'!$L37&lt;&gt;"x",'2.5 CAPEX'!$M37&lt;&gt;"x"),0,
IF($F34=0,0,
IF(BT$4&lt;'2.1 Kraftwerk allgemein'!$F$16,0,
IF(BT$4='2.1 Kraftwerk allgemein'!$F$16,'2.5 CAPEX'!$J37/$F34,
IF(BT$4&lt;'2.1 Kraftwerk allgemein'!$F$16+$F34,
('2.5 CAPEX'!$J37+SUM(OFFSET('2.5 CAPEX'!BY37,0,-MIN(MAX($F34-1-('2.1 Kraftwerk allgemein'!$F$16-'1.1 Allgemein'!$I$22+1),0),COLUMN(BK34)-1-('2.1 Kraftwerk allgemein'!$F$16-'1.1 Allgemein'!$I$22+1)),1,MIN(MAX($F34-('2.1 Kraftwerk allgemein'!$F$16-'1.1 Allgemein'!$I$22+1),1),COLUMN(BK34)-('2.1 Kraftwerk allgemein'!$F$16-'1.1 Allgemein'!$I$22+1)))))/$F34,
SUM(OFFSET('2.5 CAPEX'!BY37,0,-MIN($F34-1,COLUMN(BK34)-1),1,MIN($F34,COLUMN(BK34))))/$F34)))))))</f>
        <v/>
      </c>
      <c r="BU34" s="199" t="str">
        <f ca="1">IF('2.1 Kraftwerk allgemein'!$F$15&lt;'1.1 Allgemein'!$I$22,
IF(OR(ISNUMBER($D34)=FALSE,$F34=""),"",
IF(AND('2.5 CAPEX'!$L37&lt;&gt;"x",'2.5 CAPEX'!$M37&lt;&gt;"x"),0,
IF($F34=0,0,
IF(BU$4&lt;'2.1 Kraftwerk allgemein'!$F$16,0,
IF(BU$4='2.1 Kraftwerk allgemein'!$F$16,'2.5 CAPEX'!$J37/$F34,
IF(BU$4&lt;'2.1 Kraftwerk allgemein'!$F$16+$F34,
('2.5 CAPEX'!$J37+SUM(OFFSET('2.5 CAPEX'!BZ37,0,-MIN(MAX($F34-1-('2.1 Kraftwerk allgemein'!$F$16-'2.1 Kraftwerk allgemein'!$F$15+1),0),COLUMN(BL34)-1-('2.1 Kraftwerk allgemein'!$F$16-'2.1 Kraftwerk allgemein'!$F$15+1)),1,MIN(MAX($F34-('2.1 Kraftwerk allgemein'!$F$16-'2.1 Kraftwerk allgemein'!$F$15+1),1),COLUMN(BL34)-('2.1 Kraftwerk allgemein'!$F$16-'2.1 Kraftwerk allgemein'!$F$15+1)))))/$F34,
SUM(OFFSET('2.5 CAPEX'!BZ37,0,-MIN($F34-1,COLUMN(BL34)-1),1,MIN($F34,COLUMN(BL34))))/$F34)))))),
IF(OR(ISNUMBER($D34)=FALSE,$F34=""),"",
IF(AND('2.5 CAPEX'!$L37&lt;&gt;"x",'2.5 CAPEX'!$M37&lt;&gt;"x"),0,
IF($F34=0,0,
IF(BU$4&lt;'2.1 Kraftwerk allgemein'!$F$16,0,
IF(BU$4='2.1 Kraftwerk allgemein'!$F$16,'2.5 CAPEX'!$J37/$F34,
IF(BU$4&lt;'2.1 Kraftwerk allgemein'!$F$16+$F34,
('2.5 CAPEX'!$J37+SUM(OFFSET('2.5 CAPEX'!BZ37,0,-MIN(MAX($F34-1-('2.1 Kraftwerk allgemein'!$F$16-'1.1 Allgemein'!$I$22+1),0),COLUMN(BL34)-1-('2.1 Kraftwerk allgemein'!$F$16-'1.1 Allgemein'!$I$22+1)),1,MIN(MAX($F34-('2.1 Kraftwerk allgemein'!$F$16-'1.1 Allgemein'!$I$22+1),1),COLUMN(BL34)-('2.1 Kraftwerk allgemein'!$F$16-'1.1 Allgemein'!$I$22+1)))))/$F34,
SUM(OFFSET('2.5 CAPEX'!BZ37,0,-MIN($F34-1,COLUMN(BL34)-1),1,MIN($F34,COLUMN(BL34))))/$F34)))))))</f>
        <v/>
      </c>
      <c r="BV34" s="199" t="str">
        <f ca="1">IF('2.1 Kraftwerk allgemein'!$F$15&lt;'1.1 Allgemein'!$I$22,
IF(OR(ISNUMBER($D34)=FALSE,$F34=""),"",
IF(AND('2.5 CAPEX'!$L37&lt;&gt;"x",'2.5 CAPEX'!$M37&lt;&gt;"x"),0,
IF($F34=0,0,
IF(BV$4&lt;'2.1 Kraftwerk allgemein'!$F$16,0,
IF(BV$4='2.1 Kraftwerk allgemein'!$F$16,'2.5 CAPEX'!$J37/$F34,
IF(BV$4&lt;'2.1 Kraftwerk allgemein'!$F$16+$F34,
('2.5 CAPEX'!$J37+SUM(OFFSET('2.5 CAPEX'!CA37,0,-MIN(MAX($F34-1-('2.1 Kraftwerk allgemein'!$F$16-'2.1 Kraftwerk allgemein'!$F$15+1),0),COLUMN(BM34)-1-('2.1 Kraftwerk allgemein'!$F$16-'2.1 Kraftwerk allgemein'!$F$15+1)),1,MIN(MAX($F34-('2.1 Kraftwerk allgemein'!$F$16-'2.1 Kraftwerk allgemein'!$F$15+1),1),COLUMN(BM34)-('2.1 Kraftwerk allgemein'!$F$16-'2.1 Kraftwerk allgemein'!$F$15+1)))))/$F34,
SUM(OFFSET('2.5 CAPEX'!CA37,0,-MIN($F34-1,COLUMN(BM34)-1),1,MIN($F34,COLUMN(BM34))))/$F34)))))),
IF(OR(ISNUMBER($D34)=FALSE,$F34=""),"",
IF(AND('2.5 CAPEX'!$L37&lt;&gt;"x",'2.5 CAPEX'!$M37&lt;&gt;"x"),0,
IF($F34=0,0,
IF(BV$4&lt;'2.1 Kraftwerk allgemein'!$F$16,0,
IF(BV$4='2.1 Kraftwerk allgemein'!$F$16,'2.5 CAPEX'!$J37/$F34,
IF(BV$4&lt;'2.1 Kraftwerk allgemein'!$F$16+$F34,
('2.5 CAPEX'!$J37+SUM(OFFSET('2.5 CAPEX'!CA37,0,-MIN(MAX($F34-1-('2.1 Kraftwerk allgemein'!$F$16-'1.1 Allgemein'!$I$22+1),0),COLUMN(BM34)-1-('2.1 Kraftwerk allgemein'!$F$16-'1.1 Allgemein'!$I$22+1)),1,MIN(MAX($F34-('2.1 Kraftwerk allgemein'!$F$16-'1.1 Allgemein'!$I$22+1),1),COLUMN(BM34)-('2.1 Kraftwerk allgemein'!$F$16-'1.1 Allgemein'!$I$22+1)))))/$F34,
SUM(OFFSET('2.5 CAPEX'!CA37,0,-MIN($F34-1,COLUMN(BM34)-1),1,MIN($F34,COLUMN(BM34))))/$F34)))))))</f>
        <v/>
      </c>
      <c r="BW34" s="199" t="str">
        <f ca="1">IF('2.1 Kraftwerk allgemein'!$F$15&lt;'1.1 Allgemein'!$I$22,
IF(OR(ISNUMBER($D34)=FALSE,$F34=""),"",
IF(AND('2.5 CAPEX'!$L37&lt;&gt;"x",'2.5 CAPEX'!$M37&lt;&gt;"x"),0,
IF($F34=0,0,
IF(BW$4&lt;'2.1 Kraftwerk allgemein'!$F$16,0,
IF(BW$4='2.1 Kraftwerk allgemein'!$F$16,'2.5 CAPEX'!$J37/$F34,
IF(BW$4&lt;'2.1 Kraftwerk allgemein'!$F$16+$F34,
('2.5 CAPEX'!$J37+SUM(OFFSET('2.5 CAPEX'!CB37,0,-MIN(MAX($F34-1-('2.1 Kraftwerk allgemein'!$F$16-'2.1 Kraftwerk allgemein'!$F$15+1),0),COLUMN(BN34)-1-('2.1 Kraftwerk allgemein'!$F$16-'2.1 Kraftwerk allgemein'!$F$15+1)),1,MIN(MAX($F34-('2.1 Kraftwerk allgemein'!$F$16-'2.1 Kraftwerk allgemein'!$F$15+1),1),COLUMN(BN34)-('2.1 Kraftwerk allgemein'!$F$16-'2.1 Kraftwerk allgemein'!$F$15+1)))))/$F34,
SUM(OFFSET('2.5 CAPEX'!CB37,0,-MIN($F34-1,COLUMN(BN34)-1),1,MIN($F34,COLUMN(BN34))))/$F34)))))),
IF(OR(ISNUMBER($D34)=FALSE,$F34=""),"",
IF(AND('2.5 CAPEX'!$L37&lt;&gt;"x",'2.5 CAPEX'!$M37&lt;&gt;"x"),0,
IF($F34=0,0,
IF(BW$4&lt;'2.1 Kraftwerk allgemein'!$F$16,0,
IF(BW$4='2.1 Kraftwerk allgemein'!$F$16,'2.5 CAPEX'!$J37/$F34,
IF(BW$4&lt;'2.1 Kraftwerk allgemein'!$F$16+$F34,
('2.5 CAPEX'!$J37+SUM(OFFSET('2.5 CAPEX'!CB37,0,-MIN(MAX($F34-1-('2.1 Kraftwerk allgemein'!$F$16-'1.1 Allgemein'!$I$22+1),0),COLUMN(BN34)-1-('2.1 Kraftwerk allgemein'!$F$16-'1.1 Allgemein'!$I$22+1)),1,MIN(MAX($F34-('2.1 Kraftwerk allgemein'!$F$16-'1.1 Allgemein'!$I$22+1),1),COLUMN(BN34)-('2.1 Kraftwerk allgemein'!$F$16-'1.1 Allgemein'!$I$22+1)))))/$F34,
SUM(OFFSET('2.5 CAPEX'!CB37,0,-MIN($F34-1,COLUMN(BN34)-1),1,MIN($F34,COLUMN(BN34))))/$F34)))))))</f>
        <v/>
      </c>
      <c r="BX34" s="199" t="str">
        <f ca="1">IF('2.1 Kraftwerk allgemein'!$F$15&lt;'1.1 Allgemein'!$I$22,
IF(OR(ISNUMBER($D34)=FALSE,$F34=""),"",
IF(AND('2.5 CAPEX'!$L37&lt;&gt;"x",'2.5 CAPEX'!$M37&lt;&gt;"x"),0,
IF($F34=0,0,
IF(BX$4&lt;'2.1 Kraftwerk allgemein'!$F$16,0,
IF(BX$4='2.1 Kraftwerk allgemein'!$F$16,'2.5 CAPEX'!$J37/$F34,
IF(BX$4&lt;'2.1 Kraftwerk allgemein'!$F$16+$F34,
('2.5 CAPEX'!$J37+SUM(OFFSET('2.5 CAPEX'!CC37,0,-MIN(MAX($F34-1-('2.1 Kraftwerk allgemein'!$F$16-'2.1 Kraftwerk allgemein'!$F$15+1),0),COLUMN(BO34)-1-('2.1 Kraftwerk allgemein'!$F$16-'2.1 Kraftwerk allgemein'!$F$15+1)),1,MIN(MAX($F34-('2.1 Kraftwerk allgemein'!$F$16-'2.1 Kraftwerk allgemein'!$F$15+1),1),COLUMN(BO34)-('2.1 Kraftwerk allgemein'!$F$16-'2.1 Kraftwerk allgemein'!$F$15+1)))))/$F34,
SUM(OFFSET('2.5 CAPEX'!CC37,0,-MIN($F34-1,COLUMN(BO34)-1),1,MIN($F34,COLUMN(BO34))))/$F34)))))),
IF(OR(ISNUMBER($D34)=FALSE,$F34=""),"",
IF(AND('2.5 CAPEX'!$L37&lt;&gt;"x",'2.5 CAPEX'!$M37&lt;&gt;"x"),0,
IF($F34=0,0,
IF(BX$4&lt;'2.1 Kraftwerk allgemein'!$F$16,0,
IF(BX$4='2.1 Kraftwerk allgemein'!$F$16,'2.5 CAPEX'!$J37/$F34,
IF(BX$4&lt;'2.1 Kraftwerk allgemein'!$F$16+$F34,
('2.5 CAPEX'!$J37+SUM(OFFSET('2.5 CAPEX'!CC37,0,-MIN(MAX($F34-1-('2.1 Kraftwerk allgemein'!$F$16-'1.1 Allgemein'!$I$22+1),0),COLUMN(BO34)-1-('2.1 Kraftwerk allgemein'!$F$16-'1.1 Allgemein'!$I$22+1)),1,MIN(MAX($F34-('2.1 Kraftwerk allgemein'!$F$16-'1.1 Allgemein'!$I$22+1),1),COLUMN(BO34)-('2.1 Kraftwerk allgemein'!$F$16-'1.1 Allgemein'!$I$22+1)))))/$F34,
SUM(OFFSET('2.5 CAPEX'!CC37,0,-MIN($F34-1,COLUMN(BO34)-1),1,MIN($F34,COLUMN(BO34))))/$F34)))))))</f>
        <v/>
      </c>
      <c r="BY34" s="199" t="str">
        <f ca="1">IF('2.1 Kraftwerk allgemein'!$F$15&lt;'1.1 Allgemein'!$I$22,
IF(OR(ISNUMBER($D34)=FALSE,$F34=""),"",
IF(AND('2.5 CAPEX'!$L37&lt;&gt;"x",'2.5 CAPEX'!$M37&lt;&gt;"x"),0,
IF($F34=0,0,
IF(BY$4&lt;'2.1 Kraftwerk allgemein'!$F$16,0,
IF(BY$4='2.1 Kraftwerk allgemein'!$F$16,'2.5 CAPEX'!$J37/$F34,
IF(BY$4&lt;'2.1 Kraftwerk allgemein'!$F$16+$F34,
('2.5 CAPEX'!$J37+SUM(OFFSET('2.5 CAPEX'!CD37,0,-MIN(MAX($F34-1-('2.1 Kraftwerk allgemein'!$F$16-'2.1 Kraftwerk allgemein'!$F$15+1),0),COLUMN(BP34)-1-('2.1 Kraftwerk allgemein'!$F$16-'2.1 Kraftwerk allgemein'!$F$15+1)),1,MIN(MAX($F34-('2.1 Kraftwerk allgemein'!$F$16-'2.1 Kraftwerk allgemein'!$F$15+1),1),COLUMN(BP34)-('2.1 Kraftwerk allgemein'!$F$16-'2.1 Kraftwerk allgemein'!$F$15+1)))))/$F34,
SUM(OFFSET('2.5 CAPEX'!CD37,0,-MIN($F34-1,COLUMN(BP34)-1),1,MIN($F34,COLUMN(BP34))))/$F34)))))),
IF(OR(ISNUMBER($D34)=FALSE,$F34=""),"",
IF(AND('2.5 CAPEX'!$L37&lt;&gt;"x",'2.5 CAPEX'!$M37&lt;&gt;"x"),0,
IF($F34=0,0,
IF(BY$4&lt;'2.1 Kraftwerk allgemein'!$F$16,0,
IF(BY$4='2.1 Kraftwerk allgemein'!$F$16,'2.5 CAPEX'!$J37/$F34,
IF(BY$4&lt;'2.1 Kraftwerk allgemein'!$F$16+$F34,
('2.5 CAPEX'!$J37+SUM(OFFSET('2.5 CAPEX'!CD37,0,-MIN(MAX($F34-1-('2.1 Kraftwerk allgemein'!$F$16-'1.1 Allgemein'!$I$22+1),0),COLUMN(BP34)-1-('2.1 Kraftwerk allgemein'!$F$16-'1.1 Allgemein'!$I$22+1)),1,MIN(MAX($F34-('2.1 Kraftwerk allgemein'!$F$16-'1.1 Allgemein'!$I$22+1),1),COLUMN(BP34)-('2.1 Kraftwerk allgemein'!$F$16-'1.1 Allgemein'!$I$22+1)))))/$F34,
SUM(OFFSET('2.5 CAPEX'!CD37,0,-MIN($F34-1,COLUMN(BP34)-1),1,MIN($F34,COLUMN(BP34))))/$F34)))))))</f>
        <v/>
      </c>
      <c r="BZ34" s="199" t="str">
        <f ca="1">IF('2.1 Kraftwerk allgemein'!$F$15&lt;'1.1 Allgemein'!$I$22,
IF(OR(ISNUMBER($D34)=FALSE,$F34=""),"",
IF(AND('2.5 CAPEX'!$L37&lt;&gt;"x",'2.5 CAPEX'!$M37&lt;&gt;"x"),0,
IF($F34=0,0,
IF(BZ$4&lt;'2.1 Kraftwerk allgemein'!$F$16,0,
IF(BZ$4='2.1 Kraftwerk allgemein'!$F$16,'2.5 CAPEX'!$J37/$F34,
IF(BZ$4&lt;'2.1 Kraftwerk allgemein'!$F$16+$F34,
('2.5 CAPEX'!$J37+SUM(OFFSET('2.5 CAPEX'!CE37,0,-MIN(MAX($F34-1-('2.1 Kraftwerk allgemein'!$F$16-'2.1 Kraftwerk allgemein'!$F$15+1),0),COLUMN(BQ34)-1-('2.1 Kraftwerk allgemein'!$F$16-'2.1 Kraftwerk allgemein'!$F$15+1)),1,MIN(MAX($F34-('2.1 Kraftwerk allgemein'!$F$16-'2.1 Kraftwerk allgemein'!$F$15+1),1),COLUMN(BQ34)-('2.1 Kraftwerk allgemein'!$F$16-'2.1 Kraftwerk allgemein'!$F$15+1)))))/$F34,
SUM(OFFSET('2.5 CAPEX'!CE37,0,-MIN($F34-1,COLUMN(BQ34)-1),1,MIN($F34,COLUMN(BQ34))))/$F34)))))),
IF(OR(ISNUMBER($D34)=FALSE,$F34=""),"",
IF(AND('2.5 CAPEX'!$L37&lt;&gt;"x",'2.5 CAPEX'!$M37&lt;&gt;"x"),0,
IF($F34=0,0,
IF(BZ$4&lt;'2.1 Kraftwerk allgemein'!$F$16,0,
IF(BZ$4='2.1 Kraftwerk allgemein'!$F$16,'2.5 CAPEX'!$J37/$F34,
IF(BZ$4&lt;'2.1 Kraftwerk allgemein'!$F$16+$F34,
('2.5 CAPEX'!$J37+SUM(OFFSET('2.5 CAPEX'!CE37,0,-MIN(MAX($F34-1-('2.1 Kraftwerk allgemein'!$F$16-'1.1 Allgemein'!$I$22+1),0),COLUMN(BQ34)-1-('2.1 Kraftwerk allgemein'!$F$16-'1.1 Allgemein'!$I$22+1)),1,MIN(MAX($F34-('2.1 Kraftwerk allgemein'!$F$16-'1.1 Allgemein'!$I$22+1),1),COLUMN(BQ34)-('2.1 Kraftwerk allgemein'!$F$16-'1.1 Allgemein'!$I$22+1)))))/$F34,
SUM(OFFSET('2.5 CAPEX'!CE37,0,-MIN($F34-1,COLUMN(BQ34)-1),1,MIN($F34,COLUMN(BQ34))))/$F34)))))))</f>
        <v/>
      </c>
      <c r="CA34" s="199" t="str">
        <f ca="1">IF('2.1 Kraftwerk allgemein'!$F$15&lt;'1.1 Allgemein'!$I$22,
IF(OR(ISNUMBER($D34)=FALSE,$F34=""),"",
IF(AND('2.5 CAPEX'!$L37&lt;&gt;"x",'2.5 CAPEX'!$M37&lt;&gt;"x"),0,
IF($F34=0,0,
IF(CA$4&lt;'2.1 Kraftwerk allgemein'!$F$16,0,
IF(CA$4='2.1 Kraftwerk allgemein'!$F$16,'2.5 CAPEX'!$J37/$F34,
IF(CA$4&lt;'2.1 Kraftwerk allgemein'!$F$16+$F34,
('2.5 CAPEX'!$J37+SUM(OFFSET('2.5 CAPEX'!CF37,0,-MIN(MAX($F34-1-('2.1 Kraftwerk allgemein'!$F$16-'2.1 Kraftwerk allgemein'!$F$15+1),0),COLUMN(BR34)-1-('2.1 Kraftwerk allgemein'!$F$16-'2.1 Kraftwerk allgemein'!$F$15+1)),1,MIN(MAX($F34-('2.1 Kraftwerk allgemein'!$F$16-'2.1 Kraftwerk allgemein'!$F$15+1),1),COLUMN(BR34)-('2.1 Kraftwerk allgemein'!$F$16-'2.1 Kraftwerk allgemein'!$F$15+1)))))/$F34,
SUM(OFFSET('2.5 CAPEX'!CF37,0,-MIN($F34-1,COLUMN(BR34)-1),1,MIN($F34,COLUMN(BR34))))/$F34)))))),
IF(OR(ISNUMBER($D34)=FALSE,$F34=""),"",
IF(AND('2.5 CAPEX'!$L37&lt;&gt;"x",'2.5 CAPEX'!$M37&lt;&gt;"x"),0,
IF($F34=0,0,
IF(CA$4&lt;'2.1 Kraftwerk allgemein'!$F$16,0,
IF(CA$4='2.1 Kraftwerk allgemein'!$F$16,'2.5 CAPEX'!$J37/$F34,
IF(CA$4&lt;'2.1 Kraftwerk allgemein'!$F$16+$F34,
('2.5 CAPEX'!$J37+SUM(OFFSET('2.5 CAPEX'!CF37,0,-MIN(MAX($F34-1-('2.1 Kraftwerk allgemein'!$F$16-'1.1 Allgemein'!$I$22+1),0),COLUMN(BR34)-1-('2.1 Kraftwerk allgemein'!$F$16-'1.1 Allgemein'!$I$22+1)),1,MIN(MAX($F34-('2.1 Kraftwerk allgemein'!$F$16-'1.1 Allgemein'!$I$22+1),1),COLUMN(BR34)-('2.1 Kraftwerk allgemein'!$F$16-'1.1 Allgemein'!$I$22+1)))))/$F34,
SUM(OFFSET('2.5 CAPEX'!CF37,0,-MIN($F34-1,COLUMN(BR34)-1),1,MIN($F34,COLUMN(BR34))))/$F34)))))))</f>
        <v/>
      </c>
      <c r="CB34" s="199" t="str">
        <f ca="1">IF('2.1 Kraftwerk allgemein'!$F$15&lt;'1.1 Allgemein'!$I$22,
IF(OR(ISNUMBER($D34)=FALSE,$F34=""),"",
IF(AND('2.5 CAPEX'!$L37&lt;&gt;"x",'2.5 CAPEX'!$M37&lt;&gt;"x"),0,
IF($F34=0,0,
IF(CB$4&lt;'2.1 Kraftwerk allgemein'!$F$16,0,
IF(CB$4='2.1 Kraftwerk allgemein'!$F$16,'2.5 CAPEX'!$J37/$F34,
IF(CB$4&lt;'2.1 Kraftwerk allgemein'!$F$16+$F34,
('2.5 CAPEX'!$J37+SUM(OFFSET('2.5 CAPEX'!CG37,0,-MIN(MAX($F34-1-('2.1 Kraftwerk allgemein'!$F$16-'2.1 Kraftwerk allgemein'!$F$15+1),0),COLUMN(BS34)-1-('2.1 Kraftwerk allgemein'!$F$16-'2.1 Kraftwerk allgemein'!$F$15+1)),1,MIN(MAX($F34-('2.1 Kraftwerk allgemein'!$F$16-'2.1 Kraftwerk allgemein'!$F$15+1),1),COLUMN(BS34)-('2.1 Kraftwerk allgemein'!$F$16-'2.1 Kraftwerk allgemein'!$F$15+1)))))/$F34,
SUM(OFFSET('2.5 CAPEX'!CG37,0,-MIN($F34-1,COLUMN(BS34)-1),1,MIN($F34,COLUMN(BS34))))/$F34)))))),
IF(OR(ISNUMBER($D34)=FALSE,$F34=""),"",
IF(AND('2.5 CAPEX'!$L37&lt;&gt;"x",'2.5 CAPEX'!$M37&lt;&gt;"x"),0,
IF($F34=0,0,
IF(CB$4&lt;'2.1 Kraftwerk allgemein'!$F$16,0,
IF(CB$4='2.1 Kraftwerk allgemein'!$F$16,'2.5 CAPEX'!$J37/$F34,
IF(CB$4&lt;'2.1 Kraftwerk allgemein'!$F$16+$F34,
('2.5 CAPEX'!$J37+SUM(OFFSET('2.5 CAPEX'!CG37,0,-MIN(MAX($F34-1-('2.1 Kraftwerk allgemein'!$F$16-'1.1 Allgemein'!$I$22+1),0),COLUMN(BS34)-1-('2.1 Kraftwerk allgemein'!$F$16-'1.1 Allgemein'!$I$22+1)),1,MIN(MAX($F34-('2.1 Kraftwerk allgemein'!$F$16-'1.1 Allgemein'!$I$22+1),1),COLUMN(BS34)-('2.1 Kraftwerk allgemein'!$F$16-'1.1 Allgemein'!$I$22+1)))))/$F34,
SUM(OFFSET('2.5 CAPEX'!CG37,0,-MIN($F34-1,COLUMN(BS34)-1),1,MIN($F34,COLUMN(BS34))))/$F34)))))))</f>
        <v/>
      </c>
      <c r="CC34" s="199" t="str">
        <f ca="1">IF('2.1 Kraftwerk allgemein'!$F$15&lt;'1.1 Allgemein'!$I$22,
IF(OR(ISNUMBER($D34)=FALSE,$F34=""),"",
IF(AND('2.5 CAPEX'!$L37&lt;&gt;"x",'2.5 CAPEX'!$M37&lt;&gt;"x"),0,
IF($F34=0,0,
IF(CC$4&lt;'2.1 Kraftwerk allgemein'!$F$16,0,
IF(CC$4='2.1 Kraftwerk allgemein'!$F$16,'2.5 CAPEX'!$J37/$F34,
IF(CC$4&lt;'2.1 Kraftwerk allgemein'!$F$16+$F34,
('2.5 CAPEX'!$J37+SUM(OFFSET('2.5 CAPEX'!CH37,0,-MIN(MAX($F34-1-('2.1 Kraftwerk allgemein'!$F$16-'2.1 Kraftwerk allgemein'!$F$15+1),0),COLUMN(BT34)-1-('2.1 Kraftwerk allgemein'!$F$16-'2.1 Kraftwerk allgemein'!$F$15+1)),1,MIN(MAX($F34-('2.1 Kraftwerk allgemein'!$F$16-'2.1 Kraftwerk allgemein'!$F$15+1),1),COLUMN(BT34)-('2.1 Kraftwerk allgemein'!$F$16-'2.1 Kraftwerk allgemein'!$F$15+1)))))/$F34,
SUM(OFFSET('2.5 CAPEX'!CH37,0,-MIN($F34-1,COLUMN(BT34)-1),1,MIN($F34,COLUMN(BT34))))/$F34)))))),
IF(OR(ISNUMBER($D34)=FALSE,$F34=""),"",
IF(AND('2.5 CAPEX'!$L37&lt;&gt;"x",'2.5 CAPEX'!$M37&lt;&gt;"x"),0,
IF($F34=0,0,
IF(CC$4&lt;'2.1 Kraftwerk allgemein'!$F$16,0,
IF(CC$4='2.1 Kraftwerk allgemein'!$F$16,'2.5 CAPEX'!$J37/$F34,
IF(CC$4&lt;'2.1 Kraftwerk allgemein'!$F$16+$F34,
('2.5 CAPEX'!$J37+SUM(OFFSET('2.5 CAPEX'!CH37,0,-MIN(MAX($F34-1-('2.1 Kraftwerk allgemein'!$F$16-'1.1 Allgemein'!$I$22+1),0),COLUMN(BT34)-1-('2.1 Kraftwerk allgemein'!$F$16-'1.1 Allgemein'!$I$22+1)),1,MIN(MAX($F34-('2.1 Kraftwerk allgemein'!$F$16-'1.1 Allgemein'!$I$22+1),1),COLUMN(BT34)-('2.1 Kraftwerk allgemein'!$F$16-'1.1 Allgemein'!$I$22+1)))))/$F34,
SUM(OFFSET('2.5 CAPEX'!CH37,0,-MIN($F34-1,COLUMN(BT34)-1),1,MIN($F34,COLUMN(BT34))))/$F34)))))))</f>
        <v/>
      </c>
      <c r="CD34" s="199" t="str">
        <f ca="1">IF('2.1 Kraftwerk allgemein'!$F$15&lt;'1.1 Allgemein'!$I$22,
IF(OR(ISNUMBER($D34)=FALSE,$F34=""),"",
IF(AND('2.5 CAPEX'!$L37&lt;&gt;"x",'2.5 CAPEX'!$M37&lt;&gt;"x"),0,
IF($F34=0,0,
IF(CD$4&lt;'2.1 Kraftwerk allgemein'!$F$16,0,
IF(CD$4='2.1 Kraftwerk allgemein'!$F$16,'2.5 CAPEX'!$J37/$F34,
IF(CD$4&lt;'2.1 Kraftwerk allgemein'!$F$16+$F34,
('2.5 CAPEX'!$J37+SUM(OFFSET('2.5 CAPEX'!CI37,0,-MIN(MAX($F34-1-('2.1 Kraftwerk allgemein'!$F$16-'2.1 Kraftwerk allgemein'!$F$15+1),0),COLUMN(BU34)-1-('2.1 Kraftwerk allgemein'!$F$16-'2.1 Kraftwerk allgemein'!$F$15+1)),1,MIN(MAX($F34-('2.1 Kraftwerk allgemein'!$F$16-'2.1 Kraftwerk allgemein'!$F$15+1),1),COLUMN(BU34)-('2.1 Kraftwerk allgemein'!$F$16-'2.1 Kraftwerk allgemein'!$F$15+1)))))/$F34,
SUM(OFFSET('2.5 CAPEX'!CI37,0,-MIN($F34-1,COLUMN(BU34)-1),1,MIN($F34,COLUMN(BU34))))/$F34)))))),
IF(OR(ISNUMBER($D34)=FALSE,$F34=""),"",
IF(AND('2.5 CAPEX'!$L37&lt;&gt;"x",'2.5 CAPEX'!$M37&lt;&gt;"x"),0,
IF($F34=0,0,
IF(CD$4&lt;'2.1 Kraftwerk allgemein'!$F$16,0,
IF(CD$4='2.1 Kraftwerk allgemein'!$F$16,'2.5 CAPEX'!$J37/$F34,
IF(CD$4&lt;'2.1 Kraftwerk allgemein'!$F$16+$F34,
('2.5 CAPEX'!$J37+SUM(OFFSET('2.5 CAPEX'!CI37,0,-MIN(MAX($F34-1-('2.1 Kraftwerk allgemein'!$F$16-'1.1 Allgemein'!$I$22+1),0),COLUMN(BU34)-1-('2.1 Kraftwerk allgemein'!$F$16-'1.1 Allgemein'!$I$22+1)),1,MIN(MAX($F34-('2.1 Kraftwerk allgemein'!$F$16-'1.1 Allgemein'!$I$22+1),1),COLUMN(BU34)-('2.1 Kraftwerk allgemein'!$F$16-'1.1 Allgemein'!$I$22+1)))))/$F34,
SUM(OFFSET('2.5 CAPEX'!CI37,0,-MIN($F34-1,COLUMN(BU34)-1),1,MIN($F34,COLUMN(BU34))))/$F34)))))))</f>
        <v/>
      </c>
      <c r="CE34" s="199" t="str">
        <f ca="1">IF('2.1 Kraftwerk allgemein'!$F$15&lt;'1.1 Allgemein'!$I$22,
IF(OR(ISNUMBER($D34)=FALSE,$F34=""),"",
IF(AND('2.5 CAPEX'!$L37&lt;&gt;"x",'2.5 CAPEX'!$M37&lt;&gt;"x"),0,
IF($F34=0,0,
IF(CE$4&lt;'2.1 Kraftwerk allgemein'!$F$16,0,
IF(CE$4='2.1 Kraftwerk allgemein'!$F$16,'2.5 CAPEX'!$J37/$F34,
IF(CE$4&lt;'2.1 Kraftwerk allgemein'!$F$16+$F34,
('2.5 CAPEX'!$J37+SUM(OFFSET('2.5 CAPEX'!CJ37,0,-MIN(MAX($F34-1-('2.1 Kraftwerk allgemein'!$F$16-'2.1 Kraftwerk allgemein'!$F$15+1),0),COLUMN(BV34)-1-('2.1 Kraftwerk allgemein'!$F$16-'2.1 Kraftwerk allgemein'!$F$15+1)),1,MIN(MAX($F34-('2.1 Kraftwerk allgemein'!$F$16-'2.1 Kraftwerk allgemein'!$F$15+1),1),COLUMN(BV34)-('2.1 Kraftwerk allgemein'!$F$16-'2.1 Kraftwerk allgemein'!$F$15+1)))))/$F34,
SUM(OFFSET('2.5 CAPEX'!CJ37,0,-MIN($F34-1,COLUMN(BV34)-1),1,MIN($F34,COLUMN(BV34))))/$F34)))))),
IF(OR(ISNUMBER($D34)=FALSE,$F34=""),"",
IF(AND('2.5 CAPEX'!$L37&lt;&gt;"x",'2.5 CAPEX'!$M37&lt;&gt;"x"),0,
IF($F34=0,0,
IF(CE$4&lt;'2.1 Kraftwerk allgemein'!$F$16,0,
IF(CE$4='2.1 Kraftwerk allgemein'!$F$16,'2.5 CAPEX'!$J37/$F34,
IF(CE$4&lt;'2.1 Kraftwerk allgemein'!$F$16+$F34,
('2.5 CAPEX'!$J37+SUM(OFFSET('2.5 CAPEX'!CJ37,0,-MIN(MAX($F34-1-('2.1 Kraftwerk allgemein'!$F$16-'1.1 Allgemein'!$I$22+1),0),COLUMN(BV34)-1-('2.1 Kraftwerk allgemein'!$F$16-'1.1 Allgemein'!$I$22+1)),1,MIN(MAX($F34-('2.1 Kraftwerk allgemein'!$F$16-'1.1 Allgemein'!$I$22+1),1),COLUMN(BV34)-('2.1 Kraftwerk allgemein'!$F$16-'1.1 Allgemein'!$I$22+1)))))/$F34,
SUM(OFFSET('2.5 CAPEX'!CJ37,0,-MIN($F34-1,COLUMN(BV34)-1),1,MIN($F34,COLUMN(BV34))))/$F34)))))))</f>
        <v/>
      </c>
      <c r="CF34" s="199" t="str">
        <f ca="1">IF('2.1 Kraftwerk allgemein'!$F$15&lt;'1.1 Allgemein'!$I$22,
IF(OR(ISNUMBER($D34)=FALSE,$F34=""),"",
IF(AND('2.5 CAPEX'!$L37&lt;&gt;"x",'2.5 CAPEX'!$M37&lt;&gt;"x"),0,
IF($F34=0,0,
IF(CF$4&lt;'2.1 Kraftwerk allgemein'!$F$16,0,
IF(CF$4='2.1 Kraftwerk allgemein'!$F$16,'2.5 CAPEX'!$J37/$F34,
IF(CF$4&lt;'2.1 Kraftwerk allgemein'!$F$16+$F34,
('2.5 CAPEX'!$J37+SUM(OFFSET('2.5 CAPEX'!CK37,0,-MIN(MAX($F34-1-('2.1 Kraftwerk allgemein'!$F$16-'2.1 Kraftwerk allgemein'!$F$15+1),0),COLUMN(BW34)-1-('2.1 Kraftwerk allgemein'!$F$16-'2.1 Kraftwerk allgemein'!$F$15+1)),1,MIN(MAX($F34-('2.1 Kraftwerk allgemein'!$F$16-'2.1 Kraftwerk allgemein'!$F$15+1),1),COLUMN(BW34)-('2.1 Kraftwerk allgemein'!$F$16-'2.1 Kraftwerk allgemein'!$F$15+1)))))/$F34,
SUM(OFFSET('2.5 CAPEX'!CK37,0,-MIN($F34-1,COLUMN(BW34)-1),1,MIN($F34,COLUMN(BW34))))/$F34)))))),
IF(OR(ISNUMBER($D34)=FALSE,$F34=""),"",
IF(AND('2.5 CAPEX'!$L37&lt;&gt;"x",'2.5 CAPEX'!$M37&lt;&gt;"x"),0,
IF($F34=0,0,
IF(CF$4&lt;'2.1 Kraftwerk allgemein'!$F$16,0,
IF(CF$4='2.1 Kraftwerk allgemein'!$F$16,'2.5 CAPEX'!$J37/$F34,
IF(CF$4&lt;'2.1 Kraftwerk allgemein'!$F$16+$F34,
('2.5 CAPEX'!$J37+SUM(OFFSET('2.5 CAPEX'!CK37,0,-MIN(MAX($F34-1-('2.1 Kraftwerk allgemein'!$F$16-'1.1 Allgemein'!$I$22+1),0),COLUMN(BW34)-1-('2.1 Kraftwerk allgemein'!$F$16-'1.1 Allgemein'!$I$22+1)),1,MIN(MAX($F34-('2.1 Kraftwerk allgemein'!$F$16-'1.1 Allgemein'!$I$22+1),1),COLUMN(BW34)-('2.1 Kraftwerk allgemein'!$F$16-'1.1 Allgemein'!$I$22+1)))))/$F34,
SUM(OFFSET('2.5 CAPEX'!CK37,0,-MIN($F34-1,COLUMN(BW34)-1),1,MIN($F34,COLUMN(BW34))))/$F34)))))))</f>
        <v/>
      </c>
      <c r="CG34" s="199" t="str">
        <f ca="1">IF('2.1 Kraftwerk allgemein'!$F$15&lt;'1.1 Allgemein'!$I$22,
IF(OR(ISNUMBER($D34)=FALSE,$F34=""),"",
IF(AND('2.5 CAPEX'!$L37&lt;&gt;"x",'2.5 CAPEX'!$M37&lt;&gt;"x"),0,
IF($F34=0,0,
IF(CG$4&lt;'2.1 Kraftwerk allgemein'!$F$16,0,
IF(CG$4='2.1 Kraftwerk allgemein'!$F$16,'2.5 CAPEX'!$J37/$F34,
IF(CG$4&lt;'2.1 Kraftwerk allgemein'!$F$16+$F34,
('2.5 CAPEX'!$J37+SUM(OFFSET('2.5 CAPEX'!CL37,0,-MIN(MAX($F34-1-('2.1 Kraftwerk allgemein'!$F$16-'2.1 Kraftwerk allgemein'!$F$15+1),0),COLUMN(BX34)-1-('2.1 Kraftwerk allgemein'!$F$16-'2.1 Kraftwerk allgemein'!$F$15+1)),1,MIN(MAX($F34-('2.1 Kraftwerk allgemein'!$F$16-'2.1 Kraftwerk allgemein'!$F$15+1),1),COLUMN(BX34)-('2.1 Kraftwerk allgemein'!$F$16-'2.1 Kraftwerk allgemein'!$F$15+1)))))/$F34,
SUM(OFFSET('2.5 CAPEX'!CL37,0,-MIN($F34-1,COLUMN(BX34)-1),1,MIN($F34,COLUMN(BX34))))/$F34)))))),
IF(OR(ISNUMBER($D34)=FALSE,$F34=""),"",
IF(AND('2.5 CAPEX'!$L37&lt;&gt;"x",'2.5 CAPEX'!$M37&lt;&gt;"x"),0,
IF($F34=0,0,
IF(CG$4&lt;'2.1 Kraftwerk allgemein'!$F$16,0,
IF(CG$4='2.1 Kraftwerk allgemein'!$F$16,'2.5 CAPEX'!$J37/$F34,
IF(CG$4&lt;'2.1 Kraftwerk allgemein'!$F$16+$F34,
('2.5 CAPEX'!$J37+SUM(OFFSET('2.5 CAPEX'!CL37,0,-MIN(MAX($F34-1-('2.1 Kraftwerk allgemein'!$F$16-'1.1 Allgemein'!$I$22+1),0),COLUMN(BX34)-1-('2.1 Kraftwerk allgemein'!$F$16-'1.1 Allgemein'!$I$22+1)),1,MIN(MAX($F34-('2.1 Kraftwerk allgemein'!$F$16-'1.1 Allgemein'!$I$22+1),1),COLUMN(BX34)-('2.1 Kraftwerk allgemein'!$F$16-'1.1 Allgemein'!$I$22+1)))))/$F34,
SUM(OFFSET('2.5 CAPEX'!CL37,0,-MIN($F34-1,COLUMN(BX34)-1),1,MIN($F34,COLUMN(BX34))))/$F34)))))))</f>
        <v/>
      </c>
      <c r="CH34" s="199" t="str">
        <f ca="1">IF('2.1 Kraftwerk allgemein'!$F$15&lt;'1.1 Allgemein'!$I$22,
IF(OR(ISNUMBER($D34)=FALSE,$F34=""),"",
IF(AND('2.5 CAPEX'!$L37&lt;&gt;"x",'2.5 CAPEX'!$M37&lt;&gt;"x"),0,
IF($F34=0,0,
IF(CH$4&lt;'2.1 Kraftwerk allgemein'!$F$16,0,
IF(CH$4='2.1 Kraftwerk allgemein'!$F$16,'2.5 CAPEX'!$J37/$F34,
IF(CH$4&lt;'2.1 Kraftwerk allgemein'!$F$16+$F34,
('2.5 CAPEX'!$J37+SUM(OFFSET('2.5 CAPEX'!CM37,0,-MIN(MAX($F34-1-('2.1 Kraftwerk allgemein'!$F$16-'2.1 Kraftwerk allgemein'!$F$15+1),0),COLUMN(BY34)-1-('2.1 Kraftwerk allgemein'!$F$16-'2.1 Kraftwerk allgemein'!$F$15+1)),1,MIN(MAX($F34-('2.1 Kraftwerk allgemein'!$F$16-'2.1 Kraftwerk allgemein'!$F$15+1),1),COLUMN(BY34)-('2.1 Kraftwerk allgemein'!$F$16-'2.1 Kraftwerk allgemein'!$F$15+1)))))/$F34,
SUM(OFFSET('2.5 CAPEX'!CM37,0,-MIN($F34-1,COLUMN(BY34)-1),1,MIN($F34,COLUMN(BY34))))/$F34)))))),
IF(OR(ISNUMBER($D34)=FALSE,$F34=""),"",
IF(AND('2.5 CAPEX'!$L37&lt;&gt;"x",'2.5 CAPEX'!$M37&lt;&gt;"x"),0,
IF($F34=0,0,
IF(CH$4&lt;'2.1 Kraftwerk allgemein'!$F$16,0,
IF(CH$4='2.1 Kraftwerk allgemein'!$F$16,'2.5 CAPEX'!$J37/$F34,
IF(CH$4&lt;'2.1 Kraftwerk allgemein'!$F$16+$F34,
('2.5 CAPEX'!$J37+SUM(OFFSET('2.5 CAPEX'!CM37,0,-MIN(MAX($F34-1-('2.1 Kraftwerk allgemein'!$F$16-'1.1 Allgemein'!$I$22+1),0),COLUMN(BY34)-1-('2.1 Kraftwerk allgemein'!$F$16-'1.1 Allgemein'!$I$22+1)),1,MIN(MAX($F34-('2.1 Kraftwerk allgemein'!$F$16-'1.1 Allgemein'!$I$22+1),1),COLUMN(BY34)-('2.1 Kraftwerk allgemein'!$F$16-'1.1 Allgemein'!$I$22+1)))))/$F34,
SUM(OFFSET('2.5 CAPEX'!CM37,0,-MIN($F34-1,COLUMN(BY34)-1),1,MIN($F34,COLUMN(BY34))))/$F34)))))))</f>
        <v/>
      </c>
      <c r="CI34" s="199" t="str">
        <f ca="1">IF('2.1 Kraftwerk allgemein'!$F$15&lt;'1.1 Allgemein'!$I$22,
IF(OR(ISNUMBER($D34)=FALSE,$F34=""),"",
IF(AND('2.5 CAPEX'!$L37&lt;&gt;"x",'2.5 CAPEX'!$M37&lt;&gt;"x"),0,
IF($F34=0,0,
IF(CI$4&lt;'2.1 Kraftwerk allgemein'!$F$16,0,
IF(CI$4='2.1 Kraftwerk allgemein'!$F$16,'2.5 CAPEX'!$J37/$F34,
IF(CI$4&lt;'2.1 Kraftwerk allgemein'!$F$16+$F34,
('2.5 CAPEX'!$J37+SUM(OFFSET('2.5 CAPEX'!CN37,0,-MIN(MAX($F34-1-('2.1 Kraftwerk allgemein'!$F$16-'2.1 Kraftwerk allgemein'!$F$15+1),0),COLUMN(BZ34)-1-('2.1 Kraftwerk allgemein'!$F$16-'2.1 Kraftwerk allgemein'!$F$15+1)),1,MIN(MAX($F34-('2.1 Kraftwerk allgemein'!$F$16-'2.1 Kraftwerk allgemein'!$F$15+1),1),COLUMN(BZ34)-('2.1 Kraftwerk allgemein'!$F$16-'2.1 Kraftwerk allgemein'!$F$15+1)))))/$F34,
SUM(OFFSET('2.5 CAPEX'!CN37,0,-MIN($F34-1,COLUMN(BZ34)-1),1,MIN($F34,COLUMN(BZ34))))/$F34)))))),
IF(OR(ISNUMBER($D34)=FALSE,$F34=""),"",
IF(AND('2.5 CAPEX'!$L37&lt;&gt;"x",'2.5 CAPEX'!$M37&lt;&gt;"x"),0,
IF($F34=0,0,
IF(CI$4&lt;'2.1 Kraftwerk allgemein'!$F$16,0,
IF(CI$4='2.1 Kraftwerk allgemein'!$F$16,'2.5 CAPEX'!$J37/$F34,
IF(CI$4&lt;'2.1 Kraftwerk allgemein'!$F$16+$F34,
('2.5 CAPEX'!$J37+SUM(OFFSET('2.5 CAPEX'!CN37,0,-MIN(MAX($F34-1-('2.1 Kraftwerk allgemein'!$F$16-'1.1 Allgemein'!$I$22+1),0),COLUMN(BZ34)-1-('2.1 Kraftwerk allgemein'!$F$16-'1.1 Allgemein'!$I$22+1)),1,MIN(MAX($F34-('2.1 Kraftwerk allgemein'!$F$16-'1.1 Allgemein'!$I$22+1),1),COLUMN(BZ34)-('2.1 Kraftwerk allgemein'!$F$16-'1.1 Allgemein'!$I$22+1)))))/$F34,
SUM(OFFSET('2.5 CAPEX'!CN37,0,-MIN($F34-1,COLUMN(BZ34)-1),1,MIN($F34,COLUMN(BZ34))))/$F34)))))))</f>
        <v/>
      </c>
      <c r="CJ34" s="199" t="str">
        <f ca="1">IF('2.1 Kraftwerk allgemein'!$F$15&lt;'1.1 Allgemein'!$I$22,
IF(OR(ISNUMBER($D34)=FALSE,$F34=""),"",
IF(AND('2.5 CAPEX'!$L37&lt;&gt;"x",'2.5 CAPEX'!$M37&lt;&gt;"x"),0,
IF($F34=0,0,
IF(CJ$4&lt;'2.1 Kraftwerk allgemein'!$F$16,0,
IF(CJ$4='2.1 Kraftwerk allgemein'!$F$16,'2.5 CAPEX'!$J37/$F34,
IF(CJ$4&lt;'2.1 Kraftwerk allgemein'!$F$16+$F34,
('2.5 CAPEX'!$J37+SUM(OFFSET('2.5 CAPEX'!CO37,0,-MIN(MAX($F34-1-('2.1 Kraftwerk allgemein'!$F$16-'2.1 Kraftwerk allgemein'!$F$15+1),0),COLUMN(CA34)-1-('2.1 Kraftwerk allgemein'!$F$16-'2.1 Kraftwerk allgemein'!$F$15+1)),1,MIN(MAX($F34-('2.1 Kraftwerk allgemein'!$F$16-'2.1 Kraftwerk allgemein'!$F$15+1),1),COLUMN(CA34)-('2.1 Kraftwerk allgemein'!$F$16-'2.1 Kraftwerk allgemein'!$F$15+1)))))/$F34,
SUM(OFFSET('2.5 CAPEX'!CO37,0,-MIN($F34-1,COLUMN(CA34)-1),1,MIN($F34,COLUMN(CA34))))/$F34)))))),
IF(OR(ISNUMBER($D34)=FALSE,$F34=""),"",
IF(AND('2.5 CAPEX'!$L37&lt;&gt;"x",'2.5 CAPEX'!$M37&lt;&gt;"x"),0,
IF($F34=0,0,
IF(CJ$4&lt;'2.1 Kraftwerk allgemein'!$F$16,0,
IF(CJ$4='2.1 Kraftwerk allgemein'!$F$16,'2.5 CAPEX'!$J37/$F34,
IF(CJ$4&lt;'2.1 Kraftwerk allgemein'!$F$16+$F34,
('2.5 CAPEX'!$J37+SUM(OFFSET('2.5 CAPEX'!CO37,0,-MIN(MAX($F34-1-('2.1 Kraftwerk allgemein'!$F$16-'1.1 Allgemein'!$I$22+1),0),COLUMN(CA34)-1-('2.1 Kraftwerk allgemein'!$F$16-'1.1 Allgemein'!$I$22+1)),1,MIN(MAX($F34-('2.1 Kraftwerk allgemein'!$F$16-'1.1 Allgemein'!$I$22+1),1),COLUMN(CA34)-('2.1 Kraftwerk allgemein'!$F$16-'1.1 Allgemein'!$I$22+1)))))/$F34,
SUM(OFFSET('2.5 CAPEX'!CO37,0,-MIN($F34-1,COLUMN(CA34)-1),1,MIN($F34,COLUMN(CA34))))/$F34)))))))</f>
        <v/>
      </c>
      <c r="CK34" s="199" t="str">
        <f ca="1">IF('2.1 Kraftwerk allgemein'!$F$15&lt;'1.1 Allgemein'!$I$22,
IF(OR(ISNUMBER($D34)=FALSE,$F34=""),"",
IF(AND('2.5 CAPEX'!$L37&lt;&gt;"x",'2.5 CAPEX'!$M37&lt;&gt;"x"),0,
IF($F34=0,0,
IF(CK$4&lt;'2.1 Kraftwerk allgemein'!$F$16,0,
IF(CK$4='2.1 Kraftwerk allgemein'!$F$16,'2.5 CAPEX'!$J37/$F34,
IF(CK$4&lt;'2.1 Kraftwerk allgemein'!$F$16+$F34,
('2.5 CAPEX'!$J37+SUM(OFFSET('2.5 CAPEX'!CP37,0,-MIN(MAX($F34-1-('2.1 Kraftwerk allgemein'!$F$16-'2.1 Kraftwerk allgemein'!$F$15+1),0),COLUMN(CB34)-1-('2.1 Kraftwerk allgemein'!$F$16-'2.1 Kraftwerk allgemein'!$F$15+1)),1,MIN(MAX($F34-('2.1 Kraftwerk allgemein'!$F$16-'2.1 Kraftwerk allgemein'!$F$15+1),1),COLUMN(CB34)-('2.1 Kraftwerk allgemein'!$F$16-'2.1 Kraftwerk allgemein'!$F$15+1)))))/$F34,
SUM(OFFSET('2.5 CAPEX'!CP37,0,-MIN($F34-1,COLUMN(CB34)-1),1,MIN($F34,COLUMN(CB34))))/$F34)))))),
IF(OR(ISNUMBER($D34)=FALSE,$F34=""),"",
IF(AND('2.5 CAPEX'!$L37&lt;&gt;"x",'2.5 CAPEX'!$M37&lt;&gt;"x"),0,
IF($F34=0,0,
IF(CK$4&lt;'2.1 Kraftwerk allgemein'!$F$16,0,
IF(CK$4='2.1 Kraftwerk allgemein'!$F$16,'2.5 CAPEX'!$J37/$F34,
IF(CK$4&lt;'2.1 Kraftwerk allgemein'!$F$16+$F34,
('2.5 CAPEX'!$J37+SUM(OFFSET('2.5 CAPEX'!CP37,0,-MIN(MAX($F34-1-('2.1 Kraftwerk allgemein'!$F$16-'1.1 Allgemein'!$I$22+1),0),COLUMN(CB34)-1-('2.1 Kraftwerk allgemein'!$F$16-'1.1 Allgemein'!$I$22+1)),1,MIN(MAX($F34-('2.1 Kraftwerk allgemein'!$F$16-'1.1 Allgemein'!$I$22+1),1),COLUMN(CB34)-('2.1 Kraftwerk allgemein'!$F$16-'1.1 Allgemein'!$I$22+1)))))/$F34,
SUM(OFFSET('2.5 CAPEX'!CP37,0,-MIN($F34-1,COLUMN(CB34)-1),1,MIN($F34,COLUMN(CB34))))/$F34)))))))</f>
        <v/>
      </c>
      <c r="CL34" s="199" t="str">
        <f ca="1">IF('2.1 Kraftwerk allgemein'!$F$15&lt;'1.1 Allgemein'!$I$22,
IF(OR(ISNUMBER($D34)=FALSE,$F34=""),"",
IF(AND('2.5 CAPEX'!$L37&lt;&gt;"x",'2.5 CAPEX'!$M37&lt;&gt;"x"),0,
IF($F34=0,0,
IF(CL$4&lt;'2.1 Kraftwerk allgemein'!$F$16,0,
IF(CL$4='2.1 Kraftwerk allgemein'!$F$16,'2.5 CAPEX'!$J37/$F34,
IF(CL$4&lt;'2.1 Kraftwerk allgemein'!$F$16+$F34,
('2.5 CAPEX'!$J37+SUM(OFFSET('2.5 CAPEX'!CQ37,0,-MIN(MAX($F34-1-('2.1 Kraftwerk allgemein'!$F$16-'2.1 Kraftwerk allgemein'!$F$15+1),0),COLUMN(CC34)-1-('2.1 Kraftwerk allgemein'!$F$16-'2.1 Kraftwerk allgemein'!$F$15+1)),1,MIN(MAX($F34-('2.1 Kraftwerk allgemein'!$F$16-'2.1 Kraftwerk allgemein'!$F$15+1),1),COLUMN(CC34)-('2.1 Kraftwerk allgemein'!$F$16-'2.1 Kraftwerk allgemein'!$F$15+1)))))/$F34,
SUM(OFFSET('2.5 CAPEX'!CQ37,0,-MIN($F34-1,COLUMN(CC34)-1),1,MIN($F34,COLUMN(CC34))))/$F34)))))),
IF(OR(ISNUMBER($D34)=FALSE,$F34=""),"",
IF(AND('2.5 CAPEX'!$L37&lt;&gt;"x",'2.5 CAPEX'!$M37&lt;&gt;"x"),0,
IF($F34=0,0,
IF(CL$4&lt;'2.1 Kraftwerk allgemein'!$F$16,0,
IF(CL$4='2.1 Kraftwerk allgemein'!$F$16,'2.5 CAPEX'!$J37/$F34,
IF(CL$4&lt;'2.1 Kraftwerk allgemein'!$F$16+$F34,
('2.5 CAPEX'!$J37+SUM(OFFSET('2.5 CAPEX'!CQ37,0,-MIN(MAX($F34-1-('2.1 Kraftwerk allgemein'!$F$16-'1.1 Allgemein'!$I$22+1),0),COLUMN(CC34)-1-('2.1 Kraftwerk allgemein'!$F$16-'1.1 Allgemein'!$I$22+1)),1,MIN(MAX($F34-('2.1 Kraftwerk allgemein'!$F$16-'1.1 Allgemein'!$I$22+1),1),COLUMN(CC34)-('2.1 Kraftwerk allgemein'!$F$16-'1.1 Allgemein'!$I$22+1)))))/$F34,
SUM(OFFSET('2.5 CAPEX'!CQ37,0,-MIN($F34-1,COLUMN(CC34)-1),1,MIN($F34,COLUMN(CC34))))/$F34)))))))</f>
        <v/>
      </c>
      <c r="CM34" s="199" t="str">
        <f ca="1">IF('2.1 Kraftwerk allgemein'!$F$15&lt;'1.1 Allgemein'!$I$22,
IF(OR(ISNUMBER($D34)=FALSE,$F34=""),"",
IF(AND('2.5 CAPEX'!$L37&lt;&gt;"x",'2.5 CAPEX'!$M37&lt;&gt;"x"),0,
IF($F34=0,0,
IF(CM$4&lt;'2.1 Kraftwerk allgemein'!$F$16,0,
IF(CM$4='2.1 Kraftwerk allgemein'!$F$16,'2.5 CAPEX'!$J37/$F34,
IF(CM$4&lt;'2.1 Kraftwerk allgemein'!$F$16+$F34,
('2.5 CAPEX'!$J37+SUM(OFFSET('2.5 CAPEX'!CR37,0,-MIN(MAX($F34-1-('2.1 Kraftwerk allgemein'!$F$16-'2.1 Kraftwerk allgemein'!$F$15+1),0),COLUMN(CD34)-1-('2.1 Kraftwerk allgemein'!$F$16-'2.1 Kraftwerk allgemein'!$F$15+1)),1,MIN(MAX($F34-('2.1 Kraftwerk allgemein'!$F$16-'2.1 Kraftwerk allgemein'!$F$15+1),1),COLUMN(CD34)-('2.1 Kraftwerk allgemein'!$F$16-'2.1 Kraftwerk allgemein'!$F$15+1)))))/$F34,
SUM(OFFSET('2.5 CAPEX'!CR37,0,-MIN($F34-1,COLUMN(CD34)-1),1,MIN($F34,COLUMN(CD34))))/$F34)))))),
IF(OR(ISNUMBER($D34)=FALSE,$F34=""),"",
IF(AND('2.5 CAPEX'!$L37&lt;&gt;"x",'2.5 CAPEX'!$M37&lt;&gt;"x"),0,
IF($F34=0,0,
IF(CM$4&lt;'2.1 Kraftwerk allgemein'!$F$16,0,
IF(CM$4='2.1 Kraftwerk allgemein'!$F$16,'2.5 CAPEX'!$J37/$F34,
IF(CM$4&lt;'2.1 Kraftwerk allgemein'!$F$16+$F34,
('2.5 CAPEX'!$J37+SUM(OFFSET('2.5 CAPEX'!CR37,0,-MIN(MAX($F34-1-('2.1 Kraftwerk allgemein'!$F$16-'1.1 Allgemein'!$I$22+1),0),COLUMN(CD34)-1-('2.1 Kraftwerk allgemein'!$F$16-'1.1 Allgemein'!$I$22+1)),1,MIN(MAX($F34-('2.1 Kraftwerk allgemein'!$F$16-'1.1 Allgemein'!$I$22+1),1),COLUMN(CD34)-('2.1 Kraftwerk allgemein'!$F$16-'1.1 Allgemein'!$I$22+1)))))/$F34,
SUM(OFFSET('2.5 CAPEX'!CR37,0,-MIN($F34-1,COLUMN(CD34)-1),1,MIN($F34,COLUMN(CD34))))/$F34)))))))</f>
        <v/>
      </c>
      <c r="CN34" s="199" t="str">
        <f ca="1">IF('2.1 Kraftwerk allgemein'!$F$15&lt;'1.1 Allgemein'!$I$22,
IF(OR(ISNUMBER($D34)=FALSE,$F34=""),"",
IF(AND('2.5 CAPEX'!$L37&lt;&gt;"x",'2.5 CAPEX'!$M37&lt;&gt;"x"),0,
IF($F34=0,0,
IF(CN$4&lt;'2.1 Kraftwerk allgemein'!$F$16,0,
IF(CN$4='2.1 Kraftwerk allgemein'!$F$16,'2.5 CAPEX'!$J37/$F34,
IF(CN$4&lt;'2.1 Kraftwerk allgemein'!$F$16+$F34,
('2.5 CAPEX'!$J37+SUM(OFFSET('2.5 CAPEX'!CS37,0,-MIN(MAX($F34-1-('2.1 Kraftwerk allgemein'!$F$16-'2.1 Kraftwerk allgemein'!$F$15+1),0),COLUMN(CE34)-1-('2.1 Kraftwerk allgemein'!$F$16-'2.1 Kraftwerk allgemein'!$F$15+1)),1,MIN(MAX($F34-('2.1 Kraftwerk allgemein'!$F$16-'2.1 Kraftwerk allgemein'!$F$15+1),1),COLUMN(CE34)-('2.1 Kraftwerk allgemein'!$F$16-'2.1 Kraftwerk allgemein'!$F$15+1)))))/$F34,
SUM(OFFSET('2.5 CAPEX'!CS37,0,-MIN($F34-1,COLUMN(CE34)-1),1,MIN($F34,COLUMN(CE34))))/$F34)))))),
IF(OR(ISNUMBER($D34)=FALSE,$F34=""),"",
IF(AND('2.5 CAPEX'!$L37&lt;&gt;"x",'2.5 CAPEX'!$M37&lt;&gt;"x"),0,
IF($F34=0,0,
IF(CN$4&lt;'2.1 Kraftwerk allgemein'!$F$16,0,
IF(CN$4='2.1 Kraftwerk allgemein'!$F$16,'2.5 CAPEX'!$J37/$F34,
IF(CN$4&lt;'2.1 Kraftwerk allgemein'!$F$16+$F34,
('2.5 CAPEX'!$J37+SUM(OFFSET('2.5 CAPEX'!CS37,0,-MIN(MAX($F34-1-('2.1 Kraftwerk allgemein'!$F$16-'1.1 Allgemein'!$I$22+1),0),COLUMN(CE34)-1-('2.1 Kraftwerk allgemein'!$F$16-'1.1 Allgemein'!$I$22+1)),1,MIN(MAX($F34-('2.1 Kraftwerk allgemein'!$F$16-'1.1 Allgemein'!$I$22+1),1),COLUMN(CE34)-('2.1 Kraftwerk allgemein'!$F$16-'1.1 Allgemein'!$I$22+1)))))/$F34,
SUM(OFFSET('2.5 CAPEX'!CS37,0,-MIN($F34-1,COLUMN(CE34)-1),1,MIN($F34,COLUMN(CE34))))/$F34)))))))</f>
        <v/>
      </c>
      <c r="CO34" s="199" t="str">
        <f ca="1">IF('2.1 Kraftwerk allgemein'!$F$15&lt;'1.1 Allgemein'!$I$22,
IF(OR(ISNUMBER($D34)=FALSE,$F34=""),"",
IF(AND('2.5 CAPEX'!$L37&lt;&gt;"x",'2.5 CAPEX'!$M37&lt;&gt;"x"),0,
IF($F34=0,0,
IF(CO$4&lt;'2.1 Kraftwerk allgemein'!$F$16,0,
IF(CO$4='2.1 Kraftwerk allgemein'!$F$16,'2.5 CAPEX'!$J37/$F34,
IF(CO$4&lt;'2.1 Kraftwerk allgemein'!$F$16+$F34,
('2.5 CAPEX'!$J37+SUM(OFFSET('2.5 CAPEX'!CT37,0,-MIN(MAX($F34-1-('2.1 Kraftwerk allgemein'!$F$16-'2.1 Kraftwerk allgemein'!$F$15+1),0),COLUMN(CF34)-1-('2.1 Kraftwerk allgemein'!$F$16-'2.1 Kraftwerk allgemein'!$F$15+1)),1,MIN(MAX($F34-('2.1 Kraftwerk allgemein'!$F$16-'2.1 Kraftwerk allgemein'!$F$15+1),1),COLUMN(CF34)-('2.1 Kraftwerk allgemein'!$F$16-'2.1 Kraftwerk allgemein'!$F$15+1)))))/$F34,
SUM(OFFSET('2.5 CAPEX'!CT37,0,-MIN($F34-1,COLUMN(CF34)-1),1,MIN($F34,COLUMN(CF34))))/$F34)))))),
IF(OR(ISNUMBER($D34)=FALSE,$F34=""),"",
IF(AND('2.5 CAPEX'!$L37&lt;&gt;"x",'2.5 CAPEX'!$M37&lt;&gt;"x"),0,
IF($F34=0,0,
IF(CO$4&lt;'2.1 Kraftwerk allgemein'!$F$16,0,
IF(CO$4='2.1 Kraftwerk allgemein'!$F$16,'2.5 CAPEX'!$J37/$F34,
IF(CO$4&lt;'2.1 Kraftwerk allgemein'!$F$16+$F34,
('2.5 CAPEX'!$J37+SUM(OFFSET('2.5 CAPEX'!CT37,0,-MIN(MAX($F34-1-('2.1 Kraftwerk allgemein'!$F$16-'1.1 Allgemein'!$I$22+1),0),COLUMN(CF34)-1-('2.1 Kraftwerk allgemein'!$F$16-'1.1 Allgemein'!$I$22+1)),1,MIN(MAX($F34-('2.1 Kraftwerk allgemein'!$F$16-'1.1 Allgemein'!$I$22+1),1),COLUMN(CF34)-('2.1 Kraftwerk allgemein'!$F$16-'1.1 Allgemein'!$I$22+1)))))/$F34,
SUM(OFFSET('2.5 CAPEX'!CT37,0,-MIN($F34-1,COLUMN(CF34)-1),1,MIN($F34,COLUMN(CF34))))/$F34)))))))</f>
        <v/>
      </c>
      <c r="CP34" s="199" t="str">
        <f ca="1">IF('2.1 Kraftwerk allgemein'!$F$15&lt;'1.1 Allgemein'!$I$22,
IF(OR(ISNUMBER($D34)=FALSE,$F34=""),"",
IF(AND('2.5 CAPEX'!$L37&lt;&gt;"x",'2.5 CAPEX'!$M37&lt;&gt;"x"),0,
IF($F34=0,0,
IF(CP$4&lt;'2.1 Kraftwerk allgemein'!$F$16,0,
IF(CP$4='2.1 Kraftwerk allgemein'!$F$16,'2.5 CAPEX'!$J37/$F34,
IF(CP$4&lt;'2.1 Kraftwerk allgemein'!$F$16+$F34,
('2.5 CAPEX'!$J37+SUM(OFFSET('2.5 CAPEX'!CU37,0,-MIN(MAX($F34-1-('2.1 Kraftwerk allgemein'!$F$16-'2.1 Kraftwerk allgemein'!$F$15+1),0),COLUMN(CG34)-1-('2.1 Kraftwerk allgemein'!$F$16-'2.1 Kraftwerk allgemein'!$F$15+1)),1,MIN(MAX($F34-('2.1 Kraftwerk allgemein'!$F$16-'2.1 Kraftwerk allgemein'!$F$15+1),1),COLUMN(CG34)-('2.1 Kraftwerk allgemein'!$F$16-'2.1 Kraftwerk allgemein'!$F$15+1)))))/$F34,
SUM(OFFSET('2.5 CAPEX'!CU37,0,-MIN($F34-1,COLUMN(CG34)-1),1,MIN($F34,COLUMN(CG34))))/$F34)))))),
IF(OR(ISNUMBER($D34)=FALSE,$F34=""),"",
IF(AND('2.5 CAPEX'!$L37&lt;&gt;"x",'2.5 CAPEX'!$M37&lt;&gt;"x"),0,
IF($F34=0,0,
IF(CP$4&lt;'2.1 Kraftwerk allgemein'!$F$16,0,
IF(CP$4='2.1 Kraftwerk allgemein'!$F$16,'2.5 CAPEX'!$J37/$F34,
IF(CP$4&lt;'2.1 Kraftwerk allgemein'!$F$16+$F34,
('2.5 CAPEX'!$J37+SUM(OFFSET('2.5 CAPEX'!CU37,0,-MIN(MAX($F34-1-('2.1 Kraftwerk allgemein'!$F$16-'1.1 Allgemein'!$I$22+1),0),COLUMN(CG34)-1-('2.1 Kraftwerk allgemein'!$F$16-'1.1 Allgemein'!$I$22+1)),1,MIN(MAX($F34-('2.1 Kraftwerk allgemein'!$F$16-'1.1 Allgemein'!$I$22+1),1),COLUMN(CG34)-('2.1 Kraftwerk allgemein'!$F$16-'1.1 Allgemein'!$I$22+1)))))/$F34,
SUM(OFFSET('2.5 CAPEX'!CU37,0,-MIN($F34-1,COLUMN(CG34)-1),1,MIN($F34,COLUMN(CG34))))/$F34)))))))</f>
        <v/>
      </c>
      <c r="CQ34" s="199" t="str">
        <f ca="1">IF('2.1 Kraftwerk allgemein'!$F$15&lt;'1.1 Allgemein'!$I$22,
IF(OR(ISNUMBER($D34)=FALSE,$F34=""),"",
IF(AND('2.5 CAPEX'!$L37&lt;&gt;"x",'2.5 CAPEX'!$M37&lt;&gt;"x"),0,
IF($F34=0,0,
IF(CQ$4&lt;'2.1 Kraftwerk allgemein'!$F$16,0,
IF(CQ$4='2.1 Kraftwerk allgemein'!$F$16,'2.5 CAPEX'!$J37/$F34,
IF(CQ$4&lt;'2.1 Kraftwerk allgemein'!$F$16+$F34,
('2.5 CAPEX'!$J37+SUM(OFFSET('2.5 CAPEX'!CV37,0,-MIN(MAX($F34-1-('2.1 Kraftwerk allgemein'!$F$16-'2.1 Kraftwerk allgemein'!$F$15+1),0),COLUMN(CH34)-1-('2.1 Kraftwerk allgemein'!$F$16-'2.1 Kraftwerk allgemein'!$F$15+1)),1,MIN(MAX($F34-('2.1 Kraftwerk allgemein'!$F$16-'2.1 Kraftwerk allgemein'!$F$15+1),1),COLUMN(CH34)-('2.1 Kraftwerk allgemein'!$F$16-'2.1 Kraftwerk allgemein'!$F$15+1)))))/$F34,
SUM(OFFSET('2.5 CAPEX'!CV37,0,-MIN($F34-1,COLUMN(CH34)-1),1,MIN($F34,COLUMN(CH34))))/$F34)))))),
IF(OR(ISNUMBER($D34)=FALSE,$F34=""),"",
IF(AND('2.5 CAPEX'!$L37&lt;&gt;"x",'2.5 CAPEX'!$M37&lt;&gt;"x"),0,
IF($F34=0,0,
IF(CQ$4&lt;'2.1 Kraftwerk allgemein'!$F$16,0,
IF(CQ$4='2.1 Kraftwerk allgemein'!$F$16,'2.5 CAPEX'!$J37/$F34,
IF(CQ$4&lt;'2.1 Kraftwerk allgemein'!$F$16+$F34,
('2.5 CAPEX'!$J37+SUM(OFFSET('2.5 CAPEX'!CV37,0,-MIN(MAX($F34-1-('2.1 Kraftwerk allgemein'!$F$16-'1.1 Allgemein'!$I$22+1),0),COLUMN(CH34)-1-('2.1 Kraftwerk allgemein'!$F$16-'1.1 Allgemein'!$I$22+1)),1,MIN(MAX($F34-('2.1 Kraftwerk allgemein'!$F$16-'1.1 Allgemein'!$I$22+1),1),COLUMN(CH34)-('2.1 Kraftwerk allgemein'!$F$16-'1.1 Allgemein'!$I$22+1)))))/$F34,
SUM(OFFSET('2.5 CAPEX'!CV37,0,-MIN($F34-1,COLUMN(CH34)-1),1,MIN($F34,COLUMN(CH34))))/$F34)))))))</f>
        <v/>
      </c>
      <c r="CR34" s="199" t="str">
        <f ca="1">IF('2.1 Kraftwerk allgemein'!$F$15&lt;'1.1 Allgemein'!$I$22,
IF(OR(ISNUMBER($D34)=FALSE,$F34=""),"",
IF(AND('2.5 CAPEX'!$L37&lt;&gt;"x",'2.5 CAPEX'!$M37&lt;&gt;"x"),0,
IF($F34=0,0,
IF(CR$4&lt;'2.1 Kraftwerk allgemein'!$F$16,0,
IF(CR$4='2.1 Kraftwerk allgemein'!$F$16,'2.5 CAPEX'!$J37/$F34,
IF(CR$4&lt;'2.1 Kraftwerk allgemein'!$F$16+$F34,
('2.5 CAPEX'!$J37+SUM(OFFSET('2.5 CAPEX'!CW37,0,-MIN(MAX($F34-1-('2.1 Kraftwerk allgemein'!$F$16-'2.1 Kraftwerk allgemein'!$F$15+1),0),COLUMN(CI34)-1-('2.1 Kraftwerk allgemein'!$F$16-'2.1 Kraftwerk allgemein'!$F$15+1)),1,MIN(MAX($F34-('2.1 Kraftwerk allgemein'!$F$16-'2.1 Kraftwerk allgemein'!$F$15+1),1),COLUMN(CI34)-('2.1 Kraftwerk allgemein'!$F$16-'2.1 Kraftwerk allgemein'!$F$15+1)))))/$F34,
SUM(OFFSET('2.5 CAPEX'!CW37,0,-MIN($F34-1,COLUMN(CI34)-1),1,MIN($F34,COLUMN(CI34))))/$F34)))))),
IF(OR(ISNUMBER($D34)=FALSE,$F34=""),"",
IF(AND('2.5 CAPEX'!$L37&lt;&gt;"x",'2.5 CAPEX'!$M37&lt;&gt;"x"),0,
IF($F34=0,0,
IF(CR$4&lt;'2.1 Kraftwerk allgemein'!$F$16,0,
IF(CR$4='2.1 Kraftwerk allgemein'!$F$16,'2.5 CAPEX'!$J37/$F34,
IF(CR$4&lt;'2.1 Kraftwerk allgemein'!$F$16+$F34,
('2.5 CAPEX'!$J37+SUM(OFFSET('2.5 CAPEX'!CW37,0,-MIN(MAX($F34-1-('2.1 Kraftwerk allgemein'!$F$16-'1.1 Allgemein'!$I$22+1),0),COLUMN(CI34)-1-('2.1 Kraftwerk allgemein'!$F$16-'1.1 Allgemein'!$I$22+1)),1,MIN(MAX($F34-('2.1 Kraftwerk allgemein'!$F$16-'1.1 Allgemein'!$I$22+1),1),COLUMN(CI34)-('2.1 Kraftwerk allgemein'!$F$16-'1.1 Allgemein'!$I$22+1)))))/$F34,
SUM(OFFSET('2.5 CAPEX'!CW37,0,-MIN($F34-1,COLUMN(CI34)-1),1,MIN($F34,COLUMN(CI34))))/$F34)))))))</f>
        <v/>
      </c>
      <c r="CS34" s="199" t="str">
        <f ca="1">IF('2.1 Kraftwerk allgemein'!$F$15&lt;'1.1 Allgemein'!$I$22,
IF(OR(ISNUMBER($D34)=FALSE,$F34=""),"",
IF(AND('2.5 CAPEX'!$L37&lt;&gt;"x",'2.5 CAPEX'!$M37&lt;&gt;"x"),0,
IF($F34=0,0,
IF(CS$4&lt;'2.1 Kraftwerk allgemein'!$F$16,0,
IF(CS$4='2.1 Kraftwerk allgemein'!$F$16,'2.5 CAPEX'!$J37/$F34,
IF(CS$4&lt;'2.1 Kraftwerk allgemein'!$F$16+$F34,
('2.5 CAPEX'!$J37+SUM(OFFSET('2.5 CAPEX'!CX37,0,-MIN(MAX($F34-1-('2.1 Kraftwerk allgemein'!$F$16-'2.1 Kraftwerk allgemein'!$F$15+1),0),COLUMN(CJ34)-1-('2.1 Kraftwerk allgemein'!$F$16-'2.1 Kraftwerk allgemein'!$F$15+1)),1,MIN(MAX($F34-('2.1 Kraftwerk allgemein'!$F$16-'2.1 Kraftwerk allgemein'!$F$15+1),1),COLUMN(CJ34)-('2.1 Kraftwerk allgemein'!$F$16-'2.1 Kraftwerk allgemein'!$F$15+1)))))/$F34,
SUM(OFFSET('2.5 CAPEX'!CX37,0,-MIN($F34-1,COLUMN(CJ34)-1),1,MIN($F34,COLUMN(CJ34))))/$F34)))))),
IF(OR(ISNUMBER($D34)=FALSE,$F34=""),"",
IF(AND('2.5 CAPEX'!$L37&lt;&gt;"x",'2.5 CAPEX'!$M37&lt;&gt;"x"),0,
IF($F34=0,0,
IF(CS$4&lt;'2.1 Kraftwerk allgemein'!$F$16,0,
IF(CS$4='2.1 Kraftwerk allgemein'!$F$16,'2.5 CAPEX'!$J37/$F34,
IF(CS$4&lt;'2.1 Kraftwerk allgemein'!$F$16+$F34,
('2.5 CAPEX'!$J37+SUM(OFFSET('2.5 CAPEX'!CX37,0,-MIN(MAX($F34-1-('2.1 Kraftwerk allgemein'!$F$16-'1.1 Allgemein'!$I$22+1),0),COLUMN(CJ34)-1-('2.1 Kraftwerk allgemein'!$F$16-'1.1 Allgemein'!$I$22+1)),1,MIN(MAX($F34-('2.1 Kraftwerk allgemein'!$F$16-'1.1 Allgemein'!$I$22+1),1),COLUMN(CJ34)-('2.1 Kraftwerk allgemein'!$F$16-'1.1 Allgemein'!$I$22+1)))))/$F34,
SUM(OFFSET('2.5 CAPEX'!CX37,0,-MIN($F34-1,COLUMN(CJ34)-1),1,MIN($F34,COLUMN(CJ34))))/$F34)))))))</f>
        <v/>
      </c>
      <c r="CT34" s="199" t="str">
        <f ca="1">IF('2.1 Kraftwerk allgemein'!$F$15&lt;'1.1 Allgemein'!$I$22,
IF(OR(ISNUMBER($D34)=FALSE,$F34=""),"",
IF(AND('2.5 CAPEX'!$L37&lt;&gt;"x",'2.5 CAPEX'!$M37&lt;&gt;"x"),0,
IF($F34=0,0,
IF(CT$4&lt;'2.1 Kraftwerk allgemein'!$F$16,0,
IF(CT$4='2.1 Kraftwerk allgemein'!$F$16,'2.5 CAPEX'!$J37/$F34,
IF(CT$4&lt;'2.1 Kraftwerk allgemein'!$F$16+$F34,
('2.5 CAPEX'!$J37+SUM(OFFSET('2.5 CAPEX'!CY37,0,-MIN(MAX($F34-1-('2.1 Kraftwerk allgemein'!$F$16-'2.1 Kraftwerk allgemein'!$F$15+1),0),COLUMN(CK34)-1-('2.1 Kraftwerk allgemein'!$F$16-'2.1 Kraftwerk allgemein'!$F$15+1)),1,MIN(MAX($F34-('2.1 Kraftwerk allgemein'!$F$16-'2.1 Kraftwerk allgemein'!$F$15+1),1),COLUMN(CK34)-('2.1 Kraftwerk allgemein'!$F$16-'2.1 Kraftwerk allgemein'!$F$15+1)))))/$F34,
SUM(OFFSET('2.5 CAPEX'!CY37,0,-MIN($F34-1,COLUMN(CK34)-1),1,MIN($F34,COLUMN(CK34))))/$F34)))))),
IF(OR(ISNUMBER($D34)=FALSE,$F34=""),"",
IF(AND('2.5 CAPEX'!$L37&lt;&gt;"x",'2.5 CAPEX'!$M37&lt;&gt;"x"),0,
IF($F34=0,0,
IF(CT$4&lt;'2.1 Kraftwerk allgemein'!$F$16,0,
IF(CT$4='2.1 Kraftwerk allgemein'!$F$16,'2.5 CAPEX'!$J37/$F34,
IF(CT$4&lt;'2.1 Kraftwerk allgemein'!$F$16+$F34,
('2.5 CAPEX'!$J37+SUM(OFFSET('2.5 CAPEX'!CY37,0,-MIN(MAX($F34-1-('2.1 Kraftwerk allgemein'!$F$16-'1.1 Allgemein'!$I$22+1),0),COLUMN(CK34)-1-('2.1 Kraftwerk allgemein'!$F$16-'1.1 Allgemein'!$I$22+1)),1,MIN(MAX($F34-('2.1 Kraftwerk allgemein'!$F$16-'1.1 Allgemein'!$I$22+1),1),COLUMN(CK34)-('2.1 Kraftwerk allgemein'!$F$16-'1.1 Allgemein'!$I$22+1)))))/$F34,
SUM(OFFSET('2.5 CAPEX'!CY37,0,-MIN($F34-1,COLUMN(CK34)-1),1,MIN($F34,COLUMN(CK34))))/$F34)))))))</f>
        <v/>
      </c>
      <c r="CU34" s="199" t="str">
        <f ca="1">IF('2.1 Kraftwerk allgemein'!$F$15&lt;'1.1 Allgemein'!$I$22,
IF(OR(ISNUMBER($D34)=FALSE,$F34=""),"",
IF(AND('2.5 CAPEX'!$L37&lt;&gt;"x",'2.5 CAPEX'!$M37&lt;&gt;"x"),0,
IF($F34=0,0,
IF(CU$4&lt;'2.1 Kraftwerk allgemein'!$F$16,0,
IF(CU$4='2.1 Kraftwerk allgemein'!$F$16,'2.5 CAPEX'!$J37/$F34,
IF(CU$4&lt;'2.1 Kraftwerk allgemein'!$F$16+$F34,
('2.5 CAPEX'!$J37+SUM(OFFSET('2.5 CAPEX'!CZ37,0,-MIN(MAX($F34-1-('2.1 Kraftwerk allgemein'!$F$16-'2.1 Kraftwerk allgemein'!$F$15+1),0),COLUMN(CL34)-1-('2.1 Kraftwerk allgemein'!$F$16-'2.1 Kraftwerk allgemein'!$F$15+1)),1,MIN(MAX($F34-('2.1 Kraftwerk allgemein'!$F$16-'2.1 Kraftwerk allgemein'!$F$15+1),1),COLUMN(CL34)-('2.1 Kraftwerk allgemein'!$F$16-'2.1 Kraftwerk allgemein'!$F$15+1)))))/$F34,
SUM(OFFSET('2.5 CAPEX'!CZ37,0,-MIN($F34-1,COLUMN(CL34)-1),1,MIN($F34,COLUMN(CL34))))/$F34)))))),
IF(OR(ISNUMBER($D34)=FALSE,$F34=""),"",
IF(AND('2.5 CAPEX'!$L37&lt;&gt;"x",'2.5 CAPEX'!$M37&lt;&gt;"x"),0,
IF($F34=0,0,
IF(CU$4&lt;'2.1 Kraftwerk allgemein'!$F$16,0,
IF(CU$4='2.1 Kraftwerk allgemein'!$F$16,'2.5 CAPEX'!$J37/$F34,
IF(CU$4&lt;'2.1 Kraftwerk allgemein'!$F$16+$F34,
('2.5 CAPEX'!$J37+SUM(OFFSET('2.5 CAPEX'!CZ37,0,-MIN(MAX($F34-1-('2.1 Kraftwerk allgemein'!$F$16-'1.1 Allgemein'!$I$22+1),0),COLUMN(CL34)-1-('2.1 Kraftwerk allgemein'!$F$16-'1.1 Allgemein'!$I$22+1)),1,MIN(MAX($F34-('2.1 Kraftwerk allgemein'!$F$16-'1.1 Allgemein'!$I$22+1),1),COLUMN(CL34)-('2.1 Kraftwerk allgemein'!$F$16-'1.1 Allgemein'!$I$22+1)))))/$F34,
SUM(OFFSET('2.5 CAPEX'!CZ37,0,-MIN($F34-1,COLUMN(CL34)-1),1,MIN($F34,COLUMN(CL34))))/$F34)))))))</f>
        <v/>
      </c>
      <c r="CV34" s="199" t="str">
        <f ca="1">IF('2.1 Kraftwerk allgemein'!$F$15&lt;'1.1 Allgemein'!$I$22,
IF(OR(ISNUMBER($D34)=FALSE,$F34=""),"",
IF(AND('2.5 CAPEX'!$L37&lt;&gt;"x",'2.5 CAPEX'!$M37&lt;&gt;"x"),0,
IF($F34=0,0,
IF(CV$4&lt;'2.1 Kraftwerk allgemein'!$F$16,0,
IF(CV$4='2.1 Kraftwerk allgemein'!$F$16,'2.5 CAPEX'!$J37/$F34,
IF(CV$4&lt;'2.1 Kraftwerk allgemein'!$F$16+$F34,
('2.5 CAPEX'!$J37+SUM(OFFSET('2.5 CAPEX'!DA37,0,-MIN(MAX($F34-1-('2.1 Kraftwerk allgemein'!$F$16-'2.1 Kraftwerk allgemein'!$F$15+1),0),COLUMN(CM34)-1-('2.1 Kraftwerk allgemein'!$F$16-'2.1 Kraftwerk allgemein'!$F$15+1)),1,MIN(MAX($F34-('2.1 Kraftwerk allgemein'!$F$16-'2.1 Kraftwerk allgemein'!$F$15+1),1),COLUMN(CM34)-('2.1 Kraftwerk allgemein'!$F$16-'2.1 Kraftwerk allgemein'!$F$15+1)))))/$F34,
SUM(OFFSET('2.5 CAPEX'!DA37,0,-MIN($F34-1,COLUMN(CM34)-1),1,MIN($F34,COLUMN(CM34))))/$F34)))))),
IF(OR(ISNUMBER($D34)=FALSE,$F34=""),"",
IF(AND('2.5 CAPEX'!$L37&lt;&gt;"x",'2.5 CAPEX'!$M37&lt;&gt;"x"),0,
IF($F34=0,0,
IF(CV$4&lt;'2.1 Kraftwerk allgemein'!$F$16,0,
IF(CV$4='2.1 Kraftwerk allgemein'!$F$16,'2.5 CAPEX'!$J37/$F34,
IF(CV$4&lt;'2.1 Kraftwerk allgemein'!$F$16+$F34,
('2.5 CAPEX'!$J37+SUM(OFFSET('2.5 CAPEX'!DA37,0,-MIN(MAX($F34-1-('2.1 Kraftwerk allgemein'!$F$16-'1.1 Allgemein'!$I$22+1),0),COLUMN(CM34)-1-('2.1 Kraftwerk allgemein'!$F$16-'1.1 Allgemein'!$I$22+1)),1,MIN(MAX($F34-('2.1 Kraftwerk allgemein'!$F$16-'1.1 Allgemein'!$I$22+1),1),COLUMN(CM34)-('2.1 Kraftwerk allgemein'!$F$16-'1.1 Allgemein'!$I$22+1)))))/$F34,
SUM(OFFSET('2.5 CAPEX'!DA37,0,-MIN($F34-1,COLUMN(CM34)-1),1,MIN($F34,COLUMN(CM34))))/$F34)))))))</f>
        <v/>
      </c>
      <c r="CW34" s="199" t="str">
        <f ca="1">IF('2.1 Kraftwerk allgemein'!$F$15&lt;'1.1 Allgemein'!$I$22,
IF(OR(ISNUMBER($D34)=FALSE,$F34=""),"",
IF(AND('2.5 CAPEX'!$L37&lt;&gt;"x",'2.5 CAPEX'!$M37&lt;&gt;"x"),0,
IF($F34=0,0,
IF(CW$4&lt;'2.1 Kraftwerk allgemein'!$F$16,0,
IF(CW$4='2.1 Kraftwerk allgemein'!$F$16,'2.5 CAPEX'!$J37/$F34,
IF(CW$4&lt;'2.1 Kraftwerk allgemein'!$F$16+$F34,
('2.5 CAPEX'!$J37+SUM(OFFSET('2.5 CAPEX'!DB37,0,-MIN(MAX($F34-1-('2.1 Kraftwerk allgemein'!$F$16-'2.1 Kraftwerk allgemein'!$F$15+1),0),COLUMN(CN34)-1-('2.1 Kraftwerk allgemein'!$F$16-'2.1 Kraftwerk allgemein'!$F$15+1)),1,MIN(MAX($F34-('2.1 Kraftwerk allgemein'!$F$16-'2.1 Kraftwerk allgemein'!$F$15+1),1),COLUMN(CN34)-('2.1 Kraftwerk allgemein'!$F$16-'2.1 Kraftwerk allgemein'!$F$15+1)))))/$F34,
SUM(OFFSET('2.5 CAPEX'!DB37,0,-MIN($F34-1,COLUMN(CN34)-1),1,MIN($F34,COLUMN(CN34))))/$F34)))))),
IF(OR(ISNUMBER($D34)=FALSE,$F34=""),"",
IF(AND('2.5 CAPEX'!$L37&lt;&gt;"x",'2.5 CAPEX'!$M37&lt;&gt;"x"),0,
IF($F34=0,0,
IF(CW$4&lt;'2.1 Kraftwerk allgemein'!$F$16,0,
IF(CW$4='2.1 Kraftwerk allgemein'!$F$16,'2.5 CAPEX'!$J37/$F34,
IF(CW$4&lt;'2.1 Kraftwerk allgemein'!$F$16+$F34,
('2.5 CAPEX'!$J37+SUM(OFFSET('2.5 CAPEX'!DB37,0,-MIN(MAX($F34-1-('2.1 Kraftwerk allgemein'!$F$16-'1.1 Allgemein'!$I$22+1),0),COLUMN(CN34)-1-('2.1 Kraftwerk allgemein'!$F$16-'1.1 Allgemein'!$I$22+1)),1,MIN(MAX($F34-('2.1 Kraftwerk allgemein'!$F$16-'1.1 Allgemein'!$I$22+1),1),COLUMN(CN34)-('2.1 Kraftwerk allgemein'!$F$16-'1.1 Allgemein'!$I$22+1)))))/$F34,
SUM(OFFSET('2.5 CAPEX'!DB37,0,-MIN($F34-1,COLUMN(CN34)-1),1,MIN($F34,COLUMN(CN34))))/$F34)))))))</f>
        <v/>
      </c>
      <c r="CX34" s="199" t="str">
        <f ca="1">IF('2.1 Kraftwerk allgemein'!$F$15&lt;'1.1 Allgemein'!$I$22,
IF(OR(ISNUMBER($D34)=FALSE,$F34=""),"",
IF(AND('2.5 CAPEX'!$L37&lt;&gt;"x",'2.5 CAPEX'!$M37&lt;&gt;"x"),0,
IF($F34=0,0,
IF(CX$4&lt;'2.1 Kraftwerk allgemein'!$F$16,0,
IF(CX$4='2.1 Kraftwerk allgemein'!$F$16,'2.5 CAPEX'!$J37/$F34,
IF(CX$4&lt;'2.1 Kraftwerk allgemein'!$F$16+$F34,
('2.5 CAPEX'!$J37+SUM(OFFSET('2.5 CAPEX'!DC37,0,-MIN(MAX($F34-1-('2.1 Kraftwerk allgemein'!$F$16-'2.1 Kraftwerk allgemein'!$F$15+1),0),COLUMN(CO34)-1-('2.1 Kraftwerk allgemein'!$F$16-'2.1 Kraftwerk allgemein'!$F$15+1)),1,MIN(MAX($F34-('2.1 Kraftwerk allgemein'!$F$16-'2.1 Kraftwerk allgemein'!$F$15+1),1),COLUMN(CO34)-('2.1 Kraftwerk allgemein'!$F$16-'2.1 Kraftwerk allgemein'!$F$15+1)))))/$F34,
SUM(OFFSET('2.5 CAPEX'!DC37,0,-MIN($F34-1,COLUMN(CO34)-1),1,MIN($F34,COLUMN(CO34))))/$F34)))))),
IF(OR(ISNUMBER($D34)=FALSE,$F34=""),"",
IF(AND('2.5 CAPEX'!$L37&lt;&gt;"x",'2.5 CAPEX'!$M37&lt;&gt;"x"),0,
IF($F34=0,0,
IF(CX$4&lt;'2.1 Kraftwerk allgemein'!$F$16,0,
IF(CX$4='2.1 Kraftwerk allgemein'!$F$16,'2.5 CAPEX'!$J37/$F34,
IF(CX$4&lt;'2.1 Kraftwerk allgemein'!$F$16+$F34,
('2.5 CAPEX'!$J37+SUM(OFFSET('2.5 CAPEX'!DC37,0,-MIN(MAX($F34-1-('2.1 Kraftwerk allgemein'!$F$16-'1.1 Allgemein'!$I$22+1),0),COLUMN(CO34)-1-('2.1 Kraftwerk allgemein'!$F$16-'1.1 Allgemein'!$I$22+1)),1,MIN(MAX($F34-('2.1 Kraftwerk allgemein'!$F$16-'1.1 Allgemein'!$I$22+1),1),COLUMN(CO34)-('2.1 Kraftwerk allgemein'!$F$16-'1.1 Allgemein'!$I$22+1)))))/$F34,
SUM(OFFSET('2.5 CAPEX'!DC37,0,-MIN($F34-1,COLUMN(CO34)-1),1,MIN($F34,COLUMN(CO34))))/$F34)))))))</f>
        <v/>
      </c>
      <c r="CY34" s="199" t="str">
        <f ca="1">IF('2.1 Kraftwerk allgemein'!$F$15&lt;'1.1 Allgemein'!$I$22,
IF(OR(ISNUMBER($D34)=FALSE,$F34=""),"",
IF(AND('2.5 CAPEX'!$L37&lt;&gt;"x",'2.5 CAPEX'!$M37&lt;&gt;"x"),0,
IF($F34=0,0,
IF(CY$4&lt;'2.1 Kraftwerk allgemein'!$F$16,0,
IF(CY$4='2.1 Kraftwerk allgemein'!$F$16,'2.5 CAPEX'!$J37/$F34,
IF(CY$4&lt;'2.1 Kraftwerk allgemein'!$F$16+$F34,
('2.5 CAPEX'!$J37+SUM(OFFSET('2.5 CAPEX'!DD37,0,-MIN(MAX($F34-1-('2.1 Kraftwerk allgemein'!$F$16-'2.1 Kraftwerk allgemein'!$F$15+1),0),COLUMN(CP34)-1-('2.1 Kraftwerk allgemein'!$F$16-'2.1 Kraftwerk allgemein'!$F$15+1)),1,MIN(MAX($F34-('2.1 Kraftwerk allgemein'!$F$16-'2.1 Kraftwerk allgemein'!$F$15+1),1),COLUMN(CP34)-('2.1 Kraftwerk allgemein'!$F$16-'2.1 Kraftwerk allgemein'!$F$15+1)))))/$F34,
SUM(OFFSET('2.5 CAPEX'!DD37,0,-MIN($F34-1,COLUMN(CP34)-1),1,MIN($F34,COLUMN(CP34))))/$F34)))))),
IF(OR(ISNUMBER($D34)=FALSE,$F34=""),"",
IF(AND('2.5 CAPEX'!$L37&lt;&gt;"x",'2.5 CAPEX'!$M37&lt;&gt;"x"),0,
IF($F34=0,0,
IF(CY$4&lt;'2.1 Kraftwerk allgemein'!$F$16,0,
IF(CY$4='2.1 Kraftwerk allgemein'!$F$16,'2.5 CAPEX'!$J37/$F34,
IF(CY$4&lt;'2.1 Kraftwerk allgemein'!$F$16+$F34,
('2.5 CAPEX'!$J37+SUM(OFFSET('2.5 CAPEX'!DD37,0,-MIN(MAX($F34-1-('2.1 Kraftwerk allgemein'!$F$16-'1.1 Allgemein'!$I$22+1),0),COLUMN(CP34)-1-('2.1 Kraftwerk allgemein'!$F$16-'1.1 Allgemein'!$I$22+1)),1,MIN(MAX($F34-('2.1 Kraftwerk allgemein'!$F$16-'1.1 Allgemein'!$I$22+1),1),COLUMN(CP34)-('2.1 Kraftwerk allgemein'!$F$16-'1.1 Allgemein'!$I$22+1)))))/$F34,
SUM(OFFSET('2.5 CAPEX'!DD37,0,-MIN($F34-1,COLUMN(CP34)-1),1,MIN($F34,COLUMN(CP34))))/$F34)))))))</f>
        <v/>
      </c>
      <c r="CZ34" s="199" t="str">
        <f ca="1">IF('2.1 Kraftwerk allgemein'!$F$15&lt;'1.1 Allgemein'!$I$22,
IF(OR(ISNUMBER($D34)=FALSE,$F34=""),"",
IF(AND('2.5 CAPEX'!$L37&lt;&gt;"x",'2.5 CAPEX'!$M37&lt;&gt;"x"),0,
IF($F34=0,0,
IF(CZ$4&lt;'2.1 Kraftwerk allgemein'!$F$16,0,
IF(CZ$4='2.1 Kraftwerk allgemein'!$F$16,'2.5 CAPEX'!$J37/$F34,
IF(CZ$4&lt;'2.1 Kraftwerk allgemein'!$F$16+$F34,
('2.5 CAPEX'!$J37+SUM(OFFSET('2.5 CAPEX'!DE37,0,-MIN(MAX($F34-1-('2.1 Kraftwerk allgemein'!$F$16-'2.1 Kraftwerk allgemein'!$F$15+1),0),COLUMN(CQ34)-1-('2.1 Kraftwerk allgemein'!$F$16-'2.1 Kraftwerk allgemein'!$F$15+1)),1,MIN(MAX($F34-('2.1 Kraftwerk allgemein'!$F$16-'2.1 Kraftwerk allgemein'!$F$15+1),1),COLUMN(CQ34)-('2.1 Kraftwerk allgemein'!$F$16-'2.1 Kraftwerk allgemein'!$F$15+1)))))/$F34,
SUM(OFFSET('2.5 CAPEX'!DE37,0,-MIN($F34-1,COLUMN(CQ34)-1),1,MIN($F34,COLUMN(CQ34))))/$F34)))))),
IF(OR(ISNUMBER($D34)=FALSE,$F34=""),"",
IF(AND('2.5 CAPEX'!$L37&lt;&gt;"x",'2.5 CAPEX'!$M37&lt;&gt;"x"),0,
IF($F34=0,0,
IF(CZ$4&lt;'2.1 Kraftwerk allgemein'!$F$16,0,
IF(CZ$4='2.1 Kraftwerk allgemein'!$F$16,'2.5 CAPEX'!$J37/$F34,
IF(CZ$4&lt;'2.1 Kraftwerk allgemein'!$F$16+$F34,
('2.5 CAPEX'!$J37+SUM(OFFSET('2.5 CAPEX'!DE37,0,-MIN(MAX($F34-1-('2.1 Kraftwerk allgemein'!$F$16-'1.1 Allgemein'!$I$22+1),0),COLUMN(CQ34)-1-('2.1 Kraftwerk allgemein'!$F$16-'1.1 Allgemein'!$I$22+1)),1,MIN(MAX($F34-('2.1 Kraftwerk allgemein'!$F$16-'1.1 Allgemein'!$I$22+1),1),COLUMN(CQ34)-('2.1 Kraftwerk allgemein'!$F$16-'1.1 Allgemein'!$I$22+1)))))/$F34,
SUM(OFFSET('2.5 CAPEX'!DE37,0,-MIN($F34-1,COLUMN(CQ34)-1),1,MIN($F34,COLUMN(CQ34))))/$F34)))))))</f>
        <v/>
      </c>
      <c r="DA34" s="199" t="str">
        <f ca="1">IF('2.1 Kraftwerk allgemein'!$F$15&lt;'1.1 Allgemein'!$I$22,
IF(OR(ISNUMBER($D34)=FALSE,$F34=""),"",
IF(AND('2.5 CAPEX'!$L37&lt;&gt;"x",'2.5 CAPEX'!$M37&lt;&gt;"x"),0,
IF($F34=0,0,
IF(DA$4&lt;'2.1 Kraftwerk allgemein'!$F$16,0,
IF(DA$4='2.1 Kraftwerk allgemein'!$F$16,'2.5 CAPEX'!$J37/$F34,
IF(DA$4&lt;'2.1 Kraftwerk allgemein'!$F$16+$F34,
('2.5 CAPEX'!$J37+SUM(OFFSET('2.5 CAPEX'!DF37,0,-MIN(MAX($F34-1-('2.1 Kraftwerk allgemein'!$F$16-'2.1 Kraftwerk allgemein'!$F$15+1),0),COLUMN(CR34)-1-('2.1 Kraftwerk allgemein'!$F$16-'2.1 Kraftwerk allgemein'!$F$15+1)),1,MIN(MAX($F34-('2.1 Kraftwerk allgemein'!$F$16-'2.1 Kraftwerk allgemein'!$F$15+1),1),COLUMN(CR34)-('2.1 Kraftwerk allgemein'!$F$16-'2.1 Kraftwerk allgemein'!$F$15+1)))))/$F34,
SUM(OFFSET('2.5 CAPEX'!DF37,0,-MIN($F34-1,COLUMN(CR34)-1),1,MIN($F34,COLUMN(CR34))))/$F34)))))),
IF(OR(ISNUMBER($D34)=FALSE,$F34=""),"",
IF(AND('2.5 CAPEX'!$L37&lt;&gt;"x",'2.5 CAPEX'!$M37&lt;&gt;"x"),0,
IF($F34=0,0,
IF(DA$4&lt;'2.1 Kraftwerk allgemein'!$F$16,0,
IF(DA$4='2.1 Kraftwerk allgemein'!$F$16,'2.5 CAPEX'!$J37/$F34,
IF(DA$4&lt;'2.1 Kraftwerk allgemein'!$F$16+$F34,
('2.5 CAPEX'!$J37+SUM(OFFSET('2.5 CAPEX'!DF37,0,-MIN(MAX($F34-1-('2.1 Kraftwerk allgemein'!$F$16-'1.1 Allgemein'!$I$22+1),0),COLUMN(CR34)-1-('2.1 Kraftwerk allgemein'!$F$16-'1.1 Allgemein'!$I$22+1)),1,MIN(MAX($F34-('2.1 Kraftwerk allgemein'!$F$16-'1.1 Allgemein'!$I$22+1),1),COLUMN(CR34)-('2.1 Kraftwerk allgemein'!$F$16-'1.1 Allgemein'!$I$22+1)))))/$F34,
SUM(OFFSET('2.5 CAPEX'!DF37,0,-MIN($F34-1,COLUMN(CR34)-1),1,MIN($F34,COLUMN(CR34))))/$F34)))))))</f>
        <v/>
      </c>
      <c r="DB34" s="199" t="str">
        <f ca="1">IF('2.1 Kraftwerk allgemein'!$F$15&lt;'1.1 Allgemein'!$I$22,
IF(OR(ISNUMBER($D34)=FALSE,$F34=""),"",
IF(AND('2.5 CAPEX'!$L37&lt;&gt;"x",'2.5 CAPEX'!$M37&lt;&gt;"x"),0,
IF($F34=0,0,
IF(DB$4&lt;'2.1 Kraftwerk allgemein'!$F$16,0,
IF(DB$4='2.1 Kraftwerk allgemein'!$F$16,'2.5 CAPEX'!$J37/$F34,
IF(DB$4&lt;'2.1 Kraftwerk allgemein'!$F$16+$F34,
('2.5 CAPEX'!$J37+SUM(OFFSET('2.5 CAPEX'!DG37,0,-MIN(MAX($F34-1-('2.1 Kraftwerk allgemein'!$F$16-'2.1 Kraftwerk allgemein'!$F$15+1),0),COLUMN(CS34)-1-('2.1 Kraftwerk allgemein'!$F$16-'2.1 Kraftwerk allgemein'!$F$15+1)),1,MIN(MAX($F34-('2.1 Kraftwerk allgemein'!$F$16-'2.1 Kraftwerk allgemein'!$F$15+1),1),COLUMN(CS34)-('2.1 Kraftwerk allgemein'!$F$16-'2.1 Kraftwerk allgemein'!$F$15+1)))))/$F34,
SUM(OFFSET('2.5 CAPEX'!DG37,0,-MIN($F34-1,COLUMN(CS34)-1),1,MIN($F34,COLUMN(CS34))))/$F34)))))),
IF(OR(ISNUMBER($D34)=FALSE,$F34=""),"",
IF(AND('2.5 CAPEX'!$L37&lt;&gt;"x",'2.5 CAPEX'!$M37&lt;&gt;"x"),0,
IF($F34=0,0,
IF(DB$4&lt;'2.1 Kraftwerk allgemein'!$F$16,0,
IF(DB$4='2.1 Kraftwerk allgemein'!$F$16,'2.5 CAPEX'!$J37/$F34,
IF(DB$4&lt;'2.1 Kraftwerk allgemein'!$F$16+$F34,
('2.5 CAPEX'!$J37+SUM(OFFSET('2.5 CAPEX'!DG37,0,-MIN(MAX($F34-1-('2.1 Kraftwerk allgemein'!$F$16-'1.1 Allgemein'!$I$22+1),0),COLUMN(CS34)-1-('2.1 Kraftwerk allgemein'!$F$16-'1.1 Allgemein'!$I$22+1)),1,MIN(MAX($F34-('2.1 Kraftwerk allgemein'!$F$16-'1.1 Allgemein'!$I$22+1),1),COLUMN(CS34)-('2.1 Kraftwerk allgemein'!$F$16-'1.1 Allgemein'!$I$22+1)))))/$F34,
SUM(OFFSET('2.5 CAPEX'!DG37,0,-MIN($F34-1,COLUMN(CS34)-1),1,MIN($F34,COLUMN(CS34))))/$F34)))))))</f>
        <v/>
      </c>
      <c r="DC34" s="199" t="str">
        <f ca="1">IF('2.1 Kraftwerk allgemein'!$F$15&lt;'1.1 Allgemein'!$I$22,
IF(OR(ISNUMBER($D34)=FALSE,$F34=""),"",
IF(AND('2.5 CAPEX'!$L37&lt;&gt;"x",'2.5 CAPEX'!$M37&lt;&gt;"x"),0,
IF($F34=0,0,
IF(DC$4&lt;'2.1 Kraftwerk allgemein'!$F$16,0,
IF(DC$4='2.1 Kraftwerk allgemein'!$F$16,'2.5 CAPEX'!$J37/$F34,
IF(DC$4&lt;'2.1 Kraftwerk allgemein'!$F$16+$F34,
('2.5 CAPEX'!$J37+SUM(OFFSET('2.5 CAPEX'!DH37,0,-MIN(MAX($F34-1-('2.1 Kraftwerk allgemein'!$F$16-'2.1 Kraftwerk allgemein'!$F$15+1),0),COLUMN(CT34)-1-('2.1 Kraftwerk allgemein'!$F$16-'2.1 Kraftwerk allgemein'!$F$15+1)),1,MIN(MAX($F34-('2.1 Kraftwerk allgemein'!$F$16-'2.1 Kraftwerk allgemein'!$F$15+1),1),COLUMN(CT34)-('2.1 Kraftwerk allgemein'!$F$16-'2.1 Kraftwerk allgemein'!$F$15+1)))))/$F34,
SUM(OFFSET('2.5 CAPEX'!DH37,0,-MIN($F34-1,COLUMN(CT34)-1),1,MIN($F34,COLUMN(CT34))))/$F34)))))),
IF(OR(ISNUMBER($D34)=FALSE,$F34=""),"",
IF(AND('2.5 CAPEX'!$L37&lt;&gt;"x",'2.5 CAPEX'!$M37&lt;&gt;"x"),0,
IF($F34=0,0,
IF(DC$4&lt;'2.1 Kraftwerk allgemein'!$F$16,0,
IF(DC$4='2.1 Kraftwerk allgemein'!$F$16,'2.5 CAPEX'!$J37/$F34,
IF(DC$4&lt;'2.1 Kraftwerk allgemein'!$F$16+$F34,
('2.5 CAPEX'!$J37+SUM(OFFSET('2.5 CAPEX'!DH37,0,-MIN(MAX($F34-1-('2.1 Kraftwerk allgemein'!$F$16-'1.1 Allgemein'!$I$22+1),0),COLUMN(CT34)-1-('2.1 Kraftwerk allgemein'!$F$16-'1.1 Allgemein'!$I$22+1)),1,MIN(MAX($F34-('2.1 Kraftwerk allgemein'!$F$16-'1.1 Allgemein'!$I$22+1),1),COLUMN(CT34)-('2.1 Kraftwerk allgemein'!$F$16-'1.1 Allgemein'!$I$22+1)))))/$F34,
SUM(OFFSET('2.5 CAPEX'!DH37,0,-MIN($F34-1,COLUMN(CT34)-1),1,MIN($F34,COLUMN(CT34))))/$F34)))))))</f>
        <v/>
      </c>
      <c r="DD34" s="199" t="str">
        <f ca="1">IF('2.1 Kraftwerk allgemein'!$F$15&lt;'1.1 Allgemein'!$I$22,
IF(OR(ISNUMBER($D34)=FALSE,$F34=""),"",
IF(AND('2.5 CAPEX'!$L37&lt;&gt;"x",'2.5 CAPEX'!$M37&lt;&gt;"x"),0,
IF($F34=0,0,
IF(DD$4&lt;'2.1 Kraftwerk allgemein'!$F$16,0,
IF(DD$4='2.1 Kraftwerk allgemein'!$F$16,'2.5 CAPEX'!$J37/$F34,
IF(DD$4&lt;'2.1 Kraftwerk allgemein'!$F$16+$F34,
('2.5 CAPEX'!$J37+SUM(OFFSET('2.5 CAPEX'!DI37,0,-MIN(MAX($F34-1-('2.1 Kraftwerk allgemein'!$F$16-'2.1 Kraftwerk allgemein'!$F$15+1),0),COLUMN(CU34)-1-('2.1 Kraftwerk allgemein'!$F$16-'2.1 Kraftwerk allgemein'!$F$15+1)),1,MIN(MAX($F34-('2.1 Kraftwerk allgemein'!$F$16-'2.1 Kraftwerk allgemein'!$F$15+1),1),COLUMN(CU34)-('2.1 Kraftwerk allgemein'!$F$16-'2.1 Kraftwerk allgemein'!$F$15+1)))))/$F34,
SUM(OFFSET('2.5 CAPEX'!DI37,0,-MIN($F34-1,COLUMN(CU34)-1),1,MIN($F34,COLUMN(CU34))))/$F34)))))),
IF(OR(ISNUMBER($D34)=FALSE,$F34=""),"",
IF(AND('2.5 CAPEX'!$L37&lt;&gt;"x",'2.5 CAPEX'!$M37&lt;&gt;"x"),0,
IF($F34=0,0,
IF(DD$4&lt;'2.1 Kraftwerk allgemein'!$F$16,0,
IF(DD$4='2.1 Kraftwerk allgemein'!$F$16,'2.5 CAPEX'!$J37/$F34,
IF(DD$4&lt;'2.1 Kraftwerk allgemein'!$F$16+$F34,
('2.5 CAPEX'!$J37+SUM(OFFSET('2.5 CAPEX'!DI37,0,-MIN(MAX($F34-1-('2.1 Kraftwerk allgemein'!$F$16-'1.1 Allgemein'!$I$22+1),0),COLUMN(CU34)-1-('2.1 Kraftwerk allgemein'!$F$16-'1.1 Allgemein'!$I$22+1)),1,MIN(MAX($F34-('2.1 Kraftwerk allgemein'!$F$16-'1.1 Allgemein'!$I$22+1),1),COLUMN(CU34)-('2.1 Kraftwerk allgemein'!$F$16-'1.1 Allgemein'!$I$22+1)))))/$F34,
SUM(OFFSET('2.5 CAPEX'!DI37,0,-MIN($F34-1,COLUMN(CU34)-1),1,MIN($F34,COLUMN(CU34))))/$F34)))))))</f>
        <v/>
      </c>
      <c r="DE34" s="199" t="str">
        <f ca="1">IF('2.1 Kraftwerk allgemein'!$F$15&lt;'1.1 Allgemein'!$I$22,
IF(OR(ISNUMBER($D34)=FALSE,$F34=""),"",
IF(AND('2.5 CAPEX'!$L37&lt;&gt;"x",'2.5 CAPEX'!$M37&lt;&gt;"x"),0,
IF($F34=0,0,
IF(DE$4&lt;'2.1 Kraftwerk allgemein'!$F$16,0,
IF(DE$4='2.1 Kraftwerk allgemein'!$F$16,'2.5 CAPEX'!$J37/$F34,
IF(DE$4&lt;'2.1 Kraftwerk allgemein'!$F$16+$F34,
('2.5 CAPEX'!$J37+SUM(OFFSET('2.5 CAPEX'!DJ37,0,-MIN(MAX($F34-1-('2.1 Kraftwerk allgemein'!$F$16-'2.1 Kraftwerk allgemein'!$F$15+1),0),COLUMN(CV34)-1-('2.1 Kraftwerk allgemein'!$F$16-'2.1 Kraftwerk allgemein'!$F$15+1)),1,MIN(MAX($F34-('2.1 Kraftwerk allgemein'!$F$16-'2.1 Kraftwerk allgemein'!$F$15+1),1),COLUMN(CV34)-('2.1 Kraftwerk allgemein'!$F$16-'2.1 Kraftwerk allgemein'!$F$15+1)))))/$F34,
SUM(OFFSET('2.5 CAPEX'!DJ37,0,-MIN($F34-1,COLUMN(CV34)-1),1,MIN($F34,COLUMN(CV34))))/$F34)))))),
IF(OR(ISNUMBER($D34)=FALSE,$F34=""),"",
IF(AND('2.5 CAPEX'!$L37&lt;&gt;"x",'2.5 CAPEX'!$M37&lt;&gt;"x"),0,
IF($F34=0,0,
IF(DE$4&lt;'2.1 Kraftwerk allgemein'!$F$16,0,
IF(DE$4='2.1 Kraftwerk allgemein'!$F$16,'2.5 CAPEX'!$J37/$F34,
IF(DE$4&lt;'2.1 Kraftwerk allgemein'!$F$16+$F34,
('2.5 CAPEX'!$J37+SUM(OFFSET('2.5 CAPEX'!DJ37,0,-MIN(MAX($F34-1-('2.1 Kraftwerk allgemein'!$F$16-'1.1 Allgemein'!$I$22+1),0),COLUMN(CV34)-1-('2.1 Kraftwerk allgemein'!$F$16-'1.1 Allgemein'!$I$22+1)),1,MIN(MAX($F34-('2.1 Kraftwerk allgemein'!$F$16-'1.1 Allgemein'!$I$22+1),1),COLUMN(CV34)-('2.1 Kraftwerk allgemein'!$F$16-'1.1 Allgemein'!$I$22+1)))))/$F34,
SUM(OFFSET('2.5 CAPEX'!DJ37,0,-MIN($F34-1,COLUMN(CV34)-1),1,MIN($F34,COLUMN(CV34))))/$F34)))))))</f>
        <v/>
      </c>
      <c r="DF34" s="199" t="str">
        <f ca="1">IF('2.1 Kraftwerk allgemein'!$F$15&lt;'1.1 Allgemein'!$I$22,
IF(OR(ISNUMBER($D34)=FALSE,$F34=""),"",
IF(AND('2.5 CAPEX'!$L37&lt;&gt;"x",'2.5 CAPEX'!$M37&lt;&gt;"x"),0,
IF($F34=0,0,
IF(DF$4&lt;'2.1 Kraftwerk allgemein'!$F$16,0,
IF(DF$4='2.1 Kraftwerk allgemein'!$F$16,'2.5 CAPEX'!$J37/$F34,
IF(DF$4&lt;'2.1 Kraftwerk allgemein'!$F$16+$F34,
('2.5 CAPEX'!$J37+SUM(OFFSET('2.5 CAPEX'!DK37,0,-MIN(MAX($F34-1-('2.1 Kraftwerk allgemein'!$F$16-'2.1 Kraftwerk allgemein'!$F$15+1),0),COLUMN(CW34)-1-('2.1 Kraftwerk allgemein'!$F$16-'2.1 Kraftwerk allgemein'!$F$15+1)),1,MIN(MAX($F34-('2.1 Kraftwerk allgemein'!$F$16-'2.1 Kraftwerk allgemein'!$F$15+1),1),COLUMN(CW34)-('2.1 Kraftwerk allgemein'!$F$16-'2.1 Kraftwerk allgemein'!$F$15+1)))))/$F34,
SUM(OFFSET('2.5 CAPEX'!DK37,0,-MIN($F34-1,COLUMN(CW34)-1),1,MIN($F34,COLUMN(CW34))))/$F34)))))),
IF(OR(ISNUMBER($D34)=FALSE,$F34=""),"",
IF(AND('2.5 CAPEX'!$L37&lt;&gt;"x",'2.5 CAPEX'!$M37&lt;&gt;"x"),0,
IF($F34=0,0,
IF(DF$4&lt;'2.1 Kraftwerk allgemein'!$F$16,0,
IF(DF$4='2.1 Kraftwerk allgemein'!$F$16,'2.5 CAPEX'!$J37/$F34,
IF(DF$4&lt;'2.1 Kraftwerk allgemein'!$F$16+$F34,
('2.5 CAPEX'!$J37+SUM(OFFSET('2.5 CAPEX'!DK37,0,-MIN(MAX($F34-1-('2.1 Kraftwerk allgemein'!$F$16-'1.1 Allgemein'!$I$22+1),0),COLUMN(CW34)-1-('2.1 Kraftwerk allgemein'!$F$16-'1.1 Allgemein'!$I$22+1)),1,MIN(MAX($F34-('2.1 Kraftwerk allgemein'!$F$16-'1.1 Allgemein'!$I$22+1),1),COLUMN(CW34)-('2.1 Kraftwerk allgemein'!$F$16-'1.1 Allgemein'!$I$22+1)))))/$F34,
SUM(OFFSET('2.5 CAPEX'!DK37,0,-MIN($F34-1,COLUMN(CW34)-1),1,MIN($F34,COLUMN(CW34))))/$F34)))))))</f>
        <v/>
      </c>
    </row>
    <row r="35" spans="1:110" s="200" customFormat="1" ht="14" x14ac:dyDescent="0.3">
      <c r="A35" s="104"/>
      <c r="B35" s="190"/>
      <c r="C35" s="190">
        <v>30</v>
      </c>
      <c r="D35" s="190" t="str">
        <f>IF('2.5 CAPEX'!D38&lt;&gt;"",'2.5 CAPEX'!D38,"")</f>
        <v>Betriebsgebäude</v>
      </c>
      <c r="E35" s="190"/>
      <c r="F35" s="192" t="str">
        <f>IF('2.5 CAPEX'!F38&lt;&gt;"",'2.5 CAPEX'!F38,"")</f>
        <v/>
      </c>
      <c r="G35" s="201" t="str">
        <f>IF(ISNUMBER(D35)=FALSE,"",INDEX('2.5 CAPEX'!$H:$H,MATCH('3.1 Abschreibung'!$D35,'2.5 CAPEX'!$D:$D,0))+INDEX('2.5 CAPEX'!$J:$J,MATCH('3.1 Abschreibung'!$D35,'2.5 CAPEX'!$D:$D,0)))</f>
        <v/>
      </c>
      <c r="H35" s="201"/>
      <c r="I35" s="202"/>
      <c r="J35" s="199" t="str">
        <f ca="1">IF('2.1 Kraftwerk allgemein'!$F$15&lt;'1.1 Allgemein'!$I$22,
IF(OR(ISNUMBER($D35)=FALSE,$F35=""),"",
IF(AND('2.5 CAPEX'!$L38&lt;&gt;"x",'2.5 CAPEX'!$M38&lt;&gt;"x"),0,
IF($F35=0,0,
IF(J$4&lt;'2.1 Kraftwerk allgemein'!$F$16,0,
IF(J$4='2.1 Kraftwerk allgemein'!$F$16,'2.5 CAPEX'!$J38/$F35,
IF(J$4&lt;'2.1 Kraftwerk allgemein'!$F$16+$F35,
('2.5 CAPEX'!$J38+SUM(OFFSET('2.5 CAPEX'!O38,0,-MIN(MAX($F35-1-('2.1 Kraftwerk allgemein'!$F$16-'2.1 Kraftwerk allgemein'!$F$15+1),0),COLUMN(A35)-1-('2.1 Kraftwerk allgemein'!$F$16-'2.1 Kraftwerk allgemein'!$F$15+1)),1,MIN(MAX($F35-('2.1 Kraftwerk allgemein'!$F$16-'2.1 Kraftwerk allgemein'!$F$15+1),1),COLUMN(A35)-('2.1 Kraftwerk allgemein'!$F$16-'2.1 Kraftwerk allgemein'!$F$15+1)))))/$F35,
SUM(OFFSET('2.5 CAPEX'!O38,0,-MIN($F35-1,COLUMN(A35)-1),1,MIN($F35,COLUMN(A35))))/$F35)))))),
IF(OR(ISNUMBER($D35)=FALSE,$F35=""),"",
IF(AND('2.5 CAPEX'!$L38&lt;&gt;"x",'2.5 CAPEX'!$M38&lt;&gt;"x"),0,
IF($F35=0,0,
IF(J$4&lt;'2.1 Kraftwerk allgemein'!$F$16,0,
IF(J$4='2.1 Kraftwerk allgemein'!$F$16,'2.5 CAPEX'!$J38/$F35,
IF(J$4&lt;'2.1 Kraftwerk allgemein'!$F$16+$F35,
('2.5 CAPEX'!$J38+SUM(OFFSET('2.5 CAPEX'!O38,0,-MIN(MAX($F35-1-('2.1 Kraftwerk allgemein'!$F$16-'1.1 Allgemein'!$I$22+1),0),COLUMN(A35)-1-('2.1 Kraftwerk allgemein'!$F$16-'1.1 Allgemein'!$I$22+1)),1,MIN(MAX($F35-('2.1 Kraftwerk allgemein'!$F$16-'1.1 Allgemein'!$I$22+1),1),COLUMN(A35)-('2.1 Kraftwerk allgemein'!$F$16-'1.1 Allgemein'!$I$22+1)))))/$F35,
SUM(OFFSET('2.5 CAPEX'!O38,0,-MIN($F35-1,COLUMN(A35)-1),1,MIN($F35,COLUMN(A35))))/$F35)))))))</f>
        <v/>
      </c>
      <c r="K35" s="199" t="str">
        <f ca="1">IF('2.1 Kraftwerk allgemein'!$F$15&lt;'1.1 Allgemein'!$I$22,
IF(OR(ISNUMBER($D35)=FALSE,$F35=""),"",
IF(AND('2.5 CAPEX'!$L38&lt;&gt;"x",'2.5 CAPEX'!$M38&lt;&gt;"x"),0,
IF($F35=0,0,
IF(K$4&lt;'2.1 Kraftwerk allgemein'!$F$16,0,
IF(K$4='2.1 Kraftwerk allgemein'!$F$16,'2.5 CAPEX'!$J38/$F35,
IF(K$4&lt;'2.1 Kraftwerk allgemein'!$F$16+$F35,
('2.5 CAPEX'!$J38+SUM(OFFSET('2.5 CAPEX'!P38,0,-MIN(MAX($F35-1-('2.1 Kraftwerk allgemein'!$F$16-'2.1 Kraftwerk allgemein'!$F$15+1),0),COLUMN(B35)-1-('2.1 Kraftwerk allgemein'!$F$16-'2.1 Kraftwerk allgemein'!$F$15+1)),1,MIN(MAX($F35-('2.1 Kraftwerk allgemein'!$F$16-'2.1 Kraftwerk allgemein'!$F$15+1),1),COLUMN(B35)-('2.1 Kraftwerk allgemein'!$F$16-'2.1 Kraftwerk allgemein'!$F$15+1)))))/$F35,
SUM(OFFSET('2.5 CAPEX'!P38,0,-MIN($F35-1,COLUMN(B35)-1),1,MIN($F35,COLUMN(B35))))/$F35)))))),
IF(OR(ISNUMBER($D35)=FALSE,$F35=""),"",
IF(AND('2.5 CAPEX'!$L38&lt;&gt;"x",'2.5 CAPEX'!$M38&lt;&gt;"x"),0,
IF($F35=0,0,
IF(K$4&lt;'2.1 Kraftwerk allgemein'!$F$16,0,
IF(K$4='2.1 Kraftwerk allgemein'!$F$16,'2.5 CAPEX'!$J38/$F35,
IF(K$4&lt;'2.1 Kraftwerk allgemein'!$F$16+$F35,
('2.5 CAPEX'!$J38+SUM(OFFSET('2.5 CAPEX'!P38,0,-MIN(MAX($F35-1-('2.1 Kraftwerk allgemein'!$F$16-'1.1 Allgemein'!$I$22+1),0),COLUMN(B35)-1-('2.1 Kraftwerk allgemein'!$F$16-'1.1 Allgemein'!$I$22+1)),1,MIN(MAX($F35-('2.1 Kraftwerk allgemein'!$F$16-'1.1 Allgemein'!$I$22+1),1),COLUMN(B35)-('2.1 Kraftwerk allgemein'!$F$16-'1.1 Allgemein'!$I$22+1)))))/$F35,
SUM(OFFSET('2.5 CAPEX'!P38,0,-MIN($F35-1,COLUMN(B35)-1),1,MIN($F35,COLUMN(B35))))/$F35)))))))</f>
        <v/>
      </c>
      <c r="L35" s="199" t="str">
        <f ca="1">IF('2.1 Kraftwerk allgemein'!$F$15&lt;'1.1 Allgemein'!$I$22,
IF(OR(ISNUMBER($D35)=FALSE,$F35=""),"",
IF(AND('2.5 CAPEX'!$L38&lt;&gt;"x",'2.5 CAPEX'!$M38&lt;&gt;"x"),0,
IF($F35=0,0,
IF(L$4&lt;'2.1 Kraftwerk allgemein'!$F$16,0,
IF(L$4='2.1 Kraftwerk allgemein'!$F$16,'2.5 CAPEX'!$J38/$F35,
IF(L$4&lt;'2.1 Kraftwerk allgemein'!$F$16+$F35,
('2.5 CAPEX'!$J38+SUM(OFFSET('2.5 CAPEX'!Q38,0,-MIN(MAX($F35-1-('2.1 Kraftwerk allgemein'!$F$16-'2.1 Kraftwerk allgemein'!$F$15+1),0),COLUMN(C35)-1-('2.1 Kraftwerk allgemein'!$F$16-'2.1 Kraftwerk allgemein'!$F$15+1)),1,MIN(MAX($F35-('2.1 Kraftwerk allgemein'!$F$16-'2.1 Kraftwerk allgemein'!$F$15+1),1),COLUMN(C35)-('2.1 Kraftwerk allgemein'!$F$16-'2.1 Kraftwerk allgemein'!$F$15+1)))))/$F35,
SUM(OFFSET('2.5 CAPEX'!Q38,0,-MIN($F35-1,COLUMN(C35)-1),1,MIN($F35,COLUMN(C35))))/$F35)))))),
IF(OR(ISNUMBER($D35)=FALSE,$F35=""),"",
IF(AND('2.5 CAPEX'!$L38&lt;&gt;"x",'2.5 CAPEX'!$M38&lt;&gt;"x"),0,
IF($F35=0,0,
IF(L$4&lt;'2.1 Kraftwerk allgemein'!$F$16,0,
IF(L$4='2.1 Kraftwerk allgemein'!$F$16,'2.5 CAPEX'!$J38/$F35,
IF(L$4&lt;'2.1 Kraftwerk allgemein'!$F$16+$F35,
('2.5 CAPEX'!$J38+SUM(OFFSET('2.5 CAPEX'!Q38,0,-MIN(MAX($F35-1-('2.1 Kraftwerk allgemein'!$F$16-'1.1 Allgemein'!$I$22+1),0),COLUMN(C35)-1-('2.1 Kraftwerk allgemein'!$F$16-'1.1 Allgemein'!$I$22+1)),1,MIN(MAX($F35-('2.1 Kraftwerk allgemein'!$F$16-'1.1 Allgemein'!$I$22+1),1),COLUMN(C35)-('2.1 Kraftwerk allgemein'!$F$16-'1.1 Allgemein'!$I$22+1)))))/$F35,
SUM(OFFSET('2.5 CAPEX'!Q38,0,-MIN($F35-1,COLUMN(C35)-1),1,MIN($F35,COLUMN(C35))))/$F35)))))))</f>
        <v/>
      </c>
      <c r="M35" s="199" t="str">
        <f ca="1">IF('2.1 Kraftwerk allgemein'!$F$15&lt;'1.1 Allgemein'!$I$22,
IF(OR(ISNUMBER($D35)=FALSE,$F35=""),"",
IF(AND('2.5 CAPEX'!$L38&lt;&gt;"x",'2.5 CAPEX'!$M38&lt;&gt;"x"),0,
IF($F35=0,0,
IF(M$4&lt;'2.1 Kraftwerk allgemein'!$F$16,0,
IF(M$4='2.1 Kraftwerk allgemein'!$F$16,'2.5 CAPEX'!$J38/$F35,
IF(M$4&lt;'2.1 Kraftwerk allgemein'!$F$16+$F35,
('2.5 CAPEX'!$J38+SUM(OFFSET('2.5 CAPEX'!R38,0,-MIN(MAX($F35-1-('2.1 Kraftwerk allgemein'!$F$16-'2.1 Kraftwerk allgemein'!$F$15+1),0),COLUMN(D35)-1-('2.1 Kraftwerk allgemein'!$F$16-'2.1 Kraftwerk allgemein'!$F$15+1)),1,MIN(MAX($F35-('2.1 Kraftwerk allgemein'!$F$16-'2.1 Kraftwerk allgemein'!$F$15+1),1),COLUMN(D35)-('2.1 Kraftwerk allgemein'!$F$16-'2.1 Kraftwerk allgemein'!$F$15+1)))))/$F35,
SUM(OFFSET('2.5 CAPEX'!R38,0,-MIN($F35-1,COLUMN(D35)-1),1,MIN($F35,COLUMN(D35))))/$F35)))))),
IF(OR(ISNUMBER($D35)=FALSE,$F35=""),"",
IF(AND('2.5 CAPEX'!$L38&lt;&gt;"x",'2.5 CAPEX'!$M38&lt;&gt;"x"),0,
IF($F35=0,0,
IF(M$4&lt;'2.1 Kraftwerk allgemein'!$F$16,0,
IF(M$4='2.1 Kraftwerk allgemein'!$F$16,'2.5 CAPEX'!$J38/$F35,
IF(M$4&lt;'2.1 Kraftwerk allgemein'!$F$16+$F35,
('2.5 CAPEX'!$J38+SUM(OFFSET('2.5 CAPEX'!R38,0,-MIN(MAX($F35-1-('2.1 Kraftwerk allgemein'!$F$16-'1.1 Allgemein'!$I$22+1),0),COLUMN(D35)-1-('2.1 Kraftwerk allgemein'!$F$16-'1.1 Allgemein'!$I$22+1)),1,MIN(MAX($F35-('2.1 Kraftwerk allgemein'!$F$16-'1.1 Allgemein'!$I$22+1),1),COLUMN(D35)-('2.1 Kraftwerk allgemein'!$F$16-'1.1 Allgemein'!$I$22+1)))))/$F35,
SUM(OFFSET('2.5 CAPEX'!R38,0,-MIN($F35-1,COLUMN(D35)-1),1,MIN($F35,COLUMN(D35))))/$F35)))))))</f>
        <v/>
      </c>
      <c r="N35" s="199" t="str">
        <f ca="1">IF('2.1 Kraftwerk allgemein'!$F$15&lt;'1.1 Allgemein'!$I$22,
IF(OR(ISNUMBER($D35)=FALSE,$F35=""),"",
IF(AND('2.5 CAPEX'!$L38&lt;&gt;"x",'2.5 CAPEX'!$M38&lt;&gt;"x"),0,
IF($F35=0,0,
IF(N$4&lt;'2.1 Kraftwerk allgemein'!$F$16,0,
IF(N$4='2.1 Kraftwerk allgemein'!$F$16,'2.5 CAPEX'!$J38/$F35,
IF(N$4&lt;'2.1 Kraftwerk allgemein'!$F$16+$F35,
('2.5 CAPEX'!$J38+SUM(OFFSET('2.5 CAPEX'!S38,0,-MIN(MAX($F35-1-('2.1 Kraftwerk allgemein'!$F$16-'2.1 Kraftwerk allgemein'!$F$15+1),0),COLUMN(E35)-1-('2.1 Kraftwerk allgemein'!$F$16-'2.1 Kraftwerk allgemein'!$F$15+1)),1,MIN(MAX($F35-('2.1 Kraftwerk allgemein'!$F$16-'2.1 Kraftwerk allgemein'!$F$15+1),1),COLUMN(E35)-('2.1 Kraftwerk allgemein'!$F$16-'2.1 Kraftwerk allgemein'!$F$15+1)))))/$F35,
SUM(OFFSET('2.5 CAPEX'!S38,0,-MIN($F35-1,COLUMN(E35)-1),1,MIN($F35,COLUMN(E35))))/$F35)))))),
IF(OR(ISNUMBER($D35)=FALSE,$F35=""),"",
IF(AND('2.5 CAPEX'!$L38&lt;&gt;"x",'2.5 CAPEX'!$M38&lt;&gt;"x"),0,
IF($F35=0,0,
IF(N$4&lt;'2.1 Kraftwerk allgemein'!$F$16,0,
IF(N$4='2.1 Kraftwerk allgemein'!$F$16,'2.5 CAPEX'!$J38/$F35,
IF(N$4&lt;'2.1 Kraftwerk allgemein'!$F$16+$F35,
('2.5 CAPEX'!$J38+SUM(OFFSET('2.5 CAPEX'!S38,0,-MIN(MAX($F35-1-('2.1 Kraftwerk allgemein'!$F$16-'1.1 Allgemein'!$I$22+1),0),COLUMN(E35)-1-('2.1 Kraftwerk allgemein'!$F$16-'1.1 Allgemein'!$I$22+1)),1,MIN(MAX($F35-('2.1 Kraftwerk allgemein'!$F$16-'1.1 Allgemein'!$I$22+1),1),COLUMN(E35)-('2.1 Kraftwerk allgemein'!$F$16-'1.1 Allgemein'!$I$22+1)))))/$F35,
SUM(OFFSET('2.5 CAPEX'!S38,0,-MIN($F35-1,COLUMN(E35)-1),1,MIN($F35,COLUMN(E35))))/$F35)))))))</f>
        <v/>
      </c>
      <c r="O35" s="199" t="str">
        <f ca="1">IF('2.1 Kraftwerk allgemein'!$F$15&lt;'1.1 Allgemein'!$I$22,
IF(OR(ISNUMBER($D35)=FALSE,$F35=""),"",
IF(AND('2.5 CAPEX'!$L38&lt;&gt;"x",'2.5 CAPEX'!$M38&lt;&gt;"x"),0,
IF($F35=0,0,
IF(O$4&lt;'2.1 Kraftwerk allgemein'!$F$16,0,
IF(O$4='2.1 Kraftwerk allgemein'!$F$16,'2.5 CAPEX'!$J38/$F35,
IF(O$4&lt;'2.1 Kraftwerk allgemein'!$F$16+$F35,
('2.5 CAPEX'!$J38+SUM(OFFSET('2.5 CAPEX'!T38,0,-MIN(MAX($F35-1-('2.1 Kraftwerk allgemein'!$F$16-'2.1 Kraftwerk allgemein'!$F$15+1),0),COLUMN(F35)-1-('2.1 Kraftwerk allgemein'!$F$16-'2.1 Kraftwerk allgemein'!$F$15+1)),1,MIN(MAX($F35-('2.1 Kraftwerk allgemein'!$F$16-'2.1 Kraftwerk allgemein'!$F$15+1),1),COLUMN(F35)-('2.1 Kraftwerk allgemein'!$F$16-'2.1 Kraftwerk allgemein'!$F$15+1)))))/$F35,
SUM(OFFSET('2.5 CAPEX'!T38,0,-MIN($F35-1,COLUMN(F35)-1),1,MIN($F35,COLUMN(F35))))/$F35)))))),
IF(OR(ISNUMBER($D35)=FALSE,$F35=""),"",
IF(AND('2.5 CAPEX'!$L38&lt;&gt;"x",'2.5 CAPEX'!$M38&lt;&gt;"x"),0,
IF($F35=0,0,
IF(O$4&lt;'2.1 Kraftwerk allgemein'!$F$16,0,
IF(O$4='2.1 Kraftwerk allgemein'!$F$16,'2.5 CAPEX'!$J38/$F35,
IF(O$4&lt;'2.1 Kraftwerk allgemein'!$F$16+$F35,
('2.5 CAPEX'!$J38+SUM(OFFSET('2.5 CAPEX'!T38,0,-MIN(MAX($F35-1-('2.1 Kraftwerk allgemein'!$F$16-'1.1 Allgemein'!$I$22+1),0),COLUMN(F35)-1-('2.1 Kraftwerk allgemein'!$F$16-'1.1 Allgemein'!$I$22+1)),1,MIN(MAX($F35-('2.1 Kraftwerk allgemein'!$F$16-'1.1 Allgemein'!$I$22+1),1),COLUMN(F35)-('2.1 Kraftwerk allgemein'!$F$16-'1.1 Allgemein'!$I$22+1)))))/$F35,
SUM(OFFSET('2.5 CAPEX'!T38,0,-MIN($F35-1,COLUMN(F35)-1),1,MIN($F35,COLUMN(F35))))/$F35)))))))</f>
        <v/>
      </c>
      <c r="P35" s="199" t="str">
        <f ca="1">IF('2.1 Kraftwerk allgemein'!$F$15&lt;'1.1 Allgemein'!$I$22,
IF(OR(ISNUMBER($D35)=FALSE,$F35=""),"",
IF(AND('2.5 CAPEX'!$L38&lt;&gt;"x",'2.5 CAPEX'!$M38&lt;&gt;"x"),0,
IF($F35=0,0,
IF(P$4&lt;'2.1 Kraftwerk allgemein'!$F$16,0,
IF(P$4='2.1 Kraftwerk allgemein'!$F$16,'2.5 CAPEX'!$J38/$F35,
IF(P$4&lt;'2.1 Kraftwerk allgemein'!$F$16+$F35,
('2.5 CAPEX'!$J38+SUM(OFFSET('2.5 CAPEX'!U38,0,-MIN(MAX($F35-1-('2.1 Kraftwerk allgemein'!$F$16-'2.1 Kraftwerk allgemein'!$F$15+1),0),COLUMN(G35)-1-('2.1 Kraftwerk allgemein'!$F$16-'2.1 Kraftwerk allgemein'!$F$15+1)),1,MIN(MAX($F35-('2.1 Kraftwerk allgemein'!$F$16-'2.1 Kraftwerk allgemein'!$F$15+1),1),COLUMN(G35)-('2.1 Kraftwerk allgemein'!$F$16-'2.1 Kraftwerk allgemein'!$F$15+1)))))/$F35,
SUM(OFFSET('2.5 CAPEX'!U38,0,-MIN($F35-1,COLUMN(G35)-1),1,MIN($F35,COLUMN(G35))))/$F35)))))),
IF(OR(ISNUMBER($D35)=FALSE,$F35=""),"",
IF(AND('2.5 CAPEX'!$L38&lt;&gt;"x",'2.5 CAPEX'!$M38&lt;&gt;"x"),0,
IF($F35=0,0,
IF(P$4&lt;'2.1 Kraftwerk allgemein'!$F$16,0,
IF(P$4='2.1 Kraftwerk allgemein'!$F$16,'2.5 CAPEX'!$J38/$F35,
IF(P$4&lt;'2.1 Kraftwerk allgemein'!$F$16+$F35,
('2.5 CAPEX'!$J38+SUM(OFFSET('2.5 CAPEX'!U38,0,-MIN(MAX($F35-1-('2.1 Kraftwerk allgemein'!$F$16-'1.1 Allgemein'!$I$22+1),0),COLUMN(G35)-1-('2.1 Kraftwerk allgemein'!$F$16-'1.1 Allgemein'!$I$22+1)),1,MIN(MAX($F35-('2.1 Kraftwerk allgemein'!$F$16-'1.1 Allgemein'!$I$22+1),1),COLUMN(G35)-('2.1 Kraftwerk allgemein'!$F$16-'1.1 Allgemein'!$I$22+1)))))/$F35,
SUM(OFFSET('2.5 CAPEX'!U38,0,-MIN($F35-1,COLUMN(G35)-1),1,MIN($F35,COLUMN(G35))))/$F35)))))))</f>
        <v/>
      </c>
      <c r="Q35" s="199" t="str">
        <f ca="1">IF('2.1 Kraftwerk allgemein'!$F$15&lt;'1.1 Allgemein'!$I$22,
IF(OR(ISNUMBER($D35)=FALSE,$F35=""),"",
IF(AND('2.5 CAPEX'!$L38&lt;&gt;"x",'2.5 CAPEX'!$M38&lt;&gt;"x"),0,
IF($F35=0,0,
IF(Q$4&lt;'2.1 Kraftwerk allgemein'!$F$16,0,
IF(Q$4='2.1 Kraftwerk allgemein'!$F$16,'2.5 CAPEX'!$J38/$F35,
IF(Q$4&lt;'2.1 Kraftwerk allgemein'!$F$16+$F35,
('2.5 CAPEX'!$J38+SUM(OFFSET('2.5 CAPEX'!V38,0,-MIN(MAX($F35-1-('2.1 Kraftwerk allgemein'!$F$16-'2.1 Kraftwerk allgemein'!$F$15+1),0),COLUMN(H35)-1-('2.1 Kraftwerk allgemein'!$F$16-'2.1 Kraftwerk allgemein'!$F$15+1)),1,MIN(MAX($F35-('2.1 Kraftwerk allgemein'!$F$16-'2.1 Kraftwerk allgemein'!$F$15+1),1),COLUMN(H35)-('2.1 Kraftwerk allgemein'!$F$16-'2.1 Kraftwerk allgemein'!$F$15+1)))))/$F35,
SUM(OFFSET('2.5 CAPEX'!V38,0,-MIN($F35-1,COLUMN(H35)-1),1,MIN($F35,COLUMN(H35))))/$F35)))))),
IF(OR(ISNUMBER($D35)=FALSE,$F35=""),"",
IF(AND('2.5 CAPEX'!$L38&lt;&gt;"x",'2.5 CAPEX'!$M38&lt;&gt;"x"),0,
IF($F35=0,0,
IF(Q$4&lt;'2.1 Kraftwerk allgemein'!$F$16,0,
IF(Q$4='2.1 Kraftwerk allgemein'!$F$16,'2.5 CAPEX'!$J38/$F35,
IF(Q$4&lt;'2.1 Kraftwerk allgemein'!$F$16+$F35,
('2.5 CAPEX'!$J38+SUM(OFFSET('2.5 CAPEX'!V38,0,-MIN(MAX($F35-1-('2.1 Kraftwerk allgemein'!$F$16-'1.1 Allgemein'!$I$22+1),0),COLUMN(H35)-1-('2.1 Kraftwerk allgemein'!$F$16-'1.1 Allgemein'!$I$22+1)),1,MIN(MAX($F35-('2.1 Kraftwerk allgemein'!$F$16-'1.1 Allgemein'!$I$22+1),1),COLUMN(H35)-('2.1 Kraftwerk allgemein'!$F$16-'1.1 Allgemein'!$I$22+1)))))/$F35,
SUM(OFFSET('2.5 CAPEX'!V38,0,-MIN($F35-1,COLUMN(H35)-1),1,MIN($F35,COLUMN(H35))))/$F35)))))))</f>
        <v/>
      </c>
      <c r="R35" s="199" t="str">
        <f ca="1">IF('2.1 Kraftwerk allgemein'!$F$15&lt;'1.1 Allgemein'!$I$22,
IF(OR(ISNUMBER($D35)=FALSE,$F35=""),"",
IF(AND('2.5 CAPEX'!$L38&lt;&gt;"x",'2.5 CAPEX'!$M38&lt;&gt;"x"),0,
IF($F35=0,0,
IF(R$4&lt;'2.1 Kraftwerk allgemein'!$F$16,0,
IF(R$4='2.1 Kraftwerk allgemein'!$F$16,'2.5 CAPEX'!$J38/$F35,
IF(R$4&lt;'2.1 Kraftwerk allgemein'!$F$16+$F35,
('2.5 CAPEX'!$J38+SUM(OFFSET('2.5 CAPEX'!W38,0,-MIN(MAX($F35-1-('2.1 Kraftwerk allgemein'!$F$16-'2.1 Kraftwerk allgemein'!$F$15+1),0),COLUMN(I35)-1-('2.1 Kraftwerk allgemein'!$F$16-'2.1 Kraftwerk allgemein'!$F$15+1)),1,MIN(MAX($F35-('2.1 Kraftwerk allgemein'!$F$16-'2.1 Kraftwerk allgemein'!$F$15+1),1),COLUMN(I35)-('2.1 Kraftwerk allgemein'!$F$16-'2.1 Kraftwerk allgemein'!$F$15+1)))))/$F35,
SUM(OFFSET('2.5 CAPEX'!W38,0,-MIN($F35-1,COLUMN(I35)-1),1,MIN($F35,COLUMN(I35))))/$F35)))))),
IF(OR(ISNUMBER($D35)=FALSE,$F35=""),"",
IF(AND('2.5 CAPEX'!$L38&lt;&gt;"x",'2.5 CAPEX'!$M38&lt;&gt;"x"),0,
IF($F35=0,0,
IF(R$4&lt;'2.1 Kraftwerk allgemein'!$F$16,0,
IF(R$4='2.1 Kraftwerk allgemein'!$F$16,'2.5 CAPEX'!$J38/$F35,
IF(R$4&lt;'2.1 Kraftwerk allgemein'!$F$16+$F35,
('2.5 CAPEX'!$J38+SUM(OFFSET('2.5 CAPEX'!W38,0,-MIN(MAX($F35-1-('2.1 Kraftwerk allgemein'!$F$16-'1.1 Allgemein'!$I$22+1),0),COLUMN(I35)-1-('2.1 Kraftwerk allgemein'!$F$16-'1.1 Allgemein'!$I$22+1)),1,MIN(MAX($F35-('2.1 Kraftwerk allgemein'!$F$16-'1.1 Allgemein'!$I$22+1),1),COLUMN(I35)-('2.1 Kraftwerk allgemein'!$F$16-'1.1 Allgemein'!$I$22+1)))))/$F35,
SUM(OFFSET('2.5 CAPEX'!W38,0,-MIN($F35-1,COLUMN(I35)-1),1,MIN($F35,COLUMN(I35))))/$F35)))))))</f>
        <v/>
      </c>
      <c r="S35" s="199" t="str">
        <f ca="1">IF('2.1 Kraftwerk allgemein'!$F$15&lt;'1.1 Allgemein'!$I$22,
IF(OR(ISNUMBER($D35)=FALSE,$F35=""),"",
IF(AND('2.5 CAPEX'!$L38&lt;&gt;"x",'2.5 CAPEX'!$M38&lt;&gt;"x"),0,
IF($F35=0,0,
IF(S$4&lt;'2.1 Kraftwerk allgemein'!$F$16,0,
IF(S$4='2.1 Kraftwerk allgemein'!$F$16,'2.5 CAPEX'!$J38/$F35,
IF(S$4&lt;'2.1 Kraftwerk allgemein'!$F$16+$F35,
('2.5 CAPEX'!$J38+SUM(OFFSET('2.5 CAPEX'!X38,0,-MIN(MAX($F35-1-('2.1 Kraftwerk allgemein'!$F$16-'2.1 Kraftwerk allgemein'!$F$15+1),0),COLUMN(J35)-1-('2.1 Kraftwerk allgemein'!$F$16-'2.1 Kraftwerk allgemein'!$F$15+1)),1,MIN(MAX($F35-('2.1 Kraftwerk allgemein'!$F$16-'2.1 Kraftwerk allgemein'!$F$15+1),1),COLUMN(J35)-('2.1 Kraftwerk allgemein'!$F$16-'2.1 Kraftwerk allgemein'!$F$15+1)))))/$F35,
SUM(OFFSET('2.5 CAPEX'!X38,0,-MIN($F35-1,COLUMN(J35)-1),1,MIN($F35,COLUMN(J35))))/$F35)))))),
IF(OR(ISNUMBER($D35)=FALSE,$F35=""),"",
IF(AND('2.5 CAPEX'!$L38&lt;&gt;"x",'2.5 CAPEX'!$M38&lt;&gt;"x"),0,
IF($F35=0,0,
IF(S$4&lt;'2.1 Kraftwerk allgemein'!$F$16,0,
IF(S$4='2.1 Kraftwerk allgemein'!$F$16,'2.5 CAPEX'!$J38/$F35,
IF(S$4&lt;'2.1 Kraftwerk allgemein'!$F$16+$F35,
('2.5 CAPEX'!$J38+SUM(OFFSET('2.5 CAPEX'!X38,0,-MIN(MAX($F35-1-('2.1 Kraftwerk allgemein'!$F$16-'1.1 Allgemein'!$I$22+1),0),COLUMN(J35)-1-('2.1 Kraftwerk allgemein'!$F$16-'1.1 Allgemein'!$I$22+1)),1,MIN(MAX($F35-('2.1 Kraftwerk allgemein'!$F$16-'1.1 Allgemein'!$I$22+1),1),COLUMN(J35)-('2.1 Kraftwerk allgemein'!$F$16-'1.1 Allgemein'!$I$22+1)))))/$F35,
SUM(OFFSET('2.5 CAPEX'!X38,0,-MIN($F35-1,COLUMN(J35)-1),1,MIN($F35,COLUMN(J35))))/$F35)))))))</f>
        <v/>
      </c>
      <c r="T35" s="199" t="str">
        <f ca="1">IF('2.1 Kraftwerk allgemein'!$F$15&lt;'1.1 Allgemein'!$I$22,
IF(OR(ISNUMBER($D35)=FALSE,$F35=""),"",
IF(AND('2.5 CAPEX'!$L38&lt;&gt;"x",'2.5 CAPEX'!$M38&lt;&gt;"x"),0,
IF($F35=0,0,
IF(T$4&lt;'2.1 Kraftwerk allgemein'!$F$16,0,
IF(T$4='2.1 Kraftwerk allgemein'!$F$16,'2.5 CAPEX'!$J38/$F35,
IF(T$4&lt;'2.1 Kraftwerk allgemein'!$F$16+$F35,
('2.5 CAPEX'!$J38+SUM(OFFSET('2.5 CAPEX'!Y38,0,-MIN(MAX($F35-1-('2.1 Kraftwerk allgemein'!$F$16-'2.1 Kraftwerk allgemein'!$F$15+1),0),COLUMN(K35)-1-('2.1 Kraftwerk allgemein'!$F$16-'2.1 Kraftwerk allgemein'!$F$15+1)),1,MIN(MAX($F35-('2.1 Kraftwerk allgemein'!$F$16-'2.1 Kraftwerk allgemein'!$F$15+1),1),COLUMN(K35)-('2.1 Kraftwerk allgemein'!$F$16-'2.1 Kraftwerk allgemein'!$F$15+1)))))/$F35,
SUM(OFFSET('2.5 CAPEX'!Y38,0,-MIN($F35-1,COLUMN(K35)-1),1,MIN($F35,COLUMN(K35))))/$F35)))))),
IF(OR(ISNUMBER($D35)=FALSE,$F35=""),"",
IF(AND('2.5 CAPEX'!$L38&lt;&gt;"x",'2.5 CAPEX'!$M38&lt;&gt;"x"),0,
IF($F35=0,0,
IF(T$4&lt;'2.1 Kraftwerk allgemein'!$F$16,0,
IF(T$4='2.1 Kraftwerk allgemein'!$F$16,'2.5 CAPEX'!$J38/$F35,
IF(T$4&lt;'2.1 Kraftwerk allgemein'!$F$16+$F35,
('2.5 CAPEX'!$J38+SUM(OFFSET('2.5 CAPEX'!Y38,0,-MIN(MAX($F35-1-('2.1 Kraftwerk allgemein'!$F$16-'1.1 Allgemein'!$I$22+1),0),COLUMN(K35)-1-('2.1 Kraftwerk allgemein'!$F$16-'1.1 Allgemein'!$I$22+1)),1,MIN(MAX($F35-('2.1 Kraftwerk allgemein'!$F$16-'1.1 Allgemein'!$I$22+1),1),COLUMN(K35)-('2.1 Kraftwerk allgemein'!$F$16-'1.1 Allgemein'!$I$22+1)))))/$F35,
SUM(OFFSET('2.5 CAPEX'!Y38,0,-MIN($F35-1,COLUMN(K35)-1),1,MIN($F35,COLUMN(K35))))/$F35)))))))</f>
        <v/>
      </c>
      <c r="U35" s="199" t="str">
        <f ca="1">IF('2.1 Kraftwerk allgemein'!$F$15&lt;'1.1 Allgemein'!$I$22,
IF(OR(ISNUMBER($D35)=FALSE,$F35=""),"",
IF(AND('2.5 CAPEX'!$L38&lt;&gt;"x",'2.5 CAPEX'!$M38&lt;&gt;"x"),0,
IF($F35=0,0,
IF(U$4&lt;'2.1 Kraftwerk allgemein'!$F$16,0,
IF(U$4='2.1 Kraftwerk allgemein'!$F$16,'2.5 CAPEX'!$J38/$F35,
IF(U$4&lt;'2.1 Kraftwerk allgemein'!$F$16+$F35,
('2.5 CAPEX'!$J38+SUM(OFFSET('2.5 CAPEX'!Z38,0,-MIN(MAX($F35-1-('2.1 Kraftwerk allgemein'!$F$16-'2.1 Kraftwerk allgemein'!$F$15+1),0),COLUMN(L35)-1-('2.1 Kraftwerk allgemein'!$F$16-'2.1 Kraftwerk allgemein'!$F$15+1)),1,MIN(MAX($F35-('2.1 Kraftwerk allgemein'!$F$16-'2.1 Kraftwerk allgemein'!$F$15+1),1),COLUMN(L35)-('2.1 Kraftwerk allgemein'!$F$16-'2.1 Kraftwerk allgemein'!$F$15+1)))))/$F35,
SUM(OFFSET('2.5 CAPEX'!Z38,0,-MIN($F35-1,COLUMN(L35)-1),1,MIN($F35,COLUMN(L35))))/$F35)))))),
IF(OR(ISNUMBER($D35)=FALSE,$F35=""),"",
IF(AND('2.5 CAPEX'!$L38&lt;&gt;"x",'2.5 CAPEX'!$M38&lt;&gt;"x"),0,
IF($F35=0,0,
IF(U$4&lt;'2.1 Kraftwerk allgemein'!$F$16,0,
IF(U$4='2.1 Kraftwerk allgemein'!$F$16,'2.5 CAPEX'!$J38/$F35,
IF(U$4&lt;'2.1 Kraftwerk allgemein'!$F$16+$F35,
('2.5 CAPEX'!$J38+SUM(OFFSET('2.5 CAPEX'!Z38,0,-MIN(MAX($F35-1-('2.1 Kraftwerk allgemein'!$F$16-'1.1 Allgemein'!$I$22+1),0),COLUMN(L35)-1-('2.1 Kraftwerk allgemein'!$F$16-'1.1 Allgemein'!$I$22+1)),1,MIN(MAX($F35-('2.1 Kraftwerk allgemein'!$F$16-'1.1 Allgemein'!$I$22+1),1),COLUMN(L35)-('2.1 Kraftwerk allgemein'!$F$16-'1.1 Allgemein'!$I$22+1)))))/$F35,
SUM(OFFSET('2.5 CAPEX'!Z38,0,-MIN($F35-1,COLUMN(L35)-1),1,MIN($F35,COLUMN(L35))))/$F35)))))))</f>
        <v/>
      </c>
      <c r="V35" s="199" t="str">
        <f ca="1">IF('2.1 Kraftwerk allgemein'!$F$15&lt;'1.1 Allgemein'!$I$22,
IF(OR(ISNUMBER($D35)=FALSE,$F35=""),"",
IF(AND('2.5 CAPEX'!$L38&lt;&gt;"x",'2.5 CAPEX'!$M38&lt;&gt;"x"),0,
IF($F35=0,0,
IF(V$4&lt;'2.1 Kraftwerk allgemein'!$F$16,0,
IF(V$4='2.1 Kraftwerk allgemein'!$F$16,'2.5 CAPEX'!$J38/$F35,
IF(V$4&lt;'2.1 Kraftwerk allgemein'!$F$16+$F35,
('2.5 CAPEX'!$J38+SUM(OFFSET('2.5 CAPEX'!AA38,0,-MIN(MAX($F35-1-('2.1 Kraftwerk allgemein'!$F$16-'2.1 Kraftwerk allgemein'!$F$15+1),0),COLUMN(M35)-1-('2.1 Kraftwerk allgemein'!$F$16-'2.1 Kraftwerk allgemein'!$F$15+1)),1,MIN(MAX($F35-('2.1 Kraftwerk allgemein'!$F$16-'2.1 Kraftwerk allgemein'!$F$15+1),1),COLUMN(M35)-('2.1 Kraftwerk allgemein'!$F$16-'2.1 Kraftwerk allgemein'!$F$15+1)))))/$F35,
SUM(OFFSET('2.5 CAPEX'!AA38,0,-MIN($F35-1,COLUMN(M35)-1),1,MIN($F35,COLUMN(M35))))/$F35)))))),
IF(OR(ISNUMBER($D35)=FALSE,$F35=""),"",
IF(AND('2.5 CAPEX'!$L38&lt;&gt;"x",'2.5 CAPEX'!$M38&lt;&gt;"x"),0,
IF($F35=0,0,
IF(V$4&lt;'2.1 Kraftwerk allgemein'!$F$16,0,
IF(V$4='2.1 Kraftwerk allgemein'!$F$16,'2.5 CAPEX'!$J38/$F35,
IF(V$4&lt;'2.1 Kraftwerk allgemein'!$F$16+$F35,
('2.5 CAPEX'!$J38+SUM(OFFSET('2.5 CAPEX'!AA38,0,-MIN(MAX($F35-1-('2.1 Kraftwerk allgemein'!$F$16-'1.1 Allgemein'!$I$22+1),0),COLUMN(M35)-1-('2.1 Kraftwerk allgemein'!$F$16-'1.1 Allgemein'!$I$22+1)),1,MIN(MAX($F35-('2.1 Kraftwerk allgemein'!$F$16-'1.1 Allgemein'!$I$22+1),1),COLUMN(M35)-('2.1 Kraftwerk allgemein'!$F$16-'1.1 Allgemein'!$I$22+1)))))/$F35,
SUM(OFFSET('2.5 CAPEX'!AA38,0,-MIN($F35-1,COLUMN(M35)-1),1,MIN($F35,COLUMN(M35))))/$F35)))))))</f>
        <v/>
      </c>
      <c r="W35" s="199" t="str">
        <f ca="1">IF('2.1 Kraftwerk allgemein'!$F$15&lt;'1.1 Allgemein'!$I$22,
IF(OR(ISNUMBER($D35)=FALSE,$F35=""),"",
IF(AND('2.5 CAPEX'!$L38&lt;&gt;"x",'2.5 CAPEX'!$M38&lt;&gt;"x"),0,
IF($F35=0,0,
IF(W$4&lt;'2.1 Kraftwerk allgemein'!$F$16,0,
IF(W$4='2.1 Kraftwerk allgemein'!$F$16,'2.5 CAPEX'!$J38/$F35,
IF(W$4&lt;'2.1 Kraftwerk allgemein'!$F$16+$F35,
('2.5 CAPEX'!$J38+SUM(OFFSET('2.5 CAPEX'!AB38,0,-MIN(MAX($F35-1-('2.1 Kraftwerk allgemein'!$F$16-'2.1 Kraftwerk allgemein'!$F$15+1),0),COLUMN(N35)-1-('2.1 Kraftwerk allgemein'!$F$16-'2.1 Kraftwerk allgemein'!$F$15+1)),1,MIN(MAX($F35-('2.1 Kraftwerk allgemein'!$F$16-'2.1 Kraftwerk allgemein'!$F$15+1),1),COLUMN(N35)-('2.1 Kraftwerk allgemein'!$F$16-'2.1 Kraftwerk allgemein'!$F$15+1)))))/$F35,
SUM(OFFSET('2.5 CAPEX'!AB38,0,-MIN($F35-1,COLUMN(N35)-1),1,MIN($F35,COLUMN(N35))))/$F35)))))),
IF(OR(ISNUMBER($D35)=FALSE,$F35=""),"",
IF(AND('2.5 CAPEX'!$L38&lt;&gt;"x",'2.5 CAPEX'!$M38&lt;&gt;"x"),0,
IF($F35=0,0,
IF(W$4&lt;'2.1 Kraftwerk allgemein'!$F$16,0,
IF(W$4='2.1 Kraftwerk allgemein'!$F$16,'2.5 CAPEX'!$J38/$F35,
IF(W$4&lt;'2.1 Kraftwerk allgemein'!$F$16+$F35,
('2.5 CAPEX'!$J38+SUM(OFFSET('2.5 CAPEX'!AB38,0,-MIN(MAX($F35-1-('2.1 Kraftwerk allgemein'!$F$16-'1.1 Allgemein'!$I$22+1),0),COLUMN(N35)-1-('2.1 Kraftwerk allgemein'!$F$16-'1.1 Allgemein'!$I$22+1)),1,MIN(MAX($F35-('2.1 Kraftwerk allgemein'!$F$16-'1.1 Allgemein'!$I$22+1),1),COLUMN(N35)-('2.1 Kraftwerk allgemein'!$F$16-'1.1 Allgemein'!$I$22+1)))))/$F35,
SUM(OFFSET('2.5 CAPEX'!AB38,0,-MIN($F35-1,COLUMN(N35)-1),1,MIN($F35,COLUMN(N35))))/$F35)))))))</f>
        <v/>
      </c>
      <c r="X35" s="199" t="str">
        <f ca="1">IF('2.1 Kraftwerk allgemein'!$F$15&lt;'1.1 Allgemein'!$I$22,
IF(OR(ISNUMBER($D35)=FALSE,$F35=""),"",
IF(AND('2.5 CAPEX'!$L38&lt;&gt;"x",'2.5 CAPEX'!$M38&lt;&gt;"x"),0,
IF($F35=0,0,
IF(X$4&lt;'2.1 Kraftwerk allgemein'!$F$16,0,
IF(X$4='2.1 Kraftwerk allgemein'!$F$16,'2.5 CAPEX'!$J38/$F35,
IF(X$4&lt;'2.1 Kraftwerk allgemein'!$F$16+$F35,
('2.5 CAPEX'!$J38+SUM(OFFSET('2.5 CAPEX'!AC38,0,-MIN(MAX($F35-1-('2.1 Kraftwerk allgemein'!$F$16-'2.1 Kraftwerk allgemein'!$F$15+1),0),COLUMN(O35)-1-('2.1 Kraftwerk allgemein'!$F$16-'2.1 Kraftwerk allgemein'!$F$15+1)),1,MIN(MAX($F35-('2.1 Kraftwerk allgemein'!$F$16-'2.1 Kraftwerk allgemein'!$F$15+1),1),COLUMN(O35)-('2.1 Kraftwerk allgemein'!$F$16-'2.1 Kraftwerk allgemein'!$F$15+1)))))/$F35,
SUM(OFFSET('2.5 CAPEX'!AC38,0,-MIN($F35-1,COLUMN(O35)-1),1,MIN($F35,COLUMN(O35))))/$F35)))))),
IF(OR(ISNUMBER($D35)=FALSE,$F35=""),"",
IF(AND('2.5 CAPEX'!$L38&lt;&gt;"x",'2.5 CAPEX'!$M38&lt;&gt;"x"),0,
IF($F35=0,0,
IF(X$4&lt;'2.1 Kraftwerk allgemein'!$F$16,0,
IF(X$4='2.1 Kraftwerk allgemein'!$F$16,'2.5 CAPEX'!$J38/$F35,
IF(X$4&lt;'2.1 Kraftwerk allgemein'!$F$16+$F35,
('2.5 CAPEX'!$J38+SUM(OFFSET('2.5 CAPEX'!AC38,0,-MIN(MAX($F35-1-('2.1 Kraftwerk allgemein'!$F$16-'1.1 Allgemein'!$I$22+1),0),COLUMN(O35)-1-('2.1 Kraftwerk allgemein'!$F$16-'1.1 Allgemein'!$I$22+1)),1,MIN(MAX($F35-('2.1 Kraftwerk allgemein'!$F$16-'1.1 Allgemein'!$I$22+1),1),COLUMN(O35)-('2.1 Kraftwerk allgemein'!$F$16-'1.1 Allgemein'!$I$22+1)))))/$F35,
SUM(OFFSET('2.5 CAPEX'!AC38,0,-MIN($F35-1,COLUMN(O35)-1),1,MIN($F35,COLUMN(O35))))/$F35)))))))</f>
        <v/>
      </c>
      <c r="Y35" s="199" t="str">
        <f ca="1">IF('2.1 Kraftwerk allgemein'!$F$15&lt;'1.1 Allgemein'!$I$22,
IF(OR(ISNUMBER($D35)=FALSE,$F35=""),"",
IF(AND('2.5 CAPEX'!$L38&lt;&gt;"x",'2.5 CAPEX'!$M38&lt;&gt;"x"),0,
IF($F35=0,0,
IF(Y$4&lt;'2.1 Kraftwerk allgemein'!$F$16,0,
IF(Y$4='2.1 Kraftwerk allgemein'!$F$16,'2.5 CAPEX'!$J38/$F35,
IF(Y$4&lt;'2.1 Kraftwerk allgemein'!$F$16+$F35,
('2.5 CAPEX'!$J38+SUM(OFFSET('2.5 CAPEX'!AD38,0,-MIN(MAX($F35-1-('2.1 Kraftwerk allgemein'!$F$16-'2.1 Kraftwerk allgemein'!$F$15+1),0),COLUMN(P35)-1-('2.1 Kraftwerk allgemein'!$F$16-'2.1 Kraftwerk allgemein'!$F$15+1)),1,MIN(MAX($F35-('2.1 Kraftwerk allgemein'!$F$16-'2.1 Kraftwerk allgemein'!$F$15+1),1),COLUMN(P35)-('2.1 Kraftwerk allgemein'!$F$16-'2.1 Kraftwerk allgemein'!$F$15+1)))))/$F35,
SUM(OFFSET('2.5 CAPEX'!AD38,0,-MIN($F35-1,COLUMN(P35)-1),1,MIN($F35,COLUMN(P35))))/$F35)))))),
IF(OR(ISNUMBER($D35)=FALSE,$F35=""),"",
IF(AND('2.5 CAPEX'!$L38&lt;&gt;"x",'2.5 CAPEX'!$M38&lt;&gt;"x"),0,
IF($F35=0,0,
IF(Y$4&lt;'2.1 Kraftwerk allgemein'!$F$16,0,
IF(Y$4='2.1 Kraftwerk allgemein'!$F$16,'2.5 CAPEX'!$J38/$F35,
IF(Y$4&lt;'2.1 Kraftwerk allgemein'!$F$16+$F35,
('2.5 CAPEX'!$J38+SUM(OFFSET('2.5 CAPEX'!AD38,0,-MIN(MAX($F35-1-('2.1 Kraftwerk allgemein'!$F$16-'1.1 Allgemein'!$I$22+1),0),COLUMN(P35)-1-('2.1 Kraftwerk allgemein'!$F$16-'1.1 Allgemein'!$I$22+1)),1,MIN(MAX($F35-('2.1 Kraftwerk allgemein'!$F$16-'1.1 Allgemein'!$I$22+1),1),COLUMN(P35)-('2.1 Kraftwerk allgemein'!$F$16-'1.1 Allgemein'!$I$22+1)))))/$F35,
SUM(OFFSET('2.5 CAPEX'!AD38,0,-MIN($F35-1,COLUMN(P35)-1),1,MIN($F35,COLUMN(P35))))/$F35)))))))</f>
        <v/>
      </c>
      <c r="Z35" s="199" t="str">
        <f ca="1">IF('2.1 Kraftwerk allgemein'!$F$15&lt;'1.1 Allgemein'!$I$22,
IF(OR(ISNUMBER($D35)=FALSE,$F35=""),"",
IF(AND('2.5 CAPEX'!$L38&lt;&gt;"x",'2.5 CAPEX'!$M38&lt;&gt;"x"),0,
IF($F35=0,0,
IF(Z$4&lt;'2.1 Kraftwerk allgemein'!$F$16,0,
IF(Z$4='2.1 Kraftwerk allgemein'!$F$16,'2.5 CAPEX'!$J38/$F35,
IF(Z$4&lt;'2.1 Kraftwerk allgemein'!$F$16+$F35,
('2.5 CAPEX'!$J38+SUM(OFFSET('2.5 CAPEX'!AE38,0,-MIN(MAX($F35-1-('2.1 Kraftwerk allgemein'!$F$16-'2.1 Kraftwerk allgemein'!$F$15+1),0),COLUMN(Q35)-1-('2.1 Kraftwerk allgemein'!$F$16-'2.1 Kraftwerk allgemein'!$F$15+1)),1,MIN(MAX($F35-('2.1 Kraftwerk allgemein'!$F$16-'2.1 Kraftwerk allgemein'!$F$15+1),1),COLUMN(Q35)-('2.1 Kraftwerk allgemein'!$F$16-'2.1 Kraftwerk allgemein'!$F$15+1)))))/$F35,
SUM(OFFSET('2.5 CAPEX'!AE38,0,-MIN($F35-1,COLUMN(Q35)-1),1,MIN($F35,COLUMN(Q35))))/$F35)))))),
IF(OR(ISNUMBER($D35)=FALSE,$F35=""),"",
IF(AND('2.5 CAPEX'!$L38&lt;&gt;"x",'2.5 CAPEX'!$M38&lt;&gt;"x"),0,
IF($F35=0,0,
IF(Z$4&lt;'2.1 Kraftwerk allgemein'!$F$16,0,
IF(Z$4='2.1 Kraftwerk allgemein'!$F$16,'2.5 CAPEX'!$J38/$F35,
IF(Z$4&lt;'2.1 Kraftwerk allgemein'!$F$16+$F35,
('2.5 CAPEX'!$J38+SUM(OFFSET('2.5 CAPEX'!AE38,0,-MIN(MAX($F35-1-('2.1 Kraftwerk allgemein'!$F$16-'1.1 Allgemein'!$I$22+1),0),COLUMN(Q35)-1-('2.1 Kraftwerk allgemein'!$F$16-'1.1 Allgemein'!$I$22+1)),1,MIN(MAX($F35-('2.1 Kraftwerk allgemein'!$F$16-'1.1 Allgemein'!$I$22+1),1),COLUMN(Q35)-('2.1 Kraftwerk allgemein'!$F$16-'1.1 Allgemein'!$I$22+1)))))/$F35,
SUM(OFFSET('2.5 CAPEX'!AE38,0,-MIN($F35-1,COLUMN(Q35)-1),1,MIN($F35,COLUMN(Q35))))/$F35)))))))</f>
        <v/>
      </c>
      <c r="AA35" s="199" t="str">
        <f ca="1">IF('2.1 Kraftwerk allgemein'!$F$15&lt;'1.1 Allgemein'!$I$22,
IF(OR(ISNUMBER($D35)=FALSE,$F35=""),"",
IF(AND('2.5 CAPEX'!$L38&lt;&gt;"x",'2.5 CAPEX'!$M38&lt;&gt;"x"),0,
IF($F35=0,0,
IF(AA$4&lt;'2.1 Kraftwerk allgemein'!$F$16,0,
IF(AA$4='2.1 Kraftwerk allgemein'!$F$16,'2.5 CAPEX'!$J38/$F35,
IF(AA$4&lt;'2.1 Kraftwerk allgemein'!$F$16+$F35,
('2.5 CAPEX'!$J38+SUM(OFFSET('2.5 CAPEX'!AF38,0,-MIN(MAX($F35-1-('2.1 Kraftwerk allgemein'!$F$16-'2.1 Kraftwerk allgemein'!$F$15+1),0),COLUMN(R35)-1-('2.1 Kraftwerk allgemein'!$F$16-'2.1 Kraftwerk allgemein'!$F$15+1)),1,MIN(MAX($F35-('2.1 Kraftwerk allgemein'!$F$16-'2.1 Kraftwerk allgemein'!$F$15+1),1),COLUMN(R35)-('2.1 Kraftwerk allgemein'!$F$16-'2.1 Kraftwerk allgemein'!$F$15+1)))))/$F35,
SUM(OFFSET('2.5 CAPEX'!AF38,0,-MIN($F35-1,COLUMN(R35)-1),1,MIN($F35,COLUMN(R35))))/$F35)))))),
IF(OR(ISNUMBER($D35)=FALSE,$F35=""),"",
IF(AND('2.5 CAPEX'!$L38&lt;&gt;"x",'2.5 CAPEX'!$M38&lt;&gt;"x"),0,
IF($F35=0,0,
IF(AA$4&lt;'2.1 Kraftwerk allgemein'!$F$16,0,
IF(AA$4='2.1 Kraftwerk allgemein'!$F$16,'2.5 CAPEX'!$J38/$F35,
IF(AA$4&lt;'2.1 Kraftwerk allgemein'!$F$16+$F35,
('2.5 CAPEX'!$J38+SUM(OFFSET('2.5 CAPEX'!AF38,0,-MIN(MAX($F35-1-('2.1 Kraftwerk allgemein'!$F$16-'1.1 Allgemein'!$I$22+1),0),COLUMN(R35)-1-('2.1 Kraftwerk allgemein'!$F$16-'1.1 Allgemein'!$I$22+1)),1,MIN(MAX($F35-('2.1 Kraftwerk allgemein'!$F$16-'1.1 Allgemein'!$I$22+1),1),COLUMN(R35)-('2.1 Kraftwerk allgemein'!$F$16-'1.1 Allgemein'!$I$22+1)))))/$F35,
SUM(OFFSET('2.5 CAPEX'!AF38,0,-MIN($F35-1,COLUMN(R35)-1),1,MIN($F35,COLUMN(R35))))/$F35)))))))</f>
        <v/>
      </c>
      <c r="AB35" s="199" t="str">
        <f ca="1">IF('2.1 Kraftwerk allgemein'!$F$15&lt;'1.1 Allgemein'!$I$22,
IF(OR(ISNUMBER($D35)=FALSE,$F35=""),"",
IF(AND('2.5 CAPEX'!$L38&lt;&gt;"x",'2.5 CAPEX'!$M38&lt;&gt;"x"),0,
IF($F35=0,0,
IF(AB$4&lt;'2.1 Kraftwerk allgemein'!$F$16,0,
IF(AB$4='2.1 Kraftwerk allgemein'!$F$16,'2.5 CAPEX'!$J38/$F35,
IF(AB$4&lt;'2.1 Kraftwerk allgemein'!$F$16+$F35,
('2.5 CAPEX'!$J38+SUM(OFFSET('2.5 CAPEX'!AG38,0,-MIN(MAX($F35-1-('2.1 Kraftwerk allgemein'!$F$16-'2.1 Kraftwerk allgemein'!$F$15+1),0),COLUMN(S35)-1-('2.1 Kraftwerk allgemein'!$F$16-'2.1 Kraftwerk allgemein'!$F$15+1)),1,MIN(MAX($F35-('2.1 Kraftwerk allgemein'!$F$16-'2.1 Kraftwerk allgemein'!$F$15+1),1),COLUMN(S35)-('2.1 Kraftwerk allgemein'!$F$16-'2.1 Kraftwerk allgemein'!$F$15+1)))))/$F35,
SUM(OFFSET('2.5 CAPEX'!AG38,0,-MIN($F35-1,COLUMN(S35)-1),1,MIN($F35,COLUMN(S35))))/$F35)))))),
IF(OR(ISNUMBER($D35)=FALSE,$F35=""),"",
IF(AND('2.5 CAPEX'!$L38&lt;&gt;"x",'2.5 CAPEX'!$M38&lt;&gt;"x"),0,
IF($F35=0,0,
IF(AB$4&lt;'2.1 Kraftwerk allgemein'!$F$16,0,
IF(AB$4='2.1 Kraftwerk allgemein'!$F$16,'2.5 CAPEX'!$J38/$F35,
IF(AB$4&lt;'2.1 Kraftwerk allgemein'!$F$16+$F35,
('2.5 CAPEX'!$J38+SUM(OFFSET('2.5 CAPEX'!AG38,0,-MIN(MAX($F35-1-('2.1 Kraftwerk allgemein'!$F$16-'1.1 Allgemein'!$I$22+1),0),COLUMN(S35)-1-('2.1 Kraftwerk allgemein'!$F$16-'1.1 Allgemein'!$I$22+1)),1,MIN(MAX($F35-('2.1 Kraftwerk allgemein'!$F$16-'1.1 Allgemein'!$I$22+1),1),COLUMN(S35)-('2.1 Kraftwerk allgemein'!$F$16-'1.1 Allgemein'!$I$22+1)))))/$F35,
SUM(OFFSET('2.5 CAPEX'!AG38,0,-MIN($F35-1,COLUMN(S35)-1),1,MIN($F35,COLUMN(S35))))/$F35)))))))</f>
        <v/>
      </c>
      <c r="AC35" s="199" t="str">
        <f ca="1">IF('2.1 Kraftwerk allgemein'!$F$15&lt;'1.1 Allgemein'!$I$22,
IF(OR(ISNUMBER($D35)=FALSE,$F35=""),"",
IF(AND('2.5 CAPEX'!$L38&lt;&gt;"x",'2.5 CAPEX'!$M38&lt;&gt;"x"),0,
IF($F35=0,0,
IF(AC$4&lt;'2.1 Kraftwerk allgemein'!$F$16,0,
IF(AC$4='2.1 Kraftwerk allgemein'!$F$16,'2.5 CAPEX'!$J38/$F35,
IF(AC$4&lt;'2.1 Kraftwerk allgemein'!$F$16+$F35,
('2.5 CAPEX'!$J38+SUM(OFFSET('2.5 CAPEX'!AH38,0,-MIN(MAX($F35-1-('2.1 Kraftwerk allgemein'!$F$16-'2.1 Kraftwerk allgemein'!$F$15+1),0),COLUMN(T35)-1-('2.1 Kraftwerk allgemein'!$F$16-'2.1 Kraftwerk allgemein'!$F$15+1)),1,MIN(MAX($F35-('2.1 Kraftwerk allgemein'!$F$16-'2.1 Kraftwerk allgemein'!$F$15+1),1),COLUMN(T35)-('2.1 Kraftwerk allgemein'!$F$16-'2.1 Kraftwerk allgemein'!$F$15+1)))))/$F35,
SUM(OFFSET('2.5 CAPEX'!AH38,0,-MIN($F35-1,COLUMN(T35)-1),1,MIN($F35,COLUMN(T35))))/$F35)))))),
IF(OR(ISNUMBER($D35)=FALSE,$F35=""),"",
IF(AND('2.5 CAPEX'!$L38&lt;&gt;"x",'2.5 CAPEX'!$M38&lt;&gt;"x"),0,
IF($F35=0,0,
IF(AC$4&lt;'2.1 Kraftwerk allgemein'!$F$16,0,
IF(AC$4='2.1 Kraftwerk allgemein'!$F$16,'2.5 CAPEX'!$J38/$F35,
IF(AC$4&lt;'2.1 Kraftwerk allgemein'!$F$16+$F35,
('2.5 CAPEX'!$J38+SUM(OFFSET('2.5 CAPEX'!AH38,0,-MIN(MAX($F35-1-('2.1 Kraftwerk allgemein'!$F$16-'1.1 Allgemein'!$I$22+1),0),COLUMN(T35)-1-('2.1 Kraftwerk allgemein'!$F$16-'1.1 Allgemein'!$I$22+1)),1,MIN(MAX($F35-('2.1 Kraftwerk allgemein'!$F$16-'1.1 Allgemein'!$I$22+1),1),COLUMN(T35)-('2.1 Kraftwerk allgemein'!$F$16-'1.1 Allgemein'!$I$22+1)))))/$F35,
SUM(OFFSET('2.5 CAPEX'!AH38,0,-MIN($F35-1,COLUMN(T35)-1),1,MIN($F35,COLUMN(T35))))/$F35)))))))</f>
        <v/>
      </c>
      <c r="AD35" s="199" t="str">
        <f ca="1">IF('2.1 Kraftwerk allgemein'!$F$15&lt;'1.1 Allgemein'!$I$22,
IF(OR(ISNUMBER($D35)=FALSE,$F35=""),"",
IF(AND('2.5 CAPEX'!$L38&lt;&gt;"x",'2.5 CAPEX'!$M38&lt;&gt;"x"),0,
IF($F35=0,0,
IF(AD$4&lt;'2.1 Kraftwerk allgemein'!$F$16,0,
IF(AD$4='2.1 Kraftwerk allgemein'!$F$16,'2.5 CAPEX'!$J38/$F35,
IF(AD$4&lt;'2.1 Kraftwerk allgemein'!$F$16+$F35,
('2.5 CAPEX'!$J38+SUM(OFFSET('2.5 CAPEX'!AI38,0,-MIN(MAX($F35-1-('2.1 Kraftwerk allgemein'!$F$16-'2.1 Kraftwerk allgemein'!$F$15+1),0),COLUMN(U35)-1-('2.1 Kraftwerk allgemein'!$F$16-'2.1 Kraftwerk allgemein'!$F$15+1)),1,MIN(MAX($F35-('2.1 Kraftwerk allgemein'!$F$16-'2.1 Kraftwerk allgemein'!$F$15+1),1),COLUMN(U35)-('2.1 Kraftwerk allgemein'!$F$16-'2.1 Kraftwerk allgemein'!$F$15+1)))))/$F35,
SUM(OFFSET('2.5 CAPEX'!AI38,0,-MIN($F35-1,COLUMN(U35)-1),1,MIN($F35,COLUMN(U35))))/$F35)))))),
IF(OR(ISNUMBER($D35)=FALSE,$F35=""),"",
IF(AND('2.5 CAPEX'!$L38&lt;&gt;"x",'2.5 CAPEX'!$M38&lt;&gt;"x"),0,
IF($F35=0,0,
IF(AD$4&lt;'2.1 Kraftwerk allgemein'!$F$16,0,
IF(AD$4='2.1 Kraftwerk allgemein'!$F$16,'2.5 CAPEX'!$J38/$F35,
IF(AD$4&lt;'2.1 Kraftwerk allgemein'!$F$16+$F35,
('2.5 CAPEX'!$J38+SUM(OFFSET('2.5 CAPEX'!AI38,0,-MIN(MAX($F35-1-('2.1 Kraftwerk allgemein'!$F$16-'1.1 Allgemein'!$I$22+1),0),COLUMN(U35)-1-('2.1 Kraftwerk allgemein'!$F$16-'1.1 Allgemein'!$I$22+1)),1,MIN(MAX($F35-('2.1 Kraftwerk allgemein'!$F$16-'1.1 Allgemein'!$I$22+1),1),COLUMN(U35)-('2.1 Kraftwerk allgemein'!$F$16-'1.1 Allgemein'!$I$22+1)))))/$F35,
SUM(OFFSET('2.5 CAPEX'!AI38,0,-MIN($F35-1,COLUMN(U35)-1),1,MIN($F35,COLUMN(U35))))/$F35)))))))</f>
        <v/>
      </c>
      <c r="AE35" s="199" t="str">
        <f ca="1">IF('2.1 Kraftwerk allgemein'!$F$15&lt;'1.1 Allgemein'!$I$22,
IF(OR(ISNUMBER($D35)=FALSE,$F35=""),"",
IF(AND('2.5 CAPEX'!$L38&lt;&gt;"x",'2.5 CAPEX'!$M38&lt;&gt;"x"),0,
IF($F35=0,0,
IF(AE$4&lt;'2.1 Kraftwerk allgemein'!$F$16,0,
IF(AE$4='2.1 Kraftwerk allgemein'!$F$16,'2.5 CAPEX'!$J38/$F35,
IF(AE$4&lt;'2.1 Kraftwerk allgemein'!$F$16+$F35,
('2.5 CAPEX'!$J38+SUM(OFFSET('2.5 CAPEX'!AJ38,0,-MIN(MAX($F35-1-('2.1 Kraftwerk allgemein'!$F$16-'2.1 Kraftwerk allgemein'!$F$15+1),0),COLUMN(V35)-1-('2.1 Kraftwerk allgemein'!$F$16-'2.1 Kraftwerk allgemein'!$F$15+1)),1,MIN(MAX($F35-('2.1 Kraftwerk allgemein'!$F$16-'2.1 Kraftwerk allgemein'!$F$15+1),1),COLUMN(V35)-('2.1 Kraftwerk allgemein'!$F$16-'2.1 Kraftwerk allgemein'!$F$15+1)))))/$F35,
SUM(OFFSET('2.5 CAPEX'!AJ38,0,-MIN($F35-1,COLUMN(V35)-1),1,MIN($F35,COLUMN(V35))))/$F35)))))),
IF(OR(ISNUMBER($D35)=FALSE,$F35=""),"",
IF(AND('2.5 CAPEX'!$L38&lt;&gt;"x",'2.5 CAPEX'!$M38&lt;&gt;"x"),0,
IF($F35=0,0,
IF(AE$4&lt;'2.1 Kraftwerk allgemein'!$F$16,0,
IF(AE$4='2.1 Kraftwerk allgemein'!$F$16,'2.5 CAPEX'!$J38/$F35,
IF(AE$4&lt;'2.1 Kraftwerk allgemein'!$F$16+$F35,
('2.5 CAPEX'!$J38+SUM(OFFSET('2.5 CAPEX'!AJ38,0,-MIN(MAX($F35-1-('2.1 Kraftwerk allgemein'!$F$16-'1.1 Allgemein'!$I$22+1),0),COLUMN(V35)-1-('2.1 Kraftwerk allgemein'!$F$16-'1.1 Allgemein'!$I$22+1)),1,MIN(MAX($F35-('2.1 Kraftwerk allgemein'!$F$16-'1.1 Allgemein'!$I$22+1),1),COLUMN(V35)-('2.1 Kraftwerk allgemein'!$F$16-'1.1 Allgemein'!$I$22+1)))))/$F35,
SUM(OFFSET('2.5 CAPEX'!AJ38,0,-MIN($F35-1,COLUMN(V35)-1),1,MIN($F35,COLUMN(V35))))/$F35)))))))</f>
        <v/>
      </c>
      <c r="AF35" s="199" t="str">
        <f ca="1">IF('2.1 Kraftwerk allgemein'!$F$15&lt;'1.1 Allgemein'!$I$22,
IF(OR(ISNUMBER($D35)=FALSE,$F35=""),"",
IF(AND('2.5 CAPEX'!$L38&lt;&gt;"x",'2.5 CAPEX'!$M38&lt;&gt;"x"),0,
IF($F35=0,0,
IF(AF$4&lt;'2.1 Kraftwerk allgemein'!$F$16,0,
IF(AF$4='2.1 Kraftwerk allgemein'!$F$16,'2.5 CAPEX'!$J38/$F35,
IF(AF$4&lt;'2.1 Kraftwerk allgemein'!$F$16+$F35,
('2.5 CAPEX'!$J38+SUM(OFFSET('2.5 CAPEX'!AK38,0,-MIN(MAX($F35-1-('2.1 Kraftwerk allgemein'!$F$16-'2.1 Kraftwerk allgemein'!$F$15+1),0),COLUMN(W35)-1-('2.1 Kraftwerk allgemein'!$F$16-'2.1 Kraftwerk allgemein'!$F$15+1)),1,MIN(MAX($F35-('2.1 Kraftwerk allgemein'!$F$16-'2.1 Kraftwerk allgemein'!$F$15+1),1),COLUMN(W35)-('2.1 Kraftwerk allgemein'!$F$16-'2.1 Kraftwerk allgemein'!$F$15+1)))))/$F35,
SUM(OFFSET('2.5 CAPEX'!AK38,0,-MIN($F35-1,COLUMN(W35)-1),1,MIN($F35,COLUMN(W35))))/$F35)))))),
IF(OR(ISNUMBER($D35)=FALSE,$F35=""),"",
IF(AND('2.5 CAPEX'!$L38&lt;&gt;"x",'2.5 CAPEX'!$M38&lt;&gt;"x"),0,
IF($F35=0,0,
IF(AF$4&lt;'2.1 Kraftwerk allgemein'!$F$16,0,
IF(AF$4='2.1 Kraftwerk allgemein'!$F$16,'2.5 CAPEX'!$J38/$F35,
IF(AF$4&lt;'2.1 Kraftwerk allgemein'!$F$16+$F35,
('2.5 CAPEX'!$J38+SUM(OFFSET('2.5 CAPEX'!AK38,0,-MIN(MAX($F35-1-('2.1 Kraftwerk allgemein'!$F$16-'1.1 Allgemein'!$I$22+1),0),COLUMN(W35)-1-('2.1 Kraftwerk allgemein'!$F$16-'1.1 Allgemein'!$I$22+1)),1,MIN(MAX($F35-('2.1 Kraftwerk allgemein'!$F$16-'1.1 Allgemein'!$I$22+1),1),COLUMN(W35)-('2.1 Kraftwerk allgemein'!$F$16-'1.1 Allgemein'!$I$22+1)))))/$F35,
SUM(OFFSET('2.5 CAPEX'!AK38,0,-MIN($F35-1,COLUMN(W35)-1),1,MIN($F35,COLUMN(W35))))/$F35)))))))</f>
        <v/>
      </c>
      <c r="AG35" s="199" t="str">
        <f ca="1">IF('2.1 Kraftwerk allgemein'!$F$15&lt;'1.1 Allgemein'!$I$22,
IF(OR(ISNUMBER($D35)=FALSE,$F35=""),"",
IF(AND('2.5 CAPEX'!$L38&lt;&gt;"x",'2.5 CAPEX'!$M38&lt;&gt;"x"),0,
IF($F35=0,0,
IF(AG$4&lt;'2.1 Kraftwerk allgemein'!$F$16,0,
IF(AG$4='2.1 Kraftwerk allgemein'!$F$16,'2.5 CAPEX'!$J38/$F35,
IF(AG$4&lt;'2.1 Kraftwerk allgemein'!$F$16+$F35,
('2.5 CAPEX'!$J38+SUM(OFFSET('2.5 CAPEX'!AL38,0,-MIN(MAX($F35-1-('2.1 Kraftwerk allgemein'!$F$16-'2.1 Kraftwerk allgemein'!$F$15+1),0),COLUMN(X35)-1-('2.1 Kraftwerk allgemein'!$F$16-'2.1 Kraftwerk allgemein'!$F$15+1)),1,MIN(MAX($F35-('2.1 Kraftwerk allgemein'!$F$16-'2.1 Kraftwerk allgemein'!$F$15+1),1),COLUMN(X35)-('2.1 Kraftwerk allgemein'!$F$16-'2.1 Kraftwerk allgemein'!$F$15+1)))))/$F35,
SUM(OFFSET('2.5 CAPEX'!AL38,0,-MIN($F35-1,COLUMN(X35)-1),1,MIN($F35,COLUMN(X35))))/$F35)))))),
IF(OR(ISNUMBER($D35)=FALSE,$F35=""),"",
IF(AND('2.5 CAPEX'!$L38&lt;&gt;"x",'2.5 CAPEX'!$M38&lt;&gt;"x"),0,
IF($F35=0,0,
IF(AG$4&lt;'2.1 Kraftwerk allgemein'!$F$16,0,
IF(AG$4='2.1 Kraftwerk allgemein'!$F$16,'2.5 CAPEX'!$J38/$F35,
IF(AG$4&lt;'2.1 Kraftwerk allgemein'!$F$16+$F35,
('2.5 CAPEX'!$J38+SUM(OFFSET('2.5 CAPEX'!AL38,0,-MIN(MAX($F35-1-('2.1 Kraftwerk allgemein'!$F$16-'1.1 Allgemein'!$I$22+1),0),COLUMN(X35)-1-('2.1 Kraftwerk allgemein'!$F$16-'1.1 Allgemein'!$I$22+1)),1,MIN(MAX($F35-('2.1 Kraftwerk allgemein'!$F$16-'1.1 Allgemein'!$I$22+1),1),COLUMN(X35)-('2.1 Kraftwerk allgemein'!$F$16-'1.1 Allgemein'!$I$22+1)))))/$F35,
SUM(OFFSET('2.5 CAPEX'!AL38,0,-MIN($F35-1,COLUMN(X35)-1),1,MIN($F35,COLUMN(X35))))/$F35)))))))</f>
        <v/>
      </c>
      <c r="AH35" s="199" t="str">
        <f ca="1">IF('2.1 Kraftwerk allgemein'!$F$15&lt;'1.1 Allgemein'!$I$22,
IF(OR(ISNUMBER($D35)=FALSE,$F35=""),"",
IF(AND('2.5 CAPEX'!$L38&lt;&gt;"x",'2.5 CAPEX'!$M38&lt;&gt;"x"),0,
IF($F35=0,0,
IF(AH$4&lt;'2.1 Kraftwerk allgemein'!$F$16,0,
IF(AH$4='2.1 Kraftwerk allgemein'!$F$16,'2.5 CAPEX'!$J38/$F35,
IF(AH$4&lt;'2.1 Kraftwerk allgemein'!$F$16+$F35,
('2.5 CAPEX'!$J38+SUM(OFFSET('2.5 CAPEX'!AM38,0,-MIN(MAX($F35-1-('2.1 Kraftwerk allgemein'!$F$16-'2.1 Kraftwerk allgemein'!$F$15+1),0),COLUMN(Y35)-1-('2.1 Kraftwerk allgemein'!$F$16-'2.1 Kraftwerk allgemein'!$F$15+1)),1,MIN(MAX($F35-('2.1 Kraftwerk allgemein'!$F$16-'2.1 Kraftwerk allgemein'!$F$15+1),1),COLUMN(Y35)-('2.1 Kraftwerk allgemein'!$F$16-'2.1 Kraftwerk allgemein'!$F$15+1)))))/$F35,
SUM(OFFSET('2.5 CAPEX'!AM38,0,-MIN($F35-1,COLUMN(Y35)-1),1,MIN($F35,COLUMN(Y35))))/$F35)))))),
IF(OR(ISNUMBER($D35)=FALSE,$F35=""),"",
IF(AND('2.5 CAPEX'!$L38&lt;&gt;"x",'2.5 CAPEX'!$M38&lt;&gt;"x"),0,
IF($F35=0,0,
IF(AH$4&lt;'2.1 Kraftwerk allgemein'!$F$16,0,
IF(AH$4='2.1 Kraftwerk allgemein'!$F$16,'2.5 CAPEX'!$J38/$F35,
IF(AH$4&lt;'2.1 Kraftwerk allgemein'!$F$16+$F35,
('2.5 CAPEX'!$J38+SUM(OFFSET('2.5 CAPEX'!AM38,0,-MIN(MAX($F35-1-('2.1 Kraftwerk allgemein'!$F$16-'1.1 Allgemein'!$I$22+1),0),COLUMN(Y35)-1-('2.1 Kraftwerk allgemein'!$F$16-'1.1 Allgemein'!$I$22+1)),1,MIN(MAX($F35-('2.1 Kraftwerk allgemein'!$F$16-'1.1 Allgemein'!$I$22+1),1),COLUMN(Y35)-('2.1 Kraftwerk allgemein'!$F$16-'1.1 Allgemein'!$I$22+1)))))/$F35,
SUM(OFFSET('2.5 CAPEX'!AM38,0,-MIN($F35-1,COLUMN(Y35)-1),1,MIN($F35,COLUMN(Y35))))/$F35)))))))</f>
        <v/>
      </c>
      <c r="AI35" s="199" t="str">
        <f ca="1">IF('2.1 Kraftwerk allgemein'!$F$15&lt;'1.1 Allgemein'!$I$22,
IF(OR(ISNUMBER($D35)=FALSE,$F35=""),"",
IF(AND('2.5 CAPEX'!$L38&lt;&gt;"x",'2.5 CAPEX'!$M38&lt;&gt;"x"),0,
IF($F35=0,0,
IF(AI$4&lt;'2.1 Kraftwerk allgemein'!$F$16,0,
IF(AI$4='2.1 Kraftwerk allgemein'!$F$16,'2.5 CAPEX'!$J38/$F35,
IF(AI$4&lt;'2.1 Kraftwerk allgemein'!$F$16+$F35,
('2.5 CAPEX'!$J38+SUM(OFFSET('2.5 CAPEX'!AN38,0,-MIN(MAX($F35-1-('2.1 Kraftwerk allgemein'!$F$16-'2.1 Kraftwerk allgemein'!$F$15+1),0),COLUMN(Z35)-1-('2.1 Kraftwerk allgemein'!$F$16-'2.1 Kraftwerk allgemein'!$F$15+1)),1,MIN(MAX($F35-('2.1 Kraftwerk allgemein'!$F$16-'2.1 Kraftwerk allgemein'!$F$15+1),1),COLUMN(Z35)-('2.1 Kraftwerk allgemein'!$F$16-'2.1 Kraftwerk allgemein'!$F$15+1)))))/$F35,
SUM(OFFSET('2.5 CAPEX'!AN38,0,-MIN($F35-1,COLUMN(Z35)-1),1,MIN($F35,COLUMN(Z35))))/$F35)))))),
IF(OR(ISNUMBER($D35)=FALSE,$F35=""),"",
IF(AND('2.5 CAPEX'!$L38&lt;&gt;"x",'2.5 CAPEX'!$M38&lt;&gt;"x"),0,
IF($F35=0,0,
IF(AI$4&lt;'2.1 Kraftwerk allgemein'!$F$16,0,
IF(AI$4='2.1 Kraftwerk allgemein'!$F$16,'2.5 CAPEX'!$J38/$F35,
IF(AI$4&lt;'2.1 Kraftwerk allgemein'!$F$16+$F35,
('2.5 CAPEX'!$J38+SUM(OFFSET('2.5 CAPEX'!AN38,0,-MIN(MAX($F35-1-('2.1 Kraftwerk allgemein'!$F$16-'1.1 Allgemein'!$I$22+1),0),COLUMN(Z35)-1-('2.1 Kraftwerk allgemein'!$F$16-'1.1 Allgemein'!$I$22+1)),1,MIN(MAX($F35-('2.1 Kraftwerk allgemein'!$F$16-'1.1 Allgemein'!$I$22+1),1),COLUMN(Z35)-('2.1 Kraftwerk allgemein'!$F$16-'1.1 Allgemein'!$I$22+1)))))/$F35,
SUM(OFFSET('2.5 CAPEX'!AN38,0,-MIN($F35-1,COLUMN(Z35)-1),1,MIN($F35,COLUMN(Z35))))/$F35)))))))</f>
        <v/>
      </c>
      <c r="AJ35" s="199" t="str">
        <f ca="1">IF('2.1 Kraftwerk allgemein'!$F$15&lt;'1.1 Allgemein'!$I$22,
IF(OR(ISNUMBER($D35)=FALSE,$F35=""),"",
IF(AND('2.5 CAPEX'!$L38&lt;&gt;"x",'2.5 CAPEX'!$M38&lt;&gt;"x"),0,
IF($F35=0,0,
IF(AJ$4&lt;'2.1 Kraftwerk allgemein'!$F$16,0,
IF(AJ$4='2.1 Kraftwerk allgemein'!$F$16,'2.5 CAPEX'!$J38/$F35,
IF(AJ$4&lt;'2.1 Kraftwerk allgemein'!$F$16+$F35,
('2.5 CAPEX'!$J38+SUM(OFFSET('2.5 CAPEX'!AO38,0,-MIN(MAX($F35-1-('2.1 Kraftwerk allgemein'!$F$16-'2.1 Kraftwerk allgemein'!$F$15+1),0),COLUMN(AA35)-1-('2.1 Kraftwerk allgemein'!$F$16-'2.1 Kraftwerk allgemein'!$F$15+1)),1,MIN(MAX($F35-('2.1 Kraftwerk allgemein'!$F$16-'2.1 Kraftwerk allgemein'!$F$15+1),1),COLUMN(AA35)-('2.1 Kraftwerk allgemein'!$F$16-'2.1 Kraftwerk allgemein'!$F$15+1)))))/$F35,
SUM(OFFSET('2.5 CAPEX'!AO38,0,-MIN($F35-1,COLUMN(AA35)-1),1,MIN($F35,COLUMN(AA35))))/$F35)))))),
IF(OR(ISNUMBER($D35)=FALSE,$F35=""),"",
IF(AND('2.5 CAPEX'!$L38&lt;&gt;"x",'2.5 CAPEX'!$M38&lt;&gt;"x"),0,
IF($F35=0,0,
IF(AJ$4&lt;'2.1 Kraftwerk allgemein'!$F$16,0,
IF(AJ$4='2.1 Kraftwerk allgemein'!$F$16,'2.5 CAPEX'!$J38/$F35,
IF(AJ$4&lt;'2.1 Kraftwerk allgemein'!$F$16+$F35,
('2.5 CAPEX'!$J38+SUM(OFFSET('2.5 CAPEX'!AO38,0,-MIN(MAX($F35-1-('2.1 Kraftwerk allgemein'!$F$16-'1.1 Allgemein'!$I$22+1),0),COLUMN(AA35)-1-('2.1 Kraftwerk allgemein'!$F$16-'1.1 Allgemein'!$I$22+1)),1,MIN(MAX($F35-('2.1 Kraftwerk allgemein'!$F$16-'1.1 Allgemein'!$I$22+1),1),COLUMN(AA35)-('2.1 Kraftwerk allgemein'!$F$16-'1.1 Allgemein'!$I$22+1)))))/$F35,
SUM(OFFSET('2.5 CAPEX'!AO38,0,-MIN($F35-1,COLUMN(AA35)-1),1,MIN($F35,COLUMN(AA35))))/$F35)))))))</f>
        <v/>
      </c>
      <c r="AK35" s="199" t="str">
        <f ca="1">IF('2.1 Kraftwerk allgemein'!$F$15&lt;'1.1 Allgemein'!$I$22,
IF(OR(ISNUMBER($D35)=FALSE,$F35=""),"",
IF(AND('2.5 CAPEX'!$L38&lt;&gt;"x",'2.5 CAPEX'!$M38&lt;&gt;"x"),0,
IF($F35=0,0,
IF(AK$4&lt;'2.1 Kraftwerk allgemein'!$F$16,0,
IF(AK$4='2.1 Kraftwerk allgemein'!$F$16,'2.5 CAPEX'!$J38/$F35,
IF(AK$4&lt;'2.1 Kraftwerk allgemein'!$F$16+$F35,
('2.5 CAPEX'!$J38+SUM(OFFSET('2.5 CAPEX'!AP38,0,-MIN(MAX($F35-1-('2.1 Kraftwerk allgemein'!$F$16-'2.1 Kraftwerk allgemein'!$F$15+1),0),COLUMN(AB35)-1-('2.1 Kraftwerk allgemein'!$F$16-'2.1 Kraftwerk allgemein'!$F$15+1)),1,MIN(MAX($F35-('2.1 Kraftwerk allgemein'!$F$16-'2.1 Kraftwerk allgemein'!$F$15+1),1),COLUMN(AB35)-('2.1 Kraftwerk allgemein'!$F$16-'2.1 Kraftwerk allgemein'!$F$15+1)))))/$F35,
SUM(OFFSET('2.5 CAPEX'!AP38,0,-MIN($F35-1,COLUMN(AB35)-1),1,MIN($F35,COLUMN(AB35))))/$F35)))))),
IF(OR(ISNUMBER($D35)=FALSE,$F35=""),"",
IF(AND('2.5 CAPEX'!$L38&lt;&gt;"x",'2.5 CAPEX'!$M38&lt;&gt;"x"),0,
IF($F35=0,0,
IF(AK$4&lt;'2.1 Kraftwerk allgemein'!$F$16,0,
IF(AK$4='2.1 Kraftwerk allgemein'!$F$16,'2.5 CAPEX'!$J38/$F35,
IF(AK$4&lt;'2.1 Kraftwerk allgemein'!$F$16+$F35,
('2.5 CAPEX'!$J38+SUM(OFFSET('2.5 CAPEX'!AP38,0,-MIN(MAX($F35-1-('2.1 Kraftwerk allgemein'!$F$16-'1.1 Allgemein'!$I$22+1),0),COLUMN(AB35)-1-('2.1 Kraftwerk allgemein'!$F$16-'1.1 Allgemein'!$I$22+1)),1,MIN(MAX($F35-('2.1 Kraftwerk allgemein'!$F$16-'1.1 Allgemein'!$I$22+1),1),COLUMN(AB35)-('2.1 Kraftwerk allgemein'!$F$16-'1.1 Allgemein'!$I$22+1)))))/$F35,
SUM(OFFSET('2.5 CAPEX'!AP38,0,-MIN($F35-1,COLUMN(AB35)-1),1,MIN($F35,COLUMN(AB35))))/$F35)))))))</f>
        <v/>
      </c>
      <c r="AL35" s="199" t="str">
        <f ca="1">IF('2.1 Kraftwerk allgemein'!$F$15&lt;'1.1 Allgemein'!$I$22,
IF(OR(ISNUMBER($D35)=FALSE,$F35=""),"",
IF(AND('2.5 CAPEX'!$L38&lt;&gt;"x",'2.5 CAPEX'!$M38&lt;&gt;"x"),0,
IF($F35=0,0,
IF(AL$4&lt;'2.1 Kraftwerk allgemein'!$F$16,0,
IF(AL$4='2.1 Kraftwerk allgemein'!$F$16,'2.5 CAPEX'!$J38/$F35,
IF(AL$4&lt;'2.1 Kraftwerk allgemein'!$F$16+$F35,
('2.5 CAPEX'!$J38+SUM(OFFSET('2.5 CAPEX'!AQ38,0,-MIN(MAX($F35-1-('2.1 Kraftwerk allgemein'!$F$16-'2.1 Kraftwerk allgemein'!$F$15+1),0),COLUMN(AC35)-1-('2.1 Kraftwerk allgemein'!$F$16-'2.1 Kraftwerk allgemein'!$F$15+1)),1,MIN(MAX($F35-('2.1 Kraftwerk allgemein'!$F$16-'2.1 Kraftwerk allgemein'!$F$15+1),1),COLUMN(AC35)-('2.1 Kraftwerk allgemein'!$F$16-'2.1 Kraftwerk allgemein'!$F$15+1)))))/$F35,
SUM(OFFSET('2.5 CAPEX'!AQ38,0,-MIN($F35-1,COLUMN(AC35)-1),1,MIN($F35,COLUMN(AC35))))/$F35)))))),
IF(OR(ISNUMBER($D35)=FALSE,$F35=""),"",
IF(AND('2.5 CAPEX'!$L38&lt;&gt;"x",'2.5 CAPEX'!$M38&lt;&gt;"x"),0,
IF($F35=0,0,
IF(AL$4&lt;'2.1 Kraftwerk allgemein'!$F$16,0,
IF(AL$4='2.1 Kraftwerk allgemein'!$F$16,'2.5 CAPEX'!$J38/$F35,
IF(AL$4&lt;'2.1 Kraftwerk allgemein'!$F$16+$F35,
('2.5 CAPEX'!$J38+SUM(OFFSET('2.5 CAPEX'!AQ38,0,-MIN(MAX($F35-1-('2.1 Kraftwerk allgemein'!$F$16-'1.1 Allgemein'!$I$22+1),0),COLUMN(AC35)-1-('2.1 Kraftwerk allgemein'!$F$16-'1.1 Allgemein'!$I$22+1)),1,MIN(MAX($F35-('2.1 Kraftwerk allgemein'!$F$16-'1.1 Allgemein'!$I$22+1),1),COLUMN(AC35)-('2.1 Kraftwerk allgemein'!$F$16-'1.1 Allgemein'!$I$22+1)))))/$F35,
SUM(OFFSET('2.5 CAPEX'!AQ38,0,-MIN($F35-1,COLUMN(AC35)-1),1,MIN($F35,COLUMN(AC35))))/$F35)))))))</f>
        <v/>
      </c>
      <c r="AM35" s="199" t="str">
        <f ca="1">IF('2.1 Kraftwerk allgemein'!$F$15&lt;'1.1 Allgemein'!$I$22,
IF(OR(ISNUMBER($D35)=FALSE,$F35=""),"",
IF(AND('2.5 CAPEX'!$L38&lt;&gt;"x",'2.5 CAPEX'!$M38&lt;&gt;"x"),0,
IF($F35=0,0,
IF(AM$4&lt;'2.1 Kraftwerk allgemein'!$F$16,0,
IF(AM$4='2.1 Kraftwerk allgemein'!$F$16,'2.5 CAPEX'!$J38/$F35,
IF(AM$4&lt;'2.1 Kraftwerk allgemein'!$F$16+$F35,
('2.5 CAPEX'!$J38+SUM(OFFSET('2.5 CAPEX'!AR38,0,-MIN(MAX($F35-1-('2.1 Kraftwerk allgemein'!$F$16-'2.1 Kraftwerk allgemein'!$F$15+1),0),COLUMN(AD35)-1-('2.1 Kraftwerk allgemein'!$F$16-'2.1 Kraftwerk allgemein'!$F$15+1)),1,MIN(MAX($F35-('2.1 Kraftwerk allgemein'!$F$16-'2.1 Kraftwerk allgemein'!$F$15+1),1),COLUMN(AD35)-('2.1 Kraftwerk allgemein'!$F$16-'2.1 Kraftwerk allgemein'!$F$15+1)))))/$F35,
SUM(OFFSET('2.5 CAPEX'!AR38,0,-MIN($F35-1,COLUMN(AD35)-1),1,MIN($F35,COLUMN(AD35))))/$F35)))))),
IF(OR(ISNUMBER($D35)=FALSE,$F35=""),"",
IF(AND('2.5 CAPEX'!$L38&lt;&gt;"x",'2.5 CAPEX'!$M38&lt;&gt;"x"),0,
IF($F35=0,0,
IF(AM$4&lt;'2.1 Kraftwerk allgemein'!$F$16,0,
IF(AM$4='2.1 Kraftwerk allgemein'!$F$16,'2.5 CAPEX'!$J38/$F35,
IF(AM$4&lt;'2.1 Kraftwerk allgemein'!$F$16+$F35,
('2.5 CAPEX'!$J38+SUM(OFFSET('2.5 CAPEX'!AR38,0,-MIN(MAX($F35-1-('2.1 Kraftwerk allgemein'!$F$16-'1.1 Allgemein'!$I$22+1),0),COLUMN(AD35)-1-('2.1 Kraftwerk allgemein'!$F$16-'1.1 Allgemein'!$I$22+1)),1,MIN(MAX($F35-('2.1 Kraftwerk allgemein'!$F$16-'1.1 Allgemein'!$I$22+1),1),COLUMN(AD35)-('2.1 Kraftwerk allgemein'!$F$16-'1.1 Allgemein'!$I$22+1)))))/$F35,
SUM(OFFSET('2.5 CAPEX'!AR38,0,-MIN($F35-1,COLUMN(AD35)-1),1,MIN($F35,COLUMN(AD35))))/$F35)))))))</f>
        <v/>
      </c>
      <c r="AN35" s="199" t="str">
        <f ca="1">IF('2.1 Kraftwerk allgemein'!$F$15&lt;'1.1 Allgemein'!$I$22,
IF(OR(ISNUMBER($D35)=FALSE,$F35=""),"",
IF(AND('2.5 CAPEX'!$L38&lt;&gt;"x",'2.5 CAPEX'!$M38&lt;&gt;"x"),0,
IF($F35=0,0,
IF(AN$4&lt;'2.1 Kraftwerk allgemein'!$F$16,0,
IF(AN$4='2.1 Kraftwerk allgemein'!$F$16,'2.5 CAPEX'!$J38/$F35,
IF(AN$4&lt;'2.1 Kraftwerk allgemein'!$F$16+$F35,
('2.5 CAPEX'!$J38+SUM(OFFSET('2.5 CAPEX'!AS38,0,-MIN(MAX($F35-1-('2.1 Kraftwerk allgemein'!$F$16-'2.1 Kraftwerk allgemein'!$F$15+1),0),COLUMN(AE35)-1-('2.1 Kraftwerk allgemein'!$F$16-'2.1 Kraftwerk allgemein'!$F$15+1)),1,MIN(MAX($F35-('2.1 Kraftwerk allgemein'!$F$16-'2.1 Kraftwerk allgemein'!$F$15+1),1),COLUMN(AE35)-('2.1 Kraftwerk allgemein'!$F$16-'2.1 Kraftwerk allgemein'!$F$15+1)))))/$F35,
SUM(OFFSET('2.5 CAPEX'!AS38,0,-MIN($F35-1,COLUMN(AE35)-1),1,MIN($F35,COLUMN(AE35))))/$F35)))))),
IF(OR(ISNUMBER($D35)=FALSE,$F35=""),"",
IF(AND('2.5 CAPEX'!$L38&lt;&gt;"x",'2.5 CAPEX'!$M38&lt;&gt;"x"),0,
IF($F35=0,0,
IF(AN$4&lt;'2.1 Kraftwerk allgemein'!$F$16,0,
IF(AN$4='2.1 Kraftwerk allgemein'!$F$16,'2.5 CAPEX'!$J38/$F35,
IF(AN$4&lt;'2.1 Kraftwerk allgemein'!$F$16+$F35,
('2.5 CAPEX'!$J38+SUM(OFFSET('2.5 CAPEX'!AS38,0,-MIN(MAX($F35-1-('2.1 Kraftwerk allgemein'!$F$16-'1.1 Allgemein'!$I$22+1),0),COLUMN(AE35)-1-('2.1 Kraftwerk allgemein'!$F$16-'1.1 Allgemein'!$I$22+1)),1,MIN(MAX($F35-('2.1 Kraftwerk allgemein'!$F$16-'1.1 Allgemein'!$I$22+1),1),COLUMN(AE35)-('2.1 Kraftwerk allgemein'!$F$16-'1.1 Allgemein'!$I$22+1)))))/$F35,
SUM(OFFSET('2.5 CAPEX'!AS38,0,-MIN($F35-1,COLUMN(AE35)-1),1,MIN($F35,COLUMN(AE35))))/$F35)))))))</f>
        <v/>
      </c>
      <c r="AO35" s="199" t="str">
        <f ca="1">IF('2.1 Kraftwerk allgemein'!$F$15&lt;'1.1 Allgemein'!$I$22,
IF(OR(ISNUMBER($D35)=FALSE,$F35=""),"",
IF(AND('2.5 CAPEX'!$L38&lt;&gt;"x",'2.5 CAPEX'!$M38&lt;&gt;"x"),0,
IF($F35=0,0,
IF(AO$4&lt;'2.1 Kraftwerk allgemein'!$F$16,0,
IF(AO$4='2.1 Kraftwerk allgemein'!$F$16,'2.5 CAPEX'!$J38/$F35,
IF(AO$4&lt;'2.1 Kraftwerk allgemein'!$F$16+$F35,
('2.5 CAPEX'!$J38+SUM(OFFSET('2.5 CAPEX'!AT38,0,-MIN(MAX($F35-1-('2.1 Kraftwerk allgemein'!$F$16-'2.1 Kraftwerk allgemein'!$F$15+1),0),COLUMN(AF35)-1-('2.1 Kraftwerk allgemein'!$F$16-'2.1 Kraftwerk allgemein'!$F$15+1)),1,MIN(MAX($F35-('2.1 Kraftwerk allgemein'!$F$16-'2.1 Kraftwerk allgemein'!$F$15+1),1),COLUMN(AF35)-('2.1 Kraftwerk allgemein'!$F$16-'2.1 Kraftwerk allgemein'!$F$15+1)))))/$F35,
SUM(OFFSET('2.5 CAPEX'!AT38,0,-MIN($F35-1,COLUMN(AF35)-1),1,MIN($F35,COLUMN(AF35))))/$F35)))))),
IF(OR(ISNUMBER($D35)=FALSE,$F35=""),"",
IF(AND('2.5 CAPEX'!$L38&lt;&gt;"x",'2.5 CAPEX'!$M38&lt;&gt;"x"),0,
IF($F35=0,0,
IF(AO$4&lt;'2.1 Kraftwerk allgemein'!$F$16,0,
IF(AO$4='2.1 Kraftwerk allgemein'!$F$16,'2.5 CAPEX'!$J38/$F35,
IF(AO$4&lt;'2.1 Kraftwerk allgemein'!$F$16+$F35,
('2.5 CAPEX'!$J38+SUM(OFFSET('2.5 CAPEX'!AT38,0,-MIN(MAX($F35-1-('2.1 Kraftwerk allgemein'!$F$16-'1.1 Allgemein'!$I$22+1),0),COLUMN(AF35)-1-('2.1 Kraftwerk allgemein'!$F$16-'1.1 Allgemein'!$I$22+1)),1,MIN(MAX($F35-('2.1 Kraftwerk allgemein'!$F$16-'1.1 Allgemein'!$I$22+1),1),COLUMN(AF35)-('2.1 Kraftwerk allgemein'!$F$16-'1.1 Allgemein'!$I$22+1)))))/$F35,
SUM(OFFSET('2.5 CAPEX'!AT38,0,-MIN($F35-1,COLUMN(AF35)-1),1,MIN($F35,COLUMN(AF35))))/$F35)))))))</f>
        <v/>
      </c>
      <c r="AP35" s="199" t="str">
        <f ca="1">IF('2.1 Kraftwerk allgemein'!$F$15&lt;'1.1 Allgemein'!$I$22,
IF(OR(ISNUMBER($D35)=FALSE,$F35=""),"",
IF(AND('2.5 CAPEX'!$L38&lt;&gt;"x",'2.5 CAPEX'!$M38&lt;&gt;"x"),0,
IF($F35=0,0,
IF(AP$4&lt;'2.1 Kraftwerk allgemein'!$F$16,0,
IF(AP$4='2.1 Kraftwerk allgemein'!$F$16,'2.5 CAPEX'!$J38/$F35,
IF(AP$4&lt;'2.1 Kraftwerk allgemein'!$F$16+$F35,
('2.5 CAPEX'!$J38+SUM(OFFSET('2.5 CAPEX'!AU38,0,-MIN(MAX($F35-1-('2.1 Kraftwerk allgemein'!$F$16-'2.1 Kraftwerk allgemein'!$F$15+1),0),COLUMN(AG35)-1-('2.1 Kraftwerk allgemein'!$F$16-'2.1 Kraftwerk allgemein'!$F$15+1)),1,MIN(MAX($F35-('2.1 Kraftwerk allgemein'!$F$16-'2.1 Kraftwerk allgemein'!$F$15+1),1),COLUMN(AG35)-('2.1 Kraftwerk allgemein'!$F$16-'2.1 Kraftwerk allgemein'!$F$15+1)))))/$F35,
SUM(OFFSET('2.5 CAPEX'!AU38,0,-MIN($F35-1,COLUMN(AG35)-1),1,MIN($F35,COLUMN(AG35))))/$F35)))))),
IF(OR(ISNUMBER($D35)=FALSE,$F35=""),"",
IF(AND('2.5 CAPEX'!$L38&lt;&gt;"x",'2.5 CAPEX'!$M38&lt;&gt;"x"),0,
IF($F35=0,0,
IF(AP$4&lt;'2.1 Kraftwerk allgemein'!$F$16,0,
IF(AP$4='2.1 Kraftwerk allgemein'!$F$16,'2.5 CAPEX'!$J38/$F35,
IF(AP$4&lt;'2.1 Kraftwerk allgemein'!$F$16+$F35,
('2.5 CAPEX'!$J38+SUM(OFFSET('2.5 CAPEX'!AU38,0,-MIN(MAX($F35-1-('2.1 Kraftwerk allgemein'!$F$16-'1.1 Allgemein'!$I$22+1),0),COLUMN(AG35)-1-('2.1 Kraftwerk allgemein'!$F$16-'1.1 Allgemein'!$I$22+1)),1,MIN(MAX($F35-('2.1 Kraftwerk allgemein'!$F$16-'1.1 Allgemein'!$I$22+1),1),COLUMN(AG35)-('2.1 Kraftwerk allgemein'!$F$16-'1.1 Allgemein'!$I$22+1)))))/$F35,
SUM(OFFSET('2.5 CAPEX'!AU38,0,-MIN($F35-1,COLUMN(AG35)-1),1,MIN($F35,COLUMN(AG35))))/$F35)))))))</f>
        <v/>
      </c>
      <c r="AQ35" s="199" t="str">
        <f ca="1">IF('2.1 Kraftwerk allgemein'!$F$15&lt;'1.1 Allgemein'!$I$22,
IF(OR(ISNUMBER($D35)=FALSE,$F35=""),"",
IF(AND('2.5 CAPEX'!$L38&lt;&gt;"x",'2.5 CAPEX'!$M38&lt;&gt;"x"),0,
IF($F35=0,0,
IF(AQ$4&lt;'2.1 Kraftwerk allgemein'!$F$16,0,
IF(AQ$4='2.1 Kraftwerk allgemein'!$F$16,'2.5 CAPEX'!$J38/$F35,
IF(AQ$4&lt;'2.1 Kraftwerk allgemein'!$F$16+$F35,
('2.5 CAPEX'!$J38+SUM(OFFSET('2.5 CAPEX'!AV38,0,-MIN(MAX($F35-1-('2.1 Kraftwerk allgemein'!$F$16-'2.1 Kraftwerk allgemein'!$F$15+1),0),COLUMN(AH35)-1-('2.1 Kraftwerk allgemein'!$F$16-'2.1 Kraftwerk allgemein'!$F$15+1)),1,MIN(MAX($F35-('2.1 Kraftwerk allgemein'!$F$16-'2.1 Kraftwerk allgemein'!$F$15+1),1),COLUMN(AH35)-('2.1 Kraftwerk allgemein'!$F$16-'2.1 Kraftwerk allgemein'!$F$15+1)))))/$F35,
SUM(OFFSET('2.5 CAPEX'!AV38,0,-MIN($F35-1,COLUMN(AH35)-1),1,MIN($F35,COLUMN(AH35))))/$F35)))))),
IF(OR(ISNUMBER($D35)=FALSE,$F35=""),"",
IF(AND('2.5 CAPEX'!$L38&lt;&gt;"x",'2.5 CAPEX'!$M38&lt;&gt;"x"),0,
IF($F35=0,0,
IF(AQ$4&lt;'2.1 Kraftwerk allgemein'!$F$16,0,
IF(AQ$4='2.1 Kraftwerk allgemein'!$F$16,'2.5 CAPEX'!$J38/$F35,
IF(AQ$4&lt;'2.1 Kraftwerk allgemein'!$F$16+$F35,
('2.5 CAPEX'!$J38+SUM(OFFSET('2.5 CAPEX'!AV38,0,-MIN(MAX($F35-1-('2.1 Kraftwerk allgemein'!$F$16-'1.1 Allgemein'!$I$22+1),0),COLUMN(AH35)-1-('2.1 Kraftwerk allgemein'!$F$16-'1.1 Allgemein'!$I$22+1)),1,MIN(MAX($F35-('2.1 Kraftwerk allgemein'!$F$16-'1.1 Allgemein'!$I$22+1),1),COLUMN(AH35)-('2.1 Kraftwerk allgemein'!$F$16-'1.1 Allgemein'!$I$22+1)))))/$F35,
SUM(OFFSET('2.5 CAPEX'!AV38,0,-MIN($F35-1,COLUMN(AH35)-1),1,MIN($F35,COLUMN(AH35))))/$F35)))))))</f>
        <v/>
      </c>
      <c r="AR35" s="199" t="str">
        <f ca="1">IF('2.1 Kraftwerk allgemein'!$F$15&lt;'1.1 Allgemein'!$I$22,
IF(OR(ISNUMBER($D35)=FALSE,$F35=""),"",
IF(AND('2.5 CAPEX'!$L38&lt;&gt;"x",'2.5 CAPEX'!$M38&lt;&gt;"x"),0,
IF($F35=0,0,
IF(AR$4&lt;'2.1 Kraftwerk allgemein'!$F$16,0,
IF(AR$4='2.1 Kraftwerk allgemein'!$F$16,'2.5 CAPEX'!$J38/$F35,
IF(AR$4&lt;'2.1 Kraftwerk allgemein'!$F$16+$F35,
('2.5 CAPEX'!$J38+SUM(OFFSET('2.5 CAPEX'!AW38,0,-MIN(MAX($F35-1-('2.1 Kraftwerk allgemein'!$F$16-'2.1 Kraftwerk allgemein'!$F$15+1),0),COLUMN(AI35)-1-('2.1 Kraftwerk allgemein'!$F$16-'2.1 Kraftwerk allgemein'!$F$15+1)),1,MIN(MAX($F35-('2.1 Kraftwerk allgemein'!$F$16-'2.1 Kraftwerk allgemein'!$F$15+1),1),COLUMN(AI35)-('2.1 Kraftwerk allgemein'!$F$16-'2.1 Kraftwerk allgemein'!$F$15+1)))))/$F35,
SUM(OFFSET('2.5 CAPEX'!AW38,0,-MIN($F35-1,COLUMN(AI35)-1),1,MIN($F35,COLUMN(AI35))))/$F35)))))),
IF(OR(ISNUMBER($D35)=FALSE,$F35=""),"",
IF(AND('2.5 CAPEX'!$L38&lt;&gt;"x",'2.5 CAPEX'!$M38&lt;&gt;"x"),0,
IF($F35=0,0,
IF(AR$4&lt;'2.1 Kraftwerk allgemein'!$F$16,0,
IF(AR$4='2.1 Kraftwerk allgemein'!$F$16,'2.5 CAPEX'!$J38/$F35,
IF(AR$4&lt;'2.1 Kraftwerk allgemein'!$F$16+$F35,
('2.5 CAPEX'!$J38+SUM(OFFSET('2.5 CAPEX'!AW38,0,-MIN(MAX($F35-1-('2.1 Kraftwerk allgemein'!$F$16-'1.1 Allgemein'!$I$22+1),0),COLUMN(AI35)-1-('2.1 Kraftwerk allgemein'!$F$16-'1.1 Allgemein'!$I$22+1)),1,MIN(MAX($F35-('2.1 Kraftwerk allgemein'!$F$16-'1.1 Allgemein'!$I$22+1),1),COLUMN(AI35)-('2.1 Kraftwerk allgemein'!$F$16-'1.1 Allgemein'!$I$22+1)))))/$F35,
SUM(OFFSET('2.5 CAPEX'!AW38,0,-MIN($F35-1,COLUMN(AI35)-1),1,MIN($F35,COLUMN(AI35))))/$F35)))))))</f>
        <v/>
      </c>
      <c r="AS35" s="199" t="str">
        <f ca="1">IF('2.1 Kraftwerk allgemein'!$F$15&lt;'1.1 Allgemein'!$I$22,
IF(OR(ISNUMBER($D35)=FALSE,$F35=""),"",
IF(AND('2.5 CAPEX'!$L38&lt;&gt;"x",'2.5 CAPEX'!$M38&lt;&gt;"x"),0,
IF($F35=0,0,
IF(AS$4&lt;'2.1 Kraftwerk allgemein'!$F$16,0,
IF(AS$4='2.1 Kraftwerk allgemein'!$F$16,'2.5 CAPEX'!$J38/$F35,
IF(AS$4&lt;'2.1 Kraftwerk allgemein'!$F$16+$F35,
('2.5 CAPEX'!$J38+SUM(OFFSET('2.5 CAPEX'!AX38,0,-MIN(MAX($F35-1-('2.1 Kraftwerk allgemein'!$F$16-'2.1 Kraftwerk allgemein'!$F$15+1),0),COLUMN(AJ35)-1-('2.1 Kraftwerk allgemein'!$F$16-'2.1 Kraftwerk allgemein'!$F$15+1)),1,MIN(MAX($F35-('2.1 Kraftwerk allgemein'!$F$16-'2.1 Kraftwerk allgemein'!$F$15+1),1),COLUMN(AJ35)-('2.1 Kraftwerk allgemein'!$F$16-'2.1 Kraftwerk allgemein'!$F$15+1)))))/$F35,
SUM(OFFSET('2.5 CAPEX'!AX38,0,-MIN($F35-1,COLUMN(AJ35)-1),1,MIN($F35,COLUMN(AJ35))))/$F35)))))),
IF(OR(ISNUMBER($D35)=FALSE,$F35=""),"",
IF(AND('2.5 CAPEX'!$L38&lt;&gt;"x",'2.5 CAPEX'!$M38&lt;&gt;"x"),0,
IF($F35=0,0,
IF(AS$4&lt;'2.1 Kraftwerk allgemein'!$F$16,0,
IF(AS$4='2.1 Kraftwerk allgemein'!$F$16,'2.5 CAPEX'!$J38/$F35,
IF(AS$4&lt;'2.1 Kraftwerk allgemein'!$F$16+$F35,
('2.5 CAPEX'!$J38+SUM(OFFSET('2.5 CAPEX'!AX38,0,-MIN(MAX($F35-1-('2.1 Kraftwerk allgemein'!$F$16-'1.1 Allgemein'!$I$22+1),0),COLUMN(AJ35)-1-('2.1 Kraftwerk allgemein'!$F$16-'1.1 Allgemein'!$I$22+1)),1,MIN(MAX($F35-('2.1 Kraftwerk allgemein'!$F$16-'1.1 Allgemein'!$I$22+1),1),COLUMN(AJ35)-('2.1 Kraftwerk allgemein'!$F$16-'1.1 Allgemein'!$I$22+1)))))/$F35,
SUM(OFFSET('2.5 CAPEX'!AX38,0,-MIN($F35-1,COLUMN(AJ35)-1),1,MIN($F35,COLUMN(AJ35))))/$F35)))))))</f>
        <v/>
      </c>
      <c r="AT35" s="199" t="str">
        <f ca="1">IF('2.1 Kraftwerk allgemein'!$F$15&lt;'1.1 Allgemein'!$I$22,
IF(OR(ISNUMBER($D35)=FALSE,$F35=""),"",
IF(AND('2.5 CAPEX'!$L38&lt;&gt;"x",'2.5 CAPEX'!$M38&lt;&gt;"x"),0,
IF($F35=0,0,
IF(AT$4&lt;'2.1 Kraftwerk allgemein'!$F$16,0,
IF(AT$4='2.1 Kraftwerk allgemein'!$F$16,'2.5 CAPEX'!$J38/$F35,
IF(AT$4&lt;'2.1 Kraftwerk allgemein'!$F$16+$F35,
('2.5 CAPEX'!$J38+SUM(OFFSET('2.5 CAPEX'!AY38,0,-MIN(MAX($F35-1-('2.1 Kraftwerk allgemein'!$F$16-'2.1 Kraftwerk allgemein'!$F$15+1),0),COLUMN(AK35)-1-('2.1 Kraftwerk allgemein'!$F$16-'2.1 Kraftwerk allgemein'!$F$15+1)),1,MIN(MAX($F35-('2.1 Kraftwerk allgemein'!$F$16-'2.1 Kraftwerk allgemein'!$F$15+1),1),COLUMN(AK35)-('2.1 Kraftwerk allgemein'!$F$16-'2.1 Kraftwerk allgemein'!$F$15+1)))))/$F35,
SUM(OFFSET('2.5 CAPEX'!AY38,0,-MIN($F35-1,COLUMN(AK35)-1),1,MIN($F35,COLUMN(AK35))))/$F35)))))),
IF(OR(ISNUMBER($D35)=FALSE,$F35=""),"",
IF(AND('2.5 CAPEX'!$L38&lt;&gt;"x",'2.5 CAPEX'!$M38&lt;&gt;"x"),0,
IF($F35=0,0,
IF(AT$4&lt;'2.1 Kraftwerk allgemein'!$F$16,0,
IF(AT$4='2.1 Kraftwerk allgemein'!$F$16,'2.5 CAPEX'!$J38/$F35,
IF(AT$4&lt;'2.1 Kraftwerk allgemein'!$F$16+$F35,
('2.5 CAPEX'!$J38+SUM(OFFSET('2.5 CAPEX'!AY38,0,-MIN(MAX($F35-1-('2.1 Kraftwerk allgemein'!$F$16-'1.1 Allgemein'!$I$22+1),0),COLUMN(AK35)-1-('2.1 Kraftwerk allgemein'!$F$16-'1.1 Allgemein'!$I$22+1)),1,MIN(MAX($F35-('2.1 Kraftwerk allgemein'!$F$16-'1.1 Allgemein'!$I$22+1),1),COLUMN(AK35)-('2.1 Kraftwerk allgemein'!$F$16-'1.1 Allgemein'!$I$22+1)))))/$F35,
SUM(OFFSET('2.5 CAPEX'!AY38,0,-MIN($F35-1,COLUMN(AK35)-1),1,MIN($F35,COLUMN(AK35))))/$F35)))))))</f>
        <v/>
      </c>
      <c r="AU35" s="199" t="str">
        <f ca="1">IF('2.1 Kraftwerk allgemein'!$F$15&lt;'1.1 Allgemein'!$I$22,
IF(OR(ISNUMBER($D35)=FALSE,$F35=""),"",
IF(AND('2.5 CAPEX'!$L38&lt;&gt;"x",'2.5 CAPEX'!$M38&lt;&gt;"x"),0,
IF($F35=0,0,
IF(AU$4&lt;'2.1 Kraftwerk allgemein'!$F$16,0,
IF(AU$4='2.1 Kraftwerk allgemein'!$F$16,'2.5 CAPEX'!$J38/$F35,
IF(AU$4&lt;'2.1 Kraftwerk allgemein'!$F$16+$F35,
('2.5 CAPEX'!$J38+SUM(OFFSET('2.5 CAPEX'!AZ38,0,-MIN(MAX($F35-1-('2.1 Kraftwerk allgemein'!$F$16-'2.1 Kraftwerk allgemein'!$F$15+1),0),COLUMN(AL35)-1-('2.1 Kraftwerk allgemein'!$F$16-'2.1 Kraftwerk allgemein'!$F$15+1)),1,MIN(MAX($F35-('2.1 Kraftwerk allgemein'!$F$16-'2.1 Kraftwerk allgemein'!$F$15+1),1),COLUMN(AL35)-('2.1 Kraftwerk allgemein'!$F$16-'2.1 Kraftwerk allgemein'!$F$15+1)))))/$F35,
SUM(OFFSET('2.5 CAPEX'!AZ38,0,-MIN($F35-1,COLUMN(AL35)-1),1,MIN($F35,COLUMN(AL35))))/$F35)))))),
IF(OR(ISNUMBER($D35)=FALSE,$F35=""),"",
IF(AND('2.5 CAPEX'!$L38&lt;&gt;"x",'2.5 CAPEX'!$M38&lt;&gt;"x"),0,
IF($F35=0,0,
IF(AU$4&lt;'2.1 Kraftwerk allgemein'!$F$16,0,
IF(AU$4='2.1 Kraftwerk allgemein'!$F$16,'2.5 CAPEX'!$J38/$F35,
IF(AU$4&lt;'2.1 Kraftwerk allgemein'!$F$16+$F35,
('2.5 CAPEX'!$J38+SUM(OFFSET('2.5 CAPEX'!AZ38,0,-MIN(MAX($F35-1-('2.1 Kraftwerk allgemein'!$F$16-'1.1 Allgemein'!$I$22+1),0),COLUMN(AL35)-1-('2.1 Kraftwerk allgemein'!$F$16-'1.1 Allgemein'!$I$22+1)),1,MIN(MAX($F35-('2.1 Kraftwerk allgemein'!$F$16-'1.1 Allgemein'!$I$22+1),1),COLUMN(AL35)-('2.1 Kraftwerk allgemein'!$F$16-'1.1 Allgemein'!$I$22+1)))))/$F35,
SUM(OFFSET('2.5 CAPEX'!AZ38,0,-MIN($F35-1,COLUMN(AL35)-1),1,MIN($F35,COLUMN(AL35))))/$F35)))))))</f>
        <v/>
      </c>
      <c r="AV35" s="199" t="str">
        <f ca="1">IF('2.1 Kraftwerk allgemein'!$F$15&lt;'1.1 Allgemein'!$I$22,
IF(OR(ISNUMBER($D35)=FALSE,$F35=""),"",
IF(AND('2.5 CAPEX'!$L38&lt;&gt;"x",'2.5 CAPEX'!$M38&lt;&gt;"x"),0,
IF($F35=0,0,
IF(AV$4&lt;'2.1 Kraftwerk allgemein'!$F$16,0,
IF(AV$4='2.1 Kraftwerk allgemein'!$F$16,'2.5 CAPEX'!$J38/$F35,
IF(AV$4&lt;'2.1 Kraftwerk allgemein'!$F$16+$F35,
('2.5 CAPEX'!$J38+SUM(OFFSET('2.5 CAPEX'!BA38,0,-MIN(MAX($F35-1-('2.1 Kraftwerk allgemein'!$F$16-'2.1 Kraftwerk allgemein'!$F$15+1),0),COLUMN(AM35)-1-('2.1 Kraftwerk allgemein'!$F$16-'2.1 Kraftwerk allgemein'!$F$15+1)),1,MIN(MAX($F35-('2.1 Kraftwerk allgemein'!$F$16-'2.1 Kraftwerk allgemein'!$F$15+1),1),COLUMN(AM35)-('2.1 Kraftwerk allgemein'!$F$16-'2.1 Kraftwerk allgemein'!$F$15+1)))))/$F35,
SUM(OFFSET('2.5 CAPEX'!BA38,0,-MIN($F35-1,COLUMN(AM35)-1),1,MIN($F35,COLUMN(AM35))))/$F35)))))),
IF(OR(ISNUMBER($D35)=FALSE,$F35=""),"",
IF(AND('2.5 CAPEX'!$L38&lt;&gt;"x",'2.5 CAPEX'!$M38&lt;&gt;"x"),0,
IF($F35=0,0,
IF(AV$4&lt;'2.1 Kraftwerk allgemein'!$F$16,0,
IF(AV$4='2.1 Kraftwerk allgemein'!$F$16,'2.5 CAPEX'!$J38/$F35,
IF(AV$4&lt;'2.1 Kraftwerk allgemein'!$F$16+$F35,
('2.5 CAPEX'!$J38+SUM(OFFSET('2.5 CAPEX'!BA38,0,-MIN(MAX($F35-1-('2.1 Kraftwerk allgemein'!$F$16-'1.1 Allgemein'!$I$22+1),0),COLUMN(AM35)-1-('2.1 Kraftwerk allgemein'!$F$16-'1.1 Allgemein'!$I$22+1)),1,MIN(MAX($F35-('2.1 Kraftwerk allgemein'!$F$16-'1.1 Allgemein'!$I$22+1),1),COLUMN(AM35)-('2.1 Kraftwerk allgemein'!$F$16-'1.1 Allgemein'!$I$22+1)))))/$F35,
SUM(OFFSET('2.5 CAPEX'!BA38,0,-MIN($F35-1,COLUMN(AM35)-1),1,MIN($F35,COLUMN(AM35))))/$F35)))))))</f>
        <v/>
      </c>
      <c r="AW35" s="199" t="str">
        <f ca="1">IF('2.1 Kraftwerk allgemein'!$F$15&lt;'1.1 Allgemein'!$I$22,
IF(OR(ISNUMBER($D35)=FALSE,$F35=""),"",
IF(AND('2.5 CAPEX'!$L38&lt;&gt;"x",'2.5 CAPEX'!$M38&lt;&gt;"x"),0,
IF($F35=0,0,
IF(AW$4&lt;'2.1 Kraftwerk allgemein'!$F$16,0,
IF(AW$4='2.1 Kraftwerk allgemein'!$F$16,'2.5 CAPEX'!$J38/$F35,
IF(AW$4&lt;'2.1 Kraftwerk allgemein'!$F$16+$F35,
('2.5 CAPEX'!$J38+SUM(OFFSET('2.5 CAPEX'!BB38,0,-MIN(MAX($F35-1-('2.1 Kraftwerk allgemein'!$F$16-'2.1 Kraftwerk allgemein'!$F$15+1),0),COLUMN(AN35)-1-('2.1 Kraftwerk allgemein'!$F$16-'2.1 Kraftwerk allgemein'!$F$15+1)),1,MIN(MAX($F35-('2.1 Kraftwerk allgemein'!$F$16-'2.1 Kraftwerk allgemein'!$F$15+1),1),COLUMN(AN35)-('2.1 Kraftwerk allgemein'!$F$16-'2.1 Kraftwerk allgemein'!$F$15+1)))))/$F35,
SUM(OFFSET('2.5 CAPEX'!BB38,0,-MIN($F35-1,COLUMN(AN35)-1),1,MIN($F35,COLUMN(AN35))))/$F35)))))),
IF(OR(ISNUMBER($D35)=FALSE,$F35=""),"",
IF(AND('2.5 CAPEX'!$L38&lt;&gt;"x",'2.5 CAPEX'!$M38&lt;&gt;"x"),0,
IF($F35=0,0,
IF(AW$4&lt;'2.1 Kraftwerk allgemein'!$F$16,0,
IF(AW$4='2.1 Kraftwerk allgemein'!$F$16,'2.5 CAPEX'!$J38/$F35,
IF(AW$4&lt;'2.1 Kraftwerk allgemein'!$F$16+$F35,
('2.5 CAPEX'!$J38+SUM(OFFSET('2.5 CAPEX'!BB38,0,-MIN(MAX($F35-1-('2.1 Kraftwerk allgemein'!$F$16-'1.1 Allgemein'!$I$22+1),0),COLUMN(AN35)-1-('2.1 Kraftwerk allgemein'!$F$16-'1.1 Allgemein'!$I$22+1)),1,MIN(MAX($F35-('2.1 Kraftwerk allgemein'!$F$16-'1.1 Allgemein'!$I$22+1),1),COLUMN(AN35)-('2.1 Kraftwerk allgemein'!$F$16-'1.1 Allgemein'!$I$22+1)))))/$F35,
SUM(OFFSET('2.5 CAPEX'!BB38,0,-MIN($F35-1,COLUMN(AN35)-1),1,MIN($F35,COLUMN(AN35))))/$F35)))))))</f>
        <v/>
      </c>
      <c r="AX35" s="199" t="str">
        <f ca="1">IF('2.1 Kraftwerk allgemein'!$F$15&lt;'1.1 Allgemein'!$I$22,
IF(OR(ISNUMBER($D35)=FALSE,$F35=""),"",
IF(AND('2.5 CAPEX'!$L38&lt;&gt;"x",'2.5 CAPEX'!$M38&lt;&gt;"x"),0,
IF($F35=0,0,
IF(AX$4&lt;'2.1 Kraftwerk allgemein'!$F$16,0,
IF(AX$4='2.1 Kraftwerk allgemein'!$F$16,'2.5 CAPEX'!$J38/$F35,
IF(AX$4&lt;'2.1 Kraftwerk allgemein'!$F$16+$F35,
('2.5 CAPEX'!$J38+SUM(OFFSET('2.5 CAPEX'!BC38,0,-MIN(MAX($F35-1-('2.1 Kraftwerk allgemein'!$F$16-'2.1 Kraftwerk allgemein'!$F$15+1),0),COLUMN(AO35)-1-('2.1 Kraftwerk allgemein'!$F$16-'2.1 Kraftwerk allgemein'!$F$15+1)),1,MIN(MAX($F35-('2.1 Kraftwerk allgemein'!$F$16-'2.1 Kraftwerk allgemein'!$F$15+1),1),COLUMN(AO35)-('2.1 Kraftwerk allgemein'!$F$16-'2.1 Kraftwerk allgemein'!$F$15+1)))))/$F35,
SUM(OFFSET('2.5 CAPEX'!BC38,0,-MIN($F35-1,COLUMN(AO35)-1),1,MIN($F35,COLUMN(AO35))))/$F35)))))),
IF(OR(ISNUMBER($D35)=FALSE,$F35=""),"",
IF(AND('2.5 CAPEX'!$L38&lt;&gt;"x",'2.5 CAPEX'!$M38&lt;&gt;"x"),0,
IF($F35=0,0,
IF(AX$4&lt;'2.1 Kraftwerk allgemein'!$F$16,0,
IF(AX$4='2.1 Kraftwerk allgemein'!$F$16,'2.5 CAPEX'!$J38/$F35,
IF(AX$4&lt;'2.1 Kraftwerk allgemein'!$F$16+$F35,
('2.5 CAPEX'!$J38+SUM(OFFSET('2.5 CAPEX'!BC38,0,-MIN(MAX($F35-1-('2.1 Kraftwerk allgemein'!$F$16-'1.1 Allgemein'!$I$22+1),0),COLUMN(AO35)-1-('2.1 Kraftwerk allgemein'!$F$16-'1.1 Allgemein'!$I$22+1)),1,MIN(MAX($F35-('2.1 Kraftwerk allgemein'!$F$16-'1.1 Allgemein'!$I$22+1),1),COLUMN(AO35)-('2.1 Kraftwerk allgemein'!$F$16-'1.1 Allgemein'!$I$22+1)))))/$F35,
SUM(OFFSET('2.5 CAPEX'!BC38,0,-MIN($F35-1,COLUMN(AO35)-1),1,MIN($F35,COLUMN(AO35))))/$F35)))))))</f>
        <v/>
      </c>
      <c r="AY35" s="199" t="str">
        <f ca="1">IF('2.1 Kraftwerk allgemein'!$F$15&lt;'1.1 Allgemein'!$I$22,
IF(OR(ISNUMBER($D35)=FALSE,$F35=""),"",
IF(AND('2.5 CAPEX'!$L38&lt;&gt;"x",'2.5 CAPEX'!$M38&lt;&gt;"x"),0,
IF($F35=0,0,
IF(AY$4&lt;'2.1 Kraftwerk allgemein'!$F$16,0,
IF(AY$4='2.1 Kraftwerk allgemein'!$F$16,'2.5 CAPEX'!$J38/$F35,
IF(AY$4&lt;'2.1 Kraftwerk allgemein'!$F$16+$F35,
('2.5 CAPEX'!$J38+SUM(OFFSET('2.5 CAPEX'!BD38,0,-MIN(MAX($F35-1-('2.1 Kraftwerk allgemein'!$F$16-'2.1 Kraftwerk allgemein'!$F$15+1),0),COLUMN(AP35)-1-('2.1 Kraftwerk allgemein'!$F$16-'2.1 Kraftwerk allgemein'!$F$15+1)),1,MIN(MAX($F35-('2.1 Kraftwerk allgemein'!$F$16-'2.1 Kraftwerk allgemein'!$F$15+1),1),COLUMN(AP35)-('2.1 Kraftwerk allgemein'!$F$16-'2.1 Kraftwerk allgemein'!$F$15+1)))))/$F35,
SUM(OFFSET('2.5 CAPEX'!BD38,0,-MIN($F35-1,COLUMN(AP35)-1),1,MIN($F35,COLUMN(AP35))))/$F35)))))),
IF(OR(ISNUMBER($D35)=FALSE,$F35=""),"",
IF(AND('2.5 CAPEX'!$L38&lt;&gt;"x",'2.5 CAPEX'!$M38&lt;&gt;"x"),0,
IF($F35=0,0,
IF(AY$4&lt;'2.1 Kraftwerk allgemein'!$F$16,0,
IF(AY$4='2.1 Kraftwerk allgemein'!$F$16,'2.5 CAPEX'!$J38/$F35,
IF(AY$4&lt;'2.1 Kraftwerk allgemein'!$F$16+$F35,
('2.5 CAPEX'!$J38+SUM(OFFSET('2.5 CAPEX'!BD38,0,-MIN(MAX($F35-1-('2.1 Kraftwerk allgemein'!$F$16-'1.1 Allgemein'!$I$22+1),0),COLUMN(AP35)-1-('2.1 Kraftwerk allgemein'!$F$16-'1.1 Allgemein'!$I$22+1)),1,MIN(MAX($F35-('2.1 Kraftwerk allgemein'!$F$16-'1.1 Allgemein'!$I$22+1),1),COLUMN(AP35)-('2.1 Kraftwerk allgemein'!$F$16-'1.1 Allgemein'!$I$22+1)))))/$F35,
SUM(OFFSET('2.5 CAPEX'!BD38,0,-MIN($F35-1,COLUMN(AP35)-1),1,MIN($F35,COLUMN(AP35))))/$F35)))))))</f>
        <v/>
      </c>
      <c r="AZ35" s="199" t="str">
        <f ca="1">IF('2.1 Kraftwerk allgemein'!$F$15&lt;'1.1 Allgemein'!$I$22,
IF(OR(ISNUMBER($D35)=FALSE,$F35=""),"",
IF(AND('2.5 CAPEX'!$L38&lt;&gt;"x",'2.5 CAPEX'!$M38&lt;&gt;"x"),0,
IF($F35=0,0,
IF(AZ$4&lt;'2.1 Kraftwerk allgemein'!$F$16,0,
IF(AZ$4='2.1 Kraftwerk allgemein'!$F$16,'2.5 CAPEX'!$J38/$F35,
IF(AZ$4&lt;'2.1 Kraftwerk allgemein'!$F$16+$F35,
('2.5 CAPEX'!$J38+SUM(OFFSET('2.5 CAPEX'!BE38,0,-MIN(MAX($F35-1-('2.1 Kraftwerk allgemein'!$F$16-'2.1 Kraftwerk allgemein'!$F$15+1),0),COLUMN(AQ35)-1-('2.1 Kraftwerk allgemein'!$F$16-'2.1 Kraftwerk allgemein'!$F$15+1)),1,MIN(MAX($F35-('2.1 Kraftwerk allgemein'!$F$16-'2.1 Kraftwerk allgemein'!$F$15+1),1),COLUMN(AQ35)-('2.1 Kraftwerk allgemein'!$F$16-'2.1 Kraftwerk allgemein'!$F$15+1)))))/$F35,
SUM(OFFSET('2.5 CAPEX'!BE38,0,-MIN($F35-1,COLUMN(AQ35)-1),1,MIN($F35,COLUMN(AQ35))))/$F35)))))),
IF(OR(ISNUMBER($D35)=FALSE,$F35=""),"",
IF(AND('2.5 CAPEX'!$L38&lt;&gt;"x",'2.5 CAPEX'!$M38&lt;&gt;"x"),0,
IF($F35=0,0,
IF(AZ$4&lt;'2.1 Kraftwerk allgemein'!$F$16,0,
IF(AZ$4='2.1 Kraftwerk allgemein'!$F$16,'2.5 CAPEX'!$J38/$F35,
IF(AZ$4&lt;'2.1 Kraftwerk allgemein'!$F$16+$F35,
('2.5 CAPEX'!$J38+SUM(OFFSET('2.5 CAPEX'!BE38,0,-MIN(MAX($F35-1-('2.1 Kraftwerk allgemein'!$F$16-'1.1 Allgemein'!$I$22+1),0),COLUMN(AQ35)-1-('2.1 Kraftwerk allgemein'!$F$16-'1.1 Allgemein'!$I$22+1)),1,MIN(MAX($F35-('2.1 Kraftwerk allgemein'!$F$16-'1.1 Allgemein'!$I$22+1),1),COLUMN(AQ35)-('2.1 Kraftwerk allgemein'!$F$16-'1.1 Allgemein'!$I$22+1)))))/$F35,
SUM(OFFSET('2.5 CAPEX'!BE38,0,-MIN($F35-1,COLUMN(AQ35)-1),1,MIN($F35,COLUMN(AQ35))))/$F35)))))))</f>
        <v/>
      </c>
      <c r="BA35" s="199" t="str">
        <f ca="1">IF('2.1 Kraftwerk allgemein'!$F$15&lt;'1.1 Allgemein'!$I$22,
IF(OR(ISNUMBER($D35)=FALSE,$F35=""),"",
IF(AND('2.5 CAPEX'!$L38&lt;&gt;"x",'2.5 CAPEX'!$M38&lt;&gt;"x"),0,
IF($F35=0,0,
IF(BA$4&lt;'2.1 Kraftwerk allgemein'!$F$16,0,
IF(BA$4='2.1 Kraftwerk allgemein'!$F$16,'2.5 CAPEX'!$J38/$F35,
IF(BA$4&lt;'2.1 Kraftwerk allgemein'!$F$16+$F35,
('2.5 CAPEX'!$J38+SUM(OFFSET('2.5 CAPEX'!BF38,0,-MIN(MAX($F35-1-('2.1 Kraftwerk allgemein'!$F$16-'2.1 Kraftwerk allgemein'!$F$15+1),0),COLUMN(AR35)-1-('2.1 Kraftwerk allgemein'!$F$16-'2.1 Kraftwerk allgemein'!$F$15+1)),1,MIN(MAX($F35-('2.1 Kraftwerk allgemein'!$F$16-'2.1 Kraftwerk allgemein'!$F$15+1),1),COLUMN(AR35)-('2.1 Kraftwerk allgemein'!$F$16-'2.1 Kraftwerk allgemein'!$F$15+1)))))/$F35,
SUM(OFFSET('2.5 CAPEX'!BF38,0,-MIN($F35-1,COLUMN(AR35)-1),1,MIN($F35,COLUMN(AR35))))/$F35)))))),
IF(OR(ISNUMBER($D35)=FALSE,$F35=""),"",
IF(AND('2.5 CAPEX'!$L38&lt;&gt;"x",'2.5 CAPEX'!$M38&lt;&gt;"x"),0,
IF($F35=0,0,
IF(BA$4&lt;'2.1 Kraftwerk allgemein'!$F$16,0,
IF(BA$4='2.1 Kraftwerk allgemein'!$F$16,'2.5 CAPEX'!$J38/$F35,
IF(BA$4&lt;'2.1 Kraftwerk allgemein'!$F$16+$F35,
('2.5 CAPEX'!$J38+SUM(OFFSET('2.5 CAPEX'!BF38,0,-MIN(MAX($F35-1-('2.1 Kraftwerk allgemein'!$F$16-'1.1 Allgemein'!$I$22+1),0),COLUMN(AR35)-1-('2.1 Kraftwerk allgemein'!$F$16-'1.1 Allgemein'!$I$22+1)),1,MIN(MAX($F35-('2.1 Kraftwerk allgemein'!$F$16-'1.1 Allgemein'!$I$22+1),1),COLUMN(AR35)-('2.1 Kraftwerk allgemein'!$F$16-'1.1 Allgemein'!$I$22+1)))))/$F35,
SUM(OFFSET('2.5 CAPEX'!BF38,0,-MIN($F35-1,COLUMN(AR35)-1),1,MIN($F35,COLUMN(AR35))))/$F35)))))))</f>
        <v/>
      </c>
      <c r="BB35" s="199" t="str">
        <f ca="1">IF('2.1 Kraftwerk allgemein'!$F$15&lt;'1.1 Allgemein'!$I$22,
IF(OR(ISNUMBER($D35)=FALSE,$F35=""),"",
IF(AND('2.5 CAPEX'!$L38&lt;&gt;"x",'2.5 CAPEX'!$M38&lt;&gt;"x"),0,
IF($F35=0,0,
IF(BB$4&lt;'2.1 Kraftwerk allgemein'!$F$16,0,
IF(BB$4='2.1 Kraftwerk allgemein'!$F$16,'2.5 CAPEX'!$J38/$F35,
IF(BB$4&lt;'2.1 Kraftwerk allgemein'!$F$16+$F35,
('2.5 CAPEX'!$J38+SUM(OFFSET('2.5 CAPEX'!BG38,0,-MIN(MAX($F35-1-('2.1 Kraftwerk allgemein'!$F$16-'2.1 Kraftwerk allgemein'!$F$15+1),0),COLUMN(AS35)-1-('2.1 Kraftwerk allgemein'!$F$16-'2.1 Kraftwerk allgemein'!$F$15+1)),1,MIN(MAX($F35-('2.1 Kraftwerk allgemein'!$F$16-'2.1 Kraftwerk allgemein'!$F$15+1),1),COLUMN(AS35)-('2.1 Kraftwerk allgemein'!$F$16-'2.1 Kraftwerk allgemein'!$F$15+1)))))/$F35,
SUM(OFFSET('2.5 CAPEX'!BG38,0,-MIN($F35-1,COLUMN(AS35)-1),1,MIN($F35,COLUMN(AS35))))/$F35)))))),
IF(OR(ISNUMBER($D35)=FALSE,$F35=""),"",
IF(AND('2.5 CAPEX'!$L38&lt;&gt;"x",'2.5 CAPEX'!$M38&lt;&gt;"x"),0,
IF($F35=0,0,
IF(BB$4&lt;'2.1 Kraftwerk allgemein'!$F$16,0,
IF(BB$4='2.1 Kraftwerk allgemein'!$F$16,'2.5 CAPEX'!$J38/$F35,
IF(BB$4&lt;'2.1 Kraftwerk allgemein'!$F$16+$F35,
('2.5 CAPEX'!$J38+SUM(OFFSET('2.5 CAPEX'!BG38,0,-MIN(MAX($F35-1-('2.1 Kraftwerk allgemein'!$F$16-'1.1 Allgemein'!$I$22+1),0),COLUMN(AS35)-1-('2.1 Kraftwerk allgemein'!$F$16-'1.1 Allgemein'!$I$22+1)),1,MIN(MAX($F35-('2.1 Kraftwerk allgemein'!$F$16-'1.1 Allgemein'!$I$22+1),1),COLUMN(AS35)-('2.1 Kraftwerk allgemein'!$F$16-'1.1 Allgemein'!$I$22+1)))))/$F35,
SUM(OFFSET('2.5 CAPEX'!BG38,0,-MIN($F35-1,COLUMN(AS35)-1),1,MIN($F35,COLUMN(AS35))))/$F35)))))))</f>
        <v/>
      </c>
      <c r="BC35" s="199" t="str">
        <f ca="1">IF('2.1 Kraftwerk allgemein'!$F$15&lt;'1.1 Allgemein'!$I$22,
IF(OR(ISNUMBER($D35)=FALSE,$F35=""),"",
IF(AND('2.5 CAPEX'!$L38&lt;&gt;"x",'2.5 CAPEX'!$M38&lt;&gt;"x"),0,
IF($F35=0,0,
IF(BC$4&lt;'2.1 Kraftwerk allgemein'!$F$16,0,
IF(BC$4='2.1 Kraftwerk allgemein'!$F$16,'2.5 CAPEX'!$J38/$F35,
IF(BC$4&lt;'2.1 Kraftwerk allgemein'!$F$16+$F35,
('2.5 CAPEX'!$J38+SUM(OFFSET('2.5 CAPEX'!BH38,0,-MIN(MAX($F35-1-('2.1 Kraftwerk allgemein'!$F$16-'2.1 Kraftwerk allgemein'!$F$15+1),0),COLUMN(AT35)-1-('2.1 Kraftwerk allgemein'!$F$16-'2.1 Kraftwerk allgemein'!$F$15+1)),1,MIN(MAX($F35-('2.1 Kraftwerk allgemein'!$F$16-'2.1 Kraftwerk allgemein'!$F$15+1),1),COLUMN(AT35)-('2.1 Kraftwerk allgemein'!$F$16-'2.1 Kraftwerk allgemein'!$F$15+1)))))/$F35,
SUM(OFFSET('2.5 CAPEX'!BH38,0,-MIN($F35-1,COLUMN(AT35)-1),1,MIN($F35,COLUMN(AT35))))/$F35)))))),
IF(OR(ISNUMBER($D35)=FALSE,$F35=""),"",
IF(AND('2.5 CAPEX'!$L38&lt;&gt;"x",'2.5 CAPEX'!$M38&lt;&gt;"x"),0,
IF($F35=0,0,
IF(BC$4&lt;'2.1 Kraftwerk allgemein'!$F$16,0,
IF(BC$4='2.1 Kraftwerk allgemein'!$F$16,'2.5 CAPEX'!$J38/$F35,
IF(BC$4&lt;'2.1 Kraftwerk allgemein'!$F$16+$F35,
('2.5 CAPEX'!$J38+SUM(OFFSET('2.5 CAPEX'!BH38,0,-MIN(MAX($F35-1-('2.1 Kraftwerk allgemein'!$F$16-'1.1 Allgemein'!$I$22+1),0),COLUMN(AT35)-1-('2.1 Kraftwerk allgemein'!$F$16-'1.1 Allgemein'!$I$22+1)),1,MIN(MAX($F35-('2.1 Kraftwerk allgemein'!$F$16-'1.1 Allgemein'!$I$22+1),1),COLUMN(AT35)-('2.1 Kraftwerk allgemein'!$F$16-'1.1 Allgemein'!$I$22+1)))))/$F35,
SUM(OFFSET('2.5 CAPEX'!BH38,0,-MIN($F35-1,COLUMN(AT35)-1),1,MIN($F35,COLUMN(AT35))))/$F35)))))))</f>
        <v/>
      </c>
      <c r="BD35" s="199" t="str">
        <f ca="1">IF('2.1 Kraftwerk allgemein'!$F$15&lt;'1.1 Allgemein'!$I$22,
IF(OR(ISNUMBER($D35)=FALSE,$F35=""),"",
IF(AND('2.5 CAPEX'!$L38&lt;&gt;"x",'2.5 CAPEX'!$M38&lt;&gt;"x"),0,
IF($F35=0,0,
IF(BD$4&lt;'2.1 Kraftwerk allgemein'!$F$16,0,
IF(BD$4='2.1 Kraftwerk allgemein'!$F$16,'2.5 CAPEX'!$J38/$F35,
IF(BD$4&lt;'2.1 Kraftwerk allgemein'!$F$16+$F35,
('2.5 CAPEX'!$J38+SUM(OFFSET('2.5 CAPEX'!BI38,0,-MIN(MAX($F35-1-('2.1 Kraftwerk allgemein'!$F$16-'2.1 Kraftwerk allgemein'!$F$15+1),0),COLUMN(AU35)-1-('2.1 Kraftwerk allgemein'!$F$16-'2.1 Kraftwerk allgemein'!$F$15+1)),1,MIN(MAX($F35-('2.1 Kraftwerk allgemein'!$F$16-'2.1 Kraftwerk allgemein'!$F$15+1),1),COLUMN(AU35)-('2.1 Kraftwerk allgemein'!$F$16-'2.1 Kraftwerk allgemein'!$F$15+1)))))/$F35,
SUM(OFFSET('2.5 CAPEX'!BI38,0,-MIN($F35-1,COLUMN(AU35)-1),1,MIN($F35,COLUMN(AU35))))/$F35)))))),
IF(OR(ISNUMBER($D35)=FALSE,$F35=""),"",
IF(AND('2.5 CAPEX'!$L38&lt;&gt;"x",'2.5 CAPEX'!$M38&lt;&gt;"x"),0,
IF($F35=0,0,
IF(BD$4&lt;'2.1 Kraftwerk allgemein'!$F$16,0,
IF(BD$4='2.1 Kraftwerk allgemein'!$F$16,'2.5 CAPEX'!$J38/$F35,
IF(BD$4&lt;'2.1 Kraftwerk allgemein'!$F$16+$F35,
('2.5 CAPEX'!$J38+SUM(OFFSET('2.5 CAPEX'!BI38,0,-MIN(MAX($F35-1-('2.1 Kraftwerk allgemein'!$F$16-'1.1 Allgemein'!$I$22+1),0),COLUMN(AU35)-1-('2.1 Kraftwerk allgemein'!$F$16-'1.1 Allgemein'!$I$22+1)),1,MIN(MAX($F35-('2.1 Kraftwerk allgemein'!$F$16-'1.1 Allgemein'!$I$22+1),1),COLUMN(AU35)-('2.1 Kraftwerk allgemein'!$F$16-'1.1 Allgemein'!$I$22+1)))))/$F35,
SUM(OFFSET('2.5 CAPEX'!BI38,0,-MIN($F35-1,COLUMN(AU35)-1),1,MIN($F35,COLUMN(AU35))))/$F35)))))))</f>
        <v/>
      </c>
      <c r="BE35" s="199" t="str">
        <f ca="1">IF('2.1 Kraftwerk allgemein'!$F$15&lt;'1.1 Allgemein'!$I$22,
IF(OR(ISNUMBER($D35)=FALSE,$F35=""),"",
IF(AND('2.5 CAPEX'!$L38&lt;&gt;"x",'2.5 CAPEX'!$M38&lt;&gt;"x"),0,
IF($F35=0,0,
IF(BE$4&lt;'2.1 Kraftwerk allgemein'!$F$16,0,
IF(BE$4='2.1 Kraftwerk allgemein'!$F$16,'2.5 CAPEX'!$J38/$F35,
IF(BE$4&lt;'2.1 Kraftwerk allgemein'!$F$16+$F35,
('2.5 CAPEX'!$J38+SUM(OFFSET('2.5 CAPEX'!BJ38,0,-MIN(MAX($F35-1-('2.1 Kraftwerk allgemein'!$F$16-'2.1 Kraftwerk allgemein'!$F$15+1),0),COLUMN(AV35)-1-('2.1 Kraftwerk allgemein'!$F$16-'2.1 Kraftwerk allgemein'!$F$15+1)),1,MIN(MAX($F35-('2.1 Kraftwerk allgemein'!$F$16-'2.1 Kraftwerk allgemein'!$F$15+1),1),COLUMN(AV35)-('2.1 Kraftwerk allgemein'!$F$16-'2.1 Kraftwerk allgemein'!$F$15+1)))))/$F35,
SUM(OFFSET('2.5 CAPEX'!BJ38,0,-MIN($F35-1,COLUMN(AV35)-1),1,MIN($F35,COLUMN(AV35))))/$F35)))))),
IF(OR(ISNUMBER($D35)=FALSE,$F35=""),"",
IF(AND('2.5 CAPEX'!$L38&lt;&gt;"x",'2.5 CAPEX'!$M38&lt;&gt;"x"),0,
IF($F35=0,0,
IF(BE$4&lt;'2.1 Kraftwerk allgemein'!$F$16,0,
IF(BE$4='2.1 Kraftwerk allgemein'!$F$16,'2.5 CAPEX'!$J38/$F35,
IF(BE$4&lt;'2.1 Kraftwerk allgemein'!$F$16+$F35,
('2.5 CAPEX'!$J38+SUM(OFFSET('2.5 CAPEX'!BJ38,0,-MIN(MAX($F35-1-('2.1 Kraftwerk allgemein'!$F$16-'1.1 Allgemein'!$I$22+1),0),COLUMN(AV35)-1-('2.1 Kraftwerk allgemein'!$F$16-'1.1 Allgemein'!$I$22+1)),1,MIN(MAX($F35-('2.1 Kraftwerk allgemein'!$F$16-'1.1 Allgemein'!$I$22+1),1),COLUMN(AV35)-('2.1 Kraftwerk allgemein'!$F$16-'1.1 Allgemein'!$I$22+1)))))/$F35,
SUM(OFFSET('2.5 CAPEX'!BJ38,0,-MIN($F35-1,COLUMN(AV35)-1),1,MIN($F35,COLUMN(AV35))))/$F35)))))))</f>
        <v/>
      </c>
      <c r="BF35" s="199" t="str">
        <f ca="1">IF('2.1 Kraftwerk allgemein'!$F$15&lt;'1.1 Allgemein'!$I$22,
IF(OR(ISNUMBER($D35)=FALSE,$F35=""),"",
IF(AND('2.5 CAPEX'!$L38&lt;&gt;"x",'2.5 CAPEX'!$M38&lt;&gt;"x"),0,
IF($F35=0,0,
IF(BF$4&lt;'2.1 Kraftwerk allgemein'!$F$16,0,
IF(BF$4='2.1 Kraftwerk allgemein'!$F$16,'2.5 CAPEX'!$J38/$F35,
IF(BF$4&lt;'2.1 Kraftwerk allgemein'!$F$16+$F35,
('2.5 CAPEX'!$J38+SUM(OFFSET('2.5 CAPEX'!BK38,0,-MIN(MAX($F35-1-('2.1 Kraftwerk allgemein'!$F$16-'2.1 Kraftwerk allgemein'!$F$15+1),0),COLUMN(AW35)-1-('2.1 Kraftwerk allgemein'!$F$16-'2.1 Kraftwerk allgemein'!$F$15+1)),1,MIN(MAX($F35-('2.1 Kraftwerk allgemein'!$F$16-'2.1 Kraftwerk allgemein'!$F$15+1),1),COLUMN(AW35)-('2.1 Kraftwerk allgemein'!$F$16-'2.1 Kraftwerk allgemein'!$F$15+1)))))/$F35,
SUM(OFFSET('2.5 CAPEX'!BK38,0,-MIN($F35-1,COLUMN(AW35)-1),1,MIN($F35,COLUMN(AW35))))/$F35)))))),
IF(OR(ISNUMBER($D35)=FALSE,$F35=""),"",
IF(AND('2.5 CAPEX'!$L38&lt;&gt;"x",'2.5 CAPEX'!$M38&lt;&gt;"x"),0,
IF($F35=0,0,
IF(BF$4&lt;'2.1 Kraftwerk allgemein'!$F$16,0,
IF(BF$4='2.1 Kraftwerk allgemein'!$F$16,'2.5 CAPEX'!$J38/$F35,
IF(BF$4&lt;'2.1 Kraftwerk allgemein'!$F$16+$F35,
('2.5 CAPEX'!$J38+SUM(OFFSET('2.5 CAPEX'!BK38,0,-MIN(MAX($F35-1-('2.1 Kraftwerk allgemein'!$F$16-'1.1 Allgemein'!$I$22+1),0),COLUMN(AW35)-1-('2.1 Kraftwerk allgemein'!$F$16-'1.1 Allgemein'!$I$22+1)),1,MIN(MAX($F35-('2.1 Kraftwerk allgemein'!$F$16-'1.1 Allgemein'!$I$22+1),1),COLUMN(AW35)-('2.1 Kraftwerk allgemein'!$F$16-'1.1 Allgemein'!$I$22+1)))))/$F35,
SUM(OFFSET('2.5 CAPEX'!BK38,0,-MIN($F35-1,COLUMN(AW35)-1),1,MIN($F35,COLUMN(AW35))))/$F35)))))))</f>
        <v/>
      </c>
      <c r="BG35" s="199" t="str">
        <f ca="1">IF('2.1 Kraftwerk allgemein'!$F$15&lt;'1.1 Allgemein'!$I$22,
IF(OR(ISNUMBER($D35)=FALSE,$F35=""),"",
IF(AND('2.5 CAPEX'!$L38&lt;&gt;"x",'2.5 CAPEX'!$M38&lt;&gt;"x"),0,
IF($F35=0,0,
IF(BG$4&lt;'2.1 Kraftwerk allgemein'!$F$16,0,
IF(BG$4='2.1 Kraftwerk allgemein'!$F$16,'2.5 CAPEX'!$J38/$F35,
IF(BG$4&lt;'2.1 Kraftwerk allgemein'!$F$16+$F35,
('2.5 CAPEX'!$J38+SUM(OFFSET('2.5 CAPEX'!BL38,0,-MIN(MAX($F35-1-('2.1 Kraftwerk allgemein'!$F$16-'2.1 Kraftwerk allgemein'!$F$15+1),0),COLUMN(AX35)-1-('2.1 Kraftwerk allgemein'!$F$16-'2.1 Kraftwerk allgemein'!$F$15+1)),1,MIN(MAX($F35-('2.1 Kraftwerk allgemein'!$F$16-'2.1 Kraftwerk allgemein'!$F$15+1),1),COLUMN(AX35)-('2.1 Kraftwerk allgemein'!$F$16-'2.1 Kraftwerk allgemein'!$F$15+1)))))/$F35,
SUM(OFFSET('2.5 CAPEX'!BL38,0,-MIN($F35-1,COLUMN(AX35)-1),1,MIN($F35,COLUMN(AX35))))/$F35)))))),
IF(OR(ISNUMBER($D35)=FALSE,$F35=""),"",
IF(AND('2.5 CAPEX'!$L38&lt;&gt;"x",'2.5 CAPEX'!$M38&lt;&gt;"x"),0,
IF($F35=0,0,
IF(BG$4&lt;'2.1 Kraftwerk allgemein'!$F$16,0,
IF(BG$4='2.1 Kraftwerk allgemein'!$F$16,'2.5 CAPEX'!$J38/$F35,
IF(BG$4&lt;'2.1 Kraftwerk allgemein'!$F$16+$F35,
('2.5 CAPEX'!$J38+SUM(OFFSET('2.5 CAPEX'!BL38,0,-MIN(MAX($F35-1-('2.1 Kraftwerk allgemein'!$F$16-'1.1 Allgemein'!$I$22+1),0),COLUMN(AX35)-1-('2.1 Kraftwerk allgemein'!$F$16-'1.1 Allgemein'!$I$22+1)),1,MIN(MAX($F35-('2.1 Kraftwerk allgemein'!$F$16-'1.1 Allgemein'!$I$22+1),1),COLUMN(AX35)-('2.1 Kraftwerk allgemein'!$F$16-'1.1 Allgemein'!$I$22+1)))))/$F35,
SUM(OFFSET('2.5 CAPEX'!BL38,0,-MIN($F35-1,COLUMN(AX35)-1),1,MIN($F35,COLUMN(AX35))))/$F35)))))))</f>
        <v/>
      </c>
      <c r="BH35" s="199" t="str">
        <f ca="1">IF('2.1 Kraftwerk allgemein'!$F$15&lt;'1.1 Allgemein'!$I$22,
IF(OR(ISNUMBER($D35)=FALSE,$F35=""),"",
IF(AND('2.5 CAPEX'!$L38&lt;&gt;"x",'2.5 CAPEX'!$M38&lt;&gt;"x"),0,
IF($F35=0,0,
IF(BH$4&lt;'2.1 Kraftwerk allgemein'!$F$16,0,
IF(BH$4='2.1 Kraftwerk allgemein'!$F$16,'2.5 CAPEX'!$J38/$F35,
IF(BH$4&lt;'2.1 Kraftwerk allgemein'!$F$16+$F35,
('2.5 CAPEX'!$J38+SUM(OFFSET('2.5 CAPEX'!BM38,0,-MIN(MAX($F35-1-('2.1 Kraftwerk allgemein'!$F$16-'2.1 Kraftwerk allgemein'!$F$15+1),0),COLUMN(AY35)-1-('2.1 Kraftwerk allgemein'!$F$16-'2.1 Kraftwerk allgemein'!$F$15+1)),1,MIN(MAX($F35-('2.1 Kraftwerk allgemein'!$F$16-'2.1 Kraftwerk allgemein'!$F$15+1),1),COLUMN(AY35)-('2.1 Kraftwerk allgemein'!$F$16-'2.1 Kraftwerk allgemein'!$F$15+1)))))/$F35,
SUM(OFFSET('2.5 CAPEX'!BM38,0,-MIN($F35-1,COLUMN(AY35)-1),1,MIN($F35,COLUMN(AY35))))/$F35)))))),
IF(OR(ISNUMBER($D35)=FALSE,$F35=""),"",
IF(AND('2.5 CAPEX'!$L38&lt;&gt;"x",'2.5 CAPEX'!$M38&lt;&gt;"x"),0,
IF($F35=0,0,
IF(BH$4&lt;'2.1 Kraftwerk allgemein'!$F$16,0,
IF(BH$4='2.1 Kraftwerk allgemein'!$F$16,'2.5 CAPEX'!$J38/$F35,
IF(BH$4&lt;'2.1 Kraftwerk allgemein'!$F$16+$F35,
('2.5 CAPEX'!$J38+SUM(OFFSET('2.5 CAPEX'!BM38,0,-MIN(MAX($F35-1-('2.1 Kraftwerk allgemein'!$F$16-'1.1 Allgemein'!$I$22+1),0),COLUMN(AY35)-1-('2.1 Kraftwerk allgemein'!$F$16-'1.1 Allgemein'!$I$22+1)),1,MIN(MAX($F35-('2.1 Kraftwerk allgemein'!$F$16-'1.1 Allgemein'!$I$22+1),1),COLUMN(AY35)-('2.1 Kraftwerk allgemein'!$F$16-'1.1 Allgemein'!$I$22+1)))))/$F35,
SUM(OFFSET('2.5 CAPEX'!BM38,0,-MIN($F35-1,COLUMN(AY35)-1),1,MIN($F35,COLUMN(AY35))))/$F35)))))))</f>
        <v/>
      </c>
      <c r="BI35" s="199" t="str">
        <f ca="1">IF('2.1 Kraftwerk allgemein'!$F$15&lt;'1.1 Allgemein'!$I$22,
IF(OR(ISNUMBER($D35)=FALSE,$F35=""),"",
IF(AND('2.5 CAPEX'!$L38&lt;&gt;"x",'2.5 CAPEX'!$M38&lt;&gt;"x"),0,
IF($F35=0,0,
IF(BI$4&lt;'2.1 Kraftwerk allgemein'!$F$16,0,
IF(BI$4='2.1 Kraftwerk allgemein'!$F$16,'2.5 CAPEX'!$J38/$F35,
IF(BI$4&lt;'2.1 Kraftwerk allgemein'!$F$16+$F35,
('2.5 CAPEX'!$J38+SUM(OFFSET('2.5 CAPEX'!BN38,0,-MIN(MAX($F35-1-('2.1 Kraftwerk allgemein'!$F$16-'2.1 Kraftwerk allgemein'!$F$15+1),0),COLUMN(AZ35)-1-('2.1 Kraftwerk allgemein'!$F$16-'2.1 Kraftwerk allgemein'!$F$15+1)),1,MIN(MAX($F35-('2.1 Kraftwerk allgemein'!$F$16-'2.1 Kraftwerk allgemein'!$F$15+1),1),COLUMN(AZ35)-('2.1 Kraftwerk allgemein'!$F$16-'2.1 Kraftwerk allgemein'!$F$15+1)))))/$F35,
SUM(OFFSET('2.5 CAPEX'!BN38,0,-MIN($F35-1,COLUMN(AZ35)-1),1,MIN($F35,COLUMN(AZ35))))/$F35)))))),
IF(OR(ISNUMBER($D35)=FALSE,$F35=""),"",
IF(AND('2.5 CAPEX'!$L38&lt;&gt;"x",'2.5 CAPEX'!$M38&lt;&gt;"x"),0,
IF($F35=0,0,
IF(BI$4&lt;'2.1 Kraftwerk allgemein'!$F$16,0,
IF(BI$4='2.1 Kraftwerk allgemein'!$F$16,'2.5 CAPEX'!$J38/$F35,
IF(BI$4&lt;'2.1 Kraftwerk allgemein'!$F$16+$F35,
('2.5 CAPEX'!$J38+SUM(OFFSET('2.5 CAPEX'!BN38,0,-MIN(MAX($F35-1-('2.1 Kraftwerk allgemein'!$F$16-'1.1 Allgemein'!$I$22+1),0),COLUMN(AZ35)-1-('2.1 Kraftwerk allgemein'!$F$16-'1.1 Allgemein'!$I$22+1)),1,MIN(MAX($F35-('2.1 Kraftwerk allgemein'!$F$16-'1.1 Allgemein'!$I$22+1),1),COLUMN(AZ35)-('2.1 Kraftwerk allgemein'!$F$16-'1.1 Allgemein'!$I$22+1)))))/$F35,
SUM(OFFSET('2.5 CAPEX'!BN38,0,-MIN($F35-1,COLUMN(AZ35)-1),1,MIN($F35,COLUMN(AZ35))))/$F35)))))))</f>
        <v/>
      </c>
      <c r="BJ35" s="199" t="str">
        <f ca="1">IF('2.1 Kraftwerk allgemein'!$F$15&lt;'1.1 Allgemein'!$I$22,
IF(OR(ISNUMBER($D35)=FALSE,$F35=""),"",
IF(AND('2.5 CAPEX'!$L38&lt;&gt;"x",'2.5 CAPEX'!$M38&lt;&gt;"x"),0,
IF($F35=0,0,
IF(BJ$4&lt;'2.1 Kraftwerk allgemein'!$F$16,0,
IF(BJ$4='2.1 Kraftwerk allgemein'!$F$16,'2.5 CAPEX'!$J38/$F35,
IF(BJ$4&lt;'2.1 Kraftwerk allgemein'!$F$16+$F35,
('2.5 CAPEX'!$J38+SUM(OFFSET('2.5 CAPEX'!BO38,0,-MIN(MAX($F35-1-('2.1 Kraftwerk allgemein'!$F$16-'2.1 Kraftwerk allgemein'!$F$15+1),0),COLUMN(BA35)-1-('2.1 Kraftwerk allgemein'!$F$16-'2.1 Kraftwerk allgemein'!$F$15+1)),1,MIN(MAX($F35-('2.1 Kraftwerk allgemein'!$F$16-'2.1 Kraftwerk allgemein'!$F$15+1),1),COLUMN(BA35)-('2.1 Kraftwerk allgemein'!$F$16-'2.1 Kraftwerk allgemein'!$F$15+1)))))/$F35,
SUM(OFFSET('2.5 CAPEX'!BO38,0,-MIN($F35-1,COLUMN(BA35)-1),1,MIN($F35,COLUMN(BA35))))/$F35)))))),
IF(OR(ISNUMBER($D35)=FALSE,$F35=""),"",
IF(AND('2.5 CAPEX'!$L38&lt;&gt;"x",'2.5 CAPEX'!$M38&lt;&gt;"x"),0,
IF($F35=0,0,
IF(BJ$4&lt;'2.1 Kraftwerk allgemein'!$F$16,0,
IF(BJ$4='2.1 Kraftwerk allgemein'!$F$16,'2.5 CAPEX'!$J38/$F35,
IF(BJ$4&lt;'2.1 Kraftwerk allgemein'!$F$16+$F35,
('2.5 CAPEX'!$J38+SUM(OFFSET('2.5 CAPEX'!BO38,0,-MIN(MAX($F35-1-('2.1 Kraftwerk allgemein'!$F$16-'1.1 Allgemein'!$I$22+1),0),COLUMN(BA35)-1-('2.1 Kraftwerk allgemein'!$F$16-'1.1 Allgemein'!$I$22+1)),1,MIN(MAX($F35-('2.1 Kraftwerk allgemein'!$F$16-'1.1 Allgemein'!$I$22+1),1),COLUMN(BA35)-('2.1 Kraftwerk allgemein'!$F$16-'1.1 Allgemein'!$I$22+1)))))/$F35,
SUM(OFFSET('2.5 CAPEX'!BO38,0,-MIN($F35-1,COLUMN(BA35)-1),1,MIN($F35,COLUMN(BA35))))/$F35)))))))</f>
        <v/>
      </c>
      <c r="BK35" s="199" t="str">
        <f ca="1">IF('2.1 Kraftwerk allgemein'!$F$15&lt;'1.1 Allgemein'!$I$22,
IF(OR(ISNUMBER($D35)=FALSE,$F35=""),"",
IF(AND('2.5 CAPEX'!$L38&lt;&gt;"x",'2.5 CAPEX'!$M38&lt;&gt;"x"),0,
IF($F35=0,0,
IF(BK$4&lt;'2.1 Kraftwerk allgemein'!$F$16,0,
IF(BK$4='2.1 Kraftwerk allgemein'!$F$16,'2.5 CAPEX'!$J38/$F35,
IF(BK$4&lt;'2.1 Kraftwerk allgemein'!$F$16+$F35,
('2.5 CAPEX'!$J38+SUM(OFFSET('2.5 CAPEX'!BP38,0,-MIN(MAX($F35-1-('2.1 Kraftwerk allgemein'!$F$16-'2.1 Kraftwerk allgemein'!$F$15+1),0),COLUMN(BB35)-1-('2.1 Kraftwerk allgemein'!$F$16-'2.1 Kraftwerk allgemein'!$F$15+1)),1,MIN(MAX($F35-('2.1 Kraftwerk allgemein'!$F$16-'2.1 Kraftwerk allgemein'!$F$15+1),1),COLUMN(BB35)-('2.1 Kraftwerk allgemein'!$F$16-'2.1 Kraftwerk allgemein'!$F$15+1)))))/$F35,
SUM(OFFSET('2.5 CAPEX'!BP38,0,-MIN($F35-1,COLUMN(BB35)-1),1,MIN($F35,COLUMN(BB35))))/$F35)))))),
IF(OR(ISNUMBER($D35)=FALSE,$F35=""),"",
IF(AND('2.5 CAPEX'!$L38&lt;&gt;"x",'2.5 CAPEX'!$M38&lt;&gt;"x"),0,
IF($F35=0,0,
IF(BK$4&lt;'2.1 Kraftwerk allgemein'!$F$16,0,
IF(BK$4='2.1 Kraftwerk allgemein'!$F$16,'2.5 CAPEX'!$J38/$F35,
IF(BK$4&lt;'2.1 Kraftwerk allgemein'!$F$16+$F35,
('2.5 CAPEX'!$J38+SUM(OFFSET('2.5 CAPEX'!BP38,0,-MIN(MAX($F35-1-('2.1 Kraftwerk allgemein'!$F$16-'1.1 Allgemein'!$I$22+1),0),COLUMN(BB35)-1-('2.1 Kraftwerk allgemein'!$F$16-'1.1 Allgemein'!$I$22+1)),1,MIN(MAX($F35-('2.1 Kraftwerk allgemein'!$F$16-'1.1 Allgemein'!$I$22+1),1),COLUMN(BB35)-('2.1 Kraftwerk allgemein'!$F$16-'1.1 Allgemein'!$I$22+1)))))/$F35,
SUM(OFFSET('2.5 CAPEX'!BP38,0,-MIN($F35-1,COLUMN(BB35)-1),1,MIN($F35,COLUMN(BB35))))/$F35)))))))</f>
        <v/>
      </c>
      <c r="BL35" s="199" t="str">
        <f ca="1">IF('2.1 Kraftwerk allgemein'!$F$15&lt;'1.1 Allgemein'!$I$22,
IF(OR(ISNUMBER($D35)=FALSE,$F35=""),"",
IF(AND('2.5 CAPEX'!$L38&lt;&gt;"x",'2.5 CAPEX'!$M38&lt;&gt;"x"),0,
IF($F35=0,0,
IF(BL$4&lt;'2.1 Kraftwerk allgemein'!$F$16,0,
IF(BL$4='2.1 Kraftwerk allgemein'!$F$16,'2.5 CAPEX'!$J38/$F35,
IF(BL$4&lt;'2.1 Kraftwerk allgemein'!$F$16+$F35,
('2.5 CAPEX'!$J38+SUM(OFFSET('2.5 CAPEX'!BQ38,0,-MIN(MAX($F35-1-('2.1 Kraftwerk allgemein'!$F$16-'2.1 Kraftwerk allgemein'!$F$15+1),0),COLUMN(BC35)-1-('2.1 Kraftwerk allgemein'!$F$16-'2.1 Kraftwerk allgemein'!$F$15+1)),1,MIN(MAX($F35-('2.1 Kraftwerk allgemein'!$F$16-'2.1 Kraftwerk allgemein'!$F$15+1),1),COLUMN(BC35)-('2.1 Kraftwerk allgemein'!$F$16-'2.1 Kraftwerk allgemein'!$F$15+1)))))/$F35,
SUM(OFFSET('2.5 CAPEX'!BQ38,0,-MIN($F35-1,COLUMN(BC35)-1),1,MIN($F35,COLUMN(BC35))))/$F35)))))),
IF(OR(ISNUMBER($D35)=FALSE,$F35=""),"",
IF(AND('2.5 CAPEX'!$L38&lt;&gt;"x",'2.5 CAPEX'!$M38&lt;&gt;"x"),0,
IF($F35=0,0,
IF(BL$4&lt;'2.1 Kraftwerk allgemein'!$F$16,0,
IF(BL$4='2.1 Kraftwerk allgemein'!$F$16,'2.5 CAPEX'!$J38/$F35,
IF(BL$4&lt;'2.1 Kraftwerk allgemein'!$F$16+$F35,
('2.5 CAPEX'!$J38+SUM(OFFSET('2.5 CAPEX'!BQ38,0,-MIN(MAX($F35-1-('2.1 Kraftwerk allgemein'!$F$16-'1.1 Allgemein'!$I$22+1),0),COLUMN(BC35)-1-('2.1 Kraftwerk allgemein'!$F$16-'1.1 Allgemein'!$I$22+1)),1,MIN(MAX($F35-('2.1 Kraftwerk allgemein'!$F$16-'1.1 Allgemein'!$I$22+1),1),COLUMN(BC35)-('2.1 Kraftwerk allgemein'!$F$16-'1.1 Allgemein'!$I$22+1)))))/$F35,
SUM(OFFSET('2.5 CAPEX'!BQ38,0,-MIN($F35-1,COLUMN(BC35)-1),1,MIN($F35,COLUMN(BC35))))/$F35)))))))</f>
        <v/>
      </c>
      <c r="BM35" s="199" t="str">
        <f ca="1">IF('2.1 Kraftwerk allgemein'!$F$15&lt;'1.1 Allgemein'!$I$22,
IF(OR(ISNUMBER($D35)=FALSE,$F35=""),"",
IF(AND('2.5 CAPEX'!$L38&lt;&gt;"x",'2.5 CAPEX'!$M38&lt;&gt;"x"),0,
IF($F35=0,0,
IF(BM$4&lt;'2.1 Kraftwerk allgemein'!$F$16,0,
IF(BM$4='2.1 Kraftwerk allgemein'!$F$16,'2.5 CAPEX'!$J38/$F35,
IF(BM$4&lt;'2.1 Kraftwerk allgemein'!$F$16+$F35,
('2.5 CAPEX'!$J38+SUM(OFFSET('2.5 CAPEX'!BR38,0,-MIN(MAX($F35-1-('2.1 Kraftwerk allgemein'!$F$16-'2.1 Kraftwerk allgemein'!$F$15+1),0),COLUMN(BD35)-1-('2.1 Kraftwerk allgemein'!$F$16-'2.1 Kraftwerk allgemein'!$F$15+1)),1,MIN(MAX($F35-('2.1 Kraftwerk allgemein'!$F$16-'2.1 Kraftwerk allgemein'!$F$15+1),1),COLUMN(BD35)-('2.1 Kraftwerk allgemein'!$F$16-'2.1 Kraftwerk allgemein'!$F$15+1)))))/$F35,
SUM(OFFSET('2.5 CAPEX'!BR38,0,-MIN($F35-1,COLUMN(BD35)-1),1,MIN($F35,COLUMN(BD35))))/$F35)))))),
IF(OR(ISNUMBER($D35)=FALSE,$F35=""),"",
IF(AND('2.5 CAPEX'!$L38&lt;&gt;"x",'2.5 CAPEX'!$M38&lt;&gt;"x"),0,
IF($F35=0,0,
IF(BM$4&lt;'2.1 Kraftwerk allgemein'!$F$16,0,
IF(BM$4='2.1 Kraftwerk allgemein'!$F$16,'2.5 CAPEX'!$J38/$F35,
IF(BM$4&lt;'2.1 Kraftwerk allgemein'!$F$16+$F35,
('2.5 CAPEX'!$J38+SUM(OFFSET('2.5 CAPEX'!BR38,0,-MIN(MAX($F35-1-('2.1 Kraftwerk allgemein'!$F$16-'1.1 Allgemein'!$I$22+1),0),COLUMN(BD35)-1-('2.1 Kraftwerk allgemein'!$F$16-'1.1 Allgemein'!$I$22+1)),1,MIN(MAX($F35-('2.1 Kraftwerk allgemein'!$F$16-'1.1 Allgemein'!$I$22+1),1),COLUMN(BD35)-('2.1 Kraftwerk allgemein'!$F$16-'1.1 Allgemein'!$I$22+1)))))/$F35,
SUM(OFFSET('2.5 CAPEX'!BR38,0,-MIN($F35-1,COLUMN(BD35)-1),1,MIN($F35,COLUMN(BD35))))/$F35)))))))</f>
        <v/>
      </c>
      <c r="BN35" s="199" t="str">
        <f ca="1">IF('2.1 Kraftwerk allgemein'!$F$15&lt;'1.1 Allgemein'!$I$22,
IF(OR(ISNUMBER($D35)=FALSE,$F35=""),"",
IF(AND('2.5 CAPEX'!$L38&lt;&gt;"x",'2.5 CAPEX'!$M38&lt;&gt;"x"),0,
IF($F35=0,0,
IF(BN$4&lt;'2.1 Kraftwerk allgemein'!$F$16,0,
IF(BN$4='2.1 Kraftwerk allgemein'!$F$16,'2.5 CAPEX'!$J38/$F35,
IF(BN$4&lt;'2.1 Kraftwerk allgemein'!$F$16+$F35,
('2.5 CAPEX'!$J38+SUM(OFFSET('2.5 CAPEX'!BS38,0,-MIN(MAX($F35-1-('2.1 Kraftwerk allgemein'!$F$16-'2.1 Kraftwerk allgemein'!$F$15+1),0),COLUMN(BE35)-1-('2.1 Kraftwerk allgemein'!$F$16-'2.1 Kraftwerk allgemein'!$F$15+1)),1,MIN(MAX($F35-('2.1 Kraftwerk allgemein'!$F$16-'2.1 Kraftwerk allgemein'!$F$15+1),1),COLUMN(BE35)-('2.1 Kraftwerk allgemein'!$F$16-'2.1 Kraftwerk allgemein'!$F$15+1)))))/$F35,
SUM(OFFSET('2.5 CAPEX'!BS38,0,-MIN($F35-1,COLUMN(BE35)-1),1,MIN($F35,COLUMN(BE35))))/$F35)))))),
IF(OR(ISNUMBER($D35)=FALSE,$F35=""),"",
IF(AND('2.5 CAPEX'!$L38&lt;&gt;"x",'2.5 CAPEX'!$M38&lt;&gt;"x"),0,
IF($F35=0,0,
IF(BN$4&lt;'2.1 Kraftwerk allgemein'!$F$16,0,
IF(BN$4='2.1 Kraftwerk allgemein'!$F$16,'2.5 CAPEX'!$J38/$F35,
IF(BN$4&lt;'2.1 Kraftwerk allgemein'!$F$16+$F35,
('2.5 CAPEX'!$J38+SUM(OFFSET('2.5 CAPEX'!BS38,0,-MIN(MAX($F35-1-('2.1 Kraftwerk allgemein'!$F$16-'1.1 Allgemein'!$I$22+1),0),COLUMN(BE35)-1-('2.1 Kraftwerk allgemein'!$F$16-'1.1 Allgemein'!$I$22+1)),1,MIN(MAX($F35-('2.1 Kraftwerk allgemein'!$F$16-'1.1 Allgemein'!$I$22+1),1),COLUMN(BE35)-('2.1 Kraftwerk allgemein'!$F$16-'1.1 Allgemein'!$I$22+1)))))/$F35,
SUM(OFFSET('2.5 CAPEX'!BS38,0,-MIN($F35-1,COLUMN(BE35)-1),1,MIN($F35,COLUMN(BE35))))/$F35)))))))</f>
        <v/>
      </c>
      <c r="BO35" s="199" t="str">
        <f ca="1">IF('2.1 Kraftwerk allgemein'!$F$15&lt;'1.1 Allgemein'!$I$22,
IF(OR(ISNUMBER($D35)=FALSE,$F35=""),"",
IF(AND('2.5 CAPEX'!$L38&lt;&gt;"x",'2.5 CAPEX'!$M38&lt;&gt;"x"),0,
IF($F35=0,0,
IF(BO$4&lt;'2.1 Kraftwerk allgemein'!$F$16,0,
IF(BO$4='2.1 Kraftwerk allgemein'!$F$16,'2.5 CAPEX'!$J38/$F35,
IF(BO$4&lt;'2.1 Kraftwerk allgemein'!$F$16+$F35,
('2.5 CAPEX'!$J38+SUM(OFFSET('2.5 CAPEX'!BT38,0,-MIN(MAX($F35-1-('2.1 Kraftwerk allgemein'!$F$16-'2.1 Kraftwerk allgemein'!$F$15+1),0),COLUMN(BF35)-1-('2.1 Kraftwerk allgemein'!$F$16-'2.1 Kraftwerk allgemein'!$F$15+1)),1,MIN(MAX($F35-('2.1 Kraftwerk allgemein'!$F$16-'2.1 Kraftwerk allgemein'!$F$15+1),1),COLUMN(BF35)-('2.1 Kraftwerk allgemein'!$F$16-'2.1 Kraftwerk allgemein'!$F$15+1)))))/$F35,
SUM(OFFSET('2.5 CAPEX'!BT38,0,-MIN($F35-1,COLUMN(BF35)-1),1,MIN($F35,COLUMN(BF35))))/$F35)))))),
IF(OR(ISNUMBER($D35)=FALSE,$F35=""),"",
IF(AND('2.5 CAPEX'!$L38&lt;&gt;"x",'2.5 CAPEX'!$M38&lt;&gt;"x"),0,
IF($F35=0,0,
IF(BO$4&lt;'2.1 Kraftwerk allgemein'!$F$16,0,
IF(BO$4='2.1 Kraftwerk allgemein'!$F$16,'2.5 CAPEX'!$J38/$F35,
IF(BO$4&lt;'2.1 Kraftwerk allgemein'!$F$16+$F35,
('2.5 CAPEX'!$J38+SUM(OFFSET('2.5 CAPEX'!BT38,0,-MIN(MAX($F35-1-('2.1 Kraftwerk allgemein'!$F$16-'1.1 Allgemein'!$I$22+1),0),COLUMN(BF35)-1-('2.1 Kraftwerk allgemein'!$F$16-'1.1 Allgemein'!$I$22+1)),1,MIN(MAX($F35-('2.1 Kraftwerk allgemein'!$F$16-'1.1 Allgemein'!$I$22+1),1),COLUMN(BF35)-('2.1 Kraftwerk allgemein'!$F$16-'1.1 Allgemein'!$I$22+1)))))/$F35,
SUM(OFFSET('2.5 CAPEX'!BT38,0,-MIN($F35-1,COLUMN(BF35)-1),1,MIN($F35,COLUMN(BF35))))/$F35)))))))</f>
        <v/>
      </c>
      <c r="BP35" s="199" t="str">
        <f ca="1">IF('2.1 Kraftwerk allgemein'!$F$15&lt;'1.1 Allgemein'!$I$22,
IF(OR(ISNUMBER($D35)=FALSE,$F35=""),"",
IF(AND('2.5 CAPEX'!$L38&lt;&gt;"x",'2.5 CAPEX'!$M38&lt;&gt;"x"),0,
IF($F35=0,0,
IF(BP$4&lt;'2.1 Kraftwerk allgemein'!$F$16,0,
IF(BP$4='2.1 Kraftwerk allgemein'!$F$16,'2.5 CAPEX'!$J38/$F35,
IF(BP$4&lt;'2.1 Kraftwerk allgemein'!$F$16+$F35,
('2.5 CAPEX'!$J38+SUM(OFFSET('2.5 CAPEX'!BU38,0,-MIN(MAX($F35-1-('2.1 Kraftwerk allgemein'!$F$16-'2.1 Kraftwerk allgemein'!$F$15+1),0),COLUMN(BG35)-1-('2.1 Kraftwerk allgemein'!$F$16-'2.1 Kraftwerk allgemein'!$F$15+1)),1,MIN(MAX($F35-('2.1 Kraftwerk allgemein'!$F$16-'2.1 Kraftwerk allgemein'!$F$15+1),1),COLUMN(BG35)-('2.1 Kraftwerk allgemein'!$F$16-'2.1 Kraftwerk allgemein'!$F$15+1)))))/$F35,
SUM(OFFSET('2.5 CAPEX'!BU38,0,-MIN($F35-1,COLUMN(BG35)-1),1,MIN($F35,COLUMN(BG35))))/$F35)))))),
IF(OR(ISNUMBER($D35)=FALSE,$F35=""),"",
IF(AND('2.5 CAPEX'!$L38&lt;&gt;"x",'2.5 CAPEX'!$M38&lt;&gt;"x"),0,
IF($F35=0,0,
IF(BP$4&lt;'2.1 Kraftwerk allgemein'!$F$16,0,
IF(BP$4='2.1 Kraftwerk allgemein'!$F$16,'2.5 CAPEX'!$J38/$F35,
IF(BP$4&lt;'2.1 Kraftwerk allgemein'!$F$16+$F35,
('2.5 CAPEX'!$J38+SUM(OFFSET('2.5 CAPEX'!BU38,0,-MIN(MAX($F35-1-('2.1 Kraftwerk allgemein'!$F$16-'1.1 Allgemein'!$I$22+1),0),COLUMN(BG35)-1-('2.1 Kraftwerk allgemein'!$F$16-'1.1 Allgemein'!$I$22+1)),1,MIN(MAX($F35-('2.1 Kraftwerk allgemein'!$F$16-'1.1 Allgemein'!$I$22+1),1),COLUMN(BG35)-('2.1 Kraftwerk allgemein'!$F$16-'1.1 Allgemein'!$I$22+1)))))/$F35,
SUM(OFFSET('2.5 CAPEX'!BU38,0,-MIN($F35-1,COLUMN(BG35)-1),1,MIN($F35,COLUMN(BG35))))/$F35)))))))</f>
        <v/>
      </c>
      <c r="BQ35" s="199" t="str">
        <f ca="1">IF('2.1 Kraftwerk allgemein'!$F$15&lt;'1.1 Allgemein'!$I$22,
IF(OR(ISNUMBER($D35)=FALSE,$F35=""),"",
IF(AND('2.5 CAPEX'!$L38&lt;&gt;"x",'2.5 CAPEX'!$M38&lt;&gt;"x"),0,
IF($F35=0,0,
IF(BQ$4&lt;'2.1 Kraftwerk allgemein'!$F$16,0,
IF(BQ$4='2.1 Kraftwerk allgemein'!$F$16,'2.5 CAPEX'!$J38/$F35,
IF(BQ$4&lt;'2.1 Kraftwerk allgemein'!$F$16+$F35,
('2.5 CAPEX'!$J38+SUM(OFFSET('2.5 CAPEX'!BV38,0,-MIN(MAX($F35-1-('2.1 Kraftwerk allgemein'!$F$16-'2.1 Kraftwerk allgemein'!$F$15+1),0),COLUMN(BH35)-1-('2.1 Kraftwerk allgemein'!$F$16-'2.1 Kraftwerk allgemein'!$F$15+1)),1,MIN(MAX($F35-('2.1 Kraftwerk allgemein'!$F$16-'2.1 Kraftwerk allgemein'!$F$15+1),1),COLUMN(BH35)-('2.1 Kraftwerk allgemein'!$F$16-'2.1 Kraftwerk allgemein'!$F$15+1)))))/$F35,
SUM(OFFSET('2.5 CAPEX'!BV38,0,-MIN($F35-1,COLUMN(BH35)-1),1,MIN($F35,COLUMN(BH35))))/$F35)))))),
IF(OR(ISNUMBER($D35)=FALSE,$F35=""),"",
IF(AND('2.5 CAPEX'!$L38&lt;&gt;"x",'2.5 CAPEX'!$M38&lt;&gt;"x"),0,
IF($F35=0,0,
IF(BQ$4&lt;'2.1 Kraftwerk allgemein'!$F$16,0,
IF(BQ$4='2.1 Kraftwerk allgemein'!$F$16,'2.5 CAPEX'!$J38/$F35,
IF(BQ$4&lt;'2.1 Kraftwerk allgemein'!$F$16+$F35,
('2.5 CAPEX'!$J38+SUM(OFFSET('2.5 CAPEX'!BV38,0,-MIN(MAX($F35-1-('2.1 Kraftwerk allgemein'!$F$16-'1.1 Allgemein'!$I$22+1),0),COLUMN(BH35)-1-('2.1 Kraftwerk allgemein'!$F$16-'1.1 Allgemein'!$I$22+1)),1,MIN(MAX($F35-('2.1 Kraftwerk allgemein'!$F$16-'1.1 Allgemein'!$I$22+1),1),COLUMN(BH35)-('2.1 Kraftwerk allgemein'!$F$16-'1.1 Allgemein'!$I$22+1)))))/$F35,
SUM(OFFSET('2.5 CAPEX'!BV38,0,-MIN($F35-1,COLUMN(BH35)-1),1,MIN($F35,COLUMN(BH35))))/$F35)))))))</f>
        <v/>
      </c>
      <c r="BR35" s="199" t="str">
        <f ca="1">IF('2.1 Kraftwerk allgemein'!$F$15&lt;'1.1 Allgemein'!$I$22,
IF(OR(ISNUMBER($D35)=FALSE,$F35=""),"",
IF(AND('2.5 CAPEX'!$L38&lt;&gt;"x",'2.5 CAPEX'!$M38&lt;&gt;"x"),0,
IF($F35=0,0,
IF(BR$4&lt;'2.1 Kraftwerk allgemein'!$F$16,0,
IF(BR$4='2.1 Kraftwerk allgemein'!$F$16,'2.5 CAPEX'!$J38/$F35,
IF(BR$4&lt;'2.1 Kraftwerk allgemein'!$F$16+$F35,
('2.5 CAPEX'!$J38+SUM(OFFSET('2.5 CAPEX'!BW38,0,-MIN(MAX($F35-1-('2.1 Kraftwerk allgemein'!$F$16-'2.1 Kraftwerk allgemein'!$F$15+1),0),COLUMN(BI35)-1-('2.1 Kraftwerk allgemein'!$F$16-'2.1 Kraftwerk allgemein'!$F$15+1)),1,MIN(MAX($F35-('2.1 Kraftwerk allgemein'!$F$16-'2.1 Kraftwerk allgemein'!$F$15+1),1),COLUMN(BI35)-('2.1 Kraftwerk allgemein'!$F$16-'2.1 Kraftwerk allgemein'!$F$15+1)))))/$F35,
SUM(OFFSET('2.5 CAPEX'!BW38,0,-MIN($F35-1,COLUMN(BI35)-1),1,MIN($F35,COLUMN(BI35))))/$F35)))))),
IF(OR(ISNUMBER($D35)=FALSE,$F35=""),"",
IF(AND('2.5 CAPEX'!$L38&lt;&gt;"x",'2.5 CAPEX'!$M38&lt;&gt;"x"),0,
IF($F35=0,0,
IF(BR$4&lt;'2.1 Kraftwerk allgemein'!$F$16,0,
IF(BR$4='2.1 Kraftwerk allgemein'!$F$16,'2.5 CAPEX'!$J38/$F35,
IF(BR$4&lt;'2.1 Kraftwerk allgemein'!$F$16+$F35,
('2.5 CAPEX'!$J38+SUM(OFFSET('2.5 CAPEX'!BW38,0,-MIN(MAX($F35-1-('2.1 Kraftwerk allgemein'!$F$16-'1.1 Allgemein'!$I$22+1),0),COLUMN(BI35)-1-('2.1 Kraftwerk allgemein'!$F$16-'1.1 Allgemein'!$I$22+1)),1,MIN(MAX($F35-('2.1 Kraftwerk allgemein'!$F$16-'1.1 Allgemein'!$I$22+1),1),COLUMN(BI35)-('2.1 Kraftwerk allgemein'!$F$16-'1.1 Allgemein'!$I$22+1)))))/$F35,
SUM(OFFSET('2.5 CAPEX'!BW38,0,-MIN($F35-1,COLUMN(BI35)-1),1,MIN($F35,COLUMN(BI35))))/$F35)))))))</f>
        <v/>
      </c>
      <c r="BS35" s="199" t="str">
        <f ca="1">IF('2.1 Kraftwerk allgemein'!$F$15&lt;'1.1 Allgemein'!$I$22,
IF(OR(ISNUMBER($D35)=FALSE,$F35=""),"",
IF(AND('2.5 CAPEX'!$L38&lt;&gt;"x",'2.5 CAPEX'!$M38&lt;&gt;"x"),0,
IF($F35=0,0,
IF(BS$4&lt;'2.1 Kraftwerk allgemein'!$F$16,0,
IF(BS$4='2.1 Kraftwerk allgemein'!$F$16,'2.5 CAPEX'!$J38/$F35,
IF(BS$4&lt;'2.1 Kraftwerk allgemein'!$F$16+$F35,
('2.5 CAPEX'!$J38+SUM(OFFSET('2.5 CAPEX'!BX38,0,-MIN(MAX($F35-1-('2.1 Kraftwerk allgemein'!$F$16-'2.1 Kraftwerk allgemein'!$F$15+1),0),COLUMN(BJ35)-1-('2.1 Kraftwerk allgemein'!$F$16-'2.1 Kraftwerk allgemein'!$F$15+1)),1,MIN(MAX($F35-('2.1 Kraftwerk allgemein'!$F$16-'2.1 Kraftwerk allgemein'!$F$15+1),1),COLUMN(BJ35)-('2.1 Kraftwerk allgemein'!$F$16-'2.1 Kraftwerk allgemein'!$F$15+1)))))/$F35,
SUM(OFFSET('2.5 CAPEX'!BX38,0,-MIN($F35-1,COLUMN(BJ35)-1),1,MIN($F35,COLUMN(BJ35))))/$F35)))))),
IF(OR(ISNUMBER($D35)=FALSE,$F35=""),"",
IF(AND('2.5 CAPEX'!$L38&lt;&gt;"x",'2.5 CAPEX'!$M38&lt;&gt;"x"),0,
IF($F35=0,0,
IF(BS$4&lt;'2.1 Kraftwerk allgemein'!$F$16,0,
IF(BS$4='2.1 Kraftwerk allgemein'!$F$16,'2.5 CAPEX'!$J38/$F35,
IF(BS$4&lt;'2.1 Kraftwerk allgemein'!$F$16+$F35,
('2.5 CAPEX'!$J38+SUM(OFFSET('2.5 CAPEX'!BX38,0,-MIN(MAX($F35-1-('2.1 Kraftwerk allgemein'!$F$16-'1.1 Allgemein'!$I$22+1),0),COLUMN(BJ35)-1-('2.1 Kraftwerk allgemein'!$F$16-'1.1 Allgemein'!$I$22+1)),1,MIN(MAX($F35-('2.1 Kraftwerk allgemein'!$F$16-'1.1 Allgemein'!$I$22+1),1),COLUMN(BJ35)-('2.1 Kraftwerk allgemein'!$F$16-'1.1 Allgemein'!$I$22+1)))))/$F35,
SUM(OFFSET('2.5 CAPEX'!BX38,0,-MIN($F35-1,COLUMN(BJ35)-1),1,MIN($F35,COLUMN(BJ35))))/$F35)))))))</f>
        <v/>
      </c>
      <c r="BT35" s="199" t="str">
        <f ca="1">IF('2.1 Kraftwerk allgemein'!$F$15&lt;'1.1 Allgemein'!$I$22,
IF(OR(ISNUMBER($D35)=FALSE,$F35=""),"",
IF(AND('2.5 CAPEX'!$L38&lt;&gt;"x",'2.5 CAPEX'!$M38&lt;&gt;"x"),0,
IF($F35=0,0,
IF(BT$4&lt;'2.1 Kraftwerk allgemein'!$F$16,0,
IF(BT$4='2.1 Kraftwerk allgemein'!$F$16,'2.5 CAPEX'!$J38/$F35,
IF(BT$4&lt;'2.1 Kraftwerk allgemein'!$F$16+$F35,
('2.5 CAPEX'!$J38+SUM(OFFSET('2.5 CAPEX'!BY38,0,-MIN(MAX($F35-1-('2.1 Kraftwerk allgemein'!$F$16-'2.1 Kraftwerk allgemein'!$F$15+1),0),COLUMN(BK35)-1-('2.1 Kraftwerk allgemein'!$F$16-'2.1 Kraftwerk allgemein'!$F$15+1)),1,MIN(MAX($F35-('2.1 Kraftwerk allgemein'!$F$16-'2.1 Kraftwerk allgemein'!$F$15+1),1),COLUMN(BK35)-('2.1 Kraftwerk allgemein'!$F$16-'2.1 Kraftwerk allgemein'!$F$15+1)))))/$F35,
SUM(OFFSET('2.5 CAPEX'!BY38,0,-MIN($F35-1,COLUMN(BK35)-1),1,MIN($F35,COLUMN(BK35))))/$F35)))))),
IF(OR(ISNUMBER($D35)=FALSE,$F35=""),"",
IF(AND('2.5 CAPEX'!$L38&lt;&gt;"x",'2.5 CAPEX'!$M38&lt;&gt;"x"),0,
IF($F35=0,0,
IF(BT$4&lt;'2.1 Kraftwerk allgemein'!$F$16,0,
IF(BT$4='2.1 Kraftwerk allgemein'!$F$16,'2.5 CAPEX'!$J38/$F35,
IF(BT$4&lt;'2.1 Kraftwerk allgemein'!$F$16+$F35,
('2.5 CAPEX'!$J38+SUM(OFFSET('2.5 CAPEX'!BY38,0,-MIN(MAX($F35-1-('2.1 Kraftwerk allgemein'!$F$16-'1.1 Allgemein'!$I$22+1),0),COLUMN(BK35)-1-('2.1 Kraftwerk allgemein'!$F$16-'1.1 Allgemein'!$I$22+1)),1,MIN(MAX($F35-('2.1 Kraftwerk allgemein'!$F$16-'1.1 Allgemein'!$I$22+1),1),COLUMN(BK35)-('2.1 Kraftwerk allgemein'!$F$16-'1.1 Allgemein'!$I$22+1)))))/$F35,
SUM(OFFSET('2.5 CAPEX'!BY38,0,-MIN($F35-1,COLUMN(BK35)-1),1,MIN($F35,COLUMN(BK35))))/$F35)))))))</f>
        <v/>
      </c>
      <c r="BU35" s="199" t="str">
        <f ca="1">IF('2.1 Kraftwerk allgemein'!$F$15&lt;'1.1 Allgemein'!$I$22,
IF(OR(ISNUMBER($D35)=FALSE,$F35=""),"",
IF(AND('2.5 CAPEX'!$L38&lt;&gt;"x",'2.5 CAPEX'!$M38&lt;&gt;"x"),0,
IF($F35=0,0,
IF(BU$4&lt;'2.1 Kraftwerk allgemein'!$F$16,0,
IF(BU$4='2.1 Kraftwerk allgemein'!$F$16,'2.5 CAPEX'!$J38/$F35,
IF(BU$4&lt;'2.1 Kraftwerk allgemein'!$F$16+$F35,
('2.5 CAPEX'!$J38+SUM(OFFSET('2.5 CAPEX'!BZ38,0,-MIN(MAX($F35-1-('2.1 Kraftwerk allgemein'!$F$16-'2.1 Kraftwerk allgemein'!$F$15+1),0),COLUMN(BL35)-1-('2.1 Kraftwerk allgemein'!$F$16-'2.1 Kraftwerk allgemein'!$F$15+1)),1,MIN(MAX($F35-('2.1 Kraftwerk allgemein'!$F$16-'2.1 Kraftwerk allgemein'!$F$15+1),1),COLUMN(BL35)-('2.1 Kraftwerk allgemein'!$F$16-'2.1 Kraftwerk allgemein'!$F$15+1)))))/$F35,
SUM(OFFSET('2.5 CAPEX'!BZ38,0,-MIN($F35-1,COLUMN(BL35)-1),1,MIN($F35,COLUMN(BL35))))/$F35)))))),
IF(OR(ISNUMBER($D35)=FALSE,$F35=""),"",
IF(AND('2.5 CAPEX'!$L38&lt;&gt;"x",'2.5 CAPEX'!$M38&lt;&gt;"x"),0,
IF($F35=0,0,
IF(BU$4&lt;'2.1 Kraftwerk allgemein'!$F$16,0,
IF(BU$4='2.1 Kraftwerk allgemein'!$F$16,'2.5 CAPEX'!$J38/$F35,
IF(BU$4&lt;'2.1 Kraftwerk allgemein'!$F$16+$F35,
('2.5 CAPEX'!$J38+SUM(OFFSET('2.5 CAPEX'!BZ38,0,-MIN(MAX($F35-1-('2.1 Kraftwerk allgemein'!$F$16-'1.1 Allgemein'!$I$22+1),0),COLUMN(BL35)-1-('2.1 Kraftwerk allgemein'!$F$16-'1.1 Allgemein'!$I$22+1)),1,MIN(MAX($F35-('2.1 Kraftwerk allgemein'!$F$16-'1.1 Allgemein'!$I$22+1),1),COLUMN(BL35)-('2.1 Kraftwerk allgemein'!$F$16-'1.1 Allgemein'!$I$22+1)))))/$F35,
SUM(OFFSET('2.5 CAPEX'!BZ38,0,-MIN($F35-1,COLUMN(BL35)-1),1,MIN($F35,COLUMN(BL35))))/$F35)))))))</f>
        <v/>
      </c>
      <c r="BV35" s="199" t="str">
        <f ca="1">IF('2.1 Kraftwerk allgemein'!$F$15&lt;'1.1 Allgemein'!$I$22,
IF(OR(ISNUMBER($D35)=FALSE,$F35=""),"",
IF(AND('2.5 CAPEX'!$L38&lt;&gt;"x",'2.5 CAPEX'!$M38&lt;&gt;"x"),0,
IF($F35=0,0,
IF(BV$4&lt;'2.1 Kraftwerk allgemein'!$F$16,0,
IF(BV$4='2.1 Kraftwerk allgemein'!$F$16,'2.5 CAPEX'!$J38/$F35,
IF(BV$4&lt;'2.1 Kraftwerk allgemein'!$F$16+$F35,
('2.5 CAPEX'!$J38+SUM(OFFSET('2.5 CAPEX'!CA38,0,-MIN(MAX($F35-1-('2.1 Kraftwerk allgemein'!$F$16-'2.1 Kraftwerk allgemein'!$F$15+1),0),COLUMN(BM35)-1-('2.1 Kraftwerk allgemein'!$F$16-'2.1 Kraftwerk allgemein'!$F$15+1)),1,MIN(MAX($F35-('2.1 Kraftwerk allgemein'!$F$16-'2.1 Kraftwerk allgemein'!$F$15+1),1),COLUMN(BM35)-('2.1 Kraftwerk allgemein'!$F$16-'2.1 Kraftwerk allgemein'!$F$15+1)))))/$F35,
SUM(OFFSET('2.5 CAPEX'!CA38,0,-MIN($F35-1,COLUMN(BM35)-1),1,MIN($F35,COLUMN(BM35))))/$F35)))))),
IF(OR(ISNUMBER($D35)=FALSE,$F35=""),"",
IF(AND('2.5 CAPEX'!$L38&lt;&gt;"x",'2.5 CAPEX'!$M38&lt;&gt;"x"),0,
IF($F35=0,0,
IF(BV$4&lt;'2.1 Kraftwerk allgemein'!$F$16,0,
IF(BV$4='2.1 Kraftwerk allgemein'!$F$16,'2.5 CAPEX'!$J38/$F35,
IF(BV$4&lt;'2.1 Kraftwerk allgemein'!$F$16+$F35,
('2.5 CAPEX'!$J38+SUM(OFFSET('2.5 CAPEX'!CA38,0,-MIN(MAX($F35-1-('2.1 Kraftwerk allgemein'!$F$16-'1.1 Allgemein'!$I$22+1),0),COLUMN(BM35)-1-('2.1 Kraftwerk allgemein'!$F$16-'1.1 Allgemein'!$I$22+1)),1,MIN(MAX($F35-('2.1 Kraftwerk allgemein'!$F$16-'1.1 Allgemein'!$I$22+1),1),COLUMN(BM35)-('2.1 Kraftwerk allgemein'!$F$16-'1.1 Allgemein'!$I$22+1)))))/$F35,
SUM(OFFSET('2.5 CAPEX'!CA38,0,-MIN($F35-1,COLUMN(BM35)-1),1,MIN($F35,COLUMN(BM35))))/$F35)))))))</f>
        <v/>
      </c>
      <c r="BW35" s="199" t="str">
        <f ca="1">IF('2.1 Kraftwerk allgemein'!$F$15&lt;'1.1 Allgemein'!$I$22,
IF(OR(ISNUMBER($D35)=FALSE,$F35=""),"",
IF(AND('2.5 CAPEX'!$L38&lt;&gt;"x",'2.5 CAPEX'!$M38&lt;&gt;"x"),0,
IF($F35=0,0,
IF(BW$4&lt;'2.1 Kraftwerk allgemein'!$F$16,0,
IF(BW$4='2.1 Kraftwerk allgemein'!$F$16,'2.5 CAPEX'!$J38/$F35,
IF(BW$4&lt;'2.1 Kraftwerk allgemein'!$F$16+$F35,
('2.5 CAPEX'!$J38+SUM(OFFSET('2.5 CAPEX'!CB38,0,-MIN(MAX($F35-1-('2.1 Kraftwerk allgemein'!$F$16-'2.1 Kraftwerk allgemein'!$F$15+1),0),COLUMN(BN35)-1-('2.1 Kraftwerk allgemein'!$F$16-'2.1 Kraftwerk allgemein'!$F$15+1)),1,MIN(MAX($F35-('2.1 Kraftwerk allgemein'!$F$16-'2.1 Kraftwerk allgemein'!$F$15+1),1),COLUMN(BN35)-('2.1 Kraftwerk allgemein'!$F$16-'2.1 Kraftwerk allgemein'!$F$15+1)))))/$F35,
SUM(OFFSET('2.5 CAPEX'!CB38,0,-MIN($F35-1,COLUMN(BN35)-1),1,MIN($F35,COLUMN(BN35))))/$F35)))))),
IF(OR(ISNUMBER($D35)=FALSE,$F35=""),"",
IF(AND('2.5 CAPEX'!$L38&lt;&gt;"x",'2.5 CAPEX'!$M38&lt;&gt;"x"),0,
IF($F35=0,0,
IF(BW$4&lt;'2.1 Kraftwerk allgemein'!$F$16,0,
IF(BW$4='2.1 Kraftwerk allgemein'!$F$16,'2.5 CAPEX'!$J38/$F35,
IF(BW$4&lt;'2.1 Kraftwerk allgemein'!$F$16+$F35,
('2.5 CAPEX'!$J38+SUM(OFFSET('2.5 CAPEX'!CB38,0,-MIN(MAX($F35-1-('2.1 Kraftwerk allgemein'!$F$16-'1.1 Allgemein'!$I$22+1),0),COLUMN(BN35)-1-('2.1 Kraftwerk allgemein'!$F$16-'1.1 Allgemein'!$I$22+1)),1,MIN(MAX($F35-('2.1 Kraftwerk allgemein'!$F$16-'1.1 Allgemein'!$I$22+1),1),COLUMN(BN35)-('2.1 Kraftwerk allgemein'!$F$16-'1.1 Allgemein'!$I$22+1)))))/$F35,
SUM(OFFSET('2.5 CAPEX'!CB38,0,-MIN($F35-1,COLUMN(BN35)-1),1,MIN($F35,COLUMN(BN35))))/$F35)))))))</f>
        <v/>
      </c>
      <c r="BX35" s="199" t="str">
        <f ca="1">IF('2.1 Kraftwerk allgemein'!$F$15&lt;'1.1 Allgemein'!$I$22,
IF(OR(ISNUMBER($D35)=FALSE,$F35=""),"",
IF(AND('2.5 CAPEX'!$L38&lt;&gt;"x",'2.5 CAPEX'!$M38&lt;&gt;"x"),0,
IF($F35=0,0,
IF(BX$4&lt;'2.1 Kraftwerk allgemein'!$F$16,0,
IF(BX$4='2.1 Kraftwerk allgemein'!$F$16,'2.5 CAPEX'!$J38/$F35,
IF(BX$4&lt;'2.1 Kraftwerk allgemein'!$F$16+$F35,
('2.5 CAPEX'!$J38+SUM(OFFSET('2.5 CAPEX'!CC38,0,-MIN(MAX($F35-1-('2.1 Kraftwerk allgemein'!$F$16-'2.1 Kraftwerk allgemein'!$F$15+1),0),COLUMN(BO35)-1-('2.1 Kraftwerk allgemein'!$F$16-'2.1 Kraftwerk allgemein'!$F$15+1)),1,MIN(MAX($F35-('2.1 Kraftwerk allgemein'!$F$16-'2.1 Kraftwerk allgemein'!$F$15+1),1),COLUMN(BO35)-('2.1 Kraftwerk allgemein'!$F$16-'2.1 Kraftwerk allgemein'!$F$15+1)))))/$F35,
SUM(OFFSET('2.5 CAPEX'!CC38,0,-MIN($F35-1,COLUMN(BO35)-1),1,MIN($F35,COLUMN(BO35))))/$F35)))))),
IF(OR(ISNUMBER($D35)=FALSE,$F35=""),"",
IF(AND('2.5 CAPEX'!$L38&lt;&gt;"x",'2.5 CAPEX'!$M38&lt;&gt;"x"),0,
IF($F35=0,0,
IF(BX$4&lt;'2.1 Kraftwerk allgemein'!$F$16,0,
IF(BX$4='2.1 Kraftwerk allgemein'!$F$16,'2.5 CAPEX'!$J38/$F35,
IF(BX$4&lt;'2.1 Kraftwerk allgemein'!$F$16+$F35,
('2.5 CAPEX'!$J38+SUM(OFFSET('2.5 CAPEX'!CC38,0,-MIN(MAX($F35-1-('2.1 Kraftwerk allgemein'!$F$16-'1.1 Allgemein'!$I$22+1),0),COLUMN(BO35)-1-('2.1 Kraftwerk allgemein'!$F$16-'1.1 Allgemein'!$I$22+1)),1,MIN(MAX($F35-('2.1 Kraftwerk allgemein'!$F$16-'1.1 Allgemein'!$I$22+1),1),COLUMN(BO35)-('2.1 Kraftwerk allgemein'!$F$16-'1.1 Allgemein'!$I$22+1)))))/$F35,
SUM(OFFSET('2.5 CAPEX'!CC38,0,-MIN($F35-1,COLUMN(BO35)-1),1,MIN($F35,COLUMN(BO35))))/$F35)))))))</f>
        <v/>
      </c>
      <c r="BY35" s="199" t="str">
        <f ca="1">IF('2.1 Kraftwerk allgemein'!$F$15&lt;'1.1 Allgemein'!$I$22,
IF(OR(ISNUMBER($D35)=FALSE,$F35=""),"",
IF(AND('2.5 CAPEX'!$L38&lt;&gt;"x",'2.5 CAPEX'!$M38&lt;&gt;"x"),0,
IF($F35=0,0,
IF(BY$4&lt;'2.1 Kraftwerk allgemein'!$F$16,0,
IF(BY$4='2.1 Kraftwerk allgemein'!$F$16,'2.5 CAPEX'!$J38/$F35,
IF(BY$4&lt;'2.1 Kraftwerk allgemein'!$F$16+$F35,
('2.5 CAPEX'!$J38+SUM(OFFSET('2.5 CAPEX'!CD38,0,-MIN(MAX($F35-1-('2.1 Kraftwerk allgemein'!$F$16-'2.1 Kraftwerk allgemein'!$F$15+1),0),COLUMN(BP35)-1-('2.1 Kraftwerk allgemein'!$F$16-'2.1 Kraftwerk allgemein'!$F$15+1)),1,MIN(MAX($F35-('2.1 Kraftwerk allgemein'!$F$16-'2.1 Kraftwerk allgemein'!$F$15+1),1),COLUMN(BP35)-('2.1 Kraftwerk allgemein'!$F$16-'2.1 Kraftwerk allgemein'!$F$15+1)))))/$F35,
SUM(OFFSET('2.5 CAPEX'!CD38,0,-MIN($F35-1,COLUMN(BP35)-1),1,MIN($F35,COLUMN(BP35))))/$F35)))))),
IF(OR(ISNUMBER($D35)=FALSE,$F35=""),"",
IF(AND('2.5 CAPEX'!$L38&lt;&gt;"x",'2.5 CAPEX'!$M38&lt;&gt;"x"),0,
IF($F35=0,0,
IF(BY$4&lt;'2.1 Kraftwerk allgemein'!$F$16,0,
IF(BY$4='2.1 Kraftwerk allgemein'!$F$16,'2.5 CAPEX'!$J38/$F35,
IF(BY$4&lt;'2.1 Kraftwerk allgemein'!$F$16+$F35,
('2.5 CAPEX'!$J38+SUM(OFFSET('2.5 CAPEX'!CD38,0,-MIN(MAX($F35-1-('2.1 Kraftwerk allgemein'!$F$16-'1.1 Allgemein'!$I$22+1),0),COLUMN(BP35)-1-('2.1 Kraftwerk allgemein'!$F$16-'1.1 Allgemein'!$I$22+1)),1,MIN(MAX($F35-('2.1 Kraftwerk allgemein'!$F$16-'1.1 Allgemein'!$I$22+1),1),COLUMN(BP35)-('2.1 Kraftwerk allgemein'!$F$16-'1.1 Allgemein'!$I$22+1)))))/$F35,
SUM(OFFSET('2.5 CAPEX'!CD38,0,-MIN($F35-1,COLUMN(BP35)-1),1,MIN($F35,COLUMN(BP35))))/$F35)))))))</f>
        <v/>
      </c>
      <c r="BZ35" s="199" t="str">
        <f ca="1">IF('2.1 Kraftwerk allgemein'!$F$15&lt;'1.1 Allgemein'!$I$22,
IF(OR(ISNUMBER($D35)=FALSE,$F35=""),"",
IF(AND('2.5 CAPEX'!$L38&lt;&gt;"x",'2.5 CAPEX'!$M38&lt;&gt;"x"),0,
IF($F35=0,0,
IF(BZ$4&lt;'2.1 Kraftwerk allgemein'!$F$16,0,
IF(BZ$4='2.1 Kraftwerk allgemein'!$F$16,'2.5 CAPEX'!$J38/$F35,
IF(BZ$4&lt;'2.1 Kraftwerk allgemein'!$F$16+$F35,
('2.5 CAPEX'!$J38+SUM(OFFSET('2.5 CAPEX'!CE38,0,-MIN(MAX($F35-1-('2.1 Kraftwerk allgemein'!$F$16-'2.1 Kraftwerk allgemein'!$F$15+1),0),COLUMN(BQ35)-1-('2.1 Kraftwerk allgemein'!$F$16-'2.1 Kraftwerk allgemein'!$F$15+1)),1,MIN(MAX($F35-('2.1 Kraftwerk allgemein'!$F$16-'2.1 Kraftwerk allgemein'!$F$15+1),1),COLUMN(BQ35)-('2.1 Kraftwerk allgemein'!$F$16-'2.1 Kraftwerk allgemein'!$F$15+1)))))/$F35,
SUM(OFFSET('2.5 CAPEX'!CE38,0,-MIN($F35-1,COLUMN(BQ35)-1),1,MIN($F35,COLUMN(BQ35))))/$F35)))))),
IF(OR(ISNUMBER($D35)=FALSE,$F35=""),"",
IF(AND('2.5 CAPEX'!$L38&lt;&gt;"x",'2.5 CAPEX'!$M38&lt;&gt;"x"),0,
IF($F35=0,0,
IF(BZ$4&lt;'2.1 Kraftwerk allgemein'!$F$16,0,
IF(BZ$4='2.1 Kraftwerk allgemein'!$F$16,'2.5 CAPEX'!$J38/$F35,
IF(BZ$4&lt;'2.1 Kraftwerk allgemein'!$F$16+$F35,
('2.5 CAPEX'!$J38+SUM(OFFSET('2.5 CAPEX'!CE38,0,-MIN(MAX($F35-1-('2.1 Kraftwerk allgemein'!$F$16-'1.1 Allgemein'!$I$22+1),0),COLUMN(BQ35)-1-('2.1 Kraftwerk allgemein'!$F$16-'1.1 Allgemein'!$I$22+1)),1,MIN(MAX($F35-('2.1 Kraftwerk allgemein'!$F$16-'1.1 Allgemein'!$I$22+1),1),COLUMN(BQ35)-('2.1 Kraftwerk allgemein'!$F$16-'1.1 Allgemein'!$I$22+1)))))/$F35,
SUM(OFFSET('2.5 CAPEX'!CE38,0,-MIN($F35-1,COLUMN(BQ35)-1),1,MIN($F35,COLUMN(BQ35))))/$F35)))))))</f>
        <v/>
      </c>
      <c r="CA35" s="199" t="str">
        <f ca="1">IF('2.1 Kraftwerk allgemein'!$F$15&lt;'1.1 Allgemein'!$I$22,
IF(OR(ISNUMBER($D35)=FALSE,$F35=""),"",
IF(AND('2.5 CAPEX'!$L38&lt;&gt;"x",'2.5 CAPEX'!$M38&lt;&gt;"x"),0,
IF($F35=0,0,
IF(CA$4&lt;'2.1 Kraftwerk allgemein'!$F$16,0,
IF(CA$4='2.1 Kraftwerk allgemein'!$F$16,'2.5 CAPEX'!$J38/$F35,
IF(CA$4&lt;'2.1 Kraftwerk allgemein'!$F$16+$F35,
('2.5 CAPEX'!$J38+SUM(OFFSET('2.5 CAPEX'!CF38,0,-MIN(MAX($F35-1-('2.1 Kraftwerk allgemein'!$F$16-'2.1 Kraftwerk allgemein'!$F$15+1),0),COLUMN(BR35)-1-('2.1 Kraftwerk allgemein'!$F$16-'2.1 Kraftwerk allgemein'!$F$15+1)),1,MIN(MAX($F35-('2.1 Kraftwerk allgemein'!$F$16-'2.1 Kraftwerk allgemein'!$F$15+1),1),COLUMN(BR35)-('2.1 Kraftwerk allgemein'!$F$16-'2.1 Kraftwerk allgemein'!$F$15+1)))))/$F35,
SUM(OFFSET('2.5 CAPEX'!CF38,0,-MIN($F35-1,COLUMN(BR35)-1),1,MIN($F35,COLUMN(BR35))))/$F35)))))),
IF(OR(ISNUMBER($D35)=FALSE,$F35=""),"",
IF(AND('2.5 CAPEX'!$L38&lt;&gt;"x",'2.5 CAPEX'!$M38&lt;&gt;"x"),0,
IF($F35=0,0,
IF(CA$4&lt;'2.1 Kraftwerk allgemein'!$F$16,0,
IF(CA$4='2.1 Kraftwerk allgemein'!$F$16,'2.5 CAPEX'!$J38/$F35,
IF(CA$4&lt;'2.1 Kraftwerk allgemein'!$F$16+$F35,
('2.5 CAPEX'!$J38+SUM(OFFSET('2.5 CAPEX'!CF38,0,-MIN(MAX($F35-1-('2.1 Kraftwerk allgemein'!$F$16-'1.1 Allgemein'!$I$22+1),0),COLUMN(BR35)-1-('2.1 Kraftwerk allgemein'!$F$16-'1.1 Allgemein'!$I$22+1)),1,MIN(MAX($F35-('2.1 Kraftwerk allgemein'!$F$16-'1.1 Allgemein'!$I$22+1),1),COLUMN(BR35)-('2.1 Kraftwerk allgemein'!$F$16-'1.1 Allgemein'!$I$22+1)))))/$F35,
SUM(OFFSET('2.5 CAPEX'!CF38,0,-MIN($F35-1,COLUMN(BR35)-1),1,MIN($F35,COLUMN(BR35))))/$F35)))))))</f>
        <v/>
      </c>
      <c r="CB35" s="199" t="str">
        <f ca="1">IF('2.1 Kraftwerk allgemein'!$F$15&lt;'1.1 Allgemein'!$I$22,
IF(OR(ISNUMBER($D35)=FALSE,$F35=""),"",
IF(AND('2.5 CAPEX'!$L38&lt;&gt;"x",'2.5 CAPEX'!$M38&lt;&gt;"x"),0,
IF($F35=0,0,
IF(CB$4&lt;'2.1 Kraftwerk allgemein'!$F$16,0,
IF(CB$4='2.1 Kraftwerk allgemein'!$F$16,'2.5 CAPEX'!$J38/$F35,
IF(CB$4&lt;'2.1 Kraftwerk allgemein'!$F$16+$F35,
('2.5 CAPEX'!$J38+SUM(OFFSET('2.5 CAPEX'!CG38,0,-MIN(MAX($F35-1-('2.1 Kraftwerk allgemein'!$F$16-'2.1 Kraftwerk allgemein'!$F$15+1),0),COLUMN(BS35)-1-('2.1 Kraftwerk allgemein'!$F$16-'2.1 Kraftwerk allgemein'!$F$15+1)),1,MIN(MAX($F35-('2.1 Kraftwerk allgemein'!$F$16-'2.1 Kraftwerk allgemein'!$F$15+1),1),COLUMN(BS35)-('2.1 Kraftwerk allgemein'!$F$16-'2.1 Kraftwerk allgemein'!$F$15+1)))))/$F35,
SUM(OFFSET('2.5 CAPEX'!CG38,0,-MIN($F35-1,COLUMN(BS35)-1),1,MIN($F35,COLUMN(BS35))))/$F35)))))),
IF(OR(ISNUMBER($D35)=FALSE,$F35=""),"",
IF(AND('2.5 CAPEX'!$L38&lt;&gt;"x",'2.5 CAPEX'!$M38&lt;&gt;"x"),0,
IF($F35=0,0,
IF(CB$4&lt;'2.1 Kraftwerk allgemein'!$F$16,0,
IF(CB$4='2.1 Kraftwerk allgemein'!$F$16,'2.5 CAPEX'!$J38/$F35,
IF(CB$4&lt;'2.1 Kraftwerk allgemein'!$F$16+$F35,
('2.5 CAPEX'!$J38+SUM(OFFSET('2.5 CAPEX'!CG38,0,-MIN(MAX($F35-1-('2.1 Kraftwerk allgemein'!$F$16-'1.1 Allgemein'!$I$22+1),0),COLUMN(BS35)-1-('2.1 Kraftwerk allgemein'!$F$16-'1.1 Allgemein'!$I$22+1)),1,MIN(MAX($F35-('2.1 Kraftwerk allgemein'!$F$16-'1.1 Allgemein'!$I$22+1),1),COLUMN(BS35)-('2.1 Kraftwerk allgemein'!$F$16-'1.1 Allgemein'!$I$22+1)))))/$F35,
SUM(OFFSET('2.5 CAPEX'!CG38,0,-MIN($F35-1,COLUMN(BS35)-1),1,MIN($F35,COLUMN(BS35))))/$F35)))))))</f>
        <v/>
      </c>
      <c r="CC35" s="199" t="str">
        <f ca="1">IF('2.1 Kraftwerk allgemein'!$F$15&lt;'1.1 Allgemein'!$I$22,
IF(OR(ISNUMBER($D35)=FALSE,$F35=""),"",
IF(AND('2.5 CAPEX'!$L38&lt;&gt;"x",'2.5 CAPEX'!$M38&lt;&gt;"x"),0,
IF($F35=0,0,
IF(CC$4&lt;'2.1 Kraftwerk allgemein'!$F$16,0,
IF(CC$4='2.1 Kraftwerk allgemein'!$F$16,'2.5 CAPEX'!$J38/$F35,
IF(CC$4&lt;'2.1 Kraftwerk allgemein'!$F$16+$F35,
('2.5 CAPEX'!$J38+SUM(OFFSET('2.5 CAPEX'!CH38,0,-MIN(MAX($F35-1-('2.1 Kraftwerk allgemein'!$F$16-'2.1 Kraftwerk allgemein'!$F$15+1),0),COLUMN(BT35)-1-('2.1 Kraftwerk allgemein'!$F$16-'2.1 Kraftwerk allgemein'!$F$15+1)),1,MIN(MAX($F35-('2.1 Kraftwerk allgemein'!$F$16-'2.1 Kraftwerk allgemein'!$F$15+1),1),COLUMN(BT35)-('2.1 Kraftwerk allgemein'!$F$16-'2.1 Kraftwerk allgemein'!$F$15+1)))))/$F35,
SUM(OFFSET('2.5 CAPEX'!CH38,0,-MIN($F35-1,COLUMN(BT35)-1),1,MIN($F35,COLUMN(BT35))))/$F35)))))),
IF(OR(ISNUMBER($D35)=FALSE,$F35=""),"",
IF(AND('2.5 CAPEX'!$L38&lt;&gt;"x",'2.5 CAPEX'!$M38&lt;&gt;"x"),0,
IF($F35=0,0,
IF(CC$4&lt;'2.1 Kraftwerk allgemein'!$F$16,0,
IF(CC$4='2.1 Kraftwerk allgemein'!$F$16,'2.5 CAPEX'!$J38/$F35,
IF(CC$4&lt;'2.1 Kraftwerk allgemein'!$F$16+$F35,
('2.5 CAPEX'!$J38+SUM(OFFSET('2.5 CAPEX'!CH38,0,-MIN(MAX($F35-1-('2.1 Kraftwerk allgemein'!$F$16-'1.1 Allgemein'!$I$22+1),0),COLUMN(BT35)-1-('2.1 Kraftwerk allgemein'!$F$16-'1.1 Allgemein'!$I$22+1)),1,MIN(MAX($F35-('2.1 Kraftwerk allgemein'!$F$16-'1.1 Allgemein'!$I$22+1),1),COLUMN(BT35)-('2.1 Kraftwerk allgemein'!$F$16-'1.1 Allgemein'!$I$22+1)))))/$F35,
SUM(OFFSET('2.5 CAPEX'!CH38,0,-MIN($F35-1,COLUMN(BT35)-1),1,MIN($F35,COLUMN(BT35))))/$F35)))))))</f>
        <v/>
      </c>
      <c r="CD35" s="199" t="str">
        <f ca="1">IF('2.1 Kraftwerk allgemein'!$F$15&lt;'1.1 Allgemein'!$I$22,
IF(OR(ISNUMBER($D35)=FALSE,$F35=""),"",
IF(AND('2.5 CAPEX'!$L38&lt;&gt;"x",'2.5 CAPEX'!$M38&lt;&gt;"x"),0,
IF($F35=0,0,
IF(CD$4&lt;'2.1 Kraftwerk allgemein'!$F$16,0,
IF(CD$4='2.1 Kraftwerk allgemein'!$F$16,'2.5 CAPEX'!$J38/$F35,
IF(CD$4&lt;'2.1 Kraftwerk allgemein'!$F$16+$F35,
('2.5 CAPEX'!$J38+SUM(OFFSET('2.5 CAPEX'!CI38,0,-MIN(MAX($F35-1-('2.1 Kraftwerk allgemein'!$F$16-'2.1 Kraftwerk allgemein'!$F$15+1),0),COLUMN(BU35)-1-('2.1 Kraftwerk allgemein'!$F$16-'2.1 Kraftwerk allgemein'!$F$15+1)),1,MIN(MAX($F35-('2.1 Kraftwerk allgemein'!$F$16-'2.1 Kraftwerk allgemein'!$F$15+1),1),COLUMN(BU35)-('2.1 Kraftwerk allgemein'!$F$16-'2.1 Kraftwerk allgemein'!$F$15+1)))))/$F35,
SUM(OFFSET('2.5 CAPEX'!CI38,0,-MIN($F35-1,COLUMN(BU35)-1),1,MIN($F35,COLUMN(BU35))))/$F35)))))),
IF(OR(ISNUMBER($D35)=FALSE,$F35=""),"",
IF(AND('2.5 CAPEX'!$L38&lt;&gt;"x",'2.5 CAPEX'!$M38&lt;&gt;"x"),0,
IF($F35=0,0,
IF(CD$4&lt;'2.1 Kraftwerk allgemein'!$F$16,0,
IF(CD$4='2.1 Kraftwerk allgemein'!$F$16,'2.5 CAPEX'!$J38/$F35,
IF(CD$4&lt;'2.1 Kraftwerk allgemein'!$F$16+$F35,
('2.5 CAPEX'!$J38+SUM(OFFSET('2.5 CAPEX'!CI38,0,-MIN(MAX($F35-1-('2.1 Kraftwerk allgemein'!$F$16-'1.1 Allgemein'!$I$22+1),0),COLUMN(BU35)-1-('2.1 Kraftwerk allgemein'!$F$16-'1.1 Allgemein'!$I$22+1)),1,MIN(MAX($F35-('2.1 Kraftwerk allgemein'!$F$16-'1.1 Allgemein'!$I$22+1),1),COLUMN(BU35)-('2.1 Kraftwerk allgemein'!$F$16-'1.1 Allgemein'!$I$22+1)))))/$F35,
SUM(OFFSET('2.5 CAPEX'!CI38,0,-MIN($F35-1,COLUMN(BU35)-1),1,MIN($F35,COLUMN(BU35))))/$F35)))))))</f>
        <v/>
      </c>
      <c r="CE35" s="199" t="str">
        <f ca="1">IF('2.1 Kraftwerk allgemein'!$F$15&lt;'1.1 Allgemein'!$I$22,
IF(OR(ISNUMBER($D35)=FALSE,$F35=""),"",
IF(AND('2.5 CAPEX'!$L38&lt;&gt;"x",'2.5 CAPEX'!$M38&lt;&gt;"x"),0,
IF($F35=0,0,
IF(CE$4&lt;'2.1 Kraftwerk allgemein'!$F$16,0,
IF(CE$4='2.1 Kraftwerk allgemein'!$F$16,'2.5 CAPEX'!$J38/$F35,
IF(CE$4&lt;'2.1 Kraftwerk allgemein'!$F$16+$F35,
('2.5 CAPEX'!$J38+SUM(OFFSET('2.5 CAPEX'!CJ38,0,-MIN(MAX($F35-1-('2.1 Kraftwerk allgemein'!$F$16-'2.1 Kraftwerk allgemein'!$F$15+1),0),COLUMN(BV35)-1-('2.1 Kraftwerk allgemein'!$F$16-'2.1 Kraftwerk allgemein'!$F$15+1)),1,MIN(MAX($F35-('2.1 Kraftwerk allgemein'!$F$16-'2.1 Kraftwerk allgemein'!$F$15+1),1),COLUMN(BV35)-('2.1 Kraftwerk allgemein'!$F$16-'2.1 Kraftwerk allgemein'!$F$15+1)))))/$F35,
SUM(OFFSET('2.5 CAPEX'!CJ38,0,-MIN($F35-1,COLUMN(BV35)-1),1,MIN($F35,COLUMN(BV35))))/$F35)))))),
IF(OR(ISNUMBER($D35)=FALSE,$F35=""),"",
IF(AND('2.5 CAPEX'!$L38&lt;&gt;"x",'2.5 CAPEX'!$M38&lt;&gt;"x"),0,
IF($F35=0,0,
IF(CE$4&lt;'2.1 Kraftwerk allgemein'!$F$16,0,
IF(CE$4='2.1 Kraftwerk allgemein'!$F$16,'2.5 CAPEX'!$J38/$F35,
IF(CE$4&lt;'2.1 Kraftwerk allgemein'!$F$16+$F35,
('2.5 CAPEX'!$J38+SUM(OFFSET('2.5 CAPEX'!CJ38,0,-MIN(MAX($F35-1-('2.1 Kraftwerk allgemein'!$F$16-'1.1 Allgemein'!$I$22+1),0),COLUMN(BV35)-1-('2.1 Kraftwerk allgemein'!$F$16-'1.1 Allgemein'!$I$22+1)),1,MIN(MAX($F35-('2.1 Kraftwerk allgemein'!$F$16-'1.1 Allgemein'!$I$22+1),1),COLUMN(BV35)-('2.1 Kraftwerk allgemein'!$F$16-'1.1 Allgemein'!$I$22+1)))))/$F35,
SUM(OFFSET('2.5 CAPEX'!CJ38,0,-MIN($F35-1,COLUMN(BV35)-1),1,MIN($F35,COLUMN(BV35))))/$F35)))))))</f>
        <v/>
      </c>
      <c r="CF35" s="199" t="str">
        <f ca="1">IF('2.1 Kraftwerk allgemein'!$F$15&lt;'1.1 Allgemein'!$I$22,
IF(OR(ISNUMBER($D35)=FALSE,$F35=""),"",
IF(AND('2.5 CAPEX'!$L38&lt;&gt;"x",'2.5 CAPEX'!$M38&lt;&gt;"x"),0,
IF($F35=0,0,
IF(CF$4&lt;'2.1 Kraftwerk allgemein'!$F$16,0,
IF(CF$4='2.1 Kraftwerk allgemein'!$F$16,'2.5 CAPEX'!$J38/$F35,
IF(CF$4&lt;'2.1 Kraftwerk allgemein'!$F$16+$F35,
('2.5 CAPEX'!$J38+SUM(OFFSET('2.5 CAPEX'!CK38,0,-MIN(MAX($F35-1-('2.1 Kraftwerk allgemein'!$F$16-'2.1 Kraftwerk allgemein'!$F$15+1),0),COLUMN(BW35)-1-('2.1 Kraftwerk allgemein'!$F$16-'2.1 Kraftwerk allgemein'!$F$15+1)),1,MIN(MAX($F35-('2.1 Kraftwerk allgemein'!$F$16-'2.1 Kraftwerk allgemein'!$F$15+1),1),COLUMN(BW35)-('2.1 Kraftwerk allgemein'!$F$16-'2.1 Kraftwerk allgemein'!$F$15+1)))))/$F35,
SUM(OFFSET('2.5 CAPEX'!CK38,0,-MIN($F35-1,COLUMN(BW35)-1),1,MIN($F35,COLUMN(BW35))))/$F35)))))),
IF(OR(ISNUMBER($D35)=FALSE,$F35=""),"",
IF(AND('2.5 CAPEX'!$L38&lt;&gt;"x",'2.5 CAPEX'!$M38&lt;&gt;"x"),0,
IF($F35=0,0,
IF(CF$4&lt;'2.1 Kraftwerk allgemein'!$F$16,0,
IF(CF$4='2.1 Kraftwerk allgemein'!$F$16,'2.5 CAPEX'!$J38/$F35,
IF(CF$4&lt;'2.1 Kraftwerk allgemein'!$F$16+$F35,
('2.5 CAPEX'!$J38+SUM(OFFSET('2.5 CAPEX'!CK38,0,-MIN(MAX($F35-1-('2.1 Kraftwerk allgemein'!$F$16-'1.1 Allgemein'!$I$22+1),0),COLUMN(BW35)-1-('2.1 Kraftwerk allgemein'!$F$16-'1.1 Allgemein'!$I$22+1)),1,MIN(MAX($F35-('2.1 Kraftwerk allgemein'!$F$16-'1.1 Allgemein'!$I$22+1),1),COLUMN(BW35)-('2.1 Kraftwerk allgemein'!$F$16-'1.1 Allgemein'!$I$22+1)))))/$F35,
SUM(OFFSET('2.5 CAPEX'!CK38,0,-MIN($F35-1,COLUMN(BW35)-1),1,MIN($F35,COLUMN(BW35))))/$F35)))))))</f>
        <v/>
      </c>
      <c r="CG35" s="199" t="str">
        <f ca="1">IF('2.1 Kraftwerk allgemein'!$F$15&lt;'1.1 Allgemein'!$I$22,
IF(OR(ISNUMBER($D35)=FALSE,$F35=""),"",
IF(AND('2.5 CAPEX'!$L38&lt;&gt;"x",'2.5 CAPEX'!$M38&lt;&gt;"x"),0,
IF($F35=0,0,
IF(CG$4&lt;'2.1 Kraftwerk allgemein'!$F$16,0,
IF(CG$4='2.1 Kraftwerk allgemein'!$F$16,'2.5 CAPEX'!$J38/$F35,
IF(CG$4&lt;'2.1 Kraftwerk allgemein'!$F$16+$F35,
('2.5 CAPEX'!$J38+SUM(OFFSET('2.5 CAPEX'!CL38,0,-MIN(MAX($F35-1-('2.1 Kraftwerk allgemein'!$F$16-'2.1 Kraftwerk allgemein'!$F$15+1),0),COLUMN(BX35)-1-('2.1 Kraftwerk allgemein'!$F$16-'2.1 Kraftwerk allgemein'!$F$15+1)),1,MIN(MAX($F35-('2.1 Kraftwerk allgemein'!$F$16-'2.1 Kraftwerk allgemein'!$F$15+1),1),COLUMN(BX35)-('2.1 Kraftwerk allgemein'!$F$16-'2.1 Kraftwerk allgemein'!$F$15+1)))))/$F35,
SUM(OFFSET('2.5 CAPEX'!CL38,0,-MIN($F35-1,COLUMN(BX35)-1),1,MIN($F35,COLUMN(BX35))))/$F35)))))),
IF(OR(ISNUMBER($D35)=FALSE,$F35=""),"",
IF(AND('2.5 CAPEX'!$L38&lt;&gt;"x",'2.5 CAPEX'!$M38&lt;&gt;"x"),0,
IF($F35=0,0,
IF(CG$4&lt;'2.1 Kraftwerk allgemein'!$F$16,0,
IF(CG$4='2.1 Kraftwerk allgemein'!$F$16,'2.5 CAPEX'!$J38/$F35,
IF(CG$4&lt;'2.1 Kraftwerk allgemein'!$F$16+$F35,
('2.5 CAPEX'!$J38+SUM(OFFSET('2.5 CAPEX'!CL38,0,-MIN(MAX($F35-1-('2.1 Kraftwerk allgemein'!$F$16-'1.1 Allgemein'!$I$22+1),0),COLUMN(BX35)-1-('2.1 Kraftwerk allgemein'!$F$16-'1.1 Allgemein'!$I$22+1)),1,MIN(MAX($F35-('2.1 Kraftwerk allgemein'!$F$16-'1.1 Allgemein'!$I$22+1),1),COLUMN(BX35)-('2.1 Kraftwerk allgemein'!$F$16-'1.1 Allgemein'!$I$22+1)))))/$F35,
SUM(OFFSET('2.5 CAPEX'!CL38,0,-MIN($F35-1,COLUMN(BX35)-1),1,MIN($F35,COLUMN(BX35))))/$F35)))))))</f>
        <v/>
      </c>
      <c r="CH35" s="199" t="str">
        <f ca="1">IF('2.1 Kraftwerk allgemein'!$F$15&lt;'1.1 Allgemein'!$I$22,
IF(OR(ISNUMBER($D35)=FALSE,$F35=""),"",
IF(AND('2.5 CAPEX'!$L38&lt;&gt;"x",'2.5 CAPEX'!$M38&lt;&gt;"x"),0,
IF($F35=0,0,
IF(CH$4&lt;'2.1 Kraftwerk allgemein'!$F$16,0,
IF(CH$4='2.1 Kraftwerk allgemein'!$F$16,'2.5 CAPEX'!$J38/$F35,
IF(CH$4&lt;'2.1 Kraftwerk allgemein'!$F$16+$F35,
('2.5 CAPEX'!$J38+SUM(OFFSET('2.5 CAPEX'!CM38,0,-MIN(MAX($F35-1-('2.1 Kraftwerk allgemein'!$F$16-'2.1 Kraftwerk allgemein'!$F$15+1),0),COLUMN(BY35)-1-('2.1 Kraftwerk allgemein'!$F$16-'2.1 Kraftwerk allgemein'!$F$15+1)),1,MIN(MAX($F35-('2.1 Kraftwerk allgemein'!$F$16-'2.1 Kraftwerk allgemein'!$F$15+1),1),COLUMN(BY35)-('2.1 Kraftwerk allgemein'!$F$16-'2.1 Kraftwerk allgemein'!$F$15+1)))))/$F35,
SUM(OFFSET('2.5 CAPEX'!CM38,0,-MIN($F35-1,COLUMN(BY35)-1),1,MIN($F35,COLUMN(BY35))))/$F35)))))),
IF(OR(ISNUMBER($D35)=FALSE,$F35=""),"",
IF(AND('2.5 CAPEX'!$L38&lt;&gt;"x",'2.5 CAPEX'!$M38&lt;&gt;"x"),0,
IF($F35=0,0,
IF(CH$4&lt;'2.1 Kraftwerk allgemein'!$F$16,0,
IF(CH$4='2.1 Kraftwerk allgemein'!$F$16,'2.5 CAPEX'!$J38/$F35,
IF(CH$4&lt;'2.1 Kraftwerk allgemein'!$F$16+$F35,
('2.5 CAPEX'!$J38+SUM(OFFSET('2.5 CAPEX'!CM38,0,-MIN(MAX($F35-1-('2.1 Kraftwerk allgemein'!$F$16-'1.1 Allgemein'!$I$22+1),0),COLUMN(BY35)-1-('2.1 Kraftwerk allgemein'!$F$16-'1.1 Allgemein'!$I$22+1)),1,MIN(MAX($F35-('2.1 Kraftwerk allgemein'!$F$16-'1.1 Allgemein'!$I$22+1),1),COLUMN(BY35)-('2.1 Kraftwerk allgemein'!$F$16-'1.1 Allgemein'!$I$22+1)))))/$F35,
SUM(OFFSET('2.5 CAPEX'!CM38,0,-MIN($F35-1,COLUMN(BY35)-1),1,MIN($F35,COLUMN(BY35))))/$F35)))))))</f>
        <v/>
      </c>
      <c r="CI35" s="199" t="str">
        <f ca="1">IF('2.1 Kraftwerk allgemein'!$F$15&lt;'1.1 Allgemein'!$I$22,
IF(OR(ISNUMBER($D35)=FALSE,$F35=""),"",
IF(AND('2.5 CAPEX'!$L38&lt;&gt;"x",'2.5 CAPEX'!$M38&lt;&gt;"x"),0,
IF($F35=0,0,
IF(CI$4&lt;'2.1 Kraftwerk allgemein'!$F$16,0,
IF(CI$4='2.1 Kraftwerk allgemein'!$F$16,'2.5 CAPEX'!$J38/$F35,
IF(CI$4&lt;'2.1 Kraftwerk allgemein'!$F$16+$F35,
('2.5 CAPEX'!$J38+SUM(OFFSET('2.5 CAPEX'!CN38,0,-MIN(MAX($F35-1-('2.1 Kraftwerk allgemein'!$F$16-'2.1 Kraftwerk allgemein'!$F$15+1),0),COLUMN(BZ35)-1-('2.1 Kraftwerk allgemein'!$F$16-'2.1 Kraftwerk allgemein'!$F$15+1)),1,MIN(MAX($F35-('2.1 Kraftwerk allgemein'!$F$16-'2.1 Kraftwerk allgemein'!$F$15+1),1),COLUMN(BZ35)-('2.1 Kraftwerk allgemein'!$F$16-'2.1 Kraftwerk allgemein'!$F$15+1)))))/$F35,
SUM(OFFSET('2.5 CAPEX'!CN38,0,-MIN($F35-1,COLUMN(BZ35)-1),1,MIN($F35,COLUMN(BZ35))))/$F35)))))),
IF(OR(ISNUMBER($D35)=FALSE,$F35=""),"",
IF(AND('2.5 CAPEX'!$L38&lt;&gt;"x",'2.5 CAPEX'!$M38&lt;&gt;"x"),0,
IF($F35=0,0,
IF(CI$4&lt;'2.1 Kraftwerk allgemein'!$F$16,0,
IF(CI$4='2.1 Kraftwerk allgemein'!$F$16,'2.5 CAPEX'!$J38/$F35,
IF(CI$4&lt;'2.1 Kraftwerk allgemein'!$F$16+$F35,
('2.5 CAPEX'!$J38+SUM(OFFSET('2.5 CAPEX'!CN38,0,-MIN(MAX($F35-1-('2.1 Kraftwerk allgemein'!$F$16-'1.1 Allgemein'!$I$22+1),0),COLUMN(BZ35)-1-('2.1 Kraftwerk allgemein'!$F$16-'1.1 Allgemein'!$I$22+1)),1,MIN(MAX($F35-('2.1 Kraftwerk allgemein'!$F$16-'1.1 Allgemein'!$I$22+1),1),COLUMN(BZ35)-('2.1 Kraftwerk allgemein'!$F$16-'1.1 Allgemein'!$I$22+1)))))/$F35,
SUM(OFFSET('2.5 CAPEX'!CN38,0,-MIN($F35-1,COLUMN(BZ35)-1),1,MIN($F35,COLUMN(BZ35))))/$F35)))))))</f>
        <v/>
      </c>
      <c r="CJ35" s="199" t="str">
        <f ca="1">IF('2.1 Kraftwerk allgemein'!$F$15&lt;'1.1 Allgemein'!$I$22,
IF(OR(ISNUMBER($D35)=FALSE,$F35=""),"",
IF(AND('2.5 CAPEX'!$L38&lt;&gt;"x",'2.5 CAPEX'!$M38&lt;&gt;"x"),0,
IF($F35=0,0,
IF(CJ$4&lt;'2.1 Kraftwerk allgemein'!$F$16,0,
IF(CJ$4='2.1 Kraftwerk allgemein'!$F$16,'2.5 CAPEX'!$J38/$F35,
IF(CJ$4&lt;'2.1 Kraftwerk allgemein'!$F$16+$F35,
('2.5 CAPEX'!$J38+SUM(OFFSET('2.5 CAPEX'!CO38,0,-MIN(MAX($F35-1-('2.1 Kraftwerk allgemein'!$F$16-'2.1 Kraftwerk allgemein'!$F$15+1),0),COLUMN(CA35)-1-('2.1 Kraftwerk allgemein'!$F$16-'2.1 Kraftwerk allgemein'!$F$15+1)),1,MIN(MAX($F35-('2.1 Kraftwerk allgemein'!$F$16-'2.1 Kraftwerk allgemein'!$F$15+1),1),COLUMN(CA35)-('2.1 Kraftwerk allgemein'!$F$16-'2.1 Kraftwerk allgemein'!$F$15+1)))))/$F35,
SUM(OFFSET('2.5 CAPEX'!CO38,0,-MIN($F35-1,COLUMN(CA35)-1),1,MIN($F35,COLUMN(CA35))))/$F35)))))),
IF(OR(ISNUMBER($D35)=FALSE,$F35=""),"",
IF(AND('2.5 CAPEX'!$L38&lt;&gt;"x",'2.5 CAPEX'!$M38&lt;&gt;"x"),0,
IF($F35=0,0,
IF(CJ$4&lt;'2.1 Kraftwerk allgemein'!$F$16,0,
IF(CJ$4='2.1 Kraftwerk allgemein'!$F$16,'2.5 CAPEX'!$J38/$F35,
IF(CJ$4&lt;'2.1 Kraftwerk allgemein'!$F$16+$F35,
('2.5 CAPEX'!$J38+SUM(OFFSET('2.5 CAPEX'!CO38,0,-MIN(MAX($F35-1-('2.1 Kraftwerk allgemein'!$F$16-'1.1 Allgemein'!$I$22+1),0),COLUMN(CA35)-1-('2.1 Kraftwerk allgemein'!$F$16-'1.1 Allgemein'!$I$22+1)),1,MIN(MAX($F35-('2.1 Kraftwerk allgemein'!$F$16-'1.1 Allgemein'!$I$22+1),1),COLUMN(CA35)-('2.1 Kraftwerk allgemein'!$F$16-'1.1 Allgemein'!$I$22+1)))))/$F35,
SUM(OFFSET('2.5 CAPEX'!CO38,0,-MIN($F35-1,COLUMN(CA35)-1),1,MIN($F35,COLUMN(CA35))))/$F35)))))))</f>
        <v/>
      </c>
      <c r="CK35" s="199" t="str">
        <f ca="1">IF('2.1 Kraftwerk allgemein'!$F$15&lt;'1.1 Allgemein'!$I$22,
IF(OR(ISNUMBER($D35)=FALSE,$F35=""),"",
IF(AND('2.5 CAPEX'!$L38&lt;&gt;"x",'2.5 CAPEX'!$M38&lt;&gt;"x"),0,
IF($F35=0,0,
IF(CK$4&lt;'2.1 Kraftwerk allgemein'!$F$16,0,
IF(CK$4='2.1 Kraftwerk allgemein'!$F$16,'2.5 CAPEX'!$J38/$F35,
IF(CK$4&lt;'2.1 Kraftwerk allgemein'!$F$16+$F35,
('2.5 CAPEX'!$J38+SUM(OFFSET('2.5 CAPEX'!CP38,0,-MIN(MAX($F35-1-('2.1 Kraftwerk allgemein'!$F$16-'2.1 Kraftwerk allgemein'!$F$15+1),0),COLUMN(CB35)-1-('2.1 Kraftwerk allgemein'!$F$16-'2.1 Kraftwerk allgemein'!$F$15+1)),1,MIN(MAX($F35-('2.1 Kraftwerk allgemein'!$F$16-'2.1 Kraftwerk allgemein'!$F$15+1),1),COLUMN(CB35)-('2.1 Kraftwerk allgemein'!$F$16-'2.1 Kraftwerk allgemein'!$F$15+1)))))/$F35,
SUM(OFFSET('2.5 CAPEX'!CP38,0,-MIN($F35-1,COLUMN(CB35)-1),1,MIN($F35,COLUMN(CB35))))/$F35)))))),
IF(OR(ISNUMBER($D35)=FALSE,$F35=""),"",
IF(AND('2.5 CAPEX'!$L38&lt;&gt;"x",'2.5 CAPEX'!$M38&lt;&gt;"x"),0,
IF($F35=0,0,
IF(CK$4&lt;'2.1 Kraftwerk allgemein'!$F$16,0,
IF(CK$4='2.1 Kraftwerk allgemein'!$F$16,'2.5 CAPEX'!$J38/$F35,
IF(CK$4&lt;'2.1 Kraftwerk allgemein'!$F$16+$F35,
('2.5 CAPEX'!$J38+SUM(OFFSET('2.5 CAPEX'!CP38,0,-MIN(MAX($F35-1-('2.1 Kraftwerk allgemein'!$F$16-'1.1 Allgemein'!$I$22+1),0),COLUMN(CB35)-1-('2.1 Kraftwerk allgemein'!$F$16-'1.1 Allgemein'!$I$22+1)),1,MIN(MAX($F35-('2.1 Kraftwerk allgemein'!$F$16-'1.1 Allgemein'!$I$22+1),1),COLUMN(CB35)-('2.1 Kraftwerk allgemein'!$F$16-'1.1 Allgemein'!$I$22+1)))))/$F35,
SUM(OFFSET('2.5 CAPEX'!CP38,0,-MIN($F35-1,COLUMN(CB35)-1),1,MIN($F35,COLUMN(CB35))))/$F35)))))))</f>
        <v/>
      </c>
      <c r="CL35" s="199" t="str">
        <f ca="1">IF('2.1 Kraftwerk allgemein'!$F$15&lt;'1.1 Allgemein'!$I$22,
IF(OR(ISNUMBER($D35)=FALSE,$F35=""),"",
IF(AND('2.5 CAPEX'!$L38&lt;&gt;"x",'2.5 CAPEX'!$M38&lt;&gt;"x"),0,
IF($F35=0,0,
IF(CL$4&lt;'2.1 Kraftwerk allgemein'!$F$16,0,
IF(CL$4='2.1 Kraftwerk allgemein'!$F$16,'2.5 CAPEX'!$J38/$F35,
IF(CL$4&lt;'2.1 Kraftwerk allgemein'!$F$16+$F35,
('2.5 CAPEX'!$J38+SUM(OFFSET('2.5 CAPEX'!CQ38,0,-MIN(MAX($F35-1-('2.1 Kraftwerk allgemein'!$F$16-'2.1 Kraftwerk allgemein'!$F$15+1),0),COLUMN(CC35)-1-('2.1 Kraftwerk allgemein'!$F$16-'2.1 Kraftwerk allgemein'!$F$15+1)),1,MIN(MAX($F35-('2.1 Kraftwerk allgemein'!$F$16-'2.1 Kraftwerk allgemein'!$F$15+1),1),COLUMN(CC35)-('2.1 Kraftwerk allgemein'!$F$16-'2.1 Kraftwerk allgemein'!$F$15+1)))))/$F35,
SUM(OFFSET('2.5 CAPEX'!CQ38,0,-MIN($F35-1,COLUMN(CC35)-1),1,MIN($F35,COLUMN(CC35))))/$F35)))))),
IF(OR(ISNUMBER($D35)=FALSE,$F35=""),"",
IF(AND('2.5 CAPEX'!$L38&lt;&gt;"x",'2.5 CAPEX'!$M38&lt;&gt;"x"),0,
IF($F35=0,0,
IF(CL$4&lt;'2.1 Kraftwerk allgemein'!$F$16,0,
IF(CL$4='2.1 Kraftwerk allgemein'!$F$16,'2.5 CAPEX'!$J38/$F35,
IF(CL$4&lt;'2.1 Kraftwerk allgemein'!$F$16+$F35,
('2.5 CAPEX'!$J38+SUM(OFFSET('2.5 CAPEX'!CQ38,0,-MIN(MAX($F35-1-('2.1 Kraftwerk allgemein'!$F$16-'1.1 Allgemein'!$I$22+1),0),COLUMN(CC35)-1-('2.1 Kraftwerk allgemein'!$F$16-'1.1 Allgemein'!$I$22+1)),1,MIN(MAX($F35-('2.1 Kraftwerk allgemein'!$F$16-'1.1 Allgemein'!$I$22+1),1),COLUMN(CC35)-('2.1 Kraftwerk allgemein'!$F$16-'1.1 Allgemein'!$I$22+1)))))/$F35,
SUM(OFFSET('2.5 CAPEX'!CQ38,0,-MIN($F35-1,COLUMN(CC35)-1),1,MIN($F35,COLUMN(CC35))))/$F35)))))))</f>
        <v/>
      </c>
      <c r="CM35" s="199" t="str">
        <f ca="1">IF('2.1 Kraftwerk allgemein'!$F$15&lt;'1.1 Allgemein'!$I$22,
IF(OR(ISNUMBER($D35)=FALSE,$F35=""),"",
IF(AND('2.5 CAPEX'!$L38&lt;&gt;"x",'2.5 CAPEX'!$M38&lt;&gt;"x"),0,
IF($F35=0,0,
IF(CM$4&lt;'2.1 Kraftwerk allgemein'!$F$16,0,
IF(CM$4='2.1 Kraftwerk allgemein'!$F$16,'2.5 CAPEX'!$J38/$F35,
IF(CM$4&lt;'2.1 Kraftwerk allgemein'!$F$16+$F35,
('2.5 CAPEX'!$J38+SUM(OFFSET('2.5 CAPEX'!CR38,0,-MIN(MAX($F35-1-('2.1 Kraftwerk allgemein'!$F$16-'2.1 Kraftwerk allgemein'!$F$15+1),0),COLUMN(CD35)-1-('2.1 Kraftwerk allgemein'!$F$16-'2.1 Kraftwerk allgemein'!$F$15+1)),1,MIN(MAX($F35-('2.1 Kraftwerk allgemein'!$F$16-'2.1 Kraftwerk allgemein'!$F$15+1),1),COLUMN(CD35)-('2.1 Kraftwerk allgemein'!$F$16-'2.1 Kraftwerk allgemein'!$F$15+1)))))/$F35,
SUM(OFFSET('2.5 CAPEX'!CR38,0,-MIN($F35-1,COLUMN(CD35)-1),1,MIN($F35,COLUMN(CD35))))/$F35)))))),
IF(OR(ISNUMBER($D35)=FALSE,$F35=""),"",
IF(AND('2.5 CAPEX'!$L38&lt;&gt;"x",'2.5 CAPEX'!$M38&lt;&gt;"x"),0,
IF($F35=0,0,
IF(CM$4&lt;'2.1 Kraftwerk allgemein'!$F$16,0,
IF(CM$4='2.1 Kraftwerk allgemein'!$F$16,'2.5 CAPEX'!$J38/$F35,
IF(CM$4&lt;'2.1 Kraftwerk allgemein'!$F$16+$F35,
('2.5 CAPEX'!$J38+SUM(OFFSET('2.5 CAPEX'!CR38,0,-MIN(MAX($F35-1-('2.1 Kraftwerk allgemein'!$F$16-'1.1 Allgemein'!$I$22+1),0),COLUMN(CD35)-1-('2.1 Kraftwerk allgemein'!$F$16-'1.1 Allgemein'!$I$22+1)),1,MIN(MAX($F35-('2.1 Kraftwerk allgemein'!$F$16-'1.1 Allgemein'!$I$22+1),1),COLUMN(CD35)-('2.1 Kraftwerk allgemein'!$F$16-'1.1 Allgemein'!$I$22+1)))))/$F35,
SUM(OFFSET('2.5 CAPEX'!CR38,0,-MIN($F35-1,COLUMN(CD35)-1),1,MIN($F35,COLUMN(CD35))))/$F35)))))))</f>
        <v/>
      </c>
      <c r="CN35" s="199" t="str">
        <f ca="1">IF('2.1 Kraftwerk allgemein'!$F$15&lt;'1.1 Allgemein'!$I$22,
IF(OR(ISNUMBER($D35)=FALSE,$F35=""),"",
IF(AND('2.5 CAPEX'!$L38&lt;&gt;"x",'2.5 CAPEX'!$M38&lt;&gt;"x"),0,
IF($F35=0,0,
IF(CN$4&lt;'2.1 Kraftwerk allgemein'!$F$16,0,
IF(CN$4='2.1 Kraftwerk allgemein'!$F$16,'2.5 CAPEX'!$J38/$F35,
IF(CN$4&lt;'2.1 Kraftwerk allgemein'!$F$16+$F35,
('2.5 CAPEX'!$J38+SUM(OFFSET('2.5 CAPEX'!CS38,0,-MIN(MAX($F35-1-('2.1 Kraftwerk allgemein'!$F$16-'2.1 Kraftwerk allgemein'!$F$15+1),0),COLUMN(CE35)-1-('2.1 Kraftwerk allgemein'!$F$16-'2.1 Kraftwerk allgemein'!$F$15+1)),1,MIN(MAX($F35-('2.1 Kraftwerk allgemein'!$F$16-'2.1 Kraftwerk allgemein'!$F$15+1),1),COLUMN(CE35)-('2.1 Kraftwerk allgemein'!$F$16-'2.1 Kraftwerk allgemein'!$F$15+1)))))/$F35,
SUM(OFFSET('2.5 CAPEX'!CS38,0,-MIN($F35-1,COLUMN(CE35)-1),1,MIN($F35,COLUMN(CE35))))/$F35)))))),
IF(OR(ISNUMBER($D35)=FALSE,$F35=""),"",
IF(AND('2.5 CAPEX'!$L38&lt;&gt;"x",'2.5 CAPEX'!$M38&lt;&gt;"x"),0,
IF($F35=0,0,
IF(CN$4&lt;'2.1 Kraftwerk allgemein'!$F$16,0,
IF(CN$4='2.1 Kraftwerk allgemein'!$F$16,'2.5 CAPEX'!$J38/$F35,
IF(CN$4&lt;'2.1 Kraftwerk allgemein'!$F$16+$F35,
('2.5 CAPEX'!$J38+SUM(OFFSET('2.5 CAPEX'!CS38,0,-MIN(MAX($F35-1-('2.1 Kraftwerk allgemein'!$F$16-'1.1 Allgemein'!$I$22+1),0),COLUMN(CE35)-1-('2.1 Kraftwerk allgemein'!$F$16-'1.1 Allgemein'!$I$22+1)),1,MIN(MAX($F35-('2.1 Kraftwerk allgemein'!$F$16-'1.1 Allgemein'!$I$22+1),1),COLUMN(CE35)-('2.1 Kraftwerk allgemein'!$F$16-'1.1 Allgemein'!$I$22+1)))))/$F35,
SUM(OFFSET('2.5 CAPEX'!CS38,0,-MIN($F35-1,COLUMN(CE35)-1),1,MIN($F35,COLUMN(CE35))))/$F35)))))))</f>
        <v/>
      </c>
      <c r="CO35" s="199" t="str">
        <f ca="1">IF('2.1 Kraftwerk allgemein'!$F$15&lt;'1.1 Allgemein'!$I$22,
IF(OR(ISNUMBER($D35)=FALSE,$F35=""),"",
IF(AND('2.5 CAPEX'!$L38&lt;&gt;"x",'2.5 CAPEX'!$M38&lt;&gt;"x"),0,
IF($F35=0,0,
IF(CO$4&lt;'2.1 Kraftwerk allgemein'!$F$16,0,
IF(CO$4='2.1 Kraftwerk allgemein'!$F$16,'2.5 CAPEX'!$J38/$F35,
IF(CO$4&lt;'2.1 Kraftwerk allgemein'!$F$16+$F35,
('2.5 CAPEX'!$J38+SUM(OFFSET('2.5 CAPEX'!CT38,0,-MIN(MAX($F35-1-('2.1 Kraftwerk allgemein'!$F$16-'2.1 Kraftwerk allgemein'!$F$15+1),0),COLUMN(CF35)-1-('2.1 Kraftwerk allgemein'!$F$16-'2.1 Kraftwerk allgemein'!$F$15+1)),1,MIN(MAX($F35-('2.1 Kraftwerk allgemein'!$F$16-'2.1 Kraftwerk allgemein'!$F$15+1),1),COLUMN(CF35)-('2.1 Kraftwerk allgemein'!$F$16-'2.1 Kraftwerk allgemein'!$F$15+1)))))/$F35,
SUM(OFFSET('2.5 CAPEX'!CT38,0,-MIN($F35-1,COLUMN(CF35)-1),1,MIN($F35,COLUMN(CF35))))/$F35)))))),
IF(OR(ISNUMBER($D35)=FALSE,$F35=""),"",
IF(AND('2.5 CAPEX'!$L38&lt;&gt;"x",'2.5 CAPEX'!$M38&lt;&gt;"x"),0,
IF($F35=0,0,
IF(CO$4&lt;'2.1 Kraftwerk allgemein'!$F$16,0,
IF(CO$4='2.1 Kraftwerk allgemein'!$F$16,'2.5 CAPEX'!$J38/$F35,
IF(CO$4&lt;'2.1 Kraftwerk allgemein'!$F$16+$F35,
('2.5 CAPEX'!$J38+SUM(OFFSET('2.5 CAPEX'!CT38,0,-MIN(MAX($F35-1-('2.1 Kraftwerk allgemein'!$F$16-'1.1 Allgemein'!$I$22+1),0),COLUMN(CF35)-1-('2.1 Kraftwerk allgemein'!$F$16-'1.1 Allgemein'!$I$22+1)),1,MIN(MAX($F35-('2.1 Kraftwerk allgemein'!$F$16-'1.1 Allgemein'!$I$22+1),1),COLUMN(CF35)-('2.1 Kraftwerk allgemein'!$F$16-'1.1 Allgemein'!$I$22+1)))))/$F35,
SUM(OFFSET('2.5 CAPEX'!CT38,0,-MIN($F35-1,COLUMN(CF35)-1),1,MIN($F35,COLUMN(CF35))))/$F35)))))))</f>
        <v/>
      </c>
      <c r="CP35" s="199" t="str">
        <f ca="1">IF('2.1 Kraftwerk allgemein'!$F$15&lt;'1.1 Allgemein'!$I$22,
IF(OR(ISNUMBER($D35)=FALSE,$F35=""),"",
IF(AND('2.5 CAPEX'!$L38&lt;&gt;"x",'2.5 CAPEX'!$M38&lt;&gt;"x"),0,
IF($F35=0,0,
IF(CP$4&lt;'2.1 Kraftwerk allgemein'!$F$16,0,
IF(CP$4='2.1 Kraftwerk allgemein'!$F$16,'2.5 CAPEX'!$J38/$F35,
IF(CP$4&lt;'2.1 Kraftwerk allgemein'!$F$16+$F35,
('2.5 CAPEX'!$J38+SUM(OFFSET('2.5 CAPEX'!CU38,0,-MIN(MAX($F35-1-('2.1 Kraftwerk allgemein'!$F$16-'2.1 Kraftwerk allgemein'!$F$15+1),0),COLUMN(CG35)-1-('2.1 Kraftwerk allgemein'!$F$16-'2.1 Kraftwerk allgemein'!$F$15+1)),1,MIN(MAX($F35-('2.1 Kraftwerk allgemein'!$F$16-'2.1 Kraftwerk allgemein'!$F$15+1),1),COLUMN(CG35)-('2.1 Kraftwerk allgemein'!$F$16-'2.1 Kraftwerk allgemein'!$F$15+1)))))/$F35,
SUM(OFFSET('2.5 CAPEX'!CU38,0,-MIN($F35-1,COLUMN(CG35)-1),1,MIN($F35,COLUMN(CG35))))/$F35)))))),
IF(OR(ISNUMBER($D35)=FALSE,$F35=""),"",
IF(AND('2.5 CAPEX'!$L38&lt;&gt;"x",'2.5 CAPEX'!$M38&lt;&gt;"x"),0,
IF($F35=0,0,
IF(CP$4&lt;'2.1 Kraftwerk allgemein'!$F$16,0,
IF(CP$4='2.1 Kraftwerk allgemein'!$F$16,'2.5 CAPEX'!$J38/$F35,
IF(CP$4&lt;'2.1 Kraftwerk allgemein'!$F$16+$F35,
('2.5 CAPEX'!$J38+SUM(OFFSET('2.5 CAPEX'!CU38,0,-MIN(MAX($F35-1-('2.1 Kraftwerk allgemein'!$F$16-'1.1 Allgemein'!$I$22+1),0),COLUMN(CG35)-1-('2.1 Kraftwerk allgemein'!$F$16-'1.1 Allgemein'!$I$22+1)),1,MIN(MAX($F35-('2.1 Kraftwerk allgemein'!$F$16-'1.1 Allgemein'!$I$22+1),1),COLUMN(CG35)-('2.1 Kraftwerk allgemein'!$F$16-'1.1 Allgemein'!$I$22+1)))))/$F35,
SUM(OFFSET('2.5 CAPEX'!CU38,0,-MIN($F35-1,COLUMN(CG35)-1),1,MIN($F35,COLUMN(CG35))))/$F35)))))))</f>
        <v/>
      </c>
      <c r="CQ35" s="199" t="str">
        <f ca="1">IF('2.1 Kraftwerk allgemein'!$F$15&lt;'1.1 Allgemein'!$I$22,
IF(OR(ISNUMBER($D35)=FALSE,$F35=""),"",
IF(AND('2.5 CAPEX'!$L38&lt;&gt;"x",'2.5 CAPEX'!$M38&lt;&gt;"x"),0,
IF($F35=0,0,
IF(CQ$4&lt;'2.1 Kraftwerk allgemein'!$F$16,0,
IF(CQ$4='2.1 Kraftwerk allgemein'!$F$16,'2.5 CAPEX'!$J38/$F35,
IF(CQ$4&lt;'2.1 Kraftwerk allgemein'!$F$16+$F35,
('2.5 CAPEX'!$J38+SUM(OFFSET('2.5 CAPEX'!CV38,0,-MIN(MAX($F35-1-('2.1 Kraftwerk allgemein'!$F$16-'2.1 Kraftwerk allgemein'!$F$15+1),0),COLUMN(CH35)-1-('2.1 Kraftwerk allgemein'!$F$16-'2.1 Kraftwerk allgemein'!$F$15+1)),1,MIN(MAX($F35-('2.1 Kraftwerk allgemein'!$F$16-'2.1 Kraftwerk allgemein'!$F$15+1),1),COLUMN(CH35)-('2.1 Kraftwerk allgemein'!$F$16-'2.1 Kraftwerk allgemein'!$F$15+1)))))/$F35,
SUM(OFFSET('2.5 CAPEX'!CV38,0,-MIN($F35-1,COLUMN(CH35)-1),1,MIN($F35,COLUMN(CH35))))/$F35)))))),
IF(OR(ISNUMBER($D35)=FALSE,$F35=""),"",
IF(AND('2.5 CAPEX'!$L38&lt;&gt;"x",'2.5 CAPEX'!$M38&lt;&gt;"x"),0,
IF($F35=0,0,
IF(CQ$4&lt;'2.1 Kraftwerk allgemein'!$F$16,0,
IF(CQ$4='2.1 Kraftwerk allgemein'!$F$16,'2.5 CAPEX'!$J38/$F35,
IF(CQ$4&lt;'2.1 Kraftwerk allgemein'!$F$16+$F35,
('2.5 CAPEX'!$J38+SUM(OFFSET('2.5 CAPEX'!CV38,0,-MIN(MAX($F35-1-('2.1 Kraftwerk allgemein'!$F$16-'1.1 Allgemein'!$I$22+1),0),COLUMN(CH35)-1-('2.1 Kraftwerk allgemein'!$F$16-'1.1 Allgemein'!$I$22+1)),1,MIN(MAX($F35-('2.1 Kraftwerk allgemein'!$F$16-'1.1 Allgemein'!$I$22+1),1),COLUMN(CH35)-('2.1 Kraftwerk allgemein'!$F$16-'1.1 Allgemein'!$I$22+1)))))/$F35,
SUM(OFFSET('2.5 CAPEX'!CV38,0,-MIN($F35-1,COLUMN(CH35)-1),1,MIN($F35,COLUMN(CH35))))/$F35)))))))</f>
        <v/>
      </c>
      <c r="CR35" s="199" t="str">
        <f ca="1">IF('2.1 Kraftwerk allgemein'!$F$15&lt;'1.1 Allgemein'!$I$22,
IF(OR(ISNUMBER($D35)=FALSE,$F35=""),"",
IF(AND('2.5 CAPEX'!$L38&lt;&gt;"x",'2.5 CAPEX'!$M38&lt;&gt;"x"),0,
IF($F35=0,0,
IF(CR$4&lt;'2.1 Kraftwerk allgemein'!$F$16,0,
IF(CR$4='2.1 Kraftwerk allgemein'!$F$16,'2.5 CAPEX'!$J38/$F35,
IF(CR$4&lt;'2.1 Kraftwerk allgemein'!$F$16+$F35,
('2.5 CAPEX'!$J38+SUM(OFFSET('2.5 CAPEX'!CW38,0,-MIN(MAX($F35-1-('2.1 Kraftwerk allgemein'!$F$16-'2.1 Kraftwerk allgemein'!$F$15+1),0),COLUMN(CI35)-1-('2.1 Kraftwerk allgemein'!$F$16-'2.1 Kraftwerk allgemein'!$F$15+1)),1,MIN(MAX($F35-('2.1 Kraftwerk allgemein'!$F$16-'2.1 Kraftwerk allgemein'!$F$15+1),1),COLUMN(CI35)-('2.1 Kraftwerk allgemein'!$F$16-'2.1 Kraftwerk allgemein'!$F$15+1)))))/$F35,
SUM(OFFSET('2.5 CAPEX'!CW38,0,-MIN($F35-1,COLUMN(CI35)-1),1,MIN($F35,COLUMN(CI35))))/$F35)))))),
IF(OR(ISNUMBER($D35)=FALSE,$F35=""),"",
IF(AND('2.5 CAPEX'!$L38&lt;&gt;"x",'2.5 CAPEX'!$M38&lt;&gt;"x"),0,
IF($F35=0,0,
IF(CR$4&lt;'2.1 Kraftwerk allgemein'!$F$16,0,
IF(CR$4='2.1 Kraftwerk allgemein'!$F$16,'2.5 CAPEX'!$J38/$F35,
IF(CR$4&lt;'2.1 Kraftwerk allgemein'!$F$16+$F35,
('2.5 CAPEX'!$J38+SUM(OFFSET('2.5 CAPEX'!CW38,0,-MIN(MAX($F35-1-('2.1 Kraftwerk allgemein'!$F$16-'1.1 Allgemein'!$I$22+1),0),COLUMN(CI35)-1-('2.1 Kraftwerk allgemein'!$F$16-'1.1 Allgemein'!$I$22+1)),1,MIN(MAX($F35-('2.1 Kraftwerk allgemein'!$F$16-'1.1 Allgemein'!$I$22+1),1),COLUMN(CI35)-('2.1 Kraftwerk allgemein'!$F$16-'1.1 Allgemein'!$I$22+1)))))/$F35,
SUM(OFFSET('2.5 CAPEX'!CW38,0,-MIN($F35-1,COLUMN(CI35)-1),1,MIN($F35,COLUMN(CI35))))/$F35)))))))</f>
        <v/>
      </c>
      <c r="CS35" s="199" t="str">
        <f ca="1">IF('2.1 Kraftwerk allgemein'!$F$15&lt;'1.1 Allgemein'!$I$22,
IF(OR(ISNUMBER($D35)=FALSE,$F35=""),"",
IF(AND('2.5 CAPEX'!$L38&lt;&gt;"x",'2.5 CAPEX'!$M38&lt;&gt;"x"),0,
IF($F35=0,0,
IF(CS$4&lt;'2.1 Kraftwerk allgemein'!$F$16,0,
IF(CS$4='2.1 Kraftwerk allgemein'!$F$16,'2.5 CAPEX'!$J38/$F35,
IF(CS$4&lt;'2.1 Kraftwerk allgemein'!$F$16+$F35,
('2.5 CAPEX'!$J38+SUM(OFFSET('2.5 CAPEX'!CX38,0,-MIN(MAX($F35-1-('2.1 Kraftwerk allgemein'!$F$16-'2.1 Kraftwerk allgemein'!$F$15+1),0),COLUMN(CJ35)-1-('2.1 Kraftwerk allgemein'!$F$16-'2.1 Kraftwerk allgemein'!$F$15+1)),1,MIN(MAX($F35-('2.1 Kraftwerk allgemein'!$F$16-'2.1 Kraftwerk allgemein'!$F$15+1),1),COLUMN(CJ35)-('2.1 Kraftwerk allgemein'!$F$16-'2.1 Kraftwerk allgemein'!$F$15+1)))))/$F35,
SUM(OFFSET('2.5 CAPEX'!CX38,0,-MIN($F35-1,COLUMN(CJ35)-1),1,MIN($F35,COLUMN(CJ35))))/$F35)))))),
IF(OR(ISNUMBER($D35)=FALSE,$F35=""),"",
IF(AND('2.5 CAPEX'!$L38&lt;&gt;"x",'2.5 CAPEX'!$M38&lt;&gt;"x"),0,
IF($F35=0,0,
IF(CS$4&lt;'2.1 Kraftwerk allgemein'!$F$16,0,
IF(CS$4='2.1 Kraftwerk allgemein'!$F$16,'2.5 CAPEX'!$J38/$F35,
IF(CS$4&lt;'2.1 Kraftwerk allgemein'!$F$16+$F35,
('2.5 CAPEX'!$J38+SUM(OFFSET('2.5 CAPEX'!CX38,0,-MIN(MAX($F35-1-('2.1 Kraftwerk allgemein'!$F$16-'1.1 Allgemein'!$I$22+1),0),COLUMN(CJ35)-1-('2.1 Kraftwerk allgemein'!$F$16-'1.1 Allgemein'!$I$22+1)),1,MIN(MAX($F35-('2.1 Kraftwerk allgemein'!$F$16-'1.1 Allgemein'!$I$22+1),1),COLUMN(CJ35)-('2.1 Kraftwerk allgemein'!$F$16-'1.1 Allgemein'!$I$22+1)))))/$F35,
SUM(OFFSET('2.5 CAPEX'!CX38,0,-MIN($F35-1,COLUMN(CJ35)-1),1,MIN($F35,COLUMN(CJ35))))/$F35)))))))</f>
        <v/>
      </c>
      <c r="CT35" s="199" t="str">
        <f ca="1">IF('2.1 Kraftwerk allgemein'!$F$15&lt;'1.1 Allgemein'!$I$22,
IF(OR(ISNUMBER($D35)=FALSE,$F35=""),"",
IF(AND('2.5 CAPEX'!$L38&lt;&gt;"x",'2.5 CAPEX'!$M38&lt;&gt;"x"),0,
IF($F35=0,0,
IF(CT$4&lt;'2.1 Kraftwerk allgemein'!$F$16,0,
IF(CT$4='2.1 Kraftwerk allgemein'!$F$16,'2.5 CAPEX'!$J38/$F35,
IF(CT$4&lt;'2.1 Kraftwerk allgemein'!$F$16+$F35,
('2.5 CAPEX'!$J38+SUM(OFFSET('2.5 CAPEX'!CY38,0,-MIN(MAX($F35-1-('2.1 Kraftwerk allgemein'!$F$16-'2.1 Kraftwerk allgemein'!$F$15+1),0),COLUMN(CK35)-1-('2.1 Kraftwerk allgemein'!$F$16-'2.1 Kraftwerk allgemein'!$F$15+1)),1,MIN(MAX($F35-('2.1 Kraftwerk allgemein'!$F$16-'2.1 Kraftwerk allgemein'!$F$15+1),1),COLUMN(CK35)-('2.1 Kraftwerk allgemein'!$F$16-'2.1 Kraftwerk allgemein'!$F$15+1)))))/$F35,
SUM(OFFSET('2.5 CAPEX'!CY38,0,-MIN($F35-1,COLUMN(CK35)-1),1,MIN($F35,COLUMN(CK35))))/$F35)))))),
IF(OR(ISNUMBER($D35)=FALSE,$F35=""),"",
IF(AND('2.5 CAPEX'!$L38&lt;&gt;"x",'2.5 CAPEX'!$M38&lt;&gt;"x"),0,
IF($F35=0,0,
IF(CT$4&lt;'2.1 Kraftwerk allgemein'!$F$16,0,
IF(CT$4='2.1 Kraftwerk allgemein'!$F$16,'2.5 CAPEX'!$J38/$F35,
IF(CT$4&lt;'2.1 Kraftwerk allgemein'!$F$16+$F35,
('2.5 CAPEX'!$J38+SUM(OFFSET('2.5 CAPEX'!CY38,0,-MIN(MAX($F35-1-('2.1 Kraftwerk allgemein'!$F$16-'1.1 Allgemein'!$I$22+1),0),COLUMN(CK35)-1-('2.1 Kraftwerk allgemein'!$F$16-'1.1 Allgemein'!$I$22+1)),1,MIN(MAX($F35-('2.1 Kraftwerk allgemein'!$F$16-'1.1 Allgemein'!$I$22+1),1),COLUMN(CK35)-('2.1 Kraftwerk allgemein'!$F$16-'1.1 Allgemein'!$I$22+1)))))/$F35,
SUM(OFFSET('2.5 CAPEX'!CY38,0,-MIN($F35-1,COLUMN(CK35)-1),1,MIN($F35,COLUMN(CK35))))/$F35)))))))</f>
        <v/>
      </c>
      <c r="CU35" s="199" t="str">
        <f ca="1">IF('2.1 Kraftwerk allgemein'!$F$15&lt;'1.1 Allgemein'!$I$22,
IF(OR(ISNUMBER($D35)=FALSE,$F35=""),"",
IF(AND('2.5 CAPEX'!$L38&lt;&gt;"x",'2.5 CAPEX'!$M38&lt;&gt;"x"),0,
IF($F35=0,0,
IF(CU$4&lt;'2.1 Kraftwerk allgemein'!$F$16,0,
IF(CU$4='2.1 Kraftwerk allgemein'!$F$16,'2.5 CAPEX'!$J38/$F35,
IF(CU$4&lt;'2.1 Kraftwerk allgemein'!$F$16+$F35,
('2.5 CAPEX'!$J38+SUM(OFFSET('2.5 CAPEX'!CZ38,0,-MIN(MAX($F35-1-('2.1 Kraftwerk allgemein'!$F$16-'2.1 Kraftwerk allgemein'!$F$15+1),0),COLUMN(CL35)-1-('2.1 Kraftwerk allgemein'!$F$16-'2.1 Kraftwerk allgemein'!$F$15+1)),1,MIN(MAX($F35-('2.1 Kraftwerk allgemein'!$F$16-'2.1 Kraftwerk allgemein'!$F$15+1),1),COLUMN(CL35)-('2.1 Kraftwerk allgemein'!$F$16-'2.1 Kraftwerk allgemein'!$F$15+1)))))/$F35,
SUM(OFFSET('2.5 CAPEX'!CZ38,0,-MIN($F35-1,COLUMN(CL35)-1),1,MIN($F35,COLUMN(CL35))))/$F35)))))),
IF(OR(ISNUMBER($D35)=FALSE,$F35=""),"",
IF(AND('2.5 CAPEX'!$L38&lt;&gt;"x",'2.5 CAPEX'!$M38&lt;&gt;"x"),0,
IF($F35=0,0,
IF(CU$4&lt;'2.1 Kraftwerk allgemein'!$F$16,0,
IF(CU$4='2.1 Kraftwerk allgemein'!$F$16,'2.5 CAPEX'!$J38/$F35,
IF(CU$4&lt;'2.1 Kraftwerk allgemein'!$F$16+$F35,
('2.5 CAPEX'!$J38+SUM(OFFSET('2.5 CAPEX'!CZ38,0,-MIN(MAX($F35-1-('2.1 Kraftwerk allgemein'!$F$16-'1.1 Allgemein'!$I$22+1),0),COLUMN(CL35)-1-('2.1 Kraftwerk allgemein'!$F$16-'1.1 Allgemein'!$I$22+1)),1,MIN(MAX($F35-('2.1 Kraftwerk allgemein'!$F$16-'1.1 Allgemein'!$I$22+1),1),COLUMN(CL35)-('2.1 Kraftwerk allgemein'!$F$16-'1.1 Allgemein'!$I$22+1)))))/$F35,
SUM(OFFSET('2.5 CAPEX'!CZ38,0,-MIN($F35-1,COLUMN(CL35)-1),1,MIN($F35,COLUMN(CL35))))/$F35)))))))</f>
        <v/>
      </c>
      <c r="CV35" s="199" t="str">
        <f ca="1">IF('2.1 Kraftwerk allgemein'!$F$15&lt;'1.1 Allgemein'!$I$22,
IF(OR(ISNUMBER($D35)=FALSE,$F35=""),"",
IF(AND('2.5 CAPEX'!$L38&lt;&gt;"x",'2.5 CAPEX'!$M38&lt;&gt;"x"),0,
IF($F35=0,0,
IF(CV$4&lt;'2.1 Kraftwerk allgemein'!$F$16,0,
IF(CV$4='2.1 Kraftwerk allgemein'!$F$16,'2.5 CAPEX'!$J38/$F35,
IF(CV$4&lt;'2.1 Kraftwerk allgemein'!$F$16+$F35,
('2.5 CAPEX'!$J38+SUM(OFFSET('2.5 CAPEX'!DA38,0,-MIN(MAX($F35-1-('2.1 Kraftwerk allgemein'!$F$16-'2.1 Kraftwerk allgemein'!$F$15+1),0),COLUMN(CM35)-1-('2.1 Kraftwerk allgemein'!$F$16-'2.1 Kraftwerk allgemein'!$F$15+1)),1,MIN(MAX($F35-('2.1 Kraftwerk allgemein'!$F$16-'2.1 Kraftwerk allgemein'!$F$15+1),1),COLUMN(CM35)-('2.1 Kraftwerk allgemein'!$F$16-'2.1 Kraftwerk allgemein'!$F$15+1)))))/$F35,
SUM(OFFSET('2.5 CAPEX'!DA38,0,-MIN($F35-1,COLUMN(CM35)-1),1,MIN($F35,COLUMN(CM35))))/$F35)))))),
IF(OR(ISNUMBER($D35)=FALSE,$F35=""),"",
IF(AND('2.5 CAPEX'!$L38&lt;&gt;"x",'2.5 CAPEX'!$M38&lt;&gt;"x"),0,
IF($F35=0,0,
IF(CV$4&lt;'2.1 Kraftwerk allgemein'!$F$16,0,
IF(CV$4='2.1 Kraftwerk allgemein'!$F$16,'2.5 CAPEX'!$J38/$F35,
IF(CV$4&lt;'2.1 Kraftwerk allgemein'!$F$16+$F35,
('2.5 CAPEX'!$J38+SUM(OFFSET('2.5 CAPEX'!DA38,0,-MIN(MAX($F35-1-('2.1 Kraftwerk allgemein'!$F$16-'1.1 Allgemein'!$I$22+1),0),COLUMN(CM35)-1-('2.1 Kraftwerk allgemein'!$F$16-'1.1 Allgemein'!$I$22+1)),1,MIN(MAX($F35-('2.1 Kraftwerk allgemein'!$F$16-'1.1 Allgemein'!$I$22+1),1),COLUMN(CM35)-('2.1 Kraftwerk allgemein'!$F$16-'1.1 Allgemein'!$I$22+1)))))/$F35,
SUM(OFFSET('2.5 CAPEX'!DA38,0,-MIN($F35-1,COLUMN(CM35)-1),1,MIN($F35,COLUMN(CM35))))/$F35)))))))</f>
        <v/>
      </c>
      <c r="CW35" s="199" t="str">
        <f ca="1">IF('2.1 Kraftwerk allgemein'!$F$15&lt;'1.1 Allgemein'!$I$22,
IF(OR(ISNUMBER($D35)=FALSE,$F35=""),"",
IF(AND('2.5 CAPEX'!$L38&lt;&gt;"x",'2.5 CAPEX'!$M38&lt;&gt;"x"),0,
IF($F35=0,0,
IF(CW$4&lt;'2.1 Kraftwerk allgemein'!$F$16,0,
IF(CW$4='2.1 Kraftwerk allgemein'!$F$16,'2.5 CAPEX'!$J38/$F35,
IF(CW$4&lt;'2.1 Kraftwerk allgemein'!$F$16+$F35,
('2.5 CAPEX'!$J38+SUM(OFFSET('2.5 CAPEX'!DB38,0,-MIN(MAX($F35-1-('2.1 Kraftwerk allgemein'!$F$16-'2.1 Kraftwerk allgemein'!$F$15+1),0),COLUMN(CN35)-1-('2.1 Kraftwerk allgemein'!$F$16-'2.1 Kraftwerk allgemein'!$F$15+1)),1,MIN(MAX($F35-('2.1 Kraftwerk allgemein'!$F$16-'2.1 Kraftwerk allgemein'!$F$15+1),1),COLUMN(CN35)-('2.1 Kraftwerk allgemein'!$F$16-'2.1 Kraftwerk allgemein'!$F$15+1)))))/$F35,
SUM(OFFSET('2.5 CAPEX'!DB38,0,-MIN($F35-1,COLUMN(CN35)-1),1,MIN($F35,COLUMN(CN35))))/$F35)))))),
IF(OR(ISNUMBER($D35)=FALSE,$F35=""),"",
IF(AND('2.5 CAPEX'!$L38&lt;&gt;"x",'2.5 CAPEX'!$M38&lt;&gt;"x"),0,
IF($F35=0,0,
IF(CW$4&lt;'2.1 Kraftwerk allgemein'!$F$16,0,
IF(CW$4='2.1 Kraftwerk allgemein'!$F$16,'2.5 CAPEX'!$J38/$F35,
IF(CW$4&lt;'2.1 Kraftwerk allgemein'!$F$16+$F35,
('2.5 CAPEX'!$J38+SUM(OFFSET('2.5 CAPEX'!DB38,0,-MIN(MAX($F35-1-('2.1 Kraftwerk allgemein'!$F$16-'1.1 Allgemein'!$I$22+1),0),COLUMN(CN35)-1-('2.1 Kraftwerk allgemein'!$F$16-'1.1 Allgemein'!$I$22+1)),1,MIN(MAX($F35-('2.1 Kraftwerk allgemein'!$F$16-'1.1 Allgemein'!$I$22+1),1),COLUMN(CN35)-('2.1 Kraftwerk allgemein'!$F$16-'1.1 Allgemein'!$I$22+1)))))/$F35,
SUM(OFFSET('2.5 CAPEX'!DB38,0,-MIN($F35-1,COLUMN(CN35)-1),1,MIN($F35,COLUMN(CN35))))/$F35)))))))</f>
        <v/>
      </c>
      <c r="CX35" s="199" t="str">
        <f ca="1">IF('2.1 Kraftwerk allgemein'!$F$15&lt;'1.1 Allgemein'!$I$22,
IF(OR(ISNUMBER($D35)=FALSE,$F35=""),"",
IF(AND('2.5 CAPEX'!$L38&lt;&gt;"x",'2.5 CAPEX'!$M38&lt;&gt;"x"),0,
IF($F35=0,0,
IF(CX$4&lt;'2.1 Kraftwerk allgemein'!$F$16,0,
IF(CX$4='2.1 Kraftwerk allgemein'!$F$16,'2.5 CAPEX'!$J38/$F35,
IF(CX$4&lt;'2.1 Kraftwerk allgemein'!$F$16+$F35,
('2.5 CAPEX'!$J38+SUM(OFFSET('2.5 CAPEX'!DC38,0,-MIN(MAX($F35-1-('2.1 Kraftwerk allgemein'!$F$16-'2.1 Kraftwerk allgemein'!$F$15+1),0),COLUMN(CO35)-1-('2.1 Kraftwerk allgemein'!$F$16-'2.1 Kraftwerk allgemein'!$F$15+1)),1,MIN(MAX($F35-('2.1 Kraftwerk allgemein'!$F$16-'2.1 Kraftwerk allgemein'!$F$15+1),1),COLUMN(CO35)-('2.1 Kraftwerk allgemein'!$F$16-'2.1 Kraftwerk allgemein'!$F$15+1)))))/$F35,
SUM(OFFSET('2.5 CAPEX'!DC38,0,-MIN($F35-1,COLUMN(CO35)-1),1,MIN($F35,COLUMN(CO35))))/$F35)))))),
IF(OR(ISNUMBER($D35)=FALSE,$F35=""),"",
IF(AND('2.5 CAPEX'!$L38&lt;&gt;"x",'2.5 CAPEX'!$M38&lt;&gt;"x"),0,
IF($F35=0,0,
IF(CX$4&lt;'2.1 Kraftwerk allgemein'!$F$16,0,
IF(CX$4='2.1 Kraftwerk allgemein'!$F$16,'2.5 CAPEX'!$J38/$F35,
IF(CX$4&lt;'2.1 Kraftwerk allgemein'!$F$16+$F35,
('2.5 CAPEX'!$J38+SUM(OFFSET('2.5 CAPEX'!DC38,0,-MIN(MAX($F35-1-('2.1 Kraftwerk allgemein'!$F$16-'1.1 Allgemein'!$I$22+1),0),COLUMN(CO35)-1-('2.1 Kraftwerk allgemein'!$F$16-'1.1 Allgemein'!$I$22+1)),1,MIN(MAX($F35-('2.1 Kraftwerk allgemein'!$F$16-'1.1 Allgemein'!$I$22+1),1),COLUMN(CO35)-('2.1 Kraftwerk allgemein'!$F$16-'1.1 Allgemein'!$I$22+1)))))/$F35,
SUM(OFFSET('2.5 CAPEX'!DC38,0,-MIN($F35-1,COLUMN(CO35)-1),1,MIN($F35,COLUMN(CO35))))/$F35)))))))</f>
        <v/>
      </c>
      <c r="CY35" s="199" t="str">
        <f ca="1">IF('2.1 Kraftwerk allgemein'!$F$15&lt;'1.1 Allgemein'!$I$22,
IF(OR(ISNUMBER($D35)=FALSE,$F35=""),"",
IF(AND('2.5 CAPEX'!$L38&lt;&gt;"x",'2.5 CAPEX'!$M38&lt;&gt;"x"),0,
IF($F35=0,0,
IF(CY$4&lt;'2.1 Kraftwerk allgemein'!$F$16,0,
IF(CY$4='2.1 Kraftwerk allgemein'!$F$16,'2.5 CAPEX'!$J38/$F35,
IF(CY$4&lt;'2.1 Kraftwerk allgemein'!$F$16+$F35,
('2.5 CAPEX'!$J38+SUM(OFFSET('2.5 CAPEX'!DD38,0,-MIN(MAX($F35-1-('2.1 Kraftwerk allgemein'!$F$16-'2.1 Kraftwerk allgemein'!$F$15+1),0),COLUMN(CP35)-1-('2.1 Kraftwerk allgemein'!$F$16-'2.1 Kraftwerk allgemein'!$F$15+1)),1,MIN(MAX($F35-('2.1 Kraftwerk allgemein'!$F$16-'2.1 Kraftwerk allgemein'!$F$15+1),1),COLUMN(CP35)-('2.1 Kraftwerk allgemein'!$F$16-'2.1 Kraftwerk allgemein'!$F$15+1)))))/$F35,
SUM(OFFSET('2.5 CAPEX'!DD38,0,-MIN($F35-1,COLUMN(CP35)-1),1,MIN($F35,COLUMN(CP35))))/$F35)))))),
IF(OR(ISNUMBER($D35)=FALSE,$F35=""),"",
IF(AND('2.5 CAPEX'!$L38&lt;&gt;"x",'2.5 CAPEX'!$M38&lt;&gt;"x"),0,
IF($F35=0,0,
IF(CY$4&lt;'2.1 Kraftwerk allgemein'!$F$16,0,
IF(CY$4='2.1 Kraftwerk allgemein'!$F$16,'2.5 CAPEX'!$J38/$F35,
IF(CY$4&lt;'2.1 Kraftwerk allgemein'!$F$16+$F35,
('2.5 CAPEX'!$J38+SUM(OFFSET('2.5 CAPEX'!DD38,0,-MIN(MAX($F35-1-('2.1 Kraftwerk allgemein'!$F$16-'1.1 Allgemein'!$I$22+1),0),COLUMN(CP35)-1-('2.1 Kraftwerk allgemein'!$F$16-'1.1 Allgemein'!$I$22+1)),1,MIN(MAX($F35-('2.1 Kraftwerk allgemein'!$F$16-'1.1 Allgemein'!$I$22+1),1),COLUMN(CP35)-('2.1 Kraftwerk allgemein'!$F$16-'1.1 Allgemein'!$I$22+1)))))/$F35,
SUM(OFFSET('2.5 CAPEX'!DD38,0,-MIN($F35-1,COLUMN(CP35)-1),1,MIN($F35,COLUMN(CP35))))/$F35)))))))</f>
        <v/>
      </c>
      <c r="CZ35" s="199" t="str">
        <f ca="1">IF('2.1 Kraftwerk allgemein'!$F$15&lt;'1.1 Allgemein'!$I$22,
IF(OR(ISNUMBER($D35)=FALSE,$F35=""),"",
IF(AND('2.5 CAPEX'!$L38&lt;&gt;"x",'2.5 CAPEX'!$M38&lt;&gt;"x"),0,
IF($F35=0,0,
IF(CZ$4&lt;'2.1 Kraftwerk allgemein'!$F$16,0,
IF(CZ$4='2.1 Kraftwerk allgemein'!$F$16,'2.5 CAPEX'!$J38/$F35,
IF(CZ$4&lt;'2.1 Kraftwerk allgemein'!$F$16+$F35,
('2.5 CAPEX'!$J38+SUM(OFFSET('2.5 CAPEX'!DE38,0,-MIN(MAX($F35-1-('2.1 Kraftwerk allgemein'!$F$16-'2.1 Kraftwerk allgemein'!$F$15+1),0),COLUMN(CQ35)-1-('2.1 Kraftwerk allgemein'!$F$16-'2.1 Kraftwerk allgemein'!$F$15+1)),1,MIN(MAX($F35-('2.1 Kraftwerk allgemein'!$F$16-'2.1 Kraftwerk allgemein'!$F$15+1),1),COLUMN(CQ35)-('2.1 Kraftwerk allgemein'!$F$16-'2.1 Kraftwerk allgemein'!$F$15+1)))))/$F35,
SUM(OFFSET('2.5 CAPEX'!DE38,0,-MIN($F35-1,COLUMN(CQ35)-1),1,MIN($F35,COLUMN(CQ35))))/$F35)))))),
IF(OR(ISNUMBER($D35)=FALSE,$F35=""),"",
IF(AND('2.5 CAPEX'!$L38&lt;&gt;"x",'2.5 CAPEX'!$M38&lt;&gt;"x"),0,
IF($F35=0,0,
IF(CZ$4&lt;'2.1 Kraftwerk allgemein'!$F$16,0,
IF(CZ$4='2.1 Kraftwerk allgemein'!$F$16,'2.5 CAPEX'!$J38/$F35,
IF(CZ$4&lt;'2.1 Kraftwerk allgemein'!$F$16+$F35,
('2.5 CAPEX'!$J38+SUM(OFFSET('2.5 CAPEX'!DE38,0,-MIN(MAX($F35-1-('2.1 Kraftwerk allgemein'!$F$16-'1.1 Allgemein'!$I$22+1),0),COLUMN(CQ35)-1-('2.1 Kraftwerk allgemein'!$F$16-'1.1 Allgemein'!$I$22+1)),1,MIN(MAX($F35-('2.1 Kraftwerk allgemein'!$F$16-'1.1 Allgemein'!$I$22+1),1),COLUMN(CQ35)-('2.1 Kraftwerk allgemein'!$F$16-'1.1 Allgemein'!$I$22+1)))))/$F35,
SUM(OFFSET('2.5 CAPEX'!DE38,0,-MIN($F35-1,COLUMN(CQ35)-1),1,MIN($F35,COLUMN(CQ35))))/$F35)))))))</f>
        <v/>
      </c>
      <c r="DA35" s="199" t="str">
        <f ca="1">IF('2.1 Kraftwerk allgemein'!$F$15&lt;'1.1 Allgemein'!$I$22,
IF(OR(ISNUMBER($D35)=FALSE,$F35=""),"",
IF(AND('2.5 CAPEX'!$L38&lt;&gt;"x",'2.5 CAPEX'!$M38&lt;&gt;"x"),0,
IF($F35=0,0,
IF(DA$4&lt;'2.1 Kraftwerk allgemein'!$F$16,0,
IF(DA$4='2.1 Kraftwerk allgemein'!$F$16,'2.5 CAPEX'!$J38/$F35,
IF(DA$4&lt;'2.1 Kraftwerk allgemein'!$F$16+$F35,
('2.5 CAPEX'!$J38+SUM(OFFSET('2.5 CAPEX'!DF38,0,-MIN(MAX($F35-1-('2.1 Kraftwerk allgemein'!$F$16-'2.1 Kraftwerk allgemein'!$F$15+1),0),COLUMN(CR35)-1-('2.1 Kraftwerk allgemein'!$F$16-'2.1 Kraftwerk allgemein'!$F$15+1)),1,MIN(MAX($F35-('2.1 Kraftwerk allgemein'!$F$16-'2.1 Kraftwerk allgemein'!$F$15+1),1),COLUMN(CR35)-('2.1 Kraftwerk allgemein'!$F$16-'2.1 Kraftwerk allgemein'!$F$15+1)))))/$F35,
SUM(OFFSET('2.5 CAPEX'!DF38,0,-MIN($F35-1,COLUMN(CR35)-1),1,MIN($F35,COLUMN(CR35))))/$F35)))))),
IF(OR(ISNUMBER($D35)=FALSE,$F35=""),"",
IF(AND('2.5 CAPEX'!$L38&lt;&gt;"x",'2.5 CAPEX'!$M38&lt;&gt;"x"),0,
IF($F35=0,0,
IF(DA$4&lt;'2.1 Kraftwerk allgemein'!$F$16,0,
IF(DA$4='2.1 Kraftwerk allgemein'!$F$16,'2.5 CAPEX'!$J38/$F35,
IF(DA$4&lt;'2.1 Kraftwerk allgemein'!$F$16+$F35,
('2.5 CAPEX'!$J38+SUM(OFFSET('2.5 CAPEX'!DF38,0,-MIN(MAX($F35-1-('2.1 Kraftwerk allgemein'!$F$16-'1.1 Allgemein'!$I$22+1),0),COLUMN(CR35)-1-('2.1 Kraftwerk allgemein'!$F$16-'1.1 Allgemein'!$I$22+1)),1,MIN(MAX($F35-('2.1 Kraftwerk allgemein'!$F$16-'1.1 Allgemein'!$I$22+1),1),COLUMN(CR35)-('2.1 Kraftwerk allgemein'!$F$16-'1.1 Allgemein'!$I$22+1)))))/$F35,
SUM(OFFSET('2.5 CAPEX'!DF38,0,-MIN($F35-1,COLUMN(CR35)-1),1,MIN($F35,COLUMN(CR35))))/$F35)))))))</f>
        <v/>
      </c>
      <c r="DB35" s="199" t="str">
        <f ca="1">IF('2.1 Kraftwerk allgemein'!$F$15&lt;'1.1 Allgemein'!$I$22,
IF(OR(ISNUMBER($D35)=FALSE,$F35=""),"",
IF(AND('2.5 CAPEX'!$L38&lt;&gt;"x",'2.5 CAPEX'!$M38&lt;&gt;"x"),0,
IF($F35=0,0,
IF(DB$4&lt;'2.1 Kraftwerk allgemein'!$F$16,0,
IF(DB$4='2.1 Kraftwerk allgemein'!$F$16,'2.5 CAPEX'!$J38/$F35,
IF(DB$4&lt;'2.1 Kraftwerk allgemein'!$F$16+$F35,
('2.5 CAPEX'!$J38+SUM(OFFSET('2.5 CAPEX'!DG38,0,-MIN(MAX($F35-1-('2.1 Kraftwerk allgemein'!$F$16-'2.1 Kraftwerk allgemein'!$F$15+1),0),COLUMN(CS35)-1-('2.1 Kraftwerk allgemein'!$F$16-'2.1 Kraftwerk allgemein'!$F$15+1)),1,MIN(MAX($F35-('2.1 Kraftwerk allgemein'!$F$16-'2.1 Kraftwerk allgemein'!$F$15+1),1),COLUMN(CS35)-('2.1 Kraftwerk allgemein'!$F$16-'2.1 Kraftwerk allgemein'!$F$15+1)))))/$F35,
SUM(OFFSET('2.5 CAPEX'!DG38,0,-MIN($F35-1,COLUMN(CS35)-1),1,MIN($F35,COLUMN(CS35))))/$F35)))))),
IF(OR(ISNUMBER($D35)=FALSE,$F35=""),"",
IF(AND('2.5 CAPEX'!$L38&lt;&gt;"x",'2.5 CAPEX'!$M38&lt;&gt;"x"),0,
IF($F35=0,0,
IF(DB$4&lt;'2.1 Kraftwerk allgemein'!$F$16,0,
IF(DB$4='2.1 Kraftwerk allgemein'!$F$16,'2.5 CAPEX'!$J38/$F35,
IF(DB$4&lt;'2.1 Kraftwerk allgemein'!$F$16+$F35,
('2.5 CAPEX'!$J38+SUM(OFFSET('2.5 CAPEX'!DG38,0,-MIN(MAX($F35-1-('2.1 Kraftwerk allgemein'!$F$16-'1.1 Allgemein'!$I$22+1),0),COLUMN(CS35)-1-('2.1 Kraftwerk allgemein'!$F$16-'1.1 Allgemein'!$I$22+1)),1,MIN(MAX($F35-('2.1 Kraftwerk allgemein'!$F$16-'1.1 Allgemein'!$I$22+1),1),COLUMN(CS35)-('2.1 Kraftwerk allgemein'!$F$16-'1.1 Allgemein'!$I$22+1)))))/$F35,
SUM(OFFSET('2.5 CAPEX'!DG38,0,-MIN($F35-1,COLUMN(CS35)-1),1,MIN($F35,COLUMN(CS35))))/$F35)))))))</f>
        <v/>
      </c>
      <c r="DC35" s="199" t="str">
        <f ca="1">IF('2.1 Kraftwerk allgemein'!$F$15&lt;'1.1 Allgemein'!$I$22,
IF(OR(ISNUMBER($D35)=FALSE,$F35=""),"",
IF(AND('2.5 CAPEX'!$L38&lt;&gt;"x",'2.5 CAPEX'!$M38&lt;&gt;"x"),0,
IF($F35=0,0,
IF(DC$4&lt;'2.1 Kraftwerk allgemein'!$F$16,0,
IF(DC$4='2.1 Kraftwerk allgemein'!$F$16,'2.5 CAPEX'!$J38/$F35,
IF(DC$4&lt;'2.1 Kraftwerk allgemein'!$F$16+$F35,
('2.5 CAPEX'!$J38+SUM(OFFSET('2.5 CAPEX'!DH38,0,-MIN(MAX($F35-1-('2.1 Kraftwerk allgemein'!$F$16-'2.1 Kraftwerk allgemein'!$F$15+1),0),COLUMN(CT35)-1-('2.1 Kraftwerk allgemein'!$F$16-'2.1 Kraftwerk allgemein'!$F$15+1)),1,MIN(MAX($F35-('2.1 Kraftwerk allgemein'!$F$16-'2.1 Kraftwerk allgemein'!$F$15+1),1),COLUMN(CT35)-('2.1 Kraftwerk allgemein'!$F$16-'2.1 Kraftwerk allgemein'!$F$15+1)))))/$F35,
SUM(OFFSET('2.5 CAPEX'!DH38,0,-MIN($F35-1,COLUMN(CT35)-1),1,MIN($F35,COLUMN(CT35))))/$F35)))))),
IF(OR(ISNUMBER($D35)=FALSE,$F35=""),"",
IF(AND('2.5 CAPEX'!$L38&lt;&gt;"x",'2.5 CAPEX'!$M38&lt;&gt;"x"),0,
IF($F35=0,0,
IF(DC$4&lt;'2.1 Kraftwerk allgemein'!$F$16,0,
IF(DC$4='2.1 Kraftwerk allgemein'!$F$16,'2.5 CAPEX'!$J38/$F35,
IF(DC$4&lt;'2.1 Kraftwerk allgemein'!$F$16+$F35,
('2.5 CAPEX'!$J38+SUM(OFFSET('2.5 CAPEX'!DH38,0,-MIN(MAX($F35-1-('2.1 Kraftwerk allgemein'!$F$16-'1.1 Allgemein'!$I$22+1),0),COLUMN(CT35)-1-('2.1 Kraftwerk allgemein'!$F$16-'1.1 Allgemein'!$I$22+1)),1,MIN(MAX($F35-('2.1 Kraftwerk allgemein'!$F$16-'1.1 Allgemein'!$I$22+1),1),COLUMN(CT35)-('2.1 Kraftwerk allgemein'!$F$16-'1.1 Allgemein'!$I$22+1)))))/$F35,
SUM(OFFSET('2.5 CAPEX'!DH38,0,-MIN($F35-1,COLUMN(CT35)-1),1,MIN($F35,COLUMN(CT35))))/$F35)))))))</f>
        <v/>
      </c>
      <c r="DD35" s="199" t="str">
        <f ca="1">IF('2.1 Kraftwerk allgemein'!$F$15&lt;'1.1 Allgemein'!$I$22,
IF(OR(ISNUMBER($D35)=FALSE,$F35=""),"",
IF(AND('2.5 CAPEX'!$L38&lt;&gt;"x",'2.5 CAPEX'!$M38&lt;&gt;"x"),0,
IF($F35=0,0,
IF(DD$4&lt;'2.1 Kraftwerk allgemein'!$F$16,0,
IF(DD$4='2.1 Kraftwerk allgemein'!$F$16,'2.5 CAPEX'!$J38/$F35,
IF(DD$4&lt;'2.1 Kraftwerk allgemein'!$F$16+$F35,
('2.5 CAPEX'!$J38+SUM(OFFSET('2.5 CAPEX'!DI38,0,-MIN(MAX($F35-1-('2.1 Kraftwerk allgemein'!$F$16-'2.1 Kraftwerk allgemein'!$F$15+1),0),COLUMN(CU35)-1-('2.1 Kraftwerk allgemein'!$F$16-'2.1 Kraftwerk allgemein'!$F$15+1)),1,MIN(MAX($F35-('2.1 Kraftwerk allgemein'!$F$16-'2.1 Kraftwerk allgemein'!$F$15+1),1),COLUMN(CU35)-('2.1 Kraftwerk allgemein'!$F$16-'2.1 Kraftwerk allgemein'!$F$15+1)))))/$F35,
SUM(OFFSET('2.5 CAPEX'!DI38,0,-MIN($F35-1,COLUMN(CU35)-1),1,MIN($F35,COLUMN(CU35))))/$F35)))))),
IF(OR(ISNUMBER($D35)=FALSE,$F35=""),"",
IF(AND('2.5 CAPEX'!$L38&lt;&gt;"x",'2.5 CAPEX'!$M38&lt;&gt;"x"),0,
IF($F35=0,0,
IF(DD$4&lt;'2.1 Kraftwerk allgemein'!$F$16,0,
IF(DD$4='2.1 Kraftwerk allgemein'!$F$16,'2.5 CAPEX'!$J38/$F35,
IF(DD$4&lt;'2.1 Kraftwerk allgemein'!$F$16+$F35,
('2.5 CAPEX'!$J38+SUM(OFFSET('2.5 CAPEX'!DI38,0,-MIN(MAX($F35-1-('2.1 Kraftwerk allgemein'!$F$16-'1.1 Allgemein'!$I$22+1),0),COLUMN(CU35)-1-('2.1 Kraftwerk allgemein'!$F$16-'1.1 Allgemein'!$I$22+1)),1,MIN(MAX($F35-('2.1 Kraftwerk allgemein'!$F$16-'1.1 Allgemein'!$I$22+1),1),COLUMN(CU35)-('2.1 Kraftwerk allgemein'!$F$16-'1.1 Allgemein'!$I$22+1)))))/$F35,
SUM(OFFSET('2.5 CAPEX'!DI38,0,-MIN($F35-1,COLUMN(CU35)-1),1,MIN($F35,COLUMN(CU35))))/$F35)))))))</f>
        <v/>
      </c>
      <c r="DE35" s="199" t="str">
        <f ca="1">IF('2.1 Kraftwerk allgemein'!$F$15&lt;'1.1 Allgemein'!$I$22,
IF(OR(ISNUMBER($D35)=FALSE,$F35=""),"",
IF(AND('2.5 CAPEX'!$L38&lt;&gt;"x",'2.5 CAPEX'!$M38&lt;&gt;"x"),0,
IF($F35=0,0,
IF(DE$4&lt;'2.1 Kraftwerk allgemein'!$F$16,0,
IF(DE$4='2.1 Kraftwerk allgemein'!$F$16,'2.5 CAPEX'!$J38/$F35,
IF(DE$4&lt;'2.1 Kraftwerk allgemein'!$F$16+$F35,
('2.5 CAPEX'!$J38+SUM(OFFSET('2.5 CAPEX'!DJ38,0,-MIN(MAX($F35-1-('2.1 Kraftwerk allgemein'!$F$16-'2.1 Kraftwerk allgemein'!$F$15+1),0),COLUMN(CV35)-1-('2.1 Kraftwerk allgemein'!$F$16-'2.1 Kraftwerk allgemein'!$F$15+1)),1,MIN(MAX($F35-('2.1 Kraftwerk allgemein'!$F$16-'2.1 Kraftwerk allgemein'!$F$15+1),1),COLUMN(CV35)-('2.1 Kraftwerk allgemein'!$F$16-'2.1 Kraftwerk allgemein'!$F$15+1)))))/$F35,
SUM(OFFSET('2.5 CAPEX'!DJ38,0,-MIN($F35-1,COLUMN(CV35)-1),1,MIN($F35,COLUMN(CV35))))/$F35)))))),
IF(OR(ISNUMBER($D35)=FALSE,$F35=""),"",
IF(AND('2.5 CAPEX'!$L38&lt;&gt;"x",'2.5 CAPEX'!$M38&lt;&gt;"x"),0,
IF($F35=0,0,
IF(DE$4&lt;'2.1 Kraftwerk allgemein'!$F$16,0,
IF(DE$4='2.1 Kraftwerk allgemein'!$F$16,'2.5 CAPEX'!$J38/$F35,
IF(DE$4&lt;'2.1 Kraftwerk allgemein'!$F$16+$F35,
('2.5 CAPEX'!$J38+SUM(OFFSET('2.5 CAPEX'!DJ38,0,-MIN(MAX($F35-1-('2.1 Kraftwerk allgemein'!$F$16-'1.1 Allgemein'!$I$22+1),0),COLUMN(CV35)-1-('2.1 Kraftwerk allgemein'!$F$16-'1.1 Allgemein'!$I$22+1)),1,MIN(MAX($F35-('2.1 Kraftwerk allgemein'!$F$16-'1.1 Allgemein'!$I$22+1),1),COLUMN(CV35)-('2.1 Kraftwerk allgemein'!$F$16-'1.1 Allgemein'!$I$22+1)))))/$F35,
SUM(OFFSET('2.5 CAPEX'!DJ38,0,-MIN($F35-1,COLUMN(CV35)-1),1,MIN($F35,COLUMN(CV35))))/$F35)))))))</f>
        <v/>
      </c>
      <c r="DF35" s="199" t="str">
        <f ca="1">IF('2.1 Kraftwerk allgemein'!$F$15&lt;'1.1 Allgemein'!$I$22,
IF(OR(ISNUMBER($D35)=FALSE,$F35=""),"",
IF(AND('2.5 CAPEX'!$L38&lt;&gt;"x",'2.5 CAPEX'!$M38&lt;&gt;"x"),0,
IF($F35=0,0,
IF(DF$4&lt;'2.1 Kraftwerk allgemein'!$F$16,0,
IF(DF$4='2.1 Kraftwerk allgemein'!$F$16,'2.5 CAPEX'!$J38/$F35,
IF(DF$4&lt;'2.1 Kraftwerk allgemein'!$F$16+$F35,
('2.5 CAPEX'!$J38+SUM(OFFSET('2.5 CAPEX'!DK38,0,-MIN(MAX($F35-1-('2.1 Kraftwerk allgemein'!$F$16-'2.1 Kraftwerk allgemein'!$F$15+1),0),COLUMN(CW35)-1-('2.1 Kraftwerk allgemein'!$F$16-'2.1 Kraftwerk allgemein'!$F$15+1)),1,MIN(MAX($F35-('2.1 Kraftwerk allgemein'!$F$16-'2.1 Kraftwerk allgemein'!$F$15+1),1),COLUMN(CW35)-('2.1 Kraftwerk allgemein'!$F$16-'2.1 Kraftwerk allgemein'!$F$15+1)))))/$F35,
SUM(OFFSET('2.5 CAPEX'!DK38,0,-MIN($F35-1,COLUMN(CW35)-1),1,MIN($F35,COLUMN(CW35))))/$F35)))))),
IF(OR(ISNUMBER($D35)=FALSE,$F35=""),"",
IF(AND('2.5 CAPEX'!$L38&lt;&gt;"x",'2.5 CAPEX'!$M38&lt;&gt;"x"),0,
IF($F35=0,0,
IF(DF$4&lt;'2.1 Kraftwerk allgemein'!$F$16,0,
IF(DF$4='2.1 Kraftwerk allgemein'!$F$16,'2.5 CAPEX'!$J38/$F35,
IF(DF$4&lt;'2.1 Kraftwerk allgemein'!$F$16+$F35,
('2.5 CAPEX'!$J38+SUM(OFFSET('2.5 CAPEX'!DK38,0,-MIN(MAX($F35-1-('2.1 Kraftwerk allgemein'!$F$16-'1.1 Allgemein'!$I$22+1),0),COLUMN(CW35)-1-('2.1 Kraftwerk allgemein'!$F$16-'1.1 Allgemein'!$I$22+1)),1,MIN(MAX($F35-('2.1 Kraftwerk allgemein'!$F$16-'1.1 Allgemein'!$I$22+1),1),COLUMN(CW35)-('2.1 Kraftwerk allgemein'!$F$16-'1.1 Allgemein'!$I$22+1)))))/$F35,
SUM(OFFSET('2.5 CAPEX'!DK38,0,-MIN($F35-1,COLUMN(CW35)-1),1,MIN($F35,COLUMN(CW35))))/$F35)))))))</f>
        <v/>
      </c>
    </row>
    <row r="36" spans="1:110" s="200" customFormat="1" ht="14" x14ac:dyDescent="0.3">
      <c r="A36" s="104"/>
      <c r="B36" s="104"/>
      <c r="C36" s="154"/>
      <c r="D36" s="191">
        <f>IF('2.5 CAPEX'!D39&lt;&gt;"",'2.5 CAPEX'!D39,"")</f>
        <v>300</v>
      </c>
      <c r="E36" s="191" t="str">
        <f>IF('2.5 CAPEX'!E39&lt;&gt;"",'2.5 CAPEX'!E39,"")</f>
        <v>Fundamente</v>
      </c>
      <c r="F36" s="196">
        <f>IF('2.5 CAPEX'!F39&lt;&gt;"",'2.5 CAPEX'!F39,"")</f>
        <v>80</v>
      </c>
      <c r="G36" s="197">
        <f ca="1">IF(ISNUMBER(D36)=FALSE,"",INDEX('2.5 CAPEX'!$H:$H,MATCH('3.1 Abschreibung'!$D36,'2.5 CAPEX'!$D:$D,0))+INDEX('2.5 CAPEX'!$J:$J,MATCH('3.1 Abschreibung'!$D36,'2.5 CAPEX'!$D:$D,0)))</f>
        <v>0</v>
      </c>
      <c r="H36" s="197"/>
      <c r="I36" s="198">
        <v>0</v>
      </c>
      <c r="J36" s="199">
        <f ca="1">IF('2.1 Kraftwerk allgemein'!$F$15&lt;'1.1 Allgemein'!$I$22,
IF(OR(ISNUMBER($D36)=FALSE,$F36=""),"",
IF(AND('2.5 CAPEX'!$L39&lt;&gt;"x",'2.5 CAPEX'!$M39&lt;&gt;"x"),0,
IF($F36=0,0,
IF(J$4&lt;'2.1 Kraftwerk allgemein'!$F$16,0,
IF(J$4='2.1 Kraftwerk allgemein'!$F$16,'2.5 CAPEX'!$J39/$F36,
IF(J$4&lt;'2.1 Kraftwerk allgemein'!$F$16+$F36,
('2.5 CAPEX'!$J39+SUM(OFFSET('2.5 CAPEX'!O39,0,-MIN(MAX($F36-1-('2.1 Kraftwerk allgemein'!$F$16-'2.1 Kraftwerk allgemein'!$F$15+1),0),COLUMN(A36)-1-('2.1 Kraftwerk allgemein'!$F$16-'2.1 Kraftwerk allgemein'!$F$15+1)),1,MIN(MAX($F36-('2.1 Kraftwerk allgemein'!$F$16-'2.1 Kraftwerk allgemein'!$F$15+1),1),COLUMN(A36)-('2.1 Kraftwerk allgemein'!$F$16-'2.1 Kraftwerk allgemein'!$F$15+1)))))/$F36,
SUM(OFFSET('2.5 CAPEX'!O39,0,-MIN($F36-1,COLUMN(A36)-1),1,MIN($F36,COLUMN(A36))))/$F36)))))),
IF(OR(ISNUMBER($D36)=FALSE,$F36=""),"",
IF(AND('2.5 CAPEX'!$L39&lt;&gt;"x",'2.5 CAPEX'!$M39&lt;&gt;"x"),0,
IF($F36=0,0,
IF(J$4&lt;'2.1 Kraftwerk allgemein'!$F$16,0,
IF(J$4='2.1 Kraftwerk allgemein'!$F$16,'2.5 CAPEX'!$J39/$F36,
IF(J$4&lt;'2.1 Kraftwerk allgemein'!$F$16+$F36,
('2.5 CAPEX'!$J39+SUM(OFFSET('2.5 CAPEX'!O39,0,-MIN(MAX($F36-1-('2.1 Kraftwerk allgemein'!$F$16-'1.1 Allgemein'!$I$22+1),0),COLUMN(A36)-1-('2.1 Kraftwerk allgemein'!$F$16-'1.1 Allgemein'!$I$22+1)),1,MIN(MAX($F36-('2.1 Kraftwerk allgemein'!$F$16-'1.1 Allgemein'!$I$22+1),1),COLUMN(A36)-('2.1 Kraftwerk allgemein'!$F$16-'1.1 Allgemein'!$I$22+1)))))/$F36,
SUM(OFFSET('2.5 CAPEX'!O39,0,-MIN($F36-1,COLUMN(A36)-1),1,MIN($F36,COLUMN(A36))))/$F36)))))))</f>
        <v>0</v>
      </c>
      <c r="K36" s="199">
        <f ca="1">IF('2.1 Kraftwerk allgemein'!$F$15&lt;'1.1 Allgemein'!$I$22,
IF(OR(ISNUMBER($D36)=FALSE,$F36=""),"",
IF(AND('2.5 CAPEX'!$L39&lt;&gt;"x",'2.5 CAPEX'!$M39&lt;&gt;"x"),0,
IF($F36=0,0,
IF(K$4&lt;'2.1 Kraftwerk allgemein'!$F$16,0,
IF(K$4='2.1 Kraftwerk allgemein'!$F$16,'2.5 CAPEX'!$J39/$F36,
IF(K$4&lt;'2.1 Kraftwerk allgemein'!$F$16+$F36,
('2.5 CAPEX'!$J39+SUM(OFFSET('2.5 CAPEX'!P39,0,-MIN(MAX($F36-1-('2.1 Kraftwerk allgemein'!$F$16-'2.1 Kraftwerk allgemein'!$F$15+1),0),COLUMN(B36)-1-('2.1 Kraftwerk allgemein'!$F$16-'2.1 Kraftwerk allgemein'!$F$15+1)),1,MIN(MAX($F36-('2.1 Kraftwerk allgemein'!$F$16-'2.1 Kraftwerk allgemein'!$F$15+1),1),COLUMN(B36)-('2.1 Kraftwerk allgemein'!$F$16-'2.1 Kraftwerk allgemein'!$F$15+1)))))/$F36,
SUM(OFFSET('2.5 CAPEX'!P39,0,-MIN($F36-1,COLUMN(B36)-1),1,MIN($F36,COLUMN(B36))))/$F36)))))),
IF(OR(ISNUMBER($D36)=FALSE,$F36=""),"",
IF(AND('2.5 CAPEX'!$L39&lt;&gt;"x",'2.5 CAPEX'!$M39&lt;&gt;"x"),0,
IF($F36=0,0,
IF(K$4&lt;'2.1 Kraftwerk allgemein'!$F$16,0,
IF(K$4='2.1 Kraftwerk allgemein'!$F$16,'2.5 CAPEX'!$J39/$F36,
IF(K$4&lt;'2.1 Kraftwerk allgemein'!$F$16+$F36,
('2.5 CAPEX'!$J39+SUM(OFFSET('2.5 CAPEX'!P39,0,-MIN(MAX($F36-1-('2.1 Kraftwerk allgemein'!$F$16-'1.1 Allgemein'!$I$22+1),0),COLUMN(B36)-1-('2.1 Kraftwerk allgemein'!$F$16-'1.1 Allgemein'!$I$22+1)),1,MIN(MAX($F36-('2.1 Kraftwerk allgemein'!$F$16-'1.1 Allgemein'!$I$22+1),1),COLUMN(B36)-('2.1 Kraftwerk allgemein'!$F$16-'1.1 Allgemein'!$I$22+1)))))/$F36,
SUM(OFFSET('2.5 CAPEX'!P39,0,-MIN($F36-1,COLUMN(B36)-1),1,MIN($F36,COLUMN(B36))))/$F36)))))))</f>
        <v>0</v>
      </c>
      <c r="L36" s="199">
        <f ca="1">IF('2.1 Kraftwerk allgemein'!$F$15&lt;'1.1 Allgemein'!$I$22,
IF(OR(ISNUMBER($D36)=FALSE,$F36=""),"",
IF(AND('2.5 CAPEX'!$L39&lt;&gt;"x",'2.5 CAPEX'!$M39&lt;&gt;"x"),0,
IF($F36=0,0,
IF(L$4&lt;'2.1 Kraftwerk allgemein'!$F$16,0,
IF(L$4='2.1 Kraftwerk allgemein'!$F$16,'2.5 CAPEX'!$J39/$F36,
IF(L$4&lt;'2.1 Kraftwerk allgemein'!$F$16+$F36,
('2.5 CAPEX'!$J39+SUM(OFFSET('2.5 CAPEX'!Q39,0,-MIN(MAX($F36-1-('2.1 Kraftwerk allgemein'!$F$16-'2.1 Kraftwerk allgemein'!$F$15+1),0),COLUMN(C36)-1-('2.1 Kraftwerk allgemein'!$F$16-'2.1 Kraftwerk allgemein'!$F$15+1)),1,MIN(MAX($F36-('2.1 Kraftwerk allgemein'!$F$16-'2.1 Kraftwerk allgemein'!$F$15+1),1),COLUMN(C36)-('2.1 Kraftwerk allgemein'!$F$16-'2.1 Kraftwerk allgemein'!$F$15+1)))))/$F36,
SUM(OFFSET('2.5 CAPEX'!Q39,0,-MIN($F36-1,COLUMN(C36)-1),1,MIN($F36,COLUMN(C36))))/$F36)))))),
IF(OR(ISNUMBER($D36)=FALSE,$F36=""),"",
IF(AND('2.5 CAPEX'!$L39&lt;&gt;"x",'2.5 CAPEX'!$M39&lt;&gt;"x"),0,
IF($F36=0,0,
IF(L$4&lt;'2.1 Kraftwerk allgemein'!$F$16,0,
IF(L$4='2.1 Kraftwerk allgemein'!$F$16,'2.5 CAPEX'!$J39/$F36,
IF(L$4&lt;'2.1 Kraftwerk allgemein'!$F$16+$F36,
('2.5 CAPEX'!$J39+SUM(OFFSET('2.5 CAPEX'!Q39,0,-MIN(MAX($F36-1-('2.1 Kraftwerk allgemein'!$F$16-'1.1 Allgemein'!$I$22+1),0),COLUMN(C36)-1-('2.1 Kraftwerk allgemein'!$F$16-'1.1 Allgemein'!$I$22+1)),1,MIN(MAX($F36-('2.1 Kraftwerk allgemein'!$F$16-'1.1 Allgemein'!$I$22+1),1),COLUMN(C36)-('2.1 Kraftwerk allgemein'!$F$16-'1.1 Allgemein'!$I$22+1)))))/$F36,
SUM(OFFSET('2.5 CAPEX'!Q39,0,-MIN($F36-1,COLUMN(C36)-1),1,MIN($F36,COLUMN(C36))))/$F36)))))))</f>
        <v>0</v>
      </c>
      <c r="M36" s="199">
        <f ca="1">IF('2.1 Kraftwerk allgemein'!$F$15&lt;'1.1 Allgemein'!$I$22,
IF(OR(ISNUMBER($D36)=FALSE,$F36=""),"",
IF(AND('2.5 CAPEX'!$L39&lt;&gt;"x",'2.5 CAPEX'!$M39&lt;&gt;"x"),0,
IF($F36=0,0,
IF(M$4&lt;'2.1 Kraftwerk allgemein'!$F$16,0,
IF(M$4='2.1 Kraftwerk allgemein'!$F$16,'2.5 CAPEX'!$J39/$F36,
IF(M$4&lt;'2.1 Kraftwerk allgemein'!$F$16+$F36,
('2.5 CAPEX'!$J39+SUM(OFFSET('2.5 CAPEX'!R39,0,-MIN(MAX($F36-1-('2.1 Kraftwerk allgemein'!$F$16-'2.1 Kraftwerk allgemein'!$F$15+1),0),COLUMN(D36)-1-('2.1 Kraftwerk allgemein'!$F$16-'2.1 Kraftwerk allgemein'!$F$15+1)),1,MIN(MAX($F36-('2.1 Kraftwerk allgemein'!$F$16-'2.1 Kraftwerk allgemein'!$F$15+1),1),COLUMN(D36)-('2.1 Kraftwerk allgemein'!$F$16-'2.1 Kraftwerk allgemein'!$F$15+1)))))/$F36,
SUM(OFFSET('2.5 CAPEX'!R39,0,-MIN($F36-1,COLUMN(D36)-1),1,MIN($F36,COLUMN(D36))))/$F36)))))),
IF(OR(ISNUMBER($D36)=FALSE,$F36=""),"",
IF(AND('2.5 CAPEX'!$L39&lt;&gt;"x",'2.5 CAPEX'!$M39&lt;&gt;"x"),0,
IF($F36=0,0,
IF(M$4&lt;'2.1 Kraftwerk allgemein'!$F$16,0,
IF(M$4='2.1 Kraftwerk allgemein'!$F$16,'2.5 CAPEX'!$J39/$F36,
IF(M$4&lt;'2.1 Kraftwerk allgemein'!$F$16+$F36,
('2.5 CAPEX'!$J39+SUM(OFFSET('2.5 CAPEX'!R39,0,-MIN(MAX($F36-1-('2.1 Kraftwerk allgemein'!$F$16-'1.1 Allgemein'!$I$22+1),0),COLUMN(D36)-1-('2.1 Kraftwerk allgemein'!$F$16-'1.1 Allgemein'!$I$22+1)),1,MIN(MAX($F36-('2.1 Kraftwerk allgemein'!$F$16-'1.1 Allgemein'!$I$22+1),1),COLUMN(D36)-('2.1 Kraftwerk allgemein'!$F$16-'1.1 Allgemein'!$I$22+1)))))/$F36,
SUM(OFFSET('2.5 CAPEX'!R39,0,-MIN($F36-1,COLUMN(D36)-1),1,MIN($F36,COLUMN(D36))))/$F36)))))))</f>
        <v>0</v>
      </c>
      <c r="N36" s="199">
        <f ca="1">IF('2.1 Kraftwerk allgemein'!$F$15&lt;'1.1 Allgemein'!$I$22,
IF(OR(ISNUMBER($D36)=FALSE,$F36=""),"",
IF(AND('2.5 CAPEX'!$L39&lt;&gt;"x",'2.5 CAPEX'!$M39&lt;&gt;"x"),0,
IF($F36=0,0,
IF(N$4&lt;'2.1 Kraftwerk allgemein'!$F$16,0,
IF(N$4='2.1 Kraftwerk allgemein'!$F$16,'2.5 CAPEX'!$J39/$F36,
IF(N$4&lt;'2.1 Kraftwerk allgemein'!$F$16+$F36,
('2.5 CAPEX'!$J39+SUM(OFFSET('2.5 CAPEX'!S39,0,-MIN(MAX($F36-1-('2.1 Kraftwerk allgemein'!$F$16-'2.1 Kraftwerk allgemein'!$F$15+1),0),COLUMN(E36)-1-('2.1 Kraftwerk allgemein'!$F$16-'2.1 Kraftwerk allgemein'!$F$15+1)),1,MIN(MAX($F36-('2.1 Kraftwerk allgemein'!$F$16-'2.1 Kraftwerk allgemein'!$F$15+1),1),COLUMN(E36)-('2.1 Kraftwerk allgemein'!$F$16-'2.1 Kraftwerk allgemein'!$F$15+1)))))/$F36,
SUM(OFFSET('2.5 CAPEX'!S39,0,-MIN($F36-1,COLUMN(E36)-1),1,MIN($F36,COLUMN(E36))))/$F36)))))),
IF(OR(ISNUMBER($D36)=FALSE,$F36=""),"",
IF(AND('2.5 CAPEX'!$L39&lt;&gt;"x",'2.5 CAPEX'!$M39&lt;&gt;"x"),0,
IF($F36=0,0,
IF(N$4&lt;'2.1 Kraftwerk allgemein'!$F$16,0,
IF(N$4='2.1 Kraftwerk allgemein'!$F$16,'2.5 CAPEX'!$J39/$F36,
IF(N$4&lt;'2.1 Kraftwerk allgemein'!$F$16+$F36,
('2.5 CAPEX'!$J39+SUM(OFFSET('2.5 CAPEX'!S39,0,-MIN(MAX($F36-1-('2.1 Kraftwerk allgemein'!$F$16-'1.1 Allgemein'!$I$22+1),0),COLUMN(E36)-1-('2.1 Kraftwerk allgemein'!$F$16-'1.1 Allgemein'!$I$22+1)),1,MIN(MAX($F36-('2.1 Kraftwerk allgemein'!$F$16-'1.1 Allgemein'!$I$22+1),1),COLUMN(E36)-('2.1 Kraftwerk allgemein'!$F$16-'1.1 Allgemein'!$I$22+1)))))/$F36,
SUM(OFFSET('2.5 CAPEX'!S39,0,-MIN($F36-1,COLUMN(E36)-1),1,MIN($F36,COLUMN(E36))))/$F36)))))))</f>
        <v>0</v>
      </c>
      <c r="O36" s="199">
        <f ca="1">IF('2.1 Kraftwerk allgemein'!$F$15&lt;'1.1 Allgemein'!$I$22,
IF(OR(ISNUMBER($D36)=FALSE,$F36=""),"",
IF(AND('2.5 CAPEX'!$L39&lt;&gt;"x",'2.5 CAPEX'!$M39&lt;&gt;"x"),0,
IF($F36=0,0,
IF(O$4&lt;'2.1 Kraftwerk allgemein'!$F$16,0,
IF(O$4='2.1 Kraftwerk allgemein'!$F$16,'2.5 CAPEX'!$J39/$F36,
IF(O$4&lt;'2.1 Kraftwerk allgemein'!$F$16+$F36,
('2.5 CAPEX'!$J39+SUM(OFFSET('2.5 CAPEX'!T39,0,-MIN(MAX($F36-1-('2.1 Kraftwerk allgemein'!$F$16-'2.1 Kraftwerk allgemein'!$F$15+1),0),COLUMN(F36)-1-('2.1 Kraftwerk allgemein'!$F$16-'2.1 Kraftwerk allgemein'!$F$15+1)),1,MIN(MAX($F36-('2.1 Kraftwerk allgemein'!$F$16-'2.1 Kraftwerk allgemein'!$F$15+1),1),COLUMN(F36)-('2.1 Kraftwerk allgemein'!$F$16-'2.1 Kraftwerk allgemein'!$F$15+1)))))/$F36,
SUM(OFFSET('2.5 CAPEX'!T39,0,-MIN($F36-1,COLUMN(F36)-1),1,MIN($F36,COLUMN(F36))))/$F36)))))),
IF(OR(ISNUMBER($D36)=FALSE,$F36=""),"",
IF(AND('2.5 CAPEX'!$L39&lt;&gt;"x",'2.5 CAPEX'!$M39&lt;&gt;"x"),0,
IF($F36=0,0,
IF(O$4&lt;'2.1 Kraftwerk allgemein'!$F$16,0,
IF(O$4='2.1 Kraftwerk allgemein'!$F$16,'2.5 CAPEX'!$J39/$F36,
IF(O$4&lt;'2.1 Kraftwerk allgemein'!$F$16+$F36,
('2.5 CAPEX'!$J39+SUM(OFFSET('2.5 CAPEX'!T39,0,-MIN(MAX($F36-1-('2.1 Kraftwerk allgemein'!$F$16-'1.1 Allgemein'!$I$22+1),0),COLUMN(F36)-1-('2.1 Kraftwerk allgemein'!$F$16-'1.1 Allgemein'!$I$22+1)),1,MIN(MAX($F36-('2.1 Kraftwerk allgemein'!$F$16-'1.1 Allgemein'!$I$22+1),1),COLUMN(F36)-('2.1 Kraftwerk allgemein'!$F$16-'1.1 Allgemein'!$I$22+1)))))/$F36,
SUM(OFFSET('2.5 CAPEX'!T39,0,-MIN($F36-1,COLUMN(F36)-1),1,MIN($F36,COLUMN(F36))))/$F36)))))))</f>
        <v>0</v>
      </c>
      <c r="P36" s="199">
        <f ca="1">IF('2.1 Kraftwerk allgemein'!$F$15&lt;'1.1 Allgemein'!$I$22,
IF(OR(ISNUMBER($D36)=FALSE,$F36=""),"",
IF(AND('2.5 CAPEX'!$L39&lt;&gt;"x",'2.5 CAPEX'!$M39&lt;&gt;"x"),0,
IF($F36=0,0,
IF(P$4&lt;'2.1 Kraftwerk allgemein'!$F$16,0,
IF(P$4='2.1 Kraftwerk allgemein'!$F$16,'2.5 CAPEX'!$J39/$F36,
IF(P$4&lt;'2.1 Kraftwerk allgemein'!$F$16+$F36,
('2.5 CAPEX'!$J39+SUM(OFFSET('2.5 CAPEX'!U39,0,-MIN(MAX($F36-1-('2.1 Kraftwerk allgemein'!$F$16-'2.1 Kraftwerk allgemein'!$F$15+1),0),COLUMN(G36)-1-('2.1 Kraftwerk allgemein'!$F$16-'2.1 Kraftwerk allgemein'!$F$15+1)),1,MIN(MAX($F36-('2.1 Kraftwerk allgemein'!$F$16-'2.1 Kraftwerk allgemein'!$F$15+1),1),COLUMN(G36)-('2.1 Kraftwerk allgemein'!$F$16-'2.1 Kraftwerk allgemein'!$F$15+1)))))/$F36,
SUM(OFFSET('2.5 CAPEX'!U39,0,-MIN($F36-1,COLUMN(G36)-1),1,MIN($F36,COLUMN(G36))))/$F36)))))),
IF(OR(ISNUMBER($D36)=FALSE,$F36=""),"",
IF(AND('2.5 CAPEX'!$L39&lt;&gt;"x",'2.5 CAPEX'!$M39&lt;&gt;"x"),0,
IF($F36=0,0,
IF(P$4&lt;'2.1 Kraftwerk allgemein'!$F$16,0,
IF(P$4='2.1 Kraftwerk allgemein'!$F$16,'2.5 CAPEX'!$J39/$F36,
IF(P$4&lt;'2.1 Kraftwerk allgemein'!$F$16+$F36,
('2.5 CAPEX'!$J39+SUM(OFFSET('2.5 CAPEX'!U39,0,-MIN(MAX($F36-1-('2.1 Kraftwerk allgemein'!$F$16-'1.1 Allgemein'!$I$22+1),0),COLUMN(G36)-1-('2.1 Kraftwerk allgemein'!$F$16-'1.1 Allgemein'!$I$22+1)),1,MIN(MAX($F36-('2.1 Kraftwerk allgemein'!$F$16-'1.1 Allgemein'!$I$22+1),1),COLUMN(G36)-('2.1 Kraftwerk allgemein'!$F$16-'1.1 Allgemein'!$I$22+1)))))/$F36,
SUM(OFFSET('2.5 CAPEX'!U39,0,-MIN($F36-1,COLUMN(G36)-1),1,MIN($F36,COLUMN(G36))))/$F36)))))))</f>
        <v>0</v>
      </c>
      <c r="Q36" s="199">
        <f ca="1">IF('2.1 Kraftwerk allgemein'!$F$15&lt;'1.1 Allgemein'!$I$22,
IF(OR(ISNUMBER($D36)=FALSE,$F36=""),"",
IF(AND('2.5 CAPEX'!$L39&lt;&gt;"x",'2.5 CAPEX'!$M39&lt;&gt;"x"),0,
IF($F36=0,0,
IF(Q$4&lt;'2.1 Kraftwerk allgemein'!$F$16,0,
IF(Q$4='2.1 Kraftwerk allgemein'!$F$16,'2.5 CAPEX'!$J39/$F36,
IF(Q$4&lt;'2.1 Kraftwerk allgemein'!$F$16+$F36,
('2.5 CAPEX'!$J39+SUM(OFFSET('2.5 CAPEX'!V39,0,-MIN(MAX($F36-1-('2.1 Kraftwerk allgemein'!$F$16-'2.1 Kraftwerk allgemein'!$F$15+1),0),COLUMN(H36)-1-('2.1 Kraftwerk allgemein'!$F$16-'2.1 Kraftwerk allgemein'!$F$15+1)),1,MIN(MAX($F36-('2.1 Kraftwerk allgemein'!$F$16-'2.1 Kraftwerk allgemein'!$F$15+1),1),COLUMN(H36)-('2.1 Kraftwerk allgemein'!$F$16-'2.1 Kraftwerk allgemein'!$F$15+1)))))/$F36,
SUM(OFFSET('2.5 CAPEX'!V39,0,-MIN($F36-1,COLUMN(H36)-1),1,MIN($F36,COLUMN(H36))))/$F36)))))),
IF(OR(ISNUMBER($D36)=FALSE,$F36=""),"",
IF(AND('2.5 CAPEX'!$L39&lt;&gt;"x",'2.5 CAPEX'!$M39&lt;&gt;"x"),0,
IF($F36=0,0,
IF(Q$4&lt;'2.1 Kraftwerk allgemein'!$F$16,0,
IF(Q$4='2.1 Kraftwerk allgemein'!$F$16,'2.5 CAPEX'!$J39/$F36,
IF(Q$4&lt;'2.1 Kraftwerk allgemein'!$F$16+$F36,
('2.5 CAPEX'!$J39+SUM(OFFSET('2.5 CAPEX'!V39,0,-MIN(MAX($F36-1-('2.1 Kraftwerk allgemein'!$F$16-'1.1 Allgemein'!$I$22+1),0),COLUMN(H36)-1-('2.1 Kraftwerk allgemein'!$F$16-'1.1 Allgemein'!$I$22+1)),1,MIN(MAX($F36-('2.1 Kraftwerk allgemein'!$F$16-'1.1 Allgemein'!$I$22+1),1),COLUMN(H36)-('2.1 Kraftwerk allgemein'!$F$16-'1.1 Allgemein'!$I$22+1)))))/$F36,
SUM(OFFSET('2.5 CAPEX'!V39,0,-MIN($F36-1,COLUMN(H36)-1),1,MIN($F36,COLUMN(H36))))/$F36)))))))</f>
        <v>0</v>
      </c>
      <c r="R36" s="199">
        <f ca="1">IF('2.1 Kraftwerk allgemein'!$F$15&lt;'1.1 Allgemein'!$I$22,
IF(OR(ISNUMBER($D36)=FALSE,$F36=""),"",
IF(AND('2.5 CAPEX'!$L39&lt;&gt;"x",'2.5 CAPEX'!$M39&lt;&gt;"x"),0,
IF($F36=0,0,
IF(R$4&lt;'2.1 Kraftwerk allgemein'!$F$16,0,
IF(R$4='2.1 Kraftwerk allgemein'!$F$16,'2.5 CAPEX'!$J39/$F36,
IF(R$4&lt;'2.1 Kraftwerk allgemein'!$F$16+$F36,
('2.5 CAPEX'!$J39+SUM(OFFSET('2.5 CAPEX'!W39,0,-MIN(MAX($F36-1-('2.1 Kraftwerk allgemein'!$F$16-'2.1 Kraftwerk allgemein'!$F$15+1),0),COLUMN(I36)-1-('2.1 Kraftwerk allgemein'!$F$16-'2.1 Kraftwerk allgemein'!$F$15+1)),1,MIN(MAX($F36-('2.1 Kraftwerk allgemein'!$F$16-'2.1 Kraftwerk allgemein'!$F$15+1),1),COLUMN(I36)-('2.1 Kraftwerk allgemein'!$F$16-'2.1 Kraftwerk allgemein'!$F$15+1)))))/$F36,
SUM(OFFSET('2.5 CAPEX'!W39,0,-MIN($F36-1,COLUMN(I36)-1),1,MIN($F36,COLUMN(I36))))/$F36)))))),
IF(OR(ISNUMBER($D36)=FALSE,$F36=""),"",
IF(AND('2.5 CAPEX'!$L39&lt;&gt;"x",'2.5 CAPEX'!$M39&lt;&gt;"x"),0,
IF($F36=0,0,
IF(R$4&lt;'2.1 Kraftwerk allgemein'!$F$16,0,
IF(R$4='2.1 Kraftwerk allgemein'!$F$16,'2.5 CAPEX'!$J39/$F36,
IF(R$4&lt;'2.1 Kraftwerk allgemein'!$F$16+$F36,
('2.5 CAPEX'!$J39+SUM(OFFSET('2.5 CAPEX'!W39,0,-MIN(MAX($F36-1-('2.1 Kraftwerk allgemein'!$F$16-'1.1 Allgemein'!$I$22+1),0),COLUMN(I36)-1-('2.1 Kraftwerk allgemein'!$F$16-'1.1 Allgemein'!$I$22+1)),1,MIN(MAX($F36-('2.1 Kraftwerk allgemein'!$F$16-'1.1 Allgemein'!$I$22+1),1),COLUMN(I36)-('2.1 Kraftwerk allgemein'!$F$16-'1.1 Allgemein'!$I$22+1)))))/$F36,
SUM(OFFSET('2.5 CAPEX'!W39,0,-MIN($F36-1,COLUMN(I36)-1),1,MIN($F36,COLUMN(I36))))/$F36)))))))</f>
        <v>0</v>
      </c>
      <c r="S36" s="199">
        <f ca="1">IF('2.1 Kraftwerk allgemein'!$F$15&lt;'1.1 Allgemein'!$I$22,
IF(OR(ISNUMBER($D36)=FALSE,$F36=""),"",
IF(AND('2.5 CAPEX'!$L39&lt;&gt;"x",'2.5 CAPEX'!$M39&lt;&gt;"x"),0,
IF($F36=0,0,
IF(S$4&lt;'2.1 Kraftwerk allgemein'!$F$16,0,
IF(S$4='2.1 Kraftwerk allgemein'!$F$16,'2.5 CAPEX'!$J39/$F36,
IF(S$4&lt;'2.1 Kraftwerk allgemein'!$F$16+$F36,
('2.5 CAPEX'!$J39+SUM(OFFSET('2.5 CAPEX'!X39,0,-MIN(MAX($F36-1-('2.1 Kraftwerk allgemein'!$F$16-'2.1 Kraftwerk allgemein'!$F$15+1),0),COLUMN(J36)-1-('2.1 Kraftwerk allgemein'!$F$16-'2.1 Kraftwerk allgemein'!$F$15+1)),1,MIN(MAX($F36-('2.1 Kraftwerk allgemein'!$F$16-'2.1 Kraftwerk allgemein'!$F$15+1),1),COLUMN(J36)-('2.1 Kraftwerk allgemein'!$F$16-'2.1 Kraftwerk allgemein'!$F$15+1)))))/$F36,
SUM(OFFSET('2.5 CAPEX'!X39,0,-MIN($F36-1,COLUMN(J36)-1),1,MIN($F36,COLUMN(J36))))/$F36)))))),
IF(OR(ISNUMBER($D36)=FALSE,$F36=""),"",
IF(AND('2.5 CAPEX'!$L39&lt;&gt;"x",'2.5 CAPEX'!$M39&lt;&gt;"x"),0,
IF($F36=0,0,
IF(S$4&lt;'2.1 Kraftwerk allgemein'!$F$16,0,
IF(S$4='2.1 Kraftwerk allgemein'!$F$16,'2.5 CAPEX'!$J39/$F36,
IF(S$4&lt;'2.1 Kraftwerk allgemein'!$F$16+$F36,
('2.5 CAPEX'!$J39+SUM(OFFSET('2.5 CAPEX'!X39,0,-MIN(MAX($F36-1-('2.1 Kraftwerk allgemein'!$F$16-'1.1 Allgemein'!$I$22+1),0),COLUMN(J36)-1-('2.1 Kraftwerk allgemein'!$F$16-'1.1 Allgemein'!$I$22+1)),1,MIN(MAX($F36-('2.1 Kraftwerk allgemein'!$F$16-'1.1 Allgemein'!$I$22+1),1),COLUMN(J36)-('2.1 Kraftwerk allgemein'!$F$16-'1.1 Allgemein'!$I$22+1)))))/$F36,
SUM(OFFSET('2.5 CAPEX'!X39,0,-MIN($F36-1,COLUMN(J36)-1),1,MIN($F36,COLUMN(J36))))/$F36)))))))</f>
        <v>0</v>
      </c>
      <c r="T36" s="199">
        <f ca="1">IF('2.1 Kraftwerk allgemein'!$F$15&lt;'1.1 Allgemein'!$I$22,
IF(OR(ISNUMBER($D36)=FALSE,$F36=""),"",
IF(AND('2.5 CAPEX'!$L39&lt;&gt;"x",'2.5 CAPEX'!$M39&lt;&gt;"x"),0,
IF($F36=0,0,
IF(T$4&lt;'2.1 Kraftwerk allgemein'!$F$16,0,
IF(T$4='2.1 Kraftwerk allgemein'!$F$16,'2.5 CAPEX'!$J39/$F36,
IF(T$4&lt;'2.1 Kraftwerk allgemein'!$F$16+$F36,
('2.5 CAPEX'!$J39+SUM(OFFSET('2.5 CAPEX'!Y39,0,-MIN(MAX($F36-1-('2.1 Kraftwerk allgemein'!$F$16-'2.1 Kraftwerk allgemein'!$F$15+1),0),COLUMN(K36)-1-('2.1 Kraftwerk allgemein'!$F$16-'2.1 Kraftwerk allgemein'!$F$15+1)),1,MIN(MAX($F36-('2.1 Kraftwerk allgemein'!$F$16-'2.1 Kraftwerk allgemein'!$F$15+1),1),COLUMN(K36)-('2.1 Kraftwerk allgemein'!$F$16-'2.1 Kraftwerk allgemein'!$F$15+1)))))/$F36,
SUM(OFFSET('2.5 CAPEX'!Y39,0,-MIN($F36-1,COLUMN(K36)-1),1,MIN($F36,COLUMN(K36))))/$F36)))))),
IF(OR(ISNUMBER($D36)=FALSE,$F36=""),"",
IF(AND('2.5 CAPEX'!$L39&lt;&gt;"x",'2.5 CAPEX'!$M39&lt;&gt;"x"),0,
IF($F36=0,0,
IF(T$4&lt;'2.1 Kraftwerk allgemein'!$F$16,0,
IF(T$4='2.1 Kraftwerk allgemein'!$F$16,'2.5 CAPEX'!$J39/$F36,
IF(T$4&lt;'2.1 Kraftwerk allgemein'!$F$16+$F36,
('2.5 CAPEX'!$J39+SUM(OFFSET('2.5 CAPEX'!Y39,0,-MIN(MAX($F36-1-('2.1 Kraftwerk allgemein'!$F$16-'1.1 Allgemein'!$I$22+1),0),COLUMN(K36)-1-('2.1 Kraftwerk allgemein'!$F$16-'1.1 Allgemein'!$I$22+1)),1,MIN(MAX($F36-('2.1 Kraftwerk allgemein'!$F$16-'1.1 Allgemein'!$I$22+1),1),COLUMN(K36)-('2.1 Kraftwerk allgemein'!$F$16-'1.1 Allgemein'!$I$22+1)))))/$F36,
SUM(OFFSET('2.5 CAPEX'!Y39,0,-MIN($F36-1,COLUMN(K36)-1),1,MIN($F36,COLUMN(K36))))/$F36)))))))</f>
        <v>0</v>
      </c>
      <c r="U36" s="199">
        <f ca="1">IF('2.1 Kraftwerk allgemein'!$F$15&lt;'1.1 Allgemein'!$I$22,
IF(OR(ISNUMBER($D36)=FALSE,$F36=""),"",
IF(AND('2.5 CAPEX'!$L39&lt;&gt;"x",'2.5 CAPEX'!$M39&lt;&gt;"x"),0,
IF($F36=0,0,
IF(U$4&lt;'2.1 Kraftwerk allgemein'!$F$16,0,
IF(U$4='2.1 Kraftwerk allgemein'!$F$16,'2.5 CAPEX'!$J39/$F36,
IF(U$4&lt;'2.1 Kraftwerk allgemein'!$F$16+$F36,
('2.5 CAPEX'!$J39+SUM(OFFSET('2.5 CAPEX'!Z39,0,-MIN(MAX($F36-1-('2.1 Kraftwerk allgemein'!$F$16-'2.1 Kraftwerk allgemein'!$F$15+1),0),COLUMN(L36)-1-('2.1 Kraftwerk allgemein'!$F$16-'2.1 Kraftwerk allgemein'!$F$15+1)),1,MIN(MAX($F36-('2.1 Kraftwerk allgemein'!$F$16-'2.1 Kraftwerk allgemein'!$F$15+1),1),COLUMN(L36)-('2.1 Kraftwerk allgemein'!$F$16-'2.1 Kraftwerk allgemein'!$F$15+1)))))/$F36,
SUM(OFFSET('2.5 CAPEX'!Z39,0,-MIN($F36-1,COLUMN(L36)-1),1,MIN($F36,COLUMN(L36))))/$F36)))))),
IF(OR(ISNUMBER($D36)=FALSE,$F36=""),"",
IF(AND('2.5 CAPEX'!$L39&lt;&gt;"x",'2.5 CAPEX'!$M39&lt;&gt;"x"),0,
IF($F36=0,0,
IF(U$4&lt;'2.1 Kraftwerk allgemein'!$F$16,0,
IF(U$4='2.1 Kraftwerk allgemein'!$F$16,'2.5 CAPEX'!$J39/$F36,
IF(U$4&lt;'2.1 Kraftwerk allgemein'!$F$16+$F36,
('2.5 CAPEX'!$J39+SUM(OFFSET('2.5 CAPEX'!Z39,0,-MIN(MAX($F36-1-('2.1 Kraftwerk allgemein'!$F$16-'1.1 Allgemein'!$I$22+1),0),COLUMN(L36)-1-('2.1 Kraftwerk allgemein'!$F$16-'1.1 Allgemein'!$I$22+1)),1,MIN(MAX($F36-('2.1 Kraftwerk allgemein'!$F$16-'1.1 Allgemein'!$I$22+1),1),COLUMN(L36)-('2.1 Kraftwerk allgemein'!$F$16-'1.1 Allgemein'!$I$22+1)))))/$F36,
SUM(OFFSET('2.5 CAPEX'!Z39,0,-MIN($F36-1,COLUMN(L36)-1),1,MIN($F36,COLUMN(L36))))/$F36)))))))</f>
        <v>0</v>
      </c>
      <c r="V36" s="199">
        <f ca="1">IF('2.1 Kraftwerk allgemein'!$F$15&lt;'1.1 Allgemein'!$I$22,
IF(OR(ISNUMBER($D36)=FALSE,$F36=""),"",
IF(AND('2.5 CAPEX'!$L39&lt;&gt;"x",'2.5 CAPEX'!$M39&lt;&gt;"x"),0,
IF($F36=0,0,
IF(V$4&lt;'2.1 Kraftwerk allgemein'!$F$16,0,
IF(V$4='2.1 Kraftwerk allgemein'!$F$16,'2.5 CAPEX'!$J39/$F36,
IF(V$4&lt;'2.1 Kraftwerk allgemein'!$F$16+$F36,
('2.5 CAPEX'!$J39+SUM(OFFSET('2.5 CAPEX'!AA39,0,-MIN(MAX($F36-1-('2.1 Kraftwerk allgemein'!$F$16-'2.1 Kraftwerk allgemein'!$F$15+1),0),COLUMN(M36)-1-('2.1 Kraftwerk allgemein'!$F$16-'2.1 Kraftwerk allgemein'!$F$15+1)),1,MIN(MAX($F36-('2.1 Kraftwerk allgemein'!$F$16-'2.1 Kraftwerk allgemein'!$F$15+1),1),COLUMN(M36)-('2.1 Kraftwerk allgemein'!$F$16-'2.1 Kraftwerk allgemein'!$F$15+1)))))/$F36,
SUM(OFFSET('2.5 CAPEX'!AA39,0,-MIN($F36-1,COLUMN(M36)-1),1,MIN($F36,COLUMN(M36))))/$F36)))))),
IF(OR(ISNUMBER($D36)=FALSE,$F36=""),"",
IF(AND('2.5 CAPEX'!$L39&lt;&gt;"x",'2.5 CAPEX'!$M39&lt;&gt;"x"),0,
IF($F36=0,0,
IF(V$4&lt;'2.1 Kraftwerk allgemein'!$F$16,0,
IF(V$4='2.1 Kraftwerk allgemein'!$F$16,'2.5 CAPEX'!$J39/$F36,
IF(V$4&lt;'2.1 Kraftwerk allgemein'!$F$16+$F36,
('2.5 CAPEX'!$J39+SUM(OFFSET('2.5 CAPEX'!AA39,0,-MIN(MAX($F36-1-('2.1 Kraftwerk allgemein'!$F$16-'1.1 Allgemein'!$I$22+1),0),COLUMN(M36)-1-('2.1 Kraftwerk allgemein'!$F$16-'1.1 Allgemein'!$I$22+1)),1,MIN(MAX($F36-('2.1 Kraftwerk allgemein'!$F$16-'1.1 Allgemein'!$I$22+1),1),COLUMN(M36)-('2.1 Kraftwerk allgemein'!$F$16-'1.1 Allgemein'!$I$22+1)))))/$F36,
SUM(OFFSET('2.5 CAPEX'!AA39,0,-MIN($F36-1,COLUMN(M36)-1),1,MIN($F36,COLUMN(M36))))/$F36)))))))</f>
        <v>0</v>
      </c>
      <c r="W36" s="199">
        <f ca="1">IF('2.1 Kraftwerk allgemein'!$F$15&lt;'1.1 Allgemein'!$I$22,
IF(OR(ISNUMBER($D36)=FALSE,$F36=""),"",
IF(AND('2.5 CAPEX'!$L39&lt;&gt;"x",'2.5 CAPEX'!$M39&lt;&gt;"x"),0,
IF($F36=0,0,
IF(W$4&lt;'2.1 Kraftwerk allgemein'!$F$16,0,
IF(W$4='2.1 Kraftwerk allgemein'!$F$16,'2.5 CAPEX'!$J39/$F36,
IF(W$4&lt;'2.1 Kraftwerk allgemein'!$F$16+$F36,
('2.5 CAPEX'!$J39+SUM(OFFSET('2.5 CAPEX'!AB39,0,-MIN(MAX($F36-1-('2.1 Kraftwerk allgemein'!$F$16-'2.1 Kraftwerk allgemein'!$F$15+1),0),COLUMN(N36)-1-('2.1 Kraftwerk allgemein'!$F$16-'2.1 Kraftwerk allgemein'!$F$15+1)),1,MIN(MAX($F36-('2.1 Kraftwerk allgemein'!$F$16-'2.1 Kraftwerk allgemein'!$F$15+1),1),COLUMN(N36)-('2.1 Kraftwerk allgemein'!$F$16-'2.1 Kraftwerk allgemein'!$F$15+1)))))/$F36,
SUM(OFFSET('2.5 CAPEX'!AB39,0,-MIN($F36-1,COLUMN(N36)-1),1,MIN($F36,COLUMN(N36))))/$F36)))))),
IF(OR(ISNUMBER($D36)=FALSE,$F36=""),"",
IF(AND('2.5 CAPEX'!$L39&lt;&gt;"x",'2.5 CAPEX'!$M39&lt;&gt;"x"),0,
IF($F36=0,0,
IF(W$4&lt;'2.1 Kraftwerk allgemein'!$F$16,0,
IF(W$4='2.1 Kraftwerk allgemein'!$F$16,'2.5 CAPEX'!$J39/$F36,
IF(W$4&lt;'2.1 Kraftwerk allgemein'!$F$16+$F36,
('2.5 CAPEX'!$J39+SUM(OFFSET('2.5 CAPEX'!AB39,0,-MIN(MAX($F36-1-('2.1 Kraftwerk allgemein'!$F$16-'1.1 Allgemein'!$I$22+1),0),COLUMN(N36)-1-('2.1 Kraftwerk allgemein'!$F$16-'1.1 Allgemein'!$I$22+1)),1,MIN(MAX($F36-('2.1 Kraftwerk allgemein'!$F$16-'1.1 Allgemein'!$I$22+1),1),COLUMN(N36)-('2.1 Kraftwerk allgemein'!$F$16-'1.1 Allgemein'!$I$22+1)))))/$F36,
SUM(OFFSET('2.5 CAPEX'!AB39,0,-MIN($F36-1,COLUMN(N36)-1),1,MIN($F36,COLUMN(N36))))/$F36)))))))</f>
        <v>0</v>
      </c>
      <c r="X36" s="199">
        <f ca="1">IF('2.1 Kraftwerk allgemein'!$F$15&lt;'1.1 Allgemein'!$I$22,
IF(OR(ISNUMBER($D36)=FALSE,$F36=""),"",
IF(AND('2.5 CAPEX'!$L39&lt;&gt;"x",'2.5 CAPEX'!$M39&lt;&gt;"x"),0,
IF($F36=0,0,
IF(X$4&lt;'2.1 Kraftwerk allgemein'!$F$16,0,
IF(X$4='2.1 Kraftwerk allgemein'!$F$16,'2.5 CAPEX'!$J39/$F36,
IF(X$4&lt;'2.1 Kraftwerk allgemein'!$F$16+$F36,
('2.5 CAPEX'!$J39+SUM(OFFSET('2.5 CAPEX'!AC39,0,-MIN(MAX($F36-1-('2.1 Kraftwerk allgemein'!$F$16-'2.1 Kraftwerk allgemein'!$F$15+1),0),COLUMN(O36)-1-('2.1 Kraftwerk allgemein'!$F$16-'2.1 Kraftwerk allgemein'!$F$15+1)),1,MIN(MAX($F36-('2.1 Kraftwerk allgemein'!$F$16-'2.1 Kraftwerk allgemein'!$F$15+1),1),COLUMN(O36)-('2.1 Kraftwerk allgemein'!$F$16-'2.1 Kraftwerk allgemein'!$F$15+1)))))/$F36,
SUM(OFFSET('2.5 CAPEX'!AC39,0,-MIN($F36-1,COLUMN(O36)-1),1,MIN($F36,COLUMN(O36))))/$F36)))))),
IF(OR(ISNUMBER($D36)=FALSE,$F36=""),"",
IF(AND('2.5 CAPEX'!$L39&lt;&gt;"x",'2.5 CAPEX'!$M39&lt;&gt;"x"),0,
IF($F36=0,0,
IF(X$4&lt;'2.1 Kraftwerk allgemein'!$F$16,0,
IF(X$4='2.1 Kraftwerk allgemein'!$F$16,'2.5 CAPEX'!$J39/$F36,
IF(X$4&lt;'2.1 Kraftwerk allgemein'!$F$16+$F36,
('2.5 CAPEX'!$J39+SUM(OFFSET('2.5 CAPEX'!AC39,0,-MIN(MAX($F36-1-('2.1 Kraftwerk allgemein'!$F$16-'1.1 Allgemein'!$I$22+1),0),COLUMN(O36)-1-('2.1 Kraftwerk allgemein'!$F$16-'1.1 Allgemein'!$I$22+1)),1,MIN(MAX($F36-('2.1 Kraftwerk allgemein'!$F$16-'1.1 Allgemein'!$I$22+1),1),COLUMN(O36)-('2.1 Kraftwerk allgemein'!$F$16-'1.1 Allgemein'!$I$22+1)))))/$F36,
SUM(OFFSET('2.5 CAPEX'!AC39,0,-MIN($F36-1,COLUMN(O36)-1),1,MIN($F36,COLUMN(O36))))/$F36)))))))</f>
        <v>0</v>
      </c>
      <c r="Y36" s="199">
        <f ca="1">IF('2.1 Kraftwerk allgemein'!$F$15&lt;'1.1 Allgemein'!$I$22,
IF(OR(ISNUMBER($D36)=FALSE,$F36=""),"",
IF(AND('2.5 CAPEX'!$L39&lt;&gt;"x",'2.5 CAPEX'!$M39&lt;&gt;"x"),0,
IF($F36=0,0,
IF(Y$4&lt;'2.1 Kraftwerk allgemein'!$F$16,0,
IF(Y$4='2.1 Kraftwerk allgemein'!$F$16,'2.5 CAPEX'!$J39/$F36,
IF(Y$4&lt;'2.1 Kraftwerk allgemein'!$F$16+$F36,
('2.5 CAPEX'!$J39+SUM(OFFSET('2.5 CAPEX'!AD39,0,-MIN(MAX($F36-1-('2.1 Kraftwerk allgemein'!$F$16-'2.1 Kraftwerk allgemein'!$F$15+1),0),COLUMN(P36)-1-('2.1 Kraftwerk allgemein'!$F$16-'2.1 Kraftwerk allgemein'!$F$15+1)),1,MIN(MAX($F36-('2.1 Kraftwerk allgemein'!$F$16-'2.1 Kraftwerk allgemein'!$F$15+1),1),COLUMN(P36)-('2.1 Kraftwerk allgemein'!$F$16-'2.1 Kraftwerk allgemein'!$F$15+1)))))/$F36,
SUM(OFFSET('2.5 CAPEX'!AD39,0,-MIN($F36-1,COLUMN(P36)-1),1,MIN($F36,COLUMN(P36))))/$F36)))))),
IF(OR(ISNUMBER($D36)=FALSE,$F36=""),"",
IF(AND('2.5 CAPEX'!$L39&lt;&gt;"x",'2.5 CAPEX'!$M39&lt;&gt;"x"),0,
IF($F36=0,0,
IF(Y$4&lt;'2.1 Kraftwerk allgemein'!$F$16,0,
IF(Y$4='2.1 Kraftwerk allgemein'!$F$16,'2.5 CAPEX'!$J39/$F36,
IF(Y$4&lt;'2.1 Kraftwerk allgemein'!$F$16+$F36,
('2.5 CAPEX'!$J39+SUM(OFFSET('2.5 CAPEX'!AD39,0,-MIN(MAX($F36-1-('2.1 Kraftwerk allgemein'!$F$16-'1.1 Allgemein'!$I$22+1),0),COLUMN(P36)-1-('2.1 Kraftwerk allgemein'!$F$16-'1.1 Allgemein'!$I$22+1)),1,MIN(MAX($F36-('2.1 Kraftwerk allgemein'!$F$16-'1.1 Allgemein'!$I$22+1),1),COLUMN(P36)-('2.1 Kraftwerk allgemein'!$F$16-'1.1 Allgemein'!$I$22+1)))))/$F36,
SUM(OFFSET('2.5 CAPEX'!AD39,0,-MIN($F36-1,COLUMN(P36)-1),1,MIN($F36,COLUMN(P36))))/$F36)))))))</f>
        <v>0</v>
      </c>
      <c r="Z36" s="199">
        <f ca="1">IF('2.1 Kraftwerk allgemein'!$F$15&lt;'1.1 Allgemein'!$I$22,
IF(OR(ISNUMBER($D36)=FALSE,$F36=""),"",
IF(AND('2.5 CAPEX'!$L39&lt;&gt;"x",'2.5 CAPEX'!$M39&lt;&gt;"x"),0,
IF($F36=0,0,
IF(Z$4&lt;'2.1 Kraftwerk allgemein'!$F$16,0,
IF(Z$4='2.1 Kraftwerk allgemein'!$F$16,'2.5 CAPEX'!$J39/$F36,
IF(Z$4&lt;'2.1 Kraftwerk allgemein'!$F$16+$F36,
('2.5 CAPEX'!$J39+SUM(OFFSET('2.5 CAPEX'!AE39,0,-MIN(MAX($F36-1-('2.1 Kraftwerk allgemein'!$F$16-'2.1 Kraftwerk allgemein'!$F$15+1),0),COLUMN(Q36)-1-('2.1 Kraftwerk allgemein'!$F$16-'2.1 Kraftwerk allgemein'!$F$15+1)),1,MIN(MAX($F36-('2.1 Kraftwerk allgemein'!$F$16-'2.1 Kraftwerk allgemein'!$F$15+1),1),COLUMN(Q36)-('2.1 Kraftwerk allgemein'!$F$16-'2.1 Kraftwerk allgemein'!$F$15+1)))))/$F36,
SUM(OFFSET('2.5 CAPEX'!AE39,0,-MIN($F36-1,COLUMN(Q36)-1),1,MIN($F36,COLUMN(Q36))))/$F36)))))),
IF(OR(ISNUMBER($D36)=FALSE,$F36=""),"",
IF(AND('2.5 CAPEX'!$L39&lt;&gt;"x",'2.5 CAPEX'!$M39&lt;&gt;"x"),0,
IF($F36=0,0,
IF(Z$4&lt;'2.1 Kraftwerk allgemein'!$F$16,0,
IF(Z$4='2.1 Kraftwerk allgemein'!$F$16,'2.5 CAPEX'!$J39/$F36,
IF(Z$4&lt;'2.1 Kraftwerk allgemein'!$F$16+$F36,
('2.5 CAPEX'!$J39+SUM(OFFSET('2.5 CAPEX'!AE39,0,-MIN(MAX($F36-1-('2.1 Kraftwerk allgemein'!$F$16-'1.1 Allgemein'!$I$22+1),0),COLUMN(Q36)-1-('2.1 Kraftwerk allgemein'!$F$16-'1.1 Allgemein'!$I$22+1)),1,MIN(MAX($F36-('2.1 Kraftwerk allgemein'!$F$16-'1.1 Allgemein'!$I$22+1),1),COLUMN(Q36)-('2.1 Kraftwerk allgemein'!$F$16-'1.1 Allgemein'!$I$22+1)))))/$F36,
SUM(OFFSET('2.5 CAPEX'!AE39,0,-MIN($F36-1,COLUMN(Q36)-1),1,MIN($F36,COLUMN(Q36))))/$F36)))))))</f>
        <v>0</v>
      </c>
      <c r="AA36" s="199">
        <f ca="1">IF('2.1 Kraftwerk allgemein'!$F$15&lt;'1.1 Allgemein'!$I$22,
IF(OR(ISNUMBER($D36)=FALSE,$F36=""),"",
IF(AND('2.5 CAPEX'!$L39&lt;&gt;"x",'2.5 CAPEX'!$M39&lt;&gt;"x"),0,
IF($F36=0,0,
IF(AA$4&lt;'2.1 Kraftwerk allgemein'!$F$16,0,
IF(AA$4='2.1 Kraftwerk allgemein'!$F$16,'2.5 CAPEX'!$J39/$F36,
IF(AA$4&lt;'2.1 Kraftwerk allgemein'!$F$16+$F36,
('2.5 CAPEX'!$J39+SUM(OFFSET('2.5 CAPEX'!AF39,0,-MIN(MAX($F36-1-('2.1 Kraftwerk allgemein'!$F$16-'2.1 Kraftwerk allgemein'!$F$15+1),0),COLUMN(R36)-1-('2.1 Kraftwerk allgemein'!$F$16-'2.1 Kraftwerk allgemein'!$F$15+1)),1,MIN(MAX($F36-('2.1 Kraftwerk allgemein'!$F$16-'2.1 Kraftwerk allgemein'!$F$15+1),1),COLUMN(R36)-('2.1 Kraftwerk allgemein'!$F$16-'2.1 Kraftwerk allgemein'!$F$15+1)))))/$F36,
SUM(OFFSET('2.5 CAPEX'!AF39,0,-MIN($F36-1,COLUMN(R36)-1),1,MIN($F36,COLUMN(R36))))/$F36)))))),
IF(OR(ISNUMBER($D36)=FALSE,$F36=""),"",
IF(AND('2.5 CAPEX'!$L39&lt;&gt;"x",'2.5 CAPEX'!$M39&lt;&gt;"x"),0,
IF($F36=0,0,
IF(AA$4&lt;'2.1 Kraftwerk allgemein'!$F$16,0,
IF(AA$4='2.1 Kraftwerk allgemein'!$F$16,'2.5 CAPEX'!$J39/$F36,
IF(AA$4&lt;'2.1 Kraftwerk allgemein'!$F$16+$F36,
('2.5 CAPEX'!$J39+SUM(OFFSET('2.5 CAPEX'!AF39,0,-MIN(MAX($F36-1-('2.1 Kraftwerk allgemein'!$F$16-'1.1 Allgemein'!$I$22+1),0),COLUMN(R36)-1-('2.1 Kraftwerk allgemein'!$F$16-'1.1 Allgemein'!$I$22+1)),1,MIN(MAX($F36-('2.1 Kraftwerk allgemein'!$F$16-'1.1 Allgemein'!$I$22+1),1),COLUMN(R36)-('2.1 Kraftwerk allgemein'!$F$16-'1.1 Allgemein'!$I$22+1)))))/$F36,
SUM(OFFSET('2.5 CAPEX'!AF39,0,-MIN($F36-1,COLUMN(R36)-1),1,MIN($F36,COLUMN(R36))))/$F36)))))))</f>
        <v>0</v>
      </c>
      <c r="AB36" s="199">
        <f ca="1">IF('2.1 Kraftwerk allgemein'!$F$15&lt;'1.1 Allgemein'!$I$22,
IF(OR(ISNUMBER($D36)=FALSE,$F36=""),"",
IF(AND('2.5 CAPEX'!$L39&lt;&gt;"x",'2.5 CAPEX'!$M39&lt;&gt;"x"),0,
IF($F36=0,0,
IF(AB$4&lt;'2.1 Kraftwerk allgemein'!$F$16,0,
IF(AB$4='2.1 Kraftwerk allgemein'!$F$16,'2.5 CAPEX'!$J39/$F36,
IF(AB$4&lt;'2.1 Kraftwerk allgemein'!$F$16+$F36,
('2.5 CAPEX'!$J39+SUM(OFFSET('2.5 CAPEX'!AG39,0,-MIN(MAX($F36-1-('2.1 Kraftwerk allgemein'!$F$16-'2.1 Kraftwerk allgemein'!$F$15+1),0),COLUMN(S36)-1-('2.1 Kraftwerk allgemein'!$F$16-'2.1 Kraftwerk allgemein'!$F$15+1)),1,MIN(MAX($F36-('2.1 Kraftwerk allgemein'!$F$16-'2.1 Kraftwerk allgemein'!$F$15+1),1),COLUMN(S36)-('2.1 Kraftwerk allgemein'!$F$16-'2.1 Kraftwerk allgemein'!$F$15+1)))))/$F36,
SUM(OFFSET('2.5 CAPEX'!AG39,0,-MIN($F36-1,COLUMN(S36)-1),1,MIN($F36,COLUMN(S36))))/$F36)))))),
IF(OR(ISNUMBER($D36)=FALSE,$F36=""),"",
IF(AND('2.5 CAPEX'!$L39&lt;&gt;"x",'2.5 CAPEX'!$M39&lt;&gt;"x"),0,
IF($F36=0,0,
IF(AB$4&lt;'2.1 Kraftwerk allgemein'!$F$16,0,
IF(AB$4='2.1 Kraftwerk allgemein'!$F$16,'2.5 CAPEX'!$J39/$F36,
IF(AB$4&lt;'2.1 Kraftwerk allgemein'!$F$16+$F36,
('2.5 CAPEX'!$J39+SUM(OFFSET('2.5 CAPEX'!AG39,0,-MIN(MAX($F36-1-('2.1 Kraftwerk allgemein'!$F$16-'1.1 Allgemein'!$I$22+1),0),COLUMN(S36)-1-('2.1 Kraftwerk allgemein'!$F$16-'1.1 Allgemein'!$I$22+1)),1,MIN(MAX($F36-('2.1 Kraftwerk allgemein'!$F$16-'1.1 Allgemein'!$I$22+1),1),COLUMN(S36)-('2.1 Kraftwerk allgemein'!$F$16-'1.1 Allgemein'!$I$22+1)))))/$F36,
SUM(OFFSET('2.5 CAPEX'!AG39,0,-MIN($F36-1,COLUMN(S36)-1),1,MIN($F36,COLUMN(S36))))/$F36)))))))</f>
        <v>0</v>
      </c>
      <c r="AC36" s="199">
        <f ca="1">IF('2.1 Kraftwerk allgemein'!$F$15&lt;'1.1 Allgemein'!$I$22,
IF(OR(ISNUMBER($D36)=FALSE,$F36=""),"",
IF(AND('2.5 CAPEX'!$L39&lt;&gt;"x",'2.5 CAPEX'!$M39&lt;&gt;"x"),0,
IF($F36=0,0,
IF(AC$4&lt;'2.1 Kraftwerk allgemein'!$F$16,0,
IF(AC$4='2.1 Kraftwerk allgemein'!$F$16,'2.5 CAPEX'!$J39/$F36,
IF(AC$4&lt;'2.1 Kraftwerk allgemein'!$F$16+$F36,
('2.5 CAPEX'!$J39+SUM(OFFSET('2.5 CAPEX'!AH39,0,-MIN(MAX($F36-1-('2.1 Kraftwerk allgemein'!$F$16-'2.1 Kraftwerk allgemein'!$F$15+1),0),COLUMN(T36)-1-('2.1 Kraftwerk allgemein'!$F$16-'2.1 Kraftwerk allgemein'!$F$15+1)),1,MIN(MAX($F36-('2.1 Kraftwerk allgemein'!$F$16-'2.1 Kraftwerk allgemein'!$F$15+1),1),COLUMN(T36)-('2.1 Kraftwerk allgemein'!$F$16-'2.1 Kraftwerk allgemein'!$F$15+1)))))/$F36,
SUM(OFFSET('2.5 CAPEX'!AH39,0,-MIN($F36-1,COLUMN(T36)-1),1,MIN($F36,COLUMN(T36))))/$F36)))))),
IF(OR(ISNUMBER($D36)=FALSE,$F36=""),"",
IF(AND('2.5 CAPEX'!$L39&lt;&gt;"x",'2.5 CAPEX'!$M39&lt;&gt;"x"),0,
IF($F36=0,0,
IF(AC$4&lt;'2.1 Kraftwerk allgemein'!$F$16,0,
IF(AC$4='2.1 Kraftwerk allgemein'!$F$16,'2.5 CAPEX'!$J39/$F36,
IF(AC$4&lt;'2.1 Kraftwerk allgemein'!$F$16+$F36,
('2.5 CAPEX'!$J39+SUM(OFFSET('2.5 CAPEX'!AH39,0,-MIN(MAX($F36-1-('2.1 Kraftwerk allgemein'!$F$16-'1.1 Allgemein'!$I$22+1),0),COLUMN(T36)-1-('2.1 Kraftwerk allgemein'!$F$16-'1.1 Allgemein'!$I$22+1)),1,MIN(MAX($F36-('2.1 Kraftwerk allgemein'!$F$16-'1.1 Allgemein'!$I$22+1),1),COLUMN(T36)-('2.1 Kraftwerk allgemein'!$F$16-'1.1 Allgemein'!$I$22+1)))))/$F36,
SUM(OFFSET('2.5 CAPEX'!AH39,0,-MIN($F36-1,COLUMN(T36)-1),1,MIN($F36,COLUMN(T36))))/$F36)))))))</f>
        <v>0</v>
      </c>
      <c r="AD36" s="199">
        <f ca="1">IF('2.1 Kraftwerk allgemein'!$F$15&lt;'1.1 Allgemein'!$I$22,
IF(OR(ISNUMBER($D36)=FALSE,$F36=""),"",
IF(AND('2.5 CAPEX'!$L39&lt;&gt;"x",'2.5 CAPEX'!$M39&lt;&gt;"x"),0,
IF($F36=0,0,
IF(AD$4&lt;'2.1 Kraftwerk allgemein'!$F$16,0,
IF(AD$4='2.1 Kraftwerk allgemein'!$F$16,'2.5 CAPEX'!$J39/$F36,
IF(AD$4&lt;'2.1 Kraftwerk allgemein'!$F$16+$F36,
('2.5 CAPEX'!$J39+SUM(OFFSET('2.5 CAPEX'!AI39,0,-MIN(MAX($F36-1-('2.1 Kraftwerk allgemein'!$F$16-'2.1 Kraftwerk allgemein'!$F$15+1),0),COLUMN(U36)-1-('2.1 Kraftwerk allgemein'!$F$16-'2.1 Kraftwerk allgemein'!$F$15+1)),1,MIN(MAX($F36-('2.1 Kraftwerk allgemein'!$F$16-'2.1 Kraftwerk allgemein'!$F$15+1),1),COLUMN(U36)-('2.1 Kraftwerk allgemein'!$F$16-'2.1 Kraftwerk allgemein'!$F$15+1)))))/$F36,
SUM(OFFSET('2.5 CAPEX'!AI39,0,-MIN($F36-1,COLUMN(U36)-1),1,MIN($F36,COLUMN(U36))))/$F36)))))),
IF(OR(ISNUMBER($D36)=FALSE,$F36=""),"",
IF(AND('2.5 CAPEX'!$L39&lt;&gt;"x",'2.5 CAPEX'!$M39&lt;&gt;"x"),0,
IF($F36=0,0,
IF(AD$4&lt;'2.1 Kraftwerk allgemein'!$F$16,0,
IF(AD$4='2.1 Kraftwerk allgemein'!$F$16,'2.5 CAPEX'!$J39/$F36,
IF(AD$4&lt;'2.1 Kraftwerk allgemein'!$F$16+$F36,
('2.5 CAPEX'!$J39+SUM(OFFSET('2.5 CAPEX'!AI39,0,-MIN(MAX($F36-1-('2.1 Kraftwerk allgemein'!$F$16-'1.1 Allgemein'!$I$22+1),0),COLUMN(U36)-1-('2.1 Kraftwerk allgemein'!$F$16-'1.1 Allgemein'!$I$22+1)),1,MIN(MAX($F36-('2.1 Kraftwerk allgemein'!$F$16-'1.1 Allgemein'!$I$22+1),1),COLUMN(U36)-('2.1 Kraftwerk allgemein'!$F$16-'1.1 Allgemein'!$I$22+1)))))/$F36,
SUM(OFFSET('2.5 CAPEX'!AI39,0,-MIN($F36-1,COLUMN(U36)-1),1,MIN($F36,COLUMN(U36))))/$F36)))))))</f>
        <v>0</v>
      </c>
      <c r="AE36" s="199">
        <f ca="1">IF('2.1 Kraftwerk allgemein'!$F$15&lt;'1.1 Allgemein'!$I$22,
IF(OR(ISNUMBER($D36)=FALSE,$F36=""),"",
IF(AND('2.5 CAPEX'!$L39&lt;&gt;"x",'2.5 CAPEX'!$M39&lt;&gt;"x"),0,
IF($F36=0,0,
IF(AE$4&lt;'2.1 Kraftwerk allgemein'!$F$16,0,
IF(AE$4='2.1 Kraftwerk allgemein'!$F$16,'2.5 CAPEX'!$J39/$F36,
IF(AE$4&lt;'2.1 Kraftwerk allgemein'!$F$16+$F36,
('2.5 CAPEX'!$J39+SUM(OFFSET('2.5 CAPEX'!AJ39,0,-MIN(MAX($F36-1-('2.1 Kraftwerk allgemein'!$F$16-'2.1 Kraftwerk allgemein'!$F$15+1),0),COLUMN(V36)-1-('2.1 Kraftwerk allgemein'!$F$16-'2.1 Kraftwerk allgemein'!$F$15+1)),1,MIN(MAX($F36-('2.1 Kraftwerk allgemein'!$F$16-'2.1 Kraftwerk allgemein'!$F$15+1),1),COLUMN(V36)-('2.1 Kraftwerk allgemein'!$F$16-'2.1 Kraftwerk allgemein'!$F$15+1)))))/$F36,
SUM(OFFSET('2.5 CAPEX'!AJ39,0,-MIN($F36-1,COLUMN(V36)-1),1,MIN($F36,COLUMN(V36))))/$F36)))))),
IF(OR(ISNUMBER($D36)=FALSE,$F36=""),"",
IF(AND('2.5 CAPEX'!$L39&lt;&gt;"x",'2.5 CAPEX'!$M39&lt;&gt;"x"),0,
IF($F36=0,0,
IF(AE$4&lt;'2.1 Kraftwerk allgemein'!$F$16,0,
IF(AE$4='2.1 Kraftwerk allgemein'!$F$16,'2.5 CAPEX'!$J39/$F36,
IF(AE$4&lt;'2.1 Kraftwerk allgemein'!$F$16+$F36,
('2.5 CAPEX'!$J39+SUM(OFFSET('2.5 CAPEX'!AJ39,0,-MIN(MAX($F36-1-('2.1 Kraftwerk allgemein'!$F$16-'1.1 Allgemein'!$I$22+1),0),COLUMN(V36)-1-('2.1 Kraftwerk allgemein'!$F$16-'1.1 Allgemein'!$I$22+1)),1,MIN(MAX($F36-('2.1 Kraftwerk allgemein'!$F$16-'1.1 Allgemein'!$I$22+1),1),COLUMN(V36)-('2.1 Kraftwerk allgemein'!$F$16-'1.1 Allgemein'!$I$22+1)))))/$F36,
SUM(OFFSET('2.5 CAPEX'!AJ39,0,-MIN($F36-1,COLUMN(V36)-1),1,MIN($F36,COLUMN(V36))))/$F36)))))))</f>
        <v>0</v>
      </c>
      <c r="AF36" s="199">
        <f ca="1">IF('2.1 Kraftwerk allgemein'!$F$15&lt;'1.1 Allgemein'!$I$22,
IF(OR(ISNUMBER($D36)=FALSE,$F36=""),"",
IF(AND('2.5 CAPEX'!$L39&lt;&gt;"x",'2.5 CAPEX'!$M39&lt;&gt;"x"),0,
IF($F36=0,0,
IF(AF$4&lt;'2.1 Kraftwerk allgemein'!$F$16,0,
IF(AF$4='2.1 Kraftwerk allgemein'!$F$16,'2.5 CAPEX'!$J39/$F36,
IF(AF$4&lt;'2.1 Kraftwerk allgemein'!$F$16+$F36,
('2.5 CAPEX'!$J39+SUM(OFFSET('2.5 CAPEX'!AK39,0,-MIN(MAX($F36-1-('2.1 Kraftwerk allgemein'!$F$16-'2.1 Kraftwerk allgemein'!$F$15+1),0),COLUMN(W36)-1-('2.1 Kraftwerk allgemein'!$F$16-'2.1 Kraftwerk allgemein'!$F$15+1)),1,MIN(MAX($F36-('2.1 Kraftwerk allgemein'!$F$16-'2.1 Kraftwerk allgemein'!$F$15+1),1),COLUMN(W36)-('2.1 Kraftwerk allgemein'!$F$16-'2.1 Kraftwerk allgemein'!$F$15+1)))))/$F36,
SUM(OFFSET('2.5 CAPEX'!AK39,0,-MIN($F36-1,COLUMN(W36)-1),1,MIN($F36,COLUMN(W36))))/$F36)))))),
IF(OR(ISNUMBER($D36)=FALSE,$F36=""),"",
IF(AND('2.5 CAPEX'!$L39&lt;&gt;"x",'2.5 CAPEX'!$M39&lt;&gt;"x"),0,
IF($F36=0,0,
IF(AF$4&lt;'2.1 Kraftwerk allgemein'!$F$16,0,
IF(AF$4='2.1 Kraftwerk allgemein'!$F$16,'2.5 CAPEX'!$J39/$F36,
IF(AF$4&lt;'2.1 Kraftwerk allgemein'!$F$16+$F36,
('2.5 CAPEX'!$J39+SUM(OFFSET('2.5 CAPEX'!AK39,0,-MIN(MAX($F36-1-('2.1 Kraftwerk allgemein'!$F$16-'1.1 Allgemein'!$I$22+1),0),COLUMN(W36)-1-('2.1 Kraftwerk allgemein'!$F$16-'1.1 Allgemein'!$I$22+1)),1,MIN(MAX($F36-('2.1 Kraftwerk allgemein'!$F$16-'1.1 Allgemein'!$I$22+1),1),COLUMN(W36)-('2.1 Kraftwerk allgemein'!$F$16-'1.1 Allgemein'!$I$22+1)))))/$F36,
SUM(OFFSET('2.5 CAPEX'!AK39,0,-MIN($F36-1,COLUMN(W36)-1),1,MIN($F36,COLUMN(W36))))/$F36)))))))</f>
        <v>0</v>
      </c>
      <c r="AG36" s="199">
        <f ca="1">IF('2.1 Kraftwerk allgemein'!$F$15&lt;'1.1 Allgemein'!$I$22,
IF(OR(ISNUMBER($D36)=FALSE,$F36=""),"",
IF(AND('2.5 CAPEX'!$L39&lt;&gt;"x",'2.5 CAPEX'!$M39&lt;&gt;"x"),0,
IF($F36=0,0,
IF(AG$4&lt;'2.1 Kraftwerk allgemein'!$F$16,0,
IF(AG$4='2.1 Kraftwerk allgemein'!$F$16,'2.5 CAPEX'!$J39/$F36,
IF(AG$4&lt;'2.1 Kraftwerk allgemein'!$F$16+$F36,
('2.5 CAPEX'!$J39+SUM(OFFSET('2.5 CAPEX'!AL39,0,-MIN(MAX($F36-1-('2.1 Kraftwerk allgemein'!$F$16-'2.1 Kraftwerk allgemein'!$F$15+1),0),COLUMN(X36)-1-('2.1 Kraftwerk allgemein'!$F$16-'2.1 Kraftwerk allgemein'!$F$15+1)),1,MIN(MAX($F36-('2.1 Kraftwerk allgemein'!$F$16-'2.1 Kraftwerk allgemein'!$F$15+1),1),COLUMN(X36)-('2.1 Kraftwerk allgemein'!$F$16-'2.1 Kraftwerk allgemein'!$F$15+1)))))/$F36,
SUM(OFFSET('2.5 CAPEX'!AL39,0,-MIN($F36-1,COLUMN(X36)-1),1,MIN($F36,COLUMN(X36))))/$F36)))))),
IF(OR(ISNUMBER($D36)=FALSE,$F36=""),"",
IF(AND('2.5 CAPEX'!$L39&lt;&gt;"x",'2.5 CAPEX'!$M39&lt;&gt;"x"),0,
IF($F36=0,0,
IF(AG$4&lt;'2.1 Kraftwerk allgemein'!$F$16,0,
IF(AG$4='2.1 Kraftwerk allgemein'!$F$16,'2.5 CAPEX'!$J39/$F36,
IF(AG$4&lt;'2.1 Kraftwerk allgemein'!$F$16+$F36,
('2.5 CAPEX'!$J39+SUM(OFFSET('2.5 CAPEX'!AL39,0,-MIN(MAX($F36-1-('2.1 Kraftwerk allgemein'!$F$16-'1.1 Allgemein'!$I$22+1),0),COLUMN(X36)-1-('2.1 Kraftwerk allgemein'!$F$16-'1.1 Allgemein'!$I$22+1)),1,MIN(MAX($F36-('2.1 Kraftwerk allgemein'!$F$16-'1.1 Allgemein'!$I$22+1),1),COLUMN(X36)-('2.1 Kraftwerk allgemein'!$F$16-'1.1 Allgemein'!$I$22+1)))))/$F36,
SUM(OFFSET('2.5 CAPEX'!AL39,0,-MIN($F36-1,COLUMN(X36)-1),1,MIN($F36,COLUMN(X36))))/$F36)))))))</f>
        <v>0</v>
      </c>
      <c r="AH36" s="199">
        <f ca="1">IF('2.1 Kraftwerk allgemein'!$F$15&lt;'1.1 Allgemein'!$I$22,
IF(OR(ISNUMBER($D36)=FALSE,$F36=""),"",
IF(AND('2.5 CAPEX'!$L39&lt;&gt;"x",'2.5 CAPEX'!$M39&lt;&gt;"x"),0,
IF($F36=0,0,
IF(AH$4&lt;'2.1 Kraftwerk allgemein'!$F$16,0,
IF(AH$4='2.1 Kraftwerk allgemein'!$F$16,'2.5 CAPEX'!$J39/$F36,
IF(AH$4&lt;'2.1 Kraftwerk allgemein'!$F$16+$F36,
('2.5 CAPEX'!$J39+SUM(OFFSET('2.5 CAPEX'!AM39,0,-MIN(MAX($F36-1-('2.1 Kraftwerk allgemein'!$F$16-'2.1 Kraftwerk allgemein'!$F$15+1),0),COLUMN(Y36)-1-('2.1 Kraftwerk allgemein'!$F$16-'2.1 Kraftwerk allgemein'!$F$15+1)),1,MIN(MAX($F36-('2.1 Kraftwerk allgemein'!$F$16-'2.1 Kraftwerk allgemein'!$F$15+1),1),COLUMN(Y36)-('2.1 Kraftwerk allgemein'!$F$16-'2.1 Kraftwerk allgemein'!$F$15+1)))))/$F36,
SUM(OFFSET('2.5 CAPEX'!AM39,0,-MIN($F36-1,COLUMN(Y36)-1),1,MIN($F36,COLUMN(Y36))))/$F36)))))),
IF(OR(ISNUMBER($D36)=FALSE,$F36=""),"",
IF(AND('2.5 CAPEX'!$L39&lt;&gt;"x",'2.5 CAPEX'!$M39&lt;&gt;"x"),0,
IF($F36=0,0,
IF(AH$4&lt;'2.1 Kraftwerk allgemein'!$F$16,0,
IF(AH$4='2.1 Kraftwerk allgemein'!$F$16,'2.5 CAPEX'!$J39/$F36,
IF(AH$4&lt;'2.1 Kraftwerk allgemein'!$F$16+$F36,
('2.5 CAPEX'!$J39+SUM(OFFSET('2.5 CAPEX'!AM39,0,-MIN(MAX($F36-1-('2.1 Kraftwerk allgemein'!$F$16-'1.1 Allgemein'!$I$22+1),0),COLUMN(Y36)-1-('2.1 Kraftwerk allgemein'!$F$16-'1.1 Allgemein'!$I$22+1)),1,MIN(MAX($F36-('2.1 Kraftwerk allgemein'!$F$16-'1.1 Allgemein'!$I$22+1),1),COLUMN(Y36)-('2.1 Kraftwerk allgemein'!$F$16-'1.1 Allgemein'!$I$22+1)))))/$F36,
SUM(OFFSET('2.5 CAPEX'!AM39,0,-MIN($F36-1,COLUMN(Y36)-1),1,MIN($F36,COLUMN(Y36))))/$F36)))))))</f>
        <v>0</v>
      </c>
      <c r="AI36" s="199">
        <f ca="1">IF('2.1 Kraftwerk allgemein'!$F$15&lt;'1.1 Allgemein'!$I$22,
IF(OR(ISNUMBER($D36)=FALSE,$F36=""),"",
IF(AND('2.5 CAPEX'!$L39&lt;&gt;"x",'2.5 CAPEX'!$M39&lt;&gt;"x"),0,
IF($F36=0,0,
IF(AI$4&lt;'2.1 Kraftwerk allgemein'!$F$16,0,
IF(AI$4='2.1 Kraftwerk allgemein'!$F$16,'2.5 CAPEX'!$J39/$F36,
IF(AI$4&lt;'2.1 Kraftwerk allgemein'!$F$16+$F36,
('2.5 CAPEX'!$J39+SUM(OFFSET('2.5 CAPEX'!AN39,0,-MIN(MAX($F36-1-('2.1 Kraftwerk allgemein'!$F$16-'2.1 Kraftwerk allgemein'!$F$15+1),0),COLUMN(Z36)-1-('2.1 Kraftwerk allgemein'!$F$16-'2.1 Kraftwerk allgemein'!$F$15+1)),1,MIN(MAX($F36-('2.1 Kraftwerk allgemein'!$F$16-'2.1 Kraftwerk allgemein'!$F$15+1),1),COLUMN(Z36)-('2.1 Kraftwerk allgemein'!$F$16-'2.1 Kraftwerk allgemein'!$F$15+1)))))/$F36,
SUM(OFFSET('2.5 CAPEX'!AN39,0,-MIN($F36-1,COLUMN(Z36)-1),1,MIN($F36,COLUMN(Z36))))/$F36)))))),
IF(OR(ISNUMBER($D36)=FALSE,$F36=""),"",
IF(AND('2.5 CAPEX'!$L39&lt;&gt;"x",'2.5 CAPEX'!$M39&lt;&gt;"x"),0,
IF($F36=0,0,
IF(AI$4&lt;'2.1 Kraftwerk allgemein'!$F$16,0,
IF(AI$4='2.1 Kraftwerk allgemein'!$F$16,'2.5 CAPEX'!$J39/$F36,
IF(AI$4&lt;'2.1 Kraftwerk allgemein'!$F$16+$F36,
('2.5 CAPEX'!$J39+SUM(OFFSET('2.5 CAPEX'!AN39,0,-MIN(MAX($F36-1-('2.1 Kraftwerk allgemein'!$F$16-'1.1 Allgemein'!$I$22+1),0),COLUMN(Z36)-1-('2.1 Kraftwerk allgemein'!$F$16-'1.1 Allgemein'!$I$22+1)),1,MIN(MAX($F36-('2.1 Kraftwerk allgemein'!$F$16-'1.1 Allgemein'!$I$22+1),1),COLUMN(Z36)-('2.1 Kraftwerk allgemein'!$F$16-'1.1 Allgemein'!$I$22+1)))))/$F36,
SUM(OFFSET('2.5 CAPEX'!AN39,0,-MIN($F36-1,COLUMN(Z36)-1),1,MIN($F36,COLUMN(Z36))))/$F36)))))))</f>
        <v>0</v>
      </c>
      <c r="AJ36" s="199">
        <f ca="1">IF('2.1 Kraftwerk allgemein'!$F$15&lt;'1.1 Allgemein'!$I$22,
IF(OR(ISNUMBER($D36)=FALSE,$F36=""),"",
IF(AND('2.5 CAPEX'!$L39&lt;&gt;"x",'2.5 CAPEX'!$M39&lt;&gt;"x"),0,
IF($F36=0,0,
IF(AJ$4&lt;'2.1 Kraftwerk allgemein'!$F$16,0,
IF(AJ$4='2.1 Kraftwerk allgemein'!$F$16,'2.5 CAPEX'!$J39/$F36,
IF(AJ$4&lt;'2.1 Kraftwerk allgemein'!$F$16+$F36,
('2.5 CAPEX'!$J39+SUM(OFFSET('2.5 CAPEX'!AO39,0,-MIN(MAX($F36-1-('2.1 Kraftwerk allgemein'!$F$16-'2.1 Kraftwerk allgemein'!$F$15+1),0),COLUMN(AA36)-1-('2.1 Kraftwerk allgemein'!$F$16-'2.1 Kraftwerk allgemein'!$F$15+1)),1,MIN(MAX($F36-('2.1 Kraftwerk allgemein'!$F$16-'2.1 Kraftwerk allgemein'!$F$15+1),1),COLUMN(AA36)-('2.1 Kraftwerk allgemein'!$F$16-'2.1 Kraftwerk allgemein'!$F$15+1)))))/$F36,
SUM(OFFSET('2.5 CAPEX'!AO39,0,-MIN($F36-1,COLUMN(AA36)-1),1,MIN($F36,COLUMN(AA36))))/$F36)))))),
IF(OR(ISNUMBER($D36)=FALSE,$F36=""),"",
IF(AND('2.5 CAPEX'!$L39&lt;&gt;"x",'2.5 CAPEX'!$M39&lt;&gt;"x"),0,
IF($F36=0,0,
IF(AJ$4&lt;'2.1 Kraftwerk allgemein'!$F$16,0,
IF(AJ$4='2.1 Kraftwerk allgemein'!$F$16,'2.5 CAPEX'!$J39/$F36,
IF(AJ$4&lt;'2.1 Kraftwerk allgemein'!$F$16+$F36,
('2.5 CAPEX'!$J39+SUM(OFFSET('2.5 CAPEX'!AO39,0,-MIN(MAX($F36-1-('2.1 Kraftwerk allgemein'!$F$16-'1.1 Allgemein'!$I$22+1),0),COLUMN(AA36)-1-('2.1 Kraftwerk allgemein'!$F$16-'1.1 Allgemein'!$I$22+1)),1,MIN(MAX($F36-('2.1 Kraftwerk allgemein'!$F$16-'1.1 Allgemein'!$I$22+1),1),COLUMN(AA36)-('2.1 Kraftwerk allgemein'!$F$16-'1.1 Allgemein'!$I$22+1)))))/$F36,
SUM(OFFSET('2.5 CAPEX'!AO39,0,-MIN($F36-1,COLUMN(AA36)-1),1,MIN($F36,COLUMN(AA36))))/$F36)))))))</f>
        <v>0</v>
      </c>
      <c r="AK36" s="199">
        <f ca="1">IF('2.1 Kraftwerk allgemein'!$F$15&lt;'1.1 Allgemein'!$I$22,
IF(OR(ISNUMBER($D36)=FALSE,$F36=""),"",
IF(AND('2.5 CAPEX'!$L39&lt;&gt;"x",'2.5 CAPEX'!$M39&lt;&gt;"x"),0,
IF($F36=0,0,
IF(AK$4&lt;'2.1 Kraftwerk allgemein'!$F$16,0,
IF(AK$4='2.1 Kraftwerk allgemein'!$F$16,'2.5 CAPEX'!$J39/$F36,
IF(AK$4&lt;'2.1 Kraftwerk allgemein'!$F$16+$F36,
('2.5 CAPEX'!$J39+SUM(OFFSET('2.5 CAPEX'!AP39,0,-MIN(MAX($F36-1-('2.1 Kraftwerk allgemein'!$F$16-'2.1 Kraftwerk allgemein'!$F$15+1),0),COLUMN(AB36)-1-('2.1 Kraftwerk allgemein'!$F$16-'2.1 Kraftwerk allgemein'!$F$15+1)),1,MIN(MAX($F36-('2.1 Kraftwerk allgemein'!$F$16-'2.1 Kraftwerk allgemein'!$F$15+1),1),COLUMN(AB36)-('2.1 Kraftwerk allgemein'!$F$16-'2.1 Kraftwerk allgemein'!$F$15+1)))))/$F36,
SUM(OFFSET('2.5 CAPEX'!AP39,0,-MIN($F36-1,COLUMN(AB36)-1),1,MIN($F36,COLUMN(AB36))))/$F36)))))),
IF(OR(ISNUMBER($D36)=FALSE,$F36=""),"",
IF(AND('2.5 CAPEX'!$L39&lt;&gt;"x",'2.5 CAPEX'!$M39&lt;&gt;"x"),0,
IF($F36=0,0,
IF(AK$4&lt;'2.1 Kraftwerk allgemein'!$F$16,0,
IF(AK$4='2.1 Kraftwerk allgemein'!$F$16,'2.5 CAPEX'!$J39/$F36,
IF(AK$4&lt;'2.1 Kraftwerk allgemein'!$F$16+$F36,
('2.5 CAPEX'!$J39+SUM(OFFSET('2.5 CAPEX'!AP39,0,-MIN(MAX($F36-1-('2.1 Kraftwerk allgemein'!$F$16-'1.1 Allgemein'!$I$22+1),0),COLUMN(AB36)-1-('2.1 Kraftwerk allgemein'!$F$16-'1.1 Allgemein'!$I$22+1)),1,MIN(MAX($F36-('2.1 Kraftwerk allgemein'!$F$16-'1.1 Allgemein'!$I$22+1),1),COLUMN(AB36)-('2.1 Kraftwerk allgemein'!$F$16-'1.1 Allgemein'!$I$22+1)))))/$F36,
SUM(OFFSET('2.5 CAPEX'!AP39,0,-MIN($F36-1,COLUMN(AB36)-1),1,MIN($F36,COLUMN(AB36))))/$F36)))))))</f>
        <v>0</v>
      </c>
      <c r="AL36" s="199">
        <f ca="1">IF('2.1 Kraftwerk allgemein'!$F$15&lt;'1.1 Allgemein'!$I$22,
IF(OR(ISNUMBER($D36)=FALSE,$F36=""),"",
IF(AND('2.5 CAPEX'!$L39&lt;&gt;"x",'2.5 CAPEX'!$M39&lt;&gt;"x"),0,
IF($F36=0,0,
IF(AL$4&lt;'2.1 Kraftwerk allgemein'!$F$16,0,
IF(AL$4='2.1 Kraftwerk allgemein'!$F$16,'2.5 CAPEX'!$J39/$F36,
IF(AL$4&lt;'2.1 Kraftwerk allgemein'!$F$16+$F36,
('2.5 CAPEX'!$J39+SUM(OFFSET('2.5 CAPEX'!AQ39,0,-MIN(MAX($F36-1-('2.1 Kraftwerk allgemein'!$F$16-'2.1 Kraftwerk allgemein'!$F$15+1),0),COLUMN(AC36)-1-('2.1 Kraftwerk allgemein'!$F$16-'2.1 Kraftwerk allgemein'!$F$15+1)),1,MIN(MAX($F36-('2.1 Kraftwerk allgemein'!$F$16-'2.1 Kraftwerk allgemein'!$F$15+1),1),COLUMN(AC36)-('2.1 Kraftwerk allgemein'!$F$16-'2.1 Kraftwerk allgemein'!$F$15+1)))))/$F36,
SUM(OFFSET('2.5 CAPEX'!AQ39,0,-MIN($F36-1,COLUMN(AC36)-1),1,MIN($F36,COLUMN(AC36))))/$F36)))))),
IF(OR(ISNUMBER($D36)=FALSE,$F36=""),"",
IF(AND('2.5 CAPEX'!$L39&lt;&gt;"x",'2.5 CAPEX'!$M39&lt;&gt;"x"),0,
IF($F36=0,0,
IF(AL$4&lt;'2.1 Kraftwerk allgemein'!$F$16,0,
IF(AL$4='2.1 Kraftwerk allgemein'!$F$16,'2.5 CAPEX'!$J39/$F36,
IF(AL$4&lt;'2.1 Kraftwerk allgemein'!$F$16+$F36,
('2.5 CAPEX'!$J39+SUM(OFFSET('2.5 CAPEX'!AQ39,0,-MIN(MAX($F36-1-('2.1 Kraftwerk allgemein'!$F$16-'1.1 Allgemein'!$I$22+1),0),COLUMN(AC36)-1-('2.1 Kraftwerk allgemein'!$F$16-'1.1 Allgemein'!$I$22+1)),1,MIN(MAX($F36-('2.1 Kraftwerk allgemein'!$F$16-'1.1 Allgemein'!$I$22+1),1),COLUMN(AC36)-('2.1 Kraftwerk allgemein'!$F$16-'1.1 Allgemein'!$I$22+1)))))/$F36,
SUM(OFFSET('2.5 CAPEX'!AQ39,0,-MIN($F36-1,COLUMN(AC36)-1),1,MIN($F36,COLUMN(AC36))))/$F36)))))))</f>
        <v>0</v>
      </c>
      <c r="AM36" s="199">
        <f ca="1">IF('2.1 Kraftwerk allgemein'!$F$15&lt;'1.1 Allgemein'!$I$22,
IF(OR(ISNUMBER($D36)=FALSE,$F36=""),"",
IF(AND('2.5 CAPEX'!$L39&lt;&gt;"x",'2.5 CAPEX'!$M39&lt;&gt;"x"),0,
IF($F36=0,0,
IF(AM$4&lt;'2.1 Kraftwerk allgemein'!$F$16,0,
IF(AM$4='2.1 Kraftwerk allgemein'!$F$16,'2.5 CAPEX'!$J39/$F36,
IF(AM$4&lt;'2.1 Kraftwerk allgemein'!$F$16+$F36,
('2.5 CAPEX'!$J39+SUM(OFFSET('2.5 CAPEX'!AR39,0,-MIN(MAX($F36-1-('2.1 Kraftwerk allgemein'!$F$16-'2.1 Kraftwerk allgemein'!$F$15+1),0),COLUMN(AD36)-1-('2.1 Kraftwerk allgemein'!$F$16-'2.1 Kraftwerk allgemein'!$F$15+1)),1,MIN(MAX($F36-('2.1 Kraftwerk allgemein'!$F$16-'2.1 Kraftwerk allgemein'!$F$15+1),1),COLUMN(AD36)-('2.1 Kraftwerk allgemein'!$F$16-'2.1 Kraftwerk allgemein'!$F$15+1)))))/$F36,
SUM(OFFSET('2.5 CAPEX'!AR39,0,-MIN($F36-1,COLUMN(AD36)-1),1,MIN($F36,COLUMN(AD36))))/$F36)))))),
IF(OR(ISNUMBER($D36)=FALSE,$F36=""),"",
IF(AND('2.5 CAPEX'!$L39&lt;&gt;"x",'2.5 CAPEX'!$M39&lt;&gt;"x"),0,
IF($F36=0,0,
IF(AM$4&lt;'2.1 Kraftwerk allgemein'!$F$16,0,
IF(AM$4='2.1 Kraftwerk allgemein'!$F$16,'2.5 CAPEX'!$J39/$F36,
IF(AM$4&lt;'2.1 Kraftwerk allgemein'!$F$16+$F36,
('2.5 CAPEX'!$J39+SUM(OFFSET('2.5 CAPEX'!AR39,0,-MIN(MAX($F36-1-('2.1 Kraftwerk allgemein'!$F$16-'1.1 Allgemein'!$I$22+1),0),COLUMN(AD36)-1-('2.1 Kraftwerk allgemein'!$F$16-'1.1 Allgemein'!$I$22+1)),1,MIN(MAX($F36-('2.1 Kraftwerk allgemein'!$F$16-'1.1 Allgemein'!$I$22+1),1),COLUMN(AD36)-('2.1 Kraftwerk allgemein'!$F$16-'1.1 Allgemein'!$I$22+1)))))/$F36,
SUM(OFFSET('2.5 CAPEX'!AR39,0,-MIN($F36-1,COLUMN(AD36)-1),1,MIN($F36,COLUMN(AD36))))/$F36)))))))</f>
        <v>0</v>
      </c>
      <c r="AN36" s="199">
        <f ca="1">IF('2.1 Kraftwerk allgemein'!$F$15&lt;'1.1 Allgemein'!$I$22,
IF(OR(ISNUMBER($D36)=FALSE,$F36=""),"",
IF(AND('2.5 CAPEX'!$L39&lt;&gt;"x",'2.5 CAPEX'!$M39&lt;&gt;"x"),0,
IF($F36=0,0,
IF(AN$4&lt;'2.1 Kraftwerk allgemein'!$F$16,0,
IF(AN$4='2.1 Kraftwerk allgemein'!$F$16,'2.5 CAPEX'!$J39/$F36,
IF(AN$4&lt;'2.1 Kraftwerk allgemein'!$F$16+$F36,
('2.5 CAPEX'!$J39+SUM(OFFSET('2.5 CAPEX'!AS39,0,-MIN(MAX($F36-1-('2.1 Kraftwerk allgemein'!$F$16-'2.1 Kraftwerk allgemein'!$F$15+1),0),COLUMN(AE36)-1-('2.1 Kraftwerk allgemein'!$F$16-'2.1 Kraftwerk allgemein'!$F$15+1)),1,MIN(MAX($F36-('2.1 Kraftwerk allgemein'!$F$16-'2.1 Kraftwerk allgemein'!$F$15+1),1),COLUMN(AE36)-('2.1 Kraftwerk allgemein'!$F$16-'2.1 Kraftwerk allgemein'!$F$15+1)))))/$F36,
SUM(OFFSET('2.5 CAPEX'!AS39,0,-MIN($F36-1,COLUMN(AE36)-1),1,MIN($F36,COLUMN(AE36))))/$F36)))))),
IF(OR(ISNUMBER($D36)=FALSE,$F36=""),"",
IF(AND('2.5 CAPEX'!$L39&lt;&gt;"x",'2.5 CAPEX'!$M39&lt;&gt;"x"),0,
IF($F36=0,0,
IF(AN$4&lt;'2.1 Kraftwerk allgemein'!$F$16,0,
IF(AN$4='2.1 Kraftwerk allgemein'!$F$16,'2.5 CAPEX'!$J39/$F36,
IF(AN$4&lt;'2.1 Kraftwerk allgemein'!$F$16+$F36,
('2.5 CAPEX'!$J39+SUM(OFFSET('2.5 CAPEX'!AS39,0,-MIN(MAX($F36-1-('2.1 Kraftwerk allgemein'!$F$16-'1.1 Allgemein'!$I$22+1),0),COLUMN(AE36)-1-('2.1 Kraftwerk allgemein'!$F$16-'1.1 Allgemein'!$I$22+1)),1,MIN(MAX($F36-('2.1 Kraftwerk allgemein'!$F$16-'1.1 Allgemein'!$I$22+1),1),COLUMN(AE36)-('2.1 Kraftwerk allgemein'!$F$16-'1.1 Allgemein'!$I$22+1)))))/$F36,
SUM(OFFSET('2.5 CAPEX'!AS39,0,-MIN($F36-1,COLUMN(AE36)-1),1,MIN($F36,COLUMN(AE36))))/$F36)))))))</f>
        <v>0</v>
      </c>
      <c r="AO36" s="199">
        <f ca="1">IF('2.1 Kraftwerk allgemein'!$F$15&lt;'1.1 Allgemein'!$I$22,
IF(OR(ISNUMBER($D36)=FALSE,$F36=""),"",
IF(AND('2.5 CAPEX'!$L39&lt;&gt;"x",'2.5 CAPEX'!$M39&lt;&gt;"x"),0,
IF($F36=0,0,
IF(AO$4&lt;'2.1 Kraftwerk allgemein'!$F$16,0,
IF(AO$4='2.1 Kraftwerk allgemein'!$F$16,'2.5 CAPEX'!$J39/$F36,
IF(AO$4&lt;'2.1 Kraftwerk allgemein'!$F$16+$F36,
('2.5 CAPEX'!$J39+SUM(OFFSET('2.5 CAPEX'!AT39,0,-MIN(MAX($F36-1-('2.1 Kraftwerk allgemein'!$F$16-'2.1 Kraftwerk allgemein'!$F$15+1),0),COLUMN(AF36)-1-('2.1 Kraftwerk allgemein'!$F$16-'2.1 Kraftwerk allgemein'!$F$15+1)),1,MIN(MAX($F36-('2.1 Kraftwerk allgemein'!$F$16-'2.1 Kraftwerk allgemein'!$F$15+1),1),COLUMN(AF36)-('2.1 Kraftwerk allgemein'!$F$16-'2.1 Kraftwerk allgemein'!$F$15+1)))))/$F36,
SUM(OFFSET('2.5 CAPEX'!AT39,0,-MIN($F36-1,COLUMN(AF36)-1),1,MIN($F36,COLUMN(AF36))))/$F36)))))),
IF(OR(ISNUMBER($D36)=FALSE,$F36=""),"",
IF(AND('2.5 CAPEX'!$L39&lt;&gt;"x",'2.5 CAPEX'!$M39&lt;&gt;"x"),0,
IF($F36=0,0,
IF(AO$4&lt;'2.1 Kraftwerk allgemein'!$F$16,0,
IF(AO$4='2.1 Kraftwerk allgemein'!$F$16,'2.5 CAPEX'!$J39/$F36,
IF(AO$4&lt;'2.1 Kraftwerk allgemein'!$F$16+$F36,
('2.5 CAPEX'!$J39+SUM(OFFSET('2.5 CAPEX'!AT39,0,-MIN(MAX($F36-1-('2.1 Kraftwerk allgemein'!$F$16-'1.1 Allgemein'!$I$22+1),0),COLUMN(AF36)-1-('2.1 Kraftwerk allgemein'!$F$16-'1.1 Allgemein'!$I$22+1)),1,MIN(MAX($F36-('2.1 Kraftwerk allgemein'!$F$16-'1.1 Allgemein'!$I$22+1),1),COLUMN(AF36)-('2.1 Kraftwerk allgemein'!$F$16-'1.1 Allgemein'!$I$22+1)))))/$F36,
SUM(OFFSET('2.5 CAPEX'!AT39,0,-MIN($F36-1,COLUMN(AF36)-1),1,MIN($F36,COLUMN(AF36))))/$F36)))))))</f>
        <v>0</v>
      </c>
      <c r="AP36" s="199">
        <f ca="1">IF('2.1 Kraftwerk allgemein'!$F$15&lt;'1.1 Allgemein'!$I$22,
IF(OR(ISNUMBER($D36)=FALSE,$F36=""),"",
IF(AND('2.5 CAPEX'!$L39&lt;&gt;"x",'2.5 CAPEX'!$M39&lt;&gt;"x"),0,
IF($F36=0,0,
IF(AP$4&lt;'2.1 Kraftwerk allgemein'!$F$16,0,
IF(AP$4='2.1 Kraftwerk allgemein'!$F$16,'2.5 CAPEX'!$J39/$F36,
IF(AP$4&lt;'2.1 Kraftwerk allgemein'!$F$16+$F36,
('2.5 CAPEX'!$J39+SUM(OFFSET('2.5 CAPEX'!AU39,0,-MIN(MAX($F36-1-('2.1 Kraftwerk allgemein'!$F$16-'2.1 Kraftwerk allgemein'!$F$15+1),0),COLUMN(AG36)-1-('2.1 Kraftwerk allgemein'!$F$16-'2.1 Kraftwerk allgemein'!$F$15+1)),1,MIN(MAX($F36-('2.1 Kraftwerk allgemein'!$F$16-'2.1 Kraftwerk allgemein'!$F$15+1),1),COLUMN(AG36)-('2.1 Kraftwerk allgemein'!$F$16-'2.1 Kraftwerk allgemein'!$F$15+1)))))/$F36,
SUM(OFFSET('2.5 CAPEX'!AU39,0,-MIN($F36-1,COLUMN(AG36)-1),1,MIN($F36,COLUMN(AG36))))/$F36)))))),
IF(OR(ISNUMBER($D36)=FALSE,$F36=""),"",
IF(AND('2.5 CAPEX'!$L39&lt;&gt;"x",'2.5 CAPEX'!$M39&lt;&gt;"x"),0,
IF($F36=0,0,
IF(AP$4&lt;'2.1 Kraftwerk allgemein'!$F$16,0,
IF(AP$4='2.1 Kraftwerk allgemein'!$F$16,'2.5 CAPEX'!$J39/$F36,
IF(AP$4&lt;'2.1 Kraftwerk allgemein'!$F$16+$F36,
('2.5 CAPEX'!$J39+SUM(OFFSET('2.5 CAPEX'!AU39,0,-MIN(MAX($F36-1-('2.1 Kraftwerk allgemein'!$F$16-'1.1 Allgemein'!$I$22+1),0),COLUMN(AG36)-1-('2.1 Kraftwerk allgemein'!$F$16-'1.1 Allgemein'!$I$22+1)),1,MIN(MAX($F36-('2.1 Kraftwerk allgemein'!$F$16-'1.1 Allgemein'!$I$22+1),1),COLUMN(AG36)-('2.1 Kraftwerk allgemein'!$F$16-'1.1 Allgemein'!$I$22+1)))))/$F36,
SUM(OFFSET('2.5 CAPEX'!AU39,0,-MIN($F36-1,COLUMN(AG36)-1),1,MIN($F36,COLUMN(AG36))))/$F36)))))))</f>
        <v>0</v>
      </c>
      <c r="AQ36" s="199">
        <f ca="1">IF('2.1 Kraftwerk allgemein'!$F$15&lt;'1.1 Allgemein'!$I$22,
IF(OR(ISNUMBER($D36)=FALSE,$F36=""),"",
IF(AND('2.5 CAPEX'!$L39&lt;&gt;"x",'2.5 CAPEX'!$M39&lt;&gt;"x"),0,
IF($F36=0,0,
IF(AQ$4&lt;'2.1 Kraftwerk allgemein'!$F$16,0,
IF(AQ$4='2.1 Kraftwerk allgemein'!$F$16,'2.5 CAPEX'!$J39/$F36,
IF(AQ$4&lt;'2.1 Kraftwerk allgemein'!$F$16+$F36,
('2.5 CAPEX'!$J39+SUM(OFFSET('2.5 CAPEX'!AV39,0,-MIN(MAX($F36-1-('2.1 Kraftwerk allgemein'!$F$16-'2.1 Kraftwerk allgemein'!$F$15+1),0),COLUMN(AH36)-1-('2.1 Kraftwerk allgemein'!$F$16-'2.1 Kraftwerk allgemein'!$F$15+1)),1,MIN(MAX($F36-('2.1 Kraftwerk allgemein'!$F$16-'2.1 Kraftwerk allgemein'!$F$15+1),1),COLUMN(AH36)-('2.1 Kraftwerk allgemein'!$F$16-'2.1 Kraftwerk allgemein'!$F$15+1)))))/$F36,
SUM(OFFSET('2.5 CAPEX'!AV39,0,-MIN($F36-1,COLUMN(AH36)-1),1,MIN($F36,COLUMN(AH36))))/$F36)))))),
IF(OR(ISNUMBER($D36)=FALSE,$F36=""),"",
IF(AND('2.5 CAPEX'!$L39&lt;&gt;"x",'2.5 CAPEX'!$M39&lt;&gt;"x"),0,
IF($F36=0,0,
IF(AQ$4&lt;'2.1 Kraftwerk allgemein'!$F$16,0,
IF(AQ$4='2.1 Kraftwerk allgemein'!$F$16,'2.5 CAPEX'!$J39/$F36,
IF(AQ$4&lt;'2.1 Kraftwerk allgemein'!$F$16+$F36,
('2.5 CAPEX'!$J39+SUM(OFFSET('2.5 CAPEX'!AV39,0,-MIN(MAX($F36-1-('2.1 Kraftwerk allgemein'!$F$16-'1.1 Allgemein'!$I$22+1),0),COLUMN(AH36)-1-('2.1 Kraftwerk allgemein'!$F$16-'1.1 Allgemein'!$I$22+1)),1,MIN(MAX($F36-('2.1 Kraftwerk allgemein'!$F$16-'1.1 Allgemein'!$I$22+1),1),COLUMN(AH36)-('2.1 Kraftwerk allgemein'!$F$16-'1.1 Allgemein'!$I$22+1)))))/$F36,
SUM(OFFSET('2.5 CAPEX'!AV39,0,-MIN($F36-1,COLUMN(AH36)-1),1,MIN($F36,COLUMN(AH36))))/$F36)))))))</f>
        <v>0</v>
      </c>
      <c r="AR36" s="199">
        <f ca="1">IF('2.1 Kraftwerk allgemein'!$F$15&lt;'1.1 Allgemein'!$I$22,
IF(OR(ISNUMBER($D36)=FALSE,$F36=""),"",
IF(AND('2.5 CAPEX'!$L39&lt;&gt;"x",'2.5 CAPEX'!$M39&lt;&gt;"x"),0,
IF($F36=0,0,
IF(AR$4&lt;'2.1 Kraftwerk allgemein'!$F$16,0,
IF(AR$4='2.1 Kraftwerk allgemein'!$F$16,'2.5 CAPEX'!$J39/$F36,
IF(AR$4&lt;'2.1 Kraftwerk allgemein'!$F$16+$F36,
('2.5 CAPEX'!$J39+SUM(OFFSET('2.5 CAPEX'!AW39,0,-MIN(MAX($F36-1-('2.1 Kraftwerk allgemein'!$F$16-'2.1 Kraftwerk allgemein'!$F$15+1),0),COLUMN(AI36)-1-('2.1 Kraftwerk allgemein'!$F$16-'2.1 Kraftwerk allgemein'!$F$15+1)),1,MIN(MAX($F36-('2.1 Kraftwerk allgemein'!$F$16-'2.1 Kraftwerk allgemein'!$F$15+1),1),COLUMN(AI36)-('2.1 Kraftwerk allgemein'!$F$16-'2.1 Kraftwerk allgemein'!$F$15+1)))))/$F36,
SUM(OFFSET('2.5 CAPEX'!AW39,0,-MIN($F36-1,COLUMN(AI36)-1),1,MIN($F36,COLUMN(AI36))))/$F36)))))),
IF(OR(ISNUMBER($D36)=FALSE,$F36=""),"",
IF(AND('2.5 CAPEX'!$L39&lt;&gt;"x",'2.5 CAPEX'!$M39&lt;&gt;"x"),0,
IF($F36=0,0,
IF(AR$4&lt;'2.1 Kraftwerk allgemein'!$F$16,0,
IF(AR$4='2.1 Kraftwerk allgemein'!$F$16,'2.5 CAPEX'!$J39/$F36,
IF(AR$4&lt;'2.1 Kraftwerk allgemein'!$F$16+$F36,
('2.5 CAPEX'!$J39+SUM(OFFSET('2.5 CAPEX'!AW39,0,-MIN(MAX($F36-1-('2.1 Kraftwerk allgemein'!$F$16-'1.1 Allgemein'!$I$22+1),0),COLUMN(AI36)-1-('2.1 Kraftwerk allgemein'!$F$16-'1.1 Allgemein'!$I$22+1)),1,MIN(MAX($F36-('2.1 Kraftwerk allgemein'!$F$16-'1.1 Allgemein'!$I$22+1),1),COLUMN(AI36)-('2.1 Kraftwerk allgemein'!$F$16-'1.1 Allgemein'!$I$22+1)))))/$F36,
SUM(OFFSET('2.5 CAPEX'!AW39,0,-MIN($F36-1,COLUMN(AI36)-1),1,MIN($F36,COLUMN(AI36))))/$F36)))))))</f>
        <v>0</v>
      </c>
      <c r="AS36" s="199">
        <f ca="1">IF('2.1 Kraftwerk allgemein'!$F$15&lt;'1.1 Allgemein'!$I$22,
IF(OR(ISNUMBER($D36)=FALSE,$F36=""),"",
IF(AND('2.5 CAPEX'!$L39&lt;&gt;"x",'2.5 CAPEX'!$M39&lt;&gt;"x"),0,
IF($F36=0,0,
IF(AS$4&lt;'2.1 Kraftwerk allgemein'!$F$16,0,
IF(AS$4='2.1 Kraftwerk allgemein'!$F$16,'2.5 CAPEX'!$J39/$F36,
IF(AS$4&lt;'2.1 Kraftwerk allgemein'!$F$16+$F36,
('2.5 CAPEX'!$J39+SUM(OFFSET('2.5 CAPEX'!AX39,0,-MIN(MAX($F36-1-('2.1 Kraftwerk allgemein'!$F$16-'2.1 Kraftwerk allgemein'!$F$15+1),0),COLUMN(AJ36)-1-('2.1 Kraftwerk allgemein'!$F$16-'2.1 Kraftwerk allgemein'!$F$15+1)),1,MIN(MAX($F36-('2.1 Kraftwerk allgemein'!$F$16-'2.1 Kraftwerk allgemein'!$F$15+1),1),COLUMN(AJ36)-('2.1 Kraftwerk allgemein'!$F$16-'2.1 Kraftwerk allgemein'!$F$15+1)))))/$F36,
SUM(OFFSET('2.5 CAPEX'!AX39,0,-MIN($F36-1,COLUMN(AJ36)-1),1,MIN($F36,COLUMN(AJ36))))/$F36)))))),
IF(OR(ISNUMBER($D36)=FALSE,$F36=""),"",
IF(AND('2.5 CAPEX'!$L39&lt;&gt;"x",'2.5 CAPEX'!$M39&lt;&gt;"x"),0,
IF($F36=0,0,
IF(AS$4&lt;'2.1 Kraftwerk allgemein'!$F$16,0,
IF(AS$4='2.1 Kraftwerk allgemein'!$F$16,'2.5 CAPEX'!$J39/$F36,
IF(AS$4&lt;'2.1 Kraftwerk allgemein'!$F$16+$F36,
('2.5 CAPEX'!$J39+SUM(OFFSET('2.5 CAPEX'!AX39,0,-MIN(MAX($F36-1-('2.1 Kraftwerk allgemein'!$F$16-'1.1 Allgemein'!$I$22+1),0),COLUMN(AJ36)-1-('2.1 Kraftwerk allgemein'!$F$16-'1.1 Allgemein'!$I$22+1)),1,MIN(MAX($F36-('2.1 Kraftwerk allgemein'!$F$16-'1.1 Allgemein'!$I$22+1),1),COLUMN(AJ36)-('2.1 Kraftwerk allgemein'!$F$16-'1.1 Allgemein'!$I$22+1)))))/$F36,
SUM(OFFSET('2.5 CAPEX'!AX39,0,-MIN($F36-1,COLUMN(AJ36)-1),1,MIN($F36,COLUMN(AJ36))))/$F36)))))))</f>
        <v>0</v>
      </c>
      <c r="AT36" s="199">
        <f ca="1">IF('2.1 Kraftwerk allgemein'!$F$15&lt;'1.1 Allgemein'!$I$22,
IF(OR(ISNUMBER($D36)=FALSE,$F36=""),"",
IF(AND('2.5 CAPEX'!$L39&lt;&gt;"x",'2.5 CAPEX'!$M39&lt;&gt;"x"),0,
IF($F36=0,0,
IF(AT$4&lt;'2.1 Kraftwerk allgemein'!$F$16,0,
IF(AT$4='2.1 Kraftwerk allgemein'!$F$16,'2.5 CAPEX'!$J39/$F36,
IF(AT$4&lt;'2.1 Kraftwerk allgemein'!$F$16+$F36,
('2.5 CAPEX'!$J39+SUM(OFFSET('2.5 CAPEX'!AY39,0,-MIN(MAX($F36-1-('2.1 Kraftwerk allgemein'!$F$16-'2.1 Kraftwerk allgemein'!$F$15+1),0),COLUMN(AK36)-1-('2.1 Kraftwerk allgemein'!$F$16-'2.1 Kraftwerk allgemein'!$F$15+1)),1,MIN(MAX($F36-('2.1 Kraftwerk allgemein'!$F$16-'2.1 Kraftwerk allgemein'!$F$15+1),1),COLUMN(AK36)-('2.1 Kraftwerk allgemein'!$F$16-'2.1 Kraftwerk allgemein'!$F$15+1)))))/$F36,
SUM(OFFSET('2.5 CAPEX'!AY39,0,-MIN($F36-1,COLUMN(AK36)-1),1,MIN($F36,COLUMN(AK36))))/$F36)))))),
IF(OR(ISNUMBER($D36)=FALSE,$F36=""),"",
IF(AND('2.5 CAPEX'!$L39&lt;&gt;"x",'2.5 CAPEX'!$M39&lt;&gt;"x"),0,
IF($F36=0,0,
IF(AT$4&lt;'2.1 Kraftwerk allgemein'!$F$16,0,
IF(AT$4='2.1 Kraftwerk allgemein'!$F$16,'2.5 CAPEX'!$J39/$F36,
IF(AT$4&lt;'2.1 Kraftwerk allgemein'!$F$16+$F36,
('2.5 CAPEX'!$J39+SUM(OFFSET('2.5 CAPEX'!AY39,0,-MIN(MAX($F36-1-('2.1 Kraftwerk allgemein'!$F$16-'1.1 Allgemein'!$I$22+1),0),COLUMN(AK36)-1-('2.1 Kraftwerk allgemein'!$F$16-'1.1 Allgemein'!$I$22+1)),1,MIN(MAX($F36-('2.1 Kraftwerk allgemein'!$F$16-'1.1 Allgemein'!$I$22+1),1),COLUMN(AK36)-('2.1 Kraftwerk allgemein'!$F$16-'1.1 Allgemein'!$I$22+1)))))/$F36,
SUM(OFFSET('2.5 CAPEX'!AY39,0,-MIN($F36-1,COLUMN(AK36)-1),1,MIN($F36,COLUMN(AK36))))/$F36)))))))</f>
        <v>0</v>
      </c>
      <c r="AU36" s="199">
        <f ca="1">IF('2.1 Kraftwerk allgemein'!$F$15&lt;'1.1 Allgemein'!$I$22,
IF(OR(ISNUMBER($D36)=FALSE,$F36=""),"",
IF(AND('2.5 CAPEX'!$L39&lt;&gt;"x",'2.5 CAPEX'!$M39&lt;&gt;"x"),0,
IF($F36=0,0,
IF(AU$4&lt;'2.1 Kraftwerk allgemein'!$F$16,0,
IF(AU$4='2.1 Kraftwerk allgemein'!$F$16,'2.5 CAPEX'!$J39/$F36,
IF(AU$4&lt;'2.1 Kraftwerk allgemein'!$F$16+$F36,
('2.5 CAPEX'!$J39+SUM(OFFSET('2.5 CAPEX'!AZ39,0,-MIN(MAX($F36-1-('2.1 Kraftwerk allgemein'!$F$16-'2.1 Kraftwerk allgemein'!$F$15+1),0),COLUMN(AL36)-1-('2.1 Kraftwerk allgemein'!$F$16-'2.1 Kraftwerk allgemein'!$F$15+1)),1,MIN(MAX($F36-('2.1 Kraftwerk allgemein'!$F$16-'2.1 Kraftwerk allgemein'!$F$15+1),1),COLUMN(AL36)-('2.1 Kraftwerk allgemein'!$F$16-'2.1 Kraftwerk allgemein'!$F$15+1)))))/$F36,
SUM(OFFSET('2.5 CAPEX'!AZ39,0,-MIN($F36-1,COLUMN(AL36)-1),1,MIN($F36,COLUMN(AL36))))/$F36)))))),
IF(OR(ISNUMBER($D36)=FALSE,$F36=""),"",
IF(AND('2.5 CAPEX'!$L39&lt;&gt;"x",'2.5 CAPEX'!$M39&lt;&gt;"x"),0,
IF($F36=0,0,
IF(AU$4&lt;'2.1 Kraftwerk allgemein'!$F$16,0,
IF(AU$4='2.1 Kraftwerk allgemein'!$F$16,'2.5 CAPEX'!$J39/$F36,
IF(AU$4&lt;'2.1 Kraftwerk allgemein'!$F$16+$F36,
('2.5 CAPEX'!$J39+SUM(OFFSET('2.5 CAPEX'!AZ39,0,-MIN(MAX($F36-1-('2.1 Kraftwerk allgemein'!$F$16-'1.1 Allgemein'!$I$22+1),0),COLUMN(AL36)-1-('2.1 Kraftwerk allgemein'!$F$16-'1.1 Allgemein'!$I$22+1)),1,MIN(MAX($F36-('2.1 Kraftwerk allgemein'!$F$16-'1.1 Allgemein'!$I$22+1),1),COLUMN(AL36)-('2.1 Kraftwerk allgemein'!$F$16-'1.1 Allgemein'!$I$22+1)))))/$F36,
SUM(OFFSET('2.5 CAPEX'!AZ39,0,-MIN($F36-1,COLUMN(AL36)-1),1,MIN($F36,COLUMN(AL36))))/$F36)))))))</f>
        <v>0</v>
      </c>
      <c r="AV36" s="199">
        <f ca="1">IF('2.1 Kraftwerk allgemein'!$F$15&lt;'1.1 Allgemein'!$I$22,
IF(OR(ISNUMBER($D36)=FALSE,$F36=""),"",
IF(AND('2.5 CAPEX'!$L39&lt;&gt;"x",'2.5 CAPEX'!$M39&lt;&gt;"x"),0,
IF($F36=0,0,
IF(AV$4&lt;'2.1 Kraftwerk allgemein'!$F$16,0,
IF(AV$4='2.1 Kraftwerk allgemein'!$F$16,'2.5 CAPEX'!$J39/$F36,
IF(AV$4&lt;'2.1 Kraftwerk allgemein'!$F$16+$F36,
('2.5 CAPEX'!$J39+SUM(OFFSET('2.5 CAPEX'!BA39,0,-MIN(MAX($F36-1-('2.1 Kraftwerk allgemein'!$F$16-'2.1 Kraftwerk allgemein'!$F$15+1),0),COLUMN(AM36)-1-('2.1 Kraftwerk allgemein'!$F$16-'2.1 Kraftwerk allgemein'!$F$15+1)),1,MIN(MAX($F36-('2.1 Kraftwerk allgemein'!$F$16-'2.1 Kraftwerk allgemein'!$F$15+1),1),COLUMN(AM36)-('2.1 Kraftwerk allgemein'!$F$16-'2.1 Kraftwerk allgemein'!$F$15+1)))))/$F36,
SUM(OFFSET('2.5 CAPEX'!BA39,0,-MIN($F36-1,COLUMN(AM36)-1),1,MIN($F36,COLUMN(AM36))))/$F36)))))),
IF(OR(ISNUMBER($D36)=FALSE,$F36=""),"",
IF(AND('2.5 CAPEX'!$L39&lt;&gt;"x",'2.5 CAPEX'!$M39&lt;&gt;"x"),0,
IF($F36=0,0,
IF(AV$4&lt;'2.1 Kraftwerk allgemein'!$F$16,0,
IF(AV$4='2.1 Kraftwerk allgemein'!$F$16,'2.5 CAPEX'!$J39/$F36,
IF(AV$4&lt;'2.1 Kraftwerk allgemein'!$F$16+$F36,
('2.5 CAPEX'!$J39+SUM(OFFSET('2.5 CAPEX'!BA39,0,-MIN(MAX($F36-1-('2.1 Kraftwerk allgemein'!$F$16-'1.1 Allgemein'!$I$22+1),0),COLUMN(AM36)-1-('2.1 Kraftwerk allgemein'!$F$16-'1.1 Allgemein'!$I$22+1)),1,MIN(MAX($F36-('2.1 Kraftwerk allgemein'!$F$16-'1.1 Allgemein'!$I$22+1),1),COLUMN(AM36)-('2.1 Kraftwerk allgemein'!$F$16-'1.1 Allgemein'!$I$22+1)))))/$F36,
SUM(OFFSET('2.5 CAPEX'!BA39,0,-MIN($F36-1,COLUMN(AM36)-1),1,MIN($F36,COLUMN(AM36))))/$F36)))))))</f>
        <v>0</v>
      </c>
      <c r="AW36" s="199">
        <f ca="1">IF('2.1 Kraftwerk allgemein'!$F$15&lt;'1.1 Allgemein'!$I$22,
IF(OR(ISNUMBER($D36)=FALSE,$F36=""),"",
IF(AND('2.5 CAPEX'!$L39&lt;&gt;"x",'2.5 CAPEX'!$M39&lt;&gt;"x"),0,
IF($F36=0,0,
IF(AW$4&lt;'2.1 Kraftwerk allgemein'!$F$16,0,
IF(AW$4='2.1 Kraftwerk allgemein'!$F$16,'2.5 CAPEX'!$J39/$F36,
IF(AW$4&lt;'2.1 Kraftwerk allgemein'!$F$16+$F36,
('2.5 CAPEX'!$J39+SUM(OFFSET('2.5 CAPEX'!BB39,0,-MIN(MAX($F36-1-('2.1 Kraftwerk allgemein'!$F$16-'2.1 Kraftwerk allgemein'!$F$15+1),0),COLUMN(AN36)-1-('2.1 Kraftwerk allgemein'!$F$16-'2.1 Kraftwerk allgemein'!$F$15+1)),1,MIN(MAX($F36-('2.1 Kraftwerk allgemein'!$F$16-'2.1 Kraftwerk allgemein'!$F$15+1),1),COLUMN(AN36)-('2.1 Kraftwerk allgemein'!$F$16-'2.1 Kraftwerk allgemein'!$F$15+1)))))/$F36,
SUM(OFFSET('2.5 CAPEX'!BB39,0,-MIN($F36-1,COLUMN(AN36)-1),1,MIN($F36,COLUMN(AN36))))/$F36)))))),
IF(OR(ISNUMBER($D36)=FALSE,$F36=""),"",
IF(AND('2.5 CAPEX'!$L39&lt;&gt;"x",'2.5 CAPEX'!$M39&lt;&gt;"x"),0,
IF($F36=0,0,
IF(AW$4&lt;'2.1 Kraftwerk allgemein'!$F$16,0,
IF(AW$4='2.1 Kraftwerk allgemein'!$F$16,'2.5 CAPEX'!$J39/$F36,
IF(AW$4&lt;'2.1 Kraftwerk allgemein'!$F$16+$F36,
('2.5 CAPEX'!$J39+SUM(OFFSET('2.5 CAPEX'!BB39,0,-MIN(MAX($F36-1-('2.1 Kraftwerk allgemein'!$F$16-'1.1 Allgemein'!$I$22+1),0),COLUMN(AN36)-1-('2.1 Kraftwerk allgemein'!$F$16-'1.1 Allgemein'!$I$22+1)),1,MIN(MAX($F36-('2.1 Kraftwerk allgemein'!$F$16-'1.1 Allgemein'!$I$22+1),1),COLUMN(AN36)-('2.1 Kraftwerk allgemein'!$F$16-'1.1 Allgemein'!$I$22+1)))))/$F36,
SUM(OFFSET('2.5 CAPEX'!BB39,0,-MIN($F36-1,COLUMN(AN36)-1),1,MIN($F36,COLUMN(AN36))))/$F36)))))))</f>
        <v>0</v>
      </c>
      <c r="AX36" s="199">
        <f ca="1">IF('2.1 Kraftwerk allgemein'!$F$15&lt;'1.1 Allgemein'!$I$22,
IF(OR(ISNUMBER($D36)=FALSE,$F36=""),"",
IF(AND('2.5 CAPEX'!$L39&lt;&gt;"x",'2.5 CAPEX'!$M39&lt;&gt;"x"),0,
IF($F36=0,0,
IF(AX$4&lt;'2.1 Kraftwerk allgemein'!$F$16,0,
IF(AX$4='2.1 Kraftwerk allgemein'!$F$16,'2.5 CAPEX'!$J39/$F36,
IF(AX$4&lt;'2.1 Kraftwerk allgemein'!$F$16+$F36,
('2.5 CAPEX'!$J39+SUM(OFFSET('2.5 CAPEX'!BC39,0,-MIN(MAX($F36-1-('2.1 Kraftwerk allgemein'!$F$16-'2.1 Kraftwerk allgemein'!$F$15+1),0),COLUMN(AO36)-1-('2.1 Kraftwerk allgemein'!$F$16-'2.1 Kraftwerk allgemein'!$F$15+1)),1,MIN(MAX($F36-('2.1 Kraftwerk allgemein'!$F$16-'2.1 Kraftwerk allgemein'!$F$15+1),1),COLUMN(AO36)-('2.1 Kraftwerk allgemein'!$F$16-'2.1 Kraftwerk allgemein'!$F$15+1)))))/$F36,
SUM(OFFSET('2.5 CAPEX'!BC39,0,-MIN($F36-1,COLUMN(AO36)-1),1,MIN($F36,COLUMN(AO36))))/$F36)))))),
IF(OR(ISNUMBER($D36)=FALSE,$F36=""),"",
IF(AND('2.5 CAPEX'!$L39&lt;&gt;"x",'2.5 CAPEX'!$M39&lt;&gt;"x"),0,
IF($F36=0,0,
IF(AX$4&lt;'2.1 Kraftwerk allgemein'!$F$16,0,
IF(AX$4='2.1 Kraftwerk allgemein'!$F$16,'2.5 CAPEX'!$J39/$F36,
IF(AX$4&lt;'2.1 Kraftwerk allgemein'!$F$16+$F36,
('2.5 CAPEX'!$J39+SUM(OFFSET('2.5 CAPEX'!BC39,0,-MIN(MAX($F36-1-('2.1 Kraftwerk allgemein'!$F$16-'1.1 Allgemein'!$I$22+1),0),COLUMN(AO36)-1-('2.1 Kraftwerk allgemein'!$F$16-'1.1 Allgemein'!$I$22+1)),1,MIN(MAX($F36-('2.1 Kraftwerk allgemein'!$F$16-'1.1 Allgemein'!$I$22+1),1),COLUMN(AO36)-('2.1 Kraftwerk allgemein'!$F$16-'1.1 Allgemein'!$I$22+1)))))/$F36,
SUM(OFFSET('2.5 CAPEX'!BC39,0,-MIN($F36-1,COLUMN(AO36)-1),1,MIN($F36,COLUMN(AO36))))/$F36)))))))</f>
        <v>0</v>
      </c>
      <c r="AY36" s="199">
        <f ca="1">IF('2.1 Kraftwerk allgemein'!$F$15&lt;'1.1 Allgemein'!$I$22,
IF(OR(ISNUMBER($D36)=FALSE,$F36=""),"",
IF(AND('2.5 CAPEX'!$L39&lt;&gt;"x",'2.5 CAPEX'!$M39&lt;&gt;"x"),0,
IF($F36=0,0,
IF(AY$4&lt;'2.1 Kraftwerk allgemein'!$F$16,0,
IF(AY$4='2.1 Kraftwerk allgemein'!$F$16,'2.5 CAPEX'!$J39/$F36,
IF(AY$4&lt;'2.1 Kraftwerk allgemein'!$F$16+$F36,
('2.5 CAPEX'!$J39+SUM(OFFSET('2.5 CAPEX'!BD39,0,-MIN(MAX($F36-1-('2.1 Kraftwerk allgemein'!$F$16-'2.1 Kraftwerk allgemein'!$F$15+1),0),COLUMN(AP36)-1-('2.1 Kraftwerk allgemein'!$F$16-'2.1 Kraftwerk allgemein'!$F$15+1)),1,MIN(MAX($F36-('2.1 Kraftwerk allgemein'!$F$16-'2.1 Kraftwerk allgemein'!$F$15+1),1),COLUMN(AP36)-('2.1 Kraftwerk allgemein'!$F$16-'2.1 Kraftwerk allgemein'!$F$15+1)))))/$F36,
SUM(OFFSET('2.5 CAPEX'!BD39,0,-MIN($F36-1,COLUMN(AP36)-1),1,MIN($F36,COLUMN(AP36))))/$F36)))))),
IF(OR(ISNUMBER($D36)=FALSE,$F36=""),"",
IF(AND('2.5 CAPEX'!$L39&lt;&gt;"x",'2.5 CAPEX'!$M39&lt;&gt;"x"),0,
IF($F36=0,0,
IF(AY$4&lt;'2.1 Kraftwerk allgemein'!$F$16,0,
IF(AY$4='2.1 Kraftwerk allgemein'!$F$16,'2.5 CAPEX'!$J39/$F36,
IF(AY$4&lt;'2.1 Kraftwerk allgemein'!$F$16+$F36,
('2.5 CAPEX'!$J39+SUM(OFFSET('2.5 CAPEX'!BD39,0,-MIN(MAX($F36-1-('2.1 Kraftwerk allgemein'!$F$16-'1.1 Allgemein'!$I$22+1),0),COLUMN(AP36)-1-('2.1 Kraftwerk allgemein'!$F$16-'1.1 Allgemein'!$I$22+1)),1,MIN(MAX($F36-('2.1 Kraftwerk allgemein'!$F$16-'1.1 Allgemein'!$I$22+1),1),COLUMN(AP36)-('2.1 Kraftwerk allgemein'!$F$16-'1.1 Allgemein'!$I$22+1)))))/$F36,
SUM(OFFSET('2.5 CAPEX'!BD39,0,-MIN($F36-1,COLUMN(AP36)-1),1,MIN($F36,COLUMN(AP36))))/$F36)))))))</f>
        <v>0</v>
      </c>
      <c r="AZ36" s="199">
        <f ca="1">IF('2.1 Kraftwerk allgemein'!$F$15&lt;'1.1 Allgemein'!$I$22,
IF(OR(ISNUMBER($D36)=FALSE,$F36=""),"",
IF(AND('2.5 CAPEX'!$L39&lt;&gt;"x",'2.5 CAPEX'!$M39&lt;&gt;"x"),0,
IF($F36=0,0,
IF(AZ$4&lt;'2.1 Kraftwerk allgemein'!$F$16,0,
IF(AZ$4='2.1 Kraftwerk allgemein'!$F$16,'2.5 CAPEX'!$J39/$F36,
IF(AZ$4&lt;'2.1 Kraftwerk allgemein'!$F$16+$F36,
('2.5 CAPEX'!$J39+SUM(OFFSET('2.5 CAPEX'!BE39,0,-MIN(MAX($F36-1-('2.1 Kraftwerk allgemein'!$F$16-'2.1 Kraftwerk allgemein'!$F$15+1),0),COLUMN(AQ36)-1-('2.1 Kraftwerk allgemein'!$F$16-'2.1 Kraftwerk allgemein'!$F$15+1)),1,MIN(MAX($F36-('2.1 Kraftwerk allgemein'!$F$16-'2.1 Kraftwerk allgemein'!$F$15+1),1),COLUMN(AQ36)-('2.1 Kraftwerk allgemein'!$F$16-'2.1 Kraftwerk allgemein'!$F$15+1)))))/$F36,
SUM(OFFSET('2.5 CAPEX'!BE39,0,-MIN($F36-1,COLUMN(AQ36)-1),1,MIN($F36,COLUMN(AQ36))))/$F36)))))),
IF(OR(ISNUMBER($D36)=FALSE,$F36=""),"",
IF(AND('2.5 CAPEX'!$L39&lt;&gt;"x",'2.5 CAPEX'!$M39&lt;&gt;"x"),0,
IF($F36=0,0,
IF(AZ$4&lt;'2.1 Kraftwerk allgemein'!$F$16,0,
IF(AZ$4='2.1 Kraftwerk allgemein'!$F$16,'2.5 CAPEX'!$J39/$F36,
IF(AZ$4&lt;'2.1 Kraftwerk allgemein'!$F$16+$F36,
('2.5 CAPEX'!$J39+SUM(OFFSET('2.5 CAPEX'!BE39,0,-MIN(MAX($F36-1-('2.1 Kraftwerk allgemein'!$F$16-'1.1 Allgemein'!$I$22+1),0),COLUMN(AQ36)-1-('2.1 Kraftwerk allgemein'!$F$16-'1.1 Allgemein'!$I$22+1)),1,MIN(MAX($F36-('2.1 Kraftwerk allgemein'!$F$16-'1.1 Allgemein'!$I$22+1),1),COLUMN(AQ36)-('2.1 Kraftwerk allgemein'!$F$16-'1.1 Allgemein'!$I$22+1)))))/$F36,
SUM(OFFSET('2.5 CAPEX'!BE39,0,-MIN($F36-1,COLUMN(AQ36)-1),1,MIN($F36,COLUMN(AQ36))))/$F36)))))))</f>
        <v>0</v>
      </c>
      <c r="BA36" s="199">
        <f ca="1">IF('2.1 Kraftwerk allgemein'!$F$15&lt;'1.1 Allgemein'!$I$22,
IF(OR(ISNUMBER($D36)=FALSE,$F36=""),"",
IF(AND('2.5 CAPEX'!$L39&lt;&gt;"x",'2.5 CAPEX'!$M39&lt;&gt;"x"),0,
IF($F36=0,0,
IF(BA$4&lt;'2.1 Kraftwerk allgemein'!$F$16,0,
IF(BA$4='2.1 Kraftwerk allgemein'!$F$16,'2.5 CAPEX'!$J39/$F36,
IF(BA$4&lt;'2.1 Kraftwerk allgemein'!$F$16+$F36,
('2.5 CAPEX'!$J39+SUM(OFFSET('2.5 CAPEX'!BF39,0,-MIN(MAX($F36-1-('2.1 Kraftwerk allgemein'!$F$16-'2.1 Kraftwerk allgemein'!$F$15+1),0),COLUMN(AR36)-1-('2.1 Kraftwerk allgemein'!$F$16-'2.1 Kraftwerk allgemein'!$F$15+1)),1,MIN(MAX($F36-('2.1 Kraftwerk allgemein'!$F$16-'2.1 Kraftwerk allgemein'!$F$15+1),1),COLUMN(AR36)-('2.1 Kraftwerk allgemein'!$F$16-'2.1 Kraftwerk allgemein'!$F$15+1)))))/$F36,
SUM(OFFSET('2.5 CAPEX'!BF39,0,-MIN($F36-1,COLUMN(AR36)-1),1,MIN($F36,COLUMN(AR36))))/$F36)))))),
IF(OR(ISNUMBER($D36)=FALSE,$F36=""),"",
IF(AND('2.5 CAPEX'!$L39&lt;&gt;"x",'2.5 CAPEX'!$M39&lt;&gt;"x"),0,
IF($F36=0,0,
IF(BA$4&lt;'2.1 Kraftwerk allgemein'!$F$16,0,
IF(BA$4='2.1 Kraftwerk allgemein'!$F$16,'2.5 CAPEX'!$J39/$F36,
IF(BA$4&lt;'2.1 Kraftwerk allgemein'!$F$16+$F36,
('2.5 CAPEX'!$J39+SUM(OFFSET('2.5 CAPEX'!BF39,0,-MIN(MAX($F36-1-('2.1 Kraftwerk allgemein'!$F$16-'1.1 Allgemein'!$I$22+1),0),COLUMN(AR36)-1-('2.1 Kraftwerk allgemein'!$F$16-'1.1 Allgemein'!$I$22+1)),1,MIN(MAX($F36-('2.1 Kraftwerk allgemein'!$F$16-'1.1 Allgemein'!$I$22+1),1),COLUMN(AR36)-('2.1 Kraftwerk allgemein'!$F$16-'1.1 Allgemein'!$I$22+1)))))/$F36,
SUM(OFFSET('2.5 CAPEX'!BF39,0,-MIN($F36-1,COLUMN(AR36)-1),1,MIN($F36,COLUMN(AR36))))/$F36)))))))</f>
        <v>0</v>
      </c>
      <c r="BB36" s="199">
        <f ca="1">IF('2.1 Kraftwerk allgemein'!$F$15&lt;'1.1 Allgemein'!$I$22,
IF(OR(ISNUMBER($D36)=FALSE,$F36=""),"",
IF(AND('2.5 CAPEX'!$L39&lt;&gt;"x",'2.5 CAPEX'!$M39&lt;&gt;"x"),0,
IF($F36=0,0,
IF(BB$4&lt;'2.1 Kraftwerk allgemein'!$F$16,0,
IF(BB$4='2.1 Kraftwerk allgemein'!$F$16,'2.5 CAPEX'!$J39/$F36,
IF(BB$4&lt;'2.1 Kraftwerk allgemein'!$F$16+$F36,
('2.5 CAPEX'!$J39+SUM(OFFSET('2.5 CAPEX'!BG39,0,-MIN(MAX($F36-1-('2.1 Kraftwerk allgemein'!$F$16-'2.1 Kraftwerk allgemein'!$F$15+1),0),COLUMN(AS36)-1-('2.1 Kraftwerk allgemein'!$F$16-'2.1 Kraftwerk allgemein'!$F$15+1)),1,MIN(MAX($F36-('2.1 Kraftwerk allgemein'!$F$16-'2.1 Kraftwerk allgemein'!$F$15+1),1),COLUMN(AS36)-('2.1 Kraftwerk allgemein'!$F$16-'2.1 Kraftwerk allgemein'!$F$15+1)))))/$F36,
SUM(OFFSET('2.5 CAPEX'!BG39,0,-MIN($F36-1,COLUMN(AS36)-1),1,MIN($F36,COLUMN(AS36))))/$F36)))))),
IF(OR(ISNUMBER($D36)=FALSE,$F36=""),"",
IF(AND('2.5 CAPEX'!$L39&lt;&gt;"x",'2.5 CAPEX'!$M39&lt;&gt;"x"),0,
IF($F36=0,0,
IF(BB$4&lt;'2.1 Kraftwerk allgemein'!$F$16,0,
IF(BB$4='2.1 Kraftwerk allgemein'!$F$16,'2.5 CAPEX'!$J39/$F36,
IF(BB$4&lt;'2.1 Kraftwerk allgemein'!$F$16+$F36,
('2.5 CAPEX'!$J39+SUM(OFFSET('2.5 CAPEX'!BG39,0,-MIN(MAX($F36-1-('2.1 Kraftwerk allgemein'!$F$16-'1.1 Allgemein'!$I$22+1),0),COLUMN(AS36)-1-('2.1 Kraftwerk allgemein'!$F$16-'1.1 Allgemein'!$I$22+1)),1,MIN(MAX($F36-('2.1 Kraftwerk allgemein'!$F$16-'1.1 Allgemein'!$I$22+1),1),COLUMN(AS36)-('2.1 Kraftwerk allgemein'!$F$16-'1.1 Allgemein'!$I$22+1)))))/$F36,
SUM(OFFSET('2.5 CAPEX'!BG39,0,-MIN($F36-1,COLUMN(AS36)-1),1,MIN($F36,COLUMN(AS36))))/$F36)))))))</f>
        <v>0</v>
      </c>
      <c r="BC36" s="199">
        <f ca="1">IF('2.1 Kraftwerk allgemein'!$F$15&lt;'1.1 Allgemein'!$I$22,
IF(OR(ISNUMBER($D36)=FALSE,$F36=""),"",
IF(AND('2.5 CAPEX'!$L39&lt;&gt;"x",'2.5 CAPEX'!$M39&lt;&gt;"x"),0,
IF($F36=0,0,
IF(BC$4&lt;'2.1 Kraftwerk allgemein'!$F$16,0,
IF(BC$4='2.1 Kraftwerk allgemein'!$F$16,'2.5 CAPEX'!$J39/$F36,
IF(BC$4&lt;'2.1 Kraftwerk allgemein'!$F$16+$F36,
('2.5 CAPEX'!$J39+SUM(OFFSET('2.5 CAPEX'!BH39,0,-MIN(MAX($F36-1-('2.1 Kraftwerk allgemein'!$F$16-'2.1 Kraftwerk allgemein'!$F$15+1),0),COLUMN(AT36)-1-('2.1 Kraftwerk allgemein'!$F$16-'2.1 Kraftwerk allgemein'!$F$15+1)),1,MIN(MAX($F36-('2.1 Kraftwerk allgemein'!$F$16-'2.1 Kraftwerk allgemein'!$F$15+1),1),COLUMN(AT36)-('2.1 Kraftwerk allgemein'!$F$16-'2.1 Kraftwerk allgemein'!$F$15+1)))))/$F36,
SUM(OFFSET('2.5 CAPEX'!BH39,0,-MIN($F36-1,COLUMN(AT36)-1),1,MIN($F36,COLUMN(AT36))))/$F36)))))),
IF(OR(ISNUMBER($D36)=FALSE,$F36=""),"",
IF(AND('2.5 CAPEX'!$L39&lt;&gt;"x",'2.5 CAPEX'!$M39&lt;&gt;"x"),0,
IF($F36=0,0,
IF(BC$4&lt;'2.1 Kraftwerk allgemein'!$F$16,0,
IF(BC$4='2.1 Kraftwerk allgemein'!$F$16,'2.5 CAPEX'!$J39/$F36,
IF(BC$4&lt;'2.1 Kraftwerk allgemein'!$F$16+$F36,
('2.5 CAPEX'!$J39+SUM(OFFSET('2.5 CAPEX'!BH39,0,-MIN(MAX($F36-1-('2.1 Kraftwerk allgemein'!$F$16-'1.1 Allgemein'!$I$22+1),0),COLUMN(AT36)-1-('2.1 Kraftwerk allgemein'!$F$16-'1.1 Allgemein'!$I$22+1)),1,MIN(MAX($F36-('2.1 Kraftwerk allgemein'!$F$16-'1.1 Allgemein'!$I$22+1),1),COLUMN(AT36)-('2.1 Kraftwerk allgemein'!$F$16-'1.1 Allgemein'!$I$22+1)))))/$F36,
SUM(OFFSET('2.5 CAPEX'!BH39,0,-MIN($F36-1,COLUMN(AT36)-1),1,MIN($F36,COLUMN(AT36))))/$F36)))))))</f>
        <v>0</v>
      </c>
      <c r="BD36" s="199">
        <f ca="1">IF('2.1 Kraftwerk allgemein'!$F$15&lt;'1.1 Allgemein'!$I$22,
IF(OR(ISNUMBER($D36)=FALSE,$F36=""),"",
IF(AND('2.5 CAPEX'!$L39&lt;&gt;"x",'2.5 CAPEX'!$M39&lt;&gt;"x"),0,
IF($F36=0,0,
IF(BD$4&lt;'2.1 Kraftwerk allgemein'!$F$16,0,
IF(BD$4='2.1 Kraftwerk allgemein'!$F$16,'2.5 CAPEX'!$J39/$F36,
IF(BD$4&lt;'2.1 Kraftwerk allgemein'!$F$16+$F36,
('2.5 CAPEX'!$J39+SUM(OFFSET('2.5 CAPEX'!BI39,0,-MIN(MAX($F36-1-('2.1 Kraftwerk allgemein'!$F$16-'2.1 Kraftwerk allgemein'!$F$15+1),0),COLUMN(AU36)-1-('2.1 Kraftwerk allgemein'!$F$16-'2.1 Kraftwerk allgemein'!$F$15+1)),1,MIN(MAX($F36-('2.1 Kraftwerk allgemein'!$F$16-'2.1 Kraftwerk allgemein'!$F$15+1),1),COLUMN(AU36)-('2.1 Kraftwerk allgemein'!$F$16-'2.1 Kraftwerk allgemein'!$F$15+1)))))/$F36,
SUM(OFFSET('2.5 CAPEX'!BI39,0,-MIN($F36-1,COLUMN(AU36)-1),1,MIN($F36,COLUMN(AU36))))/$F36)))))),
IF(OR(ISNUMBER($D36)=FALSE,$F36=""),"",
IF(AND('2.5 CAPEX'!$L39&lt;&gt;"x",'2.5 CAPEX'!$M39&lt;&gt;"x"),0,
IF($F36=0,0,
IF(BD$4&lt;'2.1 Kraftwerk allgemein'!$F$16,0,
IF(BD$4='2.1 Kraftwerk allgemein'!$F$16,'2.5 CAPEX'!$J39/$F36,
IF(BD$4&lt;'2.1 Kraftwerk allgemein'!$F$16+$F36,
('2.5 CAPEX'!$J39+SUM(OFFSET('2.5 CAPEX'!BI39,0,-MIN(MAX($F36-1-('2.1 Kraftwerk allgemein'!$F$16-'1.1 Allgemein'!$I$22+1),0),COLUMN(AU36)-1-('2.1 Kraftwerk allgemein'!$F$16-'1.1 Allgemein'!$I$22+1)),1,MIN(MAX($F36-('2.1 Kraftwerk allgemein'!$F$16-'1.1 Allgemein'!$I$22+1),1),COLUMN(AU36)-('2.1 Kraftwerk allgemein'!$F$16-'1.1 Allgemein'!$I$22+1)))))/$F36,
SUM(OFFSET('2.5 CAPEX'!BI39,0,-MIN($F36-1,COLUMN(AU36)-1),1,MIN($F36,COLUMN(AU36))))/$F36)))))))</f>
        <v>0</v>
      </c>
      <c r="BE36" s="199">
        <f ca="1">IF('2.1 Kraftwerk allgemein'!$F$15&lt;'1.1 Allgemein'!$I$22,
IF(OR(ISNUMBER($D36)=FALSE,$F36=""),"",
IF(AND('2.5 CAPEX'!$L39&lt;&gt;"x",'2.5 CAPEX'!$M39&lt;&gt;"x"),0,
IF($F36=0,0,
IF(BE$4&lt;'2.1 Kraftwerk allgemein'!$F$16,0,
IF(BE$4='2.1 Kraftwerk allgemein'!$F$16,'2.5 CAPEX'!$J39/$F36,
IF(BE$4&lt;'2.1 Kraftwerk allgemein'!$F$16+$F36,
('2.5 CAPEX'!$J39+SUM(OFFSET('2.5 CAPEX'!BJ39,0,-MIN(MAX($F36-1-('2.1 Kraftwerk allgemein'!$F$16-'2.1 Kraftwerk allgemein'!$F$15+1),0),COLUMN(AV36)-1-('2.1 Kraftwerk allgemein'!$F$16-'2.1 Kraftwerk allgemein'!$F$15+1)),1,MIN(MAX($F36-('2.1 Kraftwerk allgemein'!$F$16-'2.1 Kraftwerk allgemein'!$F$15+1),1),COLUMN(AV36)-('2.1 Kraftwerk allgemein'!$F$16-'2.1 Kraftwerk allgemein'!$F$15+1)))))/$F36,
SUM(OFFSET('2.5 CAPEX'!BJ39,0,-MIN($F36-1,COLUMN(AV36)-1),1,MIN($F36,COLUMN(AV36))))/$F36)))))),
IF(OR(ISNUMBER($D36)=FALSE,$F36=""),"",
IF(AND('2.5 CAPEX'!$L39&lt;&gt;"x",'2.5 CAPEX'!$M39&lt;&gt;"x"),0,
IF($F36=0,0,
IF(BE$4&lt;'2.1 Kraftwerk allgemein'!$F$16,0,
IF(BE$4='2.1 Kraftwerk allgemein'!$F$16,'2.5 CAPEX'!$J39/$F36,
IF(BE$4&lt;'2.1 Kraftwerk allgemein'!$F$16+$F36,
('2.5 CAPEX'!$J39+SUM(OFFSET('2.5 CAPEX'!BJ39,0,-MIN(MAX($F36-1-('2.1 Kraftwerk allgemein'!$F$16-'1.1 Allgemein'!$I$22+1),0),COLUMN(AV36)-1-('2.1 Kraftwerk allgemein'!$F$16-'1.1 Allgemein'!$I$22+1)),1,MIN(MAX($F36-('2.1 Kraftwerk allgemein'!$F$16-'1.1 Allgemein'!$I$22+1),1),COLUMN(AV36)-('2.1 Kraftwerk allgemein'!$F$16-'1.1 Allgemein'!$I$22+1)))))/$F36,
SUM(OFFSET('2.5 CAPEX'!BJ39,0,-MIN($F36-1,COLUMN(AV36)-1),1,MIN($F36,COLUMN(AV36))))/$F36)))))))</f>
        <v>0</v>
      </c>
      <c r="BF36" s="199">
        <f ca="1">IF('2.1 Kraftwerk allgemein'!$F$15&lt;'1.1 Allgemein'!$I$22,
IF(OR(ISNUMBER($D36)=FALSE,$F36=""),"",
IF(AND('2.5 CAPEX'!$L39&lt;&gt;"x",'2.5 CAPEX'!$M39&lt;&gt;"x"),0,
IF($F36=0,0,
IF(BF$4&lt;'2.1 Kraftwerk allgemein'!$F$16,0,
IF(BF$4='2.1 Kraftwerk allgemein'!$F$16,'2.5 CAPEX'!$J39/$F36,
IF(BF$4&lt;'2.1 Kraftwerk allgemein'!$F$16+$F36,
('2.5 CAPEX'!$J39+SUM(OFFSET('2.5 CAPEX'!BK39,0,-MIN(MAX($F36-1-('2.1 Kraftwerk allgemein'!$F$16-'2.1 Kraftwerk allgemein'!$F$15+1),0),COLUMN(AW36)-1-('2.1 Kraftwerk allgemein'!$F$16-'2.1 Kraftwerk allgemein'!$F$15+1)),1,MIN(MAX($F36-('2.1 Kraftwerk allgemein'!$F$16-'2.1 Kraftwerk allgemein'!$F$15+1),1),COLUMN(AW36)-('2.1 Kraftwerk allgemein'!$F$16-'2.1 Kraftwerk allgemein'!$F$15+1)))))/$F36,
SUM(OFFSET('2.5 CAPEX'!BK39,0,-MIN($F36-1,COLUMN(AW36)-1),1,MIN($F36,COLUMN(AW36))))/$F36)))))),
IF(OR(ISNUMBER($D36)=FALSE,$F36=""),"",
IF(AND('2.5 CAPEX'!$L39&lt;&gt;"x",'2.5 CAPEX'!$M39&lt;&gt;"x"),0,
IF($F36=0,0,
IF(BF$4&lt;'2.1 Kraftwerk allgemein'!$F$16,0,
IF(BF$4='2.1 Kraftwerk allgemein'!$F$16,'2.5 CAPEX'!$J39/$F36,
IF(BF$4&lt;'2.1 Kraftwerk allgemein'!$F$16+$F36,
('2.5 CAPEX'!$J39+SUM(OFFSET('2.5 CAPEX'!BK39,0,-MIN(MAX($F36-1-('2.1 Kraftwerk allgemein'!$F$16-'1.1 Allgemein'!$I$22+1),0),COLUMN(AW36)-1-('2.1 Kraftwerk allgemein'!$F$16-'1.1 Allgemein'!$I$22+1)),1,MIN(MAX($F36-('2.1 Kraftwerk allgemein'!$F$16-'1.1 Allgemein'!$I$22+1),1),COLUMN(AW36)-('2.1 Kraftwerk allgemein'!$F$16-'1.1 Allgemein'!$I$22+1)))))/$F36,
SUM(OFFSET('2.5 CAPEX'!BK39,0,-MIN($F36-1,COLUMN(AW36)-1),1,MIN($F36,COLUMN(AW36))))/$F36)))))))</f>
        <v>0</v>
      </c>
      <c r="BG36" s="199">
        <f ca="1">IF('2.1 Kraftwerk allgemein'!$F$15&lt;'1.1 Allgemein'!$I$22,
IF(OR(ISNUMBER($D36)=FALSE,$F36=""),"",
IF(AND('2.5 CAPEX'!$L39&lt;&gt;"x",'2.5 CAPEX'!$M39&lt;&gt;"x"),0,
IF($F36=0,0,
IF(BG$4&lt;'2.1 Kraftwerk allgemein'!$F$16,0,
IF(BG$4='2.1 Kraftwerk allgemein'!$F$16,'2.5 CAPEX'!$J39/$F36,
IF(BG$4&lt;'2.1 Kraftwerk allgemein'!$F$16+$F36,
('2.5 CAPEX'!$J39+SUM(OFFSET('2.5 CAPEX'!BL39,0,-MIN(MAX($F36-1-('2.1 Kraftwerk allgemein'!$F$16-'2.1 Kraftwerk allgemein'!$F$15+1),0),COLUMN(AX36)-1-('2.1 Kraftwerk allgemein'!$F$16-'2.1 Kraftwerk allgemein'!$F$15+1)),1,MIN(MAX($F36-('2.1 Kraftwerk allgemein'!$F$16-'2.1 Kraftwerk allgemein'!$F$15+1),1),COLUMN(AX36)-('2.1 Kraftwerk allgemein'!$F$16-'2.1 Kraftwerk allgemein'!$F$15+1)))))/$F36,
SUM(OFFSET('2.5 CAPEX'!BL39,0,-MIN($F36-1,COLUMN(AX36)-1),1,MIN($F36,COLUMN(AX36))))/$F36)))))),
IF(OR(ISNUMBER($D36)=FALSE,$F36=""),"",
IF(AND('2.5 CAPEX'!$L39&lt;&gt;"x",'2.5 CAPEX'!$M39&lt;&gt;"x"),0,
IF($F36=0,0,
IF(BG$4&lt;'2.1 Kraftwerk allgemein'!$F$16,0,
IF(BG$4='2.1 Kraftwerk allgemein'!$F$16,'2.5 CAPEX'!$J39/$F36,
IF(BG$4&lt;'2.1 Kraftwerk allgemein'!$F$16+$F36,
('2.5 CAPEX'!$J39+SUM(OFFSET('2.5 CAPEX'!BL39,0,-MIN(MAX($F36-1-('2.1 Kraftwerk allgemein'!$F$16-'1.1 Allgemein'!$I$22+1),0),COLUMN(AX36)-1-('2.1 Kraftwerk allgemein'!$F$16-'1.1 Allgemein'!$I$22+1)),1,MIN(MAX($F36-('2.1 Kraftwerk allgemein'!$F$16-'1.1 Allgemein'!$I$22+1),1),COLUMN(AX36)-('2.1 Kraftwerk allgemein'!$F$16-'1.1 Allgemein'!$I$22+1)))))/$F36,
SUM(OFFSET('2.5 CAPEX'!BL39,0,-MIN($F36-1,COLUMN(AX36)-1),1,MIN($F36,COLUMN(AX36))))/$F36)))))))</f>
        <v>0</v>
      </c>
      <c r="BH36" s="199">
        <f ca="1">IF('2.1 Kraftwerk allgemein'!$F$15&lt;'1.1 Allgemein'!$I$22,
IF(OR(ISNUMBER($D36)=FALSE,$F36=""),"",
IF(AND('2.5 CAPEX'!$L39&lt;&gt;"x",'2.5 CAPEX'!$M39&lt;&gt;"x"),0,
IF($F36=0,0,
IF(BH$4&lt;'2.1 Kraftwerk allgemein'!$F$16,0,
IF(BH$4='2.1 Kraftwerk allgemein'!$F$16,'2.5 CAPEX'!$J39/$F36,
IF(BH$4&lt;'2.1 Kraftwerk allgemein'!$F$16+$F36,
('2.5 CAPEX'!$J39+SUM(OFFSET('2.5 CAPEX'!BM39,0,-MIN(MAX($F36-1-('2.1 Kraftwerk allgemein'!$F$16-'2.1 Kraftwerk allgemein'!$F$15+1),0),COLUMN(AY36)-1-('2.1 Kraftwerk allgemein'!$F$16-'2.1 Kraftwerk allgemein'!$F$15+1)),1,MIN(MAX($F36-('2.1 Kraftwerk allgemein'!$F$16-'2.1 Kraftwerk allgemein'!$F$15+1),1),COLUMN(AY36)-('2.1 Kraftwerk allgemein'!$F$16-'2.1 Kraftwerk allgemein'!$F$15+1)))))/$F36,
SUM(OFFSET('2.5 CAPEX'!BM39,0,-MIN($F36-1,COLUMN(AY36)-1),1,MIN($F36,COLUMN(AY36))))/$F36)))))),
IF(OR(ISNUMBER($D36)=FALSE,$F36=""),"",
IF(AND('2.5 CAPEX'!$L39&lt;&gt;"x",'2.5 CAPEX'!$M39&lt;&gt;"x"),0,
IF($F36=0,0,
IF(BH$4&lt;'2.1 Kraftwerk allgemein'!$F$16,0,
IF(BH$4='2.1 Kraftwerk allgemein'!$F$16,'2.5 CAPEX'!$J39/$F36,
IF(BH$4&lt;'2.1 Kraftwerk allgemein'!$F$16+$F36,
('2.5 CAPEX'!$J39+SUM(OFFSET('2.5 CAPEX'!BM39,0,-MIN(MAX($F36-1-('2.1 Kraftwerk allgemein'!$F$16-'1.1 Allgemein'!$I$22+1),0),COLUMN(AY36)-1-('2.1 Kraftwerk allgemein'!$F$16-'1.1 Allgemein'!$I$22+1)),1,MIN(MAX($F36-('2.1 Kraftwerk allgemein'!$F$16-'1.1 Allgemein'!$I$22+1),1),COLUMN(AY36)-('2.1 Kraftwerk allgemein'!$F$16-'1.1 Allgemein'!$I$22+1)))))/$F36,
SUM(OFFSET('2.5 CAPEX'!BM39,0,-MIN($F36-1,COLUMN(AY36)-1),1,MIN($F36,COLUMN(AY36))))/$F36)))))))</f>
        <v>0</v>
      </c>
      <c r="BI36" s="199">
        <f ca="1">IF('2.1 Kraftwerk allgemein'!$F$15&lt;'1.1 Allgemein'!$I$22,
IF(OR(ISNUMBER($D36)=FALSE,$F36=""),"",
IF(AND('2.5 CAPEX'!$L39&lt;&gt;"x",'2.5 CAPEX'!$M39&lt;&gt;"x"),0,
IF($F36=0,0,
IF(BI$4&lt;'2.1 Kraftwerk allgemein'!$F$16,0,
IF(BI$4='2.1 Kraftwerk allgemein'!$F$16,'2.5 CAPEX'!$J39/$F36,
IF(BI$4&lt;'2.1 Kraftwerk allgemein'!$F$16+$F36,
('2.5 CAPEX'!$J39+SUM(OFFSET('2.5 CAPEX'!BN39,0,-MIN(MAX($F36-1-('2.1 Kraftwerk allgemein'!$F$16-'2.1 Kraftwerk allgemein'!$F$15+1),0),COLUMN(AZ36)-1-('2.1 Kraftwerk allgemein'!$F$16-'2.1 Kraftwerk allgemein'!$F$15+1)),1,MIN(MAX($F36-('2.1 Kraftwerk allgemein'!$F$16-'2.1 Kraftwerk allgemein'!$F$15+1),1),COLUMN(AZ36)-('2.1 Kraftwerk allgemein'!$F$16-'2.1 Kraftwerk allgemein'!$F$15+1)))))/$F36,
SUM(OFFSET('2.5 CAPEX'!BN39,0,-MIN($F36-1,COLUMN(AZ36)-1),1,MIN($F36,COLUMN(AZ36))))/$F36)))))),
IF(OR(ISNUMBER($D36)=FALSE,$F36=""),"",
IF(AND('2.5 CAPEX'!$L39&lt;&gt;"x",'2.5 CAPEX'!$M39&lt;&gt;"x"),0,
IF($F36=0,0,
IF(BI$4&lt;'2.1 Kraftwerk allgemein'!$F$16,0,
IF(BI$4='2.1 Kraftwerk allgemein'!$F$16,'2.5 CAPEX'!$J39/$F36,
IF(BI$4&lt;'2.1 Kraftwerk allgemein'!$F$16+$F36,
('2.5 CAPEX'!$J39+SUM(OFFSET('2.5 CAPEX'!BN39,0,-MIN(MAX($F36-1-('2.1 Kraftwerk allgemein'!$F$16-'1.1 Allgemein'!$I$22+1),0),COLUMN(AZ36)-1-('2.1 Kraftwerk allgemein'!$F$16-'1.1 Allgemein'!$I$22+1)),1,MIN(MAX($F36-('2.1 Kraftwerk allgemein'!$F$16-'1.1 Allgemein'!$I$22+1),1),COLUMN(AZ36)-('2.1 Kraftwerk allgemein'!$F$16-'1.1 Allgemein'!$I$22+1)))))/$F36,
SUM(OFFSET('2.5 CAPEX'!BN39,0,-MIN($F36-1,COLUMN(AZ36)-1),1,MIN($F36,COLUMN(AZ36))))/$F36)))))))</f>
        <v>0</v>
      </c>
      <c r="BJ36" s="199">
        <f ca="1">IF('2.1 Kraftwerk allgemein'!$F$15&lt;'1.1 Allgemein'!$I$22,
IF(OR(ISNUMBER($D36)=FALSE,$F36=""),"",
IF(AND('2.5 CAPEX'!$L39&lt;&gt;"x",'2.5 CAPEX'!$M39&lt;&gt;"x"),0,
IF($F36=0,0,
IF(BJ$4&lt;'2.1 Kraftwerk allgemein'!$F$16,0,
IF(BJ$4='2.1 Kraftwerk allgemein'!$F$16,'2.5 CAPEX'!$J39/$F36,
IF(BJ$4&lt;'2.1 Kraftwerk allgemein'!$F$16+$F36,
('2.5 CAPEX'!$J39+SUM(OFFSET('2.5 CAPEX'!BO39,0,-MIN(MAX($F36-1-('2.1 Kraftwerk allgemein'!$F$16-'2.1 Kraftwerk allgemein'!$F$15+1),0),COLUMN(BA36)-1-('2.1 Kraftwerk allgemein'!$F$16-'2.1 Kraftwerk allgemein'!$F$15+1)),1,MIN(MAX($F36-('2.1 Kraftwerk allgemein'!$F$16-'2.1 Kraftwerk allgemein'!$F$15+1),1),COLUMN(BA36)-('2.1 Kraftwerk allgemein'!$F$16-'2.1 Kraftwerk allgemein'!$F$15+1)))))/$F36,
SUM(OFFSET('2.5 CAPEX'!BO39,0,-MIN($F36-1,COLUMN(BA36)-1),1,MIN($F36,COLUMN(BA36))))/$F36)))))),
IF(OR(ISNUMBER($D36)=FALSE,$F36=""),"",
IF(AND('2.5 CAPEX'!$L39&lt;&gt;"x",'2.5 CAPEX'!$M39&lt;&gt;"x"),0,
IF($F36=0,0,
IF(BJ$4&lt;'2.1 Kraftwerk allgemein'!$F$16,0,
IF(BJ$4='2.1 Kraftwerk allgemein'!$F$16,'2.5 CAPEX'!$J39/$F36,
IF(BJ$4&lt;'2.1 Kraftwerk allgemein'!$F$16+$F36,
('2.5 CAPEX'!$J39+SUM(OFFSET('2.5 CAPEX'!BO39,0,-MIN(MAX($F36-1-('2.1 Kraftwerk allgemein'!$F$16-'1.1 Allgemein'!$I$22+1),0),COLUMN(BA36)-1-('2.1 Kraftwerk allgemein'!$F$16-'1.1 Allgemein'!$I$22+1)),1,MIN(MAX($F36-('2.1 Kraftwerk allgemein'!$F$16-'1.1 Allgemein'!$I$22+1),1),COLUMN(BA36)-('2.1 Kraftwerk allgemein'!$F$16-'1.1 Allgemein'!$I$22+1)))))/$F36,
SUM(OFFSET('2.5 CAPEX'!BO39,0,-MIN($F36-1,COLUMN(BA36)-1),1,MIN($F36,COLUMN(BA36))))/$F36)))))))</f>
        <v>0</v>
      </c>
      <c r="BK36" s="199">
        <f ca="1">IF('2.1 Kraftwerk allgemein'!$F$15&lt;'1.1 Allgemein'!$I$22,
IF(OR(ISNUMBER($D36)=FALSE,$F36=""),"",
IF(AND('2.5 CAPEX'!$L39&lt;&gt;"x",'2.5 CAPEX'!$M39&lt;&gt;"x"),0,
IF($F36=0,0,
IF(BK$4&lt;'2.1 Kraftwerk allgemein'!$F$16,0,
IF(BK$4='2.1 Kraftwerk allgemein'!$F$16,'2.5 CAPEX'!$J39/$F36,
IF(BK$4&lt;'2.1 Kraftwerk allgemein'!$F$16+$F36,
('2.5 CAPEX'!$J39+SUM(OFFSET('2.5 CAPEX'!BP39,0,-MIN(MAX($F36-1-('2.1 Kraftwerk allgemein'!$F$16-'2.1 Kraftwerk allgemein'!$F$15+1),0),COLUMN(BB36)-1-('2.1 Kraftwerk allgemein'!$F$16-'2.1 Kraftwerk allgemein'!$F$15+1)),1,MIN(MAX($F36-('2.1 Kraftwerk allgemein'!$F$16-'2.1 Kraftwerk allgemein'!$F$15+1),1),COLUMN(BB36)-('2.1 Kraftwerk allgemein'!$F$16-'2.1 Kraftwerk allgemein'!$F$15+1)))))/$F36,
SUM(OFFSET('2.5 CAPEX'!BP39,0,-MIN($F36-1,COLUMN(BB36)-1),1,MIN($F36,COLUMN(BB36))))/$F36)))))),
IF(OR(ISNUMBER($D36)=FALSE,$F36=""),"",
IF(AND('2.5 CAPEX'!$L39&lt;&gt;"x",'2.5 CAPEX'!$M39&lt;&gt;"x"),0,
IF($F36=0,0,
IF(BK$4&lt;'2.1 Kraftwerk allgemein'!$F$16,0,
IF(BK$4='2.1 Kraftwerk allgemein'!$F$16,'2.5 CAPEX'!$J39/$F36,
IF(BK$4&lt;'2.1 Kraftwerk allgemein'!$F$16+$F36,
('2.5 CAPEX'!$J39+SUM(OFFSET('2.5 CAPEX'!BP39,0,-MIN(MAX($F36-1-('2.1 Kraftwerk allgemein'!$F$16-'1.1 Allgemein'!$I$22+1),0),COLUMN(BB36)-1-('2.1 Kraftwerk allgemein'!$F$16-'1.1 Allgemein'!$I$22+1)),1,MIN(MAX($F36-('2.1 Kraftwerk allgemein'!$F$16-'1.1 Allgemein'!$I$22+1),1),COLUMN(BB36)-('2.1 Kraftwerk allgemein'!$F$16-'1.1 Allgemein'!$I$22+1)))))/$F36,
SUM(OFFSET('2.5 CAPEX'!BP39,0,-MIN($F36-1,COLUMN(BB36)-1),1,MIN($F36,COLUMN(BB36))))/$F36)))))))</f>
        <v>0</v>
      </c>
      <c r="BL36" s="199">
        <f ca="1">IF('2.1 Kraftwerk allgemein'!$F$15&lt;'1.1 Allgemein'!$I$22,
IF(OR(ISNUMBER($D36)=FALSE,$F36=""),"",
IF(AND('2.5 CAPEX'!$L39&lt;&gt;"x",'2.5 CAPEX'!$M39&lt;&gt;"x"),0,
IF($F36=0,0,
IF(BL$4&lt;'2.1 Kraftwerk allgemein'!$F$16,0,
IF(BL$4='2.1 Kraftwerk allgemein'!$F$16,'2.5 CAPEX'!$J39/$F36,
IF(BL$4&lt;'2.1 Kraftwerk allgemein'!$F$16+$F36,
('2.5 CAPEX'!$J39+SUM(OFFSET('2.5 CAPEX'!BQ39,0,-MIN(MAX($F36-1-('2.1 Kraftwerk allgemein'!$F$16-'2.1 Kraftwerk allgemein'!$F$15+1),0),COLUMN(BC36)-1-('2.1 Kraftwerk allgemein'!$F$16-'2.1 Kraftwerk allgemein'!$F$15+1)),1,MIN(MAX($F36-('2.1 Kraftwerk allgemein'!$F$16-'2.1 Kraftwerk allgemein'!$F$15+1),1),COLUMN(BC36)-('2.1 Kraftwerk allgemein'!$F$16-'2.1 Kraftwerk allgemein'!$F$15+1)))))/$F36,
SUM(OFFSET('2.5 CAPEX'!BQ39,0,-MIN($F36-1,COLUMN(BC36)-1),1,MIN($F36,COLUMN(BC36))))/$F36)))))),
IF(OR(ISNUMBER($D36)=FALSE,$F36=""),"",
IF(AND('2.5 CAPEX'!$L39&lt;&gt;"x",'2.5 CAPEX'!$M39&lt;&gt;"x"),0,
IF($F36=0,0,
IF(BL$4&lt;'2.1 Kraftwerk allgemein'!$F$16,0,
IF(BL$4='2.1 Kraftwerk allgemein'!$F$16,'2.5 CAPEX'!$J39/$F36,
IF(BL$4&lt;'2.1 Kraftwerk allgemein'!$F$16+$F36,
('2.5 CAPEX'!$J39+SUM(OFFSET('2.5 CAPEX'!BQ39,0,-MIN(MAX($F36-1-('2.1 Kraftwerk allgemein'!$F$16-'1.1 Allgemein'!$I$22+1),0),COLUMN(BC36)-1-('2.1 Kraftwerk allgemein'!$F$16-'1.1 Allgemein'!$I$22+1)),1,MIN(MAX($F36-('2.1 Kraftwerk allgemein'!$F$16-'1.1 Allgemein'!$I$22+1),1),COLUMN(BC36)-('2.1 Kraftwerk allgemein'!$F$16-'1.1 Allgemein'!$I$22+1)))))/$F36,
SUM(OFFSET('2.5 CAPEX'!BQ39,0,-MIN($F36-1,COLUMN(BC36)-1),1,MIN($F36,COLUMN(BC36))))/$F36)))))))</f>
        <v>0</v>
      </c>
      <c r="BM36" s="199">
        <f ca="1">IF('2.1 Kraftwerk allgemein'!$F$15&lt;'1.1 Allgemein'!$I$22,
IF(OR(ISNUMBER($D36)=FALSE,$F36=""),"",
IF(AND('2.5 CAPEX'!$L39&lt;&gt;"x",'2.5 CAPEX'!$M39&lt;&gt;"x"),0,
IF($F36=0,0,
IF(BM$4&lt;'2.1 Kraftwerk allgemein'!$F$16,0,
IF(BM$4='2.1 Kraftwerk allgemein'!$F$16,'2.5 CAPEX'!$J39/$F36,
IF(BM$4&lt;'2.1 Kraftwerk allgemein'!$F$16+$F36,
('2.5 CAPEX'!$J39+SUM(OFFSET('2.5 CAPEX'!BR39,0,-MIN(MAX($F36-1-('2.1 Kraftwerk allgemein'!$F$16-'2.1 Kraftwerk allgemein'!$F$15+1),0),COLUMN(BD36)-1-('2.1 Kraftwerk allgemein'!$F$16-'2.1 Kraftwerk allgemein'!$F$15+1)),1,MIN(MAX($F36-('2.1 Kraftwerk allgemein'!$F$16-'2.1 Kraftwerk allgemein'!$F$15+1),1),COLUMN(BD36)-('2.1 Kraftwerk allgemein'!$F$16-'2.1 Kraftwerk allgemein'!$F$15+1)))))/$F36,
SUM(OFFSET('2.5 CAPEX'!BR39,0,-MIN($F36-1,COLUMN(BD36)-1),1,MIN($F36,COLUMN(BD36))))/$F36)))))),
IF(OR(ISNUMBER($D36)=FALSE,$F36=""),"",
IF(AND('2.5 CAPEX'!$L39&lt;&gt;"x",'2.5 CAPEX'!$M39&lt;&gt;"x"),0,
IF($F36=0,0,
IF(BM$4&lt;'2.1 Kraftwerk allgemein'!$F$16,0,
IF(BM$4='2.1 Kraftwerk allgemein'!$F$16,'2.5 CAPEX'!$J39/$F36,
IF(BM$4&lt;'2.1 Kraftwerk allgemein'!$F$16+$F36,
('2.5 CAPEX'!$J39+SUM(OFFSET('2.5 CAPEX'!BR39,0,-MIN(MAX($F36-1-('2.1 Kraftwerk allgemein'!$F$16-'1.1 Allgemein'!$I$22+1),0),COLUMN(BD36)-1-('2.1 Kraftwerk allgemein'!$F$16-'1.1 Allgemein'!$I$22+1)),1,MIN(MAX($F36-('2.1 Kraftwerk allgemein'!$F$16-'1.1 Allgemein'!$I$22+1),1),COLUMN(BD36)-('2.1 Kraftwerk allgemein'!$F$16-'1.1 Allgemein'!$I$22+1)))))/$F36,
SUM(OFFSET('2.5 CAPEX'!BR39,0,-MIN($F36-1,COLUMN(BD36)-1),1,MIN($F36,COLUMN(BD36))))/$F36)))))))</f>
        <v>0</v>
      </c>
      <c r="BN36" s="199">
        <f ca="1">IF('2.1 Kraftwerk allgemein'!$F$15&lt;'1.1 Allgemein'!$I$22,
IF(OR(ISNUMBER($D36)=FALSE,$F36=""),"",
IF(AND('2.5 CAPEX'!$L39&lt;&gt;"x",'2.5 CAPEX'!$M39&lt;&gt;"x"),0,
IF($F36=0,0,
IF(BN$4&lt;'2.1 Kraftwerk allgemein'!$F$16,0,
IF(BN$4='2.1 Kraftwerk allgemein'!$F$16,'2.5 CAPEX'!$J39/$F36,
IF(BN$4&lt;'2.1 Kraftwerk allgemein'!$F$16+$F36,
('2.5 CAPEX'!$J39+SUM(OFFSET('2.5 CAPEX'!BS39,0,-MIN(MAX($F36-1-('2.1 Kraftwerk allgemein'!$F$16-'2.1 Kraftwerk allgemein'!$F$15+1),0),COLUMN(BE36)-1-('2.1 Kraftwerk allgemein'!$F$16-'2.1 Kraftwerk allgemein'!$F$15+1)),1,MIN(MAX($F36-('2.1 Kraftwerk allgemein'!$F$16-'2.1 Kraftwerk allgemein'!$F$15+1),1),COLUMN(BE36)-('2.1 Kraftwerk allgemein'!$F$16-'2.1 Kraftwerk allgemein'!$F$15+1)))))/$F36,
SUM(OFFSET('2.5 CAPEX'!BS39,0,-MIN($F36-1,COLUMN(BE36)-1),1,MIN($F36,COLUMN(BE36))))/$F36)))))),
IF(OR(ISNUMBER($D36)=FALSE,$F36=""),"",
IF(AND('2.5 CAPEX'!$L39&lt;&gt;"x",'2.5 CAPEX'!$M39&lt;&gt;"x"),0,
IF($F36=0,0,
IF(BN$4&lt;'2.1 Kraftwerk allgemein'!$F$16,0,
IF(BN$4='2.1 Kraftwerk allgemein'!$F$16,'2.5 CAPEX'!$J39/$F36,
IF(BN$4&lt;'2.1 Kraftwerk allgemein'!$F$16+$F36,
('2.5 CAPEX'!$J39+SUM(OFFSET('2.5 CAPEX'!BS39,0,-MIN(MAX($F36-1-('2.1 Kraftwerk allgemein'!$F$16-'1.1 Allgemein'!$I$22+1),0),COLUMN(BE36)-1-('2.1 Kraftwerk allgemein'!$F$16-'1.1 Allgemein'!$I$22+1)),1,MIN(MAX($F36-('2.1 Kraftwerk allgemein'!$F$16-'1.1 Allgemein'!$I$22+1),1),COLUMN(BE36)-('2.1 Kraftwerk allgemein'!$F$16-'1.1 Allgemein'!$I$22+1)))))/$F36,
SUM(OFFSET('2.5 CAPEX'!BS39,0,-MIN($F36-1,COLUMN(BE36)-1),1,MIN($F36,COLUMN(BE36))))/$F36)))))))</f>
        <v>0</v>
      </c>
      <c r="BO36" s="199">
        <f ca="1">IF('2.1 Kraftwerk allgemein'!$F$15&lt;'1.1 Allgemein'!$I$22,
IF(OR(ISNUMBER($D36)=FALSE,$F36=""),"",
IF(AND('2.5 CAPEX'!$L39&lt;&gt;"x",'2.5 CAPEX'!$M39&lt;&gt;"x"),0,
IF($F36=0,0,
IF(BO$4&lt;'2.1 Kraftwerk allgemein'!$F$16,0,
IF(BO$4='2.1 Kraftwerk allgemein'!$F$16,'2.5 CAPEX'!$J39/$F36,
IF(BO$4&lt;'2.1 Kraftwerk allgemein'!$F$16+$F36,
('2.5 CAPEX'!$J39+SUM(OFFSET('2.5 CAPEX'!BT39,0,-MIN(MAX($F36-1-('2.1 Kraftwerk allgemein'!$F$16-'2.1 Kraftwerk allgemein'!$F$15+1),0),COLUMN(BF36)-1-('2.1 Kraftwerk allgemein'!$F$16-'2.1 Kraftwerk allgemein'!$F$15+1)),1,MIN(MAX($F36-('2.1 Kraftwerk allgemein'!$F$16-'2.1 Kraftwerk allgemein'!$F$15+1),1),COLUMN(BF36)-('2.1 Kraftwerk allgemein'!$F$16-'2.1 Kraftwerk allgemein'!$F$15+1)))))/$F36,
SUM(OFFSET('2.5 CAPEX'!BT39,0,-MIN($F36-1,COLUMN(BF36)-1),1,MIN($F36,COLUMN(BF36))))/$F36)))))),
IF(OR(ISNUMBER($D36)=FALSE,$F36=""),"",
IF(AND('2.5 CAPEX'!$L39&lt;&gt;"x",'2.5 CAPEX'!$M39&lt;&gt;"x"),0,
IF($F36=0,0,
IF(BO$4&lt;'2.1 Kraftwerk allgemein'!$F$16,0,
IF(BO$4='2.1 Kraftwerk allgemein'!$F$16,'2.5 CAPEX'!$J39/$F36,
IF(BO$4&lt;'2.1 Kraftwerk allgemein'!$F$16+$F36,
('2.5 CAPEX'!$J39+SUM(OFFSET('2.5 CAPEX'!BT39,0,-MIN(MAX($F36-1-('2.1 Kraftwerk allgemein'!$F$16-'1.1 Allgemein'!$I$22+1),0),COLUMN(BF36)-1-('2.1 Kraftwerk allgemein'!$F$16-'1.1 Allgemein'!$I$22+1)),1,MIN(MAX($F36-('2.1 Kraftwerk allgemein'!$F$16-'1.1 Allgemein'!$I$22+1),1),COLUMN(BF36)-('2.1 Kraftwerk allgemein'!$F$16-'1.1 Allgemein'!$I$22+1)))))/$F36,
SUM(OFFSET('2.5 CAPEX'!BT39,0,-MIN($F36-1,COLUMN(BF36)-1),1,MIN($F36,COLUMN(BF36))))/$F36)))))))</f>
        <v>0</v>
      </c>
      <c r="BP36" s="199">
        <f ca="1">IF('2.1 Kraftwerk allgemein'!$F$15&lt;'1.1 Allgemein'!$I$22,
IF(OR(ISNUMBER($D36)=FALSE,$F36=""),"",
IF(AND('2.5 CAPEX'!$L39&lt;&gt;"x",'2.5 CAPEX'!$M39&lt;&gt;"x"),0,
IF($F36=0,0,
IF(BP$4&lt;'2.1 Kraftwerk allgemein'!$F$16,0,
IF(BP$4='2.1 Kraftwerk allgemein'!$F$16,'2.5 CAPEX'!$J39/$F36,
IF(BP$4&lt;'2.1 Kraftwerk allgemein'!$F$16+$F36,
('2.5 CAPEX'!$J39+SUM(OFFSET('2.5 CAPEX'!BU39,0,-MIN(MAX($F36-1-('2.1 Kraftwerk allgemein'!$F$16-'2.1 Kraftwerk allgemein'!$F$15+1),0),COLUMN(BG36)-1-('2.1 Kraftwerk allgemein'!$F$16-'2.1 Kraftwerk allgemein'!$F$15+1)),1,MIN(MAX($F36-('2.1 Kraftwerk allgemein'!$F$16-'2.1 Kraftwerk allgemein'!$F$15+1),1),COLUMN(BG36)-('2.1 Kraftwerk allgemein'!$F$16-'2.1 Kraftwerk allgemein'!$F$15+1)))))/$F36,
SUM(OFFSET('2.5 CAPEX'!BU39,0,-MIN($F36-1,COLUMN(BG36)-1),1,MIN($F36,COLUMN(BG36))))/$F36)))))),
IF(OR(ISNUMBER($D36)=FALSE,$F36=""),"",
IF(AND('2.5 CAPEX'!$L39&lt;&gt;"x",'2.5 CAPEX'!$M39&lt;&gt;"x"),0,
IF($F36=0,0,
IF(BP$4&lt;'2.1 Kraftwerk allgemein'!$F$16,0,
IF(BP$4='2.1 Kraftwerk allgemein'!$F$16,'2.5 CAPEX'!$J39/$F36,
IF(BP$4&lt;'2.1 Kraftwerk allgemein'!$F$16+$F36,
('2.5 CAPEX'!$J39+SUM(OFFSET('2.5 CAPEX'!BU39,0,-MIN(MAX($F36-1-('2.1 Kraftwerk allgemein'!$F$16-'1.1 Allgemein'!$I$22+1),0),COLUMN(BG36)-1-('2.1 Kraftwerk allgemein'!$F$16-'1.1 Allgemein'!$I$22+1)),1,MIN(MAX($F36-('2.1 Kraftwerk allgemein'!$F$16-'1.1 Allgemein'!$I$22+1),1),COLUMN(BG36)-('2.1 Kraftwerk allgemein'!$F$16-'1.1 Allgemein'!$I$22+1)))))/$F36,
SUM(OFFSET('2.5 CAPEX'!BU39,0,-MIN($F36-1,COLUMN(BG36)-1),1,MIN($F36,COLUMN(BG36))))/$F36)))))))</f>
        <v>0</v>
      </c>
      <c r="BQ36" s="199">
        <f ca="1">IF('2.1 Kraftwerk allgemein'!$F$15&lt;'1.1 Allgemein'!$I$22,
IF(OR(ISNUMBER($D36)=FALSE,$F36=""),"",
IF(AND('2.5 CAPEX'!$L39&lt;&gt;"x",'2.5 CAPEX'!$M39&lt;&gt;"x"),0,
IF($F36=0,0,
IF(BQ$4&lt;'2.1 Kraftwerk allgemein'!$F$16,0,
IF(BQ$4='2.1 Kraftwerk allgemein'!$F$16,'2.5 CAPEX'!$J39/$F36,
IF(BQ$4&lt;'2.1 Kraftwerk allgemein'!$F$16+$F36,
('2.5 CAPEX'!$J39+SUM(OFFSET('2.5 CAPEX'!BV39,0,-MIN(MAX($F36-1-('2.1 Kraftwerk allgemein'!$F$16-'2.1 Kraftwerk allgemein'!$F$15+1),0),COLUMN(BH36)-1-('2.1 Kraftwerk allgemein'!$F$16-'2.1 Kraftwerk allgemein'!$F$15+1)),1,MIN(MAX($F36-('2.1 Kraftwerk allgemein'!$F$16-'2.1 Kraftwerk allgemein'!$F$15+1),1),COLUMN(BH36)-('2.1 Kraftwerk allgemein'!$F$16-'2.1 Kraftwerk allgemein'!$F$15+1)))))/$F36,
SUM(OFFSET('2.5 CAPEX'!BV39,0,-MIN($F36-1,COLUMN(BH36)-1),1,MIN($F36,COLUMN(BH36))))/$F36)))))),
IF(OR(ISNUMBER($D36)=FALSE,$F36=""),"",
IF(AND('2.5 CAPEX'!$L39&lt;&gt;"x",'2.5 CAPEX'!$M39&lt;&gt;"x"),0,
IF($F36=0,0,
IF(BQ$4&lt;'2.1 Kraftwerk allgemein'!$F$16,0,
IF(BQ$4='2.1 Kraftwerk allgemein'!$F$16,'2.5 CAPEX'!$J39/$F36,
IF(BQ$4&lt;'2.1 Kraftwerk allgemein'!$F$16+$F36,
('2.5 CAPEX'!$J39+SUM(OFFSET('2.5 CAPEX'!BV39,0,-MIN(MAX($F36-1-('2.1 Kraftwerk allgemein'!$F$16-'1.1 Allgemein'!$I$22+1),0),COLUMN(BH36)-1-('2.1 Kraftwerk allgemein'!$F$16-'1.1 Allgemein'!$I$22+1)),1,MIN(MAX($F36-('2.1 Kraftwerk allgemein'!$F$16-'1.1 Allgemein'!$I$22+1),1),COLUMN(BH36)-('2.1 Kraftwerk allgemein'!$F$16-'1.1 Allgemein'!$I$22+1)))))/$F36,
SUM(OFFSET('2.5 CAPEX'!BV39,0,-MIN($F36-1,COLUMN(BH36)-1),1,MIN($F36,COLUMN(BH36))))/$F36)))))))</f>
        <v>0</v>
      </c>
      <c r="BR36" s="199">
        <f ca="1">IF('2.1 Kraftwerk allgemein'!$F$15&lt;'1.1 Allgemein'!$I$22,
IF(OR(ISNUMBER($D36)=FALSE,$F36=""),"",
IF(AND('2.5 CAPEX'!$L39&lt;&gt;"x",'2.5 CAPEX'!$M39&lt;&gt;"x"),0,
IF($F36=0,0,
IF(BR$4&lt;'2.1 Kraftwerk allgemein'!$F$16,0,
IF(BR$4='2.1 Kraftwerk allgemein'!$F$16,'2.5 CAPEX'!$J39/$F36,
IF(BR$4&lt;'2.1 Kraftwerk allgemein'!$F$16+$F36,
('2.5 CAPEX'!$J39+SUM(OFFSET('2.5 CAPEX'!BW39,0,-MIN(MAX($F36-1-('2.1 Kraftwerk allgemein'!$F$16-'2.1 Kraftwerk allgemein'!$F$15+1),0),COLUMN(BI36)-1-('2.1 Kraftwerk allgemein'!$F$16-'2.1 Kraftwerk allgemein'!$F$15+1)),1,MIN(MAX($F36-('2.1 Kraftwerk allgemein'!$F$16-'2.1 Kraftwerk allgemein'!$F$15+1),1),COLUMN(BI36)-('2.1 Kraftwerk allgemein'!$F$16-'2.1 Kraftwerk allgemein'!$F$15+1)))))/$F36,
SUM(OFFSET('2.5 CAPEX'!BW39,0,-MIN($F36-1,COLUMN(BI36)-1),1,MIN($F36,COLUMN(BI36))))/$F36)))))),
IF(OR(ISNUMBER($D36)=FALSE,$F36=""),"",
IF(AND('2.5 CAPEX'!$L39&lt;&gt;"x",'2.5 CAPEX'!$M39&lt;&gt;"x"),0,
IF($F36=0,0,
IF(BR$4&lt;'2.1 Kraftwerk allgemein'!$F$16,0,
IF(BR$4='2.1 Kraftwerk allgemein'!$F$16,'2.5 CAPEX'!$J39/$F36,
IF(BR$4&lt;'2.1 Kraftwerk allgemein'!$F$16+$F36,
('2.5 CAPEX'!$J39+SUM(OFFSET('2.5 CAPEX'!BW39,0,-MIN(MAX($F36-1-('2.1 Kraftwerk allgemein'!$F$16-'1.1 Allgemein'!$I$22+1),0),COLUMN(BI36)-1-('2.1 Kraftwerk allgemein'!$F$16-'1.1 Allgemein'!$I$22+1)),1,MIN(MAX($F36-('2.1 Kraftwerk allgemein'!$F$16-'1.1 Allgemein'!$I$22+1),1),COLUMN(BI36)-('2.1 Kraftwerk allgemein'!$F$16-'1.1 Allgemein'!$I$22+1)))))/$F36,
SUM(OFFSET('2.5 CAPEX'!BW39,0,-MIN($F36-1,COLUMN(BI36)-1),1,MIN($F36,COLUMN(BI36))))/$F36)))))))</f>
        <v>0</v>
      </c>
      <c r="BS36" s="199">
        <f ca="1">IF('2.1 Kraftwerk allgemein'!$F$15&lt;'1.1 Allgemein'!$I$22,
IF(OR(ISNUMBER($D36)=FALSE,$F36=""),"",
IF(AND('2.5 CAPEX'!$L39&lt;&gt;"x",'2.5 CAPEX'!$M39&lt;&gt;"x"),0,
IF($F36=0,0,
IF(BS$4&lt;'2.1 Kraftwerk allgemein'!$F$16,0,
IF(BS$4='2.1 Kraftwerk allgemein'!$F$16,'2.5 CAPEX'!$J39/$F36,
IF(BS$4&lt;'2.1 Kraftwerk allgemein'!$F$16+$F36,
('2.5 CAPEX'!$J39+SUM(OFFSET('2.5 CAPEX'!BX39,0,-MIN(MAX($F36-1-('2.1 Kraftwerk allgemein'!$F$16-'2.1 Kraftwerk allgemein'!$F$15+1),0),COLUMN(BJ36)-1-('2.1 Kraftwerk allgemein'!$F$16-'2.1 Kraftwerk allgemein'!$F$15+1)),1,MIN(MAX($F36-('2.1 Kraftwerk allgemein'!$F$16-'2.1 Kraftwerk allgemein'!$F$15+1),1),COLUMN(BJ36)-('2.1 Kraftwerk allgemein'!$F$16-'2.1 Kraftwerk allgemein'!$F$15+1)))))/$F36,
SUM(OFFSET('2.5 CAPEX'!BX39,0,-MIN($F36-1,COLUMN(BJ36)-1),1,MIN($F36,COLUMN(BJ36))))/$F36)))))),
IF(OR(ISNUMBER($D36)=FALSE,$F36=""),"",
IF(AND('2.5 CAPEX'!$L39&lt;&gt;"x",'2.5 CAPEX'!$M39&lt;&gt;"x"),0,
IF($F36=0,0,
IF(BS$4&lt;'2.1 Kraftwerk allgemein'!$F$16,0,
IF(BS$4='2.1 Kraftwerk allgemein'!$F$16,'2.5 CAPEX'!$J39/$F36,
IF(BS$4&lt;'2.1 Kraftwerk allgemein'!$F$16+$F36,
('2.5 CAPEX'!$J39+SUM(OFFSET('2.5 CAPEX'!BX39,0,-MIN(MAX($F36-1-('2.1 Kraftwerk allgemein'!$F$16-'1.1 Allgemein'!$I$22+1),0),COLUMN(BJ36)-1-('2.1 Kraftwerk allgemein'!$F$16-'1.1 Allgemein'!$I$22+1)),1,MIN(MAX($F36-('2.1 Kraftwerk allgemein'!$F$16-'1.1 Allgemein'!$I$22+1),1),COLUMN(BJ36)-('2.1 Kraftwerk allgemein'!$F$16-'1.1 Allgemein'!$I$22+1)))))/$F36,
SUM(OFFSET('2.5 CAPEX'!BX39,0,-MIN($F36-1,COLUMN(BJ36)-1),1,MIN($F36,COLUMN(BJ36))))/$F36)))))))</f>
        <v>0</v>
      </c>
      <c r="BT36" s="199">
        <f ca="1">IF('2.1 Kraftwerk allgemein'!$F$15&lt;'1.1 Allgemein'!$I$22,
IF(OR(ISNUMBER($D36)=FALSE,$F36=""),"",
IF(AND('2.5 CAPEX'!$L39&lt;&gt;"x",'2.5 CAPEX'!$M39&lt;&gt;"x"),0,
IF($F36=0,0,
IF(BT$4&lt;'2.1 Kraftwerk allgemein'!$F$16,0,
IF(BT$4='2.1 Kraftwerk allgemein'!$F$16,'2.5 CAPEX'!$J39/$F36,
IF(BT$4&lt;'2.1 Kraftwerk allgemein'!$F$16+$F36,
('2.5 CAPEX'!$J39+SUM(OFFSET('2.5 CAPEX'!BY39,0,-MIN(MAX($F36-1-('2.1 Kraftwerk allgemein'!$F$16-'2.1 Kraftwerk allgemein'!$F$15+1),0),COLUMN(BK36)-1-('2.1 Kraftwerk allgemein'!$F$16-'2.1 Kraftwerk allgemein'!$F$15+1)),1,MIN(MAX($F36-('2.1 Kraftwerk allgemein'!$F$16-'2.1 Kraftwerk allgemein'!$F$15+1),1),COLUMN(BK36)-('2.1 Kraftwerk allgemein'!$F$16-'2.1 Kraftwerk allgemein'!$F$15+1)))))/$F36,
SUM(OFFSET('2.5 CAPEX'!BY39,0,-MIN($F36-1,COLUMN(BK36)-1),1,MIN($F36,COLUMN(BK36))))/$F36)))))),
IF(OR(ISNUMBER($D36)=FALSE,$F36=""),"",
IF(AND('2.5 CAPEX'!$L39&lt;&gt;"x",'2.5 CAPEX'!$M39&lt;&gt;"x"),0,
IF($F36=0,0,
IF(BT$4&lt;'2.1 Kraftwerk allgemein'!$F$16,0,
IF(BT$4='2.1 Kraftwerk allgemein'!$F$16,'2.5 CAPEX'!$J39/$F36,
IF(BT$4&lt;'2.1 Kraftwerk allgemein'!$F$16+$F36,
('2.5 CAPEX'!$J39+SUM(OFFSET('2.5 CAPEX'!BY39,0,-MIN(MAX($F36-1-('2.1 Kraftwerk allgemein'!$F$16-'1.1 Allgemein'!$I$22+1),0),COLUMN(BK36)-1-('2.1 Kraftwerk allgemein'!$F$16-'1.1 Allgemein'!$I$22+1)),1,MIN(MAX($F36-('2.1 Kraftwerk allgemein'!$F$16-'1.1 Allgemein'!$I$22+1),1),COLUMN(BK36)-('2.1 Kraftwerk allgemein'!$F$16-'1.1 Allgemein'!$I$22+1)))))/$F36,
SUM(OFFSET('2.5 CAPEX'!BY39,0,-MIN($F36-1,COLUMN(BK36)-1),1,MIN($F36,COLUMN(BK36))))/$F36)))))))</f>
        <v>0</v>
      </c>
      <c r="BU36" s="199">
        <f ca="1">IF('2.1 Kraftwerk allgemein'!$F$15&lt;'1.1 Allgemein'!$I$22,
IF(OR(ISNUMBER($D36)=FALSE,$F36=""),"",
IF(AND('2.5 CAPEX'!$L39&lt;&gt;"x",'2.5 CAPEX'!$M39&lt;&gt;"x"),0,
IF($F36=0,0,
IF(BU$4&lt;'2.1 Kraftwerk allgemein'!$F$16,0,
IF(BU$4='2.1 Kraftwerk allgemein'!$F$16,'2.5 CAPEX'!$J39/$F36,
IF(BU$4&lt;'2.1 Kraftwerk allgemein'!$F$16+$F36,
('2.5 CAPEX'!$J39+SUM(OFFSET('2.5 CAPEX'!BZ39,0,-MIN(MAX($F36-1-('2.1 Kraftwerk allgemein'!$F$16-'2.1 Kraftwerk allgemein'!$F$15+1),0),COLUMN(BL36)-1-('2.1 Kraftwerk allgemein'!$F$16-'2.1 Kraftwerk allgemein'!$F$15+1)),1,MIN(MAX($F36-('2.1 Kraftwerk allgemein'!$F$16-'2.1 Kraftwerk allgemein'!$F$15+1),1),COLUMN(BL36)-('2.1 Kraftwerk allgemein'!$F$16-'2.1 Kraftwerk allgemein'!$F$15+1)))))/$F36,
SUM(OFFSET('2.5 CAPEX'!BZ39,0,-MIN($F36-1,COLUMN(BL36)-1),1,MIN($F36,COLUMN(BL36))))/$F36)))))),
IF(OR(ISNUMBER($D36)=FALSE,$F36=""),"",
IF(AND('2.5 CAPEX'!$L39&lt;&gt;"x",'2.5 CAPEX'!$M39&lt;&gt;"x"),0,
IF($F36=0,0,
IF(BU$4&lt;'2.1 Kraftwerk allgemein'!$F$16,0,
IF(BU$4='2.1 Kraftwerk allgemein'!$F$16,'2.5 CAPEX'!$J39/$F36,
IF(BU$4&lt;'2.1 Kraftwerk allgemein'!$F$16+$F36,
('2.5 CAPEX'!$J39+SUM(OFFSET('2.5 CAPEX'!BZ39,0,-MIN(MAX($F36-1-('2.1 Kraftwerk allgemein'!$F$16-'1.1 Allgemein'!$I$22+1),0),COLUMN(BL36)-1-('2.1 Kraftwerk allgemein'!$F$16-'1.1 Allgemein'!$I$22+1)),1,MIN(MAX($F36-('2.1 Kraftwerk allgemein'!$F$16-'1.1 Allgemein'!$I$22+1),1),COLUMN(BL36)-('2.1 Kraftwerk allgemein'!$F$16-'1.1 Allgemein'!$I$22+1)))))/$F36,
SUM(OFFSET('2.5 CAPEX'!BZ39,0,-MIN($F36-1,COLUMN(BL36)-1),1,MIN($F36,COLUMN(BL36))))/$F36)))))))</f>
        <v>0</v>
      </c>
      <c r="BV36" s="199">
        <f ca="1">IF('2.1 Kraftwerk allgemein'!$F$15&lt;'1.1 Allgemein'!$I$22,
IF(OR(ISNUMBER($D36)=FALSE,$F36=""),"",
IF(AND('2.5 CAPEX'!$L39&lt;&gt;"x",'2.5 CAPEX'!$M39&lt;&gt;"x"),0,
IF($F36=0,0,
IF(BV$4&lt;'2.1 Kraftwerk allgemein'!$F$16,0,
IF(BV$4='2.1 Kraftwerk allgemein'!$F$16,'2.5 CAPEX'!$J39/$F36,
IF(BV$4&lt;'2.1 Kraftwerk allgemein'!$F$16+$F36,
('2.5 CAPEX'!$J39+SUM(OFFSET('2.5 CAPEX'!CA39,0,-MIN(MAX($F36-1-('2.1 Kraftwerk allgemein'!$F$16-'2.1 Kraftwerk allgemein'!$F$15+1),0),COLUMN(BM36)-1-('2.1 Kraftwerk allgemein'!$F$16-'2.1 Kraftwerk allgemein'!$F$15+1)),1,MIN(MAX($F36-('2.1 Kraftwerk allgemein'!$F$16-'2.1 Kraftwerk allgemein'!$F$15+1),1),COLUMN(BM36)-('2.1 Kraftwerk allgemein'!$F$16-'2.1 Kraftwerk allgemein'!$F$15+1)))))/$F36,
SUM(OFFSET('2.5 CAPEX'!CA39,0,-MIN($F36-1,COLUMN(BM36)-1),1,MIN($F36,COLUMN(BM36))))/$F36)))))),
IF(OR(ISNUMBER($D36)=FALSE,$F36=""),"",
IF(AND('2.5 CAPEX'!$L39&lt;&gt;"x",'2.5 CAPEX'!$M39&lt;&gt;"x"),0,
IF($F36=0,0,
IF(BV$4&lt;'2.1 Kraftwerk allgemein'!$F$16,0,
IF(BV$4='2.1 Kraftwerk allgemein'!$F$16,'2.5 CAPEX'!$J39/$F36,
IF(BV$4&lt;'2.1 Kraftwerk allgemein'!$F$16+$F36,
('2.5 CAPEX'!$J39+SUM(OFFSET('2.5 CAPEX'!CA39,0,-MIN(MAX($F36-1-('2.1 Kraftwerk allgemein'!$F$16-'1.1 Allgemein'!$I$22+1),0),COLUMN(BM36)-1-('2.1 Kraftwerk allgemein'!$F$16-'1.1 Allgemein'!$I$22+1)),1,MIN(MAX($F36-('2.1 Kraftwerk allgemein'!$F$16-'1.1 Allgemein'!$I$22+1),1),COLUMN(BM36)-('2.1 Kraftwerk allgemein'!$F$16-'1.1 Allgemein'!$I$22+1)))))/$F36,
SUM(OFFSET('2.5 CAPEX'!CA39,0,-MIN($F36-1,COLUMN(BM36)-1),1,MIN($F36,COLUMN(BM36))))/$F36)))))))</f>
        <v>0</v>
      </c>
      <c r="BW36" s="199">
        <f ca="1">IF('2.1 Kraftwerk allgemein'!$F$15&lt;'1.1 Allgemein'!$I$22,
IF(OR(ISNUMBER($D36)=FALSE,$F36=""),"",
IF(AND('2.5 CAPEX'!$L39&lt;&gt;"x",'2.5 CAPEX'!$M39&lt;&gt;"x"),0,
IF($F36=0,0,
IF(BW$4&lt;'2.1 Kraftwerk allgemein'!$F$16,0,
IF(BW$4='2.1 Kraftwerk allgemein'!$F$16,'2.5 CAPEX'!$J39/$F36,
IF(BW$4&lt;'2.1 Kraftwerk allgemein'!$F$16+$F36,
('2.5 CAPEX'!$J39+SUM(OFFSET('2.5 CAPEX'!CB39,0,-MIN(MAX($F36-1-('2.1 Kraftwerk allgemein'!$F$16-'2.1 Kraftwerk allgemein'!$F$15+1),0),COLUMN(BN36)-1-('2.1 Kraftwerk allgemein'!$F$16-'2.1 Kraftwerk allgemein'!$F$15+1)),1,MIN(MAX($F36-('2.1 Kraftwerk allgemein'!$F$16-'2.1 Kraftwerk allgemein'!$F$15+1),1),COLUMN(BN36)-('2.1 Kraftwerk allgemein'!$F$16-'2.1 Kraftwerk allgemein'!$F$15+1)))))/$F36,
SUM(OFFSET('2.5 CAPEX'!CB39,0,-MIN($F36-1,COLUMN(BN36)-1),1,MIN($F36,COLUMN(BN36))))/$F36)))))),
IF(OR(ISNUMBER($D36)=FALSE,$F36=""),"",
IF(AND('2.5 CAPEX'!$L39&lt;&gt;"x",'2.5 CAPEX'!$M39&lt;&gt;"x"),0,
IF($F36=0,0,
IF(BW$4&lt;'2.1 Kraftwerk allgemein'!$F$16,0,
IF(BW$4='2.1 Kraftwerk allgemein'!$F$16,'2.5 CAPEX'!$J39/$F36,
IF(BW$4&lt;'2.1 Kraftwerk allgemein'!$F$16+$F36,
('2.5 CAPEX'!$J39+SUM(OFFSET('2.5 CAPEX'!CB39,0,-MIN(MAX($F36-1-('2.1 Kraftwerk allgemein'!$F$16-'1.1 Allgemein'!$I$22+1),0),COLUMN(BN36)-1-('2.1 Kraftwerk allgemein'!$F$16-'1.1 Allgemein'!$I$22+1)),1,MIN(MAX($F36-('2.1 Kraftwerk allgemein'!$F$16-'1.1 Allgemein'!$I$22+1),1),COLUMN(BN36)-('2.1 Kraftwerk allgemein'!$F$16-'1.1 Allgemein'!$I$22+1)))))/$F36,
SUM(OFFSET('2.5 CAPEX'!CB39,0,-MIN($F36-1,COLUMN(BN36)-1),1,MIN($F36,COLUMN(BN36))))/$F36)))))))</f>
        <v>0</v>
      </c>
      <c r="BX36" s="199">
        <f ca="1">IF('2.1 Kraftwerk allgemein'!$F$15&lt;'1.1 Allgemein'!$I$22,
IF(OR(ISNUMBER($D36)=FALSE,$F36=""),"",
IF(AND('2.5 CAPEX'!$L39&lt;&gt;"x",'2.5 CAPEX'!$M39&lt;&gt;"x"),0,
IF($F36=0,0,
IF(BX$4&lt;'2.1 Kraftwerk allgemein'!$F$16,0,
IF(BX$4='2.1 Kraftwerk allgemein'!$F$16,'2.5 CAPEX'!$J39/$F36,
IF(BX$4&lt;'2.1 Kraftwerk allgemein'!$F$16+$F36,
('2.5 CAPEX'!$J39+SUM(OFFSET('2.5 CAPEX'!CC39,0,-MIN(MAX($F36-1-('2.1 Kraftwerk allgemein'!$F$16-'2.1 Kraftwerk allgemein'!$F$15+1),0),COLUMN(BO36)-1-('2.1 Kraftwerk allgemein'!$F$16-'2.1 Kraftwerk allgemein'!$F$15+1)),1,MIN(MAX($F36-('2.1 Kraftwerk allgemein'!$F$16-'2.1 Kraftwerk allgemein'!$F$15+1),1),COLUMN(BO36)-('2.1 Kraftwerk allgemein'!$F$16-'2.1 Kraftwerk allgemein'!$F$15+1)))))/$F36,
SUM(OFFSET('2.5 CAPEX'!CC39,0,-MIN($F36-1,COLUMN(BO36)-1),1,MIN($F36,COLUMN(BO36))))/$F36)))))),
IF(OR(ISNUMBER($D36)=FALSE,$F36=""),"",
IF(AND('2.5 CAPEX'!$L39&lt;&gt;"x",'2.5 CAPEX'!$M39&lt;&gt;"x"),0,
IF($F36=0,0,
IF(BX$4&lt;'2.1 Kraftwerk allgemein'!$F$16,0,
IF(BX$4='2.1 Kraftwerk allgemein'!$F$16,'2.5 CAPEX'!$J39/$F36,
IF(BX$4&lt;'2.1 Kraftwerk allgemein'!$F$16+$F36,
('2.5 CAPEX'!$J39+SUM(OFFSET('2.5 CAPEX'!CC39,0,-MIN(MAX($F36-1-('2.1 Kraftwerk allgemein'!$F$16-'1.1 Allgemein'!$I$22+1),0),COLUMN(BO36)-1-('2.1 Kraftwerk allgemein'!$F$16-'1.1 Allgemein'!$I$22+1)),1,MIN(MAX($F36-('2.1 Kraftwerk allgemein'!$F$16-'1.1 Allgemein'!$I$22+1),1),COLUMN(BO36)-('2.1 Kraftwerk allgemein'!$F$16-'1.1 Allgemein'!$I$22+1)))))/$F36,
SUM(OFFSET('2.5 CAPEX'!CC39,0,-MIN($F36-1,COLUMN(BO36)-1),1,MIN($F36,COLUMN(BO36))))/$F36)))))))</f>
        <v>0</v>
      </c>
      <c r="BY36" s="199">
        <f ca="1">IF('2.1 Kraftwerk allgemein'!$F$15&lt;'1.1 Allgemein'!$I$22,
IF(OR(ISNUMBER($D36)=FALSE,$F36=""),"",
IF(AND('2.5 CAPEX'!$L39&lt;&gt;"x",'2.5 CAPEX'!$M39&lt;&gt;"x"),0,
IF($F36=0,0,
IF(BY$4&lt;'2.1 Kraftwerk allgemein'!$F$16,0,
IF(BY$4='2.1 Kraftwerk allgemein'!$F$16,'2.5 CAPEX'!$J39/$F36,
IF(BY$4&lt;'2.1 Kraftwerk allgemein'!$F$16+$F36,
('2.5 CAPEX'!$J39+SUM(OFFSET('2.5 CAPEX'!CD39,0,-MIN(MAX($F36-1-('2.1 Kraftwerk allgemein'!$F$16-'2.1 Kraftwerk allgemein'!$F$15+1),0),COLUMN(BP36)-1-('2.1 Kraftwerk allgemein'!$F$16-'2.1 Kraftwerk allgemein'!$F$15+1)),1,MIN(MAX($F36-('2.1 Kraftwerk allgemein'!$F$16-'2.1 Kraftwerk allgemein'!$F$15+1),1),COLUMN(BP36)-('2.1 Kraftwerk allgemein'!$F$16-'2.1 Kraftwerk allgemein'!$F$15+1)))))/$F36,
SUM(OFFSET('2.5 CAPEX'!CD39,0,-MIN($F36-1,COLUMN(BP36)-1),1,MIN($F36,COLUMN(BP36))))/$F36)))))),
IF(OR(ISNUMBER($D36)=FALSE,$F36=""),"",
IF(AND('2.5 CAPEX'!$L39&lt;&gt;"x",'2.5 CAPEX'!$M39&lt;&gt;"x"),0,
IF($F36=0,0,
IF(BY$4&lt;'2.1 Kraftwerk allgemein'!$F$16,0,
IF(BY$4='2.1 Kraftwerk allgemein'!$F$16,'2.5 CAPEX'!$J39/$F36,
IF(BY$4&lt;'2.1 Kraftwerk allgemein'!$F$16+$F36,
('2.5 CAPEX'!$J39+SUM(OFFSET('2.5 CAPEX'!CD39,0,-MIN(MAX($F36-1-('2.1 Kraftwerk allgemein'!$F$16-'1.1 Allgemein'!$I$22+1),0),COLUMN(BP36)-1-('2.1 Kraftwerk allgemein'!$F$16-'1.1 Allgemein'!$I$22+1)),1,MIN(MAX($F36-('2.1 Kraftwerk allgemein'!$F$16-'1.1 Allgemein'!$I$22+1),1),COLUMN(BP36)-('2.1 Kraftwerk allgemein'!$F$16-'1.1 Allgemein'!$I$22+1)))))/$F36,
SUM(OFFSET('2.5 CAPEX'!CD39,0,-MIN($F36-1,COLUMN(BP36)-1),1,MIN($F36,COLUMN(BP36))))/$F36)))))))</f>
        <v>0</v>
      </c>
      <c r="BZ36" s="199">
        <f ca="1">IF('2.1 Kraftwerk allgemein'!$F$15&lt;'1.1 Allgemein'!$I$22,
IF(OR(ISNUMBER($D36)=FALSE,$F36=""),"",
IF(AND('2.5 CAPEX'!$L39&lt;&gt;"x",'2.5 CAPEX'!$M39&lt;&gt;"x"),0,
IF($F36=0,0,
IF(BZ$4&lt;'2.1 Kraftwerk allgemein'!$F$16,0,
IF(BZ$4='2.1 Kraftwerk allgemein'!$F$16,'2.5 CAPEX'!$J39/$F36,
IF(BZ$4&lt;'2.1 Kraftwerk allgemein'!$F$16+$F36,
('2.5 CAPEX'!$J39+SUM(OFFSET('2.5 CAPEX'!CE39,0,-MIN(MAX($F36-1-('2.1 Kraftwerk allgemein'!$F$16-'2.1 Kraftwerk allgemein'!$F$15+1),0),COLUMN(BQ36)-1-('2.1 Kraftwerk allgemein'!$F$16-'2.1 Kraftwerk allgemein'!$F$15+1)),1,MIN(MAX($F36-('2.1 Kraftwerk allgemein'!$F$16-'2.1 Kraftwerk allgemein'!$F$15+1),1),COLUMN(BQ36)-('2.1 Kraftwerk allgemein'!$F$16-'2.1 Kraftwerk allgemein'!$F$15+1)))))/$F36,
SUM(OFFSET('2.5 CAPEX'!CE39,0,-MIN($F36-1,COLUMN(BQ36)-1),1,MIN($F36,COLUMN(BQ36))))/$F36)))))),
IF(OR(ISNUMBER($D36)=FALSE,$F36=""),"",
IF(AND('2.5 CAPEX'!$L39&lt;&gt;"x",'2.5 CAPEX'!$M39&lt;&gt;"x"),0,
IF($F36=0,0,
IF(BZ$4&lt;'2.1 Kraftwerk allgemein'!$F$16,0,
IF(BZ$4='2.1 Kraftwerk allgemein'!$F$16,'2.5 CAPEX'!$J39/$F36,
IF(BZ$4&lt;'2.1 Kraftwerk allgemein'!$F$16+$F36,
('2.5 CAPEX'!$J39+SUM(OFFSET('2.5 CAPEX'!CE39,0,-MIN(MAX($F36-1-('2.1 Kraftwerk allgemein'!$F$16-'1.1 Allgemein'!$I$22+1),0),COLUMN(BQ36)-1-('2.1 Kraftwerk allgemein'!$F$16-'1.1 Allgemein'!$I$22+1)),1,MIN(MAX($F36-('2.1 Kraftwerk allgemein'!$F$16-'1.1 Allgemein'!$I$22+1),1),COLUMN(BQ36)-('2.1 Kraftwerk allgemein'!$F$16-'1.1 Allgemein'!$I$22+1)))))/$F36,
SUM(OFFSET('2.5 CAPEX'!CE39,0,-MIN($F36-1,COLUMN(BQ36)-1),1,MIN($F36,COLUMN(BQ36))))/$F36)))))))</f>
        <v>0</v>
      </c>
      <c r="CA36" s="199">
        <f ca="1">IF('2.1 Kraftwerk allgemein'!$F$15&lt;'1.1 Allgemein'!$I$22,
IF(OR(ISNUMBER($D36)=FALSE,$F36=""),"",
IF(AND('2.5 CAPEX'!$L39&lt;&gt;"x",'2.5 CAPEX'!$M39&lt;&gt;"x"),0,
IF($F36=0,0,
IF(CA$4&lt;'2.1 Kraftwerk allgemein'!$F$16,0,
IF(CA$4='2.1 Kraftwerk allgemein'!$F$16,'2.5 CAPEX'!$J39/$F36,
IF(CA$4&lt;'2.1 Kraftwerk allgemein'!$F$16+$F36,
('2.5 CAPEX'!$J39+SUM(OFFSET('2.5 CAPEX'!CF39,0,-MIN(MAX($F36-1-('2.1 Kraftwerk allgemein'!$F$16-'2.1 Kraftwerk allgemein'!$F$15+1),0),COLUMN(BR36)-1-('2.1 Kraftwerk allgemein'!$F$16-'2.1 Kraftwerk allgemein'!$F$15+1)),1,MIN(MAX($F36-('2.1 Kraftwerk allgemein'!$F$16-'2.1 Kraftwerk allgemein'!$F$15+1),1),COLUMN(BR36)-('2.1 Kraftwerk allgemein'!$F$16-'2.1 Kraftwerk allgemein'!$F$15+1)))))/$F36,
SUM(OFFSET('2.5 CAPEX'!CF39,0,-MIN($F36-1,COLUMN(BR36)-1),1,MIN($F36,COLUMN(BR36))))/$F36)))))),
IF(OR(ISNUMBER($D36)=FALSE,$F36=""),"",
IF(AND('2.5 CAPEX'!$L39&lt;&gt;"x",'2.5 CAPEX'!$M39&lt;&gt;"x"),0,
IF($F36=0,0,
IF(CA$4&lt;'2.1 Kraftwerk allgemein'!$F$16,0,
IF(CA$4='2.1 Kraftwerk allgemein'!$F$16,'2.5 CAPEX'!$J39/$F36,
IF(CA$4&lt;'2.1 Kraftwerk allgemein'!$F$16+$F36,
('2.5 CAPEX'!$J39+SUM(OFFSET('2.5 CAPEX'!CF39,0,-MIN(MAX($F36-1-('2.1 Kraftwerk allgemein'!$F$16-'1.1 Allgemein'!$I$22+1),0),COLUMN(BR36)-1-('2.1 Kraftwerk allgemein'!$F$16-'1.1 Allgemein'!$I$22+1)),1,MIN(MAX($F36-('2.1 Kraftwerk allgemein'!$F$16-'1.1 Allgemein'!$I$22+1),1),COLUMN(BR36)-('2.1 Kraftwerk allgemein'!$F$16-'1.1 Allgemein'!$I$22+1)))))/$F36,
SUM(OFFSET('2.5 CAPEX'!CF39,0,-MIN($F36-1,COLUMN(BR36)-1),1,MIN($F36,COLUMN(BR36))))/$F36)))))))</f>
        <v>0</v>
      </c>
      <c r="CB36" s="199">
        <f ca="1">IF('2.1 Kraftwerk allgemein'!$F$15&lt;'1.1 Allgemein'!$I$22,
IF(OR(ISNUMBER($D36)=FALSE,$F36=""),"",
IF(AND('2.5 CAPEX'!$L39&lt;&gt;"x",'2.5 CAPEX'!$M39&lt;&gt;"x"),0,
IF($F36=0,0,
IF(CB$4&lt;'2.1 Kraftwerk allgemein'!$F$16,0,
IF(CB$4='2.1 Kraftwerk allgemein'!$F$16,'2.5 CAPEX'!$J39/$F36,
IF(CB$4&lt;'2.1 Kraftwerk allgemein'!$F$16+$F36,
('2.5 CAPEX'!$J39+SUM(OFFSET('2.5 CAPEX'!CG39,0,-MIN(MAX($F36-1-('2.1 Kraftwerk allgemein'!$F$16-'2.1 Kraftwerk allgemein'!$F$15+1),0),COLUMN(BS36)-1-('2.1 Kraftwerk allgemein'!$F$16-'2.1 Kraftwerk allgemein'!$F$15+1)),1,MIN(MAX($F36-('2.1 Kraftwerk allgemein'!$F$16-'2.1 Kraftwerk allgemein'!$F$15+1),1),COLUMN(BS36)-('2.1 Kraftwerk allgemein'!$F$16-'2.1 Kraftwerk allgemein'!$F$15+1)))))/$F36,
SUM(OFFSET('2.5 CAPEX'!CG39,0,-MIN($F36-1,COLUMN(BS36)-1),1,MIN($F36,COLUMN(BS36))))/$F36)))))),
IF(OR(ISNUMBER($D36)=FALSE,$F36=""),"",
IF(AND('2.5 CAPEX'!$L39&lt;&gt;"x",'2.5 CAPEX'!$M39&lt;&gt;"x"),0,
IF($F36=0,0,
IF(CB$4&lt;'2.1 Kraftwerk allgemein'!$F$16,0,
IF(CB$4='2.1 Kraftwerk allgemein'!$F$16,'2.5 CAPEX'!$J39/$F36,
IF(CB$4&lt;'2.1 Kraftwerk allgemein'!$F$16+$F36,
('2.5 CAPEX'!$J39+SUM(OFFSET('2.5 CAPEX'!CG39,0,-MIN(MAX($F36-1-('2.1 Kraftwerk allgemein'!$F$16-'1.1 Allgemein'!$I$22+1),0),COLUMN(BS36)-1-('2.1 Kraftwerk allgemein'!$F$16-'1.1 Allgemein'!$I$22+1)),1,MIN(MAX($F36-('2.1 Kraftwerk allgemein'!$F$16-'1.1 Allgemein'!$I$22+1),1),COLUMN(BS36)-('2.1 Kraftwerk allgemein'!$F$16-'1.1 Allgemein'!$I$22+1)))))/$F36,
SUM(OFFSET('2.5 CAPEX'!CG39,0,-MIN($F36-1,COLUMN(BS36)-1),1,MIN($F36,COLUMN(BS36))))/$F36)))))))</f>
        <v>0</v>
      </c>
      <c r="CC36" s="199">
        <f ca="1">IF('2.1 Kraftwerk allgemein'!$F$15&lt;'1.1 Allgemein'!$I$22,
IF(OR(ISNUMBER($D36)=FALSE,$F36=""),"",
IF(AND('2.5 CAPEX'!$L39&lt;&gt;"x",'2.5 CAPEX'!$M39&lt;&gt;"x"),0,
IF($F36=0,0,
IF(CC$4&lt;'2.1 Kraftwerk allgemein'!$F$16,0,
IF(CC$4='2.1 Kraftwerk allgemein'!$F$16,'2.5 CAPEX'!$J39/$F36,
IF(CC$4&lt;'2.1 Kraftwerk allgemein'!$F$16+$F36,
('2.5 CAPEX'!$J39+SUM(OFFSET('2.5 CAPEX'!CH39,0,-MIN(MAX($F36-1-('2.1 Kraftwerk allgemein'!$F$16-'2.1 Kraftwerk allgemein'!$F$15+1),0),COLUMN(BT36)-1-('2.1 Kraftwerk allgemein'!$F$16-'2.1 Kraftwerk allgemein'!$F$15+1)),1,MIN(MAX($F36-('2.1 Kraftwerk allgemein'!$F$16-'2.1 Kraftwerk allgemein'!$F$15+1),1),COLUMN(BT36)-('2.1 Kraftwerk allgemein'!$F$16-'2.1 Kraftwerk allgemein'!$F$15+1)))))/$F36,
SUM(OFFSET('2.5 CAPEX'!CH39,0,-MIN($F36-1,COLUMN(BT36)-1),1,MIN($F36,COLUMN(BT36))))/$F36)))))),
IF(OR(ISNUMBER($D36)=FALSE,$F36=""),"",
IF(AND('2.5 CAPEX'!$L39&lt;&gt;"x",'2.5 CAPEX'!$M39&lt;&gt;"x"),0,
IF($F36=0,0,
IF(CC$4&lt;'2.1 Kraftwerk allgemein'!$F$16,0,
IF(CC$4='2.1 Kraftwerk allgemein'!$F$16,'2.5 CAPEX'!$J39/$F36,
IF(CC$4&lt;'2.1 Kraftwerk allgemein'!$F$16+$F36,
('2.5 CAPEX'!$J39+SUM(OFFSET('2.5 CAPEX'!CH39,0,-MIN(MAX($F36-1-('2.1 Kraftwerk allgemein'!$F$16-'1.1 Allgemein'!$I$22+1),0),COLUMN(BT36)-1-('2.1 Kraftwerk allgemein'!$F$16-'1.1 Allgemein'!$I$22+1)),1,MIN(MAX($F36-('2.1 Kraftwerk allgemein'!$F$16-'1.1 Allgemein'!$I$22+1),1),COLUMN(BT36)-('2.1 Kraftwerk allgemein'!$F$16-'1.1 Allgemein'!$I$22+1)))))/$F36,
SUM(OFFSET('2.5 CAPEX'!CH39,0,-MIN($F36-1,COLUMN(BT36)-1),1,MIN($F36,COLUMN(BT36))))/$F36)))))))</f>
        <v>0</v>
      </c>
      <c r="CD36" s="199">
        <f ca="1">IF('2.1 Kraftwerk allgemein'!$F$15&lt;'1.1 Allgemein'!$I$22,
IF(OR(ISNUMBER($D36)=FALSE,$F36=""),"",
IF(AND('2.5 CAPEX'!$L39&lt;&gt;"x",'2.5 CAPEX'!$M39&lt;&gt;"x"),0,
IF($F36=0,0,
IF(CD$4&lt;'2.1 Kraftwerk allgemein'!$F$16,0,
IF(CD$4='2.1 Kraftwerk allgemein'!$F$16,'2.5 CAPEX'!$J39/$F36,
IF(CD$4&lt;'2.1 Kraftwerk allgemein'!$F$16+$F36,
('2.5 CAPEX'!$J39+SUM(OFFSET('2.5 CAPEX'!CI39,0,-MIN(MAX($F36-1-('2.1 Kraftwerk allgemein'!$F$16-'2.1 Kraftwerk allgemein'!$F$15+1),0),COLUMN(BU36)-1-('2.1 Kraftwerk allgemein'!$F$16-'2.1 Kraftwerk allgemein'!$F$15+1)),1,MIN(MAX($F36-('2.1 Kraftwerk allgemein'!$F$16-'2.1 Kraftwerk allgemein'!$F$15+1),1),COLUMN(BU36)-('2.1 Kraftwerk allgemein'!$F$16-'2.1 Kraftwerk allgemein'!$F$15+1)))))/$F36,
SUM(OFFSET('2.5 CAPEX'!CI39,0,-MIN($F36-1,COLUMN(BU36)-1),1,MIN($F36,COLUMN(BU36))))/$F36)))))),
IF(OR(ISNUMBER($D36)=FALSE,$F36=""),"",
IF(AND('2.5 CAPEX'!$L39&lt;&gt;"x",'2.5 CAPEX'!$M39&lt;&gt;"x"),0,
IF($F36=0,0,
IF(CD$4&lt;'2.1 Kraftwerk allgemein'!$F$16,0,
IF(CD$4='2.1 Kraftwerk allgemein'!$F$16,'2.5 CAPEX'!$J39/$F36,
IF(CD$4&lt;'2.1 Kraftwerk allgemein'!$F$16+$F36,
('2.5 CAPEX'!$J39+SUM(OFFSET('2.5 CAPEX'!CI39,0,-MIN(MAX($F36-1-('2.1 Kraftwerk allgemein'!$F$16-'1.1 Allgemein'!$I$22+1),0),COLUMN(BU36)-1-('2.1 Kraftwerk allgemein'!$F$16-'1.1 Allgemein'!$I$22+1)),1,MIN(MAX($F36-('2.1 Kraftwerk allgemein'!$F$16-'1.1 Allgemein'!$I$22+1),1),COLUMN(BU36)-('2.1 Kraftwerk allgemein'!$F$16-'1.1 Allgemein'!$I$22+1)))))/$F36,
SUM(OFFSET('2.5 CAPEX'!CI39,0,-MIN($F36-1,COLUMN(BU36)-1),1,MIN($F36,COLUMN(BU36))))/$F36)))))))</f>
        <v>0</v>
      </c>
      <c r="CE36" s="199">
        <f ca="1">IF('2.1 Kraftwerk allgemein'!$F$15&lt;'1.1 Allgemein'!$I$22,
IF(OR(ISNUMBER($D36)=FALSE,$F36=""),"",
IF(AND('2.5 CAPEX'!$L39&lt;&gt;"x",'2.5 CAPEX'!$M39&lt;&gt;"x"),0,
IF($F36=0,0,
IF(CE$4&lt;'2.1 Kraftwerk allgemein'!$F$16,0,
IF(CE$4='2.1 Kraftwerk allgemein'!$F$16,'2.5 CAPEX'!$J39/$F36,
IF(CE$4&lt;'2.1 Kraftwerk allgemein'!$F$16+$F36,
('2.5 CAPEX'!$J39+SUM(OFFSET('2.5 CAPEX'!CJ39,0,-MIN(MAX($F36-1-('2.1 Kraftwerk allgemein'!$F$16-'2.1 Kraftwerk allgemein'!$F$15+1),0),COLUMN(BV36)-1-('2.1 Kraftwerk allgemein'!$F$16-'2.1 Kraftwerk allgemein'!$F$15+1)),1,MIN(MAX($F36-('2.1 Kraftwerk allgemein'!$F$16-'2.1 Kraftwerk allgemein'!$F$15+1),1),COLUMN(BV36)-('2.1 Kraftwerk allgemein'!$F$16-'2.1 Kraftwerk allgemein'!$F$15+1)))))/$F36,
SUM(OFFSET('2.5 CAPEX'!CJ39,0,-MIN($F36-1,COLUMN(BV36)-1),1,MIN($F36,COLUMN(BV36))))/$F36)))))),
IF(OR(ISNUMBER($D36)=FALSE,$F36=""),"",
IF(AND('2.5 CAPEX'!$L39&lt;&gt;"x",'2.5 CAPEX'!$M39&lt;&gt;"x"),0,
IF($F36=0,0,
IF(CE$4&lt;'2.1 Kraftwerk allgemein'!$F$16,0,
IF(CE$4='2.1 Kraftwerk allgemein'!$F$16,'2.5 CAPEX'!$J39/$F36,
IF(CE$4&lt;'2.1 Kraftwerk allgemein'!$F$16+$F36,
('2.5 CAPEX'!$J39+SUM(OFFSET('2.5 CAPEX'!CJ39,0,-MIN(MAX($F36-1-('2.1 Kraftwerk allgemein'!$F$16-'1.1 Allgemein'!$I$22+1),0),COLUMN(BV36)-1-('2.1 Kraftwerk allgemein'!$F$16-'1.1 Allgemein'!$I$22+1)),1,MIN(MAX($F36-('2.1 Kraftwerk allgemein'!$F$16-'1.1 Allgemein'!$I$22+1),1),COLUMN(BV36)-('2.1 Kraftwerk allgemein'!$F$16-'1.1 Allgemein'!$I$22+1)))))/$F36,
SUM(OFFSET('2.5 CAPEX'!CJ39,0,-MIN($F36-1,COLUMN(BV36)-1),1,MIN($F36,COLUMN(BV36))))/$F36)))))))</f>
        <v>0</v>
      </c>
      <c r="CF36" s="199">
        <f ca="1">IF('2.1 Kraftwerk allgemein'!$F$15&lt;'1.1 Allgemein'!$I$22,
IF(OR(ISNUMBER($D36)=FALSE,$F36=""),"",
IF(AND('2.5 CAPEX'!$L39&lt;&gt;"x",'2.5 CAPEX'!$M39&lt;&gt;"x"),0,
IF($F36=0,0,
IF(CF$4&lt;'2.1 Kraftwerk allgemein'!$F$16,0,
IF(CF$4='2.1 Kraftwerk allgemein'!$F$16,'2.5 CAPEX'!$J39/$F36,
IF(CF$4&lt;'2.1 Kraftwerk allgemein'!$F$16+$F36,
('2.5 CAPEX'!$J39+SUM(OFFSET('2.5 CAPEX'!CK39,0,-MIN(MAX($F36-1-('2.1 Kraftwerk allgemein'!$F$16-'2.1 Kraftwerk allgemein'!$F$15+1),0),COLUMN(BW36)-1-('2.1 Kraftwerk allgemein'!$F$16-'2.1 Kraftwerk allgemein'!$F$15+1)),1,MIN(MAX($F36-('2.1 Kraftwerk allgemein'!$F$16-'2.1 Kraftwerk allgemein'!$F$15+1),1),COLUMN(BW36)-('2.1 Kraftwerk allgemein'!$F$16-'2.1 Kraftwerk allgemein'!$F$15+1)))))/$F36,
SUM(OFFSET('2.5 CAPEX'!CK39,0,-MIN($F36-1,COLUMN(BW36)-1),1,MIN($F36,COLUMN(BW36))))/$F36)))))),
IF(OR(ISNUMBER($D36)=FALSE,$F36=""),"",
IF(AND('2.5 CAPEX'!$L39&lt;&gt;"x",'2.5 CAPEX'!$M39&lt;&gt;"x"),0,
IF($F36=0,0,
IF(CF$4&lt;'2.1 Kraftwerk allgemein'!$F$16,0,
IF(CF$4='2.1 Kraftwerk allgemein'!$F$16,'2.5 CAPEX'!$J39/$F36,
IF(CF$4&lt;'2.1 Kraftwerk allgemein'!$F$16+$F36,
('2.5 CAPEX'!$J39+SUM(OFFSET('2.5 CAPEX'!CK39,0,-MIN(MAX($F36-1-('2.1 Kraftwerk allgemein'!$F$16-'1.1 Allgemein'!$I$22+1),0),COLUMN(BW36)-1-('2.1 Kraftwerk allgemein'!$F$16-'1.1 Allgemein'!$I$22+1)),1,MIN(MAX($F36-('2.1 Kraftwerk allgemein'!$F$16-'1.1 Allgemein'!$I$22+1),1),COLUMN(BW36)-('2.1 Kraftwerk allgemein'!$F$16-'1.1 Allgemein'!$I$22+1)))))/$F36,
SUM(OFFSET('2.5 CAPEX'!CK39,0,-MIN($F36-1,COLUMN(BW36)-1),1,MIN($F36,COLUMN(BW36))))/$F36)))))))</f>
        <v>0</v>
      </c>
      <c r="CG36" s="199">
        <f ca="1">IF('2.1 Kraftwerk allgemein'!$F$15&lt;'1.1 Allgemein'!$I$22,
IF(OR(ISNUMBER($D36)=FALSE,$F36=""),"",
IF(AND('2.5 CAPEX'!$L39&lt;&gt;"x",'2.5 CAPEX'!$M39&lt;&gt;"x"),0,
IF($F36=0,0,
IF(CG$4&lt;'2.1 Kraftwerk allgemein'!$F$16,0,
IF(CG$4='2.1 Kraftwerk allgemein'!$F$16,'2.5 CAPEX'!$J39/$F36,
IF(CG$4&lt;'2.1 Kraftwerk allgemein'!$F$16+$F36,
('2.5 CAPEX'!$J39+SUM(OFFSET('2.5 CAPEX'!CL39,0,-MIN(MAX($F36-1-('2.1 Kraftwerk allgemein'!$F$16-'2.1 Kraftwerk allgemein'!$F$15+1),0),COLUMN(BX36)-1-('2.1 Kraftwerk allgemein'!$F$16-'2.1 Kraftwerk allgemein'!$F$15+1)),1,MIN(MAX($F36-('2.1 Kraftwerk allgemein'!$F$16-'2.1 Kraftwerk allgemein'!$F$15+1),1),COLUMN(BX36)-('2.1 Kraftwerk allgemein'!$F$16-'2.1 Kraftwerk allgemein'!$F$15+1)))))/$F36,
SUM(OFFSET('2.5 CAPEX'!CL39,0,-MIN($F36-1,COLUMN(BX36)-1),1,MIN($F36,COLUMN(BX36))))/$F36)))))),
IF(OR(ISNUMBER($D36)=FALSE,$F36=""),"",
IF(AND('2.5 CAPEX'!$L39&lt;&gt;"x",'2.5 CAPEX'!$M39&lt;&gt;"x"),0,
IF($F36=0,0,
IF(CG$4&lt;'2.1 Kraftwerk allgemein'!$F$16,0,
IF(CG$4='2.1 Kraftwerk allgemein'!$F$16,'2.5 CAPEX'!$J39/$F36,
IF(CG$4&lt;'2.1 Kraftwerk allgemein'!$F$16+$F36,
('2.5 CAPEX'!$J39+SUM(OFFSET('2.5 CAPEX'!CL39,0,-MIN(MAX($F36-1-('2.1 Kraftwerk allgemein'!$F$16-'1.1 Allgemein'!$I$22+1),0),COLUMN(BX36)-1-('2.1 Kraftwerk allgemein'!$F$16-'1.1 Allgemein'!$I$22+1)),1,MIN(MAX($F36-('2.1 Kraftwerk allgemein'!$F$16-'1.1 Allgemein'!$I$22+1),1),COLUMN(BX36)-('2.1 Kraftwerk allgemein'!$F$16-'1.1 Allgemein'!$I$22+1)))))/$F36,
SUM(OFFSET('2.5 CAPEX'!CL39,0,-MIN($F36-1,COLUMN(BX36)-1),1,MIN($F36,COLUMN(BX36))))/$F36)))))))</f>
        <v>0</v>
      </c>
      <c r="CH36" s="199">
        <f ca="1">IF('2.1 Kraftwerk allgemein'!$F$15&lt;'1.1 Allgemein'!$I$22,
IF(OR(ISNUMBER($D36)=FALSE,$F36=""),"",
IF(AND('2.5 CAPEX'!$L39&lt;&gt;"x",'2.5 CAPEX'!$M39&lt;&gt;"x"),0,
IF($F36=0,0,
IF(CH$4&lt;'2.1 Kraftwerk allgemein'!$F$16,0,
IF(CH$4='2.1 Kraftwerk allgemein'!$F$16,'2.5 CAPEX'!$J39/$F36,
IF(CH$4&lt;'2.1 Kraftwerk allgemein'!$F$16+$F36,
('2.5 CAPEX'!$J39+SUM(OFFSET('2.5 CAPEX'!CM39,0,-MIN(MAX($F36-1-('2.1 Kraftwerk allgemein'!$F$16-'2.1 Kraftwerk allgemein'!$F$15+1),0),COLUMN(BY36)-1-('2.1 Kraftwerk allgemein'!$F$16-'2.1 Kraftwerk allgemein'!$F$15+1)),1,MIN(MAX($F36-('2.1 Kraftwerk allgemein'!$F$16-'2.1 Kraftwerk allgemein'!$F$15+1),1),COLUMN(BY36)-('2.1 Kraftwerk allgemein'!$F$16-'2.1 Kraftwerk allgemein'!$F$15+1)))))/$F36,
SUM(OFFSET('2.5 CAPEX'!CM39,0,-MIN($F36-1,COLUMN(BY36)-1),1,MIN($F36,COLUMN(BY36))))/$F36)))))),
IF(OR(ISNUMBER($D36)=FALSE,$F36=""),"",
IF(AND('2.5 CAPEX'!$L39&lt;&gt;"x",'2.5 CAPEX'!$M39&lt;&gt;"x"),0,
IF($F36=0,0,
IF(CH$4&lt;'2.1 Kraftwerk allgemein'!$F$16,0,
IF(CH$4='2.1 Kraftwerk allgemein'!$F$16,'2.5 CAPEX'!$J39/$F36,
IF(CH$4&lt;'2.1 Kraftwerk allgemein'!$F$16+$F36,
('2.5 CAPEX'!$J39+SUM(OFFSET('2.5 CAPEX'!CM39,0,-MIN(MAX($F36-1-('2.1 Kraftwerk allgemein'!$F$16-'1.1 Allgemein'!$I$22+1),0),COLUMN(BY36)-1-('2.1 Kraftwerk allgemein'!$F$16-'1.1 Allgemein'!$I$22+1)),1,MIN(MAX($F36-('2.1 Kraftwerk allgemein'!$F$16-'1.1 Allgemein'!$I$22+1),1),COLUMN(BY36)-('2.1 Kraftwerk allgemein'!$F$16-'1.1 Allgemein'!$I$22+1)))))/$F36,
SUM(OFFSET('2.5 CAPEX'!CM39,0,-MIN($F36-1,COLUMN(BY36)-1),1,MIN($F36,COLUMN(BY36))))/$F36)))))))</f>
        <v>0</v>
      </c>
      <c r="CI36" s="199">
        <f ca="1">IF('2.1 Kraftwerk allgemein'!$F$15&lt;'1.1 Allgemein'!$I$22,
IF(OR(ISNUMBER($D36)=FALSE,$F36=""),"",
IF(AND('2.5 CAPEX'!$L39&lt;&gt;"x",'2.5 CAPEX'!$M39&lt;&gt;"x"),0,
IF($F36=0,0,
IF(CI$4&lt;'2.1 Kraftwerk allgemein'!$F$16,0,
IF(CI$4='2.1 Kraftwerk allgemein'!$F$16,'2.5 CAPEX'!$J39/$F36,
IF(CI$4&lt;'2.1 Kraftwerk allgemein'!$F$16+$F36,
('2.5 CAPEX'!$J39+SUM(OFFSET('2.5 CAPEX'!CN39,0,-MIN(MAX($F36-1-('2.1 Kraftwerk allgemein'!$F$16-'2.1 Kraftwerk allgemein'!$F$15+1),0),COLUMN(BZ36)-1-('2.1 Kraftwerk allgemein'!$F$16-'2.1 Kraftwerk allgemein'!$F$15+1)),1,MIN(MAX($F36-('2.1 Kraftwerk allgemein'!$F$16-'2.1 Kraftwerk allgemein'!$F$15+1),1),COLUMN(BZ36)-('2.1 Kraftwerk allgemein'!$F$16-'2.1 Kraftwerk allgemein'!$F$15+1)))))/$F36,
SUM(OFFSET('2.5 CAPEX'!CN39,0,-MIN($F36-1,COLUMN(BZ36)-1),1,MIN($F36,COLUMN(BZ36))))/$F36)))))),
IF(OR(ISNUMBER($D36)=FALSE,$F36=""),"",
IF(AND('2.5 CAPEX'!$L39&lt;&gt;"x",'2.5 CAPEX'!$M39&lt;&gt;"x"),0,
IF($F36=0,0,
IF(CI$4&lt;'2.1 Kraftwerk allgemein'!$F$16,0,
IF(CI$4='2.1 Kraftwerk allgemein'!$F$16,'2.5 CAPEX'!$J39/$F36,
IF(CI$4&lt;'2.1 Kraftwerk allgemein'!$F$16+$F36,
('2.5 CAPEX'!$J39+SUM(OFFSET('2.5 CAPEX'!CN39,0,-MIN(MAX($F36-1-('2.1 Kraftwerk allgemein'!$F$16-'1.1 Allgemein'!$I$22+1),0),COLUMN(BZ36)-1-('2.1 Kraftwerk allgemein'!$F$16-'1.1 Allgemein'!$I$22+1)),1,MIN(MAX($F36-('2.1 Kraftwerk allgemein'!$F$16-'1.1 Allgemein'!$I$22+1),1),COLUMN(BZ36)-('2.1 Kraftwerk allgemein'!$F$16-'1.1 Allgemein'!$I$22+1)))))/$F36,
SUM(OFFSET('2.5 CAPEX'!CN39,0,-MIN($F36-1,COLUMN(BZ36)-1),1,MIN($F36,COLUMN(BZ36))))/$F36)))))))</f>
        <v>0</v>
      </c>
      <c r="CJ36" s="199">
        <f ca="1">IF('2.1 Kraftwerk allgemein'!$F$15&lt;'1.1 Allgemein'!$I$22,
IF(OR(ISNUMBER($D36)=FALSE,$F36=""),"",
IF(AND('2.5 CAPEX'!$L39&lt;&gt;"x",'2.5 CAPEX'!$M39&lt;&gt;"x"),0,
IF($F36=0,0,
IF(CJ$4&lt;'2.1 Kraftwerk allgemein'!$F$16,0,
IF(CJ$4='2.1 Kraftwerk allgemein'!$F$16,'2.5 CAPEX'!$J39/$F36,
IF(CJ$4&lt;'2.1 Kraftwerk allgemein'!$F$16+$F36,
('2.5 CAPEX'!$J39+SUM(OFFSET('2.5 CAPEX'!CO39,0,-MIN(MAX($F36-1-('2.1 Kraftwerk allgemein'!$F$16-'2.1 Kraftwerk allgemein'!$F$15+1),0),COLUMN(CA36)-1-('2.1 Kraftwerk allgemein'!$F$16-'2.1 Kraftwerk allgemein'!$F$15+1)),1,MIN(MAX($F36-('2.1 Kraftwerk allgemein'!$F$16-'2.1 Kraftwerk allgemein'!$F$15+1),1),COLUMN(CA36)-('2.1 Kraftwerk allgemein'!$F$16-'2.1 Kraftwerk allgemein'!$F$15+1)))))/$F36,
SUM(OFFSET('2.5 CAPEX'!CO39,0,-MIN($F36-1,COLUMN(CA36)-1),1,MIN($F36,COLUMN(CA36))))/$F36)))))),
IF(OR(ISNUMBER($D36)=FALSE,$F36=""),"",
IF(AND('2.5 CAPEX'!$L39&lt;&gt;"x",'2.5 CAPEX'!$M39&lt;&gt;"x"),0,
IF($F36=0,0,
IF(CJ$4&lt;'2.1 Kraftwerk allgemein'!$F$16,0,
IF(CJ$4='2.1 Kraftwerk allgemein'!$F$16,'2.5 CAPEX'!$J39/$F36,
IF(CJ$4&lt;'2.1 Kraftwerk allgemein'!$F$16+$F36,
('2.5 CAPEX'!$J39+SUM(OFFSET('2.5 CAPEX'!CO39,0,-MIN(MAX($F36-1-('2.1 Kraftwerk allgemein'!$F$16-'1.1 Allgemein'!$I$22+1),0),COLUMN(CA36)-1-('2.1 Kraftwerk allgemein'!$F$16-'1.1 Allgemein'!$I$22+1)),1,MIN(MAX($F36-('2.1 Kraftwerk allgemein'!$F$16-'1.1 Allgemein'!$I$22+1),1),COLUMN(CA36)-('2.1 Kraftwerk allgemein'!$F$16-'1.1 Allgemein'!$I$22+1)))))/$F36,
SUM(OFFSET('2.5 CAPEX'!CO39,0,-MIN($F36-1,COLUMN(CA36)-1),1,MIN($F36,COLUMN(CA36))))/$F36)))))))</f>
        <v>0</v>
      </c>
      <c r="CK36" s="199">
        <f ca="1">IF('2.1 Kraftwerk allgemein'!$F$15&lt;'1.1 Allgemein'!$I$22,
IF(OR(ISNUMBER($D36)=FALSE,$F36=""),"",
IF(AND('2.5 CAPEX'!$L39&lt;&gt;"x",'2.5 CAPEX'!$M39&lt;&gt;"x"),0,
IF($F36=0,0,
IF(CK$4&lt;'2.1 Kraftwerk allgemein'!$F$16,0,
IF(CK$4='2.1 Kraftwerk allgemein'!$F$16,'2.5 CAPEX'!$J39/$F36,
IF(CK$4&lt;'2.1 Kraftwerk allgemein'!$F$16+$F36,
('2.5 CAPEX'!$J39+SUM(OFFSET('2.5 CAPEX'!CP39,0,-MIN(MAX($F36-1-('2.1 Kraftwerk allgemein'!$F$16-'2.1 Kraftwerk allgemein'!$F$15+1),0),COLUMN(CB36)-1-('2.1 Kraftwerk allgemein'!$F$16-'2.1 Kraftwerk allgemein'!$F$15+1)),1,MIN(MAX($F36-('2.1 Kraftwerk allgemein'!$F$16-'2.1 Kraftwerk allgemein'!$F$15+1),1),COLUMN(CB36)-('2.1 Kraftwerk allgemein'!$F$16-'2.1 Kraftwerk allgemein'!$F$15+1)))))/$F36,
SUM(OFFSET('2.5 CAPEX'!CP39,0,-MIN($F36-1,COLUMN(CB36)-1),1,MIN($F36,COLUMN(CB36))))/$F36)))))),
IF(OR(ISNUMBER($D36)=FALSE,$F36=""),"",
IF(AND('2.5 CAPEX'!$L39&lt;&gt;"x",'2.5 CAPEX'!$M39&lt;&gt;"x"),0,
IF($F36=0,0,
IF(CK$4&lt;'2.1 Kraftwerk allgemein'!$F$16,0,
IF(CK$4='2.1 Kraftwerk allgemein'!$F$16,'2.5 CAPEX'!$J39/$F36,
IF(CK$4&lt;'2.1 Kraftwerk allgemein'!$F$16+$F36,
('2.5 CAPEX'!$J39+SUM(OFFSET('2.5 CAPEX'!CP39,0,-MIN(MAX($F36-1-('2.1 Kraftwerk allgemein'!$F$16-'1.1 Allgemein'!$I$22+1),0),COLUMN(CB36)-1-('2.1 Kraftwerk allgemein'!$F$16-'1.1 Allgemein'!$I$22+1)),1,MIN(MAX($F36-('2.1 Kraftwerk allgemein'!$F$16-'1.1 Allgemein'!$I$22+1),1),COLUMN(CB36)-('2.1 Kraftwerk allgemein'!$F$16-'1.1 Allgemein'!$I$22+1)))))/$F36,
SUM(OFFSET('2.5 CAPEX'!CP39,0,-MIN($F36-1,COLUMN(CB36)-1),1,MIN($F36,COLUMN(CB36))))/$F36)))))))</f>
        <v>0</v>
      </c>
      <c r="CL36" s="199">
        <f ca="1">IF('2.1 Kraftwerk allgemein'!$F$15&lt;'1.1 Allgemein'!$I$22,
IF(OR(ISNUMBER($D36)=FALSE,$F36=""),"",
IF(AND('2.5 CAPEX'!$L39&lt;&gt;"x",'2.5 CAPEX'!$M39&lt;&gt;"x"),0,
IF($F36=0,0,
IF(CL$4&lt;'2.1 Kraftwerk allgemein'!$F$16,0,
IF(CL$4='2.1 Kraftwerk allgemein'!$F$16,'2.5 CAPEX'!$J39/$F36,
IF(CL$4&lt;'2.1 Kraftwerk allgemein'!$F$16+$F36,
('2.5 CAPEX'!$J39+SUM(OFFSET('2.5 CAPEX'!CQ39,0,-MIN(MAX($F36-1-('2.1 Kraftwerk allgemein'!$F$16-'2.1 Kraftwerk allgemein'!$F$15+1),0),COLUMN(CC36)-1-('2.1 Kraftwerk allgemein'!$F$16-'2.1 Kraftwerk allgemein'!$F$15+1)),1,MIN(MAX($F36-('2.1 Kraftwerk allgemein'!$F$16-'2.1 Kraftwerk allgemein'!$F$15+1),1),COLUMN(CC36)-('2.1 Kraftwerk allgemein'!$F$16-'2.1 Kraftwerk allgemein'!$F$15+1)))))/$F36,
SUM(OFFSET('2.5 CAPEX'!CQ39,0,-MIN($F36-1,COLUMN(CC36)-1),1,MIN($F36,COLUMN(CC36))))/$F36)))))),
IF(OR(ISNUMBER($D36)=FALSE,$F36=""),"",
IF(AND('2.5 CAPEX'!$L39&lt;&gt;"x",'2.5 CAPEX'!$M39&lt;&gt;"x"),0,
IF($F36=0,0,
IF(CL$4&lt;'2.1 Kraftwerk allgemein'!$F$16,0,
IF(CL$4='2.1 Kraftwerk allgemein'!$F$16,'2.5 CAPEX'!$J39/$F36,
IF(CL$4&lt;'2.1 Kraftwerk allgemein'!$F$16+$F36,
('2.5 CAPEX'!$J39+SUM(OFFSET('2.5 CAPEX'!CQ39,0,-MIN(MAX($F36-1-('2.1 Kraftwerk allgemein'!$F$16-'1.1 Allgemein'!$I$22+1),0),COLUMN(CC36)-1-('2.1 Kraftwerk allgemein'!$F$16-'1.1 Allgemein'!$I$22+1)),1,MIN(MAX($F36-('2.1 Kraftwerk allgemein'!$F$16-'1.1 Allgemein'!$I$22+1),1),COLUMN(CC36)-('2.1 Kraftwerk allgemein'!$F$16-'1.1 Allgemein'!$I$22+1)))))/$F36,
SUM(OFFSET('2.5 CAPEX'!CQ39,0,-MIN($F36-1,COLUMN(CC36)-1),1,MIN($F36,COLUMN(CC36))))/$F36)))))))</f>
        <v>0</v>
      </c>
      <c r="CM36" s="199">
        <f ca="1">IF('2.1 Kraftwerk allgemein'!$F$15&lt;'1.1 Allgemein'!$I$22,
IF(OR(ISNUMBER($D36)=FALSE,$F36=""),"",
IF(AND('2.5 CAPEX'!$L39&lt;&gt;"x",'2.5 CAPEX'!$M39&lt;&gt;"x"),0,
IF($F36=0,0,
IF(CM$4&lt;'2.1 Kraftwerk allgemein'!$F$16,0,
IF(CM$4='2.1 Kraftwerk allgemein'!$F$16,'2.5 CAPEX'!$J39/$F36,
IF(CM$4&lt;'2.1 Kraftwerk allgemein'!$F$16+$F36,
('2.5 CAPEX'!$J39+SUM(OFFSET('2.5 CAPEX'!CR39,0,-MIN(MAX($F36-1-('2.1 Kraftwerk allgemein'!$F$16-'2.1 Kraftwerk allgemein'!$F$15+1),0),COLUMN(CD36)-1-('2.1 Kraftwerk allgemein'!$F$16-'2.1 Kraftwerk allgemein'!$F$15+1)),1,MIN(MAX($F36-('2.1 Kraftwerk allgemein'!$F$16-'2.1 Kraftwerk allgemein'!$F$15+1),1),COLUMN(CD36)-('2.1 Kraftwerk allgemein'!$F$16-'2.1 Kraftwerk allgemein'!$F$15+1)))))/$F36,
SUM(OFFSET('2.5 CAPEX'!CR39,0,-MIN($F36-1,COLUMN(CD36)-1),1,MIN($F36,COLUMN(CD36))))/$F36)))))),
IF(OR(ISNUMBER($D36)=FALSE,$F36=""),"",
IF(AND('2.5 CAPEX'!$L39&lt;&gt;"x",'2.5 CAPEX'!$M39&lt;&gt;"x"),0,
IF($F36=0,0,
IF(CM$4&lt;'2.1 Kraftwerk allgemein'!$F$16,0,
IF(CM$4='2.1 Kraftwerk allgemein'!$F$16,'2.5 CAPEX'!$J39/$F36,
IF(CM$4&lt;'2.1 Kraftwerk allgemein'!$F$16+$F36,
('2.5 CAPEX'!$J39+SUM(OFFSET('2.5 CAPEX'!CR39,0,-MIN(MAX($F36-1-('2.1 Kraftwerk allgemein'!$F$16-'1.1 Allgemein'!$I$22+1),0),COLUMN(CD36)-1-('2.1 Kraftwerk allgemein'!$F$16-'1.1 Allgemein'!$I$22+1)),1,MIN(MAX($F36-('2.1 Kraftwerk allgemein'!$F$16-'1.1 Allgemein'!$I$22+1),1),COLUMN(CD36)-('2.1 Kraftwerk allgemein'!$F$16-'1.1 Allgemein'!$I$22+1)))))/$F36,
SUM(OFFSET('2.5 CAPEX'!CR39,0,-MIN($F36-1,COLUMN(CD36)-1),1,MIN($F36,COLUMN(CD36))))/$F36)))))))</f>
        <v>0</v>
      </c>
      <c r="CN36" s="199">
        <f ca="1">IF('2.1 Kraftwerk allgemein'!$F$15&lt;'1.1 Allgemein'!$I$22,
IF(OR(ISNUMBER($D36)=FALSE,$F36=""),"",
IF(AND('2.5 CAPEX'!$L39&lt;&gt;"x",'2.5 CAPEX'!$M39&lt;&gt;"x"),0,
IF($F36=0,0,
IF(CN$4&lt;'2.1 Kraftwerk allgemein'!$F$16,0,
IF(CN$4='2.1 Kraftwerk allgemein'!$F$16,'2.5 CAPEX'!$J39/$F36,
IF(CN$4&lt;'2.1 Kraftwerk allgemein'!$F$16+$F36,
('2.5 CAPEX'!$J39+SUM(OFFSET('2.5 CAPEX'!CS39,0,-MIN(MAX($F36-1-('2.1 Kraftwerk allgemein'!$F$16-'2.1 Kraftwerk allgemein'!$F$15+1),0),COLUMN(CE36)-1-('2.1 Kraftwerk allgemein'!$F$16-'2.1 Kraftwerk allgemein'!$F$15+1)),1,MIN(MAX($F36-('2.1 Kraftwerk allgemein'!$F$16-'2.1 Kraftwerk allgemein'!$F$15+1),1),COLUMN(CE36)-('2.1 Kraftwerk allgemein'!$F$16-'2.1 Kraftwerk allgemein'!$F$15+1)))))/$F36,
SUM(OFFSET('2.5 CAPEX'!CS39,0,-MIN($F36-1,COLUMN(CE36)-1),1,MIN($F36,COLUMN(CE36))))/$F36)))))),
IF(OR(ISNUMBER($D36)=FALSE,$F36=""),"",
IF(AND('2.5 CAPEX'!$L39&lt;&gt;"x",'2.5 CAPEX'!$M39&lt;&gt;"x"),0,
IF($F36=0,0,
IF(CN$4&lt;'2.1 Kraftwerk allgemein'!$F$16,0,
IF(CN$4='2.1 Kraftwerk allgemein'!$F$16,'2.5 CAPEX'!$J39/$F36,
IF(CN$4&lt;'2.1 Kraftwerk allgemein'!$F$16+$F36,
('2.5 CAPEX'!$J39+SUM(OFFSET('2.5 CAPEX'!CS39,0,-MIN(MAX($F36-1-('2.1 Kraftwerk allgemein'!$F$16-'1.1 Allgemein'!$I$22+1),0),COLUMN(CE36)-1-('2.1 Kraftwerk allgemein'!$F$16-'1.1 Allgemein'!$I$22+1)),1,MIN(MAX($F36-('2.1 Kraftwerk allgemein'!$F$16-'1.1 Allgemein'!$I$22+1),1),COLUMN(CE36)-('2.1 Kraftwerk allgemein'!$F$16-'1.1 Allgemein'!$I$22+1)))))/$F36,
SUM(OFFSET('2.5 CAPEX'!CS39,0,-MIN($F36-1,COLUMN(CE36)-1),1,MIN($F36,COLUMN(CE36))))/$F36)))))))</f>
        <v>0</v>
      </c>
      <c r="CO36" s="199">
        <f ca="1">IF('2.1 Kraftwerk allgemein'!$F$15&lt;'1.1 Allgemein'!$I$22,
IF(OR(ISNUMBER($D36)=FALSE,$F36=""),"",
IF(AND('2.5 CAPEX'!$L39&lt;&gt;"x",'2.5 CAPEX'!$M39&lt;&gt;"x"),0,
IF($F36=0,0,
IF(CO$4&lt;'2.1 Kraftwerk allgemein'!$F$16,0,
IF(CO$4='2.1 Kraftwerk allgemein'!$F$16,'2.5 CAPEX'!$J39/$F36,
IF(CO$4&lt;'2.1 Kraftwerk allgemein'!$F$16+$F36,
('2.5 CAPEX'!$J39+SUM(OFFSET('2.5 CAPEX'!CT39,0,-MIN(MAX($F36-1-('2.1 Kraftwerk allgemein'!$F$16-'2.1 Kraftwerk allgemein'!$F$15+1),0),COLUMN(CF36)-1-('2.1 Kraftwerk allgemein'!$F$16-'2.1 Kraftwerk allgemein'!$F$15+1)),1,MIN(MAX($F36-('2.1 Kraftwerk allgemein'!$F$16-'2.1 Kraftwerk allgemein'!$F$15+1),1),COLUMN(CF36)-('2.1 Kraftwerk allgemein'!$F$16-'2.1 Kraftwerk allgemein'!$F$15+1)))))/$F36,
SUM(OFFSET('2.5 CAPEX'!CT39,0,-MIN($F36-1,COLUMN(CF36)-1),1,MIN($F36,COLUMN(CF36))))/$F36)))))),
IF(OR(ISNUMBER($D36)=FALSE,$F36=""),"",
IF(AND('2.5 CAPEX'!$L39&lt;&gt;"x",'2.5 CAPEX'!$M39&lt;&gt;"x"),0,
IF($F36=0,0,
IF(CO$4&lt;'2.1 Kraftwerk allgemein'!$F$16,0,
IF(CO$4='2.1 Kraftwerk allgemein'!$F$16,'2.5 CAPEX'!$J39/$F36,
IF(CO$4&lt;'2.1 Kraftwerk allgemein'!$F$16+$F36,
('2.5 CAPEX'!$J39+SUM(OFFSET('2.5 CAPEX'!CT39,0,-MIN(MAX($F36-1-('2.1 Kraftwerk allgemein'!$F$16-'1.1 Allgemein'!$I$22+1),0),COLUMN(CF36)-1-('2.1 Kraftwerk allgemein'!$F$16-'1.1 Allgemein'!$I$22+1)),1,MIN(MAX($F36-('2.1 Kraftwerk allgemein'!$F$16-'1.1 Allgemein'!$I$22+1),1),COLUMN(CF36)-('2.1 Kraftwerk allgemein'!$F$16-'1.1 Allgemein'!$I$22+1)))))/$F36,
SUM(OFFSET('2.5 CAPEX'!CT39,0,-MIN($F36-1,COLUMN(CF36)-1),1,MIN($F36,COLUMN(CF36))))/$F36)))))))</f>
        <v>0</v>
      </c>
      <c r="CP36" s="199">
        <f ca="1">IF('2.1 Kraftwerk allgemein'!$F$15&lt;'1.1 Allgemein'!$I$22,
IF(OR(ISNUMBER($D36)=FALSE,$F36=""),"",
IF(AND('2.5 CAPEX'!$L39&lt;&gt;"x",'2.5 CAPEX'!$M39&lt;&gt;"x"),0,
IF($F36=0,0,
IF(CP$4&lt;'2.1 Kraftwerk allgemein'!$F$16,0,
IF(CP$4='2.1 Kraftwerk allgemein'!$F$16,'2.5 CAPEX'!$J39/$F36,
IF(CP$4&lt;'2.1 Kraftwerk allgemein'!$F$16+$F36,
('2.5 CAPEX'!$J39+SUM(OFFSET('2.5 CAPEX'!CU39,0,-MIN(MAX($F36-1-('2.1 Kraftwerk allgemein'!$F$16-'2.1 Kraftwerk allgemein'!$F$15+1),0),COLUMN(CG36)-1-('2.1 Kraftwerk allgemein'!$F$16-'2.1 Kraftwerk allgemein'!$F$15+1)),1,MIN(MAX($F36-('2.1 Kraftwerk allgemein'!$F$16-'2.1 Kraftwerk allgemein'!$F$15+1),1),COLUMN(CG36)-('2.1 Kraftwerk allgemein'!$F$16-'2.1 Kraftwerk allgemein'!$F$15+1)))))/$F36,
SUM(OFFSET('2.5 CAPEX'!CU39,0,-MIN($F36-1,COLUMN(CG36)-1),1,MIN($F36,COLUMN(CG36))))/$F36)))))),
IF(OR(ISNUMBER($D36)=FALSE,$F36=""),"",
IF(AND('2.5 CAPEX'!$L39&lt;&gt;"x",'2.5 CAPEX'!$M39&lt;&gt;"x"),0,
IF($F36=0,0,
IF(CP$4&lt;'2.1 Kraftwerk allgemein'!$F$16,0,
IF(CP$4='2.1 Kraftwerk allgemein'!$F$16,'2.5 CAPEX'!$J39/$F36,
IF(CP$4&lt;'2.1 Kraftwerk allgemein'!$F$16+$F36,
('2.5 CAPEX'!$J39+SUM(OFFSET('2.5 CAPEX'!CU39,0,-MIN(MAX($F36-1-('2.1 Kraftwerk allgemein'!$F$16-'1.1 Allgemein'!$I$22+1),0),COLUMN(CG36)-1-('2.1 Kraftwerk allgemein'!$F$16-'1.1 Allgemein'!$I$22+1)),1,MIN(MAX($F36-('2.1 Kraftwerk allgemein'!$F$16-'1.1 Allgemein'!$I$22+1),1),COLUMN(CG36)-('2.1 Kraftwerk allgemein'!$F$16-'1.1 Allgemein'!$I$22+1)))))/$F36,
SUM(OFFSET('2.5 CAPEX'!CU39,0,-MIN($F36-1,COLUMN(CG36)-1),1,MIN($F36,COLUMN(CG36))))/$F36)))))))</f>
        <v>0</v>
      </c>
      <c r="CQ36" s="199">
        <f ca="1">IF('2.1 Kraftwerk allgemein'!$F$15&lt;'1.1 Allgemein'!$I$22,
IF(OR(ISNUMBER($D36)=FALSE,$F36=""),"",
IF(AND('2.5 CAPEX'!$L39&lt;&gt;"x",'2.5 CAPEX'!$M39&lt;&gt;"x"),0,
IF($F36=0,0,
IF(CQ$4&lt;'2.1 Kraftwerk allgemein'!$F$16,0,
IF(CQ$4='2.1 Kraftwerk allgemein'!$F$16,'2.5 CAPEX'!$J39/$F36,
IF(CQ$4&lt;'2.1 Kraftwerk allgemein'!$F$16+$F36,
('2.5 CAPEX'!$J39+SUM(OFFSET('2.5 CAPEX'!CV39,0,-MIN(MAX($F36-1-('2.1 Kraftwerk allgemein'!$F$16-'2.1 Kraftwerk allgemein'!$F$15+1),0),COLUMN(CH36)-1-('2.1 Kraftwerk allgemein'!$F$16-'2.1 Kraftwerk allgemein'!$F$15+1)),1,MIN(MAX($F36-('2.1 Kraftwerk allgemein'!$F$16-'2.1 Kraftwerk allgemein'!$F$15+1),1),COLUMN(CH36)-('2.1 Kraftwerk allgemein'!$F$16-'2.1 Kraftwerk allgemein'!$F$15+1)))))/$F36,
SUM(OFFSET('2.5 CAPEX'!CV39,0,-MIN($F36-1,COLUMN(CH36)-1),1,MIN($F36,COLUMN(CH36))))/$F36)))))),
IF(OR(ISNUMBER($D36)=FALSE,$F36=""),"",
IF(AND('2.5 CAPEX'!$L39&lt;&gt;"x",'2.5 CAPEX'!$M39&lt;&gt;"x"),0,
IF($F36=0,0,
IF(CQ$4&lt;'2.1 Kraftwerk allgemein'!$F$16,0,
IF(CQ$4='2.1 Kraftwerk allgemein'!$F$16,'2.5 CAPEX'!$J39/$F36,
IF(CQ$4&lt;'2.1 Kraftwerk allgemein'!$F$16+$F36,
('2.5 CAPEX'!$J39+SUM(OFFSET('2.5 CAPEX'!CV39,0,-MIN(MAX($F36-1-('2.1 Kraftwerk allgemein'!$F$16-'1.1 Allgemein'!$I$22+1),0),COLUMN(CH36)-1-('2.1 Kraftwerk allgemein'!$F$16-'1.1 Allgemein'!$I$22+1)),1,MIN(MAX($F36-('2.1 Kraftwerk allgemein'!$F$16-'1.1 Allgemein'!$I$22+1),1),COLUMN(CH36)-('2.1 Kraftwerk allgemein'!$F$16-'1.1 Allgemein'!$I$22+1)))))/$F36,
SUM(OFFSET('2.5 CAPEX'!CV39,0,-MIN($F36-1,COLUMN(CH36)-1),1,MIN($F36,COLUMN(CH36))))/$F36)))))))</f>
        <v>0</v>
      </c>
      <c r="CR36" s="199">
        <f ca="1">IF('2.1 Kraftwerk allgemein'!$F$15&lt;'1.1 Allgemein'!$I$22,
IF(OR(ISNUMBER($D36)=FALSE,$F36=""),"",
IF(AND('2.5 CAPEX'!$L39&lt;&gt;"x",'2.5 CAPEX'!$M39&lt;&gt;"x"),0,
IF($F36=0,0,
IF(CR$4&lt;'2.1 Kraftwerk allgemein'!$F$16,0,
IF(CR$4='2.1 Kraftwerk allgemein'!$F$16,'2.5 CAPEX'!$J39/$F36,
IF(CR$4&lt;'2.1 Kraftwerk allgemein'!$F$16+$F36,
('2.5 CAPEX'!$J39+SUM(OFFSET('2.5 CAPEX'!CW39,0,-MIN(MAX($F36-1-('2.1 Kraftwerk allgemein'!$F$16-'2.1 Kraftwerk allgemein'!$F$15+1),0),COLUMN(CI36)-1-('2.1 Kraftwerk allgemein'!$F$16-'2.1 Kraftwerk allgemein'!$F$15+1)),1,MIN(MAX($F36-('2.1 Kraftwerk allgemein'!$F$16-'2.1 Kraftwerk allgemein'!$F$15+1),1),COLUMN(CI36)-('2.1 Kraftwerk allgemein'!$F$16-'2.1 Kraftwerk allgemein'!$F$15+1)))))/$F36,
SUM(OFFSET('2.5 CAPEX'!CW39,0,-MIN($F36-1,COLUMN(CI36)-1),1,MIN($F36,COLUMN(CI36))))/$F36)))))),
IF(OR(ISNUMBER($D36)=FALSE,$F36=""),"",
IF(AND('2.5 CAPEX'!$L39&lt;&gt;"x",'2.5 CAPEX'!$M39&lt;&gt;"x"),0,
IF($F36=0,0,
IF(CR$4&lt;'2.1 Kraftwerk allgemein'!$F$16,0,
IF(CR$4='2.1 Kraftwerk allgemein'!$F$16,'2.5 CAPEX'!$J39/$F36,
IF(CR$4&lt;'2.1 Kraftwerk allgemein'!$F$16+$F36,
('2.5 CAPEX'!$J39+SUM(OFFSET('2.5 CAPEX'!CW39,0,-MIN(MAX($F36-1-('2.1 Kraftwerk allgemein'!$F$16-'1.1 Allgemein'!$I$22+1),0),COLUMN(CI36)-1-('2.1 Kraftwerk allgemein'!$F$16-'1.1 Allgemein'!$I$22+1)),1,MIN(MAX($F36-('2.1 Kraftwerk allgemein'!$F$16-'1.1 Allgemein'!$I$22+1),1),COLUMN(CI36)-('2.1 Kraftwerk allgemein'!$F$16-'1.1 Allgemein'!$I$22+1)))))/$F36,
SUM(OFFSET('2.5 CAPEX'!CW39,0,-MIN($F36-1,COLUMN(CI36)-1),1,MIN($F36,COLUMN(CI36))))/$F36)))))))</f>
        <v>0</v>
      </c>
      <c r="CS36" s="199">
        <f ca="1">IF('2.1 Kraftwerk allgemein'!$F$15&lt;'1.1 Allgemein'!$I$22,
IF(OR(ISNUMBER($D36)=FALSE,$F36=""),"",
IF(AND('2.5 CAPEX'!$L39&lt;&gt;"x",'2.5 CAPEX'!$M39&lt;&gt;"x"),0,
IF($F36=0,0,
IF(CS$4&lt;'2.1 Kraftwerk allgemein'!$F$16,0,
IF(CS$4='2.1 Kraftwerk allgemein'!$F$16,'2.5 CAPEX'!$J39/$F36,
IF(CS$4&lt;'2.1 Kraftwerk allgemein'!$F$16+$F36,
('2.5 CAPEX'!$J39+SUM(OFFSET('2.5 CAPEX'!CX39,0,-MIN(MAX($F36-1-('2.1 Kraftwerk allgemein'!$F$16-'2.1 Kraftwerk allgemein'!$F$15+1),0),COLUMN(CJ36)-1-('2.1 Kraftwerk allgemein'!$F$16-'2.1 Kraftwerk allgemein'!$F$15+1)),1,MIN(MAX($F36-('2.1 Kraftwerk allgemein'!$F$16-'2.1 Kraftwerk allgemein'!$F$15+1),1),COLUMN(CJ36)-('2.1 Kraftwerk allgemein'!$F$16-'2.1 Kraftwerk allgemein'!$F$15+1)))))/$F36,
SUM(OFFSET('2.5 CAPEX'!CX39,0,-MIN($F36-1,COLUMN(CJ36)-1),1,MIN($F36,COLUMN(CJ36))))/$F36)))))),
IF(OR(ISNUMBER($D36)=FALSE,$F36=""),"",
IF(AND('2.5 CAPEX'!$L39&lt;&gt;"x",'2.5 CAPEX'!$M39&lt;&gt;"x"),0,
IF($F36=0,0,
IF(CS$4&lt;'2.1 Kraftwerk allgemein'!$F$16,0,
IF(CS$4='2.1 Kraftwerk allgemein'!$F$16,'2.5 CAPEX'!$J39/$F36,
IF(CS$4&lt;'2.1 Kraftwerk allgemein'!$F$16+$F36,
('2.5 CAPEX'!$J39+SUM(OFFSET('2.5 CAPEX'!CX39,0,-MIN(MAX($F36-1-('2.1 Kraftwerk allgemein'!$F$16-'1.1 Allgemein'!$I$22+1),0),COLUMN(CJ36)-1-('2.1 Kraftwerk allgemein'!$F$16-'1.1 Allgemein'!$I$22+1)),1,MIN(MAX($F36-('2.1 Kraftwerk allgemein'!$F$16-'1.1 Allgemein'!$I$22+1),1),COLUMN(CJ36)-('2.1 Kraftwerk allgemein'!$F$16-'1.1 Allgemein'!$I$22+1)))))/$F36,
SUM(OFFSET('2.5 CAPEX'!CX39,0,-MIN($F36-1,COLUMN(CJ36)-1),1,MIN($F36,COLUMN(CJ36))))/$F36)))))))</f>
        <v>0</v>
      </c>
      <c r="CT36" s="199">
        <f ca="1">IF('2.1 Kraftwerk allgemein'!$F$15&lt;'1.1 Allgemein'!$I$22,
IF(OR(ISNUMBER($D36)=FALSE,$F36=""),"",
IF(AND('2.5 CAPEX'!$L39&lt;&gt;"x",'2.5 CAPEX'!$M39&lt;&gt;"x"),0,
IF($F36=0,0,
IF(CT$4&lt;'2.1 Kraftwerk allgemein'!$F$16,0,
IF(CT$4='2.1 Kraftwerk allgemein'!$F$16,'2.5 CAPEX'!$J39/$F36,
IF(CT$4&lt;'2.1 Kraftwerk allgemein'!$F$16+$F36,
('2.5 CAPEX'!$J39+SUM(OFFSET('2.5 CAPEX'!CY39,0,-MIN(MAX($F36-1-('2.1 Kraftwerk allgemein'!$F$16-'2.1 Kraftwerk allgemein'!$F$15+1),0),COLUMN(CK36)-1-('2.1 Kraftwerk allgemein'!$F$16-'2.1 Kraftwerk allgemein'!$F$15+1)),1,MIN(MAX($F36-('2.1 Kraftwerk allgemein'!$F$16-'2.1 Kraftwerk allgemein'!$F$15+1),1),COLUMN(CK36)-('2.1 Kraftwerk allgemein'!$F$16-'2.1 Kraftwerk allgemein'!$F$15+1)))))/$F36,
SUM(OFFSET('2.5 CAPEX'!CY39,0,-MIN($F36-1,COLUMN(CK36)-1),1,MIN($F36,COLUMN(CK36))))/$F36)))))),
IF(OR(ISNUMBER($D36)=FALSE,$F36=""),"",
IF(AND('2.5 CAPEX'!$L39&lt;&gt;"x",'2.5 CAPEX'!$M39&lt;&gt;"x"),0,
IF($F36=0,0,
IF(CT$4&lt;'2.1 Kraftwerk allgemein'!$F$16,0,
IF(CT$4='2.1 Kraftwerk allgemein'!$F$16,'2.5 CAPEX'!$J39/$F36,
IF(CT$4&lt;'2.1 Kraftwerk allgemein'!$F$16+$F36,
('2.5 CAPEX'!$J39+SUM(OFFSET('2.5 CAPEX'!CY39,0,-MIN(MAX($F36-1-('2.1 Kraftwerk allgemein'!$F$16-'1.1 Allgemein'!$I$22+1),0),COLUMN(CK36)-1-('2.1 Kraftwerk allgemein'!$F$16-'1.1 Allgemein'!$I$22+1)),1,MIN(MAX($F36-('2.1 Kraftwerk allgemein'!$F$16-'1.1 Allgemein'!$I$22+1),1),COLUMN(CK36)-('2.1 Kraftwerk allgemein'!$F$16-'1.1 Allgemein'!$I$22+1)))))/$F36,
SUM(OFFSET('2.5 CAPEX'!CY39,0,-MIN($F36-1,COLUMN(CK36)-1),1,MIN($F36,COLUMN(CK36))))/$F36)))))))</f>
        <v>0</v>
      </c>
      <c r="CU36" s="199">
        <f ca="1">IF('2.1 Kraftwerk allgemein'!$F$15&lt;'1.1 Allgemein'!$I$22,
IF(OR(ISNUMBER($D36)=FALSE,$F36=""),"",
IF(AND('2.5 CAPEX'!$L39&lt;&gt;"x",'2.5 CAPEX'!$M39&lt;&gt;"x"),0,
IF($F36=0,0,
IF(CU$4&lt;'2.1 Kraftwerk allgemein'!$F$16,0,
IF(CU$4='2.1 Kraftwerk allgemein'!$F$16,'2.5 CAPEX'!$J39/$F36,
IF(CU$4&lt;'2.1 Kraftwerk allgemein'!$F$16+$F36,
('2.5 CAPEX'!$J39+SUM(OFFSET('2.5 CAPEX'!CZ39,0,-MIN(MAX($F36-1-('2.1 Kraftwerk allgemein'!$F$16-'2.1 Kraftwerk allgemein'!$F$15+1),0),COLUMN(CL36)-1-('2.1 Kraftwerk allgemein'!$F$16-'2.1 Kraftwerk allgemein'!$F$15+1)),1,MIN(MAX($F36-('2.1 Kraftwerk allgemein'!$F$16-'2.1 Kraftwerk allgemein'!$F$15+1),1),COLUMN(CL36)-('2.1 Kraftwerk allgemein'!$F$16-'2.1 Kraftwerk allgemein'!$F$15+1)))))/$F36,
SUM(OFFSET('2.5 CAPEX'!CZ39,0,-MIN($F36-1,COLUMN(CL36)-1),1,MIN($F36,COLUMN(CL36))))/$F36)))))),
IF(OR(ISNUMBER($D36)=FALSE,$F36=""),"",
IF(AND('2.5 CAPEX'!$L39&lt;&gt;"x",'2.5 CAPEX'!$M39&lt;&gt;"x"),0,
IF($F36=0,0,
IF(CU$4&lt;'2.1 Kraftwerk allgemein'!$F$16,0,
IF(CU$4='2.1 Kraftwerk allgemein'!$F$16,'2.5 CAPEX'!$J39/$F36,
IF(CU$4&lt;'2.1 Kraftwerk allgemein'!$F$16+$F36,
('2.5 CAPEX'!$J39+SUM(OFFSET('2.5 CAPEX'!CZ39,0,-MIN(MAX($F36-1-('2.1 Kraftwerk allgemein'!$F$16-'1.1 Allgemein'!$I$22+1),0),COLUMN(CL36)-1-('2.1 Kraftwerk allgemein'!$F$16-'1.1 Allgemein'!$I$22+1)),1,MIN(MAX($F36-('2.1 Kraftwerk allgemein'!$F$16-'1.1 Allgemein'!$I$22+1),1),COLUMN(CL36)-('2.1 Kraftwerk allgemein'!$F$16-'1.1 Allgemein'!$I$22+1)))))/$F36,
SUM(OFFSET('2.5 CAPEX'!CZ39,0,-MIN($F36-1,COLUMN(CL36)-1),1,MIN($F36,COLUMN(CL36))))/$F36)))))))</f>
        <v>0</v>
      </c>
      <c r="CV36" s="199">
        <f ca="1">IF('2.1 Kraftwerk allgemein'!$F$15&lt;'1.1 Allgemein'!$I$22,
IF(OR(ISNUMBER($D36)=FALSE,$F36=""),"",
IF(AND('2.5 CAPEX'!$L39&lt;&gt;"x",'2.5 CAPEX'!$M39&lt;&gt;"x"),0,
IF($F36=0,0,
IF(CV$4&lt;'2.1 Kraftwerk allgemein'!$F$16,0,
IF(CV$4='2.1 Kraftwerk allgemein'!$F$16,'2.5 CAPEX'!$J39/$F36,
IF(CV$4&lt;'2.1 Kraftwerk allgemein'!$F$16+$F36,
('2.5 CAPEX'!$J39+SUM(OFFSET('2.5 CAPEX'!DA39,0,-MIN(MAX($F36-1-('2.1 Kraftwerk allgemein'!$F$16-'2.1 Kraftwerk allgemein'!$F$15+1),0),COLUMN(CM36)-1-('2.1 Kraftwerk allgemein'!$F$16-'2.1 Kraftwerk allgemein'!$F$15+1)),1,MIN(MAX($F36-('2.1 Kraftwerk allgemein'!$F$16-'2.1 Kraftwerk allgemein'!$F$15+1),1),COLUMN(CM36)-('2.1 Kraftwerk allgemein'!$F$16-'2.1 Kraftwerk allgemein'!$F$15+1)))))/$F36,
SUM(OFFSET('2.5 CAPEX'!DA39,0,-MIN($F36-1,COLUMN(CM36)-1),1,MIN($F36,COLUMN(CM36))))/$F36)))))),
IF(OR(ISNUMBER($D36)=FALSE,$F36=""),"",
IF(AND('2.5 CAPEX'!$L39&lt;&gt;"x",'2.5 CAPEX'!$M39&lt;&gt;"x"),0,
IF($F36=0,0,
IF(CV$4&lt;'2.1 Kraftwerk allgemein'!$F$16,0,
IF(CV$4='2.1 Kraftwerk allgemein'!$F$16,'2.5 CAPEX'!$J39/$F36,
IF(CV$4&lt;'2.1 Kraftwerk allgemein'!$F$16+$F36,
('2.5 CAPEX'!$J39+SUM(OFFSET('2.5 CAPEX'!DA39,0,-MIN(MAX($F36-1-('2.1 Kraftwerk allgemein'!$F$16-'1.1 Allgemein'!$I$22+1),0),COLUMN(CM36)-1-('2.1 Kraftwerk allgemein'!$F$16-'1.1 Allgemein'!$I$22+1)),1,MIN(MAX($F36-('2.1 Kraftwerk allgemein'!$F$16-'1.1 Allgemein'!$I$22+1),1),COLUMN(CM36)-('2.1 Kraftwerk allgemein'!$F$16-'1.1 Allgemein'!$I$22+1)))))/$F36,
SUM(OFFSET('2.5 CAPEX'!DA39,0,-MIN($F36-1,COLUMN(CM36)-1),1,MIN($F36,COLUMN(CM36))))/$F36)))))))</f>
        <v>0</v>
      </c>
      <c r="CW36" s="199">
        <f ca="1">IF('2.1 Kraftwerk allgemein'!$F$15&lt;'1.1 Allgemein'!$I$22,
IF(OR(ISNUMBER($D36)=FALSE,$F36=""),"",
IF(AND('2.5 CAPEX'!$L39&lt;&gt;"x",'2.5 CAPEX'!$M39&lt;&gt;"x"),0,
IF($F36=0,0,
IF(CW$4&lt;'2.1 Kraftwerk allgemein'!$F$16,0,
IF(CW$4='2.1 Kraftwerk allgemein'!$F$16,'2.5 CAPEX'!$J39/$F36,
IF(CW$4&lt;'2.1 Kraftwerk allgemein'!$F$16+$F36,
('2.5 CAPEX'!$J39+SUM(OFFSET('2.5 CAPEX'!DB39,0,-MIN(MAX($F36-1-('2.1 Kraftwerk allgemein'!$F$16-'2.1 Kraftwerk allgemein'!$F$15+1),0),COLUMN(CN36)-1-('2.1 Kraftwerk allgemein'!$F$16-'2.1 Kraftwerk allgemein'!$F$15+1)),1,MIN(MAX($F36-('2.1 Kraftwerk allgemein'!$F$16-'2.1 Kraftwerk allgemein'!$F$15+1),1),COLUMN(CN36)-('2.1 Kraftwerk allgemein'!$F$16-'2.1 Kraftwerk allgemein'!$F$15+1)))))/$F36,
SUM(OFFSET('2.5 CAPEX'!DB39,0,-MIN($F36-1,COLUMN(CN36)-1),1,MIN($F36,COLUMN(CN36))))/$F36)))))),
IF(OR(ISNUMBER($D36)=FALSE,$F36=""),"",
IF(AND('2.5 CAPEX'!$L39&lt;&gt;"x",'2.5 CAPEX'!$M39&lt;&gt;"x"),0,
IF($F36=0,0,
IF(CW$4&lt;'2.1 Kraftwerk allgemein'!$F$16,0,
IF(CW$4='2.1 Kraftwerk allgemein'!$F$16,'2.5 CAPEX'!$J39/$F36,
IF(CW$4&lt;'2.1 Kraftwerk allgemein'!$F$16+$F36,
('2.5 CAPEX'!$J39+SUM(OFFSET('2.5 CAPEX'!DB39,0,-MIN(MAX($F36-1-('2.1 Kraftwerk allgemein'!$F$16-'1.1 Allgemein'!$I$22+1),0),COLUMN(CN36)-1-('2.1 Kraftwerk allgemein'!$F$16-'1.1 Allgemein'!$I$22+1)),1,MIN(MAX($F36-('2.1 Kraftwerk allgemein'!$F$16-'1.1 Allgemein'!$I$22+1),1),COLUMN(CN36)-('2.1 Kraftwerk allgemein'!$F$16-'1.1 Allgemein'!$I$22+1)))))/$F36,
SUM(OFFSET('2.5 CAPEX'!DB39,0,-MIN($F36-1,COLUMN(CN36)-1),1,MIN($F36,COLUMN(CN36))))/$F36)))))))</f>
        <v>0</v>
      </c>
      <c r="CX36" s="199">
        <f ca="1">IF('2.1 Kraftwerk allgemein'!$F$15&lt;'1.1 Allgemein'!$I$22,
IF(OR(ISNUMBER($D36)=FALSE,$F36=""),"",
IF(AND('2.5 CAPEX'!$L39&lt;&gt;"x",'2.5 CAPEX'!$M39&lt;&gt;"x"),0,
IF($F36=0,0,
IF(CX$4&lt;'2.1 Kraftwerk allgemein'!$F$16,0,
IF(CX$4='2.1 Kraftwerk allgemein'!$F$16,'2.5 CAPEX'!$J39/$F36,
IF(CX$4&lt;'2.1 Kraftwerk allgemein'!$F$16+$F36,
('2.5 CAPEX'!$J39+SUM(OFFSET('2.5 CAPEX'!DC39,0,-MIN(MAX($F36-1-('2.1 Kraftwerk allgemein'!$F$16-'2.1 Kraftwerk allgemein'!$F$15+1),0),COLUMN(CO36)-1-('2.1 Kraftwerk allgemein'!$F$16-'2.1 Kraftwerk allgemein'!$F$15+1)),1,MIN(MAX($F36-('2.1 Kraftwerk allgemein'!$F$16-'2.1 Kraftwerk allgemein'!$F$15+1),1),COLUMN(CO36)-('2.1 Kraftwerk allgemein'!$F$16-'2.1 Kraftwerk allgemein'!$F$15+1)))))/$F36,
SUM(OFFSET('2.5 CAPEX'!DC39,0,-MIN($F36-1,COLUMN(CO36)-1),1,MIN($F36,COLUMN(CO36))))/$F36)))))),
IF(OR(ISNUMBER($D36)=FALSE,$F36=""),"",
IF(AND('2.5 CAPEX'!$L39&lt;&gt;"x",'2.5 CAPEX'!$M39&lt;&gt;"x"),0,
IF($F36=0,0,
IF(CX$4&lt;'2.1 Kraftwerk allgemein'!$F$16,0,
IF(CX$4='2.1 Kraftwerk allgemein'!$F$16,'2.5 CAPEX'!$J39/$F36,
IF(CX$4&lt;'2.1 Kraftwerk allgemein'!$F$16+$F36,
('2.5 CAPEX'!$J39+SUM(OFFSET('2.5 CAPEX'!DC39,0,-MIN(MAX($F36-1-('2.1 Kraftwerk allgemein'!$F$16-'1.1 Allgemein'!$I$22+1),0),COLUMN(CO36)-1-('2.1 Kraftwerk allgemein'!$F$16-'1.1 Allgemein'!$I$22+1)),1,MIN(MAX($F36-('2.1 Kraftwerk allgemein'!$F$16-'1.1 Allgemein'!$I$22+1),1),COLUMN(CO36)-('2.1 Kraftwerk allgemein'!$F$16-'1.1 Allgemein'!$I$22+1)))))/$F36,
SUM(OFFSET('2.5 CAPEX'!DC39,0,-MIN($F36-1,COLUMN(CO36)-1),1,MIN($F36,COLUMN(CO36))))/$F36)))))))</f>
        <v>0</v>
      </c>
      <c r="CY36" s="199">
        <f ca="1">IF('2.1 Kraftwerk allgemein'!$F$15&lt;'1.1 Allgemein'!$I$22,
IF(OR(ISNUMBER($D36)=FALSE,$F36=""),"",
IF(AND('2.5 CAPEX'!$L39&lt;&gt;"x",'2.5 CAPEX'!$M39&lt;&gt;"x"),0,
IF($F36=0,0,
IF(CY$4&lt;'2.1 Kraftwerk allgemein'!$F$16,0,
IF(CY$4='2.1 Kraftwerk allgemein'!$F$16,'2.5 CAPEX'!$J39/$F36,
IF(CY$4&lt;'2.1 Kraftwerk allgemein'!$F$16+$F36,
('2.5 CAPEX'!$J39+SUM(OFFSET('2.5 CAPEX'!DD39,0,-MIN(MAX($F36-1-('2.1 Kraftwerk allgemein'!$F$16-'2.1 Kraftwerk allgemein'!$F$15+1),0),COLUMN(CP36)-1-('2.1 Kraftwerk allgemein'!$F$16-'2.1 Kraftwerk allgemein'!$F$15+1)),1,MIN(MAX($F36-('2.1 Kraftwerk allgemein'!$F$16-'2.1 Kraftwerk allgemein'!$F$15+1),1),COLUMN(CP36)-('2.1 Kraftwerk allgemein'!$F$16-'2.1 Kraftwerk allgemein'!$F$15+1)))))/$F36,
SUM(OFFSET('2.5 CAPEX'!DD39,0,-MIN($F36-1,COLUMN(CP36)-1),1,MIN($F36,COLUMN(CP36))))/$F36)))))),
IF(OR(ISNUMBER($D36)=FALSE,$F36=""),"",
IF(AND('2.5 CAPEX'!$L39&lt;&gt;"x",'2.5 CAPEX'!$M39&lt;&gt;"x"),0,
IF($F36=0,0,
IF(CY$4&lt;'2.1 Kraftwerk allgemein'!$F$16,0,
IF(CY$4='2.1 Kraftwerk allgemein'!$F$16,'2.5 CAPEX'!$J39/$F36,
IF(CY$4&lt;'2.1 Kraftwerk allgemein'!$F$16+$F36,
('2.5 CAPEX'!$J39+SUM(OFFSET('2.5 CAPEX'!DD39,0,-MIN(MAX($F36-1-('2.1 Kraftwerk allgemein'!$F$16-'1.1 Allgemein'!$I$22+1),0),COLUMN(CP36)-1-('2.1 Kraftwerk allgemein'!$F$16-'1.1 Allgemein'!$I$22+1)),1,MIN(MAX($F36-('2.1 Kraftwerk allgemein'!$F$16-'1.1 Allgemein'!$I$22+1),1),COLUMN(CP36)-('2.1 Kraftwerk allgemein'!$F$16-'1.1 Allgemein'!$I$22+1)))))/$F36,
SUM(OFFSET('2.5 CAPEX'!DD39,0,-MIN($F36-1,COLUMN(CP36)-1),1,MIN($F36,COLUMN(CP36))))/$F36)))))))</f>
        <v>0</v>
      </c>
      <c r="CZ36" s="199">
        <f ca="1">IF('2.1 Kraftwerk allgemein'!$F$15&lt;'1.1 Allgemein'!$I$22,
IF(OR(ISNUMBER($D36)=FALSE,$F36=""),"",
IF(AND('2.5 CAPEX'!$L39&lt;&gt;"x",'2.5 CAPEX'!$M39&lt;&gt;"x"),0,
IF($F36=0,0,
IF(CZ$4&lt;'2.1 Kraftwerk allgemein'!$F$16,0,
IF(CZ$4='2.1 Kraftwerk allgemein'!$F$16,'2.5 CAPEX'!$J39/$F36,
IF(CZ$4&lt;'2.1 Kraftwerk allgemein'!$F$16+$F36,
('2.5 CAPEX'!$J39+SUM(OFFSET('2.5 CAPEX'!DE39,0,-MIN(MAX($F36-1-('2.1 Kraftwerk allgemein'!$F$16-'2.1 Kraftwerk allgemein'!$F$15+1),0),COLUMN(CQ36)-1-('2.1 Kraftwerk allgemein'!$F$16-'2.1 Kraftwerk allgemein'!$F$15+1)),1,MIN(MAX($F36-('2.1 Kraftwerk allgemein'!$F$16-'2.1 Kraftwerk allgemein'!$F$15+1),1),COLUMN(CQ36)-('2.1 Kraftwerk allgemein'!$F$16-'2.1 Kraftwerk allgemein'!$F$15+1)))))/$F36,
SUM(OFFSET('2.5 CAPEX'!DE39,0,-MIN($F36-1,COLUMN(CQ36)-1),1,MIN($F36,COLUMN(CQ36))))/$F36)))))),
IF(OR(ISNUMBER($D36)=FALSE,$F36=""),"",
IF(AND('2.5 CAPEX'!$L39&lt;&gt;"x",'2.5 CAPEX'!$M39&lt;&gt;"x"),0,
IF($F36=0,0,
IF(CZ$4&lt;'2.1 Kraftwerk allgemein'!$F$16,0,
IF(CZ$4='2.1 Kraftwerk allgemein'!$F$16,'2.5 CAPEX'!$J39/$F36,
IF(CZ$4&lt;'2.1 Kraftwerk allgemein'!$F$16+$F36,
('2.5 CAPEX'!$J39+SUM(OFFSET('2.5 CAPEX'!DE39,0,-MIN(MAX($F36-1-('2.1 Kraftwerk allgemein'!$F$16-'1.1 Allgemein'!$I$22+1),0),COLUMN(CQ36)-1-('2.1 Kraftwerk allgemein'!$F$16-'1.1 Allgemein'!$I$22+1)),1,MIN(MAX($F36-('2.1 Kraftwerk allgemein'!$F$16-'1.1 Allgemein'!$I$22+1),1),COLUMN(CQ36)-('2.1 Kraftwerk allgemein'!$F$16-'1.1 Allgemein'!$I$22+1)))))/$F36,
SUM(OFFSET('2.5 CAPEX'!DE39,0,-MIN($F36-1,COLUMN(CQ36)-1),1,MIN($F36,COLUMN(CQ36))))/$F36)))))))</f>
        <v>0</v>
      </c>
      <c r="DA36" s="199">
        <f ca="1">IF('2.1 Kraftwerk allgemein'!$F$15&lt;'1.1 Allgemein'!$I$22,
IF(OR(ISNUMBER($D36)=FALSE,$F36=""),"",
IF(AND('2.5 CAPEX'!$L39&lt;&gt;"x",'2.5 CAPEX'!$M39&lt;&gt;"x"),0,
IF($F36=0,0,
IF(DA$4&lt;'2.1 Kraftwerk allgemein'!$F$16,0,
IF(DA$4='2.1 Kraftwerk allgemein'!$F$16,'2.5 CAPEX'!$J39/$F36,
IF(DA$4&lt;'2.1 Kraftwerk allgemein'!$F$16+$F36,
('2.5 CAPEX'!$J39+SUM(OFFSET('2.5 CAPEX'!DF39,0,-MIN(MAX($F36-1-('2.1 Kraftwerk allgemein'!$F$16-'2.1 Kraftwerk allgemein'!$F$15+1),0),COLUMN(CR36)-1-('2.1 Kraftwerk allgemein'!$F$16-'2.1 Kraftwerk allgemein'!$F$15+1)),1,MIN(MAX($F36-('2.1 Kraftwerk allgemein'!$F$16-'2.1 Kraftwerk allgemein'!$F$15+1),1),COLUMN(CR36)-('2.1 Kraftwerk allgemein'!$F$16-'2.1 Kraftwerk allgemein'!$F$15+1)))))/$F36,
SUM(OFFSET('2.5 CAPEX'!DF39,0,-MIN($F36-1,COLUMN(CR36)-1),1,MIN($F36,COLUMN(CR36))))/$F36)))))),
IF(OR(ISNUMBER($D36)=FALSE,$F36=""),"",
IF(AND('2.5 CAPEX'!$L39&lt;&gt;"x",'2.5 CAPEX'!$M39&lt;&gt;"x"),0,
IF($F36=0,0,
IF(DA$4&lt;'2.1 Kraftwerk allgemein'!$F$16,0,
IF(DA$4='2.1 Kraftwerk allgemein'!$F$16,'2.5 CAPEX'!$J39/$F36,
IF(DA$4&lt;'2.1 Kraftwerk allgemein'!$F$16+$F36,
('2.5 CAPEX'!$J39+SUM(OFFSET('2.5 CAPEX'!DF39,0,-MIN(MAX($F36-1-('2.1 Kraftwerk allgemein'!$F$16-'1.1 Allgemein'!$I$22+1),0),COLUMN(CR36)-1-('2.1 Kraftwerk allgemein'!$F$16-'1.1 Allgemein'!$I$22+1)),1,MIN(MAX($F36-('2.1 Kraftwerk allgemein'!$F$16-'1.1 Allgemein'!$I$22+1),1),COLUMN(CR36)-('2.1 Kraftwerk allgemein'!$F$16-'1.1 Allgemein'!$I$22+1)))))/$F36,
SUM(OFFSET('2.5 CAPEX'!DF39,0,-MIN($F36-1,COLUMN(CR36)-1),1,MIN($F36,COLUMN(CR36))))/$F36)))))))</f>
        <v>0</v>
      </c>
      <c r="DB36" s="199">
        <f ca="1">IF('2.1 Kraftwerk allgemein'!$F$15&lt;'1.1 Allgemein'!$I$22,
IF(OR(ISNUMBER($D36)=FALSE,$F36=""),"",
IF(AND('2.5 CAPEX'!$L39&lt;&gt;"x",'2.5 CAPEX'!$M39&lt;&gt;"x"),0,
IF($F36=0,0,
IF(DB$4&lt;'2.1 Kraftwerk allgemein'!$F$16,0,
IF(DB$4='2.1 Kraftwerk allgemein'!$F$16,'2.5 CAPEX'!$J39/$F36,
IF(DB$4&lt;'2.1 Kraftwerk allgemein'!$F$16+$F36,
('2.5 CAPEX'!$J39+SUM(OFFSET('2.5 CAPEX'!DG39,0,-MIN(MAX($F36-1-('2.1 Kraftwerk allgemein'!$F$16-'2.1 Kraftwerk allgemein'!$F$15+1),0),COLUMN(CS36)-1-('2.1 Kraftwerk allgemein'!$F$16-'2.1 Kraftwerk allgemein'!$F$15+1)),1,MIN(MAX($F36-('2.1 Kraftwerk allgemein'!$F$16-'2.1 Kraftwerk allgemein'!$F$15+1),1),COLUMN(CS36)-('2.1 Kraftwerk allgemein'!$F$16-'2.1 Kraftwerk allgemein'!$F$15+1)))))/$F36,
SUM(OFFSET('2.5 CAPEX'!DG39,0,-MIN($F36-1,COLUMN(CS36)-1),1,MIN($F36,COLUMN(CS36))))/$F36)))))),
IF(OR(ISNUMBER($D36)=FALSE,$F36=""),"",
IF(AND('2.5 CAPEX'!$L39&lt;&gt;"x",'2.5 CAPEX'!$M39&lt;&gt;"x"),0,
IF($F36=0,0,
IF(DB$4&lt;'2.1 Kraftwerk allgemein'!$F$16,0,
IF(DB$4='2.1 Kraftwerk allgemein'!$F$16,'2.5 CAPEX'!$J39/$F36,
IF(DB$4&lt;'2.1 Kraftwerk allgemein'!$F$16+$F36,
('2.5 CAPEX'!$J39+SUM(OFFSET('2.5 CAPEX'!DG39,0,-MIN(MAX($F36-1-('2.1 Kraftwerk allgemein'!$F$16-'1.1 Allgemein'!$I$22+1),0),COLUMN(CS36)-1-('2.1 Kraftwerk allgemein'!$F$16-'1.1 Allgemein'!$I$22+1)),1,MIN(MAX($F36-('2.1 Kraftwerk allgemein'!$F$16-'1.1 Allgemein'!$I$22+1),1),COLUMN(CS36)-('2.1 Kraftwerk allgemein'!$F$16-'1.1 Allgemein'!$I$22+1)))))/$F36,
SUM(OFFSET('2.5 CAPEX'!DG39,0,-MIN($F36-1,COLUMN(CS36)-1),1,MIN($F36,COLUMN(CS36))))/$F36)))))))</f>
        <v>0</v>
      </c>
      <c r="DC36" s="199">
        <f ca="1">IF('2.1 Kraftwerk allgemein'!$F$15&lt;'1.1 Allgemein'!$I$22,
IF(OR(ISNUMBER($D36)=FALSE,$F36=""),"",
IF(AND('2.5 CAPEX'!$L39&lt;&gt;"x",'2.5 CAPEX'!$M39&lt;&gt;"x"),0,
IF($F36=0,0,
IF(DC$4&lt;'2.1 Kraftwerk allgemein'!$F$16,0,
IF(DC$4='2.1 Kraftwerk allgemein'!$F$16,'2.5 CAPEX'!$J39/$F36,
IF(DC$4&lt;'2.1 Kraftwerk allgemein'!$F$16+$F36,
('2.5 CAPEX'!$J39+SUM(OFFSET('2.5 CAPEX'!DH39,0,-MIN(MAX($F36-1-('2.1 Kraftwerk allgemein'!$F$16-'2.1 Kraftwerk allgemein'!$F$15+1),0),COLUMN(CT36)-1-('2.1 Kraftwerk allgemein'!$F$16-'2.1 Kraftwerk allgemein'!$F$15+1)),1,MIN(MAX($F36-('2.1 Kraftwerk allgemein'!$F$16-'2.1 Kraftwerk allgemein'!$F$15+1),1),COLUMN(CT36)-('2.1 Kraftwerk allgemein'!$F$16-'2.1 Kraftwerk allgemein'!$F$15+1)))))/$F36,
SUM(OFFSET('2.5 CAPEX'!DH39,0,-MIN($F36-1,COLUMN(CT36)-1),1,MIN($F36,COLUMN(CT36))))/$F36)))))),
IF(OR(ISNUMBER($D36)=FALSE,$F36=""),"",
IF(AND('2.5 CAPEX'!$L39&lt;&gt;"x",'2.5 CAPEX'!$M39&lt;&gt;"x"),0,
IF($F36=0,0,
IF(DC$4&lt;'2.1 Kraftwerk allgemein'!$F$16,0,
IF(DC$4='2.1 Kraftwerk allgemein'!$F$16,'2.5 CAPEX'!$J39/$F36,
IF(DC$4&lt;'2.1 Kraftwerk allgemein'!$F$16+$F36,
('2.5 CAPEX'!$J39+SUM(OFFSET('2.5 CAPEX'!DH39,0,-MIN(MAX($F36-1-('2.1 Kraftwerk allgemein'!$F$16-'1.1 Allgemein'!$I$22+1),0),COLUMN(CT36)-1-('2.1 Kraftwerk allgemein'!$F$16-'1.1 Allgemein'!$I$22+1)),1,MIN(MAX($F36-('2.1 Kraftwerk allgemein'!$F$16-'1.1 Allgemein'!$I$22+1),1),COLUMN(CT36)-('2.1 Kraftwerk allgemein'!$F$16-'1.1 Allgemein'!$I$22+1)))))/$F36,
SUM(OFFSET('2.5 CAPEX'!DH39,0,-MIN($F36-1,COLUMN(CT36)-1),1,MIN($F36,COLUMN(CT36))))/$F36)))))))</f>
        <v>0</v>
      </c>
      <c r="DD36" s="199">
        <f ca="1">IF('2.1 Kraftwerk allgemein'!$F$15&lt;'1.1 Allgemein'!$I$22,
IF(OR(ISNUMBER($D36)=FALSE,$F36=""),"",
IF(AND('2.5 CAPEX'!$L39&lt;&gt;"x",'2.5 CAPEX'!$M39&lt;&gt;"x"),0,
IF($F36=0,0,
IF(DD$4&lt;'2.1 Kraftwerk allgemein'!$F$16,0,
IF(DD$4='2.1 Kraftwerk allgemein'!$F$16,'2.5 CAPEX'!$J39/$F36,
IF(DD$4&lt;'2.1 Kraftwerk allgemein'!$F$16+$F36,
('2.5 CAPEX'!$J39+SUM(OFFSET('2.5 CAPEX'!DI39,0,-MIN(MAX($F36-1-('2.1 Kraftwerk allgemein'!$F$16-'2.1 Kraftwerk allgemein'!$F$15+1),0),COLUMN(CU36)-1-('2.1 Kraftwerk allgemein'!$F$16-'2.1 Kraftwerk allgemein'!$F$15+1)),1,MIN(MAX($F36-('2.1 Kraftwerk allgemein'!$F$16-'2.1 Kraftwerk allgemein'!$F$15+1),1),COLUMN(CU36)-('2.1 Kraftwerk allgemein'!$F$16-'2.1 Kraftwerk allgemein'!$F$15+1)))))/$F36,
SUM(OFFSET('2.5 CAPEX'!DI39,0,-MIN($F36-1,COLUMN(CU36)-1),1,MIN($F36,COLUMN(CU36))))/$F36)))))),
IF(OR(ISNUMBER($D36)=FALSE,$F36=""),"",
IF(AND('2.5 CAPEX'!$L39&lt;&gt;"x",'2.5 CAPEX'!$M39&lt;&gt;"x"),0,
IF($F36=0,0,
IF(DD$4&lt;'2.1 Kraftwerk allgemein'!$F$16,0,
IF(DD$4='2.1 Kraftwerk allgemein'!$F$16,'2.5 CAPEX'!$J39/$F36,
IF(DD$4&lt;'2.1 Kraftwerk allgemein'!$F$16+$F36,
('2.5 CAPEX'!$J39+SUM(OFFSET('2.5 CAPEX'!DI39,0,-MIN(MAX($F36-1-('2.1 Kraftwerk allgemein'!$F$16-'1.1 Allgemein'!$I$22+1),0),COLUMN(CU36)-1-('2.1 Kraftwerk allgemein'!$F$16-'1.1 Allgemein'!$I$22+1)),1,MIN(MAX($F36-('2.1 Kraftwerk allgemein'!$F$16-'1.1 Allgemein'!$I$22+1),1),COLUMN(CU36)-('2.1 Kraftwerk allgemein'!$F$16-'1.1 Allgemein'!$I$22+1)))))/$F36,
SUM(OFFSET('2.5 CAPEX'!DI39,0,-MIN($F36-1,COLUMN(CU36)-1),1,MIN($F36,COLUMN(CU36))))/$F36)))))))</f>
        <v>0</v>
      </c>
      <c r="DE36" s="199">
        <f ca="1">IF('2.1 Kraftwerk allgemein'!$F$15&lt;'1.1 Allgemein'!$I$22,
IF(OR(ISNUMBER($D36)=FALSE,$F36=""),"",
IF(AND('2.5 CAPEX'!$L39&lt;&gt;"x",'2.5 CAPEX'!$M39&lt;&gt;"x"),0,
IF($F36=0,0,
IF(DE$4&lt;'2.1 Kraftwerk allgemein'!$F$16,0,
IF(DE$4='2.1 Kraftwerk allgemein'!$F$16,'2.5 CAPEX'!$J39/$F36,
IF(DE$4&lt;'2.1 Kraftwerk allgemein'!$F$16+$F36,
('2.5 CAPEX'!$J39+SUM(OFFSET('2.5 CAPEX'!DJ39,0,-MIN(MAX($F36-1-('2.1 Kraftwerk allgemein'!$F$16-'2.1 Kraftwerk allgemein'!$F$15+1),0),COLUMN(CV36)-1-('2.1 Kraftwerk allgemein'!$F$16-'2.1 Kraftwerk allgemein'!$F$15+1)),1,MIN(MAX($F36-('2.1 Kraftwerk allgemein'!$F$16-'2.1 Kraftwerk allgemein'!$F$15+1),1),COLUMN(CV36)-('2.1 Kraftwerk allgemein'!$F$16-'2.1 Kraftwerk allgemein'!$F$15+1)))))/$F36,
SUM(OFFSET('2.5 CAPEX'!DJ39,0,-MIN($F36-1,COLUMN(CV36)-1),1,MIN($F36,COLUMN(CV36))))/$F36)))))),
IF(OR(ISNUMBER($D36)=FALSE,$F36=""),"",
IF(AND('2.5 CAPEX'!$L39&lt;&gt;"x",'2.5 CAPEX'!$M39&lt;&gt;"x"),0,
IF($F36=0,0,
IF(DE$4&lt;'2.1 Kraftwerk allgemein'!$F$16,0,
IF(DE$4='2.1 Kraftwerk allgemein'!$F$16,'2.5 CAPEX'!$J39/$F36,
IF(DE$4&lt;'2.1 Kraftwerk allgemein'!$F$16+$F36,
('2.5 CAPEX'!$J39+SUM(OFFSET('2.5 CAPEX'!DJ39,0,-MIN(MAX($F36-1-('2.1 Kraftwerk allgemein'!$F$16-'1.1 Allgemein'!$I$22+1),0),COLUMN(CV36)-1-('2.1 Kraftwerk allgemein'!$F$16-'1.1 Allgemein'!$I$22+1)),1,MIN(MAX($F36-('2.1 Kraftwerk allgemein'!$F$16-'1.1 Allgemein'!$I$22+1),1),COLUMN(CV36)-('2.1 Kraftwerk allgemein'!$F$16-'1.1 Allgemein'!$I$22+1)))))/$F36,
SUM(OFFSET('2.5 CAPEX'!DJ39,0,-MIN($F36-1,COLUMN(CV36)-1),1,MIN($F36,COLUMN(CV36))))/$F36)))))))</f>
        <v>0</v>
      </c>
      <c r="DF36" s="199">
        <f ca="1">IF('2.1 Kraftwerk allgemein'!$F$15&lt;'1.1 Allgemein'!$I$22,
IF(OR(ISNUMBER($D36)=FALSE,$F36=""),"",
IF(AND('2.5 CAPEX'!$L39&lt;&gt;"x",'2.5 CAPEX'!$M39&lt;&gt;"x"),0,
IF($F36=0,0,
IF(DF$4&lt;'2.1 Kraftwerk allgemein'!$F$16,0,
IF(DF$4='2.1 Kraftwerk allgemein'!$F$16,'2.5 CAPEX'!$J39/$F36,
IF(DF$4&lt;'2.1 Kraftwerk allgemein'!$F$16+$F36,
('2.5 CAPEX'!$J39+SUM(OFFSET('2.5 CAPEX'!DK39,0,-MIN(MAX($F36-1-('2.1 Kraftwerk allgemein'!$F$16-'2.1 Kraftwerk allgemein'!$F$15+1),0),COLUMN(CW36)-1-('2.1 Kraftwerk allgemein'!$F$16-'2.1 Kraftwerk allgemein'!$F$15+1)),1,MIN(MAX($F36-('2.1 Kraftwerk allgemein'!$F$16-'2.1 Kraftwerk allgemein'!$F$15+1),1),COLUMN(CW36)-('2.1 Kraftwerk allgemein'!$F$16-'2.1 Kraftwerk allgemein'!$F$15+1)))))/$F36,
SUM(OFFSET('2.5 CAPEX'!DK39,0,-MIN($F36-1,COLUMN(CW36)-1),1,MIN($F36,COLUMN(CW36))))/$F36)))))),
IF(OR(ISNUMBER($D36)=FALSE,$F36=""),"",
IF(AND('2.5 CAPEX'!$L39&lt;&gt;"x",'2.5 CAPEX'!$M39&lt;&gt;"x"),0,
IF($F36=0,0,
IF(DF$4&lt;'2.1 Kraftwerk allgemein'!$F$16,0,
IF(DF$4='2.1 Kraftwerk allgemein'!$F$16,'2.5 CAPEX'!$J39/$F36,
IF(DF$4&lt;'2.1 Kraftwerk allgemein'!$F$16+$F36,
('2.5 CAPEX'!$J39+SUM(OFFSET('2.5 CAPEX'!DK39,0,-MIN(MAX($F36-1-('2.1 Kraftwerk allgemein'!$F$16-'1.1 Allgemein'!$I$22+1),0),COLUMN(CW36)-1-('2.1 Kraftwerk allgemein'!$F$16-'1.1 Allgemein'!$I$22+1)),1,MIN(MAX($F36-('2.1 Kraftwerk allgemein'!$F$16-'1.1 Allgemein'!$I$22+1),1),COLUMN(CW36)-('2.1 Kraftwerk allgemein'!$F$16-'1.1 Allgemein'!$I$22+1)))))/$F36,
SUM(OFFSET('2.5 CAPEX'!DK39,0,-MIN($F36-1,COLUMN(CW36)-1),1,MIN($F36,COLUMN(CW36))))/$F36)))))))</f>
        <v>0</v>
      </c>
    </row>
    <row r="37" spans="1:110" s="200" customFormat="1" ht="14" x14ac:dyDescent="0.3">
      <c r="A37" s="104"/>
      <c r="B37" s="104"/>
      <c r="C37" s="154"/>
      <c r="D37" s="191">
        <f>IF('2.5 CAPEX'!D40&lt;&gt;"",'2.5 CAPEX'!D40,"")</f>
        <v>301</v>
      </c>
      <c r="E37" s="191" t="str">
        <f>IF('2.5 CAPEX'!E40&lt;&gt;"",'2.5 CAPEX'!E40,"")</f>
        <v>Gebäude</v>
      </c>
      <c r="F37" s="196">
        <f>IF('2.5 CAPEX'!F40&lt;&gt;"",'2.5 CAPEX'!F40,"")</f>
        <v>40</v>
      </c>
      <c r="G37" s="197">
        <f ca="1">IF(ISNUMBER(D37)=FALSE,"",INDEX('2.5 CAPEX'!$H:$H,MATCH('3.1 Abschreibung'!$D37,'2.5 CAPEX'!$D:$D,0))+INDEX('2.5 CAPEX'!$J:$J,MATCH('3.1 Abschreibung'!$D37,'2.5 CAPEX'!$D:$D,0)))</f>
        <v>0</v>
      </c>
      <c r="H37" s="197"/>
      <c r="I37" s="198">
        <v>0</v>
      </c>
      <c r="J37" s="199">
        <f ca="1">IF('2.1 Kraftwerk allgemein'!$F$15&lt;'1.1 Allgemein'!$I$22,
IF(OR(ISNUMBER($D37)=FALSE,$F37=""),"",
IF(AND('2.5 CAPEX'!$L40&lt;&gt;"x",'2.5 CAPEX'!$M40&lt;&gt;"x"),0,
IF($F37=0,0,
IF(J$4&lt;'2.1 Kraftwerk allgemein'!$F$16,0,
IF(J$4='2.1 Kraftwerk allgemein'!$F$16,'2.5 CAPEX'!$J40/$F37,
IF(J$4&lt;'2.1 Kraftwerk allgemein'!$F$16+$F37,
('2.5 CAPEX'!$J40+SUM(OFFSET('2.5 CAPEX'!O40,0,-MIN(MAX($F37-1-('2.1 Kraftwerk allgemein'!$F$16-'2.1 Kraftwerk allgemein'!$F$15+1),0),COLUMN(A37)-1-('2.1 Kraftwerk allgemein'!$F$16-'2.1 Kraftwerk allgemein'!$F$15+1)),1,MIN(MAX($F37-('2.1 Kraftwerk allgemein'!$F$16-'2.1 Kraftwerk allgemein'!$F$15+1),1),COLUMN(A37)-('2.1 Kraftwerk allgemein'!$F$16-'2.1 Kraftwerk allgemein'!$F$15+1)))))/$F37,
SUM(OFFSET('2.5 CAPEX'!O40,0,-MIN($F37-1,COLUMN(A37)-1),1,MIN($F37,COLUMN(A37))))/$F37)))))),
IF(OR(ISNUMBER($D37)=FALSE,$F37=""),"",
IF(AND('2.5 CAPEX'!$L40&lt;&gt;"x",'2.5 CAPEX'!$M40&lt;&gt;"x"),0,
IF($F37=0,0,
IF(J$4&lt;'2.1 Kraftwerk allgemein'!$F$16,0,
IF(J$4='2.1 Kraftwerk allgemein'!$F$16,'2.5 CAPEX'!$J40/$F37,
IF(J$4&lt;'2.1 Kraftwerk allgemein'!$F$16+$F37,
('2.5 CAPEX'!$J40+SUM(OFFSET('2.5 CAPEX'!O40,0,-MIN(MAX($F37-1-('2.1 Kraftwerk allgemein'!$F$16-'1.1 Allgemein'!$I$22+1),0),COLUMN(A37)-1-('2.1 Kraftwerk allgemein'!$F$16-'1.1 Allgemein'!$I$22+1)),1,MIN(MAX($F37-('2.1 Kraftwerk allgemein'!$F$16-'1.1 Allgemein'!$I$22+1),1),COLUMN(A37)-('2.1 Kraftwerk allgemein'!$F$16-'1.1 Allgemein'!$I$22+1)))))/$F37,
SUM(OFFSET('2.5 CAPEX'!O40,0,-MIN($F37-1,COLUMN(A37)-1),1,MIN($F37,COLUMN(A37))))/$F37)))))))</f>
        <v>0</v>
      </c>
      <c r="K37" s="199">
        <f ca="1">IF('2.1 Kraftwerk allgemein'!$F$15&lt;'1.1 Allgemein'!$I$22,
IF(OR(ISNUMBER($D37)=FALSE,$F37=""),"",
IF(AND('2.5 CAPEX'!$L40&lt;&gt;"x",'2.5 CAPEX'!$M40&lt;&gt;"x"),0,
IF($F37=0,0,
IF(K$4&lt;'2.1 Kraftwerk allgemein'!$F$16,0,
IF(K$4='2.1 Kraftwerk allgemein'!$F$16,'2.5 CAPEX'!$J40/$F37,
IF(K$4&lt;'2.1 Kraftwerk allgemein'!$F$16+$F37,
('2.5 CAPEX'!$J40+SUM(OFFSET('2.5 CAPEX'!P40,0,-MIN(MAX($F37-1-('2.1 Kraftwerk allgemein'!$F$16-'2.1 Kraftwerk allgemein'!$F$15+1),0),COLUMN(B37)-1-('2.1 Kraftwerk allgemein'!$F$16-'2.1 Kraftwerk allgemein'!$F$15+1)),1,MIN(MAX($F37-('2.1 Kraftwerk allgemein'!$F$16-'2.1 Kraftwerk allgemein'!$F$15+1),1),COLUMN(B37)-('2.1 Kraftwerk allgemein'!$F$16-'2.1 Kraftwerk allgemein'!$F$15+1)))))/$F37,
SUM(OFFSET('2.5 CAPEX'!P40,0,-MIN($F37-1,COLUMN(B37)-1),1,MIN($F37,COLUMN(B37))))/$F37)))))),
IF(OR(ISNUMBER($D37)=FALSE,$F37=""),"",
IF(AND('2.5 CAPEX'!$L40&lt;&gt;"x",'2.5 CAPEX'!$M40&lt;&gt;"x"),0,
IF($F37=0,0,
IF(K$4&lt;'2.1 Kraftwerk allgemein'!$F$16,0,
IF(K$4='2.1 Kraftwerk allgemein'!$F$16,'2.5 CAPEX'!$J40/$F37,
IF(K$4&lt;'2.1 Kraftwerk allgemein'!$F$16+$F37,
('2.5 CAPEX'!$J40+SUM(OFFSET('2.5 CAPEX'!P40,0,-MIN(MAX($F37-1-('2.1 Kraftwerk allgemein'!$F$16-'1.1 Allgemein'!$I$22+1),0),COLUMN(B37)-1-('2.1 Kraftwerk allgemein'!$F$16-'1.1 Allgemein'!$I$22+1)),1,MIN(MAX($F37-('2.1 Kraftwerk allgemein'!$F$16-'1.1 Allgemein'!$I$22+1),1),COLUMN(B37)-('2.1 Kraftwerk allgemein'!$F$16-'1.1 Allgemein'!$I$22+1)))))/$F37,
SUM(OFFSET('2.5 CAPEX'!P40,0,-MIN($F37-1,COLUMN(B37)-1),1,MIN($F37,COLUMN(B37))))/$F37)))))))</f>
        <v>0</v>
      </c>
      <c r="L37" s="199">
        <f ca="1">IF('2.1 Kraftwerk allgemein'!$F$15&lt;'1.1 Allgemein'!$I$22,
IF(OR(ISNUMBER($D37)=FALSE,$F37=""),"",
IF(AND('2.5 CAPEX'!$L40&lt;&gt;"x",'2.5 CAPEX'!$M40&lt;&gt;"x"),0,
IF($F37=0,0,
IF(L$4&lt;'2.1 Kraftwerk allgemein'!$F$16,0,
IF(L$4='2.1 Kraftwerk allgemein'!$F$16,'2.5 CAPEX'!$J40/$F37,
IF(L$4&lt;'2.1 Kraftwerk allgemein'!$F$16+$F37,
('2.5 CAPEX'!$J40+SUM(OFFSET('2.5 CAPEX'!Q40,0,-MIN(MAX($F37-1-('2.1 Kraftwerk allgemein'!$F$16-'2.1 Kraftwerk allgemein'!$F$15+1),0),COLUMN(C37)-1-('2.1 Kraftwerk allgemein'!$F$16-'2.1 Kraftwerk allgemein'!$F$15+1)),1,MIN(MAX($F37-('2.1 Kraftwerk allgemein'!$F$16-'2.1 Kraftwerk allgemein'!$F$15+1),1),COLUMN(C37)-('2.1 Kraftwerk allgemein'!$F$16-'2.1 Kraftwerk allgemein'!$F$15+1)))))/$F37,
SUM(OFFSET('2.5 CAPEX'!Q40,0,-MIN($F37-1,COLUMN(C37)-1),1,MIN($F37,COLUMN(C37))))/$F37)))))),
IF(OR(ISNUMBER($D37)=FALSE,$F37=""),"",
IF(AND('2.5 CAPEX'!$L40&lt;&gt;"x",'2.5 CAPEX'!$M40&lt;&gt;"x"),0,
IF($F37=0,0,
IF(L$4&lt;'2.1 Kraftwerk allgemein'!$F$16,0,
IF(L$4='2.1 Kraftwerk allgemein'!$F$16,'2.5 CAPEX'!$J40/$F37,
IF(L$4&lt;'2.1 Kraftwerk allgemein'!$F$16+$F37,
('2.5 CAPEX'!$J40+SUM(OFFSET('2.5 CAPEX'!Q40,0,-MIN(MAX($F37-1-('2.1 Kraftwerk allgemein'!$F$16-'1.1 Allgemein'!$I$22+1),0),COLUMN(C37)-1-('2.1 Kraftwerk allgemein'!$F$16-'1.1 Allgemein'!$I$22+1)),1,MIN(MAX($F37-('2.1 Kraftwerk allgemein'!$F$16-'1.1 Allgemein'!$I$22+1),1),COLUMN(C37)-('2.1 Kraftwerk allgemein'!$F$16-'1.1 Allgemein'!$I$22+1)))))/$F37,
SUM(OFFSET('2.5 CAPEX'!Q40,0,-MIN($F37-1,COLUMN(C37)-1),1,MIN($F37,COLUMN(C37))))/$F37)))))))</f>
        <v>0</v>
      </c>
      <c r="M37" s="199">
        <f ca="1">IF('2.1 Kraftwerk allgemein'!$F$15&lt;'1.1 Allgemein'!$I$22,
IF(OR(ISNUMBER($D37)=FALSE,$F37=""),"",
IF(AND('2.5 CAPEX'!$L40&lt;&gt;"x",'2.5 CAPEX'!$M40&lt;&gt;"x"),0,
IF($F37=0,0,
IF(M$4&lt;'2.1 Kraftwerk allgemein'!$F$16,0,
IF(M$4='2.1 Kraftwerk allgemein'!$F$16,'2.5 CAPEX'!$J40/$F37,
IF(M$4&lt;'2.1 Kraftwerk allgemein'!$F$16+$F37,
('2.5 CAPEX'!$J40+SUM(OFFSET('2.5 CAPEX'!R40,0,-MIN(MAX($F37-1-('2.1 Kraftwerk allgemein'!$F$16-'2.1 Kraftwerk allgemein'!$F$15+1),0),COLUMN(D37)-1-('2.1 Kraftwerk allgemein'!$F$16-'2.1 Kraftwerk allgemein'!$F$15+1)),1,MIN(MAX($F37-('2.1 Kraftwerk allgemein'!$F$16-'2.1 Kraftwerk allgemein'!$F$15+1),1),COLUMN(D37)-('2.1 Kraftwerk allgemein'!$F$16-'2.1 Kraftwerk allgemein'!$F$15+1)))))/$F37,
SUM(OFFSET('2.5 CAPEX'!R40,0,-MIN($F37-1,COLUMN(D37)-1),1,MIN($F37,COLUMN(D37))))/$F37)))))),
IF(OR(ISNUMBER($D37)=FALSE,$F37=""),"",
IF(AND('2.5 CAPEX'!$L40&lt;&gt;"x",'2.5 CAPEX'!$M40&lt;&gt;"x"),0,
IF($F37=0,0,
IF(M$4&lt;'2.1 Kraftwerk allgemein'!$F$16,0,
IF(M$4='2.1 Kraftwerk allgemein'!$F$16,'2.5 CAPEX'!$J40/$F37,
IF(M$4&lt;'2.1 Kraftwerk allgemein'!$F$16+$F37,
('2.5 CAPEX'!$J40+SUM(OFFSET('2.5 CAPEX'!R40,0,-MIN(MAX($F37-1-('2.1 Kraftwerk allgemein'!$F$16-'1.1 Allgemein'!$I$22+1),0),COLUMN(D37)-1-('2.1 Kraftwerk allgemein'!$F$16-'1.1 Allgemein'!$I$22+1)),1,MIN(MAX($F37-('2.1 Kraftwerk allgemein'!$F$16-'1.1 Allgemein'!$I$22+1),1),COLUMN(D37)-('2.1 Kraftwerk allgemein'!$F$16-'1.1 Allgemein'!$I$22+1)))))/$F37,
SUM(OFFSET('2.5 CAPEX'!R40,0,-MIN($F37-1,COLUMN(D37)-1),1,MIN($F37,COLUMN(D37))))/$F37)))))))</f>
        <v>0</v>
      </c>
      <c r="N37" s="199">
        <f ca="1">IF('2.1 Kraftwerk allgemein'!$F$15&lt;'1.1 Allgemein'!$I$22,
IF(OR(ISNUMBER($D37)=FALSE,$F37=""),"",
IF(AND('2.5 CAPEX'!$L40&lt;&gt;"x",'2.5 CAPEX'!$M40&lt;&gt;"x"),0,
IF($F37=0,0,
IF(N$4&lt;'2.1 Kraftwerk allgemein'!$F$16,0,
IF(N$4='2.1 Kraftwerk allgemein'!$F$16,'2.5 CAPEX'!$J40/$F37,
IF(N$4&lt;'2.1 Kraftwerk allgemein'!$F$16+$F37,
('2.5 CAPEX'!$J40+SUM(OFFSET('2.5 CAPEX'!S40,0,-MIN(MAX($F37-1-('2.1 Kraftwerk allgemein'!$F$16-'2.1 Kraftwerk allgemein'!$F$15+1),0),COLUMN(E37)-1-('2.1 Kraftwerk allgemein'!$F$16-'2.1 Kraftwerk allgemein'!$F$15+1)),1,MIN(MAX($F37-('2.1 Kraftwerk allgemein'!$F$16-'2.1 Kraftwerk allgemein'!$F$15+1),1),COLUMN(E37)-('2.1 Kraftwerk allgemein'!$F$16-'2.1 Kraftwerk allgemein'!$F$15+1)))))/$F37,
SUM(OFFSET('2.5 CAPEX'!S40,0,-MIN($F37-1,COLUMN(E37)-1),1,MIN($F37,COLUMN(E37))))/$F37)))))),
IF(OR(ISNUMBER($D37)=FALSE,$F37=""),"",
IF(AND('2.5 CAPEX'!$L40&lt;&gt;"x",'2.5 CAPEX'!$M40&lt;&gt;"x"),0,
IF($F37=0,0,
IF(N$4&lt;'2.1 Kraftwerk allgemein'!$F$16,0,
IF(N$4='2.1 Kraftwerk allgemein'!$F$16,'2.5 CAPEX'!$J40/$F37,
IF(N$4&lt;'2.1 Kraftwerk allgemein'!$F$16+$F37,
('2.5 CAPEX'!$J40+SUM(OFFSET('2.5 CAPEX'!S40,0,-MIN(MAX($F37-1-('2.1 Kraftwerk allgemein'!$F$16-'1.1 Allgemein'!$I$22+1),0),COLUMN(E37)-1-('2.1 Kraftwerk allgemein'!$F$16-'1.1 Allgemein'!$I$22+1)),1,MIN(MAX($F37-('2.1 Kraftwerk allgemein'!$F$16-'1.1 Allgemein'!$I$22+1),1),COLUMN(E37)-('2.1 Kraftwerk allgemein'!$F$16-'1.1 Allgemein'!$I$22+1)))))/$F37,
SUM(OFFSET('2.5 CAPEX'!S40,0,-MIN($F37-1,COLUMN(E37)-1),1,MIN($F37,COLUMN(E37))))/$F37)))))))</f>
        <v>0</v>
      </c>
      <c r="O37" s="199">
        <f ca="1">IF('2.1 Kraftwerk allgemein'!$F$15&lt;'1.1 Allgemein'!$I$22,
IF(OR(ISNUMBER($D37)=FALSE,$F37=""),"",
IF(AND('2.5 CAPEX'!$L40&lt;&gt;"x",'2.5 CAPEX'!$M40&lt;&gt;"x"),0,
IF($F37=0,0,
IF(O$4&lt;'2.1 Kraftwerk allgemein'!$F$16,0,
IF(O$4='2.1 Kraftwerk allgemein'!$F$16,'2.5 CAPEX'!$J40/$F37,
IF(O$4&lt;'2.1 Kraftwerk allgemein'!$F$16+$F37,
('2.5 CAPEX'!$J40+SUM(OFFSET('2.5 CAPEX'!T40,0,-MIN(MAX($F37-1-('2.1 Kraftwerk allgemein'!$F$16-'2.1 Kraftwerk allgemein'!$F$15+1),0),COLUMN(F37)-1-('2.1 Kraftwerk allgemein'!$F$16-'2.1 Kraftwerk allgemein'!$F$15+1)),1,MIN(MAX($F37-('2.1 Kraftwerk allgemein'!$F$16-'2.1 Kraftwerk allgemein'!$F$15+1),1),COLUMN(F37)-('2.1 Kraftwerk allgemein'!$F$16-'2.1 Kraftwerk allgemein'!$F$15+1)))))/$F37,
SUM(OFFSET('2.5 CAPEX'!T40,0,-MIN($F37-1,COLUMN(F37)-1),1,MIN($F37,COLUMN(F37))))/$F37)))))),
IF(OR(ISNUMBER($D37)=FALSE,$F37=""),"",
IF(AND('2.5 CAPEX'!$L40&lt;&gt;"x",'2.5 CAPEX'!$M40&lt;&gt;"x"),0,
IF($F37=0,0,
IF(O$4&lt;'2.1 Kraftwerk allgemein'!$F$16,0,
IF(O$4='2.1 Kraftwerk allgemein'!$F$16,'2.5 CAPEX'!$J40/$F37,
IF(O$4&lt;'2.1 Kraftwerk allgemein'!$F$16+$F37,
('2.5 CAPEX'!$J40+SUM(OFFSET('2.5 CAPEX'!T40,0,-MIN(MAX($F37-1-('2.1 Kraftwerk allgemein'!$F$16-'1.1 Allgemein'!$I$22+1),0),COLUMN(F37)-1-('2.1 Kraftwerk allgemein'!$F$16-'1.1 Allgemein'!$I$22+1)),1,MIN(MAX($F37-('2.1 Kraftwerk allgemein'!$F$16-'1.1 Allgemein'!$I$22+1),1),COLUMN(F37)-('2.1 Kraftwerk allgemein'!$F$16-'1.1 Allgemein'!$I$22+1)))))/$F37,
SUM(OFFSET('2.5 CAPEX'!T40,0,-MIN($F37-1,COLUMN(F37)-1),1,MIN($F37,COLUMN(F37))))/$F37)))))))</f>
        <v>0</v>
      </c>
      <c r="P37" s="199">
        <f ca="1">IF('2.1 Kraftwerk allgemein'!$F$15&lt;'1.1 Allgemein'!$I$22,
IF(OR(ISNUMBER($D37)=FALSE,$F37=""),"",
IF(AND('2.5 CAPEX'!$L40&lt;&gt;"x",'2.5 CAPEX'!$M40&lt;&gt;"x"),0,
IF($F37=0,0,
IF(P$4&lt;'2.1 Kraftwerk allgemein'!$F$16,0,
IF(P$4='2.1 Kraftwerk allgemein'!$F$16,'2.5 CAPEX'!$J40/$F37,
IF(P$4&lt;'2.1 Kraftwerk allgemein'!$F$16+$F37,
('2.5 CAPEX'!$J40+SUM(OFFSET('2.5 CAPEX'!U40,0,-MIN(MAX($F37-1-('2.1 Kraftwerk allgemein'!$F$16-'2.1 Kraftwerk allgemein'!$F$15+1),0),COLUMN(G37)-1-('2.1 Kraftwerk allgemein'!$F$16-'2.1 Kraftwerk allgemein'!$F$15+1)),1,MIN(MAX($F37-('2.1 Kraftwerk allgemein'!$F$16-'2.1 Kraftwerk allgemein'!$F$15+1),1),COLUMN(G37)-('2.1 Kraftwerk allgemein'!$F$16-'2.1 Kraftwerk allgemein'!$F$15+1)))))/$F37,
SUM(OFFSET('2.5 CAPEX'!U40,0,-MIN($F37-1,COLUMN(G37)-1),1,MIN($F37,COLUMN(G37))))/$F37)))))),
IF(OR(ISNUMBER($D37)=FALSE,$F37=""),"",
IF(AND('2.5 CAPEX'!$L40&lt;&gt;"x",'2.5 CAPEX'!$M40&lt;&gt;"x"),0,
IF($F37=0,0,
IF(P$4&lt;'2.1 Kraftwerk allgemein'!$F$16,0,
IF(P$4='2.1 Kraftwerk allgemein'!$F$16,'2.5 CAPEX'!$J40/$F37,
IF(P$4&lt;'2.1 Kraftwerk allgemein'!$F$16+$F37,
('2.5 CAPEX'!$J40+SUM(OFFSET('2.5 CAPEX'!U40,0,-MIN(MAX($F37-1-('2.1 Kraftwerk allgemein'!$F$16-'1.1 Allgemein'!$I$22+1),0),COLUMN(G37)-1-('2.1 Kraftwerk allgemein'!$F$16-'1.1 Allgemein'!$I$22+1)),1,MIN(MAX($F37-('2.1 Kraftwerk allgemein'!$F$16-'1.1 Allgemein'!$I$22+1),1),COLUMN(G37)-('2.1 Kraftwerk allgemein'!$F$16-'1.1 Allgemein'!$I$22+1)))))/$F37,
SUM(OFFSET('2.5 CAPEX'!U40,0,-MIN($F37-1,COLUMN(G37)-1),1,MIN($F37,COLUMN(G37))))/$F37)))))))</f>
        <v>0</v>
      </c>
      <c r="Q37" s="199">
        <f ca="1">IF('2.1 Kraftwerk allgemein'!$F$15&lt;'1.1 Allgemein'!$I$22,
IF(OR(ISNUMBER($D37)=FALSE,$F37=""),"",
IF(AND('2.5 CAPEX'!$L40&lt;&gt;"x",'2.5 CAPEX'!$M40&lt;&gt;"x"),0,
IF($F37=0,0,
IF(Q$4&lt;'2.1 Kraftwerk allgemein'!$F$16,0,
IF(Q$4='2.1 Kraftwerk allgemein'!$F$16,'2.5 CAPEX'!$J40/$F37,
IF(Q$4&lt;'2.1 Kraftwerk allgemein'!$F$16+$F37,
('2.5 CAPEX'!$J40+SUM(OFFSET('2.5 CAPEX'!V40,0,-MIN(MAX($F37-1-('2.1 Kraftwerk allgemein'!$F$16-'2.1 Kraftwerk allgemein'!$F$15+1),0),COLUMN(H37)-1-('2.1 Kraftwerk allgemein'!$F$16-'2.1 Kraftwerk allgemein'!$F$15+1)),1,MIN(MAX($F37-('2.1 Kraftwerk allgemein'!$F$16-'2.1 Kraftwerk allgemein'!$F$15+1),1),COLUMN(H37)-('2.1 Kraftwerk allgemein'!$F$16-'2.1 Kraftwerk allgemein'!$F$15+1)))))/$F37,
SUM(OFFSET('2.5 CAPEX'!V40,0,-MIN($F37-1,COLUMN(H37)-1),1,MIN($F37,COLUMN(H37))))/$F37)))))),
IF(OR(ISNUMBER($D37)=FALSE,$F37=""),"",
IF(AND('2.5 CAPEX'!$L40&lt;&gt;"x",'2.5 CAPEX'!$M40&lt;&gt;"x"),0,
IF($F37=0,0,
IF(Q$4&lt;'2.1 Kraftwerk allgemein'!$F$16,0,
IF(Q$4='2.1 Kraftwerk allgemein'!$F$16,'2.5 CAPEX'!$J40/$F37,
IF(Q$4&lt;'2.1 Kraftwerk allgemein'!$F$16+$F37,
('2.5 CAPEX'!$J40+SUM(OFFSET('2.5 CAPEX'!V40,0,-MIN(MAX($F37-1-('2.1 Kraftwerk allgemein'!$F$16-'1.1 Allgemein'!$I$22+1),0),COLUMN(H37)-1-('2.1 Kraftwerk allgemein'!$F$16-'1.1 Allgemein'!$I$22+1)),1,MIN(MAX($F37-('2.1 Kraftwerk allgemein'!$F$16-'1.1 Allgemein'!$I$22+1),1),COLUMN(H37)-('2.1 Kraftwerk allgemein'!$F$16-'1.1 Allgemein'!$I$22+1)))))/$F37,
SUM(OFFSET('2.5 CAPEX'!V40,0,-MIN($F37-1,COLUMN(H37)-1),1,MIN($F37,COLUMN(H37))))/$F37)))))))</f>
        <v>0</v>
      </c>
      <c r="R37" s="199">
        <f ca="1">IF('2.1 Kraftwerk allgemein'!$F$15&lt;'1.1 Allgemein'!$I$22,
IF(OR(ISNUMBER($D37)=FALSE,$F37=""),"",
IF(AND('2.5 CAPEX'!$L40&lt;&gt;"x",'2.5 CAPEX'!$M40&lt;&gt;"x"),0,
IF($F37=0,0,
IF(R$4&lt;'2.1 Kraftwerk allgemein'!$F$16,0,
IF(R$4='2.1 Kraftwerk allgemein'!$F$16,'2.5 CAPEX'!$J40/$F37,
IF(R$4&lt;'2.1 Kraftwerk allgemein'!$F$16+$F37,
('2.5 CAPEX'!$J40+SUM(OFFSET('2.5 CAPEX'!W40,0,-MIN(MAX($F37-1-('2.1 Kraftwerk allgemein'!$F$16-'2.1 Kraftwerk allgemein'!$F$15+1),0),COLUMN(I37)-1-('2.1 Kraftwerk allgemein'!$F$16-'2.1 Kraftwerk allgemein'!$F$15+1)),1,MIN(MAX($F37-('2.1 Kraftwerk allgemein'!$F$16-'2.1 Kraftwerk allgemein'!$F$15+1),1),COLUMN(I37)-('2.1 Kraftwerk allgemein'!$F$16-'2.1 Kraftwerk allgemein'!$F$15+1)))))/$F37,
SUM(OFFSET('2.5 CAPEX'!W40,0,-MIN($F37-1,COLUMN(I37)-1),1,MIN($F37,COLUMN(I37))))/$F37)))))),
IF(OR(ISNUMBER($D37)=FALSE,$F37=""),"",
IF(AND('2.5 CAPEX'!$L40&lt;&gt;"x",'2.5 CAPEX'!$M40&lt;&gt;"x"),0,
IF($F37=0,0,
IF(R$4&lt;'2.1 Kraftwerk allgemein'!$F$16,0,
IF(R$4='2.1 Kraftwerk allgemein'!$F$16,'2.5 CAPEX'!$J40/$F37,
IF(R$4&lt;'2.1 Kraftwerk allgemein'!$F$16+$F37,
('2.5 CAPEX'!$J40+SUM(OFFSET('2.5 CAPEX'!W40,0,-MIN(MAX($F37-1-('2.1 Kraftwerk allgemein'!$F$16-'1.1 Allgemein'!$I$22+1),0),COLUMN(I37)-1-('2.1 Kraftwerk allgemein'!$F$16-'1.1 Allgemein'!$I$22+1)),1,MIN(MAX($F37-('2.1 Kraftwerk allgemein'!$F$16-'1.1 Allgemein'!$I$22+1),1),COLUMN(I37)-('2.1 Kraftwerk allgemein'!$F$16-'1.1 Allgemein'!$I$22+1)))))/$F37,
SUM(OFFSET('2.5 CAPEX'!W40,0,-MIN($F37-1,COLUMN(I37)-1),1,MIN($F37,COLUMN(I37))))/$F37)))))))</f>
        <v>0</v>
      </c>
      <c r="S37" s="199">
        <f ca="1">IF('2.1 Kraftwerk allgemein'!$F$15&lt;'1.1 Allgemein'!$I$22,
IF(OR(ISNUMBER($D37)=FALSE,$F37=""),"",
IF(AND('2.5 CAPEX'!$L40&lt;&gt;"x",'2.5 CAPEX'!$M40&lt;&gt;"x"),0,
IF($F37=0,0,
IF(S$4&lt;'2.1 Kraftwerk allgemein'!$F$16,0,
IF(S$4='2.1 Kraftwerk allgemein'!$F$16,'2.5 CAPEX'!$J40/$F37,
IF(S$4&lt;'2.1 Kraftwerk allgemein'!$F$16+$F37,
('2.5 CAPEX'!$J40+SUM(OFFSET('2.5 CAPEX'!X40,0,-MIN(MAX($F37-1-('2.1 Kraftwerk allgemein'!$F$16-'2.1 Kraftwerk allgemein'!$F$15+1),0),COLUMN(J37)-1-('2.1 Kraftwerk allgemein'!$F$16-'2.1 Kraftwerk allgemein'!$F$15+1)),1,MIN(MAX($F37-('2.1 Kraftwerk allgemein'!$F$16-'2.1 Kraftwerk allgemein'!$F$15+1),1),COLUMN(J37)-('2.1 Kraftwerk allgemein'!$F$16-'2.1 Kraftwerk allgemein'!$F$15+1)))))/$F37,
SUM(OFFSET('2.5 CAPEX'!X40,0,-MIN($F37-1,COLUMN(J37)-1),1,MIN($F37,COLUMN(J37))))/$F37)))))),
IF(OR(ISNUMBER($D37)=FALSE,$F37=""),"",
IF(AND('2.5 CAPEX'!$L40&lt;&gt;"x",'2.5 CAPEX'!$M40&lt;&gt;"x"),0,
IF($F37=0,0,
IF(S$4&lt;'2.1 Kraftwerk allgemein'!$F$16,0,
IF(S$4='2.1 Kraftwerk allgemein'!$F$16,'2.5 CAPEX'!$J40/$F37,
IF(S$4&lt;'2.1 Kraftwerk allgemein'!$F$16+$F37,
('2.5 CAPEX'!$J40+SUM(OFFSET('2.5 CAPEX'!X40,0,-MIN(MAX($F37-1-('2.1 Kraftwerk allgemein'!$F$16-'1.1 Allgemein'!$I$22+1),0),COLUMN(J37)-1-('2.1 Kraftwerk allgemein'!$F$16-'1.1 Allgemein'!$I$22+1)),1,MIN(MAX($F37-('2.1 Kraftwerk allgemein'!$F$16-'1.1 Allgemein'!$I$22+1),1),COLUMN(J37)-('2.1 Kraftwerk allgemein'!$F$16-'1.1 Allgemein'!$I$22+1)))))/$F37,
SUM(OFFSET('2.5 CAPEX'!X40,0,-MIN($F37-1,COLUMN(J37)-1),1,MIN($F37,COLUMN(J37))))/$F37)))))))</f>
        <v>0</v>
      </c>
      <c r="T37" s="199">
        <f ca="1">IF('2.1 Kraftwerk allgemein'!$F$15&lt;'1.1 Allgemein'!$I$22,
IF(OR(ISNUMBER($D37)=FALSE,$F37=""),"",
IF(AND('2.5 CAPEX'!$L40&lt;&gt;"x",'2.5 CAPEX'!$M40&lt;&gt;"x"),0,
IF($F37=0,0,
IF(T$4&lt;'2.1 Kraftwerk allgemein'!$F$16,0,
IF(T$4='2.1 Kraftwerk allgemein'!$F$16,'2.5 CAPEX'!$J40/$F37,
IF(T$4&lt;'2.1 Kraftwerk allgemein'!$F$16+$F37,
('2.5 CAPEX'!$J40+SUM(OFFSET('2.5 CAPEX'!Y40,0,-MIN(MAX($F37-1-('2.1 Kraftwerk allgemein'!$F$16-'2.1 Kraftwerk allgemein'!$F$15+1),0),COLUMN(K37)-1-('2.1 Kraftwerk allgemein'!$F$16-'2.1 Kraftwerk allgemein'!$F$15+1)),1,MIN(MAX($F37-('2.1 Kraftwerk allgemein'!$F$16-'2.1 Kraftwerk allgemein'!$F$15+1),1),COLUMN(K37)-('2.1 Kraftwerk allgemein'!$F$16-'2.1 Kraftwerk allgemein'!$F$15+1)))))/$F37,
SUM(OFFSET('2.5 CAPEX'!Y40,0,-MIN($F37-1,COLUMN(K37)-1),1,MIN($F37,COLUMN(K37))))/$F37)))))),
IF(OR(ISNUMBER($D37)=FALSE,$F37=""),"",
IF(AND('2.5 CAPEX'!$L40&lt;&gt;"x",'2.5 CAPEX'!$M40&lt;&gt;"x"),0,
IF($F37=0,0,
IF(T$4&lt;'2.1 Kraftwerk allgemein'!$F$16,0,
IF(T$4='2.1 Kraftwerk allgemein'!$F$16,'2.5 CAPEX'!$J40/$F37,
IF(T$4&lt;'2.1 Kraftwerk allgemein'!$F$16+$F37,
('2.5 CAPEX'!$J40+SUM(OFFSET('2.5 CAPEX'!Y40,0,-MIN(MAX($F37-1-('2.1 Kraftwerk allgemein'!$F$16-'1.1 Allgemein'!$I$22+1),0),COLUMN(K37)-1-('2.1 Kraftwerk allgemein'!$F$16-'1.1 Allgemein'!$I$22+1)),1,MIN(MAX($F37-('2.1 Kraftwerk allgemein'!$F$16-'1.1 Allgemein'!$I$22+1),1),COLUMN(K37)-('2.1 Kraftwerk allgemein'!$F$16-'1.1 Allgemein'!$I$22+1)))))/$F37,
SUM(OFFSET('2.5 CAPEX'!Y40,0,-MIN($F37-1,COLUMN(K37)-1),1,MIN($F37,COLUMN(K37))))/$F37)))))))</f>
        <v>0</v>
      </c>
      <c r="U37" s="199">
        <f ca="1">IF('2.1 Kraftwerk allgemein'!$F$15&lt;'1.1 Allgemein'!$I$22,
IF(OR(ISNUMBER($D37)=FALSE,$F37=""),"",
IF(AND('2.5 CAPEX'!$L40&lt;&gt;"x",'2.5 CAPEX'!$M40&lt;&gt;"x"),0,
IF($F37=0,0,
IF(U$4&lt;'2.1 Kraftwerk allgemein'!$F$16,0,
IF(U$4='2.1 Kraftwerk allgemein'!$F$16,'2.5 CAPEX'!$J40/$F37,
IF(U$4&lt;'2.1 Kraftwerk allgemein'!$F$16+$F37,
('2.5 CAPEX'!$J40+SUM(OFFSET('2.5 CAPEX'!Z40,0,-MIN(MAX($F37-1-('2.1 Kraftwerk allgemein'!$F$16-'2.1 Kraftwerk allgemein'!$F$15+1),0),COLUMN(L37)-1-('2.1 Kraftwerk allgemein'!$F$16-'2.1 Kraftwerk allgemein'!$F$15+1)),1,MIN(MAX($F37-('2.1 Kraftwerk allgemein'!$F$16-'2.1 Kraftwerk allgemein'!$F$15+1),1),COLUMN(L37)-('2.1 Kraftwerk allgemein'!$F$16-'2.1 Kraftwerk allgemein'!$F$15+1)))))/$F37,
SUM(OFFSET('2.5 CAPEX'!Z40,0,-MIN($F37-1,COLUMN(L37)-1),1,MIN($F37,COLUMN(L37))))/$F37)))))),
IF(OR(ISNUMBER($D37)=FALSE,$F37=""),"",
IF(AND('2.5 CAPEX'!$L40&lt;&gt;"x",'2.5 CAPEX'!$M40&lt;&gt;"x"),0,
IF($F37=0,0,
IF(U$4&lt;'2.1 Kraftwerk allgemein'!$F$16,0,
IF(U$4='2.1 Kraftwerk allgemein'!$F$16,'2.5 CAPEX'!$J40/$F37,
IF(U$4&lt;'2.1 Kraftwerk allgemein'!$F$16+$F37,
('2.5 CAPEX'!$J40+SUM(OFFSET('2.5 CAPEX'!Z40,0,-MIN(MAX($F37-1-('2.1 Kraftwerk allgemein'!$F$16-'1.1 Allgemein'!$I$22+1),0),COLUMN(L37)-1-('2.1 Kraftwerk allgemein'!$F$16-'1.1 Allgemein'!$I$22+1)),1,MIN(MAX($F37-('2.1 Kraftwerk allgemein'!$F$16-'1.1 Allgemein'!$I$22+1),1),COLUMN(L37)-('2.1 Kraftwerk allgemein'!$F$16-'1.1 Allgemein'!$I$22+1)))))/$F37,
SUM(OFFSET('2.5 CAPEX'!Z40,0,-MIN($F37-1,COLUMN(L37)-1),1,MIN($F37,COLUMN(L37))))/$F37)))))))</f>
        <v>0</v>
      </c>
      <c r="V37" s="199">
        <f ca="1">IF('2.1 Kraftwerk allgemein'!$F$15&lt;'1.1 Allgemein'!$I$22,
IF(OR(ISNUMBER($D37)=FALSE,$F37=""),"",
IF(AND('2.5 CAPEX'!$L40&lt;&gt;"x",'2.5 CAPEX'!$M40&lt;&gt;"x"),0,
IF($F37=0,0,
IF(V$4&lt;'2.1 Kraftwerk allgemein'!$F$16,0,
IF(V$4='2.1 Kraftwerk allgemein'!$F$16,'2.5 CAPEX'!$J40/$F37,
IF(V$4&lt;'2.1 Kraftwerk allgemein'!$F$16+$F37,
('2.5 CAPEX'!$J40+SUM(OFFSET('2.5 CAPEX'!AA40,0,-MIN(MAX($F37-1-('2.1 Kraftwerk allgemein'!$F$16-'2.1 Kraftwerk allgemein'!$F$15+1),0),COLUMN(M37)-1-('2.1 Kraftwerk allgemein'!$F$16-'2.1 Kraftwerk allgemein'!$F$15+1)),1,MIN(MAX($F37-('2.1 Kraftwerk allgemein'!$F$16-'2.1 Kraftwerk allgemein'!$F$15+1),1),COLUMN(M37)-('2.1 Kraftwerk allgemein'!$F$16-'2.1 Kraftwerk allgemein'!$F$15+1)))))/$F37,
SUM(OFFSET('2.5 CAPEX'!AA40,0,-MIN($F37-1,COLUMN(M37)-1),1,MIN($F37,COLUMN(M37))))/$F37)))))),
IF(OR(ISNUMBER($D37)=FALSE,$F37=""),"",
IF(AND('2.5 CAPEX'!$L40&lt;&gt;"x",'2.5 CAPEX'!$M40&lt;&gt;"x"),0,
IF($F37=0,0,
IF(V$4&lt;'2.1 Kraftwerk allgemein'!$F$16,0,
IF(V$4='2.1 Kraftwerk allgemein'!$F$16,'2.5 CAPEX'!$J40/$F37,
IF(V$4&lt;'2.1 Kraftwerk allgemein'!$F$16+$F37,
('2.5 CAPEX'!$J40+SUM(OFFSET('2.5 CAPEX'!AA40,0,-MIN(MAX($F37-1-('2.1 Kraftwerk allgemein'!$F$16-'1.1 Allgemein'!$I$22+1),0),COLUMN(M37)-1-('2.1 Kraftwerk allgemein'!$F$16-'1.1 Allgemein'!$I$22+1)),1,MIN(MAX($F37-('2.1 Kraftwerk allgemein'!$F$16-'1.1 Allgemein'!$I$22+1),1),COLUMN(M37)-('2.1 Kraftwerk allgemein'!$F$16-'1.1 Allgemein'!$I$22+1)))))/$F37,
SUM(OFFSET('2.5 CAPEX'!AA40,0,-MIN($F37-1,COLUMN(M37)-1),1,MIN($F37,COLUMN(M37))))/$F37)))))))</f>
        <v>0</v>
      </c>
      <c r="W37" s="199">
        <f ca="1">IF('2.1 Kraftwerk allgemein'!$F$15&lt;'1.1 Allgemein'!$I$22,
IF(OR(ISNUMBER($D37)=FALSE,$F37=""),"",
IF(AND('2.5 CAPEX'!$L40&lt;&gt;"x",'2.5 CAPEX'!$M40&lt;&gt;"x"),0,
IF($F37=0,0,
IF(W$4&lt;'2.1 Kraftwerk allgemein'!$F$16,0,
IF(W$4='2.1 Kraftwerk allgemein'!$F$16,'2.5 CAPEX'!$J40/$F37,
IF(W$4&lt;'2.1 Kraftwerk allgemein'!$F$16+$F37,
('2.5 CAPEX'!$J40+SUM(OFFSET('2.5 CAPEX'!AB40,0,-MIN(MAX($F37-1-('2.1 Kraftwerk allgemein'!$F$16-'2.1 Kraftwerk allgemein'!$F$15+1),0),COLUMN(N37)-1-('2.1 Kraftwerk allgemein'!$F$16-'2.1 Kraftwerk allgemein'!$F$15+1)),1,MIN(MAX($F37-('2.1 Kraftwerk allgemein'!$F$16-'2.1 Kraftwerk allgemein'!$F$15+1),1),COLUMN(N37)-('2.1 Kraftwerk allgemein'!$F$16-'2.1 Kraftwerk allgemein'!$F$15+1)))))/$F37,
SUM(OFFSET('2.5 CAPEX'!AB40,0,-MIN($F37-1,COLUMN(N37)-1),1,MIN($F37,COLUMN(N37))))/$F37)))))),
IF(OR(ISNUMBER($D37)=FALSE,$F37=""),"",
IF(AND('2.5 CAPEX'!$L40&lt;&gt;"x",'2.5 CAPEX'!$M40&lt;&gt;"x"),0,
IF($F37=0,0,
IF(W$4&lt;'2.1 Kraftwerk allgemein'!$F$16,0,
IF(W$4='2.1 Kraftwerk allgemein'!$F$16,'2.5 CAPEX'!$J40/$F37,
IF(W$4&lt;'2.1 Kraftwerk allgemein'!$F$16+$F37,
('2.5 CAPEX'!$J40+SUM(OFFSET('2.5 CAPEX'!AB40,0,-MIN(MAX($F37-1-('2.1 Kraftwerk allgemein'!$F$16-'1.1 Allgemein'!$I$22+1),0),COLUMN(N37)-1-('2.1 Kraftwerk allgemein'!$F$16-'1.1 Allgemein'!$I$22+1)),1,MIN(MAX($F37-('2.1 Kraftwerk allgemein'!$F$16-'1.1 Allgemein'!$I$22+1),1),COLUMN(N37)-('2.1 Kraftwerk allgemein'!$F$16-'1.1 Allgemein'!$I$22+1)))))/$F37,
SUM(OFFSET('2.5 CAPEX'!AB40,0,-MIN($F37-1,COLUMN(N37)-1),1,MIN($F37,COLUMN(N37))))/$F37)))))))</f>
        <v>0</v>
      </c>
      <c r="X37" s="199">
        <f ca="1">IF('2.1 Kraftwerk allgemein'!$F$15&lt;'1.1 Allgemein'!$I$22,
IF(OR(ISNUMBER($D37)=FALSE,$F37=""),"",
IF(AND('2.5 CAPEX'!$L40&lt;&gt;"x",'2.5 CAPEX'!$M40&lt;&gt;"x"),0,
IF($F37=0,0,
IF(X$4&lt;'2.1 Kraftwerk allgemein'!$F$16,0,
IF(X$4='2.1 Kraftwerk allgemein'!$F$16,'2.5 CAPEX'!$J40/$F37,
IF(X$4&lt;'2.1 Kraftwerk allgemein'!$F$16+$F37,
('2.5 CAPEX'!$J40+SUM(OFFSET('2.5 CAPEX'!AC40,0,-MIN(MAX($F37-1-('2.1 Kraftwerk allgemein'!$F$16-'2.1 Kraftwerk allgemein'!$F$15+1),0),COLUMN(O37)-1-('2.1 Kraftwerk allgemein'!$F$16-'2.1 Kraftwerk allgemein'!$F$15+1)),1,MIN(MAX($F37-('2.1 Kraftwerk allgemein'!$F$16-'2.1 Kraftwerk allgemein'!$F$15+1),1),COLUMN(O37)-('2.1 Kraftwerk allgemein'!$F$16-'2.1 Kraftwerk allgemein'!$F$15+1)))))/$F37,
SUM(OFFSET('2.5 CAPEX'!AC40,0,-MIN($F37-1,COLUMN(O37)-1),1,MIN($F37,COLUMN(O37))))/$F37)))))),
IF(OR(ISNUMBER($D37)=FALSE,$F37=""),"",
IF(AND('2.5 CAPEX'!$L40&lt;&gt;"x",'2.5 CAPEX'!$M40&lt;&gt;"x"),0,
IF($F37=0,0,
IF(X$4&lt;'2.1 Kraftwerk allgemein'!$F$16,0,
IF(X$4='2.1 Kraftwerk allgemein'!$F$16,'2.5 CAPEX'!$J40/$F37,
IF(X$4&lt;'2.1 Kraftwerk allgemein'!$F$16+$F37,
('2.5 CAPEX'!$J40+SUM(OFFSET('2.5 CAPEX'!AC40,0,-MIN(MAX($F37-1-('2.1 Kraftwerk allgemein'!$F$16-'1.1 Allgemein'!$I$22+1),0),COLUMN(O37)-1-('2.1 Kraftwerk allgemein'!$F$16-'1.1 Allgemein'!$I$22+1)),1,MIN(MAX($F37-('2.1 Kraftwerk allgemein'!$F$16-'1.1 Allgemein'!$I$22+1),1),COLUMN(O37)-('2.1 Kraftwerk allgemein'!$F$16-'1.1 Allgemein'!$I$22+1)))))/$F37,
SUM(OFFSET('2.5 CAPEX'!AC40,0,-MIN($F37-1,COLUMN(O37)-1),1,MIN($F37,COLUMN(O37))))/$F37)))))))</f>
        <v>0</v>
      </c>
      <c r="Y37" s="199">
        <f ca="1">IF('2.1 Kraftwerk allgemein'!$F$15&lt;'1.1 Allgemein'!$I$22,
IF(OR(ISNUMBER($D37)=FALSE,$F37=""),"",
IF(AND('2.5 CAPEX'!$L40&lt;&gt;"x",'2.5 CAPEX'!$M40&lt;&gt;"x"),0,
IF($F37=0,0,
IF(Y$4&lt;'2.1 Kraftwerk allgemein'!$F$16,0,
IF(Y$4='2.1 Kraftwerk allgemein'!$F$16,'2.5 CAPEX'!$J40/$F37,
IF(Y$4&lt;'2.1 Kraftwerk allgemein'!$F$16+$F37,
('2.5 CAPEX'!$J40+SUM(OFFSET('2.5 CAPEX'!AD40,0,-MIN(MAX($F37-1-('2.1 Kraftwerk allgemein'!$F$16-'2.1 Kraftwerk allgemein'!$F$15+1),0),COLUMN(P37)-1-('2.1 Kraftwerk allgemein'!$F$16-'2.1 Kraftwerk allgemein'!$F$15+1)),1,MIN(MAX($F37-('2.1 Kraftwerk allgemein'!$F$16-'2.1 Kraftwerk allgemein'!$F$15+1),1),COLUMN(P37)-('2.1 Kraftwerk allgemein'!$F$16-'2.1 Kraftwerk allgemein'!$F$15+1)))))/$F37,
SUM(OFFSET('2.5 CAPEX'!AD40,0,-MIN($F37-1,COLUMN(P37)-1),1,MIN($F37,COLUMN(P37))))/$F37)))))),
IF(OR(ISNUMBER($D37)=FALSE,$F37=""),"",
IF(AND('2.5 CAPEX'!$L40&lt;&gt;"x",'2.5 CAPEX'!$M40&lt;&gt;"x"),0,
IF($F37=0,0,
IF(Y$4&lt;'2.1 Kraftwerk allgemein'!$F$16,0,
IF(Y$4='2.1 Kraftwerk allgemein'!$F$16,'2.5 CAPEX'!$J40/$F37,
IF(Y$4&lt;'2.1 Kraftwerk allgemein'!$F$16+$F37,
('2.5 CAPEX'!$J40+SUM(OFFSET('2.5 CAPEX'!AD40,0,-MIN(MAX($F37-1-('2.1 Kraftwerk allgemein'!$F$16-'1.1 Allgemein'!$I$22+1),0),COLUMN(P37)-1-('2.1 Kraftwerk allgemein'!$F$16-'1.1 Allgemein'!$I$22+1)),1,MIN(MAX($F37-('2.1 Kraftwerk allgemein'!$F$16-'1.1 Allgemein'!$I$22+1),1),COLUMN(P37)-('2.1 Kraftwerk allgemein'!$F$16-'1.1 Allgemein'!$I$22+1)))))/$F37,
SUM(OFFSET('2.5 CAPEX'!AD40,0,-MIN($F37-1,COLUMN(P37)-1),1,MIN($F37,COLUMN(P37))))/$F37)))))))</f>
        <v>0</v>
      </c>
      <c r="Z37" s="199">
        <f ca="1">IF('2.1 Kraftwerk allgemein'!$F$15&lt;'1.1 Allgemein'!$I$22,
IF(OR(ISNUMBER($D37)=FALSE,$F37=""),"",
IF(AND('2.5 CAPEX'!$L40&lt;&gt;"x",'2.5 CAPEX'!$M40&lt;&gt;"x"),0,
IF($F37=0,0,
IF(Z$4&lt;'2.1 Kraftwerk allgemein'!$F$16,0,
IF(Z$4='2.1 Kraftwerk allgemein'!$F$16,'2.5 CAPEX'!$J40/$F37,
IF(Z$4&lt;'2.1 Kraftwerk allgemein'!$F$16+$F37,
('2.5 CAPEX'!$J40+SUM(OFFSET('2.5 CAPEX'!AE40,0,-MIN(MAX($F37-1-('2.1 Kraftwerk allgemein'!$F$16-'2.1 Kraftwerk allgemein'!$F$15+1),0),COLUMN(Q37)-1-('2.1 Kraftwerk allgemein'!$F$16-'2.1 Kraftwerk allgemein'!$F$15+1)),1,MIN(MAX($F37-('2.1 Kraftwerk allgemein'!$F$16-'2.1 Kraftwerk allgemein'!$F$15+1),1),COLUMN(Q37)-('2.1 Kraftwerk allgemein'!$F$16-'2.1 Kraftwerk allgemein'!$F$15+1)))))/$F37,
SUM(OFFSET('2.5 CAPEX'!AE40,0,-MIN($F37-1,COLUMN(Q37)-1),1,MIN($F37,COLUMN(Q37))))/$F37)))))),
IF(OR(ISNUMBER($D37)=FALSE,$F37=""),"",
IF(AND('2.5 CAPEX'!$L40&lt;&gt;"x",'2.5 CAPEX'!$M40&lt;&gt;"x"),0,
IF($F37=0,0,
IF(Z$4&lt;'2.1 Kraftwerk allgemein'!$F$16,0,
IF(Z$4='2.1 Kraftwerk allgemein'!$F$16,'2.5 CAPEX'!$J40/$F37,
IF(Z$4&lt;'2.1 Kraftwerk allgemein'!$F$16+$F37,
('2.5 CAPEX'!$J40+SUM(OFFSET('2.5 CAPEX'!AE40,0,-MIN(MAX($F37-1-('2.1 Kraftwerk allgemein'!$F$16-'1.1 Allgemein'!$I$22+1),0),COLUMN(Q37)-1-('2.1 Kraftwerk allgemein'!$F$16-'1.1 Allgemein'!$I$22+1)),1,MIN(MAX($F37-('2.1 Kraftwerk allgemein'!$F$16-'1.1 Allgemein'!$I$22+1),1),COLUMN(Q37)-('2.1 Kraftwerk allgemein'!$F$16-'1.1 Allgemein'!$I$22+1)))))/$F37,
SUM(OFFSET('2.5 CAPEX'!AE40,0,-MIN($F37-1,COLUMN(Q37)-1),1,MIN($F37,COLUMN(Q37))))/$F37)))))))</f>
        <v>0</v>
      </c>
      <c r="AA37" s="199">
        <f ca="1">IF('2.1 Kraftwerk allgemein'!$F$15&lt;'1.1 Allgemein'!$I$22,
IF(OR(ISNUMBER($D37)=FALSE,$F37=""),"",
IF(AND('2.5 CAPEX'!$L40&lt;&gt;"x",'2.5 CAPEX'!$M40&lt;&gt;"x"),0,
IF($F37=0,0,
IF(AA$4&lt;'2.1 Kraftwerk allgemein'!$F$16,0,
IF(AA$4='2.1 Kraftwerk allgemein'!$F$16,'2.5 CAPEX'!$J40/$F37,
IF(AA$4&lt;'2.1 Kraftwerk allgemein'!$F$16+$F37,
('2.5 CAPEX'!$J40+SUM(OFFSET('2.5 CAPEX'!AF40,0,-MIN(MAX($F37-1-('2.1 Kraftwerk allgemein'!$F$16-'2.1 Kraftwerk allgemein'!$F$15+1),0),COLUMN(R37)-1-('2.1 Kraftwerk allgemein'!$F$16-'2.1 Kraftwerk allgemein'!$F$15+1)),1,MIN(MAX($F37-('2.1 Kraftwerk allgemein'!$F$16-'2.1 Kraftwerk allgemein'!$F$15+1),1),COLUMN(R37)-('2.1 Kraftwerk allgemein'!$F$16-'2.1 Kraftwerk allgemein'!$F$15+1)))))/$F37,
SUM(OFFSET('2.5 CAPEX'!AF40,0,-MIN($F37-1,COLUMN(R37)-1),1,MIN($F37,COLUMN(R37))))/$F37)))))),
IF(OR(ISNUMBER($D37)=FALSE,$F37=""),"",
IF(AND('2.5 CAPEX'!$L40&lt;&gt;"x",'2.5 CAPEX'!$M40&lt;&gt;"x"),0,
IF($F37=0,0,
IF(AA$4&lt;'2.1 Kraftwerk allgemein'!$F$16,0,
IF(AA$4='2.1 Kraftwerk allgemein'!$F$16,'2.5 CAPEX'!$J40/$F37,
IF(AA$4&lt;'2.1 Kraftwerk allgemein'!$F$16+$F37,
('2.5 CAPEX'!$J40+SUM(OFFSET('2.5 CAPEX'!AF40,0,-MIN(MAX($F37-1-('2.1 Kraftwerk allgemein'!$F$16-'1.1 Allgemein'!$I$22+1),0),COLUMN(R37)-1-('2.1 Kraftwerk allgemein'!$F$16-'1.1 Allgemein'!$I$22+1)),1,MIN(MAX($F37-('2.1 Kraftwerk allgemein'!$F$16-'1.1 Allgemein'!$I$22+1),1),COLUMN(R37)-('2.1 Kraftwerk allgemein'!$F$16-'1.1 Allgemein'!$I$22+1)))))/$F37,
SUM(OFFSET('2.5 CAPEX'!AF40,0,-MIN($F37-1,COLUMN(R37)-1),1,MIN($F37,COLUMN(R37))))/$F37)))))))</f>
        <v>0</v>
      </c>
      <c r="AB37" s="199">
        <f ca="1">IF('2.1 Kraftwerk allgemein'!$F$15&lt;'1.1 Allgemein'!$I$22,
IF(OR(ISNUMBER($D37)=FALSE,$F37=""),"",
IF(AND('2.5 CAPEX'!$L40&lt;&gt;"x",'2.5 CAPEX'!$M40&lt;&gt;"x"),0,
IF($F37=0,0,
IF(AB$4&lt;'2.1 Kraftwerk allgemein'!$F$16,0,
IF(AB$4='2.1 Kraftwerk allgemein'!$F$16,'2.5 CAPEX'!$J40/$F37,
IF(AB$4&lt;'2.1 Kraftwerk allgemein'!$F$16+$F37,
('2.5 CAPEX'!$J40+SUM(OFFSET('2.5 CAPEX'!AG40,0,-MIN(MAX($F37-1-('2.1 Kraftwerk allgemein'!$F$16-'2.1 Kraftwerk allgemein'!$F$15+1),0),COLUMN(S37)-1-('2.1 Kraftwerk allgemein'!$F$16-'2.1 Kraftwerk allgemein'!$F$15+1)),1,MIN(MAX($F37-('2.1 Kraftwerk allgemein'!$F$16-'2.1 Kraftwerk allgemein'!$F$15+1),1),COLUMN(S37)-('2.1 Kraftwerk allgemein'!$F$16-'2.1 Kraftwerk allgemein'!$F$15+1)))))/$F37,
SUM(OFFSET('2.5 CAPEX'!AG40,0,-MIN($F37-1,COLUMN(S37)-1),1,MIN($F37,COLUMN(S37))))/$F37)))))),
IF(OR(ISNUMBER($D37)=FALSE,$F37=""),"",
IF(AND('2.5 CAPEX'!$L40&lt;&gt;"x",'2.5 CAPEX'!$M40&lt;&gt;"x"),0,
IF($F37=0,0,
IF(AB$4&lt;'2.1 Kraftwerk allgemein'!$F$16,0,
IF(AB$4='2.1 Kraftwerk allgemein'!$F$16,'2.5 CAPEX'!$J40/$F37,
IF(AB$4&lt;'2.1 Kraftwerk allgemein'!$F$16+$F37,
('2.5 CAPEX'!$J40+SUM(OFFSET('2.5 CAPEX'!AG40,0,-MIN(MAX($F37-1-('2.1 Kraftwerk allgemein'!$F$16-'1.1 Allgemein'!$I$22+1),0),COLUMN(S37)-1-('2.1 Kraftwerk allgemein'!$F$16-'1.1 Allgemein'!$I$22+1)),1,MIN(MAX($F37-('2.1 Kraftwerk allgemein'!$F$16-'1.1 Allgemein'!$I$22+1),1),COLUMN(S37)-('2.1 Kraftwerk allgemein'!$F$16-'1.1 Allgemein'!$I$22+1)))))/$F37,
SUM(OFFSET('2.5 CAPEX'!AG40,0,-MIN($F37-1,COLUMN(S37)-1),1,MIN($F37,COLUMN(S37))))/$F37)))))))</f>
        <v>0</v>
      </c>
      <c r="AC37" s="199">
        <f ca="1">IF('2.1 Kraftwerk allgemein'!$F$15&lt;'1.1 Allgemein'!$I$22,
IF(OR(ISNUMBER($D37)=FALSE,$F37=""),"",
IF(AND('2.5 CAPEX'!$L40&lt;&gt;"x",'2.5 CAPEX'!$M40&lt;&gt;"x"),0,
IF($F37=0,0,
IF(AC$4&lt;'2.1 Kraftwerk allgemein'!$F$16,0,
IF(AC$4='2.1 Kraftwerk allgemein'!$F$16,'2.5 CAPEX'!$J40/$F37,
IF(AC$4&lt;'2.1 Kraftwerk allgemein'!$F$16+$F37,
('2.5 CAPEX'!$J40+SUM(OFFSET('2.5 CAPEX'!AH40,0,-MIN(MAX($F37-1-('2.1 Kraftwerk allgemein'!$F$16-'2.1 Kraftwerk allgemein'!$F$15+1),0),COLUMN(T37)-1-('2.1 Kraftwerk allgemein'!$F$16-'2.1 Kraftwerk allgemein'!$F$15+1)),1,MIN(MAX($F37-('2.1 Kraftwerk allgemein'!$F$16-'2.1 Kraftwerk allgemein'!$F$15+1),1),COLUMN(T37)-('2.1 Kraftwerk allgemein'!$F$16-'2.1 Kraftwerk allgemein'!$F$15+1)))))/$F37,
SUM(OFFSET('2.5 CAPEX'!AH40,0,-MIN($F37-1,COLUMN(T37)-1),1,MIN($F37,COLUMN(T37))))/$F37)))))),
IF(OR(ISNUMBER($D37)=FALSE,$F37=""),"",
IF(AND('2.5 CAPEX'!$L40&lt;&gt;"x",'2.5 CAPEX'!$M40&lt;&gt;"x"),0,
IF($F37=0,0,
IF(AC$4&lt;'2.1 Kraftwerk allgemein'!$F$16,0,
IF(AC$4='2.1 Kraftwerk allgemein'!$F$16,'2.5 CAPEX'!$J40/$F37,
IF(AC$4&lt;'2.1 Kraftwerk allgemein'!$F$16+$F37,
('2.5 CAPEX'!$J40+SUM(OFFSET('2.5 CAPEX'!AH40,0,-MIN(MAX($F37-1-('2.1 Kraftwerk allgemein'!$F$16-'1.1 Allgemein'!$I$22+1),0),COLUMN(T37)-1-('2.1 Kraftwerk allgemein'!$F$16-'1.1 Allgemein'!$I$22+1)),1,MIN(MAX($F37-('2.1 Kraftwerk allgemein'!$F$16-'1.1 Allgemein'!$I$22+1),1),COLUMN(T37)-('2.1 Kraftwerk allgemein'!$F$16-'1.1 Allgemein'!$I$22+1)))))/$F37,
SUM(OFFSET('2.5 CAPEX'!AH40,0,-MIN($F37-1,COLUMN(T37)-1),1,MIN($F37,COLUMN(T37))))/$F37)))))))</f>
        <v>0</v>
      </c>
      <c r="AD37" s="199">
        <f ca="1">IF('2.1 Kraftwerk allgemein'!$F$15&lt;'1.1 Allgemein'!$I$22,
IF(OR(ISNUMBER($D37)=FALSE,$F37=""),"",
IF(AND('2.5 CAPEX'!$L40&lt;&gt;"x",'2.5 CAPEX'!$M40&lt;&gt;"x"),0,
IF($F37=0,0,
IF(AD$4&lt;'2.1 Kraftwerk allgemein'!$F$16,0,
IF(AD$4='2.1 Kraftwerk allgemein'!$F$16,'2.5 CAPEX'!$J40/$F37,
IF(AD$4&lt;'2.1 Kraftwerk allgemein'!$F$16+$F37,
('2.5 CAPEX'!$J40+SUM(OFFSET('2.5 CAPEX'!AI40,0,-MIN(MAX($F37-1-('2.1 Kraftwerk allgemein'!$F$16-'2.1 Kraftwerk allgemein'!$F$15+1),0),COLUMN(U37)-1-('2.1 Kraftwerk allgemein'!$F$16-'2.1 Kraftwerk allgemein'!$F$15+1)),1,MIN(MAX($F37-('2.1 Kraftwerk allgemein'!$F$16-'2.1 Kraftwerk allgemein'!$F$15+1),1),COLUMN(U37)-('2.1 Kraftwerk allgemein'!$F$16-'2.1 Kraftwerk allgemein'!$F$15+1)))))/$F37,
SUM(OFFSET('2.5 CAPEX'!AI40,0,-MIN($F37-1,COLUMN(U37)-1),1,MIN($F37,COLUMN(U37))))/$F37)))))),
IF(OR(ISNUMBER($D37)=FALSE,$F37=""),"",
IF(AND('2.5 CAPEX'!$L40&lt;&gt;"x",'2.5 CAPEX'!$M40&lt;&gt;"x"),0,
IF($F37=0,0,
IF(AD$4&lt;'2.1 Kraftwerk allgemein'!$F$16,0,
IF(AD$4='2.1 Kraftwerk allgemein'!$F$16,'2.5 CAPEX'!$J40/$F37,
IF(AD$4&lt;'2.1 Kraftwerk allgemein'!$F$16+$F37,
('2.5 CAPEX'!$J40+SUM(OFFSET('2.5 CAPEX'!AI40,0,-MIN(MAX($F37-1-('2.1 Kraftwerk allgemein'!$F$16-'1.1 Allgemein'!$I$22+1),0),COLUMN(U37)-1-('2.1 Kraftwerk allgemein'!$F$16-'1.1 Allgemein'!$I$22+1)),1,MIN(MAX($F37-('2.1 Kraftwerk allgemein'!$F$16-'1.1 Allgemein'!$I$22+1),1),COLUMN(U37)-('2.1 Kraftwerk allgemein'!$F$16-'1.1 Allgemein'!$I$22+1)))))/$F37,
SUM(OFFSET('2.5 CAPEX'!AI40,0,-MIN($F37-1,COLUMN(U37)-1),1,MIN($F37,COLUMN(U37))))/$F37)))))))</f>
        <v>0</v>
      </c>
      <c r="AE37" s="199">
        <f ca="1">IF('2.1 Kraftwerk allgemein'!$F$15&lt;'1.1 Allgemein'!$I$22,
IF(OR(ISNUMBER($D37)=FALSE,$F37=""),"",
IF(AND('2.5 CAPEX'!$L40&lt;&gt;"x",'2.5 CAPEX'!$M40&lt;&gt;"x"),0,
IF($F37=0,0,
IF(AE$4&lt;'2.1 Kraftwerk allgemein'!$F$16,0,
IF(AE$4='2.1 Kraftwerk allgemein'!$F$16,'2.5 CAPEX'!$J40/$F37,
IF(AE$4&lt;'2.1 Kraftwerk allgemein'!$F$16+$F37,
('2.5 CAPEX'!$J40+SUM(OFFSET('2.5 CAPEX'!AJ40,0,-MIN(MAX($F37-1-('2.1 Kraftwerk allgemein'!$F$16-'2.1 Kraftwerk allgemein'!$F$15+1),0),COLUMN(V37)-1-('2.1 Kraftwerk allgemein'!$F$16-'2.1 Kraftwerk allgemein'!$F$15+1)),1,MIN(MAX($F37-('2.1 Kraftwerk allgemein'!$F$16-'2.1 Kraftwerk allgemein'!$F$15+1),1),COLUMN(V37)-('2.1 Kraftwerk allgemein'!$F$16-'2.1 Kraftwerk allgemein'!$F$15+1)))))/$F37,
SUM(OFFSET('2.5 CAPEX'!AJ40,0,-MIN($F37-1,COLUMN(V37)-1),1,MIN($F37,COLUMN(V37))))/$F37)))))),
IF(OR(ISNUMBER($D37)=FALSE,$F37=""),"",
IF(AND('2.5 CAPEX'!$L40&lt;&gt;"x",'2.5 CAPEX'!$M40&lt;&gt;"x"),0,
IF($F37=0,0,
IF(AE$4&lt;'2.1 Kraftwerk allgemein'!$F$16,0,
IF(AE$4='2.1 Kraftwerk allgemein'!$F$16,'2.5 CAPEX'!$J40/$F37,
IF(AE$4&lt;'2.1 Kraftwerk allgemein'!$F$16+$F37,
('2.5 CAPEX'!$J40+SUM(OFFSET('2.5 CAPEX'!AJ40,0,-MIN(MAX($F37-1-('2.1 Kraftwerk allgemein'!$F$16-'1.1 Allgemein'!$I$22+1),0),COLUMN(V37)-1-('2.1 Kraftwerk allgemein'!$F$16-'1.1 Allgemein'!$I$22+1)),1,MIN(MAX($F37-('2.1 Kraftwerk allgemein'!$F$16-'1.1 Allgemein'!$I$22+1),1),COLUMN(V37)-('2.1 Kraftwerk allgemein'!$F$16-'1.1 Allgemein'!$I$22+1)))))/$F37,
SUM(OFFSET('2.5 CAPEX'!AJ40,0,-MIN($F37-1,COLUMN(V37)-1),1,MIN($F37,COLUMN(V37))))/$F37)))))))</f>
        <v>0</v>
      </c>
      <c r="AF37" s="199">
        <f ca="1">IF('2.1 Kraftwerk allgemein'!$F$15&lt;'1.1 Allgemein'!$I$22,
IF(OR(ISNUMBER($D37)=FALSE,$F37=""),"",
IF(AND('2.5 CAPEX'!$L40&lt;&gt;"x",'2.5 CAPEX'!$M40&lt;&gt;"x"),0,
IF($F37=0,0,
IF(AF$4&lt;'2.1 Kraftwerk allgemein'!$F$16,0,
IF(AF$4='2.1 Kraftwerk allgemein'!$F$16,'2.5 CAPEX'!$J40/$F37,
IF(AF$4&lt;'2.1 Kraftwerk allgemein'!$F$16+$F37,
('2.5 CAPEX'!$J40+SUM(OFFSET('2.5 CAPEX'!AK40,0,-MIN(MAX($F37-1-('2.1 Kraftwerk allgemein'!$F$16-'2.1 Kraftwerk allgemein'!$F$15+1),0),COLUMN(W37)-1-('2.1 Kraftwerk allgemein'!$F$16-'2.1 Kraftwerk allgemein'!$F$15+1)),1,MIN(MAX($F37-('2.1 Kraftwerk allgemein'!$F$16-'2.1 Kraftwerk allgemein'!$F$15+1),1),COLUMN(W37)-('2.1 Kraftwerk allgemein'!$F$16-'2.1 Kraftwerk allgemein'!$F$15+1)))))/$F37,
SUM(OFFSET('2.5 CAPEX'!AK40,0,-MIN($F37-1,COLUMN(W37)-1),1,MIN($F37,COLUMN(W37))))/$F37)))))),
IF(OR(ISNUMBER($D37)=FALSE,$F37=""),"",
IF(AND('2.5 CAPEX'!$L40&lt;&gt;"x",'2.5 CAPEX'!$M40&lt;&gt;"x"),0,
IF($F37=0,0,
IF(AF$4&lt;'2.1 Kraftwerk allgemein'!$F$16,0,
IF(AF$4='2.1 Kraftwerk allgemein'!$F$16,'2.5 CAPEX'!$J40/$F37,
IF(AF$4&lt;'2.1 Kraftwerk allgemein'!$F$16+$F37,
('2.5 CAPEX'!$J40+SUM(OFFSET('2.5 CAPEX'!AK40,0,-MIN(MAX($F37-1-('2.1 Kraftwerk allgemein'!$F$16-'1.1 Allgemein'!$I$22+1),0),COLUMN(W37)-1-('2.1 Kraftwerk allgemein'!$F$16-'1.1 Allgemein'!$I$22+1)),1,MIN(MAX($F37-('2.1 Kraftwerk allgemein'!$F$16-'1.1 Allgemein'!$I$22+1),1),COLUMN(W37)-('2.1 Kraftwerk allgemein'!$F$16-'1.1 Allgemein'!$I$22+1)))))/$F37,
SUM(OFFSET('2.5 CAPEX'!AK40,0,-MIN($F37-1,COLUMN(W37)-1),1,MIN($F37,COLUMN(W37))))/$F37)))))))</f>
        <v>0</v>
      </c>
      <c r="AG37" s="199">
        <f ca="1">IF('2.1 Kraftwerk allgemein'!$F$15&lt;'1.1 Allgemein'!$I$22,
IF(OR(ISNUMBER($D37)=FALSE,$F37=""),"",
IF(AND('2.5 CAPEX'!$L40&lt;&gt;"x",'2.5 CAPEX'!$M40&lt;&gt;"x"),0,
IF($F37=0,0,
IF(AG$4&lt;'2.1 Kraftwerk allgemein'!$F$16,0,
IF(AG$4='2.1 Kraftwerk allgemein'!$F$16,'2.5 CAPEX'!$J40/$F37,
IF(AG$4&lt;'2.1 Kraftwerk allgemein'!$F$16+$F37,
('2.5 CAPEX'!$J40+SUM(OFFSET('2.5 CAPEX'!AL40,0,-MIN(MAX($F37-1-('2.1 Kraftwerk allgemein'!$F$16-'2.1 Kraftwerk allgemein'!$F$15+1),0),COLUMN(X37)-1-('2.1 Kraftwerk allgemein'!$F$16-'2.1 Kraftwerk allgemein'!$F$15+1)),1,MIN(MAX($F37-('2.1 Kraftwerk allgemein'!$F$16-'2.1 Kraftwerk allgemein'!$F$15+1),1),COLUMN(X37)-('2.1 Kraftwerk allgemein'!$F$16-'2.1 Kraftwerk allgemein'!$F$15+1)))))/$F37,
SUM(OFFSET('2.5 CAPEX'!AL40,0,-MIN($F37-1,COLUMN(X37)-1),1,MIN($F37,COLUMN(X37))))/$F37)))))),
IF(OR(ISNUMBER($D37)=FALSE,$F37=""),"",
IF(AND('2.5 CAPEX'!$L40&lt;&gt;"x",'2.5 CAPEX'!$M40&lt;&gt;"x"),0,
IF($F37=0,0,
IF(AG$4&lt;'2.1 Kraftwerk allgemein'!$F$16,0,
IF(AG$4='2.1 Kraftwerk allgemein'!$F$16,'2.5 CAPEX'!$J40/$F37,
IF(AG$4&lt;'2.1 Kraftwerk allgemein'!$F$16+$F37,
('2.5 CAPEX'!$J40+SUM(OFFSET('2.5 CAPEX'!AL40,0,-MIN(MAX($F37-1-('2.1 Kraftwerk allgemein'!$F$16-'1.1 Allgemein'!$I$22+1),0),COLUMN(X37)-1-('2.1 Kraftwerk allgemein'!$F$16-'1.1 Allgemein'!$I$22+1)),1,MIN(MAX($F37-('2.1 Kraftwerk allgemein'!$F$16-'1.1 Allgemein'!$I$22+1),1),COLUMN(X37)-('2.1 Kraftwerk allgemein'!$F$16-'1.1 Allgemein'!$I$22+1)))))/$F37,
SUM(OFFSET('2.5 CAPEX'!AL40,0,-MIN($F37-1,COLUMN(X37)-1),1,MIN($F37,COLUMN(X37))))/$F37)))))))</f>
        <v>0</v>
      </c>
      <c r="AH37" s="199">
        <f ca="1">IF('2.1 Kraftwerk allgemein'!$F$15&lt;'1.1 Allgemein'!$I$22,
IF(OR(ISNUMBER($D37)=FALSE,$F37=""),"",
IF(AND('2.5 CAPEX'!$L40&lt;&gt;"x",'2.5 CAPEX'!$M40&lt;&gt;"x"),0,
IF($F37=0,0,
IF(AH$4&lt;'2.1 Kraftwerk allgemein'!$F$16,0,
IF(AH$4='2.1 Kraftwerk allgemein'!$F$16,'2.5 CAPEX'!$J40/$F37,
IF(AH$4&lt;'2.1 Kraftwerk allgemein'!$F$16+$F37,
('2.5 CAPEX'!$J40+SUM(OFFSET('2.5 CAPEX'!AM40,0,-MIN(MAX($F37-1-('2.1 Kraftwerk allgemein'!$F$16-'2.1 Kraftwerk allgemein'!$F$15+1),0),COLUMN(Y37)-1-('2.1 Kraftwerk allgemein'!$F$16-'2.1 Kraftwerk allgemein'!$F$15+1)),1,MIN(MAX($F37-('2.1 Kraftwerk allgemein'!$F$16-'2.1 Kraftwerk allgemein'!$F$15+1),1),COLUMN(Y37)-('2.1 Kraftwerk allgemein'!$F$16-'2.1 Kraftwerk allgemein'!$F$15+1)))))/$F37,
SUM(OFFSET('2.5 CAPEX'!AM40,0,-MIN($F37-1,COLUMN(Y37)-1),1,MIN($F37,COLUMN(Y37))))/$F37)))))),
IF(OR(ISNUMBER($D37)=FALSE,$F37=""),"",
IF(AND('2.5 CAPEX'!$L40&lt;&gt;"x",'2.5 CAPEX'!$M40&lt;&gt;"x"),0,
IF($F37=0,0,
IF(AH$4&lt;'2.1 Kraftwerk allgemein'!$F$16,0,
IF(AH$4='2.1 Kraftwerk allgemein'!$F$16,'2.5 CAPEX'!$J40/$F37,
IF(AH$4&lt;'2.1 Kraftwerk allgemein'!$F$16+$F37,
('2.5 CAPEX'!$J40+SUM(OFFSET('2.5 CAPEX'!AM40,0,-MIN(MAX($F37-1-('2.1 Kraftwerk allgemein'!$F$16-'1.1 Allgemein'!$I$22+1),0),COLUMN(Y37)-1-('2.1 Kraftwerk allgemein'!$F$16-'1.1 Allgemein'!$I$22+1)),1,MIN(MAX($F37-('2.1 Kraftwerk allgemein'!$F$16-'1.1 Allgemein'!$I$22+1),1),COLUMN(Y37)-('2.1 Kraftwerk allgemein'!$F$16-'1.1 Allgemein'!$I$22+1)))))/$F37,
SUM(OFFSET('2.5 CAPEX'!AM40,0,-MIN($F37-1,COLUMN(Y37)-1),1,MIN($F37,COLUMN(Y37))))/$F37)))))))</f>
        <v>0</v>
      </c>
      <c r="AI37" s="199">
        <f ca="1">IF('2.1 Kraftwerk allgemein'!$F$15&lt;'1.1 Allgemein'!$I$22,
IF(OR(ISNUMBER($D37)=FALSE,$F37=""),"",
IF(AND('2.5 CAPEX'!$L40&lt;&gt;"x",'2.5 CAPEX'!$M40&lt;&gt;"x"),0,
IF($F37=0,0,
IF(AI$4&lt;'2.1 Kraftwerk allgemein'!$F$16,0,
IF(AI$4='2.1 Kraftwerk allgemein'!$F$16,'2.5 CAPEX'!$J40/$F37,
IF(AI$4&lt;'2.1 Kraftwerk allgemein'!$F$16+$F37,
('2.5 CAPEX'!$J40+SUM(OFFSET('2.5 CAPEX'!AN40,0,-MIN(MAX($F37-1-('2.1 Kraftwerk allgemein'!$F$16-'2.1 Kraftwerk allgemein'!$F$15+1),0),COLUMN(Z37)-1-('2.1 Kraftwerk allgemein'!$F$16-'2.1 Kraftwerk allgemein'!$F$15+1)),1,MIN(MAX($F37-('2.1 Kraftwerk allgemein'!$F$16-'2.1 Kraftwerk allgemein'!$F$15+1),1),COLUMN(Z37)-('2.1 Kraftwerk allgemein'!$F$16-'2.1 Kraftwerk allgemein'!$F$15+1)))))/$F37,
SUM(OFFSET('2.5 CAPEX'!AN40,0,-MIN($F37-1,COLUMN(Z37)-1),1,MIN($F37,COLUMN(Z37))))/$F37)))))),
IF(OR(ISNUMBER($D37)=FALSE,$F37=""),"",
IF(AND('2.5 CAPEX'!$L40&lt;&gt;"x",'2.5 CAPEX'!$M40&lt;&gt;"x"),0,
IF($F37=0,0,
IF(AI$4&lt;'2.1 Kraftwerk allgemein'!$F$16,0,
IF(AI$4='2.1 Kraftwerk allgemein'!$F$16,'2.5 CAPEX'!$J40/$F37,
IF(AI$4&lt;'2.1 Kraftwerk allgemein'!$F$16+$F37,
('2.5 CAPEX'!$J40+SUM(OFFSET('2.5 CAPEX'!AN40,0,-MIN(MAX($F37-1-('2.1 Kraftwerk allgemein'!$F$16-'1.1 Allgemein'!$I$22+1),0),COLUMN(Z37)-1-('2.1 Kraftwerk allgemein'!$F$16-'1.1 Allgemein'!$I$22+1)),1,MIN(MAX($F37-('2.1 Kraftwerk allgemein'!$F$16-'1.1 Allgemein'!$I$22+1),1),COLUMN(Z37)-('2.1 Kraftwerk allgemein'!$F$16-'1.1 Allgemein'!$I$22+1)))))/$F37,
SUM(OFFSET('2.5 CAPEX'!AN40,0,-MIN($F37-1,COLUMN(Z37)-1),1,MIN($F37,COLUMN(Z37))))/$F37)))))))</f>
        <v>0</v>
      </c>
      <c r="AJ37" s="199">
        <f ca="1">IF('2.1 Kraftwerk allgemein'!$F$15&lt;'1.1 Allgemein'!$I$22,
IF(OR(ISNUMBER($D37)=FALSE,$F37=""),"",
IF(AND('2.5 CAPEX'!$L40&lt;&gt;"x",'2.5 CAPEX'!$M40&lt;&gt;"x"),0,
IF($F37=0,0,
IF(AJ$4&lt;'2.1 Kraftwerk allgemein'!$F$16,0,
IF(AJ$4='2.1 Kraftwerk allgemein'!$F$16,'2.5 CAPEX'!$J40/$F37,
IF(AJ$4&lt;'2.1 Kraftwerk allgemein'!$F$16+$F37,
('2.5 CAPEX'!$J40+SUM(OFFSET('2.5 CAPEX'!AO40,0,-MIN(MAX($F37-1-('2.1 Kraftwerk allgemein'!$F$16-'2.1 Kraftwerk allgemein'!$F$15+1),0),COLUMN(AA37)-1-('2.1 Kraftwerk allgemein'!$F$16-'2.1 Kraftwerk allgemein'!$F$15+1)),1,MIN(MAX($F37-('2.1 Kraftwerk allgemein'!$F$16-'2.1 Kraftwerk allgemein'!$F$15+1),1),COLUMN(AA37)-('2.1 Kraftwerk allgemein'!$F$16-'2.1 Kraftwerk allgemein'!$F$15+1)))))/$F37,
SUM(OFFSET('2.5 CAPEX'!AO40,0,-MIN($F37-1,COLUMN(AA37)-1),1,MIN($F37,COLUMN(AA37))))/$F37)))))),
IF(OR(ISNUMBER($D37)=FALSE,$F37=""),"",
IF(AND('2.5 CAPEX'!$L40&lt;&gt;"x",'2.5 CAPEX'!$M40&lt;&gt;"x"),0,
IF($F37=0,0,
IF(AJ$4&lt;'2.1 Kraftwerk allgemein'!$F$16,0,
IF(AJ$4='2.1 Kraftwerk allgemein'!$F$16,'2.5 CAPEX'!$J40/$F37,
IF(AJ$4&lt;'2.1 Kraftwerk allgemein'!$F$16+$F37,
('2.5 CAPEX'!$J40+SUM(OFFSET('2.5 CAPEX'!AO40,0,-MIN(MAX($F37-1-('2.1 Kraftwerk allgemein'!$F$16-'1.1 Allgemein'!$I$22+1),0),COLUMN(AA37)-1-('2.1 Kraftwerk allgemein'!$F$16-'1.1 Allgemein'!$I$22+1)),1,MIN(MAX($F37-('2.1 Kraftwerk allgemein'!$F$16-'1.1 Allgemein'!$I$22+1),1),COLUMN(AA37)-('2.1 Kraftwerk allgemein'!$F$16-'1.1 Allgemein'!$I$22+1)))))/$F37,
SUM(OFFSET('2.5 CAPEX'!AO40,0,-MIN($F37-1,COLUMN(AA37)-1),1,MIN($F37,COLUMN(AA37))))/$F37)))))))</f>
        <v>0</v>
      </c>
      <c r="AK37" s="199">
        <f ca="1">IF('2.1 Kraftwerk allgemein'!$F$15&lt;'1.1 Allgemein'!$I$22,
IF(OR(ISNUMBER($D37)=FALSE,$F37=""),"",
IF(AND('2.5 CAPEX'!$L40&lt;&gt;"x",'2.5 CAPEX'!$M40&lt;&gt;"x"),0,
IF($F37=0,0,
IF(AK$4&lt;'2.1 Kraftwerk allgemein'!$F$16,0,
IF(AK$4='2.1 Kraftwerk allgemein'!$F$16,'2.5 CAPEX'!$J40/$F37,
IF(AK$4&lt;'2.1 Kraftwerk allgemein'!$F$16+$F37,
('2.5 CAPEX'!$J40+SUM(OFFSET('2.5 CAPEX'!AP40,0,-MIN(MAX($F37-1-('2.1 Kraftwerk allgemein'!$F$16-'2.1 Kraftwerk allgemein'!$F$15+1),0),COLUMN(AB37)-1-('2.1 Kraftwerk allgemein'!$F$16-'2.1 Kraftwerk allgemein'!$F$15+1)),1,MIN(MAX($F37-('2.1 Kraftwerk allgemein'!$F$16-'2.1 Kraftwerk allgemein'!$F$15+1),1),COLUMN(AB37)-('2.1 Kraftwerk allgemein'!$F$16-'2.1 Kraftwerk allgemein'!$F$15+1)))))/$F37,
SUM(OFFSET('2.5 CAPEX'!AP40,0,-MIN($F37-1,COLUMN(AB37)-1),1,MIN($F37,COLUMN(AB37))))/$F37)))))),
IF(OR(ISNUMBER($D37)=FALSE,$F37=""),"",
IF(AND('2.5 CAPEX'!$L40&lt;&gt;"x",'2.5 CAPEX'!$M40&lt;&gt;"x"),0,
IF($F37=0,0,
IF(AK$4&lt;'2.1 Kraftwerk allgemein'!$F$16,0,
IF(AK$4='2.1 Kraftwerk allgemein'!$F$16,'2.5 CAPEX'!$J40/$F37,
IF(AK$4&lt;'2.1 Kraftwerk allgemein'!$F$16+$F37,
('2.5 CAPEX'!$J40+SUM(OFFSET('2.5 CAPEX'!AP40,0,-MIN(MAX($F37-1-('2.1 Kraftwerk allgemein'!$F$16-'1.1 Allgemein'!$I$22+1),0),COLUMN(AB37)-1-('2.1 Kraftwerk allgemein'!$F$16-'1.1 Allgemein'!$I$22+1)),1,MIN(MAX($F37-('2.1 Kraftwerk allgemein'!$F$16-'1.1 Allgemein'!$I$22+1),1),COLUMN(AB37)-('2.1 Kraftwerk allgemein'!$F$16-'1.1 Allgemein'!$I$22+1)))))/$F37,
SUM(OFFSET('2.5 CAPEX'!AP40,0,-MIN($F37-1,COLUMN(AB37)-1),1,MIN($F37,COLUMN(AB37))))/$F37)))))))</f>
        <v>0</v>
      </c>
      <c r="AL37" s="199">
        <f ca="1">IF('2.1 Kraftwerk allgemein'!$F$15&lt;'1.1 Allgemein'!$I$22,
IF(OR(ISNUMBER($D37)=FALSE,$F37=""),"",
IF(AND('2.5 CAPEX'!$L40&lt;&gt;"x",'2.5 CAPEX'!$M40&lt;&gt;"x"),0,
IF($F37=0,0,
IF(AL$4&lt;'2.1 Kraftwerk allgemein'!$F$16,0,
IF(AL$4='2.1 Kraftwerk allgemein'!$F$16,'2.5 CAPEX'!$J40/$F37,
IF(AL$4&lt;'2.1 Kraftwerk allgemein'!$F$16+$F37,
('2.5 CAPEX'!$J40+SUM(OFFSET('2.5 CAPEX'!AQ40,0,-MIN(MAX($F37-1-('2.1 Kraftwerk allgemein'!$F$16-'2.1 Kraftwerk allgemein'!$F$15+1),0),COLUMN(AC37)-1-('2.1 Kraftwerk allgemein'!$F$16-'2.1 Kraftwerk allgemein'!$F$15+1)),1,MIN(MAX($F37-('2.1 Kraftwerk allgemein'!$F$16-'2.1 Kraftwerk allgemein'!$F$15+1),1),COLUMN(AC37)-('2.1 Kraftwerk allgemein'!$F$16-'2.1 Kraftwerk allgemein'!$F$15+1)))))/$F37,
SUM(OFFSET('2.5 CAPEX'!AQ40,0,-MIN($F37-1,COLUMN(AC37)-1),1,MIN($F37,COLUMN(AC37))))/$F37)))))),
IF(OR(ISNUMBER($D37)=FALSE,$F37=""),"",
IF(AND('2.5 CAPEX'!$L40&lt;&gt;"x",'2.5 CAPEX'!$M40&lt;&gt;"x"),0,
IF($F37=0,0,
IF(AL$4&lt;'2.1 Kraftwerk allgemein'!$F$16,0,
IF(AL$4='2.1 Kraftwerk allgemein'!$F$16,'2.5 CAPEX'!$J40/$F37,
IF(AL$4&lt;'2.1 Kraftwerk allgemein'!$F$16+$F37,
('2.5 CAPEX'!$J40+SUM(OFFSET('2.5 CAPEX'!AQ40,0,-MIN(MAX($F37-1-('2.1 Kraftwerk allgemein'!$F$16-'1.1 Allgemein'!$I$22+1),0),COLUMN(AC37)-1-('2.1 Kraftwerk allgemein'!$F$16-'1.1 Allgemein'!$I$22+1)),1,MIN(MAX($F37-('2.1 Kraftwerk allgemein'!$F$16-'1.1 Allgemein'!$I$22+1),1),COLUMN(AC37)-('2.1 Kraftwerk allgemein'!$F$16-'1.1 Allgemein'!$I$22+1)))))/$F37,
SUM(OFFSET('2.5 CAPEX'!AQ40,0,-MIN($F37-1,COLUMN(AC37)-1),1,MIN($F37,COLUMN(AC37))))/$F37)))))))</f>
        <v>0</v>
      </c>
      <c r="AM37" s="199">
        <f ca="1">IF('2.1 Kraftwerk allgemein'!$F$15&lt;'1.1 Allgemein'!$I$22,
IF(OR(ISNUMBER($D37)=FALSE,$F37=""),"",
IF(AND('2.5 CAPEX'!$L40&lt;&gt;"x",'2.5 CAPEX'!$M40&lt;&gt;"x"),0,
IF($F37=0,0,
IF(AM$4&lt;'2.1 Kraftwerk allgemein'!$F$16,0,
IF(AM$4='2.1 Kraftwerk allgemein'!$F$16,'2.5 CAPEX'!$J40/$F37,
IF(AM$4&lt;'2.1 Kraftwerk allgemein'!$F$16+$F37,
('2.5 CAPEX'!$J40+SUM(OFFSET('2.5 CAPEX'!AR40,0,-MIN(MAX($F37-1-('2.1 Kraftwerk allgemein'!$F$16-'2.1 Kraftwerk allgemein'!$F$15+1),0),COLUMN(AD37)-1-('2.1 Kraftwerk allgemein'!$F$16-'2.1 Kraftwerk allgemein'!$F$15+1)),1,MIN(MAX($F37-('2.1 Kraftwerk allgemein'!$F$16-'2.1 Kraftwerk allgemein'!$F$15+1),1),COLUMN(AD37)-('2.1 Kraftwerk allgemein'!$F$16-'2.1 Kraftwerk allgemein'!$F$15+1)))))/$F37,
SUM(OFFSET('2.5 CAPEX'!AR40,0,-MIN($F37-1,COLUMN(AD37)-1),1,MIN($F37,COLUMN(AD37))))/$F37)))))),
IF(OR(ISNUMBER($D37)=FALSE,$F37=""),"",
IF(AND('2.5 CAPEX'!$L40&lt;&gt;"x",'2.5 CAPEX'!$M40&lt;&gt;"x"),0,
IF($F37=0,0,
IF(AM$4&lt;'2.1 Kraftwerk allgemein'!$F$16,0,
IF(AM$4='2.1 Kraftwerk allgemein'!$F$16,'2.5 CAPEX'!$J40/$F37,
IF(AM$4&lt;'2.1 Kraftwerk allgemein'!$F$16+$F37,
('2.5 CAPEX'!$J40+SUM(OFFSET('2.5 CAPEX'!AR40,0,-MIN(MAX($F37-1-('2.1 Kraftwerk allgemein'!$F$16-'1.1 Allgemein'!$I$22+1),0),COLUMN(AD37)-1-('2.1 Kraftwerk allgemein'!$F$16-'1.1 Allgemein'!$I$22+1)),1,MIN(MAX($F37-('2.1 Kraftwerk allgemein'!$F$16-'1.1 Allgemein'!$I$22+1),1),COLUMN(AD37)-('2.1 Kraftwerk allgemein'!$F$16-'1.1 Allgemein'!$I$22+1)))))/$F37,
SUM(OFFSET('2.5 CAPEX'!AR40,0,-MIN($F37-1,COLUMN(AD37)-1),1,MIN($F37,COLUMN(AD37))))/$F37)))))))</f>
        <v>0</v>
      </c>
      <c r="AN37" s="199">
        <f ca="1">IF('2.1 Kraftwerk allgemein'!$F$15&lt;'1.1 Allgemein'!$I$22,
IF(OR(ISNUMBER($D37)=FALSE,$F37=""),"",
IF(AND('2.5 CAPEX'!$L40&lt;&gt;"x",'2.5 CAPEX'!$M40&lt;&gt;"x"),0,
IF($F37=0,0,
IF(AN$4&lt;'2.1 Kraftwerk allgemein'!$F$16,0,
IF(AN$4='2.1 Kraftwerk allgemein'!$F$16,'2.5 CAPEX'!$J40/$F37,
IF(AN$4&lt;'2.1 Kraftwerk allgemein'!$F$16+$F37,
('2.5 CAPEX'!$J40+SUM(OFFSET('2.5 CAPEX'!AS40,0,-MIN(MAX($F37-1-('2.1 Kraftwerk allgemein'!$F$16-'2.1 Kraftwerk allgemein'!$F$15+1),0),COLUMN(AE37)-1-('2.1 Kraftwerk allgemein'!$F$16-'2.1 Kraftwerk allgemein'!$F$15+1)),1,MIN(MAX($F37-('2.1 Kraftwerk allgemein'!$F$16-'2.1 Kraftwerk allgemein'!$F$15+1),1),COLUMN(AE37)-('2.1 Kraftwerk allgemein'!$F$16-'2.1 Kraftwerk allgemein'!$F$15+1)))))/$F37,
SUM(OFFSET('2.5 CAPEX'!AS40,0,-MIN($F37-1,COLUMN(AE37)-1),1,MIN($F37,COLUMN(AE37))))/$F37)))))),
IF(OR(ISNUMBER($D37)=FALSE,$F37=""),"",
IF(AND('2.5 CAPEX'!$L40&lt;&gt;"x",'2.5 CAPEX'!$M40&lt;&gt;"x"),0,
IF($F37=0,0,
IF(AN$4&lt;'2.1 Kraftwerk allgemein'!$F$16,0,
IF(AN$4='2.1 Kraftwerk allgemein'!$F$16,'2.5 CAPEX'!$J40/$F37,
IF(AN$4&lt;'2.1 Kraftwerk allgemein'!$F$16+$F37,
('2.5 CAPEX'!$J40+SUM(OFFSET('2.5 CAPEX'!AS40,0,-MIN(MAX($F37-1-('2.1 Kraftwerk allgemein'!$F$16-'1.1 Allgemein'!$I$22+1),0),COLUMN(AE37)-1-('2.1 Kraftwerk allgemein'!$F$16-'1.1 Allgemein'!$I$22+1)),1,MIN(MAX($F37-('2.1 Kraftwerk allgemein'!$F$16-'1.1 Allgemein'!$I$22+1),1),COLUMN(AE37)-('2.1 Kraftwerk allgemein'!$F$16-'1.1 Allgemein'!$I$22+1)))))/$F37,
SUM(OFFSET('2.5 CAPEX'!AS40,0,-MIN($F37-1,COLUMN(AE37)-1),1,MIN($F37,COLUMN(AE37))))/$F37)))))))</f>
        <v>0</v>
      </c>
      <c r="AO37" s="199">
        <f ca="1">IF('2.1 Kraftwerk allgemein'!$F$15&lt;'1.1 Allgemein'!$I$22,
IF(OR(ISNUMBER($D37)=FALSE,$F37=""),"",
IF(AND('2.5 CAPEX'!$L40&lt;&gt;"x",'2.5 CAPEX'!$M40&lt;&gt;"x"),0,
IF($F37=0,0,
IF(AO$4&lt;'2.1 Kraftwerk allgemein'!$F$16,0,
IF(AO$4='2.1 Kraftwerk allgemein'!$F$16,'2.5 CAPEX'!$J40/$F37,
IF(AO$4&lt;'2.1 Kraftwerk allgemein'!$F$16+$F37,
('2.5 CAPEX'!$J40+SUM(OFFSET('2.5 CAPEX'!AT40,0,-MIN(MAX($F37-1-('2.1 Kraftwerk allgemein'!$F$16-'2.1 Kraftwerk allgemein'!$F$15+1),0),COLUMN(AF37)-1-('2.1 Kraftwerk allgemein'!$F$16-'2.1 Kraftwerk allgemein'!$F$15+1)),1,MIN(MAX($F37-('2.1 Kraftwerk allgemein'!$F$16-'2.1 Kraftwerk allgemein'!$F$15+1),1),COLUMN(AF37)-('2.1 Kraftwerk allgemein'!$F$16-'2.1 Kraftwerk allgemein'!$F$15+1)))))/$F37,
SUM(OFFSET('2.5 CAPEX'!AT40,0,-MIN($F37-1,COLUMN(AF37)-1),1,MIN($F37,COLUMN(AF37))))/$F37)))))),
IF(OR(ISNUMBER($D37)=FALSE,$F37=""),"",
IF(AND('2.5 CAPEX'!$L40&lt;&gt;"x",'2.5 CAPEX'!$M40&lt;&gt;"x"),0,
IF($F37=0,0,
IF(AO$4&lt;'2.1 Kraftwerk allgemein'!$F$16,0,
IF(AO$4='2.1 Kraftwerk allgemein'!$F$16,'2.5 CAPEX'!$J40/$F37,
IF(AO$4&lt;'2.1 Kraftwerk allgemein'!$F$16+$F37,
('2.5 CAPEX'!$J40+SUM(OFFSET('2.5 CAPEX'!AT40,0,-MIN(MAX($F37-1-('2.1 Kraftwerk allgemein'!$F$16-'1.1 Allgemein'!$I$22+1),0),COLUMN(AF37)-1-('2.1 Kraftwerk allgemein'!$F$16-'1.1 Allgemein'!$I$22+1)),1,MIN(MAX($F37-('2.1 Kraftwerk allgemein'!$F$16-'1.1 Allgemein'!$I$22+1),1),COLUMN(AF37)-('2.1 Kraftwerk allgemein'!$F$16-'1.1 Allgemein'!$I$22+1)))))/$F37,
SUM(OFFSET('2.5 CAPEX'!AT40,0,-MIN($F37-1,COLUMN(AF37)-1),1,MIN($F37,COLUMN(AF37))))/$F37)))))))</f>
        <v>0</v>
      </c>
      <c r="AP37" s="199">
        <f ca="1">IF('2.1 Kraftwerk allgemein'!$F$15&lt;'1.1 Allgemein'!$I$22,
IF(OR(ISNUMBER($D37)=FALSE,$F37=""),"",
IF(AND('2.5 CAPEX'!$L40&lt;&gt;"x",'2.5 CAPEX'!$M40&lt;&gt;"x"),0,
IF($F37=0,0,
IF(AP$4&lt;'2.1 Kraftwerk allgemein'!$F$16,0,
IF(AP$4='2.1 Kraftwerk allgemein'!$F$16,'2.5 CAPEX'!$J40/$F37,
IF(AP$4&lt;'2.1 Kraftwerk allgemein'!$F$16+$F37,
('2.5 CAPEX'!$J40+SUM(OFFSET('2.5 CAPEX'!AU40,0,-MIN(MAX($F37-1-('2.1 Kraftwerk allgemein'!$F$16-'2.1 Kraftwerk allgemein'!$F$15+1),0),COLUMN(AG37)-1-('2.1 Kraftwerk allgemein'!$F$16-'2.1 Kraftwerk allgemein'!$F$15+1)),1,MIN(MAX($F37-('2.1 Kraftwerk allgemein'!$F$16-'2.1 Kraftwerk allgemein'!$F$15+1),1),COLUMN(AG37)-('2.1 Kraftwerk allgemein'!$F$16-'2.1 Kraftwerk allgemein'!$F$15+1)))))/$F37,
SUM(OFFSET('2.5 CAPEX'!AU40,0,-MIN($F37-1,COLUMN(AG37)-1),1,MIN($F37,COLUMN(AG37))))/$F37)))))),
IF(OR(ISNUMBER($D37)=FALSE,$F37=""),"",
IF(AND('2.5 CAPEX'!$L40&lt;&gt;"x",'2.5 CAPEX'!$M40&lt;&gt;"x"),0,
IF($F37=0,0,
IF(AP$4&lt;'2.1 Kraftwerk allgemein'!$F$16,0,
IF(AP$4='2.1 Kraftwerk allgemein'!$F$16,'2.5 CAPEX'!$J40/$F37,
IF(AP$4&lt;'2.1 Kraftwerk allgemein'!$F$16+$F37,
('2.5 CAPEX'!$J40+SUM(OFFSET('2.5 CAPEX'!AU40,0,-MIN(MAX($F37-1-('2.1 Kraftwerk allgemein'!$F$16-'1.1 Allgemein'!$I$22+1),0),COLUMN(AG37)-1-('2.1 Kraftwerk allgemein'!$F$16-'1.1 Allgemein'!$I$22+1)),1,MIN(MAX($F37-('2.1 Kraftwerk allgemein'!$F$16-'1.1 Allgemein'!$I$22+1),1),COLUMN(AG37)-('2.1 Kraftwerk allgemein'!$F$16-'1.1 Allgemein'!$I$22+1)))))/$F37,
SUM(OFFSET('2.5 CAPEX'!AU40,0,-MIN($F37-1,COLUMN(AG37)-1),1,MIN($F37,COLUMN(AG37))))/$F37)))))))</f>
        <v>0</v>
      </c>
      <c r="AQ37" s="199">
        <f ca="1">IF('2.1 Kraftwerk allgemein'!$F$15&lt;'1.1 Allgemein'!$I$22,
IF(OR(ISNUMBER($D37)=FALSE,$F37=""),"",
IF(AND('2.5 CAPEX'!$L40&lt;&gt;"x",'2.5 CAPEX'!$M40&lt;&gt;"x"),0,
IF($F37=0,0,
IF(AQ$4&lt;'2.1 Kraftwerk allgemein'!$F$16,0,
IF(AQ$4='2.1 Kraftwerk allgemein'!$F$16,'2.5 CAPEX'!$J40/$F37,
IF(AQ$4&lt;'2.1 Kraftwerk allgemein'!$F$16+$F37,
('2.5 CAPEX'!$J40+SUM(OFFSET('2.5 CAPEX'!AV40,0,-MIN(MAX($F37-1-('2.1 Kraftwerk allgemein'!$F$16-'2.1 Kraftwerk allgemein'!$F$15+1),0),COLUMN(AH37)-1-('2.1 Kraftwerk allgemein'!$F$16-'2.1 Kraftwerk allgemein'!$F$15+1)),1,MIN(MAX($F37-('2.1 Kraftwerk allgemein'!$F$16-'2.1 Kraftwerk allgemein'!$F$15+1),1),COLUMN(AH37)-('2.1 Kraftwerk allgemein'!$F$16-'2.1 Kraftwerk allgemein'!$F$15+1)))))/$F37,
SUM(OFFSET('2.5 CAPEX'!AV40,0,-MIN($F37-1,COLUMN(AH37)-1),1,MIN($F37,COLUMN(AH37))))/$F37)))))),
IF(OR(ISNUMBER($D37)=FALSE,$F37=""),"",
IF(AND('2.5 CAPEX'!$L40&lt;&gt;"x",'2.5 CAPEX'!$M40&lt;&gt;"x"),0,
IF($F37=0,0,
IF(AQ$4&lt;'2.1 Kraftwerk allgemein'!$F$16,0,
IF(AQ$4='2.1 Kraftwerk allgemein'!$F$16,'2.5 CAPEX'!$J40/$F37,
IF(AQ$4&lt;'2.1 Kraftwerk allgemein'!$F$16+$F37,
('2.5 CAPEX'!$J40+SUM(OFFSET('2.5 CAPEX'!AV40,0,-MIN(MAX($F37-1-('2.1 Kraftwerk allgemein'!$F$16-'1.1 Allgemein'!$I$22+1),0),COLUMN(AH37)-1-('2.1 Kraftwerk allgemein'!$F$16-'1.1 Allgemein'!$I$22+1)),1,MIN(MAX($F37-('2.1 Kraftwerk allgemein'!$F$16-'1.1 Allgemein'!$I$22+1),1),COLUMN(AH37)-('2.1 Kraftwerk allgemein'!$F$16-'1.1 Allgemein'!$I$22+1)))))/$F37,
SUM(OFFSET('2.5 CAPEX'!AV40,0,-MIN($F37-1,COLUMN(AH37)-1),1,MIN($F37,COLUMN(AH37))))/$F37)))))))</f>
        <v>0</v>
      </c>
      <c r="AR37" s="199">
        <f ca="1">IF('2.1 Kraftwerk allgemein'!$F$15&lt;'1.1 Allgemein'!$I$22,
IF(OR(ISNUMBER($D37)=FALSE,$F37=""),"",
IF(AND('2.5 CAPEX'!$L40&lt;&gt;"x",'2.5 CAPEX'!$M40&lt;&gt;"x"),0,
IF($F37=0,0,
IF(AR$4&lt;'2.1 Kraftwerk allgemein'!$F$16,0,
IF(AR$4='2.1 Kraftwerk allgemein'!$F$16,'2.5 CAPEX'!$J40/$F37,
IF(AR$4&lt;'2.1 Kraftwerk allgemein'!$F$16+$F37,
('2.5 CAPEX'!$J40+SUM(OFFSET('2.5 CAPEX'!AW40,0,-MIN(MAX($F37-1-('2.1 Kraftwerk allgemein'!$F$16-'2.1 Kraftwerk allgemein'!$F$15+1),0),COLUMN(AI37)-1-('2.1 Kraftwerk allgemein'!$F$16-'2.1 Kraftwerk allgemein'!$F$15+1)),1,MIN(MAX($F37-('2.1 Kraftwerk allgemein'!$F$16-'2.1 Kraftwerk allgemein'!$F$15+1),1),COLUMN(AI37)-('2.1 Kraftwerk allgemein'!$F$16-'2.1 Kraftwerk allgemein'!$F$15+1)))))/$F37,
SUM(OFFSET('2.5 CAPEX'!AW40,0,-MIN($F37-1,COLUMN(AI37)-1),1,MIN($F37,COLUMN(AI37))))/$F37)))))),
IF(OR(ISNUMBER($D37)=FALSE,$F37=""),"",
IF(AND('2.5 CAPEX'!$L40&lt;&gt;"x",'2.5 CAPEX'!$M40&lt;&gt;"x"),0,
IF($F37=0,0,
IF(AR$4&lt;'2.1 Kraftwerk allgemein'!$F$16,0,
IF(AR$4='2.1 Kraftwerk allgemein'!$F$16,'2.5 CAPEX'!$J40/$F37,
IF(AR$4&lt;'2.1 Kraftwerk allgemein'!$F$16+$F37,
('2.5 CAPEX'!$J40+SUM(OFFSET('2.5 CAPEX'!AW40,0,-MIN(MAX($F37-1-('2.1 Kraftwerk allgemein'!$F$16-'1.1 Allgemein'!$I$22+1),0),COLUMN(AI37)-1-('2.1 Kraftwerk allgemein'!$F$16-'1.1 Allgemein'!$I$22+1)),1,MIN(MAX($F37-('2.1 Kraftwerk allgemein'!$F$16-'1.1 Allgemein'!$I$22+1),1),COLUMN(AI37)-('2.1 Kraftwerk allgemein'!$F$16-'1.1 Allgemein'!$I$22+1)))))/$F37,
SUM(OFFSET('2.5 CAPEX'!AW40,0,-MIN($F37-1,COLUMN(AI37)-1),1,MIN($F37,COLUMN(AI37))))/$F37)))))))</f>
        <v>0</v>
      </c>
      <c r="AS37" s="199">
        <f ca="1">IF('2.1 Kraftwerk allgemein'!$F$15&lt;'1.1 Allgemein'!$I$22,
IF(OR(ISNUMBER($D37)=FALSE,$F37=""),"",
IF(AND('2.5 CAPEX'!$L40&lt;&gt;"x",'2.5 CAPEX'!$M40&lt;&gt;"x"),0,
IF($F37=0,0,
IF(AS$4&lt;'2.1 Kraftwerk allgemein'!$F$16,0,
IF(AS$4='2.1 Kraftwerk allgemein'!$F$16,'2.5 CAPEX'!$J40/$F37,
IF(AS$4&lt;'2.1 Kraftwerk allgemein'!$F$16+$F37,
('2.5 CAPEX'!$J40+SUM(OFFSET('2.5 CAPEX'!AX40,0,-MIN(MAX($F37-1-('2.1 Kraftwerk allgemein'!$F$16-'2.1 Kraftwerk allgemein'!$F$15+1),0),COLUMN(AJ37)-1-('2.1 Kraftwerk allgemein'!$F$16-'2.1 Kraftwerk allgemein'!$F$15+1)),1,MIN(MAX($F37-('2.1 Kraftwerk allgemein'!$F$16-'2.1 Kraftwerk allgemein'!$F$15+1),1),COLUMN(AJ37)-('2.1 Kraftwerk allgemein'!$F$16-'2.1 Kraftwerk allgemein'!$F$15+1)))))/$F37,
SUM(OFFSET('2.5 CAPEX'!AX40,0,-MIN($F37-1,COLUMN(AJ37)-1),1,MIN($F37,COLUMN(AJ37))))/$F37)))))),
IF(OR(ISNUMBER($D37)=FALSE,$F37=""),"",
IF(AND('2.5 CAPEX'!$L40&lt;&gt;"x",'2.5 CAPEX'!$M40&lt;&gt;"x"),0,
IF($F37=0,0,
IF(AS$4&lt;'2.1 Kraftwerk allgemein'!$F$16,0,
IF(AS$4='2.1 Kraftwerk allgemein'!$F$16,'2.5 CAPEX'!$J40/$F37,
IF(AS$4&lt;'2.1 Kraftwerk allgemein'!$F$16+$F37,
('2.5 CAPEX'!$J40+SUM(OFFSET('2.5 CAPEX'!AX40,0,-MIN(MAX($F37-1-('2.1 Kraftwerk allgemein'!$F$16-'1.1 Allgemein'!$I$22+1),0),COLUMN(AJ37)-1-('2.1 Kraftwerk allgemein'!$F$16-'1.1 Allgemein'!$I$22+1)),1,MIN(MAX($F37-('2.1 Kraftwerk allgemein'!$F$16-'1.1 Allgemein'!$I$22+1),1),COLUMN(AJ37)-('2.1 Kraftwerk allgemein'!$F$16-'1.1 Allgemein'!$I$22+1)))))/$F37,
SUM(OFFSET('2.5 CAPEX'!AX40,0,-MIN($F37-1,COLUMN(AJ37)-1),1,MIN($F37,COLUMN(AJ37))))/$F37)))))))</f>
        <v>0</v>
      </c>
      <c r="AT37" s="199">
        <f ca="1">IF('2.1 Kraftwerk allgemein'!$F$15&lt;'1.1 Allgemein'!$I$22,
IF(OR(ISNUMBER($D37)=FALSE,$F37=""),"",
IF(AND('2.5 CAPEX'!$L40&lt;&gt;"x",'2.5 CAPEX'!$M40&lt;&gt;"x"),0,
IF($F37=0,0,
IF(AT$4&lt;'2.1 Kraftwerk allgemein'!$F$16,0,
IF(AT$4='2.1 Kraftwerk allgemein'!$F$16,'2.5 CAPEX'!$J40/$F37,
IF(AT$4&lt;'2.1 Kraftwerk allgemein'!$F$16+$F37,
('2.5 CAPEX'!$J40+SUM(OFFSET('2.5 CAPEX'!AY40,0,-MIN(MAX($F37-1-('2.1 Kraftwerk allgemein'!$F$16-'2.1 Kraftwerk allgemein'!$F$15+1),0),COLUMN(AK37)-1-('2.1 Kraftwerk allgemein'!$F$16-'2.1 Kraftwerk allgemein'!$F$15+1)),1,MIN(MAX($F37-('2.1 Kraftwerk allgemein'!$F$16-'2.1 Kraftwerk allgemein'!$F$15+1),1),COLUMN(AK37)-('2.1 Kraftwerk allgemein'!$F$16-'2.1 Kraftwerk allgemein'!$F$15+1)))))/$F37,
SUM(OFFSET('2.5 CAPEX'!AY40,0,-MIN($F37-1,COLUMN(AK37)-1),1,MIN($F37,COLUMN(AK37))))/$F37)))))),
IF(OR(ISNUMBER($D37)=FALSE,$F37=""),"",
IF(AND('2.5 CAPEX'!$L40&lt;&gt;"x",'2.5 CAPEX'!$M40&lt;&gt;"x"),0,
IF($F37=0,0,
IF(AT$4&lt;'2.1 Kraftwerk allgemein'!$F$16,0,
IF(AT$4='2.1 Kraftwerk allgemein'!$F$16,'2.5 CAPEX'!$J40/$F37,
IF(AT$4&lt;'2.1 Kraftwerk allgemein'!$F$16+$F37,
('2.5 CAPEX'!$J40+SUM(OFFSET('2.5 CAPEX'!AY40,0,-MIN(MAX($F37-1-('2.1 Kraftwerk allgemein'!$F$16-'1.1 Allgemein'!$I$22+1),0),COLUMN(AK37)-1-('2.1 Kraftwerk allgemein'!$F$16-'1.1 Allgemein'!$I$22+1)),1,MIN(MAX($F37-('2.1 Kraftwerk allgemein'!$F$16-'1.1 Allgemein'!$I$22+1),1),COLUMN(AK37)-('2.1 Kraftwerk allgemein'!$F$16-'1.1 Allgemein'!$I$22+1)))))/$F37,
SUM(OFFSET('2.5 CAPEX'!AY40,0,-MIN($F37-1,COLUMN(AK37)-1),1,MIN($F37,COLUMN(AK37))))/$F37)))))))</f>
        <v>0</v>
      </c>
      <c r="AU37" s="199">
        <f ca="1">IF('2.1 Kraftwerk allgemein'!$F$15&lt;'1.1 Allgemein'!$I$22,
IF(OR(ISNUMBER($D37)=FALSE,$F37=""),"",
IF(AND('2.5 CAPEX'!$L40&lt;&gt;"x",'2.5 CAPEX'!$M40&lt;&gt;"x"),0,
IF($F37=0,0,
IF(AU$4&lt;'2.1 Kraftwerk allgemein'!$F$16,0,
IF(AU$4='2.1 Kraftwerk allgemein'!$F$16,'2.5 CAPEX'!$J40/$F37,
IF(AU$4&lt;'2.1 Kraftwerk allgemein'!$F$16+$F37,
('2.5 CAPEX'!$J40+SUM(OFFSET('2.5 CAPEX'!AZ40,0,-MIN(MAX($F37-1-('2.1 Kraftwerk allgemein'!$F$16-'2.1 Kraftwerk allgemein'!$F$15+1),0),COLUMN(AL37)-1-('2.1 Kraftwerk allgemein'!$F$16-'2.1 Kraftwerk allgemein'!$F$15+1)),1,MIN(MAX($F37-('2.1 Kraftwerk allgemein'!$F$16-'2.1 Kraftwerk allgemein'!$F$15+1),1),COLUMN(AL37)-('2.1 Kraftwerk allgemein'!$F$16-'2.1 Kraftwerk allgemein'!$F$15+1)))))/$F37,
SUM(OFFSET('2.5 CAPEX'!AZ40,0,-MIN($F37-1,COLUMN(AL37)-1),1,MIN($F37,COLUMN(AL37))))/$F37)))))),
IF(OR(ISNUMBER($D37)=FALSE,$F37=""),"",
IF(AND('2.5 CAPEX'!$L40&lt;&gt;"x",'2.5 CAPEX'!$M40&lt;&gt;"x"),0,
IF($F37=0,0,
IF(AU$4&lt;'2.1 Kraftwerk allgemein'!$F$16,0,
IF(AU$4='2.1 Kraftwerk allgemein'!$F$16,'2.5 CAPEX'!$J40/$F37,
IF(AU$4&lt;'2.1 Kraftwerk allgemein'!$F$16+$F37,
('2.5 CAPEX'!$J40+SUM(OFFSET('2.5 CAPEX'!AZ40,0,-MIN(MAX($F37-1-('2.1 Kraftwerk allgemein'!$F$16-'1.1 Allgemein'!$I$22+1),0),COLUMN(AL37)-1-('2.1 Kraftwerk allgemein'!$F$16-'1.1 Allgemein'!$I$22+1)),1,MIN(MAX($F37-('2.1 Kraftwerk allgemein'!$F$16-'1.1 Allgemein'!$I$22+1),1),COLUMN(AL37)-('2.1 Kraftwerk allgemein'!$F$16-'1.1 Allgemein'!$I$22+1)))))/$F37,
SUM(OFFSET('2.5 CAPEX'!AZ40,0,-MIN($F37-1,COLUMN(AL37)-1),1,MIN($F37,COLUMN(AL37))))/$F37)))))))</f>
        <v>0</v>
      </c>
      <c r="AV37" s="199">
        <f ca="1">IF('2.1 Kraftwerk allgemein'!$F$15&lt;'1.1 Allgemein'!$I$22,
IF(OR(ISNUMBER($D37)=FALSE,$F37=""),"",
IF(AND('2.5 CAPEX'!$L40&lt;&gt;"x",'2.5 CAPEX'!$M40&lt;&gt;"x"),0,
IF($F37=0,0,
IF(AV$4&lt;'2.1 Kraftwerk allgemein'!$F$16,0,
IF(AV$4='2.1 Kraftwerk allgemein'!$F$16,'2.5 CAPEX'!$J40/$F37,
IF(AV$4&lt;'2.1 Kraftwerk allgemein'!$F$16+$F37,
('2.5 CAPEX'!$J40+SUM(OFFSET('2.5 CAPEX'!BA40,0,-MIN(MAX($F37-1-('2.1 Kraftwerk allgemein'!$F$16-'2.1 Kraftwerk allgemein'!$F$15+1),0),COLUMN(AM37)-1-('2.1 Kraftwerk allgemein'!$F$16-'2.1 Kraftwerk allgemein'!$F$15+1)),1,MIN(MAX($F37-('2.1 Kraftwerk allgemein'!$F$16-'2.1 Kraftwerk allgemein'!$F$15+1),1),COLUMN(AM37)-('2.1 Kraftwerk allgemein'!$F$16-'2.1 Kraftwerk allgemein'!$F$15+1)))))/$F37,
SUM(OFFSET('2.5 CAPEX'!BA40,0,-MIN($F37-1,COLUMN(AM37)-1),1,MIN($F37,COLUMN(AM37))))/$F37)))))),
IF(OR(ISNUMBER($D37)=FALSE,$F37=""),"",
IF(AND('2.5 CAPEX'!$L40&lt;&gt;"x",'2.5 CAPEX'!$M40&lt;&gt;"x"),0,
IF($F37=0,0,
IF(AV$4&lt;'2.1 Kraftwerk allgemein'!$F$16,0,
IF(AV$4='2.1 Kraftwerk allgemein'!$F$16,'2.5 CAPEX'!$J40/$F37,
IF(AV$4&lt;'2.1 Kraftwerk allgemein'!$F$16+$F37,
('2.5 CAPEX'!$J40+SUM(OFFSET('2.5 CAPEX'!BA40,0,-MIN(MAX($F37-1-('2.1 Kraftwerk allgemein'!$F$16-'1.1 Allgemein'!$I$22+1),0),COLUMN(AM37)-1-('2.1 Kraftwerk allgemein'!$F$16-'1.1 Allgemein'!$I$22+1)),1,MIN(MAX($F37-('2.1 Kraftwerk allgemein'!$F$16-'1.1 Allgemein'!$I$22+1),1),COLUMN(AM37)-('2.1 Kraftwerk allgemein'!$F$16-'1.1 Allgemein'!$I$22+1)))))/$F37,
SUM(OFFSET('2.5 CAPEX'!BA40,0,-MIN($F37-1,COLUMN(AM37)-1),1,MIN($F37,COLUMN(AM37))))/$F37)))))))</f>
        <v>0</v>
      </c>
      <c r="AW37" s="199">
        <f ca="1">IF('2.1 Kraftwerk allgemein'!$F$15&lt;'1.1 Allgemein'!$I$22,
IF(OR(ISNUMBER($D37)=FALSE,$F37=""),"",
IF(AND('2.5 CAPEX'!$L40&lt;&gt;"x",'2.5 CAPEX'!$M40&lt;&gt;"x"),0,
IF($F37=0,0,
IF(AW$4&lt;'2.1 Kraftwerk allgemein'!$F$16,0,
IF(AW$4='2.1 Kraftwerk allgemein'!$F$16,'2.5 CAPEX'!$J40/$F37,
IF(AW$4&lt;'2.1 Kraftwerk allgemein'!$F$16+$F37,
('2.5 CAPEX'!$J40+SUM(OFFSET('2.5 CAPEX'!BB40,0,-MIN(MAX($F37-1-('2.1 Kraftwerk allgemein'!$F$16-'2.1 Kraftwerk allgemein'!$F$15+1),0),COLUMN(AN37)-1-('2.1 Kraftwerk allgemein'!$F$16-'2.1 Kraftwerk allgemein'!$F$15+1)),1,MIN(MAX($F37-('2.1 Kraftwerk allgemein'!$F$16-'2.1 Kraftwerk allgemein'!$F$15+1),1),COLUMN(AN37)-('2.1 Kraftwerk allgemein'!$F$16-'2.1 Kraftwerk allgemein'!$F$15+1)))))/$F37,
SUM(OFFSET('2.5 CAPEX'!BB40,0,-MIN($F37-1,COLUMN(AN37)-1),1,MIN($F37,COLUMN(AN37))))/$F37)))))),
IF(OR(ISNUMBER($D37)=FALSE,$F37=""),"",
IF(AND('2.5 CAPEX'!$L40&lt;&gt;"x",'2.5 CAPEX'!$M40&lt;&gt;"x"),0,
IF($F37=0,0,
IF(AW$4&lt;'2.1 Kraftwerk allgemein'!$F$16,0,
IF(AW$4='2.1 Kraftwerk allgemein'!$F$16,'2.5 CAPEX'!$J40/$F37,
IF(AW$4&lt;'2.1 Kraftwerk allgemein'!$F$16+$F37,
('2.5 CAPEX'!$J40+SUM(OFFSET('2.5 CAPEX'!BB40,0,-MIN(MAX($F37-1-('2.1 Kraftwerk allgemein'!$F$16-'1.1 Allgemein'!$I$22+1),0),COLUMN(AN37)-1-('2.1 Kraftwerk allgemein'!$F$16-'1.1 Allgemein'!$I$22+1)),1,MIN(MAX($F37-('2.1 Kraftwerk allgemein'!$F$16-'1.1 Allgemein'!$I$22+1),1),COLUMN(AN37)-('2.1 Kraftwerk allgemein'!$F$16-'1.1 Allgemein'!$I$22+1)))))/$F37,
SUM(OFFSET('2.5 CAPEX'!BB40,0,-MIN($F37-1,COLUMN(AN37)-1),1,MIN($F37,COLUMN(AN37))))/$F37)))))))</f>
        <v>0</v>
      </c>
      <c r="AX37" s="199">
        <f ca="1">IF('2.1 Kraftwerk allgemein'!$F$15&lt;'1.1 Allgemein'!$I$22,
IF(OR(ISNUMBER($D37)=FALSE,$F37=""),"",
IF(AND('2.5 CAPEX'!$L40&lt;&gt;"x",'2.5 CAPEX'!$M40&lt;&gt;"x"),0,
IF($F37=0,0,
IF(AX$4&lt;'2.1 Kraftwerk allgemein'!$F$16,0,
IF(AX$4='2.1 Kraftwerk allgemein'!$F$16,'2.5 CAPEX'!$J40/$F37,
IF(AX$4&lt;'2.1 Kraftwerk allgemein'!$F$16+$F37,
('2.5 CAPEX'!$J40+SUM(OFFSET('2.5 CAPEX'!BC40,0,-MIN(MAX($F37-1-('2.1 Kraftwerk allgemein'!$F$16-'2.1 Kraftwerk allgemein'!$F$15+1),0),COLUMN(AO37)-1-('2.1 Kraftwerk allgemein'!$F$16-'2.1 Kraftwerk allgemein'!$F$15+1)),1,MIN(MAX($F37-('2.1 Kraftwerk allgemein'!$F$16-'2.1 Kraftwerk allgemein'!$F$15+1),1),COLUMN(AO37)-('2.1 Kraftwerk allgemein'!$F$16-'2.1 Kraftwerk allgemein'!$F$15+1)))))/$F37,
SUM(OFFSET('2.5 CAPEX'!BC40,0,-MIN($F37-1,COLUMN(AO37)-1),1,MIN($F37,COLUMN(AO37))))/$F37)))))),
IF(OR(ISNUMBER($D37)=FALSE,$F37=""),"",
IF(AND('2.5 CAPEX'!$L40&lt;&gt;"x",'2.5 CAPEX'!$M40&lt;&gt;"x"),0,
IF($F37=0,0,
IF(AX$4&lt;'2.1 Kraftwerk allgemein'!$F$16,0,
IF(AX$4='2.1 Kraftwerk allgemein'!$F$16,'2.5 CAPEX'!$J40/$F37,
IF(AX$4&lt;'2.1 Kraftwerk allgemein'!$F$16+$F37,
('2.5 CAPEX'!$J40+SUM(OFFSET('2.5 CAPEX'!BC40,0,-MIN(MAX($F37-1-('2.1 Kraftwerk allgemein'!$F$16-'1.1 Allgemein'!$I$22+1),0),COLUMN(AO37)-1-('2.1 Kraftwerk allgemein'!$F$16-'1.1 Allgemein'!$I$22+1)),1,MIN(MAX($F37-('2.1 Kraftwerk allgemein'!$F$16-'1.1 Allgemein'!$I$22+1),1),COLUMN(AO37)-('2.1 Kraftwerk allgemein'!$F$16-'1.1 Allgemein'!$I$22+1)))))/$F37,
SUM(OFFSET('2.5 CAPEX'!BC40,0,-MIN($F37-1,COLUMN(AO37)-1),1,MIN($F37,COLUMN(AO37))))/$F37)))))))</f>
        <v>0</v>
      </c>
      <c r="AY37" s="199">
        <f ca="1">IF('2.1 Kraftwerk allgemein'!$F$15&lt;'1.1 Allgemein'!$I$22,
IF(OR(ISNUMBER($D37)=FALSE,$F37=""),"",
IF(AND('2.5 CAPEX'!$L40&lt;&gt;"x",'2.5 CAPEX'!$M40&lt;&gt;"x"),0,
IF($F37=0,0,
IF(AY$4&lt;'2.1 Kraftwerk allgemein'!$F$16,0,
IF(AY$4='2.1 Kraftwerk allgemein'!$F$16,'2.5 CAPEX'!$J40/$F37,
IF(AY$4&lt;'2.1 Kraftwerk allgemein'!$F$16+$F37,
('2.5 CAPEX'!$J40+SUM(OFFSET('2.5 CAPEX'!BD40,0,-MIN(MAX($F37-1-('2.1 Kraftwerk allgemein'!$F$16-'2.1 Kraftwerk allgemein'!$F$15+1),0),COLUMN(AP37)-1-('2.1 Kraftwerk allgemein'!$F$16-'2.1 Kraftwerk allgemein'!$F$15+1)),1,MIN(MAX($F37-('2.1 Kraftwerk allgemein'!$F$16-'2.1 Kraftwerk allgemein'!$F$15+1),1),COLUMN(AP37)-('2.1 Kraftwerk allgemein'!$F$16-'2.1 Kraftwerk allgemein'!$F$15+1)))))/$F37,
SUM(OFFSET('2.5 CAPEX'!BD40,0,-MIN($F37-1,COLUMN(AP37)-1),1,MIN($F37,COLUMN(AP37))))/$F37)))))),
IF(OR(ISNUMBER($D37)=FALSE,$F37=""),"",
IF(AND('2.5 CAPEX'!$L40&lt;&gt;"x",'2.5 CAPEX'!$M40&lt;&gt;"x"),0,
IF($F37=0,0,
IF(AY$4&lt;'2.1 Kraftwerk allgemein'!$F$16,0,
IF(AY$4='2.1 Kraftwerk allgemein'!$F$16,'2.5 CAPEX'!$J40/$F37,
IF(AY$4&lt;'2.1 Kraftwerk allgemein'!$F$16+$F37,
('2.5 CAPEX'!$J40+SUM(OFFSET('2.5 CAPEX'!BD40,0,-MIN(MAX($F37-1-('2.1 Kraftwerk allgemein'!$F$16-'1.1 Allgemein'!$I$22+1),0),COLUMN(AP37)-1-('2.1 Kraftwerk allgemein'!$F$16-'1.1 Allgemein'!$I$22+1)),1,MIN(MAX($F37-('2.1 Kraftwerk allgemein'!$F$16-'1.1 Allgemein'!$I$22+1),1),COLUMN(AP37)-('2.1 Kraftwerk allgemein'!$F$16-'1.1 Allgemein'!$I$22+1)))))/$F37,
SUM(OFFSET('2.5 CAPEX'!BD40,0,-MIN($F37-1,COLUMN(AP37)-1),1,MIN($F37,COLUMN(AP37))))/$F37)))))))</f>
        <v>0</v>
      </c>
      <c r="AZ37" s="199">
        <f ca="1">IF('2.1 Kraftwerk allgemein'!$F$15&lt;'1.1 Allgemein'!$I$22,
IF(OR(ISNUMBER($D37)=FALSE,$F37=""),"",
IF(AND('2.5 CAPEX'!$L40&lt;&gt;"x",'2.5 CAPEX'!$M40&lt;&gt;"x"),0,
IF($F37=0,0,
IF(AZ$4&lt;'2.1 Kraftwerk allgemein'!$F$16,0,
IF(AZ$4='2.1 Kraftwerk allgemein'!$F$16,'2.5 CAPEX'!$J40/$F37,
IF(AZ$4&lt;'2.1 Kraftwerk allgemein'!$F$16+$F37,
('2.5 CAPEX'!$J40+SUM(OFFSET('2.5 CAPEX'!BE40,0,-MIN(MAX($F37-1-('2.1 Kraftwerk allgemein'!$F$16-'2.1 Kraftwerk allgemein'!$F$15+1),0),COLUMN(AQ37)-1-('2.1 Kraftwerk allgemein'!$F$16-'2.1 Kraftwerk allgemein'!$F$15+1)),1,MIN(MAX($F37-('2.1 Kraftwerk allgemein'!$F$16-'2.1 Kraftwerk allgemein'!$F$15+1),1),COLUMN(AQ37)-('2.1 Kraftwerk allgemein'!$F$16-'2.1 Kraftwerk allgemein'!$F$15+1)))))/$F37,
SUM(OFFSET('2.5 CAPEX'!BE40,0,-MIN($F37-1,COLUMN(AQ37)-1),1,MIN($F37,COLUMN(AQ37))))/$F37)))))),
IF(OR(ISNUMBER($D37)=FALSE,$F37=""),"",
IF(AND('2.5 CAPEX'!$L40&lt;&gt;"x",'2.5 CAPEX'!$M40&lt;&gt;"x"),0,
IF($F37=0,0,
IF(AZ$4&lt;'2.1 Kraftwerk allgemein'!$F$16,0,
IF(AZ$4='2.1 Kraftwerk allgemein'!$F$16,'2.5 CAPEX'!$J40/$F37,
IF(AZ$4&lt;'2.1 Kraftwerk allgemein'!$F$16+$F37,
('2.5 CAPEX'!$J40+SUM(OFFSET('2.5 CAPEX'!BE40,0,-MIN(MAX($F37-1-('2.1 Kraftwerk allgemein'!$F$16-'1.1 Allgemein'!$I$22+1),0),COLUMN(AQ37)-1-('2.1 Kraftwerk allgemein'!$F$16-'1.1 Allgemein'!$I$22+1)),1,MIN(MAX($F37-('2.1 Kraftwerk allgemein'!$F$16-'1.1 Allgemein'!$I$22+1),1),COLUMN(AQ37)-('2.1 Kraftwerk allgemein'!$F$16-'1.1 Allgemein'!$I$22+1)))))/$F37,
SUM(OFFSET('2.5 CAPEX'!BE40,0,-MIN($F37-1,COLUMN(AQ37)-1),1,MIN($F37,COLUMN(AQ37))))/$F37)))))))</f>
        <v>0</v>
      </c>
      <c r="BA37" s="199">
        <f ca="1">IF('2.1 Kraftwerk allgemein'!$F$15&lt;'1.1 Allgemein'!$I$22,
IF(OR(ISNUMBER($D37)=FALSE,$F37=""),"",
IF(AND('2.5 CAPEX'!$L40&lt;&gt;"x",'2.5 CAPEX'!$M40&lt;&gt;"x"),0,
IF($F37=0,0,
IF(BA$4&lt;'2.1 Kraftwerk allgemein'!$F$16,0,
IF(BA$4='2.1 Kraftwerk allgemein'!$F$16,'2.5 CAPEX'!$J40/$F37,
IF(BA$4&lt;'2.1 Kraftwerk allgemein'!$F$16+$F37,
('2.5 CAPEX'!$J40+SUM(OFFSET('2.5 CAPEX'!BF40,0,-MIN(MAX($F37-1-('2.1 Kraftwerk allgemein'!$F$16-'2.1 Kraftwerk allgemein'!$F$15+1),0),COLUMN(AR37)-1-('2.1 Kraftwerk allgemein'!$F$16-'2.1 Kraftwerk allgemein'!$F$15+1)),1,MIN(MAX($F37-('2.1 Kraftwerk allgemein'!$F$16-'2.1 Kraftwerk allgemein'!$F$15+1),1),COLUMN(AR37)-('2.1 Kraftwerk allgemein'!$F$16-'2.1 Kraftwerk allgemein'!$F$15+1)))))/$F37,
SUM(OFFSET('2.5 CAPEX'!BF40,0,-MIN($F37-1,COLUMN(AR37)-1),1,MIN($F37,COLUMN(AR37))))/$F37)))))),
IF(OR(ISNUMBER($D37)=FALSE,$F37=""),"",
IF(AND('2.5 CAPEX'!$L40&lt;&gt;"x",'2.5 CAPEX'!$M40&lt;&gt;"x"),0,
IF($F37=0,0,
IF(BA$4&lt;'2.1 Kraftwerk allgemein'!$F$16,0,
IF(BA$4='2.1 Kraftwerk allgemein'!$F$16,'2.5 CAPEX'!$J40/$F37,
IF(BA$4&lt;'2.1 Kraftwerk allgemein'!$F$16+$F37,
('2.5 CAPEX'!$J40+SUM(OFFSET('2.5 CAPEX'!BF40,0,-MIN(MAX($F37-1-('2.1 Kraftwerk allgemein'!$F$16-'1.1 Allgemein'!$I$22+1),0),COLUMN(AR37)-1-('2.1 Kraftwerk allgemein'!$F$16-'1.1 Allgemein'!$I$22+1)),1,MIN(MAX($F37-('2.1 Kraftwerk allgemein'!$F$16-'1.1 Allgemein'!$I$22+1),1),COLUMN(AR37)-('2.1 Kraftwerk allgemein'!$F$16-'1.1 Allgemein'!$I$22+1)))))/$F37,
SUM(OFFSET('2.5 CAPEX'!BF40,0,-MIN($F37-1,COLUMN(AR37)-1),1,MIN($F37,COLUMN(AR37))))/$F37)))))))</f>
        <v>0</v>
      </c>
      <c r="BB37" s="199">
        <f ca="1">IF('2.1 Kraftwerk allgemein'!$F$15&lt;'1.1 Allgemein'!$I$22,
IF(OR(ISNUMBER($D37)=FALSE,$F37=""),"",
IF(AND('2.5 CAPEX'!$L40&lt;&gt;"x",'2.5 CAPEX'!$M40&lt;&gt;"x"),0,
IF($F37=0,0,
IF(BB$4&lt;'2.1 Kraftwerk allgemein'!$F$16,0,
IF(BB$4='2.1 Kraftwerk allgemein'!$F$16,'2.5 CAPEX'!$J40/$F37,
IF(BB$4&lt;'2.1 Kraftwerk allgemein'!$F$16+$F37,
('2.5 CAPEX'!$J40+SUM(OFFSET('2.5 CAPEX'!BG40,0,-MIN(MAX($F37-1-('2.1 Kraftwerk allgemein'!$F$16-'2.1 Kraftwerk allgemein'!$F$15+1),0),COLUMN(AS37)-1-('2.1 Kraftwerk allgemein'!$F$16-'2.1 Kraftwerk allgemein'!$F$15+1)),1,MIN(MAX($F37-('2.1 Kraftwerk allgemein'!$F$16-'2.1 Kraftwerk allgemein'!$F$15+1),1),COLUMN(AS37)-('2.1 Kraftwerk allgemein'!$F$16-'2.1 Kraftwerk allgemein'!$F$15+1)))))/$F37,
SUM(OFFSET('2.5 CAPEX'!BG40,0,-MIN($F37-1,COLUMN(AS37)-1),1,MIN($F37,COLUMN(AS37))))/$F37)))))),
IF(OR(ISNUMBER($D37)=FALSE,$F37=""),"",
IF(AND('2.5 CAPEX'!$L40&lt;&gt;"x",'2.5 CAPEX'!$M40&lt;&gt;"x"),0,
IF($F37=0,0,
IF(BB$4&lt;'2.1 Kraftwerk allgemein'!$F$16,0,
IF(BB$4='2.1 Kraftwerk allgemein'!$F$16,'2.5 CAPEX'!$J40/$F37,
IF(BB$4&lt;'2.1 Kraftwerk allgemein'!$F$16+$F37,
('2.5 CAPEX'!$J40+SUM(OFFSET('2.5 CAPEX'!BG40,0,-MIN(MAX($F37-1-('2.1 Kraftwerk allgemein'!$F$16-'1.1 Allgemein'!$I$22+1),0),COLUMN(AS37)-1-('2.1 Kraftwerk allgemein'!$F$16-'1.1 Allgemein'!$I$22+1)),1,MIN(MAX($F37-('2.1 Kraftwerk allgemein'!$F$16-'1.1 Allgemein'!$I$22+1),1),COLUMN(AS37)-('2.1 Kraftwerk allgemein'!$F$16-'1.1 Allgemein'!$I$22+1)))))/$F37,
SUM(OFFSET('2.5 CAPEX'!BG40,0,-MIN($F37-1,COLUMN(AS37)-1),1,MIN($F37,COLUMN(AS37))))/$F37)))))))</f>
        <v>0</v>
      </c>
      <c r="BC37" s="199">
        <f ca="1">IF('2.1 Kraftwerk allgemein'!$F$15&lt;'1.1 Allgemein'!$I$22,
IF(OR(ISNUMBER($D37)=FALSE,$F37=""),"",
IF(AND('2.5 CAPEX'!$L40&lt;&gt;"x",'2.5 CAPEX'!$M40&lt;&gt;"x"),0,
IF($F37=0,0,
IF(BC$4&lt;'2.1 Kraftwerk allgemein'!$F$16,0,
IF(BC$4='2.1 Kraftwerk allgemein'!$F$16,'2.5 CAPEX'!$J40/$F37,
IF(BC$4&lt;'2.1 Kraftwerk allgemein'!$F$16+$F37,
('2.5 CAPEX'!$J40+SUM(OFFSET('2.5 CAPEX'!BH40,0,-MIN(MAX($F37-1-('2.1 Kraftwerk allgemein'!$F$16-'2.1 Kraftwerk allgemein'!$F$15+1),0),COLUMN(AT37)-1-('2.1 Kraftwerk allgemein'!$F$16-'2.1 Kraftwerk allgemein'!$F$15+1)),1,MIN(MAX($F37-('2.1 Kraftwerk allgemein'!$F$16-'2.1 Kraftwerk allgemein'!$F$15+1),1),COLUMN(AT37)-('2.1 Kraftwerk allgemein'!$F$16-'2.1 Kraftwerk allgemein'!$F$15+1)))))/$F37,
SUM(OFFSET('2.5 CAPEX'!BH40,0,-MIN($F37-1,COLUMN(AT37)-1),1,MIN($F37,COLUMN(AT37))))/$F37)))))),
IF(OR(ISNUMBER($D37)=FALSE,$F37=""),"",
IF(AND('2.5 CAPEX'!$L40&lt;&gt;"x",'2.5 CAPEX'!$M40&lt;&gt;"x"),0,
IF($F37=0,0,
IF(BC$4&lt;'2.1 Kraftwerk allgemein'!$F$16,0,
IF(BC$4='2.1 Kraftwerk allgemein'!$F$16,'2.5 CAPEX'!$J40/$F37,
IF(BC$4&lt;'2.1 Kraftwerk allgemein'!$F$16+$F37,
('2.5 CAPEX'!$J40+SUM(OFFSET('2.5 CAPEX'!BH40,0,-MIN(MAX($F37-1-('2.1 Kraftwerk allgemein'!$F$16-'1.1 Allgemein'!$I$22+1),0),COLUMN(AT37)-1-('2.1 Kraftwerk allgemein'!$F$16-'1.1 Allgemein'!$I$22+1)),1,MIN(MAX($F37-('2.1 Kraftwerk allgemein'!$F$16-'1.1 Allgemein'!$I$22+1),1),COLUMN(AT37)-('2.1 Kraftwerk allgemein'!$F$16-'1.1 Allgemein'!$I$22+1)))))/$F37,
SUM(OFFSET('2.5 CAPEX'!BH40,0,-MIN($F37-1,COLUMN(AT37)-1),1,MIN($F37,COLUMN(AT37))))/$F37)))))))</f>
        <v>0</v>
      </c>
      <c r="BD37" s="199">
        <f ca="1">IF('2.1 Kraftwerk allgemein'!$F$15&lt;'1.1 Allgemein'!$I$22,
IF(OR(ISNUMBER($D37)=FALSE,$F37=""),"",
IF(AND('2.5 CAPEX'!$L40&lt;&gt;"x",'2.5 CAPEX'!$M40&lt;&gt;"x"),0,
IF($F37=0,0,
IF(BD$4&lt;'2.1 Kraftwerk allgemein'!$F$16,0,
IF(BD$4='2.1 Kraftwerk allgemein'!$F$16,'2.5 CAPEX'!$J40/$F37,
IF(BD$4&lt;'2.1 Kraftwerk allgemein'!$F$16+$F37,
('2.5 CAPEX'!$J40+SUM(OFFSET('2.5 CAPEX'!BI40,0,-MIN(MAX($F37-1-('2.1 Kraftwerk allgemein'!$F$16-'2.1 Kraftwerk allgemein'!$F$15+1),0),COLUMN(AU37)-1-('2.1 Kraftwerk allgemein'!$F$16-'2.1 Kraftwerk allgemein'!$F$15+1)),1,MIN(MAX($F37-('2.1 Kraftwerk allgemein'!$F$16-'2.1 Kraftwerk allgemein'!$F$15+1),1),COLUMN(AU37)-('2.1 Kraftwerk allgemein'!$F$16-'2.1 Kraftwerk allgemein'!$F$15+1)))))/$F37,
SUM(OFFSET('2.5 CAPEX'!BI40,0,-MIN($F37-1,COLUMN(AU37)-1),1,MIN($F37,COLUMN(AU37))))/$F37)))))),
IF(OR(ISNUMBER($D37)=FALSE,$F37=""),"",
IF(AND('2.5 CAPEX'!$L40&lt;&gt;"x",'2.5 CAPEX'!$M40&lt;&gt;"x"),0,
IF($F37=0,0,
IF(BD$4&lt;'2.1 Kraftwerk allgemein'!$F$16,0,
IF(BD$4='2.1 Kraftwerk allgemein'!$F$16,'2.5 CAPEX'!$J40/$F37,
IF(BD$4&lt;'2.1 Kraftwerk allgemein'!$F$16+$F37,
('2.5 CAPEX'!$J40+SUM(OFFSET('2.5 CAPEX'!BI40,0,-MIN(MAX($F37-1-('2.1 Kraftwerk allgemein'!$F$16-'1.1 Allgemein'!$I$22+1),0),COLUMN(AU37)-1-('2.1 Kraftwerk allgemein'!$F$16-'1.1 Allgemein'!$I$22+1)),1,MIN(MAX($F37-('2.1 Kraftwerk allgemein'!$F$16-'1.1 Allgemein'!$I$22+1),1),COLUMN(AU37)-('2.1 Kraftwerk allgemein'!$F$16-'1.1 Allgemein'!$I$22+1)))))/$F37,
SUM(OFFSET('2.5 CAPEX'!BI40,0,-MIN($F37-1,COLUMN(AU37)-1),1,MIN($F37,COLUMN(AU37))))/$F37)))))))</f>
        <v>0</v>
      </c>
      <c r="BE37" s="199">
        <f ca="1">IF('2.1 Kraftwerk allgemein'!$F$15&lt;'1.1 Allgemein'!$I$22,
IF(OR(ISNUMBER($D37)=FALSE,$F37=""),"",
IF(AND('2.5 CAPEX'!$L40&lt;&gt;"x",'2.5 CAPEX'!$M40&lt;&gt;"x"),0,
IF($F37=0,0,
IF(BE$4&lt;'2.1 Kraftwerk allgemein'!$F$16,0,
IF(BE$4='2.1 Kraftwerk allgemein'!$F$16,'2.5 CAPEX'!$J40/$F37,
IF(BE$4&lt;'2.1 Kraftwerk allgemein'!$F$16+$F37,
('2.5 CAPEX'!$J40+SUM(OFFSET('2.5 CAPEX'!BJ40,0,-MIN(MAX($F37-1-('2.1 Kraftwerk allgemein'!$F$16-'2.1 Kraftwerk allgemein'!$F$15+1),0),COLUMN(AV37)-1-('2.1 Kraftwerk allgemein'!$F$16-'2.1 Kraftwerk allgemein'!$F$15+1)),1,MIN(MAX($F37-('2.1 Kraftwerk allgemein'!$F$16-'2.1 Kraftwerk allgemein'!$F$15+1),1),COLUMN(AV37)-('2.1 Kraftwerk allgemein'!$F$16-'2.1 Kraftwerk allgemein'!$F$15+1)))))/$F37,
SUM(OFFSET('2.5 CAPEX'!BJ40,0,-MIN($F37-1,COLUMN(AV37)-1),1,MIN($F37,COLUMN(AV37))))/$F37)))))),
IF(OR(ISNUMBER($D37)=FALSE,$F37=""),"",
IF(AND('2.5 CAPEX'!$L40&lt;&gt;"x",'2.5 CAPEX'!$M40&lt;&gt;"x"),0,
IF($F37=0,0,
IF(BE$4&lt;'2.1 Kraftwerk allgemein'!$F$16,0,
IF(BE$4='2.1 Kraftwerk allgemein'!$F$16,'2.5 CAPEX'!$J40/$F37,
IF(BE$4&lt;'2.1 Kraftwerk allgemein'!$F$16+$F37,
('2.5 CAPEX'!$J40+SUM(OFFSET('2.5 CAPEX'!BJ40,0,-MIN(MAX($F37-1-('2.1 Kraftwerk allgemein'!$F$16-'1.1 Allgemein'!$I$22+1),0),COLUMN(AV37)-1-('2.1 Kraftwerk allgemein'!$F$16-'1.1 Allgemein'!$I$22+1)),1,MIN(MAX($F37-('2.1 Kraftwerk allgemein'!$F$16-'1.1 Allgemein'!$I$22+1),1),COLUMN(AV37)-('2.1 Kraftwerk allgemein'!$F$16-'1.1 Allgemein'!$I$22+1)))))/$F37,
SUM(OFFSET('2.5 CAPEX'!BJ40,0,-MIN($F37-1,COLUMN(AV37)-1),1,MIN($F37,COLUMN(AV37))))/$F37)))))))</f>
        <v>0</v>
      </c>
      <c r="BF37" s="199">
        <f ca="1">IF('2.1 Kraftwerk allgemein'!$F$15&lt;'1.1 Allgemein'!$I$22,
IF(OR(ISNUMBER($D37)=FALSE,$F37=""),"",
IF(AND('2.5 CAPEX'!$L40&lt;&gt;"x",'2.5 CAPEX'!$M40&lt;&gt;"x"),0,
IF($F37=0,0,
IF(BF$4&lt;'2.1 Kraftwerk allgemein'!$F$16,0,
IF(BF$4='2.1 Kraftwerk allgemein'!$F$16,'2.5 CAPEX'!$J40/$F37,
IF(BF$4&lt;'2.1 Kraftwerk allgemein'!$F$16+$F37,
('2.5 CAPEX'!$J40+SUM(OFFSET('2.5 CAPEX'!BK40,0,-MIN(MAX($F37-1-('2.1 Kraftwerk allgemein'!$F$16-'2.1 Kraftwerk allgemein'!$F$15+1),0),COLUMN(AW37)-1-('2.1 Kraftwerk allgemein'!$F$16-'2.1 Kraftwerk allgemein'!$F$15+1)),1,MIN(MAX($F37-('2.1 Kraftwerk allgemein'!$F$16-'2.1 Kraftwerk allgemein'!$F$15+1),1),COLUMN(AW37)-('2.1 Kraftwerk allgemein'!$F$16-'2.1 Kraftwerk allgemein'!$F$15+1)))))/$F37,
SUM(OFFSET('2.5 CAPEX'!BK40,0,-MIN($F37-1,COLUMN(AW37)-1),1,MIN($F37,COLUMN(AW37))))/$F37)))))),
IF(OR(ISNUMBER($D37)=FALSE,$F37=""),"",
IF(AND('2.5 CAPEX'!$L40&lt;&gt;"x",'2.5 CAPEX'!$M40&lt;&gt;"x"),0,
IF($F37=0,0,
IF(BF$4&lt;'2.1 Kraftwerk allgemein'!$F$16,0,
IF(BF$4='2.1 Kraftwerk allgemein'!$F$16,'2.5 CAPEX'!$J40/$F37,
IF(BF$4&lt;'2.1 Kraftwerk allgemein'!$F$16+$F37,
('2.5 CAPEX'!$J40+SUM(OFFSET('2.5 CAPEX'!BK40,0,-MIN(MAX($F37-1-('2.1 Kraftwerk allgemein'!$F$16-'1.1 Allgemein'!$I$22+1),0),COLUMN(AW37)-1-('2.1 Kraftwerk allgemein'!$F$16-'1.1 Allgemein'!$I$22+1)),1,MIN(MAX($F37-('2.1 Kraftwerk allgemein'!$F$16-'1.1 Allgemein'!$I$22+1),1),COLUMN(AW37)-('2.1 Kraftwerk allgemein'!$F$16-'1.1 Allgemein'!$I$22+1)))))/$F37,
SUM(OFFSET('2.5 CAPEX'!BK40,0,-MIN($F37-1,COLUMN(AW37)-1),1,MIN($F37,COLUMN(AW37))))/$F37)))))))</f>
        <v>0</v>
      </c>
      <c r="BG37" s="199">
        <f ca="1">IF('2.1 Kraftwerk allgemein'!$F$15&lt;'1.1 Allgemein'!$I$22,
IF(OR(ISNUMBER($D37)=FALSE,$F37=""),"",
IF(AND('2.5 CAPEX'!$L40&lt;&gt;"x",'2.5 CAPEX'!$M40&lt;&gt;"x"),0,
IF($F37=0,0,
IF(BG$4&lt;'2.1 Kraftwerk allgemein'!$F$16,0,
IF(BG$4='2.1 Kraftwerk allgemein'!$F$16,'2.5 CAPEX'!$J40/$F37,
IF(BG$4&lt;'2.1 Kraftwerk allgemein'!$F$16+$F37,
('2.5 CAPEX'!$J40+SUM(OFFSET('2.5 CAPEX'!BL40,0,-MIN(MAX($F37-1-('2.1 Kraftwerk allgemein'!$F$16-'2.1 Kraftwerk allgemein'!$F$15+1),0),COLUMN(AX37)-1-('2.1 Kraftwerk allgemein'!$F$16-'2.1 Kraftwerk allgemein'!$F$15+1)),1,MIN(MAX($F37-('2.1 Kraftwerk allgemein'!$F$16-'2.1 Kraftwerk allgemein'!$F$15+1),1),COLUMN(AX37)-('2.1 Kraftwerk allgemein'!$F$16-'2.1 Kraftwerk allgemein'!$F$15+1)))))/$F37,
SUM(OFFSET('2.5 CAPEX'!BL40,0,-MIN($F37-1,COLUMN(AX37)-1),1,MIN($F37,COLUMN(AX37))))/$F37)))))),
IF(OR(ISNUMBER($D37)=FALSE,$F37=""),"",
IF(AND('2.5 CAPEX'!$L40&lt;&gt;"x",'2.5 CAPEX'!$M40&lt;&gt;"x"),0,
IF($F37=0,0,
IF(BG$4&lt;'2.1 Kraftwerk allgemein'!$F$16,0,
IF(BG$4='2.1 Kraftwerk allgemein'!$F$16,'2.5 CAPEX'!$J40/$F37,
IF(BG$4&lt;'2.1 Kraftwerk allgemein'!$F$16+$F37,
('2.5 CAPEX'!$J40+SUM(OFFSET('2.5 CAPEX'!BL40,0,-MIN(MAX($F37-1-('2.1 Kraftwerk allgemein'!$F$16-'1.1 Allgemein'!$I$22+1),0),COLUMN(AX37)-1-('2.1 Kraftwerk allgemein'!$F$16-'1.1 Allgemein'!$I$22+1)),1,MIN(MAX($F37-('2.1 Kraftwerk allgemein'!$F$16-'1.1 Allgemein'!$I$22+1),1),COLUMN(AX37)-('2.1 Kraftwerk allgemein'!$F$16-'1.1 Allgemein'!$I$22+1)))))/$F37,
SUM(OFFSET('2.5 CAPEX'!BL40,0,-MIN($F37-1,COLUMN(AX37)-1),1,MIN($F37,COLUMN(AX37))))/$F37)))))))</f>
        <v>0</v>
      </c>
      <c r="BH37" s="199">
        <f ca="1">IF('2.1 Kraftwerk allgemein'!$F$15&lt;'1.1 Allgemein'!$I$22,
IF(OR(ISNUMBER($D37)=FALSE,$F37=""),"",
IF(AND('2.5 CAPEX'!$L40&lt;&gt;"x",'2.5 CAPEX'!$M40&lt;&gt;"x"),0,
IF($F37=0,0,
IF(BH$4&lt;'2.1 Kraftwerk allgemein'!$F$16,0,
IF(BH$4='2.1 Kraftwerk allgemein'!$F$16,'2.5 CAPEX'!$J40/$F37,
IF(BH$4&lt;'2.1 Kraftwerk allgemein'!$F$16+$F37,
('2.5 CAPEX'!$J40+SUM(OFFSET('2.5 CAPEX'!BM40,0,-MIN(MAX($F37-1-('2.1 Kraftwerk allgemein'!$F$16-'2.1 Kraftwerk allgemein'!$F$15+1),0),COLUMN(AY37)-1-('2.1 Kraftwerk allgemein'!$F$16-'2.1 Kraftwerk allgemein'!$F$15+1)),1,MIN(MAX($F37-('2.1 Kraftwerk allgemein'!$F$16-'2.1 Kraftwerk allgemein'!$F$15+1),1),COLUMN(AY37)-('2.1 Kraftwerk allgemein'!$F$16-'2.1 Kraftwerk allgemein'!$F$15+1)))))/$F37,
SUM(OFFSET('2.5 CAPEX'!BM40,0,-MIN($F37-1,COLUMN(AY37)-1),1,MIN($F37,COLUMN(AY37))))/$F37)))))),
IF(OR(ISNUMBER($D37)=FALSE,$F37=""),"",
IF(AND('2.5 CAPEX'!$L40&lt;&gt;"x",'2.5 CAPEX'!$M40&lt;&gt;"x"),0,
IF($F37=0,0,
IF(BH$4&lt;'2.1 Kraftwerk allgemein'!$F$16,0,
IF(BH$4='2.1 Kraftwerk allgemein'!$F$16,'2.5 CAPEX'!$J40/$F37,
IF(BH$4&lt;'2.1 Kraftwerk allgemein'!$F$16+$F37,
('2.5 CAPEX'!$J40+SUM(OFFSET('2.5 CAPEX'!BM40,0,-MIN(MAX($F37-1-('2.1 Kraftwerk allgemein'!$F$16-'1.1 Allgemein'!$I$22+1),0),COLUMN(AY37)-1-('2.1 Kraftwerk allgemein'!$F$16-'1.1 Allgemein'!$I$22+1)),1,MIN(MAX($F37-('2.1 Kraftwerk allgemein'!$F$16-'1.1 Allgemein'!$I$22+1),1),COLUMN(AY37)-('2.1 Kraftwerk allgemein'!$F$16-'1.1 Allgemein'!$I$22+1)))))/$F37,
SUM(OFFSET('2.5 CAPEX'!BM40,0,-MIN($F37-1,COLUMN(AY37)-1),1,MIN($F37,COLUMN(AY37))))/$F37)))))))</f>
        <v>0</v>
      </c>
      <c r="BI37" s="199">
        <f ca="1">IF('2.1 Kraftwerk allgemein'!$F$15&lt;'1.1 Allgemein'!$I$22,
IF(OR(ISNUMBER($D37)=FALSE,$F37=""),"",
IF(AND('2.5 CAPEX'!$L40&lt;&gt;"x",'2.5 CAPEX'!$M40&lt;&gt;"x"),0,
IF($F37=0,0,
IF(BI$4&lt;'2.1 Kraftwerk allgemein'!$F$16,0,
IF(BI$4='2.1 Kraftwerk allgemein'!$F$16,'2.5 CAPEX'!$J40/$F37,
IF(BI$4&lt;'2.1 Kraftwerk allgemein'!$F$16+$F37,
('2.5 CAPEX'!$J40+SUM(OFFSET('2.5 CAPEX'!BN40,0,-MIN(MAX($F37-1-('2.1 Kraftwerk allgemein'!$F$16-'2.1 Kraftwerk allgemein'!$F$15+1),0),COLUMN(AZ37)-1-('2.1 Kraftwerk allgemein'!$F$16-'2.1 Kraftwerk allgemein'!$F$15+1)),1,MIN(MAX($F37-('2.1 Kraftwerk allgemein'!$F$16-'2.1 Kraftwerk allgemein'!$F$15+1),1),COLUMN(AZ37)-('2.1 Kraftwerk allgemein'!$F$16-'2.1 Kraftwerk allgemein'!$F$15+1)))))/$F37,
SUM(OFFSET('2.5 CAPEX'!BN40,0,-MIN($F37-1,COLUMN(AZ37)-1),1,MIN($F37,COLUMN(AZ37))))/$F37)))))),
IF(OR(ISNUMBER($D37)=FALSE,$F37=""),"",
IF(AND('2.5 CAPEX'!$L40&lt;&gt;"x",'2.5 CAPEX'!$M40&lt;&gt;"x"),0,
IF($F37=0,0,
IF(BI$4&lt;'2.1 Kraftwerk allgemein'!$F$16,0,
IF(BI$4='2.1 Kraftwerk allgemein'!$F$16,'2.5 CAPEX'!$J40/$F37,
IF(BI$4&lt;'2.1 Kraftwerk allgemein'!$F$16+$F37,
('2.5 CAPEX'!$J40+SUM(OFFSET('2.5 CAPEX'!BN40,0,-MIN(MAX($F37-1-('2.1 Kraftwerk allgemein'!$F$16-'1.1 Allgemein'!$I$22+1),0),COLUMN(AZ37)-1-('2.1 Kraftwerk allgemein'!$F$16-'1.1 Allgemein'!$I$22+1)),1,MIN(MAX($F37-('2.1 Kraftwerk allgemein'!$F$16-'1.1 Allgemein'!$I$22+1),1),COLUMN(AZ37)-('2.1 Kraftwerk allgemein'!$F$16-'1.1 Allgemein'!$I$22+1)))))/$F37,
SUM(OFFSET('2.5 CAPEX'!BN40,0,-MIN($F37-1,COLUMN(AZ37)-1),1,MIN($F37,COLUMN(AZ37))))/$F37)))))))</f>
        <v>0</v>
      </c>
      <c r="BJ37" s="199">
        <f ca="1">IF('2.1 Kraftwerk allgemein'!$F$15&lt;'1.1 Allgemein'!$I$22,
IF(OR(ISNUMBER($D37)=FALSE,$F37=""),"",
IF(AND('2.5 CAPEX'!$L40&lt;&gt;"x",'2.5 CAPEX'!$M40&lt;&gt;"x"),0,
IF($F37=0,0,
IF(BJ$4&lt;'2.1 Kraftwerk allgemein'!$F$16,0,
IF(BJ$4='2.1 Kraftwerk allgemein'!$F$16,'2.5 CAPEX'!$J40/$F37,
IF(BJ$4&lt;'2.1 Kraftwerk allgemein'!$F$16+$F37,
('2.5 CAPEX'!$J40+SUM(OFFSET('2.5 CAPEX'!BO40,0,-MIN(MAX($F37-1-('2.1 Kraftwerk allgemein'!$F$16-'2.1 Kraftwerk allgemein'!$F$15+1),0),COLUMN(BA37)-1-('2.1 Kraftwerk allgemein'!$F$16-'2.1 Kraftwerk allgemein'!$F$15+1)),1,MIN(MAX($F37-('2.1 Kraftwerk allgemein'!$F$16-'2.1 Kraftwerk allgemein'!$F$15+1),1),COLUMN(BA37)-('2.1 Kraftwerk allgemein'!$F$16-'2.1 Kraftwerk allgemein'!$F$15+1)))))/$F37,
SUM(OFFSET('2.5 CAPEX'!BO40,0,-MIN($F37-1,COLUMN(BA37)-1),1,MIN($F37,COLUMN(BA37))))/$F37)))))),
IF(OR(ISNUMBER($D37)=FALSE,$F37=""),"",
IF(AND('2.5 CAPEX'!$L40&lt;&gt;"x",'2.5 CAPEX'!$M40&lt;&gt;"x"),0,
IF($F37=0,0,
IF(BJ$4&lt;'2.1 Kraftwerk allgemein'!$F$16,0,
IF(BJ$4='2.1 Kraftwerk allgemein'!$F$16,'2.5 CAPEX'!$J40/$F37,
IF(BJ$4&lt;'2.1 Kraftwerk allgemein'!$F$16+$F37,
('2.5 CAPEX'!$J40+SUM(OFFSET('2.5 CAPEX'!BO40,0,-MIN(MAX($F37-1-('2.1 Kraftwerk allgemein'!$F$16-'1.1 Allgemein'!$I$22+1),0),COLUMN(BA37)-1-('2.1 Kraftwerk allgemein'!$F$16-'1.1 Allgemein'!$I$22+1)),1,MIN(MAX($F37-('2.1 Kraftwerk allgemein'!$F$16-'1.1 Allgemein'!$I$22+1),1),COLUMN(BA37)-('2.1 Kraftwerk allgemein'!$F$16-'1.1 Allgemein'!$I$22+1)))))/$F37,
SUM(OFFSET('2.5 CAPEX'!BO40,0,-MIN($F37-1,COLUMN(BA37)-1),1,MIN($F37,COLUMN(BA37))))/$F37)))))))</f>
        <v>0</v>
      </c>
      <c r="BK37" s="199">
        <f ca="1">IF('2.1 Kraftwerk allgemein'!$F$15&lt;'1.1 Allgemein'!$I$22,
IF(OR(ISNUMBER($D37)=FALSE,$F37=""),"",
IF(AND('2.5 CAPEX'!$L40&lt;&gt;"x",'2.5 CAPEX'!$M40&lt;&gt;"x"),0,
IF($F37=0,0,
IF(BK$4&lt;'2.1 Kraftwerk allgemein'!$F$16,0,
IF(BK$4='2.1 Kraftwerk allgemein'!$F$16,'2.5 CAPEX'!$J40/$F37,
IF(BK$4&lt;'2.1 Kraftwerk allgemein'!$F$16+$F37,
('2.5 CAPEX'!$J40+SUM(OFFSET('2.5 CAPEX'!BP40,0,-MIN(MAX($F37-1-('2.1 Kraftwerk allgemein'!$F$16-'2.1 Kraftwerk allgemein'!$F$15+1),0),COLUMN(BB37)-1-('2.1 Kraftwerk allgemein'!$F$16-'2.1 Kraftwerk allgemein'!$F$15+1)),1,MIN(MAX($F37-('2.1 Kraftwerk allgemein'!$F$16-'2.1 Kraftwerk allgemein'!$F$15+1),1),COLUMN(BB37)-('2.1 Kraftwerk allgemein'!$F$16-'2.1 Kraftwerk allgemein'!$F$15+1)))))/$F37,
SUM(OFFSET('2.5 CAPEX'!BP40,0,-MIN($F37-1,COLUMN(BB37)-1),1,MIN($F37,COLUMN(BB37))))/$F37)))))),
IF(OR(ISNUMBER($D37)=FALSE,$F37=""),"",
IF(AND('2.5 CAPEX'!$L40&lt;&gt;"x",'2.5 CAPEX'!$M40&lt;&gt;"x"),0,
IF($F37=0,0,
IF(BK$4&lt;'2.1 Kraftwerk allgemein'!$F$16,0,
IF(BK$4='2.1 Kraftwerk allgemein'!$F$16,'2.5 CAPEX'!$J40/$F37,
IF(BK$4&lt;'2.1 Kraftwerk allgemein'!$F$16+$F37,
('2.5 CAPEX'!$J40+SUM(OFFSET('2.5 CAPEX'!BP40,0,-MIN(MAX($F37-1-('2.1 Kraftwerk allgemein'!$F$16-'1.1 Allgemein'!$I$22+1),0),COLUMN(BB37)-1-('2.1 Kraftwerk allgemein'!$F$16-'1.1 Allgemein'!$I$22+1)),1,MIN(MAX($F37-('2.1 Kraftwerk allgemein'!$F$16-'1.1 Allgemein'!$I$22+1),1),COLUMN(BB37)-('2.1 Kraftwerk allgemein'!$F$16-'1.1 Allgemein'!$I$22+1)))))/$F37,
SUM(OFFSET('2.5 CAPEX'!BP40,0,-MIN($F37-1,COLUMN(BB37)-1),1,MIN($F37,COLUMN(BB37))))/$F37)))))))</f>
        <v>0</v>
      </c>
      <c r="BL37" s="199">
        <f ca="1">IF('2.1 Kraftwerk allgemein'!$F$15&lt;'1.1 Allgemein'!$I$22,
IF(OR(ISNUMBER($D37)=FALSE,$F37=""),"",
IF(AND('2.5 CAPEX'!$L40&lt;&gt;"x",'2.5 CAPEX'!$M40&lt;&gt;"x"),0,
IF($F37=0,0,
IF(BL$4&lt;'2.1 Kraftwerk allgemein'!$F$16,0,
IF(BL$4='2.1 Kraftwerk allgemein'!$F$16,'2.5 CAPEX'!$J40/$F37,
IF(BL$4&lt;'2.1 Kraftwerk allgemein'!$F$16+$F37,
('2.5 CAPEX'!$J40+SUM(OFFSET('2.5 CAPEX'!BQ40,0,-MIN(MAX($F37-1-('2.1 Kraftwerk allgemein'!$F$16-'2.1 Kraftwerk allgemein'!$F$15+1),0),COLUMN(BC37)-1-('2.1 Kraftwerk allgemein'!$F$16-'2.1 Kraftwerk allgemein'!$F$15+1)),1,MIN(MAX($F37-('2.1 Kraftwerk allgemein'!$F$16-'2.1 Kraftwerk allgemein'!$F$15+1),1),COLUMN(BC37)-('2.1 Kraftwerk allgemein'!$F$16-'2.1 Kraftwerk allgemein'!$F$15+1)))))/$F37,
SUM(OFFSET('2.5 CAPEX'!BQ40,0,-MIN($F37-1,COLUMN(BC37)-1),1,MIN($F37,COLUMN(BC37))))/$F37)))))),
IF(OR(ISNUMBER($D37)=FALSE,$F37=""),"",
IF(AND('2.5 CAPEX'!$L40&lt;&gt;"x",'2.5 CAPEX'!$M40&lt;&gt;"x"),0,
IF($F37=0,0,
IF(BL$4&lt;'2.1 Kraftwerk allgemein'!$F$16,0,
IF(BL$4='2.1 Kraftwerk allgemein'!$F$16,'2.5 CAPEX'!$J40/$F37,
IF(BL$4&lt;'2.1 Kraftwerk allgemein'!$F$16+$F37,
('2.5 CAPEX'!$J40+SUM(OFFSET('2.5 CAPEX'!BQ40,0,-MIN(MAX($F37-1-('2.1 Kraftwerk allgemein'!$F$16-'1.1 Allgemein'!$I$22+1),0),COLUMN(BC37)-1-('2.1 Kraftwerk allgemein'!$F$16-'1.1 Allgemein'!$I$22+1)),1,MIN(MAX($F37-('2.1 Kraftwerk allgemein'!$F$16-'1.1 Allgemein'!$I$22+1),1),COLUMN(BC37)-('2.1 Kraftwerk allgemein'!$F$16-'1.1 Allgemein'!$I$22+1)))))/$F37,
SUM(OFFSET('2.5 CAPEX'!BQ40,0,-MIN($F37-1,COLUMN(BC37)-1),1,MIN($F37,COLUMN(BC37))))/$F37)))))))</f>
        <v>0</v>
      </c>
      <c r="BM37" s="199">
        <f ca="1">IF('2.1 Kraftwerk allgemein'!$F$15&lt;'1.1 Allgemein'!$I$22,
IF(OR(ISNUMBER($D37)=FALSE,$F37=""),"",
IF(AND('2.5 CAPEX'!$L40&lt;&gt;"x",'2.5 CAPEX'!$M40&lt;&gt;"x"),0,
IF($F37=0,0,
IF(BM$4&lt;'2.1 Kraftwerk allgemein'!$F$16,0,
IF(BM$4='2.1 Kraftwerk allgemein'!$F$16,'2.5 CAPEX'!$J40/$F37,
IF(BM$4&lt;'2.1 Kraftwerk allgemein'!$F$16+$F37,
('2.5 CAPEX'!$J40+SUM(OFFSET('2.5 CAPEX'!BR40,0,-MIN(MAX($F37-1-('2.1 Kraftwerk allgemein'!$F$16-'2.1 Kraftwerk allgemein'!$F$15+1),0),COLUMN(BD37)-1-('2.1 Kraftwerk allgemein'!$F$16-'2.1 Kraftwerk allgemein'!$F$15+1)),1,MIN(MAX($F37-('2.1 Kraftwerk allgemein'!$F$16-'2.1 Kraftwerk allgemein'!$F$15+1),1),COLUMN(BD37)-('2.1 Kraftwerk allgemein'!$F$16-'2.1 Kraftwerk allgemein'!$F$15+1)))))/$F37,
SUM(OFFSET('2.5 CAPEX'!BR40,0,-MIN($F37-1,COLUMN(BD37)-1),1,MIN($F37,COLUMN(BD37))))/$F37)))))),
IF(OR(ISNUMBER($D37)=FALSE,$F37=""),"",
IF(AND('2.5 CAPEX'!$L40&lt;&gt;"x",'2.5 CAPEX'!$M40&lt;&gt;"x"),0,
IF($F37=0,0,
IF(BM$4&lt;'2.1 Kraftwerk allgemein'!$F$16,0,
IF(BM$4='2.1 Kraftwerk allgemein'!$F$16,'2.5 CAPEX'!$J40/$F37,
IF(BM$4&lt;'2.1 Kraftwerk allgemein'!$F$16+$F37,
('2.5 CAPEX'!$J40+SUM(OFFSET('2.5 CAPEX'!BR40,0,-MIN(MAX($F37-1-('2.1 Kraftwerk allgemein'!$F$16-'1.1 Allgemein'!$I$22+1),0),COLUMN(BD37)-1-('2.1 Kraftwerk allgemein'!$F$16-'1.1 Allgemein'!$I$22+1)),1,MIN(MAX($F37-('2.1 Kraftwerk allgemein'!$F$16-'1.1 Allgemein'!$I$22+1),1),COLUMN(BD37)-('2.1 Kraftwerk allgemein'!$F$16-'1.1 Allgemein'!$I$22+1)))))/$F37,
SUM(OFFSET('2.5 CAPEX'!BR40,0,-MIN($F37-1,COLUMN(BD37)-1),1,MIN($F37,COLUMN(BD37))))/$F37)))))))</f>
        <v>0</v>
      </c>
      <c r="BN37" s="199">
        <f ca="1">IF('2.1 Kraftwerk allgemein'!$F$15&lt;'1.1 Allgemein'!$I$22,
IF(OR(ISNUMBER($D37)=FALSE,$F37=""),"",
IF(AND('2.5 CAPEX'!$L40&lt;&gt;"x",'2.5 CAPEX'!$M40&lt;&gt;"x"),0,
IF($F37=0,0,
IF(BN$4&lt;'2.1 Kraftwerk allgemein'!$F$16,0,
IF(BN$4='2.1 Kraftwerk allgemein'!$F$16,'2.5 CAPEX'!$J40/$F37,
IF(BN$4&lt;'2.1 Kraftwerk allgemein'!$F$16+$F37,
('2.5 CAPEX'!$J40+SUM(OFFSET('2.5 CAPEX'!BS40,0,-MIN(MAX($F37-1-('2.1 Kraftwerk allgemein'!$F$16-'2.1 Kraftwerk allgemein'!$F$15+1),0),COLUMN(BE37)-1-('2.1 Kraftwerk allgemein'!$F$16-'2.1 Kraftwerk allgemein'!$F$15+1)),1,MIN(MAX($F37-('2.1 Kraftwerk allgemein'!$F$16-'2.1 Kraftwerk allgemein'!$F$15+1),1),COLUMN(BE37)-('2.1 Kraftwerk allgemein'!$F$16-'2.1 Kraftwerk allgemein'!$F$15+1)))))/$F37,
SUM(OFFSET('2.5 CAPEX'!BS40,0,-MIN($F37-1,COLUMN(BE37)-1),1,MIN($F37,COLUMN(BE37))))/$F37)))))),
IF(OR(ISNUMBER($D37)=FALSE,$F37=""),"",
IF(AND('2.5 CAPEX'!$L40&lt;&gt;"x",'2.5 CAPEX'!$M40&lt;&gt;"x"),0,
IF($F37=0,0,
IF(BN$4&lt;'2.1 Kraftwerk allgemein'!$F$16,0,
IF(BN$4='2.1 Kraftwerk allgemein'!$F$16,'2.5 CAPEX'!$J40/$F37,
IF(BN$4&lt;'2.1 Kraftwerk allgemein'!$F$16+$F37,
('2.5 CAPEX'!$J40+SUM(OFFSET('2.5 CAPEX'!BS40,0,-MIN(MAX($F37-1-('2.1 Kraftwerk allgemein'!$F$16-'1.1 Allgemein'!$I$22+1),0),COLUMN(BE37)-1-('2.1 Kraftwerk allgemein'!$F$16-'1.1 Allgemein'!$I$22+1)),1,MIN(MAX($F37-('2.1 Kraftwerk allgemein'!$F$16-'1.1 Allgemein'!$I$22+1),1),COLUMN(BE37)-('2.1 Kraftwerk allgemein'!$F$16-'1.1 Allgemein'!$I$22+1)))))/$F37,
SUM(OFFSET('2.5 CAPEX'!BS40,0,-MIN($F37-1,COLUMN(BE37)-1),1,MIN($F37,COLUMN(BE37))))/$F37)))))))</f>
        <v>0</v>
      </c>
      <c r="BO37" s="199">
        <f ca="1">IF('2.1 Kraftwerk allgemein'!$F$15&lt;'1.1 Allgemein'!$I$22,
IF(OR(ISNUMBER($D37)=FALSE,$F37=""),"",
IF(AND('2.5 CAPEX'!$L40&lt;&gt;"x",'2.5 CAPEX'!$M40&lt;&gt;"x"),0,
IF($F37=0,0,
IF(BO$4&lt;'2.1 Kraftwerk allgemein'!$F$16,0,
IF(BO$4='2.1 Kraftwerk allgemein'!$F$16,'2.5 CAPEX'!$J40/$F37,
IF(BO$4&lt;'2.1 Kraftwerk allgemein'!$F$16+$F37,
('2.5 CAPEX'!$J40+SUM(OFFSET('2.5 CAPEX'!BT40,0,-MIN(MAX($F37-1-('2.1 Kraftwerk allgemein'!$F$16-'2.1 Kraftwerk allgemein'!$F$15+1),0),COLUMN(BF37)-1-('2.1 Kraftwerk allgemein'!$F$16-'2.1 Kraftwerk allgemein'!$F$15+1)),1,MIN(MAX($F37-('2.1 Kraftwerk allgemein'!$F$16-'2.1 Kraftwerk allgemein'!$F$15+1),1),COLUMN(BF37)-('2.1 Kraftwerk allgemein'!$F$16-'2.1 Kraftwerk allgemein'!$F$15+1)))))/$F37,
SUM(OFFSET('2.5 CAPEX'!BT40,0,-MIN($F37-1,COLUMN(BF37)-1),1,MIN($F37,COLUMN(BF37))))/$F37)))))),
IF(OR(ISNUMBER($D37)=FALSE,$F37=""),"",
IF(AND('2.5 CAPEX'!$L40&lt;&gt;"x",'2.5 CAPEX'!$M40&lt;&gt;"x"),0,
IF($F37=0,0,
IF(BO$4&lt;'2.1 Kraftwerk allgemein'!$F$16,0,
IF(BO$4='2.1 Kraftwerk allgemein'!$F$16,'2.5 CAPEX'!$J40/$F37,
IF(BO$4&lt;'2.1 Kraftwerk allgemein'!$F$16+$F37,
('2.5 CAPEX'!$J40+SUM(OFFSET('2.5 CAPEX'!BT40,0,-MIN(MAX($F37-1-('2.1 Kraftwerk allgemein'!$F$16-'1.1 Allgemein'!$I$22+1),0),COLUMN(BF37)-1-('2.1 Kraftwerk allgemein'!$F$16-'1.1 Allgemein'!$I$22+1)),1,MIN(MAX($F37-('2.1 Kraftwerk allgemein'!$F$16-'1.1 Allgemein'!$I$22+1),1),COLUMN(BF37)-('2.1 Kraftwerk allgemein'!$F$16-'1.1 Allgemein'!$I$22+1)))))/$F37,
SUM(OFFSET('2.5 CAPEX'!BT40,0,-MIN($F37-1,COLUMN(BF37)-1),1,MIN($F37,COLUMN(BF37))))/$F37)))))))</f>
        <v>0</v>
      </c>
      <c r="BP37" s="199">
        <f ca="1">IF('2.1 Kraftwerk allgemein'!$F$15&lt;'1.1 Allgemein'!$I$22,
IF(OR(ISNUMBER($D37)=FALSE,$F37=""),"",
IF(AND('2.5 CAPEX'!$L40&lt;&gt;"x",'2.5 CAPEX'!$M40&lt;&gt;"x"),0,
IF($F37=0,0,
IF(BP$4&lt;'2.1 Kraftwerk allgemein'!$F$16,0,
IF(BP$4='2.1 Kraftwerk allgemein'!$F$16,'2.5 CAPEX'!$J40/$F37,
IF(BP$4&lt;'2.1 Kraftwerk allgemein'!$F$16+$F37,
('2.5 CAPEX'!$J40+SUM(OFFSET('2.5 CAPEX'!BU40,0,-MIN(MAX($F37-1-('2.1 Kraftwerk allgemein'!$F$16-'2.1 Kraftwerk allgemein'!$F$15+1),0),COLUMN(BG37)-1-('2.1 Kraftwerk allgemein'!$F$16-'2.1 Kraftwerk allgemein'!$F$15+1)),1,MIN(MAX($F37-('2.1 Kraftwerk allgemein'!$F$16-'2.1 Kraftwerk allgemein'!$F$15+1),1),COLUMN(BG37)-('2.1 Kraftwerk allgemein'!$F$16-'2.1 Kraftwerk allgemein'!$F$15+1)))))/$F37,
SUM(OFFSET('2.5 CAPEX'!BU40,0,-MIN($F37-1,COLUMN(BG37)-1),1,MIN($F37,COLUMN(BG37))))/$F37)))))),
IF(OR(ISNUMBER($D37)=FALSE,$F37=""),"",
IF(AND('2.5 CAPEX'!$L40&lt;&gt;"x",'2.5 CAPEX'!$M40&lt;&gt;"x"),0,
IF($F37=0,0,
IF(BP$4&lt;'2.1 Kraftwerk allgemein'!$F$16,0,
IF(BP$4='2.1 Kraftwerk allgemein'!$F$16,'2.5 CAPEX'!$J40/$F37,
IF(BP$4&lt;'2.1 Kraftwerk allgemein'!$F$16+$F37,
('2.5 CAPEX'!$J40+SUM(OFFSET('2.5 CAPEX'!BU40,0,-MIN(MAX($F37-1-('2.1 Kraftwerk allgemein'!$F$16-'1.1 Allgemein'!$I$22+1),0),COLUMN(BG37)-1-('2.1 Kraftwerk allgemein'!$F$16-'1.1 Allgemein'!$I$22+1)),1,MIN(MAX($F37-('2.1 Kraftwerk allgemein'!$F$16-'1.1 Allgemein'!$I$22+1),1),COLUMN(BG37)-('2.1 Kraftwerk allgemein'!$F$16-'1.1 Allgemein'!$I$22+1)))))/$F37,
SUM(OFFSET('2.5 CAPEX'!BU40,0,-MIN($F37-1,COLUMN(BG37)-1),1,MIN($F37,COLUMN(BG37))))/$F37)))))))</f>
        <v>0</v>
      </c>
      <c r="BQ37" s="199">
        <f ca="1">IF('2.1 Kraftwerk allgemein'!$F$15&lt;'1.1 Allgemein'!$I$22,
IF(OR(ISNUMBER($D37)=FALSE,$F37=""),"",
IF(AND('2.5 CAPEX'!$L40&lt;&gt;"x",'2.5 CAPEX'!$M40&lt;&gt;"x"),0,
IF($F37=0,0,
IF(BQ$4&lt;'2.1 Kraftwerk allgemein'!$F$16,0,
IF(BQ$4='2.1 Kraftwerk allgemein'!$F$16,'2.5 CAPEX'!$J40/$F37,
IF(BQ$4&lt;'2.1 Kraftwerk allgemein'!$F$16+$F37,
('2.5 CAPEX'!$J40+SUM(OFFSET('2.5 CAPEX'!BV40,0,-MIN(MAX($F37-1-('2.1 Kraftwerk allgemein'!$F$16-'2.1 Kraftwerk allgemein'!$F$15+1),0),COLUMN(BH37)-1-('2.1 Kraftwerk allgemein'!$F$16-'2.1 Kraftwerk allgemein'!$F$15+1)),1,MIN(MAX($F37-('2.1 Kraftwerk allgemein'!$F$16-'2.1 Kraftwerk allgemein'!$F$15+1),1),COLUMN(BH37)-('2.1 Kraftwerk allgemein'!$F$16-'2.1 Kraftwerk allgemein'!$F$15+1)))))/$F37,
SUM(OFFSET('2.5 CAPEX'!BV40,0,-MIN($F37-1,COLUMN(BH37)-1),1,MIN($F37,COLUMN(BH37))))/$F37)))))),
IF(OR(ISNUMBER($D37)=FALSE,$F37=""),"",
IF(AND('2.5 CAPEX'!$L40&lt;&gt;"x",'2.5 CAPEX'!$M40&lt;&gt;"x"),0,
IF($F37=0,0,
IF(BQ$4&lt;'2.1 Kraftwerk allgemein'!$F$16,0,
IF(BQ$4='2.1 Kraftwerk allgemein'!$F$16,'2.5 CAPEX'!$J40/$F37,
IF(BQ$4&lt;'2.1 Kraftwerk allgemein'!$F$16+$F37,
('2.5 CAPEX'!$J40+SUM(OFFSET('2.5 CAPEX'!BV40,0,-MIN(MAX($F37-1-('2.1 Kraftwerk allgemein'!$F$16-'1.1 Allgemein'!$I$22+1),0),COLUMN(BH37)-1-('2.1 Kraftwerk allgemein'!$F$16-'1.1 Allgemein'!$I$22+1)),1,MIN(MAX($F37-('2.1 Kraftwerk allgemein'!$F$16-'1.1 Allgemein'!$I$22+1),1),COLUMN(BH37)-('2.1 Kraftwerk allgemein'!$F$16-'1.1 Allgemein'!$I$22+1)))))/$F37,
SUM(OFFSET('2.5 CAPEX'!BV40,0,-MIN($F37-1,COLUMN(BH37)-1),1,MIN($F37,COLUMN(BH37))))/$F37)))))))</f>
        <v>0</v>
      </c>
      <c r="BR37" s="199">
        <f ca="1">IF('2.1 Kraftwerk allgemein'!$F$15&lt;'1.1 Allgemein'!$I$22,
IF(OR(ISNUMBER($D37)=FALSE,$F37=""),"",
IF(AND('2.5 CAPEX'!$L40&lt;&gt;"x",'2.5 CAPEX'!$M40&lt;&gt;"x"),0,
IF($F37=0,0,
IF(BR$4&lt;'2.1 Kraftwerk allgemein'!$F$16,0,
IF(BR$4='2.1 Kraftwerk allgemein'!$F$16,'2.5 CAPEX'!$J40/$F37,
IF(BR$4&lt;'2.1 Kraftwerk allgemein'!$F$16+$F37,
('2.5 CAPEX'!$J40+SUM(OFFSET('2.5 CAPEX'!BW40,0,-MIN(MAX($F37-1-('2.1 Kraftwerk allgemein'!$F$16-'2.1 Kraftwerk allgemein'!$F$15+1),0),COLUMN(BI37)-1-('2.1 Kraftwerk allgemein'!$F$16-'2.1 Kraftwerk allgemein'!$F$15+1)),1,MIN(MAX($F37-('2.1 Kraftwerk allgemein'!$F$16-'2.1 Kraftwerk allgemein'!$F$15+1),1),COLUMN(BI37)-('2.1 Kraftwerk allgemein'!$F$16-'2.1 Kraftwerk allgemein'!$F$15+1)))))/$F37,
SUM(OFFSET('2.5 CAPEX'!BW40,0,-MIN($F37-1,COLUMN(BI37)-1),1,MIN($F37,COLUMN(BI37))))/$F37)))))),
IF(OR(ISNUMBER($D37)=FALSE,$F37=""),"",
IF(AND('2.5 CAPEX'!$L40&lt;&gt;"x",'2.5 CAPEX'!$M40&lt;&gt;"x"),0,
IF($F37=0,0,
IF(BR$4&lt;'2.1 Kraftwerk allgemein'!$F$16,0,
IF(BR$4='2.1 Kraftwerk allgemein'!$F$16,'2.5 CAPEX'!$J40/$F37,
IF(BR$4&lt;'2.1 Kraftwerk allgemein'!$F$16+$F37,
('2.5 CAPEX'!$J40+SUM(OFFSET('2.5 CAPEX'!BW40,0,-MIN(MAX($F37-1-('2.1 Kraftwerk allgemein'!$F$16-'1.1 Allgemein'!$I$22+1),0),COLUMN(BI37)-1-('2.1 Kraftwerk allgemein'!$F$16-'1.1 Allgemein'!$I$22+1)),1,MIN(MAX($F37-('2.1 Kraftwerk allgemein'!$F$16-'1.1 Allgemein'!$I$22+1),1),COLUMN(BI37)-('2.1 Kraftwerk allgemein'!$F$16-'1.1 Allgemein'!$I$22+1)))))/$F37,
SUM(OFFSET('2.5 CAPEX'!BW40,0,-MIN($F37-1,COLUMN(BI37)-1),1,MIN($F37,COLUMN(BI37))))/$F37)))))))</f>
        <v>0</v>
      </c>
      <c r="BS37" s="199">
        <f ca="1">IF('2.1 Kraftwerk allgemein'!$F$15&lt;'1.1 Allgemein'!$I$22,
IF(OR(ISNUMBER($D37)=FALSE,$F37=""),"",
IF(AND('2.5 CAPEX'!$L40&lt;&gt;"x",'2.5 CAPEX'!$M40&lt;&gt;"x"),0,
IF($F37=0,0,
IF(BS$4&lt;'2.1 Kraftwerk allgemein'!$F$16,0,
IF(BS$4='2.1 Kraftwerk allgemein'!$F$16,'2.5 CAPEX'!$J40/$F37,
IF(BS$4&lt;'2.1 Kraftwerk allgemein'!$F$16+$F37,
('2.5 CAPEX'!$J40+SUM(OFFSET('2.5 CAPEX'!BX40,0,-MIN(MAX($F37-1-('2.1 Kraftwerk allgemein'!$F$16-'2.1 Kraftwerk allgemein'!$F$15+1),0),COLUMN(BJ37)-1-('2.1 Kraftwerk allgemein'!$F$16-'2.1 Kraftwerk allgemein'!$F$15+1)),1,MIN(MAX($F37-('2.1 Kraftwerk allgemein'!$F$16-'2.1 Kraftwerk allgemein'!$F$15+1),1),COLUMN(BJ37)-('2.1 Kraftwerk allgemein'!$F$16-'2.1 Kraftwerk allgemein'!$F$15+1)))))/$F37,
SUM(OFFSET('2.5 CAPEX'!BX40,0,-MIN($F37-1,COLUMN(BJ37)-1),1,MIN($F37,COLUMN(BJ37))))/$F37)))))),
IF(OR(ISNUMBER($D37)=FALSE,$F37=""),"",
IF(AND('2.5 CAPEX'!$L40&lt;&gt;"x",'2.5 CAPEX'!$M40&lt;&gt;"x"),0,
IF($F37=0,0,
IF(BS$4&lt;'2.1 Kraftwerk allgemein'!$F$16,0,
IF(BS$4='2.1 Kraftwerk allgemein'!$F$16,'2.5 CAPEX'!$J40/$F37,
IF(BS$4&lt;'2.1 Kraftwerk allgemein'!$F$16+$F37,
('2.5 CAPEX'!$J40+SUM(OFFSET('2.5 CAPEX'!BX40,0,-MIN(MAX($F37-1-('2.1 Kraftwerk allgemein'!$F$16-'1.1 Allgemein'!$I$22+1),0),COLUMN(BJ37)-1-('2.1 Kraftwerk allgemein'!$F$16-'1.1 Allgemein'!$I$22+1)),1,MIN(MAX($F37-('2.1 Kraftwerk allgemein'!$F$16-'1.1 Allgemein'!$I$22+1),1),COLUMN(BJ37)-('2.1 Kraftwerk allgemein'!$F$16-'1.1 Allgemein'!$I$22+1)))))/$F37,
SUM(OFFSET('2.5 CAPEX'!BX40,0,-MIN($F37-1,COLUMN(BJ37)-1),1,MIN($F37,COLUMN(BJ37))))/$F37)))))))</f>
        <v>0</v>
      </c>
      <c r="BT37" s="199">
        <f ca="1">IF('2.1 Kraftwerk allgemein'!$F$15&lt;'1.1 Allgemein'!$I$22,
IF(OR(ISNUMBER($D37)=FALSE,$F37=""),"",
IF(AND('2.5 CAPEX'!$L40&lt;&gt;"x",'2.5 CAPEX'!$M40&lt;&gt;"x"),0,
IF($F37=0,0,
IF(BT$4&lt;'2.1 Kraftwerk allgemein'!$F$16,0,
IF(BT$4='2.1 Kraftwerk allgemein'!$F$16,'2.5 CAPEX'!$J40/$F37,
IF(BT$4&lt;'2.1 Kraftwerk allgemein'!$F$16+$F37,
('2.5 CAPEX'!$J40+SUM(OFFSET('2.5 CAPEX'!BY40,0,-MIN(MAX($F37-1-('2.1 Kraftwerk allgemein'!$F$16-'2.1 Kraftwerk allgemein'!$F$15+1),0),COLUMN(BK37)-1-('2.1 Kraftwerk allgemein'!$F$16-'2.1 Kraftwerk allgemein'!$F$15+1)),1,MIN(MAX($F37-('2.1 Kraftwerk allgemein'!$F$16-'2.1 Kraftwerk allgemein'!$F$15+1),1),COLUMN(BK37)-('2.1 Kraftwerk allgemein'!$F$16-'2.1 Kraftwerk allgemein'!$F$15+1)))))/$F37,
SUM(OFFSET('2.5 CAPEX'!BY40,0,-MIN($F37-1,COLUMN(BK37)-1),1,MIN($F37,COLUMN(BK37))))/$F37)))))),
IF(OR(ISNUMBER($D37)=FALSE,$F37=""),"",
IF(AND('2.5 CAPEX'!$L40&lt;&gt;"x",'2.5 CAPEX'!$M40&lt;&gt;"x"),0,
IF($F37=0,0,
IF(BT$4&lt;'2.1 Kraftwerk allgemein'!$F$16,0,
IF(BT$4='2.1 Kraftwerk allgemein'!$F$16,'2.5 CAPEX'!$J40/$F37,
IF(BT$4&lt;'2.1 Kraftwerk allgemein'!$F$16+$F37,
('2.5 CAPEX'!$J40+SUM(OFFSET('2.5 CAPEX'!BY40,0,-MIN(MAX($F37-1-('2.1 Kraftwerk allgemein'!$F$16-'1.1 Allgemein'!$I$22+1),0),COLUMN(BK37)-1-('2.1 Kraftwerk allgemein'!$F$16-'1.1 Allgemein'!$I$22+1)),1,MIN(MAX($F37-('2.1 Kraftwerk allgemein'!$F$16-'1.1 Allgemein'!$I$22+1),1),COLUMN(BK37)-('2.1 Kraftwerk allgemein'!$F$16-'1.1 Allgemein'!$I$22+1)))))/$F37,
SUM(OFFSET('2.5 CAPEX'!BY40,0,-MIN($F37-1,COLUMN(BK37)-1),1,MIN($F37,COLUMN(BK37))))/$F37)))))))</f>
        <v>0</v>
      </c>
      <c r="BU37" s="199">
        <f ca="1">IF('2.1 Kraftwerk allgemein'!$F$15&lt;'1.1 Allgemein'!$I$22,
IF(OR(ISNUMBER($D37)=FALSE,$F37=""),"",
IF(AND('2.5 CAPEX'!$L40&lt;&gt;"x",'2.5 CAPEX'!$M40&lt;&gt;"x"),0,
IF($F37=0,0,
IF(BU$4&lt;'2.1 Kraftwerk allgemein'!$F$16,0,
IF(BU$4='2.1 Kraftwerk allgemein'!$F$16,'2.5 CAPEX'!$J40/$F37,
IF(BU$4&lt;'2.1 Kraftwerk allgemein'!$F$16+$F37,
('2.5 CAPEX'!$J40+SUM(OFFSET('2.5 CAPEX'!BZ40,0,-MIN(MAX($F37-1-('2.1 Kraftwerk allgemein'!$F$16-'2.1 Kraftwerk allgemein'!$F$15+1),0),COLUMN(BL37)-1-('2.1 Kraftwerk allgemein'!$F$16-'2.1 Kraftwerk allgemein'!$F$15+1)),1,MIN(MAX($F37-('2.1 Kraftwerk allgemein'!$F$16-'2.1 Kraftwerk allgemein'!$F$15+1),1),COLUMN(BL37)-('2.1 Kraftwerk allgemein'!$F$16-'2.1 Kraftwerk allgemein'!$F$15+1)))))/$F37,
SUM(OFFSET('2.5 CAPEX'!BZ40,0,-MIN($F37-1,COLUMN(BL37)-1),1,MIN($F37,COLUMN(BL37))))/$F37)))))),
IF(OR(ISNUMBER($D37)=FALSE,$F37=""),"",
IF(AND('2.5 CAPEX'!$L40&lt;&gt;"x",'2.5 CAPEX'!$M40&lt;&gt;"x"),0,
IF($F37=0,0,
IF(BU$4&lt;'2.1 Kraftwerk allgemein'!$F$16,0,
IF(BU$4='2.1 Kraftwerk allgemein'!$F$16,'2.5 CAPEX'!$J40/$F37,
IF(BU$4&lt;'2.1 Kraftwerk allgemein'!$F$16+$F37,
('2.5 CAPEX'!$J40+SUM(OFFSET('2.5 CAPEX'!BZ40,0,-MIN(MAX($F37-1-('2.1 Kraftwerk allgemein'!$F$16-'1.1 Allgemein'!$I$22+1),0),COLUMN(BL37)-1-('2.1 Kraftwerk allgemein'!$F$16-'1.1 Allgemein'!$I$22+1)),1,MIN(MAX($F37-('2.1 Kraftwerk allgemein'!$F$16-'1.1 Allgemein'!$I$22+1),1),COLUMN(BL37)-('2.1 Kraftwerk allgemein'!$F$16-'1.1 Allgemein'!$I$22+1)))))/$F37,
SUM(OFFSET('2.5 CAPEX'!BZ40,0,-MIN($F37-1,COLUMN(BL37)-1),1,MIN($F37,COLUMN(BL37))))/$F37)))))))</f>
        <v>0</v>
      </c>
      <c r="BV37" s="199">
        <f ca="1">IF('2.1 Kraftwerk allgemein'!$F$15&lt;'1.1 Allgemein'!$I$22,
IF(OR(ISNUMBER($D37)=FALSE,$F37=""),"",
IF(AND('2.5 CAPEX'!$L40&lt;&gt;"x",'2.5 CAPEX'!$M40&lt;&gt;"x"),0,
IF($F37=0,0,
IF(BV$4&lt;'2.1 Kraftwerk allgemein'!$F$16,0,
IF(BV$4='2.1 Kraftwerk allgemein'!$F$16,'2.5 CAPEX'!$J40/$F37,
IF(BV$4&lt;'2.1 Kraftwerk allgemein'!$F$16+$F37,
('2.5 CAPEX'!$J40+SUM(OFFSET('2.5 CAPEX'!CA40,0,-MIN(MAX($F37-1-('2.1 Kraftwerk allgemein'!$F$16-'2.1 Kraftwerk allgemein'!$F$15+1),0),COLUMN(BM37)-1-('2.1 Kraftwerk allgemein'!$F$16-'2.1 Kraftwerk allgemein'!$F$15+1)),1,MIN(MAX($F37-('2.1 Kraftwerk allgemein'!$F$16-'2.1 Kraftwerk allgemein'!$F$15+1),1),COLUMN(BM37)-('2.1 Kraftwerk allgemein'!$F$16-'2.1 Kraftwerk allgemein'!$F$15+1)))))/$F37,
SUM(OFFSET('2.5 CAPEX'!CA40,0,-MIN($F37-1,COLUMN(BM37)-1),1,MIN($F37,COLUMN(BM37))))/$F37)))))),
IF(OR(ISNUMBER($D37)=FALSE,$F37=""),"",
IF(AND('2.5 CAPEX'!$L40&lt;&gt;"x",'2.5 CAPEX'!$M40&lt;&gt;"x"),0,
IF($F37=0,0,
IF(BV$4&lt;'2.1 Kraftwerk allgemein'!$F$16,0,
IF(BV$4='2.1 Kraftwerk allgemein'!$F$16,'2.5 CAPEX'!$J40/$F37,
IF(BV$4&lt;'2.1 Kraftwerk allgemein'!$F$16+$F37,
('2.5 CAPEX'!$J40+SUM(OFFSET('2.5 CAPEX'!CA40,0,-MIN(MAX($F37-1-('2.1 Kraftwerk allgemein'!$F$16-'1.1 Allgemein'!$I$22+1),0),COLUMN(BM37)-1-('2.1 Kraftwerk allgemein'!$F$16-'1.1 Allgemein'!$I$22+1)),1,MIN(MAX($F37-('2.1 Kraftwerk allgemein'!$F$16-'1.1 Allgemein'!$I$22+1),1),COLUMN(BM37)-('2.1 Kraftwerk allgemein'!$F$16-'1.1 Allgemein'!$I$22+1)))))/$F37,
SUM(OFFSET('2.5 CAPEX'!CA40,0,-MIN($F37-1,COLUMN(BM37)-1),1,MIN($F37,COLUMN(BM37))))/$F37)))))))</f>
        <v>0</v>
      </c>
      <c r="BW37" s="199">
        <f ca="1">IF('2.1 Kraftwerk allgemein'!$F$15&lt;'1.1 Allgemein'!$I$22,
IF(OR(ISNUMBER($D37)=FALSE,$F37=""),"",
IF(AND('2.5 CAPEX'!$L40&lt;&gt;"x",'2.5 CAPEX'!$M40&lt;&gt;"x"),0,
IF($F37=0,0,
IF(BW$4&lt;'2.1 Kraftwerk allgemein'!$F$16,0,
IF(BW$4='2.1 Kraftwerk allgemein'!$F$16,'2.5 CAPEX'!$J40/$F37,
IF(BW$4&lt;'2.1 Kraftwerk allgemein'!$F$16+$F37,
('2.5 CAPEX'!$J40+SUM(OFFSET('2.5 CAPEX'!CB40,0,-MIN(MAX($F37-1-('2.1 Kraftwerk allgemein'!$F$16-'2.1 Kraftwerk allgemein'!$F$15+1),0),COLUMN(BN37)-1-('2.1 Kraftwerk allgemein'!$F$16-'2.1 Kraftwerk allgemein'!$F$15+1)),1,MIN(MAX($F37-('2.1 Kraftwerk allgemein'!$F$16-'2.1 Kraftwerk allgemein'!$F$15+1),1),COLUMN(BN37)-('2.1 Kraftwerk allgemein'!$F$16-'2.1 Kraftwerk allgemein'!$F$15+1)))))/$F37,
SUM(OFFSET('2.5 CAPEX'!CB40,0,-MIN($F37-1,COLUMN(BN37)-1),1,MIN($F37,COLUMN(BN37))))/$F37)))))),
IF(OR(ISNUMBER($D37)=FALSE,$F37=""),"",
IF(AND('2.5 CAPEX'!$L40&lt;&gt;"x",'2.5 CAPEX'!$M40&lt;&gt;"x"),0,
IF($F37=0,0,
IF(BW$4&lt;'2.1 Kraftwerk allgemein'!$F$16,0,
IF(BW$4='2.1 Kraftwerk allgemein'!$F$16,'2.5 CAPEX'!$J40/$F37,
IF(BW$4&lt;'2.1 Kraftwerk allgemein'!$F$16+$F37,
('2.5 CAPEX'!$J40+SUM(OFFSET('2.5 CAPEX'!CB40,0,-MIN(MAX($F37-1-('2.1 Kraftwerk allgemein'!$F$16-'1.1 Allgemein'!$I$22+1),0),COLUMN(BN37)-1-('2.1 Kraftwerk allgemein'!$F$16-'1.1 Allgemein'!$I$22+1)),1,MIN(MAX($F37-('2.1 Kraftwerk allgemein'!$F$16-'1.1 Allgemein'!$I$22+1),1),COLUMN(BN37)-('2.1 Kraftwerk allgemein'!$F$16-'1.1 Allgemein'!$I$22+1)))))/$F37,
SUM(OFFSET('2.5 CAPEX'!CB40,0,-MIN($F37-1,COLUMN(BN37)-1),1,MIN($F37,COLUMN(BN37))))/$F37)))))))</f>
        <v>0</v>
      </c>
      <c r="BX37" s="199">
        <f ca="1">IF('2.1 Kraftwerk allgemein'!$F$15&lt;'1.1 Allgemein'!$I$22,
IF(OR(ISNUMBER($D37)=FALSE,$F37=""),"",
IF(AND('2.5 CAPEX'!$L40&lt;&gt;"x",'2.5 CAPEX'!$M40&lt;&gt;"x"),0,
IF($F37=0,0,
IF(BX$4&lt;'2.1 Kraftwerk allgemein'!$F$16,0,
IF(BX$4='2.1 Kraftwerk allgemein'!$F$16,'2.5 CAPEX'!$J40/$F37,
IF(BX$4&lt;'2.1 Kraftwerk allgemein'!$F$16+$F37,
('2.5 CAPEX'!$J40+SUM(OFFSET('2.5 CAPEX'!CC40,0,-MIN(MAX($F37-1-('2.1 Kraftwerk allgemein'!$F$16-'2.1 Kraftwerk allgemein'!$F$15+1),0),COLUMN(BO37)-1-('2.1 Kraftwerk allgemein'!$F$16-'2.1 Kraftwerk allgemein'!$F$15+1)),1,MIN(MAX($F37-('2.1 Kraftwerk allgemein'!$F$16-'2.1 Kraftwerk allgemein'!$F$15+1),1),COLUMN(BO37)-('2.1 Kraftwerk allgemein'!$F$16-'2.1 Kraftwerk allgemein'!$F$15+1)))))/$F37,
SUM(OFFSET('2.5 CAPEX'!CC40,0,-MIN($F37-1,COLUMN(BO37)-1),1,MIN($F37,COLUMN(BO37))))/$F37)))))),
IF(OR(ISNUMBER($D37)=FALSE,$F37=""),"",
IF(AND('2.5 CAPEX'!$L40&lt;&gt;"x",'2.5 CAPEX'!$M40&lt;&gt;"x"),0,
IF($F37=0,0,
IF(BX$4&lt;'2.1 Kraftwerk allgemein'!$F$16,0,
IF(BX$4='2.1 Kraftwerk allgemein'!$F$16,'2.5 CAPEX'!$J40/$F37,
IF(BX$4&lt;'2.1 Kraftwerk allgemein'!$F$16+$F37,
('2.5 CAPEX'!$J40+SUM(OFFSET('2.5 CAPEX'!CC40,0,-MIN(MAX($F37-1-('2.1 Kraftwerk allgemein'!$F$16-'1.1 Allgemein'!$I$22+1),0),COLUMN(BO37)-1-('2.1 Kraftwerk allgemein'!$F$16-'1.1 Allgemein'!$I$22+1)),1,MIN(MAX($F37-('2.1 Kraftwerk allgemein'!$F$16-'1.1 Allgemein'!$I$22+1),1),COLUMN(BO37)-('2.1 Kraftwerk allgemein'!$F$16-'1.1 Allgemein'!$I$22+1)))))/$F37,
SUM(OFFSET('2.5 CAPEX'!CC40,0,-MIN($F37-1,COLUMN(BO37)-1),1,MIN($F37,COLUMN(BO37))))/$F37)))))))</f>
        <v>0</v>
      </c>
      <c r="BY37" s="199">
        <f ca="1">IF('2.1 Kraftwerk allgemein'!$F$15&lt;'1.1 Allgemein'!$I$22,
IF(OR(ISNUMBER($D37)=FALSE,$F37=""),"",
IF(AND('2.5 CAPEX'!$L40&lt;&gt;"x",'2.5 CAPEX'!$M40&lt;&gt;"x"),0,
IF($F37=0,0,
IF(BY$4&lt;'2.1 Kraftwerk allgemein'!$F$16,0,
IF(BY$4='2.1 Kraftwerk allgemein'!$F$16,'2.5 CAPEX'!$J40/$F37,
IF(BY$4&lt;'2.1 Kraftwerk allgemein'!$F$16+$F37,
('2.5 CAPEX'!$J40+SUM(OFFSET('2.5 CAPEX'!CD40,0,-MIN(MAX($F37-1-('2.1 Kraftwerk allgemein'!$F$16-'2.1 Kraftwerk allgemein'!$F$15+1),0),COLUMN(BP37)-1-('2.1 Kraftwerk allgemein'!$F$16-'2.1 Kraftwerk allgemein'!$F$15+1)),1,MIN(MAX($F37-('2.1 Kraftwerk allgemein'!$F$16-'2.1 Kraftwerk allgemein'!$F$15+1),1),COLUMN(BP37)-('2.1 Kraftwerk allgemein'!$F$16-'2.1 Kraftwerk allgemein'!$F$15+1)))))/$F37,
SUM(OFFSET('2.5 CAPEX'!CD40,0,-MIN($F37-1,COLUMN(BP37)-1),1,MIN($F37,COLUMN(BP37))))/$F37)))))),
IF(OR(ISNUMBER($D37)=FALSE,$F37=""),"",
IF(AND('2.5 CAPEX'!$L40&lt;&gt;"x",'2.5 CAPEX'!$M40&lt;&gt;"x"),0,
IF($F37=0,0,
IF(BY$4&lt;'2.1 Kraftwerk allgemein'!$F$16,0,
IF(BY$4='2.1 Kraftwerk allgemein'!$F$16,'2.5 CAPEX'!$J40/$F37,
IF(BY$4&lt;'2.1 Kraftwerk allgemein'!$F$16+$F37,
('2.5 CAPEX'!$J40+SUM(OFFSET('2.5 CAPEX'!CD40,0,-MIN(MAX($F37-1-('2.1 Kraftwerk allgemein'!$F$16-'1.1 Allgemein'!$I$22+1),0),COLUMN(BP37)-1-('2.1 Kraftwerk allgemein'!$F$16-'1.1 Allgemein'!$I$22+1)),1,MIN(MAX($F37-('2.1 Kraftwerk allgemein'!$F$16-'1.1 Allgemein'!$I$22+1),1),COLUMN(BP37)-('2.1 Kraftwerk allgemein'!$F$16-'1.1 Allgemein'!$I$22+1)))))/$F37,
SUM(OFFSET('2.5 CAPEX'!CD40,0,-MIN($F37-1,COLUMN(BP37)-1),1,MIN($F37,COLUMN(BP37))))/$F37)))))))</f>
        <v>0</v>
      </c>
      <c r="BZ37" s="199">
        <f ca="1">IF('2.1 Kraftwerk allgemein'!$F$15&lt;'1.1 Allgemein'!$I$22,
IF(OR(ISNUMBER($D37)=FALSE,$F37=""),"",
IF(AND('2.5 CAPEX'!$L40&lt;&gt;"x",'2.5 CAPEX'!$M40&lt;&gt;"x"),0,
IF($F37=0,0,
IF(BZ$4&lt;'2.1 Kraftwerk allgemein'!$F$16,0,
IF(BZ$4='2.1 Kraftwerk allgemein'!$F$16,'2.5 CAPEX'!$J40/$F37,
IF(BZ$4&lt;'2.1 Kraftwerk allgemein'!$F$16+$F37,
('2.5 CAPEX'!$J40+SUM(OFFSET('2.5 CAPEX'!CE40,0,-MIN(MAX($F37-1-('2.1 Kraftwerk allgemein'!$F$16-'2.1 Kraftwerk allgemein'!$F$15+1),0),COLUMN(BQ37)-1-('2.1 Kraftwerk allgemein'!$F$16-'2.1 Kraftwerk allgemein'!$F$15+1)),1,MIN(MAX($F37-('2.1 Kraftwerk allgemein'!$F$16-'2.1 Kraftwerk allgemein'!$F$15+1),1),COLUMN(BQ37)-('2.1 Kraftwerk allgemein'!$F$16-'2.1 Kraftwerk allgemein'!$F$15+1)))))/$F37,
SUM(OFFSET('2.5 CAPEX'!CE40,0,-MIN($F37-1,COLUMN(BQ37)-1),1,MIN($F37,COLUMN(BQ37))))/$F37)))))),
IF(OR(ISNUMBER($D37)=FALSE,$F37=""),"",
IF(AND('2.5 CAPEX'!$L40&lt;&gt;"x",'2.5 CAPEX'!$M40&lt;&gt;"x"),0,
IF($F37=0,0,
IF(BZ$4&lt;'2.1 Kraftwerk allgemein'!$F$16,0,
IF(BZ$4='2.1 Kraftwerk allgemein'!$F$16,'2.5 CAPEX'!$J40/$F37,
IF(BZ$4&lt;'2.1 Kraftwerk allgemein'!$F$16+$F37,
('2.5 CAPEX'!$J40+SUM(OFFSET('2.5 CAPEX'!CE40,0,-MIN(MAX($F37-1-('2.1 Kraftwerk allgemein'!$F$16-'1.1 Allgemein'!$I$22+1),0),COLUMN(BQ37)-1-('2.1 Kraftwerk allgemein'!$F$16-'1.1 Allgemein'!$I$22+1)),1,MIN(MAX($F37-('2.1 Kraftwerk allgemein'!$F$16-'1.1 Allgemein'!$I$22+1),1),COLUMN(BQ37)-('2.1 Kraftwerk allgemein'!$F$16-'1.1 Allgemein'!$I$22+1)))))/$F37,
SUM(OFFSET('2.5 CAPEX'!CE40,0,-MIN($F37-1,COLUMN(BQ37)-1),1,MIN($F37,COLUMN(BQ37))))/$F37)))))))</f>
        <v>0</v>
      </c>
      <c r="CA37" s="199">
        <f ca="1">IF('2.1 Kraftwerk allgemein'!$F$15&lt;'1.1 Allgemein'!$I$22,
IF(OR(ISNUMBER($D37)=FALSE,$F37=""),"",
IF(AND('2.5 CAPEX'!$L40&lt;&gt;"x",'2.5 CAPEX'!$M40&lt;&gt;"x"),0,
IF($F37=0,0,
IF(CA$4&lt;'2.1 Kraftwerk allgemein'!$F$16,0,
IF(CA$4='2.1 Kraftwerk allgemein'!$F$16,'2.5 CAPEX'!$J40/$F37,
IF(CA$4&lt;'2.1 Kraftwerk allgemein'!$F$16+$F37,
('2.5 CAPEX'!$J40+SUM(OFFSET('2.5 CAPEX'!CF40,0,-MIN(MAX($F37-1-('2.1 Kraftwerk allgemein'!$F$16-'2.1 Kraftwerk allgemein'!$F$15+1),0),COLUMN(BR37)-1-('2.1 Kraftwerk allgemein'!$F$16-'2.1 Kraftwerk allgemein'!$F$15+1)),1,MIN(MAX($F37-('2.1 Kraftwerk allgemein'!$F$16-'2.1 Kraftwerk allgemein'!$F$15+1),1),COLUMN(BR37)-('2.1 Kraftwerk allgemein'!$F$16-'2.1 Kraftwerk allgemein'!$F$15+1)))))/$F37,
SUM(OFFSET('2.5 CAPEX'!CF40,0,-MIN($F37-1,COLUMN(BR37)-1),1,MIN($F37,COLUMN(BR37))))/$F37)))))),
IF(OR(ISNUMBER($D37)=FALSE,$F37=""),"",
IF(AND('2.5 CAPEX'!$L40&lt;&gt;"x",'2.5 CAPEX'!$M40&lt;&gt;"x"),0,
IF($F37=0,0,
IF(CA$4&lt;'2.1 Kraftwerk allgemein'!$F$16,0,
IF(CA$4='2.1 Kraftwerk allgemein'!$F$16,'2.5 CAPEX'!$J40/$F37,
IF(CA$4&lt;'2.1 Kraftwerk allgemein'!$F$16+$F37,
('2.5 CAPEX'!$J40+SUM(OFFSET('2.5 CAPEX'!CF40,0,-MIN(MAX($F37-1-('2.1 Kraftwerk allgemein'!$F$16-'1.1 Allgemein'!$I$22+1),0),COLUMN(BR37)-1-('2.1 Kraftwerk allgemein'!$F$16-'1.1 Allgemein'!$I$22+1)),1,MIN(MAX($F37-('2.1 Kraftwerk allgemein'!$F$16-'1.1 Allgemein'!$I$22+1),1),COLUMN(BR37)-('2.1 Kraftwerk allgemein'!$F$16-'1.1 Allgemein'!$I$22+1)))))/$F37,
SUM(OFFSET('2.5 CAPEX'!CF40,0,-MIN($F37-1,COLUMN(BR37)-1),1,MIN($F37,COLUMN(BR37))))/$F37)))))))</f>
        <v>0</v>
      </c>
      <c r="CB37" s="199">
        <f ca="1">IF('2.1 Kraftwerk allgemein'!$F$15&lt;'1.1 Allgemein'!$I$22,
IF(OR(ISNUMBER($D37)=FALSE,$F37=""),"",
IF(AND('2.5 CAPEX'!$L40&lt;&gt;"x",'2.5 CAPEX'!$M40&lt;&gt;"x"),0,
IF($F37=0,0,
IF(CB$4&lt;'2.1 Kraftwerk allgemein'!$F$16,0,
IF(CB$4='2.1 Kraftwerk allgemein'!$F$16,'2.5 CAPEX'!$J40/$F37,
IF(CB$4&lt;'2.1 Kraftwerk allgemein'!$F$16+$F37,
('2.5 CAPEX'!$J40+SUM(OFFSET('2.5 CAPEX'!CG40,0,-MIN(MAX($F37-1-('2.1 Kraftwerk allgemein'!$F$16-'2.1 Kraftwerk allgemein'!$F$15+1),0),COLUMN(BS37)-1-('2.1 Kraftwerk allgemein'!$F$16-'2.1 Kraftwerk allgemein'!$F$15+1)),1,MIN(MAX($F37-('2.1 Kraftwerk allgemein'!$F$16-'2.1 Kraftwerk allgemein'!$F$15+1),1),COLUMN(BS37)-('2.1 Kraftwerk allgemein'!$F$16-'2.1 Kraftwerk allgemein'!$F$15+1)))))/$F37,
SUM(OFFSET('2.5 CAPEX'!CG40,0,-MIN($F37-1,COLUMN(BS37)-1),1,MIN($F37,COLUMN(BS37))))/$F37)))))),
IF(OR(ISNUMBER($D37)=FALSE,$F37=""),"",
IF(AND('2.5 CAPEX'!$L40&lt;&gt;"x",'2.5 CAPEX'!$M40&lt;&gt;"x"),0,
IF($F37=0,0,
IF(CB$4&lt;'2.1 Kraftwerk allgemein'!$F$16,0,
IF(CB$4='2.1 Kraftwerk allgemein'!$F$16,'2.5 CAPEX'!$J40/$F37,
IF(CB$4&lt;'2.1 Kraftwerk allgemein'!$F$16+$F37,
('2.5 CAPEX'!$J40+SUM(OFFSET('2.5 CAPEX'!CG40,0,-MIN(MAX($F37-1-('2.1 Kraftwerk allgemein'!$F$16-'1.1 Allgemein'!$I$22+1),0),COLUMN(BS37)-1-('2.1 Kraftwerk allgemein'!$F$16-'1.1 Allgemein'!$I$22+1)),1,MIN(MAX($F37-('2.1 Kraftwerk allgemein'!$F$16-'1.1 Allgemein'!$I$22+1),1),COLUMN(BS37)-('2.1 Kraftwerk allgemein'!$F$16-'1.1 Allgemein'!$I$22+1)))))/$F37,
SUM(OFFSET('2.5 CAPEX'!CG40,0,-MIN($F37-1,COLUMN(BS37)-1),1,MIN($F37,COLUMN(BS37))))/$F37)))))))</f>
        <v>0</v>
      </c>
      <c r="CC37" s="199">
        <f ca="1">IF('2.1 Kraftwerk allgemein'!$F$15&lt;'1.1 Allgemein'!$I$22,
IF(OR(ISNUMBER($D37)=FALSE,$F37=""),"",
IF(AND('2.5 CAPEX'!$L40&lt;&gt;"x",'2.5 CAPEX'!$M40&lt;&gt;"x"),0,
IF($F37=0,0,
IF(CC$4&lt;'2.1 Kraftwerk allgemein'!$F$16,0,
IF(CC$4='2.1 Kraftwerk allgemein'!$F$16,'2.5 CAPEX'!$J40/$F37,
IF(CC$4&lt;'2.1 Kraftwerk allgemein'!$F$16+$F37,
('2.5 CAPEX'!$J40+SUM(OFFSET('2.5 CAPEX'!CH40,0,-MIN(MAX($F37-1-('2.1 Kraftwerk allgemein'!$F$16-'2.1 Kraftwerk allgemein'!$F$15+1),0),COLUMN(BT37)-1-('2.1 Kraftwerk allgemein'!$F$16-'2.1 Kraftwerk allgemein'!$F$15+1)),1,MIN(MAX($F37-('2.1 Kraftwerk allgemein'!$F$16-'2.1 Kraftwerk allgemein'!$F$15+1),1),COLUMN(BT37)-('2.1 Kraftwerk allgemein'!$F$16-'2.1 Kraftwerk allgemein'!$F$15+1)))))/$F37,
SUM(OFFSET('2.5 CAPEX'!CH40,0,-MIN($F37-1,COLUMN(BT37)-1),1,MIN($F37,COLUMN(BT37))))/$F37)))))),
IF(OR(ISNUMBER($D37)=FALSE,$F37=""),"",
IF(AND('2.5 CAPEX'!$L40&lt;&gt;"x",'2.5 CAPEX'!$M40&lt;&gt;"x"),0,
IF($F37=0,0,
IF(CC$4&lt;'2.1 Kraftwerk allgemein'!$F$16,0,
IF(CC$4='2.1 Kraftwerk allgemein'!$F$16,'2.5 CAPEX'!$J40/$F37,
IF(CC$4&lt;'2.1 Kraftwerk allgemein'!$F$16+$F37,
('2.5 CAPEX'!$J40+SUM(OFFSET('2.5 CAPEX'!CH40,0,-MIN(MAX($F37-1-('2.1 Kraftwerk allgemein'!$F$16-'1.1 Allgemein'!$I$22+1),0),COLUMN(BT37)-1-('2.1 Kraftwerk allgemein'!$F$16-'1.1 Allgemein'!$I$22+1)),1,MIN(MAX($F37-('2.1 Kraftwerk allgemein'!$F$16-'1.1 Allgemein'!$I$22+1),1),COLUMN(BT37)-('2.1 Kraftwerk allgemein'!$F$16-'1.1 Allgemein'!$I$22+1)))))/$F37,
SUM(OFFSET('2.5 CAPEX'!CH40,0,-MIN($F37-1,COLUMN(BT37)-1),1,MIN($F37,COLUMN(BT37))))/$F37)))))))</f>
        <v>0</v>
      </c>
      <c r="CD37" s="199">
        <f ca="1">IF('2.1 Kraftwerk allgemein'!$F$15&lt;'1.1 Allgemein'!$I$22,
IF(OR(ISNUMBER($D37)=FALSE,$F37=""),"",
IF(AND('2.5 CAPEX'!$L40&lt;&gt;"x",'2.5 CAPEX'!$M40&lt;&gt;"x"),0,
IF($F37=0,0,
IF(CD$4&lt;'2.1 Kraftwerk allgemein'!$F$16,0,
IF(CD$4='2.1 Kraftwerk allgemein'!$F$16,'2.5 CAPEX'!$J40/$F37,
IF(CD$4&lt;'2.1 Kraftwerk allgemein'!$F$16+$F37,
('2.5 CAPEX'!$J40+SUM(OFFSET('2.5 CAPEX'!CI40,0,-MIN(MAX($F37-1-('2.1 Kraftwerk allgemein'!$F$16-'2.1 Kraftwerk allgemein'!$F$15+1),0),COLUMN(BU37)-1-('2.1 Kraftwerk allgemein'!$F$16-'2.1 Kraftwerk allgemein'!$F$15+1)),1,MIN(MAX($F37-('2.1 Kraftwerk allgemein'!$F$16-'2.1 Kraftwerk allgemein'!$F$15+1),1),COLUMN(BU37)-('2.1 Kraftwerk allgemein'!$F$16-'2.1 Kraftwerk allgemein'!$F$15+1)))))/$F37,
SUM(OFFSET('2.5 CAPEX'!CI40,0,-MIN($F37-1,COLUMN(BU37)-1),1,MIN($F37,COLUMN(BU37))))/$F37)))))),
IF(OR(ISNUMBER($D37)=FALSE,$F37=""),"",
IF(AND('2.5 CAPEX'!$L40&lt;&gt;"x",'2.5 CAPEX'!$M40&lt;&gt;"x"),0,
IF($F37=0,0,
IF(CD$4&lt;'2.1 Kraftwerk allgemein'!$F$16,0,
IF(CD$4='2.1 Kraftwerk allgemein'!$F$16,'2.5 CAPEX'!$J40/$F37,
IF(CD$4&lt;'2.1 Kraftwerk allgemein'!$F$16+$F37,
('2.5 CAPEX'!$J40+SUM(OFFSET('2.5 CAPEX'!CI40,0,-MIN(MAX($F37-1-('2.1 Kraftwerk allgemein'!$F$16-'1.1 Allgemein'!$I$22+1),0),COLUMN(BU37)-1-('2.1 Kraftwerk allgemein'!$F$16-'1.1 Allgemein'!$I$22+1)),1,MIN(MAX($F37-('2.1 Kraftwerk allgemein'!$F$16-'1.1 Allgemein'!$I$22+1),1),COLUMN(BU37)-('2.1 Kraftwerk allgemein'!$F$16-'1.1 Allgemein'!$I$22+1)))))/$F37,
SUM(OFFSET('2.5 CAPEX'!CI40,0,-MIN($F37-1,COLUMN(BU37)-1),1,MIN($F37,COLUMN(BU37))))/$F37)))))))</f>
        <v>0</v>
      </c>
      <c r="CE37" s="199">
        <f ca="1">IF('2.1 Kraftwerk allgemein'!$F$15&lt;'1.1 Allgemein'!$I$22,
IF(OR(ISNUMBER($D37)=FALSE,$F37=""),"",
IF(AND('2.5 CAPEX'!$L40&lt;&gt;"x",'2.5 CAPEX'!$M40&lt;&gt;"x"),0,
IF($F37=0,0,
IF(CE$4&lt;'2.1 Kraftwerk allgemein'!$F$16,0,
IF(CE$4='2.1 Kraftwerk allgemein'!$F$16,'2.5 CAPEX'!$J40/$F37,
IF(CE$4&lt;'2.1 Kraftwerk allgemein'!$F$16+$F37,
('2.5 CAPEX'!$J40+SUM(OFFSET('2.5 CAPEX'!CJ40,0,-MIN(MAX($F37-1-('2.1 Kraftwerk allgemein'!$F$16-'2.1 Kraftwerk allgemein'!$F$15+1),0),COLUMN(BV37)-1-('2.1 Kraftwerk allgemein'!$F$16-'2.1 Kraftwerk allgemein'!$F$15+1)),1,MIN(MAX($F37-('2.1 Kraftwerk allgemein'!$F$16-'2.1 Kraftwerk allgemein'!$F$15+1),1),COLUMN(BV37)-('2.1 Kraftwerk allgemein'!$F$16-'2.1 Kraftwerk allgemein'!$F$15+1)))))/$F37,
SUM(OFFSET('2.5 CAPEX'!CJ40,0,-MIN($F37-1,COLUMN(BV37)-1),1,MIN($F37,COLUMN(BV37))))/$F37)))))),
IF(OR(ISNUMBER($D37)=FALSE,$F37=""),"",
IF(AND('2.5 CAPEX'!$L40&lt;&gt;"x",'2.5 CAPEX'!$M40&lt;&gt;"x"),0,
IF($F37=0,0,
IF(CE$4&lt;'2.1 Kraftwerk allgemein'!$F$16,0,
IF(CE$4='2.1 Kraftwerk allgemein'!$F$16,'2.5 CAPEX'!$J40/$F37,
IF(CE$4&lt;'2.1 Kraftwerk allgemein'!$F$16+$F37,
('2.5 CAPEX'!$J40+SUM(OFFSET('2.5 CAPEX'!CJ40,0,-MIN(MAX($F37-1-('2.1 Kraftwerk allgemein'!$F$16-'1.1 Allgemein'!$I$22+1),0),COLUMN(BV37)-1-('2.1 Kraftwerk allgemein'!$F$16-'1.1 Allgemein'!$I$22+1)),1,MIN(MAX($F37-('2.1 Kraftwerk allgemein'!$F$16-'1.1 Allgemein'!$I$22+1),1),COLUMN(BV37)-('2.1 Kraftwerk allgemein'!$F$16-'1.1 Allgemein'!$I$22+1)))))/$F37,
SUM(OFFSET('2.5 CAPEX'!CJ40,0,-MIN($F37-1,COLUMN(BV37)-1),1,MIN($F37,COLUMN(BV37))))/$F37)))))))</f>
        <v>0</v>
      </c>
      <c r="CF37" s="199">
        <f ca="1">IF('2.1 Kraftwerk allgemein'!$F$15&lt;'1.1 Allgemein'!$I$22,
IF(OR(ISNUMBER($D37)=FALSE,$F37=""),"",
IF(AND('2.5 CAPEX'!$L40&lt;&gt;"x",'2.5 CAPEX'!$M40&lt;&gt;"x"),0,
IF($F37=0,0,
IF(CF$4&lt;'2.1 Kraftwerk allgemein'!$F$16,0,
IF(CF$4='2.1 Kraftwerk allgemein'!$F$16,'2.5 CAPEX'!$J40/$F37,
IF(CF$4&lt;'2.1 Kraftwerk allgemein'!$F$16+$F37,
('2.5 CAPEX'!$J40+SUM(OFFSET('2.5 CAPEX'!CK40,0,-MIN(MAX($F37-1-('2.1 Kraftwerk allgemein'!$F$16-'2.1 Kraftwerk allgemein'!$F$15+1),0),COLUMN(BW37)-1-('2.1 Kraftwerk allgemein'!$F$16-'2.1 Kraftwerk allgemein'!$F$15+1)),1,MIN(MAX($F37-('2.1 Kraftwerk allgemein'!$F$16-'2.1 Kraftwerk allgemein'!$F$15+1),1),COLUMN(BW37)-('2.1 Kraftwerk allgemein'!$F$16-'2.1 Kraftwerk allgemein'!$F$15+1)))))/$F37,
SUM(OFFSET('2.5 CAPEX'!CK40,0,-MIN($F37-1,COLUMN(BW37)-1),1,MIN($F37,COLUMN(BW37))))/$F37)))))),
IF(OR(ISNUMBER($D37)=FALSE,$F37=""),"",
IF(AND('2.5 CAPEX'!$L40&lt;&gt;"x",'2.5 CAPEX'!$M40&lt;&gt;"x"),0,
IF($F37=0,0,
IF(CF$4&lt;'2.1 Kraftwerk allgemein'!$F$16,0,
IF(CF$4='2.1 Kraftwerk allgemein'!$F$16,'2.5 CAPEX'!$J40/$F37,
IF(CF$4&lt;'2.1 Kraftwerk allgemein'!$F$16+$F37,
('2.5 CAPEX'!$J40+SUM(OFFSET('2.5 CAPEX'!CK40,0,-MIN(MAX($F37-1-('2.1 Kraftwerk allgemein'!$F$16-'1.1 Allgemein'!$I$22+1),0),COLUMN(BW37)-1-('2.1 Kraftwerk allgemein'!$F$16-'1.1 Allgemein'!$I$22+1)),1,MIN(MAX($F37-('2.1 Kraftwerk allgemein'!$F$16-'1.1 Allgemein'!$I$22+1),1),COLUMN(BW37)-('2.1 Kraftwerk allgemein'!$F$16-'1.1 Allgemein'!$I$22+1)))))/$F37,
SUM(OFFSET('2.5 CAPEX'!CK40,0,-MIN($F37-1,COLUMN(BW37)-1),1,MIN($F37,COLUMN(BW37))))/$F37)))))))</f>
        <v>0</v>
      </c>
      <c r="CG37" s="199">
        <f ca="1">IF('2.1 Kraftwerk allgemein'!$F$15&lt;'1.1 Allgemein'!$I$22,
IF(OR(ISNUMBER($D37)=FALSE,$F37=""),"",
IF(AND('2.5 CAPEX'!$L40&lt;&gt;"x",'2.5 CAPEX'!$M40&lt;&gt;"x"),0,
IF($F37=0,0,
IF(CG$4&lt;'2.1 Kraftwerk allgemein'!$F$16,0,
IF(CG$4='2.1 Kraftwerk allgemein'!$F$16,'2.5 CAPEX'!$J40/$F37,
IF(CG$4&lt;'2.1 Kraftwerk allgemein'!$F$16+$F37,
('2.5 CAPEX'!$J40+SUM(OFFSET('2.5 CAPEX'!CL40,0,-MIN(MAX($F37-1-('2.1 Kraftwerk allgemein'!$F$16-'2.1 Kraftwerk allgemein'!$F$15+1),0),COLUMN(BX37)-1-('2.1 Kraftwerk allgemein'!$F$16-'2.1 Kraftwerk allgemein'!$F$15+1)),1,MIN(MAX($F37-('2.1 Kraftwerk allgemein'!$F$16-'2.1 Kraftwerk allgemein'!$F$15+1),1),COLUMN(BX37)-('2.1 Kraftwerk allgemein'!$F$16-'2.1 Kraftwerk allgemein'!$F$15+1)))))/$F37,
SUM(OFFSET('2.5 CAPEX'!CL40,0,-MIN($F37-1,COLUMN(BX37)-1),1,MIN($F37,COLUMN(BX37))))/$F37)))))),
IF(OR(ISNUMBER($D37)=FALSE,$F37=""),"",
IF(AND('2.5 CAPEX'!$L40&lt;&gt;"x",'2.5 CAPEX'!$M40&lt;&gt;"x"),0,
IF($F37=0,0,
IF(CG$4&lt;'2.1 Kraftwerk allgemein'!$F$16,0,
IF(CG$4='2.1 Kraftwerk allgemein'!$F$16,'2.5 CAPEX'!$J40/$F37,
IF(CG$4&lt;'2.1 Kraftwerk allgemein'!$F$16+$F37,
('2.5 CAPEX'!$J40+SUM(OFFSET('2.5 CAPEX'!CL40,0,-MIN(MAX($F37-1-('2.1 Kraftwerk allgemein'!$F$16-'1.1 Allgemein'!$I$22+1),0),COLUMN(BX37)-1-('2.1 Kraftwerk allgemein'!$F$16-'1.1 Allgemein'!$I$22+1)),1,MIN(MAX($F37-('2.1 Kraftwerk allgemein'!$F$16-'1.1 Allgemein'!$I$22+1),1),COLUMN(BX37)-('2.1 Kraftwerk allgemein'!$F$16-'1.1 Allgemein'!$I$22+1)))))/$F37,
SUM(OFFSET('2.5 CAPEX'!CL40,0,-MIN($F37-1,COLUMN(BX37)-1),1,MIN($F37,COLUMN(BX37))))/$F37)))))))</f>
        <v>0</v>
      </c>
      <c r="CH37" s="199">
        <f ca="1">IF('2.1 Kraftwerk allgemein'!$F$15&lt;'1.1 Allgemein'!$I$22,
IF(OR(ISNUMBER($D37)=FALSE,$F37=""),"",
IF(AND('2.5 CAPEX'!$L40&lt;&gt;"x",'2.5 CAPEX'!$M40&lt;&gt;"x"),0,
IF($F37=0,0,
IF(CH$4&lt;'2.1 Kraftwerk allgemein'!$F$16,0,
IF(CH$4='2.1 Kraftwerk allgemein'!$F$16,'2.5 CAPEX'!$J40/$F37,
IF(CH$4&lt;'2.1 Kraftwerk allgemein'!$F$16+$F37,
('2.5 CAPEX'!$J40+SUM(OFFSET('2.5 CAPEX'!CM40,0,-MIN(MAX($F37-1-('2.1 Kraftwerk allgemein'!$F$16-'2.1 Kraftwerk allgemein'!$F$15+1),0),COLUMN(BY37)-1-('2.1 Kraftwerk allgemein'!$F$16-'2.1 Kraftwerk allgemein'!$F$15+1)),1,MIN(MAX($F37-('2.1 Kraftwerk allgemein'!$F$16-'2.1 Kraftwerk allgemein'!$F$15+1),1),COLUMN(BY37)-('2.1 Kraftwerk allgemein'!$F$16-'2.1 Kraftwerk allgemein'!$F$15+1)))))/$F37,
SUM(OFFSET('2.5 CAPEX'!CM40,0,-MIN($F37-1,COLUMN(BY37)-1),1,MIN($F37,COLUMN(BY37))))/$F37)))))),
IF(OR(ISNUMBER($D37)=FALSE,$F37=""),"",
IF(AND('2.5 CAPEX'!$L40&lt;&gt;"x",'2.5 CAPEX'!$M40&lt;&gt;"x"),0,
IF($F37=0,0,
IF(CH$4&lt;'2.1 Kraftwerk allgemein'!$F$16,0,
IF(CH$4='2.1 Kraftwerk allgemein'!$F$16,'2.5 CAPEX'!$J40/$F37,
IF(CH$4&lt;'2.1 Kraftwerk allgemein'!$F$16+$F37,
('2.5 CAPEX'!$J40+SUM(OFFSET('2.5 CAPEX'!CM40,0,-MIN(MAX($F37-1-('2.1 Kraftwerk allgemein'!$F$16-'1.1 Allgemein'!$I$22+1),0),COLUMN(BY37)-1-('2.1 Kraftwerk allgemein'!$F$16-'1.1 Allgemein'!$I$22+1)),1,MIN(MAX($F37-('2.1 Kraftwerk allgemein'!$F$16-'1.1 Allgemein'!$I$22+1),1),COLUMN(BY37)-('2.1 Kraftwerk allgemein'!$F$16-'1.1 Allgemein'!$I$22+1)))))/$F37,
SUM(OFFSET('2.5 CAPEX'!CM40,0,-MIN($F37-1,COLUMN(BY37)-1),1,MIN($F37,COLUMN(BY37))))/$F37)))))))</f>
        <v>0</v>
      </c>
      <c r="CI37" s="199">
        <f ca="1">IF('2.1 Kraftwerk allgemein'!$F$15&lt;'1.1 Allgemein'!$I$22,
IF(OR(ISNUMBER($D37)=FALSE,$F37=""),"",
IF(AND('2.5 CAPEX'!$L40&lt;&gt;"x",'2.5 CAPEX'!$M40&lt;&gt;"x"),0,
IF($F37=0,0,
IF(CI$4&lt;'2.1 Kraftwerk allgemein'!$F$16,0,
IF(CI$4='2.1 Kraftwerk allgemein'!$F$16,'2.5 CAPEX'!$J40/$F37,
IF(CI$4&lt;'2.1 Kraftwerk allgemein'!$F$16+$F37,
('2.5 CAPEX'!$J40+SUM(OFFSET('2.5 CAPEX'!CN40,0,-MIN(MAX($F37-1-('2.1 Kraftwerk allgemein'!$F$16-'2.1 Kraftwerk allgemein'!$F$15+1),0),COLUMN(BZ37)-1-('2.1 Kraftwerk allgemein'!$F$16-'2.1 Kraftwerk allgemein'!$F$15+1)),1,MIN(MAX($F37-('2.1 Kraftwerk allgemein'!$F$16-'2.1 Kraftwerk allgemein'!$F$15+1),1),COLUMN(BZ37)-('2.1 Kraftwerk allgemein'!$F$16-'2.1 Kraftwerk allgemein'!$F$15+1)))))/$F37,
SUM(OFFSET('2.5 CAPEX'!CN40,0,-MIN($F37-1,COLUMN(BZ37)-1),1,MIN($F37,COLUMN(BZ37))))/$F37)))))),
IF(OR(ISNUMBER($D37)=FALSE,$F37=""),"",
IF(AND('2.5 CAPEX'!$L40&lt;&gt;"x",'2.5 CAPEX'!$M40&lt;&gt;"x"),0,
IF($F37=0,0,
IF(CI$4&lt;'2.1 Kraftwerk allgemein'!$F$16,0,
IF(CI$4='2.1 Kraftwerk allgemein'!$F$16,'2.5 CAPEX'!$J40/$F37,
IF(CI$4&lt;'2.1 Kraftwerk allgemein'!$F$16+$F37,
('2.5 CAPEX'!$J40+SUM(OFFSET('2.5 CAPEX'!CN40,0,-MIN(MAX($F37-1-('2.1 Kraftwerk allgemein'!$F$16-'1.1 Allgemein'!$I$22+1),0),COLUMN(BZ37)-1-('2.1 Kraftwerk allgemein'!$F$16-'1.1 Allgemein'!$I$22+1)),1,MIN(MAX($F37-('2.1 Kraftwerk allgemein'!$F$16-'1.1 Allgemein'!$I$22+1),1),COLUMN(BZ37)-('2.1 Kraftwerk allgemein'!$F$16-'1.1 Allgemein'!$I$22+1)))))/$F37,
SUM(OFFSET('2.5 CAPEX'!CN40,0,-MIN($F37-1,COLUMN(BZ37)-1),1,MIN($F37,COLUMN(BZ37))))/$F37)))))))</f>
        <v>0</v>
      </c>
      <c r="CJ37" s="199">
        <f ca="1">IF('2.1 Kraftwerk allgemein'!$F$15&lt;'1.1 Allgemein'!$I$22,
IF(OR(ISNUMBER($D37)=FALSE,$F37=""),"",
IF(AND('2.5 CAPEX'!$L40&lt;&gt;"x",'2.5 CAPEX'!$M40&lt;&gt;"x"),0,
IF($F37=0,0,
IF(CJ$4&lt;'2.1 Kraftwerk allgemein'!$F$16,0,
IF(CJ$4='2.1 Kraftwerk allgemein'!$F$16,'2.5 CAPEX'!$J40/$F37,
IF(CJ$4&lt;'2.1 Kraftwerk allgemein'!$F$16+$F37,
('2.5 CAPEX'!$J40+SUM(OFFSET('2.5 CAPEX'!CO40,0,-MIN(MAX($F37-1-('2.1 Kraftwerk allgemein'!$F$16-'2.1 Kraftwerk allgemein'!$F$15+1),0),COLUMN(CA37)-1-('2.1 Kraftwerk allgemein'!$F$16-'2.1 Kraftwerk allgemein'!$F$15+1)),1,MIN(MAX($F37-('2.1 Kraftwerk allgemein'!$F$16-'2.1 Kraftwerk allgemein'!$F$15+1),1),COLUMN(CA37)-('2.1 Kraftwerk allgemein'!$F$16-'2.1 Kraftwerk allgemein'!$F$15+1)))))/$F37,
SUM(OFFSET('2.5 CAPEX'!CO40,0,-MIN($F37-1,COLUMN(CA37)-1),1,MIN($F37,COLUMN(CA37))))/$F37)))))),
IF(OR(ISNUMBER($D37)=FALSE,$F37=""),"",
IF(AND('2.5 CAPEX'!$L40&lt;&gt;"x",'2.5 CAPEX'!$M40&lt;&gt;"x"),0,
IF($F37=0,0,
IF(CJ$4&lt;'2.1 Kraftwerk allgemein'!$F$16,0,
IF(CJ$4='2.1 Kraftwerk allgemein'!$F$16,'2.5 CAPEX'!$J40/$F37,
IF(CJ$4&lt;'2.1 Kraftwerk allgemein'!$F$16+$F37,
('2.5 CAPEX'!$J40+SUM(OFFSET('2.5 CAPEX'!CO40,0,-MIN(MAX($F37-1-('2.1 Kraftwerk allgemein'!$F$16-'1.1 Allgemein'!$I$22+1),0),COLUMN(CA37)-1-('2.1 Kraftwerk allgemein'!$F$16-'1.1 Allgemein'!$I$22+1)),1,MIN(MAX($F37-('2.1 Kraftwerk allgemein'!$F$16-'1.1 Allgemein'!$I$22+1),1),COLUMN(CA37)-('2.1 Kraftwerk allgemein'!$F$16-'1.1 Allgemein'!$I$22+1)))))/$F37,
SUM(OFFSET('2.5 CAPEX'!CO40,0,-MIN($F37-1,COLUMN(CA37)-1),1,MIN($F37,COLUMN(CA37))))/$F37)))))))</f>
        <v>0</v>
      </c>
      <c r="CK37" s="199">
        <f ca="1">IF('2.1 Kraftwerk allgemein'!$F$15&lt;'1.1 Allgemein'!$I$22,
IF(OR(ISNUMBER($D37)=FALSE,$F37=""),"",
IF(AND('2.5 CAPEX'!$L40&lt;&gt;"x",'2.5 CAPEX'!$M40&lt;&gt;"x"),0,
IF($F37=0,0,
IF(CK$4&lt;'2.1 Kraftwerk allgemein'!$F$16,0,
IF(CK$4='2.1 Kraftwerk allgemein'!$F$16,'2.5 CAPEX'!$J40/$F37,
IF(CK$4&lt;'2.1 Kraftwerk allgemein'!$F$16+$F37,
('2.5 CAPEX'!$J40+SUM(OFFSET('2.5 CAPEX'!CP40,0,-MIN(MAX($F37-1-('2.1 Kraftwerk allgemein'!$F$16-'2.1 Kraftwerk allgemein'!$F$15+1),0),COLUMN(CB37)-1-('2.1 Kraftwerk allgemein'!$F$16-'2.1 Kraftwerk allgemein'!$F$15+1)),1,MIN(MAX($F37-('2.1 Kraftwerk allgemein'!$F$16-'2.1 Kraftwerk allgemein'!$F$15+1),1),COLUMN(CB37)-('2.1 Kraftwerk allgemein'!$F$16-'2.1 Kraftwerk allgemein'!$F$15+1)))))/$F37,
SUM(OFFSET('2.5 CAPEX'!CP40,0,-MIN($F37-1,COLUMN(CB37)-1),1,MIN($F37,COLUMN(CB37))))/$F37)))))),
IF(OR(ISNUMBER($D37)=FALSE,$F37=""),"",
IF(AND('2.5 CAPEX'!$L40&lt;&gt;"x",'2.5 CAPEX'!$M40&lt;&gt;"x"),0,
IF($F37=0,0,
IF(CK$4&lt;'2.1 Kraftwerk allgemein'!$F$16,0,
IF(CK$4='2.1 Kraftwerk allgemein'!$F$16,'2.5 CAPEX'!$J40/$F37,
IF(CK$4&lt;'2.1 Kraftwerk allgemein'!$F$16+$F37,
('2.5 CAPEX'!$J40+SUM(OFFSET('2.5 CAPEX'!CP40,0,-MIN(MAX($F37-1-('2.1 Kraftwerk allgemein'!$F$16-'1.1 Allgemein'!$I$22+1),0),COLUMN(CB37)-1-('2.1 Kraftwerk allgemein'!$F$16-'1.1 Allgemein'!$I$22+1)),1,MIN(MAX($F37-('2.1 Kraftwerk allgemein'!$F$16-'1.1 Allgemein'!$I$22+1),1),COLUMN(CB37)-('2.1 Kraftwerk allgemein'!$F$16-'1.1 Allgemein'!$I$22+1)))))/$F37,
SUM(OFFSET('2.5 CAPEX'!CP40,0,-MIN($F37-1,COLUMN(CB37)-1),1,MIN($F37,COLUMN(CB37))))/$F37)))))))</f>
        <v>0</v>
      </c>
      <c r="CL37" s="199">
        <f ca="1">IF('2.1 Kraftwerk allgemein'!$F$15&lt;'1.1 Allgemein'!$I$22,
IF(OR(ISNUMBER($D37)=FALSE,$F37=""),"",
IF(AND('2.5 CAPEX'!$L40&lt;&gt;"x",'2.5 CAPEX'!$M40&lt;&gt;"x"),0,
IF($F37=0,0,
IF(CL$4&lt;'2.1 Kraftwerk allgemein'!$F$16,0,
IF(CL$4='2.1 Kraftwerk allgemein'!$F$16,'2.5 CAPEX'!$J40/$F37,
IF(CL$4&lt;'2.1 Kraftwerk allgemein'!$F$16+$F37,
('2.5 CAPEX'!$J40+SUM(OFFSET('2.5 CAPEX'!CQ40,0,-MIN(MAX($F37-1-('2.1 Kraftwerk allgemein'!$F$16-'2.1 Kraftwerk allgemein'!$F$15+1),0),COLUMN(CC37)-1-('2.1 Kraftwerk allgemein'!$F$16-'2.1 Kraftwerk allgemein'!$F$15+1)),1,MIN(MAX($F37-('2.1 Kraftwerk allgemein'!$F$16-'2.1 Kraftwerk allgemein'!$F$15+1),1),COLUMN(CC37)-('2.1 Kraftwerk allgemein'!$F$16-'2.1 Kraftwerk allgemein'!$F$15+1)))))/$F37,
SUM(OFFSET('2.5 CAPEX'!CQ40,0,-MIN($F37-1,COLUMN(CC37)-1),1,MIN($F37,COLUMN(CC37))))/$F37)))))),
IF(OR(ISNUMBER($D37)=FALSE,$F37=""),"",
IF(AND('2.5 CAPEX'!$L40&lt;&gt;"x",'2.5 CAPEX'!$M40&lt;&gt;"x"),0,
IF($F37=0,0,
IF(CL$4&lt;'2.1 Kraftwerk allgemein'!$F$16,0,
IF(CL$4='2.1 Kraftwerk allgemein'!$F$16,'2.5 CAPEX'!$J40/$F37,
IF(CL$4&lt;'2.1 Kraftwerk allgemein'!$F$16+$F37,
('2.5 CAPEX'!$J40+SUM(OFFSET('2.5 CAPEX'!CQ40,0,-MIN(MAX($F37-1-('2.1 Kraftwerk allgemein'!$F$16-'1.1 Allgemein'!$I$22+1),0),COLUMN(CC37)-1-('2.1 Kraftwerk allgemein'!$F$16-'1.1 Allgemein'!$I$22+1)),1,MIN(MAX($F37-('2.1 Kraftwerk allgemein'!$F$16-'1.1 Allgemein'!$I$22+1),1),COLUMN(CC37)-('2.1 Kraftwerk allgemein'!$F$16-'1.1 Allgemein'!$I$22+1)))))/$F37,
SUM(OFFSET('2.5 CAPEX'!CQ40,0,-MIN($F37-1,COLUMN(CC37)-1),1,MIN($F37,COLUMN(CC37))))/$F37)))))))</f>
        <v>0</v>
      </c>
      <c r="CM37" s="199">
        <f ca="1">IF('2.1 Kraftwerk allgemein'!$F$15&lt;'1.1 Allgemein'!$I$22,
IF(OR(ISNUMBER($D37)=FALSE,$F37=""),"",
IF(AND('2.5 CAPEX'!$L40&lt;&gt;"x",'2.5 CAPEX'!$M40&lt;&gt;"x"),0,
IF($F37=0,0,
IF(CM$4&lt;'2.1 Kraftwerk allgemein'!$F$16,0,
IF(CM$4='2.1 Kraftwerk allgemein'!$F$16,'2.5 CAPEX'!$J40/$F37,
IF(CM$4&lt;'2.1 Kraftwerk allgemein'!$F$16+$F37,
('2.5 CAPEX'!$J40+SUM(OFFSET('2.5 CAPEX'!CR40,0,-MIN(MAX($F37-1-('2.1 Kraftwerk allgemein'!$F$16-'2.1 Kraftwerk allgemein'!$F$15+1),0),COLUMN(CD37)-1-('2.1 Kraftwerk allgemein'!$F$16-'2.1 Kraftwerk allgemein'!$F$15+1)),1,MIN(MAX($F37-('2.1 Kraftwerk allgemein'!$F$16-'2.1 Kraftwerk allgemein'!$F$15+1),1),COLUMN(CD37)-('2.1 Kraftwerk allgemein'!$F$16-'2.1 Kraftwerk allgemein'!$F$15+1)))))/$F37,
SUM(OFFSET('2.5 CAPEX'!CR40,0,-MIN($F37-1,COLUMN(CD37)-1),1,MIN($F37,COLUMN(CD37))))/$F37)))))),
IF(OR(ISNUMBER($D37)=FALSE,$F37=""),"",
IF(AND('2.5 CAPEX'!$L40&lt;&gt;"x",'2.5 CAPEX'!$M40&lt;&gt;"x"),0,
IF($F37=0,0,
IF(CM$4&lt;'2.1 Kraftwerk allgemein'!$F$16,0,
IF(CM$4='2.1 Kraftwerk allgemein'!$F$16,'2.5 CAPEX'!$J40/$F37,
IF(CM$4&lt;'2.1 Kraftwerk allgemein'!$F$16+$F37,
('2.5 CAPEX'!$J40+SUM(OFFSET('2.5 CAPEX'!CR40,0,-MIN(MAX($F37-1-('2.1 Kraftwerk allgemein'!$F$16-'1.1 Allgemein'!$I$22+1),0),COLUMN(CD37)-1-('2.1 Kraftwerk allgemein'!$F$16-'1.1 Allgemein'!$I$22+1)),1,MIN(MAX($F37-('2.1 Kraftwerk allgemein'!$F$16-'1.1 Allgemein'!$I$22+1),1),COLUMN(CD37)-('2.1 Kraftwerk allgemein'!$F$16-'1.1 Allgemein'!$I$22+1)))))/$F37,
SUM(OFFSET('2.5 CAPEX'!CR40,0,-MIN($F37-1,COLUMN(CD37)-1),1,MIN($F37,COLUMN(CD37))))/$F37)))))))</f>
        <v>0</v>
      </c>
      <c r="CN37" s="199">
        <f ca="1">IF('2.1 Kraftwerk allgemein'!$F$15&lt;'1.1 Allgemein'!$I$22,
IF(OR(ISNUMBER($D37)=FALSE,$F37=""),"",
IF(AND('2.5 CAPEX'!$L40&lt;&gt;"x",'2.5 CAPEX'!$M40&lt;&gt;"x"),0,
IF($F37=0,0,
IF(CN$4&lt;'2.1 Kraftwerk allgemein'!$F$16,0,
IF(CN$4='2.1 Kraftwerk allgemein'!$F$16,'2.5 CAPEX'!$J40/$F37,
IF(CN$4&lt;'2.1 Kraftwerk allgemein'!$F$16+$F37,
('2.5 CAPEX'!$J40+SUM(OFFSET('2.5 CAPEX'!CS40,0,-MIN(MAX($F37-1-('2.1 Kraftwerk allgemein'!$F$16-'2.1 Kraftwerk allgemein'!$F$15+1),0),COLUMN(CE37)-1-('2.1 Kraftwerk allgemein'!$F$16-'2.1 Kraftwerk allgemein'!$F$15+1)),1,MIN(MAX($F37-('2.1 Kraftwerk allgemein'!$F$16-'2.1 Kraftwerk allgemein'!$F$15+1),1),COLUMN(CE37)-('2.1 Kraftwerk allgemein'!$F$16-'2.1 Kraftwerk allgemein'!$F$15+1)))))/$F37,
SUM(OFFSET('2.5 CAPEX'!CS40,0,-MIN($F37-1,COLUMN(CE37)-1),1,MIN($F37,COLUMN(CE37))))/$F37)))))),
IF(OR(ISNUMBER($D37)=FALSE,$F37=""),"",
IF(AND('2.5 CAPEX'!$L40&lt;&gt;"x",'2.5 CAPEX'!$M40&lt;&gt;"x"),0,
IF($F37=0,0,
IF(CN$4&lt;'2.1 Kraftwerk allgemein'!$F$16,0,
IF(CN$4='2.1 Kraftwerk allgemein'!$F$16,'2.5 CAPEX'!$J40/$F37,
IF(CN$4&lt;'2.1 Kraftwerk allgemein'!$F$16+$F37,
('2.5 CAPEX'!$J40+SUM(OFFSET('2.5 CAPEX'!CS40,0,-MIN(MAX($F37-1-('2.1 Kraftwerk allgemein'!$F$16-'1.1 Allgemein'!$I$22+1),0),COLUMN(CE37)-1-('2.1 Kraftwerk allgemein'!$F$16-'1.1 Allgemein'!$I$22+1)),1,MIN(MAX($F37-('2.1 Kraftwerk allgemein'!$F$16-'1.1 Allgemein'!$I$22+1),1),COLUMN(CE37)-('2.1 Kraftwerk allgemein'!$F$16-'1.1 Allgemein'!$I$22+1)))))/$F37,
SUM(OFFSET('2.5 CAPEX'!CS40,0,-MIN($F37-1,COLUMN(CE37)-1),1,MIN($F37,COLUMN(CE37))))/$F37)))))))</f>
        <v>0</v>
      </c>
      <c r="CO37" s="199">
        <f ca="1">IF('2.1 Kraftwerk allgemein'!$F$15&lt;'1.1 Allgemein'!$I$22,
IF(OR(ISNUMBER($D37)=FALSE,$F37=""),"",
IF(AND('2.5 CAPEX'!$L40&lt;&gt;"x",'2.5 CAPEX'!$M40&lt;&gt;"x"),0,
IF($F37=0,0,
IF(CO$4&lt;'2.1 Kraftwerk allgemein'!$F$16,0,
IF(CO$4='2.1 Kraftwerk allgemein'!$F$16,'2.5 CAPEX'!$J40/$F37,
IF(CO$4&lt;'2.1 Kraftwerk allgemein'!$F$16+$F37,
('2.5 CAPEX'!$J40+SUM(OFFSET('2.5 CAPEX'!CT40,0,-MIN(MAX($F37-1-('2.1 Kraftwerk allgemein'!$F$16-'2.1 Kraftwerk allgemein'!$F$15+1),0),COLUMN(CF37)-1-('2.1 Kraftwerk allgemein'!$F$16-'2.1 Kraftwerk allgemein'!$F$15+1)),1,MIN(MAX($F37-('2.1 Kraftwerk allgemein'!$F$16-'2.1 Kraftwerk allgemein'!$F$15+1),1),COLUMN(CF37)-('2.1 Kraftwerk allgemein'!$F$16-'2.1 Kraftwerk allgemein'!$F$15+1)))))/$F37,
SUM(OFFSET('2.5 CAPEX'!CT40,0,-MIN($F37-1,COLUMN(CF37)-1),1,MIN($F37,COLUMN(CF37))))/$F37)))))),
IF(OR(ISNUMBER($D37)=FALSE,$F37=""),"",
IF(AND('2.5 CAPEX'!$L40&lt;&gt;"x",'2.5 CAPEX'!$M40&lt;&gt;"x"),0,
IF($F37=0,0,
IF(CO$4&lt;'2.1 Kraftwerk allgemein'!$F$16,0,
IF(CO$4='2.1 Kraftwerk allgemein'!$F$16,'2.5 CAPEX'!$J40/$F37,
IF(CO$4&lt;'2.1 Kraftwerk allgemein'!$F$16+$F37,
('2.5 CAPEX'!$J40+SUM(OFFSET('2.5 CAPEX'!CT40,0,-MIN(MAX($F37-1-('2.1 Kraftwerk allgemein'!$F$16-'1.1 Allgemein'!$I$22+1),0),COLUMN(CF37)-1-('2.1 Kraftwerk allgemein'!$F$16-'1.1 Allgemein'!$I$22+1)),1,MIN(MAX($F37-('2.1 Kraftwerk allgemein'!$F$16-'1.1 Allgemein'!$I$22+1),1),COLUMN(CF37)-('2.1 Kraftwerk allgemein'!$F$16-'1.1 Allgemein'!$I$22+1)))))/$F37,
SUM(OFFSET('2.5 CAPEX'!CT40,0,-MIN($F37-1,COLUMN(CF37)-1),1,MIN($F37,COLUMN(CF37))))/$F37)))))))</f>
        <v>0</v>
      </c>
      <c r="CP37" s="199">
        <f ca="1">IF('2.1 Kraftwerk allgemein'!$F$15&lt;'1.1 Allgemein'!$I$22,
IF(OR(ISNUMBER($D37)=FALSE,$F37=""),"",
IF(AND('2.5 CAPEX'!$L40&lt;&gt;"x",'2.5 CAPEX'!$M40&lt;&gt;"x"),0,
IF($F37=0,0,
IF(CP$4&lt;'2.1 Kraftwerk allgemein'!$F$16,0,
IF(CP$4='2.1 Kraftwerk allgemein'!$F$16,'2.5 CAPEX'!$J40/$F37,
IF(CP$4&lt;'2.1 Kraftwerk allgemein'!$F$16+$F37,
('2.5 CAPEX'!$J40+SUM(OFFSET('2.5 CAPEX'!CU40,0,-MIN(MAX($F37-1-('2.1 Kraftwerk allgemein'!$F$16-'2.1 Kraftwerk allgemein'!$F$15+1),0),COLUMN(CG37)-1-('2.1 Kraftwerk allgemein'!$F$16-'2.1 Kraftwerk allgemein'!$F$15+1)),1,MIN(MAX($F37-('2.1 Kraftwerk allgemein'!$F$16-'2.1 Kraftwerk allgemein'!$F$15+1),1),COLUMN(CG37)-('2.1 Kraftwerk allgemein'!$F$16-'2.1 Kraftwerk allgemein'!$F$15+1)))))/$F37,
SUM(OFFSET('2.5 CAPEX'!CU40,0,-MIN($F37-1,COLUMN(CG37)-1),1,MIN($F37,COLUMN(CG37))))/$F37)))))),
IF(OR(ISNUMBER($D37)=FALSE,$F37=""),"",
IF(AND('2.5 CAPEX'!$L40&lt;&gt;"x",'2.5 CAPEX'!$M40&lt;&gt;"x"),0,
IF($F37=0,0,
IF(CP$4&lt;'2.1 Kraftwerk allgemein'!$F$16,0,
IF(CP$4='2.1 Kraftwerk allgemein'!$F$16,'2.5 CAPEX'!$J40/$F37,
IF(CP$4&lt;'2.1 Kraftwerk allgemein'!$F$16+$F37,
('2.5 CAPEX'!$J40+SUM(OFFSET('2.5 CAPEX'!CU40,0,-MIN(MAX($F37-1-('2.1 Kraftwerk allgemein'!$F$16-'1.1 Allgemein'!$I$22+1),0),COLUMN(CG37)-1-('2.1 Kraftwerk allgemein'!$F$16-'1.1 Allgemein'!$I$22+1)),1,MIN(MAX($F37-('2.1 Kraftwerk allgemein'!$F$16-'1.1 Allgemein'!$I$22+1),1),COLUMN(CG37)-('2.1 Kraftwerk allgemein'!$F$16-'1.1 Allgemein'!$I$22+1)))))/$F37,
SUM(OFFSET('2.5 CAPEX'!CU40,0,-MIN($F37-1,COLUMN(CG37)-1),1,MIN($F37,COLUMN(CG37))))/$F37)))))))</f>
        <v>0</v>
      </c>
      <c r="CQ37" s="199">
        <f ca="1">IF('2.1 Kraftwerk allgemein'!$F$15&lt;'1.1 Allgemein'!$I$22,
IF(OR(ISNUMBER($D37)=FALSE,$F37=""),"",
IF(AND('2.5 CAPEX'!$L40&lt;&gt;"x",'2.5 CAPEX'!$M40&lt;&gt;"x"),0,
IF($F37=0,0,
IF(CQ$4&lt;'2.1 Kraftwerk allgemein'!$F$16,0,
IF(CQ$4='2.1 Kraftwerk allgemein'!$F$16,'2.5 CAPEX'!$J40/$F37,
IF(CQ$4&lt;'2.1 Kraftwerk allgemein'!$F$16+$F37,
('2.5 CAPEX'!$J40+SUM(OFFSET('2.5 CAPEX'!CV40,0,-MIN(MAX($F37-1-('2.1 Kraftwerk allgemein'!$F$16-'2.1 Kraftwerk allgemein'!$F$15+1),0),COLUMN(CH37)-1-('2.1 Kraftwerk allgemein'!$F$16-'2.1 Kraftwerk allgemein'!$F$15+1)),1,MIN(MAX($F37-('2.1 Kraftwerk allgemein'!$F$16-'2.1 Kraftwerk allgemein'!$F$15+1),1),COLUMN(CH37)-('2.1 Kraftwerk allgemein'!$F$16-'2.1 Kraftwerk allgemein'!$F$15+1)))))/$F37,
SUM(OFFSET('2.5 CAPEX'!CV40,0,-MIN($F37-1,COLUMN(CH37)-1),1,MIN($F37,COLUMN(CH37))))/$F37)))))),
IF(OR(ISNUMBER($D37)=FALSE,$F37=""),"",
IF(AND('2.5 CAPEX'!$L40&lt;&gt;"x",'2.5 CAPEX'!$M40&lt;&gt;"x"),0,
IF($F37=0,0,
IF(CQ$4&lt;'2.1 Kraftwerk allgemein'!$F$16,0,
IF(CQ$4='2.1 Kraftwerk allgemein'!$F$16,'2.5 CAPEX'!$J40/$F37,
IF(CQ$4&lt;'2.1 Kraftwerk allgemein'!$F$16+$F37,
('2.5 CAPEX'!$J40+SUM(OFFSET('2.5 CAPEX'!CV40,0,-MIN(MAX($F37-1-('2.1 Kraftwerk allgemein'!$F$16-'1.1 Allgemein'!$I$22+1),0),COLUMN(CH37)-1-('2.1 Kraftwerk allgemein'!$F$16-'1.1 Allgemein'!$I$22+1)),1,MIN(MAX($F37-('2.1 Kraftwerk allgemein'!$F$16-'1.1 Allgemein'!$I$22+1),1),COLUMN(CH37)-('2.1 Kraftwerk allgemein'!$F$16-'1.1 Allgemein'!$I$22+1)))))/$F37,
SUM(OFFSET('2.5 CAPEX'!CV40,0,-MIN($F37-1,COLUMN(CH37)-1),1,MIN($F37,COLUMN(CH37))))/$F37)))))))</f>
        <v>0</v>
      </c>
      <c r="CR37" s="199">
        <f ca="1">IF('2.1 Kraftwerk allgemein'!$F$15&lt;'1.1 Allgemein'!$I$22,
IF(OR(ISNUMBER($D37)=FALSE,$F37=""),"",
IF(AND('2.5 CAPEX'!$L40&lt;&gt;"x",'2.5 CAPEX'!$M40&lt;&gt;"x"),0,
IF($F37=0,0,
IF(CR$4&lt;'2.1 Kraftwerk allgemein'!$F$16,0,
IF(CR$4='2.1 Kraftwerk allgemein'!$F$16,'2.5 CAPEX'!$J40/$F37,
IF(CR$4&lt;'2.1 Kraftwerk allgemein'!$F$16+$F37,
('2.5 CAPEX'!$J40+SUM(OFFSET('2.5 CAPEX'!CW40,0,-MIN(MAX($F37-1-('2.1 Kraftwerk allgemein'!$F$16-'2.1 Kraftwerk allgemein'!$F$15+1),0),COLUMN(CI37)-1-('2.1 Kraftwerk allgemein'!$F$16-'2.1 Kraftwerk allgemein'!$F$15+1)),1,MIN(MAX($F37-('2.1 Kraftwerk allgemein'!$F$16-'2.1 Kraftwerk allgemein'!$F$15+1),1),COLUMN(CI37)-('2.1 Kraftwerk allgemein'!$F$16-'2.1 Kraftwerk allgemein'!$F$15+1)))))/$F37,
SUM(OFFSET('2.5 CAPEX'!CW40,0,-MIN($F37-1,COLUMN(CI37)-1),1,MIN($F37,COLUMN(CI37))))/$F37)))))),
IF(OR(ISNUMBER($D37)=FALSE,$F37=""),"",
IF(AND('2.5 CAPEX'!$L40&lt;&gt;"x",'2.5 CAPEX'!$M40&lt;&gt;"x"),0,
IF($F37=0,0,
IF(CR$4&lt;'2.1 Kraftwerk allgemein'!$F$16,0,
IF(CR$4='2.1 Kraftwerk allgemein'!$F$16,'2.5 CAPEX'!$J40/$F37,
IF(CR$4&lt;'2.1 Kraftwerk allgemein'!$F$16+$F37,
('2.5 CAPEX'!$J40+SUM(OFFSET('2.5 CAPEX'!CW40,0,-MIN(MAX($F37-1-('2.1 Kraftwerk allgemein'!$F$16-'1.1 Allgemein'!$I$22+1),0),COLUMN(CI37)-1-('2.1 Kraftwerk allgemein'!$F$16-'1.1 Allgemein'!$I$22+1)),1,MIN(MAX($F37-('2.1 Kraftwerk allgemein'!$F$16-'1.1 Allgemein'!$I$22+1),1),COLUMN(CI37)-('2.1 Kraftwerk allgemein'!$F$16-'1.1 Allgemein'!$I$22+1)))))/$F37,
SUM(OFFSET('2.5 CAPEX'!CW40,0,-MIN($F37-1,COLUMN(CI37)-1),1,MIN($F37,COLUMN(CI37))))/$F37)))))))</f>
        <v>0</v>
      </c>
      <c r="CS37" s="199">
        <f ca="1">IF('2.1 Kraftwerk allgemein'!$F$15&lt;'1.1 Allgemein'!$I$22,
IF(OR(ISNUMBER($D37)=FALSE,$F37=""),"",
IF(AND('2.5 CAPEX'!$L40&lt;&gt;"x",'2.5 CAPEX'!$M40&lt;&gt;"x"),0,
IF($F37=0,0,
IF(CS$4&lt;'2.1 Kraftwerk allgemein'!$F$16,0,
IF(CS$4='2.1 Kraftwerk allgemein'!$F$16,'2.5 CAPEX'!$J40/$F37,
IF(CS$4&lt;'2.1 Kraftwerk allgemein'!$F$16+$F37,
('2.5 CAPEX'!$J40+SUM(OFFSET('2.5 CAPEX'!CX40,0,-MIN(MAX($F37-1-('2.1 Kraftwerk allgemein'!$F$16-'2.1 Kraftwerk allgemein'!$F$15+1),0),COLUMN(CJ37)-1-('2.1 Kraftwerk allgemein'!$F$16-'2.1 Kraftwerk allgemein'!$F$15+1)),1,MIN(MAX($F37-('2.1 Kraftwerk allgemein'!$F$16-'2.1 Kraftwerk allgemein'!$F$15+1),1),COLUMN(CJ37)-('2.1 Kraftwerk allgemein'!$F$16-'2.1 Kraftwerk allgemein'!$F$15+1)))))/$F37,
SUM(OFFSET('2.5 CAPEX'!CX40,0,-MIN($F37-1,COLUMN(CJ37)-1),1,MIN($F37,COLUMN(CJ37))))/$F37)))))),
IF(OR(ISNUMBER($D37)=FALSE,$F37=""),"",
IF(AND('2.5 CAPEX'!$L40&lt;&gt;"x",'2.5 CAPEX'!$M40&lt;&gt;"x"),0,
IF($F37=0,0,
IF(CS$4&lt;'2.1 Kraftwerk allgemein'!$F$16,0,
IF(CS$4='2.1 Kraftwerk allgemein'!$F$16,'2.5 CAPEX'!$J40/$F37,
IF(CS$4&lt;'2.1 Kraftwerk allgemein'!$F$16+$F37,
('2.5 CAPEX'!$J40+SUM(OFFSET('2.5 CAPEX'!CX40,0,-MIN(MAX($F37-1-('2.1 Kraftwerk allgemein'!$F$16-'1.1 Allgemein'!$I$22+1),0),COLUMN(CJ37)-1-('2.1 Kraftwerk allgemein'!$F$16-'1.1 Allgemein'!$I$22+1)),1,MIN(MAX($F37-('2.1 Kraftwerk allgemein'!$F$16-'1.1 Allgemein'!$I$22+1),1),COLUMN(CJ37)-('2.1 Kraftwerk allgemein'!$F$16-'1.1 Allgemein'!$I$22+1)))))/$F37,
SUM(OFFSET('2.5 CAPEX'!CX40,0,-MIN($F37-1,COLUMN(CJ37)-1),1,MIN($F37,COLUMN(CJ37))))/$F37)))))))</f>
        <v>0</v>
      </c>
      <c r="CT37" s="199">
        <f ca="1">IF('2.1 Kraftwerk allgemein'!$F$15&lt;'1.1 Allgemein'!$I$22,
IF(OR(ISNUMBER($D37)=FALSE,$F37=""),"",
IF(AND('2.5 CAPEX'!$L40&lt;&gt;"x",'2.5 CAPEX'!$M40&lt;&gt;"x"),0,
IF($F37=0,0,
IF(CT$4&lt;'2.1 Kraftwerk allgemein'!$F$16,0,
IF(CT$4='2.1 Kraftwerk allgemein'!$F$16,'2.5 CAPEX'!$J40/$F37,
IF(CT$4&lt;'2.1 Kraftwerk allgemein'!$F$16+$F37,
('2.5 CAPEX'!$J40+SUM(OFFSET('2.5 CAPEX'!CY40,0,-MIN(MAX($F37-1-('2.1 Kraftwerk allgemein'!$F$16-'2.1 Kraftwerk allgemein'!$F$15+1),0),COLUMN(CK37)-1-('2.1 Kraftwerk allgemein'!$F$16-'2.1 Kraftwerk allgemein'!$F$15+1)),1,MIN(MAX($F37-('2.1 Kraftwerk allgemein'!$F$16-'2.1 Kraftwerk allgemein'!$F$15+1),1),COLUMN(CK37)-('2.1 Kraftwerk allgemein'!$F$16-'2.1 Kraftwerk allgemein'!$F$15+1)))))/$F37,
SUM(OFFSET('2.5 CAPEX'!CY40,0,-MIN($F37-1,COLUMN(CK37)-1),1,MIN($F37,COLUMN(CK37))))/$F37)))))),
IF(OR(ISNUMBER($D37)=FALSE,$F37=""),"",
IF(AND('2.5 CAPEX'!$L40&lt;&gt;"x",'2.5 CAPEX'!$M40&lt;&gt;"x"),0,
IF($F37=0,0,
IF(CT$4&lt;'2.1 Kraftwerk allgemein'!$F$16,0,
IF(CT$4='2.1 Kraftwerk allgemein'!$F$16,'2.5 CAPEX'!$J40/$F37,
IF(CT$4&lt;'2.1 Kraftwerk allgemein'!$F$16+$F37,
('2.5 CAPEX'!$J40+SUM(OFFSET('2.5 CAPEX'!CY40,0,-MIN(MAX($F37-1-('2.1 Kraftwerk allgemein'!$F$16-'1.1 Allgemein'!$I$22+1),0),COLUMN(CK37)-1-('2.1 Kraftwerk allgemein'!$F$16-'1.1 Allgemein'!$I$22+1)),1,MIN(MAX($F37-('2.1 Kraftwerk allgemein'!$F$16-'1.1 Allgemein'!$I$22+1),1),COLUMN(CK37)-('2.1 Kraftwerk allgemein'!$F$16-'1.1 Allgemein'!$I$22+1)))))/$F37,
SUM(OFFSET('2.5 CAPEX'!CY40,0,-MIN($F37-1,COLUMN(CK37)-1),1,MIN($F37,COLUMN(CK37))))/$F37)))))))</f>
        <v>0</v>
      </c>
      <c r="CU37" s="199">
        <f ca="1">IF('2.1 Kraftwerk allgemein'!$F$15&lt;'1.1 Allgemein'!$I$22,
IF(OR(ISNUMBER($D37)=FALSE,$F37=""),"",
IF(AND('2.5 CAPEX'!$L40&lt;&gt;"x",'2.5 CAPEX'!$M40&lt;&gt;"x"),0,
IF($F37=0,0,
IF(CU$4&lt;'2.1 Kraftwerk allgemein'!$F$16,0,
IF(CU$4='2.1 Kraftwerk allgemein'!$F$16,'2.5 CAPEX'!$J40/$F37,
IF(CU$4&lt;'2.1 Kraftwerk allgemein'!$F$16+$F37,
('2.5 CAPEX'!$J40+SUM(OFFSET('2.5 CAPEX'!CZ40,0,-MIN(MAX($F37-1-('2.1 Kraftwerk allgemein'!$F$16-'2.1 Kraftwerk allgemein'!$F$15+1),0),COLUMN(CL37)-1-('2.1 Kraftwerk allgemein'!$F$16-'2.1 Kraftwerk allgemein'!$F$15+1)),1,MIN(MAX($F37-('2.1 Kraftwerk allgemein'!$F$16-'2.1 Kraftwerk allgemein'!$F$15+1),1),COLUMN(CL37)-('2.1 Kraftwerk allgemein'!$F$16-'2.1 Kraftwerk allgemein'!$F$15+1)))))/$F37,
SUM(OFFSET('2.5 CAPEX'!CZ40,0,-MIN($F37-1,COLUMN(CL37)-1),1,MIN($F37,COLUMN(CL37))))/$F37)))))),
IF(OR(ISNUMBER($D37)=FALSE,$F37=""),"",
IF(AND('2.5 CAPEX'!$L40&lt;&gt;"x",'2.5 CAPEX'!$M40&lt;&gt;"x"),0,
IF($F37=0,0,
IF(CU$4&lt;'2.1 Kraftwerk allgemein'!$F$16,0,
IF(CU$4='2.1 Kraftwerk allgemein'!$F$16,'2.5 CAPEX'!$J40/$F37,
IF(CU$4&lt;'2.1 Kraftwerk allgemein'!$F$16+$F37,
('2.5 CAPEX'!$J40+SUM(OFFSET('2.5 CAPEX'!CZ40,0,-MIN(MAX($F37-1-('2.1 Kraftwerk allgemein'!$F$16-'1.1 Allgemein'!$I$22+1),0),COLUMN(CL37)-1-('2.1 Kraftwerk allgemein'!$F$16-'1.1 Allgemein'!$I$22+1)),1,MIN(MAX($F37-('2.1 Kraftwerk allgemein'!$F$16-'1.1 Allgemein'!$I$22+1),1),COLUMN(CL37)-('2.1 Kraftwerk allgemein'!$F$16-'1.1 Allgemein'!$I$22+1)))))/$F37,
SUM(OFFSET('2.5 CAPEX'!CZ40,0,-MIN($F37-1,COLUMN(CL37)-1),1,MIN($F37,COLUMN(CL37))))/$F37)))))))</f>
        <v>0</v>
      </c>
      <c r="CV37" s="199">
        <f ca="1">IF('2.1 Kraftwerk allgemein'!$F$15&lt;'1.1 Allgemein'!$I$22,
IF(OR(ISNUMBER($D37)=FALSE,$F37=""),"",
IF(AND('2.5 CAPEX'!$L40&lt;&gt;"x",'2.5 CAPEX'!$M40&lt;&gt;"x"),0,
IF($F37=0,0,
IF(CV$4&lt;'2.1 Kraftwerk allgemein'!$F$16,0,
IF(CV$4='2.1 Kraftwerk allgemein'!$F$16,'2.5 CAPEX'!$J40/$F37,
IF(CV$4&lt;'2.1 Kraftwerk allgemein'!$F$16+$F37,
('2.5 CAPEX'!$J40+SUM(OFFSET('2.5 CAPEX'!DA40,0,-MIN(MAX($F37-1-('2.1 Kraftwerk allgemein'!$F$16-'2.1 Kraftwerk allgemein'!$F$15+1),0),COLUMN(CM37)-1-('2.1 Kraftwerk allgemein'!$F$16-'2.1 Kraftwerk allgemein'!$F$15+1)),1,MIN(MAX($F37-('2.1 Kraftwerk allgemein'!$F$16-'2.1 Kraftwerk allgemein'!$F$15+1),1),COLUMN(CM37)-('2.1 Kraftwerk allgemein'!$F$16-'2.1 Kraftwerk allgemein'!$F$15+1)))))/$F37,
SUM(OFFSET('2.5 CAPEX'!DA40,0,-MIN($F37-1,COLUMN(CM37)-1),1,MIN($F37,COLUMN(CM37))))/$F37)))))),
IF(OR(ISNUMBER($D37)=FALSE,$F37=""),"",
IF(AND('2.5 CAPEX'!$L40&lt;&gt;"x",'2.5 CAPEX'!$M40&lt;&gt;"x"),0,
IF($F37=0,0,
IF(CV$4&lt;'2.1 Kraftwerk allgemein'!$F$16,0,
IF(CV$4='2.1 Kraftwerk allgemein'!$F$16,'2.5 CAPEX'!$J40/$F37,
IF(CV$4&lt;'2.1 Kraftwerk allgemein'!$F$16+$F37,
('2.5 CAPEX'!$J40+SUM(OFFSET('2.5 CAPEX'!DA40,0,-MIN(MAX($F37-1-('2.1 Kraftwerk allgemein'!$F$16-'1.1 Allgemein'!$I$22+1),0),COLUMN(CM37)-1-('2.1 Kraftwerk allgemein'!$F$16-'1.1 Allgemein'!$I$22+1)),1,MIN(MAX($F37-('2.1 Kraftwerk allgemein'!$F$16-'1.1 Allgemein'!$I$22+1),1),COLUMN(CM37)-('2.1 Kraftwerk allgemein'!$F$16-'1.1 Allgemein'!$I$22+1)))))/$F37,
SUM(OFFSET('2.5 CAPEX'!DA40,0,-MIN($F37-1,COLUMN(CM37)-1),1,MIN($F37,COLUMN(CM37))))/$F37)))))))</f>
        <v>0</v>
      </c>
      <c r="CW37" s="199">
        <f ca="1">IF('2.1 Kraftwerk allgemein'!$F$15&lt;'1.1 Allgemein'!$I$22,
IF(OR(ISNUMBER($D37)=FALSE,$F37=""),"",
IF(AND('2.5 CAPEX'!$L40&lt;&gt;"x",'2.5 CAPEX'!$M40&lt;&gt;"x"),0,
IF($F37=0,0,
IF(CW$4&lt;'2.1 Kraftwerk allgemein'!$F$16,0,
IF(CW$4='2.1 Kraftwerk allgemein'!$F$16,'2.5 CAPEX'!$J40/$F37,
IF(CW$4&lt;'2.1 Kraftwerk allgemein'!$F$16+$F37,
('2.5 CAPEX'!$J40+SUM(OFFSET('2.5 CAPEX'!DB40,0,-MIN(MAX($F37-1-('2.1 Kraftwerk allgemein'!$F$16-'2.1 Kraftwerk allgemein'!$F$15+1),0),COLUMN(CN37)-1-('2.1 Kraftwerk allgemein'!$F$16-'2.1 Kraftwerk allgemein'!$F$15+1)),1,MIN(MAX($F37-('2.1 Kraftwerk allgemein'!$F$16-'2.1 Kraftwerk allgemein'!$F$15+1),1),COLUMN(CN37)-('2.1 Kraftwerk allgemein'!$F$16-'2.1 Kraftwerk allgemein'!$F$15+1)))))/$F37,
SUM(OFFSET('2.5 CAPEX'!DB40,0,-MIN($F37-1,COLUMN(CN37)-1),1,MIN($F37,COLUMN(CN37))))/$F37)))))),
IF(OR(ISNUMBER($D37)=FALSE,$F37=""),"",
IF(AND('2.5 CAPEX'!$L40&lt;&gt;"x",'2.5 CAPEX'!$M40&lt;&gt;"x"),0,
IF($F37=0,0,
IF(CW$4&lt;'2.1 Kraftwerk allgemein'!$F$16,0,
IF(CW$4='2.1 Kraftwerk allgemein'!$F$16,'2.5 CAPEX'!$J40/$F37,
IF(CW$4&lt;'2.1 Kraftwerk allgemein'!$F$16+$F37,
('2.5 CAPEX'!$J40+SUM(OFFSET('2.5 CAPEX'!DB40,0,-MIN(MAX($F37-1-('2.1 Kraftwerk allgemein'!$F$16-'1.1 Allgemein'!$I$22+1),0),COLUMN(CN37)-1-('2.1 Kraftwerk allgemein'!$F$16-'1.1 Allgemein'!$I$22+1)),1,MIN(MAX($F37-('2.1 Kraftwerk allgemein'!$F$16-'1.1 Allgemein'!$I$22+1),1),COLUMN(CN37)-('2.1 Kraftwerk allgemein'!$F$16-'1.1 Allgemein'!$I$22+1)))))/$F37,
SUM(OFFSET('2.5 CAPEX'!DB40,0,-MIN($F37-1,COLUMN(CN37)-1),1,MIN($F37,COLUMN(CN37))))/$F37)))))))</f>
        <v>0</v>
      </c>
      <c r="CX37" s="199">
        <f ca="1">IF('2.1 Kraftwerk allgemein'!$F$15&lt;'1.1 Allgemein'!$I$22,
IF(OR(ISNUMBER($D37)=FALSE,$F37=""),"",
IF(AND('2.5 CAPEX'!$L40&lt;&gt;"x",'2.5 CAPEX'!$M40&lt;&gt;"x"),0,
IF($F37=0,0,
IF(CX$4&lt;'2.1 Kraftwerk allgemein'!$F$16,0,
IF(CX$4='2.1 Kraftwerk allgemein'!$F$16,'2.5 CAPEX'!$J40/$F37,
IF(CX$4&lt;'2.1 Kraftwerk allgemein'!$F$16+$F37,
('2.5 CAPEX'!$J40+SUM(OFFSET('2.5 CAPEX'!DC40,0,-MIN(MAX($F37-1-('2.1 Kraftwerk allgemein'!$F$16-'2.1 Kraftwerk allgemein'!$F$15+1),0),COLUMN(CO37)-1-('2.1 Kraftwerk allgemein'!$F$16-'2.1 Kraftwerk allgemein'!$F$15+1)),1,MIN(MAX($F37-('2.1 Kraftwerk allgemein'!$F$16-'2.1 Kraftwerk allgemein'!$F$15+1),1),COLUMN(CO37)-('2.1 Kraftwerk allgemein'!$F$16-'2.1 Kraftwerk allgemein'!$F$15+1)))))/$F37,
SUM(OFFSET('2.5 CAPEX'!DC40,0,-MIN($F37-1,COLUMN(CO37)-1),1,MIN($F37,COLUMN(CO37))))/$F37)))))),
IF(OR(ISNUMBER($D37)=FALSE,$F37=""),"",
IF(AND('2.5 CAPEX'!$L40&lt;&gt;"x",'2.5 CAPEX'!$M40&lt;&gt;"x"),0,
IF($F37=0,0,
IF(CX$4&lt;'2.1 Kraftwerk allgemein'!$F$16,0,
IF(CX$4='2.1 Kraftwerk allgemein'!$F$16,'2.5 CAPEX'!$J40/$F37,
IF(CX$4&lt;'2.1 Kraftwerk allgemein'!$F$16+$F37,
('2.5 CAPEX'!$J40+SUM(OFFSET('2.5 CAPEX'!DC40,0,-MIN(MAX($F37-1-('2.1 Kraftwerk allgemein'!$F$16-'1.1 Allgemein'!$I$22+1),0),COLUMN(CO37)-1-('2.1 Kraftwerk allgemein'!$F$16-'1.1 Allgemein'!$I$22+1)),1,MIN(MAX($F37-('2.1 Kraftwerk allgemein'!$F$16-'1.1 Allgemein'!$I$22+1),1),COLUMN(CO37)-('2.1 Kraftwerk allgemein'!$F$16-'1.1 Allgemein'!$I$22+1)))))/$F37,
SUM(OFFSET('2.5 CAPEX'!DC40,0,-MIN($F37-1,COLUMN(CO37)-1),1,MIN($F37,COLUMN(CO37))))/$F37)))))))</f>
        <v>0</v>
      </c>
      <c r="CY37" s="199">
        <f ca="1">IF('2.1 Kraftwerk allgemein'!$F$15&lt;'1.1 Allgemein'!$I$22,
IF(OR(ISNUMBER($D37)=FALSE,$F37=""),"",
IF(AND('2.5 CAPEX'!$L40&lt;&gt;"x",'2.5 CAPEX'!$M40&lt;&gt;"x"),0,
IF($F37=0,0,
IF(CY$4&lt;'2.1 Kraftwerk allgemein'!$F$16,0,
IF(CY$4='2.1 Kraftwerk allgemein'!$F$16,'2.5 CAPEX'!$J40/$F37,
IF(CY$4&lt;'2.1 Kraftwerk allgemein'!$F$16+$F37,
('2.5 CAPEX'!$J40+SUM(OFFSET('2.5 CAPEX'!DD40,0,-MIN(MAX($F37-1-('2.1 Kraftwerk allgemein'!$F$16-'2.1 Kraftwerk allgemein'!$F$15+1),0),COLUMN(CP37)-1-('2.1 Kraftwerk allgemein'!$F$16-'2.1 Kraftwerk allgemein'!$F$15+1)),1,MIN(MAX($F37-('2.1 Kraftwerk allgemein'!$F$16-'2.1 Kraftwerk allgemein'!$F$15+1),1),COLUMN(CP37)-('2.1 Kraftwerk allgemein'!$F$16-'2.1 Kraftwerk allgemein'!$F$15+1)))))/$F37,
SUM(OFFSET('2.5 CAPEX'!DD40,0,-MIN($F37-1,COLUMN(CP37)-1),1,MIN($F37,COLUMN(CP37))))/$F37)))))),
IF(OR(ISNUMBER($D37)=FALSE,$F37=""),"",
IF(AND('2.5 CAPEX'!$L40&lt;&gt;"x",'2.5 CAPEX'!$M40&lt;&gt;"x"),0,
IF($F37=0,0,
IF(CY$4&lt;'2.1 Kraftwerk allgemein'!$F$16,0,
IF(CY$4='2.1 Kraftwerk allgemein'!$F$16,'2.5 CAPEX'!$J40/$F37,
IF(CY$4&lt;'2.1 Kraftwerk allgemein'!$F$16+$F37,
('2.5 CAPEX'!$J40+SUM(OFFSET('2.5 CAPEX'!DD40,0,-MIN(MAX($F37-1-('2.1 Kraftwerk allgemein'!$F$16-'1.1 Allgemein'!$I$22+1),0),COLUMN(CP37)-1-('2.1 Kraftwerk allgemein'!$F$16-'1.1 Allgemein'!$I$22+1)),1,MIN(MAX($F37-('2.1 Kraftwerk allgemein'!$F$16-'1.1 Allgemein'!$I$22+1),1),COLUMN(CP37)-('2.1 Kraftwerk allgemein'!$F$16-'1.1 Allgemein'!$I$22+1)))))/$F37,
SUM(OFFSET('2.5 CAPEX'!DD40,0,-MIN($F37-1,COLUMN(CP37)-1),1,MIN($F37,COLUMN(CP37))))/$F37)))))))</f>
        <v>0</v>
      </c>
      <c r="CZ37" s="199">
        <f ca="1">IF('2.1 Kraftwerk allgemein'!$F$15&lt;'1.1 Allgemein'!$I$22,
IF(OR(ISNUMBER($D37)=FALSE,$F37=""),"",
IF(AND('2.5 CAPEX'!$L40&lt;&gt;"x",'2.5 CAPEX'!$M40&lt;&gt;"x"),0,
IF($F37=0,0,
IF(CZ$4&lt;'2.1 Kraftwerk allgemein'!$F$16,0,
IF(CZ$4='2.1 Kraftwerk allgemein'!$F$16,'2.5 CAPEX'!$J40/$F37,
IF(CZ$4&lt;'2.1 Kraftwerk allgemein'!$F$16+$F37,
('2.5 CAPEX'!$J40+SUM(OFFSET('2.5 CAPEX'!DE40,0,-MIN(MAX($F37-1-('2.1 Kraftwerk allgemein'!$F$16-'2.1 Kraftwerk allgemein'!$F$15+1),0),COLUMN(CQ37)-1-('2.1 Kraftwerk allgemein'!$F$16-'2.1 Kraftwerk allgemein'!$F$15+1)),1,MIN(MAX($F37-('2.1 Kraftwerk allgemein'!$F$16-'2.1 Kraftwerk allgemein'!$F$15+1),1),COLUMN(CQ37)-('2.1 Kraftwerk allgemein'!$F$16-'2.1 Kraftwerk allgemein'!$F$15+1)))))/$F37,
SUM(OFFSET('2.5 CAPEX'!DE40,0,-MIN($F37-1,COLUMN(CQ37)-1),1,MIN($F37,COLUMN(CQ37))))/$F37)))))),
IF(OR(ISNUMBER($D37)=FALSE,$F37=""),"",
IF(AND('2.5 CAPEX'!$L40&lt;&gt;"x",'2.5 CAPEX'!$M40&lt;&gt;"x"),0,
IF($F37=0,0,
IF(CZ$4&lt;'2.1 Kraftwerk allgemein'!$F$16,0,
IF(CZ$4='2.1 Kraftwerk allgemein'!$F$16,'2.5 CAPEX'!$J40/$F37,
IF(CZ$4&lt;'2.1 Kraftwerk allgemein'!$F$16+$F37,
('2.5 CAPEX'!$J40+SUM(OFFSET('2.5 CAPEX'!DE40,0,-MIN(MAX($F37-1-('2.1 Kraftwerk allgemein'!$F$16-'1.1 Allgemein'!$I$22+1),0),COLUMN(CQ37)-1-('2.1 Kraftwerk allgemein'!$F$16-'1.1 Allgemein'!$I$22+1)),1,MIN(MAX($F37-('2.1 Kraftwerk allgemein'!$F$16-'1.1 Allgemein'!$I$22+1),1),COLUMN(CQ37)-('2.1 Kraftwerk allgemein'!$F$16-'1.1 Allgemein'!$I$22+1)))))/$F37,
SUM(OFFSET('2.5 CAPEX'!DE40,0,-MIN($F37-1,COLUMN(CQ37)-1),1,MIN($F37,COLUMN(CQ37))))/$F37)))))))</f>
        <v>0</v>
      </c>
      <c r="DA37" s="199">
        <f ca="1">IF('2.1 Kraftwerk allgemein'!$F$15&lt;'1.1 Allgemein'!$I$22,
IF(OR(ISNUMBER($D37)=FALSE,$F37=""),"",
IF(AND('2.5 CAPEX'!$L40&lt;&gt;"x",'2.5 CAPEX'!$M40&lt;&gt;"x"),0,
IF($F37=0,0,
IF(DA$4&lt;'2.1 Kraftwerk allgemein'!$F$16,0,
IF(DA$4='2.1 Kraftwerk allgemein'!$F$16,'2.5 CAPEX'!$J40/$F37,
IF(DA$4&lt;'2.1 Kraftwerk allgemein'!$F$16+$F37,
('2.5 CAPEX'!$J40+SUM(OFFSET('2.5 CAPEX'!DF40,0,-MIN(MAX($F37-1-('2.1 Kraftwerk allgemein'!$F$16-'2.1 Kraftwerk allgemein'!$F$15+1),0),COLUMN(CR37)-1-('2.1 Kraftwerk allgemein'!$F$16-'2.1 Kraftwerk allgemein'!$F$15+1)),1,MIN(MAX($F37-('2.1 Kraftwerk allgemein'!$F$16-'2.1 Kraftwerk allgemein'!$F$15+1),1),COLUMN(CR37)-('2.1 Kraftwerk allgemein'!$F$16-'2.1 Kraftwerk allgemein'!$F$15+1)))))/$F37,
SUM(OFFSET('2.5 CAPEX'!DF40,0,-MIN($F37-1,COLUMN(CR37)-1),1,MIN($F37,COLUMN(CR37))))/$F37)))))),
IF(OR(ISNUMBER($D37)=FALSE,$F37=""),"",
IF(AND('2.5 CAPEX'!$L40&lt;&gt;"x",'2.5 CAPEX'!$M40&lt;&gt;"x"),0,
IF($F37=0,0,
IF(DA$4&lt;'2.1 Kraftwerk allgemein'!$F$16,0,
IF(DA$4='2.1 Kraftwerk allgemein'!$F$16,'2.5 CAPEX'!$J40/$F37,
IF(DA$4&lt;'2.1 Kraftwerk allgemein'!$F$16+$F37,
('2.5 CAPEX'!$J40+SUM(OFFSET('2.5 CAPEX'!DF40,0,-MIN(MAX($F37-1-('2.1 Kraftwerk allgemein'!$F$16-'1.1 Allgemein'!$I$22+1),0),COLUMN(CR37)-1-('2.1 Kraftwerk allgemein'!$F$16-'1.1 Allgemein'!$I$22+1)),1,MIN(MAX($F37-('2.1 Kraftwerk allgemein'!$F$16-'1.1 Allgemein'!$I$22+1),1),COLUMN(CR37)-('2.1 Kraftwerk allgemein'!$F$16-'1.1 Allgemein'!$I$22+1)))))/$F37,
SUM(OFFSET('2.5 CAPEX'!DF40,0,-MIN($F37-1,COLUMN(CR37)-1),1,MIN($F37,COLUMN(CR37))))/$F37)))))))</f>
        <v>0</v>
      </c>
      <c r="DB37" s="199">
        <f ca="1">IF('2.1 Kraftwerk allgemein'!$F$15&lt;'1.1 Allgemein'!$I$22,
IF(OR(ISNUMBER($D37)=FALSE,$F37=""),"",
IF(AND('2.5 CAPEX'!$L40&lt;&gt;"x",'2.5 CAPEX'!$M40&lt;&gt;"x"),0,
IF($F37=0,0,
IF(DB$4&lt;'2.1 Kraftwerk allgemein'!$F$16,0,
IF(DB$4='2.1 Kraftwerk allgemein'!$F$16,'2.5 CAPEX'!$J40/$F37,
IF(DB$4&lt;'2.1 Kraftwerk allgemein'!$F$16+$F37,
('2.5 CAPEX'!$J40+SUM(OFFSET('2.5 CAPEX'!DG40,0,-MIN(MAX($F37-1-('2.1 Kraftwerk allgemein'!$F$16-'2.1 Kraftwerk allgemein'!$F$15+1),0),COLUMN(CS37)-1-('2.1 Kraftwerk allgemein'!$F$16-'2.1 Kraftwerk allgemein'!$F$15+1)),1,MIN(MAX($F37-('2.1 Kraftwerk allgemein'!$F$16-'2.1 Kraftwerk allgemein'!$F$15+1),1),COLUMN(CS37)-('2.1 Kraftwerk allgemein'!$F$16-'2.1 Kraftwerk allgemein'!$F$15+1)))))/$F37,
SUM(OFFSET('2.5 CAPEX'!DG40,0,-MIN($F37-1,COLUMN(CS37)-1),1,MIN($F37,COLUMN(CS37))))/$F37)))))),
IF(OR(ISNUMBER($D37)=FALSE,$F37=""),"",
IF(AND('2.5 CAPEX'!$L40&lt;&gt;"x",'2.5 CAPEX'!$M40&lt;&gt;"x"),0,
IF($F37=0,0,
IF(DB$4&lt;'2.1 Kraftwerk allgemein'!$F$16,0,
IF(DB$4='2.1 Kraftwerk allgemein'!$F$16,'2.5 CAPEX'!$J40/$F37,
IF(DB$4&lt;'2.1 Kraftwerk allgemein'!$F$16+$F37,
('2.5 CAPEX'!$J40+SUM(OFFSET('2.5 CAPEX'!DG40,0,-MIN(MAX($F37-1-('2.1 Kraftwerk allgemein'!$F$16-'1.1 Allgemein'!$I$22+1),0),COLUMN(CS37)-1-('2.1 Kraftwerk allgemein'!$F$16-'1.1 Allgemein'!$I$22+1)),1,MIN(MAX($F37-('2.1 Kraftwerk allgemein'!$F$16-'1.1 Allgemein'!$I$22+1),1),COLUMN(CS37)-('2.1 Kraftwerk allgemein'!$F$16-'1.1 Allgemein'!$I$22+1)))))/$F37,
SUM(OFFSET('2.5 CAPEX'!DG40,0,-MIN($F37-1,COLUMN(CS37)-1),1,MIN($F37,COLUMN(CS37))))/$F37)))))))</f>
        <v>0</v>
      </c>
      <c r="DC37" s="199">
        <f ca="1">IF('2.1 Kraftwerk allgemein'!$F$15&lt;'1.1 Allgemein'!$I$22,
IF(OR(ISNUMBER($D37)=FALSE,$F37=""),"",
IF(AND('2.5 CAPEX'!$L40&lt;&gt;"x",'2.5 CAPEX'!$M40&lt;&gt;"x"),0,
IF($F37=0,0,
IF(DC$4&lt;'2.1 Kraftwerk allgemein'!$F$16,0,
IF(DC$4='2.1 Kraftwerk allgemein'!$F$16,'2.5 CAPEX'!$J40/$F37,
IF(DC$4&lt;'2.1 Kraftwerk allgemein'!$F$16+$F37,
('2.5 CAPEX'!$J40+SUM(OFFSET('2.5 CAPEX'!DH40,0,-MIN(MAX($F37-1-('2.1 Kraftwerk allgemein'!$F$16-'2.1 Kraftwerk allgemein'!$F$15+1),0),COLUMN(CT37)-1-('2.1 Kraftwerk allgemein'!$F$16-'2.1 Kraftwerk allgemein'!$F$15+1)),1,MIN(MAX($F37-('2.1 Kraftwerk allgemein'!$F$16-'2.1 Kraftwerk allgemein'!$F$15+1),1),COLUMN(CT37)-('2.1 Kraftwerk allgemein'!$F$16-'2.1 Kraftwerk allgemein'!$F$15+1)))))/$F37,
SUM(OFFSET('2.5 CAPEX'!DH40,0,-MIN($F37-1,COLUMN(CT37)-1),1,MIN($F37,COLUMN(CT37))))/$F37)))))),
IF(OR(ISNUMBER($D37)=FALSE,$F37=""),"",
IF(AND('2.5 CAPEX'!$L40&lt;&gt;"x",'2.5 CAPEX'!$M40&lt;&gt;"x"),0,
IF($F37=0,0,
IF(DC$4&lt;'2.1 Kraftwerk allgemein'!$F$16,0,
IF(DC$4='2.1 Kraftwerk allgemein'!$F$16,'2.5 CAPEX'!$J40/$F37,
IF(DC$4&lt;'2.1 Kraftwerk allgemein'!$F$16+$F37,
('2.5 CAPEX'!$J40+SUM(OFFSET('2.5 CAPEX'!DH40,0,-MIN(MAX($F37-1-('2.1 Kraftwerk allgemein'!$F$16-'1.1 Allgemein'!$I$22+1),0),COLUMN(CT37)-1-('2.1 Kraftwerk allgemein'!$F$16-'1.1 Allgemein'!$I$22+1)),1,MIN(MAX($F37-('2.1 Kraftwerk allgemein'!$F$16-'1.1 Allgemein'!$I$22+1),1),COLUMN(CT37)-('2.1 Kraftwerk allgemein'!$F$16-'1.1 Allgemein'!$I$22+1)))))/$F37,
SUM(OFFSET('2.5 CAPEX'!DH40,0,-MIN($F37-1,COLUMN(CT37)-1),1,MIN($F37,COLUMN(CT37))))/$F37)))))))</f>
        <v>0</v>
      </c>
      <c r="DD37" s="199">
        <f ca="1">IF('2.1 Kraftwerk allgemein'!$F$15&lt;'1.1 Allgemein'!$I$22,
IF(OR(ISNUMBER($D37)=FALSE,$F37=""),"",
IF(AND('2.5 CAPEX'!$L40&lt;&gt;"x",'2.5 CAPEX'!$M40&lt;&gt;"x"),0,
IF($F37=0,0,
IF(DD$4&lt;'2.1 Kraftwerk allgemein'!$F$16,0,
IF(DD$4='2.1 Kraftwerk allgemein'!$F$16,'2.5 CAPEX'!$J40/$F37,
IF(DD$4&lt;'2.1 Kraftwerk allgemein'!$F$16+$F37,
('2.5 CAPEX'!$J40+SUM(OFFSET('2.5 CAPEX'!DI40,0,-MIN(MAX($F37-1-('2.1 Kraftwerk allgemein'!$F$16-'2.1 Kraftwerk allgemein'!$F$15+1),0),COLUMN(CU37)-1-('2.1 Kraftwerk allgemein'!$F$16-'2.1 Kraftwerk allgemein'!$F$15+1)),1,MIN(MAX($F37-('2.1 Kraftwerk allgemein'!$F$16-'2.1 Kraftwerk allgemein'!$F$15+1),1),COLUMN(CU37)-('2.1 Kraftwerk allgemein'!$F$16-'2.1 Kraftwerk allgemein'!$F$15+1)))))/$F37,
SUM(OFFSET('2.5 CAPEX'!DI40,0,-MIN($F37-1,COLUMN(CU37)-1),1,MIN($F37,COLUMN(CU37))))/$F37)))))),
IF(OR(ISNUMBER($D37)=FALSE,$F37=""),"",
IF(AND('2.5 CAPEX'!$L40&lt;&gt;"x",'2.5 CAPEX'!$M40&lt;&gt;"x"),0,
IF($F37=0,0,
IF(DD$4&lt;'2.1 Kraftwerk allgemein'!$F$16,0,
IF(DD$4='2.1 Kraftwerk allgemein'!$F$16,'2.5 CAPEX'!$J40/$F37,
IF(DD$4&lt;'2.1 Kraftwerk allgemein'!$F$16+$F37,
('2.5 CAPEX'!$J40+SUM(OFFSET('2.5 CAPEX'!DI40,0,-MIN(MAX($F37-1-('2.1 Kraftwerk allgemein'!$F$16-'1.1 Allgemein'!$I$22+1),0),COLUMN(CU37)-1-('2.1 Kraftwerk allgemein'!$F$16-'1.1 Allgemein'!$I$22+1)),1,MIN(MAX($F37-('2.1 Kraftwerk allgemein'!$F$16-'1.1 Allgemein'!$I$22+1),1),COLUMN(CU37)-('2.1 Kraftwerk allgemein'!$F$16-'1.1 Allgemein'!$I$22+1)))))/$F37,
SUM(OFFSET('2.5 CAPEX'!DI40,0,-MIN($F37-1,COLUMN(CU37)-1),1,MIN($F37,COLUMN(CU37))))/$F37)))))))</f>
        <v>0</v>
      </c>
      <c r="DE37" s="199">
        <f ca="1">IF('2.1 Kraftwerk allgemein'!$F$15&lt;'1.1 Allgemein'!$I$22,
IF(OR(ISNUMBER($D37)=FALSE,$F37=""),"",
IF(AND('2.5 CAPEX'!$L40&lt;&gt;"x",'2.5 CAPEX'!$M40&lt;&gt;"x"),0,
IF($F37=0,0,
IF(DE$4&lt;'2.1 Kraftwerk allgemein'!$F$16,0,
IF(DE$4='2.1 Kraftwerk allgemein'!$F$16,'2.5 CAPEX'!$J40/$F37,
IF(DE$4&lt;'2.1 Kraftwerk allgemein'!$F$16+$F37,
('2.5 CAPEX'!$J40+SUM(OFFSET('2.5 CAPEX'!DJ40,0,-MIN(MAX($F37-1-('2.1 Kraftwerk allgemein'!$F$16-'2.1 Kraftwerk allgemein'!$F$15+1),0),COLUMN(CV37)-1-('2.1 Kraftwerk allgemein'!$F$16-'2.1 Kraftwerk allgemein'!$F$15+1)),1,MIN(MAX($F37-('2.1 Kraftwerk allgemein'!$F$16-'2.1 Kraftwerk allgemein'!$F$15+1),1),COLUMN(CV37)-('2.1 Kraftwerk allgemein'!$F$16-'2.1 Kraftwerk allgemein'!$F$15+1)))))/$F37,
SUM(OFFSET('2.5 CAPEX'!DJ40,0,-MIN($F37-1,COLUMN(CV37)-1),1,MIN($F37,COLUMN(CV37))))/$F37)))))),
IF(OR(ISNUMBER($D37)=FALSE,$F37=""),"",
IF(AND('2.5 CAPEX'!$L40&lt;&gt;"x",'2.5 CAPEX'!$M40&lt;&gt;"x"),0,
IF($F37=0,0,
IF(DE$4&lt;'2.1 Kraftwerk allgemein'!$F$16,0,
IF(DE$4='2.1 Kraftwerk allgemein'!$F$16,'2.5 CAPEX'!$J40/$F37,
IF(DE$4&lt;'2.1 Kraftwerk allgemein'!$F$16+$F37,
('2.5 CAPEX'!$J40+SUM(OFFSET('2.5 CAPEX'!DJ40,0,-MIN(MAX($F37-1-('2.1 Kraftwerk allgemein'!$F$16-'1.1 Allgemein'!$I$22+1),0),COLUMN(CV37)-1-('2.1 Kraftwerk allgemein'!$F$16-'1.1 Allgemein'!$I$22+1)),1,MIN(MAX($F37-('2.1 Kraftwerk allgemein'!$F$16-'1.1 Allgemein'!$I$22+1),1),COLUMN(CV37)-('2.1 Kraftwerk allgemein'!$F$16-'1.1 Allgemein'!$I$22+1)))))/$F37,
SUM(OFFSET('2.5 CAPEX'!DJ40,0,-MIN($F37-1,COLUMN(CV37)-1),1,MIN($F37,COLUMN(CV37))))/$F37)))))))</f>
        <v>0</v>
      </c>
      <c r="DF37" s="199">
        <f ca="1">IF('2.1 Kraftwerk allgemein'!$F$15&lt;'1.1 Allgemein'!$I$22,
IF(OR(ISNUMBER($D37)=FALSE,$F37=""),"",
IF(AND('2.5 CAPEX'!$L40&lt;&gt;"x",'2.5 CAPEX'!$M40&lt;&gt;"x"),0,
IF($F37=0,0,
IF(DF$4&lt;'2.1 Kraftwerk allgemein'!$F$16,0,
IF(DF$4='2.1 Kraftwerk allgemein'!$F$16,'2.5 CAPEX'!$J40/$F37,
IF(DF$4&lt;'2.1 Kraftwerk allgemein'!$F$16+$F37,
('2.5 CAPEX'!$J40+SUM(OFFSET('2.5 CAPEX'!DK40,0,-MIN(MAX($F37-1-('2.1 Kraftwerk allgemein'!$F$16-'2.1 Kraftwerk allgemein'!$F$15+1),0),COLUMN(CW37)-1-('2.1 Kraftwerk allgemein'!$F$16-'2.1 Kraftwerk allgemein'!$F$15+1)),1,MIN(MAX($F37-('2.1 Kraftwerk allgemein'!$F$16-'2.1 Kraftwerk allgemein'!$F$15+1),1),COLUMN(CW37)-('2.1 Kraftwerk allgemein'!$F$16-'2.1 Kraftwerk allgemein'!$F$15+1)))))/$F37,
SUM(OFFSET('2.5 CAPEX'!DK40,0,-MIN($F37-1,COLUMN(CW37)-1),1,MIN($F37,COLUMN(CW37))))/$F37)))))),
IF(OR(ISNUMBER($D37)=FALSE,$F37=""),"",
IF(AND('2.5 CAPEX'!$L40&lt;&gt;"x",'2.5 CAPEX'!$M40&lt;&gt;"x"),0,
IF($F37=0,0,
IF(DF$4&lt;'2.1 Kraftwerk allgemein'!$F$16,0,
IF(DF$4='2.1 Kraftwerk allgemein'!$F$16,'2.5 CAPEX'!$J40/$F37,
IF(DF$4&lt;'2.1 Kraftwerk allgemein'!$F$16+$F37,
('2.5 CAPEX'!$J40+SUM(OFFSET('2.5 CAPEX'!DK40,0,-MIN(MAX($F37-1-('2.1 Kraftwerk allgemein'!$F$16-'1.1 Allgemein'!$I$22+1),0),COLUMN(CW37)-1-('2.1 Kraftwerk allgemein'!$F$16-'1.1 Allgemein'!$I$22+1)),1,MIN(MAX($F37-('2.1 Kraftwerk allgemein'!$F$16-'1.1 Allgemein'!$I$22+1),1),COLUMN(CW37)-('2.1 Kraftwerk allgemein'!$F$16-'1.1 Allgemein'!$I$22+1)))))/$F37,
SUM(OFFSET('2.5 CAPEX'!DK40,0,-MIN($F37-1,COLUMN(CW37)-1),1,MIN($F37,COLUMN(CW37))))/$F37)))))))</f>
        <v>0</v>
      </c>
    </row>
    <row r="38" spans="1:110" s="200" customFormat="1" ht="14" x14ac:dyDescent="0.3">
      <c r="A38" s="104"/>
      <c r="B38" s="104"/>
      <c r="C38" s="154"/>
      <c r="D38" s="191">
        <f>IF('2.5 CAPEX'!D41&lt;&gt;"",'2.5 CAPEX'!D41,"")</f>
        <v>302</v>
      </c>
      <c r="E38" s="191" t="str">
        <f>IF('2.5 CAPEX'!E41&lt;&gt;"",'2.5 CAPEX'!E41,"")</f>
        <v xml:space="preserve">Installationen (Elektro- und Gebäudetechnik) </v>
      </c>
      <c r="F38" s="196">
        <f>IF('2.5 CAPEX'!F41&lt;&gt;"",'2.5 CAPEX'!F41,"")</f>
        <v>30</v>
      </c>
      <c r="G38" s="197">
        <f ca="1">IF(ISNUMBER(D38)=FALSE,"",INDEX('2.5 CAPEX'!$H:$H,MATCH('3.1 Abschreibung'!$D38,'2.5 CAPEX'!$D:$D,0))+INDEX('2.5 CAPEX'!$J:$J,MATCH('3.1 Abschreibung'!$D38,'2.5 CAPEX'!$D:$D,0)))</f>
        <v>0</v>
      </c>
      <c r="H38" s="197"/>
      <c r="I38" s="198">
        <v>0</v>
      </c>
      <c r="J38" s="199">
        <f ca="1">IF('2.1 Kraftwerk allgemein'!$F$15&lt;'1.1 Allgemein'!$I$22,
IF(OR(ISNUMBER($D38)=FALSE,$F38=""),"",
IF(AND('2.5 CAPEX'!$L41&lt;&gt;"x",'2.5 CAPEX'!$M41&lt;&gt;"x"),0,
IF($F38=0,0,
IF(J$4&lt;'2.1 Kraftwerk allgemein'!$F$16,0,
IF(J$4='2.1 Kraftwerk allgemein'!$F$16,'2.5 CAPEX'!$J41/$F38,
IF(J$4&lt;'2.1 Kraftwerk allgemein'!$F$16+$F38,
('2.5 CAPEX'!$J41+SUM(OFFSET('2.5 CAPEX'!O41,0,-MIN(MAX($F38-1-('2.1 Kraftwerk allgemein'!$F$16-'2.1 Kraftwerk allgemein'!$F$15+1),0),COLUMN(A38)-1-('2.1 Kraftwerk allgemein'!$F$16-'2.1 Kraftwerk allgemein'!$F$15+1)),1,MIN(MAX($F38-('2.1 Kraftwerk allgemein'!$F$16-'2.1 Kraftwerk allgemein'!$F$15+1),1),COLUMN(A38)-('2.1 Kraftwerk allgemein'!$F$16-'2.1 Kraftwerk allgemein'!$F$15+1)))))/$F38,
SUM(OFFSET('2.5 CAPEX'!O41,0,-MIN($F38-1,COLUMN(A38)-1),1,MIN($F38,COLUMN(A38))))/$F38)))))),
IF(OR(ISNUMBER($D38)=FALSE,$F38=""),"",
IF(AND('2.5 CAPEX'!$L41&lt;&gt;"x",'2.5 CAPEX'!$M41&lt;&gt;"x"),0,
IF($F38=0,0,
IF(J$4&lt;'2.1 Kraftwerk allgemein'!$F$16,0,
IF(J$4='2.1 Kraftwerk allgemein'!$F$16,'2.5 CAPEX'!$J41/$F38,
IF(J$4&lt;'2.1 Kraftwerk allgemein'!$F$16+$F38,
('2.5 CAPEX'!$J41+SUM(OFFSET('2.5 CAPEX'!O41,0,-MIN(MAX($F38-1-('2.1 Kraftwerk allgemein'!$F$16-'1.1 Allgemein'!$I$22+1),0),COLUMN(A38)-1-('2.1 Kraftwerk allgemein'!$F$16-'1.1 Allgemein'!$I$22+1)),1,MIN(MAX($F38-('2.1 Kraftwerk allgemein'!$F$16-'1.1 Allgemein'!$I$22+1),1),COLUMN(A38)-('2.1 Kraftwerk allgemein'!$F$16-'1.1 Allgemein'!$I$22+1)))))/$F38,
SUM(OFFSET('2.5 CAPEX'!O41,0,-MIN($F38-1,COLUMN(A38)-1),1,MIN($F38,COLUMN(A38))))/$F38)))))))</f>
        <v>0</v>
      </c>
      <c r="K38" s="199">
        <f ca="1">IF('2.1 Kraftwerk allgemein'!$F$15&lt;'1.1 Allgemein'!$I$22,
IF(OR(ISNUMBER($D38)=FALSE,$F38=""),"",
IF(AND('2.5 CAPEX'!$L41&lt;&gt;"x",'2.5 CAPEX'!$M41&lt;&gt;"x"),0,
IF($F38=0,0,
IF(K$4&lt;'2.1 Kraftwerk allgemein'!$F$16,0,
IF(K$4='2.1 Kraftwerk allgemein'!$F$16,'2.5 CAPEX'!$J41/$F38,
IF(K$4&lt;'2.1 Kraftwerk allgemein'!$F$16+$F38,
('2.5 CAPEX'!$J41+SUM(OFFSET('2.5 CAPEX'!P41,0,-MIN(MAX($F38-1-('2.1 Kraftwerk allgemein'!$F$16-'2.1 Kraftwerk allgemein'!$F$15+1),0),COLUMN(B38)-1-('2.1 Kraftwerk allgemein'!$F$16-'2.1 Kraftwerk allgemein'!$F$15+1)),1,MIN(MAX($F38-('2.1 Kraftwerk allgemein'!$F$16-'2.1 Kraftwerk allgemein'!$F$15+1),1),COLUMN(B38)-('2.1 Kraftwerk allgemein'!$F$16-'2.1 Kraftwerk allgemein'!$F$15+1)))))/$F38,
SUM(OFFSET('2.5 CAPEX'!P41,0,-MIN($F38-1,COLUMN(B38)-1),1,MIN($F38,COLUMN(B38))))/$F38)))))),
IF(OR(ISNUMBER($D38)=FALSE,$F38=""),"",
IF(AND('2.5 CAPEX'!$L41&lt;&gt;"x",'2.5 CAPEX'!$M41&lt;&gt;"x"),0,
IF($F38=0,0,
IF(K$4&lt;'2.1 Kraftwerk allgemein'!$F$16,0,
IF(K$4='2.1 Kraftwerk allgemein'!$F$16,'2.5 CAPEX'!$J41/$F38,
IF(K$4&lt;'2.1 Kraftwerk allgemein'!$F$16+$F38,
('2.5 CAPEX'!$J41+SUM(OFFSET('2.5 CAPEX'!P41,0,-MIN(MAX($F38-1-('2.1 Kraftwerk allgemein'!$F$16-'1.1 Allgemein'!$I$22+1),0),COLUMN(B38)-1-('2.1 Kraftwerk allgemein'!$F$16-'1.1 Allgemein'!$I$22+1)),1,MIN(MAX($F38-('2.1 Kraftwerk allgemein'!$F$16-'1.1 Allgemein'!$I$22+1),1),COLUMN(B38)-('2.1 Kraftwerk allgemein'!$F$16-'1.1 Allgemein'!$I$22+1)))))/$F38,
SUM(OFFSET('2.5 CAPEX'!P41,0,-MIN($F38-1,COLUMN(B38)-1),1,MIN($F38,COLUMN(B38))))/$F38)))))))</f>
        <v>0</v>
      </c>
      <c r="L38" s="199">
        <f ca="1">IF('2.1 Kraftwerk allgemein'!$F$15&lt;'1.1 Allgemein'!$I$22,
IF(OR(ISNUMBER($D38)=FALSE,$F38=""),"",
IF(AND('2.5 CAPEX'!$L41&lt;&gt;"x",'2.5 CAPEX'!$M41&lt;&gt;"x"),0,
IF($F38=0,0,
IF(L$4&lt;'2.1 Kraftwerk allgemein'!$F$16,0,
IF(L$4='2.1 Kraftwerk allgemein'!$F$16,'2.5 CAPEX'!$J41/$F38,
IF(L$4&lt;'2.1 Kraftwerk allgemein'!$F$16+$F38,
('2.5 CAPEX'!$J41+SUM(OFFSET('2.5 CAPEX'!Q41,0,-MIN(MAX($F38-1-('2.1 Kraftwerk allgemein'!$F$16-'2.1 Kraftwerk allgemein'!$F$15+1),0),COLUMN(C38)-1-('2.1 Kraftwerk allgemein'!$F$16-'2.1 Kraftwerk allgemein'!$F$15+1)),1,MIN(MAX($F38-('2.1 Kraftwerk allgemein'!$F$16-'2.1 Kraftwerk allgemein'!$F$15+1),1),COLUMN(C38)-('2.1 Kraftwerk allgemein'!$F$16-'2.1 Kraftwerk allgemein'!$F$15+1)))))/$F38,
SUM(OFFSET('2.5 CAPEX'!Q41,0,-MIN($F38-1,COLUMN(C38)-1),1,MIN($F38,COLUMN(C38))))/$F38)))))),
IF(OR(ISNUMBER($D38)=FALSE,$F38=""),"",
IF(AND('2.5 CAPEX'!$L41&lt;&gt;"x",'2.5 CAPEX'!$M41&lt;&gt;"x"),0,
IF($F38=0,0,
IF(L$4&lt;'2.1 Kraftwerk allgemein'!$F$16,0,
IF(L$4='2.1 Kraftwerk allgemein'!$F$16,'2.5 CAPEX'!$J41/$F38,
IF(L$4&lt;'2.1 Kraftwerk allgemein'!$F$16+$F38,
('2.5 CAPEX'!$J41+SUM(OFFSET('2.5 CAPEX'!Q41,0,-MIN(MAX($F38-1-('2.1 Kraftwerk allgemein'!$F$16-'1.1 Allgemein'!$I$22+1),0),COLUMN(C38)-1-('2.1 Kraftwerk allgemein'!$F$16-'1.1 Allgemein'!$I$22+1)),1,MIN(MAX($F38-('2.1 Kraftwerk allgemein'!$F$16-'1.1 Allgemein'!$I$22+1),1),COLUMN(C38)-('2.1 Kraftwerk allgemein'!$F$16-'1.1 Allgemein'!$I$22+1)))))/$F38,
SUM(OFFSET('2.5 CAPEX'!Q41,0,-MIN($F38-1,COLUMN(C38)-1),1,MIN($F38,COLUMN(C38))))/$F38)))))))</f>
        <v>0</v>
      </c>
      <c r="M38" s="199">
        <f ca="1">IF('2.1 Kraftwerk allgemein'!$F$15&lt;'1.1 Allgemein'!$I$22,
IF(OR(ISNUMBER($D38)=FALSE,$F38=""),"",
IF(AND('2.5 CAPEX'!$L41&lt;&gt;"x",'2.5 CAPEX'!$M41&lt;&gt;"x"),0,
IF($F38=0,0,
IF(M$4&lt;'2.1 Kraftwerk allgemein'!$F$16,0,
IF(M$4='2.1 Kraftwerk allgemein'!$F$16,'2.5 CAPEX'!$J41/$F38,
IF(M$4&lt;'2.1 Kraftwerk allgemein'!$F$16+$F38,
('2.5 CAPEX'!$J41+SUM(OFFSET('2.5 CAPEX'!R41,0,-MIN(MAX($F38-1-('2.1 Kraftwerk allgemein'!$F$16-'2.1 Kraftwerk allgemein'!$F$15+1),0),COLUMN(D38)-1-('2.1 Kraftwerk allgemein'!$F$16-'2.1 Kraftwerk allgemein'!$F$15+1)),1,MIN(MAX($F38-('2.1 Kraftwerk allgemein'!$F$16-'2.1 Kraftwerk allgemein'!$F$15+1),1),COLUMN(D38)-('2.1 Kraftwerk allgemein'!$F$16-'2.1 Kraftwerk allgemein'!$F$15+1)))))/$F38,
SUM(OFFSET('2.5 CAPEX'!R41,0,-MIN($F38-1,COLUMN(D38)-1),1,MIN($F38,COLUMN(D38))))/$F38)))))),
IF(OR(ISNUMBER($D38)=FALSE,$F38=""),"",
IF(AND('2.5 CAPEX'!$L41&lt;&gt;"x",'2.5 CAPEX'!$M41&lt;&gt;"x"),0,
IF($F38=0,0,
IF(M$4&lt;'2.1 Kraftwerk allgemein'!$F$16,0,
IF(M$4='2.1 Kraftwerk allgemein'!$F$16,'2.5 CAPEX'!$J41/$F38,
IF(M$4&lt;'2.1 Kraftwerk allgemein'!$F$16+$F38,
('2.5 CAPEX'!$J41+SUM(OFFSET('2.5 CAPEX'!R41,0,-MIN(MAX($F38-1-('2.1 Kraftwerk allgemein'!$F$16-'1.1 Allgemein'!$I$22+1),0),COLUMN(D38)-1-('2.1 Kraftwerk allgemein'!$F$16-'1.1 Allgemein'!$I$22+1)),1,MIN(MAX($F38-('2.1 Kraftwerk allgemein'!$F$16-'1.1 Allgemein'!$I$22+1),1),COLUMN(D38)-('2.1 Kraftwerk allgemein'!$F$16-'1.1 Allgemein'!$I$22+1)))))/$F38,
SUM(OFFSET('2.5 CAPEX'!R41,0,-MIN($F38-1,COLUMN(D38)-1),1,MIN($F38,COLUMN(D38))))/$F38)))))))</f>
        <v>0</v>
      </c>
      <c r="N38" s="199">
        <f ca="1">IF('2.1 Kraftwerk allgemein'!$F$15&lt;'1.1 Allgemein'!$I$22,
IF(OR(ISNUMBER($D38)=FALSE,$F38=""),"",
IF(AND('2.5 CAPEX'!$L41&lt;&gt;"x",'2.5 CAPEX'!$M41&lt;&gt;"x"),0,
IF($F38=0,0,
IF(N$4&lt;'2.1 Kraftwerk allgemein'!$F$16,0,
IF(N$4='2.1 Kraftwerk allgemein'!$F$16,'2.5 CAPEX'!$J41/$F38,
IF(N$4&lt;'2.1 Kraftwerk allgemein'!$F$16+$F38,
('2.5 CAPEX'!$J41+SUM(OFFSET('2.5 CAPEX'!S41,0,-MIN(MAX($F38-1-('2.1 Kraftwerk allgemein'!$F$16-'2.1 Kraftwerk allgemein'!$F$15+1),0),COLUMN(E38)-1-('2.1 Kraftwerk allgemein'!$F$16-'2.1 Kraftwerk allgemein'!$F$15+1)),1,MIN(MAX($F38-('2.1 Kraftwerk allgemein'!$F$16-'2.1 Kraftwerk allgemein'!$F$15+1),1),COLUMN(E38)-('2.1 Kraftwerk allgemein'!$F$16-'2.1 Kraftwerk allgemein'!$F$15+1)))))/$F38,
SUM(OFFSET('2.5 CAPEX'!S41,0,-MIN($F38-1,COLUMN(E38)-1),1,MIN($F38,COLUMN(E38))))/$F38)))))),
IF(OR(ISNUMBER($D38)=FALSE,$F38=""),"",
IF(AND('2.5 CAPEX'!$L41&lt;&gt;"x",'2.5 CAPEX'!$M41&lt;&gt;"x"),0,
IF($F38=0,0,
IF(N$4&lt;'2.1 Kraftwerk allgemein'!$F$16,0,
IF(N$4='2.1 Kraftwerk allgemein'!$F$16,'2.5 CAPEX'!$J41/$F38,
IF(N$4&lt;'2.1 Kraftwerk allgemein'!$F$16+$F38,
('2.5 CAPEX'!$J41+SUM(OFFSET('2.5 CAPEX'!S41,0,-MIN(MAX($F38-1-('2.1 Kraftwerk allgemein'!$F$16-'1.1 Allgemein'!$I$22+1),0),COLUMN(E38)-1-('2.1 Kraftwerk allgemein'!$F$16-'1.1 Allgemein'!$I$22+1)),1,MIN(MAX($F38-('2.1 Kraftwerk allgemein'!$F$16-'1.1 Allgemein'!$I$22+1),1),COLUMN(E38)-('2.1 Kraftwerk allgemein'!$F$16-'1.1 Allgemein'!$I$22+1)))))/$F38,
SUM(OFFSET('2.5 CAPEX'!S41,0,-MIN($F38-1,COLUMN(E38)-1),1,MIN($F38,COLUMN(E38))))/$F38)))))))</f>
        <v>0</v>
      </c>
      <c r="O38" s="199">
        <f ca="1">IF('2.1 Kraftwerk allgemein'!$F$15&lt;'1.1 Allgemein'!$I$22,
IF(OR(ISNUMBER($D38)=FALSE,$F38=""),"",
IF(AND('2.5 CAPEX'!$L41&lt;&gt;"x",'2.5 CAPEX'!$M41&lt;&gt;"x"),0,
IF($F38=0,0,
IF(O$4&lt;'2.1 Kraftwerk allgemein'!$F$16,0,
IF(O$4='2.1 Kraftwerk allgemein'!$F$16,'2.5 CAPEX'!$J41/$F38,
IF(O$4&lt;'2.1 Kraftwerk allgemein'!$F$16+$F38,
('2.5 CAPEX'!$J41+SUM(OFFSET('2.5 CAPEX'!T41,0,-MIN(MAX($F38-1-('2.1 Kraftwerk allgemein'!$F$16-'2.1 Kraftwerk allgemein'!$F$15+1),0),COLUMN(F38)-1-('2.1 Kraftwerk allgemein'!$F$16-'2.1 Kraftwerk allgemein'!$F$15+1)),1,MIN(MAX($F38-('2.1 Kraftwerk allgemein'!$F$16-'2.1 Kraftwerk allgemein'!$F$15+1),1),COLUMN(F38)-('2.1 Kraftwerk allgemein'!$F$16-'2.1 Kraftwerk allgemein'!$F$15+1)))))/$F38,
SUM(OFFSET('2.5 CAPEX'!T41,0,-MIN($F38-1,COLUMN(F38)-1),1,MIN($F38,COLUMN(F38))))/$F38)))))),
IF(OR(ISNUMBER($D38)=FALSE,$F38=""),"",
IF(AND('2.5 CAPEX'!$L41&lt;&gt;"x",'2.5 CAPEX'!$M41&lt;&gt;"x"),0,
IF($F38=0,0,
IF(O$4&lt;'2.1 Kraftwerk allgemein'!$F$16,0,
IF(O$4='2.1 Kraftwerk allgemein'!$F$16,'2.5 CAPEX'!$J41/$F38,
IF(O$4&lt;'2.1 Kraftwerk allgemein'!$F$16+$F38,
('2.5 CAPEX'!$J41+SUM(OFFSET('2.5 CAPEX'!T41,0,-MIN(MAX($F38-1-('2.1 Kraftwerk allgemein'!$F$16-'1.1 Allgemein'!$I$22+1),0),COLUMN(F38)-1-('2.1 Kraftwerk allgemein'!$F$16-'1.1 Allgemein'!$I$22+1)),1,MIN(MAX($F38-('2.1 Kraftwerk allgemein'!$F$16-'1.1 Allgemein'!$I$22+1),1),COLUMN(F38)-('2.1 Kraftwerk allgemein'!$F$16-'1.1 Allgemein'!$I$22+1)))))/$F38,
SUM(OFFSET('2.5 CAPEX'!T41,0,-MIN($F38-1,COLUMN(F38)-1),1,MIN($F38,COLUMN(F38))))/$F38)))))))</f>
        <v>0</v>
      </c>
      <c r="P38" s="199">
        <f ca="1">IF('2.1 Kraftwerk allgemein'!$F$15&lt;'1.1 Allgemein'!$I$22,
IF(OR(ISNUMBER($D38)=FALSE,$F38=""),"",
IF(AND('2.5 CAPEX'!$L41&lt;&gt;"x",'2.5 CAPEX'!$M41&lt;&gt;"x"),0,
IF($F38=0,0,
IF(P$4&lt;'2.1 Kraftwerk allgemein'!$F$16,0,
IF(P$4='2.1 Kraftwerk allgemein'!$F$16,'2.5 CAPEX'!$J41/$F38,
IF(P$4&lt;'2.1 Kraftwerk allgemein'!$F$16+$F38,
('2.5 CAPEX'!$J41+SUM(OFFSET('2.5 CAPEX'!U41,0,-MIN(MAX($F38-1-('2.1 Kraftwerk allgemein'!$F$16-'2.1 Kraftwerk allgemein'!$F$15+1),0),COLUMN(G38)-1-('2.1 Kraftwerk allgemein'!$F$16-'2.1 Kraftwerk allgemein'!$F$15+1)),1,MIN(MAX($F38-('2.1 Kraftwerk allgemein'!$F$16-'2.1 Kraftwerk allgemein'!$F$15+1),1),COLUMN(G38)-('2.1 Kraftwerk allgemein'!$F$16-'2.1 Kraftwerk allgemein'!$F$15+1)))))/$F38,
SUM(OFFSET('2.5 CAPEX'!U41,0,-MIN($F38-1,COLUMN(G38)-1),1,MIN($F38,COLUMN(G38))))/$F38)))))),
IF(OR(ISNUMBER($D38)=FALSE,$F38=""),"",
IF(AND('2.5 CAPEX'!$L41&lt;&gt;"x",'2.5 CAPEX'!$M41&lt;&gt;"x"),0,
IF($F38=0,0,
IF(P$4&lt;'2.1 Kraftwerk allgemein'!$F$16,0,
IF(P$4='2.1 Kraftwerk allgemein'!$F$16,'2.5 CAPEX'!$J41/$F38,
IF(P$4&lt;'2.1 Kraftwerk allgemein'!$F$16+$F38,
('2.5 CAPEX'!$J41+SUM(OFFSET('2.5 CAPEX'!U41,0,-MIN(MAX($F38-1-('2.1 Kraftwerk allgemein'!$F$16-'1.1 Allgemein'!$I$22+1),0),COLUMN(G38)-1-('2.1 Kraftwerk allgemein'!$F$16-'1.1 Allgemein'!$I$22+1)),1,MIN(MAX($F38-('2.1 Kraftwerk allgemein'!$F$16-'1.1 Allgemein'!$I$22+1),1),COLUMN(G38)-('2.1 Kraftwerk allgemein'!$F$16-'1.1 Allgemein'!$I$22+1)))))/$F38,
SUM(OFFSET('2.5 CAPEX'!U41,0,-MIN($F38-1,COLUMN(G38)-1),1,MIN($F38,COLUMN(G38))))/$F38)))))))</f>
        <v>0</v>
      </c>
      <c r="Q38" s="199">
        <f ca="1">IF('2.1 Kraftwerk allgemein'!$F$15&lt;'1.1 Allgemein'!$I$22,
IF(OR(ISNUMBER($D38)=FALSE,$F38=""),"",
IF(AND('2.5 CAPEX'!$L41&lt;&gt;"x",'2.5 CAPEX'!$M41&lt;&gt;"x"),0,
IF($F38=0,0,
IF(Q$4&lt;'2.1 Kraftwerk allgemein'!$F$16,0,
IF(Q$4='2.1 Kraftwerk allgemein'!$F$16,'2.5 CAPEX'!$J41/$F38,
IF(Q$4&lt;'2.1 Kraftwerk allgemein'!$F$16+$F38,
('2.5 CAPEX'!$J41+SUM(OFFSET('2.5 CAPEX'!V41,0,-MIN(MAX($F38-1-('2.1 Kraftwerk allgemein'!$F$16-'2.1 Kraftwerk allgemein'!$F$15+1),0),COLUMN(H38)-1-('2.1 Kraftwerk allgemein'!$F$16-'2.1 Kraftwerk allgemein'!$F$15+1)),1,MIN(MAX($F38-('2.1 Kraftwerk allgemein'!$F$16-'2.1 Kraftwerk allgemein'!$F$15+1),1),COLUMN(H38)-('2.1 Kraftwerk allgemein'!$F$16-'2.1 Kraftwerk allgemein'!$F$15+1)))))/$F38,
SUM(OFFSET('2.5 CAPEX'!V41,0,-MIN($F38-1,COLUMN(H38)-1),1,MIN($F38,COLUMN(H38))))/$F38)))))),
IF(OR(ISNUMBER($D38)=FALSE,$F38=""),"",
IF(AND('2.5 CAPEX'!$L41&lt;&gt;"x",'2.5 CAPEX'!$M41&lt;&gt;"x"),0,
IF($F38=0,0,
IF(Q$4&lt;'2.1 Kraftwerk allgemein'!$F$16,0,
IF(Q$4='2.1 Kraftwerk allgemein'!$F$16,'2.5 CAPEX'!$J41/$F38,
IF(Q$4&lt;'2.1 Kraftwerk allgemein'!$F$16+$F38,
('2.5 CAPEX'!$J41+SUM(OFFSET('2.5 CAPEX'!V41,0,-MIN(MAX($F38-1-('2.1 Kraftwerk allgemein'!$F$16-'1.1 Allgemein'!$I$22+1),0),COLUMN(H38)-1-('2.1 Kraftwerk allgemein'!$F$16-'1.1 Allgemein'!$I$22+1)),1,MIN(MAX($F38-('2.1 Kraftwerk allgemein'!$F$16-'1.1 Allgemein'!$I$22+1),1),COLUMN(H38)-('2.1 Kraftwerk allgemein'!$F$16-'1.1 Allgemein'!$I$22+1)))))/$F38,
SUM(OFFSET('2.5 CAPEX'!V41,0,-MIN($F38-1,COLUMN(H38)-1),1,MIN($F38,COLUMN(H38))))/$F38)))))))</f>
        <v>0</v>
      </c>
      <c r="R38" s="199">
        <f ca="1">IF('2.1 Kraftwerk allgemein'!$F$15&lt;'1.1 Allgemein'!$I$22,
IF(OR(ISNUMBER($D38)=FALSE,$F38=""),"",
IF(AND('2.5 CAPEX'!$L41&lt;&gt;"x",'2.5 CAPEX'!$M41&lt;&gt;"x"),0,
IF($F38=0,0,
IF(R$4&lt;'2.1 Kraftwerk allgemein'!$F$16,0,
IF(R$4='2.1 Kraftwerk allgemein'!$F$16,'2.5 CAPEX'!$J41/$F38,
IF(R$4&lt;'2.1 Kraftwerk allgemein'!$F$16+$F38,
('2.5 CAPEX'!$J41+SUM(OFFSET('2.5 CAPEX'!W41,0,-MIN(MAX($F38-1-('2.1 Kraftwerk allgemein'!$F$16-'2.1 Kraftwerk allgemein'!$F$15+1),0),COLUMN(I38)-1-('2.1 Kraftwerk allgemein'!$F$16-'2.1 Kraftwerk allgemein'!$F$15+1)),1,MIN(MAX($F38-('2.1 Kraftwerk allgemein'!$F$16-'2.1 Kraftwerk allgemein'!$F$15+1),1),COLUMN(I38)-('2.1 Kraftwerk allgemein'!$F$16-'2.1 Kraftwerk allgemein'!$F$15+1)))))/$F38,
SUM(OFFSET('2.5 CAPEX'!W41,0,-MIN($F38-1,COLUMN(I38)-1),1,MIN($F38,COLUMN(I38))))/$F38)))))),
IF(OR(ISNUMBER($D38)=FALSE,$F38=""),"",
IF(AND('2.5 CAPEX'!$L41&lt;&gt;"x",'2.5 CAPEX'!$M41&lt;&gt;"x"),0,
IF($F38=0,0,
IF(R$4&lt;'2.1 Kraftwerk allgemein'!$F$16,0,
IF(R$4='2.1 Kraftwerk allgemein'!$F$16,'2.5 CAPEX'!$J41/$F38,
IF(R$4&lt;'2.1 Kraftwerk allgemein'!$F$16+$F38,
('2.5 CAPEX'!$J41+SUM(OFFSET('2.5 CAPEX'!W41,0,-MIN(MAX($F38-1-('2.1 Kraftwerk allgemein'!$F$16-'1.1 Allgemein'!$I$22+1),0),COLUMN(I38)-1-('2.1 Kraftwerk allgemein'!$F$16-'1.1 Allgemein'!$I$22+1)),1,MIN(MAX($F38-('2.1 Kraftwerk allgemein'!$F$16-'1.1 Allgemein'!$I$22+1),1),COLUMN(I38)-('2.1 Kraftwerk allgemein'!$F$16-'1.1 Allgemein'!$I$22+1)))))/$F38,
SUM(OFFSET('2.5 CAPEX'!W41,0,-MIN($F38-1,COLUMN(I38)-1),1,MIN($F38,COLUMN(I38))))/$F38)))))))</f>
        <v>0</v>
      </c>
      <c r="S38" s="199">
        <f ca="1">IF('2.1 Kraftwerk allgemein'!$F$15&lt;'1.1 Allgemein'!$I$22,
IF(OR(ISNUMBER($D38)=FALSE,$F38=""),"",
IF(AND('2.5 CAPEX'!$L41&lt;&gt;"x",'2.5 CAPEX'!$M41&lt;&gt;"x"),0,
IF($F38=0,0,
IF(S$4&lt;'2.1 Kraftwerk allgemein'!$F$16,0,
IF(S$4='2.1 Kraftwerk allgemein'!$F$16,'2.5 CAPEX'!$J41/$F38,
IF(S$4&lt;'2.1 Kraftwerk allgemein'!$F$16+$F38,
('2.5 CAPEX'!$J41+SUM(OFFSET('2.5 CAPEX'!X41,0,-MIN(MAX($F38-1-('2.1 Kraftwerk allgemein'!$F$16-'2.1 Kraftwerk allgemein'!$F$15+1),0),COLUMN(J38)-1-('2.1 Kraftwerk allgemein'!$F$16-'2.1 Kraftwerk allgemein'!$F$15+1)),1,MIN(MAX($F38-('2.1 Kraftwerk allgemein'!$F$16-'2.1 Kraftwerk allgemein'!$F$15+1),1),COLUMN(J38)-('2.1 Kraftwerk allgemein'!$F$16-'2.1 Kraftwerk allgemein'!$F$15+1)))))/$F38,
SUM(OFFSET('2.5 CAPEX'!X41,0,-MIN($F38-1,COLUMN(J38)-1),1,MIN($F38,COLUMN(J38))))/$F38)))))),
IF(OR(ISNUMBER($D38)=FALSE,$F38=""),"",
IF(AND('2.5 CAPEX'!$L41&lt;&gt;"x",'2.5 CAPEX'!$M41&lt;&gt;"x"),0,
IF($F38=0,0,
IF(S$4&lt;'2.1 Kraftwerk allgemein'!$F$16,0,
IF(S$4='2.1 Kraftwerk allgemein'!$F$16,'2.5 CAPEX'!$J41/$F38,
IF(S$4&lt;'2.1 Kraftwerk allgemein'!$F$16+$F38,
('2.5 CAPEX'!$J41+SUM(OFFSET('2.5 CAPEX'!X41,0,-MIN(MAX($F38-1-('2.1 Kraftwerk allgemein'!$F$16-'1.1 Allgemein'!$I$22+1),0),COLUMN(J38)-1-('2.1 Kraftwerk allgemein'!$F$16-'1.1 Allgemein'!$I$22+1)),1,MIN(MAX($F38-('2.1 Kraftwerk allgemein'!$F$16-'1.1 Allgemein'!$I$22+1),1),COLUMN(J38)-('2.1 Kraftwerk allgemein'!$F$16-'1.1 Allgemein'!$I$22+1)))))/$F38,
SUM(OFFSET('2.5 CAPEX'!X41,0,-MIN($F38-1,COLUMN(J38)-1),1,MIN($F38,COLUMN(J38))))/$F38)))))))</f>
        <v>0</v>
      </c>
      <c r="T38" s="199">
        <f ca="1">IF('2.1 Kraftwerk allgemein'!$F$15&lt;'1.1 Allgemein'!$I$22,
IF(OR(ISNUMBER($D38)=FALSE,$F38=""),"",
IF(AND('2.5 CAPEX'!$L41&lt;&gt;"x",'2.5 CAPEX'!$M41&lt;&gt;"x"),0,
IF($F38=0,0,
IF(T$4&lt;'2.1 Kraftwerk allgemein'!$F$16,0,
IF(T$4='2.1 Kraftwerk allgemein'!$F$16,'2.5 CAPEX'!$J41/$F38,
IF(T$4&lt;'2.1 Kraftwerk allgemein'!$F$16+$F38,
('2.5 CAPEX'!$J41+SUM(OFFSET('2.5 CAPEX'!Y41,0,-MIN(MAX($F38-1-('2.1 Kraftwerk allgemein'!$F$16-'2.1 Kraftwerk allgemein'!$F$15+1),0),COLUMN(K38)-1-('2.1 Kraftwerk allgemein'!$F$16-'2.1 Kraftwerk allgemein'!$F$15+1)),1,MIN(MAX($F38-('2.1 Kraftwerk allgemein'!$F$16-'2.1 Kraftwerk allgemein'!$F$15+1),1),COLUMN(K38)-('2.1 Kraftwerk allgemein'!$F$16-'2.1 Kraftwerk allgemein'!$F$15+1)))))/$F38,
SUM(OFFSET('2.5 CAPEX'!Y41,0,-MIN($F38-1,COLUMN(K38)-1),1,MIN($F38,COLUMN(K38))))/$F38)))))),
IF(OR(ISNUMBER($D38)=FALSE,$F38=""),"",
IF(AND('2.5 CAPEX'!$L41&lt;&gt;"x",'2.5 CAPEX'!$M41&lt;&gt;"x"),0,
IF($F38=0,0,
IF(T$4&lt;'2.1 Kraftwerk allgemein'!$F$16,0,
IF(T$4='2.1 Kraftwerk allgemein'!$F$16,'2.5 CAPEX'!$J41/$F38,
IF(T$4&lt;'2.1 Kraftwerk allgemein'!$F$16+$F38,
('2.5 CAPEX'!$J41+SUM(OFFSET('2.5 CAPEX'!Y41,0,-MIN(MAX($F38-1-('2.1 Kraftwerk allgemein'!$F$16-'1.1 Allgemein'!$I$22+1),0),COLUMN(K38)-1-('2.1 Kraftwerk allgemein'!$F$16-'1.1 Allgemein'!$I$22+1)),1,MIN(MAX($F38-('2.1 Kraftwerk allgemein'!$F$16-'1.1 Allgemein'!$I$22+1),1),COLUMN(K38)-('2.1 Kraftwerk allgemein'!$F$16-'1.1 Allgemein'!$I$22+1)))))/$F38,
SUM(OFFSET('2.5 CAPEX'!Y41,0,-MIN($F38-1,COLUMN(K38)-1),1,MIN($F38,COLUMN(K38))))/$F38)))))))</f>
        <v>0</v>
      </c>
      <c r="U38" s="199">
        <f ca="1">IF('2.1 Kraftwerk allgemein'!$F$15&lt;'1.1 Allgemein'!$I$22,
IF(OR(ISNUMBER($D38)=FALSE,$F38=""),"",
IF(AND('2.5 CAPEX'!$L41&lt;&gt;"x",'2.5 CAPEX'!$M41&lt;&gt;"x"),0,
IF($F38=0,0,
IF(U$4&lt;'2.1 Kraftwerk allgemein'!$F$16,0,
IF(U$4='2.1 Kraftwerk allgemein'!$F$16,'2.5 CAPEX'!$J41/$F38,
IF(U$4&lt;'2.1 Kraftwerk allgemein'!$F$16+$F38,
('2.5 CAPEX'!$J41+SUM(OFFSET('2.5 CAPEX'!Z41,0,-MIN(MAX($F38-1-('2.1 Kraftwerk allgemein'!$F$16-'2.1 Kraftwerk allgemein'!$F$15+1),0),COLUMN(L38)-1-('2.1 Kraftwerk allgemein'!$F$16-'2.1 Kraftwerk allgemein'!$F$15+1)),1,MIN(MAX($F38-('2.1 Kraftwerk allgemein'!$F$16-'2.1 Kraftwerk allgemein'!$F$15+1),1),COLUMN(L38)-('2.1 Kraftwerk allgemein'!$F$16-'2.1 Kraftwerk allgemein'!$F$15+1)))))/$F38,
SUM(OFFSET('2.5 CAPEX'!Z41,0,-MIN($F38-1,COLUMN(L38)-1),1,MIN($F38,COLUMN(L38))))/$F38)))))),
IF(OR(ISNUMBER($D38)=FALSE,$F38=""),"",
IF(AND('2.5 CAPEX'!$L41&lt;&gt;"x",'2.5 CAPEX'!$M41&lt;&gt;"x"),0,
IF($F38=0,0,
IF(U$4&lt;'2.1 Kraftwerk allgemein'!$F$16,0,
IF(U$4='2.1 Kraftwerk allgemein'!$F$16,'2.5 CAPEX'!$J41/$F38,
IF(U$4&lt;'2.1 Kraftwerk allgemein'!$F$16+$F38,
('2.5 CAPEX'!$J41+SUM(OFFSET('2.5 CAPEX'!Z41,0,-MIN(MAX($F38-1-('2.1 Kraftwerk allgemein'!$F$16-'1.1 Allgemein'!$I$22+1),0),COLUMN(L38)-1-('2.1 Kraftwerk allgemein'!$F$16-'1.1 Allgemein'!$I$22+1)),1,MIN(MAX($F38-('2.1 Kraftwerk allgemein'!$F$16-'1.1 Allgemein'!$I$22+1),1),COLUMN(L38)-('2.1 Kraftwerk allgemein'!$F$16-'1.1 Allgemein'!$I$22+1)))))/$F38,
SUM(OFFSET('2.5 CAPEX'!Z41,0,-MIN($F38-1,COLUMN(L38)-1),1,MIN($F38,COLUMN(L38))))/$F38)))))))</f>
        <v>0</v>
      </c>
      <c r="V38" s="199">
        <f ca="1">IF('2.1 Kraftwerk allgemein'!$F$15&lt;'1.1 Allgemein'!$I$22,
IF(OR(ISNUMBER($D38)=FALSE,$F38=""),"",
IF(AND('2.5 CAPEX'!$L41&lt;&gt;"x",'2.5 CAPEX'!$M41&lt;&gt;"x"),0,
IF($F38=0,0,
IF(V$4&lt;'2.1 Kraftwerk allgemein'!$F$16,0,
IF(V$4='2.1 Kraftwerk allgemein'!$F$16,'2.5 CAPEX'!$J41/$F38,
IF(V$4&lt;'2.1 Kraftwerk allgemein'!$F$16+$F38,
('2.5 CAPEX'!$J41+SUM(OFFSET('2.5 CAPEX'!AA41,0,-MIN(MAX($F38-1-('2.1 Kraftwerk allgemein'!$F$16-'2.1 Kraftwerk allgemein'!$F$15+1),0),COLUMN(M38)-1-('2.1 Kraftwerk allgemein'!$F$16-'2.1 Kraftwerk allgemein'!$F$15+1)),1,MIN(MAX($F38-('2.1 Kraftwerk allgemein'!$F$16-'2.1 Kraftwerk allgemein'!$F$15+1),1),COLUMN(M38)-('2.1 Kraftwerk allgemein'!$F$16-'2.1 Kraftwerk allgemein'!$F$15+1)))))/$F38,
SUM(OFFSET('2.5 CAPEX'!AA41,0,-MIN($F38-1,COLUMN(M38)-1),1,MIN($F38,COLUMN(M38))))/$F38)))))),
IF(OR(ISNUMBER($D38)=FALSE,$F38=""),"",
IF(AND('2.5 CAPEX'!$L41&lt;&gt;"x",'2.5 CAPEX'!$M41&lt;&gt;"x"),0,
IF($F38=0,0,
IF(V$4&lt;'2.1 Kraftwerk allgemein'!$F$16,0,
IF(V$4='2.1 Kraftwerk allgemein'!$F$16,'2.5 CAPEX'!$J41/$F38,
IF(V$4&lt;'2.1 Kraftwerk allgemein'!$F$16+$F38,
('2.5 CAPEX'!$J41+SUM(OFFSET('2.5 CAPEX'!AA41,0,-MIN(MAX($F38-1-('2.1 Kraftwerk allgemein'!$F$16-'1.1 Allgemein'!$I$22+1),0),COLUMN(M38)-1-('2.1 Kraftwerk allgemein'!$F$16-'1.1 Allgemein'!$I$22+1)),1,MIN(MAX($F38-('2.1 Kraftwerk allgemein'!$F$16-'1.1 Allgemein'!$I$22+1),1),COLUMN(M38)-('2.1 Kraftwerk allgemein'!$F$16-'1.1 Allgemein'!$I$22+1)))))/$F38,
SUM(OFFSET('2.5 CAPEX'!AA41,0,-MIN($F38-1,COLUMN(M38)-1),1,MIN($F38,COLUMN(M38))))/$F38)))))))</f>
        <v>0</v>
      </c>
      <c r="W38" s="199">
        <f ca="1">IF('2.1 Kraftwerk allgemein'!$F$15&lt;'1.1 Allgemein'!$I$22,
IF(OR(ISNUMBER($D38)=FALSE,$F38=""),"",
IF(AND('2.5 CAPEX'!$L41&lt;&gt;"x",'2.5 CAPEX'!$M41&lt;&gt;"x"),0,
IF($F38=0,0,
IF(W$4&lt;'2.1 Kraftwerk allgemein'!$F$16,0,
IF(W$4='2.1 Kraftwerk allgemein'!$F$16,'2.5 CAPEX'!$J41/$F38,
IF(W$4&lt;'2.1 Kraftwerk allgemein'!$F$16+$F38,
('2.5 CAPEX'!$J41+SUM(OFFSET('2.5 CAPEX'!AB41,0,-MIN(MAX($F38-1-('2.1 Kraftwerk allgemein'!$F$16-'2.1 Kraftwerk allgemein'!$F$15+1),0),COLUMN(N38)-1-('2.1 Kraftwerk allgemein'!$F$16-'2.1 Kraftwerk allgemein'!$F$15+1)),1,MIN(MAX($F38-('2.1 Kraftwerk allgemein'!$F$16-'2.1 Kraftwerk allgemein'!$F$15+1),1),COLUMN(N38)-('2.1 Kraftwerk allgemein'!$F$16-'2.1 Kraftwerk allgemein'!$F$15+1)))))/$F38,
SUM(OFFSET('2.5 CAPEX'!AB41,0,-MIN($F38-1,COLUMN(N38)-1),1,MIN($F38,COLUMN(N38))))/$F38)))))),
IF(OR(ISNUMBER($D38)=FALSE,$F38=""),"",
IF(AND('2.5 CAPEX'!$L41&lt;&gt;"x",'2.5 CAPEX'!$M41&lt;&gt;"x"),0,
IF($F38=0,0,
IF(W$4&lt;'2.1 Kraftwerk allgemein'!$F$16,0,
IF(W$4='2.1 Kraftwerk allgemein'!$F$16,'2.5 CAPEX'!$J41/$F38,
IF(W$4&lt;'2.1 Kraftwerk allgemein'!$F$16+$F38,
('2.5 CAPEX'!$J41+SUM(OFFSET('2.5 CAPEX'!AB41,0,-MIN(MAX($F38-1-('2.1 Kraftwerk allgemein'!$F$16-'1.1 Allgemein'!$I$22+1),0),COLUMN(N38)-1-('2.1 Kraftwerk allgemein'!$F$16-'1.1 Allgemein'!$I$22+1)),1,MIN(MAX($F38-('2.1 Kraftwerk allgemein'!$F$16-'1.1 Allgemein'!$I$22+1),1),COLUMN(N38)-('2.1 Kraftwerk allgemein'!$F$16-'1.1 Allgemein'!$I$22+1)))))/$F38,
SUM(OFFSET('2.5 CAPEX'!AB41,0,-MIN($F38-1,COLUMN(N38)-1),1,MIN($F38,COLUMN(N38))))/$F38)))))))</f>
        <v>0</v>
      </c>
      <c r="X38" s="199">
        <f ca="1">IF('2.1 Kraftwerk allgemein'!$F$15&lt;'1.1 Allgemein'!$I$22,
IF(OR(ISNUMBER($D38)=FALSE,$F38=""),"",
IF(AND('2.5 CAPEX'!$L41&lt;&gt;"x",'2.5 CAPEX'!$M41&lt;&gt;"x"),0,
IF($F38=0,0,
IF(X$4&lt;'2.1 Kraftwerk allgemein'!$F$16,0,
IF(X$4='2.1 Kraftwerk allgemein'!$F$16,'2.5 CAPEX'!$J41/$F38,
IF(X$4&lt;'2.1 Kraftwerk allgemein'!$F$16+$F38,
('2.5 CAPEX'!$J41+SUM(OFFSET('2.5 CAPEX'!AC41,0,-MIN(MAX($F38-1-('2.1 Kraftwerk allgemein'!$F$16-'2.1 Kraftwerk allgemein'!$F$15+1),0),COLUMN(O38)-1-('2.1 Kraftwerk allgemein'!$F$16-'2.1 Kraftwerk allgemein'!$F$15+1)),1,MIN(MAX($F38-('2.1 Kraftwerk allgemein'!$F$16-'2.1 Kraftwerk allgemein'!$F$15+1),1),COLUMN(O38)-('2.1 Kraftwerk allgemein'!$F$16-'2.1 Kraftwerk allgemein'!$F$15+1)))))/$F38,
SUM(OFFSET('2.5 CAPEX'!AC41,0,-MIN($F38-1,COLUMN(O38)-1),1,MIN($F38,COLUMN(O38))))/$F38)))))),
IF(OR(ISNUMBER($D38)=FALSE,$F38=""),"",
IF(AND('2.5 CAPEX'!$L41&lt;&gt;"x",'2.5 CAPEX'!$M41&lt;&gt;"x"),0,
IF($F38=0,0,
IF(X$4&lt;'2.1 Kraftwerk allgemein'!$F$16,0,
IF(X$4='2.1 Kraftwerk allgemein'!$F$16,'2.5 CAPEX'!$J41/$F38,
IF(X$4&lt;'2.1 Kraftwerk allgemein'!$F$16+$F38,
('2.5 CAPEX'!$J41+SUM(OFFSET('2.5 CAPEX'!AC41,0,-MIN(MAX($F38-1-('2.1 Kraftwerk allgemein'!$F$16-'1.1 Allgemein'!$I$22+1),0),COLUMN(O38)-1-('2.1 Kraftwerk allgemein'!$F$16-'1.1 Allgemein'!$I$22+1)),1,MIN(MAX($F38-('2.1 Kraftwerk allgemein'!$F$16-'1.1 Allgemein'!$I$22+1),1),COLUMN(O38)-('2.1 Kraftwerk allgemein'!$F$16-'1.1 Allgemein'!$I$22+1)))))/$F38,
SUM(OFFSET('2.5 CAPEX'!AC41,0,-MIN($F38-1,COLUMN(O38)-1),1,MIN($F38,COLUMN(O38))))/$F38)))))))</f>
        <v>0</v>
      </c>
      <c r="Y38" s="199">
        <f ca="1">IF('2.1 Kraftwerk allgemein'!$F$15&lt;'1.1 Allgemein'!$I$22,
IF(OR(ISNUMBER($D38)=FALSE,$F38=""),"",
IF(AND('2.5 CAPEX'!$L41&lt;&gt;"x",'2.5 CAPEX'!$M41&lt;&gt;"x"),0,
IF($F38=0,0,
IF(Y$4&lt;'2.1 Kraftwerk allgemein'!$F$16,0,
IF(Y$4='2.1 Kraftwerk allgemein'!$F$16,'2.5 CAPEX'!$J41/$F38,
IF(Y$4&lt;'2.1 Kraftwerk allgemein'!$F$16+$F38,
('2.5 CAPEX'!$J41+SUM(OFFSET('2.5 CAPEX'!AD41,0,-MIN(MAX($F38-1-('2.1 Kraftwerk allgemein'!$F$16-'2.1 Kraftwerk allgemein'!$F$15+1),0),COLUMN(P38)-1-('2.1 Kraftwerk allgemein'!$F$16-'2.1 Kraftwerk allgemein'!$F$15+1)),1,MIN(MAX($F38-('2.1 Kraftwerk allgemein'!$F$16-'2.1 Kraftwerk allgemein'!$F$15+1),1),COLUMN(P38)-('2.1 Kraftwerk allgemein'!$F$16-'2.1 Kraftwerk allgemein'!$F$15+1)))))/$F38,
SUM(OFFSET('2.5 CAPEX'!AD41,0,-MIN($F38-1,COLUMN(P38)-1),1,MIN($F38,COLUMN(P38))))/$F38)))))),
IF(OR(ISNUMBER($D38)=FALSE,$F38=""),"",
IF(AND('2.5 CAPEX'!$L41&lt;&gt;"x",'2.5 CAPEX'!$M41&lt;&gt;"x"),0,
IF($F38=0,0,
IF(Y$4&lt;'2.1 Kraftwerk allgemein'!$F$16,0,
IF(Y$4='2.1 Kraftwerk allgemein'!$F$16,'2.5 CAPEX'!$J41/$F38,
IF(Y$4&lt;'2.1 Kraftwerk allgemein'!$F$16+$F38,
('2.5 CAPEX'!$J41+SUM(OFFSET('2.5 CAPEX'!AD41,0,-MIN(MAX($F38-1-('2.1 Kraftwerk allgemein'!$F$16-'1.1 Allgemein'!$I$22+1),0),COLUMN(P38)-1-('2.1 Kraftwerk allgemein'!$F$16-'1.1 Allgemein'!$I$22+1)),1,MIN(MAX($F38-('2.1 Kraftwerk allgemein'!$F$16-'1.1 Allgemein'!$I$22+1),1),COLUMN(P38)-('2.1 Kraftwerk allgemein'!$F$16-'1.1 Allgemein'!$I$22+1)))))/$F38,
SUM(OFFSET('2.5 CAPEX'!AD41,0,-MIN($F38-1,COLUMN(P38)-1),1,MIN($F38,COLUMN(P38))))/$F38)))))))</f>
        <v>0</v>
      </c>
      <c r="Z38" s="199">
        <f ca="1">IF('2.1 Kraftwerk allgemein'!$F$15&lt;'1.1 Allgemein'!$I$22,
IF(OR(ISNUMBER($D38)=FALSE,$F38=""),"",
IF(AND('2.5 CAPEX'!$L41&lt;&gt;"x",'2.5 CAPEX'!$M41&lt;&gt;"x"),0,
IF($F38=0,0,
IF(Z$4&lt;'2.1 Kraftwerk allgemein'!$F$16,0,
IF(Z$4='2.1 Kraftwerk allgemein'!$F$16,'2.5 CAPEX'!$J41/$F38,
IF(Z$4&lt;'2.1 Kraftwerk allgemein'!$F$16+$F38,
('2.5 CAPEX'!$J41+SUM(OFFSET('2.5 CAPEX'!AE41,0,-MIN(MAX($F38-1-('2.1 Kraftwerk allgemein'!$F$16-'2.1 Kraftwerk allgemein'!$F$15+1),0),COLUMN(Q38)-1-('2.1 Kraftwerk allgemein'!$F$16-'2.1 Kraftwerk allgemein'!$F$15+1)),1,MIN(MAX($F38-('2.1 Kraftwerk allgemein'!$F$16-'2.1 Kraftwerk allgemein'!$F$15+1),1),COLUMN(Q38)-('2.1 Kraftwerk allgemein'!$F$16-'2.1 Kraftwerk allgemein'!$F$15+1)))))/$F38,
SUM(OFFSET('2.5 CAPEX'!AE41,0,-MIN($F38-1,COLUMN(Q38)-1),1,MIN($F38,COLUMN(Q38))))/$F38)))))),
IF(OR(ISNUMBER($D38)=FALSE,$F38=""),"",
IF(AND('2.5 CAPEX'!$L41&lt;&gt;"x",'2.5 CAPEX'!$M41&lt;&gt;"x"),0,
IF($F38=0,0,
IF(Z$4&lt;'2.1 Kraftwerk allgemein'!$F$16,0,
IF(Z$4='2.1 Kraftwerk allgemein'!$F$16,'2.5 CAPEX'!$J41/$F38,
IF(Z$4&lt;'2.1 Kraftwerk allgemein'!$F$16+$F38,
('2.5 CAPEX'!$J41+SUM(OFFSET('2.5 CAPEX'!AE41,0,-MIN(MAX($F38-1-('2.1 Kraftwerk allgemein'!$F$16-'1.1 Allgemein'!$I$22+1),0),COLUMN(Q38)-1-('2.1 Kraftwerk allgemein'!$F$16-'1.1 Allgemein'!$I$22+1)),1,MIN(MAX($F38-('2.1 Kraftwerk allgemein'!$F$16-'1.1 Allgemein'!$I$22+1),1),COLUMN(Q38)-('2.1 Kraftwerk allgemein'!$F$16-'1.1 Allgemein'!$I$22+1)))))/$F38,
SUM(OFFSET('2.5 CAPEX'!AE41,0,-MIN($F38-1,COLUMN(Q38)-1),1,MIN($F38,COLUMN(Q38))))/$F38)))))))</f>
        <v>0</v>
      </c>
      <c r="AA38" s="199">
        <f ca="1">IF('2.1 Kraftwerk allgemein'!$F$15&lt;'1.1 Allgemein'!$I$22,
IF(OR(ISNUMBER($D38)=FALSE,$F38=""),"",
IF(AND('2.5 CAPEX'!$L41&lt;&gt;"x",'2.5 CAPEX'!$M41&lt;&gt;"x"),0,
IF($F38=0,0,
IF(AA$4&lt;'2.1 Kraftwerk allgemein'!$F$16,0,
IF(AA$4='2.1 Kraftwerk allgemein'!$F$16,'2.5 CAPEX'!$J41/$F38,
IF(AA$4&lt;'2.1 Kraftwerk allgemein'!$F$16+$F38,
('2.5 CAPEX'!$J41+SUM(OFFSET('2.5 CAPEX'!AF41,0,-MIN(MAX($F38-1-('2.1 Kraftwerk allgemein'!$F$16-'2.1 Kraftwerk allgemein'!$F$15+1),0),COLUMN(R38)-1-('2.1 Kraftwerk allgemein'!$F$16-'2.1 Kraftwerk allgemein'!$F$15+1)),1,MIN(MAX($F38-('2.1 Kraftwerk allgemein'!$F$16-'2.1 Kraftwerk allgemein'!$F$15+1),1),COLUMN(R38)-('2.1 Kraftwerk allgemein'!$F$16-'2.1 Kraftwerk allgemein'!$F$15+1)))))/$F38,
SUM(OFFSET('2.5 CAPEX'!AF41,0,-MIN($F38-1,COLUMN(R38)-1),1,MIN($F38,COLUMN(R38))))/$F38)))))),
IF(OR(ISNUMBER($D38)=FALSE,$F38=""),"",
IF(AND('2.5 CAPEX'!$L41&lt;&gt;"x",'2.5 CAPEX'!$M41&lt;&gt;"x"),0,
IF($F38=0,0,
IF(AA$4&lt;'2.1 Kraftwerk allgemein'!$F$16,0,
IF(AA$4='2.1 Kraftwerk allgemein'!$F$16,'2.5 CAPEX'!$J41/$F38,
IF(AA$4&lt;'2.1 Kraftwerk allgemein'!$F$16+$F38,
('2.5 CAPEX'!$J41+SUM(OFFSET('2.5 CAPEX'!AF41,0,-MIN(MAX($F38-1-('2.1 Kraftwerk allgemein'!$F$16-'1.1 Allgemein'!$I$22+1),0),COLUMN(R38)-1-('2.1 Kraftwerk allgemein'!$F$16-'1.1 Allgemein'!$I$22+1)),1,MIN(MAX($F38-('2.1 Kraftwerk allgemein'!$F$16-'1.1 Allgemein'!$I$22+1),1),COLUMN(R38)-('2.1 Kraftwerk allgemein'!$F$16-'1.1 Allgemein'!$I$22+1)))))/$F38,
SUM(OFFSET('2.5 CAPEX'!AF41,0,-MIN($F38-1,COLUMN(R38)-1),1,MIN($F38,COLUMN(R38))))/$F38)))))))</f>
        <v>0</v>
      </c>
      <c r="AB38" s="199">
        <f ca="1">IF('2.1 Kraftwerk allgemein'!$F$15&lt;'1.1 Allgemein'!$I$22,
IF(OR(ISNUMBER($D38)=FALSE,$F38=""),"",
IF(AND('2.5 CAPEX'!$L41&lt;&gt;"x",'2.5 CAPEX'!$M41&lt;&gt;"x"),0,
IF($F38=0,0,
IF(AB$4&lt;'2.1 Kraftwerk allgemein'!$F$16,0,
IF(AB$4='2.1 Kraftwerk allgemein'!$F$16,'2.5 CAPEX'!$J41/$F38,
IF(AB$4&lt;'2.1 Kraftwerk allgemein'!$F$16+$F38,
('2.5 CAPEX'!$J41+SUM(OFFSET('2.5 CAPEX'!AG41,0,-MIN(MAX($F38-1-('2.1 Kraftwerk allgemein'!$F$16-'2.1 Kraftwerk allgemein'!$F$15+1),0),COLUMN(S38)-1-('2.1 Kraftwerk allgemein'!$F$16-'2.1 Kraftwerk allgemein'!$F$15+1)),1,MIN(MAX($F38-('2.1 Kraftwerk allgemein'!$F$16-'2.1 Kraftwerk allgemein'!$F$15+1),1),COLUMN(S38)-('2.1 Kraftwerk allgemein'!$F$16-'2.1 Kraftwerk allgemein'!$F$15+1)))))/$F38,
SUM(OFFSET('2.5 CAPEX'!AG41,0,-MIN($F38-1,COLUMN(S38)-1),1,MIN($F38,COLUMN(S38))))/$F38)))))),
IF(OR(ISNUMBER($D38)=FALSE,$F38=""),"",
IF(AND('2.5 CAPEX'!$L41&lt;&gt;"x",'2.5 CAPEX'!$M41&lt;&gt;"x"),0,
IF($F38=0,0,
IF(AB$4&lt;'2.1 Kraftwerk allgemein'!$F$16,0,
IF(AB$4='2.1 Kraftwerk allgemein'!$F$16,'2.5 CAPEX'!$J41/$F38,
IF(AB$4&lt;'2.1 Kraftwerk allgemein'!$F$16+$F38,
('2.5 CAPEX'!$J41+SUM(OFFSET('2.5 CAPEX'!AG41,0,-MIN(MAX($F38-1-('2.1 Kraftwerk allgemein'!$F$16-'1.1 Allgemein'!$I$22+1),0),COLUMN(S38)-1-('2.1 Kraftwerk allgemein'!$F$16-'1.1 Allgemein'!$I$22+1)),1,MIN(MAX($F38-('2.1 Kraftwerk allgemein'!$F$16-'1.1 Allgemein'!$I$22+1),1),COLUMN(S38)-('2.1 Kraftwerk allgemein'!$F$16-'1.1 Allgemein'!$I$22+1)))))/$F38,
SUM(OFFSET('2.5 CAPEX'!AG41,0,-MIN($F38-1,COLUMN(S38)-1),1,MIN($F38,COLUMN(S38))))/$F38)))))))</f>
        <v>0</v>
      </c>
      <c r="AC38" s="199">
        <f ca="1">IF('2.1 Kraftwerk allgemein'!$F$15&lt;'1.1 Allgemein'!$I$22,
IF(OR(ISNUMBER($D38)=FALSE,$F38=""),"",
IF(AND('2.5 CAPEX'!$L41&lt;&gt;"x",'2.5 CAPEX'!$M41&lt;&gt;"x"),0,
IF($F38=0,0,
IF(AC$4&lt;'2.1 Kraftwerk allgemein'!$F$16,0,
IF(AC$4='2.1 Kraftwerk allgemein'!$F$16,'2.5 CAPEX'!$J41/$F38,
IF(AC$4&lt;'2.1 Kraftwerk allgemein'!$F$16+$F38,
('2.5 CAPEX'!$J41+SUM(OFFSET('2.5 CAPEX'!AH41,0,-MIN(MAX($F38-1-('2.1 Kraftwerk allgemein'!$F$16-'2.1 Kraftwerk allgemein'!$F$15+1),0),COLUMN(T38)-1-('2.1 Kraftwerk allgemein'!$F$16-'2.1 Kraftwerk allgemein'!$F$15+1)),1,MIN(MAX($F38-('2.1 Kraftwerk allgemein'!$F$16-'2.1 Kraftwerk allgemein'!$F$15+1),1),COLUMN(T38)-('2.1 Kraftwerk allgemein'!$F$16-'2.1 Kraftwerk allgemein'!$F$15+1)))))/$F38,
SUM(OFFSET('2.5 CAPEX'!AH41,0,-MIN($F38-1,COLUMN(T38)-1),1,MIN($F38,COLUMN(T38))))/$F38)))))),
IF(OR(ISNUMBER($D38)=FALSE,$F38=""),"",
IF(AND('2.5 CAPEX'!$L41&lt;&gt;"x",'2.5 CAPEX'!$M41&lt;&gt;"x"),0,
IF($F38=0,0,
IF(AC$4&lt;'2.1 Kraftwerk allgemein'!$F$16,0,
IF(AC$4='2.1 Kraftwerk allgemein'!$F$16,'2.5 CAPEX'!$J41/$F38,
IF(AC$4&lt;'2.1 Kraftwerk allgemein'!$F$16+$F38,
('2.5 CAPEX'!$J41+SUM(OFFSET('2.5 CAPEX'!AH41,0,-MIN(MAX($F38-1-('2.1 Kraftwerk allgemein'!$F$16-'1.1 Allgemein'!$I$22+1),0),COLUMN(T38)-1-('2.1 Kraftwerk allgemein'!$F$16-'1.1 Allgemein'!$I$22+1)),1,MIN(MAX($F38-('2.1 Kraftwerk allgemein'!$F$16-'1.1 Allgemein'!$I$22+1),1),COLUMN(T38)-('2.1 Kraftwerk allgemein'!$F$16-'1.1 Allgemein'!$I$22+1)))))/$F38,
SUM(OFFSET('2.5 CAPEX'!AH41,0,-MIN($F38-1,COLUMN(T38)-1),1,MIN($F38,COLUMN(T38))))/$F38)))))))</f>
        <v>0</v>
      </c>
      <c r="AD38" s="199">
        <f ca="1">IF('2.1 Kraftwerk allgemein'!$F$15&lt;'1.1 Allgemein'!$I$22,
IF(OR(ISNUMBER($D38)=FALSE,$F38=""),"",
IF(AND('2.5 CAPEX'!$L41&lt;&gt;"x",'2.5 CAPEX'!$M41&lt;&gt;"x"),0,
IF($F38=0,0,
IF(AD$4&lt;'2.1 Kraftwerk allgemein'!$F$16,0,
IF(AD$4='2.1 Kraftwerk allgemein'!$F$16,'2.5 CAPEX'!$J41/$F38,
IF(AD$4&lt;'2.1 Kraftwerk allgemein'!$F$16+$F38,
('2.5 CAPEX'!$J41+SUM(OFFSET('2.5 CAPEX'!AI41,0,-MIN(MAX($F38-1-('2.1 Kraftwerk allgemein'!$F$16-'2.1 Kraftwerk allgemein'!$F$15+1),0),COLUMN(U38)-1-('2.1 Kraftwerk allgemein'!$F$16-'2.1 Kraftwerk allgemein'!$F$15+1)),1,MIN(MAX($F38-('2.1 Kraftwerk allgemein'!$F$16-'2.1 Kraftwerk allgemein'!$F$15+1),1),COLUMN(U38)-('2.1 Kraftwerk allgemein'!$F$16-'2.1 Kraftwerk allgemein'!$F$15+1)))))/$F38,
SUM(OFFSET('2.5 CAPEX'!AI41,0,-MIN($F38-1,COLUMN(U38)-1),1,MIN($F38,COLUMN(U38))))/$F38)))))),
IF(OR(ISNUMBER($D38)=FALSE,$F38=""),"",
IF(AND('2.5 CAPEX'!$L41&lt;&gt;"x",'2.5 CAPEX'!$M41&lt;&gt;"x"),0,
IF($F38=0,0,
IF(AD$4&lt;'2.1 Kraftwerk allgemein'!$F$16,0,
IF(AD$4='2.1 Kraftwerk allgemein'!$F$16,'2.5 CAPEX'!$J41/$F38,
IF(AD$4&lt;'2.1 Kraftwerk allgemein'!$F$16+$F38,
('2.5 CAPEX'!$J41+SUM(OFFSET('2.5 CAPEX'!AI41,0,-MIN(MAX($F38-1-('2.1 Kraftwerk allgemein'!$F$16-'1.1 Allgemein'!$I$22+1),0),COLUMN(U38)-1-('2.1 Kraftwerk allgemein'!$F$16-'1.1 Allgemein'!$I$22+1)),1,MIN(MAX($F38-('2.1 Kraftwerk allgemein'!$F$16-'1.1 Allgemein'!$I$22+1),1),COLUMN(U38)-('2.1 Kraftwerk allgemein'!$F$16-'1.1 Allgemein'!$I$22+1)))))/$F38,
SUM(OFFSET('2.5 CAPEX'!AI41,0,-MIN($F38-1,COLUMN(U38)-1),1,MIN($F38,COLUMN(U38))))/$F38)))))))</f>
        <v>0</v>
      </c>
      <c r="AE38" s="199">
        <f ca="1">IF('2.1 Kraftwerk allgemein'!$F$15&lt;'1.1 Allgemein'!$I$22,
IF(OR(ISNUMBER($D38)=FALSE,$F38=""),"",
IF(AND('2.5 CAPEX'!$L41&lt;&gt;"x",'2.5 CAPEX'!$M41&lt;&gt;"x"),0,
IF($F38=0,0,
IF(AE$4&lt;'2.1 Kraftwerk allgemein'!$F$16,0,
IF(AE$4='2.1 Kraftwerk allgemein'!$F$16,'2.5 CAPEX'!$J41/$F38,
IF(AE$4&lt;'2.1 Kraftwerk allgemein'!$F$16+$F38,
('2.5 CAPEX'!$J41+SUM(OFFSET('2.5 CAPEX'!AJ41,0,-MIN(MAX($F38-1-('2.1 Kraftwerk allgemein'!$F$16-'2.1 Kraftwerk allgemein'!$F$15+1),0),COLUMN(V38)-1-('2.1 Kraftwerk allgemein'!$F$16-'2.1 Kraftwerk allgemein'!$F$15+1)),1,MIN(MAX($F38-('2.1 Kraftwerk allgemein'!$F$16-'2.1 Kraftwerk allgemein'!$F$15+1),1),COLUMN(V38)-('2.1 Kraftwerk allgemein'!$F$16-'2.1 Kraftwerk allgemein'!$F$15+1)))))/$F38,
SUM(OFFSET('2.5 CAPEX'!AJ41,0,-MIN($F38-1,COLUMN(V38)-1),1,MIN($F38,COLUMN(V38))))/$F38)))))),
IF(OR(ISNUMBER($D38)=FALSE,$F38=""),"",
IF(AND('2.5 CAPEX'!$L41&lt;&gt;"x",'2.5 CAPEX'!$M41&lt;&gt;"x"),0,
IF($F38=0,0,
IF(AE$4&lt;'2.1 Kraftwerk allgemein'!$F$16,0,
IF(AE$4='2.1 Kraftwerk allgemein'!$F$16,'2.5 CAPEX'!$J41/$F38,
IF(AE$4&lt;'2.1 Kraftwerk allgemein'!$F$16+$F38,
('2.5 CAPEX'!$J41+SUM(OFFSET('2.5 CAPEX'!AJ41,0,-MIN(MAX($F38-1-('2.1 Kraftwerk allgemein'!$F$16-'1.1 Allgemein'!$I$22+1),0),COLUMN(V38)-1-('2.1 Kraftwerk allgemein'!$F$16-'1.1 Allgemein'!$I$22+1)),1,MIN(MAX($F38-('2.1 Kraftwerk allgemein'!$F$16-'1.1 Allgemein'!$I$22+1),1),COLUMN(V38)-('2.1 Kraftwerk allgemein'!$F$16-'1.1 Allgemein'!$I$22+1)))))/$F38,
SUM(OFFSET('2.5 CAPEX'!AJ41,0,-MIN($F38-1,COLUMN(V38)-1),1,MIN($F38,COLUMN(V38))))/$F38)))))))</f>
        <v>0</v>
      </c>
      <c r="AF38" s="199">
        <f ca="1">IF('2.1 Kraftwerk allgemein'!$F$15&lt;'1.1 Allgemein'!$I$22,
IF(OR(ISNUMBER($D38)=FALSE,$F38=""),"",
IF(AND('2.5 CAPEX'!$L41&lt;&gt;"x",'2.5 CAPEX'!$M41&lt;&gt;"x"),0,
IF($F38=0,0,
IF(AF$4&lt;'2.1 Kraftwerk allgemein'!$F$16,0,
IF(AF$4='2.1 Kraftwerk allgemein'!$F$16,'2.5 CAPEX'!$J41/$F38,
IF(AF$4&lt;'2.1 Kraftwerk allgemein'!$F$16+$F38,
('2.5 CAPEX'!$J41+SUM(OFFSET('2.5 CAPEX'!AK41,0,-MIN(MAX($F38-1-('2.1 Kraftwerk allgemein'!$F$16-'2.1 Kraftwerk allgemein'!$F$15+1),0),COLUMN(W38)-1-('2.1 Kraftwerk allgemein'!$F$16-'2.1 Kraftwerk allgemein'!$F$15+1)),1,MIN(MAX($F38-('2.1 Kraftwerk allgemein'!$F$16-'2.1 Kraftwerk allgemein'!$F$15+1),1),COLUMN(W38)-('2.1 Kraftwerk allgemein'!$F$16-'2.1 Kraftwerk allgemein'!$F$15+1)))))/$F38,
SUM(OFFSET('2.5 CAPEX'!AK41,0,-MIN($F38-1,COLUMN(W38)-1),1,MIN($F38,COLUMN(W38))))/$F38)))))),
IF(OR(ISNUMBER($D38)=FALSE,$F38=""),"",
IF(AND('2.5 CAPEX'!$L41&lt;&gt;"x",'2.5 CAPEX'!$M41&lt;&gt;"x"),0,
IF($F38=0,0,
IF(AF$4&lt;'2.1 Kraftwerk allgemein'!$F$16,0,
IF(AF$4='2.1 Kraftwerk allgemein'!$F$16,'2.5 CAPEX'!$J41/$F38,
IF(AF$4&lt;'2.1 Kraftwerk allgemein'!$F$16+$F38,
('2.5 CAPEX'!$J41+SUM(OFFSET('2.5 CAPEX'!AK41,0,-MIN(MAX($F38-1-('2.1 Kraftwerk allgemein'!$F$16-'1.1 Allgemein'!$I$22+1),0),COLUMN(W38)-1-('2.1 Kraftwerk allgemein'!$F$16-'1.1 Allgemein'!$I$22+1)),1,MIN(MAX($F38-('2.1 Kraftwerk allgemein'!$F$16-'1.1 Allgemein'!$I$22+1),1),COLUMN(W38)-('2.1 Kraftwerk allgemein'!$F$16-'1.1 Allgemein'!$I$22+1)))))/$F38,
SUM(OFFSET('2.5 CAPEX'!AK41,0,-MIN($F38-1,COLUMN(W38)-1),1,MIN($F38,COLUMN(W38))))/$F38)))))))</f>
        <v>0</v>
      </c>
      <c r="AG38" s="199">
        <f ca="1">IF('2.1 Kraftwerk allgemein'!$F$15&lt;'1.1 Allgemein'!$I$22,
IF(OR(ISNUMBER($D38)=FALSE,$F38=""),"",
IF(AND('2.5 CAPEX'!$L41&lt;&gt;"x",'2.5 CAPEX'!$M41&lt;&gt;"x"),0,
IF($F38=0,0,
IF(AG$4&lt;'2.1 Kraftwerk allgemein'!$F$16,0,
IF(AG$4='2.1 Kraftwerk allgemein'!$F$16,'2.5 CAPEX'!$J41/$F38,
IF(AG$4&lt;'2.1 Kraftwerk allgemein'!$F$16+$F38,
('2.5 CAPEX'!$J41+SUM(OFFSET('2.5 CAPEX'!AL41,0,-MIN(MAX($F38-1-('2.1 Kraftwerk allgemein'!$F$16-'2.1 Kraftwerk allgemein'!$F$15+1),0),COLUMN(X38)-1-('2.1 Kraftwerk allgemein'!$F$16-'2.1 Kraftwerk allgemein'!$F$15+1)),1,MIN(MAX($F38-('2.1 Kraftwerk allgemein'!$F$16-'2.1 Kraftwerk allgemein'!$F$15+1),1),COLUMN(X38)-('2.1 Kraftwerk allgemein'!$F$16-'2.1 Kraftwerk allgemein'!$F$15+1)))))/$F38,
SUM(OFFSET('2.5 CAPEX'!AL41,0,-MIN($F38-1,COLUMN(X38)-1),1,MIN($F38,COLUMN(X38))))/$F38)))))),
IF(OR(ISNUMBER($D38)=FALSE,$F38=""),"",
IF(AND('2.5 CAPEX'!$L41&lt;&gt;"x",'2.5 CAPEX'!$M41&lt;&gt;"x"),0,
IF($F38=0,0,
IF(AG$4&lt;'2.1 Kraftwerk allgemein'!$F$16,0,
IF(AG$4='2.1 Kraftwerk allgemein'!$F$16,'2.5 CAPEX'!$J41/$F38,
IF(AG$4&lt;'2.1 Kraftwerk allgemein'!$F$16+$F38,
('2.5 CAPEX'!$J41+SUM(OFFSET('2.5 CAPEX'!AL41,0,-MIN(MAX($F38-1-('2.1 Kraftwerk allgemein'!$F$16-'1.1 Allgemein'!$I$22+1),0),COLUMN(X38)-1-('2.1 Kraftwerk allgemein'!$F$16-'1.1 Allgemein'!$I$22+1)),1,MIN(MAX($F38-('2.1 Kraftwerk allgemein'!$F$16-'1.1 Allgemein'!$I$22+1),1),COLUMN(X38)-('2.1 Kraftwerk allgemein'!$F$16-'1.1 Allgemein'!$I$22+1)))))/$F38,
SUM(OFFSET('2.5 CAPEX'!AL41,0,-MIN($F38-1,COLUMN(X38)-1),1,MIN($F38,COLUMN(X38))))/$F38)))))))</f>
        <v>0</v>
      </c>
      <c r="AH38" s="199">
        <f ca="1">IF('2.1 Kraftwerk allgemein'!$F$15&lt;'1.1 Allgemein'!$I$22,
IF(OR(ISNUMBER($D38)=FALSE,$F38=""),"",
IF(AND('2.5 CAPEX'!$L41&lt;&gt;"x",'2.5 CAPEX'!$M41&lt;&gt;"x"),0,
IF($F38=0,0,
IF(AH$4&lt;'2.1 Kraftwerk allgemein'!$F$16,0,
IF(AH$4='2.1 Kraftwerk allgemein'!$F$16,'2.5 CAPEX'!$J41/$F38,
IF(AH$4&lt;'2.1 Kraftwerk allgemein'!$F$16+$F38,
('2.5 CAPEX'!$J41+SUM(OFFSET('2.5 CAPEX'!AM41,0,-MIN(MAX($F38-1-('2.1 Kraftwerk allgemein'!$F$16-'2.1 Kraftwerk allgemein'!$F$15+1),0),COLUMN(Y38)-1-('2.1 Kraftwerk allgemein'!$F$16-'2.1 Kraftwerk allgemein'!$F$15+1)),1,MIN(MAX($F38-('2.1 Kraftwerk allgemein'!$F$16-'2.1 Kraftwerk allgemein'!$F$15+1),1),COLUMN(Y38)-('2.1 Kraftwerk allgemein'!$F$16-'2.1 Kraftwerk allgemein'!$F$15+1)))))/$F38,
SUM(OFFSET('2.5 CAPEX'!AM41,0,-MIN($F38-1,COLUMN(Y38)-1),1,MIN($F38,COLUMN(Y38))))/$F38)))))),
IF(OR(ISNUMBER($D38)=FALSE,$F38=""),"",
IF(AND('2.5 CAPEX'!$L41&lt;&gt;"x",'2.5 CAPEX'!$M41&lt;&gt;"x"),0,
IF($F38=0,0,
IF(AH$4&lt;'2.1 Kraftwerk allgemein'!$F$16,0,
IF(AH$4='2.1 Kraftwerk allgemein'!$F$16,'2.5 CAPEX'!$J41/$F38,
IF(AH$4&lt;'2.1 Kraftwerk allgemein'!$F$16+$F38,
('2.5 CAPEX'!$J41+SUM(OFFSET('2.5 CAPEX'!AM41,0,-MIN(MAX($F38-1-('2.1 Kraftwerk allgemein'!$F$16-'1.1 Allgemein'!$I$22+1),0),COLUMN(Y38)-1-('2.1 Kraftwerk allgemein'!$F$16-'1.1 Allgemein'!$I$22+1)),1,MIN(MAX($F38-('2.1 Kraftwerk allgemein'!$F$16-'1.1 Allgemein'!$I$22+1),1),COLUMN(Y38)-('2.1 Kraftwerk allgemein'!$F$16-'1.1 Allgemein'!$I$22+1)))))/$F38,
SUM(OFFSET('2.5 CAPEX'!AM41,0,-MIN($F38-1,COLUMN(Y38)-1),1,MIN($F38,COLUMN(Y38))))/$F38)))))))</f>
        <v>0</v>
      </c>
      <c r="AI38" s="199">
        <f ca="1">IF('2.1 Kraftwerk allgemein'!$F$15&lt;'1.1 Allgemein'!$I$22,
IF(OR(ISNUMBER($D38)=FALSE,$F38=""),"",
IF(AND('2.5 CAPEX'!$L41&lt;&gt;"x",'2.5 CAPEX'!$M41&lt;&gt;"x"),0,
IF($F38=0,0,
IF(AI$4&lt;'2.1 Kraftwerk allgemein'!$F$16,0,
IF(AI$4='2.1 Kraftwerk allgemein'!$F$16,'2.5 CAPEX'!$J41/$F38,
IF(AI$4&lt;'2.1 Kraftwerk allgemein'!$F$16+$F38,
('2.5 CAPEX'!$J41+SUM(OFFSET('2.5 CAPEX'!AN41,0,-MIN(MAX($F38-1-('2.1 Kraftwerk allgemein'!$F$16-'2.1 Kraftwerk allgemein'!$F$15+1),0),COLUMN(Z38)-1-('2.1 Kraftwerk allgemein'!$F$16-'2.1 Kraftwerk allgemein'!$F$15+1)),1,MIN(MAX($F38-('2.1 Kraftwerk allgemein'!$F$16-'2.1 Kraftwerk allgemein'!$F$15+1),1),COLUMN(Z38)-('2.1 Kraftwerk allgemein'!$F$16-'2.1 Kraftwerk allgemein'!$F$15+1)))))/$F38,
SUM(OFFSET('2.5 CAPEX'!AN41,0,-MIN($F38-1,COLUMN(Z38)-1),1,MIN($F38,COLUMN(Z38))))/$F38)))))),
IF(OR(ISNUMBER($D38)=FALSE,$F38=""),"",
IF(AND('2.5 CAPEX'!$L41&lt;&gt;"x",'2.5 CAPEX'!$M41&lt;&gt;"x"),0,
IF($F38=0,0,
IF(AI$4&lt;'2.1 Kraftwerk allgemein'!$F$16,0,
IF(AI$4='2.1 Kraftwerk allgemein'!$F$16,'2.5 CAPEX'!$J41/$F38,
IF(AI$4&lt;'2.1 Kraftwerk allgemein'!$F$16+$F38,
('2.5 CAPEX'!$J41+SUM(OFFSET('2.5 CAPEX'!AN41,0,-MIN(MAX($F38-1-('2.1 Kraftwerk allgemein'!$F$16-'1.1 Allgemein'!$I$22+1),0),COLUMN(Z38)-1-('2.1 Kraftwerk allgemein'!$F$16-'1.1 Allgemein'!$I$22+1)),1,MIN(MAX($F38-('2.1 Kraftwerk allgemein'!$F$16-'1.1 Allgemein'!$I$22+1),1),COLUMN(Z38)-('2.1 Kraftwerk allgemein'!$F$16-'1.1 Allgemein'!$I$22+1)))))/$F38,
SUM(OFFSET('2.5 CAPEX'!AN41,0,-MIN($F38-1,COLUMN(Z38)-1),1,MIN($F38,COLUMN(Z38))))/$F38)))))))</f>
        <v>0</v>
      </c>
      <c r="AJ38" s="199">
        <f ca="1">IF('2.1 Kraftwerk allgemein'!$F$15&lt;'1.1 Allgemein'!$I$22,
IF(OR(ISNUMBER($D38)=FALSE,$F38=""),"",
IF(AND('2.5 CAPEX'!$L41&lt;&gt;"x",'2.5 CAPEX'!$M41&lt;&gt;"x"),0,
IF($F38=0,0,
IF(AJ$4&lt;'2.1 Kraftwerk allgemein'!$F$16,0,
IF(AJ$4='2.1 Kraftwerk allgemein'!$F$16,'2.5 CAPEX'!$J41/$F38,
IF(AJ$4&lt;'2.1 Kraftwerk allgemein'!$F$16+$F38,
('2.5 CAPEX'!$J41+SUM(OFFSET('2.5 CAPEX'!AO41,0,-MIN(MAX($F38-1-('2.1 Kraftwerk allgemein'!$F$16-'2.1 Kraftwerk allgemein'!$F$15+1),0),COLUMN(AA38)-1-('2.1 Kraftwerk allgemein'!$F$16-'2.1 Kraftwerk allgemein'!$F$15+1)),1,MIN(MAX($F38-('2.1 Kraftwerk allgemein'!$F$16-'2.1 Kraftwerk allgemein'!$F$15+1),1),COLUMN(AA38)-('2.1 Kraftwerk allgemein'!$F$16-'2.1 Kraftwerk allgemein'!$F$15+1)))))/$F38,
SUM(OFFSET('2.5 CAPEX'!AO41,0,-MIN($F38-1,COLUMN(AA38)-1),1,MIN($F38,COLUMN(AA38))))/$F38)))))),
IF(OR(ISNUMBER($D38)=FALSE,$F38=""),"",
IF(AND('2.5 CAPEX'!$L41&lt;&gt;"x",'2.5 CAPEX'!$M41&lt;&gt;"x"),0,
IF($F38=0,0,
IF(AJ$4&lt;'2.1 Kraftwerk allgemein'!$F$16,0,
IF(AJ$4='2.1 Kraftwerk allgemein'!$F$16,'2.5 CAPEX'!$J41/$F38,
IF(AJ$4&lt;'2.1 Kraftwerk allgemein'!$F$16+$F38,
('2.5 CAPEX'!$J41+SUM(OFFSET('2.5 CAPEX'!AO41,0,-MIN(MAX($F38-1-('2.1 Kraftwerk allgemein'!$F$16-'1.1 Allgemein'!$I$22+1),0),COLUMN(AA38)-1-('2.1 Kraftwerk allgemein'!$F$16-'1.1 Allgemein'!$I$22+1)),1,MIN(MAX($F38-('2.1 Kraftwerk allgemein'!$F$16-'1.1 Allgemein'!$I$22+1),1),COLUMN(AA38)-('2.1 Kraftwerk allgemein'!$F$16-'1.1 Allgemein'!$I$22+1)))))/$F38,
SUM(OFFSET('2.5 CAPEX'!AO41,0,-MIN($F38-1,COLUMN(AA38)-1),1,MIN($F38,COLUMN(AA38))))/$F38)))))))</f>
        <v>0</v>
      </c>
      <c r="AK38" s="199">
        <f ca="1">IF('2.1 Kraftwerk allgemein'!$F$15&lt;'1.1 Allgemein'!$I$22,
IF(OR(ISNUMBER($D38)=FALSE,$F38=""),"",
IF(AND('2.5 CAPEX'!$L41&lt;&gt;"x",'2.5 CAPEX'!$M41&lt;&gt;"x"),0,
IF($F38=0,0,
IF(AK$4&lt;'2.1 Kraftwerk allgemein'!$F$16,0,
IF(AK$4='2.1 Kraftwerk allgemein'!$F$16,'2.5 CAPEX'!$J41/$F38,
IF(AK$4&lt;'2.1 Kraftwerk allgemein'!$F$16+$F38,
('2.5 CAPEX'!$J41+SUM(OFFSET('2.5 CAPEX'!AP41,0,-MIN(MAX($F38-1-('2.1 Kraftwerk allgemein'!$F$16-'2.1 Kraftwerk allgemein'!$F$15+1),0),COLUMN(AB38)-1-('2.1 Kraftwerk allgemein'!$F$16-'2.1 Kraftwerk allgemein'!$F$15+1)),1,MIN(MAX($F38-('2.1 Kraftwerk allgemein'!$F$16-'2.1 Kraftwerk allgemein'!$F$15+1),1),COLUMN(AB38)-('2.1 Kraftwerk allgemein'!$F$16-'2.1 Kraftwerk allgemein'!$F$15+1)))))/$F38,
SUM(OFFSET('2.5 CAPEX'!AP41,0,-MIN($F38-1,COLUMN(AB38)-1),1,MIN($F38,COLUMN(AB38))))/$F38)))))),
IF(OR(ISNUMBER($D38)=FALSE,$F38=""),"",
IF(AND('2.5 CAPEX'!$L41&lt;&gt;"x",'2.5 CAPEX'!$M41&lt;&gt;"x"),0,
IF($F38=0,0,
IF(AK$4&lt;'2.1 Kraftwerk allgemein'!$F$16,0,
IF(AK$4='2.1 Kraftwerk allgemein'!$F$16,'2.5 CAPEX'!$J41/$F38,
IF(AK$4&lt;'2.1 Kraftwerk allgemein'!$F$16+$F38,
('2.5 CAPEX'!$J41+SUM(OFFSET('2.5 CAPEX'!AP41,0,-MIN(MAX($F38-1-('2.1 Kraftwerk allgemein'!$F$16-'1.1 Allgemein'!$I$22+1),0),COLUMN(AB38)-1-('2.1 Kraftwerk allgemein'!$F$16-'1.1 Allgemein'!$I$22+1)),1,MIN(MAX($F38-('2.1 Kraftwerk allgemein'!$F$16-'1.1 Allgemein'!$I$22+1),1),COLUMN(AB38)-('2.1 Kraftwerk allgemein'!$F$16-'1.1 Allgemein'!$I$22+1)))))/$F38,
SUM(OFFSET('2.5 CAPEX'!AP41,0,-MIN($F38-1,COLUMN(AB38)-1),1,MIN($F38,COLUMN(AB38))))/$F38)))))))</f>
        <v>0</v>
      </c>
      <c r="AL38" s="199">
        <f ca="1">IF('2.1 Kraftwerk allgemein'!$F$15&lt;'1.1 Allgemein'!$I$22,
IF(OR(ISNUMBER($D38)=FALSE,$F38=""),"",
IF(AND('2.5 CAPEX'!$L41&lt;&gt;"x",'2.5 CAPEX'!$M41&lt;&gt;"x"),0,
IF($F38=0,0,
IF(AL$4&lt;'2.1 Kraftwerk allgemein'!$F$16,0,
IF(AL$4='2.1 Kraftwerk allgemein'!$F$16,'2.5 CAPEX'!$J41/$F38,
IF(AL$4&lt;'2.1 Kraftwerk allgemein'!$F$16+$F38,
('2.5 CAPEX'!$J41+SUM(OFFSET('2.5 CAPEX'!AQ41,0,-MIN(MAX($F38-1-('2.1 Kraftwerk allgemein'!$F$16-'2.1 Kraftwerk allgemein'!$F$15+1),0),COLUMN(AC38)-1-('2.1 Kraftwerk allgemein'!$F$16-'2.1 Kraftwerk allgemein'!$F$15+1)),1,MIN(MAX($F38-('2.1 Kraftwerk allgemein'!$F$16-'2.1 Kraftwerk allgemein'!$F$15+1),1),COLUMN(AC38)-('2.1 Kraftwerk allgemein'!$F$16-'2.1 Kraftwerk allgemein'!$F$15+1)))))/$F38,
SUM(OFFSET('2.5 CAPEX'!AQ41,0,-MIN($F38-1,COLUMN(AC38)-1),1,MIN($F38,COLUMN(AC38))))/$F38)))))),
IF(OR(ISNUMBER($D38)=FALSE,$F38=""),"",
IF(AND('2.5 CAPEX'!$L41&lt;&gt;"x",'2.5 CAPEX'!$M41&lt;&gt;"x"),0,
IF($F38=0,0,
IF(AL$4&lt;'2.1 Kraftwerk allgemein'!$F$16,0,
IF(AL$4='2.1 Kraftwerk allgemein'!$F$16,'2.5 CAPEX'!$J41/$F38,
IF(AL$4&lt;'2.1 Kraftwerk allgemein'!$F$16+$F38,
('2.5 CAPEX'!$J41+SUM(OFFSET('2.5 CAPEX'!AQ41,0,-MIN(MAX($F38-1-('2.1 Kraftwerk allgemein'!$F$16-'1.1 Allgemein'!$I$22+1),0),COLUMN(AC38)-1-('2.1 Kraftwerk allgemein'!$F$16-'1.1 Allgemein'!$I$22+1)),1,MIN(MAX($F38-('2.1 Kraftwerk allgemein'!$F$16-'1.1 Allgemein'!$I$22+1),1),COLUMN(AC38)-('2.1 Kraftwerk allgemein'!$F$16-'1.1 Allgemein'!$I$22+1)))))/$F38,
SUM(OFFSET('2.5 CAPEX'!AQ41,0,-MIN($F38-1,COLUMN(AC38)-1),1,MIN($F38,COLUMN(AC38))))/$F38)))))))</f>
        <v>0</v>
      </c>
      <c r="AM38" s="199">
        <f ca="1">IF('2.1 Kraftwerk allgemein'!$F$15&lt;'1.1 Allgemein'!$I$22,
IF(OR(ISNUMBER($D38)=FALSE,$F38=""),"",
IF(AND('2.5 CAPEX'!$L41&lt;&gt;"x",'2.5 CAPEX'!$M41&lt;&gt;"x"),0,
IF($F38=0,0,
IF(AM$4&lt;'2.1 Kraftwerk allgemein'!$F$16,0,
IF(AM$4='2.1 Kraftwerk allgemein'!$F$16,'2.5 CAPEX'!$J41/$F38,
IF(AM$4&lt;'2.1 Kraftwerk allgemein'!$F$16+$F38,
('2.5 CAPEX'!$J41+SUM(OFFSET('2.5 CAPEX'!AR41,0,-MIN(MAX($F38-1-('2.1 Kraftwerk allgemein'!$F$16-'2.1 Kraftwerk allgemein'!$F$15+1),0),COLUMN(AD38)-1-('2.1 Kraftwerk allgemein'!$F$16-'2.1 Kraftwerk allgemein'!$F$15+1)),1,MIN(MAX($F38-('2.1 Kraftwerk allgemein'!$F$16-'2.1 Kraftwerk allgemein'!$F$15+1),1),COLUMN(AD38)-('2.1 Kraftwerk allgemein'!$F$16-'2.1 Kraftwerk allgemein'!$F$15+1)))))/$F38,
SUM(OFFSET('2.5 CAPEX'!AR41,0,-MIN($F38-1,COLUMN(AD38)-1),1,MIN($F38,COLUMN(AD38))))/$F38)))))),
IF(OR(ISNUMBER($D38)=FALSE,$F38=""),"",
IF(AND('2.5 CAPEX'!$L41&lt;&gt;"x",'2.5 CAPEX'!$M41&lt;&gt;"x"),0,
IF($F38=0,0,
IF(AM$4&lt;'2.1 Kraftwerk allgemein'!$F$16,0,
IF(AM$4='2.1 Kraftwerk allgemein'!$F$16,'2.5 CAPEX'!$J41/$F38,
IF(AM$4&lt;'2.1 Kraftwerk allgemein'!$F$16+$F38,
('2.5 CAPEX'!$J41+SUM(OFFSET('2.5 CAPEX'!AR41,0,-MIN(MAX($F38-1-('2.1 Kraftwerk allgemein'!$F$16-'1.1 Allgemein'!$I$22+1),0),COLUMN(AD38)-1-('2.1 Kraftwerk allgemein'!$F$16-'1.1 Allgemein'!$I$22+1)),1,MIN(MAX($F38-('2.1 Kraftwerk allgemein'!$F$16-'1.1 Allgemein'!$I$22+1),1),COLUMN(AD38)-('2.1 Kraftwerk allgemein'!$F$16-'1.1 Allgemein'!$I$22+1)))))/$F38,
SUM(OFFSET('2.5 CAPEX'!AR41,0,-MIN($F38-1,COLUMN(AD38)-1),1,MIN($F38,COLUMN(AD38))))/$F38)))))))</f>
        <v>0</v>
      </c>
      <c r="AN38" s="199">
        <f ca="1">IF('2.1 Kraftwerk allgemein'!$F$15&lt;'1.1 Allgemein'!$I$22,
IF(OR(ISNUMBER($D38)=FALSE,$F38=""),"",
IF(AND('2.5 CAPEX'!$L41&lt;&gt;"x",'2.5 CAPEX'!$M41&lt;&gt;"x"),0,
IF($F38=0,0,
IF(AN$4&lt;'2.1 Kraftwerk allgemein'!$F$16,0,
IF(AN$4='2.1 Kraftwerk allgemein'!$F$16,'2.5 CAPEX'!$J41/$F38,
IF(AN$4&lt;'2.1 Kraftwerk allgemein'!$F$16+$F38,
('2.5 CAPEX'!$J41+SUM(OFFSET('2.5 CAPEX'!AS41,0,-MIN(MAX($F38-1-('2.1 Kraftwerk allgemein'!$F$16-'2.1 Kraftwerk allgemein'!$F$15+1),0),COLUMN(AE38)-1-('2.1 Kraftwerk allgemein'!$F$16-'2.1 Kraftwerk allgemein'!$F$15+1)),1,MIN(MAX($F38-('2.1 Kraftwerk allgemein'!$F$16-'2.1 Kraftwerk allgemein'!$F$15+1),1),COLUMN(AE38)-('2.1 Kraftwerk allgemein'!$F$16-'2.1 Kraftwerk allgemein'!$F$15+1)))))/$F38,
SUM(OFFSET('2.5 CAPEX'!AS41,0,-MIN($F38-1,COLUMN(AE38)-1),1,MIN($F38,COLUMN(AE38))))/$F38)))))),
IF(OR(ISNUMBER($D38)=FALSE,$F38=""),"",
IF(AND('2.5 CAPEX'!$L41&lt;&gt;"x",'2.5 CAPEX'!$M41&lt;&gt;"x"),0,
IF($F38=0,0,
IF(AN$4&lt;'2.1 Kraftwerk allgemein'!$F$16,0,
IF(AN$4='2.1 Kraftwerk allgemein'!$F$16,'2.5 CAPEX'!$J41/$F38,
IF(AN$4&lt;'2.1 Kraftwerk allgemein'!$F$16+$F38,
('2.5 CAPEX'!$J41+SUM(OFFSET('2.5 CAPEX'!AS41,0,-MIN(MAX($F38-1-('2.1 Kraftwerk allgemein'!$F$16-'1.1 Allgemein'!$I$22+1),0),COLUMN(AE38)-1-('2.1 Kraftwerk allgemein'!$F$16-'1.1 Allgemein'!$I$22+1)),1,MIN(MAX($F38-('2.1 Kraftwerk allgemein'!$F$16-'1.1 Allgemein'!$I$22+1),1),COLUMN(AE38)-('2.1 Kraftwerk allgemein'!$F$16-'1.1 Allgemein'!$I$22+1)))))/$F38,
SUM(OFFSET('2.5 CAPEX'!AS41,0,-MIN($F38-1,COLUMN(AE38)-1),1,MIN($F38,COLUMN(AE38))))/$F38)))))))</f>
        <v>0</v>
      </c>
      <c r="AO38" s="199">
        <f ca="1">IF('2.1 Kraftwerk allgemein'!$F$15&lt;'1.1 Allgemein'!$I$22,
IF(OR(ISNUMBER($D38)=FALSE,$F38=""),"",
IF(AND('2.5 CAPEX'!$L41&lt;&gt;"x",'2.5 CAPEX'!$M41&lt;&gt;"x"),0,
IF($F38=0,0,
IF(AO$4&lt;'2.1 Kraftwerk allgemein'!$F$16,0,
IF(AO$4='2.1 Kraftwerk allgemein'!$F$16,'2.5 CAPEX'!$J41/$F38,
IF(AO$4&lt;'2.1 Kraftwerk allgemein'!$F$16+$F38,
('2.5 CAPEX'!$J41+SUM(OFFSET('2.5 CAPEX'!AT41,0,-MIN(MAX($F38-1-('2.1 Kraftwerk allgemein'!$F$16-'2.1 Kraftwerk allgemein'!$F$15+1),0),COLUMN(AF38)-1-('2.1 Kraftwerk allgemein'!$F$16-'2.1 Kraftwerk allgemein'!$F$15+1)),1,MIN(MAX($F38-('2.1 Kraftwerk allgemein'!$F$16-'2.1 Kraftwerk allgemein'!$F$15+1),1),COLUMN(AF38)-('2.1 Kraftwerk allgemein'!$F$16-'2.1 Kraftwerk allgemein'!$F$15+1)))))/$F38,
SUM(OFFSET('2.5 CAPEX'!AT41,0,-MIN($F38-1,COLUMN(AF38)-1),1,MIN($F38,COLUMN(AF38))))/$F38)))))),
IF(OR(ISNUMBER($D38)=FALSE,$F38=""),"",
IF(AND('2.5 CAPEX'!$L41&lt;&gt;"x",'2.5 CAPEX'!$M41&lt;&gt;"x"),0,
IF($F38=0,0,
IF(AO$4&lt;'2.1 Kraftwerk allgemein'!$F$16,0,
IF(AO$4='2.1 Kraftwerk allgemein'!$F$16,'2.5 CAPEX'!$J41/$F38,
IF(AO$4&lt;'2.1 Kraftwerk allgemein'!$F$16+$F38,
('2.5 CAPEX'!$J41+SUM(OFFSET('2.5 CAPEX'!AT41,0,-MIN(MAX($F38-1-('2.1 Kraftwerk allgemein'!$F$16-'1.1 Allgemein'!$I$22+1),0),COLUMN(AF38)-1-('2.1 Kraftwerk allgemein'!$F$16-'1.1 Allgemein'!$I$22+1)),1,MIN(MAX($F38-('2.1 Kraftwerk allgemein'!$F$16-'1.1 Allgemein'!$I$22+1),1),COLUMN(AF38)-('2.1 Kraftwerk allgemein'!$F$16-'1.1 Allgemein'!$I$22+1)))))/$F38,
SUM(OFFSET('2.5 CAPEX'!AT41,0,-MIN($F38-1,COLUMN(AF38)-1),1,MIN($F38,COLUMN(AF38))))/$F38)))))))</f>
        <v>0</v>
      </c>
      <c r="AP38" s="199">
        <f ca="1">IF('2.1 Kraftwerk allgemein'!$F$15&lt;'1.1 Allgemein'!$I$22,
IF(OR(ISNUMBER($D38)=FALSE,$F38=""),"",
IF(AND('2.5 CAPEX'!$L41&lt;&gt;"x",'2.5 CAPEX'!$M41&lt;&gt;"x"),0,
IF($F38=0,0,
IF(AP$4&lt;'2.1 Kraftwerk allgemein'!$F$16,0,
IF(AP$4='2.1 Kraftwerk allgemein'!$F$16,'2.5 CAPEX'!$J41/$F38,
IF(AP$4&lt;'2.1 Kraftwerk allgemein'!$F$16+$F38,
('2.5 CAPEX'!$J41+SUM(OFFSET('2.5 CAPEX'!AU41,0,-MIN(MAX($F38-1-('2.1 Kraftwerk allgemein'!$F$16-'2.1 Kraftwerk allgemein'!$F$15+1),0),COLUMN(AG38)-1-('2.1 Kraftwerk allgemein'!$F$16-'2.1 Kraftwerk allgemein'!$F$15+1)),1,MIN(MAX($F38-('2.1 Kraftwerk allgemein'!$F$16-'2.1 Kraftwerk allgemein'!$F$15+1),1),COLUMN(AG38)-('2.1 Kraftwerk allgemein'!$F$16-'2.1 Kraftwerk allgemein'!$F$15+1)))))/$F38,
SUM(OFFSET('2.5 CAPEX'!AU41,0,-MIN($F38-1,COLUMN(AG38)-1),1,MIN($F38,COLUMN(AG38))))/$F38)))))),
IF(OR(ISNUMBER($D38)=FALSE,$F38=""),"",
IF(AND('2.5 CAPEX'!$L41&lt;&gt;"x",'2.5 CAPEX'!$M41&lt;&gt;"x"),0,
IF($F38=0,0,
IF(AP$4&lt;'2.1 Kraftwerk allgemein'!$F$16,0,
IF(AP$4='2.1 Kraftwerk allgemein'!$F$16,'2.5 CAPEX'!$J41/$F38,
IF(AP$4&lt;'2.1 Kraftwerk allgemein'!$F$16+$F38,
('2.5 CAPEX'!$J41+SUM(OFFSET('2.5 CAPEX'!AU41,0,-MIN(MAX($F38-1-('2.1 Kraftwerk allgemein'!$F$16-'1.1 Allgemein'!$I$22+1),0),COLUMN(AG38)-1-('2.1 Kraftwerk allgemein'!$F$16-'1.1 Allgemein'!$I$22+1)),1,MIN(MAX($F38-('2.1 Kraftwerk allgemein'!$F$16-'1.1 Allgemein'!$I$22+1),1),COLUMN(AG38)-('2.1 Kraftwerk allgemein'!$F$16-'1.1 Allgemein'!$I$22+1)))))/$F38,
SUM(OFFSET('2.5 CAPEX'!AU41,0,-MIN($F38-1,COLUMN(AG38)-1),1,MIN($F38,COLUMN(AG38))))/$F38)))))))</f>
        <v>0</v>
      </c>
      <c r="AQ38" s="199">
        <f ca="1">IF('2.1 Kraftwerk allgemein'!$F$15&lt;'1.1 Allgemein'!$I$22,
IF(OR(ISNUMBER($D38)=FALSE,$F38=""),"",
IF(AND('2.5 CAPEX'!$L41&lt;&gt;"x",'2.5 CAPEX'!$M41&lt;&gt;"x"),0,
IF($F38=0,0,
IF(AQ$4&lt;'2.1 Kraftwerk allgemein'!$F$16,0,
IF(AQ$4='2.1 Kraftwerk allgemein'!$F$16,'2.5 CAPEX'!$J41/$F38,
IF(AQ$4&lt;'2.1 Kraftwerk allgemein'!$F$16+$F38,
('2.5 CAPEX'!$J41+SUM(OFFSET('2.5 CAPEX'!AV41,0,-MIN(MAX($F38-1-('2.1 Kraftwerk allgemein'!$F$16-'2.1 Kraftwerk allgemein'!$F$15+1),0),COLUMN(AH38)-1-('2.1 Kraftwerk allgemein'!$F$16-'2.1 Kraftwerk allgemein'!$F$15+1)),1,MIN(MAX($F38-('2.1 Kraftwerk allgemein'!$F$16-'2.1 Kraftwerk allgemein'!$F$15+1),1),COLUMN(AH38)-('2.1 Kraftwerk allgemein'!$F$16-'2.1 Kraftwerk allgemein'!$F$15+1)))))/$F38,
SUM(OFFSET('2.5 CAPEX'!AV41,0,-MIN($F38-1,COLUMN(AH38)-1),1,MIN($F38,COLUMN(AH38))))/$F38)))))),
IF(OR(ISNUMBER($D38)=FALSE,$F38=""),"",
IF(AND('2.5 CAPEX'!$L41&lt;&gt;"x",'2.5 CAPEX'!$M41&lt;&gt;"x"),0,
IF($F38=0,0,
IF(AQ$4&lt;'2.1 Kraftwerk allgemein'!$F$16,0,
IF(AQ$4='2.1 Kraftwerk allgemein'!$F$16,'2.5 CAPEX'!$J41/$F38,
IF(AQ$4&lt;'2.1 Kraftwerk allgemein'!$F$16+$F38,
('2.5 CAPEX'!$J41+SUM(OFFSET('2.5 CAPEX'!AV41,0,-MIN(MAX($F38-1-('2.1 Kraftwerk allgemein'!$F$16-'1.1 Allgemein'!$I$22+1),0),COLUMN(AH38)-1-('2.1 Kraftwerk allgemein'!$F$16-'1.1 Allgemein'!$I$22+1)),1,MIN(MAX($F38-('2.1 Kraftwerk allgemein'!$F$16-'1.1 Allgemein'!$I$22+1),1),COLUMN(AH38)-('2.1 Kraftwerk allgemein'!$F$16-'1.1 Allgemein'!$I$22+1)))))/$F38,
SUM(OFFSET('2.5 CAPEX'!AV41,0,-MIN($F38-1,COLUMN(AH38)-1),1,MIN($F38,COLUMN(AH38))))/$F38)))))))</f>
        <v>0</v>
      </c>
      <c r="AR38" s="199">
        <f ca="1">IF('2.1 Kraftwerk allgemein'!$F$15&lt;'1.1 Allgemein'!$I$22,
IF(OR(ISNUMBER($D38)=FALSE,$F38=""),"",
IF(AND('2.5 CAPEX'!$L41&lt;&gt;"x",'2.5 CAPEX'!$M41&lt;&gt;"x"),0,
IF($F38=0,0,
IF(AR$4&lt;'2.1 Kraftwerk allgemein'!$F$16,0,
IF(AR$4='2.1 Kraftwerk allgemein'!$F$16,'2.5 CAPEX'!$J41/$F38,
IF(AR$4&lt;'2.1 Kraftwerk allgemein'!$F$16+$F38,
('2.5 CAPEX'!$J41+SUM(OFFSET('2.5 CAPEX'!AW41,0,-MIN(MAX($F38-1-('2.1 Kraftwerk allgemein'!$F$16-'2.1 Kraftwerk allgemein'!$F$15+1),0),COLUMN(AI38)-1-('2.1 Kraftwerk allgemein'!$F$16-'2.1 Kraftwerk allgemein'!$F$15+1)),1,MIN(MAX($F38-('2.1 Kraftwerk allgemein'!$F$16-'2.1 Kraftwerk allgemein'!$F$15+1),1),COLUMN(AI38)-('2.1 Kraftwerk allgemein'!$F$16-'2.1 Kraftwerk allgemein'!$F$15+1)))))/$F38,
SUM(OFFSET('2.5 CAPEX'!AW41,0,-MIN($F38-1,COLUMN(AI38)-1),1,MIN($F38,COLUMN(AI38))))/$F38)))))),
IF(OR(ISNUMBER($D38)=FALSE,$F38=""),"",
IF(AND('2.5 CAPEX'!$L41&lt;&gt;"x",'2.5 CAPEX'!$M41&lt;&gt;"x"),0,
IF($F38=0,0,
IF(AR$4&lt;'2.1 Kraftwerk allgemein'!$F$16,0,
IF(AR$4='2.1 Kraftwerk allgemein'!$F$16,'2.5 CAPEX'!$J41/$F38,
IF(AR$4&lt;'2.1 Kraftwerk allgemein'!$F$16+$F38,
('2.5 CAPEX'!$J41+SUM(OFFSET('2.5 CAPEX'!AW41,0,-MIN(MAX($F38-1-('2.1 Kraftwerk allgemein'!$F$16-'1.1 Allgemein'!$I$22+1),0),COLUMN(AI38)-1-('2.1 Kraftwerk allgemein'!$F$16-'1.1 Allgemein'!$I$22+1)),1,MIN(MAX($F38-('2.1 Kraftwerk allgemein'!$F$16-'1.1 Allgemein'!$I$22+1),1),COLUMN(AI38)-('2.1 Kraftwerk allgemein'!$F$16-'1.1 Allgemein'!$I$22+1)))))/$F38,
SUM(OFFSET('2.5 CAPEX'!AW41,0,-MIN($F38-1,COLUMN(AI38)-1),1,MIN($F38,COLUMN(AI38))))/$F38)))))))</f>
        <v>0</v>
      </c>
      <c r="AS38" s="199">
        <f ca="1">IF('2.1 Kraftwerk allgemein'!$F$15&lt;'1.1 Allgemein'!$I$22,
IF(OR(ISNUMBER($D38)=FALSE,$F38=""),"",
IF(AND('2.5 CAPEX'!$L41&lt;&gt;"x",'2.5 CAPEX'!$M41&lt;&gt;"x"),0,
IF($F38=0,0,
IF(AS$4&lt;'2.1 Kraftwerk allgemein'!$F$16,0,
IF(AS$4='2.1 Kraftwerk allgemein'!$F$16,'2.5 CAPEX'!$J41/$F38,
IF(AS$4&lt;'2.1 Kraftwerk allgemein'!$F$16+$F38,
('2.5 CAPEX'!$J41+SUM(OFFSET('2.5 CAPEX'!AX41,0,-MIN(MAX($F38-1-('2.1 Kraftwerk allgemein'!$F$16-'2.1 Kraftwerk allgemein'!$F$15+1),0),COLUMN(AJ38)-1-('2.1 Kraftwerk allgemein'!$F$16-'2.1 Kraftwerk allgemein'!$F$15+1)),1,MIN(MAX($F38-('2.1 Kraftwerk allgemein'!$F$16-'2.1 Kraftwerk allgemein'!$F$15+1),1),COLUMN(AJ38)-('2.1 Kraftwerk allgemein'!$F$16-'2.1 Kraftwerk allgemein'!$F$15+1)))))/$F38,
SUM(OFFSET('2.5 CAPEX'!AX41,0,-MIN($F38-1,COLUMN(AJ38)-1),1,MIN($F38,COLUMN(AJ38))))/$F38)))))),
IF(OR(ISNUMBER($D38)=FALSE,$F38=""),"",
IF(AND('2.5 CAPEX'!$L41&lt;&gt;"x",'2.5 CAPEX'!$M41&lt;&gt;"x"),0,
IF($F38=0,0,
IF(AS$4&lt;'2.1 Kraftwerk allgemein'!$F$16,0,
IF(AS$4='2.1 Kraftwerk allgemein'!$F$16,'2.5 CAPEX'!$J41/$F38,
IF(AS$4&lt;'2.1 Kraftwerk allgemein'!$F$16+$F38,
('2.5 CAPEX'!$J41+SUM(OFFSET('2.5 CAPEX'!AX41,0,-MIN(MAX($F38-1-('2.1 Kraftwerk allgemein'!$F$16-'1.1 Allgemein'!$I$22+1),0),COLUMN(AJ38)-1-('2.1 Kraftwerk allgemein'!$F$16-'1.1 Allgemein'!$I$22+1)),1,MIN(MAX($F38-('2.1 Kraftwerk allgemein'!$F$16-'1.1 Allgemein'!$I$22+1),1),COLUMN(AJ38)-('2.1 Kraftwerk allgemein'!$F$16-'1.1 Allgemein'!$I$22+1)))))/$F38,
SUM(OFFSET('2.5 CAPEX'!AX41,0,-MIN($F38-1,COLUMN(AJ38)-1),1,MIN($F38,COLUMN(AJ38))))/$F38)))))))</f>
        <v>0</v>
      </c>
      <c r="AT38" s="199">
        <f ca="1">IF('2.1 Kraftwerk allgemein'!$F$15&lt;'1.1 Allgemein'!$I$22,
IF(OR(ISNUMBER($D38)=FALSE,$F38=""),"",
IF(AND('2.5 CAPEX'!$L41&lt;&gt;"x",'2.5 CAPEX'!$M41&lt;&gt;"x"),0,
IF($F38=0,0,
IF(AT$4&lt;'2.1 Kraftwerk allgemein'!$F$16,0,
IF(AT$4='2.1 Kraftwerk allgemein'!$F$16,'2.5 CAPEX'!$J41/$F38,
IF(AT$4&lt;'2.1 Kraftwerk allgemein'!$F$16+$F38,
('2.5 CAPEX'!$J41+SUM(OFFSET('2.5 CAPEX'!AY41,0,-MIN(MAX($F38-1-('2.1 Kraftwerk allgemein'!$F$16-'2.1 Kraftwerk allgemein'!$F$15+1),0),COLUMN(AK38)-1-('2.1 Kraftwerk allgemein'!$F$16-'2.1 Kraftwerk allgemein'!$F$15+1)),1,MIN(MAX($F38-('2.1 Kraftwerk allgemein'!$F$16-'2.1 Kraftwerk allgemein'!$F$15+1),1),COLUMN(AK38)-('2.1 Kraftwerk allgemein'!$F$16-'2.1 Kraftwerk allgemein'!$F$15+1)))))/$F38,
SUM(OFFSET('2.5 CAPEX'!AY41,0,-MIN($F38-1,COLUMN(AK38)-1),1,MIN($F38,COLUMN(AK38))))/$F38)))))),
IF(OR(ISNUMBER($D38)=FALSE,$F38=""),"",
IF(AND('2.5 CAPEX'!$L41&lt;&gt;"x",'2.5 CAPEX'!$M41&lt;&gt;"x"),0,
IF($F38=0,0,
IF(AT$4&lt;'2.1 Kraftwerk allgemein'!$F$16,0,
IF(AT$4='2.1 Kraftwerk allgemein'!$F$16,'2.5 CAPEX'!$J41/$F38,
IF(AT$4&lt;'2.1 Kraftwerk allgemein'!$F$16+$F38,
('2.5 CAPEX'!$J41+SUM(OFFSET('2.5 CAPEX'!AY41,0,-MIN(MAX($F38-1-('2.1 Kraftwerk allgemein'!$F$16-'1.1 Allgemein'!$I$22+1),0),COLUMN(AK38)-1-('2.1 Kraftwerk allgemein'!$F$16-'1.1 Allgemein'!$I$22+1)),1,MIN(MAX($F38-('2.1 Kraftwerk allgemein'!$F$16-'1.1 Allgemein'!$I$22+1),1),COLUMN(AK38)-('2.1 Kraftwerk allgemein'!$F$16-'1.1 Allgemein'!$I$22+1)))))/$F38,
SUM(OFFSET('2.5 CAPEX'!AY41,0,-MIN($F38-1,COLUMN(AK38)-1),1,MIN($F38,COLUMN(AK38))))/$F38)))))))</f>
        <v>0</v>
      </c>
      <c r="AU38" s="199">
        <f ca="1">IF('2.1 Kraftwerk allgemein'!$F$15&lt;'1.1 Allgemein'!$I$22,
IF(OR(ISNUMBER($D38)=FALSE,$F38=""),"",
IF(AND('2.5 CAPEX'!$L41&lt;&gt;"x",'2.5 CAPEX'!$M41&lt;&gt;"x"),0,
IF($F38=0,0,
IF(AU$4&lt;'2.1 Kraftwerk allgemein'!$F$16,0,
IF(AU$4='2.1 Kraftwerk allgemein'!$F$16,'2.5 CAPEX'!$J41/$F38,
IF(AU$4&lt;'2.1 Kraftwerk allgemein'!$F$16+$F38,
('2.5 CAPEX'!$J41+SUM(OFFSET('2.5 CAPEX'!AZ41,0,-MIN(MAX($F38-1-('2.1 Kraftwerk allgemein'!$F$16-'2.1 Kraftwerk allgemein'!$F$15+1),0),COLUMN(AL38)-1-('2.1 Kraftwerk allgemein'!$F$16-'2.1 Kraftwerk allgemein'!$F$15+1)),1,MIN(MAX($F38-('2.1 Kraftwerk allgemein'!$F$16-'2.1 Kraftwerk allgemein'!$F$15+1),1),COLUMN(AL38)-('2.1 Kraftwerk allgemein'!$F$16-'2.1 Kraftwerk allgemein'!$F$15+1)))))/$F38,
SUM(OFFSET('2.5 CAPEX'!AZ41,0,-MIN($F38-1,COLUMN(AL38)-1),1,MIN($F38,COLUMN(AL38))))/$F38)))))),
IF(OR(ISNUMBER($D38)=FALSE,$F38=""),"",
IF(AND('2.5 CAPEX'!$L41&lt;&gt;"x",'2.5 CAPEX'!$M41&lt;&gt;"x"),0,
IF($F38=0,0,
IF(AU$4&lt;'2.1 Kraftwerk allgemein'!$F$16,0,
IF(AU$4='2.1 Kraftwerk allgemein'!$F$16,'2.5 CAPEX'!$J41/$F38,
IF(AU$4&lt;'2.1 Kraftwerk allgemein'!$F$16+$F38,
('2.5 CAPEX'!$J41+SUM(OFFSET('2.5 CAPEX'!AZ41,0,-MIN(MAX($F38-1-('2.1 Kraftwerk allgemein'!$F$16-'1.1 Allgemein'!$I$22+1),0),COLUMN(AL38)-1-('2.1 Kraftwerk allgemein'!$F$16-'1.1 Allgemein'!$I$22+1)),1,MIN(MAX($F38-('2.1 Kraftwerk allgemein'!$F$16-'1.1 Allgemein'!$I$22+1),1),COLUMN(AL38)-('2.1 Kraftwerk allgemein'!$F$16-'1.1 Allgemein'!$I$22+1)))))/$F38,
SUM(OFFSET('2.5 CAPEX'!AZ41,0,-MIN($F38-1,COLUMN(AL38)-1),1,MIN($F38,COLUMN(AL38))))/$F38)))))))</f>
        <v>0</v>
      </c>
      <c r="AV38" s="199">
        <f ca="1">IF('2.1 Kraftwerk allgemein'!$F$15&lt;'1.1 Allgemein'!$I$22,
IF(OR(ISNUMBER($D38)=FALSE,$F38=""),"",
IF(AND('2.5 CAPEX'!$L41&lt;&gt;"x",'2.5 CAPEX'!$M41&lt;&gt;"x"),0,
IF($F38=0,0,
IF(AV$4&lt;'2.1 Kraftwerk allgemein'!$F$16,0,
IF(AV$4='2.1 Kraftwerk allgemein'!$F$16,'2.5 CAPEX'!$J41/$F38,
IF(AV$4&lt;'2.1 Kraftwerk allgemein'!$F$16+$F38,
('2.5 CAPEX'!$J41+SUM(OFFSET('2.5 CAPEX'!BA41,0,-MIN(MAX($F38-1-('2.1 Kraftwerk allgemein'!$F$16-'2.1 Kraftwerk allgemein'!$F$15+1),0),COLUMN(AM38)-1-('2.1 Kraftwerk allgemein'!$F$16-'2.1 Kraftwerk allgemein'!$F$15+1)),1,MIN(MAX($F38-('2.1 Kraftwerk allgemein'!$F$16-'2.1 Kraftwerk allgemein'!$F$15+1),1),COLUMN(AM38)-('2.1 Kraftwerk allgemein'!$F$16-'2.1 Kraftwerk allgemein'!$F$15+1)))))/$F38,
SUM(OFFSET('2.5 CAPEX'!BA41,0,-MIN($F38-1,COLUMN(AM38)-1),1,MIN($F38,COLUMN(AM38))))/$F38)))))),
IF(OR(ISNUMBER($D38)=FALSE,$F38=""),"",
IF(AND('2.5 CAPEX'!$L41&lt;&gt;"x",'2.5 CAPEX'!$M41&lt;&gt;"x"),0,
IF($F38=0,0,
IF(AV$4&lt;'2.1 Kraftwerk allgemein'!$F$16,0,
IF(AV$4='2.1 Kraftwerk allgemein'!$F$16,'2.5 CAPEX'!$J41/$F38,
IF(AV$4&lt;'2.1 Kraftwerk allgemein'!$F$16+$F38,
('2.5 CAPEX'!$J41+SUM(OFFSET('2.5 CAPEX'!BA41,0,-MIN(MAX($F38-1-('2.1 Kraftwerk allgemein'!$F$16-'1.1 Allgemein'!$I$22+1),0),COLUMN(AM38)-1-('2.1 Kraftwerk allgemein'!$F$16-'1.1 Allgemein'!$I$22+1)),1,MIN(MAX($F38-('2.1 Kraftwerk allgemein'!$F$16-'1.1 Allgemein'!$I$22+1),1),COLUMN(AM38)-('2.1 Kraftwerk allgemein'!$F$16-'1.1 Allgemein'!$I$22+1)))))/$F38,
SUM(OFFSET('2.5 CAPEX'!BA41,0,-MIN($F38-1,COLUMN(AM38)-1),1,MIN($F38,COLUMN(AM38))))/$F38)))))))</f>
        <v>0</v>
      </c>
      <c r="AW38" s="199">
        <f ca="1">IF('2.1 Kraftwerk allgemein'!$F$15&lt;'1.1 Allgemein'!$I$22,
IF(OR(ISNUMBER($D38)=FALSE,$F38=""),"",
IF(AND('2.5 CAPEX'!$L41&lt;&gt;"x",'2.5 CAPEX'!$M41&lt;&gt;"x"),0,
IF($F38=0,0,
IF(AW$4&lt;'2.1 Kraftwerk allgemein'!$F$16,0,
IF(AW$4='2.1 Kraftwerk allgemein'!$F$16,'2.5 CAPEX'!$J41/$F38,
IF(AW$4&lt;'2.1 Kraftwerk allgemein'!$F$16+$F38,
('2.5 CAPEX'!$J41+SUM(OFFSET('2.5 CAPEX'!BB41,0,-MIN(MAX($F38-1-('2.1 Kraftwerk allgemein'!$F$16-'2.1 Kraftwerk allgemein'!$F$15+1),0),COLUMN(AN38)-1-('2.1 Kraftwerk allgemein'!$F$16-'2.1 Kraftwerk allgemein'!$F$15+1)),1,MIN(MAX($F38-('2.1 Kraftwerk allgemein'!$F$16-'2.1 Kraftwerk allgemein'!$F$15+1),1),COLUMN(AN38)-('2.1 Kraftwerk allgemein'!$F$16-'2.1 Kraftwerk allgemein'!$F$15+1)))))/$F38,
SUM(OFFSET('2.5 CAPEX'!BB41,0,-MIN($F38-1,COLUMN(AN38)-1),1,MIN($F38,COLUMN(AN38))))/$F38)))))),
IF(OR(ISNUMBER($D38)=FALSE,$F38=""),"",
IF(AND('2.5 CAPEX'!$L41&lt;&gt;"x",'2.5 CAPEX'!$M41&lt;&gt;"x"),0,
IF($F38=0,0,
IF(AW$4&lt;'2.1 Kraftwerk allgemein'!$F$16,0,
IF(AW$4='2.1 Kraftwerk allgemein'!$F$16,'2.5 CAPEX'!$J41/$F38,
IF(AW$4&lt;'2.1 Kraftwerk allgemein'!$F$16+$F38,
('2.5 CAPEX'!$J41+SUM(OFFSET('2.5 CAPEX'!BB41,0,-MIN(MAX($F38-1-('2.1 Kraftwerk allgemein'!$F$16-'1.1 Allgemein'!$I$22+1),0),COLUMN(AN38)-1-('2.1 Kraftwerk allgemein'!$F$16-'1.1 Allgemein'!$I$22+1)),1,MIN(MAX($F38-('2.1 Kraftwerk allgemein'!$F$16-'1.1 Allgemein'!$I$22+1),1),COLUMN(AN38)-('2.1 Kraftwerk allgemein'!$F$16-'1.1 Allgemein'!$I$22+1)))))/$F38,
SUM(OFFSET('2.5 CAPEX'!BB41,0,-MIN($F38-1,COLUMN(AN38)-1),1,MIN($F38,COLUMN(AN38))))/$F38)))))))</f>
        <v>0</v>
      </c>
      <c r="AX38" s="199">
        <f ca="1">IF('2.1 Kraftwerk allgemein'!$F$15&lt;'1.1 Allgemein'!$I$22,
IF(OR(ISNUMBER($D38)=FALSE,$F38=""),"",
IF(AND('2.5 CAPEX'!$L41&lt;&gt;"x",'2.5 CAPEX'!$M41&lt;&gt;"x"),0,
IF($F38=0,0,
IF(AX$4&lt;'2.1 Kraftwerk allgemein'!$F$16,0,
IF(AX$4='2.1 Kraftwerk allgemein'!$F$16,'2.5 CAPEX'!$J41/$F38,
IF(AX$4&lt;'2.1 Kraftwerk allgemein'!$F$16+$F38,
('2.5 CAPEX'!$J41+SUM(OFFSET('2.5 CAPEX'!BC41,0,-MIN(MAX($F38-1-('2.1 Kraftwerk allgemein'!$F$16-'2.1 Kraftwerk allgemein'!$F$15+1),0),COLUMN(AO38)-1-('2.1 Kraftwerk allgemein'!$F$16-'2.1 Kraftwerk allgemein'!$F$15+1)),1,MIN(MAX($F38-('2.1 Kraftwerk allgemein'!$F$16-'2.1 Kraftwerk allgemein'!$F$15+1),1),COLUMN(AO38)-('2.1 Kraftwerk allgemein'!$F$16-'2.1 Kraftwerk allgemein'!$F$15+1)))))/$F38,
SUM(OFFSET('2.5 CAPEX'!BC41,0,-MIN($F38-1,COLUMN(AO38)-1),1,MIN($F38,COLUMN(AO38))))/$F38)))))),
IF(OR(ISNUMBER($D38)=FALSE,$F38=""),"",
IF(AND('2.5 CAPEX'!$L41&lt;&gt;"x",'2.5 CAPEX'!$M41&lt;&gt;"x"),0,
IF($F38=0,0,
IF(AX$4&lt;'2.1 Kraftwerk allgemein'!$F$16,0,
IF(AX$4='2.1 Kraftwerk allgemein'!$F$16,'2.5 CAPEX'!$J41/$F38,
IF(AX$4&lt;'2.1 Kraftwerk allgemein'!$F$16+$F38,
('2.5 CAPEX'!$J41+SUM(OFFSET('2.5 CAPEX'!BC41,0,-MIN(MAX($F38-1-('2.1 Kraftwerk allgemein'!$F$16-'1.1 Allgemein'!$I$22+1),0),COLUMN(AO38)-1-('2.1 Kraftwerk allgemein'!$F$16-'1.1 Allgemein'!$I$22+1)),1,MIN(MAX($F38-('2.1 Kraftwerk allgemein'!$F$16-'1.1 Allgemein'!$I$22+1),1),COLUMN(AO38)-('2.1 Kraftwerk allgemein'!$F$16-'1.1 Allgemein'!$I$22+1)))))/$F38,
SUM(OFFSET('2.5 CAPEX'!BC41,0,-MIN($F38-1,COLUMN(AO38)-1),1,MIN($F38,COLUMN(AO38))))/$F38)))))))</f>
        <v>0</v>
      </c>
      <c r="AY38" s="199">
        <f ca="1">IF('2.1 Kraftwerk allgemein'!$F$15&lt;'1.1 Allgemein'!$I$22,
IF(OR(ISNUMBER($D38)=FALSE,$F38=""),"",
IF(AND('2.5 CAPEX'!$L41&lt;&gt;"x",'2.5 CAPEX'!$M41&lt;&gt;"x"),0,
IF($F38=0,0,
IF(AY$4&lt;'2.1 Kraftwerk allgemein'!$F$16,0,
IF(AY$4='2.1 Kraftwerk allgemein'!$F$16,'2.5 CAPEX'!$J41/$F38,
IF(AY$4&lt;'2.1 Kraftwerk allgemein'!$F$16+$F38,
('2.5 CAPEX'!$J41+SUM(OFFSET('2.5 CAPEX'!BD41,0,-MIN(MAX($F38-1-('2.1 Kraftwerk allgemein'!$F$16-'2.1 Kraftwerk allgemein'!$F$15+1),0),COLUMN(AP38)-1-('2.1 Kraftwerk allgemein'!$F$16-'2.1 Kraftwerk allgemein'!$F$15+1)),1,MIN(MAX($F38-('2.1 Kraftwerk allgemein'!$F$16-'2.1 Kraftwerk allgemein'!$F$15+1),1),COLUMN(AP38)-('2.1 Kraftwerk allgemein'!$F$16-'2.1 Kraftwerk allgemein'!$F$15+1)))))/$F38,
SUM(OFFSET('2.5 CAPEX'!BD41,0,-MIN($F38-1,COLUMN(AP38)-1),1,MIN($F38,COLUMN(AP38))))/$F38)))))),
IF(OR(ISNUMBER($D38)=FALSE,$F38=""),"",
IF(AND('2.5 CAPEX'!$L41&lt;&gt;"x",'2.5 CAPEX'!$M41&lt;&gt;"x"),0,
IF($F38=0,0,
IF(AY$4&lt;'2.1 Kraftwerk allgemein'!$F$16,0,
IF(AY$4='2.1 Kraftwerk allgemein'!$F$16,'2.5 CAPEX'!$J41/$F38,
IF(AY$4&lt;'2.1 Kraftwerk allgemein'!$F$16+$F38,
('2.5 CAPEX'!$J41+SUM(OFFSET('2.5 CAPEX'!BD41,0,-MIN(MAX($F38-1-('2.1 Kraftwerk allgemein'!$F$16-'1.1 Allgemein'!$I$22+1),0),COLUMN(AP38)-1-('2.1 Kraftwerk allgemein'!$F$16-'1.1 Allgemein'!$I$22+1)),1,MIN(MAX($F38-('2.1 Kraftwerk allgemein'!$F$16-'1.1 Allgemein'!$I$22+1),1),COLUMN(AP38)-('2.1 Kraftwerk allgemein'!$F$16-'1.1 Allgemein'!$I$22+1)))))/$F38,
SUM(OFFSET('2.5 CAPEX'!BD41,0,-MIN($F38-1,COLUMN(AP38)-1),1,MIN($F38,COLUMN(AP38))))/$F38)))))))</f>
        <v>0</v>
      </c>
      <c r="AZ38" s="199">
        <f ca="1">IF('2.1 Kraftwerk allgemein'!$F$15&lt;'1.1 Allgemein'!$I$22,
IF(OR(ISNUMBER($D38)=FALSE,$F38=""),"",
IF(AND('2.5 CAPEX'!$L41&lt;&gt;"x",'2.5 CAPEX'!$M41&lt;&gt;"x"),0,
IF($F38=0,0,
IF(AZ$4&lt;'2.1 Kraftwerk allgemein'!$F$16,0,
IF(AZ$4='2.1 Kraftwerk allgemein'!$F$16,'2.5 CAPEX'!$J41/$F38,
IF(AZ$4&lt;'2.1 Kraftwerk allgemein'!$F$16+$F38,
('2.5 CAPEX'!$J41+SUM(OFFSET('2.5 CAPEX'!BE41,0,-MIN(MAX($F38-1-('2.1 Kraftwerk allgemein'!$F$16-'2.1 Kraftwerk allgemein'!$F$15+1),0),COLUMN(AQ38)-1-('2.1 Kraftwerk allgemein'!$F$16-'2.1 Kraftwerk allgemein'!$F$15+1)),1,MIN(MAX($F38-('2.1 Kraftwerk allgemein'!$F$16-'2.1 Kraftwerk allgemein'!$F$15+1),1),COLUMN(AQ38)-('2.1 Kraftwerk allgemein'!$F$16-'2.1 Kraftwerk allgemein'!$F$15+1)))))/$F38,
SUM(OFFSET('2.5 CAPEX'!BE41,0,-MIN($F38-1,COLUMN(AQ38)-1),1,MIN($F38,COLUMN(AQ38))))/$F38)))))),
IF(OR(ISNUMBER($D38)=FALSE,$F38=""),"",
IF(AND('2.5 CAPEX'!$L41&lt;&gt;"x",'2.5 CAPEX'!$M41&lt;&gt;"x"),0,
IF($F38=0,0,
IF(AZ$4&lt;'2.1 Kraftwerk allgemein'!$F$16,0,
IF(AZ$4='2.1 Kraftwerk allgemein'!$F$16,'2.5 CAPEX'!$J41/$F38,
IF(AZ$4&lt;'2.1 Kraftwerk allgemein'!$F$16+$F38,
('2.5 CAPEX'!$J41+SUM(OFFSET('2.5 CAPEX'!BE41,0,-MIN(MAX($F38-1-('2.1 Kraftwerk allgemein'!$F$16-'1.1 Allgemein'!$I$22+1),0),COLUMN(AQ38)-1-('2.1 Kraftwerk allgemein'!$F$16-'1.1 Allgemein'!$I$22+1)),1,MIN(MAX($F38-('2.1 Kraftwerk allgemein'!$F$16-'1.1 Allgemein'!$I$22+1),1),COLUMN(AQ38)-('2.1 Kraftwerk allgemein'!$F$16-'1.1 Allgemein'!$I$22+1)))))/$F38,
SUM(OFFSET('2.5 CAPEX'!BE41,0,-MIN($F38-1,COLUMN(AQ38)-1),1,MIN($F38,COLUMN(AQ38))))/$F38)))))))</f>
        <v>0</v>
      </c>
      <c r="BA38" s="199">
        <f ca="1">IF('2.1 Kraftwerk allgemein'!$F$15&lt;'1.1 Allgemein'!$I$22,
IF(OR(ISNUMBER($D38)=FALSE,$F38=""),"",
IF(AND('2.5 CAPEX'!$L41&lt;&gt;"x",'2.5 CAPEX'!$M41&lt;&gt;"x"),0,
IF($F38=0,0,
IF(BA$4&lt;'2.1 Kraftwerk allgemein'!$F$16,0,
IF(BA$4='2.1 Kraftwerk allgemein'!$F$16,'2.5 CAPEX'!$J41/$F38,
IF(BA$4&lt;'2.1 Kraftwerk allgemein'!$F$16+$F38,
('2.5 CAPEX'!$J41+SUM(OFFSET('2.5 CAPEX'!BF41,0,-MIN(MAX($F38-1-('2.1 Kraftwerk allgemein'!$F$16-'2.1 Kraftwerk allgemein'!$F$15+1),0),COLUMN(AR38)-1-('2.1 Kraftwerk allgemein'!$F$16-'2.1 Kraftwerk allgemein'!$F$15+1)),1,MIN(MAX($F38-('2.1 Kraftwerk allgemein'!$F$16-'2.1 Kraftwerk allgemein'!$F$15+1),1),COLUMN(AR38)-('2.1 Kraftwerk allgemein'!$F$16-'2.1 Kraftwerk allgemein'!$F$15+1)))))/$F38,
SUM(OFFSET('2.5 CAPEX'!BF41,0,-MIN($F38-1,COLUMN(AR38)-1),1,MIN($F38,COLUMN(AR38))))/$F38)))))),
IF(OR(ISNUMBER($D38)=FALSE,$F38=""),"",
IF(AND('2.5 CAPEX'!$L41&lt;&gt;"x",'2.5 CAPEX'!$M41&lt;&gt;"x"),0,
IF($F38=0,0,
IF(BA$4&lt;'2.1 Kraftwerk allgemein'!$F$16,0,
IF(BA$4='2.1 Kraftwerk allgemein'!$F$16,'2.5 CAPEX'!$J41/$F38,
IF(BA$4&lt;'2.1 Kraftwerk allgemein'!$F$16+$F38,
('2.5 CAPEX'!$J41+SUM(OFFSET('2.5 CAPEX'!BF41,0,-MIN(MAX($F38-1-('2.1 Kraftwerk allgemein'!$F$16-'1.1 Allgemein'!$I$22+1),0),COLUMN(AR38)-1-('2.1 Kraftwerk allgemein'!$F$16-'1.1 Allgemein'!$I$22+1)),1,MIN(MAX($F38-('2.1 Kraftwerk allgemein'!$F$16-'1.1 Allgemein'!$I$22+1),1),COLUMN(AR38)-('2.1 Kraftwerk allgemein'!$F$16-'1.1 Allgemein'!$I$22+1)))))/$F38,
SUM(OFFSET('2.5 CAPEX'!BF41,0,-MIN($F38-1,COLUMN(AR38)-1),1,MIN($F38,COLUMN(AR38))))/$F38)))))))</f>
        <v>0</v>
      </c>
      <c r="BB38" s="199">
        <f ca="1">IF('2.1 Kraftwerk allgemein'!$F$15&lt;'1.1 Allgemein'!$I$22,
IF(OR(ISNUMBER($D38)=FALSE,$F38=""),"",
IF(AND('2.5 CAPEX'!$L41&lt;&gt;"x",'2.5 CAPEX'!$M41&lt;&gt;"x"),0,
IF($F38=0,0,
IF(BB$4&lt;'2.1 Kraftwerk allgemein'!$F$16,0,
IF(BB$4='2.1 Kraftwerk allgemein'!$F$16,'2.5 CAPEX'!$J41/$F38,
IF(BB$4&lt;'2.1 Kraftwerk allgemein'!$F$16+$F38,
('2.5 CAPEX'!$J41+SUM(OFFSET('2.5 CAPEX'!BG41,0,-MIN(MAX($F38-1-('2.1 Kraftwerk allgemein'!$F$16-'2.1 Kraftwerk allgemein'!$F$15+1),0),COLUMN(AS38)-1-('2.1 Kraftwerk allgemein'!$F$16-'2.1 Kraftwerk allgemein'!$F$15+1)),1,MIN(MAX($F38-('2.1 Kraftwerk allgemein'!$F$16-'2.1 Kraftwerk allgemein'!$F$15+1),1),COLUMN(AS38)-('2.1 Kraftwerk allgemein'!$F$16-'2.1 Kraftwerk allgemein'!$F$15+1)))))/$F38,
SUM(OFFSET('2.5 CAPEX'!BG41,0,-MIN($F38-1,COLUMN(AS38)-1),1,MIN($F38,COLUMN(AS38))))/$F38)))))),
IF(OR(ISNUMBER($D38)=FALSE,$F38=""),"",
IF(AND('2.5 CAPEX'!$L41&lt;&gt;"x",'2.5 CAPEX'!$M41&lt;&gt;"x"),0,
IF($F38=0,0,
IF(BB$4&lt;'2.1 Kraftwerk allgemein'!$F$16,0,
IF(BB$4='2.1 Kraftwerk allgemein'!$F$16,'2.5 CAPEX'!$J41/$F38,
IF(BB$4&lt;'2.1 Kraftwerk allgemein'!$F$16+$F38,
('2.5 CAPEX'!$J41+SUM(OFFSET('2.5 CAPEX'!BG41,0,-MIN(MAX($F38-1-('2.1 Kraftwerk allgemein'!$F$16-'1.1 Allgemein'!$I$22+1),0),COLUMN(AS38)-1-('2.1 Kraftwerk allgemein'!$F$16-'1.1 Allgemein'!$I$22+1)),1,MIN(MAX($F38-('2.1 Kraftwerk allgemein'!$F$16-'1.1 Allgemein'!$I$22+1),1),COLUMN(AS38)-('2.1 Kraftwerk allgemein'!$F$16-'1.1 Allgemein'!$I$22+1)))))/$F38,
SUM(OFFSET('2.5 CAPEX'!BG41,0,-MIN($F38-1,COLUMN(AS38)-1),1,MIN($F38,COLUMN(AS38))))/$F38)))))))</f>
        <v>0</v>
      </c>
      <c r="BC38" s="199">
        <f ca="1">IF('2.1 Kraftwerk allgemein'!$F$15&lt;'1.1 Allgemein'!$I$22,
IF(OR(ISNUMBER($D38)=FALSE,$F38=""),"",
IF(AND('2.5 CAPEX'!$L41&lt;&gt;"x",'2.5 CAPEX'!$M41&lt;&gt;"x"),0,
IF($F38=0,0,
IF(BC$4&lt;'2.1 Kraftwerk allgemein'!$F$16,0,
IF(BC$4='2.1 Kraftwerk allgemein'!$F$16,'2.5 CAPEX'!$J41/$F38,
IF(BC$4&lt;'2.1 Kraftwerk allgemein'!$F$16+$F38,
('2.5 CAPEX'!$J41+SUM(OFFSET('2.5 CAPEX'!BH41,0,-MIN(MAX($F38-1-('2.1 Kraftwerk allgemein'!$F$16-'2.1 Kraftwerk allgemein'!$F$15+1),0),COLUMN(AT38)-1-('2.1 Kraftwerk allgemein'!$F$16-'2.1 Kraftwerk allgemein'!$F$15+1)),1,MIN(MAX($F38-('2.1 Kraftwerk allgemein'!$F$16-'2.1 Kraftwerk allgemein'!$F$15+1),1),COLUMN(AT38)-('2.1 Kraftwerk allgemein'!$F$16-'2.1 Kraftwerk allgemein'!$F$15+1)))))/$F38,
SUM(OFFSET('2.5 CAPEX'!BH41,0,-MIN($F38-1,COLUMN(AT38)-1),1,MIN($F38,COLUMN(AT38))))/$F38)))))),
IF(OR(ISNUMBER($D38)=FALSE,$F38=""),"",
IF(AND('2.5 CAPEX'!$L41&lt;&gt;"x",'2.5 CAPEX'!$M41&lt;&gt;"x"),0,
IF($F38=0,0,
IF(BC$4&lt;'2.1 Kraftwerk allgemein'!$F$16,0,
IF(BC$4='2.1 Kraftwerk allgemein'!$F$16,'2.5 CAPEX'!$J41/$F38,
IF(BC$4&lt;'2.1 Kraftwerk allgemein'!$F$16+$F38,
('2.5 CAPEX'!$J41+SUM(OFFSET('2.5 CAPEX'!BH41,0,-MIN(MAX($F38-1-('2.1 Kraftwerk allgemein'!$F$16-'1.1 Allgemein'!$I$22+1),0),COLUMN(AT38)-1-('2.1 Kraftwerk allgemein'!$F$16-'1.1 Allgemein'!$I$22+1)),1,MIN(MAX($F38-('2.1 Kraftwerk allgemein'!$F$16-'1.1 Allgemein'!$I$22+1),1),COLUMN(AT38)-('2.1 Kraftwerk allgemein'!$F$16-'1.1 Allgemein'!$I$22+1)))))/$F38,
SUM(OFFSET('2.5 CAPEX'!BH41,0,-MIN($F38-1,COLUMN(AT38)-1),1,MIN($F38,COLUMN(AT38))))/$F38)))))))</f>
        <v>0</v>
      </c>
      <c r="BD38" s="199">
        <f ca="1">IF('2.1 Kraftwerk allgemein'!$F$15&lt;'1.1 Allgemein'!$I$22,
IF(OR(ISNUMBER($D38)=FALSE,$F38=""),"",
IF(AND('2.5 CAPEX'!$L41&lt;&gt;"x",'2.5 CAPEX'!$M41&lt;&gt;"x"),0,
IF($F38=0,0,
IF(BD$4&lt;'2.1 Kraftwerk allgemein'!$F$16,0,
IF(BD$4='2.1 Kraftwerk allgemein'!$F$16,'2.5 CAPEX'!$J41/$F38,
IF(BD$4&lt;'2.1 Kraftwerk allgemein'!$F$16+$F38,
('2.5 CAPEX'!$J41+SUM(OFFSET('2.5 CAPEX'!BI41,0,-MIN(MAX($F38-1-('2.1 Kraftwerk allgemein'!$F$16-'2.1 Kraftwerk allgemein'!$F$15+1),0),COLUMN(AU38)-1-('2.1 Kraftwerk allgemein'!$F$16-'2.1 Kraftwerk allgemein'!$F$15+1)),1,MIN(MAX($F38-('2.1 Kraftwerk allgemein'!$F$16-'2.1 Kraftwerk allgemein'!$F$15+1),1),COLUMN(AU38)-('2.1 Kraftwerk allgemein'!$F$16-'2.1 Kraftwerk allgemein'!$F$15+1)))))/$F38,
SUM(OFFSET('2.5 CAPEX'!BI41,0,-MIN($F38-1,COLUMN(AU38)-1),1,MIN($F38,COLUMN(AU38))))/$F38)))))),
IF(OR(ISNUMBER($D38)=FALSE,$F38=""),"",
IF(AND('2.5 CAPEX'!$L41&lt;&gt;"x",'2.5 CAPEX'!$M41&lt;&gt;"x"),0,
IF($F38=0,0,
IF(BD$4&lt;'2.1 Kraftwerk allgemein'!$F$16,0,
IF(BD$4='2.1 Kraftwerk allgemein'!$F$16,'2.5 CAPEX'!$J41/$F38,
IF(BD$4&lt;'2.1 Kraftwerk allgemein'!$F$16+$F38,
('2.5 CAPEX'!$J41+SUM(OFFSET('2.5 CAPEX'!BI41,0,-MIN(MAX($F38-1-('2.1 Kraftwerk allgemein'!$F$16-'1.1 Allgemein'!$I$22+1),0),COLUMN(AU38)-1-('2.1 Kraftwerk allgemein'!$F$16-'1.1 Allgemein'!$I$22+1)),1,MIN(MAX($F38-('2.1 Kraftwerk allgemein'!$F$16-'1.1 Allgemein'!$I$22+1),1),COLUMN(AU38)-('2.1 Kraftwerk allgemein'!$F$16-'1.1 Allgemein'!$I$22+1)))))/$F38,
SUM(OFFSET('2.5 CAPEX'!BI41,0,-MIN($F38-1,COLUMN(AU38)-1),1,MIN($F38,COLUMN(AU38))))/$F38)))))))</f>
        <v>0</v>
      </c>
      <c r="BE38" s="199">
        <f ca="1">IF('2.1 Kraftwerk allgemein'!$F$15&lt;'1.1 Allgemein'!$I$22,
IF(OR(ISNUMBER($D38)=FALSE,$F38=""),"",
IF(AND('2.5 CAPEX'!$L41&lt;&gt;"x",'2.5 CAPEX'!$M41&lt;&gt;"x"),0,
IF($F38=0,0,
IF(BE$4&lt;'2.1 Kraftwerk allgemein'!$F$16,0,
IF(BE$4='2.1 Kraftwerk allgemein'!$F$16,'2.5 CAPEX'!$J41/$F38,
IF(BE$4&lt;'2.1 Kraftwerk allgemein'!$F$16+$F38,
('2.5 CAPEX'!$J41+SUM(OFFSET('2.5 CAPEX'!BJ41,0,-MIN(MAX($F38-1-('2.1 Kraftwerk allgemein'!$F$16-'2.1 Kraftwerk allgemein'!$F$15+1),0),COLUMN(AV38)-1-('2.1 Kraftwerk allgemein'!$F$16-'2.1 Kraftwerk allgemein'!$F$15+1)),1,MIN(MAX($F38-('2.1 Kraftwerk allgemein'!$F$16-'2.1 Kraftwerk allgemein'!$F$15+1),1),COLUMN(AV38)-('2.1 Kraftwerk allgemein'!$F$16-'2.1 Kraftwerk allgemein'!$F$15+1)))))/$F38,
SUM(OFFSET('2.5 CAPEX'!BJ41,0,-MIN($F38-1,COLUMN(AV38)-1),1,MIN($F38,COLUMN(AV38))))/$F38)))))),
IF(OR(ISNUMBER($D38)=FALSE,$F38=""),"",
IF(AND('2.5 CAPEX'!$L41&lt;&gt;"x",'2.5 CAPEX'!$M41&lt;&gt;"x"),0,
IF($F38=0,0,
IF(BE$4&lt;'2.1 Kraftwerk allgemein'!$F$16,0,
IF(BE$4='2.1 Kraftwerk allgemein'!$F$16,'2.5 CAPEX'!$J41/$F38,
IF(BE$4&lt;'2.1 Kraftwerk allgemein'!$F$16+$F38,
('2.5 CAPEX'!$J41+SUM(OFFSET('2.5 CAPEX'!BJ41,0,-MIN(MAX($F38-1-('2.1 Kraftwerk allgemein'!$F$16-'1.1 Allgemein'!$I$22+1),0),COLUMN(AV38)-1-('2.1 Kraftwerk allgemein'!$F$16-'1.1 Allgemein'!$I$22+1)),1,MIN(MAX($F38-('2.1 Kraftwerk allgemein'!$F$16-'1.1 Allgemein'!$I$22+1),1),COLUMN(AV38)-('2.1 Kraftwerk allgemein'!$F$16-'1.1 Allgemein'!$I$22+1)))))/$F38,
SUM(OFFSET('2.5 CAPEX'!BJ41,0,-MIN($F38-1,COLUMN(AV38)-1),1,MIN($F38,COLUMN(AV38))))/$F38)))))))</f>
        <v>0</v>
      </c>
      <c r="BF38" s="199">
        <f ca="1">IF('2.1 Kraftwerk allgemein'!$F$15&lt;'1.1 Allgemein'!$I$22,
IF(OR(ISNUMBER($D38)=FALSE,$F38=""),"",
IF(AND('2.5 CAPEX'!$L41&lt;&gt;"x",'2.5 CAPEX'!$M41&lt;&gt;"x"),0,
IF($F38=0,0,
IF(BF$4&lt;'2.1 Kraftwerk allgemein'!$F$16,0,
IF(BF$4='2.1 Kraftwerk allgemein'!$F$16,'2.5 CAPEX'!$J41/$F38,
IF(BF$4&lt;'2.1 Kraftwerk allgemein'!$F$16+$F38,
('2.5 CAPEX'!$J41+SUM(OFFSET('2.5 CAPEX'!BK41,0,-MIN(MAX($F38-1-('2.1 Kraftwerk allgemein'!$F$16-'2.1 Kraftwerk allgemein'!$F$15+1),0),COLUMN(AW38)-1-('2.1 Kraftwerk allgemein'!$F$16-'2.1 Kraftwerk allgemein'!$F$15+1)),1,MIN(MAX($F38-('2.1 Kraftwerk allgemein'!$F$16-'2.1 Kraftwerk allgemein'!$F$15+1),1),COLUMN(AW38)-('2.1 Kraftwerk allgemein'!$F$16-'2.1 Kraftwerk allgemein'!$F$15+1)))))/$F38,
SUM(OFFSET('2.5 CAPEX'!BK41,0,-MIN($F38-1,COLUMN(AW38)-1),1,MIN($F38,COLUMN(AW38))))/$F38)))))),
IF(OR(ISNUMBER($D38)=FALSE,$F38=""),"",
IF(AND('2.5 CAPEX'!$L41&lt;&gt;"x",'2.5 CAPEX'!$M41&lt;&gt;"x"),0,
IF($F38=0,0,
IF(BF$4&lt;'2.1 Kraftwerk allgemein'!$F$16,0,
IF(BF$4='2.1 Kraftwerk allgemein'!$F$16,'2.5 CAPEX'!$J41/$F38,
IF(BF$4&lt;'2.1 Kraftwerk allgemein'!$F$16+$F38,
('2.5 CAPEX'!$J41+SUM(OFFSET('2.5 CAPEX'!BK41,0,-MIN(MAX($F38-1-('2.1 Kraftwerk allgemein'!$F$16-'1.1 Allgemein'!$I$22+1),0),COLUMN(AW38)-1-('2.1 Kraftwerk allgemein'!$F$16-'1.1 Allgemein'!$I$22+1)),1,MIN(MAX($F38-('2.1 Kraftwerk allgemein'!$F$16-'1.1 Allgemein'!$I$22+1),1),COLUMN(AW38)-('2.1 Kraftwerk allgemein'!$F$16-'1.1 Allgemein'!$I$22+1)))))/$F38,
SUM(OFFSET('2.5 CAPEX'!BK41,0,-MIN($F38-1,COLUMN(AW38)-1),1,MIN($F38,COLUMN(AW38))))/$F38)))))))</f>
        <v>0</v>
      </c>
      <c r="BG38" s="199">
        <f ca="1">IF('2.1 Kraftwerk allgemein'!$F$15&lt;'1.1 Allgemein'!$I$22,
IF(OR(ISNUMBER($D38)=FALSE,$F38=""),"",
IF(AND('2.5 CAPEX'!$L41&lt;&gt;"x",'2.5 CAPEX'!$M41&lt;&gt;"x"),0,
IF($F38=0,0,
IF(BG$4&lt;'2.1 Kraftwerk allgemein'!$F$16,0,
IF(BG$4='2.1 Kraftwerk allgemein'!$F$16,'2.5 CAPEX'!$J41/$F38,
IF(BG$4&lt;'2.1 Kraftwerk allgemein'!$F$16+$F38,
('2.5 CAPEX'!$J41+SUM(OFFSET('2.5 CAPEX'!BL41,0,-MIN(MAX($F38-1-('2.1 Kraftwerk allgemein'!$F$16-'2.1 Kraftwerk allgemein'!$F$15+1),0),COLUMN(AX38)-1-('2.1 Kraftwerk allgemein'!$F$16-'2.1 Kraftwerk allgemein'!$F$15+1)),1,MIN(MAX($F38-('2.1 Kraftwerk allgemein'!$F$16-'2.1 Kraftwerk allgemein'!$F$15+1),1),COLUMN(AX38)-('2.1 Kraftwerk allgemein'!$F$16-'2.1 Kraftwerk allgemein'!$F$15+1)))))/$F38,
SUM(OFFSET('2.5 CAPEX'!BL41,0,-MIN($F38-1,COLUMN(AX38)-1),1,MIN($F38,COLUMN(AX38))))/$F38)))))),
IF(OR(ISNUMBER($D38)=FALSE,$F38=""),"",
IF(AND('2.5 CAPEX'!$L41&lt;&gt;"x",'2.5 CAPEX'!$M41&lt;&gt;"x"),0,
IF($F38=0,0,
IF(BG$4&lt;'2.1 Kraftwerk allgemein'!$F$16,0,
IF(BG$4='2.1 Kraftwerk allgemein'!$F$16,'2.5 CAPEX'!$J41/$F38,
IF(BG$4&lt;'2.1 Kraftwerk allgemein'!$F$16+$F38,
('2.5 CAPEX'!$J41+SUM(OFFSET('2.5 CAPEX'!BL41,0,-MIN(MAX($F38-1-('2.1 Kraftwerk allgemein'!$F$16-'1.1 Allgemein'!$I$22+1),0),COLUMN(AX38)-1-('2.1 Kraftwerk allgemein'!$F$16-'1.1 Allgemein'!$I$22+1)),1,MIN(MAX($F38-('2.1 Kraftwerk allgemein'!$F$16-'1.1 Allgemein'!$I$22+1),1),COLUMN(AX38)-('2.1 Kraftwerk allgemein'!$F$16-'1.1 Allgemein'!$I$22+1)))))/$F38,
SUM(OFFSET('2.5 CAPEX'!BL41,0,-MIN($F38-1,COLUMN(AX38)-1),1,MIN($F38,COLUMN(AX38))))/$F38)))))))</f>
        <v>0</v>
      </c>
      <c r="BH38" s="199">
        <f ca="1">IF('2.1 Kraftwerk allgemein'!$F$15&lt;'1.1 Allgemein'!$I$22,
IF(OR(ISNUMBER($D38)=FALSE,$F38=""),"",
IF(AND('2.5 CAPEX'!$L41&lt;&gt;"x",'2.5 CAPEX'!$M41&lt;&gt;"x"),0,
IF($F38=0,0,
IF(BH$4&lt;'2.1 Kraftwerk allgemein'!$F$16,0,
IF(BH$4='2.1 Kraftwerk allgemein'!$F$16,'2.5 CAPEX'!$J41/$F38,
IF(BH$4&lt;'2.1 Kraftwerk allgemein'!$F$16+$F38,
('2.5 CAPEX'!$J41+SUM(OFFSET('2.5 CAPEX'!BM41,0,-MIN(MAX($F38-1-('2.1 Kraftwerk allgemein'!$F$16-'2.1 Kraftwerk allgemein'!$F$15+1),0),COLUMN(AY38)-1-('2.1 Kraftwerk allgemein'!$F$16-'2.1 Kraftwerk allgemein'!$F$15+1)),1,MIN(MAX($F38-('2.1 Kraftwerk allgemein'!$F$16-'2.1 Kraftwerk allgemein'!$F$15+1),1),COLUMN(AY38)-('2.1 Kraftwerk allgemein'!$F$16-'2.1 Kraftwerk allgemein'!$F$15+1)))))/$F38,
SUM(OFFSET('2.5 CAPEX'!BM41,0,-MIN($F38-1,COLUMN(AY38)-1),1,MIN($F38,COLUMN(AY38))))/$F38)))))),
IF(OR(ISNUMBER($D38)=FALSE,$F38=""),"",
IF(AND('2.5 CAPEX'!$L41&lt;&gt;"x",'2.5 CAPEX'!$M41&lt;&gt;"x"),0,
IF($F38=0,0,
IF(BH$4&lt;'2.1 Kraftwerk allgemein'!$F$16,0,
IF(BH$4='2.1 Kraftwerk allgemein'!$F$16,'2.5 CAPEX'!$J41/$F38,
IF(BH$4&lt;'2.1 Kraftwerk allgemein'!$F$16+$F38,
('2.5 CAPEX'!$J41+SUM(OFFSET('2.5 CAPEX'!BM41,0,-MIN(MAX($F38-1-('2.1 Kraftwerk allgemein'!$F$16-'1.1 Allgemein'!$I$22+1),0),COLUMN(AY38)-1-('2.1 Kraftwerk allgemein'!$F$16-'1.1 Allgemein'!$I$22+1)),1,MIN(MAX($F38-('2.1 Kraftwerk allgemein'!$F$16-'1.1 Allgemein'!$I$22+1),1),COLUMN(AY38)-('2.1 Kraftwerk allgemein'!$F$16-'1.1 Allgemein'!$I$22+1)))))/$F38,
SUM(OFFSET('2.5 CAPEX'!BM41,0,-MIN($F38-1,COLUMN(AY38)-1),1,MIN($F38,COLUMN(AY38))))/$F38)))))))</f>
        <v>0</v>
      </c>
      <c r="BI38" s="199">
        <f ca="1">IF('2.1 Kraftwerk allgemein'!$F$15&lt;'1.1 Allgemein'!$I$22,
IF(OR(ISNUMBER($D38)=FALSE,$F38=""),"",
IF(AND('2.5 CAPEX'!$L41&lt;&gt;"x",'2.5 CAPEX'!$M41&lt;&gt;"x"),0,
IF($F38=0,0,
IF(BI$4&lt;'2.1 Kraftwerk allgemein'!$F$16,0,
IF(BI$4='2.1 Kraftwerk allgemein'!$F$16,'2.5 CAPEX'!$J41/$F38,
IF(BI$4&lt;'2.1 Kraftwerk allgemein'!$F$16+$F38,
('2.5 CAPEX'!$J41+SUM(OFFSET('2.5 CAPEX'!BN41,0,-MIN(MAX($F38-1-('2.1 Kraftwerk allgemein'!$F$16-'2.1 Kraftwerk allgemein'!$F$15+1),0),COLUMN(AZ38)-1-('2.1 Kraftwerk allgemein'!$F$16-'2.1 Kraftwerk allgemein'!$F$15+1)),1,MIN(MAX($F38-('2.1 Kraftwerk allgemein'!$F$16-'2.1 Kraftwerk allgemein'!$F$15+1),1),COLUMN(AZ38)-('2.1 Kraftwerk allgemein'!$F$16-'2.1 Kraftwerk allgemein'!$F$15+1)))))/$F38,
SUM(OFFSET('2.5 CAPEX'!BN41,0,-MIN($F38-1,COLUMN(AZ38)-1),1,MIN($F38,COLUMN(AZ38))))/$F38)))))),
IF(OR(ISNUMBER($D38)=FALSE,$F38=""),"",
IF(AND('2.5 CAPEX'!$L41&lt;&gt;"x",'2.5 CAPEX'!$M41&lt;&gt;"x"),0,
IF($F38=0,0,
IF(BI$4&lt;'2.1 Kraftwerk allgemein'!$F$16,0,
IF(BI$4='2.1 Kraftwerk allgemein'!$F$16,'2.5 CAPEX'!$J41/$F38,
IF(BI$4&lt;'2.1 Kraftwerk allgemein'!$F$16+$F38,
('2.5 CAPEX'!$J41+SUM(OFFSET('2.5 CAPEX'!BN41,0,-MIN(MAX($F38-1-('2.1 Kraftwerk allgemein'!$F$16-'1.1 Allgemein'!$I$22+1),0),COLUMN(AZ38)-1-('2.1 Kraftwerk allgemein'!$F$16-'1.1 Allgemein'!$I$22+1)),1,MIN(MAX($F38-('2.1 Kraftwerk allgemein'!$F$16-'1.1 Allgemein'!$I$22+1),1),COLUMN(AZ38)-('2.1 Kraftwerk allgemein'!$F$16-'1.1 Allgemein'!$I$22+1)))))/$F38,
SUM(OFFSET('2.5 CAPEX'!BN41,0,-MIN($F38-1,COLUMN(AZ38)-1),1,MIN($F38,COLUMN(AZ38))))/$F38)))))))</f>
        <v>0</v>
      </c>
      <c r="BJ38" s="199">
        <f ca="1">IF('2.1 Kraftwerk allgemein'!$F$15&lt;'1.1 Allgemein'!$I$22,
IF(OR(ISNUMBER($D38)=FALSE,$F38=""),"",
IF(AND('2.5 CAPEX'!$L41&lt;&gt;"x",'2.5 CAPEX'!$M41&lt;&gt;"x"),0,
IF($F38=0,0,
IF(BJ$4&lt;'2.1 Kraftwerk allgemein'!$F$16,0,
IF(BJ$4='2.1 Kraftwerk allgemein'!$F$16,'2.5 CAPEX'!$J41/$F38,
IF(BJ$4&lt;'2.1 Kraftwerk allgemein'!$F$16+$F38,
('2.5 CAPEX'!$J41+SUM(OFFSET('2.5 CAPEX'!BO41,0,-MIN(MAX($F38-1-('2.1 Kraftwerk allgemein'!$F$16-'2.1 Kraftwerk allgemein'!$F$15+1),0),COLUMN(BA38)-1-('2.1 Kraftwerk allgemein'!$F$16-'2.1 Kraftwerk allgemein'!$F$15+1)),1,MIN(MAX($F38-('2.1 Kraftwerk allgemein'!$F$16-'2.1 Kraftwerk allgemein'!$F$15+1),1),COLUMN(BA38)-('2.1 Kraftwerk allgemein'!$F$16-'2.1 Kraftwerk allgemein'!$F$15+1)))))/$F38,
SUM(OFFSET('2.5 CAPEX'!BO41,0,-MIN($F38-1,COLUMN(BA38)-1),1,MIN($F38,COLUMN(BA38))))/$F38)))))),
IF(OR(ISNUMBER($D38)=FALSE,$F38=""),"",
IF(AND('2.5 CAPEX'!$L41&lt;&gt;"x",'2.5 CAPEX'!$M41&lt;&gt;"x"),0,
IF($F38=0,0,
IF(BJ$4&lt;'2.1 Kraftwerk allgemein'!$F$16,0,
IF(BJ$4='2.1 Kraftwerk allgemein'!$F$16,'2.5 CAPEX'!$J41/$F38,
IF(BJ$4&lt;'2.1 Kraftwerk allgemein'!$F$16+$F38,
('2.5 CAPEX'!$J41+SUM(OFFSET('2.5 CAPEX'!BO41,0,-MIN(MAX($F38-1-('2.1 Kraftwerk allgemein'!$F$16-'1.1 Allgemein'!$I$22+1),0),COLUMN(BA38)-1-('2.1 Kraftwerk allgemein'!$F$16-'1.1 Allgemein'!$I$22+1)),1,MIN(MAX($F38-('2.1 Kraftwerk allgemein'!$F$16-'1.1 Allgemein'!$I$22+1),1),COLUMN(BA38)-('2.1 Kraftwerk allgemein'!$F$16-'1.1 Allgemein'!$I$22+1)))))/$F38,
SUM(OFFSET('2.5 CAPEX'!BO41,0,-MIN($F38-1,COLUMN(BA38)-1),1,MIN($F38,COLUMN(BA38))))/$F38)))))))</f>
        <v>0</v>
      </c>
      <c r="BK38" s="199">
        <f ca="1">IF('2.1 Kraftwerk allgemein'!$F$15&lt;'1.1 Allgemein'!$I$22,
IF(OR(ISNUMBER($D38)=FALSE,$F38=""),"",
IF(AND('2.5 CAPEX'!$L41&lt;&gt;"x",'2.5 CAPEX'!$M41&lt;&gt;"x"),0,
IF($F38=0,0,
IF(BK$4&lt;'2.1 Kraftwerk allgemein'!$F$16,0,
IF(BK$4='2.1 Kraftwerk allgemein'!$F$16,'2.5 CAPEX'!$J41/$F38,
IF(BK$4&lt;'2.1 Kraftwerk allgemein'!$F$16+$F38,
('2.5 CAPEX'!$J41+SUM(OFFSET('2.5 CAPEX'!BP41,0,-MIN(MAX($F38-1-('2.1 Kraftwerk allgemein'!$F$16-'2.1 Kraftwerk allgemein'!$F$15+1),0),COLUMN(BB38)-1-('2.1 Kraftwerk allgemein'!$F$16-'2.1 Kraftwerk allgemein'!$F$15+1)),1,MIN(MAX($F38-('2.1 Kraftwerk allgemein'!$F$16-'2.1 Kraftwerk allgemein'!$F$15+1),1),COLUMN(BB38)-('2.1 Kraftwerk allgemein'!$F$16-'2.1 Kraftwerk allgemein'!$F$15+1)))))/$F38,
SUM(OFFSET('2.5 CAPEX'!BP41,0,-MIN($F38-1,COLUMN(BB38)-1),1,MIN($F38,COLUMN(BB38))))/$F38)))))),
IF(OR(ISNUMBER($D38)=FALSE,$F38=""),"",
IF(AND('2.5 CAPEX'!$L41&lt;&gt;"x",'2.5 CAPEX'!$M41&lt;&gt;"x"),0,
IF($F38=0,0,
IF(BK$4&lt;'2.1 Kraftwerk allgemein'!$F$16,0,
IF(BK$4='2.1 Kraftwerk allgemein'!$F$16,'2.5 CAPEX'!$J41/$F38,
IF(BK$4&lt;'2.1 Kraftwerk allgemein'!$F$16+$F38,
('2.5 CAPEX'!$J41+SUM(OFFSET('2.5 CAPEX'!BP41,0,-MIN(MAX($F38-1-('2.1 Kraftwerk allgemein'!$F$16-'1.1 Allgemein'!$I$22+1),0),COLUMN(BB38)-1-('2.1 Kraftwerk allgemein'!$F$16-'1.1 Allgemein'!$I$22+1)),1,MIN(MAX($F38-('2.1 Kraftwerk allgemein'!$F$16-'1.1 Allgemein'!$I$22+1),1),COLUMN(BB38)-('2.1 Kraftwerk allgemein'!$F$16-'1.1 Allgemein'!$I$22+1)))))/$F38,
SUM(OFFSET('2.5 CAPEX'!BP41,0,-MIN($F38-1,COLUMN(BB38)-1),1,MIN($F38,COLUMN(BB38))))/$F38)))))))</f>
        <v>0</v>
      </c>
      <c r="BL38" s="199">
        <f ca="1">IF('2.1 Kraftwerk allgemein'!$F$15&lt;'1.1 Allgemein'!$I$22,
IF(OR(ISNUMBER($D38)=FALSE,$F38=""),"",
IF(AND('2.5 CAPEX'!$L41&lt;&gt;"x",'2.5 CAPEX'!$M41&lt;&gt;"x"),0,
IF($F38=0,0,
IF(BL$4&lt;'2.1 Kraftwerk allgemein'!$F$16,0,
IF(BL$4='2.1 Kraftwerk allgemein'!$F$16,'2.5 CAPEX'!$J41/$F38,
IF(BL$4&lt;'2.1 Kraftwerk allgemein'!$F$16+$F38,
('2.5 CAPEX'!$J41+SUM(OFFSET('2.5 CAPEX'!BQ41,0,-MIN(MAX($F38-1-('2.1 Kraftwerk allgemein'!$F$16-'2.1 Kraftwerk allgemein'!$F$15+1),0),COLUMN(BC38)-1-('2.1 Kraftwerk allgemein'!$F$16-'2.1 Kraftwerk allgemein'!$F$15+1)),1,MIN(MAX($F38-('2.1 Kraftwerk allgemein'!$F$16-'2.1 Kraftwerk allgemein'!$F$15+1),1),COLUMN(BC38)-('2.1 Kraftwerk allgemein'!$F$16-'2.1 Kraftwerk allgemein'!$F$15+1)))))/$F38,
SUM(OFFSET('2.5 CAPEX'!BQ41,0,-MIN($F38-1,COLUMN(BC38)-1),1,MIN($F38,COLUMN(BC38))))/$F38)))))),
IF(OR(ISNUMBER($D38)=FALSE,$F38=""),"",
IF(AND('2.5 CAPEX'!$L41&lt;&gt;"x",'2.5 CAPEX'!$M41&lt;&gt;"x"),0,
IF($F38=0,0,
IF(BL$4&lt;'2.1 Kraftwerk allgemein'!$F$16,0,
IF(BL$4='2.1 Kraftwerk allgemein'!$F$16,'2.5 CAPEX'!$J41/$F38,
IF(BL$4&lt;'2.1 Kraftwerk allgemein'!$F$16+$F38,
('2.5 CAPEX'!$J41+SUM(OFFSET('2.5 CAPEX'!BQ41,0,-MIN(MAX($F38-1-('2.1 Kraftwerk allgemein'!$F$16-'1.1 Allgemein'!$I$22+1),0),COLUMN(BC38)-1-('2.1 Kraftwerk allgemein'!$F$16-'1.1 Allgemein'!$I$22+1)),1,MIN(MAX($F38-('2.1 Kraftwerk allgemein'!$F$16-'1.1 Allgemein'!$I$22+1),1),COLUMN(BC38)-('2.1 Kraftwerk allgemein'!$F$16-'1.1 Allgemein'!$I$22+1)))))/$F38,
SUM(OFFSET('2.5 CAPEX'!BQ41,0,-MIN($F38-1,COLUMN(BC38)-1),1,MIN($F38,COLUMN(BC38))))/$F38)))))))</f>
        <v>0</v>
      </c>
      <c r="BM38" s="199">
        <f ca="1">IF('2.1 Kraftwerk allgemein'!$F$15&lt;'1.1 Allgemein'!$I$22,
IF(OR(ISNUMBER($D38)=FALSE,$F38=""),"",
IF(AND('2.5 CAPEX'!$L41&lt;&gt;"x",'2.5 CAPEX'!$M41&lt;&gt;"x"),0,
IF($F38=0,0,
IF(BM$4&lt;'2.1 Kraftwerk allgemein'!$F$16,0,
IF(BM$4='2.1 Kraftwerk allgemein'!$F$16,'2.5 CAPEX'!$J41/$F38,
IF(BM$4&lt;'2.1 Kraftwerk allgemein'!$F$16+$F38,
('2.5 CAPEX'!$J41+SUM(OFFSET('2.5 CAPEX'!BR41,0,-MIN(MAX($F38-1-('2.1 Kraftwerk allgemein'!$F$16-'2.1 Kraftwerk allgemein'!$F$15+1),0),COLUMN(BD38)-1-('2.1 Kraftwerk allgemein'!$F$16-'2.1 Kraftwerk allgemein'!$F$15+1)),1,MIN(MAX($F38-('2.1 Kraftwerk allgemein'!$F$16-'2.1 Kraftwerk allgemein'!$F$15+1),1),COLUMN(BD38)-('2.1 Kraftwerk allgemein'!$F$16-'2.1 Kraftwerk allgemein'!$F$15+1)))))/$F38,
SUM(OFFSET('2.5 CAPEX'!BR41,0,-MIN($F38-1,COLUMN(BD38)-1),1,MIN($F38,COLUMN(BD38))))/$F38)))))),
IF(OR(ISNUMBER($D38)=FALSE,$F38=""),"",
IF(AND('2.5 CAPEX'!$L41&lt;&gt;"x",'2.5 CAPEX'!$M41&lt;&gt;"x"),0,
IF($F38=0,0,
IF(BM$4&lt;'2.1 Kraftwerk allgemein'!$F$16,0,
IF(BM$4='2.1 Kraftwerk allgemein'!$F$16,'2.5 CAPEX'!$J41/$F38,
IF(BM$4&lt;'2.1 Kraftwerk allgemein'!$F$16+$F38,
('2.5 CAPEX'!$J41+SUM(OFFSET('2.5 CAPEX'!BR41,0,-MIN(MAX($F38-1-('2.1 Kraftwerk allgemein'!$F$16-'1.1 Allgemein'!$I$22+1),0),COLUMN(BD38)-1-('2.1 Kraftwerk allgemein'!$F$16-'1.1 Allgemein'!$I$22+1)),1,MIN(MAX($F38-('2.1 Kraftwerk allgemein'!$F$16-'1.1 Allgemein'!$I$22+1),1),COLUMN(BD38)-('2.1 Kraftwerk allgemein'!$F$16-'1.1 Allgemein'!$I$22+1)))))/$F38,
SUM(OFFSET('2.5 CAPEX'!BR41,0,-MIN($F38-1,COLUMN(BD38)-1),1,MIN($F38,COLUMN(BD38))))/$F38)))))))</f>
        <v>0</v>
      </c>
      <c r="BN38" s="199">
        <f ca="1">IF('2.1 Kraftwerk allgemein'!$F$15&lt;'1.1 Allgemein'!$I$22,
IF(OR(ISNUMBER($D38)=FALSE,$F38=""),"",
IF(AND('2.5 CAPEX'!$L41&lt;&gt;"x",'2.5 CAPEX'!$M41&lt;&gt;"x"),0,
IF($F38=0,0,
IF(BN$4&lt;'2.1 Kraftwerk allgemein'!$F$16,0,
IF(BN$4='2.1 Kraftwerk allgemein'!$F$16,'2.5 CAPEX'!$J41/$F38,
IF(BN$4&lt;'2.1 Kraftwerk allgemein'!$F$16+$F38,
('2.5 CAPEX'!$J41+SUM(OFFSET('2.5 CAPEX'!BS41,0,-MIN(MAX($F38-1-('2.1 Kraftwerk allgemein'!$F$16-'2.1 Kraftwerk allgemein'!$F$15+1),0),COLUMN(BE38)-1-('2.1 Kraftwerk allgemein'!$F$16-'2.1 Kraftwerk allgemein'!$F$15+1)),1,MIN(MAX($F38-('2.1 Kraftwerk allgemein'!$F$16-'2.1 Kraftwerk allgemein'!$F$15+1),1),COLUMN(BE38)-('2.1 Kraftwerk allgemein'!$F$16-'2.1 Kraftwerk allgemein'!$F$15+1)))))/$F38,
SUM(OFFSET('2.5 CAPEX'!BS41,0,-MIN($F38-1,COLUMN(BE38)-1),1,MIN($F38,COLUMN(BE38))))/$F38)))))),
IF(OR(ISNUMBER($D38)=FALSE,$F38=""),"",
IF(AND('2.5 CAPEX'!$L41&lt;&gt;"x",'2.5 CAPEX'!$M41&lt;&gt;"x"),0,
IF($F38=0,0,
IF(BN$4&lt;'2.1 Kraftwerk allgemein'!$F$16,0,
IF(BN$4='2.1 Kraftwerk allgemein'!$F$16,'2.5 CAPEX'!$J41/$F38,
IF(BN$4&lt;'2.1 Kraftwerk allgemein'!$F$16+$F38,
('2.5 CAPEX'!$J41+SUM(OFFSET('2.5 CAPEX'!BS41,0,-MIN(MAX($F38-1-('2.1 Kraftwerk allgemein'!$F$16-'1.1 Allgemein'!$I$22+1),0),COLUMN(BE38)-1-('2.1 Kraftwerk allgemein'!$F$16-'1.1 Allgemein'!$I$22+1)),1,MIN(MAX($F38-('2.1 Kraftwerk allgemein'!$F$16-'1.1 Allgemein'!$I$22+1),1),COLUMN(BE38)-('2.1 Kraftwerk allgemein'!$F$16-'1.1 Allgemein'!$I$22+1)))))/$F38,
SUM(OFFSET('2.5 CAPEX'!BS41,0,-MIN($F38-1,COLUMN(BE38)-1),1,MIN($F38,COLUMN(BE38))))/$F38)))))))</f>
        <v>0</v>
      </c>
      <c r="BO38" s="199">
        <f ca="1">IF('2.1 Kraftwerk allgemein'!$F$15&lt;'1.1 Allgemein'!$I$22,
IF(OR(ISNUMBER($D38)=FALSE,$F38=""),"",
IF(AND('2.5 CAPEX'!$L41&lt;&gt;"x",'2.5 CAPEX'!$M41&lt;&gt;"x"),0,
IF($F38=0,0,
IF(BO$4&lt;'2.1 Kraftwerk allgemein'!$F$16,0,
IF(BO$4='2.1 Kraftwerk allgemein'!$F$16,'2.5 CAPEX'!$J41/$F38,
IF(BO$4&lt;'2.1 Kraftwerk allgemein'!$F$16+$F38,
('2.5 CAPEX'!$J41+SUM(OFFSET('2.5 CAPEX'!BT41,0,-MIN(MAX($F38-1-('2.1 Kraftwerk allgemein'!$F$16-'2.1 Kraftwerk allgemein'!$F$15+1),0),COLUMN(BF38)-1-('2.1 Kraftwerk allgemein'!$F$16-'2.1 Kraftwerk allgemein'!$F$15+1)),1,MIN(MAX($F38-('2.1 Kraftwerk allgemein'!$F$16-'2.1 Kraftwerk allgemein'!$F$15+1),1),COLUMN(BF38)-('2.1 Kraftwerk allgemein'!$F$16-'2.1 Kraftwerk allgemein'!$F$15+1)))))/$F38,
SUM(OFFSET('2.5 CAPEX'!BT41,0,-MIN($F38-1,COLUMN(BF38)-1),1,MIN($F38,COLUMN(BF38))))/$F38)))))),
IF(OR(ISNUMBER($D38)=FALSE,$F38=""),"",
IF(AND('2.5 CAPEX'!$L41&lt;&gt;"x",'2.5 CAPEX'!$M41&lt;&gt;"x"),0,
IF($F38=0,0,
IF(BO$4&lt;'2.1 Kraftwerk allgemein'!$F$16,0,
IF(BO$4='2.1 Kraftwerk allgemein'!$F$16,'2.5 CAPEX'!$J41/$F38,
IF(BO$4&lt;'2.1 Kraftwerk allgemein'!$F$16+$F38,
('2.5 CAPEX'!$J41+SUM(OFFSET('2.5 CAPEX'!BT41,0,-MIN(MAX($F38-1-('2.1 Kraftwerk allgemein'!$F$16-'1.1 Allgemein'!$I$22+1),0),COLUMN(BF38)-1-('2.1 Kraftwerk allgemein'!$F$16-'1.1 Allgemein'!$I$22+1)),1,MIN(MAX($F38-('2.1 Kraftwerk allgemein'!$F$16-'1.1 Allgemein'!$I$22+1),1),COLUMN(BF38)-('2.1 Kraftwerk allgemein'!$F$16-'1.1 Allgemein'!$I$22+1)))))/$F38,
SUM(OFFSET('2.5 CAPEX'!BT41,0,-MIN($F38-1,COLUMN(BF38)-1),1,MIN($F38,COLUMN(BF38))))/$F38)))))))</f>
        <v>0</v>
      </c>
      <c r="BP38" s="199">
        <f ca="1">IF('2.1 Kraftwerk allgemein'!$F$15&lt;'1.1 Allgemein'!$I$22,
IF(OR(ISNUMBER($D38)=FALSE,$F38=""),"",
IF(AND('2.5 CAPEX'!$L41&lt;&gt;"x",'2.5 CAPEX'!$M41&lt;&gt;"x"),0,
IF($F38=0,0,
IF(BP$4&lt;'2.1 Kraftwerk allgemein'!$F$16,0,
IF(BP$4='2.1 Kraftwerk allgemein'!$F$16,'2.5 CAPEX'!$J41/$F38,
IF(BP$4&lt;'2.1 Kraftwerk allgemein'!$F$16+$F38,
('2.5 CAPEX'!$J41+SUM(OFFSET('2.5 CAPEX'!BU41,0,-MIN(MAX($F38-1-('2.1 Kraftwerk allgemein'!$F$16-'2.1 Kraftwerk allgemein'!$F$15+1),0),COLUMN(BG38)-1-('2.1 Kraftwerk allgemein'!$F$16-'2.1 Kraftwerk allgemein'!$F$15+1)),1,MIN(MAX($F38-('2.1 Kraftwerk allgemein'!$F$16-'2.1 Kraftwerk allgemein'!$F$15+1),1),COLUMN(BG38)-('2.1 Kraftwerk allgemein'!$F$16-'2.1 Kraftwerk allgemein'!$F$15+1)))))/$F38,
SUM(OFFSET('2.5 CAPEX'!BU41,0,-MIN($F38-1,COLUMN(BG38)-1),1,MIN($F38,COLUMN(BG38))))/$F38)))))),
IF(OR(ISNUMBER($D38)=FALSE,$F38=""),"",
IF(AND('2.5 CAPEX'!$L41&lt;&gt;"x",'2.5 CAPEX'!$M41&lt;&gt;"x"),0,
IF($F38=0,0,
IF(BP$4&lt;'2.1 Kraftwerk allgemein'!$F$16,0,
IF(BP$4='2.1 Kraftwerk allgemein'!$F$16,'2.5 CAPEX'!$J41/$F38,
IF(BP$4&lt;'2.1 Kraftwerk allgemein'!$F$16+$F38,
('2.5 CAPEX'!$J41+SUM(OFFSET('2.5 CAPEX'!BU41,0,-MIN(MAX($F38-1-('2.1 Kraftwerk allgemein'!$F$16-'1.1 Allgemein'!$I$22+1),0),COLUMN(BG38)-1-('2.1 Kraftwerk allgemein'!$F$16-'1.1 Allgemein'!$I$22+1)),1,MIN(MAX($F38-('2.1 Kraftwerk allgemein'!$F$16-'1.1 Allgemein'!$I$22+1),1),COLUMN(BG38)-('2.1 Kraftwerk allgemein'!$F$16-'1.1 Allgemein'!$I$22+1)))))/$F38,
SUM(OFFSET('2.5 CAPEX'!BU41,0,-MIN($F38-1,COLUMN(BG38)-1),1,MIN($F38,COLUMN(BG38))))/$F38)))))))</f>
        <v>0</v>
      </c>
      <c r="BQ38" s="199">
        <f ca="1">IF('2.1 Kraftwerk allgemein'!$F$15&lt;'1.1 Allgemein'!$I$22,
IF(OR(ISNUMBER($D38)=FALSE,$F38=""),"",
IF(AND('2.5 CAPEX'!$L41&lt;&gt;"x",'2.5 CAPEX'!$M41&lt;&gt;"x"),0,
IF($F38=0,0,
IF(BQ$4&lt;'2.1 Kraftwerk allgemein'!$F$16,0,
IF(BQ$4='2.1 Kraftwerk allgemein'!$F$16,'2.5 CAPEX'!$J41/$F38,
IF(BQ$4&lt;'2.1 Kraftwerk allgemein'!$F$16+$F38,
('2.5 CAPEX'!$J41+SUM(OFFSET('2.5 CAPEX'!BV41,0,-MIN(MAX($F38-1-('2.1 Kraftwerk allgemein'!$F$16-'2.1 Kraftwerk allgemein'!$F$15+1),0),COLUMN(BH38)-1-('2.1 Kraftwerk allgemein'!$F$16-'2.1 Kraftwerk allgemein'!$F$15+1)),1,MIN(MAX($F38-('2.1 Kraftwerk allgemein'!$F$16-'2.1 Kraftwerk allgemein'!$F$15+1),1),COLUMN(BH38)-('2.1 Kraftwerk allgemein'!$F$16-'2.1 Kraftwerk allgemein'!$F$15+1)))))/$F38,
SUM(OFFSET('2.5 CAPEX'!BV41,0,-MIN($F38-1,COLUMN(BH38)-1),1,MIN($F38,COLUMN(BH38))))/$F38)))))),
IF(OR(ISNUMBER($D38)=FALSE,$F38=""),"",
IF(AND('2.5 CAPEX'!$L41&lt;&gt;"x",'2.5 CAPEX'!$M41&lt;&gt;"x"),0,
IF($F38=0,0,
IF(BQ$4&lt;'2.1 Kraftwerk allgemein'!$F$16,0,
IF(BQ$4='2.1 Kraftwerk allgemein'!$F$16,'2.5 CAPEX'!$J41/$F38,
IF(BQ$4&lt;'2.1 Kraftwerk allgemein'!$F$16+$F38,
('2.5 CAPEX'!$J41+SUM(OFFSET('2.5 CAPEX'!BV41,0,-MIN(MAX($F38-1-('2.1 Kraftwerk allgemein'!$F$16-'1.1 Allgemein'!$I$22+1),0),COLUMN(BH38)-1-('2.1 Kraftwerk allgemein'!$F$16-'1.1 Allgemein'!$I$22+1)),1,MIN(MAX($F38-('2.1 Kraftwerk allgemein'!$F$16-'1.1 Allgemein'!$I$22+1),1),COLUMN(BH38)-('2.1 Kraftwerk allgemein'!$F$16-'1.1 Allgemein'!$I$22+1)))))/$F38,
SUM(OFFSET('2.5 CAPEX'!BV41,0,-MIN($F38-1,COLUMN(BH38)-1),1,MIN($F38,COLUMN(BH38))))/$F38)))))))</f>
        <v>0</v>
      </c>
      <c r="BR38" s="199">
        <f ca="1">IF('2.1 Kraftwerk allgemein'!$F$15&lt;'1.1 Allgemein'!$I$22,
IF(OR(ISNUMBER($D38)=FALSE,$F38=""),"",
IF(AND('2.5 CAPEX'!$L41&lt;&gt;"x",'2.5 CAPEX'!$M41&lt;&gt;"x"),0,
IF($F38=0,0,
IF(BR$4&lt;'2.1 Kraftwerk allgemein'!$F$16,0,
IF(BR$4='2.1 Kraftwerk allgemein'!$F$16,'2.5 CAPEX'!$J41/$F38,
IF(BR$4&lt;'2.1 Kraftwerk allgemein'!$F$16+$F38,
('2.5 CAPEX'!$J41+SUM(OFFSET('2.5 CAPEX'!BW41,0,-MIN(MAX($F38-1-('2.1 Kraftwerk allgemein'!$F$16-'2.1 Kraftwerk allgemein'!$F$15+1),0),COLUMN(BI38)-1-('2.1 Kraftwerk allgemein'!$F$16-'2.1 Kraftwerk allgemein'!$F$15+1)),1,MIN(MAX($F38-('2.1 Kraftwerk allgemein'!$F$16-'2.1 Kraftwerk allgemein'!$F$15+1),1),COLUMN(BI38)-('2.1 Kraftwerk allgemein'!$F$16-'2.1 Kraftwerk allgemein'!$F$15+1)))))/$F38,
SUM(OFFSET('2.5 CAPEX'!BW41,0,-MIN($F38-1,COLUMN(BI38)-1),1,MIN($F38,COLUMN(BI38))))/$F38)))))),
IF(OR(ISNUMBER($D38)=FALSE,$F38=""),"",
IF(AND('2.5 CAPEX'!$L41&lt;&gt;"x",'2.5 CAPEX'!$M41&lt;&gt;"x"),0,
IF($F38=0,0,
IF(BR$4&lt;'2.1 Kraftwerk allgemein'!$F$16,0,
IF(BR$4='2.1 Kraftwerk allgemein'!$F$16,'2.5 CAPEX'!$J41/$F38,
IF(BR$4&lt;'2.1 Kraftwerk allgemein'!$F$16+$F38,
('2.5 CAPEX'!$J41+SUM(OFFSET('2.5 CAPEX'!BW41,0,-MIN(MAX($F38-1-('2.1 Kraftwerk allgemein'!$F$16-'1.1 Allgemein'!$I$22+1),0),COLUMN(BI38)-1-('2.1 Kraftwerk allgemein'!$F$16-'1.1 Allgemein'!$I$22+1)),1,MIN(MAX($F38-('2.1 Kraftwerk allgemein'!$F$16-'1.1 Allgemein'!$I$22+1),1),COLUMN(BI38)-('2.1 Kraftwerk allgemein'!$F$16-'1.1 Allgemein'!$I$22+1)))))/$F38,
SUM(OFFSET('2.5 CAPEX'!BW41,0,-MIN($F38-1,COLUMN(BI38)-1),1,MIN($F38,COLUMN(BI38))))/$F38)))))))</f>
        <v>0</v>
      </c>
      <c r="BS38" s="199">
        <f ca="1">IF('2.1 Kraftwerk allgemein'!$F$15&lt;'1.1 Allgemein'!$I$22,
IF(OR(ISNUMBER($D38)=FALSE,$F38=""),"",
IF(AND('2.5 CAPEX'!$L41&lt;&gt;"x",'2.5 CAPEX'!$M41&lt;&gt;"x"),0,
IF($F38=0,0,
IF(BS$4&lt;'2.1 Kraftwerk allgemein'!$F$16,0,
IF(BS$4='2.1 Kraftwerk allgemein'!$F$16,'2.5 CAPEX'!$J41/$F38,
IF(BS$4&lt;'2.1 Kraftwerk allgemein'!$F$16+$F38,
('2.5 CAPEX'!$J41+SUM(OFFSET('2.5 CAPEX'!BX41,0,-MIN(MAX($F38-1-('2.1 Kraftwerk allgemein'!$F$16-'2.1 Kraftwerk allgemein'!$F$15+1),0),COLUMN(BJ38)-1-('2.1 Kraftwerk allgemein'!$F$16-'2.1 Kraftwerk allgemein'!$F$15+1)),1,MIN(MAX($F38-('2.1 Kraftwerk allgemein'!$F$16-'2.1 Kraftwerk allgemein'!$F$15+1),1),COLUMN(BJ38)-('2.1 Kraftwerk allgemein'!$F$16-'2.1 Kraftwerk allgemein'!$F$15+1)))))/$F38,
SUM(OFFSET('2.5 CAPEX'!BX41,0,-MIN($F38-1,COLUMN(BJ38)-1),1,MIN($F38,COLUMN(BJ38))))/$F38)))))),
IF(OR(ISNUMBER($D38)=FALSE,$F38=""),"",
IF(AND('2.5 CAPEX'!$L41&lt;&gt;"x",'2.5 CAPEX'!$M41&lt;&gt;"x"),0,
IF($F38=0,0,
IF(BS$4&lt;'2.1 Kraftwerk allgemein'!$F$16,0,
IF(BS$4='2.1 Kraftwerk allgemein'!$F$16,'2.5 CAPEX'!$J41/$F38,
IF(BS$4&lt;'2.1 Kraftwerk allgemein'!$F$16+$F38,
('2.5 CAPEX'!$J41+SUM(OFFSET('2.5 CAPEX'!BX41,0,-MIN(MAX($F38-1-('2.1 Kraftwerk allgemein'!$F$16-'1.1 Allgemein'!$I$22+1),0),COLUMN(BJ38)-1-('2.1 Kraftwerk allgemein'!$F$16-'1.1 Allgemein'!$I$22+1)),1,MIN(MAX($F38-('2.1 Kraftwerk allgemein'!$F$16-'1.1 Allgemein'!$I$22+1),1),COLUMN(BJ38)-('2.1 Kraftwerk allgemein'!$F$16-'1.1 Allgemein'!$I$22+1)))))/$F38,
SUM(OFFSET('2.5 CAPEX'!BX41,0,-MIN($F38-1,COLUMN(BJ38)-1),1,MIN($F38,COLUMN(BJ38))))/$F38)))))))</f>
        <v>0</v>
      </c>
      <c r="BT38" s="199">
        <f ca="1">IF('2.1 Kraftwerk allgemein'!$F$15&lt;'1.1 Allgemein'!$I$22,
IF(OR(ISNUMBER($D38)=FALSE,$F38=""),"",
IF(AND('2.5 CAPEX'!$L41&lt;&gt;"x",'2.5 CAPEX'!$M41&lt;&gt;"x"),0,
IF($F38=0,0,
IF(BT$4&lt;'2.1 Kraftwerk allgemein'!$F$16,0,
IF(BT$4='2.1 Kraftwerk allgemein'!$F$16,'2.5 CAPEX'!$J41/$F38,
IF(BT$4&lt;'2.1 Kraftwerk allgemein'!$F$16+$F38,
('2.5 CAPEX'!$J41+SUM(OFFSET('2.5 CAPEX'!BY41,0,-MIN(MAX($F38-1-('2.1 Kraftwerk allgemein'!$F$16-'2.1 Kraftwerk allgemein'!$F$15+1),0),COLUMN(BK38)-1-('2.1 Kraftwerk allgemein'!$F$16-'2.1 Kraftwerk allgemein'!$F$15+1)),1,MIN(MAX($F38-('2.1 Kraftwerk allgemein'!$F$16-'2.1 Kraftwerk allgemein'!$F$15+1),1),COLUMN(BK38)-('2.1 Kraftwerk allgemein'!$F$16-'2.1 Kraftwerk allgemein'!$F$15+1)))))/$F38,
SUM(OFFSET('2.5 CAPEX'!BY41,0,-MIN($F38-1,COLUMN(BK38)-1),1,MIN($F38,COLUMN(BK38))))/$F38)))))),
IF(OR(ISNUMBER($D38)=FALSE,$F38=""),"",
IF(AND('2.5 CAPEX'!$L41&lt;&gt;"x",'2.5 CAPEX'!$M41&lt;&gt;"x"),0,
IF($F38=0,0,
IF(BT$4&lt;'2.1 Kraftwerk allgemein'!$F$16,0,
IF(BT$4='2.1 Kraftwerk allgemein'!$F$16,'2.5 CAPEX'!$J41/$F38,
IF(BT$4&lt;'2.1 Kraftwerk allgemein'!$F$16+$F38,
('2.5 CAPEX'!$J41+SUM(OFFSET('2.5 CAPEX'!BY41,0,-MIN(MAX($F38-1-('2.1 Kraftwerk allgemein'!$F$16-'1.1 Allgemein'!$I$22+1),0),COLUMN(BK38)-1-('2.1 Kraftwerk allgemein'!$F$16-'1.1 Allgemein'!$I$22+1)),1,MIN(MAX($F38-('2.1 Kraftwerk allgemein'!$F$16-'1.1 Allgemein'!$I$22+1),1),COLUMN(BK38)-('2.1 Kraftwerk allgemein'!$F$16-'1.1 Allgemein'!$I$22+1)))))/$F38,
SUM(OFFSET('2.5 CAPEX'!BY41,0,-MIN($F38-1,COLUMN(BK38)-1),1,MIN($F38,COLUMN(BK38))))/$F38)))))))</f>
        <v>0</v>
      </c>
      <c r="BU38" s="199">
        <f ca="1">IF('2.1 Kraftwerk allgemein'!$F$15&lt;'1.1 Allgemein'!$I$22,
IF(OR(ISNUMBER($D38)=FALSE,$F38=""),"",
IF(AND('2.5 CAPEX'!$L41&lt;&gt;"x",'2.5 CAPEX'!$M41&lt;&gt;"x"),0,
IF($F38=0,0,
IF(BU$4&lt;'2.1 Kraftwerk allgemein'!$F$16,0,
IF(BU$4='2.1 Kraftwerk allgemein'!$F$16,'2.5 CAPEX'!$J41/$F38,
IF(BU$4&lt;'2.1 Kraftwerk allgemein'!$F$16+$F38,
('2.5 CAPEX'!$J41+SUM(OFFSET('2.5 CAPEX'!BZ41,0,-MIN(MAX($F38-1-('2.1 Kraftwerk allgemein'!$F$16-'2.1 Kraftwerk allgemein'!$F$15+1),0),COLUMN(BL38)-1-('2.1 Kraftwerk allgemein'!$F$16-'2.1 Kraftwerk allgemein'!$F$15+1)),1,MIN(MAX($F38-('2.1 Kraftwerk allgemein'!$F$16-'2.1 Kraftwerk allgemein'!$F$15+1),1),COLUMN(BL38)-('2.1 Kraftwerk allgemein'!$F$16-'2.1 Kraftwerk allgemein'!$F$15+1)))))/$F38,
SUM(OFFSET('2.5 CAPEX'!BZ41,0,-MIN($F38-1,COLUMN(BL38)-1),1,MIN($F38,COLUMN(BL38))))/$F38)))))),
IF(OR(ISNUMBER($D38)=FALSE,$F38=""),"",
IF(AND('2.5 CAPEX'!$L41&lt;&gt;"x",'2.5 CAPEX'!$M41&lt;&gt;"x"),0,
IF($F38=0,0,
IF(BU$4&lt;'2.1 Kraftwerk allgemein'!$F$16,0,
IF(BU$4='2.1 Kraftwerk allgemein'!$F$16,'2.5 CAPEX'!$J41/$F38,
IF(BU$4&lt;'2.1 Kraftwerk allgemein'!$F$16+$F38,
('2.5 CAPEX'!$J41+SUM(OFFSET('2.5 CAPEX'!BZ41,0,-MIN(MAX($F38-1-('2.1 Kraftwerk allgemein'!$F$16-'1.1 Allgemein'!$I$22+1),0),COLUMN(BL38)-1-('2.1 Kraftwerk allgemein'!$F$16-'1.1 Allgemein'!$I$22+1)),1,MIN(MAX($F38-('2.1 Kraftwerk allgemein'!$F$16-'1.1 Allgemein'!$I$22+1),1),COLUMN(BL38)-('2.1 Kraftwerk allgemein'!$F$16-'1.1 Allgemein'!$I$22+1)))))/$F38,
SUM(OFFSET('2.5 CAPEX'!BZ41,0,-MIN($F38-1,COLUMN(BL38)-1),1,MIN($F38,COLUMN(BL38))))/$F38)))))))</f>
        <v>0</v>
      </c>
      <c r="BV38" s="199">
        <f ca="1">IF('2.1 Kraftwerk allgemein'!$F$15&lt;'1.1 Allgemein'!$I$22,
IF(OR(ISNUMBER($D38)=FALSE,$F38=""),"",
IF(AND('2.5 CAPEX'!$L41&lt;&gt;"x",'2.5 CAPEX'!$M41&lt;&gt;"x"),0,
IF($F38=0,0,
IF(BV$4&lt;'2.1 Kraftwerk allgemein'!$F$16,0,
IF(BV$4='2.1 Kraftwerk allgemein'!$F$16,'2.5 CAPEX'!$J41/$F38,
IF(BV$4&lt;'2.1 Kraftwerk allgemein'!$F$16+$F38,
('2.5 CAPEX'!$J41+SUM(OFFSET('2.5 CAPEX'!CA41,0,-MIN(MAX($F38-1-('2.1 Kraftwerk allgemein'!$F$16-'2.1 Kraftwerk allgemein'!$F$15+1),0),COLUMN(BM38)-1-('2.1 Kraftwerk allgemein'!$F$16-'2.1 Kraftwerk allgemein'!$F$15+1)),1,MIN(MAX($F38-('2.1 Kraftwerk allgemein'!$F$16-'2.1 Kraftwerk allgemein'!$F$15+1),1),COLUMN(BM38)-('2.1 Kraftwerk allgemein'!$F$16-'2.1 Kraftwerk allgemein'!$F$15+1)))))/$F38,
SUM(OFFSET('2.5 CAPEX'!CA41,0,-MIN($F38-1,COLUMN(BM38)-1),1,MIN($F38,COLUMN(BM38))))/$F38)))))),
IF(OR(ISNUMBER($D38)=FALSE,$F38=""),"",
IF(AND('2.5 CAPEX'!$L41&lt;&gt;"x",'2.5 CAPEX'!$M41&lt;&gt;"x"),0,
IF($F38=0,0,
IF(BV$4&lt;'2.1 Kraftwerk allgemein'!$F$16,0,
IF(BV$4='2.1 Kraftwerk allgemein'!$F$16,'2.5 CAPEX'!$J41/$F38,
IF(BV$4&lt;'2.1 Kraftwerk allgemein'!$F$16+$F38,
('2.5 CAPEX'!$J41+SUM(OFFSET('2.5 CAPEX'!CA41,0,-MIN(MAX($F38-1-('2.1 Kraftwerk allgemein'!$F$16-'1.1 Allgemein'!$I$22+1),0),COLUMN(BM38)-1-('2.1 Kraftwerk allgemein'!$F$16-'1.1 Allgemein'!$I$22+1)),1,MIN(MAX($F38-('2.1 Kraftwerk allgemein'!$F$16-'1.1 Allgemein'!$I$22+1),1),COLUMN(BM38)-('2.1 Kraftwerk allgemein'!$F$16-'1.1 Allgemein'!$I$22+1)))))/$F38,
SUM(OFFSET('2.5 CAPEX'!CA41,0,-MIN($F38-1,COLUMN(BM38)-1),1,MIN($F38,COLUMN(BM38))))/$F38)))))))</f>
        <v>0</v>
      </c>
      <c r="BW38" s="199">
        <f ca="1">IF('2.1 Kraftwerk allgemein'!$F$15&lt;'1.1 Allgemein'!$I$22,
IF(OR(ISNUMBER($D38)=FALSE,$F38=""),"",
IF(AND('2.5 CAPEX'!$L41&lt;&gt;"x",'2.5 CAPEX'!$M41&lt;&gt;"x"),0,
IF($F38=0,0,
IF(BW$4&lt;'2.1 Kraftwerk allgemein'!$F$16,0,
IF(BW$4='2.1 Kraftwerk allgemein'!$F$16,'2.5 CAPEX'!$J41/$F38,
IF(BW$4&lt;'2.1 Kraftwerk allgemein'!$F$16+$F38,
('2.5 CAPEX'!$J41+SUM(OFFSET('2.5 CAPEX'!CB41,0,-MIN(MAX($F38-1-('2.1 Kraftwerk allgemein'!$F$16-'2.1 Kraftwerk allgemein'!$F$15+1),0),COLUMN(BN38)-1-('2.1 Kraftwerk allgemein'!$F$16-'2.1 Kraftwerk allgemein'!$F$15+1)),1,MIN(MAX($F38-('2.1 Kraftwerk allgemein'!$F$16-'2.1 Kraftwerk allgemein'!$F$15+1),1),COLUMN(BN38)-('2.1 Kraftwerk allgemein'!$F$16-'2.1 Kraftwerk allgemein'!$F$15+1)))))/$F38,
SUM(OFFSET('2.5 CAPEX'!CB41,0,-MIN($F38-1,COLUMN(BN38)-1),1,MIN($F38,COLUMN(BN38))))/$F38)))))),
IF(OR(ISNUMBER($D38)=FALSE,$F38=""),"",
IF(AND('2.5 CAPEX'!$L41&lt;&gt;"x",'2.5 CAPEX'!$M41&lt;&gt;"x"),0,
IF($F38=0,0,
IF(BW$4&lt;'2.1 Kraftwerk allgemein'!$F$16,0,
IF(BW$4='2.1 Kraftwerk allgemein'!$F$16,'2.5 CAPEX'!$J41/$F38,
IF(BW$4&lt;'2.1 Kraftwerk allgemein'!$F$16+$F38,
('2.5 CAPEX'!$J41+SUM(OFFSET('2.5 CAPEX'!CB41,0,-MIN(MAX($F38-1-('2.1 Kraftwerk allgemein'!$F$16-'1.1 Allgemein'!$I$22+1),0),COLUMN(BN38)-1-('2.1 Kraftwerk allgemein'!$F$16-'1.1 Allgemein'!$I$22+1)),1,MIN(MAX($F38-('2.1 Kraftwerk allgemein'!$F$16-'1.1 Allgemein'!$I$22+1),1),COLUMN(BN38)-('2.1 Kraftwerk allgemein'!$F$16-'1.1 Allgemein'!$I$22+1)))))/$F38,
SUM(OFFSET('2.5 CAPEX'!CB41,0,-MIN($F38-1,COLUMN(BN38)-1),1,MIN($F38,COLUMN(BN38))))/$F38)))))))</f>
        <v>0</v>
      </c>
      <c r="BX38" s="199">
        <f ca="1">IF('2.1 Kraftwerk allgemein'!$F$15&lt;'1.1 Allgemein'!$I$22,
IF(OR(ISNUMBER($D38)=FALSE,$F38=""),"",
IF(AND('2.5 CAPEX'!$L41&lt;&gt;"x",'2.5 CAPEX'!$M41&lt;&gt;"x"),0,
IF($F38=0,0,
IF(BX$4&lt;'2.1 Kraftwerk allgemein'!$F$16,0,
IF(BX$4='2.1 Kraftwerk allgemein'!$F$16,'2.5 CAPEX'!$J41/$F38,
IF(BX$4&lt;'2.1 Kraftwerk allgemein'!$F$16+$F38,
('2.5 CAPEX'!$J41+SUM(OFFSET('2.5 CAPEX'!CC41,0,-MIN(MAX($F38-1-('2.1 Kraftwerk allgemein'!$F$16-'2.1 Kraftwerk allgemein'!$F$15+1),0),COLUMN(BO38)-1-('2.1 Kraftwerk allgemein'!$F$16-'2.1 Kraftwerk allgemein'!$F$15+1)),1,MIN(MAX($F38-('2.1 Kraftwerk allgemein'!$F$16-'2.1 Kraftwerk allgemein'!$F$15+1),1),COLUMN(BO38)-('2.1 Kraftwerk allgemein'!$F$16-'2.1 Kraftwerk allgemein'!$F$15+1)))))/$F38,
SUM(OFFSET('2.5 CAPEX'!CC41,0,-MIN($F38-1,COLUMN(BO38)-1),1,MIN($F38,COLUMN(BO38))))/$F38)))))),
IF(OR(ISNUMBER($D38)=FALSE,$F38=""),"",
IF(AND('2.5 CAPEX'!$L41&lt;&gt;"x",'2.5 CAPEX'!$M41&lt;&gt;"x"),0,
IF($F38=0,0,
IF(BX$4&lt;'2.1 Kraftwerk allgemein'!$F$16,0,
IF(BX$4='2.1 Kraftwerk allgemein'!$F$16,'2.5 CAPEX'!$J41/$F38,
IF(BX$4&lt;'2.1 Kraftwerk allgemein'!$F$16+$F38,
('2.5 CAPEX'!$J41+SUM(OFFSET('2.5 CAPEX'!CC41,0,-MIN(MAX($F38-1-('2.1 Kraftwerk allgemein'!$F$16-'1.1 Allgemein'!$I$22+1),0),COLUMN(BO38)-1-('2.1 Kraftwerk allgemein'!$F$16-'1.1 Allgemein'!$I$22+1)),1,MIN(MAX($F38-('2.1 Kraftwerk allgemein'!$F$16-'1.1 Allgemein'!$I$22+1),1),COLUMN(BO38)-('2.1 Kraftwerk allgemein'!$F$16-'1.1 Allgemein'!$I$22+1)))))/$F38,
SUM(OFFSET('2.5 CAPEX'!CC41,0,-MIN($F38-1,COLUMN(BO38)-1),1,MIN($F38,COLUMN(BO38))))/$F38)))))))</f>
        <v>0</v>
      </c>
      <c r="BY38" s="199">
        <f ca="1">IF('2.1 Kraftwerk allgemein'!$F$15&lt;'1.1 Allgemein'!$I$22,
IF(OR(ISNUMBER($D38)=FALSE,$F38=""),"",
IF(AND('2.5 CAPEX'!$L41&lt;&gt;"x",'2.5 CAPEX'!$M41&lt;&gt;"x"),0,
IF($F38=0,0,
IF(BY$4&lt;'2.1 Kraftwerk allgemein'!$F$16,0,
IF(BY$4='2.1 Kraftwerk allgemein'!$F$16,'2.5 CAPEX'!$J41/$F38,
IF(BY$4&lt;'2.1 Kraftwerk allgemein'!$F$16+$F38,
('2.5 CAPEX'!$J41+SUM(OFFSET('2.5 CAPEX'!CD41,0,-MIN(MAX($F38-1-('2.1 Kraftwerk allgemein'!$F$16-'2.1 Kraftwerk allgemein'!$F$15+1),0),COLUMN(BP38)-1-('2.1 Kraftwerk allgemein'!$F$16-'2.1 Kraftwerk allgemein'!$F$15+1)),1,MIN(MAX($F38-('2.1 Kraftwerk allgemein'!$F$16-'2.1 Kraftwerk allgemein'!$F$15+1),1),COLUMN(BP38)-('2.1 Kraftwerk allgemein'!$F$16-'2.1 Kraftwerk allgemein'!$F$15+1)))))/$F38,
SUM(OFFSET('2.5 CAPEX'!CD41,0,-MIN($F38-1,COLUMN(BP38)-1),1,MIN($F38,COLUMN(BP38))))/$F38)))))),
IF(OR(ISNUMBER($D38)=FALSE,$F38=""),"",
IF(AND('2.5 CAPEX'!$L41&lt;&gt;"x",'2.5 CAPEX'!$M41&lt;&gt;"x"),0,
IF($F38=0,0,
IF(BY$4&lt;'2.1 Kraftwerk allgemein'!$F$16,0,
IF(BY$4='2.1 Kraftwerk allgemein'!$F$16,'2.5 CAPEX'!$J41/$F38,
IF(BY$4&lt;'2.1 Kraftwerk allgemein'!$F$16+$F38,
('2.5 CAPEX'!$J41+SUM(OFFSET('2.5 CAPEX'!CD41,0,-MIN(MAX($F38-1-('2.1 Kraftwerk allgemein'!$F$16-'1.1 Allgemein'!$I$22+1),0),COLUMN(BP38)-1-('2.1 Kraftwerk allgemein'!$F$16-'1.1 Allgemein'!$I$22+1)),1,MIN(MAX($F38-('2.1 Kraftwerk allgemein'!$F$16-'1.1 Allgemein'!$I$22+1),1),COLUMN(BP38)-('2.1 Kraftwerk allgemein'!$F$16-'1.1 Allgemein'!$I$22+1)))))/$F38,
SUM(OFFSET('2.5 CAPEX'!CD41,0,-MIN($F38-1,COLUMN(BP38)-1),1,MIN($F38,COLUMN(BP38))))/$F38)))))))</f>
        <v>0</v>
      </c>
      <c r="BZ38" s="199">
        <f ca="1">IF('2.1 Kraftwerk allgemein'!$F$15&lt;'1.1 Allgemein'!$I$22,
IF(OR(ISNUMBER($D38)=FALSE,$F38=""),"",
IF(AND('2.5 CAPEX'!$L41&lt;&gt;"x",'2.5 CAPEX'!$M41&lt;&gt;"x"),0,
IF($F38=0,0,
IF(BZ$4&lt;'2.1 Kraftwerk allgemein'!$F$16,0,
IF(BZ$4='2.1 Kraftwerk allgemein'!$F$16,'2.5 CAPEX'!$J41/$F38,
IF(BZ$4&lt;'2.1 Kraftwerk allgemein'!$F$16+$F38,
('2.5 CAPEX'!$J41+SUM(OFFSET('2.5 CAPEX'!CE41,0,-MIN(MAX($F38-1-('2.1 Kraftwerk allgemein'!$F$16-'2.1 Kraftwerk allgemein'!$F$15+1),0),COLUMN(BQ38)-1-('2.1 Kraftwerk allgemein'!$F$16-'2.1 Kraftwerk allgemein'!$F$15+1)),1,MIN(MAX($F38-('2.1 Kraftwerk allgemein'!$F$16-'2.1 Kraftwerk allgemein'!$F$15+1),1),COLUMN(BQ38)-('2.1 Kraftwerk allgemein'!$F$16-'2.1 Kraftwerk allgemein'!$F$15+1)))))/$F38,
SUM(OFFSET('2.5 CAPEX'!CE41,0,-MIN($F38-1,COLUMN(BQ38)-1),1,MIN($F38,COLUMN(BQ38))))/$F38)))))),
IF(OR(ISNUMBER($D38)=FALSE,$F38=""),"",
IF(AND('2.5 CAPEX'!$L41&lt;&gt;"x",'2.5 CAPEX'!$M41&lt;&gt;"x"),0,
IF($F38=0,0,
IF(BZ$4&lt;'2.1 Kraftwerk allgemein'!$F$16,0,
IF(BZ$4='2.1 Kraftwerk allgemein'!$F$16,'2.5 CAPEX'!$J41/$F38,
IF(BZ$4&lt;'2.1 Kraftwerk allgemein'!$F$16+$F38,
('2.5 CAPEX'!$J41+SUM(OFFSET('2.5 CAPEX'!CE41,0,-MIN(MAX($F38-1-('2.1 Kraftwerk allgemein'!$F$16-'1.1 Allgemein'!$I$22+1),0),COLUMN(BQ38)-1-('2.1 Kraftwerk allgemein'!$F$16-'1.1 Allgemein'!$I$22+1)),1,MIN(MAX($F38-('2.1 Kraftwerk allgemein'!$F$16-'1.1 Allgemein'!$I$22+1),1),COLUMN(BQ38)-('2.1 Kraftwerk allgemein'!$F$16-'1.1 Allgemein'!$I$22+1)))))/$F38,
SUM(OFFSET('2.5 CAPEX'!CE41,0,-MIN($F38-1,COLUMN(BQ38)-1),1,MIN($F38,COLUMN(BQ38))))/$F38)))))))</f>
        <v>0</v>
      </c>
      <c r="CA38" s="199">
        <f ca="1">IF('2.1 Kraftwerk allgemein'!$F$15&lt;'1.1 Allgemein'!$I$22,
IF(OR(ISNUMBER($D38)=FALSE,$F38=""),"",
IF(AND('2.5 CAPEX'!$L41&lt;&gt;"x",'2.5 CAPEX'!$M41&lt;&gt;"x"),0,
IF($F38=0,0,
IF(CA$4&lt;'2.1 Kraftwerk allgemein'!$F$16,0,
IF(CA$4='2.1 Kraftwerk allgemein'!$F$16,'2.5 CAPEX'!$J41/$F38,
IF(CA$4&lt;'2.1 Kraftwerk allgemein'!$F$16+$F38,
('2.5 CAPEX'!$J41+SUM(OFFSET('2.5 CAPEX'!CF41,0,-MIN(MAX($F38-1-('2.1 Kraftwerk allgemein'!$F$16-'2.1 Kraftwerk allgemein'!$F$15+1),0),COLUMN(BR38)-1-('2.1 Kraftwerk allgemein'!$F$16-'2.1 Kraftwerk allgemein'!$F$15+1)),1,MIN(MAX($F38-('2.1 Kraftwerk allgemein'!$F$16-'2.1 Kraftwerk allgemein'!$F$15+1),1),COLUMN(BR38)-('2.1 Kraftwerk allgemein'!$F$16-'2.1 Kraftwerk allgemein'!$F$15+1)))))/$F38,
SUM(OFFSET('2.5 CAPEX'!CF41,0,-MIN($F38-1,COLUMN(BR38)-1),1,MIN($F38,COLUMN(BR38))))/$F38)))))),
IF(OR(ISNUMBER($D38)=FALSE,$F38=""),"",
IF(AND('2.5 CAPEX'!$L41&lt;&gt;"x",'2.5 CAPEX'!$M41&lt;&gt;"x"),0,
IF($F38=0,0,
IF(CA$4&lt;'2.1 Kraftwerk allgemein'!$F$16,0,
IF(CA$4='2.1 Kraftwerk allgemein'!$F$16,'2.5 CAPEX'!$J41/$F38,
IF(CA$4&lt;'2.1 Kraftwerk allgemein'!$F$16+$F38,
('2.5 CAPEX'!$J41+SUM(OFFSET('2.5 CAPEX'!CF41,0,-MIN(MAX($F38-1-('2.1 Kraftwerk allgemein'!$F$16-'1.1 Allgemein'!$I$22+1),0),COLUMN(BR38)-1-('2.1 Kraftwerk allgemein'!$F$16-'1.1 Allgemein'!$I$22+1)),1,MIN(MAX($F38-('2.1 Kraftwerk allgemein'!$F$16-'1.1 Allgemein'!$I$22+1),1),COLUMN(BR38)-('2.1 Kraftwerk allgemein'!$F$16-'1.1 Allgemein'!$I$22+1)))))/$F38,
SUM(OFFSET('2.5 CAPEX'!CF41,0,-MIN($F38-1,COLUMN(BR38)-1),1,MIN($F38,COLUMN(BR38))))/$F38)))))))</f>
        <v>0</v>
      </c>
      <c r="CB38" s="199">
        <f ca="1">IF('2.1 Kraftwerk allgemein'!$F$15&lt;'1.1 Allgemein'!$I$22,
IF(OR(ISNUMBER($D38)=FALSE,$F38=""),"",
IF(AND('2.5 CAPEX'!$L41&lt;&gt;"x",'2.5 CAPEX'!$M41&lt;&gt;"x"),0,
IF($F38=0,0,
IF(CB$4&lt;'2.1 Kraftwerk allgemein'!$F$16,0,
IF(CB$4='2.1 Kraftwerk allgemein'!$F$16,'2.5 CAPEX'!$J41/$F38,
IF(CB$4&lt;'2.1 Kraftwerk allgemein'!$F$16+$F38,
('2.5 CAPEX'!$J41+SUM(OFFSET('2.5 CAPEX'!CG41,0,-MIN(MAX($F38-1-('2.1 Kraftwerk allgemein'!$F$16-'2.1 Kraftwerk allgemein'!$F$15+1),0),COLUMN(BS38)-1-('2.1 Kraftwerk allgemein'!$F$16-'2.1 Kraftwerk allgemein'!$F$15+1)),1,MIN(MAX($F38-('2.1 Kraftwerk allgemein'!$F$16-'2.1 Kraftwerk allgemein'!$F$15+1),1),COLUMN(BS38)-('2.1 Kraftwerk allgemein'!$F$16-'2.1 Kraftwerk allgemein'!$F$15+1)))))/$F38,
SUM(OFFSET('2.5 CAPEX'!CG41,0,-MIN($F38-1,COLUMN(BS38)-1),1,MIN($F38,COLUMN(BS38))))/$F38)))))),
IF(OR(ISNUMBER($D38)=FALSE,$F38=""),"",
IF(AND('2.5 CAPEX'!$L41&lt;&gt;"x",'2.5 CAPEX'!$M41&lt;&gt;"x"),0,
IF($F38=0,0,
IF(CB$4&lt;'2.1 Kraftwerk allgemein'!$F$16,0,
IF(CB$4='2.1 Kraftwerk allgemein'!$F$16,'2.5 CAPEX'!$J41/$F38,
IF(CB$4&lt;'2.1 Kraftwerk allgemein'!$F$16+$F38,
('2.5 CAPEX'!$J41+SUM(OFFSET('2.5 CAPEX'!CG41,0,-MIN(MAX($F38-1-('2.1 Kraftwerk allgemein'!$F$16-'1.1 Allgemein'!$I$22+1),0),COLUMN(BS38)-1-('2.1 Kraftwerk allgemein'!$F$16-'1.1 Allgemein'!$I$22+1)),1,MIN(MAX($F38-('2.1 Kraftwerk allgemein'!$F$16-'1.1 Allgemein'!$I$22+1),1),COLUMN(BS38)-('2.1 Kraftwerk allgemein'!$F$16-'1.1 Allgemein'!$I$22+1)))))/$F38,
SUM(OFFSET('2.5 CAPEX'!CG41,0,-MIN($F38-1,COLUMN(BS38)-1),1,MIN($F38,COLUMN(BS38))))/$F38)))))))</f>
        <v>0</v>
      </c>
      <c r="CC38" s="199">
        <f ca="1">IF('2.1 Kraftwerk allgemein'!$F$15&lt;'1.1 Allgemein'!$I$22,
IF(OR(ISNUMBER($D38)=FALSE,$F38=""),"",
IF(AND('2.5 CAPEX'!$L41&lt;&gt;"x",'2.5 CAPEX'!$M41&lt;&gt;"x"),0,
IF($F38=0,0,
IF(CC$4&lt;'2.1 Kraftwerk allgemein'!$F$16,0,
IF(CC$4='2.1 Kraftwerk allgemein'!$F$16,'2.5 CAPEX'!$J41/$F38,
IF(CC$4&lt;'2.1 Kraftwerk allgemein'!$F$16+$F38,
('2.5 CAPEX'!$J41+SUM(OFFSET('2.5 CAPEX'!CH41,0,-MIN(MAX($F38-1-('2.1 Kraftwerk allgemein'!$F$16-'2.1 Kraftwerk allgemein'!$F$15+1),0),COLUMN(BT38)-1-('2.1 Kraftwerk allgemein'!$F$16-'2.1 Kraftwerk allgemein'!$F$15+1)),1,MIN(MAX($F38-('2.1 Kraftwerk allgemein'!$F$16-'2.1 Kraftwerk allgemein'!$F$15+1),1),COLUMN(BT38)-('2.1 Kraftwerk allgemein'!$F$16-'2.1 Kraftwerk allgemein'!$F$15+1)))))/$F38,
SUM(OFFSET('2.5 CAPEX'!CH41,0,-MIN($F38-1,COLUMN(BT38)-1),1,MIN($F38,COLUMN(BT38))))/$F38)))))),
IF(OR(ISNUMBER($D38)=FALSE,$F38=""),"",
IF(AND('2.5 CAPEX'!$L41&lt;&gt;"x",'2.5 CAPEX'!$M41&lt;&gt;"x"),0,
IF($F38=0,0,
IF(CC$4&lt;'2.1 Kraftwerk allgemein'!$F$16,0,
IF(CC$4='2.1 Kraftwerk allgemein'!$F$16,'2.5 CAPEX'!$J41/$F38,
IF(CC$4&lt;'2.1 Kraftwerk allgemein'!$F$16+$F38,
('2.5 CAPEX'!$J41+SUM(OFFSET('2.5 CAPEX'!CH41,0,-MIN(MAX($F38-1-('2.1 Kraftwerk allgemein'!$F$16-'1.1 Allgemein'!$I$22+1),0),COLUMN(BT38)-1-('2.1 Kraftwerk allgemein'!$F$16-'1.1 Allgemein'!$I$22+1)),1,MIN(MAX($F38-('2.1 Kraftwerk allgemein'!$F$16-'1.1 Allgemein'!$I$22+1),1),COLUMN(BT38)-('2.1 Kraftwerk allgemein'!$F$16-'1.1 Allgemein'!$I$22+1)))))/$F38,
SUM(OFFSET('2.5 CAPEX'!CH41,0,-MIN($F38-1,COLUMN(BT38)-1),1,MIN($F38,COLUMN(BT38))))/$F38)))))))</f>
        <v>0</v>
      </c>
      <c r="CD38" s="199">
        <f ca="1">IF('2.1 Kraftwerk allgemein'!$F$15&lt;'1.1 Allgemein'!$I$22,
IF(OR(ISNUMBER($D38)=FALSE,$F38=""),"",
IF(AND('2.5 CAPEX'!$L41&lt;&gt;"x",'2.5 CAPEX'!$M41&lt;&gt;"x"),0,
IF($F38=0,0,
IF(CD$4&lt;'2.1 Kraftwerk allgemein'!$F$16,0,
IF(CD$4='2.1 Kraftwerk allgemein'!$F$16,'2.5 CAPEX'!$J41/$F38,
IF(CD$4&lt;'2.1 Kraftwerk allgemein'!$F$16+$F38,
('2.5 CAPEX'!$J41+SUM(OFFSET('2.5 CAPEX'!CI41,0,-MIN(MAX($F38-1-('2.1 Kraftwerk allgemein'!$F$16-'2.1 Kraftwerk allgemein'!$F$15+1),0),COLUMN(BU38)-1-('2.1 Kraftwerk allgemein'!$F$16-'2.1 Kraftwerk allgemein'!$F$15+1)),1,MIN(MAX($F38-('2.1 Kraftwerk allgemein'!$F$16-'2.1 Kraftwerk allgemein'!$F$15+1),1),COLUMN(BU38)-('2.1 Kraftwerk allgemein'!$F$16-'2.1 Kraftwerk allgemein'!$F$15+1)))))/$F38,
SUM(OFFSET('2.5 CAPEX'!CI41,0,-MIN($F38-1,COLUMN(BU38)-1),1,MIN($F38,COLUMN(BU38))))/$F38)))))),
IF(OR(ISNUMBER($D38)=FALSE,$F38=""),"",
IF(AND('2.5 CAPEX'!$L41&lt;&gt;"x",'2.5 CAPEX'!$M41&lt;&gt;"x"),0,
IF($F38=0,0,
IF(CD$4&lt;'2.1 Kraftwerk allgemein'!$F$16,0,
IF(CD$4='2.1 Kraftwerk allgemein'!$F$16,'2.5 CAPEX'!$J41/$F38,
IF(CD$4&lt;'2.1 Kraftwerk allgemein'!$F$16+$F38,
('2.5 CAPEX'!$J41+SUM(OFFSET('2.5 CAPEX'!CI41,0,-MIN(MAX($F38-1-('2.1 Kraftwerk allgemein'!$F$16-'1.1 Allgemein'!$I$22+1),0),COLUMN(BU38)-1-('2.1 Kraftwerk allgemein'!$F$16-'1.1 Allgemein'!$I$22+1)),1,MIN(MAX($F38-('2.1 Kraftwerk allgemein'!$F$16-'1.1 Allgemein'!$I$22+1),1),COLUMN(BU38)-('2.1 Kraftwerk allgemein'!$F$16-'1.1 Allgemein'!$I$22+1)))))/$F38,
SUM(OFFSET('2.5 CAPEX'!CI41,0,-MIN($F38-1,COLUMN(BU38)-1),1,MIN($F38,COLUMN(BU38))))/$F38)))))))</f>
        <v>0</v>
      </c>
      <c r="CE38" s="199">
        <f ca="1">IF('2.1 Kraftwerk allgemein'!$F$15&lt;'1.1 Allgemein'!$I$22,
IF(OR(ISNUMBER($D38)=FALSE,$F38=""),"",
IF(AND('2.5 CAPEX'!$L41&lt;&gt;"x",'2.5 CAPEX'!$M41&lt;&gt;"x"),0,
IF($F38=0,0,
IF(CE$4&lt;'2.1 Kraftwerk allgemein'!$F$16,0,
IF(CE$4='2.1 Kraftwerk allgemein'!$F$16,'2.5 CAPEX'!$J41/$F38,
IF(CE$4&lt;'2.1 Kraftwerk allgemein'!$F$16+$F38,
('2.5 CAPEX'!$J41+SUM(OFFSET('2.5 CAPEX'!CJ41,0,-MIN(MAX($F38-1-('2.1 Kraftwerk allgemein'!$F$16-'2.1 Kraftwerk allgemein'!$F$15+1),0),COLUMN(BV38)-1-('2.1 Kraftwerk allgemein'!$F$16-'2.1 Kraftwerk allgemein'!$F$15+1)),1,MIN(MAX($F38-('2.1 Kraftwerk allgemein'!$F$16-'2.1 Kraftwerk allgemein'!$F$15+1),1),COLUMN(BV38)-('2.1 Kraftwerk allgemein'!$F$16-'2.1 Kraftwerk allgemein'!$F$15+1)))))/$F38,
SUM(OFFSET('2.5 CAPEX'!CJ41,0,-MIN($F38-1,COLUMN(BV38)-1),1,MIN($F38,COLUMN(BV38))))/$F38)))))),
IF(OR(ISNUMBER($D38)=FALSE,$F38=""),"",
IF(AND('2.5 CAPEX'!$L41&lt;&gt;"x",'2.5 CAPEX'!$M41&lt;&gt;"x"),0,
IF($F38=0,0,
IF(CE$4&lt;'2.1 Kraftwerk allgemein'!$F$16,0,
IF(CE$4='2.1 Kraftwerk allgemein'!$F$16,'2.5 CAPEX'!$J41/$F38,
IF(CE$4&lt;'2.1 Kraftwerk allgemein'!$F$16+$F38,
('2.5 CAPEX'!$J41+SUM(OFFSET('2.5 CAPEX'!CJ41,0,-MIN(MAX($F38-1-('2.1 Kraftwerk allgemein'!$F$16-'1.1 Allgemein'!$I$22+1),0),COLUMN(BV38)-1-('2.1 Kraftwerk allgemein'!$F$16-'1.1 Allgemein'!$I$22+1)),1,MIN(MAX($F38-('2.1 Kraftwerk allgemein'!$F$16-'1.1 Allgemein'!$I$22+1),1),COLUMN(BV38)-('2.1 Kraftwerk allgemein'!$F$16-'1.1 Allgemein'!$I$22+1)))))/$F38,
SUM(OFFSET('2.5 CAPEX'!CJ41,0,-MIN($F38-1,COLUMN(BV38)-1),1,MIN($F38,COLUMN(BV38))))/$F38)))))))</f>
        <v>0</v>
      </c>
      <c r="CF38" s="199">
        <f ca="1">IF('2.1 Kraftwerk allgemein'!$F$15&lt;'1.1 Allgemein'!$I$22,
IF(OR(ISNUMBER($D38)=FALSE,$F38=""),"",
IF(AND('2.5 CAPEX'!$L41&lt;&gt;"x",'2.5 CAPEX'!$M41&lt;&gt;"x"),0,
IF($F38=0,0,
IF(CF$4&lt;'2.1 Kraftwerk allgemein'!$F$16,0,
IF(CF$4='2.1 Kraftwerk allgemein'!$F$16,'2.5 CAPEX'!$J41/$F38,
IF(CF$4&lt;'2.1 Kraftwerk allgemein'!$F$16+$F38,
('2.5 CAPEX'!$J41+SUM(OFFSET('2.5 CAPEX'!CK41,0,-MIN(MAX($F38-1-('2.1 Kraftwerk allgemein'!$F$16-'2.1 Kraftwerk allgemein'!$F$15+1),0),COLUMN(BW38)-1-('2.1 Kraftwerk allgemein'!$F$16-'2.1 Kraftwerk allgemein'!$F$15+1)),1,MIN(MAX($F38-('2.1 Kraftwerk allgemein'!$F$16-'2.1 Kraftwerk allgemein'!$F$15+1),1),COLUMN(BW38)-('2.1 Kraftwerk allgemein'!$F$16-'2.1 Kraftwerk allgemein'!$F$15+1)))))/$F38,
SUM(OFFSET('2.5 CAPEX'!CK41,0,-MIN($F38-1,COLUMN(BW38)-1),1,MIN($F38,COLUMN(BW38))))/$F38)))))),
IF(OR(ISNUMBER($D38)=FALSE,$F38=""),"",
IF(AND('2.5 CAPEX'!$L41&lt;&gt;"x",'2.5 CAPEX'!$M41&lt;&gt;"x"),0,
IF($F38=0,0,
IF(CF$4&lt;'2.1 Kraftwerk allgemein'!$F$16,0,
IF(CF$4='2.1 Kraftwerk allgemein'!$F$16,'2.5 CAPEX'!$J41/$F38,
IF(CF$4&lt;'2.1 Kraftwerk allgemein'!$F$16+$F38,
('2.5 CAPEX'!$J41+SUM(OFFSET('2.5 CAPEX'!CK41,0,-MIN(MAX($F38-1-('2.1 Kraftwerk allgemein'!$F$16-'1.1 Allgemein'!$I$22+1),0),COLUMN(BW38)-1-('2.1 Kraftwerk allgemein'!$F$16-'1.1 Allgemein'!$I$22+1)),1,MIN(MAX($F38-('2.1 Kraftwerk allgemein'!$F$16-'1.1 Allgemein'!$I$22+1),1),COLUMN(BW38)-('2.1 Kraftwerk allgemein'!$F$16-'1.1 Allgemein'!$I$22+1)))))/$F38,
SUM(OFFSET('2.5 CAPEX'!CK41,0,-MIN($F38-1,COLUMN(BW38)-1),1,MIN($F38,COLUMN(BW38))))/$F38)))))))</f>
        <v>0</v>
      </c>
      <c r="CG38" s="199">
        <f ca="1">IF('2.1 Kraftwerk allgemein'!$F$15&lt;'1.1 Allgemein'!$I$22,
IF(OR(ISNUMBER($D38)=FALSE,$F38=""),"",
IF(AND('2.5 CAPEX'!$L41&lt;&gt;"x",'2.5 CAPEX'!$M41&lt;&gt;"x"),0,
IF($F38=0,0,
IF(CG$4&lt;'2.1 Kraftwerk allgemein'!$F$16,0,
IF(CG$4='2.1 Kraftwerk allgemein'!$F$16,'2.5 CAPEX'!$J41/$F38,
IF(CG$4&lt;'2.1 Kraftwerk allgemein'!$F$16+$F38,
('2.5 CAPEX'!$J41+SUM(OFFSET('2.5 CAPEX'!CL41,0,-MIN(MAX($F38-1-('2.1 Kraftwerk allgemein'!$F$16-'2.1 Kraftwerk allgemein'!$F$15+1),0),COLUMN(BX38)-1-('2.1 Kraftwerk allgemein'!$F$16-'2.1 Kraftwerk allgemein'!$F$15+1)),1,MIN(MAX($F38-('2.1 Kraftwerk allgemein'!$F$16-'2.1 Kraftwerk allgemein'!$F$15+1),1),COLUMN(BX38)-('2.1 Kraftwerk allgemein'!$F$16-'2.1 Kraftwerk allgemein'!$F$15+1)))))/$F38,
SUM(OFFSET('2.5 CAPEX'!CL41,0,-MIN($F38-1,COLUMN(BX38)-1),1,MIN($F38,COLUMN(BX38))))/$F38)))))),
IF(OR(ISNUMBER($D38)=FALSE,$F38=""),"",
IF(AND('2.5 CAPEX'!$L41&lt;&gt;"x",'2.5 CAPEX'!$M41&lt;&gt;"x"),0,
IF($F38=0,0,
IF(CG$4&lt;'2.1 Kraftwerk allgemein'!$F$16,0,
IF(CG$4='2.1 Kraftwerk allgemein'!$F$16,'2.5 CAPEX'!$J41/$F38,
IF(CG$4&lt;'2.1 Kraftwerk allgemein'!$F$16+$F38,
('2.5 CAPEX'!$J41+SUM(OFFSET('2.5 CAPEX'!CL41,0,-MIN(MAX($F38-1-('2.1 Kraftwerk allgemein'!$F$16-'1.1 Allgemein'!$I$22+1),0),COLUMN(BX38)-1-('2.1 Kraftwerk allgemein'!$F$16-'1.1 Allgemein'!$I$22+1)),1,MIN(MAX($F38-('2.1 Kraftwerk allgemein'!$F$16-'1.1 Allgemein'!$I$22+1),1),COLUMN(BX38)-('2.1 Kraftwerk allgemein'!$F$16-'1.1 Allgemein'!$I$22+1)))))/$F38,
SUM(OFFSET('2.5 CAPEX'!CL41,0,-MIN($F38-1,COLUMN(BX38)-1),1,MIN($F38,COLUMN(BX38))))/$F38)))))))</f>
        <v>0</v>
      </c>
      <c r="CH38" s="199">
        <f ca="1">IF('2.1 Kraftwerk allgemein'!$F$15&lt;'1.1 Allgemein'!$I$22,
IF(OR(ISNUMBER($D38)=FALSE,$F38=""),"",
IF(AND('2.5 CAPEX'!$L41&lt;&gt;"x",'2.5 CAPEX'!$M41&lt;&gt;"x"),0,
IF($F38=0,0,
IF(CH$4&lt;'2.1 Kraftwerk allgemein'!$F$16,0,
IF(CH$4='2.1 Kraftwerk allgemein'!$F$16,'2.5 CAPEX'!$J41/$F38,
IF(CH$4&lt;'2.1 Kraftwerk allgemein'!$F$16+$F38,
('2.5 CAPEX'!$J41+SUM(OFFSET('2.5 CAPEX'!CM41,0,-MIN(MAX($F38-1-('2.1 Kraftwerk allgemein'!$F$16-'2.1 Kraftwerk allgemein'!$F$15+1),0),COLUMN(BY38)-1-('2.1 Kraftwerk allgemein'!$F$16-'2.1 Kraftwerk allgemein'!$F$15+1)),1,MIN(MAX($F38-('2.1 Kraftwerk allgemein'!$F$16-'2.1 Kraftwerk allgemein'!$F$15+1),1),COLUMN(BY38)-('2.1 Kraftwerk allgemein'!$F$16-'2.1 Kraftwerk allgemein'!$F$15+1)))))/$F38,
SUM(OFFSET('2.5 CAPEX'!CM41,0,-MIN($F38-1,COLUMN(BY38)-1),1,MIN($F38,COLUMN(BY38))))/$F38)))))),
IF(OR(ISNUMBER($D38)=FALSE,$F38=""),"",
IF(AND('2.5 CAPEX'!$L41&lt;&gt;"x",'2.5 CAPEX'!$M41&lt;&gt;"x"),0,
IF($F38=0,0,
IF(CH$4&lt;'2.1 Kraftwerk allgemein'!$F$16,0,
IF(CH$4='2.1 Kraftwerk allgemein'!$F$16,'2.5 CAPEX'!$J41/$F38,
IF(CH$4&lt;'2.1 Kraftwerk allgemein'!$F$16+$F38,
('2.5 CAPEX'!$J41+SUM(OFFSET('2.5 CAPEX'!CM41,0,-MIN(MAX($F38-1-('2.1 Kraftwerk allgemein'!$F$16-'1.1 Allgemein'!$I$22+1),0),COLUMN(BY38)-1-('2.1 Kraftwerk allgemein'!$F$16-'1.1 Allgemein'!$I$22+1)),1,MIN(MAX($F38-('2.1 Kraftwerk allgemein'!$F$16-'1.1 Allgemein'!$I$22+1),1),COLUMN(BY38)-('2.1 Kraftwerk allgemein'!$F$16-'1.1 Allgemein'!$I$22+1)))))/$F38,
SUM(OFFSET('2.5 CAPEX'!CM41,0,-MIN($F38-1,COLUMN(BY38)-1),1,MIN($F38,COLUMN(BY38))))/$F38)))))))</f>
        <v>0</v>
      </c>
      <c r="CI38" s="199">
        <f ca="1">IF('2.1 Kraftwerk allgemein'!$F$15&lt;'1.1 Allgemein'!$I$22,
IF(OR(ISNUMBER($D38)=FALSE,$F38=""),"",
IF(AND('2.5 CAPEX'!$L41&lt;&gt;"x",'2.5 CAPEX'!$M41&lt;&gt;"x"),0,
IF($F38=0,0,
IF(CI$4&lt;'2.1 Kraftwerk allgemein'!$F$16,0,
IF(CI$4='2.1 Kraftwerk allgemein'!$F$16,'2.5 CAPEX'!$J41/$F38,
IF(CI$4&lt;'2.1 Kraftwerk allgemein'!$F$16+$F38,
('2.5 CAPEX'!$J41+SUM(OFFSET('2.5 CAPEX'!CN41,0,-MIN(MAX($F38-1-('2.1 Kraftwerk allgemein'!$F$16-'2.1 Kraftwerk allgemein'!$F$15+1),0),COLUMN(BZ38)-1-('2.1 Kraftwerk allgemein'!$F$16-'2.1 Kraftwerk allgemein'!$F$15+1)),1,MIN(MAX($F38-('2.1 Kraftwerk allgemein'!$F$16-'2.1 Kraftwerk allgemein'!$F$15+1),1),COLUMN(BZ38)-('2.1 Kraftwerk allgemein'!$F$16-'2.1 Kraftwerk allgemein'!$F$15+1)))))/$F38,
SUM(OFFSET('2.5 CAPEX'!CN41,0,-MIN($F38-1,COLUMN(BZ38)-1),1,MIN($F38,COLUMN(BZ38))))/$F38)))))),
IF(OR(ISNUMBER($D38)=FALSE,$F38=""),"",
IF(AND('2.5 CAPEX'!$L41&lt;&gt;"x",'2.5 CAPEX'!$M41&lt;&gt;"x"),0,
IF($F38=0,0,
IF(CI$4&lt;'2.1 Kraftwerk allgemein'!$F$16,0,
IF(CI$4='2.1 Kraftwerk allgemein'!$F$16,'2.5 CAPEX'!$J41/$F38,
IF(CI$4&lt;'2.1 Kraftwerk allgemein'!$F$16+$F38,
('2.5 CAPEX'!$J41+SUM(OFFSET('2.5 CAPEX'!CN41,0,-MIN(MAX($F38-1-('2.1 Kraftwerk allgemein'!$F$16-'1.1 Allgemein'!$I$22+1),0),COLUMN(BZ38)-1-('2.1 Kraftwerk allgemein'!$F$16-'1.1 Allgemein'!$I$22+1)),1,MIN(MAX($F38-('2.1 Kraftwerk allgemein'!$F$16-'1.1 Allgemein'!$I$22+1),1),COLUMN(BZ38)-('2.1 Kraftwerk allgemein'!$F$16-'1.1 Allgemein'!$I$22+1)))))/$F38,
SUM(OFFSET('2.5 CAPEX'!CN41,0,-MIN($F38-1,COLUMN(BZ38)-1),1,MIN($F38,COLUMN(BZ38))))/$F38)))))))</f>
        <v>0</v>
      </c>
      <c r="CJ38" s="199">
        <f ca="1">IF('2.1 Kraftwerk allgemein'!$F$15&lt;'1.1 Allgemein'!$I$22,
IF(OR(ISNUMBER($D38)=FALSE,$F38=""),"",
IF(AND('2.5 CAPEX'!$L41&lt;&gt;"x",'2.5 CAPEX'!$M41&lt;&gt;"x"),0,
IF($F38=0,0,
IF(CJ$4&lt;'2.1 Kraftwerk allgemein'!$F$16,0,
IF(CJ$4='2.1 Kraftwerk allgemein'!$F$16,'2.5 CAPEX'!$J41/$F38,
IF(CJ$4&lt;'2.1 Kraftwerk allgemein'!$F$16+$F38,
('2.5 CAPEX'!$J41+SUM(OFFSET('2.5 CAPEX'!CO41,0,-MIN(MAX($F38-1-('2.1 Kraftwerk allgemein'!$F$16-'2.1 Kraftwerk allgemein'!$F$15+1),0),COLUMN(CA38)-1-('2.1 Kraftwerk allgemein'!$F$16-'2.1 Kraftwerk allgemein'!$F$15+1)),1,MIN(MAX($F38-('2.1 Kraftwerk allgemein'!$F$16-'2.1 Kraftwerk allgemein'!$F$15+1),1),COLUMN(CA38)-('2.1 Kraftwerk allgemein'!$F$16-'2.1 Kraftwerk allgemein'!$F$15+1)))))/$F38,
SUM(OFFSET('2.5 CAPEX'!CO41,0,-MIN($F38-1,COLUMN(CA38)-1),1,MIN($F38,COLUMN(CA38))))/$F38)))))),
IF(OR(ISNUMBER($D38)=FALSE,$F38=""),"",
IF(AND('2.5 CAPEX'!$L41&lt;&gt;"x",'2.5 CAPEX'!$M41&lt;&gt;"x"),0,
IF($F38=0,0,
IF(CJ$4&lt;'2.1 Kraftwerk allgemein'!$F$16,0,
IF(CJ$4='2.1 Kraftwerk allgemein'!$F$16,'2.5 CAPEX'!$J41/$F38,
IF(CJ$4&lt;'2.1 Kraftwerk allgemein'!$F$16+$F38,
('2.5 CAPEX'!$J41+SUM(OFFSET('2.5 CAPEX'!CO41,0,-MIN(MAX($F38-1-('2.1 Kraftwerk allgemein'!$F$16-'1.1 Allgemein'!$I$22+1),0),COLUMN(CA38)-1-('2.1 Kraftwerk allgemein'!$F$16-'1.1 Allgemein'!$I$22+1)),1,MIN(MAX($F38-('2.1 Kraftwerk allgemein'!$F$16-'1.1 Allgemein'!$I$22+1),1),COLUMN(CA38)-('2.1 Kraftwerk allgemein'!$F$16-'1.1 Allgemein'!$I$22+1)))))/$F38,
SUM(OFFSET('2.5 CAPEX'!CO41,0,-MIN($F38-1,COLUMN(CA38)-1),1,MIN($F38,COLUMN(CA38))))/$F38)))))))</f>
        <v>0</v>
      </c>
      <c r="CK38" s="199">
        <f ca="1">IF('2.1 Kraftwerk allgemein'!$F$15&lt;'1.1 Allgemein'!$I$22,
IF(OR(ISNUMBER($D38)=FALSE,$F38=""),"",
IF(AND('2.5 CAPEX'!$L41&lt;&gt;"x",'2.5 CAPEX'!$M41&lt;&gt;"x"),0,
IF($F38=0,0,
IF(CK$4&lt;'2.1 Kraftwerk allgemein'!$F$16,0,
IF(CK$4='2.1 Kraftwerk allgemein'!$F$16,'2.5 CAPEX'!$J41/$F38,
IF(CK$4&lt;'2.1 Kraftwerk allgemein'!$F$16+$F38,
('2.5 CAPEX'!$J41+SUM(OFFSET('2.5 CAPEX'!CP41,0,-MIN(MAX($F38-1-('2.1 Kraftwerk allgemein'!$F$16-'2.1 Kraftwerk allgemein'!$F$15+1),0),COLUMN(CB38)-1-('2.1 Kraftwerk allgemein'!$F$16-'2.1 Kraftwerk allgemein'!$F$15+1)),1,MIN(MAX($F38-('2.1 Kraftwerk allgemein'!$F$16-'2.1 Kraftwerk allgemein'!$F$15+1),1),COLUMN(CB38)-('2.1 Kraftwerk allgemein'!$F$16-'2.1 Kraftwerk allgemein'!$F$15+1)))))/$F38,
SUM(OFFSET('2.5 CAPEX'!CP41,0,-MIN($F38-1,COLUMN(CB38)-1),1,MIN($F38,COLUMN(CB38))))/$F38)))))),
IF(OR(ISNUMBER($D38)=FALSE,$F38=""),"",
IF(AND('2.5 CAPEX'!$L41&lt;&gt;"x",'2.5 CAPEX'!$M41&lt;&gt;"x"),0,
IF($F38=0,0,
IF(CK$4&lt;'2.1 Kraftwerk allgemein'!$F$16,0,
IF(CK$4='2.1 Kraftwerk allgemein'!$F$16,'2.5 CAPEX'!$J41/$F38,
IF(CK$4&lt;'2.1 Kraftwerk allgemein'!$F$16+$F38,
('2.5 CAPEX'!$J41+SUM(OFFSET('2.5 CAPEX'!CP41,0,-MIN(MAX($F38-1-('2.1 Kraftwerk allgemein'!$F$16-'1.1 Allgemein'!$I$22+1),0),COLUMN(CB38)-1-('2.1 Kraftwerk allgemein'!$F$16-'1.1 Allgemein'!$I$22+1)),1,MIN(MAX($F38-('2.1 Kraftwerk allgemein'!$F$16-'1.1 Allgemein'!$I$22+1),1),COLUMN(CB38)-('2.1 Kraftwerk allgemein'!$F$16-'1.1 Allgemein'!$I$22+1)))))/$F38,
SUM(OFFSET('2.5 CAPEX'!CP41,0,-MIN($F38-1,COLUMN(CB38)-1),1,MIN($F38,COLUMN(CB38))))/$F38)))))))</f>
        <v>0</v>
      </c>
      <c r="CL38" s="199">
        <f ca="1">IF('2.1 Kraftwerk allgemein'!$F$15&lt;'1.1 Allgemein'!$I$22,
IF(OR(ISNUMBER($D38)=FALSE,$F38=""),"",
IF(AND('2.5 CAPEX'!$L41&lt;&gt;"x",'2.5 CAPEX'!$M41&lt;&gt;"x"),0,
IF($F38=0,0,
IF(CL$4&lt;'2.1 Kraftwerk allgemein'!$F$16,0,
IF(CL$4='2.1 Kraftwerk allgemein'!$F$16,'2.5 CAPEX'!$J41/$F38,
IF(CL$4&lt;'2.1 Kraftwerk allgemein'!$F$16+$F38,
('2.5 CAPEX'!$J41+SUM(OFFSET('2.5 CAPEX'!CQ41,0,-MIN(MAX($F38-1-('2.1 Kraftwerk allgemein'!$F$16-'2.1 Kraftwerk allgemein'!$F$15+1),0),COLUMN(CC38)-1-('2.1 Kraftwerk allgemein'!$F$16-'2.1 Kraftwerk allgemein'!$F$15+1)),1,MIN(MAX($F38-('2.1 Kraftwerk allgemein'!$F$16-'2.1 Kraftwerk allgemein'!$F$15+1),1),COLUMN(CC38)-('2.1 Kraftwerk allgemein'!$F$16-'2.1 Kraftwerk allgemein'!$F$15+1)))))/$F38,
SUM(OFFSET('2.5 CAPEX'!CQ41,0,-MIN($F38-1,COLUMN(CC38)-1),1,MIN($F38,COLUMN(CC38))))/$F38)))))),
IF(OR(ISNUMBER($D38)=FALSE,$F38=""),"",
IF(AND('2.5 CAPEX'!$L41&lt;&gt;"x",'2.5 CAPEX'!$M41&lt;&gt;"x"),0,
IF($F38=0,0,
IF(CL$4&lt;'2.1 Kraftwerk allgemein'!$F$16,0,
IF(CL$4='2.1 Kraftwerk allgemein'!$F$16,'2.5 CAPEX'!$J41/$F38,
IF(CL$4&lt;'2.1 Kraftwerk allgemein'!$F$16+$F38,
('2.5 CAPEX'!$J41+SUM(OFFSET('2.5 CAPEX'!CQ41,0,-MIN(MAX($F38-1-('2.1 Kraftwerk allgemein'!$F$16-'1.1 Allgemein'!$I$22+1),0),COLUMN(CC38)-1-('2.1 Kraftwerk allgemein'!$F$16-'1.1 Allgemein'!$I$22+1)),1,MIN(MAX($F38-('2.1 Kraftwerk allgemein'!$F$16-'1.1 Allgemein'!$I$22+1),1),COLUMN(CC38)-('2.1 Kraftwerk allgemein'!$F$16-'1.1 Allgemein'!$I$22+1)))))/$F38,
SUM(OFFSET('2.5 CAPEX'!CQ41,0,-MIN($F38-1,COLUMN(CC38)-1),1,MIN($F38,COLUMN(CC38))))/$F38)))))))</f>
        <v>0</v>
      </c>
      <c r="CM38" s="199">
        <f ca="1">IF('2.1 Kraftwerk allgemein'!$F$15&lt;'1.1 Allgemein'!$I$22,
IF(OR(ISNUMBER($D38)=FALSE,$F38=""),"",
IF(AND('2.5 CAPEX'!$L41&lt;&gt;"x",'2.5 CAPEX'!$M41&lt;&gt;"x"),0,
IF($F38=0,0,
IF(CM$4&lt;'2.1 Kraftwerk allgemein'!$F$16,0,
IF(CM$4='2.1 Kraftwerk allgemein'!$F$16,'2.5 CAPEX'!$J41/$F38,
IF(CM$4&lt;'2.1 Kraftwerk allgemein'!$F$16+$F38,
('2.5 CAPEX'!$J41+SUM(OFFSET('2.5 CAPEX'!CR41,0,-MIN(MAX($F38-1-('2.1 Kraftwerk allgemein'!$F$16-'2.1 Kraftwerk allgemein'!$F$15+1),0),COLUMN(CD38)-1-('2.1 Kraftwerk allgemein'!$F$16-'2.1 Kraftwerk allgemein'!$F$15+1)),1,MIN(MAX($F38-('2.1 Kraftwerk allgemein'!$F$16-'2.1 Kraftwerk allgemein'!$F$15+1),1),COLUMN(CD38)-('2.1 Kraftwerk allgemein'!$F$16-'2.1 Kraftwerk allgemein'!$F$15+1)))))/$F38,
SUM(OFFSET('2.5 CAPEX'!CR41,0,-MIN($F38-1,COLUMN(CD38)-1),1,MIN($F38,COLUMN(CD38))))/$F38)))))),
IF(OR(ISNUMBER($D38)=FALSE,$F38=""),"",
IF(AND('2.5 CAPEX'!$L41&lt;&gt;"x",'2.5 CAPEX'!$M41&lt;&gt;"x"),0,
IF($F38=0,0,
IF(CM$4&lt;'2.1 Kraftwerk allgemein'!$F$16,0,
IF(CM$4='2.1 Kraftwerk allgemein'!$F$16,'2.5 CAPEX'!$J41/$F38,
IF(CM$4&lt;'2.1 Kraftwerk allgemein'!$F$16+$F38,
('2.5 CAPEX'!$J41+SUM(OFFSET('2.5 CAPEX'!CR41,0,-MIN(MAX($F38-1-('2.1 Kraftwerk allgemein'!$F$16-'1.1 Allgemein'!$I$22+1),0),COLUMN(CD38)-1-('2.1 Kraftwerk allgemein'!$F$16-'1.1 Allgemein'!$I$22+1)),1,MIN(MAX($F38-('2.1 Kraftwerk allgemein'!$F$16-'1.1 Allgemein'!$I$22+1),1),COLUMN(CD38)-('2.1 Kraftwerk allgemein'!$F$16-'1.1 Allgemein'!$I$22+1)))))/$F38,
SUM(OFFSET('2.5 CAPEX'!CR41,0,-MIN($F38-1,COLUMN(CD38)-1),1,MIN($F38,COLUMN(CD38))))/$F38)))))))</f>
        <v>0</v>
      </c>
      <c r="CN38" s="199">
        <f ca="1">IF('2.1 Kraftwerk allgemein'!$F$15&lt;'1.1 Allgemein'!$I$22,
IF(OR(ISNUMBER($D38)=FALSE,$F38=""),"",
IF(AND('2.5 CAPEX'!$L41&lt;&gt;"x",'2.5 CAPEX'!$M41&lt;&gt;"x"),0,
IF($F38=0,0,
IF(CN$4&lt;'2.1 Kraftwerk allgemein'!$F$16,0,
IF(CN$4='2.1 Kraftwerk allgemein'!$F$16,'2.5 CAPEX'!$J41/$F38,
IF(CN$4&lt;'2.1 Kraftwerk allgemein'!$F$16+$F38,
('2.5 CAPEX'!$J41+SUM(OFFSET('2.5 CAPEX'!CS41,0,-MIN(MAX($F38-1-('2.1 Kraftwerk allgemein'!$F$16-'2.1 Kraftwerk allgemein'!$F$15+1),0),COLUMN(CE38)-1-('2.1 Kraftwerk allgemein'!$F$16-'2.1 Kraftwerk allgemein'!$F$15+1)),1,MIN(MAX($F38-('2.1 Kraftwerk allgemein'!$F$16-'2.1 Kraftwerk allgemein'!$F$15+1),1),COLUMN(CE38)-('2.1 Kraftwerk allgemein'!$F$16-'2.1 Kraftwerk allgemein'!$F$15+1)))))/$F38,
SUM(OFFSET('2.5 CAPEX'!CS41,0,-MIN($F38-1,COLUMN(CE38)-1),1,MIN($F38,COLUMN(CE38))))/$F38)))))),
IF(OR(ISNUMBER($D38)=FALSE,$F38=""),"",
IF(AND('2.5 CAPEX'!$L41&lt;&gt;"x",'2.5 CAPEX'!$M41&lt;&gt;"x"),0,
IF($F38=0,0,
IF(CN$4&lt;'2.1 Kraftwerk allgemein'!$F$16,0,
IF(CN$4='2.1 Kraftwerk allgemein'!$F$16,'2.5 CAPEX'!$J41/$F38,
IF(CN$4&lt;'2.1 Kraftwerk allgemein'!$F$16+$F38,
('2.5 CAPEX'!$J41+SUM(OFFSET('2.5 CAPEX'!CS41,0,-MIN(MAX($F38-1-('2.1 Kraftwerk allgemein'!$F$16-'1.1 Allgemein'!$I$22+1),0),COLUMN(CE38)-1-('2.1 Kraftwerk allgemein'!$F$16-'1.1 Allgemein'!$I$22+1)),1,MIN(MAX($F38-('2.1 Kraftwerk allgemein'!$F$16-'1.1 Allgemein'!$I$22+1),1),COLUMN(CE38)-('2.1 Kraftwerk allgemein'!$F$16-'1.1 Allgemein'!$I$22+1)))))/$F38,
SUM(OFFSET('2.5 CAPEX'!CS41,0,-MIN($F38-1,COLUMN(CE38)-1),1,MIN($F38,COLUMN(CE38))))/$F38)))))))</f>
        <v>0</v>
      </c>
      <c r="CO38" s="199">
        <f ca="1">IF('2.1 Kraftwerk allgemein'!$F$15&lt;'1.1 Allgemein'!$I$22,
IF(OR(ISNUMBER($D38)=FALSE,$F38=""),"",
IF(AND('2.5 CAPEX'!$L41&lt;&gt;"x",'2.5 CAPEX'!$M41&lt;&gt;"x"),0,
IF($F38=0,0,
IF(CO$4&lt;'2.1 Kraftwerk allgemein'!$F$16,0,
IF(CO$4='2.1 Kraftwerk allgemein'!$F$16,'2.5 CAPEX'!$J41/$F38,
IF(CO$4&lt;'2.1 Kraftwerk allgemein'!$F$16+$F38,
('2.5 CAPEX'!$J41+SUM(OFFSET('2.5 CAPEX'!CT41,0,-MIN(MAX($F38-1-('2.1 Kraftwerk allgemein'!$F$16-'2.1 Kraftwerk allgemein'!$F$15+1),0),COLUMN(CF38)-1-('2.1 Kraftwerk allgemein'!$F$16-'2.1 Kraftwerk allgemein'!$F$15+1)),1,MIN(MAX($F38-('2.1 Kraftwerk allgemein'!$F$16-'2.1 Kraftwerk allgemein'!$F$15+1),1),COLUMN(CF38)-('2.1 Kraftwerk allgemein'!$F$16-'2.1 Kraftwerk allgemein'!$F$15+1)))))/$F38,
SUM(OFFSET('2.5 CAPEX'!CT41,0,-MIN($F38-1,COLUMN(CF38)-1),1,MIN($F38,COLUMN(CF38))))/$F38)))))),
IF(OR(ISNUMBER($D38)=FALSE,$F38=""),"",
IF(AND('2.5 CAPEX'!$L41&lt;&gt;"x",'2.5 CAPEX'!$M41&lt;&gt;"x"),0,
IF($F38=0,0,
IF(CO$4&lt;'2.1 Kraftwerk allgemein'!$F$16,0,
IF(CO$4='2.1 Kraftwerk allgemein'!$F$16,'2.5 CAPEX'!$J41/$F38,
IF(CO$4&lt;'2.1 Kraftwerk allgemein'!$F$16+$F38,
('2.5 CAPEX'!$J41+SUM(OFFSET('2.5 CAPEX'!CT41,0,-MIN(MAX($F38-1-('2.1 Kraftwerk allgemein'!$F$16-'1.1 Allgemein'!$I$22+1),0),COLUMN(CF38)-1-('2.1 Kraftwerk allgemein'!$F$16-'1.1 Allgemein'!$I$22+1)),1,MIN(MAX($F38-('2.1 Kraftwerk allgemein'!$F$16-'1.1 Allgemein'!$I$22+1),1),COLUMN(CF38)-('2.1 Kraftwerk allgemein'!$F$16-'1.1 Allgemein'!$I$22+1)))))/$F38,
SUM(OFFSET('2.5 CAPEX'!CT41,0,-MIN($F38-1,COLUMN(CF38)-1),1,MIN($F38,COLUMN(CF38))))/$F38)))))))</f>
        <v>0</v>
      </c>
      <c r="CP38" s="199">
        <f ca="1">IF('2.1 Kraftwerk allgemein'!$F$15&lt;'1.1 Allgemein'!$I$22,
IF(OR(ISNUMBER($D38)=FALSE,$F38=""),"",
IF(AND('2.5 CAPEX'!$L41&lt;&gt;"x",'2.5 CAPEX'!$M41&lt;&gt;"x"),0,
IF($F38=0,0,
IF(CP$4&lt;'2.1 Kraftwerk allgemein'!$F$16,0,
IF(CP$4='2.1 Kraftwerk allgemein'!$F$16,'2.5 CAPEX'!$J41/$F38,
IF(CP$4&lt;'2.1 Kraftwerk allgemein'!$F$16+$F38,
('2.5 CAPEX'!$J41+SUM(OFFSET('2.5 CAPEX'!CU41,0,-MIN(MAX($F38-1-('2.1 Kraftwerk allgemein'!$F$16-'2.1 Kraftwerk allgemein'!$F$15+1),0),COLUMN(CG38)-1-('2.1 Kraftwerk allgemein'!$F$16-'2.1 Kraftwerk allgemein'!$F$15+1)),1,MIN(MAX($F38-('2.1 Kraftwerk allgemein'!$F$16-'2.1 Kraftwerk allgemein'!$F$15+1),1),COLUMN(CG38)-('2.1 Kraftwerk allgemein'!$F$16-'2.1 Kraftwerk allgemein'!$F$15+1)))))/$F38,
SUM(OFFSET('2.5 CAPEX'!CU41,0,-MIN($F38-1,COLUMN(CG38)-1),1,MIN($F38,COLUMN(CG38))))/$F38)))))),
IF(OR(ISNUMBER($D38)=FALSE,$F38=""),"",
IF(AND('2.5 CAPEX'!$L41&lt;&gt;"x",'2.5 CAPEX'!$M41&lt;&gt;"x"),0,
IF($F38=0,0,
IF(CP$4&lt;'2.1 Kraftwerk allgemein'!$F$16,0,
IF(CP$4='2.1 Kraftwerk allgemein'!$F$16,'2.5 CAPEX'!$J41/$F38,
IF(CP$4&lt;'2.1 Kraftwerk allgemein'!$F$16+$F38,
('2.5 CAPEX'!$J41+SUM(OFFSET('2.5 CAPEX'!CU41,0,-MIN(MAX($F38-1-('2.1 Kraftwerk allgemein'!$F$16-'1.1 Allgemein'!$I$22+1),0),COLUMN(CG38)-1-('2.1 Kraftwerk allgemein'!$F$16-'1.1 Allgemein'!$I$22+1)),1,MIN(MAX($F38-('2.1 Kraftwerk allgemein'!$F$16-'1.1 Allgemein'!$I$22+1),1),COLUMN(CG38)-('2.1 Kraftwerk allgemein'!$F$16-'1.1 Allgemein'!$I$22+1)))))/$F38,
SUM(OFFSET('2.5 CAPEX'!CU41,0,-MIN($F38-1,COLUMN(CG38)-1),1,MIN($F38,COLUMN(CG38))))/$F38)))))))</f>
        <v>0</v>
      </c>
      <c r="CQ38" s="199">
        <f ca="1">IF('2.1 Kraftwerk allgemein'!$F$15&lt;'1.1 Allgemein'!$I$22,
IF(OR(ISNUMBER($D38)=FALSE,$F38=""),"",
IF(AND('2.5 CAPEX'!$L41&lt;&gt;"x",'2.5 CAPEX'!$M41&lt;&gt;"x"),0,
IF($F38=0,0,
IF(CQ$4&lt;'2.1 Kraftwerk allgemein'!$F$16,0,
IF(CQ$4='2.1 Kraftwerk allgemein'!$F$16,'2.5 CAPEX'!$J41/$F38,
IF(CQ$4&lt;'2.1 Kraftwerk allgemein'!$F$16+$F38,
('2.5 CAPEX'!$J41+SUM(OFFSET('2.5 CAPEX'!CV41,0,-MIN(MAX($F38-1-('2.1 Kraftwerk allgemein'!$F$16-'2.1 Kraftwerk allgemein'!$F$15+1),0),COLUMN(CH38)-1-('2.1 Kraftwerk allgemein'!$F$16-'2.1 Kraftwerk allgemein'!$F$15+1)),1,MIN(MAX($F38-('2.1 Kraftwerk allgemein'!$F$16-'2.1 Kraftwerk allgemein'!$F$15+1),1),COLUMN(CH38)-('2.1 Kraftwerk allgemein'!$F$16-'2.1 Kraftwerk allgemein'!$F$15+1)))))/$F38,
SUM(OFFSET('2.5 CAPEX'!CV41,0,-MIN($F38-1,COLUMN(CH38)-1),1,MIN($F38,COLUMN(CH38))))/$F38)))))),
IF(OR(ISNUMBER($D38)=FALSE,$F38=""),"",
IF(AND('2.5 CAPEX'!$L41&lt;&gt;"x",'2.5 CAPEX'!$M41&lt;&gt;"x"),0,
IF($F38=0,0,
IF(CQ$4&lt;'2.1 Kraftwerk allgemein'!$F$16,0,
IF(CQ$4='2.1 Kraftwerk allgemein'!$F$16,'2.5 CAPEX'!$J41/$F38,
IF(CQ$4&lt;'2.1 Kraftwerk allgemein'!$F$16+$F38,
('2.5 CAPEX'!$J41+SUM(OFFSET('2.5 CAPEX'!CV41,0,-MIN(MAX($F38-1-('2.1 Kraftwerk allgemein'!$F$16-'1.1 Allgemein'!$I$22+1),0),COLUMN(CH38)-1-('2.1 Kraftwerk allgemein'!$F$16-'1.1 Allgemein'!$I$22+1)),1,MIN(MAX($F38-('2.1 Kraftwerk allgemein'!$F$16-'1.1 Allgemein'!$I$22+1),1),COLUMN(CH38)-('2.1 Kraftwerk allgemein'!$F$16-'1.1 Allgemein'!$I$22+1)))))/$F38,
SUM(OFFSET('2.5 CAPEX'!CV41,0,-MIN($F38-1,COLUMN(CH38)-1),1,MIN($F38,COLUMN(CH38))))/$F38)))))))</f>
        <v>0</v>
      </c>
      <c r="CR38" s="199">
        <f ca="1">IF('2.1 Kraftwerk allgemein'!$F$15&lt;'1.1 Allgemein'!$I$22,
IF(OR(ISNUMBER($D38)=FALSE,$F38=""),"",
IF(AND('2.5 CAPEX'!$L41&lt;&gt;"x",'2.5 CAPEX'!$M41&lt;&gt;"x"),0,
IF($F38=0,0,
IF(CR$4&lt;'2.1 Kraftwerk allgemein'!$F$16,0,
IF(CR$4='2.1 Kraftwerk allgemein'!$F$16,'2.5 CAPEX'!$J41/$F38,
IF(CR$4&lt;'2.1 Kraftwerk allgemein'!$F$16+$F38,
('2.5 CAPEX'!$J41+SUM(OFFSET('2.5 CAPEX'!CW41,0,-MIN(MAX($F38-1-('2.1 Kraftwerk allgemein'!$F$16-'2.1 Kraftwerk allgemein'!$F$15+1),0),COLUMN(CI38)-1-('2.1 Kraftwerk allgemein'!$F$16-'2.1 Kraftwerk allgemein'!$F$15+1)),1,MIN(MAX($F38-('2.1 Kraftwerk allgemein'!$F$16-'2.1 Kraftwerk allgemein'!$F$15+1),1),COLUMN(CI38)-('2.1 Kraftwerk allgemein'!$F$16-'2.1 Kraftwerk allgemein'!$F$15+1)))))/$F38,
SUM(OFFSET('2.5 CAPEX'!CW41,0,-MIN($F38-1,COLUMN(CI38)-1),1,MIN($F38,COLUMN(CI38))))/$F38)))))),
IF(OR(ISNUMBER($D38)=FALSE,$F38=""),"",
IF(AND('2.5 CAPEX'!$L41&lt;&gt;"x",'2.5 CAPEX'!$M41&lt;&gt;"x"),0,
IF($F38=0,0,
IF(CR$4&lt;'2.1 Kraftwerk allgemein'!$F$16,0,
IF(CR$4='2.1 Kraftwerk allgemein'!$F$16,'2.5 CAPEX'!$J41/$F38,
IF(CR$4&lt;'2.1 Kraftwerk allgemein'!$F$16+$F38,
('2.5 CAPEX'!$J41+SUM(OFFSET('2.5 CAPEX'!CW41,0,-MIN(MAX($F38-1-('2.1 Kraftwerk allgemein'!$F$16-'1.1 Allgemein'!$I$22+1),0),COLUMN(CI38)-1-('2.1 Kraftwerk allgemein'!$F$16-'1.1 Allgemein'!$I$22+1)),1,MIN(MAX($F38-('2.1 Kraftwerk allgemein'!$F$16-'1.1 Allgemein'!$I$22+1),1),COLUMN(CI38)-('2.1 Kraftwerk allgemein'!$F$16-'1.1 Allgemein'!$I$22+1)))))/$F38,
SUM(OFFSET('2.5 CAPEX'!CW41,0,-MIN($F38-1,COLUMN(CI38)-1),1,MIN($F38,COLUMN(CI38))))/$F38)))))))</f>
        <v>0</v>
      </c>
      <c r="CS38" s="199">
        <f ca="1">IF('2.1 Kraftwerk allgemein'!$F$15&lt;'1.1 Allgemein'!$I$22,
IF(OR(ISNUMBER($D38)=FALSE,$F38=""),"",
IF(AND('2.5 CAPEX'!$L41&lt;&gt;"x",'2.5 CAPEX'!$M41&lt;&gt;"x"),0,
IF($F38=0,0,
IF(CS$4&lt;'2.1 Kraftwerk allgemein'!$F$16,0,
IF(CS$4='2.1 Kraftwerk allgemein'!$F$16,'2.5 CAPEX'!$J41/$F38,
IF(CS$4&lt;'2.1 Kraftwerk allgemein'!$F$16+$F38,
('2.5 CAPEX'!$J41+SUM(OFFSET('2.5 CAPEX'!CX41,0,-MIN(MAX($F38-1-('2.1 Kraftwerk allgemein'!$F$16-'2.1 Kraftwerk allgemein'!$F$15+1),0),COLUMN(CJ38)-1-('2.1 Kraftwerk allgemein'!$F$16-'2.1 Kraftwerk allgemein'!$F$15+1)),1,MIN(MAX($F38-('2.1 Kraftwerk allgemein'!$F$16-'2.1 Kraftwerk allgemein'!$F$15+1),1),COLUMN(CJ38)-('2.1 Kraftwerk allgemein'!$F$16-'2.1 Kraftwerk allgemein'!$F$15+1)))))/$F38,
SUM(OFFSET('2.5 CAPEX'!CX41,0,-MIN($F38-1,COLUMN(CJ38)-1),1,MIN($F38,COLUMN(CJ38))))/$F38)))))),
IF(OR(ISNUMBER($D38)=FALSE,$F38=""),"",
IF(AND('2.5 CAPEX'!$L41&lt;&gt;"x",'2.5 CAPEX'!$M41&lt;&gt;"x"),0,
IF($F38=0,0,
IF(CS$4&lt;'2.1 Kraftwerk allgemein'!$F$16,0,
IF(CS$4='2.1 Kraftwerk allgemein'!$F$16,'2.5 CAPEX'!$J41/$F38,
IF(CS$4&lt;'2.1 Kraftwerk allgemein'!$F$16+$F38,
('2.5 CAPEX'!$J41+SUM(OFFSET('2.5 CAPEX'!CX41,0,-MIN(MAX($F38-1-('2.1 Kraftwerk allgemein'!$F$16-'1.1 Allgemein'!$I$22+1),0),COLUMN(CJ38)-1-('2.1 Kraftwerk allgemein'!$F$16-'1.1 Allgemein'!$I$22+1)),1,MIN(MAX($F38-('2.1 Kraftwerk allgemein'!$F$16-'1.1 Allgemein'!$I$22+1),1),COLUMN(CJ38)-('2.1 Kraftwerk allgemein'!$F$16-'1.1 Allgemein'!$I$22+1)))))/$F38,
SUM(OFFSET('2.5 CAPEX'!CX41,0,-MIN($F38-1,COLUMN(CJ38)-1),1,MIN($F38,COLUMN(CJ38))))/$F38)))))))</f>
        <v>0</v>
      </c>
      <c r="CT38" s="199">
        <f ca="1">IF('2.1 Kraftwerk allgemein'!$F$15&lt;'1.1 Allgemein'!$I$22,
IF(OR(ISNUMBER($D38)=FALSE,$F38=""),"",
IF(AND('2.5 CAPEX'!$L41&lt;&gt;"x",'2.5 CAPEX'!$M41&lt;&gt;"x"),0,
IF($F38=0,0,
IF(CT$4&lt;'2.1 Kraftwerk allgemein'!$F$16,0,
IF(CT$4='2.1 Kraftwerk allgemein'!$F$16,'2.5 CAPEX'!$J41/$F38,
IF(CT$4&lt;'2.1 Kraftwerk allgemein'!$F$16+$F38,
('2.5 CAPEX'!$J41+SUM(OFFSET('2.5 CAPEX'!CY41,0,-MIN(MAX($F38-1-('2.1 Kraftwerk allgemein'!$F$16-'2.1 Kraftwerk allgemein'!$F$15+1),0),COLUMN(CK38)-1-('2.1 Kraftwerk allgemein'!$F$16-'2.1 Kraftwerk allgemein'!$F$15+1)),1,MIN(MAX($F38-('2.1 Kraftwerk allgemein'!$F$16-'2.1 Kraftwerk allgemein'!$F$15+1),1),COLUMN(CK38)-('2.1 Kraftwerk allgemein'!$F$16-'2.1 Kraftwerk allgemein'!$F$15+1)))))/$F38,
SUM(OFFSET('2.5 CAPEX'!CY41,0,-MIN($F38-1,COLUMN(CK38)-1),1,MIN($F38,COLUMN(CK38))))/$F38)))))),
IF(OR(ISNUMBER($D38)=FALSE,$F38=""),"",
IF(AND('2.5 CAPEX'!$L41&lt;&gt;"x",'2.5 CAPEX'!$M41&lt;&gt;"x"),0,
IF($F38=0,0,
IF(CT$4&lt;'2.1 Kraftwerk allgemein'!$F$16,0,
IF(CT$4='2.1 Kraftwerk allgemein'!$F$16,'2.5 CAPEX'!$J41/$F38,
IF(CT$4&lt;'2.1 Kraftwerk allgemein'!$F$16+$F38,
('2.5 CAPEX'!$J41+SUM(OFFSET('2.5 CAPEX'!CY41,0,-MIN(MAX($F38-1-('2.1 Kraftwerk allgemein'!$F$16-'1.1 Allgemein'!$I$22+1),0),COLUMN(CK38)-1-('2.1 Kraftwerk allgemein'!$F$16-'1.1 Allgemein'!$I$22+1)),1,MIN(MAX($F38-('2.1 Kraftwerk allgemein'!$F$16-'1.1 Allgemein'!$I$22+1),1),COLUMN(CK38)-('2.1 Kraftwerk allgemein'!$F$16-'1.1 Allgemein'!$I$22+1)))))/$F38,
SUM(OFFSET('2.5 CAPEX'!CY41,0,-MIN($F38-1,COLUMN(CK38)-1),1,MIN($F38,COLUMN(CK38))))/$F38)))))))</f>
        <v>0</v>
      </c>
      <c r="CU38" s="199">
        <f ca="1">IF('2.1 Kraftwerk allgemein'!$F$15&lt;'1.1 Allgemein'!$I$22,
IF(OR(ISNUMBER($D38)=FALSE,$F38=""),"",
IF(AND('2.5 CAPEX'!$L41&lt;&gt;"x",'2.5 CAPEX'!$M41&lt;&gt;"x"),0,
IF($F38=0,0,
IF(CU$4&lt;'2.1 Kraftwerk allgemein'!$F$16,0,
IF(CU$4='2.1 Kraftwerk allgemein'!$F$16,'2.5 CAPEX'!$J41/$F38,
IF(CU$4&lt;'2.1 Kraftwerk allgemein'!$F$16+$F38,
('2.5 CAPEX'!$J41+SUM(OFFSET('2.5 CAPEX'!CZ41,0,-MIN(MAX($F38-1-('2.1 Kraftwerk allgemein'!$F$16-'2.1 Kraftwerk allgemein'!$F$15+1),0),COLUMN(CL38)-1-('2.1 Kraftwerk allgemein'!$F$16-'2.1 Kraftwerk allgemein'!$F$15+1)),1,MIN(MAX($F38-('2.1 Kraftwerk allgemein'!$F$16-'2.1 Kraftwerk allgemein'!$F$15+1),1),COLUMN(CL38)-('2.1 Kraftwerk allgemein'!$F$16-'2.1 Kraftwerk allgemein'!$F$15+1)))))/$F38,
SUM(OFFSET('2.5 CAPEX'!CZ41,0,-MIN($F38-1,COLUMN(CL38)-1),1,MIN($F38,COLUMN(CL38))))/$F38)))))),
IF(OR(ISNUMBER($D38)=FALSE,$F38=""),"",
IF(AND('2.5 CAPEX'!$L41&lt;&gt;"x",'2.5 CAPEX'!$M41&lt;&gt;"x"),0,
IF($F38=0,0,
IF(CU$4&lt;'2.1 Kraftwerk allgemein'!$F$16,0,
IF(CU$4='2.1 Kraftwerk allgemein'!$F$16,'2.5 CAPEX'!$J41/$F38,
IF(CU$4&lt;'2.1 Kraftwerk allgemein'!$F$16+$F38,
('2.5 CAPEX'!$J41+SUM(OFFSET('2.5 CAPEX'!CZ41,0,-MIN(MAX($F38-1-('2.1 Kraftwerk allgemein'!$F$16-'1.1 Allgemein'!$I$22+1),0),COLUMN(CL38)-1-('2.1 Kraftwerk allgemein'!$F$16-'1.1 Allgemein'!$I$22+1)),1,MIN(MAX($F38-('2.1 Kraftwerk allgemein'!$F$16-'1.1 Allgemein'!$I$22+1),1),COLUMN(CL38)-('2.1 Kraftwerk allgemein'!$F$16-'1.1 Allgemein'!$I$22+1)))))/$F38,
SUM(OFFSET('2.5 CAPEX'!CZ41,0,-MIN($F38-1,COLUMN(CL38)-1),1,MIN($F38,COLUMN(CL38))))/$F38)))))))</f>
        <v>0</v>
      </c>
      <c r="CV38" s="199">
        <f ca="1">IF('2.1 Kraftwerk allgemein'!$F$15&lt;'1.1 Allgemein'!$I$22,
IF(OR(ISNUMBER($D38)=FALSE,$F38=""),"",
IF(AND('2.5 CAPEX'!$L41&lt;&gt;"x",'2.5 CAPEX'!$M41&lt;&gt;"x"),0,
IF($F38=0,0,
IF(CV$4&lt;'2.1 Kraftwerk allgemein'!$F$16,0,
IF(CV$4='2.1 Kraftwerk allgemein'!$F$16,'2.5 CAPEX'!$J41/$F38,
IF(CV$4&lt;'2.1 Kraftwerk allgemein'!$F$16+$F38,
('2.5 CAPEX'!$J41+SUM(OFFSET('2.5 CAPEX'!DA41,0,-MIN(MAX($F38-1-('2.1 Kraftwerk allgemein'!$F$16-'2.1 Kraftwerk allgemein'!$F$15+1),0),COLUMN(CM38)-1-('2.1 Kraftwerk allgemein'!$F$16-'2.1 Kraftwerk allgemein'!$F$15+1)),1,MIN(MAX($F38-('2.1 Kraftwerk allgemein'!$F$16-'2.1 Kraftwerk allgemein'!$F$15+1),1),COLUMN(CM38)-('2.1 Kraftwerk allgemein'!$F$16-'2.1 Kraftwerk allgemein'!$F$15+1)))))/$F38,
SUM(OFFSET('2.5 CAPEX'!DA41,0,-MIN($F38-1,COLUMN(CM38)-1),1,MIN($F38,COLUMN(CM38))))/$F38)))))),
IF(OR(ISNUMBER($D38)=FALSE,$F38=""),"",
IF(AND('2.5 CAPEX'!$L41&lt;&gt;"x",'2.5 CAPEX'!$M41&lt;&gt;"x"),0,
IF($F38=0,0,
IF(CV$4&lt;'2.1 Kraftwerk allgemein'!$F$16,0,
IF(CV$4='2.1 Kraftwerk allgemein'!$F$16,'2.5 CAPEX'!$J41/$F38,
IF(CV$4&lt;'2.1 Kraftwerk allgemein'!$F$16+$F38,
('2.5 CAPEX'!$J41+SUM(OFFSET('2.5 CAPEX'!DA41,0,-MIN(MAX($F38-1-('2.1 Kraftwerk allgemein'!$F$16-'1.1 Allgemein'!$I$22+1),0),COLUMN(CM38)-1-('2.1 Kraftwerk allgemein'!$F$16-'1.1 Allgemein'!$I$22+1)),1,MIN(MAX($F38-('2.1 Kraftwerk allgemein'!$F$16-'1.1 Allgemein'!$I$22+1),1),COLUMN(CM38)-('2.1 Kraftwerk allgemein'!$F$16-'1.1 Allgemein'!$I$22+1)))))/$F38,
SUM(OFFSET('2.5 CAPEX'!DA41,0,-MIN($F38-1,COLUMN(CM38)-1),1,MIN($F38,COLUMN(CM38))))/$F38)))))))</f>
        <v>0</v>
      </c>
      <c r="CW38" s="199">
        <f ca="1">IF('2.1 Kraftwerk allgemein'!$F$15&lt;'1.1 Allgemein'!$I$22,
IF(OR(ISNUMBER($D38)=FALSE,$F38=""),"",
IF(AND('2.5 CAPEX'!$L41&lt;&gt;"x",'2.5 CAPEX'!$M41&lt;&gt;"x"),0,
IF($F38=0,0,
IF(CW$4&lt;'2.1 Kraftwerk allgemein'!$F$16,0,
IF(CW$4='2.1 Kraftwerk allgemein'!$F$16,'2.5 CAPEX'!$J41/$F38,
IF(CW$4&lt;'2.1 Kraftwerk allgemein'!$F$16+$F38,
('2.5 CAPEX'!$J41+SUM(OFFSET('2.5 CAPEX'!DB41,0,-MIN(MAX($F38-1-('2.1 Kraftwerk allgemein'!$F$16-'2.1 Kraftwerk allgemein'!$F$15+1),0),COLUMN(CN38)-1-('2.1 Kraftwerk allgemein'!$F$16-'2.1 Kraftwerk allgemein'!$F$15+1)),1,MIN(MAX($F38-('2.1 Kraftwerk allgemein'!$F$16-'2.1 Kraftwerk allgemein'!$F$15+1),1),COLUMN(CN38)-('2.1 Kraftwerk allgemein'!$F$16-'2.1 Kraftwerk allgemein'!$F$15+1)))))/$F38,
SUM(OFFSET('2.5 CAPEX'!DB41,0,-MIN($F38-1,COLUMN(CN38)-1),1,MIN($F38,COLUMN(CN38))))/$F38)))))),
IF(OR(ISNUMBER($D38)=FALSE,$F38=""),"",
IF(AND('2.5 CAPEX'!$L41&lt;&gt;"x",'2.5 CAPEX'!$M41&lt;&gt;"x"),0,
IF($F38=0,0,
IF(CW$4&lt;'2.1 Kraftwerk allgemein'!$F$16,0,
IF(CW$4='2.1 Kraftwerk allgemein'!$F$16,'2.5 CAPEX'!$J41/$F38,
IF(CW$4&lt;'2.1 Kraftwerk allgemein'!$F$16+$F38,
('2.5 CAPEX'!$J41+SUM(OFFSET('2.5 CAPEX'!DB41,0,-MIN(MAX($F38-1-('2.1 Kraftwerk allgemein'!$F$16-'1.1 Allgemein'!$I$22+1),0),COLUMN(CN38)-1-('2.1 Kraftwerk allgemein'!$F$16-'1.1 Allgemein'!$I$22+1)),1,MIN(MAX($F38-('2.1 Kraftwerk allgemein'!$F$16-'1.1 Allgemein'!$I$22+1),1),COLUMN(CN38)-('2.1 Kraftwerk allgemein'!$F$16-'1.1 Allgemein'!$I$22+1)))))/$F38,
SUM(OFFSET('2.5 CAPEX'!DB41,0,-MIN($F38-1,COLUMN(CN38)-1),1,MIN($F38,COLUMN(CN38))))/$F38)))))))</f>
        <v>0</v>
      </c>
      <c r="CX38" s="199">
        <f ca="1">IF('2.1 Kraftwerk allgemein'!$F$15&lt;'1.1 Allgemein'!$I$22,
IF(OR(ISNUMBER($D38)=FALSE,$F38=""),"",
IF(AND('2.5 CAPEX'!$L41&lt;&gt;"x",'2.5 CAPEX'!$M41&lt;&gt;"x"),0,
IF($F38=0,0,
IF(CX$4&lt;'2.1 Kraftwerk allgemein'!$F$16,0,
IF(CX$4='2.1 Kraftwerk allgemein'!$F$16,'2.5 CAPEX'!$J41/$F38,
IF(CX$4&lt;'2.1 Kraftwerk allgemein'!$F$16+$F38,
('2.5 CAPEX'!$J41+SUM(OFFSET('2.5 CAPEX'!DC41,0,-MIN(MAX($F38-1-('2.1 Kraftwerk allgemein'!$F$16-'2.1 Kraftwerk allgemein'!$F$15+1),0),COLUMN(CO38)-1-('2.1 Kraftwerk allgemein'!$F$16-'2.1 Kraftwerk allgemein'!$F$15+1)),1,MIN(MAX($F38-('2.1 Kraftwerk allgemein'!$F$16-'2.1 Kraftwerk allgemein'!$F$15+1),1),COLUMN(CO38)-('2.1 Kraftwerk allgemein'!$F$16-'2.1 Kraftwerk allgemein'!$F$15+1)))))/$F38,
SUM(OFFSET('2.5 CAPEX'!DC41,0,-MIN($F38-1,COLUMN(CO38)-1),1,MIN($F38,COLUMN(CO38))))/$F38)))))),
IF(OR(ISNUMBER($D38)=FALSE,$F38=""),"",
IF(AND('2.5 CAPEX'!$L41&lt;&gt;"x",'2.5 CAPEX'!$M41&lt;&gt;"x"),0,
IF($F38=0,0,
IF(CX$4&lt;'2.1 Kraftwerk allgemein'!$F$16,0,
IF(CX$4='2.1 Kraftwerk allgemein'!$F$16,'2.5 CAPEX'!$J41/$F38,
IF(CX$4&lt;'2.1 Kraftwerk allgemein'!$F$16+$F38,
('2.5 CAPEX'!$J41+SUM(OFFSET('2.5 CAPEX'!DC41,0,-MIN(MAX($F38-1-('2.1 Kraftwerk allgemein'!$F$16-'1.1 Allgemein'!$I$22+1),0),COLUMN(CO38)-1-('2.1 Kraftwerk allgemein'!$F$16-'1.1 Allgemein'!$I$22+1)),1,MIN(MAX($F38-('2.1 Kraftwerk allgemein'!$F$16-'1.1 Allgemein'!$I$22+1),1),COLUMN(CO38)-('2.1 Kraftwerk allgemein'!$F$16-'1.1 Allgemein'!$I$22+1)))))/$F38,
SUM(OFFSET('2.5 CAPEX'!DC41,0,-MIN($F38-1,COLUMN(CO38)-1),1,MIN($F38,COLUMN(CO38))))/$F38)))))))</f>
        <v>0</v>
      </c>
      <c r="CY38" s="199">
        <f ca="1">IF('2.1 Kraftwerk allgemein'!$F$15&lt;'1.1 Allgemein'!$I$22,
IF(OR(ISNUMBER($D38)=FALSE,$F38=""),"",
IF(AND('2.5 CAPEX'!$L41&lt;&gt;"x",'2.5 CAPEX'!$M41&lt;&gt;"x"),0,
IF($F38=0,0,
IF(CY$4&lt;'2.1 Kraftwerk allgemein'!$F$16,0,
IF(CY$4='2.1 Kraftwerk allgemein'!$F$16,'2.5 CAPEX'!$J41/$F38,
IF(CY$4&lt;'2.1 Kraftwerk allgemein'!$F$16+$F38,
('2.5 CAPEX'!$J41+SUM(OFFSET('2.5 CAPEX'!DD41,0,-MIN(MAX($F38-1-('2.1 Kraftwerk allgemein'!$F$16-'2.1 Kraftwerk allgemein'!$F$15+1),0),COLUMN(CP38)-1-('2.1 Kraftwerk allgemein'!$F$16-'2.1 Kraftwerk allgemein'!$F$15+1)),1,MIN(MAX($F38-('2.1 Kraftwerk allgemein'!$F$16-'2.1 Kraftwerk allgemein'!$F$15+1),1),COLUMN(CP38)-('2.1 Kraftwerk allgemein'!$F$16-'2.1 Kraftwerk allgemein'!$F$15+1)))))/$F38,
SUM(OFFSET('2.5 CAPEX'!DD41,0,-MIN($F38-1,COLUMN(CP38)-1),1,MIN($F38,COLUMN(CP38))))/$F38)))))),
IF(OR(ISNUMBER($D38)=FALSE,$F38=""),"",
IF(AND('2.5 CAPEX'!$L41&lt;&gt;"x",'2.5 CAPEX'!$M41&lt;&gt;"x"),0,
IF($F38=0,0,
IF(CY$4&lt;'2.1 Kraftwerk allgemein'!$F$16,0,
IF(CY$4='2.1 Kraftwerk allgemein'!$F$16,'2.5 CAPEX'!$J41/$F38,
IF(CY$4&lt;'2.1 Kraftwerk allgemein'!$F$16+$F38,
('2.5 CAPEX'!$J41+SUM(OFFSET('2.5 CAPEX'!DD41,0,-MIN(MAX($F38-1-('2.1 Kraftwerk allgemein'!$F$16-'1.1 Allgemein'!$I$22+1),0),COLUMN(CP38)-1-('2.1 Kraftwerk allgemein'!$F$16-'1.1 Allgemein'!$I$22+1)),1,MIN(MAX($F38-('2.1 Kraftwerk allgemein'!$F$16-'1.1 Allgemein'!$I$22+1),1),COLUMN(CP38)-('2.1 Kraftwerk allgemein'!$F$16-'1.1 Allgemein'!$I$22+1)))))/$F38,
SUM(OFFSET('2.5 CAPEX'!DD41,0,-MIN($F38-1,COLUMN(CP38)-1),1,MIN($F38,COLUMN(CP38))))/$F38)))))))</f>
        <v>0</v>
      </c>
      <c r="CZ38" s="199">
        <f ca="1">IF('2.1 Kraftwerk allgemein'!$F$15&lt;'1.1 Allgemein'!$I$22,
IF(OR(ISNUMBER($D38)=FALSE,$F38=""),"",
IF(AND('2.5 CAPEX'!$L41&lt;&gt;"x",'2.5 CAPEX'!$M41&lt;&gt;"x"),0,
IF($F38=0,0,
IF(CZ$4&lt;'2.1 Kraftwerk allgemein'!$F$16,0,
IF(CZ$4='2.1 Kraftwerk allgemein'!$F$16,'2.5 CAPEX'!$J41/$F38,
IF(CZ$4&lt;'2.1 Kraftwerk allgemein'!$F$16+$F38,
('2.5 CAPEX'!$J41+SUM(OFFSET('2.5 CAPEX'!DE41,0,-MIN(MAX($F38-1-('2.1 Kraftwerk allgemein'!$F$16-'2.1 Kraftwerk allgemein'!$F$15+1),0),COLUMN(CQ38)-1-('2.1 Kraftwerk allgemein'!$F$16-'2.1 Kraftwerk allgemein'!$F$15+1)),1,MIN(MAX($F38-('2.1 Kraftwerk allgemein'!$F$16-'2.1 Kraftwerk allgemein'!$F$15+1),1),COLUMN(CQ38)-('2.1 Kraftwerk allgemein'!$F$16-'2.1 Kraftwerk allgemein'!$F$15+1)))))/$F38,
SUM(OFFSET('2.5 CAPEX'!DE41,0,-MIN($F38-1,COLUMN(CQ38)-1),1,MIN($F38,COLUMN(CQ38))))/$F38)))))),
IF(OR(ISNUMBER($D38)=FALSE,$F38=""),"",
IF(AND('2.5 CAPEX'!$L41&lt;&gt;"x",'2.5 CAPEX'!$M41&lt;&gt;"x"),0,
IF($F38=0,0,
IF(CZ$4&lt;'2.1 Kraftwerk allgemein'!$F$16,0,
IF(CZ$4='2.1 Kraftwerk allgemein'!$F$16,'2.5 CAPEX'!$J41/$F38,
IF(CZ$4&lt;'2.1 Kraftwerk allgemein'!$F$16+$F38,
('2.5 CAPEX'!$J41+SUM(OFFSET('2.5 CAPEX'!DE41,0,-MIN(MAX($F38-1-('2.1 Kraftwerk allgemein'!$F$16-'1.1 Allgemein'!$I$22+1),0),COLUMN(CQ38)-1-('2.1 Kraftwerk allgemein'!$F$16-'1.1 Allgemein'!$I$22+1)),1,MIN(MAX($F38-('2.1 Kraftwerk allgemein'!$F$16-'1.1 Allgemein'!$I$22+1),1),COLUMN(CQ38)-('2.1 Kraftwerk allgemein'!$F$16-'1.1 Allgemein'!$I$22+1)))))/$F38,
SUM(OFFSET('2.5 CAPEX'!DE41,0,-MIN($F38-1,COLUMN(CQ38)-1),1,MIN($F38,COLUMN(CQ38))))/$F38)))))))</f>
        <v>0</v>
      </c>
      <c r="DA38" s="199">
        <f ca="1">IF('2.1 Kraftwerk allgemein'!$F$15&lt;'1.1 Allgemein'!$I$22,
IF(OR(ISNUMBER($D38)=FALSE,$F38=""),"",
IF(AND('2.5 CAPEX'!$L41&lt;&gt;"x",'2.5 CAPEX'!$M41&lt;&gt;"x"),0,
IF($F38=0,0,
IF(DA$4&lt;'2.1 Kraftwerk allgemein'!$F$16,0,
IF(DA$4='2.1 Kraftwerk allgemein'!$F$16,'2.5 CAPEX'!$J41/$F38,
IF(DA$4&lt;'2.1 Kraftwerk allgemein'!$F$16+$F38,
('2.5 CAPEX'!$J41+SUM(OFFSET('2.5 CAPEX'!DF41,0,-MIN(MAX($F38-1-('2.1 Kraftwerk allgemein'!$F$16-'2.1 Kraftwerk allgemein'!$F$15+1),0),COLUMN(CR38)-1-('2.1 Kraftwerk allgemein'!$F$16-'2.1 Kraftwerk allgemein'!$F$15+1)),1,MIN(MAX($F38-('2.1 Kraftwerk allgemein'!$F$16-'2.1 Kraftwerk allgemein'!$F$15+1),1),COLUMN(CR38)-('2.1 Kraftwerk allgemein'!$F$16-'2.1 Kraftwerk allgemein'!$F$15+1)))))/$F38,
SUM(OFFSET('2.5 CAPEX'!DF41,0,-MIN($F38-1,COLUMN(CR38)-1),1,MIN($F38,COLUMN(CR38))))/$F38)))))),
IF(OR(ISNUMBER($D38)=FALSE,$F38=""),"",
IF(AND('2.5 CAPEX'!$L41&lt;&gt;"x",'2.5 CAPEX'!$M41&lt;&gt;"x"),0,
IF($F38=0,0,
IF(DA$4&lt;'2.1 Kraftwerk allgemein'!$F$16,0,
IF(DA$4='2.1 Kraftwerk allgemein'!$F$16,'2.5 CAPEX'!$J41/$F38,
IF(DA$4&lt;'2.1 Kraftwerk allgemein'!$F$16+$F38,
('2.5 CAPEX'!$J41+SUM(OFFSET('2.5 CAPEX'!DF41,0,-MIN(MAX($F38-1-('2.1 Kraftwerk allgemein'!$F$16-'1.1 Allgemein'!$I$22+1),0),COLUMN(CR38)-1-('2.1 Kraftwerk allgemein'!$F$16-'1.1 Allgemein'!$I$22+1)),1,MIN(MAX($F38-('2.1 Kraftwerk allgemein'!$F$16-'1.1 Allgemein'!$I$22+1),1),COLUMN(CR38)-('2.1 Kraftwerk allgemein'!$F$16-'1.1 Allgemein'!$I$22+1)))))/$F38,
SUM(OFFSET('2.5 CAPEX'!DF41,0,-MIN($F38-1,COLUMN(CR38)-1),1,MIN($F38,COLUMN(CR38))))/$F38)))))))</f>
        <v>0</v>
      </c>
      <c r="DB38" s="199">
        <f ca="1">IF('2.1 Kraftwerk allgemein'!$F$15&lt;'1.1 Allgemein'!$I$22,
IF(OR(ISNUMBER($D38)=FALSE,$F38=""),"",
IF(AND('2.5 CAPEX'!$L41&lt;&gt;"x",'2.5 CAPEX'!$M41&lt;&gt;"x"),0,
IF($F38=0,0,
IF(DB$4&lt;'2.1 Kraftwerk allgemein'!$F$16,0,
IF(DB$4='2.1 Kraftwerk allgemein'!$F$16,'2.5 CAPEX'!$J41/$F38,
IF(DB$4&lt;'2.1 Kraftwerk allgemein'!$F$16+$F38,
('2.5 CAPEX'!$J41+SUM(OFFSET('2.5 CAPEX'!DG41,0,-MIN(MAX($F38-1-('2.1 Kraftwerk allgemein'!$F$16-'2.1 Kraftwerk allgemein'!$F$15+1),0),COLUMN(CS38)-1-('2.1 Kraftwerk allgemein'!$F$16-'2.1 Kraftwerk allgemein'!$F$15+1)),1,MIN(MAX($F38-('2.1 Kraftwerk allgemein'!$F$16-'2.1 Kraftwerk allgemein'!$F$15+1),1),COLUMN(CS38)-('2.1 Kraftwerk allgemein'!$F$16-'2.1 Kraftwerk allgemein'!$F$15+1)))))/$F38,
SUM(OFFSET('2.5 CAPEX'!DG41,0,-MIN($F38-1,COLUMN(CS38)-1),1,MIN($F38,COLUMN(CS38))))/$F38)))))),
IF(OR(ISNUMBER($D38)=FALSE,$F38=""),"",
IF(AND('2.5 CAPEX'!$L41&lt;&gt;"x",'2.5 CAPEX'!$M41&lt;&gt;"x"),0,
IF($F38=0,0,
IF(DB$4&lt;'2.1 Kraftwerk allgemein'!$F$16,0,
IF(DB$4='2.1 Kraftwerk allgemein'!$F$16,'2.5 CAPEX'!$J41/$F38,
IF(DB$4&lt;'2.1 Kraftwerk allgemein'!$F$16+$F38,
('2.5 CAPEX'!$J41+SUM(OFFSET('2.5 CAPEX'!DG41,0,-MIN(MAX($F38-1-('2.1 Kraftwerk allgemein'!$F$16-'1.1 Allgemein'!$I$22+1),0),COLUMN(CS38)-1-('2.1 Kraftwerk allgemein'!$F$16-'1.1 Allgemein'!$I$22+1)),1,MIN(MAX($F38-('2.1 Kraftwerk allgemein'!$F$16-'1.1 Allgemein'!$I$22+1),1),COLUMN(CS38)-('2.1 Kraftwerk allgemein'!$F$16-'1.1 Allgemein'!$I$22+1)))))/$F38,
SUM(OFFSET('2.5 CAPEX'!DG41,0,-MIN($F38-1,COLUMN(CS38)-1),1,MIN($F38,COLUMN(CS38))))/$F38)))))))</f>
        <v>0</v>
      </c>
      <c r="DC38" s="199">
        <f ca="1">IF('2.1 Kraftwerk allgemein'!$F$15&lt;'1.1 Allgemein'!$I$22,
IF(OR(ISNUMBER($D38)=FALSE,$F38=""),"",
IF(AND('2.5 CAPEX'!$L41&lt;&gt;"x",'2.5 CAPEX'!$M41&lt;&gt;"x"),0,
IF($F38=0,0,
IF(DC$4&lt;'2.1 Kraftwerk allgemein'!$F$16,0,
IF(DC$4='2.1 Kraftwerk allgemein'!$F$16,'2.5 CAPEX'!$J41/$F38,
IF(DC$4&lt;'2.1 Kraftwerk allgemein'!$F$16+$F38,
('2.5 CAPEX'!$J41+SUM(OFFSET('2.5 CAPEX'!DH41,0,-MIN(MAX($F38-1-('2.1 Kraftwerk allgemein'!$F$16-'2.1 Kraftwerk allgemein'!$F$15+1),0),COLUMN(CT38)-1-('2.1 Kraftwerk allgemein'!$F$16-'2.1 Kraftwerk allgemein'!$F$15+1)),1,MIN(MAX($F38-('2.1 Kraftwerk allgemein'!$F$16-'2.1 Kraftwerk allgemein'!$F$15+1),1),COLUMN(CT38)-('2.1 Kraftwerk allgemein'!$F$16-'2.1 Kraftwerk allgemein'!$F$15+1)))))/$F38,
SUM(OFFSET('2.5 CAPEX'!DH41,0,-MIN($F38-1,COLUMN(CT38)-1),1,MIN($F38,COLUMN(CT38))))/$F38)))))),
IF(OR(ISNUMBER($D38)=FALSE,$F38=""),"",
IF(AND('2.5 CAPEX'!$L41&lt;&gt;"x",'2.5 CAPEX'!$M41&lt;&gt;"x"),0,
IF($F38=0,0,
IF(DC$4&lt;'2.1 Kraftwerk allgemein'!$F$16,0,
IF(DC$4='2.1 Kraftwerk allgemein'!$F$16,'2.5 CAPEX'!$J41/$F38,
IF(DC$4&lt;'2.1 Kraftwerk allgemein'!$F$16+$F38,
('2.5 CAPEX'!$J41+SUM(OFFSET('2.5 CAPEX'!DH41,0,-MIN(MAX($F38-1-('2.1 Kraftwerk allgemein'!$F$16-'1.1 Allgemein'!$I$22+1),0),COLUMN(CT38)-1-('2.1 Kraftwerk allgemein'!$F$16-'1.1 Allgemein'!$I$22+1)),1,MIN(MAX($F38-('2.1 Kraftwerk allgemein'!$F$16-'1.1 Allgemein'!$I$22+1),1),COLUMN(CT38)-('2.1 Kraftwerk allgemein'!$F$16-'1.1 Allgemein'!$I$22+1)))))/$F38,
SUM(OFFSET('2.5 CAPEX'!DH41,0,-MIN($F38-1,COLUMN(CT38)-1),1,MIN($F38,COLUMN(CT38))))/$F38)))))))</f>
        <v>0</v>
      </c>
      <c r="DD38" s="199">
        <f ca="1">IF('2.1 Kraftwerk allgemein'!$F$15&lt;'1.1 Allgemein'!$I$22,
IF(OR(ISNUMBER($D38)=FALSE,$F38=""),"",
IF(AND('2.5 CAPEX'!$L41&lt;&gt;"x",'2.5 CAPEX'!$M41&lt;&gt;"x"),0,
IF($F38=0,0,
IF(DD$4&lt;'2.1 Kraftwerk allgemein'!$F$16,0,
IF(DD$4='2.1 Kraftwerk allgemein'!$F$16,'2.5 CAPEX'!$J41/$F38,
IF(DD$4&lt;'2.1 Kraftwerk allgemein'!$F$16+$F38,
('2.5 CAPEX'!$J41+SUM(OFFSET('2.5 CAPEX'!DI41,0,-MIN(MAX($F38-1-('2.1 Kraftwerk allgemein'!$F$16-'2.1 Kraftwerk allgemein'!$F$15+1),0),COLUMN(CU38)-1-('2.1 Kraftwerk allgemein'!$F$16-'2.1 Kraftwerk allgemein'!$F$15+1)),1,MIN(MAX($F38-('2.1 Kraftwerk allgemein'!$F$16-'2.1 Kraftwerk allgemein'!$F$15+1),1),COLUMN(CU38)-('2.1 Kraftwerk allgemein'!$F$16-'2.1 Kraftwerk allgemein'!$F$15+1)))))/$F38,
SUM(OFFSET('2.5 CAPEX'!DI41,0,-MIN($F38-1,COLUMN(CU38)-1),1,MIN($F38,COLUMN(CU38))))/$F38)))))),
IF(OR(ISNUMBER($D38)=FALSE,$F38=""),"",
IF(AND('2.5 CAPEX'!$L41&lt;&gt;"x",'2.5 CAPEX'!$M41&lt;&gt;"x"),0,
IF($F38=0,0,
IF(DD$4&lt;'2.1 Kraftwerk allgemein'!$F$16,0,
IF(DD$4='2.1 Kraftwerk allgemein'!$F$16,'2.5 CAPEX'!$J41/$F38,
IF(DD$4&lt;'2.1 Kraftwerk allgemein'!$F$16+$F38,
('2.5 CAPEX'!$J41+SUM(OFFSET('2.5 CAPEX'!DI41,0,-MIN(MAX($F38-1-('2.1 Kraftwerk allgemein'!$F$16-'1.1 Allgemein'!$I$22+1),0),COLUMN(CU38)-1-('2.1 Kraftwerk allgemein'!$F$16-'1.1 Allgemein'!$I$22+1)),1,MIN(MAX($F38-('2.1 Kraftwerk allgemein'!$F$16-'1.1 Allgemein'!$I$22+1),1),COLUMN(CU38)-('2.1 Kraftwerk allgemein'!$F$16-'1.1 Allgemein'!$I$22+1)))))/$F38,
SUM(OFFSET('2.5 CAPEX'!DI41,0,-MIN($F38-1,COLUMN(CU38)-1),1,MIN($F38,COLUMN(CU38))))/$F38)))))))</f>
        <v>0</v>
      </c>
      <c r="DE38" s="199">
        <f ca="1">IF('2.1 Kraftwerk allgemein'!$F$15&lt;'1.1 Allgemein'!$I$22,
IF(OR(ISNUMBER($D38)=FALSE,$F38=""),"",
IF(AND('2.5 CAPEX'!$L41&lt;&gt;"x",'2.5 CAPEX'!$M41&lt;&gt;"x"),0,
IF($F38=0,0,
IF(DE$4&lt;'2.1 Kraftwerk allgemein'!$F$16,0,
IF(DE$4='2.1 Kraftwerk allgemein'!$F$16,'2.5 CAPEX'!$J41/$F38,
IF(DE$4&lt;'2.1 Kraftwerk allgemein'!$F$16+$F38,
('2.5 CAPEX'!$J41+SUM(OFFSET('2.5 CAPEX'!DJ41,0,-MIN(MAX($F38-1-('2.1 Kraftwerk allgemein'!$F$16-'2.1 Kraftwerk allgemein'!$F$15+1),0),COLUMN(CV38)-1-('2.1 Kraftwerk allgemein'!$F$16-'2.1 Kraftwerk allgemein'!$F$15+1)),1,MIN(MAX($F38-('2.1 Kraftwerk allgemein'!$F$16-'2.1 Kraftwerk allgemein'!$F$15+1),1),COLUMN(CV38)-('2.1 Kraftwerk allgemein'!$F$16-'2.1 Kraftwerk allgemein'!$F$15+1)))))/$F38,
SUM(OFFSET('2.5 CAPEX'!DJ41,0,-MIN($F38-1,COLUMN(CV38)-1),1,MIN($F38,COLUMN(CV38))))/$F38)))))),
IF(OR(ISNUMBER($D38)=FALSE,$F38=""),"",
IF(AND('2.5 CAPEX'!$L41&lt;&gt;"x",'2.5 CAPEX'!$M41&lt;&gt;"x"),0,
IF($F38=0,0,
IF(DE$4&lt;'2.1 Kraftwerk allgemein'!$F$16,0,
IF(DE$4='2.1 Kraftwerk allgemein'!$F$16,'2.5 CAPEX'!$J41/$F38,
IF(DE$4&lt;'2.1 Kraftwerk allgemein'!$F$16+$F38,
('2.5 CAPEX'!$J41+SUM(OFFSET('2.5 CAPEX'!DJ41,0,-MIN(MAX($F38-1-('2.1 Kraftwerk allgemein'!$F$16-'1.1 Allgemein'!$I$22+1),0),COLUMN(CV38)-1-('2.1 Kraftwerk allgemein'!$F$16-'1.1 Allgemein'!$I$22+1)),1,MIN(MAX($F38-('2.1 Kraftwerk allgemein'!$F$16-'1.1 Allgemein'!$I$22+1),1),COLUMN(CV38)-('2.1 Kraftwerk allgemein'!$F$16-'1.1 Allgemein'!$I$22+1)))))/$F38,
SUM(OFFSET('2.5 CAPEX'!DJ41,0,-MIN($F38-1,COLUMN(CV38)-1),1,MIN($F38,COLUMN(CV38))))/$F38)))))))</f>
        <v>0</v>
      </c>
      <c r="DF38" s="199">
        <f ca="1">IF('2.1 Kraftwerk allgemein'!$F$15&lt;'1.1 Allgemein'!$I$22,
IF(OR(ISNUMBER($D38)=FALSE,$F38=""),"",
IF(AND('2.5 CAPEX'!$L41&lt;&gt;"x",'2.5 CAPEX'!$M41&lt;&gt;"x"),0,
IF($F38=0,0,
IF(DF$4&lt;'2.1 Kraftwerk allgemein'!$F$16,0,
IF(DF$4='2.1 Kraftwerk allgemein'!$F$16,'2.5 CAPEX'!$J41/$F38,
IF(DF$4&lt;'2.1 Kraftwerk allgemein'!$F$16+$F38,
('2.5 CAPEX'!$J41+SUM(OFFSET('2.5 CAPEX'!DK41,0,-MIN(MAX($F38-1-('2.1 Kraftwerk allgemein'!$F$16-'2.1 Kraftwerk allgemein'!$F$15+1),0),COLUMN(CW38)-1-('2.1 Kraftwerk allgemein'!$F$16-'2.1 Kraftwerk allgemein'!$F$15+1)),1,MIN(MAX($F38-('2.1 Kraftwerk allgemein'!$F$16-'2.1 Kraftwerk allgemein'!$F$15+1),1),COLUMN(CW38)-('2.1 Kraftwerk allgemein'!$F$16-'2.1 Kraftwerk allgemein'!$F$15+1)))))/$F38,
SUM(OFFSET('2.5 CAPEX'!DK41,0,-MIN($F38-1,COLUMN(CW38)-1),1,MIN($F38,COLUMN(CW38))))/$F38)))))),
IF(OR(ISNUMBER($D38)=FALSE,$F38=""),"",
IF(AND('2.5 CAPEX'!$L41&lt;&gt;"x",'2.5 CAPEX'!$M41&lt;&gt;"x"),0,
IF($F38=0,0,
IF(DF$4&lt;'2.1 Kraftwerk allgemein'!$F$16,0,
IF(DF$4='2.1 Kraftwerk allgemein'!$F$16,'2.5 CAPEX'!$J41/$F38,
IF(DF$4&lt;'2.1 Kraftwerk allgemein'!$F$16+$F38,
('2.5 CAPEX'!$J41+SUM(OFFSET('2.5 CAPEX'!DK41,0,-MIN(MAX($F38-1-('2.1 Kraftwerk allgemein'!$F$16-'1.1 Allgemein'!$I$22+1),0),COLUMN(CW38)-1-('2.1 Kraftwerk allgemein'!$F$16-'1.1 Allgemein'!$I$22+1)),1,MIN(MAX($F38-('2.1 Kraftwerk allgemein'!$F$16-'1.1 Allgemein'!$I$22+1),1),COLUMN(CW38)-('2.1 Kraftwerk allgemein'!$F$16-'1.1 Allgemein'!$I$22+1)))))/$F38,
SUM(OFFSET('2.5 CAPEX'!DK41,0,-MIN($F38-1,COLUMN(CW38)-1),1,MIN($F38,COLUMN(CW38))))/$F38)))))))</f>
        <v>0</v>
      </c>
    </row>
    <row r="39" spans="1:110" s="200" customFormat="1" ht="14" x14ac:dyDescent="0.3">
      <c r="A39" s="104"/>
      <c r="B39" s="104"/>
      <c r="C39" s="154"/>
      <c r="D39" s="191">
        <f>IF('2.5 CAPEX'!D42&lt;&gt;"",'2.5 CAPEX'!D42,"")</f>
        <v>303</v>
      </c>
      <c r="E39" s="191" t="str">
        <f>IF('2.5 CAPEX'!E42&lt;&gt;"",'2.5 CAPEX'!E42,"")</f>
        <v>Fernmelde- und Informationstechnik</v>
      </c>
      <c r="F39" s="196">
        <f>IF('2.5 CAPEX'!F42&lt;&gt;"",'2.5 CAPEX'!F42,"")</f>
        <v>15</v>
      </c>
      <c r="G39" s="197">
        <f ca="1">IF(ISNUMBER(D39)=FALSE,"",INDEX('2.5 CAPEX'!$H:$H,MATCH('3.1 Abschreibung'!$D39,'2.5 CAPEX'!$D:$D,0))+INDEX('2.5 CAPEX'!$J:$J,MATCH('3.1 Abschreibung'!$D39,'2.5 CAPEX'!$D:$D,0)))</f>
        <v>0</v>
      </c>
      <c r="H39" s="197"/>
      <c r="I39" s="198">
        <v>0</v>
      </c>
      <c r="J39" s="199">
        <f ca="1">IF('2.1 Kraftwerk allgemein'!$F$15&lt;'1.1 Allgemein'!$I$22,
IF(OR(ISNUMBER($D39)=FALSE,$F39=""),"",
IF(AND('2.5 CAPEX'!$L42&lt;&gt;"x",'2.5 CAPEX'!$M42&lt;&gt;"x"),0,
IF($F39=0,0,
IF(J$4&lt;'2.1 Kraftwerk allgemein'!$F$16,0,
IF(J$4='2.1 Kraftwerk allgemein'!$F$16,'2.5 CAPEX'!$J42/$F39,
IF(J$4&lt;'2.1 Kraftwerk allgemein'!$F$16+$F39,
('2.5 CAPEX'!$J42+SUM(OFFSET('2.5 CAPEX'!O42,0,-MIN(MAX($F39-1-('2.1 Kraftwerk allgemein'!$F$16-'2.1 Kraftwerk allgemein'!$F$15+1),0),COLUMN(A39)-1-('2.1 Kraftwerk allgemein'!$F$16-'2.1 Kraftwerk allgemein'!$F$15+1)),1,MIN(MAX($F39-('2.1 Kraftwerk allgemein'!$F$16-'2.1 Kraftwerk allgemein'!$F$15+1),1),COLUMN(A39)-('2.1 Kraftwerk allgemein'!$F$16-'2.1 Kraftwerk allgemein'!$F$15+1)))))/$F39,
SUM(OFFSET('2.5 CAPEX'!O42,0,-MIN($F39-1,COLUMN(A39)-1),1,MIN($F39,COLUMN(A39))))/$F39)))))),
IF(OR(ISNUMBER($D39)=FALSE,$F39=""),"",
IF(AND('2.5 CAPEX'!$L42&lt;&gt;"x",'2.5 CAPEX'!$M42&lt;&gt;"x"),0,
IF($F39=0,0,
IF(J$4&lt;'2.1 Kraftwerk allgemein'!$F$16,0,
IF(J$4='2.1 Kraftwerk allgemein'!$F$16,'2.5 CAPEX'!$J42/$F39,
IF(J$4&lt;'2.1 Kraftwerk allgemein'!$F$16+$F39,
('2.5 CAPEX'!$J42+SUM(OFFSET('2.5 CAPEX'!O42,0,-MIN(MAX($F39-1-('2.1 Kraftwerk allgemein'!$F$16-'1.1 Allgemein'!$I$22+1),0),COLUMN(A39)-1-('2.1 Kraftwerk allgemein'!$F$16-'1.1 Allgemein'!$I$22+1)),1,MIN(MAX($F39-('2.1 Kraftwerk allgemein'!$F$16-'1.1 Allgemein'!$I$22+1),1),COLUMN(A39)-('2.1 Kraftwerk allgemein'!$F$16-'1.1 Allgemein'!$I$22+1)))))/$F39,
SUM(OFFSET('2.5 CAPEX'!O42,0,-MIN($F39-1,COLUMN(A39)-1),1,MIN($F39,COLUMN(A39))))/$F39)))))))</f>
        <v>0</v>
      </c>
      <c r="K39" s="199">
        <f ca="1">IF('2.1 Kraftwerk allgemein'!$F$15&lt;'1.1 Allgemein'!$I$22,
IF(OR(ISNUMBER($D39)=FALSE,$F39=""),"",
IF(AND('2.5 CAPEX'!$L42&lt;&gt;"x",'2.5 CAPEX'!$M42&lt;&gt;"x"),0,
IF($F39=0,0,
IF(K$4&lt;'2.1 Kraftwerk allgemein'!$F$16,0,
IF(K$4='2.1 Kraftwerk allgemein'!$F$16,'2.5 CAPEX'!$J42/$F39,
IF(K$4&lt;'2.1 Kraftwerk allgemein'!$F$16+$F39,
('2.5 CAPEX'!$J42+SUM(OFFSET('2.5 CAPEX'!P42,0,-MIN(MAX($F39-1-('2.1 Kraftwerk allgemein'!$F$16-'2.1 Kraftwerk allgemein'!$F$15+1),0),COLUMN(B39)-1-('2.1 Kraftwerk allgemein'!$F$16-'2.1 Kraftwerk allgemein'!$F$15+1)),1,MIN(MAX($F39-('2.1 Kraftwerk allgemein'!$F$16-'2.1 Kraftwerk allgemein'!$F$15+1),1),COLUMN(B39)-('2.1 Kraftwerk allgemein'!$F$16-'2.1 Kraftwerk allgemein'!$F$15+1)))))/$F39,
SUM(OFFSET('2.5 CAPEX'!P42,0,-MIN($F39-1,COLUMN(B39)-1),1,MIN($F39,COLUMN(B39))))/$F39)))))),
IF(OR(ISNUMBER($D39)=FALSE,$F39=""),"",
IF(AND('2.5 CAPEX'!$L42&lt;&gt;"x",'2.5 CAPEX'!$M42&lt;&gt;"x"),0,
IF($F39=0,0,
IF(K$4&lt;'2.1 Kraftwerk allgemein'!$F$16,0,
IF(K$4='2.1 Kraftwerk allgemein'!$F$16,'2.5 CAPEX'!$J42/$F39,
IF(K$4&lt;'2.1 Kraftwerk allgemein'!$F$16+$F39,
('2.5 CAPEX'!$J42+SUM(OFFSET('2.5 CAPEX'!P42,0,-MIN(MAX($F39-1-('2.1 Kraftwerk allgemein'!$F$16-'1.1 Allgemein'!$I$22+1),0),COLUMN(B39)-1-('2.1 Kraftwerk allgemein'!$F$16-'1.1 Allgemein'!$I$22+1)),1,MIN(MAX($F39-('2.1 Kraftwerk allgemein'!$F$16-'1.1 Allgemein'!$I$22+1),1),COLUMN(B39)-('2.1 Kraftwerk allgemein'!$F$16-'1.1 Allgemein'!$I$22+1)))))/$F39,
SUM(OFFSET('2.5 CAPEX'!P42,0,-MIN($F39-1,COLUMN(B39)-1),1,MIN($F39,COLUMN(B39))))/$F39)))))))</f>
        <v>0</v>
      </c>
      <c r="L39" s="199">
        <f ca="1">IF('2.1 Kraftwerk allgemein'!$F$15&lt;'1.1 Allgemein'!$I$22,
IF(OR(ISNUMBER($D39)=FALSE,$F39=""),"",
IF(AND('2.5 CAPEX'!$L42&lt;&gt;"x",'2.5 CAPEX'!$M42&lt;&gt;"x"),0,
IF($F39=0,0,
IF(L$4&lt;'2.1 Kraftwerk allgemein'!$F$16,0,
IF(L$4='2.1 Kraftwerk allgemein'!$F$16,'2.5 CAPEX'!$J42/$F39,
IF(L$4&lt;'2.1 Kraftwerk allgemein'!$F$16+$F39,
('2.5 CAPEX'!$J42+SUM(OFFSET('2.5 CAPEX'!Q42,0,-MIN(MAX($F39-1-('2.1 Kraftwerk allgemein'!$F$16-'2.1 Kraftwerk allgemein'!$F$15+1),0),COLUMN(C39)-1-('2.1 Kraftwerk allgemein'!$F$16-'2.1 Kraftwerk allgemein'!$F$15+1)),1,MIN(MAX($F39-('2.1 Kraftwerk allgemein'!$F$16-'2.1 Kraftwerk allgemein'!$F$15+1),1),COLUMN(C39)-('2.1 Kraftwerk allgemein'!$F$16-'2.1 Kraftwerk allgemein'!$F$15+1)))))/$F39,
SUM(OFFSET('2.5 CAPEX'!Q42,0,-MIN($F39-1,COLUMN(C39)-1),1,MIN($F39,COLUMN(C39))))/$F39)))))),
IF(OR(ISNUMBER($D39)=FALSE,$F39=""),"",
IF(AND('2.5 CAPEX'!$L42&lt;&gt;"x",'2.5 CAPEX'!$M42&lt;&gt;"x"),0,
IF($F39=0,0,
IF(L$4&lt;'2.1 Kraftwerk allgemein'!$F$16,0,
IF(L$4='2.1 Kraftwerk allgemein'!$F$16,'2.5 CAPEX'!$J42/$F39,
IF(L$4&lt;'2.1 Kraftwerk allgemein'!$F$16+$F39,
('2.5 CAPEX'!$J42+SUM(OFFSET('2.5 CAPEX'!Q42,0,-MIN(MAX($F39-1-('2.1 Kraftwerk allgemein'!$F$16-'1.1 Allgemein'!$I$22+1),0),COLUMN(C39)-1-('2.1 Kraftwerk allgemein'!$F$16-'1.1 Allgemein'!$I$22+1)),1,MIN(MAX($F39-('2.1 Kraftwerk allgemein'!$F$16-'1.1 Allgemein'!$I$22+1),1),COLUMN(C39)-('2.1 Kraftwerk allgemein'!$F$16-'1.1 Allgemein'!$I$22+1)))))/$F39,
SUM(OFFSET('2.5 CAPEX'!Q42,0,-MIN($F39-1,COLUMN(C39)-1),1,MIN($F39,COLUMN(C39))))/$F39)))))))</f>
        <v>0</v>
      </c>
      <c r="M39" s="199">
        <f ca="1">IF('2.1 Kraftwerk allgemein'!$F$15&lt;'1.1 Allgemein'!$I$22,
IF(OR(ISNUMBER($D39)=FALSE,$F39=""),"",
IF(AND('2.5 CAPEX'!$L42&lt;&gt;"x",'2.5 CAPEX'!$M42&lt;&gt;"x"),0,
IF($F39=0,0,
IF(M$4&lt;'2.1 Kraftwerk allgemein'!$F$16,0,
IF(M$4='2.1 Kraftwerk allgemein'!$F$16,'2.5 CAPEX'!$J42/$F39,
IF(M$4&lt;'2.1 Kraftwerk allgemein'!$F$16+$F39,
('2.5 CAPEX'!$J42+SUM(OFFSET('2.5 CAPEX'!R42,0,-MIN(MAX($F39-1-('2.1 Kraftwerk allgemein'!$F$16-'2.1 Kraftwerk allgemein'!$F$15+1),0),COLUMN(D39)-1-('2.1 Kraftwerk allgemein'!$F$16-'2.1 Kraftwerk allgemein'!$F$15+1)),1,MIN(MAX($F39-('2.1 Kraftwerk allgemein'!$F$16-'2.1 Kraftwerk allgemein'!$F$15+1),1),COLUMN(D39)-('2.1 Kraftwerk allgemein'!$F$16-'2.1 Kraftwerk allgemein'!$F$15+1)))))/$F39,
SUM(OFFSET('2.5 CAPEX'!R42,0,-MIN($F39-1,COLUMN(D39)-1),1,MIN($F39,COLUMN(D39))))/$F39)))))),
IF(OR(ISNUMBER($D39)=FALSE,$F39=""),"",
IF(AND('2.5 CAPEX'!$L42&lt;&gt;"x",'2.5 CAPEX'!$M42&lt;&gt;"x"),0,
IF($F39=0,0,
IF(M$4&lt;'2.1 Kraftwerk allgemein'!$F$16,0,
IF(M$4='2.1 Kraftwerk allgemein'!$F$16,'2.5 CAPEX'!$J42/$F39,
IF(M$4&lt;'2.1 Kraftwerk allgemein'!$F$16+$F39,
('2.5 CAPEX'!$J42+SUM(OFFSET('2.5 CAPEX'!R42,0,-MIN(MAX($F39-1-('2.1 Kraftwerk allgemein'!$F$16-'1.1 Allgemein'!$I$22+1),0),COLUMN(D39)-1-('2.1 Kraftwerk allgemein'!$F$16-'1.1 Allgemein'!$I$22+1)),1,MIN(MAX($F39-('2.1 Kraftwerk allgemein'!$F$16-'1.1 Allgemein'!$I$22+1),1),COLUMN(D39)-('2.1 Kraftwerk allgemein'!$F$16-'1.1 Allgemein'!$I$22+1)))))/$F39,
SUM(OFFSET('2.5 CAPEX'!R42,0,-MIN($F39-1,COLUMN(D39)-1),1,MIN($F39,COLUMN(D39))))/$F39)))))))</f>
        <v>0</v>
      </c>
      <c r="N39" s="199">
        <f ca="1">IF('2.1 Kraftwerk allgemein'!$F$15&lt;'1.1 Allgemein'!$I$22,
IF(OR(ISNUMBER($D39)=FALSE,$F39=""),"",
IF(AND('2.5 CAPEX'!$L42&lt;&gt;"x",'2.5 CAPEX'!$M42&lt;&gt;"x"),0,
IF($F39=0,0,
IF(N$4&lt;'2.1 Kraftwerk allgemein'!$F$16,0,
IF(N$4='2.1 Kraftwerk allgemein'!$F$16,'2.5 CAPEX'!$J42/$F39,
IF(N$4&lt;'2.1 Kraftwerk allgemein'!$F$16+$F39,
('2.5 CAPEX'!$J42+SUM(OFFSET('2.5 CAPEX'!S42,0,-MIN(MAX($F39-1-('2.1 Kraftwerk allgemein'!$F$16-'2.1 Kraftwerk allgemein'!$F$15+1),0),COLUMN(E39)-1-('2.1 Kraftwerk allgemein'!$F$16-'2.1 Kraftwerk allgemein'!$F$15+1)),1,MIN(MAX($F39-('2.1 Kraftwerk allgemein'!$F$16-'2.1 Kraftwerk allgemein'!$F$15+1),1),COLUMN(E39)-('2.1 Kraftwerk allgemein'!$F$16-'2.1 Kraftwerk allgemein'!$F$15+1)))))/$F39,
SUM(OFFSET('2.5 CAPEX'!S42,0,-MIN($F39-1,COLUMN(E39)-1),1,MIN($F39,COLUMN(E39))))/$F39)))))),
IF(OR(ISNUMBER($D39)=FALSE,$F39=""),"",
IF(AND('2.5 CAPEX'!$L42&lt;&gt;"x",'2.5 CAPEX'!$M42&lt;&gt;"x"),0,
IF($F39=0,0,
IF(N$4&lt;'2.1 Kraftwerk allgemein'!$F$16,0,
IF(N$4='2.1 Kraftwerk allgemein'!$F$16,'2.5 CAPEX'!$J42/$F39,
IF(N$4&lt;'2.1 Kraftwerk allgemein'!$F$16+$F39,
('2.5 CAPEX'!$J42+SUM(OFFSET('2.5 CAPEX'!S42,0,-MIN(MAX($F39-1-('2.1 Kraftwerk allgemein'!$F$16-'1.1 Allgemein'!$I$22+1),0),COLUMN(E39)-1-('2.1 Kraftwerk allgemein'!$F$16-'1.1 Allgemein'!$I$22+1)),1,MIN(MAX($F39-('2.1 Kraftwerk allgemein'!$F$16-'1.1 Allgemein'!$I$22+1),1),COLUMN(E39)-('2.1 Kraftwerk allgemein'!$F$16-'1.1 Allgemein'!$I$22+1)))))/$F39,
SUM(OFFSET('2.5 CAPEX'!S42,0,-MIN($F39-1,COLUMN(E39)-1),1,MIN($F39,COLUMN(E39))))/$F39)))))))</f>
        <v>0</v>
      </c>
      <c r="O39" s="199">
        <f ca="1">IF('2.1 Kraftwerk allgemein'!$F$15&lt;'1.1 Allgemein'!$I$22,
IF(OR(ISNUMBER($D39)=FALSE,$F39=""),"",
IF(AND('2.5 CAPEX'!$L42&lt;&gt;"x",'2.5 CAPEX'!$M42&lt;&gt;"x"),0,
IF($F39=0,0,
IF(O$4&lt;'2.1 Kraftwerk allgemein'!$F$16,0,
IF(O$4='2.1 Kraftwerk allgemein'!$F$16,'2.5 CAPEX'!$J42/$F39,
IF(O$4&lt;'2.1 Kraftwerk allgemein'!$F$16+$F39,
('2.5 CAPEX'!$J42+SUM(OFFSET('2.5 CAPEX'!T42,0,-MIN(MAX($F39-1-('2.1 Kraftwerk allgemein'!$F$16-'2.1 Kraftwerk allgemein'!$F$15+1),0),COLUMN(F39)-1-('2.1 Kraftwerk allgemein'!$F$16-'2.1 Kraftwerk allgemein'!$F$15+1)),1,MIN(MAX($F39-('2.1 Kraftwerk allgemein'!$F$16-'2.1 Kraftwerk allgemein'!$F$15+1),1),COLUMN(F39)-('2.1 Kraftwerk allgemein'!$F$16-'2.1 Kraftwerk allgemein'!$F$15+1)))))/$F39,
SUM(OFFSET('2.5 CAPEX'!T42,0,-MIN($F39-1,COLUMN(F39)-1),1,MIN($F39,COLUMN(F39))))/$F39)))))),
IF(OR(ISNUMBER($D39)=FALSE,$F39=""),"",
IF(AND('2.5 CAPEX'!$L42&lt;&gt;"x",'2.5 CAPEX'!$M42&lt;&gt;"x"),0,
IF($F39=0,0,
IF(O$4&lt;'2.1 Kraftwerk allgemein'!$F$16,0,
IF(O$4='2.1 Kraftwerk allgemein'!$F$16,'2.5 CAPEX'!$J42/$F39,
IF(O$4&lt;'2.1 Kraftwerk allgemein'!$F$16+$F39,
('2.5 CAPEX'!$J42+SUM(OFFSET('2.5 CAPEX'!T42,0,-MIN(MAX($F39-1-('2.1 Kraftwerk allgemein'!$F$16-'1.1 Allgemein'!$I$22+1),0),COLUMN(F39)-1-('2.1 Kraftwerk allgemein'!$F$16-'1.1 Allgemein'!$I$22+1)),1,MIN(MAX($F39-('2.1 Kraftwerk allgemein'!$F$16-'1.1 Allgemein'!$I$22+1),1),COLUMN(F39)-('2.1 Kraftwerk allgemein'!$F$16-'1.1 Allgemein'!$I$22+1)))))/$F39,
SUM(OFFSET('2.5 CAPEX'!T42,0,-MIN($F39-1,COLUMN(F39)-1),1,MIN($F39,COLUMN(F39))))/$F39)))))))</f>
        <v>0</v>
      </c>
      <c r="P39" s="199">
        <f ca="1">IF('2.1 Kraftwerk allgemein'!$F$15&lt;'1.1 Allgemein'!$I$22,
IF(OR(ISNUMBER($D39)=FALSE,$F39=""),"",
IF(AND('2.5 CAPEX'!$L42&lt;&gt;"x",'2.5 CAPEX'!$M42&lt;&gt;"x"),0,
IF($F39=0,0,
IF(P$4&lt;'2.1 Kraftwerk allgemein'!$F$16,0,
IF(P$4='2.1 Kraftwerk allgemein'!$F$16,'2.5 CAPEX'!$J42/$F39,
IF(P$4&lt;'2.1 Kraftwerk allgemein'!$F$16+$F39,
('2.5 CAPEX'!$J42+SUM(OFFSET('2.5 CAPEX'!U42,0,-MIN(MAX($F39-1-('2.1 Kraftwerk allgemein'!$F$16-'2.1 Kraftwerk allgemein'!$F$15+1),0),COLUMN(G39)-1-('2.1 Kraftwerk allgemein'!$F$16-'2.1 Kraftwerk allgemein'!$F$15+1)),1,MIN(MAX($F39-('2.1 Kraftwerk allgemein'!$F$16-'2.1 Kraftwerk allgemein'!$F$15+1),1),COLUMN(G39)-('2.1 Kraftwerk allgemein'!$F$16-'2.1 Kraftwerk allgemein'!$F$15+1)))))/$F39,
SUM(OFFSET('2.5 CAPEX'!U42,0,-MIN($F39-1,COLUMN(G39)-1),1,MIN($F39,COLUMN(G39))))/$F39)))))),
IF(OR(ISNUMBER($D39)=FALSE,$F39=""),"",
IF(AND('2.5 CAPEX'!$L42&lt;&gt;"x",'2.5 CAPEX'!$M42&lt;&gt;"x"),0,
IF($F39=0,0,
IF(P$4&lt;'2.1 Kraftwerk allgemein'!$F$16,0,
IF(P$4='2.1 Kraftwerk allgemein'!$F$16,'2.5 CAPEX'!$J42/$F39,
IF(P$4&lt;'2.1 Kraftwerk allgemein'!$F$16+$F39,
('2.5 CAPEX'!$J42+SUM(OFFSET('2.5 CAPEX'!U42,0,-MIN(MAX($F39-1-('2.1 Kraftwerk allgemein'!$F$16-'1.1 Allgemein'!$I$22+1),0),COLUMN(G39)-1-('2.1 Kraftwerk allgemein'!$F$16-'1.1 Allgemein'!$I$22+1)),1,MIN(MAX($F39-('2.1 Kraftwerk allgemein'!$F$16-'1.1 Allgemein'!$I$22+1),1),COLUMN(G39)-('2.1 Kraftwerk allgemein'!$F$16-'1.1 Allgemein'!$I$22+1)))))/$F39,
SUM(OFFSET('2.5 CAPEX'!U42,0,-MIN($F39-1,COLUMN(G39)-1),1,MIN($F39,COLUMN(G39))))/$F39)))))))</f>
        <v>0</v>
      </c>
      <c r="Q39" s="199">
        <f ca="1">IF('2.1 Kraftwerk allgemein'!$F$15&lt;'1.1 Allgemein'!$I$22,
IF(OR(ISNUMBER($D39)=FALSE,$F39=""),"",
IF(AND('2.5 CAPEX'!$L42&lt;&gt;"x",'2.5 CAPEX'!$M42&lt;&gt;"x"),0,
IF($F39=0,0,
IF(Q$4&lt;'2.1 Kraftwerk allgemein'!$F$16,0,
IF(Q$4='2.1 Kraftwerk allgemein'!$F$16,'2.5 CAPEX'!$J42/$F39,
IF(Q$4&lt;'2.1 Kraftwerk allgemein'!$F$16+$F39,
('2.5 CAPEX'!$J42+SUM(OFFSET('2.5 CAPEX'!V42,0,-MIN(MAX($F39-1-('2.1 Kraftwerk allgemein'!$F$16-'2.1 Kraftwerk allgemein'!$F$15+1),0),COLUMN(H39)-1-('2.1 Kraftwerk allgemein'!$F$16-'2.1 Kraftwerk allgemein'!$F$15+1)),1,MIN(MAX($F39-('2.1 Kraftwerk allgemein'!$F$16-'2.1 Kraftwerk allgemein'!$F$15+1),1),COLUMN(H39)-('2.1 Kraftwerk allgemein'!$F$16-'2.1 Kraftwerk allgemein'!$F$15+1)))))/$F39,
SUM(OFFSET('2.5 CAPEX'!V42,0,-MIN($F39-1,COLUMN(H39)-1),1,MIN($F39,COLUMN(H39))))/$F39)))))),
IF(OR(ISNUMBER($D39)=FALSE,$F39=""),"",
IF(AND('2.5 CAPEX'!$L42&lt;&gt;"x",'2.5 CAPEX'!$M42&lt;&gt;"x"),0,
IF($F39=0,0,
IF(Q$4&lt;'2.1 Kraftwerk allgemein'!$F$16,0,
IF(Q$4='2.1 Kraftwerk allgemein'!$F$16,'2.5 CAPEX'!$J42/$F39,
IF(Q$4&lt;'2.1 Kraftwerk allgemein'!$F$16+$F39,
('2.5 CAPEX'!$J42+SUM(OFFSET('2.5 CAPEX'!V42,0,-MIN(MAX($F39-1-('2.1 Kraftwerk allgemein'!$F$16-'1.1 Allgemein'!$I$22+1),0),COLUMN(H39)-1-('2.1 Kraftwerk allgemein'!$F$16-'1.1 Allgemein'!$I$22+1)),1,MIN(MAX($F39-('2.1 Kraftwerk allgemein'!$F$16-'1.1 Allgemein'!$I$22+1),1),COLUMN(H39)-('2.1 Kraftwerk allgemein'!$F$16-'1.1 Allgemein'!$I$22+1)))))/$F39,
SUM(OFFSET('2.5 CAPEX'!V42,0,-MIN($F39-1,COLUMN(H39)-1),1,MIN($F39,COLUMN(H39))))/$F39)))))))</f>
        <v>0</v>
      </c>
      <c r="R39" s="199">
        <f ca="1">IF('2.1 Kraftwerk allgemein'!$F$15&lt;'1.1 Allgemein'!$I$22,
IF(OR(ISNUMBER($D39)=FALSE,$F39=""),"",
IF(AND('2.5 CAPEX'!$L42&lt;&gt;"x",'2.5 CAPEX'!$M42&lt;&gt;"x"),0,
IF($F39=0,0,
IF(R$4&lt;'2.1 Kraftwerk allgemein'!$F$16,0,
IF(R$4='2.1 Kraftwerk allgemein'!$F$16,'2.5 CAPEX'!$J42/$F39,
IF(R$4&lt;'2.1 Kraftwerk allgemein'!$F$16+$F39,
('2.5 CAPEX'!$J42+SUM(OFFSET('2.5 CAPEX'!W42,0,-MIN(MAX($F39-1-('2.1 Kraftwerk allgemein'!$F$16-'2.1 Kraftwerk allgemein'!$F$15+1),0),COLUMN(I39)-1-('2.1 Kraftwerk allgemein'!$F$16-'2.1 Kraftwerk allgemein'!$F$15+1)),1,MIN(MAX($F39-('2.1 Kraftwerk allgemein'!$F$16-'2.1 Kraftwerk allgemein'!$F$15+1),1),COLUMN(I39)-('2.1 Kraftwerk allgemein'!$F$16-'2.1 Kraftwerk allgemein'!$F$15+1)))))/$F39,
SUM(OFFSET('2.5 CAPEX'!W42,0,-MIN($F39-1,COLUMN(I39)-1),1,MIN($F39,COLUMN(I39))))/$F39)))))),
IF(OR(ISNUMBER($D39)=FALSE,$F39=""),"",
IF(AND('2.5 CAPEX'!$L42&lt;&gt;"x",'2.5 CAPEX'!$M42&lt;&gt;"x"),0,
IF($F39=0,0,
IF(R$4&lt;'2.1 Kraftwerk allgemein'!$F$16,0,
IF(R$4='2.1 Kraftwerk allgemein'!$F$16,'2.5 CAPEX'!$J42/$F39,
IF(R$4&lt;'2.1 Kraftwerk allgemein'!$F$16+$F39,
('2.5 CAPEX'!$J42+SUM(OFFSET('2.5 CAPEX'!W42,0,-MIN(MAX($F39-1-('2.1 Kraftwerk allgemein'!$F$16-'1.1 Allgemein'!$I$22+1),0),COLUMN(I39)-1-('2.1 Kraftwerk allgemein'!$F$16-'1.1 Allgemein'!$I$22+1)),1,MIN(MAX($F39-('2.1 Kraftwerk allgemein'!$F$16-'1.1 Allgemein'!$I$22+1),1),COLUMN(I39)-('2.1 Kraftwerk allgemein'!$F$16-'1.1 Allgemein'!$I$22+1)))))/$F39,
SUM(OFFSET('2.5 CAPEX'!W42,0,-MIN($F39-1,COLUMN(I39)-1),1,MIN($F39,COLUMN(I39))))/$F39)))))))</f>
        <v>0</v>
      </c>
      <c r="S39" s="199">
        <f ca="1">IF('2.1 Kraftwerk allgemein'!$F$15&lt;'1.1 Allgemein'!$I$22,
IF(OR(ISNUMBER($D39)=FALSE,$F39=""),"",
IF(AND('2.5 CAPEX'!$L42&lt;&gt;"x",'2.5 CAPEX'!$M42&lt;&gt;"x"),0,
IF($F39=0,0,
IF(S$4&lt;'2.1 Kraftwerk allgemein'!$F$16,0,
IF(S$4='2.1 Kraftwerk allgemein'!$F$16,'2.5 CAPEX'!$J42/$F39,
IF(S$4&lt;'2.1 Kraftwerk allgemein'!$F$16+$F39,
('2.5 CAPEX'!$J42+SUM(OFFSET('2.5 CAPEX'!X42,0,-MIN(MAX($F39-1-('2.1 Kraftwerk allgemein'!$F$16-'2.1 Kraftwerk allgemein'!$F$15+1),0),COLUMN(J39)-1-('2.1 Kraftwerk allgemein'!$F$16-'2.1 Kraftwerk allgemein'!$F$15+1)),1,MIN(MAX($F39-('2.1 Kraftwerk allgemein'!$F$16-'2.1 Kraftwerk allgemein'!$F$15+1),1),COLUMN(J39)-('2.1 Kraftwerk allgemein'!$F$16-'2.1 Kraftwerk allgemein'!$F$15+1)))))/$F39,
SUM(OFFSET('2.5 CAPEX'!X42,0,-MIN($F39-1,COLUMN(J39)-1),1,MIN($F39,COLUMN(J39))))/$F39)))))),
IF(OR(ISNUMBER($D39)=FALSE,$F39=""),"",
IF(AND('2.5 CAPEX'!$L42&lt;&gt;"x",'2.5 CAPEX'!$M42&lt;&gt;"x"),0,
IF($F39=0,0,
IF(S$4&lt;'2.1 Kraftwerk allgemein'!$F$16,0,
IF(S$4='2.1 Kraftwerk allgemein'!$F$16,'2.5 CAPEX'!$J42/$F39,
IF(S$4&lt;'2.1 Kraftwerk allgemein'!$F$16+$F39,
('2.5 CAPEX'!$J42+SUM(OFFSET('2.5 CAPEX'!X42,0,-MIN(MAX($F39-1-('2.1 Kraftwerk allgemein'!$F$16-'1.1 Allgemein'!$I$22+1),0),COLUMN(J39)-1-('2.1 Kraftwerk allgemein'!$F$16-'1.1 Allgemein'!$I$22+1)),1,MIN(MAX($F39-('2.1 Kraftwerk allgemein'!$F$16-'1.1 Allgemein'!$I$22+1),1),COLUMN(J39)-('2.1 Kraftwerk allgemein'!$F$16-'1.1 Allgemein'!$I$22+1)))))/$F39,
SUM(OFFSET('2.5 CAPEX'!X42,0,-MIN($F39-1,COLUMN(J39)-1),1,MIN($F39,COLUMN(J39))))/$F39)))))))</f>
        <v>0</v>
      </c>
      <c r="T39" s="199">
        <f ca="1">IF('2.1 Kraftwerk allgemein'!$F$15&lt;'1.1 Allgemein'!$I$22,
IF(OR(ISNUMBER($D39)=FALSE,$F39=""),"",
IF(AND('2.5 CAPEX'!$L42&lt;&gt;"x",'2.5 CAPEX'!$M42&lt;&gt;"x"),0,
IF($F39=0,0,
IF(T$4&lt;'2.1 Kraftwerk allgemein'!$F$16,0,
IF(T$4='2.1 Kraftwerk allgemein'!$F$16,'2.5 CAPEX'!$J42/$F39,
IF(T$4&lt;'2.1 Kraftwerk allgemein'!$F$16+$F39,
('2.5 CAPEX'!$J42+SUM(OFFSET('2.5 CAPEX'!Y42,0,-MIN(MAX($F39-1-('2.1 Kraftwerk allgemein'!$F$16-'2.1 Kraftwerk allgemein'!$F$15+1),0),COLUMN(K39)-1-('2.1 Kraftwerk allgemein'!$F$16-'2.1 Kraftwerk allgemein'!$F$15+1)),1,MIN(MAX($F39-('2.1 Kraftwerk allgemein'!$F$16-'2.1 Kraftwerk allgemein'!$F$15+1),1),COLUMN(K39)-('2.1 Kraftwerk allgemein'!$F$16-'2.1 Kraftwerk allgemein'!$F$15+1)))))/$F39,
SUM(OFFSET('2.5 CAPEX'!Y42,0,-MIN($F39-1,COLUMN(K39)-1),1,MIN($F39,COLUMN(K39))))/$F39)))))),
IF(OR(ISNUMBER($D39)=FALSE,$F39=""),"",
IF(AND('2.5 CAPEX'!$L42&lt;&gt;"x",'2.5 CAPEX'!$M42&lt;&gt;"x"),0,
IF($F39=0,0,
IF(T$4&lt;'2.1 Kraftwerk allgemein'!$F$16,0,
IF(T$4='2.1 Kraftwerk allgemein'!$F$16,'2.5 CAPEX'!$J42/$F39,
IF(T$4&lt;'2.1 Kraftwerk allgemein'!$F$16+$F39,
('2.5 CAPEX'!$J42+SUM(OFFSET('2.5 CAPEX'!Y42,0,-MIN(MAX($F39-1-('2.1 Kraftwerk allgemein'!$F$16-'1.1 Allgemein'!$I$22+1),0),COLUMN(K39)-1-('2.1 Kraftwerk allgemein'!$F$16-'1.1 Allgemein'!$I$22+1)),1,MIN(MAX($F39-('2.1 Kraftwerk allgemein'!$F$16-'1.1 Allgemein'!$I$22+1),1),COLUMN(K39)-('2.1 Kraftwerk allgemein'!$F$16-'1.1 Allgemein'!$I$22+1)))))/$F39,
SUM(OFFSET('2.5 CAPEX'!Y42,0,-MIN($F39-1,COLUMN(K39)-1),1,MIN($F39,COLUMN(K39))))/$F39)))))))</f>
        <v>0</v>
      </c>
      <c r="U39" s="199">
        <f ca="1">IF('2.1 Kraftwerk allgemein'!$F$15&lt;'1.1 Allgemein'!$I$22,
IF(OR(ISNUMBER($D39)=FALSE,$F39=""),"",
IF(AND('2.5 CAPEX'!$L42&lt;&gt;"x",'2.5 CAPEX'!$M42&lt;&gt;"x"),0,
IF($F39=0,0,
IF(U$4&lt;'2.1 Kraftwerk allgemein'!$F$16,0,
IF(U$4='2.1 Kraftwerk allgemein'!$F$16,'2.5 CAPEX'!$J42/$F39,
IF(U$4&lt;'2.1 Kraftwerk allgemein'!$F$16+$F39,
('2.5 CAPEX'!$J42+SUM(OFFSET('2.5 CAPEX'!Z42,0,-MIN(MAX($F39-1-('2.1 Kraftwerk allgemein'!$F$16-'2.1 Kraftwerk allgemein'!$F$15+1),0),COLUMN(L39)-1-('2.1 Kraftwerk allgemein'!$F$16-'2.1 Kraftwerk allgemein'!$F$15+1)),1,MIN(MAX($F39-('2.1 Kraftwerk allgemein'!$F$16-'2.1 Kraftwerk allgemein'!$F$15+1),1),COLUMN(L39)-('2.1 Kraftwerk allgemein'!$F$16-'2.1 Kraftwerk allgemein'!$F$15+1)))))/$F39,
SUM(OFFSET('2.5 CAPEX'!Z42,0,-MIN($F39-1,COLUMN(L39)-1),1,MIN($F39,COLUMN(L39))))/$F39)))))),
IF(OR(ISNUMBER($D39)=FALSE,$F39=""),"",
IF(AND('2.5 CAPEX'!$L42&lt;&gt;"x",'2.5 CAPEX'!$M42&lt;&gt;"x"),0,
IF($F39=0,0,
IF(U$4&lt;'2.1 Kraftwerk allgemein'!$F$16,0,
IF(U$4='2.1 Kraftwerk allgemein'!$F$16,'2.5 CAPEX'!$J42/$F39,
IF(U$4&lt;'2.1 Kraftwerk allgemein'!$F$16+$F39,
('2.5 CAPEX'!$J42+SUM(OFFSET('2.5 CAPEX'!Z42,0,-MIN(MAX($F39-1-('2.1 Kraftwerk allgemein'!$F$16-'1.1 Allgemein'!$I$22+1),0),COLUMN(L39)-1-('2.1 Kraftwerk allgemein'!$F$16-'1.1 Allgemein'!$I$22+1)),1,MIN(MAX($F39-('2.1 Kraftwerk allgemein'!$F$16-'1.1 Allgemein'!$I$22+1),1),COLUMN(L39)-('2.1 Kraftwerk allgemein'!$F$16-'1.1 Allgemein'!$I$22+1)))))/$F39,
SUM(OFFSET('2.5 CAPEX'!Z42,0,-MIN($F39-1,COLUMN(L39)-1),1,MIN($F39,COLUMN(L39))))/$F39)))))))</f>
        <v>0</v>
      </c>
      <c r="V39" s="199">
        <f ca="1">IF('2.1 Kraftwerk allgemein'!$F$15&lt;'1.1 Allgemein'!$I$22,
IF(OR(ISNUMBER($D39)=FALSE,$F39=""),"",
IF(AND('2.5 CAPEX'!$L42&lt;&gt;"x",'2.5 CAPEX'!$M42&lt;&gt;"x"),0,
IF($F39=0,0,
IF(V$4&lt;'2.1 Kraftwerk allgemein'!$F$16,0,
IF(V$4='2.1 Kraftwerk allgemein'!$F$16,'2.5 CAPEX'!$J42/$F39,
IF(V$4&lt;'2.1 Kraftwerk allgemein'!$F$16+$F39,
('2.5 CAPEX'!$J42+SUM(OFFSET('2.5 CAPEX'!AA42,0,-MIN(MAX($F39-1-('2.1 Kraftwerk allgemein'!$F$16-'2.1 Kraftwerk allgemein'!$F$15+1),0),COLUMN(M39)-1-('2.1 Kraftwerk allgemein'!$F$16-'2.1 Kraftwerk allgemein'!$F$15+1)),1,MIN(MAX($F39-('2.1 Kraftwerk allgemein'!$F$16-'2.1 Kraftwerk allgemein'!$F$15+1),1),COLUMN(M39)-('2.1 Kraftwerk allgemein'!$F$16-'2.1 Kraftwerk allgemein'!$F$15+1)))))/$F39,
SUM(OFFSET('2.5 CAPEX'!AA42,0,-MIN($F39-1,COLUMN(M39)-1),1,MIN($F39,COLUMN(M39))))/$F39)))))),
IF(OR(ISNUMBER($D39)=FALSE,$F39=""),"",
IF(AND('2.5 CAPEX'!$L42&lt;&gt;"x",'2.5 CAPEX'!$M42&lt;&gt;"x"),0,
IF($F39=0,0,
IF(V$4&lt;'2.1 Kraftwerk allgemein'!$F$16,0,
IF(V$4='2.1 Kraftwerk allgemein'!$F$16,'2.5 CAPEX'!$J42/$F39,
IF(V$4&lt;'2.1 Kraftwerk allgemein'!$F$16+$F39,
('2.5 CAPEX'!$J42+SUM(OFFSET('2.5 CAPEX'!AA42,0,-MIN(MAX($F39-1-('2.1 Kraftwerk allgemein'!$F$16-'1.1 Allgemein'!$I$22+1),0),COLUMN(M39)-1-('2.1 Kraftwerk allgemein'!$F$16-'1.1 Allgemein'!$I$22+1)),1,MIN(MAX($F39-('2.1 Kraftwerk allgemein'!$F$16-'1.1 Allgemein'!$I$22+1),1),COLUMN(M39)-('2.1 Kraftwerk allgemein'!$F$16-'1.1 Allgemein'!$I$22+1)))))/$F39,
SUM(OFFSET('2.5 CAPEX'!AA42,0,-MIN($F39-1,COLUMN(M39)-1),1,MIN($F39,COLUMN(M39))))/$F39)))))))</f>
        <v>0</v>
      </c>
      <c r="W39" s="199">
        <f ca="1">IF('2.1 Kraftwerk allgemein'!$F$15&lt;'1.1 Allgemein'!$I$22,
IF(OR(ISNUMBER($D39)=FALSE,$F39=""),"",
IF(AND('2.5 CAPEX'!$L42&lt;&gt;"x",'2.5 CAPEX'!$M42&lt;&gt;"x"),0,
IF($F39=0,0,
IF(W$4&lt;'2.1 Kraftwerk allgemein'!$F$16,0,
IF(W$4='2.1 Kraftwerk allgemein'!$F$16,'2.5 CAPEX'!$J42/$F39,
IF(W$4&lt;'2.1 Kraftwerk allgemein'!$F$16+$F39,
('2.5 CAPEX'!$J42+SUM(OFFSET('2.5 CAPEX'!AB42,0,-MIN(MAX($F39-1-('2.1 Kraftwerk allgemein'!$F$16-'2.1 Kraftwerk allgemein'!$F$15+1),0),COLUMN(N39)-1-('2.1 Kraftwerk allgemein'!$F$16-'2.1 Kraftwerk allgemein'!$F$15+1)),1,MIN(MAX($F39-('2.1 Kraftwerk allgemein'!$F$16-'2.1 Kraftwerk allgemein'!$F$15+1),1),COLUMN(N39)-('2.1 Kraftwerk allgemein'!$F$16-'2.1 Kraftwerk allgemein'!$F$15+1)))))/$F39,
SUM(OFFSET('2.5 CAPEX'!AB42,0,-MIN($F39-1,COLUMN(N39)-1),1,MIN($F39,COLUMN(N39))))/$F39)))))),
IF(OR(ISNUMBER($D39)=FALSE,$F39=""),"",
IF(AND('2.5 CAPEX'!$L42&lt;&gt;"x",'2.5 CAPEX'!$M42&lt;&gt;"x"),0,
IF($F39=0,0,
IF(W$4&lt;'2.1 Kraftwerk allgemein'!$F$16,0,
IF(W$4='2.1 Kraftwerk allgemein'!$F$16,'2.5 CAPEX'!$J42/$F39,
IF(W$4&lt;'2.1 Kraftwerk allgemein'!$F$16+$F39,
('2.5 CAPEX'!$J42+SUM(OFFSET('2.5 CAPEX'!AB42,0,-MIN(MAX($F39-1-('2.1 Kraftwerk allgemein'!$F$16-'1.1 Allgemein'!$I$22+1),0),COLUMN(N39)-1-('2.1 Kraftwerk allgemein'!$F$16-'1.1 Allgemein'!$I$22+1)),1,MIN(MAX($F39-('2.1 Kraftwerk allgemein'!$F$16-'1.1 Allgemein'!$I$22+1),1),COLUMN(N39)-('2.1 Kraftwerk allgemein'!$F$16-'1.1 Allgemein'!$I$22+1)))))/$F39,
SUM(OFFSET('2.5 CAPEX'!AB42,0,-MIN($F39-1,COLUMN(N39)-1),1,MIN($F39,COLUMN(N39))))/$F39)))))))</f>
        <v>0</v>
      </c>
      <c r="X39" s="199">
        <f ca="1">IF('2.1 Kraftwerk allgemein'!$F$15&lt;'1.1 Allgemein'!$I$22,
IF(OR(ISNUMBER($D39)=FALSE,$F39=""),"",
IF(AND('2.5 CAPEX'!$L42&lt;&gt;"x",'2.5 CAPEX'!$M42&lt;&gt;"x"),0,
IF($F39=0,0,
IF(X$4&lt;'2.1 Kraftwerk allgemein'!$F$16,0,
IF(X$4='2.1 Kraftwerk allgemein'!$F$16,'2.5 CAPEX'!$J42/$F39,
IF(X$4&lt;'2.1 Kraftwerk allgemein'!$F$16+$F39,
('2.5 CAPEX'!$J42+SUM(OFFSET('2.5 CAPEX'!AC42,0,-MIN(MAX($F39-1-('2.1 Kraftwerk allgemein'!$F$16-'2.1 Kraftwerk allgemein'!$F$15+1),0),COLUMN(O39)-1-('2.1 Kraftwerk allgemein'!$F$16-'2.1 Kraftwerk allgemein'!$F$15+1)),1,MIN(MAX($F39-('2.1 Kraftwerk allgemein'!$F$16-'2.1 Kraftwerk allgemein'!$F$15+1),1),COLUMN(O39)-('2.1 Kraftwerk allgemein'!$F$16-'2.1 Kraftwerk allgemein'!$F$15+1)))))/$F39,
SUM(OFFSET('2.5 CAPEX'!AC42,0,-MIN($F39-1,COLUMN(O39)-1),1,MIN($F39,COLUMN(O39))))/$F39)))))),
IF(OR(ISNUMBER($D39)=FALSE,$F39=""),"",
IF(AND('2.5 CAPEX'!$L42&lt;&gt;"x",'2.5 CAPEX'!$M42&lt;&gt;"x"),0,
IF($F39=0,0,
IF(X$4&lt;'2.1 Kraftwerk allgemein'!$F$16,0,
IF(X$4='2.1 Kraftwerk allgemein'!$F$16,'2.5 CAPEX'!$J42/$F39,
IF(X$4&lt;'2.1 Kraftwerk allgemein'!$F$16+$F39,
('2.5 CAPEX'!$J42+SUM(OFFSET('2.5 CAPEX'!AC42,0,-MIN(MAX($F39-1-('2.1 Kraftwerk allgemein'!$F$16-'1.1 Allgemein'!$I$22+1),0),COLUMN(O39)-1-('2.1 Kraftwerk allgemein'!$F$16-'1.1 Allgemein'!$I$22+1)),1,MIN(MAX($F39-('2.1 Kraftwerk allgemein'!$F$16-'1.1 Allgemein'!$I$22+1),1),COLUMN(O39)-('2.1 Kraftwerk allgemein'!$F$16-'1.1 Allgemein'!$I$22+1)))))/$F39,
SUM(OFFSET('2.5 CAPEX'!AC42,0,-MIN($F39-1,COLUMN(O39)-1),1,MIN($F39,COLUMN(O39))))/$F39)))))))</f>
        <v>0</v>
      </c>
      <c r="Y39" s="199">
        <f ca="1">IF('2.1 Kraftwerk allgemein'!$F$15&lt;'1.1 Allgemein'!$I$22,
IF(OR(ISNUMBER($D39)=FALSE,$F39=""),"",
IF(AND('2.5 CAPEX'!$L42&lt;&gt;"x",'2.5 CAPEX'!$M42&lt;&gt;"x"),0,
IF($F39=0,0,
IF(Y$4&lt;'2.1 Kraftwerk allgemein'!$F$16,0,
IF(Y$4='2.1 Kraftwerk allgemein'!$F$16,'2.5 CAPEX'!$J42/$F39,
IF(Y$4&lt;'2.1 Kraftwerk allgemein'!$F$16+$F39,
('2.5 CAPEX'!$J42+SUM(OFFSET('2.5 CAPEX'!AD42,0,-MIN(MAX($F39-1-('2.1 Kraftwerk allgemein'!$F$16-'2.1 Kraftwerk allgemein'!$F$15+1),0),COLUMN(P39)-1-('2.1 Kraftwerk allgemein'!$F$16-'2.1 Kraftwerk allgemein'!$F$15+1)),1,MIN(MAX($F39-('2.1 Kraftwerk allgemein'!$F$16-'2.1 Kraftwerk allgemein'!$F$15+1),1),COLUMN(P39)-('2.1 Kraftwerk allgemein'!$F$16-'2.1 Kraftwerk allgemein'!$F$15+1)))))/$F39,
SUM(OFFSET('2.5 CAPEX'!AD42,0,-MIN($F39-1,COLUMN(P39)-1),1,MIN($F39,COLUMN(P39))))/$F39)))))),
IF(OR(ISNUMBER($D39)=FALSE,$F39=""),"",
IF(AND('2.5 CAPEX'!$L42&lt;&gt;"x",'2.5 CAPEX'!$M42&lt;&gt;"x"),0,
IF($F39=0,0,
IF(Y$4&lt;'2.1 Kraftwerk allgemein'!$F$16,0,
IF(Y$4='2.1 Kraftwerk allgemein'!$F$16,'2.5 CAPEX'!$J42/$F39,
IF(Y$4&lt;'2.1 Kraftwerk allgemein'!$F$16+$F39,
('2.5 CAPEX'!$J42+SUM(OFFSET('2.5 CAPEX'!AD42,0,-MIN(MAX($F39-1-('2.1 Kraftwerk allgemein'!$F$16-'1.1 Allgemein'!$I$22+1),0),COLUMN(P39)-1-('2.1 Kraftwerk allgemein'!$F$16-'1.1 Allgemein'!$I$22+1)),1,MIN(MAX($F39-('2.1 Kraftwerk allgemein'!$F$16-'1.1 Allgemein'!$I$22+1),1),COLUMN(P39)-('2.1 Kraftwerk allgemein'!$F$16-'1.1 Allgemein'!$I$22+1)))))/$F39,
SUM(OFFSET('2.5 CAPEX'!AD42,0,-MIN($F39-1,COLUMN(P39)-1),1,MIN($F39,COLUMN(P39))))/$F39)))))))</f>
        <v>0</v>
      </c>
      <c r="Z39" s="199">
        <f ca="1">IF('2.1 Kraftwerk allgemein'!$F$15&lt;'1.1 Allgemein'!$I$22,
IF(OR(ISNUMBER($D39)=FALSE,$F39=""),"",
IF(AND('2.5 CAPEX'!$L42&lt;&gt;"x",'2.5 CAPEX'!$M42&lt;&gt;"x"),0,
IF($F39=0,0,
IF(Z$4&lt;'2.1 Kraftwerk allgemein'!$F$16,0,
IF(Z$4='2.1 Kraftwerk allgemein'!$F$16,'2.5 CAPEX'!$J42/$F39,
IF(Z$4&lt;'2.1 Kraftwerk allgemein'!$F$16+$F39,
('2.5 CAPEX'!$J42+SUM(OFFSET('2.5 CAPEX'!AE42,0,-MIN(MAX($F39-1-('2.1 Kraftwerk allgemein'!$F$16-'2.1 Kraftwerk allgemein'!$F$15+1),0),COLUMN(Q39)-1-('2.1 Kraftwerk allgemein'!$F$16-'2.1 Kraftwerk allgemein'!$F$15+1)),1,MIN(MAX($F39-('2.1 Kraftwerk allgemein'!$F$16-'2.1 Kraftwerk allgemein'!$F$15+1),1),COLUMN(Q39)-('2.1 Kraftwerk allgemein'!$F$16-'2.1 Kraftwerk allgemein'!$F$15+1)))))/$F39,
SUM(OFFSET('2.5 CAPEX'!AE42,0,-MIN($F39-1,COLUMN(Q39)-1),1,MIN($F39,COLUMN(Q39))))/$F39)))))),
IF(OR(ISNUMBER($D39)=FALSE,$F39=""),"",
IF(AND('2.5 CAPEX'!$L42&lt;&gt;"x",'2.5 CAPEX'!$M42&lt;&gt;"x"),0,
IF($F39=0,0,
IF(Z$4&lt;'2.1 Kraftwerk allgemein'!$F$16,0,
IF(Z$4='2.1 Kraftwerk allgemein'!$F$16,'2.5 CAPEX'!$J42/$F39,
IF(Z$4&lt;'2.1 Kraftwerk allgemein'!$F$16+$F39,
('2.5 CAPEX'!$J42+SUM(OFFSET('2.5 CAPEX'!AE42,0,-MIN(MAX($F39-1-('2.1 Kraftwerk allgemein'!$F$16-'1.1 Allgemein'!$I$22+1),0),COLUMN(Q39)-1-('2.1 Kraftwerk allgemein'!$F$16-'1.1 Allgemein'!$I$22+1)),1,MIN(MAX($F39-('2.1 Kraftwerk allgemein'!$F$16-'1.1 Allgemein'!$I$22+1),1),COLUMN(Q39)-('2.1 Kraftwerk allgemein'!$F$16-'1.1 Allgemein'!$I$22+1)))))/$F39,
SUM(OFFSET('2.5 CAPEX'!AE42,0,-MIN($F39-1,COLUMN(Q39)-1),1,MIN($F39,COLUMN(Q39))))/$F39)))))))</f>
        <v>0</v>
      </c>
      <c r="AA39" s="199">
        <f ca="1">IF('2.1 Kraftwerk allgemein'!$F$15&lt;'1.1 Allgemein'!$I$22,
IF(OR(ISNUMBER($D39)=FALSE,$F39=""),"",
IF(AND('2.5 CAPEX'!$L42&lt;&gt;"x",'2.5 CAPEX'!$M42&lt;&gt;"x"),0,
IF($F39=0,0,
IF(AA$4&lt;'2.1 Kraftwerk allgemein'!$F$16,0,
IF(AA$4='2.1 Kraftwerk allgemein'!$F$16,'2.5 CAPEX'!$J42/$F39,
IF(AA$4&lt;'2.1 Kraftwerk allgemein'!$F$16+$F39,
('2.5 CAPEX'!$J42+SUM(OFFSET('2.5 CAPEX'!AF42,0,-MIN(MAX($F39-1-('2.1 Kraftwerk allgemein'!$F$16-'2.1 Kraftwerk allgemein'!$F$15+1),0),COLUMN(R39)-1-('2.1 Kraftwerk allgemein'!$F$16-'2.1 Kraftwerk allgemein'!$F$15+1)),1,MIN(MAX($F39-('2.1 Kraftwerk allgemein'!$F$16-'2.1 Kraftwerk allgemein'!$F$15+1),1),COLUMN(R39)-('2.1 Kraftwerk allgemein'!$F$16-'2.1 Kraftwerk allgemein'!$F$15+1)))))/$F39,
SUM(OFFSET('2.5 CAPEX'!AF42,0,-MIN($F39-1,COLUMN(R39)-1),1,MIN($F39,COLUMN(R39))))/$F39)))))),
IF(OR(ISNUMBER($D39)=FALSE,$F39=""),"",
IF(AND('2.5 CAPEX'!$L42&lt;&gt;"x",'2.5 CAPEX'!$M42&lt;&gt;"x"),0,
IF($F39=0,0,
IF(AA$4&lt;'2.1 Kraftwerk allgemein'!$F$16,0,
IF(AA$4='2.1 Kraftwerk allgemein'!$F$16,'2.5 CAPEX'!$J42/$F39,
IF(AA$4&lt;'2.1 Kraftwerk allgemein'!$F$16+$F39,
('2.5 CAPEX'!$J42+SUM(OFFSET('2.5 CAPEX'!AF42,0,-MIN(MAX($F39-1-('2.1 Kraftwerk allgemein'!$F$16-'1.1 Allgemein'!$I$22+1),0),COLUMN(R39)-1-('2.1 Kraftwerk allgemein'!$F$16-'1.1 Allgemein'!$I$22+1)),1,MIN(MAX($F39-('2.1 Kraftwerk allgemein'!$F$16-'1.1 Allgemein'!$I$22+1),1),COLUMN(R39)-('2.1 Kraftwerk allgemein'!$F$16-'1.1 Allgemein'!$I$22+1)))))/$F39,
SUM(OFFSET('2.5 CAPEX'!AF42,0,-MIN($F39-1,COLUMN(R39)-1),1,MIN($F39,COLUMN(R39))))/$F39)))))))</f>
        <v>0</v>
      </c>
      <c r="AB39" s="199">
        <f ca="1">IF('2.1 Kraftwerk allgemein'!$F$15&lt;'1.1 Allgemein'!$I$22,
IF(OR(ISNUMBER($D39)=FALSE,$F39=""),"",
IF(AND('2.5 CAPEX'!$L42&lt;&gt;"x",'2.5 CAPEX'!$M42&lt;&gt;"x"),0,
IF($F39=0,0,
IF(AB$4&lt;'2.1 Kraftwerk allgemein'!$F$16,0,
IF(AB$4='2.1 Kraftwerk allgemein'!$F$16,'2.5 CAPEX'!$J42/$F39,
IF(AB$4&lt;'2.1 Kraftwerk allgemein'!$F$16+$F39,
('2.5 CAPEX'!$J42+SUM(OFFSET('2.5 CAPEX'!AG42,0,-MIN(MAX($F39-1-('2.1 Kraftwerk allgemein'!$F$16-'2.1 Kraftwerk allgemein'!$F$15+1),0),COLUMN(S39)-1-('2.1 Kraftwerk allgemein'!$F$16-'2.1 Kraftwerk allgemein'!$F$15+1)),1,MIN(MAX($F39-('2.1 Kraftwerk allgemein'!$F$16-'2.1 Kraftwerk allgemein'!$F$15+1),1),COLUMN(S39)-('2.1 Kraftwerk allgemein'!$F$16-'2.1 Kraftwerk allgemein'!$F$15+1)))))/$F39,
SUM(OFFSET('2.5 CAPEX'!AG42,0,-MIN($F39-1,COLUMN(S39)-1),1,MIN($F39,COLUMN(S39))))/$F39)))))),
IF(OR(ISNUMBER($D39)=FALSE,$F39=""),"",
IF(AND('2.5 CAPEX'!$L42&lt;&gt;"x",'2.5 CAPEX'!$M42&lt;&gt;"x"),0,
IF($F39=0,0,
IF(AB$4&lt;'2.1 Kraftwerk allgemein'!$F$16,0,
IF(AB$4='2.1 Kraftwerk allgemein'!$F$16,'2.5 CAPEX'!$J42/$F39,
IF(AB$4&lt;'2.1 Kraftwerk allgemein'!$F$16+$F39,
('2.5 CAPEX'!$J42+SUM(OFFSET('2.5 CAPEX'!AG42,0,-MIN(MAX($F39-1-('2.1 Kraftwerk allgemein'!$F$16-'1.1 Allgemein'!$I$22+1),0),COLUMN(S39)-1-('2.1 Kraftwerk allgemein'!$F$16-'1.1 Allgemein'!$I$22+1)),1,MIN(MAX($F39-('2.1 Kraftwerk allgemein'!$F$16-'1.1 Allgemein'!$I$22+1),1),COLUMN(S39)-('2.1 Kraftwerk allgemein'!$F$16-'1.1 Allgemein'!$I$22+1)))))/$F39,
SUM(OFFSET('2.5 CAPEX'!AG42,0,-MIN($F39-1,COLUMN(S39)-1),1,MIN($F39,COLUMN(S39))))/$F39)))))))</f>
        <v>0</v>
      </c>
      <c r="AC39" s="199">
        <f ca="1">IF('2.1 Kraftwerk allgemein'!$F$15&lt;'1.1 Allgemein'!$I$22,
IF(OR(ISNUMBER($D39)=FALSE,$F39=""),"",
IF(AND('2.5 CAPEX'!$L42&lt;&gt;"x",'2.5 CAPEX'!$M42&lt;&gt;"x"),0,
IF($F39=0,0,
IF(AC$4&lt;'2.1 Kraftwerk allgemein'!$F$16,0,
IF(AC$4='2.1 Kraftwerk allgemein'!$F$16,'2.5 CAPEX'!$J42/$F39,
IF(AC$4&lt;'2.1 Kraftwerk allgemein'!$F$16+$F39,
('2.5 CAPEX'!$J42+SUM(OFFSET('2.5 CAPEX'!AH42,0,-MIN(MAX($F39-1-('2.1 Kraftwerk allgemein'!$F$16-'2.1 Kraftwerk allgemein'!$F$15+1),0),COLUMN(T39)-1-('2.1 Kraftwerk allgemein'!$F$16-'2.1 Kraftwerk allgemein'!$F$15+1)),1,MIN(MAX($F39-('2.1 Kraftwerk allgemein'!$F$16-'2.1 Kraftwerk allgemein'!$F$15+1),1),COLUMN(T39)-('2.1 Kraftwerk allgemein'!$F$16-'2.1 Kraftwerk allgemein'!$F$15+1)))))/$F39,
SUM(OFFSET('2.5 CAPEX'!AH42,0,-MIN($F39-1,COLUMN(T39)-1),1,MIN($F39,COLUMN(T39))))/$F39)))))),
IF(OR(ISNUMBER($D39)=FALSE,$F39=""),"",
IF(AND('2.5 CAPEX'!$L42&lt;&gt;"x",'2.5 CAPEX'!$M42&lt;&gt;"x"),0,
IF($F39=0,0,
IF(AC$4&lt;'2.1 Kraftwerk allgemein'!$F$16,0,
IF(AC$4='2.1 Kraftwerk allgemein'!$F$16,'2.5 CAPEX'!$J42/$F39,
IF(AC$4&lt;'2.1 Kraftwerk allgemein'!$F$16+$F39,
('2.5 CAPEX'!$J42+SUM(OFFSET('2.5 CAPEX'!AH42,0,-MIN(MAX($F39-1-('2.1 Kraftwerk allgemein'!$F$16-'1.1 Allgemein'!$I$22+1),0),COLUMN(T39)-1-('2.1 Kraftwerk allgemein'!$F$16-'1.1 Allgemein'!$I$22+1)),1,MIN(MAX($F39-('2.1 Kraftwerk allgemein'!$F$16-'1.1 Allgemein'!$I$22+1),1),COLUMN(T39)-('2.1 Kraftwerk allgemein'!$F$16-'1.1 Allgemein'!$I$22+1)))))/$F39,
SUM(OFFSET('2.5 CAPEX'!AH42,0,-MIN($F39-1,COLUMN(T39)-1),1,MIN($F39,COLUMN(T39))))/$F39)))))))</f>
        <v>0</v>
      </c>
      <c r="AD39" s="199">
        <f ca="1">IF('2.1 Kraftwerk allgemein'!$F$15&lt;'1.1 Allgemein'!$I$22,
IF(OR(ISNUMBER($D39)=FALSE,$F39=""),"",
IF(AND('2.5 CAPEX'!$L42&lt;&gt;"x",'2.5 CAPEX'!$M42&lt;&gt;"x"),0,
IF($F39=0,0,
IF(AD$4&lt;'2.1 Kraftwerk allgemein'!$F$16,0,
IF(AD$4='2.1 Kraftwerk allgemein'!$F$16,'2.5 CAPEX'!$J42/$F39,
IF(AD$4&lt;'2.1 Kraftwerk allgemein'!$F$16+$F39,
('2.5 CAPEX'!$J42+SUM(OFFSET('2.5 CAPEX'!AI42,0,-MIN(MAX($F39-1-('2.1 Kraftwerk allgemein'!$F$16-'2.1 Kraftwerk allgemein'!$F$15+1),0),COLUMN(U39)-1-('2.1 Kraftwerk allgemein'!$F$16-'2.1 Kraftwerk allgemein'!$F$15+1)),1,MIN(MAX($F39-('2.1 Kraftwerk allgemein'!$F$16-'2.1 Kraftwerk allgemein'!$F$15+1),1),COLUMN(U39)-('2.1 Kraftwerk allgemein'!$F$16-'2.1 Kraftwerk allgemein'!$F$15+1)))))/$F39,
SUM(OFFSET('2.5 CAPEX'!AI42,0,-MIN($F39-1,COLUMN(U39)-1),1,MIN($F39,COLUMN(U39))))/$F39)))))),
IF(OR(ISNUMBER($D39)=FALSE,$F39=""),"",
IF(AND('2.5 CAPEX'!$L42&lt;&gt;"x",'2.5 CAPEX'!$M42&lt;&gt;"x"),0,
IF($F39=0,0,
IF(AD$4&lt;'2.1 Kraftwerk allgemein'!$F$16,0,
IF(AD$4='2.1 Kraftwerk allgemein'!$F$16,'2.5 CAPEX'!$J42/$F39,
IF(AD$4&lt;'2.1 Kraftwerk allgemein'!$F$16+$F39,
('2.5 CAPEX'!$J42+SUM(OFFSET('2.5 CAPEX'!AI42,0,-MIN(MAX($F39-1-('2.1 Kraftwerk allgemein'!$F$16-'1.1 Allgemein'!$I$22+1),0),COLUMN(U39)-1-('2.1 Kraftwerk allgemein'!$F$16-'1.1 Allgemein'!$I$22+1)),1,MIN(MAX($F39-('2.1 Kraftwerk allgemein'!$F$16-'1.1 Allgemein'!$I$22+1),1),COLUMN(U39)-('2.1 Kraftwerk allgemein'!$F$16-'1.1 Allgemein'!$I$22+1)))))/$F39,
SUM(OFFSET('2.5 CAPEX'!AI42,0,-MIN($F39-1,COLUMN(U39)-1),1,MIN($F39,COLUMN(U39))))/$F39)))))))</f>
        <v>0</v>
      </c>
      <c r="AE39" s="199">
        <f ca="1">IF('2.1 Kraftwerk allgemein'!$F$15&lt;'1.1 Allgemein'!$I$22,
IF(OR(ISNUMBER($D39)=FALSE,$F39=""),"",
IF(AND('2.5 CAPEX'!$L42&lt;&gt;"x",'2.5 CAPEX'!$M42&lt;&gt;"x"),0,
IF($F39=0,0,
IF(AE$4&lt;'2.1 Kraftwerk allgemein'!$F$16,0,
IF(AE$4='2.1 Kraftwerk allgemein'!$F$16,'2.5 CAPEX'!$J42/$F39,
IF(AE$4&lt;'2.1 Kraftwerk allgemein'!$F$16+$F39,
('2.5 CAPEX'!$J42+SUM(OFFSET('2.5 CAPEX'!AJ42,0,-MIN(MAX($F39-1-('2.1 Kraftwerk allgemein'!$F$16-'2.1 Kraftwerk allgemein'!$F$15+1),0),COLUMN(V39)-1-('2.1 Kraftwerk allgemein'!$F$16-'2.1 Kraftwerk allgemein'!$F$15+1)),1,MIN(MAX($F39-('2.1 Kraftwerk allgemein'!$F$16-'2.1 Kraftwerk allgemein'!$F$15+1),1),COLUMN(V39)-('2.1 Kraftwerk allgemein'!$F$16-'2.1 Kraftwerk allgemein'!$F$15+1)))))/$F39,
SUM(OFFSET('2.5 CAPEX'!AJ42,0,-MIN($F39-1,COLUMN(V39)-1),1,MIN($F39,COLUMN(V39))))/$F39)))))),
IF(OR(ISNUMBER($D39)=FALSE,$F39=""),"",
IF(AND('2.5 CAPEX'!$L42&lt;&gt;"x",'2.5 CAPEX'!$M42&lt;&gt;"x"),0,
IF($F39=0,0,
IF(AE$4&lt;'2.1 Kraftwerk allgemein'!$F$16,0,
IF(AE$4='2.1 Kraftwerk allgemein'!$F$16,'2.5 CAPEX'!$J42/$F39,
IF(AE$4&lt;'2.1 Kraftwerk allgemein'!$F$16+$F39,
('2.5 CAPEX'!$J42+SUM(OFFSET('2.5 CAPEX'!AJ42,0,-MIN(MAX($F39-1-('2.1 Kraftwerk allgemein'!$F$16-'1.1 Allgemein'!$I$22+1),0),COLUMN(V39)-1-('2.1 Kraftwerk allgemein'!$F$16-'1.1 Allgemein'!$I$22+1)),1,MIN(MAX($F39-('2.1 Kraftwerk allgemein'!$F$16-'1.1 Allgemein'!$I$22+1),1),COLUMN(V39)-('2.1 Kraftwerk allgemein'!$F$16-'1.1 Allgemein'!$I$22+1)))))/$F39,
SUM(OFFSET('2.5 CAPEX'!AJ42,0,-MIN($F39-1,COLUMN(V39)-1),1,MIN($F39,COLUMN(V39))))/$F39)))))))</f>
        <v>0</v>
      </c>
      <c r="AF39" s="199">
        <f ca="1">IF('2.1 Kraftwerk allgemein'!$F$15&lt;'1.1 Allgemein'!$I$22,
IF(OR(ISNUMBER($D39)=FALSE,$F39=""),"",
IF(AND('2.5 CAPEX'!$L42&lt;&gt;"x",'2.5 CAPEX'!$M42&lt;&gt;"x"),0,
IF($F39=0,0,
IF(AF$4&lt;'2.1 Kraftwerk allgemein'!$F$16,0,
IF(AF$4='2.1 Kraftwerk allgemein'!$F$16,'2.5 CAPEX'!$J42/$F39,
IF(AF$4&lt;'2.1 Kraftwerk allgemein'!$F$16+$F39,
('2.5 CAPEX'!$J42+SUM(OFFSET('2.5 CAPEX'!AK42,0,-MIN(MAX($F39-1-('2.1 Kraftwerk allgemein'!$F$16-'2.1 Kraftwerk allgemein'!$F$15+1),0),COLUMN(W39)-1-('2.1 Kraftwerk allgemein'!$F$16-'2.1 Kraftwerk allgemein'!$F$15+1)),1,MIN(MAX($F39-('2.1 Kraftwerk allgemein'!$F$16-'2.1 Kraftwerk allgemein'!$F$15+1),1),COLUMN(W39)-('2.1 Kraftwerk allgemein'!$F$16-'2.1 Kraftwerk allgemein'!$F$15+1)))))/$F39,
SUM(OFFSET('2.5 CAPEX'!AK42,0,-MIN($F39-1,COLUMN(W39)-1),1,MIN($F39,COLUMN(W39))))/$F39)))))),
IF(OR(ISNUMBER($D39)=FALSE,$F39=""),"",
IF(AND('2.5 CAPEX'!$L42&lt;&gt;"x",'2.5 CAPEX'!$M42&lt;&gt;"x"),0,
IF($F39=0,0,
IF(AF$4&lt;'2.1 Kraftwerk allgemein'!$F$16,0,
IF(AF$4='2.1 Kraftwerk allgemein'!$F$16,'2.5 CAPEX'!$J42/$F39,
IF(AF$4&lt;'2.1 Kraftwerk allgemein'!$F$16+$F39,
('2.5 CAPEX'!$J42+SUM(OFFSET('2.5 CAPEX'!AK42,0,-MIN(MAX($F39-1-('2.1 Kraftwerk allgemein'!$F$16-'1.1 Allgemein'!$I$22+1),0),COLUMN(W39)-1-('2.1 Kraftwerk allgemein'!$F$16-'1.1 Allgemein'!$I$22+1)),1,MIN(MAX($F39-('2.1 Kraftwerk allgemein'!$F$16-'1.1 Allgemein'!$I$22+1),1),COLUMN(W39)-('2.1 Kraftwerk allgemein'!$F$16-'1.1 Allgemein'!$I$22+1)))))/$F39,
SUM(OFFSET('2.5 CAPEX'!AK42,0,-MIN($F39-1,COLUMN(W39)-1),1,MIN($F39,COLUMN(W39))))/$F39)))))))</f>
        <v>0</v>
      </c>
      <c r="AG39" s="199">
        <f ca="1">IF('2.1 Kraftwerk allgemein'!$F$15&lt;'1.1 Allgemein'!$I$22,
IF(OR(ISNUMBER($D39)=FALSE,$F39=""),"",
IF(AND('2.5 CAPEX'!$L42&lt;&gt;"x",'2.5 CAPEX'!$M42&lt;&gt;"x"),0,
IF($F39=0,0,
IF(AG$4&lt;'2.1 Kraftwerk allgemein'!$F$16,0,
IF(AG$4='2.1 Kraftwerk allgemein'!$F$16,'2.5 CAPEX'!$J42/$F39,
IF(AG$4&lt;'2.1 Kraftwerk allgemein'!$F$16+$F39,
('2.5 CAPEX'!$J42+SUM(OFFSET('2.5 CAPEX'!AL42,0,-MIN(MAX($F39-1-('2.1 Kraftwerk allgemein'!$F$16-'2.1 Kraftwerk allgemein'!$F$15+1),0),COLUMN(X39)-1-('2.1 Kraftwerk allgemein'!$F$16-'2.1 Kraftwerk allgemein'!$F$15+1)),1,MIN(MAX($F39-('2.1 Kraftwerk allgemein'!$F$16-'2.1 Kraftwerk allgemein'!$F$15+1),1),COLUMN(X39)-('2.1 Kraftwerk allgemein'!$F$16-'2.1 Kraftwerk allgemein'!$F$15+1)))))/$F39,
SUM(OFFSET('2.5 CAPEX'!AL42,0,-MIN($F39-1,COLUMN(X39)-1),1,MIN($F39,COLUMN(X39))))/$F39)))))),
IF(OR(ISNUMBER($D39)=FALSE,$F39=""),"",
IF(AND('2.5 CAPEX'!$L42&lt;&gt;"x",'2.5 CAPEX'!$M42&lt;&gt;"x"),0,
IF($F39=0,0,
IF(AG$4&lt;'2.1 Kraftwerk allgemein'!$F$16,0,
IF(AG$4='2.1 Kraftwerk allgemein'!$F$16,'2.5 CAPEX'!$J42/$F39,
IF(AG$4&lt;'2.1 Kraftwerk allgemein'!$F$16+$F39,
('2.5 CAPEX'!$J42+SUM(OFFSET('2.5 CAPEX'!AL42,0,-MIN(MAX($F39-1-('2.1 Kraftwerk allgemein'!$F$16-'1.1 Allgemein'!$I$22+1),0),COLUMN(X39)-1-('2.1 Kraftwerk allgemein'!$F$16-'1.1 Allgemein'!$I$22+1)),1,MIN(MAX($F39-('2.1 Kraftwerk allgemein'!$F$16-'1.1 Allgemein'!$I$22+1),1),COLUMN(X39)-('2.1 Kraftwerk allgemein'!$F$16-'1.1 Allgemein'!$I$22+1)))))/$F39,
SUM(OFFSET('2.5 CAPEX'!AL42,0,-MIN($F39-1,COLUMN(X39)-1),1,MIN($F39,COLUMN(X39))))/$F39)))))))</f>
        <v>0</v>
      </c>
      <c r="AH39" s="199">
        <f ca="1">IF('2.1 Kraftwerk allgemein'!$F$15&lt;'1.1 Allgemein'!$I$22,
IF(OR(ISNUMBER($D39)=FALSE,$F39=""),"",
IF(AND('2.5 CAPEX'!$L42&lt;&gt;"x",'2.5 CAPEX'!$M42&lt;&gt;"x"),0,
IF($F39=0,0,
IF(AH$4&lt;'2.1 Kraftwerk allgemein'!$F$16,0,
IF(AH$4='2.1 Kraftwerk allgemein'!$F$16,'2.5 CAPEX'!$J42/$F39,
IF(AH$4&lt;'2.1 Kraftwerk allgemein'!$F$16+$F39,
('2.5 CAPEX'!$J42+SUM(OFFSET('2.5 CAPEX'!AM42,0,-MIN(MAX($F39-1-('2.1 Kraftwerk allgemein'!$F$16-'2.1 Kraftwerk allgemein'!$F$15+1),0),COLUMN(Y39)-1-('2.1 Kraftwerk allgemein'!$F$16-'2.1 Kraftwerk allgemein'!$F$15+1)),1,MIN(MAX($F39-('2.1 Kraftwerk allgemein'!$F$16-'2.1 Kraftwerk allgemein'!$F$15+1),1),COLUMN(Y39)-('2.1 Kraftwerk allgemein'!$F$16-'2.1 Kraftwerk allgemein'!$F$15+1)))))/$F39,
SUM(OFFSET('2.5 CAPEX'!AM42,0,-MIN($F39-1,COLUMN(Y39)-1),1,MIN($F39,COLUMN(Y39))))/$F39)))))),
IF(OR(ISNUMBER($D39)=FALSE,$F39=""),"",
IF(AND('2.5 CAPEX'!$L42&lt;&gt;"x",'2.5 CAPEX'!$M42&lt;&gt;"x"),0,
IF($F39=0,0,
IF(AH$4&lt;'2.1 Kraftwerk allgemein'!$F$16,0,
IF(AH$4='2.1 Kraftwerk allgemein'!$F$16,'2.5 CAPEX'!$J42/$F39,
IF(AH$4&lt;'2.1 Kraftwerk allgemein'!$F$16+$F39,
('2.5 CAPEX'!$J42+SUM(OFFSET('2.5 CAPEX'!AM42,0,-MIN(MAX($F39-1-('2.1 Kraftwerk allgemein'!$F$16-'1.1 Allgemein'!$I$22+1),0),COLUMN(Y39)-1-('2.1 Kraftwerk allgemein'!$F$16-'1.1 Allgemein'!$I$22+1)),1,MIN(MAX($F39-('2.1 Kraftwerk allgemein'!$F$16-'1.1 Allgemein'!$I$22+1),1),COLUMN(Y39)-('2.1 Kraftwerk allgemein'!$F$16-'1.1 Allgemein'!$I$22+1)))))/$F39,
SUM(OFFSET('2.5 CAPEX'!AM42,0,-MIN($F39-1,COLUMN(Y39)-1),1,MIN($F39,COLUMN(Y39))))/$F39)))))))</f>
        <v>0</v>
      </c>
      <c r="AI39" s="199">
        <f ca="1">IF('2.1 Kraftwerk allgemein'!$F$15&lt;'1.1 Allgemein'!$I$22,
IF(OR(ISNUMBER($D39)=FALSE,$F39=""),"",
IF(AND('2.5 CAPEX'!$L42&lt;&gt;"x",'2.5 CAPEX'!$M42&lt;&gt;"x"),0,
IF($F39=0,0,
IF(AI$4&lt;'2.1 Kraftwerk allgemein'!$F$16,0,
IF(AI$4='2.1 Kraftwerk allgemein'!$F$16,'2.5 CAPEX'!$J42/$F39,
IF(AI$4&lt;'2.1 Kraftwerk allgemein'!$F$16+$F39,
('2.5 CAPEX'!$J42+SUM(OFFSET('2.5 CAPEX'!AN42,0,-MIN(MAX($F39-1-('2.1 Kraftwerk allgemein'!$F$16-'2.1 Kraftwerk allgemein'!$F$15+1),0),COLUMN(Z39)-1-('2.1 Kraftwerk allgemein'!$F$16-'2.1 Kraftwerk allgemein'!$F$15+1)),1,MIN(MAX($F39-('2.1 Kraftwerk allgemein'!$F$16-'2.1 Kraftwerk allgemein'!$F$15+1),1),COLUMN(Z39)-('2.1 Kraftwerk allgemein'!$F$16-'2.1 Kraftwerk allgemein'!$F$15+1)))))/$F39,
SUM(OFFSET('2.5 CAPEX'!AN42,0,-MIN($F39-1,COLUMN(Z39)-1),1,MIN($F39,COLUMN(Z39))))/$F39)))))),
IF(OR(ISNUMBER($D39)=FALSE,$F39=""),"",
IF(AND('2.5 CAPEX'!$L42&lt;&gt;"x",'2.5 CAPEX'!$M42&lt;&gt;"x"),0,
IF($F39=0,0,
IF(AI$4&lt;'2.1 Kraftwerk allgemein'!$F$16,0,
IF(AI$4='2.1 Kraftwerk allgemein'!$F$16,'2.5 CAPEX'!$J42/$F39,
IF(AI$4&lt;'2.1 Kraftwerk allgemein'!$F$16+$F39,
('2.5 CAPEX'!$J42+SUM(OFFSET('2.5 CAPEX'!AN42,0,-MIN(MAX($F39-1-('2.1 Kraftwerk allgemein'!$F$16-'1.1 Allgemein'!$I$22+1),0),COLUMN(Z39)-1-('2.1 Kraftwerk allgemein'!$F$16-'1.1 Allgemein'!$I$22+1)),1,MIN(MAX($F39-('2.1 Kraftwerk allgemein'!$F$16-'1.1 Allgemein'!$I$22+1),1),COLUMN(Z39)-('2.1 Kraftwerk allgemein'!$F$16-'1.1 Allgemein'!$I$22+1)))))/$F39,
SUM(OFFSET('2.5 CAPEX'!AN42,0,-MIN($F39-1,COLUMN(Z39)-1),1,MIN($F39,COLUMN(Z39))))/$F39)))))))</f>
        <v>0</v>
      </c>
      <c r="AJ39" s="199">
        <f ca="1">IF('2.1 Kraftwerk allgemein'!$F$15&lt;'1.1 Allgemein'!$I$22,
IF(OR(ISNUMBER($D39)=FALSE,$F39=""),"",
IF(AND('2.5 CAPEX'!$L42&lt;&gt;"x",'2.5 CAPEX'!$M42&lt;&gt;"x"),0,
IF($F39=0,0,
IF(AJ$4&lt;'2.1 Kraftwerk allgemein'!$F$16,0,
IF(AJ$4='2.1 Kraftwerk allgemein'!$F$16,'2.5 CAPEX'!$J42/$F39,
IF(AJ$4&lt;'2.1 Kraftwerk allgemein'!$F$16+$F39,
('2.5 CAPEX'!$J42+SUM(OFFSET('2.5 CAPEX'!AO42,0,-MIN(MAX($F39-1-('2.1 Kraftwerk allgemein'!$F$16-'2.1 Kraftwerk allgemein'!$F$15+1),0),COLUMN(AA39)-1-('2.1 Kraftwerk allgemein'!$F$16-'2.1 Kraftwerk allgemein'!$F$15+1)),1,MIN(MAX($F39-('2.1 Kraftwerk allgemein'!$F$16-'2.1 Kraftwerk allgemein'!$F$15+1),1),COLUMN(AA39)-('2.1 Kraftwerk allgemein'!$F$16-'2.1 Kraftwerk allgemein'!$F$15+1)))))/$F39,
SUM(OFFSET('2.5 CAPEX'!AO42,0,-MIN($F39-1,COLUMN(AA39)-1),1,MIN($F39,COLUMN(AA39))))/$F39)))))),
IF(OR(ISNUMBER($D39)=FALSE,$F39=""),"",
IF(AND('2.5 CAPEX'!$L42&lt;&gt;"x",'2.5 CAPEX'!$M42&lt;&gt;"x"),0,
IF($F39=0,0,
IF(AJ$4&lt;'2.1 Kraftwerk allgemein'!$F$16,0,
IF(AJ$4='2.1 Kraftwerk allgemein'!$F$16,'2.5 CAPEX'!$J42/$F39,
IF(AJ$4&lt;'2.1 Kraftwerk allgemein'!$F$16+$F39,
('2.5 CAPEX'!$J42+SUM(OFFSET('2.5 CAPEX'!AO42,0,-MIN(MAX($F39-1-('2.1 Kraftwerk allgemein'!$F$16-'1.1 Allgemein'!$I$22+1),0),COLUMN(AA39)-1-('2.1 Kraftwerk allgemein'!$F$16-'1.1 Allgemein'!$I$22+1)),1,MIN(MAX($F39-('2.1 Kraftwerk allgemein'!$F$16-'1.1 Allgemein'!$I$22+1),1),COLUMN(AA39)-('2.1 Kraftwerk allgemein'!$F$16-'1.1 Allgemein'!$I$22+1)))))/$F39,
SUM(OFFSET('2.5 CAPEX'!AO42,0,-MIN($F39-1,COLUMN(AA39)-1),1,MIN($F39,COLUMN(AA39))))/$F39)))))))</f>
        <v>0</v>
      </c>
      <c r="AK39" s="199">
        <f ca="1">IF('2.1 Kraftwerk allgemein'!$F$15&lt;'1.1 Allgemein'!$I$22,
IF(OR(ISNUMBER($D39)=FALSE,$F39=""),"",
IF(AND('2.5 CAPEX'!$L42&lt;&gt;"x",'2.5 CAPEX'!$M42&lt;&gt;"x"),0,
IF($F39=0,0,
IF(AK$4&lt;'2.1 Kraftwerk allgemein'!$F$16,0,
IF(AK$4='2.1 Kraftwerk allgemein'!$F$16,'2.5 CAPEX'!$J42/$F39,
IF(AK$4&lt;'2.1 Kraftwerk allgemein'!$F$16+$F39,
('2.5 CAPEX'!$J42+SUM(OFFSET('2.5 CAPEX'!AP42,0,-MIN(MAX($F39-1-('2.1 Kraftwerk allgemein'!$F$16-'2.1 Kraftwerk allgemein'!$F$15+1),0),COLUMN(AB39)-1-('2.1 Kraftwerk allgemein'!$F$16-'2.1 Kraftwerk allgemein'!$F$15+1)),1,MIN(MAX($F39-('2.1 Kraftwerk allgemein'!$F$16-'2.1 Kraftwerk allgemein'!$F$15+1),1),COLUMN(AB39)-('2.1 Kraftwerk allgemein'!$F$16-'2.1 Kraftwerk allgemein'!$F$15+1)))))/$F39,
SUM(OFFSET('2.5 CAPEX'!AP42,0,-MIN($F39-1,COLUMN(AB39)-1),1,MIN($F39,COLUMN(AB39))))/$F39)))))),
IF(OR(ISNUMBER($D39)=FALSE,$F39=""),"",
IF(AND('2.5 CAPEX'!$L42&lt;&gt;"x",'2.5 CAPEX'!$M42&lt;&gt;"x"),0,
IF($F39=0,0,
IF(AK$4&lt;'2.1 Kraftwerk allgemein'!$F$16,0,
IF(AK$4='2.1 Kraftwerk allgemein'!$F$16,'2.5 CAPEX'!$J42/$F39,
IF(AK$4&lt;'2.1 Kraftwerk allgemein'!$F$16+$F39,
('2.5 CAPEX'!$J42+SUM(OFFSET('2.5 CAPEX'!AP42,0,-MIN(MAX($F39-1-('2.1 Kraftwerk allgemein'!$F$16-'1.1 Allgemein'!$I$22+1),0),COLUMN(AB39)-1-('2.1 Kraftwerk allgemein'!$F$16-'1.1 Allgemein'!$I$22+1)),1,MIN(MAX($F39-('2.1 Kraftwerk allgemein'!$F$16-'1.1 Allgemein'!$I$22+1),1),COLUMN(AB39)-('2.1 Kraftwerk allgemein'!$F$16-'1.1 Allgemein'!$I$22+1)))))/$F39,
SUM(OFFSET('2.5 CAPEX'!AP42,0,-MIN($F39-1,COLUMN(AB39)-1),1,MIN($F39,COLUMN(AB39))))/$F39)))))))</f>
        <v>0</v>
      </c>
      <c r="AL39" s="199">
        <f ca="1">IF('2.1 Kraftwerk allgemein'!$F$15&lt;'1.1 Allgemein'!$I$22,
IF(OR(ISNUMBER($D39)=FALSE,$F39=""),"",
IF(AND('2.5 CAPEX'!$L42&lt;&gt;"x",'2.5 CAPEX'!$M42&lt;&gt;"x"),0,
IF($F39=0,0,
IF(AL$4&lt;'2.1 Kraftwerk allgemein'!$F$16,0,
IF(AL$4='2.1 Kraftwerk allgemein'!$F$16,'2.5 CAPEX'!$J42/$F39,
IF(AL$4&lt;'2.1 Kraftwerk allgemein'!$F$16+$F39,
('2.5 CAPEX'!$J42+SUM(OFFSET('2.5 CAPEX'!AQ42,0,-MIN(MAX($F39-1-('2.1 Kraftwerk allgemein'!$F$16-'2.1 Kraftwerk allgemein'!$F$15+1),0),COLUMN(AC39)-1-('2.1 Kraftwerk allgemein'!$F$16-'2.1 Kraftwerk allgemein'!$F$15+1)),1,MIN(MAX($F39-('2.1 Kraftwerk allgemein'!$F$16-'2.1 Kraftwerk allgemein'!$F$15+1),1),COLUMN(AC39)-('2.1 Kraftwerk allgemein'!$F$16-'2.1 Kraftwerk allgemein'!$F$15+1)))))/$F39,
SUM(OFFSET('2.5 CAPEX'!AQ42,0,-MIN($F39-1,COLUMN(AC39)-1),1,MIN($F39,COLUMN(AC39))))/$F39)))))),
IF(OR(ISNUMBER($D39)=FALSE,$F39=""),"",
IF(AND('2.5 CAPEX'!$L42&lt;&gt;"x",'2.5 CAPEX'!$M42&lt;&gt;"x"),0,
IF($F39=0,0,
IF(AL$4&lt;'2.1 Kraftwerk allgemein'!$F$16,0,
IF(AL$4='2.1 Kraftwerk allgemein'!$F$16,'2.5 CAPEX'!$J42/$F39,
IF(AL$4&lt;'2.1 Kraftwerk allgemein'!$F$16+$F39,
('2.5 CAPEX'!$J42+SUM(OFFSET('2.5 CAPEX'!AQ42,0,-MIN(MAX($F39-1-('2.1 Kraftwerk allgemein'!$F$16-'1.1 Allgemein'!$I$22+1),0),COLUMN(AC39)-1-('2.1 Kraftwerk allgemein'!$F$16-'1.1 Allgemein'!$I$22+1)),1,MIN(MAX($F39-('2.1 Kraftwerk allgemein'!$F$16-'1.1 Allgemein'!$I$22+1),1),COLUMN(AC39)-('2.1 Kraftwerk allgemein'!$F$16-'1.1 Allgemein'!$I$22+1)))))/$F39,
SUM(OFFSET('2.5 CAPEX'!AQ42,0,-MIN($F39-1,COLUMN(AC39)-1),1,MIN($F39,COLUMN(AC39))))/$F39)))))))</f>
        <v>0</v>
      </c>
      <c r="AM39" s="199">
        <f ca="1">IF('2.1 Kraftwerk allgemein'!$F$15&lt;'1.1 Allgemein'!$I$22,
IF(OR(ISNUMBER($D39)=FALSE,$F39=""),"",
IF(AND('2.5 CAPEX'!$L42&lt;&gt;"x",'2.5 CAPEX'!$M42&lt;&gt;"x"),0,
IF($F39=0,0,
IF(AM$4&lt;'2.1 Kraftwerk allgemein'!$F$16,0,
IF(AM$4='2.1 Kraftwerk allgemein'!$F$16,'2.5 CAPEX'!$J42/$F39,
IF(AM$4&lt;'2.1 Kraftwerk allgemein'!$F$16+$F39,
('2.5 CAPEX'!$J42+SUM(OFFSET('2.5 CAPEX'!AR42,0,-MIN(MAX($F39-1-('2.1 Kraftwerk allgemein'!$F$16-'2.1 Kraftwerk allgemein'!$F$15+1),0),COLUMN(AD39)-1-('2.1 Kraftwerk allgemein'!$F$16-'2.1 Kraftwerk allgemein'!$F$15+1)),1,MIN(MAX($F39-('2.1 Kraftwerk allgemein'!$F$16-'2.1 Kraftwerk allgemein'!$F$15+1),1),COLUMN(AD39)-('2.1 Kraftwerk allgemein'!$F$16-'2.1 Kraftwerk allgemein'!$F$15+1)))))/$F39,
SUM(OFFSET('2.5 CAPEX'!AR42,0,-MIN($F39-1,COLUMN(AD39)-1),1,MIN($F39,COLUMN(AD39))))/$F39)))))),
IF(OR(ISNUMBER($D39)=FALSE,$F39=""),"",
IF(AND('2.5 CAPEX'!$L42&lt;&gt;"x",'2.5 CAPEX'!$M42&lt;&gt;"x"),0,
IF($F39=0,0,
IF(AM$4&lt;'2.1 Kraftwerk allgemein'!$F$16,0,
IF(AM$4='2.1 Kraftwerk allgemein'!$F$16,'2.5 CAPEX'!$J42/$F39,
IF(AM$4&lt;'2.1 Kraftwerk allgemein'!$F$16+$F39,
('2.5 CAPEX'!$J42+SUM(OFFSET('2.5 CAPEX'!AR42,0,-MIN(MAX($F39-1-('2.1 Kraftwerk allgemein'!$F$16-'1.1 Allgemein'!$I$22+1),0),COLUMN(AD39)-1-('2.1 Kraftwerk allgemein'!$F$16-'1.1 Allgemein'!$I$22+1)),1,MIN(MAX($F39-('2.1 Kraftwerk allgemein'!$F$16-'1.1 Allgemein'!$I$22+1),1),COLUMN(AD39)-('2.1 Kraftwerk allgemein'!$F$16-'1.1 Allgemein'!$I$22+1)))))/$F39,
SUM(OFFSET('2.5 CAPEX'!AR42,0,-MIN($F39-1,COLUMN(AD39)-1),1,MIN($F39,COLUMN(AD39))))/$F39)))))))</f>
        <v>0</v>
      </c>
      <c r="AN39" s="199">
        <f ca="1">IF('2.1 Kraftwerk allgemein'!$F$15&lt;'1.1 Allgemein'!$I$22,
IF(OR(ISNUMBER($D39)=FALSE,$F39=""),"",
IF(AND('2.5 CAPEX'!$L42&lt;&gt;"x",'2.5 CAPEX'!$M42&lt;&gt;"x"),0,
IF($F39=0,0,
IF(AN$4&lt;'2.1 Kraftwerk allgemein'!$F$16,0,
IF(AN$4='2.1 Kraftwerk allgemein'!$F$16,'2.5 CAPEX'!$J42/$F39,
IF(AN$4&lt;'2.1 Kraftwerk allgemein'!$F$16+$F39,
('2.5 CAPEX'!$J42+SUM(OFFSET('2.5 CAPEX'!AS42,0,-MIN(MAX($F39-1-('2.1 Kraftwerk allgemein'!$F$16-'2.1 Kraftwerk allgemein'!$F$15+1),0),COLUMN(AE39)-1-('2.1 Kraftwerk allgemein'!$F$16-'2.1 Kraftwerk allgemein'!$F$15+1)),1,MIN(MAX($F39-('2.1 Kraftwerk allgemein'!$F$16-'2.1 Kraftwerk allgemein'!$F$15+1),1),COLUMN(AE39)-('2.1 Kraftwerk allgemein'!$F$16-'2.1 Kraftwerk allgemein'!$F$15+1)))))/$F39,
SUM(OFFSET('2.5 CAPEX'!AS42,0,-MIN($F39-1,COLUMN(AE39)-1),1,MIN($F39,COLUMN(AE39))))/$F39)))))),
IF(OR(ISNUMBER($D39)=FALSE,$F39=""),"",
IF(AND('2.5 CAPEX'!$L42&lt;&gt;"x",'2.5 CAPEX'!$M42&lt;&gt;"x"),0,
IF($F39=0,0,
IF(AN$4&lt;'2.1 Kraftwerk allgemein'!$F$16,0,
IF(AN$4='2.1 Kraftwerk allgemein'!$F$16,'2.5 CAPEX'!$J42/$F39,
IF(AN$4&lt;'2.1 Kraftwerk allgemein'!$F$16+$F39,
('2.5 CAPEX'!$J42+SUM(OFFSET('2.5 CAPEX'!AS42,0,-MIN(MAX($F39-1-('2.1 Kraftwerk allgemein'!$F$16-'1.1 Allgemein'!$I$22+1),0),COLUMN(AE39)-1-('2.1 Kraftwerk allgemein'!$F$16-'1.1 Allgemein'!$I$22+1)),1,MIN(MAX($F39-('2.1 Kraftwerk allgemein'!$F$16-'1.1 Allgemein'!$I$22+1),1),COLUMN(AE39)-('2.1 Kraftwerk allgemein'!$F$16-'1.1 Allgemein'!$I$22+1)))))/$F39,
SUM(OFFSET('2.5 CAPEX'!AS42,0,-MIN($F39-1,COLUMN(AE39)-1),1,MIN($F39,COLUMN(AE39))))/$F39)))))))</f>
        <v>0</v>
      </c>
      <c r="AO39" s="199">
        <f ca="1">IF('2.1 Kraftwerk allgemein'!$F$15&lt;'1.1 Allgemein'!$I$22,
IF(OR(ISNUMBER($D39)=FALSE,$F39=""),"",
IF(AND('2.5 CAPEX'!$L42&lt;&gt;"x",'2.5 CAPEX'!$M42&lt;&gt;"x"),0,
IF($F39=0,0,
IF(AO$4&lt;'2.1 Kraftwerk allgemein'!$F$16,0,
IF(AO$4='2.1 Kraftwerk allgemein'!$F$16,'2.5 CAPEX'!$J42/$F39,
IF(AO$4&lt;'2.1 Kraftwerk allgemein'!$F$16+$F39,
('2.5 CAPEX'!$J42+SUM(OFFSET('2.5 CAPEX'!AT42,0,-MIN(MAX($F39-1-('2.1 Kraftwerk allgemein'!$F$16-'2.1 Kraftwerk allgemein'!$F$15+1),0),COLUMN(AF39)-1-('2.1 Kraftwerk allgemein'!$F$16-'2.1 Kraftwerk allgemein'!$F$15+1)),1,MIN(MAX($F39-('2.1 Kraftwerk allgemein'!$F$16-'2.1 Kraftwerk allgemein'!$F$15+1),1),COLUMN(AF39)-('2.1 Kraftwerk allgemein'!$F$16-'2.1 Kraftwerk allgemein'!$F$15+1)))))/$F39,
SUM(OFFSET('2.5 CAPEX'!AT42,0,-MIN($F39-1,COLUMN(AF39)-1),1,MIN($F39,COLUMN(AF39))))/$F39)))))),
IF(OR(ISNUMBER($D39)=FALSE,$F39=""),"",
IF(AND('2.5 CAPEX'!$L42&lt;&gt;"x",'2.5 CAPEX'!$M42&lt;&gt;"x"),0,
IF($F39=0,0,
IF(AO$4&lt;'2.1 Kraftwerk allgemein'!$F$16,0,
IF(AO$4='2.1 Kraftwerk allgemein'!$F$16,'2.5 CAPEX'!$J42/$F39,
IF(AO$4&lt;'2.1 Kraftwerk allgemein'!$F$16+$F39,
('2.5 CAPEX'!$J42+SUM(OFFSET('2.5 CAPEX'!AT42,0,-MIN(MAX($F39-1-('2.1 Kraftwerk allgemein'!$F$16-'1.1 Allgemein'!$I$22+1),0),COLUMN(AF39)-1-('2.1 Kraftwerk allgemein'!$F$16-'1.1 Allgemein'!$I$22+1)),1,MIN(MAX($F39-('2.1 Kraftwerk allgemein'!$F$16-'1.1 Allgemein'!$I$22+1),1),COLUMN(AF39)-('2.1 Kraftwerk allgemein'!$F$16-'1.1 Allgemein'!$I$22+1)))))/$F39,
SUM(OFFSET('2.5 CAPEX'!AT42,0,-MIN($F39-1,COLUMN(AF39)-1),1,MIN($F39,COLUMN(AF39))))/$F39)))))))</f>
        <v>0</v>
      </c>
      <c r="AP39" s="199">
        <f ca="1">IF('2.1 Kraftwerk allgemein'!$F$15&lt;'1.1 Allgemein'!$I$22,
IF(OR(ISNUMBER($D39)=FALSE,$F39=""),"",
IF(AND('2.5 CAPEX'!$L42&lt;&gt;"x",'2.5 CAPEX'!$M42&lt;&gt;"x"),0,
IF($F39=0,0,
IF(AP$4&lt;'2.1 Kraftwerk allgemein'!$F$16,0,
IF(AP$4='2.1 Kraftwerk allgemein'!$F$16,'2.5 CAPEX'!$J42/$F39,
IF(AP$4&lt;'2.1 Kraftwerk allgemein'!$F$16+$F39,
('2.5 CAPEX'!$J42+SUM(OFFSET('2.5 CAPEX'!AU42,0,-MIN(MAX($F39-1-('2.1 Kraftwerk allgemein'!$F$16-'2.1 Kraftwerk allgemein'!$F$15+1),0),COLUMN(AG39)-1-('2.1 Kraftwerk allgemein'!$F$16-'2.1 Kraftwerk allgemein'!$F$15+1)),1,MIN(MAX($F39-('2.1 Kraftwerk allgemein'!$F$16-'2.1 Kraftwerk allgemein'!$F$15+1),1),COLUMN(AG39)-('2.1 Kraftwerk allgemein'!$F$16-'2.1 Kraftwerk allgemein'!$F$15+1)))))/$F39,
SUM(OFFSET('2.5 CAPEX'!AU42,0,-MIN($F39-1,COLUMN(AG39)-1),1,MIN($F39,COLUMN(AG39))))/$F39)))))),
IF(OR(ISNUMBER($D39)=FALSE,$F39=""),"",
IF(AND('2.5 CAPEX'!$L42&lt;&gt;"x",'2.5 CAPEX'!$M42&lt;&gt;"x"),0,
IF($F39=0,0,
IF(AP$4&lt;'2.1 Kraftwerk allgemein'!$F$16,0,
IF(AP$4='2.1 Kraftwerk allgemein'!$F$16,'2.5 CAPEX'!$J42/$F39,
IF(AP$4&lt;'2.1 Kraftwerk allgemein'!$F$16+$F39,
('2.5 CAPEX'!$J42+SUM(OFFSET('2.5 CAPEX'!AU42,0,-MIN(MAX($F39-1-('2.1 Kraftwerk allgemein'!$F$16-'1.1 Allgemein'!$I$22+1),0),COLUMN(AG39)-1-('2.1 Kraftwerk allgemein'!$F$16-'1.1 Allgemein'!$I$22+1)),1,MIN(MAX($F39-('2.1 Kraftwerk allgemein'!$F$16-'1.1 Allgemein'!$I$22+1),1),COLUMN(AG39)-('2.1 Kraftwerk allgemein'!$F$16-'1.1 Allgemein'!$I$22+1)))))/$F39,
SUM(OFFSET('2.5 CAPEX'!AU42,0,-MIN($F39-1,COLUMN(AG39)-1),1,MIN($F39,COLUMN(AG39))))/$F39)))))))</f>
        <v>0</v>
      </c>
      <c r="AQ39" s="199">
        <f ca="1">IF('2.1 Kraftwerk allgemein'!$F$15&lt;'1.1 Allgemein'!$I$22,
IF(OR(ISNUMBER($D39)=FALSE,$F39=""),"",
IF(AND('2.5 CAPEX'!$L42&lt;&gt;"x",'2.5 CAPEX'!$M42&lt;&gt;"x"),0,
IF($F39=0,0,
IF(AQ$4&lt;'2.1 Kraftwerk allgemein'!$F$16,0,
IF(AQ$4='2.1 Kraftwerk allgemein'!$F$16,'2.5 CAPEX'!$J42/$F39,
IF(AQ$4&lt;'2.1 Kraftwerk allgemein'!$F$16+$F39,
('2.5 CAPEX'!$J42+SUM(OFFSET('2.5 CAPEX'!AV42,0,-MIN(MAX($F39-1-('2.1 Kraftwerk allgemein'!$F$16-'2.1 Kraftwerk allgemein'!$F$15+1),0),COLUMN(AH39)-1-('2.1 Kraftwerk allgemein'!$F$16-'2.1 Kraftwerk allgemein'!$F$15+1)),1,MIN(MAX($F39-('2.1 Kraftwerk allgemein'!$F$16-'2.1 Kraftwerk allgemein'!$F$15+1),1),COLUMN(AH39)-('2.1 Kraftwerk allgemein'!$F$16-'2.1 Kraftwerk allgemein'!$F$15+1)))))/$F39,
SUM(OFFSET('2.5 CAPEX'!AV42,0,-MIN($F39-1,COLUMN(AH39)-1),1,MIN($F39,COLUMN(AH39))))/$F39)))))),
IF(OR(ISNUMBER($D39)=FALSE,$F39=""),"",
IF(AND('2.5 CAPEX'!$L42&lt;&gt;"x",'2.5 CAPEX'!$M42&lt;&gt;"x"),0,
IF($F39=0,0,
IF(AQ$4&lt;'2.1 Kraftwerk allgemein'!$F$16,0,
IF(AQ$4='2.1 Kraftwerk allgemein'!$F$16,'2.5 CAPEX'!$J42/$F39,
IF(AQ$4&lt;'2.1 Kraftwerk allgemein'!$F$16+$F39,
('2.5 CAPEX'!$J42+SUM(OFFSET('2.5 CAPEX'!AV42,0,-MIN(MAX($F39-1-('2.1 Kraftwerk allgemein'!$F$16-'1.1 Allgemein'!$I$22+1),0),COLUMN(AH39)-1-('2.1 Kraftwerk allgemein'!$F$16-'1.1 Allgemein'!$I$22+1)),1,MIN(MAX($F39-('2.1 Kraftwerk allgemein'!$F$16-'1.1 Allgemein'!$I$22+1),1),COLUMN(AH39)-('2.1 Kraftwerk allgemein'!$F$16-'1.1 Allgemein'!$I$22+1)))))/$F39,
SUM(OFFSET('2.5 CAPEX'!AV42,0,-MIN($F39-1,COLUMN(AH39)-1),1,MIN($F39,COLUMN(AH39))))/$F39)))))))</f>
        <v>0</v>
      </c>
      <c r="AR39" s="199">
        <f ca="1">IF('2.1 Kraftwerk allgemein'!$F$15&lt;'1.1 Allgemein'!$I$22,
IF(OR(ISNUMBER($D39)=FALSE,$F39=""),"",
IF(AND('2.5 CAPEX'!$L42&lt;&gt;"x",'2.5 CAPEX'!$M42&lt;&gt;"x"),0,
IF($F39=0,0,
IF(AR$4&lt;'2.1 Kraftwerk allgemein'!$F$16,0,
IF(AR$4='2.1 Kraftwerk allgemein'!$F$16,'2.5 CAPEX'!$J42/$F39,
IF(AR$4&lt;'2.1 Kraftwerk allgemein'!$F$16+$F39,
('2.5 CAPEX'!$J42+SUM(OFFSET('2.5 CAPEX'!AW42,0,-MIN(MAX($F39-1-('2.1 Kraftwerk allgemein'!$F$16-'2.1 Kraftwerk allgemein'!$F$15+1),0),COLUMN(AI39)-1-('2.1 Kraftwerk allgemein'!$F$16-'2.1 Kraftwerk allgemein'!$F$15+1)),1,MIN(MAX($F39-('2.1 Kraftwerk allgemein'!$F$16-'2.1 Kraftwerk allgemein'!$F$15+1),1),COLUMN(AI39)-('2.1 Kraftwerk allgemein'!$F$16-'2.1 Kraftwerk allgemein'!$F$15+1)))))/$F39,
SUM(OFFSET('2.5 CAPEX'!AW42,0,-MIN($F39-1,COLUMN(AI39)-1),1,MIN($F39,COLUMN(AI39))))/$F39)))))),
IF(OR(ISNUMBER($D39)=FALSE,$F39=""),"",
IF(AND('2.5 CAPEX'!$L42&lt;&gt;"x",'2.5 CAPEX'!$M42&lt;&gt;"x"),0,
IF($F39=0,0,
IF(AR$4&lt;'2.1 Kraftwerk allgemein'!$F$16,0,
IF(AR$4='2.1 Kraftwerk allgemein'!$F$16,'2.5 CAPEX'!$J42/$F39,
IF(AR$4&lt;'2.1 Kraftwerk allgemein'!$F$16+$F39,
('2.5 CAPEX'!$J42+SUM(OFFSET('2.5 CAPEX'!AW42,0,-MIN(MAX($F39-1-('2.1 Kraftwerk allgemein'!$F$16-'1.1 Allgemein'!$I$22+1),0),COLUMN(AI39)-1-('2.1 Kraftwerk allgemein'!$F$16-'1.1 Allgemein'!$I$22+1)),1,MIN(MAX($F39-('2.1 Kraftwerk allgemein'!$F$16-'1.1 Allgemein'!$I$22+1),1),COLUMN(AI39)-('2.1 Kraftwerk allgemein'!$F$16-'1.1 Allgemein'!$I$22+1)))))/$F39,
SUM(OFFSET('2.5 CAPEX'!AW42,0,-MIN($F39-1,COLUMN(AI39)-1),1,MIN($F39,COLUMN(AI39))))/$F39)))))))</f>
        <v>0</v>
      </c>
      <c r="AS39" s="199">
        <f ca="1">IF('2.1 Kraftwerk allgemein'!$F$15&lt;'1.1 Allgemein'!$I$22,
IF(OR(ISNUMBER($D39)=FALSE,$F39=""),"",
IF(AND('2.5 CAPEX'!$L42&lt;&gt;"x",'2.5 CAPEX'!$M42&lt;&gt;"x"),0,
IF($F39=0,0,
IF(AS$4&lt;'2.1 Kraftwerk allgemein'!$F$16,0,
IF(AS$4='2.1 Kraftwerk allgemein'!$F$16,'2.5 CAPEX'!$J42/$F39,
IF(AS$4&lt;'2.1 Kraftwerk allgemein'!$F$16+$F39,
('2.5 CAPEX'!$J42+SUM(OFFSET('2.5 CAPEX'!AX42,0,-MIN(MAX($F39-1-('2.1 Kraftwerk allgemein'!$F$16-'2.1 Kraftwerk allgemein'!$F$15+1),0),COLUMN(AJ39)-1-('2.1 Kraftwerk allgemein'!$F$16-'2.1 Kraftwerk allgemein'!$F$15+1)),1,MIN(MAX($F39-('2.1 Kraftwerk allgemein'!$F$16-'2.1 Kraftwerk allgemein'!$F$15+1),1),COLUMN(AJ39)-('2.1 Kraftwerk allgemein'!$F$16-'2.1 Kraftwerk allgemein'!$F$15+1)))))/$F39,
SUM(OFFSET('2.5 CAPEX'!AX42,0,-MIN($F39-1,COLUMN(AJ39)-1),1,MIN($F39,COLUMN(AJ39))))/$F39)))))),
IF(OR(ISNUMBER($D39)=FALSE,$F39=""),"",
IF(AND('2.5 CAPEX'!$L42&lt;&gt;"x",'2.5 CAPEX'!$M42&lt;&gt;"x"),0,
IF($F39=0,0,
IF(AS$4&lt;'2.1 Kraftwerk allgemein'!$F$16,0,
IF(AS$4='2.1 Kraftwerk allgemein'!$F$16,'2.5 CAPEX'!$J42/$F39,
IF(AS$4&lt;'2.1 Kraftwerk allgemein'!$F$16+$F39,
('2.5 CAPEX'!$J42+SUM(OFFSET('2.5 CAPEX'!AX42,0,-MIN(MAX($F39-1-('2.1 Kraftwerk allgemein'!$F$16-'1.1 Allgemein'!$I$22+1),0),COLUMN(AJ39)-1-('2.1 Kraftwerk allgemein'!$F$16-'1.1 Allgemein'!$I$22+1)),1,MIN(MAX($F39-('2.1 Kraftwerk allgemein'!$F$16-'1.1 Allgemein'!$I$22+1),1),COLUMN(AJ39)-('2.1 Kraftwerk allgemein'!$F$16-'1.1 Allgemein'!$I$22+1)))))/$F39,
SUM(OFFSET('2.5 CAPEX'!AX42,0,-MIN($F39-1,COLUMN(AJ39)-1),1,MIN($F39,COLUMN(AJ39))))/$F39)))))))</f>
        <v>0</v>
      </c>
      <c r="AT39" s="199">
        <f ca="1">IF('2.1 Kraftwerk allgemein'!$F$15&lt;'1.1 Allgemein'!$I$22,
IF(OR(ISNUMBER($D39)=FALSE,$F39=""),"",
IF(AND('2.5 CAPEX'!$L42&lt;&gt;"x",'2.5 CAPEX'!$M42&lt;&gt;"x"),0,
IF($F39=0,0,
IF(AT$4&lt;'2.1 Kraftwerk allgemein'!$F$16,0,
IF(AT$4='2.1 Kraftwerk allgemein'!$F$16,'2.5 CAPEX'!$J42/$F39,
IF(AT$4&lt;'2.1 Kraftwerk allgemein'!$F$16+$F39,
('2.5 CAPEX'!$J42+SUM(OFFSET('2.5 CAPEX'!AY42,0,-MIN(MAX($F39-1-('2.1 Kraftwerk allgemein'!$F$16-'2.1 Kraftwerk allgemein'!$F$15+1),0),COLUMN(AK39)-1-('2.1 Kraftwerk allgemein'!$F$16-'2.1 Kraftwerk allgemein'!$F$15+1)),1,MIN(MAX($F39-('2.1 Kraftwerk allgemein'!$F$16-'2.1 Kraftwerk allgemein'!$F$15+1),1),COLUMN(AK39)-('2.1 Kraftwerk allgemein'!$F$16-'2.1 Kraftwerk allgemein'!$F$15+1)))))/$F39,
SUM(OFFSET('2.5 CAPEX'!AY42,0,-MIN($F39-1,COLUMN(AK39)-1),1,MIN($F39,COLUMN(AK39))))/$F39)))))),
IF(OR(ISNUMBER($D39)=FALSE,$F39=""),"",
IF(AND('2.5 CAPEX'!$L42&lt;&gt;"x",'2.5 CAPEX'!$M42&lt;&gt;"x"),0,
IF($F39=0,0,
IF(AT$4&lt;'2.1 Kraftwerk allgemein'!$F$16,0,
IF(AT$4='2.1 Kraftwerk allgemein'!$F$16,'2.5 CAPEX'!$J42/$F39,
IF(AT$4&lt;'2.1 Kraftwerk allgemein'!$F$16+$F39,
('2.5 CAPEX'!$J42+SUM(OFFSET('2.5 CAPEX'!AY42,0,-MIN(MAX($F39-1-('2.1 Kraftwerk allgemein'!$F$16-'1.1 Allgemein'!$I$22+1),0),COLUMN(AK39)-1-('2.1 Kraftwerk allgemein'!$F$16-'1.1 Allgemein'!$I$22+1)),1,MIN(MAX($F39-('2.1 Kraftwerk allgemein'!$F$16-'1.1 Allgemein'!$I$22+1),1),COLUMN(AK39)-('2.1 Kraftwerk allgemein'!$F$16-'1.1 Allgemein'!$I$22+1)))))/$F39,
SUM(OFFSET('2.5 CAPEX'!AY42,0,-MIN($F39-1,COLUMN(AK39)-1),1,MIN($F39,COLUMN(AK39))))/$F39)))))))</f>
        <v>0</v>
      </c>
      <c r="AU39" s="199">
        <f ca="1">IF('2.1 Kraftwerk allgemein'!$F$15&lt;'1.1 Allgemein'!$I$22,
IF(OR(ISNUMBER($D39)=FALSE,$F39=""),"",
IF(AND('2.5 CAPEX'!$L42&lt;&gt;"x",'2.5 CAPEX'!$M42&lt;&gt;"x"),0,
IF($F39=0,0,
IF(AU$4&lt;'2.1 Kraftwerk allgemein'!$F$16,0,
IF(AU$4='2.1 Kraftwerk allgemein'!$F$16,'2.5 CAPEX'!$J42/$F39,
IF(AU$4&lt;'2.1 Kraftwerk allgemein'!$F$16+$F39,
('2.5 CAPEX'!$J42+SUM(OFFSET('2.5 CAPEX'!AZ42,0,-MIN(MAX($F39-1-('2.1 Kraftwerk allgemein'!$F$16-'2.1 Kraftwerk allgemein'!$F$15+1),0),COLUMN(AL39)-1-('2.1 Kraftwerk allgemein'!$F$16-'2.1 Kraftwerk allgemein'!$F$15+1)),1,MIN(MAX($F39-('2.1 Kraftwerk allgemein'!$F$16-'2.1 Kraftwerk allgemein'!$F$15+1),1),COLUMN(AL39)-('2.1 Kraftwerk allgemein'!$F$16-'2.1 Kraftwerk allgemein'!$F$15+1)))))/$F39,
SUM(OFFSET('2.5 CAPEX'!AZ42,0,-MIN($F39-1,COLUMN(AL39)-1),1,MIN($F39,COLUMN(AL39))))/$F39)))))),
IF(OR(ISNUMBER($D39)=FALSE,$F39=""),"",
IF(AND('2.5 CAPEX'!$L42&lt;&gt;"x",'2.5 CAPEX'!$M42&lt;&gt;"x"),0,
IF($F39=0,0,
IF(AU$4&lt;'2.1 Kraftwerk allgemein'!$F$16,0,
IF(AU$4='2.1 Kraftwerk allgemein'!$F$16,'2.5 CAPEX'!$J42/$F39,
IF(AU$4&lt;'2.1 Kraftwerk allgemein'!$F$16+$F39,
('2.5 CAPEX'!$J42+SUM(OFFSET('2.5 CAPEX'!AZ42,0,-MIN(MAX($F39-1-('2.1 Kraftwerk allgemein'!$F$16-'1.1 Allgemein'!$I$22+1),0),COLUMN(AL39)-1-('2.1 Kraftwerk allgemein'!$F$16-'1.1 Allgemein'!$I$22+1)),1,MIN(MAX($F39-('2.1 Kraftwerk allgemein'!$F$16-'1.1 Allgemein'!$I$22+1),1),COLUMN(AL39)-('2.1 Kraftwerk allgemein'!$F$16-'1.1 Allgemein'!$I$22+1)))))/$F39,
SUM(OFFSET('2.5 CAPEX'!AZ42,0,-MIN($F39-1,COLUMN(AL39)-1),1,MIN($F39,COLUMN(AL39))))/$F39)))))))</f>
        <v>0</v>
      </c>
      <c r="AV39" s="199">
        <f ca="1">IF('2.1 Kraftwerk allgemein'!$F$15&lt;'1.1 Allgemein'!$I$22,
IF(OR(ISNUMBER($D39)=FALSE,$F39=""),"",
IF(AND('2.5 CAPEX'!$L42&lt;&gt;"x",'2.5 CAPEX'!$M42&lt;&gt;"x"),0,
IF($F39=0,0,
IF(AV$4&lt;'2.1 Kraftwerk allgemein'!$F$16,0,
IF(AV$4='2.1 Kraftwerk allgemein'!$F$16,'2.5 CAPEX'!$J42/$F39,
IF(AV$4&lt;'2.1 Kraftwerk allgemein'!$F$16+$F39,
('2.5 CAPEX'!$J42+SUM(OFFSET('2.5 CAPEX'!BA42,0,-MIN(MAX($F39-1-('2.1 Kraftwerk allgemein'!$F$16-'2.1 Kraftwerk allgemein'!$F$15+1),0),COLUMN(AM39)-1-('2.1 Kraftwerk allgemein'!$F$16-'2.1 Kraftwerk allgemein'!$F$15+1)),1,MIN(MAX($F39-('2.1 Kraftwerk allgemein'!$F$16-'2.1 Kraftwerk allgemein'!$F$15+1),1),COLUMN(AM39)-('2.1 Kraftwerk allgemein'!$F$16-'2.1 Kraftwerk allgemein'!$F$15+1)))))/$F39,
SUM(OFFSET('2.5 CAPEX'!BA42,0,-MIN($F39-1,COLUMN(AM39)-1),1,MIN($F39,COLUMN(AM39))))/$F39)))))),
IF(OR(ISNUMBER($D39)=FALSE,$F39=""),"",
IF(AND('2.5 CAPEX'!$L42&lt;&gt;"x",'2.5 CAPEX'!$M42&lt;&gt;"x"),0,
IF($F39=0,0,
IF(AV$4&lt;'2.1 Kraftwerk allgemein'!$F$16,0,
IF(AV$4='2.1 Kraftwerk allgemein'!$F$16,'2.5 CAPEX'!$J42/$F39,
IF(AV$4&lt;'2.1 Kraftwerk allgemein'!$F$16+$F39,
('2.5 CAPEX'!$J42+SUM(OFFSET('2.5 CAPEX'!BA42,0,-MIN(MAX($F39-1-('2.1 Kraftwerk allgemein'!$F$16-'1.1 Allgemein'!$I$22+1),0),COLUMN(AM39)-1-('2.1 Kraftwerk allgemein'!$F$16-'1.1 Allgemein'!$I$22+1)),1,MIN(MAX($F39-('2.1 Kraftwerk allgemein'!$F$16-'1.1 Allgemein'!$I$22+1),1),COLUMN(AM39)-('2.1 Kraftwerk allgemein'!$F$16-'1.1 Allgemein'!$I$22+1)))))/$F39,
SUM(OFFSET('2.5 CAPEX'!BA42,0,-MIN($F39-1,COLUMN(AM39)-1),1,MIN($F39,COLUMN(AM39))))/$F39)))))))</f>
        <v>0</v>
      </c>
      <c r="AW39" s="199">
        <f ca="1">IF('2.1 Kraftwerk allgemein'!$F$15&lt;'1.1 Allgemein'!$I$22,
IF(OR(ISNUMBER($D39)=FALSE,$F39=""),"",
IF(AND('2.5 CAPEX'!$L42&lt;&gt;"x",'2.5 CAPEX'!$M42&lt;&gt;"x"),0,
IF($F39=0,0,
IF(AW$4&lt;'2.1 Kraftwerk allgemein'!$F$16,0,
IF(AW$4='2.1 Kraftwerk allgemein'!$F$16,'2.5 CAPEX'!$J42/$F39,
IF(AW$4&lt;'2.1 Kraftwerk allgemein'!$F$16+$F39,
('2.5 CAPEX'!$J42+SUM(OFFSET('2.5 CAPEX'!BB42,0,-MIN(MAX($F39-1-('2.1 Kraftwerk allgemein'!$F$16-'2.1 Kraftwerk allgemein'!$F$15+1),0),COLUMN(AN39)-1-('2.1 Kraftwerk allgemein'!$F$16-'2.1 Kraftwerk allgemein'!$F$15+1)),1,MIN(MAX($F39-('2.1 Kraftwerk allgemein'!$F$16-'2.1 Kraftwerk allgemein'!$F$15+1),1),COLUMN(AN39)-('2.1 Kraftwerk allgemein'!$F$16-'2.1 Kraftwerk allgemein'!$F$15+1)))))/$F39,
SUM(OFFSET('2.5 CAPEX'!BB42,0,-MIN($F39-1,COLUMN(AN39)-1),1,MIN($F39,COLUMN(AN39))))/$F39)))))),
IF(OR(ISNUMBER($D39)=FALSE,$F39=""),"",
IF(AND('2.5 CAPEX'!$L42&lt;&gt;"x",'2.5 CAPEX'!$M42&lt;&gt;"x"),0,
IF($F39=0,0,
IF(AW$4&lt;'2.1 Kraftwerk allgemein'!$F$16,0,
IF(AW$4='2.1 Kraftwerk allgemein'!$F$16,'2.5 CAPEX'!$J42/$F39,
IF(AW$4&lt;'2.1 Kraftwerk allgemein'!$F$16+$F39,
('2.5 CAPEX'!$J42+SUM(OFFSET('2.5 CAPEX'!BB42,0,-MIN(MAX($F39-1-('2.1 Kraftwerk allgemein'!$F$16-'1.1 Allgemein'!$I$22+1),0),COLUMN(AN39)-1-('2.1 Kraftwerk allgemein'!$F$16-'1.1 Allgemein'!$I$22+1)),1,MIN(MAX($F39-('2.1 Kraftwerk allgemein'!$F$16-'1.1 Allgemein'!$I$22+1),1),COLUMN(AN39)-('2.1 Kraftwerk allgemein'!$F$16-'1.1 Allgemein'!$I$22+1)))))/$F39,
SUM(OFFSET('2.5 CAPEX'!BB42,0,-MIN($F39-1,COLUMN(AN39)-1),1,MIN($F39,COLUMN(AN39))))/$F39)))))))</f>
        <v>0</v>
      </c>
      <c r="AX39" s="199">
        <f ca="1">IF('2.1 Kraftwerk allgemein'!$F$15&lt;'1.1 Allgemein'!$I$22,
IF(OR(ISNUMBER($D39)=FALSE,$F39=""),"",
IF(AND('2.5 CAPEX'!$L42&lt;&gt;"x",'2.5 CAPEX'!$M42&lt;&gt;"x"),0,
IF($F39=0,0,
IF(AX$4&lt;'2.1 Kraftwerk allgemein'!$F$16,0,
IF(AX$4='2.1 Kraftwerk allgemein'!$F$16,'2.5 CAPEX'!$J42/$F39,
IF(AX$4&lt;'2.1 Kraftwerk allgemein'!$F$16+$F39,
('2.5 CAPEX'!$J42+SUM(OFFSET('2.5 CAPEX'!BC42,0,-MIN(MAX($F39-1-('2.1 Kraftwerk allgemein'!$F$16-'2.1 Kraftwerk allgemein'!$F$15+1),0),COLUMN(AO39)-1-('2.1 Kraftwerk allgemein'!$F$16-'2.1 Kraftwerk allgemein'!$F$15+1)),1,MIN(MAX($F39-('2.1 Kraftwerk allgemein'!$F$16-'2.1 Kraftwerk allgemein'!$F$15+1),1),COLUMN(AO39)-('2.1 Kraftwerk allgemein'!$F$16-'2.1 Kraftwerk allgemein'!$F$15+1)))))/$F39,
SUM(OFFSET('2.5 CAPEX'!BC42,0,-MIN($F39-1,COLUMN(AO39)-1),1,MIN($F39,COLUMN(AO39))))/$F39)))))),
IF(OR(ISNUMBER($D39)=FALSE,$F39=""),"",
IF(AND('2.5 CAPEX'!$L42&lt;&gt;"x",'2.5 CAPEX'!$M42&lt;&gt;"x"),0,
IF($F39=0,0,
IF(AX$4&lt;'2.1 Kraftwerk allgemein'!$F$16,0,
IF(AX$4='2.1 Kraftwerk allgemein'!$F$16,'2.5 CAPEX'!$J42/$F39,
IF(AX$4&lt;'2.1 Kraftwerk allgemein'!$F$16+$F39,
('2.5 CAPEX'!$J42+SUM(OFFSET('2.5 CAPEX'!BC42,0,-MIN(MAX($F39-1-('2.1 Kraftwerk allgemein'!$F$16-'1.1 Allgemein'!$I$22+1),0),COLUMN(AO39)-1-('2.1 Kraftwerk allgemein'!$F$16-'1.1 Allgemein'!$I$22+1)),1,MIN(MAX($F39-('2.1 Kraftwerk allgemein'!$F$16-'1.1 Allgemein'!$I$22+1),1),COLUMN(AO39)-('2.1 Kraftwerk allgemein'!$F$16-'1.1 Allgemein'!$I$22+1)))))/$F39,
SUM(OFFSET('2.5 CAPEX'!BC42,0,-MIN($F39-1,COLUMN(AO39)-1),1,MIN($F39,COLUMN(AO39))))/$F39)))))))</f>
        <v>0</v>
      </c>
      <c r="AY39" s="199">
        <f ca="1">IF('2.1 Kraftwerk allgemein'!$F$15&lt;'1.1 Allgemein'!$I$22,
IF(OR(ISNUMBER($D39)=FALSE,$F39=""),"",
IF(AND('2.5 CAPEX'!$L42&lt;&gt;"x",'2.5 CAPEX'!$M42&lt;&gt;"x"),0,
IF($F39=0,0,
IF(AY$4&lt;'2.1 Kraftwerk allgemein'!$F$16,0,
IF(AY$4='2.1 Kraftwerk allgemein'!$F$16,'2.5 CAPEX'!$J42/$F39,
IF(AY$4&lt;'2.1 Kraftwerk allgemein'!$F$16+$F39,
('2.5 CAPEX'!$J42+SUM(OFFSET('2.5 CAPEX'!BD42,0,-MIN(MAX($F39-1-('2.1 Kraftwerk allgemein'!$F$16-'2.1 Kraftwerk allgemein'!$F$15+1),0),COLUMN(AP39)-1-('2.1 Kraftwerk allgemein'!$F$16-'2.1 Kraftwerk allgemein'!$F$15+1)),1,MIN(MAX($F39-('2.1 Kraftwerk allgemein'!$F$16-'2.1 Kraftwerk allgemein'!$F$15+1),1),COLUMN(AP39)-('2.1 Kraftwerk allgemein'!$F$16-'2.1 Kraftwerk allgemein'!$F$15+1)))))/$F39,
SUM(OFFSET('2.5 CAPEX'!BD42,0,-MIN($F39-1,COLUMN(AP39)-1),1,MIN($F39,COLUMN(AP39))))/$F39)))))),
IF(OR(ISNUMBER($D39)=FALSE,$F39=""),"",
IF(AND('2.5 CAPEX'!$L42&lt;&gt;"x",'2.5 CAPEX'!$M42&lt;&gt;"x"),0,
IF($F39=0,0,
IF(AY$4&lt;'2.1 Kraftwerk allgemein'!$F$16,0,
IF(AY$4='2.1 Kraftwerk allgemein'!$F$16,'2.5 CAPEX'!$J42/$F39,
IF(AY$4&lt;'2.1 Kraftwerk allgemein'!$F$16+$F39,
('2.5 CAPEX'!$J42+SUM(OFFSET('2.5 CAPEX'!BD42,0,-MIN(MAX($F39-1-('2.1 Kraftwerk allgemein'!$F$16-'1.1 Allgemein'!$I$22+1),0),COLUMN(AP39)-1-('2.1 Kraftwerk allgemein'!$F$16-'1.1 Allgemein'!$I$22+1)),1,MIN(MAX($F39-('2.1 Kraftwerk allgemein'!$F$16-'1.1 Allgemein'!$I$22+1),1),COLUMN(AP39)-('2.1 Kraftwerk allgemein'!$F$16-'1.1 Allgemein'!$I$22+1)))))/$F39,
SUM(OFFSET('2.5 CAPEX'!BD42,0,-MIN($F39-1,COLUMN(AP39)-1),1,MIN($F39,COLUMN(AP39))))/$F39)))))))</f>
        <v>0</v>
      </c>
      <c r="AZ39" s="199">
        <f ca="1">IF('2.1 Kraftwerk allgemein'!$F$15&lt;'1.1 Allgemein'!$I$22,
IF(OR(ISNUMBER($D39)=FALSE,$F39=""),"",
IF(AND('2.5 CAPEX'!$L42&lt;&gt;"x",'2.5 CAPEX'!$M42&lt;&gt;"x"),0,
IF($F39=0,0,
IF(AZ$4&lt;'2.1 Kraftwerk allgemein'!$F$16,0,
IF(AZ$4='2.1 Kraftwerk allgemein'!$F$16,'2.5 CAPEX'!$J42/$F39,
IF(AZ$4&lt;'2.1 Kraftwerk allgemein'!$F$16+$F39,
('2.5 CAPEX'!$J42+SUM(OFFSET('2.5 CAPEX'!BE42,0,-MIN(MAX($F39-1-('2.1 Kraftwerk allgemein'!$F$16-'2.1 Kraftwerk allgemein'!$F$15+1),0),COLUMN(AQ39)-1-('2.1 Kraftwerk allgemein'!$F$16-'2.1 Kraftwerk allgemein'!$F$15+1)),1,MIN(MAX($F39-('2.1 Kraftwerk allgemein'!$F$16-'2.1 Kraftwerk allgemein'!$F$15+1),1),COLUMN(AQ39)-('2.1 Kraftwerk allgemein'!$F$16-'2.1 Kraftwerk allgemein'!$F$15+1)))))/$F39,
SUM(OFFSET('2.5 CAPEX'!BE42,0,-MIN($F39-1,COLUMN(AQ39)-1),1,MIN($F39,COLUMN(AQ39))))/$F39)))))),
IF(OR(ISNUMBER($D39)=FALSE,$F39=""),"",
IF(AND('2.5 CAPEX'!$L42&lt;&gt;"x",'2.5 CAPEX'!$M42&lt;&gt;"x"),0,
IF($F39=0,0,
IF(AZ$4&lt;'2.1 Kraftwerk allgemein'!$F$16,0,
IF(AZ$4='2.1 Kraftwerk allgemein'!$F$16,'2.5 CAPEX'!$J42/$F39,
IF(AZ$4&lt;'2.1 Kraftwerk allgemein'!$F$16+$F39,
('2.5 CAPEX'!$J42+SUM(OFFSET('2.5 CAPEX'!BE42,0,-MIN(MAX($F39-1-('2.1 Kraftwerk allgemein'!$F$16-'1.1 Allgemein'!$I$22+1),0),COLUMN(AQ39)-1-('2.1 Kraftwerk allgemein'!$F$16-'1.1 Allgemein'!$I$22+1)),1,MIN(MAX($F39-('2.1 Kraftwerk allgemein'!$F$16-'1.1 Allgemein'!$I$22+1),1),COLUMN(AQ39)-('2.1 Kraftwerk allgemein'!$F$16-'1.1 Allgemein'!$I$22+1)))))/$F39,
SUM(OFFSET('2.5 CAPEX'!BE42,0,-MIN($F39-1,COLUMN(AQ39)-1),1,MIN($F39,COLUMN(AQ39))))/$F39)))))))</f>
        <v>0</v>
      </c>
      <c r="BA39" s="199">
        <f ca="1">IF('2.1 Kraftwerk allgemein'!$F$15&lt;'1.1 Allgemein'!$I$22,
IF(OR(ISNUMBER($D39)=FALSE,$F39=""),"",
IF(AND('2.5 CAPEX'!$L42&lt;&gt;"x",'2.5 CAPEX'!$M42&lt;&gt;"x"),0,
IF($F39=0,0,
IF(BA$4&lt;'2.1 Kraftwerk allgemein'!$F$16,0,
IF(BA$4='2.1 Kraftwerk allgemein'!$F$16,'2.5 CAPEX'!$J42/$F39,
IF(BA$4&lt;'2.1 Kraftwerk allgemein'!$F$16+$F39,
('2.5 CAPEX'!$J42+SUM(OFFSET('2.5 CAPEX'!BF42,0,-MIN(MAX($F39-1-('2.1 Kraftwerk allgemein'!$F$16-'2.1 Kraftwerk allgemein'!$F$15+1),0),COLUMN(AR39)-1-('2.1 Kraftwerk allgemein'!$F$16-'2.1 Kraftwerk allgemein'!$F$15+1)),1,MIN(MAX($F39-('2.1 Kraftwerk allgemein'!$F$16-'2.1 Kraftwerk allgemein'!$F$15+1),1),COLUMN(AR39)-('2.1 Kraftwerk allgemein'!$F$16-'2.1 Kraftwerk allgemein'!$F$15+1)))))/$F39,
SUM(OFFSET('2.5 CAPEX'!BF42,0,-MIN($F39-1,COLUMN(AR39)-1),1,MIN($F39,COLUMN(AR39))))/$F39)))))),
IF(OR(ISNUMBER($D39)=FALSE,$F39=""),"",
IF(AND('2.5 CAPEX'!$L42&lt;&gt;"x",'2.5 CAPEX'!$M42&lt;&gt;"x"),0,
IF($F39=0,0,
IF(BA$4&lt;'2.1 Kraftwerk allgemein'!$F$16,0,
IF(BA$4='2.1 Kraftwerk allgemein'!$F$16,'2.5 CAPEX'!$J42/$F39,
IF(BA$4&lt;'2.1 Kraftwerk allgemein'!$F$16+$F39,
('2.5 CAPEX'!$J42+SUM(OFFSET('2.5 CAPEX'!BF42,0,-MIN(MAX($F39-1-('2.1 Kraftwerk allgemein'!$F$16-'1.1 Allgemein'!$I$22+1),0),COLUMN(AR39)-1-('2.1 Kraftwerk allgemein'!$F$16-'1.1 Allgemein'!$I$22+1)),1,MIN(MAX($F39-('2.1 Kraftwerk allgemein'!$F$16-'1.1 Allgemein'!$I$22+1),1),COLUMN(AR39)-('2.1 Kraftwerk allgemein'!$F$16-'1.1 Allgemein'!$I$22+1)))))/$F39,
SUM(OFFSET('2.5 CAPEX'!BF42,0,-MIN($F39-1,COLUMN(AR39)-1),1,MIN($F39,COLUMN(AR39))))/$F39)))))))</f>
        <v>0</v>
      </c>
      <c r="BB39" s="199">
        <f ca="1">IF('2.1 Kraftwerk allgemein'!$F$15&lt;'1.1 Allgemein'!$I$22,
IF(OR(ISNUMBER($D39)=FALSE,$F39=""),"",
IF(AND('2.5 CAPEX'!$L42&lt;&gt;"x",'2.5 CAPEX'!$M42&lt;&gt;"x"),0,
IF($F39=0,0,
IF(BB$4&lt;'2.1 Kraftwerk allgemein'!$F$16,0,
IF(BB$4='2.1 Kraftwerk allgemein'!$F$16,'2.5 CAPEX'!$J42/$F39,
IF(BB$4&lt;'2.1 Kraftwerk allgemein'!$F$16+$F39,
('2.5 CAPEX'!$J42+SUM(OFFSET('2.5 CAPEX'!BG42,0,-MIN(MAX($F39-1-('2.1 Kraftwerk allgemein'!$F$16-'2.1 Kraftwerk allgemein'!$F$15+1),0),COLUMN(AS39)-1-('2.1 Kraftwerk allgemein'!$F$16-'2.1 Kraftwerk allgemein'!$F$15+1)),1,MIN(MAX($F39-('2.1 Kraftwerk allgemein'!$F$16-'2.1 Kraftwerk allgemein'!$F$15+1),1),COLUMN(AS39)-('2.1 Kraftwerk allgemein'!$F$16-'2.1 Kraftwerk allgemein'!$F$15+1)))))/$F39,
SUM(OFFSET('2.5 CAPEX'!BG42,0,-MIN($F39-1,COLUMN(AS39)-1),1,MIN($F39,COLUMN(AS39))))/$F39)))))),
IF(OR(ISNUMBER($D39)=FALSE,$F39=""),"",
IF(AND('2.5 CAPEX'!$L42&lt;&gt;"x",'2.5 CAPEX'!$M42&lt;&gt;"x"),0,
IF($F39=0,0,
IF(BB$4&lt;'2.1 Kraftwerk allgemein'!$F$16,0,
IF(BB$4='2.1 Kraftwerk allgemein'!$F$16,'2.5 CAPEX'!$J42/$F39,
IF(BB$4&lt;'2.1 Kraftwerk allgemein'!$F$16+$F39,
('2.5 CAPEX'!$J42+SUM(OFFSET('2.5 CAPEX'!BG42,0,-MIN(MAX($F39-1-('2.1 Kraftwerk allgemein'!$F$16-'1.1 Allgemein'!$I$22+1),0),COLUMN(AS39)-1-('2.1 Kraftwerk allgemein'!$F$16-'1.1 Allgemein'!$I$22+1)),1,MIN(MAX($F39-('2.1 Kraftwerk allgemein'!$F$16-'1.1 Allgemein'!$I$22+1),1),COLUMN(AS39)-('2.1 Kraftwerk allgemein'!$F$16-'1.1 Allgemein'!$I$22+1)))))/$F39,
SUM(OFFSET('2.5 CAPEX'!BG42,0,-MIN($F39-1,COLUMN(AS39)-1),1,MIN($F39,COLUMN(AS39))))/$F39)))))))</f>
        <v>0</v>
      </c>
      <c r="BC39" s="199">
        <f ca="1">IF('2.1 Kraftwerk allgemein'!$F$15&lt;'1.1 Allgemein'!$I$22,
IF(OR(ISNUMBER($D39)=FALSE,$F39=""),"",
IF(AND('2.5 CAPEX'!$L42&lt;&gt;"x",'2.5 CAPEX'!$M42&lt;&gt;"x"),0,
IF($F39=0,0,
IF(BC$4&lt;'2.1 Kraftwerk allgemein'!$F$16,0,
IF(BC$4='2.1 Kraftwerk allgemein'!$F$16,'2.5 CAPEX'!$J42/$F39,
IF(BC$4&lt;'2.1 Kraftwerk allgemein'!$F$16+$F39,
('2.5 CAPEX'!$J42+SUM(OFFSET('2.5 CAPEX'!BH42,0,-MIN(MAX($F39-1-('2.1 Kraftwerk allgemein'!$F$16-'2.1 Kraftwerk allgemein'!$F$15+1),0),COLUMN(AT39)-1-('2.1 Kraftwerk allgemein'!$F$16-'2.1 Kraftwerk allgemein'!$F$15+1)),1,MIN(MAX($F39-('2.1 Kraftwerk allgemein'!$F$16-'2.1 Kraftwerk allgemein'!$F$15+1),1),COLUMN(AT39)-('2.1 Kraftwerk allgemein'!$F$16-'2.1 Kraftwerk allgemein'!$F$15+1)))))/$F39,
SUM(OFFSET('2.5 CAPEX'!BH42,0,-MIN($F39-1,COLUMN(AT39)-1),1,MIN($F39,COLUMN(AT39))))/$F39)))))),
IF(OR(ISNUMBER($D39)=FALSE,$F39=""),"",
IF(AND('2.5 CAPEX'!$L42&lt;&gt;"x",'2.5 CAPEX'!$M42&lt;&gt;"x"),0,
IF($F39=0,0,
IF(BC$4&lt;'2.1 Kraftwerk allgemein'!$F$16,0,
IF(BC$4='2.1 Kraftwerk allgemein'!$F$16,'2.5 CAPEX'!$J42/$F39,
IF(BC$4&lt;'2.1 Kraftwerk allgemein'!$F$16+$F39,
('2.5 CAPEX'!$J42+SUM(OFFSET('2.5 CAPEX'!BH42,0,-MIN(MAX($F39-1-('2.1 Kraftwerk allgemein'!$F$16-'1.1 Allgemein'!$I$22+1),0),COLUMN(AT39)-1-('2.1 Kraftwerk allgemein'!$F$16-'1.1 Allgemein'!$I$22+1)),1,MIN(MAX($F39-('2.1 Kraftwerk allgemein'!$F$16-'1.1 Allgemein'!$I$22+1),1),COLUMN(AT39)-('2.1 Kraftwerk allgemein'!$F$16-'1.1 Allgemein'!$I$22+1)))))/$F39,
SUM(OFFSET('2.5 CAPEX'!BH42,0,-MIN($F39-1,COLUMN(AT39)-1),1,MIN($F39,COLUMN(AT39))))/$F39)))))))</f>
        <v>0</v>
      </c>
      <c r="BD39" s="199">
        <f ca="1">IF('2.1 Kraftwerk allgemein'!$F$15&lt;'1.1 Allgemein'!$I$22,
IF(OR(ISNUMBER($D39)=FALSE,$F39=""),"",
IF(AND('2.5 CAPEX'!$L42&lt;&gt;"x",'2.5 CAPEX'!$M42&lt;&gt;"x"),0,
IF($F39=0,0,
IF(BD$4&lt;'2.1 Kraftwerk allgemein'!$F$16,0,
IF(BD$4='2.1 Kraftwerk allgemein'!$F$16,'2.5 CAPEX'!$J42/$F39,
IF(BD$4&lt;'2.1 Kraftwerk allgemein'!$F$16+$F39,
('2.5 CAPEX'!$J42+SUM(OFFSET('2.5 CAPEX'!BI42,0,-MIN(MAX($F39-1-('2.1 Kraftwerk allgemein'!$F$16-'2.1 Kraftwerk allgemein'!$F$15+1),0),COLUMN(AU39)-1-('2.1 Kraftwerk allgemein'!$F$16-'2.1 Kraftwerk allgemein'!$F$15+1)),1,MIN(MAX($F39-('2.1 Kraftwerk allgemein'!$F$16-'2.1 Kraftwerk allgemein'!$F$15+1),1),COLUMN(AU39)-('2.1 Kraftwerk allgemein'!$F$16-'2.1 Kraftwerk allgemein'!$F$15+1)))))/$F39,
SUM(OFFSET('2.5 CAPEX'!BI42,0,-MIN($F39-1,COLUMN(AU39)-1),1,MIN($F39,COLUMN(AU39))))/$F39)))))),
IF(OR(ISNUMBER($D39)=FALSE,$F39=""),"",
IF(AND('2.5 CAPEX'!$L42&lt;&gt;"x",'2.5 CAPEX'!$M42&lt;&gt;"x"),0,
IF($F39=0,0,
IF(BD$4&lt;'2.1 Kraftwerk allgemein'!$F$16,0,
IF(BD$4='2.1 Kraftwerk allgemein'!$F$16,'2.5 CAPEX'!$J42/$F39,
IF(BD$4&lt;'2.1 Kraftwerk allgemein'!$F$16+$F39,
('2.5 CAPEX'!$J42+SUM(OFFSET('2.5 CAPEX'!BI42,0,-MIN(MAX($F39-1-('2.1 Kraftwerk allgemein'!$F$16-'1.1 Allgemein'!$I$22+1),0),COLUMN(AU39)-1-('2.1 Kraftwerk allgemein'!$F$16-'1.1 Allgemein'!$I$22+1)),1,MIN(MAX($F39-('2.1 Kraftwerk allgemein'!$F$16-'1.1 Allgemein'!$I$22+1),1),COLUMN(AU39)-('2.1 Kraftwerk allgemein'!$F$16-'1.1 Allgemein'!$I$22+1)))))/$F39,
SUM(OFFSET('2.5 CAPEX'!BI42,0,-MIN($F39-1,COLUMN(AU39)-1),1,MIN($F39,COLUMN(AU39))))/$F39)))))))</f>
        <v>0</v>
      </c>
      <c r="BE39" s="199">
        <f ca="1">IF('2.1 Kraftwerk allgemein'!$F$15&lt;'1.1 Allgemein'!$I$22,
IF(OR(ISNUMBER($D39)=FALSE,$F39=""),"",
IF(AND('2.5 CAPEX'!$L42&lt;&gt;"x",'2.5 CAPEX'!$M42&lt;&gt;"x"),0,
IF($F39=0,0,
IF(BE$4&lt;'2.1 Kraftwerk allgemein'!$F$16,0,
IF(BE$4='2.1 Kraftwerk allgemein'!$F$16,'2.5 CAPEX'!$J42/$F39,
IF(BE$4&lt;'2.1 Kraftwerk allgemein'!$F$16+$F39,
('2.5 CAPEX'!$J42+SUM(OFFSET('2.5 CAPEX'!BJ42,0,-MIN(MAX($F39-1-('2.1 Kraftwerk allgemein'!$F$16-'2.1 Kraftwerk allgemein'!$F$15+1),0),COLUMN(AV39)-1-('2.1 Kraftwerk allgemein'!$F$16-'2.1 Kraftwerk allgemein'!$F$15+1)),1,MIN(MAX($F39-('2.1 Kraftwerk allgemein'!$F$16-'2.1 Kraftwerk allgemein'!$F$15+1),1),COLUMN(AV39)-('2.1 Kraftwerk allgemein'!$F$16-'2.1 Kraftwerk allgemein'!$F$15+1)))))/$F39,
SUM(OFFSET('2.5 CAPEX'!BJ42,0,-MIN($F39-1,COLUMN(AV39)-1),1,MIN($F39,COLUMN(AV39))))/$F39)))))),
IF(OR(ISNUMBER($D39)=FALSE,$F39=""),"",
IF(AND('2.5 CAPEX'!$L42&lt;&gt;"x",'2.5 CAPEX'!$M42&lt;&gt;"x"),0,
IF($F39=0,0,
IF(BE$4&lt;'2.1 Kraftwerk allgemein'!$F$16,0,
IF(BE$4='2.1 Kraftwerk allgemein'!$F$16,'2.5 CAPEX'!$J42/$F39,
IF(BE$4&lt;'2.1 Kraftwerk allgemein'!$F$16+$F39,
('2.5 CAPEX'!$J42+SUM(OFFSET('2.5 CAPEX'!BJ42,0,-MIN(MAX($F39-1-('2.1 Kraftwerk allgemein'!$F$16-'1.1 Allgemein'!$I$22+1),0),COLUMN(AV39)-1-('2.1 Kraftwerk allgemein'!$F$16-'1.1 Allgemein'!$I$22+1)),1,MIN(MAX($F39-('2.1 Kraftwerk allgemein'!$F$16-'1.1 Allgemein'!$I$22+1),1),COLUMN(AV39)-('2.1 Kraftwerk allgemein'!$F$16-'1.1 Allgemein'!$I$22+1)))))/$F39,
SUM(OFFSET('2.5 CAPEX'!BJ42,0,-MIN($F39-1,COLUMN(AV39)-1),1,MIN($F39,COLUMN(AV39))))/$F39)))))))</f>
        <v>0</v>
      </c>
      <c r="BF39" s="199">
        <f ca="1">IF('2.1 Kraftwerk allgemein'!$F$15&lt;'1.1 Allgemein'!$I$22,
IF(OR(ISNUMBER($D39)=FALSE,$F39=""),"",
IF(AND('2.5 CAPEX'!$L42&lt;&gt;"x",'2.5 CAPEX'!$M42&lt;&gt;"x"),0,
IF($F39=0,0,
IF(BF$4&lt;'2.1 Kraftwerk allgemein'!$F$16,0,
IF(BF$4='2.1 Kraftwerk allgemein'!$F$16,'2.5 CAPEX'!$J42/$F39,
IF(BF$4&lt;'2.1 Kraftwerk allgemein'!$F$16+$F39,
('2.5 CAPEX'!$J42+SUM(OFFSET('2.5 CAPEX'!BK42,0,-MIN(MAX($F39-1-('2.1 Kraftwerk allgemein'!$F$16-'2.1 Kraftwerk allgemein'!$F$15+1),0),COLUMN(AW39)-1-('2.1 Kraftwerk allgemein'!$F$16-'2.1 Kraftwerk allgemein'!$F$15+1)),1,MIN(MAX($F39-('2.1 Kraftwerk allgemein'!$F$16-'2.1 Kraftwerk allgemein'!$F$15+1),1),COLUMN(AW39)-('2.1 Kraftwerk allgemein'!$F$16-'2.1 Kraftwerk allgemein'!$F$15+1)))))/$F39,
SUM(OFFSET('2.5 CAPEX'!BK42,0,-MIN($F39-1,COLUMN(AW39)-1),1,MIN($F39,COLUMN(AW39))))/$F39)))))),
IF(OR(ISNUMBER($D39)=FALSE,$F39=""),"",
IF(AND('2.5 CAPEX'!$L42&lt;&gt;"x",'2.5 CAPEX'!$M42&lt;&gt;"x"),0,
IF($F39=0,0,
IF(BF$4&lt;'2.1 Kraftwerk allgemein'!$F$16,0,
IF(BF$4='2.1 Kraftwerk allgemein'!$F$16,'2.5 CAPEX'!$J42/$F39,
IF(BF$4&lt;'2.1 Kraftwerk allgemein'!$F$16+$F39,
('2.5 CAPEX'!$J42+SUM(OFFSET('2.5 CAPEX'!BK42,0,-MIN(MAX($F39-1-('2.1 Kraftwerk allgemein'!$F$16-'1.1 Allgemein'!$I$22+1),0),COLUMN(AW39)-1-('2.1 Kraftwerk allgemein'!$F$16-'1.1 Allgemein'!$I$22+1)),1,MIN(MAX($F39-('2.1 Kraftwerk allgemein'!$F$16-'1.1 Allgemein'!$I$22+1),1),COLUMN(AW39)-('2.1 Kraftwerk allgemein'!$F$16-'1.1 Allgemein'!$I$22+1)))))/$F39,
SUM(OFFSET('2.5 CAPEX'!BK42,0,-MIN($F39-1,COLUMN(AW39)-1),1,MIN($F39,COLUMN(AW39))))/$F39)))))))</f>
        <v>0</v>
      </c>
      <c r="BG39" s="199">
        <f ca="1">IF('2.1 Kraftwerk allgemein'!$F$15&lt;'1.1 Allgemein'!$I$22,
IF(OR(ISNUMBER($D39)=FALSE,$F39=""),"",
IF(AND('2.5 CAPEX'!$L42&lt;&gt;"x",'2.5 CAPEX'!$M42&lt;&gt;"x"),0,
IF($F39=0,0,
IF(BG$4&lt;'2.1 Kraftwerk allgemein'!$F$16,0,
IF(BG$4='2.1 Kraftwerk allgemein'!$F$16,'2.5 CAPEX'!$J42/$F39,
IF(BG$4&lt;'2.1 Kraftwerk allgemein'!$F$16+$F39,
('2.5 CAPEX'!$J42+SUM(OFFSET('2.5 CAPEX'!BL42,0,-MIN(MAX($F39-1-('2.1 Kraftwerk allgemein'!$F$16-'2.1 Kraftwerk allgemein'!$F$15+1),0),COLUMN(AX39)-1-('2.1 Kraftwerk allgemein'!$F$16-'2.1 Kraftwerk allgemein'!$F$15+1)),1,MIN(MAX($F39-('2.1 Kraftwerk allgemein'!$F$16-'2.1 Kraftwerk allgemein'!$F$15+1),1),COLUMN(AX39)-('2.1 Kraftwerk allgemein'!$F$16-'2.1 Kraftwerk allgemein'!$F$15+1)))))/$F39,
SUM(OFFSET('2.5 CAPEX'!BL42,0,-MIN($F39-1,COLUMN(AX39)-1),1,MIN($F39,COLUMN(AX39))))/$F39)))))),
IF(OR(ISNUMBER($D39)=FALSE,$F39=""),"",
IF(AND('2.5 CAPEX'!$L42&lt;&gt;"x",'2.5 CAPEX'!$M42&lt;&gt;"x"),0,
IF($F39=0,0,
IF(BG$4&lt;'2.1 Kraftwerk allgemein'!$F$16,0,
IF(BG$4='2.1 Kraftwerk allgemein'!$F$16,'2.5 CAPEX'!$J42/$F39,
IF(BG$4&lt;'2.1 Kraftwerk allgemein'!$F$16+$F39,
('2.5 CAPEX'!$J42+SUM(OFFSET('2.5 CAPEX'!BL42,0,-MIN(MAX($F39-1-('2.1 Kraftwerk allgemein'!$F$16-'1.1 Allgemein'!$I$22+1),0),COLUMN(AX39)-1-('2.1 Kraftwerk allgemein'!$F$16-'1.1 Allgemein'!$I$22+1)),1,MIN(MAX($F39-('2.1 Kraftwerk allgemein'!$F$16-'1.1 Allgemein'!$I$22+1),1),COLUMN(AX39)-('2.1 Kraftwerk allgemein'!$F$16-'1.1 Allgemein'!$I$22+1)))))/$F39,
SUM(OFFSET('2.5 CAPEX'!BL42,0,-MIN($F39-1,COLUMN(AX39)-1),1,MIN($F39,COLUMN(AX39))))/$F39)))))))</f>
        <v>0</v>
      </c>
      <c r="BH39" s="199">
        <f ca="1">IF('2.1 Kraftwerk allgemein'!$F$15&lt;'1.1 Allgemein'!$I$22,
IF(OR(ISNUMBER($D39)=FALSE,$F39=""),"",
IF(AND('2.5 CAPEX'!$L42&lt;&gt;"x",'2.5 CAPEX'!$M42&lt;&gt;"x"),0,
IF($F39=0,0,
IF(BH$4&lt;'2.1 Kraftwerk allgemein'!$F$16,0,
IF(BH$4='2.1 Kraftwerk allgemein'!$F$16,'2.5 CAPEX'!$J42/$F39,
IF(BH$4&lt;'2.1 Kraftwerk allgemein'!$F$16+$F39,
('2.5 CAPEX'!$J42+SUM(OFFSET('2.5 CAPEX'!BM42,0,-MIN(MAX($F39-1-('2.1 Kraftwerk allgemein'!$F$16-'2.1 Kraftwerk allgemein'!$F$15+1),0),COLUMN(AY39)-1-('2.1 Kraftwerk allgemein'!$F$16-'2.1 Kraftwerk allgemein'!$F$15+1)),1,MIN(MAX($F39-('2.1 Kraftwerk allgemein'!$F$16-'2.1 Kraftwerk allgemein'!$F$15+1),1),COLUMN(AY39)-('2.1 Kraftwerk allgemein'!$F$16-'2.1 Kraftwerk allgemein'!$F$15+1)))))/$F39,
SUM(OFFSET('2.5 CAPEX'!BM42,0,-MIN($F39-1,COLUMN(AY39)-1),1,MIN($F39,COLUMN(AY39))))/$F39)))))),
IF(OR(ISNUMBER($D39)=FALSE,$F39=""),"",
IF(AND('2.5 CAPEX'!$L42&lt;&gt;"x",'2.5 CAPEX'!$M42&lt;&gt;"x"),0,
IF($F39=0,0,
IF(BH$4&lt;'2.1 Kraftwerk allgemein'!$F$16,0,
IF(BH$4='2.1 Kraftwerk allgemein'!$F$16,'2.5 CAPEX'!$J42/$F39,
IF(BH$4&lt;'2.1 Kraftwerk allgemein'!$F$16+$F39,
('2.5 CAPEX'!$J42+SUM(OFFSET('2.5 CAPEX'!BM42,0,-MIN(MAX($F39-1-('2.1 Kraftwerk allgemein'!$F$16-'1.1 Allgemein'!$I$22+1),0),COLUMN(AY39)-1-('2.1 Kraftwerk allgemein'!$F$16-'1.1 Allgemein'!$I$22+1)),1,MIN(MAX($F39-('2.1 Kraftwerk allgemein'!$F$16-'1.1 Allgemein'!$I$22+1),1),COLUMN(AY39)-('2.1 Kraftwerk allgemein'!$F$16-'1.1 Allgemein'!$I$22+1)))))/$F39,
SUM(OFFSET('2.5 CAPEX'!BM42,0,-MIN($F39-1,COLUMN(AY39)-1),1,MIN($F39,COLUMN(AY39))))/$F39)))))))</f>
        <v>0</v>
      </c>
      <c r="BI39" s="199">
        <f ca="1">IF('2.1 Kraftwerk allgemein'!$F$15&lt;'1.1 Allgemein'!$I$22,
IF(OR(ISNUMBER($D39)=FALSE,$F39=""),"",
IF(AND('2.5 CAPEX'!$L42&lt;&gt;"x",'2.5 CAPEX'!$M42&lt;&gt;"x"),0,
IF($F39=0,0,
IF(BI$4&lt;'2.1 Kraftwerk allgemein'!$F$16,0,
IF(BI$4='2.1 Kraftwerk allgemein'!$F$16,'2.5 CAPEX'!$J42/$F39,
IF(BI$4&lt;'2.1 Kraftwerk allgemein'!$F$16+$F39,
('2.5 CAPEX'!$J42+SUM(OFFSET('2.5 CAPEX'!BN42,0,-MIN(MAX($F39-1-('2.1 Kraftwerk allgemein'!$F$16-'2.1 Kraftwerk allgemein'!$F$15+1),0),COLUMN(AZ39)-1-('2.1 Kraftwerk allgemein'!$F$16-'2.1 Kraftwerk allgemein'!$F$15+1)),1,MIN(MAX($F39-('2.1 Kraftwerk allgemein'!$F$16-'2.1 Kraftwerk allgemein'!$F$15+1),1),COLUMN(AZ39)-('2.1 Kraftwerk allgemein'!$F$16-'2.1 Kraftwerk allgemein'!$F$15+1)))))/$F39,
SUM(OFFSET('2.5 CAPEX'!BN42,0,-MIN($F39-1,COLUMN(AZ39)-1),1,MIN($F39,COLUMN(AZ39))))/$F39)))))),
IF(OR(ISNUMBER($D39)=FALSE,$F39=""),"",
IF(AND('2.5 CAPEX'!$L42&lt;&gt;"x",'2.5 CAPEX'!$M42&lt;&gt;"x"),0,
IF($F39=0,0,
IF(BI$4&lt;'2.1 Kraftwerk allgemein'!$F$16,0,
IF(BI$4='2.1 Kraftwerk allgemein'!$F$16,'2.5 CAPEX'!$J42/$F39,
IF(BI$4&lt;'2.1 Kraftwerk allgemein'!$F$16+$F39,
('2.5 CAPEX'!$J42+SUM(OFFSET('2.5 CAPEX'!BN42,0,-MIN(MAX($F39-1-('2.1 Kraftwerk allgemein'!$F$16-'1.1 Allgemein'!$I$22+1),0),COLUMN(AZ39)-1-('2.1 Kraftwerk allgemein'!$F$16-'1.1 Allgemein'!$I$22+1)),1,MIN(MAX($F39-('2.1 Kraftwerk allgemein'!$F$16-'1.1 Allgemein'!$I$22+1),1),COLUMN(AZ39)-('2.1 Kraftwerk allgemein'!$F$16-'1.1 Allgemein'!$I$22+1)))))/$F39,
SUM(OFFSET('2.5 CAPEX'!BN42,0,-MIN($F39-1,COLUMN(AZ39)-1),1,MIN($F39,COLUMN(AZ39))))/$F39)))))))</f>
        <v>0</v>
      </c>
      <c r="BJ39" s="199">
        <f ca="1">IF('2.1 Kraftwerk allgemein'!$F$15&lt;'1.1 Allgemein'!$I$22,
IF(OR(ISNUMBER($D39)=FALSE,$F39=""),"",
IF(AND('2.5 CAPEX'!$L42&lt;&gt;"x",'2.5 CAPEX'!$M42&lt;&gt;"x"),0,
IF($F39=0,0,
IF(BJ$4&lt;'2.1 Kraftwerk allgemein'!$F$16,0,
IF(BJ$4='2.1 Kraftwerk allgemein'!$F$16,'2.5 CAPEX'!$J42/$F39,
IF(BJ$4&lt;'2.1 Kraftwerk allgemein'!$F$16+$F39,
('2.5 CAPEX'!$J42+SUM(OFFSET('2.5 CAPEX'!BO42,0,-MIN(MAX($F39-1-('2.1 Kraftwerk allgemein'!$F$16-'2.1 Kraftwerk allgemein'!$F$15+1),0),COLUMN(BA39)-1-('2.1 Kraftwerk allgemein'!$F$16-'2.1 Kraftwerk allgemein'!$F$15+1)),1,MIN(MAX($F39-('2.1 Kraftwerk allgemein'!$F$16-'2.1 Kraftwerk allgemein'!$F$15+1),1),COLUMN(BA39)-('2.1 Kraftwerk allgemein'!$F$16-'2.1 Kraftwerk allgemein'!$F$15+1)))))/$F39,
SUM(OFFSET('2.5 CAPEX'!BO42,0,-MIN($F39-1,COLUMN(BA39)-1),1,MIN($F39,COLUMN(BA39))))/$F39)))))),
IF(OR(ISNUMBER($D39)=FALSE,$F39=""),"",
IF(AND('2.5 CAPEX'!$L42&lt;&gt;"x",'2.5 CAPEX'!$M42&lt;&gt;"x"),0,
IF($F39=0,0,
IF(BJ$4&lt;'2.1 Kraftwerk allgemein'!$F$16,0,
IF(BJ$4='2.1 Kraftwerk allgemein'!$F$16,'2.5 CAPEX'!$J42/$F39,
IF(BJ$4&lt;'2.1 Kraftwerk allgemein'!$F$16+$F39,
('2.5 CAPEX'!$J42+SUM(OFFSET('2.5 CAPEX'!BO42,0,-MIN(MAX($F39-1-('2.1 Kraftwerk allgemein'!$F$16-'1.1 Allgemein'!$I$22+1),0),COLUMN(BA39)-1-('2.1 Kraftwerk allgemein'!$F$16-'1.1 Allgemein'!$I$22+1)),1,MIN(MAX($F39-('2.1 Kraftwerk allgemein'!$F$16-'1.1 Allgemein'!$I$22+1),1),COLUMN(BA39)-('2.1 Kraftwerk allgemein'!$F$16-'1.1 Allgemein'!$I$22+1)))))/$F39,
SUM(OFFSET('2.5 CAPEX'!BO42,0,-MIN($F39-1,COLUMN(BA39)-1),1,MIN($F39,COLUMN(BA39))))/$F39)))))))</f>
        <v>0</v>
      </c>
      <c r="BK39" s="199">
        <f ca="1">IF('2.1 Kraftwerk allgemein'!$F$15&lt;'1.1 Allgemein'!$I$22,
IF(OR(ISNUMBER($D39)=FALSE,$F39=""),"",
IF(AND('2.5 CAPEX'!$L42&lt;&gt;"x",'2.5 CAPEX'!$M42&lt;&gt;"x"),0,
IF($F39=0,0,
IF(BK$4&lt;'2.1 Kraftwerk allgemein'!$F$16,0,
IF(BK$4='2.1 Kraftwerk allgemein'!$F$16,'2.5 CAPEX'!$J42/$F39,
IF(BK$4&lt;'2.1 Kraftwerk allgemein'!$F$16+$F39,
('2.5 CAPEX'!$J42+SUM(OFFSET('2.5 CAPEX'!BP42,0,-MIN(MAX($F39-1-('2.1 Kraftwerk allgemein'!$F$16-'2.1 Kraftwerk allgemein'!$F$15+1),0),COLUMN(BB39)-1-('2.1 Kraftwerk allgemein'!$F$16-'2.1 Kraftwerk allgemein'!$F$15+1)),1,MIN(MAX($F39-('2.1 Kraftwerk allgemein'!$F$16-'2.1 Kraftwerk allgemein'!$F$15+1),1),COLUMN(BB39)-('2.1 Kraftwerk allgemein'!$F$16-'2.1 Kraftwerk allgemein'!$F$15+1)))))/$F39,
SUM(OFFSET('2.5 CAPEX'!BP42,0,-MIN($F39-1,COLUMN(BB39)-1),1,MIN($F39,COLUMN(BB39))))/$F39)))))),
IF(OR(ISNUMBER($D39)=FALSE,$F39=""),"",
IF(AND('2.5 CAPEX'!$L42&lt;&gt;"x",'2.5 CAPEX'!$M42&lt;&gt;"x"),0,
IF($F39=0,0,
IF(BK$4&lt;'2.1 Kraftwerk allgemein'!$F$16,0,
IF(BK$4='2.1 Kraftwerk allgemein'!$F$16,'2.5 CAPEX'!$J42/$F39,
IF(BK$4&lt;'2.1 Kraftwerk allgemein'!$F$16+$F39,
('2.5 CAPEX'!$J42+SUM(OFFSET('2.5 CAPEX'!BP42,0,-MIN(MAX($F39-1-('2.1 Kraftwerk allgemein'!$F$16-'1.1 Allgemein'!$I$22+1),0),COLUMN(BB39)-1-('2.1 Kraftwerk allgemein'!$F$16-'1.1 Allgemein'!$I$22+1)),1,MIN(MAX($F39-('2.1 Kraftwerk allgemein'!$F$16-'1.1 Allgemein'!$I$22+1),1),COLUMN(BB39)-('2.1 Kraftwerk allgemein'!$F$16-'1.1 Allgemein'!$I$22+1)))))/$F39,
SUM(OFFSET('2.5 CAPEX'!BP42,0,-MIN($F39-1,COLUMN(BB39)-1),1,MIN($F39,COLUMN(BB39))))/$F39)))))))</f>
        <v>0</v>
      </c>
      <c r="BL39" s="199">
        <f ca="1">IF('2.1 Kraftwerk allgemein'!$F$15&lt;'1.1 Allgemein'!$I$22,
IF(OR(ISNUMBER($D39)=FALSE,$F39=""),"",
IF(AND('2.5 CAPEX'!$L42&lt;&gt;"x",'2.5 CAPEX'!$M42&lt;&gt;"x"),0,
IF($F39=0,0,
IF(BL$4&lt;'2.1 Kraftwerk allgemein'!$F$16,0,
IF(BL$4='2.1 Kraftwerk allgemein'!$F$16,'2.5 CAPEX'!$J42/$F39,
IF(BL$4&lt;'2.1 Kraftwerk allgemein'!$F$16+$F39,
('2.5 CAPEX'!$J42+SUM(OFFSET('2.5 CAPEX'!BQ42,0,-MIN(MAX($F39-1-('2.1 Kraftwerk allgemein'!$F$16-'2.1 Kraftwerk allgemein'!$F$15+1),0),COLUMN(BC39)-1-('2.1 Kraftwerk allgemein'!$F$16-'2.1 Kraftwerk allgemein'!$F$15+1)),1,MIN(MAX($F39-('2.1 Kraftwerk allgemein'!$F$16-'2.1 Kraftwerk allgemein'!$F$15+1),1),COLUMN(BC39)-('2.1 Kraftwerk allgemein'!$F$16-'2.1 Kraftwerk allgemein'!$F$15+1)))))/$F39,
SUM(OFFSET('2.5 CAPEX'!BQ42,0,-MIN($F39-1,COLUMN(BC39)-1),1,MIN($F39,COLUMN(BC39))))/$F39)))))),
IF(OR(ISNUMBER($D39)=FALSE,$F39=""),"",
IF(AND('2.5 CAPEX'!$L42&lt;&gt;"x",'2.5 CAPEX'!$M42&lt;&gt;"x"),0,
IF($F39=0,0,
IF(BL$4&lt;'2.1 Kraftwerk allgemein'!$F$16,0,
IF(BL$4='2.1 Kraftwerk allgemein'!$F$16,'2.5 CAPEX'!$J42/$F39,
IF(BL$4&lt;'2.1 Kraftwerk allgemein'!$F$16+$F39,
('2.5 CAPEX'!$J42+SUM(OFFSET('2.5 CAPEX'!BQ42,0,-MIN(MAX($F39-1-('2.1 Kraftwerk allgemein'!$F$16-'1.1 Allgemein'!$I$22+1),0),COLUMN(BC39)-1-('2.1 Kraftwerk allgemein'!$F$16-'1.1 Allgemein'!$I$22+1)),1,MIN(MAX($F39-('2.1 Kraftwerk allgemein'!$F$16-'1.1 Allgemein'!$I$22+1),1),COLUMN(BC39)-('2.1 Kraftwerk allgemein'!$F$16-'1.1 Allgemein'!$I$22+1)))))/$F39,
SUM(OFFSET('2.5 CAPEX'!BQ42,0,-MIN($F39-1,COLUMN(BC39)-1),1,MIN($F39,COLUMN(BC39))))/$F39)))))))</f>
        <v>0</v>
      </c>
      <c r="BM39" s="199">
        <f ca="1">IF('2.1 Kraftwerk allgemein'!$F$15&lt;'1.1 Allgemein'!$I$22,
IF(OR(ISNUMBER($D39)=FALSE,$F39=""),"",
IF(AND('2.5 CAPEX'!$L42&lt;&gt;"x",'2.5 CAPEX'!$M42&lt;&gt;"x"),0,
IF($F39=0,0,
IF(BM$4&lt;'2.1 Kraftwerk allgemein'!$F$16,0,
IF(BM$4='2.1 Kraftwerk allgemein'!$F$16,'2.5 CAPEX'!$J42/$F39,
IF(BM$4&lt;'2.1 Kraftwerk allgemein'!$F$16+$F39,
('2.5 CAPEX'!$J42+SUM(OFFSET('2.5 CAPEX'!BR42,0,-MIN(MAX($F39-1-('2.1 Kraftwerk allgemein'!$F$16-'2.1 Kraftwerk allgemein'!$F$15+1),0),COLUMN(BD39)-1-('2.1 Kraftwerk allgemein'!$F$16-'2.1 Kraftwerk allgemein'!$F$15+1)),1,MIN(MAX($F39-('2.1 Kraftwerk allgemein'!$F$16-'2.1 Kraftwerk allgemein'!$F$15+1),1),COLUMN(BD39)-('2.1 Kraftwerk allgemein'!$F$16-'2.1 Kraftwerk allgemein'!$F$15+1)))))/$F39,
SUM(OFFSET('2.5 CAPEX'!BR42,0,-MIN($F39-1,COLUMN(BD39)-1),1,MIN($F39,COLUMN(BD39))))/$F39)))))),
IF(OR(ISNUMBER($D39)=FALSE,$F39=""),"",
IF(AND('2.5 CAPEX'!$L42&lt;&gt;"x",'2.5 CAPEX'!$M42&lt;&gt;"x"),0,
IF($F39=0,0,
IF(BM$4&lt;'2.1 Kraftwerk allgemein'!$F$16,0,
IF(BM$4='2.1 Kraftwerk allgemein'!$F$16,'2.5 CAPEX'!$J42/$F39,
IF(BM$4&lt;'2.1 Kraftwerk allgemein'!$F$16+$F39,
('2.5 CAPEX'!$J42+SUM(OFFSET('2.5 CAPEX'!BR42,0,-MIN(MAX($F39-1-('2.1 Kraftwerk allgemein'!$F$16-'1.1 Allgemein'!$I$22+1),0),COLUMN(BD39)-1-('2.1 Kraftwerk allgemein'!$F$16-'1.1 Allgemein'!$I$22+1)),1,MIN(MAX($F39-('2.1 Kraftwerk allgemein'!$F$16-'1.1 Allgemein'!$I$22+1),1),COLUMN(BD39)-('2.1 Kraftwerk allgemein'!$F$16-'1.1 Allgemein'!$I$22+1)))))/$F39,
SUM(OFFSET('2.5 CAPEX'!BR42,0,-MIN($F39-1,COLUMN(BD39)-1),1,MIN($F39,COLUMN(BD39))))/$F39)))))))</f>
        <v>0</v>
      </c>
      <c r="BN39" s="199">
        <f ca="1">IF('2.1 Kraftwerk allgemein'!$F$15&lt;'1.1 Allgemein'!$I$22,
IF(OR(ISNUMBER($D39)=FALSE,$F39=""),"",
IF(AND('2.5 CAPEX'!$L42&lt;&gt;"x",'2.5 CAPEX'!$M42&lt;&gt;"x"),0,
IF($F39=0,0,
IF(BN$4&lt;'2.1 Kraftwerk allgemein'!$F$16,0,
IF(BN$4='2.1 Kraftwerk allgemein'!$F$16,'2.5 CAPEX'!$J42/$F39,
IF(BN$4&lt;'2.1 Kraftwerk allgemein'!$F$16+$F39,
('2.5 CAPEX'!$J42+SUM(OFFSET('2.5 CAPEX'!BS42,0,-MIN(MAX($F39-1-('2.1 Kraftwerk allgemein'!$F$16-'2.1 Kraftwerk allgemein'!$F$15+1),0),COLUMN(BE39)-1-('2.1 Kraftwerk allgemein'!$F$16-'2.1 Kraftwerk allgemein'!$F$15+1)),1,MIN(MAX($F39-('2.1 Kraftwerk allgemein'!$F$16-'2.1 Kraftwerk allgemein'!$F$15+1),1),COLUMN(BE39)-('2.1 Kraftwerk allgemein'!$F$16-'2.1 Kraftwerk allgemein'!$F$15+1)))))/$F39,
SUM(OFFSET('2.5 CAPEX'!BS42,0,-MIN($F39-1,COLUMN(BE39)-1),1,MIN($F39,COLUMN(BE39))))/$F39)))))),
IF(OR(ISNUMBER($D39)=FALSE,$F39=""),"",
IF(AND('2.5 CAPEX'!$L42&lt;&gt;"x",'2.5 CAPEX'!$M42&lt;&gt;"x"),0,
IF($F39=0,0,
IF(BN$4&lt;'2.1 Kraftwerk allgemein'!$F$16,0,
IF(BN$4='2.1 Kraftwerk allgemein'!$F$16,'2.5 CAPEX'!$J42/$F39,
IF(BN$4&lt;'2.1 Kraftwerk allgemein'!$F$16+$F39,
('2.5 CAPEX'!$J42+SUM(OFFSET('2.5 CAPEX'!BS42,0,-MIN(MAX($F39-1-('2.1 Kraftwerk allgemein'!$F$16-'1.1 Allgemein'!$I$22+1),0),COLUMN(BE39)-1-('2.1 Kraftwerk allgemein'!$F$16-'1.1 Allgemein'!$I$22+1)),1,MIN(MAX($F39-('2.1 Kraftwerk allgemein'!$F$16-'1.1 Allgemein'!$I$22+1),1),COLUMN(BE39)-('2.1 Kraftwerk allgemein'!$F$16-'1.1 Allgemein'!$I$22+1)))))/$F39,
SUM(OFFSET('2.5 CAPEX'!BS42,0,-MIN($F39-1,COLUMN(BE39)-1),1,MIN($F39,COLUMN(BE39))))/$F39)))))))</f>
        <v>0</v>
      </c>
      <c r="BO39" s="199">
        <f ca="1">IF('2.1 Kraftwerk allgemein'!$F$15&lt;'1.1 Allgemein'!$I$22,
IF(OR(ISNUMBER($D39)=FALSE,$F39=""),"",
IF(AND('2.5 CAPEX'!$L42&lt;&gt;"x",'2.5 CAPEX'!$M42&lt;&gt;"x"),0,
IF($F39=0,0,
IF(BO$4&lt;'2.1 Kraftwerk allgemein'!$F$16,0,
IF(BO$4='2.1 Kraftwerk allgemein'!$F$16,'2.5 CAPEX'!$J42/$F39,
IF(BO$4&lt;'2.1 Kraftwerk allgemein'!$F$16+$F39,
('2.5 CAPEX'!$J42+SUM(OFFSET('2.5 CAPEX'!BT42,0,-MIN(MAX($F39-1-('2.1 Kraftwerk allgemein'!$F$16-'2.1 Kraftwerk allgemein'!$F$15+1),0),COLUMN(BF39)-1-('2.1 Kraftwerk allgemein'!$F$16-'2.1 Kraftwerk allgemein'!$F$15+1)),1,MIN(MAX($F39-('2.1 Kraftwerk allgemein'!$F$16-'2.1 Kraftwerk allgemein'!$F$15+1),1),COLUMN(BF39)-('2.1 Kraftwerk allgemein'!$F$16-'2.1 Kraftwerk allgemein'!$F$15+1)))))/$F39,
SUM(OFFSET('2.5 CAPEX'!BT42,0,-MIN($F39-1,COLUMN(BF39)-1),1,MIN($F39,COLUMN(BF39))))/$F39)))))),
IF(OR(ISNUMBER($D39)=FALSE,$F39=""),"",
IF(AND('2.5 CAPEX'!$L42&lt;&gt;"x",'2.5 CAPEX'!$M42&lt;&gt;"x"),0,
IF($F39=0,0,
IF(BO$4&lt;'2.1 Kraftwerk allgemein'!$F$16,0,
IF(BO$4='2.1 Kraftwerk allgemein'!$F$16,'2.5 CAPEX'!$J42/$F39,
IF(BO$4&lt;'2.1 Kraftwerk allgemein'!$F$16+$F39,
('2.5 CAPEX'!$J42+SUM(OFFSET('2.5 CAPEX'!BT42,0,-MIN(MAX($F39-1-('2.1 Kraftwerk allgemein'!$F$16-'1.1 Allgemein'!$I$22+1),0),COLUMN(BF39)-1-('2.1 Kraftwerk allgemein'!$F$16-'1.1 Allgemein'!$I$22+1)),1,MIN(MAX($F39-('2.1 Kraftwerk allgemein'!$F$16-'1.1 Allgemein'!$I$22+1),1),COLUMN(BF39)-('2.1 Kraftwerk allgemein'!$F$16-'1.1 Allgemein'!$I$22+1)))))/$F39,
SUM(OFFSET('2.5 CAPEX'!BT42,0,-MIN($F39-1,COLUMN(BF39)-1),1,MIN($F39,COLUMN(BF39))))/$F39)))))))</f>
        <v>0</v>
      </c>
      <c r="BP39" s="199">
        <f ca="1">IF('2.1 Kraftwerk allgemein'!$F$15&lt;'1.1 Allgemein'!$I$22,
IF(OR(ISNUMBER($D39)=FALSE,$F39=""),"",
IF(AND('2.5 CAPEX'!$L42&lt;&gt;"x",'2.5 CAPEX'!$M42&lt;&gt;"x"),0,
IF($F39=0,0,
IF(BP$4&lt;'2.1 Kraftwerk allgemein'!$F$16,0,
IF(BP$4='2.1 Kraftwerk allgemein'!$F$16,'2.5 CAPEX'!$J42/$F39,
IF(BP$4&lt;'2.1 Kraftwerk allgemein'!$F$16+$F39,
('2.5 CAPEX'!$J42+SUM(OFFSET('2.5 CAPEX'!BU42,0,-MIN(MAX($F39-1-('2.1 Kraftwerk allgemein'!$F$16-'2.1 Kraftwerk allgemein'!$F$15+1),0),COLUMN(BG39)-1-('2.1 Kraftwerk allgemein'!$F$16-'2.1 Kraftwerk allgemein'!$F$15+1)),1,MIN(MAX($F39-('2.1 Kraftwerk allgemein'!$F$16-'2.1 Kraftwerk allgemein'!$F$15+1),1),COLUMN(BG39)-('2.1 Kraftwerk allgemein'!$F$16-'2.1 Kraftwerk allgemein'!$F$15+1)))))/$F39,
SUM(OFFSET('2.5 CAPEX'!BU42,0,-MIN($F39-1,COLUMN(BG39)-1),1,MIN($F39,COLUMN(BG39))))/$F39)))))),
IF(OR(ISNUMBER($D39)=FALSE,$F39=""),"",
IF(AND('2.5 CAPEX'!$L42&lt;&gt;"x",'2.5 CAPEX'!$M42&lt;&gt;"x"),0,
IF($F39=0,0,
IF(BP$4&lt;'2.1 Kraftwerk allgemein'!$F$16,0,
IF(BP$4='2.1 Kraftwerk allgemein'!$F$16,'2.5 CAPEX'!$J42/$F39,
IF(BP$4&lt;'2.1 Kraftwerk allgemein'!$F$16+$F39,
('2.5 CAPEX'!$J42+SUM(OFFSET('2.5 CAPEX'!BU42,0,-MIN(MAX($F39-1-('2.1 Kraftwerk allgemein'!$F$16-'1.1 Allgemein'!$I$22+1),0),COLUMN(BG39)-1-('2.1 Kraftwerk allgemein'!$F$16-'1.1 Allgemein'!$I$22+1)),1,MIN(MAX($F39-('2.1 Kraftwerk allgemein'!$F$16-'1.1 Allgemein'!$I$22+1),1),COLUMN(BG39)-('2.1 Kraftwerk allgemein'!$F$16-'1.1 Allgemein'!$I$22+1)))))/$F39,
SUM(OFFSET('2.5 CAPEX'!BU42,0,-MIN($F39-1,COLUMN(BG39)-1),1,MIN($F39,COLUMN(BG39))))/$F39)))))))</f>
        <v>0</v>
      </c>
      <c r="BQ39" s="199">
        <f ca="1">IF('2.1 Kraftwerk allgemein'!$F$15&lt;'1.1 Allgemein'!$I$22,
IF(OR(ISNUMBER($D39)=FALSE,$F39=""),"",
IF(AND('2.5 CAPEX'!$L42&lt;&gt;"x",'2.5 CAPEX'!$M42&lt;&gt;"x"),0,
IF($F39=0,0,
IF(BQ$4&lt;'2.1 Kraftwerk allgemein'!$F$16,0,
IF(BQ$4='2.1 Kraftwerk allgemein'!$F$16,'2.5 CAPEX'!$J42/$F39,
IF(BQ$4&lt;'2.1 Kraftwerk allgemein'!$F$16+$F39,
('2.5 CAPEX'!$J42+SUM(OFFSET('2.5 CAPEX'!BV42,0,-MIN(MAX($F39-1-('2.1 Kraftwerk allgemein'!$F$16-'2.1 Kraftwerk allgemein'!$F$15+1),0),COLUMN(BH39)-1-('2.1 Kraftwerk allgemein'!$F$16-'2.1 Kraftwerk allgemein'!$F$15+1)),1,MIN(MAX($F39-('2.1 Kraftwerk allgemein'!$F$16-'2.1 Kraftwerk allgemein'!$F$15+1),1),COLUMN(BH39)-('2.1 Kraftwerk allgemein'!$F$16-'2.1 Kraftwerk allgemein'!$F$15+1)))))/$F39,
SUM(OFFSET('2.5 CAPEX'!BV42,0,-MIN($F39-1,COLUMN(BH39)-1),1,MIN($F39,COLUMN(BH39))))/$F39)))))),
IF(OR(ISNUMBER($D39)=FALSE,$F39=""),"",
IF(AND('2.5 CAPEX'!$L42&lt;&gt;"x",'2.5 CAPEX'!$M42&lt;&gt;"x"),0,
IF($F39=0,0,
IF(BQ$4&lt;'2.1 Kraftwerk allgemein'!$F$16,0,
IF(BQ$4='2.1 Kraftwerk allgemein'!$F$16,'2.5 CAPEX'!$J42/$F39,
IF(BQ$4&lt;'2.1 Kraftwerk allgemein'!$F$16+$F39,
('2.5 CAPEX'!$J42+SUM(OFFSET('2.5 CAPEX'!BV42,0,-MIN(MAX($F39-1-('2.1 Kraftwerk allgemein'!$F$16-'1.1 Allgemein'!$I$22+1),0),COLUMN(BH39)-1-('2.1 Kraftwerk allgemein'!$F$16-'1.1 Allgemein'!$I$22+1)),1,MIN(MAX($F39-('2.1 Kraftwerk allgemein'!$F$16-'1.1 Allgemein'!$I$22+1),1),COLUMN(BH39)-('2.1 Kraftwerk allgemein'!$F$16-'1.1 Allgemein'!$I$22+1)))))/$F39,
SUM(OFFSET('2.5 CAPEX'!BV42,0,-MIN($F39-1,COLUMN(BH39)-1),1,MIN($F39,COLUMN(BH39))))/$F39)))))))</f>
        <v>0</v>
      </c>
      <c r="BR39" s="199">
        <f ca="1">IF('2.1 Kraftwerk allgemein'!$F$15&lt;'1.1 Allgemein'!$I$22,
IF(OR(ISNUMBER($D39)=FALSE,$F39=""),"",
IF(AND('2.5 CAPEX'!$L42&lt;&gt;"x",'2.5 CAPEX'!$M42&lt;&gt;"x"),0,
IF($F39=0,0,
IF(BR$4&lt;'2.1 Kraftwerk allgemein'!$F$16,0,
IF(BR$4='2.1 Kraftwerk allgemein'!$F$16,'2.5 CAPEX'!$J42/$F39,
IF(BR$4&lt;'2.1 Kraftwerk allgemein'!$F$16+$F39,
('2.5 CAPEX'!$J42+SUM(OFFSET('2.5 CAPEX'!BW42,0,-MIN(MAX($F39-1-('2.1 Kraftwerk allgemein'!$F$16-'2.1 Kraftwerk allgemein'!$F$15+1),0),COLUMN(BI39)-1-('2.1 Kraftwerk allgemein'!$F$16-'2.1 Kraftwerk allgemein'!$F$15+1)),1,MIN(MAX($F39-('2.1 Kraftwerk allgemein'!$F$16-'2.1 Kraftwerk allgemein'!$F$15+1),1),COLUMN(BI39)-('2.1 Kraftwerk allgemein'!$F$16-'2.1 Kraftwerk allgemein'!$F$15+1)))))/$F39,
SUM(OFFSET('2.5 CAPEX'!BW42,0,-MIN($F39-1,COLUMN(BI39)-1),1,MIN($F39,COLUMN(BI39))))/$F39)))))),
IF(OR(ISNUMBER($D39)=FALSE,$F39=""),"",
IF(AND('2.5 CAPEX'!$L42&lt;&gt;"x",'2.5 CAPEX'!$M42&lt;&gt;"x"),0,
IF($F39=0,0,
IF(BR$4&lt;'2.1 Kraftwerk allgemein'!$F$16,0,
IF(BR$4='2.1 Kraftwerk allgemein'!$F$16,'2.5 CAPEX'!$J42/$F39,
IF(BR$4&lt;'2.1 Kraftwerk allgemein'!$F$16+$F39,
('2.5 CAPEX'!$J42+SUM(OFFSET('2.5 CAPEX'!BW42,0,-MIN(MAX($F39-1-('2.1 Kraftwerk allgemein'!$F$16-'1.1 Allgemein'!$I$22+1),0),COLUMN(BI39)-1-('2.1 Kraftwerk allgemein'!$F$16-'1.1 Allgemein'!$I$22+1)),1,MIN(MAX($F39-('2.1 Kraftwerk allgemein'!$F$16-'1.1 Allgemein'!$I$22+1),1),COLUMN(BI39)-('2.1 Kraftwerk allgemein'!$F$16-'1.1 Allgemein'!$I$22+1)))))/$F39,
SUM(OFFSET('2.5 CAPEX'!BW42,0,-MIN($F39-1,COLUMN(BI39)-1),1,MIN($F39,COLUMN(BI39))))/$F39)))))))</f>
        <v>0</v>
      </c>
      <c r="BS39" s="199">
        <f ca="1">IF('2.1 Kraftwerk allgemein'!$F$15&lt;'1.1 Allgemein'!$I$22,
IF(OR(ISNUMBER($D39)=FALSE,$F39=""),"",
IF(AND('2.5 CAPEX'!$L42&lt;&gt;"x",'2.5 CAPEX'!$M42&lt;&gt;"x"),0,
IF($F39=0,0,
IF(BS$4&lt;'2.1 Kraftwerk allgemein'!$F$16,0,
IF(BS$4='2.1 Kraftwerk allgemein'!$F$16,'2.5 CAPEX'!$J42/$F39,
IF(BS$4&lt;'2.1 Kraftwerk allgemein'!$F$16+$F39,
('2.5 CAPEX'!$J42+SUM(OFFSET('2.5 CAPEX'!BX42,0,-MIN(MAX($F39-1-('2.1 Kraftwerk allgemein'!$F$16-'2.1 Kraftwerk allgemein'!$F$15+1),0),COLUMN(BJ39)-1-('2.1 Kraftwerk allgemein'!$F$16-'2.1 Kraftwerk allgemein'!$F$15+1)),1,MIN(MAX($F39-('2.1 Kraftwerk allgemein'!$F$16-'2.1 Kraftwerk allgemein'!$F$15+1),1),COLUMN(BJ39)-('2.1 Kraftwerk allgemein'!$F$16-'2.1 Kraftwerk allgemein'!$F$15+1)))))/$F39,
SUM(OFFSET('2.5 CAPEX'!BX42,0,-MIN($F39-1,COLUMN(BJ39)-1),1,MIN($F39,COLUMN(BJ39))))/$F39)))))),
IF(OR(ISNUMBER($D39)=FALSE,$F39=""),"",
IF(AND('2.5 CAPEX'!$L42&lt;&gt;"x",'2.5 CAPEX'!$M42&lt;&gt;"x"),0,
IF($F39=0,0,
IF(BS$4&lt;'2.1 Kraftwerk allgemein'!$F$16,0,
IF(BS$4='2.1 Kraftwerk allgemein'!$F$16,'2.5 CAPEX'!$J42/$F39,
IF(BS$4&lt;'2.1 Kraftwerk allgemein'!$F$16+$F39,
('2.5 CAPEX'!$J42+SUM(OFFSET('2.5 CAPEX'!BX42,0,-MIN(MAX($F39-1-('2.1 Kraftwerk allgemein'!$F$16-'1.1 Allgemein'!$I$22+1),0),COLUMN(BJ39)-1-('2.1 Kraftwerk allgemein'!$F$16-'1.1 Allgemein'!$I$22+1)),1,MIN(MAX($F39-('2.1 Kraftwerk allgemein'!$F$16-'1.1 Allgemein'!$I$22+1),1),COLUMN(BJ39)-('2.1 Kraftwerk allgemein'!$F$16-'1.1 Allgemein'!$I$22+1)))))/$F39,
SUM(OFFSET('2.5 CAPEX'!BX42,0,-MIN($F39-1,COLUMN(BJ39)-1),1,MIN($F39,COLUMN(BJ39))))/$F39)))))))</f>
        <v>0</v>
      </c>
      <c r="BT39" s="199">
        <f ca="1">IF('2.1 Kraftwerk allgemein'!$F$15&lt;'1.1 Allgemein'!$I$22,
IF(OR(ISNUMBER($D39)=FALSE,$F39=""),"",
IF(AND('2.5 CAPEX'!$L42&lt;&gt;"x",'2.5 CAPEX'!$M42&lt;&gt;"x"),0,
IF($F39=0,0,
IF(BT$4&lt;'2.1 Kraftwerk allgemein'!$F$16,0,
IF(BT$4='2.1 Kraftwerk allgemein'!$F$16,'2.5 CAPEX'!$J42/$F39,
IF(BT$4&lt;'2.1 Kraftwerk allgemein'!$F$16+$F39,
('2.5 CAPEX'!$J42+SUM(OFFSET('2.5 CAPEX'!BY42,0,-MIN(MAX($F39-1-('2.1 Kraftwerk allgemein'!$F$16-'2.1 Kraftwerk allgemein'!$F$15+1),0),COLUMN(BK39)-1-('2.1 Kraftwerk allgemein'!$F$16-'2.1 Kraftwerk allgemein'!$F$15+1)),1,MIN(MAX($F39-('2.1 Kraftwerk allgemein'!$F$16-'2.1 Kraftwerk allgemein'!$F$15+1),1),COLUMN(BK39)-('2.1 Kraftwerk allgemein'!$F$16-'2.1 Kraftwerk allgemein'!$F$15+1)))))/$F39,
SUM(OFFSET('2.5 CAPEX'!BY42,0,-MIN($F39-1,COLUMN(BK39)-1),1,MIN($F39,COLUMN(BK39))))/$F39)))))),
IF(OR(ISNUMBER($D39)=FALSE,$F39=""),"",
IF(AND('2.5 CAPEX'!$L42&lt;&gt;"x",'2.5 CAPEX'!$M42&lt;&gt;"x"),0,
IF($F39=0,0,
IF(BT$4&lt;'2.1 Kraftwerk allgemein'!$F$16,0,
IF(BT$4='2.1 Kraftwerk allgemein'!$F$16,'2.5 CAPEX'!$J42/$F39,
IF(BT$4&lt;'2.1 Kraftwerk allgemein'!$F$16+$F39,
('2.5 CAPEX'!$J42+SUM(OFFSET('2.5 CAPEX'!BY42,0,-MIN(MAX($F39-1-('2.1 Kraftwerk allgemein'!$F$16-'1.1 Allgemein'!$I$22+1),0),COLUMN(BK39)-1-('2.1 Kraftwerk allgemein'!$F$16-'1.1 Allgemein'!$I$22+1)),1,MIN(MAX($F39-('2.1 Kraftwerk allgemein'!$F$16-'1.1 Allgemein'!$I$22+1),1),COLUMN(BK39)-('2.1 Kraftwerk allgemein'!$F$16-'1.1 Allgemein'!$I$22+1)))))/$F39,
SUM(OFFSET('2.5 CAPEX'!BY42,0,-MIN($F39-1,COLUMN(BK39)-1),1,MIN($F39,COLUMN(BK39))))/$F39)))))))</f>
        <v>0</v>
      </c>
      <c r="BU39" s="199">
        <f ca="1">IF('2.1 Kraftwerk allgemein'!$F$15&lt;'1.1 Allgemein'!$I$22,
IF(OR(ISNUMBER($D39)=FALSE,$F39=""),"",
IF(AND('2.5 CAPEX'!$L42&lt;&gt;"x",'2.5 CAPEX'!$M42&lt;&gt;"x"),0,
IF($F39=0,0,
IF(BU$4&lt;'2.1 Kraftwerk allgemein'!$F$16,0,
IF(BU$4='2.1 Kraftwerk allgemein'!$F$16,'2.5 CAPEX'!$J42/$F39,
IF(BU$4&lt;'2.1 Kraftwerk allgemein'!$F$16+$F39,
('2.5 CAPEX'!$J42+SUM(OFFSET('2.5 CAPEX'!BZ42,0,-MIN(MAX($F39-1-('2.1 Kraftwerk allgemein'!$F$16-'2.1 Kraftwerk allgemein'!$F$15+1),0),COLUMN(BL39)-1-('2.1 Kraftwerk allgemein'!$F$16-'2.1 Kraftwerk allgemein'!$F$15+1)),1,MIN(MAX($F39-('2.1 Kraftwerk allgemein'!$F$16-'2.1 Kraftwerk allgemein'!$F$15+1),1),COLUMN(BL39)-('2.1 Kraftwerk allgemein'!$F$16-'2.1 Kraftwerk allgemein'!$F$15+1)))))/$F39,
SUM(OFFSET('2.5 CAPEX'!BZ42,0,-MIN($F39-1,COLUMN(BL39)-1),1,MIN($F39,COLUMN(BL39))))/$F39)))))),
IF(OR(ISNUMBER($D39)=FALSE,$F39=""),"",
IF(AND('2.5 CAPEX'!$L42&lt;&gt;"x",'2.5 CAPEX'!$M42&lt;&gt;"x"),0,
IF($F39=0,0,
IF(BU$4&lt;'2.1 Kraftwerk allgemein'!$F$16,0,
IF(BU$4='2.1 Kraftwerk allgemein'!$F$16,'2.5 CAPEX'!$J42/$F39,
IF(BU$4&lt;'2.1 Kraftwerk allgemein'!$F$16+$F39,
('2.5 CAPEX'!$J42+SUM(OFFSET('2.5 CAPEX'!BZ42,0,-MIN(MAX($F39-1-('2.1 Kraftwerk allgemein'!$F$16-'1.1 Allgemein'!$I$22+1),0),COLUMN(BL39)-1-('2.1 Kraftwerk allgemein'!$F$16-'1.1 Allgemein'!$I$22+1)),1,MIN(MAX($F39-('2.1 Kraftwerk allgemein'!$F$16-'1.1 Allgemein'!$I$22+1),1),COLUMN(BL39)-('2.1 Kraftwerk allgemein'!$F$16-'1.1 Allgemein'!$I$22+1)))))/$F39,
SUM(OFFSET('2.5 CAPEX'!BZ42,0,-MIN($F39-1,COLUMN(BL39)-1),1,MIN($F39,COLUMN(BL39))))/$F39)))))))</f>
        <v>0</v>
      </c>
      <c r="BV39" s="199">
        <f ca="1">IF('2.1 Kraftwerk allgemein'!$F$15&lt;'1.1 Allgemein'!$I$22,
IF(OR(ISNUMBER($D39)=FALSE,$F39=""),"",
IF(AND('2.5 CAPEX'!$L42&lt;&gt;"x",'2.5 CAPEX'!$M42&lt;&gt;"x"),0,
IF($F39=0,0,
IF(BV$4&lt;'2.1 Kraftwerk allgemein'!$F$16,0,
IF(BV$4='2.1 Kraftwerk allgemein'!$F$16,'2.5 CAPEX'!$J42/$F39,
IF(BV$4&lt;'2.1 Kraftwerk allgemein'!$F$16+$F39,
('2.5 CAPEX'!$J42+SUM(OFFSET('2.5 CAPEX'!CA42,0,-MIN(MAX($F39-1-('2.1 Kraftwerk allgemein'!$F$16-'2.1 Kraftwerk allgemein'!$F$15+1),0),COLUMN(BM39)-1-('2.1 Kraftwerk allgemein'!$F$16-'2.1 Kraftwerk allgemein'!$F$15+1)),1,MIN(MAX($F39-('2.1 Kraftwerk allgemein'!$F$16-'2.1 Kraftwerk allgemein'!$F$15+1),1),COLUMN(BM39)-('2.1 Kraftwerk allgemein'!$F$16-'2.1 Kraftwerk allgemein'!$F$15+1)))))/$F39,
SUM(OFFSET('2.5 CAPEX'!CA42,0,-MIN($F39-1,COLUMN(BM39)-1),1,MIN($F39,COLUMN(BM39))))/$F39)))))),
IF(OR(ISNUMBER($D39)=FALSE,$F39=""),"",
IF(AND('2.5 CAPEX'!$L42&lt;&gt;"x",'2.5 CAPEX'!$M42&lt;&gt;"x"),0,
IF($F39=0,0,
IF(BV$4&lt;'2.1 Kraftwerk allgemein'!$F$16,0,
IF(BV$4='2.1 Kraftwerk allgemein'!$F$16,'2.5 CAPEX'!$J42/$F39,
IF(BV$4&lt;'2.1 Kraftwerk allgemein'!$F$16+$F39,
('2.5 CAPEX'!$J42+SUM(OFFSET('2.5 CAPEX'!CA42,0,-MIN(MAX($F39-1-('2.1 Kraftwerk allgemein'!$F$16-'1.1 Allgemein'!$I$22+1),0),COLUMN(BM39)-1-('2.1 Kraftwerk allgemein'!$F$16-'1.1 Allgemein'!$I$22+1)),1,MIN(MAX($F39-('2.1 Kraftwerk allgemein'!$F$16-'1.1 Allgemein'!$I$22+1),1),COLUMN(BM39)-('2.1 Kraftwerk allgemein'!$F$16-'1.1 Allgemein'!$I$22+1)))))/$F39,
SUM(OFFSET('2.5 CAPEX'!CA42,0,-MIN($F39-1,COLUMN(BM39)-1),1,MIN($F39,COLUMN(BM39))))/$F39)))))))</f>
        <v>0</v>
      </c>
      <c r="BW39" s="199">
        <f ca="1">IF('2.1 Kraftwerk allgemein'!$F$15&lt;'1.1 Allgemein'!$I$22,
IF(OR(ISNUMBER($D39)=FALSE,$F39=""),"",
IF(AND('2.5 CAPEX'!$L42&lt;&gt;"x",'2.5 CAPEX'!$M42&lt;&gt;"x"),0,
IF($F39=0,0,
IF(BW$4&lt;'2.1 Kraftwerk allgemein'!$F$16,0,
IF(BW$4='2.1 Kraftwerk allgemein'!$F$16,'2.5 CAPEX'!$J42/$F39,
IF(BW$4&lt;'2.1 Kraftwerk allgemein'!$F$16+$F39,
('2.5 CAPEX'!$J42+SUM(OFFSET('2.5 CAPEX'!CB42,0,-MIN(MAX($F39-1-('2.1 Kraftwerk allgemein'!$F$16-'2.1 Kraftwerk allgemein'!$F$15+1),0),COLUMN(BN39)-1-('2.1 Kraftwerk allgemein'!$F$16-'2.1 Kraftwerk allgemein'!$F$15+1)),1,MIN(MAX($F39-('2.1 Kraftwerk allgemein'!$F$16-'2.1 Kraftwerk allgemein'!$F$15+1),1),COLUMN(BN39)-('2.1 Kraftwerk allgemein'!$F$16-'2.1 Kraftwerk allgemein'!$F$15+1)))))/$F39,
SUM(OFFSET('2.5 CAPEX'!CB42,0,-MIN($F39-1,COLUMN(BN39)-1),1,MIN($F39,COLUMN(BN39))))/$F39)))))),
IF(OR(ISNUMBER($D39)=FALSE,$F39=""),"",
IF(AND('2.5 CAPEX'!$L42&lt;&gt;"x",'2.5 CAPEX'!$M42&lt;&gt;"x"),0,
IF($F39=0,0,
IF(BW$4&lt;'2.1 Kraftwerk allgemein'!$F$16,0,
IF(BW$4='2.1 Kraftwerk allgemein'!$F$16,'2.5 CAPEX'!$J42/$F39,
IF(BW$4&lt;'2.1 Kraftwerk allgemein'!$F$16+$F39,
('2.5 CAPEX'!$J42+SUM(OFFSET('2.5 CAPEX'!CB42,0,-MIN(MAX($F39-1-('2.1 Kraftwerk allgemein'!$F$16-'1.1 Allgemein'!$I$22+1),0),COLUMN(BN39)-1-('2.1 Kraftwerk allgemein'!$F$16-'1.1 Allgemein'!$I$22+1)),1,MIN(MAX($F39-('2.1 Kraftwerk allgemein'!$F$16-'1.1 Allgemein'!$I$22+1),1),COLUMN(BN39)-('2.1 Kraftwerk allgemein'!$F$16-'1.1 Allgemein'!$I$22+1)))))/$F39,
SUM(OFFSET('2.5 CAPEX'!CB42,0,-MIN($F39-1,COLUMN(BN39)-1),1,MIN($F39,COLUMN(BN39))))/$F39)))))))</f>
        <v>0</v>
      </c>
      <c r="BX39" s="199">
        <f ca="1">IF('2.1 Kraftwerk allgemein'!$F$15&lt;'1.1 Allgemein'!$I$22,
IF(OR(ISNUMBER($D39)=FALSE,$F39=""),"",
IF(AND('2.5 CAPEX'!$L42&lt;&gt;"x",'2.5 CAPEX'!$M42&lt;&gt;"x"),0,
IF($F39=0,0,
IF(BX$4&lt;'2.1 Kraftwerk allgemein'!$F$16,0,
IF(BX$4='2.1 Kraftwerk allgemein'!$F$16,'2.5 CAPEX'!$J42/$F39,
IF(BX$4&lt;'2.1 Kraftwerk allgemein'!$F$16+$F39,
('2.5 CAPEX'!$J42+SUM(OFFSET('2.5 CAPEX'!CC42,0,-MIN(MAX($F39-1-('2.1 Kraftwerk allgemein'!$F$16-'2.1 Kraftwerk allgemein'!$F$15+1),0),COLUMN(BO39)-1-('2.1 Kraftwerk allgemein'!$F$16-'2.1 Kraftwerk allgemein'!$F$15+1)),1,MIN(MAX($F39-('2.1 Kraftwerk allgemein'!$F$16-'2.1 Kraftwerk allgemein'!$F$15+1),1),COLUMN(BO39)-('2.1 Kraftwerk allgemein'!$F$16-'2.1 Kraftwerk allgemein'!$F$15+1)))))/$F39,
SUM(OFFSET('2.5 CAPEX'!CC42,0,-MIN($F39-1,COLUMN(BO39)-1),1,MIN($F39,COLUMN(BO39))))/$F39)))))),
IF(OR(ISNUMBER($D39)=FALSE,$F39=""),"",
IF(AND('2.5 CAPEX'!$L42&lt;&gt;"x",'2.5 CAPEX'!$M42&lt;&gt;"x"),0,
IF($F39=0,0,
IF(BX$4&lt;'2.1 Kraftwerk allgemein'!$F$16,0,
IF(BX$4='2.1 Kraftwerk allgemein'!$F$16,'2.5 CAPEX'!$J42/$F39,
IF(BX$4&lt;'2.1 Kraftwerk allgemein'!$F$16+$F39,
('2.5 CAPEX'!$J42+SUM(OFFSET('2.5 CAPEX'!CC42,0,-MIN(MAX($F39-1-('2.1 Kraftwerk allgemein'!$F$16-'1.1 Allgemein'!$I$22+1),0),COLUMN(BO39)-1-('2.1 Kraftwerk allgemein'!$F$16-'1.1 Allgemein'!$I$22+1)),1,MIN(MAX($F39-('2.1 Kraftwerk allgemein'!$F$16-'1.1 Allgemein'!$I$22+1),1),COLUMN(BO39)-('2.1 Kraftwerk allgemein'!$F$16-'1.1 Allgemein'!$I$22+1)))))/$F39,
SUM(OFFSET('2.5 CAPEX'!CC42,0,-MIN($F39-1,COLUMN(BO39)-1),1,MIN($F39,COLUMN(BO39))))/$F39)))))))</f>
        <v>0</v>
      </c>
      <c r="BY39" s="199">
        <f ca="1">IF('2.1 Kraftwerk allgemein'!$F$15&lt;'1.1 Allgemein'!$I$22,
IF(OR(ISNUMBER($D39)=FALSE,$F39=""),"",
IF(AND('2.5 CAPEX'!$L42&lt;&gt;"x",'2.5 CAPEX'!$M42&lt;&gt;"x"),0,
IF($F39=0,0,
IF(BY$4&lt;'2.1 Kraftwerk allgemein'!$F$16,0,
IF(BY$4='2.1 Kraftwerk allgemein'!$F$16,'2.5 CAPEX'!$J42/$F39,
IF(BY$4&lt;'2.1 Kraftwerk allgemein'!$F$16+$F39,
('2.5 CAPEX'!$J42+SUM(OFFSET('2.5 CAPEX'!CD42,0,-MIN(MAX($F39-1-('2.1 Kraftwerk allgemein'!$F$16-'2.1 Kraftwerk allgemein'!$F$15+1),0),COLUMN(BP39)-1-('2.1 Kraftwerk allgemein'!$F$16-'2.1 Kraftwerk allgemein'!$F$15+1)),1,MIN(MAX($F39-('2.1 Kraftwerk allgemein'!$F$16-'2.1 Kraftwerk allgemein'!$F$15+1),1),COLUMN(BP39)-('2.1 Kraftwerk allgemein'!$F$16-'2.1 Kraftwerk allgemein'!$F$15+1)))))/$F39,
SUM(OFFSET('2.5 CAPEX'!CD42,0,-MIN($F39-1,COLUMN(BP39)-1),1,MIN($F39,COLUMN(BP39))))/$F39)))))),
IF(OR(ISNUMBER($D39)=FALSE,$F39=""),"",
IF(AND('2.5 CAPEX'!$L42&lt;&gt;"x",'2.5 CAPEX'!$M42&lt;&gt;"x"),0,
IF($F39=0,0,
IF(BY$4&lt;'2.1 Kraftwerk allgemein'!$F$16,0,
IF(BY$4='2.1 Kraftwerk allgemein'!$F$16,'2.5 CAPEX'!$J42/$F39,
IF(BY$4&lt;'2.1 Kraftwerk allgemein'!$F$16+$F39,
('2.5 CAPEX'!$J42+SUM(OFFSET('2.5 CAPEX'!CD42,0,-MIN(MAX($F39-1-('2.1 Kraftwerk allgemein'!$F$16-'1.1 Allgemein'!$I$22+1),0),COLUMN(BP39)-1-('2.1 Kraftwerk allgemein'!$F$16-'1.1 Allgemein'!$I$22+1)),1,MIN(MAX($F39-('2.1 Kraftwerk allgemein'!$F$16-'1.1 Allgemein'!$I$22+1),1),COLUMN(BP39)-('2.1 Kraftwerk allgemein'!$F$16-'1.1 Allgemein'!$I$22+1)))))/$F39,
SUM(OFFSET('2.5 CAPEX'!CD42,0,-MIN($F39-1,COLUMN(BP39)-1),1,MIN($F39,COLUMN(BP39))))/$F39)))))))</f>
        <v>0</v>
      </c>
      <c r="BZ39" s="199">
        <f ca="1">IF('2.1 Kraftwerk allgemein'!$F$15&lt;'1.1 Allgemein'!$I$22,
IF(OR(ISNUMBER($D39)=FALSE,$F39=""),"",
IF(AND('2.5 CAPEX'!$L42&lt;&gt;"x",'2.5 CAPEX'!$M42&lt;&gt;"x"),0,
IF($F39=0,0,
IF(BZ$4&lt;'2.1 Kraftwerk allgemein'!$F$16,0,
IF(BZ$4='2.1 Kraftwerk allgemein'!$F$16,'2.5 CAPEX'!$J42/$F39,
IF(BZ$4&lt;'2.1 Kraftwerk allgemein'!$F$16+$F39,
('2.5 CAPEX'!$J42+SUM(OFFSET('2.5 CAPEX'!CE42,0,-MIN(MAX($F39-1-('2.1 Kraftwerk allgemein'!$F$16-'2.1 Kraftwerk allgemein'!$F$15+1),0),COLUMN(BQ39)-1-('2.1 Kraftwerk allgemein'!$F$16-'2.1 Kraftwerk allgemein'!$F$15+1)),1,MIN(MAX($F39-('2.1 Kraftwerk allgemein'!$F$16-'2.1 Kraftwerk allgemein'!$F$15+1),1),COLUMN(BQ39)-('2.1 Kraftwerk allgemein'!$F$16-'2.1 Kraftwerk allgemein'!$F$15+1)))))/$F39,
SUM(OFFSET('2.5 CAPEX'!CE42,0,-MIN($F39-1,COLUMN(BQ39)-1),1,MIN($F39,COLUMN(BQ39))))/$F39)))))),
IF(OR(ISNUMBER($D39)=FALSE,$F39=""),"",
IF(AND('2.5 CAPEX'!$L42&lt;&gt;"x",'2.5 CAPEX'!$M42&lt;&gt;"x"),0,
IF($F39=0,0,
IF(BZ$4&lt;'2.1 Kraftwerk allgemein'!$F$16,0,
IF(BZ$4='2.1 Kraftwerk allgemein'!$F$16,'2.5 CAPEX'!$J42/$F39,
IF(BZ$4&lt;'2.1 Kraftwerk allgemein'!$F$16+$F39,
('2.5 CAPEX'!$J42+SUM(OFFSET('2.5 CAPEX'!CE42,0,-MIN(MAX($F39-1-('2.1 Kraftwerk allgemein'!$F$16-'1.1 Allgemein'!$I$22+1),0),COLUMN(BQ39)-1-('2.1 Kraftwerk allgemein'!$F$16-'1.1 Allgemein'!$I$22+1)),1,MIN(MAX($F39-('2.1 Kraftwerk allgemein'!$F$16-'1.1 Allgemein'!$I$22+1),1),COLUMN(BQ39)-('2.1 Kraftwerk allgemein'!$F$16-'1.1 Allgemein'!$I$22+1)))))/$F39,
SUM(OFFSET('2.5 CAPEX'!CE42,0,-MIN($F39-1,COLUMN(BQ39)-1),1,MIN($F39,COLUMN(BQ39))))/$F39)))))))</f>
        <v>0</v>
      </c>
      <c r="CA39" s="199">
        <f ca="1">IF('2.1 Kraftwerk allgemein'!$F$15&lt;'1.1 Allgemein'!$I$22,
IF(OR(ISNUMBER($D39)=FALSE,$F39=""),"",
IF(AND('2.5 CAPEX'!$L42&lt;&gt;"x",'2.5 CAPEX'!$M42&lt;&gt;"x"),0,
IF($F39=0,0,
IF(CA$4&lt;'2.1 Kraftwerk allgemein'!$F$16,0,
IF(CA$4='2.1 Kraftwerk allgemein'!$F$16,'2.5 CAPEX'!$J42/$F39,
IF(CA$4&lt;'2.1 Kraftwerk allgemein'!$F$16+$F39,
('2.5 CAPEX'!$J42+SUM(OFFSET('2.5 CAPEX'!CF42,0,-MIN(MAX($F39-1-('2.1 Kraftwerk allgemein'!$F$16-'2.1 Kraftwerk allgemein'!$F$15+1),0),COLUMN(BR39)-1-('2.1 Kraftwerk allgemein'!$F$16-'2.1 Kraftwerk allgemein'!$F$15+1)),1,MIN(MAX($F39-('2.1 Kraftwerk allgemein'!$F$16-'2.1 Kraftwerk allgemein'!$F$15+1),1),COLUMN(BR39)-('2.1 Kraftwerk allgemein'!$F$16-'2.1 Kraftwerk allgemein'!$F$15+1)))))/$F39,
SUM(OFFSET('2.5 CAPEX'!CF42,0,-MIN($F39-1,COLUMN(BR39)-1),1,MIN($F39,COLUMN(BR39))))/$F39)))))),
IF(OR(ISNUMBER($D39)=FALSE,$F39=""),"",
IF(AND('2.5 CAPEX'!$L42&lt;&gt;"x",'2.5 CAPEX'!$M42&lt;&gt;"x"),0,
IF($F39=0,0,
IF(CA$4&lt;'2.1 Kraftwerk allgemein'!$F$16,0,
IF(CA$4='2.1 Kraftwerk allgemein'!$F$16,'2.5 CAPEX'!$J42/$F39,
IF(CA$4&lt;'2.1 Kraftwerk allgemein'!$F$16+$F39,
('2.5 CAPEX'!$J42+SUM(OFFSET('2.5 CAPEX'!CF42,0,-MIN(MAX($F39-1-('2.1 Kraftwerk allgemein'!$F$16-'1.1 Allgemein'!$I$22+1),0),COLUMN(BR39)-1-('2.1 Kraftwerk allgemein'!$F$16-'1.1 Allgemein'!$I$22+1)),1,MIN(MAX($F39-('2.1 Kraftwerk allgemein'!$F$16-'1.1 Allgemein'!$I$22+1),1),COLUMN(BR39)-('2.1 Kraftwerk allgemein'!$F$16-'1.1 Allgemein'!$I$22+1)))))/$F39,
SUM(OFFSET('2.5 CAPEX'!CF42,0,-MIN($F39-1,COLUMN(BR39)-1),1,MIN($F39,COLUMN(BR39))))/$F39)))))))</f>
        <v>0</v>
      </c>
      <c r="CB39" s="199">
        <f ca="1">IF('2.1 Kraftwerk allgemein'!$F$15&lt;'1.1 Allgemein'!$I$22,
IF(OR(ISNUMBER($D39)=FALSE,$F39=""),"",
IF(AND('2.5 CAPEX'!$L42&lt;&gt;"x",'2.5 CAPEX'!$M42&lt;&gt;"x"),0,
IF($F39=0,0,
IF(CB$4&lt;'2.1 Kraftwerk allgemein'!$F$16,0,
IF(CB$4='2.1 Kraftwerk allgemein'!$F$16,'2.5 CAPEX'!$J42/$F39,
IF(CB$4&lt;'2.1 Kraftwerk allgemein'!$F$16+$F39,
('2.5 CAPEX'!$J42+SUM(OFFSET('2.5 CAPEX'!CG42,0,-MIN(MAX($F39-1-('2.1 Kraftwerk allgemein'!$F$16-'2.1 Kraftwerk allgemein'!$F$15+1),0),COLUMN(BS39)-1-('2.1 Kraftwerk allgemein'!$F$16-'2.1 Kraftwerk allgemein'!$F$15+1)),1,MIN(MAX($F39-('2.1 Kraftwerk allgemein'!$F$16-'2.1 Kraftwerk allgemein'!$F$15+1),1),COLUMN(BS39)-('2.1 Kraftwerk allgemein'!$F$16-'2.1 Kraftwerk allgemein'!$F$15+1)))))/$F39,
SUM(OFFSET('2.5 CAPEX'!CG42,0,-MIN($F39-1,COLUMN(BS39)-1),1,MIN($F39,COLUMN(BS39))))/$F39)))))),
IF(OR(ISNUMBER($D39)=FALSE,$F39=""),"",
IF(AND('2.5 CAPEX'!$L42&lt;&gt;"x",'2.5 CAPEX'!$M42&lt;&gt;"x"),0,
IF($F39=0,0,
IF(CB$4&lt;'2.1 Kraftwerk allgemein'!$F$16,0,
IF(CB$4='2.1 Kraftwerk allgemein'!$F$16,'2.5 CAPEX'!$J42/$F39,
IF(CB$4&lt;'2.1 Kraftwerk allgemein'!$F$16+$F39,
('2.5 CAPEX'!$J42+SUM(OFFSET('2.5 CAPEX'!CG42,0,-MIN(MAX($F39-1-('2.1 Kraftwerk allgemein'!$F$16-'1.1 Allgemein'!$I$22+1),0),COLUMN(BS39)-1-('2.1 Kraftwerk allgemein'!$F$16-'1.1 Allgemein'!$I$22+1)),1,MIN(MAX($F39-('2.1 Kraftwerk allgemein'!$F$16-'1.1 Allgemein'!$I$22+1),1),COLUMN(BS39)-('2.1 Kraftwerk allgemein'!$F$16-'1.1 Allgemein'!$I$22+1)))))/$F39,
SUM(OFFSET('2.5 CAPEX'!CG42,0,-MIN($F39-1,COLUMN(BS39)-1),1,MIN($F39,COLUMN(BS39))))/$F39)))))))</f>
        <v>0</v>
      </c>
      <c r="CC39" s="199">
        <f ca="1">IF('2.1 Kraftwerk allgemein'!$F$15&lt;'1.1 Allgemein'!$I$22,
IF(OR(ISNUMBER($D39)=FALSE,$F39=""),"",
IF(AND('2.5 CAPEX'!$L42&lt;&gt;"x",'2.5 CAPEX'!$M42&lt;&gt;"x"),0,
IF($F39=0,0,
IF(CC$4&lt;'2.1 Kraftwerk allgemein'!$F$16,0,
IF(CC$4='2.1 Kraftwerk allgemein'!$F$16,'2.5 CAPEX'!$J42/$F39,
IF(CC$4&lt;'2.1 Kraftwerk allgemein'!$F$16+$F39,
('2.5 CAPEX'!$J42+SUM(OFFSET('2.5 CAPEX'!CH42,0,-MIN(MAX($F39-1-('2.1 Kraftwerk allgemein'!$F$16-'2.1 Kraftwerk allgemein'!$F$15+1),0),COLUMN(BT39)-1-('2.1 Kraftwerk allgemein'!$F$16-'2.1 Kraftwerk allgemein'!$F$15+1)),1,MIN(MAX($F39-('2.1 Kraftwerk allgemein'!$F$16-'2.1 Kraftwerk allgemein'!$F$15+1),1),COLUMN(BT39)-('2.1 Kraftwerk allgemein'!$F$16-'2.1 Kraftwerk allgemein'!$F$15+1)))))/$F39,
SUM(OFFSET('2.5 CAPEX'!CH42,0,-MIN($F39-1,COLUMN(BT39)-1),1,MIN($F39,COLUMN(BT39))))/$F39)))))),
IF(OR(ISNUMBER($D39)=FALSE,$F39=""),"",
IF(AND('2.5 CAPEX'!$L42&lt;&gt;"x",'2.5 CAPEX'!$M42&lt;&gt;"x"),0,
IF($F39=0,0,
IF(CC$4&lt;'2.1 Kraftwerk allgemein'!$F$16,0,
IF(CC$4='2.1 Kraftwerk allgemein'!$F$16,'2.5 CAPEX'!$J42/$F39,
IF(CC$4&lt;'2.1 Kraftwerk allgemein'!$F$16+$F39,
('2.5 CAPEX'!$J42+SUM(OFFSET('2.5 CAPEX'!CH42,0,-MIN(MAX($F39-1-('2.1 Kraftwerk allgemein'!$F$16-'1.1 Allgemein'!$I$22+1),0),COLUMN(BT39)-1-('2.1 Kraftwerk allgemein'!$F$16-'1.1 Allgemein'!$I$22+1)),1,MIN(MAX($F39-('2.1 Kraftwerk allgemein'!$F$16-'1.1 Allgemein'!$I$22+1),1),COLUMN(BT39)-('2.1 Kraftwerk allgemein'!$F$16-'1.1 Allgemein'!$I$22+1)))))/$F39,
SUM(OFFSET('2.5 CAPEX'!CH42,0,-MIN($F39-1,COLUMN(BT39)-1),1,MIN($F39,COLUMN(BT39))))/$F39)))))))</f>
        <v>0</v>
      </c>
      <c r="CD39" s="199">
        <f ca="1">IF('2.1 Kraftwerk allgemein'!$F$15&lt;'1.1 Allgemein'!$I$22,
IF(OR(ISNUMBER($D39)=FALSE,$F39=""),"",
IF(AND('2.5 CAPEX'!$L42&lt;&gt;"x",'2.5 CAPEX'!$M42&lt;&gt;"x"),0,
IF($F39=0,0,
IF(CD$4&lt;'2.1 Kraftwerk allgemein'!$F$16,0,
IF(CD$4='2.1 Kraftwerk allgemein'!$F$16,'2.5 CAPEX'!$J42/$F39,
IF(CD$4&lt;'2.1 Kraftwerk allgemein'!$F$16+$F39,
('2.5 CAPEX'!$J42+SUM(OFFSET('2.5 CAPEX'!CI42,0,-MIN(MAX($F39-1-('2.1 Kraftwerk allgemein'!$F$16-'2.1 Kraftwerk allgemein'!$F$15+1),0),COLUMN(BU39)-1-('2.1 Kraftwerk allgemein'!$F$16-'2.1 Kraftwerk allgemein'!$F$15+1)),1,MIN(MAX($F39-('2.1 Kraftwerk allgemein'!$F$16-'2.1 Kraftwerk allgemein'!$F$15+1),1),COLUMN(BU39)-('2.1 Kraftwerk allgemein'!$F$16-'2.1 Kraftwerk allgemein'!$F$15+1)))))/$F39,
SUM(OFFSET('2.5 CAPEX'!CI42,0,-MIN($F39-1,COLUMN(BU39)-1),1,MIN($F39,COLUMN(BU39))))/$F39)))))),
IF(OR(ISNUMBER($D39)=FALSE,$F39=""),"",
IF(AND('2.5 CAPEX'!$L42&lt;&gt;"x",'2.5 CAPEX'!$M42&lt;&gt;"x"),0,
IF($F39=0,0,
IF(CD$4&lt;'2.1 Kraftwerk allgemein'!$F$16,0,
IF(CD$4='2.1 Kraftwerk allgemein'!$F$16,'2.5 CAPEX'!$J42/$F39,
IF(CD$4&lt;'2.1 Kraftwerk allgemein'!$F$16+$F39,
('2.5 CAPEX'!$J42+SUM(OFFSET('2.5 CAPEX'!CI42,0,-MIN(MAX($F39-1-('2.1 Kraftwerk allgemein'!$F$16-'1.1 Allgemein'!$I$22+1),0),COLUMN(BU39)-1-('2.1 Kraftwerk allgemein'!$F$16-'1.1 Allgemein'!$I$22+1)),1,MIN(MAX($F39-('2.1 Kraftwerk allgemein'!$F$16-'1.1 Allgemein'!$I$22+1),1),COLUMN(BU39)-('2.1 Kraftwerk allgemein'!$F$16-'1.1 Allgemein'!$I$22+1)))))/$F39,
SUM(OFFSET('2.5 CAPEX'!CI42,0,-MIN($F39-1,COLUMN(BU39)-1),1,MIN($F39,COLUMN(BU39))))/$F39)))))))</f>
        <v>0</v>
      </c>
      <c r="CE39" s="199">
        <f ca="1">IF('2.1 Kraftwerk allgemein'!$F$15&lt;'1.1 Allgemein'!$I$22,
IF(OR(ISNUMBER($D39)=FALSE,$F39=""),"",
IF(AND('2.5 CAPEX'!$L42&lt;&gt;"x",'2.5 CAPEX'!$M42&lt;&gt;"x"),0,
IF($F39=0,0,
IF(CE$4&lt;'2.1 Kraftwerk allgemein'!$F$16,0,
IF(CE$4='2.1 Kraftwerk allgemein'!$F$16,'2.5 CAPEX'!$J42/$F39,
IF(CE$4&lt;'2.1 Kraftwerk allgemein'!$F$16+$F39,
('2.5 CAPEX'!$J42+SUM(OFFSET('2.5 CAPEX'!CJ42,0,-MIN(MAX($F39-1-('2.1 Kraftwerk allgemein'!$F$16-'2.1 Kraftwerk allgemein'!$F$15+1),0),COLUMN(BV39)-1-('2.1 Kraftwerk allgemein'!$F$16-'2.1 Kraftwerk allgemein'!$F$15+1)),1,MIN(MAX($F39-('2.1 Kraftwerk allgemein'!$F$16-'2.1 Kraftwerk allgemein'!$F$15+1),1),COLUMN(BV39)-('2.1 Kraftwerk allgemein'!$F$16-'2.1 Kraftwerk allgemein'!$F$15+1)))))/$F39,
SUM(OFFSET('2.5 CAPEX'!CJ42,0,-MIN($F39-1,COLUMN(BV39)-1),1,MIN($F39,COLUMN(BV39))))/$F39)))))),
IF(OR(ISNUMBER($D39)=FALSE,$F39=""),"",
IF(AND('2.5 CAPEX'!$L42&lt;&gt;"x",'2.5 CAPEX'!$M42&lt;&gt;"x"),0,
IF($F39=0,0,
IF(CE$4&lt;'2.1 Kraftwerk allgemein'!$F$16,0,
IF(CE$4='2.1 Kraftwerk allgemein'!$F$16,'2.5 CAPEX'!$J42/$F39,
IF(CE$4&lt;'2.1 Kraftwerk allgemein'!$F$16+$F39,
('2.5 CAPEX'!$J42+SUM(OFFSET('2.5 CAPEX'!CJ42,0,-MIN(MAX($F39-1-('2.1 Kraftwerk allgemein'!$F$16-'1.1 Allgemein'!$I$22+1),0),COLUMN(BV39)-1-('2.1 Kraftwerk allgemein'!$F$16-'1.1 Allgemein'!$I$22+1)),1,MIN(MAX($F39-('2.1 Kraftwerk allgemein'!$F$16-'1.1 Allgemein'!$I$22+1),1),COLUMN(BV39)-('2.1 Kraftwerk allgemein'!$F$16-'1.1 Allgemein'!$I$22+1)))))/$F39,
SUM(OFFSET('2.5 CAPEX'!CJ42,0,-MIN($F39-1,COLUMN(BV39)-1),1,MIN($F39,COLUMN(BV39))))/$F39)))))))</f>
        <v>0</v>
      </c>
      <c r="CF39" s="199">
        <f ca="1">IF('2.1 Kraftwerk allgemein'!$F$15&lt;'1.1 Allgemein'!$I$22,
IF(OR(ISNUMBER($D39)=FALSE,$F39=""),"",
IF(AND('2.5 CAPEX'!$L42&lt;&gt;"x",'2.5 CAPEX'!$M42&lt;&gt;"x"),0,
IF($F39=0,0,
IF(CF$4&lt;'2.1 Kraftwerk allgemein'!$F$16,0,
IF(CF$4='2.1 Kraftwerk allgemein'!$F$16,'2.5 CAPEX'!$J42/$F39,
IF(CF$4&lt;'2.1 Kraftwerk allgemein'!$F$16+$F39,
('2.5 CAPEX'!$J42+SUM(OFFSET('2.5 CAPEX'!CK42,0,-MIN(MAX($F39-1-('2.1 Kraftwerk allgemein'!$F$16-'2.1 Kraftwerk allgemein'!$F$15+1),0),COLUMN(BW39)-1-('2.1 Kraftwerk allgemein'!$F$16-'2.1 Kraftwerk allgemein'!$F$15+1)),1,MIN(MAX($F39-('2.1 Kraftwerk allgemein'!$F$16-'2.1 Kraftwerk allgemein'!$F$15+1),1),COLUMN(BW39)-('2.1 Kraftwerk allgemein'!$F$16-'2.1 Kraftwerk allgemein'!$F$15+1)))))/$F39,
SUM(OFFSET('2.5 CAPEX'!CK42,0,-MIN($F39-1,COLUMN(BW39)-1),1,MIN($F39,COLUMN(BW39))))/$F39)))))),
IF(OR(ISNUMBER($D39)=FALSE,$F39=""),"",
IF(AND('2.5 CAPEX'!$L42&lt;&gt;"x",'2.5 CAPEX'!$M42&lt;&gt;"x"),0,
IF($F39=0,0,
IF(CF$4&lt;'2.1 Kraftwerk allgemein'!$F$16,0,
IF(CF$4='2.1 Kraftwerk allgemein'!$F$16,'2.5 CAPEX'!$J42/$F39,
IF(CF$4&lt;'2.1 Kraftwerk allgemein'!$F$16+$F39,
('2.5 CAPEX'!$J42+SUM(OFFSET('2.5 CAPEX'!CK42,0,-MIN(MAX($F39-1-('2.1 Kraftwerk allgemein'!$F$16-'1.1 Allgemein'!$I$22+1),0),COLUMN(BW39)-1-('2.1 Kraftwerk allgemein'!$F$16-'1.1 Allgemein'!$I$22+1)),1,MIN(MAX($F39-('2.1 Kraftwerk allgemein'!$F$16-'1.1 Allgemein'!$I$22+1),1),COLUMN(BW39)-('2.1 Kraftwerk allgemein'!$F$16-'1.1 Allgemein'!$I$22+1)))))/$F39,
SUM(OFFSET('2.5 CAPEX'!CK42,0,-MIN($F39-1,COLUMN(BW39)-1),1,MIN($F39,COLUMN(BW39))))/$F39)))))))</f>
        <v>0</v>
      </c>
      <c r="CG39" s="199">
        <f ca="1">IF('2.1 Kraftwerk allgemein'!$F$15&lt;'1.1 Allgemein'!$I$22,
IF(OR(ISNUMBER($D39)=FALSE,$F39=""),"",
IF(AND('2.5 CAPEX'!$L42&lt;&gt;"x",'2.5 CAPEX'!$M42&lt;&gt;"x"),0,
IF($F39=0,0,
IF(CG$4&lt;'2.1 Kraftwerk allgemein'!$F$16,0,
IF(CG$4='2.1 Kraftwerk allgemein'!$F$16,'2.5 CAPEX'!$J42/$F39,
IF(CG$4&lt;'2.1 Kraftwerk allgemein'!$F$16+$F39,
('2.5 CAPEX'!$J42+SUM(OFFSET('2.5 CAPEX'!CL42,0,-MIN(MAX($F39-1-('2.1 Kraftwerk allgemein'!$F$16-'2.1 Kraftwerk allgemein'!$F$15+1),0),COLUMN(BX39)-1-('2.1 Kraftwerk allgemein'!$F$16-'2.1 Kraftwerk allgemein'!$F$15+1)),1,MIN(MAX($F39-('2.1 Kraftwerk allgemein'!$F$16-'2.1 Kraftwerk allgemein'!$F$15+1),1),COLUMN(BX39)-('2.1 Kraftwerk allgemein'!$F$16-'2.1 Kraftwerk allgemein'!$F$15+1)))))/$F39,
SUM(OFFSET('2.5 CAPEX'!CL42,0,-MIN($F39-1,COLUMN(BX39)-1),1,MIN($F39,COLUMN(BX39))))/$F39)))))),
IF(OR(ISNUMBER($D39)=FALSE,$F39=""),"",
IF(AND('2.5 CAPEX'!$L42&lt;&gt;"x",'2.5 CAPEX'!$M42&lt;&gt;"x"),0,
IF($F39=0,0,
IF(CG$4&lt;'2.1 Kraftwerk allgemein'!$F$16,0,
IF(CG$4='2.1 Kraftwerk allgemein'!$F$16,'2.5 CAPEX'!$J42/$F39,
IF(CG$4&lt;'2.1 Kraftwerk allgemein'!$F$16+$F39,
('2.5 CAPEX'!$J42+SUM(OFFSET('2.5 CAPEX'!CL42,0,-MIN(MAX($F39-1-('2.1 Kraftwerk allgemein'!$F$16-'1.1 Allgemein'!$I$22+1),0),COLUMN(BX39)-1-('2.1 Kraftwerk allgemein'!$F$16-'1.1 Allgemein'!$I$22+1)),1,MIN(MAX($F39-('2.1 Kraftwerk allgemein'!$F$16-'1.1 Allgemein'!$I$22+1),1),COLUMN(BX39)-('2.1 Kraftwerk allgemein'!$F$16-'1.1 Allgemein'!$I$22+1)))))/$F39,
SUM(OFFSET('2.5 CAPEX'!CL42,0,-MIN($F39-1,COLUMN(BX39)-1),1,MIN($F39,COLUMN(BX39))))/$F39)))))))</f>
        <v>0</v>
      </c>
      <c r="CH39" s="199">
        <f ca="1">IF('2.1 Kraftwerk allgemein'!$F$15&lt;'1.1 Allgemein'!$I$22,
IF(OR(ISNUMBER($D39)=FALSE,$F39=""),"",
IF(AND('2.5 CAPEX'!$L42&lt;&gt;"x",'2.5 CAPEX'!$M42&lt;&gt;"x"),0,
IF($F39=0,0,
IF(CH$4&lt;'2.1 Kraftwerk allgemein'!$F$16,0,
IF(CH$4='2.1 Kraftwerk allgemein'!$F$16,'2.5 CAPEX'!$J42/$F39,
IF(CH$4&lt;'2.1 Kraftwerk allgemein'!$F$16+$F39,
('2.5 CAPEX'!$J42+SUM(OFFSET('2.5 CAPEX'!CM42,0,-MIN(MAX($F39-1-('2.1 Kraftwerk allgemein'!$F$16-'2.1 Kraftwerk allgemein'!$F$15+1),0),COLUMN(BY39)-1-('2.1 Kraftwerk allgemein'!$F$16-'2.1 Kraftwerk allgemein'!$F$15+1)),1,MIN(MAX($F39-('2.1 Kraftwerk allgemein'!$F$16-'2.1 Kraftwerk allgemein'!$F$15+1),1),COLUMN(BY39)-('2.1 Kraftwerk allgemein'!$F$16-'2.1 Kraftwerk allgemein'!$F$15+1)))))/$F39,
SUM(OFFSET('2.5 CAPEX'!CM42,0,-MIN($F39-1,COLUMN(BY39)-1),1,MIN($F39,COLUMN(BY39))))/$F39)))))),
IF(OR(ISNUMBER($D39)=FALSE,$F39=""),"",
IF(AND('2.5 CAPEX'!$L42&lt;&gt;"x",'2.5 CAPEX'!$M42&lt;&gt;"x"),0,
IF($F39=0,0,
IF(CH$4&lt;'2.1 Kraftwerk allgemein'!$F$16,0,
IF(CH$4='2.1 Kraftwerk allgemein'!$F$16,'2.5 CAPEX'!$J42/$F39,
IF(CH$4&lt;'2.1 Kraftwerk allgemein'!$F$16+$F39,
('2.5 CAPEX'!$J42+SUM(OFFSET('2.5 CAPEX'!CM42,0,-MIN(MAX($F39-1-('2.1 Kraftwerk allgemein'!$F$16-'1.1 Allgemein'!$I$22+1),0),COLUMN(BY39)-1-('2.1 Kraftwerk allgemein'!$F$16-'1.1 Allgemein'!$I$22+1)),1,MIN(MAX($F39-('2.1 Kraftwerk allgemein'!$F$16-'1.1 Allgemein'!$I$22+1),1),COLUMN(BY39)-('2.1 Kraftwerk allgemein'!$F$16-'1.1 Allgemein'!$I$22+1)))))/$F39,
SUM(OFFSET('2.5 CAPEX'!CM42,0,-MIN($F39-1,COLUMN(BY39)-1),1,MIN($F39,COLUMN(BY39))))/$F39)))))))</f>
        <v>0</v>
      </c>
      <c r="CI39" s="199">
        <f ca="1">IF('2.1 Kraftwerk allgemein'!$F$15&lt;'1.1 Allgemein'!$I$22,
IF(OR(ISNUMBER($D39)=FALSE,$F39=""),"",
IF(AND('2.5 CAPEX'!$L42&lt;&gt;"x",'2.5 CAPEX'!$M42&lt;&gt;"x"),0,
IF($F39=0,0,
IF(CI$4&lt;'2.1 Kraftwerk allgemein'!$F$16,0,
IF(CI$4='2.1 Kraftwerk allgemein'!$F$16,'2.5 CAPEX'!$J42/$F39,
IF(CI$4&lt;'2.1 Kraftwerk allgemein'!$F$16+$F39,
('2.5 CAPEX'!$J42+SUM(OFFSET('2.5 CAPEX'!CN42,0,-MIN(MAX($F39-1-('2.1 Kraftwerk allgemein'!$F$16-'2.1 Kraftwerk allgemein'!$F$15+1),0),COLUMN(BZ39)-1-('2.1 Kraftwerk allgemein'!$F$16-'2.1 Kraftwerk allgemein'!$F$15+1)),1,MIN(MAX($F39-('2.1 Kraftwerk allgemein'!$F$16-'2.1 Kraftwerk allgemein'!$F$15+1),1),COLUMN(BZ39)-('2.1 Kraftwerk allgemein'!$F$16-'2.1 Kraftwerk allgemein'!$F$15+1)))))/$F39,
SUM(OFFSET('2.5 CAPEX'!CN42,0,-MIN($F39-1,COLUMN(BZ39)-1),1,MIN($F39,COLUMN(BZ39))))/$F39)))))),
IF(OR(ISNUMBER($D39)=FALSE,$F39=""),"",
IF(AND('2.5 CAPEX'!$L42&lt;&gt;"x",'2.5 CAPEX'!$M42&lt;&gt;"x"),0,
IF($F39=0,0,
IF(CI$4&lt;'2.1 Kraftwerk allgemein'!$F$16,0,
IF(CI$4='2.1 Kraftwerk allgemein'!$F$16,'2.5 CAPEX'!$J42/$F39,
IF(CI$4&lt;'2.1 Kraftwerk allgemein'!$F$16+$F39,
('2.5 CAPEX'!$J42+SUM(OFFSET('2.5 CAPEX'!CN42,0,-MIN(MAX($F39-1-('2.1 Kraftwerk allgemein'!$F$16-'1.1 Allgemein'!$I$22+1),0),COLUMN(BZ39)-1-('2.1 Kraftwerk allgemein'!$F$16-'1.1 Allgemein'!$I$22+1)),1,MIN(MAX($F39-('2.1 Kraftwerk allgemein'!$F$16-'1.1 Allgemein'!$I$22+1),1),COLUMN(BZ39)-('2.1 Kraftwerk allgemein'!$F$16-'1.1 Allgemein'!$I$22+1)))))/$F39,
SUM(OFFSET('2.5 CAPEX'!CN42,0,-MIN($F39-1,COLUMN(BZ39)-1),1,MIN($F39,COLUMN(BZ39))))/$F39)))))))</f>
        <v>0</v>
      </c>
      <c r="CJ39" s="199">
        <f ca="1">IF('2.1 Kraftwerk allgemein'!$F$15&lt;'1.1 Allgemein'!$I$22,
IF(OR(ISNUMBER($D39)=FALSE,$F39=""),"",
IF(AND('2.5 CAPEX'!$L42&lt;&gt;"x",'2.5 CAPEX'!$M42&lt;&gt;"x"),0,
IF($F39=0,0,
IF(CJ$4&lt;'2.1 Kraftwerk allgemein'!$F$16,0,
IF(CJ$4='2.1 Kraftwerk allgemein'!$F$16,'2.5 CAPEX'!$J42/$F39,
IF(CJ$4&lt;'2.1 Kraftwerk allgemein'!$F$16+$F39,
('2.5 CAPEX'!$J42+SUM(OFFSET('2.5 CAPEX'!CO42,0,-MIN(MAX($F39-1-('2.1 Kraftwerk allgemein'!$F$16-'2.1 Kraftwerk allgemein'!$F$15+1),0),COLUMN(CA39)-1-('2.1 Kraftwerk allgemein'!$F$16-'2.1 Kraftwerk allgemein'!$F$15+1)),1,MIN(MAX($F39-('2.1 Kraftwerk allgemein'!$F$16-'2.1 Kraftwerk allgemein'!$F$15+1),1),COLUMN(CA39)-('2.1 Kraftwerk allgemein'!$F$16-'2.1 Kraftwerk allgemein'!$F$15+1)))))/$F39,
SUM(OFFSET('2.5 CAPEX'!CO42,0,-MIN($F39-1,COLUMN(CA39)-1),1,MIN($F39,COLUMN(CA39))))/$F39)))))),
IF(OR(ISNUMBER($D39)=FALSE,$F39=""),"",
IF(AND('2.5 CAPEX'!$L42&lt;&gt;"x",'2.5 CAPEX'!$M42&lt;&gt;"x"),0,
IF($F39=0,0,
IF(CJ$4&lt;'2.1 Kraftwerk allgemein'!$F$16,0,
IF(CJ$4='2.1 Kraftwerk allgemein'!$F$16,'2.5 CAPEX'!$J42/$F39,
IF(CJ$4&lt;'2.1 Kraftwerk allgemein'!$F$16+$F39,
('2.5 CAPEX'!$J42+SUM(OFFSET('2.5 CAPEX'!CO42,0,-MIN(MAX($F39-1-('2.1 Kraftwerk allgemein'!$F$16-'1.1 Allgemein'!$I$22+1),0),COLUMN(CA39)-1-('2.1 Kraftwerk allgemein'!$F$16-'1.1 Allgemein'!$I$22+1)),1,MIN(MAX($F39-('2.1 Kraftwerk allgemein'!$F$16-'1.1 Allgemein'!$I$22+1),1),COLUMN(CA39)-('2.1 Kraftwerk allgemein'!$F$16-'1.1 Allgemein'!$I$22+1)))))/$F39,
SUM(OFFSET('2.5 CAPEX'!CO42,0,-MIN($F39-1,COLUMN(CA39)-1),1,MIN($F39,COLUMN(CA39))))/$F39)))))))</f>
        <v>0</v>
      </c>
      <c r="CK39" s="199">
        <f ca="1">IF('2.1 Kraftwerk allgemein'!$F$15&lt;'1.1 Allgemein'!$I$22,
IF(OR(ISNUMBER($D39)=FALSE,$F39=""),"",
IF(AND('2.5 CAPEX'!$L42&lt;&gt;"x",'2.5 CAPEX'!$M42&lt;&gt;"x"),0,
IF($F39=0,0,
IF(CK$4&lt;'2.1 Kraftwerk allgemein'!$F$16,0,
IF(CK$4='2.1 Kraftwerk allgemein'!$F$16,'2.5 CAPEX'!$J42/$F39,
IF(CK$4&lt;'2.1 Kraftwerk allgemein'!$F$16+$F39,
('2.5 CAPEX'!$J42+SUM(OFFSET('2.5 CAPEX'!CP42,0,-MIN(MAX($F39-1-('2.1 Kraftwerk allgemein'!$F$16-'2.1 Kraftwerk allgemein'!$F$15+1),0),COLUMN(CB39)-1-('2.1 Kraftwerk allgemein'!$F$16-'2.1 Kraftwerk allgemein'!$F$15+1)),1,MIN(MAX($F39-('2.1 Kraftwerk allgemein'!$F$16-'2.1 Kraftwerk allgemein'!$F$15+1),1),COLUMN(CB39)-('2.1 Kraftwerk allgemein'!$F$16-'2.1 Kraftwerk allgemein'!$F$15+1)))))/$F39,
SUM(OFFSET('2.5 CAPEX'!CP42,0,-MIN($F39-1,COLUMN(CB39)-1),1,MIN($F39,COLUMN(CB39))))/$F39)))))),
IF(OR(ISNUMBER($D39)=FALSE,$F39=""),"",
IF(AND('2.5 CAPEX'!$L42&lt;&gt;"x",'2.5 CAPEX'!$M42&lt;&gt;"x"),0,
IF($F39=0,0,
IF(CK$4&lt;'2.1 Kraftwerk allgemein'!$F$16,0,
IF(CK$4='2.1 Kraftwerk allgemein'!$F$16,'2.5 CAPEX'!$J42/$F39,
IF(CK$4&lt;'2.1 Kraftwerk allgemein'!$F$16+$F39,
('2.5 CAPEX'!$J42+SUM(OFFSET('2.5 CAPEX'!CP42,0,-MIN(MAX($F39-1-('2.1 Kraftwerk allgemein'!$F$16-'1.1 Allgemein'!$I$22+1),0),COLUMN(CB39)-1-('2.1 Kraftwerk allgemein'!$F$16-'1.1 Allgemein'!$I$22+1)),1,MIN(MAX($F39-('2.1 Kraftwerk allgemein'!$F$16-'1.1 Allgemein'!$I$22+1),1),COLUMN(CB39)-('2.1 Kraftwerk allgemein'!$F$16-'1.1 Allgemein'!$I$22+1)))))/$F39,
SUM(OFFSET('2.5 CAPEX'!CP42,0,-MIN($F39-1,COLUMN(CB39)-1),1,MIN($F39,COLUMN(CB39))))/$F39)))))))</f>
        <v>0</v>
      </c>
      <c r="CL39" s="199">
        <f ca="1">IF('2.1 Kraftwerk allgemein'!$F$15&lt;'1.1 Allgemein'!$I$22,
IF(OR(ISNUMBER($D39)=FALSE,$F39=""),"",
IF(AND('2.5 CAPEX'!$L42&lt;&gt;"x",'2.5 CAPEX'!$M42&lt;&gt;"x"),0,
IF($F39=0,0,
IF(CL$4&lt;'2.1 Kraftwerk allgemein'!$F$16,0,
IF(CL$4='2.1 Kraftwerk allgemein'!$F$16,'2.5 CAPEX'!$J42/$F39,
IF(CL$4&lt;'2.1 Kraftwerk allgemein'!$F$16+$F39,
('2.5 CAPEX'!$J42+SUM(OFFSET('2.5 CAPEX'!CQ42,0,-MIN(MAX($F39-1-('2.1 Kraftwerk allgemein'!$F$16-'2.1 Kraftwerk allgemein'!$F$15+1),0),COLUMN(CC39)-1-('2.1 Kraftwerk allgemein'!$F$16-'2.1 Kraftwerk allgemein'!$F$15+1)),1,MIN(MAX($F39-('2.1 Kraftwerk allgemein'!$F$16-'2.1 Kraftwerk allgemein'!$F$15+1),1),COLUMN(CC39)-('2.1 Kraftwerk allgemein'!$F$16-'2.1 Kraftwerk allgemein'!$F$15+1)))))/$F39,
SUM(OFFSET('2.5 CAPEX'!CQ42,0,-MIN($F39-1,COLUMN(CC39)-1),1,MIN($F39,COLUMN(CC39))))/$F39)))))),
IF(OR(ISNUMBER($D39)=FALSE,$F39=""),"",
IF(AND('2.5 CAPEX'!$L42&lt;&gt;"x",'2.5 CAPEX'!$M42&lt;&gt;"x"),0,
IF($F39=0,0,
IF(CL$4&lt;'2.1 Kraftwerk allgemein'!$F$16,0,
IF(CL$4='2.1 Kraftwerk allgemein'!$F$16,'2.5 CAPEX'!$J42/$F39,
IF(CL$4&lt;'2.1 Kraftwerk allgemein'!$F$16+$F39,
('2.5 CAPEX'!$J42+SUM(OFFSET('2.5 CAPEX'!CQ42,0,-MIN(MAX($F39-1-('2.1 Kraftwerk allgemein'!$F$16-'1.1 Allgemein'!$I$22+1),0),COLUMN(CC39)-1-('2.1 Kraftwerk allgemein'!$F$16-'1.1 Allgemein'!$I$22+1)),1,MIN(MAX($F39-('2.1 Kraftwerk allgemein'!$F$16-'1.1 Allgemein'!$I$22+1),1),COLUMN(CC39)-('2.1 Kraftwerk allgemein'!$F$16-'1.1 Allgemein'!$I$22+1)))))/$F39,
SUM(OFFSET('2.5 CAPEX'!CQ42,0,-MIN($F39-1,COLUMN(CC39)-1),1,MIN($F39,COLUMN(CC39))))/$F39)))))))</f>
        <v>0</v>
      </c>
      <c r="CM39" s="199">
        <f ca="1">IF('2.1 Kraftwerk allgemein'!$F$15&lt;'1.1 Allgemein'!$I$22,
IF(OR(ISNUMBER($D39)=FALSE,$F39=""),"",
IF(AND('2.5 CAPEX'!$L42&lt;&gt;"x",'2.5 CAPEX'!$M42&lt;&gt;"x"),0,
IF($F39=0,0,
IF(CM$4&lt;'2.1 Kraftwerk allgemein'!$F$16,0,
IF(CM$4='2.1 Kraftwerk allgemein'!$F$16,'2.5 CAPEX'!$J42/$F39,
IF(CM$4&lt;'2.1 Kraftwerk allgemein'!$F$16+$F39,
('2.5 CAPEX'!$J42+SUM(OFFSET('2.5 CAPEX'!CR42,0,-MIN(MAX($F39-1-('2.1 Kraftwerk allgemein'!$F$16-'2.1 Kraftwerk allgemein'!$F$15+1),0),COLUMN(CD39)-1-('2.1 Kraftwerk allgemein'!$F$16-'2.1 Kraftwerk allgemein'!$F$15+1)),1,MIN(MAX($F39-('2.1 Kraftwerk allgemein'!$F$16-'2.1 Kraftwerk allgemein'!$F$15+1),1),COLUMN(CD39)-('2.1 Kraftwerk allgemein'!$F$16-'2.1 Kraftwerk allgemein'!$F$15+1)))))/$F39,
SUM(OFFSET('2.5 CAPEX'!CR42,0,-MIN($F39-1,COLUMN(CD39)-1),1,MIN($F39,COLUMN(CD39))))/$F39)))))),
IF(OR(ISNUMBER($D39)=FALSE,$F39=""),"",
IF(AND('2.5 CAPEX'!$L42&lt;&gt;"x",'2.5 CAPEX'!$M42&lt;&gt;"x"),0,
IF($F39=0,0,
IF(CM$4&lt;'2.1 Kraftwerk allgemein'!$F$16,0,
IF(CM$4='2.1 Kraftwerk allgemein'!$F$16,'2.5 CAPEX'!$J42/$F39,
IF(CM$4&lt;'2.1 Kraftwerk allgemein'!$F$16+$F39,
('2.5 CAPEX'!$J42+SUM(OFFSET('2.5 CAPEX'!CR42,0,-MIN(MAX($F39-1-('2.1 Kraftwerk allgemein'!$F$16-'1.1 Allgemein'!$I$22+1),0),COLUMN(CD39)-1-('2.1 Kraftwerk allgemein'!$F$16-'1.1 Allgemein'!$I$22+1)),1,MIN(MAX($F39-('2.1 Kraftwerk allgemein'!$F$16-'1.1 Allgemein'!$I$22+1),1),COLUMN(CD39)-('2.1 Kraftwerk allgemein'!$F$16-'1.1 Allgemein'!$I$22+1)))))/$F39,
SUM(OFFSET('2.5 CAPEX'!CR42,0,-MIN($F39-1,COLUMN(CD39)-1),1,MIN($F39,COLUMN(CD39))))/$F39)))))))</f>
        <v>0</v>
      </c>
      <c r="CN39" s="199">
        <f ca="1">IF('2.1 Kraftwerk allgemein'!$F$15&lt;'1.1 Allgemein'!$I$22,
IF(OR(ISNUMBER($D39)=FALSE,$F39=""),"",
IF(AND('2.5 CAPEX'!$L42&lt;&gt;"x",'2.5 CAPEX'!$M42&lt;&gt;"x"),0,
IF($F39=0,0,
IF(CN$4&lt;'2.1 Kraftwerk allgemein'!$F$16,0,
IF(CN$4='2.1 Kraftwerk allgemein'!$F$16,'2.5 CAPEX'!$J42/$F39,
IF(CN$4&lt;'2.1 Kraftwerk allgemein'!$F$16+$F39,
('2.5 CAPEX'!$J42+SUM(OFFSET('2.5 CAPEX'!CS42,0,-MIN(MAX($F39-1-('2.1 Kraftwerk allgemein'!$F$16-'2.1 Kraftwerk allgemein'!$F$15+1),0),COLUMN(CE39)-1-('2.1 Kraftwerk allgemein'!$F$16-'2.1 Kraftwerk allgemein'!$F$15+1)),1,MIN(MAX($F39-('2.1 Kraftwerk allgemein'!$F$16-'2.1 Kraftwerk allgemein'!$F$15+1),1),COLUMN(CE39)-('2.1 Kraftwerk allgemein'!$F$16-'2.1 Kraftwerk allgemein'!$F$15+1)))))/$F39,
SUM(OFFSET('2.5 CAPEX'!CS42,0,-MIN($F39-1,COLUMN(CE39)-1),1,MIN($F39,COLUMN(CE39))))/$F39)))))),
IF(OR(ISNUMBER($D39)=FALSE,$F39=""),"",
IF(AND('2.5 CAPEX'!$L42&lt;&gt;"x",'2.5 CAPEX'!$M42&lt;&gt;"x"),0,
IF($F39=0,0,
IF(CN$4&lt;'2.1 Kraftwerk allgemein'!$F$16,0,
IF(CN$4='2.1 Kraftwerk allgemein'!$F$16,'2.5 CAPEX'!$J42/$F39,
IF(CN$4&lt;'2.1 Kraftwerk allgemein'!$F$16+$F39,
('2.5 CAPEX'!$J42+SUM(OFFSET('2.5 CAPEX'!CS42,0,-MIN(MAX($F39-1-('2.1 Kraftwerk allgemein'!$F$16-'1.1 Allgemein'!$I$22+1),0),COLUMN(CE39)-1-('2.1 Kraftwerk allgemein'!$F$16-'1.1 Allgemein'!$I$22+1)),1,MIN(MAX($F39-('2.1 Kraftwerk allgemein'!$F$16-'1.1 Allgemein'!$I$22+1),1),COLUMN(CE39)-('2.1 Kraftwerk allgemein'!$F$16-'1.1 Allgemein'!$I$22+1)))))/$F39,
SUM(OFFSET('2.5 CAPEX'!CS42,0,-MIN($F39-1,COLUMN(CE39)-1),1,MIN($F39,COLUMN(CE39))))/$F39)))))))</f>
        <v>0</v>
      </c>
      <c r="CO39" s="199">
        <f ca="1">IF('2.1 Kraftwerk allgemein'!$F$15&lt;'1.1 Allgemein'!$I$22,
IF(OR(ISNUMBER($D39)=FALSE,$F39=""),"",
IF(AND('2.5 CAPEX'!$L42&lt;&gt;"x",'2.5 CAPEX'!$M42&lt;&gt;"x"),0,
IF($F39=0,0,
IF(CO$4&lt;'2.1 Kraftwerk allgemein'!$F$16,0,
IF(CO$4='2.1 Kraftwerk allgemein'!$F$16,'2.5 CAPEX'!$J42/$F39,
IF(CO$4&lt;'2.1 Kraftwerk allgemein'!$F$16+$F39,
('2.5 CAPEX'!$J42+SUM(OFFSET('2.5 CAPEX'!CT42,0,-MIN(MAX($F39-1-('2.1 Kraftwerk allgemein'!$F$16-'2.1 Kraftwerk allgemein'!$F$15+1),0),COLUMN(CF39)-1-('2.1 Kraftwerk allgemein'!$F$16-'2.1 Kraftwerk allgemein'!$F$15+1)),1,MIN(MAX($F39-('2.1 Kraftwerk allgemein'!$F$16-'2.1 Kraftwerk allgemein'!$F$15+1),1),COLUMN(CF39)-('2.1 Kraftwerk allgemein'!$F$16-'2.1 Kraftwerk allgemein'!$F$15+1)))))/$F39,
SUM(OFFSET('2.5 CAPEX'!CT42,0,-MIN($F39-1,COLUMN(CF39)-1),1,MIN($F39,COLUMN(CF39))))/$F39)))))),
IF(OR(ISNUMBER($D39)=FALSE,$F39=""),"",
IF(AND('2.5 CAPEX'!$L42&lt;&gt;"x",'2.5 CAPEX'!$M42&lt;&gt;"x"),0,
IF($F39=0,0,
IF(CO$4&lt;'2.1 Kraftwerk allgemein'!$F$16,0,
IF(CO$4='2.1 Kraftwerk allgemein'!$F$16,'2.5 CAPEX'!$J42/$F39,
IF(CO$4&lt;'2.1 Kraftwerk allgemein'!$F$16+$F39,
('2.5 CAPEX'!$J42+SUM(OFFSET('2.5 CAPEX'!CT42,0,-MIN(MAX($F39-1-('2.1 Kraftwerk allgemein'!$F$16-'1.1 Allgemein'!$I$22+1),0),COLUMN(CF39)-1-('2.1 Kraftwerk allgemein'!$F$16-'1.1 Allgemein'!$I$22+1)),1,MIN(MAX($F39-('2.1 Kraftwerk allgemein'!$F$16-'1.1 Allgemein'!$I$22+1),1),COLUMN(CF39)-('2.1 Kraftwerk allgemein'!$F$16-'1.1 Allgemein'!$I$22+1)))))/$F39,
SUM(OFFSET('2.5 CAPEX'!CT42,0,-MIN($F39-1,COLUMN(CF39)-1),1,MIN($F39,COLUMN(CF39))))/$F39)))))))</f>
        <v>0</v>
      </c>
      <c r="CP39" s="199">
        <f ca="1">IF('2.1 Kraftwerk allgemein'!$F$15&lt;'1.1 Allgemein'!$I$22,
IF(OR(ISNUMBER($D39)=FALSE,$F39=""),"",
IF(AND('2.5 CAPEX'!$L42&lt;&gt;"x",'2.5 CAPEX'!$M42&lt;&gt;"x"),0,
IF($F39=0,0,
IF(CP$4&lt;'2.1 Kraftwerk allgemein'!$F$16,0,
IF(CP$4='2.1 Kraftwerk allgemein'!$F$16,'2.5 CAPEX'!$J42/$F39,
IF(CP$4&lt;'2.1 Kraftwerk allgemein'!$F$16+$F39,
('2.5 CAPEX'!$J42+SUM(OFFSET('2.5 CAPEX'!CU42,0,-MIN(MAX($F39-1-('2.1 Kraftwerk allgemein'!$F$16-'2.1 Kraftwerk allgemein'!$F$15+1),0),COLUMN(CG39)-1-('2.1 Kraftwerk allgemein'!$F$16-'2.1 Kraftwerk allgemein'!$F$15+1)),1,MIN(MAX($F39-('2.1 Kraftwerk allgemein'!$F$16-'2.1 Kraftwerk allgemein'!$F$15+1),1),COLUMN(CG39)-('2.1 Kraftwerk allgemein'!$F$16-'2.1 Kraftwerk allgemein'!$F$15+1)))))/$F39,
SUM(OFFSET('2.5 CAPEX'!CU42,0,-MIN($F39-1,COLUMN(CG39)-1),1,MIN($F39,COLUMN(CG39))))/$F39)))))),
IF(OR(ISNUMBER($D39)=FALSE,$F39=""),"",
IF(AND('2.5 CAPEX'!$L42&lt;&gt;"x",'2.5 CAPEX'!$M42&lt;&gt;"x"),0,
IF($F39=0,0,
IF(CP$4&lt;'2.1 Kraftwerk allgemein'!$F$16,0,
IF(CP$4='2.1 Kraftwerk allgemein'!$F$16,'2.5 CAPEX'!$J42/$F39,
IF(CP$4&lt;'2.1 Kraftwerk allgemein'!$F$16+$F39,
('2.5 CAPEX'!$J42+SUM(OFFSET('2.5 CAPEX'!CU42,0,-MIN(MAX($F39-1-('2.1 Kraftwerk allgemein'!$F$16-'1.1 Allgemein'!$I$22+1),0),COLUMN(CG39)-1-('2.1 Kraftwerk allgemein'!$F$16-'1.1 Allgemein'!$I$22+1)),1,MIN(MAX($F39-('2.1 Kraftwerk allgemein'!$F$16-'1.1 Allgemein'!$I$22+1),1),COLUMN(CG39)-('2.1 Kraftwerk allgemein'!$F$16-'1.1 Allgemein'!$I$22+1)))))/$F39,
SUM(OFFSET('2.5 CAPEX'!CU42,0,-MIN($F39-1,COLUMN(CG39)-1),1,MIN($F39,COLUMN(CG39))))/$F39)))))))</f>
        <v>0</v>
      </c>
      <c r="CQ39" s="199">
        <f ca="1">IF('2.1 Kraftwerk allgemein'!$F$15&lt;'1.1 Allgemein'!$I$22,
IF(OR(ISNUMBER($D39)=FALSE,$F39=""),"",
IF(AND('2.5 CAPEX'!$L42&lt;&gt;"x",'2.5 CAPEX'!$M42&lt;&gt;"x"),0,
IF($F39=0,0,
IF(CQ$4&lt;'2.1 Kraftwerk allgemein'!$F$16,0,
IF(CQ$4='2.1 Kraftwerk allgemein'!$F$16,'2.5 CAPEX'!$J42/$F39,
IF(CQ$4&lt;'2.1 Kraftwerk allgemein'!$F$16+$F39,
('2.5 CAPEX'!$J42+SUM(OFFSET('2.5 CAPEX'!CV42,0,-MIN(MAX($F39-1-('2.1 Kraftwerk allgemein'!$F$16-'2.1 Kraftwerk allgemein'!$F$15+1),0),COLUMN(CH39)-1-('2.1 Kraftwerk allgemein'!$F$16-'2.1 Kraftwerk allgemein'!$F$15+1)),1,MIN(MAX($F39-('2.1 Kraftwerk allgemein'!$F$16-'2.1 Kraftwerk allgemein'!$F$15+1),1),COLUMN(CH39)-('2.1 Kraftwerk allgemein'!$F$16-'2.1 Kraftwerk allgemein'!$F$15+1)))))/$F39,
SUM(OFFSET('2.5 CAPEX'!CV42,0,-MIN($F39-1,COLUMN(CH39)-1),1,MIN($F39,COLUMN(CH39))))/$F39)))))),
IF(OR(ISNUMBER($D39)=FALSE,$F39=""),"",
IF(AND('2.5 CAPEX'!$L42&lt;&gt;"x",'2.5 CAPEX'!$M42&lt;&gt;"x"),0,
IF($F39=0,0,
IF(CQ$4&lt;'2.1 Kraftwerk allgemein'!$F$16,0,
IF(CQ$4='2.1 Kraftwerk allgemein'!$F$16,'2.5 CAPEX'!$J42/$F39,
IF(CQ$4&lt;'2.1 Kraftwerk allgemein'!$F$16+$F39,
('2.5 CAPEX'!$J42+SUM(OFFSET('2.5 CAPEX'!CV42,0,-MIN(MAX($F39-1-('2.1 Kraftwerk allgemein'!$F$16-'1.1 Allgemein'!$I$22+1),0),COLUMN(CH39)-1-('2.1 Kraftwerk allgemein'!$F$16-'1.1 Allgemein'!$I$22+1)),1,MIN(MAX($F39-('2.1 Kraftwerk allgemein'!$F$16-'1.1 Allgemein'!$I$22+1),1),COLUMN(CH39)-('2.1 Kraftwerk allgemein'!$F$16-'1.1 Allgemein'!$I$22+1)))))/$F39,
SUM(OFFSET('2.5 CAPEX'!CV42,0,-MIN($F39-1,COLUMN(CH39)-1),1,MIN($F39,COLUMN(CH39))))/$F39)))))))</f>
        <v>0</v>
      </c>
      <c r="CR39" s="199">
        <f ca="1">IF('2.1 Kraftwerk allgemein'!$F$15&lt;'1.1 Allgemein'!$I$22,
IF(OR(ISNUMBER($D39)=FALSE,$F39=""),"",
IF(AND('2.5 CAPEX'!$L42&lt;&gt;"x",'2.5 CAPEX'!$M42&lt;&gt;"x"),0,
IF($F39=0,0,
IF(CR$4&lt;'2.1 Kraftwerk allgemein'!$F$16,0,
IF(CR$4='2.1 Kraftwerk allgemein'!$F$16,'2.5 CAPEX'!$J42/$F39,
IF(CR$4&lt;'2.1 Kraftwerk allgemein'!$F$16+$F39,
('2.5 CAPEX'!$J42+SUM(OFFSET('2.5 CAPEX'!CW42,0,-MIN(MAX($F39-1-('2.1 Kraftwerk allgemein'!$F$16-'2.1 Kraftwerk allgemein'!$F$15+1),0),COLUMN(CI39)-1-('2.1 Kraftwerk allgemein'!$F$16-'2.1 Kraftwerk allgemein'!$F$15+1)),1,MIN(MAX($F39-('2.1 Kraftwerk allgemein'!$F$16-'2.1 Kraftwerk allgemein'!$F$15+1),1),COLUMN(CI39)-('2.1 Kraftwerk allgemein'!$F$16-'2.1 Kraftwerk allgemein'!$F$15+1)))))/$F39,
SUM(OFFSET('2.5 CAPEX'!CW42,0,-MIN($F39-1,COLUMN(CI39)-1),1,MIN($F39,COLUMN(CI39))))/$F39)))))),
IF(OR(ISNUMBER($D39)=FALSE,$F39=""),"",
IF(AND('2.5 CAPEX'!$L42&lt;&gt;"x",'2.5 CAPEX'!$M42&lt;&gt;"x"),0,
IF($F39=0,0,
IF(CR$4&lt;'2.1 Kraftwerk allgemein'!$F$16,0,
IF(CR$4='2.1 Kraftwerk allgemein'!$F$16,'2.5 CAPEX'!$J42/$F39,
IF(CR$4&lt;'2.1 Kraftwerk allgemein'!$F$16+$F39,
('2.5 CAPEX'!$J42+SUM(OFFSET('2.5 CAPEX'!CW42,0,-MIN(MAX($F39-1-('2.1 Kraftwerk allgemein'!$F$16-'1.1 Allgemein'!$I$22+1),0),COLUMN(CI39)-1-('2.1 Kraftwerk allgemein'!$F$16-'1.1 Allgemein'!$I$22+1)),1,MIN(MAX($F39-('2.1 Kraftwerk allgemein'!$F$16-'1.1 Allgemein'!$I$22+1),1),COLUMN(CI39)-('2.1 Kraftwerk allgemein'!$F$16-'1.1 Allgemein'!$I$22+1)))))/$F39,
SUM(OFFSET('2.5 CAPEX'!CW42,0,-MIN($F39-1,COLUMN(CI39)-1),1,MIN($F39,COLUMN(CI39))))/$F39)))))))</f>
        <v>0</v>
      </c>
      <c r="CS39" s="199">
        <f ca="1">IF('2.1 Kraftwerk allgemein'!$F$15&lt;'1.1 Allgemein'!$I$22,
IF(OR(ISNUMBER($D39)=FALSE,$F39=""),"",
IF(AND('2.5 CAPEX'!$L42&lt;&gt;"x",'2.5 CAPEX'!$M42&lt;&gt;"x"),0,
IF($F39=0,0,
IF(CS$4&lt;'2.1 Kraftwerk allgemein'!$F$16,0,
IF(CS$4='2.1 Kraftwerk allgemein'!$F$16,'2.5 CAPEX'!$J42/$F39,
IF(CS$4&lt;'2.1 Kraftwerk allgemein'!$F$16+$F39,
('2.5 CAPEX'!$J42+SUM(OFFSET('2.5 CAPEX'!CX42,0,-MIN(MAX($F39-1-('2.1 Kraftwerk allgemein'!$F$16-'2.1 Kraftwerk allgemein'!$F$15+1),0),COLUMN(CJ39)-1-('2.1 Kraftwerk allgemein'!$F$16-'2.1 Kraftwerk allgemein'!$F$15+1)),1,MIN(MAX($F39-('2.1 Kraftwerk allgemein'!$F$16-'2.1 Kraftwerk allgemein'!$F$15+1),1),COLUMN(CJ39)-('2.1 Kraftwerk allgemein'!$F$16-'2.1 Kraftwerk allgemein'!$F$15+1)))))/$F39,
SUM(OFFSET('2.5 CAPEX'!CX42,0,-MIN($F39-1,COLUMN(CJ39)-1),1,MIN($F39,COLUMN(CJ39))))/$F39)))))),
IF(OR(ISNUMBER($D39)=FALSE,$F39=""),"",
IF(AND('2.5 CAPEX'!$L42&lt;&gt;"x",'2.5 CAPEX'!$M42&lt;&gt;"x"),0,
IF($F39=0,0,
IF(CS$4&lt;'2.1 Kraftwerk allgemein'!$F$16,0,
IF(CS$4='2.1 Kraftwerk allgemein'!$F$16,'2.5 CAPEX'!$J42/$F39,
IF(CS$4&lt;'2.1 Kraftwerk allgemein'!$F$16+$F39,
('2.5 CAPEX'!$J42+SUM(OFFSET('2.5 CAPEX'!CX42,0,-MIN(MAX($F39-1-('2.1 Kraftwerk allgemein'!$F$16-'1.1 Allgemein'!$I$22+1),0),COLUMN(CJ39)-1-('2.1 Kraftwerk allgemein'!$F$16-'1.1 Allgemein'!$I$22+1)),1,MIN(MAX($F39-('2.1 Kraftwerk allgemein'!$F$16-'1.1 Allgemein'!$I$22+1),1),COLUMN(CJ39)-('2.1 Kraftwerk allgemein'!$F$16-'1.1 Allgemein'!$I$22+1)))))/$F39,
SUM(OFFSET('2.5 CAPEX'!CX42,0,-MIN($F39-1,COLUMN(CJ39)-1),1,MIN($F39,COLUMN(CJ39))))/$F39)))))))</f>
        <v>0</v>
      </c>
      <c r="CT39" s="199">
        <f ca="1">IF('2.1 Kraftwerk allgemein'!$F$15&lt;'1.1 Allgemein'!$I$22,
IF(OR(ISNUMBER($D39)=FALSE,$F39=""),"",
IF(AND('2.5 CAPEX'!$L42&lt;&gt;"x",'2.5 CAPEX'!$M42&lt;&gt;"x"),0,
IF($F39=0,0,
IF(CT$4&lt;'2.1 Kraftwerk allgemein'!$F$16,0,
IF(CT$4='2.1 Kraftwerk allgemein'!$F$16,'2.5 CAPEX'!$J42/$F39,
IF(CT$4&lt;'2.1 Kraftwerk allgemein'!$F$16+$F39,
('2.5 CAPEX'!$J42+SUM(OFFSET('2.5 CAPEX'!CY42,0,-MIN(MAX($F39-1-('2.1 Kraftwerk allgemein'!$F$16-'2.1 Kraftwerk allgemein'!$F$15+1),0),COLUMN(CK39)-1-('2.1 Kraftwerk allgemein'!$F$16-'2.1 Kraftwerk allgemein'!$F$15+1)),1,MIN(MAX($F39-('2.1 Kraftwerk allgemein'!$F$16-'2.1 Kraftwerk allgemein'!$F$15+1),1),COLUMN(CK39)-('2.1 Kraftwerk allgemein'!$F$16-'2.1 Kraftwerk allgemein'!$F$15+1)))))/$F39,
SUM(OFFSET('2.5 CAPEX'!CY42,0,-MIN($F39-1,COLUMN(CK39)-1),1,MIN($F39,COLUMN(CK39))))/$F39)))))),
IF(OR(ISNUMBER($D39)=FALSE,$F39=""),"",
IF(AND('2.5 CAPEX'!$L42&lt;&gt;"x",'2.5 CAPEX'!$M42&lt;&gt;"x"),0,
IF($F39=0,0,
IF(CT$4&lt;'2.1 Kraftwerk allgemein'!$F$16,0,
IF(CT$4='2.1 Kraftwerk allgemein'!$F$16,'2.5 CAPEX'!$J42/$F39,
IF(CT$4&lt;'2.1 Kraftwerk allgemein'!$F$16+$F39,
('2.5 CAPEX'!$J42+SUM(OFFSET('2.5 CAPEX'!CY42,0,-MIN(MAX($F39-1-('2.1 Kraftwerk allgemein'!$F$16-'1.1 Allgemein'!$I$22+1),0),COLUMN(CK39)-1-('2.1 Kraftwerk allgemein'!$F$16-'1.1 Allgemein'!$I$22+1)),1,MIN(MAX($F39-('2.1 Kraftwerk allgemein'!$F$16-'1.1 Allgemein'!$I$22+1),1),COLUMN(CK39)-('2.1 Kraftwerk allgemein'!$F$16-'1.1 Allgemein'!$I$22+1)))))/$F39,
SUM(OFFSET('2.5 CAPEX'!CY42,0,-MIN($F39-1,COLUMN(CK39)-1),1,MIN($F39,COLUMN(CK39))))/$F39)))))))</f>
        <v>0</v>
      </c>
      <c r="CU39" s="199">
        <f ca="1">IF('2.1 Kraftwerk allgemein'!$F$15&lt;'1.1 Allgemein'!$I$22,
IF(OR(ISNUMBER($D39)=FALSE,$F39=""),"",
IF(AND('2.5 CAPEX'!$L42&lt;&gt;"x",'2.5 CAPEX'!$M42&lt;&gt;"x"),0,
IF($F39=0,0,
IF(CU$4&lt;'2.1 Kraftwerk allgemein'!$F$16,0,
IF(CU$4='2.1 Kraftwerk allgemein'!$F$16,'2.5 CAPEX'!$J42/$F39,
IF(CU$4&lt;'2.1 Kraftwerk allgemein'!$F$16+$F39,
('2.5 CAPEX'!$J42+SUM(OFFSET('2.5 CAPEX'!CZ42,0,-MIN(MAX($F39-1-('2.1 Kraftwerk allgemein'!$F$16-'2.1 Kraftwerk allgemein'!$F$15+1),0),COLUMN(CL39)-1-('2.1 Kraftwerk allgemein'!$F$16-'2.1 Kraftwerk allgemein'!$F$15+1)),1,MIN(MAX($F39-('2.1 Kraftwerk allgemein'!$F$16-'2.1 Kraftwerk allgemein'!$F$15+1),1),COLUMN(CL39)-('2.1 Kraftwerk allgemein'!$F$16-'2.1 Kraftwerk allgemein'!$F$15+1)))))/$F39,
SUM(OFFSET('2.5 CAPEX'!CZ42,0,-MIN($F39-1,COLUMN(CL39)-1),1,MIN($F39,COLUMN(CL39))))/$F39)))))),
IF(OR(ISNUMBER($D39)=FALSE,$F39=""),"",
IF(AND('2.5 CAPEX'!$L42&lt;&gt;"x",'2.5 CAPEX'!$M42&lt;&gt;"x"),0,
IF($F39=0,0,
IF(CU$4&lt;'2.1 Kraftwerk allgemein'!$F$16,0,
IF(CU$4='2.1 Kraftwerk allgemein'!$F$16,'2.5 CAPEX'!$J42/$F39,
IF(CU$4&lt;'2.1 Kraftwerk allgemein'!$F$16+$F39,
('2.5 CAPEX'!$J42+SUM(OFFSET('2.5 CAPEX'!CZ42,0,-MIN(MAX($F39-1-('2.1 Kraftwerk allgemein'!$F$16-'1.1 Allgemein'!$I$22+1),0),COLUMN(CL39)-1-('2.1 Kraftwerk allgemein'!$F$16-'1.1 Allgemein'!$I$22+1)),1,MIN(MAX($F39-('2.1 Kraftwerk allgemein'!$F$16-'1.1 Allgemein'!$I$22+1),1),COLUMN(CL39)-('2.1 Kraftwerk allgemein'!$F$16-'1.1 Allgemein'!$I$22+1)))))/$F39,
SUM(OFFSET('2.5 CAPEX'!CZ42,0,-MIN($F39-1,COLUMN(CL39)-1),1,MIN($F39,COLUMN(CL39))))/$F39)))))))</f>
        <v>0</v>
      </c>
      <c r="CV39" s="199">
        <f ca="1">IF('2.1 Kraftwerk allgemein'!$F$15&lt;'1.1 Allgemein'!$I$22,
IF(OR(ISNUMBER($D39)=FALSE,$F39=""),"",
IF(AND('2.5 CAPEX'!$L42&lt;&gt;"x",'2.5 CAPEX'!$M42&lt;&gt;"x"),0,
IF($F39=0,0,
IF(CV$4&lt;'2.1 Kraftwerk allgemein'!$F$16,0,
IF(CV$4='2.1 Kraftwerk allgemein'!$F$16,'2.5 CAPEX'!$J42/$F39,
IF(CV$4&lt;'2.1 Kraftwerk allgemein'!$F$16+$F39,
('2.5 CAPEX'!$J42+SUM(OFFSET('2.5 CAPEX'!DA42,0,-MIN(MAX($F39-1-('2.1 Kraftwerk allgemein'!$F$16-'2.1 Kraftwerk allgemein'!$F$15+1),0),COLUMN(CM39)-1-('2.1 Kraftwerk allgemein'!$F$16-'2.1 Kraftwerk allgemein'!$F$15+1)),1,MIN(MAX($F39-('2.1 Kraftwerk allgemein'!$F$16-'2.1 Kraftwerk allgemein'!$F$15+1),1),COLUMN(CM39)-('2.1 Kraftwerk allgemein'!$F$16-'2.1 Kraftwerk allgemein'!$F$15+1)))))/$F39,
SUM(OFFSET('2.5 CAPEX'!DA42,0,-MIN($F39-1,COLUMN(CM39)-1),1,MIN($F39,COLUMN(CM39))))/$F39)))))),
IF(OR(ISNUMBER($D39)=FALSE,$F39=""),"",
IF(AND('2.5 CAPEX'!$L42&lt;&gt;"x",'2.5 CAPEX'!$M42&lt;&gt;"x"),0,
IF($F39=0,0,
IF(CV$4&lt;'2.1 Kraftwerk allgemein'!$F$16,0,
IF(CV$4='2.1 Kraftwerk allgemein'!$F$16,'2.5 CAPEX'!$J42/$F39,
IF(CV$4&lt;'2.1 Kraftwerk allgemein'!$F$16+$F39,
('2.5 CAPEX'!$J42+SUM(OFFSET('2.5 CAPEX'!DA42,0,-MIN(MAX($F39-1-('2.1 Kraftwerk allgemein'!$F$16-'1.1 Allgemein'!$I$22+1),0),COLUMN(CM39)-1-('2.1 Kraftwerk allgemein'!$F$16-'1.1 Allgemein'!$I$22+1)),1,MIN(MAX($F39-('2.1 Kraftwerk allgemein'!$F$16-'1.1 Allgemein'!$I$22+1),1),COLUMN(CM39)-('2.1 Kraftwerk allgemein'!$F$16-'1.1 Allgemein'!$I$22+1)))))/$F39,
SUM(OFFSET('2.5 CAPEX'!DA42,0,-MIN($F39-1,COLUMN(CM39)-1),1,MIN($F39,COLUMN(CM39))))/$F39)))))))</f>
        <v>0</v>
      </c>
      <c r="CW39" s="199">
        <f ca="1">IF('2.1 Kraftwerk allgemein'!$F$15&lt;'1.1 Allgemein'!$I$22,
IF(OR(ISNUMBER($D39)=FALSE,$F39=""),"",
IF(AND('2.5 CAPEX'!$L42&lt;&gt;"x",'2.5 CAPEX'!$M42&lt;&gt;"x"),0,
IF($F39=0,0,
IF(CW$4&lt;'2.1 Kraftwerk allgemein'!$F$16,0,
IF(CW$4='2.1 Kraftwerk allgemein'!$F$16,'2.5 CAPEX'!$J42/$F39,
IF(CW$4&lt;'2.1 Kraftwerk allgemein'!$F$16+$F39,
('2.5 CAPEX'!$J42+SUM(OFFSET('2.5 CAPEX'!DB42,0,-MIN(MAX($F39-1-('2.1 Kraftwerk allgemein'!$F$16-'2.1 Kraftwerk allgemein'!$F$15+1),0),COLUMN(CN39)-1-('2.1 Kraftwerk allgemein'!$F$16-'2.1 Kraftwerk allgemein'!$F$15+1)),1,MIN(MAX($F39-('2.1 Kraftwerk allgemein'!$F$16-'2.1 Kraftwerk allgemein'!$F$15+1),1),COLUMN(CN39)-('2.1 Kraftwerk allgemein'!$F$16-'2.1 Kraftwerk allgemein'!$F$15+1)))))/$F39,
SUM(OFFSET('2.5 CAPEX'!DB42,0,-MIN($F39-1,COLUMN(CN39)-1),1,MIN($F39,COLUMN(CN39))))/$F39)))))),
IF(OR(ISNUMBER($D39)=FALSE,$F39=""),"",
IF(AND('2.5 CAPEX'!$L42&lt;&gt;"x",'2.5 CAPEX'!$M42&lt;&gt;"x"),0,
IF($F39=0,0,
IF(CW$4&lt;'2.1 Kraftwerk allgemein'!$F$16,0,
IF(CW$4='2.1 Kraftwerk allgemein'!$F$16,'2.5 CAPEX'!$J42/$F39,
IF(CW$4&lt;'2.1 Kraftwerk allgemein'!$F$16+$F39,
('2.5 CAPEX'!$J42+SUM(OFFSET('2.5 CAPEX'!DB42,0,-MIN(MAX($F39-1-('2.1 Kraftwerk allgemein'!$F$16-'1.1 Allgemein'!$I$22+1),0),COLUMN(CN39)-1-('2.1 Kraftwerk allgemein'!$F$16-'1.1 Allgemein'!$I$22+1)),1,MIN(MAX($F39-('2.1 Kraftwerk allgemein'!$F$16-'1.1 Allgemein'!$I$22+1),1),COLUMN(CN39)-('2.1 Kraftwerk allgemein'!$F$16-'1.1 Allgemein'!$I$22+1)))))/$F39,
SUM(OFFSET('2.5 CAPEX'!DB42,0,-MIN($F39-1,COLUMN(CN39)-1),1,MIN($F39,COLUMN(CN39))))/$F39)))))))</f>
        <v>0</v>
      </c>
      <c r="CX39" s="199">
        <f ca="1">IF('2.1 Kraftwerk allgemein'!$F$15&lt;'1.1 Allgemein'!$I$22,
IF(OR(ISNUMBER($D39)=FALSE,$F39=""),"",
IF(AND('2.5 CAPEX'!$L42&lt;&gt;"x",'2.5 CAPEX'!$M42&lt;&gt;"x"),0,
IF($F39=0,0,
IF(CX$4&lt;'2.1 Kraftwerk allgemein'!$F$16,0,
IF(CX$4='2.1 Kraftwerk allgemein'!$F$16,'2.5 CAPEX'!$J42/$F39,
IF(CX$4&lt;'2.1 Kraftwerk allgemein'!$F$16+$F39,
('2.5 CAPEX'!$J42+SUM(OFFSET('2.5 CAPEX'!DC42,0,-MIN(MAX($F39-1-('2.1 Kraftwerk allgemein'!$F$16-'2.1 Kraftwerk allgemein'!$F$15+1),0),COLUMN(CO39)-1-('2.1 Kraftwerk allgemein'!$F$16-'2.1 Kraftwerk allgemein'!$F$15+1)),1,MIN(MAX($F39-('2.1 Kraftwerk allgemein'!$F$16-'2.1 Kraftwerk allgemein'!$F$15+1),1),COLUMN(CO39)-('2.1 Kraftwerk allgemein'!$F$16-'2.1 Kraftwerk allgemein'!$F$15+1)))))/$F39,
SUM(OFFSET('2.5 CAPEX'!DC42,0,-MIN($F39-1,COLUMN(CO39)-1),1,MIN($F39,COLUMN(CO39))))/$F39)))))),
IF(OR(ISNUMBER($D39)=FALSE,$F39=""),"",
IF(AND('2.5 CAPEX'!$L42&lt;&gt;"x",'2.5 CAPEX'!$M42&lt;&gt;"x"),0,
IF($F39=0,0,
IF(CX$4&lt;'2.1 Kraftwerk allgemein'!$F$16,0,
IF(CX$4='2.1 Kraftwerk allgemein'!$F$16,'2.5 CAPEX'!$J42/$F39,
IF(CX$4&lt;'2.1 Kraftwerk allgemein'!$F$16+$F39,
('2.5 CAPEX'!$J42+SUM(OFFSET('2.5 CAPEX'!DC42,0,-MIN(MAX($F39-1-('2.1 Kraftwerk allgemein'!$F$16-'1.1 Allgemein'!$I$22+1),0),COLUMN(CO39)-1-('2.1 Kraftwerk allgemein'!$F$16-'1.1 Allgemein'!$I$22+1)),1,MIN(MAX($F39-('2.1 Kraftwerk allgemein'!$F$16-'1.1 Allgemein'!$I$22+1),1),COLUMN(CO39)-('2.1 Kraftwerk allgemein'!$F$16-'1.1 Allgemein'!$I$22+1)))))/$F39,
SUM(OFFSET('2.5 CAPEX'!DC42,0,-MIN($F39-1,COLUMN(CO39)-1),1,MIN($F39,COLUMN(CO39))))/$F39)))))))</f>
        <v>0</v>
      </c>
      <c r="CY39" s="199">
        <f ca="1">IF('2.1 Kraftwerk allgemein'!$F$15&lt;'1.1 Allgemein'!$I$22,
IF(OR(ISNUMBER($D39)=FALSE,$F39=""),"",
IF(AND('2.5 CAPEX'!$L42&lt;&gt;"x",'2.5 CAPEX'!$M42&lt;&gt;"x"),0,
IF($F39=0,0,
IF(CY$4&lt;'2.1 Kraftwerk allgemein'!$F$16,0,
IF(CY$4='2.1 Kraftwerk allgemein'!$F$16,'2.5 CAPEX'!$J42/$F39,
IF(CY$4&lt;'2.1 Kraftwerk allgemein'!$F$16+$F39,
('2.5 CAPEX'!$J42+SUM(OFFSET('2.5 CAPEX'!DD42,0,-MIN(MAX($F39-1-('2.1 Kraftwerk allgemein'!$F$16-'2.1 Kraftwerk allgemein'!$F$15+1),0),COLUMN(CP39)-1-('2.1 Kraftwerk allgemein'!$F$16-'2.1 Kraftwerk allgemein'!$F$15+1)),1,MIN(MAX($F39-('2.1 Kraftwerk allgemein'!$F$16-'2.1 Kraftwerk allgemein'!$F$15+1),1),COLUMN(CP39)-('2.1 Kraftwerk allgemein'!$F$16-'2.1 Kraftwerk allgemein'!$F$15+1)))))/$F39,
SUM(OFFSET('2.5 CAPEX'!DD42,0,-MIN($F39-1,COLUMN(CP39)-1),1,MIN($F39,COLUMN(CP39))))/$F39)))))),
IF(OR(ISNUMBER($D39)=FALSE,$F39=""),"",
IF(AND('2.5 CAPEX'!$L42&lt;&gt;"x",'2.5 CAPEX'!$M42&lt;&gt;"x"),0,
IF($F39=0,0,
IF(CY$4&lt;'2.1 Kraftwerk allgemein'!$F$16,0,
IF(CY$4='2.1 Kraftwerk allgemein'!$F$16,'2.5 CAPEX'!$J42/$F39,
IF(CY$4&lt;'2.1 Kraftwerk allgemein'!$F$16+$F39,
('2.5 CAPEX'!$J42+SUM(OFFSET('2.5 CAPEX'!DD42,0,-MIN(MAX($F39-1-('2.1 Kraftwerk allgemein'!$F$16-'1.1 Allgemein'!$I$22+1),0),COLUMN(CP39)-1-('2.1 Kraftwerk allgemein'!$F$16-'1.1 Allgemein'!$I$22+1)),1,MIN(MAX($F39-('2.1 Kraftwerk allgemein'!$F$16-'1.1 Allgemein'!$I$22+1),1),COLUMN(CP39)-('2.1 Kraftwerk allgemein'!$F$16-'1.1 Allgemein'!$I$22+1)))))/$F39,
SUM(OFFSET('2.5 CAPEX'!DD42,0,-MIN($F39-1,COLUMN(CP39)-1),1,MIN($F39,COLUMN(CP39))))/$F39)))))))</f>
        <v>0</v>
      </c>
      <c r="CZ39" s="199">
        <f ca="1">IF('2.1 Kraftwerk allgemein'!$F$15&lt;'1.1 Allgemein'!$I$22,
IF(OR(ISNUMBER($D39)=FALSE,$F39=""),"",
IF(AND('2.5 CAPEX'!$L42&lt;&gt;"x",'2.5 CAPEX'!$M42&lt;&gt;"x"),0,
IF($F39=0,0,
IF(CZ$4&lt;'2.1 Kraftwerk allgemein'!$F$16,0,
IF(CZ$4='2.1 Kraftwerk allgemein'!$F$16,'2.5 CAPEX'!$J42/$F39,
IF(CZ$4&lt;'2.1 Kraftwerk allgemein'!$F$16+$F39,
('2.5 CAPEX'!$J42+SUM(OFFSET('2.5 CAPEX'!DE42,0,-MIN(MAX($F39-1-('2.1 Kraftwerk allgemein'!$F$16-'2.1 Kraftwerk allgemein'!$F$15+1),0),COLUMN(CQ39)-1-('2.1 Kraftwerk allgemein'!$F$16-'2.1 Kraftwerk allgemein'!$F$15+1)),1,MIN(MAX($F39-('2.1 Kraftwerk allgemein'!$F$16-'2.1 Kraftwerk allgemein'!$F$15+1),1),COLUMN(CQ39)-('2.1 Kraftwerk allgemein'!$F$16-'2.1 Kraftwerk allgemein'!$F$15+1)))))/$F39,
SUM(OFFSET('2.5 CAPEX'!DE42,0,-MIN($F39-1,COLUMN(CQ39)-1),1,MIN($F39,COLUMN(CQ39))))/$F39)))))),
IF(OR(ISNUMBER($D39)=FALSE,$F39=""),"",
IF(AND('2.5 CAPEX'!$L42&lt;&gt;"x",'2.5 CAPEX'!$M42&lt;&gt;"x"),0,
IF($F39=0,0,
IF(CZ$4&lt;'2.1 Kraftwerk allgemein'!$F$16,0,
IF(CZ$4='2.1 Kraftwerk allgemein'!$F$16,'2.5 CAPEX'!$J42/$F39,
IF(CZ$4&lt;'2.1 Kraftwerk allgemein'!$F$16+$F39,
('2.5 CAPEX'!$J42+SUM(OFFSET('2.5 CAPEX'!DE42,0,-MIN(MAX($F39-1-('2.1 Kraftwerk allgemein'!$F$16-'1.1 Allgemein'!$I$22+1),0),COLUMN(CQ39)-1-('2.1 Kraftwerk allgemein'!$F$16-'1.1 Allgemein'!$I$22+1)),1,MIN(MAX($F39-('2.1 Kraftwerk allgemein'!$F$16-'1.1 Allgemein'!$I$22+1),1),COLUMN(CQ39)-('2.1 Kraftwerk allgemein'!$F$16-'1.1 Allgemein'!$I$22+1)))))/$F39,
SUM(OFFSET('2.5 CAPEX'!DE42,0,-MIN($F39-1,COLUMN(CQ39)-1),1,MIN($F39,COLUMN(CQ39))))/$F39)))))))</f>
        <v>0</v>
      </c>
      <c r="DA39" s="199">
        <f ca="1">IF('2.1 Kraftwerk allgemein'!$F$15&lt;'1.1 Allgemein'!$I$22,
IF(OR(ISNUMBER($D39)=FALSE,$F39=""),"",
IF(AND('2.5 CAPEX'!$L42&lt;&gt;"x",'2.5 CAPEX'!$M42&lt;&gt;"x"),0,
IF($F39=0,0,
IF(DA$4&lt;'2.1 Kraftwerk allgemein'!$F$16,0,
IF(DA$4='2.1 Kraftwerk allgemein'!$F$16,'2.5 CAPEX'!$J42/$F39,
IF(DA$4&lt;'2.1 Kraftwerk allgemein'!$F$16+$F39,
('2.5 CAPEX'!$J42+SUM(OFFSET('2.5 CAPEX'!DF42,0,-MIN(MAX($F39-1-('2.1 Kraftwerk allgemein'!$F$16-'2.1 Kraftwerk allgemein'!$F$15+1),0),COLUMN(CR39)-1-('2.1 Kraftwerk allgemein'!$F$16-'2.1 Kraftwerk allgemein'!$F$15+1)),1,MIN(MAX($F39-('2.1 Kraftwerk allgemein'!$F$16-'2.1 Kraftwerk allgemein'!$F$15+1),1),COLUMN(CR39)-('2.1 Kraftwerk allgemein'!$F$16-'2.1 Kraftwerk allgemein'!$F$15+1)))))/$F39,
SUM(OFFSET('2.5 CAPEX'!DF42,0,-MIN($F39-1,COLUMN(CR39)-1),1,MIN($F39,COLUMN(CR39))))/$F39)))))),
IF(OR(ISNUMBER($D39)=FALSE,$F39=""),"",
IF(AND('2.5 CAPEX'!$L42&lt;&gt;"x",'2.5 CAPEX'!$M42&lt;&gt;"x"),0,
IF($F39=0,0,
IF(DA$4&lt;'2.1 Kraftwerk allgemein'!$F$16,0,
IF(DA$4='2.1 Kraftwerk allgemein'!$F$16,'2.5 CAPEX'!$J42/$F39,
IF(DA$4&lt;'2.1 Kraftwerk allgemein'!$F$16+$F39,
('2.5 CAPEX'!$J42+SUM(OFFSET('2.5 CAPEX'!DF42,0,-MIN(MAX($F39-1-('2.1 Kraftwerk allgemein'!$F$16-'1.1 Allgemein'!$I$22+1),0),COLUMN(CR39)-1-('2.1 Kraftwerk allgemein'!$F$16-'1.1 Allgemein'!$I$22+1)),1,MIN(MAX($F39-('2.1 Kraftwerk allgemein'!$F$16-'1.1 Allgemein'!$I$22+1),1),COLUMN(CR39)-('2.1 Kraftwerk allgemein'!$F$16-'1.1 Allgemein'!$I$22+1)))))/$F39,
SUM(OFFSET('2.5 CAPEX'!DF42,0,-MIN($F39-1,COLUMN(CR39)-1),1,MIN($F39,COLUMN(CR39))))/$F39)))))))</f>
        <v>0</v>
      </c>
      <c r="DB39" s="199">
        <f ca="1">IF('2.1 Kraftwerk allgemein'!$F$15&lt;'1.1 Allgemein'!$I$22,
IF(OR(ISNUMBER($D39)=FALSE,$F39=""),"",
IF(AND('2.5 CAPEX'!$L42&lt;&gt;"x",'2.5 CAPEX'!$M42&lt;&gt;"x"),0,
IF($F39=0,0,
IF(DB$4&lt;'2.1 Kraftwerk allgemein'!$F$16,0,
IF(DB$4='2.1 Kraftwerk allgemein'!$F$16,'2.5 CAPEX'!$J42/$F39,
IF(DB$4&lt;'2.1 Kraftwerk allgemein'!$F$16+$F39,
('2.5 CAPEX'!$J42+SUM(OFFSET('2.5 CAPEX'!DG42,0,-MIN(MAX($F39-1-('2.1 Kraftwerk allgemein'!$F$16-'2.1 Kraftwerk allgemein'!$F$15+1),0),COLUMN(CS39)-1-('2.1 Kraftwerk allgemein'!$F$16-'2.1 Kraftwerk allgemein'!$F$15+1)),1,MIN(MAX($F39-('2.1 Kraftwerk allgemein'!$F$16-'2.1 Kraftwerk allgemein'!$F$15+1),1),COLUMN(CS39)-('2.1 Kraftwerk allgemein'!$F$16-'2.1 Kraftwerk allgemein'!$F$15+1)))))/$F39,
SUM(OFFSET('2.5 CAPEX'!DG42,0,-MIN($F39-1,COLUMN(CS39)-1),1,MIN($F39,COLUMN(CS39))))/$F39)))))),
IF(OR(ISNUMBER($D39)=FALSE,$F39=""),"",
IF(AND('2.5 CAPEX'!$L42&lt;&gt;"x",'2.5 CAPEX'!$M42&lt;&gt;"x"),0,
IF($F39=0,0,
IF(DB$4&lt;'2.1 Kraftwerk allgemein'!$F$16,0,
IF(DB$4='2.1 Kraftwerk allgemein'!$F$16,'2.5 CAPEX'!$J42/$F39,
IF(DB$4&lt;'2.1 Kraftwerk allgemein'!$F$16+$F39,
('2.5 CAPEX'!$J42+SUM(OFFSET('2.5 CAPEX'!DG42,0,-MIN(MAX($F39-1-('2.1 Kraftwerk allgemein'!$F$16-'1.1 Allgemein'!$I$22+1),0),COLUMN(CS39)-1-('2.1 Kraftwerk allgemein'!$F$16-'1.1 Allgemein'!$I$22+1)),1,MIN(MAX($F39-('2.1 Kraftwerk allgemein'!$F$16-'1.1 Allgemein'!$I$22+1),1),COLUMN(CS39)-('2.1 Kraftwerk allgemein'!$F$16-'1.1 Allgemein'!$I$22+1)))))/$F39,
SUM(OFFSET('2.5 CAPEX'!DG42,0,-MIN($F39-1,COLUMN(CS39)-1),1,MIN($F39,COLUMN(CS39))))/$F39)))))))</f>
        <v>0</v>
      </c>
      <c r="DC39" s="199">
        <f ca="1">IF('2.1 Kraftwerk allgemein'!$F$15&lt;'1.1 Allgemein'!$I$22,
IF(OR(ISNUMBER($D39)=FALSE,$F39=""),"",
IF(AND('2.5 CAPEX'!$L42&lt;&gt;"x",'2.5 CAPEX'!$M42&lt;&gt;"x"),0,
IF($F39=0,0,
IF(DC$4&lt;'2.1 Kraftwerk allgemein'!$F$16,0,
IF(DC$4='2.1 Kraftwerk allgemein'!$F$16,'2.5 CAPEX'!$J42/$F39,
IF(DC$4&lt;'2.1 Kraftwerk allgemein'!$F$16+$F39,
('2.5 CAPEX'!$J42+SUM(OFFSET('2.5 CAPEX'!DH42,0,-MIN(MAX($F39-1-('2.1 Kraftwerk allgemein'!$F$16-'2.1 Kraftwerk allgemein'!$F$15+1),0),COLUMN(CT39)-1-('2.1 Kraftwerk allgemein'!$F$16-'2.1 Kraftwerk allgemein'!$F$15+1)),1,MIN(MAX($F39-('2.1 Kraftwerk allgemein'!$F$16-'2.1 Kraftwerk allgemein'!$F$15+1),1),COLUMN(CT39)-('2.1 Kraftwerk allgemein'!$F$16-'2.1 Kraftwerk allgemein'!$F$15+1)))))/$F39,
SUM(OFFSET('2.5 CAPEX'!DH42,0,-MIN($F39-1,COLUMN(CT39)-1),1,MIN($F39,COLUMN(CT39))))/$F39)))))),
IF(OR(ISNUMBER($D39)=FALSE,$F39=""),"",
IF(AND('2.5 CAPEX'!$L42&lt;&gt;"x",'2.5 CAPEX'!$M42&lt;&gt;"x"),0,
IF($F39=0,0,
IF(DC$4&lt;'2.1 Kraftwerk allgemein'!$F$16,0,
IF(DC$4='2.1 Kraftwerk allgemein'!$F$16,'2.5 CAPEX'!$J42/$F39,
IF(DC$4&lt;'2.1 Kraftwerk allgemein'!$F$16+$F39,
('2.5 CAPEX'!$J42+SUM(OFFSET('2.5 CAPEX'!DH42,0,-MIN(MAX($F39-1-('2.1 Kraftwerk allgemein'!$F$16-'1.1 Allgemein'!$I$22+1),0),COLUMN(CT39)-1-('2.1 Kraftwerk allgemein'!$F$16-'1.1 Allgemein'!$I$22+1)),1,MIN(MAX($F39-('2.1 Kraftwerk allgemein'!$F$16-'1.1 Allgemein'!$I$22+1),1),COLUMN(CT39)-('2.1 Kraftwerk allgemein'!$F$16-'1.1 Allgemein'!$I$22+1)))))/$F39,
SUM(OFFSET('2.5 CAPEX'!DH42,0,-MIN($F39-1,COLUMN(CT39)-1),1,MIN($F39,COLUMN(CT39))))/$F39)))))))</f>
        <v>0</v>
      </c>
      <c r="DD39" s="199">
        <f ca="1">IF('2.1 Kraftwerk allgemein'!$F$15&lt;'1.1 Allgemein'!$I$22,
IF(OR(ISNUMBER($D39)=FALSE,$F39=""),"",
IF(AND('2.5 CAPEX'!$L42&lt;&gt;"x",'2.5 CAPEX'!$M42&lt;&gt;"x"),0,
IF($F39=0,0,
IF(DD$4&lt;'2.1 Kraftwerk allgemein'!$F$16,0,
IF(DD$4='2.1 Kraftwerk allgemein'!$F$16,'2.5 CAPEX'!$J42/$F39,
IF(DD$4&lt;'2.1 Kraftwerk allgemein'!$F$16+$F39,
('2.5 CAPEX'!$J42+SUM(OFFSET('2.5 CAPEX'!DI42,0,-MIN(MAX($F39-1-('2.1 Kraftwerk allgemein'!$F$16-'2.1 Kraftwerk allgemein'!$F$15+1),0),COLUMN(CU39)-1-('2.1 Kraftwerk allgemein'!$F$16-'2.1 Kraftwerk allgemein'!$F$15+1)),1,MIN(MAX($F39-('2.1 Kraftwerk allgemein'!$F$16-'2.1 Kraftwerk allgemein'!$F$15+1),1),COLUMN(CU39)-('2.1 Kraftwerk allgemein'!$F$16-'2.1 Kraftwerk allgemein'!$F$15+1)))))/$F39,
SUM(OFFSET('2.5 CAPEX'!DI42,0,-MIN($F39-1,COLUMN(CU39)-1),1,MIN($F39,COLUMN(CU39))))/$F39)))))),
IF(OR(ISNUMBER($D39)=FALSE,$F39=""),"",
IF(AND('2.5 CAPEX'!$L42&lt;&gt;"x",'2.5 CAPEX'!$M42&lt;&gt;"x"),0,
IF($F39=0,0,
IF(DD$4&lt;'2.1 Kraftwerk allgemein'!$F$16,0,
IF(DD$4='2.1 Kraftwerk allgemein'!$F$16,'2.5 CAPEX'!$J42/$F39,
IF(DD$4&lt;'2.1 Kraftwerk allgemein'!$F$16+$F39,
('2.5 CAPEX'!$J42+SUM(OFFSET('2.5 CAPEX'!DI42,0,-MIN(MAX($F39-1-('2.1 Kraftwerk allgemein'!$F$16-'1.1 Allgemein'!$I$22+1),0),COLUMN(CU39)-1-('2.1 Kraftwerk allgemein'!$F$16-'1.1 Allgemein'!$I$22+1)),1,MIN(MAX($F39-('2.1 Kraftwerk allgemein'!$F$16-'1.1 Allgemein'!$I$22+1),1),COLUMN(CU39)-('2.1 Kraftwerk allgemein'!$F$16-'1.1 Allgemein'!$I$22+1)))))/$F39,
SUM(OFFSET('2.5 CAPEX'!DI42,0,-MIN($F39-1,COLUMN(CU39)-1),1,MIN($F39,COLUMN(CU39))))/$F39)))))))</f>
        <v>0</v>
      </c>
      <c r="DE39" s="199">
        <f ca="1">IF('2.1 Kraftwerk allgemein'!$F$15&lt;'1.1 Allgemein'!$I$22,
IF(OR(ISNUMBER($D39)=FALSE,$F39=""),"",
IF(AND('2.5 CAPEX'!$L42&lt;&gt;"x",'2.5 CAPEX'!$M42&lt;&gt;"x"),0,
IF($F39=0,0,
IF(DE$4&lt;'2.1 Kraftwerk allgemein'!$F$16,0,
IF(DE$4='2.1 Kraftwerk allgemein'!$F$16,'2.5 CAPEX'!$J42/$F39,
IF(DE$4&lt;'2.1 Kraftwerk allgemein'!$F$16+$F39,
('2.5 CAPEX'!$J42+SUM(OFFSET('2.5 CAPEX'!DJ42,0,-MIN(MAX($F39-1-('2.1 Kraftwerk allgemein'!$F$16-'2.1 Kraftwerk allgemein'!$F$15+1),0),COLUMN(CV39)-1-('2.1 Kraftwerk allgemein'!$F$16-'2.1 Kraftwerk allgemein'!$F$15+1)),1,MIN(MAX($F39-('2.1 Kraftwerk allgemein'!$F$16-'2.1 Kraftwerk allgemein'!$F$15+1),1),COLUMN(CV39)-('2.1 Kraftwerk allgemein'!$F$16-'2.1 Kraftwerk allgemein'!$F$15+1)))))/$F39,
SUM(OFFSET('2.5 CAPEX'!DJ42,0,-MIN($F39-1,COLUMN(CV39)-1),1,MIN($F39,COLUMN(CV39))))/$F39)))))),
IF(OR(ISNUMBER($D39)=FALSE,$F39=""),"",
IF(AND('2.5 CAPEX'!$L42&lt;&gt;"x",'2.5 CAPEX'!$M42&lt;&gt;"x"),0,
IF($F39=0,0,
IF(DE$4&lt;'2.1 Kraftwerk allgemein'!$F$16,0,
IF(DE$4='2.1 Kraftwerk allgemein'!$F$16,'2.5 CAPEX'!$J42/$F39,
IF(DE$4&lt;'2.1 Kraftwerk allgemein'!$F$16+$F39,
('2.5 CAPEX'!$J42+SUM(OFFSET('2.5 CAPEX'!DJ42,0,-MIN(MAX($F39-1-('2.1 Kraftwerk allgemein'!$F$16-'1.1 Allgemein'!$I$22+1),0),COLUMN(CV39)-1-('2.1 Kraftwerk allgemein'!$F$16-'1.1 Allgemein'!$I$22+1)),1,MIN(MAX($F39-('2.1 Kraftwerk allgemein'!$F$16-'1.1 Allgemein'!$I$22+1),1),COLUMN(CV39)-('2.1 Kraftwerk allgemein'!$F$16-'1.1 Allgemein'!$I$22+1)))))/$F39,
SUM(OFFSET('2.5 CAPEX'!DJ42,0,-MIN($F39-1,COLUMN(CV39)-1),1,MIN($F39,COLUMN(CV39))))/$F39)))))))</f>
        <v>0</v>
      </c>
      <c r="DF39" s="199">
        <f ca="1">IF('2.1 Kraftwerk allgemein'!$F$15&lt;'1.1 Allgemein'!$I$22,
IF(OR(ISNUMBER($D39)=FALSE,$F39=""),"",
IF(AND('2.5 CAPEX'!$L42&lt;&gt;"x",'2.5 CAPEX'!$M42&lt;&gt;"x"),0,
IF($F39=0,0,
IF(DF$4&lt;'2.1 Kraftwerk allgemein'!$F$16,0,
IF(DF$4='2.1 Kraftwerk allgemein'!$F$16,'2.5 CAPEX'!$J42/$F39,
IF(DF$4&lt;'2.1 Kraftwerk allgemein'!$F$16+$F39,
('2.5 CAPEX'!$J42+SUM(OFFSET('2.5 CAPEX'!DK42,0,-MIN(MAX($F39-1-('2.1 Kraftwerk allgemein'!$F$16-'2.1 Kraftwerk allgemein'!$F$15+1),0),COLUMN(CW39)-1-('2.1 Kraftwerk allgemein'!$F$16-'2.1 Kraftwerk allgemein'!$F$15+1)),1,MIN(MAX($F39-('2.1 Kraftwerk allgemein'!$F$16-'2.1 Kraftwerk allgemein'!$F$15+1),1),COLUMN(CW39)-('2.1 Kraftwerk allgemein'!$F$16-'2.1 Kraftwerk allgemein'!$F$15+1)))))/$F39,
SUM(OFFSET('2.5 CAPEX'!DK42,0,-MIN($F39-1,COLUMN(CW39)-1),1,MIN($F39,COLUMN(CW39))))/$F39)))))),
IF(OR(ISNUMBER($D39)=FALSE,$F39=""),"",
IF(AND('2.5 CAPEX'!$L42&lt;&gt;"x",'2.5 CAPEX'!$M42&lt;&gt;"x"),0,
IF($F39=0,0,
IF(DF$4&lt;'2.1 Kraftwerk allgemein'!$F$16,0,
IF(DF$4='2.1 Kraftwerk allgemein'!$F$16,'2.5 CAPEX'!$J42/$F39,
IF(DF$4&lt;'2.1 Kraftwerk allgemein'!$F$16+$F39,
('2.5 CAPEX'!$J42+SUM(OFFSET('2.5 CAPEX'!DK42,0,-MIN(MAX($F39-1-('2.1 Kraftwerk allgemein'!$F$16-'1.1 Allgemein'!$I$22+1),0),COLUMN(CW39)-1-('2.1 Kraftwerk allgemein'!$F$16-'1.1 Allgemein'!$I$22+1)),1,MIN(MAX($F39-('2.1 Kraftwerk allgemein'!$F$16-'1.1 Allgemein'!$I$22+1),1),COLUMN(CW39)-('2.1 Kraftwerk allgemein'!$F$16-'1.1 Allgemein'!$I$22+1)))))/$F39,
SUM(OFFSET('2.5 CAPEX'!DK42,0,-MIN($F39-1,COLUMN(CW39)-1),1,MIN($F39,COLUMN(CW39))))/$F39)))))))</f>
        <v>0</v>
      </c>
    </row>
    <row r="40" spans="1:110" s="200" customFormat="1" ht="14" x14ac:dyDescent="0.3">
      <c r="A40" s="104"/>
      <c r="B40" s="104"/>
      <c r="C40" s="104"/>
      <c r="D40" s="191">
        <f>IF('2.5 CAPEX'!D43&lt;&gt;"",'2.5 CAPEX'!D43,"")</f>
        <v>304</v>
      </c>
      <c r="E40" s="191" t="str">
        <f>IF('2.5 CAPEX'!E43&lt;&gt;"",'2.5 CAPEX'!E43,"")</f>
        <v/>
      </c>
      <c r="F40" s="196" t="str">
        <f>IF('2.5 CAPEX'!F43&lt;&gt;"",'2.5 CAPEX'!F43,"")</f>
        <v/>
      </c>
      <c r="G40" s="197">
        <f ca="1">IF(ISNUMBER(D40)=FALSE,"",INDEX('2.5 CAPEX'!$H:$H,MATCH('3.1 Abschreibung'!$D40,'2.5 CAPEX'!$D:$D,0))+INDEX('2.5 CAPEX'!$J:$J,MATCH('3.1 Abschreibung'!$D40,'2.5 CAPEX'!$D:$D,0)))</f>
        <v>0</v>
      </c>
      <c r="H40" s="197"/>
      <c r="I40" s="198">
        <v>0</v>
      </c>
      <c r="J40" s="199" t="str">
        <f ca="1">IF('2.1 Kraftwerk allgemein'!$F$15&lt;'1.1 Allgemein'!$I$22,
IF(OR(ISNUMBER($D40)=FALSE,$F40=""),"",
IF(AND('2.5 CAPEX'!$L43&lt;&gt;"x",'2.5 CAPEX'!$M43&lt;&gt;"x"),0,
IF($F40=0,0,
IF(J$4&lt;'2.1 Kraftwerk allgemein'!$F$16,0,
IF(J$4='2.1 Kraftwerk allgemein'!$F$16,'2.5 CAPEX'!$J43/$F40,
IF(J$4&lt;'2.1 Kraftwerk allgemein'!$F$16+$F40,
('2.5 CAPEX'!$J43+SUM(OFFSET('2.5 CAPEX'!O43,0,-MIN(MAX($F40-1-('2.1 Kraftwerk allgemein'!$F$16-'2.1 Kraftwerk allgemein'!$F$15+1),0),COLUMN(A40)-1-('2.1 Kraftwerk allgemein'!$F$16-'2.1 Kraftwerk allgemein'!$F$15+1)),1,MIN(MAX($F40-('2.1 Kraftwerk allgemein'!$F$16-'2.1 Kraftwerk allgemein'!$F$15+1),1),COLUMN(A40)-('2.1 Kraftwerk allgemein'!$F$16-'2.1 Kraftwerk allgemein'!$F$15+1)))))/$F40,
SUM(OFFSET('2.5 CAPEX'!O43,0,-MIN($F40-1,COLUMN(A40)-1),1,MIN($F40,COLUMN(A40))))/$F40)))))),
IF(OR(ISNUMBER($D40)=FALSE,$F40=""),"",
IF(AND('2.5 CAPEX'!$L43&lt;&gt;"x",'2.5 CAPEX'!$M43&lt;&gt;"x"),0,
IF($F40=0,0,
IF(J$4&lt;'2.1 Kraftwerk allgemein'!$F$16,0,
IF(J$4='2.1 Kraftwerk allgemein'!$F$16,'2.5 CAPEX'!$J43/$F40,
IF(J$4&lt;'2.1 Kraftwerk allgemein'!$F$16+$F40,
('2.5 CAPEX'!$J43+SUM(OFFSET('2.5 CAPEX'!O43,0,-MIN(MAX($F40-1-('2.1 Kraftwerk allgemein'!$F$16-'1.1 Allgemein'!$I$22+1),0),COLUMN(A40)-1-('2.1 Kraftwerk allgemein'!$F$16-'1.1 Allgemein'!$I$22+1)),1,MIN(MAX($F40-('2.1 Kraftwerk allgemein'!$F$16-'1.1 Allgemein'!$I$22+1),1),COLUMN(A40)-('2.1 Kraftwerk allgemein'!$F$16-'1.1 Allgemein'!$I$22+1)))))/$F40,
SUM(OFFSET('2.5 CAPEX'!O43,0,-MIN($F40-1,COLUMN(A40)-1),1,MIN($F40,COLUMN(A40))))/$F40)))))))</f>
        <v/>
      </c>
      <c r="K40" s="199" t="str">
        <f ca="1">IF('2.1 Kraftwerk allgemein'!$F$15&lt;'1.1 Allgemein'!$I$22,
IF(OR(ISNUMBER($D40)=FALSE,$F40=""),"",
IF(AND('2.5 CAPEX'!$L43&lt;&gt;"x",'2.5 CAPEX'!$M43&lt;&gt;"x"),0,
IF($F40=0,0,
IF(K$4&lt;'2.1 Kraftwerk allgemein'!$F$16,0,
IF(K$4='2.1 Kraftwerk allgemein'!$F$16,'2.5 CAPEX'!$J43/$F40,
IF(K$4&lt;'2.1 Kraftwerk allgemein'!$F$16+$F40,
('2.5 CAPEX'!$J43+SUM(OFFSET('2.5 CAPEX'!P43,0,-MIN(MAX($F40-1-('2.1 Kraftwerk allgemein'!$F$16-'2.1 Kraftwerk allgemein'!$F$15+1),0),COLUMN(B40)-1-('2.1 Kraftwerk allgemein'!$F$16-'2.1 Kraftwerk allgemein'!$F$15+1)),1,MIN(MAX($F40-('2.1 Kraftwerk allgemein'!$F$16-'2.1 Kraftwerk allgemein'!$F$15+1),1),COLUMN(B40)-('2.1 Kraftwerk allgemein'!$F$16-'2.1 Kraftwerk allgemein'!$F$15+1)))))/$F40,
SUM(OFFSET('2.5 CAPEX'!P43,0,-MIN($F40-1,COLUMN(B40)-1),1,MIN($F40,COLUMN(B40))))/$F40)))))),
IF(OR(ISNUMBER($D40)=FALSE,$F40=""),"",
IF(AND('2.5 CAPEX'!$L43&lt;&gt;"x",'2.5 CAPEX'!$M43&lt;&gt;"x"),0,
IF($F40=0,0,
IF(K$4&lt;'2.1 Kraftwerk allgemein'!$F$16,0,
IF(K$4='2.1 Kraftwerk allgemein'!$F$16,'2.5 CAPEX'!$J43/$F40,
IF(K$4&lt;'2.1 Kraftwerk allgemein'!$F$16+$F40,
('2.5 CAPEX'!$J43+SUM(OFFSET('2.5 CAPEX'!P43,0,-MIN(MAX($F40-1-('2.1 Kraftwerk allgemein'!$F$16-'1.1 Allgemein'!$I$22+1),0),COLUMN(B40)-1-('2.1 Kraftwerk allgemein'!$F$16-'1.1 Allgemein'!$I$22+1)),1,MIN(MAX($F40-('2.1 Kraftwerk allgemein'!$F$16-'1.1 Allgemein'!$I$22+1),1),COLUMN(B40)-('2.1 Kraftwerk allgemein'!$F$16-'1.1 Allgemein'!$I$22+1)))))/$F40,
SUM(OFFSET('2.5 CAPEX'!P43,0,-MIN($F40-1,COLUMN(B40)-1),1,MIN($F40,COLUMN(B40))))/$F40)))))))</f>
        <v/>
      </c>
      <c r="L40" s="199" t="str">
        <f ca="1">IF('2.1 Kraftwerk allgemein'!$F$15&lt;'1.1 Allgemein'!$I$22,
IF(OR(ISNUMBER($D40)=FALSE,$F40=""),"",
IF(AND('2.5 CAPEX'!$L43&lt;&gt;"x",'2.5 CAPEX'!$M43&lt;&gt;"x"),0,
IF($F40=0,0,
IF(L$4&lt;'2.1 Kraftwerk allgemein'!$F$16,0,
IF(L$4='2.1 Kraftwerk allgemein'!$F$16,'2.5 CAPEX'!$J43/$F40,
IF(L$4&lt;'2.1 Kraftwerk allgemein'!$F$16+$F40,
('2.5 CAPEX'!$J43+SUM(OFFSET('2.5 CAPEX'!Q43,0,-MIN(MAX($F40-1-('2.1 Kraftwerk allgemein'!$F$16-'2.1 Kraftwerk allgemein'!$F$15+1),0),COLUMN(C40)-1-('2.1 Kraftwerk allgemein'!$F$16-'2.1 Kraftwerk allgemein'!$F$15+1)),1,MIN(MAX($F40-('2.1 Kraftwerk allgemein'!$F$16-'2.1 Kraftwerk allgemein'!$F$15+1),1),COLUMN(C40)-('2.1 Kraftwerk allgemein'!$F$16-'2.1 Kraftwerk allgemein'!$F$15+1)))))/$F40,
SUM(OFFSET('2.5 CAPEX'!Q43,0,-MIN($F40-1,COLUMN(C40)-1),1,MIN($F40,COLUMN(C40))))/$F40)))))),
IF(OR(ISNUMBER($D40)=FALSE,$F40=""),"",
IF(AND('2.5 CAPEX'!$L43&lt;&gt;"x",'2.5 CAPEX'!$M43&lt;&gt;"x"),0,
IF($F40=0,0,
IF(L$4&lt;'2.1 Kraftwerk allgemein'!$F$16,0,
IF(L$4='2.1 Kraftwerk allgemein'!$F$16,'2.5 CAPEX'!$J43/$F40,
IF(L$4&lt;'2.1 Kraftwerk allgemein'!$F$16+$F40,
('2.5 CAPEX'!$J43+SUM(OFFSET('2.5 CAPEX'!Q43,0,-MIN(MAX($F40-1-('2.1 Kraftwerk allgemein'!$F$16-'1.1 Allgemein'!$I$22+1),0),COLUMN(C40)-1-('2.1 Kraftwerk allgemein'!$F$16-'1.1 Allgemein'!$I$22+1)),1,MIN(MAX($F40-('2.1 Kraftwerk allgemein'!$F$16-'1.1 Allgemein'!$I$22+1),1),COLUMN(C40)-('2.1 Kraftwerk allgemein'!$F$16-'1.1 Allgemein'!$I$22+1)))))/$F40,
SUM(OFFSET('2.5 CAPEX'!Q43,0,-MIN($F40-1,COLUMN(C40)-1),1,MIN($F40,COLUMN(C40))))/$F40)))))))</f>
        <v/>
      </c>
      <c r="M40" s="199" t="str">
        <f ca="1">IF('2.1 Kraftwerk allgemein'!$F$15&lt;'1.1 Allgemein'!$I$22,
IF(OR(ISNUMBER($D40)=FALSE,$F40=""),"",
IF(AND('2.5 CAPEX'!$L43&lt;&gt;"x",'2.5 CAPEX'!$M43&lt;&gt;"x"),0,
IF($F40=0,0,
IF(M$4&lt;'2.1 Kraftwerk allgemein'!$F$16,0,
IF(M$4='2.1 Kraftwerk allgemein'!$F$16,'2.5 CAPEX'!$J43/$F40,
IF(M$4&lt;'2.1 Kraftwerk allgemein'!$F$16+$F40,
('2.5 CAPEX'!$J43+SUM(OFFSET('2.5 CAPEX'!R43,0,-MIN(MAX($F40-1-('2.1 Kraftwerk allgemein'!$F$16-'2.1 Kraftwerk allgemein'!$F$15+1),0),COLUMN(D40)-1-('2.1 Kraftwerk allgemein'!$F$16-'2.1 Kraftwerk allgemein'!$F$15+1)),1,MIN(MAX($F40-('2.1 Kraftwerk allgemein'!$F$16-'2.1 Kraftwerk allgemein'!$F$15+1),1),COLUMN(D40)-('2.1 Kraftwerk allgemein'!$F$16-'2.1 Kraftwerk allgemein'!$F$15+1)))))/$F40,
SUM(OFFSET('2.5 CAPEX'!R43,0,-MIN($F40-1,COLUMN(D40)-1),1,MIN($F40,COLUMN(D40))))/$F40)))))),
IF(OR(ISNUMBER($D40)=FALSE,$F40=""),"",
IF(AND('2.5 CAPEX'!$L43&lt;&gt;"x",'2.5 CAPEX'!$M43&lt;&gt;"x"),0,
IF($F40=0,0,
IF(M$4&lt;'2.1 Kraftwerk allgemein'!$F$16,0,
IF(M$4='2.1 Kraftwerk allgemein'!$F$16,'2.5 CAPEX'!$J43/$F40,
IF(M$4&lt;'2.1 Kraftwerk allgemein'!$F$16+$F40,
('2.5 CAPEX'!$J43+SUM(OFFSET('2.5 CAPEX'!R43,0,-MIN(MAX($F40-1-('2.1 Kraftwerk allgemein'!$F$16-'1.1 Allgemein'!$I$22+1),0),COLUMN(D40)-1-('2.1 Kraftwerk allgemein'!$F$16-'1.1 Allgemein'!$I$22+1)),1,MIN(MAX($F40-('2.1 Kraftwerk allgemein'!$F$16-'1.1 Allgemein'!$I$22+1),1),COLUMN(D40)-('2.1 Kraftwerk allgemein'!$F$16-'1.1 Allgemein'!$I$22+1)))))/$F40,
SUM(OFFSET('2.5 CAPEX'!R43,0,-MIN($F40-1,COLUMN(D40)-1),1,MIN($F40,COLUMN(D40))))/$F40)))))))</f>
        <v/>
      </c>
      <c r="N40" s="199" t="str">
        <f ca="1">IF('2.1 Kraftwerk allgemein'!$F$15&lt;'1.1 Allgemein'!$I$22,
IF(OR(ISNUMBER($D40)=FALSE,$F40=""),"",
IF(AND('2.5 CAPEX'!$L43&lt;&gt;"x",'2.5 CAPEX'!$M43&lt;&gt;"x"),0,
IF($F40=0,0,
IF(N$4&lt;'2.1 Kraftwerk allgemein'!$F$16,0,
IF(N$4='2.1 Kraftwerk allgemein'!$F$16,'2.5 CAPEX'!$J43/$F40,
IF(N$4&lt;'2.1 Kraftwerk allgemein'!$F$16+$F40,
('2.5 CAPEX'!$J43+SUM(OFFSET('2.5 CAPEX'!S43,0,-MIN(MAX($F40-1-('2.1 Kraftwerk allgemein'!$F$16-'2.1 Kraftwerk allgemein'!$F$15+1),0),COLUMN(E40)-1-('2.1 Kraftwerk allgemein'!$F$16-'2.1 Kraftwerk allgemein'!$F$15+1)),1,MIN(MAX($F40-('2.1 Kraftwerk allgemein'!$F$16-'2.1 Kraftwerk allgemein'!$F$15+1),1),COLUMN(E40)-('2.1 Kraftwerk allgemein'!$F$16-'2.1 Kraftwerk allgemein'!$F$15+1)))))/$F40,
SUM(OFFSET('2.5 CAPEX'!S43,0,-MIN($F40-1,COLUMN(E40)-1),1,MIN($F40,COLUMN(E40))))/$F40)))))),
IF(OR(ISNUMBER($D40)=FALSE,$F40=""),"",
IF(AND('2.5 CAPEX'!$L43&lt;&gt;"x",'2.5 CAPEX'!$M43&lt;&gt;"x"),0,
IF($F40=0,0,
IF(N$4&lt;'2.1 Kraftwerk allgemein'!$F$16,0,
IF(N$4='2.1 Kraftwerk allgemein'!$F$16,'2.5 CAPEX'!$J43/$F40,
IF(N$4&lt;'2.1 Kraftwerk allgemein'!$F$16+$F40,
('2.5 CAPEX'!$J43+SUM(OFFSET('2.5 CAPEX'!S43,0,-MIN(MAX($F40-1-('2.1 Kraftwerk allgemein'!$F$16-'1.1 Allgemein'!$I$22+1),0),COLUMN(E40)-1-('2.1 Kraftwerk allgemein'!$F$16-'1.1 Allgemein'!$I$22+1)),1,MIN(MAX($F40-('2.1 Kraftwerk allgemein'!$F$16-'1.1 Allgemein'!$I$22+1),1),COLUMN(E40)-('2.1 Kraftwerk allgemein'!$F$16-'1.1 Allgemein'!$I$22+1)))))/$F40,
SUM(OFFSET('2.5 CAPEX'!S43,0,-MIN($F40-1,COLUMN(E40)-1),1,MIN($F40,COLUMN(E40))))/$F40)))))))</f>
        <v/>
      </c>
      <c r="O40" s="199" t="str">
        <f ca="1">IF('2.1 Kraftwerk allgemein'!$F$15&lt;'1.1 Allgemein'!$I$22,
IF(OR(ISNUMBER($D40)=FALSE,$F40=""),"",
IF(AND('2.5 CAPEX'!$L43&lt;&gt;"x",'2.5 CAPEX'!$M43&lt;&gt;"x"),0,
IF($F40=0,0,
IF(O$4&lt;'2.1 Kraftwerk allgemein'!$F$16,0,
IF(O$4='2.1 Kraftwerk allgemein'!$F$16,'2.5 CAPEX'!$J43/$F40,
IF(O$4&lt;'2.1 Kraftwerk allgemein'!$F$16+$F40,
('2.5 CAPEX'!$J43+SUM(OFFSET('2.5 CAPEX'!T43,0,-MIN(MAX($F40-1-('2.1 Kraftwerk allgemein'!$F$16-'2.1 Kraftwerk allgemein'!$F$15+1),0),COLUMN(F40)-1-('2.1 Kraftwerk allgemein'!$F$16-'2.1 Kraftwerk allgemein'!$F$15+1)),1,MIN(MAX($F40-('2.1 Kraftwerk allgemein'!$F$16-'2.1 Kraftwerk allgemein'!$F$15+1),1),COLUMN(F40)-('2.1 Kraftwerk allgemein'!$F$16-'2.1 Kraftwerk allgemein'!$F$15+1)))))/$F40,
SUM(OFFSET('2.5 CAPEX'!T43,0,-MIN($F40-1,COLUMN(F40)-1),1,MIN($F40,COLUMN(F40))))/$F40)))))),
IF(OR(ISNUMBER($D40)=FALSE,$F40=""),"",
IF(AND('2.5 CAPEX'!$L43&lt;&gt;"x",'2.5 CAPEX'!$M43&lt;&gt;"x"),0,
IF($F40=0,0,
IF(O$4&lt;'2.1 Kraftwerk allgemein'!$F$16,0,
IF(O$4='2.1 Kraftwerk allgemein'!$F$16,'2.5 CAPEX'!$J43/$F40,
IF(O$4&lt;'2.1 Kraftwerk allgemein'!$F$16+$F40,
('2.5 CAPEX'!$J43+SUM(OFFSET('2.5 CAPEX'!T43,0,-MIN(MAX($F40-1-('2.1 Kraftwerk allgemein'!$F$16-'1.1 Allgemein'!$I$22+1),0),COLUMN(F40)-1-('2.1 Kraftwerk allgemein'!$F$16-'1.1 Allgemein'!$I$22+1)),1,MIN(MAX($F40-('2.1 Kraftwerk allgemein'!$F$16-'1.1 Allgemein'!$I$22+1),1),COLUMN(F40)-('2.1 Kraftwerk allgemein'!$F$16-'1.1 Allgemein'!$I$22+1)))))/$F40,
SUM(OFFSET('2.5 CAPEX'!T43,0,-MIN($F40-1,COLUMN(F40)-1),1,MIN($F40,COLUMN(F40))))/$F40)))))))</f>
        <v/>
      </c>
      <c r="P40" s="199" t="str">
        <f ca="1">IF('2.1 Kraftwerk allgemein'!$F$15&lt;'1.1 Allgemein'!$I$22,
IF(OR(ISNUMBER($D40)=FALSE,$F40=""),"",
IF(AND('2.5 CAPEX'!$L43&lt;&gt;"x",'2.5 CAPEX'!$M43&lt;&gt;"x"),0,
IF($F40=0,0,
IF(P$4&lt;'2.1 Kraftwerk allgemein'!$F$16,0,
IF(P$4='2.1 Kraftwerk allgemein'!$F$16,'2.5 CAPEX'!$J43/$F40,
IF(P$4&lt;'2.1 Kraftwerk allgemein'!$F$16+$F40,
('2.5 CAPEX'!$J43+SUM(OFFSET('2.5 CAPEX'!U43,0,-MIN(MAX($F40-1-('2.1 Kraftwerk allgemein'!$F$16-'2.1 Kraftwerk allgemein'!$F$15+1),0),COLUMN(G40)-1-('2.1 Kraftwerk allgemein'!$F$16-'2.1 Kraftwerk allgemein'!$F$15+1)),1,MIN(MAX($F40-('2.1 Kraftwerk allgemein'!$F$16-'2.1 Kraftwerk allgemein'!$F$15+1),1),COLUMN(G40)-('2.1 Kraftwerk allgemein'!$F$16-'2.1 Kraftwerk allgemein'!$F$15+1)))))/$F40,
SUM(OFFSET('2.5 CAPEX'!U43,0,-MIN($F40-1,COLUMN(G40)-1),1,MIN($F40,COLUMN(G40))))/$F40)))))),
IF(OR(ISNUMBER($D40)=FALSE,$F40=""),"",
IF(AND('2.5 CAPEX'!$L43&lt;&gt;"x",'2.5 CAPEX'!$M43&lt;&gt;"x"),0,
IF($F40=0,0,
IF(P$4&lt;'2.1 Kraftwerk allgemein'!$F$16,0,
IF(P$4='2.1 Kraftwerk allgemein'!$F$16,'2.5 CAPEX'!$J43/$F40,
IF(P$4&lt;'2.1 Kraftwerk allgemein'!$F$16+$F40,
('2.5 CAPEX'!$J43+SUM(OFFSET('2.5 CAPEX'!U43,0,-MIN(MAX($F40-1-('2.1 Kraftwerk allgemein'!$F$16-'1.1 Allgemein'!$I$22+1),0),COLUMN(G40)-1-('2.1 Kraftwerk allgemein'!$F$16-'1.1 Allgemein'!$I$22+1)),1,MIN(MAX($F40-('2.1 Kraftwerk allgemein'!$F$16-'1.1 Allgemein'!$I$22+1),1),COLUMN(G40)-('2.1 Kraftwerk allgemein'!$F$16-'1.1 Allgemein'!$I$22+1)))))/$F40,
SUM(OFFSET('2.5 CAPEX'!U43,0,-MIN($F40-1,COLUMN(G40)-1),1,MIN($F40,COLUMN(G40))))/$F40)))))))</f>
        <v/>
      </c>
      <c r="Q40" s="199" t="str">
        <f ca="1">IF('2.1 Kraftwerk allgemein'!$F$15&lt;'1.1 Allgemein'!$I$22,
IF(OR(ISNUMBER($D40)=FALSE,$F40=""),"",
IF(AND('2.5 CAPEX'!$L43&lt;&gt;"x",'2.5 CAPEX'!$M43&lt;&gt;"x"),0,
IF($F40=0,0,
IF(Q$4&lt;'2.1 Kraftwerk allgemein'!$F$16,0,
IF(Q$4='2.1 Kraftwerk allgemein'!$F$16,'2.5 CAPEX'!$J43/$F40,
IF(Q$4&lt;'2.1 Kraftwerk allgemein'!$F$16+$F40,
('2.5 CAPEX'!$J43+SUM(OFFSET('2.5 CAPEX'!V43,0,-MIN(MAX($F40-1-('2.1 Kraftwerk allgemein'!$F$16-'2.1 Kraftwerk allgemein'!$F$15+1),0),COLUMN(H40)-1-('2.1 Kraftwerk allgemein'!$F$16-'2.1 Kraftwerk allgemein'!$F$15+1)),1,MIN(MAX($F40-('2.1 Kraftwerk allgemein'!$F$16-'2.1 Kraftwerk allgemein'!$F$15+1),1),COLUMN(H40)-('2.1 Kraftwerk allgemein'!$F$16-'2.1 Kraftwerk allgemein'!$F$15+1)))))/$F40,
SUM(OFFSET('2.5 CAPEX'!V43,0,-MIN($F40-1,COLUMN(H40)-1),1,MIN($F40,COLUMN(H40))))/$F40)))))),
IF(OR(ISNUMBER($D40)=FALSE,$F40=""),"",
IF(AND('2.5 CAPEX'!$L43&lt;&gt;"x",'2.5 CAPEX'!$M43&lt;&gt;"x"),0,
IF($F40=0,0,
IF(Q$4&lt;'2.1 Kraftwerk allgemein'!$F$16,0,
IF(Q$4='2.1 Kraftwerk allgemein'!$F$16,'2.5 CAPEX'!$J43/$F40,
IF(Q$4&lt;'2.1 Kraftwerk allgemein'!$F$16+$F40,
('2.5 CAPEX'!$J43+SUM(OFFSET('2.5 CAPEX'!V43,0,-MIN(MAX($F40-1-('2.1 Kraftwerk allgemein'!$F$16-'1.1 Allgemein'!$I$22+1),0),COLUMN(H40)-1-('2.1 Kraftwerk allgemein'!$F$16-'1.1 Allgemein'!$I$22+1)),1,MIN(MAX($F40-('2.1 Kraftwerk allgemein'!$F$16-'1.1 Allgemein'!$I$22+1),1),COLUMN(H40)-('2.1 Kraftwerk allgemein'!$F$16-'1.1 Allgemein'!$I$22+1)))))/$F40,
SUM(OFFSET('2.5 CAPEX'!V43,0,-MIN($F40-1,COLUMN(H40)-1),1,MIN($F40,COLUMN(H40))))/$F40)))))))</f>
        <v/>
      </c>
      <c r="R40" s="199" t="str">
        <f ca="1">IF('2.1 Kraftwerk allgemein'!$F$15&lt;'1.1 Allgemein'!$I$22,
IF(OR(ISNUMBER($D40)=FALSE,$F40=""),"",
IF(AND('2.5 CAPEX'!$L43&lt;&gt;"x",'2.5 CAPEX'!$M43&lt;&gt;"x"),0,
IF($F40=0,0,
IF(R$4&lt;'2.1 Kraftwerk allgemein'!$F$16,0,
IF(R$4='2.1 Kraftwerk allgemein'!$F$16,'2.5 CAPEX'!$J43/$F40,
IF(R$4&lt;'2.1 Kraftwerk allgemein'!$F$16+$F40,
('2.5 CAPEX'!$J43+SUM(OFFSET('2.5 CAPEX'!W43,0,-MIN(MAX($F40-1-('2.1 Kraftwerk allgemein'!$F$16-'2.1 Kraftwerk allgemein'!$F$15+1),0),COLUMN(I40)-1-('2.1 Kraftwerk allgemein'!$F$16-'2.1 Kraftwerk allgemein'!$F$15+1)),1,MIN(MAX($F40-('2.1 Kraftwerk allgemein'!$F$16-'2.1 Kraftwerk allgemein'!$F$15+1),1),COLUMN(I40)-('2.1 Kraftwerk allgemein'!$F$16-'2.1 Kraftwerk allgemein'!$F$15+1)))))/$F40,
SUM(OFFSET('2.5 CAPEX'!W43,0,-MIN($F40-1,COLUMN(I40)-1),1,MIN($F40,COLUMN(I40))))/$F40)))))),
IF(OR(ISNUMBER($D40)=FALSE,$F40=""),"",
IF(AND('2.5 CAPEX'!$L43&lt;&gt;"x",'2.5 CAPEX'!$M43&lt;&gt;"x"),0,
IF($F40=0,0,
IF(R$4&lt;'2.1 Kraftwerk allgemein'!$F$16,0,
IF(R$4='2.1 Kraftwerk allgemein'!$F$16,'2.5 CAPEX'!$J43/$F40,
IF(R$4&lt;'2.1 Kraftwerk allgemein'!$F$16+$F40,
('2.5 CAPEX'!$J43+SUM(OFFSET('2.5 CAPEX'!W43,0,-MIN(MAX($F40-1-('2.1 Kraftwerk allgemein'!$F$16-'1.1 Allgemein'!$I$22+1),0),COLUMN(I40)-1-('2.1 Kraftwerk allgemein'!$F$16-'1.1 Allgemein'!$I$22+1)),1,MIN(MAX($F40-('2.1 Kraftwerk allgemein'!$F$16-'1.1 Allgemein'!$I$22+1),1),COLUMN(I40)-('2.1 Kraftwerk allgemein'!$F$16-'1.1 Allgemein'!$I$22+1)))))/$F40,
SUM(OFFSET('2.5 CAPEX'!W43,0,-MIN($F40-1,COLUMN(I40)-1),1,MIN($F40,COLUMN(I40))))/$F40)))))))</f>
        <v/>
      </c>
      <c r="S40" s="199" t="str">
        <f ca="1">IF('2.1 Kraftwerk allgemein'!$F$15&lt;'1.1 Allgemein'!$I$22,
IF(OR(ISNUMBER($D40)=FALSE,$F40=""),"",
IF(AND('2.5 CAPEX'!$L43&lt;&gt;"x",'2.5 CAPEX'!$M43&lt;&gt;"x"),0,
IF($F40=0,0,
IF(S$4&lt;'2.1 Kraftwerk allgemein'!$F$16,0,
IF(S$4='2.1 Kraftwerk allgemein'!$F$16,'2.5 CAPEX'!$J43/$F40,
IF(S$4&lt;'2.1 Kraftwerk allgemein'!$F$16+$F40,
('2.5 CAPEX'!$J43+SUM(OFFSET('2.5 CAPEX'!X43,0,-MIN(MAX($F40-1-('2.1 Kraftwerk allgemein'!$F$16-'2.1 Kraftwerk allgemein'!$F$15+1),0),COLUMN(J40)-1-('2.1 Kraftwerk allgemein'!$F$16-'2.1 Kraftwerk allgemein'!$F$15+1)),1,MIN(MAX($F40-('2.1 Kraftwerk allgemein'!$F$16-'2.1 Kraftwerk allgemein'!$F$15+1),1),COLUMN(J40)-('2.1 Kraftwerk allgemein'!$F$16-'2.1 Kraftwerk allgemein'!$F$15+1)))))/$F40,
SUM(OFFSET('2.5 CAPEX'!X43,0,-MIN($F40-1,COLUMN(J40)-1),1,MIN($F40,COLUMN(J40))))/$F40)))))),
IF(OR(ISNUMBER($D40)=FALSE,$F40=""),"",
IF(AND('2.5 CAPEX'!$L43&lt;&gt;"x",'2.5 CAPEX'!$M43&lt;&gt;"x"),0,
IF($F40=0,0,
IF(S$4&lt;'2.1 Kraftwerk allgemein'!$F$16,0,
IF(S$4='2.1 Kraftwerk allgemein'!$F$16,'2.5 CAPEX'!$J43/$F40,
IF(S$4&lt;'2.1 Kraftwerk allgemein'!$F$16+$F40,
('2.5 CAPEX'!$J43+SUM(OFFSET('2.5 CAPEX'!X43,0,-MIN(MAX($F40-1-('2.1 Kraftwerk allgemein'!$F$16-'1.1 Allgemein'!$I$22+1),0),COLUMN(J40)-1-('2.1 Kraftwerk allgemein'!$F$16-'1.1 Allgemein'!$I$22+1)),1,MIN(MAX($F40-('2.1 Kraftwerk allgemein'!$F$16-'1.1 Allgemein'!$I$22+1),1),COLUMN(J40)-('2.1 Kraftwerk allgemein'!$F$16-'1.1 Allgemein'!$I$22+1)))))/$F40,
SUM(OFFSET('2.5 CAPEX'!X43,0,-MIN($F40-1,COLUMN(J40)-1),1,MIN($F40,COLUMN(J40))))/$F40)))))))</f>
        <v/>
      </c>
      <c r="T40" s="199" t="str">
        <f ca="1">IF('2.1 Kraftwerk allgemein'!$F$15&lt;'1.1 Allgemein'!$I$22,
IF(OR(ISNUMBER($D40)=FALSE,$F40=""),"",
IF(AND('2.5 CAPEX'!$L43&lt;&gt;"x",'2.5 CAPEX'!$M43&lt;&gt;"x"),0,
IF($F40=0,0,
IF(T$4&lt;'2.1 Kraftwerk allgemein'!$F$16,0,
IF(T$4='2.1 Kraftwerk allgemein'!$F$16,'2.5 CAPEX'!$J43/$F40,
IF(T$4&lt;'2.1 Kraftwerk allgemein'!$F$16+$F40,
('2.5 CAPEX'!$J43+SUM(OFFSET('2.5 CAPEX'!Y43,0,-MIN(MAX($F40-1-('2.1 Kraftwerk allgemein'!$F$16-'2.1 Kraftwerk allgemein'!$F$15+1),0),COLUMN(K40)-1-('2.1 Kraftwerk allgemein'!$F$16-'2.1 Kraftwerk allgemein'!$F$15+1)),1,MIN(MAX($F40-('2.1 Kraftwerk allgemein'!$F$16-'2.1 Kraftwerk allgemein'!$F$15+1),1),COLUMN(K40)-('2.1 Kraftwerk allgemein'!$F$16-'2.1 Kraftwerk allgemein'!$F$15+1)))))/$F40,
SUM(OFFSET('2.5 CAPEX'!Y43,0,-MIN($F40-1,COLUMN(K40)-1),1,MIN($F40,COLUMN(K40))))/$F40)))))),
IF(OR(ISNUMBER($D40)=FALSE,$F40=""),"",
IF(AND('2.5 CAPEX'!$L43&lt;&gt;"x",'2.5 CAPEX'!$M43&lt;&gt;"x"),0,
IF($F40=0,0,
IF(T$4&lt;'2.1 Kraftwerk allgemein'!$F$16,0,
IF(T$4='2.1 Kraftwerk allgemein'!$F$16,'2.5 CAPEX'!$J43/$F40,
IF(T$4&lt;'2.1 Kraftwerk allgemein'!$F$16+$F40,
('2.5 CAPEX'!$J43+SUM(OFFSET('2.5 CAPEX'!Y43,0,-MIN(MAX($F40-1-('2.1 Kraftwerk allgemein'!$F$16-'1.1 Allgemein'!$I$22+1),0),COLUMN(K40)-1-('2.1 Kraftwerk allgemein'!$F$16-'1.1 Allgemein'!$I$22+1)),1,MIN(MAX($F40-('2.1 Kraftwerk allgemein'!$F$16-'1.1 Allgemein'!$I$22+1),1),COLUMN(K40)-('2.1 Kraftwerk allgemein'!$F$16-'1.1 Allgemein'!$I$22+1)))))/$F40,
SUM(OFFSET('2.5 CAPEX'!Y43,0,-MIN($F40-1,COLUMN(K40)-1),1,MIN($F40,COLUMN(K40))))/$F40)))))))</f>
        <v/>
      </c>
      <c r="U40" s="199" t="str">
        <f ca="1">IF('2.1 Kraftwerk allgemein'!$F$15&lt;'1.1 Allgemein'!$I$22,
IF(OR(ISNUMBER($D40)=FALSE,$F40=""),"",
IF(AND('2.5 CAPEX'!$L43&lt;&gt;"x",'2.5 CAPEX'!$M43&lt;&gt;"x"),0,
IF($F40=0,0,
IF(U$4&lt;'2.1 Kraftwerk allgemein'!$F$16,0,
IF(U$4='2.1 Kraftwerk allgemein'!$F$16,'2.5 CAPEX'!$J43/$F40,
IF(U$4&lt;'2.1 Kraftwerk allgemein'!$F$16+$F40,
('2.5 CAPEX'!$J43+SUM(OFFSET('2.5 CAPEX'!Z43,0,-MIN(MAX($F40-1-('2.1 Kraftwerk allgemein'!$F$16-'2.1 Kraftwerk allgemein'!$F$15+1),0),COLUMN(L40)-1-('2.1 Kraftwerk allgemein'!$F$16-'2.1 Kraftwerk allgemein'!$F$15+1)),1,MIN(MAX($F40-('2.1 Kraftwerk allgemein'!$F$16-'2.1 Kraftwerk allgemein'!$F$15+1),1),COLUMN(L40)-('2.1 Kraftwerk allgemein'!$F$16-'2.1 Kraftwerk allgemein'!$F$15+1)))))/$F40,
SUM(OFFSET('2.5 CAPEX'!Z43,0,-MIN($F40-1,COLUMN(L40)-1),1,MIN($F40,COLUMN(L40))))/$F40)))))),
IF(OR(ISNUMBER($D40)=FALSE,$F40=""),"",
IF(AND('2.5 CAPEX'!$L43&lt;&gt;"x",'2.5 CAPEX'!$M43&lt;&gt;"x"),0,
IF($F40=0,0,
IF(U$4&lt;'2.1 Kraftwerk allgemein'!$F$16,0,
IF(U$4='2.1 Kraftwerk allgemein'!$F$16,'2.5 CAPEX'!$J43/$F40,
IF(U$4&lt;'2.1 Kraftwerk allgemein'!$F$16+$F40,
('2.5 CAPEX'!$J43+SUM(OFFSET('2.5 CAPEX'!Z43,0,-MIN(MAX($F40-1-('2.1 Kraftwerk allgemein'!$F$16-'1.1 Allgemein'!$I$22+1),0),COLUMN(L40)-1-('2.1 Kraftwerk allgemein'!$F$16-'1.1 Allgemein'!$I$22+1)),1,MIN(MAX($F40-('2.1 Kraftwerk allgemein'!$F$16-'1.1 Allgemein'!$I$22+1),1),COLUMN(L40)-('2.1 Kraftwerk allgemein'!$F$16-'1.1 Allgemein'!$I$22+1)))))/$F40,
SUM(OFFSET('2.5 CAPEX'!Z43,0,-MIN($F40-1,COLUMN(L40)-1),1,MIN($F40,COLUMN(L40))))/$F40)))))))</f>
        <v/>
      </c>
      <c r="V40" s="199" t="str">
        <f ca="1">IF('2.1 Kraftwerk allgemein'!$F$15&lt;'1.1 Allgemein'!$I$22,
IF(OR(ISNUMBER($D40)=FALSE,$F40=""),"",
IF(AND('2.5 CAPEX'!$L43&lt;&gt;"x",'2.5 CAPEX'!$M43&lt;&gt;"x"),0,
IF($F40=0,0,
IF(V$4&lt;'2.1 Kraftwerk allgemein'!$F$16,0,
IF(V$4='2.1 Kraftwerk allgemein'!$F$16,'2.5 CAPEX'!$J43/$F40,
IF(V$4&lt;'2.1 Kraftwerk allgemein'!$F$16+$F40,
('2.5 CAPEX'!$J43+SUM(OFFSET('2.5 CAPEX'!AA43,0,-MIN(MAX($F40-1-('2.1 Kraftwerk allgemein'!$F$16-'2.1 Kraftwerk allgemein'!$F$15+1),0),COLUMN(M40)-1-('2.1 Kraftwerk allgemein'!$F$16-'2.1 Kraftwerk allgemein'!$F$15+1)),1,MIN(MAX($F40-('2.1 Kraftwerk allgemein'!$F$16-'2.1 Kraftwerk allgemein'!$F$15+1),1),COLUMN(M40)-('2.1 Kraftwerk allgemein'!$F$16-'2.1 Kraftwerk allgemein'!$F$15+1)))))/$F40,
SUM(OFFSET('2.5 CAPEX'!AA43,0,-MIN($F40-1,COLUMN(M40)-1),1,MIN($F40,COLUMN(M40))))/$F40)))))),
IF(OR(ISNUMBER($D40)=FALSE,$F40=""),"",
IF(AND('2.5 CAPEX'!$L43&lt;&gt;"x",'2.5 CAPEX'!$M43&lt;&gt;"x"),0,
IF($F40=0,0,
IF(V$4&lt;'2.1 Kraftwerk allgemein'!$F$16,0,
IF(V$4='2.1 Kraftwerk allgemein'!$F$16,'2.5 CAPEX'!$J43/$F40,
IF(V$4&lt;'2.1 Kraftwerk allgemein'!$F$16+$F40,
('2.5 CAPEX'!$J43+SUM(OFFSET('2.5 CAPEX'!AA43,0,-MIN(MAX($F40-1-('2.1 Kraftwerk allgemein'!$F$16-'1.1 Allgemein'!$I$22+1),0),COLUMN(M40)-1-('2.1 Kraftwerk allgemein'!$F$16-'1.1 Allgemein'!$I$22+1)),1,MIN(MAX($F40-('2.1 Kraftwerk allgemein'!$F$16-'1.1 Allgemein'!$I$22+1),1),COLUMN(M40)-('2.1 Kraftwerk allgemein'!$F$16-'1.1 Allgemein'!$I$22+1)))))/$F40,
SUM(OFFSET('2.5 CAPEX'!AA43,0,-MIN($F40-1,COLUMN(M40)-1),1,MIN($F40,COLUMN(M40))))/$F40)))))))</f>
        <v/>
      </c>
      <c r="W40" s="199" t="str">
        <f ca="1">IF('2.1 Kraftwerk allgemein'!$F$15&lt;'1.1 Allgemein'!$I$22,
IF(OR(ISNUMBER($D40)=FALSE,$F40=""),"",
IF(AND('2.5 CAPEX'!$L43&lt;&gt;"x",'2.5 CAPEX'!$M43&lt;&gt;"x"),0,
IF($F40=0,0,
IF(W$4&lt;'2.1 Kraftwerk allgemein'!$F$16,0,
IF(W$4='2.1 Kraftwerk allgemein'!$F$16,'2.5 CAPEX'!$J43/$F40,
IF(W$4&lt;'2.1 Kraftwerk allgemein'!$F$16+$F40,
('2.5 CAPEX'!$J43+SUM(OFFSET('2.5 CAPEX'!AB43,0,-MIN(MAX($F40-1-('2.1 Kraftwerk allgemein'!$F$16-'2.1 Kraftwerk allgemein'!$F$15+1),0),COLUMN(N40)-1-('2.1 Kraftwerk allgemein'!$F$16-'2.1 Kraftwerk allgemein'!$F$15+1)),1,MIN(MAX($F40-('2.1 Kraftwerk allgemein'!$F$16-'2.1 Kraftwerk allgemein'!$F$15+1),1),COLUMN(N40)-('2.1 Kraftwerk allgemein'!$F$16-'2.1 Kraftwerk allgemein'!$F$15+1)))))/$F40,
SUM(OFFSET('2.5 CAPEX'!AB43,0,-MIN($F40-1,COLUMN(N40)-1),1,MIN($F40,COLUMN(N40))))/$F40)))))),
IF(OR(ISNUMBER($D40)=FALSE,$F40=""),"",
IF(AND('2.5 CAPEX'!$L43&lt;&gt;"x",'2.5 CAPEX'!$M43&lt;&gt;"x"),0,
IF($F40=0,0,
IF(W$4&lt;'2.1 Kraftwerk allgemein'!$F$16,0,
IF(W$4='2.1 Kraftwerk allgemein'!$F$16,'2.5 CAPEX'!$J43/$F40,
IF(W$4&lt;'2.1 Kraftwerk allgemein'!$F$16+$F40,
('2.5 CAPEX'!$J43+SUM(OFFSET('2.5 CAPEX'!AB43,0,-MIN(MAX($F40-1-('2.1 Kraftwerk allgemein'!$F$16-'1.1 Allgemein'!$I$22+1),0),COLUMN(N40)-1-('2.1 Kraftwerk allgemein'!$F$16-'1.1 Allgemein'!$I$22+1)),1,MIN(MAX($F40-('2.1 Kraftwerk allgemein'!$F$16-'1.1 Allgemein'!$I$22+1),1),COLUMN(N40)-('2.1 Kraftwerk allgemein'!$F$16-'1.1 Allgemein'!$I$22+1)))))/$F40,
SUM(OFFSET('2.5 CAPEX'!AB43,0,-MIN($F40-1,COLUMN(N40)-1),1,MIN($F40,COLUMN(N40))))/$F40)))))))</f>
        <v/>
      </c>
      <c r="X40" s="199" t="str">
        <f ca="1">IF('2.1 Kraftwerk allgemein'!$F$15&lt;'1.1 Allgemein'!$I$22,
IF(OR(ISNUMBER($D40)=FALSE,$F40=""),"",
IF(AND('2.5 CAPEX'!$L43&lt;&gt;"x",'2.5 CAPEX'!$M43&lt;&gt;"x"),0,
IF($F40=0,0,
IF(X$4&lt;'2.1 Kraftwerk allgemein'!$F$16,0,
IF(X$4='2.1 Kraftwerk allgemein'!$F$16,'2.5 CAPEX'!$J43/$F40,
IF(X$4&lt;'2.1 Kraftwerk allgemein'!$F$16+$F40,
('2.5 CAPEX'!$J43+SUM(OFFSET('2.5 CAPEX'!AC43,0,-MIN(MAX($F40-1-('2.1 Kraftwerk allgemein'!$F$16-'2.1 Kraftwerk allgemein'!$F$15+1),0),COLUMN(O40)-1-('2.1 Kraftwerk allgemein'!$F$16-'2.1 Kraftwerk allgemein'!$F$15+1)),1,MIN(MAX($F40-('2.1 Kraftwerk allgemein'!$F$16-'2.1 Kraftwerk allgemein'!$F$15+1),1),COLUMN(O40)-('2.1 Kraftwerk allgemein'!$F$16-'2.1 Kraftwerk allgemein'!$F$15+1)))))/$F40,
SUM(OFFSET('2.5 CAPEX'!AC43,0,-MIN($F40-1,COLUMN(O40)-1),1,MIN($F40,COLUMN(O40))))/$F40)))))),
IF(OR(ISNUMBER($D40)=FALSE,$F40=""),"",
IF(AND('2.5 CAPEX'!$L43&lt;&gt;"x",'2.5 CAPEX'!$M43&lt;&gt;"x"),0,
IF($F40=0,0,
IF(X$4&lt;'2.1 Kraftwerk allgemein'!$F$16,0,
IF(X$4='2.1 Kraftwerk allgemein'!$F$16,'2.5 CAPEX'!$J43/$F40,
IF(X$4&lt;'2.1 Kraftwerk allgemein'!$F$16+$F40,
('2.5 CAPEX'!$J43+SUM(OFFSET('2.5 CAPEX'!AC43,0,-MIN(MAX($F40-1-('2.1 Kraftwerk allgemein'!$F$16-'1.1 Allgemein'!$I$22+1),0),COLUMN(O40)-1-('2.1 Kraftwerk allgemein'!$F$16-'1.1 Allgemein'!$I$22+1)),1,MIN(MAX($F40-('2.1 Kraftwerk allgemein'!$F$16-'1.1 Allgemein'!$I$22+1),1),COLUMN(O40)-('2.1 Kraftwerk allgemein'!$F$16-'1.1 Allgemein'!$I$22+1)))))/$F40,
SUM(OFFSET('2.5 CAPEX'!AC43,0,-MIN($F40-1,COLUMN(O40)-1),1,MIN($F40,COLUMN(O40))))/$F40)))))))</f>
        <v/>
      </c>
      <c r="Y40" s="199" t="str">
        <f ca="1">IF('2.1 Kraftwerk allgemein'!$F$15&lt;'1.1 Allgemein'!$I$22,
IF(OR(ISNUMBER($D40)=FALSE,$F40=""),"",
IF(AND('2.5 CAPEX'!$L43&lt;&gt;"x",'2.5 CAPEX'!$M43&lt;&gt;"x"),0,
IF($F40=0,0,
IF(Y$4&lt;'2.1 Kraftwerk allgemein'!$F$16,0,
IF(Y$4='2.1 Kraftwerk allgemein'!$F$16,'2.5 CAPEX'!$J43/$F40,
IF(Y$4&lt;'2.1 Kraftwerk allgemein'!$F$16+$F40,
('2.5 CAPEX'!$J43+SUM(OFFSET('2.5 CAPEX'!AD43,0,-MIN(MAX($F40-1-('2.1 Kraftwerk allgemein'!$F$16-'2.1 Kraftwerk allgemein'!$F$15+1),0),COLUMN(P40)-1-('2.1 Kraftwerk allgemein'!$F$16-'2.1 Kraftwerk allgemein'!$F$15+1)),1,MIN(MAX($F40-('2.1 Kraftwerk allgemein'!$F$16-'2.1 Kraftwerk allgemein'!$F$15+1),1),COLUMN(P40)-('2.1 Kraftwerk allgemein'!$F$16-'2.1 Kraftwerk allgemein'!$F$15+1)))))/$F40,
SUM(OFFSET('2.5 CAPEX'!AD43,0,-MIN($F40-1,COLUMN(P40)-1),1,MIN($F40,COLUMN(P40))))/$F40)))))),
IF(OR(ISNUMBER($D40)=FALSE,$F40=""),"",
IF(AND('2.5 CAPEX'!$L43&lt;&gt;"x",'2.5 CAPEX'!$M43&lt;&gt;"x"),0,
IF($F40=0,0,
IF(Y$4&lt;'2.1 Kraftwerk allgemein'!$F$16,0,
IF(Y$4='2.1 Kraftwerk allgemein'!$F$16,'2.5 CAPEX'!$J43/$F40,
IF(Y$4&lt;'2.1 Kraftwerk allgemein'!$F$16+$F40,
('2.5 CAPEX'!$J43+SUM(OFFSET('2.5 CAPEX'!AD43,0,-MIN(MAX($F40-1-('2.1 Kraftwerk allgemein'!$F$16-'1.1 Allgemein'!$I$22+1),0),COLUMN(P40)-1-('2.1 Kraftwerk allgemein'!$F$16-'1.1 Allgemein'!$I$22+1)),1,MIN(MAX($F40-('2.1 Kraftwerk allgemein'!$F$16-'1.1 Allgemein'!$I$22+1),1),COLUMN(P40)-('2.1 Kraftwerk allgemein'!$F$16-'1.1 Allgemein'!$I$22+1)))))/$F40,
SUM(OFFSET('2.5 CAPEX'!AD43,0,-MIN($F40-1,COLUMN(P40)-1),1,MIN($F40,COLUMN(P40))))/$F40)))))))</f>
        <v/>
      </c>
      <c r="Z40" s="199" t="str">
        <f ca="1">IF('2.1 Kraftwerk allgemein'!$F$15&lt;'1.1 Allgemein'!$I$22,
IF(OR(ISNUMBER($D40)=FALSE,$F40=""),"",
IF(AND('2.5 CAPEX'!$L43&lt;&gt;"x",'2.5 CAPEX'!$M43&lt;&gt;"x"),0,
IF($F40=0,0,
IF(Z$4&lt;'2.1 Kraftwerk allgemein'!$F$16,0,
IF(Z$4='2.1 Kraftwerk allgemein'!$F$16,'2.5 CAPEX'!$J43/$F40,
IF(Z$4&lt;'2.1 Kraftwerk allgemein'!$F$16+$F40,
('2.5 CAPEX'!$J43+SUM(OFFSET('2.5 CAPEX'!AE43,0,-MIN(MAX($F40-1-('2.1 Kraftwerk allgemein'!$F$16-'2.1 Kraftwerk allgemein'!$F$15+1),0),COLUMN(Q40)-1-('2.1 Kraftwerk allgemein'!$F$16-'2.1 Kraftwerk allgemein'!$F$15+1)),1,MIN(MAX($F40-('2.1 Kraftwerk allgemein'!$F$16-'2.1 Kraftwerk allgemein'!$F$15+1),1),COLUMN(Q40)-('2.1 Kraftwerk allgemein'!$F$16-'2.1 Kraftwerk allgemein'!$F$15+1)))))/$F40,
SUM(OFFSET('2.5 CAPEX'!AE43,0,-MIN($F40-1,COLUMN(Q40)-1),1,MIN($F40,COLUMN(Q40))))/$F40)))))),
IF(OR(ISNUMBER($D40)=FALSE,$F40=""),"",
IF(AND('2.5 CAPEX'!$L43&lt;&gt;"x",'2.5 CAPEX'!$M43&lt;&gt;"x"),0,
IF($F40=0,0,
IF(Z$4&lt;'2.1 Kraftwerk allgemein'!$F$16,0,
IF(Z$4='2.1 Kraftwerk allgemein'!$F$16,'2.5 CAPEX'!$J43/$F40,
IF(Z$4&lt;'2.1 Kraftwerk allgemein'!$F$16+$F40,
('2.5 CAPEX'!$J43+SUM(OFFSET('2.5 CAPEX'!AE43,0,-MIN(MAX($F40-1-('2.1 Kraftwerk allgemein'!$F$16-'1.1 Allgemein'!$I$22+1),0),COLUMN(Q40)-1-('2.1 Kraftwerk allgemein'!$F$16-'1.1 Allgemein'!$I$22+1)),1,MIN(MAX($F40-('2.1 Kraftwerk allgemein'!$F$16-'1.1 Allgemein'!$I$22+1),1),COLUMN(Q40)-('2.1 Kraftwerk allgemein'!$F$16-'1.1 Allgemein'!$I$22+1)))))/$F40,
SUM(OFFSET('2.5 CAPEX'!AE43,0,-MIN($F40-1,COLUMN(Q40)-1),1,MIN($F40,COLUMN(Q40))))/$F40)))))))</f>
        <v/>
      </c>
      <c r="AA40" s="199" t="str">
        <f ca="1">IF('2.1 Kraftwerk allgemein'!$F$15&lt;'1.1 Allgemein'!$I$22,
IF(OR(ISNUMBER($D40)=FALSE,$F40=""),"",
IF(AND('2.5 CAPEX'!$L43&lt;&gt;"x",'2.5 CAPEX'!$M43&lt;&gt;"x"),0,
IF($F40=0,0,
IF(AA$4&lt;'2.1 Kraftwerk allgemein'!$F$16,0,
IF(AA$4='2.1 Kraftwerk allgemein'!$F$16,'2.5 CAPEX'!$J43/$F40,
IF(AA$4&lt;'2.1 Kraftwerk allgemein'!$F$16+$F40,
('2.5 CAPEX'!$J43+SUM(OFFSET('2.5 CAPEX'!AF43,0,-MIN(MAX($F40-1-('2.1 Kraftwerk allgemein'!$F$16-'2.1 Kraftwerk allgemein'!$F$15+1),0),COLUMN(R40)-1-('2.1 Kraftwerk allgemein'!$F$16-'2.1 Kraftwerk allgemein'!$F$15+1)),1,MIN(MAX($F40-('2.1 Kraftwerk allgemein'!$F$16-'2.1 Kraftwerk allgemein'!$F$15+1),1),COLUMN(R40)-('2.1 Kraftwerk allgemein'!$F$16-'2.1 Kraftwerk allgemein'!$F$15+1)))))/$F40,
SUM(OFFSET('2.5 CAPEX'!AF43,0,-MIN($F40-1,COLUMN(R40)-1),1,MIN($F40,COLUMN(R40))))/$F40)))))),
IF(OR(ISNUMBER($D40)=FALSE,$F40=""),"",
IF(AND('2.5 CAPEX'!$L43&lt;&gt;"x",'2.5 CAPEX'!$M43&lt;&gt;"x"),0,
IF($F40=0,0,
IF(AA$4&lt;'2.1 Kraftwerk allgemein'!$F$16,0,
IF(AA$4='2.1 Kraftwerk allgemein'!$F$16,'2.5 CAPEX'!$J43/$F40,
IF(AA$4&lt;'2.1 Kraftwerk allgemein'!$F$16+$F40,
('2.5 CAPEX'!$J43+SUM(OFFSET('2.5 CAPEX'!AF43,0,-MIN(MAX($F40-1-('2.1 Kraftwerk allgemein'!$F$16-'1.1 Allgemein'!$I$22+1),0),COLUMN(R40)-1-('2.1 Kraftwerk allgemein'!$F$16-'1.1 Allgemein'!$I$22+1)),1,MIN(MAX($F40-('2.1 Kraftwerk allgemein'!$F$16-'1.1 Allgemein'!$I$22+1),1),COLUMN(R40)-('2.1 Kraftwerk allgemein'!$F$16-'1.1 Allgemein'!$I$22+1)))))/$F40,
SUM(OFFSET('2.5 CAPEX'!AF43,0,-MIN($F40-1,COLUMN(R40)-1),1,MIN($F40,COLUMN(R40))))/$F40)))))))</f>
        <v/>
      </c>
      <c r="AB40" s="199" t="str">
        <f ca="1">IF('2.1 Kraftwerk allgemein'!$F$15&lt;'1.1 Allgemein'!$I$22,
IF(OR(ISNUMBER($D40)=FALSE,$F40=""),"",
IF(AND('2.5 CAPEX'!$L43&lt;&gt;"x",'2.5 CAPEX'!$M43&lt;&gt;"x"),0,
IF($F40=0,0,
IF(AB$4&lt;'2.1 Kraftwerk allgemein'!$F$16,0,
IF(AB$4='2.1 Kraftwerk allgemein'!$F$16,'2.5 CAPEX'!$J43/$F40,
IF(AB$4&lt;'2.1 Kraftwerk allgemein'!$F$16+$F40,
('2.5 CAPEX'!$J43+SUM(OFFSET('2.5 CAPEX'!AG43,0,-MIN(MAX($F40-1-('2.1 Kraftwerk allgemein'!$F$16-'2.1 Kraftwerk allgemein'!$F$15+1),0),COLUMN(S40)-1-('2.1 Kraftwerk allgemein'!$F$16-'2.1 Kraftwerk allgemein'!$F$15+1)),1,MIN(MAX($F40-('2.1 Kraftwerk allgemein'!$F$16-'2.1 Kraftwerk allgemein'!$F$15+1),1),COLUMN(S40)-('2.1 Kraftwerk allgemein'!$F$16-'2.1 Kraftwerk allgemein'!$F$15+1)))))/$F40,
SUM(OFFSET('2.5 CAPEX'!AG43,0,-MIN($F40-1,COLUMN(S40)-1),1,MIN($F40,COLUMN(S40))))/$F40)))))),
IF(OR(ISNUMBER($D40)=FALSE,$F40=""),"",
IF(AND('2.5 CAPEX'!$L43&lt;&gt;"x",'2.5 CAPEX'!$M43&lt;&gt;"x"),0,
IF($F40=0,0,
IF(AB$4&lt;'2.1 Kraftwerk allgemein'!$F$16,0,
IF(AB$4='2.1 Kraftwerk allgemein'!$F$16,'2.5 CAPEX'!$J43/$F40,
IF(AB$4&lt;'2.1 Kraftwerk allgemein'!$F$16+$F40,
('2.5 CAPEX'!$J43+SUM(OFFSET('2.5 CAPEX'!AG43,0,-MIN(MAX($F40-1-('2.1 Kraftwerk allgemein'!$F$16-'1.1 Allgemein'!$I$22+1),0),COLUMN(S40)-1-('2.1 Kraftwerk allgemein'!$F$16-'1.1 Allgemein'!$I$22+1)),1,MIN(MAX($F40-('2.1 Kraftwerk allgemein'!$F$16-'1.1 Allgemein'!$I$22+1),1),COLUMN(S40)-('2.1 Kraftwerk allgemein'!$F$16-'1.1 Allgemein'!$I$22+1)))))/$F40,
SUM(OFFSET('2.5 CAPEX'!AG43,0,-MIN($F40-1,COLUMN(S40)-1),1,MIN($F40,COLUMN(S40))))/$F40)))))))</f>
        <v/>
      </c>
      <c r="AC40" s="199" t="str">
        <f ca="1">IF('2.1 Kraftwerk allgemein'!$F$15&lt;'1.1 Allgemein'!$I$22,
IF(OR(ISNUMBER($D40)=FALSE,$F40=""),"",
IF(AND('2.5 CAPEX'!$L43&lt;&gt;"x",'2.5 CAPEX'!$M43&lt;&gt;"x"),0,
IF($F40=0,0,
IF(AC$4&lt;'2.1 Kraftwerk allgemein'!$F$16,0,
IF(AC$4='2.1 Kraftwerk allgemein'!$F$16,'2.5 CAPEX'!$J43/$F40,
IF(AC$4&lt;'2.1 Kraftwerk allgemein'!$F$16+$F40,
('2.5 CAPEX'!$J43+SUM(OFFSET('2.5 CAPEX'!AH43,0,-MIN(MAX($F40-1-('2.1 Kraftwerk allgemein'!$F$16-'2.1 Kraftwerk allgemein'!$F$15+1),0),COLUMN(T40)-1-('2.1 Kraftwerk allgemein'!$F$16-'2.1 Kraftwerk allgemein'!$F$15+1)),1,MIN(MAX($F40-('2.1 Kraftwerk allgemein'!$F$16-'2.1 Kraftwerk allgemein'!$F$15+1),1),COLUMN(T40)-('2.1 Kraftwerk allgemein'!$F$16-'2.1 Kraftwerk allgemein'!$F$15+1)))))/$F40,
SUM(OFFSET('2.5 CAPEX'!AH43,0,-MIN($F40-1,COLUMN(T40)-1),1,MIN($F40,COLUMN(T40))))/$F40)))))),
IF(OR(ISNUMBER($D40)=FALSE,$F40=""),"",
IF(AND('2.5 CAPEX'!$L43&lt;&gt;"x",'2.5 CAPEX'!$M43&lt;&gt;"x"),0,
IF($F40=0,0,
IF(AC$4&lt;'2.1 Kraftwerk allgemein'!$F$16,0,
IF(AC$4='2.1 Kraftwerk allgemein'!$F$16,'2.5 CAPEX'!$J43/$F40,
IF(AC$4&lt;'2.1 Kraftwerk allgemein'!$F$16+$F40,
('2.5 CAPEX'!$J43+SUM(OFFSET('2.5 CAPEX'!AH43,0,-MIN(MAX($F40-1-('2.1 Kraftwerk allgemein'!$F$16-'1.1 Allgemein'!$I$22+1),0),COLUMN(T40)-1-('2.1 Kraftwerk allgemein'!$F$16-'1.1 Allgemein'!$I$22+1)),1,MIN(MAX($F40-('2.1 Kraftwerk allgemein'!$F$16-'1.1 Allgemein'!$I$22+1),1),COLUMN(T40)-('2.1 Kraftwerk allgemein'!$F$16-'1.1 Allgemein'!$I$22+1)))))/$F40,
SUM(OFFSET('2.5 CAPEX'!AH43,0,-MIN($F40-1,COLUMN(T40)-1),1,MIN($F40,COLUMN(T40))))/$F40)))))))</f>
        <v/>
      </c>
      <c r="AD40" s="199" t="str">
        <f ca="1">IF('2.1 Kraftwerk allgemein'!$F$15&lt;'1.1 Allgemein'!$I$22,
IF(OR(ISNUMBER($D40)=FALSE,$F40=""),"",
IF(AND('2.5 CAPEX'!$L43&lt;&gt;"x",'2.5 CAPEX'!$M43&lt;&gt;"x"),0,
IF($F40=0,0,
IF(AD$4&lt;'2.1 Kraftwerk allgemein'!$F$16,0,
IF(AD$4='2.1 Kraftwerk allgemein'!$F$16,'2.5 CAPEX'!$J43/$F40,
IF(AD$4&lt;'2.1 Kraftwerk allgemein'!$F$16+$F40,
('2.5 CAPEX'!$J43+SUM(OFFSET('2.5 CAPEX'!AI43,0,-MIN(MAX($F40-1-('2.1 Kraftwerk allgemein'!$F$16-'2.1 Kraftwerk allgemein'!$F$15+1),0),COLUMN(U40)-1-('2.1 Kraftwerk allgemein'!$F$16-'2.1 Kraftwerk allgemein'!$F$15+1)),1,MIN(MAX($F40-('2.1 Kraftwerk allgemein'!$F$16-'2.1 Kraftwerk allgemein'!$F$15+1),1),COLUMN(U40)-('2.1 Kraftwerk allgemein'!$F$16-'2.1 Kraftwerk allgemein'!$F$15+1)))))/$F40,
SUM(OFFSET('2.5 CAPEX'!AI43,0,-MIN($F40-1,COLUMN(U40)-1),1,MIN($F40,COLUMN(U40))))/$F40)))))),
IF(OR(ISNUMBER($D40)=FALSE,$F40=""),"",
IF(AND('2.5 CAPEX'!$L43&lt;&gt;"x",'2.5 CAPEX'!$M43&lt;&gt;"x"),0,
IF($F40=0,0,
IF(AD$4&lt;'2.1 Kraftwerk allgemein'!$F$16,0,
IF(AD$4='2.1 Kraftwerk allgemein'!$F$16,'2.5 CAPEX'!$J43/$F40,
IF(AD$4&lt;'2.1 Kraftwerk allgemein'!$F$16+$F40,
('2.5 CAPEX'!$J43+SUM(OFFSET('2.5 CAPEX'!AI43,0,-MIN(MAX($F40-1-('2.1 Kraftwerk allgemein'!$F$16-'1.1 Allgemein'!$I$22+1),0),COLUMN(U40)-1-('2.1 Kraftwerk allgemein'!$F$16-'1.1 Allgemein'!$I$22+1)),1,MIN(MAX($F40-('2.1 Kraftwerk allgemein'!$F$16-'1.1 Allgemein'!$I$22+1),1),COLUMN(U40)-('2.1 Kraftwerk allgemein'!$F$16-'1.1 Allgemein'!$I$22+1)))))/$F40,
SUM(OFFSET('2.5 CAPEX'!AI43,0,-MIN($F40-1,COLUMN(U40)-1),1,MIN($F40,COLUMN(U40))))/$F40)))))))</f>
        <v/>
      </c>
      <c r="AE40" s="199" t="str">
        <f ca="1">IF('2.1 Kraftwerk allgemein'!$F$15&lt;'1.1 Allgemein'!$I$22,
IF(OR(ISNUMBER($D40)=FALSE,$F40=""),"",
IF(AND('2.5 CAPEX'!$L43&lt;&gt;"x",'2.5 CAPEX'!$M43&lt;&gt;"x"),0,
IF($F40=0,0,
IF(AE$4&lt;'2.1 Kraftwerk allgemein'!$F$16,0,
IF(AE$4='2.1 Kraftwerk allgemein'!$F$16,'2.5 CAPEX'!$J43/$F40,
IF(AE$4&lt;'2.1 Kraftwerk allgemein'!$F$16+$F40,
('2.5 CAPEX'!$J43+SUM(OFFSET('2.5 CAPEX'!AJ43,0,-MIN(MAX($F40-1-('2.1 Kraftwerk allgemein'!$F$16-'2.1 Kraftwerk allgemein'!$F$15+1),0),COLUMN(V40)-1-('2.1 Kraftwerk allgemein'!$F$16-'2.1 Kraftwerk allgemein'!$F$15+1)),1,MIN(MAX($F40-('2.1 Kraftwerk allgemein'!$F$16-'2.1 Kraftwerk allgemein'!$F$15+1),1),COLUMN(V40)-('2.1 Kraftwerk allgemein'!$F$16-'2.1 Kraftwerk allgemein'!$F$15+1)))))/$F40,
SUM(OFFSET('2.5 CAPEX'!AJ43,0,-MIN($F40-1,COLUMN(V40)-1),1,MIN($F40,COLUMN(V40))))/$F40)))))),
IF(OR(ISNUMBER($D40)=FALSE,$F40=""),"",
IF(AND('2.5 CAPEX'!$L43&lt;&gt;"x",'2.5 CAPEX'!$M43&lt;&gt;"x"),0,
IF($F40=0,0,
IF(AE$4&lt;'2.1 Kraftwerk allgemein'!$F$16,0,
IF(AE$4='2.1 Kraftwerk allgemein'!$F$16,'2.5 CAPEX'!$J43/$F40,
IF(AE$4&lt;'2.1 Kraftwerk allgemein'!$F$16+$F40,
('2.5 CAPEX'!$J43+SUM(OFFSET('2.5 CAPEX'!AJ43,0,-MIN(MAX($F40-1-('2.1 Kraftwerk allgemein'!$F$16-'1.1 Allgemein'!$I$22+1),0),COLUMN(V40)-1-('2.1 Kraftwerk allgemein'!$F$16-'1.1 Allgemein'!$I$22+1)),1,MIN(MAX($F40-('2.1 Kraftwerk allgemein'!$F$16-'1.1 Allgemein'!$I$22+1),1),COLUMN(V40)-('2.1 Kraftwerk allgemein'!$F$16-'1.1 Allgemein'!$I$22+1)))))/$F40,
SUM(OFFSET('2.5 CAPEX'!AJ43,0,-MIN($F40-1,COLUMN(V40)-1),1,MIN($F40,COLUMN(V40))))/$F40)))))))</f>
        <v/>
      </c>
      <c r="AF40" s="199" t="str">
        <f ca="1">IF('2.1 Kraftwerk allgemein'!$F$15&lt;'1.1 Allgemein'!$I$22,
IF(OR(ISNUMBER($D40)=FALSE,$F40=""),"",
IF(AND('2.5 CAPEX'!$L43&lt;&gt;"x",'2.5 CAPEX'!$M43&lt;&gt;"x"),0,
IF($F40=0,0,
IF(AF$4&lt;'2.1 Kraftwerk allgemein'!$F$16,0,
IF(AF$4='2.1 Kraftwerk allgemein'!$F$16,'2.5 CAPEX'!$J43/$F40,
IF(AF$4&lt;'2.1 Kraftwerk allgemein'!$F$16+$F40,
('2.5 CAPEX'!$J43+SUM(OFFSET('2.5 CAPEX'!AK43,0,-MIN(MAX($F40-1-('2.1 Kraftwerk allgemein'!$F$16-'2.1 Kraftwerk allgemein'!$F$15+1),0),COLUMN(W40)-1-('2.1 Kraftwerk allgemein'!$F$16-'2.1 Kraftwerk allgemein'!$F$15+1)),1,MIN(MAX($F40-('2.1 Kraftwerk allgemein'!$F$16-'2.1 Kraftwerk allgemein'!$F$15+1),1),COLUMN(W40)-('2.1 Kraftwerk allgemein'!$F$16-'2.1 Kraftwerk allgemein'!$F$15+1)))))/$F40,
SUM(OFFSET('2.5 CAPEX'!AK43,0,-MIN($F40-1,COLUMN(W40)-1),1,MIN($F40,COLUMN(W40))))/$F40)))))),
IF(OR(ISNUMBER($D40)=FALSE,$F40=""),"",
IF(AND('2.5 CAPEX'!$L43&lt;&gt;"x",'2.5 CAPEX'!$M43&lt;&gt;"x"),0,
IF($F40=0,0,
IF(AF$4&lt;'2.1 Kraftwerk allgemein'!$F$16,0,
IF(AF$4='2.1 Kraftwerk allgemein'!$F$16,'2.5 CAPEX'!$J43/$F40,
IF(AF$4&lt;'2.1 Kraftwerk allgemein'!$F$16+$F40,
('2.5 CAPEX'!$J43+SUM(OFFSET('2.5 CAPEX'!AK43,0,-MIN(MAX($F40-1-('2.1 Kraftwerk allgemein'!$F$16-'1.1 Allgemein'!$I$22+1),0),COLUMN(W40)-1-('2.1 Kraftwerk allgemein'!$F$16-'1.1 Allgemein'!$I$22+1)),1,MIN(MAX($F40-('2.1 Kraftwerk allgemein'!$F$16-'1.1 Allgemein'!$I$22+1),1),COLUMN(W40)-('2.1 Kraftwerk allgemein'!$F$16-'1.1 Allgemein'!$I$22+1)))))/$F40,
SUM(OFFSET('2.5 CAPEX'!AK43,0,-MIN($F40-1,COLUMN(W40)-1),1,MIN($F40,COLUMN(W40))))/$F40)))))))</f>
        <v/>
      </c>
      <c r="AG40" s="199" t="str">
        <f ca="1">IF('2.1 Kraftwerk allgemein'!$F$15&lt;'1.1 Allgemein'!$I$22,
IF(OR(ISNUMBER($D40)=FALSE,$F40=""),"",
IF(AND('2.5 CAPEX'!$L43&lt;&gt;"x",'2.5 CAPEX'!$M43&lt;&gt;"x"),0,
IF($F40=0,0,
IF(AG$4&lt;'2.1 Kraftwerk allgemein'!$F$16,0,
IF(AG$4='2.1 Kraftwerk allgemein'!$F$16,'2.5 CAPEX'!$J43/$F40,
IF(AG$4&lt;'2.1 Kraftwerk allgemein'!$F$16+$F40,
('2.5 CAPEX'!$J43+SUM(OFFSET('2.5 CAPEX'!AL43,0,-MIN(MAX($F40-1-('2.1 Kraftwerk allgemein'!$F$16-'2.1 Kraftwerk allgemein'!$F$15+1),0),COLUMN(X40)-1-('2.1 Kraftwerk allgemein'!$F$16-'2.1 Kraftwerk allgemein'!$F$15+1)),1,MIN(MAX($F40-('2.1 Kraftwerk allgemein'!$F$16-'2.1 Kraftwerk allgemein'!$F$15+1),1),COLUMN(X40)-('2.1 Kraftwerk allgemein'!$F$16-'2.1 Kraftwerk allgemein'!$F$15+1)))))/$F40,
SUM(OFFSET('2.5 CAPEX'!AL43,0,-MIN($F40-1,COLUMN(X40)-1),1,MIN($F40,COLUMN(X40))))/$F40)))))),
IF(OR(ISNUMBER($D40)=FALSE,$F40=""),"",
IF(AND('2.5 CAPEX'!$L43&lt;&gt;"x",'2.5 CAPEX'!$M43&lt;&gt;"x"),0,
IF($F40=0,0,
IF(AG$4&lt;'2.1 Kraftwerk allgemein'!$F$16,0,
IF(AG$4='2.1 Kraftwerk allgemein'!$F$16,'2.5 CAPEX'!$J43/$F40,
IF(AG$4&lt;'2.1 Kraftwerk allgemein'!$F$16+$F40,
('2.5 CAPEX'!$J43+SUM(OFFSET('2.5 CAPEX'!AL43,0,-MIN(MAX($F40-1-('2.1 Kraftwerk allgemein'!$F$16-'1.1 Allgemein'!$I$22+1),0),COLUMN(X40)-1-('2.1 Kraftwerk allgemein'!$F$16-'1.1 Allgemein'!$I$22+1)),1,MIN(MAX($F40-('2.1 Kraftwerk allgemein'!$F$16-'1.1 Allgemein'!$I$22+1),1),COLUMN(X40)-('2.1 Kraftwerk allgemein'!$F$16-'1.1 Allgemein'!$I$22+1)))))/$F40,
SUM(OFFSET('2.5 CAPEX'!AL43,0,-MIN($F40-1,COLUMN(X40)-1),1,MIN($F40,COLUMN(X40))))/$F40)))))))</f>
        <v/>
      </c>
      <c r="AH40" s="199" t="str">
        <f ca="1">IF('2.1 Kraftwerk allgemein'!$F$15&lt;'1.1 Allgemein'!$I$22,
IF(OR(ISNUMBER($D40)=FALSE,$F40=""),"",
IF(AND('2.5 CAPEX'!$L43&lt;&gt;"x",'2.5 CAPEX'!$M43&lt;&gt;"x"),0,
IF($F40=0,0,
IF(AH$4&lt;'2.1 Kraftwerk allgemein'!$F$16,0,
IF(AH$4='2.1 Kraftwerk allgemein'!$F$16,'2.5 CAPEX'!$J43/$F40,
IF(AH$4&lt;'2.1 Kraftwerk allgemein'!$F$16+$F40,
('2.5 CAPEX'!$J43+SUM(OFFSET('2.5 CAPEX'!AM43,0,-MIN(MAX($F40-1-('2.1 Kraftwerk allgemein'!$F$16-'2.1 Kraftwerk allgemein'!$F$15+1),0),COLUMN(Y40)-1-('2.1 Kraftwerk allgemein'!$F$16-'2.1 Kraftwerk allgemein'!$F$15+1)),1,MIN(MAX($F40-('2.1 Kraftwerk allgemein'!$F$16-'2.1 Kraftwerk allgemein'!$F$15+1),1),COLUMN(Y40)-('2.1 Kraftwerk allgemein'!$F$16-'2.1 Kraftwerk allgemein'!$F$15+1)))))/$F40,
SUM(OFFSET('2.5 CAPEX'!AM43,0,-MIN($F40-1,COLUMN(Y40)-1),1,MIN($F40,COLUMN(Y40))))/$F40)))))),
IF(OR(ISNUMBER($D40)=FALSE,$F40=""),"",
IF(AND('2.5 CAPEX'!$L43&lt;&gt;"x",'2.5 CAPEX'!$M43&lt;&gt;"x"),0,
IF($F40=0,0,
IF(AH$4&lt;'2.1 Kraftwerk allgemein'!$F$16,0,
IF(AH$4='2.1 Kraftwerk allgemein'!$F$16,'2.5 CAPEX'!$J43/$F40,
IF(AH$4&lt;'2.1 Kraftwerk allgemein'!$F$16+$F40,
('2.5 CAPEX'!$J43+SUM(OFFSET('2.5 CAPEX'!AM43,0,-MIN(MAX($F40-1-('2.1 Kraftwerk allgemein'!$F$16-'1.1 Allgemein'!$I$22+1),0),COLUMN(Y40)-1-('2.1 Kraftwerk allgemein'!$F$16-'1.1 Allgemein'!$I$22+1)),1,MIN(MAX($F40-('2.1 Kraftwerk allgemein'!$F$16-'1.1 Allgemein'!$I$22+1),1),COLUMN(Y40)-('2.1 Kraftwerk allgemein'!$F$16-'1.1 Allgemein'!$I$22+1)))))/$F40,
SUM(OFFSET('2.5 CAPEX'!AM43,0,-MIN($F40-1,COLUMN(Y40)-1),1,MIN($F40,COLUMN(Y40))))/$F40)))))))</f>
        <v/>
      </c>
      <c r="AI40" s="199" t="str">
        <f ca="1">IF('2.1 Kraftwerk allgemein'!$F$15&lt;'1.1 Allgemein'!$I$22,
IF(OR(ISNUMBER($D40)=FALSE,$F40=""),"",
IF(AND('2.5 CAPEX'!$L43&lt;&gt;"x",'2.5 CAPEX'!$M43&lt;&gt;"x"),0,
IF($F40=0,0,
IF(AI$4&lt;'2.1 Kraftwerk allgemein'!$F$16,0,
IF(AI$4='2.1 Kraftwerk allgemein'!$F$16,'2.5 CAPEX'!$J43/$F40,
IF(AI$4&lt;'2.1 Kraftwerk allgemein'!$F$16+$F40,
('2.5 CAPEX'!$J43+SUM(OFFSET('2.5 CAPEX'!AN43,0,-MIN(MAX($F40-1-('2.1 Kraftwerk allgemein'!$F$16-'2.1 Kraftwerk allgemein'!$F$15+1),0),COLUMN(Z40)-1-('2.1 Kraftwerk allgemein'!$F$16-'2.1 Kraftwerk allgemein'!$F$15+1)),1,MIN(MAX($F40-('2.1 Kraftwerk allgemein'!$F$16-'2.1 Kraftwerk allgemein'!$F$15+1),1),COLUMN(Z40)-('2.1 Kraftwerk allgemein'!$F$16-'2.1 Kraftwerk allgemein'!$F$15+1)))))/$F40,
SUM(OFFSET('2.5 CAPEX'!AN43,0,-MIN($F40-1,COLUMN(Z40)-1),1,MIN($F40,COLUMN(Z40))))/$F40)))))),
IF(OR(ISNUMBER($D40)=FALSE,$F40=""),"",
IF(AND('2.5 CAPEX'!$L43&lt;&gt;"x",'2.5 CAPEX'!$M43&lt;&gt;"x"),0,
IF($F40=0,0,
IF(AI$4&lt;'2.1 Kraftwerk allgemein'!$F$16,0,
IF(AI$4='2.1 Kraftwerk allgemein'!$F$16,'2.5 CAPEX'!$J43/$F40,
IF(AI$4&lt;'2.1 Kraftwerk allgemein'!$F$16+$F40,
('2.5 CAPEX'!$J43+SUM(OFFSET('2.5 CAPEX'!AN43,0,-MIN(MAX($F40-1-('2.1 Kraftwerk allgemein'!$F$16-'1.1 Allgemein'!$I$22+1),0),COLUMN(Z40)-1-('2.1 Kraftwerk allgemein'!$F$16-'1.1 Allgemein'!$I$22+1)),1,MIN(MAX($F40-('2.1 Kraftwerk allgemein'!$F$16-'1.1 Allgemein'!$I$22+1),1),COLUMN(Z40)-('2.1 Kraftwerk allgemein'!$F$16-'1.1 Allgemein'!$I$22+1)))))/$F40,
SUM(OFFSET('2.5 CAPEX'!AN43,0,-MIN($F40-1,COLUMN(Z40)-1),1,MIN($F40,COLUMN(Z40))))/$F40)))))))</f>
        <v/>
      </c>
      <c r="AJ40" s="199" t="str">
        <f ca="1">IF('2.1 Kraftwerk allgemein'!$F$15&lt;'1.1 Allgemein'!$I$22,
IF(OR(ISNUMBER($D40)=FALSE,$F40=""),"",
IF(AND('2.5 CAPEX'!$L43&lt;&gt;"x",'2.5 CAPEX'!$M43&lt;&gt;"x"),0,
IF($F40=0,0,
IF(AJ$4&lt;'2.1 Kraftwerk allgemein'!$F$16,0,
IF(AJ$4='2.1 Kraftwerk allgemein'!$F$16,'2.5 CAPEX'!$J43/$F40,
IF(AJ$4&lt;'2.1 Kraftwerk allgemein'!$F$16+$F40,
('2.5 CAPEX'!$J43+SUM(OFFSET('2.5 CAPEX'!AO43,0,-MIN(MAX($F40-1-('2.1 Kraftwerk allgemein'!$F$16-'2.1 Kraftwerk allgemein'!$F$15+1),0),COLUMN(AA40)-1-('2.1 Kraftwerk allgemein'!$F$16-'2.1 Kraftwerk allgemein'!$F$15+1)),1,MIN(MAX($F40-('2.1 Kraftwerk allgemein'!$F$16-'2.1 Kraftwerk allgemein'!$F$15+1),1),COLUMN(AA40)-('2.1 Kraftwerk allgemein'!$F$16-'2.1 Kraftwerk allgemein'!$F$15+1)))))/$F40,
SUM(OFFSET('2.5 CAPEX'!AO43,0,-MIN($F40-1,COLUMN(AA40)-1),1,MIN($F40,COLUMN(AA40))))/$F40)))))),
IF(OR(ISNUMBER($D40)=FALSE,$F40=""),"",
IF(AND('2.5 CAPEX'!$L43&lt;&gt;"x",'2.5 CAPEX'!$M43&lt;&gt;"x"),0,
IF($F40=0,0,
IF(AJ$4&lt;'2.1 Kraftwerk allgemein'!$F$16,0,
IF(AJ$4='2.1 Kraftwerk allgemein'!$F$16,'2.5 CAPEX'!$J43/$F40,
IF(AJ$4&lt;'2.1 Kraftwerk allgemein'!$F$16+$F40,
('2.5 CAPEX'!$J43+SUM(OFFSET('2.5 CAPEX'!AO43,0,-MIN(MAX($F40-1-('2.1 Kraftwerk allgemein'!$F$16-'1.1 Allgemein'!$I$22+1),0),COLUMN(AA40)-1-('2.1 Kraftwerk allgemein'!$F$16-'1.1 Allgemein'!$I$22+1)),1,MIN(MAX($F40-('2.1 Kraftwerk allgemein'!$F$16-'1.1 Allgemein'!$I$22+1),1),COLUMN(AA40)-('2.1 Kraftwerk allgemein'!$F$16-'1.1 Allgemein'!$I$22+1)))))/$F40,
SUM(OFFSET('2.5 CAPEX'!AO43,0,-MIN($F40-1,COLUMN(AA40)-1),1,MIN($F40,COLUMN(AA40))))/$F40)))))))</f>
        <v/>
      </c>
      <c r="AK40" s="199" t="str">
        <f ca="1">IF('2.1 Kraftwerk allgemein'!$F$15&lt;'1.1 Allgemein'!$I$22,
IF(OR(ISNUMBER($D40)=FALSE,$F40=""),"",
IF(AND('2.5 CAPEX'!$L43&lt;&gt;"x",'2.5 CAPEX'!$M43&lt;&gt;"x"),0,
IF($F40=0,0,
IF(AK$4&lt;'2.1 Kraftwerk allgemein'!$F$16,0,
IF(AK$4='2.1 Kraftwerk allgemein'!$F$16,'2.5 CAPEX'!$J43/$F40,
IF(AK$4&lt;'2.1 Kraftwerk allgemein'!$F$16+$F40,
('2.5 CAPEX'!$J43+SUM(OFFSET('2.5 CAPEX'!AP43,0,-MIN(MAX($F40-1-('2.1 Kraftwerk allgemein'!$F$16-'2.1 Kraftwerk allgemein'!$F$15+1),0),COLUMN(AB40)-1-('2.1 Kraftwerk allgemein'!$F$16-'2.1 Kraftwerk allgemein'!$F$15+1)),1,MIN(MAX($F40-('2.1 Kraftwerk allgemein'!$F$16-'2.1 Kraftwerk allgemein'!$F$15+1),1),COLUMN(AB40)-('2.1 Kraftwerk allgemein'!$F$16-'2.1 Kraftwerk allgemein'!$F$15+1)))))/$F40,
SUM(OFFSET('2.5 CAPEX'!AP43,0,-MIN($F40-1,COLUMN(AB40)-1),1,MIN($F40,COLUMN(AB40))))/$F40)))))),
IF(OR(ISNUMBER($D40)=FALSE,$F40=""),"",
IF(AND('2.5 CAPEX'!$L43&lt;&gt;"x",'2.5 CAPEX'!$M43&lt;&gt;"x"),0,
IF($F40=0,0,
IF(AK$4&lt;'2.1 Kraftwerk allgemein'!$F$16,0,
IF(AK$4='2.1 Kraftwerk allgemein'!$F$16,'2.5 CAPEX'!$J43/$F40,
IF(AK$4&lt;'2.1 Kraftwerk allgemein'!$F$16+$F40,
('2.5 CAPEX'!$J43+SUM(OFFSET('2.5 CAPEX'!AP43,0,-MIN(MAX($F40-1-('2.1 Kraftwerk allgemein'!$F$16-'1.1 Allgemein'!$I$22+1),0),COLUMN(AB40)-1-('2.1 Kraftwerk allgemein'!$F$16-'1.1 Allgemein'!$I$22+1)),1,MIN(MAX($F40-('2.1 Kraftwerk allgemein'!$F$16-'1.1 Allgemein'!$I$22+1),1),COLUMN(AB40)-('2.1 Kraftwerk allgemein'!$F$16-'1.1 Allgemein'!$I$22+1)))))/$F40,
SUM(OFFSET('2.5 CAPEX'!AP43,0,-MIN($F40-1,COLUMN(AB40)-1),1,MIN($F40,COLUMN(AB40))))/$F40)))))))</f>
        <v/>
      </c>
      <c r="AL40" s="199" t="str">
        <f ca="1">IF('2.1 Kraftwerk allgemein'!$F$15&lt;'1.1 Allgemein'!$I$22,
IF(OR(ISNUMBER($D40)=FALSE,$F40=""),"",
IF(AND('2.5 CAPEX'!$L43&lt;&gt;"x",'2.5 CAPEX'!$M43&lt;&gt;"x"),0,
IF($F40=0,0,
IF(AL$4&lt;'2.1 Kraftwerk allgemein'!$F$16,0,
IF(AL$4='2.1 Kraftwerk allgemein'!$F$16,'2.5 CAPEX'!$J43/$F40,
IF(AL$4&lt;'2.1 Kraftwerk allgemein'!$F$16+$F40,
('2.5 CAPEX'!$J43+SUM(OFFSET('2.5 CAPEX'!AQ43,0,-MIN(MAX($F40-1-('2.1 Kraftwerk allgemein'!$F$16-'2.1 Kraftwerk allgemein'!$F$15+1),0),COLUMN(AC40)-1-('2.1 Kraftwerk allgemein'!$F$16-'2.1 Kraftwerk allgemein'!$F$15+1)),1,MIN(MAX($F40-('2.1 Kraftwerk allgemein'!$F$16-'2.1 Kraftwerk allgemein'!$F$15+1),1),COLUMN(AC40)-('2.1 Kraftwerk allgemein'!$F$16-'2.1 Kraftwerk allgemein'!$F$15+1)))))/$F40,
SUM(OFFSET('2.5 CAPEX'!AQ43,0,-MIN($F40-1,COLUMN(AC40)-1),1,MIN($F40,COLUMN(AC40))))/$F40)))))),
IF(OR(ISNUMBER($D40)=FALSE,$F40=""),"",
IF(AND('2.5 CAPEX'!$L43&lt;&gt;"x",'2.5 CAPEX'!$M43&lt;&gt;"x"),0,
IF($F40=0,0,
IF(AL$4&lt;'2.1 Kraftwerk allgemein'!$F$16,0,
IF(AL$4='2.1 Kraftwerk allgemein'!$F$16,'2.5 CAPEX'!$J43/$F40,
IF(AL$4&lt;'2.1 Kraftwerk allgemein'!$F$16+$F40,
('2.5 CAPEX'!$J43+SUM(OFFSET('2.5 CAPEX'!AQ43,0,-MIN(MAX($F40-1-('2.1 Kraftwerk allgemein'!$F$16-'1.1 Allgemein'!$I$22+1),0),COLUMN(AC40)-1-('2.1 Kraftwerk allgemein'!$F$16-'1.1 Allgemein'!$I$22+1)),1,MIN(MAX($F40-('2.1 Kraftwerk allgemein'!$F$16-'1.1 Allgemein'!$I$22+1),1),COLUMN(AC40)-('2.1 Kraftwerk allgemein'!$F$16-'1.1 Allgemein'!$I$22+1)))))/$F40,
SUM(OFFSET('2.5 CAPEX'!AQ43,0,-MIN($F40-1,COLUMN(AC40)-1),1,MIN($F40,COLUMN(AC40))))/$F40)))))))</f>
        <v/>
      </c>
      <c r="AM40" s="199" t="str">
        <f ca="1">IF('2.1 Kraftwerk allgemein'!$F$15&lt;'1.1 Allgemein'!$I$22,
IF(OR(ISNUMBER($D40)=FALSE,$F40=""),"",
IF(AND('2.5 CAPEX'!$L43&lt;&gt;"x",'2.5 CAPEX'!$M43&lt;&gt;"x"),0,
IF($F40=0,0,
IF(AM$4&lt;'2.1 Kraftwerk allgemein'!$F$16,0,
IF(AM$4='2.1 Kraftwerk allgemein'!$F$16,'2.5 CAPEX'!$J43/$F40,
IF(AM$4&lt;'2.1 Kraftwerk allgemein'!$F$16+$F40,
('2.5 CAPEX'!$J43+SUM(OFFSET('2.5 CAPEX'!AR43,0,-MIN(MAX($F40-1-('2.1 Kraftwerk allgemein'!$F$16-'2.1 Kraftwerk allgemein'!$F$15+1),0),COLUMN(AD40)-1-('2.1 Kraftwerk allgemein'!$F$16-'2.1 Kraftwerk allgemein'!$F$15+1)),1,MIN(MAX($F40-('2.1 Kraftwerk allgemein'!$F$16-'2.1 Kraftwerk allgemein'!$F$15+1),1),COLUMN(AD40)-('2.1 Kraftwerk allgemein'!$F$16-'2.1 Kraftwerk allgemein'!$F$15+1)))))/$F40,
SUM(OFFSET('2.5 CAPEX'!AR43,0,-MIN($F40-1,COLUMN(AD40)-1),1,MIN($F40,COLUMN(AD40))))/$F40)))))),
IF(OR(ISNUMBER($D40)=FALSE,$F40=""),"",
IF(AND('2.5 CAPEX'!$L43&lt;&gt;"x",'2.5 CAPEX'!$M43&lt;&gt;"x"),0,
IF($F40=0,0,
IF(AM$4&lt;'2.1 Kraftwerk allgemein'!$F$16,0,
IF(AM$4='2.1 Kraftwerk allgemein'!$F$16,'2.5 CAPEX'!$J43/$F40,
IF(AM$4&lt;'2.1 Kraftwerk allgemein'!$F$16+$F40,
('2.5 CAPEX'!$J43+SUM(OFFSET('2.5 CAPEX'!AR43,0,-MIN(MAX($F40-1-('2.1 Kraftwerk allgemein'!$F$16-'1.1 Allgemein'!$I$22+1),0),COLUMN(AD40)-1-('2.1 Kraftwerk allgemein'!$F$16-'1.1 Allgemein'!$I$22+1)),1,MIN(MAX($F40-('2.1 Kraftwerk allgemein'!$F$16-'1.1 Allgemein'!$I$22+1),1),COLUMN(AD40)-('2.1 Kraftwerk allgemein'!$F$16-'1.1 Allgemein'!$I$22+1)))))/$F40,
SUM(OFFSET('2.5 CAPEX'!AR43,0,-MIN($F40-1,COLUMN(AD40)-1),1,MIN($F40,COLUMN(AD40))))/$F40)))))))</f>
        <v/>
      </c>
      <c r="AN40" s="199" t="str">
        <f ca="1">IF('2.1 Kraftwerk allgemein'!$F$15&lt;'1.1 Allgemein'!$I$22,
IF(OR(ISNUMBER($D40)=FALSE,$F40=""),"",
IF(AND('2.5 CAPEX'!$L43&lt;&gt;"x",'2.5 CAPEX'!$M43&lt;&gt;"x"),0,
IF($F40=0,0,
IF(AN$4&lt;'2.1 Kraftwerk allgemein'!$F$16,0,
IF(AN$4='2.1 Kraftwerk allgemein'!$F$16,'2.5 CAPEX'!$J43/$F40,
IF(AN$4&lt;'2.1 Kraftwerk allgemein'!$F$16+$F40,
('2.5 CAPEX'!$J43+SUM(OFFSET('2.5 CAPEX'!AS43,0,-MIN(MAX($F40-1-('2.1 Kraftwerk allgemein'!$F$16-'2.1 Kraftwerk allgemein'!$F$15+1),0),COLUMN(AE40)-1-('2.1 Kraftwerk allgemein'!$F$16-'2.1 Kraftwerk allgemein'!$F$15+1)),1,MIN(MAX($F40-('2.1 Kraftwerk allgemein'!$F$16-'2.1 Kraftwerk allgemein'!$F$15+1),1),COLUMN(AE40)-('2.1 Kraftwerk allgemein'!$F$16-'2.1 Kraftwerk allgemein'!$F$15+1)))))/$F40,
SUM(OFFSET('2.5 CAPEX'!AS43,0,-MIN($F40-1,COLUMN(AE40)-1),1,MIN($F40,COLUMN(AE40))))/$F40)))))),
IF(OR(ISNUMBER($D40)=FALSE,$F40=""),"",
IF(AND('2.5 CAPEX'!$L43&lt;&gt;"x",'2.5 CAPEX'!$M43&lt;&gt;"x"),0,
IF($F40=0,0,
IF(AN$4&lt;'2.1 Kraftwerk allgemein'!$F$16,0,
IF(AN$4='2.1 Kraftwerk allgemein'!$F$16,'2.5 CAPEX'!$J43/$F40,
IF(AN$4&lt;'2.1 Kraftwerk allgemein'!$F$16+$F40,
('2.5 CAPEX'!$J43+SUM(OFFSET('2.5 CAPEX'!AS43,0,-MIN(MAX($F40-1-('2.1 Kraftwerk allgemein'!$F$16-'1.1 Allgemein'!$I$22+1),0),COLUMN(AE40)-1-('2.1 Kraftwerk allgemein'!$F$16-'1.1 Allgemein'!$I$22+1)),1,MIN(MAX($F40-('2.1 Kraftwerk allgemein'!$F$16-'1.1 Allgemein'!$I$22+1),1),COLUMN(AE40)-('2.1 Kraftwerk allgemein'!$F$16-'1.1 Allgemein'!$I$22+1)))))/$F40,
SUM(OFFSET('2.5 CAPEX'!AS43,0,-MIN($F40-1,COLUMN(AE40)-1),1,MIN($F40,COLUMN(AE40))))/$F40)))))))</f>
        <v/>
      </c>
      <c r="AO40" s="199" t="str">
        <f ca="1">IF('2.1 Kraftwerk allgemein'!$F$15&lt;'1.1 Allgemein'!$I$22,
IF(OR(ISNUMBER($D40)=FALSE,$F40=""),"",
IF(AND('2.5 CAPEX'!$L43&lt;&gt;"x",'2.5 CAPEX'!$M43&lt;&gt;"x"),0,
IF($F40=0,0,
IF(AO$4&lt;'2.1 Kraftwerk allgemein'!$F$16,0,
IF(AO$4='2.1 Kraftwerk allgemein'!$F$16,'2.5 CAPEX'!$J43/$F40,
IF(AO$4&lt;'2.1 Kraftwerk allgemein'!$F$16+$F40,
('2.5 CAPEX'!$J43+SUM(OFFSET('2.5 CAPEX'!AT43,0,-MIN(MAX($F40-1-('2.1 Kraftwerk allgemein'!$F$16-'2.1 Kraftwerk allgemein'!$F$15+1),0),COLUMN(AF40)-1-('2.1 Kraftwerk allgemein'!$F$16-'2.1 Kraftwerk allgemein'!$F$15+1)),1,MIN(MAX($F40-('2.1 Kraftwerk allgemein'!$F$16-'2.1 Kraftwerk allgemein'!$F$15+1),1),COLUMN(AF40)-('2.1 Kraftwerk allgemein'!$F$16-'2.1 Kraftwerk allgemein'!$F$15+1)))))/$F40,
SUM(OFFSET('2.5 CAPEX'!AT43,0,-MIN($F40-1,COLUMN(AF40)-1),1,MIN($F40,COLUMN(AF40))))/$F40)))))),
IF(OR(ISNUMBER($D40)=FALSE,$F40=""),"",
IF(AND('2.5 CAPEX'!$L43&lt;&gt;"x",'2.5 CAPEX'!$M43&lt;&gt;"x"),0,
IF($F40=0,0,
IF(AO$4&lt;'2.1 Kraftwerk allgemein'!$F$16,0,
IF(AO$4='2.1 Kraftwerk allgemein'!$F$16,'2.5 CAPEX'!$J43/$F40,
IF(AO$4&lt;'2.1 Kraftwerk allgemein'!$F$16+$F40,
('2.5 CAPEX'!$J43+SUM(OFFSET('2.5 CAPEX'!AT43,0,-MIN(MAX($F40-1-('2.1 Kraftwerk allgemein'!$F$16-'1.1 Allgemein'!$I$22+1),0),COLUMN(AF40)-1-('2.1 Kraftwerk allgemein'!$F$16-'1.1 Allgemein'!$I$22+1)),1,MIN(MAX($F40-('2.1 Kraftwerk allgemein'!$F$16-'1.1 Allgemein'!$I$22+1),1),COLUMN(AF40)-('2.1 Kraftwerk allgemein'!$F$16-'1.1 Allgemein'!$I$22+1)))))/$F40,
SUM(OFFSET('2.5 CAPEX'!AT43,0,-MIN($F40-1,COLUMN(AF40)-1),1,MIN($F40,COLUMN(AF40))))/$F40)))))))</f>
        <v/>
      </c>
      <c r="AP40" s="199" t="str">
        <f ca="1">IF('2.1 Kraftwerk allgemein'!$F$15&lt;'1.1 Allgemein'!$I$22,
IF(OR(ISNUMBER($D40)=FALSE,$F40=""),"",
IF(AND('2.5 CAPEX'!$L43&lt;&gt;"x",'2.5 CAPEX'!$M43&lt;&gt;"x"),0,
IF($F40=0,0,
IF(AP$4&lt;'2.1 Kraftwerk allgemein'!$F$16,0,
IF(AP$4='2.1 Kraftwerk allgemein'!$F$16,'2.5 CAPEX'!$J43/$F40,
IF(AP$4&lt;'2.1 Kraftwerk allgemein'!$F$16+$F40,
('2.5 CAPEX'!$J43+SUM(OFFSET('2.5 CAPEX'!AU43,0,-MIN(MAX($F40-1-('2.1 Kraftwerk allgemein'!$F$16-'2.1 Kraftwerk allgemein'!$F$15+1),0),COLUMN(AG40)-1-('2.1 Kraftwerk allgemein'!$F$16-'2.1 Kraftwerk allgemein'!$F$15+1)),1,MIN(MAX($F40-('2.1 Kraftwerk allgemein'!$F$16-'2.1 Kraftwerk allgemein'!$F$15+1),1),COLUMN(AG40)-('2.1 Kraftwerk allgemein'!$F$16-'2.1 Kraftwerk allgemein'!$F$15+1)))))/$F40,
SUM(OFFSET('2.5 CAPEX'!AU43,0,-MIN($F40-1,COLUMN(AG40)-1),1,MIN($F40,COLUMN(AG40))))/$F40)))))),
IF(OR(ISNUMBER($D40)=FALSE,$F40=""),"",
IF(AND('2.5 CAPEX'!$L43&lt;&gt;"x",'2.5 CAPEX'!$M43&lt;&gt;"x"),0,
IF($F40=0,0,
IF(AP$4&lt;'2.1 Kraftwerk allgemein'!$F$16,0,
IF(AP$4='2.1 Kraftwerk allgemein'!$F$16,'2.5 CAPEX'!$J43/$F40,
IF(AP$4&lt;'2.1 Kraftwerk allgemein'!$F$16+$F40,
('2.5 CAPEX'!$J43+SUM(OFFSET('2.5 CAPEX'!AU43,0,-MIN(MAX($F40-1-('2.1 Kraftwerk allgemein'!$F$16-'1.1 Allgemein'!$I$22+1),0),COLUMN(AG40)-1-('2.1 Kraftwerk allgemein'!$F$16-'1.1 Allgemein'!$I$22+1)),1,MIN(MAX($F40-('2.1 Kraftwerk allgemein'!$F$16-'1.1 Allgemein'!$I$22+1),1),COLUMN(AG40)-('2.1 Kraftwerk allgemein'!$F$16-'1.1 Allgemein'!$I$22+1)))))/$F40,
SUM(OFFSET('2.5 CAPEX'!AU43,0,-MIN($F40-1,COLUMN(AG40)-1),1,MIN($F40,COLUMN(AG40))))/$F40)))))))</f>
        <v/>
      </c>
      <c r="AQ40" s="199" t="str">
        <f ca="1">IF('2.1 Kraftwerk allgemein'!$F$15&lt;'1.1 Allgemein'!$I$22,
IF(OR(ISNUMBER($D40)=FALSE,$F40=""),"",
IF(AND('2.5 CAPEX'!$L43&lt;&gt;"x",'2.5 CAPEX'!$M43&lt;&gt;"x"),0,
IF($F40=0,0,
IF(AQ$4&lt;'2.1 Kraftwerk allgemein'!$F$16,0,
IF(AQ$4='2.1 Kraftwerk allgemein'!$F$16,'2.5 CAPEX'!$J43/$F40,
IF(AQ$4&lt;'2.1 Kraftwerk allgemein'!$F$16+$F40,
('2.5 CAPEX'!$J43+SUM(OFFSET('2.5 CAPEX'!AV43,0,-MIN(MAX($F40-1-('2.1 Kraftwerk allgemein'!$F$16-'2.1 Kraftwerk allgemein'!$F$15+1),0),COLUMN(AH40)-1-('2.1 Kraftwerk allgemein'!$F$16-'2.1 Kraftwerk allgemein'!$F$15+1)),1,MIN(MAX($F40-('2.1 Kraftwerk allgemein'!$F$16-'2.1 Kraftwerk allgemein'!$F$15+1),1),COLUMN(AH40)-('2.1 Kraftwerk allgemein'!$F$16-'2.1 Kraftwerk allgemein'!$F$15+1)))))/$F40,
SUM(OFFSET('2.5 CAPEX'!AV43,0,-MIN($F40-1,COLUMN(AH40)-1),1,MIN($F40,COLUMN(AH40))))/$F40)))))),
IF(OR(ISNUMBER($D40)=FALSE,$F40=""),"",
IF(AND('2.5 CAPEX'!$L43&lt;&gt;"x",'2.5 CAPEX'!$M43&lt;&gt;"x"),0,
IF($F40=0,0,
IF(AQ$4&lt;'2.1 Kraftwerk allgemein'!$F$16,0,
IF(AQ$4='2.1 Kraftwerk allgemein'!$F$16,'2.5 CAPEX'!$J43/$F40,
IF(AQ$4&lt;'2.1 Kraftwerk allgemein'!$F$16+$F40,
('2.5 CAPEX'!$J43+SUM(OFFSET('2.5 CAPEX'!AV43,0,-MIN(MAX($F40-1-('2.1 Kraftwerk allgemein'!$F$16-'1.1 Allgemein'!$I$22+1),0),COLUMN(AH40)-1-('2.1 Kraftwerk allgemein'!$F$16-'1.1 Allgemein'!$I$22+1)),1,MIN(MAX($F40-('2.1 Kraftwerk allgemein'!$F$16-'1.1 Allgemein'!$I$22+1),1),COLUMN(AH40)-('2.1 Kraftwerk allgemein'!$F$16-'1.1 Allgemein'!$I$22+1)))))/$F40,
SUM(OFFSET('2.5 CAPEX'!AV43,0,-MIN($F40-1,COLUMN(AH40)-1),1,MIN($F40,COLUMN(AH40))))/$F40)))))))</f>
        <v/>
      </c>
      <c r="AR40" s="199" t="str">
        <f ca="1">IF('2.1 Kraftwerk allgemein'!$F$15&lt;'1.1 Allgemein'!$I$22,
IF(OR(ISNUMBER($D40)=FALSE,$F40=""),"",
IF(AND('2.5 CAPEX'!$L43&lt;&gt;"x",'2.5 CAPEX'!$M43&lt;&gt;"x"),0,
IF($F40=0,0,
IF(AR$4&lt;'2.1 Kraftwerk allgemein'!$F$16,0,
IF(AR$4='2.1 Kraftwerk allgemein'!$F$16,'2.5 CAPEX'!$J43/$F40,
IF(AR$4&lt;'2.1 Kraftwerk allgemein'!$F$16+$F40,
('2.5 CAPEX'!$J43+SUM(OFFSET('2.5 CAPEX'!AW43,0,-MIN(MAX($F40-1-('2.1 Kraftwerk allgemein'!$F$16-'2.1 Kraftwerk allgemein'!$F$15+1),0),COLUMN(AI40)-1-('2.1 Kraftwerk allgemein'!$F$16-'2.1 Kraftwerk allgemein'!$F$15+1)),1,MIN(MAX($F40-('2.1 Kraftwerk allgemein'!$F$16-'2.1 Kraftwerk allgemein'!$F$15+1),1),COLUMN(AI40)-('2.1 Kraftwerk allgemein'!$F$16-'2.1 Kraftwerk allgemein'!$F$15+1)))))/$F40,
SUM(OFFSET('2.5 CAPEX'!AW43,0,-MIN($F40-1,COLUMN(AI40)-1),1,MIN($F40,COLUMN(AI40))))/$F40)))))),
IF(OR(ISNUMBER($D40)=FALSE,$F40=""),"",
IF(AND('2.5 CAPEX'!$L43&lt;&gt;"x",'2.5 CAPEX'!$M43&lt;&gt;"x"),0,
IF($F40=0,0,
IF(AR$4&lt;'2.1 Kraftwerk allgemein'!$F$16,0,
IF(AR$4='2.1 Kraftwerk allgemein'!$F$16,'2.5 CAPEX'!$J43/$F40,
IF(AR$4&lt;'2.1 Kraftwerk allgemein'!$F$16+$F40,
('2.5 CAPEX'!$J43+SUM(OFFSET('2.5 CAPEX'!AW43,0,-MIN(MAX($F40-1-('2.1 Kraftwerk allgemein'!$F$16-'1.1 Allgemein'!$I$22+1),0),COLUMN(AI40)-1-('2.1 Kraftwerk allgemein'!$F$16-'1.1 Allgemein'!$I$22+1)),1,MIN(MAX($F40-('2.1 Kraftwerk allgemein'!$F$16-'1.1 Allgemein'!$I$22+1),1),COLUMN(AI40)-('2.1 Kraftwerk allgemein'!$F$16-'1.1 Allgemein'!$I$22+1)))))/$F40,
SUM(OFFSET('2.5 CAPEX'!AW43,0,-MIN($F40-1,COLUMN(AI40)-1),1,MIN($F40,COLUMN(AI40))))/$F40)))))))</f>
        <v/>
      </c>
      <c r="AS40" s="199" t="str">
        <f ca="1">IF('2.1 Kraftwerk allgemein'!$F$15&lt;'1.1 Allgemein'!$I$22,
IF(OR(ISNUMBER($D40)=FALSE,$F40=""),"",
IF(AND('2.5 CAPEX'!$L43&lt;&gt;"x",'2.5 CAPEX'!$M43&lt;&gt;"x"),0,
IF($F40=0,0,
IF(AS$4&lt;'2.1 Kraftwerk allgemein'!$F$16,0,
IF(AS$4='2.1 Kraftwerk allgemein'!$F$16,'2.5 CAPEX'!$J43/$F40,
IF(AS$4&lt;'2.1 Kraftwerk allgemein'!$F$16+$F40,
('2.5 CAPEX'!$J43+SUM(OFFSET('2.5 CAPEX'!AX43,0,-MIN(MAX($F40-1-('2.1 Kraftwerk allgemein'!$F$16-'2.1 Kraftwerk allgemein'!$F$15+1),0),COLUMN(AJ40)-1-('2.1 Kraftwerk allgemein'!$F$16-'2.1 Kraftwerk allgemein'!$F$15+1)),1,MIN(MAX($F40-('2.1 Kraftwerk allgemein'!$F$16-'2.1 Kraftwerk allgemein'!$F$15+1),1),COLUMN(AJ40)-('2.1 Kraftwerk allgemein'!$F$16-'2.1 Kraftwerk allgemein'!$F$15+1)))))/$F40,
SUM(OFFSET('2.5 CAPEX'!AX43,0,-MIN($F40-1,COLUMN(AJ40)-1),1,MIN($F40,COLUMN(AJ40))))/$F40)))))),
IF(OR(ISNUMBER($D40)=FALSE,$F40=""),"",
IF(AND('2.5 CAPEX'!$L43&lt;&gt;"x",'2.5 CAPEX'!$M43&lt;&gt;"x"),0,
IF($F40=0,0,
IF(AS$4&lt;'2.1 Kraftwerk allgemein'!$F$16,0,
IF(AS$4='2.1 Kraftwerk allgemein'!$F$16,'2.5 CAPEX'!$J43/$F40,
IF(AS$4&lt;'2.1 Kraftwerk allgemein'!$F$16+$F40,
('2.5 CAPEX'!$J43+SUM(OFFSET('2.5 CAPEX'!AX43,0,-MIN(MAX($F40-1-('2.1 Kraftwerk allgemein'!$F$16-'1.1 Allgemein'!$I$22+1),0),COLUMN(AJ40)-1-('2.1 Kraftwerk allgemein'!$F$16-'1.1 Allgemein'!$I$22+1)),1,MIN(MAX($F40-('2.1 Kraftwerk allgemein'!$F$16-'1.1 Allgemein'!$I$22+1),1),COLUMN(AJ40)-('2.1 Kraftwerk allgemein'!$F$16-'1.1 Allgemein'!$I$22+1)))))/$F40,
SUM(OFFSET('2.5 CAPEX'!AX43,0,-MIN($F40-1,COLUMN(AJ40)-1),1,MIN($F40,COLUMN(AJ40))))/$F40)))))))</f>
        <v/>
      </c>
      <c r="AT40" s="199" t="str">
        <f ca="1">IF('2.1 Kraftwerk allgemein'!$F$15&lt;'1.1 Allgemein'!$I$22,
IF(OR(ISNUMBER($D40)=FALSE,$F40=""),"",
IF(AND('2.5 CAPEX'!$L43&lt;&gt;"x",'2.5 CAPEX'!$M43&lt;&gt;"x"),0,
IF($F40=0,0,
IF(AT$4&lt;'2.1 Kraftwerk allgemein'!$F$16,0,
IF(AT$4='2.1 Kraftwerk allgemein'!$F$16,'2.5 CAPEX'!$J43/$F40,
IF(AT$4&lt;'2.1 Kraftwerk allgemein'!$F$16+$F40,
('2.5 CAPEX'!$J43+SUM(OFFSET('2.5 CAPEX'!AY43,0,-MIN(MAX($F40-1-('2.1 Kraftwerk allgemein'!$F$16-'2.1 Kraftwerk allgemein'!$F$15+1),0),COLUMN(AK40)-1-('2.1 Kraftwerk allgemein'!$F$16-'2.1 Kraftwerk allgemein'!$F$15+1)),1,MIN(MAX($F40-('2.1 Kraftwerk allgemein'!$F$16-'2.1 Kraftwerk allgemein'!$F$15+1),1),COLUMN(AK40)-('2.1 Kraftwerk allgemein'!$F$16-'2.1 Kraftwerk allgemein'!$F$15+1)))))/$F40,
SUM(OFFSET('2.5 CAPEX'!AY43,0,-MIN($F40-1,COLUMN(AK40)-1),1,MIN($F40,COLUMN(AK40))))/$F40)))))),
IF(OR(ISNUMBER($D40)=FALSE,$F40=""),"",
IF(AND('2.5 CAPEX'!$L43&lt;&gt;"x",'2.5 CAPEX'!$M43&lt;&gt;"x"),0,
IF($F40=0,0,
IF(AT$4&lt;'2.1 Kraftwerk allgemein'!$F$16,0,
IF(AT$4='2.1 Kraftwerk allgemein'!$F$16,'2.5 CAPEX'!$J43/$F40,
IF(AT$4&lt;'2.1 Kraftwerk allgemein'!$F$16+$F40,
('2.5 CAPEX'!$J43+SUM(OFFSET('2.5 CAPEX'!AY43,0,-MIN(MAX($F40-1-('2.1 Kraftwerk allgemein'!$F$16-'1.1 Allgemein'!$I$22+1),0),COLUMN(AK40)-1-('2.1 Kraftwerk allgemein'!$F$16-'1.1 Allgemein'!$I$22+1)),1,MIN(MAX($F40-('2.1 Kraftwerk allgemein'!$F$16-'1.1 Allgemein'!$I$22+1),1),COLUMN(AK40)-('2.1 Kraftwerk allgemein'!$F$16-'1.1 Allgemein'!$I$22+1)))))/$F40,
SUM(OFFSET('2.5 CAPEX'!AY43,0,-MIN($F40-1,COLUMN(AK40)-1),1,MIN($F40,COLUMN(AK40))))/$F40)))))))</f>
        <v/>
      </c>
      <c r="AU40" s="199" t="str">
        <f ca="1">IF('2.1 Kraftwerk allgemein'!$F$15&lt;'1.1 Allgemein'!$I$22,
IF(OR(ISNUMBER($D40)=FALSE,$F40=""),"",
IF(AND('2.5 CAPEX'!$L43&lt;&gt;"x",'2.5 CAPEX'!$M43&lt;&gt;"x"),0,
IF($F40=0,0,
IF(AU$4&lt;'2.1 Kraftwerk allgemein'!$F$16,0,
IF(AU$4='2.1 Kraftwerk allgemein'!$F$16,'2.5 CAPEX'!$J43/$F40,
IF(AU$4&lt;'2.1 Kraftwerk allgemein'!$F$16+$F40,
('2.5 CAPEX'!$J43+SUM(OFFSET('2.5 CAPEX'!AZ43,0,-MIN(MAX($F40-1-('2.1 Kraftwerk allgemein'!$F$16-'2.1 Kraftwerk allgemein'!$F$15+1),0),COLUMN(AL40)-1-('2.1 Kraftwerk allgemein'!$F$16-'2.1 Kraftwerk allgemein'!$F$15+1)),1,MIN(MAX($F40-('2.1 Kraftwerk allgemein'!$F$16-'2.1 Kraftwerk allgemein'!$F$15+1),1),COLUMN(AL40)-('2.1 Kraftwerk allgemein'!$F$16-'2.1 Kraftwerk allgemein'!$F$15+1)))))/$F40,
SUM(OFFSET('2.5 CAPEX'!AZ43,0,-MIN($F40-1,COLUMN(AL40)-1),1,MIN($F40,COLUMN(AL40))))/$F40)))))),
IF(OR(ISNUMBER($D40)=FALSE,$F40=""),"",
IF(AND('2.5 CAPEX'!$L43&lt;&gt;"x",'2.5 CAPEX'!$M43&lt;&gt;"x"),0,
IF($F40=0,0,
IF(AU$4&lt;'2.1 Kraftwerk allgemein'!$F$16,0,
IF(AU$4='2.1 Kraftwerk allgemein'!$F$16,'2.5 CAPEX'!$J43/$F40,
IF(AU$4&lt;'2.1 Kraftwerk allgemein'!$F$16+$F40,
('2.5 CAPEX'!$J43+SUM(OFFSET('2.5 CAPEX'!AZ43,0,-MIN(MAX($F40-1-('2.1 Kraftwerk allgemein'!$F$16-'1.1 Allgemein'!$I$22+1),0),COLUMN(AL40)-1-('2.1 Kraftwerk allgemein'!$F$16-'1.1 Allgemein'!$I$22+1)),1,MIN(MAX($F40-('2.1 Kraftwerk allgemein'!$F$16-'1.1 Allgemein'!$I$22+1),1),COLUMN(AL40)-('2.1 Kraftwerk allgemein'!$F$16-'1.1 Allgemein'!$I$22+1)))))/$F40,
SUM(OFFSET('2.5 CAPEX'!AZ43,0,-MIN($F40-1,COLUMN(AL40)-1),1,MIN($F40,COLUMN(AL40))))/$F40)))))))</f>
        <v/>
      </c>
      <c r="AV40" s="199" t="str">
        <f ca="1">IF('2.1 Kraftwerk allgemein'!$F$15&lt;'1.1 Allgemein'!$I$22,
IF(OR(ISNUMBER($D40)=FALSE,$F40=""),"",
IF(AND('2.5 CAPEX'!$L43&lt;&gt;"x",'2.5 CAPEX'!$M43&lt;&gt;"x"),0,
IF($F40=0,0,
IF(AV$4&lt;'2.1 Kraftwerk allgemein'!$F$16,0,
IF(AV$4='2.1 Kraftwerk allgemein'!$F$16,'2.5 CAPEX'!$J43/$F40,
IF(AV$4&lt;'2.1 Kraftwerk allgemein'!$F$16+$F40,
('2.5 CAPEX'!$J43+SUM(OFFSET('2.5 CAPEX'!BA43,0,-MIN(MAX($F40-1-('2.1 Kraftwerk allgemein'!$F$16-'2.1 Kraftwerk allgemein'!$F$15+1),0),COLUMN(AM40)-1-('2.1 Kraftwerk allgemein'!$F$16-'2.1 Kraftwerk allgemein'!$F$15+1)),1,MIN(MAX($F40-('2.1 Kraftwerk allgemein'!$F$16-'2.1 Kraftwerk allgemein'!$F$15+1),1),COLUMN(AM40)-('2.1 Kraftwerk allgemein'!$F$16-'2.1 Kraftwerk allgemein'!$F$15+1)))))/$F40,
SUM(OFFSET('2.5 CAPEX'!BA43,0,-MIN($F40-1,COLUMN(AM40)-1),1,MIN($F40,COLUMN(AM40))))/$F40)))))),
IF(OR(ISNUMBER($D40)=FALSE,$F40=""),"",
IF(AND('2.5 CAPEX'!$L43&lt;&gt;"x",'2.5 CAPEX'!$M43&lt;&gt;"x"),0,
IF($F40=0,0,
IF(AV$4&lt;'2.1 Kraftwerk allgemein'!$F$16,0,
IF(AV$4='2.1 Kraftwerk allgemein'!$F$16,'2.5 CAPEX'!$J43/$F40,
IF(AV$4&lt;'2.1 Kraftwerk allgemein'!$F$16+$F40,
('2.5 CAPEX'!$J43+SUM(OFFSET('2.5 CAPEX'!BA43,0,-MIN(MAX($F40-1-('2.1 Kraftwerk allgemein'!$F$16-'1.1 Allgemein'!$I$22+1),0),COLUMN(AM40)-1-('2.1 Kraftwerk allgemein'!$F$16-'1.1 Allgemein'!$I$22+1)),1,MIN(MAX($F40-('2.1 Kraftwerk allgemein'!$F$16-'1.1 Allgemein'!$I$22+1),1),COLUMN(AM40)-('2.1 Kraftwerk allgemein'!$F$16-'1.1 Allgemein'!$I$22+1)))))/$F40,
SUM(OFFSET('2.5 CAPEX'!BA43,0,-MIN($F40-1,COLUMN(AM40)-1),1,MIN($F40,COLUMN(AM40))))/$F40)))))))</f>
        <v/>
      </c>
      <c r="AW40" s="199" t="str">
        <f ca="1">IF('2.1 Kraftwerk allgemein'!$F$15&lt;'1.1 Allgemein'!$I$22,
IF(OR(ISNUMBER($D40)=FALSE,$F40=""),"",
IF(AND('2.5 CAPEX'!$L43&lt;&gt;"x",'2.5 CAPEX'!$M43&lt;&gt;"x"),0,
IF($F40=0,0,
IF(AW$4&lt;'2.1 Kraftwerk allgemein'!$F$16,0,
IF(AW$4='2.1 Kraftwerk allgemein'!$F$16,'2.5 CAPEX'!$J43/$F40,
IF(AW$4&lt;'2.1 Kraftwerk allgemein'!$F$16+$F40,
('2.5 CAPEX'!$J43+SUM(OFFSET('2.5 CAPEX'!BB43,0,-MIN(MAX($F40-1-('2.1 Kraftwerk allgemein'!$F$16-'2.1 Kraftwerk allgemein'!$F$15+1),0),COLUMN(AN40)-1-('2.1 Kraftwerk allgemein'!$F$16-'2.1 Kraftwerk allgemein'!$F$15+1)),1,MIN(MAX($F40-('2.1 Kraftwerk allgemein'!$F$16-'2.1 Kraftwerk allgemein'!$F$15+1),1),COLUMN(AN40)-('2.1 Kraftwerk allgemein'!$F$16-'2.1 Kraftwerk allgemein'!$F$15+1)))))/$F40,
SUM(OFFSET('2.5 CAPEX'!BB43,0,-MIN($F40-1,COLUMN(AN40)-1),1,MIN($F40,COLUMN(AN40))))/$F40)))))),
IF(OR(ISNUMBER($D40)=FALSE,$F40=""),"",
IF(AND('2.5 CAPEX'!$L43&lt;&gt;"x",'2.5 CAPEX'!$M43&lt;&gt;"x"),0,
IF($F40=0,0,
IF(AW$4&lt;'2.1 Kraftwerk allgemein'!$F$16,0,
IF(AW$4='2.1 Kraftwerk allgemein'!$F$16,'2.5 CAPEX'!$J43/$F40,
IF(AW$4&lt;'2.1 Kraftwerk allgemein'!$F$16+$F40,
('2.5 CAPEX'!$J43+SUM(OFFSET('2.5 CAPEX'!BB43,0,-MIN(MAX($F40-1-('2.1 Kraftwerk allgemein'!$F$16-'1.1 Allgemein'!$I$22+1),0),COLUMN(AN40)-1-('2.1 Kraftwerk allgemein'!$F$16-'1.1 Allgemein'!$I$22+1)),1,MIN(MAX($F40-('2.1 Kraftwerk allgemein'!$F$16-'1.1 Allgemein'!$I$22+1),1),COLUMN(AN40)-('2.1 Kraftwerk allgemein'!$F$16-'1.1 Allgemein'!$I$22+1)))))/$F40,
SUM(OFFSET('2.5 CAPEX'!BB43,0,-MIN($F40-1,COLUMN(AN40)-1),1,MIN($F40,COLUMN(AN40))))/$F40)))))))</f>
        <v/>
      </c>
      <c r="AX40" s="199" t="str">
        <f ca="1">IF('2.1 Kraftwerk allgemein'!$F$15&lt;'1.1 Allgemein'!$I$22,
IF(OR(ISNUMBER($D40)=FALSE,$F40=""),"",
IF(AND('2.5 CAPEX'!$L43&lt;&gt;"x",'2.5 CAPEX'!$M43&lt;&gt;"x"),0,
IF($F40=0,0,
IF(AX$4&lt;'2.1 Kraftwerk allgemein'!$F$16,0,
IF(AX$4='2.1 Kraftwerk allgemein'!$F$16,'2.5 CAPEX'!$J43/$F40,
IF(AX$4&lt;'2.1 Kraftwerk allgemein'!$F$16+$F40,
('2.5 CAPEX'!$J43+SUM(OFFSET('2.5 CAPEX'!BC43,0,-MIN(MAX($F40-1-('2.1 Kraftwerk allgemein'!$F$16-'2.1 Kraftwerk allgemein'!$F$15+1),0),COLUMN(AO40)-1-('2.1 Kraftwerk allgemein'!$F$16-'2.1 Kraftwerk allgemein'!$F$15+1)),1,MIN(MAX($F40-('2.1 Kraftwerk allgemein'!$F$16-'2.1 Kraftwerk allgemein'!$F$15+1),1),COLUMN(AO40)-('2.1 Kraftwerk allgemein'!$F$16-'2.1 Kraftwerk allgemein'!$F$15+1)))))/$F40,
SUM(OFFSET('2.5 CAPEX'!BC43,0,-MIN($F40-1,COLUMN(AO40)-1),1,MIN($F40,COLUMN(AO40))))/$F40)))))),
IF(OR(ISNUMBER($D40)=FALSE,$F40=""),"",
IF(AND('2.5 CAPEX'!$L43&lt;&gt;"x",'2.5 CAPEX'!$M43&lt;&gt;"x"),0,
IF($F40=0,0,
IF(AX$4&lt;'2.1 Kraftwerk allgemein'!$F$16,0,
IF(AX$4='2.1 Kraftwerk allgemein'!$F$16,'2.5 CAPEX'!$J43/$F40,
IF(AX$4&lt;'2.1 Kraftwerk allgemein'!$F$16+$F40,
('2.5 CAPEX'!$J43+SUM(OFFSET('2.5 CAPEX'!BC43,0,-MIN(MAX($F40-1-('2.1 Kraftwerk allgemein'!$F$16-'1.1 Allgemein'!$I$22+1),0),COLUMN(AO40)-1-('2.1 Kraftwerk allgemein'!$F$16-'1.1 Allgemein'!$I$22+1)),1,MIN(MAX($F40-('2.1 Kraftwerk allgemein'!$F$16-'1.1 Allgemein'!$I$22+1),1),COLUMN(AO40)-('2.1 Kraftwerk allgemein'!$F$16-'1.1 Allgemein'!$I$22+1)))))/$F40,
SUM(OFFSET('2.5 CAPEX'!BC43,0,-MIN($F40-1,COLUMN(AO40)-1),1,MIN($F40,COLUMN(AO40))))/$F40)))))))</f>
        <v/>
      </c>
      <c r="AY40" s="199" t="str">
        <f ca="1">IF('2.1 Kraftwerk allgemein'!$F$15&lt;'1.1 Allgemein'!$I$22,
IF(OR(ISNUMBER($D40)=FALSE,$F40=""),"",
IF(AND('2.5 CAPEX'!$L43&lt;&gt;"x",'2.5 CAPEX'!$M43&lt;&gt;"x"),0,
IF($F40=0,0,
IF(AY$4&lt;'2.1 Kraftwerk allgemein'!$F$16,0,
IF(AY$4='2.1 Kraftwerk allgemein'!$F$16,'2.5 CAPEX'!$J43/$F40,
IF(AY$4&lt;'2.1 Kraftwerk allgemein'!$F$16+$F40,
('2.5 CAPEX'!$J43+SUM(OFFSET('2.5 CAPEX'!BD43,0,-MIN(MAX($F40-1-('2.1 Kraftwerk allgemein'!$F$16-'2.1 Kraftwerk allgemein'!$F$15+1),0),COLUMN(AP40)-1-('2.1 Kraftwerk allgemein'!$F$16-'2.1 Kraftwerk allgemein'!$F$15+1)),1,MIN(MAX($F40-('2.1 Kraftwerk allgemein'!$F$16-'2.1 Kraftwerk allgemein'!$F$15+1),1),COLUMN(AP40)-('2.1 Kraftwerk allgemein'!$F$16-'2.1 Kraftwerk allgemein'!$F$15+1)))))/$F40,
SUM(OFFSET('2.5 CAPEX'!BD43,0,-MIN($F40-1,COLUMN(AP40)-1),1,MIN($F40,COLUMN(AP40))))/$F40)))))),
IF(OR(ISNUMBER($D40)=FALSE,$F40=""),"",
IF(AND('2.5 CAPEX'!$L43&lt;&gt;"x",'2.5 CAPEX'!$M43&lt;&gt;"x"),0,
IF($F40=0,0,
IF(AY$4&lt;'2.1 Kraftwerk allgemein'!$F$16,0,
IF(AY$4='2.1 Kraftwerk allgemein'!$F$16,'2.5 CAPEX'!$J43/$F40,
IF(AY$4&lt;'2.1 Kraftwerk allgemein'!$F$16+$F40,
('2.5 CAPEX'!$J43+SUM(OFFSET('2.5 CAPEX'!BD43,0,-MIN(MAX($F40-1-('2.1 Kraftwerk allgemein'!$F$16-'1.1 Allgemein'!$I$22+1),0),COLUMN(AP40)-1-('2.1 Kraftwerk allgemein'!$F$16-'1.1 Allgemein'!$I$22+1)),1,MIN(MAX($F40-('2.1 Kraftwerk allgemein'!$F$16-'1.1 Allgemein'!$I$22+1),1),COLUMN(AP40)-('2.1 Kraftwerk allgemein'!$F$16-'1.1 Allgemein'!$I$22+1)))))/$F40,
SUM(OFFSET('2.5 CAPEX'!BD43,0,-MIN($F40-1,COLUMN(AP40)-1),1,MIN($F40,COLUMN(AP40))))/$F40)))))))</f>
        <v/>
      </c>
      <c r="AZ40" s="199" t="str">
        <f ca="1">IF('2.1 Kraftwerk allgemein'!$F$15&lt;'1.1 Allgemein'!$I$22,
IF(OR(ISNUMBER($D40)=FALSE,$F40=""),"",
IF(AND('2.5 CAPEX'!$L43&lt;&gt;"x",'2.5 CAPEX'!$M43&lt;&gt;"x"),0,
IF($F40=0,0,
IF(AZ$4&lt;'2.1 Kraftwerk allgemein'!$F$16,0,
IF(AZ$4='2.1 Kraftwerk allgemein'!$F$16,'2.5 CAPEX'!$J43/$F40,
IF(AZ$4&lt;'2.1 Kraftwerk allgemein'!$F$16+$F40,
('2.5 CAPEX'!$J43+SUM(OFFSET('2.5 CAPEX'!BE43,0,-MIN(MAX($F40-1-('2.1 Kraftwerk allgemein'!$F$16-'2.1 Kraftwerk allgemein'!$F$15+1),0),COLUMN(AQ40)-1-('2.1 Kraftwerk allgemein'!$F$16-'2.1 Kraftwerk allgemein'!$F$15+1)),1,MIN(MAX($F40-('2.1 Kraftwerk allgemein'!$F$16-'2.1 Kraftwerk allgemein'!$F$15+1),1),COLUMN(AQ40)-('2.1 Kraftwerk allgemein'!$F$16-'2.1 Kraftwerk allgemein'!$F$15+1)))))/$F40,
SUM(OFFSET('2.5 CAPEX'!BE43,0,-MIN($F40-1,COLUMN(AQ40)-1),1,MIN($F40,COLUMN(AQ40))))/$F40)))))),
IF(OR(ISNUMBER($D40)=FALSE,$F40=""),"",
IF(AND('2.5 CAPEX'!$L43&lt;&gt;"x",'2.5 CAPEX'!$M43&lt;&gt;"x"),0,
IF($F40=0,0,
IF(AZ$4&lt;'2.1 Kraftwerk allgemein'!$F$16,0,
IF(AZ$4='2.1 Kraftwerk allgemein'!$F$16,'2.5 CAPEX'!$J43/$F40,
IF(AZ$4&lt;'2.1 Kraftwerk allgemein'!$F$16+$F40,
('2.5 CAPEX'!$J43+SUM(OFFSET('2.5 CAPEX'!BE43,0,-MIN(MAX($F40-1-('2.1 Kraftwerk allgemein'!$F$16-'1.1 Allgemein'!$I$22+1),0),COLUMN(AQ40)-1-('2.1 Kraftwerk allgemein'!$F$16-'1.1 Allgemein'!$I$22+1)),1,MIN(MAX($F40-('2.1 Kraftwerk allgemein'!$F$16-'1.1 Allgemein'!$I$22+1),1),COLUMN(AQ40)-('2.1 Kraftwerk allgemein'!$F$16-'1.1 Allgemein'!$I$22+1)))))/$F40,
SUM(OFFSET('2.5 CAPEX'!BE43,0,-MIN($F40-1,COLUMN(AQ40)-1),1,MIN($F40,COLUMN(AQ40))))/$F40)))))))</f>
        <v/>
      </c>
      <c r="BA40" s="199" t="str">
        <f ca="1">IF('2.1 Kraftwerk allgemein'!$F$15&lt;'1.1 Allgemein'!$I$22,
IF(OR(ISNUMBER($D40)=FALSE,$F40=""),"",
IF(AND('2.5 CAPEX'!$L43&lt;&gt;"x",'2.5 CAPEX'!$M43&lt;&gt;"x"),0,
IF($F40=0,0,
IF(BA$4&lt;'2.1 Kraftwerk allgemein'!$F$16,0,
IF(BA$4='2.1 Kraftwerk allgemein'!$F$16,'2.5 CAPEX'!$J43/$F40,
IF(BA$4&lt;'2.1 Kraftwerk allgemein'!$F$16+$F40,
('2.5 CAPEX'!$J43+SUM(OFFSET('2.5 CAPEX'!BF43,0,-MIN(MAX($F40-1-('2.1 Kraftwerk allgemein'!$F$16-'2.1 Kraftwerk allgemein'!$F$15+1),0),COLUMN(AR40)-1-('2.1 Kraftwerk allgemein'!$F$16-'2.1 Kraftwerk allgemein'!$F$15+1)),1,MIN(MAX($F40-('2.1 Kraftwerk allgemein'!$F$16-'2.1 Kraftwerk allgemein'!$F$15+1),1),COLUMN(AR40)-('2.1 Kraftwerk allgemein'!$F$16-'2.1 Kraftwerk allgemein'!$F$15+1)))))/$F40,
SUM(OFFSET('2.5 CAPEX'!BF43,0,-MIN($F40-1,COLUMN(AR40)-1),1,MIN($F40,COLUMN(AR40))))/$F40)))))),
IF(OR(ISNUMBER($D40)=FALSE,$F40=""),"",
IF(AND('2.5 CAPEX'!$L43&lt;&gt;"x",'2.5 CAPEX'!$M43&lt;&gt;"x"),0,
IF($F40=0,0,
IF(BA$4&lt;'2.1 Kraftwerk allgemein'!$F$16,0,
IF(BA$4='2.1 Kraftwerk allgemein'!$F$16,'2.5 CAPEX'!$J43/$F40,
IF(BA$4&lt;'2.1 Kraftwerk allgemein'!$F$16+$F40,
('2.5 CAPEX'!$J43+SUM(OFFSET('2.5 CAPEX'!BF43,0,-MIN(MAX($F40-1-('2.1 Kraftwerk allgemein'!$F$16-'1.1 Allgemein'!$I$22+1),0),COLUMN(AR40)-1-('2.1 Kraftwerk allgemein'!$F$16-'1.1 Allgemein'!$I$22+1)),1,MIN(MAX($F40-('2.1 Kraftwerk allgemein'!$F$16-'1.1 Allgemein'!$I$22+1),1),COLUMN(AR40)-('2.1 Kraftwerk allgemein'!$F$16-'1.1 Allgemein'!$I$22+1)))))/$F40,
SUM(OFFSET('2.5 CAPEX'!BF43,0,-MIN($F40-1,COLUMN(AR40)-1),1,MIN($F40,COLUMN(AR40))))/$F40)))))))</f>
        <v/>
      </c>
      <c r="BB40" s="199" t="str">
        <f ca="1">IF('2.1 Kraftwerk allgemein'!$F$15&lt;'1.1 Allgemein'!$I$22,
IF(OR(ISNUMBER($D40)=FALSE,$F40=""),"",
IF(AND('2.5 CAPEX'!$L43&lt;&gt;"x",'2.5 CAPEX'!$M43&lt;&gt;"x"),0,
IF($F40=0,0,
IF(BB$4&lt;'2.1 Kraftwerk allgemein'!$F$16,0,
IF(BB$4='2.1 Kraftwerk allgemein'!$F$16,'2.5 CAPEX'!$J43/$F40,
IF(BB$4&lt;'2.1 Kraftwerk allgemein'!$F$16+$F40,
('2.5 CAPEX'!$J43+SUM(OFFSET('2.5 CAPEX'!BG43,0,-MIN(MAX($F40-1-('2.1 Kraftwerk allgemein'!$F$16-'2.1 Kraftwerk allgemein'!$F$15+1),0),COLUMN(AS40)-1-('2.1 Kraftwerk allgemein'!$F$16-'2.1 Kraftwerk allgemein'!$F$15+1)),1,MIN(MAX($F40-('2.1 Kraftwerk allgemein'!$F$16-'2.1 Kraftwerk allgemein'!$F$15+1),1),COLUMN(AS40)-('2.1 Kraftwerk allgemein'!$F$16-'2.1 Kraftwerk allgemein'!$F$15+1)))))/$F40,
SUM(OFFSET('2.5 CAPEX'!BG43,0,-MIN($F40-1,COLUMN(AS40)-1),1,MIN($F40,COLUMN(AS40))))/$F40)))))),
IF(OR(ISNUMBER($D40)=FALSE,$F40=""),"",
IF(AND('2.5 CAPEX'!$L43&lt;&gt;"x",'2.5 CAPEX'!$M43&lt;&gt;"x"),0,
IF($F40=0,0,
IF(BB$4&lt;'2.1 Kraftwerk allgemein'!$F$16,0,
IF(BB$4='2.1 Kraftwerk allgemein'!$F$16,'2.5 CAPEX'!$J43/$F40,
IF(BB$4&lt;'2.1 Kraftwerk allgemein'!$F$16+$F40,
('2.5 CAPEX'!$J43+SUM(OFFSET('2.5 CAPEX'!BG43,0,-MIN(MAX($F40-1-('2.1 Kraftwerk allgemein'!$F$16-'1.1 Allgemein'!$I$22+1),0),COLUMN(AS40)-1-('2.1 Kraftwerk allgemein'!$F$16-'1.1 Allgemein'!$I$22+1)),1,MIN(MAX($F40-('2.1 Kraftwerk allgemein'!$F$16-'1.1 Allgemein'!$I$22+1),1),COLUMN(AS40)-('2.1 Kraftwerk allgemein'!$F$16-'1.1 Allgemein'!$I$22+1)))))/$F40,
SUM(OFFSET('2.5 CAPEX'!BG43,0,-MIN($F40-1,COLUMN(AS40)-1),1,MIN($F40,COLUMN(AS40))))/$F40)))))))</f>
        <v/>
      </c>
      <c r="BC40" s="199" t="str">
        <f ca="1">IF('2.1 Kraftwerk allgemein'!$F$15&lt;'1.1 Allgemein'!$I$22,
IF(OR(ISNUMBER($D40)=FALSE,$F40=""),"",
IF(AND('2.5 CAPEX'!$L43&lt;&gt;"x",'2.5 CAPEX'!$M43&lt;&gt;"x"),0,
IF($F40=0,0,
IF(BC$4&lt;'2.1 Kraftwerk allgemein'!$F$16,0,
IF(BC$4='2.1 Kraftwerk allgemein'!$F$16,'2.5 CAPEX'!$J43/$F40,
IF(BC$4&lt;'2.1 Kraftwerk allgemein'!$F$16+$F40,
('2.5 CAPEX'!$J43+SUM(OFFSET('2.5 CAPEX'!BH43,0,-MIN(MAX($F40-1-('2.1 Kraftwerk allgemein'!$F$16-'2.1 Kraftwerk allgemein'!$F$15+1),0),COLUMN(AT40)-1-('2.1 Kraftwerk allgemein'!$F$16-'2.1 Kraftwerk allgemein'!$F$15+1)),1,MIN(MAX($F40-('2.1 Kraftwerk allgemein'!$F$16-'2.1 Kraftwerk allgemein'!$F$15+1),1),COLUMN(AT40)-('2.1 Kraftwerk allgemein'!$F$16-'2.1 Kraftwerk allgemein'!$F$15+1)))))/$F40,
SUM(OFFSET('2.5 CAPEX'!BH43,0,-MIN($F40-1,COLUMN(AT40)-1),1,MIN($F40,COLUMN(AT40))))/$F40)))))),
IF(OR(ISNUMBER($D40)=FALSE,$F40=""),"",
IF(AND('2.5 CAPEX'!$L43&lt;&gt;"x",'2.5 CAPEX'!$M43&lt;&gt;"x"),0,
IF($F40=0,0,
IF(BC$4&lt;'2.1 Kraftwerk allgemein'!$F$16,0,
IF(BC$4='2.1 Kraftwerk allgemein'!$F$16,'2.5 CAPEX'!$J43/$F40,
IF(BC$4&lt;'2.1 Kraftwerk allgemein'!$F$16+$F40,
('2.5 CAPEX'!$J43+SUM(OFFSET('2.5 CAPEX'!BH43,0,-MIN(MAX($F40-1-('2.1 Kraftwerk allgemein'!$F$16-'1.1 Allgemein'!$I$22+1),0),COLUMN(AT40)-1-('2.1 Kraftwerk allgemein'!$F$16-'1.1 Allgemein'!$I$22+1)),1,MIN(MAX($F40-('2.1 Kraftwerk allgemein'!$F$16-'1.1 Allgemein'!$I$22+1),1),COLUMN(AT40)-('2.1 Kraftwerk allgemein'!$F$16-'1.1 Allgemein'!$I$22+1)))))/$F40,
SUM(OFFSET('2.5 CAPEX'!BH43,0,-MIN($F40-1,COLUMN(AT40)-1),1,MIN($F40,COLUMN(AT40))))/$F40)))))))</f>
        <v/>
      </c>
      <c r="BD40" s="199" t="str">
        <f ca="1">IF('2.1 Kraftwerk allgemein'!$F$15&lt;'1.1 Allgemein'!$I$22,
IF(OR(ISNUMBER($D40)=FALSE,$F40=""),"",
IF(AND('2.5 CAPEX'!$L43&lt;&gt;"x",'2.5 CAPEX'!$M43&lt;&gt;"x"),0,
IF($F40=0,0,
IF(BD$4&lt;'2.1 Kraftwerk allgemein'!$F$16,0,
IF(BD$4='2.1 Kraftwerk allgemein'!$F$16,'2.5 CAPEX'!$J43/$F40,
IF(BD$4&lt;'2.1 Kraftwerk allgemein'!$F$16+$F40,
('2.5 CAPEX'!$J43+SUM(OFFSET('2.5 CAPEX'!BI43,0,-MIN(MAX($F40-1-('2.1 Kraftwerk allgemein'!$F$16-'2.1 Kraftwerk allgemein'!$F$15+1),0),COLUMN(AU40)-1-('2.1 Kraftwerk allgemein'!$F$16-'2.1 Kraftwerk allgemein'!$F$15+1)),1,MIN(MAX($F40-('2.1 Kraftwerk allgemein'!$F$16-'2.1 Kraftwerk allgemein'!$F$15+1),1),COLUMN(AU40)-('2.1 Kraftwerk allgemein'!$F$16-'2.1 Kraftwerk allgemein'!$F$15+1)))))/$F40,
SUM(OFFSET('2.5 CAPEX'!BI43,0,-MIN($F40-1,COLUMN(AU40)-1),1,MIN($F40,COLUMN(AU40))))/$F40)))))),
IF(OR(ISNUMBER($D40)=FALSE,$F40=""),"",
IF(AND('2.5 CAPEX'!$L43&lt;&gt;"x",'2.5 CAPEX'!$M43&lt;&gt;"x"),0,
IF($F40=0,0,
IF(BD$4&lt;'2.1 Kraftwerk allgemein'!$F$16,0,
IF(BD$4='2.1 Kraftwerk allgemein'!$F$16,'2.5 CAPEX'!$J43/$F40,
IF(BD$4&lt;'2.1 Kraftwerk allgemein'!$F$16+$F40,
('2.5 CAPEX'!$J43+SUM(OFFSET('2.5 CAPEX'!BI43,0,-MIN(MAX($F40-1-('2.1 Kraftwerk allgemein'!$F$16-'1.1 Allgemein'!$I$22+1),0),COLUMN(AU40)-1-('2.1 Kraftwerk allgemein'!$F$16-'1.1 Allgemein'!$I$22+1)),1,MIN(MAX($F40-('2.1 Kraftwerk allgemein'!$F$16-'1.1 Allgemein'!$I$22+1),1),COLUMN(AU40)-('2.1 Kraftwerk allgemein'!$F$16-'1.1 Allgemein'!$I$22+1)))))/$F40,
SUM(OFFSET('2.5 CAPEX'!BI43,0,-MIN($F40-1,COLUMN(AU40)-1),1,MIN($F40,COLUMN(AU40))))/$F40)))))))</f>
        <v/>
      </c>
      <c r="BE40" s="199" t="str">
        <f ca="1">IF('2.1 Kraftwerk allgemein'!$F$15&lt;'1.1 Allgemein'!$I$22,
IF(OR(ISNUMBER($D40)=FALSE,$F40=""),"",
IF(AND('2.5 CAPEX'!$L43&lt;&gt;"x",'2.5 CAPEX'!$M43&lt;&gt;"x"),0,
IF($F40=0,0,
IF(BE$4&lt;'2.1 Kraftwerk allgemein'!$F$16,0,
IF(BE$4='2.1 Kraftwerk allgemein'!$F$16,'2.5 CAPEX'!$J43/$F40,
IF(BE$4&lt;'2.1 Kraftwerk allgemein'!$F$16+$F40,
('2.5 CAPEX'!$J43+SUM(OFFSET('2.5 CAPEX'!BJ43,0,-MIN(MAX($F40-1-('2.1 Kraftwerk allgemein'!$F$16-'2.1 Kraftwerk allgemein'!$F$15+1),0),COLUMN(AV40)-1-('2.1 Kraftwerk allgemein'!$F$16-'2.1 Kraftwerk allgemein'!$F$15+1)),1,MIN(MAX($F40-('2.1 Kraftwerk allgemein'!$F$16-'2.1 Kraftwerk allgemein'!$F$15+1),1),COLUMN(AV40)-('2.1 Kraftwerk allgemein'!$F$16-'2.1 Kraftwerk allgemein'!$F$15+1)))))/$F40,
SUM(OFFSET('2.5 CAPEX'!BJ43,0,-MIN($F40-1,COLUMN(AV40)-1),1,MIN($F40,COLUMN(AV40))))/$F40)))))),
IF(OR(ISNUMBER($D40)=FALSE,$F40=""),"",
IF(AND('2.5 CAPEX'!$L43&lt;&gt;"x",'2.5 CAPEX'!$M43&lt;&gt;"x"),0,
IF($F40=0,0,
IF(BE$4&lt;'2.1 Kraftwerk allgemein'!$F$16,0,
IF(BE$4='2.1 Kraftwerk allgemein'!$F$16,'2.5 CAPEX'!$J43/$F40,
IF(BE$4&lt;'2.1 Kraftwerk allgemein'!$F$16+$F40,
('2.5 CAPEX'!$J43+SUM(OFFSET('2.5 CAPEX'!BJ43,0,-MIN(MAX($F40-1-('2.1 Kraftwerk allgemein'!$F$16-'1.1 Allgemein'!$I$22+1),0),COLUMN(AV40)-1-('2.1 Kraftwerk allgemein'!$F$16-'1.1 Allgemein'!$I$22+1)),1,MIN(MAX($F40-('2.1 Kraftwerk allgemein'!$F$16-'1.1 Allgemein'!$I$22+1),1),COLUMN(AV40)-('2.1 Kraftwerk allgemein'!$F$16-'1.1 Allgemein'!$I$22+1)))))/$F40,
SUM(OFFSET('2.5 CAPEX'!BJ43,0,-MIN($F40-1,COLUMN(AV40)-1),1,MIN($F40,COLUMN(AV40))))/$F40)))))))</f>
        <v/>
      </c>
      <c r="BF40" s="199" t="str">
        <f ca="1">IF('2.1 Kraftwerk allgemein'!$F$15&lt;'1.1 Allgemein'!$I$22,
IF(OR(ISNUMBER($D40)=FALSE,$F40=""),"",
IF(AND('2.5 CAPEX'!$L43&lt;&gt;"x",'2.5 CAPEX'!$M43&lt;&gt;"x"),0,
IF($F40=0,0,
IF(BF$4&lt;'2.1 Kraftwerk allgemein'!$F$16,0,
IF(BF$4='2.1 Kraftwerk allgemein'!$F$16,'2.5 CAPEX'!$J43/$F40,
IF(BF$4&lt;'2.1 Kraftwerk allgemein'!$F$16+$F40,
('2.5 CAPEX'!$J43+SUM(OFFSET('2.5 CAPEX'!BK43,0,-MIN(MAX($F40-1-('2.1 Kraftwerk allgemein'!$F$16-'2.1 Kraftwerk allgemein'!$F$15+1),0),COLUMN(AW40)-1-('2.1 Kraftwerk allgemein'!$F$16-'2.1 Kraftwerk allgemein'!$F$15+1)),1,MIN(MAX($F40-('2.1 Kraftwerk allgemein'!$F$16-'2.1 Kraftwerk allgemein'!$F$15+1),1),COLUMN(AW40)-('2.1 Kraftwerk allgemein'!$F$16-'2.1 Kraftwerk allgemein'!$F$15+1)))))/$F40,
SUM(OFFSET('2.5 CAPEX'!BK43,0,-MIN($F40-1,COLUMN(AW40)-1),1,MIN($F40,COLUMN(AW40))))/$F40)))))),
IF(OR(ISNUMBER($D40)=FALSE,$F40=""),"",
IF(AND('2.5 CAPEX'!$L43&lt;&gt;"x",'2.5 CAPEX'!$M43&lt;&gt;"x"),0,
IF($F40=0,0,
IF(BF$4&lt;'2.1 Kraftwerk allgemein'!$F$16,0,
IF(BF$4='2.1 Kraftwerk allgemein'!$F$16,'2.5 CAPEX'!$J43/$F40,
IF(BF$4&lt;'2.1 Kraftwerk allgemein'!$F$16+$F40,
('2.5 CAPEX'!$J43+SUM(OFFSET('2.5 CAPEX'!BK43,0,-MIN(MAX($F40-1-('2.1 Kraftwerk allgemein'!$F$16-'1.1 Allgemein'!$I$22+1),0),COLUMN(AW40)-1-('2.1 Kraftwerk allgemein'!$F$16-'1.1 Allgemein'!$I$22+1)),1,MIN(MAX($F40-('2.1 Kraftwerk allgemein'!$F$16-'1.1 Allgemein'!$I$22+1),1),COLUMN(AW40)-('2.1 Kraftwerk allgemein'!$F$16-'1.1 Allgemein'!$I$22+1)))))/$F40,
SUM(OFFSET('2.5 CAPEX'!BK43,0,-MIN($F40-1,COLUMN(AW40)-1),1,MIN($F40,COLUMN(AW40))))/$F40)))))))</f>
        <v/>
      </c>
      <c r="BG40" s="199" t="str">
        <f ca="1">IF('2.1 Kraftwerk allgemein'!$F$15&lt;'1.1 Allgemein'!$I$22,
IF(OR(ISNUMBER($D40)=FALSE,$F40=""),"",
IF(AND('2.5 CAPEX'!$L43&lt;&gt;"x",'2.5 CAPEX'!$M43&lt;&gt;"x"),0,
IF($F40=0,0,
IF(BG$4&lt;'2.1 Kraftwerk allgemein'!$F$16,0,
IF(BG$4='2.1 Kraftwerk allgemein'!$F$16,'2.5 CAPEX'!$J43/$F40,
IF(BG$4&lt;'2.1 Kraftwerk allgemein'!$F$16+$F40,
('2.5 CAPEX'!$J43+SUM(OFFSET('2.5 CAPEX'!BL43,0,-MIN(MAX($F40-1-('2.1 Kraftwerk allgemein'!$F$16-'2.1 Kraftwerk allgemein'!$F$15+1),0),COLUMN(AX40)-1-('2.1 Kraftwerk allgemein'!$F$16-'2.1 Kraftwerk allgemein'!$F$15+1)),1,MIN(MAX($F40-('2.1 Kraftwerk allgemein'!$F$16-'2.1 Kraftwerk allgemein'!$F$15+1),1),COLUMN(AX40)-('2.1 Kraftwerk allgemein'!$F$16-'2.1 Kraftwerk allgemein'!$F$15+1)))))/$F40,
SUM(OFFSET('2.5 CAPEX'!BL43,0,-MIN($F40-1,COLUMN(AX40)-1),1,MIN($F40,COLUMN(AX40))))/$F40)))))),
IF(OR(ISNUMBER($D40)=FALSE,$F40=""),"",
IF(AND('2.5 CAPEX'!$L43&lt;&gt;"x",'2.5 CAPEX'!$M43&lt;&gt;"x"),0,
IF($F40=0,0,
IF(BG$4&lt;'2.1 Kraftwerk allgemein'!$F$16,0,
IF(BG$4='2.1 Kraftwerk allgemein'!$F$16,'2.5 CAPEX'!$J43/$F40,
IF(BG$4&lt;'2.1 Kraftwerk allgemein'!$F$16+$F40,
('2.5 CAPEX'!$J43+SUM(OFFSET('2.5 CAPEX'!BL43,0,-MIN(MAX($F40-1-('2.1 Kraftwerk allgemein'!$F$16-'1.1 Allgemein'!$I$22+1),0),COLUMN(AX40)-1-('2.1 Kraftwerk allgemein'!$F$16-'1.1 Allgemein'!$I$22+1)),1,MIN(MAX($F40-('2.1 Kraftwerk allgemein'!$F$16-'1.1 Allgemein'!$I$22+1),1),COLUMN(AX40)-('2.1 Kraftwerk allgemein'!$F$16-'1.1 Allgemein'!$I$22+1)))))/$F40,
SUM(OFFSET('2.5 CAPEX'!BL43,0,-MIN($F40-1,COLUMN(AX40)-1),1,MIN($F40,COLUMN(AX40))))/$F40)))))))</f>
        <v/>
      </c>
      <c r="BH40" s="199" t="str">
        <f ca="1">IF('2.1 Kraftwerk allgemein'!$F$15&lt;'1.1 Allgemein'!$I$22,
IF(OR(ISNUMBER($D40)=FALSE,$F40=""),"",
IF(AND('2.5 CAPEX'!$L43&lt;&gt;"x",'2.5 CAPEX'!$M43&lt;&gt;"x"),0,
IF($F40=0,0,
IF(BH$4&lt;'2.1 Kraftwerk allgemein'!$F$16,0,
IF(BH$4='2.1 Kraftwerk allgemein'!$F$16,'2.5 CAPEX'!$J43/$F40,
IF(BH$4&lt;'2.1 Kraftwerk allgemein'!$F$16+$F40,
('2.5 CAPEX'!$J43+SUM(OFFSET('2.5 CAPEX'!BM43,0,-MIN(MAX($F40-1-('2.1 Kraftwerk allgemein'!$F$16-'2.1 Kraftwerk allgemein'!$F$15+1),0),COLUMN(AY40)-1-('2.1 Kraftwerk allgemein'!$F$16-'2.1 Kraftwerk allgemein'!$F$15+1)),1,MIN(MAX($F40-('2.1 Kraftwerk allgemein'!$F$16-'2.1 Kraftwerk allgemein'!$F$15+1),1),COLUMN(AY40)-('2.1 Kraftwerk allgemein'!$F$16-'2.1 Kraftwerk allgemein'!$F$15+1)))))/$F40,
SUM(OFFSET('2.5 CAPEX'!BM43,0,-MIN($F40-1,COLUMN(AY40)-1),1,MIN($F40,COLUMN(AY40))))/$F40)))))),
IF(OR(ISNUMBER($D40)=FALSE,$F40=""),"",
IF(AND('2.5 CAPEX'!$L43&lt;&gt;"x",'2.5 CAPEX'!$M43&lt;&gt;"x"),0,
IF($F40=0,0,
IF(BH$4&lt;'2.1 Kraftwerk allgemein'!$F$16,0,
IF(BH$4='2.1 Kraftwerk allgemein'!$F$16,'2.5 CAPEX'!$J43/$F40,
IF(BH$4&lt;'2.1 Kraftwerk allgemein'!$F$16+$F40,
('2.5 CAPEX'!$J43+SUM(OFFSET('2.5 CAPEX'!BM43,0,-MIN(MAX($F40-1-('2.1 Kraftwerk allgemein'!$F$16-'1.1 Allgemein'!$I$22+1),0),COLUMN(AY40)-1-('2.1 Kraftwerk allgemein'!$F$16-'1.1 Allgemein'!$I$22+1)),1,MIN(MAX($F40-('2.1 Kraftwerk allgemein'!$F$16-'1.1 Allgemein'!$I$22+1),1),COLUMN(AY40)-('2.1 Kraftwerk allgemein'!$F$16-'1.1 Allgemein'!$I$22+1)))))/$F40,
SUM(OFFSET('2.5 CAPEX'!BM43,0,-MIN($F40-1,COLUMN(AY40)-1),1,MIN($F40,COLUMN(AY40))))/$F40)))))))</f>
        <v/>
      </c>
      <c r="BI40" s="199" t="str">
        <f ca="1">IF('2.1 Kraftwerk allgemein'!$F$15&lt;'1.1 Allgemein'!$I$22,
IF(OR(ISNUMBER($D40)=FALSE,$F40=""),"",
IF(AND('2.5 CAPEX'!$L43&lt;&gt;"x",'2.5 CAPEX'!$M43&lt;&gt;"x"),0,
IF($F40=0,0,
IF(BI$4&lt;'2.1 Kraftwerk allgemein'!$F$16,0,
IF(BI$4='2.1 Kraftwerk allgemein'!$F$16,'2.5 CAPEX'!$J43/$F40,
IF(BI$4&lt;'2.1 Kraftwerk allgemein'!$F$16+$F40,
('2.5 CAPEX'!$J43+SUM(OFFSET('2.5 CAPEX'!BN43,0,-MIN(MAX($F40-1-('2.1 Kraftwerk allgemein'!$F$16-'2.1 Kraftwerk allgemein'!$F$15+1),0),COLUMN(AZ40)-1-('2.1 Kraftwerk allgemein'!$F$16-'2.1 Kraftwerk allgemein'!$F$15+1)),1,MIN(MAX($F40-('2.1 Kraftwerk allgemein'!$F$16-'2.1 Kraftwerk allgemein'!$F$15+1),1),COLUMN(AZ40)-('2.1 Kraftwerk allgemein'!$F$16-'2.1 Kraftwerk allgemein'!$F$15+1)))))/$F40,
SUM(OFFSET('2.5 CAPEX'!BN43,0,-MIN($F40-1,COLUMN(AZ40)-1),1,MIN($F40,COLUMN(AZ40))))/$F40)))))),
IF(OR(ISNUMBER($D40)=FALSE,$F40=""),"",
IF(AND('2.5 CAPEX'!$L43&lt;&gt;"x",'2.5 CAPEX'!$M43&lt;&gt;"x"),0,
IF($F40=0,0,
IF(BI$4&lt;'2.1 Kraftwerk allgemein'!$F$16,0,
IF(BI$4='2.1 Kraftwerk allgemein'!$F$16,'2.5 CAPEX'!$J43/$F40,
IF(BI$4&lt;'2.1 Kraftwerk allgemein'!$F$16+$F40,
('2.5 CAPEX'!$J43+SUM(OFFSET('2.5 CAPEX'!BN43,0,-MIN(MAX($F40-1-('2.1 Kraftwerk allgemein'!$F$16-'1.1 Allgemein'!$I$22+1),0),COLUMN(AZ40)-1-('2.1 Kraftwerk allgemein'!$F$16-'1.1 Allgemein'!$I$22+1)),1,MIN(MAX($F40-('2.1 Kraftwerk allgemein'!$F$16-'1.1 Allgemein'!$I$22+1),1),COLUMN(AZ40)-('2.1 Kraftwerk allgemein'!$F$16-'1.1 Allgemein'!$I$22+1)))))/$F40,
SUM(OFFSET('2.5 CAPEX'!BN43,0,-MIN($F40-1,COLUMN(AZ40)-1),1,MIN($F40,COLUMN(AZ40))))/$F40)))))))</f>
        <v/>
      </c>
      <c r="BJ40" s="199" t="str">
        <f ca="1">IF('2.1 Kraftwerk allgemein'!$F$15&lt;'1.1 Allgemein'!$I$22,
IF(OR(ISNUMBER($D40)=FALSE,$F40=""),"",
IF(AND('2.5 CAPEX'!$L43&lt;&gt;"x",'2.5 CAPEX'!$M43&lt;&gt;"x"),0,
IF($F40=0,0,
IF(BJ$4&lt;'2.1 Kraftwerk allgemein'!$F$16,0,
IF(BJ$4='2.1 Kraftwerk allgemein'!$F$16,'2.5 CAPEX'!$J43/$F40,
IF(BJ$4&lt;'2.1 Kraftwerk allgemein'!$F$16+$F40,
('2.5 CAPEX'!$J43+SUM(OFFSET('2.5 CAPEX'!BO43,0,-MIN(MAX($F40-1-('2.1 Kraftwerk allgemein'!$F$16-'2.1 Kraftwerk allgemein'!$F$15+1),0),COLUMN(BA40)-1-('2.1 Kraftwerk allgemein'!$F$16-'2.1 Kraftwerk allgemein'!$F$15+1)),1,MIN(MAX($F40-('2.1 Kraftwerk allgemein'!$F$16-'2.1 Kraftwerk allgemein'!$F$15+1),1),COLUMN(BA40)-('2.1 Kraftwerk allgemein'!$F$16-'2.1 Kraftwerk allgemein'!$F$15+1)))))/$F40,
SUM(OFFSET('2.5 CAPEX'!BO43,0,-MIN($F40-1,COLUMN(BA40)-1),1,MIN($F40,COLUMN(BA40))))/$F40)))))),
IF(OR(ISNUMBER($D40)=FALSE,$F40=""),"",
IF(AND('2.5 CAPEX'!$L43&lt;&gt;"x",'2.5 CAPEX'!$M43&lt;&gt;"x"),0,
IF($F40=0,0,
IF(BJ$4&lt;'2.1 Kraftwerk allgemein'!$F$16,0,
IF(BJ$4='2.1 Kraftwerk allgemein'!$F$16,'2.5 CAPEX'!$J43/$F40,
IF(BJ$4&lt;'2.1 Kraftwerk allgemein'!$F$16+$F40,
('2.5 CAPEX'!$J43+SUM(OFFSET('2.5 CAPEX'!BO43,0,-MIN(MAX($F40-1-('2.1 Kraftwerk allgemein'!$F$16-'1.1 Allgemein'!$I$22+1),0),COLUMN(BA40)-1-('2.1 Kraftwerk allgemein'!$F$16-'1.1 Allgemein'!$I$22+1)),1,MIN(MAX($F40-('2.1 Kraftwerk allgemein'!$F$16-'1.1 Allgemein'!$I$22+1),1),COLUMN(BA40)-('2.1 Kraftwerk allgemein'!$F$16-'1.1 Allgemein'!$I$22+1)))))/$F40,
SUM(OFFSET('2.5 CAPEX'!BO43,0,-MIN($F40-1,COLUMN(BA40)-1),1,MIN($F40,COLUMN(BA40))))/$F40)))))))</f>
        <v/>
      </c>
      <c r="BK40" s="199" t="str">
        <f ca="1">IF('2.1 Kraftwerk allgemein'!$F$15&lt;'1.1 Allgemein'!$I$22,
IF(OR(ISNUMBER($D40)=FALSE,$F40=""),"",
IF(AND('2.5 CAPEX'!$L43&lt;&gt;"x",'2.5 CAPEX'!$M43&lt;&gt;"x"),0,
IF($F40=0,0,
IF(BK$4&lt;'2.1 Kraftwerk allgemein'!$F$16,0,
IF(BK$4='2.1 Kraftwerk allgemein'!$F$16,'2.5 CAPEX'!$J43/$F40,
IF(BK$4&lt;'2.1 Kraftwerk allgemein'!$F$16+$F40,
('2.5 CAPEX'!$J43+SUM(OFFSET('2.5 CAPEX'!BP43,0,-MIN(MAX($F40-1-('2.1 Kraftwerk allgemein'!$F$16-'2.1 Kraftwerk allgemein'!$F$15+1),0),COLUMN(BB40)-1-('2.1 Kraftwerk allgemein'!$F$16-'2.1 Kraftwerk allgemein'!$F$15+1)),1,MIN(MAX($F40-('2.1 Kraftwerk allgemein'!$F$16-'2.1 Kraftwerk allgemein'!$F$15+1),1),COLUMN(BB40)-('2.1 Kraftwerk allgemein'!$F$16-'2.1 Kraftwerk allgemein'!$F$15+1)))))/$F40,
SUM(OFFSET('2.5 CAPEX'!BP43,0,-MIN($F40-1,COLUMN(BB40)-1),1,MIN($F40,COLUMN(BB40))))/$F40)))))),
IF(OR(ISNUMBER($D40)=FALSE,$F40=""),"",
IF(AND('2.5 CAPEX'!$L43&lt;&gt;"x",'2.5 CAPEX'!$M43&lt;&gt;"x"),0,
IF($F40=0,0,
IF(BK$4&lt;'2.1 Kraftwerk allgemein'!$F$16,0,
IF(BK$4='2.1 Kraftwerk allgemein'!$F$16,'2.5 CAPEX'!$J43/$F40,
IF(BK$4&lt;'2.1 Kraftwerk allgemein'!$F$16+$F40,
('2.5 CAPEX'!$J43+SUM(OFFSET('2.5 CAPEX'!BP43,0,-MIN(MAX($F40-1-('2.1 Kraftwerk allgemein'!$F$16-'1.1 Allgemein'!$I$22+1),0),COLUMN(BB40)-1-('2.1 Kraftwerk allgemein'!$F$16-'1.1 Allgemein'!$I$22+1)),1,MIN(MAX($F40-('2.1 Kraftwerk allgemein'!$F$16-'1.1 Allgemein'!$I$22+1),1),COLUMN(BB40)-('2.1 Kraftwerk allgemein'!$F$16-'1.1 Allgemein'!$I$22+1)))))/$F40,
SUM(OFFSET('2.5 CAPEX'!BP43,0,-MIN($F40-1,COLUMN(BB40)-1),1,MIN($F40,COLUMN(BB40))))/$F40)))))))</f>
        <v/>
      </c>
      <c r="BL40" s="199" t="str">
        <f ca="1">IF('2.1 Kraftwerk allgemein'!$F$15&lt;'1.1 Allgemein'!$I$22,
IF(OR(ISNUMBER($D40)=FALSE,$F40=""),"",
IF(AND('2.5 CAPEX'!$L43&lt;&gt;"x",'2.5 CAPEX'!$M43&lt;&gt;"x"),0,
IF($F40=0,0,
IF(BL$4&lt;'2.1 Kraftwerk allgemein'!$F$16,0,
IF(BL$4='2.1 Kraftwerk allgemein'!$F$16,'2.5 CAPEX'!$J43/$F40,
IF(BL$4&lt;'2.1 Kraftwerk allgemein'!$F$16+$F40,
('2.5 CAPEX'!$J43+SUM(OFFSET('2.5 CAPEX'!BQ43,0,-MIN(MAX($F40-1-('2.1 Kraftwerk allgemein'!$F$16-'2.1 Kraftwerk allgemein'!$F$15+1),0),COLUMN(BC40)-1-('2.1 Kraftwerk allgemein'!$F$16-'2.1 Kraftwerk allgemein'!$F$15+1)),1,MIN(MAX($F40-('2.1 Kraftwerk allgemein'!$F$16-'2.1 Kraftwerk allgemein'!$F$15+1),1),COLUMN(BC40)-('2.1 Kraftwerk allgemein'!$F$16-'2.1 Kraftwerk allgemein'!$F$15+1)))))/$F40,
SUM(OFFSET('2.5 CAPEX'!BQ43,0,-MIN($F40-1,COLUMN(BC40)-1),1,MIN($F40,COLUMN(BC40))))/$F40)))))),
IF(OR(ISNUMBER($D40)=FALSE,$F40=""),"",
IF(AND('2.5 CAPEX'!$L43&lt;&gt;"x",'2.5 CAPEX'!$M43&lt;&gt;"x"),0,
IF($F40=0,0,
IF(BL$4&lt;'2.1 Kraftwerk allgemein'!$F$16,0,
IF(BL$4='2.1 Kraftwerk allgemein'!$F$16,'2.5 CAPEX'!$J43/$F40,
IF(BL$4&lt;'2.1 Kraftwerk allgemein'!$F$16+$F40,
('2.5 CAPEX'!$J43+SUM(OFFSET('2.5 CAPEX'!BQ43,0,-MIN(MAX($F40-1-('2.1 Kraftwerk allgemein'!$F$16-'1.1 Allgemein'!$I$22+1),0),COLUMN(BC40)-1-('2.1 Kraftwerk allgemein'!$F$16-'1.1 Allgemein'!$I$22+1)),1,MIN(MAX($F40-('2.1 Kraftwerk allgemein'!$F$16-'1.1 Allgemein'!$I$22+1),1),COLUMN(BC40)-('2.1 Kraftwerk allgemein'!$F$16-'1.1 Allgemein'!$I$22+1)))))/$F40,
SUM(OFFSET('2.5 CAPEX'!BQ43,0,-MIN($F40-1,COLUMN(BC40)-1),1,MIN($F40,COLUMN(BC40))))/$F40)))))))</f>
        <v/>
      </c>
      <c r="BM40" s="199" t="str">
        <f ca="1">IF('2.1 Kraftwerk allgemein'!$F$15&lt;'1.1 Allgemein'!$I$22,
IF(OR(ISNUMBER($D40)=FALSE,$F40=""),"",
IF(AND('2.5 CAPEX'!$L43&lt;&gt;"x",'2.5 CAPEX'!$M43&lt;&gt;"x"),0,
IF($F40=0,0,
IF(BM$4&lt;'2.1 Kraftwerk allgemein'!$F$16,0,
IF(BM$4='2.1 Kraftwerk allgemein'!$F$16,'2.5 CAPEX'!$J43/$F40,
IF(BM$4&lt;'2.1 Kraftwerk allgemein'!$F$16+$F40,
('2.5 CAPEX'!$J43+SUM(OFFSET('2.5 CAPEX'!BR43,0,-MIN(MAX($F40-1-('2.1 Kraftwerk allgemein'!$F$16-'2.1 Kraftwerk allgemein'!$F$15+1),0),COLUMN(BD40)-1-('2.1 Kraftwerk allgemein'!$F$16-'2.1 Kraftwerk allgemein'!$F$15+1)),1,MIN(MAX($F40-('2.1 Kraftwerk allgemein'!$F$16-'2.1 Kraftwerk allgemein'!$F$15+1),1),COLUMN(BD40)-('2.1 Kraftwerk allgemein'!$F$16-'2.1 Kraftwerk allgemein'!$F$15+1)))))/$F40,
SUM(OFFSET('2.5 CAPEX'!BR43,0,-MIN($F40-1,COLUMN(BD40)-1),1,MIN($F40,COLUMN(BD40))))/$F40)))))),
IF(OR(ISNUMBER($D40)=FALSE,$F40=""),"",
IF(AND('2.5 CAPEX'!$L43&lt;&gt;"x",'2.5 CAPEX'!$M43&lt;&gt;"x"),0,
IF($F40=0,0,
IF(BM$4&lt;'2.1 Kraftwerk allgemein'!$F$16,0,
IF(BM$4='2.1 Kraftwerk allgemein'!$F$16,'2.5 CAPEX'!$J43/$F40,
IF(BM$4&lt;'2.1 Kraftwerk allgemein'!$F$16+$F40,
('2.5 CAPEX'!$J43+SUM(OFFSET('2.5 CAPEX'!BR43,0,-MIN(MAX($F40-1-('2.1 Kraftwerk allgemein'!$F$16-'1.1 Allgemein'!$I$22+1),0),COLUMN(BD40)-1-('2.1 Kraftwerk allgemein'!$F$16-'1.1 Allgemein'!$I$22+1)),1,MIN(MAX($F40-('2.1 Kraftwerk allgemein'!$F$16-'1.1 Allgemein'!$I$22+1),1),COLUMN(BD40)-('2.1 Kraftwerk allgemein'!$F$16-'1.1 Allgemein'!$I$22+1)))))/$F40,
SUM(OFFSET('2.5 CAPEX'!BR43,0,-MIN($F40-1,COLUMN(BD40)-1),1,MIN($F40,COLUMN(BD40))))/$F40)))))))</f>
        <v/>
      </c>
      <c r="BN40" s="199" t="str">
        <f ca="1">IF('2.1 Kraftwerk allgemein'!$F$15&lt;'1.1 Allgemein'!$I$22,
IF(OR(ISNUMBER($D40)=FALSE,$F40=""),"",
IF(AND('2.5 CAPEX'!$L43&lt;&gt;"x",'2.5 CAPEX'!$M43&lt;&gt;"x"),0,
IF($F40=0,0,
IF(BN$4&lt;'2.1 Kraftwerk allgemein'!$F$16,0,
IF(BN$4='2.1 Kraftwerk allgemein'!$F$16,'2.5 CAPEX'!$J43/$F40,
IF(BN$4&lt;'2.1 Kraftwerk allgemein'!$F$16+$F40,
('2.5 CAPEX'!$J43+SUM(OFFSET('2.5 CAPEX'!BS43,0,-MIN(MAX($F40-1-('2.1 Kraftwerk allgemein'!$F$16-'2.1 Kraftwerk allgemein'!$F$15+1),0),COLUMN(BE40)-1-('2.1 Kraftwerk allgemein'!$F$16-'2.1 Kraftwerk allgemein'!$F$15+1)),1,MIN(MAX($F40-('2.1 Kraftwerk allgemein'!$F$16-'2.1 Kraftwerk allgemein'!$F$15+1),1),COLUMN(BE40)-('2.1 Kraftwerk allgemein'!$F$16-'2.1 Kraftwerk allgemein'!$F$15+1)))))/$F40,
SUM(OFFSET('2.5 CAPEX'!BS43,0,-MIN($F40-1,COLUMN(BE40)-1),1,MIN($F40,COLUMN(BE40))))/$F40)))))),
IF(OR(ISNUMBER($D40)=FALSE,$F40=""),"",
IF(AND('2.5 CAPEX'!$L43&lt;&gt;"x",'2.5 CAPEX'!$M43&lt;&gt;"x"),0,
IF($F40=0,0,
IF(BN$4&lt;'2.1 Kraftwerk allgemein'!$F$16,0,
IF(BN$4='2.1 Kraftwerk allgemein'!$F$16,'2.5 CAPEX'!$J43/$F40,
IF(BN$4&lt;'2.1 Kraftwerk allgemein'!$F$16+$F40,
('2.5 CAPEX'!$J43+SUM(OFFSET('2.5 CAPEX'!BS43,0,-MIN(MAX($F40-1-('2.1 Kraftwerk allgemein'!$F$16-'1.1 Allgemein'!$I$22+1),0),COLUMN(BE40)-1-('2.1 Kraftwerk allgemein'!$F$16-'1.1 Allgemein'!$I$22+1)),1,MIN(MAX($F40-('2.1 Kraftwerk allgemein'!$F$16-'1.1 Allgemein'!$I$22+1),1),COLUMN(BE40)-('2.1 Kraftwerk allgemein'!$F$16-'1.1 Allgemein'!$I$22+1)))))/$F40,
SUM(OFFSET('2.5 CAPEX'!BS43,0,-MIN($F40-1,COLUMN(BE40)-1),1,MIN($F40,COLUMN(BE40))))/$F40)))))))</f>
        <v/>
      </c>
      <c r="BO40" s="199" t="str">
        <f ca="1">IF('2.1 Kraftwerk allgemein'!$F$15&lt;'1.1 Allgemein'!$I$22,
IF(OR(ISNUMBER($D40)=FALSE,$F40=""),"",
IF(AND('2.5 CAPEX'!$L43&lt;&gt;"x",'2.5 CAPEX'!$M43&lt;&gt;"x"),0,
IF($F40=0,0,
IF(BO$4&lt;'2.1 Kraftwerk allgemein'!$F$16,0,
IF(BO$4='2.1 Kraftwerk allgemein'!$F$16,'2.5 CAPEX'!$J43/$F40,
IF(BO$4&lt;'2.1 Kraftwerk allgemein'!$F$16+$F40,
('2.5 CAPEX'!$J43+SUM(OFFSET('2.5 CAPEX'!BT43,0,-MIN(MAX($F40-1-('2.1 Kraftwerk allgemein'!$F$16-'2.1 Kraftwerk allgemein'!$F$15+1),0),COLUMN(BF40)-1-('2.1 Kraftwerk allgemein'!$F$16-'2.1 Kraftwerk allgemein'!$F$15+1)),1,MIN(MAX($F40-('2.1 Kraftwerk allgemein'!$F$16-'2.1 Kraftwerk allgemein'!$F$15+1),1),COLUMN(BF40)-('2.1 Kraftwerk allgemein'!$F$16-'2.1 Kraftwerk allgemein'!$F$15+1)))))/$F40,
SUM(OFFSET('2.5 CAPEX'!BT43,0,-MIN($F40-1,COLUMN(BF40)-1),1,MIN($F40,COLUMN(BF40))))/$F40)))))),
IF(OR(ISNUMBER($D40)=FALSE,$F40=""),"",
IF(AND('2.5 CAPEX'!$L43&lt;&gt;"x",'2.5 CAPEX'!$M43&lt;&gt;"x"),0,
IF($F40=0,0,
IF(BO$4&lt;'2.1 Kraftwerk allgemein'!$F$16,0,
IF(BO$4='2.1 Kraftwerk allgemein'!$F$16,'2.5 CAPEX'!$J43/$F40,
IF(BO$4&lt;'2.1 Kraftwerk allgemein'!$F$16+$F40,
('2.5 CAPEX'!$J43+SUM(OFFSET('2.5 CAPEX'!BT43,0,-MIN(MAX($F40-1-('2.1 Kraftwerk allgemein'!$F$16-'1.1 Allgemein'!$I$22+1),0),COLUMN(BF40)-1-('2.1 Kraftwerk allgemein'!$F$16-'1.1 Allgemein'!$I$22+1)),1,MIN(MAX($F40-('2.1 Kraftwerk allgemein'!$F$16-'1.1 Allgemein'!$I$22+1),1),COLUMN(BF40)-('2.1 Kraftwerk allgemein'!$F$16-'1.1 Allgemein'!$I$22+1)))))/$F40,
SUM(OFFSET('2.5 CAPEX'!BT43,0,-MIN($F40-1,COLUMN(BF40)-1),1,MIN($F40,COLUMN(BF40))))/$F40)))))))</f>
        <v/>
      </c>
      <c r="BP40" s="199" t="str">
        <f ca="1">IF('2.1 Kraftwerk allgemein'!$F$15&lt;'1.1 Allgemein'!$I$22,
IF(OR(ISNUMBER($D40)=FALSE,$F40=""),"",
IF(AND('2.5 CAPEX'!$L43&lt;&gt;"x",'2.5 CAPEX'!$M43&lt;&gt;"x"),0,
IF($F40=0,0,
IF(BP$4&lt;'2.1 Kraftwerk allgemein'!$F$16,0,
IF(BP$4='2.1 Kraftwerk allgemein'!$F$16,'2.5 CAPEX'!$J43/$F40,
IF(BP$4&lt;'2.1 Kraftwerk allgemein'!$F$16+$F40,
('2.5 CAPEX'!$J43+SUM(OFFSET('2.5 CAPEX'!BU43,0,-MIN(MAX($F40-1-('2.1 Kraftwerk allgemein'!$F$16-'2.1 Kraftwerk allgemein'!$F$15+1),0),COLUMN(BG40)-1-('2.1 Kraftwerk allgemein'!$F$16-'2.1 Kraftwerk allgemein'!$F$15+1)),1,MIN(MAX($F40-('2.1 Kraftwerk allgemein'!$F$16-'2.1 Kraftwerk allgemein'!$F$15+1),1),COLUMN(BG40)-('2.1 Kraftwerk allgemein'!$F$16-'2.1 Kraftwerk allgemein'!$F$15+1)))))/$F40,
SUM(OFFSET('2.5 CAPEX'!BU43,0,-MIN($F40-1,COLUMN(BG40)-1),1,MIN($F40,COLUMN(BG40))))/$F40)))))),
IF(OR(ISNUMBER($D40)=FALSE,$F40=""),"",
IF(AND('2.5 CAPEX'!$L43&lt;&gt;"x",'2.5 CAPEX'!$M43&lt;&gt;"x"),0,
IF($F40=0,0,
IF(BP$4&lt;'2.1 Kraftwerk allgemein'!$F$16,0,
IF(BP$4='2.1 Kraftwerk allgemein'!$F$16,'2.5 CAPEX'!$J43/$F40,
IF(BP$4&lt;'2.1 Kraftwerk allgemein'!$F$16+$F40,
('2.5 CAPEX'!$J43+SUM(OFFSET('2.5 CAPEX'!BU43,0,-MIN(MAX($F40-1-('2.1 Kraftwerk allgemein'!$F$16-'1.1 Allgemein'!$I$22+1),0),COLUMN(BG40)-1-('2.1 Kraftwerk allgemein'!$F$16-'1.1 Allgemein'!$I$22+1)),1,MIN(MAX($F40-('2.1 Kraftwerk allgemein'!$F$16-'1.1 Allgemein'!$I$22+1),1),COLUMN(BG40)-('2.1 Kraftwerk allgemein'!$F$16-'1.1 Allgemein'!$I$22+1)))))/$F40,
SUM(OFFSET('2.5 CAPEX'!BU43,0,-MIN($F40-1,COLUMN(BG40)-1),1,MIN($F40,COLUMN(BG40))))/$F40)))))))</f>
        <v/>
      </c>
      <c r="BQ40" s="199" t="str">
        <f ca="1">IF('2.1 Kraftwerk allgemein'!$F$15&lt;'1.1 Allgemein'!$I$22,
IF(OR(ISNUMBER($D40)=FALSE,$F40=""),"",
IF(AND('2.5 CAPEX'!$L43&lt;&gt;"x",'2.5 CAPEX'!$M43&lt;&gt;"x"),0,
IF($F40=0,0,
IF(BQ$4&lt;'2.1 Kraftwerk allgemein'!$F$16,0,
IF(BQ$4='2.1 Kraftwerk allgemein'!$F$16,'2.5 CAPEX'!$J43/$F40,
IF(BQ$4&lt;'2.1 Kraftwerk allgemein'!$F$16+$F40,
('2.5 CAPEX'!$J43+SUM(OFFSET('2.5 CAPEX'!BV43,0,-MIN(MAX($F40-1-('2.1 Kraftwerk allgemein'!$F$16-'2.1 Kraftwerk allgemein'!$F$15+1),0),COLUMN(BH40)-1-('2.1 Kraftwerk allgemein'!$F$16-'2.1 Kraftwerk allgemein'!$F$15+1)),1,MIN(MAX($F40-('2.1 Kraftwerk allgemein'!$F$16-'2.1 Kraftwerk allgemein'!$F$15+1),1),COLUMN(BH40)-('2.1 Kraftwerk allgemein'!$F$16-'2.1 Kraftwerk allgemein'!$F$15+1)))))/$F40,
SUM(OFFSET('2.5 CAPEX'!BV43,0,-MIN($F40-1,COLUMN(BH40)-1),1,MIN($F40,COLUMN(BH40))))/$F40)))))),
IF(OR(ISNUMBER($D40)=FALSE,$F40=""),"",
IF(AND('2.5 CAPEX'!$L43&lt;&gt;"x",'2.5 CAPEX'!$M43&lt;&gt;"x"),0,
IF($F40=0,0,
IF(BQ$4&lt;'2.1 Kraftwerk allgemein'!$F$16,0,
IF(BQ$4='2.1 Kraftwerk allgemein'!$F$16,'2.5 CAPEX'!$J43/$F40,
IF(BQ$4&lt;'2.1 Kraftwerk allgemein'!$F$16+$F40,
('2.5 CAPEX'!$J43+SUM(OFFSET('2.5 CAPEX'!BV43,0,-MIN(MAX($F40-1-('2.1 Kraftwerk allgemein'!$F$16-'1.1 Allgemein'!$I$22+1),0),COLUMN(BH40)-1-('2.1 Kraftwerk allgemein'!$F$16-'1.1 Allgemein'!$I$22+1)),1,MIN(MAX($F40-('2.1 Kraftwerk allgemein'!$F$16-'1.1 Allgemein'!$I$22+1),1),COLUMN(BH40)-('2.1 Kraftwerk allgemein'!$F$16-'1.1 Allgemein'!$I$22+1)))))/$F40,
SUM(OFFSET('2.5 CAPEX'!BV43,0,-MIN($F40-1,COLUMN(BH40)-1),1,MIN($F40,COLUMN(BH40))))/$F40)))))))</f>
        <v/>
      </c>
      <c r="BR40" s="199" t="str">
        <f ca="1">IF('2.1 Kraftwerk allgemein'!$F$15&lt;'1.1 Allgemein'!$I$22,
IF(OR(ISNUMBER($D40)=FALSE,$F40=""),"",
IF(AND('2.5 CAPEX'!$L43&lt;&gt;"x",'2.5 CAPEX'!$M43&lt;&gt;"x"),0,
IF($F40=0,0,
IF(BR$4&lt;'2.1 Kraftwerk allgemein'!$F$16,0,
IF(BR$4='2.1 Kraftwerk allgemein'!$F$16,'2.5 CAPEX'!$J43/$F40,
IF(BR$4&lt;'2.1 Kraftwerk allgemein'!$F$16+$F40,
('2.5 CAPEX'!$J43+SUM(OFFSET('2.5 CAPEX'!BW43,0,-MIN(MAX($F40-1-('2.1 Kraftwerk allgemein'!$F$16-'2.1 Kraftwerk allgemein'!$F$15+1),0),COLUMN(BI40)-1-('2.1 Kraftwerk allgemein'!$F$16-'2.1 Kraftwerk allgemein'!$F$15+1)),1,MIN(MAX($F40-('2.1 Kraftwerk allgemein'!$F$16-'2.1 Kraftwerk allgemein'!$F$15+1),1),COLUMN(BI40)-('2.1 Kraftwerk allgemein'!$F$16-'2.1 Kraftwerk allgemein'!$F$15+1)))))/$F40,
SUM(OFFSET('2.5 CAPEX'!BW43,0,-MIN($F40-1,COLUMN(BI40)-1),1,MIN($F40,COLUMN(BI40))))/$F40)))))),
IF(OR(ISNUMBER($D40)=FALSE,$F40=""),"",
IF(AND('2.5 CAPEX'!$L43&lt;&gt;"x",'2.5 CAPEX'!$M43&lt;&gt;"x"),0,
IF($F40=0,0,
IF(BR$4&lt;'2.1 Kraftwerk allgemein'!$F$16,0,
IF(BR$4='2.1 Kraftwerk allgemein'!$F$16,'2.5 CAPEX'!$J43/$F40,
IF(BR$4&lt;'2.1 Kraftwerk allgemein'!$F$16+$F40,
('2.5 CAPEX'!$J43+SUM(OFFSET('2.5 CAPEX'!BW43,0,-MIN(MAX($F40-1-('2.1 Kraftwerk allgemein'!$F$16-'1.1 Allgemein'!$I$22+1),0),COLUMN(BI40)-1-('2.1 Kraftwerk allgemein'!$F$16-'1.1 Allgemein'!$I$22+1)),1,MIN(MAX($F40-('2.1 Kraftwerk allgemein'!$F$16-'1.1 Allgemein'!$I$22+1),1),COLUMN(BI40)-('2.1 Kraftwerk allgemein'!$F$16-'1.1 Allgemein'!$I$22+1)))))/$F40,
SUM(OFFSET('2.5 CAPEX'!BW43,0,-MIN($F40-1,COLUMN(BI40)-1),1,MIN($F40,COLUMN(BI40))))/$F40)))))))</f>
        <v/>
      </c>
      <c r="BS40" s="199" t="str">
        <f ca="1">IF('2.1 Kraftwerk allgemein'!$F$15&lt;'1.1 Allgemein'!$I$22,
IF(OR(ISNUMBER($D40)=FALSE,$F40=""),"",
IF(AND('2.5 CAPEX'!$L43&lt;&gt;"x",'2.5 CAPEX'!$M43&lt;&gt;"x"),0,
IF($F40=0,0,
IF(BS$4&lt;'2.1 Kraftwerk allgemein'!$F$16,0,
IF(BS$4='2.1 Kraftwerk allgemein'!$F$16,'2.5 CAPEX'!$J43/$F40,
IF(BS$4&lt;'2.1 Kraftwerk allgemein'!$F$16+$F40,
('2.5 CAPEX'!$J43+SUM(OFFSET('2.5 CAPEX'!BX43,0,-MIN(MAX($F40-1-('2.1 Kraftwerk allgemein'!$F$16-'2.1 Kraftwerk allgemein'!$F$15+1),0),COLUMN(BJ40)-1-('2.1 Kraftwerk allgemein'!$F$16-'2.1 Kraftwerk allgemein'!$F$15+1)),1,MIN(MAX($F40-('2.1 Kraftwerk allgemein'!$F$16-'2.1 Kraftwerk allgemein'!$F$15+1),1),COLUMN(BJ40)-('2.1 Kraftwerk allgemein'!$F$16-'2.1 Kraftwerk allgemein'!$F$15+1)))))/$F40,
SUM(OFFSET('2.5 CAPEX'!BX43,0,-MIN($F40-1,COLUMN(BJ40)-1),1,MIN($F40,COLUMN(BJ40))))/$F40)))))),
IF(OR(ISNUMBER($D40)=FALSE,$F40=""),"",
IF(AND('2.5 CAPEX'!$L43&lt;&gt;"x",'2.5 CAPEX'!$M43&lt;&gt;"x"),0,
IF($F40=0,0,
IF(BS$4&lt;'2.1 Kraftwerk allgemein'!$F$16,0,
IF(BS$4='2.1 Kraftwerk allgemein'!$F$16,'2.5 CAPEX'!$J43/$F40,
IF(BS$4&lt;'2.1 Kraftwerk allgemein'!$F$16+$F40,
('2.5 CAPEX'!$J43+SUM(OFFSET('2.5 CAPEX'!BX43,0,-MIN(MAX($F40-1-('2.1 Kraftwerk allgemein'!$F$16-'1.1 Allgemein'!$I$22+1),0),COLUMN(BJ40)-1-('2.1 Kraftwerk allgemein'!$F$16-'1.1 Allgemein'!$I$22+1)),1,MIN(MAX($F40-('2.1 Kraftwerk allgemein'!$F$16-'1.1 Allgemein'!$I$22+1),1),COLUMN(BJ40)-('2.1 Kraftwerk allgemein'!$F$16-'1.1 Allgemein'!$I$22+1)))))/$F40,
SUM(OFFSET('2.5 CAPEX'!BX43,0,-MIN($F40-1,COLUMN(BJ40)-1),1,MIN($F40,COLUMN(BJ40))))/$F40)))))))</f>
        <v/>
      </c>
      <c r="BT40" s="199" t="str">
        <f ca="1">IF('2.1 Kraftwerk allgemein'!$F$15&lt;'1.1 Allgemein'!$I$22,
IF(OR(ISNUMBER($D40)=FALSE,$F40=""),"",
IF(AND('2.5 CAPEX'!$L43&lt;&gt;"x",'2.5 CAPEX'!$M43&lt;&gt;"x"),0,
IF($F40=0,0,
IF(BT$4&lt;'2.1 Kraftwerk allgemein'!$F$16,0,
IF(BT$4='2.1 Kraftwerk allgemein'!$F$16,'2.5 CAPEX'!$J43/$F40,
IF(BT$4&lt;'2.1 Kraftwerk allgemein'!$F$16+$F40,
('2.5 CAPEX'!$J43+SUM(OFFSET('2.5 CAPEX'!BY43,0,-MIN(MAX($F40-1-('2.1 Kraftwerk allgemein'!$F$16-'2.1 Kraftwerk allgemein'!$F$15+1),0),COLUMN(BK40)-1-('2.1 Kraftwerk allgemein'!$F$16-'2.1 Kraftwerk allgemein'!$F$15+1)),1,MIN(MAX($F40-('2.1 Kraftwerk allgemein'!$F$16-'2.1 Kraftwerk allgemein'!$F$15+1),1),COLUMN(BK40)-('2.1 Kraftwerk allgemein'!$F$16-'2.1 Kraftwerk allgemein'!$F$15+1)))))/$F40,
SUM(OFFSET('2.5 CAPEX'!BY43,0,-MIN($F40-1,COLUMN(BK40)-1),1,MIN($F40,COLUMN(BK40))))/$F40)))))),
IF(OR(ISNUMBER($D40)=FALSE,$F40=""),"",
IF(AND('2.5 CAPEX'!$L43&lt;&gt;"x",'2.5 CAPEX'!$M43&lt;&gt;"x"),0,
IF($F40=0,0,
IF(BT$4&lt;'2.1 Kraftwerk allgemein'!$F$16,0,
IF(BT$4='2.1 Kraftwerk allgemein'!$F$16,'2.5 CAPEX'!$J43/$F40,
IF(BT$4&lt;'2.1 Kraftwerk allgemein'!$F$16+$F40,
('2.5 CAPEX'!$J43+SUM(OFFSET('2.5 CAPEX'!BY43,0,-MIN(MAX($F40-1-('2.1 Kraftwerk allgemein'!$F$16-'1.1 Allgemein'!$I$22+1),0),COLUMN(BK40)-1-('2.1 Kraftwerk allgemein'!$F$16-'1.1 Allgemein'!$I$22+1)),1,MIN(MAX($F40-('2.1 Kraftwerk allgemein'!$F$16-'1.1 Allgemein'!$I$22+1),1),COLUMN(BK40)-('2.1 Kraftwerk allgemein'!$F$16-'1.1 Allgemein'!$I$22+1)))))/$F40,
SUM(OFFSET('2.5 CAPEX'!BY43,0,-MIN($F40-1,COLUMN(BK40)-1),1,MIN($F40,COLUMN(BK40))))/$F40)))))))</f>
        <v/>
      </c>
      <c r="BU40" s="199" t="str">
        <f ca="1">IF('2.1 Kraftwerk allgemein'!$F$15&lt;'1.1 Allgemein'!$I$22,
IF(OR(ISNUMBER($D40)=FALSE,$F40=""),"",
IF(AND('2.5 CAPEX'!$L43&lt;&gt;"x",'2.5 CAPEX'!$M43&lt;&gt;"x"),0,
IF($F40=0,0,
IF(BU$4&lt;'2.1 Kraftwerk allgemein'!$F$16,0,
IF(BU$4='2.1 Kraftwerk allgemein'!$F$16,'2.5 CAPEX'!$J43/$F40,
IF(BU$4&lt;'2.1 Kraftwerk allgemein'!$F$16+$F40,
('2.5 CAPEX'!$J43+SUM(OFFSET('2.5 CAPEX'!BZ43,0,-MIN(MAX($F40-1-('2.1 Kraftwerk allgemein'!$F$16-'2.1 Kraftwerk allgemein'!$F$15+1),0),COLUMN(BL40)-1-('2.1 Kraftwerk allgemein'!$F$16-'2.1 Kraftwerk allgemein'!$F$15+1)),1,MIN(MAX($F40-('2.1 Kraftwerk allgemein'!$F$16-'2.1 Kraftwerk allgemein'!$F$15+1),1),COLUMN(BL40)-('2.1 Kraftwerk allgemein'!$F$16-'2.1 Kraftwerk allgemein'!$F$15+1)))))/$F40,
SUM(OFFSET('2.5 CAPEX'!BZ43,0,-MIN($F40-1,COLUMN(BL40)-1),1,MIN($F40,COLUMN(BL40))))/$F40)))))),
IF(OR(ISNUMBER($D40)=FALSE,$F40=""),"",
IF(AND('2.5 CAPEX'!$L43&lt;&gt;"x",'2.5 CAPEX'!$M43&lt;&gt;"x"),0,
IF($F40=0,0,
IF(BU$4&lt;'2.1 Kraftwerk allgemein'!$F$16,0,
IF(BU$4='2.1 Kraftwerk allgemein'!$F$16,'2.5 CAPEX'!$J43/$F40,
IF(BU$4&lt;'2.1 Kraftwerk allgemein'!$F$16+$F40,
('2.5 CAPEX'!$J43+SUM(OFFSET('2.5 CAPEX'!BZ43,0,-MIN(MAX($F40-1-('2.1 Kraftwerk allgemein'!$F$16-'1.1 Allgemein'!$I$22+1),0),COLUMN(BL40)-1-('2.1 Kraftwerk allgemein'!$F$16-'1.1 Allgemein'!$I$22+1)),1,MIN(MAX($F40-('2.1 Kraftwerk allgemein'!$F$16-'1.1 Allgemein'!$I$22+1),1),COLUMN(BL40)-('2.1 Kraftwerk allgemein'!$F$16-'1.1 Allgemein'!$I$22+1)))))/$F40,
SUM(OFFSET('2.5 CAPEX'!BZ43,0,-MIN($F40-1,COLUMN(BL40)-1),1,MIN($F40,COLUMN(BL40))))/$F40)))))))</f>
        <v/>
      </c>
      <c r="BV40" s="199" t="str">
        <f ca="1">IF('2.1 Kraftwerk allgemein'!$F$15&lt;'1.1 Allgemein'!$I$22,
IF(OR(ISNUMBER($D40)=FALSE,$F40=""),"",
IF(AND('2.5 CAPEX'!$L43&lt;&gt;"x",'2.5 CAPEX'!$M43&lt;&gt;"x"),0,
IF($F40=0,0,
IF(BV$4&lt;'2.1 Kraftwerk allgemein'!$F$16,0,
IF(BV$4='2.1 Kraftwerk allgemein'!$F$16,'2.5 CAPEX'!$J43/$F40,
IF(BV$4&lt;'2.1 Kraftwerk allgemein'!$F$16+$F40,
('2.5 CAPEX'!$J43+SUM(OFFSET('2.5 CAPEX'!CA43,0,-MIN(MAX($F40-1-('2.1 Kraftwerk allgemein'!$F$16-'2.1 Kraftwerk allgemein'!$F$15+1),0),COLUMN(BM40)-1-('2.1 Kraftwerk allgemein'!$F$16-'2.1 Kraftwerk allgemein'!$F$15+1)),1,MIN(MAX($F40-('2.1 Kraftwerk allgemein'!$F$16-'2.1 Kraftwerk allgemein'!$F$15+1),1),COLUMN(BM40)-('2.1 Kraftwerk allgemein'!$F$16-'2.1 Kraftwerk allgemein'!$F$15+1)))))/$F40,
SUM(OFFSET('2.5 CAPEX'!CA43,0,-MIN($F40-1,COLUMN(BM40)-1),1,MIN($F40,COLUMN(BM40))))/$F40)))))),
IF(OR(ISNUMBER($D40)=FALSE,$F40=""),"",
IF(AND('2.5 CAPEX'!$L43&lt;&gt;"x",'2.5 CAPEX'!$M43&lt;&gt;"x"),0,
IF($F40=0,0,
IF(BV$4&lt;'2.1 Kraftwerk allgemein'!$F$16,0,
IF(BV$4='2.1 Kraftwerk allgemein'!$F$16,'2.5 CAPEX'!$J43/$F40,
IF(BV$4&lt;'2.1 Kraftwerk allgemein'!$F$16+$F40,
('2.5 CAPEX'!$J43+SUM(OFFSET('2.5 CAPEX'!CA43,0,-MIN(MAX($F40-1-('2.1 Kraftwerk allgemein'!$F$16-'1.1 Allgemein'!$I$22+1),0),COLUMN(BM40)-1-('2.1 Kraftwerk allgemein'!$F$16-'1.1 Allgemein'!$I$22+1)),1,MIN(MAX($F40-('2.1 Kraftwerk allgemein'!$F$16-'1.1 Allgemein'!$I$22+1),1),COLUMN(BM40)-('2.1 Kraftwerk allgemein'!$F$16-'1.1 Allgemein'!$I$22+1)))))/$F40,
SUM(OFFSET('2.5 CAPEX'!CA43,0,-MIN($F40-1,COLUMN(BM40)-1),1,MIN($F40,COLUMN(BM40))))/$F40)))))))</f>
        <v/>
      </c>
      <c r="BW40" s="199" t="str">
        <f ca="1">IF('2.1 Kraftwerk allgemein'!$F$15&lt;'1.1 Allgemein'!$I$22,
IF(OR(ISNUMBER($D40)=FALSE,$F40=""),"",
IF(AND('2.5 CAPEX'!$L43&lt;&gt;"x",'2.5 CAPEX'!$M43&lt;&gt;"x"),0,
IF($F40=0,0,
IF(BW$4&lt;'2.1 Kraftwerk allgemein'!$F$16,0,
IF(BW$4='2.1 Kraftwerk allgemein'!$F$16,'2.5 CAPEX'!$J43/$F40,
IF(BW$4&lt;'2.1 Kraftwerk allgemein'!$F$16+$F40,
('2.5 CAPEX'!$J43+SUM(OFFSET('2.5 CAPEX'!CB43,0,-MIN(MAX($F40-1-('2.1 Kraftwerk allgemein'!$F$16-'2.1 Kraftwerk allgemein'!$F$15+1),0),COLUMN(BN40)-1-('2.1 Kraftwerk allgemein'!$F$16-'2.1 Kraftwerk allgemein'!$F$15+1)),1,MIN(MAX($F40-('2.1 Kraftwerk allgemein'!$F$16-'2.1 Kraftwerk allgemein'!$F$15+1),1),COLUMN(BN40)-('2.1 Kraftwerk allgemein'!$F$16-'2.1 Kraftwerk allgemein'!$F$15+1)))))/$F40,
SUM(OFFSET('2.5 CAPEX'!CB43,0,-MIN($F40-1,COLUMN(BN40)-1),1,MIN($F40,COLUMN(BN40))))/$F40)))))),
IF(OR(ISNUMBER($D40)=FALSE,$F40=""),"",
IF(AND('2.5 CAPEX'!$L43&lt;&gt;"x",'2.5 CAPEX'!$M43&lt;&gt;"x"),0,
IF($F40=0,0,
IF(BW$4&lt;'2.1 Kraftwerk allgemein'!$F$16,0,
IF(BW$4='2.1 Kraftwerk allgemein'!$F$16,'2.5 CAPEX'!$J43/$F40,
IF(BW$4&lt;'2.1 Kraftwerk allgemein'!$F$16+$F40,
('2.5 CAPEX'!$J43+SUM(OFFSET('2.5 CAPEX'!CB43,0,-MIN(MAX($F40-1-('2.1 Kraftwerk allgemein'!$F$16-'1.1 Allgemein'!$I$22+1),0),COLUMN(BN40)-1-('2.1 Kraftwerk allgemein'!$F$16-'1.1 Allgemein'!$I$22+1)),1,MIN(MAX($F40-('2.1 Kraftwerk allgemein'!$F$16-'1.1 Allgemein'!$I$22+1),1),COLUMN(BN40)-('2.1 Kraftwerk allgemein'!$F$16-'1.1 Allgemein'!$I$22+1)))))/$F40,
SUM(OFFSET('2.5 CAPEX'!CB43,0,-MIN($F40-1,COLUMN(BN40)-1),1,MIN($F40,COLUMN(BN40))))/$F40)))))))</f>
        <v/>
      </c>
      <c r="BX40" s="199" t="str">
        <f ca="1">IF('2.1 Kraftwerk allgemein'!$F$15&lt;'1.1 Allgemein'!$I$22,
IF(OR(ISNUMBER($D40)=FALSE,$F40=""),"",
IF(AND('2.5 CAPEX'!$L43&lt;&gt;"x",'2.5 CAPEX'!$M43&lt;&gt;"x"),0,
IF($F40=0,0,
IF(BX$4&lt;'2.1 Kraftwerk allgemein'!$F$16,0,
IF(BX$4='2.1 Kraftwerk allgemein'!$F$16,'2.5 CAPEX'!$J43/$F40,
IF(BX$4&lt;'2.1 Kraftwerk allgemein'!$F$16+$F40,
('2.5 CAPEX'!$J43+SUM(OFFSET('2.5 CAPEX'!CC43,0,-MIN(MAX($F40-1-('2.1 Kraftwerk allgemein'!$F$16-'2.1 Kraftwerk allgemein'!$F$15+1),0),COLUMN(BO40)-1-('2.1 Kraftwerk allgemein'!$F$16-'2.1 Kraftwerk allgemein'!$F$15+1)),1,MIN(MAX($F40-('2.1 Kraftwerk allgemein'!$F$16-'2.1 Kraftwerk allgemein'!$F$15+1),1),COLUMN(BO40)-('2.1 Kraftwerk allgemein'!$F$16-'2.1 Kraftwerk allgemein'!$F$15+1)))))/$F40,
SUM(OFFSET('2.5 CAPEX'!CC43,0,-MIN($F40-1,COLUMN(BO40)-1),1,MIN($F40,COLUMN(BO40))))/$F40)))))),
IF(OR(ISNUMBER($D40)=FALSE,$F40=""),"",
IF(AND('2.5 CAPEX'!$L43&lt;&gt;"x",'2.5 CAPEX'!$M43&lt;&gt;"x"),0,
IF($F40=0,0,
IF(BX$4&lt;'2.1 Kraftwerk allgemein'!$F$16,0,
IF(BX$4='2.1 Kraftwerk allgemein'!$F$16,'2.5 CAPEX'!$J43/$F40,
IF(BX$4&lt;'2.1 Kraftwerk allgemein'!$F$16+$F40,
('2.5 CAPEX'!$J43+SUM(OFFSET('2.5 CAPEX'!CC43,0,-MIN(MAX($F40-1-('2.1 Kraftwerk allgemein'!$F$16-'1.1 Allgemein'!$I$22+1),0),COLUMN(BO40)-1-('2.1 Kraftwerk allgemein'!$F$16-'1.1 Allgemein'!$I$22+1)),1,MIN(MAX($F40-('2.1 Kraftwerk allgemein'!$F$16-'1.1 Allgemein'!$I$22+1),1),COLUMN(BO40)-('2.1 Kraftwerk allgemein'!$F$16-'1.1 Allgemein'!$I$22+1)))))/$F40,
SUM(OFFSET('2.5 CAPEX'!CC43,0,-MIN($F40-1,COLUMN(BO40)-1),1,MIN($F40,COLUMN(BO40))))/$F40)))))))</f>
        <v/>
      </c>
      <c r="BY40" s="199" t="str">
        <f ca="1">IF('2.1 Kraftwerk allgemein'!$F$15&lt;'1.1 Allgemein'!$I$22,
IF(OR(ISNUMBER($D40)=FALSE,$F40=""),"",
IF(AND('2.5 CAPEX'!$L43&lt;&gt;"x",'2.5 CAPEX'!$M43&lt;&gt;"x"),0,
IF($F40=0,0,
IF(BY$4&lt;'2.1 Kraftwerk allgemein'!$F$16,0,
IF(BY$4='2.1 Kraftwerk allgemein'!$F$16,'2.5 CAPEX'!$J43/$F40,
IF(BY$4&lt;'2.1 Kraftwerk allgemein'!$F$16+$F40,
('2.5 CAPEX'!$J43+SUM(OFFSET('2.5 CAPEX'!CD43,0,-MIN(MAX($F40-1-('2.1 Kraftwerk allgemein'!$F$16-'2.1 Kraftwerk allgemein'!$F$15+1),0),COLUMN(BP40)-1-('2.1 Kraftwerk allgemein'!$F$16-'2.1 Kraftwerk allgemein'!$F$15+1)),1,MIN(MAX($F40-('2.1 Kraftwerk allgemein'!$F$16-'2.1 Kraftwerk allgemein'!$F$15+1),1),COLUMN(BP40)-('2.1 Kraftwerk allgemein'!$F$16-'2.1 Kraftwerk allgemein'!$F$15+1)))))/$F40,
SUM(OFFSET('2.5 CAPEX'!CD43,0,-MIN($F40-1,COLUMN(BP40)-1),1,MIN($F40,COLUMN(BP40))))/$F40)))))),
IF(OR(ISNUMBER($D40)=FALSE,$F40=""),"",
IF(AND('2.5 CAPEX'!$L43&lt;&gt;"x",'2.5 CAPEX'!$M43&lt;&gt;"x"),0,
IF($F40=0,0,
IF(BY$4&lt;'2.1 Kraftwerk allgemein'!$F$16,0,
IF(BY$4='2.1 Kraftwerk allgemein'!$F$16,'2.5 CAPEX'!$J43/$F40,
IF(BY$4&lt;'2.1 Kraftwerk allgemein'!$F$16+$F40,
('2.5 CAPEX'!$J43+SUM(OFFSET('2.5 CAPEX'!CD43,0,-MIN(MAX($F40-1-('2.1 Kraftwerk allgemein'!$F$16-'1.1 Allgemein'!$I$22+1),0),COLUMN(BP40)-1-('2.1 Kraftwerk allgemein'!$F$16-'1.1 Allgemein'!$I$22+1)),1,MIN(MAX($F40-('2.1 Kraftwerk allgemein'!$F$16-'1.1 Allgemein'!$I$22+1),1),COLUMN(BP40)-('2.1 Kraftwerk allgemein'!$F$16-'1.1 Allgemein'!$I$22+1)))))/$F40,
SUM(OFFSET('2.5 CAPEX'!CD43,0,-MIN($F40-1,COLUMN(BP40)-1),1,MIN($F40,COLUMN(BP40))))/$F40)))))))</f>
        <v/>
      </c>
      <c r="BZ40" s="199" t="str">
        <f ca="1">IF('2.1 Kraftwerk allgemein'!$F$15&lt;'1.1 Allgemein'!$I$22,
IF(OR(ISNUMBER($D40)=FALSE,$F40=""),"",
IF(AND('2.5 CAPEX'!$L43&lt;&gt;"x",'2.5 CAPEX'!$M43&lt;&gt;"x"),0,
IF($F40=0,0,
IF(BZ$4&lt;'2.1 Kraftwerk allgemein'!$F$16,0,
IF(BZ$4='2.1 Kraftwerk allgemein'!$F$16,'2.5 CAPEX'!$J43/$F40,
IF(BZ$4&lt;'2.1 Kraftwerk allgemein'!$F$16+$F40,
('2.5 CAPEX'!$J43+SUM(OFFSET('2.5 CAPEX'!CE43,0,-MIN(MAX($F40-1-('2.1 Kraftwerk allgemein'!$F$16-'2.1 Kraftwerk allgemein'!$F$15+1),0),COLUMN(BQ40)-1-('2.1 Kraftwerk allgemein'!$F$16-'2.1 Kraftwerk allgemein'!$F$15+1)),1,MIN(MAX($F40-('2.1 Kraftwerk allgemein'!$F$16-'2.1 Kraftwerk allgemein'!$F$15+1),1),COLUMN(BQ40)-('2.1 Kraftwerk allgemein'!$F$16-'2.1 Kraftwerk allgemein'!$F$15+1)))))/$F40,
SUM(OFFSET('2.5 CAPEX'!CE43,0,-MIN($F40-1,COLUMN(BQ40)-1),1,MIN($F40,COLUMN(BQ40))))/$F40)))))),
IF(OR(ISNUMBER($D40)=FALSE,$F40=""),"",
IF(AND('2.5 CAPEX'!$L43&lt;&gt;"x",'2.5 CAPEX'!$M43&lt;&gt;"x"),0,
IF($F40=0,0,
IF(BZ$4&lt;'2.1 Kraftwerk allgemein'!$F$16,0,
IF(BZ$4='2.1 Kraftwerk allgemein'!$F$16,'2.5 CAPEX'!$J43/$F40,
IF(BZ$4&lt;'2.1 Kraftwerk allgemein'!$F$16+$F40,
('2.5 CAPEX'!$J43+SUM(OFFSET('2.5 CAPEX'!CE43,0,-MIN(MAX($F40-1-('2.1 Kraftwerk allgemein'!$F$16-'1.1 Allgemein'!$I$22+1),0),COLUMN(BQ40)-1-('2.1 Kraftwerk allgemein'!$F$16-'1.1 Allgemein'!$I$22+1)),1,MIN(MAX($F40-('2.1 Kraftwerk allgemein'!$F$16-'1.1 Allgemein'!$I$22+1),1),COLUMN(BQ40)-('2.1 Kraftwerk allgemein'!$F$16-'1.1 Allgemein'!$I$22+1)))))/$F40,
SUM(OFFSET('2.5 CAPEX'!CE43,0,-MIN($F40-1,COLUMN(BQ40)-1),1,MIN($F40,COLUMN(BQ40))))/$F40)))))))</f>
        <v/>
      </c>
      <c r="CA40" s="199" t="str">
        <f ca="1">IF('2.1 Kraftwerk allgemein'!$F$15&lt;'1.1 Allgemein'!$I$22,
IF(OR(ISNUMBER($D40)=FALSE,$F40=""),"",
IF(AND('2.5 CAPEX'!$L43&lt;&gt;"x",'2.5 CAPEX'!$M43&lt;&gt;"x"),0,
IF($F40=0,0,
IF(CA$4&lt;'2.1 Kraftwerk allgemein'!$F$16,0,
IF(CA$4='2.1 Kraftwerk allgemein'!$F$16,'2.5 CAPEX'!$J43/$F40,
IF(CA$4&lt;'2.1 Kraftwerk allgemein'!$F$16+$F40,
('2.5 CAPEX'!$J43+SUM(OFFSET('2.5 CAPEX'!CF43,0,-MIN(MAX($F40-1-('2.1 Kraftwerk allgemein'!$F$16-'2.1 Kraftwerk allgemein'!$F$15+1),0),COLUMN(BR40)-1-('2.1 Kraftwerk allgemein'!$F$16-'2.1 Kraftwerk allgemein'!$F$15+1)),1,MIN(MAX($F40-('2.1 Kraftwerk allgemein'!$F$16-'2.1 Kraftwerk allgemein'!$F$15+1),1),COLUMN(BR40)-('2.1 Kraftwerk allgemein'!$F$16-'2.1 Kraftwerk allgemein'!$F$15+1)))))/$F40,
SUM(OFFSET('2.5 CAPEX'!CF43,0,-MIN($F40-1,COLUMN(BR40)-1),1,MIN($F40,COLUMN(BR40))))/$F40)))))),
IF(OR(ISNUMBER($D40)=FALSE,$F40=""),"",
IF(AND('2.5 CAPEX'!$L43&lt;&gt;"x",'2.5 CAPEX'!$M43&lt;&gt;"x"),0,
IF($F40=0,0,
IF(CA$4&lt;'2.1 Kraftwerk allgemein'!$F$16,0,
IF(CA$4='2.1 Kraftwerk allgemein'!$F$16,'2.5 CAPEX'!$J43/$F40,
IF(CA$4&lt;'2.1 Kraftwerk allgemein'!$F$16+$F40,
('2.5 CAPEX'!$J43+SUM(OFFSET('2.5 CAPEX'!CF43,0,-MIN(MAX($F40-1-('2.1 Kraftwerk allgemein'!$F$16-'1.1 Allgemein'!$I$22+1),0),COLUMN(BR40)-1-('2.1 Kraftwerk allgemein'!$F$16-'1.1 Allgemein'!$I$22+1)),1,MIN(MAX($F40-('2.1 Kraftwerk allgemein'!$F$16-'1.1 Allgemein'!$I$22+1),1),COLUMN(BR40)-('2.1 Kraftwerk allgemein'!$F$16-'1.1 Allgemein'!$I$22+1)))))/$F40,
SUM(OFFSET('2.5 CAPEX'!CF43,0,-MIN($F40-1,COLUMN(BR40)-1),1,MIN($F40,COLUMN(BR40))))/$F40)))))))</f>
        <v/>
      </c>
      <c r="CB40" s="199" t="str">
        <f ca="1">IF('2.1 Kraftwerk allgemein'!$F$15&lt;'1.1 Allgemein'!$I$22,
IF(OR(ISNUMBER($D40)=FALSE,$F40=""),"",
IF(AND('2.5 CAPEX'!$L43&lt;&gt;"x",'2.5 CAPEX'!$M43&lt;&gt;"x"),0,
IF($F40=0,0,
IF(CB$4&lt;'2.1 Kraftwerk allgemein'!$F$16,0,
IF(CB$4='2.1 Kraftwerk allgemein'!$F$16,'2.5 CAPEX'!$J43/$F40,
IF(CB$4&lt;'2.1 Kraftwerk allgemein'!$F$16+$F40,
('2.5 CAPEX'!$J43+SUM(OFFSET('2.5 CAPEX'!CG43,0,-MIN(MAX($F40-1-('2.1 Kraftwerk allgemein'!$F$16-'2.1 Kraftwerk allgemein'!$F$15+1),0),COLUMN(BS40)-1-('2.1 Kraftwerk allgemein'!$F$16-'2.1 Kraftwerk allgemein'!$F$15+1)),1,MIN(MAX($F40-('2.1 Kraftwerk allgemein'!$F$16-'2.1 Kraftwerk allgemein'!$F$15+1),1),COLUMN(BS40)-('2.1 Kraftwerk allgemein'!$F$16-'2.1 Kraftwerk allgemein'!$F$15+1)))))/$F40,
SUM(OFFSET('2.5 CAPEX'!CG43,0,-MIN($F40-1,COLUMN(BS40)-1),1,MIN($F40,COLUMN(BS40))))/$F40)))))),
IF(OR(ISNUMBER($D40)=FALSE,$F40=""),"",
IF(AND('2.5 CAPEX'!$L43&lt;&gt;"x",'2.5 CAPEX'!$M43&lt;&gt;"x"),0,
IF($F40=0,0,
IF(CB$4&lt;'2.1 Kraftwerk allgemein'!$F$16,0,
IF(CB$4='2.1 Kraftwerk allgemein'!$F$16,'2.5 CAPEX'!$J43/$F40,
IF(CB$4&lt;'2.1 Kraftwerk allgemein'!$F$16+$F40,
('2.5 CAPEX'!$J43+SUM(OFFSET('2.5 CAPEX'!CG43,0,-MIN(MAX($F40-1-('2.1 Kraftwerk allgemein'!$F$16-'1.1 Allgemein'!$I$22+1),0),COLUMN(BS40)-1-('2.1 Kraftwerk allgemein'!$F$16-'1.1 Allgemein'!$I$22+1)),1,MIN(MAX($F40-('2.1 Kraftwerk allgemein'!$F$16-'1.1 Allgemein'!$I$22+1),1),COLUMN(BS40)-('2.1 Kraftwerk allgemein'!$F$16-'1.1 Allgemein'!$I$22+1)))))/$F40,
SUM(OFFSET('2.5 CAPEX'!CG43,0,-MIN($F40-1,COLUMN(BS40)-1),1,MIN($F40,COLUMN(BS40))))/$F40)))))))</f>
        <v/>
      </c>
      <c r="CC40" s="199" t="str">
        <f ca="1">IF('2.1 Kraftwerk allgemein'!$F$15&lt;'1.1 Allgemein'!$I$22,
IF(OR(ISNUMBER($D40)=FALSE,$F40=""),"",
IF(AND('2.5 CAPEX'!$L43&lt;&gt;"x",'2.5 CAPEX'!$M43&lt;&gt;"x"),0,
IF($F40=0,0,
IF(CC$4&lt;'2.1 Kraftwerk allgemein'!$F$16,0,
IF(CC$4='2.1 Kraftwerk allgemein'!$F$16,'2.5 CAPEX'!$J43/$F40,
IF(CC$4&lt;'2.1 Kraftwerk allgemein'!$F$16+$F40,
('2.5 CAPEX'!$J43+SUM(OFFSET('2.5 CAPEX'!CH43,0,-MIN(MAX($F40-1-('2.1 Kraftwerk allgemein'!$F$16-'2.1 Kraftwerk allgemein'!$F$15+1),0),COLUMN(BT40)-1-('2.1 Kraftwerk allgemein'!$F$16-'2.1 Kraftwerk allgemein'!$F$15+1)),1,MIN(MAX($F40-('2.1 Kraftwerk allgemein'!$F$16-'2.1 Kraftwerk allgemein'!$F$15+1),1),COLUMN(BT40)-('2.1 Kraftwerk allgemein'!$F$16-'2.1 Kraftwerk allgemein'!$F$15+1)))))/$F40,
SUM(OFFSET('2.5 CAPEX'!CH43,0,-MIN($F40-1,COLUMN(BT40)-1),1,MIN($F40,COLUMN(BT40))))/$F40)))))),
IF(OR(ISNUMBER($D40)=FALSE,$F40=""),"",
IF(AND('2.5 CAPEX'!$L43&lt;&gt;"x",'2.5 CAPEX'!$M43&lt;&gt;"x"),0,
IF($F40=0,0,
IF(CC$4&lt;'2.1 Kraftwerk allgemein'!$F$16,0,
IF(CC$4='2.1 Kraftwerk allgemein'!$F$16,'2.5 CAPEX'!$J43/$F40,
IF(CC$4&lt;'2.1 Kraftwerk allgemein'!$F$16+$F40,
('2.5 CAPEX'!$J43+SUM(OFFSET('2.5 CAPEX'!CH43,0,-MIN(MAX($F40-1-('2.1 Kraftwerk allgemein'!$F$16-'1.1 Allgemein'!$I$22+1),0),COLUMN(BT40)-1-('2.1 Kraftwerk allgemein'!$F$16-'1.1 Allgemein'!$I$22+1)),1,MIN(MAX($F40-('2.1 Kraftwerk allgemein'!$F$16-'1.1 Allgemein'!$I$22+1),1),COLUMN(BT40)-('2.1 Kraftwerk allgemein'!$F$16-'1.1 Allgemein'!$I$22+1)))))/$F40,
SUM(OFFSET('2.5 CAPEX'!CH43,0,-MIN($F40-1,COLUMN(BT40)-1),1,MIN($F40,COLUMN(BT40))))/$F40)))))))</f>
        <v/>
      </c>
      <c r="CD40" s="199" t="str">
        <f ca="1">IF('2.1 Kraftwerk allgemein'!$F$15&lt;'1.1 Allgemein'!$I$22,
IF(OR(ISNUMBER($D40)=FALSE,$F40=""),"",
IF(AND('2.5 CAPEX'!$L43&lt;&gt;"x",'2.5 CAPEX'!$M43&lt;&gt;"x"),0,
IF($F40=0,0,
IF(CD$4&lt;'2.1 Kraftwerk allgemein'!$F$16,0,
IF(CD$4='2.1 Kraftwerk allgemein'!$F$16,'2.5 CAPEX'!$J43/$F40,
IF(CD$4&lt;'2.1 Kraftwerk allgemein'!$F$16+$F40,
('2.5 CAPEX'!$J43+SUM(OFFSET('2.5 CAPEX'!CI43,0,-MIN(MAX($F40-1-('2.1 Kraftwerk allgemein'!$F$16-'2.1 Kraftwerk allgemein'!$F$15+1),0),COLUMN(BU40)-1-('2.1 Kraftwerk allgemein'!$F$16-'2.1 Kraftwerk allgemein'!$F$15+1)),1,MIN(MAX($F40-('2.1 Kraftwerk allgemein'!$F$16-'2.1 Kraftwerk allgemein'!$F$15+1),1),COLUMN(BU40)-('2.1 Kraftwerk allgemein'!$F$16-'2.1 Kraftwerk allgemein'!$F$15+1)))))/$F40,
SUM(OFFSET('2.5 CAPEX'!CI43,0,-MIN($F40-1,COLUMN(BU40)-1),1,MIN($F40,COLUMN(BU40))))/$F40)))))),
IF(OR(ISNUMBER($D40)=FALSE,$F40=""),"",
IF(AND('2.5 CAPEX'!$L43&lt;&gt;"x",'2.5 CAPEX'!$M43&lt;&gt;"x"),0,
IF($F40=0,0,
IF(CD$4&lt;'2.1 Kraftwerk allgemein'!$F$16,0,
IF(CD$4='2.1 Kraftwerk allgemein'!$F$16,'2.5 CAPEX'!$J43/$F40,
IF(CD$4&lt;'2.1 Kraftwerk allgemein'!$F$16+$F40,
('2.5 CAPEX'!$J43+SUM(OFFSET('2.5 CAPEX'!CI43,0,-MIN(MAX($F40-1-('2.1 Kraftwerk allgemein'!$F$16-'1.1 Allgemein'!$I$22+1),0),COLUMN(BU40)-1-('2.1 Kraftwerk allgemein'!$F$16-'1.1 Allgemein'!$I$22+1)),1,MIN(MAX($F40-('2.1 Kraftwerk allgemein'!$F$16-'1.1 Allgemein'!$I$22+1),1),COLUMN(BU40)-('2.1 Kraftwerk allgemein'!$F$16-'1.1 Allgemein'!$I$22+1)))))/$F40,
SUM(OFFSET('2.5 CAPEX'!CI43,0,-MIN($F40-1,COLUMN(BU40)-1),1,MIN($F40,COLUMN(BU40))))/$F40)))))))</f>
        <v/>
      </c>
      <c r="CE40" s="199" t="str">
        <f ca="1">IF('2.1 Kraftwerk allgemein'!$F$15&lt;'1.1 Allgemein'!$I$22,
IF(OR(ISNUMBER($D40)=FALSE,$F40=""),"",
IF(AND('2.5 CAPEX'!$L43&lt;&gt;"x",'2.5 CAPEX'!$M43&lt;&gt;"x"),0,
IF($F40=0,0,
IF(CE$4&lt;'2.1 Kraftwerk allgemein'!$F$16,0,
IF(CE$4='2.1 Kraftwerk allgemein'!$F$16,'2.5 CAPEX'!$J43/$F40,
IF(CE$4&lt;'2.1 Kraftwerk allgemein'!$F$16+$F40,
('2.5 CAPEX'!$J43+SUM(OFFSET('2.5 CAPEX'!CJ43,0,-MIN(MAX($F40-1-('2.1 Kraftwerk allgemein'!$F$16-'2.1 Kraftwerk allgemein'!$F$15+1),0),COLUMN(BV40)-1-('2.1 Kraftwerk allgemein'!$F$16-'2.1 Kraftwerk allgemein'!$F$15+1)),1,MIN(MAX($F40-('2.1 Kraftwerk allgemein'!$F$16-'2.1 Kraftwerk allgemein'!$F$15+1),1),COLUMN(BV40)-('2.1 Kraftwerk allgemein'!$F$16-'2.1 Kraftwerk allgemein'!$F$15+1)))))/$F40,
SUM(OFFSET('2.5 CAPEX'!CJ43,0,-MIN($F40-1,COLUMN(BV40)-1),1,MIN($F40,COLUMN(BV40))))/$F40)))))),
IF(OR(ISNUMBER($D40)=FALSE,$F40=""),"",
IF(AND('2.5 CAPEX'!$L43&lt;&gt;"x",'2.5 CAPEX'!$M43&lt;&gt;"x"),0,
IF($F40=0,0,
IF(CE$4&lt;'2.1 Kraftwerk allgemein'!$F$16,0,
IF(CE$4='2.1 Kraftwerk allgemein'!$F$16,'2.5 CAPEX'!$J43/$F40,
IF(CE$4&lt;'2.1 Kraftwerk allgemein'!$F$16+$F40,
('2.5 CAPEX'!$J43+SUM(OFFSET('2.5 CAPEX'!CJ43,0,-MIN(MAX($F40-1-('2.1 Kraftwerk allgemein'!$F$16-'1.1 Allgemein'!$I$22+1),0),COLUMN(BV40)-1-('2.1 Kraftwerk allgemein'!$F$16-'1.1 Allgemein'!$I$22+1)),1,MIN(MAX($F40-('2.1 Kraftwerk allgemein'!$F$16-'1.1 Allgemein'!$I$22+1),1),COLUMN(BV40)-('2.1 Kraftwerk allgemein'!$F$16-'1.1 Allgemein'!$I$22+1)))))/$F40,
SUM(OFFSET('2.5 CAPEX'!CJ43,0,-MIN($F40-1,COLUMN(BV40)-1),1,MIN($F40,COLUMN(BV40))))/$F40)))))))</f>
        <v/>
      </c>
      <c r="CF40" s="199" t="str">
        <f ca="1">IF('2.1 Kraftwerk allgemein'!$F$15&lt;'1.1 Allgemein'!$I$22,
IF(OR(ISNUMBER($D40)=FALSE,$F40=""),"",
IF(AND('2.5 CAPEX'!$L43&lt;&gt;"x",'2.5 CAPEX'!$M43&lt;&gt;"x"),0,
IF($F40=0,0,
IF(CF$4&lt;'2.1 Kraftwerk allgemein'!$F$16,0,
IF(CF$4='2.1 Kraftwerk allgemein'!$F$16,'2.5 CAPEX'!$J43/$F40,
IF(CF$4&lt;'2.1 Kraftwerk allgemein'!$F$16+$F40,
('2.5 CAPEX'!$J43+SUM(OFFSET('2.5 CAPEX'!CK43,0,-MIN(MAX($F40-1-('2.1 Kraftwerk allgemein'!$F$16-'2.1 Kraftwerk allgemein'!$F$15+1),0),COLUMN(BW40)-1-('2.1 Kraftwerk allgemein'!$F$16-'2.1 Kraftwerk allgemein'!$F$15+1)),1,MIN(MAX($F40-('2.1 Kraftwerk allgemein'!$F$16-'2.1 Kraftwerk allgemein'!$F$15+1),1),COLUMN(BW40)-('2.1 Kraftwerk allgemein'!$F$16-'2.1 Kraftwerk allgemein'!$F$15+1)))))/$F40,
SUM(OFFSET('2.5 CAPEX'!CK43,0,-MIN($F40-1,COLUMN(BW40)-1),1,MIN($F40,COLUMN(BW40))))/$F40)))))),
IF(OR(ISNUMBER($D40)=FALSE,$F40=""),"",
IF(AND('2.5 CAPEX'!$L43&lt;&gt;"x",'2.5 CAPEX'!$M43&lt;&gt;"x"),0,
IF($F40=0,0,
IF(CF$4&lt;'2.1 Kraftwerk allgemein'!$F$16,0,
IF(CF$4='2.1 Kraftwerk allgemein'!$F$16,'2.5 CAPEX'!$J43/$F40,
IF(CF$4&lt;'2.1 Kraftwerk allgemein'!$F$16+$F40,
('2.5 CAPEX'!$J43+SUM(OFFSET('2.5 CAPEX'!CK43,0,-MIN(MAX($F40-1-('2.1 Kraftwerk allgemein'!$F$16-'1.1 Allgemein'!$I$22+1),0),COLUMN(BW40)-1-('2.1 Kraftwerk allgemein'!$F$16-'1.1 Allgemein'!$I$22+1)),1,MIN(MAX($F40-('2.1 Kraftwerk allgemein'!$F$16-'1.1 Allgemein'!$I$22+1),1),COLUMN(BW40)-('2.1 Kraftwerk allgemein'!$F$16-'1.1 Allgemein'!$I$22+1)))))/$F40,
SUM(OFFSET('2.5 CAPEX'!CK43,0,-MIN($F40-1,COLUMN(BW40)-1),1,MIN($F40,COLUMN(BW40))))/$F40)))))))</f>
        <v/>
      </c>
      <c r="CG40" s="199" t="str">
        <f ca="1">IF('2.1 Kraftwerk allgemein'!$F$15&lt;'1.1 Allgemein'!$I$22,
IF(OR(ISNUMBER($D40)=FALSE,$F40=""),"",
IF(AND('2.5 CAPEX'!$L43&lt;&gt;"x",'2.5 CAPEX'!$M43&lt;&gt;"x"),0,
IF($F40=0,0,
IF(CG$4&lt;'2.1 Kraftwerk allgemein'!$F$16,0,
IF(CG$4='2.1 Kraftwerk allgemein'!$F$16,'2.5 CAPEX'!$J43/$F40,
IF(CG$4&lt;'2.1 Kraftwerk allgemein'!$F$16+$F40,
('2.5 CAPEX'!$J43+SUM(OFFSET('2.5 CAPEX'!CL43,0,-MIN(MAX($F40-1-('2.1 Kraftwerk allgemein'!$F$16-'2.1 Kraftwerk allgemein'!$F$15+1),0),COLUMN(BX40)-1-('2.1 Kraftwerk allgemein'!$F$16-'2.1 Kraftwerk allgemein'!$F$15+1)),1,MIN(MAX($F40-('2.1 Kraftwerk allgemein'!$F$16-'2.1 Kraftwerk allgemein'!$F$15+1),1),COLUMN(BX40)-('2.1 Kraftwerk allgemein'!$F$16-'2.1 Kraftwerk allgemein'!$F$15+1)))))/$F40,
SUM(OFFSET('2.5 CAPEX'!CL43,0,-MIN($F40-1,COLUMN(BX40)-1),1,MIN($F40,COLUMN(BX40))))/$F40)))))),
IF(OR(ISNUMBER($D40)=FALSE,$F40=""),"",
IF(AND('2.5 CAPEX'!$L43&lt;&gt;"x",'2.5 CAPEX'!$M43&lt;&gt;"x"),0,
IF($F40=0,0,
IF(CG$4&lt;'2.1 Kraftwerk allgemein'!$F$16,0,
IF(CG$4='2.1 Kraftwerk allgemein'!$F$16,'2.5 CAPEX'!$J43/$F40,
IF(CG$4&lt;'2.1 Kraftwerk allgemein'!$F$16+$F40,
('2.5 CAPEX'!$J43+SUM(OFFSET('2.5 CAPEX'!CL43,0,-MIN(MAX($F40-1-('2.1 Kraftwerk allgemein'!$F$16-'1.1 Allgemein'!$I$22+1),0),COLUMN(BX40)-1-('2.1 Kraftwerk allgemein'!$F$16-'1.1 Allgemein'!$I$22+1)),1,MIN(MAX($F40-('2.1 Kraftwerk allgemein'!$F$16-'1.1 Allgemein'!$I$22+1),1),COLUMN(BX40)-('2.1 Kraftwerk allgemein'!$F$16-'1.1 Allgemein'!$I$22+1)))))/$F40,
SUM(OFFSET('2.5 CAPEX'!CL43,0,-MIN($F40-1,COLUMN(BX40)-1),1,MIN($F40,COLUMN(BX40))))/$F40)))))))</f>
        <v/>
      </c>
      <c r="CH40" s="199" t="str">
        <f ca="1">IF('2.1 Kraftwerk allgemein'!$F$15&lt;'1.1 Allgemein'!$I$22,
IF(OR(ISNUMBER($D40)=FALSE,$F40=""),"",
IF(AND('2.5 CAPEX'!$L43&lt;&gt;"x",'2.5 CAPEX'!$M43&lt;&gt;"x"),0,
IF($F40=0,0,
IF(CH$4&lt;'2.1 Kraftwerk allgemein'!$F$16,0,
IF(CH$4='2.1 Kraftwerk allgemein'!$F$16,'2.5 CAPEX'!$J43/$F40,
IF(CH$4&lt;'2.1 Kraftwerk allgemein'!$F$16+$F40,
('2.5 CAPEX'!$J43+SUM(OFFSET('2.5 CAPEX'!CM43,0,-MIN(MAX($F40-1-('2.1 Kraftwerk allgemein'!$F$16-'2.1 Kraftwerk allgemein'!$F$15+1),0),COLUMN(BY40)-1-('2.1 Kraftwerk allgemein'!$F$16-'2.1 Kraftwerk allgemein'!$F$15+1)),1,MIN(MAX($F40-('2.1 Kraftwerk allgemein'!$F$16-'2.1 Kraftwerk allgemein'!$F$15+1),1),COLUMN(BY40)-('2.1 Kraftwerk allgemein'!$F$16-'2.1 Kraftwerk allgemein'!$F$15+1)))))/$F40,
SUM(OFFSET('2.5 CAPEX'!CM43,0,-MIN($F40-1,COLUMN(BY40)-1),1,MIN($F40,COLUMN(BY40))))/$F40)))))),
IF(OR(ISNUMBER($D40)=FALSE,$F40=""),"",
IF(AND('2.5 CAPEX'!$L43&lt;&gt;"x",'2.5 CAPEX'!$M43&lt;&gt;"x"),0,
IF($F40=0,0,
IF(CH$4&lt;'2.1 Kraftwerk allgemein'!$F$16,0,
IF(CH$4='2.1 Kraftwerk allgemein'!$F$16,'2.5 CAPEX'!$J43/$F40,
IF(CH$4&lt;'2.1 Kraftwerk allgemein'!$F$16+$F40,
('2.5 CAPEX'!$J43+SUM(OFFSET('2.5 CAPEX'!CM43,0,-MIN(MAX($F40-1-('2.1 Kraftwerk allgemein'!$F$16-'1.1 Allgemein'!$I$22+1),0),COLUMN(BY40)-1-('2.1 Kraftwerk allgemein'!$F$16-'1.1 Allgemein'!$I$22+1)),1,MIN(MAX($F40-('2.1 Kraftwerk allgemein'!$F$16-'1.1 Allgemein'!$I$22+1),1),COLUMN(BY40)-('2.1 Kraftwerk allgemein'!$F$16-'1.1 Allgemein'!$I$22+1)))))/$F40,
SUM(OFFSET('2.5 CAPEX'!CM43,0,-MIN($F40-1,COLUMN(BY40)-1),1,MIN($F40,COLUMN(BY40))))/$F40)))))))</f>
        <v/>
      </c>
      <c r="CI40" s="199" t="str">
        <f ca="1">IF('2.1 Kraftwerk allgemein'!$F$15&lt;'1.1 Allgemein'!$I$22,
IF(OR(ISNUMBER($D40)=FALSE,$F40=""),"",
IF(AND('2.5 CAPEX'!$L43&lt;&gt;"x",'2.5 CAPEX'!$M43&lt;&gt;"x"),0,
IF($F40=0,0,
IF(CI$4&lt;'2.1 Kraftwerk allgemein'!$F$16,0,
IF(CI$4='2.1 Kraftwerk allgemein'!$F$16,'2.5 CAPEX'!$J43/$F40,
IF(CI$4&lt;'2.1 Kraftwerk allgemein'!$F$16+$F40,
('2.5 CAPEX'!$J43+SUM(OFFSET('2.5 CAPEX'!CN43,0,-MIN(MAX($F40-1-('2.1 Kraftwerk allgemein'!$F$16-'2.1 Kraftwerk allgemein'!$F$15+1),0),COLUMN(BZ40)-1-('2.1 Kraftwerk allgemein'!$F$16-'2.1 Kraftwerk allgemein'!$F$15+1)),1,MIN(MAX($F40-('2.1 Kraftwerk allgemein'!$F$16-'2.1 Kraftwerk allgemein'!$F$15+1),1),COLUMN(BZ40)-('2.1 Kraftwerk allgemein'!$F$16-'2.1 Kraftwerk allgemein'!$F$15+1)))))/$F40,
SUM(OFFSET('2.5 CAPEX'!CN43,0,-MIN($F40-1,COLUMN(BZ40)-1),1,MIN($F40,COLUMN(BZ40))))/$F40)))))),
IF(OR(ISNUMBER($D40)=FALSE,$F40=""),"",
IF(AND('2.5 CAPEX'!$L43&lt;&gt;"x",'2.5 CAPEX'!$M43&lt;&gt;"x"),0,
IF($F40=0,0,
IF(CI$4&lt;'2.1 Kraftwerk allgemein'!$F$16,0,
IF(CI$4='2.1 Kraftwerk allgemein'!$F$16,'2.5 CAPEX'!$J43/$F40,
IF(CI$4&lt;'2.1 Kraftwerk allgemein'!$F$16+$F40,
('2.5 CAPEX'!$J43+SUM(OFFSET('2.5 CAPEX'!CN43,0,-MIN(MAX($F40-1-('2.1 Kraftwerk allgemein'!$F$16-'1.1 Allgemein'!$I$22+1),0),COLUMN(BZ40)-1-('2.1 Kraftwerk allgemein'!$F$16-'1.1 Allgemein'!$I$22+1)),1,MIN(MAX($F40-('2.1 Kraftwerk allgemein'!$F$16-'1.1 Allgemein'!$I$22+1),1),COLUMN(BZ40)-('2.1 Kraftwerk allgemein'!$F$16-'1.1 Allgemein'!$I$22+1)))))/$F40,
SUM(OFFSET('2.5 CAPEX'!CN43,0,-MIN($F40-1,COLUMN(BZ40)-1),1,MIN($F40,COLUMN(BZ40))))/$F40)))))))</f>
        <v/>
      </c>
      <c r="CJ40" s="199" t="str">
        <f ca="1">IF('2.1 Kraftwerk allgemein'!$F$15&lt;'1.1 Allgemein'!$I$22,
IF(OR(ISNUMBER($D40)=FALSE,$F40=""),"",
IF(AND('2.5 CAPEX'!$L43&lt;&gt;"x",'2.5 CAPEX'!$M43&lt;&gt;"x"),0,
IF($F40=0,0,
IF(CJ$4&lt;'2.1 Kraftwerk allgemein'!$F$16,0,
IF(CJ$4='2.1 Kraftwerk allgemein'!$F$16,'2.5 CAPEX'!$J43/$F40,
IF(CJ$4&lt;'2.1 Kraftwerk allgemein'!$F$16+$F40,
('2.5 CAPEX'!$J43+SUM(OFFSET('2.5 CAPEX'!CO43,0,-MIN(MAX($F40-1-('2.1 Kraftwerk allgemein'!$F$16-'2.1 Kraftwerk allgemein'!$F$15+1),0),COLUMN(CA40)-1-('2.1 Kraftwerk allgemein'!$F$16-'2.1 Kraftwerk allgemein'!$F$15+1)),1,MIN(MAX($F40-('2.1 Kraftwerk allgemein'!$F$16-'2.1 Kraftwerk allgemein'!$F$15+1),1),COLUMN(CA40)-('2.1 Kraftwerk allgemein'!$F$16-'2.1 Kraftwerk allgemein'!$F$15+1)))))/$F40,
SUM(OFFSET('2.5 CAPEX'!CO43,0,-MIN($F40-1,COLUMN(CA40)-1),1,MIN($F40,COLUMN(CA40))))/$F40)))))),
IF(OR(ISNUMBER($D40)=FALSE,$F40=""),"",
IF(AND('2.5 CAPEX'!$L43&lt;&gt;"x",'2.5 CAPEX'!$M43&lt;&gt;"x"),0,
IF($F40=0,0,
IF(CJ$4&lt;'2.1 Kraftwerk allgemein'!$F$16,0,
IF(CJ$4='2.1 Kraftwerk allgemein'!$F$16,'2.5 CAPEX'!$J43/$F40,
IF(CJ$4&lt;'2.1 Kraftwerk allgemein'!$F$16+$F40,
('2.5 CAPEX'!$J43+SUM(OFFSET('2.5 CAPEX'!CO43,0,-MIN(MAX($F40-1-('2.1 Kraftwerk allgemein'!$F$16-'1.1 Allgemein'!$I$22+1),0),COLUMN(CA40)-1-('2.1 Kraftwerk allgemein'!$F$16-'1.1 Allgemein'!$I$22+1)),1,MIN(MAX($F40-('2.1 Kraftwerk allgemein'!$F$16-'1.1 Allgemein'!$I$22+1),1),COLUMN(CA40)-('2.1 Kraftwerk allgemein'!$F$16-'1.1 Allgemein'!$I$22+1)))))/$F40,
SUM(OFFSET('2.5 CAPEX'!CO43,0,-MIN($F40-1,COLUMN(CA40)-1),1,MIN($F40,COLUMN(CA40))))/$F40)))))))</f>
        <v/>
      </c>
      <c r="CK40" s="199" t="str">
        <f ca="1">IF('2.1 Kraftwerk allgemein'!$F$15&lt;'1.1 Allgemein'!$I$22,
IF(OR(ISNUMBER($D40)=FALSE,$F40=""),"",
IF(AND('2.5 CAPEX'!$L43&lt;&gt;"x",'2.5 CAPEX'!$M43&lt;&gt;"x"),0,
IF($F40=0,0,
IF(CK$4&lt;'2.1 Kraftwerk allgemein'!$F$16,0,
IF(CK$4='2.1 Kraftwerk allgemein'!$F$16,'2.5 CAPEX'!$J43/$F40,
IF(CK$4&lt;'2.1 Kraftwerk allgemein'!$F$16+$F40,
('2.5 CAPEX'!$J43+SUM(OFFSET('2.5 CAPEX'!CP43,0,-MIN(MAX($F40-1-('2.1 Kraftwerk allgemein'!$F$16-'2.1 Kraftwerk allgemein'!$F$15+1),0),COLUMN(CB40)-1-('2.1 Kraftwerk allgemein'!$F$16-'2.1 Kraftwerk allgemein'!$F$15+1)),1,MIN(MAX($F40-('2.1 Kraftwerk allgemein'!$F$16-'2.1 Kraftwerk allgemein'!$F$15+1),1),COLUMN(CB40)-('2.1 Kraftwerk allgemein'!$F$16-'2.1 Kraftwerk allgemein'!$F$15+1)))))/$F40,
SUM(OFFSET('2.5 CAPEX'!CP43,0,-MIN($F40-1,COLUMN(CB40)-1),1,MIN($F40,COLUMN(CB40))))/$F40)))))),
IF(OR(ISNUMBER($D40)=FALSE,$F40=""),"",
IF(AND('2.5 CAPEX'!$L43&lt;&gt;"x",'2.5 CAPEX'!$M43&lt;&gt;"x"),0,
IF($F40=0,0,
IF(CK$4&lt;'2.1 Kraftwerk allgemein'!$F$16,0,
IF(CK$4='2.1 Kraftwerk allgemein'!$F$16,'2.5 CAPEX'!$J43/$F40,
IF(CK$4&lt;'2.1 Kraftwerk allgemein'!$F$16+$F40,
('2.5 CAPEX'!$J43+SUM(OFFSET('2.5 CAPEX'!CP43,0,-MIN(MAX($F40-1-('2.1 Kraftwerk allgemein'!$F$16-'1.1 Allgemein'!$I$22+1),0),COLUMN(CB40)-1-('2.1 Kraftwerk allgemein'!$F$16-'1.1 Allgemein'!$I$22+1)),1,MIN(MAX($F40-('2.1 Kraftwerk allgemein'!$F$16-'1.1 Allgemein'!$I$22+1),1),COLUMN(CB40)-('2.1 Kraftwerk allgemein'!$F$16-'1.1 Allgemein'!$I$22+1)))))/$F40,
SUM(OFFSET('2.5 CAPEX'!CP43,0,-MIN($F40-1,COLUMN(CB40)-1),1,MIN($F40,COLUMN(CB40))))/$F40)))))))</f>
        <v/>
      </c>
      <c r="CL40" s="199" t="str">
        <f ca="1">IF('2.1 Kraftwerk allgemein'!$F$15&lt;'1.1 Allgemein'!$I$22,
IF(OR(ISNUMBER($D40)=FALSE,$F40=""),"",
IF(AND('2.5 CAPEX'!$L43&lt;&gt;"x",'2.5 CAPEX'!$M43&lt;&gt;"x"),0,
IF($F40=0,0,
IF(CL$4&lt;'2.1 Kraftwerk allgemein'!$F$16,0,
IF(CL$4='2.1 Kraftwerk allgemein'!$F$16,'2.5 CAPEX'!$J43/$F40,
IF(CL$4&lt;'2.1 Kraftwerk allgemein'!$F$16+$F40,
('2.5 CAPEX'!$J43+SUM(OFFSET('2.5 CAPEX'!CQ43,0,-MIN(MAX($F40-1-('2.1 Kraftwerk allgemein'!$F$16-'2.1 Kraftwerk allgemein'!$F$15+1),0),COLUMN(CC40)-1-('2.1 Kraftwerk allgemein'!$F$16-'2.1 Kraftwerk allgemein'!$F$15+1)),1,MIN(MAX($F40-('2.1 Kraftwerk allgemein'!$F$16-'2.1 Kraftwerk allgemein'!$F$15+1),1),COLUMN(CC40)-('2.1 Kraftwerk allgemein'!$F$16-'2.1 Kraftwerk allgemein'!$F$15+1)))))/$F40,
SUM(OFFSET('2.5 CAPEX'!CQ43,0,-MIN($F40-1,COLUMN(CC40)-1),1,MIN($F40,COLUMN(CC40))))/$F40)))))),
IF(OR(ISNUMBER($D40)=FALSE,$F40=""),"",
IF(AND('2.5 CAPEX'!$L43&lt;&gt;"x",'2.5 CAPEX'!$M43&lt;&gt;"x"),0,
IF($F40=0,0,
IF(CL$4&lt;'2.1 Kraftwerk allgemein'!$F$16,0,
IF(CL$4='2.1 Kraftwerk allgemein'!$F$16,'2.5 CAPEX'!$J43/$F40,
IF(CL$4&lt;'2.1 Kraftwerk allgemein'!$F$16+$F40,
('2.5 CAPEX'!$J43+SUM(OFFSET('2.5 CAPEX'!CQ43,0,-MIN(MAX($F40-1-('2.1 Kraftwerk allgemein'!$F$16-'1.1 Allgemein'!$I$22+1),0),COLUMN(CC40)-1-('2.1 Kraftwerk allgemein'!$F$16-'1.1 Allgemein'!$I$22+1)),1,MIN(MAX($F40-('2.1 Kraftwerk allgemein'!$F$16-'1.1 Allgemein'!$I$22+1),1),COLUMN(CC40)-('2.1 Kraftwerk allgemein'!$F$16-'1.1 Allgemein'!$I$22+1)))))/$F40,
SUM(OFFSET('2.5 CAPEX'!CQ43,0,-MIN($F40-1,COLUMN(CC40)-1),1,MIN($F40,COLUMN(CC40))))/$F40)))))))</f>
        <v/>
      </c>
      <c r="CM40" s="199" t="str">
        <f ca="1">IF('2.1 Kraftwerk allgemein'!$F$15&lt;'1.1 Allgemein'!$I$22,
IF(OR(ISNUMBER($D40)=FALSE,$F40=""),"",
IF(AND('2.5 CAPEX'!$L43&lt;&gt;"x",'2.5 CAPEX'!$M43&lt;&gt;"x"),0,
IF($F40=0,0,
IF(CM$4&lt;'2.1 Kraftwerk allgemein'!$F$16,0,
IF(CM$4='2.1 Kraftwerk allgemein'!$F$16,'2.5 CAPEX'!$J43/$F40,
IF(CM$4&lt;'2.1 Kraftwerk allgemein'!$F$16+$F40,
('2.5 CAPEX'!$J43+SUM(OFFSET('2.5 CAPEX'!CR43,0,-MIN(MAX($F40-1-('2.1 Kraftwerk allgemein'!$F$16-'2.1 Kraftwerk allgemein'!$F$15+1),0),COLUMN(CD40)-1-('2.1 Kraftwerk allgemein'!$F$16-'2.1 Kraftwerk allgemein'!$F$15+1)),1,MIN(MAX($F40-('2.1 Kraftwerk allgemein'!$F$16-'2.1 Kraftwerk allgemein'!$F$15+1),1),COLUMN(CD40)-('2.1 Kraftwerk allgemein'!$F$16-'2.1 Kraftwerk allgemein'!$F$15+1)))))/$F40,
SUM(OFFSET('2.5 CAPEX'!CR43,0,-MIN($F40-1,COLUMN(CD40)-1),1,MIN($F40,COLUMN(CD40))))/$F40)))))),
IF(OR(ISNUMBER($D40)=FALSE,$F40=""),"",
IF(AND('2.5 CAPEX'!$L43&lt;&gt;"x",'2.5 CAPEX'!$M43&lt;&gt;"x"),0,
IF($F40=0,0,
IF(CM$4&lt;'2.1 Kraftwerk allgemein'!$F$16,0,
IF(CM$4='2.1 Kraftwerk allgemein'!$F$16,'2.5 CAPEX'!$J43/$F40,
IF(CM$4&lt;'2.1 Kraftwerk allgemein'!$F$16+$F40,
('2.5 CAPEX'!$J43+SUM(OFFSET('2.5 CAPEX'!CR43,0,-MIN(MAX($F40-1-('2.1 Kraftwerk allgemein'!$F$16-'1.1 Allgemein'!$I$22+1),0),COLUMN(CD40)-1-('2.1 Kraftwerk allgemein'!$F$16-'1.1 Allgemein'!$I$22+1)),1,MIN(MAX($F40-('2.1 Kraftwerk allgemein'!$F$16-'1.1 Allgemein'!$I$22+1),1),COLUMN(CD40)-('2.1 Kraftwerk allgemein'!$F$16-'1.1 Allgemein'!$I$22+1)))))/$F40,
SUM(OFFSET('2.5 CAPEX'!CR43,0,-MIN($F40-1,COLUMN(CD40)-1),1,MIN($F40,COLUMN(CD40))))/$F40)))))))</f>
        <v/>
      </c>
      <c r="CN40" s="199" t="str">
        <f ca="1">IF('2.1 Kraftwerk allgemein'!$F$15&lt;'1.1 Allgemein'!$I$22,
IF(OR(ISNUMBER($D40)=FALSE,$F40=""),"",
IF(AND('2.5 CAPEX'!$L43&lt;&gt;"x",'2.5 CAPEX'!$M43&lt;&gt;"x"),0,
IF($F40=0,0,
IF(CN$4&lt;'2.1 Kraftwerk allgemein'!$F$16,0,
IF(CN$4='2.1 Kraftwerk allgemein'!$F$16,'2.5 CAPEX'!$J43/$F40,
IF(CN$4&lt;'2.1 Kraftwerk allgemein'!$F$16+$F40,
('2.5 CAPEX'!$J43+SUM(OFFSET('2.5 CAPEX'!CS43,0,-MIN(MAX($F40-1-('2.1 Kraftwerk allgemein'!$F$16-'2.1 Kraftwerk allgemein'!$F$15+1),0),COLUMN(CE40)-1-('2.1 Kraftwerk allgemein'!$F$16-'2.1 Kraftwerk allgemein'!$F$15+1)),1,MIN(MAX($F40-('2.1 Kraftwerk allgemein'!$F$16-'2.1 Kraftwerk allgemein'!$F$15+1),1),COLUMN(CE40)-('2.1 Kraftwerk allgemein'!$F$16-'2.1 Kraftwerk allgemein'!$F$15+1)))))/$F40,
SUM(OFFSET('2.5 CAPEX'!CS43,0,-MIN($F40-1,COLUMN(CE40)-1),1,MIN($F40,COLUMN(CE40))))/$F40)))))),
IF(OR(ISNUMBER($D40)=FALSE,$F40=""),"",
IF(AND('2.5 CAPEX'!$L43&lt;&gt;"x",'2.5 CAPEX'!$M43&lt;&gt;"x"),0,
IF($F40=0,0,
IF(CN$4&lt;'2.1 Kraftwerk allgemein'!$F$16,0,
IF(CN$4='2.1 Kraftwerk allgemein'!$F$16,'2.5 CAPEX'!$J43/$F40,
IF(CN$4&lt;'2.1 Kraftwerk allgemein'!$F$16+$F40,
('2.5 CAPEX'!$J43+SUM(OFFSET('2.5 CAPEX'!CS43,0,-MIN(MAX($F40-1-('2.1 Kraftwerk allgemein'!$F$16-'1.1 Allgemein'!$I$22+1),0),COLUMN(CE40)-1-('2.1 Kraftwerk allgemein'!$F$16-'1.1 Allgemein'!$I$22+1)),1,MIN(MAX($F40-('2.1 Kraftwerk allgemein'!$F$16-'1.1 Allgemein'!$I$22+1),1),COLUMN(CE40)-('2.1 Kraftwerk allgemein'!$F$16-'1.1 Allgemein'!$I$22+1)))))/$F40,
SUM(OFFSET('2.5 CAPEX'!CS43,0,-MIN($F40-1,COLUMN(CE40)-1),1,MIN($F40,COLUMN(CE40))))/$F40)))))))</f>
        <v/>
      </c>
      <c r="CO40" s="199" t="str">
        <f ca="1">IF('2.1 Kraftwerk allgemein'!$F$15&lt;'1.1 Allgemein'!$I$22,
IF(OR(ISNUMBER($D40)=FALSE,$F40=""),"",
IF(AND('2.5 CAPEX'!$L43&lt;&gt;"x",'2.5 CAPEX'!$M43&lt;&gt;"x"),0,
IF($F40=0,0,
IF(CO$4&lt;'2.1 Kraftwerk allgemein'!$F$16,0,
IF(CO$4='2.1 Kraftwerk allgemein'!$F$16,'2.5 CAPEX'!$J43/$F40,
IF(CO$4&lt;'2.1 Kraftwerk allgemein'!$F$16+$F40,
('2.5 CAPEX'!$J43+SUM(OFFSET('2.5 CAPEX'!CT43,0,-MIN(MAX($F40-1-('2.1 Kraftwerk allgemein'!$F$16-'2.1 Kraftwerk allgemein'!$F$15+1),0),COLUMN(CF40)-1-('2.1 Kraftwerk allgemein'!$F$16-'2.1 Kraftwerk allgemein'!$F$15+1)),1,MIN(MAX($F40-('2.1 Kraftwerk allgemein'!$F$16-'2.1 Kraftwerk allgemein'!$F$15+1),1),COLUMN(CF40)-('2.1 Kraftwerk allgemein'!$F$16-'2.1 Kraftwerk allgemein'!$F$15+1)))))/$F40,
SUM(OFFSET('2.5 CAPEX'!CT43,0,-MIN($F40-1,COLUMN(CF40)-1),1,MIN($F40,COLUMN(CF40))))/$F40)))))),
IF(OR(ISNUMBER($D40)=FALSE,$F40=""),"",
IF(AND('2.5 CAPEX'!$L43&lt;&gt;"x",'2.5 CAPEX'!$M43&lt;&gt;"x"),0,
IF($F40=0,0,
IF(CO$4&lt;'2.1 Kraftwerk allgemein'!$F$16,0,
IF(CO$4='2.1 Kraftwerk allgemein'!$F$16,'2.5 CAPEX'!$J43/$F40,
IF(CO$4&lt;'2.1 Kraftwerk allgemein'!$F$16+$F40,
('2.5 CAPEX'!$J43+SUM(OFFSET('2.5 CAPEX'!CT43,0,-MIN(MAX($F40-1-('2.1 Kraftwerk allgemein'!$F$16-'1.1 Allgemein'!$I$22+1),0),COLUMN(CF40)-1-('2.1 Kraftwerk allgemein'!$F$16-'1.1 Allgemein'!$I$22+1)),1,MIN(MAX($F40-('2.1 Kraftwerk allgemein'!$F$16-'1.1 Allgemein'!$I$22+1),1),COLUMN(CF40)-('2.1 Kraftwerk allgemein'!$F$16-'1.1 Allgemein'!$I$22+1)))))/$F40,
SUM(OFFSET('2.5 CAPEX'!CT43,0,-MIN($F40-1,COLUMN(CF40)-1),1,MIN($F40,COLUMN(CF40))))/$F40)))))))</f>
        <v/>
      </c>
      <c r="CP40" s="199" t="str">
        <f ca="1">IF('2.1 Kraftwerk allgemein'!$F$15&lt;'1.1 Allgemein'!$I$22,
IF(OR(ISNUMBER($D40)=FALSE,$F40=""),"",
IF(AND('2.5 CAPEX'!$L43&lt;&gt;"x",'2.5 CAPEX'!$M43&lt;&gt;"x"),0,
IF($F40=0,0,
IF(CP$4&lt;'2.1 Kraftwerk allgemein'!$F$16,0,
IF(CP$4='2.1 Kraftwerk allgemein'!$F$16,'2.5 CAPEX'!$J43/$F40,
IF(CP$4&lt;'2.1 Kraftwerk allgemein'!$F$16+$F40,
('2.5 CAPEX'!$J43+SUM(OFFSET('2.5 CAPEX'!CU43,0,-MIN(MAX($F40-1-('2.1 Kraftwerk allgemein'!$F$16-'2.1 Kraftwerk allgemein'!$F$15+1),0),COLUMN(CG40)-1-('2.1 Kraftwerk allgemein'!$F$16-'2.1 Kraftwerk allgemein'!$F$15+1)),1,MIN(MAX($F40-('2.1 Kraftwerk allgemein'!$F$16-'2.1 Kraftwerk allgemein'!$F$15+1),1),COLUMN(CG40)-('2.1 Kraftwerk allgemein'!$F$16-'2.1 Kraftwerk allgemein'!$F$15+1)))))/$F40,
SUM(OFFSET('2.5 CAPEX'!CU43,0,-MIN($F40-1,COLUMN(CG40)-1),1,MIN($F40,COLUMN(CG40))))/$F40)))))),
IF(OR(ISNUMBER($D40)=FALSE,$F40=""),"",
IF(AND('2.5 CAPEX'!$L43&lt;&gt;"x",'2.5 CAPEX'!$M43&lt;&gt;"x"),0,
IF($F40=0,0,
IF(CP$4&lt;'2.1 Kraftwerk allgemein'!$F$16,0,
IF(CP$4='2.1 Kraftwerk allgemein'!$F$16,'2.5 CAPEX'!$J43/$F40,
IF(CP$4&lt;'2.1 Kraftwerk allgemein'!$F$16+$F40,
('2.5 CAPEX'!$J43+SUM(OFFSET('2.5 CAPEX'!CU43,0,-MIN(MAX($F40-1-('2.1 Kraftwerk allgemein'!$F$16-'1.1 Allgemein'!$I$22+1),0),COLUMN(CG40)-1-('2.1 Kraftwerk allgemein'!$F$16-'1.1 Allgemein'!$I$22+1)),1,MIN(MAX($F40-('2.1 Kraftwerk allgemein'!$F$16-'1.1 Allgemein'!$I$22+1),1),COLUMN(CG40)-('2.1 Kraftwerk allgemein'!$F$16-'1.1 Allgemein'!$I$22+1)))))/$F40,
SUM(OFFSET('2.5 CAPEX'!CU43,0,-MIN($F40-1,COLUMN(CG40)-1),1,MIN($F40,COLUMN(CG40))))/$F40)))))))</f>
        <v/>
      </c>
      <c r="CQ40" s="199" t="str">
        <f ca="1">IF('2.1 Kraftwerk allgemein'!$F$15&lt;'1.1 Allgemein'!$I$22,
IF(OR(ISNUMBER($D40)=FALSE,$F40=""),"",
IF(AND('2.5 CAPEX'!$L43&lt;&gt;"x",'2.5 CAPEX'!$M43&lt;&gt;"x"),0,
IF($F40=0,0,
IF(CQ$4&lt;'2.1 Kraftwerk allgemein'!$F$16,0,
IF(CQ$4='2.1 Kraftwerk allgemein'!$F$16,'2.5 CAPEX'!$J43/$F40,
IF(CQ$4&lt;'2.1 Kraftwerk allgemein'!$F$16+$F40,
('2.5 CAPEX'!$J43+SUM(OFFSET('2.5 CAPEX'!CV43,0,-MIN(MAX($F40-1-('2.1 Kraftwerk allgemein'!$F$16-'2.1 Kraftwerk allgemein'!$F$15+1),0),COLUMN(CH40)-1-('2.1 Kraftwerk allgemein'!$F$16-'2.1 Kraftwerk allgemein'!$F$15+1)),1,MIN(MAX($F40-('2.1 Kraftwerk allgemein'!$F$16-'2.1 Kraftwerk allgemein'!$F$15+1),1),COLUMN(CH40)-('2.1 Kraftwerk allgemein'!$F$16-'2.1 Kraftwerk allgemein'!$F$15+1)))))/$F40,
SUM(OFFSET('2.5 CAPEX'!CV43,0,-MIN($F40-1,COLUMN(CH40)-1),1,MIN($F40,COLUMN(CH40))))/$F40)))))),
IF(OR(ISNUMBER($D40)=FALSE,$F40=""),"",
IF(AND('2.5 CAPEX'!$L43&lt;&gt;"x",'2.5 CAPEX'!$M43&lt;&gt;"x"),0,
IF($F40=0,0,
IF(CQ$4&lt;'2.1 Kraftwerk allgemein'!$F$16,0,
IF(CQ$4='2.1 Kraftwerk allgemein'!$F$16,'2.5 CAPEX'!$J43/$F40,
IF(CQ$4&lt;'2.1 Kraftwerk allgemein'!$F$16+$F40,
('2.5 CAPEX'!$J43+SUM(OFFSET('2.5 CAPEX'!CV43,0,-MIN(MAX($F40-1-('2.1 Kraftwerk allgemein'!$F$16-'1.1 Allgemein'!$I$22+1),0),COLUMN(CH40)-1-('2.1 Kraftwerk allgemein'!$F$16-'1.1 Allgemein'!$I$22+1)),1,MIN(MAX($F40-('2.1 Kraftwerk allgemein'!$F$16-'1.1 Allgemein'!$I$22+1),1),COLUMN(CH40)-('2.1 Kraftwerk allgemein'!$F$16-'1.1 Allgemein'!$I$22+1)))))/$F40,
SUM(OFFSET('2.5 CAPEX'!CV43,0,-MIN($F40-1,COLUMN(CH40)-1),1,MIN($F40,COLUMN(CH40))))/$F40)))))))</f>
        <v/>
      </c>
      <c r="CR40" s="199" t="str">
        <f ca="1">IF('2.1 Kraftwerk allgemein'!$F$15&lt;'1.1 Allgemein'!$I$22,
IF(OR(ISNUMBER($D40)=FALSE,$F40=""),"",
IF(AND('2.5 CAPEX'!$L43&lt;&gt;"x",'2.5 CAPEX'!$M43&lt;&gt;"x"),0,
IF($F40=0,0,
IF(CR$4&lt;'2.1 Kraftwerk allgemein'!$F$16,0,
IF(CR$4='2.1 Kraftwerk allgemein'!$F$16,'2.5 CAPEX'!$J43/$F40,
IF(CR$4&lt;'2.1 Kraftwerk allgemein'!$F$16+$F40,
('2.5 CAPEX'!$J43+SUM(OFFSET('2.5 CAPEX'!CW43,0,-MIN(MAX($F40-1-('2.1 Kraftwerk allgemein'!$F$16-'2.1 Kraftwerk allgemein'!$F$15+1),0),COLUMN(CI40)-1-('2.1 Kraftwerk allgemein'!$F$16-'2.1 Kraftwerk allgemein'!$F$15+1)),1,MIN(MAX($F40-('2.1 Kraftwerk allgemein'!$F$16-'2.1 Kraftwerk allgemein'!$F$15+1),1),COLUMN(CI40)-('2.1 Kraftwerk allgemein'!$F$16-'2.1 Kraftwerk allgemein'!$F$15+1)))))/$F40,
SUM(OFFSET('2.5 CAPEX'!CW43,0,-MIN($F40-1,COLUMN(CI40)-1),1,MIN($F40,COLUMN(CI40))))/$F40)))))),
IF(OR(ISNUMBER($D40)=FALSE,$F40=""),"",
IF(AND('2.5 CAPEX'!$L43&lt;&gt;"x",'2.5 CAPEX'!$M43&lt;&gt;"x"),0,
IF($F40=0,0,
IF(CR$4&lt;'2.1 Kraftwerk allgemein'!$F$16,0,
IF(CR$4='2.1 Kraftwerk allgemein'!$F$16,'2.5 CAPEX'!$J43/$F40,
IF(CR$4&lt;'2.1 Kraftwerk allgemein'!$F$16+$F40,
('2.5 CAPEX'!$J43+SUM(OFFSET('2.5 CAPEX'!CW43,0,-MIN(MAX($F40-1-('2.1 Kraftwerk allgemein'!$F$16-'1.1 Allgemein'!$I$22+1),0),COLUMN(CI40)-1-('2.1 Kraftwerk allgemein'!$F$16-'1.1 Allgemein'!$I$22+1)),1,MIN(MAX($F40-('2.1 Kraftwerk allgemein'!$F$16-'1.1 Allgemein'!$I$22+1),1),COLUMN(CI40)-('2.1 Kraftwerk allgemein'!$F$16-'1.1 Allgemein'!$I$22+1)))))/$F40,
SUM(OFFSET('2.5 CAPEX'!CW43,0,-MIN($F40-1,COLUMN(CI40)-1),1,MIN($F40,COLUMN(CI40))))/$F40)))))))</f>
        <v/>
      </c>
      <c r="CS40" s="199" t="str">
        <f ca="1">IF('2.1 Kraftwerk allgemein'!$F$15&lt;'1.1 Allgemein'!$I$22,
IF(OR(ISNUMBER($D40)=FALSE,$F40=""),"",
IF(AND('2.5 CAPEX'!$L43&lt;&gt;"x",'2.5 CAPEX'!$M43&lt;&gt;"x"),0,
IF($F40=0,0,
IF(CS$4&lt;'2.1 Kraftwerk allgemein'!$F$16,0,
IF(CS$4='2.1 Kraftwerk allgemein'!$F$16,'2.5 CAPEX'!$J43/$F40,
IF(CS$4&lt;'2.1 Kraftwerk allgemein'!$F$16+$F40,
('2.5 CAPEX'!$J43+SUM(OFFSET('2.5 CAPEX'!CX43,0,-MIN(MAX($F40-1-('2.1 Kraftwerk allgemein'!$F$16-'2.1 Kraftwerk allgemein'!$F$15+1),0),COLUMN(CJ40)-1-('2.1 Kraftwerk allgemein'!$F$16-'2.1 Kraftwerk allgemein'!$F$15+1)),1,MIN(MAX($F40-('2.1 Kraftwerk allgemein'!$F$16-'2.1 Kraftwerk allgemein'!$F$15+1),1),COLUMN(CJ40)-('2.1 Kraftwerk allgemein'!$F$16-'2.1 Kraftwerk allgemein'!$F$15+1)))))/$F40,
SUM(OFFSET('2.5 CAPEX'!CX43,0,-MIN($F40-1,COLUMN(CJ40)-1),1,MIN($F40,COLUMN(CJ40))))/$F40)))))),
IF(OR(ISNUMBER($D40)=FALSE,$F40=""),"",
IF(AND('2.5 CAPEX'!$L43&lt;&gt;"x",'2.5 CAPEX'!$M43&lt;&gt;"x"),0,
IF($F40=0,0,
IF(CS$4&lt;'2.1 Kraftwerk allgemein'!$F$16,0,
IF(CS$4='2.1 Kraftwerk allgemein'!$F$16,'2.5 CAPEX'!$J43/$F40,
IF(CS$4&lt;'2.1 Kraftwerk allgemein'!$F$16+$F40,
('2.5 CAPEX'!$J43+SUM(OFFSET('2.5 CAPEX'!CX43,0,-MIN(MAX($F40-1-('2.1 Kraftwerk allgemein'!$F$16-'1.1 Allgemein'!$I$22+1),0),COLUMN(CJ40)-1-('2.1 Kraftwerk allgemein'!$F$16-'1.1 Allgemein'!$I$22+1)),1,MIN(MAX($F40-('2.1 Kraftwerk allgemein'!$F$16-'1.1 Allgemein'!$I$22+1),1),COLUMN(CJ40)-('2.1 Kraftwerk allgemein'!$F$16-'1.1 Allgemein'!$I$22+1)))))/$F40,
SUM(OFFSET('2.5 CAPEX'!CX43,0,-MIN($F40-1,COLUMN(CJ40)-1),1,MIN($F40,COLUMN(CJ40))))/$F40)))))))</f>
        <v/>
      </c>
      <c r="CT40" s="199" t="str">
        <f ca="1">IF('2.1 Kraftwerk allgemein'!$F$15&lt;'1.1 Allgemein'!$I$22,
IF(OR(ISNUMBER($D40)=FALSE,$F40=""),"",
IF(AND('2.5 CAPEX'!$L43&lt;&gt;"x",'2.5 CAPEX'!$M43&lt;&gt;"x"),0,
IF($F40=0,0,
IF(CT$4&lt;'2.1 Kraftwerk allgemein'!$F$16,0,
IF(CT$4='2.1 Kraftwerk allgemein'!$F$16,'2.5 CAPEX'!$J43/$F40,
IF(CT$4&lt;'2.1 Kraftwerk allgemein'!$F$16+$F40,
('2.5 CAPEX'!$J43+SUM(OFFSET('2.5 CAPEX'!CY43,0,-MIN(MAX($F40-1-('2.1 Kraftwerk allgemein'!$F$16-'2.1 Kraftwerk allgemein'!$F$15+1),0),COLUMN(CK40)-1-('2.1 Kraftwerk allgemein'!$F$16-'2.1 Kraftwerk allgemein'!$F$15+1)),1,MIN(MAX($F40-('2.1 Kraftwerk allgemein'!$F$16-'2.1 Kraftwerk allgemein'!$F$15+1),1),COLUMN(CK40)-('2.1 Kraftwerk allgemein'!$F$16-'2.1 Kraftwerk allgemein'!$F$15+1)))))/$F40,
SUM(OFFSET('2.5 CAPEX'!CY43,0,-MIN($F40-1,COLUMN(CK40)-1),1,MIN($F40,COLUMN(CK40))))/$F40)))))),
IF(OR(ISNUMBER($D40)=FALSE,$F40=""),"",
IF(AND('2.5 CAPEX'!$L43&lt;&gt;"x",'2.5 CAPEX'!$M43&lt;&gt;"x"),0,
IF($F40=0,0,
IF(CT$4&lt;'2.1 Kraftwerk allgemein'!$F$16,0,
IF(CT$4='2.1 Kraftwerk allgemein'!$F$16,'2.5 CAPEX'!$J43/$F40,
IF(CT$4&lt;'2.1 Kraftwerk allgemein'!$F$16+$F40,
('2.5 CAPEX'!$J43+SUM(OFFSET('2.5 CAPEX'!CY43,0,-MIN(MAX($F40-1-('2.1 Kraftwerk allgemein'!$F$16-'1.1 Allgemein'!$I$22+1),0),COLUMN(CK40)-1-('2.1 Kraftwerk allgemein'!$F$16-'1.1 Allgemein'!$I$22+1)),1,MIN(MAX($F40-('2.1 Kraftwerk allgemein'!$F$16-'1.1 Allgemein'!$I$22+1),1),COLUMN(CK40)-('2.1 Kraftwerk allgemein'!$F$16-'1.1 Allgemein'!$I$22+1)))))/$F40,
SUM(OFFSET('2.5 CAPEX'!CY43,0,-MIN($F40-1,COLUMN(CK40)-1),1,MIN($F40,COLUMN(CK40))))/$F40)))))))</f>
        <v/>
      </c>
      <c r="CU40" s="199" t="str">
        <f ca="1">IF('2.1 Kraftwerk allgemein'!$F$15&lt;'1.1 Allgemein'!$I$22,
IF(OR(ISNUMBER($D40)=FALSE,$F40=""),"",
IF(AND('2.5 CAPEX'!$L43&lt;&gt;"x",'2.5 CAPEX'!$M43&lt;&gt;"x"),0,
IF($F40=0,0,
IF(CU$4&lt;'2.1 Kraftwerk allgemein'!$F$16,0,
IF(CU$4='2.1 Kraftwerk allgemein'!$F$16,'2.5 CAPEX'!$J43/$F40,
IF(CU$4&lt;'2.1 Kraftwerk allgemein'!$F$16+$F40,
('2.5 CAPEX'!$J43+SUM(OFFSET('2.5 CAPEX'!CZ43,0,-MIN(MAX($F40-1-('2.1 Kraftwerk allgemein'!$F$16-'2.1 Kraftwerk allgemein'!$F$15+1),0),COLUMN(CL40)-1-('2.1 Kraftwerk allgemein'!$F$16-'2.1 Kraftwerk allgemein'!$F$15+1)),1,MIN(MAX($F40-('2.1 Kraftwerk allgemein'!$F$16-'2.1 Kraftwerk allgemein'!$F$15+1),1),COLUMN(CL40)-('2.1 Kraftwerk allgemein'!$F$16-'2.1 Kraftwerk allgemein'!$F$15+1)))))/$F40,
SUM(OFFSET('2.5 CAPEX'!CZ43,0,-MIN($F40-1,COLUMN(CL40)-1),1,MIN($F40,COLUMN(CL40))))/$F40)))))),
IF(OR(ISNUMBER($D40)=FALSE,$F40=""),"",
IF(AND('2.5 CAPEX'!$L43&lt;&gt;"x",'2.5 CAPEX'!$M43&lt;&gt;"x"),0,
IF($F40=0,0,
IF(CU$4&lt;'2.1 Kraftwerk allgemein'!$F$16,0,
IF(CU$4='2.1 Kraftwerk allgemein'!$F$16,'2.5 CAPEX'!$J43/$F40,
IF(CU$4&lt;'2.1 Kraftwerk allgemein'!$F$16+$F40,
('2.5 CAPEX'!$J43+SUM(OFFSET('2.5 CAPEX'!CZ43,0,-MIN(MAX($F40-1-('2.1 Kraftwerk allgemein'!$F$16-'1.1 Allgemein'!$I$22+1),0),COLUMN(CL40)-1-('2.1 Kraftwerk allgemein'!$F$16-'1.1 Allgemein'!$I$22+1)),1,MIN(MAX($F40-('2.1 Kraftwerk allgemein'!$F$16-'1.1 Allgemein'!$I$22+1),1),COLUMN(CL40)-('2.1 Kraftwerk allgemein'!$F$16-'1.1 Allgemein'!$I$22+1)))))/$F40,
SUM(OFFSET('2.5 CAPEX'!CZ43,0,-MIN($F40-1,COLUMN(CL40)-1),1,MIN($F40,COLUMN(CL40))))/$F40)))))))</f>
        <v/>
      </c>
      <c r="CV40" s="199" t="str">
        <f ca="1">IF('2.1 Kraftwerk allgemein'!$F$15&lt;'1.1 Allgemein'!$I$22,
IF(OR(ISNUMBER($D40)=FALSE,$F40=""),"",
IF(AND('2.5 CAPEX'!$L43&lt;&gt;"x",'2.5 CAPEX'!$M43&lt;&gt;"x"),0,
IF($F40=0,0,
IF(CV$4&lt;'2.1 Kraftwerk allgemein'!$F$16,0,
IF(CV$4='2.1 Kraftwerk allgemein'!$F$16,'2.5 CAPEX'!$J43/$F40,
IF(CV$4&lt;'2.1 Kraftwerk allgemein'!$F$16+$F40,
('2.5 CAPEX'!$J43+SUM(OFFSET('2.5 CAPEX'!DA43,0,-MIN(MAX($F40-1-('2.1 Kraftwerk allgemein'!$F$16-'2.1 Kraftwerk allgemein'!$F$15+1),0),COLUMN(CM40)-1-('2.1 Kraftwerk allgemein'!$F$16-'2.1 Kraftwerk allgemein'!$F$15+1)),1,MIN(MAX($F40-('2.1 Kraftwerk allgemein'!$F$16-'2.1 Kraftwerk allgemein'!$F$15+1),1),COLUMN(CM40)-('2.1 Kraftwerk allgemein'!$F$16-'2.1 Kraftwerk allgemein'!$F$15+1)))))/$F40,
SUM(OFFSET('2.5 CAPEX'!DA43,0,-MIN($F40-1,COLUMN(CM40)-1),1,MIN($F40,COLUMN(CM40))))/$F40)))))),
IF(OR(ISNUMBER($D40)=FALSE,$F40=""),"",
IF(AND('2.5 CAPEX'!$L43&lt;&gt;"x",'2.5 CAPEX'!$M43&lt;&gt;"x"),0,
IF($F40=0,0,
IF(CV$4&lt;'2.1 Kraftwerk allgemein'!$F$16,0,
IF(CV$4='2.1 Kraftwerk allgemein'!$F$16,'2.5 CAPEX'!$J43/$F40,
IF(CV$4&lt;'2.1 Kraftwerk allgemein'!$F$16+$F40,
('2.5 CAPEX'!$J43+SUM(OFFSET('2.5 CAPEX'!DA43,0,-MIN(MAX($F40-1-('2.1 Kraftwerk allgemein'!$F$16-'1.1 Allgemein'!$I$22+1),0),COLUMN(CM40)-1-('2.1 Kraftwerk allgemein'!$F$16-'1.1 Allgemein'!$I$22+1)),1,MIN(MAX($F40-('2.1 Kraftwerk allgemein'!$F$16-'1.1 Allgemein'!$I$22+1),1),COLUMN(CM40)-('2.1 Kraftwerk allgemein'!$F$16-'1.1 Allgemein'!$I$22+1)))))/$F40,
SUM(OFFSET('2.5 CAPEX'!DA43,0,-MIN($F40-1,COLUMN(CM40)-1),1,MIN($F40,COLUMN(CM40))))/$F40)))))))</f>
        <v/>
      </c>
      <c r="CW40" s="199" t="str">
        <f ca="1">IF('2.1 Kraftwerk allgemein'!$F$15&lt;'1.1 Allgemein'!$I$22,
IF(OR(ISNUMBER($D40)=FALSE,$F40=""),"",
IF(AND('2.5 CAPEX'!$L43&lt;&gt;"x",'2.5 CAPEX'!$M43&lt;&gt;"x"),0,
IF($F40=0,0,
IF(CW$4&lt;'2.1 Kraftwerk allgemein'!$F$16,0,
IF(CW$4='2.1 Kraftwerk allgemein'!$F$16,'2.5 CAPEX'!$J43/$F40,
IF(CW$4&lt;'2.1 Kraftwerk allgemein'!$F$16+$F40,
('2.5 CAPEX'!$J43+SUM(OFFSET('2.5 CAPEX'!DB43,0,-MIN(MAX($F40-1-('2.1 Kraftwerk allgemein'!$F$16-'2.1 Kraftwerk allgemein'!$F$15+1),0),COLUMN(CN40)-1-('2.1 Kraftwerk allgemein'!$F$16-'2.1 Kraftwerk allgemein'!$F$15+1)),1,MIN(MAX($F40-('2.1 Kraftwerk allgemein'!$F$16-'2.1 Kraftwerk allgemein'!$F$15+1),1),COLUMN(CN40)-('2.1 Kraftwerk allgemein'!$F$16-'2.1 Kraftwerk allgemein'!$F$15+1)))))/$F40,
SUM(OFFSET('2.5 CAPEX'!DB43,0,-MIN($F40-1,COLUMN(CN40)-1),1,MIN($F40,COLUMN(CN40))))/$F40)))))),
IF(OR(ISNUMBER($D40)=FALSE,$F40=""),"",
IF(AND('2.5 CAPEX'!$L43&lt;&gt;"x",'2.5 CAPEX'!$M43&lt;&gt;"x"),0,
IF($F40=0,0,
IF(CW$4&lt;'2.1 Kraftwerk allgemein'!$F$16,0,
IF(CW$4='2.1 Kraftwerk allgemein'!$F$16,'2.5 CAPEX'!$J43/$F40,
IF(CW$4&lt;'2.1 Kraftwerk allgemein'!$F$16+$F40,
('2.5 CAPEX'!$J43+SUM(OFFSET('2.5 CAPEX'!DB43,0,-MIN(MAX($F40-1-('2.1 Kraftwerk allgemein'!$F$16-'1.1 Allgemein'!$I$22+1),0),COLUMN(CN40)-1-('2.1 Kraftwerk allgemein'!$F$16-'1.1 Allgemein'!$I$22+1)),1,MIN(MAX($F40-('2.1 Kraftwerk allgemein'!$F$16-'1.1 Allgemein'!$I$22+1),1),COLUMN(CN40)-('2.1 Kraftwerk allgemein'!$F$16-'1.1 Allgemein'!$I$22+1)))))/$F40,
SUM(OFFSET('2.5 CAPEX'!DB43,0,-MIN($F40-1,COLUMN(CN40)-1),1,MIN($F40,COLUMN(CN40))))/$F40)))))))</f>
        <v/>
      </c>
      <c r="CX40" s="199" t="str">
        <f ca="1">IF('2.1 Kraftwerk allgemein'!$F$15&lt;'1.1 Allgemein'!$I$22,
IF(OR(ISNUMBER($D40)=FALSE,$F40=""),"",
IF(AND('2.5 CAPEX'!$L43&lt;&gt;"x",'2.5 CAPEX'!$M43&lt;&gt;"x"),0,
IF($F40=0,0,
IF(CX$4&lt;'2.1 Kraftwerk allgemein'!$F$16,0,
IF(CX$4='2.1 Kraftwerk allgemein'!$F$16,'2.5 CAPEX'!$J43/$F40,
IF(CX$4&lt;'2.1 Kraftwerk allgemein'!$F$16+$F40,
('2.5 CAPEX'!$J43+SUM(OFFSET('2.5 CAPEX'!DC43,0,-MIN(MAX($F40-1-('2.1 Kraftwerk allgemein'!$F$16-'2.1 Kraftwerk allgemein'!$F$15+1),0),COLUMN(CO40)-1-('2.1 Kraftwerk allgemein'!$F$16-'2.1 Kraftwerk allgemein'!$F$15+1)),1,MIN(MAX($F40-('2.1 Kraftwerk allgemein'!$F$16-'2.1 Kraftwerk allgemein'!$F$15+1),1),COLUMN(CO40)-('2.1 Kraftwerk allgemein'!$F$16-'2.1 Kraftwerk allgemein'!$F$15+1)))))/$F40,
SUM(OFFSET('2.5 CAPEX'!DC43,0,-MIN($F40-1,COLUMN(CO40)-1),1,MIN($F40,COLUMN(CO40))))/$F40)))))),
IF(OR(ISNUMBER($D40)=FALSE,$F40=""),"",
IF(AND('2.5 CAPEX'!$L43&lt;&gt;"x",'2.5 CAPEX'!$M43&lt;&gt;"x"),0,
IF($F40=0,0,
IF(CX$4&lt;'2.1 Kraftwerk allgemein'!$F$16,0,
IF(CX$4='2.1 Kraftwerk allgemein'!$F$16,'2.5 CAPEX'!$J43/$F40,
IF(CX$4&lt;'2.1 Kraftwerk allgemein'!$F$16+$F40,
('2.5 CAPEX'!$J43+SUM(OFFSET('2.5 CAPEX'!DC43,0,-MIN(MAX($F40-1-('2.1 Kraftwerk allgemein'!$F$16-'1.1 Allgemein'!$I$22+1),0),COLUMN(CO40)-1-('2.1 Kraftwerk allgemein'!$F$16-'1.1 Allgemein'!$I$22+1)),1,MIN(MAX($F40-('2.1 Kraftwerk allgemein'!$F$16-'1.1 Allgemein'!$I$22+1),1),COLUMN(CO40)-('2.1 Kraftwerk allgemein'!$F$16-'1.1 Allgemein'!$I$22+1)))))/$F40,
SUM(OFFSET('2.5 CAPEX'!DC43,0,-MIN($F40-1,COLUMN(CO40)-1),1,MIN($F40,COLUMN(CO40))))/$F40)))))))</f>
        <v/>
      </c>
      <c r="CY40" s="199" t="str">
        <f ca="1">IF('2.1 Kraftwerk allgemein'!$F$15&lt;'1.1 Allgemein'!$I$22,
IF(OR(ISNUMBER($D40)=FALSE,$F40=""),"",
IF(AND('2.5 CAPEX'!$L43&lt;&gt;"x",'2.5 CAPEX'!$M43&lt;&gt;"x"),0,
IF($F40=0,0,
IF(CY$4&lt;'2.1 Kraftwerk allgemein'!$F$16,0,
IF(CY$4='2.1 Kraftwerk allgemein'!$F$16,'2.5 CAPEX'!$J43/$F40,
IF(CY$4&lt;'2.1 Kraftwerk allgemein'!$F$16+$F40,
('2.5 CAPEX'!$J43+SUM(OFFSET('2.5 CAPEX'!DD43,0,-MIN(MAX($F40-1-('2.1 Kraftwerk allgemein'!$F$16-'2.1 Kraftwerk allgemein'!$F$15+1),0),COLUMN(CP40)-1-('2.1 Kraftwerk allgemein'!$F$16-'2.1 Kraftwerk allgemein'!$F$15+1)),1,MIN(MAX($F40-('2.1 Kraftwerk allgemein'!$F$16-'2.1 Kraftwerk allgemein'!$F$15+1),1),COLUMN(CP40)-('2.1 Kraftwerk allgemein'!$F$16-'2.1 Kraftwerk allgemein'!$F$15+1)))))/$F40,
SUM(OFFSET('2.5 CAPEX'!DD43,0,-MIN($F40-1,COLUMN(CP40)-1),1,MIN($F40,COLUMN(CP40))))/$F40)))))),
IF(OR(ISNUMBER($D40)=FALSE,$F40=""),"",
IF(AND('2.5 CAPEX'!$L43&lt;&gt;"x",'2.5 CAPEX'!$M43&lt;&gt;"x"),0,
IF($F40=0,0,
IF(CY$4&lt;'2.1 Kraftwerk allgemein'!$F$16,0,
IF(CY$4='2.1 Kraftwerk allgemein'!$F$16,'2.5 CAPEX'!$J43/$F40,
IF(CY$4&lt;'2.1 Kraftwerk allgemein'!$F$16+$F40,
('2.5 CAPEX'!$J43+SUM(OFFSET('2.5 CAPEX'!DD43,0,-MIN(MAX($F40-1-('2.1 Kraftwerk allgemein'!$F$16-'1.1 Allgemein'!$I$22+1),0),COLUMN(CP40)-1-('2.1 Kraftwerk allgemein'!$F$16-'1.1 Allgemein'!$I$22+1)),1,MIN(MAX($F40-('2.1 Kraftwerk allgemein'!$F$16-'1.1 Allgemein'!$I$22+1),1),COLUMN(CP40)-('2.1 Kraftwerk allgemein'!$F$16-'1.1 Allgemein'!$I$22+1)))))/$F40,
SUM(OFFSET('2.5 CAPEX'!DD43,0,-MIN($F40-1,COLUMN(CP40)-1),1,MIN($F40,COLUMN(CP40))))/$F40)))))))</f>
        <v/>
      </c>
      <c r="CZ40" s="199" t="str">
        <f ca="1">IF('2.1 Kraftwerk allgemein'!$F$15&lt;'1.1 Allgemein'!$I$22,
IF(OR(ISNUMBER($D40)=FALSE,$F40=""),"",
IF(AND('2.5 CAPEX'!$L43&lt;&gt;"x",'2.5 CAPEX'!$M43&lt;&gt;"x"),0,
IF($F40=0,0,
IF(CZ$4&lt;'2.1 Kraftwerk allgemein'!$F$16,0,
IF(CZ$4='2.1 Kraftwerk allgemein'!$F$16,'2.5 CAPEX'!$J43/$F40,
IF(CZ$4&lt;'2.1 Kraftwerk allgemein'!$F$16+$F40,
('2.5 CAPEX'!$J43+SUM(OFFSET('2.5 CAPEX'!DE43,0,-MIN(MAX($F40-1-('2.1 Kraftwerk allgemein'!$F$16-'2.1 Kraftwerk allgemein'!$F$15+1),0),COLUMN(CQ40)-1-('2.1 Kraftwerk allgemein'!$F$16-'2.1 Kraftwerk allgemein'!$F$15+1)),1,MIN(MAX($F40-('2.1 Kraftwerk allgemein'!$F$16-'2.1 Kraftwerk allgemein'!$F$15+1),1),COLUMN(CQ40)-('2.1 Kraftwerk allgemein'!$F$16-'2.1 Kraftwerk allgemein'!$F$15+1)))))/$F40,
SUM(OFFSET('2.5 CAPEX'!DE43,0,-MIN($F40-1,COLUMN(CQ40)-1),1,MIN($F40,COLUMN(CQ40))))/$F40)))))),
IF(OR(ISNUMBER($D40)=FALSE,$F40=""),"",
IF(AND('2.5 CAPEX'!$L43&lt;&gt;"x",'2.5 CAPEX'!$M43&lt;&gt;"x"),0,
IF($F40=0,0,
IF(CZ$4&lt;'2.1 Kraftwerk allgemein'!$F$16,0,
IF(CZ$4='2.1 Kraftwerk allgemein'!$F$16,'2.5 CAPEX'!$J43/$F40,
IF(CZ$4&lt;'2.1 Kraftwerk allgemein'!$F$16+$F40,
('2.5 CAPEX'!$J43+SUM(OFFSET('2.5 CAPEX'!DE43,0,-MIN(MAX($F40-1-('2.1 Kraftwerk allgemein'!$F$16-'1.1 Allgemein'!$I$22+1),0),COLUMN(CQ40)-1-('2.1 Kraftwerk allgemein'!$F$16-'1.1 Allgemein'!$I$22+1)),1,MIN(MAX($F40-('2.1 Kraftwerk allgemein'!$F$16-'1.1 Allgemein'!$I$22+1),1),COLUMN(CQ40)-('2.1 Kraftwerk allgemein'!$F$16-'1.1 Allgemein'!$I$22+1)))))/$F40,
SUM(OFFSET('2.5 CAPEX'!DE43,0,-MIN($F40-1,COLUMN(CQ40)-1),1,MIN($F40,COLUMN(CQ40))))/$F40)))))))</f>
        <v/>
      </c>
      <c r="DA40" s="199" t="str">
        <f ca="1">IF('2.1 Kraftwerk allgemein'!$F$15&lt;'1.1 Allgemein'!$I$22,
IF(OR(ISNUMBER($D40)=FALSE,$F40=""),"",
IF(AND('2.5 CAPEX'!$L43&lt;&gt;"x",'2.5 CAPEX'!$M43&lt;&gt;"x"),0,
IF($F40=0,0,
IF(DA$4&lt;'2.1 Kraftwerk allgemein'!$F$16,0,
IF(DA$4='2.1 Kraftwerk allgemein'!$F$16,'2.5 CAPEX'!$J43/$F40,
IF(DA$4&lt;'2.1 Kraftwerk allgemein'!$F$16+$F40,
('2.5 CAPEX'!$J43+SUM(OFFSET('2.5 CAPEX'!DF43,0,-MIN(MAX($F40-1-('2.1 Kraftwerk allgemein'!$F$16-'2.1 Kraftwerk allgemein'!$F$15+1),0),COLUMN(CR40)-1-('2.1 Kraftwerk allgemein'!$F$16-'2.1 Kraftwerk allgemein'!$F$15+1)),1,MIN(MAX($F40-('2.1 Kraftwerk allgemein'!$F$16-'2.1 Kraftwerk allgemein'!$F$15+1),1),COLUMN(CR40)-('2.1 Kraftwerk allgemein'!$F$16-'2.1 Kraftwerk allgemein'!$F$15+1)))))/$F40,
SUM(OFFSET('2.5 CAPEX'!DF43,0,-MIN($F40-1,COLUMN(CR40)-1),1,MIN($F40,COLUMN(CR40))))/$F40)))))),
IF(OR(ISNUMBER($D40)=FALSE,$F40=""),"",
IF(AND('2.5 CAPEX'!$L43&lt;&gt;"x",'2.5 CAPEX'!$M43&lt;&gt;"x"),0,
IF($F40=0,0,
IF(DA$4&lt;'2.1 Kraftwerk allgemein'!$F$16,0,
IF(DA$4='2.1 Kraftwerk allgemein'!$F$16,'2.5 CAPEX'!$J43/$F40,
IF(DA$4&lt;'2.1 Kraftwerk allgemein'!$F$16+$F40,
('2.5 CAPEX'!$J43+SUM(OFFSET('2.5 CAPEX'!DF43,0,-MIN(MAX($F40-1-('2.1 Kraftwerk allgemein'!$F$16-'1.1 Allgemein'!$I$22+1),0),COLUMN(CR40)-1-('2.1 Kraftwerk allgemein'!$F$16-'1.1 Allgemein'!$I$22+1)),1,MIN(MAX($F40-('2.1 Kraftwerk allgemein'!$F$16-'1.1 Allgemein'!$I$22+1),1),COLUMN(CR40)-('2.1 Kraftwerk allgemein'!$F$16-'1.1 Allgemein'!$I$22+1)))))/$F40,
SUM(OFFSET('2.5 CAPEX'!DF43,0,-MIN($F40-1,COLUMN(CR40)-1),1,MIN($F40,COLUMN(CR40))))/$F40)))))))</f>
        <v/>
      </c>
      <c r="DB40" s="199" t="str">
        <f ca="1">IF('2.1 Kraftwerk allgemein'!$F$15&lt;'1.1 Allgemein'!$I$22,
IF(OR(ISNUMBER($D40)=FALSE,$F40=""),"",
IF(AND('2.5 CAPEX'!$L43&lt;&gt;"x",'2.5 CAPEX'!$M43&lt;&gt;"x"),0,
IF($F40=0,0,
IF(DB$4&lt;'2.1 Kraftwerk allgemein'!$F$16,0,
IF(DB$4='2.1 Kraftwerk allgemein'!$F$16,'2.5 CAPEX'!$J43/$F40,
IF(DB$4&lt;'2.1 Kraftwerk allgemein'!$F$16+$F40,
('2.5 CAPEX'!$J43+SUM(OFFSET('2.5 CAPEX'!DG43,0,-MIN(MAX($F40-1-('2.1 Kraftwerk allgemein'!$F$16-'2.1 Kraftwerk allgemein'!$F$15+1),0),COLUMN(CS40)-1-('2.1 Kraftwerk allgemein'!$F$16-'2.1 Kraftwerk allgemein'!$F$15+1)),1,MIN(MAX($F40-('2.1 Kraftwerk allgemein'!$F$16-'2.1 Kraftwerk allgemein'!$F$15+1),1),COLUMN(CS40)-('2.1 Kraftwerk allgemein'!$F$16-'2.1 Kraftwerk allgemein'!$F$15+1)))))/$F40,
SUM(OFFSET('2.5 CAPEX'!DG43,0,-MIN($F40-1,COLUMN(CS40)-1),1,MIN($F40,COLUMN(CS40))))/$F40)))))),
IF(OR(ISNUMBER($D40)=FALSE,$F40=""),"",
IF(AND('2.5 CAPEX'!$L43&lt;&gt;"x",'2.5 CAPEX'!$M43&lt;&gt;"x"),0,
IF($F40=0,0,
IF(DB$4&lt;'2.1 Kraftwerk allgemein'!$F$16,0,
IF(DB$4='2.1 Kraftwerk allgemein'!$F$16,'2.5 CAPEX'!$J43/$F40,
IF(DB$4&lt;'2.1 Kraftwerk allgemein'!$F$16+$F40,
('2.5 CAPEX'!$J43+SUM(OFFSET('2.5 CAPEX'!DG43,0,-MIN(MAX($F40-1-('2.1 Kraftwerk allgemein'!$F$16-'1.1 Allgemein'!$I$22+1),0),COLUMN(CS40)-1-('2.1 Kraftwerk allgemein'!$F$16-'1.1 Allgemein'!$I$22+1)),1,MIN(MAX($F40-('2.1 Kraftwerk allgemein'!$F$16-'1.1 Allgemein'!$I$22+1),1),COLUMN(CS40)-('2.1 Kraftwerk allgemein'!$F$16-'1.1 Allgemein'!$I$22+1)))))/$F40,
SUM(OFFSET('2.5 CAPEX'!DG43,0,-MIN($F40-1,COLUMN(CS40)-1),1,MIN($F40,COLUMN(CS40))))/$F40)))))))</f>
        <v/>
      </c>
      <c r="DC40" s="199" t="str">
        <f ca="1">IF('2.1 Kraftwerk allgemein'!$F$15&lt;'1.1 Allgemein'!$I$22,
IF(OR(ISNUMBER($D40)=FALSE,$F40=""),"",
IF(AND('2.5 CAPEX'!$L43&lt;&gt;"x",'2.5 CAPEX'!$M43&lt;&gt;"x"),0,
IF($F40=0,0,
IF(DC$4&lt;'2.1 Kraftwerk allgemein'!$F$16,0,
IF(DC$4='2.1 Kraftwerk allgemein'!$F$16,'2.5 CAPEX'!$J43/$F40,
IF(DC$4&lt;'2.1 Kraftwerk allgemein'!$F$16+$F40,
('2.5 CAPEX'!$J43+SUM(OFFSET('2.5 CAPEX'!DH43,0,-MIN(MAX($F40-1-('2.1 Kraftwerk allgemein'!$F$16-'2.1 Kraftwerk allgemein'!$F$15+1),0),COLUMN(CT40)-1-('2.1 Kraftwerk allgemein'!$F$16-'2.1 Kraftwerk allgemein'!$F$15+1)),1,MIN(MAX($F40-('2.1 Kraftwerk allgemein'!$F$16-'2.1 Kraftwerk allgemein'!$F$15+1),1),COLUMN(CT40)-('2.1 Kraftwerk allgemein'!$F$16-'2.1 Kraftwerk allgemein'!$F$15+1)))))/$F40,
SUM(OFFSET('2.5 CAPEX'!DH43,0,-MIN($F40-1,COLUMN(CT40)-1),1,MIN($F40,COLUMN(CT40))))/$F40)))))),
IF(OR(ISNUMBER($D40)=FALSE,$F40=""),"",
IF(AND('2.5 CAPEX'!$L43&lt;&gt;"x",'2.5 CAPEX'!$M43&lt;&gt;"x"),0,
IF($F40=0,0,
IF(DC$4&lt;'2.1 Kraftwerk allgemein'!$F$16,0,
IF(DC$4='2.1 Kraftwerk allgemein'!$F$16,'2.5 CAPEX'!$J43/$F40,
IF(DC$4&lt;'2.1 Kraftwerk allgemein'!$F$16+$F40,
('2.5 CAPEX'!$J43+SUM(OFFSET('2.5 CAPEX'!DH43,0,-MIN(MAX($F40-1-('2.1 Kraftwerk allgemein'!$F$16-'1.1 Allgemein'!$I$22+1),0),COLUMN(CT40)-1-('2.1 Kraftwerk allgemein'!$F$16-'1.1 Allgemein'!$I$22+1)),1,MIN(MAX($F40-('2.1 Kraftwerk allgemein'!$F$16-'1.1 Allgemein'!$I$22+1),1),COLUMN(CT40)-('2.1 Kraftwerk allgemein'!$F$16-'1.1 Allgemein'!$I$22+1)))))/$F40,
SUM(OFFSET('2.5 CAPEX'!DH43,0,-MIN($F40-1,COLUMN(CT40)-1),1,MIN($F40,COLUMN(CT40))))/$F40)))))))</f>
        <v/>
      </c>
      <c r="DD40" s="199" t="str">
        <f ca="1">IF('2.1 Kraftwerk allgemein'!$F$15&lt;'1.1 Allgemein'!$I$22,
IF(OR(ISNUMBER($D40)=FALSE,$F40=""),"",
IF(AND('2.5 CAPEX'!$L43&lt;&gt;"x",'2.5 CAPEX'!$M43&lt;&gt;"x"),0,
IF($F40=0,0,
IF(DD$4&lt;'2.1 Kraftwerk allgemein'!$F$16,0,
IF(DD$4='2.1 Kraftwerk allgemein'!$F$16,'2.5 CAPEX'!$J43/$F40,
IF(DD$4&lt;'2.1 Kraftwerk allgemein'!$F$16+$F40,
('2.5 CAPEX'!$J43+SUM(OFFSET('2.5 CAPEX'!DI43,0,-MIN(MAX($F40-1-('2.1 Kraftwerk allgemein'!$F$16-'2.1 Kraftwerk allgemein'!$F$15+1),0),COLUMN(CU40)-1-('2.1 Kraftwerk allgemein'!$F$16-'2.1 Kraftwerk allgemein'!$F$15+1)),1,MIN(MAX($F40-('2.1 Kraftwerk allgemein'!$F$16-'2.1 Kraftwerk allgemein'!$F$15+1),1),COLUMN(CU40)-('2.1 Kraftwerk allgemein'!$F$16-'2.1 Kraftwerk allgemein'!$F$15+1)))))/$F40,
SUM(OFFSET('2.5 CAPEX'!DI43,0,-MIN($F40-1,COLUMN(CU40)-1),1,MIN($F40,COLUMN(CU40))))/$F40)))))),
IF(OR(ISNUMBER($D40)=FALSE,$F40=""),"",
IF(AND('2.5 CAPEX'!$L43&lt;&gt;"x",'2.5 CAPEX'!$M43&lt;&gt;"x"),0,
IF($F40=0,0,
IF(DD$4&lt;'2.1 Kraftwerk allgemein'!$F$16,0,
IF(DD$4='2.1 Kraftwerk allgemein'!$F$16,'2.5 CAPEX'!$J43/$F40,
IF(DD$4&lt;'2.1 Kraftwerk allgemein'!$F$16+$F40,
('2.5 CAPEX'!$J43+SUM(OFFSET('2.5 CAPEX'!DI43,0,-MIN(MAX($F40-1-('2.1 Kraftwerk allgemein'!$F$16-'1.1 Allgemein'!$I$22+1),0),COLUMN(CU40)-1-('2.1 Kraftwerk allgemein'!$F$16-'1.1 Allgemein'!$I$22+1)),1,MIN(MAX($F40-('2.1 Kraftwerk allgemein'!$F$16-'1.1 Allgemein'!$I$22+1),1),COLUMN(CU40)-('2.1 Kraftwerk allgemein'!$F$16-'1.1 Allgemein'!$I$22+1)))))/$F40,
SUM(OFFSET('2.5 CAPEX'!DI43,0,-MIN($F40-1,COLUMN(CU40)-1),1,MIN($F40,COLUMN(CU40))))/$F40)))))))</f>
        <v/>
      </c>
      <c r="DE40" s="199" t="str">
        <f ca="1">IF('2.1 Kraftwerk allgemein'!$F$15&lt;'1.1 Allgemein'!$I$22,
IF(OR(ISNUMBER($D40)=FALSE,$F40=""),"",
IF(AND('2.5 CAPEX'!$L43&lt;&gt;"x",'2.5 CAPEX'!$M43&lt;&gt;"x"),0,
IF($F40=0,0,
IF(DE$4&lt;'2.1 Kraftwerk allgemein'!$F$16,0,
IF(DE$4='2.1 Kraftwerk allgemein'!$F$16,'2.5 CAPEX'!$J43/$F40,
IF(DE$4&lt;'2.1 Kraftwerk allgemein'!$F$16+$F40,
('2.5 CAPEX'!$J43+SUM(OFFSET('2.5 CAPEX'!DJ43,0,-MIN(MAX($F40-1-('2.1 Kraftwerk allgemein'!$F$16-'2.1 Kraftwerk allgemein'!$F$15+1),0),COLUMN(CV40)-1-('2.1 Kraftwerk allgemein'!$F$16-'2.1 Kraftwerk allgemein'!$F$15+1)),1,MIN(MAX($F40-('2.1 Kraftwerk allgemein'!$F$16-'2.1 Kraftwerk allgemein'!$F$15+1),1),COLUMN(CV40)-('2.1 Kraftwerk allgemein'!$F$16-'2.1 Kraftwerk allgemein'!$F$15+1)))))/$F40,
SUM(OFFSET('2.5 CAPEX'!DJ43,0,-MIN($F40-1,COLUMN(CV40)-1),1,MIN($F40,COLUMN(CV40))))/$F40)))))),
IF(OR(ISNUMBER($D40)=FALSE,$F40=""),"",
IF(AND('2.5 CAPEX'!$L43&lt;&gt;"x",'2.5 CAPEX'!$M43&lt;&gt;"x"),0,
IF($F40=0,0,
IF(DE$4&lt;'2.1 Kraftwerk allgemein'!$F$16,0,
IF(DE$4='2.1 Kraftwerk allgemein'!$F$16,'2.5 CAPEX'!$J43/$F40,
IF(DE$4&lt;'2.1 Kraftwerk allgemein'!$F$16+$F40,
('2.5 CAPEX'!$J43+SUM(OFFSET('2.5 CAPEX'!DJ43,0,-MIN(MAX($F40-1-('2.1 Kraftwerk allgemein'!$F$16-'1.1 Allgemein'!$I$22+1),0),COLUMN(CV40)-1-('2.1 Kraftwerk allgemein'!$F$16-'1.1 Allgemein'!$I$22+1)),1,MIN(MAX($F40-('2.1 Kraftwerk allgemein'!$F$16-'1.1 Allgemein'!$I$22+1),1),COLUMN(CV40)-('2.1 Kraftwerk allgemein'!$F$16-'1.1 Allgemein'!$I$22+1)))))/$F40,
SUM(OFFSET('2.5 CAPEX'!DJ43,0,-MIN($F40-1,COLUMN(CV40)-1),1,MIN($F40,COLUMN(CV40))))/$F40)))))))</f>
        <v/>
      </c>
      <c r="DF40" s="199" t="str">
        <f ca="1">IF('2.1 Kraftwerk allgemein'!$F$15&lt;'1.1 Allgemein'!$I$22,
IF(OR(ISNUMBER($D40)=FALSE,$F40=""),"",
IF(AND('2.5 CAPEX'!$L43&lt;&gt;"x",'2.5 CAPEX'!$M43&lt;&gt;"x"),0,
IF($F40=0,0,
IF(DF$4&lt;'2.1 Kraftwerk allgemein'!$F$16,0,
IF(DF$4='2.1 Kraftwerk allgemein'!$F$16,'2.5 CAPEX'!$J43/$F40,
IF(DF$4&lt;'2.1 Kraftwerk allgemein'!$F$16+$F40,
('2.5 CAPEX'!$J43+SUM(OFFSET('2.5 CAPEX'!DK43,0,-MIN(MAX($F40-1-('2.1 Kraftwerk allgemein'!$F$16-'2.1 Kraftwerk allgemein'!$F$15+1),0),COLUMN(CW40)-1-('2.1 Kraftwerk allgemein'!$F$16-'2.1 Kraftwerk allgemein'!$F$15+1)),1,MIN(MAX($F40-('2.1 Kraftwerk allgemein'!$F$16-'2.1 Kraftwerk allgemein'!$F$15+1),1),COLUMN(CW40)-('2.1 Kraftwerk allgemein'!$F$16-'2.1 Kraftwerk allgemein'!$F$15+1)))))/$F40,
SUM(OFFSET('2.5 CAPEX'!DK43,0,-MIN($F40-1,COLUMN(CW40)-1),1,MIN($F40,COLUMN(CW40))))/$F40)))))),
IF(OR(ISNUMBER($D40)=FALSE,$F40=""),"",
IF(AND('2.5 CAPEX'!$L43&lt;&gt;"x",'2.5 CAPEX'!$M43&lt;&gt;"x"),0,
IF($F40=0,0,
IF(DF$4&lt;'2.1 Kraftwerk allgemein'!$F$16,0,
IF(DF$4='2.1 Kraftwerk allgemein'!$F$16,'2.5 CAPEX'!$J43/$F40,
IF(DF$4&lt;'2.1 Kraftwerk allgemein'!$F$16+$F40,
('2.5 CAPEX'!$J43+SUM(OFFSET('2.5 CAPEX'!DK43,0,-MIN(MAX($F40-1-('2.1 Kraftwerk allgemein'!$F$16-'1.1 Allgemein'!$I$22+1),0),COLUMN(CW40)-1-('2.1 Kraftwerk allgemein'!$F$16-'1.1 Allgemein'!$I$22+1)),1,MIN(MAX($F40-('2.1 Kraftwerk allgemein'!$F$16-'1.1 Allgemein'!$I$22+1),1),COLUMN(CW40)-('2.1 Kraftwerk allgemein'!$F$16-'1.1 Allgemein'!$I$22+1)))))/$F40,
SUM(OFFSET('2.5 CAPEX'!DK43,0,-MIN($F40-1,COLUMN(CW40)-1),1,MIN($F40,COLUMN(CW40))))/$F40)))))))</f>
        <v/>
      </c>
    </row>
    <row r="41" spans="1:110" s="200" customFormat="1" ht="14" x14ac:dyDescent="0.3">
      <c r="A41" s="104"/>
      <c r="B41" s="104"/>
      <c r="C41" s="104"/>
      <c r="D41" s="191">
        <f>IF('2.5 CAPEX'!D44&lt;&gt;"",'2.5 CAPEX'!D44,"")</f>
        <v>305</v>
      </c>
      <c r="E41" s="191" t="str">
        <f>IF('2.5 CAPEX'!E44&lt;&gt;"",'2.5 CAPEX'!E44,"")</f>
        <v/>
      </c>
      <c r="F41" s="196" t="str">
        <f>IF('2.5 CAPEX'!F44&lt;&gt;"",'2.5 CAPEX'!F44,"")</f>
        <v/>
      </c>
      <c r="G41" s="197">
        <f ca="1">IF(ISNUMBER(D41)=FALSE,"",INDEX('2.5 CAPEX'!$H:$H,MATCH('3.1 Abschreibung'!$D41,'2.5 CAPEX'!$D:$D,0))+INDEX('2.5 CAPEX'!$J:$J,MATCH('3.1 Abschreibung'!$D41,'2.5 CAPEX'!$D:$D,0)))</f>
        <v>0</v>
      </c>
      <c r="H41" s="197"/>
      <c r="I41" s="198">
        <v>0</v>
      </c>
      <c r="J41" s="199" t="str">
        <f ca="1">IF('2.1 Kraftwerk allgemein'!$F$15&lt;'1.1 Allgemein'!$I$22,
IF(OR(ISNUMBER($D41)=FALSE,$F41=""),"",
IF(AND('2.5 CAPEX'!$L44&lt;&gt;"x",'2.5 CAPEX'!$M44&lt;&gt;"x"),0,
IF($F41=0,0,
IF(J$4&lt;'2.1 Kraftwerk allgemein'!$F$16,0,
IF(J$4='2.1 Kraftwerk allgemein'!$F$16,'2.5 CAPEX'!$J44/$F41,
IF(J$4&lt;'2.1 Kraftwerk allgemein'!$F$16+$F41,
('2.5 CAPEX'!$J44+SUM(OFFSET('2.5 CAPEX'!O44,0,-MIN(MAX($F41-1-('2.1 Kraftwerk allgemein'!$F$16-'2.1 Kraftwerk allgemein'!$F$15+1),0),COLUMN(A41)-1-('2.1 Kraftwerk allgemein'!$F$16-'2.1 Kraftwerk allgemein'!$F$15+1)),1,MIN(MAX($F41-('2.1 Kraftwerk allgemein'!$F$16-'2.1 Kraftwerk allgemein'!$F$15+1),1),COLUMN(A41)-('2.1 Kraftwerk allgemein'!$F$16-'2.1 Kraftwerk allgemein'!$F$15+1)))))/$F41,
SUM(OFFSET('2.5 CAPEX'!O44,0,-MIN($F41-1,COLUMN(A41)-1),1,MIN($F41,COLUMN(A41))))/$F41)))))),
IF(OR(ISNUMBER($D41)=FALSE,$F41=""),"",
IF(AND('2.5 CAPEX'!$L44&lt;&gt;"x",'2.5 CAPEX'!$M44&lt;&gt;"x"),0,
IF($F41=0,0,
IF(J$4&lt;'2.1 Kraftwerk allgemein'!$F$16,0,
IF(J$4='2.1 Kraftwerk allgemein'!$F$16,'2.5 CAPEX'!$J44/$F41,
IF(J$4&lt;'2.1 Kraftwerk allgemein'!$F$16+$F41,
('2.5 CAPEX'!$J44+SUM(OFFSET('2.5 CAPEX'!O44,0,-MIN(MAX($F41-1-('2.1 Kraftwerk allgemein'!$F$16-'1.1 Allgemein'!$I$22+1),0),COLUMN(A41)-1-('2.1 Kraftwerk allgemein'!$F$16-'1.1 Allgemein'!$I$22+1)),1,MIN(MAX($F41-('2.1 Kraftwerk allgemein'!$F$16-'1.1 Allgemein'!$I$22+1),1),COLUMN(A41)-('2.1 Kraftwerk allgemein'!$F$16-'1.1 Allgemein'!$I$22+1)))))/$F41,
SUM(OFFSET('2.5 CAPEX'!O44,0,-MIN($F41-1,COLUMN(A41)-1),1,MIN($F41,COLUMN(A41))))/$F41)))))))</f>
        <v/>
      </c>
      <c r="K41" s="199" t="str">
        <f ca="1">IF('2.1 Kraftwerk allgemein'!$F$15&lt;'1.1 Allgemein'!$I$22,
IF(OR(ISNUMBER($D41)=FALSE,$F41=""),"",
IF(AND('2.5 CAPEX'!$L44&lt;&gt;"x",'2.5 CAPEX'!$M44&lt;&gt;"x"),0,
IF($F41=0,0,
IF(K$4&lt;'2.1 Kraftwerk allgemein'!$F$16,0,
IF(K$4='2.1 Kraftwerk allgemein'!$F$16,'2.5 CAPEX'!$J44/$F41,
IF(K$4&lt;'2.1 Kraftwerk allgemein'!$F$16+$F41,
('2.5 CAPEX'!$J44+SUM(OFFSET('2.5 CAPEX'!P44,0,-MIN(MAX($F41-1-('2.1 Kraftwerk allgemein'!$F$16-'2.1 Kraftwerk allgemein'!$F$15+1),0),COLUMN(B41)-1-('2.1 Kraftwerk allgemein'!$F$16-'2.1 Kraftwerk allgemein'!$F$15+1)),1,MIN(MAX($F41-('2.1 Kraftwerk allgemein'!$F$16-'2.1 Kraftwerk allgemein'!$F$15+1),1),COLUMN(B41)-('2.1 Kraftwerk allgemein'!$F$16-'2.1 Kraftwerk allgemein'!$F$15+1)))))/$F41,
SUM(OFFSET('2.5 CAPEX'!P44,0,-MIN($F41-1,COLUMN(B41)-1),1,MIN($F41,COLUMN(B41))))/$F41)))))),
IF(OR(ISNUMBER($D41)=FALSE,$F41=""),"",
IF(AND('2.5 CAPEX'!$L44&lt;&gt;"x",'2.5 CAPEX'!$M44&lt;&gt;"x"),0,
IF($F41=0,0,
IF(K$4&lt;'2.1 Kraftwerk allgemein'!$F$16,0,
IF(K$4='2.1 Kraftwerk allgemein'!$F$16,'2.5 CAPEX'!$J44/$F41,
IF(K$4&lt;'2.1 Kraftwerk allgemein'!$F$16+$F41,
('2.5 CAPEX'!$J44+SUM(OFFSET('2.5 CAPEX'!P44,0,-MIN(MAX($F41-1-('2.1 Kraftwerk allgemein'!$F$16-'1.1 Allgemein'!$I$22+1),0),COLUMN(B41)-1-('2.1 Kraftwerk allgemein'!$F$16-'1.1 Allgemein'!$I$22+1)),1,MIN(MAX($F41-('2.1 Kraftwerk allgemein'!$F$16-'1.1 Allgemein'!$I$22+1),1),COLUMN(B41)-('2.1 Kraftwerk allgemein'!$F$16-'1.1 Allgemein'!$I$22+1)))))/$F41,
SUM(OFFSET('2.5 CAPEX'!P44,0,-MIN($F41-1,COLUMN(B41)-1),1,MIN($F41,COLUMN(B41))))/$F41)))))))</f>
        <v/>
      </c>
      <c r="L41" s="199" t="str">
        <f ca="1">IF('2.1 Kraftwerk allgemein'!$F$15&lt;'1.1 Allgemein'!$I$22,
IF(OR(ISNUMBER($D41)=FALSE,$F41=""),"",
IF(AND('2.5 CAPEX'!$L44&lt;&gt;"x",'2.5 CAPEX'!$M44&lt;&gt;"x"),0,
IF($F41=0,0,
IF(L$4&lt;'2.1 Kraftwerk allgemein'!$F$16,0,
IF(L$4='2.1 Kraftwerk allgemein'!$F$16,'2.5 CAPEX'!$J44/$F41,
IF(L$4&lt;'2.1 Kraftwerk allgemein'!$F$16+$F41,
('2.5 CAPEX'!$J44+SUM(OFFSET('2.5 CAPEX'!Q44,0,-MIN(MAX($F41-1-('2.1 Kraftwerk allgemein'!$F$16-'2.1 Kraftwerk allgemein'!$F$15+1),0),COLUMN(C41)-1-('2.1 Kraftwerk allgemein'!$F$16-'2.1 Kraftwerk allgemein'!$F$15+1)),1,MIN(MAX($F41-('2.1 Kraftwerk allgemein'!$F$16-'2.1 Kraftwerk allgemein'!$F$15+1),1),COLUMN(C41)-('2.1 Kraftwerk allgemein'!$F$16-'2.1 Kraftwerk allgemein'!$F$15+1)))))/$F41,
SUM(OFFSET('2.5 CAPEX'!Q44,0,-MIN($F41-1,COLUMN(C41)-1),1,MIN($F41,COLUMN(C41))))/$F41)))))),
IF(OR(ISNUMBER($D41)=FALSE,$F41=""),"",
IF(AND('2.5 CAPEX'!$L44&lt;&gt;"x",'2.5 CAPEX'!$M44&lt;&gt;"x"),0,
IF($F41=0,0,
IF(L$4&lt;'2.1 Kraftwerk allgemein'!$F$16,0,
IF(L$4='2.1 Kraftwerk allgemein'!$F$16,'2.5 CAPEX'!$J44/$F41,
IF(L$4&lt;'2.1 Kraftwerk allgemein'!$F$16+$F41,
('2.5 CAPEX'!$J44+SUM(OFFSET('2.5 CAPEX'!Q44,0,-MIN(MAX($F41-1-('2.1 Kraftwerk allgemein'!$F$16-'1.1 Allgemein'!$I$22+1),0),COLUMN(C41)-1-('2.1 Kraftwerk allgemein'!$F$16-'1.1 Allgemein'!$I$22+1)),1,MIN(MAX($F41-('2.1 Kraftwerk allgemein'!$F$16-'1.1 Allgemein'!$I$22+1),1),COLUMN(C41)-('2.1 Kraftwerk allgemein'!$F$16-'1.1 Allgemein'!$I$22+1)))))/$F41,
SUM(OFFSET('2.5 CAPEX'!Q44,0,-MIN($F41-1,COLUMN(C41)-1),1,MIN($F41,COLUMN(C41))))/$F41)))))))</f>
        <v/>
      </c>
      <c r="M41" s="199" t="str">
        <f ca="1">IF('2.1 Kraftwerk allgemein'!$F$15&lt;'1.1 Allgemein'!$I$22,
IF(OR(ISNUMBER($D41)=FALSE,$F41=""),"",
IF(AND('2.5 CAPEX'!$L44&lt;&gt;"x",'2.5 CAPEX'!$M44&lt;&gt;"x"),0,
IF($F41=0,0,
IF(M$4&lt;'2.1 Kraftwerk allgemein'!$F$16,0,
IF(M$4='2.1 Kraftwerk allgemein'!$F$16,'2.5 CAPEX'!$J44/$F41,
IF(M$4&lt;'2.1 Kraftwerk allgemein'!$F$16+$F41,
('2.5 CAPEX'!$J44+SUM(OFFSET('2.5 CAPEX'!R44,0,-MIN(MAX($F41-1-('2.1 Kraftwerk allgemein'!$F$16-'2.1 Kraftwerk allgemein'!$F$15+1),0),COLUMN(D41)-1-('2.1 Kraftwerk allgemein'!$F$16-'2.1 Kraftwerk allgemein'!$F$15+1)),1,MIN(MAX($F41-('2.1 Kraftwerk allgemein'!$F$16-'2.1 Kraftwerk allgemein'!$F$15+1),1),COLUMN(D41)-('2.1 Kraftwerk allgemein'!$F$16-'2.1 Kraftwerk allgemein'!$F$15+1)))))/$F41,
SUM(OFFSET('2.5 CAPEX'!R44,0,-MIN($F41-1,COLUMN(D41)-1),1,MIN($F41,COLUMN(D41))))/$F41)))))),
IF(OR(ISNUMBER($D41)=FALSE,$F41=""),"",
IF(AND('2.5 CAPEX'!$L44&lt;&gt;"x",'2.5 CAPEX'!$M44&lt;&gt;"x"),0,
IF($F41=0,0,
IF(M$4&lt;'2.1 Kraftwerk allgemein'!$F$16,0,
IF(M$4='2.1 Kraftwerk allgemein'!$F$16,'2.5 CAPEX'!$J44/$F41,
IF(M$4&lt;'2.1 Kraftwerk allgemein'!$F$16+$F41,
('2.5 CAPEX'!$J44+SUM(OFFSET('2.5 CAPEX'!R44,0,-MIN(MAX($F41-1-('2.1 Kraftwerk allgemein'!$F$16-'1.1 Allgemein'!$I$22+1),0),COLUMN(D41)-1-('2.1 Kraftwerk allgemein'!$F$16-'1.1 Allgemein'!$I$22+1)),1,MIN(MAX($F41-('2.1 Kraftwerk allgemein'!$F$16-'1.1 Allgemein'!$I$22+1),1),COLUMN(D41)-('2.1 Kraftwerk allgemein'!$F$16-'1.1 Allgemein'!$I$22+1)))))/$F41,
SUM(OFFSET('2.5 CAPEX'!R44,0,-MIN($F41-1,COLUMN(D41)-1),1,MIN($F41,COLUMN(D41))))/$F41)))))))</f>
        <v/>
      </c>
      <c r="N41" s="199" t="str">
        <f ca="1">IF('2.1 Kraftwerk allgemein'!$F$15&lt;'1.1 Allgemein'!$I$22,
IF(OR(ISNUMBER($D41)=FALSE,$F41=""),"",
IF(AND('2.5 CAPEX'!$L44&lt;&gt;"x",'2.5 CAPEX'!$M44&lt;&gt;"x"),0,
IF($F41=0,0,
IF(N$4&lt;'2.1 Kraftwerk allgemein'!$F$16,0,
IF(N$4='2.1 Kraftwerk allgemein'!$F$16,'2.5 CAPEX'!$J44/$F41,
IF(N$4&lt;'2.1 Kraftwerk allgemein'!$F$16+$F41,
('2.5 CAPEX'!$J44+SUM(OFFSET('2.5 CAPEX'!S44,0,-MIN(MAX($F41-1-('2.1 Kraftwerk allgemein'!$F$16-'2.1 Kraftwerk allgemein'!$F$15+1),0),COLUMN(E41)-1-('2.1 Kraftwerk allgemein'!$F$16-'2.1 Kraftwerk allgemein'!$F$15+1)),1,MIN(MAX($F41-('2.1 Kraftwerk allgemein'!$F$16-'2.1 Kraftwerk allgemein'!$F$15+1),1),COLUMN(E41)-('2.1 Kraftwerk allgemein'!$F$16-'2.1 Kraftwerk allgemein'!$F$15+1)))))/$F41,
SUM(OFFSET('2.5 CAPEX'!S44,0,-MIN($F41-1,COLUMN(E41)-1),1,MIN($F41,COLUMN(E41))))/$F41)))))),
IF(OR(ISNUMBER($D41)=FALSE,$F41=""),"",
IF(AND('2.5 CAPEX'!$L44&lt;&gt;"x",'2.5 CAPEX'!$M44&lt;&gt;"x"),0,
IF($F41=0,0,
IF(N$4&lt;'2.1 Kraftwerk allgemein'!$F$16,0,
IF(N$4='2.1 Kraftwerk allgemein'!$F$16,'2.5 CAPEX'!$J44/$F41,
IF(N$4&lt;'2.1 Kraftwerk allgemein'!$F$16+$F41,
('2.5 CAPEX'!$J44+SUM(OFFSET('2.5 CAPEX'!S44,0,-MIN(MAX($F41-1-('2.1 Kraftwerk allgemein'!$F$16-'1.1 Allgemein'!$I$22+1),0),COLUMN(E41)-1-('2.1 Kraftwerk allgemein'!$F$16-'1.1 Allgemein'!$I$22+1)),1,MIN(MAX($F41-('2.1 Kraftwerk allgemein'!$F$16-'1.1 Allgemein'!$I$22+1),1),COLUMN(E41)-('2.1 Kraftwerk allgemein'!$F$16-'1.1 Allgemein'!$I$22+1)))))/$F41,
SUM(OFFSET('2.5 CAPEX'!S44,0,-MIN($F41-1,COLUMN(E41)-1),1,MIN($F41,COLUMN(E41))))/$F41)))))))</f>
        <v/>
      </c>
      <c r="O41" s="199" t="str">
        <f ca="1">IF('2.1 Kraftwerk allgemein'!$F$15&lt;'1.1 Allgemein'!$I$22,
IF(OR(ISNUMBER($D41)=FALSE,$F41=""),"",
IF(AND('2.5 CAPEX'!$L44&lt;&gt;"x",'2.5 CAPEX'!$M44&lt;&gt;"x"),0,
IF($F41=0,0,
IF(O$4&lt;'2.1 Kraftwerk allgemein'!$F$16,0,
IF(O$4='2.1 Kraftwerk allgemein'!$F$16,'2.5 CAPEX'!$J44/$F41,
IF(O$4&lt;'2.1 Kraftwerk allgemein'!$F$16+$F41,
('2.5 CAPEX'!$J44+SUM(OFFSET('2.5 CAPEX'!T44,0,-MIN(MAX($F41-1-('2.1 Kraftwerk allgemein'!$F$16-'2.1 Kraftwerk allgemein'!$F$15+1),0),COLUMN(F41)-1-('2.1 Kraftwerk allgemein'!$F$16-'2.1 Kraftwerk allgemein'!$F$15+1)),1,MIN(MAX($F41-('2.1 Kraftwerk allgemein'!$F$16-'2.1 Kraftwerk allgemein'!$F$15+1),1),COLUMN(F41)-('2.1 Kraftwerk allgemein'!$F$16-'2.1 Kraftwerk allgemein'!$F$15+1)))))/$F41,
SUM(OFFSET('2.5 CAPEX'!T44,0,-MIN($F41-1,COLUMN(F41)-1),1,MIN($F41,COLUMN(F41))))/$F41)))))),
IF(OR(ISNUMBER($D41)=FALSE,$F41=""),"",
IF(AND('2.5 CAPEX'!$L44&lt;&gt;"x",'2.5 CAPEX'!$M44&lt;&gt;"x"),0,
IF($F41=0,0,
IF(O$4&lt;'2.1 Kraftwerk allgemein'!$F$16,0,
IF(O$4='2.1 Kraftwerk allgemein'!$F$16,'2.5 CAPEX'!$J44/$F41,
IF(O$4&lt;'2.1 Kraftwerk allgemein'!$F$16+$F41,
('2.5 CAPEX'!$J44+SUM(OFFSET('2.5 CAPEX'!T44,0,-MIN(MAX($F41-1-('2.1 Kraftwerk allgemein'!$F$16-'1.1 Allgemein'!$I$22+1),0),COLUMN(F41)-1-('2.1 Kraftwerk allgemein'!$F$16-'1.1 Allgemein'!$I$22+1)),1,MIN(MAX($F41-('2.1 Kraftwerk allgemein'!$F$16-'1.1 Allgemein'!$I$22+1),1),COLUMN(F41)-('2.1 Kraftwerk allgemein'!$F$16-'1.1 Allgemein'!$I$22+1)))))/$F41,
SUM(OFFSET('2.5 CAPEX'!T44,0,-MIN($F41-1,COLUMN(F41)-1),1,MIN($F41,COLUMN(F41))))/$F41)))))))</f>
        <v/>
      </c>
      <c r="P41" s="199" t="str">
        <f ca="1">IF('2.1 Kraftwerk allgemein'!$F$15&lt;'1.1 Allgemein'!$I$22,
IF(OR(ISNUMBER($D41)=FALSE,$F41=""),"",
IF(AND('2.5 CAPEX'!$L44&lt;&gt;"x",'2.5 CAPEX'!$M44&lt;&gt;"x"),0,
IF($F41=0,0,
IF(P$4&lt;'2.1 Kraftwerk allgemein'!$F$16,0,
IF(P$4='2.1 Kraftwerk allgemein'!$F$16,'2.5 CAPEX'!$J44/$F41,
IF(P$4&lt;'2.1 Kraftwerk allgemein'!$F$16+$F41,
('2.5 CAPEX'!$J44+SUM(OFFSET('2.5 CAPEX'!U44,0,-MIN(MAX($F41-1-('2.1 Kraftwerk allgemein'!$F$16-'2.1 Kraftwerk allgemein'!$F$15+1),0),COLUMN(G41)-1-('2.1 Kraftwerk allgemein'!$F$16-'2.1 Kraftwerk allgemein'!$F$15+1)),1,MIN(MAX($F41-('2.1 Kraftwerk allgemein'!$F$16-'2.1 Kraftwerk allgemein'!$F$15+1),1),COLUMN(G41)-('2.1 Kraftwerk allgemein'!$F$16-'2.1 Kraftwerk allgemein'!$F$15+1)))))/$F41,
SUM(OFFSET('2.5 CAPEX'!U44,0,-MIN($F41-1,COLUMN(G41)-1),1,MIN($F41,COLUMN(G41))))/$F41)))))),
IF(OR(ISNUMBER($D41)=FALSE,$F41=""),"",
IF(AND('2.5 CAPEX'!$L44&lt;&gt;"x",'2.5 CAPEX'!$M44&lt;&gt;"x"),0,
IF($F41=0,0,
IF(P$4&lt;'2.1 Kraftwerk allgemein'!$F$16,0,
IF(P$4='2.1 Kraftwerk allgemein'!$F$16,'2.5 CAPEX'!$J44/$F41,
IF(P$4&lt;'2.1 Kraftwerk allgemein'!$F$16+$F41,
('2.5 CAPEX'!$J44+SUM(OFFSET('2.5 CAPEX'!U44,0,-MIN(MAX($F41-1-('2.1 Kraftwerk allgemein'!$F$16-'1.1 Allgemein'!$I$22+1),0),COLUMN(G41)-1-('2.1 Kraftwerk allgemein'!$F$16-'1.1 Allgemein'!$I$22+1)),1,MIN(MAX($F41-('2.1 Kraftwerk allgemein'!$F$16-'1.1 Allgemein'!$I$22+1),1),COLUMN(G41)-('2.1 Kraftwerk allgemein'!$F$16-'1.1 Allgemein'!$I$22+1)))))/$F41,
SUM(OFFSET('2.5 CAPEX'!U44,0,-MIN($F41-1,COLUMN(G41)-1),1,MIN($F41,COLUMN(G41))))/$F41)))))))</f>
        <v/>
      </c>
      <c r="Q41" s="199" t="str">
        <f ca="1">IF('2.1 Kraftwerk allgemein'!$F$15&lt;'1.1 Allgemein'!$I$22,
IF(OR(ISNUMBER($D41)=FALSE,$F41=""),"",
IF(AND('2.5 CAPEX'!$L44&lt;&gt;"x",'2.5 CAPEX'!$M44&lt;&gt;"x"),0,
IF($F41=0,0,
IF(Q$4&lt;'2.1 Kraftwerk allgemein'!$F$16,0,
IF(Q$4='2.1 Kraftwerk allgemein'!$F$16,'2.5 CAPEX'!$J44/$F41,
IF(Q$4&lt;'2.1 Kraftwerk allgemein'!$F$16+$F41,
('2.5 CAPEX'!$J44+SUM(OFFSET('2.5 CAPEX'!V44,0,-MIN(MAX($F41-1-('2.1 Kraftwerk allgemein'!$F$16-'2.1 Kraftwerk allgemein'!$F$15+1),0),COLUMN(H41)-1-('2.1 Kraftwerk allgemein'!$F$16-'2.1 Kraftwerk allgemein'!$F$15+1)),1,MIN(MAX($F41-('2.1 Kraftwerk allgemein'!$F$16-'2.1 Kraftwerk allgemein'!$F$15+1),1),COLUMN(H41)-('2.1 Kraftwerk allgemein'!$F$16-'2.1 Kraftwerk allgemein'!$F$15+1)))))/$F41,
SUM(OFFSET('2.5 CAPEX'!V44,0,-MIN($F41-1,COLUMN(H41)-1),1,MIN($F41,COLUMN(H41))))/$F41)))))),
IF(OR(ISNUMBER($D41)=FALSE,$F41=""),"",
IF(AND('2.5 CAPEX'!$L44&lt;&gt;"x",'2.5 CAPEX'!$M44&lt;&gt;"x"),0,
IF($F41=0,0,
IF(Q$4&lt;'2.1 Kraftwerk allgemein'!$F$16,0,
IF(Q$4='2.1 Kraftwerk allgemein'!$F$16,'2.5 CAPEX'!$J44/$F41,
IF(Q$4&lt;'2.1 Kraftwerk allgemein'!$F$16+$F41,
('2.5 CAPEX'!$J44+SUM(OFFSET('2.5 CAPEX'!V44,0,-MIN(MAX($F41-1-('2.1 Kraftwerk allgemein'!$F$16-'1.1 Allgemein'!$I$22+1),0),COLUMN(H41)-1-('2.1 Kraftwerk allgemein'!$F$16-'1.1 Allgemein'!$I$22+1)),1,MIN(MAX($F41-('2.1 Kraftwerk allgemein'!$F$16-'1.1 Allgemein'!$I$22+1),1),COLUMN(H41)-('2.1 Kraftwerk allgemein'!$F$16-'1.1 Allgemein'!$I$22+1)))))/$F41,
SUM(OFFSET('2.5 CAPEX'!V44,0,-MIN($F41-1,COLUMN(H41)-1),1,MIN($F41,COLUMN(H41))))/$F41)))))))</f>
        <v/>
      </c>
      <c r="R41" s="199" t="str">
        <f ca="1">IF('2.1 Kraftwerk allgemein'!$F$15&lt;'1.1 Allgemein'!$I$22,
IF(OR(ISNUMBER($D41)=FALSE,$F41=""),"",
IF(AND('2.5 CAPEX'!$L44&lt;&gt;"x",'2.5 CAPEX'!$M44&lt;&gt;"x"),0,
IF($F41=0,0,
IF(R$4&lt;'2.1 Kraftwerk allgemein'!$F$16,0,
IF(R$4='2.1 Kraftwerk allgemein'!$F$16,'2.5 CAPEX'!$J44/$F41,
IF(R$4&lt;'2.1 Kraftwerk allgemein'!$F$16+$F41,
('2.5 CAPEX'!$J44+SUM(OFFSET('2.5 CAPEX'!W44,0,-MIN(MAX($F41-1-('2.1 Kraftwerk allgemein'!$F$16-'2.1 Kraftwerk allgemein'!$F$15+1),0),COLUMN(I41)-1-('2.1 Kraftwerk allgemein'!$F$16-'2.1 Kraftwerk allgemein'!$F$15+1)),1,MIN(MAX($F41-('2.1 Kraftwerk allgemein'!$F$16-'2.1 Kraftwerk allgemein'!$F$15+1),1),COLUMN(I41)-('2.1 Kraftwerk allgemein'!$F$16-'2.1 Kraftwerk allgemein'!$F$15+1)))))/$F41,
SUM(OFFSET('2.5 CAPEX'!W44,0,-MIN($F41-1,COLUMN(I41)-1),1,MIN($F41,COLUMN(I41))))/$F41)))))),
IF(OR(ISNUMBER($D41)=FALSE,$F41=""),"",
IF(AND('2.5 CAPEX'!$L44&lt;&gt;"x",'2.5 CAPEX'!$M44&lt;&gt;"x"),0,
IF($F41=0,0,
IF(R$4&lt;'2.1 Kraftwerk allgemein'!$F$16,0,
IF(R$4='2.1 Kraftwerk allgemein'!$F$16,'2.5 CAPEX'!$J44/$F41,
IF(R$4&lt;'2.1 Kraftwerk allgemein'!$F$16+$F41,
('2.5 CAPEX'!$J44+SUM(OFFSET('2.5 CAPEX'!W44,0,-MIN(MAX($F41-1-('2.1 Kraftwerk allgemein'!$F$16-'1.1 Allgemein'!$I$22+1),0),COLUMN(I41)-1-('2.1 Kraftwerk allgemein'!$F$16-'1.1 Allgemein'!$I$22+1)),1,MIN(MAX($F41-('2.1 Kraftwerk allgemein'!$F$16-'1.1 Allgemein'!$I$22+1),1),COLUMN(I41)-('2.1 Kraftwerk allgemein'!$F$16-'1.1 Allgemein'!$I$22+1)))))/$F41,
SUM(OFFSET('2.5 CAPEX'!W44,0,-MIN($F41-1,COLUMN(I41)-1),1,MIN($F41,COLUMN(I41))))/$F41)))))))</f>
        <v/>
      </c>
      <c r="S41" s="199" t="str">
        <f ca="1">IF('2.1 Kraftwerk allgemein'!$F$15&lt;'1.1 Allgemein'!$I$22,
IF(OR(ISNUMBER($D41)=FALSE,$F41=""),"",
IF(AND('2.5 CAPEX'!$L44&lt;&gt;"x",'2.5 CAPEX'!$M44&lt;&gt;"x"),0,
IF($F41=0,0,
IF(S$4&lt;'2.1 Kraftwerk allgemein'!$F$16,0,
IF(S$4='2.1 Kraftwerk allgemein'!$F$16,'2.5 CAPEX'!$J44/$F41,
IF(S$4&lt;'2.1 Kraftwerk allgemein'!$F$16+$F41,
('2.5 CAPEX'!$J44+SUM(OFFSET('2.5 CAPEX'!X44,0,-MIN(MAX($F41-1-('2.1 Kraftwerk allgemein'!$F$16-'2.1 Kraftwerk allgemein'!$F$15+1),0),COLUMN(J41)-1-('2.1 Kraftwerk allgemein'!$F$16-'2.1 Kraftwerk allgemein'!$F$15+1)),1,MIN(MAX($F41-('2.1 Kraftwerk allgemein'!$F$16-'2.1 Kraftwerk allgemein'!$F$15+1),1),COLUMN(J41)-('2.1 Kraftwerk allgemein'!$F$16-'2.1 Kraftwerk allgemein'!$F$15+1)))))/$F41,
SUM(OFFSET('2.5 CAPEX'!X44,0,-MIN($F41-1,COLUMN(J41)-1),1,MIN($F41,COLUMN(J41))))/$F41)))))),
IF(OR(ISNUMBER($D41)=FALSE,$F41=""),"",
IF(AND('2.5 CAPEX'!$L44&lt;&gt;"x",'2.5 CAPEX'!$M44&lt;&gt;"x"),0,
IF($F41=0,0,
IF(S$4&lt;'2.1 Kraftwerk allgemein'!$F$16,0,
IF(S$4='2.1 Kraftwerk allgemein'!$F$16,'2.5 CAPEX'!$J44/$F41,
IF(S$4&lt;'2.1 Kraftwerk allgemein'!$F$16+$F41,
('2.5 CAPEX'!$J44+SUM(OFFSET('2.5 CAPEX'!X44,0,-MIN(MAX($F41-1-('2.1 Kraftwerk allgemein'!$F$16-'1.1 Allgemein'!$I$22+1),0),COLUMN(J41)-1-('2.1 Kraftwerk allgemein'!$F$16-'1.1 Allgemein'!$I$22+1)),1,MIN(MAX($F41-('2.1 Kraftwerk allgemein'!$F$16-'1.1 Allgemein'!$I$22+1),1),COLUMN(J41)-('2.1 Kraftwerk allgemein'!$F$16-'1.1 Allgemein'!$I$22+1)))))/$F41,
SUM(OFFSET('2.5 CAPEX'!X44,0,-MIN($F41-1,COLUMN(J41)-1),1,MIN($F41,COLUMN(J41))))/$F41)))))))</f>
        <v/>
      </c>
      <c r="T41" s="199" t="str">
        <f ca="1">IF('2.1 Kraftwerk allgemein'!$F$15&lt;'1.1 Allgemein'!$I$22,
IF(OR(ISNUMBER($D41)=FALSE,$F41=""),"",
IF(AND('2.5 CAPEX'!$L44&lt;&gt;"x",'2.5 CAPEX'!$M44&lt;&gt;"x"),0,
IF($F41=0,0,
IF(T$4&lt;'2.1 Kraftwerk allgemein'!$F$16,0,
IF(T$4='2.1 Kraftwerk allgemein'!$F$16,'2.5 CAPEX'!$J44/$F41,
IF(T$4&lt;'2.1 Kraftwerk allgemein'!$F$16+$F41,
('2.5 CAPEX'!$J44+SUM(OFFSET('2.5 CAPEX'!Y44,0,-MIN(MAX($F41-1-('2.1 Kraftwerk allgemein'!$F$16-'2.1 Kraftwerk allgemein'!$F$15+1),0),COLUMN(K41)-1-('2.1 Kraftwerk allgemein'!$F$16-'2.1 Kraftwerk allgemein'!$F$15+1)),1,MIN(MAX($F41-('2.1 Kraftwerk allgemein'!$F$16-'2.1 Kraftwerk allgemein'!$F$15+1),1),COLUMN(K41)-('2.1 Kraftwerk allgemein'!$F$16-'2.1 Kraftwerk allgemein'!$F$15+1)))))/$F41,
SUM(OFFSET('2.5 CAPEX'!Y44,0,-MIN($F41-1,COLUMN(K41)-1),1,MIN($F41,COLUMN(K41))))/$F41)))))),
IF(OR(ISNUMBER($D41)=FALSE,$F41=""),"",
IF(AND('2.5 CAPEX'!$L44&lt;&gt;"x",'2.5 CAPEX'!$M44&lt;&gt;"x"),0,
IF($F41=0,0,
IF(T$4&lt;'2.1 Kraftwerk allgemein'!$F$16,0,
IF(T$4='2.1 Kraftwerk allgemein'!$F$16,'2.5 CAPEX'!$J44/$F41,
IF(T$4&lt;'2.1 Kraftwerk allgemein'!$F$16+$F41,
('2.5 CAPEX'!$J44+SUM(OFFSET('2.5 CAPEX'!Y44,0,-MIN(MAX($F41-1-('2.1 Kraftwerk allgemein'!$F$16-'1.1 Allgemein'!$I$22+1),0),COLUMN(K41)-1-('2.1 Kraftwerk allgemein'!$F$16-'1.1 Allgemein'!$I$22+1)),1,MIN(MAX($F41-('2.1 Kraftwerk allgemein'!$F$16-'1.1 Allgemein'!$I$22+1),1),COLUMN(K41)-('2.1 Kraftwerk allgemein'!$F$16-'1.1 Allgemein'!$I$22+1)))))/$F41,
SUM(OFFSET('2.5 CAPEX'!Y44,0,-MIN($F41-1,COLUMN(K41)-1),1,MIN($F41,COLUMN(K41))))/$F41)))))))</f>
        <v/>
      </c>
      <c r="U41" s="199" t="str">
        <f ca="1">IF('2.1 Kraftwerk allgemein'!$F$15&lt;'1.1 Allgemein'!$I$22,
IF(OR(ISNUMBER($D41)=FALSE,$F41=""),"",
IF(AND('2.5 CAPEX'!$L44&lt;&gt;"x",'2.5 CAPEX'!$M44&lt;&gt;"x"),0,
IF($F41=0,0,
IF(U$4&lt;'2.1 Kraftwerk allgemein'!$F$16,0,
IF(U$4='2.1 Kraftwerk allgemein'!$F$16,'2.5 CAPEX'!$J44/$F41,
IF(U$4&lt;'2.1 Kraftwerk allgemein'!$F$16+$F41,
('2.5 CAPEX'!$J44+SUM(OFFSET('2.5 CAPEX'!Z44,0,-MIN(MAX($F41-1-('2.1 Kraftwerk allgemein'!$F$16-'2.1 Kraftwerk allgemein'!$F$15+1),0),COLUMN(L41)-1-('2.1 Kraftwerk allgemein'!$F$16-'2.1 Kraftwerk allgemein'!$F$15+1)),1,MIN(MAX($F41-('2.1 Kraftwerk allgemein'!$F$16-'2.1 Kraftwerk allgemein'!$F$15+1),1),COLUMN(L41)-('2.1 Kraftwerk allgemein'!$F$16-'2.1 Kraftwerk allgemein'!$F$15+1)))))/$F41,
SUM(OFFSET('2.5 CAPEX'!Z44,0,-MIN($F41-1,COLUMN(L41)-1),1,MIN($F41,COLUMN(L41))))/$F41)))))),
IF(OR(ISNUMBER($D41)=FALSE,$F41=""),"",
IF(AND('2.5 CAPEX'!$L44&lt;&gt;"x",'2.5 CAPEX'!$M44&lt;&gt;"x"),0,
IF($F41=0,0,
IF(U$4&lt;'2.1 Kraftwerk allgemein'!$F$16,0,
IF(U$4='2.1 Kraftwerk allgemein'!$F$16,'2.5 CAPEX'!$J44/$F41,
IF(U$4&lt;'2.1 Kraftwerk allgemein'!$F$16+$F41,
('2.5 CAPEX'!$J44+SUM(OFFSET('2.5 CAPEX'!Z44,0,-MIN(MAX($F41-1-('2.1 Kraftwerk allgemein'!$F$16-'1.1 Allgemein'!$I$22+1),0),COLUMN(L41)-1-('2.1 Kraftwerk allgemein'!$F$16-'1.1 Allgemein'!$I$22+1)),1,MIN(MAX($F41-('2.1 Kraftwerk allgemein'!$F$16-'1.1 Allgemein'!$I$22+1),1),COLUMN(L41)-('2.1 Kraftwerk allgemein'!$F$16-'1.1 Allgemein'!$I$22+1)))))/$F41,
SUM(OFFSET('2.5 CAPEX'!Z44,0,-MIN($F41-1,COLUMN(L41)-1),1,MIN($F41,COLUMN(L41))))/$F41)))))))</f>
        <v/>
      </c>
      <c r="V41" s="199" t="str">
        <f ca="1">IF('2.1 Kraftwerk allgemein'!$F$15&lt;'1.1 Allgemein'!$I$22,
IF(OR(ISNUMBER($D41)=FALSE,$F41=""),"",
IF(AND('2.5 CAPEX'!$L44&lt;&gt;"x",'2.5 CAPEX'!$M44&lt;&gt;"x"),0,
IF($F41=0,0,
IF(V$4&lt;'2.1 Kraftwerk allgemein'!$F$16,0,
IF(V$4='2.1 Kraftwerk allgemein'!$F$16,'2.5 CAPEX'!$J44/$F41,
IF(V$4&lt;'2.1 Kraftwerk allgemein'!$F$16+$F41,
('2.5 CAPEX'!$J44+SUM(OFFSET('2.5 CAPEX'!AA44,0,-MIN(MAX($F41-1-('2.1 Kraftwerk allgemein'!$F$16-'2.1 Kraftwerk allgemein'!$F$15+1),0),COLUMN(M41)-1-('2.1 Kraftwerk allgemein'!$F$16-'2.1 Kraftwerk allgemein'!$F$15+1)),1,MIN(MAX($F41-('2.1 Kraftwerk allgemein'!$F$16-'2.1 Kraftwerk allgemein'!$F$15+1),1),COLUMN(M41)-('2.1 Kraftwerk allgemein'!$F$16-'2.1 Kraftwerk allgemein'!$F$15+1)))))/$F41,
SUM(OFFSET('2.5 CAPEX'!AA44,0,-MIN($F41-1,COLUMN(M41)-1),1,MIN($F41,COLUMN(M41))))/$F41)))))),
IF(OR(ISNUMBER($D41)=FALSE,$F41=""),"",
IF(AND('2.5 CAPEX'!$L44&lt;&gt;"x",'2.5 CAPEX'!$M44&lt;&gt;"x"),0,
IF($F41=0,0,
IF(V$4&lt;'2.1 Kraftwerk allgemein'!$F$16,0,
IF(V$4='2.1 Kraftwerk allgemein'!$F$16,'2.5 CAPEX'!$J44/$F41,
IF(V$4&lt;'2.1 Kraftwerk allgemein'!$F$16+$F41,
('2.5 CAPEX'!$J44+SUM(OFFSET('2.5 CAPEX'!AA44,0,-MIN(MAX($F41-1-('2.1 Kraftwerk allgemein'!$F$16-'1.1 Allgemein'!$I$22+1),0),COLUMN(M41)-1-('2.1 Kraftwerk allgemein'!$F$16-'1.1 Allgemein'!$I$22+1)),1,MIN(MAX($F41-('2.1 Kraftwerk allgemein'!$F$16-'1.1 Allgemein'!$I$22+1),1),COLUMN(M41)-('2.1 Kraftwerk allgemein'!$F$16-'1.1 Allgemein'!$I$22+1)))))/$F41,
SUM(OFFSET('2.5 CAPEX'!AA44,0,-MIN($F41-1,COLUMN(M41)-1),1,MIN($F41,COLUMN(M41))))/$F41)))))))</f>
        <v/>
      </c>
      <c r="W41" s="199" t="str">
        <f ca="1">IF('2.1 Kraftwerk allgemein'!$F$15&lt;'1.1 Allgemein'!$I$22,
IF(OR(ISNUMBER($D41)=FALSE,$F41=""),"",
IF(AND('2.5 CAPEX'!$L44&lt;&gt;"x",'2.5 CAPEX'!$M44&lt;&gt;"x"),0,
IF($F41=0,0,
IF(W$4&lt;'2.1 Kraftwerk allgemein'!$F$16,0,
IF(W$4='2.1 Kraftwerk allgemein'!$F$16,'2.5 CAPEX'!$J44/$F41,
IF(W$4&lt;'2.1 Kraftwerk allgemein'!$F$16+$F41,
('2.5 CAPEX'!$J44+SUM(OFFSET('2.5 CAPEX'!AB44,0,-MIN(MAX($F41-1-('2.1 Kraftwerk allgemein'!$F$16-'2.1 Kraftwerk allgemein'!$F$15+1),0),COLUMN(N41)-1-('2.1 Kraftwerk allgemein'!$F$16-'2.1 Kraftwerk allgemein'!$F$15+1)),1,MIN(MAX($F41-('2.1 Kraftwerk allgemein'!$F$16-'2.1 Kraftwerk allgemein'!$F$15+1),1),COLUMN(N41)-('2.1 Kraftwerk allgemein'!$F$16-'2.1 Kraftwerk allgemein'!$F$15+1)))))/$F41,
SUM(OFFSET('2.5 CAPEX'!AB44,0,-MIN($F41-1,COLUMN(N41)-1),1,MIN($F41,COLUMN(N41))))/$F41)))))),
IF(OR(ISNUMBER($D41)=FALSE,$F41=""),"",
IF(AND('2.5 CAPEX'!$L44&lt;&gt;"x",'2.5 CAPEX'!$M44&lt;&gt;"x"),0,
IF($F41=0,0,
IF(W$4&lt;'2.1 Kraftwerk allgemein'!$F$16,0,
IF(W$4='2.1 Kraftwerk allgemein'!$F$16,'2.5 CAPEX'!$J44/$F41,
IF(W$4&lt;'2.1 Kraftwerk allgemein'!$F$16+$F41,
('2.5 CAPEX'!$J44+SUM(OFFSET('2.5 CAPEX'!AB44,0,-MIN(MAX($F41-1-('2.1 Kraftwerk allgemein'!$F$16-'1.1 Allgemein'!$I$22+1),0),COLUMN(N41)-1-('2.1 Kraftwerk allgemein'!$F$16-'1.1 Allgemein'!$I$22+1)),1,MIN(MAX($F41-('2.1 Kraftwerk allgemein'!$F$16-'1.1 Allgemein'!$I$22+1),1),COLUMN(N41)-('2.1 Kraftwerk allgemein'!$F$16-'1.1 Allgemein'!$I$22+1)))))/$F41,
SUM(OFFSET('2.5 CAPEX'!AB44,0,-MIN($F41-1,COLUMN(N41)-1),1,MIN($F41,COLUMN(N41))))/$F41)))))))</f>
        <v/>
      </c>
      <c r="X41" s="199" t="str">
        <f ca="1">IF('2.1 Kraftwerk allgemein'!$F$15&lt;'1.1 Allgemein'!$I$22,
IF(OR(ISNUMBER($D41)=FALSE,$F41=""),"",
IF(AND('2.5 CAPEX'!$L44&lt;&gt;"x",'2.5 CAPEX'!$M44&lt;&gt;"x"),0,
IF($F41=0,0,
IF(X$4&lt;'2.1 Kraftwerk allgemein'!$F$16,0,
IF(X$4='2.1 Kraftwerk allgemein'!$F$16,'2.5 CAPEX'!$J44/$F41,
IF(X$4&lt;'2.1 Kraftwerk allgemein'!$F$16+$F41,
('2.5 CAPEX'!$J44+SUM(OFFSET('2.5 CAPEX'!AC44,0,-MIN(MAX($F41-1-('2.1 Kraftwerk allgemein'!$F$16-'2.1 Kraftwerk allgemein'!$F$15+1),0),COLUMN(O41)-1-('2.1 Kraftwerk allgemein'!$F$16-'2.1 Kraftwerk allgemein'!$F$15+1)),1,MIN(MAX($F41-('2.1 Kraftwerk allgemein'!$F$16-'2.1 Kraftwerk allgemein'!$F$15+1),1),COLUMN(O41)-('2.1 Kraftwerk allgemein'!$F$16-'2.1 Kraftwerk allgemein'!$F$15+1)))))/$F41,
SUM(OFFSET('2.5 CAPEX'!AC44,0,-MIN($F41-1,COLUMN(O41)-1),1,MIN($F41,COLUMN(O41))))/$F41)))))),
IF(OR(ISNUMBER($D41)=FALSE,$F41=""),"",
IF(AND('2.5 CAPEX'!$L44&lt;&gt;"x",'2.5 CAPEX'!$M44&lt;&gt;"x"),0,
IF($F41=0,0,
IF(X$4&lt;'2.1 Kraftwerk allgemein'!$F$16,0,
IF(X$4='2.1 Kraftwerk allgemein'!$F$16,'2.5 CAPEX'!$J44/$F41,
IF(X$4&lt;'2.1 Kraftwerk allgemein'!$F$16+$F41,
('2.5 CAPEX'!$J44+SUM(OFFSET('2.5 CAPEX'!AC44,0,-MIN(MAX($F41-1-('2.1 Kraftwerk allgemein'!$F$16-'1.1 Allgemein'!$I$22+1),0),COLUMN(O41)-1-('2.1 Kraftwerk allgemein'!$F$16-'1.1 Allgemein'!$I$22+1)),1,MIN(MAX($F41-('2.1 Kraftwerk allgemein'!$F$16-'1.1 Allgemein'!$I$22+1),1),COLUMN(O41)-('2.1 Kraftwerk allgemein'!$F$16-'1.1 Allgemein'!$I$22+1)))))/$F41,
SUM(OFFSET('2.5 CAPEX'!AC44,0,-MIN($F41-1,COLUMN(O41)-1),1,MIN($F41,COLUMN(O41))))/$F41)))))))</f>
        <v/>
      </c>
      <c r="Y41" s="199" t="str">
        <f ca="1">IF('2.1 Kraftwerk allgemein'!$F$15&lt;'1.1 Allgemein'!$I$22,
IF(OR(ISNUMBER($D41)=FALSE,$F41=""),"",
IF(AND('2.5 CAPEX'!$L44&lt;&gt;"x",'2.5 CAPEX'!$M44&lt;&gt;"x"),0,
IF($F41=0,0,
IF(Y$4&lt;'2.1 Kraftwerk allgemein'!$F$16,0,
IF(Y$4='2.1 Kraftwerk allgemein'!$F$16,'2.5 CAPEX'!$J44/$F41,
IF(Y$4&lt;'2.1 Kraftwerk allgemein'!$F$16+$F41,
('2.5 CAPEX'!$J44+SUM(OFFSET('2.5 CAPEX'!AD44,0,-MIN(MAX($F41-1-('2.1 Kraftwerk allgemein'!$F$16-'2.1 Kraftwerk allgemein'!$F$15+1),0),COLUMN(P41)-1-('2.1 Kraftwerk allgemein'!$F$16-'2.1 Kraftwerk allgemein'!$F$15+1)),1,MIN(MAX($F41-('2.1 Kraftwerk allgemein'!$F$16-'2.1 Kraftwerk allgemein'!$F$15+1),1),COLUMN(P41)-('2.1 Kraftwerk allgemein'!$F$16-'2.1 Kraftwerk allgemein'!$F$15+1)))))/$F41,
SUM(OFFSET('2.5 CAPEX'!AD44,0,-MIN($F41-1,COLUMN(P41)-1),1,MIN($F41,COLUMN(P41))))/$F41)))))),
IF(OR(ISNUMBER($D41)=FALSE,$F41=""),"",
IF(AND('2.5 CAPEX'!$L44&lt;&gt;"x",'2.5 CAPEX'!$M44&lt;&gt;"x"),0,
IF($F41=0,0,
IF(Y$4&lt;'2.1 Kraftwerk allgemein'!$F$16,0,
IF(Y$4='2.1 Kraftwerk allgemein'!$F$16,'2.5 CAPEX'!$J44/$F41,
IF(Y$4&lt;'2.1 Kraftwerk allgemein'!$F$16+$F41,
('2.5 CAPEX'!$J44+SUM(OFFSET('2.5 CAPEX'!AD44,0,-MIN(MAX($F41-1-('2.1 Kraftwerk allgemein'!$F$16-'1.1 Allgemein'!$I$22+1),0),COLUMN(P41)-1-('2.1 Kraftwerk allgemein'!$F$16-'1.1 Allgemein'!$I$22+1)),1,MIN(MAX($F41-('2.1 Kraftwerk allgemein'!$F$16-'1.1 Allgemein'!$I$22+1),1),COLUMN(P41)-('2.1 Kraftwerk allgemein'!$F$16-'1.1 Allgemein'!$I$22+1)))))/$F41,
SUM(OFFSET('2.5 CAPEX'!AD44,0,-MIN($F41-1,COLUMN(P41)-1),1,MIN($F41,COLUMN(P41))))/$F41)))))))</f>
        <v/>
      </c>
      <c r="Z41" s="199" t="str">
        <f ca="1">IF('2.1 Kraftwerk allgemein'!$F$15&lt;'1.1 Allgemein'!$I$22,
IF(OR(ISNUMBER($D41)=FALSE,$F41=""),"",
IF(AND('2.5 CAPEX'!$L44&lt;&gt;"x",'2.5 CAPEX'!$M44&lt;&gt;"x"),0,
IF($F41=0,0,
IF(Z$4&lt;'2.1 Kraftwerk allgemein'!$F$16,0,
IF(Z$4='2.1 Kraftwerk allgemein'!$F$16,'2.5 CAPEX'!$J44/$F41,
IF(Z$4&lt;'2.1 Kraftwerk allgemein'!$F$16+$F41,
('2.5 CAPEX'!$J44+SUM(OFFSET('2.5 CAPEX'!AE44,0,-MIN(MAX($F41-1-('2.1 Kraftwerk allgemein'!$F$16-'2.1 Kraftwerk allgemein'!$F$15+1),0),COLUMN(Q41)-1-('2.1 Kraftwerk allgemein'!$F$16-'2.1 Kraftwerk allgemein'!$F$15+1)),1,MIN(MAX($F41-('2.1 Kraftwerk allgemein'!$F$16-'2.1 Kraftwerk allgemein'!$F$15+1),1),COLUMN(Q41)-('2.1 Kraftwerk allgemein'!$F$16-'2.1 Kraftwerk allgemein'!$F$15+1)))))/$F41,
SUM(OFFSET('2.5 CAPEX'!AE44,0,-MIN($F41-1,COLUMN(Q41)-1),1,MIN($F41,COLUMN(Q41))))/$F41)))))),
IF(OR(ISNUMBER($D41)=FALSE,$F41=""),"",
IF(AND('2.5 CAPEX'!$L44&lt;&gt;"x",'2.5 CAPEX'!$M44&lt;&gt;"x"),0,
IF($F41=0,0,
IF(Z$4&lt;'2.1 Kraftwerk allgemein'!$F$16,0,
IF(Z$4='2.1 Kraftwerk allgemein'!$F$16,'2.5 CAPEX'!$J44/$F41,
IF(Z$4&lt;'2.1 Kraftwerk allgemein'!$F$16+$F41,
('2.5 CAPEX'!$J44+SUM(OFFSET('2.5 CAPEX'!AE44,0,-MIN(MAX($F41-1-('2.1 Kraftwerk allgemein'!$F$16-'1.1 Allgemein'!$I$22+1),0),COLUMN(Q41)-1-('2.1 Kraftwerk allgemein'!$F$16-'1.1 Allgemein'!$I$22+1)),1,MIN(MAX($F41-('2.1 Kraftwerk allgemein'!$F$16-'1.1 Allgemein'!$I$22+1),1),COLUMN(Q41)-('2.1 Kraftwerk allgemein'!$F$16-'1.1 Allgemein'!$I$22+1)))))/$F41,
SUM(OFFSET('2.5 CAPEX'!AE44,0,-MIN($F41-1,COLUMN(Q41)-1),1,MIN($F41,COLUMN(Q41))))/$F41)))))))</f>
        <v/>
      </c>
      <c r="AA41" s="199" t="str">
        <f ca="1">IF('2.1 Kraftwerk allgemein'!$F$15&lt;'1.1 Allgemein'!$I$22,
IF(OR(ISNUMBER($D41)=FALSE,$F41=""),"",
IF(AND('2.5 CAPEX'!$L44&lt;&gt;"x",'2.5 CAPEX'!$M44&lt;&gt;"x"),0,
IF($F41=0,0,
IF(AA$4&lt;'2.1 Kraftwerk allgemein'!$F$16,0,
IF(AA$4='2.1 Kraftwerk allgemein'!$F$16,'2.5 CAPEX'!$J44/$F41,
IF(AA$4&lt;'2.1 Kraftwerk allgemein'!$F$16+$F41,
('2.5 CAPEX'!$J44+SUM(OFFSET('2.5 CAPEX'!AF44,0,-MIN(MAX($F41-1-('2.1 Kraftwerk allgemein'!$F$16-'2.1 Kraftwerk allgemein'!$F$15+1),0),COLUMN(R41)-1-('2.1 Kraftwerk allgemein'!$F$16-'2.1 Kraftwerk allgemein'!$F$15+1)),1,MIN(MAX($F41-('2.1 Kraftwerk allgemein'!$F$16-'2.1 Kraftwerk allgemein'!$F$15+1),1),COLUMN(R41)-('2.1 Kraftwerk allgemein'!$F$16-'2.1 Kraftwerk allgemein'!$F$15+1)))))/$F41,
SUM(OFFSET('2.5 CAPEX'!AF44,0,-MIN($F41-1,COLUMN(R41)-1),1,MIN($F41,COLUMN(R41))))/$F41)))))),
IF(OR(ISNUMBER($D41)=FALSE,$F41=""),"",
IF(AND('2.5 CAPEX'!$L44&lt;&gt;"x",'2.5 CAPEX'!$M44&lt;&gt;"x"),0,
IF($F41=0,0,
IF(AA$4&lt;'2.1 Kraftwerk allgemein'!$F$16,0,
IF(AA$4='2.1 Kraftwerk allgemein'!$F$16,'2.5 CAPEX'!$J44/$F41,
IF(AA$4&lt;'2.1 Kraftwerk allgemein'!$F$16+$F41,
('2.5 CAPEX'!$J44+SUM(OFFSET('2.5 CAPEX'!AF44,0,-MIN(MAX($F41-1-('2.1 Kraftwerk allgemein'!$F$16-'1.1 Allgemein'!$I$22+1),0),COLUMN(R41)-1-('2.1 Kraftwerk allgemein'!$F$16-'1.1 Allgemein'!$I$22+1)),1,MIN(MAX($F41-('2.1 Kraftwerk allgemein'!$F$16-'1.1 Allgemein'!$I$22+1),1),COLUMN(R41)-('2.1 Kraftwerk allgemein'!$F$16-'1.1 Allgemein'!$I$22+1)))))/$F41,
SUM(OFFSET('2.5 CAPEX'!AF44,0,-MIN($F41-1,COLUMN(R41)-1),1,MIN($F41,COLUMN(R41))))/$F41)))))))</f>
        <v/>
      </c>
      <c r="AB41" s="199" t="str">
        <f ca="1">IF('2.1 Kraftwerk allgemein'!$F$15&lt;'1.1 Allgemein'!$I$22,
IF(OR(ISNUMBER($D41)=FALSE,$F41=""),"",
IF(AND('2.5 CAPEX'!$L44&lt;&gt;"x",'2.5 CAPEX'!$M44&lt;&gt;"x"),0,
IF($F41=0,0,
IF(AB$4&lt;'2.1 Kraftwerk allgemein'!$F$16,0,
IF(AB$4='2.1 Kraftwerk allgemein'!$F$16,'2.5 CAPEX'!$J44/$F41,
IF(AB$4&lt;'2.1 Kraftwerk allgemein'!$F$16+$F41,
('2.5 CAPEX'!$J44+SUM(OFFSET('2.5 CAPEX'!AG44,0,-MIN(MAX($F41-1-('2.1 Kraftwerk allgemein'!$F$16-'2.1 Kraftwerk allgemein'!$F$15+1),0),COLUMN(S41)-1-('2.1 Kraftwerk allgemein'!$F$16-'2.1 Kraftwerk allgemein'!$F$15+1)),1,MIN(MAX($F41-('2.1 Kraftwerk allgemein'!$F$16-'2.1 Kraftwerk allgemein'!$F$15+1),1),COLUMN(S41)-('2.1 Kraftwerk allgemein'!$F$16-'2.1 Kraftwerk allgemein'!$F$15+1)))))/$F41,
SUM(OFFSET('2.5 CAPEX'!AG44,0,-MIN($F41-1,COLUMN(S41)-1),1,MIN($F41,COLUMN(S41))))/$F41)))))),
IF(OR(ISNUMBER($D41)=FALSE,$F41=""),"",
IF(AND('2.5 CAPEX'!$L44&lt;&gt;"x",'2.5 CAPEX'!$M44&lt;&gt;"x"),0,
IF($F41=0,0,
IF(AB$4&lt;'2.1 Kraftwerk allgemein'!$F$16,0,
IF(AB$4='2.1 Kraftwerk allgemein'!$F$16,'2.5 CAPEX'!$J44/$F41,
IF(AB$4&lt;'2.1 Kraftwerk allgemein'!$F$16+$F41,
('2.5 CAPEX'!$J44+SUM(OFFSET('2.5 CAPEX'!AG44,0,-MIN(MAX($F41-1-('2.1 Kraftwerk allgemein'!$F$16-'1.1 Allgemein'!$I$22+1),0),COLUMN(S41)-1-('2.1 Kraftwerk allgemein'!$F$16-'1.1 Allgemein'!$I$22+1)),1,MIN(MAX($F41-('2.1 Kraftwerk allgemein'!$F$16-'1.1 Allgemein'!$I$22+1),1),COLUMN(S41)-('2.1 Kraftwerk allgemein'!$F$16-'1.1 Allgemein'!$I$22+1)))))/$F41,
SUM(OFFSET('2.5 CAPEX'!AG44,0,-MIN($F41-1,COLUMN(S41)-1),1,MIN($F41,COLUMN(S41))))/$F41)))))))</f>
        <v/>
      </c>
      <c r="AC41" s="199" t="str">
        <f ca="1">IF('2.1 Kraftwerk allgemein'!$F$15&lt;'1.1 Allgemein'!$I$22,
IF(OR(ISNUMBER($D41)=FALSE,$F41=""),"",
IF(AND('2.5 CAPEX'!$L44&lt;&gt;"x",'2.5 CAPEX'!$M44&lt;&gt;"x"),0,
IF($F41=0,0,
IF(AC$4&lt;'2.1 Kraftwerk allgemein'!$F$16,0,
IF(AC$4='2.1 Kraftwerk allgemein'!$F$16,'2.5 CAPEX'!$J44/$F41,
IF(AC$4&lt;'2.1 Kraftwerk allgemein'!$F$16+$F41,
('2.5 CAPEX'!$J44+SUM(OFFSET('2.5 CAPEX'!AH44,0,-MIN(MAX($F41-1-('2.1 Kraftwerk allgemein'!$F$16-'2.1 Kraftwerk allgemein'!$F$15+1),0),COLUMN(T41)-1-('2.1 Kraftwerk allgemein'!$F$16-'2.1 Kraftwerk allgemein'!$F$15+1)),1,MIN(MAX($F41-('2.1 Kraftwerk allgemein'!$F$16-'2.1 Kraftwerk allgemein'!$F$15+1),1),COLUMN(T41)-('2.1 Kraftwerk allgemein'!$F$16-'2.1 Kraftwerk allgemein'!$F$15+1)))))/$F41,
SUM(OFFSET('2.5 CAPEX'!AH44,0,-MIN($F41-1,COLUMN(T41)-1),1,MIN($F41,COLUMN(T41))))/$F41)))))),
IF(OR(ISNUMBER($D41)=FALSE,$F41=""),"",
IF(AND('2.5 CAPEX'!$L44&lt;&gt;"x",'2.5 CAPEX'!$M44&lt;&gt;"x"),0,
IF($F41=0,0,
IF(AC$4&lt;'2.1 Kraftwerk allgemein'!$F$16,0,
IF(AC$4='2.1 Kraftwerk allgemein'!$F$16,'2.5 CAPEX'!$J44/$F41,
IF(AC$4&lt;'2.1 Kraftwerk allgemein'!$F$16+$F41,
('2.5 CAPEX'!$J44+SUM(OFFSET('2.5 CAPEX'!AH44,0,-MIN(MAX($F41-1-('2.1 Kraftwerk allgemein'!$F$16-'1.1 Allgemein'!$I$22+1),0),COLUMN(T41)-1-('2.1 Kraftwerk allgemein'!$F$16-'1.1 Allgemein'!$I$22+1)),1,MIN(MAX($F41-('2.1 Kraftwerk allgemein'!$F$16-'1.1 Allgemein'!$I$22+1),1),COLUMN(T41)-('2.1 Kraftwerk allgemein'!$F$16-'1.1 Allgemein'!$I$22+1)))))/$F41,
SUM(OFFSET('2.5 CAPEX'!AH44,0,-MIN($F41-1,COLUMN(T41)-1),1,MIN($F41,COLUMN(T41))))/$F41)))))))</f>
        <v/>
      </c>
      <c r="AD41" s="199" t="str">
        <f ca="1">IF('2.1 Kraftwerk allgemein'!$F$15&lt;'1.1 Allgemein'!$I$22,
IF(OR(ISNUMBER($D41)=FALSE,$F41=""),"",
IF(AND('2.5 CAPEX'!$L44&lt;&gt;"x",'2.5 CAPEX'!$M44&lt;&gt;"x"),0,
IF($F41=0,0,
IF(AD$4&lt;'2.1 Kraftwerk allgemein'!$F$16,0,
IF(AD$4='2.1 Kraftwerk allgemein'!$F$16,'2.5 CAPEX'!$J44/$F41,
IF(AD$4&lt;'2.1 Kraftwerk allgemein'!$F$16+$F41,
('2.5 CAPEX'!$J44+SUM(OFFSET('2.5 CAPEX'!AI44,0,-MIN(MAX($F41-1-('2.1 Kraftwerk allgemein'!$F$16-'2.1 Kraftwerk allgemein'!$F$15+1),0),COLUMN(U41)-1-('2.1 Kraftwerk allgemein'!$F$16-'2.1 Kraftwerk allgemein'!$F$15+1)),1,MIN(MAX($F41-('2.1 Kraftwerk allgemein'!$F$16-'2.1 Kraftwerk allgemein'!$F$15+1),1),COLUMN(U41)-('2.1 Kraftwerk allgemein'!$F$16-'2.1 Kraftwerk allgemein'!$F$15+1)))))/$F41,
SUM(OFFSET('2.5 CAPEX'!AI44,0,-MIN($F41-1,COLUMN(U41)-1),1,MIN($F41,COLUMN(U41))))/$F41)))))),
IF(OR(ISNUMBER($D41)=FALSE,$F41=""),"",
IF(AND('2.5 CAPEX'!$L44&lt;&gt;"x",'2.5 CAPEX'!$M44&lt;&gt;"x"),0,
IF($F41=0,0,
IF(AD$4&lt;'2.1 Kraftwerk allgemein'!$F$16,0,
IF(AD$4='2.1 Kraftwerk allgemein'!$F$16,'2.5 CAPEX'!$J44/$F41,
IF(AD$4&lt;'2.1 Kraftwerk allgemein'!$F$16+$F41,
('2.5 CAPEX'!$J44+SUM(OFFSET('2.5 CAPEX'!AI44,0,-MIN(MAX($F41-1-('2.1 Kraftwerk allgemein'!$F$16-'1.1 Allgemein'!$I$22+1),0),COLUMN(U41)-1-('2.1 Kraftwerk allgemein'!$F$16-'1.1 Allgemein'!$I$22+1)),1,MIN(MAX($F41-('2.1 Kraftwerk allgemein'!$F$16-'1.1 Allgemein'!$I$22+1),1),COLUMN(U41)-('2.1 Kraftwerk allgemein'!$F$16-'1.1 Allgemein'!$I$22+1)))))/$F41,
SUM(OFFSET('2.5 CAPEX'!AI44,0,-MIN($F41-1,COLUMN(U41)-1),1,MIN($F41,COLUMN(U41))))/$F41)))))))</f>
        <v/>
      </c>
      <c r="AE41" s="199" t="str">
        <f ca="1">IF('2.1 Kraftwerk allgemein'!$F$15&lt;'1.1 Allgemein'!$I$22,
IF(OR(ISNUMBER($D41)=FALSE,$F41=""),"",
IF(AND('2.5 CAPEX'!$L44&lt;&gt;"x",'2.5 CAPEX'!$M44&lt;&gt;"x"),0,
IF($F41=0,0,
IF(AE$4&lt;'2.1 Kraftwerk allgemein'!$F$16,0,
IF(AE$4='2.1 Kraftwerk allgemein'!$F$16,'2.5 CAPEX'!$J44/$F41,
IF(AE$4&lt;'2.1 Kraftwerk allgemein'!$F$16+$F41,
('2.5 CAPEX'!$J44+SUM(OFFSET('2.5 CAPEX'!AJ44,0,-MIN(MAX($F41-1-('2.1 Kraftwerk allgemein'!$F$16-'2.1 Kraftwerk allgemein'!$F$15+1),0),COLUMN(V41)-1-('2.1 Kraftwerk allgemein'!$F$16-'2.1 Kraftwerk allgemein'!$F$15+1)),1,MIN(MAX($F41-('2.1 Kraftwerk allgemein'!$F$16-'2.1 Kraftwerk allgemein'!$F$15+1),1),COLUMN(V41)-('2.1 Kraftwerk allgemein'!$F$16-'2.1 Kraftwerk allgemein'!$F$15+1)))))/$F41,
SUM(OFFSET('2.5 CAPEX'!AJ44,0,-MIN($F41-1,COLUMN(V41)-1),1,MIN($F41,COLUMN(V41))))/$F41)))))),
IF(OR(ISNUMBER($D41)=FALSE,$F41=""),"",
IF(AND('2.5 CAPEX'!$L44&lt;&gt;"x",'2.5 CAPEX'!$M44&lt;&gt;"x"),0,
IF($F41=0,0,
IF(AE$4&lt;'2.1 Kraftwerk allgemein'!$F$16,0,
IF(AE$4='2.1 Kraftwerk allgemein'!$F$16,'2.5 CAPEX'!$J44/$F41,
IF(AE$4&lt;'2.1 Kraftwerk allgemein'!$F$16+$F41,
('2.5 CAPEX'!$J44+SUM(OFFSET('2.5 CAPEX'!AJ44,0,-MIN(MAX($F41-1-('2.1 Kraftwerk allgemein'!$F$16-'1.1 Allgemein'!$I$22+1),0),COLUMN(V41)-1-('2.1 Kraftwerk allgemein'!$F$16-'1.1 Allgemein'!$I$22+1)),1,MIN(MAX($F41-('2.1 Kraftwerk allgemein'!$F$16-'1.1 Allgemein'!$I$22+1),1),COLUMN(V41)-('2.1 Kraftwerk allgemein'!$F$16-'1.1 Allgemein'!$I$22+1)))))/$F41,
SUM(OFFSET('2.5 CAPEX'!AJ44,0,-MIN($F41-1,COLUMN(V41)-1),1,MIN($F41,COLUMN(V41))))/$F41)))))))</f>
        <v/>
      </c>
      <c r="AF41" s="199" t="str">
        <f ca="1">IF('2.1 Kraftwerk allgemein'!$F$15&lt;'1.1 Allgemein'!$I$22,
IF(OR(ISNUMBER($D41)=FALSE,$F41=""),"",
IF(AND('2.5 CAPEX'!$L44&lt;&gt;"x",'2.5 CAPEX'!$M44&lt;&gt;"x"),0,
IF($F41=0,0,
IF(AF$4&lt;'2.1 Kraftwerk allgemein'!$F$16,0,
IF(AF$4='2.1 Kraftwerk allgemein'!$F$16,'2.5 CAPEX'!$J44/$F41,
IF(AF$4&lt;'2.1 Kraftwerk allgemein'!$F$16+$F41,
('2.5 CAPEX'!$J44+SUM(OFFSET('2.5 CAPEX'!AK44,0,-MIN(MAX($F41-1-('2.1 Kraftwerk allgemein'!$F$16-'2.1 Kraftwerk allgemein'!$F$15+1),0),COLUMN(W41)-1-('2.1 Kraftwerk allgemein'!$F$16-'2.1 Kraftwerk allgemein'!$F$15+1)),1,MIN(MAX($F41-('2.1 Kraftwerk allgemein'!$F$16-'2.1 Kraftwerk allgemein'!$F$15+1),1),COLUMN(W41)-('2.1 Kraftwerk allgemein'!$F$16-'2.1 Kraftwerk allgemein'!$F$15+1)))))/$F41,
SUM(OFFSET('2.5 CAPEX'!AK44,0,-MIN($F41-1,COLUMN(W41)-1),1,MIN($F41,COLUMN(W41))))/$F41)))))),
IF(OR(ISNUMBER($D41)=FALSE,$F41=""),"",
IF(AND('2.5 CAPEX'!$L44&lt;&gt;"x",'2.5 CAPEX'!$M44&lt;&gt;"x"),0,
IF($F41=0,0,
IF(AF$4&lt;'2.1 Kraftwerk allgemein'!$F$16,0,
IF(AF$4='2.1 Kraftwerk allgemein'!$F$16,'2.5 CAPEX'!$J44/$F41,
IF(AF$4&lt;'2.1 Kraftwerk allgemein'!$F$16+$F41,
('2.5 CAPEX'!$J44+SUM(OFFSET('2.5 CAPEX'!AK44,0,-MIN(MAX($F41-1-('2.1 Kraftwerk allgemein'!$F$16-'1.1 Allgemein'!$I$22+1),0),COLUMN(W41)-1-('2.1 Kraftwerk allgemein'!$F$16-'1.1 Allgemein'!$I$22+1)),1,MIN(MAX($F41-('2.1 Kraftwerk allgemein'!$F$16-'1.1 Allgemein'!$I$22+1),1),COLUMN(W41)-('2.1 Kraftwerk allgemein'!$F$16-'1.1 Allgemein'!$I$22+1)))))/$F41,
SUM(OFFSET('2.5 CAPEX'!AK44,0,-MIN($F41-1,COLUMN(W41)-1),1,MIN($F41,COLUMN(W41))))/$F41)))))))</f>
        <v/>
      </c>
      <c r="AG41" s="199" t="str">
        <f ca="1">IF('2.1 Kraftwerk allgemein'!$F$15&lt;'1.1 Allgemein'!$I$22,
IF(OR(ISNUMBER($D41)=FALSE,$F41=""),"",
IF(AND('2.5 CAPEX'!$L44&lt;&gt;"x",'2.5 CAPEX'!$M44&lt;&gt;"x"),0,
IF($F41=0,0,
IF(AG$4&lt;'2.1 Kraftwerk allgemein'!$F$16,0,
IF(AG$4='2.1 Kraftwerk allgemein'!$F$16,'2.5 CAPEX'!$J44/$F41,
IF(AG$4&lt;'2.1 Kraftwerk allgemein'!$F$16+$F41,
('2.5 CAPEX'!$J44+SUM(OFFSET('2.5 CAPEX'!AL44,0,-MIN(MAX($F41-1-('2.1 Kraftwerk allgemein'!$F$16-'2.1 Kraftwerk allgemein'!$F$15+1),0),COLUMN(X41)-1-('2.1 Kraftwerk allgemein'!$F$16-'2.1 Kraftwerk allgemein'!$F$15+1)),1,MIN(MAX($F41-('2.1 Kraftwerk allgemein'!$F$16-'2.1 Kraftwerk allgemein'!$F$15+1),1),COLUMN(X41)-('2.1 Kraftwerk allgemein'!$F$16-'2.1 Kraftwerk allgemein'!$F$15+1)))))/$F41,
SUM(OFFSET('2.5 CAPEX'!AL44,0,-MIN($F41-1,COLUMN(X41)-1),1,MIN($F41,COLUMN(X41))))/$F41)))))),
IF(OR(ISNUMBER($D41)=FALSE,$F41=""),"",
IF(AND('2.5 CAPEX'!$L44&lt;&gt;"x",'2.5 CAPEX'!$M44&lt;&gt;"x"),0,
IF($F41=0,0,
IF(AG$4&lt;'2.1 Kraftwerk allgemein'!$F$16,0,
IF(AG$4='2.1 Kraftwerk allgemein'!$F$16,'2.5 CAPEX'!$J44/$F41,
IF(AG$4&lt;'2.1 Kraftwerk allgemein'!$F$16+$F41,
('2.5 CAPEX'!$J44+SUM(OFFSET('2.5 CAPEX'!AL44,0,-MIN(MAX($F41-1-('2.1 Kraftwerk allgemein'!$F$16-'1.1 Allgemein'!$I$22+1),0),COLUMN(X41)-1-('2.1 Kraftwerk allgemein'!$F$16-'1.1 Allgemein'!$I$22+1)),1,MIN(MAX($F41-('2.1 Kraftwerk allgemein'!$F$16-'1.1 Allgemein'!$I$22+1),1),COLUMN(X41)-('2.1 Kraftwerk allgemein'!$F$16-'1.1 Allgemein'!$I$22+1)))))/$F41,
SUM(OFFSET('2.5 CAPEX'!AL44,0,-MIN($F41-1,COLUMN(X41)-1),1,MIN($F41,COLUMN(X41))))/$F41)))))))</f>
        <v/>
      </c>
      <c r="AH41" s="199" t="str">
        <f ca="1">IF('2.1 Kraftwerk allgemein'!$F$15&lt;'1.1 Allgemein'!$I$22,
IF(OR(ISNUMBER($D41)=FALSE,$F41=""),"",
IF(AND('2.5 CAPEX'!$L44&lt;&gt;"x",'2.5 CAPEX'!$M44&lt;&gt;"x"),0,
IF($F41=0,0,
IF(AH$4&lt;'2.1 Kraftwerk allgemein'!$F$16,0,
IF(AH$4='2.1 Kraftwerk allgemein'!$F$16,'2.5 CAPEX'!$J44/$F41,
IF(AH$4&lt;'2.1 Kraftwerk allgemein'!$F$16+$F41,
('2.5 CAPEX'!$J44+SUM(OFFSET('2.5 CAPEX'!AM44,0,-MIN(MAX($F41-1-('2.1 Kraftwerk allgemein'!$F$16-'2.1 Kraftwerk allgemein'!$F$15+1),0),COLUMN(Y41)-1-('2.1 Kraftwerk allgemein'!$F$16-'2.1 Kraftwerk allgemein'!$F$15+1)),1,MIN(MAX($F41-('2.1 Kraftwerk allgemein'!$F$16-'2.1 Kraftwerk allgemein'!$F$15+1),1),COLUMN(Y41)-('2.1 Kraftwerk allgemein'!$F$16-'2.1 Kraftwerk allgemein'!$F$15+1)))))/$F41,
SUM(OFFSET('2.5 CAPEX'!AM44,0,-MIN($F41-1,COLUMN(Y41)-1),1,MIN($F41,COLUMN(Y41))))/$F41)))))),
IF(OR(ISNUMBER($D41)=FALSE,$F41=""),"",
IF(AND('2.5 CAPEX'!$L44&lt;&gt;"x",'2.5 CAPEX'!$M44&lt;&gt;"x"),0,
IF($F41=0,0,
IF(AH$4&lt;'2.1 Kraftwerk allgemein'!$F$16,0,
IF(AH$4='2.1 Kraftwerk allgemein'!$F$16,'2.5 CAPEX'!$J44/$F41,
IF(AH$4&lt;'2.1 Kraftwerk allgemein'!$F$16+$F41,
('2.5 CAPEX'!$J44+SUM(OFFSET('2.5 CAPEX'!AM44,0,-MIN(MAX($F41-1-('2.1 Kraftwerk allgemein'!$F$16-'1.1 Allgemein'!$I$22+1),0),COLUMN(Y41)-1-('2.1 Kraftwerk allgemein'!$F$16-'1.1 Allgemein'!$I$22+1)),1,MIN(MAX($F41-('2.1 Kraftwerk allgemein'!$F$16-'1.1 Allgemein'!$I$22+1),1),COLUMN(Y41)-('2.1 Kraftwerk allgemein'!$F$16-'1.1 Allgemein'!$I$22+1)))))/$F41,
SUM(OFFSET('2.5 CAPEX'!AM44,0,-MIN($F41-1,COLUMN(Y41)-1),1,MIN($F41,COLUMN(Y41))))/$F41)))))))</f>
        <v/>
      </c>
      <c r="AI41" s="199" t="str">
        <f ca="1">IF('2.1 Kraftwerk allgemein'!$F$15&lt;'1.1 Allgemein'!$I$22,
IF(OR(ISNUMBER($D41)=FALSE,$F41=""),"",
IF(AND('2.5 CAPEX'!$L44&lt;&gt;"x",'2.5 CAPEX'!$M44&lt;&gt;"x"),0,
IF($F41=0,0,
IF(AI$4&lt;'2.1 Kraftwerk allgemein'!$F$16,0,
IF(AI$4='2.1 Kraftwerk allgemein'!$F$16,'2.5 CAPEX'!$J44/$F41,
IF(AI$4&lt;'2.1 Kraftwerk allgemein'!$F$16+$F41,
('2.5 CAPEX'!$J44+SUM(OFFSET('2.5 CAPEX'!AN44,0,-MIN(MAX($F41-1-('2.1 Kraftwerk allgemein'!$F$16-'2.1 Kraftwerk allgemein'!$F$15+1),0),COLUMN(Z41)-1-('2.1 Kraftwerk allgemein'!$F$16-'2.1 Kraftwerk allgemein'!$F$15+1)),1,MIN(MAX($F41-('2.1 Kraftwerk allgemein'!$F$16-'2.1 Kraftwerk allgemein'!$F$15+1),1),COLUMN(Z41)-('2.1 Kraftwerk allgemein'!$F$16-'2.1 Kraftwerk allgemein'!$F$15+1)))))/$F41,
SUM(OFFSET('2.5 CAPEX'!AN44,0,-MIN($F41-1,COLUMN(Z41)-1),1,MIN($F41,COLUMN(Z41))))/$F41)))))),
IF(OR(ISNUMBER($D41)=FALSE,$F41=""),"",
IF(AND('2.5 CAPEX'!$L44&lt;&gt;"x",'2.5 CAPEX'!$M44&lt;&gt;"x"),0,
IF($F41=0,0,
IF(AI$4&lt;'2.1 Kraftwerk allgemein'!$F$16,0,
IF(AI$4='2.1 Kraftwerk allgemein'!$F$16,'2.5 CAPEX'!$J44/$F41,
IF(AI$4&lt;'2.1 Kraftwerk allgemein'!$F$16+$F41,
('2.5 CAPEX'!$J44+SUM(OFFSET('2.5 CAPEX'!AN44,0,-MIN(MAX($F41-1-('2.1 Kraftwerk allgemein'!$F$16-'1.1 Allgemein'!$I$22+1),0),COLUMN(Z41)-1-('2.1 Kraftwerk allgemein'!$F$16-'1.1 Allgemein'!$I$22+1)),1,MIN(MAX($F41-('2.1 Kraftwerk allgemein'!$F$16-'1.1 Allgemein'!$I$22+1),1),COLUMN(Z41)-('2.1 Kraftwerk allgemein'!$F$16-'1.1 Allgemein'!$I$22+1)))))/$F41,
SUM(OFFSET('2.5 CAPEX'!AN44,0,-MIN($F41-1,COLUMN(Z41)-1),1,MIN($F41,COLUMN(Z41))))/$F41)))))))</f>
        <v/>
      </c>
      <c r="AJ41" s="199" t="str">
        <f ca="1">IF('2.1 Kraftwerk allgemein'!$F$15&lt;'1.1 Allgemein'!$I$22,
IF(OR(ISNUMBER($D41)=FALSE,$F41=""),"",
IF(AND('2.5 CAPEX'!$L44&lt;&gt;"x",'2.5 CAPEX'!$M44&lt;&gt;"x"),0,
IF($F41=0,0,
IF(AJ$4&lt;'2.1 Kraftwerk allgemein'!$F$16,0,
IF(AJ$4='2.1 Kraftwerk allgemein'!$F$16,'2.5 CAPEX'!$J44/$F41,
IF(AJ$4&lt;'2.1 Kraftwerk allgemein'!$F$16+$F41,
('2.5 CAPEX'!$J44+SUM(OFFSET('2.5 CAPEX'!AO44,0,-MIN(MAX($F41-1-('2.1 Kraftwerk allgemein'!$F$16-'2.1 Kraftwerk allgemein'!$F$15+1),0),COLUMN(AA41)-1-('2.1 Kraftwerk allgemein'!$F$16-'2.1 Kraftwerk allgemein'!$F$15+1)),1,MIN(MAX($F41-('2.1 Kraftwerk allgemein'!$F$16-'2.1 Kraftwerk allgemein'!$F$15+1),1),COLUMN(AA41)-('2.1 Kraftwerk allgemein'!$F$16-'2.1 Kraftwerk allgemein'!$F$15+1)))))/$F41,
SUM(OFFSET('2.5 CAPEX'!AO44,0,-MIN($F41-1,COLUMN(AA41)-1),1,MIN($F41,COLUMN(AA41))))/$F41)))))),
IF(OR(ISNUMBER($D41)=FALSE,$F41=""),"",
IF(AND('2.5 CAPEX'!$L44&lt;&gt;"x",'2.5 CAPEX'!$M44&lt;&gt;"x"),0,
IF($F41=0,0,
IF(AJ$4&lt;'2.1 Kraftwerk allgemein'!$F$16,0,
IF(AJ$4='2.1 Kraftwerk allgemein'!$F$16,'2.5 CAPEX'!$J44/$F41,
IF(AJ$4&lt;'2.1 Kraftwerk allgemein'!$F$16+$F41,
('2.5 CAPEX'!$J44+SUM(OFFSET('2.5 CAPEX'!AO44,0,-MIN(MAX($F41-1-('2.1 Kraftwerk allgemein'!$F$16-'1.1 Allgemein'!$I$22+1),0),COLUMN(AA41)-1-('2.1 Kraftwerk allgemein'!$F$16-'1.1 Allgemein'!$I$22+1)),1,MIN(MAX($F41-('2.1 Kraftwerk allgemein'!$F$16-'1.1 Allgemein'!$I$22+1),1),COLUMN(AA41)-('2.1 Kraftwerk allgemein'!$F$16-'1.1 Allgemein'!$I$22+1)))))/$F41,
SUM(OFFSET('2.5 CAPEX'!AO44,0,-MIN($F41-1,COLUMN(AA41)-1),1,MIN($F41,COLUMN(AA41))))/$F41)))))))</f>
        <v/>
      </c>
      <c r="AK41" s="199" t="str">
        <f ca="1">IF('2.1 Kraftwerk allgemein'!$F$15&lt;'1.1 Allgemein'!$I$22,
IF(OR(ISNUMBER($D41)=FALSE,$F41=""),"",
IF(AND('2.5 CAPEX'!$L44&lt;&gt;"x",'2.5 CAPEX'!$M44&lt;&gt;"x"),0,
IF($F41=0,0,
IF(AK$4&lt;'2.1 Kraftwerk allgemein'!$F$16,0,
IF(AK$4='2.1 Kraftwerk allgemein'!$F$16,'2.5 CAPEX'!$J44/$F41,
IF(AK$4&lt;'2.1 Kraftwerk allgemein'!$F$16+$F41,
('2.5 CAPEX'!$J44+SUM(OFFSET('2.5 CAPEX'!AP44,0,-MIN(MAX($F41-1-('2.1 Kraftwerk allgemein'!$F$16-'2.1 Kraftwerk allgemein'!$F$15+1),0),COLUMN(AB41)-1-('2.1 Kraftwerk allgemein'!$F$16-'2.1 Kraftwerk allgemein'!$F$15+1)),1,MIN(MAX($F41-('2.1 Kraftwerk allgemein'!$F$16-'2.1 Kraftwerk allgemein'!$F$15+1),1),COLUMN(AB41)-('2.1 Kraftwerk allgemein'!$F$16-'2.1 Kraftwerk allgemein'!$F$15+1)))))/$F41,
SUM(OFFSET('2.5 CAPEX'!AP44,0,-MIN($F41-1,COLUMN(AB41)-1),1,MIN($F41,COLUMN(AB41))))/$F41)))))),
IF(OR(ISNUMBER($D41)=FALSE,$F41=""),"",
IF(AND('2.5 CAPEX'!$L44&lt;&gt;"x",'2.5 CAPEX'!$M44&lt;&gt;"x"),0,
IF($F41=0,0,
IF(AK$4&lt;'2.1 Kraftwerk allgemein'!$F$16,0,
IF(AK$4='2.1 Kraftwerk allgemein'!$F$16,'2.5 CAPEX'!$J44/$F41,
IF(AK$4&lt;'2.1 Kraftwerk allgemein'!$F$16+$F41,
('2.5 CAPEX'!$J44+SUM(OFFSET('2.5 CAPEX'!AP44,0,-MIN(MAX($F41-1-('2.1 Kraftwerk allgemein'!$F$16-'1.1 Allgemein'!$I$22+1),0),COLUMN(AB41)-1-('2.1 Kraftwerk allgemein'!$F$16-'1.1 Allgemein'!$I$22+1)),1,MIN(MAX($F41-('2.1 Kraftwerk allgemein'!$F$16-'1.1 Allgemein'!$I$22+1),1),COLUMN(AB41)-('2.1 Kraftwerk allgemein'!$F$16-'1.1 Allgemein'!$I$22+1)))))/$F41,
SUM(OFFSET('2.5 CAPEX'!AP44,0,-MIN($F41-1,COLUMN(AB41)-1),1,MIN($F41,COLUMN(AB41))))/$F41)))))))</f>
        <v/>
      </c>
      <c r="AL41" s="199" t="str">
        <f ca="1">IF('2.1 Kraftwerk allgemein'!$F$15&lt;'1.1 Allgemein'!$I$22,
IF(OR(ISNUMBER($D41)=FALSE,$F41=""),"",
IF(AND('2.5 CAPEX'!$L44&lt;&gt;"x",'2.5 CAPEX'!$M44&lt;&gt;"x"),0,
IF($F41=0,0,
IF(AL$4&lt;'2.1 Kraftwerk allgemein'!$F$16,0,
IF(AL$4='2.1 Kraftwerk allgemein'!$F$16,'2.5 CAPEX'!$J44/$F41,
IF(AL$4&lt;'2.1 Kraftwerk allgemein'!$F$16+$F41,
('2.5 CAPEX'!$J44+SUM(OFFSET('2.5 CAPEX'!AQ44,0,-MIN(MAX($F41-1-('2.1 Kraftwerk allgemein'!$F$16-'2.1 Kraftwerk allgemein'!$F$15+1),0),COLUMN(AC41)-1-('2.1 Kraftwerk allgemein'!$F$16-'2.1 Kraftwerk allgemein'!$F$15+1)),1,MIN(MAX($F41-('2.1 Kraftwerk allgemein'!$F$16-'2.1 Kraftwerk allgemein'!$F$15+1),1),COLUMN(AC41)-('2.1 Kraftwerk allgemein'!$F$16-'2.1 Kraftwerk allgemein'!$F$15+1)))))/$F41,
SUM(OFFSET('2.5 CAPEX'!AQ44,0,-MIN($F41-1,COLUMN(AC41)-1),1,MIN($F41,COLUMN(AC41))))/$F41)))))),
IF(OR(ISNUMBER($D41)=FALSE,$F41=""),"",
IF(AND('2.5 CAPEX'!$L44&lt;&gt;"x",'2.5 CAPEX'!$M44&lt;&gt;"x"),0,
IF($F41=0,0,
IF(AL$4&lt;'2.1 Kraftwerk allgemein'!$F$16,0,
IF(AL$4='2.1 Kraftwerk allgemein'!$F$16,'2.5 CAPEX'!$J44/$F41,
IF(AL$4&lt;'2.1 Kraftwerk allgemein'!$F$16+$F41,
('2.5 CAPEX'!$J44+SUM(OFFSET('2.5 CAPEX'!AQ44,0,-MIN(MAX($F41-1-('2.1 Kraftwerk allgemein'!$F$16-'1.1 Allgemein'!$I$22+1),0),COLUMN(AC41)-1-('2.1 Kraftwerk allgemein'!$F$16-'1.1 Allgemein'!$I$22+1)),1,MIN(MAX($F41-('2.1 Kraftwerk allgemein'!$F$16-'1.1 Allgemein'!$I$22+1),1),COLUMN(AC41)-('2.1 Kraftwerk allgemein'!$F$16-'1.1 Allgemein'!$I$22+1)))))/$F41,
SUM(OFFSET('2.5 CAPEX'!AQ44,0,-MIN($F41-1,COLUMN(AC41)-1),1,MIN($F41,COLUMN(AC41))))/$F41)))))))</f>
        <v/>
      </c>
      <c r="AM41" s="199" t="str">
        <f ca="1">IF('2.1 Kraftwerk allgemein'!$F$15&lt;'1.1 Allgemein'!$I$22,
IF(OR(ISNUMBER($D41)=FALSE,$F41=""),"",
IF(AND('2.5 CAPEX'!$L44&lt;&gt;"x",'2.5 CAPEX'!$M44&lt;&gt;"x"),0,
IF($F41=0,0,
IF(AM$4&lt;'2.1 Kraftwerk allgemein'!$F$16,0,
IF(AM$4='2.1 Kraftwerk allgemein'!$F$16,'2.5 CAPEX'!$J44/$F41,
IF(AM$4&lt;'2.1 Kraftwerk allgemein'!$F$16+$F41,
('2.5 CAPEX'!$J44+SUM(OFFSET('2.5 CAPEX'!AR44,0,-MIN(MAX($F41-1-('2.1 Kraftwerk allgemein'!$F$16-'2.1 Kraftwerk allgemein'!$F$15+1),0),COLUMN(AD41)-1-('2.1 Kraftwerk allgemein'!$F$16-'2.1 Kraftwerk allgemein'!$F$15+1)),1,MIN(MAX($F41-('2.1 Kraftwerk allgemein'!$F$16-'2.1 Kraftwerk allgemein'!$F$15+1),1),COLUMN(AD41)-('2.1 Kraftwerk allgemein'!$F$16-'2.1 Kraftwerk allgemein'!$F$15+1)))))/$F41,
SUM(OFFSET('2.5 CAPEX'!AR44,0,-MIN($F41-1,COLUMN(AD41)-1),1,MIN($F41,COLUMN(AD41))))/$F41)))))),
IF(OR(ISNUMBER($D41)=FALSE,$F41=""),"",
IF(AND('2.5 CAPEX'!$L44&lt;&gt;"x",'2.5 CAPEX'!$M44&lt;&gt;"x"),0,
IF($F41=0,0,
IF(AM$4&lt;'2.1 Kraftwerk allgemein'!$F$16,0,
IF(AM$4='2.1 Kraftwerk allgemein'!$F$16,'2.5 CAPEX'!$J44/$F41,
IF(AM$4&lt;'2.1 Kraftwerk allgemein'!$F$16+$F41,
('2.5 CAPEX'!$J44+SUM(OFFSET('2.5 CAPEX'!AR44,0,-MIN(MAX($F41-1-('2.1 Kraftwerk allgemein'!$F$16-'1.1 Allgemein'!$I$22+1),0),COLUMN(AD41)-1-('2.1 Kraftwerk allgemein'!$F$16-'1.1 Allgemein'!$I$22+1)),1,MIN(MAX($F41-('2.1 Kraftwerk allgemein'!$F$16-'1.1 Allgemein'!$I$22+1),1),COLUMN(AD41)-('2.1 Kraftwerk allgemein'!$F$16-'1.1 Allgemein'!$I$22+1)))))/$F41,
SUM(OFFSET('2.5 CAPEX'!AR44,0,-MIN($F41-1,COLUMN(AD41)-1),1,MIN($F41,COLUMN(AD41))))/$F41)))))))</f>
        <v/>
      </c>
      <c r="AN41" s="199" t="str">
        <f ca="1">IF('2.1 Kraftwerk allgemein'!$F$15&lt;'1.1 Allgemein'!$I$22,
IF(OR(ISNUMBER($D41)=FALSE,$F41=""),"",
IF(AND('2.5 CAPEX'!$L44&lt;&gt;"x",'2.5 CAPEX'!$M44&lt;&gt;"x"),0,
IF($F41=0,0,
IF(AN$4&lt;'2.1 Kraftwerk allgemein'!$F$16,0,
IF(AN$4='2.1 Kraftwerk allgemein'!$F$16,'2.5 CAPEX'!$J44/$F41,
IF(AN$4&lt;'2.1 Kraftwerk allgemein'!$F$16+$F41,
('2.5 CAPEX'!$J44+SUM(OFFSET('2.5 CAPEX'!AS44,0,-MIN(MAX($F41-1-('2.1 Kraftwerk allgemein'!$F$16-'2.1 Kraftwerk allgemein'!$F$15+1),0),COLUMN(AE41)-1-('2.1 Kraftwerk allgemein'!$F$16-'2.1 Kraftwerk allgemein'!$F$15+1)),1,MIN(MAX($F41-('2.1 Kraftwerk allgemein'!$F$16-'2.1 Kraftwerk allgemein'!$F$15+1),1),COLUMN(AE41)-('2.1 Kraftwerk allgemein'!$F$16-'2.1 Kraftwerk allgemein'!$F$15+1)))))/$F41,
SUM(OFFSET('2.5 CAPEX'!AS44,0,-MIN($F41-1,COLUMN(AE41)-1),1,MIN($F41,COLUMN(AE41))))/$F41)))))),
IF(OR(ISNUMBER($D41)=FALSE,$F41=""),"",
IF(AND('2.5 CAPEX'!$L44&lt;&gt;"x",'2.5 CAPEX'!$M44&lt;&gt;"x"),0,
IF($F41=0,0,
IF(AN$4&lt;'2.1 Kraftwerk allgemein'!$F$16,0,
IF(AN$4='2.1 Kraftwerk allgemein'!$F$16,'2.5 CAPEX'!$J44/$F41,
IF(AN$4&lt;'2.1 Kraftwerk allgemein'!$F$16+$F41,
('2.5 CAPEX'!$J44+SUM(OFFSET('2.5 CAPEX'!AS44,0,-MIN(MAX($F41-1-('2.1 Kraftwerk allgemein'!$F$16-'1.1 Allgemein'!$I$22+1),0),COLUMN(AE41)-1-('2.1 Kraftwerk allgemein'!$F$16-'1.1 Allgemein'!$I$22+1)),1,MIN(MAX($F41-('2.1 Kraftwerk allgemein'!$F$16-'1.1 Allgemein'!$I$22+1),1),COLUMN(AE41)-('2.1 Kraftwerk allgemein'!$F$16-'1.1 Allgemein'!$I$22+1)))))/$F41,
SUM(OFFSET('2.5 CAPEX'!AS44,0,-MIN($F41-1,COLUMN(AE41)-1),1,MIN($F41,COLUMN(AE41))))/$F41)))))))</f>
        <v/>
      </c>
      <c r="AO41" s="199" t="str">
        <f ca="1">IF('2.1 Kraftwerk allgemein'!$F$15&lt;'1.1 Allgemein'!$I$22,
IF(OR(ISNUMBER($D41)=FALSE,$F41=""),"",
IF(AND('2.5 CAPEX'!$L44&lt;&gt;"x",'2.5 CAPEX'!$M44&lt;&gt;"x"),0,
IF($F41=0,0,
IF(AO$4&lt;'2.1 Kraftwerk allgemein'!$F$16,0,
IF(AO$4='2.1 Kraftwerk allgemein'!$F$16,'2.5 CAPEX'!$J44/$F41,
IF(AO$4&lt;'2.1 Kraftwerk allgemein'!$F$16+$F41,
('2.5 CAPEX'!$J44+SUM(OFFSET('2.5 CAPEX'!AT44,0,-MIN(MAX($F41-1-('2.1 Kraftwerk allgemein'!$F$16-'2.1 Kraftwerk allgemein'!$F$15+1),0),COLUMN(AF41)-1-('2.1 Kraftwerk allgemein'!$F$16-'2.1 Kraftwerk allgemein'!$F$15+1)),1,MIN(MAX($F41-('2.1 Kraftwerk allgemein'!$F$16-'2.1 Kraftwerk allgemein'!$F$15+1),1),COLUMN(AF41)-('2.1 Kraftwerk allgemein'!$F$16-'2.1 Kraftwerk allgemein'!$F$15+1)))))/$F41,
SUM(OFFSET('2.5 CAPEX'!AT44,0,-MIN($F41-1,COLUMN(AF41)-1),1,MIN($F41,COLUMN(AF41))))/$F41)))))),
IF(OR(ISNUMBER($D41)=FALSE,$F41=""),"",
IF(AND('2.5 CAPEX'!$L44&lt;&gt;"x",'2.5 CAPEX'!$M44&lt;&gt;"x"),0,
IF($F41=0,0,
IF(AO$4&lt;'2.1 Kraftwerk allgemein'!$F$16,0,
IF(AO$4='2.1 Kraftwerk allgemein'!$F$16,'2.5 CAPEX'!$J44/$F41,
IF(AO$4&lt;'2.1 Kraftwerk allgemein'!$F$16+$F41,
('2.5 CAPEX'!$J44+SUM(OFFSET('2.5 CAPEX'!AT44,0,-MIN(MAX($F41-1-('2.1 Kraftwerk allgemein'!$F$16-'1.1 Allgemein'!$I$22+1),0),COLUMN(AF41)-1-('2.1 Kraftwerk allgemein'!$F$16-'1.1 Allgemein'!$I$22+1)),1,MIN(MAX($F41-('2.1 Kraftwerk allgemein'!$F$16-'1.1 Allgemein'!$I$22+1),1),COLUMN(AF41)-('2.1 Kraftwerk allgemein'!$F$16-'1.1 Allgemein'!$I$22+1)))))/$F41,
SUM(OFFSET('2.5 CAPEX'!AT44,0,-MIN($F41-1,COLUMN(AF41)-1),1,MIN($F41,COLUMN(AF41))))/$F41)))))))</f>
        <v/>
      </c>
      <c r="AP41" s="199" t="str">
        <f ca="1">IF('2.1 Kraftwerk allgemein'!$F$15&lt;'1.1 Allgemein'!$I$22,
IF(OR(ISNUMBER($D41)=FALSE,$F41=""),"",
IF(AND('2.5 CAPEX'!$L44&lt;&gt;"x",'2.5 CAPEX'!$M44&lt;&gt;"x"),0,
IF($F41=0,0,
IF(AP$4&lt;'2.1 Kraftwerk allgemein'!$F$16,0,
IF(AP$4='2.1 Kraftwerk allgemein'!$F$16,'2.5 CAPEX'!$J44/$F41,
IF(AP$4&lt;'2.1 Kraftwerk allgemein'!$F$16+$F41,
('2.5 CAPEX'!$J44+SUM(OFFSET('2.5 CAPEX'!AU44,0,-MIN(MAX($F41-1-('2.1 Kraftwerk allgemein'!$F$16-'2.1 Kraftwerk allgemein'!$F$15+1),0),COLUMN(AG41)-1-('2.1 Kraftwerk allgemein'!$F$16-'2.1 Kraftwerk allgemein'!$F$15+1)),1,MIN(MAX($F41-('2.1 Kraftwerk allgemein'!$F$16-'2.1 Kraftwerk allgemein'!$F$15+1),1),COLUMN(AG41)-('2.1 Kraftwerk allgemein'!$F$16-'2.1 Kraftwerk allgemein'!$F$15+1)))))/$F41,
SUM(OFFSET('2.5 CAPEX'!AU44,0,-MIN($F41-1,COLUMN(AG41)-1),1,MIN($F41,COLUMN(AG41))))/$F41)))))),
IF(OR(ISNUMBER($D41)=FALSE,$F41=""),"",
IF(AND('2.5 CAPEX'!$L44&lt;&gt;"x",'2.5 CAPEX'!$M44&lt;&gt;"x"),0,
IF($F41=0,0,
IF(AP$4&lt;'2.1 Kraftwerk allgemein'!$F$16,0,
IF(AP$4='2.1 Kraftwerk allgemein'!$F$16,'2.5 CAPEX'!$J44/$F41,
IF(AP$4&lt;'2.1 Kraftwerk allgemein'!$F$16+$F41,
('2.5 CAPEX'!$J44+SUM(OFFSET('2.5 CAPEX'!AU44,0,-MIN(MAX($F41-1-('2.1 Kraftwerk allgemein'!$F$16-'1.1 Allgemein'!$I$22+1),0),COLUMN(AG41)-1-('2.1 Kraftwerk allgemein'!$F$16-'1.1 Allgemein'!$I$22+1)),1,MIN(MAX($F41-('2.1 Kraftwerk allgemein'!$F$16-'1.1 Allgemein'!$I$22+1),1),COLUMN(AG41)-('2.1 Kraftwerk allgemein'!$F$16-'1.1 Allgemein'!$I$22+1)))))/$F41,
SUM(OFFSET('2.5 CAPEX'!AU44,0,-MIN($F41-1,COLUMN(AG41)-1),1,MIN($F41,COLUMN(AG41))))/$F41)))))))</f>
        <v/>
      </c>
      <c r="AQ41" s="199" t="str">
        <f ca="1">IF('2.1 Kraftwerk allgemein'!$F$15&lt;'1.1 Allgemein'!$I$22,
IF(OR(ISNUMBER($D41)=FALSE,$F41=""),"",
IF(AND('2.5 CAPEX'!$L44&lt;&gt;"x",'2.5 CAPEX'!$M44&lt;&gt;"x"),0,
IF($F41=0,0,
IF(AQ$4&lt;'2.1 Kraftwerk allgemein'!$F$16,0,
IF(AQ$4='2.1 Kraftwerk allgemein'!$F$16,'2.5 CAPEX'!$J44/$F41,
IF(AQ$4&lt;'2.1 Kraftwerk allgemein'!$F$16+$F41,
('2.5 CAPEX'!$J44+SUM(OFFSET('2.5 CAPEX'!AV44,0,-MIN(MAX($F41-1-('2.1 Kraftwerk allgemein'!$F$16-'2.1 Kraftwerk allgemein'!$F$15+1),0),COLUMN(AH41)-1-('2.1 Kraftwerk allgemein'!$F$16-'2.1 Kraftwerk allgemein'!$F$15+1)),1,MIN(MAX($F41-('2.1 Kraftwerk allgemein'!$F$16-'2.1 Kraftwerk allgemein'!$F$15+1),1),COLUMN(AH41)-('2.1 Kraftwerk allgemein'!$F$16-'2.1 Kraftwerk allgemein'!$F$15+1)))))/$F41,
SUM(OFFSET('2.5 CAPEX'!AV44,0,-MIN($F41-1,COLUMN(AH41)-1),1,MIN($F41,COLUMN(AH41))))/$F41)))))),
IF(OR(ISNUMBER($D41)=FALSE,$F41=""),"",
IF(AND('2.5 CAPEX'!$L44&lt;&gt;"x",'2.5 CAPEX'!$M44&lt;&gt;"x"),0,
IF($F41=0,0,
IF(AQ$4&lt;'2.1 Kraftwerk allgemein'!$F$16,0,
IF(AQ$4='2.1 Kraftwerk allgemein'!$F$16,'2.5 CAPEX'!$J44/$F41,
IF(AQ$4&lt;'2.1 Kraftwerk allgemein'!$F$16+$F41,
('2.5 CAPEX'!$J44+SUM(OFFSET('2.5 CAPEX'!AV44,0,-MIN(MAX($F41-1-('2.1 Kraftwerk allgemein'!$F$16-'1.1 Allgemein'!$I$22+1),0),COLUMN(AH41)-1-('2.1 Kraftwerk allgemein'!$F$16-'1.1 Allgemein'!$I$22+1)),1,MIN(MAX($F41-('2.1 Kraftwerk allgemein'!$F$16-'1.1 Allgemein'!$I$22+1),1),COLUMN(AH41)-('2.1 Kraftwerk allgemein'!$F$16-'1.1 Allgemein'!$I$22+1)))))/$F41,
SUM(OFFSET('2.5 CAPEX'!AV44,0,-MIN($F41-1,COLUMN(AH41)-1),1,MIN($F41,COLUMN(AH41))))/$F41)))))))</f>
        <v/>
      </c>
      <c r="AR41" s="199" t="str">
        <f ca="1">IF('2.1 Kraftwerk allgemein'!$F$15&lt;'1.1 Allgemein'!$I$22,
IF(OR(ISNUMBER($D41)=FALSE,$F41=""),"",
IF(AND('2.5 CAPEX'!$L44&lt;&gt;"x",'2.5 CAPEX'!$M44&lt;&gt;"x"),0,
IF($F41=0,0,
IF(AR$4&lt;'2.1 Kraftwerk allgemein'!$F$16,0,
IF(AR$4='2.1 Kraftwerk allgemein'!$F$16,'2.5 CAPEX'!$J44/$F41,
IF(AR$4&lt;'2.1 Kraftwerk allgemein'!$F$16+$F41,
('2.5 CAPEX'!$J44+SUM(OFFSET('2.5 CAPEX'!AW44,0,-MIN(MAX($F41-1-('2.1 Kraftwerk allgemein'!$F$16-'2.1 Kraftwerk allgemein'!$F$15+1),0),COLUMN(AI41)-1-('2.1 Kraftwerk allgemein'!$F$16-'2.1 Kraftwerk allgemein'!$F$15+1)),1,MIN(MAX($F41-('2.1 Kraftwerk allgemein'!$F$16-'2.1 Kraftwerk allgemein'!$F$15+1),1),COLUMN(AI41)-('2.1 Kraftwerk allgemein'!$F$16-'2.1 Kraftwerk allgemein'!$F$15+1)))))/$F41,
SUM(OFFSET('2.5 CAPEX'!AW44,0,-MIN($F41-1,COLUMN(AI41)-1),1,MIN($F41,COLUMN(AI41))))/$F41)))))),
IF(OR(ISNUMBER($D41)=FALSE,$F41=""),"",
IF(AND('2.5 CAPEX'!$L44&lt;&gt;"x",'2.5 CAPEX'!$M44&lt;&gt;"x"),0,
IF($F41=0,0,
IF(AR$4&lt;'2.1 Kraftwerk allgemein'!$F$16,0,
IF(AR$4='2.1 Kraftwerk allgemein'!$F$16,'2.5 CAPEX'!$J44/$F41,
IF(AR$4&lt;'2.1 Kraftwerk allgemein'!$F$16+$F41,
('2.5 CAPEX'!$J44+SUM(OFFSET('2.5 CAPEX'!AW44,0,-MIN(MAX($F41-1-('2.1 Kraftwerk allgemein'!$F$16-'1.1 Allgemein'!$I$22+1),0),COLUMN(AI41)-1-('2.1 Kraftwerk allgemein'!$F$16-'1.1 Allgemein'!$I$22+1)),1,MIN(MAX($F41-('2.1 Kraftwerk allgemein'!$F$16-'1.1 Allgemein'!$I$22+1),1),COLUMN(AI41)-('2.1 Kraftwerk allgemein'!$F$16-'1.1 Allgemein'!$I$22+1)))))/$F41,
SUM(OFFSET('2.5 CAPEX'!AW44,0,-MIN($F41-1,COLUMN(AI41)-1),1,MIN($F41,COLUMN(AI41))))/$F41)))))))</f>
        <v/>
      </c>
      <c r="AS41" s="199" t="str">
        <f ca="1">IF('2.1 Kraftwerk allgemein'!$F$15&lt;'1.1 Allgemein'!$I$22,
IF(OR(ISNUMBER($D41)=FALSE,$F41=""),"",
IF(AND('2.5 CAPEX'!$L44&lt;&gt;"x",'2.5 CAPEX'!$M44&lt;&gt;"x"),0,
IF($F41=0,0,
IF(AS$4&lt;'2.1 Kraftwerk allgemein'!$F$16,0,
IF(AS$4='2.1 Kraftwerk allgemein'!$F$16,'2.5 CAPEX'!$J44/$F41,
IF(AS$4&lt;'2.1 Kraftwerk allgemein'!$F$16+$F41,
('2.5 CAPEX'!$J44+SUM(OFFSET('2.5 CAPEX'!AX44,0,-MIN(MAX($F41-1-('2.1 Kraftwerk allgemein'!$F$16-'2.1 Kraftwerk allgemein'!$F$15+1),0),COLUMN(AJ41)-1-('2.1 Kraftwerk allgemein'!$F$16-'2.1 Kraftwerk allgemein'!$F$15+1)),1,MIN(MAX($F41-('2.1 Kraftwerk allgemein'!$F$16-'2.1 Kraftwerk allgemein'!$F$15+1),1),COLUMN(AJ41)-('2.1 Kraftwerk allgemein'!$F$16-'2.1 Kraftwerk allgemein'!$F$15+1)))))/$F41,
SUM(OFFSET('2.5 CAPEX'!AX44,0,-MIN($F41-1,COLUMN(AJ41)-1),1,MIN($F41,COLUMN(AJ41))))/$F41)))))),
IF(OR(ISNUMBER($D41)=FALSE,$F41=""),"",
IF(AND('2.5 CAPEX'!$L44&lt;&gt;"x",'2.5 CAPEX'!$M44&lt;&gt;"x"),0,
IF($F41=0,0,
IF(AS$4&lt;'2.1 Kraftwerk allgemein'!$F$16,0,
IF(AS$4='2.1 Kraftwerk allgemein'!$F$16,'2.5 CAPEX'!$J44/$F41,
IF(AS$4&lt;'2.1 Kraftwerk allgemein'!$F$16+$F41,
('2.5 CAPEX'!$J44+SUM(OFFSET('2.5 CAPEX'!AX44,0,-MIN(MAX($F41-1-('2.1 Kraftwerk allgemein'!$F$16-'1.1 Allgemein'!$I$22+1),0),COLUMN(AJ41)-1-('2.1 Kraftwerk allgemein'!$F$16-'1.1 Allgemein'!$I$22+1)),1,MIN(MAX($F41-('2.1 Kraftwerk allgemein'!$F$16-'1.1 Allgemein'!$I$22+1),1),COLUMN(AJ41)-('2.1 Kraftwerk allgemein'!$F$16-'1.1 Allgemein'!$I$22+1)))))/$F41,
SUM(OFFSET('2.5 CAPEX'!AX44,0,-MIN($F41-1,COLUMN(AJ41)-1),1,MIN($F41,COLUMN(AJ41))))/$F41)))))))</f>
        <v/>
      </c>
      <c r="AT41" s="199" t="str">
        <f ca="1">IF('2.1 Kraftwerk allgemein'!$F$15&lt;'1.1 Allgemein'!$I$22,
IF(OR(ISNUMBER($D41)=FALSE,$F41=""),"",
IF(AND('2.5 CAPEX'!$L44&lt;&gt;"x",'2.5 CAPEX'!$M44&lt;&gt;"x"),0,
IF($F41=0,0,
IF(AT$4&lt;'2.1 Kraftwerk allgemein'!$F$16,0,
IF(AT$4='2.1 Kraftwerk allgemein'!$F$16,'2.5 CAPEX'!$J44/$F41,
IF(AT$4&lt;'2.1 Kraftwerk allgemein'!$F$16+$F41,
('2.5 CAPEX'!$J44+SUM(OFFSET('2.5 CAPEX'!AY44,0,-MIN(MAX($F41-1-('2.1 Kraftwerk allgemein'!$F$16-'2.1 Kraftwerk allgemein'!$F$15+1),0),COLUMN(AK41)-1-('2.1 Kraftwerk allgemein'!$F$16-'2.1 Kraftwerk allgemein'!$F$15+1)),1,MIN(MAX($F41-('2.1 Kraftwerk allgemein'!$F$16-'2.1 Kraftwerk allgemein'!$F$15+1),1),COLUMN(AK41)-('2.1 Kraftwerk allgemein'!$F$16-'2.1 Kraftwerk allgemein'!$F$15+1)))))/$F41,
SUM(OFFSET('2.5 CAPEX'!AY44,0,-MIN($F41-1,COLUMN(AK41)-1),1,MIN($F41,COLUMN(AK41))))/$F41)))))),
IF(OR(ISNUMBER($D41)=FALSE,$F41=""),"",
IF(AND('2.5 CAPEX'!$L44&lt;&gt;"x",'2.5 CAPEX'!$M44&lt;&gt;"x"),0,
IF($F41=0,0,
IF(AT$4&lt;'2.1 Kraftwerk allgemein'!$F$16,0,
IF(AT$4='2.1 Kraftwerk allgemein'!$F$16,'2.5 CAPEX'!$J44/$F41,
IF(AT$4&lt;'2.1 Kraftwerk allgemein'!$F$16+$F41,
('2.5 CAPEX'!$J44+SUM(OFFSET('2.5 CAPEX'!AY44,0,-MIN(MAX($F41-1-('2.1 Kraftwerk allgemein'!$F$16-'1.1 Allgemein'!$I$22+1),0),COLUMN(AK41)-1-('2.1 Kraftwerk allgemein'!$F$16-'1.1 Allgemein'!$I$22+1)),1,MIN(MAX($F41-('2.1 Kraftwerk allgemein'!$F$16-'1.1 Allgemein'!$I$22+1),1),COLUMN(AK41)-('2.1 Kraftwerk allgemein'!$F$16-'1.1 Allgemein'!$I$22+1)))))/$F41,
SUM(OFFSET('2.5 CAPEX'!AY44,0,-MIN($F41-1,COLUMN(AK41)-1),1,MIN($F41,COLUMN(AK41))))/$F41)))))))</f>
        <v/>
      </c>
      <c r="AU41" s="199" t="str">
        <f ca="1">IF('2.1 Kraftwerk allgemein'!$F$15&lt;'1.1 Allgemein'!$I$22,
IF(OR(ISNUMBER($D41)=FALSE,$F41=""),"",
IF(AND('2.5 CAPEX'!$L44&lt;&gt;"x",'2.5 CAPEX'!$M44&lt;&gt;"x"),0,
IF($F41=0,0,
IF(AU$4&lt;'2.1 Kraftwerk allgemein'!$F$16,0,
IF(AU$4='2.1 Kraftwerk allgemein'!$F$16,'2.5 CAPEX'!$J44/$F41,
IF(AU$4&lt;'2.1 Kraftwerk allgemein'!$F$16+$F41,
('2.5 CAPEX'!$J44+SUM(OFFSET('2.5 CAPEX'!AZ44,0,-MIN(MAX($F41-1-('2.1 Kraftwerk allgemein'!$F$16-'2.1 Kraftwerk allgemein'!$F$15+1),0),COLUMN(AL41)-1-('2.1 Kraftwerk allgemein'!$F$16-'2.1 Kraftwerk allgemein'!$F$15+1)),1,MIN(MAX($F41-('2.1 Kraftwerk allgemein'!$F$16-'2.1 Kraftwerk allgemein'!$F$15+1),1),COLUMN(AL41)-('2.1 Kraftwerk allgemein'!$F$16-'2.1 Kraftwerk allgemein'!$F$15+1)))))/$F41,
SUM(OFFSET('2.5 CAPEX'!AZ44,0,-MIN($F41-1,COLUMN(AL41)-1),1,MIN($F41,COLUMN(AL41))))/$F41)))))),
IF(OR(ISNUMBER($D41)=FALSE,$F41=""),"",
IF(AND('2.5 CAPEX'!$L44&lt;&gt;"x",'2.5 CAPEX'!$M44&lt;&gt;"x"),0,
IF($F41=0,0,
IF(AU$4&lt;'2.1 Kraftwerk allgemein'!$F$16,0,
IF(AU$4='2.1 Kraftwerk allgemein'!$F$16,'2.5 CAPEX'!$J44/$F41,
IF(AU$4&lt;'2.1 Kraftwerk allgemein'!$F$16+$F41,
('2.5 CAPEX'!$J44+SUM(OFFSET('2.5 CAPEX'!AZ44,0,-MIN(MAX($F41-1-('2.1 Kraftwerk allgemein'!$F$16-'1.1 Allgemein'!$I$22+1),0),COLUMN(AL41)-1-('2.1 Kraftwerk allgemein'!$F$16-'1.1 Allgemein'!$I$22+1)),1,MIN(MAX($F41-('2.1 Kraftwerk allgemein'!$F$16-'1.1 Allgemein'!$I$22+1),1),COLUMN(AL41)-('2.1 Kraftwerk allgemein'!$F$16-'1.1 Allgemein'!$I$22+1)))))/$F41,
SUM(OFFSET('2.5 CAPEX'!AZ44,0,-MIN($F41-1,COLUMN(AL41)-1),1,MIN($F41,COLUMN(AL41))))/$F41)))))))</f>
        <v/>
      </c>
      <c r="AV41" s="199" t="str">
        <f ca="1">IF('2.1 Kraftwerk allgemein'!$F$15&lt;'1.1 Allgemein'!$I$22,
IF(OR(ISNUMBER($D41)=FALSE,$F41=""),"",
IF(AND('2.5 CAPEX'!$L44&lt;&gt;"x",'2.5 CAPEX'!$M44&lt;&gt;"x"),0,
IF($F41=0,0,
IF(AV$4&lt;'2.1 Kraftwerk allgemein'!$F$16,0,
IF(AV$4='2.1 Kraftwerk allgemein'!$F$16,'2.5 CAPEX'!$J44/$F41,
IF(AV$4&lt;'2.1 Kraftwerk allgemein'!$F$16+$F41,
('2.5 CAPEX'!$J44+SUM(OFFSET('2.5 CAPEX'!BA44,0,-MIN(MAX($F41-1-('2.1 Kraftwerk allgemein'!$F$16-'2.1 Kraftwerk allgemein'!$F$15+1),0),COLUMN(AM41)-1-('2.1 Kraftwerk allgemein'!$F$16-'2.1 Kraftwerk allgemein'!$F$15+1)),1,MIN(MAX($F41-('2.1 Kraftwerk allgemein'!$F$16-'2.1 Kraftwerk allgemein'!$F$15+1),1),COLUMN(AM41)-('2.1 Kraftwerk allgemein'!$F$16-'2.1 Kraftwerk allgemein'!$F$15+1)))))/$F41,
SUM(OFFSET('2.5 CAPEX'!BA44,0,-MIN($F41-1,COLUMN(AM41)-1),1,MIN($F41,COLUMN(AM41))))/$F41)))))),
IF(OR(ISNUMBER($D41)=FALSE,$F41=""),"",
IF(AND('2.5 CAPEX'!$L44&lt;&gt;"x",'2.5 CAPEX'!$M44&lt;&gt;"x"),0,
IF($F41=0,0,
IF(AV$4&lt;'2.1 Kraftwerk allgemein'!$F$16,0,
IF(AV$4='2.1 Kraftwerk allgemein'!$F$16,'2.5 CAPEX'!$J44/$F41,
IF(AV$4&lt;'2.1 Kraftwerk allgemein'!$F$16+$F41,
('2.5 CAPEX'!$J44+SUM(OFFSET('2.5 CAPEX'!BA44,0,-MIN(MAX($F41-1-('2.1 Kraftwerk allgemein'!$F$16-'1.1 Allgemein'!$I$22+1),0),COLUMN(AM41)-1-('2.1 Kraftwerk allgemein'!$F$16-'1.1 Allgemein'!$I$22+1)),1,MIN(MAX($F41-('2.1 Kraftwerk allgemein'!$F$16-'1.1 Allgemein'!$I$22+1),1),COLUMN(AM41)-('2.1 Kraftwerk allgemein'!$F$16-'1.1 Allgemein'!$I$22+1)))))/$F41,
SUM(OFFSET('2.5 CAPEX'!BA44,0,-MIN($F41-1,COLUMN(AM41)-1),1,MIN($F41,COLUMN(AM41))))/$F41)))))))</f>
        <v/>
      </c>
      <c r="AW41" s="199" t="str">
        <f ca="1">IF('2.1 Kraftwerk allgemein'!$F$15&lt;'1.1 Allgemein'!$I$22,
IF(OR(ISNUMBER($D41)=FALSE,$F41=""),"",
IF(AND('2.5 CAPEX'!$L44&lt;&gt;"x",'2.5 CAPEX'!$M44&lt;&gt;"x"),0,
IF($F41=0,0,
IF(AW$4&lt;'2.1 Kraftwerk allgemein'!$F$16,0,
IF(AW$4='2.1 Kraftwerk allgemein'!$F$16,'2.5 CAPEX'!$J44/$F41,
IF(AW$4&lt;'2.1 Kraftwerk allgemein'!$F$16+$F41,
('2.5 CAPEX'!$J44+SUM(OFFSET('2.5 CAPEX'!BB44,0,-MIN(MAX($F41-1-('2.1 Kraftwerk allgemein'!$F$16-'2.1 Kraftwerk allgemein'!$F$15+1),0),COLUMN(AN41)-1-('2.1 Kraftwerk allgemein'!$F$16-'2.1 Kraftwerk allgemein'!$F$15+1)),1,MIN(MAX($F41-('2.1 Kraftwerk allgemein'!$F$16-'2.1 Kraftwerk allgemein'!$F$15+1),1),COLUMN(AN41)-('2.1 Kraftwerk allgemein'!$F$16-'2.1 Kraftwerk allgemein'!$F$15+1)))))/$F41,
SUM(OFFSET('2.5 CAPEX'!BB44,0,-MIN($F41-1,COLUMN(AN41)-1),1,MIN($F41,COLUMN(AN41))))/$F41)))))),
IF(OR(ISNUMBER($D41)=FALSE,$F41=""),"",
IF(AND('2.5 CAPEX'!$L44&lt;&gt;"x",'2.5 CAPEX'!$M44&lt;&gt;"x"),0,
IF($F41=0,0,
IF(AW$4&lt;'2.1 Kraftwerk allgemein'!$F$16,0,
IF(AW$4='2.1 Kraftwerk allgemein'!$F$16,'2.5 CAPEX'!$J44/$F41,
IF(AW$4&lt;'2.1 Kraftwerk allgemein'!$F$16+$F41,
('2.5 CAPEX'!$J44+SUM(OFFSET('2.5 CAPEX'!BB44,0,-MIN(MAX($F41-1-('2.1 Kraftwerk allgemein'!$F$16-'1.1 Allgemein'!$I$22+1),0),COLUMN(AN41)-1-('2.1 Kraftwerk allgemein'!$F$16-'1.1 Allgemein'!$I$22+1)),1,MIN(MAX($F41-('2.1 Kraftwerk allgemein'!$F$16-'1.1 Allgemein'!$I$22+1),1),COLUMN(AN41)-('2.1 Kraftwerk allgemein'!$F$16-'1.1 Allgemein'!$I$22+1)))))/$F41,
SUM(OFFSET('2.5 CAPEX'!BB44,0,-MIN($F41-1,COLUMN(AN41)-1),1,MIN($F41,COLUMN(AN41))))/$F41)))))))</f>
        <v/>
      </c>
      <c r="AX41" s="199" t="str">
        <f ca="1">IF('2.1 Kraftwerk allgemein'!$F$15&lt;'1.1 Allgemein'!$I$22,
IF(OR(ISNUMBER($D41)=FALSE,$F41=""),"",
IF(AND('2.5 CAPEX'!$L44&lt;&gt;"x",'2.5 CAPEX'!$M44&lt;&gt;"x"),0,
IF($F41=0,0,
IF(AX$4&lt;'2.1 Kraftwerk allgemein'!$F$16,0,
IF(AX$4='2.1 Kraftwerk allgemein'!$F$16,'2.5 CAPEX'!$J44/$F41,
IF(AX$4&lt;'2.1 Kraftwerk allgemein'!$F$16+$F41,
('2.5 CAPEX'!$J44+SUM(OFFSET('2.5 CAPEX'!BC44,0,-MIN(MAX($F41-1-('2.1 Kraftwerk allgemein'!$F$16-'2.1 Kraftwerk allgemein'!$F$15+1),0),COLUMN(AO41)-1-('2.1 Kraftwerk allgemein'!$F$16-'2.1 Kraftwerk allgemein'!$F$15+1)),1,MIN(MAX($F41-('2.1 Kraftwerk allgemein'!$F$16-'2.1 Kraftwerk allgemein'!$F$15+1),1),COLUMN(AO41)-('2.1 Kraftwerk allgemein'!$F$16-'2.1 Kraftwerk allgemein'!$F$15+1)))))/$F41,
SUM(OFFSET('2.5 CAPEX'!BC44,0,-MIN($F41-1,COLUMN(AO41)-1),1,MIN($F41,COLUMN(AO41))))/$F41)))))),
IF(OR(ISNUMBER($D41)=FALSE,$F41=""),"",
IF(AND('2.5 CAPEX'!$L44&lt;&gt;"x",'2.5 CAPEX'!$M44&lt;&gt;"x"),0,
IF($F41=0,0,
IF(AX$4&lt;'2.1 Kraftwerk allgemein'!$F$16,0,
IF(AX$4='2.1 Kraftwerk allgemein'!$F$16,'2.5 CAPEX'!$J44/$F41,
IF(AX$4&lt;'2.1 Kraftwerk allgemein'!$F$16+$F41,
('2.5 CAPEX'!$J44+SUM(OFFSET('2.5 CAPEX'!BC44,0,-MIN(MAX($F41-1-('2.1 Kraftwerk allgemein'!$F$16-'1.1 Allgemein'!$I$22+1),0),COLUMN(AO41)-1-('2.1 Kraftwerk allgemein'!$F$16-'1.1 Allgemein'!$I$22+1)),1,MIN(MAX($F41-('2.1 Kraftwerk allgemein'!$F$16-'1.1 Allgemein'!$I$22+1),1),COLUMN(AO41)-('2.1 Kraftwerk allgemein'!$F$16-'1.1 Allgemein'!$I$22+1)))))/$F41,
SUM(OFFSET('2.5 CAPEX'!BC44,0,-MIN($F41-1,COLUMN(AO41)-1),1,MIN($F41,COLUMN(AO41))))/$F41)))))))</f>
        <v/>
      </c>
      <c r="AY41" s="199" t="str">
        <f ca="1">IF('2.1 Kraftwerk allgemein'!$F$15&lt;'1.1 Allgemein'!$I$22,
IF(OR(ISNUMBER($D41)=FALSE,$F41=""),"",
IF(AND('2.5 CAPEX'!$L44&lt;&gt;"x",'2.5 CAPEX'!$M44&lt;&gt;"x"),0,
IF($F41=0,0,
IF(AY$4&lt;'2.1 Kraftwerk allgemein'!$F$16,0,
IF(AY$4='2.1 Kraftwerk allgemein'!$F$16,'2.5 CAPEX'!$J44/$F41,
IF(AY$4&lt;'2.1 Kraftwerk allgemein'!$F$16+$F41,
('2.5 CAPEX'!$J44+SUM(OFFSET('2.5 CAPEX'!BD44,0,-MIN(MAX($F41-1-('2.1 Kraftwerk allgemein'!$F$16-'2.1 Kraftwerk allgemein'!$F$15+1),0),COLUMN(AP41)-1-('2.1 Kraftwerk allgemein'!$F$16-'2.1 Kraftwerk allgemein'!$F$15+1)),1,MIN(MAX($F41-('2.1 Kraftwerk allgemein'!$F$16-'2.1 Kraftwerk allgemein'!$F$15+1),1),COLUMN(AP41)-('2.1 Kraftwerk allgemein'!$F$16-'2.1 Kraftwerk allgemein'!$F$15+1)))))/$F41,
SUM(OFFSET('2.5 CAPEX'!BD44,0,-MIN($F41-1,COLUMN(AP41)-1),1,MIN($F41,COLUMN(AP41))))/$F41)))))),
IF(OR(ISNUMBER($D41)=FALSE,$F41=""),"",
IF(AND('2.5 CAPEX'!$L44&lt;&gt;"x",'2.5 CAPEX'!$M44&lt;&gt;"x"),0,
IF($F41=0,0,
IF(AY$4&lt;'2.1 Kraftwerk allgemein'!$F$16,0,
IF(AY$4='2.1 Kraftwerk allgemein'!$F$16,'2.5 CAPEX'!$J44/$F41,
IF(AY$4&lt;'2.1 Kraftwerk allgemein'!$F$16+$F41,
('2.5 CAPEX'!$J44+SUM(OFFSET('2.5 CAPEX'!BD44,0,-MIN(MAX($F41-1-('2.1 Kraftwerk allgemein'!$F$16-'1.1 Allgemein'!$I$22+1),0),COLUMN(AP41)-1-('2.1 Kraftwerk allgemein'!$F$16-'1.1 Allgemein'!$I$22+1)),1,MIN(MAX($F41-('2.1 Kraftwerk allgemein'!$F$16-'1.1 Allgemein'!$I$22+1),1),COLUMN(AP41)-('2.1 Kraftwerk allgemein'!$F$16-'1.1 Allgemein'!$I$22+1)))))/$F41,
SUM(OFFSET('2.5 CAPEX'!BD44,0,-MIN($F41-1,COLUMN(AP41)-1),1,MIN($F41,COLUMN(AP41))))/$F41)))))))</f>
        <v/>
      </c>
      <c r="AZ41" s="199" t="str">
        <f ca="1">IF('2.1 Kraftwerk allgemein'!$F$15&lt;'1.1 Allgemein'!$I$22,
IF(OR(ISNUMBER($D41)=FALSE,$F41=""),"",
IF(AND('2.5 CAPEX'!$L44&lt;&gt;"x",'2.5 CAPEX'!$M44&lt;&gt;"x"),0,
IF($F41=0,0,
IF(AZ$4&lt;'2.1 Kraftwerk allgemein'!$F$16,0,
IF(AZ$4='2.1 Kraftwerk allgemein'!$F$16,'2.5 CAPEX'!$J44/$F41,
IF(AZ$4&lt;'2.1 Kraftwerk allgemein'!$F$16+$F41,
('2.5 CAPEX'!$J44+SUM(OFFSET('2.5 CAPEX'!BE44,0,-MIN(MAX($F41-1-('2.1 Kraftwerk allgemein'!$F$16-'2.1 Kraftwerk allgemein'!$F$15+1),0),COLUMN(AQ41)-1-('2.1 Kraftwerk allgemein'!$F$16-'2.1 Kraftwerk allgemein'!$F$15+1)),1,MIN(MAX($F41-('2.1 Kraftwerk allgemein'!$F$16-'2.1 Kraftwerk allgemein'!$F$15+1),1),COLUMN(AQ41)-('2.1 Kraftwerk allgemein'!$F$16-'2.1 Kraftwerk allgemein'!$F$15+1)))))/$F41,
SUM(OFFSET('2.5 CAPEX'!BE44,0,-MIN($F41-1,COLUMN(AQ41)-1),1,MIN($F41,COLUMN(AQ41))))/$F41)))))),
IF(OR(ISNUMBER($D41)=FALSE,$F41=""),"",
IF(AND('2.5 CAPEX'!$L44&lt;&gt;"x",'2.5 CAPEX'!$M44&lt;&gt;"x"),0,
IF($F41=0,0,
IF(AZ$4&lt;'2.1 Kraftwerk allgemein'!$F$16,0,
IF(AZ$4='2.1 Kraftwerk allgemein'!$F$16,'2.5 CAPEX'!$J44/$F41,
IF(AZ$4&lt;'2.1 Kraftwerk allgemein'!$F$16+$F41,
('2.5 CAPEX'!$J44+SUM(OFFSET('2.5 CAPEX'!BE44,0,-MIN(MAX($F41-1-('2.1 Kraftwerk allgemein'!$F$16-'1.1 Allgemein'!$I$22+1),0),COLUMN(AQ41)-1-('2.1 Kraftwerk allgemein'!$F$16-'1.1 Allgemein'!$I$22+1)),1,MIN(MAX($F41-('2.1 Kraftwerk allgemein'!$F$16-'1.1 Allgemein'!$I$22+1),1),COLUMN(AQ41)-('2.1 Kraftwerk allgemein'!$F$16-'1.1 Allgemein'!$I$22+1)))))/$F41,
SUM(OFFSET('2.5 CAPEX'!BE44,0,-MIN($F41-1,COLUMN(AQ41)-1),1,MIN($F41,COLUMN(AQ41))))/$F41)))))))</f>
        <v/>
      </c>
      <c r="BA41" s="199" t="str">
        <f ca="1">IF('2.1 Kraftwerk allgemein'!$F$15&lt;'1.1 Allgemein'!$I$22,
IF(OR(ISNUMBER($D41)=FALSE,$F41=""),"",
IF(AND('2.5 CAPEX'!$L44&lt;&gt;"x",'2.5 CAPEX'!$M44&lt;&gt;"x"),0,
IF($F41=0,0,
IF(BA$4&lt;'2.1 Kraftwerk allgemein'!$F$16,0,
IF(BA$4='2.1 Kraftwerk allgemein'!$F$16,'2.5 CAPEX'!$J44/$F41,
IF(BA$4&lt;'2.1 Kraftwerk allgemein'!$F$16+$F41,
('2.5 CAPEX'!$J44+SUM(OFFSET('2.5 CAPEX'!BF44,0,-MIN(MAX($F41-1-('2.1 Kraftwerk allgemein'!$F$16-'2.1 Kraftwerk allgemein'!$F$15+1),0),COLUMN(AR41)-1-('2.1 Kraftwerk allgemein'!$F$16-'2.1 Kraftwerk allgemein'!$F$15+1)),1,MIN(MAX($F41-('2.1 Kraftwerk allgemein'!$F$16-'2.1 Kraftwerk allgemein'!$F$15+1),1),COLUMN(AR41)-('2.1 Kraftwerk allgemein'!$F$16-'2.1 Kraftwerk allgemein'!$F$15+1)))))/$F41,
SUM(OFFSET('2.5 CAPEX'!BF44,0,-MIN($F41-1,COLUMN(AR41)-1),1,MIN($F41,COLUMN(AR41))))/$F41)))))),
IF(OR(ISNUMBER($D41)=FALSE,$F41=""),"",
IF(AND('2.5 CAPEX'!$L44&lt;&gt;"x",'2.5 CAPEX'!$M44&lt;&gt;"x"),0,
IF($F41=0,0,
IF(BA$4&lt;'2.1 Kraftwerk allgemein'!$F$16,0,
IF(BA$4='2.1 Kraftwerk allgemein'!$F$16,'2.5 CAPEX'!$J44/$F41,
IF(BA$4&lt;'2.1 Kraftwerk allgemein'!$F$16+$F41,
('2.5 CAPEX'!$J44+SUM(OFFSET('2.5 CAPEX'!BF44,0,-MIN(MAX($F41-1-('2.1 Kraftwerk allgemein'!$F$16-'1.1 Allgemein'!$I$22+1),0),COLUMN(AR41)-1-('2.1 Kraftwerk allgemein'!$F$16-'1.1 Allgemein'!$I$22+1)),1,MIN(MAX($F41-('2.1 Kraftwerk allgemein'!$F$16-'1.1 Allgemein'!$I$22+1),1),COLUMN(AR41)-('2.1 Kraftwerk allgemein'!$F$16-'1.1 Allgemein'!$I$22+1)))))/$F41,
SUM(OFFSET('2.5 CAPEX'!BF44,0,-MIN($F41-1,COLUMN(AR41)-1),1,MIN($F41,COLUMN(AR41))))/$F41)))))))</f>
        <v/>
      </c>
      <c r="BB41" s="199" t="str">
        <f ca="1">IF('2.1 Kraftwerk allgemein'!$F$15&lt;'1.1 Allgemein'!$I$22,
IF(OR(ISNUMBER($D41)=FALSE,$F41=""),"",
IF(AND('2.5 CAPEX'!$L44&lt;&gt;"x",'2.5 CAPEX'!$M44&lt;&gt;"x"),0,
IF($F41=0,0,
IF(BB$4&lt;'2.1 Kraftwerk allgemein'!$F$16,0,
IF(BB$4='2.1 Kraftwerk allgemein'!$F$16,'2.5 CAPEX'!$J44/$F41,
IF(BB$4&lt;'2.1 Kraftwerk allgemein'!$F$16+$F41,
('2.5 CAPEX'!$J44+SUM(OFFSET('2.5 CAPEX'!BG44,0,-MIN(MAX($F41-1-('2.1 Kraftwerk allgemein'!$F$16-'2.1 Kraftwerk allgemein'!$F$15+1),0),COLUMN(AS41)-1-('2.1 Kraftwerk allgemein'!$F$16-'2.1 Kraftwerk allgemein'!$F$15+1)),1,MIN(MAX($F41-('2.1 Kraftwerk allgemein'!$F$16-'2.1 Kraftwerk allgemein'!$F$15+1),1),COLUMN(AS41)-('2.1 Kraftwerk allgemein'!$F$16-'2.1 Kraftwerk allgemein'!$F$15+1)))))/$F41,
SUM(OFFSET('2.5 CAPEX'!BG44,0,-MIN($F41-1,COLUMN(AS41)-1),1,MIN($F41,COLUMN(AS41))))/$F41)))))),
IF(OR(ISNUMBER($D41)=FALSE,$F41=""),"",
IF(AND('2.5 CAPEX'!$L44&lt;&gt;"x",'2.5 CAPEX'!$M44&lt;&gt;"x"),0,
IF($F41=0,0,
IF(BB$4&lt;'2.1 Kraftwerk allgemein'!$F$16,0,
IF(BB$4='2.1 Kraftwerk allgemein'!$F$16,'2.5 CAPEX'!$J44/$F41,
IF(BB$4&lt;'2.1 Kraftwerk allgemein'!$F$16+$F41,
('2.5 CAPEX'!$J44+SUM(OFFSET('2.5 CAPEX'!BG44,0,-MIN(MAX($F41-1-('2.1 Kraftwerk allgemein'!$F$16-'1.1 Allgemein'!$I$22+1),0),COLUMN(AS41)-1-('2.1 Kraftwerk allgemein'!$F$16-'1.1 Allgemein'!$I$22+1)),1,MIN(MAX($F41-('2.1 Kraftwerk allgemein'!$F$16-'1.1 Allgemein'!$I$22+1),1),COLUMN(AS41)-('2.1 Kraftwerk allgemein'!$F$16-'1.1 Allgemein'!$I$22+1)))))/$F41,
SUM(OFFSET('2.5 CAPEX'!BG44,0,-MIN($F41-1,COLUMN(AS41)-1),1,MIN($F41,COLUMN(AS41))))/$F41)))))))</f>
        <v/>
      </c>
      <c r="BC41" s="199" t="str">
        <f ca="1">IF('2.1 Kraftwerk allgemein'!$F$15&lt;'1.1 Allgemein'!$I$22,
IF(OR(ISNUMBER($D41)=FALSE,$F41=""),"",
IF(AND('2.5 CAPEX'!$L44&lt;&gt;"x",'2.5 CAPEX'!$M44&lt;&gt;"x"),0,
IF($F41=0,0,
IF(BC$4&lt;'2.1 Kraftwerk allgemein'!$F$16,0,
IF(BC$4='2.1 Kraftwerk allgemein'!$F$16,'2.5 CAPEX'!$J44/$F41,
IF(BC$4&lt;'2.1 Kraftwerk allgemein'!$F$16+$F41,
('2.5 CAPEX'!$J44+SUM(OFFSET('2.5 CAPEX'!BH44,0,-MIN(MAX($F41-1-('2.1 Kraftwerk allgemein'!$F$16-'2.1 Kraftwerk allgemein'!$F$15+1),0),COLUMN(AT41)-1-('2.1 Kraftwerk allgemein'!$F$16-'2.1 Kraftwerk allgemein'!$F$15+1)),1,MIN(MAX($F41-('2.1 Kraftwerk allgemein'!$F$16-'2.1 Kraftwerk allgemein'!$F$15+1),1),COLUMN(AT41)-('2.1 Kraftwerk allgemein'!$F$16-'2.1 Kraftwerk allgemein'!$F$15+1)))))/$F41,
SUM(OFFSET('2.5 CAPEX'!BH44,0,-MIN($F41-1,COLUMN(AT41)-1),1,MIN($F41,COLUMN(AT41))))/$F41)))))),
IF(OR(ISNUMBER($D41)=FALSE,$F41=""),"",
IF(AND('2.5 CAPEX'!$L44&lt;&gt;"x",'2.5 CAPEX'!$M44&lt;&gt;"x"),0,
IF($F41=0,0,
IF(BC$4&lt;'2.1 Kraftwerk allgemein'!$F$16,0,
IF(BC$4='2.1 Kraftwerk allgemein'!$F$16,'2.5 CAPEX'!$J44/$F41,
IF(BC$4&lt;'2.1 Kraftwerk allgemein'!$F$16+$F41,
('2.5 CAPEX'!$J44+SUM(OFFSET('2.5 CAPEX'!BH44,0,-MIN(MAX($F41-1-('2.1 Kraftwerk allgemein'!$F$16-'1.1 Allgemein'!$I$22+1),0),COLUMN(AT41)-1-('2.1 Kraftwerk allgemein'!$F$16-'1.1 Allgemein'!$I$22+1)),1,MIN(MAX($F41-('2.1 Kraftwerk allgemein'!$F$16-'1.1 Allgemein'!$I$22+1),1),COLUMN(AT41)-('2.1 Kraftwerk allgemein'!$F$16-'1.1 Allgemein'!$I$22+1)))))/$F41,
SUM(OFFSET('2.5 CAPEX'!BH44,0,-MIN($F41-1,COLUMN(AT41)-1),1,MIN($F41,COLUMN(AT41))))/$F41)))))))</f>
        <v/>
      </c>
      <c r="BD41" s="199" t="str">
        <f ca="1">IF('2.1 Kraftwerk allgemein'!$F$15&lt;'1.1 Allgemein'!$I$22,
IF(OR(ISNUMBER($D41)=FALSE,$F41=""),"",
IF(AND('2.5 CAPEX'!$L44&lt;&gt;"x",'2.5 CAPEX'!$M44&lt;&gt;"x"),0,
IF($F41=0,0,
IF(BD$4&lt;'2.1 Kraftwerk allgemein'!$F$16,0,
IF(BD$4='2.1 Kraftwerk allgemein'!$F$16,'2.5 CAPEX'!$J44/$F41,
IF(BD$4&lt;'2.1 Kraftwerk allgemein'!$F$16+$F41,
('2.5 CAPEX'!$J44+SUM(OFFSET('2.5 CAPEX'!BI44,0,-MIN(MAX($F41-1-('2.1 Kraftwerk allgemein'!$F$16-'2.1 Kraftwerk allgemein'!$F$15+1),0),COLUMN(AU41)-1-('2.1 Kraftwerk allgemein'!$F$16-'2.1 Kraftwerk allgemein'!$F$15+1)),1,MIN(MAX($F41-('2.1 Kraftwerk allgemein'!$F$16-'2.1 Kraftwerk allgemein'!$F$15+1),1),COLUMN(AU41)-('2.1 Kraftwerk allgemein'!$F$16-'2.1 Kraftwerk allgemein'!$F$15+1)))))/$F41,
SUM(OFFSET('2.5 CAPEX'!BI44,0,-MIN($F41-1,COLUMN(AU41)-1),1,MIN($F41,COLUMN(AU41))))/$F41)))))),
IF(OR(ISNUMBER($D41)=FALSE,$F41=""),"",
IF(AND('2.5 CAPEX'!$L44&lt;&gt;"x",'2.5 CAPEX'!$M44&lt;&gt;"x"),0,
IF($F41=0,0,
IF(BD$4&lt;'2.1 Kraftwerk allgemein'!$F$16,0,
IF(BD$4='2.1 Kraftwerk allgemein'!$F$16,'2.5 CAPEX'!$J44/$F41,
IF(BD$4&lt;'2.1 Kraftwerk allgemein'!$F$16+$F41,
('2.5 CAPEX'!$J44+SUM(OFFSET('2.5 CAPEX'!BI44,0,-MIN(MAX($F41-1-('2.1 Kraftwerk allgemein'!$F$16-'1.1 Allgemein'!$I$22+1),0),COLUMN(AU41)-1-('2.1 Kraftwerk allgemein'!$F$16-'1.1 Allgemein'!$I$22+1)),1,MIN(MAX($F41-('2.1 Kraftwerk allgemein'!$F$16-'1.1 Allgemein'!$I$22+1),1),COLUMN(AU41)-('2.1 Kraftwerk allgemein'!$F$16-'1.1 Allgemein'!$I$22+1)))))/$F41,
SUM(OFFSET('2.5 CAPEX'!BI44,0,-MIN($F41-1,COLUMN(AU41)-1),1,MIN($F41,COLUMN(AU41))))/$F41)))))))</f>
        <v/>
      </c>
      <c r="BE41" s="199" t="str">
        <f ca="1">IF('2.1 Kraftwerk allgemein'!$F$15&lt;'1.1 Allgemein'!$I$22,
IF(OR(ISNUMBER($D41)=FALSE,$F41=""),"",
IF(AND('2.5 CAPEX'!$L44&lt;&gt;"x",'2.5 CAPEX'!$M44&lt;&gt;"x"),0,
IF($F41=0,0,
IF(BE$4&lt;'2.1 Kraftwerk allgemein'!$F$16,0,
IF(BE$4='2.1 Kraftwerk allgemein'!$F$16,'2.5 CAPEX'!$J44/$F41,
IF(BE$4&lt;'2.1 Kraftwerk allgemein'!$F$16+$F41,
('2.5 CAPEX'!$J44+SUM(OFFSET('2.5 CAPEX'!BJ44,0,-MIN(MAX($F41-1-('2.1 Kraftwerk allgemein'!$F$16-'2.1 Kraftwerk allgemein'!$F$15+1),0),COLUMN(AV41)-1-('2.1 Kraftwerk allgemein'!$F$16-'2.1 Kraftwerk allgemein'!$F$15+1)),1,MIN(MAX($F41-('2.1 Kraftwerk allgemein'!$F$16-'2.1 Kraftwerk allgemein'!$F$15+1),1),COLUMN(AV41)-('2.1 Kraftwerk allgemein'!$F$16-'2.1 Kraftwerk allgemein'!$F$15+1)))))/$F41,
SUM(OFFSET('2.5 CAPEX'!BJ44,0,-MIN($F41-1,COLUMN(AV41)-1),1,MIN($F41,COLUMN(AV41))))/$F41)))))),
IF(OR(ISNUMBER($D41)=FALSE,$F41=""),"",
IF(AND('2.5 CAPEX'!$L44&lt;&gt;"x",'2.5 CAPEX'!$M44&lt;&gt;"x"),0,
IF($F41=0,0,
IF(BE$4&lt;'2.1 Kraftwerk allgemein'!$F$16,0,
IF(BE$4='2.1 Kraftwerk allgemein'!$F$16,'2.5 CAPEX'!$J44/$F41,
IF(BE$4&lt;'2.1 Kraftwerk allgemein'!$F$16+$F41,
('2.5 CAPEX'!$J44+SUM(OFFSET('2.5 CAPEX'!BJ44,0,-MIN(MAX($F41-1-('2.1 Kraftwerk allgemein'!$F$16-'1.1 Allgemein'!$I$22+1),0),COLUMN(AV41)-1-('2.1 Kraftwerk allgemein'!$F$16-'1.1 Allgemein'!$I$22+1)),1,MIN(MAX($F41-('2.1 Kraftwerk allgemein'!$F$16-'1.1 Allgemein'!$I$22+1),1),COLUMN(AV41)-('2.1 Kraftwerk allgemein'!$F$16-'1.1 Allgemein'!$I$22+1)))))/$F41,
SUM(OFFSET('2.5 CAPEX'!BJ44,0,-MIN($F41-1,COLUMN(AV41)-1),1,MIN($F41,COLUMN(AV41))))/$F41)))))))</f>
        <v/>
      </c>
      <c r="BF41" s="199" t="str">
        <f ca="1">IF('2.1 Kraftwerk allgemein'!$F$15&lt;'1.1 Allgemein'!$I$22,
IF(OR(ISNUMBER($D41)=FALSE,$F41=""),"",
IF(AND('2.5 CAPEX'!$L44&lt;&gt;"x",'2.5 CAPEX'!$M44&lt;&gt;"x"),0,
IF($F41=0,0,
IF(BF$4&lt;'2.1 Kraftwerk allgemein'!$F$16,0,
IF(BF$4='2.1 Kraftwerk allgemein'!$F$16,'2.5 CAPEX'!$J44/$F41,
IF(BF$4&lt;'2.1 Kraftwerk allgemein'!$F$16+$F41,
('2.5 CAPEX'!$J44+SUM(OFFSET('2.5 CAPEX'!BK44,0,-MIN(MAX($F41-1-('2.1 Kraftwerk allgemein'!$F$16-'2.1 Kraftwerk allgemein'!$F$15+1),0),COLUMN(AW41)-1-('2.1 Kraftwerk allgemein'!$F$16-'2.1 Kraftwerk allgemein'!$F$15+1)),1,MIN(MAX($F41-('2.1 Kraftwerk allgemein'!$F$16-'2.1 Kraftwerk allgemein'!$F$15+1),1),COLUMN(AW41)-('2.1 Kraftwerk allgemein'!$F$16-'2.1 Kraftwerk allgemein'!$F$15+1)))))/$F41,
SUM(OFFSET('2.5 CAPEX'!BK44,0,-MIN($F41-1,COLUMN(AW41)-1),1,MIN($F41,COLUMN(AW41))))/$F41)))))),
IF(OR(ISNUMBER($D41)=FALSE,$F41=""),"",
IF(AND('2.5 CAPEX'!$L44&lt;&gt;"x",'2.5 CAPEX'!$M44&lt;&gt;"x"),0,
IF($F41=0,0,
IF(BF$4&lt;'2.1 Kraftwerk allgemein'!$F$16,0,
IF(BF$4='2.1 Kraftwerk allgemein'!$F$16,'2.5 CAPEX'!$J44/$F41,
IF(BF$4&lt;'2.1 Kraftwerk allgemein'!$F$16+$F41,
('2.5 CAPEX'!$J44+SUM(OFFSET('2.5 CAPEX'!BK44,0,-MIN(MAX($F41-1-('2.1 Kraftwerk allgemein'!$F$16-'1.1 Allgemein'!$I$22+1),0),COLUMN(AW41)-1-('2.1 Kraftwerk allgemein'!$F$16-'1.1 Allgemein'!$I$22+1)),1,MIN(MAX($F41-('2.1 Kraftwerk allgemein'!$F$16-'1.1 Allgemein'!$I$22+1),1),COLUMN(AW41)-('2.1 Kraftwerk allgemein'!$F$16-'1.1 Allgemein'!$I$22+1)))))/$F41,
SUM(OFFSET('2.5 CAPEX'!BK44,0,-MIN($F41-1,COLUMN(AW41)-1),1,MIN($F41,COLUMN(AW41))))/$F41)))))))</f>
        <v/>
      </c>
      <c r="BG41" s="199" t="str">
        <f ca="1">IF('2.1 Kraftwerk allgemein'!$F$15&lt;'1.1 Allgemein'!$I$22,
IF(OR(ISNUMBER($D41)=FALSE,$F41=""),"",
IF(AND('2.5 CAPEX'!$L44&lt;&gt;"x",'2.5 CAPEX'!$M44&lt;&gt;"x"),0,
IF($F41=0,0,
IF(BG$4&lt;'2.1 Kraftwerk allgemein'!$F$16,0,
IF(BG$4='2.1 Kraftwerk allgemein'!$F$16,'2.5 CAPEX'!$J44/$F41,
IF(BG$4&lt;'2.1 Kraftwerk allgemein'!$F$16+$F41,
('2.5 CAPEX'!$J44+SUM(OFFSET('2.5 CAPEX'!BL44,0,-MIN(MAX($F41-1-('2.1 Kraftwerk allgemein'!$F$16-'2.1 Kraftwerk allgemein'!$F$15+1),0),COLUMN(AX41)-1-('2.1 Kraftwerk allgemein'!$F$16-'2.1 Kraftwerk allgemein'!$F$15+1)),1,MIN(MAX($F41-('2.1 Kraftwerk allgemein'!$F$16-'2.1 Kraftwerk allgemein'!$F$15+1),1),COLUMN(AX41)-('2.1 Kraftwerk allgemein'!$F$16-'2.1 Kraftwerk allgemein'!$F$15+1)))))/$F41,
SUM(OFFSET('2.5 CAPEX'!BL44,0,-MIN($F41-1,COLUMN(AX41)-1),1,MIN($F41,COLUMN(AX41))))/$F41)))))),
IF(OR(ISNUMBER($D41)=FALSE,$F41=""),"",
IF(AND('2.5 CAPEX'!$L44&lt;&gt;"x",'2.5 CAPEX'!$M44&lt;&gt;"x"),0,
IF($F41=0,0,
IF(BG$4&lt;'2.1 Kraftwerk allgemein'!$F$16,0,
IF(BG$4='2.1 Kraftwerk allgemein'!$F$16,'2.5 CAPEX'!$J44/$F41,
IF(BG$4&lt;'2.1 Kraftwerk allgemein'!$F$16+$F41,
('2.5 CAPEX'!$J44+SUM(OFFSET('2.5 CAPEX'!BL44,0,-MIN(MAX($F41-1-('2.1 Kraftwerk allgemein'!$F$16-'1.1 Allgemein'!$I$22+1),0),COLUMN(AX41)-1-('2.1 Kraftwerk allgemein'!$F$16-'1.1 Allgemein'!$I$22+1)),1,MIN(MAX($F41-('2.1 Kraftwerk allgemein'!$F$16-'1.1 Allgemein'!$I$22+1),1),COLUMN(AX41)-('2.1 Kraftwerk allgemein'!$F$16-'1.1 Allgemein'!$I$22+1)))))/$F41,
SUM(OFFSET('2.5 CAPEX'!BL44,0,-MIN($F41-1,COLUMN(AX41)-1),1,MIN($F41,COLUMN(AX41))))/$F41)))))))</f>
        <v/>
      </c>
      <c r="BH41" s="199" t="str">
        <f ca="1">IF('2.1 Kraftwerk allgemein'!$F$15&lt;'1.1 Allgemein'!$I$22,
IF(OR(ISNUMBER($D41)=FALSE,$F41=""),"",
IF(AND('2.5 CAPEX'!$L44&lt;&gt;"x",'2.5 CAPEX'!$M44&lt;&gt;"x"),0,
IF($F41=0,0,
IF(BH$4&lt;'2.1 Kraftwerk allgemein'!$F$16,0,
IF(BH$4='2.1 Kraftwerk allgemein'!$F$16,'2.5 CAPEX'!$J44/$F41,
IF(BH$4&lt;'2.1 Kraftwerk allgemein'!$F$16+$F41,
('2.5 CAPEX'!$J44+SUM(OFFSET('2.5 CAPEX'!BM44,0,-MIN(MAX($F41-1-('2.1 Kraftwerk allgemein'!$F$16-'2.1 Kraftwerk allgemein'!$F$15+1),0),COLUMN(AY41)-1-('2.1 Kraftwerk allgemein'!$F$16-'2.1 Kraftwerk allgemein'!$F$15+1)),1,MIN(MAX($F41-('2.1 Kraftwerk allgemein'!$F$16-'2.1 Kraftwerk allgemein'!$F$15+1),1),COLUMN(AY41)-('2.1 Kraftwerk allgemein'!$F$16-'2.1 Kraftwerk allgemein'!$F$15+1)))))/$F41,
SUM(OFFSET('2.5 CAPEX'!BM44,0,-MIN($F41-1,COLUMN(AY41)-1),1,MIN($F41,COLUMN(AY41))))/$F41)))))),
IF(OR(ISNUMBER($D41)=FALSE,$F41=""),"",
IF(AND('2.5 CAPEX'!$L44&lt;&gt;"x",'2.5 CAPEX'!$M44&lt;&gt;"x"),0,
IF($F41=0,0,
IF(BH$4&lt;'2.1 Kraftwerk allgemein'!$F$16,0,
IF(BH$4='2.1 Kraftwerk allgemein'!$F$16,'2.5 CAPEX'!$J44/$F41,
IF(BH$4&lt;'2.1 Kraftwerk allgemein'!$F$16+$F41,
('2.5 CAPEX'!$J44+SUM(OFFSET('2.5 CAPEX'!BM44,0,-MIN(MAX($F41-1-('2.1 Kraftwerk allgemein'!$F$16-'1.1 Allgemein'!$I$22+1),0),COLUMN(AY41)-1-('2.1 Kraftwerk allgemein'!$F$16-'1.1 Allgemein'!$I$22+1)),1,MIN(MAX($F41-('2.1 Kraftwerk allgemein'!$F$16-'1.1 Allgemein'!$I$22+1),1),COLUMN(AY41)-('2.1 Kraftwerk allgemein'!$F$16-'1.1 Allgemein'!$I$22+1)))))/$F41,
SUM(OFFSET('2.5 CAPEX'!BM44,0,-MIN($F41-1,COLUMN(AY41)-1),1,MIN($F41,COLUMN(AY41))))/$F41)))))))</f>
        <v/>
      </c>
      <c r="BI41" s="199" t="str">
        <f ca="1">IF('2.1 Kraftwerk allgemein'!$F$15&lt;'1.1 Allgemein'!$I$22,
IF(OR(ISNUMBER($D41)=FALSE,$F41=""),"",
IF(AND('2.5 CAPEX'!$L44&lt;&gt;"x",'2.5 CAPEX'!$M44&lt;&gt;"x"),0,
IF($F41=0,0,
IF(BI$4&lt;'2.1 Kraftwerk allgemein'!$F$16,0,
IF(BI$4='2.1 Kraftwerk allgemein'!$F$16,'2.5 CAPEX'!$J44/$F41,
IF(BI$4&lt;'2.1 Kraftwerk allgemein'!$F$16+$F41,
('2.5 CAPEX'!$J44+SUM(OFFSET('2.5 CAPEX'!BN44,0,-MIN(MAX($F41-1-('2.1 Kraftwerk allgemein'!$F$16-'2.1 Kraftwerk allgemein'!$F$15+1),0),COLUMN(AZ41)-1-('2.1 Kraftwerk allgemein'!$F$16-'2.1 Kraftwerk allgemein'!$F$15+1)),1,MIN(MAX($F41-('2.1 Kraftwerk allgemein'!$F$16-'2.1 Kraftwerk allgemein'!$F$15+1),1),COLUMN(AZ41)-('2.1 Kraftwerk allgemein'!$F$16-'2.1 Kraftwerk allgemein'!$F$15+1)))))/$F41,
SUM(OFFSET('2.5 CAPEX'!BN44,0,-MIN($F41-1,COLUMN(AZ41)-1),1,MIN($F41,COLUMN(AZ41))))/$F41)))))),
IF(OR(ISNUMBER($D41)=FALSE,$F41=""),"",
IF(AND('2.5 CAPEX'!$L44&lt;&gt;"x",'2.5 CAPEX'!$M44&lt;&gt;"x"),0,
IF($F41=0,0,
IF(BI$4&lt;'2.1 Kraftwerk allgemein'!$F$16,0,
IF(BI$4='2.1 Kraftwerk allgemein'!$F$16,'2.5 CAPEX'!$J44/$F41,
IF(BI$4&lt;'2.1 Kraftwerk allgemein'!$F$16+$F41,
('2.5 CAPEX'!$J44+SUM(OFFSET('2.5 CAPEX'!BN44,0,-MIN(MAX($F41-1-('2.1 Kraftwerk allgemein'!$F$16-'1.1 Allgemein'!$I$22+1),0),COLUMN(AZ41)-1-('2.1 Kraftwerk allgemein'!$F$16-'1.1 Allgemein'!$I$22+1)),1,MIN(MAX($F41-('2.1 Kraftwerk allgemein'!$F$16-'1.1 Allgemein'!$I$22+1),1),COLUMN(AZ41)-('2.1 Kraftwerk allgemein'!$F$16-'1.1 Allgemein'!$I$22+1)))))/$F41,
SUM(OFFSET('2.5 CAPEX'!BN44,0,-MIN($F41-1,COLUMN(AZ41)-1),1,MIN($F41,COLUMN(AZ41))))/$F41)))))))</f>
        <v/>
      </c>
      <c r="BJ41" s="199" t="str">
        <f ca="1">IF('2.1 Kraftwerk allgemein'!$F$15&lt;'1.1 Allgemein'!$I$22,
IF(OR(ISNUMBER($D41)=FALSE,$F41=""),"",
IF(AND('2.5 CAPEX'!$L44&lt;&gt;"x",'2.5 CAPEX'!$M44&lt;&gt;"x"),0,
IF($F41=0,0,
IF(BJ$4&lt;'2.1 Kraftwerk allgemein'!$F$16,0,
IF(BJ$4='2.1 Kraftwerk allgemein'!$F$16,'2.5 CAPEX'!$J44/$F41,
IF(BJ$4&lt;'2.1 Kraftwerk allgemein'!$F$16+$F41,
('2.5 CAPEX'!$J44+SUM(OFFSET('2.5 CAPEX'!BO44,0,-MIN(MAX($F41-1-('2.1 Kraftwerk allgemein'!$F$16-'2.1 Kraftwerk allgemein'!$F$15+1),0),COLUMN(BA41)-1-('2.1 Kraftwerk allgemein'!$F$16-'2.1 Kraftwerk allgemein'!$F$15+1)),1,MIN(MAX($F41-('2.1 Kraftwerk allgemein'!$F$16-'2.1 Kraftwerk allgemein'!$F$15+1),1),COLUMN(BA41)-('2.1 Kraftwerk allgemein'!$F$16-'2.1 Kraftwerk allgemein'!$F$15+1)))))/$F41,
SUM(OFFSET('2.5 CAPEX'!BO44,0,-MIN($F41-1,COLUMN(BA41)-1),1,MIN($F41,COLUMN(BA41))))/$F41)))))),
IF(OR(ISNUMBER($D41)=FALSE,$F41=""),"",
IF(AND('2.5 CAPEX'!$L44&lt;&gt;"x",'2.5 CAPEX'!$M44&lt;&gt;"x"),0,
IF($F41=0,0,
IF(BJ$4&lt;'2.1 Kraftwerk allgemein'!$F$16,0,
IF(BJ$4='2.1 Kraftwerk allgemein'!$F$16,'2.5 CAPEX'!$J44/$F41,
IF(BJ$4&lt;'2.1 Kraftwerk allgemein'!$F$16+$F41,
('2.5 CAPEX'!$J44+SUM(OFFSET('2.5 CAPEX'!BO44,0,-MIN(MAX($F41-1-('2.1 Kraftwerk allgemein'!$F$16-'1.1 Allgemein'!$I$22+1),0),COLUMN(BA41)-1-('2.1 Kraftwerk allgemein'!$F$16-'1.1 Allgemein'!$I$22+1)),1,MIN(MAX($F41-('2.1 Kraftwerk allgemein'!$F$16-'1.1 Allgemein'!$I$22+1),1),COLUMN(BA41)-('2.1 Kraftwerk allgemein'!$F$16-'1.1 Allgemein'!$I$22+1)))))/$F41,
SUM(OFFSET('2.5 CAPEX'!BO44,0,-MIN($F41-1,COLUMN(BA41)-1),1,MIN($F41,COLUMN(BA41))))/$F41)))))))</f>
        <v/>
      </c>
      <c r="BK41" s="199" t="str">
        <f ca="1">IF('2.1 Kraftwerk allgemein'!$F$15&lt;'1.1 Allgemein'!$I$22,
IF(OR(ISNUMBER($D41)=FALSE,$F41=""),"",
IF(AND('2.5 CAPEX'!$L44&lt;&gt;"x",'2.5 CAPEX'!$M44&lt;&gt;"x"),0,
IF($F41=0,0,
IF(BK$4&lt;'2.1 Kraftwerk allgemein'!$F$16,0,
IF(BK$4='2.1 Kraftwerk allgemein'!$F$16,'2.5 CAPEX'!$J44/$F41,
IF(BK$4&lt;'2.1 Kraftwerk allgemein'!$F$16+$F41,
('2.5 CAPEX'!$J44+SUM(OFFSET('2.5 CAPEX'!BP44,0,-MIN(MAX($F41-1-('2.1 Kraftwerk allgemein'!$F$16-'2.1 Kraftwerk allgemein'!$F$15+1),0),COLUMN(BB41)-1-('2.1 Kraftwerk allgemein'!$F$16-'2.1 Kraftwerk allgemein'!$F$15+1)),1,MIN(MAX($F41-('2.1 Kraftwerk allgemein'!$F$16-'2.1 Kraftwerk allgemein'!$F$15+1),1),COLUMN(BB41)-('2.1 Kraftwerk allgemein'!$F$16-'2.1 Kraftwerk allgemein'!$F$15+1)))))/$F41,
SUM(OFFSET('2.5 CAPEX'!BP44,0,-MIN($F41-1,COLUMN(BB41)-1),1,MIN($F41,COLUMN(BB41))))/$F41)))))),
IF(OR(ISNUMBER($D41)=FALSE,$F41=""),"",
IF(AND('2.5 CAPEX'!$L44&lt;&gt;"x",'2.5 CAPEX'!$M44&lt;&gt;"x"),0,
IF($F41=0,0,
IF(BK$4&lt;'2.1 Kraftwerk allgemein'!$F$16,0,
IF(BK$4='2.1 Kraftwerk allgemein'!$F$16,'2.5 CAPEX'!$J44/$F41,
IF(BK$4&lt;'2.1 Kraftwerk allgemein'!$F$16+$F41,
('2.5 CAPEX'!$J44+SUM(OFFSET('2.5 CAPEX'!BP44,0,-MIN(MAX($F41-1-('2.1 Kraftwerk allgemein'!$F$16-'1.1 Allgemein'!$I$22+1),0),COLUMN(BB41)-1-('2.1 Kraftwerk allgemein'!$F$16-'1.1 Allgemein'!$I$22+1)),1,MIN(MAX($F41-('2.1 Kraftwerk allgemein'!$F$16-'1.1 Allgemein'!$I$22+1),1),COLUMN(BB41)-('2.1 Kraftwerk allgemein'!$F$16-'1.1 Allgemein'!$I$22+1)))))/$F41,
SUM(OFFSET('2.5 CAPEX'!BP44,0,-MIN($F41-1,COLUMN(BB41)-1),1,MIN($F41,COLUMN(BB41))))/$F41)))))))</f>
        <v/>
      </c>
      <c r="BL41" s="199" t="str">
        <f ca="1">IF('2.1 Kraftwerk allgemein'!$F$15&lt;'1.1 Allgemein'!$I$22,
IF(OR(ISNUMBER($D41)=FALSE,$F41=""),"",
IF(AND('2.5 CAPEX'!$L44&lt;&gt;"x",'2.5 CAPEX'!$M44&lt;&gt;"x"),0,
IF($F41=0,0,
IF(BL$4&lt;'2.1 Kraftwerk allgemein'!$F$16,0,
IF(BL$4='2.1 Kraftwerk allgemein'!$F$16,'2.5 CAPEX'!$J44/$F41,
IF(BL$4&lt;'2.1 Kraftwerk allgemein'!$F$16+$F41,
('2.5 CAPEX'!$J44+SUM(OFFSET('2.5 CAPEX'!BQ44,0,-MIN(MAX($F41-1-('2.1 Kraftwerk allgemein'!$F$16-'2.1 Kraftwerk allgemein'!$F$15+1),0),COLUMN(BC41)-1-('2.1 Kraftwerk allgemein'!$F$16-'2.1 Kraftwerk allgemein'!$F$15+1)),1,MIN(MAX($F41-('2.1 Kraftwerk allgemein'!$F$16-'2.1 Kraftwerk allgemein'!$F$15+1),1),COLUMN(BC41)-('2.1 Kraftwerk allgemein'!$F$16-'2.1 Kraftwerk allgemein'!$F$15+1)))))/$F41,
SUM(OFFSET('2.5 CAPEX'!BQ44,0,-MIN($F41-1,COLUMN(BC41)-1),1,MIN($F41,COLUMN(BC41))))/$F41)))))),
IF(OR(ISNUMBER($D41)=FALSE,$F41=""),"",
IF(AND('2.5 CAPEX'!$L44&lt;&gt;"x",'2.5 CAPEX'!$M44&lt;&gt;"x"),0,
IF($F41=0,0,
IF(BL$4&lt;'2.1 Kraftwerk allgemein'!$F$16,0,
IF(BL$4='2.1 Kraftwerk allgemein'!$F$16,'2.5 CAPEX'!$J44/$F41,
IF(BL$4&lt;'2.1 Kraftwerk allgemein'!$F$16+$F41,
('2.5 CAPEX'!$J44+SUM(OFFSET('2.5 CAPEX'!BQ44,0,-MIN(MAX($F41-1-('2.1 Kraftwerk allgemein'!$F$16-'1.1 Allgemein'!$I$22+1),0),COLUMN(BC41)-1-('2.1 Kraftwerk allgemein'!$F$16-'1.1 Allgemein'!$I$22+1)),1,MIN(MAX($F41-('2.1 Kraftwerk allgemein'!$F$16-'1.1 Allgemein'!$I$22+1),1),COLUMN(BC41)-('2.1 Kraftwerk allgemein'!$F$16-'1.1 Allgemein'!$I$22+1)))))/$F41,
SUM(OFFSET('2.5 CAPEX'!BQ44,0,-MIN($F41-1,COLUMN(BC41)-1),1,MIN($F41,COLUMN(BC41))))/$F41)))))))</f>
        <v/>
      </c>
      <c r="BM41" s="199" t="str">
        <f ca="1">IF('2.1 Kraftwerk allgemein'!$F$15&lt;'1.1 Allgemein'!$I$22,
IF(OR(ISNUMBER($D41)=FALSE,$F41=""),"",
IF(AND('2.5 CAPEX'!$L44&lt;&gt;"x",'2.5 CAPEX'!$M44&lt;&gt;"x"),0,
IF($F41=0,0,
IF(BM$4&lt;'2.1 Kraftwerk allgemein'!$F$16,0,
IF(BM$4='2.1 Kraftwerk allgemein'!$F$16,'2.5 CAPEX'!$J44/$F41,
IF(BM$4&lt;'2.1 Kraftwerk allgemein'!$F$16+$F41,
('2.5 CAPEX'!$J44+SUM(OFFSET('2.5 CAPEX'!BR44,0,-MIN(MAX($F41-1-('2.1 Kraftwerk allgemein'!$F$16-'2.1 Kraftwerk allgemein'!$F$15+1),0),COLUMN(BD41)-1-('2.1 Kraftwerk allgemein'!$F$16-'2.1 Kraftwerk allgemein'!$F$15+1)),1,MIN(MAX($F41-('2.1 Kraftwerk allgemein'!$F$16-'2.1 Kraftwerk allgemein'!$F$15+1),1),COLUMN(BD41)-('2.1 Kraftwerk allgemein'!$F$16-'2.1 Kraftwerk allgemein'!$F$15+1)))))/$F41,
SUM(OFFSET('2.5 CAPEX'!BR44,0,-MIN($F41-1,COLUMN(BD41)-1),1,MIN($F41,COLUMN(BD41))))/$F41)))))),
IF(OR(ISNUMBER($D41)=FALSE,$F41=""),"",
IF(AND('2.5 CAPEX'!$L44&lt;&gt;"x",'2.5 CAPEX'!$M44&lt;&gt;"x"),0,
IF($F41=0,0,
IF(BM$4&lt;'2.1 Kraftwerk allgemein'!$F$16,0,
IF(BM$4='2.1 Kraftwerk allgemein'!$F$16,'2.5 CAPEX'!$J44/$F41,
IF(BM$4&lt;'2.1 Kraftwerk allgemein'!$F$16+$F41,
('2.5 CAPEX'!$J44+SUM(OFFSET('2.5 CAPEX'!BR44,0,-MIN(MAX($F41-1-('2.1 Kraftwerk allgemein'!$F$16-'1.1 Allgemein'!$I$22+1),0),COLUMN(BD41)-1-('2.1 Kraftwerk allgemein'!$F$16-'1.1 Allgemein'!$I$22+1)),1,MIN(MAX($F41-('2.1 Kraftwerk allgemein'!$F$16-'1.1 Allgemein'!$I$22+1),1),COLUMN(BD41)-('2.1 Kraftwerk allgemein'!$F$16-'1.1 Allgemein'!$I$22+1)))))/$F41,
SUM(OFFSET('2.5 CAPEX'!BR44,0,-MIN($F41-1,COLUMN(BD41)-1),1,MIN($F41,COLUMN(BD41))))/$F41)))))))</f>
        <v/>
      </c>
      <c r="BN41" s="199" t="str">
        <f ca="1">IF('2.1 Kraftwerk allgemein'!$F$15&lt;'1.1 Allgemein'!$I$22,
IF(OR(ISNUMBER($D41)=FALSE,$F41=""),"",
IF(AND('2.5 CAPEX'!$L44&lt;&gt;"x",'2.5 CAPEX'!$M44&lt;&gt;"x"),0,
IF($F41=0,0,
IF(BN$4&lt;'2.1 Kraftwerk allgemein'!$F$16,0,
IF(BN$4='2.1 Kraftwerk allgemein'!$F$16,'2.5 CAPEX'!$J44/$F41,
IF(BN$4&lt;'2.1 Kraftwerk allgemein'!$F$16+$F41,
('2.5 CAPEX'!$J44+SUM(OFFSET('2.5 CAPEX'!BS44,0,-MIN(MAX($F41-1-('2.1 Kraftwerk allgemein'!$F$16-'2.1 Kraftwerk allgemein'!$F$15+1),0),COLUMN(BE41)-1-('2.1 Kraftwerk allgemein'!$F$16-'2.1 Kraftwerk allgemein'!$F$15+1)),1,MIN(MAX($F41-('2.1 Kraftwerk allgemein'!$F$16-'2.1 Kraftwerk allgemein'!$F$15+1),1),COLUMN(BE41)-('2.1 Kraftwerk allgemein'!$F$16-'2.1 Kraftwerk allgemein'!$F$15+1)))))/$F41,
SUM(OFFSET('2.5 CAPEX'!BS44,0,-MIN($F41-1,COLUMN(BE41)-1),1,MIN($F41,COLUMN(BE41))))/$F41)))))),
IF(OR(ISNUMBER($D41)=FALSE,$F41=""),"",
IF(AND('2.5 CAPEX'!$L44&lt;&gt;"x",'2.5 CAPEX'!$M44&lt;&gt;"x"),0,
IF($F41=0,0,
IF(BN$4&lt;'2.1 Kraftwerk allgemein'!$F$16,0,
IF(BN$4='2.1 Kraftwerk allgemein'!$F$16,'2.5 CAPEX'!$J44/$F41,
IF(BN$4&lt;'2.1 Kraftwerk allgemein'!$F$16+$F41,
('2.5 CAPEX'!$J44+SUM(OFFSET('2.5 CAPEX'!BS44,0,-MIN(MAX($F41-1-('2.1 Kraftwerk allgemein'!$F$16-'1.1 Allgemein'!$I$22+1),0),COLUMN(BE41)-1-('2.1 Kraftwerk allgemein'!$F$16-'1.1 Allgemein'!$I$22+1)),1,MIN(MAX($F41-('2.1 Kraftwerk allgemein'!$F$16-'1.1 Allgemein'!$I$22+1),1),COLUMN(BE41)-('2.1 Kraftwerk allgemein'!$F$16-'1.1 Allgemein'!$I$22+1)))))/$F41,
SUM(OFFSET('2.5 CAPEX'!BS44,0,-MIN($F41-1,COLUMN(BE41)-1),1,MIN($F41,COLUMN(BE41))))/$F41)))))))</f>
        <v/>
      </c>
      <c r="BO41" s="199" t="str">
        <f ca="1">IF('2.1 Kraftwerk allgemein'!$F$15&lt;'1.1 Allgemein'!$I$22,
IF(OR(ISNUMBER($D41)=FALSE,$F41=""),"",
IF(AND('2.5 CAPEX'!$L44&lt;&gt;"x",'2.5 CAPEX'!$M44&lt;&gt;"x"),0,
IF($F41=0,0,
IF(BO$4&lt;'2.1 Kraftwerk allgemein'!$F$16,0,
IF(BO$4='2.1 Kraftwerk allgemein'!$F$16,'2.5 CAPEX'!$J44/$F41,
IF(BO$4&lt;'2.1 Kraftwerk allgemein'!$F$16+$F41,
('2.5 CAPEX'!$J44+SUM(OFFSET('2.5 CAPEX'!BT44,0,-MIN(MAX($F41-1-('2.1 Kraftwerk allgemein'!$F$16-'2.1 Kraftwerk allgemein'!$F$15+1),0),COLUMN(BF41)-1-('2.1 Kraftwerk allgemein'!$F$16-'2.1 Kraftwerk allgemein'!$F$15+1)),1,MIN(MAX($F41-('2.1 Kraftwerk allgemein'!$F$16-'2.1 Kraftwerk allgemein'!$F$15+1),1),COLUMN(BF41)-('2.1 Kraftwerk allgemein'!$F$16-'2.1 Kraftwerk allgemein'!$F$15+1)))))/$F41,
SUM(OFFSET('2.5 CAPEX'!BT44,0,-MIN($F41-1,COLUMN(BF41)-1),1,MIN($F41,COLUMN(BF41))))/$F41)))))),
IF(OR(ISNUMBER($D41)=FALSE,$F41=""),"",
IF(AND('2.5 CAPEX'!$L44&lt;&gt;"x",'2.5 CAPEX'!$M44&lt;&gt;"x"),0,
IF($F41=0,0,
IF(BO$4&lt;'2.1 Kraftwerk allgemein'!$F$16,0,
IF(BO$4='2.1 Kraftwerk allgemein'!$F$16,'2.5 CAPEX'!$J44/$F41,
IF(BO$4&lt;'2.1 Kraftwerk allgemein'!$F$16+$F41,
('2.5 CAPEX'!$J44+SUM(OFFSET('2.5 CAPEX'!BT44,0,-MIN(MAX($F41-1-('2.1 Kraftwerk allgemein'!$F$16-'1.1 Allgemein'!$I$22+1),0),COLUMN(BF41)-1-('2.1 Kraftwerk allgemein'!$F$16-'1.1 Allgemein'!$I$22+1)),1,MIN(MAX($F41-('2.1 Kraftwerk allgemein'!$F$16-'1.1 Allgemein'!$I$22+1),1),COLUMN(BF41)-('2.1 Kraftwerk allgemein'!$F$16-'1.1 Allgemein'!$I$22+1)))))/$F41,
SUM(OFFSET('2.5 CAPEX'!BT44,0,-MIN($F41-1,COLUMN(BF41)-1),1,MIN($F41,COLUMN(BF41))))/$F41)))))))</f>
        <v/>
      </c>
      <c r="BP41" s="199" t="str">
        <f ca="1">IF('2.1 Kraftwerk allgemein'!$F$15&lt;'1.1 Allgemein'!$I$22,
IF(OR(ISNUMBER($D41)=FALSE,$F41=""),"",
IF(AND('2.5 CAPEX'!$L44&lt;&gt;"x",'2.5 CAPEX'!$M44&lt;&gt;"x"),0,
IF($F41=0,0,
IF(BP$4&lt;'2.1 Kraftwerk allgemein'!$F$16,0,
IF(BP$4='2.1 Kraftwerk allgemein'!$F$16,'2.5 CAPEX'!$J44/$F41,
IF(BP$4&lt;'2.1 Kraftwerk allgemein'!$F$16+$F41,
('2.5 CAPEX'!$J44+SUM(OFFSET('2.5 CAPEX'!BU44,0,-MIN(MAX($F41-1-('2.1 Kraftwerk allgemein'!$F$16-'2.1 Kraftwerk allgemein'!$F$15+1),0),COLUMN(BG41)-1-('2.1 Kraftwerk allgemein'!$F$16-'2.1 Kraftwerk allgemein'!$F$15+1)),1,MIN(MAX($F41-('2.1 Kraftwerk allgemein'!$F$16-'2.1 Kraftwerk allgemein'!$F$15+1),1),COLUMN(BG41)-('2.1 Kraftwerk allgemein'!$F$16-'2.1 Kraftwerk allgemein'!$F$15+1)))))/$F41,
SUM(OFFSET('2.5 CAPEX'!BU44,0,-MIN($F41-1,COLUMN(BG41)-1),1,MIN($F41,COLUMN(BG41))))/$F41)))))),
IF(OR(ISNUMBER($D41)=FALSE,$F41=""),"",
IF(AND('2.5 CAPEX'!$L44&lt;&gt;"x",'2.5 CAPEX'!$M44&lt;&gt;"x"),0,
IF($F41=0,0,
IF(BP$4&lt;'2.1 Kraftwerk allgemein'!$F$16,0,
IF(BP$4='2.1 Kraftwerk allgemein'!$F$16,'2.5 CAPEX'!$J44/$F41,
IF(BP$4&lt;'2.1 Kraftwerk allgemein'!$F$16+$F41,
('2.5 CAPEX'!$J44+SUM(OFFSET('2.5 CAPEX'!BU44,0,-MIN(MAX($F41-1-('2.1 Kraftwerk allgemein'!$F$16-'1.1 Allgemein'!$I$22+1),0),COLUMN(BG41)-1-('2.1 Kraftwerk allgemein'!$F$16-'1.1 Allgemein'!$I$22+1)),1,MIN(MAX($F41-('2.1 Kraftwerk allgemein'!$F$16-'1.1 Allgemein'!$I$22+1),1),COLUMN(BG41)-('2.1 Kraftwerk allgemein'!$F$16-'1.1 Allgemein'!$I$22+1)))))/$F41,
SUM(OFFSET('2.5 CAPEX'!BU44,0,-MIN($F41-1,COLUMN(BG41)-1),1,MIN($F41,COLUMN(BG41))))/$F41)))))))</f>
        <v/>
      </c>
      <c r="BQ41" s="199" t="str">
        <f ca="1">IF('2.1 Kraftwerk allgemein'!$F$15&lt;'1.1 Allgemein'!$I$22,
IF(OR(ISNUMBER($D41)=FALSE,$F41=""),"",
IF(AND('2.5 CAPEX'!$L44&lt;&gt;"x",'2.5 CAPEX'!$M44&lt;&gt;"x"),0,
IF($F41=0,0,
IF(BQ$4&lt;'2.1 Kraftwerk allgemein'!$F$16,0,
IF(BQ$4='2.1 Kraftwerk allgemein'!$F$16,'2.5 CAPEX'!$J44/$F41,
IF(BQ$4&lt;'2.1 Kraftwerk allgemein'!$F$16+$F41,
('2.5 CAPEX'!$J44+SUM(OFFSET('2.5 CAPEX'!BV44,0,-MIN(MAX($F41-1-('2.1 Kraftwerk allgemein'!$F$16-'2.1 Kraftwerk allgemein'!$F$15+1),0),COLUMN(BH41)-1-('2.1 Kraftwerk allgemein'!$F$16-'2.1 Kraftwerk allgemein'!$F$15+1)),1,MIN(MAX($F41-('2.1 Kraftwerk allgemein'!$F$16-'2.1 Kraftwerk allgemein'!$F$15+1),1),COLUMN(BH41)-('2.1 Kraftwerk allgemein'!$F$16-'2.1 Kraftwerk allgemein'!$F$15+1)))))/$F41,
SUM(OFFSET('2.5 CAPEX'!BV44,0,-MIN($F41-1,COLUMN(BH41)-1),1,MIN($F41,COLUMN(BH41))))/$F41)))))),
IF(OR(ISNUMBER($D41)=FALSE,$F41=""),"",
IF(AND('2.5 CAPEX'!$L44&lt;&gt;"x",'2.5 CAPEX'!$M44&lt;&gt;"x"),0,
IF($F41=0,0,
IF(BQ$4&lt;'2.1 Kraftwerk allgemein'!$F$16,0,
IF(BQ$4='2.1 Kraftwerk allgemein'!$F$16,'2.5 CAPEX'!$J44/$F41,
IF(BQ$4&lt;'2.1 Kraftwerk allgemein'!$F$16+$F41,
('2.5 CAPEX'!$J44+SUM(OFFSET('2.5 CAPEX'!BV44,0,-MIN(MAX($F41-1-('2.1 Kraftwerk allgemein'!$F$16-'1.1 Allgemein'!$I$22+1),0),COLUMN(BH41)-1-('2.1 Kraftwerk allgemein'!$F$16-'1.1 Allgemein'!$I$22+1)),1,MIN(MAX($F41-('2.1 Kraftwerk allgemein'!$F$16-'1.1 Allgemein'!$I$22+1),1),COLUMN(BH41)-('2.1 Kraftwerk allgemein'!$F$16-'1.1 Allgemein'!$I$22+1)))))/$F41,
SUM(OFFSET('2.5 CAPEX'!BV44,0,-MIN($F41-1,COLUMN(BH41)-1),1,MIN($F41,COLUMN(BH41))))/$F41)))))))</f>
        <v/>
      </c>
      <c r="BR41" s="199" t="str">
        <f ca="1">IF('2.1 Kraftwerk allgemein'!$F$15&lt;'1.1 Allgemein'!$I$22,
IF(OR(ISNUMBER($D41)=FALSE,$F41=""),"",
IF(AND('2.5 CAPEX'!$L44&lt;&gt;"x",'2.5 CAPEX'!$M44&lt;&gt;"x"),0,
IF($F41=0,0,
IF(BR$4&lt;'2.1 Kraftwerk allgemein'!$F$16,0,
IF(BR$4='2.1 Kraftwerk allgemein'!$F$16,'2.5 CAPEX'!$J44/$F41,
IF(BR$4&lt;'2.1 Kraftwerk allgemein'!$F$16+$F41,
('2.5 CAPEX'!$J44+SUM(OFFSET('2.5 CAPEX'!BW44,0,-MIN(MAX($F41-1-('2.1 Kraftwerk allgemein'!$F$16-'2.1 Kraftwerk allgemein'!$F$15+1),0),COLUMN(BI41)-1-('2.1 Kraftwerk allgemein'!$F$16-'2.1 Kraftwerk allgemein'!$F$15+1)),1,MIN(MAX($F41-('2.1 Kraftwerk allgemein'!$F$16-'2.1 Kraftwerk allgemein'!$F$15+1),1),COLUMN(BI41)-('2.1 Kraftwerk allgemein'!$F$16-'2.1 Kraftwerk allgemein'!$F$15+1)))))/$F41,
SUM(OFFSET('2.5 CAPEX'!BW44,0,-MIN($F41-1,COLUMN(BI41)-1),1,MIN($F41,COLUMN(BI41))))/$F41)))))),
IF(OR(ISNUMBER($D41)=FALSE,$F41=""),"",
IF(AND('2.5 CAPEX'!$L44&lt;&gt;"x",'2.5 CAPEX'!$M44&lt;&gt;"x"),0,
IF($F41=0,0,
IF(BR$4&lt;'2.1 Kraftwerk allgemein'!$F$16,0,
IF(BR$4='2.1 Kraftwerk allgemein'!$F$16,'2.5 CAPEX'!$J44/$F41,
IF(BR$4&lt;'2.1 Kraftwerk allgemein'!$F$16+$F41,
('2.5 CAPEX'!$J44+SUM(OFFSET('2.5 CAPEX'!BW44,0,-MIN(MAX($F41-1-('2.1 Kraftwerk allgemein'!$F$16-'1.1 Allgemein'!$I$22+1),0),COLUMN(BI41)-1-('2.1 Kraftwerk allgemein'!$F$16-'1.1 Allgemein'!$I$22+1)),1,MIN(MAX($F41-('2.1 Kraftwerk allgemein'!$F$16-'1.1 Allgemein'!$I$22+1),1),COLUMN(BI41)-('2.1 Kraftwerk allgemein'!$F$16-'1.1 Allgemein'!$I$22+1)))))/$F41,
SUM(OFFSET('2.5 CAPEX'!BW44,0,-MIN($F41-1,COLUMN(BI41)-1),1,MIN($F41,COLUMN(BI41))))/$F41)))))))</f>
        <v/>
      </c>
      <c r="BS41" s="199" t="str">
        <f ca="1">IF('2.1 Kraftwerk allgemein'!$F$15&lt;'1.1 Allgemein'!$I$22,
IF(OR(ISNUMBER($D41)=FALSE,$F41=""),"",
IF(AND('2.5 CAPEX'!$L44&lt;&gt;"x",'2.5 CAPEX'!$M44&lt;&gt;"x"),0,
IF($F41=0,0,
IF(BS$4&lt;'2.1 Kraftwerk allgemein'!$F$16,0,
IF(BS$4='2.1 Kraftwerk allgemein'!$F$16,'2.5 CAPEX'!$J44/$F41,
IF(BS$4&lt;'2.1 Kraftwerk allgemein'!$F$16+$F41,
('2.5 CAPEX'!$J44+SUM(OFFSET('2.5 CAPEX'!BX44,0,-MIN(MAX($F41-1-('2.1 Kraftwerk allgemein'!$F$16-'2.1 Kraftwerk allgemein'!$F$15+1),0),COLUMN(BJ41)-1-('2.1 Kraftwerk allgemein'!$F$16-'2.1 Kraftwerk allgemein'!$F$15+1)),1,MIN(MAX($F41-('2.1 Kraftwerk allgemein'!$F$16-'2.1 Kraftwerk allgemein'!$F$15+1),1),COLUMN(BJ41)-('2.1 Kraftwerk allgemein'!$F$16-'2.1 Kraftwerk allgemein'!$F$15+1)))))/$F41,
SUM(OFFSET('2.5 CAPEX'!BX44,0,-MIN($F41-1,COLUMN(BJ41)-1),1,MIN($F41,COLUMN(BJ41))))/$F41)))))),
IF(OR(ISNUMBER($D41)=FALSE,$F41=""),"",
IF(AND('2.5 CAPEX'!$L44&lt;&gt;"x",'2.5 CAPEX'!$M44&lt;&gt;"x"),0,
IF($F41=0,0,
IF(BS$4&lt;'2.1 Kraftwerk allgemein'!$F$16,0,
IF(BS$4='2.1 Kraftwerk allgemein'!$F$16,'2.5 CAPEX'!$J44/$F41,
IF(BS$4&lt;'2.1 Kraftwerk allgemein'!$F$16+$F41,
('2.5 CAPEX'!$J44+SUM(OFFSET('2.5 CAPEX'!BX44,0,-MIN(MAX($F41-1-('2.1 Kraftwerk allgemein'!$F$16-'1.1 Allgemein'!$I$22+1),0),COLUMN(BJ41)-1-('2.1 Kraftwerk allgemein'!$F$16-'1.1 Allgemein'!$I$22+1)),1,MIN(MAX($F41-('2.1 Kraftwerk allgemein'!$F$16-'1.1 Allgemein'!$I$22+1),1),COLUMN(BJ41)-('2.1 Kraftwerk allgemein'!$F$16-'1.1 Allgemein'!$I$22+1)))))/$F41,
SUM(OFFSET('2.5 CAPEX'!BX44,0,-MIN($F41-1,COLUMN(BJ41)-1),1,MIN($F41,COLUMN(BJ41))))/$F41)))))))</f>
        <v/>
      </c>
      <c r="BT41" s="199" t="str">
        <f ca="1">IF('2.1 Kraftwerk allgemein'!$F$15&lt;'1.1 Allgemein'!$I$22,
IF(OR(ISNUMBER($D41)=FALSE,$F41=""),"",
IF(AND('2.5 CAPEX'!$L44&lt;&gt;"x",'2.5 CAPEX'!$M44&lt;&gt;"x"),0,
IF($F41=0,0,
IF(BT$4&lt;'2.1 Kraftwerk allgemein'!$F$16,0,
IF(BT$4='2.1 Kraftwerk allgemein'!$F$16,'2.5 CAPEX'!$J44/$F41,
IF(BT$4&lt;'2.1 Kraftwerk allgemein'!$F$16+$F41,
('2.5 CAPEX'!$J44+SUM(OFFSET('2.5 CAPEX'!BY44,0,-MIN(MAX($F41-1-('2.1 Kraftwerk allgemein'!$F$16-'2.1 Kraftwerk allgemein'!$F$15+1),0),COLUMN(BK41)-1-('2.1 Kraftwerk allgemein'!$F$16-'2.1 Kraftwerk allgemein'!$F$15+1)),1,MIN(MAX($F41-('2.1 Kraftwerk allgemein'!$F$16-'2.1 Kraftwerk allgemein'!$F$15+1),1),COLUMN(BK41)-('2.1 Kraftwerk allgemein'!$F$16-'2.1 Kraftwerk allgemein'!$F$15+1)))))/$F41,
SUM(OFFSET('2.5 CAPEX'!BY44,0,-MIN($F41-1,COLUMN(BK41)-1),1,MIN($F41,COLUMN(BK41))))/$F41)))))),
IF(OR(ISNUMBER($D41)=FALSE,$F41=""),"",
IF(AND('2.5 CAPEX'!$L44&lt;&gt;"x",'2.5 CAPEX'!$M44&lt;&gt;"x"),0,
IF($F41=0,0,
IF(BT$4&lt;'2.1 Kraftwerk allgemein'!$F$16,0,
IF(BT$4='2.1 Kraftwerk allgemein'!$F$16,'2.5 CAPEX'!$J44/$F41,
IF(BT$4&lt;'2.1 Kraftwerk allgemein'!$F$16+$F41,
('2.5 CAPEX'!$J44+SUM(OFFSET('2.5 CAPEX'!BY44,0,-MIN(MAX($F41-1-('2.1 Kraftwerk allgemein'!$F$16-'1.1 Allgemein'!$I$22+1),0),COLUMN(BK41)-1-('2.1 Kraftwerk allgemein'!$F$16-'1.1 Allgemein'!$I$22+1)),1,MIN(MAX($F41-('2.1 Kraftwerk allgemein'!$F$16-'1.1 Allgemein'!$I$22+1),1),COLUMN(BK41)-('2.1 Kraftwerk allgemein'!$F$16-'1.1 Allgemein'!$I$22+1)))))/$F41,
SUM(OFFSET('2.5 CAPEX'!BY44,0,-MIN($F41-1,COLUMN(BK41)-1),1,MIN($F41,COLUMN(BK41))))/$F41)))))))</f>
        <v/>
      </c>
      <c r="BU41" s="199" t="str">
        <f ca="1">IF('2.1 Kraftwerk allgemein'!$F$15&lt;'1.1 Allgemein'!$I$22,
IF(OR(ISNUMBER($D41)=FALSE,$F41=""),"",
IF(AND('2.5 CAPEX'!$L44&lt;&gt;"x",'2.5 CAPEX'!$M44&lt;&gt;"x"),0,
IF($F41=0,0,
IF(BU$4&lt;'2.1 Kraftwerk allgemein'!$F$16,0,
IF(BU$4='2.1 Kraftwerk allgemein'!$F$16,'2.5 CAPEX'!$J44/$F41,
IF(BU$4&lt;'2.1 Kraftwerk allgemein'!$F$16+$F41,
('2.5 CAPEX'!$J44+SUM(OFFSET('2.5 CAPEX'!BZ44,0,-MIN(MAX($F41-1-('2.1 Kraftwerk allgemein'!$F$16-'2.1 Kraftwerk allgemein'!$F$15+1),0),COLUMN(BL41)-1-('2.1 Kraftwerk allgemein'!$F$16-'2.1 Kraftwerk allgemein'!$F$15+1)),1,MIN(MAX($F41-('2.1 Kraftwerk allgemein'!$F$16-'2.1 Kraftwerk allgemein'!$F$15+1),1),COLUMN(BL41)-('2.1 Kraftwerk allgemein'!$F$16-'2.1 Kraftwerk allgemein'!$F$15+1)))))/$F41,
SUM(OFFSET('2.5 CAPEX'!BZ44,0,-MIN($F41-1,COLUMN(BL41)-1),1,MIN($F41,COLUMN(BL41))))/$F41)))))),
IF(OR(ISNUMBER($D41)=FALSE,$F41=""),"",
IF(AND('2.5 CAPEX'!$L44&lt;&gt;"x",'2.5 CAPEX'!$M44&lt;&gt;"x"),0,
IF($F41=0,0,
IF(BU$4&lt;'2.1 Kraftwerk allgemein'!$F$16,0,
IF(BU$4='2.1 Kraftwerk allgemein'!$F$16,'2.5 CAPEX'!$J44/$F41,
IF(BU$4&lt;'2.1 Kraftwerk allgemein'!$F$16+$F41,
('2.5 CAPEX'!$J44+SUM(OFFSET('2.5 CAPEX'!BZ44,0,-MIN(MAX($F41-1-('2.1 Kraftwerk allgemein'!$F$16-'1.1 Allgemein'!$I$22+1),0),COLUMN(BL41)-1-('2.1 Kraftwerk allgemein'!$F$16-'1.1 Allgemein'!$I$22+1)),1,MIN(MAX($F41-('2.1 Kraftwerk allgemein'!$F$16-'1.1 Allgemein'!$I$22+1),1),COLUMN(BL41)-('2.1 Kraftwerk allgemein'!$F$16-'1.1 Allgemein'!$I$22+1)))))/$F41,
SUM(OFFSET('2.5 CAPEX'!BZ44,0,-MIN($F41-1,COLUMN(BL41)-1),1,MIN($F41,COLUMN(BL41))))/$F41)))))))</f>
        <v/>
      </c>
      <c r="BV41" s="199" t="str">
        <f ca="1">IF('2.1 Kraftwerk allgemein'!$F$15&lt;'1.1 Allgemein'!$I$22,
IF(OR(ISNUMBER($D41)=FALSE,$F41=""),"",
IF(AND('2.5 CAPEX'!$L44&lt;&gt;"x",'2.5 CAPEX'!$M44&lt;&gt;"x"),0,
IF($F41=0,0,
IF(BV$4&lt;'2.1 Kraftwerk allgemein'!$F$16,0,
IF(BV$4='2.1 Kraftwerk allgemein'!$F$16,'2.5 CAPEX'!$J44/$F41,
IF(BV$4&lt;'2.1 Kraftwerk allgemein'!$F$16+$F41,
('2.5 CAPEX'!$J44+SUM(OFFSET('2.5 CAPEX'!CA44,0,-MIN(MAX($F41-1-('2.1 Kraftwerk allgemein'!$F$16-'2.1 Kraftwerk allgemein'!$F$15+1),0),COLUMN(BM41)-1-('2.1 Kraftwerk allgemein'!$F$16-'2.1 Kraftwerk allgemein'!$F$15+1)),1,MIN(MAX($F41-('2.1 Kraftwerk allgemein'!$F$16-'2.1 Kraftwerk allgemein'!$F$15+1),1),COLUMN(BM41)-('2.1 Kraftwerk allgemein'!$F$16-'2.1 Kraftwerk allgemein'!$F$15+1)))))/$F41,
SUM(OFFSET('2.5 CAPEX'!CA44,0,-MIN($F41-1,COLUMN(BM41)-1),1,MIN($F41,COLUMN(BM41))))/$F41)))))),
IF(OR(ISNUMBER($D41)=FALSE,$F41=""),"",
IF(AND('2.5 CAPEX'!$L44&lt;&gt;"x",'2.5 CAPEX'!$M44&lt;&gt;"x"),0,
IF($F41=0,0,
IF(BV$4&lt;'2.1 Kraftwerk allgemein'!$F$16,0,
IF(BV$4='2.1 Kraftwerk allgemein'!$F$16,'2.5 CAPEX'!$J44/$F41,
IF(BV$4&lt;'2.1 Kraftwerk allgemein'!$F$16+$F41,
('2.5 CAPEX'!$J44+SUM(OFFSET('2.5 CAPEX'!CA44,0,-MIN(MAX($F41-1-('2.1 Kraftwerk allgemein'!$F$16-'1.1 Allgemein'!$I$22+1),0),COLUMN(BM41)-1-('2.1 Kraftwerk allgemein'!$F$16-'1.1 Allgemein'!$I$22+1)),1,MIN(MAX($F41-('2.1 Kraftwerk allgemein'!$F$16-'1.1 Allgemein'!$I$22+1),1),COLUMN(BM41)-('2.1 Kraftwerk allgemein'!$F$16-'1.1 Allgemein'!$I$22+1)))))/$F41,
SUM(OFFSET('2.5 CAPEX'!CA44,0,-MIN($F41-1,COLUMN(BM41)-1),1,MIN($F41,COLUMN(BM41))))/$F41)))))))</f>
        <v/>
      </c>
      <c r="BW41" s="199" t="str">
        <f ca="1">IF('2.1 Kraftwerk allgemein'!$F$15&lt;'1.1 Allgemein'!$I$22,
IF(OR(ISNUMBER($D41)=FALSE,$F41=""),"",
IF(AND('2.5 CAPEX'!$L44&lt;&gt;"x",'2.5 CAPEX'!$M44&lt;&gt;"x"),0,
IF($F41=0,0,
IF(BW$4&lt;'2.1 Kraftwerk allgemein'!$F$16,0,
IF(BW$4='2.1 Kraftwerk allgemein'!$F$16,'2.5 CAPEX'!$J44/$F41,
IF(BW$4&lt;'2.1 Kraftwerk allgemein'!$F$16+$F41,
('2.5 CAPEX'!$J44+SUM(OFFSET('2.5 CAPEX'!CB44,0,-MIN(MAX($F41-1-('2.1 Kraftwerk allgemein'!$F$16-'2.1 Kraftwerk allgemein'!$F$15+1),0),COLUMN(BN41)-1-('2.1 Kraftwerk allgemein'!$F$16-'2.1 Kraftwerk allgemein'!$F$15+1)),1,MIN(MAX($F41-('2.1 Kraftwerk allgemein'!$F$16-'2.1 Kraftwerk allgemein'!$F$15+1),1),COLUMN(BN41)-('2.1 Kraftwerk allgemein'!$F$16-'2.1 Kraftwerk allgemein'!$F$15+1)))))/$F41,
SUM(OFFSET('2.5 CAPEX'!CB44,0,-MIN($F41-1,COLUMN(BN41)-1),1,MIN($F41,COLUMN(BN41))))/$F41)))))),
IF(OR(ISNUMBER($D41)=FALSE,$F41=""),"",
IF(AND('2.5 CAPEX'!$L44&lt;&gt;"x",'2.5 CAPEX'!$M44&lt;&gt;"x"),0,
IF($F41=0,0,
IF(BW$4&lt;'2.1 Kraftwerk allgemein'!$F$16,0,
IF(BW$4='2.1 Kraftwerk allgemein'!$F$16,'2.5 CAPEX'!$J44/$F41,
IF(BW$4&lt;'2.1 Kraftwerk allgemein'!$F$16+$F41,
('2.5 CAPEX'!$J44+SUM(OFFSET('2.5 CAPEX'!CB44,0,-MIN(MAX($F41-1-('2.1 Kraftwerk allgemein'!$F$16-'1.1 Allgemein'!$I$22+1),0),COLUMN(BN41)-1-('2.1 Kraftwerk allgemein'!$F$16-'1.1 Allgemein'!$I$22+1)),1,MIN(MAX($F41-('2.1 Kraftwerk allgemein'!$F$16-'1.1 Allgemein'!$I$22+1),1),COLUMN(BN41)-('2.1 Kraftwerk allgemein'!$F$16-'1.1 Allgemein'!$I$22+1)))))/$F41,
SUM(OFFSET('2.5 CAPEX'!CB44,0,-MIN($F41-1,COLUMN(BN41)-1),1,MIN($F41,COLUMN(BN41))))/$F41)))))))</f>
        <v/>
      </c>
      <c r="BX41" s="199" t="str">
        <f ca="1">IF('2.1 Kraftwerk allgemein'!$F$15&lt;'1.1 Allgemein'!$I$22,
IF(OR(ISNUMBER($D41)=FALSE,$F41=""),"",
IF(AND('2.5 CAPEX'!$L44&lt;&gt;"x",'2.5 CAPEX'!$M44&lt;&gt;"x"),0,
IF($F41=0,0,
IF(BX$4&lt;'2.1 Kraftwerk allgemein'!$F$16,0,
IF(BX$4='2.1 Kraftwerk allgemein'!$F$16,'2.5 CAPEX'!$J44/$F41,
IF(BX$4&lt;'2.1 Kraftwerk allgemein'!$F$16+$F41,
('2.5 CAPEX'!$J44+SUM(OFFSET('2.5 CAPEX'!CC44,0,-MIN(MAX($F41-1-('2.1 Kraftwerk allgemein'!$F$16-'2.1 Kraftwerk allgemein'!$F$15+1),0),COLUMN(BO41)-1-('2.1 Kraftwerk allgemein'!$F$16-'2.1 Kraftwerk allgemein'!$F$15+1)),1,MIN(MAX($F41-('2.1 Kraftwerk allgemein'!$F$16-'2.1 Kraftwerk allgemein'!$F$15+1),1),COLUMN(BO41)-('2.1 Kraftwerk allgemein'!$F$16-'2.1 Kraftwerk allgemein'!$F$15+1)))))/$F41,
SUM(OFFSET('2.5 CAPEX'!CC44,0,-MIN($F41-1,COLUMN(BO41)-1),1,MIN($F41,COLUMN(BO41))))/$F41)))))),
IF(OR(ISNUMBER($D41)=FALSE,$F41=""),"",
IF(AND('2.5 CAPEX'!$L44&lt;&gt;"x",'2.5 CAPEX'!$M44&lt;&gt;"x"),0,
IF($F41=0,0,
IF(BX$4&lt;'2.1 Kraftwerk allgemein'!$F$16,0,
IF(BX$4='2.1 Kraftwerk allgemein'!$F$16,'2.5 CAPEX'!$J44/$F41,
IF(BX$4&lt;'2.1 Kraftwerk allgemein'!$F$16+$F41,
('2.5 CAPEX'!$J44+SUM(OFFSET('2.5 CAPEX'!CC44,0,-MIN(MAX($F41-1-('2.1 Kraftwerk allgemein'!$F$16-'1.1 Allgemein'!$I$22+1),0),COLUMN(BO41)-1-('2.1 Kraftwerk allgemein'!$F$16-'1.1 Allgemein'!$I$22+1)),1,MIN(MAX($F41-('2.1 Kraftwerk allgemein'!$F$16-'1.1 Allgemein'!$I$22+1),1),COLUMN(BO41)-('2.1 Kraftwerk allgemein'!$F$16-'1.1 Allgemein'!$I$22+1)))))/$F41,
SUM(OFFSET('2.5 CAPEX'!CC44,0,-MIN($F41-1,COLUMN(BO41)-1),1,MIN($F41,COLUMN(BO41))))/$F41)))))))</f>
        <v/>
      </c>
      <c r="BY41" s="199" t="str">
        <f ca="1">IF('2.1 Kraftwerk allgemein'!$F$15&lt;'1.1 Allgemein'!$I$22,
IF(OR(ISNUMBER($D41)=FALSE,$F41=""),"",
IF(AND('2.5 CAPEX'!$L44&lt;&gt;"x",'2.5 CAPEX'!$M44&lt;&gt;"x"),0,
IF($F41=0,0,
IF(BY$4&lt;'2.1 Kraftwerk allgemein'!$F$16,0,
IF(BY$4='2.1 Kraftwerk allgemein'!$F$16,'2.5 CAPEX'!$J44/$F41,
IF(BY$4&lt;'2.1 Kraftwerk allgemein'!$F$16+$F41,
('2.5 CAPEX'!$J44+SUM(OFFSET('2.5 CAPEX'!CD44,0,-MIN(MAX($F41-1-('2.1 Kraftwerk allgemein'!$F$16-'2.1 Kraftwerk allgemein'!$F$15+1),0),COLUMN(BP41)-1-('2.1 Kraftwerk allgemein'!$F$16-'2.1 Kraftwerk allgemein'!$F$15+1)),1,MIN(MAX($F41-('2.1 Kraftwerk allgemein'!$F$16-'2.1 Kraftwerk allgemein'!$F$15+1),1),COLUMN(BP41)-('2.1 Kraftwerk allgemein'!$F$16-'2.1 Kraftwerk allgemein'!$F$15+1)))))/$F41,
SUM(OFFSET('2.5 CAPEX'!CD44,0,-MIN($F41-1,COLUMN(BP41)-1),1,MIN($F41,COLUMN(BP41))))/$F41)))))),
IF(OR(ISNUMBER($D41)=FALSE,$F41=""),"",
IF(AND('2.5 CAPEX'!$L44&lt;&gt;"x",'2.5 CAPEX'!$M44&lt;&gt;"x"),0,
IF($F41=0,0,
IF(BY$4&lt;'2.1 Kraftwerk allgemein'!$F$16,0,
IF(BY$4='2.1 Kraftwerk allgemein'!$F$16,'2.5 CAPEX'!$J44/$F41,
IF(BY$4&lt;'2.1 Kraftwerk allgemein'!$F$16+$F41,
('2.5 CAPEX'!$J44+SUM(OFFSET('2.5 CAPEX'!CD44,0,-MIN(MAX($F41-1-('2.1 Kraftwerk allgemein'!$F$16-'1.1 Allgemein'!$I$22+1),0),COLUMN(BP41)-1-('2.1 Kraftwerk allgemein'!$F$16-'1.1 Allgemein'!$I$22+1)),1,MIN(MAX($F41-('2.1 Kraftwerk allgemein'!$F$16-'1.1 Allgemein'!$I$22+1),1),COLUMN(BP41)-('2.1 Kraftwerk allgemein'!$F$16-'1.1 Allgemein'!$I$22+1)))))/$F41,
SUM(OFFSET('2.5 CAPEX'!CD44,0,-MIN($F41-1,COLUMN(BP41)-1),1,MIN($F41,COLUMN(BP41))))/$F41)))))))</f>
        <v/>
      </c>
      <c r="BZ41" s="199" t="str">
        <f ca="1">IF('2.1 Kraftwerk allgemein'!$F$15&lt;'1.1 Allgemein'!$I$22,
IF(OR(ISNUMBER($D41)=FALSE,$F41=""),"",
IF(AND('2.5 CAPEX'!$L44&lt;&gt;"x",'2.5 CAPEX'!$M44&lt;&gt;"x"),0,
IF($F41=0,0,
IF(BZ$4&lt;'2.1 Kraftwerk allgemein'!$F$16,0,
IF(BZ$4='2.1 Kraftwerk allgemein'!$F$16,'2.5 CAPEX'!$J44/$F41,
IF(BZ$4&lt;'2.1 Kraftwerk allgemein'!$F$16+$F41,
('2.5 CAPEX'!$J44+SUM(OFFSET('2.5 CAPEX'!CE44,0,-MIN(MAX($F41-1-('2.1 Kraftwerk allgemein'!$F$16-'2.1 Kraftwerk allgemein'!$F$15+1),0),COLUMN(BQ41)-1-('2.1 Kraftwerk allgemein'!$F$16-'2.1 Kraftwerk allgemein'!$F$15+1)),1,MIN(MAX($F41-('2.1 Kraftwerk allgemein'!$F$16-'2.1 Kraftwerk allgemein'!$F$15+1),1),COLUMN(BQ41)-('2.1 Kraftwerk allgemein'!$F$16-'2.1 Kraftwerk allgemein'!$F$15+1)))))/$F41,
SUM(OFFSET('2.5 CAPEX'!CE44,0,-MIN($F41-1,COLUMN(BQ41)-1),1,MIN($F41,COLUMN(BQ41))))/$F41)))))),
IF(OR(ISNUMBER($D41)=FALSE,$F41=""),"",
IF(AND('2.5 CAPEX'!$L44&lt;&gt;"x",'2.5 CAPEX'!$M44&lt;&gt;"x"),0,
IF($F41=0,0,
IF(BZ$4&lt;'2.1 Kraftwerk allgemein'!$F$16,0,
IF(BZ$4='2.1 Kraftwerk allgemein'!$F$16,'2.5 CAPEX'!$J44/$F41,
IF(BZ$4&lt;'2.1 Kraftwerk allgemein'!$F$16+$F41,
('2.5 CAPEX'!$J44+SUM(OFFSET('2.5 CAPEX'!CE44,0,-MIN(MAX($F41-1-('2.1 Kraftwerk allgemein'!$F$16-'1.1 Allgemein'!$I$22+1),0),COLUMN(BQ41)-1-('2.1 Kraftwerk allgemein'!$F$16-'1.1 Allgemein'!$I$22+1)),1,MIN(MAX($F41-('2.1 Kraftwerk allgemein'!$F$16-'1.1 Allgemein'!$I$22+1),1),COLUMN(BQ41)-('2.1 Kraftwerk allgemein'!$F$16-'1.1 Allgemein'!$I$22+1)))))/$F41,
SUM(OFFSET('2.5 CAPEX'!CE44,0,-MIN($F41-1,COLUMN(BQ41)-1),1,MIN($F41,COLUMN(BQ41))))/$F41)))))))</f>
        <v/>
      </c>
      <c r="CA41" s="199" t="str">
        <f ca="1">IF('2.1 Kraftwerk allgemein'!$F$15&lt;'1.1 Allgemein'!$I$22,
IF(OR(ISNUMBER($D41)=FALSE,$F41=""),"",
IF(AND('2.5 CAPEX'!$L44&lt;&gt;"x",'2.5 CAPEX'!$M44&lt;&gt;"x"),0,
IF($F41=0,0,
IF(CA$4&lt;'2.1 Kraftwerk allgemein'!$F$16,0,
IF(CA$4='2.1 Kraftwerk allgemein'!$F$16,'2.5 CAPEX'!$J44/$F41,
IF(CA$4&lt;'2.1 Kraftwerk allgemein'!$F$16+$F41,
('2.5 CAPEX'!$J44+SUM(OFFSET('2.5 CAPEX'!CF44,0,-MIN(MAX($F41-1-('2.1 Kraftwerk allgemein'!$F$16-'2.1 Kraftwerk allgemein'!$F$15+1),0),COLUMN(BR41)-1-('2.1 Kraftwerk allgemein'!$F$16-'2.1 Kraftwerk allgemein'!$F$15+1)),1,MIN(MAX($F41-('2.1 Kraftwerk allgemein'!$F$16-'2.1 Kraftwerk allgemein'!$F$15+1),1),COLUMN(BR41)-('2.1 Kraftwerk allgemein'!$F$16-'2.1 Kraftwerk allgemein'!$F$15+1)))))/$F41,
SUM(OFFSET('2.5 CAPEX'!CF44,0,-MIN($F41-1,COLUMN(BR41)-1),1,MIN($F41,COLUMN(BR41))))/$F41)))))),
IF(OR(ISNUMBER($D41)=FALSE,$F41=""),"",
IF(AND('2.5 CAPEX'!$L44&lt;&gt;"x",'2.5 CAPEX'!$M44&lt;&gt;"x"),0,
IF($F41=0,0,
IF(CA$4&lt;'2.1 Kraftwerk allgemein'!$F$16,0,
IF(CA$4='2.1 Kraftwerk allgemein'!$F$16,'2.5 CAPEX'!$J44/$F41,
IF(CA$4&lt;'2.1 Kraftwerk allgemein'!$F$16+$F41,
('2.5 CAPEX'!$J44+SUM(OFFSET('2.5 CAPEX'!CF44,0,-MIN(MAX($F41-1-('2.1 Kraftwerk allgemein'!$F$16-'1.1 Allgemein'!$I$22+1),0),COLUMN(BR41)-1-('2.1 Kraftwerk allgemein'!$F$16-'1.1 Allgemein'!$I$22+1)),1,MIN(MAX($F41-('2.1 Kraftwerk allgemein'!$F$16-'1.1 Allgemein'!$I$22+1),1),COLUMN(BR41)-('2.1 Kraftwerk allgemein'!$F$16-'1.1 Allgemein'!$I$22+1)))))/$F41,
SUM(OFFSET('2.5 CAPEX'!CF44,0,-MIN($F41-1,COLUMN(BR41)-1),1,MIN($F41,COLUMN(BR41))))/$F41)))))))</f>
        <v/>
      </c>
      <c r="CB41" s="199" t="str">
        <f ca="1">IF('2.1 Kraftwerk allgemein'!$F$15&lt;'1.1 Allgemein'!$I$22,
IF(OR(ISNUMBER($D41)=FALSE,$F41=""),"",
IF(AND('2.5 CAPEX'!$L44&lt;&gt;"x",'2.5 CAPEX'!$M44&lt;&gt;"x"),0,
IF($F41=0,0,
IF(CB$4&lt;'2.1 Kraftwerk allgemein'!$F$16,0,
IF(CB$4='2.1 Kraftwerk allgemein'!$F$16,'2.5 CAPEX'!$J44/$F41,
IF(CB$4&lt;'2.1 Kraftwerk allgemein'!$F$16+$F41,
('2.5 CAPEX'!$J44+SUM(OFFSET('2.5 CAPEX'!CG44,0,-MIN(MAX($F41-1-('2.1 Kraftwerk allgemein'!$F$16-'2.1 Kraftwerk allgemein'!$F$15+1),0),COLUMN(BS41)-1-('2.1 Kraftwerk allgemein'!$F$16-'2.1 Kraftwerk allgemein'!$F$15+1)),1,MIN(MAX($F41-('2.1 Kraftwerk allgemein'!$F$16-'2.1 Kraftwerk allgemein'!$F$15+1),1),COLUMN(BS41)-('2.1 Kraftwerk allgemein'!$F$16-'2.1 Kraftwerk allgemein'!$F$15+1)))))/$F41,
SUM(OFFSET('2.5 CAPEX'!CG44,0,-MIN($F41-1,COLUMN(BS41)-1),1,MIN($F41,COLUMN(BS41))))/$F41)))))),
IF(OR(ISNUMBER($D41)=FALSE,$F41=""),"",
IF(AND('2.5 CAPEX'!$L44&lt;&gt;"x",'2.5 CAPEX'!$M44&lt;&gt;"x"),0,
IF($F41=0,0,
IF(CB$4&lt;'2.1 Kraftwerk allgemein'!$F$16,0,
IF(CB$4='2.1 Kraftwerk allgemein'!$F$16,'2.5 CAPEX'!$J44/$F41,
IF(CB$4&lt;'2.1 Kraftwerk allgemein'!$F$16+$F41,
('2.5 CAPEX'!$J44+SUM(OFFSET('2.5 CAPEX'!CG44,0,-MIN(MAX($F41-1-('2.1 Kraftwerk allgemein'!$F$16-'1.1 Allgemein'!$I$22+1),0),COLUMN(BS41)-1-('2.1 Kraftwerk allgemein'!$F$16-'1.1 Allgemein'!$I$22+1)),1,MIN(MAX($F41-('2.1 Kraftwerk allgemein'!$F$16-'1.1 Allgemein'!$I$22+1),1),COLUMN(BS41)-('2.1 Kraftwerk allgemein'!$F$16-'1.1 Allgemein'!$I$22+1)))))/$F41,
SUM(OFFSET('2.5 CAPEX'!CG44,0,-MIN($F41-1,COLUMN(BS41)-1),1,MIN($F41,COLUMN(BS41))))/$F41)))))))</f>
        <v/>
      </c>
      <c r="CC41" s="199" t="str">
        <f ca="1">IF('2.1 Kraftwerk allgemein'!$F$15&lt;'1.1 Allgemein'!$I$22,
IF(OR(ISNUMBER($D41)=FALSE,$F41=""),"",
IF(AND('2.5 CAPEX'!$L44&lt;&gt;"x",'2.5 CAPEX'!$M44&lt;&gt;"x"),0,
IF($F41=0,0,
IF(CC$4&lt;'2.1 Kraftwerk allgemein'!$F$16,0,
IF(CC$4='2.1 Kraftwerk allgemein'!$F$16,'2.5 CAPEX'!$J44/$F41,
IF(CC$4&lt;'2.1 Kraftwerk allgemein'!$F$16+$F41,
('2.5 CAPEX'!$J44+SUM(OFFSET('2.5 CAPEX'!CH44,0,-MIN(MAX($F41-1-('2.1 Kraftwerk allgemein'!$F$16-'2.1 Kraftwerk allgemein'!$F$15+1),0),COLUMN(BT41)-1-('2.1 Kraftwerk allgemein'!$F$16-'2.1 Kraftwerk allgemein'!$F$15+1)),1,MIN(MAX($F41-('2.1 Kraftwerk allgemein'!$F$16-'2.1 Kraftwerk allgemein'!$F$15+1),1),COLUMN(BT41)-('2.1 Kraftwerk allgemein'!$F$16-'2.1 Kraftwerk allgemein'!$F$15+1)))))/$F41,
SUM(OFFSET('2.5 CAPEX'!CH44,0,-MIN($F41-1,COLUMN(BT41)-1),1,MIN($F41,COLUMN(BT41))))/$F41)))))),
IF(OR(ISNUMBER($D41)=FALSE,$F41=""),"",
IF(AND('2.5 CAPEX'!$L44&lt;&gt;"x",'2.5 CAPEX'!$M44&lt;&gt;"x"),0,
IF($F41=0,0,
IF(CC$4&lt;'2.1 Kraftwerk allgemein'!$F$16,0,
IF(CC$4='2.1 Kraftwerk allgemein'!$F$16,'2.5 CAPEX'!$J44/$F41,
IF(CC$4&lt;'2.1 Kraftwerk allgemein'!$F$16+$F41,
('2.5 CAPEX'!$J44+SUM(OFFSET('2.5 CAPEX'!CH44,0,-MIN(MAX($F41-1-('2.1 Kraftwerk allgemein'!$F$16-'1.1 Allgemein'!$I$22+1),0),COLUMN(BT41)-1-('2.1 Kraftwerk allgemein'!$F$16-'1.1 Allgemein'!$I$22+1)),1,MIN(MAX($F41-('2.1 Kraftwerk allgemein'!$F$16-'1.1 Allgemein'!$I$22+1),1),COLUMN(BT41)-('2.1 Kraftwerk allgemein'!$F$16-'1.1 Allgemein'!$I$22+1)))))/$F41,
SUM(OFFSET('2.5 CAPEX'!CH44,0,-MIN($F41-1,COLUMN(BT41)-1),1,MIN($F41,COLUMN(BT41))))/$F41)))))))</f>
        <v/>
      </c>
      <c r="CD41" s="199" t="str">
        <f ca="1">IF('2.1 Kraftwerk allgemein'!$F$15&lt;'1.1 Allgemein'!$I$22,
IF(OR(ISNUMBER($D41)=FALSE,$F41=""),"",
IF(AND('2.5 CAPEX'!$L44&lt;&gt;"x",'2.5 CAPEX'!$M44&lt;&gt;"x"),0,
IF($F41=0,0,
IF(CD$4&lt;'2.1 Kraftwerk allgemein'!$F$16,0,
IF(CD$4='2.1 Kraftwerk allgemein'!$F$16,'2.5 CAPEX'!$J44/$F41,
IF(CD$4&lt;'2.1 Kraftwerk allgemein'!$F$16+$F41,
('2.5 CAPEX'!$J44+SUM(OFFSET('2.5 CAPEX'!CI44,0,-MIN(MAX($F41-1-('2.1 Kraftwerk allgemein'!$F$16-'2.1 Kraftwerk allgemein'!$F$15+1),0),COLUMN(BU41)-1-('2.1 Kraftwerk allgemein'!$F$16-'2.1 Kraftwerk allgemein'!$F$15+1)),1,MIN(MAX($F41-('2.1 Kraftwerk allgemein'!$F$16-'2.1 Kraftwerk allgemein'!$F$15+1),1),COLUMN(BU41)-('2.1 Kraftwerk allgemein'!$F$16-'2.1 Kraftwerk allgemein'!$F$15+1)))))/$F41,
SUM(OFFSET('2.5 CAPEX'!CI44,0,-MIN($F41-1,COLUMN(BU41)-1),1,MIN($F41,COLUMN(BU41))))/$F41)))))),
IF(OR(ISNUMBER($D41)=FALSE,$F41=""),"",
IF(AND('2.5 CAPEX'!$L44&lt;&gt;"x",'2.5 CAPEX'!$M44&lt;&gt;"x"),0,
IF($F41=0,0,
IF(CD$4&lt;'2.1 Kraftwerk allgemein'!$F$16,0,
IF(CD$4='2.1 Kraftwerk allgemein'!$F$16,'2.5 CAPEX'!$J44/$F41,
IF(CD$4&lt;'2.1 Kraftwerk allgemein'!$F$16+$F41,
('2.5 CAPEX'!$J44+SUM(OFFSET('2.5 CAPEX'!CI44,0,-MIN(MAX($F41-1-('2.1 Kraftwerk allgemein'!$F$16-'1.1 Allgemein'!$I$22+1),0),COLUMN(BU41)-1-('2.1 Kraftwerk allgemein'!$F$16-'1.1 Allgemein'!$I$22+1)),1,MIN(MAX($F41-('2.1 Kraftwerk allgemein'!$F$16-'1.1 Allgemein'!$I$22+1),1),COLUMN(BU41)-('2.1 Kraftwerk allgemein'!$F$16-'1.1 Allgemein'!$I$22+1)))))/$F41,
SUM(OFFSET('2.5 CAPEX'!CI44,0,-MIN($F41-1,COLUMN(BU41)-1),1,MIN($F41,COLUMN(BU41))))/$F41)))))))</f>
        <v/>
      </c>
      <c r="CE41" s="199" t="str">
        <f ca="1">IF('2.1 Kraftwerk allgemein'!$F$15&lt;'1.1 Allgemein'!$I$22,
IF(OR(ISNUMBER($D41)=FALSE,$F41=""),"",
IF(AND('2.5 CAPEX'!$L44&lt;&gt;"x",'2.5 CAPEX'!$M44&lt;&gt;"x"),0,
IF($F41=0,0,
IF(CE$4&lt;'2.1 Kraftwerk allgemein'!$F$16,0,
IF(CE$4='2.1 Kraftwerk allgemein'!$F$16,'2.5 CAPEX'!$J44/$F41,
IF(CE$4&lt;'2.1 Kraftwerk allgemein'!$F$16+$F41,
('2.5 CAPEX'!$J44+SUM(OFFSET('2.5 CAPEX'!CJ44,0,-MIN(MAX($F41-1-('2.1 Kraftwerk allgemein'!$F$16-'2.1 Kraftwerk allgemein'!$F$15+1),0),COLUMN(BV41)-1-('2.1 Kraftwerk allgemein'!$F$16-'2.1 Kraftwerk allgemein'!$F$15+1)),1,MIN(MAX($F41-('2.1 Kraftwerk allgemein'!$F$16-'2.1 Kraftwerk allgemein'!$F$15+1),1),COLUMN(BV41)-('2.1 Kraftwerk allgemein'!$F$16-'2.1 Kraftwerk allgemein'!$F$15+1)))))/$F41,
SUM(OFFSET('2.5 CAPEX'!CJ44,0,-MIN($F41-1,COLUMN(BV41)-1),1,MIN($F41,COLUMN(BV41))))/$F41)))))),
IF(OR(ISNUMBER($D41)=FALSE,$F41=""),"",
IF(AND('2.5 CAPEX'!$L44&lt;&gt;"x",'2.5 CAPEX'!$M44&lt;&gt;"x"),0,
IF($F41=0,0,
IF(CE$4&lt;'2.1 Kraftwerk allgemein'!$F$16,0,
IF(CE$4='2.1 Kraftwerk allgemein'!$F$16,'2.5 CAPEX'!$J44/$F41,
IF(CE$4&lt;'2.1 Kraftwerk allgemein'!$F$16+$F41,
('2.5 CAPEX'!$J44+SUM(OFFSET('2.5 CAPEX'!CJ44,0,-MIN(MAX($F41-1-('2.1 Kraftwerk allgemein'!$F$16-'1.1 Allgemein'!$I$22+1),0),COLUMN(BV41)-1-('2.1 Kraftwerk allgemein'!$F$16-'1.1 Allgemein'!$I$22+1)),1,MIN(MAX($F41-('2.1 Kraftwerk allgemein'!$F$16-'1.1 Allgemein'!$I$22+1),1),COLUMN(BV41)-('2.1 Kraftwerk allgemein'!$F$16-'1.1 Allgemein'!$I$22+1)))))/$F41,
SUM(OFFSET('2.5 CAPEX'!CJ44,0,-MIN($F41-1,COLUMN(BV41)-1),1,MIN($F41,COLUMN(BV41))))/$F41)))))))</f>
        <v/>
      </c>
      <c r="CF41" s="199" t="str">
        <f ca="1">IF('2.1 Kraftwerk allgemein'!$F$15&lt;'1.1 Allgemein'!$I$22,
IF(OR(ISNUMBER($D41)=FALSE,$F41=""),"",
IF(AND('2.5 CAPEX'!$L44&lt;&gt;"x",'2.5 CAPEX'!$M44&lt;&gt;"x"),0,
IF($F41=0,0,
IF(CF$4&lt;'2.1 Kraftwerk allgemein'!$F$16,0,
IF(CF$4='2.1 Kraftwerk allgemein'!$F$16,'2.5 CAPEX'!$J44/$F41,
IF(CF$4&lt;'2.1 Kraftwerk allgemein'!$F$16+$F41,
('2.5 CAPEX'!$J44+SUM(OFFSET('2.5 CAPEX'!CK44,0,-MIN(MAX($F41-1-('2.1 Kraftwerk allgemein'!$F$16-'2.1 Kraftwerk allgemein'!$F$15+1),0),COLUMN(BW41)-1-('2.1 Kraftwerk allgemein'!$F$16-'2.1 Kraftwerk allgemein'!$F$15+1)),1,MIN(MAX($F41-('2.1 Kraftwerk allgemein'!$F$16-'2.1 Kraftwerk allgemein'!$F$15+1),1),COLUMN(BW41)-('2.1 Kraftwerk allgemein'!$F$16-'2.1 Kraftwerk allgemein'!$F$15+1)))))/$F41,
SUM(OFFSET('2.5 CAPEX'!CK44,0,-MIN($F41-1,COLUMN(BW41)-1),1,MIN($F41,COLUMN(BW41))))/$F41)))))),
IF(OR(ISNUMBER($D41)=FALSE,$F41=""),"",
IF(AND('2.5 CAPEX'!$L44&lt;&gt;"x",'2.5 CAPEX'!$M44&lt;&gt;"x"),0,
IF($F41=0,0,
IF(CF$4&lt;'2.1 Kraftwerk allgemein'!$F$16,0,
IF(CF$4='2.1 Kraftwerk allgemein'!$F$16,'2.5 CAPEX'!$J44/$F41,
IF(CF$4&lt;'2.1 Kraftwerk allgemein'!$F$16+$F41,
('2.5 CAPEX'!$J44+SUM(OFFSET('2.5 CAPEX'!CK44,0,-MIN(MAX($F41-1-('2.1 Kraftwerk allgemein'!$F$16-'1.1 Allgemein'!$I$22+1),0),COLUMN(BW41)-1-('2.1 Kraftwerk allgemein'!$F$16-'1.1 Allgemein'!$I$22+1)),1,MIN(MAX($F41-('2.1 Kraftwerk allgemein'!$F$16-'1.1 Allgemein'!$I$22+1),1),COLUMN(BW41)-('2.1 Kraftwerk allgemein'!$F$16-'1.1 Allgemein'!$I$22+1)))))/$F41,
SUM(OFFSET('2.5 CAPEX'!CK44,0,-MIN($F41-1,COLUMN(BW41)-1),1,MIN($F41,COLUMN(BW41))))/$F41)))))))</f>
        <v/>
      </c>
      <c r="CG41" s="199" t="str">
        <f ca="1">IF('2.1 Kraftwerk allgemein'!$F$15&lt;'1.1 Allgemein'!$I$22,
IF(OR(ISNUMBER($D41)=FALSE,$F41=""),"",
IF(AND('2.5 CAPEX'!$L44&lt;&gt;"x",'2.5 CAPEX'!$M44&lt;&gt;"x"),0,
IF($F41=0,0,
IF(CG$4&lt;'2.1 Kraftwerk allgemein'!$F$16,0,
IF(CG$4='2.1 Kraftwerk allgemein'!$F$16,'2.5 CAPEX'!$J44/$F41,
IF(CG$4&lt;'2.1 Kraftwerk allgemein'!$F$16+$F41,
('2.5 CAPEX'!$J44+SUM(OFFSET('2.5 CAPEX'!CL44,0,-MIN(MAX($F41-1-('2.1 Kraftwerk allgemein'!$F$16-'2.1 Kraftwerk allgemein'!$F$15+1),0),COLUMN(BX41)-1-('2.1 Kraftwerk allgemein'!$F$16-'2.1 Kraftwerk allgemein'!$F$15+1)),1,MIN(MAX($F41-('2.1 Kraftwerk allgemein'!$F$16-'2.1 Kraftwerk allgemein'!$F$15+1),1),COLUMN(BX41)-('2.1 Kraftwerk allgemein'!$F$16-'2.1 Kraftwerk allgemein'!$F$15+1)))))/$F41,
SUM(OFFSET('2.5 CAPEX'!CL44,0,-MIN($F41-1,COLUMN(BX41)-1),1,MIN($F41,COLUMN(BX41))))/$F41)))))),
IF(OR(ISNUMBER($D41)=FALSE,$F41=""),"",
IF(AND('2.5 CAPEX'!$L44&lt;&gt;"x",'2.5 CAPEX'!$M44&lt;&gt;"x"),0,
IF($F41=0,0,
IF(CG$4&lt;'2.1 Kraftwerk allgemein'!$F$16,0,
IF(CG$4='2.1 Kraftwerk allgemein'!$F$16,'2.5 CAPEX'!$J44/$F41,
IF(CG$4&lt;'2.1 Kraftwerk allgemein'!$F$16+$F41,
('2.5 CAPEX'!$J44+SUM(OFFSET('2.5 CAPEX'!CL44,0,-MIN(MAX($F41-1-('2.1 Kraftwerk allgemein'!$F$16-'1.1 Allgemein'!$I$22+1),0),COLUMN(BX41)-1-('2.1 Kraftwerk allgemein'!$F$16-'1.1 Allgemein'!$I$22+1)),1,MIN(MAX($F41-('2.1 Kraftwerk allgemein'!$F$16-'1.1 Allgemein'!$I$22+1),1),COLUMN(BX41)-('2.1 Kraftwerk allgemein'!$F$16-'1.1 Allgemein'!$I$22+1)))))/$F41,
SUM(OFFSET('2.5 CAPEX'!CL44,0,-MIN($F41-1,COLUMN(BX41)-1),1,MIN($F41,COLUMN(BX41))))/$F41)))))))</f>
        <v/>
      </c>
      <c r="CH41" s="199" t="str">
        <f ca="1">IF('2.1 Kraftwerk allgemein'!$F$15&lt;'1.1 Allgemein'!$I$22,
IF(OR(ISNUMBER($D41)=FALSE,$F41=""),"",
IF(AND('2.5 CAPEX'!$L44&lt;&gt;"x",'2.5 CAPEX'!$M44&lt;&gt;"x"),0,
IF($F41=0,0,
IF(CH$4&lt;'2.1 Kraftwerk allgemein'!$F$16,0,
IF(CH$4='2.1 Kraftwerk allgemein'!$F$16,'2.5 CAPEX'!$J44/$F41,
IF(CH$4&lt;'2.1 Kraftwerk allgemein'!$F$16+$F41,
('2.5 CAPEX'!$J44+SUM(OFFSET('2.5 CAPEX'!CM44,0,-MIN(MAX($F41-1-('2.1 Kraftwerk allgemein'!$F$16-'2.1 Kraftwerk allgemein'!$F$15+1),0),COLUMN(BY41)-1-('2.1 Kraftwerk allgemein'!$F$16-'2.1 Kraftwerk allgemein'!$F$15+1)),1,MIN(MAX($F41-('2.1 Kraftwerk allgemein'!$F$16-'2.1 Kraftwerk allgemein'!$F$15+1),1),COLUMN(BY41)-('2.1 Kraftwerk allgemein'!$F$16-'2.1 Kraftwerk allgemein'!$F$15+1)))))/$F41,
SUM(OFFSET('2.5 CAPEX'!CM44,0,-MIN($F41-1,COLUMN(BY41)-1),1,MIN($F41,COLUMN(BY41))))/$F41)))))),
IF(OR(ISNUMBER($D41)=FALSE,$F41=""),"",
IF(AND('2.5 CAPEX'!$L44&lt;&gt;"x",'2.5 CAPEX'!$M44&lt;&gt;"x"),0,
IF($F41=0,0,
IF(CH$4&lt;'2.1 Kraftwerk allgemein'!$F$16,0,
IF(CH$4='2.1 Kraftwerk allgemein'!$F$16,'2.5 CAPEX'!$J44/$F41,
IF(CH$4&lt;'2.1 Kraftwerk allgemein'!$F$16+$F41,
('2.5 CAPEX'!$J44+SUM(OFFSET('2.5 CAPEX'!CM44,0,-MIN(MAX($F41-1-('2.1 Kraftwerk allgemein'!$F$16-'1.1 Allgemein'!$I$22+1),0),COLUMN(BY41)-1-('2.1 Kraftwerk allgemein'!$F$16-'1.1 Allgemein'!$I$22+1)),1,MIN(MAX($F41-('2.1 Kraftwerk allgemein'!$F$16-'1.1 Allgemein'!$I$22+1),1),COLUMN(BY41)-('2.1 Kraftwerk allgemein'!$F$16-'1.1 Allgemein'!$I$22+1)))))/$F41,
SUM(OFFSET('2.5 CAPEX'!CM44,0,-MIN($F41-1,COLUMN(BY41)-1),1,MIN($F41,COLUMN(BY41))))/$F41)))))))</f>
        <v/>
      </c>
      <c r="CI41" s="199" t="str">
        <f ca="1">IF('2.1 Kraftwerk allgemein'!$F$15&lt;'1.1 Allgemein'!$I$22,
IF(OR(ISNUMBER($D41)=FALSE,$F41=""),"",
IF(AND('2.5 CAPEX'!$L44&lt;&gt;"x",'2.5 CAPEX'!$M44&lt;&gt;"x"),0,
IF($F41=0,0,
IF(CI$4&lt;'2.1 Kraftwerk allgemein'!$F$16,0,
IF(CI$4='2.1 Kraftwerk allgemein'!$F$16,'2.5 CAPEX'!$J44/$F41,
IF(CI$4&lt;'2.1 Kraftwerk allgemein'!$F$16+$F41,
('2.5 CAPEX'!$J44+SUM(OFFSET('2.5 CAPEX'!CN44,0,-MIN(MAX($F41-1-('2.1 Kraftwerk allgemein'!$F$16-'2.1 Kraftwerk allgemein'!$F$15+1),0),COLUMN(BZ41)-1-('2.1 Kraftwerk allgemein'!$F$16-'2.1 Kraftwerk allgemein'!$F$15+1)),1,MIN(MAX($F41-('2.1 Kraftwerk allgemein'!$F$16-'2.1 Kraftwerk allgemein'!$F$15+1),1),COLUMN(BZ41)-('2.1 Kraftwerk allgemein'!$F$16-'2.1 Kraftwerk allgemein'!$F$15+1)))))/$F41,
SUM(OFFSET('2.5 CAPEX'!CN44,0,-MIN($F41-1,COLUMN(BZ41)-1),1,MIN($F41,COLUMN(BZ41))))/$F41)))))),
IF(OR(ISNUMBER($D41)=FALSE,$F41=""),"",
IF(AND('2.5 CAPEX'!$L44&lt;&gt;"x",'2.5 CAPEX'!$M44&lt;&gt;"x"),0,
IF($F41=0,0,
IF(CI$4&lt;'2.1 Kraftwerk allgemein'!$F$16,0,
IF(CI$4='2.1 Kraftwerk allgemein'!$F$16,'2.5 CAPEX'!$J44/$F41,
IF(CI$4&lt;'2.1 Kraftwerk allgemein'!$F$16+$F41,
('2.5 CAPEX'!$J44+SUM(OFFSET('2.5 CAPEX'!CN44,0,-MIN(MAX($F41-1-('2.1 Kraftwerk allgemein'!$F$16-'1.1 Allgemein'!$I$22+1),0),COLUMN(BZ41)-1-('2.1 Kraftwerk allgemein'!$F$16-'1.1 Allgemein'!$I$22+1)),1,MIN(MAX($F41-('2.1 Kraftwerk allgemein'!$F$16-'1.1 Allgemein'!$I$22+1),1),COLUMN(BZ41)-('2.1 Kraftwerk allgemein'!$F$16-'1.1 Allgemein'!$I$22+1)))))/$F41,
SUM(OFFSET('2.5 CAPEX'!CN44,0,-MIN($F41-1,COLUMN(BZ41)-1),1,MIN($F41,COLUMN(BZ41))))/$F41)))))))</f>
        <v/>
      </c>
      <c r="CJ41" s="199" t="str">
        <f ca="1">IF('2.1 Kraftwerk allgemein'!$F$15&lt;'1.1 Allgemein'!$I$22,
IF(OR(ISNUMBER($D41)=FALSE,$F41=""),"",
IF(AND('2.5 CAPEX'!$L44&lt;&gt;"x",'2.5 CAPEX'!$M44&lt;&gt;"x"),0,
IF($F41=0,0,
IF(CJ$4&lt;'2.1 Kraftwerk allgemein'!$F$16,0,
IF(CJ$4='2.1 Kraftwerk allgemein'!$F$16,'2.5 CAPEX'!$J44/$F41,
IF(CJ$4&lt;'2.1 Kraftwerk allgemein'!$F$16+$F41,
('2.5 CAPEX'!$J44+SUM(OFFSET('2.5 CAPEX'!CO44,0,-MIN(MAX($F41-1-('2.1 Kraftwerk allgemein'!$F$16-'2.1 Kraftwerk allgemein'!$F$15+1),0),COLUMN(CA41)-1-('2.1 Kraftwerk allgemein'!$F$16-'2.1 Kraftwerk allgemein'!$F$15+1)),1,MIN(MAX($F41-('2.1 Kraftwerk allgemein'!$F$16-'2.1 Kraftwerk allgemein'!$F$15+1),1),COLUMN(CA41)-('2.1 Kraftwerk allgemein'!$F$16-'2.1 Kraftwerk allgemein'!$F$15+1)))))/$F41,
SUM(OFFSET('2.5 CAPEX'!CO44,0,-MIN($F41-1,COLUMN(CA41)-1),1,MIN($F41,COLUMN(CA41))))/$F41)))))),
IF(OR(ISNUMBER($D41)=FALSE,$F41=""),"",
IF(AND('2.5 CAPEX'!$L44&lt;&gt;"x",'2.5 CAPEX'!$M44&lt;&gt;"x"),0,
IF($F41=0,0,
IF(CJ$4&lt;'2.1 Kraftwerk allgemein'!$F$16,0,
IF(CJ$4='2.1 Kraftwerk allgemein'!$F$16,'2.5 CAPEX'!$J44/$F41,
IF(CJ$4&lt;'2.1 Kraftwerk allgemein'!$F$16+$F41,
('2.5 CAPEX'!$J44+SUM(OFFSET('2.5 CAPEX'!CO44,0,-MIN(MAX($F41-1-('2.1 Kraftwerk allgemein'!$F$16-'1.1 Allgemein'!$I$22+1),0),COLUMN(CA41)-1-('2.1 Kraftwerk allgemein'!$F$16-'1.1 Allgemein'!$I$22+1)),1,MIN(MAX($F41-('2.1 Kraftwerk allgemein'!$F$16-'1.1 Allgemein'!$I$22+1),1),COLUMN(CA41)-('2.1 Kraftwerk allgemein'!$F$16-'1.1 Allgemein'!$I$22+1)))))/$F41,
SUM(OFFSET('2.5 CAPEX'!CO44,0,-MIN($F41-1,COLUMN(CA41)-1),1,MIN($F41,COLUMN(CA41))))/$F41)))))))</f>
        <v/>
      </c>
      <c r="CK41" s="199" t="str">
        <f ca="1">IF('2.1 Kraftwerk allgemein'!$F$15&lt;'1.1 Allgemein'!$I$22,
IF(OR(ISNUMBER($D41)=FALSE,$F41=""),"",
IF(AND('2.5 CAPEX'!$L44&lt;&gt;"x",'2.5 CAPEX'!$M44&lt;&gt;"x"),0,
IF($F41=0,0,
IF(CK$4&lt;'2.1 Kraftwerk allgemein'!$F$16,0,
IF(CK$4='2.1 Kraftwerk allgemein'!$F$16,'2.5 CAPEX'!$J44/$F41,
IF(CK$4&lt;'2.1 Kraftwerk allgemein'!$F$16+$F41,
('2.5 CAPEX'!$J44+SUM(OFFSET('2.5 CAPEX'!CP44,0,-MIN(MAX($F41-1-('2.1 Kraftwerk allgemein'!$F$16-'2.1 Kraftwerk allgemein'!$F$15+1),0),COLUMN(CB41)-1-('2.1 Kraftwerk allgemein'!$F$16-'2.1 Kraftwerk allgemein'!$F$15+1)),1,MIN(MAX($F41-('2.1 Kraftwerk allgemein'!$F$16-'2.1 Kraftwerk allgemein'!$F$15+1),1),COLUMN(CB41)-('2.1 Kraftwerk allgemein'!$F$16-'2.1 Kraftwerk allgemein'!$F$15+1)))))/$F41,
SUM(OFFSET('2.5 CAPEX'!CP44,0,-MIN($F41-1,COLUMN(CB41)-1),1,MIN($F41,COLUMN(CB41))))/$F41)))))),
IF(OR(ISNUMBER($D41)=FALSE,$F41=""),"",
IF(AND('2.5 CAPEX'!$L44&lt;&gt;"x",'2.5 CAPEX'!$M44&lt;&gt;"x"),0,
IF($F41=0,0,
IF(CK$4&lt;'2.1 Kraftwerk allgemein'!$F$16,0,
IF(CK$4='2.1 Kraftwerk allgemein'!$F$16,'2.5 CAPEX'!$J44/$F41,
IF(CK$4&lt;'2.1 Kraftwerk allgemein'!$F$16+$F41,
('2.5 CAPEX'!$J44+SUM(OFFSET('2.5 CAPEX'!CP44,0,-MIN(MAX($F41-1-('2.1 Kraftwerk allgemein'!$F$16-'1.1 Allgemein'!$I$22+1),0),COLUMN(CB41)-1-('2.1 Kraftwerk allgemein'!$F$16-'1.1 Allgemein'!$I$22+1)),1,MIN(MAX($F41-('2.1 Kraftwerk allgemein'!$F$16-'1.1 Allgemein'!$I$22+1),1),COLUMN(CB41)-('2.1 Kraftwerk allgemein'!$F$16-'1.1 Allgemein'!$I$22+1)))))/$F41,
SUM(OFFSET('2.5 CAPEX'!CP44,0,-MIN($F41-1,COLUMN(CB41)-1),1,MIN($F41,COLUMN(CB41))))/$F41)))))))</f>
        <v/>
      </c>
      <c r="CL41" s="199" t="str">
        <f ca="1">IF('2.1 Kraftwerk allgemein'!$F$15&lt;'1.1 Allgemein'!$I$22,
IF(OR(ISNUMBER($D41)=FALSE,$F41=""),"",
IF(AND('2.5 CAPEX'!$L44&lt;&gt;"x",'2.5 CAPEX'!$M44&lt;&gt;"x"),0,
IF($F41=0,0,
IF(CL$4&lt;'2.1 Kraftwerk allgemein'!$F$16,0,
IF(CL$4='2.1 Kraftwerk allgemein'!$F$16,'2.5 CAPEX'!$J44/$F41,
IF(CL$4&lt;'2.1 Kraftwerk allgemein'!$F$16+$F41,
('2.5 CAPEX'!$J44+SUM(OFFSET('2.5 CAPEX'!CQ44,0,-MIN(MAX($F41-1-('2.1 Kraftwerk allgemein'!$F$16-'2.1 Kraftwerk allgemein'!$F$15+1),0),COLUMN(CC41)-1-('2.1 Kraftwerk allgemein'!$F$16-'2.1 Kraftwerk allgemein'!$F$15+1)),1,MIN(MAX($F41-('2.1 Kraftwerk allgemein'!$F$16-'2.1 Kraftwerk allgemein'!$F$15+1),1),COLUMN(CC41)-('2.1 Kraftwerk allgemein'!$F$16-'2.1 Kraftwerk allgemein'!$F$15+1)))))/$F41,
SUM(OFFSET('2.5 CAPEX'!CQ44,0,-MIN($F41-1,COLUMN(CC41)-1),1,MIN($F41,COLUMN(CC41))))/$F41)))))),
IF(OR(ISNUMBER($D41)=FALSE,$F41=""),"",
IF(AND('2.5 CAPEX'!$L44&lt;&gt;"x",'2.5 CAPEX'!$M44&lt;&gt;"x"),0,
IF($F41=0,0,
IF(CL$4&lt;'2.1 Kraftwerk allgemein'!$F$16,0,
IF(CL$4='2.1 Kraftwerk allgemein'!$F$16,'2.5 CAPEX'!$J44/$F41,
IF(CL$4&lt;'2.1 Kraftwerk allgemein'!$F$16+$F41,
('2.5 CAPEX'!$J44+SUM(OFFSET('2.5 CAPEX'!CQ44,0,-MIN(MAX($F41-1-('2.1 Kraftwerk allgemein'!$F$16-'1.1 Allgemein'!$I$22+1),0),COLUMN(CC41)-1-('2.1 Kraftwerk allgemein'!$F$16-'1.1 Allgemein'!$I$22+1)),1,MIN(MAX($F41-('2.1 Kraftwerk allgemein'!$F$16-'1.1 Allgemein'!$I$22+1),1),COLUMN(CC41)-('2.1 Kraftwerk allgemein'!$F$16-'1.1 Allgemein'!$I$22+1)))))/$F41,
SUM(OFFSET('2.5 CAPEX'!CQ44,0,-MIN($F41-1,COLUMN(CC41)-1),1,MIN($F41,COLUMN(CC41))))/$F41)))))))</f>
        <v/>
      </c>
      <c r="CM41" s="199" t="str">
        <f ca="1">IF('2.1 Kraftwerk allgemein'!$F$15&lt;'1.1 Allgemein'!$I$22,
IF(OR(ISNUMBER($D41)=FALSE,$F41=""),"",
IF(AND('2.5 CAPEX'!$L44&lt;&gt;"x",'2.5 CAPEX'!$M44&lt;&gt;"x"),0,
IF($F41=0,0,
IF(CM$4&lt;'2.1 Kraftwerk allgemein'!$F$16,0,
IF(CM$4='2.1 Kraftwerk allgemein'!$F$16,'2.5 CAPEX'!$J44/$F41,
IF(CM$4&lt;'2.1 Kraftwerk allgemein'!$F$16+$F41,
('2.5 CAPEX'!$J44+SUM(OFFSET('2.5 CAPEX'!CR44,0,-MIN(MAX($F41-1-('2.1 Kraftwerk allgemein'!$F$16-'2.1 Kraftwerk allgemein'!$F$15+1),0),COLUMN(CD41)-1-('2.1 Kraftwerk allgemein'!$F$16-'2.1 Kraftwerk allgemein'!$F$15+1)),1,MIN(MAX($F41-('2.1 Kraftwerk allgemein'!$F$16-'2.1 Kraftwerk allgemein'!$F$15+1),1),COLUMN(CD41)-('2.1 Kraftwerk allgemein'!$F$16-'2.1 Kraftwerk allgemein'!$F$15+1)))))/$F41,
SUM(OFFSET('2.5 CAPEX'!CR44,0,-MIN($F41-1,COLUMN(CD41)-1),1,MIN($F41,COLUMN(CD41))))/$F41)))))),
IF(OR(ISNUMBER($D41)=FALSE,$F41=""),"",
IF(AND('2.5 CAPEX'!$L44&lt;&gt;"x",'2.5 CAPEX'!$M44&lt;&gt;"x"),0,
IF($F41=0,0,
IF(CM$4&lt;'2.1 Kraftwerk allgemein'!$F$16,0,
IF(CM$4='2.1 Kraftwerk allgemein'!$F$16,'2.5 CAPEX'!$J44/$F41,
IF(CM$4&lt;'2.1 Kraftwerk allgemein'!$F$16+$F41,
('2.5 CAPEX'!$J44+SUM(OFFSET('2.5 CAPEX'!CR44,0,-MIN(MAX($F41-1-('2.1 Kraftwerk allgemein'!$F$16-'1.1 Allgemein'!$I$22+1),0),COLUMN(CD41)-1-('2.1 Kraftwerk allgemein'!$F$16-'1.1 Allgemein'!$I$22+1)),1,MIN(MAX($F41-('2.1 Kraftwerk allgemein'!$F$16-'1.1 Allgemein'!$I$22+1),1),COLUMN(CD41)-('2.1 Kraftwerk allgemein'!$F$16-'1.1 Allgemein'!$I$22+1)))))/$F41,
SUM(OFFSET('2.5 CAPEX'!CR44,0,-MIN($F41-1,COLUMN(CD41)-1),1,MIN($F41,COLUMN(CD41))))/$F41)))))))</f>
        <v/>
      </c>
      <c r="CN41" s="199" t="str">
        <f ca="1">IF('2.1 Kraftwerk allgemein'!$F$15&lt;'1.1 Allgemein'!$I$22,
IF(OR(ISNUMBER($D41)=FALSE,$F41=""),"",
IF(AND('2.5 CAPEX'!$L44&lt;&gt;"x",'2.5 CAPEX'!$M44&lt;&gt;"x"),0,
IF($F41=0,0,
IF(CN$4&lt;'2.1 Kraftwerk allgemein'!$F$16,0,
IF(CN$4='2.1 Kraftwerk allgemein'!$F$16,'2.5 CAPEX'!$J44/$F41,
IF(CN$4&lt;'2.1 Kraftwerk allgemein'!$F$16+$F41,
('2.5 CAPEX'!$J44+SUM(OFFSET('2.5 CAPEX'!CS44,0,-MIN(MAX($F41-1-('2.1 Kraftwerk allgemein'!$F$16-'2.1 Kraftwerk allgemein'!$F$15+1),0),COLUMN(CE41)-1-('2.1 Kraftwerk allgemein'!$F$16-'2.1 Kraftwerk allgemein'!$F$15+1)),1,MIN(MAX($F41-('2.1 Kraftwerk allgemein'!$F$16-'2.1 Kraftwerk allgemein'!$F$15+1),1),COLUMN(CE41)-('2.1 Kraftwerk allgemein'!$F$16-'2.1 Kraftwerk allgemein'!$F$15+1)))))/$F41,
SUM(OFFSET('2.5 CAPEX'!CS44,0,-MIN($F41-1,COLUMN(CE41)-1),1,MIN($F41,COLUMN(CE41))))/$F41)))))),
IF(OR(ISNUMBER($D41)=FALSE,$F41=""),"",
IF(AND('2.5 CAPEX'!$L44&lt;&gt;"x",'2.5 CAPEX'!$M44&lt;&gt;"x"),0,
IF($F41=0,0,
IF(CN$4&lt;'2.1 Kraftwerk allgemein'!$F$16,0,
IF(CN$4='2.1 Kraftwerk allgemein'!$F$16,'2.5 CAPEX'!$J44/$F41,
IF(CN$4&lt;'2.1 Kraftwerk allgemein'!$F$16+$F41,
('2.5 CAPEX'!$J44+SUM(OFFSET('2.5 CAPEX'!CS44,0,-MIN(MAX($F41-1-('2.1 Kraftwerk allgemein'!$F$16-'1.1 Allgemein'!$I$22+1),0),COLUMN(CE41)-1-('2.1 Kraftwerk allgemein'!$F$16-'1.1 Allgemein'!$I$22+1)),1,MIN(MAX($F41-('2.1 Kraftwerk allgemein'!$F$16-'1.1 Allgemein'!$I$22+1),1),COLUMN(CE41)-('2.1 Kraftwerk allgemein'!$F$16-'1.1 Allgemein'!$I$22+1)))))/$F41,
SUM(OFFSET('2.5 CAPEX'!CS44,0,-MIN($F41-1,COLUMN(CE41)-1),1,MIN($F41,COLUMN(CE41))))/$F41)))))))</f>
        <v/>
      </c>
      <c r="CO41" s="199" t="str">
        <f ca="1">IF('2.1 Kraftwerk allgemein'!$F$15&lt;'1.1 Allgemein'!$I$22,
IF(OR(ISNUMBER($D41)=FALSE,$F41=""),"",
IF(AND('2.5 CAPEX'!$L44&lt;&gt;"x",'2.5 CAPEX'!$M44&lt;&gt;"x"),0,
IF($F41=0,0,
IF(CO$4&lt;'2.1 Kraftwerk allgemein'!$F$16,0,
IF(CO$4='2.1 Kraftwerk allgemein'!$F$16,'2.5 CAPEX'!$J44/$F41,
IF(CO$4&lt;'2.1 Kraftwerk allgemein'!$F$16+$F41,
('2.5 CAPEX'!$J44+SUM(OFFSET('2.5 CAPEX'!CT44,0,-MIN(MAX($F41-1-('2.1 Kraftwerk allgemein'!$F$16-'2.1 Kraftwerk allgemein'!$F$15+1),0),COLUMN(CF41)-1-('2.1 Kraftwerk allgemein'!$F$16-'2.1 Kraftwerk allgemein'!$F$15+1)),1,MIN(MAX($F41-('2.1 Kraftwerk allgemein'!$F$16-'2.1 Kraftwerk allgemein'!$F$15+1),1),COLUMN(CF41)-('2.1 Kraftwerk allgemein'!$F$16-'2.1 Kraftwerk allgemein'!$F$15+1)))))/$F41,
SUM(OFFSET('2.5 CAPEX'!CT44,0,-MIN($F41-1,COLUMN(CF41)-1),1,MIN($F41,COLUMN(CF41))))/$F41)))))),
IF(OR(ISNUMBER($D41)=FALSE,$F41=""),"",
IF(AND('2.5 CAPEX'!$L44&lt;&gt;"x",'2.5 CAPEX'!$M44&lt;&gt;"x"),0,
IF($F41=0,0,
IF(CO$4&lt;'2.1 Kraftwerk allgemein'!$F$16,0,
IF(CO$4='2.1 Kraftwerk allgemein'!$F$16,'2.5 CAPEX'!$J44/$F41,
IF(CO$4&lt;'2.1 Kraftwerk allgemein'!$F$16+$F41,
('2.5 CAPEX'!$J44+SUM(OFFSET('2.5 CAPEX'!CT44,0,-MIN(MAX($F41-1-('2.1 Kraftwerk allgemein'!$F$16-'1.1 Allgemein'!$I$22+1),0),COLUMN(CF41)-1-('2.1 Kraftwerk allgemein'!$F$16-'1.1 Allgemein'!$I$22+1)),1,MIN(MAX($F41-('2.1 Kraftwerk allgemein'!$F$16-'1.1 Allgemein'!$I$22+1),1),COLUMN(CF41)-('2.1 Kraftwerk allgemein'!$F$16-'1.1 Allgemein'!$I$22+1)))))/$F41,
SUM(OFFSET('2.5 CAPEX'!CT44,0,-MIN($F41-1,COLUMN(CF41)-1),1,MIN($F41,COLUMN(CF41))))/$F41)))))))</f>
        <v/>
      </c>
      <c r="CP41" s="199" t="str">
        <f ca="1">IF('2.1 Kraftwerk allgemein'!$F$15&lt;'1.1 Allgemein'!$I$22,
IF(OR(ISNUMBER($D41)=FALSE,$F41=""),"",
IF(AND('2.5 CAPEX'!$L44&lt;&gt;"x",'2.5 CAPEX'!$M44&lt;&gt;"x"),0,
IF($F41=0,0,
IF(CP$4&lt;'2.1 Kraftwerk allgemein'!$F$16,0,
IF(CP$4='2.1 Kraftwerk allgemein'!$F$16,'2.5 CAPEX'!$J44/$F41,
IF(CP$4&lt;'2.1 Kraftwerk allgemein'!$F$16+$F41,
('2.5 CAPEX'!$J44+SUM(OFFSET('2.5 CAPEX'!CU44,0,-MIN(MAX($F41-1-('2.1 Kraftwerk allgemein'!$F$16-'2.1 Kraftwerk allgemein'!$F$15+1),0),COLUMN(CG41)-1-('2.1 Kraftwerk allgemein'!$F$16-'2.1 Kraftwerk allgemein'!$F$15+1)),1,MIN(MAX($F41-('2.1 Kraftwerk allgemein'!$F$16-'2.1 Kraftwerk allgemein'!$F$15+1),1),COLUMN(CG41)-('2.1 Kraftwerk allgemein'!$F$16-'2.1 Kraftwerk allgemein'!$F$15+1)))))/$F41,
SUM(OFFSET('2.5 CAPEX'!CU44,0,-MIN($F41-1,COLUMN(CG41)-1),1,MIN($F41,COLUMN(CG41))))/$F41)))))),
IF(OR(ISNUMBER($D41)=FALSE,$F41=""),"",
IF(AND('2.5 CAPEX'!$L44&lt;&gt;"x",'2.5 CAPEX'!$M44&lt;&gt;"x"),0,
IF($F41=0,0,
IF(CP$4&lt;'2.1 Kraftwerk allgemein'!$F$16,0,
IF(CP$4='2.1 Kraftwerk allgemein'!$F$16,'2.5 CAPEX'!$J44/$F41,
IF(CP$4&lt;'2.1 Kraftwerk allgemein'!$F$16+$F41,
('2.5 CAPEX'!$J44+SUM(OFFSET('2.5 CAPEX'!CU44,0,-MIN(MAX($F41-1-('2.1 Kraftwerk allgemein'!$F$16-'1.1 Allgemein'!$I$22+1),0),COLUMN(CG41)-1-('2.1 Kraftwerk allgemein'!$F$16-'1.1 Allgemein'!$I$22+1)),1,MIN(MAX($F41-('2.1 Kraftwerk allgemein'!$F$16-'1.1 Allgemein'!$I$22+1),1),COLUMN(CG41)-('2.1 Kraftwerk allgemein'!$F$16-'1.1 Allgemein'!$I$22+1)))))/$F41,
SUM(OFFSET('2.5 CAPEX'!CU44,0,-MIN($F41-1,COLUMN(CG41)-1),1,MIN($F41,COLUMN(CG41))))/$F41)))))))</f>
        <v/>
      </c>
      <c r="CQ41" s="199" t="str">
        <f ca="1">IF('2.1 Kraftwerk allgemein'!$F$15&lt;'1.1 Allgemein'!$I$22,
IF(OR(ISNUMBER($D41)=FALSE,$F41=""),"",
IF(AND('2.5 CAPEX'!$L44&lt;&gt;"x",'2.5 CAPEX'!$M44&lt;&gt;"x"),0,
IF($F41=0,0,
IF(CQ$4&lt;'2.1 Kraftwerk allgemein'!$F$16,0,
IF(CQ$4='2.1 Kraftwerk allgemein'!$F$16,'2.5 CAPEX'!$J44/$F41,
IF(CQ$4&lt;'2.1 Kraftwerk allgemein'!$F$16+$F41,
('2.5 CAPEX'!$J44+SUM(OFFSET('2.5 CAPEX'!CV44,0,-MIN(MAX($F41-1-('2.1 Kraftwerk allgemein'!$F$16-'2.1 Kraftwerk allgemein'!$F$15+1),0),COLUMN(CH41)-1-('2.1 Kraftwerk allgemein'!$F$16-'2.1 Kraftwerk allgemein'!$F$15+1)),1,MIN(MAX($F41-('2.1 Kraftwerk allgemein'!$F$16-'2.1 Kraftwerk allgemein'!$F$15+1),1),COLUMN(CH41)-('2.1 Kraftwerk allgemein'!$F$16-'2.1 Kraftwerk allgemein'!$F$15+1)))))/$F41,
SUM(OFFSET('2.5 CAPEX'!CV44,0,-MIN($F41-1,COLUMN(CH41)-1),1,MIN($F41,COLUMN(CH41))))/$F41)))))),
IF(OR(ISNUMBER($D41)=FALSE,$F41=""),"",
IF(AND('2.5 CAPEX'!$L44&lt;&gt;"x",'2.5 CAPEX'!$M44&lt;&gt;"x"),0,
IF($F41=0,0,
IF(CQ$4&lt;'2.1 Kraftwerk allgemein'!$F$16,0,
IF(CQ$4='2.1 Kraftwerk allgemein'!$F$16,'2.5 CAPEX'!$J44/$F41,
IF(CQ$4&lt;'2.1 Kraftwerk allgemein'!$F$16+$F41,
('2.5 CAPEX'!$J44+SUM(OFFSET('2.5 CAPEX'!CV44,0,-MIN(MAX($F41-1-('2.1 Kraftwerk allgemein'!$F$16-'1.1 Allgemein'!$I$22+1),0),COLUMN(CH41)-1-('2.1 Kraftwerk allgemein'!$F$16-'1.1 Allgemein'!$I$22+1)),1,MIN(MAX($F41-('2.1 Kraftwerk allgemein'!$F$16-'1.1 Allgemein'!$I$22+1),1),COLUMN(CH41)-('2.1 Kraftwerk allgemein'!$F$16-'1.1 Allgemein'!$I$22+1)))))/$F41,
SUM(OFFSET('2.5 CAPEX'!CV44,0,-MIN($F41-1,COLUMN(CH41)-1),1,MIN($F41,COLUMN(CH41))))/$F41)))))))</f>
        <v/>
      </c>
      <c r="CR41" s="199" t="str">
        <f ca="1">IF('2.1 Kraftwerk allgemein'!$F$15&lt;'1.1 Allgemein'!$I$22,
IF(OR(ISNUMBER($D41)=FALSE,$F41=""),"",
IF(AND('2.5 CAPEX'!$L44&lt;&gt;"x",'2.5 CAPEX'!$M44&lt;&gt;"x"),0,
IF($F41=0,0,
IF(CR$4&lt;'2.1 Kraftwerk allgemein'!$F$16,0,
IF(CR$4='2.1 Kraftwerk allgemein'!$F$16,'2.5 CAPEX'!$J44/$F41,
IF(CR$4&lt;'2.1 Kraftwerk allgemein'!$F$16+$F41,
('2.5 CAPEX'!$J44+SUM(OFFSET('2.5 CAPEX'!CW44,0,-MIN(MAX($F41-1-('2.1 Kraftwerk allgemein'!$F$16-'2.1 Kraftwerk allgemein'!$F$15+1),0),COLUMN(CI41)-1-('2.1 Kraftwerk allgemein'!$F$16-'2.1 Kraftwerk allgemein'!$F$15+1)),1,MIN(MAX($F41-('2.1 Kraftwerk allgemein'!$F$16-'2.1 Kraftwerk allgemein'!$F$15+1),1),COLUMN(CI41)-('2.1 Kraftwerk allgemein'!$F$16-'2.1 Kraftwerk allgemein'!$F$15+1)))))/$F41,
SUM(OFFSET('2.5 CAPEX'!CW44,0,-MIN($F41-1,COLUMN(CI41)-1),1,MIN($F41,COLUMN(CI41))))/$F41)))))),
IF(OR(ISNUMBER($D41)=FALSE,$F41=""),"",
IF(AND('2.5 CAPEX'!$L44&lt;&gt;"x",'2.5 CAPEX'!$M44&lt;&gt;"x"),0,
IF($F41=0,0,
IF(CR$4&lt;'2.1 Kraftwerk allgemein'!$F$16,0,
IF(CR$4='2.1 Kraftwerk allgemein'!$F$16,'2.5 CAPEX'!$J44/$F41,
IF(CR$4&lt;'2.1 Kraftwerk allgemein'!$F$16+$F41,
('2.5 CAPEX'!$J44+SUM(OFFSET('2.5 CAPEX'!CW44,0,-MIN(MAX($F41-1-('2.1 Kraftwerk allgemein'!$F$16-'1.1 Allgemein'!$I$22+1),0),COLUMN(CI41)-1-('2.1 Kraftwerk allgemein'!$F$16-'1.1 Allgemein'!$I$22+1)),1,MIN(MAX($F41-('2.1 Kraftwerk allgemein'!$F$16-'1.1 Allgemein'!$I$22+1),1),COLUMN(CI41)-('2.1 Kraftwerk allgemein'!$F$16-'1.1 Allgemein'!$I$22+1)))))/$F41,
SUM(OFFSET('2.5 CAPEX'!CW44,0,-MIN($F41-1,COLUMN(CI41)-1),1,MIN($F41,COLUMN(CI41))))/$F41)))))))</f>
        <v/>
      </c>
      <c r="CS41" s="199" t="str">
        <f ca="1">IF('2.1 Kraftwerk allgemein'!$F$15&lt;'1.1 Allgemein'!$I$22,
IF(OR(ISNUMBER($D41)=FALSE,$F41=""),"",
IF(AND('2.5 CAPEX'!$L44&lt;&gt;"x",'2.5 CAPEX'!$M44&lt;&gt;"x"),0,
IF($F41=0,0,
IF(CS$4&lt;'2.1 Kraftwerk allgemein'!$F$16,0,
IF(CS$4='2.1 Kraftwerk allgemein'!$F$16,'2.5 CAPEX'!$J44/$F41,
IF(CS$4&lt;'2.1 Kraftwerk allgemein'!$F$16+$F41,
('2.5 CAPEX'!$J44+SUM(OFFSET('2.5 CAPEX'!CX44,0,-MIN(MAX($F41-1-('2.1 Kraftwerk allgemein'!$F$16-'2.1 Kraftwerk allgemein'!$F$15+1),0),COLUMN(CJ41)-1-('2.1 Kraftwerk allgemein'!$F$16-'2.1 Kraftwerk allgemein'!$F$15+1)),1,MIN(MAX($F41-('2.1 Kraftwerk allgemein'!$F$16-'2.1 Kraftwerk allgemein'!$F$15+1),1),COLUMN(CJ41)-('2.1 Kraftwerk allgemein'!$F$16-'2.1 Kraftwerk allgemein'!$F$15+1)))))/$F41,
SUM(OFFSET('2.5 CAPEX'!CX44,0,-MIN($F41-1,COLUMN(CJ41)-1),1,MIN($F41,COLUMN(CJ41))))/$F41)))))),
IF(OR(ISNUMBER($D41)=FALSE,$F41=""),"",
IF(AND('2.5 CAPEX'!$L44&lt;&gt;"x",'2.5 CAPEX'!$M44&lt;&gt;"x"),0,
IF($F41=0,0,
IF(CS$4&lt;'2.1 Kraftwerk allgemein'!$F$16,0,
IF(CS$4='2.1 Kraftwerk allgemein'!$F$16,'2.5 CAPEX'!$J44/$F41,
IF(CS$4&lt;'2.1 Kraftwerk allgemein'!$F$16+$F41,
('2.5 CAPEX'!$J44+SUM(OFFSET('2.5 CAPEX'!CX44,0,-MIN(MAX($F41-1-('2.1 Kraftwerk allgemein'!$F$16-'1.1 Allgemein'!$I$22+1),0),COLUMN(CJ41)-1-('2.1 Kraftwerk allgemein'!$F$16-'1.1 Allgemein'!$I$22+1)),1,MIN(MAX($F41-('2.1 Kraftwerk allgemein'!$F$16-'1.1 Allgemein'!$I$22+1),1),COLUMN(CJ41)-('2.1 Kraftwerk allgemein'!$F$16-'1.1 Allgemein'!$I$22+1)))))/$F41,
SUM(OFFSET('2.5 CAPEX'!CX44,0,-MIN($F41-1,COLUMN(CJ41)-1),1,MIN($F41,COLUMN(CJ41))))/$F41)))))))</f>
        <v/>
      </c>
      <c r="CT41" s="199" t="str">
        <f ca="1">IF('2.1 Kraftwerk allgemein'!$F$15&lt;'1.1 Allgemein'!$I$22,
IF(OR(ISNUMBER($D41)=FALSE,$F41=""),"",
IF(AND('2.5 CAPEX'!$L44&lt;&gt;"x",'2.5 CAPEX'!$M44&lt;&gt;"x"),0,
IF($F41=0,0,
IF(CT$4&lt;'2.1 Kraftwerk allgemein'!$F$16,0,
IF(CT$4='2.1 Kraftwerk allgemein'!$F$16,'2.5 CAPEX'!$J44/$F41,
IF(CT$4&lt;'2.1 Kraftwerk allgemein'!$F$16+$F41,
('2.5 CAPEX'!$J44+SUM(OFFSET('2.5 CAPEX'!CY44,0,-MIN(MAX($F41-1-('2.1 Kraftwerk allgemein'!$F$16-'2.1 Kraftwerk allgemein'!$F$15+1),0),COLUMN(CK41)-1-('2.1 Kraftwerk allgemein'!$F$16-'2.1 Kraftwerk allgemein'!$F$15+1)),1,MIN(MAX($F41-('2.1 Kraftwerk allgemein'!$F$16-'2.1 Kraftwerk allgemein'!$F$15+1),1),COLUMN(CK41)-('2.1 Kraftwerk allgemein'!$F$16-'2.1 Kraftwerk allgemein'!$F$15+1)))))/$F41,
SUM(OFFSET('2.5 CAPEX'!CY44,0,-MIN($F41-1,COLUMN(CK41)-1),1,MIN($F41,COLUMN(CK41))))/$F41)))))),
IF(OR(ISNUMBER($D41)=FALSE,$F41=""),"",
IF(AND('2.5 CAPEX'!$L44&lt;&gt;"x",'2.5 CAPEX'!$M44&lt;&gt;"x"),0,
IF($F41=0,0,
IF(CT$4&lt;'2.1 Kraftwerk allgemein'!$F$16,0,
IF(CT$4='2.1 Kraftwerk allgemein'!$F$16,'2.5 CAPEX'!$J44/$F41,
IF(CT$4&lt;'2.1 Kraftwerk allgemein'!$F$16+$F41,
('2.5 CAPEX'!$J44+SUM(OFFSET('2.5 CAPEX'!CY44,0,-MIN(MAX($F41-1-('2.1 Kraftwerk allgemein'!$F$16-'1.1 Allgemein'!$I$22+1),0),COLUMN(CK41)-1-('2.1 Kraftwerk allgemein'!$F$16-'1.1 Allgemein'!$I$22+1)),1,MIN(MAX($F41-('2.1 Kraftwerk allgemein'!$F$16-'1.1 Allgemein'!$I$22+1),1),COLUMN(CK41)-('2.1 Kraftwerk allgemein'!$F$16-'1.1 Allgemein'!$I$22+1)))))/$F41,
SUM(OFFSET('2.5 CAPEX'!CY44,0,-MIN($F41-1,COLUMN(CK41)-1),1,MIN($F41,COLUMN(CK41))))/$F41)))))))</f>
        <v/>
      </c>
      <c r="CU41" s="199" t="str">
        <f ca="1">IF('2.1 Kraftwerk allgemein'!$F$15&lt;'1.1 Allgemein'!$I$22,
IF(OR(ISNUMBER($D41)=FALSE,$F41=""),"",
IF(AND('2.5 CAPEX'!$L44&lt;&gt;"x",'2.5 CAPEX'!$M44&lt;&gt;"x"),0,
IF($F41=0,0,
IF(CU$4&lt;'2.1 Kraftwerk allgemein'!$F$16,0,
IF(CU$4='2.1 Kraftwerk allgemein'!$F$16,'2.5 CAPEX'!$J44/$F41,
IF(CU$4&lt;'2.1 Kraftwerk allgemein'!$F$16+$F41,
('2.5 CAPEX'!$J44+SUM(OFFSET('2.5 CAPEX'!CZ44,0,-MIN(MAX($F41-1-('2.1 Kraftwerk allgemein'!$F$16-'2.1 Kraftwerk allgemein'!$F$15+1),0),COLUMN(CL41)-1-('2.1 Kraftwerk allgemein'!$F$16-'2.1 Kraftwerk allgemein'!$F$15+1)),1,MIN(MAX($F41-('2.1 Kraftwerk allgemein'!$F$16-'2.1 Kraftwerk allgemein'!$F$15+1),1),COLUMN(CL41)-('2.1 Kraftwerk allgemein'!$F$16-'2.1 Kraftwerk allgemein'!$F$15+1)))))/$F41,
SUM(OFFSET('2.5 CAPEX'!CZ44,0,-MIN($F41-1,COLUMN(CL41)-1),1,MIN($F41,COLUMN(CL41))))/$F41)))))),
IF(OR(ISNUMBER($D41)=FALSE,$F41=""),"",
IF(AND('2.5 CAPEX'!$L44&lt;&gt;"x",'2.5 CAPEX'!$M44&lt;&gt;"x"),0,
IF($F41=0,0,
IF(CU$4&lt;'2.1 Kraftwerk allgemein'!$F$16,0,
IF(CU$4='2.1 Kraftwerk allgemein'!$F$16,'2.5 CAPEX'!$J44/$F41,
IF(CU$4&lt;'2.1 Kraftwerk allgemein'!$F$16+$F41,
('2.5 CAPEX'!$J44+SUM(OFFSET('2.5 CAPEX'!CZ44,0,-MIN(MAX($F41-1-('2.1 Kraftwerk allgemein'!$F$16-'1.1 Allgemein'!$I$22+1),0),COLUMN(CL41)-1-('2.1 Kraftwerk allgemein'!$F$16-'1.1 Allgemein'!$I$22+1)),1,MIN(MAX($F41-('2.1 Kraftwerk allgemein'!$F$16-'1.1 Allgemein'!$I$22+1),1),COLUMN(CL41)-('2.1 Kraftwerk allgemein'!$F$16-'1.1 Allgemein'!$I$22+1)))))/$F41,
SUM(OFFSET('2.5 CAPEX'!CZ44,0,-MIN($F41-1,COLUMN(CL41)-1),1,MIN($F41,COLUMN(CL41))))/$F41)))))))</f>
        <v/>
      </c>
      <c r="CV41" s="199" t="str">
        <f ca="1">IF('2.1 Kraftwerk allgemein'!$F$15&lt;'1.1 Allgemein'!$I$22,
IF(OR(ISNUMBER($D41)=FALSE,$F41=""),"",
IF(AND('2.5 CAPEX'!$L44&lt;&gt;"x",'2.5 CAPEX'!$M44&lt;&gt;"x"),0,
IF($F41=0,0,
IF(CV$4&lt;'2.1 Kraftwerk allgemein'!$F$16,0,
IF(CV$4='2.1 Kraftwerk allgemein'!$F$16,'2.5 CAPEX'!$J44/$F41,
IF(CV$4&lt;'2.1 Kraftwerk allgemein'!$F$16+$F41,
('2.5 CAPEX'!$J44+SUM(OFFSET('2.5 CAPEX'!DA44,0,-MIN(MAX($F41-1-('2.1 Kraftwerk allgemein'!$F$16-'2.1 Kraftwerk allgemein'!$F$15+1),0),COLUMN(CM41)-1-('2.1 Kraftwerk allgemein'!$F$16-'2.1 Kraftwerk allgemein'!$F$15+1)),1,MIN(MAX($F41-('2.1 Kraftwerk allgemein'!$F$16-'2.1 Kraftwerk allgemein'!$F$15+1),1),COLUMN(CM41)-('2.1 Kraftwerk allgemein'!$F$16-'2.1 Kraftwerk allgemein'!$F$15+1)))))/$F41,
SUM(OFFSET('2.5 CAPEX'!DA44,0,-MIN($F41-1,COLUMN(CM41)-1),1,MIN($F41,COLUMN(CM41))))/$F41)))))),
IF(OR(ISNUMBER($D41)=FALSE,$F41=""),"",
IF(AND('2.5 CAPEX'!$L44&lt;&gt;"x",'2.5 CAPEX'!$M44&lt;&gt;"x"),0,
IF($F41=0,0,
IF(CV$4&lt;'2.1 Kraftwerk allgemein'!$F$16,0,
IF(CV$4='2.1 Kraftwerk allgemein'!$F$16,'2.5 CAPEX'!$J44/$F41,
IF(CV$4&lt;'2.1 Kraftwerk allgemein'!$F$16+$F41,
('2.5 CAPEX'!$J44+SUM(OFFSET('2.5 CAPEX'!DA44,0,-MIN(MAX($F41-1-('2.1 Kraftwerk allgemein'!$F$16-'1.1 Allgemein'!$I$22+1),0),COLUMN(CM41)-1-('2.1 Kraftwerk allgemein'!$F$16-'1.1 Allgemein'!$I$22+1)),1,MIN(MAX($F41-('2.1 Kraftwerk allgemein'!$F$16-'1.1 Allgemein'!$I$22+1),1),COLUMN(CM41)-('2.1 Kraftwerk allgemein'!$F$16-'1.1 Allgemein'!$I$22+1)))))/$F41,
SUM(OFFSET('2.5 CAPEX'!DA44,0,-MIN($F41-1,COLUMN(CM41)-1),1,MIN($F41,COLUMN(CM41))))/$F41)))))))</f>
        <v/>
      </c>
      <c r="CW41" s="199" t="str">
        <f ca="1">IF('2.1 Kraftwerk allgemein'!$F$15&lt;'1.1 Allgemein'!$I$22,
IF(OR(ISNUMBER($D41)=FALSE,$F41=""),"",
IF(AND('2.5 CAPEX'!$L44&lt;&gt;"x",'2.5 CAPEX'!$M44&lt;&gt;"x"),0,
IF($F41=0,0,
IF(CW$4&lt;'2.1 Kraftwerk allgemein'!$F$16,0,
IF(CW$4='2.1 Kraftwerk allgemein'!$F$16,'2.5 CAPEX'!$J44/$F41,
IF(CW$4&lt;'2.1 Kraftwerk allgemein'!$F$16+$F41,
('2.5 CAPEX'!$J44+SUM(OFFSET('2.5 CAPEX'!DB44,0,-MIN(MAX($F41-1-('2.1 Kraftwerk allgemein'!$F$16-'2.1 Kraftwerk allgemein'!$F$15+1),0),COLUMN(CN41)-1-('2.1 Kraftwerk allgemein'!$F$16-'2.1 Kraftwerk allgemein'!$F$15+1)),1,MIN(MAX($F41-('2.1 Kraftwerk allgemein'!$F$16-'2.1 Kraftwerk allgemein'!$F$15+1),1),COLUMN(CN41)-('2.1 Kraftwerk allgemein'!$F$16-'2.1 Kraftwerk allgemein'!$F$15+1)))))/$F41,
SUM(OFFSET('2.5 CAPEX'!DB44,0,-MIN($F41-1,COLUMN(CN41)-1),1,MIN($F41,COLUMN(CN41))))/$F41)))))),
IF(OR(ISNUMBER($D41)=FALSE,$F41=""),"",
IF(AND('2.5 CAPEX'!$L44&lt;&gt;"x",'2.5 CAPEX'!$M44&lt;&gt;"x"),0,
IF($F41=0,0,
IF(CW$4&lt;'2.1 Kraftwerk allgemein'!$F$16,0,
IF(CW$4='2.1 Kraftwerk allgemein'!$F$16,'2.5 CAPEX'!$J44/$F41,
IF(CW$4&lt;'2.1 Kraftwerk allgemein'!$F$16+$F41,
('2.5 CAPEX'!$J44+SUM(OFFSET('2.5 CAPEX'!DB44,0,-MIN(MAX($F41-1-('2.1 Kraftwerk allgemein'!$F$16-'1.1 Allgemein'!$I$22+1),0),COLUMN(CN41)-1-('2.1 Kraftwerk allgemein'!$F$16-'1.1 Allgemein'!$I$22+1)),1,MIN(MAX($F41-('2.1 Kraftwerk allgemein'!$F$16-'1.1 Allgemein'!$I$22+1),1),COLUMN(CN41)-('2.1 Kraftwerk allgemein'!$F$16-'1.1 Allgemein'!$I$22+1)))))/$F41,
SUM(OFFSET('2.5 CAPEX'!DB44,0,-MIN($F41-1,COLUMN(CN41)-1),1,MIN($F41,COLUMN(CN41))))/$F41)))))))</f>
        <v/>
      </c>
      <c r="CX41" s="199" t="str">
        <f ca="1">IF('2.1 Kraftwerk allgemein'!$F$15&lt;'1.1 Allgemein'!$I$22,
IF(OR(ISNUMBER($D41)=FALSE,$F41=""),"",
IF(AND('2.5 CAPEX'!$L44&lt;&gt;"x",'2.5 CAPEX'!$M44&lt;&gt;"x"),0,
IF($F41=0,0,
IF(CX$4&lt;'2.1 Kraftwerk allgemein'!$F$16,0,
IF(CX$4='2.1 Kraftwerk allgemein'!$F$16,'2.5 CAPEX'!$J44/$F41,
IF(CX$4&lt;'2.1 Kraftwerk allgemein'!$F$16+$F41,
('2.5 CAPEX'!$J44+SUM(OFFSET('2.5 CAPEX'!DC44,0,-MIN(MAX($F41-1-('2.1 Kraftwerk allgemein'!$F$16-'2.1 Kraftwerk allgemein'!$F$15+1),0),COLUMN(CO41)-1-('2.1 Kraftwerk allgemein'!$F$16-'2.1 Kraftwerk allgemein'!$F$15+1)),1,MIN(MAX($F41-('2.1 Kraftwerk allgemein'!$F$16-'2.1 Kraftwerk allgemein'!$F$15+1),1),COLUMN(CO41)-('2.1 Kraftwerk allgemein'!$F$16-'2.1 Kraftwerk allgemein'!$F$15+1)))))/$F41,
SUM(OFFSET('2.5 CAPEX'!DC44,0,-MIN($F41-1,COLUMN(CO41)-1),1,MIN($F41,COLUMN(CO41))))/$F41)))))),
IF(OR(ISNUMBER($D41)=FALSE,$F41=""),"",
IF(AND('2.5 CAPEX'!$L44&lt;&gt;"x",'2.5 CAPEX'!$M44&lt;&gt;"x"),0,
IF($F41=0,0,
IF(CX$4&lt;'2.1 Kraftwerk allgemein'!$F$16,0,
IF(CX$4='2.1 Kraftwerk allgemein'!$F$16,'2.5 CAPEX'!$J44/$F41,
IF(CX$4&lt;'2.1 Kraftwerk allgemein'!$F$16+$F41,
('2.5 CAPEX'!$J44+SUM(OFFSET('2.5 CAPEX'!DC44,0,-MIN(MAX($F41-1-('2.1 Kraftwerk allgemein'!$F$16-'1.1 Allgemein'!$I$22+1),0),COLUMN(CO41)-1-('2.1 Kraftwerk allgemein'!$F$16-'1.1 Allgemein'!$I$22+1)),1,MIN(MAX($F41-('2.1 Kraftwerk allgemein'!$F$16-'1.1 Allgemein'!$I$22+1),1),COLUMN(CO41)-('2.1 Kraftwerk allgemein'!$F$16-'1.1 Allgemein'!$I$22+1)))))/$F41,
SUM(OFFSET('2.5 CAPEX'!DC44,0,-MIN($F41-1,COLUMN(CO41)-1),1,MIN($F41,COLUMN(CO41))))/$F41)))))))</f>
        <v/>
      </c>
      <c r="CY41" s="199" t="str">
        <f ca="1">IF('2.1 Kraftwerk allgemein'!$F$15&lt;'1.1 Allgemein'!$I$22,
IF(OR(ISNUMBER($D41)=FALSE,$F41=""),"",
IF(AND('2.5 CAPEX'!$L44&lt;&gt;"x",'2.5 CAPEX'!$M44&lt;&gt;"x"),0,
IF($F41=0,0,
IF(CY$4&lt;'2.1 Kraftwerk allgemein'!$F$16,0,
IF(CY$4='2.1 Kraftwerk allgemein'!$F$16,'2.5 CAPEX'!$J44/$F41,
IF(CY$4&lt;'2.1 Kraftwerk allgemein'!$F$16+$F41,
('2.5 CAPEX'!$J44+SUM(OFFSET('2.5 CAPEX'!DD44,0,-MIN(MAX($F41-1-('2.1 Kraftwerk allgemein'!$F$16-'2.1 Kraftwerk allgemein'!$F$15+1),0),COLUMN(CP41)-1-('2.1 Kraftwerk allgemein'!$F$16-'2.1 Kraftwerk allgemein'!$F$15+1)),1,MIN(MAX($F41-('2.1 Kraftwerk allgemein'!$F$16-'2.1 Kraftwerk allgemein'!$F$15+1),1),COLUMN(CP41)-('2.1 Kraftwerk allgemein'!$F$16-'2.1 Kraftwerk allgemein'!$F$15+1)))))/$F41,
SUM(OFFSET('2.5 CAPEX'!DD44,0,-MIN($F41-1,COLUMN(CP41)-1),1,MIN($F41,COLUMN(CP41))))/$F41)))))),
IF(OR(ISNUMBER($D41)=FALSE,$F41=""),"",
IF(AND('2.5 CAPEX'!$L44&lt;&gt;"x",'2.5 CAPEX'!$M44&lt;&gt;"x"),0,
IF($F41=0,0,
IF(CY$4&lt;'2.1 Kraftwerk allgemein'!$F$16,0,
IF(CY$4='2.1 Kraftwerk allgemein'!$F$16,'2.5 CAPEX'!$J44/$F41,
IF(CY$4&lt;'2.1 Kraftwerk allgemein'!$F$16+$F41,
('2.5 CAPEX'!$J44+SUM(OFFSET('2.5 CAPEX'!DD44,0,-MIN(MAX($F41-1-('2.1 Kraftwerk allgemein'!$F$16-'1.1 Allgemein'!$I$22+1),0),COLUMN(CP41)-1-('2.1 Kraftwerk allgemein'!$F$16-'1.1 Allgemein'!$I$22+1)),1,MIN(MAX($F41-('2.1 Kraftwerk allgemein'!$F$16-'1.1 Allgemein'!$I$22+1),1),COLUMN(CP41)-('2.1 Kraftwerk allgemein'!$F$16-'1.1 Allgemein'!$I$22+1)))))/$F41,
SUM(OFFSET('2.5 CAPEX'!DD44,0,-MIN($F41-1,COLUMN(CP41)-1),1,MIN($F41,COLUMN(CP41))))/$F41)))))))</f>
        <v/>
      </c>
      <c r="CZ41" s="199" t="str">
        <f ca="1">IF('2.1 Kraftwerk allgemein'!$F$15&lt;'1.1 Allgemein'!$I$22,
IF(OR(ISNUMBER($D41)=FALSE,$F41=""),"",
IF(AND('2.5 CAPEX'!$L44&lt;&gt;"x",'2.5 CAPEX'!$M44&lt;&gt;"x"),0,
IF($F41=0,0,
IF(CZ$4&lt;'2.1 Kraftwerk allgemein'!$F$16,0,
IF(CZ$4='2.1 Kraftwerk allgemein'!$F$16,'2.5 CAPEX'!$J44/$F41,
IF(CZ$4&lt;'2.1 Kraftwerk allgemein'!$F$16+$F41,
('2.5 CAPEX'!$J44+SUM(OFFSET('2.5 CAPEX'!DE44,0,-MIN(MAX($F41-1-('2.1 Kraftwerk allgemein'!$F$16-'2.1 Kraftwerk allgemein'!$F$15+1),0),COLUMN(CQ41)-1-('2.1 Kraftwerk allgemein'!$F$16-'2.1 Kraftwerk allgemein'!$F$15+1)),1,MIN(MAX($F41-('2.1 Kraftwerk allgemein'!$F$16-'2.1 Kraftwerk allgemein'!$F$15+1),1),COLUMN(CQ41)-('2.1 Kraftwerk allgemein'!$F$16-'2.1 Kraftwerk allgemein'!$F$15+1)))))/$F41,
SUM(OFFSET('2.5 CAPEX'!DE44,0,-MIN($F41-1,COLUMN(CQ41)-1),1,MIN($F41,COLUMN(CQ41))))/$F41)))))),
IF(OR(ISNUMBER($D41)=FALSE,$F41=""),"",
IF(AND('2.5 CAPEX'!$L44&lt;&gt;"x",'2.5 CAPEX'!$M44&lt;&gt;"x"),0,
IF($F41=0,0,
IF(CZ$4&lt;'2.1 Kraftwerk allgemein'!$F$16,0,
IF(CZ$4='2.1 Kraftwerk allgemein'!$F$16,'2.5 CAPEX'!$J44/$F41,
IF(CZ$4&lt;'2.1 Kraftwerk allgemein'!$F$16+$F41,
('2.5 CAPEX'!$J44+SUM(OFFSET('2.5 CAPEX'!DE44,0,-MIN(MAX($F41-1-('2.1 Kraftwerk allgemein'!$F$16-'1.1 Allgemein'!$I$22+1),0),COLUMN(CQ41)-1-('2.1 Kraftwerk allgemein'!$F$16-'1.1 Allgemein'!$I$22+1)),1,MIN(MAX($F41-('2.1 Kraftwerk allgemein'!$F$16-'1.1 Allgemein'!$I$22+1),1),COLUMN(CQ41)-('2.1 Kraftwerk allgemein'!$F$16-'1.1 Allgemein'!$I$22+1)))))/$F41,
SUM(OFFSET('2.5 CAPEX'!DE44,0,-MIN($F41-1,COLUMN(CQ41)-1),1,MIN($F41,COLUMN(CQ41))))/$F41)))))))</f>
        <v/>
      </c>
      <c r="DA41" s="199" t="str">
        <f ca="1">IF('2.1 Kraftwerk allgemein'!$F$15&lt;'1.1 Allgemein'!$I$22,
IF(OR(ISNUMBER($D41)=FALSE,$F41=""),"",
IF(AND('2.5 CAPEX'!$L44&lt;&gt;"x",'2.5 CAPEX'!$M44&lt;&gt;"x"),0,
IF($F41=0,0,
IF(DA$4&lt;'2.1 Kraftwerk allgemein'!$F$16,0,
IF(DA$4='2.1 Kraftwerk allgemein'!$F$16,'2.5 CAPEX'!$J44/$F41,
IF(DA$4&lt;'2.1 Kraftwerk allgemein'!$F$16+$F41,
('2.5 CAPEX'!$J44+SUM(OFFSET('2.5 CAPEX'!DF44,0,-MIN(MAX($F41-1-('2.1 Kraftwerk allgemein'!$F$16-'2.1 Kraftwerk allgemein'!$F$15+1),0),COLUMN(CR41)-1-('2.1 Kraftwerk allgemein'!$F$16-'2.1 Kraftwerk allgemein'!$F$15+1)),1,MIN(MAX($F41-('2.1 Kraftwerk allgemein'!$F$16-'2.1 Kraftwerk allgemein'!$F$15+1),1),COLUMN(CR41)-('2.1 Kraftwerk allgemein'!$F$16-'2.1 Kraftwerk allgemein'!$F$15+1)))))/$F41,
SUM(OFFSET('2.5 CAPEX'!DF44,0,-MIN($F41-1,COLUMN(CR41)-1),1,MIN($F41,COLUMN(CR41))))/$F41)))))),
IF(OR(ISNUMBER($D41)=FALSE,$F41=""),"",
IF(AND('2.5 CAPEX'!$L44&lt;&gt;"x",'2.5 CAPEX'!$M44&lt;&gt;"x"),0,
IF($F41=0,0,
IF(DA$4&lt;'2.1 Kraftwerk allgemein'!$F$16,0,
IF(DA$4='2.1 Kraftwerk allgemein'!$F$16,'2.5 CAPEX'!$J44/$F41,
IF(DA$4&lt;'2.1 Kraftwerk allgemein'!$F$16+$F41,
('2.5 CAPEX'!$J44+SUM(OFFSET('2.5 CAPEX'!DF44,0,-MIN(MAX($F41-1-('2.1 Kraftwerk allgemein'!$F$16-'1.1 Allgemein'!$I$22+1),0),COLUMN(CR41)-1-('2.1 Kraftwerk allgemein'!$F$16-'1.1 Allgemein'!$I$22+1)),1,MIN(MAX($F41-('2.1 Kraftwerk allgemein'!$F$16-'1.1 Allgemein'!$I$22+1),1),COLUMN(CR41)-('2.1 Kraftwerk allgemein'!$F$16-'1.1 Allgemein'!$I$22+1)))))/$F41,
SUM(OFFSET('2.5 CAPEX'!DF44,0,-MIN($F41-1,COLUMN(CR41)-1),1,MIN($F41,COLUMN(CR41))))/$F41)))))))</f>
        <v/>
      </c>
      <c r="DB41" s="199" t="str">
        <f ca="1">IF('2.1 Kraftwerk allgemein'!$F$15&lt;'1.1 Allgemein'!$I$22,
IF(OR(ISNUMBER($D41)=FALSE,$F41=""),"",
IF(AND('2.5 CAPEX'!$L44&lt;&gt;"x",'2.5 CAPEX'!$M44&lt;&gt;"x"),0,
IF($F41=0,0,
IF(DB$4&lt;'2.1 Kraftwerk allgemein'!$F$16,0,
IF(DB$4='2.1 Kraftwerk allgemein'!$F$16,'2.5 CAPEX'!$J44/$F41,
IF(DB$4&lt;'2.1 Kraftwerk allgemein'!$F$16+$F41,
('2.5 CAPEX'!$J44+SUM(OFFSET('2.5 CAPEX'!DG44,0,-MIN(MAX($F41-1-('2.1 Kraftwerk allgemein'!$F$16-'2.1 Kraftwerk allgemein'!$F$15+1),0),COLUMN(CS41)-1-('2.1 Kraftwerk allgemein'!$F$16-'2.1 Kraftwerk allgemein'!$F$15+1)),1,MIN(MAX($F41-('2.1 Kraftwerk allgemein'!$F$16-'2.1 Kraftwerk allgemein'!$F$15+1),1),COLUMN(CS41)-('2.1 Kraftwerk allgemein'!$F$16-'2.1 Kraftwerk allgemein'!$F$15+1)))))/$F41,
SUM(OFFSET('2.5 CAPEX'!DG44,0,-MIN($F41-1,COLUMN(CS41)-1),1,MIN($F41,COLUMN(CS41))))/$F41)))))),
IF(OR(ISNUMBER($D41)=FALSE,$F41=""),"",
IF(AND('2.5 CAPEX'!$L44&lt;&gt;"x",'2.5 CAPEX'!$M44&lt;&gt;"x"),0,
IF($F41=0,0,
IF(DB$4&lt;'2.1 Kraftwerk allgemein'!$F$16,0,
IF(DB$4='2.1 Kraftwerk allgemein'!$F$16,'2.5 CAPEX'!$J44/$F41,
IF(DB$4&lt;'2.1 Kraftwerk allgemein'!$F$16+$F41,
('2.5 CAPEX'!$J44+SUM(OFFSET('2.5 CAPEX'!DG44,0,-MIN(MAX($F41-1-('2.1 Kraftwerk allgemein'!$F$16-'1.1 Allgemein'!$I$22+1),0),COLUMN(CS41)-1-('2.1 Kraftwerk allgemein'!$F$16-'1.1 Allgemein'!$I$22+1)),1,MIN(MAX($F41-('2.1 Kraftwerk allgemein'!$F$16-'1.1 Allgemein'!$I$22+1),1),COLUMN(CS41)-('2.1 Kraftwerk allgemein'!$F$16-'1.1 Allgemein'!$I$22+1)))))/$F41,
SUM(OFFSET('2.5 CAPEX'!DG44,0,-MIN($F41-1,COLUMN(CS41)-1),1,MIN($F41,COLUMN(CS41))))/$F41)))))))</f>
        <v/>
      </c>
      <c r="DC41" s="199" t="str">
        <f ca="1">IF('2.1 Kraftwerk allgemein'!$F$15&lt;'1.1 Allgemein'!$I$22,
IF(OR(ISNUMBER($D41)=FALSE,$F41=""),"",
IF(AND('2.5 CAPEX'!$L44&lt;&gt;"x",'2.5 CAPEX'!$M44&lt;&gt;"x"),0,
IF($F41=0,0,
IF(DC$4&lt;'2.1 Kraftwerk allgemein'!$F$16,0,
IF(DC$4='2.1 Kraftwerk allgemein'!$F$16,'2.5 CAPEX'!$J44/$F41,
IF(DC$4&lt;'2.1 Kraftwerk allgemein'!$F$16+$F41,
('2.5 CAPEX'!$J44+SUM(OFFSET('2.5 CAPEX'!DH44,0,-MIN(MAX($F41-1-('2.1 Kraftwerk allgemein'!$F$16-'2.1 Kraftwerk allgemein'!$F$15+1),0),COLUMN(CT41)-1-('2.1 Kraftwerk allgemein'!$F$16-'2.1 Kraftwerk allgemein'!$F$15+1)),1,MIN(MAX($F41-('2.1 Kraftwerk allgemein'!$F$16-'2.1 Kraftwerk allgemein'!$F$15+1),1),COLUMN(CT41)-('2.1 Kraftwerk allgemein'!$F$16-'2.1 Kraftwerk allgemein'!$F$15+1)))))/$F41,
SUM(OFFSET('2.5 CAPEX'!DH44,0,-MIN($F41-1,COLUMN(CT41)-1),1,MIN($F41,COLUMN(CT41))))/$F41)))))),
IF(OR(ISNUMBER($D41)=FALSE,$F41=""),"",
IF(AND('2.5 CAPEX'!$L44&lt;&gt;"x",'2.5 CAPEX'!$M44&lt;&gt;"x"),0,
IF($F41=0,0,
IF(DC$4&lt;'2.1 Kraftwerk allgemein'!$F$16,0,
IF(DC$4='2.1 Kraftwerk allgemein'!$F$16,'2.5 CAPEX'!$J44/$F41,
IF(DC$4&lt;'2.1 Kraftwerk allgemein'!$F$16+$F41,
('2.5 CAPEX'!$J44+SUM(OFFSET('2.5 CAPEX'!DH44,0,-MIN(MAX($F41-1-('2.1 Kraftwerk allgemein'!$F$16-'1.1 Allgemein'!$I$22+1),0),COLUMN(CT41)-1-('2.1 Kraftwerk allgemein'!$F$16-'1.1 Allgemein'!$I$22+1)),1,MIN(MAX($F41-('2.1 Kraftwerk allgemein'!$F$16-'1.1 Allgemein'!$I$22+1),1),COLUMN(CT41)-('2.1 Kraftwerk allgemein'!$F$16-'1.1 Allgemein'!$I$22+1)))))/$F41,
SUM(OFFSET('2.5 CAPEX'!DH44,0,-MIN($F41-1,COLUMN(CT41)-1),1,MIN($F41,COLUMN(CT41))))/$F41)))))))</f>
        <v/>
      </c>
      <c r="DD41" s="199" t="str">
        <f ca="1">IF('2.1 Kraftwerk allgemein'!$F$15&lt;'1.1 Allgemein'!$I$22,
IF(OR(ISNUMBER($D41)=FALSE,$F41=""),"",
IF(AND('2.5 CAPEX'!$L44&lt;&gt;"x",'2.5 CAPEX'!$M44&lt;&gt;"x"),0,
IF($F41=0,0,
IF(DD$4&lt;'2.1 Kraftwerk allgemein'!$F$16,0,
IF(DD$4='2.1 Kraftwerk allgemein'!$F$16,'2.5 CAPEX'!$J44/$F41,
IF(DD$4&lt;'2.1 Kraftwerk allgemein'!$F$16+$F41,
('2.5 CAPEX'!$J44+SUM(OFFSET('2.5 CAPEX'!DI44,0,-MIN(MAX($F41-1-('2.1 Kraftwerk allgemein'!$F$16-'2.1 Kraftwerk allgemein'!$F$15+1),0),COLUMN(CU41)-1-('2.1 Kraftwerk allgemein'!$F$16-'2.1 Kraftwerk allgemein'!$F$15+1)),1,MIN(MAX($F41-('2.1 Kraftwerk allgemein'!$F$16-'2.1 Kraftwerk allgemein'!$F$15+1),1),COLUMN(CU41)-('2.1 Kraftwerk allgemein'!$F$16-'2.1 Kraftwerk allgemein'!$F$15+1)))))/$F41,
SUM(OFFSET('2.5 CAPEX'!DI44,0,-MIN($F41-1,COLUMN(CU41)-1),1,MIN($F41,COLUMN(CU41))))/$F41)))))),
IF(OR(ISNUMBER($D41)=FALSE,$F41=""),"",
IF(AND('2.5 CAPEX'!$L44&lt;&gt;"x",'2.5 CAPEX'!$M44&lt;&gt;"x"),0,
IF($F41=0,0,
IF(DD$4&lt;'2.1 Kraftwerk allgemein'!$F$16,0,
IF(DD$4='2.1 Kraftwerk allgemein'!$F$16,'2.5 CAPEX'!$J44/$F41,
IF(DD$4&lt;'2.1 Kraftwerk allgemein'!$F$16+$F41,
('2.5 CAPEX'!$J44+SUM(OFFSET('2.5 CAPEX'!DI44,0,-MIN(MAX($F41-1-('2.1 Kraftwerk allgemein'!$F$16-'1.1 Allgemein'!$I$22+1),0),COLUMN(CU41)-1-('2.1 Kraftwerk allgemein'!$F$16-'1.1 Allgemein'!$I$22+1)),1,MIN(MAX($F41-('2.1 Kraftwerk allgemein'!$F$16-'1.1 Allgemein'!$I$22+1),1),COLUMN(CU41)-('2.1 Kraftwerk allgemein'!$F$16-'1.1 Allgemein'!$I$22+1)))))/$F41,
SUM(OFFSET('2.5 CAPEX'!DI44,0,-MIN($F41-1,COLUMN(CU41)-1),1,MIN($F41,COLUMN(CU41))))/$F41)))))))</f>
        <v/>
      </c>
      <c r="DE41" s="199" t="str">
        <f ca="1">IF('2.1 Kraftwerk allgemein'!$F$15&lt;'1.1 Allgemein'!$I$22,
IF(OR(ISNUMBER($D41)=FALSE,$F41=""),"",
IF(AND('2.5 CAPEX'!$L44&lt;&gt;"x",'2.5 CAPEX'!$M44&lt;&gt;"x"),0,
IF($F41=0,0,
IF(DE$4&lt;'2.1 Kraftwerk allgemein'!$F$16,0,
IF(DE$4='2.1 Kraftwerk allgemein'!$F$16,'2.5 CAPEX'!$J44/$F41,
IF(DE$4&lt;'2.1 Kraftwerk allgemein'!$F$16+$F41,
('2.5 CAPEX'!$J44+SUM(OFFSET('2.5 CAPEX'!DJ44,0,-MIN(MAX($F41-1-('2.1 Kraftwerk allgemein'!$F$16-'2.1 Kraftwerk allgemein'!$F$15+1),0),COLUMN(CV41)-1-('2.1 Kraftwerk allgemein'!$F$16-'2.1 Kraftwerk allgemein'!$F$15+1)),1,MIN(MAX($F41-('2.1 Kraftwerk allgemein'!$F$16-'2.1 Kraftwerk allgemein'!$F$15+1),1),COLUMN(CV41)-('2.1 Kraftwerk allgemein'!$F$16-'2.1 Kraftwerk allgemein'!$F$15+1)))))/$F41,
SUM(OFFSET('2.5 CAPEX'!DJ44,0,-MIN($F41-1,COLUMN(CV41)-1),1,MIN($F41,COLUMN(CV41))))/$F41)))))),
IF(OR(ISNUMBER($D41)=FALSE,$F41=""),"",
IF(AND('2.5 CAPEX'!$L44&lt;&gt;"x",'2.5 CAPEX'!$M44&lt;&gt;"x"),0,
IF($F41=0,0,
IF(DE$4&lt;'2.1 Kraftwerk allgemein'!$F$16,0,
IF(DE$4='2.1 Kraftwerk allgemein'!$F$16,'2.5 CAPEX'!$J44/$F41,
IF(DE$4&lt;'2.1 Kraftwerk allgemein'!$F$16+$F41,
('2.5 CAPEX'!$J44+SUM(OFFSET('2.5 CAPEX'!DJ44,0,-MIN(MAX($F41-1-('2.1 Kraftwerk allgemein'!$F$16-'1.1 Allgemein'!$I$22+1),0),COLUMN(CV41)-1-('2.1 Kraftwerk allgemein'!$F$16-'1.1 Allgemein'!$I$22+1)),1,MIN(MAX($F41-('2.1 Kraftwerk allgemein'!$F$16-'1.1 Allgemein'!$I$22+1),1),COLUMN(CV41)-('2.1 Kraftwerk allgemein'!$F$16-'1.1 Allgemein'!$I$22+1)))))/$F41,
SUM(OFFSET('2.5 CAPEX'!DJ44,0,-MIN($F41-1,COLUMN(CV41)-1),1,MIN($F41,COLUMN(CV41))))/$F41)))))))</f>
        <v/>
      </c>
      <c r="DF41" s="199" t="str">
        <f ca="1">IF('2.1 Kraftwerk allgemein'!$F$15&lt;'1.1 Allgemein'!$I$22,
IF(OR(ISNUMBER($D41)=FALSE,$F41=""),"",
IF(AND('2.5 CAPEX'!$L44&lt;&gt;"x",'2.5 CAPEX'!$M44&lt;&gt;"x"),0,
IF($F41=0,0,
IF(DF$4&lt;'2.1 Kraftwerk allgemein'!$F$16,0,
IF(DF$4='2.1 Kraftwerk allgemein'!$F$16,'2.5 CAPEX'!$J44/$F41,
IF(DF$4&lt;'2.1 Kraftwerk allgemein'!$F$16+$F41,
('2.5 CAPEX'!$J44+SUM(OFFSET('2.5 CAPEX'!DK44,0,-MIN(MAX($F41-1-('2.1 Kraftwerk allgemein'!$F$16-'2.1 Kraftwerk allgemein'!$F$15+1),0),COLUMN(CW41)-1-('2.1 Kraftwerk allgemein'!$F$16-'2.1 Kraftwerk allgemein'!$F$15+1)),1,MIN(MAX($F41-('2.1 Kraftwerk allgemein'!$F$16-'2.1 Kraftwerk allgemein'!$F$15+1),1),COLUMN(CW41)-('2.1 Kraftwerk allgemein'!$F$16-'2.1 Kraftwerk allgemein'!$F$15+1)))))/$F41,
SUM(OFFSET('2.5 CAPEX'!DK44,0,-MIN($F41-1,COLUMN(CW41)-1),1,MIN($F41,COLUMN(CW41))))/$F41)))))),
IF(OR(ISNUMBER($D41)=FALSE,$F41=""),"",
IF(AND('2.5 CAPEX'!$L44&lt;&gt;"x",'2.5 CAPEX'!$M44&lt;&gt;"x"),0,
IF($F41=0,0,
IF(DF$4&lt;'2.1 Kraftwerk allgemein'!$F$16,0,
IF(DF$4='2.1 Kraftwerk allgemein'!$F$16,'2.5 CAPEX'!$J44/$F41,
IF(DF$4&lt;'2.1 Kraftwerk allgemein'!$F$16+$F41,
('2.5 CAPEX'!$J44+SUM(OFFSET('2.5 CAPEX'!DK44,0,-MIN(MAX($F41-1-('2.1 Kraftwerk allgemein'!$F$16-'1.1 Allgemein'!$I$22+1),0),COLUMN(CW41)-1-('2.1 Kraftwerk allgemein'!$F$16-'1.1 Allgemein'!$I$22+1)),1,MIN(MAX($F41-('2.1 Kraftwerk allgemein'!$F$16-'1.1 Allgemein'!$I$22+1),1),COLUMN(CW41)-('2.1 Kraftwerk allgemein'!$F$16-'1.1 Allgemein'!$I$22+1)))))/$F41,
SUM(OFFSET('2.5 CAPEX'!DK44,0,-MIN($F41-1,COLUMN(CW41)-1),1,MIN($F41,COLUMN(CW41))))/$F41)))))))</f>
        <v/>
      </c>
    </row>
    <row r="42" spans="1:110" s="200" customFormat="1" ht="14" x14ac:dyDescent="0.3">
      <c r="A42" s="104"/>
      <c r="B42" s="104"/>
      <c r="C42" s="104"/>
      <c r="D42" s="191">
        <f>IF('2.5 CAPEX'!D45&lt;&gt;"",'2.5 CAPEX'!D45,"")</f>
        <v>306</v>
      </c>
      <c r="E42" s="191" t="str">
        <f>IF('2.5 CAPEX'!E45&lt;&gt;"",'2.5 CAPEX'!E45,"")</f>
        <v/>
      </c>
      <c r="F42" s="196" t="str">
        <f>IF('2.5 CAPEX'!F45&lt;&gt;"",'2.5 CAPEX'!F45,"")</f>
        <v/>
      </c>
      <c r="G42" s="197">
        <f ca="1">IF(ISNUMBER(D42)=FALSE,"",INDEX('2.5 CAPEX'!$H:$H,MATCH('3.1 Abschreibung'!$D42,'2.5 CAPEX'!$D:$D,0))+INDEX('2.5 CAPEX'!$J:$J,MATCH('3.1 Abschreibung'!$D42,'2.5 CAPEX'!$D:$D,0)))</f>
        <v>0</v>
      </c>
      <c r="H42" s="197"/>
      <c r="I42" s="198">
        <v>0</v>
      </c>
      <c r="J42" s="199" t="str">
        <f ca="1">IF('2.1 Kraftwerk allgemein'!$F$15&lt;'1.1 Allgemein'!$I$22,
IF(OR(ISNUMBER($D42)=FALSE,$F42=""),"",
IF(AND('2.5 CAPEX'!$L45&lt;&gt;"x",'2.5 CAPEX'!$M45&lt;&gt;"x"),0,
IF($F42=0,0,
IF(J$4&lt;'2.1 Kraftwerk allgemein'!$F$16,0,
IF(J$4='2.1 Kraftwerk allgemein'!$F$16,'2.5 CAPEX'!$J45/$F42,
IF(J$4&lt;'2.1 Kraftwerk allgemein'!$F$16+$F42,
('2.5 CAPEX'!$J45+SUM(OFFSET('2.5 CAPEX'!O45,0,-MIN(MAX($F42-1-('2.1 Kraftwerk allgemein'!$F$16-'2.1 Kraftwerk allgemein'!$F$15+1),0),COLUMN(A42)-1-('2.1 Kraftwerk allgemein'!$F$16-'2.1 Kraftwerk allgemein'!$F$15+1)),1,MIN(MAX($F42-('2.1 Kraftwerk allgemein'!$F$16-'2.1 Kraftwerk allgemein'!$F$15+1),1),COLUMN(A42)-('2.1 Kraftwerk allgemein'!$F$16-'2.1 Kraftwerk allgemein'!$F$15+1)))))/$F42,
SUM(OFFSET('2.5 CAPEX'!O45,0,-MIN($F42-1,COLUMN(A42)-1),1,MIN($F42,COLUMN(A42))))/$F42)))))),
IF(OR(ISNUMBER($D42)=FALSE,$F42=""),"",
IF(AND('2.5 CAPEX'!$L45&lt;&gt;"x",'2.5 CAPEX'!$M45&lt;&gt;"x"),0,
IF($F42=0,0,
IF(J$4&lt;'2.1 Kraftwerk allgemein'!$F$16,0,
IF(J$4='2.1 Kraftwerk allgemein'!$F$16,'2.5 CAPEX'!$J45/$F42,
IF(J$4&lt;'2.1 Kraftwerk allgemein'!$F$16+$F42,
('2.5 CAPEX'!$J45+SUM(OFFSET('2.5 CAPEX'!O45,0,-MIN(MAX($F42-1-('2.1 Kraftwerk allgemein'!$F$16-'1.1 Allgemein'!$I$22+1),0),COLUMN(A42)-1-('2.1 Kraftwerk allgemein'!$F$16-'1.1 Allgemein'!$I$22+1)),1,MIN(MAX($F42-('2.1 Kraftwerk allgemein'!$F$16-'1.1 Allgemein'!$I$22+1),1),COLUMN(A42)-('2.1 Kraftwerk allgemein'!$F$16-'1.1 Allgemein'!$I$22+1)))))/$F42,
SUM(OFFSET('2.5 CAPEX'!O45,0,-MIN($F42-1,COLUMN(A42)-1),1,MIN($F42,COLUMN(A42))))/$F42)))))))</f>
        <v/>
      </c>
      <c r="K42" s="199" t="str">
        <f ca="1">IF('2.1 Kraftwerk allgemein'!$F$15&lt;'1.1 Allgemein'!$I$22,
IF(OR(ISNUMBER($D42)=FALSE,$F42=""),"",
IF(AND('2.5 CAPEX'!$L45&lt;&gt;"x",'2.5 CAPEX'!$M45&lt;&gt;"x"),0,
IF($F42=0,0,
IF(K$4&lt;'2.1 Kraftwerk allgemein'!$F$16,0,
IF(K$4='2.1 Kraftwerk allgemein'!$F$16,'2.5 CAPEX'!$J45/$F42,
IF(K$4&lt;'2.1 Kraftwerk allgemein'!$F$16+$F42,
('2.5 CAPEX'!$J45+SUM(OFFSET('2.5 CAPEX'!P45,0,-MIN(MAX($F42-1-('2.1 Kraftwerk allgemein'!$F$16-'2.1 Kraftwerk allgemein'!$F$15+1),0),COLUMN(B42)-1-('2.1 Kraftwerk allgemein'!$F$16-'2.1 Kraftwerk allgemein'!$F$15+1)),1,MIN(MAX($F42-('2.1 Kraftwerk allgemein'!$F$16-'2.1 Kraftwerk allgemein'!$F$15+1),1),COLUMN(B42)-('2.1 Kraftwerk allgemein'!$F$16-'2.1 Kraftwerk allgemein'!$F$15+1)))))/$F42,
SUM(OFFSET('2.5 CAPEX'!P45,0,-MIN($F42-1,COLUMN(B42)-1),1,MIN($F42,COLUMN(B42))))/$F42)))))),
IF(OR(ISNUMBER($D42)=FALSE,$F42=""),"",
IF(AND('2.5 CAPEX'!$L45&lt;&gt;"x",'2.5 CAPEX'!$M45&lt;&gt;"x"),0,
IF($F42=0,0,
IF(K$4&lt;'2.1 Kraftwerk allgemein'!$F$16,0,
IF(K$4='2.1 Kraftwerk allgemein'!$F$16,'2.5 CAPEX'!$J45/$F42,
IF(K$4&lt;'2.1 Kraftwerk allgemein'!$F$16+$F42,
('2.5 CAPEX'!$J45+SUM(OFFSET('2.5 CAPEX'!P45,0,-MIN(MAX($F42-1-('2.1 Kraftwerk allgemein'!$F$16-'1.1 Allgemein'!$I$22+1),0),COLUMN(B42)-1-('2.1 Kraftwerk allgemein'!$F$16-'1.1 Allgemein'!$I$22+1)),1,MIN(MAX($F42-('2.1 Kraftwerk allgemein'!$F$16-'1.1 Allgemein'!$I$22+1),1),COLUMN(B42)-('2.1 Kraftwerk allgemein'!$F$16-'1.1 Allgemein'!$I$22+1)))))/$F42,
SUM(OFFSET('2.5 CAPEX'!P45,0,-MIN($F42-1,COLUMN(B42)-1),1,MIN($F42,COLUMN(B42))))/$F42)))))))</f>
        <v/>
      </c>
      <c r="L42" s="199" t="str">
        <f ca="1">IF('2.1 Kraftwerk allgemein'!$F$15&lt;'1.1 Allgemein'!$I$22,
IF(OR(ISNUMBER($D42)=FALSE,$F42=""),"",
IF(AND('2.5 CAPEX'!$L45&lt;&gt;"x",'2.5 CAPEX'!$M45&lt;&gt;"x"),0,
IF($F42=0,0,
IF(L$4&lt;'2.1 Kraftwerk allgemein'!$F$16,0,
IF(L$4='2.1 Kraftwerk allgemein'!$F$16,'2.5 CAPEX'!$J45/$F42,
IF(L$4&lt;'2.1 Kraftwerk allgemein'!$F$16+$F42,
('2.5 CAPEX'!$J45+SUM(OFFSET('2.5 CAPEX'!Q45,0,-MIN(MAX($F42-1-('2.1 Kraftwerk allgemein'!$F$16-'2.1 Kraftwerk allgemein'!$F$15+1),0),COLUMN(C42)-1-('2.1 Kraftwerk allgemein'!$F$16-'2.1 Kraftwerk allgemein'!$F$15+1)),1,MIN(MAX($F42-('2.1 Kraftwerk allgemein'!$F$16-'2.1 Kraftwerk allgemein'!$F$15+1),1),COLUMN(C42)-('2.1 Kraftwerk allgemein'!$F$16-'2.1 Kraftwerk allgemein'!$F$15+1)))))/$F42,
SUM(OFFSET('2.5 CAPEX'!Q45,0,-MIN($F42-1,COLUMN(C42)-1),1,MIN($F42,COLUMN(C42))))/$F42)))))),
IF(OR(ISNUMBER($D42)=FALSE,$F42=""),"",
IF(AND('2.5 CAPEX'!$L45&lt;&gt;"x",'2.5 CAPEX'!$M45&lt;&gt;"x"),0,
IF($F42=0,0,
IF(L$4&lt;'2.1 Kraftwerk allgemein'!$F$16,0,
IF(L$4='2.1 Kraftwerk allgemein'!$F$16,'2.5 CAPEX'!$J45/$F42,
IF(L$4&lt;'2.1 Kraftwerk allgemein'!$F$16+$F42,
('2.5 CAPEX'!$J45+SUM(OFFSET('2.5 CAPEX'!Q45,0,-MIN(MAX($F42-1-('2.1 Kraftwerk allgemein'!$F$16-'1.1 Allgemein'!$I$22+1),0),COLUMN(C42)-1-('2.1 Kraftwerk allgemein'!$F$16-'1.1 Allgemein'!$I$22+1)),1,MIN(MAX($F42-('2.1 Kraftwerk allgemein'!$F$16-'1.1 Allgemein'!$I$22+1),1),COLUMN(C42)-('2.1 Kraftwerk allgemein'!$F$16-'1.1 Allgemein'!$I$22+1)))))/$F42,
SUM(OFFSET('2.5 CAPEX'!Q45,0,-MIN($F42-1,COLUMN(C42)-1),1,MIN($F42,COLUMN(C42))))/$F42)))))))</f>
        <v/>
      </c>
      <c r="M42" s="199" t="str">
        <f ca="1">IF('2.1 Kraftwerk allgemein'!$F$15&lt;'1.1 Allgemein'!$I$22,
IF(OR(ISNUMBER($D42)=FALSE,$F42=""),"",
IF(AND('2.5 CAPEX'!$L45&lt;&gt;"x",'2.5 CAPEX'!$M45&lt;&gt;"x"),0,
IF($F42=0,0,
IF(M$4&lt;'2.1 Kraftwerk allgemein'!$F$16,0,
IF(M$4='2.1 Kraftwerk allgemein'!$F$16,'2.5 CAPEX'!$J45/$F42,
IF(M$4&lt;'2.1 Kraftwerk allgemein'!$F$16+$F42,
('2.5 CAPEX'!$J45+SUM(OFFSET('2.5 CAPEX'!R45,0,-MIN(MAX($F42-1-('2.1 Kraftwerk allgemein'!$F$16-'2.1 Kraftwerk allgemein'!$F$15+1),0),COLUMN(D42)-1-('2.1 Kraftwerk allgemein'!$F$16-'2.1 Kraftwerk allgemein'!$F$15+1)),1,MIN(MAX($F42-('2.1 Kraftwerk allgemein'!$F$16-'2.1 Kraftwerk allgemein'!$F$15+1),1),COLUMN(D42)-('2.1 Kraftwerk allgemein'!$F$16-'2.1 Kraftwerk allgemein'!$F$15+1)))))/$F42,
SUM(OFFSET('2.5 CAPEX'!R45,0,-MIN($F42-1,COLUMN(D42)-1),1,MIN($F42,COLUMN(D42))))/$F42)))))),
IF(OR(ISNUMBER($D42)=FALSE,$F42=""),"",
IF(AND('2.5 CAPEX'!$L45&lt;&gt;"x",'2.5 CAPEX'!$M45&lt;&gt;"x"),0,
IF($F42=0,0,
IF(M$4&lt;'2.1 Kraftwerk allgemein'!$F$16,0,
IF(M$4='2.1 Kraftwerk allgemein'!$F$16,'2.5 CAPEX'!$J45/$F42,
IF(M$4&lt;'2.1 Kraftwerk allgemein'!$F$16+$F42,
('2.5 CAPEX'!$J45+SUM(OFFSET('2.5 CAPEX'!R45,0,-MIN(MAX($F42-1-('2.1 Kraftwerk allgemein'!$F$16-'1.1 Allgemein'!$I$22+1),0),COLUMN(D42)-1-('2.1 Kraftwerk allgemein'!$F$16-'1.1 Allgemein'!$I$22+1)),1,MIN(MAX($F42-('2.1 Kraftwerk allgemein'!$F$16-'1.1 Allgemein'!$I$22+1),1),COLUMN(D42)-('2.1 Kraftwerk allgemein'!$F$16-'1.1 Allgemein'!$I$22+1)))))/$F42,
SUM(OFFSET('2.5 CAPEX'!R45,0,-MIN($F42-1,COLUMN(D42)-1),1,MIN($F42,COLUMN(D42))))/$F42)))))))</f>
        <v/>
      </c>
      <c r="N42" s="199" t="str">
        <f ca="1">IF('2.1 Kraftwerk allgemein'!$F$15&lt;'1.1 Allgemein'!$I$22,
IF(OR(ISNUMBER($D42)=FALSE,$F42=""),"",
IF(AND('2.5 CAPEX'!$L45&lt;&gt;"x",'2.5 CAPEX'!$M45&lt;&gt;"x"),0,
IF($F42=0,0,
IF(N$4&lt;'2.1 Kraftwerk allgemein'!$F$16,0,
IF(N$4='2.1 Kraftwerk allgemein'!$F$16,'2.5 CAPEX'!$J45/$F42,
IF(N$4&lt;'2.1 Kraftwerk allgemein'!$F$16+$F42,
('2.5 CAPEX'!$J45+SUM(OFFSET('2.5 CAPEX'!S45,0,-MIN(MAX($F42-1-('2.1 Kraftwerk allgemein'!$F$16-'2.1 Kraftwerk allgemein'!$F$15+1),0),COLUMN(E42)-1-('2.1 Kraftwerk allgemein'!$F$16-'2.1 Kraftwerk allgemein'!$F$15+1)),1,MIN(MAX($F42-('2.1 Kraftwerk allgemein'!$F$16-'2.1 Kraftwerk allgemein'!$F$15+1),1),COLUMN(E42)-('2.1 Kraftwerk allgemein'!$F$16-'2.1 Kraftwerk allgemein'!$F$15+1)))))/$F42,
SUM(OFFSET('2.5 CAPEX'!S45,0,-MIN($F42-1,COLUMN(E42)-1),1,MIN($F42,COLUMN(E42))))/$F42)))))),
IF(OR(ISNUMBER($D42)=FALSE,$F42=""),"",
IF(AND('2.5 CAPEX'!$L45&lt;&gt;"x",'2.5 CAPEX'!$M45&lt;&gt;"x"),0,
IF($F42=0,0,
IF(N$4&lt;'2.1 Kraftwerk allgemein'!$F$16,0,
IF(N$4='2.1 Kraftwerk allgemein'!$F$16,'2.5 CAPEX'!$J45/$F42,
IF(N$4&lt;'2.1 Kraftwerk allgemein'!$F$16+$F42,
('2.5 CAPEX'!$J45+SUM(OFFSET('2.5 CAPEX'!S45,0,-MIN(MAX($F42-1-('2.1 Kraftwerk allgemein'!$F$16-'1.1 Allgemein'!$I$22+1),0),COLUMN(E42)-1-('2.1 Kraftwerk allgemein'!$F$16-'1.1 Allgemein'!$I$22+1)),1,MIN(MAX($F42-('2.1 Kraftwerk allgemein'!$F$16-'1.1 Allgemein'!$I$22+1),1),COLUMN(E42)-('2.1 Kraftwerk allgemein'!$F$16-'1.1 Allgemein'!$I$22+1)))))/$F42,
SUM(OFFSET('2.5 CAPEX'!S45,0,-MIN($F42-1,COLUMN(E42)-1),1,MIN($F42,COLUMN(E42))))/$F42)))))))</f>
        <v/>
      </c>
      <c r="O42" s="199" t="str">
        <f ca="1">IF('2.1 Kraftwerk allgemein'!$F$15&lt;'1.1 Allgemein'!$I$22,
IF(OR(ISNUMBER($D42)=FALSE,$F42=""),"",
IF(AND('2.5 CAPEX'!$L45&lt;&gt;"x",'2.5 CAPEX'!$M45&lt;&gt;"x"),0,
IF($F42=0,0,
IF(O$4&lt;'2.1 Kraftwerk allgemein'!$F$16,0,
IF(O$4='2.1 Kraftwerk allgemein'!$F$16,'2.5 CAPEX'!$J45/$F42,
IF(O$4&lt;'2.1 Kraftwerk allgemein'!$F$16+$F42,
('2.5 CAPEX'!$J45+SUM(OFFSET('2.5 CAPEX'!T45,0,-MIN(MAX($F42-1-('2.1 Kraftwerk allgemein'!$F$16-'2.1 Kraftwerk allgemein'!$F$15+1),0),COLUMN(F42)-1-('2.1 Kraftwerk allgemein'!$F$16-'2.1 Kraftwerk allgemein'!$F$15+1)),1,MIN(MAX($F42-('2.1 Kraftwerk allgemein'!$F$16-'2.1 Kraftwerk allgemein'!$F$15+1),1),COLUMN(F42)-('2.1 Kraftwerk allgemein'!$F$16-'2.1 Kraftwerk allgemein'!$F$15+1)))))/$F42,
SUM(OFFSET('2.5 CAPEX'!T45,0,-MIN($F42-1,COLUMN(F42)-1),1,MIN($F42,COLUMN(F42))))/$F42)))))),
IF(OR(ISNUMBER($D42)=FALSE,$F42=""),"",
IF(AND('2.5 CAPEX'!$L45&lt;&gt;"x",'2.5 CAPEX'!$M45&lt;&gt;"x"),0,
IF($F42=0,0,
IF(O$4&lt;'2.1 Kraftwerk allgemein'!$F$16,0,
IF(O$4='2.1 Kraftwerk allgemein'!$F$16,'2.5 CAPEX'!$J45/$F42,
IF(O$4&lt;'2.1 Kraftwerk allgemein'!$F$16+$F42,
('2.5 CAPEX'!$J45+SUM(OFFSET('2.5 CAPEX'!T45,0,-MIN(MAX($F42-1-('2.1 Kraftwerk allgemein'!$F$16-'1.1 Allgemein'!$I$22+1),0),COLUMN(F42)-1-('2.1 Kraftwerk allgemein'!$F$16-'1.1 Allgemein'!$I$22+1)),1,MIN(MAX($F42-('2.1 Kraftwerk allgemein'!$F$16-'1.1 Allgemein'!$I$22+1),1),COLUMN(F42)-('2.1 Kraftwerk allgemein'!$F$16-'1.1 Allgemein'!$I$22+1)))))/$F42,
SUM(OFFSET('2.5 CAPEX'!T45,0,-MIN($F42-1,COLUMN(F42)-1),1,MIN($F42,COLUMN(F42))))/$F42)))))))</f>
        <v/>
      </c>
      <c r="P42" s="199" t="str">
        <f ca="1">IF('2.1 Kraftwerk allgemein'!$F$15&lt;'1.1 Allgemein'!$I$22,
IF(OR(ISNUMBER($D42)=FALSE,$F42=""),"",
IF(AND('2.5 CAPEX'!$L45&lt;&gt;"x",'2.5 CAPEX'!$M45&lt;&gt;"x"),0,
IF($F42=0,0,
IF(P$4&lt;'2.1 Kraftwerk allgemein'!$F$16,0,
IF(P$4='2.1 Kraftwerk allgemein'!$F$16,'2.5 CAPEX'!$J45/$F42,
IF(P$4&lt;'2.1 Kraftwerk allgemein'!$F$16+$F42,
('2.5 CAPEX'!$J45+SUM(OFFSET('2.5 CAPEX'!U45,0,-MIN(MAX($F42-1-('2.1 Kraftwerk allgemein'!$F$16-'2.1 Kraftwerk allgemein'!$F$15+1),0),COLUMN(G42)-1-('2.1 Kraftwerk allgemein'!$F$16-'2.1 Kraftwerk allgemein'!$F$15+1)),1,MIN(MAX($F42-('2.1 Kraftwerk allgemein'!$F$16-'2.1 Kraftwerk allgemein'!$F$15+1),1),COLUMN(G42)-('2.1 Kraftwerk allgemein'!$F$16-'2.1 Kraftwerk allgemein'!$F$15+1)))))/$F42,
SUM(OFFSET('2.5 CAPEX'!U45,0,-MIN($F42-1,COLUMN(G42)-1),1,MIN($F42,COLUMN(G42))))/$F42)))))),
IF(OR(ISNUMBER($D42)=FALSE,$F42=""),"",
IF(AND('2.5 CAPEX'!$L45&lt;&gt;"x",'2.5 CAPEX'!$M45&lt;&gt;"x"),0,
IF($F42=0,0,
IF(P$4&lt;'2.1 Kraftwerk allgemein'!$F$16,0,
IF(P$4='2.1 Kraftwerk allgemein'!$F$16,'2.5 CAPEX'!$J45/$F42,
IF(P$4&lt;'2.1 Kraftwerk allgemein'!$F$16+$F42,
('2.5 CAPEX'!$J45+SUM(OFFSET('2.5 CAPEX'!U45,0,-MIN(MAX($F42-1-('2.1 Kraftwerk allgemein'!$F$16-'1.1 Allgemein'!$I$22+1),0),COLUMN(G42)-1-('2.1 Kraftwerk allgemein'!$F$16-'1.1 Allgemein'!$I$22+1)),1,MIN(MAX($F42-('2.1 Kraftwerk allgemein'!$F$16-'1.1 Allgemein'!$I$22+1),1),COLUMN(G42)-('2.1 Kraftwerk allgemein'!$F$16-'1.1 Allgemein'!$I$22+1)))))/$F42,
SUM(OFFSET('2.5 CAPEX'!U45,0,-MIN($F42-1,COLUMN(G42)-1),1,MIN($F42,COLUMN(G42))))/$F42)))))))</f>
        <v/>
      </c>
      <c r="Q42" s="199" t="str">
        <f ca="1">IF('2.1 Kraftwerk allgemein'!$F$15&lt;'1.1 Allgemein'!$I$22,
IF(OR(ISNUMBER($D42)=FALSE,$F42=""),"",
IF(AND('2.5 CAPEX'!$L45&lt;&gt;"x",'2.5 CAPEX'!$M45&lt;&gt;"x"),0,
IF($F42=0,0,
IF(Q$4&lt;'2.1 Kraftwerk allgemein'!$F$16,0,
IF(Q$4='2.1 Kraftwerk allgemein'!$F$16,'2.5 CAPEX'!$J45/$F42,
IF(Q$4&lt;'2.1 Kraftwerk allgemein'!$F$16+$F42,
('2.5 CAPEX'!$J45+SUM(OFFSET('2.5 CAPEX'!V45,0,-MIN(MAX($F42-1-('2.1 Kraftwerk allgemein'!$F$16-'2.1 Kraftwerk allgemein'!$F$15+1),0),COLUMN(H42)-1-('2.1 Kraftwerk allgemein'!$F$16-'2.1 Kraftwerk allgemein'!$F$15+1)),1,MIN(MAX($F42-('2.1 Kraftwerk allgemein'!$F$16-'2.1 Kraftwerk allgemein'!$F$15+1),1),COLUMN(H42)-('2.1 Kraftwerk allgemein'!$F$16-'2.1 Kraftwerk allgemein'!$F$15+1)))))/$F42,
SUM(OFFSET('2.5 CAPEX'!V45,0,-MIN($F42-1,COLUMN(H42)-1),1,MIN($F42,COLUMN(H42))))/$F42)))))),
IF(OR(ISNUMBER($D42)=FALSE,$F42=""),"",
IF(AND('2.5 CAPEX'!$L45&lt;&gt;"x",'2.5 CAPEX'!$M45&lt;&gt;"x"),0,
IF($F42=0,0,
IF(Q$4&lt;'2.1 Kraftwerk allgemein'!$F$16,0,
IF(Q$4='2.1 Kraftwerk allgemein'!$F$16,'2.5 CAPEX'!$J45/$F42,
IF(Q$4&lt;'2.1 Kraftwerk allgemein'!$F$16+$F42,
('2.5 CAPEX'!$J45+SUM(OFFSET('2.5 CAPEX'!V45,0,-MIN(MAX($F42-1-('2.1 Kraftwerk allgemein'!$F$16-'1.1 Allgemein'!$I$22+1),0),COLUMN(H42)-1-('2.1 Kraftwerk allgemein'!$F$16-'1.1 Allgemein'!$I$22+1)),1,MIN(MAX($F42-('2.1 Kraftwerk allgemein'!$F$16-'1.1 Allgemein'!$I$22+1),1),COLUMN(H42)-('2.1 Kraftwerk allgemein'!$F$16-'1.1 Allgemein'!$I$22+1)))))/$F42,
SUM(OFFSET('2.5 CAPEX'!V45,0,-MIN($F42-1,COLUMN(H42)-1),1,MIN($F42,COLUMN(H42))))/$F42)))))))</f>
        <v/>
      </c>
      <c r="R42" s="199" t="str">
        <f ca="1">IF('2.1 Kraftwerk allgemein'!$F$15&lt;'1.1 Allgemein'!$I$22,
IF(OR(ISNUMBER($D42)=FALSE,$F42=""),"",
IF(AND('2.5 CAPEX'!$L45&lt;&gt;"x",'2.5 CAPEX'!$M45&lt;&gt;"x"),0,
IF($F42=0,0,
IF(R$4&lt;'2.1 Kraftwerk allgemein'!$F$16,0,
IF(R$4='2.1 Kraftwerk allgemein'!$F$16,'2.5 CAPEX'!$J45/$F42,
IF(R$4&lt;'2.1 Kraftwerk allgemein'!$F$16+$F42,
('2.5 CAPEX'!$J45+SUM(OFFSET('2.5 CAPEX'!W45,0,-MIN(MAX($F42-1-('2.1 Kraftwerk allgemein'!$F$16-'2.1 Kraftwerk allgemein'!$F$15+1),0),COLUMN(I42)-1-('2.1 Kraftwerk allgemein'!$F$16-'2.1 Kraftwerk allgemein'!$F$15+1)),1,MIN(MAX($F42-('2.1 Kraftwerk allgemein'!$F$16-'2.1 Kraftwerk allgemein'!$F$15+1),1),COLUMN(I42)-('2.1 Kraftwerk allgemein'!$F$16-'2.1 Kraftwerk allgemein'!$F$15+1)))))/$F42,
SUM(OFFSET('2.5 CAPEX'!W45,0,-MIN($F42-1,COLUMN(I42)-1),1,MIN($F42,COLUMN(I42))))/$F42)))))),
IF(OR(ISNUMBER($D42)=FALSE,$F42=""),"",
IF(AND('2.5 CAPEX'!$L45&lt;&gt;"x",'2.5 CAPEX'!$M45&lt;&gt;"x"),0,
IF($F42=0,0,
IF(R$4&lt;'2.1 Kraftwerk allgemein'!$F$16,0,
IF(R$4='2.1 Kraftwerk allgemein'!$F$16,'2.5 CAPEX'!$J45/$F42,
IF(R$4&lt;'2.1 Kraftwerk allgemein'!$F$16+$F42,
('2.5 CAPEX'!$J45+SUM(OFFSET('2.5 CAPEX'!W45,0,-MIN(MAX($F42-1-('2.1 Kraftwerk allgemein'!$F$16-'1.1 Allgemein'!$I$22+1),0),COLUMN(I42)-1-('2.1 Kraftwerk allgemein'!$F$16-'1.1 Allgemein'!$I$22+1)),1,MIN(MAX($F42-('2.1 Kraftwerk allgemein'!$F$16-'1.1 Allgemein'!$I$22+1),1),COLUMN(I42)-('2.1 Kraftwerk allgemein'!$F$16-'1.1 Allgemein'!$I$22+1)))))/$F42,
SUM(OFFSET('2.5 CAPEX'!W45,0,-MIN($F42-1,COLUMN(I42)-1),1,MIN($F42,COLUMN(I42))))/$F42)))))))</f>
        <v/>
      </c>
      <c r="S42" s="199" t="str">
        <f ca="1">IF('2.1 Kraftwerk allgemein'!$F$15&lt;'1.1 Allgemein'!$I$22,
IF(OR(ISNUMBER($D42)=FALSE,$F42=""),"",
IF(AND('2.5 CAPEX'!$L45&lt;&gt;"x",'2.5 CAPEX'!$M45&lt;&gt;"x"),0,
IF($F42=0,0,
IF(S$4&lt;'2.1 Kraftwerk allgemein'!$F$16,0,
IF(S$4='2.1 Kraftwerk allgemein'!$F$16,'2.5 CAPEX'!$J45/$F42,
IF(S$4&lt;'2.1 Kraftwerk allgemein'!$F$16+$F42,
('2.5 CAPEX'!$J45+SUM(OFFSET('2.5 CAPEX'!X45,0,-MIN(MAX($F42-1-('2.1 Kraftwerk allgemein'!$F$16-'2.1 Kraftwerk allgemein'!$F$15+1),0),COLUMN(J42)-1-('2.1 Kraftwerk allgemein'!$F$16-'2.1 Kraftwerk allgemein'!$F$15+1)),1,MIN(MAX($F42-('2.1 Kraftwerk allgemein'!$F$16-'2.1 Kraftwerk allgemein'!$F$15+1),1),COLUMN(J42)-('2.1 Kraftwerk allgemein'!$F$16-'2.1 Kraftwerk allgemein'!$F$15+1)))))/$F42,
SUM(OFFSET('2.5 CAPEX'!X45,0,-MIN($F42-1,COLUMN(J42)-1),1,MIN($F42,COLUMN(J42))))/$F42)))))),
IF(OR(ISNUMBER($D42)=FALSE,$F42=""),"",
IF(AND('2.5 CAPEX'!$L45&lt;&gt;"x",'2.5 CAPEX'!$M45&lt;&gt;"x"),0,
IF($F42=0,0,
IF(S$4&lt;'2.1 Kraftwerk allgemein'!$F$16,0,
IF(S$4='2.1 Kraftwerk allgemein'!$F$16,'2.5 CAPEX'!$J45/$F42,
IF(S$4&lt;'2.1 Kraftwerk allgemein'!$F$16+$F42,
('2.5 CAPEX'!$J45+SUM(OFFSET('2.5 CAPEX'!X45,0,-MIN(MAX($F42-1-('2.1 Kraftwerk allgemein'!$F$16-'1.1 Allgemein'!$I$22+1),0),COLUMN(J42)-1-('2.1 Kraftwerk allgemein'!$F$16-'1.1 Allgemein'!$I$22+1)),1,MIN(MAX($F42-('2.1 Kraftwerk allgemein'!$F$16-'1.1 Allgemein'!$I$22+1),1),COLUMN(J42)-('2.1 Kraftwerk allgemein'!$F$16-'1.1 Allgemein'!$I$22+1)))))/$F42,
SUM(OFFSET('2.5 CAPEX'!X45,0,-MIN($F42-1,COLUMN(J42)-1),1,MIN($F42,COLUMN(J42))))/$F42)))))))</f>
        <v/>
      </c>
      <c r="T42" s="199" t="str">
        <f ca="1">IF('2.1 Kraftwerk allgemein'!$F$15&lt;'1.1 Allgemein'!$I$22,
IF(OR(ISNUMBER($D42)=FALSE,$F42=""),"",
IF(AND('2.5 CAPEX'!$L45&lt;&gt;"x",'2.5 CAPEX'!$M45&lt;&gt;"x"),0,
IF($F42=0,0,
IF(T$4&lt;'2.1 Kraftwerk allgemein'!$F$16,0,
IF(T$4='2.1 Kraftwerk allgemein'!$F$16,'2.5 CAPEX'!$J45/$F42,
IF(T$4&lt;'2.1 Kraftwerk allgemein'!$F$16+$F42,
('2.5 CAPEX'!$J45+SUM(OFFSET('2.5 CAPEX'!Y45,0,-MIN(MAX($F42-1-('2.1 Kraftwerk allgemein'!$F$16-'2.1 Kraftwerk allgemein'!$F$15+1),0),COLUMN(K42)-1-('2.1 Kraftwerk allgemein'!$F$16-'2.1 Kraftwerk allgemein'!$F$15+1)),1,MIN(MAX($F42-('2.1 Kraftwerk allgemein'!$F$16-'2.1 Kraftwerk allgemein'!$F$15+1),1),COLUMN(K42)-('2.1 Kraftwerk allgemein'!$F$16-'2.1 Kraftwerk allgemein'!$F$15+1)))))/$F42,
SUM(OFFSET('2.5 CAPEX'!Y45,0,-MIN($F42-1,COLUMN(K42)-1),1,MIN($F42,COLUMN(K42))))/$F42)))))),
IF(OR(ISNUMBER($D42)=FALSE,$F42=""),"",
IF(AND('2.5 CAPEX'!$L45&lt;&gt;"x",'2.5 CAPEX'!$M45&lt;&gt;"x"),0,
IF($F42=0,0,
IF(T$4&lt;'2.1 Kraftwerk allgemein'!$F$16,0,
IF(T$4='2.1 Kraftwerk allgemein'!$F$16,'2.5 CAPEX'!$J45/$F42,
IF(T$4&lt;'2.1 Kraftwerk allgemein'!$F$16+$F42,
('2.5 CAPEX'!$J45+SUM(OFFSET('2.5 CAPEX'!Y45,0,-MIN(MAX($F42-1-('2.1 Kraftwerk allgemein'!$F$16-'1.1 Allgemein'!$I$22+1),0),COLUMN(K42)-1-('2.1 Kraftwerk allgemein'!$F$16-'1.1 Allgemein'!$I$22+1)),1,MIN(MAX($F42-('2.1 Kraftwerk allgemein'!$F$16-'1.1 Allgemein'!$I$22+1),1),COLUMN(K42)-('2.1 Kraftwerk allgemein'!$F$16-'1.1 Allgemein'!$I$22+1)))))/$F42,
SUM(OFFSET('2.5 CAPEX'!Y45,0,-MIN($F42-1,COLUMN(K42)-1),1,MIN($F42,COLUMN(K42))))/$F42)))))))</f>
        <v/>
      </c>
      <c r="U42" s="199" t="str">
        <f ca="1">IF('2.1 Kraftwerk allgemein'!$F$15&lt;'1.1 Allgemein'!$I$22,
IF(OR(ISNUMBER($D42)=FALSE,$F42=""),"",
IF(AND('2.5 CAPEX'!$L45&lt;&gt;"x",'2.5 CAPEX'!$M45&lt;&gt;"x"),0,
IF($F42=0,0,
IF(U$4&lt;'2.1 Kraftwerk allgemein'!$F$16,0,
IF(U$4='2.1 Kraftwerk allgemein'!$F$16,'2.5 CAPEX'!$J45/$F42,
IF(U$4&lt;'2.1 Kraftwerk allgemein'!$F$16+$F42,
('2.5 CAPEX'!$J45+SUM(OFFSET('2.5 CAPEX'!Z45,0,-MIN(MAX($F42-1-('2.1 Kraftwerk allgemein'!$F$16-'2.1 Kraftwerk allgemein'!$F$15+1),0),COLUMN(L42)-1-('2.1 Kraftwerk allgemein'!$F$16-'2.1 Kraftwerk allgemein'!$F$15+1)),1,MIN(MAX($F42-('2.1 Kraftwerk allgemein'!$F$16-'2.1 Kraftwerk allgemein'!$F$15+1),1),COLUMN(L42)-('2.1 Kraftwerk allgemein'!$F$16-'2.1 Kraftwerk allgemein'!$F$15+1)))))/$F42,
SUM(OFFSET('2.5 CAPEX'!Z45,0,-MIN($F42-1,COLUMN(L42)-1),1,MIN($F42,COLUMN(L42))))/$F42)))))),
IF(OR(ISNUMBER($D42)=FALSE,$F42=""),"",
IF(AND('2.5 CAPEX'!$L45&lt;&gt;"x",'2.5 CAPEX'!$M45&lt;&gt;"x"),0,
IF($F42=0,0,
IF(U$4&lt;'2.1 Kraftwerk allgemein'!$F$16,0,
IF(U$4='2.1 Kraftwerk allgemein'!$F$16,'2.5 CAPEX'!$J45/$F42,
IF(U$4&lt;'2.1 Kraftwerk allgemein'!$F$16+$F42,
('2.5 CAPEX'!$J45+SUM(OFFSET('2.5 CAPEX'!Z45,0,-MIN(MAX($F42-1-('2.1 Kraftwerk allgemein'!$F$16-'1.1 Allgemein'!$I$22+1),0),COLUMN(L42)-1-('2.1 Kraftwerk allgemein'!$F$16-'1.1 Allgemein'!$I$22+1)),1,MIN(MAX($F42-('2.1 Kraftwerk allgemein'!$F$16-'1.1 Allgemein'!$I$22+1),1),COLUMN(L42)-('2.1 Kraftwerk allgemein'!$F$16-'1.1 Allgemein'!$I$22+1)))))/$F42,
SUM(OFFSET('2.5 CAPEX'!Z45,0,-MIN($F42-1,COLUMN(L42)-1),1,MIN($F42,COLUMN(L42))))/$F42)))))))</f>
        <v/>
      </c>
      <c r="V42" s="199" t="str">
        <f ca="1">IF('2.1 Kraftwerk allgemein'!$F$15&lt;'1.1 Allgemein'!$I$22,
IF(OR(ISNUMBER($D42)=FALSE,$F42=""),"",
IF(AND('2.5 CAPEX'!$L45&lt;&gt;"x",'2.5 CAPEX'!$M45&lt;&gt;"x"),0,
IF($F42=0,0,
IF(V$4&lt;'2.1 Kraftwerk allgemein'!$F$16,0,
IF(V$4='2.1 Kraftwerk allgemein'!$F$16,'2.5 CAPEX'!$J45/$F42,
IF(V$4&lt;'2.1 Kraftwerk allgemein'!$F$16+$F42,
('2.5 CAPEX'!$J45+SUM(OFFSET('2.5 CAPEX'!AA45,0,-MIN(MAX($F42-1-('2.1 Kraftwerk allgemein'!$F$16-'2.1 Kraftwerk allgemein'!$F$15+1),0),COLUMN(M42)-1-('2.1 Kraftwerk allgemein'!$F$16-'2.1 Kraftwerk allgemein'!$F$15+1)),1,MIN(MAX($F42-('2.1 Kraftwerk allgemein'!$F$16-'2.1 Kraftwerk allgemein'!$F$15+1),1),COLUMN(M42)-('2.1 Kraftwerk allgemein'!$F$16-'2.1 Kraftwerk allgemein'!$F$15+1)))))/$F42,
SUM(OFFSET('2.5 CAPEX'!AA45,0,-MIN($F42-1,COLUMN(M42)-1),1,MIN($F42,COLUMN(M42))))/$F42)))))),
IF(OR(ISNUMBER($D42)=FALSE,$F42=""),"",
IF(AND('2.5 CAPEX'!$L45&lt;&gt;"x",'2.5 CAPEX'!$M45&lt;&gt;"x"),0,
IF($F42=0,0,
IF(V$4&lt;'2.1 Kraftwerk allgemein'!$F$16,0,
IF(V$4='2.1 Kraftwerk allgemein'!$F$16,'2.5 CAPEX'!$J45/$F42,
IF(V$4&lt;'2.1 Kraftwerk allgemein'!$F$16+$F42,
('2.5 CAPEX'!$J45+SUM(OFFSET('2.5 CAPEX'!AA45,0,-MIN(MAX($F42-1-('2.1 Kraftwerk allgemein'!$F$16-'1.1 Allgemein'!$I$22+1),0),COLUMN(M42)-1-('2.1 Kraftwerk allgemein'!$F$16-'1.1 Allgemein'!$I$22+1)),1,MIN(MAX($F42-('2.1 Kraftwerk allgemein'!$F$16-'1.1 Allgemein'!$I$22+1),1),COLUMN(M42)-('2.1 Kraftwerk allgemein'!$F$16-'1.1 Allgemein'!$I$22+1)))))/$F42,
SUM(OFFSET('2.5 CAPEX'!AA45,0,-MIN($F42-1,COLUMN(M42)-1),1,MIN($F42,COLUMN(M42))))/$F42)))))))</f>
        <v/>
      </c>
      <c r="W42" s="199" t="str">
        <f ca="1">IF('2.1 Kraftwerk allgemein'!$F$15&lt;'1.1 Allgemein'!$I$22,
IF(OR(ISNUMBER($D42)=FALSE,$F42=""),"",
IF(AND('2.5 CAPEX'!$L45&lt;&gt;"x",'2.5 CAPEX'!$M45&lt;&gt;"x"),0,
IF($F42=0,0,
IF(W$4&lt;'2.1 Kraftwerk allgemein'!$F$16,0,
IF(W$4='2.1 Kraftwerk allgemein'!$F$16,'2.5 CAPEX'!$J45/$F42,
IF(W$4&lt;'2.1 Kraftwerk allgemein'!$F$16+$F42,
('2.5 CAPEX'!$J45+SUM(OFFSET('2.5 CAPEX'!AB45,0,-MIN(MAX($F42-1-('2.1 Kraftwerk allgemein'!$F$16-'2.1 Kraftwerk allgemein'!$F$15+1),0),COLUMN(N42)-1-('2.1 Kraftwerk allgemein'!$F$16-'2.1 Kraftwerk allgemein'!$F$15+1)),1,MIN(MAX($F42-('2.1 Kraftwerk allgemein'!$F$16-'2.1 Kraftwerk allgemein'!$F$15+1),1),COLUMN(N42)-('2.1 Kraftwerk allgemein'!$F$16-'2.1 Kraftwerk allgemein'!$F$15+1)))))/$F42,
SUM(OFFSET('2.5 CAPEX'!AB45,0,-MIN($F42-1,COLUMN(N42)-1),1,MIN($F42,COLUMN(N42))))/$F42)))))),
IF(OR(ISNUMBER($D42)=FALSE,$F42=""),"",
IF(AND('2.5 CAPEX'!$L45&lt;&gt;"x",'2.5 CAPEX'!$M45&lt;&gt;"x"),0,
IF($F42=0,0,
IF(W$4&lt;'2.1 Kraftwerk allgemein'!$F$16,0,
IF(W$4='2.1 Kraftwerk allgemein'!$F$16,'2.5 CAPEX'!$J45/$F42,
IF(W$4&lt;'2.1 Kraftwerk allgemein'!$F$16+$F42,
('2.5 CAPEX'!$J45+SUM(OFFSET('2.5 CAPEX'!AB45,0,-MIN(MAX($F42-1-('2.1 Kraftwerk allgemein'!$F$16-'1.1 Allgemein'!$I$22+1),0),COLUMN(N42)-1-('2.1 Kraftwerk allgemein'!$F$16-'1.1 Allgemein'!$I$22+1)),1,MIN(MAX($F42-('2.1 Kraftwerk allgemein'!$F$16-'1.1 Allgemein'!$I$22+1),1),COLUMN(N42)-('2.1 Kraftwerk allgemein'!$F$16-'1.1 Allgemein'!$I$22+1)))))/$F42,
SUM(OFFSET('2.5 CAPEX'!AB45,0,-MIN($F42-1,COLUMN(N42)-1),1,MIN($F42,COLUMN(N42))))/$F42)))))))</f>
        <v/>
      </c>
      <c r="X42" s="199" t="str">
        <f ca="1">IF('2.1 Kraftwerk allgemein'!$F$15&lt;'1.1 Allgemein'!$I$22,
IF(OR(ISNUMBER($D42)=FALSE,$F42=""),"",
IF(AND('2.5 CAPEX'!$L45&lt;&gt;"x",'2.5 CAPEX'!$M45&lt;&gt;"x"),0,
IF($F42=0,0,
IF(X$4&lt;'2.1 Kraftwerk allgemein'!$F$16,0,
IF(X$4='2.1 Kraftwerk allgemein'!$F$16,'2.5 CAPEX'!$J45/$F42,
IF(X$4&lt;'2.1 Kraftwerk allgemein'!$F$16+$F42,
('2.5 CAPEX'!$J45+SUM(OFFSET('2.5 CAPEX'!AC45,0,-MIN(MAX($F42-1-('2.1 Kraftwerk allgemein'!$F$16-'2.1 Kraftwerk allgemein'!$F$15+1),0),COLUMN(O42)-1-('2.1 Kraftwerk allgemein'!$F$16-'2.1 Kraftwerk allgemein'!$F$15+1)),1,MIN(MAX($F42-('2.1 Kraftwerk allgemein'!$F$16-'2.1 Kraftwerk allgemein'!$F$15+1),1),COLUMN(O42)-('2.1 Kraftwerk allgemein'!$F$16-'2.1 Kraftwerk allgemein'!$F$15+1)))))/$F42,
SUM(OFFSET('2.5 CAPEX'!AC45,0,-MIN($F42-1,COLUMN(O42)-1),1,MIN($F42,COLUMN(O42))))/$F42)))))),
IF(OR(ISNUMBER($D42)=FALSE,$F42=""),"",
IF(AND('2.5 CAPEX'!$L45&lt;&gt;"x",'2.5 CAPEX'!$M45&lt;&gt;"x"),0,
IF($F42=0,0,
IF(X$4&lt;'2.1 Kraftwerk allgemein'!$F$16,0,
IF(X$4='2.1 Kraftwerk allgemein'!$F$16,'2.5 CAPEX'!$J45/$F42,
IF(X$4&lt;'2.1 Kraftwerk allgemein'!$F$16+$F42,
('2.5 CAPEX'!$J45+SUM(OFFSET('2.5 CAPEX'!AC45,0,-MIN(MAX($F42-1-('2.1 Kraftwerk allgemein'!$F$16-'1.1 Allgemein'!$I$22+1),0),COLUMN(O42)-1-('2.1 Kraftwerk allgemein'!$F$16-'1.1 Allgemein'!$I$22+1)),1,MIN(MAX($F42-('2.1 Kraftwerk allgemein'!$F$16-'1.1 Allgemein'!$I$22+1),1),COLUMN(O42)-('2.1 Kraftwerk allgemein'!$F$16-'1.1 Allgemein'!$I$22+1)))))/$F42,
SUM(OFFSET('2.5 CAPEX'!AC45,0,-MIN($F42-1,COLUMN(O42)-1),1,MIN($F42,COLUMN(O42))))/$F42)))))))</f>
        <v/>
      </c>
      <c r="Y42" s="199" t="str">
        <f ca="1">IF('2.1 Kraftwerk allgemein'!$F$15&lt;'1.1 Allgemein'!$I$22,
IF(OR(ISNUMBER($D42)=FALSE,$F42=""),"",
IF(AND('2.5 CAPEX'!$L45&lt;&gt;"x",'2.5 CAPEX'!$M45&lt;&gt;"x"),0,
IF($F42=0,0,
IF(Y$4&lt;'2.1 Kraftwerk allgemein'!$F$16,0,
IF(Y$4='2.1 Kraftwerk allgemein'!$F$16,'2.5 CAPEX'!$J45/$F42,
IF(Y$4&lt;'2.1 Kraftwerk allgemein'!$F$16+$F42,
('2.5 CAPEX'!$J45+SUM(OFFSET('2.5 CAPEX'!AD45,0,-MIN(MAX($F42-1-('2.1 Kraftwerk allgemein'!$F$16-'2.1 Kraftwerk allgemein'!$F$15+1),0),COLUMN(P42)-1-('2.1 Kraftwerk allgemein'!$F$16-'2.1 Kraftwerk allgemein'!$F$15+1)),1,MIN(MAX($F42-('2.1 Kraftwerk allgemein'!$F$16-'2.1 Kraftwerk allgemein'!$F$15+1),1),COLUMN(P42)-('2.1 Kraftwerk allgemein'!$F$16-'2.1 Kraftwerk allgemein'!$F$15+1)))))/$F42,
SUM(OFFSET('2.5 CAPEX'!AD45,0,-MIN($F42-1,COLUMN(P42)-1),1,MIN($F42,COLUMN(P42))))/$F42)))))),
IF(OR(ISNUMBER($D42)=FALSE,$F42=""),"",
IF(AND('2.5 CAPEX'!$L45&lt;&gt;"x",'2.5 CAPEX'!$M45&lt;&gt;"x"),0,
IF($F42=0,0,
IF(Y$4&lt;'2.1 Kraftwerk allgemein'!$F$16,0,
IF(Y$4='2.1 Kraftwerk allgemein'!$F$16,'2.5 CAPEX'!$J45/$F42,
IF(Y$4&lt;'2.1 Kraftwerk allgemein'!$F$16+$F42,
('2.5 CAPEX'!$J45+SUM(OFFSET('2.5 CAPEX'!AD45,0,-MIN(MAX($F42-1-('2.1 Kraftwerk allgemein'!$F$16-'1.1 Allgemein'!$I$22+1),0),COLUMN(P42)-1-('2.1 Kraftwerk allgemein'!$F$16-'1.1 Allgemein'!$I$22+1)),1,MIN(MAX($F42-('2.1 Kraftwerk allgemein'!$F$16-'1.1 Allgemein'!$I$22+1),1),COLUMN(P42)-('2.1 Kraftwerk allgemein'!$F$16-'1.1 Allgemein'!$I$22+1)))))/$F42,
SUM(OFFSET('2.5 CAPEX'!AD45,0,-MIN($F42-1,COLUMN(P42)-1),1,MIN($F42,COLUMN(P42))))/$F42)))))))</f>
        <v/>
      </c>
      <c r="Z42" s="199" t="str">
        <f ca="1">IF('2.1 Kraftwerk allgemein'!$F$15&lt;'1.1 Allgemein'!$I$22,
IF(OR(ISNUMBER($D42)=FALSE,$F42=""),"",
IF(AND('2.5 CAPEX'!$L45&lt;&gt;"x",'2.5 CAPEX'!$M45&lt;&gt;"x"),0,
IF($F42=0,0,
IF(Z$4&lt;'2.1 Kraftwerk allgemein'!$F$16,0,
IF(Z$4='2.1 Kraftwerk allgemein'!$F$16,'2.5 CAPEX'!$J45/$F42,
IF(Z$4&lt;'2.1 Kraftwerk allgemein'!$F$16+$F42,
('2.5 CAPEX'!$J45+SUM(OFFSET('2.5 CAPEX'!AE45,0,-MIN(MAX($F42-1-('2.1 Kraftwerk allgemein'!$F$16-'2.1 Kraftwerk allgemein'!$F$15+1),0),COLUMN(Q42)-1-('2.1 Kraftwerk allgemein'!$F$16-'2.1 Kraftwerk allgemein'!$F$15+1)),1,MIN(MAX($F42-('2.1 Kraftwerk allgemein'!$F$16-'2.1 Kraftwerk allgemein'!$F$15+1),1),COLUMN(Q42)-('2.1 Kraftwerk allgemein'!$F$16-'2.1 Kraftwerk allgemein'!$F$15+1)))))/$F42,
SUM(OFFSET('2.5 CAPEX'!AE45,0,-MIN($F42-1,COLUMN(Q42)-1),1,MIN($F42,COLUMN(Q42))))/$F42)))))),
IF(OR(ISNUMBER($D42)=FALSE,$F42=""),"",
IF(AND('2.5 CAPEX'!$L45&lt;&gt;"x",'2.5 CAPEX'!$M45&lt;&gt;"x"),0,
IF($F42=0,0,
IF(Z$4&lt;'2.1 Kraftwerk allgemein'!$F$16,0,
IF(Z$4='2.1 Kraftwerk allgemein'!$F$16,'2.5 CAPEX'!$J45/$F42,
IF(Z$4&lt;'2.1 Kraftwerk allgemein'!$F$16+$F42,
('2.5 CAPEX'!$J45+SUM(OFFSET('2.5 CAPEX'!AE45,0,-MIN(MAX($F42-1-('2.1 Kraftwerk allgemein'!$F$16-'1.1 Allgemein'!$I$22+1),0),COLUMN(Q42)-1-('2.1 Kraftwerk allgemein'!$F$16-'1.1 Allgemein'!$I$22+1)),1,MIN(MAX($F42-('2.1 Kraftwerk allgemein'!$F$16-'1.1 Allgemein'!$I$22+1),1),COLUMN(Q42)-('2.1 Kraftwerk allgemein'!$F$16-'1.1 Allgemein'!$I$22+1)))))/$F42,
SUM(OFFSET('2.5 CAPEX'!AE45,0,-MIN($F42-1,COLUMN(Q42)-1),1,MIN($F42,COLUMN(Q42))))/$F42)))))))</f>
        <v/>
      </c>
      <c r="AA42" s="199" t="str">
        <f ca="1">IF('2.1 Kraftwerk allgemein'!$F$15&lt;'1.1 Allgemein'!$I$22,
IF(OR(ISNUMBER($D42)=FALSE,$F42=""),"",
IF(AND('2.5 CAPEX'!$L45&lt;&gt;"x",'2.5 CAPEX'!$M45&lt;&gt;"x"),0,
IF($F42=0,0,
IF(AA$4&lt;'2.1 Kraftwerk allgemein'!$F$16,0,
IF(AA$4='2.1 Kraftwerk allgemein'!$F$16,'2.5 CAPEX'!$J45/$F42,
IF(AA$4&lt;'2.1 Kraftwerk allgemein'!$F$16+$F42,
('2.5 CAPEX'!$J45+SUM(OFFSET('2.5 CAPEX'!AF45,0,-MIN(MAX($F42-1-('2.1 Kraftwerk allgemein'!$F$16-'2.1 Kraftwerk allgemein'!$F$15+1),0),COLUMN(R42)-1-('2.1 Kraftwerk allgemein'!$F$16-'2.1 Kraftwerk allgemein'!$F$15+1)),1,MIN(MAX($F42-('2.1 Kraftwerk allgemein'!$F$16-'2.1 Kraftwerk allgemein'!$F$15+1),1),COLUMN(R42)-('2.1 Kraftwerk allgemein'!$F$16-'2.1 Kraftwerk allgemein'!$F$15+1)))))/$F42,
SUM(OFFSET('2.5 CAPEX'!AF45,0,-MIN($F42-1,COLUMN(R42)-1),1,MIN($F42,COLUMN(R42))))/$F42)))))),
IF(OR(ISNUMBER($D42)=FALSE,$F42=""),"",
IF(AND('2.5 CAPEX'!$L45&lt;&gt;"x",'2.5 CAPEX'!$M45&lt;&gt;"x"),0,
IF($F42=0,0,
IF(AA$4&lt;'2.1 Kraftwerk allgemein'!$F$16,0,
IF(AA$4='2.1 Kraftwerk allgemein'!$F$16,'2.5 CAPEX'!$J45/$F42,
IF(AA$4&lt;'2.1 Kraftwerk allgemein'!$F$16+$F42,
('2.5 CAPEX'!$J45+SUM(OFFSET('2.5 CAPEX'!AF45,0,-MIN(MAX($F42-1-('2.1 Kraftwerk allgemein'!$F$16-'1.1 Allgemein'!$I$22+1),0),COLUMN(R42)-1-('2.1 Kraftwerk allgemein'!$F$16-'1.1 Allgemein'!$I$22+1)),1,MIN(MAX($F42-('2.1 Kraftwerk allgemein'!$F$16-'1.1 Allgemein'!$I$22+1),1),COLUMN(R42)-('2.1 Kraftwerk allgemein'!$F$16-'1.1 Allgemein'!$I$22+1)))))/$F42,
SUM(OFFSET('2.5 CAPEX'!AF45,0,-MIN($F42-1,COLUMN(R42)-1),1,MIN($F42,COLUMN(R42))))/$F42)))))))</f>
        <v/>
      </c>
      <c r="AB42" s="199" t="str">
        <f ca="1">IF('2.1 Kraftwerk allgemein'!$F$15&lt;'1.1 Allgemein'!$I$22,
IF(OR(ISNUMBER($D42)=FALSE,$F42=""),"",
IF(AND('2.5 CAPEX'!$L45&lt;&gt;"x",'2.5 CAPEX'!$M45&lt;&gt;"x"),0,
IF($F42=0,0,
IF(AB$4&lt;'2.1 Kraftwerk allgemein'!$F$16,0,
IF(AB$4='2.1 Kraftwerk allgemein'!$F$16,'2.5 CAPEX'!$J45/$F42,
IF(AB$4&lt;'2.1 Kraftwerk allgemein'!$F$16+$F42,
('2.5 CAPEX'!$J45+SUM(OFFSET('2.5 CAPEX'!AG45,0,-MIN(MAX($F42-1-('2.1 Kraftwerk allgemein'!$F$16-'2.1 Kraftwerk allgemein'!$F$15+1),0),COLUMN(S42)-1-('2.1 Kraftwerk allgemein'!$F$16-'2.1 Kraftwerk allgemein'!$F$15+1)),1,MIN(MAX($F42-('2.1 Kraftwerk allgemein'!$F$16-'2.1 Kraftwerk allgemein'!$F$15+1),1),COLUMN(S42)-('2.1 Kraftwerk allgemein'!$F$16-'2.1 Kraftwerk allgemein'!$F$15+1)))))/$F42,
SUM(OFFSET('2.5 CAPEX'!AG45,0,-MIN($F42-1,COLUMN(S42)-1),1,MIN($F42,COLUMN(S42))))/$F42)))))),
IF(OR(ISNUMBER($D42)=FALSE,$F42=""),"",
IF(AND('2.5 CAPEX'!$L45&lt;&gt;"x",'2.5 CAPEX'!$M45&lt;&gt;"x"),0,
IF($F42=0,0,
IF(AB$4&lt;'2.1 Kraftwerk allgemein'!$F$16,0,
IF(AB$4='2.1 Kraftwerk allgemein'!$F$16,'2.5 CAPEX'!$J45/$F42,
IF(AB$4&lt;'2.1 Kraftwerk allgemein'!$F$16+$F42,
('2.5 CAPEX'!$J45+SUM(OFFSET('2.5 CAPEX'!AG45,0,-MIN(MAX($F42-1-('2.1 Kraftwerk allgemein'!$F$16-'1.1 Allgemein'!$I$22+1),0),COLUMN(S42)-1-('2.1 Kraftwerk allgemein'!$F$16-'1.1 Allgemein'!$I$22+1)),1,MIN(MAX($F42-('2.1 Kraftwerk allgemein'!$F$16-'1.1 Allgemein'!$I$22+1),1),COLUMN(S42)-('2.1 Kraftwerk allgemein'!$F$16-'1.1 Allgemein'!$I$22+1)))))/$F42,
SUM(OFFSET('2.5 CAPEX'!AG45,0,-MIN($F42-1,COLUMN(S42)-1),1,MIN($F42,COLUMN(S42))))/$F42)))))))</f>
        <v/>
      </c>
      <c r="AC42" s="199" t="str">
        <f ca="1">IF('2.1 Kraftwerk allgemein'!$F$15&lt;'1.1 Allgemein'!$I$22,
IF(OR(ISNUMBER($D42)=FALSE,$F42=""),"",
IF(AND('2.5 CAPEX'!$L45&lt;&gt;"x",'2.5 CAPEX'!$M45&lt;&gt;"x"),0,
IF($F42=0,0,
IF(AC$4&lt;'2.1 Kraftwerk allgemein'!$F$16,0,
IF(AC$4='2.1 Kraftwerk allgemein'!$F$16,'2.5 CAPEX'!$J45/$F42,
IF(AC$4&lt;'2.1 Kraftwerk allgemein'!$F$16+$F42,
('2.5 CAPEX'!$J45+SUM(OFFSET('2.5 CAPEX'!AH45,0,-MIN(MAX($F42-1-('2.1 Kraftwerk allgemein'!$F$16-'2.1 Kraftwerk allgemein'!$F$15+1),0),COLUMN(T42)-1-('2.1 Kraftwerk allgemein'!$F$16-'2.1 Kraftwerk allgemein'!$F$15+1)),1,MIN(MAX($F42-('2.1 Kraftwerk allgemein'!$F$16-'2.1 Kraftwerk allgemein'!$F$15+1),1),COLUMN(T42)-('2.1 Kraftwerk allgemein'!$F$16-'2.1 Kraftwerk allgemein'!$F$15+1)))))/$F42,
SUM(OFFSET('2.5 CAPEX'!AH45,0,-MIN($F42-1,COLUMN(T42)-1),1,MIN($F42,COLUMN(T42))))/$F42)))))),
IF(OR(ISNUMBER($D42)=FALSE,$F42=""),"",
IF(AND('2.5 CAPEX'!$L45&lt;&gt;"x",'2.5 CAPEX'!$M45&lt;&gt;"x"),0,
IF($F42=0,0,
IF(AC$4&lt;'2.1 Kraftwerk allgemein'!$F$16,0,
IF(AC$4='2.1 Kraftwerk allgemein'!$F$16,'2.5 CAPEX'!$J45/$F42,
IF(AC$4&lt;'2.1 Kraftwerk allgemein'!$F$16+$F42,
('2.5 CAPEX'!$J45+SUM(OFFSET('2.5 CAPEX'!AH45,0,-MIN(MAX($F42-1-('2.1 Kraftwerk allgemein'!$F$16-'1.1 Allgemein'!$I$22+1),0),COLUMN(T42)-1-('2.1 Kraftwerk allgemein'!$F$16-'1.1 Allgemein'!$I$22+1)),1,MIN(MAX($F42-('2.1 Kraftwerk allgemein'!$F$16-'1.1 Allgemein'!$I$22+1),1),COLUMN(T42)-('2.1 Kraftwerk allgemein'!$F$16-'1.1 Allgemein'!$I$22+1)))))/$F42,
SUM(OFFSET('2.5 CAPEX'!AH45,0,-MIN($F42-1,COLUMN(T42)-1),1,MIN($F42,COLUMN(T42))))/$F42)))))))</f>
        <v/>
      </c>
      <c r="AD42" s="199" t="str">
        <f ca="1">IF('2.1 Kraftwerk allgemein'!$F$15&lt;'1.1 Allgemein'!$I$22,
IF(OR(ISNUMBER($D42)=FALSE,$F42=""),"",
IF(AND('2.5 CAPEX'!$L45&lt;&gt;"x",'2.5 CAPEX'!$M45&lt;&gt;"x"),0,
IF($F42=0,0,
IF(AD$4&lt;'2.1 Kraftwerk allgemein'!$F$16,0,
IF(AD$4='2.1 Kraftwerk allgemein'!$F$16,'2.5 CAPEX'!$J45/$F42,
IF(AD$4&lt;'2.1 Kraftwerk allgemein'!$F$16+$F42,
('2.5 CAPEX'!$J45+SUM(OFFSET('2.5 CAPEX'!AI45,0,-MIN(MAX($F42-1-('2.1 Kraftwerk allgemein'!$F$16-'2.1 Kraftwerk allgemein'!$F$15+1),0),COLUMN(U42)-1-('2.1 Kraftwerk allgemein'!$F$16-'2.1 Kraftwerk allgemein'!$F$15+1)),1,MIN(MAX($F42-('2.1 Kraftwerk allgemein'!$F$16-'2.1 Kraftwerk allgemein'!$F$15+1),1),COLUMN(U42)-('2.1 Kraftwerk allgemein'!$F$16-'2.1 Kraftwerk allgemein'!$F$15+1)))))/$F42,
SUM(OFFSET('2.5 CAPEX'!AI45,0,-MIN($F42-1,COLUMN(U42)-1),1,MIN($F42,COLUMN(U42))))/$F42)))))),
IF(OR(ISNUMBER($D42)=FALSE,$F42=""),"",
IF(AND('2.5 CAPEX'!$L45&lt;&gt;"x",'2.5 CAPEX'!$M45&lt;&gt;"x"),0,
IF($F42=0,0,
IF(AD$4&lt;'2.1 Kraftwerk allgemein'!$F$16,0,
IF(AD$4='2.1 Kraftwerk allgemein'!$F$16,'2.5 CAPEX'!$J45/$F42,
IF(AD$4&lt;'2.1 Kraftwerk allgemein'!$F$16+$F42,
('2.5 CAPEX'!$J45+SUM(OFFSET('2.5 CAPEX'!AI45,0,-MIN(MAX($F42-1-('2.1 Kraftwerk allgemein'!$F$16-'1.1 Allgemein'!$I$22+1),0),COLUMN(U42)-1-('2.1 Kraftwerk allgemein'!$F$16-'1.1 Allgemein'!$I$22+1)),1,MIN(MAX($F42-('2.1 Kraftwerk allgemein'!$F$16-'1.1 Allgemein'!$I$22+1),1),COLUMN(U42)-('2.1 Kraftwerk allgemein'!$F$16-'1.1 Allgemein'!$I$22+1)))))/$F42,
SUM(OFFSET('2.5 CAPEX'!AI45,0,-MIN($F42-1,COLUMN(U42)-1),1,MIN($F42,COLUMN(U42))))/$F42)))))))</f>
        <v/>
      </c>
      <c r="AE42" s="199" t="str">
        <f ca="1">IF('2.1 Kraftwerk allgemein'!$F$15&lt;'1.1 Allgemein'!$I$22,
IF(OR(ISNUMBER($D42)=FALSE,$F42=""),"",
IF(AND('2.5 CAPEX'!$L45&lt;&gt;"x",'2.5 CAPEX'!$M45&lt;&gt;"x"),0,
IF($F42=0,0,
IF(AE$4&lt;'2.1 Kraftwerk allgemein'!$F$16,0,
IF(AE$4='2.1 Kraftwerk allgemein'!$F$16,'2.5 CAPEX'!$J45/$F42,
IF(AE$4&lt;'2.1 Kraftwerk allgemein'!$F$16+$F42,
('2.5 CAPEX'!$J45+SUM(OFFSET('2.5 CAPEX'!AJ45,0,-MIN(MAX($F42-1-('2.1 Kraftwerk allgemein'!$F$16-'2.1 Kraftwerk allgemein'!$F$15+1),0),COLUMN(V42)-1-('2.1 Kraftwerk allgemein'!$F$16-'2.1 Kraftwerk allgemein'!$F$15+1)),1,MIN(MAX($F42-('2.1 Kraftwerk allgemein'!$F$16-'2.1 Kraftwerk allgemein'!$F$15+1),1),COLUMN(V42)-('2.1 Kraftwerk allgemein'!$F$16-'2.1 Kraftwerk allgemein'!$F$15+1)))))/$F42,
SUM(OFFSET('2.5 CAPEX'!AJ45,0,-MIN($F42-1,COLUMN(V42)-1),1,MIN($F42,COLUMN(V42))))/$F42)))))),
IF(OR(ISNUMBER($D42)=FALSE,$F42=""),"",
IF(AND('2.5 CAPEX'!$L45&lt;&gt;"x",'2.5 CAPEX'!$M45&lt;&gt;"x"),0,
IF($F42=0,0,
IF(AE$4&lt;'2.1 Kraftwerk allgemein'!$F$16,0,
IF(AE$4='2.1 Kraftwerk allgemein'!$F$16,'2.5 CAPEX'!$J45/$F42,
IF(AE$4&lt;'2.1 Kraftwerk allgemein'!$F$16+$F42,
('2.5 CAPEX'!$J45+SUM(OFFSET('2.5 CAPEX'!AJ45,0,-MIN(MAX($F42-1-('2.1 Kraftwerk allgemein'!$F$16-'1.1 Allgemein'!$I$22+1),0),COLUMN(V42)-1-('2.1 Kraftwerk allgemein'!$F$16-'1.1 Allgemein'!$I$22+1)),1,MIN(MAX($F42-('2.1 Kraftwerk allgemein'!$F$16-'1.1 Allgemein'!$I$22+1),1),COLUMN(V42)-('2.1 Kraftwerk allgemein'!$F$16-'1.1 Allgemein'!$I$22+1)))))/$F42,
SUM(OFFSET('2.5 CAPEX'!AJ45,0,-MIN($F42-1,COLUMN(V42)-1),1,MIN($F42,COLUMN(V42))))/$F42)))))))</f>
        <v/>
      </c>
      <c r="AF42" s="199" t="str">
        <f ca="1">IF('2.1 Kraftwerk allgemein'!$F$15&lt;'1.1 Allgemein'!$I$22,
IF(OR(ISNUMBER($D42)=FALSE,$F42=""),"",
IF(AND('2.5 CAPEX'!$L45&lt;&gt;"x",'2.5 CAPEX'!$M45&lt;&gt;"x"),0,
IF($F42=0,0,
IF(AF$4&lt;'2.1 Kraftwerk allgemein'!$F$16,0,
IF(AF$4='2.1 Kraftwerk allgemein'!$F$16,'2.5 CAPEX'!$J45/$F42,
IF(AF$4&lt;'2.1 Kraftwerk allgemein'!$F$16+$F42,
('2.5 CAPEX'!$J45+SUM(OFFSET('2.5 CAPEX'!AK45,0,-MIN(MAX($F42-1-('2.1 Kraftwerk allgemein'!$F$16-'2.1 Kraftwerk allgemein'!$F$15+1),0),COLUMN(W42)-1-('2.1 Kraftwerk allgemein'!$F$16-'2.1 Kraftwerk allgemein'!$F$15+1)),1,MIN(MAX($F42-('2.1 Kraftwerk allgemein'!$F$16-'2.1 Kraftwerk allgemein'!$F$15+1),1),COLUMN(W42)-('2.1 Kraftwerk allgemein'!$F$16-'2.1 Kraftwerk allgemein'!$F$15+1)))))/$F42,
SUM(OFFSET('2.5 CAPEX'!AK45,0,-MIN($F42-1,COLUMN(W42)-1),1,MIN($F42,COLUMN(W42))))/$F42)))))),
IF(OR(ISNUMBER($D42)=FALSE,$F42=""),"",
IF(AND('2.5 CAPEX'!$L45&lt;&gt;"x",'2.5 CAPEX'!$M45&lt;&gt;"x"),0,
IF($F42=0,0,
IF(AF$4&lt;'2.1 Kraftwerk allgemein'!$F$16,0,
IF(AF$4='2.1 Kraftwerk allgemein'!$F$16,'2.5 CAPEX'!$J45/$F42,
IF(AF$4&lt;'2.1 Kraftwerk allgemein'!$F$16+$F42,
('2.5 CAPEX'!$J45+SUM(OFFSET('2.5 CAPEX'!AK45,0,-MIN(MAX($F42-1-('2.1 Kraftwerk allgemein'!$F$16-'1.1 Allgemein'!$I$22+1),0),COLUMN(W42)-1-('2.1 Kraftwerk allgemein'!$F$16-'1.1 Allgemein'!$I$22+1)),1,MIN(MAX($F42-('2.1 Kraftwerk allgemein'!$F$16-'1.1 Allgemein'!$I$22+1),1),COLUMN(W42)-('2.1 Kraftwerk allgemein'!$F$16-'1.1 Allgemein'!$I$22+1)))))/$F42,
SUM(OFFSET('2.5 CAPEX'!AK45,0,-MIN($F42-1,COLUMN(W42)-1),1,MIN($F42,COLUMN(W42))))/$F42)))))))</f>
        <v/>
      </c>
      <c r="AG42" s="199" t="str">
        <f ca="1">IF('2.1 Kraftwerk allgemein'!$F$15&lt;'1.1 Allgemein'!$I$22,
IF(OR(ISNUMBER($D42)=FALSE,$F42=""),"",
IF(AND('2.5 CAPEX'!$L45&lt;&gt;"x",'2.5 CAPEX'!$M45&lt;&gt;"x"),0,
IF($F42=0,0,
IF(AG$4&lt;'2.1 Kraftwerk allgemein'!$F$16,0,
IF(AG$4='2.1 Kraftwerk allgemein'!$F$16,'2.5 CAPEX'!$J45/$F42,
IF(AG$4&lt;'2.1 Kraftwerk allgemein'!$F$16+$F42,
('2.5 CAPEX'!$J45+SUM(OFFSET('2.5 CAPEX'!AL45,0,-MIN(MAX($F42-1-('2.1 Kraftwerk allgemein'!$F$16-'2.1 Kraftwerk allgemein'!$F$15+1),0),COLUMN(X42)-1-('2.1 Kraftwerk allgemein'!$F$16-'2.1 Kraftwerk allgemein'!$F$15+1)),1,MIN(MAX($F42-('2.1 Kraftwerk allgemein'!$F$16-'2.1 Kraftwerk allgemein'!$F$15+1),1),COLUMN(X42)-('2.1 Kraftwerk allgemein'!$F$16-'2.1 Kraftwerk allgemein'!$F$15+1)))))/$F42,
SUM(OFFSET('2.5 CAPEX'!AL45,0,-MIN($F42-1,COLUMN(X42)-1),1,MIN($F42,COLUMN(X42))))/$F42)))))),
IF(OR(ISNUMBER($D42)=FALSE,$F42=""),"",
IF(AND('2.5 CAPEX'!$L45&lt;&gt;"x",'2.5 CAPEX'!$M45&lt;&gt;"x"),0,
IF($F42=0,0,
IF(AG$4&lt;'2.1 Kraftwerk allgemein'!$F$16,0,
IF(AG$4='2.1 Kraftwerk allgemein'!$F$16,'2.5 CAPEX'!$J45/$F42,
IF(AG$4&lt;'2.1 Kraftwerk allgemein'!$F$16+$F42,
('2.5 CAPEX'!$J45+SUM(OFFSET('2.5 CAPEX'!AL45,0,-MIN(MAX($F42-1-('2.1 Kraftwerk allgemein'!$F$16-'1.1 Allgemein'!$I$22+1),0),COLUMN(X42)-1-('2.1 Kraftwerk allgemein'!$F$16-'1.1 Allgemein'!$I$22+1)),1,MIN(MAX($F42-('2.1 Kraftwerk allgemein'!$F$16-'1.1 Allgemein'!$I$22+1),1),COLUMN(X42)-('2.1 Kraftwerk allgemein'!$F$16-'1.1 Allgemein'!$I$22+1)))))/$F42,
SUM(OFFSET('2.5 CAPEX'!AL45,0,-MIN($F42-1,COLUMN(X42)-1),1,MIN($F42,COLUMN(X42))))/$F42)))))))</f>
        <v/>
      </c>
      <c r="AH42" s="199" t="str">
        <f ca="1">IF('2.1 Kraftwerk allgemein'!$F$15&lt;'1.1 Allgemein'!$I$22,
IF(OR(ISNUMBER($D42)=FALSE,$F42=""),"",
IF(AND('2.5 CAPEX'!$L45&lt;&gt;"x",'2.5 CAPEX'!$M45&lt;&gt;"x"),0,
IF($F42=0,0,
IF(AH$4&lt;'2.1 Kraftwerk allgemein'!$F$16,0,
IF(AH$4='2.1 Kraftwerk allgemein'!$F$16,'2.5 CAPEX'!$J45/$F42,
IF(AH$4&lt;'2.1 Kraftwerk allgemein'!$F$16+$F42,
('2.5 CAPEX'!$J45+SUM(OFFSET('2.5 CAPEX'!AM45,0,-MIN(MAX($F42-1-('2.1 Kraftwerk allgemein'!$F$16-'2.1 Kraftwerk allgemein'!$F$15+1),0),COLUMN(Y42)-1-('2.1 Kraftwerk allgemein'!$F$16-'2.1 Kraftwerk allgemein'!$F$15+1)),1,MIN(MAX($F42-('2.1 Kraftwerk allgemein'!$F$16-'2.1 Kraftwerk allgemein'!$F$15+1),1),COLUMN(Y42)-('2.1 Kraftwerk allgemein'!$F$16-'2.1 Kraftwerk allgemein'!$F$15+1)))))/$F42,
SUM(OFFSET('2.5 CAPEX'!AM45,0,-MIN($F42-1,COLUMN(Y42)-1),1,MIN($F42,COLUMN(Y42))))/$F42)))))),
IF(OR(ISNUMBER($D42)=FALSE,$F42=""),"",
IF(AND('2.5 CAPEX'!$L45&lt;&gt;"x",'2.5 CAPEX'!$M45&lt;&gt;"x"),0,
IF($F42=0,0,
IF(AH$4&lt;'2.1 Kraftwerk allgemein'!$F$16,0,
IF(AH$4='2.1 Kraftwerk allgemein'!$F$16,'2.5 CAPEX'!$J45/$F42,
IF(AH$4&lt;'2.1 Kraftwerk allgemein'!$F$16+$F42,
('2.5 CAPEX'!$J45+SUM(OFFSET('2.5 CAPEX'!AM45,0,-MIN(MAX($F42-1-('2.1 Kraftwerk allgemein'!$F$16-'1.1 Allgemein'!$I$22+1),0),COLUMN(Y42)-1-('2.1 Kraftwerk allgemein'!$F$16-'1.1 Allgemein'!$I$22+1)),1,MIN(MAX($F42-('2.1 Kraftwerk allgemein'!$F$16-'1.1 Allgemein'!$I$22+1),1),COLUMN(Y42)-('2.1 Kraftwerk allgemein'!$F$16-'1.1 Allgemein'!$I$22+1)))))/$F42,
SUM(OFFSET('2.5 CAPEX'!AM45,0,-MIN($F42-1,COLUMN(Y42)-1),1,MIN($F42,COLUMN(Y42))))/$F42)))))))</f>
        <v/>
      </c>
      <c r="AI42" s="199" t="str">
        <f ca="1">IF('2.1 Kraftwerk allgemein'!$F$15&lt;'1.1 Allgemein'!$I$22,
IF(OR(ISNUMBER($D42)=FALSE,$F42=""),"",
IF(AND('2.5 CAPEX'!$L45&lt;&gt;"x",'2.5 CAPEX'!$M45&lt;&gt;"x"),0,
IF($F42=0,0,
IF(AI$4&lt;'2.1 Kraftwerk allgemein'!$F$16,0,
IF(AI$4='2.1 Kraftwerk allgemein'!$F$16,'2.5 CAPEX'!$J45/$F42,
IF(AI$4&lt;'2.1 Kraftwerk allgemein'!$F$16+$F42,
('2.5 CAPEX'!$J45+SUM(OFFSET('2.5 CAPEX'!AN45,0,-MIN(MAX($F42-1-('2.1 Kraftwerk allgemein'!$F$16-'2.1 Kraftwerk allgemein'!$F$15+1),0),COLUMN(Z42)-1-('2.1 Kraftwerk allgemein'!$F$16-'2.1 Kraftwerk allgemein'!$F$15+1)),1,MIN(MAX($F42-('2.1 Kraftwerk allgemein'!$F$16-'2.1 Kraftwerk allgemein'!$F$15+1),1),COLUMN(Z42)-('2.1 Kraftwerk allgemein'!$F$16-'2.1 Kraftwerk allgemein'!$F$15+1)))))/$F42,
SUM(OFFSET('2.5 CAPEX'!AN45,0,-MIN($F42-1,COLUMN(Z42)-1),1,MIN($F42,COLUMN(Z42))))/$F42)))))),
IF(OR(ISNUMBER($D42)=FALSE,$F42=""),"",
IF(AND('2.5 CAPEX'!$L45&lt;&gt;"x",'2.5 CAPEX'!$M45&lt;&gt;"x"),0,
IF($F42=0,0,
IF(AI$4&lt;'2.1 Kraftwerk allgemein'!$F$16,0,
IF(AI$4='2.1 Kraftwerk allgemein'!$F$16,'2.5 CAPEX'!$J45/$F42,
IF(AI$4&lt;'2.1 Kraftwerk allgemein'!$F$16+$F42,
('2.5 CAPEX'!$J45+SUM(OFFSET('2.5 CAPEX'!AN45,0,-MIN(MAX($F42-1-('2.1 Kraftwerk allgemein'!$F$16-'1.1 Allgemein'!$I$22+1),0),COLUMN(Z42)-1-('2.1 Kraftwerk allgemein'!$F$16-'1.1 Allgemein'!$I$22+1)),1,MIN(MAX($F42-('2.1 Kraftwerk allgemein'!$F$16-'1.1 Allgemein'!$I$22+1),1),COLUMN(Z42)-('2.1 Kraftwerk allgemein'!$F$16-'1.1 Allgemein'!$I$22+1)))))/$F42,
SUM(OFFSET('2.5 CAPEX'!AN45,0,-MIN($F42-1,COLUMN(Z42)-1),1,MIN($F42,COLUMN(Z42))))/$F42)))))))</f>
        <v/>
      </c>
      <c r="AJ42" s="199" t="str">
        <f ca="1">IF('2.1 Kraftwerk allgemein'!$F$15&lt;'1.1 Allgemein'!$I$22,
IF(OR(ISNUMBER($D42)=FALSE,$F42=""),"",
IF(AND('2.5 CAPEX'!$L45&lt;&gt;"x",'2.5 CAPEX'!$M45&lt;&gt;"x"),0,
IF($F42=0,0,
IF(AJ$4&lt;'2.1 Kraftwerk allgemein'!$F$16,0,
IF(AJ$4='2.1 Kraftwerk allgemein'!$F$16,'2.5 CAPEX'!$J45/$F42,
IF(AJ$4&lt;'2.1 Kraftwerk allgemein'!$F$16+$F42,
('2.5 CAPEX'!$J45+SUM(OFFSET('2.5 CAPEX'!AO45,0,-MIN(MAX($F42-1-('2.1 Kraftwerk allgemein'!$F$16-'2.1 Kraftwerk allgemein'!$F$15+1),0),COLUMN(AA42)-1-('2.1 Kraftwerk allgemein'!$F$16-'2.1 Kraftwerk allgemein'!$F$15+1)),1,MIN(MAX($F42-('2.1 Kraftwerk allgemein'!$F$16-'2.1 Kraftwerk allgemein'!$F$15+1),1),COLUMN(AA42)-('2.1 Kraftwerk allgemein'!$F$16-'2.1 Kraftwerk allgemein'!$F$15+1)))))/$F42,
SUM(OFFSET('2.5 CAPEX'!AO45,0,-MIN($F42-1,COLUMN(AA42)-1),1,MIN($F42,COLUMN(AA42))))/$F42)))))),
IF(OR(ISNUMBER($D42)=FALSE,$F42=""),"",
IF(AND('2.5 CAPEX'!$L45&lt;&gt;"x",'2.5 CAPEX'!$M45&lt;&gt;"x"),0,
IF($F42=0,0,
IF(AJ$4&lt;'2.1 Kraftwerk allgemein'!$F$16,0,
IF(AJ$4='2.1 Kraftwerk allgemein'!$F$16,'2.5 CAPEX'!$J45/$F42,
IF(AJ$4&lt;'2.1 Kraftwerk allgemein'!$F$16+$F42,
('2.5 CAPEX'!$J45+SUM(OFFSET('2.5 CAPEX'!AO45,0,-MIN(MAX($F42-1-('2.1 Kraftwerk allgemein'!$F$16-'1.1 Allgemein'!$I$22+1),0),COLUMN(AA42)-1-('2.1 Kraftwerk allgemein'!$F$16-'1.1 Allgemein'!$I$22+1)),1,MIN(MAX($F42-('2.1 Kraftwerk allgemein'!$F$16-'1.1 Allgemein'!$I$22+1),1),COLUMN(AA42)-('2.1 Kraftwerk allgemein'!$F$16-'1.1 Allgemein'!$I$22+1)))))/$F42,
SUM(OFFSET('2.5 CAPEX'!AO45,0,-MIN($F42-1,COLUMN(AA42)-1),1,MIN($F42,COLUMN(AA42))))/$F42)))))))</f>
        <v/>
      </c>
      <c r="AK42" s="199" t="str">
        <f ca="1">IF('2.1 Kraftwerk allgemein'!$F$15&lt;'1.1 Allgemein'!$I$22,
IF(OR(ISNUMBER($D42)=FALSE,$F42=""),"",
IF(AND('2.5 CAPEX'!$L45&lt;&gt;"x",'2.5 CAPEX'!$M45&lt;&gt;"x"),0,
IF($F42=0,0,
IF(AK$4&lt;'2.1 Kraftwerk allgemein'!$F$16,0,
IF(AK$4='2.1 Kraftwerk allgemein'!$F$16,'2.5 CAPEX'!$J45/$F42,
IF(AK$4&lt;'2.1 Kraftwerk allgemein'!$F$16+$F42,
('2.5 CAPEX'!$J45+SUM(OFFSET('2.5 CAPEX'!AP45,0,-MIN(MAX($F42-1-('2.1 Kraftwerk allgemein'!$F$16-'2.1 Kraftwerk allgemein'!$F$15+1),0),COLUMN(AB42)-1-('2.1 Kraftwerk allgemein'!$F$16-'2.1 Kraftwerk allgemein'!$F$15+1)),1,MIN(MAX($F42-('2.1 Kraftwerk allgemein'!$F$16-'2.1 Kraftwerk allgemein'!$F$15+1),1),COLUMN(AB42)-('2.1 Kraftwerk allgemein'!$F$16-'2.1 Kraftwerk allgemein'!$F$15+1)))))/$F42,
SUM(OFFSET('2.5 CAPEX'!AP45,0,-MIN($F42-1,COLUMN(AB42)-1),1,MIN($F42,COLUMN(AB42))))/$F42)))))),
IF(OR(ISNUMBER($D42)=FALSE,$F42=""),"",
IF(AND('2.5 CAPEX'!$L45&lt;&gt;"x",'2.5 CAPEX'!$M45&lt;&gt;"x"),0,
IF($F42=0,0,
IF(AK$4&lt;'2.1 Kraftwerk allgemein'!$F$16,0,
IF(AK$4='2.1 Kraftwerk allgemein'!$F$16,'2.5 CAPEX'!$J45/$F42,
IF(AK$4&lt;'2.1 Kraftwerk allgemein'!$F$16+$F42,
('2.5 CAPEX'!$J45+SUM(OFFSET('2.5 CAPEX'!AP45,0,-MIN(MAX($F42-1-('2.1 Kraftwerk allgemein'!$F$16-'1.1 Allgemein'!$I$22+1),0),COLUMN(AB42)-1-('2.1 Kraftwerk allgemein'!$F$16-'1.1 Allgemein'!$I$22+1)),1,MIN(MAX($F42-('2.1 Kraftwerk allgemein'!$F$16-'1.1 Allgemein'!$I$22+1),1),COLUMN(AB42)-('2.1 Kraftwerk allgemein'!$F$16-'1.1 Allgemein'!$I$22+1)))))/$F42,
SUM(OFFSET('2.5 CAPEX'!AP45,0,-MIN($F42-1,COLUMN(AB42)-1),1,MIN($F42,COLUMN(AB42))))/$F42)))))))</f>
        <v/>
      </c>
      <c r="AL42" s="199" t="str">
        <f ca="1">IF('2.1 Kraftwerk allgemein'!$F$15&lt;'1.1 Allgemein'!$I$22,
IF(OR(ISNUMBER($D42)=FALSE,$F42=""),"",
IF(AND('2.5 CAPEX'!$L45&lt;&gt;"x",'2.5 CAPEX'!$M45&lt;&gt;"x"),0,
IF($F42=0,0,
IF(AL$4&lt;'2.1 Kraftwerk allgemein'!$F$16,0,
IF(AL$4='2.1 Kraftwerk allgemein'!$F$16,'2.5 CAPEX'!$J45/$F42,
IF(AL$4&lt;'2.1 Kraftwerk allgemein'!$F$16+$F42,
('2.5 CAPEX'!$J45+SUM(OFFSET('2.5 CAPEX'!AQ45,0,-MIN(MAX($F42-1-('2.1 Kraftwerk allgemein'!$F$16-'2.1 Kraftwerk allgemein'!$F$15+1),0),COLUMN(AC42)-1-('2.1 Kraftwerk allgemein'!$F$16-'2.1 Kraftwerk allgemein'!$F$15+1)),1,MIN(MAX($F42-('2.1 Kraftwerk allgemein'!$F$16-'2.1 Kraftwerk allgemein'!$F$15+1),1),COLUMN(AC42)-('2.1 Kraftwerk allgemein'!$F$16-'2.1 Kraftwerk allgemein'!$F$15+1)))))/$F42,
SUM(OFFSET('2.5 CAPEX'!AQ45,0,-MIN($F42-1,COLUMN(AC42)-1),1,MIN($F42,COLUMN(AC42))))/$F42)))))),
IF(OR(ISNUMBER($D42)=FALSE,$F42=""),"",
IF(AND('2.5 CAPEX'!$L45&lt;&gt;"x",'2.5 CAPEX'!$M45&lt;&gt;"x"),0,
IF($F42=0,0,
IF(AL$4&lt;'2.1 Kraftwerk allgemein'!$F$16,0,
IF(AL$4='2.1 Kraftwerk allgemein'!$F$16,'2.5 CAPEX'!$J45/$F42,
IF(AL$4&lt;'2.1 Kraftwerk allgemein'!$F$16+$F42,
('2.5 CAPEX'!$J45+SUM(OFFSET('2.5 CAPEX'!AQ45,0,-MIN(MAX($F42-1-('2.1 Kraftwerk allgemein'!$F$16-'1.1 Allgemein'!$I$22+1),0),COLUMN(AC42)-1-('2.1 Kraftwerk allgemein'!$F$16-'1.1 Allgemein'!$I$22+1)),1,MIN(MAX($F42-('2.1 Kraftwerk allgemein'!$F$16-'1.1 Allgemein'!$I$22+1),1),COLUMN(AC42)-('2.1 Kraftwerk allgemein'!$F$16-'1.1 Allgemein'!$I$22+1)))))/$F42,
SUM(OFFSET('2.5 CAPEX'!AQ45,0,-MIN($F42-1,COLUMN(AC42)-1),1,MIN($F42,COLUMN(AC42))))/$F42)))))))</f>
        <v/>
      </c>
      <c r="AM42" s="199" t="str">
        <f ca="1">IF('2.1 Kraftwerk allgemein'!$F$15&lt;'1.1 Allgemein'!$I$22,
IF(OR(ISNUMBER($D42)=FALSE,$F42=""),"",
IF(AND('2.5 CAPEX'!$L45&lt;&gt;"x",'2.5 CAPEX'!$M45&lt;&gt;"x"),0,
IF($F42=0,0,
IF(AM$4&lt;'2.1 Kraftwerk allgemein'!$F$16,0,
IF(AM$4='2.1 Kraftwerk allgemein'!$F$16,'2.5 CAPEX'!$J45/$F42,
IF(AM$4&lt;'2.1 Kraftwerk allgemein'!$F$16+$F42,
('2.5 CAPEX'!$J45+SUM(OFFSET('2.5 CAPEX'!AR45,0,-MIN(MAX($F42-1-('2.1 Kraftwerk allgemein'!$F$16-'2.1 Kraftwerk allgemein'!$F$15+1),0),COLUMN(AD42)-1-('2.1 Kraftwerk allgemein'!$F$16-'2.1 Kraftwerk allgemein'!$F$15+1)),1,MIN(MAX($F42-('2.1 Kraftwerk allgemein'!$F$16-'2.1 Kraftwerk allgemein'!$F$15+1),1),COLUMN(AD42)-('2.1 Kraftwerk allgemein'!$F$16-'2.1 Kraftwerk allgemein'!$F$15+1)))))/$F42,
SUM(OFFSET('2.5 CAPEX'!AR45,0,-MIN($F42-1,COLUMN(AD42)-1),1,MIN($F42,COLUMN(AD42))))/$F42)))))),
IF(OR(ISNUMBER($D42)=FALSE,$F42=""),"",
IF(AND('2.5 CAPEX'!$L45&lt;&gt;"x",'2.5 CAPEX'!$M45&lt;&gt;"x"),0,
IF($F42=0,0,
IF(AM$4&lt;'2.1 Kraftwerk allgemein'!$F$16,0,
IF(AM$4='2.1 Kraftwerk allgemein'!$F$16,'2.5 CAPEX'!$J45/$F42,
IF(AM$4&lt;'2.1 Kraftwerk allgemein'!$F$16+$F42,
('2.5 CAPEX'!$J45+SUM(OFFSET('2.5 CAPEX'!AR45,0,-MIN(MAX($F42-1-('2.1 Kraftwerk allgemein'!$F$16-'1.1 Allgemein'!$I$22+1),0),COLUMN(AD42)-1-('2.1 Kraftwerk allgemein'!$F$16-'1.1 Allgemein'!$I$22+1)),1,MIN(MAX($F42-('2.1 Kraftwerk allgemein'!$F$16-'1.1 Allgemein'!$I$22+1),1),COLUMN(AD42)-('2.1 Kraftwerk allgemein'!$F$16-'1.1 Allgemein'!$I$22+1)))))/$F42,
SUM(OFFSET('2.5 CAPEX'!AR45,0,-MIN($F42-1,COLUMN(AD42)-1),1,MIN($F42,COLUMN(AD42))))/$F42)))))))</f>
        <v/>
      </c>
      <c r="AN42" s="199" t="str">
        <f ca="1">IF('2.1 Kraftwerk allgemein'!$F$15&lt;'1.1 Allgemein'!$I$22,
IF(OR(ISNUMBER($D42)=FALSE,$F42=""),"",
IF(AND('2.5 CAPEX'!$L45&lt;&gt;"x",'2.5 CAPEX'!$M45&lt;&gt;"x"),0,
IF($F42=0,0,
IF(AN$4&lt;'2.1 Kraftwerk allgemein'!$F$16,0,
IF(AN$4='2.1 Kraftwerk allgemein'!$F$16,'2.5 CAPEX'!$J45/$F42,
IF(AN$4&lt;'2.1 Kraftwerk allgemein'!$F$16+$F42,
('2.5 CAPEX'!$J45+SUM(OFFSET('2.5 CAPEX'!AS45,0,-MIN(MAX($F42-1-('2.1 Kraftwerk allgemein'!$F$16-'2.1 Kraftwerk allgemein'!$F$15+1),0),COLUMN(AE42)-1-('2.1 Kraftwerk allgemein'!$F$16-'2.1 Kraftwerk allgemein'!$F$15+1)),1,MIN(MAX($F42-('2.1 Kraftwerk allgemein'!$F$16-'2.1 Kraftwerk allgemein'!$F$15+1),1),COLUMN(AE42)-('2.1 Kraftwerk allgemein'!$F$16-'2.1 Kraftwerk allgemein'!$F$15+1)))))/$F42,
SUM(OFFSET('2.5 CAPEX'!AS45,0,-MIN($F42-1,COLUMN(AE42)-1),1,MIN($F42,COLUMN(AE42))))/$F42)))))),
IF(OR(ISNUMBER($D42)=FALSE,$F42=""),"",
IF(AND('2.5 CAPEX'!$L45&lt;&gt;"x",'2.5 CAPEX'!$M45&lt;&gt;"x"),0,
IF($F42=0,0,
IF(AN$4&lt;'2.1 Kraftwerk allgemein'!$F$16,0,
IF(AN$4='2.1 Kraftwerk allgemein'!$F$16,'2.5 CAPEX'!$J45/$F42,
IF(AN$4&lt;'2.1 Kraftwerk allgemein'!$F$16+$F42,
('2.5 CAPEX'!$J45+SUM(OFFSET('2.5 CAPEX'!AS45,0,-MIN(MAX($F42-1-('2.1 Kraftwerk allgemein'!$F$16-'1.1 Allgemein'!$I$22+1),0),COLUMN(AE42)-1-('2.1 Kraftwerk allgemein'!$F$16-'1.1 Allgemein'!$I$22+1)),1,MIN(MAX($F42-('2.1 Kraftwerk allgemein'!$F$16-'1.1 Allgemein'!$I$22+1),1),COLUMN(AE42)-('2.1 Kraftwerk allgemein'!$F$16-'1.1 Allgemein'!$I$22+1)))))/$F42,
SUM(OFFSET('2.5 CAPEX'!AS45,0,-MIN($F42-1,COLUMN(AE42)-1),1,MIN($F42,COLUMN(AE42))))/$F42)))))))</f>
        <v/>
      </c>
      <c r="AO42" s="199" t="str">
        <f ca="1">IF('2.1 Kraftwerk allgemein'!$F$15&lt;'1.1 Allgemein'!$I$22,
IF(OR(ISNUMBER($D42)=FALSE,$F42=""),"",
IF(AND('2.5 CAPEX'!$L45&lt;&gt;"x",'2.5 CAPEX'!$M45&lt;&gt;"x"),0,
IF($F42=0,0,
IF(AO$4&lt;'2.1 Kraftwerk allgemein'!$F$16,0,
IF(AO$4='2.1 Kraftwerk allgemein'!$F$16,'2.5 CAPEX'!$J45/$F42,
IF(AO$4&lt;'2.1 Kraftwerk allgemein'!$F$16+$F42,
('2.5 CAPEX'!$J45+SUM(OFFSET('2.5 CAPEX'!AT45,0,-MIN(MAX($F42-1-('2.1 Kraftwerk allgemein'!$F$16-'2.1 Kraftwerk allgemein'!$F$15+1),0),COLUMN(AF42)-1-('2.1 Kraftwerk allgemein'!$F$16-'2.1 Kraftwerk allgemein'!$F$15+1)),1,MIN(MAX($F42-('2.1 Kraftwerk allgemein'!$F$16-'2.1 Kraftwerk allgemein'!$F$15+1),1),COLUMN(AF42)-('2.1 Kraftwerk allgemein'!$F$16-'2.1 Kraftwerk allgemein'!$F$15+1)))))/$F42,
SUM(OFFSET('2.5 CAPEX'!AT45,0,-MIN($F42-1,COLUMN(AF42)-1),1,MIN($F42,COLUMN(AF42))))/$F42)))))),
IF(OR(ISNUMBER($D42)=FALSE,$F42=""),"",
IF(AND('2.5 CAPEX'!$L45&lt;&gt;"x",'2.5 CAPEX'!$M45&lt;&gt;"x"),0,
IF($F42=0,0,
IF(AO$4&lt;'2.1 Kraftwerk allgemein'!$F$16,0,
IF(AO$4='2.1 Kraftwerk allgemein'!$F$16,'2.5 CAPEX'!$J45/$F42,
IF(AO$4&lt;'2.1 Kraftwerk allgemein'!$F$16+$F42,
('2.5 CAPEX'!$J45+SUM(OFFSET('2.5 CAPEX'!AT45,0,-MIN(MAX($F42-1-('2.1 Kraftwerk allgemein'!$F$16-'1.1 Allgemein'!$I$22+1),0),COLUMN(AF42)-1-('2.1 Kraftwerk allgemein'!$F$16-'1.1 Allgemein'!$I$22+1)),1,MIN(MAX($F42-('2.1 Kraftwerk allgemein'!$F$16-'1.1 Allgemein'!$I$22+1),1),COLUMN(AF42)-('2.1 Kraftwerk allgemein'!$F$16-'1.1 Allgemein'!$I$22+1)))))/$F42,
SUM(OFFSET('2.5 CAPEX'!AT45,0,-MIN($F42-1,COLUMN(AF42)-1),1,MIN($F42,COLUMN(AF42))))/$F42)))))))</f>
        <v/>
      </c>
      <c r="AP42" s="199" t="str">
        <f ca="1">IF('2.1 Kraftwerk allgemein'!$F$15&lt;'1.1 Allgemein'!$I$22,
IF(OR(ISNUMBER($D42)=FALSE,$F42=""),"",
IF(AND('2.5 CAPEX'!$L45&lt;&gt;"x",'2.5 CAPEX'!$M45&lt;&gt;"x"),0,
IF($F42=0,0,
IF(AP$4&lt;'2.1 Kraftwerk allgemein'!$F$16,0,
IF(AP$4='2.1 Kraftwerk allgemein'!$F$16,'2.5 CAPEX'!$J45/$F42,
IF(AP$4&lt;'2.1 Kraftwerk allgemein'!$F$16+$F42,
('2.5 CAPEX'!$J45+SUM(OFFSET('2.5 CAPEX'!AU45,0,-MIN(MAX($F42-1-('2.1 Kraftwerk allgemein'!$F$16-'2.1 Kraftwerk allgemein'!$F$15+1),0),COLUMN(AG42)-1-('2.1 Kraftwerk allgemein'!$F$16-'2.1 Kraftwerk allgemein'!$F$15+1)),1,MIN(MAX($F42-('2.1 Kraftwerk allgemein'!$F$16-'2.1 Kraftwerk allgemein'!$F$15+1),1),COLUMN(AG42)-('2.1 Kraftwerk allgemein'!$F$16-'2.1 Kraftwerk allgemein'!$F$15+1)))))/$F42,
SUM(OFFSET('2.5 CAPEX'!AU45,0,-MIN($F42-1,COLUMN(AG42)-1),1,MIN($F42,COLUMN(AG42))))/$F42)))))),
IF(OR(ISNUMBER($D42)=FALSE,$F42=""),"",
IF(AND('2.5 CAPEX'!$L45&lt;&gt;"x",'2.5 CAPEX'!$M45&lt;&gt;"x"),0,
IF($F42=0,0,
IF(AP$4&lt;'2.1 Kraftwerk allgemein'!$F$16,0,
IF(AP$4='2.1 Kraftwerk allgemein'!$F$16,'2.5 CAPEX'!$J45/$F42,
IF(AP$4&lt;'2.1 Kraftwerk allgemein'!$F$16+$F42,
('2.5 CAPEX'!$J45+SUM(OFFSET('2.5 CAPEX'!AU45,0,-MIN(MAX($F42-1-('2.1 Kraftwerk allgemein'!$F$16-'1.1 Allgemein'!$I$22+1),0),COLUMN(AG42)-1-('2.1 Kraftwerk allgemein'!$F$16-'1.1 Allgemein'!$I$22+1)),1,MIN(MAX($F42-('2.1 Kraftwerk allgemein'!$F$16-'1.1 Allgemein'!$I$22+1),1),COLUMN(AG42)-('2.1 Kraftwerk allgemein'!$F$16-'1.1 Allgemein'!$I$22+1)))))/$F42,
SUM(OFFSET('2.5 CAPEX'!AU45,0,-MIN($F42-1,COLUMN(AG42)-1),1,MIN($F42,COLUMN(AG42))))/$F42)))))))</f>
        <v/>
      </c>
      <c r="AQ42" s="199" t="str">
        <f ca="1">IF('2.1 Kraftwerk allgemein'!$F$15&lt;'1.1 Allgemein'!$I$22,
IF(OR(ISNUMBER($D42)=FALSE,$F42=""),"",
IF(AND('2.5 CAPEX'!$L45&lt;&gt;"x",'2.5 CAPEX'!$M45&lt;&gt;"x"),0,
IF($F42=0,0,
IF(AQ$4&lt;'2.1 Kraftwerk allgemein'!$F$16,0,
IF(AQ$4='2.1 Kraftwerk allgemein'!$F$16,'2.5 CAPEX'!$J45/$F42,
IF(AQ$4&lt;'2.1 Kraftwerk allgemein'!$F$16+$F42,
('2.5 CAPEX'!$J45+SUM(OFFSET('2.5 CAPEX'!AV45,0,-MIN(MAX($F42-1-('2.1 Kraftwerk allgemein'!$F$16-'2.1 Kraftwerk allgemein'!$F$15+1),0),COLUMN(AH42)-1-('2.1 Kraftwerk allgemein'!$F$16-'2.1 Kraftwerk allgemein'!$F$15+1)),1,MIN(MAX($F42-('2.1 Kraftwerk allgemein'!$F$16-'2.1 Kraftwerk allgemein'!$F$15+1),1),COLUMN(AH42)-('2.1 Kraftwerk allgemein'!$F$16-'2.1 Kraftwerk allgemein'!$F$15+1)))))/$F42,
SUM(OFFSET('2.5 CAPEX'!AV45,0,-MIN($F42-1,COLUMN(AH42)-1),1,MIN($F42,COLUMN(AH42))))/$F42)))))),
IF(OR(ISNUMBER($D42)=FALSE,$F42=""),"",
IF(AND('2.5 CAPEX'!$L45&lt;&gt;"x",'2.5 CAPEX'!$M45&lt;&gt;"x"),0,
IF($F42=0,0,
IF(AQ$4&lt;'2.1 Kraftwerk allgemein'!$F$16,0,
IF(AQ$4='2.1 Kraftwerk allgemein'!$F$16,'2.5 CAPEX'!$J45/$F42,
IF(AQ$4&lt;'2.1 Kraftwerk allgemein'!$F$16+$F42,
('2.5 CAPEX'!$J45+SUM(OFFSET('2.5 CAPEX'!AV45,0,-MIN(MAX($F42-1-('2.1 Kraftwerk allgemein'!$F$16-'1.1 Allgemein'!$I$22+1),0),COLUMN(AH42)-1-('2.1 Kraftwerk allgemein'!$F$16-'1.1 Allgemein'!$I$22+1)),1,MIN(MAX($F42-('2.1 Kraftwerk allgemein'!$F$16-'1.1 Allgemein'!$I$22+1),1),COLUMN(AH42)-('2.1 Kraftwerk allgemein'!$F$16-'1.1 Allgemein'!$I$22+1)))))/$F42,
SUM(OFFSET('2.5 CAPEX'!AV45,0,-MIN($F42-1,COLUMN(AH42)-1),1,MIN($F42,COLUMN(AH42))))/$F42)))))))</f>
        <v/>
      </c>
      <c r="AR42" s="199" t="str">
        <f ca="1">IF('2.1 Kraftwerk allgemein'!$F$15&lt;'1.1 Allgemein'!$I$22,
IF(OR(ISNUMBER($D42)=FALSE,$F42=""),"",
IF(AND('2.5 CAPEX'!$L45&lt;&gt;"x",'2.5 CAPEX'!$M45&lt;&gt;"x"),0,
IF($F42=0,0,
IF(AR$4&lt;'2.1 Kraftwerk allgemein'!$F$16,0,
IF(AR$4='2.1 Kraftwerk allgemein'!$F$16,'2.5 CAPEX'!$J45/$F42,
IF(AR$4&lt;'2.1 Kraftwerk allgemein'!$F$16+$F42,
('2.5 CAPEX'!$J45+SUM(OFFSET('2.5 CAPEX'!AW45,0,-MIN(MAX($F42-1-('2.1 Kraftwerk allgemein'!$F$16-'2.1 Kraftwerk allgemein'!$F$15+1),0),COLUMN(AI42)-1-('2.1 Kraftwerk allgemein'!$F$16-'2.1 Kraftwerk allgemein'!$F$15+1)),1,MIN(MAX($F42-('2.1 Kraftwerk allgemein'!$F$16-'2.1 Kraftwerk allgemein'!$F$15+1),1),COLUMN(AI42)-('2.1 Kraftwerk allgemein'!$F$16-'2.1 Kraftwerk allgemein'!$F$15+1)))))/$F42,
SUM(OFFSET('2.5 CAPEX'!AW45,0,-MIN($F42-1,COLUMN(AI42)-1),1,MIN($F42,COLUMN(AI42))))/$F42)))))),
IF(OR(ISNUMBER($D42)=FALSE,$F42=""),"",
IF(AND('2.5 CAPEX'!$L45&lt;&gt;"x",'2.5 CAPEX'!$M45&lt;&gt;"x"),0,
IF($F42=0,0,
IF(AR$4&lt;'2.1 Kraftwerk allgemein'!$F$16,0,
IF(AR$4='2.1 Kraftwerk allgemein'!$F$16,'2.5 CAPEX'!$J45/$F42,
IF(AR$4&lt;'2.1 Kraftwerk allgemein'!$F$16+$F42,
('2.5 CAPEX'!$J45+SUM(OFFSET('2.5 CAPEX'!AW45,0,-MIN(MAX($F42-1-('2.1 Kraftwerk allgemein'!$F$16-'1.1 Allgemein'!$I$22+1),0),COLUMN(AI42)-1-('2.1 Kraftwerk allgemein'!$F$16-'1.1 Allgemein'!$I$22+1)),1,MIN(MAX($F42-('2.1 Kraftwerk allgemein'!$F$16-'1.1 Allgemein'!$I$22+1),1),COLUMN(AI42)-('2.1 Kraftwerk allgemein'!$F$16-'1.1 Allgemein'!$I$22+1)))))/$F42,
SUM(OFFSET('2.5 CAPEX'!AW45,0,-MIN($F42-1,COLUMN(AI42)-1),1,MIN($F42,COLUMN(AI42))))/$F42)))))))</f>
        <v/>
      </c>
      <c r="AS42" s="199" t="str">
        <f ca="1">IF('2.1 Kraftwerk allgemein'!$F$15&lt;'1.1 Allgemein'!$I$22,
IF(OR(ISNUMBER($D42)=FALSE,$F42=""),"",
IF(AND('2.5 CAPEX'!$L45&lt;&gt;"x",'2.5 CAPEX'!$M45&lt;&gt;"x"),0,
IF($F42=0,0,
IF(AS$4&lt;'2.1 Kraftwerk allgemein'!$F$16,0,
IF(AS$4='2.1 Kraftwerk allgemein'!$F$16,'2.5 CAPEX'!$J45/$F42,
IF(AS$4&lt;'2.1 Kraftwerk allgemein'!$F$16+$F42,
('2.5 CAPEX'!$J45+SUM(OFFSET('2.5 CAPEX'!AX45,0,-MIN(MAX($F42-1-('2.1 Kraftwerk allgemein'!$F$16-'2.1 Kraftwerk allgemein'!$F$15+1),0),COLUMN(AJ42)-1-('2.1 Kraftwerk allgemein'!$F$16-'2.1 Kraftwerk allgemein'!$F$15+1)),1,MIN(MAX($F42-('2.1 Kraftwerk allgemein'!$F$16-'2.1 Kraftwerk allgemein'!$F$15+1),1),COLUMN(AJ42)-('2.1 Kraftwerk allgemein'!$F$16-'2.1 Kraftwerk allgemein'!$F$15+1)))))/$F42,
SUM(OFFSET('2.5 CAPEX'!AX45,0,-MIN($F42-1,COLUMN(AJ42)-1),1,MIN($F42,COLUMN(AJ42))))/$F42)))))),
IF(OR(ISNUMBER($D42)=FALSE,$F42=""),"",
IF(AND('2.5 CAPEX'!$L45&lt;&gt;"x",'2.5 CAPEX'!$M45&lt;&gt;"x"),0,
IF($F42=0,0,
IF(AS$4&lt;'2.1 Kraftwerk allgemein'!$F$16,0,
IF(AS$4='2.1 Kraftwerk allgemein'!$F$16,'2.5 CAPEX'!$J45/$F42,
IF(AS$4&lt;'2.1 Kraftwerk allgemein'!$F$16+$F42,
('2.5 CAPEX'!$J45+SUM(OFFSET('2.5 CAPEX'!AX45,0,-MIN(MAX($F42-1-('2.1 Kraftwerk allgemein'!$F$16-'1.1 Allgemein'!$I$22+1),0),COLUMN(AJ42)-1-('2.1 Kraftwerk allgemein'!$F$16-'1.1 Allgemein'!$I$22+1)),1,MIN(MAX($F42-('2.1 Kraftwerk allgemein'!$F$16-'1.1 Allgemein'!$I$22+1),1),COLUMN(AJ42)-('2.1 Kraftwerk allgemein'!$F$16-'1.1 Allgemein'!$I$22+1)))))/$F42,
SUM(OFFSET('2.5 CAPEX'!AX45,0,-MIN($F42-1,COLUMN(AJ42)-1),1,MIN($F42,COLUMN(AJ42))))/$F42)))))))</f>
        <v/>
      </c>
      <c r="AT42" s="199" t="str">
        <f ca="1">IF('2.1 Kraftwerk allgemein'!$F$15&lt;'1.1 Allgemein'!$I$22,
IF(OR(ISNUMBER($D42)=FALSE,$F42=""),"",
IF(AND('2.5 CAPEX'!$L45&lt;&gt;"x",'2.5 CAPEX'!$M45&lt;&gt;"x"),0,
IF($F42=0,0,
IF(AT$4&lt;'2.1 Kraftwerk allgemein'!$F$16,0,
IF(AT$4='2.1 Kraftwerk allgemein'!$F$16,'2.5 CAPEX'!$J45/$F42,
IF(AT$4&lt;'2.1 Kraftwerk allgemein'!$F$16+$F42,
('2.5 CAPEX'!$J45+SUM(OFFSET('2.5 CAPEX'!AY45,0,-MIN(MAX($F42-1-('2.1 Kraftwerk allgemein'!$F$16-'2.1 Kraftwerk allgemein'!$F$15+1),0),COLUMN(AK42)-1-('2.1 Kraftwerk allgemein'!$F$16-'2.1 Kraftwerk allgemein'!$F$15+1)),1,MIN(MAX($F42-('2.1 Kraftwerk allgemein'!$F$16-'2.1 Kraftwerk allgemein'!$F$15+1),1),COLUMN(AK42)-('2.1 Kraftwerk allgemein'!$F$16-'2.1 Kraftwerk allgemein'!$F$15+1)))))/$F42,
SUM(OFFSET('2.5 CAPEX'!AY45,0,-MIN($F42-1,COLUMN(AK42)-1),1,MIN($F42,COLUMN(AK42))))/$F42)))))),
IF(OR(ISNUMBER($D42)=FALSE,$F42=""),"",
IF(AND('2.5 CAPEX'!$L45&lt;&gt;"x",'2.5 CAPEX'!$M45&lt;&gt;"x"),0,
IF($F42=0,0,
IF(AT$4&lt;'2.1 Kraftwerk allgemein'!$F$16,0,
IF(AT$4='2.1 Kraftwerk allgemein'!$F$16,'2.5 CAPEX'!$J45/$F42,
IF(AT$4&lt;'2.1 Kraftwerk allgemein'!$F$16+$F42,
('2.5 CAPEX'!$J45+SUM(OFFSET('2.5 CAPEX'!AY45,0,-MIN(MAX($F42-1-('2.1 Kraftwerk allgemein'!$F$16-'1.1 Allgemein'!$I$22+1),0),COLUMN(AK42)-1-('2.1 Kraftwerk allgemein'!$F$16-'1.1 Allgemein'!$I$22+1)),1,MIN(MAX($F42-('2.1 Kraftwerk allgemein'!$F$16-'1.1 Allgemein'!$I$22+1),1),COLUMN(AK42)-('2.1 Kraftwerk allgemein'!$F$16-'1.1 Allgemein'!$I$22+1)))))/$F42,
SUM(OFFSET('2.5 CAPEX'!AY45,0,-MIN($F42-1,COLUMN(AK42)-1),1,MIN($F42,COLUMN(AK42))))/$F42)))))))</f>
        <v/>
      </c>
      <c r="AU42" s="199" t="str">
        <f ca="1">IF('2.1 Kraftwerk allgemein'!$F$15&lt;'1.1 Allgemein'!$I$22,
IF(OR(ISNUMBER($D42)=FALSE,$F42=""),"",
IF(AND('2.5 CAPEX'!$L45&lt;&gt;"x",'2.5 CAPEX'!$M45&lt;&gt;"x"),0,
IF($F42=0,0,
IF(AU$4&lt;'2.1 Kraftwerk allgemein'!$F$16,0,
IF(AU$4='2.1 Kraftwerk allgemein'!$F$16,'2.5 CAPEX'!$J45/$F42,
IF(AU$4&lt;'2.1 Kraftwerk allgemein'!$F$16+$F42,
('2.5 CAPEX'!$J45+SUM(OFFSET('2.5 CAPEX'!AZ45,0,-MIN(MAX($F42-1-('2.1 Kraftwerk allgemein'!$F$16-'2.1 Kraftwerk allgemein'!$F$15+1),0),COLUMN(AL42)-1-('2.1 Kraftwerk allgemein'!$F$16-'2.1 Kraftwerk allgemein'!$F$15+1)),1,MIN(MAX($F42-('2.1 Kraftwerk allgemein'!$F$16-'2.1 Kraftwerk allgemein'!$F$15+1),1),COLUMN(AL42)-('2.1 Kraftwerk allgemein'!$F$16-'2.1 Kraftwerk allgemein'!$F$15+1)))))/$F42,
SUM(OFFSET('2.5 CAPEX'!AZ45,0,-MIN($F42-1,COLUMN(AL42)-1),1,MIN($F42,COLUMN(AL42))))/$F42)))))),
IF(OR(ISNUMBER($D42)=FALSE,$F42=""),"",
IF(AND('2.5 CAPEX'!$L45&lt;&gt;"x",'2.5 CAPEX'!$M45&lt;&gt;"x"),0,
IF($F42=0,0,
IF(AU$4&lt;'2.1 Kraftwerk allgemein'!$F$16,0,
IF(AU$4='2.1 Kraftwerk allgemein'!$F$16,'2.5 CAPEX'!$J45/$F42,
IF(AU$4&lt;'2.1 Kraftwerk allgemein'!$F$16+$F42,
('2.5 CAPEX'!$J45+SUM(OFFSET('2.5 CAPEX'!AZ45,0,-MIN(MAX($F42-1-('2.1 Kraftwerk allgemein'!$F$16-'1.1 Allgemein'!$I$22+1),0),COLUMN(AL42)-1-('2.1 Kraftwerk allgemein'!$F$16-'1.1 Allgemein'!$I$22+1)),1,MIN(MAX($F42-('2.1 Kraftwerk allgemein'!$F$16-'1.1 Allgemein'!$I$22+1),1),COLUMN(AL42)-('2.1 Kraftwerk allgemein'!$F$16-'1.1 Allgemein'!$I$22+1)))))/$F42,
SUM(OFFSET('2.5 CAPEX'!AZ45,0,-MIN($F42-1,COLUMN(AL42)-1),1,MIN($F42,COLUMN(AL42))))/$F42)))))))</f>
        <v/>
      </c>
      <c r="AV42" s="199" t="str">
        <f ca="1">IF('2.1 Kraftwerk allgemein'!$F$15&lt;'1.1 Allgemein'!$I$22,
IF(OR(ISNUMBER($D42)=FALSE,$F42=""),"",
IF(AND('2.5 CAPEX'!$L45&lt;&gt;"x",'2.5 CAPEX'!$M45&lt;&gt;"x"),0,
IF($F42=0,0,
IF(AV$4&lt;'2.1 Kraftwerk allgemein'!$F$16,0,
IF(AV$4='2.1 Kraftwerk allgemein'!$F$16,'2.5 CAPEX'!$J45/$F42,
IF(AV$4&lt;'2.1 Kraftwerk allgemein'!$F$16+$F42,
('2.5 CAPEX'!$J45+SUM(OFFSET('2.5 CAPEX'!BA45,0,-MIN(MAX($F42-1-('2.1 Kraftwerk allgemein'!$F$16-'2.1 Kraftwerk allgemein'!$F$15+1),0),COLUMN(AM42)-1-('2.1 Kraftwerk allgemein'!$F$16-'2.1 Kraftwerk allgemein'!$F$15+1)),1,MIN(MAX($F42-('2.1 Kraftwerk allgemein'!$F$16-'2.1 Kraftwerk allgemein'!$F$15+1),1),COLUMN(AM42)-('2.1 Kraftwerk allgemein'!$F$16-'2.1 Kraftwerk allgemein'!$F$15+1)))))/$F42,
SUM(OFFSET('2.5 CAPEX'!BA45,0,-MIN($F42-1,COLUMN(AM42)-1),1,MIN($F42,COLUMN(AM42))))/$F42)))))),
IF(OR(ISNUMBER($D42)=FALSE,$F42=""),"",
IF(AND('2.5 CAPEX'!$L45&lt;&gt;"x",'2.5 CAPEX'!$M45&lt;&gt;"x"),0,
IF($F42=0,0,
IF(AV$4&lt;'2.1 Kraftwerk allgemein'!$F$16,0,
IF(AV$4='2.1 Kraftwerk allgemein'!$F$16,'2.5 CAPEX'!$J45/$F42,
IF(AV$4&lt;'2.1 Kraftwerk allgemein'!$F$16+$F42,
('2.5 CAPEX'!$J45+SUM(OFFSET('2.5 CAPEX'!BA45,0,-MIN(MAX($F42-1-('2.1 Kraftwerk allgemein'!$F$16-'1.1 Allgemein'!$I$22+1),0),COLUMN(AM42)-1-('2.1 Kraftwerk allgemein'!$F$16-'1.1 Allgemein'!$I$22+1)),1,MIN(MAX($F42-('2.1 Kraftwerk allgemein'!$F$16-'1.1 Allgemein'!$I$22+1),1),COLUMN(AM42)-('2.1 Kraftwerk allgemein'!$F$16-'1.1 Allgemein'!$I$22+1)))))/$F42,
SUM(OFFSET('2.5 CAPEX'!BA45,0,-MIN($F42-1,COLUMN(AM42)-1),1,MIN($F42,COLUMN(AM42))))/$F42)))))))</f>
        <v/>
      </c>
      <c r="AW42" s="199" t="str">
        <f ca="1">IF('2.1 Kraftwerk allgemein'!$F$15&lt;'1.1 Allgemein'!$I$22,
IF(OR(ISNUMBER($D42)=FALSE,$F42=""),"",
IF(AND('2.5 CAPEX'!$L45&lt;&gt;"x",'2.5 CAPEX'!$M45&lt;&gt;"x"),0,
IF($F42=0,0,
IF(AW$4&lt;'2.1 Kraftwerk allgemein'!$F$16,0,
IF(AW$4='2.1 Kraftwerk allgemein'!$F$16,'2.5 CAPEX'!$J45/$F42,
IF(AW$4&lt;'2.1 Kraftwerk allgemein'!$F$16+$F42,
('2.5 CAPEX'!$J45+SUM(OFFSET('2.5 CAPEX'!BB45,0,-MIN(MAX($F42-1-('2.1 Kraftwerk allgemein'!$F$16-'2.1 Kraftwerk allgemein'!$F$15+1),0),COLUMN(AN42)-1-('2.1 Kraftwerk allgemein'!$F$16-'2.1 Kraftwerk allgemein'!$F$15+1)),1,MIN(MAX($F42-('2.1 Kraftwerk allgemein'!$F$16-'2.1 Kraftwerk allgemein'!$F$15+1),1),COLUMN(AN42)-('2.1 Kraftwerk allgemein'!$F$16-'2.1 Kraftwerk allgemein'!$F$15+1)))))/$F42,
SUM(OFFSET('2.5 CAPEX'!BB45,0,-MIN($F42-1,COLUMN(AN42)-1),1,MIN($F42,COLUMN(AN42))))/$F42)))))),
IF(OR(ISNUMBER($D42)=FALSE,$F42=""),"",
IF(AND('2.5 CAPEX'!$L45&lt;&gt;"x",'2.5 CAPEX'!$M45&lt;&gt;"x"),0,
IF($F42=0,0,
IF(AW$4&lt;'2.1 Kraftwerk allgemein'!$F$16,0,
IF(AW$4='2.1 Kraftwerk allgemein'!$F$16,'2.5 CAPEX'!$J45/$F42,
IF(AW$4&lt;'2.1 Kraftwerk allgemein'!$F$16+$F42,
('2.5 CAPEX'!$J45+SUM(OFFSET('2.5 CAPEX'!BB45,0,-MIN(MAX($F42-1-('2.1 Kraftwerk allgemein'!$F$16-'1.1 Allgemein'!$I$22+1),0),COLUMN(AN42)-1-('2.1 Kraftwerk allgemein'!$F$16-'1.1 Allgemein'!$I$22+1)),1,MIN(MAX($F42-('2.1 Kraftwerk allgemein'!$F$16-'1.1 Allgemein'!$I$22+1),1),COLUMN(AN42)-('2.1 Kraftwerk allgemein'!$F$16-'1.1 Allgemein'!$I$22+1)))))/$F42,
SUM(OFFSET('2.5 CAPEX'!BB45,0,-MIN($F42-1,COLUMN(AN42)-1),1,MIN($F42,COLUMN(AN42))))/$F42)))))))</f>
        <v/>
      </c>
      <c r="AX42" s="199" t="str">
        <f ca="1">IF('2.1 Kraftwerk allgemein'!$F$15&lt;'1.1 Allgemein'!$I$22,
IF(OR(ISNUMBER($D42)=FALSE,$F42=""),"",
IF(AND('2.5 CAPEX'!$L45&lt;&gt;"x",'2.5 CAPEX'!$M45&lt;&gt;"x"),0,
IF($F42=0,0,
IF(AX$4&lt;'2.1 Kraftwerk allgemein'!$F$16,0,
IF(AX$4='2.1 Kraftwerk allgemein'!$F$16,'2.5 CAPEX'!$J45/$F42,
IF(AX$4&lt;'2.1 Kraftwerk allgemein'!$F$16+$F42,
('2.5 CAPEX'!$J45+SUM(OFFSET('2.5 CAPEX'!BC45,0,-MIN(MAX($F42-1-('2.1 Kraftwerk allgemein'!$F$16-'2.1 Kraftwerk allgemein'!$F$15+1),0),COLUMN(AO42)-1-('2.1 Kraftwerk allgemein'!$F$16-'2.1 Kraftwerk allgemein'!$F$15+1)),1,MIN(MAX($F42-('2.1 Kraftwerk allgemein'!$F$16-'2.1 Kraftwerk allgemein'!$F$15+1),1),COLUMN(AO42)-('2.1 Kraftwerk allgemein'!$F$16-'2.1 Kraftwerk allgemein'!$F$15+1)))))/$F42,
SUM(OFFSET('2.5 CAPEX'!BC45,0,-MIN($F42-1,COLUMN(AO42)-1),1,MIN($F42,COLUMN(AO42))))/$F42)))))),
IF(OR(ISNUMBER($D42)=FALSE,$F42=""),"",
IF(AND('2.5 CAPEX'!$L45&lt;&gt;"x",'2.5 CAPEX'!$M45&lt;&gt;"x"),0,
IF($F42=0,0,
IF(AX$4&lt;'2.1 Kraftwerk allgemein'!$F$16,0,
IF(AX$4='2.1 Kraftwerk allgemein'!$F$16,'2.5 CAPEX'!$J45/$F42,
IF(AX$4&lt;'2.1 Kraftwerk allgemein'!$F$16+$F42,
('2.5 CAPEX'!$J45+SUM(OFFSET('2.5 CAPEX'!BC45,0,-MIN(MAX($F42-1-('2.1 Kraftwerk allgemein'!$F$16-'1.1 Allgemein'!$I$22+1),0),COLUMN(AO42)-1-('2.1 Kraftwerk allgemein'!$F$16-'1.1 Allgemein'!$I$22+1)),1,MIN(MAX($F42-('2.1 Kraftwerk allgemein'!$F$16-'1.1 Allgemein'!$I$22+1),1),COLUMN(AO42)-('2.1 Kraftwerk allgemein'!$F$16-'1.1 Allgemein'!$I$22+1)))))/$F42,
SUM(OFFSET('2.5 CAPEX'!BC45,0,-MIN($F42-1,COLUMN(AO42)-1),1,MIN($F42,COLUMN(AO42))))/$F42)))))))</f>
        <v/>
      </c>
      <c r="AY42" s="199" t="str">
        <f ca="1">IF('2.1 Kraftwerk allgemein'!$F$15&lt;'1.1 Allgemein'!$I$22,
IF(OR(ISNUMBER($D42)=FALSE,$F42=""),"",
IF(AND('2.5 CAPEX'!$L45&lt;&gt;"x",'2.5 CAPEX'!$M45&lt;&gt;"x"),0,
IF($F42=0,0,
IF(AY$4&lt;'2.1 Kraftwerk allgemein'!$F$16,0,
IF(AY$4='2.1 Kraftwerk allgemein'!$F$16,'2.5 CAPEX'!$J45/$F42,
IF(AY$4&lt;'2.1 Kraftwerk allgemein'!$F$16+$F42,
('2.5 CAPEX'!$J45+SUM(OFFSET('2.5 CAPEX'!BD45,0,-MIN(MAX($F42-1-('2.1 Kraftwerk allgemein'!$F$16-'2.1 Kraftwerk allgemein'!$F$15+1),0),COLUMN(AP42)-1-('2.1 Kraftwerk allgemein'!$F$16-'2.1 Kraftwerk allgemein'!$F$15+1)),1,MIN(MAX($F42-('2.1 Kraftwerk allgemein'!$F$16-'2.1 Kraftwerk allgemein'!$F$15+1),1),COLUMN(AP42)-('2.1 Kraftwerk allgemein'!$F$16-'2.1 Kraftwerk allgemein'!$F$15+1)))))/$F42,
SUM(OFFSET('2.5 CAPEX'!BD45,0,-MIN($F42-1,COLUMN(AP42)-1),1,MIN($F42,COLUMN(AP42))))/$F42)))))),
IF(OR(ISNUMBER($D42)=FALSE,$F42=""),"",
IF(AND('2.5 CAPEX'!$L45&lt;&gt;"x",'2.5 CAPEX'!$M45&lt;&gt;"x"),0,
IF($F42=0,0,
IF(AY$4&lt;'2.1 Kraftwerk allgemein'!$F$16,0,
IF(AY$4='2.1 Kraftwerk allgemein'!$F$16,'2.5 CAPEX'!$J45/$F42,
IF(AY$4&lt;'2.1 Kraftwerk allgemein'!$F$16+$F42,
('2.5 CAPEX'!$J45+SUM(OFFSET('2.5 CAPEX'!BD45,0,-MIN(MAX($F42-1-('2.1 Kraftwerk allgemein'!$F$16-'1.1 Allgemein'!$I$22+1),0),COLUMN(AP42)-1-('2.1 Kraftwerk allgemein'!$F$16-'1.1 Allgemein'!$I$22+1)),1,MIN(MAX($F42-('2.1 Kraftwerk allgemein'!$F$16-'1.1 Allgemein'!$I$22+1),1),COLUMN(AP42)-('2.1 Kraftwerk allgemein'!$F$16-'1.1 Allgemein'!$I$22+1)))))/$F42,
SUM(OFFSET('2.5 CAPEX'!BD45,0,-MIN($F42-1,COLUMN(AP42)-1),1,MIN($F42,COLUMN(AP42))))/$F42)))))))</f>
        <v/>
      </c>
      <c r="AZ42" s="199" t="str">
        <f ca="1">IF('2.1 Kraftwerk allgemein'!$F$15&lt;'1.1 Allgemein'!$I$22,
IF(OR(ISNUMBER($D42)=FALSE,$F42=""),"",
IF(AND('2.5 CAPEX'!$L45&lt;&gt;"x",'2.5 CAPEX'!$M45&lt;&gt;"x"),0,
IF($F42=0,0,
IF(AZ$4&lt;'2.1 Kraftwerk allgemein'!$F$16,0,
IF(AZ$4='2.1 Kraftwerk allgemein'!$F$16,'2.5 CAPEX'!$J45/$F42,
IF(AZ$4&lt;'2.1 Kraftwerk allgemein'!$F$16+$F42,
('2.5 CAPEX'!$J45+SUM(OFFSET('2.5 CAPEX'!BE45,0,-MIN(MAX($F42-1-('2.1 Kraftwerk allgemein'!$F$16-'2.1 Kraftwerk allgemein'!$F$15+1),0),COLUMN(AQ42)-1-('2.1 Kraftwerk allgemein'!$F$16-'2.1 Kraftwerk allgemein'!$F$15+1)),1,MIN(MAX($F42-('2.1 Kraftwerk allgemein'!$F$16-'2.1 Kraftwerk allgemein'!$F$15+1),1),COLUMN(AQ42)-('2.1 Kraftwerk allgemein'!$F$16-'2.1 Kraftwerk allgemein'!$F$15+1)))))/$F42,
SUM(OFFSET('2.5 CAPEX'!BE45,0,-MIN($F42-1,COLUMN(AQ42)-1),1,MIN($F42,COLUMN(AQ42))))/$F42)))))),
IF(OR(ISNUMBER($D42)=FALSE,$F42=""),"",
IF(AND('2.5 CAPEX'!$L45&lt;&gt;"x",'2.5 CAPEX'!$M45&lt;&gt;"x"),0,
IF($F42=0,0,
IF(AZ$4&lt;'2.1 Kraftwerk allgemein'!$F$16,0,
IF(AZ$4='2.1 Kraftwerk allgemein'!$F$16,'2.5 CAPEX'!$J45/$F42,
IF(AZ$4&lt;'2.1 Kraftwerk allgemein'!$F$16+$F42,
('2.5 CAPEX'!$J45+SUM(OFFSET('2.5 CAPEX'!BE45,0,-MIN(MAX($F42-1-('2.1 Kraftwerk allgemein'!$F$16-'1.1 Allgemein'!$I$22+1),0),COLUMN(AQ42)-1-('2.1 Kraftwerk allgemein'!$F$16-'1.1 Allgemein'!$I$22+1)),1,MIN(MAX($F42-('2.1 Kraftwerk allgemein'!$F$16-'1.1 Allgemein'!$I$22+1),1),COLUMN(AQ42)-('2.1 Kraftwerk allgemein'!$F$16-'1.1 Allgemein'!$I$22+1)))))/$F42,
SUM(OFFSET('2.5 CAPEX'!BE45,0,-MIN($F42-1,COLUMN(AQ42)-1),1,MIN($F42,COLUMN(AQ42))))/$F42)))))))</f>
        <v/>
      </c>
      <c r="BA42" s="199" t="str">
        <f ca="1">IF('2.1 Kraftwerk allgemein'!$F$15&lt;'1.1 Allgemein'!$I$22,
IF(OR(ISNUMBER($D42)=FALSE,$F42=""),"",
IF(AND('2.5 CAPEX'!$L45&lt;&gt;"x",'2.5 CAPEX'!$M45&lt;&gt;"x"),0,
IF($F42=0,0,
IF(BA$4&lt;'2.1 Kraftwerk allgemein'!$F$16,0,
IF(BA$4='2.1 Kraftwerk allgemein'!$F$16,'2.5 CAPEX'!$J45/$F42,
IF(BA$4&lt;'2.1 Kraftwerk allgemein'!$F$16+$F42,
('2.5 CAPEX'!$J45+SUM(OFFSET('2.5 CAPEX'!BF45,0,-MIN(MAX($F42-1-('2.1 Kraftwerk allgemein'!$F$16-'2.1 Kraftwerk allgemein'!$F$15+1),0),COLUMN(AR42)-1-('2.1 Kraftwerk allgemein'!$F$16-'2.1 Kraftwerk allgemein'!$F$15+1)),1,MIN(MAX($F42-('2.1 Kraftwerk allgemein'!$F$16-'2.1 Kraftwerk allgemein'!$F$15+1),1),COLUMN(AR42)-('2.1 Kraftwerk allgemein'!$F$16-'2.1 Kraftwerk allgemein'!$F$15+1)))))/$F42,
SUM(OFFSET('2.5 CAPEX'!BF45,0,-MIN($F42-1,COLUMN(AR42)-1),1,MIN($F42,COLUMN(AR42))))/$F42)))))),
IF(OR(ISNUMBER($D42)=FALSE,$F42=""),"",
IF(AND('2.5 CAPEX'!$L45&lt;&gt;"x",'2.5 CAPEX'!$M45&lt;&gt;"x"),0,
IF($F42=0,0,
IF(BA$4&lt;'2.1 Kraftwerk allgemein'!$F$16,0,
IF(BA$4='2.1 Kraftwerk allgemein'!$F$16,'2.5 CAPEX'!$J45/$F42,
IF(BA$4&lt;'2.1 Kraftwerk allgemein'!$F$16+$F42,
('2.5 CAPEX'!$J45+SUM(OFFSET('2.5 CAPEX'!BF45,0,-MIN(MAX($F42-1-('2.1 Kraftwerk allgemein'!$F$16-'1.1 Allgemein'!$I$22+1),0),COLUMN(AR42)-1-('2.1 Kraftwerk allgemein'!$F$16-'1.1 Allgemein'!$I$22+1)),1,MIN(MAX($F42-('2.1 Kraftwerk allgemein'!$F$16-'1.1 Allgemein'!$I$22+1),1),COLUMN(AR42)-('2.1 Kraftwerk allgemein'!$F$16-'1.1 Allgemein'!$I$22+1)))))/$F42,
SUM(OFFSET('2.5 CAPEX'!BF45,0,-MIN($F42-1,COLUMN(AR42)-1),1,MIN($F42,COLUMN(AR42))))/$F42)))))))</f>
        <v/>
      </c>
      <c r="BB42" s="199" t="str">
        <f ca="1">IF('2.1 Kraftwerk allgemein'!$F$15&lt;'1.1 Allgemein'!$I$22,
IF(OR(ISNUMBER($D42)=FALSE,$F42=""),"",
IF(AND('2.5 CAPEX'!$L45&lt;&gt;"x",'2.5 CAPEX'!$M45&lt;&gt;"x"),0,
IF($F42=0,0,
IF(BB$4&lt;'2.1 Kraftwerk allgemein'!$F$16,0,
IF(BB$4='2.1 Kraftwerk allgemein'!$F$16,'2.5 CAPEX'!$J45/$F42,
IF(BB$4&lt;'2.1 Kraftwerk allgemein'!$F$16+$F42,
('2.5 CAPEX'!$J45+SUM(OFFSET('2.5 CAPEX'!BG45,0,-MIN(MAX($F42-1-('2.1 Kraftwerk allgemein'!$F$16-'2.1 Kraftwerk allgemein'!$F$15+1),0),COLUMN(AS42)-1-('2.1 Kraftwerk allgemein'!$F$16-'2.1 Kraftwerk allgemein'!$F$15+1)),1,MIN(MAX($F42-('2.1 Kraftwerk allgemein'!$F$16-'2.1 Kraftwerk allgemein'!$F$15+1),1),COLUMN(AS42)-('2.1 Kraftwerk allgemein'!$F$16-'2.1 Kraftwerk allgemein'!$F$15+1)))))/$F42,
SUM(OFFSET('2.5 CAPEX'!BG45,0,-MIN($F42-1,COLUMN(AS42)-1),1,MIN($F42,COLUMN(AS42))))/$F42)))))),
IF(OR(ISNUMBER($D42)=FALSE,$F42=""),"",
IF(AND('2.5 CAPEX'!$L45&lt;&gt;"x",'2.5 CAPEX'!$M45&lt;&gt;"x"),0,
IF($F42=0,0,
IF(BB$4&lt;'2.1 Kraftwerk allgemein'!$F$16,0,
IF(BB$4='2.1 Kraftwerk allgemein'!$F$16,'2.5 CAPEX'!$J45/$F42,
IF(BB$4&lt;'2.1 Kraftwerk allgemein'!$F$16+$F42,
('2.5 CAPEX'!$J45+SUM(OFFSET('2.5 CAPEX'!BG45,0,-MIN(MAX($F42-1-('2.1 Kraftwerk allgemein'!$F$16-'1.1 Allgemein'!$I$22+1),0),COLUMN(AS42)-1-('2.1 Kraftwerk allgemein'!$F$16-'1.1 Allgemein'!$I$22+1)),1,MIN(MAX($F42-('2.1 Kraftwerk allgemein'!$F$16-'1.1 Allgemein'!$I$22+1),1),COLUMN(AS42)-('2.1 Kraftwerk allgemein'!$F$16-'1.1 Allgemein'!$I$22+1)))))/$F42,
SUM(OFFSET('2.5 CAPEX'!BG45,0,-MIN($F42-1,COLUMN(AS42)-1),1,MIN($F42,COLUMN(AS42))))/$F42)))))))</f>
        <v/>
      </c>
      <c r="BC42" s="199" t="str">
        <f ca="1">IF('2.1 Kraftwerk allgemein'!$F$15&lt;'1.1 Allgemein'!$I$22,
IF(OR(ISNUMBER($D42)=FALSE,$F42=""),"",
IF(AND('2.5 CAPEX'!$L45&lt;&gt;"x",'2.5 CAPEX'!$M45&lt;&gt;"x"),0,
IF($F42=0,0,
IF(BC$4&lt;'2.1 Kraftwerk allgemein'!$F$16,0,
IF(BC$4='2.1 Kraftwerk allgemein'!$F$16,'2.5 CAPEX'!$J45/$F42,
IF(BC$4&lt;'2.1 Kraftwerk allgemein'!$F$16+$F42,
('2.5 CAPEX'!$J45+SUM(OFFSET('2.5 CAPEX'!BH45,0,-MIN(MAX($F42-1-('2.1 Kraftwerk allgemein'!$F$16-'2.1 Kraftwerk allgemein'!$F$15+1),0),COLUMN(AT42)-1-('2.1 Kraftwerk allgemein'!$F$16-'2.1 Kraftwerk allgemein'!$F$15+1)),1,MIN(MAX($F42-('2.1 Kraftwerk allgemein'!$F$16-'2.1 Kraftwerk allgemein'!$F$15+1),1),COLUMN(AT42)-('2.1 Kraftwerk allgemein'!$F$16-'2.1 Kraftwerk allgemein'!$F$15+1)))))/$F42,
SUM(OFFSET('2.5 CAPEX'!BH45,0,-MIN($F42-1,COLUMN(AT42)-1),1,MIN($F42,COLUMN(AT42))))/$F42)))))),
IF(OR(ISNUMBER($D42)=FALSE,$F42=""),"",
IF(AND('2.5 CAPEX'!$L45&lt;&gt;"x",'2.5 CAPEX'!$M45&lt;&gt;"x"),0,
IF($F42=0,0,
IF(BC$4&lt;'2.1 Kraftwerk allgemein'!$F$16,0,
IF(BC$4='2.1 Kraftwerk allgemein'!$F$16,'2.5 CAPEX'!$J45/$F42,
IF(BC$4&lt;'2.1 Kraftwerk allgemein'!$F$16+$F42,
('2.5 CAPEX'!$J45+SUM(OFFSET('2.5 CAPEX'!BH45,0,-MIN(MAX($F42-1-('2.1 Kraftwerk allgemein'!$F$16-'1.1 Allgemein'!$I$22+1),0),COLUMN(AT42)-1-('2.1 Kraftwerk allgemein'!$F$16-'1.1 Allgemein'!$I$22+1)),1,MIN(MAX($F42-('2.1 Kraftwerk allgemein'!$F$16-'1.1 Allgemein'!$I$22+1),1),COLUMN(AT42)-('2.1 Kraftwerk allgemein'!$F$16-'1.1 Allgemein'!$I$22+1)))))/$F42,
SUM(OFFSET('2.5 CAPEX'!BH45,0,-MIN($F42-1,COLUMN(AT42)-1),1,MIN($F42,COLUMN(AT42))))/$F42)))))))</f>
        <v/>
      </c>
      <c r="BD42" s="199" t="str">
        <f ca="1">IF('2.1 Kraftwerk allgemein'!$F$15&lt;'1.1 Allgemein'!$I$22,
IF(OR(ISNUMBER($D42)=FALSE,$F42=""),"",
IF(AND('2.5 CAPEX'!$L45&lt;&gt;"x",'2.5 CAPEX'!$M45&lt;&gt;"x"),0,
IF($F42=0,0,
IF(BD$4&lt;'2.1 Kraftwerk allgemein'!$F$16,0,
IF(BD$4='2.1 Kraftwerk allgemein'!$F$16,'2.5 CAPEX'!$J45/$F42,
IF(BD$4&lt;'2.1 Kraftwerk allgemein'!$F$16+$F42,
('2.5 CAPEX'!$J45+SUM(OFFSET('2.5 CAPEX'!BI45,0,-MIN(MAX($F42-1-('2.1 Kraftwerk allgemein'!$F$16-'2.1 Kraftwerk allgemein'!$F$15+1),0),COLUMN(AU42)-1-('2.1 Kraftwerk allgemein'!$F$16-'2.1 Kraftwerk allgemein'!$F$15+1)),1,MIN(MAX($F42-('2.1 Kraftwerk allgemein'!$F$16-'2.1 Kraftwerk allgemein'!$F$15+1),1),COLUMN(AU42)-('2.1 Kraftwerk allgemein'!$F$16-'2.1 Kraftwerk allgemein'!$F$15+1)))))/$F42,
SUM(OFFSET('2.5 CAPEX'!BI45,0,-MIN($F42-1,COLUMN(AU42)-1),1,MIN($F42,COLUMN(AU42))))/$F42)))))),
IF(OR(ISNUMBER($D42)=FALSE,$F42=""),"",
IF(AND('2.5 CAPEX'!$L45&lt;&gt;"x",'2.5 CAPEX'!$M45&lt;&gt;"x"),0,
IF($F42=0,0,
IF(BD$4&lt;'2.1 Kraftwerk allgemein'!$F$16,0,
IF(BD$4='2.1 Kraftwerk allgemein'!$F$16,'2.5 CAPEX'!$J45/$F42,
IF(BD$4&lt;'2.1 Kraftwerk allgemein'!$F$16+$F42,
('2.5 CAPEX'!$J45+SUM(OFFSET('2.5 CAPEX'!BI45,0,-MIN(MAX($F42-1-('2.1 Kraftwerk allgemein'!$F$16-'1.1 Allgemein'!$I$22+1),0),COLUMN(AU42)-1-('2.1 Kraftwerk allgemein'!$F$16-'1.1 Allgemein'!$I$22+1)),1,MIN(MAX($F42-('2.1 Kraftwerk allgemein'!$F$16-'1.1 Allgemein'!$I$22+1),1),COLUMN(AU42)-('2.1 Kraftwerk allgemein'!$F$16-'1.1 Allgemein'!$I$22+1)))))/$F42,
SUM(OFFSET('2.5 CAPEX'!BI45,0,-MIN($F42-1,COLUMN(AU42)-1),1,MIN($F42,COLUMN(AU42))))/$F42)))))))</f>
        <v/>
      </c>
      <c r="BE42" s="199" t="str">
        <f ca="1">IF('2.1 Kraftwerk allgemein'!$F$15&lt;'1.1 Allgemein'!$I$22,
IF(OR(ISNUMBER($D42)=FALSE,$F42=""),"",
IF(AND('2.5 CAPEX'!$L45&lt;&gt;"x",'2.5 CAPEX'!$M45&lt;&gt;"x"),0,
IF($F42=0,0,
IF(BE$4&lt;'2.1 Kraftwerk allgemein'!$F$16,0,
IF(BE$4='2.1 Kraftwerk allgemein'!$F$16,'2.5 CAPEX'!$J45/$F42,
IF(BE$4&lt;'2.1 Kraftwerk allgemein'!$F$16+$F42,
('2.5 CAPEX'!$J45+SUM(OFFSET('2.5 CAPEX'!BJ45,0,-MIN(MAX($F42-1-('2.1 Kraftwerk allgemein'!$F$16-'2.1 Kraftwerk allgemein'!$F$15+1),0),COLUMN(AV42)-1-('2.1 Kraftwerk allgemein'!$F$16-'2.1 Kraftwerk allgemein'!$F$15+1)),1,MIN(MAX($F42-('2.1 Kraftwerk allgemein'!$F$16-'2.1 Kraftwerk allgemein'!$F$15+1),1),COLUMN(AV42)-('2.1 Kraftwerk allgemein'!$F$16-'2.1 Kraftwerk allgemein'!$F$15+1)))))/$F42,
SUM(OFFSET('2.5 CAPEX'!BJ45,0,-MIN($F42-1,COLUMN(AV42)-1),1,MIN($F42,COLUMN(AV42))))/$F42)))))),
IF(OR(ISNUMBER($D42)=FALSE,$F42=""),"",
IF(AND('2.5 CAPEX'!$L45&lt;&gt;"x",'2.5 CAPEX'!$M45&lt;&gt;"x"),0,
IF($F42=0,0,
IF(BE$4&lt;'2.1 Kraftwerk allgemein'!$F$16,0,
IF(BE$4='2.1 Kraftwerk allgemein'!$F$16,'2.5 CAPEX'!$J45/$F42,
IF(BE$4&lt;'2.1 Kraftwerk allgemein'!$F$16+$F42,
('2.5 CAPEX'!$J45+SUM(OFFSET('2.5 CAPEX'!BJ45,0,-MIN(MAX($F42-1-('2.1 Kraftwerk allgemein'!$F$16-'1.1 Allgemein'!$I$22+1),0),COLUMN(AV42)-1-('2.1 Kraftwerk allgemein'!$F$16-'1.1 Allgemein'!$I$22+1)),1,MIN(MAX($F42-('2.1 Kraftwerk allgemein'!$F$16-'1.1 Allgemein'!$I$22+1),1),COLUMN(AV42)-('2.1 Kraftwerk allgemein'!$F$16-'1.1 Allgemein'!$I$22+1)))))/$F42,
SUM(OFFSET('2.5 CAPEX'!BJ45,0,-MIN($F42-1,COLUMN(AV42)-1),1,MIN($F42,COLUMN(AV42))))/$F42)))))))</f>
        <v/>
      </c>
      <c r="BF42" s="199" t="str">
        <f ca="1">IF('2.1 Kraftwerk allgemein'!$F$15&lt;'1.1 Allgemein'!$I$22,
IF(OR(ISNUMBER($D42)=FALSE,$F42=""),"",
IF(AND('2.5 CAPEX'!$L45&lt;&gt;"x",'2.5 CAPEX'!$M45&lt;&gt;"x"),0,
IF($F42=0,0,
IF(BF$4&lt;'2.1 Kraftwerk allgemein'!$F$16,0,
IF(BF$4='2.1 Kraftwerk allgemein'!$F$16,'2.5 CAPEX'!$J45/$F42,
IF(BF$4&lt;'2.1 Kraftwerk allgemein'!$F$16+$F42,
('2.5 CAPEX'!$J45+SUM(OFFSET('2.5 CAPEX'!BK45,0,-MIN(MAX($F42-1-('2.1 Kraftwerk allgemein'!$F$16-'2.1 Kraftwerk allgemein'!$F$15+1),0),COLUMN(AW42)-1-('2.1 Kraftwerk allgemein'!$F$16-'2.1 Kraftwerk allgemein'!$F$15+1)),1,MIN(MAX($F42-('2.1 Kraftwerk allgemein'!$F$16-'2.1 Kraftwerk allgemein'!$F$15+1),1),COLUMN(AW42)-('2.1 Kraftwerk allgemein'!$F$16-'2.1 Kraftwerk allgemein'!$F$15+1)))))/$F42,
SUM(OFFSET('2.5 CAPEX'!BK45,0,-MIN($F42-1,COLUMN(AW42)-1),1,MIN($F42,COLUMN(AW42))))/$F42)))))),
IF(OR(ISNUMBER($D42)=FALSE,$F42=""),"",
IF(AND('2.5 CAPEX'!$L45&lt;&gt;"x",'2.5 CAPEX'!$M45&lt;&gt;"x"),0,
IF($F42=0,0,
IF(BF$4&lt;'2.1 Kraftwerk allgemein'!$F$16,0,
IF(BF$4='2.1 Kraftwerk allgemein'!$F$16,'2.5 CAPEX'!$J45/$F42,
IF(BF$4&lt;'2.1 Kraftwerk allgemein'!$F$16+$F42,
('2.5 CAPEX'!$J45+SUM(OFFSET('2.5 CAPEX'!BK45,0,-MIN(MAX($F42-1-('2.1 Kraftwerk allgemein'!$F$16-'1.1 Allgemein'!$I$22+1),0),COLUMN(AW42)-1-('2.1 Kraftwerk allgemein'!$F$16-'1.1 Allgemein'!$I$22+1)),1,MIN(MAX($F42-('2.1 Kraftwerk allgemein'!$F$16-'1.1 Allgemein'!$I$22+1),1),COLUMN(AW42)-('2.1 Kraftwerk allgemein'!$F$16-'1.1 Allgemein'!$I$22+1)))))/$F42,
SUM(OFFSET('2.5 CAPEX'!BK45,0,-MIN($F42-1,COLUMN(AW42)-1),1,MIN($F42,COLUMN(AW42))))/$F42)))))))</f>
        <v/>
      </c>
      <c r="BG42" s="199" t="str">
        <f ca="1">IF('2.1 Kraftwerk allgemein'!$F$15&lt;'1.1 Allgemein'!$I$22,
IF(OR(ISNUMBER($D42)=FALSE,$F42=""),"",
IF(AND('2.5 CAPEX'!$L45&lt;&gt;"x",'2.5 CAPEX'!$M45&lt;&gt;"x"),0,
IF($F42=0,0,
IF(BG$4&lt;'2.1 Kraftwerk allgemein'!$F$16,0,
IF(BG$4='2.1 Kraftwerk allgemein'!$F$16,'2.5 CAPEX'!$J45/$F42,
IF(BG$4&lt;'2.1 Kraftwerk allgemein'!$F$16+$F42,
('2.5 CAPEX'!$J45+SUM(OFFSET('2.5 CAPEX'!BL45,0,-MIN(MAX($F42-1-('2.1 Kraftwerk allgemein'!$F$16-'2.1 Kraftwerk allgemein'!$F$15+1),0),COLUMN(AX42)-1-('2.1 Kraftwerk allgemein'!$F$16-'2.1 Kraftwerk allgemein'!$F$15+1)),1,MIN(MAX($F42-('2.1 Kraftwerk allgemein'!$F$16-'2.1 Kraftwerk allgemein'!$F$15+1),1),COLUMN(AX42)-('2.1 Kraftwerk allgemein'!$F$16-'2.1 Kraftwerk allgemein'!$F$15+1)))))/$F42,
SUM(OFFSET('2.5 CAPEX'!BL45,0,-MIN($F42-1,COLUMN(AX42)-1),1,MIN($F42,COLUMN(AX42))))/$F42)))))),
IF(OR(ISNUMBER($D42)=FALSE,$F42=""),"",
IF(AND('2.5 CAPEX'!$L45&lt;&gt;"x",'2.5 CAPEX'!$M45&lt;&gt;"x"),0,
IF($F42=0,0,
IF(BG$4&lt;'2.1 Kraftwerk allgemein'!$F$16,0,
IF(BG$4='2.1 Kraftwerk allgemein'!$F$16,'2.5 CAPEX'!$J45/$F42,
IF(BG$4&lt;'2.1 Kraftwerk allgemein'!$F$16+$F42,
('2.5 CAPEX'!$J45+SUM(OFFSET('2.5 CAPEX'!BL45,0,-MIN(MAX($F42-1-('2.1 Kraftwerk allgemein'!$F$16-'1.1 Allgemein'!$I$22+1),0),COLUMN(AX42)-1-('2.1 Kraftwerk allgemein'!$F$16-'1.1 Allgemein'!$I$22+1)),1,MIN(MAX($F42-('2.1 Kraftwerk allgemein'!$F$16-'1.1 Allgemein'!$I$22+1),1),COLUMN(AX42)-('2.1 Kraftwerk allgemein'!$F$16-'1.1 Allgemein'!$I$22+1)))))/$F42,
SUM(OFFSET('2.5 CAPEX'!BL45,0,-MIN($F42-1,COLUMN(AX42)-1),1,MIN($F42,COLUMN(AX42))))/$F42)))))))</f>
        <v/>
      </c>
      <c r="BH42" s="199" t="str">
        <f ca="1">IF('2.1 Kraftwerk allgemein'!$F$15&lt;'1.1 Allgemein'!$I$22,
IF(OR(ISNUMBER($D42)=FALSE,$F42=""),"",
IF(AND('2.5 CAPEX'!$L45&lt;&gt;"x",'2.5 CAPEX'!$M45&lt;&gt;"x"),0,
IF($F42=0,0,
IF(BH$4&lt;'2.1 Kraftwerk allgemein'!$F$16,0,
IF(BH$4='2.1 Kraftwerk allgemein'!$F$16,'2.5 CAPEX'!$J45/$F42,
IF(BH$4&lt;'2.1 Kraftwerk allgemein'!$F$16+$F42,
('2.5 CAPEX'!$J45+SUM(OFFSET('2.5 CAPEX'!BM45,0,-MIN(MAX($F42-1-('2.1 Kraftwerk allgemein'!$F$16-'2.1 Kraftwerk allgemein'!$F$15+1),0),COLUMN(AY42)-1-('2.1 Kraftwerk allgemein'!$F$16-'2.1 Kraftwerk allgemein'!$F$15+1)),1,MIN(MAX($F42-('2.1 Kraftwerk allgemein'!$F$16-'2.1 Kraftwerk allgemein'!$F$15+1),1),COLUMN(AY42)-('2.1 Kraftwerk allgemein'!$F$16-'2.1 Kraftwerk allgemein'!$F$15+1)))))/$F42,
SUM(OFFSET('2.5 CAPEX'!BM45,0,-MIN($F42-1,COLUMN(AY42)-1),1,MIN($F42,COLUMN(AY42))))/$F42)))))),
IF(OR(ISNUMBER($D42)=FALSE,$F42=""),"",
IF(AND('2.5 CAPEX'!$L45&lt;&gt;"x",'2.5 CAPEX'!$M45&lt;&gt;"x"),0,
IF($F42=0,0,
IF(BH$4&lt;'2.1 Kraftwerk allgemein'!$F$16,0,
IF(BH$4='2.1 Kraftwerk allgemein'!$F$16,'2.5 CAPEX'!$J45/$F42,
IF(BH$4&lt;'2.1 Kraftwerk allgemein'!$F$16+$F42,
('2.5 CAPEX'!$J45+SUM(OFFSET('2.5 CAPEX'!BM45,0,-MIN(MAX($F42-1-('2.1 Kraftwerk allgemein'!$F$16-'1.1 Allgemein'!$I$22+1),0),COLUMN(AY42)-1-('2.1 Kraftwerk allgemein'!$F$16-'1.1 Allgemein'!$I$22+1)),1,MIN(MAX($F42-('2.1 Kraftwerk allgemein'!$F$16-'1.1 Allgemein'!$I$22+1),1),COLUMN(AY42)-('2.1 Kraftwerk allgemein'!$F$16-'1.1 Allgemein'!$I$22+1)))))/$F42,
SUM(OFFSET('2.5 CAPEX'!BM45,0,-MIN($F42-1,COLUMN(AY42)-1),1,MIN($F42,COLUMN(AY42))))/$F42)))))))</f>
        <v/>
      </c>
      <c r="BI42" s="199" t="str">
        <f ca="1">IF('2.1 Kraftwerk allgemein'!$F$15&lt;'1.1 Allgemein'!$I$22,
IF(OR(ISNUMBER($D42)=FALSE,$F42=""),"",
IF(AND('2.5 CAPEX'!$L45&lt;&gt;"x",'2.5 CAPEX'!$M45&lt;&gt;"x"),0,
IF($F42=0,0,
IF(BI$4&lt;'2.1 Kraftwerk allgemein'!$F$16,0,
IF(BI$4='2.1 Kraftwerk allgemein'!$F$16,'2.5 CAPEX'!$J45/$F42,
IF(BI$4&lt;'2.1 Kraftwerk allgemein'!$F$16+$F42,
('2.5 CAPEX'!$J45+SUM(OFFSET('2.5 CAPEX'!BN45,0,-MIN(MAX($F42-1-('2.1 Kraftwerk allgemein'!$F$16-'2.1 Kraftwerk allgemein'!$F$15+1),0),COLUMN(AZ42)-1-('2.1 Kraftwerk allgemein'!$F$16-'2.1 Kraftwerk allgemein'!$F$15+1)),1,MIN(MAX($F42-('2.1 Kraftwerk allgemein'!$F$16-'2.1 Kraftwerk allgemein'!$F$15+1),1),COLUMN(AZ42)-('2.1 Kraftwerk allgemein'!$F$16-'2.1 Kraftwerk allgemein'!$F$15+1)))))/$F42,
SUM(OFFSET('2.5 CAPEX'!BN45,0,-MIN($F42-1,COLUMN(AZ42)-1),1,MIN($F42,COLUMN(AZ42))))/$F42)))))),
IF(OR(ISNUMBER($D42)=FALSE,$F42=""),"",
IF(AND('2.5 CAPEX'!$L45&lt;&gt;"x",'2.5 CAPEX'!$M45&lt;&gt;"x"),0,
IF($F42=0,0,
IF(BI$4&lt;'2.1 Kraftwerk allgemein'!$F$16,0,
IF(BI$4='2.1 Kraftwerk allgemein'!$F$16,'2.5 CAPEX'!$J45/$F42,
IF(BI$4&lt;'2.1 Kraftwerk allgemein'!$F$16+$F42,
('2.5 CAPEX'!$J45+SUM(OFFSET('2.5 CAPEX'!BN45,0,-MIN(MAX($F42-1-('2.1 Kraftwerk allgemein'!$F$16-'1.1 Allgemein'!$I$22+1),0),COLUMN(AZ42)-1-('2.1 Kraftwerk allgemein'!$F$16-'1.1 Allgemein'!$I$22+1)),1,MIN(MAX($F42-('2.1 Kraftwerk allgemein'!$F$16-'1.1 Allgemein'!$I$22+1),1),COLUMN(AZ42)-('2.1 Kraftwerk allgemein'!$F$16-'1.1 Allgemein'!$I$22+1)))))/$F42,
SUM(OFFSET('2.5 CAPEX'!BN45,0,-MIN($F42-1,COLUMN(AZ42)-1),1,MIN($F42,COLUMN(AZ42))))/$F42)))))))</f>
        <v/>
      </c>
      <c r="BJ42" s="199" t="str">
        <f ca="1">IF('2.1 Kraftwerk allgemein'!$F$15&lt;'1.1 Allgemein'!$I$22,
IF(OR(ISNUMBER($D42)=FALSE,$F42=""),"",
IF(AND('2.5 CAPEX'!$L45&lt;&gt;"x",'2.5 CAPEX'!$M45&lt;&gt;"x"),0,
IF($F42=0,0,
IF(BJ$4&lt;'2.1 Kraftwerk allgemein'!$F$16,0,
IF(BJ$4='2.1 Kraftwerk allgemein'!$F$16,'2.5 CAPEX'!$J45/$F42,
IF(BJ$4&lt;'2.1 Kraftwerk allgemein'!$F$16+$F42,
('2.5 CAPEX'!$J45+SUM(OFFSET('2.5 CAPEX'!BO45,0,-MIN(MAX($F42-1-('2.1 Kraftwerk allgemein'!$F$16-'2.1 Kraftwerk allgemein'!$F$15+1),0),COLUMN(BA42)-1-('2.1 Kraftwerk allgemein'!$F$16-'2.1 Kraftwerk allgemein'!$F$15+1)),1,MIN(MAX($F42-('2.1 Kraftwerk allgemein'!$F$16-'2.1 Kraftwerk allgemein'!$F$15+1),1),COLUMN(BA42)-('2.1 Kraftwerk allgemein'!$F$16-'2.1 Kraftwerk allgemein'!$F$15+1)))))/$F42,
SUM(OFFSET('2.5 CAPEX'!BO45,0,-MIN($F42-1,COLUMN(BA42)-1),1,MIN($F42,COLUMN(BA42))))/$F42)))))),
IF(OR(ISNUMBER($D42)=FALSE,$F42=""),"",
IF(AND('2.5 CAPEX'!$L45&lt;&gt;"x",'2.5 CAPEX'!$M45&lt;&gt;"x"),0,
IF($F42=0,0,
IF(BJ$4&lt;'2.1 Kraftwerk allgemein'!$F$16,0,
IF(BJ$4='2.1 Kraftwerk allgemein'!$F$16,'2.5 CAPEX'!$J45/$F42,
IF(BJ$4&lt;'2.1 Kraftwerk allgemein'!$F$16+$F42,
('2.5 CAPEX'!$J45+SUM(OFFSET('2.5 CAPEX'!BO45,0,-MIN(MAX($F42-1-('2.1 Kraftwerk allgemein'!$F$16-'1.1 Allgemein'!$I$22+1),0),COLUMN(BA42)-1-('2.1 Kraftwerk allgemein'!$F$16-'1.1 Allgemein'!$I$22+1)),1,MIN(MAX($F42-('2.1 Kraftwerk allgemein'!$F$16-'1.1 Allgemein'!$I$22+1),1),COLUMN(BA42)-('2.1 Kraftwerk allgemein'!$F$16-'1.1 Allgemein'!$I$22+1)))))/$F42,
SUM(OFFSET('2.5 CAPEX'!BO45,0,-MIN($F42-1,COLUMN(BA42)-1),1,MIN($F42,COLUMN(BA42))))/$F42)))))))</f>
        <v/>
      </c>
      <c r="BK42" s="199" t="str">
        <f ca="1">IF('2.1 Kraftwerk allgemein'!$F$15&lt;'1.1 Allgemein'!$I$22,
IF(OR(ISNUMBER($D42)=FALSE,$F42=""),"",
IF(AND('2.5 CAPEX'!$L45&lt;&gt;"x",'2.5 CAPEX'!$M45&lt;&gt;"x"),0,
IF($F42=0,0,
IF(BK$4&lt;'2.1 Kraftwerk allgemein'!$F$16,0,
IF(BK$4='2.1 Kraftwerk allgemein'!$F$16,'2.5 CAPEX'!$J45/$F42,
IF(BK$4&lt;'2.1 Kraftwerk allgemein'!$F$16+$F42,
('2.5 CAPEX'!$J45+SUM(OFFSET('2.5 CAPEX'!BP45,0,-MIN(MAX($F42-1-('2.1 Kraftwerk allgemein'!$F$16-'2.1 Kraftwerk allgemein'!$F$15+1),0),COLUMN(BB42)-1-('2.1 Kraftwerk allgemein'!$F$16-'2.1 Kraftwerk allgemein'!$F$15+1)),1,MIN(MAX($F42-('2.1 Kraftwerk allgemein'!$F$16-'2.1 Kraftwerk allgemein'!$F$15+1),1),COLUMN(BB42)-('2.1 Kraftwerk allgemein'!$F$16-'2.1 Kraftwerk allgemein'!$F$15+1)))))/$F42,
SUM(OFFSET('2.5 CAPEX'!BP45,0,-MIN($F42-1,COLUMN(BB42)-1),1,MIN($F42,COLUMN(BB42))))/$F42)))))),
IF(OR(ISNUMBER($D42)=FALSE,$F42=""),"",
IF(AND('2.5 CAPEX'!$L45&lt;&gt;"x",'2.5 CAPEX'!$M45&lt;&gt;"x"),0,
IF($F42=0,0,
IF(BK$4&lt;'2.1 Kraftwerk allgemein'!$F$16,0,
IF(BK$4='2.1 Kraftwerk allgemein'!$F$16,'2.5 CAPEX'!$J45/$F42,
IF(BK$4&lt;'2.1 Kraftwerk allgemein'!$F$16+$F42,
('2.5 CAPEX'!$J45+SUM(OFFSET('2.5 CAPEX'!BP45,0,-MIN(MAX($F42-1-('2.1 Kraftwerk allgemein'!$F$16-'1.1 Allgemein'!$I$22+1),0),COLUMN(BB42)-1-('2.1 Kraftwerk allgemein'!$F$16-'1.1 Allgemein'!$I$22+1)),1,MIN(MAX($F42-('2.1 Kraftwerk allgemein'!$F$16-'1.1 Allgemein'!$I$22+1),1),COLUMN(BB42)-('2.1 Kraftwerk allgemein'!$F$16-'1.1 Allgemein'!$I$22+1)))))/$F42,
SUM(OFFSET('2.5 CAPEX'!BP45,0,-MIN($F42-1,COLUMN(BB42)-1),1,MIN($F42,COLUMN(BB42))))/$F42)))))))</f>
        <v/>
      </c>
      <c r="BL42" s="199" t="str">
        <f ca="1">IF('2.1 Kraftwerk allgemein'!$F$15&lt;'1.1 Allgemein'!$I$22,
IF(OR(ISNUMBER($D42)=FALSE,$F42=""),"",
IF(AND('2.5 CAPEX'!$L45&lt;&gt;"x",'2.5 CAPEX'!$M45&lt;&gt;"x"),0,
IF($F42=0,0,
IF(BL$4&lt;'2.1 Kraftwerk allgemein'!$F$16,0,
IF(BL$4='2.1 Kraftwerk allgemein'!$F$16,'2.5 CAPEX'!$J45/$F42,
IF(BL$4&lt;'2.1 Kraftwerk allgemein'!$F$16+$F42,
('2.5 CAPEX'!$J45+SUM(OFFSET('2.5 CAPEX'!BQ45,0,-MIN(MAX($F42-1-('2.1 Kraftwerk allgemein'!$F$16-'2.1 Kraftwerk allgemein'!$F$15+1),0),COLUMN(BC42)-1-('2.1 Kraftwerk allgemein'!$F$16-'2.1 Kraftwerk allgemein'!$F$15+1)),1,MIN(MAX($F42-('2.1 Kraftwerk allgemein'!$F$16-'2.1 Kraftwerk allgemein'!$F$15+1),1),COLUMN(BC42)-('2.1 Kraftwerk allgemein'!$F$16-'2.1 Kraftwerk allgemein'!$F$15+1)))))/$F42,
SUM(OFFSET('2.5 CAPEX'!BQ45,0,-MIN($F42-1,COLUMN(BC42)-1),1,MIN($F42,COLUMN(BC42))))/$F42)))))),
IF(OR(ISNUMBER($D42)=FALSE,$F42=""),"",
IF(AND('2.5 CAPEX'!$L45&lt;&gt;"x",'2.5 CAPEX'!$M45&lt;&gt;"x"),0,
IF($F42=0,0,
IF(BL$4&lt;'2.1 Kraftwerk allgemein'!$F$16,0,
IF(BL$4='2.1 Kraftwerk allgemein'!$F$16,'2.5 CAPEX'!$J45/$F42,
IF(BL$4&lt;'2.1 Kraftwerk allgemein'!$F$16+$F42,
('2.5 CAPEX'!$J45+SUM(OFFSET('2.5 CAPEX'!BQ45,0,-MIN(MAX($F42-1-('2.1 Kraftwerk allgemein'!$F$16-'1.1 Allgemein'!$I$22+1),0),COLUMN(BC42)-1-('2.1 Kraftwerk allgemein'!$F$16-'1.1 Allgemein'!$I$22+1)),1,MIN(MAX($F42-('2.1 Kraftwerk allgemein'!$F$16-'1.1 Allgemein'!$I$22+1),1),COLUMN(BC42)-('2.1 Kraftwerk allgemein'!$F$16-'1.1 Allgemein'!$I$22+1)))))/$F42,
SUM(OFFSET('2.5 CAPEX'!BQ45,0,-MIN($F42-1,COLUMN(BC42)-1),1,MIN($F42,COLUMN(BC42))))/$F42)))))))</f>
        <v/>
      </c>
      <c r="BM42" s="199" t="str">
        <f ca="1">IF('2.1 Kraftwerk allgemein'!$F$15&lt;'1.1 Allgemein'!$I$22,
IF(OR(ISNUMBER($D42)=FALSE,$F42=""),"",
IF(AND('2.5 CAPEX'!$L45&lt;&gt;"x",'2.5 CAPEX'!$M45&lt;&gt;"x"),0,
IF($F42=0,0,
IF(BM$4&lt;'2.1 Kraftwerk allgemein'!$F$16,0,
IF(BM$4='2.1 Kraftwerk allgemein'!$F$16,'2.5 CAPEX'!$J45/$F42,
IF(BM$4&lt;'2.1 Kraftwerk allgemein'!$F$16+$F42,
('2.5 CAPEX'!$J45+SUM(OFFSET('2.5 CAPEX'!BR45,0,-MIN(MAX($F42-1-('2.1 Kraftwerk allgemein'!$F$16-'2.1 Kraftwerk allgemein'!$F$15+1),0),COLUMN(BD42)-1-('2.1 Kraftwerk allgemein'!$F$16-'2.1 Kraftwerk allgemein'!$F$15+1)),1,MIN(MAX($F42-('2.1 Kraftwerk allgemein'!$F$16-'2.1 Kraftwerk allgemein'!$F$15+1),1),COLUMN(BD42)-('2.1 Kraftwerk allgemein'!$F$16-'2.1 Kraftwerk allgemein'!$F$15+1)))))/$F42,
SUM(OFFSET('2.5 CAPEX'!BR45,0,-MIN($F42-1,COLUMN(BD42)-1),1,MIN($F42,COLUMN(BD42))))/$F42)))))),
IF(OR(ISNUMBER($D42)=FALSE,$F42=""),"",
IF(AND('2.5 CAPEX'!$L45&lt;&gt;"x",'2.5 CAPEX'!$M45&lt;&gt;"x"),0,
IF($F42=0,0,
IF(BM$4&lt;'2.1 Kraftwerk allgemein'!$F$16,0,
IF(BM$4='2.1 Kraftwerk allgemein'!$F$16,'2.5 CAPEX'!$J45/$F42,
IF(BM$4&lt;'2.1 Kraftwerk allgemein'!$F$16+$F42,
('2.5 CAPEX'!$J45+SUM(OFFSET('2.5 CAPEX'!BR45,0,-MIN(MAX($F42-1-('2.1 Kraftwerk allgemein'!$F$16-'1.1 Allgemein'!$I$22+1),0),COLUMN(BD42)-1-('2.1 Kraftwerk allgemein'!$F$16-'1.1 Allgemein'!$I$22+1)),1,MIN(MAX($F42-('2.1 Kraftwerk allgemein'!$F$16-'1.1 Allgemein'!$I$22+1),1),COLUMN(BD42)-('2.1 Kraftwerk allgemein'!$F$16-'1.1 Allgemein'!$I$22+1)))))/$F42,
SUM(OFFSET('2.5 CAPEX'!BR45,0,-MIN($F42-1,COLUMN(BD42)-1),1,MIN($F42,COLUMN(BD42))))/$F42)))))))</f>
        <v/>
      </c>
      <c r="BN42" s="199" t="str">
        <f ca="1">IF('2.1 Kraftwerk allgemein'!$F$15&lt;'1.1 Allgemein'!$I$22,
IF(OR(ISNUMBER($D42)=FALSE,$F42=""),"",
IF(AND('2.5 CAPEX'!$L45&lt;&gt;"x",'2.5 CAPEX'!$M45&lt;&gt;"x"),0,
IF($F42=0,0,
IF(BN$4&lt;'2.1 Kraftwerk allgemein'!$F$16,0,
IF(BN$4='2.1 Kraftwerk allgemein'!$F$16,'2.5 CAPEX'!$J45/$F42,
IF(BN$4&lt;'2.1 Kraftwerk allgemein'!$F$16+$F42,
('2.5 CAPEX'!$J45+SUM(OFFSET('2.5 CAPEX'!BS45,0,-MIN(MAX($F42-1-('2.1 Kraftwerk allgemein'!$F$16-'2.1 Kraftwerk allgemein'!$F$15+1),0),COLUMN(BE42)-1-('2.1 Kraftwerk allgemein'!$F$16-'2.1 Kraftwerk allgemein'!$F$15+1)),1,MIN(MAX($F42-('2.1 Kraftwerk allgemein'!$F$16-'2.1 Kraftwerk allgemein'!$F$15+1),1),COLUMN(BE42)-('2.1 Kraftwerk allgemein'!$F$16-'2.1 Kraftwerk allgemein'!$F$15+1)))))/$F42,
SUM(OFFSET('2.5 CAPEX'!BS45,0,-MIN($F42-1,COLUMN(BE42)-1),1,MIN($F42,COLUMN(BE42))))/$F42)))))),
IF(OR(ISNUMBER($D42)=FALSE,$F42=""),"",
IF(AND('2.5 CAPEX'!$L45&lt;&gt;"x",'2.5 CAPEX'!$M45&lt;&gt;"x"),0,
IF($F42=0,0,
IF(BN$4&lt;'2.1 Kraftwerk allgemein'!$F$16,0,
IF(BN$4='2.1 Kraftwerk allgemein'!$F$16,'2.5 CAPEX'!$J45/$F42,
IF(BN$4&lt;'2.1 Kraftwerk allgemein'!$F$16+$F42,
('2.5 CAPEX'!$J45+SUM(OFFSET('2.5 CAPEX'!BS45,0,-MIN(MAX($F42-1-('2.1 Kraftwerk allgemein'!$F$16-'1.1 Allgemein'!$I$22+1),0),COLUMN(BE42)-1-('2.1 Kraftwerk allgemein'!$F$16-'1.1 Allgemein'!$I$22+1)),1,MIN(MAX($F42-('2.1 Kraftwerk allgemein'!$F$16-'1.1 Allgemein'!$I$22+1),1),COLUMN(BE42)-('2.1 Kraftwerk allgemein'!$F$16-'1.1 Allgemein'!$I$22+1)))))/$F42,
SUM(OFFSET('2.5 CAPEX'!BS45,0,-MIN($F42-1,COLUMN(BE42)-1),1,MIN($F42,COLUMN(BE42))))/$F42)))))))</f>
        <v/>
      </c>
      <c r="BO42" s="199" t="str">
        <f ca="1">IF('2.1 Kraftwerk allgemein'!$F$15&lt;'1.1 Allgemein'!$I$22,
IF(OR(ISNUMBER($D42)=FALSE,$F42=""),"",
IF(AND('2.5 CAPEX'!$L45&lt;&gt;"x",'2.5 CAPEX'!$M45&lt;&gt;"x"),0,
IF($F42=0,0,
IF(BO$4&lt;'2.1 Kraftwerk allgemein'!$F$16,0,
IF(BO$4='2.1 Kraftwerk allgemein'!$F$16,'2.5 CAPEX'!$J45/$F42,
IF(BO$4&lt;'2.1 Kraftwerk allgemein'!$F$16+$F42,
('2.5 CAPEX'!$J45+SUM(OFFSET('2.5 CAPEX'!BT45,0,-MIN(MAX($F42-1-('2.1 Kraftwerk allgemein'!$F$16-'2.1 Kraftwerk allgemein'!$F$15+1),0),COLUMN(BF42)-1-('2.1 Kraftwerk allgemein'!$F$16-'2.1 Kraftwerk allgemein'!$F$15+1)),1,MIN(MAX($F42-('2.1 Kraftwerk allgemein'!$F$16-'2.1 Kraftwerk allgemein'!$F$15+1),1),COLUMN(BF42)-('2.1 Kraftwerk allgemein'!$F$16-'2.1 Kraftwerk allgemein'!$F$15+1)))))/$F42,
SUM(OFFSET('2.5 CAPEX'!BT45,0,-MIN($F42-1,COLUMN(BF42)-1),1,MIN($F42,COLUMN(BF42))))/$F42)))))),
IF(OR(ISNUMBER($D42)=FALSE,$F42=""),"",
IF(AND('2.5 CAPEX'!$L45&lt;&gt;"x",'2.5 CAPEX'!$M45&lt;&gt;"x"),0,
IF($F42=0,0,
IF(BO$4&lt;'2.1 Kraftwerk allgemein'!$F$16,0,
IF(BO$4='2.1 Kraftwerk allgemein'!$F$16,'2.5 CAPEX'!$J45/$F42,
IF(BO$4&lt;'2.1 Kraftwerk allgemein'!$F$16+$F42,
('2.5 CAPEX'!$J45+SUM(OFFSET('2.5 CAPEX'!BT45,0,-MIN(MAX($F42-1-('2.1 Kraftwerk allgemein'!$F$16-'1.1 Allgemein'!$I$22+1),0),COLUMN(BF42)-1-('2.1 Kraftwerk allgemein'!$F$16-'1.1 Allgemein'!$I$22+1)),1,MIN(MAX($F42-('2.1 Kraftwerk allgemein'!$F$16-'1.1 Allgemein'!$I$22+1),1),COLUMN(BF42)-('2.1 Kraftwerk allgemein'!$F$16-'1.1 Allgemein'!$I$22+1)))))/$F42,
SUM(OFFSET('2.5 CAPEX'!BT45,0,-MIN($F42-1,COLUMN(BF42)-1),1,MIN($F42,COLUMN(BF42))))/$F42)))))))</f>
        <v/>
      </c>
      <c r="BP42" s="199" t="str">
        <f ca="1">IF('2.1 Kraftwerk allgemein'!$F$15&lt;'1.1 Allgemein'!$I$22,
IF(OR(ISNUMBER($D42)=FALSE,$F42=""),"",
IF(AND('2.5 CAPEX'!$L45&lt;&gt;"x",'2.5 CAPEX'!$M45&lt;&gt;"x"),0,
IF($F42=0,0,
IF(BP$4&lt;'2.1 Kraftwerk allgemein'!$F$16,0,
IF(BP$4='2.1 Kraftwerk allgemein'!$F$16,'2.5 CAPEX'!$J45/$F42,
IF(BP$4&lt;'2.1 Kraftwerk allgemein'!$F$16+$F42,
('2.5 CAPEX'!$J45+SUM(OFFSET('2.5 CAPEX'!BU45,0,-MIN(MAX($F42-1-('2.1 Kraftwerk allgemein'!$F$16-'2.1 Kraftwerk allgemein'!$F$15+1),0),COLUMN(BG42)-1-('2.1 Kraftwerk allgemein'!$F$16-'2.1 Kraftwerk allgemein'!$F$15+1)),1,MIN(MAX($F42-('2.1 Kraftwerk allgemein'!$F$16-'2.1 Kraftwerk allgemein'!$F$15+1),1),COLUMN(BG42)-('2.1 Kraftwerk allgemein'!$F$16-'2.1 Kraftwerk allgemein'!$F$15+1)))))/$F42,
SUM(OFFSET('2.5 CAPEX'!BU45,0,-MIN($F42-1,COLUMN(BG42)-1),1,MIN($F42,COLUMN(BG42))))/$F42)))))),
IF(OR(ISNUMBER($D42)=FALSE,$F42=""),"",
IF(AND('2.5 CAPEX'!$L45&lt;&gt;"x",'2.5 CAPEX'!$M45&lt;&gt;"x"),0,
IF($F42=0,0,
IF(BP$4&lt;'2.1 Kraftwerk allgemein'!$F$16,0,
IF(BP$4='2.1 Kraftwerk allgemein'!$F$16,'2.5 CAPEX'!$J45/$F42,
IF(BP$4&lt;'2.1 Kraftwerk allgemein'!$F$16+$F42,
('2.5 CAPEX'!$J45+SUM(OFFSET('2.5 CAPEX'!BU45,0,-MIN(MAX($F42-1-('2.1 Kraftwerk allgemein'!$F$16-'1.1 Allgemein'!$I$22+1),0),COLUMN(BG42)-1-('2.1 Kraftwerk allgemein'!$F$16-'1.1 Allgemein'!$I$22+1)),1,MIN(MAX($F42-('2.1 Kraftwerk allgemein'!$F$16-'1.1 Allgemein'!$I$22+1),1),COLUMN(BG42)-('2.1 Kraftwerk allgemein'!$F$16-'1.1 Allgemein'!$I$22+1)))))/$F42,
SUM(OFFSET('2.5 CAPEX'!BU45,0,-MIN($F42-1,COLUMN(BG42)-1),1,MIN($F42,COLUMN(BG42))))/$F42)))))))</f>
        <v/>
      </c>
      <c r="BQ42" s="199" t="str">
        <f ca="1">IF('2.1 Kraftwerk allgemein'!$F$15&lt;'1.1 Allgemein'!$I$22,
IF(OR(ISNUMBER($D42)=FALSE,$F42=""),"",
IF(AND('2.5 CAPEX'!$L45&lt;&gt;"x",'2.5 CAPEX'!$M45&lt;&gt;"x"),0,
IF($F42=0,0,
IF(BQ$4&lt;'2.1 Kraftwerk allgemein'!$F$16,0,
IF(BQ$4='2.1 Kraftwerk allgemein'!$F$16,'2.5 CAPEX'!$J45/$F42,
IF(BQ$4&lt;'2.1 Kraftwerk allgemein'!$F$16+$F42,
('2.5 CAPEX'!$J45+SUM(OFFSET('2.5 CAPEX'!BV45,0,-MIN(MAX($F42-1-('2.1 Kraftwerk allgemein'!$F$16-'2.1 Kraftwerk allgemein'!$F$15+1),0),COLUMN(BH42)-1-('2.1 Kraftwerk allgemein'!$F$16-'2.1 Kraftwerk allgemein'!$F$15+1)),1,MIN(MAX($F42-('2.1 Kraftwerk allgemein'!$F$16-'2.1 Kraftwerk allgemein'!$F$15+1),1),COLUMN(BH42)-('2.1 Kraftwerk allgemein'!$F$16-'2.1 Kraftwerk allgemein'!$F$15+1)))))/$F42,
SUM(OFFSET('2.5 CAPEX'!BV45,0,-MIN($F42-1,COLUMN(BH42)-1),1,MIN($F42,COLUMN(BH42))))/$F42)))))),
IF(OR(ISNUMBER($D42)=FALSE,$F42=""),"",
IF(AND('2.5 CAPEX'!$L45&lt;&gt;"x",'2.5 CAPEX'!$M45&lt;&gt;"x"),0,
IF($F42=0,0,
IF(BQ$4&lt;'2.1 Kraftwerk allgemein'!$F$16,0,
IF(BQ$4='2.1 Kraftwerk allgemein'!$F$16,'2.5 CAPEX'!$J45/$F42,
IF(BQ$4&lt;'2.1 Kraftwerk allgemein'!$F$16+$F42,
('2.5 CAPEX'!$J45+SUM(OFFSET('2.5 CAPEX'!BV45,0,-MIN(MAX($F42-1-('2.1 Kraftwerk allgemein'!$F$16-'1.1 Allgemein'!$I$22+1),0),COLUMN(BH42)-1-('2.1 Kraftwerk allgemein'!$F$16-'1.1 Allgemein'!$I$22+1)),1,MIN(MAX($F42-('2.1 Kraftwerk allgemein'!$F$16-'1.1 Allgemein'!$I$22+1),1),COLUMN(BH42)-('2.1 Kraftwerk allgemein'!$F$16-'1.1 Allgemein'!$I$22+1)))))/$F42,
SUM(OFFSET('2.5 CAPEX'!BV45,0,-MIN($F42-1,COLUMN(BH42)-1),1,MIN($F42,COLUMN(BH42))))/$F42)))))))</f>
        <v/>
      </c>
      <c r="BR42" s="199" t="str">
        <f ca="1">IF('2.1 Kraftwerk allgemein'!$F$15&lt;'1.1 Allgemein'!$I$22,
IF(OR(ISNUMBER($D42)=FALSE,$F42=""),"",
IF(AND('2.5 CAPEX'!$L45&lt;&gt;"x",'2.5 CAPEX'!$M45&lt;&gt;"x"),0,
IF($F42=0,0,
IF(BR$4&lt;'2.1 Kraftwerk allgemein'!$F$16,0,
IF(BR$4='2.1 Kraftwerk allgemein'!$F$16,'2.5 CAPEX'!$J45/$F42,
IF(BR$4&lt;'2.1 Kraftwerk allgemein'!$F$16+$F42,
('2.5 CAPEX'!$J45+SUM(OFFSET('2.5 CAPEX'!BW45,0,-MIN(MAX($F42-1-('2.1 Kraftwerk allgemein'!$F$16-'2.1 Kraftwerk allgemein'!$F$15+1),0),COLUMN(BI42)-1-('2.1 Kraftwerk allgemein'!$F$16-'2.1 Kraftwerk allgemein'!$F$15+1)),1,MIN(MAX($F42-('2.1 Kraftwerk allgemein'!$F$16-'2.1 Kraftwerk allgemein'!$F$15+1),1),COLUMN(BI42)-('2.1 Kraftwerk allgemein'!$F$16-'2.1 Kraftwerk allgemein'!$F$15+1)))))/$F42,
SUM(OFFSET('2.5 CAPEX'!BW45,0,-MIN($F42-1,COLUMN(BI42)-1),1,MIN($F42,COLUMN(BI42))))/$F42)))))),
IF(OR(ISNUMBER($D42)=FALSE,$F42=""),"",
IF(AND('2.5 CAPEX'!$L45&lt;&gt;"x",'2.5 CAPEX'!$M45&lt;&gt;"x"),0,
IF($F42=0,0,
IF(BR$4&lt;'2.1 Kraftwerk allgemein'!$F$16,0,
IF(BR$4='2.1 Kraftwerk allgemein'!$F$16,'2.5 CAPEX'!$J45/$F42,
IF(BR$4&lt;'2.1 Kraftwerk allgemein'!$F$16+$F42,
('2.5 CAPEX'!$J45+SUM(OFFSET('2.5 CAPEX'!BW45,0,-MIN(MAX($F42-1-('2.1 Kraftwerk allgemein'!$F$16-'1.1 Allgemein'!$I$22+1),0),COLUMN(BI42)-1-('2.1 Kraftwerk allgemein'!$F$16-'1.1 Allgemein'!$I$22+1)),1,MIN(MAX($F42-('2.1 Kraftwerk allgemein'!$F$16-'1.1 Allgemein'!$I$22+1),1),COLUMN(BI42)-('2.1 Kraftwerk allgemein'!$F$16-'1.1 Allgemein'!$I$22+1)))))/$F42,
SUM(OFFSET('2.5 CAPEX'!BW45,0,-MIN($F42-1,COLUMN(BI42)-1),1,MIN($F42,COLUMN(BI42))))/$F42)))))))</f>
        <v/>
      </c>
      <c r="BS42" s="199" t="str">
        <f ca="1">IF('2.1 Kraftwerk allgemein'!$F$15&lt;'1.1 Allgemein'!$I$22,
IF(OR(ISNUMBER($D42)=FALSE,$F42=""),"",
IF(AND('2.5 CAPEX'!$L45&lt;&gt;"x",'2.5 CAPEX'!$M45&lt;&gt;"x"),0,
IF($F42=0,0,
IF(BS$4&lt;'2.1 Kraftwerk allgemein'!$F$16,0,
IF(BS$4='2.1 Kraftwerk allgemein'!$F$16,'2.5 CAPEX'!$J45/$F42,
IF(BS$4&lt;'2.1 Kraftwerk allgemein'!$F$16+$F42,
('2.5 CAPEX'!$J45+SUM(OFFSET('2.5 CAPEX'!BX45,0,-MIN(MAX($F42-1-('2.1 Kraftwerk allgemein'!$F$16-'2.1 Kraftwerk allgemein'!$F$15+1),0),COLUMN(BJ42)-1-('2.1 Kraftwerk allgemein'!$F$16-'2.1 Kraftwerk allgemein'!$F$15+1)),1,MIN(MAX($F42-('2.1 Kraftwerk allgemein'!$F$16-'2.1 Kraftwerk allgemein'!$F$15+1),1),COLUMN(BJ42)-('2.1 Kraftwerk allgemein'!$F$16-'2.1 Kraftwerk allgemein'!$F$15+1)))))/$F42,
SUM(OFFSET('2.5 CAPEX'!BX45,0,-MIN($F42-1,COLUMN(BJ42)-1),1,MIN($F42,COLUMN(BJ42))))/$F42)))))),
IF(OR(ISNUMBER($D42)=FALSE,$F42=""),"",
IF(AND('2.5 CAPEX'!$L45&lt;&gt;"x",'2.5 CAPEX'!$M45&lt;&gt;"x"),0,
IF($F42=0,0,
IF(BS$4&lt;'2.1 Kraftwerk allgemein'!$F$16,0,
IF(BS$4='2.1 Kraftwerk allgemein'!$F$16,'2.5 CAPEX'!$J45/$F42,
IF(BS$4&lt;'2.1 Kraftwerk allgemein'!$F$16+$F42,
('2.5 CAPEX'!$J45+SUM(OFFSET('2.5 CAPEX'!BX45,0,-MIN(MAX($F42-1-('2.1 Kraftwerk allgemein'!$F$16-'1.1 Allgemein'!$I$22+1),0),COLUMN(BJ42)-1-('2.1 Kraftwerk allgemein'!$F$16-'1.1 Allgemein'!$I$22+1)),1,MIN(MAX($F42-('2.1 Kraftwerk allgemein'!$F$16-'1.1 Allgemein'!$I$22+1),1),COLUMN(BJ42)-('2.1 Kraftwerk allgemein'!$F$16-'1.1 Allgemein'!$I$22+1)))))/$F42,
SUM(OFFSET('2.5 CAPEX'!BX45,0,-MIN($F42-1,COLUMN(BJ42)-1),1,MIN($F42,COLUMN(BJ42))))/$F42)))))))</f>
        <v/>
      </c>
      <c r="BT42" s="199" t="str">
        <f ca="1">IF('2.1 Kraftwerk allgemein'!$F$15&lt;'1.1 Allgemein'!$I$22,
IF(OR(ISNUMBER($D42)=FALSE,$F42=""),"",
IF(AND('2.5 CAPEX'!$L45&lt;&gt;"x",'2.5 CAPEX'!$M45&lt;&gt;"x"),0,
IF($F42=0,0,
IF(BT$4&lt;'2.1 Kraftwerk allgemein'!$F$16,0,
IF(BT$4='2.1 Kraftwerk allgemein'!$F$16,'2.5 CAPEX'!$J45/$F42,
IF(BT$4&lt;'2.1 Kraftwerk allgemein'!$F$16+$F42,
('2.5 CAPEX'!$J45+SUM(OFFSET('2.5 CAPEX'!BY45,0,-MIN(MAX($F42-1-('2.1 Kraftwerk allgemein'!$F$16-'2.1 Kraftwerk allgemein'!$F$15+1),0),COLUMN(BK42)-1-('2.1 Kraftwerk allgemein'!$F$16-'2.1 Kraftwerk allgemein'!$F$15+1)),1,MIN(MAX($F42-('2.1 Kraftwerk allgemein'!$F$16-'2.1 Kraftwerk allgemein'!$F$15+1),1),COLUMN(BK42)-('2.1 Kraftwerk allgemein'!$F$16-'2.1 Kraftwerk allgemein'!$F$15+1)))))/$F42,
SUM(OFFSET('2.5 CAPEX'!BY45,0,-MIN($F42-1,COLUMN(BK42)-1),1,MIN($F42,COLUMN(BK42))))/$F42)))))),
IF(OR(ISNUMBER($D42)=FALSE,$F42=""),"",
IF(AND('2.5 CAPEX'!$L45&lt;&gt;"x",'2.5 CAPEX'!$M45&lt;&gt;"x"),0,
IF($F42=0,0,
IF(BT$4&lt;'2.1 Kraftwerk allgemein'!$F$16,0,
IF(BT$4='2.1 Kraftwerk allgemein'!$F$16,'2.5 CAPEX'!$J45/$F42,
IF(BT$4&lt;'2.1 Kraftwerk allgemein'!$F$16+$F42,
('2.5 CAPEX'!$J45+SUM(OFFSET('2.5 CAPEX'!BY45,0,-MIN(MAX($F42-1-('2.1 Kraftwerk allgemein'!$F$16-'1.1 Allgemein'!$I$22+1),0),COLUMN(BK42)-1-('2.1 Kraftwerk allgemein'!$F$16-'1.1 Allgemein'!$I$22+1)),1,MIN(MAX($F42-('2.1 Kraftwerk allgemein'!$F$16-'1.1 Allgemein'!$I$22+1),1),COLUMN(BK42)-('2.1 Kraftwerk allgemein'!$F$16-'1.1 Allgemein'!$I$22+1)))))/$F42,
SUM(OFFSET('2.5 CAPEX'!BY45,0,-MIN($F42-1,COLUMN(BK42)-1),1,MIN($F42,COLUMN(BK42))))/$F42)))))))</f>
        <v/>
      </c>
      <c r="BU42" s="199" t="str">
        <f ca="1">IF('2.1 Kraftwerk allgemein'!$F$15&lt;'1.1 Allgemein'!$I$22,
IF(OR(ISNUMBER($D42)=FALSE,$F42=""),"",
IF(AND('2.5 CAPEX'!$L45&lt;&gt;"x",'2.5 CAPEX'!$M45&lt;&gt;"x"),0,
IF($F42=0,0,
IF(BU$4&lt;'2.1 Kraftwerk allgemein'!$F$16,0,
IF(BU$4='2.1 Kraftwerk allgemein'!$F$16,'2.5 CAPEX'!$J45/$F42,
IF(BU$4&lt;'2.1 Kraftwerk allgemein'!$F$16+$F42,
('2.5 CAPEX'!$J45+SUM(OFFSET('2.5 CAPEX'!BZ45,0,-MIN(MAX($F42-1-('2.1 Kraftwerk allgemein'!$F$16-'2.1 Kraftwerk allgemein'!$F$15+1),0),COLUMN(BL42)-1-('2.1 Kraftwerk allgemein'!$F$16-'2.1 Kraftwerk allgemein'!$F$15+1)),1,MIN(MAX($F42-('2.1 Kraftwerk allgemein'!$F$16-'2.1 Kraftwerk allgemein'!$F$15+1),1),COLUMN(BL42)-('2.1 Kraftwerk allgemein'!$F$16-'2.1 Kraftwerk allgemein'!$F$15+1)))))/$F42,
SUM(OFFSET('2.5 CAPEX'!BZ45,0,-MIN($F42-1,COLUMN(BL42)-1),1,MIN($F42,COLUMN(BL42))))/$F42)))))),
IF(OR(ISNUMBER($D42)=FALSE,$F42=""),"",
IF(AND('2.5 CAPEX'!$L45&lt;&gt;"x",'2.5 CAPEX'!$M45&lt;&gt;"x"),0,
IF($F42=0,0,
IF(BU$4&lt;'2.1 Kraftwerk allgemein'!$F$16,0,
IF(BU$4='2.1 Kraftwerk allgemein'!$F$16,'2.5 CAPEX'!$J45/$F42,
IF(BU$4&lt;'2.1 Kraftwerk allgemein'!$F$16+$F42,
('2.5 CAPEX'!$J45+SUM(OFFSET('2.5 CAPEX'!BZ45,0,-MIN(MAX($F42-1-('2.1 Kraftwerk allgemein'!$F$16-'1.1 Allgemein'!$I$22+1),0),COLUMN(BL42)-1-('2.1 Kraftwerk allgemein'!$F$16-'1.1 Allgemein'!$I$22+1)),1,MIN(MAX($F42-('2.1 Kraftwerk allgemein'!$F$16-'1.1 Allgemein'!$I$22+1),1),COLUMN(BL42)-('2.1 Kraftwerk allgemein'!$F$16-'1.1 Allgemein'!$I$22+1)))))/$F42,
SUM(OFFSET('2.5 CAPEX'!BZ45,0,-MIN($F42-1,COLUMN(BL42)-1),1,MIN($F42,COLUMN(BL42))))/$F42)))))))</f>
        <v/>
      </c>
      <c r="BV42" s="199" t="str">
        <f ca="1">IF('2.1 Kraftwerk allgemein'!$F$15&lt;'1.1 Allgemein'!$I$22,
IF(OR(ISNUMBER($D42)=FALSE,$F42=""),"",
IF(AND('2.5 CAPEX'!$L45&lt;&gt;"x",'2.5 CAPEX'!$M45&lt;&gt;"x"),0,
IF($F42=0,0,
IF(BV$4&lt;'2.1 Kraftwerk allgemein'!$F$16,0,
IF(BV$4='2.1 Kraftwerk allgemein'!$F$16,'2.5 CAPEX'!$J45/$F42,
IF(BV$4&lt;'2.1 Kraftwerk allgemein'!$F$16+$F42,
('2.5 CAPEX'!$J45+SUM(OFFSET('2.5 CAPEX'!CA45,0,-MIN(MAX($F42-1-('2.1 Kraftwerk allgemein'!$F$16-'2.1 Kraftwerk allgemein'!$F$15+1),0),COLUMN(BM42)-1-('2.1 Kraftwerk allgemein'!$F$16-'2.1 Kraftwerk allgemein'!$F$15+1)),1,MIN(MAX($F42-('2.1 Kraftwerk allgemein'!$F$16-'2.1 Kraftwerk allgemein'!$F$15+1),1),COLUMN(BM42)-('2.1 Kraftwerk allgemein'!$F$16-'2.1 Kraftwerk allgemein'!$F$15+1)))))/$F42,
SUM(OFFSET('2.5 CAPEX'!CA45,0,-MIN($F42-1,COLUMN(BM42)-1),1,MIN($F42,COLUMN(BM42))))/$F42)))))),
IF(OR(ISNUMBER($D42)=FALSE,$F42=""),"",
IF(AND('2.5 CAPEX'!$L45&lt;&gt;"x",'2.5 CAPEX'!$M45&lt;&gt;"x"),0,
IF($F42=0,0,
IF(BV$4&lt;'2.1 Kraftwerk allgemein'!$F$16,0,
IF(BV$4='2.1 Kraftwerk allgemein'!$F$16,'2.5 CAPEX'!$J45/$F42,
IF(BV$4&lt;'2.1 Kraftwerk allgemein'!$F$16+$F42,
('2.5 CAPEX'!$J45+SUM(OFFSET('2.5 CAPEX'!CA45,0,-MIN(MAX($F42-1-('2.1 Kraftwerk allgemein'!$F$16-'1.1 Allgemein'!$I$22+1),0),COLUMN(BM42)-1-('2.1 Kraftwerk allgemein'!$F$16-'1.1 Allgemein'!$I$22+1)),1,MIN(MAX($F42-('2.1 Kraftwerk allgemein'!$F$16-'1.1 Allgemein'!$I$22+1),1),COLUMN(BM42)-('2.1 Kraftwerk allgemein'!$F$16-'1.1 Allgemein'!$I$22+1)))))/$F42,
SUM(OFFSET('2.5 CAPEX'!CA45,0,-MIN($F42-1,COLUMN(BM42)-1),1,MIN($F42,COLUMN(BM42))))/$F42)))))))</f>
        <v/>
      </c>
      <c r="BW42" s="199" t="str">
        <f ca="1">IF('2.1 Kraftwerk allgemein'!$F$15&lt;'1.1 Allgemein'!$I$22,
IF(OR(ISNUMBER($D42)=FALSE,$F42=""),"",
IF(AND('2.5 CAPEX'!$L45&lt;&gt;"x",'2.5 CAPEX'!$M45&lt;&gt;"x"),0,
IF($F42=0,0,
IF(BW$4&lt;'2.1 Kraftwerk allgemein'!$F$16,0,
IF(BW$4='2.1 Kraftwerk allgemein'!$F$16,'2.5 CAPEX'!$J45/$F42,
IF(BW$4&lt;'2.1 Kraftwerk allgemein'!$F$16+$F42,
('2.5 CAPEX'!$J45+SUM(OFFSET('2.5 CAPEX'!CB45,0,-MIN(MAX($F42-1-('2.1 Kraftwerk allgemein'!$F$16-'2.1 Kraftwerk allgemein'!$F$15+1),0),COLUMN(BN42)-1-('2.1 Kraftwerk allgemein'!$F$16-'2.1 Kraftwerk allgemein'!$F$15+1)),1,MIN(MAX($F42-('2.1 Kraftwerk allgemein'!$F$16-'2.1 Kraftwerk allgemein'!$F$15+1),1),COLUMN(BN42)-('2.1 Kraftwerk allgemein'!$F$16-'2.1 Kraftwerk allgemein'!$F$15+1)))))/$F42,
SUM(OFFSET('2.5 CAPEX'!CB45,0,-MIN($F42-1,COLUMN(BN42)-1),1,MIN($F42,COLUMN(BN42))))/$F42)))))),
IF(OR(ISNUMBER($D42)=FALSE,$F42=""),"",
IF(AND('2.5 CAPEX'!$L45&lt;&gt;"x",'2.5 CAPEX'!$M45&lt;&gt;"x"),0,
IF($F42=0,0,
IF(BW$4&lt;'2.1 Kraftwerk allgemein'!$F$16,0,
IF(BW$4='2.1 Kraftwerk allgemein'!$F$16,'2.5 CAPEX'!$J45/$F42,
IF(BW$4&lt;'2.1 Kraftwerk allgemein'!$F$16+$F42,
('2.5 CAPEX'!$J45+SUM(OFFSET('2.5 CAPEX'!CB45,0,-MIN(MAX($F42-1-('2.1 Kraftwerk allgemein'!$F$16-'1.1 Allgemein'!$I$22+1),0),COLUMN(BN42)-1-('2.1 Kraftwerk allgemein'!$F$16-'1.1 Allgemein'!$I$22+1)),1,MIN(MAX($F42-('2.1 Kraftwerk allgemein'!$F$16-'1.1 Allgemein'!$I$22+1),1),COLUMN(BN42)-('2.1 Kraftwerk allgemein'!$F$16-'1.1 Allgemein'!$I$22+1)))))/$F42,
SUM(OFFSET('2.5 CAPEX'!CB45,0,-MIN($F42-1,COLUMN(BN42)-1),1,MIN($F42,COLUMN(BN42))))/$F42)))))))</f>
        <v/>
      </c>
      <c r="BX42" s="199" t="str">
        <f ca="1">IF('2.1 Kraftwerk allgemein'!$F$15&lt;'1.1 Allgemein'!$I$22,
IF(OR(ISNUMBER($D42)=FALSE,$F42=""),"",
IF(AND('2.5 CAPEX'!$L45&lt;&gt;"x",'2.5 CAPEX'!$M45&lt;&gt;"x"),0,
IF($F42=0,0,
IF(BX$4&lt;'2.1 Kraftwerk allgemein'!$F$16,0,
IF(BX$4='2.1 Kraftwerk allgemein'!$F$16,'2.5 CAPEX'!$J45/$F42,
IF(BX$4&lt;'2.1 Kraftwerk allgemein'!$F$16+$F42,
('2.5 CAPEX'!$J45+SUM(OFFSET('2.5 CAPEX'!CC45,0,-MIN(MAX($F42-1-('2.1 Kraftwerk allgemein'!$F$16-'2.1 Kraftwerk allgemein'!$F$15+1),0),COLUMN(BO42)-1-('2.1 Kraftwerk allgemein'!$F$16-'2.1 Kraftwerk allgemein'!$F$15+1)),1,MIN(MAX($F42-('2.1 Kraftwerk allgemein'!$F$16-'2.1 Kraftwerk allgemein'!$F$15+1),1),COLUMN(BO42)-('2.1 Kraftwerk allgemein'!$F$16-'2.1 Kraftwerk allgemein'!$F$15+1)))))/$F42,
SUM(OFFSET('2.5 CAPEX'!CC45,0,-MIN($F42-1,COLUMN(BO42)-1),1,MIN($F42,COLUMN(BO42))))/$F42)))))),
IF(OR(ISNUMBER($D42)=FALSE,$F42=""),"",
IF(AND('2.5 CAPEX'!$L45&lt;&gt;"x",'2.5 CAPEX'!$M45&lt;&gt;"x"),0,
IF($F42=0,0,
IF(BX$4&lt;'2.1 Kraftwerk allgemein'!$F$16,0,
IF(BX$4='2.1 Kraftwerk allgemein'!$F$16,'2.5 CAPEX'!$J45/$F42,
IF(BX$4&lt;'2.1 Kraftwerk allgemein'!$F$16+$F42,
('2.5 CAPEX'!$J45+SUM(OFFSET('2.5 CAPEX'!CC45,0,-MIN(MAX($F42-1-('2.1 Kraftwerk allgemein'!$F$16-'1.1 Allgemein'!$I$22+1),0),COLUMN(BO42)-1-('2.1 Kraftwerk allgemein'!$F$16-'1.1 Allgemein'!$I$22+1)),1,MIN(MAX($F42-('2.1 Kraftwerk allgemein'!$F$16-'1.1 Allgemein'!$I$22+1),1),COLUMN(BO42)-('2.1 Kraftwerk allgemein'!$F$16-'1.1 Allgemein'!$I$22+1)))))/$F42,
SUM(OFFSET('2.5 CAPEX'!CC45,0,-MIN($F42-1,COLUMN(BO42)-1),1,MIN($F42,COLUMN(BO42))))/$F42)))))))</f>
        <v/>
      </c>
      <c r="BY42" s="199" t="str">
        <f ca="1">IF('2.1 Kraftwerk allgemein'!$F$15&lt;'1.1 Allgemein'!$I$22,
IF(OR(ISNUMBER($D42)=FALSE,$F42=""),"",
IF(AND('2.5 CAPEX'!$L45&lt;&gt;"x",'2.5 CAPEX'!$M45&lt;&gt;"x"),0,
IF($F42=0,0,
IF(BY$4&lt;'2.1 Kraftwerk allgemein'!$F$16,0,
IF(BY$4='2.1 Kraftwerk allgemein'!$F$16,'2.5 CAPEX'!$J45/$F42,
IF(BY$4&lt;'2.1 Kraftwerk allgemein'!$F$16+$F42,
('2.5 CAPEX'!$J45+SUM(OFFSET('2.5 CAPEX'!CD45,0,-MIN(MAX($F42-1-('2.1 Kraftwerk allgemein'!$F$16-'2.1 Kraftwerk allgemein'!$F$15+1),0),COLUMN(BP42)-1-('2.1 Kraftwerk allgemein'!$F$16-'2.1 Kraftwerk allgemein'!$F$15+1)),1,MIN(MAX($F42-('2.1 Kraftwerk allgemein'!$F$16-'2.1 Kraftwerk allgemein'!$F$15+1),1),COLUMN(BP42)-('2.1 Kraftwerk allgemein'!$F$16-'2.1 Kraftwerk allgemein'!$F$15+1)))))/$F42,
SUM(OFFSET('2.5 CAPEX'!CD45,0,-MIN($F42-1,COLUMN(BP42)-1),1,MIN($F42,COLUMN(BP42))))/$F42)))))),
IF(OR(ISNUMBER($D42)=FALSE,$F42=""),"",
IF(AND('2.5 CAPEX'!$L45&lt;&gt;"x",'2.5 CAPEX'!$M45&lt;&gt;"x"),0,
IF($F42=0,0,
IF(BY$4&lt;'2.1 Kraftwerk allgemein'!$F$16,0,
IF(BY$4='2.1 Kraftwerk allgemein'!$F$16,'2.5 CAPEX'!$J45/$F42,
IF(BY$4&lt;'2.1 Kraftwerk allgemein'!$F$16+$F42,
('2.5 CAPEX'!$J45+SUM(OFFSET('2.5 CAPEX'!CD45,0,-MIN(MAX($F42-1-('2.1 Kraftwerk allgemein'!$F$16-'1.1 Allgemein'!$I$22+1),0),COLUMN(BP42)-1-('2.1 Kraftwerk allgemein'!$F$16-'1.1 Allgemein'!$I$22+1)),1,MIN(MAX($F42-('2.1 Kraftwerk allgemein'!$F$16-'1.1 Allgemein'!$I$22+1),1),COLUMN(BP42)-('2.1 Kraftwerk allgemein'!$F$16-'1.1 Allgemein'!$I$22+1)))))/$F42,
SUM(OFFSET('2.5 CAPEX'!CD45,0,-MIN($F42-1,COLUMN(BP42)-1),1,MIN($F42,COLUMN(BP42))))/$F42)))))))</f>
        <v/>
      </c>
      <c r="BZ42" s="199" t="str">
        <f ca="1">IF('2.1 Kraftwerk allgemein'!$F$15&lt;'1.1 Allgemein'!$I$22,
IF(OR(ISNUMBER($D42)=FALSE,$F42=""),"",
IF(AND('2.5 CAPEX'!$L45&lt;&gt;"x",'2.5 CAPEX'!$M45&lt;&gt;"x"),0,
IF($F42=0,0,
IF(BZ$4&lt;'2.1 Kraftwerk allgemein'!$F$16,0,
IF(BZ$4='2.1 Kraftwerk allgemein'!$F$16,'2.5 CAPEX'!$J45/$F42,
IF(BZ$4&lt;'2.1 Kraftwerk allgemein'!$F$16+$F42,
('2.5 CAPEX'!$J45+SUM(OFFSET('2.5 CAPEX'!CE45,0,-MIN(MAX($F42-1-('2.1 Kraftwerk allgemein'!$F$16-'2.1 Kraftwerk allgemein'!$F$15+1),0),COLUMN(BQ42)-1-('2.1 Kraftwerk allgemein'!$F$16-'2.1 Kraftwerk allgemein'!$F$15+1)),1,MIN(MAX($F42-('2.1 Kraftwerk allgemein'!$F$16-'2.1 Kraftwerk allgemein'!$F$15+1),1),COLUMN(BQ42)-('2.1 Kraftwerk allgemein'!$F$16-'2.1 Kraftwerk allgemein'!$F$15+1)))))/$F42,
SUM(OFFSET('2.5 CAPEX'!CE45,0,-MIN($F42-1,COLUMN(BQ42)-1),1,MIN($F42,COLUMN(BQ42))))/$F42)))))),
IF(OR(ISNUMBER($D42)=FALSE,$F42=""),"",
IF(AND('2.5 CAPEX'!$L45&lt;&gt;"x",'2.5 CAPEX'!$M45&lt;&gt;"x"),0,
IF($F42=0,0,
IF(BZ$4&lt;'2.1 Kraftwerk allgemein'!$F$16,0,
IF(BZ$4='2.1 Kraftwerk allgemein'!$F$16,'2.5 CAPEX'!$J45/$F42,
IF(BZ$4&lt;'2.1 Kraftwerk allgemein'!$F$16+$F42,
('2.5 CAPEX'!$J45+SUM(OFFSET('2.5 CAPEX'!CE45,0,-MIN(MAX($F42-1-('2.1 Kraftwerk allgemein'!$F$16-'1.1 Allgemein'!$I$22+1),0),COLUMN(BQ42)-1-('2.1 Kraftwerk allgemein'!$F$16-'1.1 Allgemein'!$I$22+1)),1,MIN(MAX($F42-('2.1 Kraftwerk allgemein'!$F$16-'1.1 Allgemein'!$I$22+1),1),COLUMN(BQ42)-('2.1 Kraftwerk allgemein'!$F$16-'1.1 Allgemein'!$I$22+1)))))/$F42,
SUM(OFFSET('2.5 CAPEX'!CE45,0,-MIN($F42-1,COLUMN(BQ42)-1),1,MIN($F42,COLUMN(BQ42))))/$F42)))))))</f>
        <v/>
      </c>
      <c r="CA42" s="199" t="str">
        <f ca="1">IF('2.1 Kraftwerk allgemein'!$F$15&lt;'1.1 Allgemein'!$I$22,
IF(OR(ISNUMBER($D42)=FALSE,$F42=""),"",
IF(AND('2.5 CAPEX'!$L45&lt;&gt;"x",'2.5 CAPEX'!$M45&lt;&gt;"x"),0,
IF($F42=0,0,
IF(CA$4&lt;'2.1 Kraftwerk allgemein'!$F$16,0,
IF(CA$4='2.1 Kraftwerk allgemein'!$F$16,'2.5 CAPEX'!$J45/$F42,
IF(CA$4&lt;'2.1 Kraftwerk allgemein'!$F$16+$F42,
('2.5 CAPEX'!$J45+SUM(OFFSET('2.5 CAPEX'!CF45,0,-MIN(MAX($F42-1-('2.1 Kraftwerk allgemein'!$F$16-'2.1 Kraftwerk allgemein'!$F$15+1),0),COLUMN(BR42)-1-('2.1 Kraftwerk allgemein'!$F$16-'2.1 Kraftwerk allgemein'!$F$15+1)),1,MIN(MAX($F42-('2.1 Kraftwerk allgemein'!$F$16-'2.1 Kraftwerk allgemein'!$F$15+1),1),COLUMN(BR42)-('2.1 Kraftwerk allgemein'!$F$16-'2.1 Kraftwerk allgemein'!$F$15+1)))))/$F42,
SUM(OFFSET('2.5 CAPEX'!CF45,0,-MIN($F42-1,COLUMN(BR42)-1),1,MIN($F42,COLUMN(BR42))))/$F42)))))),
IF(OR(ISNUMBER($D42)=FALSE,$F42=""),"",
IF(AND('2.5 CAPEX'!$L45&lt;&gt;"x",'2.5 CAPEX'!$M45&lt;&gt;"x"),0,
IF($F42=0,0,
IF(CA$4&lt;'2.1 Kraftwerk allgemein'!$F$16,0,
IF(CA$4='2.1 Kraftwerk allgemein'!$F$16,'2.5 CAPEX'!$J45/$F42,
IF(CA$4&lt;'2.1 Kraftwerk allgemein'!$F$16+$F42,
('2.5 CAPEX'!$J45+SUM(OFFSET('2.5 CAPEX'!CF45,0,-MIN(MAX($F42-1-('2.1 Kraftwerk allgemein'!$F$16-'1.1 Allgemein'!$I$22+1),0),COLUMN(BR42)-1-('2.1 Kraftwerk allgemein'!$F$16-'1.1 Allgemein'!$I$22+1)),1,MIN(MAX($F42-('2.1 Kraftwerk allgemein'!$F$16-'1.1 Allgemein'!$I$22+1),1),COLUMN(BR42)-('2.1 Kraftwerk allgemein'!$F$16-'1.1 Allgemein'!$I$22+1)))))/$F42,
SUM(OFFSET('2.5 CAPEX'!CF45,0,-MIN($F42-1,COLUMN(BR42)-1),1,MIN($F42,COLUMN(BR42))))/$F42)))))))</f>
        <v/>
      </c>
      <c r="CB42" s="199" t="str">
        <f ca="1">IF('2.1 Kraftwerk allgemein'!$F$15&lt;'1.1 Allgemein'!$I$22,
IF(OR(ISNUMBER($D42)=FALSE,$F42=""),"",
IF(AND('2.5 CAPEX'!$L45&lt;&gt;"x",'2.5 CAPEX'!$M45&lt;&gt;"x"),0,
IF($F42=0,0,
IF(CB$4&lt;'2.1 Kraftwerk allgemein'!$F$16,0,
IF(CB$4='2.1 Kraftwerk allgemein'!$F$16,'2.5 CAPEX'!$J45/$F42,
IF(CB$4&lt;'2.1 Kraftwerk allgemein'!$F$16+$F42,
('2.5 CAPEX'!$J45+SUM(OFFSET('2.5 CAPEX'!CG45,0,-MIN(MAX($F42-1-('2.1 Kraftwerk allgemein'!$F$16-'2.1 Kraftwerk allgemein'!$F$15+1),0),COLUMN(BS42)-1-('2.1 Kraftwerk allgemein'!$F$16-'2.1 Kraftwerk allgemein'!$F$15+1)),1,MIN(MAX($F42-('2.1 Kraftwerk allgemein'!$F$16-'2.1 Kraftwerk allgemein'!$F$15+1),1),COLUMN(BS42)-('2.1 Kraftwerk allgemein'!$F$16-'2.1 Kraftwerk allgemein'!$F$15+1)))))/$F42,
SUM(OFFSET('2.5 CAPEX'!CG45,0,-MIN($F42-1,COLUMN(BS42)-1),1,MIN($F42,COLUMN(BS42))))/$F42)))))),
IF(OR(ISNUMBER($D42)=FALSE,$F42=""),"",
IF(AND('2.5 CAPEX'!$L45&lt;&gt;"x",'2.5 CAPEX'!$M45&lt;&gt;"x"),0,
IF($F42=0,0,
IF(CB$4&lt;'2.1 Kraftwerk allgemein'!$F$16,0,
IF(CB$4='2.1 Kraftwerk allgemein'!$F$16,'2.5 CAPEX'!$J45/$F42,
IF(CB$4&lt;'2.1 Kraftwerk allgemein'!$F$16+$F42,
('2.5 CAPEX'!$J45+SUM(OFFSET('2.5 CAPEX'!CG45,0,-MIN(MAX($F42-1-('2.1 Kraftwerk allgemein'!$F$16-'1.1 Allgemein'!$I$22+1),0),COLUMN(BS42)-1-('2.1 Kraftwerk allgemein'!$F$16-'1.1 Allgemein'!$I$22+1)),1,MIN(MAX($F42-('2.1 Kraftwerk allgemein'!$F$16-'1.1 Allgemein'!$I$22+1),1),COLUMN(BS42)-('2.1 Kraftwerk allgemein'!$F$16-'1.1 Allgemein'!$I$22+1)))))/$F42,
SUM(OFFSET('2.5 CAPEX'!CG45,0,-MIN($F42-1,COLUMN(BS42)-1),1,MIN($F42,COLUMN(BS42))))/$F42)))))))</f>
        <v/>
      </c>
      <c r="CC42" s="199" t="str">
        <f ca="1">IF('2.1 Kraftwerk allgemein'!$F$15&lt;'1.1 Allgemein'!$I$22,
IF(OR(ISNUMBER($D42)=FALSE,$F42=""),"",
IF(AND('2.5 CAPEX'!$L45&lt;&gt;"x",'2.5 CAPEX'!$M45&lt;&gt;"x"),0,
IF($F42=0,0,
IF(CC$4&lt;'2.1 Kraftwerk allgemein'!$F$16,0,
IF(CC$4='2.1 Kraftwerk allgemein'!$F$16,'2.5 CAPEX'!$J45/$F42,
IF(CC$4&lt;'2.1 Kraftwerk allgemein'!$F$16+$F42,
('2.5 CAPEX'!$J45+SUM(OFFSET('2.5 CAPEX'!CH45,0,-MIN(MAX($F42-1-('2.1 Kraftwerk allgemein'!$F$16-'2.1 Kraftwerk allgemein'!$F$15+1),0),COLUMN(BT42)-1-('2.1 Kraftwerk allgemein'!$F$16-'2.1 Kraftwerk allgemein'!$F$15+1)),1,MIN(MAX($F42-('2.1 Kraftwerk allgemein'!$F$16-'2.1 Kraftwerk allgemein'!$F$15+1),1),COLUMN(BT42)-('2.1 Kraftwerk allgemein'!$F$16-'2.1 Kraftwerk allgemein'!$F$15+1)))))/$F42,
SUM(OFFSET('2.5 CAPEX'!CH45,0,-MIN($F42-1,COLUMN(BT42)-1),1,MIN($F42,COLUMN(BT42))))/$F42)))))),
IF(OR(ISNUMBER($D42)=FALSE,$F42=""),"",
IF(AND('2.5 CAPEX'!$L45&lt;&gt;"x",'2.5 CAPEX'!$M45&lt;&gt;"x"),0,
IF($F42=0,0,
IF(CC$4&lt;'2.1 Kraftwerk allgemein'!$F$16,0,
IF(CC$4='2.1 Kraftwerk allgemein'!$F$16,'2.5 CAPEX'!$J45/$F42,
IF(CC$4&lt;'2.1 Kraftwerk allgemein'!$F$16+$F42,
('2.5 CAPEX'!$J45+SUM(OFFSET('2.5 CAPEX'!CH45,0,-MIN(MAX($F42-1-('2.1 Kraftwerk allgemein'!$F$16-'1.1 Allgemein'!$I$22+1),0),COLUMN(BT42)-1-('2.1 Kraftwerk allgemein'!$F$16-'1.1 Allgemein'!$I$22+1)),1,MIN(MAX($F42-('2.1 Kraftwerk allgemein'!$F$16-'1.1 Allgemein'!$I$22+1),1),COLUMN(BT42)-('2.1 Kraftwerk allgemein'!$F$16-'1.1 Allgemein'!$I$22+1)))))/$F42,
SUM(OFFSET('2.5 CAPEX'!CH45,0,-MIN($F42-1,COLUMN(BT42)-1),1,MIN($F42,COLUMN(BT42))))/$F42)))))))</f>
        <v/>
      </c>
      <c r="CD42" s="199" t="str">
        <f ca="1">IF('2.1 Kraftwerk allgemein'!$F$15&lt;'1.1 Allgemein'!$I$22,
IF(OR(ISNUMBER($D42)=FALSE,$F42=""),"",
IF(AND('2.5 CAPEX'!$L45&lt;&gt;"x",'2.5 CAPEX'!$M45&lt;&gt;"x"),0,
IF($F42=0,0,
IF(CD$4&lt;'2.1 Kraftwerk allgemein'!$F$16,0,
IF(CD$4='2.1 Kraftwerk allgemein'!$F$16,'2.5 CAPEX'!$J45/$F42,
IF(CD$4&lt;'2.1 Kraftwerk allgemein'!$F$16+$F42,
('2.5 CAPEX'!$J45+SUM(OFFSET('2.5 CAPEX'!CI45,0,-MIN(MAX($F42-1-('2.1 Kraftwerk allgemein'!$F$16-'2.1 Kraftwerk allgemein'!$F$15+1),0),COLUMN(BU42)-1-('2.1 Kraftwerk allgemein'!$F$16-'2.1 Kraftwerk allgemein'!$F$15+1)),1,MIN(MAX($F42-('2.1 Kraftwerk allgemein'!$F$16-'2.1 Kraftwerk allgemein'!$F$15+1),1),COLUMN(BU42)-('2.1 Kraftwerk allgemein'!$F$16-'2.1 Kraftwerk allgemein'!$F$15+1)))))/$F42,
SUM(OFFSET('2.5 CAPEX'!CI45,0,-MIN($F42-1,COLUMN(BU42)-1),1,MIN($F42,COLUMN(BU42))))/$F42)))))),
IF(OR(ISNUMBER($D42)=FALSE,$F42=""),"",
IF(AND('2.5 CAPEX'!$L45&lt;&gt;"x",'2.5 CAPEX'!$M45&lt;&gt;"x"),0,
IF($F42=0,0,
IF(CD$4&lt;'2.1 Kraftwerk allgemein'!$F$16,0,
IF(CD$4='2.1 Kraftwerk allgemein'!$F$16,'2.5 CAPEX'!$J45/$F42,
IF(CD$4&lt;'2.1 Kraftwerk allgemein'!$F$16+$F42,
('2.5 CAPEX'!$J45+SUM(OFFSET('2.5 CAPEX'!CI45,0,-MIN(MAX($F42-1-('2.1 Kraftwerk allgemein'!$F$16-'1.1 Allgemein'!$I$22+1),0),COLUMN(BU42)-1-('2.1 Kraftwerk allgemein'!$F$16-'1.1 Allgemein'!$I$22+1)),1,MIN(MAX($F42-('2.1 Kraftwerk allgemein'!$F$16-'1.1 Allgemein'!$I$22+1),1),COLUMN(BU42)-('2.1 Kraftwerk allgemein'!$F$16-'1.1 Allgemein'!$I$22+1)))))/$F42,
SUM(OFFSET('2.5 CAPEX'!CI45,0,-MIN($F42-1,COLUMN(BU42)-1),1,MIN($F42,COLUMN(BU42))))/$F42)))))))</f>
        <v/>
      </c>
      <c r="CE42" s="199" t="str">
        <f ca="1">IF('2.1 Kraftwerk allgemein'!$F$15&lt;'1.1 Allgemein'!$I$22,
IF(OR(ISNUMBER($D42)=FALSE,$F42=""),"",
IF(AND('2.5 CAPEX'!$L45&lt;&gt;"x",'2.5 CAPEX'!$M45&lt;&gt;"x"),0,
IF($F42=0,0,
IF(CE$4&lt;'2.1 Kraftwerk allgemein'!$F$16,0,
IF(CE$4='2.1 Kraftwerk allgemein'!$F$16,'2.5 CAPEX'!$J45/$F42,
IF(CE$4&lt;'2.1 Kraftwerk allgemein'!$F$16+$F42,
('2.5 CAPEX'!$J45+SUM(OFFSET('2.5 CAPEX'!CJ45,0,-MIN(MAX($F42-1-('2.1 Kraftwerk allgemein'!$F$16-'2.1 Kraftwerk allgemein'!$F$15+1),0),COLUMN(BV42)-1-('2.1 Kraftwerk allgemein'!$F$16-'2.1 Kraftwerk allgemein'!$F$15+1)),1,MIN(MAX($F42-('2.1 Kraftwerk allgemein'!$F$16-'2.1 Kraftwerk allgemein'!$F$15+1),1),COLUMN(BV42)-('2.1 Kraftwerk allgemein'!$F$16-'2.1 Kraftwerk allgemein'!$F$15+1)))))/$F42,
SUM(OFFSET('2.5 CAPEX'!CJ45,0,-MIN($F42-1,COLUMN(BV42)-1),1,MIN($F42,COLUMN(BV42))))/$F42)))))),
IF(OR(ISNUMBER($D42)=FALSE,$F42=""),"",
IF(AND('2.5 CAPEX'!$L45&lt;&gt;"x",'2.5 CAPEX'!$M45&lt;&gt;"x"),0,
IF($F42=0,0,
IF(CE$4&lt;'2.1 Kraftwerk allgemein'!$F$16,0,
IF(CE$4='2.1 Kraftwerk allgemein'!$F$16,'2.5 CAPEX'!$J45/$F42,
IF(CE$4&lt;'2.1 Kraftwerk allgemein'!$F$16+$F42,
('2.5 CAPEX'!$J45+SUM(OFFSET('2.5 CAPEX'!CJ45,0,-MIN(MAX($F42-1-('2.1 Kraftwerk allgemein'!$F$16-'1.1 Allgemein'!$I$22+1),0),COLUMN(BV42)-1-('2.1 Kraftwerk allgemein'!$F$16-'1.1 Allgemein'!$I$22+1)),1,MIN(MAX($F42-('2.1 Kraftwerk allgemein'!$F$16-'1.1 Allgemein'!$I$22+1),1),COLUMN(BV42)-('2.1 Kraftwerk allgemein'!$F$16-'1.1 Allgemein'!$I$22+1)))))/$F42,
SUM(OFFSET('2.5 CAPEX'!CJ45,0,-MIN($F42-1,COLUMN(BV42)-1),1,MIN($F42,COLUMN(BV42))))/$F42)))))))</f>
        <v/>
      </c>
      <c r="CF42" s="199" t="str">
        <f ca="1">IF('2.1 Kraftwerk allgemein'!$F$15&lt;'1.1 Allgemein'!$I$22,
IF(OR(ISNUMBER($D42)=FALSE,$F42=""),"",
IF(AND('2.5 CAPEX'!$L45&lt;&gt;"x",'2.5 CAPEX'!$M45&lt;&gt;"x"),0,
IF($F42=0,0,
IF(CF$4&lt;'2.1 Kraftwerk allgemein'!$F$16,0,
IF(CF$4='2.1 Kraftwerk allgemein'!$F$16,'2.5 CAPEX'!$J45/$F42,
IF(CF$4&lt;'2.1 Kraftwerk allgemein'!$F$16+$F42,
('2.5 CAPEX'!$J45+SUM(OFFSET('2.5 CAPEX'!CK45,0,-MIN(MAX($F42-1-('2.1 Kraftwerk allgemein'!$F$16-'2.1 Kraftwerk allgemein'!$F$15+1),0),COLUMN(BW42)-1-('2.1 Kraftwerk allgemein'!$F$16-'2.1 Kraftwerk allgemein'!$F$15+1)),1,MIN(MAX($F42-('2.1 Kraftwerk allgemein'!$F$16-'2.1 Kraftwerk allgemein'!$F$15+1),1),COLUMN(BW42)-('2.1 Kraftwerk allgemein'!$F$16-'2.1 Kraftwerk allgemein'!$F$15+1)))))/$F42,
SUM(OFFSET('2.5 CAPEX'!CK45,0,-MIN($F42-1,COLUMN(BW42)-1),1,MIN($F42,COLUMN(BW42))))/$F42)))))),
IF(OR(ISNUMBER($D42)=FALSE,$F42=""),"",
IF(AND('2.5 CAPEX'!$L45&lt;&gt;"x",'2.5 CAPEX'!$M45&lt;&gt;"x"),0,
IF($F42=0,0,
IF(CF$4&lt;'2.1 Kraftwerk allgemein'!$F$16,0,
IF(CF$4='2.1 Kraftwerk allgemein'!$F$16,'2.5 CAPEX'!$J45/$F42,
IF(CF$4&lt;'2.1 Kraftwerk allgemein'!$F$16+$F42,
('2.5 CAPEX'!$J45+SUM(OFFSET('2.5 CAPEX'!CK45,0,-MIN(MAX($F42-1-('2.1 Kraftwerk allgemein'!$F$16-'1.1 Allgemein'!$I$22+1),0),COLUMN(BW42)-1-('2.1 Kraftwerk allgemein'!$F$16-'1.1 Allgemein'!$I$22+1)),1,MIN(MAX($F42-('2.1 Kraftwerk allgemein'!$F$16-'1.1 Allgemein'!$I$22+1),1),COLUMN(BW42)-('2.1 Kraftwerk allgemein'!$F$16-'1.1 Allgemein'!$I$22+1)))))/$F42,
SUM(OFFSET('2.5 CAPEX'!CK45,0,-MIN($F42-1,COLUMN(BW42)-1),1,MIN($F42,COLUMN(BW42))))/$F42)))))))</f>
        <v/>
      </c>
      <c r="CG42" s="199" t="str">
        <f ca="1">IF('2.1 Kraftwerk allgemein'!$F$15&lt;'1.1 Allgemein'!$I$22,
IF(OR(ISNUMBER($D42)=FALSE,$F42=""),"",
IF(AND('2.5 CAPEX'!$L45&lt;&gt;"x",'2.5 CAPEX'!$M45&lt;&gt;"x"),0,
IF($F42=0,0,
IF(CG$4&lt;'2.1 Kraftwerk allgemein'!$F$16,0,
IF(CG$4='2.1 Kraftwerk allgemein'!$F$16,'2.5 CAPEX'!$J45/$F42,
IF(CG$4&lt;'2.1 Kraftwerk allgemein'!$F$16+$F42,
('2.5 CAPEX'!$J45+SUM(OFFSET('2.5 CAPEX'!CL45,0,-MIN(MAX($F42-1-('2.1 Kraftwerk allgemein'!$F$16-'2.1 Kraftwerk allgemein'!$F$15+1),0),COLUMN(BX42)-1-('2.1 Kraftwerk allgemein'!$F$16-'2.1 Kraftwerk allgemein'!$F$15+1)),1,MIN(MAX($F42-('2.1 Kraftwerk allgemein'!$F$16-'2.1 Kraftwerk allgemein'!$F$15+1),1),COLUMN(BX42)-('2.1 Kraftwerk allgemein'!$F$16-'2.1 Kraftwerk allgemein'!$F$15+1)))))/$F42,
SUM(OFFSET('2.5 CAPEX'!CL45,0,-MIN($F42-1,COLUMN(BX42)-1),1,MIN($F42,COLUMN(BX42))))/$F42)))))),
IF(OR(ISNUMBER($D42)=FALSE,$F42=""),"",
IF(AND('2.5 CAPEX'!$L45&lt;&gt;"x",'2.5 CAPEX'!$M45&lt;&gt;"x"),0,
IF($F42=0,0,
IF(CG$4&lt;'2.1 Kraftwerk allgemein'!$F$16,0,
IF(CG$4='2.1 Kraftwerk allgemein'!$F$16,'2.5 CAPEX'!$J45/$F42,
IF(CG$4&lt;'2.1 Kraftwerk allgemein'!$F$16+$F42,
('2.5 CAPEX'!$J45+SUM(OFFSET('2.5 CAPEX'!CL45,0,-MIN(MAX($F42-1-('2.1 Kraftwerk allgemein'!$F$16-'1.1 Allgemein'!$I$22+1),0),COLUMN(BX42)-1-('2.1 Kraftwerk allgemein'!$F$16-'1.1 Allgemein'!$I$22+1)),1,MIN(MAX($F42-('2.1 Kraftwerk allgemein'!$F$16-'1.1 Allgemein'!$I$22+1),1),COLUMN(BX42)-('2.1 Kraftwerk allgemein'!$F$16-'1.1 Allgemein'!$I$22+1)))))/$F42,
SUM(OFFSET('2.5 CAPEX'!CL45,0,-MIN($F42-1,COLUMN(BX42)-1),1,MIN($F42,COLUMN(BX42))))/$F42)))))))</f>
        <v/>
      </c>
      <c r="CH42" s="199" t="str">
        <f ca="1">IF('2.1 Kraftwerk allgemein'!$F$15&lt;'1.1 Allgemein'!$I$22,
IF(OR(ISNUMBER($D42)=FALSE,$F42=""),"",
IF(AND('2.5 CAPEX'!$L45&lt;&gt;"x",'2.5 CAPEX'!$M45&lt;&gt;"x"),0,
IF($F42=0,0,
IF(CH$4&lt;'2.1 Kraftwerk allgemein'!$F$16,0,
IF(CH$4='2.1 Kraftwerk allgemein'!$F$16,'2.5 CAPEX'!$J45/$F42,
IF(CH$4&lt;'2.1 Kraftwerk allgemein'!$F$16+$F42,
('2.5 CAPEX'!$J45+SUM(OFFSET('2.5 CAPEX'!CM45,0,-MIN(MAX($F42-1-('2.1 Kraftwerk allgemein'!$F$16-'2.1 Kraftwerk allgemein'!$F$15+1),0),COLUMN(BY42)-1-('2.1 Kraftwerk allgemein'!$F$16-'2.1 Kraftwerk allgemein'!$F$15+1)),1,MIN(MAX($F42-('2.1 Kraftwerk allgemein'!$F$16-'2.1 Kraftwerk allgemein'!$F$15+1),1),COLUMN(BY42)-('2.1 Kraftwerk allgemein'!$F$16-'2.1 Kraftwerk allgemein'!$F$15+1)))))/$F42,
SUM(OFFSET('2.5 CAPEX'!CM45,0,-MIN($F42-1,COLUMN(BY42)-1),1,MIN($F42,COLUMN(BY42))))/$F42)))))),
IF(OR(ISNUMBER($D42)=FALSE,$F42=""),"",
IF(AND('2.5 CAPEX'!$L45&lt;&gt;"x",'2.5 CAPEX'!$M45&lt;&gt;"x"),0,
IF($F42=0,0,
IF(CH$4&lt;'2.1 Kraftwerk allgemein'!$F$16,0,
IF(CH$4='2.1 Kraftwerk allgemein'!$F$16,'2.5 CAPEX'!$J45/$F42,
IF(CH$4&lt;'2.1 Kraftwerk allgemein'!$F$16+$F42,
('2.5 CAPEX'!$J45+SUM(OFFSET('2.5 CAPEX'!CM45,0,-MIN(MAX($F42-1-('2.1 Kraftwerk allgemein'!$F$16-'1.1 Allgemein'!$I$22+1),0),COLUMN(BY42)-1-('2.1 Kraftwerk allgemein'!$F$16-'1.1 Allgemein'!$I$22+1)),1,MIN(MAX($F42-('2.1 Kraftwerk allgemein'!$F$16-'1.1 Allgemein'!$I$22+1),1),COLUMN(BY42)-('2.1 Kraftwerk allgemein'!$F$16-'1.1 Allgemein'!$I$22+1)))))/$F42,
SUM(OFFSET('2.5 CAPEX'!CM45,0,-MIN($F42-1,COLUMN(BY42)-1),1,MIN($F42,COLUMN(BY42))))/$F42)))))))</f>
        <v/>
      </c>
      <c r="CI42" s="199" t="str">
        <f ca="1">IF('2.1 Kraftwerk allgemein'!$F$15&lt;'1.1 Allgemein'!$I$22,
IF(OR(ISNUMBER($D42)=FALSE,$F42=""),"",
IF(AND('2.5 CAPEX'!$L45&lt;&gt;"x",'2.5 CAPEX'!$M45&lt;&gt;"x"),0,
IF($F42=0,0,
IF(CI$4&lt;'2.1 Kraftwerk allgemein'!$F$16,0,
IF(CI$4='2.1 Kraftwerk allgemein'!$F$16,'2.5 CAPEX'!$J45/$F42,
IF(CI$4&lt;'2.1 Kraftwerk allgemein'!$F$16+$F42,
('2.5 CAPEX'!$J45+SUM(OFFSET('2.5 CAPEX'!CN45,0,-MIN(MAX($F42-1-('2.1 Kraftwerk allgemein'!$F$16-'2.1 Kraftwerk allgemein'!$F$15+1),0),COLUMN(BZ42)-1-('2.1 Kraftwerk allgemein'!$F$16-'2.1 Kraftwerk allgemein'!$F$15+1)),1,MIN(MAX($F42-('2.1 Kraftwerk allgemein'!$F$16-'2.1 Kraftwerk allgemein'!$F$15+1),1),COLUMN(BZ42)-('2.1 Kraftwerk allgemein'!$F$16-'2.1 Kraftwerk allgemein'!$F$15+1)))))/$F42,
SUM(OFFSET('2.5 CAPEX'!CN45,0,-MIN($F42-1,COLUMN(BZ42)-1),1,MIN($F42,COLUMN(BZ42))))/$F42)))))),
IF(OR(ISNUMBER($D42)=FALSE,$F42=""),"",
IF(AND('2.5 CAPEX'!$L45&lt;&gt;"x",'2.5 CAPEX'!$M45&lt;&gt;"x"),0,
IF($F42=0,0,
IF(CI$4&lt;'2.1 Kraftwerk allgemein'!$F$16,0,
IF(CI$4='2.1 Kraftwerk allgemein'!$F$16,'2.5 CAPEX'!$J45/$F42,
IF(CI$4&lt;'2.1 Kraftwerk allgemein'!$F$16+$F42,
('2.5 CAPEX'!$J45+SUM(OFFSET('2.5 CAPEX'!CN45,0,-MIN(MAX($F42-1-('2.1 Kraftwerk allgemein'!$F$16-'1.1 Allgemein'!$I$22+1),0),COLUMN(BZ42)-1-('2.1 Kraftwerk allgemein'!$F$16-'1.1 Allgemein'!$I$22+1)),1,MIN(MAX($F42-('2.1 Kraftwerk allgemein'!$F$16-'1.1 Allgemein'!$I$22+1),1),COLUMN(BZ42)-('2.1 Kraftwerk allgemein'!$F$16-'1.1 Allgemein'!$I$22+1)))))/$F42,
SUM(OFFSET('2.5 CAPEX'!CN45,0,-MIN($F42-1,COLUMN(BZ42)-1),1,MIN($F42,COLUMN(BZ42))))/$F42)))))))</f>
        <v/>
      </c>
      <c r="CJ42" s="199" t="str">
        <f ca="1">IF('2.1 Kraftwerk allgemein'!$F$15&lt;'1.1 Allgemein'!$I$22,
IF(OR(ISNUMBER($D42)=FALSE,$F42=""),"",
IF(AND('2.5 CAPEX'!$L45&lt;&gt;"x",'2.5 CAPEX'!$M45&lt;&gt;"x"),0,
IF($F42=0,0,
IF(CJ$4&lt;'2.1 Kraftwerk allgemein'!$F$16,0,
IF(CJ$4='2.1 Kraftwerk allgemein'!$F$16,'2.5 CAPEX'!$J45/$F42,
IF(CJ$4&lt;'2.1 Kraftwerk allgemein'!$F$16+$F42,
('2.5 CAPEX'!$J45+SUM(OFFSET('2.5 CAPEX'!CO45,0,-MIN(MAX($F42-1-('2.1 Kraftwerk allgemein'!$F$16-'2.1 Kraftwerk allgemein'!$F$15+1),0),COLUMN(CA42)-1-('2.1 Kraftwerk allgemein'!$F$16-'2.1 Kraftwerk allgemein'!$F$15+1)),1,MIN(MAX($F42-('2.1 Kraftwerk allgemein'!$F$16-'2.1 Kraftwerk allgemein'!$F$15+1),1),COLUMN(CA42)-('2.1 Kraftwerk allgemein'!$F$16-'2.1 Kraftwerk allgemein'!$F$15+1)))))/$F42,
SUM(OFFSET('2.5 CAPEX'!CO45,0,-MIN($F42-1,COLUMN(CA42)-1),1,MIN($F42,COLUMN(CA42))))/$F42)))))),
IF(OR(ISNUMBER($D42)=FALSE,$F42=""),"",
IF(AND('2.5 CAPEX'!$L45&lt;&gt;"x",'2.5 CAPEX'!$M45&lt;&gt;"x"),0,
IF($F42=0,0,
IF(CJ$4&lt;'2.1 Kraftwerk allgemein'!$F$16,0,
IF(CJ$4='2.1 Kraftwerk allgemein'!$F$16,'2.5 CAPEX'!$J45/$F42,
IF(CJ$4&lt;'2.1 Kraftwerk allgemein'!$F$16+$F42,
('2.5 CAPEX'!$J45+SUM(OFFSET('2.5 CAPEX'!CO45,0,-MIN(MAX($F42-1-('2.1 Kraftwerk allgemein'!$F$16-'1.1 Allgemein'!$I$22+1),0),COLUMN(CA42)-1-('2.1 Kraftwerk allgemein'!$F$16-'1.1 Allgemein'!$I$22+1)),1,MIN(MAX($F42-('2.1 Kraftwerk allgemein'!$F$16-'1.1 Allgemein'!$I$22+1),1),COLUMN(CA42)-('2.1 Kraftwerk allgemein'!$F$16-'1.1 Allgemein'!$I$22+1)))))/$F42,
SUM(OFFSET('2.5 CAPEX'!CO45,0,-MIN($F42-1,COLUMN(CA42)-1),1,MIN($F42,COLUMN(CA42))))/$F42)))))))</f>
        <v/>
      </c>
      <c r="CK42" s="199" t="str">
        <f ca="1">IF('2.1 Kraftwerk allgemein'!$F$15&lt;'1.1 Allgemein'!$I$22,
IF(OR(ISNUMBER($D42)=FALSE,$F42=""),"",
IF(AND('2.5 CAPEX'!$L45&lt;&gt;"x",'2.5 CAPEX'!$M45&lt;&gt;"x"),0,
IF($F42=0,0,
IF(CK$4&lt;'2.1 Kraftwerk allgemein'!$F$16,0,
IF(CK$4='2.1 Kraftwerk allgemein'!$F$16,'2.5 CAPEX'!$J45/$F42,
IF(CK$4&lt;'2.1 Kraftwerk allgemein'!$F$16+$F42,
('2.5 CAPEX'!$J45+SUM(OFFSET('2.5 CAPEX'!CP45,0,-MIN(MAX($F42-1-('2.1 Kraftwerk allgemein'!$F$16-'2.1 Kraftwerk allgemein'!$F$15+1),0),COLUMN(CB42)-1-('2.1 Kraftwerk allgemein'!$F$16-'2.1 Kraftwerk allgemein'!$F$15+1)),1,MIN(MAX($F42-('2.1 Kraftwerk allgemein'!$F$16-'2.1 Kraftwerk allgemein'!$F$15+1),1),COLUMN(CB42)-('2.1 Kraftwerk allgemein'!$F$16-'2.1 Kraftwerk allgemein'!$F$15+1)))))/$F42,
SUM(OFFSET('2.5 CAPEX'!CP45,0,-MIN($F42-1,COLUMN(CB42)-1),1,MIN($F42,COLUMN(CB42))))/$F42)))))),
IF(OR(ISNUMBER($D42)=FALSE,$F42=""),"",
IF(AND('2.5 CAPEX'!$L45&lt;&gt;"x",'2.5 CAPEX'!$M45&lt;&gt;"x"),0,
IF($F42=0,0,
IF(CK$4&lt;'2.1 Kraftwerk allgemein'!$F$16,0,
IF(CK$4='2.1 Kraftwerk allgemein'!$F$16,'2.5 CAPEX'!$J45/$F42,
IF(CK$4&lt;'2.1 Kraftwerk allgemein'!$F$16+$F42,
('2.5 CAPEX'!$J45+SUM(OFFSET('2.5 CAPEX'!CP45,0,-MIN(MAX($F42-1-('2.1 Kraftwerk allgemein'!$F$16-'1.1 Allgemein'!$I$22+1),0),COLUMN(CB42)-1-('2.1 Kraftwerk allgemein'!$F$16-'1.1 Allgemein'!$I$22+1)),1,MIN(MAX($F42-('2.1 Kraftwerk allgemein'!$F$16-'1.1 Allgemein'!$I$22+1),1),COLUMN(CB42)-('2.1 Kraftwerk allgemein'!$F$16-'1.1 Allgemein'!$I$22+1)))))/$F42,
SUM(OFFSET('2.5 CAPEX'!CP45,0,-MIN($F42-1,COLUMN(CB42)-1),1,MIN($F42,COLUMN(CB42))))/$F42)))))))</f>
        <v/>
      </c>
      <c r="CL42" s="199" t="str">
        <f ca="1">IF('2.1 Kraftwerk allgemein'!$F$15&lt;'1.1 Allgemein'!$I$22,
IF(OR(ISNUMBER($D42)=FALSE,$F42=""),"",
IF(AND('2.5 CAPEX'!$L45&lt;&gt;"x",'2.5 CAPEX'!$M45&lt;&gt;"x"),0,
IF($F42=0,0,
IF(CL$4&lt;'2.1 Kraftwerk allgemein'!$F$16,0,
IF(CL$4='2.1 Kraftwerk allgemein'!$F$16,'2.5 CAPEX'!$J45/$F42,
IF(CL$4&lt;'2.1 Kraftwerk allgemein'!$F$16+$F42,
('2.5 CAPEX'!$J45+SUM(OFFSET('2.5 CAPEX'!CQ45,0,-MIN(MAX($F42-1-('2.1 Kraftwerk allgemein'!$F$16-'2.1 Kraftwerk allgemein'!$F$15+1),0),COLUMN(CC42)-1-('2.1 Kraftwerk allgemein'!$F$16-'2.1 Kraftwerk allgemein'!$F$15+1)),1,MIN(MAX($F42-('2.1 Kraftwerk allgemein'!$F$16-'2.1 Kraftwerk allgemein'!$F$15+1),1),COLUMN(CC42)-('2.1 Kraftwerk allgemein'!$F$16-'2.1 Kraftwerk allgemein'!$F$15+1)))))/$F42,
SUM(OFFSET('2.5 CAPEX'!CQ45,0,-MIN($F42-1,COLUMN(CC42)-1),1,MIN($F42,COLUMN(CC42))))/$F42)))))),
IF(OR(ISNUMBER($D42)=FALSE,$F42=""),"",
IF(AND('2.5 CAPEX'!$L45&lt;&gt;"x",'2.5 CAPEX'!$M45&lt;&gt;"x"),0,
IF($F42=0,0,
IF(CL$4&lt;'2.1 Kraftwerk allgemein'!$F$16,0,
IF(CL$4='2.1 Kraftwerk allgemein'!$F$16,'2.5 CAPEX'!$J45/$F42,
IF(CL$4&lt;'2.1 Kraftwerk allgemein'!$F$16+$F42,
('2.5 CAPEX'!$J45+SUM(OFFSET('2.5 CAPEX'!CQ45,0,-MIN(MAX($F42-1-('2.1 Kraftwerk allgemein'!$F$16-'1.1 Allgemein'!$I$22+1),0),COLUMN(CC42)-1-('2.1 Kraftwerk allgemein'!$F$16-'1.1 Allgemein'!$I$22+1)),1,MIN(MAX($F42-('2.1 Kraftwerk allgemein'!$F$16-'1.1 Allgemein'!$I$22+1),1),COLUMN(CC42)-('2.1 Kraftwerk allgemein'!$F$16-'1.1 Allgemein'!$I$22+1)))))/$F42,
SUM(OFFSET('2.5 CAPEX'!CQ45,0,-MIN($F42-1,COLUMN(CC42)-1),1,MIN($F42,COLUMN(CC42))))/$F42)))))))</f>
        <v/>
      </c>
      <c r="CM42" s="199" t="str">
        <f ca="1">IF('2.1 Kraftwerk allgemein'!$F$15&lt;'1.1 Allgemein'!$I$22,
IF(OR(ISNUMBER($D42)=FALSE,$F42=""),"",
IF(AND('2.5 CAPEX'!$L45&lt;&gt;"x",'2.5 CAPEX'!$M45&lt;&gt;"x"),0,
IF($F42=0,0,
IF(CM$4&lt;'2.1 Kraftwerk allgemein'!$F$16,0,
IF(CM$4='2.1 Kraftwerk allgemein'!$F$16,'2.5 CAPEX'!$J45/$F42,
IF(CM$4&lt;'2.1 Kraftwerk allgemein'!$F$16+$F42,
('2.5 CAPEX'!$J45+SUM(OFFSET('2.5 CAPEX'!CR45,0,-MIN(MAX($F42-1-('2.1 Kraftwerk allgemein'!$F$16-'2.1 Kraftwerk allgemein'!$F$15+1),0),COLUMN(CD42)-1-('2.1 Kraftwerk allgemein'!$F$16-'2.1 Kraftwerk allgemein'!$F$15+1)),1,MIN(MAX($F42-('2.1 Kraftwerk allgemein'!$F$16-'2.1 Kraftwerk allgemein'!$F$15+1),1),COLUMN(CD42)-('2.1 Kraftwerk allgemein'!$F$16-'2.1 Kraftwerk allgemein'!$F$15+1)))))/$F42,
SUM(OFFSET('2.5 CAPEX'!CR45,0,-MIN($F42-1,COLUMN(CD42)-1),1,MIN($F42,COLUMN(CD42))))/$F42)))))),
IF(OR(ISNUMBER($D42)=FALSE,$F42=""),"",
IF(AND('2.5 CAPEX'!$L45&lt;&gt;"x",'2.5 CAPEX'!$M45&lt;&gt;"x"),0,
IF($F42=0,0,
IF(CM$4&lt;'2.1 Kraftwerk allgemein'!$F$16,0,
IF(CM$4='2.1 Kraftwerk allgemein'!$F$16,'2.5 CAPEX'!$J45/$F42,
IF(CM$4&lt;'2.1 Kraftwerk allgemein'!$F$16+$F42,
('2.5 CAPEX'!$J45+SUM(OFFSET('2.5 CAPEX'!CR45,0,-MIN(MAX($F42-1-('2.1 Kraftwerk allgemein'!$F$16-'1.1 Allgemein'!$I$22+1),0),COLUMN(CD42)-1-('2.1 Kraftwerk allgemein'!$F$16-'1.1 Allgemein'!$I$22+1)),1,MIN(MAX($F42-('2.1 Kraftwerk allgemein'!$F$16-'1.1 Allgemein'!$I$22+1),1),COLUMN(CD42)-('2.1 Kraftwerk allgemein'!$F$16-'1.1 Allgemein'!$I$22+1)))))/$F42,
SUM(OFFSET('2.5 CAPEX'!CR45,0,-MIN($F42-1,COLUMN(CD42)-1),1,MIN($F42,COLUMN(CD42))))/$F42)))))))</f>
        <v/>
      </c>
      <c r="CN42" s="199" t="str">
        <f ca="1">IF('2.1 Kraftwerk allgemein'!$F$15&lt;'1.1 Allgemein'!$I$22,
IF(OR(ISNUMBER($D42)=FALSE,$F42=""),"",
IF(AND('2.5 CAPEX'!$L45&lt;&gt;"x",'2.5 CAPEX'!$M45&lt;&gt;"x"),0,
IF($F42=0,0,
IF(CN$4&lt;'2.1 Kraftwerk allgemein'!$F$16,0,
IF(CN$4='2.1 Kraftwerk allgemein'!$F$16,'2.5 CAPEX'!$J45/$F42,
IF(CN$4&lt;'2.1 Kraftwerk allgemein'!$F$16+$F42,
('2.5 CAPEX'!$J45+SUM(OFFSET('2.5 CAPEX'!CS45,0,-MIN(MAX($F42-1-('2.1 Kraftwerk allgemein'!$F$16-'2.1 Kraftwerk allgemein'!$F$15+1),0),COLUMN(CE42)-1-('2.1 Kraftwerk allgemein'!$F$16-'2.1 Kraftwerk allgemein'!$F$15+1)),1,MIN(MAX($F42-('2.1 Kraftwerk allgemein'!$F$16-'2.1 Kraftwerk allgemein'!$F$15+1),1),COLUMN(CE42)-('2.1 Kraftwerk allgemein'!$F$16-'2.1 Kraftwerk allgemein'!$F$15+1)))))/$F42,
SUM(OFFSET('2.5 CAPEX'!CS45,0,-MIN($F42-1,COLUMN(CE42)-1),1,MIN($F42,COLUMN(CE42))))/$F42)))))),
IF(OR(ISNUMBER($D42)=FALSE,$F42=""),"",
IF(AND('2.5 CAPEX'!$L45&lt;&gt;"x",'2.5 CAPEX'!$M45&lt;&gt;"x"),0,
IF($F42=0,0,
IF(CN$4&lt;'2.1 Kraftwerk allgemein'!$F$16,0,
IF(CN$4='2.1 Kraftwerk allgemein'!$F$16,'2.5 CAPEX'!$J45/$F42,
IF(CN$4&lt;'2.1 Kraftwerk allgemein'!$F$16+$F42,
('2.5 CAPEX'!$J45+SUM(OFFSET('2.5 CAPEX'!CS45,0,-MIN(MAX($F42-1-('2.1 Kraftwerk allgemein'!$F$16-'1.1 Allgemein'!$I$22+1),0),COLUMN(CE42)-1-('2.1 Kraftwerk allgemein'!$F$16-'1.1 Allgemein'!$I$22+1)),1,MIN(MAX($F42-('2.1 Kraftwerk allgemein'!$F$16-'1.1 Allgemein'!$I$22+1),1),COLUMN(CE42)-('2.1 Kraftwerk allgemein'!$F$16-'1.1 Allgemein'!$I$22+1)))))/$F42,
SUM(OFFSET('2.5 CAPEX'!CS45,0,-MIN($F42-1,COLUMN(CE42)-1),1,MIN($F42,COLUMN(CE42))))/$F42)))))))</f>
        <v/>
      </c>
      <c r="CO42" s="199" t="str">
        <f ca="1">IF('2.1 Kraftwerk allgemein'!$F$15&lt;'1.1 Allgemein'!$I$22,
IF(OR(ISNUMBER($D42)=FALSE,$F42=""),"",
IF(AND('2.5 CAPEX'!$L45&lt;&gt;"x",'2.5 CAPEX'!$M45&lt;&gt;"x"),0,
IF($F42=0,0,
IF(CO$4&lt;'2.1 Kraftwerk allgemein'!$F$16,0,
IF(CO$4='2.1 Kraftwerk allgemein'!$F$16,'2.5 CAPEX'!$J45/$F42,
IF(CO$4&lt;'2.1 Kraftwerk allgemein'!$F$16+$F42,
('2.5 CAPEX'!$J45+SUM(OFFSET('2.5 CAPEX'!CT45,0,-MIN(MAX($F42-1-('2.1 Kraftwerk allgemein'!$F$16-'2.1 Kraftwerk allgemein'!$F$15+1),0),COLUMN(CF42)-1-('2.1 Kraftwerk allgemein'!$F$16-'2.1 Kraftwerk allgemein'!$F$15+1)),1,MIN(MAX($F42-('2.1 Kraftwerk allgemein'!$F$16-'2.1 Kraftwerk allgemein'!$F$15+1),1),COLUMN(CF42)-('2.1 Kraftwerk allgemein'!$F$16-'2.1 Kraftwerk allgemein'!$F$15+1)))))/$F42,
SUM(OFFSET('2.5 CAPEX'!CT45,0,-MIN($F42-1,COLUMN(CF42)-1),1,MIN($F42,COLUMN(CF42))))/$F42)))))),
IF(OR(ISNUMBER($D42)=FALSE,$F42=""),"",
IF(AND('2.5 CAPEX'!$L45&lt;&gt;"x",'2.5 CAPEX'!$M45&lt;&gt;"x"),0,
IF($F42=0,0,
IF(CO$4&lt;'2.1 Kraftwerk allgemein'!$F$16,0,
IF(CO$4='2.1 Kraftwerk allgemein'!$F$16,'2.5 CAPEX'!$J45/$F42,
IF(CO$4&lt;'2.1 Kraftwerk allgemein'!$F$16+$F42,
('2.5 CAPEX'!$J45+SUM(OFFSET('2.5 CAPEX'!CT45,0,-MIN(MAX($F42-1-('2.1 Kraftwerk allgemein'!$F$16-'1.1 Allgemein'!$I$22+1),0),COLUMN(CF42)-1-('2.1 Kraftwerk allgemein'!$F$16-'1.1 Allgemein'!$I$22+1)),1,MIN(MAX($F42-('2.1 Kraftwerk allgemein'!$F$16-'1.1 Allgemein'!$I$22+1),1),COLUMN(CF42)-('2.1 Kraftwerk allgemein'!$F$16-'1.1 Allgemein'!$I$22+1)))))/$F42,
SUM(OFFSET('2.5 CAPEX'!CT45,0,-MIN($F42-1,COLUMN(CF42)-1),1,MIN($F42,COLUMN(CF42))))/$F42)))))))</f>
        <v/>
      </c>
      <c r="CP42" s="199" t="str">
        <f ca="1">IF('2.1 Kraftwerk allgemein'!$F$15&lt;'1.1 Allgemein'!$I$22,
IF(OR(ISNUMBER($D42)=FALSE,$F42=""),"",
IF(AND('2.5 CAPEX'!$L45&lt;&gt;"x",'2.5 CAPEX'!$M45&lt;&gt;"x"),0,
IF($F42=0,0,
IF(CP$4&lt;'2.1 Kraftwerk allgemein'!$F$16,0,
IF(CP$4='2.1 Kraftwerk allgemein'!$F$16,'2.5 CAPEX'!$J45/$F42,
IF(CP$4&lt;'2.1 Kraftwerk allgemein'!$F$16+$F42,
('2.5 CAPEX'!$J45+SUM(OFFSET('2.5 CAPEX'!CU45,0,-MIN(MAX($F42-1-('2.1 Kraftwerk allgemein'!$F$16-'2.1 Kraftwerk allgemein'!$F$15+1),0),COLUMN(CG42)-1-('2.1 Kraftwerk allgemein'!$F$16-'2.1 Kraftwerk allgemein'!$F$15+1)),1,MIN(MAX($F42-('2.1 Kraftwerk allgemein'!$F$16-'2.1 Kraftwerk allgemein'!$F$15+1),1),COLUMN(CG42)-('2.1 Kraftwerk allgemein'!$F$16-'2.1 Kraftwerk allgemein'!$F$15+1)))))/$F42,
SUM(OFFSET('2.5 CAPEX'!CU45,0,-MIN($F42-1,COLUMN(CG42)-1),1,MIN($F42,COLUMN(CG42))))/$F42)))))),
IF(OR(ISNUMBER($D42)=FALSE,$F42=""),"",
IF(AND('2.5 CAPEX'!$L45&lt;&gt;"x",'2.5 CAPEX'!$M45&lt;&gt;"x"),0,
IF($F42=0,0,
IF(CP$4&lt;'2.1 Kraftwerk allgemein'!$F$16,0,
IF(CP$4='2.1 Kraftwerk allgemein'!$F$16,'2.5 CAPEX'!$J45/$F42,
IF(CP$4&lt;'2.1 Kraftwerk allgemein'!$F$16+$F42,
('2.5 CAPEX'!$J45+SUM(OFFSET('2.5 CAPEX'!CU45,0,-MIN(MAX($F42-1-('2.1 Kraftwerk allgemein'!$F$16-'1.1 Allgemein'!$I$22+1),0),COLUMN(CG42)-1-('2.1 Kraftwerk allgemein'!$F$16-'1.1 Allgemein'!$I$22+1)),1,MIN(MAX($F42-('2.1 Kraftwerk allgemein'!$F$16-'1.1 Allgemein'!$I$22+1),1),COLUMN(CG42)-('2.1 Kraftwerk allgemein'!$F$16-'1.1 Allgemein'!$I$22+1)))))/$F42,
SUM(OFFSET('2.5 CAPEX'!CU45,0,-MIN($F42-1,COLUMN(CG42)-1),1,MIN($F42,COLUMN(CG42))))/$F42)))))))</f>
        <v/>
      </c>
      <c r="CQ42" s="199" t="str">
        <f ca="1">IF('2.1 Kraftwerk allgemein'!$F$15&lt;'1.1 Allgemein'!$I$22,
IF(OR(ISNUMBER($D42)=FALSE,$F42=""),"",
IF(AND('2.5 CAPEX'!$L45&lt;&gt;"x",'2.5 CAPEX'!$M45&lt;&gt;"x"),0,
IF($F42=0,0,
IF(CQ$4&lt;'2.1 Kraftwerk allgemein'!$F$16,0,
IF(CQ$4='2.1 Kraftwerk allgemein'!$F$16,'2.5 CAPEX'!$J45/$F42,
IF(CQ$4&lt;'2.1 Kraftwerk allgemein'!$F$16+$F42,
('2.5 CAPEX'!$J45+SUM(OFFSET('2.5 CAPEX'!CV45,0,-MIN(MAX($F42-1-('2.1 Kraftwerk allgemein'!$F$16-'2.1 Kraftwerk allgemein'!$F$15+1),0),COLUMN(CH42)-1-('2.1 Kraftwerk allgemein'!$F$16-'2.1 Kraftwerk allgemein'!$F$15+1)),1,MIN(MAX($F42-('2.1 Kraftwerk allgemein'!$F$16-'2.1 Kraftwerk allgemein'!$F$15+1),1),COLUMN(CH42)-('2.1 Kraftwerk allgemein'!$F$16-'2.1 Kraftwerk allgemein'!$F$15+1)))))/$F42,
SUM(OFFSET('2.5 CAPEX'!CV45,0,-MIN($F42-1,COLUMN(CH42)-1),1,MIN($F42,COLUMN(CH42))))/$F42)))))),
IF(OR(ISNUMBER($D42)=FALSE,$F42=""),"",
IF(AND('2.5 CAPEX'!$L45&lt;&gt;"x",'2.5 CAPEX'!$M45&lt;&gt;"x"),0,
IF($F42=0,0,
IF(CQ$4&lt;'2.1 Kraftwerk allgemein'!$F$16,0,
IF(CQ$4='2.1 Kraftwerk allgemein'!$F$16,'2.5 CAPEX'!$J45/$F42,
IF(CQ$4&lt;'2.1 Kraftwerk allgemein'!$F$16+$F42,
('2.5 CAPEX'!$J45+SUM(OFFSET('2.5 CAPEX'!CV45,0,-MIN(MAX($F42-1-('2.1 Kraftwerk allgemein'!$F$16-'1.1 Allgemein'!$I$22+1),0),COLUMN(CH42)-1-('2.1 Kraftwerk allgemein'!$F$16-'1.1 Allgemein'!$I$22+1)),1,MIN(MAX($F42-('2.1 Kraftwerk allgemein'!$F$16-'1.1 Allgemein'!$I$22+1),1),COLUMN(CH42)-('2.1 Kraftwerk allgemein'!$F$16-'1.1 Allgemein'!$I$22+1)))))/$F42,
SUM(OFFSET('2.5 CAPEX'!CV45,0,-MIN($F42-1,COLUMN(CH42)-1),1,MIN($F42,COLUMN(CH42))))/$F42)))))))</f>
        <v/>
      </c>
      <c r="CR42" s="199" t="str">
        <f ca="1">IF('2.1 Kraftwerk allgemein'!$F$15&lt;'1.1 Allgemein'!$I$22,
IF(OR(ISNUMBER($D42)=FALSE,$F42=""),"",
IF(AND('2.5 CAPEX'!$L45&lt;&gt;"x",'2.5 CAPEX'!$M45&lt;&gt;"x"),0,
IF($F42=0,0,
IF(CR$4&lt;'2.1 Kraftwerk allgemein'!$F$16,0,
IF(CR$4='2.1 Kraftwerk allgemein'!$F$16,'2.5 CAPEX'!$J45/$F42,
IF(CR$4&lt;'2.1 Kraftwerk allgemein'!$F$16+$F42,
('2.5 CAPEX'!$J45+SUM(OFFSET('2.5 CAPEX'!CW45,0,-MIN(MAX($F42-1-('2.1 Kraftwerk allgemein'!$F$16-'2.1 Kraftwerk allgemein'!$F$15+1),0),COLUMN(CI42)-1-('2.1 Kraftwerk allgemein'!$F$16-'2.1 Kraftwerk allgemein'!$F$15+1)),1,MIN(MAX($F42-('2.1 Kraftwerk allgemein'!$F$16-'2.1 Kraftwerk allgemein'!$F$15+1),1),COLUMN(CI42)-('2.1 Kraftwerk allgemein'!$F$16-'2.1 Kraftwerk allgemein'!$F$15+1)))))/$F42,
SUM(OFFSET('2.5 CAPEX'!CW45,0,-MIN($F42-1,COLUMN(CI42)-1),1,MIN($F42,COLUMN(CI42))))/$F42)))))),
IF(OR(ISNUMBER($D42)=FALSE,$F42=""),"",
IF(AND('2.5 CAPEX'!$L45&lt;&gt;"x",'2.5 CAPEX'!$M45&lt;&gt;"x"),0,
IF($F42=0,0,
IF(CR$4&lt;'2.1 Kraftwerk allgemein'!$F$16,0,
IF(CR$4='2.1 Kraftwerk allgemein'!$F$16,'2.5 CAPEX'!$J45/$F42,
IF(CR$4&lt;'2.1 Kraftwerk allgemein'!$F$16+$F42,
('2.5 CAPEX'!$J45+SUM(OFFSET('2.5 CAPEX'!CW45,0,-MIN(MAX($F42-1-('2.1 Kraftwerk allgemein'!$F$16-'1.1 Allgemein'!$I$22+1),0),COLUMN(CI42)-1-('2.1 Kraftwerk allgemein'!$F$16-'1.1 Allgemein'!$I$22+1)),1,MIN(MAX($F42-('2.1 Kraftwerk allgemein'!$F$16-'1.1 Allgemein'!$I$22+1),1),COLUMN(CI42)-('2.1 Kraftwerk allgemein'!$F$16-'1.1 Allgemein'!$I$22+1)))))/$F42,
SUM(OFFSET('2.5 CAPEX'!CW45,0,-MIN($F42-1,COLUMN(CI42)-1),1,MIN($F42,COLUMN(CI42))))/$F42)))))))</f>
        <v/>
      </c>
      <c r="CS42" s="199" t="str">
        <f ca="1">IF('2.1 Kraftwerk allgemein'!$F$15&lt;'1.1 Allgemein'!$I$22,
IF(OR(ISNUMBER($D42)=FALSE,$F42=""),"",
IF(AND('2.5 CAPEX'!$L45&lt;&gt;"x",'2.5 CAPEX'!$M45&lt;&gt;"x"),0,
IF($F42=0,0,
IF(CS$4&lt;'2.1 Kraftwerk allgemein'!$F$16,0,
IF(CS$4='2.1 Kraftwerk allgemein'!$F$16,'2.5 CAPEX'!$J45/$F42,
IF(CS$4&lt;'2.1 Kraftwerk allgemein'!$F$16+$F42,
('2.5 CAPEX'!$J45+SUM(OFFSET('2.5 CAPEX'!CX45,0,-MIN(MAX($F42-1-('2.1 Kraftwerk allgemein'!$F$16-'2.1 Kraftwerk allgemein'!$F$15+1),0),COLUMN(CJ42)-1-('2.1 Kraftwerk allgemein'!$F$16-'2.1 Kraftwerk allgemein'!$F$15+1)),1,MIN(MAX($F42-('2.1 Kraftwerk allgemein'!$F$16-'2.1 Kraftwerk allgemein'!$F$15+1),1),COLUMN(CJ42)-('2.1 Kraftwerk allgemein'!$F$16-'2.1 Kraftwerk allgemein'!$F$15+1)))))/$F42,
SUM(OFFSET('2.5 CAPEX'!CX45,0,-MIN($F42-1,COLUMN(CJ42)-1),1,MIN($F42,COLUMN(CJ42))))/$F42)))))),
IF(OR(ISNUMBER($D42)=FALSE,$F42=""),"",
IF(AND('2.5 CAPEX'!$L45&lt;&gt;"x",'2.5 CAPEX'!$M45&lt;&gt;"x"),0,
IF($F42=0,0,
IF(CS$4&lt;'2.1 Kraftwerk allgemein'!$F$16,0,
IF(CS$4='2.1 Kraftwerk allgemein'!$F$16,'2.5 CAPEX'!$J45/$F42,
IF(CS$4&lt;'2.1 Kraftwerk allgemein'!$F$16+$F42,
('2.5 CAPEX'!$J45+SUM(OFFSET('2.5 CAPEX'!CX45,0,-MIN(MAX($F42-1-('2.1 Kraftwerk allgemein'!$F$16-'1.1 Allgemein'!$I$22+1),0),COLUMN(CJ42)-1-('2.1 Kraftwerk allgemein'!$F$16-'1.1 Allgemein'!$I$22+1)),1,MIN(MAX($F42-('2.1 Kraftwerk allgemein'!$F$16-'1.1 Allgemein'!$I$22+1),1),COLUMN(CJ42)-('2.1 Kraftwerk allgemein'!$F$16-'1.1 Allgemein'!$I$22+1)))))/$F42,
SUM(OFFSET('2.5 CAPEX'!CX45,0,-MIN($F42-1,COLUMN(CJ42)-1),1,MIN($F42,COLUMN(CJ42))))/$F42)))))))</f>
        <v/>
      </c>
      <c r="CT42" s="199" t="str">
        <f ca="1">IF('2.1 Kraftwerk allgemein'!$F$15&lt;'1.1 Allgemein'!$I$22,
IF(OR(ISNUMBER($D42)=FALSE,$F42=""),"",
IF(AND('2.5 CAPEX'!$L45&lt;&gt;"x",'2.5 CAPEX'!$M45&lt;&gt;"x"),0,
IF($F42=0,0,
IF(CT$4&lt;'2.1 Kraftwerk allgemein'!$F$16,0,
IF(CT$4='2.1 Kraftwerk allgemein'!$F$16,'2.5 CAPEX'!$J45/$F42,
IF(CT$4&lt;'2.1 Kraftwerk allgemein'!$F$16+$F42,
('2.5 CAPEX'!$J45+SUM(OFFSET('2.5 CAPEX'!CY45,0,-MIN(MAX($F42-1-('2.1 Kraftwerk allgemein'!$F$16-'2.1 Kraftwerk allgemein'!$F$15+1),0),COLUMN(CK42)-1-('2.1 Kraftwerk allgemein'!$F$16-'2.1 Kraftwerk allgemein'!$F$15+1)),1,MIN(MAX($F42-('2.1 Kraftwerk allgemein'!$F$16-'2.1 Kraftwerk allgemein'!$F$15+1),1),COLUMN(CK42)-('2.1 Kraftwerk allgemein'!$F$16-'2.1 Kraftwerk allgemein'!$F$15+1)))))/$F42,
SUM(OFFSET('2.5 CAPEX'!CY45,0,-MIN($F42-1,COLUMN(CK42)-1),1,MIN($F42,COLUMN(CK42))))/$F42)))))),
IF(OR(ISNUMBER($D42)=FALSE,$F42=""),"",
IF(AND('2.5 CAPEX'!$L45&lt;&gt;"x",'2.5 CAPEX'!$M45&lt;&gt;"x"),0,
IF($F42=0,0,
IF(CT$4&lt;'2.1 Kraftwerk allgemein'!$F$16,0,
IF(CT$4='2.1 Kraftwerk allgemein'!$F$16,'2.5 CAPEX'!$J45/$F42,
IF(CT$4&lt;'2.1 Kraftwerk allgemein'!$F$16+$F42,
('2.5 CAPEX'!$J45+SUM(OFFSET('2.5 CAPEX'!CY45,0,-MIN(MAX($F42-1-('2.1 Kraftwerk allgemein'!$F$16-'1.1 Allgemein'!$I$22+1),0),COLUMN(CK42)-1-('2.1 Kraftwerk allgemein'!$F$16-'1.1 Allgemein'!$I$22+1)),1,MIN(MAX($F42-('2.1 Kraftwerk allgemein'!$F$16-'1.1 Allgemein'!$I$22+1),1),COLUMN(CK42)-('2.1 Kraftwerk allgemein'!$F$16-'1.1 Allgemein'!$I$22+1)))))/$F42,
SUM(OFFSET('2.5 CAPEX'!CY45,0,-MIN($F42-1,COLUMN(CK42)-1),1,MIN($F42,COLUMN(CK42))))/$F42)))))))</f>
        <v/>
      </c>
      <c r="CU42" s="199" t="str">
        <f ca="1">IF('2.1 Kraftwerk allgemein'!$F$15&lt;'1.1 Allgemein'!$I$22,
IF(OR(ISNUMBER($D42)=FALSE,$F42=""),"",
IF(AND('2.5 CAPEX'!$L45&lt;&gt;"x",'2.5 CAPEX'!$M45&lt;&gt;"x"),0,
IF($F42=0,0,
IF(CU$4&lt;'2.1 Kraftwerk allgemein'!$F$16,0,
IF(CU$4='2.1 Kraftwerk allgemein'!$F$16,'2.5 CAPEX'!$J45/$F42,
IF(CU$4&lt;'2.1 Kraftwerk allgemein'!$F$16+$F42,
('2.5 CAPEX'!$J45+SUM(OFFSET('2.5 CAPEX'!CZ45,0,-MIN(MAX($F42-1-('2.1 Kraftwerk allgemein'!$F$16-'2.1 Kraftwerk allgemein'!$F$15+1),0),COLUMN(CL42)-1-('2.1 Kraftwerk allgemein'!$F$16-'2.1 Kraftwerk allgemein'!$F$15+1)),1,MIN(MAX($F42-('2.1 Kraftwerk allgemein'!$F$16-'2.1 Kraftwerk allgemein'!$F$15+1),1),COLUMN(CL42)-('2.1 Kraftwerk allgemein'!$F$16-'2.1 Kraftwerk allgemein'!$F$15+1)))))/$F42,
SUM(OFFSET('2.5 CAPEX'!CZ45,0,-MIN($F42-1,COLUMN(CL42)-1),1,MIN($F42,COLUMN(CL42))))/$F42)))))),
IF(OR(ISNUMBER($D42)=FALSE,$F42=""),"",
IF(AND('2.5 CAPEX'!$L45&lt;&gt;"x",'2.5 CAPEX'!$M45&lt;&gt;"x"),0,
IF($F42=0,0,
IF(CU$4&lt;'2.1 Kraftwerk allgemein'!$F$16,0,
IF(CU$4='2.1 Kraftwerk allgemein'!$F$16,'2.5 CAPEX'!$J45/$F42,
IF(CU$4&lt;'2.1 Kraftwerk allgemein'!$F$16+$F42,
('2.5 CAPEX'!$J45+SUM(OFFSET('2.5 CAPEX'!CZ45,0,-MIN(MAX($F42-1-('2.1 Kraftwerk allgemein'!$F$16-'1.1 Allgemein'!$I$22+1),0),COLUMN(CL42)-1-('2.1 Kraftwerk allgemein'!$F$16-'1.1 Allgemein'!$I$22+1)),1,MIN(MAX($F42-('2.1 Kraftwerk allgemein'!$F$16-'1.1 Allgemein'!$I$22+1),1),COLUMN(CL42)-('2.1 Kraftwerk allgemein'!$F$16-'1.1 Allgemein'!$I$22+1)))))/$F42,
SUM(OFFSET('2.5 CAPEX'!CZ45,0,-MIN($F42-1,COLUMN(CL42)-1),1,MIN($F42,COLUMN(CL42))))/$F42)))))))</f>
        <v/>
      </c>
      <c r="CV42" s="199" t="str">
        <f ca="1">IF('2.1 Kraftwerk allgemein'!$F$15&lt;'1.1 Allgemein'!$I$22,
IF(OR(ISNUMBER($D42)=FALSE,$F42=""),"",
IF(AND('2.5 CAPEX'!$L45&lt;&gt;"x",'2.5 CAPEX'!$M45&lt;&gt;"x"),0,
IF($F42=0,0,
IF(CV$4&lt;'2.1 Kraftwerk allgemein'!$F$16,0,
IF(CV$4='2.1 Kraftwerk allgemein'!$F$16,'2.5 CAPEX'!$J45/$F42,
IF(CV$4&lt;'2.1 Kraftwerk allgemein'!$F$16+$F42,
('2.5 CAPEX'!$J45+SUM(OFFSET('2.5 CAPEX'!DA45,0,-MIN(MAX($F42-1-('2.1 Kraftwerk allgemein'!$F$16-'2.1 Kraftwerk allgemein'!$F$15+1),0),COLUMN(CM42)-1-('2.1 Kraftwerk allgemein'!$F$16-'2.1 Kraftwerk allgemein'!$F$15+1)),1,MIN(MAX($F42-('2.1 Kraftwerk allgemein'!$F$16-'2.1 Kraftwerk allgemein'!$F$15+1),1),COLUMN(CM42)-('2.1 Kraftwerk allgemein'!$F$16-'2.1 Kraftwerk allgemein'!$F$15+1)))))/$F42,
SUM(OFFSET('2.5 CAPEX'!DA45,0,-MIN($F42-1,COLUMN(CM42)-1),1,MIN($F42,COLUMN(CM42))))/$F42)))))),
IF(OR(ISNUMBER($D42)=FALSE,$F42=""),"",
IF(AND('2.5 CAPEX'!$L45&lt;&gt;"x",'2.5 CAPEX'!$M45&lt;&gt;"x"),0,
IF($F42=0,0,
IF(CV$4&lt;'2.1 Kraftwerk allgemein'!$F$16,0,
IF(CV$4='2.1 Kraftwerk allgemein'!$F$16,'2.5 CAPEX'!$J45/$F42,
IF(CV$4&lt;'2.1 Kraftwerk allgemein'!$F$16+$F42,
('2.5 CAPEX'!$J45+SUM(OFFSET('2.5 CAPEX'!DA45,0,-MIN(MAX($F42-1-('2.1 Kraftwerk allgemein'!$F$16-'1.1 Allgemein'!$I$22+1),0),COLUMN(CM42)-1-('2.1 Kraftwerk allgemein'!$F$16-'1.1 Allgemein'!$I$22+1)),1,MIN(MAX($F42-('2.1 Kraftwerk allgemein'!$F$16-'1.1 Allgemein'!$I$22+1),1),COLUMN(CM42)-('2.1 Kraftwerk allgemein'!$F$16-'1.1 Allgemein'!$I$22+1)))))/$F42,
SUM(OFFSET('2.5 CAPEX'!DA45,0,-MIN($F42-1,COLUMN(CM42)-1),1,MIN($F42,COLUMN(CM42))))/$F42)))))))</f>
        <v/>
      </c>
      <c r="CW42" s="199" t="str">
        <f ca="1">IF('2.1 Kraftwerk allgemein'!$F$15&lt;'1.1 Allgemein'!$I$22,
IF(OR(ISNUMBER($D42)=FALSE,$F42=""),"",
IF(AND('2.5 CAPEX'!$L45&lt;&gt;"x",'2.5 CAPEX'!$M45&lt;&gt;"x"),0,
IF($F42=0,0,
IF(CW$4&lt;'2.1 Kraftwerk allgemein'!$F$16,0,
IF(CW$4='2.1 Kraftwerk allgemein'!$F$16,'2.5 CAPEX'!$J45/$F42,
IF(CW$4&lt;'2.1 Kraftwerk allgemein'!$F$16+$F42,
('2.5 CAPEX'!$J45+SUM(OFFSET('2.5 CAPEX'!DB45,0,-MIN(MAX($F42-1-('2.1 Kraftwerk allgemein'!$F$16-'2.1 Kraftwerk allgemein'!$F$15+1),0),COLUMN(CN42)-1-('2.1 Kraftwerk allgemein'!$F$16-'2.1 Kraftwerk allgemein'!$F$15+1)),1,MIN(MAX($F42-('2.1 Kraftwerk allgemein'!$F$16-'2.1 Kraftwerk allgemein'!$F$15+1),1),COLUMN(CN42)-('2.1 Kraftwerk allgemein'!$F$16-'2.1 Kraftwerk allgemein'!$F$15+1)))))/$F42,
SUM(OFFSET('2.5 CAPEX'!DB45,0,-MIN($F42-1,COLUMN(CN42)-1),1,MIN($F42,COLUMN(CN42))))/$F42)))))),
IF(OR(ISNUMBER($D42)=FALSE,$F42=""),"",
IF(AND('2.5 CAPEX'!$L45&lt;&gt;"x",'2.5 CAPEX'!$M45&lt;&gt;"x"),0,
IF($F42=0,0,
IF(CW$4&lt;'2.1 Kraftwerk allgemein'!$F$16,0,
IF(CW$4='2.1 Kraftwerk allgemein'!$F$16,'2.5 CAPEX'!$J45/$F42,
IF(CW$4&lt;'2.1 Kraftwerk allgemein'!$F$16+$F42,
('2.5 CAPEX'!$J45+SUM(OFFSET('2.5 CAPEX'!DB45,0,-MIN(MAX($F42-1-('2.1 Kraftwerk allgemein'!$F$16-'1.1 Allgemein'!$I$22+1),0),COLUMN(CN42)-1-('2.1 Kraftwerk allgemein'!$F$16-'1.1 Allgemein'!$I$22+1)),1,MIN(MAX($F42-('2.1 Kraftwerk allgemein'!$F$16-'1.1 Allgemein'!$I$22+1),1),COLUMN(CN42)-('2.1 Kraftwerk allgemein'!$F$16-'1.1 Allgemein'!$I$22+1)))))/$F42,
SUM(OFFSET('2.5 CAPEX'!DB45,0,-MIN($F42-1,COLUMN(CN42)-1),1,MIN($F42,COLUMN(CN42))))/$F42)))))))</f>
        <v/>
      </c>
      <c r="CX42" s="199" t="str">
        <f ca="1">IF('2.1 Kraftwerk allgemein'!$F$15&lt;'1.1 Allgemein'!$I$22,
IF(OR(ISNUMBER($D42)=FALSE,$F42=""),"",
IF(AND('2.5 CAPEX'!$L45&lt;&gt;"x",'2.5 CAPEX'!$M45&lt;&gt;"x"),0,
IF($F42=0,0,
IF(CX$4&lt;'2.1 Kraftwerk allgemein'!$F$16,0,
IF(CX$4='2.1 Kraftwerk allgemein'!$F$16,'2.5 CAPEX'!$J45/$F42,
IF(CX$4&lt;'2.1 Kraftwerk allgemein'!$F$16+$F42,
('2.5 CAPEX'!$J45+SUM(OFFSET('2.5 CAPEX'!DC45,0,-MIN(MAX($F42-1-('2.1 Kraftwerk allgemein'!$F$16-'2.1 Kraftwerk allgemein'!$F$15+1),0),COLUMN(CO42)-1-('2.1 Kraftwerk allgemein'!$F$16-'2.1 Kraftwerk allgemein'!$F$15+1)),1,MIN(MAX($F42-('2.1 Kraftwerk allgemein'!$F$16-'2.1 Kraftwerk allgemein'!$F$15+1),1),COLUMN(CO42)-('2.1 Kraftwerk allgemein'!$F$16-'2.1 Kraftwerk allgemein'!$F$15+1)))))/$F42,
SUM(OFFSET('2.5 CAPEX'!DC45,0,-MIN($F42-1,COLUMN(CO42)-1),1,MIN($F42,COLUMN(CO42))))/$F42)))))),
IF(OR(ISNUMBER($D42)=FALSE,$F42=""),"",
IF(AND('2.5 CAPEX'!$L45&lt;&gt;"x",'2.5 CAPEX'!$M45&lt;&gt;"x"),0,
IF($F42=0,0,
IF(CX$4&lt;'2.1 Kraftwerk allgemein'!$F$16,0,
IF(CX$4='2.1 Kraftwerk allgemein'!$F$16,'2.5 CAPEX'!$J45/$F42,
IF(CX$4&lt;'2.1 Kraftwerk allgemein'!$F$16+$F42,
('2.5 CAPEX'!$J45+SUM(OFFSET('2.5 CAPEX'!DC45,0,-MIN(MAX($F42-1-('2.1 Kraftwerk allgemein'!$F$16-'1.1 Allgemein'!$I$22+1),0),COLUMN(CO42)-1-('2.1 Kraftwerk allgemein'!$F$16-'1.1 Allgemein'!$I$22+1)),1,MIN(MAX($F42-('2.1 Kraftwerk allgemein'!$F$16-'1.1 Allgemein'!$I$22+1),1),COLUMN(CO42)-('2.1 Kraftwerk allgemein'!$F$16-'1.1 Allgemein'!$I$22+1)))))/$F42,
SUM(OFFSET('2.5 CAPEX'!DC45,0,-MIN($F42-1,COLUMN(CO42)-1),1,MIN($F42,COLUMN(CO42))))/$F42)))))))</f>
        <v/>
      </c>
      <c r="CY42" s="199" t="str">
        <f ca="1">IF('2.1 Kraftwerk allgemein'!$F$15&lt;'1.1 Allgemein'!$I$22,
IF(OR(ISNUMBER($D42)=FALSE,$F42=""),"",
IF(AND('2.5 CAPEX'!$L45&lt;&gt;"x",'2.5 CAPEX'!$M45&lt;&gt;"x"),0,
IF($F42=0,0,
IF(CY$4&lt;'2.1 Kraftwerk allgemein'!$F$16,0,
IF(CY$4='2.1 Kraftwerk allgemein'!$F$16,'2.5 CAPEX'!$J45/$F42,
IF(CY$4&lt;'2.1 Kraftwerk allgemein'!$F$16+$F42,
('2.5 CAPEX'!$J45+SUM(OFFSET('2.5 CAPEX'!DD45,0,-MIN(MAX($F42-1-('2.1 Kraftwerk allgemein'!$F$16-'2.1 Kraftwerk allgemein'!$F$15+1),0),COLUMN(CP42)-1-('2.1 Kraftwerk allgemein'!$F$16-'2.1 Kraftwerk allgemein'!$F$15+1)),1,MIN(MAX($F42-('2.1 Kraftwerk allgemein'!$F$16-'2.1 Kraftwerk allgemein'!$F$15+1),1),COLUMN(CP42)-('2.1 Kraftwerk allgemein'!$F$16-'2.1 Kraftwerk allgemein'!$F$15+1)))))/$F42,
SUM(OFFSET('2.5 CAPEX'!DD45,0,-MIN($F42-1,COLUMN(CP42)-1),1,MIN($F42,COLUMN(CP42))))/$F42)))))),
IF(OR(ISNUMBER($D42)=FALSE,$F42=""),"",
IF(AND('2.5 CAPEX'!$L45&lt;&gt;"x",'2.5 CAPEX'!$M45&lt;&gt;"x"),0,
IF($F42=0,0,
IF(CY$4&lt;'2.1 Kraftwerk allgemein'!$F$16,0,
IF(CY$4='2.1 Kraftwerk allgemein'!$F$16,'2.5 CAPEX'!$J45/$F42,
IF(CY$4&lt;'2.1 Kraftwerk allgemein'!$F$16+$F42,
('2.5 CAPEX'!$J45+SUM(OFFSET('2.5 CAPEX'!DD45,0,-MIN(MAX($F42-1-('2.1 Kraftwerk allgemein'!$F$16-'1.1 Allgemein'!$I$22+1),0),COLUMN(CP42)-1-('2.1 Kraftwerk allgemein'!$F$16-'1.1 Allgemein'!$I$22+1)),1,MIN(MAX($F42-('2.1 Kraftwerk allgemein'!$F$16-'1.1 Allgemein'!$I$22+1),1),COLUMN(CP42)-('2.1 Kraftwerk allgemein'!$F$16-'1.1 Allgemein'!$I$22+1)))))/$F42,
SUM(OFFSET('2.5 CAPEX'!DD45,0,-MIN($F42-1,COLUMN(CP42)-1),1,MIN($F42,COLUMN(CP42))))/$F42)))))))</f>
        <v/>
      </c>
      <c r="CZ42" s="199" t="str">
        <f ca="1">IF('2.1 Kraftwerk allgemein'!$F$15&lt;'1.1 Allgemein'!$I$22,
IF(OR(ISNUMBER($D42)=FALSE,$F42=""),"",
IF(AND('2.5 CAPEX'!$L45&lt;&gt;"x",'2.5 CAPEX'!$M45&lt;&gt;"x"),0,
IF($F42=0,0,
IF(CZ$4&lt;'2.1 Kraftwerk allgemein'!$F$16,0,
IF(CZ$4='2.1 Kraftwerk allgemein'!$F$16,'2.5 CAPEX'!$J45/$F42,
IF(CZ$4&lt;'2.1 Kraftwerk allgemein'!$F$16+$F42,
('2.5 CAPEX'!$J45+SUM(OFFSET('2.5 CAPEX'!DE45,0,-MIN(MAX($F42-1-('2.1 Kraftwerk allgemein'!$F$16-'2.1 Kraftwerk allgemein'!$F$15+1),0),COLUMN(CQ42)-1-('2.1 Kraftwerk allgemein'!$F$16-'2.1 Kraftwerk allgemein'!$F$15+1)),1,MIN(MAX($F42-('2.1 Kraftwerk allgemein'!$F$16-'2.1 Kraftwerk allgemein'!$F$15+1),1),COLUMN(CQ42)-('2.1 Kraftwerk allgemein'!$F$16-'2.1 Kraftwerk allgemein'!$F$15+1)))))/$F42,
SUM(OFFSET('2.5 CAPEX'!DE45,0,-MIN($F42-1,COLUMN(CQ42)-1),1,MIN($F42,COLUMN(CQ42))))/$F42)))))),
IF(OR(ISNUMBER($D42)=FALSE,$F42=""),"",
IF(AND('2.5 CAPEX'!$L45&lt;&gt;"x",'2.5 CAPEX'!$M45&lt;&gt;"x"),0,
IF($F42=0,0,
IF(CZ$4&lt;'2.1 Kraftwerk allgemein'!$F$16,0,
IF(CZ$4='2.1 Kraftwerk allgemein'!$F$16,'2.5 CAPEX'!$J45/$F42,
IF(CZ$4&lt;'2.1 Kraftwerk allgemein'!$F$16+$F42,
('2.5 CAPEX'!$J45+SUM(OFFSET('2.5 CAPEX'!DE45,0,-MIN(MAX($F42-1-('2.1 Kraftwerk allgemein'!$F$16-'1.1 Allgemein'!$I$22+1),0),COLUMN(CQ42)-1-('2.1 Kraftwerk allgemein'!$F$16-'1.1 Allgemein'!$I$22+1)),1,MIN(MAX($F42-('2.1 Kraftwerk allgemein'!$F$16-'1.1 Allgemein'!$I$22+1),1),COLUMN(CQ42)-('2.1 Kraftwerk allgemein'!$F$16-'1.1 Allgemein'!$I$22+1)))))/$F42,
SUM(OFFSET('2.5 CAPEX'!DE45,0,-MIN($F42-1,COLUMN(CQ42)-1),1,MIN($F42,COLUMN(CQ42))))/$F42)))))))</f>
        <v/>
      </c>
      <c r="DA42" s="199" t="str">
        <f ca="1">IF('2.1 Kraftwerk allgemein'!$F$15&lt;'1.1 Allgemein'!$I$22,
IF(OR(ISNUMBER($D42)=FALSE,$F42=""),"",
IF(AND('2.5 CAPEX'!$L45&lt;&gt;"x",'2.5 CAPEX'!$M45&lt;&gt;"x"),0,
IF($F42=0,0,
IF(DA$4&lt;'2.1 Kraftwerk allgemein'!$F$16,0,
IF(DA$4='2.1 Kraftwerk allgemein'!$F$16,'2.5 CAPEX'!$J45/$F42,
IF(DA$4&lt;'2.1 Kraftwerk allgemein'!$F$16+$F42,
('2.5 CAPEX'!$J45+SUM(OFFSET('2.5 CAPEX'!DF45,0,-MIN(MAX($F42-1-('2.1 Kraftwerk allgemein'!$F$16-'2.1 Kraftwerk allgemein'!$F$15+1),0),COLUMN(CR42)-1-('2.1 Kraftwerk allgemein'!$F$16-'2.1 Kraftwerk allgemein'!$F$15+1)),1,MIN(MAX($F42-('2.1 Kraftwerk allgemein'!$F$16-'2.1 Kraftwerk allgemein'!$F$15+1),1),COLUMN(CR42)-('2.1 Kraftwerk allgemein'!$F$16-'2.1 Kraftwerk allgemein'!$F$15+1)))))/$F42,
SUM(OFFSET('2.5 CAPEX'!DF45,0,-MIN($F42-1,COLUMN(CR42)-1),1,MIN($F42,COLUMN(CR42))))/$F42)))))),
IF(OR(ISNUMBER($D42)=FALSE,$F42=""),"",
IF(AND('2.5 CAPEX'!$L45&lt;&gt;"x",'2.5 CAPEX'!$M45&lt;&gt;"x"),0,
IF($F42=0,0,
IF(DA$4&lt;'2.1 Kraftwerk allgemein'!$F$16,0,
IF(DA$4='2.1 Kraftwerk allgemein'!$F$16,'2.5 CAPEX'!$J45/$F42,
IF(DA$4&lt;'2.1 Kraftwerk allgemein'!$F$16+$F42,
('2.5 CAPEX'!$J45+SUM(OFFSET('2.5 CAPEX'!DF45,0,-MIN(MAX($F42-1-('2.1 Kraftwerk allgemein'!$F$16-'1.1 Allgemein'!$I$22+1),0),COLUMN(CR42)-1-('2.1 Kraftwerk allgemein'!$F$16-'1.1 Allgemein'!$I$22+1)),1,MIN(MAX($F42-('2.1 Kraftwerk allgemein'!$F$16-'1.1 Allgemein'!$I$22+1),1),COLUMN(CR42)-('2.1 Kraftwerk allgemein'!$F$16-'1.1 Allgemein'!$I$22+1)))))/$F42,
SUM(OFFSET('2.5 CAPEX'!DF45,0,-MIN($F42-1,COLUMN(CR42)-1),1,MIN($F42,COLUMN(CR42))))/$F42)))))))</f>
        <v/>
      </c>
      <c r="DB42" s="199" t="str">
        <f ca="1">IF('2.1 Kraftwerk allgemein'!$F$15&lt;'1.1 Allgemein'!$I$22,
IF(OR(ISNUMBER($D42)=FALSE,$F42=""),"",
IF(AND('2.5 CAPEX'!$L45&lt;&gt;"x",'2.5 CAPEX'!$M45&lt;&gt;"x"),0,
IF($F42=0,0,
IF(DB$4&lt;'2.1 Kraftwerk allgemein'!$F$16,0,
IF(DB$4='2.1 Kraftwerk allgemein'!$F$16,'2.5 CAPEX'!$J45/$F42,
IF(DB$4&lt;'2.1 Kraftwerk allgemein'!$F$16+$F42,
('2.5 CAPEX'!$J45+SUM(OFFSET('2.5 CAPEX'!DG45,0,-MIN(MAX($F42-1-('2.1 Kraftwerk allgemein'!$F$16-'2.1 Kraftwerk allgemein'!$F$15+1),0),COLUMN(CS42)-1-('2.1 Kraftwerk allgemein'!$F$16-'2.1 Kraftwerk allgemein'!$F$15+1)),1,MIN(MAX($F42-('2.1 Kraftwerk allgemein'!$F$16-'2.1 Kraftwerk allgemein'!$F$15+1),1),COLUMN(CS42)-('2.1 Kraftwerk allgemein'!$F$16-'2.1 Kraftwerk allgemein'!$F$15+1)))))/$F42,
SUM(OFFSET('2.5 CAPEX'!DG45,0,-MIN($F42-1,COLUMN(CS42)-1),1,MIN($F42,COLUMN(CS42))))/$F42)))))),
IF(OR(ISNUMBER($D42)=FALSE,$F42=""),"",
IF(AND('2.5 CAPEX'!$L45&lt;&gt;"x",'2.5 CAPEX'!$M45&lt;&gt;"x"),0,
IF($F42=0,0,
IF(DB$4&lt;'2.1 Kraftwerk allgemein'!$F$16,0,
IF(DB$4='2.1 Kraftwerk allgemein'!$F$16,'2.5 CAPEX'!$J45/$F42,
IF(DB$4&lt;'2.1 Kraftwerk allgemein'!$F$16+$F42,
('2.5 CAPEX'!$J45+SUM(OFFSET('2.5 CAPEX'!DG45,0,-MIN(MAX($F42-1-('2.1 Kraftwerk allgemein'!$F$16-'1.1 Allgemein'!$I$22+1),0),COLUMN(CS42)-1-('2.1 Kraftwerk allgemein'!$F$16-'1.1 Allgemein'!$I$22+1)),1,MIN(MAX($F42-('2.1 Kraftwerk allgemein'!$F$16-'1.1 Allgemein'!$I$22+1),1),COLUMN(CS42)-('2.1 Kraftwerk allgemein'!$F$16-'1.1 Allgemein'!$I$22+1)))))/$F42,
SUM(OFFSET('2.5 CAPEX'!DG45,0,-MIN($F42-1,COLUMN(CS42)-1),1,MIN($F42,COLUMN(CS42))))/$F42)))))))</f>
        <v/>
      </c>
      <c r="DC42" s="199" t="str">
        <f ca="1">IF('2.1 Kraftwerk allgemein'!$F$15&lt;'1.1 Allgemein'!$I$22,
IF(OR(ISNUMBER($D42)=FALSE,$F42=""),"",
IF(AND('2.5 CAPEX'!$L45&lt;&gt;"x",'2.5 CAPEX'!$M45&lt;&gt;"x"),0,
IF($F42=0,0,
IF(DC$4&lt;'2.1 Kraftwerk allgemein'!$F$16,0,
IF(DC$4='2.1 Kraftwerk allgemein'!$F$16,'2.5 CAPEX'!$J45/$F42,
IF(DC$4&lt;'2.1 Kraftwerk allgemein'!$F$16+$F42,
('2.5 CAPEX'!$J45+SUM(OFFSET('2.5 CAPEX'!DH45,0,-MIN(MAX($F42-1-('2.1 Kraftwerk allgemein'!$F$16-'2.1 Kraftwerk allgemein'!$F$15+1),0),COLUMN(CT42)-1-('2.1 Kraftwerk allgemein'!$F$16-'2.1 Kraftwerk allgemein'!$F$15+1)),1,MIN(MAX($F42-('2.1 Kraftwerk allgemein'!$F$16-'2.1 Kraftwerk allgemein'!$F$15+1),1),COLUMN(CT42)-('2.1 Kraftwerk allgemein'!$F$16-'2.1 Kraftwerk allgemein'!$F$15+1)))))/$F42,
SUM(OFFSET('2.5 CAPEX'!DH45,0,-MIN($F42-1,COLUMN(CT42)-1),1,MIN($F42,COLUMN(CT42))))/$F42)))))),
IF(OR(ISNUMBER($D42)=FALSE,$F42=""),"",
IF(AND('2.5 CAPEX'!$L45&lt;&gt;"x",'2.5 CAPEX'!$M45&lt;&gt;"x"),0,
IF($F42=0,0,
IF(DC$4&lt;'2.1 Kraftwerk allgemein'!$F$16,0,
IF(DC$4='2.1 Kraftwerk allgemein'!$F$16,'2.5 CAPEX'!$J45/$F42,
IF(DC$4&lt;'2.1 Kraftwerk allgemein'!$F$16+$F42,
('2.5 CAPEX'!$J45+SUM(OFFSET('2.5 CAPEX'!DH45,0,-MIN(MAX($F42-1-('2.1 Kraftwerk allgemein'!$F$16-'1.1 Allgemein'!$I$22+1),0),COLUMN(CT42)-1-('2.1 Kraftwerk allgemein'!$F$16-'1.1 Allgemein'!$I$22+1)),1,MIN(MAX($F42-('2.1 Kraftwerk allgemein'!$F$16-'1.1 Allgemein'!$I$22+1),1),COLUMN(CT42)-('2.1 Kraftwerk allgemein'!$F$16-'1.1 Allgemein'!$I$22+1)))))/$F42,
SUM(OFFSET('2.5 CAPEX'!DH45,0,-MIN($F42-1,COLUMN(CT42)-1),1,MIN($F42,COLUMN(CT42))))/$F42)))))))</f>
        <v/>
      </c>
      <c r="DD42" s="199" t="str">
        <f ca="1">IF('2.1 Kraftwerk allgemein'!$F$15&lt;'1.1 Allgemein'!$I$22,
IF(OR(ISNUMBER($D42)=FALSE,$F42=""),"",
IF(AND('2.5 CAPEX'!$L45&lt;&gt;"x",'2.5 CAPEX'!$M45&lt;&gt;"x"),0,
IF($F42=0,0,
IF(DD$4&lt;'2.1 Kraftwerk allgemein'!$F$16,0,
IF(DD$4='2.1 Kraftwerk allgemein'!$F$16,'2.5 CAPEX'!$J45/$F42,
IF(DD$4&lt;'2.1 Kraftwerk allgemein'!$F$16+$F42,
('2.5 CAPEX'!$J45+SUM(OFFSET('2.5 CAPEX'!DI45,0,-MIN(MAX($F42-1-('2.1 Kraftwerk allgemein'!$F$16-'2.1 Kraftwerk allgemein'!$F$15+1),0),COLUMN(CU42)-1-('2.1 Kraftwerk allgemein'!$F$16-'2.1 Kraftwerk allgemein'!$F$15+1)),1,MIN(MAX($F42-('2.1 Kraftwerk allgemein'!$F$16-'2.1 Kraftwerk allgemein'!$F$15+1),1),COLUMN(CU42)-('2.1 Kraftwerk allgemein'!$F$16-'2.1 Kraftwerk allgemein'!$F$15+1)))))/$F42,
SUM(OFFSET('2.5 CAPEX'!DI45,0,-MIN($F42-1,COLUMN(CU42)-1),1,MIN($F42,COLUMN(CU42))))/$F42)))))),
IF(OR(ISNUMBER($D42)=FALSE,$F42=""),"",
IF(AND('2.5 CAPEX'!$L45&lt;&gt;"x",'2.5 CAPEX'!$M45&lt;&gt;"x"),0,
IF($F42=0,0,
IF(DD$4&lt;'2.1 Kraftwerk allgemein'!$F$16,0,
IF(DD$4='2.1 Kraftwerk allgemein'!$F$16,'2.5 CAPEX'!$J45/$F42,
IF(DD$4&lt;'2.1 Kraftwerk allgemein'!$F$16+$F42,
('2.5 CAPEX'!$J45+SUM(OFFSET('2.5 CAPEX'!DI45,0,-MIN(MAX($F42-1-('2.1 Kraftwerk allgemein'!$F$16-'1.1 Allgemein'!$I$22+1),0),COLUMN(CU42)-1-('2.1 Kraftwerk allgemein'!$F$16-'1.1 Allgemein'!$I$22+1)),1,MIN(MAX($F42-('2.1 Kraftwerk allgemein'!$F$16-'1.1 Allgemein'!$I$22+1),1),COLUMN(CU42)-('2.1 Kraftwerk allgemein'!$F$16-'1.1 Allgemein'!$I$22+1)))))/$F42,
SUM(OFFSET('2.5 CAPEX'!DI45,0,-MIN($F42-1,COLUMN(CU42)-1),1,MIN($F42,COLUMN(CU42))))/$F42)))))))</f>
        <v/>
      </c>
      <c r="DE42" s="199" t="str">
        <f ca="1">IF('2.1 Kraftwerk allgemein'!$F$15&lt;'1.1 Allgemein'!$I$22,
IF(OR(ISNUMBER($D42)=FALSE,$F42=""),"",
IF(AND('2.5 CAPEX'!$L45&lt;&gt;"x",'2.5 CAPEX'!$M45&lt;&gt;"x"),0,
IF($F42=0,0,
IF(DE$4&lt;'2.1 Kraftwerk allgemein'!$F$16,0,
IF(DE$4='2.1 Kraftwerk allgemein'!$F$16,'2.5 CAPEX'!$J45/$F42,
IF(DE$4&lt;'2.1 Kraftwerk allgemein'!$F$16+$F42,
('2.5 CAPEX'!$J45+SUM(OFFSET('2.5 CAPEX'!DJ45,0,-MIN(MAX($F42-1-('2.1 Kraftwerk allgemein'!$F$16-'2.1 Kraftwerk allgemein'!$F$15+1),0),COLUMN(CV42)-1-('2.1 Kraftwerk allgemein'!$F$16-'2.1 Kraftwerk allgemein'!$F$15+1)),1,MIN(MAX($F42-('2.1 Kraftwerk allgemein'!$F$16-'2.1 Kraftwerk allgemein'!$F$15+1),1),COLUMN(CV42)-('2.1 Kraftwerk allgemein'!$F$16-'2.1 Kraftwerk allgemein'!$F$15+1)))))/$F42,
SUM(OFFSET('2.5 CAPEX'!DJ45,0,-MIN($F42-1,COLUMN(CV42)-1),1,MIN($F42,COLUMN(CV42))))/$F42)))))),
IF(OR(ISNUMBER($D42)=FALSE,$F42=""),"",
IF(AND('2.5 CAPEX'!$L45&lt;&gt;"x",'2.5 CAPEX'!$M45&lt;&gt;"x"),0,
IF($F42=0,0,
IF(DE$4&lt;'2.1 Kraftwerk allgemein'!$F$16,0,
IF(DE$4='2.1 Kraftwerk allgemein'!$F$16,'2.5 CAPEX'!$J45/$F42,
IF(DE$4&lt;'2.1 Kraftwerk allgemein'!$F$16+$F42,
('2.5 CAPEX'!$J45+SUM(OFFSET('2.5 CAPEX'!DJ45,0,-MIN(MAX($F42-1-('2.1 Kraftwerk allgemein'!$F$16-'1.1 Allgemein'!$I$22+1),0),COLUMN(CV42)-1-('2.1 Kraftwerk allgemein'!$F$16-'1.1 Allgemein'!$I$22+1)),1,MIN(MAX($F42-('2.1 Kraftwerk allgemein'!$F$16-'1.1 Allgemein'!$I$22+1),1),COLUMN(CV42)-('2.1 Kraftwerk allgemein'!$F$16-'1.1 Allgemein'!$I$22+1)))))/$F42,
SUM(OFFSET('2.5 CAPEX'!DJ45,0,-MIN($F42-1,COLUMN(CV42)-1),1,MIN($F42,COLUMN(CV42))))/$F42)))))))</f>
        <v/>
      </c>
      <c r="DF42" s="199" t="str">
        <f ca="1">IF('2.1 Kraftwerk allgemein'!$F$15&lt;'1.1 Allgemein'!$I$22,
IF(OR(ISNUMBER($D42)=FALSE,$F42=""),"",
IF(AND('2.5 CAPEX'!$L45&lt;&gt;"x",'2.5 CAPEX'!$M45&lt;&gt;"x"),0,
IF($F42=0,0,
IF(DF$4&lt;'2.1 Kraftwerk allgemein'!$F$16,0,
IF(DF$4='2.1 Kraftwerk allgemein'!$F$16,'2.5 CAPEX'!$J45/$F42,
IF(DF$4&lt;'2.1 Kraftwerk allgemein'!$F$16+$F42,
('2.5 CAPEX'!$J45+SUM(OFFSET('2.5 CAPEX'!DK45,0,-MIN(MAX($F42-1-('2.1 Kraftwerk allgemein'!$F$16-'2.1 Kraftwerk allgemein'!$F$15+1),0),COLUMN(CW42)-1-('2.1 Kraftwerk allgemein'!$F$16-'2.1 Kraftwerk allgemein'!$F$15+1)),1,MIN(MAX($F42-('2.1 Kraftwerk allgemein'!$F$16-'2.1 Kraftwerk allgemein'!$F$15+1),1),COLUMN(CW42)-('2.1 Kraftwerk allgemein'!$F$16-'2.1 Kraftwerk allgemein'!$F$15+1)))))/$F42,
SUM(OFFSET('2.5 CAPEX'!DK45,0,-MIN($F42-1,COLUMN(CW42)-1),1,MIN($F42,COLUMN(CW42))))/$F42)))))),
IF(OR(ISNUMBER($D42)=FALSE,$F42=""),"",
IF(AND('2.5 CAPEX'!$L45&lt;&gt;"x",'2.5 CAPEX'!$M45&lt;&gt;"x"),0,
IF($F42=0,0,
IF(DF$4&lt;'2.1 Kraftwerk allgemein'!$F$16,0,
IF(DF$4='2.1 Kraftwerk allgemein'!$F$16,'2.5 CAPEX'!$J45/$F42,
IF(DF$4&lt;'2.1 Kraftwerk allgemein'!$F$16+$F42,
('2.5 CAPEX'!$J45+SUM(OFFSET('2.5 CAPEX'!DK45,0,-MIN(MAX($F42-1-('2.1 Kraftwerk allgemein'!$F$16-'1.1 Allgemein'!$I$22+1),0),COLUMN(CW42)-1-('2.1 Kraftwerk allgemein'!$F$16-'1.1 Allgemein'!$I$22+1)),1,MIN(MAX($F42-('2.1 Kraftwerk allgemein'!$F$16-'1.1 Allgemein'!$I$22+1),1),COLUMN(CW42)-('2.1 Kraftwerk allgemein'!$F$16-'1.1 Allgemein'!$I$22+1)))))/$F42,
SUM(OFFSET('2.5 CAPEX'!DK45,0,-MIN($F42-1,COLUMN(CW42)-1),1,MIN($F42,COLUMN(CW42))))/$F42)))))))</f>
        <v/>
      </c>
    </row>
    <row r="43" spans="1:110" s="200" customFormat="1" ht="14" x14ac:dyDescent="0.3">
      <c r="A43" s="104"/>
      <c r="B43" s="190"/>
      <c r="C43" s="190">
        <v>40</v>
      </c>
      <c r="D43" s="190" t="str">
        <f>IF('2.5 CAPEX'!D46&lt;&gt;"",'2.5 CAPEX'!D46,"")</f>
        <v>Elektrische Erschliessung</v>
      </c>
      <c r="E43" s="190"/>
      <c r="F43" s="192" t="str">
        <f>IF('2.5 CAPEX'!F46&lt;&gt;"",'2.5 CAPEX'!F46,"")</f>
        <v/>
      </c>
      <c r="G43" s="201" t="str">
        <f>IF(ISNUMBER(D43)=FALSE,"",INDEX('2.5 CAPEX'!$H:$H,MATCH('3.1 Abschreibung'!$D43,'2.5 CAPEX'!$D:$D,0))+INDEX('2.5 CAPEX'!$J:$J,MATCH('3.1 Abschreibung'!$D43,'2.5 CAPEX'!$D:$D,0)))</f>
        <v/>
      </c>
      <c r="H43" s="201"/>
      <c r="I43" s="202"/>
      <c r="J43" s="199" t="str">
        <f ca="1">IF('2.1 Kraftwerk allgemein'!$F$15&lt;'1.1 Allgemein'!$I$22,
IF(OR(ISNUMBER($D43)=FALSE,$F43=""),"",
IF(AND('2.5 CAPEX'!$L46&lt;&gt;"x",'2.5 CAPEX'!$M46&lt;&gt;"x"),0,
IF($F43=0,0,
IF(J$4&lt;'2.1 Kraftwerk allgemein'!$F$16,0,
IF(J$4='2.1 Kraftwerk allgemein'!$F$16,'2.5 CAPEX'!$J46/$F43,
IF(J$4&lt;'2.1 Kraftwerk allgemein'!$F$16+$F43,
('2.5 CAPEX'!$J46+SUM(OFFSET('2.5 CAPEX'!O46,0,-MIN(MAX($F43-1-('2.1 Kraftwerk allgemein'!$F$16-'2.1 Kraftwerk allgemein'!$F$15+1),0),COLUMN(A43)-1-('2.1 Kraftwerk allgemein'!$F$16-'2.1 Kraftwerk allgemein'!$F$15+1)),1,MIN(MAX($F43-('2.1 Kraftwerk allgemein'!$F$16-'2.1 Kraftwerk allgemein'!$F$15+1),1),COLUMN(A43)-('2.1 Kraftwerk allgemein'!$F$16-'2.1 Kraftwerk allgemein'!$F$15+1)))))/$F43,
SUM(OFFSET('2.5 CAPEX'!O46,0,-MIN($F43-1,COLUMN(A43)-1),1,MIN($F43,COLUMN(A43))))/$F43)))))),
IF(OR(ISNUMBER($D43)=FALSE,$F43=""),"",
IF(AND('2.5 CAPEX'!$L46&lt;&gt;"x",'2.5 CAPEX'!$M46&lt;&gt;"x"),0,
IF($F43=0,0,
IF(J$4&lt;'2.1 Kraftwerk allgemein'!$F$16,0,
IF(J$4='2.1 Kraftwerk allgemein'!$F$16,'2.5 CAPEX'!$J46/$F43,
IF(J$4&lt;'2.1 Kraftwerk allgemein'!$F$16+$F43,
('2.5 CAPEX'!$J46+SUM(OFFSET('2.5 CAPEX'!O46,0,-MIN(MAX($F43-1-('2.1 Kraftwerk allgemein'!$F$16-'1.1 Allgemein'!$I$22+1),0),COLUMN(A43)-1-('2.1 Kraftwerk allgemein'!$F$16-'1.1 Allgemein'!$I$22+1)),1,MIN(MAX($F43-('2.1 Kraftwerk allgemein'!$F$16-'1.1 Allgemein'!$I$22+1),1),COLUMN(A43)-('2.1 Kraftwerk allgemein'!$F$16-'1.1 Allgemein'!$I$22+1)))))/$F43,
SUM(OFFSET('2.5 CAPEX'!O46,0,-MIN($F43-1,COLUMN(A43)-1),1,MIN($F43,COLUMN(A43))))/$F43)))))))</f>
        <v/>
      </c>
      <c r="K43" s="199" t="str">
        <f ca="1">IF('2.1 Kraftwerk allgemein'!$F$15&lt;'1.1 Allgemein'!$I$22,
IF(OR(ISNUMBER($D43)=FALSE,$F43=""),"",
IF(AND('2.5 CAPEX'!$L46&lt;&gt;"x",'2.5 CAPEX'!$M46&lt;&gt;"x"),0,
IF($F43=0,0,
IF(K$4&lt;'2.1 Kraftwerk allgemein'!$F$16,0,
IF(K$4='2.1 Kraftwerk allgemein'!$F$16,'2.5 CAPEX'!$J46/$F43,
IF(K$4&lt;'2.1 Kraftwerk allgemein'!$F$16+$F43,
('2.5 CAPEX'!$J46+SUM(OFFSET('2.5 CAPEX'!P46,0,-MIN(MAX($F43-1-('2.1 Kraftwerk allgemein'!$F$16-'2.1 Kraftwerk allgemein'!$F$15+1),0),COLUMN(B43)-1-('2.1 Kraftwerk allgemein'!$F$16-'2.1 Kraftwerk allgemein'!$F$15+1)),1,MIN(MAX($F43-('2.1 Kraftwerk allgemein'!$F$16-'2.1 Kraftwerk allgemein'!$F$15+1),1),COLUMN(B43)-('2.1 Kraftwerk allgemein'!$F$16-'2.1 Kraftwerk allgemein'!$F$15+1)))))/$F43,
SUM(OFFSET('2.5 CAPEX'!P46,0,-MIN($F43-1,COLUMN(B43)-1),1,MIN($F43,COLUMN(B43))))/$F43)))))),
IF(OR(ISNUMBER($D43)=FALSE,$F43=""),"",
IF(AND('2.5 CAPEX'!$L46&lt;&gt;"x",'2.5 CAPEX'!$M46&lt;&gt;"x"),0,
IF($F43=0,0,
IF(K$4&lt;'2.1 Kraftwerk allgemein'!$F$16,0,
IF(K$4='2.1 Kraftwerk allgemein'!$F$16,'2.5 CAPEX'!$J46/$F43,
IF(K$4&lt;'2.1 Kraftwerk allgemein'!$F$16+$F43,
('2.5 CAPEX'!$J46+SUM(OFFSET('2.5 CAPEX'!P46,0,-MIN(MAX($F43-1-('2.1 Kraftwerk allgemein'!$F$16-'1.1 Allgemein'!$I$22+1),0),COLUMN(B43)-1-('2.1 Kraftwerk allgemein'!$F$16-'1.1 Allgemein'!$I$22+1)),1,MIN(MAX($F43-('2.1 Kraftwerk allgemein'!$F$16-'1.1 Allgemein'!$I$22+1),1),COLUMN(B43)-('2.1 Kraftwerk allgemein'!$F$16-'1.1 Allgemein'!$I$22+1)))))/$F43,
SUM(OFFSET('2.5 CAPEX'!P46,0,-MIN($F43-1,COLUMN(B43)-1),1,MIN($F43,COLUMN(B43))))/$F43)))))))</f>
        <v/>
      </c>
      <c r="L43" s="199" t="str">
        <f ca="1">IF('2.1 Kraftwerk allgemein'!$F$15&lt;'1.1 Allgemein'!$I$22,
IF(OR(ISNUMBER($D43)=FALSE,$F43=""),"",
IF(AND('2.5 CAPEX'!$L46&lt;&gt;"x",'2.5 CAPEX'!$M46&lt;&gt;"x"),0,
IF($F43=0,0,
IF(L$4&lt;'2.1 Kraftwerk allgemein'!$F$16,0,
IF(L$4='2.1 Kraftwerk allgemein'!$F$16,'2.5 CAPEX'!$J46/$F43,
IF(L$4&lt;'2.1 Kraftwerk allgemein'!$F$16+$F43,
('2.5 CAPEX'!$J46+SUM(OFFSET('2.5 CAPEX'!Q46,0,-MIN(MAX($F43-1-('2.1 Kraftwerk allgemein'!$F$16-'2.1 Kraftwerk allgemein'!$F$15+1),0),COLUMN(C43)-1-('2.1 Kraftwerk allgemein'!$F$16-'2.1 Kraftwerk allgemein'!$F$15+1)),1,MIN(MAX($F43-('2.1 Kraftwerk allgemein'!$F$16-'2.1 Kraftwerk allgemein'!$F$15+1),1),COLUMN(C43)-('2.1 Kraftwerk allgemein'!$F$16-'2.1 Kraftwerk allgemein'!$F$15+1)))))/$F43,
SUM(OFFSET('2.5 CAPEX'!Q46,0,-MIN($F43-1,COLUMN(C43)-1),1,MIN($F43,COLUMN(C43))))/$F43)))))),
IF(OR(ISNUMBER($D43)=FALSE,$F43=""),"",
IF(AND('2.5 CAPEX'!$L46&lt;&gt;"x",'2.5 CAPEX'!$M46&lt;&gt;"x"),0,
IF($F43=0,0,
IF(L$4&lt;'2.1 Kraftwerk allgemein'!$F$16,0,
IF(L$4='2.1 Kraftwerk allgemein'!$F$16,'2.5 CAPEX'!$J46/$F43,
IF(L$4&lt;'2.1 Kraftwerk allgemein'!$F$16+$F43,
('2.5 CAPEX'!$J46+SUM(OFFSET('2.5 CAPEX'!Q46,0,-MIN(MAX($F43-1-('2.1 Kraftwerk allgemein'!$F$16-'1.1 Allgemein'!$I$22+1),0),COLUMN(C43)-1-('2.1 Kraftwerk allgemein'!$F$16-'1.1 Allgemein'!$I$22+1)),1,MIN(MAX($F43-('2.1 Kraftwerk allgemein'!$F$16-'1.1 Allgemein'!$I$22+1),1),COLUMN(C43)-('2.1 Kraftwerk allgemein'!$F$16-'1.1 Allgemein'!$I$22+1)))))/$F43,
SUM(OFFSET('2.5 CAPEX'!Q46,0,-MIN($F43-1,COLUMN(C43)-1),1,MIN($F43,COLUMN(C43))))/$F43)))))))</f>
        <v/>
      </c>
      <c r="M43" s="199" t="str">
        <f ca="1">IF('2.1 Kraftwerk allgemein'!$F$15&lt;'1.1 Allgemein'!$I$22,
IF(OR(ISNUMBER($D43)=FALSE,$F43=""),"",
IF(AND('2.5 CAPEX'!$L46&lt;&gt;"x",'2.5 CAPEX'!$M46&lt;&gt;"x"),0,
IF($F43=0,0,
IF(M$4&lt;'2.1 Kraftwerk allgemein'!$F$16,0,
IF(M$4='2.1 Kraftwerk allgemein'!$F$16,'2.5 CAPEX'!$J46/$F43,
IF(M$4&lt;'2.1 Kraftwerk allgemein'!$F$16+$F43,
('2.5 CAPEX'!$J46+SUM(OFFSET('2.5 CAPEX'!R46,0,-MIN(MAX($F43-1-('2.1 Kraftwerk allgemein'!$F$16-'2.1 Kraftwerk allgemein'!$F$15+1),0),COLUMN(D43)-1-('2.1 Kraftwerk allgemein'!$F$16-'2.1 Kraftwerk allgemein'!$F$15+1)),1,MIN(MAX($F43-('2.1 Kraftwerk allgemein'!$F$16-'2.1 Kraftwerk allgemein'!$F$15+1),1),COLUMN(D43)-('2.1 Kraftwerk allgemein'!$F$16-'2.1 Kraftwerk allgemein'!$F$15+1)))))/$F43,
SUM(OFFSET('2.5 CAPEX'!R46,0,-MIN($F43-1,COLUMN(D43)-1),1,MIN($F43,COLUMN(D43))))/$F43)))))),
IF(OR(ISNUMBER($D43)=FALSE,$F43=""),"",
IF(AND('2.5 CAPEX'!$L46&lt;&gt;"x",'2.5 CAPEX'!$M46&lt;&gt;"x"),0,
IF($F43=0,0,
IF(M$4&lt;'2.1 Kraftwerk allgemein'!$F$16,0,
IF(M$4='2.1 Kraftwerk allgemein'!$F$16,'2.5 CAPEX'!$J46/$F43,
IF(M$4&lt;'2.1 Kraftwerk allgemein'!$F$16+$F43,
('2.5 CAPEX'!$J46+SUM(OFFSET('2.5 CAPEX'!R46,0,-MIN(MAX($F43-1-('2.1 Kraftwerk allgemein'!$F$16-'1.1 Allgemein'!$I$22+1),0),COLUMN(D43)-1-('2.1 Kraftwerk allgemein'!$F$16-'1.1 Allgemein'!$I$22+1)),1,MIN(MAX($F43-('2.1 Kraftwerk allgemein'!$F$16-'1.1 Allgemein'!$I$22+1),1),COLUMN(D43)-('2.1 Kraftwerk allgemein'!$F$16-'1.1 Allgemein'!$I$22+1)))))/$F43,
SUM(OFFSET('2.5 CAPEX'!R46,0,-MIN($F43-1,COLUMN(D43)-1),1,MIN($F43,COLUMN(D43))))/$F43)))))))</f>
        <v/>
      </c>
      <c r="N43" s="199" t="str">
        <f ca="1">IF('2.1 Kraftwerk allgemein'!$F$15&lt;'1.1 Allgemein'!$I$22,
IF(OR(ISNUMBER($D43)=FALSE,$F43=""),"",
IF(AND('2.5 CAPEX'!$L46&lt;&gt;"x",'2.5 CAPEX'!$M46&lt;&gt;"x"),0,
IF($F43=0,0,
IF(N$4&lt;'2.1 Kraftwerk allgemein'!$F$16,0,
IF(N$4='2.1 Kraftwerk allgemein'!$F$16,'2.5 CAPEX'!$J46/$F43,
IF(N$4&lt;'2.1 Kraftwerk allgemein'!$F$16+$F43,
('2.5 CAPEX'!$J46+SUM(OFFSET('2.5 CAPEX'!S46,0,-MIN(MAX($F43-1-('2.1 Kraftwerk allgemein'!$F$16-'2.1 Kraftwerk allgemein'!$F$15+1),0),COLUMN(E43)-1-('2.1 Kraftwerk allgemein'!$F$16-'2.1 Kraftwerk allgemein'!$F$15+1)),1,MIN(MAX($F43-('2.1 Kraftwerk allgemein'!$F$16-'2.1 Kraftwerk allgemein'!$F$15+1),1),COLUMN(E43)-('2.1 Kraftwerk allgemein'!$F$16-'2.1 Kraftwerk allgemein'!$F$15+1)))))/$F43,
SUM(OFFSET('2.5 CAPEX'!S46,0,-MIN($F43-1,COLUMN(E43)-1),1,MIN($F43,COLUMN(E43))))/$F43)))))),
IF(OR(ISNUMBER($D43)=FALSE,$F43=""),"",
IF(AND('2.5 CAPEX'!$L46&lt;&gt;"x",'2.5 CAPEX'!$M46&lt;&gt;"x"),0,
IF($F43=0,0,
IF(N$4&lt;'2.1 Kraftwerk allgemein'!$F$16,0,
IF(N$4='2.1 Kraftwerk allgemein'!$F$16,'2.5 CAPEX'!$J46/$F43,
IF(N$4&lt;'2.1 Kraftwerk allgemein'!$F$16+$F43,
('2.5 CAPEX'!$J46+SUM(OFFSET('2.5 CAPEX'!S46,0,-MIN(MAX($F43-1-('2.1 Kraftwerk allgemein'!$F$16-'1.1 Allgemein'!$I$22+1),0),COLUMN(E43)-1-('2.1 Kraftwerk allgemein'!$F$16-'1.1 Allgemein'!$I$22+1)),1,MIN(MAX($F43-('2.1 Kraftwerk allgemein'!$F$16-'1.1 Allgemein'!$I$22+1),1),COLUMN(E43)-('2.1 Kraftwerk allgemein'!$F$16-'1.1 Allgemein'!$I$22+1)))))/$F43,
SUM(OFFSET('2.5 CAPEX'!S46,0,-MIN($F43-1,COLUMN(E43)-1),1,MIN($F43,COLUMN(E43))))/$F43)))))))</f>
        <v/>
      </c>
      <c r="O43" s="199" t="str">
        <f ca="1">IF('2.1 Kraftwerk allgemein'!$F$15&lt;'1.1 Allgemein'!$I$22,
IF(OR(ISNUMBER($D43)=FALSE,$F43=""),"",
IF(AND('2.5 CAPEX'!$L46&lt;&gt;"x",'2.5 CAPEX'!$M46&lt;&gt;"x"),0,
IF($F43=0,0,
IF(O$4&lt;'2.1 Kraftwerk allgemein'!$F$16,0,
IF(O$4='2.1 Kraftwerk allgemein'!$F$16,'2.5 CAPEX'!$J46/$F43,
IF(O$4&lt;'2.1 Kraftwerk allgemein'!$F$16+$F43,
('2.5 CAPEX'!$J46+SUM(OFFSET('2.5 CAPEX'!T46,0,-MIN(MAX($F43-1-('2.1 Kraftwerk allgemein'!$F$16-'2.1 Kraftwerk allgemein'!$F$15+1),0),COLUMN(F43)-1-('2.1 Kraftwerk allgemein'!$F$16-'2.1 Kraftwerk allgemein'!$F$15+1)),1,MIN(MAX($F43-('2.1 Kraftwerk allgemein'!$F$16-'2.1 Kraftwerk allgemein'!$F$15+1),1),COLUMN(F43)-('2.1 Kraftwerk allgemein'!$F$16-'2.1 Kraftwerk allgemein'!$F$15+1)))))/$F43,
SUM(OFFSET('2.5 CAPEX'!T46,0,-MIN($F43-1,COLUMN(F43)-1),1,MIN($F43,COLUMN(F43))))/$F43)))))),
IF(OR(ISNUMBER($D43)=FALSE,$F43=""),"",
IF(AND('2.5 CAPEX'!$L46&lt;&gt;"x",'2.5 CAPEX'!$M46&lt;&gt;"x"),0,
IF($F43=0,0,
IF(O$4&lt;'2.1 Kraftwerk allgemein'!$F$16,0,
IF(O$4='2.1 Kraftwerk allgemein'!$F$16,'2.5 CAPEX'!$J46/$F43,
IF(O$4&lt;'2.1 Kraftwerk allgemein'!$F$16+$F43,
('2.5 CAPEX'!$J46+SUM(OFFSET('2.5 CAPEX'!T46,0,-MIN(MAX($F43-1-('2.1 Kraftwerk allgemein'!$F$16-'1.1 Allgemein'!$I$22+1),0),COLUMN(F43)-1-('2.1 Kraftwerk allgemein'!$F$16-'1.1 Allgemein'!$I$22+1)),1,MIN(MAX($F43-('2.1 Kraftwerk allgemein'!$F$16-'1.1 Allgemein'!$I$22+1),1),COLUMN(F43)-('2.1 Kraftwerk allgemein'!$F$16-'1.1 Allgemein'!$I$22+1)))))/$F43,
SUM(OFFSET('2.5 CAPEX'!T46,0,-MIN($F43-1,COLUMN(F43)-1),1,MIN($F43,COLUMN(F43))))/$F43)))))))</f>
        <v/>
      </c>
      <c r="P43" s="199" t="str">
        <f ca="1">IF('2.1 Kraftwerk allgemein'!$F$15&lt;'1.1 Allgemein'!$I$22,
IF(OR(ISNUMBER($D43)=FALSE,$F43=""),"",
IF(AND('2.5 CAPEX'!$L46&lt;&gt;"x",'2.5 CAPEX'!$M46&lt;&gt;"x"),0,
IF($F43=0,0,
IF(P$4&lt;'2.1 Kraftwerk allgemein'!$F$16,0,
IF(P$4='2.1 Kraftwerk allgemein'!$F$16,'2.5 CAPEX'!$J46/$F43,
IF(P$4&lt;'2.1 Kraftwerk allgemein'!$F$16+$F43,
('2.5 CAPEX'!$J46+SUM(OFFSET('2.5 CAPEX'!U46,0,-MIN(MAX($F43-1-('2.1 Kraftwerk allgemein'!$F$16-'2.1 Kraftwerk allgemein'!$F$15+1),0),COLUMN(G43)-1-('2.1 Kraftwerk allgemein'!$F$16-'2.1 Kraftwerk allgemein'!$F$15+1)),1,MIN(MAX($F43-('2.1 Kraftwerk allgemein'!$F$16-'2.1 Kraftwerk allgemein'!$F$15+1),1),COLUMN(G43)-('2.1 Kraftwerk allgemein'!$F$16-'2.1 Kraftwerk allgemein'!$F$15+1)))))/$F43,
SUM(OFFSET('2.5 CAPEX'!U46,0,-MIN($F43-1,COLUMN(G43)-1),1,MIN($F43,COLUMN(G43))))/$F43)))))),
IF(OR(ISNUMBER($D43)=FALSE,$F43=""),"",
IF(AND('2.5 CAPEX'!$L46&lt;&gt;"x",'2.5 CAPEX'!$M46&lt;&gt;"x"),0,
IF($F43=0,0,
IF(P$4&lt;'2.1 Kraftwerk allgemein'!$F$16,0,
IF(P$4='2.1 Kraftwerk allgemein'!$F$16,'2.5 CAPEX'!$J46/$F43,
IF(P$4&lt;'2.1 Kraftwerk allgemein'!$F$16+$F43,
('2.5 CAPEX'!$J46+SUM(OFFSET('2.5 CAPEX'!U46,0,-MIN(MAX($F43-1-('2.1 Kraftwerk allgemein'!$F$16-'1.1 Allgemein'!$I$22+1),0),COLUMN(G43)-1-('2.1 Kraftwerk allgemein'!$F$16-'1.1 Allgemein'!$I$22+1)),1,MIN(MAX($F43-('2.1 Kraftwerk allgemein'!$F$16-'1.1 Allgemein'!$I$22+1),1),COLUMN(G43)-('2.1 Kraftwerk allgemein'!$F$16-'1.1 Allgemein'!$I$22+1)))))/$F43,
SUM(OFFSET('2.5 CAPEX'!U46,0,-MIN($F43-1,COLUMN(G43)-1),1,MIN($F43,COLUMN(G43))))/$F43)))))))</f>
        <v/>
      </c>
      <c r="Q43" s="199" t="str">
        <f ca="1">IF('2.1 Kraftwerk allgemein'!$F$15&lt;'1.1 Allgemein'!$I$22,
IF(OR(ISNUMBER($D43)=FALSE,$F43=""),"",
IF(AND('2.5 CAPEX'!$L46&lt;&gt;"x",'2.5 CAPEX'!$M46&lt;&gt;"x"),0,
IF($F43=0,0,
IF(Q$4&lt;'2.1 Kraftwerk allgemein'!$F$16,0,
IF(Q$4='2.1 Kraftwerk allgemein'!$F$16,'2.5 CAPEX'!$J46/$F43,
IF(Q$4&lt;'2.1 Kraftwerk allgemein'!$F$16+$F43,
('2.5 CAPEX'!$J46+SUM(OFFSET('2.5 CAPEX'!V46,0,-MIN(MAX($F43-1-('2.1 Kraftwerk allgemein'!$F$16-'2.1 Kraftwerk allgemein'!$F$15+1),0),COLUMN(H43)-1-('2.1 Kraftwerk allgemein'!$F$16-'2.1 Kraftwerk allgemein'!$F$15+1)),1,MIN(MAX($F43-('2.1 Kraftwerk allgemein'!$F$16-'2.1 Kraftwerk allgemein'!$F$15+1),1),COLUMN(H43)-('2.1 Kraftwerk allgemein'!$F$16-'2.1 Kraftwerk allgemein'!$F$15+1)))))/$F43,
SUM(OFFSET('2.5 CAPEX'!V46,0,-MIN($F43-1,COLUMN(H43)-1),1,MIN($F43,COLUMN(H43))))/$F43)))))),
IF(OR(ISNUMBER($D43)=FALSE,$F43=""),"",
IF(AND('2.5 CAPEX'!$L46&lt;&gt;"x",'2.5 CAPEX'!$M46&lt;&gt;"x"),0,
IF($F43=0,0,
IF(Q$4&lt;'2.1 Kraftwerk allgemein'!$F$16,0,
IF(Q$4='2.1 Kraftwerk allgemein'!$F$16,'2.5 CAPEX'!$J46/$F43,
IF(Q$4&lt;'2.1 Kraftwerk allgemein'!$F$16+$F43,
('2.5 CAPEX'!$J46+SUM(OFFSET('2.5 CAPEX'!V46,0,-MIN(MAX($F43-1-('2.1 Kraftwerk allgemein'!$F$16-'1.1 Allgemein'!$I$22+1),0),COLUMN(H43)-1-('2.1 Kraftwerk allgemein'!$F$16-'1.1 Allgemein'!$I$22+1)),1,MIN(MAX($F43-('2.1 Kraftwerk allgemein'!$F$16-'1.1 Allgemein'!$I$22+1),1),COLUMN(H43)-('2.1 Kraftwerk allgemein'!$F$16-'1.1 Allgemein'!$I$22+1)))))/$F43,
SUM(OFFSET('2.5 CAPEX'!V46,0,-MIN($F43-1,COLUMN(H43)-1),1,MIN($F43,COLUMN(H43))))/$F43)))))))</f>
        <v/>
      </c>
      <c r="R43" s="199" t="str">
        <f ca="1">IF('2.1 Kraftwerk allgemein'!$F$15&lt;'1.1 Allgemein'!$I$22,
IF(OR(ISNUMBER($D43)=FALSE,$F43=""),"",
IF(AND('2.5 CAPEX'!$L46&lt;&gt;"x",'2.5 CAPEX'!$M46&lt;&gt;"x"),0,
IF($F43=0,0,
IF(R$4&lt;'2.1 Kraftwerk allgemein'!$F$16,0,
IF(R$4='2.1 Kraftwerk allgemein'!$F$16,'2.5 CAPEX'!$J46/$F43,
IF(R$4&lt;'2.1 Kraftwerk allgemein'!$F$16+$F43,
('2.5 CAPEX'!$J46+SUM(OFFSET('2.5 CAPEX'!W46,0,-MIN(MAX($F43-1-('2.1 Kraftwerk allgemein'!$F$16-'2.1 Kraftwerk allgemein'!$F$15+1),0),COLUMN(I43)-1-('2.1 Kraftwerk allgemein'!$F$16-'2.1 Kraftwerk allgemein'!$F$15+1)),1,MIN(MAX($F43-('2.1 Kraftwerk allgemein'!$F$16-'2.1 Kraftwerk allgemein'!$F$15+1),1),COLUMN(I43)-('2.1 Kraftwerk allgemein'!$F$16-'2.1 Kraftwerk allgemein'!$F$15+1)))))/$F43,
SUM(OFFSET('2.5 CAPEX'!W46,0,-MIN($F43-1,COLUMN(I43)-1),1,MIN($F43,COLUMN(I43))))/$F43)))))),
IF(OR(ISNUMBER($D43)=FALSE,$F43=""),"",
IF(AND('2.5 CAPEX'!$L46&lt;&gt;"x",'2.5 CAPEX'!$M46&lt;&gt;"x"),0,
IF($F43=0,0,
IF(R$4&lt;'2.1 Kraftwerk allgemein'!$F$16,0,
IF(R$4='2.1 Kraftwerk allgemein'!$F$16,'2.5 CAPEX'!$J46/$F43,
IF(R$4&lt;'2.1 Kraftwerk allgemein'!$F$16+$F43,
('2.5 CAPEX'!$J46+SUM(OFFSET('2.5 CAPEX'!W46,0,-MIN(MAX($F43-1-('2.1 Kraftwerk allgemein'!$F$16-'1.1 Allgemein'!$I$22+1),0),COLUMN(I43)-1-('2.1 Kraftwerk allgemein'!$F$16-'1.1 Allgemein'!$I$22+1)),1,MIN(MAX($F43-('2.1 Kraftwerk allgemein'!$F$16-'1.1 Allgemein'!$I$22+1),1),COLUMN(I43)-('2.1 Kraftwerk allgemein'!$F$16-'1.1 Allgemein'!$I$22+1)))))/$F43,
SUM(OFFSET('2.5 CAPEX'!W46,0,-MIN($F43-1,COLUMN(I43)-1),1,MIN($F43,COLUMN(I43))))/$F43)))))))</f>
        <v/>
      </c>
      <c r="S43" s="199" t="str">
        <f ca="1">IF('2.1 Kraftwerk allgemein'!$F$15&lt;'1.1 Allgemein'!$I$22,
IF(OR(ISNUMBER($D43)=FALSE,$F43=""),"",
IF(AND('2.5 CAPEX'!$L46&lt;&gt;"x",'2.5 CAPEX'!$M46&lt;&gt;"x"),0,
IF($F43=0,0,
IF(S$4&lt;'2.1 Kraftwerk allgemein'!$F$16,0,
IF(S$4='2.1 Kraftwerk allgemein'!$F$16,'2.5 CAPEX'!$J46/$F43,
IF(S$4&lt;'2.1 Kraftwerk allgemein'!$F$16+$F43,
('2.5 CAPEX'!$J46+SUM(OFFSET('2.5 CAPEX'!X46,0,-MIN(MAX($F43-1-('2.1 Kraftwerk allgemein'!$F$16-'2.1 Kraftwerk allgemein'!$F$15+1),0),COLUMN(J43)-1-('2.1 Kraftwerk allgemein'!$F$16-'2.1 Kraftwerk allgemein'!$F$15+1)),1,MIN(MAX($F43-('2.1 Kraftwerk allgemein'!$F$16-'2.1 Kraftwerk allgemein'!$F$15+1),1),COLUMN(J43)-('2.1 Kraftwerk allgemein'!$F$16-'2.1 Kraftwerk allgemein'!$F$15+1)))))/$F43,
SUM(OFFSET('2.5 CAPEX'!X46,0,-MIN($F43-1,COLUMN(J43)-1),1,MIN($F43,COLUMN(J43))))/$F43)))))),
IF(OR(ISNUMBER($D43)=FALSE,$F43=""),"",
IF(AND('2.5 CAPEX'!$L46&lt;&gt;"x",'2.5 CAPEX'!$M46&lt;&gt;"x"),0,
IF($F43=0,0,
IF(S$4&lt;'2.1 Kraftwerk allgemein'!$F$16,0,
IF(S$4='2.1 Kraftwerk allgemein'!$F$16,'2.5 CAPEX'!$J46/$F43,
IF(S$4&lt;'2.1 Kraftwerk allgemein'!$F$16+$F43,
('2.5 CAPEX'!$J46+SUM(OFFSET('2.5 CAPEX'!X46,0,-MIN(MAX($F43-1-('2.1 Kraftwerk allgemein'!$F$16-'1.1 Allgemein'!$I$22+1),0),COLUMN(J43)-1-('2.1 Kraftwerk allgemein'!$F$16-'1.1 Allgemein'!$I$22+1)),1,MIN(MAX($F43-('2.1 Kraftwerk allgemein'!$F$16-'1.1 Allgemein'!$I$22+1),1),COLUMN(J43)-('2.1 Kraftwerk allgemein'!$F$16-'1.1 Allgemein'!$I$22+1)))))/$F43,
SUM(OFFSET('2.5 CAPEX'!X46,0,-MIN($F43-1,COLUMN(J43)-1),1,MIN($F43,COLUMN(J43))))/$F43)))))))</f>
        <v/>
      </c>
      <c r="T43" s="199" t="str">
        <f ca="1">IF('2.1 Kraftwerk allgemein'!$F$15&lt;'1.1 Allgemein'!$I$22,
IF(OR(ISNUMBER($D43)=FALSE,$F43=""),"",
IF(AND('2.5 CAPEX'!$L46&lt;&gt;"x",'2.5 CAPEX'!$M46&lt;&gt;"x"),0,
IF($F43=0,0,
IF(T$4&lt;'2.1 Kraftwerk allgemein'!$F$16,0,
IF(T$4='2.1 Kraftwerk allgemein'!$F$16,'2.5 CAPEX'!$J46/$F43,
IF(T$4&lt;'2.1 Kraftwerk allgemein'!$F$16+$F43,
('2.5 CAPEX'!$J46+SUM(OFFSET('2.5 CAPEX'!Y46,0,-MIN(MAX($F43-1-('2.1 Kraftwerk allgemein'!$F$16-'2.1 Kraftwerk allgemein'!$F$15+1),0),COLUMN(K43)-1-('2.1 Kraftwerk allgemein'!$F$16-'2.1 Kraftwerk allgemein'!$F$15+1)),1,MIN(MAX($F43-('2.1 Kraftwerk allgemein'!$F$16-'2.1 Kraftwerk allgemein'!$F$15+1),1),COLUMN(K43)-('2.1 Kraftwerk allgemein'!$F$16-'2.1 Kraftwerk allgemein'!$F$15+1)))))/$F43,
SUM(OFFSET('2.5 CAPEX'!Y46,0,-MIN($F43-1,COLUMN(K43)-1),1,MIN($F43,COLUMN(K43))))/$F43)))))),
IF(OR(ISNUMBER($D43)=FALSE,$F43=""),"",
IF(AND('2.5 CAPEX'!$L46&lt;&gt;"x",'2.5 CAPEX'!$M46&lt;&gt;"x"),0,
IF($F43=0,0,
IF(T$4&lt;'2.1 Kraftwerk allgemein'!$F$16,0,
IF(T$4='2.1 Kraftwerk allgemein'!$F$16,'2.5 CAPEX'!$J46/$F43,
IF(T$4&lt;'2.1 Kraftwerk allgemein'!$F$16+$F43,
('2.5 CAPEX'!$J46+SUM(OFFSET('2.5 CAPEX'!Y46,0,-MIN(MAX($F43-1-('2.1 Kraftwerk allgemein'!$F$16-'1.1 Allgemein'!$I$22+1),0),COLUMN(K43)-1-('2.1 Kraftwerk allgemein'!$F$16-'1.1 Allgemein'!$I$22+1)),1,MIN(MAX($F43-('2.1 Kraftwerk allgemein'!$F$16-'1.1 Allgemein'!$I$22+1),1),COLUMN(K43)-('2.1 Kraftwerk allgemein'!$F$16-'1.1 Allgemein'!$I$22+1)))))/$F43,
SUM(OFFSET('2.5 CAPEX'!Y46,0,-MIN($F43-1,COLUMN(K43)-1),1,MIN($F43,COLUMN(K43))))/$F43)))))))</f>
        <v/>
      </c>
      <c r="U43" s="199" t="str">
        <f ca="1">IF('2.1 Kraftwerk allgemein'!$F$15&lt;'1.1 Allgemein'!$I$22,
IF(OR(ISNUMBER($D43)=FALSE,$F43=""),"",
IF(AND('2.5 CAPEX'!$L46&lt;&gt;"x",'2.5 CAPEX'!$M46&lt;&gt;"x"),0,
IF($F43=0,0,
IF(U$4&lt;'2.1 Kraftwerk allgemein'!$F$16,0,
IF(U$4='2.1 Kraftwerk allgemein'!$F$16,'2.5 CAPEX'!$J46/$F43,
IF(U$4&lt;'2.1 Kraftwerk allgemein'!$F$16+$F43,
('2.5 CAPEX'!$J46+SUM(OFFSET('2.5 CAPEX'!Z46,0,-MIN(MAX($F43-1-('2.1 Kraftwerk allgemein'!$F$16-'2.1 Kraftwerk allgemein'!$F$15+1),0),COLUMN(L43)-1-('2.1 Kraftwerk allgemein'!$F$16-'2.1 Kraftwerk allgemein'!$F$15+1)),1,MIN(MAX($F43-('2.1 Kraftwerk allgemein'!$F$16-'2.1 Kraftwerk allgemein'!$F$15+1),1),COLUMN(L43)-('2.1 Kraftwerk allgemein'!$F$16-'2.1 Kraftwerk allgemein'!$F$15+1)))))/$F43,
SUM(OFFSET('2.5 CAPEX'!Z46,0,-MIN($F43-1,COLUMN(L43)-1),1,MIN($F43,COLUMN(L43))))/$F43)))))),
IF(OR(ISNUMBER($D43)=FALSE,$F43=""),"",
IF(AND('2.5 CAPEX'!$L46&lt;&gt;"x",'2.5 CAPEX'!$M46&lt;&gt;"x"),0,
IF($F43=0,0,
IF(U$4&lt;'2.1 Kraftwerk allgemein'!$F$16,0,
IF(U$4='2.1 Kraftwerk allgemein'!$F$16,'2.5 CAPEX'!$J46/$F43,
IF(U$4&lt;'2.1 Kraftwerk allgemein'!$F$16+$F43,
('2.5 CAPEX'!$J46+SUM(OFFSET('2.5 CAPEX'!Z46,0,-MIN(MAX($F43-1-('2.1 Kraftwerk allgemein'!$F$16-'1.1 Allgemein'!$I$22+1),0),COLUMN(L43)-1-('2.1 Kraftwerk allgemein'!$F$16-'1.1 Allgemein'!$I$22+1)),1,MIN(MAX($F43-('2.1 Kraftwerk allgemein'!$F$16-'1.1 Allgemein'!$I$22+1),1),COLUMN(L43)-('2.1 Kraftwerk allgemein'!$F$16-'1.1 Allgemein'!$I$22+1)))))/$F43,
SUM(OFFSET('2.5 CAPEX'!Z46,0,-MIN($F43-1,COLUMN(L43)-1),1,MIN($F43,COLUMN(L43))))/$F43)))))))</f>
        <v/>
      </c>
      <c r="V43" s="199" t="str">
        <f ca="1">IF('2.1 Kraftwerk allgemein'!$F$15&lt;'1.1 Allgemein'!$I$22,
IF(OR(ISNUMBER($D43)=FALSE,$F43=""),"",
IF(AND('2.5 CAPEX'!$L46&lt;&gt;"x",'2.5 CAPEX'!$M46&lt;&gt;"x"),0,
IF($F43=0,0,
IF(V$4&lt;'2.1 Kraftwerk allgemein'!$F$16,0,
IF(V$4='2.1 Kraftwerk allgemein'!$F$16,'2.5 CAPEX'!$J46/$F43,
IF(V$4&lt;'2.1 Kraftwerk allgemein'!$F$16+$F43,
('2.5 CAPEX'!$J46+SUM(OFFSET('2.5 CAPEX'!AA46,0,-MIN(MAX($F43-1-('2.1 Kraftwerk allgemein'!$F$16-'2.1 Kraftwerk allgemein'!$F$15+1),0),COLUMN(M43)-1-('2.1 Kraftwerk allgemein'!$F$16-'2.1 Kraftwerk allgemein'!$F$15+1)),1,MIN(MAX($F43-('2.1 Kraftwerk allgemein'!$F$16-'2.1 Kraftwerk allgemein'!$F$15+1),1),COLUMN(M43)-('2.1 Kraftwerk allgemein'!$F$16-'2.1 Kraftwerk allgemein'!$F$15+1)))))/$F43,
SUM(OFFSET('2.5 CAPEX'!AA46,0,-MIN($F43-1,COLUMN(M43)-1),1,MIN($F43,COLUMN(M43))))/$F43)))))),
IF(OR(ISNUMBER($D43)=FALSE,$F43=""),"",
IF(AND('2.5 CAPEX'!$L46&lt;&gt;"x",'2.5 CAPEX'!$M46&lt;&gt;"x"),0,
IF($F43=0,0,
IF(V$4&lt;'2.1 Kraftwerk allgemein'!$F$16,0,
IF(V$4='2.1 Kraftwerk allgemein'!$F$16,'2.5 CAPEX'!$J46/$F43,
IF(V$4&lt;'2.1 Kraftwerk allgemein'!$F$16+$F43,
('2.5 CAPEX'!$J46+SUM(OFFSET('2.5 CAPEX'!AA46,0,-MIN(MAX($F43-1-('2.1 Kraftwerk allgemein'!$F$16-'1.1 Allgemein'!$I$22+1),0),COLUMN(M43)-1-('2.1 Kraftwerk allgemein'!$F$16-'1.1 Allgemein'!$I$22+1)),1,MIN(MAX($F43-('2.1 Kraftwerk allgemein'!$F$16-'1.1 Allgemein'!$I$22+1),1),COLUMN(M43)-('2.1 Kraftwerk allgemein'!$F$16-'1.1 Allgemein'!$I$22+1)))))/$F43,
SUM(OFFSET('2.5 CAPEX'!AA46,0,-MIN($F43-1,COLUMN(M43)-1),1,MIN($F43,COLUMN(M43))))/$F43)))))))</f>
        <v/>
      </c>
      <c r="W43" s="199" t="str">
        <f ca="1">IF('2.1 Kraftwerk allgemein'!$F$15&lt;'1.1 Allgemein'!$I$22,
IF(OR(ISNUMBER($D43)=FALSE,$F43=""),"",
IF(AND('2.5 CAPEX'!$L46&lt;&gt;"x",'2.5 CAPEX'!$M46&lt;&gt;"x"),0,
IF($F43=0,0,
IF(W$4&lt;'2.1 Kraftwerk allgemein'!$F$16,0,
IF(W$4='2.1 Kraftwerk allgemein'!$F$16,'2.5 CAPEX'!$J46/$F43,
IF(W$4&lt;'2.1 Kraftwerk allgemein'!$F$16+$F43,
('2.5 CAPEX'!$J46+SUM(OFFSET('2.5 CAPEX'!AB46,0,-MIN(MAX($F43-1-('2.1 Kraftwerk allgemein'!$F$16-'2.1 Kraftwerk allgemein'!$F$15+1),0),COLUMN(N43)-1-('2.1 Kraftwerk allgemein'!$F$16-'2.1 Kraftwerk allgemein'!$F$15+1)),1,MIN(MAX($F43-('2.1 Kraftwerk allgemein'!$F$16-'2.1 Kraftwerk allgemein'!$F$15+1),1),COLUMN(N43)-('2.1 Kraftwerk allgemein'!$F$16-'2.1 Kraftwerk allgemein'!$F$15+1)))))/$F43,
SUM(OFFSET('2.5 CAPEX'!AB46,0,-MIN($F43-1,COLUMN(N43)-1),1,MIN($F43,COLUMN(N43))))/$F43)))))),
IF(OR(ISNUMBER($D43)=FALSE,$F43=""),"",
IF(AND('2.5 CAPEX'!$L46&lt;&gt;"x",'2.5 CAPEX'!$M46&lt;&gt;"x"),0,
IF($F43=0,0,
IF(W$4&lt;'2.1 Kraftwerk allgemein'!$F$16,0,
IF(W$4='2.1 Kraftwerk allgemein'!$F$16,'2.5 CAPEX'!$J46/$F43,
IF(W$4&lt;'2.1 Kraftwerk allgemein'!$F$16+$F43,
('2.5 CAPEX'!$J46+SUM(OFFSET('2.5 CAPEX'!AB46,0,-MIN(MAX($F43-1-('2.1 Kraftwerk allgemein'!$F$16-'1.1 Allgemein'!$I$22+1),0),COLUMN(N43)-1-('2.1 Kraftwerk allgemein'!$F$16-'1.1 Allgemein'!$I$22+1)),1,MIN(MAX($F43-('2.1 Kraftwerk allgemein'!$F$16-'1.1 Allgemein'!$I$22+1),1),COLUMN(N43)-('2.1 Kraftwerk allgemein'!$F$16-'1.1 Allgemein'!$I$22+1)))))/$F43,
SUM(OFFSET('2.5 CAPEX'!AB46,0,-MIN($F43-1,COLUMN(N43)-1),1,MIN($F43,COLUMN(N43))))/$F43)))))))</f>
        <v/>
      </c>
      <c r="X43" s="199" t="str">
        <f ca="1">IF('2.1 Kraftwerk allgemein'!$F$15&lt;'1.1 Allgemein'!$I$22,
IF(OR(ISNUMBER($D43)=FALSE,$F43=""),"",
IF(AND('2.5 CAPEX'!$L46&lt;&gt;"x",'2.5 CAPEX'!$M46&lt;&gt;"x"),0,
IF($F43=0,0,
IF(X$4&lt;'2.1 Kraftwerk allgemein'!$F$16,0,
IF(X$4='2.1 Kraftwerk allgemein'!$F$16,'2.5 CAPEX'!$J46/$F43,
IF(X$4&lt;'2.1 Kraftwerk allgemein'!$F$16+$F43,
('2.5 CAPEX'!$J46+SUM(OFFSET('2.5 CAPEX'!AC46,0,-MIN(MAX($F43-1-('2.1 Kraftwerk allgemein'!$F$16-'2.1 Kraftwerk allgemein'!$F$15+1),0),COLUMN(O43)-1-('2.1 Kraftwerk allgemein'!$F$16-'2.1 Kraftwerk allgemein'!$F$15+1)),1,MIN(MAX($F43-('2.1 Kraftwerk allgemein'!$F$16-'2.1 Kraftwerk allgemein'!$F$15+1),1),COLUMN(O43)-('2.1 Kraftwerk allgemein'!$F$16-'2.1 Kraftwerk allgemein'!$F$15+1)))))/$F43,
SUM(OFFSET('2.5 CAPEX'!AC46,0,-MIN($F43-1,COLUMN(O43)-1),1,MIN($F43,COLUMN(O43))))/$F43)))))),
IF(OR(ISNUMBER($D43)=FALSE,$F43=""),"",
IF(AND('2.5 CAPEX'!$L46&lt;&gt;"x",'2.5 CAPEX'!$M46&lt;&gt;"x"),0,
IF($F43=0,0,
IF(X$4&lt;'2.1 Kraftwerk allgemein'!$F$16,0,
IF(X$4='2.1 Kraftwerk allgemein'!$F$16,'2.5 CAPEX'!$J46/$F43,
IF(X$4&lt;'2.1 Kraftwerk allgemein'!$F$16+$F43,
('2.5 CAPEX'!$J46+SUM(OFFSET('2.5 CAPEX'!AC46,0,-MIN(MAX($F43-1-('2.1 Kraftwerk allgemein'!$F$16-'1.1 Allgemein'!$I$22+1),0),COLUMN(O43)-1-('2.1 Kraftwerk allgemein'!$F$16-'1.1 Allgemein'!$I$22+1)),1,MIN(MAX($F43-('2.1 Kraftwerk allgemein'!$F$16-'1.1 Allgemein'!$I$22+1),1),COLUMN(O43)-('2.1 Kraftwerk allgemein'!$F$16-'1.1 Allgemein'!$I$22+1)))))/$F43,
SUM(OFFSET('2.5 CAPEX'!AC46,0,-MIN($F43-1,COLUMN(O43)-1),1,MIN($F43,COLUMN(O43))))/$F43)))))))</f>
        <v/>
      </c>
      <c r="Y43" s="199" t="str">
        <f ca="1">IF('2.1 Kraftwerk allgemein'!$F$15&lt;'1.1 Allgemein'!$I$22,
IF(OR(ISNUMBER($D43)=FALSE,$F43=""),"",
IF(AND('2.5 CAPEX'!$L46&lt;&gt;"x",'2.5 CAPEX'!$M46&lt;&gt;"x"),0,
IF($F43=0,0,
IF(Y$4&lt;'2.1 Kraftwerk allgemein'!$F$16,0,
IF(Y$4='2.1 Kraftwerk allgemein'!$F$16,'2.5 CAPEX'!$J46/$F43,
IF(Y$4&lt;'2.1 Kraftwerk allgemein'!$F$16+$F43,
('2.5 CAPEX'!$J46+SUM(OFFSET('2.5 CAPEX'!AD46,0,-MIN(MAX($F43-1-('2.1 Kraftwerk allgemein'!$F$16-'2.1 Kraftwerk allgemein'!$F$15+1),0),COLUMN(P43)-1-('2.1 Kraftwerk allgemein'!$F$16-'2.1 Kraftwerk allgemein'!$F$15+1)),1,MIN(MAX($F43-('2.1 Kraftwerk allgemein'!$F$16-'2.1 Kraftwerk allgemein'!$F$15+1),1),COLUMN(P43)-('2.1 Kraftwerk allgemein'!$F$16-'2.1 Kraftwerk allgemein'!$F$15+1)))))/$F43,
SUM(OFFSET('2.5 CAPEX'!AD46,0,-MIN($F43-1,COLUMN(P43)-1),1,MIN($F43,COLUMN(P43))))/$F43)))))),
IF(OR(ISNUMBER($D43)=FALSE,$F43=""),"",
IF(AND('2.5 CAPEX'!$L46&lt;&gt;"x",'2.5 CAPEX'!$M46&lt;&gt;"x"),0,
IF($F43=0,0,
IF(Y$4&lt;'2.1 Kraftwerk allgemein'!$F$16,0,
IF(Y$4='2.1 Kraftwerk allgemein'!$F$16,'2.5 CAPEX'!$J46/$F43,
IF(Y$4&lt;'2.1 Kraftwerk allgemein'!$F$16+$F43,
('2.5 CAPEX'!$J46+SUM(OFFSET('2.5 CAPEX'!AD46,0,-MIN(MAX($F43-1-('2.1 Kraftwerk allgemein'!$F$16-'1.1 Allgemein'!$I$22+1),0),COLUMN(P43)-1-('2.1 Kraftwerk allgemein'!$F$16-'1.1 Allgemein'!$I$22+1)),1,MIN(MAX($F43-('2.1 Kraftwerk allgemein'!$F$16-'1.1 Allgemein'!$I$22+1),1),COLUMN(P43)-('2.1 Kraftwerk allgemein'!$F$16-'1.1 Allgemein'!$I$22+1)))))/$F43,
SUM(OFFSET('2.5 CAPEX'!AD46,0,-MIN($F43-1,COLUMN(P43)-1),1,MIN($F43,COLUMN(P43))))/$F43)))))))</f>
        <v/>
      </c>
      <c r="Z43" s="199" t="str">
        <f ca="1">IF('2.1 Kraftwerk allgemein'!$F$15&lt;'1.1 Allgemein'!$I$22,
IF(OR(ISNUMBER($D43)=FALSE,$F43=""),"",
IF(AND('2.5 CAPEX'!$L46&lt;&gt;"x",'2.5 CAPEX'!$M46&lt;&gt;"x"),0,
IF($F43=0,0,
IF(Z$4&lt;'2.1 Kraftwerk allgemein'!$F$16,0,
IF(Z$4='2.1 Kraftwerk allgemein'!$F$16,'2.5 CAPEX'!$J46/$F43,
IF(Z$4&lt;'2.1 Kraftwerk allgemein'!$F$16+$F43,
('2.5 CAPEX'!$J46+SUM(OFFSET('2.5 CAPEX'!AE46,0,-MIN(MAX($F43-1-('2.1 Kraftwerk allgemein'!$F$16-'2.1 Kraftwerk allgemein'!$F$15+1),0),COLUMN(Q43)-1-('2.1 Kraftwerk allgemein'!$F$16-'2.1 Kraftwerk allgemein'!$F$15+1)),1,MIN(MAX($F43-('2.1 Kraftwerk allgemein'!$F$16-'2.1 Kraftwerk allgemein'!$F$15+1),1),COLUMN(Q43)-('2.1 Kraftwerk allgemein'!$F$16-'2.1 Kraftwerk allgemein'!$F$15+1)))))/$F43,
SUM(OFFSET('2.5 CAPEX'!AE46,0,-MIN($F43-1,COLUMN(Q43)-1),1,MIN($F43,COLUMN(Q43))))/$F43)))))),
IF(OR(ISNUMBER($D43)=FALSE,$F43=""),"",
IF(AND('2.5 CAPEX'!$L46&lt;&gt;"x",'2.5 CAPEX'!$M46&lt;&gt;"x"),0,
IF($F43=0,0,
IF(Z$4&lt;'2.1 Kraftwerk allgemein'!$F$16,0,
IF(Z$4='2.1 Kraftwerk allgemein'!$F$16,'2.5 CAPEX'!$J46/$F43,
IF(Z$4&lt;'2.1 Kraftwerk allgemein'!$F$16+$F43,
('2.5 CAPEX'!$J46+SUM(OFFSET('2.5 CAPEX'!AE46,0,-MIN(MAX($F43-1-('2.1 Kraftwerk allgemein'!$F$16-'1.1 Allgemein'!$I$22+1),0),COLUMN(Q43)-1-('2.1 Kraftwerk allgemein'!$F$16-'1.1 Allgemein'!$I$22+1)),1,MIN(MAX($F43-('2.1 Kraftwerk allgemein'!$F$16-'1.1 Allgemein'!$I$22+1),1),COLUMN(Q43)-('2.1 Kraftwerk allgemein'!$F$16-'1.1 Allgemein'!$I$22+1)))))/$F43,
SUM(OFFSET('2.5 CAPEX'!AE46,0,-MIN($F43-1,COLUMN(Q43)-1),1,MIN($F43,COLUMN(Q43))))/$F43)))))))</f>
        <v/>
      </c>
      <c r="AA43" s="199" t="str">
        <f ca="1">IF('2.1 Kraftwerk allgemein'!$F$15&lt;'1.1 Allgemein'!$I$22,
IF(OR(ISNUMBER($D43)=FALSE,$F43=""),"",
IF(AND('2.5 CAPEX'!$L46&lt;&gt;"x",'2.5 CAPEX'!$M46&lt;&gt;"x"),0,
IF($F43=0,0,
IF(AA$4&lt;'2.1 Kraftwerk allgemein'!$F$16,0,
IF(AA$4='2.1 Kraftwerk allgemein'!$F$16,'2.5 CAPEX'!$J46/$F43,
IF(AA$4&lt;'2.1 Kraftwerk allgemein'!$F$16+$F43,
('2.5 CAPEX'!$J46+SUM(OFFSET('2.5 CAPEX'!AF46,0,-MIN(MAX($F43-1-('2.1 Kraftwerk allgemein'!$F$16-'2.1 Kraftwerk allgemein'!$F$15+1),0),COLUMN(R43)-1-('2.1 Kraftwerk allgemein'!$F$16-'2.1 Kraftwerk allgemein'!$F$15+1)),1,MIN(MAX($F43-('2.1 Kraftwerk allgemein'!$F$16-'2.1 Kraftwerk allgemein'!$F$15+1),1),COLUMN(R43)-('2.1 Kraftwerk allgemein'!$F$16-'2.1 Kraftwerk allgemein'!$F$15+1)))))/$F43,
SUM(OFFSET('2.5 CAPEX'!AF46,0,-MIN($F43-1,COLUMN(R43)-1),1,MIN($F43,COLUMN(R43))))/$F43)))))),
IF(OR(ISNUMBER($D43)=FALSE,$F43=""),"",
IF(AND('2.5 CAPEX'!$L46&lt;&gt;"x",'2.5 CAPEX'!$M46&lt;&gt;"x"),0,
IF($F43=0,0,
IF(AA$4&lt;'2.1 Kraftwerk allgemein'!$F$16,0,
IF(AA$4='2.1 Kraftwerk allgemein'!$F$16,'2.5 CAPEX'!$J46/$F43,
IF(AA$4&lt;'2.1 Kraftwerk allgemein'!$F$16+$F43,
('2.5 CAPEX'!$J46+SUM(OFFSET('2.5 CAPEX'!AF46,0,-MIN(MAX($F43-1-('2.1 Kraftwerk allgemein'!$F$16-'1.1 Allgemein'!$I$22+1),0),COLUMN(R43)-1-('2.1 Kraftwerk allgemein'!$F$16-'1.1 Allgemein'!$I$22+1)),1,MIN(MAX($F43-('2.1 Kraftwerk allgemein'!$F$16-'1.1 Allgemein'!$I$22+1),1),COLUMN(R43)-('2.1 Kraftwerk allgemein'!$F$16-'1.1 Allgemein'!$I$22+1)))))/$F43,
SUM(OFFSET('2.5 CAPEX'!AF46,0,-MIN($F43-1,COLUMN(R43)-1),1,MIN($F43,COLUMN(R43))))/$F43)))))))</f>
        <v/>
      </c>
      <c r="AB43" s="199" t="str">
        <f ca="1">IF('2.1 Kraftwerk allgemein'!$F$15&lt;'1.1 Allgemein'!$I$22,
IF(OR(ISNUMBER($D43)=FALSE,$F43=""),"",
IF(AND('2.5 CAPEX'!$L46&lt;&gt;"x",'2.5 CAPEX'!$M46&lt;&gt;"x"),0,
IF($F43=0,0,
IF(AB$4&lt;'2.1 Kraftwerk allgemein'!$F$16,0,
IF(AB$4='2.1 Kraftwerk allgemein'!$F$16,'2.5 CAPEX'!$J46/$F43,
IF(AB$4&lt;'2.1 Kraftwerk allgemein'!$F$16+$F43,
('2.5 CAPEX'!$J46+SUM(OFFSET('2.5 CAPEX'!AG46,0,-MIN(MAX($F43-1-('2.1 Kraftwerk allgemein'!$F$16-'2.1 Kraftwerk allgemein'!$F$15+1),0),COLUMN(S43)-1-('2.1 Kraftwerk allgemein'!$F$16-'2.1 Kraftwerk allgemein'!$F$15+1)),1,MIN(MAX($F43-('2.1 Kraftwerk allgemein'!$F$16-'2.1 Kraftwerk allgemein'!$F$15+1),1),COLUMN(S43)-('2.1 Kraftwerk allgemein'!$F$16-'2.1 Kraftwerk allgemein'!$F$15+1)))))/$F43,
SUM(OFFSET('2.5 CAPEX'!AG46,0,-MIN($F43-1,COLUMN(S43)-1),1,MIN($F43,COLUMN(S43))))/$F43)))))),
IF(OR(ISNUMBER($D43)=FALSE,$F43=""),"",
IF(AND('2.5 CAPEX'!$L46&lt;&gt;"x",'2.5 CAPEX'!$M46&lt;&gt;"x"),0,
IF($F43=0,0,
IF(AB$4&lt;'2.1 Kraftwerk allgemein'!$F$16,0,
IF(AB$4='2.1 Kraftwerk allgemein'!$F$16,'2.5 CAPEX'!$J46/$F43,
IF(AB$4&lt;'2.1 Kraftwerk allgemein'!$F$16+$F43,
('2.5 CAPEX'!$J46+SUM(OFFSET('2.5 CAPEX'!AG46,0,-MIN(MAX($F43-1-('2.1 Kraftwerk allgemein'!$F$16-'1.1 Allgemein'!$I$22+1),0),COLUMN(S43)-1-('2.1 Kraftwerk allgemein'!$F$16-'1.1 Allgemein'!$I$22+1)),1,MIN(MAX($F43-('2.1 Kraftwerk allgemein'!$F$16-'1.1 Allgemein'!$I$22+1),1),COLUMN(S43)-('2.1 Kraftwerk allgemein'!$F$16-'1.1 Allgemein'!$I$22+1)))))/$F43,
SUM(OFFSET('2.5 CAPEX'!AG46,0,-MIN($F43-1,COLUMN(S43)-1),1,MIN($F43,COLUMN(S43))))/$F43)))))))</f>
        <v/>
      </c>
      <c r="AC43" s="199" t="str">
        <f ca="1">IF('2.1 Kraftwerk allgemein'!$F$15&lt;'1.1 Allgemein'!$I$22,
IF(OR(ISNUMBER($D43)=FALSE,$F43=""),"",
IF(AND('2.5 CAPEX'!$L46&lt;&gt;"x",'2.5 CAPEX'!$M46&lt;&gt;"x"),0,
IF($F43=0,0,
IF(AC$4&lt;'2.1 Kraftwerk allgemein'!$F$16,0,
IF(AC$4='2.1 Kraftwerk allgemein'!$F$16,'2.5 CAPEX'!$J46/$F43,
IF(AC$4&lt;'2.1 Kraftwerk allgemein'!$F$16+$F43,
('2.5 CAPEX'!$J46+SUM(OFFSET('2.5 CAPEX'!AH46,0,-MIN(MAX($F43-1-('2.1 Kraftwerk allgemein'!$F$16-'2.1 Kraftwerk allgemein'!$F$15+1),0),COLUMN(T43)-1-('2.1 Kraftwerk allgemein'!$F$16-'2.1 Kraftwerk allgemein'!$F$15+1)),1,MIN(MAX($F43-('2.1 Kraftwerk allgemein'!$F$16-'2.1 Kraftwerk allgemein'!$F$15+1),1),COLUMN(T43)-('2.1 Kraftwerk allgemein'!$F$16-'2.1 Kraftwerk allgemein'!$F$15+1)))))/$F43,
SUM(OFFSET('2.5 CAPEX'!AH46,0,-MIN($F43-1,COLUMN(T43)-1),1,MIN($F43,COLUMN(T43))))/$F43)))))),
IF(OR(ISNUMBER($D43)=FALSE,$F43=""),"",
IF(AND('2.5 CAPEX'!$L46&lt;&gt;"x",'2.5 CAPEX'!$M46&lt;&gt;"x"),0,
IF($F43=0,0,
IF(AC$4&lt;'2.1 Kraftwerk allgemein'!$F$16,0,
IF(AC$4='2.1 Kraftwerk allgemein'!$F$16,'2.5 CAPEX'!$J46/$F43,
IF(AC$4&lt;'2.1 Kraftwerk allgemein'!$F$16+$F43,
('2.5 CAPEX'!$J46+SUM(OFFSET('2.5 CAPEX'!AH46,0,-MIN(MAX($F43-1-('2.1 Kraftwerk allgemein'!$F$16-'1.1 Allgemein'!$I$22+1),0),COLUMN(T43)-1-('2.1 Kraftwerk allgemein'!$F$16-'1.1 Allgemein'!$I$22+1)),1,MIN(MAX($F43-('2.1 Kraftwerk allgemein'!$F$16-'1.1 Allgemein'!$I$22+1),1),COLUMN(T43)-('2.1 Kraftwerk allgemein'!$F$16-'1.1 Allgemein'!$I$22+1)))))/$F43,
SUM(OFFSET('2.5 CAPEX'!AH46,0,-MIN($F43-1,COLUMN(T43)-1),1,MIN($F43,COLUMN(T43))))/$F43)))))))</f>
        <v/>
      </c>
      <c r="AD43" s="199" t="str">
        <f ca="1">IF('2.1 Kraftwerk allgemein'!$F$15&lt;'1.1 Allgemein'!$I$22,
IF(OR(ISNUMBER($D43)=FALSE,$F43=""),"",
IF(AND('2.5 CAPEX'!$L46&lt;&gt;"x",'2.5 CAPEX'!$M46&lt;&gt;"x"),0,
IF($F43=0,0,
IF(AD$4&lt;'2.1 Kraftwerk allgemein'!$F$16,0,
IF(AD$4='2.1 Kraftwerk allgemein'!$F$16,'2.5 CAPEX'!$J46/$F43,
IF(AD$4&lt;'2.1 Kraftwerk allgemein'!$F$16+$F43,
('2.5 CAPEX'!$J46+SUM(OFFSET('2.5 CAPEX'!AI46,0,-MIN(MAX($F43-1-('2.1 Kraftwerk allgemein'!$F$16-'2.1 Kraftwerk allgemein'!$F$15+1),0),COLUMN(U43)-1-('2.1 Kraftwerk allgemein'!$F$16-'2.1 Kraftwerk allgemein'!$F$15+1)),1,MIN(MAX($F43-('2.1 Kraftwerk allgemein'!$F$16-'2.1 Kraftwerk allgemein'!$F$15+1),1),COLUMN(U43)-('2.1 Kraftwerk allgemein'!$F$16-'2.1 Kraftwerk allgemein'!$F$15+1)))))/$F43,
SUM(OFFSET('2.5 CAPEX'!AI46,0,-MIN($F43-1,COLUMN(U43)-1),1,MIN($F43,COLUMN(U43))))/$F43)))))),
IF(OR(ISNUMBER($D43)=FALSE,$F43=""),"",
IF(AND('2.5 CAPEX'!$L46&lt;&gt;"x",'2.5 CAPEX'!$M46&lt;&gt;"x"),0,
IF($F43=0,0,
IF(AD$4&lt;'2.1 Kraftwerk allgemein'!$F$16,0,
IF(AD$4='2.1 Kraftwerk allgemein'!$F$16,'2.5 CAPEX'!$J46/$F43,
IF(AD$4&lt;'2.1 Kraftwerk allgemein'!$F$16+$F43,
('2.5 CAPEX'!$J46+SUM(OFFSET('2.5 CAPEX'!AI46,0,-MIN(MAX($F43-1-('2.1 Kraftwerk allgemein'!$F$16-'1.1 Allgemein'!$I$22+1),0),COLUMN(U43)-1-('2.1 Kraftwerk allgemein'!$F$16-'1.1 Allgemein'!$I$22+1)),1,MIN(MAX($F43-('2.1 Kraftwerk allgemein'!$F$16-'1.1 Allgemein'!$I$22+1),1),COLUMN(U43)-('2.1 Kraftwerk allgemein'!$F$16-'1.1 Allgemein'!$I$22+1)))))/$F43,
SUM(OFFSET('2.5 CAPEX'!AI46,0,-MIN($F43-1,COLUMN(U43)-1),1,MIN($F43,COLUMN(U43))))/$F43)))))))</f>
        <v/>
      </c>
      <c r="AE43" s="199" t="str">
        <f ca="1">IF('2.1 Kraftwerk allgemein'!$F$15&lt;'1.1 Allgemein'!$I$22,
IF(OR(ISNUMBER($D43)=FALSE,$F43=""),"",
IF(AND('2.5 CAPEX'!$L46&lt;&gt;"x",'2.5 CAPEX'!$M46&lt;&gt;"x"),0,
IF($F43=0,0,
IF(AE$4&lt;'2.1 Kraftwerk allgemein'!$F$16,0,
IF(AE$4='2.1 Kraftwerk allgemein'!$F$16,'2.5 CAPEX'!$J46/$F43,
IF(AE$4&lt;'2.1 Kraftwerk allgemein'!$F$16+$F43,
('2.5 CAPEX'!$J46+SUM(OFFSET('2.5 CAPEX'!AJ46,0,-MIN(MAX($F43-1-('2.1 Kraftwerk allgemein'!$F$16-'2.1 Kraftwerk allgemein'!$F$15+1),0),COLUMN(V43)-1-('2.1 Kraftwerk allgemein'!$F$16-'2.1 Kraftwerk allgemein'!$F$15+1)),1,MIN(MAX($F43-('2.1 Kraftwerk allgemein'!$F$16-'2.1 Kraftwerk allgemein'!$F$15+1),1),COLUMN(V43)-('2.1 Kraftwerk allgemein'!$F$16-'2.1 Kraftwerk allgemein'!$F$15+1)))))/$F43,
SUM(OFFSET('2.5 CAPEX'!AJ46,0,-MIN($F43-1,COLUMN(V43)-1),1,MIN($F43,COLUMN(V43))))/$F43)))))),
IF(OR(ISNUMBER($D43)=FALSE,$F43=""),"",
IF(AND('2.5 CAPEX'!$L46&lt;&gt;"x",'2.5 CAPEX'!$M46&lt;&gt;"x"),0,
IF($F43=0,0,
IF(AE$4&lt;'2.1 Kraftwerk allgemein'!$F$16,0,
IF(AE$4='2.1 Kraftwerk allgemein'!$F$16,'2.5 CAPEX'!$J46/$F43,
IF(AE$4&lt;'2.1 Kraftwerk allgemein'!$F$16+$F43,
('2.5 CAPEX'!$J46+SUM(OFFSET('2.5 CAPEX'!AJ46,0,-MIN(MAX($F43-1-('2.1 Kraftwerk allgemein'!$F$16-'1.1 Allgemein'!$I$22+1),0),COLUMN(V43)-1-('2.1 Kraftwerk allgemein'!$F$16-'1.1 Allgemein'!$I$22+1)),1,MIN(MAX($F43-('2.1 Kraftwerk allgemein'!$F$16-'1.1 Allgemein'!$I$22+1),1),COLUMN(V43)-('2.1 Kraftwerk allgemein'!$F$16-'1.1 Allgemein'!$I$22+1)))))/$F43,
SUM(OFFSET('2.5 CAPEX'!AJ46,0,-MIN($F43-1,COLUMN(V43)-1),1,MIN($F43,COLUMN(V43))))/$F43)))))))</f>
        <v/>
      </c>
      <c r="AF43" s="199" t="str">
        <f ca="1">IF('2.1 Kraftwerk allgemein'!$F$15&lt;'1.1 Allgemein'!$I$22,
IF(OR(ISNUMBER($D43)=FALSE,$F43=""),"",
IF(AND('2.5 CAPEX'!$L46&lt;&gt;"x",'2.5 CAPEX'!$M46&lt;&gt;"x"),0,
IF($F43=0,0,
IF(AF$4&lt;'2.1 Kraftwerk allgemein'!$F$16,0,
IF(AF$4='2.1 Kraftwerk allgemein'!$F$16,'2.5 CAPEX'!$J46/$F43,
IF(AF$4&lt;'2.1 Kraftwerk allgemein'!$F$16+$F43,
('2.5 CAPEX'!$J46+SUM(OFFSET('2.5 CAPEX'!AK46,0,-MIN(MAX($F43-1-('2.1 Kraftwerk allgemein'!$F$16-'2.1 Kraftwerk allgemein'!$F$15+1),0),COLUMN(W43)-1-('2.1 Kraftwerk allgemein'!$F$16-'2.1 Kraftwerk allgemein'!$F$15+1)),1,MIN(MAX($F43-('2.1 Kraftwerk allgemein'!$F$16-'2.1 Kraftwerk allgemein'!$F$15+1),1),COLUMN(W43)-('2.1 Kraftwerk allgemein'!$F$16-'2.1 Kraftwerk allgemein'!$F$15+1)))))/$F43,
SUM(OFFSET('2.5 CAPEX'!AK46,0,-MIN($F43-1,COLUMN(W43)-1),1,MIN($F43,COLUMN(W43))))/$F43)))))),
IF(OR(ISNUMBER($D43)=FALSE,$F43=""),"",
IF(AND('2.5 CAPEX'!$L46&lt;&gt;"x",'2.5 CAPEX'!$M46&lt;&gt;"x"),0,
IF($F43=0,0,
IF(AF$4&lt;'2.1 Kraftwerk allgemein'!$F$16,0,
IF(AF$4='2.1 Kraftwerk allgemein'!$F$16,'2.5 CAPEX'!$J46/$F43,
IF(AF$4&lt;'2.1 Kraftwerk allgemein'!$F$16+$F43,
('2.5 CAPEX'!$J46+SUM(OFFSET('2.5 CAPEX'!AK46,0,-MIN(MAX($F43-1-('2.1 Kraftwerk allgemein'!$F$16-'1.1 Allgemein'!$I$22+1),0),COLUMN(W43)-1-('2.1 Kraftwerk allgemein'!$F$16-'1.1 Allgemein'!$I$22+1)),1,MIN(MAX($F43-('2.1 Kraftwerk allgemein'!$F$16-'1.1 Allgemein'!$I$22+1),1),COLUMN(W43)-('2.1 Kraftwerk allgemein'!$F$16-'1.1 Allgemein'!$I$22+1)))))/$F43,
SUM(OFFSET('2.5 CAPEX'!AK46,0,-MIN($F43-1,COLUMN(W43)-1),1,MIN($F43,COLUMN(W43))))/$F43)))))))</f>
        <v/>
      </c>
      <c r="AG43" s="199" t="str">
        <f ca="1">IF('2.1 Kraftwerk allgemein'!$F$15&lt;'1.1 Allgemein'!$I$22,
IF(OR(ISNUMBER($D43)=FALSE,$F43=""),"",
IF(AND('2.5 CAPEX'!$L46&lt;&gt;"x",'2.5 CAPEX'!$M46&lt;&gt;"x"),0,
IF($F43=0,0,
IF(AG$4&lt;'2.1 Kraftwerk allgemein'!$F$16,0,
IF(AG$4='2.1 Kraftwerk allgemein'!$F$16,'2.5 CAPEX'!$J46/$F43,
IF(AG$4&lt;'2.1 Kraftwerk allgemein'!$F$16+$F43,
('2.5 CAPEX'!$J46+SUM(OFFSET('2.5 CAPEX'!AL46,0,-MIN(MAX($F43-1-('2.1 Kraftwerk allgemein'!$F$16-'2.1 Kraftwerk allgemein'!$F$15+1),0),COLUMN(X43)-1-('2.1 Kraftwerk allgemein'!$F$16-'2.1 Kraftwerk allgemein'!$F$15+1)),1,MIN(MAX($F43-('2.1 Kraftwerk allgemein'!$F$16-'2.1 Kraftwerk allgemein'!$F$15+1),1),COLUMN(X43)-('2.1 Kraftwerk allgemein'!$F$16-'2.1 Kraftwerk allgemein'!$F$15+1)))))/$F43,
SUM(OFFSET('2.5 CAPEX'!AL46,0,-MIN($F43-1,COLUMN(X43)-1),1,MIN($F43,COLUMN(X43))))/$F43)))))),
IF(OR(ISNUMBER($D43)=FALSE,$F43=""),"",
IF(AND('2.5 CAPEX'!$L46&lt;&gt;"x",'2.5 CAPEX'!$M46&lt;&gt;"x"),0,
IF($F43=0,0,
IF(AG$4&lt;'2.1 Kraftwerk allgemein'!$F$16,0,
IF(AG$4='2.1 Kraftwerk allgemein'!$F$16,'2.5 CAPEX'!$J46/$F43,
IF(AG$4&lt;'2.1 Kraftwerk allgemein'!$F$16+$F43,
('2.5 CAPEX'!$J46+SUM(OFFSET('2.5 CAPEX'!AL46,0,-MIN(MAX($F43-1-('2.1 Kraftwerk allgemein'!$F$16-'1.1 Allgemein'!$I$22+1),0),COLUMN(X43)-1-('2.1 Kraftwerk allgemein'!$F$16-'1.1 Allgemein'!$I$22+1)),1,MIN(MAX($F43-('2.1 Kraftwerk allgemein'!$F$16-'1.1 Allgemein'!$I$22+1),1),COLUMN(X43)-('2.1 Kraftwerk allgemein'!$F$16-'1.1 Allgemein'!$I$22+1)))))/$F43,
SUM(OFFSET('2.5 CAPEX'!AL46,0,-MIN($F43-1,COLUMN(X43)-1),1,MIN($F43,COLUMN(X43))))/$F43)))))))</f>
        <v/>
      </c>
      <c r="AH43" s="199" t="str">
        <f ca="1">IF('2.1 Kraftwerk allgemein'!$F$15&lt;'1.1 Allgemein'!$I$22,
IF(OR(ISNUMBER($D43)=FALSE,$F43=""),"",
IF(AND('2.5 CAPEX'!$L46&lt;&gt;"x",'2.5 CAPEX'!$M46&lt;&gt;"x"),0,
IF($F43=0,0,
IF(AH$4&lt;'2.1 Kraftwerk allgemein'!$F$16,0,
IF(AH$4='2.1 Kraftwerk allgemein'!$F$16,'2.5 CAPEX'!$J46/$F43,
IF(AH$4&lt;'2.1 Kraftwerk allgemein'!$F$16+$F43,
('2.5 CAPEX'!$J46+SUM(OFFSET('2.5 CAPEX'!AM46,0,-MIN(MAX($F43-1-('2.1 Kraftwerk allgemein'!$F$16-'2.1 Kraftwerk allgemein'!$F$15+1),0),COLUMN(Y43)-1-('2.1 Kraftwerk allgemein'!$F$16-'2.1 Kraftwerk allgemein'!$F$15+1)),1,MIN(MAX($F43-('2.1 Kraftwerk allgemein'!$F$16-'2.1 Kraftwerk allgemein'!$F$15+1),1),COLUMN(Y43)-('2.1 Kraftwerk allgemein'!$F$16-'2.1 Kraftwerk allgemein'!$F$15+1)))))/$F43,
SUM(OFFSET('2.5 CAPEX'!AM46,0,-MIN($F43-1,COLUMN(Y43)-1),1,MIN($F43,COLUMN(Y43))))/$F43)))))),
IF(OR(ISNUMBER($D43)=FALSE,$F43=""),"",
IF(AND('2.5 CAPEX'!$L46&lt;&gt;"x",'2.5 CAPEX'!$M46&lt;&gt;"x"),0,
IF($F43=0,0,
IF(AH$4&lt;'2.1 Kraftwerk allgemein'!$F$16,0,
IF(AH$4='2.1 Kraftwerk allgemein'!$F$16,'2.5 CAPEX'!$J46/$F43,
IF(AH$4&lt;'2.1 Kraftwerk allgemein'!$F$16+$F43,
('2.5 CAPEX'!$J46+SUM(OFFSET('2.5 CAPEX'!AM46,0,-MIN(MAX($F43-1-('2.1 Kraftwerk allgemein'!$F$16-'1.1 Allgemein'!$I$22+1),0),COLUMN(Y43)-1-('2.1 Kraftwerk allgemein'!$F$16-'1.1 Allgemein'!$I$22+1)),1,MIN(MAX($F43-('2.1 Kraftwerk allgemein'!$F$16-'1.1 Allgemein'!$I$22+1),1),COLUMN(Y43)-('2.1 Kraftwerk allgemein'!$F$16-'1.1 Allgemein'!$I$22+1)))))/$F43,
SUM(OFFSET('2.5 CAPEX'!AM46,0,-MIN($F43-1,COLUMN(Y43)-1),1,MIN($F43,COLUMN(Y43))))/$F43)))))))</f>
        <v/>
      </c>
      <c r="AI43" s="199" t="str">
        <f ca="1">IF('2.1 Kraftwerk allgemein'!$F$15&lt;'1.1 Allgemein'!$I$22,
IF(OR(ISNUMBER($D43)=FALSE,$F43=""),"",
IF(AND('2.5 CAPEX'!$L46&lt;&gt;"x",'2.5 CAPEX'!$M46&lt;&gt;"x"),0,
IF($F43=0,0,
IF(AI$4&lt;'2.1 Kraftwerk allgemein'!$F$16,0,
IF(AI$4='2.1 Kraftwerk allgemein'!$F$16,'2.5 CAPEX'!$J46/$F43,
IF(AI$4&lt;'2.1 Kraftwerk allgemein'!$F$16+$F43,
('2.5 CAPEX'!$J46+SUM(OFFSET('2.5 CAPEX'!AN46,0,-MIN(MAX($F43-1-('2.1 Kraftwerk allgemein'!$F$16-'2.1 Kraftwerk allgemein'!$F$15+1),0),COLUMN(Z43)-1-('2.1 Kraftwerk allgemein'!$F$16-'2.1 Kraftwerk allgemein'!$F$15+1)),1,MIN(MAX($F43-('2.1 Kraftwerk allgemein'!$F$16-'2.1 Kraftwerk allgemein'!$F$15+1),1),COLUMN(Z43)-('2.1 Kraftwerk allgemein'!$F$16-'2.1 Kraftwerk allgemein'!$F$15+1)))))/$F43,
SUM(OFFSET('2.5 CAPEX'!AN46,0,-MIN($F43-1,COLUMN(Z43)-1),1,MIN($F43,COLUMN(Z43))))/$F43)))))),
IF(OR(ISNUMBER($D43)=FALSE,$F43=""),"",
IF(AND('2.5 CAPEX'!$L46&lt;&gt;"x",'2.5 CAPEX'!$M46&lt;&gt;"x"),0,
IF($F43=0,0,
IF(AI$4&lt;'2.1 Kraftwerk allgemein'!$F$16,0,
IF(AI$4='2.1 Kraftwerk allgemein'!$F$16,'2.5 CAPEX'!$J46/$F43,
IF(AI$4&lt;'2.1 Kraftwerk allgemein'!$F$16+$F43,
('2.5 CAPEX'!$J46+SUM(OFFSET('2.5 CAPEX'!AN46,0,-MIN(MAX($F43-1-('2.1 Kraftwerk allgemein'!$F$16-'1.1 Allgemein'!$I$22+1),0),COLUMN(Z43)-1-('2.1 Kraftwerk allgemein'!$F$16-'1.1 Allgemein'!$I$22+1)),1,MIN(MAX($F43-('2.1 Kraftwerk allgemein'!$F$16-'1.1 Allgemein'!$I$22+1),1),COLUMN(Z43)-('2.1 Kraftwerk allgemein'!$F$16-'1.1 Allgemein'!$I$22+1)))))/$F43,
SUM(OFFSET('2.5 CAPEX'!AN46,0,-MIN($F43-1,COLUMN(Z43)-1),1,MIN($F43,COLUMN(Z43))))/$F43)))))))</f>
        <v/>
      </c>
      <c r="AJ43" s="199" t="str">
        <f ca="1">IF('2.1 Kraftwerk allgemein'!$F$15&lt;'1.1 Allgemein'!$I$22,
IF(OR(ISNUMBER($D43)=FALSE,$F43=""),"",
IF(AND('2.5 CAPEX'!$L46&lt;&gt;"x",'2.5 CAPEX'!$M46&lt;&gt;"x"),0,
IF($F43=0,0,
IF(AJ$4&lt;'2.1 Kraftwerk allgemein'!$F$16,0,
IF(AJ$4='2.1 Kraftwerk allgemein'!$F$16,'2.5 CAPEX'!$J46/$F43,
IF(AJ$4&lt;'2.1 Kraftwerk allgemein'!$F$16+$F43,
('2.5 CAPEX'!$J46+SUM(OFFSET('2.5 CAPEX'!AO46,0,-MIN(MAX($F43-1-('2.1 Kraftwerk allgemein'!$F$16-'2.1 Kraftwerk allgemein'!$F$15+1),0),COLUMN(AA43)-1-('2.1 Kraftwerk allgemein'!$F$16-'2.1 Kraftwerk allgemein'!$F$15+1)),1,MIN(MAX($F43-('2.1 Kraftwerk allgemein'!$F$16-'2.1 Kraftwerk allgemein'!$F$15+1),1),COLUMN(AA43)-('2.1 Kraftwerk allgemein'!$F$16-'2.1 Kraftwerk allgemein'!$F$15+1)))))/$F43,
SUM(OFFSET('2.5 CAPEX'!AO46,0,-MIN($F43-1,COLUMN(AA43)-1),1,MIN($F43,COLUMN(AA43))))/$F43)))))),
IF(OR(ISNUMBER($D43)=FALSE,$F43=""),"",
IF(AND('2.5 CAPEX'!$L46&lt;&gt;"x",'2.5 CAPEX'!$M46&lt;&gt;"x"),0,
IF($F43=0,0,
IF(AJ$4&lt;'2.1 Kraftwerk allgemein'!$F$16,0,
IF(AJ$4='2.1 Kraftwerk allgemein'!$F$16,'2.5 CAPEX'!$J46/$F43,
IF(AJ$4&lt;'2.1 Kraftwerk allgemein'!$F$16+$F43,
('2.5 CAPEX'!$J46+SUM(OFFSET('2.5 CAPEX'!AO46,0,-MIN(MAX($F43-1-('2.1 Kraftwerk allgemein'!$F$16-'1.1 Allgemein'!$I$22+1),0),COLUMN(AA43)-1-('2.1 Kraftwerk allgemein'!$F$16-'1.1 Allgemein'!$I$22+1)),1,MIN(MAX($F43-('2.1 Kraftwerk allgemein'!$F$16-'1.1 Allgemein'!$I$22+1),1),COLUMN(AA43)-('2.1 Kraftwerk allgemein'!$F$16-'1.1 Allgemein'!$I$22+1)))))/$F43,
SUM(OFFSET('2.5 CAPEX'!AO46,0,-MIN($F43-1,COLUMN(AA43)-1),1,MIN($F43,COLUMN(AA43))))/$F43)))))))</f>
        <v/>
      </c>
      <c r="AK43" s="199" t="str">
        <f ca="1">IF('2.1 Kraftwerk allgemein'!$F$15&lt;'1.1 Allgemein'!$I$22,
IF(OR(ISNUMBER($D43)=FALSE,$F43=""),"",
IF(AND('2.5 CAPEX'!$L46&lt;&gt;"x",'2.5 CAPEX'!$M46&lt;&gt;"x"),0,
IF($F43=0,0,
IF(AK$4&lt;'2.1 Kraftwerk allgemein'!$F$16,0,
IF(AK$4='2.1 Kraftwerk allgemein'!$F$16,'2.5 CAPEX'!$J46/$F43,
IF(AK$4&lt;'2.1 Kraftwerk allgemein'!$F$16+$F43,
('2.5 CAPEX'!$J46+SUM(OFFSET('2.5 CAPEX'!AP46,0,-MIN(MAX($F43-1-('2.1 Kraftwerk allgemein'!$F$16-'2.1 Kraftwerk allgemein'!$F$15+1),0),COLUMN(AB43)-1-('2.1 Kraftwerk allgemein'!$F$16-'2.1 Kraftwerk allgemein'!$F$15+1)),1,MIN(MAX($F43-('2.1 Kraftwerk allgemein'!$F$16-'2.1 Kraftwerk allgemein'!$F$15+1),1),COLUMN(AB43)-('2.1 Kraftwerk allgemein'!$F$16-'2.1 Kraftwerk allgemein'!$F$15+1)))))/$F43,
SUM(OFFSET('2.5 CAPEX'!AP46,0,-MIN($F43-1,COLUMN(AB43)-1),1,MIN($F43,COLUMN(AB43))))/$F43)))))),
IF(OR(ISNUMBER($D43)=FALSE,$F43=""),"",
IF(AND('2.5 CAPEX'!$L46&lt;&gt;"x",'2.5 CAPEX'!$M46&lt;&gt;"x"),0,
IF($F43=0,0,
IF(AK$4&lt;'2.1 Kraftwerk allgemein'!$F$16,0,
IF(AK$4='2.1 Kraftwerk allgemein'!$F$16,'2.5 CAPEX'!$J46/$F43,
IF(AK$4&lt;'2.1 Kraftwerk allgemein'!$F$16+$F43,
('2.5 CAPEX'!$J46+SUM(OFFSET('2.5 CAPEX'!AP46,0,-MIN(MAX($F43-1-('2.1 Kraftwerk allgemein'!$F$16-'1.1 Allgemein'!$I$22+1),0),COLUMN(AB43)-1-('2.1 Kraftwerk allgemein'!$F$16-'1.1 Allgemein'!$I$22+1)),1,MIN(MAX($F43-('2.1 Kraftwerk allgemein'!$F$16-'1.1 Allgemein'!$I$22+1),1),COLUMN(AB43)-('2.1 Kraftwerk allgemein'!$F$16-'1.1 Allgemein'!$I$22+1)))))/$F43,
SUM(OFFSET('2.5 CAPEX'!AP46,0,-MIN($F43-1,COLUMN(AB43)-1),1,MIN($F43,COLUMN(AB43))))/$F43)))))))</f>
        <v/>
      </c>
      <c r="AL43" s="199" t="str">
        <f ca="1">IF('2.1 Kraftwerk allgemein'!$F$15&lt;'1.1 Allgemein'!$I$22,
IF(OR(ISNUMBER($D43)=FALSE,$F43=""),"",
IF(AND('2.5 CAPEX'!$L46&lt;&gt;"x",'2.5 CAPEX'!$M46&lt;&gt;"x"),0,
IF($F43=0,0,
IF(AL$4&lt;'2.1 Kraftwerk allgemein'!$F$16,0,
IF(AL$4='2.1 Kraftwerk allgemein'!$F$16,'2.5 CAPEX'!$J46/$F43,
IF(AL$4&lt;'2.1 Kraftwerk allgemein'!$F$16+$F43,
('2.5 CAPEX'!$J46+SUM(OFFSET('2.5 CAPEX'!AQ46,0,-MIN(MAX($F43-1-('2.1 Kraftwerk allgemein'!$F$16-'2.1 Kraftwerk allgemein'!$F$15+1),0),COLUMN(AC43)-1-('2.1 Kraftwerk allgemein'!$F$16-'2.1 Kraftwerk allgemein'!$F$15+1)),1,MIN(MAX($F43-('2.1 Kraftwerk allgemein'!$F$16-'2.1 Kraftwerk allgemein'!$F$15+1),1),COLUMN(AC43)-('2.1 Kraftwerk allgemein'!$F$16-'2.1 Kraftwerk allgemein'!$F$15+1)))))/$F43,
SUM(OFFSET('2.5 CAPEX'!AQ46,0,-MIN($F43-1,COLUMN(AC43)-1),1,MIN($F43,COLUMN(AC43))))/$F43)))))),
IF(OR(ISNUMBER($D43)=FALSE,$F43=""),"",
IF(AND('2.5 CAPEX'!$L46&lt;&gt;"x",'2.5 CAPEX'!$M46&lt;&gt;"x"),0,
IF($F43=0,0,
IF(AL$4&lt;'2.1 Kraftwerk allgemein'!$F$16,0,
IF(AL$4='2.1 Kraftwerk allgemein'!$F$16,'2.5 CAPEX'!$J46/$F43,
IF(AL$4&lt;'2.1 Kraftwerk allgemein'!$F$16+$F43,
('2.5 CAPEX'!$J46+SUM(OFFSET('2.5 CAPEX'!AQ46,0,-MIN(MAX($F43-1-('2.1 Kraftwerk allgemein'!$F$16-'1.1 Allgemein'!$I$22+1),0),COLUMN(AC43)-1-('2.1 Kraftwerk allgemein'!$F$16-'1.1 Allgemein'!$I$22+1)),1,MIN(MAX($F43-('2.1 Kraftwerk allgemein'!$F$16-'1.1 Allgemein'!$I$22+1),1),COLUMN(AC43)-('2.1 Kraftwerk allgemein'!$F$16-'1.1 Allgemein'!$I$22+1)))))/$F43,
SUM(OFFSET('2.5 CAPEX'!AQ46,0,-MIN($F43-1,COLUMN(AC43)-1),1,MIN($F43,COLUMN(AC43))))/$F43)))))))</f>
        <v/>
      </c>
      <c r="AM43" s="199" t="str">
        <f ca="1">IF('2.1 Kraftwerk allgemein'!$F$15&lt;'1.1 Allgemein'!$I$22,
IF(OR(ISNUMBER($D43)=FALSE,$F43=""),"",
IF(AND('2.5 CAPEX'!$L46&lt;&gt;"x",'2.5 CAPEX'!$M46&lt;&gt;"x"),0,
IF($F43=0,0,
IF(AM$4&lt;'2.1 Kraftwerk allgemein'!$F$16,0,
IF(AM$4='2.1 Kraftwerk allgemein'!$F$16,'2.5 CAPEX'!$J46/$F43,
IF(AM$4&lt;'2.1 Kraftwerk allgemein'!$F$16+$F43,
('2.5 CAPEX'!$J46+SUM(OFFSET('2.5 CAPEX'!AR46,0,-MIN(MAX($F43-1-('2.1 Kraftwerk allgemein'!$F$16-'2.1 Kraftwerk allgemein'!$F$15+1),0),COLUMN(AD43)-1-('2.1 Kraftwerk allgemein'!$F$16-'2.1 Kraftwerk allgemein'!$F$15+1)),1,MIN(MAX($F43-('2.1 Kraftwerk allgemein'!$F$16-'2.1 Kraftwerk allgemein'!$F$15+1),1),COLUMN(AD43)-('2.1 Kraftwerk allgemein'!$F$16-'2.1 Kraftwerk allgemein'!$F$15+1)))))/$F43,
SUM(OFFSET('2.5 CAPEX'!AR46,0,-MIN($F43-1,COLUMN(AD43)-1),1,MIN($F43,COLUMN(AD43))))/$F43)))))),
IF(OR(ISNUMBER($D43)=FALSE,$F43=""),"",
IF(AND('2.5 CAPEX'!$L46&lt;&gt;"x",'2.5 CAPEX'!$M46&lt;&gt;"x"),0,
IF($F43=0,0,
IF(AM$4&lt;'2.1 Kraftwerk allgemein'!$F$16,0,
IF(AM$4='2.1 Kraftwerk allgemein'!$F$16,'2.5 CAPEX'!$J46/$F43,
IF(AM$4&lt;'2.1 Kraftwerk allgemein'!$F$16+$F43,
('2.5 CAPEX'!$J46+SUM(OFFSET('2.5 CAPEX'!AR46,0,-MIN(MAX($F43-1-('2.1 Kraftwerk allgemein'!$F$16-'1.1 Allgemein'!$I$22+1),0),COLUMN(AD43)-1-('2.1 Kraftwerk allgemein'!$F$16-'1.1 Allgemein'!$I$22+1)),1,MIN(MAX($F43-('2.1 Kraftwerk allgemein'!$F$16-'1.1 Allgemein'!$I$22+1),1),COLUMN(AD43)-('2.1 Kraftwerk allgemein'!$F$16-'1.1 Allgemein'!$I$22+1)))))/$F43,
SUM(OFFSET('2.5 CAPEX'!AR46,0,-MIN($F43-1,COLUMN(AD43)-1),1,MIN($F43,COLUMN(AD43))))/$F43)))))))</f>
        <v/>
      </c>
      <c r="AN43" s="199" t="str">
        <f ca="1">IF('2.1 Kraftwerk allgemein'!$F$15&lt;'1.1 Allgemein'!$I$22,
IF(OR(ISNUMBER($D43)=FALSE,$F43=""),"",
IF(AND('2.5 CAPEX'!$L46&lt;&gt;"x",'2.5 CAPEX'!$M46&lt;&gt;"x"),0,
IF($F43=0,0,
IF(AN$4&lt;'2.1 Kraftwerk allgemein'!$F$16,0,
IF(AN$4='2.1 Kraftwerk allgemein'!$F$16,'2.5 CAPEX'!$J46/$F43,
IF(AN$4&lt;'2.1 Kraftwerk allgemein'!$F$16+$F43,
('2.5 CAPEX'!$J46+SUM(OFFSET('2.5 CAPEX'!AS46,0,-MIN(MAX($F43-1-('2.1 Kraftwerk allgemein'!$F$16-'2.1 Kraftwerk allgemein'!$F$15+1),0),COLUMN(AE43)-1-('2.1 Kraftwerk allgemein'!$F$16-'2.1 Kraftwerk allgemein'!$F$15+1)),1,MIN(MAX($F43-('2.1 Kraftwerk allgemein'!$F$16-'2.1 Kraftwerk allgemein'!$F$15+1),1),COLUMN(AE43)-('2.1 Kraftwerk allgemein'!$F$16-'2.1 Kraftwerk allgemein'!$F$15+1)))))/$F43,
SUM(OFFSET('2.5 CAPEX'!AS46,0,-MIN($F43-1,COLUMN(AE43)-1),1,MIN($F43,COLUMN(AE43))))/$F43)))))),
IF(OR(ISNUMBER($D43)=FALSE,$F43=""),"",
IF(AND('2.5 CAPEX'!$L46&lt;&gt;"x",'2.5 CAPEX'!$M46&lt;&gt;"x"),0,
IF($F43=0,0,
IF(AN$4&lt;'2.1 Kraftwerk allgemein'!$F$16,0,
IF(AN$4='2.1 Kraftwerk allgemein'!$F$16,'2.5 CAPEX'!$J46/$F43,
IF(AN$4&lt;'2.1 Kraftwerk allgemein'!$F$16+$F43,
('2.5 CAPEX'!$J46+SUM(OFFSET('2.5 CAPEX'!AS46,0,-MIN(MAX($F43-1-('2.1 Kraftwerk allgemein'!$F$16-'1.1 Allgemein'!$I$22+1),0),COLUMN(AE43)-1-('2.1 Kraftwerk allgemein'!$F$16-'1.1 Allgemein'!$I$22+1)),1,MIN(MAX($F43-('2.1 Kraftwerk allgemein'!$F$16-'1.1 Allgemein'!$I$22+1),1),COLUMN(AE43)-('2.1 Kraftwerk allgemein'!$F$16-'1.1 Allgemein'!$I$22+1)))))/$F43,
SUM(OFFSET('2.5 CAPEX'!AS46,0,-MIN($F43-1,COLUMN(AE43)-1),1,MIN($F43,COLUMN(AE43))))/$F43)))))))</f>
        <v/>
      </c>
      <c r="AO43" s="199" t="str">
        <f ca="1">IF('2.1 Kraftwerk allgemein'!$F$15&lt;'1.1 Allgemein'!$I$22,
IF(OR(ISNUMBER($D43)=FALSE,$F43=""),"",
IF(AND('2.5 CAPEX'!$L46&lt;&gt;"x",'2.5 CAPEX'!$M46&lt;&gt;"x"),0,
IF($F43=0,0,
IF(AO$4&lt;'2.1 Kraftwerk allgemein'!$F$16,0,
IF(AO$4='2.1 Kraftwerk allgemein'!$F$16,'2.5 CAPEX'!$J46/$F43,
IF(AO$4&lt;'2.1 Kraftwerk allgemein'!$F$16+$F43,
('2.5 CAPEX'!$J46+SUM(OFFSET('2.5 CAPEX'!AT46,0,-MIN(MAX($F43-1-('2.1 Kraftwerk allgemein'!$F$16-'2.1 Kraftwerk allgemein'!$F$15+1),0),COLUMN(AF43)-1-('2.1 Kraftwerk allgemein'!$F$16-'2.1 Kraftwerk allgemein'!$F$15+1)),1,MIN(MAX($F43-('2.1 Kraftwerk allgemein'!$F$16-'2.1 Kraftwerk allgemein'!$F$15+1),1),COLUMN(AF43)-('2.1 Kraftwerk allgemein'!$F$16-'2.1 Kraftwerk allgemein'!$F$15+1)))))/$F43,
SUM(OFFSET('2.5 CAPEX'!AT46,0,-MIN($F43-1,COLUMN(AF43)-1),1,MIN($F43,COLUMN(AF43))))/$F43)))))),
IF(OR(ISNUMBER($D43)=FALSE,$F43=""),"",
IF(AND('2.5 CAPEX'!$L46&lt;&gt;"x",'2.5 CAPEX'!$M46&lt;&gt;"x"),0,
IF($F43=0,0,
IF(AO$4&lt;'2.1 Kraftwerk allgemein'!$F$16,0,
IF(AO$4='2.1 Kraftwerk allgemein'!$F$16,'2.5 CAPEX'!$J46/$F43,
IF(AO$4&lt;'2.1 Kraftwerk allgemein'!$F$16+$F43,
('2.5 CAPEX'!$J46+SUM(OFFSET('2.5 CAPEX'!AT46,0,-MIN(MAX($F43-1-('2.1 Kraftwerk allgemein'!$F$16-'1.1 Allgemein'!$I$22+1),0),COLUMN(AF43)-1-('2.1 Kraftwerk allgemein'!$F$16-'1.1 Allgemein'!$I$22+1)),1,MIN(MAX($F43-('2.1 Kraftwerk allgemein'!$F$16-'1.1 Allgemein'!$I$22+1),1),COLUMN(AF43)-('2.1 Kraftwerk allgemein'!$F$16-'1.1 Allgemein'!$I$22+1)))))/$F43,
SUM(OFFSET('2.5 CAPEX'!AT46,0,-MIN($F43-1,COLUMN(AF43)-1),1,MIN($F43,COLUMN(AF43))))/$F43)))))))</f>
        <v/>
      </c>
      <c r="AP43" s="199" t="str">
        <f ca="1">IF('2.1 Kraftwerk allgemein'!$F$15&lt;'1.1 Allgemein'!$I$22,
IF(OR(ISNUMBER($D43)=FALSE,$F43=""),"",
IF(AND('2.5 CAPEX'!$L46&lt;&gt;"x",'2.5 CAPEX'!$M46&lt;&gt;"x"),0,
IF($F43=0,0,
IF(AP$4&lt;'2.1 Kraftwerk allgemein'!$F$16,0,
IF(AP$4='2.1 Kraftwerk allgemein'!$F$16,'2.5 CAPEX'!$J46/$F43,
IF(AP$4&lt;'2.1 Kraftwerk allgemein'!$F$16+$F43,
('2.5 CAPEX'!$J46+SUM(OFFSET('2.5 CAPEX'!AU46,0,-MIN(MAX($F43-1-('2.1 Kraftwerk allgemein'!$F$16-'2.1 Kraftwerk allgemein'!$F$15+1),0),COLUMN(AG43)-1-('2.1 Kraftwerk allgemein'!$F$16-'2.1 Kraftwerk allgemein'!$F$15+1)),1,MIN(MAX($F43-('2.1 Kraftwerk allgemein'!$F$16-'2.1 Kraftwerk allgemein'!$F$15+1),1),COLUMN(AG43)-('2.1 Kraftwerk allgemein'!$F$16-'2.1 Kraftwerk allgemein'!$F$15+1)))))/$F43,
SUM(OFFSET('2.5 CAPEX'!AU46,0,-MIN($F43-1,COLUMN(AG43)-1),1,MIN($F43,COLUMN(AG43))))/$F43)))))),
IF(OR(ISNUMBER($D43)=FALSE,$F43=""),"",
IF(AND('2.5 CAPEX'!$L46&lt;&gt;"x",'2.5 CAPEX'!$M46&lt;&gt;"x"),0,
IF($F43=0,0,
IF(AP$4&lt;'2.1 Kraftwerk allgemein'!$F$16,0,
IF(AP$4='2.1 Kraftwerk allgemein'!$F$16,'2.5 CAPEX'!$J46/$F43,
IF(AP$4&lt;'2.1 Kraftwerk allgemein'!$F$16+$F43,
('2.5 CAPEX'!$J46+SUM(OFFSET('2.5 CAPEX'!AU46,0,-MIN(MAX($F43-1-('2.1 Kraftwerk allgemein'!$F$16-'1.1 Allgemein'!$I$22+1),0),COLUMN(AG43)-1-('2.1 Kraftwerk allgemein'!$F$16-'1.1 Allgemein'!$I$22+1)),1,MIN(MAX($F43-('2.1 Kraftwerk allgemein'!$F$16-'1.1 Allgemein'!$I$22+1),1),COLUMN(AG43)-('2.1 Kraftwerk allgemein'!$F$16-'1.1 Allgemein'!$I$22+1)))))/$F43,
SUM(OFFSET('2.5 CAPEX'!AU46,0,-MIN($F43-1,COLUMN(AG43)-1),1,MIN($F43,COLUMN(AG43))))/$F43)))))))</f>
        <v/>
      </c>
      <c r="AQ43" s="199" t="str">
        <f ca="1">IF('2.1 Kraftwerk allgemein'!$F$15&lt;'1.1 Allgemein'!$I$22,
IF(OR(ISNUMBER($D43)=FALSE,$F43=""),"",
IF(AND('2.5 CAPEX'!$L46&lt;&gt;"x",'2.5 CAPEX'!$M46&lt;&gt;"x"),0,
IF($F43=0,0,
IF(AQ$4&lt;'2.1 Kraftwerk allgemein'!$F$16,0,
IF(AQ$4='2.1 Kraftwerk allgemein'!$F$16,'2.5 CAPEX'!$J46/$F43,
IF(AQ$4&lt;'2.1 Kraftwerk allgemein'!$F$16+$F43,
('2.5 CAPEX'!$J46+SUM(OFFSET('2.5 CAPEX'!AV46,0,-MIN(MAX($F43-1-('2.1 Kraftwerk allgemein'!$F$16-'2.1 Kraftwerk allgemein'!$F$15+1),0),COLUMN(AH43)-1-('2.1 Kraftwerk allgemein'!$F$16-'2.1 Kraftwerk allgemein'!$F$15+1)),1,MIN(MAX($F43-('2.1 Kraftwerk allgemein'!$F$16-'2.1 Kraftwerk allgemein'!$F$15+1),1),COLUMN(AH43)-('2.1 Kraftwerk allgemein'!$F$16-'2.1 Kraftwerk allgemein'!$F$15+1)))))/$F43,
SUM(OFFSET('2.5 CAPEX'!AV46,0,-MIN($F43-1,COLUMN(AH43)-1),1,MIN($F43,COLUMN(AH43))))/$F43)))))),
IF(OR(ISNUMBER($D43)=FALSE,$F43=""),"",
IF(AND('2.5 CAPEX'!$L46&lt;&gt;"x",'2.5 CAPEX'!$M46&lt;&gt;"x"),0,
IF($F43=0,0,
IF(AQ$4&lt;'2.1 Kraftwerk allgemein'!$F$16,0,
IF(AQ$4='2.1 Kraftwerk allgemein'!$F$16,'2.5 CAPEX'!$J46/$F43,
IF(AQ$4&lt;'2.1 Kraftwerk allgemein'!$F$16+$F43,
('2.5 CAPEX'!$J46+SUM(OFFSET('2.5 CAPEX'!AV46,0,-MIN(MAX($F43-1-('2.1 Kraftwerk allgemein'!$F$16-'1.1 Allgemein'!$I$22+1),0),COLUMN(AH43)-1-('2.1 Kraftwerk allgemein'!$F$16-'1.1 Allgemein'!$I$22+1)),1,MIN(MAX($F43-('2.1 Kraftwerk allgemein'!$F$16-'1.1 Allgemein'!$I$22+1),1),COLUMN(AH43)-('2.1 Kraftwerk allgemein'!$F$16-'1.1 Allgemein'!$I$22+1)))))/$F43,
SUM(OFFSET('2.5 CAPEX'!AV46,0,-MIN($F43-1,COLUMN(AH43)-1),1,MIN($F43,COLUMN(AH43))))/$F43)))))))</f>
        <v/>
      </c>
      <c r="AR43" s="199" t="str">
        <f ca="1">IF('2.1 Kraftwerk allgemein'!$F$15&lt;'1.1 Allgemein'!$I$22,
IF(OR(ISNUMBER($D43)=FALSE,$F43=""),"",
IF(AND('2.5 CAPEX'!$L46&lt;&gt;"x",'2.5 CAPEX'!$M46&lt;&gt;"x"),0,
IF($F43=0,0,
IF(AR$4&lt;'2.1 Kraftwerk allgemein'!$F$16,0,
IF(AR$4='2.1 Kraftwerk allgemein'!$F$16,'2.5 CAPEX'!$J46/$F43,
IF(AR$4&lt;'2.1 Kraftwerk allgemein'!$F$16+$F43,
('2.5 CAPEX'!$J46+SUM(OFFSET('2.5 CAPEX'!AW46,0,-MIN(MAX($F43-1-('2.1 Kraftwerk allgemein'!$F$16-'2.1 Kraftwerk allgemein'!$F$15+1),0),COLUMN(AI43)-1-('2.1 Kraftwerk allgemein'!$F$16-'2.1 Kraftwerk allgemein'!$F$15+1)),1,MIN(MAX($F43-('2.1 Kraftwerk allgemein'!$F$16-'2.1 Kraftwerk allgemein'!$F$15+1),1),COLUMN(AI43)-('2.1 Kraftwerk allgemein'!$F$16-'2.1 Kraftwerk allgemein'!$F$15+1)))))/$F43,
SUM(OFFSET('2.5 CAPEX'!AW46,0,-MIN($F43-1,COLUMN(AI43)-1),1,MIN($F43,COLUMN(AI43))))/$F43)))))),
IF(OR(ISNUMBER($D43)=FALSE,$F43=""),"",
IF(AND('2.5 CAPEX'!$L46&lt;&gt;"x",'2.5 CAPEX'!$M46&lt;&gt;"x"),0,
IF($F43=0,0,
IF(AR$4&lt;'2.1 Kraftwerk allgemein'!$F$16,0,
IF(AR$4='2.1 Kraftwerk allgemein'!$F$16,'2.5 CAPEX'!$J46/$F43,
IF(AR$4&lt;'2.1 Kraftwerk allgemein'!$F$16+$F43,
('2.5 CAPEX'!$J46+SUM(OFFSET('2.5 CAPEX'!AW46,0,-MIN(MAX($F43-1-('2.1 Kraftwerk allgemein'!$F$16-'1.1 Allgemein'!$I$22+1),0),COLUMN(AI43)-1-('2.1 Kraftwerk allgemein'!$F$16-'1.1 Allgemein'!$I$22+1)),1,MIN(MAX($F43-('2.1 Kraftwerk allgemein'!$F$16-'1.1 Allgemein'!$I$22+1),1),COLUMN(AI43)-('2.1 Kraftwerk allgemein'!$F$16-'1.1 Allgemein'!$I$22+1)))))/$F43,
SUM(OFFSET('2.5 CAPEX'!AW46,0,-MIN($F43-1,COLUMN(AI43)-1),1,MIN($F43,COLUMN(AI43))))/$F43)))))))</f>
        <v/>
      </c>
      <c r="AS43" s="199" t="str">
        <f ca="1">IF('2.1 Kraftwerk allgemein'!$F$15&lt;'1.1 Allgemein'!$I$22,
IF(OR(ISNUMBER($D43)=FALSE,$F43=""),"",
IF(AND('2.5 CAPEX'!$L46&lt;&gt;"x",'2.5 CAPEX'!$M46&lt;&gt;"x"),0,
IF($F43=0,0,
IF(AS$4&lt;'2.1 Kraftwerk allgemein'!$F$16,0,
IF(AS$4='2.1 Kraftwerk allgemein'!$F$16,'2.5 CAPEX'!$J46/$F43,
IF(AS$4&lt;'2.1 Kraftwerk allgemein'!$F$16+$F43,
('2.5 CAPEX'!$J46+SUM(OFFSET('2.5 CAPEX'!AX46,0,-MIN(MAX($F43-1-('2.1 Kraftwerk allgemein'!$F$16-'2.1 Kraftwerk allgemein'!$F$15+1),0),COLUMN(AJ43)-1-('2.1 Kraftwerk allgemein'!$F$16-'2.1 Kraftwerk allgemein'!$F$15+1)),1,MIN(MAX($F43-('2.1 Kraftwerk allgemein'!$F$16-'2.1 Kraftwerk allgemein'!$F$15+1),1),COLUMN(AJ43)-('2.1 Kraftwerk allgemein'!$F$16-'2.1 Kraftwerk allgemein'!$F$15+1)))))/$F43,
SUM(OFFSET('2.5 CAPEX'!AX46,0,-MIN($F43-1,COLUMN(AJ43)-1),1,MIN($F43,COLUMN(AJ43))))/$F43)))))),
IF(OR(ISNUMBER($D43)=FALSE,$F43=""),"",
IF(AND('2.5 CAPEX'!$L46&lt;&gt;"x",'2.5 CAPEX'!$M46&lt;&gt;"x"),0,
IF($F43=0,0,
IF(AS$4&lt;'2.1 Kraftwerk allgemein'!$F$16,0,
IF(AS$4='2.1 Kraftwerk allgemein'!$F$16,'2.5 CAPEX'!$J46/$F43,
IF(AS$4&lt;'2.1 Kraftwerk allgemein'!$F$16+$F43,
('2.5 CAPEX'!$J46+SUM(OFFSET('2.5 CAPEX'!AX46,0,-MIN(MAX($F43-1-('2.1 Kraftwerk allgemein'!$F$16-'1.1 Allgemein'!$I$22+1),0),COLUMN(AJ43)-1-('2.1 Kraftwerk allgemein'!$F$16-'1.1 Allgemein'!$I$22+1)),1,MIN(MAX($F43-('2.1 Kraftwerk allgemein'!$F$16-'1.1 Allgemein'!$I$22+1),1),COLUMN(AJ43)-('2.1 Kraftwerk allgemein'!$F$16-'1.1 Allgemein'!$I$22+1)))))/$F43,
SUM(OFFSET('2.5 CAPEX'!AX46,0,-MIN($F43-1,COLUMN(AJ43)-1),1,MIN($F43,COLUMN(AJ43))))/$F43)))))))</f>
        <v/>
      </c>
      <c r="AT43" s="199" t="str">
        <f ca="1">IF('2.1 Kraftwerk allgemein'!$F$15&lt;'1.1 Allgemein'!$I$22,
IF(OR(ISNUMBER($D43)=FALSE,$F43=""),"",
IF(AND('2.5 CAPEX'!$L46&lt;&gt;"x",'2.5 CAPEX'!$M46&lt;&gt;"x"),0,
IF($F43=0,0,
IF(AT$4&lt;'2.1 Kraftwerk allgemein'!$F$16,0,
IF(AT$4='2.1 Kraftwerk allgemein'!$F$16,'2.5 CAPEX'!$J46/$F43,
IF(AT$4&lt;'2.1 Kraftwerk allgemein'!$F$16+$F43,
('2.5 CAPEX'!$J46+SUM(OFFSET('2.5 CAPEX'!AY46,0,-MIN(MAX($F43-1-('2.1 Kraftwerk allgemein'!$F$16-'2.1 Kraftwerk allgemein'!$F$15+1),0),COLUMN(AK43)-1-('2.1 Kraftwerk allgemein'!$F$16-'2.1 Kraftwerk allgemein'!$F$15+1)),1,MIN(MAX($F43-('2.1 Kraftwerk allgemein'!$F$16-'2.1 Kraftwerk allgemein'!$F$15+1),1),COLUMN(AK43)-('2.1 Kraftwerk allgemein'!$F$16-'2.1 Kraftwerk allgemein'!$F$15+1)))))/$F43,
SUM(OFFSET('2.5 CAPEX'!AY46,0,-MIN($F43-1,COLUMN(AK43)-1),1,MIN($F43,COLUMN(AK43))))/$F43)))))),
IF(OR(ISNUMBER($D43)=FALSE,$F43=""),"",
IF(AND('2.5 CAPEX'!$L46&lt;&gt;"x",'2.5 CAPEX'!$M46&lt;&gt;"x"),0,
IF($F43=0,0,
IF(AT$4&lt;'2.1 Kraftwerk allgemein'!$F$16,0,
IF(AT$4='2.1 Kraftwerk allgemein'!$F$16,'2.5 CAPEX'!$J46/$F43,
IF(AT$4&lt;'2.1 Kraftwerk allgemein'!$F$16+$F43,
('2.5 CAPEX'!$J46+SUM(OFFSET('2.5 CAPEX'!AY46,0,-MIN(MAX($F43-1-('2.1 Kraftwerk allgemein'!$F$16-'1.1 Allgemein'!$I$22+1),0),COLUMN(AK43)-1-('2.1 Kraftwerk allgemein'!$F$16-'1.1 Allgemein'!$I$22+1)),1,MIN(MAX($F43-('2.1 Kraftwerk allgemein'!$F$16-'1.1 Allgemein'!$I$22+1),1),COLUMN(AK43)-('2.1 Kraftwerk allgemein'!$F$16-'1.1 Allgemein'!$I$22+1)))))/$F43,
SUM(OFFSET('2.5 CAPEX'!AY46,0,-MIN($F43-1,COLUMN(AK43)-1),1,MIN($F43,COLUMN(AK43))))/$F43)))))))</f>
        <v/>
      </c>
      <c r="AU43" s="199" t="str">
        <f ca="1">IF('2.1 Kraftwerk allgemein'!$F$15&lt;'1.1 Allgemein'!$I$22,
IF(OR(ISNUMBER($D43)=FALSE,$F43=""),"",
IF(AND('2.5 CAPEX'!$L46&lt;&gt;"x",'2.5 CAPEX'!$M46&lt;&gt;"x"),0,
IF($F43=0,0,
IF(AU$4&lt;'2.1 Kraftwerk allgemein'!$F$16,0,
IF(AU$4='2.1 Kraftwerk allgemein'!$F$16,'2.5 CAPEX'!$J46/$F43,
IF(AU$4&lt;'2.1 Kraftwerk allgemein'!$F$16+$F43,
('2.5 CAPEX'!$J46+SUM(OFFSET('2.5 CAPEX'!AZ46,0,-MIN(MAX($F43-1-('2.1 Kraftwerk allgemein'!$F$16-'2.1 Kraftwerk allgemein'!$F$15+1),0),COLUMN(AL43)-1-('2.1 Kraftwerk allgemein'!$F$16-'2.1 Kraftwerk allgemein'!$F$15+1)),1,MIN(MAX($F43-('2.1 Kraftwerk allgemein'!$F$16-'2.1 Kraftwerk allgemein'!$F$15+1),1),COLUMN(AL43)-('2.1 Kraftwerk allgemein'!$F$16-'2.1 Kraftwerk allgemein'!$F$15+1)))))/$F43,
SUM(OFFSET('2.5 CAPEX'!AZ46,0,-MIN($F43-1,COLUMN(AL43)-1),1,MIN($F43,COLUMN(AL43))))/$F43)))))),
IF(OR(ISNUMBER($D43)=FALSE,$F43=""),"",
IF(AND('2.5 CAPEX'!$L46&lt;&gt;"x",'2.5 CAPEX'!$M46&lt;&gt;"x"),0,
IF($F43=0,0,
IF(AU$4&lt;'2.1 Kraftwerk allgemein'!$F$16,0,
IF(AU$4='2.1 Kraftwerk allgemein'!$F$16,'2.5 CAPEX'!$J46/$F43,
IF(AU$4&lt;'2.1 Kraftwerk allgemein'!$F$16+$F43,
('2.5 CAPEX'!$J46+SUM(OFFSET('2.5 CAPEX'!AZ46,0,-MIN(MAX($F43-1-('2.1 Kraftwerk allgemein'!$F$16-'1.1 Allgemein'!$I$22+1),0),COLUMN(AL43)-1-('2.1 Kraftwerk allgemein'!$F$16-'1.1 Allgemein'!$I$22+1)),1,MIN(MAX($F43-('2.1 Kraftwerk allgemein'!$F$16-'1.1 Allgemein'!$I$22+1),1),COLUMN(AL43)-('2.1 Kraftwerk allgemein'!$F$16-'1.1 Allgemein'!$I$22+1)))))/$F43,
SUM(OFFSET('2.5 CAPEX'!AZ46,0,-MIN($F43-1,COLUMN(AL43)-1),1,MIN($F43,COLUMN(AL43))))/$F43)))))))</f>
        <v/>
      </c>
      <c r="AV43" s="199" t="str">
        <f ca="1">IF('2.1 Kraftwerk allgemein'!$F$15&lt;'1.1 Allgemein'!$I$22,
IF(OR(ISNUMBER($D43)=FALSE,$F43=""),"",
IF(AND('2.5 CAPEX'!$L46&lt;&gt;"x",'2.5 CAPEX'!$M46&lt;&gt;"x"),0,
IF($F43=0,0,
IF(AV$4&lt;'2.1 Kraftwerk allgemein'!$F$16,0,
IF(AV$4='2.1 Kraftwerk allgemein'!$F$16,'2.5 CAPEX'!$J46/$F43,
IF(AV$4&lt;'2.1 Kraftwerk allgemein'!$F$16+$F43,
('2.5 CAPEX'!$J46+SUM(OFFSET('2.5 CAPEX'!BA46,0,-MIN(MAX($F43-1-('2.1 Kraftwerk allgemein'!$F$16-'2.1 Kraftwerk allgemein'!$F$15+1),0),COLUMN(AM43)-1-('2.1 Kraftwerk allgemein'!$F$16-'2.1 Kraftwerk allgemein'!$F$15+1)),1,MIN(MAX($F43-('2.1 Kraftwerk allgemein'!$F$16-'2.1 Kraftwerk allgemein'!$F$15+1),1),COLUMN(AM43)-('2.1 Kraftwerk allgemein'!$F$16-'2.1 Kraftwerk allgemein'!$F$15+1)))))/$F43,
SUM(OFFSET('2.5 CAPEX'!BA46,0,-MIN($F43-1,COLUMN(AM43)-1),1,MIN($F43,COLUMN(AM43))))/$F43)))))),
IF(OR(ISNUMBER($D43)=FALSE,$F43=""),"",
IF(AND('2.5 CAPEX'!$L46&lt;&gt;"x",'2.5 CAPEX'!$M46&lt;&gt;"x"),0,
IF($F43=0,0,
IF(AV$4&lt;'2.1 Kraftwerk allgemein'!$F$16,0,
IF(AV$4='2.1 Kraftwerk allgemein'!$F$16,'2.5 CAPEX'!$J46/$F43,
IF(AV$4&lt;'2.1 Kraftwerk allgemein'!$F$16+$F43,
('2.5 CAPEX'!$J46+SUM(OFFSET('2.5 CAPEX'!BA46,0,-MIN(MAX($F43-1-('2.1 Kraftwerk allgemein'!$F$16-'1.1 Allgemein'!$I$22+1),0),COLUMN(AM43)-1-('2.1 Kraftwerk allgemein'!$F$16-'1.1 Allgemein'!$I$22+1)),1,MIN(MAX($F43-('2.1 Kraftwerk allgemein'!$F$16-'1.1 Allgemein'!$I$22+1),1),COLUMN(AM43)-('2.1 Kraftwerk allgemein'!$F$16-'1.1 Allgemein'!$I$22+1)))))/$F43,
SUM(OFFSET('2.5 CAPEX'!BA46,0,-MIN($F43-1,COLUMN(AM43)-1),1,MIN($F43,COLUMN(AM43))))/$F43)))))))</f>
        <v/>
      </c>
      <c r="AW43" s="199" t="str">
        <f ca="1">IF('2.1 Kraftwerk allgemein'!$F$15&lt;'1.1 Allgemein'!$I$22,
IF(OR(ISNUMBER($D43)=FALSE,$F43=""),"",
IF(AND('2.5 CAPEX'!$L46&lt;&gt;"x",'2.5 CAPEX'!$M46&lt;&gt;"x"),0,
IF($F43=0,0,
IF(AW$4&lt;'2.1 Kraftwerk allgemein'!$F$16,0,
IF(AW$4='2.1 Kraftwerk allgemein'!$F$16,'2.5 CAPEX'!$J46/$F43,
IF(AW$4&lt;'2.1 Kraftwerk allgemein'!$F$16+$F43,
('2.5 CAPEX'!$J46+SUM(OFFSET('2.5 CAPEX'!BB46,0,-MIN(MAX($F43-1-('2.1 Kraftwerk allgemein'!$F$16-'2.1 Kraftwerk allgemein'!$F$15+1),0),COLUMN(AN43)-1-('2.1 Kraftwerk allgemein'!$F$16-'2.1 Kraftwerk allgemein'!$F$15+1)),1,MIN(MAX($F43-('2.1 Kraftwerk allgemein'!$F$16-'2.1 Kraftwerk allgemein'!$F$15+1),1),COLUMN(AN43)-('2.1 Kraftwerk allgemein'!$F$16-'2.1 Kraftwerk allgemein'!$F$15+1)))))/$F43,
SUM(OFFSET('2.5 CAPEX'!BB46,0,-MIN($F43-1,COLUMN(AN43)-1),1,MIN($F43,COLUMN(AN43))))/$F43)))))),
IF(OR(ISNUMBER($D43)=FALSE,$F43=""),"",
IF(AND('2.5 CAPEX'!$L46&lt;&gt;"x",'2.5 CAPEX'!$M46&lt;&gt;"x"),0,
IF($F43=0,0,
IF(AW$4&lt;'2.1 Kraftwerk allgemein'!$F$16,0,
IF(AW$4='2.1 Kraftwerk allgemein'!$F$16,'2.5 CAPEX'!$J46/$F43,
IF(AW$4&lt;'2.1 Kraftwerk allgemein'!$F$16+$F43,
('2.5 CAPEX'!$J46+SUM(OFFSET('2.5 CAPEX'!BB46,0,-MIN(MAX($F43-1-('2.1 Kraftwerk allgemein'!$F$16-'1.1 Allgemein'!$I$22+1),0),COLUMN(AN43)-1-('2.1 Kraftwerk allgemein'!$F$16-'1.1 Allgemein'!$I$22+1)),1,MIN(MAX($F43-('2.1 Kraftwerk allgemein'!$F$16-'1.1 Allgemein'!$I$22+1),1),COLUMN(AN43)-('2.1 Kraftwerk allgemein'!$F$16-'1.1 Allgemein'!$I$22+1)))))/$F43,
SUM(OFFSET('2.5 CAPEX'!BB46,0,-MIN($F43-1,COLUMN(AN43)-1),1,MIN($F43,COLUMN(AN43))))/$F43)))))))</f>
        <v/>
      </c>
      <c r="AX43" s="199" t="str">
        <f ca="1">IF('2.1 Kraftwerk allgemein'!$F$15&lt;'1.1 Allgemein'!$I$22,
IF(OR(ISNUMBER($D43)=FALSE,$F43=""),"",
IF(AND('2.5 CAPEX'!$L46&lt;&gt;"x",'2.5 CAPEX'!$M46&lt;&gt;"x"),0,
IF($F43=0,0,
IF(AX$4&lt;'2.1 Kraftwerk allgemein'!$F$16,0,
IF(AX$4='2.1 Kraftwerk allgemein'!$F$16,'2.5 CAPEX'!$J46/$F43,
IF(AX$4&lt;'2.1 Kraftwerk allgemein'!$F$16+$F43,
('2.5 CAPEX'!$J46+SUM(OFFSET('2.5 CAPEX'!BC46,0,-MIN(MAX($F43-1-('2.1 Kraftwerk allgemein'!$F$16-'2.1 Kraftwerk allgemein'!$F$15+1),0),COLUMN(AO43)-1-('2.1 Kraftwerk allgemein'!$F$16-'2.1 Kraftwerk allgemein'!$F$15+1)),1,MIN(MAX($F43-('2.1 Kraftwerk allgemein'!$F$16-'2.1 Kraftwerk allgemein'!$F$15+1),1),COLUMN(AO43)-('2.1 Kraftwerk allgemein'!$F$16-'2.1 Kraftwerk allgemein'!$F$15+1)))))/$F43,
SUM(OFFSET('2.5 CAPEX'!BC46,0,-MIN($F43-1,COLUMN(AO43)-1),1,MIN($F43,COLUMN(AO43))))/$F43)))))),
IF(OR(ISNUMBER($D43)=FALSE,$F43=""),"",
IF(AND('2.5 CAPEX'!$L46&lt;&gt;"x",'2.5 CAPEX'!$M46&lt;&gt;"x"),0,
IF($F43=0,0,
IF(AX$4&lt;'2.1 Kraftwerk allgemein'!$F$16,0,
IF(AX$4='2.1 Kraftwerk allgemein'!$F$16,'2.5 CAPEX'!$J46/$F43,
IF(AX$4&lt;'2.1 Kraftwerk allgemein'!$F$16+$F43,
('2.5 CAPEX'!$J46+SUM(OFFSET('2.5 CAPEX'!BC46,0,-MIN(MAX($F43-1-('2.1 Kraftwerk allgemein'!$F$16-'1.1 Allgemein'!$I$22+1),0),COLUMN(AO43)-1-('2.1 Kraftwerk allgemein'!$F$16-'1.1 Allgemein'!$I$22+1)),1,MIN(MAX($F43-('2.1 Kraftwerk allgemein'!$F$16-'1.1 Allgemein'!$I$22+1),1),COLUMN(AO43)-('2.1 Kraftwerk allgemein'!$F$16-'1.1 Allgemein'!$I$22+1)))))/$F43,
SUM(OFFSET('2.5 CAPEX'!BC46,0,-MIN($F43-1,COLUMN(AO43)-1),1,MIN($F43,COLUMN(AO43))))/$F43)))))))</f>
        <v/>
      </c>
      <c r="AY43" s="199" t="str">
        <f ca="1">IF('2.1 Kraftwerk allgemein'!$F$15&lt;'1.1 Allgemein'!$I$22,
IF(OR(ISNUMBER($D43)=FALSE,$F43=""),"",
IF(AND('2.5 CAPEX'!$L46&lt;&gt;"x",'2.5 CAPEX'!$M46&lt;&gt;"x"),0,
IF($F43=0,0,
IF(AY$4&lt;'2.1 Kraftwerk allgemein'!$F$16,0,
IF(AY$4='2.1 Kraftwerk allgemein'!$F$16,'2.5 CAPEX'!$J46/$F43,
IF(AY$4&lt;'2.1 Kraftwerk allgemein'!$F$16+$F43,
('2.5 CAPEX'!$J46+SUM(OFFSET('2.5 CAPEX'!BD46,0,-MIN(MAX($F43-1-('2.1 Kraftwerk allgemein'!$F$16-'2.1 Kraftwerk allgemein'!$F$15+1),0),COLUMN(AP43)-1-('2.1 Kraftwerk allgemein'!$F$16-'2.1 Kraftwerk allgemein'!$F$15+1)),1,MIN(MAX($F43-('2.1 Kraftwerk allgemein'!$F$16-'2.1 Kraftwerk allgemein'!$F$15+1),1),COLUMN(AP43)-('2.1 Kraftwerk allgemein'!$F$16-'2.1 Kraftwerk allgemein'!$F$15+1)))))/$F43,
SUM(OFFSET('2.5 CAPEX'!BD46,0,-MIN($F43-1,COLUMN(AP43)-1),1,MIN($F43,COLUMN(AP43))))/$F43)))))),
IF(OR(ISNUMBER($D43)=FALSE,$F43=""),"",
IF(AND('2.5 CAPEX'!$L46&lt;&gt;"x",'2.5 CAPEX'!$M46&lt;&gt;"x"),0,
IF($F43=0,0,
IF(AY$4&lt;'2.1 Kraftwerk allgemein'!$F$16,0,
IF(AY$4='2.1 Kraftwerk allgemein'!$F$16,'2.5 CAPEX'!$J46/$F43,
IF(AY$4&lt;'2.1 Kraftwerk allgemein'!$F$16+$F43,
('2.5 CAPEX'!$J46+SUM(OFFSET('2.5 CAPEX'!BD46,0,-MIN(MAX($F43-1-('2.1 Kraftwerk allgemein'!$F$16-'1.1 Allgemein'!$I$22+1),0),COLUMN(AP43)-1-('2.1 Kraftwerk allgemein'!$F$16-'1.1 Allgemein'!$I$22+1)),1,MIN(MAX($F43-('2.1 Kraftwerk allgemein'!$F$16-'1.1 Allgemein'!$I$22+1),1),COLUMN(AP43)-('2.1 Kraftwerk allgemein'!$F$16-'1.1 Allgemein'!$I$22+1)))))/$F43,
SUM(OFFSET('2.5 CAPEX'!BD46,0,-MIN($F43-1,COLUMN(AP43)-1),1,MIN($F43,COLUMN(AP43))))/$F43)))))))</f>
        <v/>
      </c>
      <c r="AZ43" s="199" t="str">
        <f ca="1">IF('2.1 Kraftwerk allgemein'!$F$15&lt;'1.1 Allgemein'!$I$22,
IF(OR(ISNUMBER($D43)=FALSE,$F43=""),"",
IF(AND('2.5 CAPEX'!$L46&lt;&gt;"x",'2.5 CAPEX'!$M46&lt;&gt;"x"),0,
IF($F43=0,0,
IF(AZ$4&lt;'2.1 Kraftwerk allgemein'!$F$16,0,
IF(AZ$4='2.1 Kraftwerk allgemein'!$F$16,'2.5 CAPEX'!$J46/$F43,
IF(AZ$4&lt;'2.1 Kraftwerk allgemein'!$F$16+$F43,
('2.5 CAPEX'!$J46+SUM(OFFSET('2.5 CAPEX'!BE46,0,-MIN(MAX($F43-1-('2.1 Kraftwerk allgemein'!$F$16-'2.1 Kraftwerk allgemein'!$F$15+1),0),COLUMN(AQ43)-1-('2.1 Kraftwerk allgemein'!$F$16-'2.1 Kraftwerk allgemein'!$F$15+1)),1,MIN(MAX($F43-('2.1 Kraftwerk allgemein'!$F$16-'2.1 Kraftwerk allgemein'!$F$15+1),1),COLUMN(AQ43)-('2.1 Kraftwerk allgemein'!$F$16-'2.1 Kraftwerk allgemein'!$F$15+1)))))/$F43,
SUM(OFFSET('2.5 CAPEX'!BE46,0,-MIN($F43-1,COLUMN(AQ43)-1),1,MIN($F43,COLUMN(AQ43))))/$F43)))))),
IF(OR(ISNUMBER($D43)=FALSE,$F43=""),"",
IF(AND('2.5 CAPEX'!$L46&lt;&gt;"x",'2.5 CAPEX'!$M46&lt;&gt;"x"),0,
IF($F43=0,0,
IF(AZ$4&lt;'2.1 Kraftwerk allgemein'!$F$16,0,
IF(AZ$4='2.1 Kraftwerk allgemein'!$F$16,'2.5 CAPEX'!$J46/$F43,
IF(AZ$4&lt;'2.1 Kraftwerk allgemein'!$F$16+$F43,
('2.5 CAPEX'!$J46+SUM(OFFSET('2.5 CAPEX'!BE46,0,-MIN(MAX($F43-1-('2.1 Kraftwerk allgemein'!$F$16-'1.1 Allgemein'!$I$22+1),0),COLUMN(AQ43)-1-('2.1 Kraftwerk allgemein'!$F$16-'1.1 Allgemein'!$I$22+1)),1,MIN(MAX($F43-('2.1 Kraftwerk allgemein'!$F$16-'1.1 Allgemein'!$I$22+1),1),COLUMN(AQ43)-('2.1 Kraftwerk allgemein'!$F$16-'1.1 Allgemein'!$I$22+1)))))/$F43,
SUM(OFFSET('2.5 CAPEX'!BE46,0,-MIN($F43-1,COLUMN(AQ43)-1),1,MIN($F43,COLUMN(AQ43))))/$F43)))))))</f>
        <v/>
      </c>
      <c r="BA43" s="199" t="str">
        <f ca="1">IF('2.1 Kraftwerk allgemein'!$F$15&lt;'1.1 Allgemein'!$I$22,
IF(OR(ISNUMBER($D43)=FALSE,$F43=""),"",
IF(AND('2.5 CAPEX'!$L46&lt;&gt;"x",'2.5 CAPEX'!$M46&lt;&gt;"x"),0,
IF($F43=0,0,
IF(BA$4&lt;'2.1 Kraftwerk allgemein'!$F$16,0,
IF(BA$4='2.1 Kraftwerk allgemein'!$F$16,'2.5 CAPEX'!$J46/$F43,
IF(BA$4&lt;'2.1 Kraftwerk allgemein'!$F$16+$F43,
('2.5 CAPEX'!$J46+SUM(OFFSET('2.5 CAPEX'!BF46,0,-MIN(MAX($F43-1-('2.1 Kraftwerk allgemein'!$F$16-'2.1 Kraftwerk allgemein'!$F$15+1),0),COLUMN(AR43)-1-('2.1 Kraftwerk allgemein'!$F$16-'2.1 Kraftwerk allgemein'!$F$15+1)),1,MIN(MAX($F43-('2.1 Kraftwerk allgemein'!$F$16-'2.1 Kraftwerk allgemein'!$F$15+1),1),COLUMN(AR43)-('2.1 Kraftwerk allgemein'!$F$16-'2.1 Kraftwerk allgemein'!$F$15+1)))))/$F43,
SUM(OFFSET('2.5 CAPEX'!BF46,0,-MIN($F43-1,COLUMN(AR43)-1),1,MIN($F43,COLUMN(AR43))))/$F43)))))),
IF(OR(ISNUMBER($D43)=FALSE,$F43=""),"",
IF(AND('2.5 CAPEX'!$L46&lt;&gt;"x",'2.5 CAPEX'!$M46&lt;&gt;"x"),0,
IF($F43=0,0,
IF(BA$4&lt;'2.1 Kraftwerk allgemein'!$F$16,0,
IF(BA$4='2.1 Kraftwerk allgemein'!$F$16,'2.5 CAPEX'!$J46/$F43,
IF(BA$4&lt;'2.1 Kraftwerk allgemein'!$F$16+$F43,
('2.5 CAPEX'!$J46+SUM(OFFSET('2.5 CAPEX'!BF46,0,-MIN(MAX($F43-1-('2.1 Kraftwerk allgemein'!$F$16-'1.1 Allgemein'!$I$22+1),0),COLUMN(AR43)-1-('2.1 Kraftwerk allgemein'!$F$16-'1.1 Allgemein'!$I$22+1)),1,MIN(MAX($F43-('2.1 Kraftwerk allgemein'!$F$16-'1.1 Allgemein'!$I$22+1),1),COLUMN(AR43)-('2.1 Kraftwerk allgemein'!$F$16-'1.1 Allgemein'!$I$22+1)))))/$F43,
SUM(OFFSET('2.5 CAPEX'!BF46,0,-MIN($F43-1,COLUMN(AR43)-1),1,MIN($F43,COLUMN(AR43))))/$F43)))))))</f>
        <v/>
      </c>
      <c r="BB43" s="199" t="str">
        <f ca="1">IF('2.1 Kraftwerk allgemein'!$F$15&lt;'1.1 Allgemein'!$I$22,
IF(OR(ISNUMBER($D43)=FALSE,$F43=""),"",
IF(AND('2.5 CAPEX'!$L46&lt;&gt;"x",'2.5 CAPEX'!$M46&lt;&gt;"x"),0,
IF($F43=0,0,
IF(BB$4&lt;'2.1 Kraftwerk allgemein'!$F$16,0,
IF(BB$4='2.1 Kraftwerk allgemein'!$F$16,'2.5 CAPEX'!$J46/$F43,
IF(BB$4&lt;'2.1 Kraftwerk allgemein'!$F$16+$F43,
('2.5 CAPEX'!$J46+SUM(OFFSET('2.5 CAPEX'!BG46,0,-MIN(MAX($F43-1-('2.1 Kraftwerk allgemein'!$F$16-'2.1 Kraftwerk allgemein'!$F$15+1),0),COLUMN(AS43)-1-('2.1 Kraftwerk allgemein'!$F$16-'2.1 Kraftwerk allgemein'!$F$15+1)),1,MIN(MAX($F43-('2.1 Kraftwerk allgemein'!$F$16-'2.1 Kraftwerk allgemein'!$F$15+1),1),COLUMN(AS43)-('2.1 Kraftwerk allgemein'!$F$16-'2.1 Kraftwerk allgemein'!$F$15+1)))))/$F43,
SUM(OFFSET('2.5 CAPEX'!BG46,0,-MIN($F43-1,COLUMN(AS43)-1),1,MIN($F43,COLUMN(AS43))))/$F43)))))),
IF(OR(ISNUMBER($D43)=FALSE,$F43=""),"",
IF(AND('2.5 CAPEX'!$L46&lt;&gt;"x",'2.5 CAPEX'!$M46&lt;&gt;"x"),0,
IF($F43=0,0,
IF(BB$4&lt;'2.1 Kraftwerk allgemein'!$F$16,0,
IF(BB$4='2.1 Kraftwerk allgemein'!$F$16,'2.5 CAPEX'!$J46/$F43,
IF(BB$4&lt;'2.1 Kraftwerk allgemein'!$F$16+$F43,
('2.5 CAPEX'!$J46+SUM(OFFSET('2.5 CAPEX'!BG46,0,-MIN(MAX($F43-1-('2.1 Kraftwerk allgemein'!$F$16-'1.1 Allgemein'!$I$22+1),0),COLUMN(AS43)-1-('2.1 Kraftwerk allgemein'!$F$16-'1.1 Allgemein'!$I$22+1)),1,MIN(MAX($F43-('2.1 Kraftwerk allgemein'!$F$16-'1.1 Allgemein'!$I$22+1),1),COLUMN(AS43)-('2.1 Kraftwerk allgemein'!$F$16-'1.1 Allgemein'!$I$22+1)))))/$F43,
SUM(OFFSET('2.5 CAPEX'!BG46,0,-MIN($F43-1,COLUMN(AS43)-1),1,MIN($F43,COLUMN(AS43))))/$F43)))))))</f>
        <v/>
      </c>
      <c r="BC43" s="199" t="str">
        <f ca="1">IF('2.1 Kraftwerk allgemein'!$F$15&lt;'1.1 Allgemein'!$I$22,
IF(OR(ISNUMBER($D43)=FALSE,$F43=""),"",
IF(AND('2.5 CAPEX'!$L46&lt;&gt;"x",'2.5 CAPEX'!$M46&lt;&gt;"x"),0,
IF($F43=0,0,
IF(BC$4&lt;'2.1 Kraftwerk allgemein'!$F$16,0,
IF(BC$4='2.1 Kraftwerk allgemein'!$F$16,'2.5 CAPEX'!$J46/$F43,
IF(BC$4&lt;'2.1 Kraftwerk allgemein'!$F$16+$F43,
('2.5 CAPEX'!$J46+SUM(OFFSET('2.5 CAPEX'!BH46,0,-MIN(MAX($F43-1-('2.1 Kraftwerk allgemein'!$F$16-'2.1 Kraftwerk allgemein'!$F$15+1),0),COLUMN(AT43)-1-('2.1 Kraftwerk allgemein'!$F$16-'2.1 Kraftwerk allgemein'!$F$15+1)),1,MIN(MAX($F43-('2.1 Kraftwerk allgemein'!$F$16-'2.1 Kraftwerk allgemein'!$F$15+1),1),COLUMN(AT43)-('2.1 Kraftwerk allgemein'!$F$16-'2.1 Kraftwerk allgemein'!$F$15+1)))))/$F43,
SUM(OFFSET('2.5 CAPEX'!BH46,0,-MIN($F43-1,COLUMN(AT43)-1),1,MIN($F43,COLUMN(AT43))))/$F43)))))),
IF(OR(ISNUMBER($D43)=FALSE,$F43=""),"",
IF(AND('2.5 CAPEX'!$L46&lt;&gt;"x",'2.5 CAPEX'!$M46&lt;&gt;"x"),0,
IF($F43=0,0,
IF(BC$4&lt;'2.1 Kraftwerk allgemein'!$F$16,0,
IF(BC$4='2.1 Kraftwerk allgemein'!$F$16,'2.5 CAPEX'!$J46/$F43,
IF(BC$4&lt;'2.1 Kraftwerk allgemein'!$F$16+$F43,
('2.5 CAPEX'!$J46+SUM(OFFSET('2.5 CAPEX'!BH46,0,-MIN(MAX($F43-1-('2.1 Kraftwerk allgemein'!$F$16-'1.1 Allgemein'!$I$22+1),0),COLUMN(AT43)-1-('2.1 Kraftwerk allgemein'!$F$16-'1.1 Allgemein'!$I$22+1)),1,MIN(MAX($F43-('2.1 Kraftwerk allgemein'!$F$16-'1.1 Allgemein'!$I$22+1),1),COLUMN(AT43)-('2.1 Kraftwerk allgemein'!$F$16-'1.1 Allgemein'!$I$22+1)))))/$F43,
SUM(OFFSET('2.5 CAPEX'!BH46,0,-MIN($F43-1,COLUMN(AT43)-1),1,MIN($F43,COLUMN(AT43))))/$F43)))))))</f>
        <v/>
      </c>
      <c r="BD43" s="199" t="str">
        <f ca="1">IF('2.1 Kraftwerk allgemein'!$F$15&lt;'1.1 Allgemein'!$I$22,
IF(OR(ISNUMBER($D43)=FALSE,$F43=""),"",
IF(AND('2.5 CAPEX'!$L46&lt;&gt;"x",'2.5 CAPEX'!$M46&lt;&gt;"x"),0,
IF($F43=0,0,
IF(BD$4&lt;'2.1 Kraftwerk allgemein'!$F$16,0,
IF(BD$4='2.1 Kraftwerk allgemein'!$F$16,'2.5 CAPEX'!$J46/$F43,
IF(BD$4&lt;'2.1 Kraftwerk allgemein'!$F$16+$F43,
('2.5 CAPEX'!$J46+SUM(OFFSET('2.5 CAPEX'!BI46,0,-MIN(MAX($F43-1-('2.1 Kraftwerk allgemein'!$F$16-'2.1 Kraftwerk allgemein'!$F$15+1),0),COLUMN(AU43)-1-('2.1 Kraftwerk allgemein'!$F$16-'2.1 Kraftwerk allgemein'!$F$15+1)),1,MIN(MAX($F43-('2.1 Kraftwerk allgemein'!$F$16-'2.1 Kraftwerk allgemein'!$F$15+1),1),COLUMN(AU43)-('2.1 Kraftwerk allgemein'!$F$16-'2.1 Kraftwerk allgemein'!$F$15+1)))))/$F43,
SUM(OFFSET('2.5 CAPEX'!BI46,0,-MIN($F43-1,COLUMN(AU43)-1),1,MIN($F43,COLUMN(AU43))))/$F43)))))),
IF(OR(ISNUMBER($D43)=FALSE,$F43=""),"",
IF(AND('2.5 CAPEX'!$L46&lt;&gt;"x",'2.5 CAPEX'!$M46&lt;&gt;"x"),0,
IF($F43=0,0,
IF(BD$4&lt;'2.1 Kraftwerk allgemein'!$F$16,0,
IF(BD$4='2.1 Kraftwerk allgemein'!$F$16,'2.5 CAPEX'!$J46/$F43,
IF(BD$4&lt;'2.1 Kraftwerk allgemein'!$F$16+$F43,
('2.5 CAPEX'!$J46+SUM(OFFSET('2.5 CAPEX'!BI46,0,-MIN(MAX($F43-1-('2.1 Kraftwerk allgemein'!$F$16-'1.1 Allgemein'!$I$22+1),0),COLUMN(AU43)-1-('2.1 Kraftwerk allgemein'!$F$16-'1.1 Allgemein'!$I$22+1)),1,MIN(MAX($F43-('2.1 Kraftwerk allgemein'!$F$16-'1.1 Allgemein'!$I$22+1),1),COLUMN(AU43)-('2.1 Kraftwerk allgemein'!$F$16-'1.1 Allgemein'!$I$22+1)))))/$F43,
SUM(OFFSET('2.5 CAPEX'!BI46,0,-MIN($F43-1,COLUMN(AU43)-1),1,MIN($F43,COLUMN(AU43))))/$F43)))))))</f>
        <v/>
      </c>
      <c r="BE43" s="199" t="str">
        <f ca="1">IF('2.1 Kraftwerk allgemein'!$F$15&lt;'1.1 Allgemein'!$I$22,
IF(OR(ISNUMBER($D43)=FALSE,$F43=""),"",
IF(AND('2.5 CAPEX'!$L46&lt;&gt;"x",'2.5 CAPEX'!$M46&lt;&gt;"x"),0,
IF($F43=0,0,
IF(BE$4&lt;'2.1 Kraftwerk allgemein'!$F$16,0,
IF(BE$4='2.1 Kraftwerk allgemein'!$F$16,'2.5 CAPEX'!$J46/$F43,
IF(BE$4&lt;'2.1 Kraftwerk allgemein'!$F$16+$F43,
('2.5 CAPEX'!$J46+SUM(OFFSET('2.5 CAPEX'!BJ46,0,-MIN(MAX($F43-1-('2.1 Kraftwerk allgemein'!$F$16-'2.1 Kraftwerk allgemein'!$F$15+1),0),COLUMN(AV43)-1-('2.1 Kraftwerk allgemein'!$F$16-'2.1 Kraftwerk allgemein'!$F$15+1)),1,MIN(MAX($F43-('2.1 Kraftwerk allgemein'!$F$16-'2.1 Kraftwerk allgemein'!$F$15+1),1),COLUMN(AV43)-('2.1 Kraftwerk allgemein'!$F$16-'2.1 Kraftwerk allgemein'!$F$15+1)))))/$F43,
SUM(OFFSET('2.5 CAPEX'!BJ46,0,-MIN($F43-1,COLUMN(AV43)-1),1,MIN($F43,COLUMN(AV43))))/$F43)))))),
IF(OR(ISNUMBER($D43)=FALSE,$F43=""),"",
IF(AND('2.5 CAPEX'!$L46&lt;&gt;"x",'2.5 CAPEX'!$M46&lt;&gt;"x"),0,
IF($F43=0,0,
IF(BE$4&lt;'2.1 Kraftwerk allgemein'!$F$16,0,
IF(BE$4='2.1 Kraftwerk allgemein'!$F$16,'2.5 CAPEX'!$J46/$F43,
IF(BE$4&lt;'2.1 Kraftwerk allgemein'!$F$16+$F43,
('2.5 CAPEX'!$J46+SUM(OFFSET('2.5 CAPEX'!BJ46,0,-MIN(MAX($F43-1-('2.1 Kraftwerk allgemein'!$F$16-'1.1 Allgemein'!$I$22+1),0),COLUMN(AV43)-1-('2.1 Kraftwerk allgemein'!$F$16-'1.1 Allgemein'!$I$22+1)),1,MIN(MAX($F43-('2.1 Kraftwerk allgemein'!$F$16-'1.1 Allgemein'!$I$22+1),1),COLUMN(AV43)-('2.1 Kraftwerk allgemein'!$F$16-'1.1 Allgemein'!$I$22+1)))))/$F43,
SUM(OFFSET('2.5 CAPEX'!BJ46,0,-MIN($F43-1,COLUMN(AV43)-1),1,MIN($F43,COLUMN(AV43))))/$F43)))))))</f>
        <v/>
      </c>
      <c r="BF43" s="199" t="str">
        <f ca="1">IF('2.1 Kraftwerk allgemein'!$F$15&lt;'1.1 Allgemein'!$I$22,
IF(OR(ISNUMBER($D43)=FALSE,$F43=""),"",
IF(AND('2.5 CAPEX'!$L46&lt;&gt;"x",'2.5 CAPEX'!$M46&lt;&gt;"x"),0,
IF($F43=0,0,
IF(BF$4&lt;'2.1 Kraftwerk allgemein'!$F$16,0,
IF(BF$4='2.1 Kraftwerk allgemein'!$F$16,'2.5 CAPEX'!$J46/$F43,
IF(BF$4&lt;'2.1 Kraftwerk allgemein'!$F$16+$F43,
('2.5 CAPEX'!$J46+SUM(OFFSET('2.5 CAPEX'!BK46,0,-MIN(MAX($F43-1-('2.1 Kraftwerk allgemein'!$F$16-'2.1 Kraftwerk allgemein'!$F$15+1),0),COLUMN(AW43)-1-('2.1 Kraftwerk allgemein'!$F$16-'2.1 Kraftwerk allgemein'!$F$15+1)),1,MIN(MAX($F43-('2.1 Kraftwerk allgemein'!$F$16-'2.1 Kraftwerk allgemein'!$F$15+1),1),COLUMN(AW43)-('2.1 Kraftwerk allgemein'!$F$16-'2.1 Kraftwerk allgemein'!$F$15+1)))))/$F43,
SUM(OFFSET('2.5 CAPEX'!BK46,0,-MIN($F43-1,COLUMN(AW43)-1),1,MIN($F43,COLUMN(AW43))))/$F43)))))),
IF(OR(ISNUMBER($D43)=FALSE,$F43=""),"",
IF(AND('2.5 CAPEX'!$L46&lt;&gt;"x",'2.5 CAPEX'!$M46&lt;&gt;"x"),0,
IF($F43=0,0,
IF(BF$4&lt;'2.1 Kraftwerk allgemein'!$F$16,0,
IF(BF$4='2.1 Kraftwerk allgemein'!$F$16,'2.5 CAPEX'!$J46/$F43,
IF(BF$4&lt;'2.1 Kraftwerk allgemein'!$F$16+$F43,
('2.5 CAPEX'!$J46+SUM(OFFSET('2.5 CAPEX'!BK46,0,-MIN(MAX($F43-1-('2.1 Kraftwerk allgemein'!$F$16-'1.1 Allgemein'!$I$22+1),0),COLUMN(AW43)-1-('2.1 Kraftwerk allgemein'!$F$16-'1.1 Allgemein'!$I$22+1)),1,MIN(MAX($F43-('2.1 Kraftwerk allgemein'!$F$16-'1.1 Allgemein'!$I$22+1),1),COLUMN(AW43)-('2.1 Kraftwerk allgemein'!$F$16-'1.1 Allgemein'!$I$22+1)))))/$F43,
SUM(OFFSET('2.5 CAPEX'!BK46,0,-MIN($F43-1,COLUMN(AW43)-1),1,MIN($F43,COLUMN(AW43))))/$F43)))))))</f>
        <v/>
      </c>
      <c r="BG43" s="199" t="str">
        <f ca="1">IF('2.1 Kraftwerk allgemein'!$F$15&lt;'1.1 Allgemein'!$I$22,
IF(OR(ISNUMBER($D43)=FALSE,$F43=""),"",
IF(AND('2.5 CAPEX'!$L46&lt;&gt;"x",'2.5 CAPEX'!$M46&lt;&gt;"x"),0,
IF($F43=0,0,
IF(BG$4&lt;'2.1 Kraftwerk allgemein'!$F$16,0,
IF(BG$4='2.1 Kraftwerk allgemein'!$F$16,'2.5 CAPEX'!$J46/$F43,
IF(BG$4&lt;'2.1 Kraftwerk allgemein'!$F$16+$F43,
('2.5 CAPEX'!$J46+SUM(OFFSET('2.5 CAPEX'!BL46,0,-MIN(MAX($F43-1-('2.1 Kraftwerk allgemein'!$F$16-'2.1 Kraftwerk allgemein'!$F$15+1),0),COLUMN(AX43)-1-('2.1 Kraftwerk allgemein'!$F$16-'2.1 Kraftwerk allgemein'!$F$15+1)),1,MIN(MAX($F43-('2.1 Kraftwerk allgemein'!$F$16-'2.1 Kraftwerk allgemein'!$F$15+1),1),COLUMN(AX43)-('2.1 Kraftwerk allgemein'!$F$16-'2.1 Kraftwerk allgemein'!$F$15+1)))))/$F43,
SUM(OFFSET('2.5 CAPEX'!BL46,0,-MIN($F43-1,COLUMN(AX43)-1),1,MIN($F43,COLUMN(AX43))))/$F43)))))),
IF(OR(ISNUMBER($D43)=FALSE,$F43=""),"",
IF(AND('2.5 CAPEX'!$L46&lt;&gt;"x",'2.5 CAPEX'!$M46&lt;&gt;"x"),0,
IF($F43=0,0,
IF(BG$4&lt;'2.1 Kraftwerk allgemein'!$F$16,0,
IF(BG$4='2.1 Kraftwerk allgemein'!$F$16,'2.5 CAPEX'!$J46/$F43,
IF(BG$4&lt;'2.1 Kraftwerk allgemein'!$F$16+$F43,
('2.5 CAPEX'!$J46+SUM(OFFSET('2.5 CAPEX'!BL46,0,-MIN(MAX($F43-1-('2.1 Kraftwerk allgemein'!$F$16-'1.1 Allgemein'!$I$22+1),0),COLUMN(AX43)-1-('2.1 Kraftwerk allgemein'!$F$16-'1.1 Allgemein'!$I$22+1)),1,MIN(MAX($F43-('2.1 Kraftwerk allgemein'!$F$16-'1.1 Allgemein'!$I$22+1),1),COLUMN(AX43)-('2.1 Kraftwerk allgemein'!$F$16-'1.1 Allgemein'!$I$22+1)))))/$F43,
SUM(OFFSET('2.5 CAPEX'!BL46,0,-MIN($F43-1,COLUMN(AX43)-1),1,MIN($F43,COLUMN(AX43))))/$F43)))))))</f>
        <v/>
      </c>
      <c r="BH43" s="199" t="str">
        <f ca="1">IF('2.1 Kraftwerk allgemein'!$F$15&lt;'1.1 Allgemein'!$I$22,
IF(OR(ISNUMBER($D43)=FALSE,$F43=""),"",
IF(AND('2.5 CAPEX'!$L46&lt;&gt;"x",'2.5 CAPEX'!$M46&lt;&gt;"x"),0,
IF($F43=0,0,
IF(BH$4&lt;'2.1 Kraftwerk allgemein'!$F$16,0,
IF(BH$4='2.1 Kraftwerk allgemein'!$F$16,'2.5 CAPEX'!$J46/$F43,
IF(BH$4&lt;'2.1 Kraftwerk allgemein'!$F$16+$F43,
('2.5 CAPEX'!$J46+SUM(OFFSET('2.5 CAPEX'!BM46,0,-MIN(MAX($F43-1-('2.1 Kraftwerk allgemein'!$F$16-'2.1 Kraftwerk allgemein'!$F$15+1),0),COLUMN(AY43)-1-('2.1 Kraftwerk allgemein'!$F$16-'2.1 Kraftwerk allgemein'!$F$15+1)),1,MIN(MAX($F43-('2.1 Kraftwerk allgemein'!$F$16-'2.1 Kraftwerk allgemein'!$F$15+1),1),COLUMN(AY43)-('2.1 Kraftwerk allgemein'!$F$16-'2.1 Kraftwerk allgemein'!$F$15+1)))))/$F43,
SUM(OFFSET('2.5 CAPEX'!BM46,0,-MIN($F43-1,COLUMN(AY43)-1),1,MIN($F43,COLUMN(AY43))))/$F43)))))),
IF(OR(ISNUMBER($D43)=FALSE,$F43=""),"",
IF(AND('2.5 CAPEX'!$L46&lt;&gt;"x",'2.5 CAPEX'!$M46&lt;&gt;"x"),0,
IF($F43=0,0,
IF(BH$4&lt;'2.1 Kraftwerk allgemein'!$F$16,0,
IF(BH$4='2.1 Kraftwerk allgemein'!$F$16,'2.5 CAPEX'!$J46/$F43,
IF(BH$4&lt;'2.1 Kraftwerk allgemein'!$F$16+$F43,
('2.5 CAPEX'!$J46+SUM(OFFSET('2.5 CAPEX'!BM46,0,-MIN(MAX($F43-1-('2.1 Kraftwerk allgemein'!$F$16-'1.1 Allgemein'!$I$22+1),0),COLUMN(AY43)-1-('2.1 Kraftwerk allgemein'!$F$16-'1.1 Allgemein'!$I$22+1)),1,MIN(MAX($F43-('2.1 Kraftwerk allgemein'!$F$16-'1.1 Allgemein'!$I$22+1),1),COLUMN(AY43)-('2.1 Kraftwerk allgemein'!$F$16-'1.1 Allgemein'!$I$22+1)))))/$F43,
SUM(OFFSET('2.5 CAPEX'!BM46,0,-MIN($F43-1,COLUMN(AY43)-1),1,MIN($F43,COLUMN(AY43))))/$F43)))))))</f>
        <v/>
      </c>
      <c r="BI43" s="199" t="str">
        <f ca="1">IF('2.1 Kraftwerk allgemein'!$F$15&lt;'1.1 Allgemein'!$I$22,
IF(OR(ISNUMBER($D43)=FALSE,$F43=""),"",
IF(AND('2.5 CAPEX'!$L46&lt;&gt;"x",'2.5 CAPEX'!$M46&lt;&gt;"x"),0,
IF($F43=0,0,
IF(BI$4&lt;'2.1 Kraftwerk allgemein'!$F$16,0,
IF(BI$4='2.1 Kraftwerk allgemein'!$F$16,'2.5 CAPEX'!$J46/$F43,
IF(BI$4&lt;'2.1 Kraftwerk allgemein'!$F$16+$F43,
('2.5 CAPEX'!$J46+SUM(OFFSET('2.5 CAPEX'!BN46,0,-MIN(MAX($F43-1-('2.1 Kraftwerk allgemein'!$F$16-'2.1 Kraftwerk allgemein'!$F$15+1),0),COLUMN(AZ43)-1-('2.1 Kraftwerk allgemein'!$F$16-'2.1 Kraftwerk allgemein'!$F$15+1)),1,MIN(MAX($F43-('2.1 Kraftwerk allgemein'!$F$16-'2.1 Kraftwerk allgemein'!$F$15+1),1),COLUMN(AZ43)-('2.1 Kraftwerk allgemein'!$F$16-'2.1 Kraftwerk allgemein'!$F$15+1)))))/$F43,
SUM(OFFSET('2.5 CAPEX'!BN46,0,-MIN($F43-1,COLUMN(AZ43)-1),1,MIN($F43,COLUMN(AZ43))))/$F43)))))),
IF(OR(ISNUMBER($D43)=FALSE,$F43=""),"",
IF(AND('2.5 CAPEX'!$L46&lt;&gt;"x",'2.5 CAPEX'!$M46&lt;&gt;"x"),0,
IF($F43=0,0,
IF(BI$4&lt;'2.1 Kraftwerk allgemein'!$F$16,0,
IF(BI$4='2.1 Kraftwerk allgemein'!$F$16,'2.5 CAPEX'!$J46/$F43,
IF(BI$4&lt;'2.1 Kraftwerk allgemein'!$F$16+$F43,
('2.5 CAPEX'!$J46+SUM(OFFSET('2.5 CAPEX'!BN46,0,-MIN(MAX($F43-1-('2.1 Kraftwerk allgemein'!$F$16-'1.1 Allgemein'!$I$22+1),0),COLUMN(AZ43)-1-('2.1 Kraftwerk allgemein'!$F$16-'1.1 Allgemein'!$I$22+1)),1,MIN(MAX($F43-('2.1 Kraftwerk allgemein'!$F$16-'1.1 Allgemein'!$I$22+1),1),COLUMN(AZ43)-('2.1 Kraftwerk allgemein'!$F$16-'1.1 Allgemein'!$I$22+1)))))/$F43,
SUM(OFFSET('2.5 CAPEX'!BN46,0,-MIN($F43-1,COLUMN(AZ43)-1),1,MIN($F43,COLUMN(AZ43))))/$F43)))))))</f>
        <v/>
      </c>
      <c r="BJ43" s="199" t="str">
        <f ca="1">IF('2.1 Kraftwerk allgemein'!$F$15&lt;'1.1 Allgemein'!$I$22,
IF(OR(ISNUMBER($D43)=FALSE,$F43=""),"",
IF(AND('2.5 CAPEX'!$L46&lt;&gt;"x",'2.5 CAPEX'!$M46&lt;&gt;"x"),0,
IF($F43=0,0,
IF(BJ$4&lt;'2.1 Kraftwerk allgemein'!$F$16,0,
IF(BJ$4='2.1 Kraftwerk allgemein'!$F$16,'2.5 CAPEX'!$J46/$F43,
IF(BJ$4&lt;'2.1 Kraftwerk allgemein'!$F$16+$F43,
('2.5 CAPEX'!$J46+SUM(OFFSET('2.5 CAPEX'!BO46,0,-MIN(MAX($F43-1-('2.1 Kraftwerk allgemein'!$F$16-'2.1 Kraftwerk allgemein'!$F$15+1),0),COLUMN(BA43)-1-('2.1 Kraftwerk allgemein'!$F$16-'2.1 Kraftwerk allgemein'!$F$15+1)),1,MIN(MAX($F43-('2.1 Kraftwerk allgemein'!$F$16-'2.1 Kraftwerk allgemein'!$F$15+1),1),COLUMN(BA43)-('2.1 Kraftwerk allgemein'!$F$16-'2.1 Kraftwerk allgemein'!$F$15+1)))))/$F43,
SUM(OFFSET('2.5 CAPEX'!BO46,0,-MIN($F43-1,COLUMN(BA43)-1),1,MIN($F43,COLUMN(BA43))))/$F43)))))),
IF(OR(ISNUMBER($D43)=FALSE,$F43=""),"",
IF(AND('2.5 CAPEX'!$L46&lt;&gt;"x",'2.5 CAPEX'!$M46&lt;&gt;"x"),0,
IF($F43=0,0,
IF(BJ$4&lt;'2.1 Kraftwerk allgemein'!$F$16,0,
IF(BJ$4='2.1 Kraftwerk allgemein'!$F$16,'2.5 CAPEX'!$J46/$F43,
IF(BJ$4&lt;'2.1 Kraftwerk allgemein'!$F$16+$F43,
('2.5 CAPEX'!$J46+SUM(OFFSET('2.5 CAPEX'!BO46,0,-MIN(MAX($F43-1-('2.1 Kraftwerk allgemein'!$F$16-'1.1 Allgemein'!$I$22+1),0),COLUMN(BA43)-1-('2.1 Kraftwerk allgemein'!$F$16-'1.1 Allgemein'!$I$22+1)),1,MIN(MAX($F43-('2.1 Kraftwerk allgemein'!$F$16-'1.1 Allgemein'!$I$22+1),1),COLUMN(BA43)-('2.1 Kraftwerk allgemein'!$F$16-'1.1 Allgemein'!$I$22+1)))))/$F43,
SUM(OFFSET('2.5 CAPEX'!BO46,0,-MIN($F43-1,COLUMN(BA43)-1),1,MIN($F43,COLUMN(BA43))))/$F43)))))))</f>
        <v/>
      </c>
      <c r="BK43" s="199" t="str">
        <f ca="1">IF('2.1 Kraftwerk allgemein'!$F$15&lt;'1.1 Allgemein'!$I$22,
IF(OR(ISNUMBER($D43)=FALSE,$F43=""),"",
IF(AND('2.5 CAPEX'!$L46&lt;&gt;"x",'2.5 CAPEX'!$M46&lt;&gt;"x"),0,
IF($F43=0,0,
IF(BK$4&lt;'2.1 Kraftwerk allgemein'!$F$16,0,
IF(BK$4='2.1 Kraftwerk allgemein'!$F$16,'2.5 CAPEX'!$J46/$F43,
IF(BK$4&lt;'2.1 Kraftwerk allgemein'!$F$16+$F43,
('2.5 CAPEX'!$J46+SUM(OFFSET('2.5 CAPEX'!BP46,0,-MIN(MAX($F43-1-('2.1 Kraftwerk allgemein'!$F$16-'2.1 Kraftwerk allgemein'!$F$15+1),0),COLUMN(BB43)-1-('2.1 Kraftwerk allgemein'!$F$16-'2.1 Kraftwerk allgemein'!$F$15+1)),1,MIN(MAX($F43-('2.1 Kraftwerk allgemein'!$F$16-'2.1 Kraftwerk allgemein'!$F$15+1),1),COLUMN(BB43)-('2.1 Kraftwerk allgemein'!$F$16-'2.1 Kraftwerk allgemein'!$F$15+1)))))/$F43,
SUM(OFFSET('2.5 CAPEX'!BP46,0,-MIN($F43-1,COLUMN(BB43)-1),1,MIN($F43,COLUMN(BB43))))/$F43)))))),
IF(OR(ISNUMBER($D43)=FALSE,$F43=""),"",
IF(AND('2.5 CAPEX'!$L46&lt;&gt;"x",'2.5 CAPEX'!$M46&lt;&gt;"x"),0,
IF($F43=0,0,
IF(BK$4&lt;'2.1 Kraftwerk allgemein'!$F$16,0,
IF(BK$4='2.1 Kraftwerk allgemein'!$F$16,'2.5 CAPEX'!$J46/$F43,
IF(BK$4&lt;'2.1 Kraftwerk allgemein'!$F$16+$F43,
('2.5 CAPEX'!$J46+SUM(OFFSET('2.5 CAPEX'!BP46,0,-MIN(MAX($F43-1-('2.1 Kraftwerk allgemein'!$F$16-'1.1 Allgemein'!$I$22+1),0),COLUMN(BB43)-1-('2.1 Kraftwerk allgemein'!$F$16-'1.1 Allgemein'!$I$22+1)),1,MIN(MAX($F43-('2.1 Kraftwerk allgemein'!$F$16-'1.1 Allgemein'!$I$22+1),1),COLUMN(BB43)-('2.1 Kraftwerk allgemein'!$F$16-'1.1 Allgemein'!$I$22+1)))))/$F43,
SUM(OFFSET('2.5 CAPEX'!BP46,0,-MIN($F43-1,COLUMN(BB43)-1),1,MIN($F43,COLUMN(BB43))))/$F43)))))))</f>
        <v/>
      </c>
      <c r="BL43" s="199" t="str">
        <f ca="1">IF('2.1 Kraftwerk allgemein'!$F$15&lt;'1.1 Allgemein'!$I$22,
IF(OR(ISNUMBER($D43)=FALSE,$F43=""),"",
IF(AND('2.5 CAPEX'!$L46&lt;&gt;"x",'2.5 CAPEX'!$M46&lt;&gt;"x"),0,
IF($F43=0,0,
IF(BL$4&lt;'2.1 Kraftwerk allgemein'!$F$16,0,
IF(BL$4='2.1 Kraftwerk allgemein'!$F$16,'2.5 CAPEX'!$J46/$F43,
IF(BL$4&lt;'2.1 Kraftwerk allgemein'!$F$16+$F43,
('2.5 CAPEX'!$J46+SUM(OFFSET('2.5 CAPEX'!BQ46,0,-MIN(MAX($F43-1-('2.1 Kraftwerk allgemein'!$F$16-'2.1 Kraftwerk allgemein'!$F$15+1),0),COLUMN(BC43)-1-('2.1 Kraftwerk allgemein'!$F$16-'2.1 Kraftwerk allgemein'!$F$15+1)),1,MIN(MAX($F43-('2.1 Kraftwerk allgemein'!$F$16-'2.1 Kraftwerk allgemein'!$F$15+1),1),COLUMN(BC43)-('2.1 Kraftwerk allgemein'!$F$16-'2.1 Kraftwerk allgemein'!$F$15+1)))))/$F43,
SUM(OFFSET('2.5 CAPEX'!BQ46,0,-MIN($F43-1,COLUMN(BC43)-1),1,MIN($F43,COLUMN(BC43))))/$F43)))))),
IF(OR(ISNUMBER($D43)=FALSE,$F43=""),"",
IF(AND('2.5 CAPEX'!$L46&lt;&gt;"x",'2.5 CAPEX'!$M46&lt;&gt;"x"),0,
IF($F43=0,0,
IF(BL$4&lt;'2.1 Kraftwerk allgemein'!$F$16,0,
IF(BL$4='2.1 Kraftwerk allgemein'!$F$16,'2.5 CAPEX'!$J46/$F43,
IF(BL$4&lt;'2.1 Kraftwerk allgemein'!$F$16+$F43,
('2.5 CAPEX'!$J46+SUM(OFFSET('2.5 CAPEX'!BQ46,0,-MIN(MAX($F43-1-('2.1 Kraftwerk allgemein'!$F$16-'1.1 Allgemein'!$I$22+1),0),COLUMN(BC43)-1-('2.1 Kraftwerk allgemein'!$F$16-'1.1 Allgemein'!$I$22+1)),1,MIN(MAX($F43-('2.1 Kraftwerk allgemein'!$F$16-'1.1 Allgemein'!$I$22+1),1),COLUMN(BC43)-('2.1 Kraftwerk allgemein'!$F$16-'1.1 Allgemein'!$I$22+1)))))/$F43,
SUM(OFFSET('2.5 CAPEX'!BQ46,0,-MIN($F43-1,COLUMN(BC43)-1),1,MIN($F43,COLUMN(BC43))))/$F43)))))))</f>
        <v/>
      </c>
      <c r="BM43" s="199" t="str">
        <f ca="1">IF('2.1 Kraftwerk allgemein'!$F$15&lt;'1.1 Allgemein'!$I$22,
IF(OR(ISNUMBER($D43)=FALSE,$F43=""),"",
IF(AND('2.5 CAPEX'!$L46&lt;&gt;"x",'2.5 CAPEX'!$M46&lt;&gt;"x"),0,
IF($F43=0,0,
IF(BM$4&lt;'2.1 Kraftwerk allgemein'!$F$16,0,
IF(BM$4='2.1 Kraftwerk allgemein'!$F$16,'2.5 CAPEX'!$J46/$F43,
IF(BM$4&lt;'2.1 Kraftwerk allgemein'!$F$16+$F43,
('2.5 CAPEX'!$J46+SUM(OFFSET('2.5 CAPEX'!BR46,0,-MIN(MAX($F43-1-('2.1 Kraftwerk allgemein'!$F$16-'2.1 Kraftwerk allgemein'!$F$15+1),0),COLUMN(BD43)-1-('2.1 Kraftwerk allgemein'!$F$16-'2.1 Kraftwerk allgemein'!$F$15+1)),1,MIN(MAX($F43-('2.1 Kraftwerk allgemein'!$F$16-'2.1 Kraftwerk allgemein'!$F$15+1),1),COLUMN(BD43)-('2.1 Kraftwerk allgemein'!$F$16-'2.1 Kraftwerk allgemein'!$F$15+1)))))/$F43,
SUM(OFFSET('2.5 CAPEX'!BR46,0,-MIN($F43-1,COLUMN(BD43)-1),1,MIN($F43,COLUMN(BD43))))/$F43)))))),
IF(OR(ISNUMBER($D43)=FALSE,$F43=""),"",
IF(AND('2.5 CAPEX'!$L46&lt;&gt;"x",'2.5 CAPEX'!$M46&lt;&gt;"x"),0,
IF($F43=0,0,
IF(BM$4&lt;'2.1 Kraftwerk allgemein'!$F$16,0,
IF(BM$4='2.1 Kraftwerk allgemein'!$F$16,'2.5 CAPEX'!$J46/$F43,
IF(BM$4&lt;'2.1 Kraftwerk allgemein'!$F$16+$F43,
('2.5 CAPEX'!$J46+SUM(OFFSET('2.5 CAPEX'!BR46,0,-MIN(MAX($F43-1-('2.1 Kraftwerk allgemein'!$F$16-'1.1 Allgemein'!$I$22+1),0),COLUMN(BD43)-1-('2.1 Kraftwerk allgemein'!$F$16-'1.1 Allgemein'!$I$22+1)),1,MIN(MAX($F43-('2.1 Kraftwerk allgemein'!$F$16-'1.1 Allgemein'!$I$22+1),1),COLUMN(BD43)-('2.1 Kraftwerk allgemein'!$F$16-'1.1 Allgemein'!$I$22+1)))))/$F43,
SUM(OFFSET('2.5 CAPEX'!BR46,0,-MIN($F43-1,COLUMN(BD43)-1),1,MIN($F43,COLUMN(BD43))))/$F43)))))))</f>
        <v/>
      </c>
      <c r="BN43" s="199" t="str">
        <f ca="1">IF('2.1 Kraftwerk allgemein'!$F$15&lt;'1.1 Allgemein'!$I$22,
IF(OR(ISNUMBER($D43)=FALSE,$F43=""),"",
IF(AND('2.5 CAPEX'!$L46&lt;&gt;"x",'2.5 CAPEX'!$M46&lt;&gt;"x"),0,
IF($F43=0,0,
IF(BN$4&lt;'2.1 Kraftwerk allgemein'!$F$16,0,
IF(BN$4='2.1 Kraftwerk allgemein'!$F$16,'2.5 CAPEX'!$J46/$F43,
IF(BN$4&lt;'2.1 Kraftwerk allgemein'!$F$16+$F43,
('2.5 CAPEX'!$J46+SUM(OFFSET('2.5 CAPEX'!BS46,0,-MIN(MAX($F43-1-('2.1 Kraftwerk allgemein'!$F$16-'2.1 Kraftwerk allgemein'!$F$15+1),0),COLUMN(BE43)-1-('2.1 Kraftwerk allgemein'!$F$16-'2.1 Kraftwerk allgemein'!$F$15+1)),1,MIN(MAX($F43-('2.1 Kraftwerk allgemein'!$F$16-'2.1 Kraftwerk allgemein'!$F$15+1),1),COLUMN(BE43)-('2.1 Kraftwerk allgemein'!$F$16-'2.1 Kraftwerk allgemein'!$F$15+1)))))/$F43,
SUM(OFFSET('2.5 CAPEX'!BS46,0,-MIN($F43-1,COLUMN(BE43)-1),1,MIN($F43,COLUMN(BE43))))/$F43)))))),
IF(OR(ISNUMBER($D43)=FALSE,$F43=""),"",
IF(AND('2.5 CAPEX'!$L46&lt;&gt;"x",'2.5 CAPEX'!$M46&lt;&gt;"x"),0,
IF($F43=0,0,
IF(BN$4&lt;'2.1 Kraftwerk allgemein'!$F$16,0,
IF(BN$4='2.1 Kraftwerk allgemein'!$F$16,'2.5 CAPEX'!$J46/$F43,
IF(BN$4&lt;'2.1 Kraftwerk allgemein'!$F$16+$F43,
('2.5 CAPEX'!$J46+SUM(OFFSET('2.5 CAPEX'!BS46,0,-MIN(MAX($F43-1-('2.1 Kraftwerk allgemein'!$F$16-'1.1 Allgemein'!$I$22+1),0),COLUMN(BE43)-1-('2.1 Kraftwerk allgemein'!$F$16-'1.1 Allgemein'!$I$22+1)),1,MIN(MAX($F43-('2.1 Kraftwerk allgemein'!$F$16-'1.1 Allgemein'!$I$22+1),1),COLUMN(BE43)-('2.1 Kraftwerk allgemein'!$F$16-'1.1 Allgemein'!$I$22+1)))))/$F43,
SUM(OFFSET('2.5 CAPEX'!BS46,0,-MIN($F43-1,COLUMN(BE43)-1),1,MIN($F43,COLUMN(BE43))))/$F43)))))))</f>
        <v/>
      </c>
      <c r="BO43" s="199" t="str">
        <f ca="1">IF('2.1 Kraftwerk allgemein'!$F$15&lt;'1.1 Allgemein'!$I$22,
IF(OR(ISNUMBER($D43)=FALSE,$F43=""),"",
IF(AND('2.5 CAPEX'!$L46&lt;&gt;"x",'2.5 CAPEX'!$M46&lt;&gt;"x"),0,
IF($F43=0,0,
IF(BO$4&lt;'2.1 Kraftwerk allgemein'!$F$16,0,
IF(BO$4='2.1 Kraftwerk allgemein'!$F$16,'2.5 CAPEX'!$J46/$F43,
IF(BO$4&lt;'2.1 Kraftwerk allgemein'!$F$16+$F43,
('2.5 CAPEX'!$J46+SUM(OFFSET('2.5 CAPEX'!BT46,0,-MIN(MAX($F43-1-('2.1 Kraftwerk allgemein'!$F$16-'2.1 Kraftwerk allgemein'!$F$15+1),0),COLUMN(BF43)-1-('2.1 Kraftwerk allgemein'!$F$16-'2.1 Kraftwerk allgemein'!$F$15+1)),1,MIN(MAX($F43-('2.1 Kraftwerk allgemein'!$F$16-'2.1 Kraftwerk allgemein'!$F$15+1),1),COLUMN(BF43)-('2.1 Kraftwerk allgemein'!$F$16-'2.1 Kraftwerk allgemein'!$F$15+1)))))/$F43,
SUM(OFFSET('2.5 CAPEX'!BT46,0,-MIN($F43-1,COLUMN(BF43)-1),1,MIN($F43,COLUMN(BF43))))/$F43)))))),
IF(OR(ISNUMBER($D43)=FALSE,$F43=""),"",
IF(AND('2.5 CAPEX'!$L46&lt;&gt;"x",'2.5 CAPEX'!$M46&lt;&gt;"x"),0,
IF($F43=0,0,
IF(BO$4&lt;'2.1 Kraftwerk allgemein'!$F$16,0,
IF(BO$4='2.1 Kraftwerk allgemein'!$F$16,'2.5 CAPEX'!$J46/$F43,
IF(BO$4&lt;'2.1 Kraftwerk allgemein'!$F$16+$F43,
('2.5 CAPEX'!$J46+SUM(OFFSET('2.5 CAPEX'!BT46,0,-MIN(MAX($F43-1-('2.1 Kraftwerk allgemein'!$F$16-'1.1 Allgemein'!$I$22+1),0),COLUMN(BF43)-1-('2.1 Kraftwerk allgemein'!$F$16-'1.1 Allgemein'!$I$22+1)),1,MIN(MAX($F43-('2.1 Kraftwerk allgemein'!$F$16-'1.1 Allgemein'!$I$22+1),1),COLUMN(BF43)-('2.1 Kraftwerk allgemein'!$F$16-'1.1 Allgemein'!$I$22+1)))))/$F43,
SUM(OFFSET('2.5 CAPEX'!BT46,0,-MIN($F43-1,COLUMN(BF43)-1),1,MIN($F43,COLUMN(BF43))))/$F43)))))))</f>
        <v/>
      </c>
      <c r="BP43" s="199" t="str">
        <f ca="1">IF('2.1 Kraftwerk allgemein'!$F$15&lt;'1.1 Allgemein'!$I$22,
IF(OR(ISNUMBER($D43)=FALSE,$F43=""),"",
IF(AND('2.5 CAPEX'!$L46&lt;&gt;"x",'2.5 CAPEX'!$M46&lt;&gt;"x"),0,
IF($F43=0,0,
IF(BP$4&lt;'2.1 Kraftwerk allgemein'!$F$16,0,
IF(BP$4='2.1 Kraftwerk allgemein'!$F$16,'2.5 CAPEX'!$J46/$F43,
IF(BP$4&lt;'2.1 Kraftwerk allgemein'!$F$16+$F43,
('2.5 CAPEX'!$J46+SUM(OFFSET('2.5 CAPEX'!BU46,0,-MIN(MAX($F43-1-('2.1 Kraftwerk allgemein'!$F$16-'2.1 Kraftwerk allgemein'!$F$15+1),0),COLUMN(BG43)-1-('2.1 Kraftwerk allgemein'!$F$16-'2.1 Kraftwerk allgemein'!$F$15+1)),1,MIN(MAX($F43-('2.1 Kraftwerk allgemein'!$F$16-'2.1 Kraftwerk allgemein'!$F$15+1),1),COLUMN(BG43)-('2.1 Kraftwerk allgemein'!$F$16-'2.1 Kraftwerk allgemein'!$F$15+1)))))/$F43,
SUM(OFFSET('2.5 CAPEX'!BU46,0,-MIN($F43-1,COLUMN(BG43)-1),1,MIN($F43,COLUMN(BG43))))/$F43)))))),
IF(OR(ISNUMBER($D43)=FALSE,$F43=""),"",
IF(AND('2.5 CAPEX'!$L46&lt;&gt;"x",'2.5 CAPEX'!$M46&lt;&gt;"x"),0,
IF($F43=0,0,
IF(BP$4&lt;'2.1 Kraftwerk allgemein'!$F$16,0,
IF(BP$4='2.1 Kraftwerk allgemein'!$F$16,'2.5 CAPEX'!$J46/$F43,
IF(BP$4&lt;'2.1 Kraftwerk allgemein'!$F$16+$F43,
('2.5 CAPEX'!$J46+SUM(OFFSET('2.5 CAPEX'!BU46,0,-MIN(MAX($F43-1-('2.1 Kraftwerk allgemein'!$F$16-'1.1 Allgemein'!$I$22+1),0),COLUMN(BG43)-1-('2.1 Kraftwerk allgemein'!$F$16-'1.1 Allgemein'!$I$22+1)),1,MIN(MAX($F43-('2.1 Kraftwerk allgemein'!$F$16-'1.1 Allgemein'!$I$22+1),1),COLUMN(BG43)-('2.1 Kraftwerk allgemein'!$F$16-'1.1 Allgemein'!$I$22+1)))))/$F43,
SUM(OFFSET('2.5 CAPEX'!BU46,0,-MIN($F43-1,COLUMN(BG43)-1),1,MIN($F43,COLUMN(BG43))))/$F43)))))))</f>
        <v/>
      </c>
      <c r="BQ43" s="199" t="str">
        <f ca="1">IF('2.1 Kraftwerk allgemein'!$F$15&lt;'1.1 Allgemein'!$I$22,
IF(OR(ISNUMBER($D43)=FALSE,$F43=""),"",
IF(AND('2.5 CAPEX'!$L46&lt;&gt;"x",'2.5 CAPEX'!$M46&lt;&gt;"x"),0,
IF($F43=0,0,
IF(BQ$4&lt;'2.1 Kraftwerk allgemein'!$F$16,0,
IF(BQ$4='2.1 Kraftwerk allgemein'!$F$16,'2.5 CAPEX'!$J46/$F43,
IF(BQ$4&lt;'2.1 Kraftwerk allgemein'!$F$16+$F43,
('2.5 CAPEX'!$J46+SUM(OFFSET('2.5 CAPEX'!BV46,0,-MIN(MAX($F43-1-('2.1 Kraftwerk allgemein'!$F$16-'2.1 Kraftwerk allgemein'!$F$15+1),0),COLUMN(BH43)-1-('2.1 Kraftwerk allgemein'!$F$16-'2.1 Kraftwerk allgemein'!$F$15+1)),1,MIN(MAX($F43-('2.1 Kraftwerk allgemein'!$F$16-'2.1 Kraftwerk allgemein'!$F$15+1),1),COLUMN(BH43)-('2.1 Kraftwerk allgemein'!$F$16-'2.1 Kraftwerk allgemein'!$F$15+1)))))/$F43,
SUM(OFFSET('2.5 CAPEX'!BV46,0,-MIN($F43-1,COLUMN(BH43)-1),1,MIN($F43,COLUMN(BH43))))/$F43)))))),
IF(OR(ISNUMBER($D43)=FALSE,$F43=""),"",
IF(AND('2.5 CAPEX'!$L46&lt;&gt;"x",'2.5 CAPEX'!$M46&lt;&gt;"x"),0,
IF($F43=0,0,
IF(BQ$4&lt;'2.1 Kraftwerk allgemein'!$F$16,0,
IF(BQ$4='2.1 Kraftwerk allgemein'!$F$16,'2.5 CAPEX'!$J46/$F43,
IF(BQ$4&lt;'2.1 Kraftwerk allgemein'!$F$16+$F43,
('2.5 CAPEX'!$J46+SUM(OFFSET('2.5 CAPEX'!BV46,0,-MIN(MAX($F43-1-('2.1 Kraftwerk allgemein'!$F$16-'1.1 Allgemein'!$I$22+1),0),COLUMN(BH43)-1-('2.1 Kraftwerk allgemein'!$F$16-'1.1 Allgemein'!$I$22+1)),1,MIN(MAX($F43-('2.1 Kraftwerk allgemein'!$F$16-'1.1 Allgemein'!$I$22+1),1),COLUMN(BH43)-('2.1 Kraftwerk allgemein'!$F$16-'1.1 Allgemein'!$I$22+1)))))/$F43,
SUM(OFFSET('2.5 CAPEX'!BV46,0,-MIN($F43-1,COLUMN(BH43)-1),1,MIN($F43,COLUMN(BH43))))/$F43)))))))</f>
        <v/>
      </c>
      <c r="BR43" s="199" t="str">
        <f ca="1">IF('2.1 Kraftwerk allgemein'!$F$15&lt;'1.1 Allgemein'!$I$22,
IF(OR(ISNUMBER($D43)=FALSE,$F43=""),"",
IF(AND('2.5 CAPEX'!$L46&lt;&gt;"x",'2.5 CAPEX'!$M46&lt;&gt;"x"),0,
IF($F43=0,0,
IF(BR$4&lt;'2.1 Kraftwerk allgemein'!$F$16,0,
IF(BR$4='2.1 Kraftwerk allgemein'!$F$16,'2.5 CAPEX'!$J46/$F43,
IF(BR$4&lt;'2.1 Kraftwerk allgemein'!$F$16+$F43,
('2.5 CAPEX'!$J46+SUM(OFFSET('2.5 CAPEX'!BW46,0,-MIN(MAX($F43-1-('2.1 Kraftwerk allgemein'!$F$16-'2.1 Kraftwerk allgemein'!$F$15+1),0),COLUMN(BI43)-1-('2.1 Kraftwerk allgemein'!$F$16-'2.1 Kraftwerk allgemein'!$F$15+1)),1,MIN(MAX($F43-('2.1 Kraftwerk allgemein'!$F$16-'2.1 Kraftwerk allgemein'!$F$15+1),1),COLUMN(BI43)-('2.1 Kraftwerk allgemein'!$F$16-'2.1 Kraftwerk allgemein'!$F$15+1)))))/$F43,
SUM(OFFSET('2.5 CAPEX'!BW46,0,-MIN($F43-1,COLUMN(BI43)-1),1,MIN($F43,COLUMN(BI43))))/$F43)))))),
IF(OR(ISNUMBER($D43)=FALSE,$F43=""),"",
IF(AND('2.5 CAPEX'!$L46&lt;&gt;"x",'2.5 CAPEX'!$M46&lt;&gt;"x"),0,
IF($F43=0,0,
IF(BR$4&lt;'2.1 Kraftwerk allgemein'!$F$16,0,
IF(BR$4='2.1 Kraftwerk allgemein'!$F$16,'2.5 CAPEX'!$J46/$F43,
IF(BR$4&lt;'2.1 Kraftwerk allgemein'!$F$16+$F43,
('2.5 CAPEX'!$J46+SUM(OFFSET('2.5 CAPEX'!BW46,0,-MIN(MAX($F43-1-('2.1 Kraftwerk allgemein'!$F$16-'1.1 Allgemein'!$I$22+1),0),COLUMN(BI43)-1-('2.1 Kraftwerk allgemein'!$F$16-'1.1 Allgemein'!$I$22+1)),1,MIN(MAX($F43-('2.1 Kraftwerk allgemein'!$F$16-'1.1 Allgemein'!$I$22+1),1),COLUMN(BI43)-('2.1 Kraftwerk allgemein'!$F$16-'1.1 Allgemein'!$I$22+1)))))/$F43,
SUM(OFFSET('2.5 CAPEX'!BW46,0,-MIN($F43-1,COLUMN(BI43)-1),1,MIN($F43,COLUMN(BI43))))/$F43)))))))</f>
        <v/>
      </c>
      <c r="BS43" s="199" t="str">
        <f ca="1">IF('2.1 Kraftwerk allgemein'!$F$15&lt;'1.1 Allgemein'!$I$22,
IF(OR(ISNUMBER($D43)=FALSE,$F43=""),"",
IF(AND('2.5 CAPEX'!$L46&lt;&gt;"x",'2.5 CAPEX'!$M46&lt;&gt;"x"),0,
IF($F43=0,0,
IF(BS$4&lt;'2.1 Kraftwerk allgemein'!$F$16,0,
IF(BS$4='2.1 Kraftwerk allgemein'!$F$16,'2.5 CAPEX'!$J46/$F43,
IF(BS$4&lt;'2.1 Kraftwerk allgemein'!$F$16+$F43,
('2.5 CAPEX'!$J46+SUM(OFFSET('2.5 CAPEX'!BX46,0,-MIN(MAX($F43-1-('2.1 Kraftwerk allgemein'!$F$16-'2.1 Kraftwerk allgemein'!$F$15+1),0),COLUMN(BJ43)-1-('2.1 Kraftwerk allgemein'!$F$16-'2.1 Kraftwerk allgemein'!$F$15+1)),1,MIN(MAX($F43-('2.1 Kraftwerk allgemein'!$F$16-'2.1 Kraftwerk allgemein'!$F$15+1),1),COLUMN(BJ43)-('2.1 Kraftwerk allgemein'!$F$16-'2.1 Kraftwerk allgemein'!$F$15+1)))))/$F43,
SUM(OFFSET('2.5 CAPEX'!BX46,0,-MIN($F43-1,COLUMN(BJ43)-1),1,MIN($F43,COLUMN(BJ43))))/$F43)))))),
IF(OR(ISNUMBER($D43)=FALSE,$F43=""),"",
IF(AND('2.5 CAPEX'!$L46&lt;&gt;"x",'2.5 CAPEX'!$M46&lt;&gt;"x"),0,
IF($F43=0,0,
IF(BS$4&lt;'2.1 Kraftwerk allgemein'!$F$16,0,
IF(BS$4='2.1 Kraftwerk allgemein'!$F$16,'2.5 CAPEX'!$J46/$F43,
IF(BS$4&lt;'2.1 Kraftwerk allgemein'!$F$16+$F43,
('2.5 CAPEX'!$J46+SUM(OFFSET('2.5 CAPEX'!BX46,0,-MIN(MAX($F43-1-('2.1 Kraftwerk allgemein'!$F$16-'1.1 Allgemein'!$I$22+1),0),COLUMN(BJ43)-1-('2.1 Kraftwerk allgemein'!$F$16-'1.1 Allgemein'!$I$22+1)),1,MIN(MAX($F43-('2.1 Kraftwerk allgemein'!$F$16-'1.1 Allgemein'!$I$22+1),1),COLUMN(BJ43)-('2.1 Kraftwerk allgemein'!$F$16-'1.1 Allgemein'!$I$22+1)))))/$F43,
SUM(OFFSET('2.5 CAPEX'!BX46,0,-MIN($F43-1,COLUMN(BJ43)-1),1,MIN($F43,COLUMN(BJ43))))/$F43)))))))</f>
        <v/>
      </c>
      <c r="BT43" s="199" t="str">
        <f ca="1">IF('2.1 Kraftwerk allgemein'!$F$15&lt;'1.1 Allgemein'!$I$22,
IF(OR(ISNUMBER($D43)=FALSE,$F43=""),"",
IF(AND('2.5 CAPEX'!$L46&lt;&gt;"x",'2.5 CAPEX'!$M46&lt;&gt;"x"),0,
IF($F43=0,0,
IF(BT$4&lt;'2.1 Kraftwerk allgemein'!$F$16,0,
IF(BT$4='2.1 Kraftwerk allgemein'!$F$16,'2.5 CAPEX'!$J46/$F43,
IF(BT$4&lt;'2.1 Kraftwerk allgemein'!$F$16+$F43,
('2.5 CAPEX'!$J46+SUM(OFFSET('2.5 CAPEX'!BY46,0,-MIN(MAX($F43-1-('2.1 Kraftwerk allgemein'!$F$16-'2.1 Kraftwerk allgemein'!$F$15+1),0),COLUMN(BK43)-1-('2.1 Kraftwerk allgemein'!$F$16-'2.1 Kraftwerk allgemein'!$F$15+1)),1,MIN(MAX($F43-('2.1 Kraftwerk allgemein'!$F$16-'2.1 Kraftwerk allgemein'!$F$15+1),1),COLUMN(BK43)-('2.1 Kraftwerk allgemein'!$F$16-'2.1 Kraftwerk allgemein'!$F$15+1)))))/$F43,
SUM(OFFSET('2.5 CAPEX'!BY46,0,-MIN($F43-1,COLUMN(BK43)-1),1,MIN($F43,COLUMN(BK43))))/$F43)))))),
IF(OR(ISNUMBER($D43)=FALSE,$F43=""),"",
IF(AND('2.5 CAPEX'!$L46&lt;&gt;"x",'2.5 CAPEX'!$M46&lt;&gt;"x"),0,
IF($F43=0,0,
IF(BT$4&lt;'2.1 Kraftwerk allgemein'!$F$16,0,
IF(BT$4='2.1 Kraftwerk allgemein'!$F$16,'2.5 CAPEX'!$J46/$F43,
IF(BT$4&lt;'2.1 Kraftwerk allgemein'!$F$16+$F43,
('2.5 CAPEX'!$J46+SUM(OFFSET('2.5 CAPEX'!BY46,0,-MIN(MAX($F43-1-('2.1 Kraftwerk allgemein'!$F$16-'1.1 Allgemein'!$I$22+1),0),COLUMN(BK43)-1-('2.1 Kraftwerk allgemein'!$F$16-'1.1 Allgemein'!$I$22+1)),1,MIN(MAX($F43-('2.1 Kraftwerk allgemein'!$F$16-'1.1 Allgemein'!$I$22+1),1),COLUMN(BK43)-('2.1 Kraftwerk allgemein'!$F$16-'1.1 Allgemein'!$I$22+1)))))/$F43,
SUM(OFFSET('2.5 CAPEX'!BY46,0,-MIN($F43-1,COLUMN(BK43)-1),1,MIN($F43,COLUMN(BK43))))/$F43)))))))</f>
        <v/>
      </c>
      <c r="BU43" s="199" t="str">
        <f ca="1">IF('2.1 Kraftwerk allgemein'!$F$15&lt;'1.1 Allgemein'!$I$22,
IF(OR(ISNUMBER($D43)=FALSE,$F43=""),"",
IF(AND('2.5 CAPEX'!$L46&lt;&gt;"x",'2.5 CAPEX'!$M46&lt;&gt;"x"),0,
IF($F43=0,0,
IF(BU$4&lt;'2.1 Kraftwerk allgemein'!$F$16,0,
IF(BU$4='2.1 Kraftwerk allgemein'!$F$16,'2.5 CAPEX'!$J46/$F43,
IF(BU$4&lt;'2.1 Kraftwerk allgemein'!$F$16+$F43,
('2.5 CAPEX'!$J46+SUM(OFFSET('2.5 CAPEX'!BZ46,0,-MIN(MAX($F43-1-('2.1 Kraftwerk allgemein'!$F$16-'2.1 Kraftwerk allgemein'!$F$15+1),0),COLUMN(BL43)-1-('2.1 Kraftwerk allgemein'!$F$16-'2.1 Kraftwerk allgemein'!$F$15+1)),1,MIN(MAX($F43-('2.1 Kraftwerk allgemein'!$F$16-'2.1 Kraftwerk allgemein'!$F$15+1),1),COLUMN(BL43)-('2.1 Kraftwerk allgemein'!$F$16-'2.1 Kraftwerk allgemein'!$F$15+1)))))/$F43,
SUM(OFFSET('2.5 CAPEX'!BZ46,0,-MIN($F43-1,COLUMN(BL43)-1),1,MIN($F43,COLUMN(BL43))))/$F43)))))),
IF(OR(ISNUMBER($D43)=FALSE,$F43=""),"",
IF(AND('2.5 CAPEX'!$L46&lt;&gt;"x",'2.5 CAPEX'!$M46&lt;&gt;"x"),0,
IF($F43=0,0,
IF(BU$4&lt;'2.1 Kraftwerk allgemein'!$F$16,0,
IF(BU$4='2.1 Kraftwerk allgemein'!$F$16,'2.5 CAPEX'!$J46/$F43,
IF(BU$4&lt;'2.1 Kraftwerk allgemein'!$F$16+$F43,
('2.5 CAPEX'!$J46+SUM(OFFSET('2.5 CAPEX'!BZ46,0,-MIN(MAX($F43-1-('2.1 Kraftwerk allgemein'!$F$16-'1.1 Allgemein'!$I$22+1),0),COLUMN(BL43)-1-('2.1 Kraftwerk allgemein'!$F$16-'1.1 Allgemein'!$I$22+1)),1,MIN(MAX($F43-('2.1 Kraftwerk allgemein'!$F$16-'1.1 Allgemein'!$I$22+1),1),COLUMN(BL43)-('2.1 Kraftwerk allgemein'!$F$16-'1.1 Allgemein'!$I$22+1)))))/$F43,
SUM(OFFSET('2.5 CAPEX'!BZ46,0,-MIN($F43-1,COLUMN(BL43)-1),1,MIN($F43,COLUMN(BL43))))/$F43)))))))</f>
        <v/>
      </c>
      <c r="BV43" s="199" t="str">
        <f ca="1">IF('2.1 Kraftwerk allgemein'!$F$15&lt;'1.1 Allgemein'!$I$22,
IF(OR(ISNUMBER($D43)=FALSE,$F43=""),"",
IF(AND('2.5 CAPEX'!$L46&lt;&gt;"x",'2.5 CAPEX'!$M46&lt;&gt;"x"),0,
IF($F43=0,0,
IF(BV$4&lt;'2.1 Kraftwerk allgemein'!$F$16,0,
IF(BV$4='2.1 Kraftwerk allgemein'!$F$16,'2.5 CAPEX'!$J46/$F43,
IF(BV$4&lt;'2.1 Kraftwerk allgemein'!$F$16+$F43,
('2.5 CAPEX'!$J46+SUM(OFFSET('2.5 CAPEX'!CA46,0,-MIN(MAX($F43-1-('2.1 Kraftwerk allgemein'!$F$16-'2.1 Kraftwerk allgemein'!$F$15+1),0),COLUMN(BM43)-1-('2.1 Kraftwerk allgemein'!$F$16-'2.1 Kraftwerk allgemein'!$F$15+1)),1,MIN(MAX($F43-('2.1 Kraftwerk allgemein'!$F$16-'2.1 Kraftwerk allgemein'!$F$15+1),1),COLUMN(BM43)-('2.1 Kraftwerk allgemein'!$F$16-'2.1 Kraftwerk allgemein'!$F$15+1)))))/$F43,
SUM(OFFSET('2.5 CAPEX'!CA46,0,-MIN($F43-1,COLUMN(BM43)-1),1,MIN($F43,COLUMN(BM43))))/$F43)))))),
IF(OR(ISNUMBER($D43)=FALSE,$F43=""),"",
IF(AND('2.5 CAPEX'!$L46&lt;&gt;"x",'2.5 CAPEX'!$M46&lt;&gt;"x"),0,
IF($F43=0,0,
IF(BV$4&lt;'2.1 Kraftwerk allgemein'!$F$16,0,
IF(BV$4='2.1 Kraftwerk allgemein'!$F$16,'2.5 CAPEX'!$J46/$F43,
IF(BV$4&lt;'2.1 Kraftwerk allgemein'!$F$16+$F43,
('2.5 CAPEX'!$J46+SUM(OFFSET('2.5 CAPEX'!CA46,0,-MIN(MAX($F43-1-('2.1 Kraftwerk allgemein'!$F$16-'1.1 Allgemein'!$I$22+1),0),COLUMN(BM43)-1-('2.1 Kraftwerk allgemein'!$F$16-'1.1 Allgemein'!$I$22+1)),1,MIN(MAX($F43-('2.1 Kraftwerk allgemein'!$F$16-'1.1 Allgemein'!$I$22+1),1),COLUMN(BM43)-('2.1 Kraftwerk allgemein'!$F$16-'1.1 Allgemein'!$I$22+1)))))/$F43,
SUM(OFFSET('2.5 CAPEX'!CA46,0,-MIN($F43-1,COLUMN(BM43)-1),1,MIN($F43,COLUMN(BM43))))/$F43)))))))</f>
        <v/>
      </c>
      <c r="BW43" s="199" t="str">
        <f ca="1">IF('2.1 Kraftwerk allgemein'!$F$15&lt;'1.1 Allgemein'!$I$22,
IF(OR(ISNUMBER($D43)=FALSE,$F43=""),"",
IF(AND('2.5 CAPEX'!$L46&lt;&gt;"x",'2.5 CAPEX'!$M46&lt;&gt;"x"),0,
IF($F43=0,0,
IF(BW$4&lt;'2.1 Kraftwerk allgemein'!$F$16,0,
IF(BW$4='2.1 Kraftwerk allgemein'!$F$16,'2.5 CAPEX'!$J46/$F43,
IF(BW$4&lt;'2.1 Kraftwerk allgemein'!$F$16+$F43,
('2.5 CAPEX'!$J46+SUM(OFFSET('2.5 CAPEX'!CB46,0,-MIN(MAX($F43-1-('2.1 Kraftwerk allgemein'!$F$16-'2.1 Kraftwerk allgemein'!$F$15+1),0),COLUMN(BN43)-1-('2.1 Kraftwerk allgemein'!$F$16-'2.1 Kraftwerk allgemein'!$F$15+1)),1,MIN(MAX($F43-('2.1 Kraftwerk allgemein'!$F$16-'2.1 Kraftwerk allgemein'!$F$15+1),1),COLUMN(BN43)-('2.1 Kraftwerk allgemein'!$F$16-'2.1 Kraftwerk allgemein'!$F$15+1)))))/$F43,
SUM(OFFSET('2.5 CAPEX'!CB46,0,-MIN($F43-1,COLUMN(BN43)-1),1,MIN($F43,COLUMN(BN43))))/$F43)))))),
IF(OR(ISNUMBER($D43)=FALSE,$F43=""),"",
IF(AND('2.5 CAPEX'!$L46&lt;&gt;"x",'2.5 CAPEX'!$M46&lt;&gt;"x"),0,
IF($F43=0,0,
IF(BW$4&lt;'2.1 Kraftwerk allgemein'!$F$16,0,
IF(BW$4='2.1 Kraftwerk allgemein'!$F$16,'2.5 CAPEX'!$J46/$F43,
IF(BW$4&lt;'2.1 Kraftwerk allgemein'!$F$16+$F43,
('2.5 CAPEX'!$J46+SUM(OFFSET('2.5 CAPEX'!CB46,0,-MIN(MAX($F43-1-('2.1 Kraftwerk allgemein'!$F$16-'1.1 Allgemein'!$I$22+1),0),COLUMN(BN43)-1-('2.1 Kraftwerk allgemein'!$F$16-'1.1 Allgemein'!$I$22+1)),1,MIN(MAX($F43-('2.1 Kraftwerk allgemein'!$F$16-'1.1 Allgemein'!$I$22+1),1),COLUMN(BN43)-('2.1 Kraftwerk allgemein'!$F$16-'1.1 Allgemein'!$I$22+1)))))/$F43,
SUM(OFFSET('2.5 CAPEX'!CB46,0,-MIN($F43-1,COLUMN(BN43)-1),1,MIN($F43,COLUMN(BN43))))/$F43)))))))</f>
        <v/>
      </c>
      <c r="BX43" s="199" t="str">
        <f ca="1">IF('2.1 Kraftwerk allgemein'!$F$15&lt;'1.1 Allgemein'!$I$22,
IF(OR(ISNUMBER($D43)=FALSE,$F43=""),"",
IF(AND('2.5 CAPEX'!$L46&lt;&gt;"x",'2.5 CAPEX'!$M46&lt;&gt;"x"),0,
IF($F43=0,0,
IF(BX$4&lt;'2.1 Kraftwerk allgemein'!$F$16,0,
IF(BX$4='2.1 Kraftwerk allgemein'!$F$16,'2.5 CAPEX'!$J46/$F43,
IF(BX$4&lt;'2.1 Kraftwerk allgemein'!$F$16+$F43,
('2.5 CAPEX'!$J46+SUM(OFFSET('2.5 CAPEX'!CC46,0,-MIN(MAX($F43-1-('2.1 Kraftwerk allgemein'!$F$16-'2.1 Kraftwerk allgemein'!$F$15+1),0),COLUMN(BO43)-1-('2.1 Kraftwerk allgemein'!$F$16-'2.1 Kraftwerk allgemein'!$F$15+1)),1,MIN(MAX($F43-('2.1 Kraftwerk allgemein'!$F$16-'2.1 Kraftwerk allgemein'!$F$15+1),1),COLUMN(BO43)-('2.1 Kraftwerk allgemein'!$F$16-'2.1 Kraftwerk allgemein'!$F$15+1)))))/$F43,
SUM(OFFSET('2.5 CAPEX'!CC46,0,-MIN($F43-1,COLUMN(BO43)-1),1,MIN($F43,COLUMN(BO43))))/$F43)))))),
IF(OR(ISNUMBER($D43)=FALSE,$F43=""),"",
IF(AND('2.5 CAPEX'!$L46&lt;&gt;"x",'2.5 CAPEX'!$M46&lt;&gt;"x"),0,
IF($F43=0,0,
IF(BX$4&lt;'2.1 Kraftwerk allgemein'!$F$16,0,
IF(BX$4='2.1 Kraftwerk allgemein'!$F$16,'2.5 CAPEX'!$J46/$F43,
IF(BX$4&lt;'2.1 Kraftwerk allgemein'!$F$16+$F43,
('2.5 CAPEX'!$J46+SUM(OFFSET('2.5 CAPEX'!CC46,0,-MIN(MAX($F43-1-('2.1 Kraftwerk allgemein'!$F$16-'1.1 Allgemein'!$I$22+1),0),COLUMN(BO43)-1-('2.1 Kraftwerk allgemein'!$F$16-'1.1 Allgemein'!$I$22+1)),1,MIN(MAX($F43-('2.1 Kraftwerk allgemein'!$F$16-'1.1 Allgemein'!$I$22+1),1),COLUMN(BO43)-('2.1 Kraftwerk allgemein'!$F$16-'1.1 Allgemein'!$I$22+1)))))/$F43,
SUM(OFFSET('2.5 CAPEX'!CC46,0,-MIN($F43-1,COLUMN(BO43)-1),1,MIN($F43,COLUMN(BO43))))/$F43)))))))</f>
        <v/>
      </c>
      <c r="BY43" s="199" t="str">
        <f ca="1">IF('2.1 Kraftwerk allgemein'!$F$15&lt;'1.1 Allgemein'!$I$22,
IF(OR(ISNUMBER($D43)=FALSE,$F43=""),"",
IF(AND('2.5 CAPEX'!$L46&lt;&gt;"x",'2.5 CAPEX'!$M46&lt;&gt;"x"),0,
IF($F43=0,0,
IF(BY$4&lt;'2.1 Kraftwerk allgemein'!$F$16,0,
IF(BY$4='2.1 Kraftwerk allgemein'!$F$16,'2.5 CAPEX'!$J46/$F43,
IF(BY$4&lt;'2.1 Kraftwerk allgemein'!$F$16+$F43,
('2.5 CAPEX'!$J46+SUM(OFFSET('2.5 CAPEX'!CD46,0,-MIN(MAX($F43-1-('2.1 Kraftwerk allgemein'!$F$16-'2.1 Kraftwerk allgemein'!$F$15+1),0),COLUMN(BP43)-1-('2.1 Kraftwerk allgemein'!$F$16-'2.1 Kraftwerk allgemein'!$F$15+1)),1,MIN(MAX($F43-('2.1 Kraftwerk allgemein'!$F$16-'2.1 Kraftwerk allgemein'!$F$15+1),1),COLUMN(BP43)-('2.1 Kraftwerk allgemein'!$F$16-'2.1 Kraftwerk allgemein'!$F$15+1)))))/$F43,
SUM(OFFSET('2.5 CAPEX'!CD46,0,-MIN($F43-1,COLUMN(BP43)-1),1,MIN($F43,COLUMN(BP43))))/$F43)))))),
IF(OR(ISNUMBER($D43)=FALSE,$F43=""),"",
IF(AND('2.5 CAPEX'!$L46&lt;&gt;"x",'2.5 CAPEX'!$M46&lt;&gt;"x"),0,
IF($F43=0,0,
IF(BY$4&lt;'2.1 Kraftwerk allgemein'!$F$16,0,
IF(BY$4='2.1 Kraftwerk allgemein'!$F$16,'2.5 CAPEX'!$J46/$F43,
IF(BY$4&lt;'2.1 Kraftwerk allgemein'!$F$16+$F43,
('2.5 CAPEX'!$J46+SUM(OFFSET('2.5 CAPEX'!CD46,0,-MIN(MAX($F43-1-('2.1 Kraftwerk allgemein'!$F$16-'1.1 Allgemein'!$I$22+1),0),COLUMN(BP43)-1-('2.1 Kraftwerk allgemein'!$F$16-'1.1 Allgemein'!$I$22+1)),1,MIN(MAX($F43-('2.1 Kraftwerk allgemein'!$F$16-'1.1 Allgemein'!$I$22+1),1),COLUMN(BP43)-('2.1 Kraftwerk allgemein'!$F$16-'1.1 Allgemein'!$I$22+1)))))/$F43,
SUM(OFFSET('2.5 CAPEX'!CD46,0,-MIN($F43-1,COLUMN(BP43)-1),1,MIN($F43,COLUMN(BP43))))/$F43)))))))</f>
        <v/>
      </c>
      <c r="BZ43" s="199" t="str">
        <f ca="1">IF('2.1 Kraftwerk allgemein'!$F$15&lt;'1.1 Allgemein'!$I$22,
IF(OR(ISNUMBER($D43)=FALSE,$F43=""),"",
IF(AND('2.5 CAPEX'!$L46&lt;&gt;"x",'2.5 CAPEX'!$M46&lt;&gt;"x"),0,
IF($F43=0,0,
IF(BZ$4&lt;'2.1 Kraftwerk allgemein'!$F$16,0,
IF(BZ$4='2.1 Kraftwerk allgemein'!$F$16,'2.5 CAPEX'!$J46/$F43,
IF(BZ$4&lt;'2.1 Kraftwerk allgemein'!$F$16+$F43,
('2.5 CAPEX'!$J46+SUM(OFFSET('2.5 CAPEX'!CE46,0,-MIN(MAX($F43-1-('2.1 Kraftwerk allgemein'!$F$16-'2.1 Kraftwerk allgemein'!$F$15+1),0),COLUMN(BQ43)-1-('2.1 Kraftwerk allgemein'!$F$16-'2.1 Kraftwerk allgemein'!$F$15+1)),1,MIN(MAX($F43-('2.1 Kraftwerk allgemein'!$F$16-'2.1 Kraftwerk allgemein'!$F$15+1),1),COLUMN(BQ43)-('2.1 Kraftwerk allgemein'!$F$16-'2.1 Kraftwerk allgemein'!$F$15+1)))))/$F43,
SUM(OFFSET('2.5 CAPEX'!CE46,0,-MIN($F43-1,COLUMN(BQ43)-1),1,MIN($F43,COLUMN(BQ43))))/$F43)))))),
IF(OR(ISNUMBER($D43)=FALSE,$F43=""),"",
IF(AND('2.5 CAPEX'!$L46&lt;&gt;"x",'2.5 CAPEX'!$M46&lt;&gt;"x"),0,
IF($F43=0,0,
IF(BZ$4&lt;'2.1 Kraftwerk allgemein'!$F$16,0,
IF(BZ$4='2.1 Kraftwerk allgemein'!$F$16,'2.5 CAPEX'!$J46/$F43,
IF(BZ$4&lt;'2.1 Kraftwerk allgemein'!$F$16+$F43,
('2.5 CAPEX'!$J46+SUM(OFFSET('2.5 CAPEX'!CE46,0,-MIN(MAX($F43-1-('2.1 Kraftwerk allgemein'!$F$16-'1.1 Allgemein'!$I$22+1),0),COLUMN(BQ43)-1-('2.1 Kraftwerk allgemein'!$F$16-'1.1 Allgemein'!$I$22+1)),1,MIN(MAX($F43-('2.1 Kraftwerk allgemein'!$F$16-'1.1 Allgemein'!$I$22+1),1),COLUMN(BQ43)-('2.1 Kraftwerk allgemein'!$F$16-'1.1 Allgemein'!$I$22+1)))))/$F43,
SUM(OFFSET('2.5 CAPEX'!CE46,0,-MIN($F43-1,COLUMN(BQ43)-1),1,MIN($F43,COLUMN(BQ43))))/$F43)))))))</f>
        <v/>
      </c>
      <c r="CA43" s="199" t="str">
        <f ca="1">IF('2.1 Kraftwerk allgemein'!$F$15&lt;'1.1 Allgemein'!$I$22,
IF(OR(ISNUMBER($D43)=FALSE,$F43=""),"",
IF(AND('2.5 CAPEX'!$L46&lt;&gt;"x",'2.5 CAPEX'!$M46&lt;&gt;"x"),0,
IF($F43=0,0,
IF(CA$4&lt;'2.1 Kraftwerk allgemein'!$F$16,0,
IF(CA$4='2.1 Kraftwerk allgemein'!$F$16,'2.5 CAPEX'!$J46/$F43,
IF(CA$4&lt;'2.1 Kraftwerk allgemein'!$F$16+$F43,
('2.5 CAPEX'!$J46+SUM(OFFSET('2.5 CAPEX'!CF46,0,-MIN(MAX($F43-1-('2.1 Kraftwerk allgemein'!$F$16-'2.1 Kraftwerk allgemein'!$F$15+1),0),COLUMN(BR43)-1-('2.1 Kraftwerk allgemein'!$F$16-'2.1 Kraftwerk allgemein'!$F$15+1)),1,MIN(MAX($F43-('2.1 Kraftwerk allgemein'!$F$16-'2.1 Kraftwerk allgemein'!$F$15+1),1),COLUMN(BR43)-('2.1 Kraftwerk allgemein'!$F$16-'2.1 Kraftwerk allgemein'!$F$15+1)))))/$F43,
SUM(OFFSET('2.5 CAPEX'!CF46,0,-MIN($F43-1,COLUMN(BR43)-1),1,MIN($F43,COLUMN(BR43))))/$F43)))))),
IF(OR(ISNUMBER($D43)=FALSE,$F43=""),"",
IF(AND('2.5 CAPEX'!$L46&lt;&gt;"x",'2.5 CAPEX'!$M46&lt;&gt;"x"),0,
IF($F43=0,0,
IF(CA$4&lt;'2.1 Kraftwerk allgemein'!$F$16,0,
IF(CA$4='2.1 Kraftwerk allgemein'!$F$16,'2.5 CAPEX'!$J46/$F43,
IF(CA$4&lt;'2.1 Kraftwerk allgemein'!$F$16+$F43,
('2.5 CAPEX'!$J46+SUM(OFFSET('2.5 CAPEX'!CF46,0,-MIN(MAX($F43-1-('2.1 Kraftwerk allgemein'!$F$16-'1.1 Allgemein'!$I$22+1),0),COLUMN(BR43)-1-('2.1 Kraftwerk allgemein'!$F$16-'1.1 Allgemein'!$I$22+1)),1,MIN(MAX($F43-('2.1 Kraftwerk allgemein'!$F$16-'1.1 Allgemein'!$I$22+1),1),COLUMN(BR43)-('2.1 Kraftwerk allgemein'!$F$16-'1.1 Allgemein'!$I$22+1)))))/$F43,
SUM(OFFSET('2.5 CAPEX'!CF46,0,-MIN($F43-1,COLUMN(BR43)-1),1,MIN($F43,COLUMN(BR43))))/$F43)))))))</f>
        <v/>
      </c>
      <c r="CB43" s="199" t="str">
        <f ca="1">IF('2.1 Kraftwerk allgemein'!$F$15&lt;'1.1 Allgemein'!$I$22,
IF(OR(ISNUMBER($D43)=FALSE,$F43=""),"",
IF(AND('2.5 CAPEX'!$L46&lt;&gt;"x",'2.5 CAPEX'!$M46&lt;&gt;"x"),0,
IF($F43=0,0,
IF(CB$4&lt;'2.1 Kraftwerk allgemein'!$F$16,0,
IF(CB$4='2.1 Kraftwerk allgemein'!$F$16,'2.5 CAPEX'!$J46/$F43,
IF(CB$4&lt;'2.1 Kraftwerk allgemein'!$F$16+$F43,
('2.5 CAPEX'!$J46+SUM(OFFSET('2.5 CAPEX'!CG46,0,-MIN(MAX($F43-1-('2.1 Kraftwerk allgemein'!$F$16-'2.1 Kraftwerk allgemein'!$F$15+1),0),COLUMN(BS43)-1-('2.1 Kraftwerk allgemein'!$F$16-'2.1 Kraftwerk allgemein'!$F$15+1)),1,MIN(MAX($F43-('2.1 Kraftwerk allgemein'!$F$16-'2.1 Kraftwerk allgemein'!$F$15+1),1),COLUMN(BS43)-('2.1 Kraftwerk allgemein'!$F$16-'2.1 Kraftwerk allgemein'!$F$15+1)))))/$F43,
SUM(OFFSET('2.5 CAPEX'!CG46,0,-MIN($F43-1,COLUMN(BS43)-1),1,MIN($F43,COLUMN(BS43))))/$F43)))))),
IF(OR(ISNUMBER($D43)=FALSE,$F43=""),"",
IF(AND('2.5 CAPEX'!$L46&lt;&gt;"x",'2.5 CAPEX'!$M46&lt;&gt;"x"),0,
IF($F43=0,0,
IF(CB$4&lt;'2.1 Kraftwerk allgemein'!$F$16,0,
IF(CB$4='2.1 Kraftwerk allgemein'!$F$16,'2.5 CAPEX'!$J46/$F43,
IF(CB$4&lt;'2.1 Kraftwerk allgemein'!$F$16+$F43,
('2.5 CAPEX'!$J46+SUM(OFFSET('2.5 CAPEX'!CG46,0,-MIN(MAX($F43-1-('2.1 Kraftwerk allgemein'!$F$16-'1.1 Allgemein'!$I$22+1),0),COLUMN(BS43)-1-('2.1 Kraftwerk allgemein'!$F$16-'1.1 Allgemein'!$I$22+1)),1,MIN(MAX($F43-('2.1 Kraftwerk allgemein'!$F$16-'1.1 Allgemein'!$I$22+1),1),COLUMN(BS43)-('2.1 Kraftwerk allgemein'!$F$16-'1.1 Allgemein'!$I$22+1)))))/$F43,
SUM(OFFSET('2.5 CAPEX'!CG46,0,-MIN($F43-1,COLUMN(BS43)-1),1,MIN($F43,COLUMN(BS43))))/$F43)))))))</f>
        <v/>
      </c>
      <c r="CC43" s="199" t="str">
        <f ca="1">IF('2.1 Kraftwerk allgemein'!$F$15&lt;'1.1 Allgemein'!$I$22,
IF(OR(ISNUMBER($D43)=FALSE,$F43=""),"",
IF(AND('2.5 CAPEX'!$L46&lt;&gt;"x",'2.5 CAPEX'!$M46&lt;&gt;"x"),0,
IF($F43=0,0,
IF(CC$4&lt;'2.1 Kraftwerk allgemein'!$F$16,0,
IF(CC$4='2.1 Kraftwerk allgemein'!$F$16,'2.5 CAPEX'!$J46/$F43,
IF(CC$4&lt;'2.1 Kraftwerk allgemein'!$F$16+$F43,
('2.5 CAPEX'!$J46+SUM(OFFSET('2.5 CAPEX'!CH46,0,-MIN(MAX($F43-1-('2.1 Kraftwerk allgemein'!$F$16-'2.1 Kraftwerk allgemein'!$F$15+1),0),COLUMN(BT43)-1-('2.1 Kraftwerk allgemein'!$F$16-'2.1 Kraftwerk allgemein'!$F$15+1)),1,MIN(MAX($F43-('2.1 Kraftwerk allgemein'!$F$16-'2.1 Kraftwerk allgemein'!$F$15+1),1),COLUMN(BT43)-('2.1 Kraftwerk allgemein'!$F$16-'2.1 Kraftwerk allgemein'!$F$15+1)))))/$F43,
SUM(OFFSET('2.5 CAPEX'!CH46,0,-MIN($F43-1,COLUMN(BT43)-1),1,MIN($F43,COLUMN(BT43))))/$F43)))))),
IF(OR(ISNUMBER($D43)=FALSE,$F43=""),"",
IF(AND('2.5 CAPEX'!$L46&lt;&gt;"x",'2.5 CAPEX'!$M46&lt;&gt;"x"),0,
IF($F43=0,0,
IF(CC$4&lt;'2.1 Kraftwerk allgemein'!$F$16,0,
IF(CC$4='2.1 Kraftwerk allgemein'!$F$16,'2.5 CAPEX'!$J46/$F43,
IF(CC$4&lt;'2.1 Kraftwerk allgemein'!$F$16+$F43,
('2.5 CAPEX'!$J46+SUM(OFFSET('2.5 CAPEX'!CH46,0,-MIN(MAX($F43-1-('2.1 Kraftwerk allgemein'!$F$16-'1.1 Allgemein'!$I$22+1),0),COLUMN(BT43)-1-('2.1 Kraftwerk allgemein'!$F$16-'1.1 Allgemein'!$I$22+1)),1,MIN(MAX($F43-('2.1 Kraftwerk allgemein'!$F$16-'1.1 Allgemein'!$I$22+1),1),COLUMN(BT43)-('2.1 Kraftwerk allgemein'!$F$16-'1.1 Allgemein'!$I$22+1)))))/$F43,
SUM(OFFSET('2.5 CAPEX'!CH46,0,-MIN($F43-1,COLUMN(BT43)-1),1,MIN($F43,COLUMN(BT43))))/$F43)))))))</f>
        <v/>
      </c>
      <c r="CD43" s="199" t="str">
        <f ca="1">IF('2.1 Kraftwerk allgemein'!$F$15&lt;'1.1 Allgemein'!$I$22,
IF(OR(ISNUMBER($D43)=FALSE,$F43=""),"",
IF(AND('2.5 CAPEX'!$L46&lt;&gt;"x",'2.5 CAPEX'!$M46&lt;&gt;"x"),0,
IF($F43=0,0,
IF(CD$4&lt;'2.1 Kraftwerk allgemein'!$F$16,0,
IF(CD$4='2.1 Kraftwerk allgemein'!$F$16,'2.5 CAPEX'!$J46/$F43,
IF(CD$4&lt;'2.1 Kraftwerk allgemein'!$F$16+$F43,
('2.5 CAPEX'!$J46+SUM(OFFSET('2.5 CAPEX'!CI46,0,-MIN(MAX($F43-1-('2.1 Kraftwerk allgemein'!$F$16-'2.1 Kraftwerk allgemein'!$F$15+1),0),COLUMN(BU43)-1-('2.1 Kraftwerk allgemein'!$F$16-'2.1 Kraftwerk allgemein'!$F$15+1)),1,MIN(MAX($F43-('2.1 Kraftwerk allgemein'!$F$16-'2.1 Kraftwerk allgemein'!$F$15+1),1),COLUMN(BU43)-('2.1 Kraftwerk allgemein'!$F$16-'2.1 Kraftwerk allgemein'!$F$15+1)))))/$F43,
SUM(OFFSET('2.5 CAPEX'!CI46,0,-MIN($F43-1,COLUMN(BU43)-1),1,MIN($F43,COLUMN(BU43))))/$F43)))))),
IF(OR(ISNUMBER($D43)=FALSE,$F43=""),"",
IF(AND('2.5 CAPEX'!$L46&lt;&gt;"x",'2.5 CAPEX'!$M46&lt;&gt;"x"),0,
IF($F43=0,0,
IF(CD$4&lt;'2.1 Kraftwerk allgemein'!$F$16,0,
IF(CD$4='2.1 Kraftwerk allgemein'!$F$16,'2.5 CAPEX'!$J46/$F43,
IF(CD$4&lt;'2.1 Kraftwerk allgemein'!$F$16+$F43,
('2.5 CAPEX'!$J46+SUM(OFFSET('2.5 CAPEX'!CI46,0,-MIN(MAX($F43-1-('2.1 Kraftwerk allgemein'!$F$16-'1.1 Allgemein'!$I$22+1),0),COLUMN(BU43)-1-('2.1 Kraftwerk allgemein'!$F$16-'1.1 Allgemein'!$I$22+1)),1,MIN(MAX($F43-('2.1 Kraftwerk allgemein'!$F$16-'1.1 Allgemein'!$I$22+1),1),COLUMN(BU43)-('2.1 Kraftwerk allgemein'!$F$16-'1.1 Allgemein'!$I$22+1)))))/$F43,
SUM(OFFSET('2.5 CAPEX'!CI46,0,-MIN($F43-1,COLUMN(BU43)-1),1,MIN($F43,COLUMN(BU43))))/$F43)))))))</f>
        <v/>
      </c>
      <c r="CE43" s="199" t="str">
        <f ca="1">IF('2.1 Kraftwerk allgemein'!$F$15&lt;'1.1 Allgemein'!$I$22,
IF(OR(ISNUMBER($D43)=FALSE,$F43=""),"",
IF(AND('2.5 CAPEX'!$L46&lt;&gt;"x",'2.5 CAPEX'!$M46&lt;&gt;"x"),0,
IF($F43=0,0,
IF(CE$4&lt;'2.1 Kraftwerk allgemein'!$F$16,0,
IF(CE$4='2.1 Kraftwerk allgemein'!$F$16,'2.5 CAPEX'!$J46/$F43,
IF(CE$4&lt;'2.1 Kraftwerk allgemein'!$F$16+$F43,
('2.5 CAPEX'!$J46+SUM(OFFSET('2.5 CAPEX'!CJ46,0,-MIN(MAX($F43-1-('2.1 Kraftwerk allgemein'!$F$16-'2.1 Kraftwerk allgemein'!$F$15+1),0),COLUMN(BV43)-1-('2.1 Kraftwerk allgemein'!$F$16-'2.1 Kraftwerk allgemein'!$F$15+1)),1,MIN(MAX($F43-('2.1 Kraftwerk allgemein'!$F$16-'2.1 Kraftwerk allgemein'!$F$15+1),1),COLUMN(BV43)-('2.1 Kraftwerk allgemein'!$F$16-'2.1 Kraftwerk allgemein'!$F$15+1)))))/$F43,
SUM(OFFSET('2.5 CAPEX'!CJ46,0,-MIN($F43-1,COLUMN(BV43)-1),1,MIN($F43,COLUMN(BV43))))/$F43)))))),
IF(OR(ISNUMBER($D43)=FALSE,$F43=""),"",
IF(AND('2.5 CAPEX'!$L46&lt;&gt;"x",'2.5 CAPEX'!$M46&lt;&gt;"x"),0,
IF($F43=0,0,
IF(CE$4&lt;'2.1 Kraftwerk allgemein'!$F$16,0,
IF(CE$4='2.1 Kraftwerk allgemein'!$F$16,'2.5 CAPEX'!$J46/$F43,
IF(CE$4&lt;'2.1 Kraftwerk allgemein'!$F$16+$F43,
('2.5 CAPEX'!$J46+SUM(OFFSET('2.5 CAPEX'!CJ46,0,-MIN(MAX($F43-1-('2.1 Kraftwerk allgemein'!$F$16-'1.1 Allgemein'!$I$22+1),0),COLUMN(BV43)-1-('2.1 Kraftwerk allgemein'!$F$16-'1.1 Allgemein'!$I$22+1)),1,MIN(MAX($F43-('2.1 Kraftwerk allgemein'!$F$16-'1.1 Allgemein'!$I$22+1),1),COLUMN(BV43)-('2.1 Kraftwerk allgemein'!$F$16-'1.1 Allgemein'!$I$22+1)))))/$F43,
SUM(OFFSET('2.5 CAPEX'!CJ46,0,-MIN($F43-1,COLUMN(BV43)-1),1,MIN($F43,COLUMN(BV43))))/$F43)))))))</f>
        <v/>
      </c>
      <c r="CF43" s="199" t="str">
        <f ca="1">IF('2.1 Kraftwerk allgemein'!$F$15&lt;'1.1 Allgemein'!$I$22,
IF(OR(ISNUMBER($D43)=FALSE,$F43=""),"",
IF(AND('2.5 CAPEX'!$L46&lt;&gt;"x",'2.5 CAPEX'!$M46&lt;&gt;"x"),0,
IF($F43=0,0,
IF(CF$4&lt;'2.1 Kraftwerk allgemein'!$F$16,0,
IF(CF$4='2.1 Kraftwerk allgemein'!$F$16,'2.5 CAPEX'!$J46/$F43,
IF(CF$4&lt;'2.1 Kraftwerk allgemein'!$F$16+$F43,
('2.5 CAPEX'!$J46+SUM(OFFSET('2.5 CAPEX'!CK46,0,-MIN(MAX($F43-1-('2.1 Kraftwerk allgemein'!$F$16-'2.1 Kraftwerk allgemein'!$F$15+1),0),COLUMN(BW43)-1-('2.1 Kraftwerk allgemein'!$F$16-'2.1 Kraftwerk allgemein'!$F$15+1)),1,MIN(MAX($F43-('2.1 Kraftwerk allgemein'!$F$16-'2.1 Kraftwerk allgemein'!$F$15+1),1),COLUMN(BW43)-('2.1 Kraftwerk allgemein'!$F$16-'2.1 Kraftwerk allgemein'!$F$15+1)))))/$F43,
SUM(OFFSET('2.5 CAPEX'!CK46,0,-MIN($F43-1,COLUMN(BW43)-1),1,MIN($F43,COLUMN(BW43))))/$F43)))))),
IF(OR(ISNUMBER($D43)=FALSE,$F43=""),"",
IF(AND('2.5 CAPEX'!$L46&lt;&gt;"x",'2.5 CAPEX'!$M46&lt;&gt;"x"),0,
IF($F43=0,0,
IF(CF$4&lt;'2.1 Kraftwerk allgemein'!$F$16,0,
IF(CF$4='2.1 Kraftwerk allgemein'!$F$16,'2.5 CAPEX'!$J46/$F43,
IF(CF$4&lt;'2.1 Kraftwerk allgemein'!$F$16+$F43,
('2.5 CAPEX'!$J46+SUM(OFFSET('2.5 CAPEX'!CK46,0,-MIN(MAX($F43-1-('2.1 Kraftwerk allgemein'!$F$16-'1.1 Allgemein'!$I$22+1),0),COLUMN(BW43)-1-('2.1 Kraftwerk allgemein'!$F$16-'1.1 Allgemein'!$I$22+1)),1,MIN(MAX($F43-('2.1 Kraftwerk allgemein'!$F$16-'1.1 Allgemein'!$I$22+1),1),COLUMN(BW43)-('2.1 Kraftwerk allgemein'!$F$16-'1.1 Allgemein'!$I$22+1)))))/$F43,
SUM(OFFSET('2.5 CAPEX'!CK46,0,-MIN($F43-1,COLUMN(BW43)-1),1,MIN($F43,COLUMN(BW43))))/$F43)))))))</f>
        <v/>
      </c>
      <c r="CG43" s="199" t="str">
        <f ca="1">IF('2.1 Kraftwerk allgemein'!$F$15&lt;'1.1 Allgemein'!$I$22,
IF(OR(ISNUMBER($D43)=FALSE,$F43=""),"",
IF(AND('2.5 CAPEX'!$L46&lt;&gt;"x",'2.5 CAPEX'!$M46&lt;&gt;"x"),0,
IF($F43=0,0,
IF(CG$4&lt;'2.1 Kraftwerk allgemein'!$F$16,0,
IF(CG$4='2.1 Kraftwerk allgemein'!$F$16,'2.5 CAPEX'!$J46/$F43,
IF(CG$4&lt;'2.1 Kraftwerk allgemein'!$F$16+$F43,
('2.5 CAPEX'!$J46+SUM(OFFSET('2.5 CAPEX'!CL46,0,-MIN(MAX($F43-1-('2.1 Kraftwerk allgemein'!$F$16-'2.1 Kraftwerk allgemein'!$F$15+1),0),COLUMN(BX43)-1-('2.1 Kraftwerk allgemein'!$F$16-'2.1 Kraftwerk allgemein'!$F$15+1)),1,MIN(MAX($F43-('2.1 Kraftwerk allgemein'!$F$16-'2.1 Kraftwerk allgemein'!$F$15+1),1),COLUMN(BX43)-('2.1 Kraftwerk allgemein'!$F$16-'2.1 Kraftwerk allgemein'!$F$15+1)))))/$F43,
SUM(OFFSET('2.5 CAPEX'!CL46,0,-MIN($F43-1,COLUMN(BX43)-1),1,MIN($F43,COLUMN(BX43))))/$F43)))))),
IF(OR(ISNUMBER($D43)=FALSE,$F43=""),"",
IF(AND('2.5 CAPEX'!$L46&lt;&gt;"x",'2.5 CAPEX'!$M46&lt;&gt;"x"),0,
IF($F43=0,0,
IF(CG$4&lt;'2.1 Kraftwerk allgemein'!$F$16,0,
IF(CG$4='2.1 Kraftwerk allgemein'!$F$16,'2.5 CAPEX'!$J46/$F43,
IF(CG$4&lt;'2.1 Kraftwerk allgemein'!$F$16+$F43,
('2.5 CAPEX'!$J46+SUM(OFFSET('2.5 CAPEX'!CL46,0,-MIN(MAX($F43-1-('2.1 Kraftwerk allgemein'!$F$16-'1.1 Allgemein'!$I$22+1),0),COLUMN(BX43)-1-('2.1 Kraftwerk allgemein'!$F$16-'1.1 Allgemein'!$I$22+1)),1,MIN(MAX($F43-('2.1 Kraftwerk allgemein'!$F$16-'1.1 Allgemein'!$I$22+1),1),COLUMN(BX43)-('2.1 Kraftwerk allgemein'!$F$16-'1.1 Allgemein'!$I$22+1)))))/$F43,
SUM(OFFSET('2.5 CAPEX'!CL46,0,-MIN($F43-1,COLUMN(BX43)-1),1,MIN($F43,COLUMN(BX43))))/$F43)))))))</f>
        <v/>
      </c>
      <c r="CH43" s="199" t="str">
        <f ca="1">IF('2.1 Kraftwerk allgemein'!$F$15&lt;'1.1 Allgemein'!$I$22,
IF(OR(ISNUMBER($D43)=FALSE,$F43=""),"",
IF(AND('2.5 CAPEX'!$L46&lt;&gt;"x",'2.5 CAPEX'!$M46&lt;&gt;"x"),0,
IF($F43=0,0,
IF(CH$4&lt;'2.1 Kraftwerk allgemein'!$F$16,0,
IF(CH$4='2.1 Kraftwerk allgemein'!$F$16,'2.5 CAPEX'!$J46/$F43,
IF(CH$4&lt;'2.1 Kraftwerk allgemein'!$F$16+$F43,
('2.5 CAPEX'!$J46+SUM(OFFSET('2.5 CAPEX'!CM46,0,-MIN(MAX($F43-1-('2.1 Kraftwerk allgemein'!$F$16-'2.1 Kraftwerk allgemein'!$F$15+1),0),COLUMN(BY43)-1-('2.1 Kraftwerk allgemein'!$F$16-'2.1 Kraftwerk allgemein'!$F$15+1)),1,MIN(MAX($F43-('2.1 Kraftwerk allgemein'!$F$16-'2.1 Kraftwerk allgemein'!$F$15+1),1),COLUMN(BY43)-('2.1 Kraftwerk allgemein'!$F$16-'2.1 Kraftwerk allgemein'!$F$15+1)))))/$F43,
SUM(OFFSET('2.5 CAPEX'!CM46,0,-MIN($F43-1,COLUMN(BY43)-1),1,MIN($F43,COLUMN(BY43))))/$F43)))))),
IF(OR(ISNUMBER($D43)=FALSE,$F43=""),"",
IF(AND('2.5 CAPEX'!$L46&lt;&gt;"x",'2.5 CAPEX'!$M46&lt;&gt;"x"),0,
IF($F43=0,0,
IF(CH$4&lt;'2.1 Kraftwerk allgemein'!$F$16,0,
IF(CH$4='2.1 Kraftwerk allgemein'!$F$16,'2.5 CAPEX'!$J46/$F43,
IF(CH$4&lt;'2.1 Kraftwerk allgemein'!$F$16+$F43,
('2.5 CAPEX'!$J46+SUM(OFFSET('2.5 CAPEX'!CM46,0,-MIN(MAX($F43-1-('2.1 Kraftwerk allgemein'!$F$16-'1.1 Allgemein'!$I$22+1),0),COLUMN(BY43)-1-('2.1 Kraftwerk allgemein'!$F$16-'1.1 Allgemein'!$I$22+1)),1,MIN(MAX($F43-('2.1 Kraftwerk allgemein'!$F$16-'1.1 Allgemein'!$I$22+1),1),COLUMN(BY43)-('2.1 Kraftwerk allgemein'!$F$16-'1.1 Allgemein'!$I$22+1)))))/$F43,
SUM(OFFSET('2.5 CAPEX'!CM46,0,-MIN($F43-1,COLUMN(BY43)-1),1,MIN($F43,COLUMN(BY43))))/$F43)))))))</f>
        <v/>
      </c>
      <c r="CI43" s="199" t="str">
        <f ca="1">IF('2.1 Kraftwerk allgemein'!$F$15&lt;'1.1 Allgemein'!$I$22,
IF(OR(ISNUMBER($D43)=FALSE,$F43=""),"",
IF(AND('2.5 CAPEX'!$L46&lt;&gt;"x",'2.5 CAPEX'!$M46&lt;&gt;"x"),0,
IF($F43=0,0,
IF(CI$4&lt;'2.1 Kraftwerk allgemein'!$F$16,0,
IF(CI$4='2.1 Kraftwerk allgemein'!$F$16,'2.5 CAPEX'!$J46/$F43,
IF(CI$4&lt;'2.1 Kraftwerk allgemein'!$F$16+$F43,
('2.5 CAPEX'!$J46+SUM(OFFSET('2.5 CAPEX'!CN46,0,-MIN(MAX($F43-1-('2.1 Kraftwerk allgemein'!$F$16-'2.1 Kraftwerk allgemein'!$F$15+1),0),COLUMN(BZ43)-1-('2.1 Kraftwerk allgemein'!$F$16-'2.1 Kraftwerk allgemein'!$F$15+1)),1,MIN(MAX($F43-('2.1 Kraftwerk allgemein'!$F$16-'2.1 Kraftwerk allgemein'!$F$15+1),1),COLUMN(BZ43)-('2.1 Kraftwerk allgemein'!$F$16-'2.1 Kraftwerk allgemein'!$F$15+1)))))/$F43,
SUM(OFFSET('2.5 CAPEX'!CN46,0,-MIN($F43-1,COLUMN(BZ43)-1),1,MIN($F43,COLUMN(BZ43))))/$F43)))))),
IF(OR(ISNUMBER($D43)=FALSE,$F43=""),"",
IF(AND('2.5 CAPEX'!$L46&lt;&gt;"x",'2.5 CAPEX'!$M46&lt;&gt;"x"),0,
IF($F43=0,0,
IF(CI$4&lt;'2.1 Kraftwerk allgemein'!$F$16,0,
IF(CI$4='2.1 Kraftwerk allgemein'!$F$16,'2.5 CAPEX'!$J46/$F43,
IF(CI$4&lt;'2.1 Kraftwerk allgemein'!$F$16+$F43,
('2.5 CAPEX'!$J46+SUM(OFFSET('2.5 CAPEX'!CN46,0,-MIN(MAX($F43-1-('2.1 Kraftwerk allgemein'!$F$16-'1.1 Allgemein'!$I$22+1),0),COLUMN(BZ43)-1-('2.1 Kraftwerk allgemein'!$F$16-'1.1 Allgemein'!$I$22+1)),1,MIN(MAX($F43-('2.1 Kraftwerk allgemein'!$F$16-'1.1 Allgemein'!$I$22+1),1),COLUMN(BZ43)-('2.1 Kraftwerk allgemein'!$F$16-'1.1 Allgemein'!$I$22+1)))))/$F43,
SUM(OFFSET('2.5 CAPEX'!CN46,0,-MIN($F43-1,COLUMN(BZ43)-1),1,MIN($F43,COLUMN(BZ43))))/$F43)))))))</f>
        <v/>
      </c>
      <c r="CJ43" s="199" t="str">
        <f ca="1">IF('2.1 Kraftwerk allgemein'!$F$15&lt;'1.1 Allgemein'!$I$22,
IF(OR(ISNUMBER($D43)=FALSE,$F43=""),"",
IF(AND('2.5 CAPEX'!$L46&lt;&gt;"x",'2.5 CAPEX'!$M46&lt;&gt;"x"),0,
IF($F43=0,0,
IF(CJ$4&lt;'2.1 Kraftwerk allgemein'!$F$16,0,
IF(CJ$4='2.1 Kraftwerk allgemein'!$F$16,'2.5 CAPEX'!$J46/$F43,
IF(CJ$4&lt;'2.1 Kraftwerk allgemein'!$F$16+$F43,
('2.5 CAPEX'!$J46+SUM(OFFSET('2.5 CAPEX'!CO46,0,-MIN(MAX($F43-1-('2.1 Kraftwerk allgemein'!$F$16-'2.1 Kraftwerk allgemein'!$F$15+1),0),COLUMN(CA43)-1-('2.1 Kraftwerk allgemein'!$F$16-'2.1 Kraftwerk allgemein'!$F$15+1)),1,MIN(MAX($F43-('2.1 Kraftwerk allgemein'!$F$16-'2.1 Kraftwerk allgemein'!$F$15+1),1),COLUMN(CA43)-('2.1 Kraftwerk allgemein'!$F$16-'2.1 Kraftwerk allgemein'!$F$15+1)))))/$F43,
SUM(OFFSET('2.5 CAPEX'!CO46,0,-MIN($F43-1,COLUMN(CA43)-1),1,MIN($F43,COLUMN(CA43))))/$F43)))))),
IF(OR(ISNUMBER($D43)=FALSE,$F43=""),"",
IF(AND('2.5 CAPEX'!$L46&lt;&gt;"x",'2.5 CAPEX'!$M46&lt;&gt;"x"),0,
IF($F43=0,0,
IF(CJ$4&lt;'2.1 Kraftwerk allgemein'!$F$16,0,
IF(CJ$4='2.1 Kraftwerk allgemein'!$F$16,'2.5 CAPEX'!$J46/$F43,
IF(CJ$4&lt;'2.1 Kraftwerk allgemein'!$F$16+$F43,
('2.5 CAPEX'!$J46+SUM(OFFSET('2.5 CAPEX'!CO46,0,-MIN(MAX($F43-1-('2.1 Kraftwerk allgemein'!$F$16-'1.1 Allgemein'!$I$22+1),0),COLUMN(CA43)-1-('2.1 Kraftwerk allgemein'!$F$16-'1.1 Allgemein'!$I$22+1)),1,MIN(MAX($F43-('2.1 Kraftwerk allgemein'!$F$16-'1.1 Allgemein'!$I$22+1),1),COLUMN(CA43)-('2.1 Kraftwerk allgemein'!$F$16-'1.1 Allgemein'!$I$22+1)))))/$F43,
SUM(OFFSET('2.5 CAPEX'!CO46,0,-MIN($F43-1,COLUMN(CA43)-1),1,MIN($F43,COLUMN(CA43))))/$F43)))))))</f>
        <v/>
      </c>
      <c r="CK43" s="199" t="str">
        <f ca="1">IF('2.1 Kraftwerk allgemein'!$F$15&lt;'1.1 Allgemein'!$I$22,
IF(OR(ISNUMBER($D43)=FALSE,$F43=""),"",
IF(AND('2.5 CAPEX'!$L46&lt;&gt;"x",'2.5 CAPEX'!$M46&lt;&gt;"x"),0,
IF($F43=0,0,
IF(CK$4&lt;'2.1 Kraftwerk allgemein'!$F$16,0,
IF(CK$4='2.1 Kraftwerk allgemein'!$F$16,'2.5 CAPEX'!$J46/$F43,
IF(CK$4&lt;'2.1 Kraftwerk allgemein'!$F$16+$F43,
('2.5 CAPEX'!$J46+SUM(OFFSET('2.5 CAPEX'!CP46,0,-MIN(MAX($F43-1-('2.1 Kraftwerk allgemein'!$F$16-'2.1 Kraftwerk allgemein'!$F$15+1),0),COLUMN(CB43)-1-('2.1 Kraftwerk allgemein'!$F$16-'2.1 Kraftwerk allgemein'!$F$15+1)),1,MIN(MAX($F43-('2.1 Kraftwerk allgemein'!$F$16-'2.1 Kraftwerk allgemein'!$F$15+1),1),COLUMN(CB43)-('2.1 Kraftwerk allgemein'!$F$16-'2.1 Kraftwerk allgemein'!$F$15+1)))))/$F43,
SUM(OFFSET('2.5 CAPEX'!CP46,0,-MIN($F43-1,COLUMN(CB43)-1),1,MIN($F43,COLUMN(CB43))))/$F43)))))),
IF(OR(ISNUMBER($D43)=FALSE,$F43=""),"",
IF(AND('2.5 CAPEX'!$L46&lt;&gt;"x",'2.5 CAPEX'!$M46&lt;&gt;"x"),0,
IF($F43=0,0,
IF(CK$4&lt;'2.1 Kraftwerk allgemein'!$F$16,0,
IF(CK$4='2.1 Kraftwerk allgemein'!$F$16,'2.5 CAPEX'!$J46/$F43,
IF(CK$4&lt;'2.1 Kraftwerk allgemein'!$F$16+$F43,
('2.5 CAPEX'!$J46+SUM(OFFSET('2.5 CAPEX'!CP46,0,-MIN(MAX($F43-1-('2.1 Kraftwerk allgemein'!$F$16-'1.1 Allgemein'!$I$22+1),0),COLUMN(CB43)-1-('2.1 Kraftwerk allgemein'!$F$16-'1.1 Allgemein'!$I$22+1)),1,MIN(MAX($F43-('2.1 Kraftwerk allgemein'!$F$16-'1.1 Allgemein'!$I$22+1),1),COLUMN(CB43)-('2.1 Kraftwerk allgemein'!$F$16-'1.1 Allgemein'!$I$22+1)))))/$F43,
SUM(OFFSET('2.5 CAPEX'!CP46,0,-MIN($F43-1,COLUMN(CB43)-1),1,MIN($F43,COLUMN(CB43))))/$F43)))))))</f>
        <v/>
      </c>
      <c r="CL43" s="199" t="str">
        <f ca="1">IF('2.1 Kraftwerk allgemein'!$F$15&lt;'1.1 Allgemein'!$I$22,
IF(OR(ISNUMBER($D43)=FALSE,$F43=""),"",
IF(AND('2.5 CAPEX'!$L46&lt;&gt;"x",'2.5 CAPEX'!$M46&lt;&gt;"x"),0,
IF($F43=0,0,
IF(CL$4&lt;'2.1 Kraftwerk allgemein'!$F$16,0,
IF(CL$4='2.1 Kraftwerk allgemein'!$F$16,'2.5 CAPEX'!$J46/$F43,
IF(CL$4&lt;'2.1 Kraftwerk allgemein'!$F$16+$F43,
('2.5 CAPEX'!$J46+SUM(OFFSET('2.5 CAPEX'!CQ46,0,-MIN(MAX($F43-1-('2.1 Kraftwerk allgemein'!$F$16-'2.1 Kraftwerk allgemein'!$F$15+1),0),COLUMN(CC43)-1-('2.1 Kraftwerk allgemein'!$F$16-'2.1 Kraftwerk allgemein'!$F$15+1)),1,MIN(MAX($F43-('2.1 Kraftwerk allgemein'!$F$16-'2.1 Kraftwerk allgemein'!$F$15+1),1),COLUMN(CC43)-('2.1 Kraftwerk allgemein'!$F$16-'2.1 Kraftwerk allgemein'!$F$15+1)))))/$F43,
SUM(OFFSET('2.5 CAPEX'!CQ46,0,-MIN($F43-1,COLUMN(CC43)-1),1,MIN($F43,COLUMN(CC43))))/$F43)))))),
IF(OR(ISNUMBER($D43)=FALSE,$F43=""),"",
IF(AND('2.5 CAPEX'!$L46&lt;&gt;"x",'2.5 CAPEX'!$M46&lt;&gt;"x"),0,
IF($F43=0,0,
IF(CL$4&lt;'2.1 Kraftwerk allgemein'!$F$16,0,
IF(CL$4='2.1 Kraftwerk allgemein'!$F$16,'2.5 CAPEX'!$J46/$F43,
IF(CL$4&lt;'2.1 Kraftwerk allgemein'!$F$16+$F43,
('2.5 CAPEX'!$J46+SUM(OFFSET('2.5 CAPEX'!CQ46,0,-MIN(MAX($F43-1-('2.1 Kraftwerk allgemein'!$F$16-'1.1 Allgemein'!$I$22+1),0),COLUMN(CC43)-1-('2.1 Kraftwerk allgemein'!$F$16-'1.1 Allgemein'!$I$22+1)),1,MIN(MAX($F43-('2.1 Kraftwerk allgemein'!$F$16-'1.1 Allgemein'!$I$22+1),1),COLUMN(CC43)-('2.1 Kraftwerk allgemein'!$F$16-'1.1 Allgemein'!$I$22+1)))))/$F43,
SUM(OFFSET('2.5 CAPEX'!CQ46,0,-MIN($F43-1,COLUMN(CC43)-1),1,MIN($F43,COLUMN(CC43))))/$F43)))))))</f>
        <v/>
      </c>
      <c r="CM43" s="199" t="str">
        <f ca="1">IF('2.1 Kraftwerk allgemein'!$F$15&lt;'1.1 Allgemein'!$I$22,
IF(OR(ISNUMBER($D43)=FALSE,$F43=""),"",
IF(AND('2.5 CAPEX'!$L46&lt;&gt;"x",'2.5 CAPEX'!$M46&lt;&gt;"x"),0,
IF($F43=0,0,
IF(CM$4&lt;'2.1 Kraftwerk allgemein'!$F$16,0,
IF(CM$4='2.1 Kraftwerk allgemein'!$F$16,'2.5 CAPEX'!$J46/$F43,
IF(CM$4&lt;'2.1 Kraftwerk allgemein'!$F$16+$F43,
('2.5 CAPEX'!$J46+SUM(OFFSET('2.5 CAPEX'!CR46,0,-MIN(MAX($F43-1-('2.1 Kraftwerk allgemein'!$F$16-'2.1 Kraftwerk allgemein'!$F$15+1),0),COLUMN(CD43)-1-('2.1 Kraftwerk allgemein'!$F$16-'2.1 Kraftwerk allgemein'!$F$15+1)),1,MIN(MAX($F43-('2.1 Kraftwerk allgemein'!$F$16-'2.1 Kraftwerk allgemein'!$F$15+1),1),COLUMN(CD43)-('2.1 Kraftwerk allgemein'!$F$16-'2.1 Kraftwerk allgemein'!$F$15+1)))))/$F43,
SUM(OFFSET('2.5 CAPEX'!CR46,0,-MIN($F43-1,COLUMN(CD43)-1),1,MIN($F43,COLUMN(CD43))))/$F43)))))),
IF(OR(ISNUMBER($D43)=FALSE,$F43=""),"",
IF(AND('2.5 CAPEX'!$L46&lt;&gt;"x",'2.5 CAPEX'!$M46&lt;&gt;"x"),0,
IF($F43=0,0,
IF(CM$4&lt;'2.1 Kraftwerk allgemein'!$F$16,0,
IF(CM$4='2.1 Kraftwerk allgemein'!$F$16,'2.5 CAPEX'!$J46/$F43,
IF(CM$4&lt;'2.1 Kraftwerk allgemein'!$F$16+$F43,
('2.5 CAPEX'!$J46+SUM(OFFSET('2.5 CAPEX'!CR46,0,-MIN(MAX($F43-1-('2.1 Kraftwerk allgemein'!$F$16-'1.1 Allgemein'!$I$22+1),0),COLUMN(CD43)-1-('2.1 Kraftwerk allgemein'!$F$16-'1.1 Allgemein'!$I$22+1)),1,MIN(MAX($F43-('2.1 Kraftwerk allgemein'!$F$16-'1.1 Allgemein'!$I$22+1),1),COLUMN(CD43)-('2.1 Kraftwerk allgemein'!$F$16-'1.1 Allgemein'!$I$22+1)))))/$F43,
SUM(OFFSET('2.5 CAPEX'!CR46,0,-MIN($F43-1,COLUMN(CD43)-1),1,MIN($F43,COLUMN(CD43))))/$F43)))))))</f>
        <v/>
      </c>
      <c r="CN43" s="199" t="str">
        <f ca="1">IF('2.1 Kraftwerk allgemein'!$F$15&lt;'1.1 Allgemein'!$I$22,
IF(OR(ISNUMBER($D43)=FALSE,$F43=""),"",
IF(AND('2.5 CAPEX'!$L46&lt;&gt;"x",'2.5 CAPEX'!$M46&lt;&gt;"x"),0,
IF($F43=0,0,
IF(CN$4&lt;'2.1 Kraftwerk allgemein'!$F$16,0,
IF(CN$4='2.1 Kraftwerk allgemein'!$F$16,'2.5 CAPEX'!$J46/$F43,
IF(CN$4&lt;'2.1 Kraftwerk allgemein'!$F$16+$F43,
('2.5 CAPEX'!$J46+SUM(OFFSET('2.5 CAPEX'!CS46,0,-MIN(MAX($F43-1-('2.1 Kraftwerk allgemein'!$F$16-'2.1 Kraftwerk allgemein'!$F$15+1),0),COLUMN(CE43)-1-('2.1 Kraftwerk allgemein'!$F$16-'2.1 Kraftwerk allgemein'!$F$15+1)),1,MIN(MAX($F43-('2.1 Kraftwerk allgemein'!$F$16-'2.1 Kraftwerk allgemein'!$F$15+1),1),COLUMN(CE43)-('2.1 Kraftwerk allgemein'!$F$16-'2.1 Kraftwerk allgemein'!$F$15+1)))))/$F43,
SUM(OFFSET('2.5 CAPEX'!CS46,0,-MIN($F43-1,COLUMN(CE43)-1),1,MIN($F43,COLUMN(CE43))))/$F43)))))),
IF(OR(ISNUMBER($D43)=FALSE,$F43=""),"",
IF(AND('2.5 CAPEX'!$L46&lt;&gt;"x",'2.5 CAPEX'!$M46&lt;&gt;"x"),0,
IF($F43=0,0,
IF(CN$4&lt;'2.1 Kraftwerk allgemein'!$F$16,0,
IF(CN$4='2.1 Kraftwerk allgemein'!$F$16,'2.5 CAPEX'!$J46/$F43,
IF(CN$4&lt;'2.1 Kraftwerk allgemein'!$F$16+$F43,
('2.5 CAPEX'!$J46+SUM(OFFSET('2.5 CAPEX'!CS46,0,-MIN(MAX($F43-1-('2.1 Kraftwerk allgemein'!$F$16-'1.1 Allgemein'!$I$22+1),0),COLUMN(CE43)-1-('2.1 Kraftwerk allgemein'!$F$16-'1.1 Allgemein'!$I$22+1)),1,MIN(MAX($F43-('2.1 Kraftwerk allgemein'!$F$16-'1.1 Allgemein'!$I$22+1),1),COLUMN(CE43)-('2.1 Kraftwerk allgemein'!$F$16-'1.1 Allgemein'!$I$22+1)))))/$F43,
SUM(OFFSET('2.5 CAPEX'!CS46,0,-MIN($F43-1,COLUMN(CE43)-1),1,MIN($F43,COLUMN(CE43))))/$F43)))))))</f>
        <v/>
      </c>
      <c r="CO43" s="199" t="str">
        <f ca="1">IF('2.1 Kraftwerk allgemein'!$F$15&lt;'1.1 Allgemein'!$I$22,
IF(OR(ISNUMBER($D43)=FALSE,$F43=""),"",
IF(AND('2.5 CAPEX'!$L46&lt;&gt;"x",'2.5 CAPEX'!$M46&lt;&gt;"x"),0,
IF($F43=0,0,
IF(CO$4&lt;'2.1 Kraftwerk allgemein'!$F$16,0,
IF(CO$4='2.1 Kraftwerk allgemein'!$F$16,'2.5 CAPEX'!$J46/$F43,
IF(CO$4&lt;'2.1 Kraftwerk allgemein'!$F$16+$F43,
('2.5 CAPEX'!$J46+SUM(OFFSET('2.5 CAPEX'!CT46,0,-MIN(MAX($F43-1-('2.1 Kraftwerk allgemein'!$F$16-'2.1 Kraftwerk allgemein'!$F$15+1),0),COLUMN(CF43)-1-('2.1 Kraftwerk allgemein'!$F$16-'2.1 Kraftwerk allgemein'!$F$15+1)),1,MIN(MAX($F43-('2.1 Kraftwerk allgemein'!$F$16-'2.1 Kraftwerk allgemein'!$F$15+1),1),COLUMN(CF43)-('2.1 Kraftwerk allgemein'!$F$16-'2.1 Kraftwerk allgemein'!$F$15+1)))))/$F43,
SUM(OFFSET('2.5 CAPEX'!CT46,0,-MIN($F43-1,COLUMN(CF43)-1),1,MIN($F43,COLUMN(CF43))))/$F43)))))),
IF(OR(ISNUMBER($D43)=FALSE,$F43=""),"",
IF(AND('2.5 CAPEX'!$L46&lt;&gt;"x",'2.5 CAPEX'!$M46&lt;&gt;"x"),0,
IF($F43=0,0,
IF(CO$4&lt;'2.1 Kraftwerk allgemein'!$F$16,0,
IF(CO$4='2.1 Kraftwerk allgemein'!$F$16,'2.5 CAPEX'!$J46/$F43,
IF(CO$4&lt;'2.1 Kraftwerk allgemein'!$F$16+$F43,
('2.5 CAPEX'!$J46+SUM(OFFSET('2.5 CAPEX'!CT46,0,-MIN(MAX($F43-1-('2.1 Kraftwerk allgemein'!$F$16-'1.1 Allgemein'!$I$22+1),0),COLUMN(CF43)-1-('2.1 Kraftwerk allgemein'!$F$16-'1.1 Allgemein'!$I$22+1)),1,MIN(MAX($F43-('2.1 Kraftwerk allgemein'!$F$16-'1.1 Allgemein'!$I$22+1),1),COLUMN(CF43)-('2.1 Kraftwerk allgemein'!$F$16-'1.1 Allgemein'!$I$22+1)))))/$F43,
SUM(OFFSET('2.5 CAPEX'!CT46,0,-MIN($F43-1,COLUMN(CF43)-1),1,MIN($F43,COLUMN(CF43))))/$F43)))))))</f>
        <v/>
      </c>
      <c r="CP43" s="199" t="str">
        <f ca="1">IF('2.1 Kraftwerk allgemein'!$F$15&lt;'1.1 Allgemein'!$I$22,
IF(OR(ISNUMBER($D43)=FALSE,$F43=""),"",
IF(AND('2.5 CAPEX'!$L46&lt;&gt;"x",'2.5 CAPEX'!$M46&lt;&gt;"x"),0,
IF($F43=0,0,
IF(CP$4&lt;'2.1 Kraftwerk allgemein'!$F$16,0,
IF(CP$4='2.1 Kraftwerk allgemein'!$F$16,'2.5 CAPEX'!$J46/$F43,
IF(CP$4&lt;'2.1 Kraftwerk allgemein'!$F$16+$F43,
('2.5 CAPEX'!$J46+SUM(OFFSET('2.5 CAPEX'!CU46,0,-MIN(MAX($F43-1-('2.1 Kraftwerk allgemein'!$F$16-'2.1 Kraftwerk allgemein'!$F$15+1),0),COLUMN(CG43)-1-('2.1 Kraftwerk allgemein'!$F$16-'2.1 Kraftwerk allgemein'!$F$15+1)),1,MIN(MAX($F43-('2.1 Kraftwerk allgemein'!$F$16-'2.1 Kraftwerk allgemein'!$F$15+1),1),COLUMN(CG43)-('2.1 Kraftwerk allgemein'!$F$16-'2.1 Kraftwerk allgemein'!$F$15+1)))))/$F43,
SUM(OFFSET('2.5 CAPEX'!CU46,0,-MIN($F43-1,COLUMN(CG43)-1),1,MIN($F43,COLUMN(CG43))))/$F43)))))),
IF(OR(ISNUMBER($D43)=FALSE,$F43=""),"",
IF(AND('2.5 CAPEX'!$L46&lt;&gt;"x",'2.5 CAPEX'!$M46&lt;&gt;"x"),0,
IF($F43=0,0,
IF(CP$4&lt;'2.1 Kraftwerk allgemein'!$F$16,0,
IF(CP$4='2.1 Kraftwerk allgemein'!$F$16,'2.5 CAPEX'!$J46/$F43,
IF(CP$4&lt;'2.1 Kraftwerk allgemein'!$F$16+$F43,
('2.5 CAPEX'!$J46+SUM(OFFSET('2.5 CAPEX'!CU46,0,-MIN(MAX($F43-1-('2.1 Kraftwerk allgemein'!$F$16-'1.1 Allgemein'!$I$22+1),0),COLUMN(CG43)-1-('2.1 Kraftwerk allgemein'!$F$16-'1.1 Allgemein'!$I$22+1)),1,MIN(MAX($F43-('2.1 Kraftwerk allgemein'!$F$16-'1.1 Allgemein'!$I$22+1),1),COLUMN(CG43)-('2.1 Kraftwerk allgemein'!$F$16-'1.1 Allgemein'!$I$22+1)))))/$F43,
SUM(OFFSET('2.5 CAPEX'!CU46,0,-MIN($F43-1,COLUMN(CG43)-1),1,MIN($F43,COLUMN(CG43))))/$F43)))))))</f>
        <v/>
      </c>
      <c r="CQ43" s="199" t="str">
        <f ca="1">IF('2.1 Kraftwerk allgemein'!$F$15&lt;'1.1 Allgemein'!$I$22,
IF(OR(ISNUMBER($D43)=FALSE,$F43=""),"",
IF(AND('2.5 CAPEX'!$L46&lt;&gt;"x",'2.5 CAPEX'!$M46&lt;&gt;"x"),0,
IF($F43=0,0,
IF(CQ$4&lt;'2.1 Kraftwerk allgemein'!$F$16,0,
IF(CQ$4='2.1 Kraftwerk allgemein'!$F$16,'2.5 CAPEX'!$J46/$F43,
IF(CQ$4&lt;'2.1 Kraftwerk allgemein'!$F$16+$F43,
('2.5 CAPEX'!$J46+SUM(OFFSET('2.5 CAPEX'!CV46,0,-MIN(MAX($F43-1-('2.1 Kraftwerk allgemein'!$F$16-'2.1 Kraftwerk allgemein'!$F$15+1),0),COLUMN(CH43)-1-('2.1 Kraftwerk allgemein'!$F$16-'2.1 Kraftwerk allgemein'!$F$15+1)),1,MIN(MAX($F43-('2.1 Kraftwerk allgemein'!$F$16-'2.1 Kraftwerk allgemein'!$F$15+1),1),COLUMN(CH43)-('2.1 Kraftwerk allgemein'!$F$16-'2.1 Kraftwerk allgemein'!$F$15+1)))))/$F43,
SUM(OFFSET('2.5 CAPEX'!CV46,0,-MIN($F43-1,COLUMN(CH43)-1),1,MIN($F43,COLUMN(CH43))))/$F43)))))),
IF(OR(ISNUMBER($D43)=FALSE,$F43=""),"",
IF(AND('2.5 CAPEX'!$L46&lt;&gt;"x",'2.5 CAPEX'!$M46&lt;&gt;"x"),0,
IF($F43=0,0,
IF(CQ$4&lt;'2.1 Kraftwerk allgemein'!$F$16,0,
IF(CQ$4='2.1 Kraftwerk allgemein'!$F$16,'2.5 CAPEX'!$J46/$F43,
IF(CQ$4&lt;'2.1 Kraftwerk allgemein'!$F$16+$F43,
('2.5 CAPEX'!$J46+SUM(OFFSET('2.5 CAPEX'!CV46,0,-MIN(MAX($F43-1-('2.1 Kraftwerk allgemein'!$F$16-'1.1 Allgemein'!$I$22+1),0),COLUMN(CH43)-1-('2.1 Kraftwerk allgemein'!$F$16-'1.1 Allgemein'!$I$22+1)),1,MIN(MAX($F43-('2.1 Kraftwerk allgemein'!$F$16-'1.1 Allgemein'!$I$22+1),1),COLUMN(CH43)-('2.1 Kraftwerk allgemein'!$F$16-'1.1 Allgemein'!$I$22+1)))))/$F43,
SUM(OFFSET('2.5 CAPEX'!CV46,0,-MIN($F43-1,COLUMN(CH43)-1),1,MIN($F43,COLUMN(CH43))))/$F43)))))))</f>
        <v/>
      </c>
      <c r="CR43" s="199" t="str">
        <f ca="1">IF('2.1 Kraftwerk allgemein'!$F$15&lt;'1.1 Allgemein'!$I$22,
IF(OR(ISNUMBER($D43)=FALSE,$F43=""),"",
IF(AND('2.5 CAPEX'!$L46&lt;&gt;"x",'2.5 CAPEX'!$M46&lt;&gt;"x"),0,
IF($F43=0,0,
IF(CR$4&lt;'2.1 Kraftwerk allgemein'!$F$16,0,
IF(CR$4='2.1 Kraftwerk allgemein'!$F$16,'2.5 CAPEX'!$J46/$F43,
IF(CR$4&lt;'2.1 Kraftwerk allgemein'!$F$16+$F43,
('2.5 CAPEX'!$J46+SUM(OFFSET('2.5 CAPEX'!CW46,0,-MIN(MAX($F43-1-('2.1 Kraftwerk allgemein'!$F$16-'2.1 Kraftwerk allgemein'!$F$15+1),0),COLUMN(CI43)-1-('2.1 Kraftwerk allgemein'!$F$16-'2.1 Kraftwerk allgemein'!$F$15+1)),1,MIN(MAX($F43-('2.1 Kraftwerk allgemein'!$F$16-'2.1 Kraftwerk allgemein'!$F$15+1),1),COLUMN(CI43)-('2.1 Kraftwerk allgemein'!$F$16-'2.1 Kraftwerk allgemein'!$F$15+1)))))/$F43,
SUM(OFFSET('2.5 CAPEX'!CW46,0,-MIN($F43-1,COLUMN(CI43)-1),1,MIN($F43,COLUMN(CI43))))/$F43)))))),
IF(OR(ISNUMBER($D43)=FALSE,$F43=""),"",
IF(AND('2.5 CAPEX'!$L46&lt;&gt;"x",'2.5 CAPEX'!$M46&lt;&gt;"x"),0,
IF($F43=0,0,
IF(CR$4&lt;'2.1 Kraftwerk allgemein'!$F$16,0,
IF(CR$4='2.1 Kraftwerk allgemein'!$F$16,'2.5 CAPEX'!$J46/$F43,
IF(CR$4&lt;'2.1 Kraftwerk allgemein'!$F$16+$F43,
('2.5 CAPEX'!$J46+SUM(OFFSET('2.5 CAPEX'!CW46,0,-MIN(MAX($F43-1-('2.1 Kraftwerk allgemein'!$F$16-'1.1 Allgemein'!$I$22+1),0),COLUMN(CI43)-1-('2.1 Kraftwerk allgemein'!$F$16-'1.1 Allgemein'!$I$22+1)),1,MIN(MAX($F43-('2.1 Kraftwerk allgemein'!$F$16-'1.1 Allgemein'!$I$22+1),1),COLUMN(CI43)-('2.1 Kraftwerk allgemein'!$F$16-'1.1 Allgemein'!$I$22+1)))))/$F43,
SUM(OFFSET('2.5 CAPEX'!CW46,0,-MIN($F43-1,COLUMN(CI43)-1),1,MIN($F43,COLUMN(CI43))))/$F43)))))))</f>
        <v/>
      </c>
      <c r="CS43" s="199" t="str">
        <f ca="1">IF('2.1 Kraftwerk allgemein'!$F$15&lt;'1.1 Allgemein'!$I$22,
IF(OR(ISNUMBER($D43)=FALSE,$F43=""),"",
IF(AND('2.5 CAPEX'!$L46&lt;&gt;"x",'2.5 CAPEX'!$M46&lt;&gt;"x"),0,
IF($F43=0,0,
IF(CS$4&lt;'2.1 Kraftwerk allgemein'!$F$16,0,
IF(CS$4='2.1 Kraftwerk allgemein'!$F$16,'2.5 CAPEX'!$J46/$F43,
IF(CS$4&lt;'2.1 Kraftwerk allgemein'!$F$16+$F43,
('2.5 CAPEX'!$J46+SUM(OFFSET('2.5 CAPEX'!CX46,0,-MIN(MAX($F43-1-('2.1 Kraftwerk allgemein'!$F$16-'2.1 Kraftwerk allgemein'!$F$15+1),0),COLUMN(CJ43)-1-('2.1 Kraftwerk allgemein'!$F$16-'2.1 Kraftwerk allgemein'!$F$15+1)),1,MIN(MAX($F43-('2.1 Kraftwerk allgemein'!$F$16-'2.1 Kraftwerk allgemein'!$F$15+1),1),COLUMN(CJ43)-('2.1 Kraftwerk allgemein'!$F$16-'2.1 Kraftwerk allgemein'!$F$15+1)))))/$F43,
SUM(OFFSET('2.5 CAPEX'!CX46,0,-MIN($F43-1,COLUMN(CJ43)-1),1,MIN($F43,COLUMN(CJ43))))/$F43)))))),
IF(OR(ISNUMBER($D43)=FALSE,$F43=""),"",
IF(AND('2.5 CAPEX'!$L46&lt;&gt;"x",'2.5 CAPEX'!$M46&lt;&gt;"x"),0,
IF($F43=0,0,
IF(CS$4&lt;'2.1 Kraftwerk allgemein'!$F$16,0,
IF(CS$4='2.1 Kraftwerk allgemein'!$F$16,'2.5 CAPEX'!$J46/$F43,
IF(CS$4&lt;'2.1 Kraftwerk allgemein'!$F$16+$F43,
('2.5 CAPEX'!$J46+SUM(OFFSET('2.5 CAPEX'!CX46,0,-MIN(MAX($F43-1-('2.1 Kraftwerk allgemein'!$F$16-'1.1 Allgemein'!$I$22+1),0),COLUMN(CJ43)-1-('2.1 Kraftwerk allgemein'!$F$16-'1.1 Allgemein'!$I$22+1)),1,MIN(MAX($F43-('2.1 Kraftwerk allgemein'!$F$16-'1.1 Allgemein'!$I$22+1),1),COLUMN(CJ43)-('2.1 Kraftwerk allgemein'!$F$16-'1.1 Allgemein'!$I$22+1)))))/$F43,
SUM(OFFSET('2.5 CAPEX'!CX46,0,-MIN($F43-1,COLUMN(CJ43)-1),1,MIN($F43,COLUMN(CJ43))))/$F43)))))))</f>
        <v/>
      </c>
      <c r="CT43" s="199" t="str">
        <f ca="1">IF('2.1 Kraftwerk allgemein'!$F$15&lt;'1.1 Allgemein'!$I$22,
IF(OR(ISNUMBER($D43)=FALSE,$F43=""),"",
IF(AND('2.5 CAPEX'!$L46&lt;&gt;"x",'2.5 CAPEX'!$M46&lt;&gt;"x"),0,
IF($F43=0,0,
IF(CT$4&lt;'2.1 Kraftwerk allgemein'!$F$16,0,
IF(CT$4='2.1 Kraftwerk allgemein'!$F$16,'2.5 CAPEX'!$J46/$F43,
IF(CT$4&lt;'2.1 Kraftwerk allgemein'!$F$16+$F43,
('2.5 CAPEX'!$J46+SUM(OFFSET('2.5 CAPEX'!CY46,0,-MIN(MAX($F43-1-('2.1 Kraftwerk allgemein'!$F$16-'2.1 Kraftwerk allgemein'!$F$15+1),0),COLUMN(CK43)-1-('2.1 Kraftwerk allgemein'!$F$16-'2.1 Kraftwerk allgemein'!$F$15+1)),1,MIN(MAX($F43-('2.1 Kraftwerk allgemein'!$F$16-'2.1 Kraftwerk allgemein'!$F$15+1),1),COLUMN(CK43)-('2.1 Kraftwerk allgemein'!$F$16-'2.1 Kraftwerk allgemein'!$F$15+1)))))/$F43,
SUM(OFFSET('2.5 CAPEX'!CY46,0,-MIN($F43-1,COLUMN(CK43)-1),1,MIN($F43,COLUMN(CK43))))/$F43)))))),
IF(OR(ISNUMBER($D43)=FALSE,$F43=""),"",
IF(AND('2.5 CAPEX'!$L46&lt;&gt;"x",'2.5 CAPEX'!$M46&lt;&gt;"x"),0,
IF($F43=0,0,
IF(CT$4&lt;'2.1 Kraftwerk allgemein'!$F$16,0,
IF(CT$4='2.1 Kraftwerk allgemein'!$F$16,'2.5 CAPEX'!$J46/$F43,
IF(CT$4&lt;'2.1 Kraftwerk allgemein'!$F$16+$F43,
('2.5 CAPEX'!$J46+SUM(OFFSET('2.5 CAPEX'!CY46,0,-MIN(MAX($F43-1-('2.1 Kraftwerk allgemein'!$F$16-'1.1 Allgemein'!$I$22+1),0),COLUMN(CK43)-1-('2.1 Kraftwerk allgemein'!$F$16-'1.1 Allgemein'!$I$22+1)),1,MIN(MAX($F43-('2.1 Kraftwerk allgemein'!$F$16-'1.1 Allgemein'!$I$22+1),1),COLUMN(CK43)-('2.1 Kraftwerk allgemein'!$F$16-'1.1 Allgemein'!$I$22+1)))))/$F43,
SUM(OFFSET('2.5 CAPEX'!CY46,0,-MIN($F43-1,COLUMN(CK43)-1),1,MIN($F43,COLUMN(CK43))))/$F43)))))))</f>
        <v/>
      </c>
      <c r="CU43" s="199" t="str">
        <f ca="1">IF('2.1 Kraftwerk allgemein'!$F$15&lt;'1.1 Allgemein'!$I$22,
IF(OR(ISNUMBER($D43)=FALSE,$F43=""),"",
IF(AND('2.5 CAPEX'!$L46&lt;&gt;"x",'2.5 CAPEX'!$M46&lt;&gt;"x"),0,
IF($F43=0,0,
IF(CU$4&lt;'2.1 Kraftwerk allgemein'!$F$16,0,
IF(CU$4='2.1 Kraftwerk allgemein'!$F$16,'2.5 CAPEX'!$J46/$F43,
IF(CU$4&lt;'2.1 Kraftwerk allgemein'!$F$16+$F43,
('2.5 CAPEX'!$J46+SUM(OFFSET('2.5 CAPEX'!CZ46,0,-MIN(MAX($F43-1-('2.1 Kraftwerk allgemein'!$F$16-'2.1 Kraftwerk allgemein'!$F$15+1),0),COLUMN(CL43)-1-('2.1 Kraftwerk allgemein'!$F$16-'2.1 Kraftwerk allgemein'!$F$15+1)),1,MIN(MAX($F43-('2.1 Kraftwerk allgemein'!$F$16-'2.1 Kraftwerk allgemein'!$F$15+1),1),COLUMN(CL43)-('2.1 Kraftwerk allgemein'!$F$16-'2.1 Kraftwerk allgemein'!$F$15+1)))))/$F43,
SUM(OFFSET('2.5 CAPEX'!CZ46,0,-MIN($F43-1,COLUMN(CL43)-1),1,MIN($F43,COLUMN(CL43))))/$F43)))))),
IF(OR(ISNUMBER($D43)=FALSE,$F43=""),"",
IF(AND('2.5 CAPEX'!$L46&lt;&gt;"x",'2.5 CAPEX'!$M46&lt;&gt;"x"),0,
IF($F43=0,0,
IF(CU$4&lt;'2.1 Kraftwerk allgemein'!$F$16,0,
IF(CU$4='2.1 Kraftwerk allgemein'!$F$16,'2.5 CAPEX'!$J46/$F43,
IF(CU$4&lt;'2.1 Kraftwerk allgemein'!$F$16+$F43,
('2.5 CAPEX'!$J46+SUM(OFFSET('2.5 CAPEX'!CZ46,0,-MIN(MAX($F43-1-('2.1 Kraftwerk allgemein'!$F$16-'1.1 Allgemein'!$I$22+1),0),COLUMN(CL43)-1-('2.1 Kraftwerk allgemein'!$F$16-'1.1 Allgemein'!$I$22+1)),1,MIN(MAX($F43-('2.1 Kraftwerk allgemein'!$F$16-'1.1 Allgemein'!$I$22+1),1),COLUMN(CL43)-('2.1 Kraftwerk allgemein'!$F$16-'1.1 Allgemein'!$I$22+1)))))/$F43,
SUM(OFFSET('2.5 CAPEX'!CZ46,0,-MIN($F43-1,COLUMN(CL43)-1),1,MIN($F43,COLUMN(CL43))))/$F43)))))))</f>
        <v/>
      </c>
      <c r="CV43" s="199" t="str">
        <f ca="1">IF('2.1 Kraftwerk allgemein'!$F$15&lt;'1.1 Allgemein'!$I$22,
IF(OR(ISNUMBER($D43)=FALSE,$F43=""),"",
IF(AND('2.5 CAPEX'!$L46&lt;&gt;"x",'2.5 CAPEX'!$M46&lt;&gt;"x"),0,
IF($F43=0,0,
IF(CV$4&lt;'2.1 Kraftwerk allgemein'!$F$16,0,
IF(CV$4='2.1 Kraftwerk allgemein'!$F$16,'2.5 CAPEX'!$J46/$F43,
IF(CV$4&lt;'2.1 Kraftwerk allgemein'!$F$16+$F43,
('2.5 CAPEX'!$J46+SUM(OFFSET('2.5 CAPEX'!DA46,0,-MIN(MAX($F43-1-('2.1 Kraftwerk allgemein'!$F$16-'2.1 Kraftwerk allgemein'!$F$15+1),0),COLUMN(CM43)-1-('2.1 Kraftwerk allgemein'!$F$16-'2.1 Kraftwerk allgemein'!$F$15+1)),1,MIN(MAX($F43-('2.1 Kraftwerk allgemein'!$F$16-'2.1 Kraftwerk allgemein'!$F$15+1),1),COLUMN(CM43)-('2.1 Kraftwerk allgemein'!$F$16-'2.1 Kraftwerk allgemein'!$F$15+1)))))/$F43,
SUM(OFFSET('2.5 CAPEX'!DA46,0,-MIN($F43-1,COLUMN(CM43)-1),1,MIN($F43,COLUMN(CM43))))/$F43)))))),
IF(OR(ISNUMBER($D43)=FALSE,$F43=""),"",
IF(AND('2.5 CAPEX'!$L46&lt;&gt;"x",'2.5 CAPEX'!$M46&lt;&gt;"x"),0,
IF($F43=0,0,
IF(CV$4&lt;'2.1 Kraftwerk allgemein'!$F$16,0,
IF(CV$4='2.1 Kraftwerk allgemein'!$F$16,'2.5 CAPEX'!$J46/$F43,
IF(CV$4&lt;'2.1 Kraftwerk allgemein'!$F$16+$F43,
('2.5 CAPEX'!$J46+SUM(OFFSET('2.5 CAPEX'!DA46,0,-MIN(MAX($F43-1-('2.1 Kraftwerk allgemein'!$F$16-'1.1 Allgemein'!$I$22+1),0),COLUMN(CM43)-1-('2.1 Kraftwerk allgemein'!$F$16-'1.1 Allgemein'!$I$22+1)),1,MIN(MAX($F43-('2.1 Kraftwerk allgemein'!$F$16-'1.1 Allgemein'!$I$22+1),1),COLUMN(CM43)-('2.1 Kraftwerk allgemein'!$F$16-'1.1 Allgemein'!$I$22+1)))))/$F43,
SUM(OFFSET('2.5 CAPEX'!DA46,0,-MIN($F43-1,COLUMN(CM43)-1),1,MIN($F43,COLUMN(CM43))))/$F43)))))))</f>
        <v/>
      </c>
      <c r="CW43" s="199" t="str">
        <f ca="1">IF('2.1 Kraftwerk allgemein'!$F$15&lt;'1.1 Allgemein'!$I$22,
IF(OR(ISNUMBER($D43)=FALSE,$F43=""),"",
IF(AND('2.5 CAPEX'!$L46&lt;&gt;"x",'2.5 CAPEX'!$M46&lt;&gt;"x"),0,
IF($F43=0,0,
IF(CW$4&lt;'2.1 Kraftwerk allgemein'!$F$16,0,
IF(CW$4='2.1 Kraftwerk allgemein'!$F$16,'2.5 CAPEX'!$J46/$F43,
IF(CW$4&lt;'2.1 Kraftwerk allgemein'!$F$16+$F43,
('2.5 CAPEX'!$J46+SUM(OFFSET('2.5 CAPEX'!DB46,0,-MIN(MAX($F43-1-('2.1 Kraftwerk allgemein'!$F$16-'2.1 Kraftwerk allgemein'!$F$15+1),0),COLUMN(CN43)-1-('2.1 Kraftwerk allgemein'!$F$16-'2.1 Kraftwerk allgemein'!$F$15+1)),1,MIN(MAX($F43-('2.1 Kraftwerk allgemein'!$F$16-'2.1 Kraftwerk allgemein'!$F$15+1),1),COLUMN(CN43)-('2.1 Kraftwerk allgemein'!$F$16-'2.1 Kraftwerk allgemein'!$F$15+1)))))/$F43,
SUM(OFFSET('2.5 CAPEX'!DB46,0,-MIN($F43-1,COLUMN(CN43)-1),1,MIN($F43,COLUMN(CN43))))/$F43)))))),
IF(OR(ISNUMBER($D43)=FALSE,$F43=""),"",
IF(AND('2.5 CAPEX'!$L46&lt;&gt;"x",'2.5 CAPEX'!$M46&lt;&gt;"x"),0,
IF($F43=0,0,
IF(CW$4&lt;'2.1 Kraftwerk allgemein'!$F$16,0,
IF(CW$4='2.1 Kraftwerk allgemein'!$F$16,'2.5 CAPEX'!$J46/$F43,
IF(CW$4&lt;'2.1 Kraftwerk allgemein'!$F$16+$F43,
('2.5 CAPEX'!$J46+SUM(OFFSET('2.5 CAPEX'!DB46,0,-MIN(MAX($F43-1-('2.1 Kraftwerk allgemein'!$F$16-'1.1 Allgemein'!$I$22+1),0),COLUMN(CN43)-1-('2.1 Kraftwerk allgemein'!$F$16-'1.1 Allgemein'!$I$22+1)),1,MIN(MAX($F43-('2.1 Kraftwerk allgemein'!$F$16-'1.1 Allgemein'!$I$22+1),1),COLUMN(CN43)-('2.1 Kraftwerk allgemein'!$F$16-'1.1 Allgemein'!$I$22+1)))))/$F43,
SUM(OFFSET('2.5 CAPEX'!DB46,0,-MIN($F43-1,COLUMN(CN43)-1),1,MIN($F43,COLUMN(CN43))))/$F43)))))))</f>
        <v/>
      </c>
      <c r="CX43" s="199" t="str">
        <f ca="1">IF('2.1 Kraftwerk allgemein'!$F$15&lt;'1.1 Allgemein'!$I$22,
IF(OR(ISNUMBER($D43)=FALSE,$F43=""),"",
IF(AND('2.5 CAPEX'!$L46&lt;&gt;"x",'2.5 CAPEX'!$M46&lt;&gt;"x"),0,
IF($F43=0,0,
IF(CX$4&lt;'2.1 Kraftwerk allgemein'!$F$16,0,
IF(CX$4='2.1 Kraftwerk allgemein'!$F$16,'2.5 CAPEX'!$J46/$F43,
IF(CX$4&lt;'2.1 Kraftwerk allgemein'!$F$16+$F43,
('2.5 CAPEX'!$J46+SUM(OFFSET('2.5 CAPEX'!DC46,0,-MIN(MAX($F43-1-('2.1 Kraftwerk allgemein'!$F$16-'2.1 Kraftwerk allgemein'!$F$15+1),0),COLUMN(CO43)-1-('2.1 Kraftwerk allgemein'!$F$16-'2.1 Kraftwerk allgemein'!$F$15+1)),1,MIN(MAX($F43-('2.1 Kraftwerk allgemein'!$F$16-'2.1 Kraftwerk allgemein'!$F$15+1),1),COLUMN(CO43)-('2.1 Kraftwerk allgemein'!$F$16-'2.1 Kraftwerk allgemein'!$F$15+1)))))/$F43,
SUM(OFFSET('2.5 CAPEX'!DC46,0,-MIN($F43-1,COLUMN(CO43)-1),1,MIN($F43,COLUMN(CO43))))/$F43)))))),
IF(OR(ISNUMBER($D43)=FALSE,$F43=""),"",
IF(AND('2.5 CAPEX'!$L46&lt;&gt;"x",'2.5 CAPEX'!$M46&lt;&gt;"x"),0,
IF($F43=0,0,
IF(CX$4&lt;'2.1 Kraftwerk allgemein'!$F$16,0,
IF(CX$4='2.1 Kraftwerk allgemein'!$F$16,'2.5 CAPEX'!$J46/$F43,
IF(CX$4&lt;'2.1 Kraftwerk allgemein'!$F$16+$F43,
('2.5 CAPEX'!$J46+SUM(OFFSET('2.5 CAPEX'!DC46,0,-MIN(MAX($F43-1-('2.1 Kraftwerk allgemein'!$F$16-'1.1 Allgemein'!$I$22+1),0),COLUMN(CO43)-1-('2.1 Kraftwerk allgemein'!$F$16-'1.1 Allgemein'!$I$22+1)),1,MIN(MAX($F43-('2.1 Kraftwerk allgemein'!$F$16-'1.1 Allgemein'!$I$22+1),1),COLUMN(CO43)-('2.1 Kraftwerk allgemein'!$F$16-'1.1 Allgemein'!$I$22+1)))))/$F43,
SUM(OFFSET('2.5 CAPEX'!DC46,0,-MIN($F43-1,COLUMN(CO43)-1),1,MIN($F43,COLUMN(CO43))))/$F43)))))))</f>
        <v/>
      </c>
      <c r="CY43" s="199" t="str">
        <f ca="1">IF('2.1 Kraftwerk allgemein'!$F$15&lt;'1.1 Allgemein'!$I$22,
IF(OR(ISNUMBER($D43)=FALSE,$F43=""),"",
IF(AND('2.5 CAPEX'!$L46&lt;&gt;"x",'2.5 CAPEX'!$M46&lt;&gt;"x"),0,
IF($F43=0,0,
IF(CY$4&lt;'2.1 Kraftwerk allgemein'!$F$16,0,
IF(CY$4='2.1 Kraftwerk allgemein'!$F$16,'2.5 CAPEX'!$J46/$F43,
IF(CY$4&lt;'2.1 Kraftwerk allgemein'!$F$16+$F43,
('2.5 CAPEX'!$J46+SUM(OFFSET('2.5 CAPEX'!DD46,0,-MIN(MAX($F43-1-('2.1 Kraftwerk allgemein'!$F$16-'2.1 Kraftwerk allgemein'!$F$15+1),0),COLUMN(CP43)-1-('2.1 Kraftwerk allgemein'!$F$16-'2.1 Kraftwerk allgemein'!$F$15+1)),1,MIN(MAX($F43-('2.1 Kraftwerk allgemein'!$F$16-'2.1 Kraftwerk allgemein'!$F$15+1),1),COLUMN(CP43)-('2.1 Kraftwerk allgemein'!$F$16-'2.1 Kraftwerk allgemein'!$F$15+1)))))/$F43,
SUM(OFFSET('2.5 CAPEX'!DD46,0,-MIN($F43-1,COLUMN(CP43)-1),1,MIN($F43,COLUMN(CP43))))/$F43)))))),
IF(OR(ISNUMBER($D43)=FALSE,$F43=""),"",
IF(AND('2.5 CAPEX'!$L46&lt;&gt;"x",'2.5 CAPEX'!$M46&lt;&gt;"x"),0,
IF($F43=0,0,
IF(CY$4&lt;'2.1 Kraftwerk allgemein'!$F$16,0,
IF(CY$4='2.1 Kraftwerk allgemein'!$F$16,'2.5 CAPEX'!$J46/$F43,
IF(CY$4&lt;'2.1 Kraftwerk allgemein'!$F$16+$F43,
('2.5 CAPEX'!$J46+SUM(OFFSET('2.5 CAPEX'!DD46,0,-MIN(MAX($F43-1-('2.1 Kraftwerk allgemein'!$F$16-'1.1 Allgemein'!$I$22+1),0),COLUMN(CP43)-1-('2.1 Kraftwerk allgemein'!$F$16-'1.1 Allgemein'!$I$22+1)),1,MIN(MAX($F43-('2.1 Kraftwerk allgemein'!$F$16-'1.1 Allgemein'!$I$22+1),1),COLUMN(CP43)-('2.1 Kraftwerk allgemein'!$F$16-'1.1 Allgemein'!$I$22+1)))))/$F43,
SUM(OFFSET('2.5 CAPEX'!DD46,0,-MIN($F43-1,COLUMN(CP43)-1),1,MIN($F43,COLUMN(CP43))))/$F43)))))))</f>
        <v/>
      </c>
      <c r="CZ43" s="199" t="str">
        <f ca="1">IF('2.1 Kraftwerk allgemein'!$F$15&lt;'1.1 Allgemein'!$I$22,
IF(OR(ISNUMBER($D43)=FALSE,$F43=""),"",
IF(AND('2.5 CAPEX'!$L46&lt;&gt;"x",'2.5 CAPEX'!$M46&lt;&gt;"x"),0,
IF($F43=0,0,
IF(CZ$4&lt;'2.1 Kraftwerk allgemein'!$F$16,0,
IF(CZ$4='2.1 Kraftwerk allgemein'!$F$16,'2.5 CAPEX'!$J46/$F43,
IF(CZ$4&lt;'2.1 Kraftwerk allgemein'!$F$16+$F43,
('2.5 CAPEX'!$J46+SUM(OFFSET('2.5 CAPEX'!DE46,0,-MIN(MAX($F43-1-('2.1 Kraftwerk allgemein'!$F$16-'2.1 Kraftwerk allgemein'!$F$15+1),0),COLUMN(CQ43)-1-('2.1 Kraftwerk allgemein'!$F$16-'2.1 Kraftwerk allgemein'!$F$15+1)),1,MIN(MAX($F43-('2.1 Kraftwerk allgemein'!$F$16-'2.1 Kraftwerk allgemein'!$F$15+1),1),COLUMN(CQ43)-('2.1 Kraftwerk allgemein'!$F$16-'2.1 Kraftwerk allgemein'!$F$15+1)))))/$F43,
SUM(OFFSET('2.5 CAPEX'!DE46,0,-MIN($F43-1,COLUMN(CQ43)-1),1,MIN($F43,COLUMN(CQ43))))/$F43)))))),
IF(OR(ISNUMBER($D43)=FALSE,$F43=""),"",
IF(AND('2.5 CAPEX'!$L46&lt;&gt;"x",'2.5 CAPEX'!$M46&lt;&gt;"x"),0,
IF($F43=0,0,
IF(CZ$4&lt;'2.1 Kraftwerk allgemein'!$F$16,0,
IF(CZ$4='2.1 Kraftwerk allgemein'!$F$16,'2.5 CAPEX'!$J46/$F43,
IF(CZ$4&lt;'2.1 Kraftwerk allgemein'!$F$16+$F43,
('2.5 CAPEX'!$J46+SUM(OFFSET('2.5 CAPEX'!DE46,0,-MIN(MAX($F43-1-('2.1 Kraftwerk allgemein'!$F$16-'1.1 Allgemein'!$I$22+1),0),COLUMN(CQ43)-1-('2.1 Kraftwerk allgemein'!$F$16-'1.1 Allgemein'!$I$22+1)),1,MIN(MAX($F43-('2.1 Kraftwerk allgemein'!$F$16-'1.1 Allgemein'!$I$22+1),1),COLUMN(CQ43)-('2.1 Kraftwerk allgemein'!$F$16-'1.1 Allgemein'!$I$22+1)))))/$F43,
SUM(OFFSET('2.5 CAPEX'!DE46,0,-MIN($F43-1,COLUMN(CQ43)-1),1,MIN($F43,COLUMN(CQ43))))/$F43)))))))</f>
        <v/>
      </c>
      <c r="DA43" s="199" t="str">
        <f ca="1">IF('2.1 Kraftwerk allgemein'!$F$15&lt;'1.1 Allgemein'!$I$22,
IF(OR(ISNUMBER($D43)=FALSE,$F43=""),"",
IF(AND('2.5 CAPEX'!$L46&lt;&gt;"x",'2.5 CAPEX'!$M46&lt;&gt;"x"),0,
IF($F43=0,0,
IF(DA$4&lt;'2.1 Kraftwerk allgemein'!$F$16,0,
IF(DA$4='2.1 Kraftwerk allgemein'!$F$16,'2.5 CAPEX'!$J46/$F43,
IF(DA$4&lt;'2.1 Kraftwerk allgemein'!$F$16+$F43,
('2.5 CAPEX'!$J46+SUM(OFFSET('2.5 CAPEX'!DF46,0,-MIN(MAX($F43-1-('2.1 Kraftwerk allgemein'!$F$16-'2.1 Kraftwerk allgemein'!$F$15+1),0),COLUMN(CR43)-1-('2.1 Kraftwerk allgemein'!$F$16-'2.1 Kraftwerk allgemein'!$F$15+1)),1,MIN(MAX($F43-('2.1 Kraftwerk allgemein'!$F$16-'2.1 Kraftwerk allgemein'!$F$15+1),1),COLUMN(CR43)-('2.1 Kraftwerk allgemein'!$F$16-'2.1 Kraftwerk allgemein'!$F$15+1)))))/$F43,
SUM(OFFSET('2.5 CAPEX'!DF46,0,-MIN($F43-1,COLUMN(CR43)-1),1,MIN($F43,COLUMN(CR43))))/$F43)))))),
IF(OR(ISNUMBER($D43)=FALSE,$F43=""),"",
IF(AND('2.5 CAPEX'!$L46&lt;&gt;"x",'2.5 CAPEX'!$M46&lt;&gt;"x"),0,
IF($F43=0,0,
IF(DA$4&lt;'2.1 Kraftwerk allgemein'!$F$16,0,
IF(DA$4='2.1 Kraftwerk allgemein'!$F$16,'2.5 CAPEX'!$J46/$F43,
IF(DA$4&lt;'2.1 Kraftwerk allgemein'!$F$16+$F43,
('2.5 CAPEX'!$J46+SUM(OFFSET('2.5 CAPEX'!DF46,0,-MIN(MAX($F43-1-('2.1 Kraftwerk allgemein'!$F$16-'1.1 Allgemein'!$I$22+1),0),COLUMN(CR43)-1-('2.1 Kraftwerk allgemein'!$F$16-'1.1 Allgemein'!$I$22+1)),1,MIN(MAX($F43-('2.1 Kraftwerk allgemein'!$F$16-'1.1 Allgemein'!$I$22+1),1),COLUMN(CR43)-('2.1 Kraftwerk allgemein'!$F$16-'1.1 Allgemein'!$I$22+1)))))/$F43,
SUM(OFFSET('2.5 CAPEX'!DF46,0,-MIN($F43-1,COLUMN(CR43)-1),1,MIN($F43,COLUMN(CR43))))/$F43)))))))</f>
        <v/>
      </c>
      <c r="DB43" s="199" t="str">
        <f ca="1">IF('2.1 Kraftwerk allgemein'!$F$15&lt;'1.1 Allgemein'!$I$22,
IF(OR(ISNUMBER($D43)=FALSE,$F43=""),"",
IF(AND('2.5 CAPEX'!$L46&lt;&gt;"x",'2.5 CAPEX'!$M46&lt;&gt;"x"),0,
IF($F43=0,0,
IF(DB$4&lt;'2.1 Kraftwerk allgemein'!$F$16,0,
IF(DB$4='2.1 Kraftwerk allgemein'!$F$16,'2.5 CAPEX'!$J46/$F43,
IF(DB$4&lt;'2.1 Kraftwerk allgemein'!$F$16+$F43,
('2.5 CAPEX'!$J46+SUM(OFFSET('2.5 CAPEX'!DG46,0,-MIN(MAX($F43-1-('2.1 Kraftwerk allgemein'!$F$16-'2.1 Kraftwerk allgemein'!$F$15+1),0),COLUMN(CS43)-1-('2.1 Kraftwerk allgemein'!$F$16-'2.1 Kraftwerk allgemein'!$F$15+1)),1,MIN(MAX($F43-('2.1 Kraftwerk allgemein'!$F$16-'2.1 Kraftwerk allgemein'!$F$15+1),1),COLUMN(CS43)-('2.1 Kraftwerk allgemein'!$F$16-'2.1 Kraftwerk allgemein'!$F$15+1)))))/$F43,
SUM(OFFSET('2.5 CAPEX'!DG46,0,-MIN($F43-1,COLUMN(CS43)-1),1,MIN($F43,COLUMN(CS43))))/$F43)))))),
IF(OR(ISNUMBER($D43)=FALSE,$F43=""),"",
IF(AND('2.5 CAPEX'!$L46&lt;&gt;"x",'2.5 CAPEX'!$M46&lt;&gt;"x"),0,
IF($F43=0,0,
IF(DB$4&lt;'2.1 Kraftwerk allgemein'!$F$16,0,
IF(DB$4='2.1 Kraftwerk allgemein'!$F$16,'2.5 CAPEX'!$J46/$F43,
IF(DB$4&lt;'2.1 Kraftwerk allgemein'!$F$16+$F43,
('2.5 CAPEX'!$J46+SUM(OFFSET('2.5 CAPEX'!DG46,0,-MIN(MAX($F43-1-('2.1 Kraftwerk allgemein'!$F$16-'1.1 Allgemein'!$I$22+1),0),COLUMN(CS43)-1-('2.1 Kraftwerk allgemein'!$F$16-'1.1 Allgemein'!$I$22+1)),1,MIN(MAX($F43-('2.1 Kraftwerk allgemein'!$F$16-'1.1 Allgemein'!$I$22+1),1),COLUMN(CS43)-('2.1 Kraftwerk allgemein'!$F$16-'1.1 Allgemein'!$I$22+1)))))/$F43,
SUM(OFFSET('2.5 CAPEX'!DG46,0,-MIN($F43-1,COLUMN(CS43)-1),1,MIN($F43,COLUMN(CS43))))/$F43)))))))</f>
        <v/>
      </c>
      <c r="DC43" s="199" t="str">
        <f ca="1">IF('2.1 Kraftwerk allgemein'!$F$15&lt;'1.1 Allgemein'!$I$22,
IF(OR(ISNUMBER($D43)=FALSE,$F43=""),"",
IF(AND('2.5 CAPEX'!$L46&lt;&gt;"x",'2.5 CAPEX'!$M46&lt;&gt;"x"),0,
IF($F43=0,0,
IF(DC$4&lt;'2.1 Kraftwerk allgemein'!$F$16,0,
IF(DC$4='2.1 Kraftwerk allgemein'!$F$16,'2.5 CAPEX'!$J46/$F43,
IF(DC$4&lt;'2.1 Kraftwerk allgemein'!$F$16+$F43,
('2.5 CAPEX'!$J46+SUM(OFFSET('2.5 CAPEX'!DH46,0,-MIN(MAX($F43-1-('2.1 Kraftwerk allgemein'!$F$16-'2.1 Kraftwerk allgemein'!$F$15+1),0),COLUMN(CT43)-1-('2.1 Kraftwerk allgemein'!$F$16-'2.1 Kraftwerk allgemein'!$F$15+1)),1,MIN(MAX($F43-('2.1 Kraftwerk allgemein'!$F$16-'2.1 Kraftwerk allgemein'!$F$15+1),1),COLUMN(CT43)-('2.1 Kraftwerk allgemein'!$F$16-'2.1 Kraftwerk allgemein'!$F$15+1)))))/$F43,
SUM(OFFSET('2.5 CAPEX'!DH46,0,-MIN($F43-1,COLUMN(CT43)-1),1,MIN($F43,COLUMN(CT43))))/$F43)))))),
IF(OR(ISNUMBER($D43)=FALSE,$F43=""),"",
IF(AND('2.5 CAPEX'!$L46&lt;&gt;"x",'2.5 CAPEX'!$M46&lt;&gt;"x"),0,
IF($F43=0,0,
IF(DC$4&lt;'2.1 Kraftwerk allgemein'!$F$16,0,
IF(DC$4='2.1 Kraftwerk allgemein'!$F$16,'2.5 CAPEX'!$J46/$F43,
IF(DC$4&lt;'2.1 Kraftwerk allgemein'!$F$16+$F43,
('2.5 CAPEX'!$J46+SUM(OFFSET('2.5 CAPEX'!DH46,0,-MIN(MAX($F43-1-('2.1 Kraftwerk allgemein'!$F$16-'1.1 Allgemein'!$I$22+1),0),COLUMN(CT43)-1-('2.1 Kraftwerk allgemein'!$F$16-'1.1 Allgemein'!$I$22+1)),1,MIN(MAX($F43-('2.1 Kraftwerk allgemein'!$F$16-'1.1 Allgemein'!$I$22+1),1),COLUMN(CT43)-('2.1 Kraftwerk allgemein'!$F$16-'1.1 Allgemein'!$I$22+1)))))/$F43,
SUM(OFFSET('2.5 CAPEX'!DH46,0,-MIN($F43-1,COLUMN(CT43)-1),1,MIN($F43,COLUMN(CT43))))/$F43)))))))</f>
        <v/>
      </c>
      <c r="DD43" s="199" t="str">
        <f ca="1">IF('2.1 Kraftwerk allgemein'!$F$15&lt;'1.1 Allgemein'!$I$22,
IF(OR(ISNUMBER($D43)=FALSE,$F43=""),"",
IF(AND('2.5 CAPEX'!$L46&lt;&gt;"x",'2.5 CAPEX'!$M46&lt;&gt;"x"),0,
IF($F43=0,0,
IF(DD$4&lt;'2.1 Kraftwerk allgemein'!$F$16,0,
IF(DD$4='2.1 Kraftwerk allgemein'!$F$16,'2.5 CAPEX'!$J46/$F43,
IF(DD$4&lt;'2.1 Kraftwerk allgemein'!$F$16+$F43,
('2.5 CAPEX'!$J46+SUM(OFFSET('2.5 CAPEX'!DI46,0,-MIN(MAX($F43-1-('2.1 Kraftwerk allgemein'!$F$16-'2.1 Kraftwerk allgemein'!$F$15+1),0),COLUMN(CU43)-1-('2.1 Kraftwerk allgemein'!$F$16-'2.1 Kraftwerk allgemein'!$F$15+1)),1,MIN(MAX($F43-('2.1 Kraftwerk allgemein'!$F$16-'2.1 Kraftwerk allgemein'!$F$15+1),1),COLUMN(CU43)-('2.1 Kraftwerk allgemein'!$F$16-'2.1 Kraftwerk allgemein'!$F$15+1)))))/$F43,
SUM(OFFSET('2.5 CAPEX'!DI46,0,-MIN($F43-1,COLUMN(CU43)-1),1,MIN($F43,COLUMN(CU43))))/$F43)))))),
IF(OR(ISNUMBER($D43)=FALSE,$F43=""),"",
IF(AND('2.5 CAPEX'!$L46&lt;&gt;"x",'2.5 CAPEX'!$M46&lt;&gt;"x"),0,
IF($F43=0,0,
IF(DD$4&lt;'2.1 Kraftwerk allgemein'!$F$16,0,
IF(DD$4='2.1 Kraftwerk allgemein'!$F$16,'2.5 CAPEX'!$J46/$F43,
IF(DD$4&lt;'2.1 Kraftwerk allgemein'!$F$16+$F43,
('2.5 CAPEX'!$J46+SUM(OFFSET('2.5 CAPEX'!DI46,0,-MIN(MAX($F43-1-('2.1 Kraftwerk allgemein'!$F$16-'1.1 Allgemein'!$I$22+1),0),COLUMN(CU43)-1-('2.1 Kraftwerk allgemein'!$F$16-'1.1 Allgemein'!$I$22+1)),1,MIN(MAX($F43-('2.1 Kraftwerk allgemein'!$F$16-'1.1 Allgemein'!$I$22+1),1),COLUMN(CU43)-('2.1 Kraftwerk allgemein'!$F$16-'1.1 Allgemein'!$I$22+1)))))/$F43,
SUM(OFFSET('2.5 CAPEX'!DI46,0,-MIN($F43-1,COLUMN(CU43)-1),1,MIN($F43,COLUMN(CU43))))/$F43)))))))</f>
        <v/>
      </c>
      <c r="DE43" s="199" t="str">
        <f ca="1">IF('2.1 Kraftwerk allgemein'!$F$15&lt;'1.1 Allgemein'!$I$22,
IF(OR(ISNUMBER($D43)=FALSE,$F43=""),"",
IF(AND('2.5 CAPEX'!$L46&lt;&gt;"x",'2.5 CAPEX'!$M46&lt;&gt;"x"),0,
IF($F43=0,0,
IF(DE$4&lt;'2.1 Kraftwerk allgemein'!$F$16,0,
IF(DE$4='2.1 Kraftwerk allgemein'!$F$16,'2.5 CAPEX'!$J46/$F43,
IF(DE$4&lt;'2.1 Kraftwerk allgemein'!$F$16+$F43,
('2.5 CAPEX'!$J46+SUM(OFFSET('2.5 CAPEX'!DJ46,0,-MIN(MAX($F43-1-('2.1 Kraftwerk allgemein'!$F$16-'2.1 Kraftwerk allgemein'!$F$15+1),0),COLUMN(CV43)-1-('2.1 Kraftwerk allgemein'!$F$16-'2.1 Kraftwerk allgemein'!$F$15+1)),1,MIN(MAX($F43-('2.1 Kraftwerk allgemein'!$F$16-'2.1 Kraftwerk allgemein'!$F$15+1),1),COLUMN(CV43)-('2.1 Kraftwerk allgemein'!$F$16-'2.1 Kraftwerk allgemein'!$F$15+1)))))/$F43,
SUM(OFFSET('2.5 CAPEX'!DJ46,0,-MIN($F43-1,COLUMN(CV43)-1),1,MIN($F43,COLUMN(CV43))))/$F43)))))),
IF(OR(ISNUMBER($D43)=FALSE,$F43=""),"",
IF(AND('2.5 CAPEX'!$L46&lt;&gt;"x",'2.5 CAPEX'!$M46&lt;&gt;"x"),0,
IF($F43=0,0,
IF(DE$4&lt;'2.1 Kraftwerk allgemein'!$F$16,0,
IF(DE$4='2.1 Kraftwerk allgemein'!$F$16,'2.5 CAPEX'!$J46/$F43,
IF(DE$4&lt;'2.1 Kraftwerk allgemein'!$F$16+$F43,
('2.5 CAPEX'!$J46+SUM(OFFSET('2.5 CAPEX'!DJ46,0,-MIN(MAX($F43-1-('2.1 Kraftwerk allgemein'!$F$16-'1.1 Allgemein'!$I$22+1),0),COLUMN(CV43)-1-('2.1 Kraftwerk allgemein'!$F$16-'1.1 Allgemein'!$I$22+1)),1,MIN(MAX($F43-('2.1 Kraftwerk allgemein'!$F$16-'1.1 Allgemein'!$I$22+1),1),COLUMN(CV43)-('2.1 Kraftwerk allgemein'!$F$16-'1.1 Allgemein'!$I$22+1)))))/$F43,
SUM(OFFSET('2.5 CAPEX'!DJ46,0,-MIN($F43-1,COLUMN(CV43)-1),1,MIN($F43,COLUMN(CV43))))/$F43)))))))</f>
        <v/>
      </c>
      <c r="DF43" s="199" t="str">
        <f ca="1">IF('2.1 Kraftwerk allgemein'!$F$15&lt;'1.1 Allgemein'!$I$22,
IF(OR(ISNUMBER($D43)=FALSE,$F43=""),"",
IF(AND('2.5 CAPEX'!$L46&lt;&gt;"x",'2.5 CAPEX'!$M46&lt;&gt;"x"),0,
IF($F43=0,0,
IF(DF$4&lt;'2.1 Kraftwerk allgemein'!$F$16,0,
IF(DF$4='2.1 Kraftwerk allgemein'!$F$16,'2.5 CAPEX'!$J46/$F43,
IF(DF$4&lt;'2.1 Kraftwerk allgemein'!$F$16+$F43,
('2.5 CAPEX'!$J46+SUM(OFFSET('2.5 CAPEX'!DK46,0,-MIN(MAX($F43-1-('2.1 Kraftwerk allgemein'!$F$16-'2.1 Kraftwerk allgemein'!$F$15+1),0),COLUMN(CW43)-1-('2.1 Kraftwerk allgemein'!$F$16-'2.1 Kraftwerk allgemein'!$F$15+1)),1,MIN(MAX($F43-('2.1 Kraftwerk allgemein'!$F$16-'2.1 Kraftwerk allgemein'!$F$15+1),1),COLUMN(CW43)-('2.1 Kraftwerk allgemein'!$F$16-'2.1 Kraftwerk allgemein'!$F$15+1)))))/$F43,
SUM(OFFSET('2.5 CAPEX'!DK46,0,-MIN($F43-1,COLUMN(CW43)-1),1,MIN($F43,COLUMN(CW43))))/$F43)))))),
IF(OR(ISNUMBER($D43)=FALSE,$F43=""),"",
IF(AND('2.5 CAPEX'!$L46&lt;&gt;"x",'2.5 CAPEX'!$M46&lt;&gt;"x"),0,
IF($F43=0,0,
IF(DF$4&lt;'2.1 Kraftwerk allgemein'!$F$16,0,
IF(DF$4='2.1 Kraftwerk allgemein'!$F$16,'2.5 CAPEX'!$J46/$F43,
IF(DF$4&lt;'2.1 Kraftwerk allgemein'!$F$16+$F43,
('2.5 CAPEX'!$J46+SUM(OFFSET('2.5 CAPEX'!DK46,0,-MIN(MAX($F43-1-('2.1 Kraftwerk allgemein'!$F$16-'1.1 Allgemein'!$I$22+1),0),COLUMN(CW43)-1-('2.1 Kraftwerk allgemein'!$F$16-'1.1 Allgemein'!$I$22+1)),1,MIN(MAX($F43-('2.1 Kraftwerk allgemein'!$F$16-'1.1 Allgemein'!$I$22+1),1),COLUMN(CW43)-('2.1 Kraftwerk allgemein'!$F$16-'1.1 Allgemein'!$I$22+1)))))/$F43,
SUM(OFFSET('2.5 CAPEX'!DK46,0,-MIN($F43-1,COLUMN(CW43)-1),1,MIN($F43,COLUMN(CW43))))/$F43)))))))</f>
        <v/>
      </c>
    </row>
    <row r="44" spans="1:110" s="200" customFormat="1" ht="14" x14ac:dyDescent="0.3">
      <c r="A44" s="104"/>
      <c r="B44" s="104"/>
      <c r="C44" s="154"/>
      <c r="D44" s="191">
        <f>IF('2.5 CAPEX'!D47&lt;&gt;"",'2.5 CAPEX'!D47,"")</f>
        <v>400</v>
      </c>
      <c r="E44" s="191" t="str">
        <f>IF('2.5 CAPEX'!E47&lt;&gt;"",'2.5 CAPEX'!E47,"")</f>
        <v>Fundamente</v>
      </c>
      <c r="F44" s="196">
        <f>IF('2.5 CAPEX'!F47&lt;&gt;"",'2.5 CAPEX'!F47,"")</f>
        <v>80</v>
      </c>
      <c r="G44" s="197">
        <f ca="1">IF(ISNUMBER(D44)=FALSE,"",INDEX('2.5 CAPEX'!$H:$H,MATCH('3.1 Abschreibung'!$D44,'2.5 CAPEX'!$D:$D,0))+INDEX('2.5 CAPEX'!$J:$J,MATCH('3.1 Abschreibung'!$D44,'2.5 CAPEX'!$D:$D,0)))</f>
        <v>0</v>
      </c>
      <c r="H44" s="197"/>
      <c r="I44" s="198">
        <v>0</v>
      </c>
      <c r="J44" s="199">
        <f ca="1">IF('2.1 Kraftwerk allgemein'!$F$15&lt;'1.1 Allgemein'!$I$22,
IF(OR(ISNUMBER($D44)=FALSE,$F44=""),"",
IF(AND('2.5 CAPEX'!$L47&lt;&gt;"x",'2.5 CAPEX'!$M47&lt;&gt;"x"),0,
IF($F44=0,0,
IF(J$4&lt;'2.1 Kraftwerk allgemein'!$F$16,0,
IF(J$4='2.1 Kraftwerk allgemein'!$F$16,'2.5 CAPEX'!$J47/$F44,
IF(J$4&lt;'2.1 Kraftwerk allgemein'!$F$16+$F44,
('2.5 CAPEX'!$J47+SUM(OFFSET('2.5 CAPEX'!O47,0,-MIN(MAX($F44-1-('2.1 Kraftwerk allgemein'!$F$16-'2.1 Kraftwerk allgemein'!$F$15+1),0),COLUMN(A44)-1-('2.1 Kraftwerk allgemein'!$F$16-'2.1 Kraftwerk allgemein'!$F$15+1)),1,MIN(MAX($F44-('2.1 Kraftwerk allgemein'!$F$16-'2.1 Kraftwerk allgemein'!$F$15+1),1),COLUMN(A44)-('2.1 Kraftwerk allgemein'!$F$16-'2.1 Kraftwerk allgemein'!$F$15+1)))))/$F44,
SUM(OFFSET('2.5 CAPEX'!O47,0,-MIN($F44-1,COLUMN(A44)-1),1,MIN($F44,COLUMN(A44))))/$F44)))))),
IF(OR(ISNUMBER($D44)=FALSE,$F44=""),"",
IF(AND('2.5 CAPEX'!$L47&lt;&gt;"x",'2.5 CAPEX'!$M47&lt;&gt;"x"),0,
IF($F44=0,0,
IF(J$4&lt;'2.1 Kraftwerk allgemein'!$F$16,0,
IF(J$4='2.1 Kraftwerk allgemein'!$F$16,'2.5 CAPEX'!$J47/$F44,
IF(J$4&lt;'2.1 Kraftwerk allgemein'!$F$16+$F44,
('2.5 CAPEX'!$J47+SUM(OFFSET('2.5 CAPEX'!O47,0,-MIN(MAX($F44-1-('2.1 Kraftwerk allgemein'!$F$16-'1.1 Allgemein'!$I$22+1),0),COLUMN(A44)-1-('2.1 Kraftwerk allgemein'!$F$16-'1.1 Allgemein'!$I$22+1)),1,MIN(MAX($F44-('2.1 Kraftwerk allgemein'!$F$16-'1.1 Allgemein'!$I$22+1),1),COLUMN(A44)-('2.1 Kraftwerk allgemein'!$F$16-'1.1 Allgemein'!$I$22+1)))))/$F44,
SUM(OFFSET('2.5 CAPEX'!O47,0,-MIN($F44-1,COLUMN(A44)-1),1,MIN($F44,COLUMN(A44))))/$F44)))))))</f>
        <v>0</v>
      </c>
      <c r="K44" s="199">
        <f ca="1">IF('2.1 Kraftwerk allgemein'!$F$15&lt;'1.1 Allgemein'!$I$22,
IF(OR(ISNUMBER($D44)=FALSE,$F44=""),"",
IF(AND('2.5 CAPEX'!$L47&lt;&gt;"x",'2.5 CAPEX'!$M47&lt;&gt;"x"),0,
IF($F44=0,0,
IF(K$4&lt;'2.1 Kraftwerk allgemein'!$F$16,0,
IF(K$4='2.1 Kraftwerk allgemein'!$F$16,'2.5 CAPEX'!$J47/$F44,
IF(K$4&lt;'2.1 Kraftwerk allgemein'!$F$16+$F44,
('2.5 CAPEX'!$J47+SUM(OFFSET('2.5 CAPEX'!P47,0,-MIN(MAX($F44-1-('2.1 Kraftwerk allgemein'!$F$16-'2.1 Kraftwerk allgemein'!$F$15+1),0),COLUMN(B44)-1-('2.1 Kraftwerk allgemein'!$F$16-'2.1 Kraftwerk allgemein'!$F$15+1)),1,MIN(MAX($F44-('2.1 Kraftwerk allgemein'!$F$16-'2.1 Kraftwerk allgemein'!$F$15+1),1),COLUMN(B44)-('2.1 Kraftwerk allgemein'!$F$16-'2.1 Kraftwerk allgemein'!$F$15+1)))))/$F44,
SUM(OFFSET('2.5 CAPEX'!P47,0,-MIN($F44-1,COLUMN(B44)-1),1,MIN($F44,COLUMN(B44))))/$F44)))))),
IF(OR(ISNUMBER($D44)=FALSE,$F44=""),"",
IF(AND('2.5 CAPEX'!$L47&lt;&gt;"x",'2.5 CAPEX'!$M47&lt;&gt;"x"),0,
IF($F44=0,0,
IF(K$4&lt;'2.1 Kraftwerk allgemein'!$F$16,0,
IF(K$4='2.1 Kraftwerk allgemein'!$F$16,'2.5 CAPEX'!$J47/$F44,
IF(K$4&lt;'2.1 Kraftwerk allgemein'!$F$16+$F44,
('2.5 CAPEX'!$J47+SUM(OFFSET('2.5 CAPEX'!P47,0,-MIN(MAX($F44-1-('2.1 Kraftwerk allgemein'!$F$16-'1.1 Allgemein'!$I$22+1),0),COLUMN(B44)-1-('2.1 Kraftwerk allgemein'!$F$16-'1.1 Allgemein'!$I$22+1)),1,MIN(MAX($F44-('2.1 Kraftwerk allgemein'!$F$16-'1.1 Allgemein'!$I$22+1),1),COLUMN(B44)-('2.1 Kraftwerk allgemein'!$F$16-'1.1 Allgemein'!$I$22+1)))))/$F44,
SUM(OFFSET('2.5 CAPEX'!P47,0,-MIN($F44-1,COLUMN(B44)-1),1,MIN($F44,COLUMN(B44))))/$F44)))))))</f>
        <v>0</v>
      </c>
      <c r="L44" s="199">
        <f ca="1">IF('2.1 Kraftwerk allgemein'!$F$15&lt;'1.1 Allgemein'!$I$22,
IF(OR(ISNUMBER($D44)=FALSE,$F44=""),"",
IF(AND('2.5 CAPEX'!$L47&lt;&gt;"x",'2.5 CAPEX'!$M47&lt;&gt;"x"),0,
IF($F44=0,0,
IF(L$4&lt;'2.1 Kraftwerk allgemein'!$F$16,0,
IF(L$4='2.1 Kraftwerk allgemein'!$F$16,'2.5 CAPEX'!$J47/$F44,
IF(L$4&lt;'2.1 Kraftwerk allgemein'!$F$16+$F44,
('2.5 CAPEX'!$J47+SUM(OFFSET('2.5 CAPEX'!Q47,0,-MIN(MAX($F44-1-('2.1 Kraftwerk allgemein'!$F$16-'2.1 Kraftwerk allgemein'!$F$15+1),0),COLUMN(C44)-1-('2.1 Kraftwerk allgemein'!$F$16-'2.1 Kraftwerk allgemein'!$F$15+1)),1,MIN(MAX($F44-('2.1 Kraftwerk allgemein'!$F$16-'2.1 Kraftwerk allgemein'!$F$15+1),1),COLUMN(C44)-('2.1 Kraftwerk allgemein'!$F$16-'2.1 Kraftwerk allgemein'!$F$15+1)))))/$F44,
SUM(OFFSET('2.5 CAPEX'!Q47,0,-MIN($F44-1,COLUMN(C44)-1),1,MIN($F44,COLUMN(C44))))/$F44)))))),
IF(OR(ISNUMBER($D44)=FALSE,$F44=""),"",
IF(AND('2.5 CAPEX'!$L47&lt;&gt;"x",'2.5 CAPEX'!$M47&lt;&gt;"x"),0,
IF($F44=0,0,
IF(L$4&lt;'2.1 Kraftwerk allgemein'!$F$16,0,
IF(L$4='2.1 Kraftwerk allgemein'!$F$16,'2.5 CAPEX'!$J47/$F44,
IF(L$4&lt;'2.1 Kraftwerk allgemein'!$F$16+$F44,
('2.5 CAPEX'!$J47+SUM(OFFSET('2.5 CAPEX'!Q47,0,-MIN(MAX($F44-1-('2.1 Kraftwerk allgemein'!$F$16-'1.1 Allgemein'!$I$22+1),0),COLUMN(C44)-1-('2.1 Kraftwerk allgemein'!$F$16-'1.1 Allgemein'!$I$22+1)),1,MIN(MAX($F44-('2.1 Kraftwerk allgemein'!$F$16-'1.1 Allgemein'!$I$22+1),1),COLUMN(C44)-('2.1 Kraftwerk allgemein'!$F$16-'1.1 Allgemein'!$I$22+1)))))/$F44,
SUM(OFFSET('2.5 CAPEX'!Q47,0,-MIN($F44-1,COLUMN(C44)-1),1,MIN($F44,COLUMN(C44))))/$F44)))))))</f>
        <v>0</v>
      </c>
      <c r="M44" s="199">
        <f ca="1">IF('2.1 Kraftwerk allgemein'!$F$15&lt;'1.1 Allgemein'!$I$22,
IF(OR(ISNUMBER($D44)=FALSE,$F44=""),"",
IF(AND('2.5 CAPEX'!$L47&lt;&gt;"x",'2.5 CAPEX'!$M47&lt;&gt;"x"),0,
IF($F44=0,0,
IF(M$4&lt;'2.1 Kraftwerk allgemein'!$F$16,0,
IF(M$4='2.1 Kraftwerk allgemein'!$F$16,'2.5 CAPEX'!$J47/$F44,
IF(M$4&lt;'2.1 Kraftwerk allgemein'!$F$16+$F44,
('2.5 CAPEX'!$J47+SUM(OFFSET('2.5 CAPEX'!R47,0,-MIN(MAX($F44-1-('2.1 Kraftwerk allgemein'!$F$16-'2.1 Kraftwerk allgemein'!$F$15+1),0),COLUMN(D44)-1-('2.1 Kraftwerk allgemein'!$F$16-'2.1 Kraftwerk allgemein'!$F$15+1)),1,MIN(MAX($F44-('2.1 Kraftwerk allgemein'!$F$16-'2.1 Kraftwerk allgemein'!$F$15+1),1),COLUMN(D44)-('2.1 Kraftwerk allgemein'!$F$16-'2.1 Kraftwerk allgemein'!$F$15+1)))))/$F44,
SUM(OFFSET('2.5 CAPEX'!R47,0,-MIN($F44-1,COLUMN(D44)-1),1,MIN($F44,COLUMN(D44))))/$F44)))))),
IF(OR(ISNUMBER($D44)=FALSE,$F44=""),"",
IF(AND('2.5 CAPEX'!$L47&lt;&gt;"x",'2.5 CAPEX'!$M47&lt;&gt;"x"),0,
IF($F44=0,0,
IF(M$4&lt;'2.1 Kraftwerk allgemein'!$F$16,0,
IF(M$4='2.1 Kraftwerk allgemein'!$F$16,'2.5 CAPEX'!$J47/$F44,
IF(M$4&lt;'2.1 Kraftwerk allgemein'!$F$16+$F44,
('2.5 CAPEX'!$J47+SUM(OFFSET('2.5 CAPEX'!R47,0,-MIN(MAX($F44-1-('2.1 Kraftwerk allgemein'!$F$16-'1.1 Allgemein'!$I$22+1),0),COLUMN(D44)-1-('2.1 Kraftwerk allgemein'!$F$16-'1.1 Allgemein'!$I$22+1)),1,MIN(MAX($F44-('2.1 Kraftwerk allgemein'!$F$16-'1.1 Allgemein'!$I$22+1),1),COLUMN(D44)-('2.1 Kraftwerk allgemein'!$F$16-'1.1 Allgemein'!$I$22+1)))))/$F44,
SUM(OFFSET('2.5 CAPEX'!R47,0,-MIN($F44-1,COLUMN(D44)-1),1,MIN($F44,COLUMN(D44))))/$F44)))))))</f>
        <v>0</v>
      </c>
      <c r="N44" s="199">
        <f ca="1">IF('2.1 Kraftwerk allgemein'!$F$15&lt;'1.1 Allgemein'!$I$22,
IF(OR(ISNUMBER($D44)=FALSE,$F44=""),"",
IF(AND('2.5 CAPEX'!$L47&lt;&gt;"x",'2.5 CAPEX'!$M47&lt;&gt;"x"),0,
IF($F44=0,0,
IF(N$4&lt;'2.1 Kraftwerk allgemein'!$F$16,0,
IF(N$4='2.1 Kraftwerk allgemein'!$F$16,'2.5 CAPEX'!$J47/$F44,
IF(N$4&lt;'2.1 Kraftwerk allgemein'!$F$16+$F44,
('2.5 CAPEX'!$J47+SUM(OFFSET('2.5 CAPEX'!S47,0,-MIN(MAX($F44-1-('2.1 Kraftwerk allgemein'!$F$16-'2.1 Kraftwerk allgemein'!$F$15+1),0),COLUMN(E44)-1-('2.1 Kraftwerk allgemein'!$F$16-'2.1 Kraftwerk allgemein'!$F$15+1)),1,MIN(MAX($F44-('2.1 Kraftwerk allgemein'!$F$16-'2.1 Kraftwerk allgemein'!$F$15+1),1),COLUMN(E44)-('2.1 Kraftwerk allgemein'!$F$16-'2.1 Kraftwerk allgemein'!$F$15+1)))))/$F44,
SUM(OFFSET('2.5 CAPEX'!S47,0,-MIN($F44-1,COLUMN(E44)-1),1,MIN($F44,COLUMN(E44))))/$F44)))))),
IF(OR(ISNUMBER($D44)=FALSE,$F44=""),"",
IF(AND('2.5 CAPEX'!$L47&lt;&gt;"x",'2.5 CAPEX'!$M47&lt;&gt;"x"),0,
IF($F44=0,0,
IF(N$4&lt;'2.1 Kraftwerk allgemein'!$F$16,0,
IF(N$4='2.1 Kraftwerk allgemein'!$F$16,'2.5 CAPEX'!$J47/$F44,
IF(N$4&lt;'2.1 Kraftwerk allgemein'!$F$16+$F44,
('2.5 CAPEX'!$J47+SUM(OFFSET('2.5 CAPEX'!S47,0,-MIN(MAX($F44-1-('2.1 Kraftwerk allgemein'!$F$16-'1.1 Allgemein'!$I$22+1),0),COLUMN(E44)-1-('2.1 Kraftwerk allgemein'!$F$16-'1.1 Allgemein'!$I$22+1)),1,MIN(MAX($F44-('2.1 Kraftwerk allgemein'!$F$16-'1.1 Allgemein'!$I$22+1),1),COLUMN(E44)-('2.1 Kraftwerk allgemein'!$F$16-'1.1 Allgemein'!$I$22+1)))))/$F44,
SUM(OFFSET('2.5 CAPEX'!S47,0,-MIN($F44-1,COLUMN(E44)-1),1,MIN($F44,COLUMN(E44))))/$F44)))))))</f>
        <v>0</v>
      </c>
      <c r="O44" s="199">
        <f ca="1">IF('2.1 Kraftwerk allgemein'!$F$15&lt;'1.1 Allgemein'!$I$22,
IF(OR(ISNUMBER($D44)=FALSE,$F44=""),"",
IF(AND('2.5 CAPEX'!$L47&lt;&gt;"x",'2.5 CAPEX'!$M47&lt;&gt;"x"),0,
IF($F44=0,0,
IF(O$4&lt;'2.1 Kraftwerk allgemein'!$F$16,0,
IF(O$4='2.1 Kraftwerk allgemein'!$F$16,'2.5 CAPEX'!$J47/$F44,
IF(O$4&lt;'2.1 Kraftwerk allgemein'!$F$16+$F44,
('2.5 CAPEX'!$J47+SUM(OFFSET('2.5 CAPEX'!T47,0,-MIN(MAX($F44-1-('2.1 Kraftwerk allgemein'!$F$16-'2.1 Kraftwerk allgemein'!$F$15+1),0),COLUMN(F44)-1-('2.1 Kraftwerk allgemein'!$F$16-'2.1 Kraftwerk allgemein'!$F$15+1)),1,MIN(MAX($F44-('2.1 Kraftwerk allgemein'!$F$16-'2.1 Kraftwerk allgemein'!$F$15+1),1),COLUMN(F44)-('2.1 Kraftwerk allgemein'!$F$16-'2.1 Kraftwerk allgemein'!$F$15+1)))))/$F44,
SUM(OFFSET('2.5 CAPEX'!T47,0,-MIN($F44-1,COLUMN(F44)-1),1,MIN($F44,COLUMN(F44))))/$F44)))))),
IF(OR(ISNUMBER($D44)=FALSE,$F44=""),"",
IF(AND('2.5 CAPEX'!$L47&lt;&gt;"x",'2.5 CAPEX'!$M47&lt;&gt;"x"),0,
IF($F44=0,0,
IF(O$4&lt;'2.1 Kraftwerk allgemein'!$F$16,0,
IF(O$4='2.1 Kraftwerk allgemein'!$F$16,'2.5 CAPEX'!$J47/$F44,
IF(O$4&lt;'2.1 Kraftwerk allgemein'!$F$16+$F44,
('2.5 CAPEX'!$J47+SUM(OFFSET('2.5 CAPEX'!T47,0,-MIN(MAX($F44-1-('2.1 Kraftwerk allgemein'!$F$16-'1.1 Allgemein'!$I$22+1),0),COLUMN(F44)-1-('2.1 Kraftwerk allgemein'!$F$16-'1.1 Allgemein'!$I$22+1)),1,MIN(MAX($F44-('2.1 Kraftwerk allgemein'!$F$16-'1.1 Allgemein'!$I$22+1),1),COLUMN(F44)-('2.1 Kraftwerk allgemein'!$F$16-'1.1 Allgemein'!$I$22+1)))))/$F44,
SUM(OFFSET('2.5 CAPEX'!T47,0,-MIN($F44-1,COLUMN(F44)-1),1,MIN($F44,COLUMN(F44))))/$F44)))))))</f>
        <v>0</v>
      </c>
      <c r="P44" s="199">
        <f ca="1">IF('2.1 Kraftwerk allgemein'!$F$15&lt;'1.1 Allgemein'!$I$22,
IF(OR(ISNUMBER($D44)=FALSE,$F44=""),"",
IF(AND('2.5 CAPEX'!$L47&lt;&gt;"x",'2.5 CAPEX'!$M47&lt;&gt;"x"),0,
IF($F44=0,0,
IF(P$4&lt;'2.1 Kraftwerk allgemein'!$F$16,0,
IF(P$4='2.1 Kraftwerk allgemein'!$F$16,'2.5 CAPEX'!$J47/$F44,
IF(P$4&lt;'2.1 Kraftwerk allgemein'!$F$16+$F44,
('2.5 CAPEX'!$J47+SUM(OFFSET('2.5 CAPEX'!U47,0,-MIN(MAX($F44-1-('2.1 Kraftwerk allgemein'!$F$16-'2.1 Kraftwerk allgemein'!$F$15+1),0),COLUMN(G44)-1-('2.1 Kraftwerk allgemein'!$F$16-'2.1 Kraftwerk allgemein'!$F$15+1)),1,MIN(MAX($F44-('2.1 Kraftwerk allgemein'!$F$16-'2.1 Kraftwerk allgemein'!$F$15+1),1),COLUMN(G44)-('2.1 Kraftwerk allgemein'!$F$16-'2.1 Kraftwerk allgemein'!$F$15+1)))))/$F44,
SUM(OFFSET('2.5 CAPEX'!U47,0,-MIN($F44-1,COLUMN(G44)-1),1,MIN($F44,COLUMN(G44))))/$F44)))))),
IF(OR(ISNUMBER($D44)=FALSE,$F44=""),"",
IF(AND('2.5 CAPEX'!$L47&lt;&gt;"x",'2.5 CAPEX'!$M47&lt;&gt;"x"),0,
IF($F44=0,0,
IF(P$4&lt;'2.1 Kraftwerk allgemein'!$F$16,0,
IF(P$4='2.1 Kraftwerk allgemein'!$F$16,'2.5 CAPEX'!$J47/$F44,
IF(P$4&lt;'2.1 Kraftwerk allgemein'!$F$16+$F44,
('2.5 CAPEX'!$J47+SUM(OFFSET('2.5 CAPEX'!U47,0,-MIN(MAX($F44-1-('2.1 Kraftwerk allgemein'!$F$16-'1.1 Allgemein'!$I$22+1),0),COLUMN(G44)-1-('2.1 Kraftwerk allgemein'!$F$16-'1.1 Allgemein'!$I$22+1)),1,MIN(MAX($F44-('2.1 Kraftwerk allgemein'!$F$16-'1.1 Allgemein'!$I$22+1),1),COLUMN(G44)-('2.1 Kraftwerk allgemein'!$F$16-'1.1 Allgemein'!$I$22+1)))))/$F44,
SUM(OFFSET('2.5 CAPEX'!U47,0,-MIN($F44-1,COLUMN(G44)-1),1,MIN($F44,COLUMN(G44))))/$F44)))))))</f>
        <v>0</v>
      </c>
      <c r="Q44" s="199">
        <f ca="1">IF('2.1 Kraftwerk allgemein'!$F$15&lt;'1.1 Allgemein'!$I$22,
IF(OR(ISNUMBER($D44)=FALSE,$F44=""),"",
IF(AND('2.5 CAPEX'!$L47&lt;&gt;"x",'2.5 CAPEX'!$M47&lt;&gt;"x"),0,
IF($F44=0,0,
IF(Q$4&lt;'2.1 Kraftwerk allgemein'!$F$16,0,
IF(Q$4='2.1 Kraftwerk allgemein'!$F$16,'2.5 CAPEX'!$J47/$F44,
IF(Q$4&lt;'2.1 Kraftwerk allgemein'!$F$16+$F44,
('2.5 CAPEX'!$J47+SUM(OFFSET('2.5 CAPEX'!V47,0,-MIN(MAX($F44-1-('2.1 Kraftwerk allgemein'!$F$16-'2.1 Kraftwerk allgemein'!$F$15+1),0),COLUMN(H44)-1-('2.1 Kraftwerk allgemein'!$F$16-'2.1 Kraftwerk allgemein'!$F$15+1)),1,MIN(MAX($F44-('2.1 Kraftwerk allgemein'!$F$16-'2.1 Kraftwerk allgemein'!$F$15+1),1),COLUMN(H44)-('2.1 Kraftwerk allgemein'!$F$16-'2.1 Kraftwerk allgemein'!$F$15+1)))))/$F44,
SUM(OFFSET('2.5 CAPEX'!V47,0,-MIN($F44-1,COLUMN(H44)-1),1,MIN($F44,COLUMN(H44))))/$F44)))))),
IF(OR(ISNUMBER($D44)=FALSE,$F44=""),"",
IF(AND('2.5 CAPEX'!$L47&lt;&gt;"x",'2.5 CAPEX'!$M47&lt;&gt;"x"),0,
IF($F44=0,0,
IF(Q$4&lt;'2.1 Kraftwerk allgemein'!$F$16,0,
IF(Q$4='2.1 Kraftwerk allgemein'!$F$16,'2.5 CAPEX'!$J47/$F44,
IF(Q$4&lt;'2.1 Kraftwerk allgemein'!$F$16+$F44,
('2.5 CAPEX'!$J47+SUM(OFFSET('2.5 CAPEX'!V47,0,-MIN(MAX($F44-1-('2.1 Kraftwerk allgemein'!$F$16-'1.1 Allgemein'!$I$22+1),0),COLUMN(H44)-1-('2.1 Kraftwerk allgemein'!$F$16-'1.1 Allgemein'!$I$22+1)),1,MIN(MAX($F44-('2.1 Kraftwerk allgemein'!$F$16-'1.1 Allgemein'!$I$22+1),1),COLUMN(H44)-('2.1 Kraftwerk allgemein'!$F$16-'1.1 Allgemein'!$I$22+1)))))/$F44,
SUM(OFFSET('2.5 CAPEX'!V47,0,-MIN($F44-1,COLUMN(H44)-1),1,MIN($F44,COLUMN(H44))))/$F44)))))))</f>
        <v>0</v>
      </c>
      <c r="R44" s="199">
        <f ca="1">IF('2.1 Kraftwerk allgemein'!$F$15&lt;'1.1 Allgemein'!$I$22,
IF(OR(ISNUMBER($D44)=FALSE,$F44=""),"",
IF(AND('2.5 CAPEX'!$L47&lt;&gt;"x",'2.5 CAPEX'!$M47&lt;&gt;"x"),0,
IF($F44=0,0,
IF(R$4&lt;'2.1 Kraftwerk allgemein'!$F$16,0,
IF(R$4='2.1 Kraftwerk allgemein'!$F$16,'2.5 CAPEX'!$J47/$F44,
IF(R$4&lt;'2.1 Kraftwerk allgemein'!$F$16+$F44,
('2.5 CAPEX'!$J47+SUM(OFFSET('2.5 CAPEX'!W47,0,-MIN(MAX($F44-1-('2.1 Kraftwerk allgemein'!$F$16-'2.1 Kraftwerk allgemein'!$F$15+1),0),COLUMN(I44)-1-('2.1 Kraftwerk allgemein'!$F$16-'2.1 Kraftwerk allgemein'!$F$15+1)),1,MIN(MAX($F44-('2.1 Kraftwerk allgemein'!$F$16-'2.1 Kraftwerk allgemein'!$F$15+1),1),COLUMN(I44)-('2.1 Kraftwerk allgemein'!$F$16-'2.1 Kraftwerk allgemein'!$F$15+1)))))/$F44,
SUM(OFFSET('2.5 CAPEX'!W47,0,-MIN($F44-1,COLUMN(I44)-1),1,MIN($F44,COLUMN(I44))))/$F44)))))),
IF(OR(ISNUMBER($D44)=FALSE,$F44=""),"",
IF(AND('2.5 CAPEX'!$L47&lt;&gt;"x",'2.5 CAPEX'!$M47&lt;&gt;"x"),0,
IF($F44=0,0,
IF(R$4&lt;'2.1 Kraftwerk allgemein'!$F$16,0,
IF(R$4='2.1 Kraftwerk allgemein'!$F$16,'2.5 CAPEX'!$J47/$F44,
IF(R$4&lt;'2.1 Kraftwerk allgemein'!$F$16+$F44,
('2.5 CAPEX'!$J47+SUM(OFFSET('2.5 CAPEX'!W47,0,-MIN(MAX($F44-1-('2.1 Kraftwerk allgemein'!$F$16-'1.1 Allgemein'!$I$22+1),0),COLUMN(I44)-1-('2.1 Kraftwerk allgemein'!$F$16-'1.1 Allgemein'!$I$22+1)),1,MIN(MAX($F44-('2.1 Kraftwerk allgemein'!$F$16-'1.1 Allgemein'!$I$22+1),1),COLUMN(I44)-('2.1 Kraftwerk allgemein'!$F$16-'1.1 Allgemein'!$I$22+1)))))/$F44,
SUM(OFFSET('2.5 CAPEX'!W47,0,-MIN($F44-1,COLUMN(I44)-1),1,MIN($F44,COLUMN(I44))))/$F44)))))))</f>
        <v>0</v>
      </c>
      <c r="S44" s="199">
        <f ca="1">IF('2.1 Kraftwerk allgemein'!$F$15&lt;'1.1 Allgemein'!$I$22,
IF(OR(ISNUMBER($D44)=FALSE,$F44=""),"",
IF(AND('2.5 CAPEX'!$L47&lt;&gt;"x",'2.5 CAPEX'!$M47&lt;&gt;"x"),0,
IF($F44=0,0,
IF(S$4&lt;'2.1 Kraftwerk allgemein'!$F$16,0,
IF(S$4='2.1 Kraftwerk allgemein'!$F$16,'2.5 CAPEX'!$J47/$F44,
IF(S$4&lt;'2.1 Kraftwerk allgemein'!$F$16+$F44,
('2.5 CAPEX'!$J47+SUM(OFFSET('2.5 CAPEX'!X47,0,-MIN(MAX($F44-1-('2.1 Kraftwerk allgemein'!$F$16-'2.1 Kraftwerk allgemein'!$F$15+1),0),COLUMN(J44)-1-('2.1 Kraftwerk allgemein'!$F$16-'2.1 Kraftwerk allgemein'!$F$15+1)),1,MIN(MAX($F44-('2.1 Kraftwerk allgemein'!$F$16-'2.1 Kraftwerk allgemein'!$F$15+1),1),COLUMN(J44)-('2.1 Kraftwerk allgemein'!$F$16-'2.1 Kraftwerk allgemein'!$F$15+1)))))/$F44,
SUM(OFFSET('2.5 CAPEX'!X47,0,-MIN($F44-1,COLUMN(J44)-1),1,MIN($F44,COLUMN(J44))))/$F44)))))),
IF(OR(ISNUMBER($D44)=FALSE,$F44=""),"",
IF(AND('2.5 CAPEX'!$L47&lt;&gt;"x",'2.5 CAPEX'!$M47&lt;&gt;"x"),0,
IF($F44=0,0,
IF(S$4&lt;'2.1 Kraftwerk allgemein'!$F$16,0,
IF(S$4='2.1 Kraftwerk allgemein'!$F$16,'2.5 CAPEX'!$J47/$F44,
IF(S$4&lt;'2.1 Kraftwerk allgemein'!$F$16+$F44,
('2.5 CAPEX'!$J47+SUM(OFFSET('2.5 CAPEX'!X47,0,-MIN(MAX($F44-1-('2.1 Kraftwerk allgemein'!$F$16-'1.1 Allgemein'!$I$22+1),0),COLUMN(J44)-1-('2.1 Kraftwerk allgemein'!$F$16-'1.1 Allgemein'!$I$22+1)),1,MIN(MAX($F44-('2.1 Kraftwerk allgemein'!$F$16-'1.1 Allgemein'!$I$22+1),1),COLUMN(J44)-('2.1 Kraftwerk allgemein'!$F$16-'1.1 Allgemein'!$I$22+1)))))/$F44,
SUM(OFFSET('2.5 CAPEX'!X47,0,-MIN($F44-1,COLUMN(J44)-1),1,MIN($F44,COLUMN(J44))))/$F44)))))))</f>
        <v>0</v>
      </c>
      <c r="T44" s="199">
        <f ca="1">IF('2.1 Kraftwerk allgemein'!$F$15&lt;'1.1 Allgemein'!$I$22,
IF(OR(ISNUMBER($D44)=FALSE,$F44=""),"",
IF(AND('2.5 CAPEX'!$L47&lt;&gt;"x",'2.5 CAPEX'!$M47&lt;&gt;"x"),0,
IF($F44=0,0,
IF(T$4&lt;'2.1 Kraftwerk allgemein'!$F$16,0,
IF(T$4='2.1 Kraftwerk allgemein'!$F$16,'2.5 CAPEX'!$J47/$F44,
IF(T$4&lt;'2.1 Kraftwerk allgemein'!$F$16+$F44,
('2.5 CAPEX'!$J47+SUM(OFFSET('2.5 CAPEX'!Y47,0,-MIN(MAX($F44-1-('2.1 Kraftwerk allgemein'!$F$16-'2.1 Kraftwerk allgemein'!$F$15+1),0),COLUMN(K44)-1-('2.1 Kraftwerk allgemein'!$F$16-'2.1 Kraftwerk allgemein'!$F$15+1)),1,MIN(MAX($F44-('2.1 Kraftwerk allgemein'!$F$16-'2.1 Kraftwerk allgemein'!$F$15+1),1),COLUMN(K44)-('2.1 Kraftwerk allgemein'!$F$16-'2.1 Kraftwerk allgemein'!$F$15+1)))))/$F44,
SUM(OFFSET('2.5 CAPEX'!Y47,0,-MIN($F44-1,COLUMN(K44)-1),1,MIN($F44,COLUMN(K44))))/$F44)))))),
IF(OR(ISNUMBER($D44)=FALSE,$F44=""),"",
IF(AND('2.5 CAPEX'!$L47&lt;&gt;"x",'2.5 CAPEX'!$M47&lt;&gt;"x"),0,
IF($F44=0,0,
IF(T$4&lt;'2.1 Kraftwerk allgemein'!$F$16,0,
IF(T$4='2.1 Kraftwerk allgemein'!$F$16,'2.5 CAPEX'!$J47/$F44,
IF(T$4&lt;'2.1 Kraftwerk allgemein'!$F$16+$F44,
('2.5 CAPEX'!$J47+SUM(OFFSET('2.5 CAPEX'!Y47,0,-MIN(MAX($F44-1-('2.1 Kraftwerk allgemein'!$F$16-'1.1 Allgemein'!$I$22+1),0),COLUMN(K44)-1-('2.1 Kraftwerk allgemein'!$F$16-'1.1 Allgemein'!$I$22+1)),1,MIN(MAX($F44-('2.1 Kraftwerk allgemein'!$F$16-'1.1 Allgemein'!$I$22+1),1),COLUMN(K44)-('2.1 Kraftwerk allgemein'!$F$16-'1.1 Allgemein'!$I$22+1)))))/$F44,
SUM(OFFSET('2.5 CAPEX'!Y47,0,-MIN($F44-1,COLUMN(K44)-1),1,MIN($F44,COLUMN(K44))))/$F44)))))))</f>
        <v>0</v>
      </c>
      <c r="U44" s="199">
        <f ca="1">IF('2.1 Kraftwerk allgemein'!$F$15&lt;'1.1 Allgemein'!$I$22,
IF(OR(ISNUMBER($D44)=FALSE,$F44=""),"",
IF(AND('2.5 CAPEX'!$L47&lt;&gt;"x",'2.5 CAPEX'!$M47&lt;&gt;"x"),0,
IF($F44=0,0,
IF(U$4&lt;'2.1 Kraftwerk allgemein'!$F$16,0,
IF(U$4='2.1 Kraftwerk allgemein'!$F$16,'2.5 CAPEX'!$J47/$F44,
IF(U$4&lt;'2.1 Kraftwerk allgemein'!$F$16+$F44,
('2.5 CAPEX'!$J47+SUM(OFFSET('2.5 CAPEX'!Z47,0,-MIN(MAX($F44-1-('2.1 Kraftwerk allgemein'!$F$16-'2.1 Kraftwerk allgemein'!$F$15+1),0),COLUMN(L44)-1-('2.1 Kraftwerk allgemein'!$F$16-'2.1 Kraftwerk allgemein'!$F$15+1)),1,MIN(MAX($F44-('2.1 Kraftwerk allgemein'!$F$16-'2.1 Kraftwerk allgemein'!$F$15+1),1),COLUMN(L44)-('2.1 Kraftwerk allgemein'!$F$16-'2.1 Kraftwerk allgemein'!$F$15+1)))))/$F44,
SUM(OFFSET('2.5 CAPEX'!Z47,0,-MIN($F44-1,COLUMN(L44)-1),1,MIN($F44,COLUMN(L44))))/$F44)))))),
IF(OR(ISNUMBER($D44)=FALSE,$F44=""),"",
IF(AND('2.5 CAPEX'!$L47&lt;&gt;"x",'2.5 CAPEX'!$M47&lt;&gt;"x"),0,
IF($F44=0,0,
IF(U$4&lt;'2.1 Kraftwerk allgemein'!$F$16,0,
IF(U$4='2.1 Kraftwerk allgemein'!$F$16,'2.5 CAPEX'!$J47/$F44,
IF(U$4&lt;'2.1 Kraftwerk allgemein'!$F$16+$F44,
('2.5 CAPEX'!$J47+SUM(OFFSET('2.5 CAPEX'!Z47,0,-MIN(MAX($F44-1-('2.1 Kraftwerk allgemein'!$F$16-'1.1 Allgemein'!$I$22+1),0),COLUMN(L44)-1-('2.1 Kraftwerk allgemein'!$F$16-'1.1 Allgemein'!$I$22+1)),1,MIN(MAX($F44-('2.1 Kraftwerk allgemein'!$F$16-'1.1 Allgemein'!$I$22+1),1),COLUMN(L44)-('2.1 Kraftwerk allgemein'!$F$16-'1.1 Allgemein'!$I$22+1)))))/$F44,
SUM(OFFSET('2.5 CAPEX'!Z47,0,-MIN($F44-1,COLUMN(L44)-1),1,MIN($F44,COLUMN(L44))))/$F44)))))))</f>
        <v>0</v>
      </c>
      <c r="V44" s="199">
        <f ca="1">IF('2.1 Kraftwerk allgemein'!$F$15&lt;'1.1 Allgemein'!$I$22,
IF(OR(ISNUMBER($D44)=FALSE,$F44=""),"",
IF(AND('2.5 CAPEX'!$L47&lt;&gt;"x",'2.5 CAPEX'!$M47&lt;&gt;"x"),0,
IF($F44=0,0,
IF(V$4&lt;'2.1 Kraftwerk allgemein'!$F$16,0,
IF(V$4='2.1 Kraftwerk allgemein'!$F$16,'2.5 CAPEX'!$J47/$F44,
IF(V$4&lt;'2.1 Kraftwerk allgemein'!$F$16+$F44,
('2.5 CAPEX'!$J47+SUM(OFFSET('2.5 CAPEX'!AA47,0,-MIN(MAX($F44-1-('2.1 Kraftwerk allgemein'!$F$16-'2.1 Kraftwerk allgemein'!$F$15+1),0),COLUMN(M44)-1-('2.1 Kraftwerk allgemein'!$F$16-'2.1 Kraftwerk allgemein'!$F$15+1)),1,MIN(MAX($F44-('2.1 Kraftwerk allgemein'!$F$16-'2.1 Kraftwerk allgemein'!$F$15+1),1),COLUMN(M44)-('2.1 Kraftwerk allgemein'!$F$16-'2.1 Kraftwerk allgemein'!$F$15+1)))))/$F44,
SUM(OFFSET('2.5 CAPEX'!AA47,0,-MIN($F44-1,COLUMN(M44)-1),1,MIN($F44,COLUMN(M44))))/$F44)))))),
IF(OR(ISNUMBER($D44)=FALSE,$F44=""),"",
IF(AND('2.5 CAPEX'!$L47&lt;&gt;"x",'2.5 CAPEX'!$M47&lt;&gt;"x"),0,
IF($F44=0,0,
IF(V$4&lt;'2.1 Kraftwerk allgemein'!$F$16,0,
IF(V$4='2.1 Kraftwerk allgemein'!$F$16,'2.5 CAPEX'!$J47/$F44,
IF(V$4&lt;'2.1 Kraftwerk allgemein'!$F$16+$F44,
('2.5 CAPEX'!$J47+SUM(OFFSET('2.5 CAPEX'!AA47,0,-MIN(MAX($F44-1-('2.1 Kraftwerk allgemein'!$F$16-'1.1 Allgemein'!$I$22+1),0),COLUMN(M44)-1-('2.1 Kraftwerk allgemein'!$F$16-'1.1 Allgemein'!$I$22+1)),1,MIN(MAX($F44-('2.1 Kraftwerk allgemein'!$F$16-'1.1 Allgemein'!$I$22+1),1),COLUMN(M44)-('2.1 Kraftwerk allgemein'!$F$16-'1.1 Allgemein'!$I$22+1)))))/$F44,
SUM(OFFSET('2.5 CAPEX'!AA47,0,-MIN($F44-1,COLUMN(M44)-1),1,MIN($F44,COLUMN(M44))))/$F44)))))))</f>
        <v>0</v>
      </c>
      <c r="W44" s="199">
        <f ca="1">IF('2.1 Kraftwerk allgemein'!$F$15&lt;'1.1 Allgemein'!$I$22,
IF(OR(ISNUMBER($D44)=FALSE,$F44=""),"",
IF(AND('2.5 CAPEX'!$L47&lt;&gt;"x",'2.5 CAPEX'!$M47&lt;&gt;"x"),0,
IF($F44=0,0,
IF(W$4&lt;'2.1 Kraftwerk allgemein'!$F$16,0,
IF(W$4='2.1 Kraftwerk allgemein'!$F$16,'2.5 CAPEX'!$J47/$F44,
IF(W$4&lt;'2.1 Kraftwerk allgemein'!$F$16+$F44,
('2.5 CAPEX'!$J47+SUM(OFFSET('2.5 CAPEX'!AB47,0,-MIN(MAX($F44-1-('2.1 Kraftwerk allgemein'!$F$16-'2.1 Kraftwerk allgemein'!$F$15+1),0),COLUMN(N44)-1-('2.1 Kraftwerk allgemein'!$F$16-'2.1 Kraftwerk allgemein'!$F$15+1)),1,MIN(MAX($F44-('2.1 Kraftwerk allgemein'!$F$16-'2.1 Kraftwerk allgemein'!$F$15+1),1),COLUMN(N44)-('2.1 Kraftwerk allgemein'!$F$16-'2.1 Kraftwerk allgemein'!$F$15+1)))))/$F44,
SUM(OFFSET('2.5 CAPEX'!AB47,0,-MIN($F44-1,COLUMN(N44)-1),1,MIN($F44,COLUMN(N44))))/$F44)))))),
IF(OR(ISNUMBER($D44)=FALSE,$F44=""),"",
IF(AND('2.5 CAPEX'!$L47&lt;&gt;"x",'2.5 CAPEX'!$M47&lt;&gt;"x"),0,
IF($F44=0,0,
IF(W$4&lt;'2.1 Kraftwerk allgemein'!$F$16,0,
IF(W$4='2.1 Kraftwerk allgemein'!$F$16,'2.5 CAPEX'!$J47/$F44,
IF(W$4&lt;'2.1 Kraftwerk allgemein'!$F$16+$F44,
('2.5 CAPEX'!$J47+SUM(OFFSET('2.5 CAPEX'!AB47,0,-MIN(MAX($F44-1-('2.1 Kraftwerk allgemein'!$F$16-'1.1 Allgemein'!$I$22+1),0),COLUMN(N44)-1-('2.1 Kraftwerk allgemein'!$F$16-'1.1 Allgemein'!$I$22+1)),1,MIN(MAX($F44-('2.1 Kraftwerk allgemein'!$F$16-'1.1 Allgemein'!$I$22+1),1),COLUMN(N44)-('2.1 Kraftwerk allgemein'!$F$16-'1.1 Allgemein'!$I$22+1)))))/$F44,
SUM(OFFSET('2.5 CAPEX'!AB47,0,-MIN($F44-1,COLUMN(N44)-1),1,MIN($F44,COLUMN(N44))))/$F44)))))))</f>
        <v>0</v>
      </c>
      <c r="X44" s="199">
        <f ca="1">IF('2.1 Kraftwerk allgemein'!$F$15&lt;'1.1 Allgemein'!$I$22,
IF(OR(ISNUMBER($D44)=FALSE,$F44=""),"",
IF(AND('2.5 CAPEX'!$L47&lt;&gt;"x",'2.5 CAPEX'!$M47&lt;&gt;"x"),0,
IF($F44=0,0,
IF(X$4&lt;'2.1 Kraftwerk allgemein'!$F$16,0,
IF(X$4='2.1 Kraftwerk allgemein'!$F$16,'2.5 CAPEX'!$J47/$F44,
IF(X$4&lt;'2.1 Kraftwerk allgemein'!$F$16+$F44,
('2.5 CAPEX'!$J47+SUM(OFFSET('2.5 CAPEX'!AC47,0,-MIN(MAX($F44-1-('2.1 Kraftwerk allgemein'!$F$16-'2.1 Kraftwerk allgemein'!$F$15+1),0),COLUMN(O44)-1-('2.1 Kraftwerk allgemein'!$F$16-'2.1 Kraftwerk allgemein'!$F$15+1)),1,MIN(MAX($F44-('2.1 Kraftwerk allgemein'!$F$16-'2.1 Kraftwerk allgemein'!$F$15+1),1),COLUMN(O44)-('2.1 Kraftwerk allgemein'!$F$16-'2.1 Kraftwerk allgemein'!$F$15+1)))))/$F44,
SUM(OFFSET('2.5 CAPEX'!AC47,0,-MIN($F44-1,COLUMN(O44)-1),1,MIN($F44,COLUMN(O44))))/$F44)))))),
IF(OR(ISNUMBER($D44)=FALSE,$F44=""),"",
IF(AND('2.5 CAPEX'!$L47&lt;&gt;"x",'2.5 CAPEX'!$M47&lt;&gt;"x"),0,
IF($F44=0,0,
IF(X$4&lt;'2.1 Kraftwerk allgemein'!$F$16,0,
IF(X$4='2.1 Kraftwerk allgemein'!$F$16,'2.5 CAPEX'!$J47/$F44,
IF(X$4&lt;'2.1 Kraftwerk allgemein'!$F$16+$F44,
('2.5 CAPEX'!$J47+SUM(OFFSET('2.5 CAPEX'!AC47,0,-MIN(MAX($F44-1-('2.1 Kraftwerk allgemein'!$F$16-'1.1 Allgemein'!$I$22+1),0),COLUMN(O44)-1-('2.1 Kraftwerk allgemein'!$F$16-'1.1 Allgemein'!$I$22+1)),1,MIN(MAX($F44-('2.1 Kraftwerk allgemein'!$F$16-'1.1 Allgemein'!$I$22+1),1),COLUMN(O44)-('2.1 Kraftwerk allgemein'!$F$16-'1.1 Allgemein'!$I$22+1)))))/$F44,
SUM(OFFSET('2.5 CAPEX'!AC47,0,-MIN($F44-1,COLUMN(O44)-1),1,MIN($F44,COLUMN(O44))))/$F44)))))))</f>
        <v>0</v>
      </c>
      <c r="Y44" s="199">
        <f ca="1">IF('2.1 Kraftwerk allgemein'!$F$15&lt;'1.1 Allgemein'!$I$22,
IF(OR(ISNUMBER($D44)=FALSE,$F44=""),"",
IF(AND('2.5 CAPEX'!$L47&lt;&gt;"x",'2.5 CAPEX'!$M47&lt;&gt;"x"),0,
IF($F44=0,0,
IF(Y$4&lt;'2.1 Kraftwerk allgemein'!$F$16,0,
IF(Y$4='2.1 Kraftwerk allgemein'!$F$16,'2.5 CAPEX'!$J47/$F44,
IF(Y$4&lt;'2.1 Kraftwerk allgemein'!$F$16+$F44,
('2.5 CAPEX'!$J47+SUM(OFFSET('2.5 CAPEX'!AD47,0,-MIN(MAX($F44-1-('2.1 Kraftwerk allgemein'!$F$16-'2.1 Kraftwerk allgemein'!$F$15+1),0),COLUMN(P44)-1-('2.1 Kraftwerk allgemein'!$F$16-'2.1 Kraftwerk allgemein'!$F$15+1)),1,MIN(MAX($F44-('2.1 Kraftwerk allgemein'!$F$16-'2.1 Kraftwerk allgemein'!$F$15+1),1),COLUMN(P44)-('2.1 Kraftwerk allgemein'!$F$16-'2.1 Kraftwerk allgemein'!$F$15+1)))))/$F44,
SUM(OFFSET('2.5 CAPEX'!AD47,0,-MIN($F44-1,COLUMN(P44)-1),1,MIN($F44,COLUMN(P44))))/$F44)))))),
IF(OR(ISNUMBER($D44)=FALSE,$F44=""),"",
IF(AND('2.5 CAPEX'!$L47&lt;&gt;"x",'2.5 CAPEX'!$M47&lt;&gt;"x"),0,
IF($F44=0,0,
IF(Y$4&lt;'2.1 Kraftwerk allgemein'!$F$16,0,
IF(Y$4='2.1 Kraftwerk allgemein'!$F$16,'2.5 CAPEX'!$J47/$F44,
IF(Y$4&lt;'2.1 Kraftwerk allgemein'!$F$16+$F44,
('2.5 CAPEX'!$J47+SUM(OFFSET('2.5 CAPEX'!AD47,0,-MIN(MAX($F44-1-('2.1 Kraftwerk allgemein'!$F$16-'1.1 Allgemein'!$I$22+1),0),COLUMN(P44)-1-('2.1 Kraftwerk allgemein'!$F$16-'1.1 Allgemein'!$I$22+1)),1,MIN(MAX($F44-('2.1 Kraftwerk allgemein'!$F$16-'1.1 Allgemein'!$I$22+1),1),COLUMN(P44)-('2.1 Kraftwerk allgemein'!$F$16-'1.1 Allgemein'!$I$22+1)))))/$F44,
SUM(OFFSET('2.5 CAPEX'!AD47,0,-MIN($F44-1,COLUMN(P44)-1),1,MIN($F44,COLUMN(P44))))/$F44)))))))</f>
        <v>0</v>
      </c>
      <c r="Z44" s="199">
        <f ca="1">IF('2.1 Kraftwerk allgemein'!$F$15&lt;'1.1 Allgemein'!$I$22,
IF(OR(ISNUMBER($D44)=FALSE,$F44=""),"",
IF(AND('2.5 CAPEX'!$L47&lt;&gt;"x",'2.5 CAPEX'!$M47&lt;&gt;"x"),0,
IF($F44=0,0,
IF(Z$4&lt;'2.1 Kraftwerk allgemein'!$F$16,0,
IF(Z$4='2.1 Kraftwerk allgemein'!$F$16,'2.5 CAPEX'!$J47/$F44,
IF(Z$4&lt;'2.1 Kraftwerk allgemein'!$F$16+$F44,
('2.5 CAPEX'!$J47+SUM(OFFSET('2.5 CAPEX'!AE47,0,-MIN(MAX($F44-1-('2.1 Kraftwerk allgemein'!$F$16-'2.1 Kraftwerk allgemein'!$F$15+1),0),COLUMN(Q44)-1-('2.1 Kraftwerk allgemein'!$F$16-'2.1 Kraftwerk allgemein'!$F$15+1)),1,MIN(MAX($F44-('2.1 Kraftwerk allgemein'!$F$16-'2.1 Kraftwerk allgemein'!$F$15+1),1),COLUMN(Q44)-('2.1 Kraftwerk allgemein'!$F$16-'2.1 Kraftwerk allgemein'!$F$15+1)))))/$F44,
SUM(OFFSET('2.5 CAPEX'!AE47,0,-MIN($F44-1,COLUMN(Q44)-1),1,MIN($F44,COLUMN(Q44))))/$F44)))))),
IF(OR(ISNUMBER($D44)=FALSE,$F44=""),"",
IF(AND('2.5 CAPEX'!$L47&lt;&gt;"x",'2.5 CAPEX'!$M47&lt;&gt;"x"),0,
IF($F44=0,0,
IF(Z$4&lt;'2.1 Kraftwerk allgemein'!$F$16,0,
IF(Z$4='2.1 Kraftwerk allgemein'!$F$16,'2.5 CAPEX'!$J47/$F44,
IF(Z$4&lt;'2.1 Kraftwerk allgemein'!$F$16+$F44,
('2.5 CAPEX'!$J47+SUM(OFFSET('2.5 CAPEX'!AE47,0,-MIN(MAX($F44-1-('2.1 Kraftwerk allgemein'!$F$16-'1.1 Allgemein'!$I$22+1),0),COLUMN(Q44)-1-('2.1 Kraftwerk allgemein'!$F$16-'1.1 Allgemein'!$I$22+1)),1,MIN(MAX($F44-('2.1 Kraftwerk allgemein'!$F$16-'1.1 Allgemein'!$I$22+1),1),COLUMN(Q44)-('2.1 Kraftwerk allgemein'!$F$16-'1.1 Allgemein'!$I$22+1)))))/$F44,
SUM(OFFSET('2.5 CAPEX'!AE47,0,-MIN($F44-1,COLUMN(Q44)-1),1,MIN($F44,COLUMN(Q44))))/$F44)))))))</f>
        <v>0</v>
      </c>
      <c r="AA44" s="199">
        <f ca="1">IF('2.1 Kraftwerk allgemein'!$F$15&lt;'1.1 Allgemein'!$I$22,
IF(OR(ISNUMBER($D44)=FALSE,$F44=""),"",
IF(AND('2.5 CAPEX'!$L47&lt;&gt;"x",'2.5 CAPEX'!$M47&lt;&gt;"x"),0,
IF($F44=0,0,
IF(AA$4&lt;'2.1 Kraftwerk allgemein'!$F$16,0,
IF(AA$4='2.1 Kraftwerk allgemein'!$F$16,'2.5 CAPEX'!$J47/$F44,
IF(AA$4&lt;'2.1 Kraftwerk allgemein'!$F$16+$F44,
('2.5 CAPEX'!$J47+SUM(OFFSET('2.5 CAPEX'!AF47,0,-MIN(MAX($F44-1-('2.1 Kraftwerk allgemein'!$F$16-'2.1 Kraftwerk allgemein'!$F$15+1),0),COLUMN(R44)-1-('2.1 Kraftwerk allgemein'!$F$16-'2.1 Kraftwerk allgemein'!$F$15+1)),1,MIN(MAX($F44-('2.1 Kraftwerk allgemein'!$F$16-'2.1 Kraftwerk allgemein'!$F$15+1),1),COLUMN(R44)-('2.1 Kraftwerk allgemein'!$F$16-'2.1 Kraftwerk allgemein'!$F$15+1)))))/$F44,
SUM(OFFSET('2.5 CAPEX'!AF47,0,-MIN($F44-1,COLUMN(R44)-1),1,MIN($F44,COLUMN(R44))))/$F44)))))),
IF(OR(ISNUMBER($D44)=FALSE,$F44=""),"",
IF(AND('2.5 CAPEX'!$L47&lt;&gt;"x",'2.5 CAPEX'!$M47&lt;&gt;"x"),0,
IF($F44=0,0,
IF(AA$4&lt;'2.1 Kraftwerk allgemein'!$F$16,0,
IF(AA$4='2.1 Kraftwerk allgemein'!$F$16,'2.5 CAPEX'!$J47/$F44,
IF(AA$4&lt;'2.1 Kraftwerk allgemein'!$F$16+$F44,
('2.5 CAPEX'!$J47+SUM(OFFSET('2.5 CAPEX'!AF47,0,-MIN(MAX($F44-1-('2.1 Kraftwerk allgemein'!$F$16-'1.1 Allgemein'!$I$22+1),0),COLUMN(R44)-1-('2.1 Kraftwerk allgemein'!$F$16-'1.1 Allgemein'!$I$22+1)),1,MIN(MAX($F44-('2.1 Kraftwerk allgemein'!$F$16-'1.1 Allgemein'!$I$22+1),1),COLUMN(R44)-('2.1 Kraftwerk allgemein'!$F$16-'1.1 Allgemein'!$I$22+1)))))/$F44,
SUM(OFFSET('2.5 CAPEX'!AF47,0,-MIN($F44-1,COLUMN(R44)-1),1,MIN($F44,COLUMN(R44))))/$F44)))))))</f>
        <v>0</v>
      </c>
      <c r="AB44" s="199">
        <f ca="1">IF('2.1 Kraftwerk allgemein'!$F$15&lt;'1.1 Allgemein'!$I$22,
IF(OR(ISNUMBER($D44)=FALSE,$F44=""),"",
IF(AND('2.5 CAPEX'!$L47&lt;&gt;"x",'2.5 CAPEX'!$M47&lt;&gt;"x"),0,
IF($F44=0,0,
IF(AB$4&lt;'2.1 Kraftwerk allgemein'!$F$16,0,
IF(AB$4='2.1 Kraftwerk allgemein'!$F$16,'2.5 CAPEX'!$J47/$F44,
IF(AB$4&lt;'2.1 Kraftwerk allgemein'!$F$16+$F44,
('2.5 CAPEX'!$J47+SUM(OFFSET('2.5 CAPEX'!AG47,0,-MIN(MAX($F44-1-('2.1 Kraftwerk allgemein'!$F$16-'2.1 Kraftwerk allgemein'!$F$15+1),0),COLUMN(S44)-1-('2.1 Kraftwerk allgemein'!$F$16-'2.1 Kraftwerk allgemein'!$F$15+1)),1,MIN(MAX($F44-('2.1 Kraftwerk allgemein'!$F$16-'2.1 Kraftwerk allgemein'!$F$15+1),1),COLUMN(S44)-('2.1 Kraftwerk allgemein'!$F$16-'2.1 Kraftwerk allgemein'!$F$15+1)))))/$F44,
SUM(OFFSET('2.5 CAPEX'!AG47,0,-MIN($F44-1,COLUMN(S44)-1),1,MIN($F44,COLUMN(S44))))/$F44)))))),
IF(OR(ISNUMBER($D44)=FALSE,$F44=""),"",
IF(AND('2.5 CAPEX'!$L47&lt;&gt;"x",'2.5 CAPEX'!$M47&lt;&gt;"x"),0,
IF($F44=0,0,
IF(AB$4&lt;'2.1 Kraftwerk allgemein'!$F$16,0,
IF(AB$4='2.1 Kraftwerk allgemein'!$F$16,'2.5 CAPEX'!$J47/$F44,
IF(AB$4&lt;'2.1 Kraftwerk allgemein'!$F$16+$F44,
('2.5 CAPEX'!$J47+SUM(OFFSET('2.5 CAPEX'!AG47,0,-MIN(MAX($F44-1-('2.1 Kraftwerk allgemein'!$F$16-'1.1 Allgemein'!$I$22+1),0),COLUMN(S44)-1-('2.1 Kraftwerk allgemein'!$F$16-'1.1 Allgemein'!$I$22+1)),1,MIN(MAX($F44-('2.1 Kraftwerk allgemein'!$F$16-'1.1 Allgemein'!$I$22+1),1),COLUMN(S44)-('2.1 Kraftwerk allgemein'!$F$16-'1.1 Allgemein'!$I$22+1)))))/$F44,
SUM(OFFSET('2.5 CAPEX'!AG47,0,-MIN($F44-1,COLUMN(S44)-1),1,MIN($F44,COLUMN(S44))))/$F44)))))))</f>
        <v>0</v>
      </c>
      <c r="AC44" s="199">
        <f ca="1">IF('2.1 Kraftwerk allgemein'!$F$15&lt;'1.1 Allgemein'!$I$22,
IF(OR(ISNUMBER($D44)=FALSE,$F44=""),"",
IF(AND('2.5 CAPEX'!$L47&lt;&gt;"x",'2.5 CAPEX'!$M47&lt;&gt;"x"),0,
IF($F44=0,0,
IF(AC$4&lt;'2.1 Kraftwerk allgemein'!$F$16,0,
IF(AC$4='2.1 Kraftwerk allgemein'!$F$16,'2.5 CAPEX'!$J47/$F44,
IF(AC$4&lt;'2.1 Kraftwerk allgemein'!$F$16+$F44,
('2.5 CAPEX'!$J47+SUM(OFFSET('2.5 CAPEX'!AH47,0,-MIN(MAX($F44-1-('2.1 Kraftwerk allgemein'!$F$16-'2.1 Kraftwerk allgemein'!$F$15+1),0),COLUMN(T44)-1-('2.1 Kraftwerk allgemein'!$F$16-'2.1 Kraftwerk allgemein'!$F$15+1)),1,MIN(MAX($F44-('2.1 Kraftwerk allgemein'!$F$16-'2.1 Kraftwerk allgemein'!$F$15+1),1),COLUMN(T44)-('2.1 Kraftwerk allgemein'!$F$16-'2.1 Kraftwerk allgemein'!$F$15+1)))))/$F44,
SUM(OFFSET('2.5 CAPEX'!AH47,0,-MIN($F44-1,COLUMN(T44)-1),1,MIN($F44,COLUMN(T44))))/$F44)))))),
IF(OR(ISNUMBER($D44)=FALSE,$F44=""),"",
IF(AND('2.5 CAPEX'!$L47&lt;&gt;"x",'2.5 CAPEX'!$M47&lt;&gt;"x"),0,
IF($F44=0,0,
IF(AC$4&lt;'2.1 Kraftwerk allgemein'!$F$16,0,
IF(AC$4='2.1 Kraftwerk allgemein'!$F$16,'2.5 CAPEX'!$J47/$F44,
IF(AC$4&lt;'2.1 Kraftwerk allgemein'!$F$16+$F44,
('2.5 CAPEX'!$J47+SUM(OFFSET('2.5 CAPEX'!AH47,0,-MIN(MAX($F44-1-('2.1 Kraftwerk allgemein'!$F$16-'1.1 Allgemein'!$I$22+1),0),COLUMN(T44)-1-('2.1 Kraftwerk allgemein'!$F$16-'1.1 Allgemein'!$I$22+1)),1,MIN(MAX($F44-('2.1 Kraftwerk allgemein'!$F$16-'1.1 Allgemein'!$I$22+1),1),COLUMN(T44)-('2.1 Kraftwerk allgemein'!$F$16-'1.1 Allgemein'!$I$22+1)))))/$F44,
SUM(OFFSET('2.5 CAPEX'!AH47,0,-MIN($F44-1,COLUMN(T44)-1),1,MIN($F44,COLUMN(T44))))/$F44)))))))</f>
        <v>0</v>
      </c>
      <c r="AD44" s="199">
        <f ca="1">IF('2.1 Kraftwerk allgemein'!$F$15&lt;'1.1 Allgemein'!$I$22,
IF(OR(ISNUMBER($D44)=FALSE,$F44=""),"",
IF(AND('2.5 CAPEX'!$L47&lt;&gt;"x",'2.5 CAPEX'!$M47&lt;&gt;"x"),0,
IF($F44=0,0,
IF(AD$4&lt;'2.1 Kraftwerk allgemein'!$F$16,0,
IF(AD$4='2.1 Kraftwerk allgemein'!$F$16,'2.5 CAPEX'!$J47/$F44,
IF(AD$4&lt;'2.1 Kraftwerk allgemein'!$F$16+$F44,
('2.5 CAPEX'!$J47+SUM(OFFSET('2.5 CAPEX'!AI47,0,-MIN(MAX($F44-1-('2.1 Kraftwerk allgemein'!$F$16-'2.1 Kraftwerk allgemein'!$F$15+1),0),COLUMN(U44)-1-('2.1 Kraftwerk allgemein'!$F$16-'2.1 Kraftwerk allgemein'!$F$15+1)),1,MIN(MAX($F44-('2.1 Kraftwerk allgemein'!$F$16-'2.1 Kraftwerk allgemein'!$F$15+1),1),COLUMN(U44)-('2.1 Kraftwerk allgemein'!$F$16-'2.1 Kraftwerk allgemein'!$F$15+1)))))/$F44,
SUM(OFFSET('2.5 CAPEX'!AI47,0,-MIN($F44-1,COLUMN(U44)-1),1,MIN($F44,COLUMN(U44))))/$F44)))))),
IF(OR(ISNUMBER($D44)=FALSE,$F44=""),"",
IF(AND('2.5 CAPEX'!$L47&lt;&gt;"x",'2.5 CAPEX'!$M47&lt;&gt;"x"),0,
IF($F44=0,0,
IF(AD$4&lt;'2.1 Kraftwerk allgemein'!$F$16,0,
IF(AD$4='2.1 Kraftwerk allgemein'!$F$16,'2.5 CAPEX'!$J47/$F44,
IF(AD$4&lt;'2.1 Kraftwerk allgemein'!$F$16+$F44,
('2.5 CAPEX'!$J47+SUM(OFFSET('2.5 CAPEX'!AI47,0,-MIN(MAX($F44-1-('2.1 Kraftwerk allgemein'!$F$16-'1.1 Allgemein'!$I$22+1),0),COLUMN(U44)-1-('2.1 Kraftwerk allgemein'!$F$16-'1.1 Allgemein'!$I$22+1)),1,MIN(MAX($F44-('2.1 Kraftwerk allgemein'!$F$16-'1.1 Allgemein'!$I$22+1),1),COLUMN(U44)-('2.1 Kraftwerk allgemein'!$F$16-'1.1 Allgemein'!$I$22+1)))))/$F44,
SUM(OFFSET('2.5 CAPEX'!AI47,0,-MIN($F44-1,COLUMN(U44)-1),1,MIN($F44,COLUMN(U44))))/$F44)))))))</f>
        <v>0</v>
      </c>
      <c r="AE44" s="199">
        <f ca="1">IF('2.1 Kraftwerk allgemein'!$F$15&lt;'1.1 Allgemein'!$I$22,
IF(OR(ISNUMBER($D44)=FALSE,$F44=""),"",
IF(AND('2.5 CAPEX'!$L47&lt;&gt;"x",'2.5 CAPEX'!$M47&lt;&gt;"x"),0,
IF($F44=0,0,
IF(AE$4&lt;'2.1 Kraftwerk allgemein'!$F$16,0,
IF(AE$4='2.1 Kraftwerk allgemein'!$F$16,'2.5 CAPEX'!$J47/$F44,
IF(AE$4&lt;'2.1 Kraftwerk allgemein'!$F$16+$F44,
('2.5 CAPEX'!$J47+SUM(OFFSET('2.5 CAPEX'!AJ47,0,-MIN(MAX($F44-1-('2.1 Kraftwerk allgemein'!$F$16-'2.1 Kraftwerk allgemein'!$F$15+1),0),COLUMN(V44)-1-('2.1 Kraftwerk allgemein'!$F$16-'2.1 Kraftwerk allgemein'!$F$15+1)),1,MIN(MAX($F44-('2.1 Kraftwerk allgemein'!$F$16-'2.1 Kraftwerk allgemein'!$F$15+1),1),COLUMN(V44)-('2.1 Kraftwerk allgemein'!$F$16-'2.1 Kraftwerk allgemein'!$F$15+1)))))/$F44,
SUM(OFFSET('2.5 CAPEX'!AJ47,0,-MIN($F44-1,COLUMN(V44)-1),1,MIN($F44,COLUMN(V44))))/$F44)))))),
IF(OR(ISNUMBER($D44)=FALSE,$F44=""),"",
IF(AND('2.5 CAPEX'!$L47&lt;&gt;"x",'2.5 CAPEX'!$M47&lt;&gt;"x"),0,
IF($F44=0,0,
IF(AE$4&lt;'2.1 Kraftwerk allgemein'!$F$16,0,
IF(AE$4='2.1 Kraftwerk allgemein'!$F$16,'2.5 CAPEX'!$J47/$F44,
IF(AE$4&lt;'2.1 Kraftwerk allgemein'!$F$16+$F44,
('2.5 CAPEX'!$J47+SUM(OFFSET('2.5 CAPEX'!AJ47,0,-MIN(MAX($F44-1-('2.1 Kraftwerk allgemein'!$F$16-'1.1 Allgemein'!$I$22+1),0),COLUMN(V44)-1-('2.1 Kraftwerk allgemein'!$F$16-'1.1 Allgemein'!$I$22+1)),1,MIN(MAX($F44-('2.1 Kraftwerk allgemein'!$F$16-'1.1 Allgemein'!$I$22+1),1),COLUMN(V44)-('2.1 Kraftwerk allgemein'!$F$16-'1.1 Allgemein'!$I$22+1)))))/$F44,
SUM(OFFSET('2.5 CAPEX'!AJ47,0,-MIN($F44-1,COLUMN(V44)-1),1,MIN($F44,COLUMN(V44))))/$F44)))))))</f>
        <v>0</v>
      </c>
      <c r="AF44" s="199">
        <f ca="1">IF('2.1 Kraftwerk allgemein'!$F$15&lt;'1.1 Allgemein'!$I$22,
IF(OR(ISNUMBER($D44)=FALSE,$F44=""),"",
IF(AND('2.5 CAPEX'!$L47&lt;&gt;"x",'2.5 CAPEX'!$M47&lt;&gt;"x"),0,
IF($F44=0,0,
IF(AF$4&lt;'2.1 Kraftwerk allgemein'!$F$16,0,
IF(AF$4='2.1 Kraftwerk allgemein'!$F$16,'2.5 CAPEX'!$J47/$F44,
IF(AF$4&lt;'2.1 Kraftwerk allgemein'!$F$16+$F44,
('2.5 CAPEX'!$J47+SUM(OFFSET('2.5 CAPEX'!AK47,0,-MIN(MAX($F44-1-('2.1 Kraftwerk allgemein'!$F$16-'2.1 Kraftwerk allgemein'!$F$15+1),0),COLUMN(W44)-1-('2.1 Kraftwerk allgemein'!$F$16-'2.1 Kraftwerk allgemein'!$F$15+1)),1,MIN(MAX($F44-('2.1 Kraftwerk allgemein'!$F$16-'2.1 Kraftwerk allgemein'!$F$15+1),1),COLUMN(W44)-('2.1 Kraftwerk allgemein'!$F$16-'2.1 Kraftwerk allgemein'!$F$15+1)))))/$F44,
SUM(OFFSET('2.5 CAPEX'!AK47,0,-MIN($F44-1,COLUMN(W44)-1),1,MIN($F44,COLUMN(W44))))/$F44)))))),
IF(OR(ISNUMBER($D44)=FALSE,$F44=""),"",
IF(AND('2.5 CAPEX'!$L47&lt;&gt;"x",'2.5 CAPEX'!$M47&lt;&gt;"x"),0,
IF($F44=0,0,
IF(AF$4&lt;'2.1 Kraftwerk allgemein'!$F$16,0,
IF(AF$4='2.1 Kraftwerk allgemein'!$F$16,'2.5 CAPEX'!$J47/$F44,
IF(AF$4&lt;'2.1 Kraftwerk allgemein'!$F$16+$F44,
('2.5 CAPEX'!$J47+SUM(OFFSET('2.5 CAPEX'!AK47,0,-MIN(MAX($F44-1-('2.1 Kraftwerk allgemein'!$F$16-'1.1 Allgemein'!$I$22+1),0),COLUMN(W44)-1-('2.1 Kraftwerk allgemein'!$F$16-'1.1 Allgemein'!$I$22+1)),1,MIN(MAX($F44-('2.1 Kraftwerk allgemein'!$F$16-'1.1 Allgemein'!$I$22+1),1),COLUMN(W44)-('2.1 Kraftwerk allgemein'!$F$16-'1.1 Allgemein'!$I$22+1)))))/$F44,
SUM(OFFSET('2.5 CAPEX'!AK47,0,-MIN($F44-1,COLUMN(W44)-1),1,MIN($F44,COLUMN(W44))))/$F44)))))))</f>
        <v>0</v>
      </c>
      <c r="AG44" s="199">
        <f ca="1">IF('2.1 Kraftwerk allgemein'!$F$15&lt;'1.1 Allgemein'!$I$22,
IF(OR(ISNUMBER($D44)=FALSE,$F44=""),"",
IF(AND('2.5 CAPEX'!$L47&lt;&gt;"x",'2.5 CAPEX'!$M47&lt;&gt;"x"),0,
IF($F44=0,0,
IF(AG$4&lt;'2.1 Kraftwerk allgemein'!$F$16,0,
IF(AG$4='2.1 Kraftwerk allgemein'!$F$16,'2.5 CAPEX'!$J47/$F44,
IF(AG$4&lt;'2.1 Kraftwerk allgemein'!$F$16+$F44,
('2.5 CAPEX'!$J47+SUM(OFFSET('2.5 CAPEX'!AL47,0,-MIN(MAX($F44-1-('2.1 Kraftwerk allgemein'!$F$16-'2.1 Kraftwerk allgemein'!$F$15+1),0),COLUMN(X44)-1-('2.1 Kraftwerk allgemein'!$F$16-'2.1 Kraftwerk allgemein'!$F$15+1)),1,MIN(MAX($F44-('2.1 Kraftwerk allgemein'!$F$16-'2.1 Kraftwerk allgemein'!$F$15+1),1),COLUMN(X44)-('2.1 Kraftwerk allgemein'!$F$16-'2.1 Kraftwerk allgemein'!$F$15+1)))))/$F44,
SUM(OFFSET('2.5 CAPEX'!AL47,0,-MIN($F44-1,COLUMN(X44)-1),1,MIN($F44,COLUMN(X44))))/$F44)))))),
IF(OR(ISNUMBER($D44)=FALSE,$F44=""),"",
IF(AND('2.5 CAPEX'!$L47&lt;&gt;"x",'2.5 CAPEX'!$M47&lt;&gt;"x"),0,
IF($F44=0,0,
IF(AG$4&lt;'2.1 Kraftwerk allgemein'!$F$16,0,
IF(AG$4='2.1 Kraftwerk allgemein'!$F$16,'2.5 CAPEX'!$J47/$F44,
IF(AG$4&lt;'2.1 Kraftwerk allgemein'!$F$16+$F44,
('2.5 CAPEX'!$J47+SUM(OFFSET('2.5 CAPEX'!AL47,0,-MIN(MAX($F44-1-('2.1 Kraftwerk allgemein'!$F$16-'1.1 Allgemein'!$I$22+1),0),COLUMN(X44)-1-('2.1 Kraftwerk allgemein'!$F$16-'1.1 Allgemein'!$I$22+1)),1,MIN(MAX($F44-('2.1 Kraftwerk allgemein'!$F$16-'1.1 Allgemein'!$I$22+1),1),COLUMN(X44)-('2.1 Kraftwerk allgemein'!$F$16-'1.1 Allgemein'!$I$22+1)))))/$F44,
SUM(OFFSET('2.5 CAPEX'!AL47,0,-MIN($F44-1,COLUMN(X44)-1),1,MIN($F44,COLUMN(X44))))/$F44)))))))</f>
        <v>0</v>
      </c>
      <c r="AH44" s="199">
        <f ca="1">IF('2.1 Kraftwerk allgemein'!$F$15&lt;'1.1 Allgemein'!$I$22,
IF(OR(ISNUMBER($D44)=FALSE,$F44=""),"",
IF(AND('2.5 CAPEX'!$L47&lt;&gt;"x",'2.5 CAPEX'!$M47&lt;&gt;"x"),0,
IF($F44=0,0,
IF(AH$4&lt;'2.1 Kraftwerk allgemein'!$F$16,0,
IF(AH$4='2.1 Kraftwerk allgemein'!$F$16,'2.5 CAPEX'!$J47/$F44,
IF(AH$4&lt;'2.1 Kraftwerk allgemein'!$F$16+$F44,
('2.5 CAPEX'!$J47+SUM(OFFSET('2.5 CAPEX'!AM47,0,-MIN(MAX($F44-1-('2.1 Kraftwerk allgemein'!$F$16-'2.1 Kraftwerk allgemein'!$F$15+1),0),COLUMN(Y44)-1-('2.1 Kraftwerk allgemein'!$F$16-'2.1 Kraftwerk allgemein'!$F$15+1)),1,MIN(MAX($F44-('2.1 Kraftwerk allgemein'!$F$16-'2.1 Kraftwerk allgemein'!$F$15+1),1),COLUMN(Y44)-('2.1 Kraftwerk allgemein'!$F$16-'2.1 Kraftwerk allgemein'!$F$15+1)))))/$F44,
SUM(OFFSET('2.5 CAPEX'!AM47,0,-MIN($F44-1,COLUMN(Y44)-1),1,MIN($F44,COLUMN(Y44))))/$F44)))))),
IF(OR(ISNUMBER($D44)=FALSE,$F44=""),"",
IF(AND('2.5 CAPEX'!$L47&lt;&gt;"x",'2.5 CAPEX'!$M47&lt;&gt;"x"),0,
IF($F44=0,0,
IF(AH$4&lt;'2.1 Kraftwerk allgemein'!$F$16,0,
IF(AH$4='2.1 Kraftwerk allgemein'!$F$16,'2.5 CAPEX'!$J47/$F44,
IF(AH$4&lt;'2.1 Kraftwerk allgemein'!$F$16+$F44,
('2.5 CAPEX'!$J47+SUM(OFFSET('2.5 CAPEX'!AM47,0,-MIN(MAX($F44-1-('2.1 Kraftwerk allgemein'!$F$16-'1.1 Allgemein'!$I$22+1),0),COLUMN(Y44)-1-('2.1 Kraftwerk allgemein'!$F$16-'1.1 Allgemein'!$I$22+1)),1,MIN(MAX($F44-('2.1 Kraftwerk allgemein'!$F$16-'1.1 Allgemein'!$I$22+1),1),COLUMN(Y44)-('2.1 Kraftwerk allgemein'!$F$16-'1.1 Allgemein'!$I$22+1)))))/$F44,
SUM(OFFSET('2.5 CAPEX'!AM47,0,-MIN($F44-1,COLUMN(Y44)-1),1,MIN($F44,COLUMN(Y44))))/$F44)))))))</f>
        <v>0</v>
      </c>
      <c r="AI44" s="199">
        <f ca="1">IF('2.1 Kraftwerk allgemein'!$F$15&lt;'1.1 Allgemein'!$I$22,
IF(OR(ISNUMBER($D44)=FALSE,$F44=""),"",
IF(AND('2.5 CAPEX'!$L47&lt;&gt;"x",'2.5 CAPEX'!$M47&lt;&gt;"x"),0,
IF($F44=0,0,
IF(AI$4&lt;'2.1 Kraftwerk allgemein'!$F$16,0,
IF(AI$4='2.1 Kraftwerk allgemein'!$F$16,'2.5 CAPEX'!$J47/$F44,
IF(AI$4&lt;'2.1 Kraftwerk allgemein'!$F$16+$F44,
('2.5 CAPEX'!$J47+SUM(OFFSET('2.5 CAPEX'!AN47,0,-MIN(MAX($F44-1-('2.1 Kraftwerk allgemein'!$F$16-'2.1 Kraftwerk allgemein'!$F$15+1),0),COLUMN(Z44)-1-('2.1 Kraftwerk allgemein'!$F$16-'2.1 Kraftwerk allgemein'!$F$15+1)),1,MIN(MAX($F44-('2.1 Kraftwerk allgemein'!$F$16-'2.1 Kraftwerk allgemein'!$F$15+1),1),COLUMN(Z44)-('2.1 Kraftwerk allgemein'!$F$16-'2.1 Kraftwerk allgemein'!$F$15+1)))))/$F44,
SUM(OFFSET('2.5 CAPEX'!AN47,0,-MIN($F44-1,COLUMN(Z44)-1),1,MIN($F44,COLUMN(Z44))))/$F44)))))),
IF(OR(ISNUMBER($D44)=FALSE,$F44=""),"",
IF(AND('2.5 CAPEX'!$L47&lt;&gt;"x",'2.5 CAPEX'!$M47&lt;&gt;"x"),0,
IF($F44=0,0,
IF(AI$4&lt;'2.1 Kraftwerk allgemein'!$F$16,0,
IF(AI$4='2.1 Kraftwerk allgemein'!$F$16,'2.5 CAPEX'!$J47/$F44,
IF(AI$4&lt;'2.1 Kraftwerk allgemein'!$F$16+$F44,
('2.5 CAPEX'!$J47+SUM(OFFSET('2.5 CAPEX'!AN47,0,-MIN(MAX($F44-1-('2.1 Kraftwerk allgemein'!$F$16-'1.1 Allgemein'!$I$22+1),0),COLUMN(Z44)-1-('2.1 Kraftwerk allgemein'!$F$16-'1.1 Allgemein'!$I$22+1)),1,MIN(MAX($F44-('2.1 Kraftwerk allgemein'!$F$16-'1.1 Allgemein'!$I$22+1),1),COLUMN(Z44)-('2.1 Kraftwerk allgemein'!$F$16-'1.1 Allgemein'!$I$22+1)))))/$F44,
SUM(OFFSET('2.5 CAPEX'!AN47,0,-MIN($F44-1,COLUMN(Z44)-1),1,MIN($F44,COLUMN(Z44))))/$F44)))))))</f>
        <v>0</v>
      </c>
      <c r="AJ44" s="199">
        <f ca="1">IF('2.1 Kraftwerk allgemein'!$F$15&lt;'1.1 Allgemein'!$I$22,
IF(OR(ISNUMBER($D44)=FALSE,$F44=""),"",
IF(AND('2.5 CAPEX'!$L47&lt;&gt;"x",'2.5 CAPEX'!$M47&lt;&gt;"x"),0,
IF($F44=0,0,
IF(AJ$4&lt;'2.1 Kraftwerk allgemein'!$F$16,0,
IF(AJ$4='2.1 Kraftwerk allgemein'!$F$16,'2.5 CAPEX'!$J47/$F44,
IF(AJ$4&lt;'2.1 Kraftwerk allgemein'!$F$16+$F44,
('2.5 CAPEX'!$J47+SUM(OFFSET('2.5 CAPEX'!AO47,0,-MIN(MAX($F44-1-('2.1 Kraftwerk allgemein'!$F$16-'2.1 Kraftwerk allgemein'!$F$15+1),0),COLUMN(AA44)-1-('2.1 Kraftwerk allgemein'!$F$16-'2.1 Kraftwerk allgemein'!$F$15+1)),1,MIN(MAX($F44-('2.1 Kraftwerk allgemein'!$F$16-'2.1 Kraftwerk allgemein'!$F$15+1),1),COLUMN(AA44)-('2.1 Kraftwerk allgemein'!$F$16-'2.1 Kraftwerk allgemein'!$F$15+1)))))/$F44,
SUM(OFFSET('2.5 CAPEX'!AO47,0,-MIN($F44-1,COLUMN(AA44)-1),1,MIN($F44,COLUMN(AA44))))/$F44)))))),
IF(OR(ISNUMBER($D44)=FALSE,$F44=""),"",
IF(AND('2.5 CAPEX'!$L47&lt;&gt;"x",'2.5 CAPEX'!$M47&lt;&gt;"x"),0,
IF($F44=0,0,
IF(AJ$4&lt;'2.1 Kraftwerk allgemein'!$F$16,0,
IF(AJ$4='2.1 Kraftwerk allgemein'!$F$16,'2.5 CAPEX'!$J47/$F44,
IF(AJ$4&lt;'2.1 Kraftwerk allgemein'!$F$16+$F44,
('2.5 CAPEX'!$J47+SUM(OFFSET('2.5 CAPEX'!AO47,0,-MIN(MAX($F44-1-('2.1 Kraftwerk allgemein'!$F$16-'1.1 Allgemein'!$I$22+1),0),COLUMN(AA44)-1-('2.1 Kraftwerk allgemein'!$F$16-'1.1 Allgemein'!$I$22+1)),1,MIN(MAX($F44-('2.1 Kraftwerk allgemein'!$F$16-'1.1 Allgemein'!$I$22+1),1),COLUMN(AA44)-('2.1 Kraftwerk allgemein'!$F$16-'1.1 Allgemein'!$I$22+1)))))/$F44,
SUM(OFFSET('2.5 CAPEX'!AO47,0,-MIN($F44-1,COLUMN(AA44)-1),1,MIN($F44,COLUMN(AA44))))/$F44)))))))</f>
        <v>0</v>
      </c>
      <c r="AK44" s="199">
        <f ca="1">IF('2.1 Kraftwerk allgemein'!$F$15&lt;'1.1 Allgemein'!$I$22,
IF(OR(ISNUMBER($D44)=FALSE,$F44=""),"",
IF(AND('2.5 CAPEX'!$L47&lt;&gt;"x",'2.5 CAPEX'!$M47&lt;&gt;"x"),0,
IF($F44=0,0,
IF(AK$4&lt;'2.1 Kraftwerk allgemein'!$F$16,0,
IF(AK$4='2.1 Kraftwerk allgemein'!$F$16,'2.5 CAPEX'!$J47/$F44,
IF(AK$4&lt;'2.1 Kraftwerk allgemein'!$F$16+$F44,
('2.5 CAPEX'!$J47+SUM(OFFSET('2.5 CAPEX'!AP47,0,-MIN(MAX($F44-1-('2.1 Kraftwerk allgemein'!$F$16-'2.1 Kraftwerk allgemein'!$F$15+1),0),COLUMN(AB44)-1-('2.1 Kraftwerk allgemein'!$F$16-'2.1 Kraftwerk allgemein'!$F$15+1)),1,MIN(MAX($F44-('2.1 Kraftwerk allgemein'!$F$16-'2.1 Kraftwerk allgemein'!$F$15+1),1),COLUMN(AB44)-('2.1 Kraftwerk allgemein'!$F$16-'2.1 Kraftwerk allgemein'!$F$15+1)))))/$F44,
SUM(OFFSET('2.5 CAPEX'!AP47,0,-MIN($F44-1,COLUMN(AB44)-1),1,MIN($F44,COLUMN(AB44))))/$F44)))))),
IF(OR(ISNUMBER($D44)=FALSE,$F44=""),"",
IF(AND('2.5 CAPEX'!$L47&lt;&gt;"x",'2.5 CAPEX'!$M47&lt;&gt;"x"),0,
IF($F44=0,0,
IF(AK$4&lt;'2.1 Kraftwerk allgemein'!$F$16,0,
IF(AK$4='2.1 Kraftwerk allgemein'!$F$16,'2.5 CAPEX'!$J47/$F44,
IF(AK$4&lt;'2.1 Kraftwerk allgemein'!$F$16+$F44,
('2.5 CAPEX'!$J47+SUM(OFFSET('2.5 CAPEX'!AP47,0,-MIN(MAX($F44-1-('2.1 Kraftwerk allgemein'!$F$16-'1.1 Allgemein'!$I$22+1),0),COLUMN(AB44)-1-('2.1 Kraftwerk allgemein'!$F$16-'1.1 Allgemein'!$I$22+1)),1,MIN(MAX($F44-('2.1 Kraftwerk allgemein'!$F$16-'1.1 Allgemein'!$I$22+1),1),COLUMN(AB44)-('2.1 Kraftwerk allgemein'!$F$16-'1.1 Allgemein'!$I$22+1)))))/$F44,
SUM(OFFSET('2.5 CAPEX'!AP47,0,-MIN($F44-1,COLUMN(AB44)-1),1,MIN($F44,COLUMN(AB44))))/$F44)))))))</f>
        <v>0</v>
      </c>
      <c r="AL44" s="199">
        <f ca="1">IF('2.1 Kraftwerk allgemein'!$F$15&lt;'1.1 Allgemein'!$I$22,
IF(OR(ISNUMBER($D44)=FALSE,$F44=""),"",
IF(AND('2.5 CAPEX'!$L47&lt;&gt;"x",'2.5 CAPEX'!$M47&lt;&gt;"x"),0,
IF($F44=0,0,
IF(AL$4&lt;'2.1 Kraftwerk allgemein'!$F$16,0,
IF(AL$4='2.1 Kraftwerk allgemein'!$F$16,'2.5 CAPEX'!$J47/$F44,
IF(AL$4&lt;'2.1 Kraftwerk allgemein'!$F$16+$F44,
('2.5 CAPEX'!$J47+SUM(OFFSET('2.5 CAPEX'!AQ47,0,-MIN(MAX($F44-1-('2.1 Kraftwerk allgemein'!$F$16-'2.1 Kraftwerk allgemein'!$F$15+1),0),COLUMN(AC44)-1-('2.1 Kraftwerk allgemein'!$F$16-'2.1 Kraftwerk allgemein'!$F$15+1)),1,MIN(MAX($F44-('2.1 Kraftwerk allgemein'!$F$16-'2.1 Kraftwerk allgemein'!$F$15+1),1),COLUMN(AC44)-('2.1 Kraftwerk allgemein'!$F$16-'2.1 Kraftwerk allgemein'!$F$15+1)))))/$F44,
SUM(OFFSET('2.5 CAPEX'!AQ47,0,-MIN($F44-1,COLUMN(AC44)-1),1,MIN($F44,COLUMN(AC44))))/$F44)))))),
IF(OR(ISNUMBER($D44)=FALSE,$F44=""),"",
IF(AND('2.5 CAPEX'!$L47&lt;&gt;"x",'2.5 CAPEX'!$M47&lt;&gt;"x"),0,
IF($F44=0,0,
IF(AL$4&lt;'2.1 Kraftwerk allgemein'!$F$16,0,
IF(AL$4='2.1 Kraftwerk allgemein'!$F$16,'2.5 CAPEX'!$J47/$F44,
IF(AL$4&lt;'2.1 Kraftwerk allgemein'!$F$16+$F44,
('2.5 CAPEX'!$J47+SUM(OFFSET('2.5 CAPEX'!AQ47,0,-MIN(MAX($F44-1-('2.1 Kraftwerk allgemein'!$F$16-'1.1 Allgemein'!$I$22+1),0),COLUMN(AC44)-1-('2.1 Kraftwerk allgemein'!$F$16-'1.1 Allgemein'!$I$22+1)),1,MIN(MAX($F44-('2.1 Kraftwerk allgemein'!$F$16-'1.1 Allgemein'!$I$22+1),1),COLUMN(AC44)-('2.1 Kraftwerk allgemein'!$F$16-'1.1 Allgemein'!$I$22+1)))))/$F44,
SUM(OFFSET('2.5 CAPEX'!AQ47,0,-MIN($F44-1,COLUMN(AC44)-1),1,MIN($F44,COLUMN(AC44))))/$F44)))))))</f>
        <v>0</v>
      </c>
      <c r="AM44" s="199">
        <f ca="1">IF('2.1 Kraftwerk allgemein'!$F$15&lt;'1.1 Allgemein'!$I$22,
IF(OR(ISNUMBER($D44)=FALSE,$F44=""),"",
IF(AND('2.5 CAPEX'!$L47&lt;&gt;"x",'2.5 CAPEX'!$M47&lt;&gt;"x"),0,
IF($F44=0,0,
IF(AM$4&lt;'2.1 Kraftwerk allgemein'!$F$16,0,
IF(AM$4='2.1 Kraftwerk allgemein'!$F$16,'2.5 CAPEX'!$J47/$F44,
IF(AM$4&lt;'2.1 Kraftwerk allgemein'!$F$16+$F44,
('2.5 CAPEX'!$J47+SUM(OFFSET('2.5 CAPEX'!AR47,0,-MIN(MAX($F44-1-('2.1 Kraftwerk allgemein'!$F$16-'2.1 Kraftwerk allgemein'!$F$15+1),0),COLUMN(AD44)-1-('2.1 Kraftwerk allgemein'!$F$16-'2.1 Kraftwerk allgemein'!$F$15+1)),1,MIN(MAX($F44-('2.1 Kraftwerk allgemein'!$F$16-'2.1 Kraftwerk allgemein'!$F$15+1),1),COLUMN(AD44)-('2.1 Kraftwerk allgemein'!$F$16-'2.1 Kraftwerk allgemein'!$F$15+1)))))/$F44,
SUM(OFFSET('2.5 CAPEX'!AR47,0,-MIN($F44-1,COLUMN(AD44)-1),1,MIN($F44,COLUMN(AD44))))/$F44)))))),
IF(OR(ISNUMBER($D44)=FALSE,$F44=""),"",
IF(AND('2.5 CAPEX'!$L47&lt;&gt;"x",'2.5 CAPEX'!$M47&lt;&gt;"x"),0,
IF($F44=0,0,
IF(AM$4&lt;'2.1 Kraftwerk allgemein'!$F$16,0,
IF(AM$4='2.1 Kraftwerk allgemein'!$F$16,'2.5 CAPEX'!$J47/$F44,
IF(AM$4&lt;'2.1 Kraftwerk allgemein'!$F$16+$F44,
('2.5 CAPEX'!$J47+SUM(OFFSET('2.5 CAPEX'!AR47,0,-MIN(MAX($F44-1-('2.1 Kraftwerk allgemein'!$F$16-'1.1 Allgemein'!$I$22+1),0),COLUMN(AD44)-1-('2.1 Kraftwerk allgemein'!$F$16-'1.1 Allgemein'!$I$22+1)),1,MIN(MAX($F44-('2.1 Kraftwerk allgemein'!$F$16-'1.1 Allgemein'!$I$22+1),1),COLUMN(AD44)-('2.1 Kraftwerk allgemein'!$F$16-'1.1 Allgemein'!$I$22+1)))))/$F44,
SUM(OFFSET('2.5 CAPEX'!AR47,0,-MIN($F44-1,COLUMN(AD44)-1),1,MIN($F44,COLUMN(AD44))))/$F44)))))))</f>
        <v>0</v>
      </c>
      <c r="AN44" s="199">
        <f ca="1">IF('2.1 Kraftwerk allgemein'!$F$15&lt;'1.1 Allgemein'!$I$22,
IF(OR(ISNUMBER($D44)=FALSE,$F44=""),"",
IF(AND('2.5 CAPEX'!$L47&lt;&gt;"x",'2.5 CAPEX'!$M47&lt;&gt;"x"),0,
IF($F44=0,0,
IF(AN$4&lt;'2.1 Kraftwerk allgemein'!$F$16,0,
IF(AN$4='2.1 Kraftwerk allgemein'!$F$16,'2.5 CAPEX'!$J47/$F44,
IF(AN$4&lt;'2.1 Kraftwerk allgemein'!$F$16+$F44,
('2.5 CAPEX'!$J47+SUM(OFFSET('2.5 CAPEX'!AS47,0,-MIN(MAX($F44-1-('2.1 Kraftwerk allgemein'!$F$16-'2.1 Kraftwerk allgemein'!$F$15+1),0),COLUMN(AE44)-1-('2.1 Kraftwerk allgemein'!$F$16-'2.1 Kraftwerk allgemein'!$F$15+1)),1,MIN(MAX($F44-('2.1 Kraftwerk allgemein'!$F$16-'2.1 Kraftwerk allgemein'!$F$15+1),1),COLUMN(AE44)-('2.1 Kraftwerk allgemein'!$F$16-'2.1 Kraftwerk allgemein'!$F$15+1)))))/$F44,
SUM(OFFSET('2.5 CAPEX'!AS47,0,-MIN($F44-1,COLUMN(AE44)-1),1,MIN($F44,COLUMN(AE44))))/$F44)))))),
IF(OR(ISNUMBER($D44)=FALSE,$F44=""),"",
IF(AND('2.5 CAPEX'!$L47&lt;&gt;"x",'2.5 CAPEX'!$M47&lt;&gt;"x"),0,
IF($F44=0,0,
IF(AN$4&lt;'2.1 Kraftwerk allgemein'!$F$16,0,
IF(AN$4='2.1 Kraftwerk allgemein'!$F$16,'2.5 CAPEX'!$J47/$F44,
IF(AN$4&lt;'2.1 Kraftwerk allgemein'!$F$16+$F44,
('2.5 CAPEX'!$J47+SUM(OFFSET('2.5 CAPEX'!AS47,0,-MIN(MAX($F44-1-('2.1 Kraftwerk allgemein'!$F$16-'1.1 Allgemein'!$I$22+1),0),COLUMN(AE44)-1-('2.1 Kraftwerk allgemein'!$F$16-'1.1 Allgemein'!$I$22+1)),1,MIN(MAX($F44-('2.1 Kraftwerk allgemein'!$F$16-'1.1 Allgemein'!$I$22+1),1),COLUMN(AE44)-('2.1 Kraftwerk allgemein'!$F$16-'1.1 Allgemein'!$I$22+1)))))/$F44,
SUM(OFFSET('2.5 CAPEX'!AS47,0,-MIN($F44-1,COLUMN(AE44)-1),1,MIN($F44,COLUMN(AE44))))/$F44)))))))</f>
        <v>0</v>
      </c>
      <c r="AO44" s="199">
        <f ca="1">IF('2.1 Kraftwerk allgemein'!$F$15&lt;'1.1 Allgemein'!$I$22,
IF(OR(ISNUMBER($D44)=FALSE,$F44=""),"",
IF(AND('2.5 CAPEX'!$L47&lt;&gt;"x",'2.5 CAPEX'!$M47&lt;&gt;"x"),0,
IF($F44=0,0,
IF(AO$4&lt;'2.1 Kraftwerk allgemein'!$F$16,0,
IF(AO$4='2.1 Kraftwerk allgemein'!$F$16,'2.5 CAPEX'!$J47/$F44,
IF(AO$4&lt;'2.1 Kraftwerk allgemein'!$F$16+$F44,
('2.5 CAPEX'!$J47+SUM(OFFSET('2.5 CAPEX'!AT47,0,-MIN(MAX($F44-1-('2.1 Kraftwerk allgemein'!$F$16-'2.1 Kraftwerk allgemein'!$F$15+1),0),COLUMN(AF44)-1-('2.1 Kraftwerk allgemein'!$F$16-'2.1 Kraftwerk allgemein'!$F$15+1)),1,MIN(MAX($F44-('2.1 Kraftwerk allgemein'!$F$16-'2.1 Kraftwerk allgemein'!$F$15+1),1),COLUMN(AF44)-('2.1 Kraftwerk allgemein'!$F$16-'2.1 Kraftwerk allgemein'!$F$15+1)))))/$F44,
SUM(OFFSET('2.5 CAPEX'!AT47,0,-MIN($F44-1,COLUMN(AF44)-1),1,MIN($F44,COLUMN(AF44))))/$F44)))))),
IF(OR(ISNUMBER($D44)=FALSE,$F44=""),"",
IF(AND('2.5 CAPEX'!$L47&lt;&gt;"x",'2.5 CAPEX'!$M47&lt;&gt;"x"),0,
IF($F44=0,0,
IF(AO$4&lt;'2.1 Kraftwerk allgemein'!$F$16,0,
IF(AO$4='2.1 Kraftwerk allgemein'!$F$16,'2.5 CAPEX'!$J47/$F44,
IF(AO$4&lt;'2.1 Kraftwerk allgemein'!$F$16+$F44,
('2.5 CAPEX'!$J47+SUM(OFFSET('2.5 CAPEX'!AT47,0,-MIN(MAX($F44-1-('2.1 Kraftwerk allgemein'!$F$16-'1.1 Allgemein'!$I$22+1),0),COLUMN(AF44)-1-('2.1 Kraftwerk allgemein'!$F$16-'1.1 Allgemein'!$I$22+1)),1,MIN(MAX($F44-('2.1 Kraftwerk allgemein'!$F$16-'1.1 Allgemein'!$I$22+1),1),COLUMN(AF44)-('2.1 Kraftwerk allgemein'!$F$16-'1.1 Allgemein'!$I$22+1)))))/$F44,
SUM(OFFSET('2.5 CAPEX'!AT47,0,-MIN($F44-1,COLUMN(AF44)-1),1,MIN($F44,COLUMN(AF44))))/$F44)))))))</f>
        <v>0</v>
      </c>
      <c r="AP44" s="199">
        <f ca="1">IF('2.1 Kraftwerk allgemein'!$F$15&lt;'1.1 Allgemein'!$I$22,
IF(OR(ISNUMBER($D44)=FALSE,$F44=""),"",
IF(AND('2.5 CAPEX'!$L47&lt;&gt;"x",'2.5 CAPEX'!$M47&lt;&gt;"x"),0,
IF($F44=0,0,
IF(AP$4&lt;'2.1 Kraftwerk allgemein'!$F$16,0,
IF(AP$4='2.1 Kraftwerk allgemein'!$F$16,'2.5 CAPEX'!$J47/$F44,
IF(AP$4&lt;'2.1 Kraftwerk allgemein'!$F$16+$F44,
('2.5 CAPEX'!$J47+SUM(OFFSET('2.5 CAPEX'!AU47,0,-MIN(MAX($F44-1-('2.1 Kraftwerk allgemein'!$F$16-'2.1 Kraftwerk allgemein'!$F$15+1),0),COLUMN(AG44)-1-('2.1 Kraftwerk allgemein'!$F$16-'2.1 Kraftwerk allgemein'!$F$15+1)),1,MIN(MAX($F44-('2.1 Kraftwerk allgemein'!$F$16-'2.1 Kraftwerk allgemein'!$F$15+1),1),COLUMN(AG44)-('2.1 Kraftwerk allgemein'!$F$16-'2.1 Kraftwerk allgemein'!$F$15+1)))))/$F44,
SUM(OFFSET('2.5 CAPEX'!AU47,0,-MIN($F44-1,COLUMN(AG44)-1),1,MIN($F44,COLUMN(AG44))))/$F44)))))),
IF(OR(ISNUMBER($D44)=FALSE,$F44=""),"",
IF(AND('2.5 CAPEX'!$L47&lt;&gt;"x",'2.5 CAPEX'!$M47&lt;&gt;"x"),0,
IF($F44=0,0,
IF(AP$4&lt;'2.1 Kraftwerk allgemein'!$F$16,0,
IF(AP$4='2.1 Kraftwerk allgemein'!$F$16,'2.5 CAPEX'!$J47/$F44,
IF(AP$4&lt;'2.1 Kraftwerk allgemein'!$F$16+$F44,
('2.5 CAPEX'!$J47+SUM(OFFSET('2.5 CAPEX'!AU47,0,-MIN(MAX($F44-1-('2.1 Kraftwerk allgemein'!$F$16-'1.1 Allgemein'!$I$22+1),0),COLUMN(AG44)-1-('2.1 Kraftwerk allgemein'!$F$16-'1.1 Allgemein'!$I$22+1)),1,MIN(MAX($F44-('2.1 Kraftwerk allgemein'!$F$16-'1.1 Allgemein'!$I$22+1),1),COLUMN(AG44)-('2.1 Kraftwerk allgemein'!$F$16-'1.1 Allgemein'!$I$22+1)))))/$F44,
SUM(OFFSET('2.5 CAPEX'!AU47,0,-MIN($F44-1,COLUMN(AG44)-1),1,MIN($F44,COLUMN(AG44))))/$F44)))))))</f>
        <v>0</v>
      </c>
      <c r="AQ44" s="199">
        <f ca="1">IF('2.1 Kraftwerk allgemein'!$F$15&lt;'1.1 Allgemein'!$I$22,
IF(OR(ISNUMBER($D44)=FALSE,$F44=""),"",
IF(AND('2.5 CAPEX'!$L47&lt;&gt;"x",'2.5 CAPEX'!$M47&lt;&gt;"x"),0,
IF($F44=0,0,
IF(AQ$4&lt;'2.1 Kraftwerk allgemein'!$F$16,0,
IF(AQ$4='2.1 Kraftwerk allgemein'!$F$16,'2.5 CAPEX'!$J47/$F44,
IF(AQ$4&lt;'2.1 Kraftwerk allgemein'!$F$16+$F44,
('2.5 CAPEX'!$J47+SUM(OFFSET('2.5 CAPEX'!AV47,0,-MIN(MAX($F44-1-('2.1 Kraftwerk allgemein'!$F$16-'2.1 Kraftwerk allgemein'!$F$15+1),0),COLUMN(AH44)-1-('2.1 Kraftwerk allgemein'!$F$16-'2.1 Kraftwerk allgemein'!$F$15+1)),1,MIN(MAX($F44-('2.1 Kraftwerk allgemein'!$F$16-'2.1 Kraftwerk allgemein'!$F$15+1),1),COLUMN(AH44)-('2.1 Kraftwerk allgemein'!$F$16-'2.1 Kraftwerk allgemein'!$F$15+1)))))/$F44,
SUM(OFFSET('2.5 CAPEX'!AV47,0,-MIN($F44-1,COLUMN(AH44)-1),1,MIN($F44,COLUMN(AH44))))/$F44)))))),
IF(OR(ISNUMBER($D44)=FALSE,$F44=""),"",
IF(AND('2.5 CAPEX'!$L47&lt;&gt;"x",'2.5 CAPEX'!$M47&lt;&gt;"x"),0,
IF($F44=0,0,
IF(AQ$4&lt;'2.1 Kraftwerk allgemein'!$F$16,0,
IF(AQ$4='2.1 Kraftwerk allgemein'!$F$16,'2.5 CAPEX'!$J47/$F44,
IF(AQ$4&lt;'2.1 Kraftwerk allgemein'!$F$16+$F44,
('2.5 CAPEX'!$J47+SUM(OFFSET('2.5 CAPEX'!AV47,0,-MIN(MAX($F44-1-('2.1 Kraftwerk allgemein'!$F$16-'1.1 Allgemein'!$I$22+1),0),COLUMN(AH44)-1-('2.1 Kraftwerk allgemein'!$F$16-'1.1 Allgemein'!$I$22+1)),1,MIN(MAX($F44-('2.1 Kraftwerk allgemein'!$F$16-'1.1 Allgemein'!$I$22+1),1),COLUMN(AH44)-('2.1 Kraftwerk allgemein'!$F$16-'1.1 Allgemein'!$I$22+1)))))/$F44,
SUM(OFFSET('2.5 CAPEX'!AV47,0,-MIN($F44-1,COLUMN(AH44)-1),1,MIN($F44,COLUMN(AH44))))/$F44)))))))</f>
        <v>0</v>
      </c>
      <c r="AR44" s="199">
        <f ca="1">IF('2.1 Kraftwerk allgemein'!$F$15&lt;'1.1 Allgemein'!$I$22,
IF(OR(ISNUMBER($D44)=FALSE,$F44=""),"",
IF(AND('2.5 CAPEX'!$L47&lt;&gt;"x",'2.5 CAPEX'!$M47&lt;&gt;"x"),0,
IF($F44=0,0,
IF(AR$4&lt;'2.1 Kraftwerk allgemein'!$F$16,0,
IF(AR$4='2.1 Kraftwerk allgemein'!$F$16,'2.5 CAPEX'!$J47/$F44,
IF(AR$4&lt;'2.1 Kraftwerk allgemein'!$F$16+$F44,
('2.5 CAPEX'!$J47+SUM(OFFSET('2.5 CAPEX'!AW47,0,-MIN(MAX($F44-1-('2.1 Kraftwerk allgemein'!$F$16-'2.1 Kraftwerk allgemein'!$F$15+1),0),COLUMN(AI44)-1-('2.1 Kraftwerk allgemein'!$F$16-'2.1 Kraftwerk allgemein'!$F$15+1)),1,MIN(MAX($F44-('2.1 Kraftwerk allgemein'!$F$16-'2.1 Kraftwerk allgemein'!$F$15+1),1),COLUMN(AI44)-('2.1 Kraftwerk allgemein'!$F$16-'2.1 Kraftwerk allgemein'!$F$15+1)))))/$F44,
SUM(OFFSET('2.5 CAPEX'!AW47,0,-MIN($F44-1,COLUMN(AI44)-1),1,MIN($F44,COLUMN(AI44))))/$F44)))))),
IF(OR(ISNUMBER($D44)=FALSE,$F44=""),"",
IF(AND('2.5 CAPEX'!$L47&lt;&gt;"x",'2.5 CAPEX'!$M47&lt;&gt;"x"),0,
IF($F44=0,0,
IF(AR$4&lt;'2.1 Kraftwerk allgemein'!$F$16,0,
IF(AR$4='2.1 Kraftwerk allgemein'!$F$16,'2.5 CAPEX'!$J47/$F44,
IF(AR$4&lt;'2.1 Kraftwerk allgemein'!$F$16+$F44,
('2.5 CAPEX'!$J47+SUM(OFFSET('2.5 CAPEX'!AW47,0,-MIN(MAX($F44-1-('2.1 Kraftwerk allgemein'!$F$16-'1.1 Allgemein'!$I$22+1),0),COLUMN(AI44)-1-('2.1 Kraftwerk allgemein'!$F$16-'1.1 Allgemein'!$I$22+1)),1,MIN(MAX($F44-('2.1 Kraftwerk allgemein'!$F$16-'1.1 Allgemein'!$I$22+1),1),COLUMN(AI44)-('2.1 Kraftwerk allgemein'!$F$16-'1.1 Allgemein'!$I$22+1)))))/$F44,
SUM(OFFSET('2.5 CAPEX'!AW47,0,-MIN($F44-1,COLUMN(AI44)-1),1,MIN($F44,COLUMN(AI44))))/$F44)))))))</f>
        <v>0</v>
      </c>
      <c r="AS44" s="199">
        <f ca="1">IF('2.1 Kraftwerk allgemein'!$F$15&lt;'1.1 Allgemein'!$I$22,
IF(OR(ISNUMBER($D44)=FALSE,$F44=""),"",
IF(AND('2.5 CAPEX'!$L47&lt;&gt;"x",'2.5 CAPEX'!$M47&lt;&gt;"x"),0,
IF($F44=0,0,
IF(AS$4&lt;'2.1 Kraftwerk allgemein'!$F$16,0,
IF(AS$4='2.1 Kraftwerk allgemein'!$F$16,'2.5 CAPEX'!$J47/$F44,
IF(AS$4&lt;'2.1 Kraftwerk allgemein'!$F$16+$F44,
('2.5 CAPEX'!$J47+SUM(OFFSET('2.5 CAPEX'!AX47,0,-MIN(MAX($F44-1-('2.1 Kraftwerk allgemein'!$F$16-'2.1 Kraftwerk allgemein'!$F$15+1),0),COLUMN(AJ44)-1-('2.1 Kraftwerk allgemein'!$F$16-'2.1 Kraftwerk allgemein'!$F$15+1)),1,MIN(MAX($F44-('2.1 Kraftwerk allgemein'!$F$16-'2.1 Kraftwerk allgemein'!$F$15+1),1),COLUMN(AJ44)-('2.1 Kraftwerk allgemein'!$F$16-'2.1 Kraftwerk allgemein'!$F$15+1)))))/$F44,
SUM(OFFSET('2.5 CAPEX'!AX47,0,-MIN($F44-1,COLUMN(AJ44)-1),1,MIN($F44,COLUMN(AJ44))))/$F44)))))),
IF(OR(ISNUMBER($D44)=FALSE,$F44=""),"",
IF(AND('2.5 CAPEX'!$L47&lt;&gt;"x",'2.5 CAPEX'!$M47&lt;&gt;"x"),0,
IF($F44=0,0,
IF(AS$4&lt;'2.1 Kraftwerk allgemein'!$F$16,0,
IF(AS$4='2.1 Kraftwerk allgemein'!$F$16,'2.5 CAPEX'!$J47/$F44,
IF(AS$4&lt;'2.1 Kraftwerk allgemein'!$F$16+$F44,
('2.5 CAPEX'!$J47+SUM(OFFSET('2.5 CAPEX'!AX47,0,-MIN(MAX($F44-1-('2.1 Kraftwerk allgemein'!$F$16-'1.1 Allgemein'!$I$22+1),0),COLUMN(AJ44)-1-('2.1 Kraftwerk allgemein'!$F$16-'1.1 Allgemein'!$I$22+1)),1,MIN(MAX($F44-('2.1 Kraftwerk allgemein'!$F$16-'1.1 Allgemein'!$I$22+1),1),COLUMN(AJ44)-('2.1 Kraftwerk allgemein'!$F$16-'1.1 Allgemein'!$I$22+1)))))/$F44,
SUM(OFFSET('2.5 CAPEX'!AX47,0,-MIN($F44-1,COLUMN(AJ44)-1),1,MIN($F44,COLUMN(AJ44))))/$F44)))))))</f>
        <v>0</v>
      </c>
      <c r="AT44" s="199">
        <f ca="1">IF('2.1 Kraftwerk allgemein'!$F$15&lt;'1.1 Allgemein'!$I$22,
IF(OR(ISNUMBER($D44)=FALSE,$F44=""),"",
IF(AND('2.5 CAPEX'!$L47&lt;&gt;"x",'2.5 CAPEX'!$M47&lt;&gt;"x"),0,
IF($F44=0,0,
IF(AT$4&lt;'2.1 Kraftwerk allgemein'!$F$16,0,
IF(AT$4='2.1 Kraftwerk allgemein'!$F$16,'2.5 CAPEX'!$J47/$F44,
IF(AT$4&lt;'2.1 Kraftwerk allgemein'!$F$16+$F44,
('2.5 CAPEX'!$J47+SUM(OFFSET('2.5 CAPEX'!AY47,0,-MIN(MAX($F44-1-('2.1 Kraftwerk allgemein'!$F$16-'2.1 Kraftwerk allgemein'!$F$15+1),0),COLUMN(AK44)-1-('2.1 Kraftwerk allgemein'!$F$16-'2.1 Kraftwerk allgemein'!$F$15+1)),1,MIN(MAX($F44-('2.1 Kraftwerk allgemein'!$F$16-'2.1 Kraftwerk allgemein'!$F$15+1),1),COLUMN(AK44)-('2.1 Kraftwerk allgemein'!$F$16-'2.1 Kraftwerk allgemein'!$F$15+1)))))/$F44,
SUM(OFFSET('2.5 CAPEX'!AY47,0,-MIN($F44-1,COLUMN(AK44)-1),1,MIN($F44,COLUMN(AK44))))/$F44)))))),
IF(OR(ISNUMBER($D44)=FALSE,$F44=""),"",
IF(AND('2.5 CAPEX'!$L47&lt;&gt;"x",'2.5 CAPEX'!$M47&lt;&gt;"x"),0,
IF($F44=0,0,
IF(AT$4&lt;'2.1 Kraftwerk allgemein'!$F$16,0,
IF(AT$4='2.1 Kraftwerk allgemein'!$F$16,'2.5 CAPEX'!$J47/$F44,
IF(AT$4&lt;'2.1 Kraftwerk allgemein'!$F$16+$F44,
('2.5 CAPEX'!$J47+SUM(OFFSET('2.5 CAPEX'!AY47,0,-MIN(MAX($F44-1-('2.1 Kraftwerk allgemein'!$F$16-'1.1 Allgemein'!$I$22+1),0),COLUMN(AK44)-1-('2.1 Kraftwerk allgemein'!$F$16-'1.1 Allgemein'!$I$22+1)),1,MIN(MAX($F44-('2.1 Kraftwerk allgemein'!$F$16-'1.1 Allgemein'!$I$22+1),1),COLUMN(AK44)-('2.1 Kraftwerk allgemein'!$F$16-'1.1 Allgemein'!$I$22+1)))))/$F44,
SUM(OFFSET('2.5 CAPEX'!AY47,0,-MIN($F44-1,COLUMN(AK44)-1),1,MIN($F44,COLUMN(AK44))))/$F44)))))))</f>
        <v>0</v>
      </c>
      <c r="AU44" s="199">
        <f ca="1">IF('2.1 Kraftwerk allgemein'!$F$15&lt;'1.1 Allgemein'!$I$22,
IF(OR(ISNUMBER($D44)=FALSE,$F44=""),"",
IF(AND('2.5 CAPEX'!$L47&lt;&gt;"x",'2.5 CAPEX'!$M47&lt;&gt;"x"),0,
IF($F44=0,0,
IF(AU$4&lt;'2.1 Kraftwerk allgemein'!$F$16,0,
IF(AU$4='2.1 Kraftwerk allgemein'!$F$16,'2.5 CAPEX'!$J47/$F44,
IF(AU$4&lt;'2.1 Kraftwerk allgemein'!$F$16+$F44,
('2.5 CAPEX'!$J47+SUM(OFFSET('2.5 CAPEX'!AZ47,0,-MIN(MAX($F44-1-('2.1 Kraftwerk allgemein'!$F$16-'2.1 Kraftwerk allgemein'!$F$15+1),0),COLUMN(AL44)-1-('2.1 Kraftwerk allgemein'!$F$16-'2.1 Kraftwerk allgemein'!$F$15+1)),1,MIN(MAX($F44-('2.1 Kraftwerk allgemein'!$F$16-'2.1 Kraftwerk allgemein'!$F$15+1),1),COLUMN(AL44)-('2.1 Kraftwerk allgemein'!$F$16-'2.1 Kraftwerk allgemein'!$F$15+1)))))/$F44,
SUM(OFFSET('2.5 CAPEX'!AZ47,0,-MIN($F44-1,COLUMN(AL44)-1),1,MIN($F44,COLUMN(AL44))))/$F44)))))),
IF(OR(ISNUMBER($D44)=FALSE,$F44=""),"",
IF(AND('2.5 CAPEX'!$L47&lt;&gt;"x",'2.5 CAPEX'!$M47&lt;&gt;"x"),0,
IF($F44=0,0,
IF(AU$4&lt;'2.1 Kraftwerk allgemein'!$F$16,0,
IF(AU$4='2.1 Kraftwerk allgemein'!$F$16,'2.5 CAPEX'!$J47/$F44,
IF(AU$4&lt;'2.1 Kraftwerk allgemein'!$F$16+$F44,
('2.5 CAPEX'!$J47+SUM(OFFSET('2.5 CAPEX'!AZ47,0,-MIN(MAX($F44-1-('2.1 Kraftwerk allgemein'!$F$16-'1.1 Allgemein'!$I$22+1),0),COLUMN(AL44)-1-('2.1 Kraftwerk allgemein'!$F$16-'1.1 Allgemein'!$I$22+1)),1,MIN(MAX($F44-('2.1 Kraftwerk allgemein'!$F$16-'1.1 Allgemein'!$I$22+1),1),COLUMN(AL44)-('2.1 Kraftwerk allgemein'!$F$16-'1.1 Allgemein'!$I$22+1)))))/$F44,
SUM(OFFSET('2.5 CAPEX'!AZ47,0,-MIN($F44-1,COLUMN(AL44)-1),1,MIN($F44,COLUMN(AL44))))/$F44)))))))</f>
        <v>0</v>
      </c>
      <c r="AV44" s="199">
        <f ca="1">IF('2.1 Kraftwerk allgemein'!$F$15&lt;'1.1 Allgemein'!$I$22,
IF(OR(ISNUMBER($D44)=FALSE,$F44=""),"",
IF(AND('2.5 CAPEX'!$L47&lt;&gt;"x",'2.5 CAPEX'!$M47&lt;&gt;"x"),0,
IF($F44=0,0,
IF(AV$4&lt;'2.1 Kraftwerk allgemein'!$F$16,0,
IF(AV$4='2.1 Kraftwerk allgemein'!$F$16,'2.5 CAPEX'!$J47/$F44,
IF(AV$4&lt;'2.1 Kraftwerk allgemein'!$F$16+$F44,
('2.5 CAPEX'!$J47+SUM(OFFSET('2.5 CAPEX'!BA47,0,-MIN(MAX($F44-1-('2.1 Kraftwerk allgemein'!$F$16-'2.1 Kraftwerk allgemein'!$F$15+1),0),COLUMN(AM44)-1-('2.1 Kraftwerk allgemein'!$F$16-'2.1 Kraftwerk allgemein'!$F$15+1)),1,MIN(MAX($F44-('2.1 Kraftwerk allgemein'!$F$16-'2.1 Kraftwerk allgemein'!$F$15+1),1),COLUMN(AM44)-('2.1 Kraftwerk allgemein'!$F$16-'2.1 Kraftwerk allgemein'!$F$15+1)))))/$F44,
SUM(OFFSET('2.5 CAPEX'!BA47,0,-MIN($F44-1,COLUMN(AM44)-1),1,MIN($F44,COLUMN(AM44))))/$F44)))))),
IF(OR(ISNUMBER($D44)=FALSE,$F44=""),"",
IF(AND('2.5 CAPEX'!$L47&lt;&gt;"x",'2.5 CAPEX'!$M47&lt;&gt;"x"),0,
IF($F44=0,0,
IF(AV$4&lt;'2.1 Kraftwerk allgemein'!$F$16,0,
IF(AV$4='2.1 Kraftwerk allgemein'!$F$16,'2.5 CAPEX'!$J47/$F44,
IF(AV$4&lt;'2.1 Kraftwerk allgemein'!$F$16+$F44,
('2.5 CAPEX'!$J47+SUM(OFFSET('2.5 CAPEX'!BA47,0,-MIN(MAX($F44-1-('2.1 Kraftwerk allgemein'!$F$16-'1.1 Allgemein'!$I$22+1),0),COLUMN(AM44)-1-('2.1 Kraftwerk allgemein'!$F$16-'1.1 Allgemein'!$I$22+1)),1,MIN(MAX($F44-('2.1 Kraftwerk allgemein'!$F$16-'1.1 Allgemein'!$I$22+1),1),COLUMN(AM44)-('2.1 Kraftwerk allgemein'!$F$16-'1.1 Allgemein'!$I$22+1)))))/$F44,
SUM(OFFSET('2.5 CAPEX'!BA47,0,-MIN($F44-1,COLUMN(AM44)-1),1,MIN($F44,COLUMN(AM44))))/$F44)))))))</f>
        <v>0</v>
      </c>
      <c r="AW44" s="199">
        <f ca="1">IF('2.1 Kraftwerk allgemein'!$F$15&lt;'1.1 Allgemein'!$I$22,
IF(OR(ISNUMBER($D44)=FALSE,$F44=""),"",
IF(AND('2.5 CAPEX'!$L47&lt;&gt;"x",'2.5 CAPEX'!$M47&lt;&gt;"x"),0,
IF($F44=0,0,
IF(AW$4&lt;'2.1 Kraftwerk allgemein'!$F$16,0,
IF(AW$4='2.1 Kraftwerk allgemein'!$F$16,'2.5 CAPEX'!$J47/$F44,
IF(AW$4&lt;'2.1 Kraftwerk allgemein'!$F$16+$F44,
('2.5 CAPEX'!$J47+SUM(OFFSET('2.5 CAPEX'!BB47,0,-MIN(MAX($F44-1-('2.1 Kraftwerk allgemein'!$F$16-'2.1 Kraftwerk allgemein'!$F$15+1),0),COLUMN(AN44)-1-('2.1 Kraftwerk allgemein'!$F$16-'2.1 Kraftwerk allgemein'!$F$15+1)),1,MIN(MAX($F44-('2.1 Kraftwerk allgemein'!$F$16-'2.1 Kraftwerk allgemein'!$F$15+1),1),COLUMN(AN44)-('2.1 Kraftwerk allgemein'!$F$16-'2.1 Kraftwerk allgemein'!$F$15+1)))))/$F44,
SUM(OFFSET('2.5 CAPEX'!BB47,0,-MIN($F44-1,COLUMN(AN44)-1),1,MIN($F44,COLUMN(AN44))))/$F44)))))),
IF(OR(ISNUMBER($D44)=FALSE,$F44=""),"",
IF(AND('2.5 CAPEX'!$L47&lt;&gt;"x",'2.5 CAPEX'!$M47&lt;&gt;"x"),0,
IF($F44=0,0,
IF(AW$4&lt;'2.1 Kraftwerk allgemein'!$F$16,0,
IF(AW$4='2.1 Kraftwerk allgemein'!$F$16,'2.5 CAPEX'!$J47/$F44,
IF(AW$4&lt;'2.1 Kraftwerk allgemein'!$F$16+$F44,
('2.5 CAPEX'!$J47+SUM(OFFSET('2.5 CAPEX'!BB47,0,-MIN(MAX($F44-1-('2.1 Kraftwerk allgemein'!$F$16-'1.1 Allgemein'!$I$22+1),0),COLUMN(AN44)-1-('2.1 Kraftwerk allgemein'!$F$16-'1.1 Allgemein'!$I$22+1)),1,MIN(MAX($F44-('2.1 Kraftwerk allgemein'!$F$16-'1.1 Allgemein'!$I$22+1),1),COLUMN(AN44)-('2.1 Kraftwerk allgemein'!$F$16-'1.1 Allgemein'!$I$22+1)))))/$F44,
SUM(OFFSET('2.5 CAPEX'!BB47,0,-MIN($F44-1,COLUMN(AN44)-1),1,MIN($F44,COLUMN(AN44))))/$F44)))))))</f>
        <v>0</v>
      </c>
      <c r="AX44" s="199">
        <f ca="1">IF('2.1 Kraftwerk allgemein'!$F$15&lt;'1.1 Allgemein'!$I$22,
IF(OR(ISNUMBER($D44)=FALSE,$F44=""),"",
IF(AND('2.5 CAPEX'!$L47&lt;&gt;"x",'2.5 CAPEX'!$M47&lt;&gt;"x"),0,
IF($F44=0,0,
IF(AX$4&lt;'2.1 Kraftwerk allgemein'!$F$16,0,
IF(AX$4='2.1 Kraftwerk allgemein'!$F$16,'2.5 CAPEX'!$J47/$F44,
IF(AX$4&lt;'2.1 Kraftwerk allgemein'!$F$16+$F44,
('2.5 CAPEX'!$J47+SUM(OFFSET('2.5 CAPEX'!BC47,0,-MIN(MAX($F44-1-('2.1 Kraftwerk allgemein'!$F$16-'2.1 Kraftwerk allgemein'!$F$15+1),0),COLUMN(AO44)-1-('2.1 Kraftwerk allgemein'!$F$16-'2.1 Kraftwerk allgemein'!$F$15+1)),1,MIN(MAX($F44-('2.1 Kraftwerk allgemein'!$F$16-'2.1 Kraftwerk allgemein'!$F$15+1),1),COLUMN(AO44)-('2.1 Kraftwerk allgemein'!$F$16-'2.1 Kraftwerk allgemein'!$F$15+1)))))/$F44,
SUM(OFFSET('2.5 CAPEX'!BC47,0,-MIN($F44-1,COLUMN(AO44)-1),1,MIN($F44,COLUMN(AO44))))/$F44)))))),
IF(OR(ISNUMBER($D44)=FALSE,$F44=""),"",
IF(AND('2.5 CAPEX'!$L47&lt;&gt;"x",'2.5 CAPEX'!$M47&lt;&gt;"x"),0,
IF($F44=0,0,
IF(AX$4&lt;'2.1 Kraftwerk allgemein'!$F$16,0,
IF(AX$4='2.1 Kraftwerk allgemein'!$F$16,'2.5 CAPEX'!$J47/$F44,
IF(AX$4&lt;'2.1 Kraftwerk allgemein'!$F$16+$F44,
('2.5 CAPEX'!$J47+SUM(OFFSET('2.5 CAPEX'!BC47,0,-MIN(MAX($F44-1-('2.1 Kraftwerk allgemein'!$F$16-'1.1 Allgemein'!$I$22+1),0),COLUMN(AO44)-1-('2.1 Kraftwerk allgemein'!$F$16-'1.1 Allgemein'!$I$22+1)),1,MIN(MAX($F44-('2.1 Kraftwerk allgemein'!$F$16-'1.1 Allgemein'!$I$22+1),1),COLUMN(AO44)-('2.1 Kraftwerk allgemein'!$F$16-'1.1 Allgemein'!$I$22+1)))))/$F44,
SUM(OFFSET('2.5 CAPEX'!BC47,0,-MIN($F44-1,COLUMN(AO44)-1),1,MIN($F44,COLUMN(AO44))))/$F44)))))))</f>
        <v>0</v>
      </c>
      <c r="AY44" s="199">
        <f ca="1">IF('2.1 Kraftwerk allgemein'!$F$15&lt;'1.1 Allgemein'!$I$22,
IF(OR(ISNUMBER($D44)=FALSE,$F44=""),"",
IF(AND('2.5 CAPEX'!$L47&lt;&gt;"x",'2.5 CAPEX'!$M47&lt;&gt;"x"),0,
IF($F44=0,0,
IF(AY$4&lt;'2.1 Kraftwerk allgemein'!$F$16,0,
IF(AY$4='2.1 Kraftwerk allgemein'!$F$16,'2.5 CAPEX'!$J47/$F44,
IF(AY$4&lt;'2.1 Kraftwerk allgemein'!$F$16+$F44,
('2.5 CAPEX'!$J47+SUM(OFFSET('2.5 CAPEX'!BD47,0,-MIN(MAX($F44-1-('2.1 Kraftwerk allgemein'!$F$16-'2.1 Kraftwerk allgemein'!$F$15+1),0),COLUMN(AP44)-1-('2.1 Kraftwerk allgemein'!$F$16-'2.1 Kraftwerk allgemein'!$F$15+1)),1,MIN(MAX($F44-('2.1 Kraftwerk allgemein'!$F$16-'2.1 Kraftwerk allgemein'!$F$15+1),1),COLUMN(AP44)-('2.1 Kraftwerk allgemein'!$F$16-'2.1 Kraftwerk allgemein'!$F$15+1)))))/$F44,
SUM(OFFSET('2.5 CAPEX'!BD47,0,-MIN($F44-1,COLUMN(AP44)-1),1,MIN($F44,COLUMN(AP44))))/$F44)))))),
IF(OR(ISNUMBER($D44)=FALSE,$F44=""),"",
IF(AND('2.5 CAPEX'!$L47&lt;&gt;"x",'2.5 CAPEX'!$M47&lt;&gt;"x"),0,
IF($F44=0,0,
IF(AY$4&lt;'2.1 Kraftwerk allgemein'!$F$16,0,
IF(AY$4='2.1 Kraftwerk allgemein'!$F$16,'2.5 CAPEX'!$J47/$F44,
IF(AY$4&lt;'2.1 Kraftwerk allgemein'!$F$16+$F44,
('2.5 CAPEX'!$J47+SUM(OFFSET('2.5 CAPEX'!BD47,0,-MIN(MAX($F44-1-('2.1 Kraftwerk allgemein'!$F$16-'1.1 Allgemein'!$I$22+1),0),COLUMN(AP44)-1-('2.1 Kraftwerk allgemein'!$F$16-'1.1 Allgemein'!$I$22+1)),1,MIN(MAX($F44-('2.1 Kraftwerk allgemein'!$F$16-'1.1 Allgemein'!$I$22+1),1),COLUMN(AP44)-('2.1 Kraftwerk allgemein'!$F$16-'1.1 Allgemein'!$I$22+1)))))/$F44,
SUM(OFFSET('2.5 CAPEX'!BD47,0,-MIN($F44-1,COLUMN(AP44)-1),1,MIN($F44,COLUMN(AP44))))/$F44)))))))</f>
        <v>0</v>
      </c>
      <c r="AZ44" s="199">
        <f ca="1">IF('2.1 Kraftwerk allgemein'!$F$15&lt;'1.1 Allgemein'!$I$22,
IF(OR(ISNUMBER($D44)=FALSE,$F44=""),"",
IF(AND('2.5 CAPEX'!$L47&lt;&gt;"x",'2.5 CAPEX'!$M47&lt;&gt;"x"),0,
IF($F44=0,0,
IF(AZ$4&lt;'2.1 Kraftwerk allgemein'!$F$16,0,
IF(AZ$4='2.1 Kraftwerk allgemein'!$F$16,'2.5 CAPEX'!$J47/$F44,
IF(AZ$4&lt;'2.1 Kraftwerk allgemein'!$F$16+$F44,
('2.5 CAPEX'!$J47+SUM(OFFSET('2.5 CAPEX'!BE47,0,-MIN(MAX($F44-1-('2.1 Kraftwerk allgemein'!$F$16-'2.1 Kraftwerk allgemein'!$F$15+1),0),COLUMN(AQ44)-1-('2.1 Kraftwerk allgemein'!$F$16-'2.1 Kraftwerk allgemein'!$F$15+1)),1,MIN(MAX($F44-('2.1 Kraftwerk allgemein'!$F$16-'2.1 Kraftwerk allgemein'!$F$15+1),1),COLUMN(AQ44)-('2.1 Kraftwerk allgemein'!$F$16-'2.1 Kraftwerk allgemein'!$F$15+1)))))/$F44,
SUM(OFFSET('2.5 CAPEX'!BE47,0,-MIN($F44-1,COLUMN(AQ44)-1),1,MIN($F44,COLUMN(AQ44))))/$F44)))))),
IF(OR(ISNUMBER($D44)=FALSE,$F44=""),"",
IF(AND('2.5 CAPEX'!$L47&lt;&gt;"x",'2.5 CAPEX'!$M47&lt;&gt;"x"),0,
IF($F44=0,0,
IF(AZ$4&lt;'2.1 Kraftwerk allgemein'!$F$16,0,
IF(AZ$4='2.1 Kraftwerk allgemein'!$F$16,'2.5 CAPEX'!$J47/$F44,
IF(AZ$4&lt;'2.1 Kraftwerk allgemein'!$F$16+$F44,
('2.5 CAPEX'!$J47+SUM(OFFSET('2.5 CAPEX'!BE47,0,-MIN(MAX($F44-1-('2.1 Kraftwerk allgemein'!$F$16-'1.1 Allgemein'!$I$22+1),0),COLUMN(AQ44)-1-('2.1 Kraftwerk allgemein'!$F$16-'1.1 Allgemein'!$I$22+1)),1,MIN(MAX($F44-('2.1 Kraftwerk allgemein'!$F$16-'1.1 Allgemein'!$I$22+1),1),COLUMN(AQ44)-('2.1 Kraftwerk allgemein'!$F$16-'1.1 Allgemein'!$I$22+1)))))/$F44,
SUM(OFFSET('2.5 CAPEX'!BE47,0,-MIN($F44-1,COLUMN(AQ44)-1),1,MIN($F44,COLUMN(AQ44))))/$F44)))))))</f>
        <v>0</v>
      </c>
      <c r="BA44" s="199">
        <f ca="1">IF('2.1 Kraftwerk allgemein'!$F$15&lt;'1.1 Allgemein'!$I$22,
IF(OR(ISNUMBER($D44)=FALSE,$F44=""),"",
IF(AND('2.5 CAPEX'!$L47&lt;&gt;"x",'2.5 CAPEX'!$M47&lt;&gt;"x"),0,
IF($F44=0,0,
IF(BA$4&lt;'2.1 Kraftwerk allgemein'!$F$16,0,
IF(BA$4='2.1 Kraftwerk allgemein'!$F$16,'2.5 CAPEX'!$J47/$F44,
IF(BA$4&lt;'2.1 Kraftwerk allgemein'!$F$16+$F44,
('2.5 CAPEX'!$J47+SUM(OFFSET('2.5 CAPEX'!BF47,0,-MIN(MAX($F44-1-('2.1 Kraftwerk allgemein'!$F$16-'2.1 Kraftwerk allgemein'!$F$15+1),0),COLUMN(AR44)-1-('2.1 Kraftwerk allgemein'!$F$16-'2.1 Kraftwerk allgemein'!$F$15+1)),1,MIN(MAX($F44-('2.1 Kraftwerk allgemein'!$F$16-'2.1 Kraftwerk allgemein'!$F$15+1),1),COLUMN(AR44)-('2.1 Kraftwerk allgemein'!$F$16-'2.1 Kraftwerk allgemein'!$F$15+1)))))/$F44,
SUM(OFFSET('2.5 CAPEX'!BF47,0,-MIN($F44-1,COLUMN(AR44)-1),1,MIN($F44,COLUMN(AR44))))/$F44)))))),
IF(OR(ISNUMBER($D44)=FALSE,$F44=""),"",
IF(AND('2.5 CAPEX'!$L47&lt;&gt;"x",'2.5 CAPEX'!$M47&lt;&gt;"x"),0,
IF($F44=0,0,
IF(BA$4&lt;'2.1 Kraftwerk allgemein'!$F$16,0,
IF(BA$4='2.1 Kraftwerk allgemein'!$F$16,'2.5 CAPEX'!$J47/$F44,
IF(BA$4&lt;'2.1 Kraftwerk allgemein'!$F$16+$F44,
('2.5 CAPEX'!$J47+SUM(OFFSET('2.5 CAPEX'!BF47,0,-MIN(MAX($F44-1-('2.1 Kraftwerk allgemein'!$F$16-'1.1 Allgemein'!$I$22+1),0),COLUMN(AR44)-1-('2.1 Kraftwerk allgemein'!$F$16-'1.1 Allgemein'!$I$22+1)),1,MIN(MAX($F44-('2.1 Kraftwerk allgemein'!$F$16-'1.1 Allgemein'!$I$22+1),1),COLUMN(AR44)-('2.1 Kraftwerk allgemein'!$F$16-'1.1 Allgemein'!$I$22+1)))))/$F44,
SUM(OFFSET('2.5 CAPEX'!BF47,0,-MIN($F44-1,COLUMN(AR44)-1),1,MIN($F44,COLUMN(AR44))))/$F44)))))))</f>
        <v>0</v>
      </c>
      <c r="BB44" s="199">
        <f ca="1">IF('2.1 Kraftwerk allgemein'!$F$15&lt;'1.1 Allgemein'!$I$22,
IF(OR(ISNUMBER($D44)=FALSE,$F44=""),"",
IF(AND('2.5 CAPEX'!$L47&lt;&gt;"x",'2.5 CAPEX'!$M47&lt;&gt;"x"),0,
IF($F44=0,0,
IF(BB$4&lt;'2.1 Kraftwerk allgemein'!$F$16,0,
IF(BB$4='2.1 Kraftwerk allgemein'!$F$16,'2.5 CAPEX'!$J47/$F44,
IF(BB$4&lt;'2.1 Kraftwerk allgemein'!$F$16+$F44,
('2.5 CAPEX'!$J47+SUM(OFFSET('2.5 CAPEX'!BG47,0,-MIN(MAX($F44-1-('2.1 Kraftwerk allgemein'!$F$16-'2.1 Kraftwerk allgemein'!$F$15+1),0),COLUMN(AS44)-1-('2.1 Kraftwerk allgemein'!$F$16-'2.1 Kraftwerk allgemein'!$F$15+1)),1,MIN(MAX($F44-('2.1 Kraftwerk allgemein'!$F$16-'2.1 Kraftwerk allgemein'!$F$15+1),1),COLUMN(AS44)-('2.1 Kraftwerk allgemein'!$F$16-'2.1 Kraftwerk allgemein'!$F$15+1)))))/$F44,
SUM(OFFSET('2.5 CAPEX'!BG47,0,-MIN($F44-1,COLUMN(AS44)-1),1,MIN($F44,COLUMN(AS44))))/$F44)))))),
IF(OR(ISNUMBER($D44)=FALSE,$F44=""),"",
IF(AND('2.5 CAPEX'!$L47&lt;&gt;"x",'2.5 CAPEX'!$M47&lt;&gt;"x"),0,
IF($F44=0,0,
IF(BB$4&lt;'2.1 Kraftwerk allgemein'!$F$16,0,
IF(BB$4='2.1 Kraftwerk allgemein'!$F$16,'2.5 CAPEX'!$J47/$F44,
IF(BB$4&lt;'2.1 Kraftwerk allgemein'!$F$16+$F44,
('2.5 CAPEX'!$J47+SUM(OFFSET('2.5 CAPEX'!BG47,0,-MIN(MAX($F44-1-('2.1 Kraftwerk allgemein'!$F$16-'1.1 Allgemein'!$I$22+1),0),COLUMN(AS44)-1-('2.1 Kraftwerk allgemein'!$F$16-'1.1 Allgemein'!$I$22+1)),1,MIN(MAX($F44-('2.1 Kraftwerk allgemein'!$F$16-'1.1 Allgemein'!$I$22+1),1),COLUMN(AS44)-('2.1 Kraftwerk allgemein'!$F$16-'1.1 Allgemein'!$I$22+1)))))/$F44,
SUM(OFFSET('2.5 CAPEX'!BG47,0,-MIN($F44-1,COLUMN(AS44)-1),1,MIN($F44,COLUMN(AS44))))/$F44)))))))</f>
        <v>0</v>
      </c>
      <c r="BC44" s="199">
        <f ca="1">IF('2.1 Kraftwerk allgemein'!$F$15&lt;'1.1 Allgemein'!$I$22,
IF(OR(ISNUMBER($D44)=FALSE,$F44=""),"",
IF(AND('2.5 CAPEX'!$L47&lt;&gt;"x",'2.5 CAPEX'!$M47&lt;&gt;"x"),0,
IF($F44=0,0,
IF(BC$4&lt;'2.1 Kraftwerk allgemein'!$F$16,0,
IF(BC$4='2.1 Kraftwerk allgemein'!$F$16,'2.5 CAPEX'!$J47/$F44,
IF(BC$4&lt;'2.1 Kraftwerk allgemein'!$F$16+$F44,
('2.5 CAPEX'!$J47+SUM(OFFSET('2.5 CAPEX'!BH47,0,-MIN(MAX($F44-1-('2.1 Kraftwerk allgemein'!$F$16-'2.1 Kraftwerk allgemein'!$F$15+1),0),COLUMN(AT44)-1-('2.1 Kraftwerk allgemein'!$F$16-'2.1 Kraftwerk allgemein'!$F$15+1)),1,MIN(MAX($F44-('2.1 Kraftwerk allgemein'!$F$16-'2.1 Kraftwerk allgemein'!$F$15+1),1),COLUMN(AT44)-('2.1 Kraftwerk allgemein'!$F$16-'2.1 Kraftwerk allgemein'!$F$15+1)))))/$F44,
SUM(OFFSET('2.5 CAPEX'!BH47,0,-MIN($F44-1,COLUMN(AT44)-1),1,MIN($F44,COLUMN(AT44))))/$F44)))))),
IF(OR(ISNUMBER($D44)=FALSE,$F44=""),"",
IF(AND('2.5 CAPEX'!$L47&lt;&gt;"x",'2.5 CAPEX'!$M47&lt;&gt;"x"),0,
IF($F44=0,0,
IF(BC$4&lt;'2.1 Kraftwerk allgemein'!$F$16,0,
IF(BC$4='2.1 Kraftwerk allgemein'!$F$16,'2.5 CAPEX'!$J47/$F44,
IF(BC$4&lt;'2.1 Kraftwerk allgemein'!$F$16+$F44,
('2.5 CAPEX'!$J47+SUM(OFFSET('2.5 CAPEX'!BH47,0,-MIN(MAX($F44-1-('2.1 Kraftwerk allgemein'!$F$16-'1.1 Allgemein'!$I$22+1),0),COLUMN(AT44)-1-('2.1 Kraftwerk allgemein'!$F$16-'1.1 Allgemein'!$I$22+1)),1,MIN(MAX($F44-('2.1 Kraftwerk allgemein'!$F$16-'1.1 Allgemein'!$I$22+1),1),COLUMN(AT44)-('2.1 Kraftwerk allgemein'!$F$16-'1.1 Allgemein'!$I$22+1)))))/$F44,
SUM(OFFSET('2.5 CAPEX'!BH47,0,-MIN($F44-1,COLUMN(AT44)-1),1,MIN($F44,COLUMN(AT44))))/$F44)))))))</f>
        <v>0</v>
      </c>
      <c r="BD44" s="199">
        <f ca="1">IF('2.1 Kraftwerk allgemein'!$F$15&lt;'1.1 Allgemein'!$I$22,
IF(OR(ISNUMBER($D44)=FALSE,$F44=""),"",
IF(AND('2.5 CAPEX'!$L47&lt;&gt;"x",'2.5 CAPEX'!$M47&lt;&gt;"x"),0,
IF($F44=0,0,
IF(BD$4&lt;'2.1 Kraftwerk allgemein'!$F$16,0,
IF(BD$4='2.1 Kraftwerk allgemein'!$F$16,'2.5 CAPEX'!$J47/$F44,
IF(BD$4&lt;'2.1 Kraftwerk allgemein'!$F$16+$F44,
('2.5 CAPEX'!$J47+SUM(OFFSET('2.5 CAPEX'!BI47,0,-MIN(MAX($F44-1-('2.1 Kraftwerk allgemein'!$F$16-'2.1 Kraftwerk allgemein'!$F$15+1),0),COLUMN(AU44)-1-('2.1 Kraftwerk allgemein'!$F$16-'2.1 Kraftwerk allgemein'!$F$15+1)),1,MIN(MAX($F44-('2.1 Kraftwerk allgemein'!$F$16-'2.1 Kraftwerk allgemein'!$F$15+1),1),COLUMN(AU44)-('2.1 Kraftwerk allgemein'!$F$16-'2.1 Kraftwerk allgemein'!$F$15+1)))))/$F44,
SUM(OFFSET('2.5 CAPEX'!BI47,0,-MIN($F44-1,COLUMN(AU44)-1),1,MIN($F44,COLUMN(AU44))))/$F44)))))),
IF(OR(ISNUMBER($D44)=FALSE,$F44=""),"",
IF(AND('2.5 CAPEX'!$L47&lt;&gt;"x",'2.5 CAPEX'!$M47&lt;&gt;"x"),0,
IF($F44=0,0,
IF(BD$4&lt;'2.1 Kraftwerk allgemein'!$F$16,0,
IF(BD$4='2.1 Kraftwerk allgemein'!$F$16,'2.5 CAPEX'!$J47/$F44,
IF(BD$4&lt;'2.1 Kraftwerk allgemein'!$F$16+$F44,
('2.5 CAPEX'!$J47+SUM(OFFSET('2.5 CAPEX'!BI47,0,-MIN(MAX($F44-1-('2.1 Kraftwerk allgemein'!$F$16-'1.1 Allgemein'!$I$22+1),0),COLUMN(AU44)-1-('2.1 Kraftwerk allgemein'!$F$16-'1.1 Allgemein'!$I$22+1)),1,MIN(MAX($F44-('2.1 Kraftwerk allgemein'!$F$16-'1.1 Allgemein'!$I$22+1),1),COLUMN(AU44)-('2.1 Kraftwerk allgemein'!$F$16-'1.1 Allgemein'!$I$22+1)))))/$F44,
SUM(OFFSET('2.5 CAPEX'!BI47,0,-MIN($F44-1,COLUMN(AU44)-1),1,MIN($F44,COLUMN(AU44))))/$F44)))))))</f>
        <v>0</v>
      </c>
      <c r="BE44" s="199">
        <f ca="1">IF('2.1 Kraftwerk allgemein'!$F$15&lt;'1.1 Allgemein'!$I$22,
IF(OR(ISNUMBER($D44)=FALSE,$F44=""),"",
IF(AND('2.5 CAPEX'!$L47&lt;&gt;"x",'2.5 CAPEX'!$M47&lt;&gt;"x"),0,
IF($F44=0,0,
IF(BE$4&lt;'2.1 Kraftwerk allgemein'!$F$16,0,
IF(BE$4='2.1 Kraftwerk allgemein'!$F$16,'2.5 CAPEX'!$J47/$F44,
IF(BE$4&lt;'2.1 Kraftwerk allgemein'!$F$16+$F44,
('2.5 CAPEX'!$J47+SUM(OFFSET('2.5 CAPEX'!BJ47,0,-MIN(MAX($F44-1-('2.1 Kraftwerk allgemein'!$F$16-'2.1 Kraftwerk allgemein'!$F$15+1),0),COLUMN(AV44)-1-('2.1 Kraftwerk allgemein'!$F$16-'2.1 Kraftwerk allgemein'!$F$15+1)),1,MIN(MAX($F44-('2.1 Kraftwerk allgemein'!$F$16-'2.1 Kraftwerk allgemein'!$F$15+1),1),COLUMN(AV44)-('2.1 Kraftwerk allgemein'!$F$16-'2.1 Kraftwerk allgemein'!$F$15+1)))))/$F44,
SUM(OFFSET('2.5 CAPEX'!BJ47,0,-MIN($F44-1,COLUMN(AV44)-1),1,MIN($F44,COLUMN(AV44))))/$F44)))))),
IF(OR(ISNUMBER($D44)=FALSE,$F44=""),"",
IF(AND('2.5 CAPEX'!$L47&lt;&gt;"x",'2.5 CAPEX'!$M47&lt;&gt;"x"),0,
IF($F44=0,0,
IF(BE$4&lt;'2.1 Kraftwerk allgemein'!$F$16,0,
IF(BE$4='2.1 Kraftwerk allgemein'!$F$16,'2.5 CAPEX'!$J47/$F44,
IF(BE$4&lt;'2.1 Kraftwerk allgemein'!$F$16+$F44,
('2.5 CAPEX'!$J47+SUM(OFFSET('2.5 CAPEX'!BJ47,0,-MIN(MAX($F44-1-('2.1 Kraftwerk allgemein'!$F$16-'1.1 Allgemein'!$I$22+1),0),COLUMN(AV44)-1-('2.1 Kraftwerk allgemein'!$F$16-'1.1 Allgemein'!$I$22+1)),1,MIN(MAX($F44-('2.1 Kraftwerk allgemein'!$F$16-'1.1 Allgemein'!$I$22+1),1),COLUMN(AV44)-('2.1 Kraftwerk allgemein'!$F$16-'1.1 Allgemein'!$I$22+1)))))/$F44,
SUM(OFFSET('2.5 CAPEX'!BJ47,0,-MIN($F44-1,COLUMN(AV44)-1),1,MIN($F44,COLUMN(AV44))))/$F44)))))))</f>
        <v>0</v>
      </c>
      <c r="BF44" s="199">
        <f ca="1">IF('2.1 Kraftwerk allgemein'!$F$15&lt;'1.1 Allgemein'!$I$22,
IF(OR(ISNUMBER($D44)=FALSE,$F44=""),"",
IF(AND('2.5 CAPEX'!$L47&lt;&gt;"x",'2.5 CAPEX'!$M47&lt;&gt;"x"),0,
IF($F44=0,0,
IF(BF$4&lt;'2.1 Kraftwerk allgemein'!$F$16,0,
IF(BF$4='2.1 Kraftwerk allgemein'!$F$16,'2.5 CAPEX'!$J47/$F44,
IF(BF$4&lt;'2.1 Kraftwerk allgemein'!$F$16+$F44,
('2.5 CAPEX'!$J47+SUM(OFFSET('2.5 CAPEX'!BK47,0,-MIN(MAX($F44-1-('2.1 Kraftwerk allgemein'!$F$16-'2.1 Kraftwerk allgemein'!$F$15+1),0),COLUMN(AW44)-1-('2.1 Kraftwerk allgemein'!$F$16-'2.1 Kraftwerk allgemein'!$F$15+1)),1,MIN(MAX($F44-('2.1 Kraftwerk allgemein'!$F$16-'2.1 Kraftwerk allgemein'!$F$15+1),1),COLUMN(AW44)-('2.1 Kraftwerk allgemein'!$F$16-'2.1 Kraftwerk allgemein'!$F$15+1)))))/$F44,
SUM(OFFSET('2.5 CAPEX'!BK47,0,-MIN($F44-1,COLUMN(AW44)-1),1,MIN($F44,COLUMN(AW44))))/$F44)))))),
IF(OR(ISNUMBER($D44)=FALSE,$F44=""),"",
IF(AND('2.5 CAPEX'!$L47&lt;&gt;"x",'2.5 CAPEX'!$M47&lt;&gt;"x"),0,
IF($F44=0,0,
IF(BF$4&lt;'2.1 Kraftwerk allgemein'!$F$16,0,
IF(BF$4='2.1 Kraftwerk allgemein'!$F$16,'2.5 CAPEX'!$J47/$F44,
IF(BF$4&lt;'2.1 Kraftwerk allgemein'!$F$16+$F44,
('2.5 CAPEX'!$J47+SUM(OFFSET('2.5 CAPEX'!BK47,0,-MIN(MAX($F44-1-('2.1 Kraftwerk allgemein'!$F$16-'1.1 Allgemein'!$I$22+1),0),COLUMN(AW44)-1-('2.1 Kraftwerk allgemein'!$F$16-'1.1 Allgemein'!$I$22+1)),1,MIN(MAX($F44-('2.1 Kraftwerk allgemein'!$F$16-'1.1 Allgemein'!$I$22+1),1),COLUMN(AW44)-('2.1 Kraftwerk allgemein'!$F$16-'1.1 Allgemein'!$I$22+1)))))/$F44,
SUM(OFFSET('2.5 CAPEX'!BK47,0,-MIN($F44-1,COLUMN(AW44)-1),1,MIN($F44,COLUMN(AW44))))/$F44)))))))</f>
        <v>0</v>
      </c>
      <c r="BG44" s="199">
        <f ca="1">IF('2.1 Kraftwerk allgemein'!$F$15&lt;'1.1 Allgemein'!$I$22,
IF(OR(ISNUMBER($D44)=FALSE,$F44=""),"",
IF(AND('2.5 CAPEX'!$L47&lt;&gt;"x",'2.5 CAPEX'!$M47&lt;&gt;"x"),0,
IF($F44=0,0,
IF(BG$4&lt;'2.1 Kraftwerk allgemein'!$F$16,0,
IF(BG$4='2.1 Kraftwerk allgemein'!$F$16,'2.5 CAPEX'!$J47/$F44,
IF(BG$4&lt;'2.1 Kraftwerk allgemein'!$F$16+$F44,
('2.5 CAPEX'!$J47+SUM(OFFSET('2.5 CAPEX'!BL47,0,-MIN(MAX($F44-1-('2.1 Kraftwerk allgemein'!$F$16-'2.1 Kraftwerk allgemein'!$F$15+1),0),COLUMN(AX44)-1-('2.1 Kraftwerk allgemein'!$F$16-'2.1 Kraftwerk allgemein'!$F$15+1)),1,MIN(MAX($F44-('2.1 Kraftwerk allgemein'!$F$16-'2.1 Kraftwerk allgemein'!$F$15+1),1),COLUMN(AX44)-('2.1 Kraftwerk allgemein'!$F$16-'2.1 Kraftwerk allgemein'!$F$15+1)))))/$F44,
SUM(OFFSET('2.5 CAPEX'!BL47,0,-MIN($F44-1,COLUMN(AX44)-1),1,MIN($F44,COLUMN(AX44))))/$F44)))))),
IF(OR(ISNUMBER($D44)=FALSE,$F44=""),"",
IF(AND('2.5 CAPEX'!$L47&lt;&gt;"x",'2.5 CAPEX'!$M47&lt;&gt;"x"),0,
IF($F44=0,0,
IF(BG$4&lt;'2.1 Kraftwerk allgemein'!$F$16,0,
IF(BG$4='2.1 Kraftwerk allgemein'!$F$16,'2.5 CAPEX'!$J47/$F44,
IF(BG$4&lt;'2.1 Kraftwerk allgemein'!$F$16+$F44,
('2.5 CAPEX'!$J47+SUM(OFFSET('2.5 CAPEX'!BL47,0,-MIN(MAX($F44-1-('2.1 Kraftwerk allgemein'!$F$16-'1.1 Allgemein'!$I$22+1),0),COLUMN(AX44)-1-('2.1 Kraftwerk allgemein'!$F$16-'1.1 Allgemein'!$I$22+1)),1,MIN(MAX($F44-('2.1 Kraftwerk allgemein'!$F$16-'1.1 Allgemein'!$I$22+1),1),COLUMN(AX44)-('2.1 Kraftwerk allgemein'!$F$16-'1.1 Allgemein'!$I$22+1)))))/$F44,
SUM(OFFSET('2.5 CAPEX'!BL47,0,-MIN($F44-1,COLUMN(AX44)-1),1,MIN($F44,COLUMN(AX44))))/$F44)))))))</f>
        <v>0</v>
      </c>
      <c r="BH44" s="199">
        <f ca="1">IF('2.1 Kraftwerk allgemein'!$F$15&lt;'1.1 Allgemein'!$I$22,
IF(OR(ISNUMBER($D44)=FALSE,$F44=""),"",
IF(AND('2.5 CAPEX'!$L47&lt;&gt;"x",'2.5 CAPEX'!$M47&lt;&gt;"x"),0,
IF($F44=0,0,
IF(BH$4&lt;'2.1 Kraftwerk allgemein'!$F$16,0,
IF(BH$4='2.1 Kraftwerk allgemein'!$F$16,'2.5 CAPEX'!$J47/$F44,
IF(BH$4&lt;'2.1 Kraftwerk allgemein'!$F$16+$F44,
('2.5 CAPEX'!$J47+SUM(OFFSET('2.5 CAPEX'!BM47,0,-MIN(MAX($F44-1-('2.1 Kraftwerk allgemein'!$F$16-'2.1 Kraftwerk allgemein'!$F$15+1),0),COLUMN(AY44)-1-('2.1 Kraftwerk allgemein'!$F$16-'2.1 Kraftwerk allgemein'!$F$15+1)),1,MIN(MAX($F44-('2.1 Kraftwerk allgemein'!$F$16-'2.1 Kraftwerk allgemein'!$F$15+1),1),COLUMN(AY44)-('2.1 Kraftwerk allgemein'!$F$16-'2.1 Kraftwerk allgemein'!$F$15+1)))))/$F44,
SUM(OFFSET('2.5 CAPEX'!BM47,0,-MIN($F44-1,COLUMN(AY44)-1),1,MIN($F44,COLUMN(AY44))))/$F44)))))),
IF(OR(ISNUMBER($D44)=FALSE,$F44=""),"",
IF(AND('2.5 CAPEX'!$L47&lt;&gt;"x",'2.5 CAPEX'!$M47&lt;&gt;"x"),0,
IF($F44=0,0,
IF(BH$4&lt;'2.1 Kraftwerk allgemein'!$F$16,0,
IF(BH$4='2.1 Kraftwerk allgemein'!$F$16,'2.5 CAPEX'!$J47/$F44,
IF(BH$4&lt;'2.1 Kraftwerk allgemein'!$F$16+$F44,
('2.5 CAPEX'!$J47+SUM(OFFSET('2.5 CAPEX'!BM47,0,-MIN(MAX($F44-1-('2.1 Kraftwerk allgemein'!$F$16-'1.1 Allgemein'!$I$22+1),0),COLUMN(AY44)-1-('2.1 Kraftwerk allgemein'!$F$16-'1.1 Allgemein'!$I$22+1)),1,MIN(MAX($F44-('2.1 Kraftwerk allgemein'!$F$16-'1.1 Allgemein'!$I$22+1),1),COLUMN(AY44)-('2.1 Kraftwerk allgemein'!$F$16-'1.1 Allgemein'!$I$22+1)))))/$F44,
SUM(OFFSET('2.5 CAPEX'!BM47,0,-MIN($F44-1,COLUMN(AY44)-1),1,MIN($F44,COLUMN(AY44))))/$F44)))))))</f>
        <v>0</v>
      </c>
      <c r="BI44" s="199">
        <f ca="1">IF('2.1 Kraftwerk allgemein'!$F$15&lt;'1.1 Allgemein'!$I$22,
IF(OR(ISNUMBER($D44)=FALSE,$F44=""),"",
IF(AND('2.5 CAPEX'!$L47&lt;&gt;"x",'2.5 CAPEX'!$M47&lt;&gt;"x"),0,
IF($F44=0,0,
IF(BI$4&lt;'2.1 Kraftwerk allgemein'!$F$16,0,
IF(BI$4='2.1 Kraftwerk allgemein'!$F$16,'2.5 CAPEX'!$J47/$F44,
IF(BI$4&lt;'2.1 Kraftwerk allgemein'!$F$16+$F44,
('2.5 CAPEX'!$J47+SUM(OFFSET('2.5 CAPEX'!BN47,0,-MIN(MAX($F44-1-('2.1 Kraftwerk allgemein'!$F$16-'2.1 Kraftwerk allgemein'!$F$15+1),0),COLUMN(AZ44)-1-('2.1 Kraftwerk allgemein'!$F$16-'2.1 Kraftwerk allgemein'!$F$15+1)),1,MIN(MAX($F44-('2.1 Kraftwerk allgemein'!$F$16-'2.1 Kraftwerk allgemein'!$F$15+1),1),COLUMN(AZ44)-('2.1 Kraftwerk allgemein'!$F$16-'2.1 Kraftwerk allgemein'!$F$15+1)))))/$F44,
SUM(OFFSET('2.5 CAPEX'!BN47,0,-MIN($F44-1,COLUMN(AZ44)-1),1,MIN($F44,COLUMN(AZ44))))/$F44)))))),
IF(OR(ISNUMBER($D44)=FALSE,$F44=""),"",
IF(AND('2.5 CAPEX'!$L47&lt;&gt;"x",'2.5 CAPEX'!$M47&lt;&gt;"x"),0,
IF($F44=0,0,
IF(BI$4&lt;'2.1 Kraftwerk allgemein'!$F$16,0,
IF(BI$4='2.1 Kraftwerk allgemein'!$F$16,'2.5 CAPEX'!$J47/$F44,
IF(BI$4&lt;'2.1 Kraftwerk allgemein'!$F$16+$F44,
('2.5 CAPEX'!$J47+SUM(OFFSET('2.5 CAPEX'!BN47,0,-MIN(MAX($F44-1-('2.1 Kraftwerk allgemein'!$F$16-'1.1 Allgemein'!$I$22+1),0),COLUMN(AZ44)-1-('2.1 Kraftwerk allgemein'!$F$16-'1.1 Allgemein'!$I$22+1)),1,MIN(MAX($F44-('2.1 Kraftwerk allgemein'!$F$16-'1.1 Allgemein'!$I$22+1),1),COLUMN(AZ44)-('2.1 Kraftwerk allgemein'!$F$16-'1.1 Allgemein'!$I$22+1)))))/$F44,
SUM(OFFSET('2.5 CAPEX'!BN47,0,-MIN($F44-1,COLUMN(AZ44)-1),1,MIN($F44,COLUMN(AZ44))))/$F44)))))))</f>
        <v>0</v>
      </c>
      <c r="BJ44" s="199">
        <f ca="1">IF('2.1 Kraftwerk allgemein'!$F$15&lt;'1.1 Allgemein'!$I$22,
IF(OR(ISNUMBER($D44)=FALSE,$F44=""),"",
IF(AND('2.5 CAPEX'!$L47&lt;&gt;"x",'2.5 CAPEX'!$M47&lt;&gt;"x"),0,
IF($F44=0,0,
IF(BJ$4&lt;'2.1 Kraftwerk allgemein'!$F$16,0,
IF(BJ$4='2.1 Kraftwerk allgemein'!$F$16,'2.5 CAPEX'!$J47/$F44,
IF(BJ$4&lt;'2.1 Kraftwerk allgemein'!$F$16+$F44,
('2.5 CAPEX'!$J47+SUM(OFFSET('2.5 CAPEX'!BO47,0,-MIN(MAX($F44-1-('2.1 Kraftwerk allgemein'!$F$16-'2.1 Kraftwerk allgemein'!$F$15+1),0),COLUMN(BA44)-1-('2.1 Kraftwerk allgemein'!$F$16-'2.1 Kraftwerk allgemein'!$F$15+1)),1,MIN(MAX($F44-('2.1 Kraftwerk allgemein'!$F$16-'2.1 Kraftwerk allgemein'!$F$15+1),1),COLUMN(BA44)-('2.1 Kraftwerk allgemein'!$F$16-'2.1 Kraftwerk allgemein'!$F$15+1)))))/$F44,
SUM(OFFSET('2.5 CAPEX'!BO47,0,-MIN($F44-1,COLUMN(BA44)-1),1,MIN($F44,COLUMN(BA44))))/$F44)))))),
IF(OR(ISNUMBER($D44)=FALSE,$F44=""),"",
IF(AND('2.5 CAPEX'!$L47&lt;&gt;"x",'2.5 CAPEX'!$M47&lt;&gt;"x"),0,
IF($F44=0,0,
IF(BJ$4&lt;'2.1 Kraftwerk allgemein'!$F$16,0,
IF(BJ$4='2.1 Kraftwerk allgemein'!$F$16,'2.5 CAPEX'!$J47/$F44,
IF(BJ$4&lt;'2.1 Kraftwerk allgemein'!$F$16+$F44,
('2.5 CAPEX'!$J47+SUM(OFFSET('2.5 CAPEX'!BO47,0,-MIN(MAX($F44-1-('2.1 Kraftwerk allgemein'!$F$16-'1.1 Allgemein'!$I$22+1),0),COLUMN(BA44)-1-('2.1 Kraftwerk allgemein'!$F$16-'1.1 Allgemein'!$I$22+1)),1,MIN(MAX($F44-('2.1 Kraftwerk allgemein'!$F$16-'1.1 Allgemein'!$I$22+1),1),COLUMN(BA44)-('2.1 Kraftwerk allgemein'!$F$16-'1.1 Allgemein'!$I$22+1)))))/$F44,
SUM(OFFSET('2.5 CAPEX'!BO47,0,-MIN($F44-1,COLUMN(BA44)-1),1,MIN($F44,COLUMN(BA44))))/$F44)))))))</f>
        <v>0</v>
      </c>
      <c r="BK44" s="199">
        <f ca="1">IF('2.1 Kraftwerk allgemein'!$F$15&lt;'1.1 Allgemein'!$I$22,
IF(OR(ISNUMBER($D44)=FALSE,$F44=""),"",
IF(AND('2.5 CAPEX'!$L47&lt;&gt;"x",'2.5 CAPEX'!$M47&lt;&gt;"x"),0,
IF($F44=0,0,
IF(BK$4&lt;'2.1 Kraftwerk allgemein'!$F$16,0,
IF(BK$4='2.1 Kraftwerk allgemein'!$F$16,'2.5 CAPEX'!$J47/$F44,
IF(BK$4&lt;'2.1 Kraftwerk allgemein'!$F$16+$F44,
('2.5 CAPEX'!$J47+SUM(OFFSET('2.5 CAPEX'!BP47,0,-MIN(MAX($F44-1-('2.1 Kraftwerk allgemein'!$F$16-'2.1 Kraftwerk allgemein'!$F$15+1),0),COLUMN(BB44)-1-('2.1 Kraftwerk allgemein'!$F$16-'2.1 Kraftwerk allgemein'!$F$15+1)),1,MIN(MAX($F44-('2.1 Kraftwerk allgemein'!$F$16-'2.1 Kraftwerk allgemein'!$F$15+1),1),COLUMN(BB44)-('2.1 Kraftwerk allgemein'!$F$16-'2.1 Kraftwerk allgemein'!$F$15+1)))))/$F44,
SUM(OFFSET('2.5 CAPEX'!BP47,0,-MIN($F44-1,COLUMN(BB44)-1),1,MIN($F44,COLUMN(BB44))))/$F44)))))),
IF(OR(ISNUMBER($D44)=FALSE,$F44=""),"",
IF(AND('2.5 CAPEX'!$L47&lt;&gt;"x",'2.5 CAPEX'!$M47&lt;&gt;"x"),0,
IF($F44=0,0,
IF(BK$4&lt;'2.1 Kraftwerk allgemein'!$F$16,0,
IF(BK$4='2.1 Kraftwerk allgemein'!$F$16,'2.5 CAPEX'!$J47/$F44,
IF(BK$4&lt;'2.1 Kraftwerk allgemein'!$F$16+$F44,
('2.5 CAPEX'!$J47+SUM(OFFSET('2.5 CAPEX'!BP47,0,-MIN(MAX($F44-1-('2.1 Kraftwerk allgemein'!$F$16-'1.1 Allgemein'!$I$22+1),0),COLUMN(BB44)-1-('2.1 Kraftwerk allgemein'!$F$16-'1.1 Allgemein'!$I$22+1)),1,MIN(MAX($F44-('2.1 Kraftwerk allgemein'!$F$16-'1.1 Allgemein'!$I$22+1),1),COLUMN(BB44)-('2.1 Kraftwerk allgemein'!$F$16-'1.1 Allgemein'!$I$22+1)))))/$F44,
SUM(OFFSET('2.5 CAPEX'!BP47,0,-MIN($F44-1,COLUMN(BB44)-1),1,MIN($F44,COLUMN(BB44))))/$F44)))))))</f>
        <v>0</v>
      </c>
      <c r="BL44" s="199">
        <f ca="1">IF('2.1 Kraftwerk allgemein'!$F$15&lt;'1.1 Allgemein'!$I$22,
IF(OR(ISNUMBER($D44)=FALSE,$F44=""),"",
IF(AND('2.5 CAPEX'!$L47&lt;&gt;"x",'2.5 CAPEX'!$M47&lt;&gt;"x"),0,
IF($F44=0,0,
IF(BL$4&lt;'2.1 Kraftwerk allgemein'!$F$16,0,
IF(BL$4='2.1 Kraftwerk allgemein'!$F$16,'2.5 CAPEX'!$J47/$F44,
IF(BL$4&lt;'2.1 Kraftwerk allgemein'!$F$16+$F44,
('2.5 CAPEX'!$J47+SUM(OFFSET('2.5 CAPEX'!BQ47,0,-MIN(MAX($F44-1-('2.1 Kraftwerk allgemein'!$F$16-'2.1 Kraftwerk allgemein'!$F$15+1),0),COLUMN(BC44)-1-('2.1 Kraftwerk allgemein'!$F$16-'2.1 Kraftwerk allgemein'!$F$15+1)),1,MIN(MAX($F44-('2.1 Kraftwerk allgemein'!$F$16-'2.1 Kraftwerk allgemein'!$F$15+1),1),COLUMN(BC44)-('2.1 Kraftwerk allgemein'!$F$16-'2.1 Kraftwerk allgemein'!$F$15+1)))))/$F44,
SUM(OFFSET('2.5 CAPEX'!BQ47,0,-MIN($F44-1,COLUMN(BC44)-1),1,MIN($F44,COLUMN(BC44))))/$F44)))))),
IF(OR(ISNUMBER($D44)=FALSE,$F44=""),"",
IF(AND('2.5 CAPEX'!$L47&lt;&gt;"x",'2.5 CAPEX'!$M47&lt;&gt;"x"),0,
IF($F44=0,0,
IF(BL$4&lt;'2.1 Kraftwerk allgemein'!$F$16,0,
IF(BL$4='2.1 Kraftwerk allgemein'!$F$16,'2.5 CAPEX'!$J47/$F44,
IF(BL$4&lt;'2.1 Kraftwerk allgemein'!$F$16+$F44,
('2.5 CAPEX'!$J47+SUM(OFFSET('2.5 CAPEX'!BQ47,0,-MIN(MAX($F44-1-('2.1 Kraftwerk allgemein'!$F$16-'1.1 Allgemein'!$I$22+1),0),COLUMN(BC44)-1-('2.1 Kraftwerk allgemein'!$F$16-'1.1 Allgemein'!$I$22+1)),1,MIN(MAX($F44-('2.1 Kraftwerk allgemein'!$F$16-'1.1 Allgemein'!$I$22+1),1),COLUMN(BC44)-('2.1 Kraftwerk allgemein'!$F$16-'1.1 Allgemein'!$I$22+1)))))/$F44,
SUM(OFFSET('2.5 CAPEX'!BQ47,0,-MIN($F44-1,COLUMN(BC44)-1),1,MIN($F44,COLUMN(BC44))))/$F44)))))))</f>
        <v>0</v>
      </c>
      <c r="BM44" s="199">
        <f ca="1">IF('2.1 Kraftwerk allgemein'!$F$15&lt;'1.1 Allgemein'!$I$22,
IF(OR(ISNUMBER($D44)=FALSE,$F44=""),"",
IF(AND('2.5 CAPEX'!$L47&lt;&gt;"x",'2.5 CAPEX'!$M47&lt;&gt;"x"),0,
IF($F44=0,0,
IF(BM$4&lt;'2.1 Kraftwerk allgemein'!$F$16,0,
IF(BM$4='2.1 Kraftwerk allgemein'!$F$16,'2.5 CAPEX'!$J47/$F44,
IF(BM$4&lt;'2.1 Kraftwerk allgemein'!$F$16+$F44,
('2.5 CAPEX'!$J47+SUM(OFFSET('2.5 CAPEX'!BR47,0,-MIN(MAX($F44-1-('2.1 Kraftwerk allgemein'!$F$16-'2.1 Kraftwerk allgemein'!$F$15+1),0),COLUMN(BD44)-1-('2.1 Kraftwerk allgemein'!$F$16-'2.1 Kraftwerk allgemein'!$F$15+1)),1,MIN(MAX($F44-('2.1 Kraftwerk allgemein'!$F$16-'2.1 Kraftwerk allgemein'!$F$15+1),1),COLUMN(BD44)-('2.1 Kraftwerk allgemein'!$F$16-'2.1 Kraftwerk allgemein'!$F$15+1)))))/$F44,
SUM(OFFSET('2.5 CAPEX'!BR47,0,-MIN($F44-1,COLUMN(BD44)-1),1,MIN($F44,COLUMN(BD44))))/$F44)))))),
IF(OR(ISNUMBER($D44)=FALSE,$F44=""),"",
IF(AND('2.5 CAPEX'!$L47&lt;&gt;"x",'2.5 CAPEX'!$M47&lt;&gt;"x"),0,
IF($F44=0,0,
IF(BM$4&lt;'2.1 Kraftwerk allgemein'!$F$16,0,
IF(BM$4='2.1 Kraftwerk allgemein'!$F$16,'2.5 CAPEX'!$J47/$F44,
IF(BM$4&lt;'2.1 Kraftwerk allgemein'!$F$16+$F44,
('2.5 CAPEX'!$J47+SUM(OFFSET('2.5 CAPEX'!BR47,0,-MIN(MAX($F44-1-('2.1 Kraftwerk allgemein'!$F$16-'1.1 Allgemein'!$I$22+1),0),COLUMN(BD44)-1-('2.1 Kraftwerk allgemein'!$F$16-'1.1 Allgemein'!$I$22+1)),1,MIN(MAX($F44-('2.1 Kraftwerk allgemein'!$F$16-'1.1 Allgemein'!$I$22+1),1),COLUMN(BD44)-('2.1 Kraftwerk allgemein'!$F$16-'1.1 Allgemein'!$I$22+1)))))/$F44,
SUM(OFFSET('2.5 CAPEX'!BR47,0,-MIN($F44-1,COLUMN(BD44)-1),1,MIN($F44,COLUMN(BD44))))/$F44)))))))</f>
        <v>0</v>
      </c>
      <c r="BN44" s="199">
        <f ca="1">IF('2.1 Kraftwerk allgemein'!$F$15&lt;'1.1 Allgemein'!$I$22,
IF(OR(ISNUMBER($D44)=FALSE,$F44=""),"",
IF(AND('2.5 CAPEX'!$L47&lt;&gt;"x",'2.5 CAPEX'!$M47&lt;&gt;"x"),0,
IF($F44=0,0,
IF(BN$4&lt;'2.1 Kraftwerk allgemein'!$F$16,0,
IF(BN$4='2.1 Kraftwerk allgemein'!$F$16,'2.5 CAPEX'!$J47/$F44,
IF(BN$4&lt;'2.1 Kraftwerk allgemein'!$F$16+$F44,
('2.5 CAPEX'!$J47+SUM(OFFSET('2.5 CAPEX'!BS47,0,-MIN(MAX($F44-1-('2.1 Kraftwerk allgemein'!$F$16-'2.1 Kraftwerk allgemein'!$F$15+1),0),COLUMN(BE44)-1-('2.1 Kraftwerk allgemein'!$F$16-'2.1 Kraftwerk allgemein'!$F$15+1)),1,MIN(MAX($F44-('2.1 Kraftwerk allgemein'!$F$16-'2.1 Kraftwerk allgemein'!$F$15+1),1),COLUMN(BE44)-('2.1 Kraftwerk allgemein'!$F$16-'2.1 Kraftwerk allgemein'!$F$15+1)))))/$F44,
SUM(OFFSET('2.5 CAPEX'!BS47,0,-MIN($F44-1,COLUMN(BE44)-1),1,MIN($F44,COLUMN(BE44))))/$F44)))))),
IF(OR(ISNUMBER($D44)=FALSE,$F44=""),"",
IF(AND('2.5 CAPEX'!$L47&lt;&gt;"x",'2.5 CAPEX'!$M47&lt;&gt;"x"),0,
IF($F44=0,0,
IF(BN$4&lt;'2.1 Kraftwerk allgemein'!$F$16,0,
IF(BN$4='2.1 Kraftwerk allgemein'!$F$16,'2.5 CAPEX'!$J47/$F44,
IF(BN$4&lt;'2.1 Kraftwerk allgemein'!$F$16+$F44,
('2.5 CAPEX'!$J47+SUM(OFFSET('2.5 CAPEX'!BS47,0,-MIN(MAX($F44-1-('2.1 Kraftwerk allgemein'!$F$16-'1.1 Allgemein'!$I$22+1),0),COLUMN(BE44)-1-('2.1 Kraftwerk allgemein'!$F$16-'1.1 Allgemein'!$I$22+1)),1,MIN(MAX($F44-('2.1 Kraftwerk allgemein'!$F$16-'1.1 Allgemein'!$I$22+1),1),COLUMN(BE44)-('2.1 Kraftwerk allgemein'!$F$16-'1.1 Allgemein'!$I$22+1)))))/$F44,
SUM(OFFSET('2.5 CAPEX'!BS47,0,-MIN($F44-1,COLUMN(BE44)-1),1,MIN($F44,COLUMN(BE44))))/$F44)))))))</f>
        <v>0</v>
      </c>
      <c r="BO44" s="199">
        <f ca="1">IF('2.1 Kraftwerk allgemein'!$F$15&lt;'1.1 Allgemein'!$I$22,
IF(OR(ISNUMBER($D44)=FALSE,$F44=""),"",
IF(AND('2.5 CAPEX'!$L47&lt;&gt;"x",'2.5 CAPEX'!$M47&lt;&gt;"x"),0,
IF($F44=0,0,
IF(BO$4&lt;'2.1 Kraftwerk allgemein'!$F$16,0,
IF(BO$4='2.1 Kraftwerk allgemein'!$F$16,'2.5 CAPEX'!$J47/$F44,
IF(BO$4&lt;'2.1 Kraftwerk allgemein'!$F$16+$F44,
('2.5 CAPEX'!$J47+SUM(OFFSET('2.5 CAPEX'!BT47,0,-MIN(MAX($F44-1-('2.1 Kraftwerk allgemein'!$F$16-'2.1 Kraftwerk allgemein'!$F$15+1),0),COLUMN(BF44)-1-('2.1 Kraftwerk allgemein'!$F$16-'2.1 Kraftwerk allgemein'!$F$15+1)),1,MIN(MAX($F44-('2.1 Kraftwerk allgemein'!$F$16-'2.1 Kraftwerk allgemein'!$F$15+1),1),COLUMN(BF44)-('2.1 Kraftwerk allgemein'!$F$16-'2.1 Kraftwerk allgemein'!$F$15+1)))))/$F44,
SUM(OFFSET('2.5 CAPEX'!BT47,0,-MIN($F44-1,COLUMN(BF44)-1),1,MIN($F44,COLUMN(BF44))))/$F44)))))),
IF(OR(ISNUMBER($D44)=FALSE,$F44=""),"",
IF(AND('2.5 CAPEX'!$L47&lt;&gt;"x",'2.5 CAPEX'!$M47&lt;&gt;"x"),0,
IF($F44=0,0,
IF(BO$4&lt;'2.1 Kraftwerk allgemein'!$F$16,0,
IF(BO$4='2.1 Kraftwerk allgemein'!$F$16,'2.5 CAPEX'!$J47/$F44,
IF(BO$4&lt;'2.1 Kraftwerk allgemein'!$F$16+$F44,
('2.5 CAPEX'!$J47+SUM(OFFSET('2.5 CAPEX'!BT47,0,-MIN(MAX($F44-1-('2.1 Kraftwerk allgemein'!$F$16-'1.1 Allgemein'!$I$22+1),0),COLUMN(BF44)-1-('2.1 Kraftwerk allgemein'!$F$16-'1.1 Allgemein'!$I$22+1)),1,MIN(MAX($F44-('2.1 Kraftwerk allgemein'!$F$16-'1.1 Allgemein'!$I$22+1),1),COLUMN(BF44)-('2.1 Kraftwerk allgemein'!$F$16-'1.1 Allgemein'!$I$22+1)))))/$F44,
SUM(OFFSET('2.5 CAPEX'!BT47,0,-MIN($F44-1,COLUMN(BF44)-1),1,MIN($F44,COLUMN(BF44))))/$F44)))))))</f>
        <v>0</v>
      </c>
      <c r="BP44" s="199">
        <f ca="1">IF('2.1 Kraftwerk allgemein'!$F$15&lt;'1.1 Allgemein'!$I$22,
IF(OR(ISNUMBER($D44)=FALSE,$F44=""),"",
IF(AND('2.5 CAPEX'!$L47&lt;&gt;"x",'2.5 CAPEX'!$M47&lt;&gt;"x"),0,
IF($F44=0,0,
IF(BP$4&lt;'2.1 Kraftwerk allgemein'!$F$16,0,
IF(BP$4='2.1 Kraftwerk allgemein'!$F$16,'2.5 CAPEX'!$J47/$F44,
IF(BP$4&lt;'2.1 Kraftwerk allgemein'!$F$16+$F44,
('2.5 CAPEX'!$J47+SUM(OFFSET('2.5 CAPEX'!BU47,0,-MIN(MAX($F44-1-('2.1 Kraftwerk allgemein'!$F$16-'2.1 Kraftwerk allgemein'!$F$15+1),0),COLUMN(BG44)-1-('2.1 Kraftwerk allgemein'!$F$16-'2.1 Kraftwerk allgemein'!$F$15+1)),1,MIN(MAX($F44-('2.1 Kraftwerk allgemein'!$F$16-'2.1 Kraftwerk allgemein'!$F$15+1),1),COLUMN(BG44)-('2.1 Kraftwerk allgemein'!$F$16-'2.1 Kraftwerk allgemein'!$F$15+1)))))/$F44,
SUM(OFFSET('2.5 CAPEX'!BU47,0,-MIN($F44-1,COLUMN(BG44)-1),1,MIN($F44,COLUMN(BG44))))/$F44)))))),
IF(OR(ISNUMBER($D44)=FALSE,$F44=""),"",
IF(AND('2.5 CAPEX'!$L47&lt;&gt;"x",'2.5 CAPEX'!$M47&lt;&gt;"x"),0,
IF($F44=0,0,
IF(BP$4&lt;'2.1 Kraftwerk allgemein'!$F$16,0,
IF(BP$4='2.1 Kraftwerk allgemein'!$F$16,'2.5 CAPEX'!$J47/$F44,
IF(BP$4&lt;'2.1 Kraftwerk allgemein'!$F$16+$F44,
('2.5 CAPEX'!$J47+SUM(OFFSET('2.5 CAPEX'!BU47,0,-MIN(MAX($F44-1-('2.1 Kraftwerk allgemein'!$F$16-'1.1 Allgemein'!$I$22+1),0),COLUMN(BG44)-1-('2.1 Kraftwerk allgemein'!$F$16-'1.1 Allgemein'!$I$22+1)),1,MIN(MAX($F44-('2.1 Kraftwerk allgemein'!$F$16-'1.1 Allgemein'!$I$22+1),1),COLUMN(BG44)-('2.1 Kraftwerk allgemein'!$F$16-'1.1 Allgemein'!$I$22+1)))))/$F44,
SUM(OFFSET('2.5 CAPEX'!BU47,0,-MIN($F44-1,COLUMN(BG44)-1),1,MIN($F44,COLUMN(BG44))))/$F44)))))))</f>
        <v>0</v>
      </c>
      <c r="BQ44" s="199">
        <f ca="1">IF('2.1 Kraftwerk allgemein'!$F$15&lt;'1.1 Allgemein'!$I$22,
IF(OR(ISNUMBER($D44)=FALSE,$F44=""),"",
IF(AND('2.5 CAPEX'!$L47&lt;&gt;"x",'2.5 CAPEX'!$M47&lt;&gt;"x"),0,
IF($F44=0,0,
IF(BQ$4&lt;'2.1 Kraftwerk allgemein'!$F$16,0,
IF(BQ$4='2.1 Kraftwerk allgemein'!$F$16,'2.5 CAPEX'!$J47/$F44,
IF(BQ$4&lt;'2.1 Kraftwerk allgemein'!$F$16+$F44,
('2.5 CAPEX'!$J47+SUM(OFFSET('2.5 CAPEX'!BV47,0,-MIN(MAX($F44-1-('2.1 Kraftwerk allgemein'!$F$16-'2.1 Kraftwerk allgemein'!$F$15+1),0),COLUMN(BH44)-1-('2.1 Kraftwerk allgemein'!$F$16-'2.1 Kraftwerk allgemein'!$F$15+1)),1,MIN(MAX($F44-('2.1 Kraftwerk allgemein'!$F$16-'2.1 Kraftwerk allgemein'!$F$15+1),1),COLUMN(BH44)-('2.1 Kraftwerk allgemein'!$F$16-'2.1 Kraftwerk allgemein'!$F$15+1)))))/$F44,
SUM(OFFSET('2.5 CAPEX'!BV47,0,-MIN($F44-1,COLUMN(BH44)-1),1,MIN($F44,COLUMN(BH44))))/$F44)))))),
IF(OR(ISNUMBER($D44)=FALSE,$F44=""),"",
IF(AND('2.5 CAPEX'!$L47&lt;&gt;"x",'2.5 CAPEX'!$M47&lt;&gt;"x"),0,
IF($F44=0,0,
IF(BQ$4&lt;'2.1 Kraftwerk allgemein'!$F$16,0,
IF(BQ$4='2.1 Kraftwerk allgemein'!$F$16,'2.5 CAPEX'!$J47/$F44,
IF(BQ$4&lt;'2.1 Kraftwerk allgemein'!$F$16+$F44,
('2.5 CAPEX'!$J47+SUM(OFFSET('2.5 CAPEX'!BV47,0,-MIN(MAX($F44-1-('2.1 Kraftwerk allgemein'!$F$16-'1.1 Allgemein'!$I$22+1),0),COLUMN(BH44)-1-('2.1 Kraftwerk allgemein'!$F$16-'1.1 Allgemein'!$I$22+1)),1,MIN(MAX($F44-('2.1 Kraftwerk allgemein'!$F$16-'1.1 Allgemein'!$I$22+1),1),COLUMN(BH44)-('2.1 Kraftwerk allgemein'!$F$16-'1.1 Allgemein'!$I$22+1)))))/$F44,
SUM(OFFSET('2.5 CAPEX'!BV47,0,-MIN($F44-1,COLUMN(BH44)-1),1,MIN($F44,COLUMN(BH44))))/$F44)))))))</f>
        <v>0</v>
      </c>
      <c r="BR44" s="199">
        <f ca="1">IF('2.1 Kraftwerk allgemein'!$F$15&lt;'1.1 Allgemein'!$I$22,
IF(OR(ISNUMBER($D44)=FALSE,$F44=""),"",
IF(AND('2.5 CAPEX'!$L47&lt;&gt;"x",'2.5 CAPEX'!$M47&lt;&gt;"x"),0,
IF($F44=0,0,
IF(BR$4&lt;'2.1 Kraftwerk allgemein'!$F$16,0,
IF(BR$4='2.1 Kraftwerk allgemein'!$F$16,'2.5 CAPEX'!$J47/$F44,
IF(BR$4&lt;'2.1 Kraftwerk allgemein'!$F$16+$F44,
('2.5 CAPEX'!$J47+SUM(OFFSET('2.5 CAPEX'!BW47,0,-MIN(MAX($F44-1-('2.1 Kraftwerk allgemein'!$F$16-'2.1 Kraftwerk allgemein'!$F$15+1),0),COLUMN(BI44)-1-('2.1 Kraftwerk allgemein'!$F$16-'2.1 Kraftwerk allgemein'!$F$15+1)),1,MIN(MAX($F44-('2.1 Kraftwerk allgemein'!$F$16-'2.1 Kraftwerk allgemein'!$F$15+1),1),COLUMN(BI44)-('2.1 Kraftwerk allgemein'!$F$16-'2.1 Kraftwerk allgemein'!$F$15+1)))))/$F44,
SUM(OFFSET('2.5 CAPEX'!BW47,0,-MIN($F44-1,COLUMN(BI44)-1),1,MIN($F44,COLUMN(BI44))))/$F44)))))),
IF(OR(ISNUMBER($D44)=FALSE,$F44=""),"",
IF(AND('2.5 CAPEX'!$L47&lt;&gt;"x",'2.5 CAPEX'!$M47&lt;&gt;"x"),0,
IF($F44=0,0,
IF(BR$4&lt;'2.1 Kraftwerk allgemein'!$F$16,0,
IF(BR$4='2.1 Kraftwerk allgemein'!$F$16,'2.5 CAPEX'!$J47/$F44,
IF(BR$4&lt;'2.1 Kraftwerk allgemein'!$F$16+$F44,
('2.5 CAPEX'!$J47+SUM(OFFSET('2.5 CAPEX'!BW47,0,-MIN(MAX($F44-1-('2.1 Kraftwerk allgemein'!$F$16-'1.1 Allgemein'!$I$22+1),0),COLUMN(BI44)-1-('2.1 Kraftwerk allgemein'!$F$16-'1.1 Allgemein'!$I$22+1)),1,MIN(MAX($F44-('2.1 Kraftwerk allgemein'!$F$16-'1.1 Allgemein'!$I$22+1),1),COLUMN(BI44)-('2.1 Kraftwerk allgemein'!$F$16-'1.1 Allgemein'!$I$22+1)))))/$F44,
SUM(OFFSET('2.5 CAPEX'!BW47,0,-MIN($F44-1,COLUMN(BI44)-1),1,MIN($F44,COLUMN(BI44))))/$F44)))))))</f>
        <v>0</v>
      </c>
      <c r="BS44" s="199">
        <f ca="1">IF('2.1 Kraftwerk allgemein'!$F$15&lt;'1.1 Allgemein'!$I$22,
IF(OR(ISNUMBER($D44)=FALSE,$F44=""),"",
IF(AND('2.5 CAPEX'!$L47&lt;&gt;"x",'2.5 CAPEX'!$M47&lt;&gt;"x"),0,
IF($F44=0,0,
IF(BS$4&lt;'2.1 Kraftwerk allgemein'!$F$16,0,
IF(BS$4='2.1 Kraftwerk allgemein'!$F$16,'2.5 CAPEX'!$J47/$F44,
IF(BS$4&lt;'2.1 Kraftwerk allgemein'!$F$16+$F44,
('2.5 CAPEX'!$J47+SUM(OFFSET('2.5 CAPEX'!BX47,0,-MIN(MAX($F44-1-('2.1 Kraftwerk allgemein'!$F$16-'2.1 Kraftwerk allgemein'!$F$15+1),0),COLUMN(BJ44)-1-('2.1 Kraftwerk allgemein'!$F$16-'2.1 Kraftwerk allgemein'!$F$15+1)),1,MIN(MAX($F44-('2.1 Kraftwerk allgemein'!$F$16-'2.1 Kraftwerk allgemein'!$F$15+1),1),COLUMN(BJ44)-('2.1 Kraftwerk allgemein'!$F$16-'2.1 Kraftwerk allgemein'!$F$15+1)))))/$F44,
SUM(OFFSET('2.5 CAPEX'!BX47,0,-MIN($F44-1,COLUMN(BJ44)-1),1,MIN($F44,COLUMN(BJ44))))/$F44)))))),
IF(OR(ISNUMBER($D44)=FALSE,$F44=""),"",
IF(AND('2.5 CAPEX'!$L47&lt;&gt;"x",'2.5 CAPEX'!$M47&lt;&gt;"x"),0,
IF($F44=0,0,
IF(BS$4&lt;'2.1 Kraftwerk allgemein'!$F$16,0,
IF(BS$4='2.1 Kraftwerk allgemein'!$F$16,'2.5 CAPEX'!$J47/$F44,
IF(BS$4&lt;'2.1 Kraftwerk allgemein'!$F$16+$F44,
('2.5 CAPEX'!$J47+SUM(OFFSET('2.5 CAPEX'!BX47,0,-MIN(MAX($F44-1-('2.1 Kraftwerk allgemein'!$F$16-'1.1 Allgemein'!$I$22+1),0),COLUMN(BJ44)-1-('2.1 Kraftwerk allgemein'!$F$16-'1.1 Allgemein'!$I$22+1)),1,MIN(MAX($F44-('2.1 Kraftwerk allgemein'!$F$16-'1.1 Allgemein'!$I$22+1),1),COLUMN(BJ44)-('2.1 Kraftwerk allgemein'!$F$16-'1.1 Allgemein'!$I$22+1)))))/$F44,
SUM(OFFSET('2.5 CAPEX'!BX47,0,-MIN($F44-1,COLUMN(BJ44)-1),1,MIN($F44,COLUMN(BJ44))))/$F44)))))))</f>
        <v>0</v>
      </c>
      <c r="BT44" s="199">
        <f ca="1">IF('2.1 Kraftwerk allgemein'!$F$15&lt;'1.1 Allgemein'!$I$22,
IF(OR(ISNUMBER($D44)=FALSE,$F44=""),"",
IF(AND('2.5 CAPEX'!$L47&lt;&gt;"x",'2.5 CAPEX'!$M47&lt;&gt;"x"),0,
IF($F44=0,0,
IF(BT$4&lt;'2.1 Kraftwerk allgemein'!$F$16,0,
IF(BT$4='2.1 Kraftwerk allgemein'!$F$16,'2.5 CAPEX'!$J47/$F44,
IF(BT$4&lt;'2.1 Kraftwerk allgemein'!$F$16+$F44,
('2.5 CAPEX'!$J47+SUM(OFFSET('2.5 CAPEX'!BY47,0,-MIN(MAX($F44-1-('2.1 Kraftwerk allgemein'!$F$16-'2.1 Kraftwerk allgemein'!$F$15+1),0),COLUMN(BK44)-1-('2.1 Kraftwerk allgemein'!$F$16-'2.1 Kraftwerk allgemein'!$F$15+1)),1,MIN(MAX($F44-('2.1 Kraftwerk allgemein'!$F$16-'2.1 Kraftwerk allgemein'!$F$15+1),1),COLUMN(BK44)-('2.1 Kraftwerk allgemein'!$F$16-'2.1 Kraftwerk allgemein'!$F$15+1)))))/$F44,
SUM(OFFSET('2.5 CAPEX'!BY47,0,-MIN($F44-1,COLUMN(BK44)-1),1,MIN($F44,COLUMN(BK44))))/$F44)))))),
IF(OR(ISNUMBER($D44)=FALSE,$F44=""),"",
IF(AND('2.5 CAPEX'!$L47&lt;&gt;"x",'2.5 CAPEX'!$M47&lt;&gt;"x"),0,
IF($F44=0,0,
IF(BT$4&lt;'2.1 Kraftwerk allgemein'!$F$16,0,
IF(BT$4='2.1 Kraftwerk allgemein'!$F$16,'2.5 CAPEX'!$J47/$F44,
IF(BT$4&lt;'2.1 Kraftwerk allgemein'!$F$16+$F44,
('2.5 CAPEX'!$J47+SUM(OFFSET('2.5 CAPEX'!BY47,0,-MIN(MAX($F44-1-('2.1 Kraftwerk allgemein'!$F$16-'1.1 Allgemein'!$I$22+1),0),COLUMN(BK44)-1-('2.1 Kraftwerk allgemein'!$F$16-'1.1 Allgemein'!$I$22+1)),1,MIN(MAX($F44-('2.1 Kraftwerk allgemein'!$F$16-'1.1 Allgemein'!$I$22+1),1),COLUMN(BK44)-('2.1 Kraftwerk allgemein'!$F$16-'1.1 Allgemein'!$I$22+1)))))/$F44,
SUM(OFFSET('2.5 CAPEX'!BY47,0,-MIN($F44-1,COLUMN(BK44)-1),1,MIN($F44,COLUMN(BK44))))/$F44)))))))</f>
        <v>0</v>
      </c>
      <c r="BU44" s="199">
        <f ca="1">IF('2.1 Kraftwerk allgemein'!$F$15&lt;'1.1 Allgemein'!$I$22,
IF(OR(ISNUMBER($D44)=FALSE,$F44=""),"",
IF(AND('2.5 CAPEX'!$L47&lt;&gt;"x",'2.5 CAPEX'!$M47&lt;&gt;"x"),0,
IF($F44=0,0,
IF(BU$4&lt;'2.1 Kraftwerk allgemein'!$F$16,0,
IF(BU$4='2.1 Kraftwerk allgemein'!$F$16,'2.5 CAPEX'!$J47/$F44,
IF(BU$4&lt;'2.1 Kraftwerk allgemein'!$F$16+$F44,
('2.5 CAPEX'!$J47+SUM(OFFSET('2.5 CAPEX'!BZ47,0,-MIN(MAX($F44-1-('2.1 Kraftwerk allgemein'!$F$16-'2.1 Kraftwerk allgemein'!$F$15+1),0),COLUMN(BL44)-1-('2.1 Kraftwerk allgemein'!$F$16-'2.1 Kraftwerk allgemein'!$F$15+1)),1,MIN(MAX($F44-('2.1 Kraftwerk allgemein'!$F$16-'2.1 Kraftwerk allgemein'!$F$15+1),1),COLUMN(BL44)-('2.1 Kraftwerk allgemein'!$F$16-'2.1 Kraftwerk allgemein'!$F$15+1)))))/$F44,
SUM(OFFSET('2.5 CAPEX'!BZ47,0,-MIN($F44-1,COLUMN(BL44)-1),1,MIN($F44,COLUMN(BL44))))/$F44)))))),
IF(OR(ISNUMBER($D44)=FALSE,$F44=""),"",
IF(AND('2.5 CAPEX'!$L47&lt;&gt;"x",'2.5 CAPEX'!$M47&lt;&gt;"x"),0,
IF($F44=0,0,
IF(BU$4&lt;'2.1 Kraftwerk allgemein'!$F$16,0,
IF(BU$4='2.1 Kraftwerk allgemein'!$F$16,'2.5 CAPEX'!$J47/$F44,
IF(BU$4&lt;'2.1 Kraftwerk allgemein'!$F$16+$F44,
('2.5 CAPEX'!$J47+SUM(OFFSET('2.5 CAPEX'!BZ47,0,-MIN(MAX($F44-1-('2.1 Kraftwerk allgemein'!$F$16-'1.1 Allgemein'!$I$22+1),0),COLUMN(BL44)-1-('2.1 Kraftwerk allgemein'!$F$16-'1.1 Allgemein'!$I$22+1)),1,MIN(MAX($F44-('2.1 Kraftwerk allgemein'!$F$16-'1.1 Allgemein'!$I$22+1),1),COLUMN(BL44)-('2.1 Kraftwerk allgemein'!$F$16-'1.1 Allgemein'!$I$22+1)))))/$F44,
SUM(OFFSET('2.5 CAPEX'!BZ47,0,-MIN($F44-1,COLUMN(BL44)-1),1,MIN($F44,COLUMN(BL44))))/$F44)))))))</f>
        <v>0</v>
      </c>
      <c r="BV44" s="199">
        <f ca="1">IF('2.1 Kraftwerk allgemein'!$F$15&lt;'1.1 Allgemein'!$I$22,
IF(OR(ISNUMBER($D44)=FALSE,$F44=""),"",
IF(AND('2.5 CAPEX'!$L47&lt;&gt;"x",'2.5 CAPEX'!$M47&lt;&gt;"x"),0,
IF($F44=0,0,
IF(BV$4&lt;'2.1 Kraftwerk allgemein'!$F$16,0,
IF(BV$4='2.1 Kraftwerk allgemein'!$F$16,'2.5 CAPEX'!$J47/$F44,
IF(BV$4&lt;'2.1 Kraftwerk allgemein'!$F$16+$F44,
('2.5 CAPEX'!$J47+SUM(OFFSET('2.5 CAPEX'!CA47,0,-MIN(MAX($F44-1-('2.1 Kraftwerk allgemein'!$F$16-'2.1 Kraftwerk allgemein'!$F$15+1),0),COLUMN(BM44)-1-('2.1 Kraftwerk allgemein'!$F$16-'2.1 Kraftwerk allgemein'!$F$15+1)),1,MIN(MAX($F44-('2.1 Kraftwerk allgemein'!$F$16-'2.1 Kraftwerk allgemein'!$F$15+1),1),COLUMN(BM44)-('2.1 Kraftwerk allgemein'!$F$16-'2.1 Kraftwerk allgemein'!$F$15+1)))))/$F44,
SUM(OFFSET('2.5 CAPEX'!CA47,0,-MIN($F44-1,COLUMN(BM44)-1),1,MIN($F44,COLUMN(BM44))))/$F44)))))),
IF(OR(ISNUMBER($D44)=FALSE,$F44=""),"",
IF(AND('2.5 CAPEX'!$L47&lt;&gt;"x",'2.5 CAPEX'!$M47&lt;&gt;"x"),0,
IF($F44=0,0,
IF(BV$4&lt;'2.1 Kraftwerk allgemein'!$F$16,0,
IF(BV$4='2.1 Kraftwerk allgemein'!$F$16,'2.5 CAPEX'!$J47/$F44,
IF(BV$4&lt;'2.1 Kraftwerk allgemein'!$F$16+$F44,
('2.5 CAPEX'!$J47+SUM(OFFSET('2.5 CAPEX'!CA47,0,-MIN(MAX($F44-1-('2.1 Kraftwerk allgemein'!$F$16-'1.1 Allgemein'!$I$22+1),0),COLUMN(BM44)-1-('2.1 Kraftwerk allgemein'!$F$16-'1.1 Allgemein'!$I$22+1)),1,MIN(MAX($F44-('2.1 Kraftwerk allgemein'!$F$16-'1.1 Allgemein'!$I$22+1),1),COLUMN(BM44)-('2.1 Kraftwerk allgemein'!$F$16-'1.1 Allgemein'!$I$22+1)))))/$F44,
SUM(OFFSET('2.5 CAPEX'!CA47,0,-MIN($F44-1,COLUMN(BM44)-1),1,MIN($F44,COLUMN(BM44))))/$F44)))))))</f>
        <v>0</v>
      </c>
      <c r="BW44" s="199">
        <f ca="1">IF('2.1 Kraftwerk allgemein'!$F$15&lt;'1.1 Allgemein'!$I$22,
IF(OR(ISNUMBER($D44)=FALSE,$F44=""),"",
IF(AND('2.5 CAPEX'!$L47&lt;&gt;"x",'2.5 CAPEX'!$M47&lt;&gt;"x"),0,
IF($F44=0,0,
IF(BW$4&lt;'2.1 Kraftwerk allgemein'!$F$16,0,
IF(BW$4='2.1 Kraftwerk allgemein'!$F$16,'2.5 CAPEX'!$J47/$F44,
IF(BW$4&lt;'2.1 Kraftwerk allgemein'!$F$16+$F44,
('2.5 CAPEX'!$J47+SUM(OFFSET('2.5 CAPEX'!CB47,0,-MIN(MAX($F44-1-('2.1 Kraftwerk allgemein'!$F$16-'2.1 Kraftwerk allgemein'!$F$15+1),0),COLUMN(BN44)-1-('2.1 Kraftwerk allgemein'!$F$16-'2.1 Kraftwerk allgemein'!$F$15+1)),1,MIN(MAX($F44-('2.1 Kraftwerk allgemein'!$F$16-'2.1 Kraftwerk allgemein'!$F$15+1),1),COLUMN(BN44)-('2.1 Kraftwerk allgemein'!$F$16-'2.1 Kraftwerk allgemein'!$F$15+1)))))/$F44,
SUM(OFFSET('2.5 CAPEX'!CB47,0,-MIN($F44-1,COLUMN(BN44)-1),1,MIN($F44,COLUMN(BN44))))/$F44)))))),
IF(OR(ISNUMBER($D44)=FALSE,$F44=""),"",
IF(AND('2.5 CAPEX'!$L47&lt;&gt;"x",'2.5 CAPEX'!$M47&lt;&gt;"x"),0,
IF($F44=0,0,
IF(BW$4&lt;'2.1 Kraftwerk allgemein'!$F$16,0,
IF(BW$4='2.1 Kraftwerk allgemein'!$F$16,'2.5 CAPEX'!$J47/$F44,
IF(BW$4&lt;'2.1 Kraftwerk allgemein'!$F$16+$F44,
('2.5 CAPEX'!$J47+SUM(OFFSET('2.5 CAPEX'!CB47,0,-MIN(MAX($F44-1-('2.1 Kraftwerk allgemein'!$F$16-'1.1 Allgemein'!$I$22+1),0),COLUMN(BN44)-1-('2.1 Kraftwerk allgemein'!$F$16-'1.1 Allgemein'!$I$22+1)),1,MIN(MAX($F44-('2.1 Kraftwerk allgemein'!$F$16-'1.1 Allgemein'!$I$22+1),1),COLUMN(BN44)-('2.1 Kraftwerk allgemein'!$F$16-'1.1 Allgemein'!$I$22+1)))))/$F44,
SUM(OFFSET('2.5 CAPEX'!CB47,0,-MIN($F44-1,COLUMN(BN44)-1),1,MIN($F44,COLUMN(BN44))))/$F44)))))))</f>
        <v>0</v>
      </c>
      <c r="BX44" s="199">
        <f ca="1">IF('2.1 Kraftwerk allgemein'!$F$15&lt;'1.1 Allgemein'!$I$22,
IF(OR(ISNUMBER($D44)=FALSE,$F44=""),"",
IF(AND('2.5 CAPEX'!$L47&lt;&gt;"x",'2.5 CAPEX'!$M47&lt;&gt;"x"),0,
IF($F44=0,0,
IF(BX$4&lt;'2.1 Kraftwerk allgemein'!$F$16,0,
IF(BX$4='2.1 Kraftwerk allgemein'!$F$16,'2.5 CAPEX'!$J47/$F44,
IF(BX$4&lt;'2.1 Kraftwerk allgemein'!$F$16+$F44,
('2.5 CAPEX'!$J47+SUM(OFFSET('2.5 CAPEX'!CC47,0,-MIN(MAX($F44-1-('2.1 Kraftwerk allgemein'!$F$16-'2.1 Kraftwerk allgemein'!$F$15+1),0),COLUMN(BO44)-1-('2.1 Kraftwerk allgemein'!$F$16-'2.1 Kraftwerk allgemein'!$F$15+1)),1,MIN(MAX($F44-('2.1 Kraftwerk allgemein'!$F$16-'2.1 Kraftwerk allgemein'!$F$15+1),1),COLUMN(BO44)-('2.1 Kraftwerk allgemein'!$F$16-'2.1 Kraftwerk allgemein'!$F$15+1)))))/$F44,
SUM(OFFSET('2.5 CAPEX'!CC47,0,-MIN($F44-1,COLUMN(BO44)-1),1,MIN($F44,COLUMN(BO44))))/$F44)))))),
IF(OR(ISNUMBER($D44)=FALSE,$F44=""),"",
IF(AND('2.5 CAPEX'!$L47&lt;&gt;"x",'2.5 CAPEX'!$M47&lt;&gt;"x"),0,
IF($F44=0,0,
IF(BX$4&lt;'2.1 Kraftwerk allgemein'!$F$16,0,
IF(BX$4='2.1 Kraftwerk allgemein'!$F$16,'2.5 CAPEX'!$J47/$F44,
IF(BX$4&lt;'2.1 Kraftwerk allgemein'!$F$16+$F44,
('2.5 CAPEX'!$J47+SUM(OFFSET('2.5 CAPEX'!CC47,0,-MIN(MAX($F44-1-('2.1 Kraftwerk allgemein'!$F$16-'1.1 Allgemein'!$I$22+1),0),COLUMN(BO44)-1-('2.1 Kraftwerk allgemein'!$F$16-'1.1 Allgemein'!$I$22+1)),1,MIN(MAX($F44-('2.1 Kraftwerk allgemein'!$F$16-'1.1 Allgemein'!$I$22+1),1),COLUMN(BO44)-('2.1 Kraftwerk allgemein'!$F$16-'1.1 Allgemein'!$I$22+1)))))/$F44,
SUM(OFFSET('2.5 CAPEX'!CC47,0,-MIN($F44-1,COLUMN(BO44)-1),1,MIN($F44,COLUMN(BO44))))/$F44)))))))</f>
        <v>0</v>
      </c>
      <c r="BY44" s="199">
        <f ca="1">IF('2.1 Kraftwerk allgemein'!$F$15&lt;'1.1 Allgemein'!$I$22,
IF(OR(ISNUMBER($D44)=FALSE,$F44=""),"",
IF(AND('2.5 CAPEX'!$L47&lt;&gt;"x",'2.5 CAPEX'!$M47&lt;&gt;"x"),0,
IF($F44=0,0,
IF(BY$4&lt;'2.1 Kraftwerk allgemein'!$F$16,0,
IF(BY$4='2.1 Kraftwerk allgemein'!$F$16,'2.5 CAPEX'!$J47/$F44,
IF(BY$4&lt;'2.1 Kraftwerk allgemein'!$F$16+$F44,
('2.5 CAPEX'!$J47+SUM(OFFSET('2.5 CAPEX'!CD47,0,-MIN(MAX($F44-1-('2.1 Kraftwerk allgemein'!$F$16-'2.1 Kraftwerk allgemein'!$F$15+1),0),COLUMN(BP44)-1-('2.1 Kraftwerk allgemein'!$F$16-'2.1 Kraftwerk allgemein'!$F$15+1)),1,MIN(MAX($F44-('2.1 Kraftwerk allgemein'!$F$16-'2.1 Kraftwerk allgemein'!$F$15+1),1),COLUMN(BP44)-('2.1 Kraftwerk allgemein'!$F$16-'2.1 Kraftwerk allgemein'!$F$15+1)))))/$F44,
SUM(OFFSET('2.5 CAPEX'!CD47,0,-MIN($F44-1,COLUMN(BP44)-1),1,MIN($F44,COLUMN(BP44))))/$F44)))))),
IF(OR(ISNUMBER($D44)=FALSE,$F44=""),"",
IF(AND('2.5 CAPEX'!$L47&lt;&gt;"x",'2.5 CAPEX'!$M47&lt;&gt;"x"),0,
IF($F44=0,0,
IF(BY$4&lt;'2.1 Kraftwerk allgemein'!$F$16,0,
IF(BY$4='2.1 Kraftwerk allgemein'!$F$16,'2.5 CAPEX'!$J47/$F44,
IF(BY$4&lt;'2.1 Kraftwerk allgemein'!$F$16+$F44,
('2.5 CAPEX'!$J47+SUM(OFFSET('2.5 CAPEX'!CD47,0,-MIN(MAX($F44-1-('2.1 Kraftwerk allgemein'!$F$16-'1.1 Allgemein'!$I$22+1),0),COLUMN(BP44)-1-('2.1 Kraftwerk allgemein'!$F$16-'1.1 Allgemein'!$I$22+1)),1,MIN(MAX($F44-('2.1 Kraftwerk allgemein'!$F$16-'1.1 Allgemein'!$I$22+1),1),COLUMN(BP44)-('2.1 Kraftwerk allgemein'!$F$16-'1.1 Allgemein'!$I$22+1)))))/$F44,
SUM(OFFSET('2.5 CAPEX'!CD47,0,-MIN($F44-1,COLUMN(BP44)-1),1,MIN($F44,COLUMN(BP44))))/$F44)))))))</f>
        <v>0</v>
      </c>
      <c r="BZ44" s="199">
        <f ca="1">IF('2.1 Kraftwerk allgemein'!$F$15&lt;'1.1 Allgemein'!$I$22,
IF(OR(ISNUMBER($D44)=FALSE,$F44=""),"",
IF(AND('2.5 CAPEX'!$L47&lt;&gt;"x",'2.5 CAPEX'!$M47&lt;&gt;"x"),0,
IF($F44=0,0,
IF(BZ$4&lt;'2.1 Kraftwerk allgemein'!$F$16,0,
IF(BZ$4='2.1 Kraftwerk allgemein'!$F$16,'2.5 CAPEX'!$J47/$F44,
IF(BZ$4&lt;'2.1 Kraftwerk allgemein'!$F$16+$F44,
('2.5 CAPEX'!$J47+SUM(OFFSET('2.5 CAPEX'!CE47,0,-MIN(MAX($F44-1-('2.1 Kraftwerk allgemein'!$F$16-'2.1 Kraftwerk allgemein'!$F$15+1),0),COLUMN(BQ44)-1-('2.1 Kraftwerk allgemein'!$F$16-'2.1 Kraftwerk allgemein'!$F$15+1)),1,MIN(MAX($F44-('2.1 Kraftwerk allgemein'!$F$16-'2.1 Kraftwerk allgemein'!$F$15+1),1),COLUMN(BQ44)-('2.1 Kraftwerk allgemein'!$F$16-'2.1 Kraftwerk allgemein'!$F$15+1)))))/$F44,
SUM(OFFSET('2.5 CAPEX'!CE47,0,-MIN($F44-1,COLUMN(BQ44)-1),1,MIN($F44,COLUMN(BQ44))))/$F44)))))),
IF(OR(ISNUMBER($D44)=FALSE,$F44=""),"",
IF(AND('2.5 CAPEX'!$L47&lt;&gt;"x",'2.5 CAPEX'!$M47&lt;&gt;"x"),0,
IF($F44=0,0,
IF(BZ$4&lt;'2.1 Kraftwerk allgemein'!$F$16,0,
IF(BZ$4='2.1 Kraftwerk allgemein'!$F$16,'2.5 CAPEX'!$J47/$F44,
IF(BZ$4&lt;'2.1 Kraftwerk allgemein'!$F$16+$F44,
('2.5 CAPEX'!$J47+SUM(OFFSET('2.5 CAPEX'!CE47,0,-MIN(MAX($F44-1-('2.1 Kraftwerk allgemein'!$F$16-'1.1 Allgemein'!$I$22+1),0),COLUMN(BQ44)-1-('2.1 Kraftwerk allgemein'!$F$16-'1.1 Allgemein'!$I$22+1)),1,MIN(MAX($F44-('2.1 Kraftwerk allgemein'!$F$16-'1.1 Allgemein'!$I$22+1),1),COLUMN(BQ44)-('2.1 Kraftwerk allgemein'!$F$16-'1.1 Allgemein'!$I$22+1)))))/$F44,
SUM(OFFSET('2.5 CAPEX'!CE47,0,-MIN($F44-1,COLUMN(BQ44)-1),1,MIN($F44,COLUMN(BQ44))))/$F44)))))))</f>
        <v>0</v>
      </c>
      <c r="CA44" s="199">
        <f ca="1">IF('2.1 Kraftwerk allgemein'!$F$15&lt;'1.1 Allgemein'!$I$22,
IF(OR(ISNUMBER($D44)=FALSE,$F44=""),"",
IF(AND('2.5 CAPEX'!$L47&lt;&gt;"x",'2.5 CAPEX'!$M47&lt;&gt;"x"),0,
IF($F44=0,0,
IF(CA$4&lt;'2.1 Kraftwerk allgemein'!$F$16,0,
IF(CA$4='2.1 Kraftwerk allgemein'!$F$16,'2.5 CAPEX'!$J47/$F44,
IF(CA$4&lt;'2.1 Kraftwerk allgemein'!$F$16+$F44,
('2.5 CAPEX'!$J47+SUM(OFFSET('2.5 CAPEX'!CF47,0,-MIN(MAX($F44-1-('2.1 Kraftwerk allgemein'!$F$16-'2.1 Kraftwerk allgemein'!$F$15+1),0),COLUMN(BR44)-1-('2.1 Kraftwerk allgemein'!$F$16-'2.1 Kraftwerk allgemein'!$F$15+1)),1,MIN(MAX($F44-('2.1 Kraftwerk allgemein'!$F$16-'2.1 Kraftwerk allgemein'!$F$15+1),1),COLUMN(BR44)-('2.1 Kraftwerk allgemein'!$F$16-'2.1 Kraftwerk allgemein'!$F$15+1)))))/$F44,
SUM(OFFSET('2.5 CAPEX'!CF47,0,-MIN($F44-1,COLUMN(BR44)-1),1,MIN($F44,COLUMN(BR44))))/$F44)))))),
IF(OR(ISNUMBER($D44)=FALSE,$F44=""),"",
IF(AND('2.5 CAPEX'!$L47&lt;&gt;"x",'2.5 CAPEX'!$M47&lt;&gt;"x"),0,
IF($F44=0,0,
IF(CA$4&lt;'2.1 Kraftwerk allgemein'!$F$16,0,
IF(CA$4='2.1 Kraftwerk allgemein'!$F$16,'2.5 CAPEX'!$J47/$F44,
IF(CA$4&lt;'2.1 Kraftwerk allgemein'!$F$16+$F44,
('2.5 CAPEX'!$J47+SUM(OFFSET('2.5 CAPEX'!CF47,0,-MIN(MAX($F44-1-('2.1 Kraftwerk allgemein'!$F$16-'1.1 Allgemein'!$I$22+1),0),COLUMN(BR44)-1-('2.1 Kraftwerk allgemein'!$F$16-'1.1 Allgemein'!$I$22+1)),1,MIN(MAX($F44-('2.1 Kraftwerk allgemein'!$F$16-'1.1 Allgemein'!$I$22+1),1),COLUMN(BR44)-('2.1 Kraftwerk allgemein'!$F$16-'1.1 Allgemein'!$I$22+1)))))/$F44,
SUM(OFFSET('2.5 CAPEX'!CF47,0,-MIN($F44-1,COLUMN(BR44)-1),1,MIN($F44,COLUMN(BR44))))/$F44)))))))</f>
        <v>0</v>
      </c>
      <c r="CB44" s="199">
        <f ca="1">IF('2.1 Kraftwerk allgemein'!$F$15&lt;'1.1 Allgemein'!$I$22,
IF(OR(ISNUMBER($D44)=FALSE,$F44=""),"",
IF(AND('2.5 CAPEX'!$L47&lt;&gt;"x",'2.5 CAPEX'!$M47&lt;&gt;"x"),0,
IF($F44=0,0,
IF(CB$4&lt;'2.1 Kraftwerk allgemein'!$F$16,0,
IF(CB$4='2.1 Kraftwerk allgemein'!$F$16,'2.5 CAPEX'!$J47/$F44,
IF(CB$4&lt;'2.1 Kraftwerk allgemein'!$F$16+$F44,
('2.5 CAPEX'!$J47+SUM(OFFSET('2.5 CAPEX'!CG47,0,-MIN(MAX($F44-1-('2.1 Kraftwerk allgemein'!$F$16-'2.1 Kraftwerk allgemein'!$F$15+1),0),COLUMN(BS44)-1-('2.1 Kraftwerk allgemein'!$F$16-'2.1 Kraftwerk allgemein'!$F$15+1)),1,MIN(MAX($F44-('2.1 Kraftwerk allgemein'!$F$16-'2.1 Kraftwerk allgemein'!$F$15+1),1),COLUMN(BS44)-('2.1 Kraftwerk allgemein'!$F$16-'2.1 Kraftwerk allgemein'!$F$15+1)))))/$F44,
SUM(OFFSET('2.5 CAPEX'!CG47,0,-MIN($F44-1,COLUMN(BS44)-1),1,MIN($F44,COLUMN(BS44))))/$F44)))))),
IF(OR(ISNUMBER($D44)=FALSE,$F44=""),"",
IF(AND('2.5 CAPEX'!$L47&lt;&gt;"x",'2.5 CAPEX'!$M47&lt;&gt;"x"),0,
IF($F44=0,0,
IF(CB$4&lt;'2.1 Kraftwerk allgemein'!$F$16,0,
IF(CB$4='2.1 Kraftwerk allgemein'!$F$16,'2.5 CAPEX'!$J47/$F44,
IF(CB$4&lt;'2.1 Kraftwerk allgemein'!$F$16+$F44,
('2.5 CAPEX'!$J47+SUM(OFFSET('2.5 CAPEX'!CG47,0,-MIN(MAX($F44-1-('2.1 Kraftwerk allgemein'!$F$16-'1.1 Allgemein'!$I$22+1),0),COLUMN(BS44)-1-('2.1 Kraftwerk allgemein'!$F$16-'1.1 Allgemein'!$I$22+1)),1,MIN(MAX($F44-('2.1 Kraftwerk allgemein'!$F$16-'1.1 Allgemein'!$I$22+1),1),COLUMN(BS44)-('2.1 Kraftwerk allgemein'!$F$16-'1.1 Allgemein'!$I$22+1)))))/$F44,
SUM(OFFSET('2.5 CAPEX'!CG47,0,-MIN($F44-1,COLUMN(BS44)-1),1,MIN($F44,COLUMN(BS44))))/$F44)))))))</f>
        <v>0</v>
      </c>
      <c r="CC44" s="199">
        <f ca="1">IF('2.1 Kraftwerk allgemein'!$F$15&lt;'1.1 Allgemein'!$I$22,
IF(OR(ISNUMBER($D44)=FALSE,$F44=""),"",
IF(AND('2.5 CAPEX'!$L47&lt;&gt;"x",'2.5 CAPEX'!$M47&lt;&gt;"x"),0,
IF($F44=0,0,
IF(CC$4&lt;'2.1 Kraftwerk allgemein'!$F$16,0,
IF(CC$4='2.1 Kraftwerk allgemein'!$F$16,'2.5 CAPEX'!$J47/$F44,
IF(CC$4&lt;'2.1 Kraftwerk allgemein'!$F$16+$F44,
('2.5 CAPEX'!$J47+SUM(OFFSET('2.5 CAPEX'!CH47,0,-MIN(MAX($F44-1-('2.1 Kraftwerk allgemein'!$F$16-'2.1 Kraftwerk allgemein'!$F$15+1),0),COLUMN(BT44)-1-('2.1 Kraftwerk allgemein'!$F$16-'2.1 Kraftwerk allgemein'!$F$15+1)),1,MIN(MAX($F44-('2.1 Kraftwerk allgemein'!$F$16-'2.1 Kraftwerk allgemein'!$F$15+1),1),COLUMN(BT44)-('2.1 Kraftwerk allgemein'!$F$16-'2.1 Kraftwerk allgemein'!$F$15+1)))))/$F44,
SUM(OFFSET('2.5 CAPEX'!CH47,0,-MIN($F44-1,COLUMN(BT44)-1),1,MIN($F44,COLUMN(BT44))))/$F44)))))),
IF(OR(ISNUMBER($D44)=FALSE,$F44=""),"",
IF(AND('2.5 CAPEX'!$L47&lt;&gt;"x",'2.5 CAPEX'!$M47&lt;&gt;"x"),0,
IF($F44=0,0,
IF(CC$4&lt;'2.1 Kraftwerk allgemein'!$F$16,0,
IF(CC$4='2.1 Kraftwerk allgemein'!$F$16,'2.5 CAPEX'!$J47/$F44,
IF(CC$4&lt;'2.1 Kraftwerk allgemein'!$F$16+$F44,
('2.5 CAPEX'!$J47+SUM(OFFSET('2.5 CAPEX'!CH47,0,-MIN(MAX($F44-1-('2.1 Kraftwerk allgemein'!$F$16-'1.1 Allgemein'!$I$22+1),0),COLUMN(BT44)-1-('2.1 Kraftwerk allgemein'!$F$16-'1.1 Allgemein'!$I$22+1)),1,MIN(MAX($F44-('2.1 Kraftwerk allgemein'!$F$16-'1.1 Allgemein'!$I$22+1),1),COLUMN(BT44)-('2.1 Kraftwerk allgemein'!$F$16-'1.1 Allgemein'!$I$22+1)))))/$F44,
SUM(OFFSET('2.5 CAPEX'!CH47,0,-MIN($F44-1,COLUMN(BT44)-1),1,MIN($F44,COLUMN(BT44))))/$F44)))))))</f>
        <v>0</v>
      </c>
      <c r="CD44" s="199">
        <f ca="1">IF('2.1 Kraftwerk allgemein'!$F$15&lt;'1.1 Allgemein'!$I$22,
IF(OR(ISNUMBER($D44)=FALSE,$F44=""),"",
IF(AND('2.5 CAPEX'!$L47&lt;&gt;"x",'2.5 CAPEX'!$M47&lt;&gt;"x"),0,
IF($F44=0,0,
IF(CD$4&lt;'2.1 Kraftwerk allgemein'!$F$16,0,
IF(CD$4='2.1 Kraftwerk allgemein'!$F$16,'2.5 CAPEX'!$J47/$F44,
IF(CD$4&lt;'2.1 Kraftwerk allgemein'!$F$16+$F44,
('2.5 CAPEX'!$J47+SUM(OFFSET('2.5 CAPEX'!CI47,0,-MIN(MAX($F44-1-('2.1 Kraftwerk allgemein'!$F$16-'2.1 Kraftwerk allgemein'!$F$15+1),0),COLUMN(BU44)-1-('2.1 Kraftwerk allgemein'!$F$16-'2.1 Kraftwerk allgemein'!$F$15+1)),1,MIN(MAX($F44-('2.1 Kraftwerk allgemein'!$F$16-'2.1 Kraftwerk allgemein'!$F$15+1),1),COLUMN(BU44)-('2.1 Kraftwerk allgemein'!$F$16-'2.1 Kraftwerk allgemein'!$F$15+1)))))/$F44,
SUM(OFFSET('2.5 CAPEX'!CI47,0,-MIN($F44-1,COLUMN(BU44)-1),1,MIN($F44,COLUMN(BU44))))/$F44)))))),
IF(OR(ISNUMBER($D44)=FALSE,$F44=""),"",
IF(AND('2.5 CAPEX'!$L47&lt;&gt;"x",'2.5 CAPEX'!$M47&lt;&gt;"x"),0,
IF($F44=0,0,
IF(CD$4&lt;'2.1 Kraftwerk allgemein'!$F$16,0,
IF(CD$4='2.1 Kraftwerk allgemein'!$F$16,'2.5 CAPEX'!$J47/$F44,
IF(CD$4&lt;'2.1 Kraftwerk allgemein'!$F$16+$F44,
('2.5 CAPEX'!$J47+SUM(OFFSET('2.5 CAPEX'!CI47,0,-MIN(MAX($F44-1-('2.1 Kraftwerk allgemein'!$F$16-'1.1 Allgemein'!$I$22+1),0),COLUMN(BU44)-1-('2.1 Kraftwerk allgemein'!$F$16-'1.1 Allgemein'!$I$22+1)),1,MIN(MAX($F44-('2.1 Kraftwerk allgemein'!$F$16-'1.1 Allgemein'!$I$22+1),1),COLUMN(BU44)-('2.1 Kraftwerk allgemein'!$F$16-'1.1 Allgemein'!$I$22+1)))))/$F44,
SUM(OFFSET('2.5 CAPEX'!CI47,0,-MIN($F44-1,COLUMN(BU44)-1),1,MIN($F44,COLUMN(BU44))))/$F44)))))))</f>
        <v>0</v>
      </c>
      <c r="CE44" s="199">
        <f ca="1">IF('2.1 Kraftwerk allgemein'!$F$15&lt;'1.1 Allgemein'!$I$22,
IF(OR(ISNUMBER($D44)=FALSE,$F44=""),"",
IF(AND('2.5 CAPEX'!$L47&lt;&gt;"x",'2.5 CAPEX'!$M47&lt;&gt;"x"),0,
IF($F44=0,0,
IF(CE$4&lt;'2.1 Kraftwerk allgemein'!$F$16,0,
IF(CE$4='2.1 Kraftwerk allgemein'!$F$16,'2.5 CAPEX'!$J47/$F44,
IF(CE$4&lt;'2.1 Kraftwerk allgemein'!$F$16+$F44,
('2.5 CAPEX'!$J47+SUM(OFFSET('2.5 CAPEX'!CJ47,0,-MIN(MAX($F44-1-('2.1 Kraftwerk allgemein'!$F$16-'2.1 Kraftwerk allgemein'!$F$15+1),0),COLUMN(BV44)-1-('2.1 Kraftwerk allgemein'!$F$16-'2.1 Kraftwerk allgemein'!$F$15+1)),1,MIN(MAX($F44-('2.1 Kraftwerk allgemein'!$F$16-'2.1 Kraftwerk allgemein'!$F$15+1),1),COLUMN(BV44)-('2.1 Kraftwerk allgemein'!$F$16-'2.1 Kraftwerk allgemein'!$F$15+1)))))/$F44,
SUM(OFFSET('2.5 CAPEX'!CJ47,0,-MIN($F44-1,COLUMN(BV44)-1),1,MIN($F44,COLUMN(BV44))))/$F44)))))),
IF(OR(ISNUMBER($D44)=FALSE,$F44=""),"",
IF(AND('2.5 CAPEX'!$L47&lt;&gt;"x",'2.5 CAPEX'!$M47&lt;&gt;"x"),0,
IF($F44=0,0,
IF(CE$4&lt;'2.1 Kraftwerk allgemein'!$F$16,0,
IF(CE$4='2.1 Kraftwerk allgemein'!$F$16,'2.5 CAPEX'!$J47/$F44,
IF(CE$4&lt;'2.1 Kraftwerk allgemein'!$F$16+$F44,
('2.5 CAPEX'!$J47+SUM(OFFSET('2.5 CAPEX'!CJ47,0,-MIN(MAX($F44-1-('2.1 Kraftwerk allgemein'!$F$16-'1.1 Allgemein'!$I$22+1),0),COLUMN(BV44)-1-('2.1 Kraftwerk allgemein'!$F$16-'1.1 Allgemein'!$I$22+1)),1,MIN(MAX($F44-('2.1 Kraftwerk allgemein'!$F$16-'1.1 Allgemein'!$I$22+1),1),COLUMN(BV44)-('2.1 Kraftwerk allgemein'!$F$16-'1.1 Allgemein'!$I$22+1)))))/$F44,
SUM(OFFSET('2.5 CAPEX'!CJ47,0,-MIN($F44-1,COLUMN(BV44)-1),1,MIN($F44,COLUMN(BV44))))/$F44)))))))</f>
        <v>0</v>
      </c>
      <c r="CF44" s="199">
        <f ca="1">IF('2.1 Kraftwerk allgemein'!$F$15&lt;'1.1 Allgemein'!$I$22,
IF(OR(ISNUMBER($D44)=FALSE,$F44=""),"",
IF(AND('2.5 CAPEX'!$L47&lt;&gt;"x",'2.5 CAPEX'!$M47&lt;&gt;"x"),0,
IF($F44=0,0,
IF(CF$4&lt;'2.1 Kraftwerk allgemein'!$F$16,0,
IF(CF$4='2.1 Kraftwerk allgemein'!$F$16,'2.5 CAPEX'!$J47/$F44,
IF(CF$4&lt;'2.1 Kraftwerk allgemein'!$F$16+$F44,
('2.5 CAPEX'!$J47+SUM(OFFSET('2.5 CAPEX'!CK47,0,-MIN(MAX($F44-1-('2.1 Kraftwerk allgemein'!$F$16-'2.1 Kraftwerk allgemein'!$F$15+1),0),COLUMN(BW44)-1-('2.1 Kraftwerk allgemein'!$F$16-'2.1 Kraftwerk allgemein'!$F$15+1)),1,MIN(MAX($F44-('2.1 Kraftwerk allgemein'!$F$16-'2.1 Kraftwerk allgemein'!$F$15+1),1),COLUMN(BW44)-('2.1 Kraftwerk allgemein'!$F$16-'2.1 Kraftwerk allgemein'!$F$15+1)))))/$F44,
SUM(OFFSET('2.5 CAPEX'!CK47,0,-MIN($F44-1,COLUMN(BW44)-1),1,MIN($F44,COLUMN(BW44))))/$F44)))))),
IF(OR(ISNUMBER($D44)=FALSE,$F44=""),"",
IF(AND('2.5 CAPEX'!$L47&lt;&gt;"x",'2.5 CAPEX'!$M47&lt;&gt;"x"),0,
IF($F44=0,0,
IF(CF$4&lt;'2.1 Kraftwerk allgemein'!$F$16,0,
IF(CF$4='2.1 Kraftwerk allgemein'!$F$16,'2.5 CAPEX'!$J47/$F44,
IF(CF$4&lt;'2.1 Kraftwerk allgemein'!$F$16+$F44,
('2.5 CAPEX'!$J47+SUM(OFFSET('2.5 CAPEX'!CK47,0,-MIN(MAX($F44-1-('2.1 Kraftwerk allgemein'!$F$16-'1.1 Allgemein'!$I$22+1),0),COLUMN(BW44)-1-('2.1 Kraftwerk allgemein'!$F$16-'1.1 Allgemein'!$I$22+1)),1,MIN(MAX($F44-('2.1 Kraftwerk allgemein'!$F$16-'1.1 Allgemein'!$I$22+1),1),COLUMN(BW44)-('2.1 Kraftwerk allgemein'!$F$16-'1.1 Allgemein'!$I$22+1)))))/$F44,
SUM(OFFSET('2.5 CAPEX'!CK47,0,-MIN($F44-1,COLUMN(BW44)-1),1,MIN($F44,COLUMN(BW44))))/$F44)))))))</f>
        <v>0</v>
      </c>
      <c r="CG44" s="199">
        <f ca="1">IF('2.1 Kraftwerk allgemein'!$F$15&lt;'1.1 Allgemein'!$I$22,
IF(OR(ISNUMBER($D44)=FALSE,$F44=""),"",
IF(AND('2.5 CAPEX'!$L47&lt;&gt;"x",'2.5 CAPEX'!$M47&lt;&gt;"x"),0,
IF($F44=0,0,
IF(CG$4&lt;'2.1 Kraftwerk allgemein'!$F$16,0,
IF(CG$4='2.1 Kraftwerk allgemein'!$F$16,'2.5 CAPEX'!$J47/$F44,
IF(CG$4&lt;'2.1 Kraftwerk allgemein'!$F$16+$F44,
('2.5 CAPEX'!$J47+SUM(OFFSET('2.5 CAPEX'!CL47,0,-MIN(MAX($F44-1-('2.1 Kraftwerk allgemein'!$F$16-'2.1 Kraftwerk allgemein'!$F$15+1),0),COLUMN(BX44)-1-('2.1 Kraftwerk allgemein'!$F$16-'2.1 Kraftwerk allgemein'!$F$15+1)),1,MIN(MAX($F44-('2.1 Kraftwerk allgemein'!$F$16-'2.1 Kraftwerk allgemein'!$F$15+1),1),COLUMN(BX44)-('2.1 Kraftwerk allgemein'!$F$16-'2.1 Kraftwerk allgemein'!$F$15+1)))))/$F44,
SUM(OFFSET('2.5 CAPEX'!CL47,0,-MIN($F44-1,COLUMN(BX44)-1),1,MIN($F44,COLUMN(BX44))))/$F44)))))),
IF(OR(ISNUMBER($D44)=FALSE,$F44=""),"",
IF(AND('2.5 CAPEX'!$L47&lt;&gt;"x",'2.5 CAPEX'!$M47&lt;&gt;"x"),0,
IF($F44=0,0,
IF(CG$4&lt;'2.1 Kraftwerk allgemein'!$F$16,0,
IF(CG$4='2.1 Kraftwerk allgemein'!$F$16,'2.5 CAPEX'!$J47/$F44,
IF(CG$4&lt;'2.1 Kraftwerk allgemein'!$F$16+$F44,
('2.5 CAPEX'!$J47+SUM(OFFSET('2.5 CAPEX'!CL47,0,-MIN(MAX($F44-1-('2.1 Kraftwerk allgemein'!$F$16-'1.1 Allgemein'!$I$22+1),0),COLUMN(BX44)-1-('2.1 Kraftwerk allgemein'!$F$16-'1.1 Allgemein'!$I$22+1)),1,MIN(MAX($F44-('2.1 Kraftwerk allgemein'!$F$16-'1.1 Allgemein'!$I$22+1),1),COLUMN(BX44)-('2.1 Kraftwerk allgemein'!$F$16-'1.1 Allgemein'!$I$22+1)))))/$F44,
SUM(OFFSET('2.5 CAPEX'!CL47,0,-MIN($F44-1,COLUMN(BX44)-1),1,MIN($F44,COLUMN(BX44))))/$F44)))))))</f>
        <v>0</v>
      </c>
      <c r="CH44" s="199">
        <f ca="1">IF('2.1 Kraftwerk allgemein'!$F$15&lt;'1.1 Allgemein'!$I$22,
IF(OR(ISNUMBER($D44)=FALSE,$F44=""),"",
IF(AND('2.5 CAPEX'!$L47&lt;&gt;"x",'2.5 CAPEX'!$M47&lt;&gt;"x"),0,
IF($F44=0,0,
IF(CH$4&lt;'2.1 Kraftwerk allgemein'!$F$16,0,
IF(CH$4='2.1 Kraftwerk allgemein'!$F$16,'2.5 CAPEX'!$J47/$F44,
IF(CH$4&lt;'2.1 Kraftwerk allgemein'!$F$16+$F44,
('2.5 CAPEX'!$J47+SUM(OFFSET('2.5 CAPEX'!CM47,0,-MIN(MAX($F44-1-('2.1 Kraftwerk allgemein'!$F$16-'2.1 Kraftwerk allgemein'!$F$15+1),0),COLUMN(BY44)-1-('2.1 Kraftwerk allgemein'!$F$16-'2.1 Kraftwerk allgemein'!$F$15+1)),1,MIN(MAX($F44-('2.1 Kraftwerk allgemein'!$F$16-'2.1 Kraftwerk allgemein'!$F$15+1),1),COLUMN(BY44)-('2.1 Kraftwerk allgemein'!$F$16-'2.1 Kraftwerk allgemein'!$F$15+1)))))/$F44,
SUM(OFFSET('2.5 CAPEX'!CM47,0,-MIN($F44-1,COLUMN(BY44)-1),1,MIN($F44,COLUMN(BY44))))/$F44)))))),
IF(OR(ISNUMBER($D44)=FALSE,$F44=""),"",
IF(AND('2.5 CAPEX'!$L47&lt;&gt;"x",'2.5 CAPEX'!$M47&lt;&gt;"x"),0,
IF($F44=0,0,
IF(CH$4&lt;'2.1 Kraftwerk allgemein'!$F$16,0,
IF(CH$4='2.1 Kraftwerk allgemein'!$F$16,'2.5 CAPEX'!$J47/$F44,
IF(CH$4&lt;'2.1 Kraftwerk allgemein'!$F$16+$F44,
('2.5 CAPEX'!$J47+SUM(OFFSET('2.5 CAPEX'!CM47,0,-MIN(MAX($F44-1-('2.1 Kraftwerk allgemein'!$F$16-'1.1 Allgemein'!$I$22+1),0),COLUMN(BY44)-1-('2.1 Kraftwerk allgemein'!$F$16-'1.1 Allgemein'!$I$22+1)),1,MIN(MAX($F44-('2.1 Kraftwerk allgemein'!$F$16-'1.1 Allgemein'!$I$22+1),1),COLUMN(BY44)-('2.1 Kraftwerk allgemein'!$F$16-'1.1 Allgemein'!$I$22+1)))))/$F44,
SUM(OFFSET('2.5 CAPEX'!CM47,0,-MIN($F44-1,COLUMN(BY44)-1),1,MIN($F44,COLUMN(BY44))))/$F44)))))))</f>
        <v>0</v>
      </c>
      <c r="CI44" s="199">
        <f ca="1">IF('2.1 Kraftwerk allgemein'!$F$15&lt;'1.1 Allgemein'!$I$22,
IF(OR(ISNUMBER($D44)=FALSE,$F44=""),"",
IF(AND('2.5 CAPEX'!$L47&lt;&gt;"x",'2.5 CAPEX'!$M47&lt;&gt;"x"),0,
IF($F44=0,0,
IF(CI$4&lt;'2.1 Kraftwerk allgemein'!$F$16,0,
IF(CI$4='2.1 Kraftwerk allgemein'!$F$16,'2.5 CAPEX'!$J47/$F44,
IF(CI$4&lt;'2.1 Kraftwerk allgemein'!$F$16+$F44,
('2.5 CAPEX'!$J47+SUM(OFFSET('2.5 CAPEX'!CN47,0,-MIN(MAX($F44-1-('2.1 Kraftwerk allgemein'!$F$16-'2.1 Kraftwerk allgemein'!$F$15+1),0),COLUMN(BZ44)-1-('2.1 Kraftwerk allgemein'!$F$16-'2.1 Kraftwerk allgemein'!$F$15+1)),1,MIN(MAX($F44-('2.1 Kraftwerk allgemein'!$F$16-'2.1 Kraftwerk allgemein'!$F$15+1),1),COLUMN(BZ44)-('2.1 Kraftwerk allgemein'!$F$16-'2.1 Kraftwerk allgemein'!$F$15+1)))))/$F44,
SUM(OFFSET('2.5 CAPEX'!CN47,0,-MIN($F44-1,COLUMN(BZ44)-1),1,MIN($F44,COLUMN(BZ44))))/$F44)))))),
IF(OR(ISNUMBER($D44)=FALSE,$F44=""),"",
IF(AND('2.5 CAPEX'!$L47&lt;&gt;"x",'2.5 CAPEX'!$M47&lt;&gt;"x"),0,
IF($F44=0,0,
IF(CI$4&lt;'2.1 Kraftwerk allgemein'!$F$16,0,
IF(CI$4='2.1 Kraftwerk allgemein'!$F$16,'2.5 CAPEX'!$J47/$F44,
IF(CI$4&lt;'2.1 Kraftwerk allgemein'!$F$16+$F44,
('2.5 CAPEX'!$J47+SUM(OFFSET('2.5 CAPEX'!CN47,0,-MIN(MAX($F44-1-('2.1 Kraftwerk allgemein'!$F$16-'1.1 Allgemein'!$I$22+1),0),COLUMN(BZ44)-1-('2.1 Kraftwerk allgemein'!$F$16-'1.1 Allgemein'!$I$22+1)),1,MIN(MAX($F44-('2.1 Kraftwerk allgemein'!$F$16-'1.1 Allgemein'!$I$22+1),1),COLUMN(BZ44)-('2.1 Kraftwerk allgemein'!$F$16-'1.1 Allgemein'!$I$22+1)))))/$F44,
SUM(OFFSET('2.5 CAPEX'!CN47,0,-MIN($F44-1,COLUMN(BZ44)-1),1,MIN($F44,COLUMN(BZ44))))/$F44)))))))</f>
        <v>0</v>
      </c>
      <c r="CJ44" s="199">
        <f ca="1">IF('2.1 Kraftwerk allgemein'!$F$15&lt;'1.1 Allgemein'!$I$22,
IF(OR(ISNUMBER($D44)=FALSE,$F44=""),"",
IF(AND('2.5 CAPEX'!$L47&lt;&gt;"x",'2.5 CAPEX'!$M47&lt;&gt;"x"),0,
IF($F44=0,0,
IF(CJ$4&lt;'2.1 Kraftwerk allgemein'!$F$16,0,
IF(CJ$4='2.1 Kraftwerk allgemein'!$F$16,'2.5 CAPEX'!$J47/$F44,
IF(CJ$4&lt;'2.1 Kraftwerk allgemein'!$F$16+$F44,
('2.5 CAPEX'!$J47+SUM(OFFSET('2.5 CAPEX'!CO47,0,-MIN(MAX($F44-1-('2.1 Kraftwerk allgemein'!$F$16-'2.1 Kraftwerk allgemein'!$F$15+1),0),COLUMN(CA44)-1-('2.1 Kraftwerk allgemein'!$F$16-'2.1 Kraftwerk allgemein'!$F$15+1)),1,MIN(MAX($F44-('2.1 Kraftwerk allgemein'!$F$16-'2.1 Kraftwerk allgemein'!$F$15+1),1),COLUMN(CA44)-('2.1 Kraftwerk allgemein'!$F$16-'2.1 Kraftwerk allgemein'!$F$15+1)))))/$F44,
SUM(OFFSET('2.5 CAPEX'!CO47,0,-MIN($F44-1,COLUMN(CA44)-1),1,MIN($F44,COLUMN(CA44))))/$F44)))))),
IF(OR(ISNUMBER($D44)=FALSE,$F44=""),"",
IF(AND('2.5 CAPEX'!$L47&lt;&gt;"x",'2.5 CAPEX'!$M47&lt;&gt;"x"),0,
IF($F44=0,0,
IF(CJ$4&lt;'2.1 Kraftwerk allgemein'!$F$16,0,
IF(CJ$4='2.1 Kraftwerk allgemein'!$F$16,'2.5 CAPEX'!$J47/$F44,
IF(CJ$4&lt;'2.1 Kraftwerk allgemein'!$F$16+$F44,
('2.5 CAPEX'!$J47+SUM(OFFSET('2.5 CAPEX'!CO47,0,-MIN(MAX($F44-1-('2.1 Kraftwerk allgemein'!$F$16-'1.1 Allgemein'!$I$22+1),0),COLUMN(CA44)-1-('2.1 Kraftwerk allgemein'!$F$16-'1.1 Allgemein'!$I$22+1)),1,MIN(MAX($F44-('2.1 Kraftwerk allgemein'!$F$16-'1.1 Allgemein'!$I$22+1),1),COLUMN(CA44)-('2.1 Kraftwerk allgemein'!$F$16-'1.1 Allgemein'!$I$22+1)))))/$F44,
SUM(OFFSET('2.5 CAPEX'!CO47,0,-MIN($F44-1,COLUMN(CA44)-1),1,MIN($F44,COLUMN(CA44))))/$F44)))))))</f>
        <v>0</v>
      </c>
      <c r="CK44" s="199">
        <f ca="1">IF('2.1 Kraftwerk allgemein'!$F$15&lt;'1.1 Allgemein'!$I$22,
IF(OR(ISNUMBER($D44)=FALSE,$F44=""),"",
IF(AND('2.5 CAPEX'!$L47&lt;&gt;"x",'2.5 CAPEX'!$M47&lt;&gt;"x"),0,
IF($F44=0,0,
IF(CK$4&lt;'2.1 Kraftwerk allgemein'!$F$16,0,
IF(CK$4='2.1 Kraftwerk allgemein'!$F$16,'2.5 CAPEX'!$J47/$F44,
IF(CK$4&lt;'2.1 Kraftwerk allgemein'!$F$16+$F44,
('2.5 CAPEX'!$J47+SUM(OFFSET('2.5 CAPEX'!CP47,0,-MIN(MAX($F44-1-('2.1 Kraftwerk allgemein'!$F$16-'2.1 Kraftwerk allgemein'!$F$15+1),0),COLUMN(CB44)-1-('2.1 Kraftwerk allgemein'!$F$16-'2.1 Kraftwerk allgemein'!$F$15+1)),1,MIN(MAX($F44-('2.1 Kraftwerk allgemein'!$F$16-'2.1 Kraftwerk allgemein'!$F$15+1),1),COLUMN(CB44)-('2.1 Kraftwerk allgemein'!$F$16-'2.1 Kraftwerk allgemein'!$F$15+1)))))/$F44,
SUM(OFFSET('2.5 CAPEX'!CP47,0,-MIN($F44-1,COLUMN(CB44)-1),1,MIN($F44,COLUMN(CB44))))/$F44)))))),
IF(OR(ISNUMBER($D44)=FALSE,$F44=""),"",
IF(AND('2.5 CAPEX'!$L47&lt;&gt;"x",'2.5 CAPEX'!$M47&lt;&gt;"x"),0,
IF($F44=0,0,
IF(CK$4&lt;'2.1 Kraftwerk allgemein'!$F$16,0,
IF(CK$4='2.1 Kraftwerk allgemein'!$F$16,'2.5 CAPEX'!$J47/$F44,
IF(CK$4&lt;'2.1 Kraftwerk allgemein'!$F$16+$F44,
('2.5 CAPEX'!$J47+SUM(OFFSET('2.5 CAPEX'!CP47,0,-MIN(MAX($F44-1-('2.1 Kraftwerk allgemein'!$F$16-'1.1 Allgemein'!$I$22+1),0),COLUMN(CB44)-1-('2.1 Kraftwerk allgemein'!$F$16-'1.1 Allgemein'!$I$22+1)),1,MIN(MAX($F44-('2.1 Kraftwerk allgemein'!$F$16-'1.1 Allgemein'!$I$22+1),1),COLUMN(CB44)-('2.1 Kraftwerk allgemein'!$F$16-'1.1 Allgemein'!$I$22+1)))))/$F44,
SUM(OFFSET('2.5 CAPEX'!CP47,0,-MIN($F44-1,COLUMN(CB44)-1),1,MIN($F44,COLUMN(CB44))))/$F44)))))))</f>
        <v>0</v>
      </c>
      <c r="CL44" s="199">
        <f ca="1">IF('2.1 Kraftwerk allgemein'!$F$15&lt;'1.1 Allgemein'!$I$22,
IF(OR(ISNUMBER($D44)=FALSE,$F44=""),"",
IF(AND('2.5 CAPEX'!$L47&lt;&gt;"x",'2.5 CAPEX'!$M47&lt;&gt;"x"),0,
IF($F44=0,0,
IF(CL$4&lt;'2.1 Kraftwerk allgemein'!$F$16,0,
IF(CL$4='2.1 Kraftwerk allgemein'!$F$16,'2.5 CAPEX'!$J47/$F44,
IF(CL$4&lt;'2.1 Kraftwerk allgemein'!$F$16+$F44,
('2.5 CAPEX'!$J47+SUM(OFFSET('2.5 CAPEX'!CQ47,0,-MIN(MAX($F44-1-('2.1 Kraftwerk allgemein'!$F$16-'2.1 Kraftwerk allgemein'!$F$15+1),0),COLUMN(CC44)-1-('2.1 Kraftwerk allgemein'!$F$16-'2.1 Kraftwerk allgemein'!$F$15+1)),1,MIN(MAX($F44-('2.1 Kraftwerk allgemein'!$F$16-'2.1 Kraftwerk allgemein'!$F$15+1),1),COLUMN(CC44)-('2.1 Kraftwerk allgemein'!$F$16-'2.1 Kraftwerk allgemein'!$F$15+1)))))/$F44,
SUM(OFFSET('2.5 CAPEX'!CQ47,0,-MIN($F44-1,COLUMN(CC44)-1),1,MIN($F44,COLUMN(CC44))))/$F44)))))),
IF(OR(ISNUMBER($D44)=FALSE,$F44=""),"",
IF(AND('2.5 CAPEX'!$L47&lt;&gt;"x",'2.5 CAPEX'!$M47&lt;&gt;"x"),0,
IF($F44=0,0,
IF(CL$4&lt;'2.1 Kraftwerk allgemein'!$F$16,0,
IF(CL$4='2.1 Kraftwerk allgemein'!$F$16,'2.5 CAPEX'!$J47/$F44,
IF(CL$4&lt;'2.1 Kraftwerk allgemein'!$F$16+$F44,
('2.5 CAPEX'!$J47+SUM(OFFSET('2.5 CAPEX'!CQ47,0,-MIN(MAX($F44-1-('2.1 Kraftwerk allgemein'!$F$16-'1.1 Allgemein'!$I$22+1),0),COLUMN(CC44)-1-('2.1 Kraftwerk allgemein'!$F$16-'1.1 Allgemein'!$I$22+1)),1,MIN(MAX($F44-('2.1 Kraftwerk allgemein'!$F$16-'1.1 Allgemein'!$I$22+1),1),COLUMN(CC44)-('2.1 Kraftwerk allgemein'!$F$16-'1.1 Allgemein'!$I$22+1)))))/$F44,
SUM(OFFSET('2.5 CAPEX'!CQ47,0,-MIN($F44-1,COLUMN(CC44)-1),1,MIN($F44,COLUMN(CC44))))/$F44)))))))</f>
        <v>0</v>
      </c>
      <c r="CM44" s="199">
        <f ca="1">IF('2.1 Kraftwerk allgemein'!$F$15&lt;'1.1 Allgemein'!$I$22,
IF(OR(ISNUMBER($D44)=FALSE,$F44=""),"",
IF(AND('2.5 CAPEX'!$L47&lt;&gt;"x",'2.5 CAPEX'!$M47&lt;&gt;"x"),0,
IF($F44=0,0,
IF(CM$4&lt;'2.1 Kraftwerk allgemein'!$F$16,0,
IF(CM$4='2.1 Kraftwerk allgemein'!$F$16,'2.5 CAPEX'!$J47/$F44,
IF(CM$4&lt;'2.1 Kraftwerk allgemein'!$F$16+$F44,
('2.5 CAPEX'!$J47+SUM(OFFSET('2.5 CAPEX'!CR47,0,-MIN(MAX($F44-1-('2.1 Kraftwerk allgemein'!$F$16-'2.1 Kraftwerk allgemein'!$F$15+1),0),COLUMN(CD44)-1-('2.1 Kraftwerk allgemein'!$F$16-'2.1 Kraftwerk allgemein'!$F$15+1)),1,MIN(MAX($F44-('2.1 Kraftwerk allgemein'!$F$16-'2.1 Kraftwerk allgemein'!$F$15+1),1),COLUMN(CD44)-('2.1 Kraftwerk allgemein'!$F$16-'2.1 Kraftwerk allgemein'!$F$15+1)))))/$F44,
SUM(OFFSET('2.5 CAPEX'!CR47,0,-MIN($F44-1,COLUMN(CD44)-1),1,MIN($F44,COLUMN(CD44))))/$F44)))))),
IF(OR(ISNUMBER($D44)=FALSE,$F44=""),"",
IF(AND('2.5 CAPEX'!$L47&lt;&gt;"x",'2.5 CAPEX'!$M47&lt;&gt;"x"),0,
IF($F44=0,0,
IF(CM$4&lt;'2.1 Kraftwerk allgemein'!$F$16,0,
IF(CM$4='2.1 Kraftwerk allgemein'!$F$16,'2.5 CAPEX'!$J47/$F44,
IF(CM$4&lt;'2.1 Kraftwerk allgemein'!$F$16+$F44,
('2.5 CAPEX'!$J47+SUM(OFFSET('2.5 CAPEX'!CR47,0,-MIN(MAX($F44-1-('2.1 Kraftwerk allgemein'!$F$16-'1.1 Allgemein'!$I$22+1),0),COLUMN(CD44)-1-('2.1 Kraftwerk allgemein'!$F$16-'1.1 Allgemein'!$I$22+1)),1,MIN(MAX($F44-('2.1 Kraftwerk allgemein'!$F$16-'1.1 Allgemein'!$I$22+1),1),COLUMN(CD44)-('2.1 Kraftwerk allgemein'!$F$16-'1.1 Allgemein'!$I$22+1)))))/$F44,
SUM(OFFSET('2.5 CAPEX'!CR47,0,-MIN($F44-1,COLUMN(CD44)-1),1,MIN($F44,COLUMN(CD44))))/$F44)))))))</f>
        <v>0</v>
      </c>
      <c r="CN44" s="199">
        <f ca="1">IF('2.1 Kraftwerk allgemein'!$F$15&lt;'1.1 Allgemein'!$I$22,
IF(OR(ISNUMBER($D44)=FALSE,$F44=""),"",
IF(AND('2.5 CAPEX'!$L47&lt;&gt;"x",'2.5 CAPEX'!$M47&lt;&gt;"x"),0,
IF($F44=0,0,
IF(CN$4&lt;'2.1 Kraftwerk allgemein'!$F$16,0,
IF(CN$4='2.1 Kraftwerk allgemein'!$F$16,'2.5 CAPEX'!$J47/$F44,
IF(CN$4&lt;'2.1 Kraftwerk allgemein'!$F$16+$F44,
('2.5 CAPEX'!$J47+SUM(OFFSET('2.5 CAPEX'!CS47,0,-MIN(MAX($F44-1-('2.1 Kraftwerk allgemein'!$F$16-'2.1 Kraftwerk allgemein'!$F$15+1),0),COLUMN(CE44)-1-('2.1 Kraftwerk allgemein'!$F$16-'2.1 Kraftwerk allgemein'!$F$15+1)),1,MIN(MAX($F44-('2.1 Kraftwerk allgemein'!$F$16-'2.1 Kraftwerk allgemein'!$F$15+1),1),COLUMN(CE44)-('2.1 Kraftwerk allgemein'!$F$16-'2.1 Kraftwerk allgemein'!$F$15+1)))))/$F44,
SUM(OFFSET('2.5 CAPEX'!CS47,0,-MIN($F44-1,COLUMN(CE44)-1),1,MIN($F44,COLUMN(CE44))))/$F44)))))),
IF(OR(ISNUMBER($D44)=FALSE,$F44=""),"",
IF(AND('2.5 CAPEX'!$L47&lt;&gt;"x",'2.5 CAPEX'!$M47&lt;&gt;"x"),0,
IF($F44=0,0,
IF(CN$4&lt;'2.1 Kraftwerk allgemein'!$F$16,0,
IF(CN$4='2.1 Kraftwerk allgemein'!$F$16,'2.5 CAPEX'!$J47/$F44,
IF(CN$4&lt;'2.1 Kraftwerk allgemein'!$F$16+$F44,
('2.5 CAPEX'!$J47+SUM(OFFSET('2.5 CAPEX'!CS47,0,-MIN(MAX($F44-1-('2.1 Kraftwerk allgemein'!$F$16-'1.1 Allgemein'!$I$22+1),0),COLUMN(CE44)-1-('2.1 Kraftwerk allgemein'!$F$16-'1.1 Allgemein'!$I$22+1)),1,MIN(MAX($F44-('2.1 Kraftwerk allgemein'!$F$16-'1.1 Allgemein'!$I$22+1),1),COLUMN(CE44)-('2.1 Kraftwerk allgemein'!$F$16-'1.1 Allgemein'!$I$22+1)))))/$F44,
SUM(OFFSET('2.5 CAPEX'!CS47,0,-MIN($F44-1,COLUMN(CE44)-1),1,MIN($F44,COLUMN(CE44))))/$F44)))))))</f>
        <v>0</v>
      </c>
      <c r="CO44" s="199">
        <f ca="1">IF('2.1 Kraftwerk allgemein'!$F$15&lt;'1.1 Allgemein'!$I$22,
IF(OR(ISNUMBER($D44)=FALSE,$F44=""),"",
IF(AND('2.5 CAPEX'!$L47&lt;&gt;"x",'2.5 CAPEX'!$M47&lt;&gt;"x"),0,
IF($F44=0,0,
IF(CO$4&lt;'2.1 Kraftwerk allgemein'!$F$16,0,
IF(CO$4='2.1 Kraftwerk allgemein'!$F$16,'2.5 CAPEX'!$J47/$F44,
IF(CO$4&lt;'2.1 Kraftwerk allgemein'!$F$16+$F44,
('2.5 CAPEX'!$J47+SUM(OFFSET('2.5 CAPEX'!CT47,0,-MIN(MAX($F44-1-('2.1 Kraftwerk allgemein'!$F$16-'2.1 Kraftwerk allgemein'!$F$15+1),0),COLUMN(CF44)-1-('2.1 Kraftwerk allgemein'!$F$16-'2.1 Kraftwerk allgemein'!$F$15+1)),1,MIN(MAX($F44-('2.1 Kraftwerk allgemein'!$F$16-'2.1 Kraftwerk allgemein'!$F$15+1),1),COLUMN(CF44)-('2.1 Kraftwerk allgemein'!$F$16-'2.1 Kraftwerk allgemein'!$F$15+1)))))/$F44,
SUM(OFFSET('2.5 CAPEX'!CT47,0,-MIN($F44-1,COLUMN(CF44)-1),1,MIN($F44,COLUMN(CF44))))/$F44)))))),
IF(OR(ISNUMBER($D44)=FALSE,$F44=""),"",
IF(AND('2.5 CAPEX'!$L47&lt;&gt;"x",'2.5 CAPEX'!$M47&lt;&gt;"x"),0,
IF($F44=0,0,
IF(CO$4&lt;'2.1 Kraftwerk allgemein'!$F$16,0,
IF(CO$4='2.1 Kraftwerk allgemein'!$F$16,'2.5 CAPEX'!$J47/$F44,
IF(CO$4&lt;'2.1 Kraftwerk allgemein'!$F$16+$F44,
('2.5 CAPEX'!$J47+SUM(OFFSET('2.5 CAPEX'!CT47,0,-MIN(MAX($F44-1-('2.1 Kraftwerk allgemein'!$F$16-'1.1 Allgemein'!$I$22+1),0),COLUMN(CF44)-1-('2.1 Kraftwerk allgemein'!$F$16-'1.1 Allgemein'!$I$22+1)),1,MIN(MAX($F44-('2.1 Kraftwerk allgemein'!$F$16-'1.1 Allgemein'!$I$22+1),1),COLUMN(CF44)-('2.1 Kraftwerk allgemein'!$F$16-'1.1 Allgemein'!$I$22+1)))))/$F44,
SUM(OFFSET('2.5 CAPEX'!CT47,0,-MIN($F44-1,COLUMN(CF44)-1),1,MIN($F44,COLUMN(CF44))))/$F44)))))))</f>
        <v>0</v>
      </c>
      <c r="CP44" s="199">
        <f ca="1">IF('2.1 Kraftwerk allgemein'!$F$15&lt;'1.1 Allgemein'!$I$22,
IF(OR(ISNUMBER($D44)=FALSE,$F44=""),"",
IF(AND('2.5 CAPEX'!$L47&lt;&gt;"x",'2.5 CAPEX'!$M47&lt;&gt;"x"),0,
IF($F44=0,0,
IF(CP$4&lt;'2.1 Kraftwerk allgemein'!$F$16,0,
IF(CP$4='2.1 Kraftwerk allgemein'!$F$16,'2.5 CAPEX'!$J47/$F44,
IF(CP$4&lt;'2.1 Kraftwerk allgemein'!$F$16+$F44,
('2.5 CAPEX'!$J47+SUM(OFFSET('2.5 CAPEX'!CU47,0,-MIN(MAX($F44-1-('2.1 Kraftwerk allgemein'!$F$16-'2.1 Kraftwerk allgemein'!$F$15+1),0),COLUMN(CG44)-1-('2.1 Kraftwerk allgemein'!$F$16-'2.1 Kraftwerk allgemein'!$F$15+1)),1,MIN(MAX($F44-('2.1 Kraftwerk allgemein'!$F$16-'2.1 Kraftwerk allgemein'!$F$15+1),1),COLUMN(CG44)-('2.1 Kraftwerk allgemein'!$F$16-'2.1 Kraftwerk allgemein'!$F$15+1)))))/$F44,
SUM(OFFSET('2.5 CAPEX'!CU47,0,-MIN($F44-1,COLUMN(CG44)-1),1,MIN($F44,COLUMN(CG44))))/$F44)))))),
IF(OR(ISNUMBER($D44)=FALSE,$F44=""),"",
IF(AND('2.5 CAPEX'!$L47&lt;&gt;"x",'2.5 CAPEX'!$M47&lt;&gt;"x"),0,
IF($F44=0,0,
IF(CP$4&lt;'2.1 Kraftwerk allgemein'!$F$16,0,
IF(CP$4='2.1 Kraftwerk allgemein'!$F$16,'2.5 CAPEX'!$J47/$F44,
IF(CP$4&lt;'2.1 Kraftwerk allgemein'!$F$16+$F44,
('2.5 CAPEX'!$J47+SUM(OFFSET('2.5 CAPEX'!CU47,0,-MIN(MAX($F44-1-('2.1 Kraftwerk allgemein'!$F$16-'1.1 Allgemein'!$I$22+1),0),COLUMN(CG44)-1-('2.1 Kraftwerk allgemein'!$F$16-'1.1 Allgemein'!$I$22+1)),1,MIN(MAX($F44-('2.1 Kraftwerk allgemein'!$F$16-'1.1 Allgemein'!$I$22+1),1),COLUMN(CG44)-('2.1 Kraftwerk allgemein'!$F$16-'1.1 Allgemein'!$I$22+1)))))/$F44,
SUM(OFFSET('2.5 CAPEX'!CU47,0,-MIN($F44-1,COLUMN(CG44)-1),1,MIN($F44,COLUMN(CG44))))/$F44)))))))</f>
        <v>0</v>
      </c>
      <c r="CQ44" s="199">
        <f ca="1">IF('2.1 Kraftwerk allgemein'!$F$15&lt;'1.1 Allgemein'!$I$22,
IF(OR(ISNUMBER($D44)=FALSE,$F44=""),"",
IF(AND('2.5 CAPEX'!$L47&lt;&gt;"x",'2.5 CAPEX'!$M47&lt;&gt;"x"),0,
IF($F44=0,0,
IF(CQ$4&lt;'2.1 Kraftwerk allgemein'!$F$16,0,
IF(CQ$4='2.1 Kraftwerk allgemein'!$F$16,'2.5 CAPEX'!$J47/$F44,
IF(CQ$4&lt;'2.1 Kraftwerk allgemein'!$F$16+$F44,
('2.5 CAPEX'!$J47+SUM(OFFSET('2.5 CAPEX'!CV47,0,-MIN(MAX($F44-1-('2.1 Kraftwerk allgemein'!$F$16-'2.1 Kraftwerk allgemein'!$F$15+1),0),COLUMN(CH44)-1-('2.1 Kraftwerk allgemein'!$F$16-'2.1 Kraftwerk allgemein'!$F$15+1)),1,MIN(MAX($F44-('2.1 Kraftwerk allgemein'!$F$16-'2.1 Kraftwerk allgemein'!$F$15+1),1),COLUMN(CH44)-('2.1 Kraftwerk allgemein'!$F$16-'2.1 Kraftwerk allgemein'!$F$15+1)))))/$F44,
SUM(OFFSET('2.5 CAPEX'!CV47,0,-MIN($F44-1,COLUMN(CH44)-1),1,MIN($F44,COLUMN(CH44))))/$F44)))))),
IF(OR(ISNUMBER($D44)=FALSE,$F44=""),"",
IF(AND('2.5 CAPEX'!$L47&lt;&gt;"x",'2.5 CAPEX'!$M47&lt;&gt;"x"),0,
IF($F44=0,0,
IF(CQ$4&lt;'2.1 Kraftwerk allgemein'!$F$16,0,
IF(CQ$4='2.1 Kraftwerk allgemein'!$F$16,'2.5 CAPEX'!$J47/$F44,
IF(CQ$4&lt;'2.1 Kraftwerk allgemein'!$F$16+$F44,
('2.5 CAPEX'!$J47+SUM(OFFSET('2.5 CAPEX'!CV47,0,-MIN(MAX($F44-1-('2.1 Kraftwerk allgemein'!$F$16-'1.1 Allgemein'!$I$22+1),0),COLUMN(CH44)-1-('2.1 Kraftwerk allgemein'!$F$16-'1.1 Allgemein'!$I$22+1)),1,MIN(MAX($F44-('2.1 Kraftwerk allgemein'!$F$16-'1.1 Allgemein'!$I$22+1),1),COLUMN(CH44)-('2.1 Kraftwerk allgemein'!$F$16-'1.1 Allgemein'!$I$22+1)))))/$F44,
SUM(OFFSET('2.5 CAPEX'!CV47,0,-MIN($F44-1,COLUMN(CH44)-1),1,MIN($F44,COLUMN(CH44))))/$F44)))))))</f>
        <v>0</v>
      </c>
      <c r="CR44" s="199">
        <f ca="1">IF('2.1 Kraftwerk allgemein'!$F$15&lt;'1.1 Allgemein'!$I$22,
IF(OR(ISNUMBER($D44)=FALSE,$F44=""),"",
IF(AND('2.5 CAPEX'!$L47&lt;&gt;"x",'2.5 CAPEX'!$M47&lt;&gt;"x"),0,
IF($F44=0,0,
IF(CR$4&lt;'2.1 Kraftwerk allgemein'!$F$16,0,
IF(CR$4='2.1 Kraftwerk allgemein'!$F$16,'2.5 CAPEX'!$J47/$F44,
IF(CR$4&lt;'2.1 Kraftwerk allgemein'!$F$16+$F44,
('2.5 CAPEX'!$J47+SUM(OFFSET('2.5 CAPEX'!CW47,0,-MIN(MAX($F44-1-('2.1 Kraftwerk allgemein'!$F$16-'2.1 Kraftwerk allgemein'!$F$15+1),0),COLUMN(CI44)-1-('2.1 Kraftwerk allgemein'!$F$16-'2.1 Kraftwerk allgemein'!$F$15+1)),1,MIN(MAX($F44-('2.1 Kraftwerk allgemein'!$F$16-'2.1 Kraftwerk allgemein'!$F$15+1),1),COLUMN(CI44)-('2.1 Kraftwerk allgemein'!$F$16-'2.1 Kraftwerk allgemein'!$F$15+1)))))/$F44,
SUM(OFFSET('2.5 CAPEX'!CW47,0,-MIN($F44-1,COLUMN(CI44)-1),1,MIN($F44,COLUMN(CI44))))/$F44)))))),
IF(OR(ISNUMBER($D44)=FALSE,$F44=""),"",
IF(AND('2.5 CAPEX'!$L47&lt;&gt;"x",'2.5 CAPEX'!$M47&lt;&gt;"x"),0,
IF($F44=0,0,
IF(CR$4&lt;'2.1 Kraftwerk allgemein'!$F$16,0,
IF(CR$4='2.1 Kraftwerk allgemein'!$F$16,'2.5 CAPEX'!$J47/$F44,
IF(CR$4&lt;'2.1 Kraftwerk allgemein'!$F$16+$F44,
('2.5 CAPEX'!$J47+SUM(OFFSET('2.5 CAPEX'!CW47,0,-MIN(MAX($F44-1-('2.1 Kraftwerk allgemein'!$F$16-'1.1 Allgemein'!$I$22+1),0),COLUMN(CI44)-1-('2.1 Kraftwerk allgemein'!$F$16-'1.1 Allgemein'!$I$22+1)),1,MIN(MAX($F44-('2.1 Kraftwerk allgemein'!$F$16-'1.1 Allgemein'!$I$22+1),1),COLUMN(CI44)-('2.1 Kraftwerk allgemein'!$F$16-'1.1 Allgemein'!$I$22+1)))))/$F44,
SUM(OFFSET('2.5 CAPEX'!CW47,0,-MIN($F44-1,COLUMN(CI44)-1),1,MIN($F44,COLUMN(CI44))))/$F44)))))))</f>
        <v>0</v>
      </c>
      <c r="CS44" s="199">
        <f ca="1">IF('2.1 Kraftwerk allgemein'!$F$15&lt;'1.1 Allgemein'!$I$22,
IF(OR(ISNUMBER($D44)=FALSE,$F44=""),"",
IF(AND('2.5 CAPEX'!$L47&lt;&gt;"x",'2.5 CAPEX'!$M47&lt;&gt;"x"),0,
IF($F44=0,0,
IF(CS$4&lt;'2.1 Kraftwerk allgemein'!$F$16,0,
IF(CS$4='2.1 Kraftwerk allgemein'!$F$16,'2.5 CAPEX'!$J47/$F44,
IF(CS$4&lt;'2.1 Kraftwerk allgemein'!$F$16+$F44,
('2.5 CAPEX'!$J47+SUM(OFFSET('2.5 CAPEX'!CX47,0,-MIN(MAX($F44-1-('2.1 Kraftwerk allgemein'!$F$16-'2.1 Kraftwerk allgemein'!$F$15+1),0),COLUMN(CJ44)-1-('2.1 Kraftwerk allgemein'!$F$16-'2.1 Kraftwerk allgemein'!$F$15+1)),1,MIN(MAX($F44-('2.1 Kraftwerk allgemein'!$F$16-'2.1 Kraftwerk allgemein'!$F$15+1),1),COLUMN(CJ44)-('2.1 Kraftwerk allgemein'!$F$16-'2.1 Kraftwerk allgemein'!$F$15+1)))))/$F44,
SUM(OFFSET('2.5 CAPEX'!CX47,0,-MIN($F44-1,COLUMN(CJ44)-1),1,MIN($F44,COLUMN(CJ44))))/$F44)))))),
IF(OR(ISNUMBER($D44)=FALSE,$F44=""),"",
IF(AND('2.5 CAPEX'!$L47&lt;&gt;"x",'2.5 CAPEX'!$M47&lt;&gt;"x"),0,
IF($F44=0,0,
IF(CS$4&lt;'2.1 Kraftwerk allgemein'!$F$16,0,
IF(CS$4='2.1 Kraftwerk allgemein'!$F$16,'2.5 CAPEX'!$J47/$F44,
IF(CS$4&lt;'2.1 Kraftwerk allgemein'!$F$16+$F44,
('2.5 CAPEX'!$J47+SUM(OFFSET('2.5 CAPEX'!CX47,0,-MIN(MAX($F44-1-('2.1 Kraftwerk allgemein'!$F$16-'1.1 Allgemein'!$I$22+1),0),COLUMN(CJ44)-1-('2.1 Kraftwerk allgemein'!$F$16-'1.1 Allgemein'!$I$22+1)),1,MIN(MAX($F44-('2.1 Kraftwerk allgemein'!$F$16-'1.1 Allgemein'!$I$22+1),1),COLUMN(CJ44)-('2.1 Kraftwerk allgemein'!$F$16-'1.1 Allgemein'!$I$22+1)))))/$F44,
SUM(OFFSET('2.5 CAPEX'!CX47,0,-MIN($F44-1,COLUMN(CJ44)-1),1,MIN($F44,COLUMN(CJ44))))/$F44)))))))</f>
        <v>0</v>
      </c>
      <c r="CT44" s="199">
        <f ca="1">IF('2.1 Kraftwerk allgemein'!$F$15&lt;'1.1 Allgemein'!$I$22,
IF(OR(ISNUMBER($D44)=FALSE,$F44=""),"",
IF(AND('2.5 CAPEX'!$L47&lt;&gt;"x",'2.5 CAPEX'!$M47&lt;&gt;"x"),0,
IF($F44=0,0,
IF(CT$4&lt;'2.1 Kraftwerk allgemein'!$F$16,0,
IF(CT$4='2.1 Kraftwerk allgemein'!$F$16,'2.5 CAPEX'!$J47/$F44,
IF(CT$4&lt;'2.1 Kraftwerk allgemein'!$F$16+$F44,
('2.5 CAPEX'!$J47+SUM(OFFSET('2.5 CAPEX'!CY47,0,-MIN(MAX($F44-1-('2.1 Kraftwerk allgemein'!$F$16-'2.1 Kraftwerk allgemein'!$F$15+1),0),COLUMN(CK44)-1-('2.1 Kraftwerk allgemein'!$F$16-'2.1 Kraftwerk allgemein'!$F$15+1)),1,MIN(MAX($F44-('2.1 Kraftwerk allgemein'!$F$16-'2.1 Kraftwerk allgemein'!$F$15+1),1),COLUMN(CK44)-('2.1 Kraftwerk allgemein'!$F$16-'2.1 Kraftwerk allgemein'!$F$15+1)))))/$F44,
SUM(OFFSET('2.5 CAPEX'!CY47,0,-MIN($F44-1,COLUMN(CK44)-1),1,MIN($F44,COLUMN(CK44))))/$F44)))))),
IF(OR(ISNUMBER($D44)=FALSE,$F44=""),"",
IF(AND('2.5 CAPEX'!$L47&lt;&gt;"x",'2.5 CAPEX'!$M47&lt;&gt;"x"),0,
IF($F44=0,0,
IF(CT$4&lt;'2.1 Kraftwerk allgemein'!$F$16,0,
IF(CT$4='2.1 Kraftwerk allgemein'!$F$16,'2.5 CAPEX'!$J47/$F44,
IF(CT$4&lt;'2.1 Kraftwerk allgemein'!$F$16+$F44,
('2.5 CAPEX'!$J47+SUM(OFFSET('2.5 CAPEX'!CY47,0,-MIN(MAX($F44-1-('2.1 Kraftwerk allgemein'!$F$16-'1.1 Allgemein'!$I$22+1),0),COLUMN(CK44)-1-('2.1 Kraftwerk allgemein'!$F$16-'1.1 Allgemein'!$I$22+1)),1,MIN(MAX($F44-('2.1 Kraftwerk allgemein'!$F$16-'1.1 Allgemein'!$I$22+1),1),COLUMN(CK44)-('2.1 Kraftwerk allgemein'!$F$16-'1.1 Allgemein'!$I$22+1)))))/$F44,
SUM(OFFSET('2.5 CAPEX'!CY47,0,-MIN($F44-1,COLUMN(CK44)-1),1,MIN($F44,COLUMN(CK44))))/$F44)))))))</f>
        <v>0</v>
      </c>
      <c r="CU44" s="199">
        <f ca="1">IF('2.1 Kraftwerk allgemein'!$F$15&lt;'1.1 Allgemein'!$I$22,
IF(OR(ISNUMBER($D44)=FALSE,$F44=""),"",
IF(AND('2.5 CAPEX'!$L47&lt;&gt;"x",'2.5 CAPEX'!$M47&lt;&gt;"x"),0,
IF($F44=0,0,
IF(CU$4&lt;'2.1 Kraftwerk allgemein'!$F$16,0,
IF(CU$4='2.1 Kraftwerk allgemein'!$F$16,'2.5 CAPEX'!$J47/$F44,
IF(CU$4&lt;'2.1 Kraftwerk allgemein'!$F$16+$F44,
('2.5 CAPEX'!$J47+SUM(OFFSET('2.5 CAPEX'!CZ47,0,-MIN(MAX($F44-1-('2.1 Kraftwerk allgemein'!$F$16-'2.1 Kraftwerk allgemein'!$F$15+1),0),COLUMN(CL44)-1-('2.1 Kraftwerk allgemein'!$F$16-'2.1 Kraftwerk allgemein'!$F$15+1)),1,MIN(MAX($F44-('2.1 Kraftwerk allgemein'!$F$16-'2.1 Kraftwerk allgemein'!$F$15+1),1),COLUMN(CL44)-('2.1 Kraftwerk allgemein'!$F$16-'2.1 Kraftwerk allgemein'!$F$15+1)))))/$F44,
SUM(OFFSET('2.5 CAPEX'!CZ47,0,-MIN($F44-1,COLUMN(CL44)-1),1,MIN($F44,COLUMN(CL44))))/$F44)))))),
IF(OR(ISNUMBER($D44)=FALSE,$F44=""),"",
IF(AND('2.5 CAPEX'!$L47&lt;&gt;"x",'2.5 CAPEX'!$M47&lt;&gt;"x"),0,
IF($F44=0,0,
IF(CU$4&lt;'2.1 Kraftwerk allgemein'!$F$16,0,
IF(CU$4='2.1 Kraftwerk allgemein'!$F$16,'2.5 CAPEX'!$J47/$F44,
IF(CU$4&lt;'2.1 Kraftwerk allgemein'!$F$16+$F44,
('2.5 CAPEX'!$J47+SUM(OFFSET('2.5 CAPEX'!CZ47,0,-MIN(MAX($F44-1-('2.1 Kraftwerk allgemein'!$F$16-'1.1 Allgemein'!$I$22+1),0),COLUMN(CL44)-1-('2.1 Kraftwerk allgemein'!$F$16-'1.1 Allgemein'!$I$22+1)),1,MIN(MAX($F44-('2.1 Kraftwerk allgemein'!$F$16-'1.1 Allgemein'!$I$22+1),1),COLUMN(CL44)-('2.1 Kraftwerk allgemein'!$F$16-'1.1 Allgemein'!$I$22+1)))))/$F44,
SUM(OFFSET('2.5 CAPEX'!CZ47,0,-MIN($F44-1,COLUMN(CL44)-1),1,MIN($F44,COLUMN(CL44))))/$F44)))))))</f>
        <v>0</v>
      </c>
      <c r="CV44" s="199">
        <f ca="1">IF('2.1 Kraftwerk allgemein'!$F$15&lt;'1.1 Allgemein'!$I$22,
IF(OR(ISNUMBER($D44)=FALSE,$F44=""),"",
IF(AND('2.5 CAPEX'!$L47&lt;&gt;"x",'2.5 CAPEX'!$M47&lt;&gt;"x"),0,
IF($F44=0,0,
IF(CV$4&lt;'2.1 Kraftwerk allgemein'!$F$16,0,
IF(CV$4='2.1 Kraftwerk allgemein'!$F$16,'2.5 CAPEX'!$J47/$F44,
IF(CV$4&lt;'2.1 Kraftwerk allgemein'!$F$16+$F44,
('2.5 CAPEX'!$J47+SUM(OFFSET('2.5 CAPEX'!DA47,0,-MIN(MAX($F44-1-('2.1 Kraftwerk allgemein'!$F$16-'2.1 Kraftwerk allgemein'!$F$15+1),0),COLUMN(CM44)-1-('2.1 Kraftwerk allgemein'!$F$16-'2.1 Kraftwerk allgemein'!$F$15+1)),1,MIN(MAX($F44-('2.1 Kraftwerk allgemein'!$F$16-'2.1 Kraftwerk allgemein'!$F$15+1),1),COLUMN(CM44)-('2.1 Kraftwerk allgemein'!$F$16-'2.1 Kraftwerk allgemein'!$F$15+1)))))/$F44,
SUM(OFFSET('2.5 CAPEX'!DA47,0,-MIN($F44-1,COLUMN(CM44)-1),1,MIN($F44,COLUMN(CM44))))/$F44)))))),
IF(OR(ISNUMBER($D44)=FALSE,$F44=""),"",
IF(AND('2.5 CAPEX'!$L47&lt;&gt;"x",'2.5 CAPEX'!$M47&lt;&gt;"x"),0,
IF($F44=0,0,
IF(CV$4&lt;'2.1 Kraftwerk allgemein'!$F$16,0,
IF(CV$4='2.1 Kraftwerk allgemein'!$F$16,'2.5 CAPEX'!$J47/$F44,
IF(CV$4&lt;'2.1 Kraftwerk allgemein'!$F$16+$F44,
('2.5 CAPEX'!$J47+SUM(OFFSET('2.5 CAPEX'!DA47,0,-MIN(MAX($F44-1-('2.1 Kraftwerk allgemein'!$F$16-'1.1 Allgemein'!$I$22+1),0),COLUMN(CM44)-1-('2.1 Kraftwerk allgemein'!$F$16-'1.1 Allgemein'!$I$22+1)),1,MIN(MAX($F44-('2.1 Kraftwerk allgemein'!$F$16-'1.1 Allgemein'!$I$22+1),1),COLUMN(CM44)-('2.1 Kraftwerk allgemein'!$F$16-'1.1 Allgemein'!$I$22+1)))))/$F44,
SUM(OFFSET('2.5 CAPEX'!DA47,0,-MIN($F44-1,COLUMN(CM44)-1),1,MIN($F44,COLUMN(CM44))))/$F44)))))))</f>
        <v>0</v>
      </c>
      <c r="CW44" s="199">
        <f ca="1">IF('2.1 Kraftwerk allgemein'!$F$15&lt;'1.1 Allgemein'!$I$22,
IF(OR(ISNUMBER($D44)=FALSE,$F44=""),"",
IF(AND('2.5 CAPEX'!$L47&lt;&gt;"x",'2.5 CAPEX'!$M47&lt;&gt;"x"),0,
IF($F44=0,0,
IF(CW$4&lt;'2.1 Kraftwerk allgemein'!$F$16,0,
IF(CW$4='2.1 Kraftwerk allgemein'!$F$16,'2.5 CAPEX'!$J47/$F44,
IF(CW$4&lt;'2.1 Kraftwerk allgemein'!$F$16+$F44,
('2.5 CAPEX'!$J47+SUM(OFFSET('2.5 CAPEX'!DB47,0,-MIN(MAX($F44-1-('2.1 Kraftwerk allgemein'!$F$16-'2.1 Kraftwerk allgemein'!$F$15+1),0),COLUMN(CN44)-1-('2.1 Kraftwerk allgemein'!$F$16-'2.1 Kraftwerk allgemein'!$F$15+1)),1,MIN(MAX($F44-('2.1 Kraftwerk allgemein'!$F$16-'2.1 Kraftwerk allgemein'!$F$15+1),1),COLUMN(CN44)-('2.1 Kraftwerk allgemein'!$F$16-'2.1 Kraftwerk allgemein'!$F$15+1)))))/$F44,
SUM(OFFSET('2.5 CAPEX'!DB47,0,-MIN($F44-1,COLUMN(CN44)-1),1,MIN($F44,COLUMN(CN44))))/$F44)))))),
IF(OR(ISNUMBER($D44)=FALSE,$F44=""),"",
IF(AND('2.5 CAPEX'!$L47&lt;&gt;"x",'2.5 CAPEX'!$M47&lt;&gt;"x"),0,
IF($F44=0,0,
IF(CW$4&lt;'2.1 Kraftwerk allgemein'!$F$16,0,
IF(CW$4='2.1 Kraftwerk allgemein'!$F$16,'2.5 CAPEX'!$J47/$F44,
IF(CW$4&lt;'2.1 Kraftwerk allgemein'!$F$16+$F44,
('2.5 CAPEX'!$J47+SUM(OFFSET('2.5 CAPEX'!DB47,0,-MIN(MAX($F44-1-('2.1 Kraftwerk allgemein'!$F$16-'1.1 Allgemein'!$I$22+1),0),COLUMN(CN44)-1-('2.1 Kraftwerk allgemein'!$F$16-'1.1 Allgemein'!$I$22+1)),1,MIN(MAX($F44-('2.1 Kraftwerk allgemein'!$F$16-'1.1 Allgemein'!$I$22+1),1),COLUMN(CN44)-('2.1 Kraftwerk allgemein'!$F$16-'1.1 Allgemein'!$I$22+1)))))/$F44,
SUM(OFFSET('2.5 CAPEX'!DB47,0,-MIN($F44-1,COLUMN(CN44)-1),1,MIN($F44,COLUMN(CN44))))/$F44)))))))</f>
        <v>0</v>
      </c>
      <c r="CX44" s="199">
        <f ca="1">IF('2.1 Kraftwerk allgemein'!$F$15&lt;'1.1 Allgemein'!$I$22,
IF(OR(ISNUMBER($D44)=FALSE,$F44=""),"",
IF(AND('2.5 CAPEX'!$L47&lt;&gt;"x",'2.5 CAPEX'!$M47&lt;&gt;"x"),0,
IF($F44=0,0,
IF(CX$4&lt;'2.1 Kraftwerk allgemein'!$F$16,0,
IF(CX$4='2.1 Kraftwerk allgemein'!$F$16,'2.5 CAPEX'!$J47/$F44,
IF(CX$4&lt;'2.1 Kraftwerk allgemein'!$F$16+$F44,
('2.5 CAPEX'!$J47+SUM(OFFSET('2.5 CAPEX'!DC47,0,-MIN(MAX($F44-1-('2.1 Kraftwerk allgemein'!$F$16-'2.1 Kraftwerk allgemein'!$F$15+1),0),COLUMN(CO44)-1-('2.1 Kraftwerk allgemein'!$F$16-'2.1 Kraftwerk allgemein'!$F$15+1)),1,MIN(MAX($F44-('2.1 Kraftwerk allgemein'!$F$16-'2.1 Kraftwerk allgemein'!$F$15+1),1),COLUMN(CO44)-('2.1 Kraftwerk allgemein'!$F$16-'2.1 Kraftwerk allgemein'!$F$15+1)))))/$F44,
SUM(OFFSET('2.5 CAPEX'!DC47,0,-MIN($F44-1,COLUMN(CO44)-1),1,MIN($F44,COLUMN(CO44))))/$F44)))))),
IF(OR(ISNUMBER($D44)=FALSE,$F44=""),"",
IF(AND('2.5 CAPEX'!$L47&lt;&gt;"x",'2.5 CAPEX'!$M47&lt;&gt;"x"),0,
IF($F44=0,0,
IF(CX$4&lt;'2.1 Kraftwerk allgemein'!$F$16,0,
IF(CX$4='2.1 Kraftwerk allgemein'!$F$16,'2.5 CAPEX'!$J47/$F44,
IF(CX$4&lt;'2.1 Kraftwerk allgemein'!$F$16+$F44,
('2.5 CAPEX'!$J47+SUM(OFFSET('2.5 CAPEX'!DC47,0,-MIN(MAX($F44-1-('2.1 Kraftwerk allgemein'!$F$16-'1.1 Allgemein'!$I$22+1),0),COLUMN(CO44)-1-('2.1 Kraftwerk allgemein'!$F$16-'1.1 Allgemein'!$I$22+1)),1,MIN(MAX($F44-('2.1 Kraftwerk allgemein'!$F$16-'1.1 Allgemein'!$I$22+1),1),COLUMN(CO44)-('2.1 Kraftwerk allgemein'!$F$16-'1.1 Allgemein'!$I$22+1)))))/$F44,
SUM(OFFSET('2.5 CAPEX'!DC47,0,-MIN($F44-1,COLUMN(CO44)-1),1,MIN($F44,COLUMN(CO44))))/$F44)))))))</f>
        <v>0</v>
      </c>
      <c r="CY44" s="199">
        <f ca="1">IF('2.1 Kraftwerk allgemein'!$F$15&lt;'1.1 Allgemein'!$I$22,
IF(OR(ISNUMBER($D44)=FALSE,$F44=""),"",
IF(AND('2.5 CAPEX'!$L47&lt;&gt;"x",'2.5 CAPEX'!$M47&lt;&gt;"x"),0,
IF($F44=0,0,
IF(CY$4&lt;'2.1 Kraftwerk allgemein'!$F$16,0,
IF(CY$4='2.1 Kraftwerk allgemein'!$F$16,'2.5 CAPEX'!$J47/$F44,
IF(CY$4&lt;'2.1 Kraftwerk allgemein'!$F$16+$F44,
('2.5 CAPEX'!$J47+SUM(OFFSET('2.5 CAPEX'!DD47,0,-MIN(MAX($F44-1-('2.1 Kraftwerk allgemein'!$F$16-'2.1 Kraftwerk allgemein'!$F$15+1),0),COLUMN(CP44)-1-('2.1 Kraftwerk allgemein'!$F$16-'2.1 Kraftwerk allgemein'!$F$15+1)),1,MIN(MAX($F44-('2.1 Kraftwerk allgemein'!$F$16-'2.1 Kraftwerk allgemein'!$F$15+1),1),COLUMN(CP44)-('2.1 Kraftwerk allgemein'!$F$16-'2.1 Kraftwerk allgemein'!$F$15+1)))))/$F44,
SUM(OFFSET('2.5 CAPEX'!DD47,0,-MIN($F44-1,COLUMN(CP44)-1),1,MIN($F44,COLUMN(CP44))))/$F44)))))),
IF(OR(ISNUMBER($D44)=FALSE,$F44=""),"",
IF(AND('2.5 CAPEX'!$L47&lt;&gt;"x",'2.5 CAPEX'!$M47&lt;&gt;"x"),0,
IF($F44=0,0,
IF(CY$4&lt;'2.1 Kraftwerk allgemein'!$F$16,0,
IF(CY$4='2.1 Kraftwerk allgemein'!$F$16,'2.5 CAPEX'!$J47/$F44,
IF(CY$4&lt;'2.1 Kraftwerk allgemein'!$F$16+$F44,
('2.5 CAPEX'!$J47+SUM(OFFSET('2.5 CAPEX'!DD47,0,-MIN(MAX($F44-1-('2.1 Kraftwerk allgemein'!$F$16-'1.1 Allgemein'!$I$22+1),0),COLUMN(CP44)-1-('2.1 Kraftwerk allgemein'!$F$16-'1.1 Allgemein'!$I$22+1)),1,MIN(MAX($F44-('2.1 Kraftwerk allgemein'!$F$16-'1.1 Allgemein'!$I$22+1),1),COLUMN(CP44)-('2.1 Kraftwerk allgemein'!$F$16-'1.1 Allgemein'!$I$22+1)))))/$F44,
SUM(OFFSET('2.5 CAPEX'!DD47,0,-MIN($F44-1,COLUMN(CP44)-1),1,MIN($F44,COLUMN(CP44))))/$F44)))))))</f>
        <v>0</v>
      </c>
      <c r="CZ44" s="199">
        <f ca="1">IF('2.1 Kraftwerk allgemein'!$F$15&lt;'1.1 Allgemein'!$I$22,
IF(OR(ISNUMBER($D44)=FALSE,$F44=""),"",
IF(AND('2.5 CAPEX'!$L47&lt;&gt;"x",'2.5 CAPEX'!$M47&lt;&gt;"x"),0,
IF($F44=0,0,
IF(CZ$4&lt;'2.1 Kraftwerk allgemein'!$F$16,0,
IF(CZ$4='2.1 Kraftwerk allgemein'!$F$16,'2.5 CAPEX'!$J47/$F44,
IF(CZ$4&lt;'2.1 Kraftwerk allgemein'!$F$16+$F44,
('2.5 CAPEX'!$J47+SUM(OFFSET('2.5 CAPEX'!DE47,0,-MIN(MAX($F44-1-('2.1 Kraftwerk allgemein'!$F$16-'2.1 Kraftwerk allgemein'!$F$15+1),0),COLUMN(CQ44)-1-('2.1 Kraftwerk allgemein'!$F$16-'2.1 Kraftwerk allgemein'!$F$15+1)),1,MIN(MAX($F44-('2.1 Kraftwerk allgemein'!$F$16-'2.1 Kraftwerk allgemein'!$F$15+1),1),COLUMN(CQ44)-('2.1 Kraftwerk allgemein'!$F$16-'2.1 Kraftwerk allgemein'!$F$15+1)))))/$F44,
SUM(OFFSET('2.5 CAPEX'!DE47,0,-MIN($F44-1,COLUMN(CQ44)-1),1,MIN($F44,COLUMN(CQ44))))/$F44)))))),
IF(OR(ISNUMBER($D44)=FALSE,$F44=""),"",
IF(AND('2.5 CAPEX'!$L47&lt;&gt;"x",'2.5 CAPEX'!$M47&lt;&gt;"x"),0,
IF($F44=0,0,
IF(CZ$4&lt;'2.1 Kraftwerk allgemein'!$F$16,0,
IF(CZ$4='2.1 Kraftwerk allgemein'!$F$16,'2.5 CAPEX'!$J47/$F44,
IF(CZ$4&lt;'2.1 Kraftwerk allgemein'!$F$16+$F44,
('2.5 CAPEX'!$J47+SUM(OFFSET('2.5 CAPEX'!DE47,0,-MIN(MAX($F44-1-('2.1 Kraftwerk allgemein'!$F$16-'1.1 Allgemein'!$I$22+1),0),COLUMN(CQ44)-1-('2.1 Kraftwerk allgemein'!$F$16-'1.1 Allgemein'!$I$22+1)),1,MIN(MAX($F44-('2.1 Kraftwerk allgemein'!$F$16-'1.1 Allgemein'!$I$22+1),1),COLUMN(CQ44)-('2.1 Kraftwerk allgemein'!$F$16-'1.1 Allgemein'!$I$22+1)))))/$F44,
SUM(OFFSET('2.5 CAPEX'!DE47,0,-MIN($F44-1,COLUMN(CQ44)-1),1,MIN($F44,COLUMN(CQ44))))/$F44)))))))</f>
        <v>0</v>
      </c>
      <c r="DA44" s="199">
        <f ca="1">IF('2.1 Kraftwerk allgemein'!$F$15&lt;'1.1 Allgemein'!$I$22,
IF(OR(ISNUMBER($D44)=FALSE,$F44=""),"",
IF(AND('2.5 CAPEX'!$L47&lt;&gt;"x",'2.5 CAPEX'!$M47&lt;&gt;"x"),0,
IF($F44=0,0,
IF(DA$4&lt;'2.1 Kraftwerk allgemein'!$F$16,0,
IF(DA$4='2.1 Kraftwerk allgemein'!$F$16,'2.5 CAPEX'!$J47/$F44,
IF(DA$4&lt;'2.1 Kraftwerk allgemein'!$F$16+$F44,
('2.5 CAPEX'!$J47+SUM(OFFSET('2.5 CAPEX'!DF47,0,-MIN(MAX($F44-1-('2.1 Kraftwerk allgemein'!$F$16-'2.1 Kraftwerk allgemein'!$F$15+1),0),COLUMN(CR44)-1-('2.1 Kraftwerk allgemein'!$F$16-'2.1 Kraftwerk allgemein'!$F$15+1)),1,MIN(MAX($F44-('2.1 Kraftwerk allgemein'!$F$16-'2.1 Kraftwerk allgemein'!$F$15+1),1),COLUMN(CR44)-('2.1 Kraftwerk allgemein'!$F$16-'2.1 Kraftwerk allgemein'!$F$15+1)))))/$F44,
SUM(OFFSET('2.5 CAPEX'!DF47,0,-MIN($F44-1,COLUMN(CR44)-1),1,MIN($F44,COLUMN(CR44))))/$F44)))))),
IF(OR(ISNUMBER($D44)=FALSE,$F44=""),"",
IF(AND('2.5 CAPEX'!$L47&lt;&gt;"x",'2.5 CAPEX'!$M47&lt;&gt;"x"),0,
IF($F44=0,0,
IF(DA$4&lt;'2.1 Kraftwerk allgemein'!$F$16,0,
IF(DA$4='2.1 Kraftwerk allgemein'!$F$16,'2.5 CAPEX'!$J47/$F44,
IF(DA$4&lt;'2.1 Kraftwerk allgemein'!$F$16+$F44,
('2.5 CAPEX'!$J47+SUM(OFFSET('2.5 CAPEX'!DF47,0,-MIN(MAX($F44-1-('2.1 Kraftwerk allgemein'!$F$16-'1.1 Allgemein'!$I$22+1),0),COLUMN(CR44)-1-('2.1 Kraftwerk allgemein'!$F$16-'1.1 Allgemein'!$I$22+1)),1,MIN(MAX($F44-('2.1 Kraftwerk allgemein'!$F$16-'1.1 Allgemein'!$I$22+1),1),COLUMN(CR44)-('2.1 Kraftwerk allgemein'!$F$16-'1.1 Allgemein'!$I$22+1)))))/$F44,
SUM(OFFSET('2.5 CAPEX'!DF47,0,-MIN($F44-1,COLUMN(CR44)-1),1,MIN($F44,COLUMN(CR44))))/$F44)))))))</f>
        <v>0</v>
      </c>
      <c r="DB44" s="199">
        <f ca="1">IF('2.1 Kraftwerk allgemein'!$F$15&lt;'1.1 Allgemein'!$I$22,
IF(OR(ISNUMBER($D44)=FALSE,$F44=""),"",
IF(AND('2.5 CAPEX'!$L47&lt;&gt;"x",'2.5 CAPEX'!$M47&lt;&gt;"x"),0,
IF($F44=0,0,
IF(DB$4&lt;'2.1 Kraftwerk allgemein'!$F$16,0,
IF(DB$4='2.1 Kraftwerk allgemein'!$F$16,'2.5 CAPEX'!$J47/$F44,
IF(DB$4&lt;'2.1 Kraftwerk allgemein'!$F$16+$F44,
('2.5 CAPEX'!$J47+SUM(OFFSET('2.5 CAPEX'!DG47,0,-MIN(MAX($F44-1-('2.1 Kraftwerk allgemein'!$F$16-'2.1 Kraftwerk allgemein'!$F$15+1),0),COLUMN(CS44)-1-('2.1 Kraftwerk allgemein'!$F$16-'2.1 Kraftwerk allgemein'!$F$15+1)),1,MIN(MAX($F44-('2.1 Kraftwerk allgemein'!$F$16-'2.1 Kraftwerk allgemein'!$F$15+1),1),COLUMN(CS44)-('2.1 Kraftwerk allgemein'!$F$16-'2.1 Kraftwerk allgemein'!$F$15+1)))))/$F44,
SUM(OFFSET('2.5 CAPEX'!DG47,0,-MIN($F44-1,COLUMN(CS44)-1),1,MIN($F44,COLUMN(CS44))))/$F44)))))),
IF(OR(ISNUMBER($D44)=FALSE,$F44=""),"",
IF(AND('2.5 CAPEX'!$L47&lt;&gt;"x",'2.5 CAPEX'!$M47&lt;&gt;"x"),0,
IF($F44=0,0,
IF(DB$4&lt;'2.1 Kraftwerk allgemein'!$F$16,0,
IF(DB$4='2.1 Kraftwerk allgemein'!$F$16,'2.5 CAPEX'!$J47/$F44,
IF(DB$4&lt;'2.1 Kraftwerk allgemein'!$F$16+$F44,
('2.5 CAPEX'!$J47+SUM(OFFSET('2.5 CAPEX'!DG47,0,-MIN(MAX($F44-1-('2.1 Kraftwerk allgemein'!$F$16-'1.1 Allgemein'!$I$22+1),0),COLUMN(CS44)-1-('2.1 Kraftwerk allgemein'!$F$16-'1.1 Allgemein'!$I$22+1)),1,MIN(MAX($F44-('2.1 Kraftwerk allgemein'!$F$16-'1.1 Allgemein'!$I$22+1),1),COLUMN(CS44)-('2.1 Kraftwerk allgemein'!$F$16-'1.1 Allgemein'!$I$22+1)))))/$F44,
SUM(OFFSET('2.5 CAPEX'!DG47,0,-MIN($F44-1,COLUMN(CS44)-1),1,MIN($F44,COLUMN(CS44))))/$F44)))))))</f>
        <v>0</v>
      </c>
      <c r="DC44" s="199">
        <f ca="1">IF('2.1 Kraftwerk allgemein'!$F$15&lt;'1.1 Allgemein'!$I$22,
IF(OR(ISNUMBER($D44)=FALSE,$F44=""),"",
IF(AND('2.5 CAPEX'!$L47&lt;&gt;"x",'2.5 CAPEX'!$M47&lt;&gt;"x"),0,
IF($F44=0,0,
IF(DC$4&lt;'2.1 Kraftwerk allgemein'!$F$16,0,
IF(DC$4='2.1 Kraftwerk allgemein'!$F$16,'2.5 CAPEX'!$J47/$F44,
IF(DC$4&lt;'2.1 Kraftwerk allgemein'!$F$16+$F44,
('2.5 CAPEX'!$J47+SUM(OFFSET('2.5 CAPEX'!DH47,0,-MIN(MAX($F44-1-('2.1 Kraftwerk allgemein'!$F$16-'2.1 Kraftwerk allgemein'!$F$15+1),0),COLUMN(CT44)-1-('2.1 Kraftwerk allgemein'!$F$16-'2.1 Kraftwerk allgemein'!$F$15+1)),1,MIN(MAX($F44-('2.1 Kraftwerk allgemein'!$F$16-'2.1 Kraftwerk allgemein'!$F$15+1),1),COLUMN(CT44)-('2.1 Kraftwerk allgemein'!$F$16-'2.1 Kraftwerk allgemein'!$F$15+1)))))/$F44,
SUM(OFFSET('2.5 CAPEX'!DH47,0,-MIN($F44-1,COLUMN(CT44)-1),1,MIN($F44,COLUMN(CT44))))/$F44)))))),
IF(OR(ISNUMBER($D44)=FALSE,$F44=""),"",
IF(AND('2.5 CAPEX'!$L47&lt;&gt;"x",'2.5 CAPEX'!$M47&lt;&gt;"x"),0,
IF($F44=0,0,
IF(DC$4&lt;'2.1 Kraftwerk allgemein'!$F$16,0,
IF(DC$4='2.1 Kraftwerk allgemein'!$F$16,'2.5 CAPEX'!$J47/$F44,
IF(DC$4&lt;'2.1 Kraftwerk allgemein'!$F$16+$F44,
('2.5 CAPEX'!$J47+SUM(OFFSET('2.5 CAPEX'!DH47,0,-MIN(MAX($F44-1-('2.1 Kraftwerk allgemein'!$F$16-'1.1 Allgemein'!$I$22+1),0),COLUMN(CT44)-1-('2.1 Kraftwerk allgemein'!$F$16-'1.1 Allgemein'!$I$22+1)),1,MIN(MAX($F44-('2.1 Kraftwerk allgemein'!$F$16-'1.1 Allgemein'!$I$22+1),1),COLUMN(CT44)-('2.1 Kraftwerk allgemein'!$F$16-'1.1 Allgemein'!$I$22+1)))))/$F44,
SUM(OFFSET('2.5 CAPEX'!DH47,0,-MIN($F44-1,COLUMN(CT44)-1),1,MIN($F44,COLUMN(CT44))))/$F44)))))))</f>
        <v>0</v>
      </c>
      <c r="DD44" s="199">
        <f ca="1">IF('2.1 Kraftwerk allgemein'!$F$15&lt;'1.1 Allgemein'!$I$22,
IF(OR(ISNUMBER($D44)=FALSE,$F44=""),"",
IF(AND('2.5 CAPEX'!$L47&lt;&gt;"x",'2.5 CAPEX'!$M47&lt;&gt;"x"),0,
IF($F44=0,0,
IF(DD$4&lt;'2.1 Kraftwerk allgemein'!$F$16,0,
IF(DD$4='2.1 Kraftwerk allgemein'!$F$16,'2.5 CAPEX'!$J47/$F44,
IF(DD$4&lt;'2.1 Kraftwerk allgemein'!$F$16+$F44,
('2.5 CAPEX'!$J47+SUM(OFFSET('2.5 CAPEX'!DI47,0,-MIN(MAX($F44-1-('2.1 Kraftwerk allgemein'!$F$16-'2.1 Kraftwerk allgemein'!$F$15+1),0),COLUMN(CU44)-1-('2.1 Kraftwerk allgemein'!$F$16-'2.1 Kraftwerk allgemein'!$F$15+1)),1,MIN(MAX($F44-('2.1 Kraftwerk allgemein'!$F$16-'2.1 Kraftwerk allgemein'!$F$15+1),1),COLUMN(CU44)-('2.1 Kraftwerk allgemein'!$F$16-'2.1 Kraftwerk allgemein'!$F$15+1)))))/$F44,
SUM(OFFSET('2.5 CAPEX'!DI47,0,-MIN($F44-1,COLUMN(CU44)-1),1,MIN($F44,COLUMN(CU44))))/$F44)))))),
IF(OR(ISNUMBER($D44)=FALSE,$F44=""),"",
IF(AND('2.5 CAPEX'!$L47&lt;&gt;"x",'2.5 CAPEX'!$M47&lt;&gt;"x"),0,
IF($F44=0,0,
IF(DD$4&lt;'2.1 Kraftwerk allgemein'!$F$16,0,
IF(DD$4='2.1 Kraftwerk allgemein'!$F$16,'2.5 CAPEX'!$J47/$F44,
IF(DD$4&lt;'2.1 Kraftwerk allgemein'!$F$16+$F44,
('2.5 CAPEX'!$J47+SUM(OFFSET('2.5 CAPEX'!DI47,0,-MIN(MAX($F44-1-('2.1 Kraftwerk allgemein'!$F$16-'1.1 Allgemein'!$I$22+1),0),COLUMN(CU44)-1-('2.1 Kraftwerk allgemein'!$F$16-'1.1 Allgemein'!$I$22+1)),1,MIN(MAX($F44-('2.1 Kraftwerk allgemein'!$F$16-'1.1 Allgemein'!$I$22+1),1),COLUMN(CU44)-('2.1 Kraftwerk allgemein'!$F$16-'1.1 Allgemein'!$I$22+1)))))/$F44,
SUM(OFFSET('2.5 CAPEX'!DI47,0,-MIN($F44-1,COLUMN(CU44)-1),1,MIN($F44,COLUMN(CU44))))/$F44)))))))</f>
        <v>0</v>
      </c>
      <c r="DE44" s="199">
        <f ca="1">IF('2.1 Kraftwerk allgemein'!$F$15&lt;'1.1 Allgemein'!$I$22,
IF(OR(ISNUMBER($D44)=FALSE,$F44=""),"",
IF(AND('2.5 CAPEX'!$L47&lt;&gt;"x",'2.5 CAPEX'!$M47&lt;&gt;"x"),0,
IF($F44=0,0,
IF(DE$4&lt;'2.1 Kraftwerk allgemein'!$F$16,0,
IF(DE$4='2.1 Kraftwerk allgemein'!$F$16,'2.5 CAPEX'!$J47/$F44,
IF(DE$4&lt;'2.1 Kraftwerk allgemein'!$F$16+$F44,
('2.5 CAPEX'!$J47+SUM(OFFSET('2.5 CAPEX'!DJ47,0,-MIN(MAX($F44-1-('2.1 Kraftwerk allgemein'!$F$16-'2.1 Kraftwerk allgemein'!$F$15+1),0),COLUMN(CV44)-1-('2.1 Kraftwerk allgemein'!$F$16-'2.1 Kraftwerk allgemein'!$F$15+1)),1,MIN(MAX($F44-('2.1 Kraftwerk allgemein'!$F$16-'2.1 Kraftwerk allgemein'!$F$15+1),1),COLUMN(CV44)-('2.1 Kraftwerk allgemein'!$F$16-'2.1 Kraftwerk allgemein'!$F$15+1)))))/$F44,
SUM(OFFSET('2.5 CAPEX'!DJ47,0,-MIN($F44-1,COLUMN(CV44)-1),1,MIN($F44,COLUMN(CV44))))/$F44)))))),
IF(OR(ISNUMBER($D44)=FALSE,$F44=""),"",
IF(AND('2.5 CAPEX'!$L47&lt;&gt;"x",'2.5 CAPEX'!$M47&lt;&gt;"x"),0,
IF($F44=0,0,
IF(DE$4&lt;'2.1 Kraftwerk allgemein'!$F$16,0,
IF(DE$4='2.1 Kraftwerk allgemein'!$F$16,'2.5 CAPEX'!$J47/$F44,
IF(DE$4&lt;'2.1 Kraftwerk allgemein'!$F$16+$F44,
('2.5 CAPEX'!$J47+SUM(OFFSET('2.5 CAPEX'!DJ47,0,-MIN(MAX($F44-1-('2.1 Kraftwerk allgemein'!$F$16-'1.1 Allgemein'!$I$22+1),0),COLUMN(CV44)-1-('2.1 Kraftwerk allgemein'!$F$16-'1.1 Allgemein'!$I$22+1)),1,MIN(MAX($F44-('2.1 Kraftwerk allgemein'!$F$16-'1.1 Allgemein'!$I$22+1),1),COLUMN(CV44)-('2.1 Kraftwerk allgemein'!$F$16-'1.1 Allgemein'!$I$22+1)))))/$F44,
SUM(OFFSET('2.5 CAPEX'!DJ47,0,-MIN($F44-1,COLUMN(CV44)-1),1,MIN($F44,COLUMN(CV44))))/$F44)))))))</f>
        <v>0</v>
      </c>
      <c r="DF44" s="199">
        <f ca="1">IF('2.1 Kraftwerk allgemein'!$F$15&lt;'1.1 Allgemein'!$I$22,
IF(OR(ISNUMBER($D44)=FALSE,$F44=""),"",
IF(AND('2.5 CAPEX'!$L47&lt;&gt;"x",'2.5 CAPEX'!$M47&lt;&gt;"x"),0,
IF($F44=0,0,
IF(DF$4&lt;'2.1 Kraftwerk allgemein'!$F$16,0,
IF(DF$4='2.1 Kraftwerk allgemein'!$F$16,'2.5 CAPEX'!$J47/$F44,
IF(DF$4&lt;'2.1 Kraftwerk allgemein'!$F$16+$F44,
('2.5 CAPEX'!$J47+SUM(OFFSET('2.5 CAPEX'!DK47,0,-MIN(MAX($F44-1-('2.1 Kraftwerk allgemein'!$F$16-'2.1 Kraftwerk allgemein'!$F$15+1),0),COLUMN(CW44)-1-('2.1 Kraftwerk allgemein'!$F$16-'2.1 Kraftwerk allgemein'!$F$15+1)),1,MIN(MAX($F44-('2.1 Kraftwerk allgemein'!$F$16-'2.1 Kraftwerk allgemein'!$F$15+1),1),COLUMN(CW44)-('2.1 Kraftwerk allgemein'!$F$16-'2.1 Kraftwerk allgemein'!$F$15+1)))))/$F44,
SUM(OFFSET('2.5 CAPEX'!DK47,0,-MIN($F44-1,COLUMN(CW44)-1),1,MIN($F44,COLUMN(CW44))))/$F44)))))),
IF(OR(ISNUMBER($D44)=FALSE,$F44=""),"",
IF(AND('2.5 CAPEX'!$L47&lt;&gt;"x",'2.5 CAPEX'!$M47&lt;&gt;"x"),0,
IF($F44=0,0,
IF(DF$4&lt;'2.1 Kraftwerk allgemein'!$F$16,0,
IF(DF$4='2.1 Kraftwerk allgemein'!$F$16,'2.5 CAPEX'!$J47/$F44,
IF(DF$4&lt;'2.1 Kraftwerk allgemein'!$F$16+$F44,
('2.5 CAPEX'!$J47+SUM(OFFSET('2.5 CAPEX'!DK47,0,-MIN(MAX($F44-1-('2.1 Kraftwerk allgemein'!$F$16-'1.1 Allgemein'!$I$22+1),0),COLUMN(CW44)-1-('2.1 Kraftwerk allgemein'!$F$16-'1.1 Allgemein'!$I$22+1)),1,MIN(MAX($F44-('2.1 Kraftwerk allgemein'!$F$16-'1.1 Allgemein'!$I$22+1),1),COLUMN(CW44)-('2.1 Kraftwerk allgemein'!$F$16-'1.1 Allgemein'!$I$22+1)))))/$F44,
SUM(OFFSET('2.5 CAPEX'!DK47,0,-MIN($F44-1,COLUMN(CW44)-1),1,MIN($F44,COLUMN(CW44))))/$F44)))))))</f>
        <v>0</v>
      </c>
    </row>
    <row r="45" spans="1:110" s="200" customFormat="1" ht="14" x14ac:dyDescent="0.3">
      <c r="A45" s="104"/>
      <c r="B45" s="104"/>
      <c r="C45" s="154"/>
      <c r="D45" s="191">
        <f>IF('2.5 CAPEX'!D48&lt;&gt;"",'2.5 CAPEX'!D48,"")</f>
        <v>401</v>
      </c>
      <c r="E45" s="191" t="str">
        <f>IF('2.5 CAPEX'!E48&lt;&gt;"",'2.5 CAPEX'!E48,"")</f>
        <v>Freileitung auf Holzmasten</v>
      </c>
      <c r="F45" s="196">
        <f>IF('2.5 CAPEX'!F48&lt;&gt;"",'2.5 CAPEX'!F48,"")</f>
        <v>30</v>
      </c>
      <c r="G45" s="197">
        <f ca="1">IF(ISNUMBER(D45)=FALSE,"",INDEX('2.5 CAPEX'!$H:$H,MATCH('3.1 Abschreibung'!$D45,'2.5 CAPEX'!$D:$D,0))+INDEX('2.5 CAPEX'!$J:$J,MATCH('3.1 Abschreibung'!$D45,'2.5 CAPEX'!$D:$D,0)))</f>
        <v>0</v>
      </c>
      <c r="H45" s="197"/>
      <c r="I45" s="198">
        <v>0</v>
      </c>
      <c r="J45" s="199">
        <f ca="1">IF('2.1 Kraftwerk allgemein'!$F$15&lt;'1.1 Allgemein'!$I$22,
IF(OR(ISNUMBER($D45)=FALSE,$F45=""),"",
IF(AND('2.5 CAPEX'!$L48&lt;&gt;"x",'2.5 CAPEX'!$M48&lt;&gt;"x"),0,
IF($F45=0,0,
IF(J$4&lt;'2.1 Kraftwerk allgemein'!$F$16,0,
IF(J$4='2.1 Kraftwerk allgemein'!$F$16,'2.5 CAPEX'!$J48/$F45,
IF(J$4&lt;'2.1 Kraftwerk allgemein'!$F$16+$F45,
('2.5 CAPEX'!$J48+SUM(OFFSET('2.5 CAPEX'!O48,0,-MIN(MAX($F45-1-('2.1 Kraftwerk allgemein'!$F$16-'2.1 Kraftwerk allgemein'!$F$15+1),0),COLUMN(A45)-1-('2.1 Kraftwerk allgemein'!$F$16-'2.1 Kraftwerk allgemein'!$F$15+1)),1,MIN(MAX($F45-('2.1 Kraftwerk allgemein'!$F$16-'2.1 Kraftwerk allgemein'!$F$15+1),1),COLUMN(A45)-('2.1 Kraftwerk allgemein'!$F$16-'2.1 Kraftwerk allgemein'!$F$15+1)))))/$F45,
SUM(OFFSET('2.5 CAPEX'!O48,0,-MIN($F45-1,COLUMN(A45)-1),1,MIN($F45,COLUMN(A45))))/$F45)))))),
IF(OR(ISNUMBER($D45)=FALSE,$F45=""),"",
IF(AND('2.5 CAPEX'!$L48&lt;&gt;"x",'2.5 CAPEX'!$M48&lt;&gt;"x"),0,
IF($F45=0,0,
IF(J$4&lt;'2.1 Kraftwerk allgemein'!$F$16,0,
IF(J$4='2.1 Kraftwerk allgemein'!$F$16,'2.5 CAPEX'!$J48/$F45,
IF(J$4&lt;'2.1 Kraftwerk allgemein'!$F$16+$F45,
('2.5 CAPEX'!$J48+SUM(OFFSET('2.5 CAPEX'!O48,0,-MIN(MAX($F45-1-('2.1 Kraftwerk allgemein'!$F$16-'1.1 Allgemein'!$I$22+1),0),COLUMN(A45)-1-('2.1 Kraftwerk allgemein'!$F$16-'1.1 Allgemein'!$I$22+1)),1,MIN(MAX($F45-('2.1 Kraftwerk allgemein'!$F$16-'1.1 Allgemein'!$I$22+1),1),COLUMN(A45)-('2.1 Kraftwerk allgemein'!$F$16-'1.1 Allgemein'!$I$22+1)))))/$F45,
SUM(OFFSET('2.5 CAPEX'!O48,0,-MIN($F45-1,COLUMN(A45)-1),1,MIN($F45,COLUMN(A45))))/$F45)))))))</f>
        <v>0</v>
      </c>
      <c r="K45" s="199">
        <f ca="1">IF('2.1 Kraftwerk allgemein'!$F$15&lt;'1.1 Allgemein'!$I$22,
IF(OR(ISNUMBER($D45)=FALSE,$F45=""),"",
IF(AND('2.5 CAPEX'!$L48&lt;&gt;"x",'2.5 CAPEX'!$M48&lt;&gt;"x"),0,
IF($F45=0,0,
IF(K$4&lt;'2.1 Kraftwerk allgemein'!$F$16,0,
IF(K$4='2.1 Kraftwerk allgemein'!$F$16,'2.5 CAPEX'!$J48/$F45,
IF(K$4&lt;'2.1 Kraftwerk allgemein'!$F$16+$F45,
('2.5 CAPEX'!$J48+SUM(OFFSET('2.5 CAPEX'!P48,0,-MIN(MAX($F45-1-('2.1 Kraftwerk allgemein'!$F$16-'2.1 Kraftwerk allgemein'!$F$15+1),0),COLUMN(B45)-1-('2.1 Kraftwerk allgemein'!$F$16-'2.1 Kraftwerk allgemein'!$F$15+1)),1,MIN(MAX($F45-('2.1 Kraftwerk allgemein'!$F$16-'2.1 Kraftwerk allgemein'!$F$15+1),1),COLUMN(B45)-('2.1 Kraftwerk allgemein'!$F$16-'2.1 Kraftwerk allgemein'!$F$15+1)))))/$F45,
SUM(OFFSET('2.5 CAPEX'!P48,0,-MIN($F45-1,COLUMN(B45)-1),1,MIN($F45,COLUMN(B45))))/$F45)))))),
IF(OR(ISNUMBER($D45)=FALSE,$F45=""),"",
IF(AND('2.5 CAPEX'!$L48&lt;&gt;"x",'2.5 CAPEX'!$M48&lt;&gt;"x"),0,
IF($F45=0,0,
IF(K$4&lt;'2.1 Kraftwerk allgemein'!$F$16,0,
IF(K$4='2.1 Kraftwerk allgemein'!$F$16,'2.5 CAPEX'!$J48/$F45,
IF(K$4&lt;'2.1 Kraftwerk allgemein'!$F$16+$F45,
('2.5 CAPEX'!$J48+SUM(OFFSET('2.5 CAPEX'!P48,0,-MIN(MAX($F45-1-('2.1 Kraftwerk allgemein'!$F$16-'1.1 Allgemein'!$I$22+1),0),COLUMN(B45)-1-('2.1 Kraftwerk allgemein'!$F$16-'1.1 Allgemein'!$I$22+1)),1,MIN(MAX($F45-('2.1 Kraftwerk allgemein'!$F$16-'1.1 Allgemein'!$I$22+1),1),COLUMN(B45)-('2.1 Kraftwerk allgemein'!$F$16-'1.1 Allgemein'!$I$22+1)))))/$F45,
SUM(OFFSET('2.5 CAPEX'!P48,0,-MIN($F45-1,COLUMN(B45)-1),1,MIN($F45,COLUMN(B45))))/$F45)))))))</f>
        <v>0</v>
      </c>
      <c r="L45" s="199">
        <f ca="1">IF('2.1 Kraftwerk allgemein'!$F$15&lt;'1.1 Allgemein'!$I$22,
IF(OR(ISNUMBER($D45)=FALSE,$F45=""),"",
IF(AND('2.5 CAPEX'!$L48&lt;&gt;"x",'2.5 CAPEX'!$M48&lt;&gt;"x"),0,
IF($F45=0,0,
IF(L$4&lt;'2.1 Kraftwerk allgemein'!$F$16,0,
IF(L$4='2.1 Kraftwerk allgemein'!$F$16,'2.5 CAPEX'!$J48/$F45,
IF(L$4&lt;'2.1 Kraftwerk allgemein'!$F$16+$F45,
('2.5 CAPEX'!$J48+SUM(OFFSET('2.5 CAPEX'!Q48,0,-MIN(MAX($F45-1-('2.1 Kraftwerk allgemein'!$F$16-'2.1 Kraftwerk allgemein'!$F$15+1),0),COLUMN(C45)-1-('2.1 Kraftwerk allgemein'!$F$16-'2.1 Kraftwerk allgemein'!$F$15+1)),1,MIN(MAX($F45-('2.1 Kraftwerk allgemein'!$F$16-'2.1 Kraftwerk allgemein'!$F$15+1),1),COLUMN(C45)-('2.1 Kraftwerk allgemein'!$F$16-'2.1 Kraftwerk allgemein'!$F$15+1)))))/$F45,
SUM(OFFSET('2.5 CAPEX'!Q48,0,-MIN($F45-1,COLUMN(C45)-1),1,MIN($F45,COLUMN(C45))))/$F45)))))),
IF(OR(ISNUMBER($D45)=FALSE,$F45=""),"",
IF(AND('2.5 CAPEX'!$L48&lt;&gt;"x",'2.5 CAPEX'!$M48&lt;&gt;"x"),0,
IF($F45=0,0,
IF(L$4&lt;'2.1 Kraftwerk allgemein'!$F$16,0,
IF(L$4='2.1 Kraftwerk allgemein'!$F$16,'2.5 CAPEX'!$J48/$F45,
IF(L$4&lt;'2.1 Kraftwerk allgemein'!$F$16+$F45,
('2.5 CAPEX'!$J48+SUM(OFFSET('2.5 CAPEX'!Q48,0,-MIN(MAX($F45-1-('2.1 Kraftwerk allgemein'!$F$16-'1.1 Allgemein'!$I$22+1),0),COLUMN(C45)-1-('2.1 Kraftwerk allgemein'!$F$16-'1.1 Allgemein'!$I$22+1)),1,MIN(MAX($F45-('2.1 Kraftwerk allgemein'!$F$16-'1.1 Allgemein'!$I$22+1),1),COLUMN(C45)-('2.1 Kraftwerk allgemein'!$F$16-'1.1 Allgemein'!$I$22+1)))))/$F45,
SUM(OFFSET('2.5 CAPEX'!Q48,0,-MIN($F45-1,COLUMN(C45)-1),1,MIN($F45,COLUMN(C45))))/$F45)))))))</f>
        <v>0</v>
      </c>
      <c r="M45" s="199">
        <f ca="1">IF('2.1 Kraftwerk allgemein'!$F$15&lt;'1.1 Allgemein'!$I$22,
IF(OR(ISNUMBER($D45)=FALSE,$F45=""),"",
IF(AND('2.5 CAPEX'!$L48&lt;&gt;"x",'2.5 CAPEX'!$M48&lt;&gt;"x"),0,
IF($F45=0,0,
IF(M$4&lt;'2.1 Kraftwerk allgemein'!$F$16,0,
IF(M$4='2.1 Kraftwerk allgemein'!$F$16,'2.5 CAPEX'!$J48/$F45,
IF(M$4&lt;'2.1 Kraftwerk allgemein'!$F$16+$F45,
('2.5 CAPEX'!$J48+SUM(OFFSET('2.5 CAPEX'!R48,0,-MIN(MAX($F45-1-('2.1 Kraftwerk allgemein'!$F$16-'2.1 Kraftwerk allgemein'!$F$15+1),0),COLUMN(D45)-1-('2.1 Kraftwerk allgemein'!$F$16-'2.1 Kraftwerk allgemein'!$F$15+1)),1,MIN(MAX($F45-('2.1 Kraftwerk allgemein'!$F$16-'2.1 Kraftwerk allgemein'!$F$15+1),1),COLUMN(D45)-('2.1 Kraftwerk allgemein'!$F$16-'2.1 Kraftwerk allgemein'!$F$15+1)))))/$F45,
SUM(OFFSET('2.5 CAPEX'!R48,0,-MIN($F45-1,COLUMN(D45)-1),1,MIN($F45,COLUMN(D45))))/$F45)))))),
IF(OR(ISNUMBER($D45)=FALSE,$F45=""),"",
IF(AND('2.5 CAPEX'!$L48&lt;&gt;"x",'2.5 CAPEX'!$M48&lt;&gt;"x"),0,
IF($F45=0,0,
IF(M$4&lt;'2.1 Kraftwerk allgemein'!$F$16,0,
IF(M$4='2.1 Kraftwerk allgemein'!$F$16,'2.5 CAPEX'!$J48/$F45,
IF(M$4&lt;'2.1 Kraftwerk allgemein'!$F$16+$F45,
('2.5 CAPEX'!$J48+SUM(OFFSET('2.5 CAPEX'!R48,0,-MIN(MAX($F45-1-('2.1 Kraftwerk allgemein'!$F$16-'1.1 Allgemein'!$I$22+1),0),COLUMN(D45)-1-('2.1 Kraftwerk allgemein'!$F$16-'1.1 Allgemein'!$I$22+1)),1,MIN(MAX($F45-('2.1 Kraftwerk allgemein'!$F$16-'1.1 Allgemein'!$I$22+1),1),COLUMN(D45)-('2.1 Kraftwerk allgemein'!$F$16-'1.1 Allgemein'!$I$22+1)))))/$F45,
SUM(OFFSET('2.5 CAPEX'!R48,0,-MIN($F45-1,COLUMN(D45)-1),1,MIN($F45,COLUMN(D45))))/$F45)))))))</f>
        <v>0</v>
      </c>
      <c r="N45" s="199">
        <f ca="1">IF('2.1 Kraftwerk allgemein'!$F$15&lt;'1.1 Allgemein'!$I$22,
IF(OR(ISNUMBER($D45)=FALSE,$F45=""),"",
IF(AND('2.5 CAPEX'!$L48&lt;&gt;"x",'2.5 CAPEX'!$M48&lt;&gt;"x"),0,
IF($F45=0,0,
IF(N$4&lt;'2.1 Kraftwerk allgemein'!$F$16,0,
IF(N$4='2.1 Kraftwerk allgemein'!$F$16,'2.5 CAPEX'!$J48/$F45,
IF(N$4&lt;'2.1 Kraftwerk allgemein'!$F$16+$F45,
('2.5 CAPEX'!$J48+SUM(OFFSET('2.5 CAPEX'!S48,0,-MIN(MAX($F45-1-('2.1 Kraftwerk allgemein'!$F$16-'2.1 Kraftwerk allgemein'!$F$15+1),0),COLUMN(E45)-1-('2.1 Kraftwerk allgemein'!$F$16-'2.1 Kraftwerk allgemein'!$F$15+1)),1,MIN(MAX($F45-('2.1 Kraftwerk allgemein'!$F$16-'2.1 Kraftwerk allgemein'!$F$15+1),1),COLUMN(E45)-('2.1 Kraftwerk allgemein'!$F$16-'2.1 Kraftwerk allgemein'!$F$15+1)))))/$F45,
SUM(OFFSET('2.5 CAPEX'!S48,0,-MIN($F45-1,COLUMN(E45)-1),1,MIN($F45,COLUMN(E45))))/$F45)))))),
IF(OR(ISNUMBER($D45)=FALSE,$F45=""),"",
IF(AND('2.5 CAPEX'!$L48&lt;&gt;"x",'2.5 CAPEX'!$M48&lt;&gt;"x"),0,
IF($F45=0,0,
IF(N$4&lt;'2.1 Kraftwerk allgemein'!$F$16,0,
IF(N$4='2.1 Kraftwerk allgemein'!$F$16,'2.5 CAPEX'!$J48/$F45,
IF(N$4&lt;'2.1 Kraftwerk allgemein'!$F$16+$F45,
('2.5 CAPEX'!$J48+SUM(OFFSET('2.5 CAPEX'!S48,0,-MIN(MAX($F45-1-('2.1 Kraftwerk allgemein'!$F$16-'1.1 Allgemein'!$I$22+1),0),COLUMN(E45)-1-('2.1 Kraftwerk allgemein'!$F$16-'1.1 Allgemein'!$I$22+1)),1,MIN(MAX($F45-('2.1 Kraftwerk allgemein'!$F$16-'1.1 Allgemein'!$I$22+1),1),COLUMN(E45)-('2.1 Kraftwerk allgemein'!$F$16-'1.1 Allgemein'!$I$22+1)))))/$F45,
SUM(OFFSET('2.5 CAPEX'!S48,0,-MIN($F45-1,COLUMN(E45)-1),1,MIN($F45,COLUMN(E45))))/$F45)))))))</f>
        <v>0</v>
      </c>
      <c r="O45" s="199">
        <f ca="1">IF('2.1 Kraftwerk allgemein'!$F$15&lt;'1.1 Allgemein'!$I$22,
IF(OR(ISNUMBER($D45)=FALSE,$F45=""),"",
IF(AND('2.5 CAPEX'!$L48&lt;&gt;"x",'2.5 CAPEX'!$M48&lt;&gt;"x"),0,
IF($F45=0,0,
IF(O$4&lt;'2.1 Kraftwerk allgemein'!$F$16,0,
IF(O$4='2.1 Kraftwerk allgemein'!$F$16,'2.5 CAPEX'!$J48/$F45,
IF(O$4&lt;'2.1 Kraftwerk allgemein'!$F$16+$F45,
('2.5 CAPEX'!$J48+SUM(OFFSET('2.5 CAPEX'!T48,0,-MIN(MAX($F45-1-('2.1 Kraftwerk allgemein'!$F$16-'2.1 Kraftwerk allgemein'!$F$15+1),0),COLUMN(F45)-1-('2.1 Kraftwerk allgemein'!$F$16-'2.1 Kraftwerk allgemein'!$F$15+1)),1,MIN(MAX($F45-('2.1 Kraftwerk allgemein'!$F$16-'2.1 Kraftwerk allgemein'!$F$15+1),1),COLUMN(F45)-('2.1 Kraftwerk allgemein'!$F$16-'2.1 Kraftwerk allgemein'!$F$15+1)))))/$F45,
SUM(OFFSET('2.5 CAPEX'!T48,0,-MIN($F45-1,COLUMN(F45)-1),1,MIN($F45,COLUMN(F45))))/$F45)))))),
IF(OR(ISNUMBER($D45)=FALSE,$F45=""),"",
IF(AND('2.5 CAPEX'!$L48&lt;&gt;"x",'2.5 CAPEX'!$M48&lt;&gt;"x"),0,
IF($F45=0,0,
IF(O$4&lt;'2.1 Kraftwerk allgemein'!$F$16,0,
IF(O$4='2.1 Kraftwerk allgemein'!$F$16,'2.5 CAPEX'!$J48/$F45,
IF(O$4&lt;'2.1 Kraftwerk allgemein'!$F$16+$F45,
('2.5 CAPEX'!$J48+SUM(OFFSET('2.5 CAPEX'!T48,0,-MIN(MAX($F45-1-('2.1 Kraftwerk allgemein'!$F$16-'1.1 Allgemein'!$I$22+1),0),COLUMN(F45)-1-('2.1 Kraftwerk allgemein'!$F$16-'1.1 Allgemein'!$I$22+1)),1,MIN(MAX($F45-('2.1 Kraftwerk allgemein'!$F$16-'1.1 Allgemein'!$I$22+1),1),COLUMN(F45)-('2.1 Kraftwerk allgemein'!$F$16-'1.1 Allgemein'!$I$22+1)))))/$F45,
SUM(OFFSET('2.5 CAPEX'!T48,0,-MIN($F45-1,COLUMN(F45)-1),1,MIN($F45,COLUMN(F45))))/$F45)))))))</f>
        <v>0</v>
      </c>
      <c r="P45" s="199">
        <f ca="1">IF('2.1 Kraftwerk allgemein'!$F$15&lt;'1.1 Allgemein'!$I$22,
IF(OR(ISNUMBER($D45)=FALSE,$F45=""),"",
IF(AND('2.5 CAPEX'!$L48&lt;&gt;"x",'2.5 CAPEX'!$M48&lt;&gt;"x"),0,
IF($F45=0,0,
IF(P$4&lt;'2.1 Kraftwerk allgemein'!$F$16,0,
IF(P$4='2.1 Kraftwerk allgemein'!$F$16,'2.5 CAPEX'!$J48/$F45,
IF(P$4&lt;'2.1 Kraftwerk allgemein'!$F$16+$F45,
('2.5 CAPEX'!$J48+SUM(OFFSET('2.5 CAPEX'!U48,0,-MIN(MAX($F45-1-('2.1 Kraftwerk allgemein'!$F$16-'2.1 Kraftwerk allgemein'!$F$15+1),0),COLUMN(G45)-1-('2.1 Kraftwerk allgemein'!$F$16-'2.1 Kraftwerk allgemein'!$F$15+1)),1,MIN(MAX($F45-('2.1 Kraftwerk allgemein'!$F$16-'2.1 Kraftwerk allgemein'!$F$15+1),1),COLUMN(G45)-('2.1 Kraftwerk allgemein'!$F$16-'2.1 Kraftwerk allgemein'!$F$15+1)))))/$F45,
SUM(OFFSET('2.5 CAPEX'!U48,0,-MIN($F45-1,COLUMN(G45)-1),1,MIN($F45,COLUMN(G45))))/$F45)))))),
IF(OR(ISNUMBER($D45)=FALSE,$F45=""),"",
IF(AND('2.5 CAPEX'!$L48&lt;&gt;"x",'2.5 CAPEX'!$M48&lt;&gt;"x"),0,
IF($F45=0,0,
IF(P$4&lt;'2.1 Kraftwerk allgemein'!$F$16,0,
IF(P$4='2.1 Kraftwerk allgemein'!$F$16,'2.5 CAPEX'!$J48/$F45,
IF(P$4&lt;'2.1 Kraftwerk allgemein'!$F$16+$F45,
('2.5 CAPEX'!$J48+SUM(OFFSET('2.5 CAPEX'!U48,0,-MIN(MAX($F45-1-('2.1 Kraftwerk allgemein'!$F$16-'1.1 Allgemein'!$I$22+1),0),COLUMN(G45)-1-('2.1 Kraftwerk allgemein'!$F$16-'1.1 Allgemein'!$I$22+1)),1,MIN(MAX($F45-('2.1 Kraftwerk allgemein'!$F$16-'1.1 Allgemein'!$I$22+1),1),COLUMN(G45)-('2.1 Kraftwerk allgemein'!$F$16-'1.1 Allgemein'!$I$22+1)))))/$F45,
SUM(OFFSET('2.5 CAPEX'!U48,0,-MIN($F45-1,COLUMN(G45)-1),1,MIN($F45,COLUMN(G45))))/$F45)))))))</f>
        <v>0</v>
      </c>
      <c r="Q45" s="199">
        <f ca="1">IF('2.1 Kraftwerk allgemein'!$F$15&lt;'1.1 Allgemein'!$I$22,
IF(OR(ISNUMBER($D45)=FALSE,$F45=""),"",
IF(AND('2.5 CAPEX'!$L48&lt;&gt;"x",'2.5 CAPEX'!$M48&lt;&gt;"x"),0,
IF($F45=0,0,
IF(Q$4&lt;'2.1 Kraftwerk allgemein'!$F$16,0,
IF(Q$4='2.1 Kraftwerk allgemein'!$F$16,'2.5 CAPEX'!$J48/$F45,
IF(Q$4&lt;'2.1 Kraftwerk allgemein'!$F$16+$F45,
('2.5 CAPEX'!$J48+SUM(OFFSET('2.5 CAPEX'!V48,0,-MIN(MAX($F45-1-('2.1 Kraftwerk allgemein'!$F$16-'2.1 Kraftwerk allgemein'!$F$15+1),0),COLUMN(H45)-1-('2.1 Kraftwerk allgemein'!$F$16-'2.1 Kraftwerk allgemein'!$F$15+1)),1,MIN(MAX($F45-('2.1 Kraftwerk allgemein'!$F$16-'2.1 Kraftwerk allgemein'!$F$15+1),1),COLUMN(H45)-('2.1 Kraftwerk allgemein'!$F$16-'2.1 Kraftwerk allgemein'!$F$15+1)))))/$F45,
SUM(OFFSET('2.5 CAPEX'!V48,0,-MIN($F45-1,COLUMN(H45)-1),1,MIN($F45,COLUMN(H45))))/$F45)))))),
IF(OR(ISNUMBER($D45)=FALSE,$F45=""),"",
IF(AND('2.5 CAPEX'!$L48&lt;&gt;"x",'2.5 CAPEX'!$M48&lt;&gt;"x"),0,
IF($F45=0,0,
IF(Q$4&lt;'2.1 Kraftwerk allgemein'!$F$16,0,
IF(Q$4='2.1 Kraftwerk allgemein'!$F$16,'2.5 CAPEX'!$J48/$F45,
IF(Q$4&lt;'2.1 Kraftwerk allgemein'!$F$16+$F45,
('2.5 CAPEX'!$J48+SUM(OFFSET('2.5 CAPEX'!V48,0,-MIN(MAX($F45-1-('2.1 Kraftwerk allgemein'!$F$16-'1.1 Allgemein'!$I$22+1),0),COLUMN(H45)-1-('2.1 Kraftwerk allgemein'!$F$16-'1.1 Allgemein'!$I$22+1)),1,MIN(MAX($F45-('2.1 Kraftwerk allgemein'!$F$16-'1.1 Allgemein'!$I$22+1),1),COLUMN(H45)-('2.1 Kraftwerk allgemein'!$F$16-'1.1 Allgemein'!$I$22+1)))))/$F45,
SUM(OFFSET('2.5 CAPEX'!V48,0,-MIN($F45-1,COLUMN(H45)-1),1,MIN($F45,COLUMN(H45))))/$F45)))))))</f>
        <v>0</v>
      </c>
      <c r="R45" s="199">
        <f ca="1">IF('2.1 Kraftwerk allgemein'!$F$15&lt;'1.1 Allgemein'!$I$22,
IF(OR(ISNUMBER($D45)=FALSE,$F45=""),"",
IF(AND('2.5 CAPEX'!$L48&lt;&gt;"x",'2.5 CAPEX'!$M48&lt;&gt;"x"),0,
IF($F45=0,0,
IF(R$4&lt;'2.1 Kraftwerk allgemein'!$F$16,0,
IF(R$4='2.1 Kraftwerk allgemein'!$F$16,'2.5 CAPEX'!$J48/$F45,
IF(R$4&lt;'2.1 Kraftwerk allgemein'!$F$16+$F45,
('2.5 CAPEX'!$J48+SUM(OFFSET('2.5 CAPEX'!W48,0,-MIN(MAX($F45-1-('2.1 Kraftwerk allgemein'!$F$16-'2.1 Kraftwerk allgemein'!$F$15+1),0),COLUMN(I45)-1-('2.1 Kraftwerk allgemein'!$F$16-'2.1 Kraftwerk allgemein'!$F$15+1)),1,MIN(MAX($F45-('2.1 Kraftwerk allgemein'!$F$16-'2.1 Kraftwerk allgemein'!$F$15+1),1),COLUMN(I45)-('2.1 Kraftwerk allgemein'!$F$16-'2.1 Kraftwerk allgemein'!$F$15+1)))))/$F45,
SUM(OFFSET('2.5 CAPEX'!W48,0,-MIN($F45-1,COLUMN(I45)-1),1,MIN($F45,COLUMN(I45))))/$F45)))))),
IF(OR(ISNUMBER($D45)=FALSE,$F45=""),"",
IF(AND('2.5 CAPEX'!$L48&lt;&gt;"x",'2.5 CAPEX'!$M48&lt;&gt;"x"),0,
IF($F45=0,0,
IF(R$4&lt;'2.1 Kraftwerk allgemein'!$F$16,0,
IF(R$4='2.1 Kraftwerk allgemein'!$F$16,'2.5 CAPEX'!$J48/$F45,
IF(R$4&lt;'2.1 Kraftwerk allgemein'!$F$16+$F45,
('2.5 CAPEX'!$J48+SUM(OFFSET('2.5 CAPEX'!W48,0,-MIN(MAX($F45-1-('2.1 Kraftwerk allgemein'!$F$16-'1.1 Allgemein'!$I$22+1),0),COLUMN(I45)-1-('2.1 Kraftwerk allgemein'!$F$16-'1.1 Allgemein'!$I$22+1)),1,MIN(MAX($F45-('2.1 Kraftwerk allgemein'!$F$16-'1.1 Allgemein'!$I$22+1),1),COLUMN(I45)-('2.1 Kraftwerk allgemein'!$F$16-'1.1 Allgemein'!$I$22+1)))))/$F45,
SUM(OFFSET('2.5 CAPEX'!W48,0,-MIN($F45-1,COLUMN(I45)-1),1,MIN($F45,COLUMN(I45))))/$F45)))))))</f>
        <v>0</v>
      </c>
      <c r="S45" s="199">
        <f ca="1">IF('2.1 Kraftwerk allgemein'!$F$15&lt;'1.1 Allgemein'!$I$22,
IF(OR(ISNUMBER($D45)=FALSE,$F45=""),"",
IF(AND('2.5 CAPEX'!$L48&lt;&gt;"x",'2.5 CAPEX'!$M48&lt;&gt;"x"),0,
IF($F45=0,0,
IF(S$4&lt;'2.1 Kraftwerk allgemein'!$F$16,0,
IF(S$4='2.1 Kraftwerk allgemein'!$F$16,'2.5 CAPEX'!$J48/$F45,
IF(S$4&lt;'2.1 Kraftwerk allgemein'!$F$16+$F45,
('2.5 CAPEX'!$J48+SUM(OFFSET('2.5 CAPEX'!X48,0,-MIN(MAX($F45-1-('2.1 Kraftwerk allgemein'!$F$16-'2.1 Kraftwerk allgemein'!$F$15+1),0),COLUMN(J45)-1-('2.1 Kraftwerk allgemein'!$F$16-'2.1 Kraftwerk allgemein'!$F$15+1)),1,MIN(MAX($F45-('2.1 Kraftwerk allgemein'!$F$16-'2.1 Kraftwerk allgemein'!$F$15+1),1),COLUMN(J45)-('2.1 Kraftwerk allgemein'!$F$16-'2.1 Kraftwerk allgemein'!$F$15+1)))))/$F45,
SUM(OFFSET('2.5 CAPEX'!X48,0,-MIN($F45-1,COLUMN(J45)-1),1,MIN($F45,COLUMN(J45))))/$F45)))))),
IF(OR(ISNUMBER($D45)=FALSE,$F45=""),"",
IF(AND('2.5 CAPEX'!$L48&lt;&gt;"x",'2.5 CAPEX'!$M48&lt;&gt;"x"),0,
IF($F45=0,0,
IF(S$4&lt;'2.1 Kraftwerk allgemein'!$F$16,0,
IF(S$4='2.1 Kraftwerk allgemein'!$F$16,'2.5 CAPEX'!$J48/$F45,
IF(S$4&lt;'2.1 Kraftwerk allgemein'!$F$16+$F45,
('2.5 CAPEX'!$J48+SUM(OFFSET('2.5 CAPEX'!X48,0,-MIN(MAX($F45-1-('2.1 Kraftwerk allgemein'!$F$16-'1.1 Allgemein'!$I$22+1),0),COLUMN(J45)-1-('2.1 Kraftwerk allgemein'!$F$16-'1.1 Allgemein'!$I$22+1)),1,MIN(MAX($F45-('2.1 Kraftwerk allgemein'!$F$16-'1.1 Allgemein'!$I$22+1),1),COLUMN(J45)-('2.1 Kraftwerk allgemein'!$F$16-'1.1 Allgemein'!$I$22+1)))))/$F45,
SUM(OFFSET('2.5 CAPEX'!X48,0,-MIN($F45-1,COLUMN(J45)-1),1,MIN($F45,COLUMN(J45))))/$F45)))))))</f>
        <v>0</v>
      </c>
      <c r="T45" s="199">
        <f ca="1">IF('2.1 Kraftwerk allgemein'!$F$15&lt;'1.1 Allgemein'!$I$22,
IF(OR(ISNUMBER($D45)=FALSE,$F45=""),"",
IF(AND('2.5 CAPEX'!$L48&lt;&gt;"x",'2.5 CAPEX'!$M48&lt;&gt;"x"),0,
IF($F45=0,0,
IF(T$4&lt;'2.1 Kraftwerk allgemein'!$F$16,0,
IF(T$4='2.1 Kraftwerk allgemein'!$F$16,'2.5 CAPEX'!$J48/$F45,
IF(T$4&lt;'2.1 Kraftwerk allgemein'!$F$16+$F45,
('2.5 CAPEX'!$J48+SUM(OFFSET('2.5 CAPEX'!Y48,0,-MIN(MAX($F45-1-('2.1 Kraftwerk allgemein'!$F$16-'2.1 Kraftwerk allgemein'!$F$15+1),0),COLUMN(K45)-1-('2.1 Kraftwerk allgemein'!$F$16-'2.1 Kraftwerk allgemein'!$F$15+1)),1,MIN(MAX($F45-('2.1 Kraftwerk allgemein'!$F$16-'2.1 Kraftwerk allgemein'!$F$15+1),1),COLUMN(K45)-('2.1 Kraftwerk allgemein'!$F$16-'2.1 Kraftwerk allgemein'!$F$15+1)))))/$F45,
SUM(OFFSET('2.5 CAPEX'!Y48,0,-MIN($F45-1,COLUMN(K45)-1),1,MIN($F45,COLUMN(K45))))/$F45)))))),
IF(OR(ISNUMBER($D45)=FALSE,$F45=""),"",
IF(AND('2.5 CAPEX'!$L48&lt;&gt;"x",'2.5 CAPEX'!$M48&lt;&gt;"x"),0,
IF($F45=0,0,
IF(T$4&lt;'2.1 Kraftwerk allgemein'!$F$16,0,
IF(T$4='2.1 Kraftwerk allgemein'!$F$16,'2.5 CAPEX'!$J48/$F45,
IF(T$4&lt;'2.1 Kraftwerk allgemein'!$F$16+$F45,
('2.5 CAPEX'!$J48+SUM(OFFSET('2.5 CAPEX'!Y48,0,-MIN(MAX($F45-1-('2.1 Kraftwerk allgemein'!$F$16-'1.1 Allgemein'!$I$22+1),0),COLUMN(K45)-1-('2.1 Kraftwerk allgemein'!$F$16-'1.1 Allgemein'!$I$22+1)),1,MIN(MAX($F45-('2.1 Kraftwerk allgemein'!$F$16-'1.1 Allgemein'!$I$22+1),1),COLUMN(K45)-('2.1 Kraftwerk allgemein'!$F$16-'1.1 Allgemein'!$I$22+1)))))/$F45,
SUM(OFFSET('2.5 CAPEX'!Y48,0,-MIN($F45-1,COLUMN(K45)-1),1,MIN($F45,COLUMN(K45))))/$F45)))))))</f>
        <v>0</v>
      </c>
      <c r="U45" s="199">
        <f ca="1">IF('2.1 Kraftwerk allgemein'!$F$15&lt;'1.1 Allgemein'!$I$22,
IF(OR(ISNUMBER($D45)=FALSE,$F45=""),"",
IF(AND('2.5 CAPEX'!$L48&lt;&gt;"x",'2.5 CAPEX'!$M48&lt;&gt;"x"),0,
IF($F45=0,0,
IF(U$4&lt;'2.1 Kraftwerk allgemein'!$F$16,0,
IF(U$4='2.1 Kraftwerk allgemein'!$F$16,'2.5 CAPEX'!$J48/$F45,
IF(U$4&lt;'2.1 Kraftwerk allgemein'!$F$16+$F45,
('2.5 CAPEX'!$J48+SUM(OFFSET('2.5 CAPEX'!Z48,0,-MIN(MAX($F45-1-('2.1 Kraftwerk allgemein'!$F$16-'2.1 Kraftwerk allgemein'!$F$15+1),0),COLUMN(L45)-1-('2.1 Kraftwerk allgemein'!$F$16-'2.1 Kraftwerk allgemein'!$F$15+1)),1,MIN(MAX($F45-('2.1 Kraftwerk allgemein'!$F$16-'2.1 Kraftwerk allgemein'!$F$15+1),1),COLUMN(L45)-('2.1 Kraftwerk allgemein'!$F$16-'2.1 Kraftwerk allgemein'!$F$15+1)))))/$F45,
SUM(OFFSET('2.5 CAPEX'!Z48,0,-MIN($F45-1,COLUMN(L45)-1),1,MIN($F45,COLUMN(L45))))/$F45)))))),
IF(OR(ISNUMBER($D45)=FALSE,$F45=""),"",
IF(AND('2.5 CAPEX'!$L48&lt;&gt;"x",'2.5 CAPEX'!$M48&lt;&gt;"x"),0,
IF($F45=0,0,
IF(U$4&lt;'2.1 Kraftwerk allgemein'!$F$16,0,
IF(U$4='2.1 Kraftwerk allgemein'!$F$16,'2.5 CAPEX'!$J48/$F45,
IF(U$4&lt;'2.1 Kraftwerk allgemein'!$F$16+$F45,
('2.5 CAPEX'!$J48+SUM(OFFSET('2.5 CAPEX'!Z48,0,-MIN(MAX($F45-1-('2.1 Kraftwerk allgemein'!$F$16-'1.1 Allgemein'!$I$22+1),0),COLUMN(L45)-1-('2.1 Kraftwerk allgemein'!$F$16-'1.1 Allgemein'!$I$22+1)),1,MIN(MAX($F45-('2.1 Kraftwerk allgemein'!$F$16-'1.1 Allgemein'!$I$22+1),1),COLUMN(L45)-('2.1 Kraftwerk allgemein'!$F$16-'1.1 Allgemein'!$I$22+1)))))/$F45,
SUM(OFFSET('2.5 CAPEX'!Z48,0,-MIN($F45-1,COLUMN(L45)-1),1,MIN($F45,COLUMN(L45))))/$F45)))))))</f>
        <v>0</v>
      </c>
      <c r="V45" s="199">
        <f ca="1">IF('2.1 Kraftwerk allgemein'!$F$15&lt;'1.1 Allgemein'!$I$22,
IF(OR(ISNUMBER($D45)=FALSE,$F45=""),"",
IF(AND('2.5 CAPEX'!$L48&lt;&gt;"x",'2.5 CAPEX'!$M48&lt;&gt;"x"),0,
IF($F45=0,0,
IF(V$4&lt;'2.1 Kraftwerk allgemein'!$F$16,0,
IF(V$4='2.1 Kraftwerk allgemein'!$F$16,'2.5 CAPEX'!$J48/$F45,
IF(V$4&lt;'2.1 Kraftwerk allgemein'!$F$16+$F45,
('2.5 CAPEX'!$J48+SUM(OFFSET('2.5 CAPEX'!AA48,0,-MIN(MAX($F45-1-('2.1 Kraftwerk allgemein'!$F$16-'2.1 Kraftwerk allgemein'!$F$15+1),0),COLUMN(M45)-1-('2.1 Kraftwerk allgemein'!$F$16-'2.1 Kraftwerk allgemein'!$F$15+1)),1,MIN(MAX($F45-('2.1 Kraftwerk allgemein'!$F$16-'2.1 Kraftwerk allgemein'!$F$15+1),1),COLUMN(M45)-('2.1 Kraftwerk allgemein'!$F$16-'2.1 Kraftwerk allgemein'!$F$15+1)))))/$F45,
SUM(OFFSET('2.5 CAPEX'!AA48,0,-MIN($F45-1,COLUMN(M45)-1),1,MIN($F45,COLUMN(M45))))/$F45)))))),
IF(OR(ISNUMBER($D45)=FALSE,$F45=""),"",
IF(AND('2.5 CAPEX'!$L48&lt;&gt;"x",'2.5 CAPEX'!$M48&lt;&gt;"x"),0,
IF($F45=0,0,
IF(V$4&lt;'2.1 Kraftwerk allgemein'!$F$16,0,
IF(V$4='2.1 Kraftwerk allgemein'!$F$16,'2.5 CAPEX'!$J48/$F45,
IF(V$4&lt;'2.1 Kraftwerk allgemein'!$F$16+$F45,
('2.5 CAPEX'!$J48+SUM(OFFSET('2.5 CAPEX'!AA48,0,-MIN(MAX($F45-1-('2.1 Kraftwerk allgemein'!$F$16-'1.1 Allgemein'!$I$22+1),0),COLUMN(M45)-1-('2.1 Kraftwerk allgemein'!$F$16-'1.1 Allgemein'!$I$22+1)),1,MIN(MAX($F45-('2.1 Kraftwerk allgemein'!$F$16-'1.1 Allgemein'!$I$22+1),1),COLUMN(M45)-('2.1 Kraftwerk allgemein'!$F$16-'1.1 Allgemein'!$I$22+1)))))/$F45,
SUM(OFFSET('2.5 CAPEX'!AA48,0,-MIN($F45-1,COLUMN(M45)-1),1,MIN($F45,COLUMN(M45))))/$F45)))))))</f>
        <v>0</v>
      </c>
      <c r="W45" s="199">
        <f ca="1">IF('2.1 Kraftwerk allgemein'!$F$15&lt;'1.1 Allgemein'!$I$22,
IF(OR(ISNUMBER($D45)=FALSE,$F45=""),"",
IF(AND('2.5 CAPEX'!$L48&lt;&gt;"x",'2.5 CAPEX'!$M48&lt;&gt;"x"),0,
IF($F45=0,0,
IF(W$4&lt;'2.1 Kraftwerk allgemein'!$F$16,0,
IF(W$4='2.1 Kraftwerk allgemein'!$F$16,'2.5 CAPEX'!$J48/$F45,
IF(W$4&lt;'2.1 Kraftwerk allgemein'!$F$16+$F45,
('2.5 CAPEX'!$J48+SUM(OFFSET('2.5 CAPEX'!AB48,0,-MIN(MAX($F45-1-('2.1 Kraftwerk allgemein'!$F$16-'2.1 Kraftwerk allgemein'!$F$15+1),0),COLUMN(N45)-1-('2.1 Kraftwerk allgemein'!$F$16-'2.1 Kraftwerk allgemein'!$F$15+1)),1,MIN(MAX($F45-('2.1 Kraftwerk allgemein'!$F$16-'2.1 Kraftwerk allgemein'!$F$15+1),1),COLUMN(N45)-('2.1 Kraftwerk allgemein'!$F$16-'2.1 Kraftwerk allgemein'!$F$15+1)))))/$F45,
SUM(OFFSET('2.5 CAPEX'!AB48,0,-MIN($F45-1,COLUMN(N45)-1),1,MIN($F45,COLUMN(N45))))/$F45)))))),
IF(OR(ISNUMBER($D45)=FALSE,$F45=""),"",
IF(AND('2.5 CAPEX'!$L48&lt;&gt;"x",'2.5 CAPEX'!$M48&lt;&gt;"x"),0,
IF($F45=0,0,
IF(W$4&lt;'2.1 Kraftwerk allgemein'!$F$16,0,
IF(W$4='2.1 Kraftwerk allgemein'!$F$16,'2.5 CAPEX'!$J48/$F45,
IF(W$4&lt;'2.1 Kraftwerk allgemein'!$F$16+$F45,
('2.5 CAPEX'!$J48+SUM(OFFSET('2.5 CAPEX'!AB48,0,-MIN(MAX($F45-1-('2.1 Kraftwerk allgemein'!$F$16-'1.1 Allgemein'!$I$22+1),0),COLUMN(N45)-1-('2.1 Kraftwerk allgemein'!$F$16-'1.1 Allgemein'!$I$22+1)),1,MIN(MAX($F45-('2.1 Kraftwerk allgemein'!$F$16-'1.1 Allgemein'!$I$22+1),1),COLUMN(N45)-('2.1 Kraftwerk allgemein'!$F$16-'1.1 Allgemein'!$I$22+1)))))/$F45,
SUM(OFFSET('2.5 CAPEX'!AB48,0,-MIN($F45-1,COLUMN(N45)-1),1,MIN($F45,COLUMN(N45))))/$F45)))))))</f>
        <v>0</v>
      </c>
      <c r="X45" s="199">
        <f ca="1">IF('2.1 Kraftwerk allgemein'!$F$15&lt;'1.1 Allgemein'!$I$22,
IF(OR(ISNUMBER($D45)=FALSE,$F45=""),"",
IF(AND('2.5 CAPEX'!$L48&lt;&gt;"x",'2.5 CAPEX'!$M48&lt;&gt;"x"),0,
IF($F45=0,0,
IF(X$4&lt;'2.1 Kraftwerk allgemein'!$F$16,0,
IF(X$4='2.1 Kraftwerk allgemein'!$F$16,'2.5 CAPEX'!$J48/$F45,
IF(X$4&lt;'2.1 Kraftwerk allgemein'!$F$16+$F45,
('2.5 CAPEX'!$J48+SUM(OFFSET('2.5 CAPEX'!AC48,0,-MIN(MAX($F45-1-('2.1 Kraftwerk allgemein'!$F$16-'2.1 Kraftwerk allgemein'!$F$15+1),0),COLUMN(O45)-1-('2.1 Kraftwerk allgemein'!$F$16-'2.1 Kraftwerk allgemein'!$F$15+1)),1,MIN(MAX($F45-('2.1 Kraftwerk allgemein'!$F$16-'2.1 Kraftwerk allgemein'!$F$15+1),1),COLUMN(O45)-('2.1 Kraftwerk allgemein'!$F$16-'2.1 Kraftwerk allgemein'!$F$15+1)))))/$F45,
SUM(OFFSET('2.5 CAPEX'!AC48,0,-MIN($F45-1,COLUMN(O45)-1),1,MIN($F45,COLUMN(O45))))/$F45)))))),
IF(OR(ISNUMBER($D45)=FALSE,$F45=""),"",
IF(AND('2.5 CAPEX'!$L48&lt;&gt;"x",'2.5 CAPEX'!$M48&lt;&gt;"x"),0,
IF($F45=0,0,
IF(X$4&lt;'2.1 Kraftwerk allgemein'!$F$16,0,
IF(X$4='2.1 Kraftwerk allgemein'!$F$16,'2.5 CAPEX'!$J48/$F45,
IF(X$4&lt;'2.1 Kraftwerk allgemein'!$F$16+$F45,
('2.5 CAPEX'!$J48+SUM(OFFSET('2.5 CAPEX'!AC48,0,-MIN(MAX($F45-1-('2.1 Kraftwerk allgemein'!$F$16-'1.1 Allgemein'!$I$22+1),0),COLUMN(O45)-1-('2.1 Kraftwerk allgemein'!$F$16-'1.1 Allgemein'!$I$22+1)),1,MIN(MAX($F45-('2.1 Kraftwerk allgemein'!$F$16-'1.1 Allgemein'!$I$22+1),1),COLUMN(O45)-('2.1 Kraftwerk allgemein'!$F$16-'1.1 Allgemein'!$I$22+1)))))/$F45,
SUM(OFFSET('2.5 CAPEX'!AC48,0,-MIN($F45-1,COLUMN(O45)-1),1,MIN($F45,COLUMN(O45))))/$F45)))))))</f>
        <v>0</v>
      </c>
      <c r="Y45" s="199">
        <f ca="1">IF('2.1 Kraftwerk allgemein'!$F$15&lt;'1.1 Allgemein'!$I$22,
IF(OR(ISNUMBER($D45)=FALSE,$F45=""),"",
IF(AND('2.5 CAPEX'!$L48&lt;&gt;"x",'2.5 CAPEX'!$M48&lt;&gt;"x"),0,
IF($F45=0,0,
IF(Y$4&lt;'2.1 Kraftwerk allgemein'!$F$16,0,
IF(Y$4='2.1 Kraftwerk allgemein'!$F$16,'2.5 CAPEX'!$J48/$F45,
IF(Y$4&lt;'2.1 Kraftwerk allgemein'!$F$16+$F45,
('2.5 CAPEX'!$J48+SUM(OFFSET('2.5 CAPEX'!AD48,0,-MIN(MAX($F45-1-('2.1 Kraftwerk allgemein'!$F$16-'2.1 Kraftwerk allgemein'!$F$15+1),0),COLUMN(P45)-1-('2.1 Kraftwerk allgemein'!$F$16-'2.1 Kraftwerk allgemein'!$F$15+1)),1,MIN(MAX($F45-('2.1 Kraftwerk allgemein'!$F$16-'2.1 Kraftwerk allgemein'!$F$15+1),1),COLUMN(P45)-('2.1 Kraftwerk allgemein'!$F$16-'2.1 Kraftwerk allgemein'!$F$15+1)))))/$F45,
SUM(OFFSET('2.5 CAPEX'!AD48,0,-MIN($F45-1,COLUMN(P45)-1),1,MIN($F45,COLUMN(P45))))/$F45)))))),
IF(OR(ISNUMBER($D45)=FALSE,$F45=""),"",
IF(AND('2.5 CAPEX'!$L48&lt;&gt;"x",'2.5 CAPEX'!$M48&lt;&gt;"x"),0,
IF($F45=0,0,
IF(Y$4&lt;'2.1 Kraftwerk allgemein'!$F$16,0,
IF(Y$4='2.1 Kraftwerk allgemein'!$F$16,'2.5 CAPEX'!$J48/$F45,
IF(Y$4&lt;'2.1 Kraftwerk allgemein'!$F$16+$F45,
('2.5 CAPEX'!$J48+SUM(OFFSET('2.5 CAPEX'!AD48,0,-MIN(MAX($F45-1-('2.1 Kraftwerk allgemein'!$F$16-'1.1 Allgemein'!$I$22+1),0),COLUMN(P45)-1-('2.1 Kraftwerk allgemein'!$F$16-'1.1 Allgemein'!$I$22+1)),1,MIN(MAX($F45-('2.1 Kraftwerk allgemein'!$F$16-'1.1 Allgemein'!$I$22+1),1),COLUMN(P45)-('2.1 Kraftwerk allgemein'!$F$16-'1.1 Allgemein'!$I$22+1)))))/$F45,
SUM(OFFSET('2.5 CAPEX'!AD48,0,-MIN($F45-1,COLUMN(P45)-1),1,MIN($F45,COLUMN(P45))))/$F45)))))))</f>
        <v>0</v>
      </c>
      <c r="Z45" s="199">
        <f ca="1">IF('2.1 Kraftwerk allgemein'!$F$15&lt;'1.1 Allgemein'!$I$22,
IF(OR(ISNUMBER($D45)=FALSE,$F45=""),"",
IF(AND('2.5 CAPEX'!$L48&lt;&gt;"x",'2.5 CAPEX'!$M48&lt;&gt;"x"),0,
IF($F45=0,0,
IF(Z$4&lt;'2.1 Kraftwerk allgemein'!$F$16,0,
IF(Z$4='2.1 Kraftwerk allgemein'!$F$16,'2.5 CAPEX'!$J48/$F45,
IF(Z$4&lt;'2.1 Kraftwerk allgemein'!$F$16+$F45,
('2.5 CAPEX'!$J48+SUM(OFFSET('2.5 CAPEX'!AE48,0,-MIN(MAX($F45-1-('2.1 Kraftwerk allgemein'!$F$16-'2.1 Kraftwerk allgemein'!$F$15+1),0),COLUMN(Q45)-1-('2.1 Kraftwerk allgemein'!$F$16-'2.1 Kraftwerk allgemein'!$F$15+1)),1,MIN(MAX($F45-('2.1 Kraftwerk allgemein'!$F$16-'2.1 Kraftwerk allgemein'!$F$15+1),1),COLUMN(Q45)-('2.1 Kraftwerk allgemein'!$F$16-'2.1 Kraftwerk allgemein'!$F$15+1)))))/$F45,
SUM(OFFSET('2.5 CAPEX'!AE48,0,-MIN($F45-1,COLUMN(Q45)-1),1,MIN($F45,COLUMN(Q45))))/$F45)))))),
IF(OR(ISNUMBER($D45)=FALSE,$F45=""),"",
IF(AND('2.5 CAPEX'!$L48&lt;&gt;"x",'2.5 CAPEX'!$M48&lt;&gt;"x"),0,
IF($F45=0,0,
IF(Z$4&lt;'2.1 Kraftwerk allgemein'!$F$16,0,
IF(Z$4='2.1 Kraftwerk allgemein'!$F$16,'2.5 CAPEX'!$J48/$F45,
IF(Z$4&lt;'2.1 Kraftwerk allgemein'!$F$16+$F45,
('2.5 CAPEX'!$J48+SUM(OFFSET('2.5 CAPEX'!AE48,0,-MIN(MAX($F45-1-('2.1 Kraftwerk allgemein'!$F$16-'1.1 Allgemein'!$I$22+1),0),COLUMN(Q45)-1-('2.1 Kraftwerk allgemein'!$F$16-'1.1 Allgemein'!$I$22+1)),1,MIN(MAX($F45-('2.1 Kraftwerk allgemein'!$F$16-'1.1 Allgemein'!$I$22+1),1),COLUMN(Q45)-('2.1 Kraftwerk allgemein'!$F$16-'1.1 Allgemein'!$I$22+1)))))/$F45,
SUM(OFFSET('2.5 CAPEX'!AE48,0,-MIN($F45-1,COLUMN(Q45)-1),1,MIN($F45,COLUMN(Q45))))/$F45)))))))</f>
        <v>0</v>
      </c>
      <c r="AA45" s="199">
        <f ca="1">IF('2.1 Kraftwerk allgemein'!$F$15&lt;'1.1 Allgemein'!$I$22,
IF(OR(ISNUMBER($D45)=FALSE,$F45=""),"",
IF(AND('2.5 CAPEX'!$L48&lt;&gt;"x",'2.5 CAPEX'!$M48&lt;&gt;"x"),0,
IF($F45=0,0,
IF(AA$4&lt;'2.1 Kraftwerk allgemein'!$F$16,0,
IF(AA$4='2.1 Kraftwerk allgemein'!$F$16,'2.5 CAPEX'!$J48/$F45,
IF(AA$4&lt;'2.1 Kraftwerk allgemein'!$F$16+$F45,
('2.5 CAPEX'!$J48+SUM(OFFSET('2.5 CAPEX'!AF48,0,-MIN(MAX($F45-1-('2.1 Kraftwerk allgemein'!$F$16-'2.1 Kraftwerk allgemein'!$F$15+1),0),COLUMN(R45)-1-('2.1 Kraftwerk allgemein'!$F$16-'2.1 Kraftwerk allgemein'!$F$15+1)),1,MIN(MAX($F45-('2.1 Kraftwerk allgemein'!$F$16-'2.1 Kraftwerk allgemein'!$F$15+1),1),COLUMN(R45)-('2.1 Kraftwerk allgemein'!$F$16-'2.1 Kraftwerk allgemein'!$F$15+1)))))/$F45,
SUM(OFFSET('2.5 CAPEX'!AF48,0,-MIN($F45-1,COLUMN(R45)-1),1,MIN($F45,COLUMN(R45))))/$F45)))))),
IF(OR(ISNUMBER($D45)=FALSE,$F45=""),"",
IF(AND('2.5 CAPEX'!$L48&lt;&gt;"x",'2.5 CAPEX'!$M48&lt;&gt;"x"),0,
IF($F45=0,0,
IF(AA$4&lt;'2.1 Kraftwerk allgemein'!$F$16,0,
IF(AA$4='2.1 Kraftwerk allgemein'!$F$16,'2.5 CAPEX'!$J48/$F45,
IF(AA$4&lt;'2.1 Kraftwerk allgemein'!$F$16+$F45,
('2.5 CAPEX'!$J48+SUM(OFFSET('2.5 CAPEX'!AF48,0,-MIN(MAX($F45-1-('2.1 Kraftwerk allgemein'!$F$16-'1.1 Allgemein'!$I$22+1),0),COLUMN(R45)-1-('2.1 Kraftwerk allgemein'!$F$16-'1.1 Allgemein'!$I$22+1)),1,MIN(MAX($F45-('2.1 Kraftwerk allgemein'!$F$16-'1.1 Allgemein'!$I$22+1),1),COLUMN(R45)-('2.1 Kraftwerk allgemein'!$F$16-'1.1 Allgemein'!$I$22+1)))))/$F45,
SUM(OFFSET('2.5 CAPEX'!AF48,0,-MIN($F45-1,COLUMN(R45)-1),1,MIN($F45,COLUMN(R45))))/$F45)))))))</f>
        <v>0</v>
      </c>
      <c r="AB45" s="199">
        <f ca="1">IF('2.1 Kraftwerk allgemein'!$F$15&lt;'1.1 Allgemein'!$I$22,
IF(OR(ISNUMBER($D45)=FALSE,$F45=""),"",
IF(AND('2.5 CAPEX'!$L48&lt;&gt;"x",'2.5 CAPEX'!$M48&lt;&gt;"x"),0,
IF($F45=0,0,
IF(AB$4&lt;'2.1 Kraftwerk allgemein'!$F$16,0,
IF(AB$4='2.1 Kraftwerk allgemein'!$F$16,'2.5 CAPEX'!$J48/$F45,
IF(AB$4&lt;'2.1 Kraftwerk allgemein'!$F$16+$F45,
('2.5 CAPEX'!$J48+SUM(OFFSET('2.5 CAPEX'!AG48,0,-MIN(MAX($F45-1-('2.1 Kraftwerk allgemein'!$F$16-'2.1 Kraftwerk allgemein'!$F$15+1),0),COLUMN(S45)-1-('2.1 Kraftwerk allgemein'!$F$16-'2.1 Kraftwerk allgemein'!$F$15+1)),1,MIN(MAX($F45-('2.1 Kraftwerk allgemein'!$F$16-'2.1 Kraftwerk allgemein'!$F$15+1),1),COLUMN(S45)-('2.1 Kraftwerk allgemein'!$F$16-'2.1 Kraftwerk allgemein'!$F$15+1)))))/$F45,
SUM(OFFSET('2.5 CAPEX'!AG48,0,-MIN($F45-1,COLUMN(S45)-1),1,MIN($F45,COLUMN(S45))))/$F45)))))),
IF(OR(ISNUMBER($D45)=FALSE,$F45=""),"",
IF(AND('2.5 CAPEX'!$L48&lt;&gt;"x",'2.5 CAPEX'!$M48&lt;&gt;"x"),0,
IF($F45=0,0,
IF(AB$4&lt;'2.1 Kraftwerk allgemein'!$F$16,0,
IF(AB$4='2.1 Kraftwerk allgemein'!$F$16,'2.5 CAPEX'!$J48/$F45,
IF(AB$4&lt;'2.1 Kraftwerk allgemein'!$F$16+$F45,
('2.5 CAPEX'!$J48+SUM(OFFSET('2.5 CAPEX'!AG48,0,-MIN(MAX($F45-1-('2.1 Kraftwerk allgemein'!$F$16-'1.1 Allgemein'!$I$22+1),0),COLUMN(S45)-1-('2.1 Kraftwerk allgemein'!$F$16-'1.1 Allgemein'!$I$22+1)),1,MIN(MAX($F45-('2.1 Kraftwerk allgemein'!$F$16-'1.1 Allgemein'!$I$22+1),1),COLUMN(S45)-('2.1 Kraftwerk allgemein'!$F$16-'1.1 Allgemein'!$I$22+1)))))/$F45,
SUM(OFFSET('2.5 CAPEX'!AG48,0,-MIN($F45-1,COLUMN(S45)-1),1,MIN($F45,COLUMN(S45))))/$F45)))))))</f>
        <v>0</v>
      </c>
      <c r="AC45" s="199">
        <f ca="1">IF('2.1 Kraftwerk allgemein'!$F$15&lt;'1.1 Allgemein'!$I$22,
IF(OR(ISNUMBER($D45)=FALSE,$F45=""),"",
IF(AND('2.5 CAPEX'!$L48&lt;&gt;"x",'2.5 CAPEX'!$M48&lt;&gt;"x"),0,
IF($F45=0,0,
IF(AC$4&lt;'2.1 Kraftwerk allgemein'!$F$16,0,
IF(AC$4='2.1 Kraftwerk allgemein'!$F$16,'2.5 CAPEX'!$J48/$F45,
IF(AC$4&lt;'2.1 Kraftwerk allgemein'!$F$16+$F45,
('2.5 CAPEX'!$J48+SUM(OFFSET('2.5 CAPEX'!AH48,0,-MIN(MAX($F45-1-('2.1 Kraftwerk allgemein'!$F$16-'2.1 Kraftwerk allgemein'!$F$15+1),0),COLUMN(T45)-1-('2.1 Kraftwerk allgemein'!$F$16-'2.1 Kraftwerk allgemein'!$F$15+1)),1,MIN(MAX($F45-('2.1 Kraftwerk allgemein'!$F$16-'2.1 Kraftwerk allgemein'!$F$15+1),1),COLUMN(T45)-('2.1 Kraftwerk allgemein'!$F$16-'2.1 Kraftwerk allgemein'!$F$15+1)))))/$F45,
SUM(OFFSET('2.5 CAPEX'!AH48,0,-MIN($F45-1,COLUMN(T45)-1),1,MIN($F45,COLUMN(T45))))/$F45)))))),
IF(OR(ISNUMBER($D45)=FALSE,$F45=""),"",
IF(AND('2.5 CAPEX'!$L48&lt;&gt;"x",'2.5 CAPEX'!$M48&lt;&gt;"x"),0,
IF($F45=0,0,
IF(AC$4&lt;'2.1 Kraftwerk allgemein'!$F$16,0,
IF(AC$4='2.1 Kraftwerk allgemein'!$F$16,'2.5 CAPEX'!$J48/$F45,
IF(AC$4&lt;'2.1 Kraftwerk allgemein'!$F$16+$F45,
('2.5 CAPEX'!$J48+SUM(OFFSET('2.5 CAPEX'!AH48,0,-MIN(MAX($F45-1-('2.1 Kraftwerk allgemein'!$F$16-'1.1 Allgemein'!$I$22+1),0),COLUMN(T45)-1-('2.1 Kraftwerk allgemein'!$F$16-'1.1 Allgemein'!$I$22+1)),1,MIN(MAX($F45-('2.1 Kraftwerk allgemein'!$F$16-'1.1 Allgemein'!$I$22+1),1),COLUMN(T45)-('2.1 Kraftwerk allgemein'!$F$16-'1.1 Allgemein'!$I$22+1)))))/$F45,
SUM(OFFSET('2.5 CAPEX'!AH48,0,-MIN($F45-1,COLUMN(T45)-1),1,MIN($F45,COLUMN(T45))))/$F45)))))))</f>
        <v>0</v>
      </c>
      <c r="AD45" s="199">
        <f ca="1">IF('2.1 Kraftwerk allgemein'!$F$15&lt;'1.1 Allgemein'!$I$22,
IF(OR(ISNUMBER($D45)=FALSE,$F45=""),"",
IF(AND('2.5 CAPEX'!$L48&lt;&gt;"x",'2.5 CAPEX'!$M48&lt;&gt;"x"),0,
IF($F45=0,0,
IF(AD$4&lt;'2.1 Kraftwerk allgemein'!$F$16,0,
IF(AD$4='2.1 Kraftwerk allgemein'!$F$16,'2.5 CAPEX'!$J48/$F45,
IF(AD$4&lt;'2.1 Kraftwerk allgemein'!$F$16+$F45,
('2.5 CAPEX'!$J48+SUM(OFFSET('2.5 CAPEX'!AI48,0,-MIN(MAX($F45-1-('2.1 Kraftwerk allgemein'!$F$16-'2.1 Kraftwerk allgemein'!$F$15+1),0),COLUMN(U45)-1-('2.1 Kraftwerk allgemein'!$F$16-'2.1 Kraftwerk allgemein'!$F$15+1)),1,MIN(MAX($F45-('2.1 Kraftwerk allgemein'!$F$16-'2.1 Kraftwerk allgemein'!$F$15+1),1),COLUMN(U45)-('2.1 Kraftwerk allgemein'!$F$16-'2.1 Kraftwerk allgemein'!$F$15+1)))))/$F45,
SUM(OFFSET('2.5 CAPEX'!AI48,0,-MIN($F45-1,COLUMN(U45)-1),1,MIN($F45,COLUMN(U45))))/$F45)))))),
IF(OR(ISNUMBER($D45)=FALSE,$F45=""),"",
IF(AND('2.5 CAPEX'!$L48&lt;&gt;"x",'2.5 CAPEX'!$M48&lt;&gt;"x"),0,
IF($F45=0,0,
IF(AD$4&lt;'2.1 Kraftwerk allgemein'!$F$16,0,
IF(AD$4='2.1 Kraftwerk allgemein'!$F$16,'2.5 CAPEX'!$J48/$F45,
IF(AD$4&lt;'2.1 Kraftwerk allgemein'!$F$16+$F45,
('2.5 CAPEX'!$J48+SUM(OFFSET('2.5 CAPEX'!AI48,0,-MIN(MAX($F45-1-('2.1 Kraftwerk allgemein'!$F$16-'1.1 Allgemein'!$I$22+1),0),COLUMN(U45)-1-('2.1 Kraftwerk allgemein'!$F$16-'1.1 Allgemein'!$I$22+1)),1,MIN(MAX($F45-('2.1 Kraftwerk allgemein'!$F$16-'1.1 Allgemein'!$I$22+1),1),COLUMN(U45)-('2.1 Kraftwerk allgemein'!$F$16-'1.1 Allgemein'!$I$22+1)))))/$F45,
SUM(OFFSET('2.5 CAPEX'!AI48,0,-MIN($F45-1,COLUMN(U45)-1),1,MIN($F45,COLUMN(U45))))/$F45)))))))</f>
        <v>0</v>
      </c>
      <c r="AE45" s="199">
        <f ca="1">IF('2.1 Kraftwerk allgemein'!$F$15&lt;'1.1 Allgemein'!$I$22,
IF(OR(ISNUMBER($D45)=FALSE,$F45=""),"",
IF(AND('2.5 CAPEX'!$L48&lt;&gt;"x",'2.5 CAPEX'!$M48&lt;&gt;"x"),0,
IF($F45=0,0,
IF(AE$4&lt;'2.1 Kraftwerk allgemein'!$F$16,0,
IF(AE$4='2.1 Kraftwerk allgemein'!$F$16,'2.5 CAPEX'!$J48/$F45,
IF(AE$4&lt;'2.1 Kraftwerk allgemein'!$F$16+$F45,
('2.5 CAPEX'!$J48+SUM(OFFSET('2.5 CAPEX'!AJ48,0,-MIN(MAX($F45-1-('2.1 Kraftwerk allgemein'!$F$16-'2.1 Kraftwerk allgemein'!$F$15+1),0),COLUMN(V45)-1-('2.1 Kraftwerk allgemein'!$F$16-'2.1 Kraftwerk allgemein'!$F$15+1)),1,MIN(MAX($F45-('2.1 Kraftwerk allgemein'!$F$16-'2.1 Kraftwerk allgemein'!$F$15+1),1),COLUMN(V45)-('2.1 Kraftwerk allgemein'!$F$16-'2.1 Kraftwerk allgemein'!$F$15+1)))))/$F45,
SUM(OFFSET('2.5 CAPEX'!AJ48,0,-MIN($F45-1,COLUMN(V45)-1),1,MIN($F45,COLUMN(V45))))/$F45)))))),
IF(OR(ISNUMBER($D45)=FALSE,$F45=""),"",
IF(AND('2.5 CAPEX'!$L48&lt;&gt;"x",'2.5 CAPEX'!$M48&lt;&gt;"x"),0,
IF($F45=0,0,
IF(AE$4&lt;'2.1 Kraftwerk allgemein'!$F$16,0,
IF(AE$4='2.1 Kraftwerk allgemein'!$F$16,'2.5 CAPEX'!$J48/$F45,
IF(AE$4&lt;'2.1 Kraftwerk allgemein'!$F$16+$F45,
('2.5 CAPEX'!$J48+SUM(OFFSET('2.5 CAPEX'!AJ48,0,-MIN(MAX($F45-1-('2.1 Kraftwerk allgemein'!$F$16-'1.1 Allgemein'!$I$22+1),0),COLUMN(V45)-1-('2.1 Kraftwerk allgemein'!$F$16-'1.1 Allgemein'!$I$22+1)),1,MIN(MAX($F45-('2.1 Kraftwerk allgemein'!$F$16-'1.1 Allgemein'!$I$22+1),1),COLUMN(V45)-('2.1 Kraftwerk allgemein'!$F$16-'1.1 Allgemein'!$I$22+1)))))/$F45,
SUM(OFFSET('2.5 CAPEX'!AJ48,0,-MIN($F45-1,COLUMN(V45)-1),1,MIN($F45,COLUMN(V45))))/$F45)))))))</f>
        <v>0</v>
      </c>
      <c r="AF45" s="199">
        <f ca="1">IF('2.1 Kraftwerk allgemein'!$F$15&lt;'1.1 Allgemein'!$I$22,
IF(OR(ISNUMBER($D45)=FALSE,$F45=""),"",
IF(AND('2.5 CAPEX'!$L48&lt;&gt;"x",'2.5 CAPEX'!$M48&lt;&gt;"x"),0,
IF($F45=0,0,
IF(AF$4&lt;'2.1 Kraftwerk allgemein'!$F$16,0,
IF(AF$4='2.1 Kraftwerk allgemein'!$F$16,'2.5 CAPEX'!$J48/$F45,
IF(AF$4&lt;'2.1 Kraftwerk allgemein'!$F$16+$F45,
('2.5 CAPEX'!$J48+SUM(OFFSET('2.5 CAPEX'!AK48,0,-MIN(MAX($F45-1-('2.1 Kraftwerk allgemein'!$F$16-'2.1 Kraftwerk allgemein'!$F$15+1),0),COLUMN(W45)-1-('2.1 Kraftwerk allgemein'!$F$16-'2.1 Kraftwerk allgemein'!$F$15+1)),1,MIN(MAX($F45-('2.1 Kraftwerk allgemein'!$F$16-'2.1 Kraftwerk allgemein'!$F$15+1),1),COLUMN(W45)-('2.1 Kraftwerk allgemein'!$F$16-'2.1 Kraftwerk allgemein'!$F$15+1)))))/$F45,
SUM(OFFSET('2.5 CAPEX'!AK48,0,-MIN($F45-1,COLUMN(W45)-1),1,MIN($F45,COLUMN(W45))))/$F45)))))),
IF(OR(ISNUMBER($D45)=FALSE,$F45=""),"",
IF(AND('2.5 CAPEX'!$L48&lt;&gt;"x",'2.5 CAPEX'!$M48&lt;&gt;"x"),0,
IF($F45=0,0,
IF(AF$4&lt;'2.1 Kraftwerk allgemein'!$F$16,0,
IF(AF$4='2.1 Kraftwerk allgemein'!$F$16,'2.5 CAPEX'!$J48/$F45,
IF(AF$4&lt;'2.1 Kraftwerk allgemein'!$F$16+$F45,
('2.5 CAPEX'!$J48+SUM(OFFSET('2.5 CAPEX'!AK48,0,-MIN(MAX($F45-1-('2.1 Kraftwerk allgemein'!$F$16-'1.1 Allgemein'!$I$22+1),0),COLUMN(W45)-1-('2.1 Kraftwerk allgemein'!$F$16-'1.1 Allgemein'!$I$22+1)),1,MIN(MAX($F45-('2.1 Kraftwerk allgemein'!$F$16-'1.1 Allgemein'!$I$22+1),1),COLUMN(W45)-('2.1 Kraftwerk allgemein'!$F$16-'1.1 Allgemein'!$I$22+1)))))/$F45,
SUM(OFFSET('2.5 CAPEX'!AK48,0,-MIN($F45-1,COLUMN(W45)-1),1,MIN($F45,COLUMN(W45))))/$F45)))))))</f>
        <v>0</v>
      </c>
      <c r="AG45" s="199">
        <f ca="1">IF('2.1 Kraftwerk allgemein'!$F$15&lt;'1.1 Allgemein'!$I$22,
IF(OR(ISNUMBER($D45)=FALSE,$F45=""),"",
IF(AND('2.5 CAPEX'!$L48&lt;&gt;"x",'2.5 CAPEX'!$M48&lt;&gt;"x"),0,
IF($F45=0,0,
IF(AG$4&lt;'2.1 Kraftwerk allgemein'!$F$16,0,
IF(AG$4='2.1 Kraftwerk allgemein'!$F$16,'2.5 CAPEX'!$J48/$F45,
IF(AG$4&lt;'2.1 Kraftwerk allgemein'!$F$16+$F45,
('2.5 CAPEX'!$J48+SUM(OFFSET('2.5 CAPEX'!AL48,0,-MIN(MAX($F45-1-('2.1 Kraftwerk allgemein'!$F$16-'2.1 Kraftwerk allgemein'!$F$15+1),0),COLUMN(X45)-1-('2.1 Kraftwerk allgemein'!$F$16-'2.1 Kraftwerk allgemein'!$F$15+1)),1,MIN(MAX($F45-('2.1 Kraftwerk allgemein'!$F$16-'2.1 Kraftwerk allgemein'!$F$15+1),1),COLUMN(X45)-('2.1 Kraftwerk allgemein'!$F$16-'2.1 Kraftwerk allgemein'!$F$15+1)))))/$F45,
SUM(OFFSET('2.5 CAPEX'!AL48,0,-MIN($F45-1,COLUMN(X45)-1),1,MIN($F45,COLUMN(X45))))/$F45)))))),
IF(OR(ISNUMBER($D45)=FALSE,$F45=""),"",
IF(AND('2.5 CAPEX'!$L48&lt;&gt;"x",'2.5 CAPEX'!$M48&lt;&gt;"x"),0,
IF($F45=0,0,
IF(AG$4&lt;'2.1 Kraftwerk allgemein'!$F$16,0,
IF(AG$4='2.1 Kraftwerk allgemein'!$F$16,'2.5 CAPEX'!$J48/$F45,
IF(AG$4&lt;'2.1 Kraftwerk allgemein'!$F$16+$F45,
('2.5 CAPEX'!$J48+SUM(OFFSET('2.5 CAPEX'!AL48,0,-MIN(MAX($F45-1-('2.1 Kraftwerk allgemein'!$F$16-'1.1 Allgemein'!$I$22+1),0),COLUMN(X45)-1-('2.1 Kraftwerk allgemein'!$F$16-'1.1 Allgemein'!$I$22+1)),1,MIN(MAX($F45-('2.1 Kraftwerk allgemein'!$F$16-'1.1 Allgemein'!$I$22+1),1),COLUMN(X45)-('2.1 Kraftwerk allgemein'!$F$16-'1.1 Allgemein'!$I$22+1)))))/$F45,
SUM(OFFSET('2.5 CAPEX'!AL48,0,-MIN($F45-1,COLUMN(X45)-1),1,MIN($F45,COLUMN(X45))))/$F45)))))))</f>
        <v>0</v>
      </c>
      <c r="AH45" s="199">
        <f ca="1">IF('2.1 Kraftwerk allgemein'!$F$15&lt;'1.1 Allgemein'!$I$22,
IF(OR(ISNUMBER($D45)=FALSE,$F45=""),"",
IF(AND('2.5 CAPEX'!$L48&lt;&gt;"x",'2.5 CAPEX'!$M48&lt;&gt;"x"),0,
IF($F45=0,0,
IF(AH$4&lt;'2.1 Kraftwerk allgemein'!$F$16,0,
IF(AH$4='2.1 Kraftwerk allgemein'!$F$16,'2.5 CAPEX'!$J48/$F45,
IF(AH$4&lt;'2.1 Kraftwerk allgemein'!$F$16+$F45,
('2.5 CAPEX'!$J48+SUM(OFFSET('2.5 CAPEX'!AM48,0,-MIN(MAX($F45-1-('2.1 Kraftwerk allgemein'!$F$16-'2.1 Kraftwerk allgemein'!$F$15+1),0),COLUMN(Y45)-1-('2.1 Kraftwerk allgemein'!$F$16-'2.1 Kraftwerk allgemein'!$F$15+1)),1,MIN(MAX($F45-('2.1 Kraftwerk allgemein'!$F$16-'2.1 Kraftwerk allgemein'!$F$15+1),1),COLUMN(Y45)-('2.1 Kraftwerk allgemein'!$F$16-'2.1 Kraftwerk allgemein'!$F$15+1)))))/$F45,
SUM(OFFSET('2.5 CAPEX'!AM48,0,-MIN($F45-1,COLUMN(Y45)-1),1,MIN($F45,COLUMN(Y45))))/$F45)))))),
IF(OR(ISNUMBER($D45)=FALSE,$F45=""),"",
IF(AND('2.5 CAPEX'!$L48&lt;&gt;"x",'2.5 CAPEX'!$M48&lt;&gt;"x"),0,
IF($F45=0,0,
IF(AH$4&lt;'2.1 Kraftwerk allgemein'!$F$16,0,
IF(AH$4='2.1 Kraftwerk allgemein'!$F$16,'2.5 CAPEX'!$J48/$F45,
IF(AH$4&lt;'2.1 Kraftwerk allgemein'!$F$16+$F45,
('2.5 CAPEX'!$J48+SUM(OFFSET('2.5 CAPEX'!AM48,0,-MIN(MAX($F45-1-('2.1 Kraftwerk allgemein'!$F$16-'1.1 Allgemein'!$I$22+1),0),COLUMN(Y45)-1-('2.1 Kraftwerk allgemein'!$F$16-'1.1 Allgemein'!$I$22+1)),1,MIN(MAX($F45-('2.1 Kraftwerk allgemein'!$F$16-'1.1 Allgemein'!$I$22+1),1),COLUMN(Y45)-('2.1 Kraftwerk allgemein'!$F$16-'1.1 Allgemein'!$I$22+1)))))/$F45,
SUM(OFFSET('2.5 CAPEX'!AM48,0,-MIN($F45-1,COLUMN(Y45)-1),1,MIN($F45,COLUMN(Y45))))/$F45)))))))</f>
        <v>0</v>
      </c>
      <c r="AI45" s="199">
        <f ca="1">IF('2.1 Kraftwerk allgemein'!$F$15&lt;'1.1 Allgemein'!$I$22,
IF(OR(ISNUMBER($D45)=FALSE,$F45=""),"",
IF(AND('2.5 CAPEX'!$L48&lt;&gt;"x",'2.5 CAPEX'!$M48&lt;&gt;"x"),0,
IF($F45=0,0,
IF(AI$4&lt;'2.1 Kraftwerk allgemein'!$F$16,0,
IF(AI$4='2.1 Kraftwerk allgemein'!$F$16,'2.5 CAPEX'!$J48/$F45,
IF(AI$4&lt;'2.1 Kraftwerk allgemein'!$F$16+$F45,
('2.5 CAPEX'!$J48+SUM(OFFSET('2.5 CAPEX'!AN48,0,-MIN(MAX($F45-1-('2.1 Kraftwerk allgemein'!$F$16-'2.1 Kraftwerk allgemein'!$F$15+1),0),COLUMN(Z45)-1-('2.1 Kraftwerk allgemein'!$F$16-'2.1 Kraftwerk allgemein'!$F$15+1)),1,MIN(MAX($F45-('2.1 Kraftwerk allgemein'!$F$16-'2.1 Kraftwerk allgemein'!$F$15+1),1),COLUMN(Z45)-('2.1 Kraftwerk allgemein'!$F$16-'2.1 Kraftwerk allgemein'!$F$15+1)))))/$F45,
SUM(OFFSET('2.5 CAPEX'!AN48,0,-MIN($F45-1,COLUMN(Z45)-1),1,MIN($F45,COLUMN(Z45))))/$F45)))))),
IF(OR(ISNUMBER($D45)=FALSE,$F45=""),"",
IF(AND('2.5 CAPEX'!$L48&lt;&gt;"x",'2.5 CAPEX'!$M48&lt;&gt;"x"),0,
IF($F45=0,0,
IF(AI$4&lt;'2.1 Kraftwerk allgemein'!$F$16,0,
IF(AI$4='2.1 Kraftwerk allgemein'!$F$16,'2.5 CAPEX'!$J48/$F45,
IF(AI$4&lt;'2.1 Kraftwerk allgemein'!$F$16+$F45,
('2.5 CAPEX'!$J48+SUM(OFFSET('2.5 CAPEX'!AN48,0,-MIN(MAX($F45-1-('2.1 Kraftwerk allgemein'!$F$16-'1.1 Allgemein'!$I$22+1),0),COLUMN(Z45)-1-('2.1 Kraftwerk allgemein'!$F$16-'1.1 Allgemein'!$I$22+1)),1,MIN(MAX($F45-('2.1 Kraftwerk allgemein'!$F$16-'1.1 Allgemein'!$I$22+1),1),COLUMN(Z45)-('2.1 Kraftwerk allgemein'!$F$16-'1.1 Allgemein'!$I$22+1)))))/$F45,
SUM(OFFSET('2.5 CAPEX'!AN48,0,-MIN($F45-1,COLUMN(Z45)-1),1,MIN($F45,COLUMN(Z45))))/$F45)))))))</f>
        <v>0</v>
      </c>
      <c r="AJ45" s="199">
        <f ca="1">IF('2.1 Kraftwerk allgemein'!$F$15&lt;'1.1 Allgemein'!$I$22,
IF(OR(ISNUMBER($D45)=FALSE,$F45=""),"",
IF(AND('2.5 CAPEX'!$L48&lt;&gt;"x",'2.5 CAPEX'!$M48&lt;&gt;"x"),0,
IF($F45=0,0,
IF(AJ$4&lt;'2.1 Kraftwerk allgemein'!$F$16,0,
IF(AJ$4='2.1 Kraftwerk allgemein'!$F$16,'2.5 CAPEX'!$J48/$F45,
IF(AJ$4&lt;'2.1 Kraftwerk allgemein'!$F$16+$F45,
('2.5 CAPEX'!$J48+SUM(OFFSET('2.5 CAPEX'!AO48,0,-MIN(MAX($F45-1-('2.1 Kraftwerk allgemein'!$F$16-'2.1 Kraftwerk allgemein'!$F$15+1),0),COLUMN(AA45)-1-('2.1 Kraftwerk allgemein'!$F$16-'2.1 Kraftwerk allgemein'!$F$15+1)),1,MIN(MAX($F45-('2.1 Kraftwerk allgemein'!$F$16-'2.1 Kraftwerk allgemein'!$F$15+1),1),COLUMN(AA45)-('2.1 Kraftwerk allgemein'!$F$16-'2.1 Kraftwerk allgemein'!$F$15+1)))))/$F45,
SUM(OFFSET('2.5 CAPEX'!AO48,0,-MIN($F45-1,COLUMN(AA45)-1),1,MIN($F45,COLUMN(AA45))))/$F45)))))),
IF(OR(ISNUMBER($D45)=FALSE,$F45=""),"",
IF(AND('2.5 CAPEX'!$L48&lt;&gt;"x",'2.5 CAPEX'!$M48&lt;&gt;"x"),0,
IF($F45=0,0,
IF(AJ$4&lt;'2.1 Kraftwerk allgemein'!$F$16,0,
IF(AJ$4='2.1 Kraftwerk allgemein'!$F$16,'2.5 CAPEX'!$J48/$F45,
IF(AJ$4&lt;'2.1 Kraftwerk allgemein'!$F$16+$F45,
('2.5 CAPEX'!$J48+SUM(OFFSET('2.5 CAPEX'!AO48,0,-MIN(MAX($F45-1-('2.1 Kraftwerk allgemein'!$F$16-'1.1 Allgemein'!$I$22+1),0),COLUMN(AA45)-1-('2.1 Kraftwerk allgemein'!$F$16-'1.1 Allgemein'!$I$22+1)),1,MIN(MAX($F45-('2.1 Kraftwerk allgemein'!$F$16-'1.1 Allgemein'!$I$22+1),1),COLUMN(AA45)-('2.1 Kraftwerk allgemein'!$F$16-'1.1 Allgemein'!$I$22+1)))))/$F45,
SUM(OFFSET('2.5 CAPEX'!AO48,0,-MIN($F45-1,COLUMN(AA45)-1),1,MIN($F45,COLUMN(AA45))))/$F45)))))))</f>
        <v>0</v>
      </c>
      <c r="AK45" s="199">
        <f ca="1">IF('2.1 Kraftwerk allgemein'!$F$15&lt;'1.1 Allgemein'!$I$22,
IF(OR(ISNUMBER($D45)=FALSE,$F45=""),"",
IF(AND('2.5 CAPEX'!$L48&lt;&gt;"x",'2.5 CAPEX'!$M48&lt;&gt;"x"),0,
IF($F45=0,0,
IF(AK$4&lt;'2.1 Kraftwerk allgemein'!$F$16,0,
IF(AK$4='2.1 Kraftwerk allgemein'!$F$16,'2.5 CAPEX'!$J48/$F45,
IF(AK$4&lt;'2.1 Kraftwerk allgemein'!$F$16+$F45,
('2.5 CAPEX'!$J48+SUM(OFFSET('2.5 CAPEX'!AP48,0,-MIN(MAX($F45-1-('2.1 Kraftwerk allgemein'!$F$16-'2.1 Kraftwerk allgemein'!$F$15+1),0),COLUMN(AB45)-1-('2.1 Kraftwerk allgemein'!$F$16-'2.1 Kraftwerk allgemein'!$F$15+1)),1,MIN(MAX($F45-('2.1 Kraftwerk allgemein'!$F$16-'2.1 Kraftwerk allgemein'!$F$15+1),1),COLUMN(AB45)-('2.1 Kraftwerk allgemein'!$F$16-'2.1 Kraftwerk allgemein'!$F$15+1)))))/$F45,
SUM(OFFSET('2.5 CAPEX'!AP48,0,-MIN($F45-1,COLUMN(AB45)-1),1,MIN($F45,COLUMN(AB45))))/$F45)))))),
IF(OR(ISNUMBER($D45)=FALSE,$F45=""),"",
IF(AND('2.5 CAPEX'!$L48&lt;&gt;"x",'2.5 CAPEX'!$M48&lt;&gt;"x"),0,
IF($F45=0,0,
IF(AK$4&lt;'2.1 Kraftwerk allgemein'!$F$16,0,
IF(AK$4='2.1 Kraftwerk allgemein'!$F$16,'2.5 CAPEX'!$J48/$F45,
IF(AK$4&lt;'2.1 Kraftwerk allgemein'!$F$16+$F45,
('2.5 CAPEX'!$J48+SUM(OFFSET('2.5 CAPEX'!AP48,0,-MIN(MAX($F45-1-('2.1 Kraftwerk allgemein'!$F$16-'1.1 Allgemein'!$I$22+1),0),COLUMN(AB45)-1-('2.1 Kraftwerk allgemein'!$F$16-'1.1 Allgemein'!$I$22+1)),1,MIN(MAX($F45-('2.1 Kraftwerk allgemein'!$F$16-'1.1 Allgemein'!$I$22+1),1),COLUMN(AB45)-('2.1 Kraftwerk allgemein'!$F$16-'1.1 Allgemein'!$I$22+1)))))/$F45,
SUM(OFFSET('2.5 CAPEX'!AP48,0,-MIN($F45-1,COLUMN(AB45)-1),1,MIN($F45,COLUMN(AB45))))/$F45)))))))</f>
        <v>0</v>
      </c>
      <c r="AL45" s="199">
        <f ca="1">IF('2.1 Kraftwerk allgemein'!$F$15&lt;'1.1 Allgemein'!$I$22,
IF(OR(ISNUMBER($D45)=FALSE,$F45=""),"",
IF(AND('2.5 CAPEX'!$L48&lt;&gt;"x",'2.5 CAPEX'!$M48&lt;&gt;"x"),0,
IF($F45=0,0,
IF(AL$4&lt;'2.1 Kraftwerk allgemein'!$F$16,0,
IF(AL$4='2.1 Kraftwerk allgemein'!$F$16,'2.5 CAPEX'!$J48/$F45,
IF(AL$4&lt;'2.1 Kraftwerk allgemein'!$F$16+$F45,
('2.5 CAPEX'!$J48+SUM(OFFSET('2.5 CAPEX'!AQ48,0,-MIN(MAX($F45-1-('2.1 Kraftwerk allgemein'!$F$16-'2.1 Kraftwerk allgemein'!$F$15+1),0),COLUMN(AC45)-1-('2.1 Kraftwerk allgemein'!$F$16-'2.1 Kraftwerk allgemein'!$F$15+1)),1,MIN(MAX($F45-('2.1 Kraftwerk allgemein'!$F$16-'2.1 Kraftwerk allgemein'!$F$15+1),1),COLUMN(AC45)-('2.1 Kraftwerk allgemein'!$F$16-'2.1 Kraftwerk allgemein'!$F$15+1)))))/$F45,
SUM(OFFSET('2.5 CAPEX'!AQ48,0,-MIN($F45-1,COLUMN(AC45)-1),1,MIN($F45,COLUMN(AC45))))/$F45)))))),
IF(OR(ISNUMBER($D45)=FALSE,$F45=""),"",
IF(AND('2.5 CAPEX'!$L48&lt;&gt;"x",'2.5 CAPEX'!$M48&lt;&gt;"x"),0,
IF($F45=0,0,
IF(AL$4&lt;'2.1 Kraftwerk allgemein'!$F$16,0,
IF(AL$4='2.1 Kraftwerk allgemein'!$F$16,'2.5 CAPEX'!$J48/$F45,
IF(AL$4&lt;'2.1 Kraftwerk allgemein'!$F$16+$F45,
('2.5 CAPEX'!$J48+SUM(OFFSET('2.5 CAPEX'!AQ48,0,-MIN(MAX($F45-1-('2.1 Kraftwerk allgemein'!$F$16-'1.1 Allgemein'!$I$22+1),0),COLUMN(AC45)-1-('2.1 Kraftwerk allgemein'!$F$16-'1.1 Allgemein'!$I$22+1)),1,MIN(MAX($F45-('2.1 Kraftwerk allgemein'!$F$16-'1.1 Allgemein'!$I$22+1),1),COLUMN(AC45)-('2.1 Kraftwerk allgemein'!$F$16-'1.1 Allgemein'!$I$22+1)))))/$F45,
SUM(OFFSET('2.5 CAPEX'!AQ48,0,-MIN($F45-1,COLUMN(AC45)-1),1,MIN($F45,COLUMN(AC45))))/$F45)))))))</f>
        <v>0</v>
      </c>
      <c r="AM45" s="199">
        <f ca="1">IF('2.1 Kraftwerk allgemein'!$F$15&lt;'1.1 Allgemein'!$I$22,
IF(OR(ISNUMBER($D45)=FALSE,$F45=""),"",
IF(AND('2.5 CAPEX'!$L48&lt;&gt;"x",'2.5 CAPEX'!$M48&lt;&gt;"x"),0,
IF($F45=0,0,
IF(AM$4&lt;'2.1 Kraftwerk allgemein'!$F$16,0,
IF(AM$4='2.1 Kraftwerk allgemein'!$F$16,'2.5 CAPEX'!$J48/$F45,
IF(AM$4&lt;'2.1 Kraftwerk allgemein'!$F$16+$F45,
('2.5 CAPEX'!$J48+SUM(OFFSET('2.5 CAPEX'!AR48,0,-MIN(MAX($F45-1-('2.1 Kraftwerk allgemein'!$F$16-'2.1 Kraftwerk allgemein'!$F$15+1),0),COLUMN(AD45)-1-('2.1 Kraftwerk allgemein'!$F$16-'2.1 Kraftwerk allgemein'!$F$15+1)),1,MIN(MAX($F45-('2.1 Kraftwerk allgemein'!$F$16-'2.1 Kraftwerk allgemein'!$F$15+1),1),COLUMN(AD45)-('2.1 Kraftwerk allgemein'!$F$16-'2.1 Kraftwerk allgemein'!$F$15+1)))))/$F45,
SUM(OFFSET('2.5 CAPEX'!AR48,0,-MIN($F45-1,COLUMN(AD45)-1),1,MIN($F45,COLUMN(AD45))))/$F45)))))),
IF(OR(ISNUMBER($D45)=FALSE,$F45=""),"",
IF(AND('2.5 CAPEX'!$L48&lt;&gt;"x",'2.5 CAPEX'!$M48&lt;&gt;"x"),0,
IF($F45=0,0,
IF(AM$4&lt;'2.1 Kraftwerk allgemein'!$F$16,0,
IF(AM$4='2.1 Kraftwerk allgemein'!$F$16,'2.5 CAPEX'!$J48/$F45,
IF(AM$4&lt;'2.1 Kraftwerk allgemein'!$F$16+$F45,
('2.5 CAPEX'!$J48+SUM(OFFSET('2.5 CAPEX'!AR48,0,-MIN(MAX($F45-1-('2.1 Kraftwerk allgemein'!$F$16-'1.1 Allgemein'!$I$22+1),0),COLUMN(AD45)-1-('2.1 Kraftwerk allgemein'!$F$16-'1.1 Allgemein'!$I$22+1)),1,MIN(MAX($F45-('2.1 Kraftwerk allgemein'!$F$16-'1.1 Allgemein'!$I$22+1),1),COLUMN(AD45)-('2.1 Kraftwerk allgemein'!$F$16-'1.1 Allgemein'!$I$22+1)))))/$F45,
SUM(OFFSET('2.5 CAPEX'!AR48,0,-MIN($F45-1,COLUMN(AD45)-1),1,MIN($F45,COLUMN(AD45))))/$F45)))))))</f>
        <v>0</v>
      </c>
      <c r="AN45" s="199">
        <f ca="1">IF('2.1 Kraftwerk allgemein'!$F$15&lt;'1.1 Allgemein'!$I$22,
IF(OR(ISNUMBER($D45)=FALSE,$F45=""),"",
IF(AND('2.5 CAPEX'!$L48&lt;&gt;"x",'2.5 CAPEX'!$M48&lt;&gt;"x"),0,
IF($F45=0,0,
IF(AN$4&lt;'2.1 Kraftwerk allgemein'!$F$16,0,
IF(AN$4='2.1 Kraftwerk allgemein'!$F$16,'2.5 CAPEX'!$J48/$F45,
IF(AN$4&lt;'2.1 Kraftwerk allgemein'!$F$16+$F45,
('2.5 CAPEX'!$J48+SUM(OFFSET('2.5 CAPEX'!AS48,0,-MIN(MAX($F45-1-('2.1 Kraftwerk allgemein'!$F$16-'2.1 Kraftwerk allgemein'!$F$15+1),0),COLUMN(AE45)-1-('2.1 Kraftwerk allgemein'!$F$16-'2.1 Kraftwerk allgemein'!$F$15+1)),1,MIN(MAX($F45-('2.1 Kraftwerk allgemein'!$F$16-'2.1 Kraftwerk allgemein'!$F$15+1),1),COLUMN(AE45)-('2.1 Kraftwerk allgemein'!$F$16-'2.1 Kraftwerk allgemein'!$F$15+1)))))/$F45,
SUM(OFFSET('2.5 CAPEX'!AS48,0,-MIN($F45-1,COLUMN(AE45)-1),1,MIN($F45,COLUMN(AE45))))/$F45)))))),
IF(OR(ISNUMBER($D45)=FALSE,$F45=""),"",
IF(AND('2.5 CAPEX'!$L48&lt;&gt;"x",'2.5 CAPEX'!$M48&lt;&gt;"x"),0,
IF($F45=0,0,
IF(AN$4&lt;'2.1 Kraftwerk allgemein'!$F$16,0,
IF(AN$4='2.1 Kraftwerk allgemein'!$F$16,'2.5 CAPEX'!$J48/$F45,
IF(AN$4&lt;'2.1 Kraftwerk allgemein'!$F$16+$F45,
('2.5 CAPEX'!$J48+SUM(OFFSET('2.5 CAPEX'!AS48,0,-MIN(MAX($F45-1-('2.1 Kraftwerk allgemein'!$F$16-'1.1 Allgemein'!$I$22+1),0),COLUMN(AE45)-1-('2.1 Kraftwerk allgemein'!$F$16-'1.1 Allgemein'!$I$22+1)),1,MIN(MAX($F45-('2.1 Kraftwerk allgemein'!$F$16-'1.1 Allgemein'!$I$22+1),1),COLUMN(AE45)-('2.1 Kraftwerk allgemein'!$F$16-'1.1 Allgemein'!$I$22+1)))))/$F45,
SUM(OFFSET('2.5 CAPEX'!AS48,0,-MIN($F45-1,COLUMN(AE45)-1),1,MIN($F45,COLUMN(AE45))))/$F45)))))))</f>
        <v>0</v>
      </c>
      <c r="AO45" s="199">
        <f ca="1">IF('2.1 Kraftwerk allgemein'!$F$15&lt;'1.1 Allgemein'!$I$22,
IF(OR(ISNUMBER($D45)=FALSE,$F45=""),"",
IF(AND('2.5 CAPEX'!$L48&lt;&gt;"x",'2.5 CAPEX'!$M48&lt;&gt;"x"),0,
IF($F45=0,0,
IF(AO$4&lt;'2.1 Kraftwerk allgemein'!$F$16,0,
IF(AO$4='2.1 Kraftwerk allgemein'!$F$16,'2.5 CAPEX'!$J48/$F45,
IF(AO$4&lt;'2.1 Kraftwerk allgemein'!$F$16+$F45,
('2.5 CAPEX'!$J48+SUM(OFFSET('2.5 CAPEX'!AT48,0,-MIN(MAX($F45-1-('2.1 Kraftwerk allgemein'!$F$16-'2.1 Kraftwerk allgemein'!$F$15+1),0),COLUMN(AF45)-1-('2.1 Kraftwerk allgemein'!$F$16-'2.1 Kraftwerk allgemein'!$F$15+1)),1,MIN(MAX($F45-('2.1 Kraftwerk allgemein'!$F$16-'2.1 Kraftwerk allgemein'!$F$15+1),1),COLUMN(AF45)-('2.1 Kraftwerk allgemein'!$F$16-'2.1 Kraftwerk allgemein'!$F$15+1)))))/$F45,
SUM(OFFSET('2.5 CAPEX'!AT48,0,-MIN($F45-1,COLUMN(AF45)-1),1,MIN($F45,COLUMN(AF45))))/$F45)))))),
IF(OR(ISNUMBER($D45)=FALSE,$F45=""),"",
IF(AND('2.5 CAPEX'!$L48&lt;&gt;"x",'2.5 CAPEX'!$M48&lt;&gt;"x"),0,
IF($F45=0,0,
IF(AO$4&lt;'2.1 Kraftwerk allgemein'!$F$16,0,
IF(AO$4='2.1 Kraftwerk allgemein'!$F$16,'2.5 CAPEX'!$J48/$F45,
IF(AO$4&lt;'2.1 Kraftwerk allgemein'!$F$16+$F45,
('2.5 CAPEX'!$J48+SUM(OFFSET('2.5 CAPEX'!AT48,0,-MIN(MAX($F45-1-('2.1 Kraftwerk allgemein'!$F$16-'1.1 Allgemein'!$I$22+1),0),COLUMN(AF45)-1-('2.1 Kraftwerk allgemein'!$F$16-'1.1 Allgemein'!$I$22+1)),1,MIN(MAX($F45-('2.1 Kraftwerk allgemein'!$F$16-'1.1 Allgemein'!$I$22+1),1),COLUMN(AF45)-('2.1 Kraftwerk allgemein'!$F$16-'1.1 Allgemein'!$I$22+1)))))/$F45,
SUM(OFFSET('2.5 CAPEX'!AT48,0,-MIN($F45-1,COLUMN(AF45)-1),1,MIN($F45,COLUMN(AF45))))/$F45)))))))</f>
        <v>0</v>
      </c>
      <c r="AP45" s="199">
        <f ca="1">IF('2.1 Kraftwerk allgemein'!$F$15&lt;'1.1 Allgemein'!$I$22,
IF(OR(ISNUMBER($D45)=FALSE,$F45=""),"",
IF(AND('2.5 CAPEX'!$L48&lt;&gt;"x",'2.5 CAPEX'!$M48&lt;&gt;"x"),0,
IF($F45=0,0,
IF(AP$4&lt;'2.1 Kraftwerk allgemein'!$F$16,0,
IF(AP$4='2.1 Kraftwerk allgemein'!$F$16,'2.5 CAPEX'!$J48/$F45,
IF(AP$4&lt;'2.1 Kraftwerk allgemein'!$F$16+$F45,
('2.5 CAPEX'!$J48+SUM(OFFSET('2.5 CAPEX'!AU48,0,-MIN(MAX($F45-1-('2.1 Kraftwerk allgemein'!$F$16-'2.1 Kraftwerk allgemein'!$F$15+1),0),COLUMN(AG45)-1-('2.1 Kraftwerk allgemein'!$F$16-'2.1 Kraftwerk allgemein'!$F$15+1)),1,MIN(MAX($F45-('2.1 Kraftwerk allgemein'!$F$16-'2.1 Kraftwerk allgemein'!$F$15+1),1),COLUMN(AG45)-('2.1 Kraftwerk allgemein'!$F$16-'2.1 Kraftwerk allgemein'!$F$15+1)))))/$F45,
SUM(OFFSET('2.5 CAPEX'!AU48,0,-MIN($F45-1,COLUMN(AG45)-1),1,MIN($F45,COLUMN(AG45))))/$F45)))))),
IF(OR(ISNUMBER($D45)=FALSE,$F45=""),"",
IF(AND('2.5 CAPEX'!$L48&lt;&gt;"x",'2.5 CAPEX'!$M48&lt;&gt;"x"),0,
IF($F45=0,0,
IF(AP$4&lt;'2.1 Kraftwerk allgemein'!$F$16,0,
IF(AP$4='2.1 Kraftwerk allgemein'!$F$16,'2.5 CAPEX'!$J48/$F45,
IF(AP$4&lt;'2.1 Kraftwerk allgemein'!$F$16+$F45,
('2.5 CAPEX'!$J48+SUM(OFFSET('2.5 CAPEX'!AU48,0,-MIN(MAX($F45-1-('2.1 Kraftwerk allgemein'!$F$16-'1.1 Allgemein'!$I$22+1),0),COLUMN(AG45)-1-('2.1 Kraftwerk allgemein'!$F$16-'1.1 Allgemein'!$I$22+1)),1,MIN(MAX($F45-('2.1 Kraftwerk allgemein'!$F$16-'1.1 Allgemein'!$I$22+1),1),COLUMN(AG45)-('2.1 Kraftwerk allgemein'!$F$16-'1.1 Allgemein'!$I$22+1)))))/$F45,
SUM(OFFSET('2.5 CAPEX'!AU48,0,-MIN($F45-1,COLUMN(AG45)-1),1,MIN($F45,COLUMN(AG45))))/$F45)))))))</f>
        <v>0</v>
      </c>
      <c r="AQ45" s="199">
        <f ca="1">IF('2.1 Kraftwerk allgemein'!$F$15&lt;'1.1 Allgemein'!$I$22,
IF(OR(ISNUMBER($D45)=FALSE,$F45=""),"",
IF(AND('2.5 CAPEX'!$L48&lt;&gt;"x",'2.5 CAPEX'!$M48&lt;&gt;"x"),0,
IF($F45=0,0,
IF(AQ$4&lt;'2.1 Kraftwerk allgemein'!$F$16,0,
IF(AQ$4='2.1 Kraftwerk allgemein'!$F$16,'2.5 CAPEX'!$J48/$F45,
IF(AQ$4&lt;'2.1 Kraftwerk allgemein'!$F$16+$F45,
('2.5 CAPEX'!$J48+SUM(OFFSET('2.5 CAPEX'!AV48,0,-MIN(MAX($F45-1-('2.1 Kraftwerk allgemein'!$F$16-'2.1 Kraftwerk allgemein'!$F$15+1),0),COLUMN(AH45)-1-('2.1 Kraftwerk allgemein'!$F$16-'2.1 Kraftwerk allgemein'!$F$15+1)),1,MIN(MAX($F45-('2.1 Kraftwerk allgemein'!$F$16-'2.1 Kraftwerk allgemein'!$F$15+1),1),COLUMN(AH45)-('2.1 Kraftwerk allgemein'!$F$16-'2.1 Kraftwerk allgemein'!$F$15+1)))))/$F45,
SUM(OFFSET('2.5 CAPEX'!AV48,0,-MIN($F45-1,COLUMN(AH45)-1),1,MIN($F45,COLUMN(AH45))))/$F45)))))),
IF(OR(ISNUMBER($D45)=FALSE,$F45=""),"",
IF(AND('2.5 CAPEX'!$L48&lt;&gt;"x",'2.5 CAPEX'!$M48&lt;&gt;"x"),0,
IF($F45=0,0,
IF(AQ$4&lt;'2.1 Kraftwerk allgemein'!$F$16,0,
IF(AQ$4='2.1 Kraftwerk allgemein'!$F$16,'2.5 CAPEX'!$J48/$F45,
IF(AQ$4&lt;'2.1 Kraftwerk allgemein'!$F$16+$F45,
('2.5 CAPEX'!$J48+SUM(OFFSET('2.5 CAPEX'!AV48,0,-MIN(MAX($F45-1-('2.1 Kraftwerk allgemein'!$F$16-'1.1 Allgemein'!$I$22+1),0),COLUMN(AH45)-1-('2.1 Kraftwerk allgemein'!$F$16-'1.1 Allgemein'!$I$22+1)),1,MIN(MAX($F45-('2.1 Kraftwerk allgemein'!$F$16-'1.1 Allgemein'!$I$22+1),1),COLUMN(AH45)-('2.1 Kraftwerk allgemein'!$F$16-'1.1 Allgemein'!$I$22+1)))))/$F45,
SUM(OFFSET('2.5 CAPEX'!AV48,0,-MIN($F45-1,COLUMN(AH45)-1),1,MIN($F45,COLUMN(AH45))))/$F45)))))))</f>
        <v>0</v>
      </c>
      <c r="AR45" s="199">
        <f ca="1">IF('2.1 Kraftwerk allgemein'!$F$15&lt;'1.1 Allgemein'!$I$22,
IF(OR(ISNUMBER($D45)=FALSE,$F45=""),"",
IF(AND('2.5 CAPEX'!$L48&lt;&gt;"x",'2.5 CAPEX'!$M48&lt;&gt;"x"),0,
IF($F45=0,0,
IF(AR$4&lt;'2.1 Kraftwerk allgemein'!$F$16,0,
IF(AR$4='2.1 Kraftwerk allgemein'!$F$16,'2.5 CAPEX'!$J48/$F45,
IF(AR$4&lt;'2.1 Kraftwerk allgemein'!$F$16+$F45,
('2.5 CAPEX'!$J48+SUM(OFFSET('2.5 CAPEX'!AW48,0,-MIN(MAX($F45-1-('2.1 Kraftwerk allgemein'!$F$16-'2.1 Kraftwerk allgemein'!$F$15+1),0),COLUMN(AI45)-1-('2.1 Kraftwerk allgemein'!$F$16-'2.1 Kraftwerk allgemein'!$F$15+1)),1,MIN(MAX($F45-('2.1 Kraftwerk allgemein'!$F$16-'2.1 Kraftwerk allgemein'!$F$15+1),1),COLUMN(AI45)-('2.1 Kraftwerk allgemein'!$F$16-'2.1 Kraftwerk allgemein'!$F$15+1)))))/$F45,
SUM(OFFSET('2.5 CAPEX'!AW48,0,-MIN($F45-1,COLUMN(AI45)-1),1,MIN($F45,COLUMN(AI45))))/$F45)))))),
IF(OR(ISNUMBER($D45)=FALSE,$F45=""),"",
IF(AND('2.5 CAPEX'!$L48&lt;&gt;"x",'2.5 CAPEX'!$M48&lt;&gt;"x"),0,
IF($F45=0,0,
IF(AR$4&lt;'2.1 Kraftwerk allgemein'!$F$16,0,
IF(AR$4='2.1 Kraftwerk allgemein'!$F$16,'2.5 CAPEX'!$J48/$F45,
IF(AR$4&lt;'2.1 Kraftwerk allgemein'!$F$16+$F45,
('2.5 CAPEX'!$J48+SUM(OFFSET('2.5 CAPEX'!AW48,0,-MIN(MAX($F45-1-('2.1 Kraftwerk allgemein'!$F$16-'1.1 Allgemein'!$I$22+1),0),COLUMN(AI45)-1-('2.1 Kraftwerk allgemein'!$F$16-'1.1 Allgemein'!$I$22+1)),1,MIN(MAX($F45-('2.1 Kraftwerk allgemein'!$F$16-'1.1 Allgemein'!$I$22+1),1),COLUMN(AI45)-('2.1 Kraftwerk allgemein'!$F$16-'1.1 Allgemein'!$I$22+1)))))/$F45,
SUM(OFFSET('2.5 CAPEX'!AW48,0,-MIN($F45-1,COLUMN(AI45)-1),1,MIN($F45,COLUMN(AI45))))/$F45)))))))</f>
        <v>0</v>
      </c>
      <c r="AS45" s="199">
        <f ca="1">IF('2.1 Kraftwerk allgemein'!$F$15&lt;'1.1 Allgemein'!$I$22,
IF(OR(ISNUMBER($D45)=FALSE,$F45=""),"",
IF(AND('2.5 CAPEX'!$L48&lt;&gt;"x",'2.5 CAPEX'!$M48&lt;&gt;"x"),0,
IF($F45=0,0,
IF(AS$4&lt;'2.1 Kraftwerk allgemein'!$F$16,0,
IF(AS$4='2.1 Kraftwerk allgemein'!$F$16,'2.5 CAPEX'!$J48/$F45,
IF(AS$4&lt;'2.1 Kraftwerk allgemein'!$F$16+$F45,
('2.5 CAPEX'!$J48+SUM(OFFSET('2.5 CAPEX'!AX48,0,-MIN(MAX($F45-1-('2.1 Kraftwerk allgemein'!$F$16-'2.1 Kraftwerk allgemein'!$F$15+1),0),COLUMN(AJ45)-1-('2.1 Kraftwerk allgemein'!$F$16-'2.1 Kraftwerk allgemein'!$F$15+1)),1,MIN(MAX($F45-('2.1 Kraftwerk allgemein'!$F$16-'2.1 Kraftwerk allgemein'!$F$15+1),1),COLUMN(AJ45)-('2.1 Kraftwerk allgemein'!$F$16-'2.1 Kraftwerk allgemein'!$F$15+1)))))/$F45,
SUM(OFFSET('2.5 CAPEX'!AX48,0,-MIN($F45-1,COLUMN(AJ45)-1),1,MIN($F45,COLUMN(AJ45))))/$F45)))))),
IF(OR(ISNUMBER($D45)=FALSE,$F45=""),"",
IF(AND('2.5 CAPEX'!$L48&lt;&gt;"x",'2.5 CAPEX'!$M48&lt;&gt;"x"),0,
IF($F45=0,0,
IF(AS$4&lt;'2.1 Kraftwerk allgemein'!$F$16,0,
IF(AS$4='2.1 Kraftwerk allgemein'!$F$16,'2.5 CAPEX'!$J48/$F45,
IF(AS$4&lt;'2.1 Kraftwerk allgemein'!$F$16+$F45,
('2.5 CAPEX'!$J48+SUM(OFFSET('2.5 CAPEX'!AX48,0,-MIN(MAX($F45-1-('2.1 Kraftwerk allgemein'!$F$16-'1.1 Allgemein'!$I$22+1),0),COLUMN(AJ45)-1-('2.1 Kraftwerk allgemein'!$F$16-'1.1 Allgemein'!$I$22+1)),1,MIN(MAX($F45-('2.1 Kraftwerk allgemein'!$F$16-'1.1 Allgemein'!$I$22+1),1),COLUMN(AJ45)-('2.1 Kraftwerk allgemein'!$F$16-'1.1 Allgemein'!$I$22+1)))))/$F45,
SUM(OFFSET('2.5 CAPEX'!AX48,0,-MIN($F45-1,COLUMN(AJ45)-1),1,MIN($F45,COLUMN(AJ45))))/$F45)))))))</f>
        <v>0</v>
      </c>
      <c r="AT45" s="199">
        <f ca="1">IF('2.1 Kraftwerk allgemein'!$F$15&lt;'1.1 Allgemein'!$I$22,
IF(OR(ISNUMBER($D45)=FALSE,$F45=""),"",
IF(AND('2.5 CAPEX'!$L48&lt;&gt;"x",'2.5 CAPEX'!$M48&lt;&gt;"x"),0,
IF($F45=0,0,
IF(AT$4&lt;'2.1 Kraftwerk allgemein'!$F$16,0,
IF(AT$4='2.1 Kraftwerk allgemein'!$F$16,'2.5 CAPEX'!$J48/$F45,
IF(AT$4&lt;'2.1 Kraftwerk allgemein'!$F$16+$F45,
('2.5 CAPEX'!$J48+SUM(OFFSET('2.5 CAPEX'!AY48,0,-MIN(MAX($F45-1-('2.1 Kraftwerk allgemein'!$F$16-'2.1 Kraftwerk allgemein'!$F$15+1),0),COLUMN(AK45)-1-('2.1 Kraftwerk allgemein'!$F$16-'2.1 Kraftwerk allgemein'!$F$15+1)),1,MIN(MAX($F45-('2.1 Kraftwerk allgemein'!$F$16-'2.1 Kraftwerk allgemein'!$F$15+1),1),COLUMN(AK45)-('2.1 Kraftwerk allgemein'!$F$16-'2.1 Kraftwerk allgemein'!$F$15+1)))))/$F45,
SUM(OFFSET('2.5 CAPEX'!AY48,0,-MIN($F45-1,COLUMN(AK45)-1),1,MIN($F45,COLUMN(AK45))))/$F45)))))),
IF(OR(ISNUMBER($D45)=FALSE,$F45=""),"",
IF(AND('2.5 CAPEX'!$L48&lt;&gt;"x",'2.5 CAPEX'!$M48&lt;&gt;"x"),0,
IF($F45=0,0,
IF(AT$4&lt;'2.1 Kraftwerk allgemein'!$F$16,0,
IF(AT$4='2.1 Kraftwerk allgemein'!$F$16,'2.5 CAPEX'!$J48/$F45,
IF(AT$4&lt;'2.1 Kraftwerk allgemein'!$F$16+$F45,
('2.5 CAPEX'!$J48+SUM(OFFSET('2.5 CAPEX'!AY48,0,-MIN(MAX($F45-1-('2.1 Kraftwerk allgemein'!$F$16-'1.1 Allgemein'!$I$22+1),0),COLUMN(AK45)-1-('2.1 Kraftwerk allgemein'!$F$16-'1.1 Allgemein'!$I$22+1)),1,MIN(MAX($F45-('2.1 Kraftwerk allgemein'!$F$16-'1.1 Allgemein'!$I$22+1),1),COLUMN(AK45)-('2.1 Kraftwerk allgemein'!$F$16-'1.1 Allgemein'!$I$22+1)))))/$F45,
SUM(OFFSET('2.5 CAPEX'!AY48,0,-MIN($F45-1,COLUMN(AK45)-1),1,MIN($F45,COLUMN(AK45))))/$F45)))))))</f>
        <v>0</v>
      </c>
      <c r="AU45" s="199">
        <f ca="1">IF('2.1 Kraftwerk allgemein'!$F$15&lt;'1.1 Allgemein'!$I$22,
IF(OR(ISNUMBER($D45)=FALSE,$F45=""),"",
IF(AND('2.5 CAPEX'!$L48&lt;&gt;"x",'2.5 CAPEX'!$M48&lt;&gt;"x"),0,
IF($F45=0,0,
IF(AU$4&lt;'2.1 Kraftwerk allgemein'!$F$16,0,
IF(AU$4='2.1 Kraftwerk allgemein'!$F$16,'2.5 CAPEX'!$J48/$F45,
IF(AU$4&lt;'2.1 Kraftwerk allgemein'!$F$16+$F45,
('2.5 CAPEX'!$J48+SUM(OFFSET('2.5 CAPEX'!AZ48,0,-MIN(MAX($F45-1-('2.1 Kraftwerk allgemein'!$F$16-'2.1 Kraftwerk allgemein'!$F$15+1),0),COLUMN(AL45)-1-('2.1 Kraftwerk allgemein'!$F$16-'2.1 Kraftwerk allgemein'!$F$15+1)),1,MIN(MAX($F45-('2.1 Kraftwerk allgemein'!$F$16-'2.1 Kraftwerk allgemein'!$F$15+1),1),COLUMN(AL45)-('2.1 Kraftwerk allgemein'!$F$16-'2.1 Kraftwerk allgemein'!$F$15+1)))))/$F45,
SUM(OFFSET('2.5 CAPEX'!AZ48,0,-MIN($F45-1,COLUMN(AL45)-1),1,MIN($F45,COLUMN(AL45))))/$F45)))))),
IF(OR(ISNUMBER($D45)=FALSE,$F45=""),"",
IF(AND('2.5 CAPEX'!$L48&lt;&gt;"x",'2.5 CAPEX'!$M48&lt;&gt;"x"),0,
IF($F45=0,0,
IF(AU$4&lt;'2.1 Kraftwerk allgemein'!$F$16,0,
IF(AU$4='2.1 Kraftwerk allgemein'!$F$16,'2.5 CAPEX'!$J48/$F45,
IF(AU$4&lt;'2.1 Kraftwerk allgemein'!$F$16+$F45,
('2.5 CAPEX'!$J48+SUM(OFFSET('2.5 CAPEX'!AZ48,0,-MIN(MAX($F45-1-('2.1 Kraftwerk allgemein'!$F$16-'1.1 Allgemein'!$I$22+1),0),COLUMN(AL45)-1-('2.1 Kraftwerk allgemein'!$F$16-'1.1 Allgemein'!$I$22+1)),1,MIN(MAX($F45-('2.1 Kraftwerk allgemein'!$F$16-'1.1 Allgemein'!$I$22+1),1),COLUMN(AL45)-('2.1 Kraftwerk allgemein'!$F$16-'1.1 Allgemein'!$I$22+1)))))/$F45,
SUM(OFFSET('2.5 CAPEX'!AZ48,0,-MIN($F45-1,COLUMN(AL45)-1),1,MIN($F45,COLUMN(AL45))))/$F45)))))))</f>
        <v>0</v>
      </c>
      <c r="AV45" s="199">
        <f ca="1">IF('2.1 Kraftwerk allgemein'!$F$15&lt;'1.1 Allgemein'!$I$22,
IF(OR(ISNUMBER($D45)=FALSE,$F45=""),"",
IF(AND('2.5 CAPEX'!$L48&lt;&gt;"x",'2.5 CAPEX'!$M48&lt;&gt;"x"),0,
IF($F45=0,0,
IF(AV$4&lt;'2.1 Kraftwerk allgemein'!$F$16,0,
IF(AV$4='2.1 Kraftwerk allgemein'!$F$16,'2.5 CAPEX'!$J48/$F45,
IF(AV$4&lt;'2.1 Kraftwerk allgemein'!$F$16+$F45,
('2.5 CAPEX'!$J48+SUM(OFFSET('2.5 CAPEX'!BA48,0,-MIN(MAX($F45-1-('2.1 Kraftwerk allgemein'!$F$16-'2.1 Kraftwerk allgemein'!$F$15+1),0),COLUMN(AM45)-1-('2.1 Kraftwerk allgemein'!$F$16-'2.1 Kraftwerk allgemein'!$F$15+1)),1,MIN(MAX($F45-('2.1 Kraftwerk allgemein'!$F$16-'2.1 Kraftwerk allgemein'!$F$15+1),1),COLUMN(AM45)-('2.1 Kraftwerk allgemein'!$F$16-'2.1 Kraftwerk allgemein'!$F$15+1)))))/$F45,
SUM(OFFSET('2.5 CAPEX'!BA48,0,-MIN($F45-1,COLUMN(AM45)-1),1,MIN($F45,COLUMN(AM45))))/$F45)))))),
IF(OR(ISNUMBER($D45)=FALSE,$F45=""),"",
IF(AND('2.5 CAPEX'!$L48&lt;&gt;"x",'2.5 CAPEX'!$M48&lt;&gt;"x"),0,
IF($F45=0,0,
IF(AV$4&lt;'2.1 Kraftwerk allgemein'!$F$16,0,
IF(AV$4='2.1 Kraftwerk allgemein'!$F$16,'2.5 CAPEX'!$J48/$F45,
IF(AV$4&lt;'2.1 Kraftwerk allgemein'!$F$16+$F45,
('2.5 CAPEX'!$J48+SUM(OFFSET('2.5 CAPEX'!BA48,0,-MIN(MAX($F45-1-('2.1 Kraftwerk allgemein'!$F$16-'1.1 Allgemein'!$I$22+1),0),COLUMN(AM45)-1-('2.1 Kraftwerk allgemein'!$F$16-'1.1 Allgemein'!$I$22+1)),1,MIN(MAX($F45-('2.1 Kraftwerk allgemein'!$F$16-'1.1 Allgemein'!$I$22+1),1),COLUMN(AM45)-('2.1 Kraftwerk allgemein'!$F$16-'1.1 Allgemein'!$I$22+1)))))/$F45,
SUM(OFFSET('2.5 CAPEX'!BA48,0,-MIN($F45-1,COLUMN(AM45)-1),1,MIN($F45,COLUMN(AM45))))/$F45)))))))</f>
        <v>0</v>
      </c>
      <c r="AW45" s="199">
        <f ca="1">IF('2.1 Kraftwerk allgemein'!$F$15&lt;'1.1 Allgemein'!$I$22,
IF(OR(ISNUMBER($D45)=FALSE,$F45=""),"",
IF(AND('2.5 CAPEX'!$L48&lt;&gt;"x",'2.5 CAPEX'!$M48&lt;&gt;"x"),0,
IF($F45=0,0,
IF(AW$4&lt;'2.1 Kraftwerk allgemein'!$F$16,0,
IF(AW$4='2.1 Kraftwerk allgemein'!$F$16,'2.5 CAPEX'!$J48/$F45,
IF(AW$4&lt;'2.1 Kraftwerk allgemein'!$F$16+$F45,
('2.5 CAPEX'!$J48+SUM(OFFSET('2.5 CAPEX'!BB48,0,-MIN(MAX($F45-1-('2.1 Kraftwerk allgemein'!$F$16-'2.1 Kraftwerk allgemein'!$F$15+1),0),COLUMN(AN45)-1-('2.1 Kraftwerk allgemein'!$F$16-'2.1 Kraftwerk allgemein'!$F$15+1)),1,MIN(MAX($F45-('2.1 Kraftwerk allgemein'!$F$16-'2.1 Kraftwerk allgemein'!$F$15+1),1),COLUMN(AN45)-('2.1 Kraftwerk allgemein'!$F$16-'2.1 Kraftwerk allgemein'!$F$15+1)))))/$F45,
SUM(OFFSET('2.5 CAPEX'!BB48,0,-MIN($F45-1,COLUMN(AN45)-1),1,MIN($F45,COLUMN(AN45))))/$F45)))))),
IF(OR(ISNUMBER($D45)=FALSE,$F45=""),"",
IF(AND('2.5 CAPEX'!$L48&lt;&gt;"x",'2.5 CAPEX'!$M48&lt;&gt;"x"),0,
IF($F45=0,0,
IF(AW$4&lt;'2.1 Kraftwerk allgemein'!$F$16,0,
IF(AW$4='2.1 Kraftwerk allgemein'!$F$16,'2.5 CAPEX'!$J48/$F45,
IF(AW$4&lt;'2.1 Kraftwerk allgemein'!$F$16+$F45,
('2.5 CAPEX'!$J48+SUM(OFFSET('2.5 CAPEX'!BB48,0,-MIN(MAX($F45-1-('2.1 Kraftwerk allgemein'!$F$16-'1.1 Allgemein'!$I$22+1),0),COLUMN(AN45)-1-('2.1 Kraftwerk allgemein'!$F$16-'1.1 Allgemein'!$I$22+1)),1,MIN(MAX($F45-('2.1 Kraftwerk allgemein'!$F$16-'1.1 Allgemein'!$I$22+1),1),COLUMN(AN45)-('2.1 Kraftwerk allgemein'!$F$16-'1.1 Allgemein'!$I$22+1)))))/$F45,
SUM(OFFSET('2.5 CAPEX'!BB48,0,-MIN($F45-1,COLUMN(AN45)-1),1,MIN($F45,COLUMN(AN45))))/$F45)))))))</f>
        <v>0</v>
      </c>
      <c r="AX45" s="199">
        <f ca="1">IF('2.1 Kraftwerk allgemein'!$F$15&lt;'1.1 Allgemein'!$I$22,
IF(OR(ISNUMBER($D45)=FALSE,$F45=""),"",
IF(AND('2.5 CAPEX'!$L48&lt;&gt;"x",'2.5 CAPEX'!$M48&lt;&gt;"x"),0,
IF($F45=0,0,
IF(AX$4&lt;'2.1 Kraftwerk allgemein'!$F$16,0,
IF(AX$4='2.1 Kraftwerk allgemein'!$F$16,'2.5 CAPEX'!$J48/$F45,
IF(AX$4&lt;'2.1 Kraftwerk allgemein'!$F$16+$F45,
('2.5 CAPEX'!$J48+SUM(OFFSET('2.5 CAPEX'!BC48,0,-MIN(MAX($F45-1-('2.1 Kraftwerk allgemein'!$F$16-'2.1 Kraftwerk allgemein'!$F$15+1),0),COLUMN(AO45)-1-('2.1 Kraftwerk allgemein'!$F$16-'2.1 Kraftwerk allgemein'!$F$15+1)),1,MIN(MAX($F45-('2.1 Kraftwerk allgemein'!$F$16-'2.1 Kraftwerk allgemein'!$F$15+1),1),COLUMN(AO45)-('2.1 Kraftwerk allgemein'!$F$16-'2.1 Kraftwerk allgemein'!$F$15+1)))))/$F45,
SUM(OFFSET('2.5 CAPEX'!BC48,0,-MIN($F45-1,COLUMN(AO45)-1),1,MIN($F45,COLUMN(AO45))))/$F45)))))),
IF(OR(ISNUMBER($D45)=FALSE,$F45=""),"",
IF(AND('2.5 CAPEX'!$L48&lt;&gt;"x",'2.5 CAPEX'!$M48&lt;&gt;"x"),0,
IF($F45=0,0,
IF(AX$4&lt;'2.1 Kraftwerk allgemein'!$F$16,0,
IF(AX$4='2.1 Kraftwerk allgemein'!$F$16,'2.5 CAPEX'!$J48/$F45,
IF(AX$4&lt;'2.1 Kraftwerk allgemein'!$F$16+$F45,
('2.5 CAPEX'!$J48+SUM(OFFSET('2.5 CAPEX'!BC48,0,-MIN(MAX($F45-1-('2.1 Kraftwerk allgemein'!$F$16-'1.1 Allgemein'!$I$22+1),0),COLUMN(AO45)-1-('2.1 Kraftwerk allgemein'!$F$16-'1.1 Allgemein'!$I$22+1)),1,MIN(MAX($F45-('2.1 Kraftwerk allgemein'!$F$16-'1.1 Allgemein'!$I$22+1),1),COLUMN(AO45)-('2.1 Kraftwerk allgemein'!$F$16-'1.1 Allgemein'!$I$22+1)))))/$F45,
SUM(OFFSET('2.5 CAPEX'!BC48,0,-MIN($F45-1,COLUMN(AO45)-1),1,MIN($F45,COLUMN(AO45))))/$F45)))))))</f>
        <v>0</v>
      </c>
      <c r="AY45" s="199">
        <f ca="1">IF('2.1 Kraftwerk allgemein'!$F$15&lt;'1.1 Allgemein'!$I$22,
IF(OR(ISNUMBER($D45)=FALSE,$F45=""),"",
IF(AND('2.5 CAPEX'!$L48&lt;&gt;"x",'2.5 CAPEX'!$M48&lt;&gt;"x"),0,
IF($F45=0,0,
IF(AY$4&lt;'2.1 Kraftwerk allgemein'!$F$16,0,
IF(AY$4='2.1 Kraftwerk allgemein'!$F$16,'2.5 CAPEX'!$J48/$F45,
IF(AY$4&lt;'2.1 Kraftwerk allgemein'!$F$16+$F45,
('2.5 CAPEX'!$J48+SUM(OFFSET('2.5 CAPEX'!BD48,0,-MIN(MAX($F45-1-('2.1 Kraftwerk allgemein'!$F$16-'2.1 Kraftwerk allgemein'!$F$15+1),0),COLUMN(AP45)-1-('2.1 Kraftwerk allgemein'!$F$16-'2.1 Kraftwerk allgemein'!$F$15+1)),1,MIN(MAX($F45-('2.1 Kraftwerk allgemein'!$F$16-'2.1 Kraftwerk allgemein'!$F$15+1),1),COLUMN(AP45)-('2.1 Kraftwerk allgemein'!$F$16-'2.1 Kraftwerk allgemein'!$F$15+1)))))/$F45,
SUM(OFFSET('2.5 CAPEX'!BD48,0,-MIN($F45-1,COLUMN(AP45)-1),1,MIN($F45,COLUMN(AP45))))/$F45)))))),
IF(OR(ISNUMBER($D45)=FALSE,$F45=""),"",
IF(AND('2.5 CAPEX'!$L48&lt;&gt;"x",'2.5 CAPEX'!$M48&lt;&gt;"x"),0,
IF($F45=0,0,
IF(AY$4&lt;'2.1 Kraftwerk allgemein'!$F$16,0,
IF(AY$4='2.1 Kraftwerk allgemein'!$F$16,'2.5 CAPEX'!$J48/$F45,
IF(AY$4&lt;'2.1 Kraftwerk allgemein'!$F$16+$F45,
('2.5 CAPEX'!$J48+SUM(OFFSET('2.5 CAPEX'!BD48,0,-MIN(MAX($F45-1-('2.1 Kraftwerk allgemein'!$F$16-'1.1 Allgemein'!$I$22+1),0),COLUMN(AP45)-1-('2.1 Kraftwerk allgemein'!$F$16-'1.1 Allgemein'!$I$22+1)),1,MIN(MAX($F45-('2.1 Kraftwerk allgemein'!$F$16-'1.1 Allgemein'!$I$22+1),1),COLUMN(AP45)-('2.1 Kraftwerk allgemein'!$F$16-'1.1 Allgemein'!$I$22+1)))))/$F45,
SUM(OFFSET('2.5 CAPEX'!BD48,0,-MIN($F45-1,COLUMN(AP45)-1),1,MIN($F45,COLUMN(AP45))))/$F45)))))))</f>
        <v>0</v>
      </c>
      <c r="AZ45" s="199">
        <f ca="1">IF('2.1 Kraftwerk allgemein'!$F$15&lt;'1.1 Allgemein'!$I$22,
IF(OR(ISNUMBER($D45)=FALSE,$F45=""),"",
IF(AND('2.5 CAPEX'!$L48&lt;&gt;"x",'2.5 CAPEX'!$M48&lt;&gt;"x"),0,
IF($F45=0,0,
IF(AZ$4&lt;'2.1 Kraftwerk allgemein'!$F$16,0,
IF(AZ$4='2.1 Kraftwerk allgemein'!$F$16,'2.5 CAPEX'!$J48/$F45,
IF(AZ$4&lt;'2.1 Kraftwerk allgemein'!$F$16+$F45,
('2.5 CAPEX'!$J48+SUM(OFFSET('2.5 CAPEX'!BE48,0,-MIN(MAX($F45-1-('2.1 Kraftwerk allgemein'!$F$16-'2.1 Kraftwerk allgemein'!$F$15+1),0),COLUMN(AQ45)-1-('2.1 Kraftwerk allgemein'!$F$16-'2.1 Kraftwerk allgemein'!$F$15+1)),1,MIN(MAX($F45-('2.1 Kraftwerk allgemein'!$F$16-'2.1 Kraftwerk allgemein'!$F$15+1),1),COLUMN(AQ45)-('2.1 Kraftwerk allgemein'!$F$16-'2.1 Kraftwerk allgemein'!$F$15+1)))))/$F45,
SUM(OFFSET('2.5 CAPEX'!BE48,0,-MIN($F45-1,COLUMN(AQ45)-1),1,MIN($F45,COLUMN(AQ45))))/$F45)))))),
IF(OR(ISNUMBER($D45)=FALSE,$F45=""),"",
IF(AND('2.5 CAPEX'!$L48&lt;&gt;"x",'2.5 CAPEX'!$M48&lt;&gt;"x"),0,
IF($F45=0,0,
IF(AZ$4&lt;'2.1 Kraftwerk allgemein'!$F$16,0,
IF(AZ$4='2.1 Kraftwerk allgemein'!$F$16,'2.5 CAPEX'!$J48/$F45,
IF(AZ$4&lt;'2.1 Kraftwerk allgemein'!$F$16+$F45,
('2.5 CAPEX'!$J48+SUM(OFFSET('2.5 CAPEX'!BE48,0,-MIN(MAX($F45-1-('2.1 Kraftwerk allgemein'!$F$16-'1.1 Allgemein'!$I$22+1),0),COLUMN(AQ45)-1-('2.1 Kraftwerk allgemein'!$F$16-'1.1 Allgemein'!$I$22+1)),1,MIN(MAX($F45-('2.1 Kraftwerk allgemein'!$F$16-'1.1 Allgemein'!$I$22+1),1),COLUMN(AQ45)-('2.1 Kraftwerk allgemein'!$F$16-'1.1 Allgemein'!$I$22+1)))))/$F45,
SUM(OFFSET('2.5 CAPEX'!BE48,0,-MIN($F45-1,COLUMN(AQ45)-1),1,MIN($F45,COLUMN(AQ45))))/$F45)))))))</f>
        <v>0</v>
      </c>
      <c r="BA45" s="199">
        <f ca="1">IF('2.1 Kraftwerk allgemein'!$F$15&lt;'1.1 Allgemein'!$I$22,
IF(OR(ISNUMBER($D45)=FALSE,$F45=""),"",
IF(AND('2.5 CAPEX'!$L48&lt;&gt;"x",'2.5 CAPEX'!$M48&lt;&gt;"x"),0,
IF($F45=0,0,
IF(BA$4&lt;'2.1 Kraftwerk allgemein'!$F$16,0,
IF(BA$4='2.1 Kraftwerk allgemein'!$F$16,'2.5 CAPEX'!$J48/$F45,
IF(BA$4&lt;'2.1 Kraftwerk allgemein'!$F$16+$F45,
('2.5 CAPEX'!$J48+SUM(OFFSET('2.5 CAPEX'!BF48,0,-MIN(MAX($F45-1-('2.1 Kraftwerk allgemein'!$F$16-'2.1 Kraftwerk allgemein'!$F$15+1),0),COLUMN(AR45)-1-('2.1 Kraftwerk allgemein'!$F$16-'2.1 Kraftwerk allgemein'!$F$15+1)),1,MIN(MAX($F45-('2.1 Kraftwerk allgemein'!$F$16-'2.1 Kraftwerk allgemein'!$F$15+1),1),COLUMN(AR45)-('2.1 Kraftwerk allgemein'!$F$16-'2.1 Kraftwerk allgemein'!$F$15+1)))))/$F45,
SUM(OFFSET('2.5 CAPEX'!BF48,0,-MIN($F45-1,COLUMN(AR45)-1),1,MIN($F45,COLUMN(AR45))))/$F45)))))),
IF(OR(ISNUMBER($D45)=FALSE,$F45=""),"",
IF(AND('2.5 CAPEX'!$L48&lt;&gt;"x",'2.5 CAPEX'!$M48&lt;&gt;"x"),0,
IF($F45=0,0,
IF(BA$4&lt;'2.1 Kraftwerk allgemein'!$F$16,0,
IF(BA$4='2.1 Kraftwerk allgemein'!$F$16,'2.5 CAPEX'!$J48/$F45,
IF(BA$4&lt;'2.1 Kraftwerk allgemein'!$F$16+$F45,
('2.5 CAPEX'!$J48+SUM(OFFSET('2.5 CAPEX'!BF48,0,-MIN(MAX($F45-1-('2.1 Kraftwerk allgemein'!$F$16-'1.1 Allgemein'!$I$22+1),0),COLUMN(AR45)-1-('2.1 Kraftwerk allgemein'!$F$16-'1.1 Allgemein'!$I$22+1)),1,MIN(MAX($F45-('2.1 Kraftwerk allgemein'!$F$16-'1.1 Allgemein'!$I$22+1),1),COLUMN(AR45)-('2.1 Kraftwerk allgemein'!$F$16-'1.1 Allgemein'!$I$22+1)))))/$F45,
SUM(OFFSET('2.5 CAPEX'!BF48,0,-MIN($F45-1,COLUMN(AR45)-1),1,MIN($F45,COLUMN(AR45))))/$F45)))))))</f>
        <v>0</v>
      </c>
      <c r="BB45" s="199">
        <f ca="1">IF('2.1 Kraftwerk allgemein'!$F$15&lt;'1.1 Allgemein'!$I$22,
IF(OR(ISNUMBER($D45)=FALSE,$F45=""),"",
IF(AND('2.5 CAPEX'!$L48&lt;&gt;"x",'2.5 CAPEX'!$M48&lt;&gt;"x"),0,
IF($F45=0,0,
IF(BB$4&lt;'2.1 Kraftwerk allgemein'!$F$16,0,
IF(BB$4='2.1 Kraftwerk allgemein'!$F$16,'2.5 CAPEX'!$J48/$F45,
IF(BB$4&lt;'2.1 Kraftwerk allgemein'!$F$16+$F45,
('2.5 CAPEX'!$J48+SUM(OFFSET('2.5 CAPEX'!BG48,0,-MIN(MAX($F45-1-('2.1 Kraftwerk allgemein'!$F$16-'2.1 Kraftwerk allgemein'!$F$15+1),0),COLUMN(AS45)-1-('2.1 Kraftwerk allgemein'!$F$16-'2.1 Kraftwerk allgemein'!$F$15+1)),1,MIN(MAX($F45-('2.1 Kraftwerk allgemein'!$F$16-'2.1 Kraftwerk allgemein'!$F$15+1),1),COLUMN(AS45)-('2.1 Kraftwerk allgemein'!$F$16-'2.1 Kraftwerk allgemein'!$F$15+1)))))/$F45,
SUM(OFFSET('2.5 CAPEX'!BG48,0,-MIN($F45-1,COLUMN(AS45)-1),1,MIN($F45,COLUMN(AS45))))/$F45)))))),
IF(OR(ISNUMBER($D45)=FALSE,$F45=""),"",
IF(AND('2.5 CAPEX'!$L48&lt;&gt;"x",'2.5 CAPEX'!$M48&lt;&gt;"x"),0,
IF($F45=0,0,
IF(BB$4&lt;'2.1 Kraftwerk allgemein'!$F$16,0,
IF(BB$4='2.1 Kraftwerk allgemein'!$F$16,'2.5 CAPEX'!$J48/$F45,
IF(BB$4&lt;'2.1 Kraftwerk allgemein'!$F$16+$F45,
('2.5 CAPEX'!$J48+SUM(OFFSET('2.5 CAPEX'!BG48,0,-MIN(MAX($F45-1-('2.1 Kraftwerk allgemein'!$F$16-'1.1 Allgemein'!$I$22+1),0),COLUMN(AS45)-1-('2.1 Kraftwerk allgemein'!$F$16-'1.1 Allgemein'!$I$22+1)),1,MIN(MAX($F45-('2.1 Kraftwerk allgemein'!$F$16-'1.1 Allgemein'!$I$22+1),1),COLUMN(AS45)-('2.1 Kraftwerk allgemein'!$F$16-'1.1 Allgemein'!$I$22+1)))))/$F45,
SUM(OFFSET('2.5 CAPEX'!BG48,0,-MIN($F45-1,COLUMN(AS45)-1),1,MIN($F45,COLUMN(AS45))))/$F45)))))))</f>
        <v>0</v>
      </c>
      <c r="BC45" s="199">
        <f ca="1">IF('2.1 Kraftwerk allgemein'!$F$15&lt;'1.1 Allgemein'!$I$22,
IF(OR(ISNUMBER($D45)=FALSE,$F45=""),"",
IF(AND('2.5 CAPEX'!$L48&lt;&gt;"x",'2.5 CAPEX'!$M48&lt;&gt;"x"),0,
IF($F45=0,0,
IF(BC$4&lt;'2.1 Kraftwerk allgemein'!$F$16,0,
IF(BC$4='2.1 Kraftwerk allgemein'!$F$16,'2.5 CAPEX'!$J48/$F45,
IF(BC$4&lt;'2.1 Kraftwerk allgemein'!$F$16+$F45,
('2.5 CAPEX'!$J48+SUM(OFFSET('2.5 CAPEX'!BH48,0,-MIN(MAX($F45-1-('2.1 Kraftwerk allgemein'!$F$16-'2.1 Kraftwerk allgemein'!$F$15+1),0),COLUMN(AT45)-1-('2.1 Kraftwerk allgemein'!$F$16-'2.1 Kraftwerk allgemein'!$F$15+1)),1,MIN(MAX($F45-('2.1 Kraftwerk allgemein'!$F$16-'2.1 Kraftwerk allgemein'!$F$15+1),1),COLUMN(AT45)-('2.1 Kraftwerk allgemein'!$F$16-'2.1 Kraftwerk allgemein'!$F$15+1)))))/$F45,
SUM(OFFSET('2.5 CAPEX'!BH48,0,-MIN($F45-1,COLUMN(AT45)-1),1,MIN($F45,COLUMN(AT45))))/$F45)))))),
IF(OR(ISNUMBER($D45)=FALSE,$F45=""),"",
IF(AND('2.5 CAPEX'!$L48&lt;&gt;"x",'2.5 CAPEX'!$M48&lt;&gt;"x"),0,
IF($F45=0,0,
IF(BC$4&lt;'2.1 Kraftwerk allgemein'!$F$16,0,
IF(BC$4='2.1 Kraftwerk allgemein'!$F$16,'2.5 CAPEX'!$J48/$F45,
IF(BC$4&lt;'2.1 Kraftwerk allgemein'!$F$16+$F45,
('2.5 CAPEX'!$J48+SUM(OFFSET('2.5 CAPEX'!BH48,0,-MIN(MAX($F45-1-('2.1 Kraftwerk allgemein'!$F$16-'1.1 Allgemein'!$I$22+1),0),COLUMN(AT45)-1-('2.1 Kraftwerk allgemein'!$F$16-'1.1 Allgemein'!$I$22+1)),1,MIN(MAX($F45-('2.1 Kraftwerk allgemein'!$F$16-'1.1 Allgemein'!$I$22+1),1),COLUMN(AT45)-('2.1 Kraftwerk allgemein'!$F$16-'1.1 Allgemein'!$I$22+1)))))/$F45,
SUM(OFFSET('2.5 CAPEX'!BH48,0,-MIN($F45-1,COLUMN(AT45)-1),1,MIN($F45,COLUMN(AT45))))/$F45)))))))</f>
        <v>0</v>
      </c>
      <c r="BD45" s="199">
        <f ca="1">IF('2.1 Kraftwerk allgemein'!$F$15&lt;'1.1 Allgemein'!$I$22,
IF(OR(ISNUMBER($D45)=FALSE,$F45=""),"",
IF(AND('2.5 CAPEX'!$L48&lt;&gt;"x",'2.5 CAPEX'!$M48&lt;&gt;"x"),0,
IF($F45=0,0,
IF(BD$4&lt;'2.1 Kraftwerk allgemein'!$F$16,0,
IF(BD$4='2.1 Kraftwerk allgemein'!$F$16,'2.5 CAPEX'!$J48/$F45,
IF(BD$4&lt;'2.1 Kraftwerk allgemein'!$F$16+$F45,
('2.5 CAPEX'!$J48+SUM(OFFSET('2.5 CAPEX'!BI48,0,-MIN(MAX($F45-1-('2.1 Kraftwerk allgemein'!$F$16-'2.1 Kraftwerk allgemein'!$F$15+1),0),COLUMN(AU45)-1-('2.1 Kraftwerk allgemein'!$F$16-'2.1 Kraftwerk allgemein'!$F$15+1)),1,MIN(MAX($F45-('2.1 Kraftwerk allgemein'!$F$16-'2.1 Kraftwerk allgemein'!$F$15+1),1),COLUMN(AU45)-('2.1 Kraftwerk allgemein'!$F$16-'2.1 Kraftwerk allgemein'!$F$15+1)))))/$F45,
SUM(OFFSET('2.5 CAPEX'!BI48,0,-MIN($F45-1,COLUMN(AU45)-1),1,MIN($F45,COLUMN(AU45))))/$F45)))))),
IF(OR(ISNUMBER($D45)=FALSE,$F45=""),"",
IF(AND('2.5 CAPEX'!$L48&lt;&gt;"x",'2.5 CAPEX'!$M48&lt;&gt;"x"),0,
IF($F45=0,0,
IF(BD$4&lt;'2.1 Kraftwerk allgemein'!$F$16,0,
IF(BD$4='2.1 Kraftwerk allgemein'!$F$16,'2.5 CAPEX'!$J48/$F45,
IF(BD$4&lt;'2.1 Kraftwerk allgemein'!$F$16+$F45,
('2.5 CAPEX'!$J48+SUM(OFFSET('2.5 CAPEX'!BI48,0,-MIN(MAX($F45-1-('2.1 Kraftwerk allgemein'!$F$16-'1.1 Allgemein'!$I$22+1),0),COLUMN(AU45)-1-('2.1 Kraftwerk allgemein'!$F$16-'1.1 Allgemein'!$I$22+1)),1,MIN(MAX($F45-('2.1 Kraftwerk allgemein'!$F$16-'1.1 Allgemein'!$I$22+1),1),COLUMN(AU45)-('2.1 Kraftwerk allgemein'!$F$16-'1.1 Allgemein'!$I$22+1)))))/$F45,
SUM(OFFSET('2.5 CAPEX'!BI48,0,-MIN($F45-1,COLUMN(AU45)-1),1,MIN($F45,COLUMN(AU45))))/$F45)))))))</f>
        <v>0</v>
      </c>
      <c r="BE45" s="199">
        <f ca="1">IF('2.1 Kraftwerk allgemein'!$F$15&lt;'1.1 Allgemein'!$I$22,
IF(OR(ISNUMBER($D45)=FALSE,$F45=""),"",
IF(AND('2.5 CAPEX'!$L48&lt;&gt;"x",'2.5 CAPEX'!$M48&lt;&gt;"x"),0,
IF($F45=0,0,
IF(BE$4&lt;'2.1 Kraftwerk allgemein'!$F$16,0,
IF(BE$4='2.1 Kraftwerk allgemein'!$F$16,'2.5 CAPEX'!$J48/$F45,
IF(BE$4&lt;'2.1 Kraftwerk allgemein'!$F$16+$F45,
('2.5 CAPEX'!$J48+SUM(OFFSET('2.5 CAPEX'!BJ48,0,-MIN(MAX($F45-1-('2.1 Kraftwerk allgemein'!$F$16-'2.1 Kraftwerk allgemein'!$F$15+1),0),COLUMN(AV45)-1-('2.1 Kraftwerk allgemein'!$F$16-'2.1 Kraftwerk allgemein'!$F$15+1)),1,MIN(MAX($F45-('2.1 Kraftwerk allgemein'!$F$16-'2.1 Kraftwerk allgemein'!$F$15+1),1),COLUMN(AV45)-('2.1 Kraftwerk allgemein'!$F$16-'2.1 Kraftwerk allgemein'!$F$15+1)))))/$F45,
SUM(OFFSET('2.5 CAPEX'!BJ48,0,-MIN($F45-1,COLUMN(AV45)-1),1,MIN($F45,COLUMN(AV45))))/$F45)))))),
IF(OR(ISNUMBER($D45)=FALSE,$F45=""),"",
IF(AND('2.5 CAPEX'!$L48&lt;&gt;"x",'2.5 CAPEX'!$M48&lt;&gt;"x"),0,
IF($F45=0,0,
IF(BE$4&lt;'2.1 Kraftwerk allgemein'!$F$16,0,
IF(BE$4='2.1 Kraftwerk allgemein'!$F$16,'2.5 CAPEX'!$J48/$F45,
IF(BE$4&lt;'2.1 Kraftwerk allgemein'!$F$16+$F45,
('2.5 CAPEX'!$J48+SUM(OFFSET('2.5 CAPEX'!BJ48,0,-MIN(MAX($F45-1-('2.1 Kraftwerk allgemein'!$F$16-'1.1 Allgemein'!$I$22+1),0),COLUMN(AV45)-1-('2.1 Kraftwerk allgemein'!$F$16-'1.1 Allgemein'!$I$22+1)),1,MIN(MAX($F45-('2.1 Kraftwerk allgemein'!$F$16-'1.1 Allgemein'!$I$22+1),1),COLUMN(AV45)-('2.1 Kraftwerk allgemein'!$F$16-'1.1 Allgemein'!$I$22+1)))))/$F45,
SUM(OFFSET('2.5 CAPEX'!BJ48,0,-MIN($F45-1,COLUMN(AV45)-1),1,MIN($F45,COLUMN(AV45))))/$F45)))))))</f>
        <v>0</v>
      </c>
      <c r="BF45" s="199">
        <f ca="1">IF('2.1 Kraftwerk allgemein'!$F$15&lt;'1.1 Allgemein'!$I$22,
IF(OR(ISNUMBER($D45)=FALSE,$F45=""),"",
IF(AND('2.5 CAPEX'!$L48&lt;&gt;"x",'2.5 CAPEX'!$M48&lt;&gt;"x"),0,
IF($F45=0,0,
IF(BF$4&lt;'2.1 Kraftwerk allgemein'!$F$16,0,
IF(BF$4='2.1 Kraftwerk allgemein'!$F$16,'2.5 CAPEX'!$J48/$F45,
IF(BF$4&lt;'2.1 Kraftwerk allgemein'!$F$16+$F45,
('2.5 CAPEX'!$J48+SUM(OFFSET('2.5 CAPEX'!BK48,0,-MIN(MAX($F45-1-('2.1 Kraftwerk allgemein'!$F$16-'2.1 Kraftwerk allgemein'!$F$15+1),0),COLUMN(AW45)-1-('2.1 Kraftwerk allgemein'!$F$16-'2.1 Kraftwerk allgemein'!$F$15+1)),1,MIN(MAX($F45-('2.1 Kraftwerk allgemein'!$F$16-'2.1 Kraftwerk allgemein'!$F$15+1),1),COLUMN(AW45)-('2.1 Kraftwerk allgemein'!$F$16-'2.1 Kraftwerk allgemein'!$F$15+1)))))/$F45,
SUM(OFFSET('2.5 CAPEX'!BK48,0,-MIN($F45-1,COLUMN(AW45)-1),1,MIN($F45,COLUMN(AW45))))/$F45)))))),
IF(OR(ISNUMBER($D45)=FALSE,$F45=""),"",
IF(AND('2.5 CAPEX'!$L48&lt;&gt;"x",'2.5 CAPEX'!$M48&lt;&gt;"x"),0,
IF($F45=0,0,
IF(BF$4&lt;'2.1 Kraftwerk allgemein'!$F$16,0,
IF(BF$4='2.1 Kraftwerk allgemein'!$F$16,'2.5 CAPEX'!$J48/$F45,
IF(BF$4&lt;'2.1 Kraftwerk allgemein'!$F$16+$F45,
('2.5 CAPEX'!$J48+SUM(OFFSET('2.5 CAPEX'!BK48,0,-MIN(MAX($F45-1-('2.1 Kraftwerk allgemein'!$F$16-'1.1 Allgemein'!$I$22+1),0),COLUMN(AW45)-1-('2.1 Kraftwerk allgemein'!$F$16-'1.1 Allgemein'!$I$22+1)),1,MIN(MAX($F45-('2.1 Kraftwerk allgemein'!$F$16-'1.1 Allgemein'!$I$22+1),1),COLUMN(AW45)-('2.1 Kraftwerk allgemein'!$F$16-'1.1 Allgemein'!$I$22+1)))))/$F45,
SUM(OFFSET('2.5 CAPEX'!BK48,0,-MIN($F45-1,COLUMN(AW45)-1),1,MIN($F45,COLUMN(AW45))))/$F45)))))))</f>
        <v>0</v>
      </c>
      <c r="BG45" s="199">
        <f ca="1">IF('2.1 Kraftwerk allgemein'!$F$15&lt;'1.1 Allgemein'!$I$22,
IF(OR(ISNUMBER($D45)=FALSE,$F45=""),"",
IF(AND('2.5 CAPEX'!$L48&lt;&gt;"x",'2.5 CAPEX'!$M48&lt;&gt;"x"),0,
IF($F45=0,0,
IF(BG$4&lt;'2.1 Kraftwerk allgemein'!$F$16,0,
IF(BG$4='2.1 Kraftwerk allgemein'!$F$16,'2.5 CAPEX'!$J48/$F45,
IF(BG$4&lt;'2.1 Kraftwerk allgemein'!$F$16+$F45,
('2.5 CAPEX'!$J48+SUM(OFFSET('2.5 CAPEX'!BL48,0,-MIN(MAX($F45-1-('2.1 Kraftwerk allgemein'!$F$16-'2.1 Kraftwerk allgemein'!$F$15+1),0),COLUMN(AX45)-1-('2.1 Kraftwerk allgemein'!$F$16-'2.1 Kraftwerk allgemein'!$F$15+1)),1,MIN(MAX($F45-('2.1 Kraftwerk allgemein'!$F$16-'2.1 Kraftwerk allgemein'!$F$15+1),1),COLUMN(AX45)-('2.1 Kraftwerk allgemein'!$F$16-'2.1 Kraftwerk allgemein'!$F$15+1)))))/$F45,
SUM(OFFSET('2.5 CAPEX'!BL48,0,-MIN($F45-1,COLUMN(AX45)-1),1,MIN($F45,COLUMN(AX45))))/$F45)))))),
IF(OR(ISNUMBER($D45)=FALSE,$F45=""),"",
IF(AND('2.5 CAPEX'!$L48&lt;&gt;"x",'2.5 CAPEX'!$M48&lt;&gt;"x"),0,
IF($F45=0,0,
IF(BG$4&lt;'2.1 Kraftwerk allgemein'!$F$16,0,
IF(BG$4='2.1 Kraftwerk allgemein'!$F$16,'2.5 CAPEX'!$J48/$F45,
IF(BG$4&lt;'2.1 Kraftwerk allgemein'!$F$16+$F45,
('2.5 CAPEX'!$J48+SUM(OFFSET('2.5 CAPEX'!BL48,0,-MIN(MAX($F45-1-('2.1 Kraftwerk allgemein'!$F$16-'1.1 Allgemein'!$I$22+1),0),COLUMN(AX45)-1-('2.1 Kraftwerk allgemein'!$F$16-'1.1 Allgemein'!$I$22+1)),1,MIN(MAX($F45-('2.1 Kraftwerk allgemein'!$F$16-'1.1 Allgemein'!$I$22+1),1),COLUMN(AX45)-('2.1 Kraftwerk allgemein'!$F$16-'1.1 Allgemein'!$I$22+1)))))/$F45,
SUM(OFFSET('2.5 CAPEX'!BL48,0,-MIN($F45-1,COLUMN(AX45)-1),1,MIN($F45,COLUMN(AX45))))/$F45)))))))</f>
        <v>0</v>
      </c>
      <c r="BH45" s="199">
        <f ca="1">IF('2.1 Kraftwerk allgemein'!$F$15&lt;'1.1 Allgemein'!$I$22,
IF(OR(ISNUMBER($D45)=FALSE,$F45=""),"",
IF(AND('2.5 CAPEX'!$L48&lt;&gt;"x",'2.5 CAPEX'!$M48&lt;&gt;"x"),0,
IF($F45=0,0,
IF(BH$4&lt;'2.1 Kraftwerk allgemein'!$F$16,0,
IF(BH$4='2.1 Kraftwerk allgemein'!$F$16,'2.5 CAPEX'!$J48/$F45,
IF(BH$4&lt;'2.1 Kraftwerk allgemein'!$F$16+$F45,
('2.5 CAPEX'!$J48+SUM(OFFSET('2.5 CAPEX'!BM48,0,-MIN(MAX($F45-1-('2.1 Kraftwerk allgemein'!$F$16-'2.1 Kraftwerk allgemein'!$F$15+1),0),COLUMN(AY45)-1-('2.1 Kraftwerk allgemein'!$F$16-'2.1 Kraftwerk allgemein'!$F$15+1)),1,MIN(MAX($F45-('2.1 Kraftwerk allgemein'!$F$16-'2.1 Kraftwerk allgemein'!$F$15+1),1),COLUMN(AY45)-('2.1 Kraftwerk allgemein'!$F$16-'2.1 Kraftwerk allgemein'!$F$15+1)))))/$F45,
SUM(OFFSET('2.5 CAPEX'!BM48,0,-MIN($F45-1,COLUMN(AY45)-1),1,MIN($F45,COLUMN(AY45))))/$F45)))))),
IF(OR(ISNUMBER($D45)=FALSE,$F45=""),"",
IF(AND('2.5 CAPEX'!$L48&lt;&gt;"x",'2.5 CAPEX'!$M48&lt;&gt;"x"),0,
IF($F45=0,0,
IF(BH$4&lt;'2.1 Kraftwerk allgemein'!$F$16,0,
IF(BH$4='2.1 Kraftwerk allgemein'!$F$16,'2.5 CAPEX'!$J48/$F45,
IF(BH$4&lt;'2.1 Kraftwerk allgemein'!$F$16+$F45,
('2.5 CAPEX'!$J48+SUM(OFFSET('2.5 CAPEX'!BM48,0,-MIN(MAX($F45-1-('2.1 Kraftwerk allgemein'!$F$16-'1.1 Allgemein'!$I$22+1),0),COLUMN(AY45)-1-('2.1 Kraftwerk allgemein'!$F$16-'1.1 Allgemein'!$I$22+1)),1,MIN(MAX($F45-('2.1 Kraftwerk allgemein'!$F$16-'1.1 Allgemein'!$I$22+1),1),COLUMN(AY45)-('2.1 Kraftwerk allgemein'!$F$16-'1.1 Allgemein'!$I$22+1)))))/$F45,
SUM(OFFSET('2.5 CAPEX'!BM48,0,-MIN($F45-1,COLUMN(AY45)-1),1,MIN($F45,COLUMN(AY45))))/$F45)))))))</f>
        <v>0</v>
      </c>
      <c r="BI45" s="199">
        <f ca="1">IF('2.1 Kraftwerk allgemein'!$F$15&lt;'1.1 Allgemein'!$I$22,
IF(OR(ISNUMBER($D45)=FALSE,$F45=""),"",
IF(AND('2.5 CAPEX'!$L48&lt;&gt;"x",'2.5 CAPEX'!$M48&lt;&gt;"x"),0,
IF($F45=0,0,
IF(BI$4&lt;'2.1 Kraftwerk allgemein'!$F$16,0,
IF(BI$4='2.1 Kraftwerk allgemein'!$F$16,'2.5 CAPEX'!$J48/$F45,
IF(BI$4&lt;'2.1 Kraftwerk allgemein'!$F$16+$F45,
('2.5 CAPEX'!$J48+SUM(OFFSET('2.5 CAPEX'!BN48,0,-MIN(MAX($F45-1-('2.1 Kraftwerk allgemein'!$F$16-'2.1 Kraftwerk allgemein'!$F$15+1),0),COLUMN(AZ45)-1-('2.1 Kraftwerk allgemein'!$F$16-'2.1 Kraftwerk allgemein'!$F$15+1)),1,MIN(MAX($F45-('2.1 Kraftwerk allgemein'!$F$16-'2.1 Kraftwerk allgemein'!$F$15+1),1),COLUMN(AZ45)-('2.1 Kraftwerk allgemein'!$F$16-'2.1 Kraftwerk allgemein'!$F$15+1)))))/$F45,
SUM(OFFSET('2.5 CAPEX'!BN48,0,-MIN($F45-1,COLUMN(AZ45)-1),1,MIN($F45,COLUMN(AZ45))))/$F45)))))),
IF(OR(ISNUMBER($D45)=FALSE,$F45=""),"",
IF(AND('2.5 CAPEX'!$L48&lt;&gt;"x",'2.5 CAPEX'!$M48&lt;&gt;"x"),0,
IF($F45=0,0,
IF(BI$4&lt;'2.1 Kraftwerk allgemein'!$F$16,0,
IF(BI$4='2.1 Kraftwerk allgemein'!$F$16,'2.5 CAPEX'!$J48/$F45,
IF(BI$4&lt;'2.1 Kraftwerk allgemein'!$F$16+$F45,
('2.5 CAPEX'!$J48+SUM(OFFSET('2.5 CAPEX'!BN48,0,-MIN(MAX($F45-1-('2.1 Kraftwerk allgemein'!$F$16-'1.1 Allgemein'!$I$22+1),0),COLUMN(AZ45)-1-('2.1 Kraftwerk allgemein'!$F$16-'1.1 Allgemein'!$I$22+1)),1,MIN(MAX($F45-('2.1 Kraftwerk allgemein'!$F$16-'1.1 Allgemein'!$I$22+1),1),COLUMN(AZ45)-('2.1 Kraftwerk allgemein'!$F$16-'1.1 Allgemein'!$I$22+1)))))/$F45,
SUM(OFFSET('2.5 CAPEX'!BN48,0,-MIN($F45-1,COLUMN(AZ45)-1),1,MIN($F45,COLUMN(AZ45))))/$F45)))))))</f>
        <v>0</v>
      </c>
      <c r="BJ45" s="199">
        <f ca="1">IF('2.1 Kraftwerk allgemein'!$F$15&lt;'1.1 Allgemein'!$I$22,
IF(OR(ISNUMBER($D45)=FALSE,$F45=""),"",
IF(AND('2.5 CAPEX'!$L48&lt;&gt;"x",'2.5 CAPEX'!$M48&lt;&gt;"x"),0,
IF($F45=0,0,
IF(BJ$4&lt;'2.1 Kraftwerk allgemein'!$F$16,0,
IF(BJ$4='2.1 Kraftwerk allgemein'!$F$16,'2.5 CAPEX'!$J48/$F45,
IF(BJ$4&lt;'2.1 Kraftwerk allgemein'!$F$16+$F45,
('2.5 CAPEX'!$J48+SUM(OFFSET('2.5 CAPEX'!BO48,0,-MIN(MAX($F45-1-('2.1 Kraftwerk allgemein'!$F$16-'2.1 Kraftwerk allgemein'!$F$15+1),0),COLUMN(BA45)-1-('2.1 Kraftwerk allgemein'!$F$16-'2.1 Kraftwerk allgemein'!$F$15+1)),1,MIN(MAX($F45-('2.1 Kraftwerk allgemein'!$F$16-'2.1 Kraftwerk allgemein'!$F$15+1),1),COLUMN(BA45)-('2.1 Kraftwerk allgemein'!$F$16-'2.1 Kraftwerk allgemein'!$F$15+1)))))/$F45,
SUM(OFFSET('2.5 CAPEX'!BO48,0,-MIN($F45-1,COLUMN(BA45)-1),1,MIN($F45,COLUMN(BA45))))/$F45)))))),
IF(OR(ISNUMBER($D45)=FALSE,$F45=""),"",
IF(AND('2.5 CAPEX'!$L48&lt;&gt;"x",'2.5 CAPEX'!$M48&lt;&gt;"x"),0,
IF($F45=0,0,
IF(BJ$4&lt;'2.1 Kraftwerk allgemein'!$F$16,0,
IF(BJ$4='2.1 Kraftwerk allgemein'!$F$16,'2.5 CAPEX'!$J48/$F45,
IF(BJ$4&lt;'2.1 Kraftwerk allgemein'!$F$16+$F45,
('2.5 CAPEX'!$J48+SUM(OFFSET('2.5 CAPEX'!BO48,0,-MIN(MAX($F45-1-('2.1 Kraftwerk allgemein'!$F$16-'1.1 Allgemein'!$I$22+1),0),COLUMN(BA45)-1-('2.1 Kraftwerk allgemein'!$F$16-'1.1 Allgemein'!$I$22+1)),1,MIN(MAX($F45-('2.1 Kraftwerk allgemein'!$F$16-'1.1 Allgemein'!$I$22+1),1),COLUMN(BA45)-('2.1 Kraftwerk allgemein'!$F$16-'1.1 Allgemein'!$I$22+1)))))/$F45,
SUM(OFFSET('2.5 CAPEX'!BO48,0,-MIN($F45-1,COLUMN(BA45)-1),1,MIN($F45,COLUMN(BA45))))/$F45)))))))</f>
        <v>0</v>
      </c>
      <c r="BK45" s="199">
        <f ca="1">IF('2.1 Kraftwerk allgemein'!$F$15&lt;'1.1 Allgemein'!$I$22,
IF(OR(ISNUMBER($D45)=FALSE,$F45=""),"",
IF(AND('2.5 CAPEX'!$L48&lt;&gt;"x",'2.5 CAPEX'!$M48&lt;&gt;"x"),0,
IF($F45=0,0,
IF(BK$4&lt;'2.1 Kraftwerk allgemein'!$F$16,0,
IF(BK$4='2.1 Kraftwerk allgemein'!$F$16,'2.5 CAPEX'!$J48/$F45,
IF(BK$4&lt;'2.1 Kraftwerk allgemein'!$F$16+$F45,
('2.5 CAPEX'!$J48+SUM(OFFSET('2.5 CAPEX'!BP48,0,-MIN(MAX($F45-1-('2.1 Kraftwerk allgemein'!$F$16-'2.1 Kraftwerk allgemein'!$F$15+1),0),COLUMN(BB45)-1-('2.1 Kraftwerk allgemein'!$F$16-'2.1 Kraftwerk allgemein'!$F$15+1)),1,MIN(MAX($F45-('2.1 Kraftwerk allgemein'!$F$16-'2.1 Kraftwerk allgemein'!$F$15+1),1),COLUMN(BB45)-('2.1 Kraftwerk allgemein'!$F$16-'2.1 Kraftwerk allgemein'!$F$15+1)))))/$F45,
SUM(OFFSET('2.5 CAPEX'!BP48,0,-MIN($F45-1,COLUMN(BB45)-1),1,MIN($F45,COLUMN(BB45))))/$F45)))))),
IF(OR(ISNUMBER($D45)=FALSE,$F45=""),"",
IF(AND('2.5 CAPEX'!$L48&lt;&gt;"x",'2.5 CAPEX'!$M48&lt;&gt;"x"),0,
IF($F45=0,0,
IF(BK$4&lt;'2.1 Kraftwerk allgemein'!$F$16,0,
IF(BK$4='2.1 Kraftwerk allgemein'!$F$16,'2.5 CAPEX'!$J48/$F45,
IF(BK$4&lt;'2.1 Kraftwerk allgemein'!$F$16+$F45,
('2.5 CAPEX'!$J48+SUM(OFFSET('2.5 CAPEX'!BP48,0,-MIN(MAX($F45-1-('2.1 Kraftwerk allgemein'!$F$16-'1.1 Allgemein'!$I$22+1),0),COLUMN(BB45)-1-('2.1 Kraftwerk allgemein'!$F$16-'1.1 Allgemein'!$I$22+1)),1,MIN(MAX($F45-('2.1 Kraftwerk allgemein'!$F$16-'1.1 Allgemein'!$I$22+1),1),COLUMN(BB45)-('2.1 Kraftwerk allgemein'!$F$16-'1.1 Allgemein'!$I$22+1)))))/$F45,
SUM(OFFSET('2.5 CAPEX'!BP48,0,-MIN($F45-1,COLUMN(BB45)-1),1,MIN($F45,COLUMN(BB45))))/$F45)))))))</f>
        <v>0</v>
      </c>
      <c r="BL45" s="199">
        <f ca="1">IF('2.1 Kraftwerk allgemein'!$F$15&lt;'1.1 Allgemein'!$I$22,
IF(OR(ISNUMBER($D45)=FALSE,$F45=""),"",
IF(AND('2.5 CAPEX'!$L48&lt;&gt;"x",'2.5 CAPEX'!$M48&lt;&gt;"x"),0,
IF($F45=0,0,
IF(BL$4&lt;'2.1 Kraftwerk allgemein'!$F$16,0,
IF(BL$4='2.1 Kraftwerk allgemein'!$F$16,'2.5 CAPEX'!$J48/$F45,
IF(BL$4&lt;'2.1 Kraftwerk allgemein'!$F$16+$F45,
('2.5 CAPEX'!$J48+SUM(OFFSET('2.5 CAPEX'!BQ48,0,-MIN(MAX($F45-1-('2.1 Kraftwerk allgemein'!$F$16-'2.1 Kraftwerk allgemein'!$F$15+1),0),COLUMN(BC45)-1-('2.1 Kraftwerk allgemein'!$F$16-'2.1 Kraftwerk allgemein'!$F$15+1)),1,MIN(MAX($F45-('2.1 Kraftwerk allgemein'!$F$16-'2.1 Kraftwerk allgemein'!$F$15+1),1),COLUMN(BC45)-('2.1 Kraftwerk allgemein'!$F$16-'2.1 Kraftwerk allgemein'!$F$15+1)))))/$F45,
SUM(OFFSET('2.5 CAPEX'!BQ48,0,-MIN($F45-1,COLUMN(BC45)-1),1,MIN($F45,COLUMN(BC45))))/$F45)))))),
IF(OR(ISNUMBER($D45)=FALSE,$F45=""),"",
IF(AND('2.5 CAPEX'!$L48&lt;&gt;"x",'2.5 CAPEX'!$M48&lt;&gt;"x"),0,
IF($F45=0,0,
IF(BL$4&lt;'2.1 Kraftwerk allgemein'!$F$16,0,
IF(BL$4='2.1 Kraftwerk allgemein'!$F$16,'2.5 CAPEX'!$J48/$F45,
IF(BL$4&lt;'2.1 Kraftwerk allgemein'!$F$16+$F45,
('2.5 CAPEX'!$J48+SUM(OFFSET('2.5 CAPEX'!BQ48,0,-MIN(MAX($F45-1-('2.1 Kraftwerk allgemein'!$F$16-'1.1 Allgemein'!$I$22+1),0),COLUMN(BC45)-1-('2.1 Kraftwerk allgemein'!$F$16-'1.1 Allgemein'!$I$22+1)),1,MIN(MAX($F45-('2.1 Kraftwerk allgemein'!$F$16-'1.1 Allgemein'!$I$22+1),1),COLUMN(BC45)-('2.1 Kraftwerk allgemein'!$F$16-'1.1 Allgemein'!$I$22+1)))))/$F45,
SUM(OFFSET('2.5 CAPEX'!BQ48,0,-MIN($F45-1,COLUMN(BC45)-1),1,MIN($F45,COLUMN(BC45))))/$F45)))))))</f>
        <v>0</v>
      </c>
      <c r="BM45" s="199">
        <f ca="1">IF('2.1 Kraftwerk allgemein'!$F$15&lt;'1.1 Allgemein'!$I$22,
IF(OR(ISNUMBER($D45)=FALSE,$F45=""),"",
IF(AND('2.5 CAPEX'!$L48&lt;&gt;"x",'2.5 CAPEX'!$M48&lt;&gt;"x"),0,
IF($F45=0,0,
IF(BM$4&lt;'2.1 Kraftwerk allgemein'!$F$16,0,
IF(BM$4='2.1 Kraftwerk allgemein'!$F$16,'2.5 CAPEX'!$J48/$F45,
IF(BM$4&lt;'2.1 Kraftwerk allgemein'!$F$16+$F45,
('2.5 CAPEX'!$J48+SUM(OFFSET('2.5 CAPEX'!BR48,0,-MIN(MAX($F45-1-('2.1 Kraftwerk allgemein'!$F$16-'2.1 Kraftwerk allgemein'!$F$15+1),0),COLUMN(BD45)-1-('2.1 Kraftwerk allgemein'!$F$16-'2.1 Kraftwerk allgemein'!$F$15+1)),1,MIN(MAX($F45-('2.1 Kraftwerk allgemein'!$F$16-'2.1 Kraftwerk allgemein'!$F$15+1),1),COLUMN(BD45)-('2.1 Kraftwerk allgemein'!$F$16-'2.1 Kraftwerk allgemein'!$F$15+1)))))/$F45,
SUM(OFFSET('2.5 CAPEX'!BR48,0,-MIN($F45-1,COLUMN(BD45)-1),1,MIN($F45,COLUMN(BD45))))/$F45)))))),
IF(OR(ISNUMBER($D45)=FALSE,$F45=""),"",
IF(AND('2.5 CAPEX'!$L48&lt;&gt;"x",'2.5 CAPEX'!$M48&lt;&gt;"x"),0,
IF($F45=0,0,
IF(BM$4&lt;'2.1 Kraftwerk allgemein'!$F$16,0,
IF(BM$4='2.1 Kraftwerk allgemein'!$F$16,'2.5 CAPEX'!$J48/$F45,
IF(BM$4&lt;'2.1 Kraftwerk allgemein'!$F$16+$F45,
('2.5 CAPEX'!$J48+SUM(OFFSET('2.5 CAPEX'!BR48,0,-MIN(MAX($F45-1-('2.1 Kraftwerk allgemein'!$F$16-'1.1 Allgemein'!$I$22+1),0),COLUMN(BD45)-1-('2.1 Kraftwerk allgemein'!$F$16-'1.1 Allgemein'!$I$22+1)),1,MIN(MAX($F45-('2.1 Kraftwerk allgemein'!$F$16-'1.1 Allgemein'!$I$22+1),1),COLUMN(BD45)-('2.1 Kraftwerk allgemein'!$F$16-'1.1 Allgemein'!$I$22+1)))))/$F45,
SUM(OFFSET('2.5 CAPEX'!BR48,0,-MIN($F45-1,COLUMN(BD45)-1),1,MIN($F45,COLUMN(BD45))))/$F45)))))))</f>
        <v>0</v>
      </c>
      <c r="BN45" s="199">
        <f ca="1">IF('2.1 Kraftwerk allgemein'!$F$15&lt;'1.1 Allgemein'!$I$22,
IF(OR(ISNUMBER($D45)=FALSE,$F45=""),"",
IF(AND('2.5 CAPEX'!$L48&lt;&gt;"x",'2.5 CAPEX'!$M48&lt;&gt;"x"),0,
IF($F45=0,0,
IF(BN$4&lt;'2.1 Kraftwerk allgemein'!$F$16,0,
IF(BN$4='2.1 Kraftwerk allgemein'!$F$16,'2.5 CAPEX'!$J48/$F45,
IF(BN$4&lt;'2.1 Kraftwerk allgemein'!$F$16+$F45,
('2.5 CAPEX'!$J48+SUM(OFFSET('2.5 CAPEX'!BS48,0,-MIN(MAX($F45-1-('2.1 Kraftwerk allgemein'!$F$16-'2.1 Kraftwerk allgemein'!$F$15+1),0),COLUMN(BE45)-1-('2.1 Kraftwerk allgemein'!$F$16-'2.1 Kraftwerk allgemein'!$F$15+1)),1,MIN(MAX($F45-('2.1 Kraftwerk allgemein'!$F$16-'2.1 Kraftwerk allgemein'!$F$15+1),1),COLUMN(BE45)-('2.1 Kraftwerk allgemein'!$F$16-'2.1 Kraftwerk allgemein'!$F$15+1)))))/$F45,
SUM(OFFSET('2.5 CAPEX'!BS48,0,-MIN($F45-1,COLUMN(BE45)-1),1,MIN($F45,COLUMN(BE45))))/$F45)))))),
IF(OR(ISNUMBER($D45)=FALSE,$F45=""),"",
IF(AND('2.5 CAPEX'!$L48&lt;&gt;"x",'2.5 CAPEX'!$M48&lt;&gt;"x"),0,
IF($F45=0,0,
IF(BN$4&lt;'2.1 Kraftwerk allgemein'!$F$16,0,
IF(BN$4='2.1 Kraftwerk allgemein'!$F$16,'2.5 CAPEX'!$J48/$F45,
IF(BN$4&lt;'2.1 Kraftwerk allgemein'!$F$16+$F45,
('2.5 CAPEX'!$J48+SUM(OFFSET('2.5 CAPEX'!BS48,0,-MIN(MAX($F45-1-('2.1 Kraftwerk allgemein'!$F$16-'1.1 Allgemein'!$I$22+1),0),COLUMN(BE45)-1-('2.1 Kraftwerk allgemein'!$F$16-'1.1 Allgemein'!$I$22+1)),1,MIN(MAX($F45-('2.1 Kraftwerk allgemein'!$F$16-'1.1 Allgemein'!$I$22+1),1),COLUMN(BE45)-('2.1 Kraftwerk allgemein'!$F$16-'1.1 Allgemein'!$I$22+1)))))/$F45,
SUM(OFFSET('2.5 CAPEX'!BS48,0,-MIN($F45-1,COLUMN(BE45)-1),1,MIN($F45,COLUMN(BE45))))/$F45)))))))</f>
        <v>0</v>
      </c>
      <c r="BO45" s="199">
        <f ca="1">IF('2.1 Kraftwerk allgemein'!$F$15&lt;'1.1 Allgemein'!$I$22,
IF(OR(ISNUMBER($D45)=FALSE,$F45=""),"",
IF(AND('2.5 CAPEX'!$L48&lt;&gt;"x",'2.5 CAPEX'!$M48&lt;&gt;"x"),0,
IF($F45=0,0,
IF(BO$4&lt;'2.1 Kraftwerk allgemein'!$F$16,0,
IF(BO$4='2.1 Kraftwerk allgemein'!$F$16,'2.5 CAPEX'!$J48/$F45,
IF(BO$4&lt;'2.1 Kraftwerk allgemein'!$F$16+$F45,
('2.5 CAPEX'!$J48+SUM(OFFSET('2.5 CAPEX'!BT48,0,-MIN(MAX($F45-1-('2.1 Kraftwerk allgemein'!$F$16-'2.1 Kraftwerk allgemein'!$F$15+1),0),COLUMN(BF45)-1-('2.1 Kraftwerk allgemein'!$F$16-'2.1 Kraftwerk allgemein'!$F$15+1)),1,MIN(MAX($F45-('2.1 Kraftwerk allgemein'!$F$16-'2.1 Kraftwerk allgemein'!$F$15+1),1),COLUMN(BF45)-('2.1 Kraftwerk allgemein'!$F$16-'2.1 Kraftwerk allgemein'!$F$15+1)))))/$F45,
SUM(OFFSET('2.5 CAPEX'!BT48,0,-MIN($F45-1,COLUMN(BF45)-1),1,MIN($F45,COLUMN(BF45))))/$F45)))))),
IF(OR(ISNUMBER($D45)=FALSE,$F45=""),"",
IF(AND('2.5 CAPEX'!$L48&lt;&gt;"x",'2.5 CAPEX'!$M48&lt;&gt;"x"),0,
IF($F45=0,0,
IF(BO$4&lt;'2.1 Kraftwerk allgemein'!$F$16,0,
IF(BO$4='2.1 Kraftwerk allgemein'!$F$16,'2.5 CAPEX'!$J48/$F45,
IF(BO$4&lt;'2.1 Kraftwerk allgemein'!$F$16+$F45,
('2.5 CAPEX'!$J48+SUM(OFFSET('2.5 CAPEX'!BT48,0,-MIN(MAX($F45-1-('2.1 Kraftwerk allgemein'!$F$16-'1.1 Allgemein'!$I$22+1),0),COLUMN(BF45)-1-('2.1 Kraftwerk allgemein'!$F$16-'1.1 Allgemein'!$I$22+1)),1,MIN(MAX($F45-('2.1 Kraftwerk allgemein'!$F$16-'1.1 Allgemein'!$I$22+1),1),COLUMN(BF45)-('2.1 Kraftwerk allgemein'!$F$16-'1.1 Allgemein'!$I$22+1)))))/$F45,
SUM(OFFSET('2.5 CAPEX'!BT48,0,-MIN($F45-1,COLUMN(BF45)-1),1,MIN($F45,COLUMN(BF45))))/$F45)))))))</f>
        <v>0</v>
      </c>
      <c r="BP45" s="199">
        <f ca="1">IF('2.1 Kraftwerk allgemein'!$F$15&lt;'1.1 Allgemein'!$I$22,
IF(OR(ISNUMBER($D45)=FALSE,$F45=""),"",
IF(AND('2.5 CAPEX'!$L48&lt;&gt;"x",'2.5 CAPEX'!$M48&lt;&gt;"x"),0,
IF($F45=0,0,
IF(BP$4&lt;'2.1 Kraftwerk allgemein'!$F$16,0,
IF(BP$4='2.1 Kraftwerk allgemein'!$F$16,'2.5 CAPEX'!$J48/$F45,
IF(BP$4&lt;'2.1 Kraftwerk allgemein'!$F$16+$F45,
('2.5 CAPEX'!$J48+SUM(OFFSET('2.5 CAPEX'!BU48,0,-MIN(MAX($F45-1-('2.1 Kraftwerk allgemein'!$F$16-'2.1 Kraftwerk allgemein'!$F$15+1),0),COLUMN(BG45)-1-('2.1 Kraftwerk allgemein'!$F$16-'2.1 Kraftwerk allgemein'!$F$15+1)),1,MIN(MAX($F45-('2.1 Kraftwerk allgemein'!$F$16-'2.1 Kraftwerk allgemein'!$F$15+1),1),COLUMN(BG45)-('2.1 Kraftwerk allgemein'!$F$16-'2.1 Kraftwerk allgemein'!$F$15+1)))))/$F45,
SUM(OFFSET('2.5 CAPEX'!BU48,0,-MIN($F45-1,COLUMN(BG45)-1),1,MIN($F45,COLUMN(BG45))))/$F45)))))),
IF(OR(ISNUMBER($D45)=FALSE,$F45=""),"",
IF(AND('2.5 CAPEX'!$L48&lt;&gt;"x",'2.5 CAPEX'!$M48&lt;&gt;"x"),0,
IF($F45=0,0,
IF(BP$4&lt;'2.1 Kraftwerk allgemein'!$F$16,0,
IF(BP$4='2.1 Kraftwerk allgemein'!$F$16,'2.5 CAPEX'!$J48/$F45,
IF(BP$4&lt;'2.1 Kraftwerk allgemein'!$F$16+$F45,
('2.5 CAPEX'!$J48+SUM(OFFSET('2.5 CAPEX'!BU48,0,-MIN(MAX($F45-1-('2.1 Kraftwerk allgemein'!$F$16-'1.1 Allgemein'!$I$22+1),0),COLUMN(BG45)-1-('2.1 Kraftwerk allgemein'!$F$16-'1.1 Allgemein'!$I$22+1)),1,MIN(MAX($F45-('2.1 Kraftwerk allgemein'!$F$16-'1.1 Allgemein'!$I$22+1),1),COLUMN(BG45)-('2.1 Kraftwerk allgemein'!$F$16-'1.1 Allgemein'!$I$22+1)))))/$F45,
SUM(OFFSET('2.5 CAPEX'!BU48,0,-MIN($F45-1,COLUMN(BG45)-1),1,MIN($F45,COLUMN(BG45))))/$F45)))))))</f>
        <v>0</v>
      </c>
      <c r="BQ45" s="199">
        <f ca="1">IF('2.1 Kraftwerk allgemein'!$F$15&lt;'1.1 Allgemein'!$I$22,
IF(OR(ISNUMBER($D45)=FALSE,$F45=""),"",
IF(AND('2.5 CAPEX'!$L48&lt;&gt;"x",'2.5 CAPEX'!$M48&lt;&gt;"x"),0,
IF($F45=0,0,
IF(BQ$4&lt;'2.1 Kraftwerk allgemein'!$F$16,0,
IF(BQ$4='2.1 Kraftwerk allgemein'!$F$16,'2.5 CAPEX'!$J48/$F45,
IF(BQ$4&lt;'2.1 Kraftwerk allgemein'!$F$16+$F45,
('2.5 CAPEX'!$J48+SUM(OFFSET('2.5 CAPEX'!BV48,0,-MIN(MAX($F45-1-('2.1 Kraftwerk allgemein'!$F$16-'2.1 Kraftwerk allgemein'!$F$15+1),0),COLUMN(BH45)-1-('2.1 Kraftwerk allgemein'!$F$16-'2.1 Kraftwerk allgemein'!$F$15+1)),1,MIN(MAX($F45-('2.1 Kraftwerk allgemein'!$F$16-'2.1 Kraftwerk allgemein'!$F$15+1),1),COLUMN(BH45)-('2.1 Kraftwerk allgemein'!$F$16-'2.1 Kraftwerk allgemein'!$F$15+1)))))/$F45,
SUM(OFFSET('2.5 CAPEX'!BV48,0,-MIN($F45-1,COLUMN(BH45)-1),1,MIN($F45,COLUMN(BH45))))/$F45)))))),
IF(OR(ISNUMBER($D45)=FALSE,$F45=""),"",
IF(AND('2.5 CAPEX'!$L48&lt;&gt;"x",'2.5 CAPEX'!$M48&lt;&gt;"x"),0,
IF($F45=0,0,
IF(BQ$4&lt;'2.1 Kraftwerk allgemein'!$F$16,0,
IF(BQ$4='2.1 Kraftwerk allgemein'!$F$16,'2.5 CAPEX'!$J48/$F45,
IF(BQ$4&lt;'2.1 Kraftwerk allgemein'!$F$16+$F45,
('2.5 CAPEX'!$J48+SUM(OFFSET('2.5 CAPEX'!BV48,0,-MIN(MAX($F45-1-('2.1 Kraftwerk allgemein'!$F$16-'1.1 Allgemein'!$I$22+1),0),COLUMN(BH45)-1-('2.1 Kraftwerk allgemein'!$F$16-'1.1 Allgemein'!$I$22+1)),1,MIN(MAX($F45-('2.1 Kraftwerk allgemein'!$F$16-'1.1 Allgemein'!$I$22+1),1),COLUMN(BH45)-('2.1 Kraftwerk allgemein'!$F$16-'1.1 Allgemein'!$I$22+1)))))/$F45,
SUM(OFFSET('2.5 CAPEX'!BV48,0,-MIN($F45-1,COLUMN(BH45)-1),1,MIN($F45,COLUMN(BH45))))/$F45)))))))</f>
        <v>0</v>
      </c>
      <c r="BR45" s="199">
        <f ca="1">IF('2.1 Kraftwerk allgemein'!$F$15&lt;'1.1 Allgemein'!$I$22,
IF(OR(ISNUMBER($D45)=FALSE,$F45=""),"",
IF(AND('2.5 CAPEX'!$L48&lt;&gt;"x",'2.5 CAPEX'!$M48&lt;&gt;"x"),0,
IF($F45=0,0,
IF(BR$4&lt;'2.1 Kraftwerk allgemein'!$F$16,0,
IF(BR$4='2.1 Kraftwerk allgemein'!$F$16,'2.5 CAPEX'!$J48/$F45,
IF(BR$4&lt;'2.1 Kraftwerk allgemein'!$F$16+$F45,
('2.5 CAPEX'!$J48+SUM(OFFSET('2.5 CAPEX'!BW48,0,-MIN(MAX($F45-1-('2.1 Kraftwerk allgemein'!$F$16-'2.1 Kraftwerk allgemein'!$F$15+1),0),COLUMN(BI45)-1-('2.1 Kraftwerk allgemein'!$F$16-'2.1 Kraftwerk allgemein'!$F$15+1)),1,MIN(MAX($F45-('2.1 Kraftwerk allgemein'!$F$16-'2.1 Kraftwerk allgemein'!$F$15+1),1),COLUMN(BI45)-('2.1 Kraftwerk allgemein'!$F$16-'2.1 Kraftwerk allgemein'!$F$15+1)))))/$F45,
SUM(OFFSET('2.5 CAPEX'!BW48,0,-MIN($F45-1,COLUMN(BI45)-1),1,MIN($F45,COLUMN(BI45))))/$F45)))))),
IF(OR(ISNUMBER($D45)=FALSE,$F45=""),"",
IF(AND('2.5 CAPEX'!$L48&lt;&gt;"x",'2.5 CAPEX'!$M48&lt;&gt;"x"),0,
IF($F45=0,0,
IF(BR$4&lt;'2.1 Kraftwerk allgemein'!$F$16,0,
IF(BR$4='2.1 Kraftwerk allgemein'!$F$16,'2.5 CAPEX'!$J48/$F45,
IF(BR$4&lt;'2.1 Kraftwerk allgemein'!$F$16+$F45,
('2.5 CAPEX'!$J48+SUM(OFFSET('2.5 CAPEX'!BW48,0,-MIN(MAX($F45-1-('2.1 Kraftwerk allgemein'!$F$16-'1.1 Allgemein'!$I$22+1),0),COLUMN(BI45)-1-('2.1 Kraftwerk allgemein'!$F$16-'1.1 Allgemein'!$I$22+1)),1,MIN(MAX($F45-('2.1 Kraftwerk allgemein'!$F$16-'1.1 Allgemein'!$I$22+1),1),COLUMN(BI45)-('2.1 Kraftwerk allgemein'!$F$16-'1.1 Allgemein'!$I$22+1)))))/$F45,
SUM(OFFSET('2.5 CAPEX'!BW48,0,-MIN($F45-1,COLUMN(BI45)-1),1,MIN($F45,COLUMN(BI45))))/$F45)))))))</f>
        <v>0</v>
      </c>
      <c r="BS45" s="199">
        <f ca="1">IF('2.1 Kraftwerk allgemein'!$F$15&lt;'1.1 Allgemein'!$I$22,
IF(OR(ISNUMBER($D45)=FALSE,$F45=""),"",
IF(AND('2.5 CAPEX'!$L48&lt;&gt;"x",'2.5 CAPEX'!$M48&lt;&gt;"x"),0,
IF($F45=0,0,
IF(BS$4&lt;'2.1 Kraftwerk allgemein'!$F$16,0,
IF(BS$4='2.1 Kraftwerk allgemein'!$F$16,'2.5 CAPEX'!$J48/$F45,
IF(BS$4&lt;'2.1 Kraftwerk allgemein'!$F$16+$F45,
('2.5 CAPEX'!$J48+SUM(OFFSET('2.5 CAPEX'!BX48,0,-MIN(MAX($F45-1-('2.1 Kraftwerk allgemein'!$F$16-'2.1 Kraftwerk allgemein'!$F$15+1),0),COLUMN(BJ45)-1-('2.1 Kraftwerk allgemein'!$F$16-'2.1 Kraftwerk allgemein'!$F$15+1)),1,MIN(MAX($F45-('2.1 Kraftwerk allgemein'!$F$16-'2.1 Kraftwerk allgemein'!$F$15+1),1),COLUMN(BJ45)-('2.1 Kraftwerk allgemein'!$F$16-'2.1 Kraftwerk allgemein'!$F$15+1)))))/$F45,
SUM(OFFSET('2.5 CAPEX'!BX48,0,-MIN($F45-1,COLUMN(BJ45)-1),1,MIN($F45,COLUMN(BJ45))))/$F45)))))),
IF(OR(ISNUMBER($D45)=FALSE,$F45=""),"",
IF(AND('2.5 CAPEX'!$L48&lt;&gt;"x",'2.5 CAPEX'!$M48&lt;&gt;"x"),0,
IF($F45=0,0,
IF(BS$4&lt;'2.1 Kraftwerk allgemein'!$F$16,0,
IF(BS$4='2.1 Kraftwerk allgemein'!$F$16,'2.5 CAPEX'!$J48/$F45,
IF(BS$4&lt;'2.1 Kraftwerk allgemein'!$F$16+$F45,
('2.5 CAPEX'!$J48+SUM(OFFSET('2.5 CAPEX'!BX48,0,-MIN(MAX($F45-1-('2.1 Kraftwerk allgemein'!$F$16-'1.1 Allgemein'!$I$22+1),0),COLUMN(BJ45)-1-('2.1 Kraftwerk allgemein'!$F$16-'1.1 Allgemein'!$I$22+1)),1,MIN(MAX($F45-('2.1 Kraftwerk allgemein'!$F$16-'1.1 Allgemein'!$I$22+1),1),COLUMN(BJ45)-('2.1 Kraftwerk allgemein'!$F$16-'1.1 Allgemein'!$I$22+1)))))/$F45,
SUM(OFFSET('2.5 CAPEX'!BX48,0,-MIN($F45-1,COLUMN(BJ45)-1),1,MIN($F45,COLUMN(BJ45))))/$F45)))))))</f>
        <v>0</v>
      </c>
      <c r="BT45" s="199">
        <f ca="1">IF('2.1 Kraftwerk allgemein'!$F$15&lt;'1.1 Allgemein'!$I$22,
IF(OR(ISNUMBER($D45)=FALSE,$F45=""),"",
IF(AND('2.5 CAPEX'!$L48&lt;&gt;"x",'2.5 CAPEX'!$M48&lt;&gt;"x"),0,
IF($F45=0,0,
IF(BT$4&lt;'2.1 Kraftwerk allgemein'!$F$16,0,
IF(BT$4='2.1 Kraftwerk allgemein'!$F$16,'2.5 CAPEX'!$J48/$F45,
IF(BT$4&lt;'2.1 Kraftwerk allgemein'!$F$16+$F45,
('2.5 CAPEX'!$J48+SUM(OFFSET('2.5 CAPEX'!BY48,0,-MIN(MAX($F45-1-('2.1 Kraftwerk allgemein'!$F$16-'2.1 Kraftwerk allgemein'!$F$15+1),0),COLUMN(BK45)-1-('2.1 Kraftwerk allgemein'!$F$16-'2.1 Kraftwerk allgemein'!$F$15+1)),1,MIN(MAX($F45-('2.1 Kraftwerk allgemein'!$F$16-'2.1 Kraftwerk allgemein'!$F$15+1),1),COLUMN(BK45)-('2.1 Kraftwerk allgemein'!$F$16-'2.1 Kraftwerk allgemein'!$F$15+1)))))/$F45,
SUM(OFFSET('2.5 CAPEX'!BY48,0,-MIN($F45-1,COLUMN(BK45)-1),1,MIN($F45,COLUMN(BK45))))/$F45)))))),
IF(OR(ISNUMBER($D45)=FALSE,$F45=""),"",
IF(AND('2.5 CAPEX'!$L48&lt;&gt;"x",'2.5 CAPEX'!$M48&lt;&gt;"x"),0,
IF($F45=0,0,
IF(BT$4&lt;'2.1 Kraftwerk allgemein'!$F$16,0,
IF(BT$4='2.1 Kraftwerk allgemein'!$F$16,'2.5 CAPEX'!$J48/$F45,
IF(BT$4&lt;'2.1 Kraftwerk allgemein'!$F$16+$F45,
('2.5 CAPEX'!$J48+SUM(OFFSET('2.5 CAPEX'!BY48,0,-MIN(MAX($F45-1-('2.1 Kraftwerk allgemein'!$F$16-'1.1 Allgemein'!$I$22+1),0),COLUMN(BK45)-1-('2.1 Kraftwerk allgemein'!$F$16-'1.1 Allgemein'!$I$22+1)),1,MIN(MAX($F45-('2.1 Kraftwerk allgemein'!$F$16-'1.1 Allgemein'!$I$22+1),1),COLUMN(BK45)-('2.1 Kraftwerk allgemein'!$F$16-'1.1 Allgemein'!$I$22+1)))))/$F45,
SUM(OFFSET('2.5 CAPEX'!BY48,0,-MIN($F45-1,COLUMN(BK45)-1),1,MIN($F45,COLUMN(BK45))))/$F45)))))))</f>
        <v>0</v>
      </c>
      <c r="BU45" s="199">
        <f ca="1">IF('2.1 Kraftwerk allgemein'!$F$15&lt;'1.1 Allgemein'!$I$22,
IF(OR(ISNUMBER($D45)=FALSE,$F45=""),"",
IF(AND('2.5 CAPEX'!$L48&lt;&gt;"x",'2.5 CAPEX'!$M48&lt;&gt;"x"),0,
IF($F45=0,0,
IF(BU$4&lt;'2.1 Kraftwerk allgemein'!$F$16,0,
IF(BU$4='2.1 Kraftwerk allgemein'!$F$16,'2.5 CAPEX'!$J48/$F45,
IF(BU$4&lt;'2.1 Kraftwerk allgemein'!$F$16+$F45,
('2.5 CAPEX'!$J48+SUM(OFFSET('2.5 CAPEX'!BZ48,0,-MIN(MAX($F45-1-('2.1 Kraftwerk allgemein'!$F$16-'2.1 Kraftwerk allgemein'!$F$15+1),0),COLUMN(BL45)-1-('2.1 Kraftwerk allgemein'!$F$16-'2.1 Kraftwerk allgemein'!$F$15+1)),1,MIN(MAX($F45-('2.1 Kraftwerk allgemein'!$F$16-'2.1 Kraftwerk allgemein'!$F$15+1),1),COLUMN(BL45)-('2.1 Kraftwerk allgemein'!$F$16-'2.1 Kraftwerk allgemein'!$F$15+1)))))/$F45,
SUM(OFFSET('2.5 CAPEX'!BZ48,0,-MIN($F45-1,COLUMN(BL45)-1),1,MIN($F45,COLUMN(BL45))))/$F45)))))),
IF(OR(ISNUMBER($D45)=FALSE,$F45=""),"",
IF(AND('2.5 CAPEX'!$L48&lt;&gt;"x",'2.5 CAPEX'!$M48&lt;&gt;"x"),0,
IF($F45=0,0,
IF(BU$4&lt;'2.1 Kraftwerk allgemein'!$F$16,0,
IF(BU$4='2.1 Kraftwerk allgemein'!$F$16,'2.5 CAPEX'!$J48/$F45,
IF(BU$4&lt;'2.1 Kraftwerk allgemein'!$F$16+$F45,
('2.5 CAPEX'!$J48+SUM(OFFSET('2.5 CAPEX'!BZ48,0,-MIN(MAX($F45-1-('2.1 Kraftwerk allgemein'!$F$16-'1.1 Allgemein'!$I$22+1),0),COLUMN(BL45)-1-('2.1 Kraftwerk allgemein'!$F$16-'1.1 Allgemein'!$I$22+1)),1,MIN(MAX($F45-('2.1 Kraftwerk allgemein'!$F$16-'1.1 Allgemein'!$I$22+1),1),COLUMN(BL45)-('2.1 Kraftwerk allgemein'!$F$16-'1.1 Allgemein'!$I$22+1)))))/$F45,
SUM(OFFSET('2.5 CAPEX'!BZ48,0,-MIN($F45-1,COLUMN(BL45)-1),1,MIN($F45,COLUMN(BL45))))/$F45)))))))</f>
        <v>0</v>
      </c>
      <c r="BV45" s="199">
        <f ca="1">IF('2.1 Kraftwerk allgemein'!$F$15&lt;'1.1 Allgemein'!$I$22,
IF(OR(ISNUMBER($D45)=FALSE,$F45=""),"",
IF(AND('2.5 CAPEX'!$L48&lt;&gt;"x",'2.5 CAPEX'!$M48&lt;&gt;"x"),0,
IF($F45=0,0,
IF(BV$4&lt;'2.1 Kraftwerk allgemein'!$F$16,0,
IF(BV$4='2.1 Kraftwerk allgemein'!$F$16,'2.5 CAPEX'!$J48/$F45,
IF(BV$4&lt;'2.1 Kraftwerk allgemein'!$F$16+$F45,
('2.5 CAPEX'!$J48+SUM(OFFSET('2.5 CAPEX'!CA48,0,-MIN(MAX($F45-1-('2.1 Kraftwerk allgemein'!$F$16-'2.1 Kraftwerk allgemein'!$F$15+1),0),COLUMN(BM45)-1-('2.1 Kraftwerk allgemein'!$F$16-'2.1 Kraftwerk allgemein'!$F$15+1)),1,MIN(MAX($F45-('2.1 Kraftwerk allgemein'!$F$16-'2.1 Kraftwerk allgemein'!$F$15+1),1),COLUMN(BM45)-('2.1 Kraftwerk allgemein'!$F$16-'2.1 Kraftwerk allgemein'!$F$15+1)))))/$F45,
SUM(OFFSET('2.5 CAPEX'!CA48,0,-MIN($F45-1,COLUMN(BM45)-1),1,MIN($F45,COLUMN(BM45))))/$F45)))))),
IF(OR(ISNUMBER($D45)=FALSE,$F45=""),"",
IF(AND('2.5 CAPEX'!$L48&lt;&gt;"x",'2.5 CAPEX'!$M48&lt;&gt;"x"),0,
IF($F45=0,0,
IF(BV$4&lt;'2.1 Kraftwerk allgemein'!$F$16,0,
IF(BV$4='2.1 Kraftwerk allgemein'!$F$16,'2.5 CAPEX'!$J48/$F45,
IF(BV$4&lt;'2.1 Kraftwerk allgemein'!$F$16+$F45,
('2.5 CAPEX'!$J48+SUM(OFFSET('2.5 CAPEX'!CA48,0,-MIN(MAX($F45-1-('2.1 Kraftwerk allgemein'!$F$16-'1.1 Allgemein'!$I$22+1),0),COLUMN(BM45)-1-('2.1 Kraftwerk allgemein'!$F$16-'1.1 Allgemein'!$I$22+1)),1,MIN(MAX($F45-('2.1 Kraftwerk allgemein'!$F$16-'1.1 Allgemein'!$I$22+1),1),COLUMN(BM45)-('2.1 Kraftwerk allgemein'!$F$16-'1.1 Allgemein'!$I$22+1)))))/$F45,
SUM(OFFSET('2.5 CAPEX'!CA48,0,-MIN($F45-1,COLUMN(BM45)-1),1,MIN($F45,COLUMN(BM45))))/$F45)))))))</f>
        <v>0</v>
      </c>
      <c r="BW45" s="199">
        <f ca="1">IF('2.1 Kraftwerk allgemein'!$F$15&lt;'1.1 Allgemein'!$I$22,
IF(OR(ISNUMBER($D45)=FALSE,$F45=""),"",
IF(AND('2.5 CAPEX'!$L48&lt;&gt;"x",'2.5 CAPEX'!$M48&lt;&gt;"x"),0,
IF($F45=0,0,
IF(BW$4&lt;'2.1 Kraftwerk allgemein'!$F$16,0,
IF(BW$4='2.1 Kraftwerk allgemein'!$F$16,'2.5 CAPEX'!$J48/$F45,
IF(BW$4&lt;'2.1 Kraftwerk allgemein'!$F$16+$F45,
('2.5 CAPEX'!$J48+SUM(OFFSET('2.5 CAPEX'!CB48,0,-MIN(MAX($F45-1-('2.1 Kraftwerk allgemein'!$F$16-'2.1 Kraftwerk allgemein'!$F$15+1),0),COLUMN(BN45)-1-('2.1 Kraftwerk allgemein'!$F$16-'2.1 Kraftwerk allgemein'!$F$15+1)),1,MIN(MAX($F45-('2.1 Kraftwerk allgemein'!$F$16-'2.1 Kraftwerk allgemein'!$F$15+1),1),COLUMN(BN45)-('2.1 Kraftwerk allgemein'!$F$16-'2.1 Kraftwerk allgemein'!$F$15+1)))))/$F45,
SUM(OFFSET('2.5 CAPEX'!CB48,0,-MIN($F45-1,COLUMN(BN45)-1),1,MIN($F45,COLUMN(BN45))))/$F45)))))),
IF(OR(ISNUMBER($D45)=FALSE,$F45=""),"",
IF(AND('2.5 CAPEX'!$L48&lt;&gt;"x",'2.5 CAPEX'!$M48&lt;&gt;"x"),0,
IF($F45=0,0,
IF(BW$4&lt;'2.1 Kraftwerk allgemein'!$F$16,0,
IF(BW$4='2.1 Kraftwerk allgemein'!$F$16,'2.5 CAPEX'!$J48/$F45,
IF(BW$4&lt;'2.1 Kraftwerk allgemein'!$F$16+$F45,
('2.5 CAPEX'!$J48+SUM(OFFSET('2.5 CAPEX'!CB48,0,-MIN(MAX($F45-1-('2.1 Kraftwerk allgemein'!$F$16-'1.1 Allgemein'!$I$22+1),0),COLUMN(BN45)-1-('2.1 Kraftwerk allgemein'!$F$16-'1.1 Allgemein'!$I$22+1)),1,MIN(MAX($F45-('2.1 Kraftwerk allgemein'!$F$16-'1.1 Allgemein'!$I$22+1),1),COLUMN(BN45)-('2.1 Kraftwerk allgemein'!$F$16-'1.1 Allgemein'!$I$22+1)))))/$F45,
SUM(OFFSET('2.5 CAPEX'!CB48,0,-MIN($F45-1,COLUMN(BN45)-1),1,MIN($F45,COLUMN(BN45))))/$F45)))))))</f>
        <v>0</v>
      </c>
      <c r="BX45" s="199">
        <f ca="1">IF('2.1 Kraftwerk allgemein'!$F$15&lt;'1.1 Allgemein'!$I$22,
IF(OR(ISNUMBER($D45)=FALSE,$F45=""),"",
IF(AND('2.5 CAPEX'!$L48&lt;&gt;"x",'2.5 CAPEX'!$M48&lt;&gt;"x"),0,
IF($F45=0,0,
IF(BX$4&lt;'2.1 Kraftwerk allgemein'!$F$16,0,
IF(BX$4='2.1 Kraftwerk allgemein'!$F$16,'2.5 CAPEX'!$J48/$F45,
IF(BX$4&lt;'2.1 Kraftwerk allgemein'!$F$16+$F45,
('2.5 CAPEX'!$J48+SUM(OFFSET('2.5 CAPEX'!CC48,0,-MIN(MAX($F45-1-('2.1 Kraftwerk allgemein'!$F$16-'2.1 Kraftwerk allgemein'!$F$15+1),0),COLUMN(BO45)-1-('2.1 Kraftwerk allgemein'!$F$16-'2.1 Kraftwerk allgemein'!$F$15+1)),1,MIN(MAX($F45-('2.1 Kraftwerk allgemein'!$F$16-'2.1 Kraftwerk allgemein'!$F$15+1),1),COLUMN(BO45)-('2.1 Kraftwerk allgemein'!$F$16-'2.1 Kraftwerk allgemein'!$F$15+1)))))/$F45,
SUM(OFFSET('2.5 CAPEX'!CC48,0,-MIN($F45-1,COLUMN(BO45)-1),1,MIN($F45,COLUMN(BO45))))/$F45)))))),
IF(OR(ISNUMBER($D45)=FALSE,$F45=""),"",
IF(AND('2.5 CAPEX'!$L48&lt;&gt;"x",'2.5 CAPEX'!$M48&lt;&gt;"x"),0,
IF($F45=0,0,
IF(BX$4&lt;'2.1 Kraftwerk allgemein'!$F$16,0,
IF(BX$4='2.1 Kraftwerk allgemein'!$F$16,'2.5 CAPEX'!$J48/$F45,
IF(BX$4&lt;'2.1 Kraftwerk allgemein'!$F$16+$F45,
('2.5 CAPEX'!$J48+SUM(OFFSET('2.5 CAPEX'!CC48,0,-MIN(MAX($F45-1-('2.1 Kraftwerk allgemein'!$F$16-'1.1 Allgemein'!$I$22+1),0),COLUMN(BO45)-1-('2.1 Kraftwerk allgemein'!$F$16-'1.1 Allgemein'!$I$22+1)),1,MIN(MAX($F45-('2.1 Kraftwerk allgemein'!$F$16-'1.1 Allgemein'!$I$22+1),1),COLUMN(BO45)-('2.1 Kraftwerk allgemein'!$F$16-'1.1 Allgemein'!$I$22+1)))))/$F45,
SUM(OFFSET('2.5 CAPEX'!CC48,0,-MIN($F45-1,COLUMN(BO45)-1),1,MIN($F45,COLUMN(BO45))))/$F45)))))))</f>
        <v>0</v>
      </c>
      <c r="BY45" s="199">
        <f ca="1">IF('2.1 Kraftwerk allgemein'!$F$15&lt;'1.1 Allgemein'!$I$22,
IF(OR(ISNUMBER($D45)=FALSE,$F45=""),"",
IF(AND('2.5 CAPEX'!$L48&lt;&gt;"x",'2.5 CAPEX'!$M48&lt;&gt;"x"),0,
IF($F45=0,0,
IF(BY$4&lt;'2.1 Kraftwerk allgemein'!$F$16,0,
IF(BY$4='2.1 Kraftwerk allgemein'!$F$16,'2.5 CAPEX'!$J48/$F45,
IF(BY$4&lt;'2.1 Kraftwerk allgemein'!$F$16+$F45,
('2.5 CAPEX'!$J48+SUM(OFFSET('2.5 CAPEX'!CD48,0,-MIN(MAX($F45-1-('2.1 Kraftwerk allgemein'!$F$16-'2.1 Kraftwerk allgemein'!$F$15+1),0),COLUMN(BP45)-1-('2.1 Kraftwerk allgemein'!$F$16-'2.1 Kraftwerk allgemein'!$F$15+1)),1,MIN(MAX($F45-('2.1 Kraftwerk allgemein'!$F$16-'2.1 Kraftwerk allgemein'!$F$15+1),1),COLUMN(BP45)-('2.1 Kraftwerk allgemein'!$F$16-'2.1 Kraftwerk allgemein'!$F$15+1)))))/$F45,
SUM(OFFSET('2.5 CAPEX'!CD48,0,-MIN($F45-1,COLUMN(BP45)-1),1,MIN($F45,COLUMN(BP45))))/$F45)))))),
IF(OR(ISNUMBER($D45)=FALSE,$F45=""),"",
IF(AND('2.5 CAPEX'!$L48&lt;&gt;"x",'2.5 CAPEX'!$M48&lt;&gt;"x"),0,
IF($F45=0,0,
IF(BY$4&lt;'2.1 Kraftwerk allgemein'!$F$16,0,
IF(BY$4='2.1 Kraftwerk allgemein'!$F$16,'2.5 CAPEX'!$J48/$F45,
IF(BY$4&lt;'2.1 Kraftwerk allgemein'!$F$16+$F45,
('2.5 CAPEX'!$J48+SUM(OFFSET('2.5 CAPEX'!CD48,0,-MIN(MAX($F45-1-('2.1 Kraftwerk allgemein'!$F$16-'1.1 Allgemein'!$I$22+1),0),COLUMN(BP45)-1-('2.1 Kraftwerk allgemein'!$F$16-'1.1 Allgemein'!$I$22+1)),1,MIN(MAX($F45-('2.1 Kraftwerk allgemein'!$F$16-'1.1 Allgemein'!$I$22+1),1),COLUMN(BP45)-('2.1 Kraftwerk allgemein'!$F$16-'1.1 Allgemein'!$I$22+1)))))/$F45,
SUM(OFFSET('2.5 CAPEX'!CD48,0,-MIN($F45-1,COLUMN(BP45)-1),1,MIN($F45,COLUMN(BP45))))/$F45)))))))</f>
        <v>0</v>
      </c>
      <c r="BZ45" s="199">
        <f ca="1">IF('2.1 Kraftwerk allgemein'!$F$15&lt;'1.1 Allgemein'!$I$22,
IF(OR(ISNUMBER($D45)=FALSE,$F45=""),"",
IF(AND('2.5 CAPEX'!$L48&lt;&gt;"x",'2.5 CAPEX'!$M48&lt;&gt;"x"),0,
IF($F45=0,0,
IF(BZ$4&lt;'2.1 Kraftwerk allgemein'!$F$16,0,
IF(BZ$4='2.1 Kraftwerk allgemein'!$F$16,'2.5 CAPEX'!$J48/$F45,
IF(BZ$4&lt;'2.1 Kraftwerk allgemein'!$F$16+$F45,
('2.5 CAPEX'!$J48+SUM(OFFSET('2.5 CAPEX'!CE48,0,-MIN(MAX($F45-1-('2.1 Kraftwerk allgemein'!$F$16-'2.1 Kraftwerk allgemein'!$F$15+1),0),COLUMN(BQ45)-1-('2.1 Kraftwerk allgemein'!$F$16-'2.1 Kraftwerk allgemein'!$F$15+1)),1,MIN(MAX($F45-('2.1 Kraftwerk allgemein'!$F$16-'2.1 Kraftwerk allgemein'!$F$15+1),1),COLUMN(BQ45)-('2.1 Kraftwerk allgemein'!$F$16-'2.1 Kraftwerk allgemein'!$F$15+1)))))/$F45,
SUM(OFFSET('2.5 CAPEX'!CE48,0,-MIN($F45-1,COLUMN(BQ45)-1),1,MIN($F45,COLUMN(BQ45))))/$F45)))))),
IF(OR(ISNUMBER($D45)=FALSE,$F45=""),"",
IF(AND('2.5 CAPEX'!$L48&lt;&gt;"x",'2.5 CAPEX'!$M48&lt;&gt;"x"),0,
IF($F45=0,0,
IF(BZ$4&lt;'2.1 Kraftwerk allgemein'!$F$16,0,
IF(BZ$4='2.1 Kraftwerk allgemein'!$F$16,'2.5 CAPEX'!$J48/$F45,
IF(BZ$4&lt;'2.1 Kraftwerk allgemein'!$F$16+$F45,
('2.5 CAPEX'!$J48+SUM(OFFSET('2.5 CAPEX'!CE48,0,-MIN(MAX($F45-1-('2.1 Kraftwerk allgemein'!$F$16-'1.1 Allgemein'!$I$22+1),0),COLUMN(BQ45)-1-('2.1 Kraftwerk allgemein'!$F$16-'1.1 Allgemein'!$I$22+1)),1,MIN(MAX($F45-('2.1 Kraftwerk allgemein'!$F$16-'1.1 Allgemein'!$I$22+1),1),COLUMN(BQ45)-('2.1 Kraftwerk allgemein'!$F$16-'1.1 Allgemein'!$I$22+1)))))/$F45,
SUM(OFFSET('2.5 CAPEX'!CE48,0,-MIN($F45-1,COLUMN(BQ45)-1),1,MIN($F45,COLUMN(BQ45))))/$F45)))))))</f>
        <v>0</v>
      </c>
      <c r="CA45" s="199">
        <f ca="1">IF('2.1 Kraftwerk allgemein'!$F$15&lt;'1.1 Allgemein'!$I$22,
IF(OR(ISNUMBER($D45)=FALSE,$F45=""),"",
IF(AND('2.5 CAPEX'!$L48&lt;&gt;"x",'2.5 CAPEX'!$M48&lt;&gt;"x"),0,
IF($F45=0,0,
IF(CA$4&lt;'2.1 Kraftwerk allgemein'!$F$16,0,
IF(CA$4='2.1 Kraftwerk allgemein'!$F$16,'2.5 CAPEX'!$J48/$F45,
IF(CA$4&lt;'2.1 Kraftwerk allgemein'!$F$16+$F45,
('2.5 CAPEX'!$J48+SUM(OFFSET('2.5 CAPEX'!CF48,0,-MIN(MAX($F45-1-('2.1 Kraftwerk allgemein'!$F$16-'2.1 Kraftwerk allgemein'!$F$15+1),0),COLUMN(BR45)-1-('2.1 Kraftwerk allgemein'!$F$16-'2.1 Kraftwerk allgemein'!$F$15+1)),1,MIN(MAX($F45-('2.1 Kraftwerk allgemein'!$F$16-'2.1 Kraftwerk allgemein'!$F$15+1),1),COLUMN(BR45)-('2.1 Kraftwerk allgemein'!$F$16-'2.1 Kraftwerk allgemein'!$F$15+1)))))/$F45,
SUM(OFFSET('2.5 CAPEX'!CF48,0,-MIN($F45-1,COLUMN(BR45)-1),1,MIN($F45,COLUMN(BR45))))/$F45)))))),
IF(OR(ISNUMBER($D45)=FALSE,$F45=""),"",
IF(AND('2.5 CAPEX'!$L48&lt;&gt;"x",'2.5 CAPEX'!$M48&lt;&gt;"x"),0,
IF($F45=0,0,
IF(CA$4&lt;'2.1 Kraftwerk allgemein'!$F$16,0,
IF(CA$4='2.1 Kraftwerk allgemein'!$F$16,'2.5 CAPEX'!$J48/$F45,
IF(CA$4&lt;'2.1 Kraftwerk allgemein'!$F$16+$F45,
('2.5 CAPEX'!$J48+SUM(OFFSET('2.5 CAPEX'!CF48,0,-MIN(MAX($F45-1-('2.1 Kraftwerk allgemein'!$F$16-'1.1 Allgemein'!$I$22+1),0),COLUMN(BR45)-1-('2.1 Kraftwerk allgemein'!$F$16-'1.1 Allgemein'!$I$22+1)),1,MIN(MAX($F45-('2.1 Kraftwerk allgemein'!$F$16-'1.1 Allgemein'!$I$22+1),1),COLUMN(BR45)-('2.1 Kraftwerk allgemein'!$F$16-'1.1 Allgemein'!$I$22+1)))))/$F45,
SUM(OFFSET('2.5 CAPEX'!CF48,0,-MIN($F45-1,COLUMN(BR45)-1),1,MIN($F45,COLUMN(BR45))))/$F45)))))))</f>
        <v>0</v>
      </c>
      <c r="CB45" s="199">
        <f ca="1">IF('2.1 Kraftwerk allgemein'!$F$15&lt;'1.1 Allgemein'!$I$22,
IF(OR(ISNUMBER($D45)=FALSE,$F45=""),"",
IF(AND('2.5 CAPEX'!$L48&lt;&gt;"x",'2.5 CAPEX'!$M48&lt;&gt;"x"),0,
IF($F45=0,0,
IF(CB$4&lt;'2.1 Kraftwerk allgemein'!$F$16,0,
IF(CB$4='2.1 Kraftwerk allgemein'!$F$16,'2.5 CAPEX'!$J48/$F45,
IF(CB$4&lt;'2.1 Kraftwerk allgemein'!$F$16+$F45,
('2.5 CAPEX'!$J48+SUM(OFFSET('2.5 CAPEX'!CG48,0,-MIN(MAX($F45-1-('2.1 Kraftwerk allgemein'!$F$16-'2.1 Kraftwerk allgemein'!$F$15+1),0),COLUMN(BS45)-1-('2.1 Kraftwerk allgemein'!$F$16-'2.1 Kraftwerk allgemein'!$F$15+1)),1,MIN(MAX($F45-('2.1 Kraftwerk allgemein'!$F$16-'2.1 Kraftwerk allgemein'!$F$15+1),1),COLUMN(BS45)-('2.1 Kraftwerk allgemein'!$F$16-'2.1 Kraftwerk allgemein'!$F$15+1)))))/$F45,
SUM(OFFSET('2.5 CAPEX'!CG48,0,-MIN($F45-1,COLUMN(BS45)-1),1,MIN($F45,COLUMN(BS45))))/$F45)))))),
IF(OR(ISNUMBER($D45)=FALSE,$F45=""),"",
IF(AND('2.5 CAPEX'!$L48&lt;&gt;"x",'2.5 CAPEX'!$M48&lt;&gt;"x"),0,
IF($F45=0,0,
IF(CB$4&lt;'2.1 Kraftwerk allgemein'!$F$16,0,
IF(CB$4='2.1 Kraftwerk allgemein'!$F$16,'2.5 CAPEX'!$J48/$F45,
IF(CB$4&lt;'2.1 Kraftwerk allgemein'!$F$16+$F45,
('2.5 CAPEX'!$J48+SUM(OFFSET('2.5 CAPEX'!CG48,0,-MIN(MAX($F45-1-('2.1 Kraftwerk allgemein'!$F$16-'1.1 Allgemein'!$I$22+1),0),COLUMN(BS45)-1-('2.1 Kraftwerk allgemein'!$F$16-'1.1 Allgemein'!$I$22+1)),1,MIN(MAX($F45-('2.1 Kraftwerk allgemein'!$F$16-'1.1 Allgemein'!$I$22+1),1),COLUMN(BS45)-('2.1 Kraftwerk allgemein'!$F$16-'1.1 Allgemein'!$I$22+1)))))/$F45,
SUM(OFFSET('2.5 CAPEX'!CG48,0,-MIN($F45-1,COLUMN(BS45)-1),1,MIN($F45,COLUMN(BS45))))/$F45)))))))</f>
        <v>0</v>
      </c>
      <c r="CC45" s="199">
        <f ca="1">IF('2.1 Kraftwerk allgemein'!$F$15&lt;'1.1 Allgemein'!$I$22,
IF(OR(ISNUMBER($D45)=FALSE,$F45=""),"",
IF(AND('2.5 CAPEX'!$L48&lt;&gt;"x",'2.5 CAPEX'!$M48&lt;&gt;"x"),0,
IF($F45=0,0,
IF(CC$4&lt;'2.1 Kraftwerk allgemein'!$F$16,0,
IF(CC$4='2.1 Kraftwerk allgemein'!$F$16,'2.5 CAPEX'!$J48/$F45,
IF(CC$4&lt;'2.1 Kraftwerk allgemein'!$F$16+$F45,
('2.5 CAPEX'!$J48+SUM(OFFSET('2.5 CAPEX'!CH48,0,-MIN(MAX($F45-1-('2.1 Kraftwerk allgemein'!$F$16-'2.1 Kraftwerk allgemein'!$F$15+1),0),COLUMN(BT45)-1-('2.1 Kraftwerk allgemein'!$F$16-'2.1 Kraftwerk allgemein'!$F$15+1)),1,MIN(MAX($F45-('2.1 Kraftwerk allgemein'!$F$16-'2.1 Kraftwerk allgemein'!$F$15+1),1),COLUMN(BT45)-('2.1 Kraftwerk allgemein'!$F$16-'2.1 Kraftwerk allgemein'!$F$15+1)))))/$F45,
SUM(OFFSET('2.5 CAPEX'!CH48,0,-MIN($F45-1,COLUMN(BT45)-1),1,MIN($F45,COLUMN(BT45))))/$F45)))))),
IF(OR(ISNUMBER($D45)=FALSE,$F45=""),"",
IF(AND('2.5 CAPEX'!$L48&lt;&gt;"x",'2.5 CAPEX'!$M48&lt;&gt;"x"),0,
IF($F45=0,0,
IF(CC$4&lt;'2.1 Kraftwerk allgemein'!$F$16,0,
IF(CC$4='2.1 Kraftwerk allgemein'!$F$16,'2.5 CAPEX'!$J48/$F45,
IF(CC$4&lt;'2.1 Kraftwerk allgemein'!$F$16+$F45,
('2.5 CAPEX'!$J48+SUM(OFFSET('2.5 CAPEX'!CH48,0,-MIN(MAX($F45-1-('2.1 Kraftwerk allgemein'!$F$16-'1.1 Allgemein'!$I$22+1),0),COLUMN(BT45)-1-('2.1 Kraftwerk allgemein'!$F$16-'1.1 Allgemein'!$I$22+1)),1,MIN(MAX($F45-('2.1 Kraftwerk allgemein'!$F$16-'1.1 Allgemein'!$I$22+1),1),COLUMN(BT45)-('2.1 Kraftwerk allgemein'!$F$16-'1.1 Allgemein'!$I$22+1)))))/$F45,
SUM(OFFSET('2.5 CAPEX'!CH48,0,-MIN($F45-1,COLUMN(BT45)-1),1,MIN($F45,COLUMN(BT45))))/$F45)))))))</f>
        <v>0</v>
      </c>
      <c r="CD45" s="199">
        <f ca="1">IF('2.1 Kraftwerk allgemein'!$F$15&lt;'1.1 Allgemein'!$I$22,
IF(OR(ISNUMBER($D45)=FALSE,$F45=""),"",
IF(AND('2.5 CAPEX'!$L48&lt;&gt;"x",'2.5 CAPEX'!$M48&lt;&gt;"x"),0,
IF($F45=0,0,
IF(CD$4&lt;'2.1 Kraftwerk allgemein'!$F$16,0,
IF(CD$4='2.1 Kraftwerk allgemein'!$F$16,'2.5 CAPEX'!$J48/$F45,
IF(CD$4&lt;'2.1 Kraftwerk allgemein'!$F$16+$F45,
('2.5 CAPEX'!$J48+SUM(OFFSET('2.5 CAPEX'!CI48,0,-MIN(MAX($F45-1-('2.1 Kraftwerk allgemein'!$F$16-'2.1 Kraftwerk allgemein'!$F$15+1),0),COLUMN(BU45)-1-('2.1 Kraftwerk allgemein'!$F$16-'2.1 Kraftwerk allgemein'!$F$15+1)),1,MIN(MAX($F45-('2.1 Kraftwerk allgemein'!$F$16-'2.1 Kraftwerk allgemein'!$F$15+1),1),COLUMN(BU45)-('2.1 Kraftwerk allgemein'!$F$16-'2.1 Kraftwerk allgemein'!$F$15+1)))))/$F45,
SUM(OFFSET('2.5 CAPEX'!CI48,0,-MIN($F45-1,COLUMN(BU45)-1),1,MIN($F45,COLUMN(BU45))))/$F45)))))),
IF(OR(ISNUMBER($D45)=FALSE,$F45=""),"",
IF(AND('2.5 CAPEX'!$L48&lt;&gt;"x",'2.5 CAPEX'!$M48&lt;&gt;"x"),0,
IF($F45=0,0,
IF(CD$4&lt;'2.1 Kraftwerk allgemein'!$F$16,0,
IF(CD$4='2.1 Kraftwerk allgemein'!$F$16,'2.5 CAPEX'!$J48/$F45,
IF(CD$4&lt;'2.1 Kraftwerk allgemein'!$F$16+$F45,
('2.5 CAPEX'!$J48+SUM(OFFSET('2.5 CAPEX'!CI48,0,-MIN(MAX($F45-1-('2.1 Kraftwerk allgemein'!$F$16-'1.1 Allgemein'!$I$22+1),0),COLUMN(BU45)-1-('2.1 Kraftwerk allgemein'!$F$16-'1.1 Allgemein'!$I$22+1)),1,MIN(MAX($F45-('2.1 Kraftwerk allgemein'!$F$16-'1.1 Allgemein'!$I$22+1),1),COLUMN(BU45)-('2.1 Kraftwerk allgemein'!$F$16-'1.1 Allgemein'!$I$22+1)))))/$F45,
SUM(OFFSET('2.5 CAPEX'!CI48,0,-MIN($F45-1,COLUMN(BU45)-1),1,MIN($F45,COLUMN(BU45))))/$F45)))))))</f>
        <v>0</v>
      </c>
      <c r="CE45" s="199">
        <f ca="1">IF('2.1 Kraftwerk allgemein'!$F$15&lt;'1.1 Allgemein'!$I$22,
IF(OR(ISNUMBER($D45)=FALSE,$F45=""),"",
IF(AND('2.5 CAPEX'!$L48&lt;&gt;"x",'2.5 CAPEX'!$M48&lt;&gt;"x"),0,
IF($F45=0,0,
IF(CE$4&lt;'2.1 Kraftwerk allgemein'!$F$16,0,
IF(CE$4='2.1 Kraftwerk allgemein'!$F$16,'2.5 CAPEX'!$J48/$F45,
IF(CE$4&lt;'2.1 Kraftwerk allgemein'!$F$16+$F45,
('2.5 CAPEX'!$J48+SUM(OFFSET('2.5 CAPEX'!CJ48,0,-MIN(MAX($F45-1-('2.1 Kraftwerk allgemein'!$F$16-'2.1 Kraftwerk allgemein'!$F$15+1),0),COLUMN(BV45)-1-('2.1 Kraftwerk allgemein'!$F$16-'2.1 Kraftwerk allgemein'!$F$15+1)),1,MIN(MAX($F45-('2.1 Kraftwerk allgemein'!$F$16-'2.1 Kraftwerk allgemein'!$F$15+1),1),COLUMN(BV45)-('2.1 Kraftwerk allgemein'!$F$16-'2.1 Kraftwerk allgemein'!$F$15+1)))))/$F45,
SUM(OFFSET('2.5 CAPEX'!CJ48,0,-MIN($F45-1,COLUMN(BV45)-1),1,MIN($F45,COLUMN(BV45))))/$F45)))))),
IF(OR(ISNUMBER($D45)=FALSE,$F45=""),"",
IF(AND('2.5 CAPEX'!$L48&lt;&gt;"x",'2.5 CAPEX'!$M48&lt;&gt;"x"),0,
IF($F45=0,0,
IF(CE$4&lt;'2.1 Kraftwerk allgemein'!$F$16,0,
IF(CE$4='2.1 Kraftwerk allgemein'!$F$16,'2.5 CAPEX'!$J48/$F45,
IF(CE$4&lt;'2.1 Kraftwerk allgemein'!$F$16+$F45,
('2.5 CAPEX'!$J48+SUM(OFFSET('2.5 CAPEX'!CJ48,0,-MIN(MAX($F45-1-('2.1 Kraftwerk allgemein'!$F$16-'1.1 Allgemein'!$I$22+1),0),COLUMN(BV45)-1-('2.1 Kraftwerk allgemein'!$F$16-'1.1 Allgemein'!$I$22+1)),1,MIN(MAX($F45-('2.1 Kraftwerk allgemein'!$F$16-'1.1 Allgemein'!$I$22+1),1),COLUMN(BV45)-('2.1 Kraftwerk allgemein'!$F$16-'1.1 Allgemein'!$I$22+1)))))/$F45,
SUM(OFFSET('2.5 CAPEX'!CJ48,0,-MIN($F45-1,COLUMN(BV45)-1),1,MIN($F45,COLUMN(BV45))))/$F45)))))))</f>
        <v>0</v>
      </c>
      <c r="CF45" s="199">
        <f ca="1">IF('2.1 Kraftwerk allgemein'!$F$15&lt;'1.1 Allgemein'!$I$22,
IF(OR(ISNUMBER($D45)=FALSE,$F45=""),"",
IF(AND('2.5 CAPEX'!$L48&lt;&gt;"x",'2.5 CAPEX'!$M48&lt;&gt;"x"),0,
IF($F45=0,0,
IF(CF$4&lt;'2.1 Kraftwerk allgemein'!$F$16,0,
IF(CF$4='2.1 Kraftwerk allgemein'!$F$16,'2.5 CAPEX'!$J48/$F45,
IF(CF$4&lt;'2.1 Kraftwerk allgemein'!$F$16+$F45,
('2.5 CAPEX'!$J48+SUM(OFFSET('2.5 CAPEX'!CK48,0,-MIN(MAX($F45-1-('2.1 Kraftwerk allgemein'!$F$16-'2.1 Kraftwerk allgemein'!$F$15+1),0),COLUMN(BW45)-1-('2.1 Kraftwerk allgemein'!$F$16-'2.1 Kraftwerk allgemein'!$F$15+1)),1,MIN(MAX($F45-('2.1 Kraftwerk allgemein'!$F$16-'2.1 Kraftwerk allgemein'!$F$15+1),1),COLUMN(BW45)-('2.1 Kraftwerk allgemein'!$F$16-'2.1 Kraftwerk allgemein'!$F$15+1)))))/$F45,
SUM(OFFSET('2.5 CAPEX'!CK48,0,-MIN($F45-1,COLUMN(BW45)-1),1,MIN($F45,COLUMN(BW45))))/$F45)))))),
IF(OR(ISNUMBER($D45)=FALSE,$F45=""),"",
IF(AND('2.5 CAPEX'!$L48&lt;&gt;"x",'2.5 CAPEX'!$M48&lt;&gt;"x"),0,
IF($F45=0,0,
IF(CF$4&lt;'2.1 Kraftwerk allgemein'!$F$16,0,
IF(CF$4='2.1 Kraftwerk allgemein'!$F$16,'2.5 CAPEX'!$J48/$F45,
IF(CF$4&lt;'2.1 Kraftwerk allgemein'!$F$16+$F45,
('2.5 CAPEX'!$J48+SUM(OFFSET('2.5 CAPEX'!CK48,0,-MIN(MAX($F45-1-('2.1 Kraftwerk allgemein'!$F$16-'1.1 Allgemein'!$I$22+1),0),COLUMN(BW45)-1-('2.1 Kraftwerk allgemein'!$F$16-'1.1 Allgemein'!$I$22+1)),1,MIN(MAX($F45-('2.1 Kraftwerk allgemein'!$F$16-'1.1 Allgemein'!$I$22+1),1),COLUMN(BW45)-('2.1 Kraftwerk allgemein'!$F$16-'1.1 Allgemein'!$I$22+1)))))/$F45,
SUM(OFFSET('2.5 CAPEX'!CK48,0,-MIN($F45-1,COLUMN(BW45)-1),1,MIN($F45,COLUMN(BW45))))/$F45)))))))</f>
        <v>0</v>
      </c>
      <c r="CG45" s="199">
        <f ca="1">IF('2.1 Kraftwerk allgemein'!$F$15&lt;'1.1 Allgemein'!$I$22,
IF(OR(ISNUMBER($D45)=FALSE,$F45=""),"",
IF(AND('2.5 CAPEX'!$L48&lt;&gt;"x",'2.5 CAPEX'!$M48&lt;&gt;"x"),0,
IF($F45=0,0,
IF(CG$4&lt;'2.1 Kraftwerk allgemein'!$F$16,0,
IF(CG$4='2.1 Kraftwerk allgemein'!$F$16,'2.5 CAPEX'!$J48/$F45,
IF(CG$4&lt;'2.1 Kraftwerk allgemein'!$F$16+$F45,
('2.5 CAPEX'!$J48+SUM(OFFSET('2.5 CAPEX'!CL48,0,-MIN(MAX($F45-1-('2.1 Kraftwerk allgemein'!$F$16-'2.1 Kraftwerk allgemein'!$F$15+1),0),COLUMN(BX45)-1-('2.1 Kraftwerk allgemein'!$F$16-'2.1 Kraftwerk allgemein'!$F$15+1)),1,MIN(MAX($F45-('2.1 Kraftwerk allgemein'!$F$16-'2.1 Kraftwerk allgemein'!$F$15+1),1),COLUMN(BX45)-('2.1 Kraftwerk allgemein'!$F$16-'2.1 Kraftwerk allgemein'!$F$15+1)))))/$F45,
SUM(OFFSET('2.5 CAPEX'!CL48,0,-MIN($F45-1,COLUMN(BX45)-1),1,MIN($F45,COLUMN(BX45))))/$F45)))))),
IF(OR(ISNUMBER($D45)=FALSE,$F45=""),"",
IF(AND('2.5 CAPEX'!$L48&lt;&gt;"x",'2.5 CAPEX'!$M48&lt;&gt;"x"),0,
IF($F45=0,0,
IF(CG$4&lt;'2.1 Kraftwerk allgemein'!$F$16,0,
IF(CG$4='2.1 Kraftwerk allgemein'!$F$16,'2.5 CAPEX'!$J48/$F45,
IF(CG$4&lt;'2.1 Kraftwerk allgemein'!$F$16+$F45,
('2.5 CAPEX'!$J48+SUM(OFFSET('2.5 CAPEX'!CL48,0,-MIN(MAX($F45-1-('2.1 Kraftwerk allgemein'!$F$16-'1.1 Allgemein'!$I$22+1),0),COLUMN(BX45)-1-('2.1 Kraftwerk allgemein'!$F$16-'1.1 Allgemein'!$I$22+1)),1,MIN(MAX($F45-('2.1 Kraftwerk allgemein'!$F$16-'1.1 Allgemein'!$I$22+1),1),COLUMN(BX45)-('2.1 Kraftwerk allgemein'!$F$16-'1.1 Allgemein'!$I$22+1)))))/$F45,
SUM(OFFSET('2.5 CAPEX'!CL48,0,-MIN($F45-1,COLUMN(BX45)-1),1,MIN($F45,COLUMN(BX45))))/$F45)))))))</f>
        <v>0</v>
      </c>
      <c r="CH45" s="199">
        <f ca="1">IF('2.1 Kraftwerk allgemein'!$F$15&lt;'1.1 Allgemein'!$I$22,
IF(OR(ISNUMBER($D45)=FALSE,$F45=""),"",
IF(AND('2.5 CAPEX'!$L48&lt;&gt;"x",'2.5 CAPEX'!$M48&lt;&gt;"x"),0,
IF($F45=0,0,
IF(CH$4&lt;'2.1 Kraftwerk allgemein'!$F$16,0,
IF(CH$4='2.1 Kraftwerk allgemein'!$F$16,'2.5 CAPEX'!$J48/$F45,
IF(CH$4&lt;'2.1 Kraftwerk allgemein'!$F$16+$F45,
('2.5 CAPEX'!$J48+SUM(OFFSET('2.5 CAPEX'!CM48,0,-MIN(MAX($F45-1-('2.1 Kraftwerk allgemein'!$F$16-'2.1 Kraftwerk allgemein'!$F$15+1),0),COLUMN(BY45)-1-('2.1 Kraftwerk allgemein'!$F$16-'2.1 Kraftwerk allgemein'!$F$15+1)),1,MIN(MAX($F45-('2.1 Kraftwerk allgemein'!$F$16-'2.1 Kraftwerk allgemein'!$F$15+1),1),COLUMN(BY45)-('2.1 Kraftwerk allgemein'!$F$16-'2.1 Kraftwerk allgemein'!$F$15+1)))))/$F45,
SUM(OFFSET('2.5 CAPEX'!CM48,0,-MIN($F45-1,COLUMN(BY45)-1),1,MIN($F45,COLUMN(BY45))))/$F45)))))),
IF(OR(ISNUMBER($D45)=FALSE,$F45=""),"",
IF(AND('2.5 CAPEX'!$L48&lt;&gt;"x",'2.5 CAPEX'!$M48&lt;&gt;"x"),0,
IF($F45=0,0,
IF(CH$4&lt;'2.1 Kraftwerk allgemein'!$F$16,0,
IF(CH$4='2.1 Kraftwerk allgemein'!$F$16,'2.5 CAPEX'!$J48/$F45,
IF(CH$4&lt;'2.1 Kraftwerk allgemein'!$F$16+$F45,
('2.5 CAPEX'!$J48+SUM(OFFSET('2.5 CAPEX'!CM48,0,-MIN(MAX($F45-1-('2.1 Kraftwerk allgemein'!$F$16-'1.1 Allgemein'!$I$22+1),0),COLUMN(BY45)-1-('2.1 Kraftwerk allgemein'!$F$16-'1.1 Allgemein'!$I$22+1)),1,MIN(MAX($F45-('2.1 Kraftwerk allgemein'!$F$16-'1.1 Allgemein'!$I$22+1),1),COLUMN(BY45)-('2.1 Kraftwerk allgemein'!$F$16-'1.1 Allgemein'!$I$22+1)))))/$F45,
SUM(OFFSET('2.5 CAPEX'!CM48,0,-MIN($F45-1,COLUMN(BY45)-1),1,MIN($F45,COLUMN(BY45))))/$F45)))))))</f>
        <v>0</v>
      </c>
      <c r="CI45" s="199">
        <f ca="1">IF('2.1 Kraftwerk allgemein'!$F$15&lt;'1.1 Allgemein'!$I$22,
IF(OR(ISNUMBER($D45)=FALSE,$F45=""),"",
IF(AND('2.5 CAPEX'!$L48&lt;&gt;"x",'2.5 CAPEX'!$M48&lt;&gt;"x"),0,
IF($F45=0,0,
IF(CI$4&lt;'2.1 Kraftwerk allgemein'!$F$16,0,
IF(CI$4='2.1 Kraftwerk allgemein'!$F$16,'2.5 CAPEX'!$J48/$F45,
IF(CI$4&lt;'2.1 Kraftwerk allgemein'!$F$16+$F45,
('2.5 CAPEX'!$J48+SUM(OFFSET('2.5 CAPEX'!CN48,0,-MIN(MAX($F45-1-('2.1 Kraftwerk allgemein'!$F$16-'2.1 Kraftwerk allgemein'!$F$15+1),0),COLUMN(BZ45)-1-('2.1 Kraftwerk allgemein'!$F$16-'2.1 Kraftwerk allgemein'!$F$15+1)),1,MIN(MAX($F45-('2.1 Kraftwerk allgemein'!$F$16-'2.1 Kraftwerk allgemein'!$F$15+1),1),COLUMN(BZ45)-('2.1 Kraftwerk allgemein'!$F$16-'2.1 Kraftwerk allgemein'!$F$15+1)))))/$F45,
SUM(OFFSET('2.5 CAPEX'!CN48,0,-MIN($F45-1,COLUMN(BZ45)-1),1,MIN($F45,COLUMN(BZ45))))/$F45)))))),
IF(OR(ISNUMBER($D45)=FALSE,$F45=""),"",
IF(AND('2.5 CAPEX'!$L48&lt;&gt;"x",'2.5 CAPEX'!$M48&lt;&gt;"x"),0,
IF($F45=0,0,
IF(CI$4&lt;'2.1 Kraftwerk allgemein'!$F$16,0,
IF(CI$4='2.1 Kraftwerk allgemein'!$F$16,'2.5 CAPEX'!$J48/$F45,
IF(CI$4&lt;'2.1 Kraftwerk allgemein'!$F$16+$F45,
('2.5 CAPEX'!$J48+SUM(OFFSET('2.5 CAPEX'!CN48,0,-MIN(MAX($F45-1-('2.1 Kraftwerk allgemein'!$F$16-'1.1 Allgemein'!$I$22+1),0),COLUMN(BZ45)-1-('2.1 Kraftwerk allgemein'!$F$16-'1.1 Allgemein'!$I$22+1)),1,MIN(MAX($F45-('2.1 Kraftwerk allgemein'!$F$16-'1.1 Allgemein'!$I$22+1),1),COLUMN(BZ45)-('2.1 Kraftwerk allgemein'!$F$16-'1.1 Allgemein'!$I$22+1)))))/$F45,
SUM(OFFSET('2.5 CAPEX'!CN48,0,-MIN($F45-1,COLUMN(BZ45)-1),1,MIN($F45,COLUMN(BZ45))))/$F45)))))))</f>
        <v>0</v>
      </c>
      <c r="CJ45" s="199">
        <f ca="1">IF('2.1 Kraftwerk allgemein'!$F$15&lt;'1.1 Allgemein'!$I$22,
IF(OR(ISNUMBER($D45)=FALSE,$F45=""),"",
IF(AND('2.5 CAPEX'!$L48&lt;&gt;"x",'2.5 CAPEX'!$M48&lt;&gt;"x"),0,
IF($F45=0,0,
IF(CJ$4&lt;'2.1 Kraftwerk allgemein'!$F$16,0,
IF(CJ$4='2.1 Kraftwerk allgemein'!$F$16,'2.5 CAPEX'!$J48/$F45,
IF(CJ$4&lt;'2.1 Kraftwerk allgemein'!$F$16+$F45,
('2.5 CAPEX'!$J48+SUM(OFFSET('2.5 CAPEX'!CO48,0,-MIN(MAX($F45-1-('2.1 Kraftwerk allgemein'!$F$16-'2.1 Kraftwerk allgemein'!$F$15+1),0),COLUMN(CA45)-1-('2.1 Kraftwerk allgemein'!$F$16-'2.1 Kraftwerk allgemein'!$F$15+1)),1,MIN(MAX($F45-('2.1 Kraftwerk allgemein'!$F$16-'2.1 Kraftwerk allgemein'!$F$15+1),1),COLUMN(CA45)-('2.1 Kraftwerk allgemein'!$F$16-'2.1 Kraftwerk allgemein'!$F$15+1)))))/$F45,
SUM(OFFSET('2.5 CAPEX'!CO48,0,-MIN($F45-1,COLUMN(CA45)-1),1,MIN($F45,COLUMN(CA45))))/$F45)))))),
IF(OR(ISNUMBER($D45)=FALSE,$F45=""),"",
IF(AND('2.5 CAPEX'!$L48&lt;&gt;"x",'2.5 CAPEX'!$M48&lt;&gt;"x"),0,
IF($F45=0,0,
IF(CJ$4&lt;'2.1 Kraftwerk allgemein'!$F$16,0,
IF(CJ$4='2.1 Kraftwerk allgemein'!$F$16,'2.5 CAPEX'!$J48/$F45,
IF(CJ$4&lt;'2.1 Kraftwerk allgemein'!$F$16+$F45,
('2.5 CAPEX'!$J48+SUM(OFFSET('2.5 CAPEX'!CO48,0,-MIN(MAX($F45-1-('2.1 Kraftwerk allgemein'!$F$16-'1.1 Allgemein'!$I$22+1),0),COLUMN(CA45)-1-('2.1 Kraftwerk allgemein'!$F$16-'1.1 Allgemein'!$I$22+1)),1,MIN(MAX($F45-('2.1 Kraftwerk allgemein'!$F$16-'1.1 Allgemein'!$I$22+1),1),COLUMN(CA45)-('2.1 Kraftwerk allgemein'!$F$16-'1.1 Allgemein'!$I$22+1)))))/$F45,
SUM(OFFSET('2.5 CAPEX'!CO48,0,-MIN($F45-1,COLUMN(CA45)-1),1,MIN($F45,COLUMN(CA45))))/$F45)))))))</f>
        <v>0</v>
      </c>
      <c r="CK45" s="199">
        <f ca="1">IF('2.1 Kraftwerk allgemein'!$F$15&lt;'1.1 Allgemein'!$I$22,
IF(OR(ISNUMBER($D45)=FALSE,$F45=""),"",
IF(AND('2.5 CAPEX'!$L48&lt;&gt;"x",'2.5 CAPEX'!$M48&lt;&gt;"x"),0,
IF($F45=0,0,
IF(CK$4&lt;'2.1 Kraftwerk allgemein'!$F$16,0,
IF(CK$4='2.1 Kraftwerk allgemein'!$F$16,'2.5 CAPEX'!$J48/$F45,
IF(CK$4&lt;'2.1 Kraftwerk allgemein'!$F$16+$F45,
('2.5 CAPEX'!$J48+SUM(OFFSET('2.5 CAPEX'!CP48,0,-MIN(MAX($F45-1-('2.1 Kraftwerk allgemein'!$F$16-'2.1 Kraftwerk allgemein'!$F$15+1),0),COLUMN(CB45)-1-('2.1 Kraftwerk allgemein'!$F$16-'2.1 Kraftwerk allgemein'!$F$15+1)),1,MIN(MAX($F45-('2.1 Kraftwerk allgemein'!$F$16-'2.1 Kraftwerk allgemein'!$F$15+1),1),COLUMN(CB45)-('2.1 Kraftwerk allgemein'!$F$16-'2.1 Kraftwerk allgemein'!$F$15+1)))))/$F45,
SUM(OFFSET('2.5 CAPEX'!CP48,0,-MIN($F45-1,COLUMN(CB45)-1),1,MIN($F45,COLUMN(CB45))))/$F45)))))),
IF(OR(ISNUMBER($D45)=FALSE,$F45=""),"",
IF(AND('2.5 CAPEX'!$L48&lt;&gt;"x",'2.5 CAPEX'!$M48&lt;&gt;"x"),0,
IF($F45=0,0,
IF(CK$4&lt;'2.1 Kraftwerk allgemein'!$F$16,0,
IF(CK$4='2.1 Kraftwerk allgemein'!$F$16,'2.5 CAPEX'!$J48/$F45,
IF(CK$4&lt;'2.1 Kraftwerk allgemein'!$F$16+$F45,
('2.5 CAPEX'!$J48+SUM(OFFSET('2.5 CAPEX'!CP48,0,-MIN(MAX($F45-1-('2.1 Kraftwerk allgemein'!$F$16-'1.1 Allgemein'!$I$22+1),0),COLUMN(CB45)-1-('2.1 Kraftwerk allgemein'!$F$16-'1.1 Allgemein'!$I$22+1)),1,MIN(MAX($F45-('2.1 Kraftwerk allgemein'!$F$16-'1.1 Allgemein'!$I$22+1),1),COLUMN(CB45)-('2.1 Kraftwerk allgemein'!$F$16-'1.1 Allgemein'!$I$22+1)))))/$F45,
SUM(OFFSET('2.5 CAPEX'!CP48,0,-MIN($F45-1,COLUMN(CB45)-1),1,MIN($F45,COLUMN(CB45))))/$F45)))))))</f>
        <v>0</v>
      </c>
      <c r="CL45" s="199">
        <f ca="1">IF('2.1 Kraftwerk allgemein'!$F$15&lt;'1.1 Allgemein'!$I$22,
IF(OR(ISNUMBER($D45)=FALSE,$F45=""),"",
IF(AND('2.5 CAPEX'!$L48&lt;&gt;"x",'2.5 CAPEX'!$M48&lt;&gt;"x"),0,
IF($F45=0,0,
IF(CL$4&lt;'2.1 Kraftwerk allgemein'!$F$16,0,
IF(CL$4='2.1 Kraftwerk allgemein'!$F$16,'2.5 CAPEX'!$J48/$F45,
IF(CL$4&lt;'2.1 Kraftwerk allgemein'!$F$16+$F45,
('2.5 CAPEX'!$J48+SUM(OFFSET('2.5 CAPEX'!CQ48,0,-MIN(MAX($F45-1-('2.1 Kraftwerk allgemein'!$F$16-'2.1 Kraftwerk allgemein'!$F$15+1),0),COLUMN(CC45)-1-('2.1 Kraftwerk allgemein'!$F$16-'2.1 Kraftwerk allgemein'!$F$15+1)),1,MIN(MAX($F45-('2.1 Kraftwerk allgemein'!$F$16-'2.1 Kraftwerk allgemein'!$F$15+1),1),COLUMN(CC45)-('2.1 Kraftwerk allgemein'!$F$16-'2.1 Kraftwerk allgemein'!$F$15+1)))))/$F45,
SUM(OFFSET('2.5 CAPEX'!CQ48,0,-MIN($F45-1,COLUMN(CC45)-1),1,MIN($F45,COLUMN(CC45))))/$F45)))))),
IF(OR(ISNUMBER($D45)=FALSE,$F45=""),"",
IF(AND('2.5 CAPEX'!$L48&lt;&gt;"x",'2.5 CAPEX'!$M48&lt;&gt;"x"),0,
IF($F45=0,0,
IF(CL$4&lt;'2.1 Kraftwerk allgemein'!$F$16,0,
IF(CL$4='2.1 Kraftwerk allgemein'!$F$16,'2.5 CAPEX'!$J48/$F45,
IF(CL$4&lt;'2.1 Kraftwerk allgemein'!$F$16+$F45,
('2.5 CAPEX'!$J48+SUM(OFFSET('2.5 CAPEX'!CQ48,0,-MIN(MAX($F45-1-('2.1 Kraftwerk allgemein'!$F$16-'1.1 Allgemein'!$I$22+1),0),COLUMN(CC45)-1-('2.1 Kraftwerk allgemein'!$F$16-'1.1 Allgemein'!$I$22+1)),1,MIN(MAX($F45-('2.1 Kraftwerk allgemein'!$F$16-'1.1 Allgemein'!$I$22+1),1),COLUMN(CC45)-('2.1 Kraftwerk allgemein'!$F$16-'1.1 Allgemein'!$I$22+1)))))/$F45,
SUM(OFFSET('2.5 CAPEX'!CQ48,0,-MIN($F45-1,COLUMN(CC45)-1),1,MIN($F45,COLUMN(CC45))))/$F45)))))))</f>
        <v>0</v>
      </c>
      <c r="CM45" s="199">
        <f ca="1">IF('2.1 Kraftwerk allgemein'!$F$15&lt;'1.1 Allgemein'!$I$22,
IF(OR(ISNUMBER($D45)=FALSE,$F45=""),"",
IF(AND('2.5 CAPEX'!$L48&lt;&gt;"x",'2.5 CAPEX'!$M48&lt;&gt;"x"),0,
IF($F45=0,0,
IF(CM$4&lt;'2.1 Kraftwerk allgemein'!$F$16,0,
IF(CM$4='2.1 Kraftwerk allgemein'!$F$16,'2.5 CAPEX'!$J48/$F45,
IF(CM$4&lt;'2.1 Kraftwerk allgemein'!$F$16+$F45,
('2.5 CAPEX'!$J48+SUM(OFFSET('2.5 CAPEX'!CR48,0,-MIN(MAX($F45-1-('2.1 Kraftwerk allgemein'!$F$16-'2.1 Kraftwerk allgemein'!$F$15+1),0),COLUMN(CD45)-1-('2.1 Kraftwerk allgemein'!$F$16-'2.1 Kraftwerk allgemein'!$F$15+1)),1,MIN(MAX($F45-('2.1 Kraftwerk allgemein'!$F$16-'2.1 Kraftwerk allgemein'!$F$15+1),1),COLUMN(CD45)-('2.1 Kraftwerk allgemein'!$F$16-'2.1 Kraftwerk allgemein'!$F$15+1)))))/$F45,
SUM(OFFSET('2.5 CAPEX'!CR48,0,-MIN($F45-1,COLUMN(CD45)-1),1,MIN($F45,COLUMN(CD45))))/$F45)))))),
IF(OR(ISNUMBER($D45)=FALSE,$F45=""),"",
IF(AND('2.5 CAPEX'!$L48&lt;&gt;"x",'2.5 CAPEX'!$M48&lt;&gt;"x"),0,
IF($F45=0,0,
IF(CM$4&lt;'2.1 Kraftwerk allgemein'!$F$16,0,
IF(CM$4='2.1 Kraftwerk allgemein'!$F$16,'2.5 CAPEX'!$J48/$F45,
IF(CM$4&lt;'2.1 Kraftwerk allgemein'!$F$16+$F45,
('2.5 CAPEX'!$J48+SUM(OFFSET('2.5 CAPEX'!CR48,0,-MIN(MAX($F45-1-('2.1 Kraftwerk allgemein'!$F$16-'1.1 Allgemein'!$I$22+1),0),COLUMN(CD45)-1-('2.1 Kraftwerk allgemein'!$F$16-'1.1 Allgemein'!$I$22+1)),1,MIN(MAX($F45-('2.1 Kraftwerk allgemein'!$F$16-'1.1 Allgemein'!$I$22+1),1),COLUMN(CD45)-('2.1 Kraftwerk allgemein'!$F$16-'1.1 Allgemein'!$I$22+1)))))/$F45,
SUM(OFFSET('2.5 CAPEX'!CR48,0,-MIN($F45-1,COLUMN(CD45)-1),1,MIN($F45,COLUMN(CD45))))/$F45)))))))</f>
        <v>0</v>
      </c>
      <c r="CN45" s="199">
        <f ca="1">IF('2.1 Kraftwerk allgemein'!$F$15&lt;'1.1 Allgemein'!$I$22,
IF(OR(ISNUMBER($D45)=FALSE,$F45=""),"",
IF(AND('2.5 CAPEX'!$L48&lt;&gt;"x",'2.5 CAPEX'!$M48&lt;&gt;"x"),0,
IF($F45=0,0,
IF(CN$4&lt;'2.1 Kraftwerk allgemein'!$F$16,0,
IF(CN$4='2.1 Kraftwerk allgemein'!$F$16,'2.5 CAPEX'!$J48/$F45,
IF(CN$4&lt;'2.1 Kraftwerk allgemein'!$F$16+$F45,
('2.5 CAPEX'!$J48+SUM(OFFSET('2.5 CAPEX'!CS48,0,-MIN(MAX($F45-1-('2.1 Kraftwerk allgemein'!$F$16-'2.1 Kraftwerk allgemein'!$F$15+1),0),COLUMN(CE45)-1-('2.1 Kraftwerk allgemein'!$F$16-'2.1 Kraftwerk allgemein'!$F$15+1)),1,MIN(MAX($F45-('2.1 Kraftwerk allgemein'!$F$16-'2.1 Kraftwerk allgemein'!$F$15+1),1),COLUMN(CE45)-('2.1 Kraftwerk allgemein'!$F$16-'2.1 Kraftwerk allgemein'!$F$15+1)))))/$F45,
SUM(OFFSET('2.5 CAPEX'!CS48,0,-MIN($F45-1,COLUMN(CE45)-1),1,MIN($F45,COLUMN(CE45))))/$F45)))))),
IF(OR(ISNUMBER($D45)=FALSE,$F45=""),"",
IF(AND('2.5 CAPEX'!$L48&lt;&gt;"x",'2.5 CAPEX'!$M48&lt;&gt;"x"),0,
IF($F45=0,0,
IF(CN$4&lt;'2.1 Kraftwerk allgemein'!$F$16,0,
IF(CN$4='2.1 Kraftwerk allgemein'!$F$16,'2.5 CAPEX'!$J48/$F45,
IF(CN$4&lt;'2.1 Kraftwerk allgemein'!$F$16+$F45,
('2.5 CAPEX'!$J48+SUM(OFFSET('2.5 CAPEX'!CS48,0,-MIN(MAX($F45-1-('2.1 Kraftwerk allgemein'!$F$16-'1.1 Allgemein'!$I$22+1),0),COLUMN(CE45)-1-('2.1 Kraftwerk allgemein'!$F$16-'1.1 Allgemein'!$I$22+1)),1,MIN(MAX($F45-('2.1 Kraftwerk allgemein'!$F$16-'1.1 Allgemein'!$I$22+1),1),COLUMN(CE45)-('2.1 Kraftwerk allgemein'!$F$16-'1.1 Allgemein'!$I$22+1)))))/$F45,
SUM(OFFSET('2.5 CAPEX'!CS48,0,-MIN($F45-1,COLUMN(CE45)-1),1,MIN($F45,COLUMN(CE45))))/$F45)))))))</f>
        <v>0</v>
      </c>
      <c r="CO45" s="199">
        <f ca="1">IF('2.1 Kraftwerk allgemein'!$F$15&lt;'1.1 Allgemein'!$I$22,
IF(OR(ISNUMBER($D45)=FALSE,$F45=""),"",
IF(AND('2.5 CAPEX'!$L48&lt;&gt;"x",'2.5 CAPEX'!$M48&lt;&gt;"x"),0,
IF($F45=0,0,
IF(CO$4&lt;'2.1 Kraftwerk allgemein'!$F$16,0,
IF(CO$4='2.1 Kraftwerk allgemein'!$F$16,'2.5 CAPEX'!$J48/$F45,
IF(CO$4&lt;'2.1 Kraftwerk allgemein'!$F$16+$F45,
('2.5 CAPEX'!$J48+SUM(OFFSET('2.5 CAPEX'!CT48,0,-MIN(MAX($F45-1-('2.1 Kraftwerk allgemein'!$F$16-'2.1 Kraftwerk allgemein'!$F$15+1),0),COLUMN(CF45)-1-('2.1 Kraftwerk allgemein'!$F$16-'2.1 Kraftwerk allgemein'!$F$15+1)),1,MIN(MAX($F45-('2.1 Kraftwerk allgemein'!$F$16-'2.1 Kraftwerk allgemein'!$F$15+1),1),COLUMN(CF45)-('2.1 Kraftwerk allgemein'!$F$16-'2.1 Kraftwerk allgemein'!$F$15+1)))))/$F45,
SUM(OFFSET('2.5 CAPEX'!CT48,0,-MIN($F45-1,COLUMN(CF45)-1),1,MIN($F45,COLUMN(CF45))))/$F45)))))),
IF(OR(ISNUMBER($D45)=FALSE,$F45=""),"",
IF(AND('2.5 CAPEX'!$L48&lt;&gt;"x",'2.5 CAPEX'!$M48&lt;&gt;"x"),0,
IF($F45=0,0,
IF(CO$4&lt;'2.1 Kraftwerk allgemein'!$F$16,0,
IF(CO$4='2.1 Kraftwerk allgemein'!$F$16,'2.5 CAPEX'!$J48/$F45,
IF(CO$4&lt;'2.1 Kraftwerk allgemein'!$F$16+$F45,
('2.5 CAPEX'!$J48+SUM(OFFSET('2.5 CAPEX'!CT48,0,-MIN(MAX($F45-1-('2.1 Kraftwerk allgemein'!$F$16-'1.1 Allgemein'!$I$22+1),0),COLUMN(CF45)-1-('2.1 Kraftwerk allgemein'!$F$16-'1.1 Allgemein'!$I$22+1)),1,MIN(MAX($F45-('2.1 Kraftwerk allgemein'!$F$16-'1.1 Allgemein'!$I$22+1),1),COLUMN(CF45)-('2.1 Kraftwerk allgemein'!$F$16-'1.1 Allgemein'!$I$22+1)))))/$F45,
SUM(OFFSET('2.5 CAPEX'!CT48,0,-MIN($F45-1,COLUMN(CF45)-1),1,MIN($F45,COLUMN(CF45))))/$F45)))))))</f>
        <v>0</v>
      </c>
      <c r="CP45" s="199">
        <f ca="1">IF('2.1 Kraftwerk allgemein'!$F$15&lt;'1.1 Allgemein'!$I$22,
IF(OR(ISNUMBER($D45)=FALSE,$F45=""),"",
IF(AND('2.5 CAPEX'!$L48&lt;&gt;"x",'2.5 CAPEX'!$M48&lt;&gt;"x"),0,
IF($F45=0,0,
IF(CP$4&lt;'2.1 Kraftwerk allgemein'!$F$16,0,
IF(CP$4='2.1 Kraftwerk allgemein'!$F$16,'2.5 CAPEX'!$J48/$F45,
IF(CP$4&lt;'2.1 Kraftwerk allgemein'!$F$16+$F45,
('2.5 CAPEX'!$J48+SUM(OFFSET('2.5 CAPEX'!CU48,0,-MIN(MAX($F45-1-('2.1 Kraftwerk allgemein'!$F$16-'2.1 Kraftwerk allgemein'!$F$15+1),0),COLUMN(CG45)-1-('2.1 Kraftwerk allgemein'!$F$16-'2.1 Kraftwerk allgemein'!$F$15+1)),1,MIN(MAX($F45-('2.1 Kraftwerk allgemein'!$F$16-'2.1 Kraftwerk allgemein'!$F$15+1),1),COLUMN(CG45)-('2.1 Kraftwerk allgemein'!$F$16-'2.1 Kraftwerk allgemein'!$F$15+1)))))/$F45,
SUM(OFFSET('2.5 CAPEX'!CU48,0,-MIN($F45-1,COLUMN(CG45)-1),1,MIN($F45,COLUMN(CG45))))/$F45)))))),
IF(OR(ISNUMBER($D45)=FALSE,$F45=""),"",
IF(AND('2.5 CAPEX'!$L48&lt;&gt;"x",'2.5 CAPEX'!$M48&lt;&gt;"x"),0,
IF($F45=0,0,
IF(CP$4&lt;'2.1 Kraftwerk allgemein'!$F$16,0,
IF(CP$4='2.1 Kraftwerk allgemein'!$F$16,'2.5 CAPEX'!$J48/$F45,
IF(CP$4&lt;'2.1 Kraftwerk allgemein'!$F$16+$F45,
('2.5 CAPEX'!$J48+SUM(OFFSET('2.5 CAPEX'!CU48,0,-MIN(MAX($F45-1-('2.1 Kraftwerk allgemein'!$F$16-'1.1 Allgemein'!$I$22+1),0),COLUMN(CG45)-1-('2.1 Kraftwerk allgemein'!$F$16-'1.1 Allgemein'!$I$22+1)),1,MIN(MAX($F45-('2.1 Kraftwerk allgemein'!$F$16-'1.1 Allgemein'!$I$22+1),1),COLUMN(CG45)-('2.1 Kraftwerk allgemein'!$F$16-'1.1 Allgemein'!$I$22+1)))))/$F45,
SUM(OFFSET('2.5 CAPEX'!CU48,0,-MIN($F45-1,COLUMN(CG45)-1),1,MIN($F45,COLUMN(CG45))))/$F45)))))))</f>
        <v>0</v>
      </c>
      <c r="CQ45" s="199">
        <f ca="1">IF('2.1 Kraftwerk allgemein'!$F$15&lt;'1.1 Allgemein'!$I$22,
IF(OR(ISNUMBER($D45)=FALSE,$F45=""),"",
IF(AND('2.5 CAPEX'!$L48&lt;&gt;"x",'2.5 CAPEX'!$M48&lt;&gt;"x"),0,
IF($F45=0,0,
IF(CQ$4&lt;'2.1 Kraftwerk allgemein'!$F$16,0,
IF(CQ$4='2.1 Kraftwerk allgemein'!$F$16,'2.5 CAPEX'!$J48/$F45,
IF(CQ$4&lt;'2.1 Kraftwerk allgemein'!$F$16+$F45,
('2.5 CAPEX'!$J48+SUM(OFFSET('2.5 CAPEX'!CV48,0,-MIN(MAX($F45-1-('2.1 Kraftwerk allgemein'!$F$16-'2.1 Kraftwerk allgemein'!$F$15+1),0),COLUMN(CH45)-1-('2.1 Kraftwerk allgemein'!$F$16-'2.1 Kraftwerk allgemein'!$F$15+1)),1,MIN(MAX($F45-('2.1 Kraftwerk allgemein'!$F$16-'2.1 Kraftwerk allgemein'!$F$15+1),1),COLUMN(CH45)-('2.1 Kraftwerk allgemein'!$F$16-'2.1 Kraftwerk allgemein'!$F$15+1)))))/$F45,
SUM(OFFSET('2.5 CAPEX'!CV48,0,-MIN($F45-1,COLUMN(CH45)-1),1,MIN($F45,COLUMN(CH45))))/$F45)))))),
IF(OR(ISNUMBER($D45)=FALSE,$F45=""),"",
IF(AND('2.5 CAPEX'!$L48&lt;&gt;"x",'2.5 CAPEX'!$M48&lt;&gt;"x"),0,
IF($F45=0,0,
IF(CQ$4&lt;'2.1 Kraftwerk allgemein'!$F$16,0,
IF(CQ$4='2.1 Kraftwerk allgemein'!$F$16,'2.5 CAPEX'!$J48/$F45,
IF(CQ$4&lt;'2.1 Kraftwerk allgemein'!$F$16+$F45,
('2.5 CAPEX'!$J48+SUM(OFFSET('2.5 CAPEX'!CV48,0,-MIN(MAX($F45-1-('2.1 Kraftwerk allgemein'!$F$16-'1.1 Allgemein'!$I$22+1),0),COLUMN(CH45)-1-('2.1 Kraftwerk allgemein'!$F$16-'1.1 Allgemein'!$I$22+1)),1,MIN(MAX($F45-('2.1 Kraftwerk allgemein'!$F$16-'1.1 Allgemein'!$I$22+1),1),COLUMN(CH45)-('2.1 Kraftwerk allgemein'!$F$16-'1.1 Allgemein'!$I$22+1)))))/$F45,
SUM(OFFSET('2.5 CAPEX'!CV48,0,-MIN($F45-1,COLUMN(CH45)-1),1,MIN($F45,COLUMN(CH45))))/$F45)))))))</f>
        <v>0</v>
      </c>
      <c r="CR45" s="199">
        <f ca="1">IF('2.1 Kraftwerk allgemein'!$F$15&lt;'1.1 Allgemein'!$I$22,
IF(OR(ISNUMBER($D45)=FALSE,$F45=""),"",
IF(AND('2.5 CAPEX'!$L48&lt;&gt;"x",'2.5 CAPEX'!$M48&lt;&gt;"x"),0,
IF($F45=0,0,
IF(CR$4&lt;'2.1 Kraftwerk allgemein'!$F$16,0,
IF(CR$4='2.1 Kraftwerk allgemein'!$F$16,'2.5 CAPEX'!$J48/$F45,
IF(CR$4&lt;'2.1 Kraftwerk allgemein'!$F$16+$F45,
('2.5 CAPEX'!$J48+SUM(OFFSET('2.5 CAPEX'!CW48,0,-MIN(MAX($F45-1-('2.1 Kraftwerk allgemein'!$F$16-'2.1 Kraftwerk allgemein'!$F$15+1),0),COLUMN(CI45)-1-('2.1 Kraftwerk allgemein'!$F$16-'2.1 Kraftwerk allgemein'!$F$15+1)),1,MIN(MAX($F45-('2.1 Kraftwerk allgemein'!$F$16-'2.1 Kraftwerk allgemein'!$F$15+1),1),COLUMN(CI45)-('2.1 Kraftwerk allgemein'!$F$16-'2.1 Kraftwerk allgemein'!$F$15+1)))))/$F45,
SUM(OFFSET('2.5 CAPEX'!CW48,0,-MIN($F45-1,COLUMN(CI45)-1),1,MIN($F45,COLUMN(CI45))))/$F45)))))),
IF(OR(ISNUMBER($D45)=FALSE,$F45=""),"",
IF(AND('2.5 CAPEX'!$L48&lt;&gt;"x",'2.5 CAPEX'!$M48&lt;&gt;"x"),0,
IF($F45=0,0,
IF(CR$4&lt;'2.1 Kraftwerk allgemein'!$F$16,0,
IF(CR$4='2.1 Kraftwerk allgemein'!$F$16,'2.5 CAPEX'!$J48/$F45,
IF(CR$4&lt;'2.1 Kraftwerk allgemein'!$F$16+$F45,
('2.5 CAPEX'!$J48+SUM(OFFSET('2.5 CAPEX'!CW48,0,-MIN(MAX($F45-1-('2.1 Kraftwerk allgemein'!$F$16-'1.1 Allgemein'!$I$22+1),0),COLUMN(CI45)-1-('2.1 Kraftwerk allgemein'!$F$16-'1.1 Allgemein'!$I$22+1)),1,MIN(MAX($F45-('2.1 Kraftwerk allgemein'!$F$16-'1.1 Allgemein'!$I$22+1),1),COLUMN(CI45)-('2.1 Kraftwerk allgemein'!$F$16-'1.1 Allgemein'!$I$22+1)))))/$F45,
SUM(OFFSET('2.5 CAPEX'!CW48,0,-MIN($F45-1,COLUMN(CI45)-1),1,MIN($F45,COLUMN(CI45))))/$F45)))))))</f>
        <v>0</v>
      </c>
      <c r="CS45" s="199">
        <f ca="1">IF('2.1 Kraftwerk allgemein'!$F$15&lt;'1.1 Allgemein'!$I$22,
IF(OR(ISNUMBER($D45)=FALSE,$F45=""),"",
IF(AND('2.5 CAPEX'!$L48&lt;&gt;"x",'2.5 CAPEX'!$M48&lt;&gt;"x"),0,
IF($F45=0,0,
IF(CS$4&lt;'2.1 Kraftwerk allgemein'!$F$16,0,
IF(CS$4='2.1 Kraftwerk allgemein'!$F$16,'2.5 CAPEX'!$J48/$F45,
IF(CS$4&lt;'2.1 Kraftwerk allgemein'!$F$16+$F45,
('2.5 CAPEX'!$J48+SUM(OFFSET('2.5 CAPEX'!CX48,0,-MIN(MAX($F45-1-('2.1 Kraftwerk allgemein'!$F$16-'2.1 Kraftwerk allgemein'!$F$15+1),0),COLUMN(CJ45)-1-('2.1 Kraftwerk allgemein'!$F$16-'2.1 Kraftwerk allgemein'!$F$15+1)),1,MIN(MAX($F45-('2.1 Kraftwerk allgemein'!$F$16-'2.1 Kraftwerk allgemein'!$F$15+1),1),COLUMN(CJ45)-('2.1 Kraftwerk allgemein'!$F$16-'2.1 Kraftwerk allgemein'!$F$15+1)))))/$F45,
SUM(OFFSET('2.5 CAPEX'!CX48,0,-MIN($F45-1,COLUMN(CJ45)-1),1,MIN($F45,COLUMN(CJ45))))/$F45)))))),
IF(OR(ISNUMBER($D45)=FALSE,$F45=""),"",
IF(AND('2.5 CAPEX'!$L48&lt;&gt;"x",'2.5 CAPEX'!$M48&lt;&gt;"x"),0,
IF($F45=0,0,
IF(CS$4&lt;'2.1 Kraftwerk allgemein'!$F$16,0,
IF(CS$4='2.1 Kraftwerk allgemein'!$F$16,'2.5 CAPEX'!$J48/$F45,
IF(CS$4&lt;'2.1 Kraftwerk allgemein'!$F$16+$F45,
('2.5 CAPEX'!$J48+SUM(OFFSET('2.5 CAPEX'!CX48,0,-MIN(MAX($F45-1-('2.1 Kraftwerk allgemein'!$F$16-'1.1 Allgemein'!$I$22+1),0),COLUMN(CJ45)-1-('2.1 Kraftwerk allgemein'!$F$16-'1.1 Allgemein'!$I$22+1)),1,MIN(MAX($F45-('2.1 Kraftwerk allgemein'!$F$16-'1.1 Allgemein'!$I$22+1),1),COLUMN(CJ45)-('2.1 Kraftwerk allgemein'!$F$16-'1.1 Allgemein'!$I$22+1)))))/$F45,
SUM(OFFSET('2.5 CAPEX'!CX48,0,-MIN($F45-1,COLUMN(CJ45)-1),1,MIN($F45,COLUMN(CJ45))))/$F45)))))))</f>
        <v>0</v>
      </c>
      <c r="CT45" s="199">
        <f ca="1">IF('2.1 Kraftwerk allgemein'!$F$15&lt;'1.1 Allgemein'!$I$22,
IF(OR(ISNUMBER($D45)=FALSE,$F45=""),"",
IF(AND('2.5 CAPEX'!$L48&lt;&gt;"x",'2.5 CAPEX'!$M48&lt;&gt;"x"),0,
IF($F45=0,0,
IF(CT$4&lt;'2.1 Kraftwerk allgemein'!$F$16,0,
IF(CT$4='2.1 Kraftwerk allgemein'!$F$16,'2.5 CAPEX'!$J48/$F45,
IF(CT$4&lt;'2.1 Kraftwerk allgemein'!$F$16+$F45,
('2.5 CAPEX'!$J48+SUM(OFFSET('2.5 CAPEX'!CY48,0,-MIN(MAX($F45-1-('2.1 Kraftwerk allgemein'!$F$16-'2.1 Kraftwerk allgemein'!$F$15+1),0),COLUMN(CK45)-1-('2.1 Kraftwerk allgemein'!$F$16-'2.1 Kraftwerk allgemein'!$F$15+1)),1,MIN(MAX($F45-('2.1 Kraftwerk allgemein'!$F$16-'2.1 Kraftwerk allgemein'!$F$15+1),1),COLUMN(CK45)-('2.1 Kraftwerk allgemein'!$F$16-'2.1 Kraftwerk allgemein'!$F$15+1)))))/$F45,
SUM(OFFSET('2.5 CAPEX'!CY48,0,-MIN($F45-1,COLUMN(CK45)-1),1,MIN($F45,COLUMN(CK45))))/$F45)))))),
IF(OR(ISNUMBER($D45)=FALSE,$F45=""),"",
IF(AND('2.5 CAPEX'!$L48&lt;&gt;"x",'2.5 CAPEX'!$M48&lt;&gt;"x"),0,
IF($F45=0,0,
IF(CT$4&lt;'2.1 Kraftwerk allgemein'!$F$16,0,
IF(CT$4='2.1 Kraftwerk allgemein'!$F$16,'2.5 CAPEX'!$J48/$F45,
IF(CT$4&lt;'2.1 Kraftwerk allgemein'!$F$16+$F45,
('2.5 CAPEX'!$J48+SUM(OFFSET('2.5 CAPEX'!CY48,0,-MIN(MAX($F45-1-('2.1 Kraftwerk allgemein'!$F$16-'1.1 Allgemein'!$I$22+1),0),COLUMN(CK45)-1-('2.1 Kraftwerk allgemein'!$F$16-'1.1 Allgemein'!$I$22+1)),1,MIN(MAX($F45-('2.1 Kraftwerk allgemein'!$F$16-'1.1 Allgemein'!$I$22+1),1),COLUMN(CK45)-('2.1 Kraftwerk allgemein'!$F$16-'1.1 Allgemein'!$I$22+1)))))/$F45,
SUM(OFFSET('2.5 CAPEX'!CY48,0,-MIN($F45-1,COLUMN(CK45)-1),1,MIN($F45,COLUMN(CK45))))/$F45)))))))</f>
        <v>0</v>
      </c>
      <c r="CU45" s="199">
        <f ca="1">IF('2.1 Kraftwerk allgemein'!$F$15&lt;'1.1 Allgemein'!$I$22,
IF(OR(ISNUMBER($D45)=FALSE,$F45=""),"",
IF(AND('2.5 CAPEX'!$L48&lt;&gt;"x",'2.5 CAPEX'!$M48&lt;&gt;"x"),0,
IF($F45=0,0,
IF(CU$4&lt;'2.1 Kraftwerk allgemein'!$F$16,0,
IF(CU$4='2.1 Kraftwerk allgemein'!$F$16,'2.5 CAPEX'!$J48/$F45,
IF(CU$4&lt;'2.1 Kraftwerk allgemein'!$F$16+$F45,
('2.5 CAPEX'!$J48+SUM(OFFSET('2.5 CAPEX'!CZ48,0,-MIN(MAX($F45-1-('2.1 Kraftwerk allgemein'!$F$16-'2.1 Kraftwerk allgemein'!$F$15+1),0),COLUMN(CL45)-1-('2.1 Kraftwerk allgemein'!$F$16-'2.1 Kraftwerk allgemein'!$F$15+1)),1,MIN(MAX($F45-('2.1 Kraftwerk allgemein'!$F$16-'2.1 Kraftwerk allgemein'!$F$15+1),1),COLUMN(CL45)-('2.1 Kraftwerk allgemein'!$F$16-'2.1 Kraftwerk allgemein'!$F$15+1)))))/$F45,
SUM(OFFSET('2.5 CAPEX'!CZ48,0,-MIN($F45-1,COLUMN(CL45)-1),1,MIN($F45,COLUMN(CL45))))/$F45)))))),
IF(OR(ISNUMBER($D45)=FALSE,$F45=""),"",
IF(AND('2.5 CAPEX'!$L48&lt;&gt;"x",'2.5 CAPEX'!$M48&lt;&gt;"x"),0,
IF($F45=0,0,
IF(CU$4&lt;'2.1 Kraftwerk allgemein'!$F$16,0,
IF(CU$4='2.1 Kraftwerk allgemein'!$F$16,'2.5 CAPEX'!$J48/$F45,
IF(CU$4&lt;'2.1 Kraftwerk allgemein'!$F$16+$F45,
('2.5 CAPEX'!$J48+SUM(OFFSET('2.5 CAPEX'!CZ48,0,-MIN(MAX($F45-1-('2.1 Kraftwerk allgemein'!$F$16-'1.1 Allgemein'!$I$22+1),0),COLUMN(CL45)-1-('2.1 Kraftwerk allgemein'!$F$16-'1.1 Allgemein'!$I$22+1)),1,MIN(MAX($F45-('2.1 Kraftwerk allgemein'!$F$16-'1.1 Allgemein'!$I$22+1),1),COLUMN(CL45)-('2.1 Kraftwerk allgemein'!$F$16-'1.1 Allgemein'!$I$22+1)))))/$F45,
SUM(OFFSET('2.5 CAPEX'!CZ48,0,-MIN($F45-1,COLUMN(CL45)-1),1,MIN($F45,COLUMN(CL45))))/$F45)))))))</f>
        <v>0</v>
      </c>
      <c r="CV45" s="199">
        <f ca="1">IF('2.1 Kraftwerk allgemein'!$F$15&lt;'1.1 Allgemein'!$I$22,
IF(OR(ISNUMBER($D45)=FALSE,$F45=""),"",
IF(AND('2.5 CAPEX'!$L48&lt;&gt;"x",'2.5 CAPEX'!$M48&lt;&gt;"x"),0,
IF($F45=0,0,
IF(CV$4&lt;'2.1 Kraftwerk allgemein'!$F$16,0,
IF(CV$4='2.1 Kraftwerk allgemein'!$F$16,'2.5 CAPEX'!$J48/$F45,
IF(CV$4&lt;'2.1 Kraftwerk allgemein'!$F$16+$F45,
('2.5 CAPEX'!$J48+SUM(OFFSET('2.5 CAPEX'!DA48,0,-MIN(MAX($F45-1-('2.1 Kraftwerk allgemein'!$F$16-'2.1 Kraftwerk allgemein'!$F$15+1),0),COLUMN(CM45)-1-('2.1 Kraftwerk allgemein'!$F$16-'2.1 Kraftwerk allgemein'!$F$15+1)),1,MIN(MAX($F45-('2.1 Kraftwerk allgemein'!$F$16-'2.1 Kraftwerk allgemein'!$F$15+1),1),COLUMN(CM45)-('2.1 Kraftwerk allgemein'!$F$16-'2.1 Kraftwerk allgemein'!$F$15+1)))))/$F45,
SUM(OFFSET('2.5 CAPEX'!DA48,0,-MIN($F45-1,COLUMN(CM45)-1),1,MIN($F45,COLUMN(CM45))))/$F45)))))),
IF(OR(ISNUMBER($D45)=FALSE,$F45=""),"",
IF(AND('2.5 CAPEX'!$L48&lt;&gt;"x",'2.5 CAPEX'!$M48&lt;&gt;"x"),0,
IF($F45=0,0,
IF(CV$4&lt;'2.1 Kraftwerk allgemein'!$F$16,0,
IF(CV$4='2.1 Kraftwerk allgemein'!$F$16,'2.5 CAPEX'!$J48/$F45,
IF(CV$4&lt;'2.1 Kraftwerk allgemein'!$F$16+$F45,
('2.5 CAPEX'!$J48+SUM(OFFSET('2.5 CAPEX'!DA48,0,-MIN(MAX($F45-1-('2.1 Kraftwerk allgemein'!$F$16-'1.1 Allgemein'!$I$22+1),0),COLUMN(CM45)-1-('2.1 Kraftwerk allgemein'!$F$16-'1.1 Allgemein'!$I$22+1)),1,MIN(MAX($F45-('2.1 Kraftwerk allgemein'!$F$16-'1.1 Allgemein'!$I$22+1),1),COLUMN(CM45)-('2.1 Kraftwerk allgemein'!$F$16-'1.1 Allgemein'!$I$22+1)))))/$F45,
SUM(OFFSET('2.5 CAPEX'!DA48,0,-MIN($F45-1,COLUMN(CM45)-1),1,MIN($F45,COLUMN(CM45))))/$F45)))))))</f>
        <v>0</v>
      </c>
      <c r="CW45" s="199">
        <f ca="1">IF('2.1 Kraftwerk allgemein'!$F$15&lt;'1.1 Allgemein'!$I$22,
IF(OR(ISNUMBER($D45)=FALSE,$F45=""),"",
IF(AND('2.5 CAPEX'!$L48&lt;&gt;"x",'2.5 CAPEX'!$M48&lt;&gt;"x"),0,
IF($F45=0,0,
IF(CW$4&lt;'2.1 Kraftwerk allgemein'!$F$16,0,
IF(CW$4='2.1 Kraftwerk allgemein'!$F$16,'2.5 CAPEX'!$J48/$F45,
IF(CW$4&lt;'2.1 Kraftwerk allgemein'!$F$16+$F45,
('2.5 CAPEX'!$J48+SUM(OFFSET('2.5 CAPEX'!DB48,0,-MIN(MAX($F45-1-('2.1 Kraftwerk allgemein'!$F$16-'2.1 Kraftwerk allgemein'!$F$15+1),0),COLUMN(CN45)-1-('2.1 Kraftwerk allgemein'!$F$16-'2.1 Kraftwerk allgemein'!$F$15+1)),1,MIN(MAX($F45-('2.1 Kraftwerk allgemein'!$F$16-'2.1 Kraftwerk allgemein'!$F$15+1),1),COLUMN(CN45)-('2.1 Kraftwerk allgemein'!$F$16-'2.1 Kraftwerk allgemein'!$F$15+1)))))/$F45,
SUM(OFFSET('2.5 CAPEX'!DB48,0,-MIN($F45-1,COLUMN(CN45)-1),1,MIN($F45,COLUMN(CN45))))/$F45)))))),
IF(OR(ISNUMBER($D45)=FALSE,$F45=""),"",
IF(AND('2.5 CAPEX'!$L48&lt;&gt;"x",'2.5 CAPEX'!$M48&lt;&gt;"x"),0,
IF($F45=0,0,
IF(CW$4&lt;'2.1 Kraftwerk allgemein'!$F$16,0,
IF(CW$4='2.1 Kraftwerk allgemein'!$F$16,'2.5 CAPEX'!$J48/$F45,
IF(CW$4&lt;'2.1 Kraftwerk allgemein'!$F$16+$F45,
('2.5 CAPEX'!$J48+SUM(OFFSET('2.5 CAPEX'!DB48,0,-MIN(MAX($F45-1-('2.1 Kraftwerk allgemein'!$F$16-'1.1 Allgemein'!$I$22+1),0),COLUMN(CN45)-1-('2.1 Kraftwerk allgemein'!$F$16-'1.1 Allgemein'!$I$22+1)),1,MIN(MAX($F45-('2.1 Kraftwerk allgemein'!$F$16-'1.1 Allgemein'!$I$22+1),1),COLUMN(CN45)-('2.1 Kraftwerk allgemein'!$F$16-'1.1 Allgemein'!$I$22+1)))))/$F45,
SUM(OFFSET('2.5 CAPEX'!DB48,0,-MIN($F45-1,COLUMN(CN45)-1),1,MIN($F45,COLUMN(CN45))))/$F45)))))))</f>
        <v>0</v>
      </c>
      <c r="CX45" s="199">
        <f ca="1">IF('2.1 Kraftwerk allgemein'!$F$15&lt;'1.1 Allgemein'!$I$22,
IF(OR(ISNUMBER($D45)=FALSE,$F45=""),"",
IF(AND('2.5 CAPEX'!$L48&lt;&gt;"x",'2.5 CAPEX'!$M48&lt;&gt;"x"),0,
IF($F45=0,0,
IF(CX$4&lt;'2.1 Kraftwerk allgemein'!$F$16,0,
IF(CX$4='2.1 Kraftwerk allgemein'!$F$16,'2.5 CAPEX'!$J48/$F45,
IF(CX$4&lt;'2.1 Kraftwerk allgemein'!$F$16+$F45,
('2.5 CAPEX'!$J48+SUM(OFFSET('2.5 CAPEX'!DC48,0,-MIN(MAX($F45-1-('2.1 Kraftwerk allgemein'!$F$16-'2.1 Kraftwerk allgemein'!$F$15+1),0),COLUMN(CO45)-1-('2.1 Kraftwerk allgemein'!$F$16-'2.1 Kraftwerk allgemein'!$F$15+1)),1,MIN(MAX($F45-('2.1 Kraftwerk allgemein'!$F$16-'2.1 Kraftwerk allgemein'!$F$15+1),1),COLUMN(CO45)-('2.1 Kraftwerk allgemein'!$F$16-'2.1 Kraftwerk allgemein'!$F$15+1)))))/$F45,
SUM(OFFSET('2.5 CAPEX'!DC48,0,-MIN($F45-1,COLUMN(CO45)-1),1,MIN($F45,COLUMN(CO45))))/$F45)))))),
IF(OR(ISNUMBER($D45)=FALSE,$F45=""),"",
IF(AND('2.5 CAPEX'!$L48&lt;&gt;"x",'2.5 CAPEX'!$M48&lt;&gt;"x"),0,
IF($F45=0,0,
IF(CX$4&lt;'2.1 Kraftwerk allgemein'!$F$16,0,
IF(CX$4='2.1 Kraftwerk allgemein'!$F$16,'2.5 CAPEX'!$J48/$F45,
IF(CX$4&lt;'2.1 Kraftwerk allgemein'!$F$16+$F45,
('2.5 CAPEX'!$J48+SUM(OFFSET('2.5 CAPEX'!DC48,0,-MIN(MAX($F45-1-('2.1 Kraftwerk allgemein'!$F$16-'1.1 Allgemein'!$I$22+1),0),COLUMN(CO45)-1-('2.1 Kraftwerk allgemein'!$F$16-'1.1 Allgemein'!$I$22+1)),1,MIN(MAX($F45-('2.1 Kraftwerk allgemein'!$F$16-'1.1 Allgemein'!$I$22+1),1),COLUMN(CO45)-('2.1 Kraftwerk allgemein'!$F$16-'1.1 Allgemein'!$I$22+1)))))/$F45,
SUM(OFFSET('2.5 CAPEX'!DC48,0,-MIN($F45-1,COLUMN(CO45)-1),1,MIN($F45,COLUMN(CO45))))/$F45)))))))</f>
        <v>0</v>
      </c>
      <c r="CY45" s="199">
        <f ca="1">IF('2.1 Kraftwerk allgemein'!$F$15&lt;'1.1 Allgemein'!$I$22,
IF(OR(ISNUMBER($D45)=FALSE,$F45=""),"",
IF(AND('2.5 CAPEX'!$L48&lt;&gt;"x",'2.5 CAPEX'!$M48&lt;&gt;"x"),0,
IF($F45=0,0,
IF(CY$4&lt;'2.1 Kraftwerk allgemein'!$F$16,0,
IF(CY$4='2.1 Kraftwerk allgemein'!$F$16,'2.5 CAPEX'!$J48/$F45,
IF(CY$4&lt;'2.1 Kraftwerk allgemein'!$F$16+$F45,
('2.5 CAPEX'!$J48+SUM(OFFSET('2.5 CAPEX'!DD48,0,-MIN(MAX($F45-1-('2.1 Kraftwerk allgemein'!$F$16-'2.1 Kraftwerk allgemein'!$F$15+1),0),COLUMN(CP45)-1-('2.1 Kraftwerk allgemein'!$F$16-'2.1 Kraftwerk allgemein'!$F$15+1)),1,MIN(MAX($F45-('2.1 Kraftwerk allgemein'!$F$16-'2.1 Kraftwerk allgemein'!$F$15+1),1),COLUMN(CP45)-('2.1 Kraftwerk allgemein'!$F$16-'2.1 Kraftwerk allgemein'!$F$15+1)))))/$F45,
SUM(OFFSET('2.5 CAPEX'!DD48,0,-MIN($F45-1,COLUMN(CP45)-1),1,MIN($F45,COLUMN(CP45))))/$F45)))))),
IF(OR(ISNUMBER($D45)=FALSE,$F45=""),"",
IF(AND('2.5 CAPEX'!$L48&lt;&gt;"x",'2.5 CAPEX'!$M48&lt;&gt;"x"),0,
IF($F45=0,0,
IF(CY$4&lt;'2.1 Kraftwerk allgemein'!$F$16,0,
IF(CY$4='2.1 Kraftwerk allgemein'!$F$16,'2.5 CAPEX'!$J48/$F45,
IF(CY$4&lt;'2.1 Kraftwerk allgemein'!$F$16+$F45,
('2.5 CAPEX'!$J48+SUM(OFFSET('2.5 CAPEX'!DD48,0,-MIN(MAX($F45-1-('2.1 Kraftwerk allgemein'!$F$16-'1.1 Allgemein'!$I$22+1),0),COLUMN(CP45)-1-('2.1 Kraftwerk allgemein'!$F$16-'1.1 Allgemein'!$I$22+1)),1,MIN(MAX($F45-('2.1 Kraftwerk allgemein'!$F$16-'1.1 Allgemein'!$I$22+1),1),COLUMN(CP45)-('2.1 Kraftwerk allgemein'!$F$16-'1.1 Allgemein'!$I$22+1)))))/$F45,
SUM(OFFSET('2.5 CAPEX'!DD48,0,-MIN($F45-1,COLUMN(CP45)-1),1,MIN($F45,COLUMN(CP45))))/$F45)))))))</f>
        <v>0</v>
      </c>
      <c r="CZ45" s="199">
        <f ca="1">IF('2.1 Kraftwerk allgemein'!$F$15&lt;'1.1 Allgemein'!$I$22,
IF(OR(ISNUMBER($D45)=FALSE,$F45=""),"",
IF(AND('2.5 CAPEX'!$L48&lt;&gt;"x",'2.5 CAPEX'!$M48&lt;&gt;"x"),0,
IF($F45=0,0,
IF(CZ$4&lt;'2.1 Kraftwerk allgemein'!$F$16,0,
IF(CZ$4='2.1 Kraftwerk allgemein'!$F$16,'2.5 CAPEX'!$J48/$F45,
IF(CZ$4&lt;'2.1 Kraftwerk allgemein'!$F$16+$F45,
('2.5 CAPEX'!$J48+SUM(OFFSET('2.5 CAPEX'!DE48,0,-MIN(MAX($F45-1-('2.1 Kraftwerk allgemein'!$F$16-'2.1 Kraftwerk allgemein'!$F$15+1),0),COLUMN(CQ45)-1-('2.1 Kraftwerk allgemein'!$F$16-'2.1 Kraftwerk allgemein'!$F$15+1)),1,MIN(MAX($F45-('2.1 Kraftwerk allgemein'!$F$16-'2.1 Kraftwerk allgemein'!$F$15+1),1),COLUMN(CQ45)-('2.1 Kraftwerk allgemein'!$F$16-'2.1 Kraftwerk allgemein'!$F$15+1)))))/$F45,
SUM(OFFSET('2.5 CAPEX'!DE48,0,-MIN($F45-1,COLUMN(CQ45)-1),1,MIN($F45,COLUMN(CQ45))))/$F45)))))),
IF(OR(ISNUMBER($D45)=FALSE,$F45=""),"",
IF(AND('2.5 CAPEX'!$L48&lt;&gt;"x",'2.5 CAPEX'!$M48&lt;&gt;"x"),0,
IF($F45=0,0,
IF(CZ$4&lt;'2.1 Kraftwerk allgemein'!$F$16,0,
IF(CZ$4='2.1 Kraftwerk allgemein'!$F$16,'2.5 CAPEX'!$J48/$F45,
IF(CZ$4&lt;'2.1 Kraftwerk allgemein'!$F$16+$F45,
('2.5 CAPEX'!$J48+SUM(OFFSET('2.5 CAPEX'!DE48,0,-MIN(MAX($F45-1-('2.1 Kraftwerk allgemein'!$F$16-'1.1 Allgemein'!$I$22+1),0),COLUMN(CQ45)-1-('2.1 Kraftwerk allgemein'!$F$16-'1.1 Allgemein'!$I$22+1)),1,MIN(MAX($F45-('2.1 Kraftwerk allgemein'!$F$16-'1.1 Allgemein'!$I$22+1),1),COLUMN(CQ45)-('2.1 Kraftwerk allgemein'!$F$16-'1.1 Allgemein'!$I$22+1)))))/$F45,
SUM(OFFSET('2.5 CAPEX'!DE48,0,-MIN($F45-1,COLUMN(CQ45)-1),1,MIN($F45,COLUMN(CQ45))))/$F45)))))))</f>
        <v>0</v>
      </c>
      <c r="DA45" s="199">
        <f ca="1">IF('2.1 Kraftwerk allgemein'!$F$15&lt;'1.1 Allgemein'!$I$22,
IF(OR(ISNUMBER($D45)=FALSE,$F45=""),"",
IF(AND('2.5 CAPEX'!$L48&lt;&gt;"x",'2.5 CAPEX'!$M48&lt;&gt;"x"),0,
IF($F45=0,0,
IF(DA$4&lt;'2.1 Kraftwerk allgemein'!$F$16,0,
IF(DA$4='2.1 Kraftwerk allgemein'!$F$16,'2.5 CAPEX'!$J48/$F45,
IF(DA$4&lt;'2.1 Kraftwerk allgemein'!$F$16+$F45,
('2.5 CAPEX'!$J48+SUM(OFFSET('2.5 CAPEX'!DF48,0,-MIN(MAX($F45-1-('2.1 Kraftwerk allgemein'!$F$16-'2.1 Kraftwerk allgemein'!$F$15+1),0),COLUMN(CR45)-1-('2.1 Kraftwerk allgemein'!$F$16-'2.1 Kraftwerk allgemein'!$F$15+1)),1,MIN(MAX($F45-('2.1 Kraftwerk allgemein'!$F$16-'2.1 Kraftwerk allgemein'!$F$15+1),1),COLUMN(CR45)-('2.1 Kraftwerk allgemein'!$F$16-'2.1 Kraftwerk allgemein'!$F$15+1)))))/$F45,
SUM(OFFSET('2.5 CAPEX'!DF48,0,-MIN($F45-1,COLUMN(CR45)-1),1,MIN($F45,COLUMN(CR45))))/$F45)))))),
IF(OR(ISNUMBER($D45)=FALSE,$F45=""),"",
IF(AND('2.5 CAPEX'!$L48&lt;&gt;"x",'2.5 CAPEX'!$M48&lt;&gt;"x"),0,
IF($F45=0,0,
IF(DA$4&lt;'2.1 Kraftwerk allgemein'!$F$16,0,
IF(DA$4='2.1 Kraftwerk allgemein'!$F$16,'2.5 CAPEX'!$J48/$F45,
IF(DA$4&lt;'2.1 Kraftwerk allgemein'!$F$16+$F45,
('2.5 CAPEX'!$J48+SUM(OFFSET('2.5 CAPEX'!DF48,0,-MIN(MAX($F45-1-('2.1 Kraftwerk allgemein'!$F$16-'1.1 Allgemein'!$I$22+1),0),COLUMN(CR45)-1-('2.1 Kraftwerk allgemein'!$F$16-'1.1 Allgemein'!$I$22+1)),1,MIN(MAX($F45-('2.1 Kraftwerk allgemein'!$F$16-'1.1 Allgemein'!$I$22+1),1),COLUMN(CR45)-('2.1 Kraftwerk allgemein'!$F$16-'1.1 Allgemein'!$I$22+1)))))/$F45,
SUM(OFFSET('2.5 CAPEX'!DF48,0,-MIN($F45-1,COLUMN(CR45)-1),1,MIN($F45,COLUMN(CR45))))/$F45)))))))</f>
        <v>0</v>
      </c>
      <c r="DB45" s="199">
        <f ca="1">IF('2.1 Kraftwerk allgemein'!$F$15&lt;'1.1 Allgemein'!$I$22,
IF(OR(ISNUMBER($D45)=FALSE,$F45=""),"",
IF(AND('2.5 CAPEX'!$L48&lt;&gt;"x",'2.5 CAPEX'!$M48&lt;&gt;"x"),0,
IF($F45=0,0,
IF(DB$4&lt;'2.1 Kraftwerk allgemein'!$F$16,0,
IF(DB$4='2.1 Kraftwerk allgemein'!$F$16,'2.5 CAPEX'!$J48/$F45,
IF(DB$4&lt;'2.1 Kraftwerk allgemein'!$F$16+$F45,
('2.5 CAPEX'!$J48+SUM(OFFSET('2.5 CAPEX'!DG48,0,-MIN(MAX($F45-1-('2.1 Kraftwerk allgemein'!$F$16-'2.1 Kraftwerk allgemein'!$F$15+1),0),COLUMN(CS45)-1-('2.1 Kraftwerk allgemein'!$F$16-'2.1 Kraftwerk allgemein'!$F$15+1)),1,MIN(MAX($F45-('2.1 Kraftwerk allgemein'!$F$16-'2.1 Kraftwerk allgemein'!$F$15+1),1),COLUMN(CS45)-('2.1 Kraftwerk allgemein'!$F$16-'2.1 Kraftwerk allgemein'!$F$15+1)))))/$F45,
SUM(OFFSET('2.5 CAPEX'!DG48,0,-MIN($F45-1,COLUMN(CS45)-1),1,MIN($F45,COLUMN(CS45))))/$F45)))))),
IF(OR(ISNUMBER($D45)=FALSE,$F45=""),"",
IF(AND('2.5 CAPEX'!$L48&lt;&gt;"x",'2.5 CAPEX'!$M48&lt;&gt;"x"),0,
IF($F45=0,0,
IF(DB$4&lt;'2.1 Kraftwerk allgemein'!$F$16,0,
IF(DB$4='2.1 Kraftwerk allgemein'!$F$16,'2.5 CAPEX'!$J48/$F45,
IF(DB$4&lt;'2.1 Kraftwerk allgemein'!$F$16+$F45,
('2.5 CAPEX'!$J48+SUM(OFFSET('2.5 CAPEX'!DG48,0,-MIN(MAX($F45-1-('2.1 Kraftwerk allgemein'!$F$16-'1.1 Allgemein'!$I$22+1),0),COLUMN(CS45)-1-('2.1 Kraftwerk allgemein'!$F$16-'1.1 Allgemein'!$I$22+1)),1,MIN(MAX($F45-('2.1 Kraftwerk allgemein'!$F$16-'1.1 Allgemein'!$I$22+1),1),COLUMN(CS45)-('2.1 Kraftwerk allgemein'!$F$16-'1.1 Allgemein'!$I$22+1)))))/$F45,
SUM(OFFSET('2.5 CAPEX'!DG48,0,-MIN($F45-1,COLUMN(CS45)-1),1,MIN($F45,COLUMN(CS45))))/$F45)))))))</f>
        <v>0</v>
      </c>
      <c r="DC45" s="199">
        <f ca="1">IF('2.1 Kraftwerk allgemein'!$F$15&lt;'1.1 Allgemein'!$I$22,
IF(OR(ISNUMBER($D45)=FALSE,$F45=""),"",
IF(AND('2.5 CAPEX'!$L48&lt;&gt;"x",'2.5 CAPEX'!$M48&lt;&gt;"x"),0,
IF($F45=0,0,
IF(DC$4&lt;'2.1 Kraftwerk allgemein'!$F$16,0,
IF(DC$4='2.1 Kraftwerk allgemein'!$F$16,'2.5 CAPEX'!$J48/$F45,
IF(DC$4&lt;'2.1 Kraftwerk allgemein'!$F$16+$F45,
('2.5 CAPEX'!$J48+SUM(OFFSET('2.5 CAPEX'!DH48,0,-MIN(MAX($F45-1-('2.1 Kraftwerk allgemein'!$F$16-'2.1 Kraftwerk allgemein'!$F$15+1),0),COLUMN(CT45)-1-('2.1 Kraftwerk allgemein'!$F$16-'2.1 Kraftwerk allgemein'!$F$15+1)),1,MIN(MAX($F45-('2.1 Kraftwerk allgemein'!$F$16-'2.1 Kraftwerk allgemein'!$F$15+1),1),COLUMN(CT45)-('2.1 Kraftwerk allgemein'!$F$16-'2.1 Kraftwerk allgemein'!$F$15+1)))))/$F45,
SUM(OFFSET('2.5 CAPEX'!DH48,0,-MIN($F45-1,COLUMN(CT45)-1),1,MIN($F45,COLUMN(CT45))))/$F45)))))),
IF(OR(ISNUMBER($D45)=FALSE,$F45=""),"",
IF(AND('2.5 CAPEX'!$L48&lt;&gt;"x",'2.5 CAPEX'!$M48&lt;&gt;"x"),0,
IF($F45=0,0,
IF(DC$4&lt;'2.1 Kraftwerk allgemein'!$F$16,0,
IF(DC$4='2.1 Kraftwerk allgemein'!$F$16,'2.5 CAPEX'!$J48/$F45,
IF(DC$4&lt;'2.1 Kraftwerk allgemein'!$F$16+$F45,
('2.5 CAPEX'!$J48+SUM(OFFSET('2.5 CAPEX'!DH48,0,-MIN(MAX($F45-1-('2.1 Kraftwerk allgemein'!$F$16-'1.1 Allgemein'!$I$22+1),0),COLUMN(CT45)-1-('2.1 Kraftwerk allgemein'!$F$16-'1.1 Allgemein'!$I$22+1)),1,MIN(MAX($F45-('2.1 Kraftwerk allgemein'!$F$16-'1.1 Allgemein'!$I$22+1),1),COLUMN(CT45)-('2.1 Kraftwerk allgemein'!$F$16-'1.1 Allgemein'!$I$22+1)))))/$F45,
SUM(OFFSET('2.5 CAPEX'!DH48,0,-MIN($F45-1,COLUMN(CT45)-1),1,MIN($F45,COLUMN(CT45))))/$F45)))))))</f>
        <v>0</v>
      </c>
      <c r="DD45" s="199">
        <f ca="1">IF('2.1 Kraftwerk allgemein'!$F$15&lt;'1.1 Allgemein'!$I$22,
IF(OR(ISNUMBER($D45)=FALSE,$F45=""),"",
IF(AND('2.5 CAPEX'!$L48&lt;&gt;"x",'2.5 CAPEX'!$M48&lt;&gt;"x"),0,
IF($F45=0,0,
IF(DD$4&lt;'2.1 Kraftwerk allgemein'!$F$16,0,
IF(DD$4='2.1 Kraftwerk allgemein'!$F$16,'2.5 CAPEX'!$J48/$F45,
IF(DD$4&lt;'2.1 Kraftwerk allgemein'!$F$16+$F45,
('2.5 CAPEX'!$J48+SUM(OFFSET('2.5 CAPEX'!DI48,0,-MIN(MAX($F45-1-('2.1 Kraftwerk allgemein'!$F$16-'2.1 Kraftwerk allgemein'!$F$15+1),0),COLUMN(CU45)-1-('2.1 Kraftwerk allgemein'!$F$16-'2.1 Kraftwerk allgemein'!$F$15+1)),1,MIN(MAX($F45-('2.1 Kraftwerk allgemein'!$F$16-'2.1 Kraftwerk allgemein'!$F$15+1),1),COLUMN(CU45)-('2.1 Kraftwerk allgemein'!$F$16-'2.1 Kraftwerk allgemein'!$F$15+1)))))/$F45,
SUM(OFFSET('2.5 CAPEX'!DI48,0,-MIN($F45-1,COLUMN(CU45)-1),1,MIN($F45,COLUMN(CU45))))/$F45)))))),
IF(OR(ISNUMBER($D45)=FALSE,$F45=""),"",
IF(AND('2.5 CAPEX'!$L48&lt;&gt;"x",'2.5 CAPEX'!$M48&lt;&gt;"x"),0,
IF($F45=0,0,
IF(DD$4&lt;'2.1 Kraftwerk allgemein'!$F$16,0,
IF(DD$4='2.1 Kraftwerk allgemein'!$F$16,'2.5 CAPEX'!$J48/$F45,
IF(DD$4&lt;'2.1 Kraftwerk allgemein'!$F$16+$F45,
('2.5 CAPEX'!$J48+SUM(OFFSET('2.5 CAPEX'!DI48,0,-MIN(MAX($F45-1-('2.1 Kraftwerk allgemein'!$F$16-'1.1 Allgemein'!$I$22+1),0),COLUMN(CU45)-1-('2.1 Kraftwerk allgemein'!$F$16-'1.1 Allgemein'!$I$22+1)),1,MIN(MAX($F45-('2.1 Kraftwerk allgemein'!$F$16-'1.1 Allgemein'!$I$22+1),1),COLUMN(CU45)-('2.1 Kraftwerk allgemein'!$F$16-'1.1 Allgemein'!$I$22+1)))))/$F45,
SUM(OFFSET('2.5 CAPEX'!DI48,0,-MIN($F45-1,COLUMN(CU45)-1),1,MIN($F45,COLUMN(CU45))))/$F45)))))))</f>
        <v>0</v>
      </c>
      <c r="DE45" s="199">
        <f ca="1">IF('2.1 Kraftwerk allgemein'!$F$15&lt;'1.1 Allgemein'!$I$22,
IF(OR(ISNUMBER($D45)=FALSE,$F45=""),"",
IF(AND('2.5 CAPEX'!$L48&lt;&gt;"x",'2.5 CAPEX'!$M48&lt;&gt;"x"),0,
IF($F45=0,0,
IF(DE$4&lt;'2.1 Kraftwerk allgemein'!$F$16,0,
IF(DE$4='2.1 Kraftwerk allgemein'!$F$16,'2.5 CAPEX'!$J48/$F45,
IF(DE$4&lt;'2.1 Kraftwerk allgemein'!$F$16+$F45,
('2.5 CAPEX'!$J48+SUM(OFFSET('2.5 CAPEX'!DJ48,0,-MIN(MAX($F45-1-('2.1 Kraftwerk allgemein'!$F$16-'2.1 Kraftwerk allgemein'!$F$15+1),0),COLUMN(CV45)-1-('2.1 Kraftwerk allgemein'!$F$16-'2.1 Kraftwerk allgemein'!$F$15+1)),1,MIN(MAX($F45-('2.1 Kraftwerk allgemein'!$F$16-'2.1 Kraftwerk allgemein'!$F$15+1),1),COLUMN(CV45)-('2.1 Kraftwerk allgemein'!$F$16-'2.1 Kraftwerk allgemein'!$F$15+1)))))/$F45,
SUM(OFFSET('2.5 CAPEX'!DJ48,0,-MIN($F45-1,COLUMN(CV45)-1),1,MIN($F45,COLUMN(CV45))))/$F45)))))),
IF(OR(ISNUMBER($D45)=FALSE,$F45=""),"",
IF(AND('2.5 CAPEX'!$L48&lt;&gt;"x",'2.5 CAPEX'!$M48&lt;&gt;"x"),0,
IF($F45=0,0,
IF(DE$4&lt;'2.1 Kraftwerk allgemein'!$F$16,0,
IF(DE$4='2.1 Kraftwerk allgemein'!$F$16,'2.5 CAPEX'!$J48/$F45,
IF(DE$4&lt;'2.1 Kraftwerk allgemein'!$F$16+$F45,
('2.5 CAPEX'!$J48+SUM(OFFSET('2.5 CAPEX'!DJ48,0,-MIN(MAX($F45-1-('2.1 Kraftwerk allgemein'!$F$16-'1.1 Allgemein'!$I$22+1),0),COLUMN(CV45)-1-('2.1 Kraftwerk allgemein'!$F$16-'1.1 Allgemein'!$I$22+1)),1,MIN(MAX($F45-('2.1 Kraftwerk allgemein'!$F$16-'1.1 Allgemein'!$I$22+1),1),COLUMN(CV45)-('2.1 Kraftwerk allgemein'!$F$16-'1.1 Allgemein'!$I$22+1)))))/$F45,
SUM(OFFSET('2.5 CAPEX'!DJ48,0,-MIN($F45-1,COLUMN(CV45)-1),1,MIN($F45,COLUMN(CV45))))/$F45)))))))</f>
        <v>0</v>
      </c>
      <c r="DF45" s="199">
        <f ca="1">IF('2.1 Kraftwerk allgemein'!$F$15&lt;'1.1 Allgemein'!$I$22,
IF(OR(ISNUMBER($D45)=FALSE,$F45=""),"",
IF(AND('2.5 CAPEX'!$L48&lt;&gt;"x",'2.5 CAPEX'!$M48&lt;&gt;"x"),0,
IF($F45=0,0,
IF(DF$4&lt;'2.1 Kraftwerk allgemein'!$F$16,0,
IF(DF$4='2.1 Kraftwerk allgemein'!$F$16,'2.5 CAPEX'!$J48/$F45,
IF(DF$4&lt;'2.1 Kraftwerk allgemein'!$F$16+$F45,
('2.5 CAPEX'!$J48+SUM(OFFSET('2.5 CAPEX'!DK48,0,-MIN(MAX($F45-1-('2.1 Kraftwerk allgemein'!$F$16-'2.1 Kraftwerk allgemein'!$F$15+1),0),COLUMN(CW45)-1-('2.1 Kraftwerk allgemein'!$F$16-'2.1 Kraftwerk allgemein'!$F$15+1)),1,MIN(MAX($F45-('2.1 Kraftwerk allgemein'!$F$16-'2.1 Kraftwerk allgemein'!$F$15+1),1),COLUMN(CW45)-('2.1 Kraftwerk allgemein'!$F$16-'2.1 Kraftwerk allgemein'!$F$15+1)))))/$F45,
SUM(OFFSET('2.5 CAPEX'!DK48,0,-MIN($F45-1,COLUMN(CW45)-1),1,MIN($F45,COLUMN(CW45))))/$F45)))))),
IF(OR(ISNUMBER($D45)=FALSE,$F45=""),"",
IF(AND('2.5 CAPEX'!$L48&lt;&gt;"x",'2.5 CAPEX'!$M48&lt;&gt;"x"),0,
IF($F45=0,0,
IF(DF$4&lt;'2.1 Kraftwerk allgemein'!$F$16,0,
IF(DF$4='2.1 Kraftwerk allgemein'!$F$16,'2.5 CAPEX'!$J48/$F45,
IF(DF$4&lt;'2.1 Kraftwerk allgemein'!$F$16+$F45,
('2.5 CAPEX'!$J48+SUM(OFFSET('2.5 CAPEX'!DK48,0,-MIN(MAX($F45-1-('2.1 Kraftwerk allgemein'!$F$16-'1.1 Allgemein'!$I$22+1),0),COLUMN(CW45)-1-('2.1 Kraftwerk allgemein'!$F$16-'1.1 Allgemein'!$I$22+1)),1,MIN(MAX($F45-('2.1 Kraftwerk allgemein'!$F$16-'1.1 Allgemein'!$I$22+1),1),COLUMN(CW45)-('2.1 Kraftwerk allgemein'!$F$16-'1.1 Allgemein'!$I$22+1)))))/$F45,
SUM(OFFSET('2.5 CAPEX'!DK48,0,-MIN($F45-1,COLUMN(CW45)-1),1,MIN($F45,COLUMN(CW45))))/$F45)))))))</f>
        <v>0</v>
      </c>
    </row>
    <row r="46" spans="1:110" s="200" customFormat="1" ht="14" x14ac:dyDescent="0.3">
      <c r="A46" s="104"/>
      <c r="B46" s="104"/>
      <c r="C46" s="154"/>
      <c r="D46" s="191">
        <f>IF('2.5 CAPEX'!D49&lt;&gt;"",'2.5 CAPEX'!D49,"")</f>
        <v>402</v>
      </c>
      <c r="E46" s="191" t="str">
        <f>IF('2.5 CAPEX'!E49&lt;&gt;"",'2.5 CAPEX'!E49,"")</f>
        <v>Freileitung auf Beton- oder Metallmasten  </v>
      </c>
      <c r="F46" s="196">
        <f>IF('2.5 CAPEX'!F49&lt;&gt;"",'2.5 CAPEX'!F49,"")</f>
        <v>60</v>
      </c>
      <c r="G46" s="197">
        <f ca="1">IF(ISNUMBER(D46)=FALSE,"",INDEX('2.5 CAPEX'!$H:$H,MATCH('3.1 Abschreibung'!$D46,'2.5 CAPEX'!$D:$D,0))+INDEX('2.5 CAPEX'!$J:$J,MATCH('3.1 Abschreibung'!$D46,'2.5 CAPEX'!$D:$D,0)))</f>
        <v>0</v>
      </c>
      <c r="H46" s="197"/>
      <c r="I46" s="198">
        <v>0</v>
      </c>
      <c r="J46" s="199">
        <f ca="1">IF('2.1 Kraftwerk allgemein'!$F$15&lt;'1.1 Allgemein'!$I$22,
IF(OR(ISNUMBER($D46)=FALSE,$F46=""),"",
IF(AND('2.5 CAPEX'!$L49&lt;&gt;"x",'2.5 CAPEX'!$M49&lt;&gt;"x"),0,
IF($F46=0,0,
IF(J$4&lt;'2.1 Kraftwerk allgemein'!$F$16,0,
IF(J$4='2.1 Kraftwerk allgemein'!$F$16,'2.5 CAPEX'!$J49/$F46,
IF(J$4&lt;'2.1 Kraftwerk allgemein'!$F$16+$F46,
('2.5 CAPEX'!$J49+SUM(OFFSET('2.5 CAPEX'!O49,0,-MIN(MAX($F46-1-('2.1 Kraftwerk allgemein'!$F$16-'2.1 Kraftwerk allgemein'!$F$15+1),0),COLUMN(A46)-1-('2.1 Kraftwerk allgemein'!$F$16-'2.1 Kraftwerk allgemein'!$F$15+1)),1,MIN(MAX($F46-('2.1 Kraftwerk allgemein'!$F$16-'2.1 Kraftwerk allgemein'!$F$15+1),1),COLUMN(A46)-('2.1 Kraftwerk allgemein'!$F$16-'2.1 Kraftwerk allgemein'!$F$15+1)))))/$F46,
SUM(OFFSET('2.5 CAPEX'!O49,0,-MIN($F46-1,COLUMN(A46)-1),1,MIN($F46,COLUMN(A46))))/$F46)))))),
IF(OR(ISNUMBER($D46)=FALSE,$F46=""),"",
IF(AND('2.5 CAPEX'!$L49&lt;&gt;"x",'2.5 CAPEX'!$M49&lt;&gt;"x"),0,
IF($F46=0,0,
IF(J$4&lt;'2.1 Kraftwerk allgemein'!$F$16,0,
IF(J$4='2.1 Kraftwerk allgemein'!$F$16,'2.5 CAPEX'!$J49/$F46,
IF(J$4&lt;'2.1 Kraftwerk allgemein'!$F$16+$F46,
('2.5 CAPEX'!$J49+SUM(OFFSET('2.5 CAPEX'!O49,0,-MIN(MAX($F46-1-('2.1 Kraftwerk allgemein'!$F$16-'1.1 Allgemein'!$I$22+1),0),COLUMN(A46)-1-('2.1 Kraftwerk allgemein'!$F$16-'1.1 Allgemein'!$I$22+1)),1,MIN(MAX($F46-('2.1 Kraftwerk allgemein'!$F$16-'1.1 Allgemein'!$I$22+1),1),COLUMN(A46)-('2.1 Kraftwerk allgemein'!$F$16-'1.1 Allgemein'!$I$22+1)))))/$F46,
SUM(OFFSET('2.5 CAPEX'!O49,0,-MIN($F46-1,COLUMN(A46)-1),1,MIN($F46,COLUMN(A46))))/$F46)))))))</f>
        <v>0</v>
      </c>
      <c r="K46" s="199">
        <f ca="1">IF('2.1 Kraftwerk allgemein'!$F$15&lt;'1.1 Allgemein'!$I$22,
IF(OR(ISNUMBER($D46)=FALSE,$F46=""),"",
IF(AND('2.5 CAPEX'!$L49&lt;&gt;"x",'2.5 CAPEX'!$M49&lt;&gt;"x"),0,
IF($F46=0,0,
IF(K$4&lt;'2.1 Kraftwerk allgemein'!$F$16,0,
IF(K$4='2.1 Kraftwerk allgemein'!$F$16,'2.5 CAPEX'!$J49/$F46,
IF(K$4&lt;'2.1 Kraftwerk allgemein'!$F$16+$F46,
('2.5 CAPEX'!$J49+SUM(OFFSET('2.5 CAPEX'!P49,0,-MIN(MAX($F46-1-('2.1 Kraftwerk allgemein'!$F$16-'2.1 Kraftwerk allgemein'!$F$15+1),0),COLUMN(B46)-1-('2.1 Kraftwerk allgemein'!$F$16-'2.1 Kraftwerk allgemein'!$F$15+1)),1,MIN(MAX($F46-('2.1 Kraftwerk allgemein'!$F$16-'2.1 Kraftwerk allgemein'!$F$15+1),1),COLUMN(B46)-('2.1 Kraftwerk allgemein'!$F$16-'2.1 Kraftwerk allgemein'!$F$15+1)))))/$F46,
SUM(OFFSET('2.5 CAPEX'!P49,0,-MIN($F46-1,COLUMN(B46)-1),1,MIN($F46,COLUMN(B46))))/$F46)))))),
IF(OR(ISNUMBER($D46)=FALSE,$F46=""),"",
IF(AND('2.5 CAPEX'!$L49&lt;&gt;"x",'2.5 CAPEX'!$M49&lt;&gt;"x"),0,
IF($F46=0,0,
IF(K$4&lt;'2.1 Kraftwerk allgemein'!$F$16,0,
IF(K$4='2.1 Kraftwerk allgemein'!$F$16,'2.5 CAPEX'!$J49/$F46,
IF(K$4&lt;'2.1 Kraftwerk allgemein'!$F$16+$F46,
('2.5 CAPEX'!$J49+SUM(OFFSET('2.5 CAPEX'!P49,0,-MIN(MAX($F46-1-('2.1 Kraftwerk allgemein'!$F$16-'1.1 Allgemein'!$I$22+1),0),COLUMN(B46)-1-('2.1 Kraftwerk allgemein'!$F$16-'1.1 Allgemein'!$I$22+1)),1,MIN(MAX($F46-('2.1 Kraftwerk allgemein'!$F$16-'1.1 Allgemein'!$I$22+1),1),COLUMN(B46)-('2.1 Kraftwerk allgemein'!$F$16-'1.1 Allgemein'!$I$22+1)))))/$F46,
SUM(OFFSET('2.5 CAPEX'!P49,0,-MIN($F46-1,COLUMN(B46)-1),1,MIN($F46,COLUMN(B46))))/$F46)))))))</f>
        <v>0</v>
      </c>
      <c r="L46" s="199">
        <f ca="1">IF('2.1 Kraftwerk allgemein'!$F$15&lt;'1.1 Allgemein'!$I$22,
IF(OR(ISNUMBER($D46)=FALSE,$F46=""),"",
IF(AND('2.5 CAPEX'!$L49&lt;&gt;"x",'2.5 CAPEX'!$M49&lt;&gt;"x"),0,
IF($F46=0,0,
IF(L$4&lt;'2.1 Kraftwerk allgemein'!$F$16,0,
IF(L$4='2.1 Kraftwerk allgemein'!$F$16,'2.5 CAPEX'!$J49/$F46,
IF(L$4&lt;'2.1 Kraftwerk allgemein'!$F$16+$F46,
('2.5 CAPEX'!$J49+SUM(OFFSET('2.5 CAPEX'!Q49,0,-MIN(MAX($F46-1-('2.1 Kraftwerk allgemein'!$F$16-'2.1 Kraftwerk allgemein'!$F$15+1),0),COLUMN(C46)-1-('2.1 Kraftwerk allgemein'!$F$16-'2.1 Kraftwerk allgemein'!$F$15+1)),1,MIN(MAX($F46-('2.1 Kraftwerk allgemein'!$F$16-'2.1 Kraftwerk allgemein'!$F$15+1),1),COLUMN(C46)-('2.1 Kraftwerk allgemein'!$F$16-'2.1 Kraftwerk allgemein'!$F$15+1)))))/$F46,
SUM(OFFSET('2.5 CAPEX'!Q49,0,-MIN($F46-1,COLUMN(C46)-1),1,MIN($F46,COLUMN(C46))))/$F46)))))),
IF(OR(ISNUMBER($D46)=FALSE,$F46=""),"",
IF(AND('2.5 CAPEX'!$L49&lt;&gt;"x",'2.5 CAPEX'!$M49&lt;&gt;"x"),0,
IF($F46=0,0,
IF(L$4&lt;'2.1 Kraftwerk allgemein'!$F$16,0,
IF(L$4='2.1 Kraftwerk allgemein'!$F$16,'2.5 CAPEX'!$J49/$F46,
IF(L$4&lt;'2.1 Kraftwerk allgemein'!$F$16+$F46,
('2.5 CAPEX'!$J49+SUM(OFFSET('2.5 CAPEX'!Q49,0,-MIN(MAX($F46-1-('2.1 Kraftwerk allgemein'!$F$16-'1.1 Allgemein'!$I$22+1),0),COLUMN(C46)-1-('2.1 Kraftwerk allgemein'!$F$16-'1.1 Allgemein'!$I$22+1)),1,MIN(MAX($F46-('2.1 Kraftwerk allgemein'!$F$16-'1.1 Allgemein'!$I$22+1),1),COLUMN(C46)-('2.1 Kraftwerk allgemein'!$F$16-'1.1 Allgemein'!$I$22+1)))))/$F46,
SUM(OFFSET('2.5 CAPEX'!Q49,0,-MIN($F46-1,COLUMN(C46)-1),1,MIN($F46,COLUMN(C46))))/$F46)))))))</f>
        <v>0</v>
      </c>
      <c r="M46" s="199">
        <f ca="1">IF('2.1 Kraftwerk allgemein'!$F$15&lt;'1.1 Allgemein'!$I$22,
IF(OR(ISNUMBER($D46)=FALSE,$F46=""),"",
IF(AND('2.5 CAPEX'!$L49&lt;&gt;"x",'2.5 CAPEX'!$M49&lt;&gt;"x"),0,
IF($F46=0,0,
IF(M$4&lt;'2.1 Kraftwerk allgemein'!$F$16,0,
IF(M$4='2.1 Kraftwerk allgemein'!$F$16,'2.5 CAPEX'!$J49/$F46,
IF(M$4&lt;'2.1 Kraftwerk allgemein'!$F$16+$F46,
('2.5 CAPEX'!$J49+SUM(OFFSET('2.5 CAPEX'!R49,0,-MIN(MAX($F46-1-('2.1 Kraftwerk allgemein'!$F$16-'2.1 Kraftwerk allgemein'!$F$15+1),0),COLUMN(D46)-1-('2.1 Kraftwerk allgemein'!$F$16-'2.1 Kraftwerk allgemein'!$F$15+1)),1,MIN(MAX($F46-('2.1 Kraftwerk allgemein'!$F$16-'2.1 Kraftwerk allgemein'!$F$15+1),1),COLUMN(D46)-('2.1 Kraftwerk allgemein'!$F$16-'2.1 Kraftwerk allgemein'!$F$15+1)))))/$F46,
SUM(OFFSET('2.5 CAPEX'!R49,0,-MIN($F46-1,COLUMN(D46)-1),1,MIN($F46,COLUMN(D46))))/$F46)))))),
IF(OR(ISNUMBER($D46)=FALSE,$F46=""),"",
IF(AND('2.5 CAPEX'!$L49&lt;&gt;"x",'2.5 CAPEX'!$M49&lt;&gt;"x"),0,
IF($F46=0,0,
IF(M$4&lt;'2.1 Kraftwerk allgemein'!$F$16,0,
IF(M$4='2.1 Kraftwerk allgemein'!$F$16,'2.5 CAPEX'!$J49/$F46,
IF(M$4&lt;'2.1 Kraftwerk allgemein'!$F$16+$F46,
('2.5 CAPEX'!$J49+SUM(OFFSET('2.5 CAPEX'!R49,0,-MIN(MAX($F46-1-('2.1 Kraftwerk allgemein'!$F$16-'1.1 Allgemein'!$I$22+1),0),COLUMN(D46)-1-('2.1 Kraftwerk allgemein'!$F$16-'1.1 Allgemein'!$I$22+1)),1,MIN(MAX($F46-('2.1 Kraftwerk allgemein'!$F$16-'1.1 Allgemein'!$I$22+1),1),COLUMN(D46)-('2.1 Kraftwerk allgemein'!$F$16-'1.1 Allgemein'!$I$22+1)))))/$F46,
SUM(OFFSET('2.5 CAPEX'!R49,0,-MIN($F46-1,COLUMN(D46)-1),1,MIN($F46,COLUMN(D46))))/$F46)))))))</f>
        <v>0</v>
      </c>
      <c r="N46" s="199">
        <f ca="1">IF('2.1 Kraftwerk allgemein'!$F$15&lt;'1.1 Allgemein'!$I$22,
IF(OR(ISNUMBER($D46)=FALSE,$F46=""),"",
IF(AND('2.5 CAPEX'!$L49&lt;&gt;"x",'2.5 CAPEX'!$M49&lt;&gt;"x"),0,
IF($F46=0,0,
IF(N$4&lt;'2.1 Kraftwerk allgemein'!$F$16,0,
IF(N$4='2.1 Kraftwerk allgemein'!$F$16,'2.5 CAPEX'!$J49/$F46,
IF(N$4&lt;'2.1 Kraftwerk allgemein'!$F$16+$F46,
('2.5 CAPEX'!$J49+SUM(OFFSET('2.5 CAPEX'!S49,0,-MIN(MAX($F46-1-('2.1 Kraftwerk allgemein'!$F$16-'2.1 Kraftwerk allgemein'!$F$15+1),0),COLUMN(E46)-1-('2.1 Kraftwerk allgemein'!$F$16-'2.1 Kraftwerk allgemein'!$F$15+1)),1,MIN(MAX($F46-('2.1 Kraftwerk allgemein'!$F$16-'2.1 Kraftwerk allgemein'!$F$15+1),1),COLUMN(E46)-('2.1 Kraftwerk allgemein'!$F$16-'2.1 Kraftwerk allgemein'!$F$15+1)))))/$F46,
SUM(OFFSET('2.5 CAPEX'!S49,0,-MIN($F46-1,COLUMN(E46)-1),1,MIN($F46,COLUMN(E46))))/$F46)))))),
IF(OR(ISNUMBER($D46)=FALSE,$F46=""),"",
IF(AND('2.5 CAPEX'!$L49&lt;&gt;"x",'2.5 CAPEX'!$M49&lt;&gt;"x"),0,
IF($F46=0,0,
IF(N$4&lt;'2.1 Kraftwerk allgemein'!$F$16,0,
IF(N$4='2.1 Kraftwerk allgemein'!$F$16,'2.5 CAPEX'!$J49/$F46,
IF(N$4&lt;'2.1 Kraftwerk allgemein'!$F$16+$F46,
('2.5 CAPEX'!$J49+SUM(OFFSET('2.5 CAPEX'!S49,0,-MIN(MAX($F46-1-('2.1 Kraftwerk allgemein'!$F$16-'1.1 Allgemein'!$I$22+1),0),COLUMN(E46)-1-('2.1 Kraftwerk allgemein'!$F$16-'1.1 Allgemein'!$I$22+1)),1,MIN(MAX($F46-('2.1 Kraftwerk allgemein'!$F$16-'1.1 Allgemein'!$I$22+1),1),COLUMN(E46)-('2.1 Kraftwerk allgemein'!$F$16-'1.1 Allgemein'!$I$22+1)))))/$F46,
SUM(OFFSET('2.5 CAPEX'!S49,0,-MIN($F46-1,COLUMN(E46)-1),1,MIN($F46,COLUMN(E46))))/$F46)))))))</f>
        <v>0</v>
      </c>
      <c r="O46" s="199">
        <f ca="1">IF('2.1 Kraftwerk allgemein'!$F$15&lt;'1.1 Allgemein'!$I$22,
IF(OR(ISNUMBER($D46)=FALSE,$F46=""),"",
IF(AND('2.5 CAPEX'!$L49&lt;&gt;"x",'2.5 CAPEX'!$M49&lt;&gt;"x"),0,
IF($F46=0,0,
IF(O$4&lt;'2.1 Kraftwerk allgemein'!$F$16,0,
IF(O$4='2.1 Kraftwerk allgemein'!$F$16,'2.5 CAPEX'!$J49/$F46,
IF(O$4&lt;'2.1 Kraftwerk allgemein'!$F$16+$F46,
('2.5 CAPEX'!$J49+SUM(OFFSET('2.5 CAPEX'!T49,0,-MIN(MAX($F46-1-('2.1 Kraftwerk allgemein'!$F$16-'2.1 Kraftwerk allgemein'!$F$15+1),0),COLUMN(F46)-1-('2.1 Kraftwerk allgemein'!$F$16-'2.1 Kraftwerk allgemein'!$F$15+1)),1,MIN(MAX($F46-('2.1 Kraftwerk allgemein'!$F$16-'2.1 Kraftwerk allgemein'!$F$15+1),1),COLUMN(F46)-('2.1 Kraftwerk allgemein'!$F$16-'2.1 Kraftwerk allgemein'!$F$15+1)))))/$F46,
SUM(OFFSET('2.5 CAPEX'!T49,0,-MIN($F46-1,COLUMN(F46)-1),1,MIN($F46,COLUMN(F46))))/$F46)))))),
IF(OR(ISNUMBER($D46)=FALSE,$F46=""),"",
IF(AND('2.5 CAPEX'!$L49&lt;&gt;"x",'2.5 CAPEX'!$M49&lt;&gt;"x"),0,
IF($F46=0,0,
IF(O$4&lt;'2.1 Kraftwerk allgemein'!$F$16,0,
IF(O$4='2.1 Kraftwerk allgemein'!$F$16,'2.5 CAPEX'!$J49/$F46,
IF(O$4&lt;'2.1 Kraftwerk allgemein'!$F$16+$F46,
('2.5 CAPEX'!$J49+SUM(OFFSET('2.5 CAPEX'!T49,0,-MIN(MAX($F46-1-('2.1 Kraftwerk allgemein'!$F$16-'1.1 Allgemein'!$I$22+1),0),COLUMN(F46)-1-('2.1 Kraftwerk allgemein'!$F$16-'1.1 Allgemein'!$I$22+1)),1,MIN(MAX($F46-('2.1 Kraftwerk allgemein'!$F$16-'1.1 Allgemein'!$I$22+1),1),COLUMN(F46)-('2.1 Kraftwerk allgemein'!$F$16-'1.1 Allgemein'!$I$22+1)))))/$F46,
SUM(OFFSET('2.5 CAPEX'!T49,0,-MIN($F46-1,COLUMN(F46)-1),1,MIN($F46,COLUMN(F46))))/$F46)))))))</f>
        <v>0</v>
      </c>
      <c r="P46" s="199">
        <f ca="1">IF('2.1 Kraftwerk allgemein'!$F$15&lt;'1.1 Allgemein'!$I$22,
IF(OR(ISNUMBER($D46)=FALSE,$F46=""),"",
IF(AND('2.5 CAPEX'!$L49&lt;&gt;"x",'2.5 CAPEX'!$M49&lt;&gt;"x"),0,
IF($F46=0,0,
IF(P$4&lt;'2.1 Kraftwerk allgemein'!$F$16,0,
IF(P$4='2.1 Kraftwerk allgemein'!$F$16,'2.5 CAPEX'!$J49/$F46,
IF(P$4&lt;'2.1 Kraftwerk allgemein'!$F$16+$F46,
('2.5 CAPEX'!$J49+SUM(OFFSET('2.5 CAPEX'!U49,0,-MIN(MAX($F46-1-('2.1 Kraftwerk allgemein'!$F$16-'2.1 Kraftwerk allgemein'!$F$15+1),0),COLUMN(G46)-1-('2.1 Kraftwerk allgemein'!$F$16-'2.1 Kraftwerk allgemein'!$F$15+1)),1,MIN(MAX($F46-('2.1 Kraftwerk allgemein'!$F$16-'2.1 Kraftwerk allgemein'!$F$15+1),1),COLUMN(G46)-('2.1 Kraftwerk allgemein'!$F$16-'2.1 Kraftwerk allgemein'!$F$15+1)))))/$F46,
SUM(OFFSET('2.5 CAPEX'!U49,0,-MIN($F46-1,COLUMN(G46)-1),1,MIN($F46,COLUMN(G46))))/$F46)))))),
IF(OR(ISNUMBER($D46)=FALSE,$F46=""),"",
IF(AND('2.5 CAPEX'!$L49&lt;&gt;"x",'2.5 CAPEX'!$M49&lt;&gt;"x"),0,
IF($F46=0,0,
IF(P$4&lt;'2.1 Kraftwerk allgemein'!$F$16,0,
IF(P$4='2.1 Kraftwerk allgemein'!$F$16,'2.5 CAPEX'!$J49/$F46,
IF(P$4&lt;'2.1 Kraftwerk allgemein'!$F$16+$F46,
('2.5 CAPEX'!$J49+SUM(OFFSET('2.5 CAPEX'!U49,0,-MIN(MAX($F46-1-('2.1 Kraftwerk allgemein'!$F$16-'1.1 Allgemein'!$I$22+1),0),COLUMN(G46)-1-('2.1 Kraftwerk allgemein'!$F$16-'1.1 Allgemein'!$I$22+1)),1,MIN(MAX($F46-('2.1 Kraftwerk allgemein'!$F$16-'1.1 Allgemein'!$I$22+1),1),COLUMN(G46)-('2.1 Kraftwerk allgemein'!$F$16-'1.1 Allgemein'!$I$22+1)))))/$F46,
SUM(OFFSET('2.5 CAPEX'!U49,0,-MIN($F46-1,COLUMN(G46)-1),1,MIN($F46,COLUMN(G46))))/$F46)))))))</f>
        <v>0</v>
      </c>
      <c r="Q46" s="199">
        <f ca="1">IF('2.1 Kraftwerk allgemein'!$F$15&lt;'1.1 Allgemein'!$I$22,
IF(OR(ISNUMBER($D46)=FALSE,$F46=""),"",
IF(AND('2.5 CAPEX'!$L49&lt;&gt;"x",'2.5 CAPEX'!$M49&lt;&gt;"x"),0,
IF($F46=0,0,
IF(Q$4&lt;'2.1 Kraftwerk allgemein'!$F$16,0,
IF(Q$4='2.1 Kraftwerk allgemein'!$F$16,'2.5 CAPEX'!$J49/$F46,
IF(Q$4&lt;'2.1 Kraftwerk allgemein'!$F$16+$F46,
('2.5 CAPEX'!$J49+SUM(OFFSET('2.5 CAPEX'!V49,0,-MIN(MAX($F46-1-('2.1 Kraftwerk allgemein'!$F$16-'2.1 Kraftwerk allgemein'!$F$15+1),0),COLUMN(H46)-1-('2.1 Kraftwerk allgemein'!$F$16-'2.1 Kraftwerk allgemein'!$F$15+1)),1,MIN(MAX($F46-('2.1 Kraftwerk allgemein'!$F$16-'2.1 Kraftwerk allgemein'!$F$15+1),1),COLUMN(H46)-('2.1 Kraftwerk allgemein'!$F$16-'2.1 Kraftwerk allgemein'!$F$15+1)))))/$F46,
SUM(OFFSET('2.5 CAPEX'!V49,0,-MIN($F46-1,COLUMN(H46)-1),1,MIN($F46,COLUMN(H46))))/$F46)))))),
IF(OR(ISNUMBER($D46)=FALSE,$F46=""),"",
IF(AND('2.5 CAPEX'!$L49&lt;&gt;"x",'2.5 CAPEX'!$M49&lt;&gt;"x"),0,
IF($F46=0,0,
IF(Q$4&lt;'2.1 Kraftwerk allgemein'!$F$16,0,
IF(Q$4='2.1 Kraftwerk allgemein'!$F$16,'2.5 CAPEX'!$J49/$F46,
IF(Q$4&lt;'2.1 Kraftwerk allgemein'!$F$16+$F46,
('2.5 CAPEX'!$J49+SUM(OFFSET('2.5 CAPEX'!V49,0,-MIN(MAX($F46-1-('2.1 Kraftwerk allgemein'!$F$16-'1.1 Allgemein'!$I$22+1),0),COLUMN(H46)-1-('2.1 Kraftwerk allgemein'!$F$16-'1.1 Allgemein'!$I$22+1)),1,MIN(MAX($F46-('2.1 Kraftwerk allgemein'!$F$16-'1.1 Allgemein'!$I$22+1),1),COLUMN(H46)-('2.1 Kraftwerk allgemein'!$F$16-'1.1 Allgemein'!$I$22+1)))))/$F46,
SUM(OFFSET('2.5 CAPEX'!V49,0,-MIN($F46-1,COLUMN(H46)-1),1,MIN($F46,COLUMN(H46))))/$F46)))))))</f>
        <v>0</v>
      </c>
      <c r="R46" s="199">
        <f ca="1">IF('2.1 Kraftwerk allgemein'!$F$15&lt;'1.1 Allgemein'!$I$22,
IF(OR(ISNUMBER($D46)=FALSE,$F46=""),"",
IF(AND('2.5 CAPEX'!$L49&lt;&gt;"x",'2.5 CAPEX'!$M49&lt;&gt;"x"),0,
IF($F46=0,0,
IF(R$4&lt;'2.1 Kraftwerk allgemein'!$F$16,0,
IF(R$4='2.1 Kraftwerk allgemein'!$F$16,'2.5 CAPEX'!$J49/$F46,
IF(R$4&lt;'2.1 Kraftwerk allgemein'!$F$16+$F46,
('2.5 CAPEX'!$J49+SUM(OFFSET('2.5 CAPEX'!W49,0,-MIN(MAX($F46-1-('2.1 Kraftwerk allgemein'!$F$16-'2.1 Kraftwerk allgemein'!$F$15+1),0),COLUMN(I46)-1-('2.1 Kraftwerk allgemein'!$F$16-'2.1 Kraftwerk allgemein'!$F$15+1)),1,MIN(MAX($F46-('2.1 Kraftwerk allgemein'!$F$16-'2.1 Kraftwerk allgemein'!$F$15+1),1),COLUMN(I46)-('2.1 Kraftwerk allgemein'!$F$16-'2.1 Kraftwerk allgemein'!$F$15+1)))))/$F46,
SUM(OFFSET('2.5 CAPEX'!W49,0,-MIN($F46-1,COLUMN(I46)-1),1,MIN($F46,COLUMN(I46))))/$F46)))))),
IF(OR(ISNUMBER($D46)=FALSE,$F46=""),"",
IF(AND('2.5 CAPEX'!$L49&lt;&gt;"x",'2.5 CAPEX'!$M49&lt;&gt;"x"),0,
IF($F46=0,0,
IF(R$4&lt;'2.1 Kraftwerk allgemein'!$F$16,0,
IF(R$4='2.1 Kraftwerk allgemein'!$F$16,'2.5 CAPEX'!$J49/$F46,
IF(R$4&lt;'2.1 Kraftwerk allgemein'!$F$16+$F46,
('2.5 CAPEX'!$J49+SUM(OFFSET('2.5 CAPEX'!W49,0,-MIN(MAX($F46-1-('2.1 Kraftwerk allgemein'!$F$16-'1.1 Allgemein'!$I$22+1),0),COLUMN(I46)-1-('2.1 Kraftwerk allgemein'!$F$16-'1.1 Allgemein'!$I$22+1)),1,MIN(MAX($F46-('2.1 Kraftwerk allgemein'!$F$16-'1.1 Allgemein'!$I$22+1),1),COLUMN(I46)-('2.1 Kraftwerk allgemein'!$F$16-'1.1 Allgemein'!$I$22+1)))))/$F46,
SUM(OFFSET('2.5 CAPEX'!W49,0,-MIN($F46-1,COLUMN(I46)-1),1,MIN($F46,COLUMN(I46))))/$F46)))))))</f>
        <v>0</v>
      </c>
      <c r="S46" s="199">
        <f ca="1">IF('2.1 Kraftwerk allgemein'!$F$15&lt;'1.1 Allgemein'!$I$22,
IF(OR(ISNUMBER($D46)=FALSE,$F46=""),"",
IF(AND('2.5 CAPEX'!$L49&lt;&gt;"x",'2.5 CAPEX'!$M49&lt;&gt;"x"),0,
IF($F46=0,0,
IF(S$4&lt;'2.1 Kraftwerk allgemein'!$F$16,0,
IF(S$4='2.1 Kraftwerk allgemein'!$F$16,'2.5 CAPEX'!$J49/$F46,
IF(S$4&lt;'2.1 Kraftwerk allgemein'!$F$16+$F46,
('2.5 CAPEX'!$J49+SUM(OFFSET('2.5 CAPEX'!X49,0,-MIN(MAX($F46-1-('2.1 Kraftwerk allgemein'!$F$16-'2.1 Kraftwerk allgemein'!$F$15+1),0),COLUMN(J46)-1-('2.1 Kraftwerk allgemein'!$F$16-'2.1 Kraftwerk allgemein'!$F$15+1)),1,MIN(MAX($F46-('2.1 Kraftwerk allgemein'!$F$16-'2.1 Kraftwerk allgemein'!$F$15+1),1),COLUMN(J46)-('2.1 Kraftwerk allgemein'!$F$16-'2.1 Kraftwerk allgemein'!$F$15+1)))))/$F46,
SUM(OFFSET('2.5 CAPEX'!X49,0,-MIN($F46-1,COLUMN(J46)-1),1,MIN($F46,COLUMN(J46))))/$F46)))))),
IF(OR(ISNUMBER($D46)=FALSE,$F46=""),"",
IF(AND('2.5 CAPEX'!$L49&lt;&gt;"x",'2.5 CAPEX'!$M49&lt;&gt;"x"),0,
IF($F46=0,0,
IF(S$4&lt;'2.1 Kraftwerk allgemein'!$F$16,0,
IF(S$4='2.1 Kraftwerk allgemein'!$F$16,'2.5 CAPEX'!$J49/$F46,
IF(S$4&lt;'2.1 Kraftwerk allgemein'!$F$16+$F46,
('2.5 CAPEX'!$J49+SUM(OFFSET('2.5 CAPEX'!X49,0,-MIN(MAX($F46-1-('2.1 Kraftwerk allgemein'!$F$16-'1.1 Allgemein'!$I$22+1),0),COLUMN(J46)-1-('2.1 Kraftwerk allgemein'!$F$16-'1.1 Allgemein'!$I$22+1)),1,MIN(MAX($F46-('2.1 Kraftwerk allgemein'!$F$16-'1.1 Allgemein'!$I$22+1),1),COLUMN(J46)-('2.1 Kraftwerk allgemein'!$F$16-'1.1 Allgemein'!$I$22+1)))))/$F46,
SUM(OFFSET('2.5 CAPEX'!X49,0,-MIN($F46-1,COLUMN(J46)-1),1,MIN($F46,COLUMN(J46))))/$F46)))))))</f>
        <v>0</v>
      </c>
      <c r="T46" s="199">
        <f ca="1">IF('2.1 Kraftwerk allgemein'!$F$15&lt;'1.1 Allgemein'!$I$22,
IF(OR(ISNUMBER($D46)=FALSE,$F46=""),"",
IF(AND('2.5 CAPEX'!$L49&lt;&gt;"x",'2.5 CAPEX'!$M49&lt;&gt;"x"),0,
IF($F46=0,0,
IF(T$4&lt;'2.1 Kraftwerk allgemein'!$F$16,0,
IF(T$4='2.1 Kraftwerk allgemein'!$F$16,'2.5 CAPEX'!$J49/$F46,
IF(T$4&lt;'2.1 Kraftwerk allgemein'!$F$16+$F46,
('2.5 CAPEX'!$J49+SUM(OFFSET('2.5 CAPEX'!Y49,0,-MIN(MAX($F46-1-('2.1 Kraftwerk allgemein'!$F$16-'2.1 Kraftwerk allgemein'!$F$15+1),0),COLUMN(K46)-1-('2.1 Kraftwerk allgemein'!$F$16-'2.1 Kraftwerk allgemein'!$F$15+1)),1,MIN(MAX($F46-('2.1 Kraftwerk allgemein'!$F$16-'2.1 Kraftwerk allgemein'!$F$15+1),1),COLUMN(K46)-('2.1 Kraftwerk allgemein'!$F$16-'2.1 Kraftwerk allgemein'!$F$15+1)))))/$F46,
SUM(OFFSET('2.5 CAPEX'!Y49,0,-MIN($F46-1,COLUMN(K46)-1),1,MIN($F46,COLUMN(K46))))/$F46)))))),
IF(OR(ISNUMBER($D46)=FALSE,$F46=""),"",
IF(AND('2.5 CAPEX'!$L49&lt;&gt;"x",'2.5 CAPEX'!$M49&lt;&gt;"x"),0,
IF($F46=0,0,
IF(T$4&lt;'2.1 Kraftwerk allgemein'!$F$16,0,
IF(T$4='2.1 Kraftwerk allgemein'!$F$16,'2.5 CAPEX'!$J49/$F46,
IF(T$4&lt;'2.1 Kraftwerk allgemein'!$F$16+$F46,
('2.5 CAPEX'!$J49+SUM(OFFSET('2.5 CAPEX'!Y49,0,-MIN(MAX($F46-1-('2.1 Kraftwerk allgemein'!$F$16-'1.1 Allgemein'!$I$22+1),0),COLUMN(K46)-1-('2.1 Kraftwerk allgemein'!$F$16-'1.1 Allgemein'!$I$22+1)),1,MIN(MAX($F46-('2.1 Kraftwerk allgemein'!$F$16-'1.1 Allgemein'!$I$22+1),1),COLUMN(K46)-('2.1 Kraftwerk allgemein'!$F$16-'1.1 Allgemein'!$I$22+1)))))/$F46,
SUM(OFFSET('2.5 CAPEX'!Y49,0,-MIN($F46-1,COLUMN(K46)-1),1,MIN($F46,COLUMN(K46))))/$F46)))))))</f>
        <v>0</v>
      </c>
      <c r="U46" s="199">
        <f ca="1">IF('2.1 Kraftwerk allgemein'!$F$15&lt;'1.1 Allgemein'!$I$22,
IF(OR(ISNUMBER($D46)=FALSE,$F46=""),"",
IF(AND('2.5 CAPEX'!$L49&lt;&gt;"x",'2.5 CAPEX'!$M49&lt;&gt;"x"),0,
IF($F46=0,0,
IF(U$4&lt;'2.1 Kraftwerk allgemein'!$F$16,0,
IF(U$4='2.1 Kraftwerk allgemein'!$F$16,'2.5 CAPEX'!$J49/$F46,
IF(U$4&lt;'2.1 Kraftwerk allgemein'!$F$16+$F46,
('2.5 CAPEX'!$J49+SUM(OFFSET('2.5 CAPEX'!Z49,0,-MIN(MAX($F46-1-('2.1 Kraftwerk allgemein'!$F$16-'2.1 Kraftwerk allgemein'!$F$15+1),0),COLUMN(L46)-1-('2.1 Kraftwerk allgemein'!$F$16-'2.1 Kraftwerk allgemein'!$F$15+1)),1,MIN(MAX($F46-('2.1 Kraftwerk allgemein'!$F$16-'2.1 Kraftwerk allgemein'!$F$15+1),1),COLUMN(L46)-('2.1 Kraftwerk allgemein'!$F$16-'2.1 Kraftwerk allgemein'!$F$15+1)))))/$F46,
SUM(OFFSET('2.5 CAPEX'!Z49,0,-MIN($F46-1,COLUMN(L46)-1),1,MIN($F46,COLUMN(L46))))/$F46)))))),
IF(OR(ISNUMBER($D46)=FALSE,$F46=""),"",
IF(AND('2.5 CAPEX'!$L49&lt;&gt;"x",'2.5 CAPEX'!$M49&lt;&gt;"x"),0,
IF($F46=0,0,
IF(U$4&lt;'2.1 Kraftwerk allgemein'!$F$16,0,
IF(U$4='2.1 Kraftwerk allgemein'!$F$16,'2.5 CAPEX'!$J49/$F46,
IF(U$4&lt;'2.1 Kraftwerk allgemein'!$F$16+$F46,
('2.5 CAPEX'!$J49+SUM(OFFSET('2.5 CAPEX'!Z49,0,-MIN(MAX($F46-1-('2.1 Kraftwerk allgemein'!$F$16-'1.1 Allgemein'!$I$22+1),0),COLUMN(L46)-1-('2.1 Kraftwerk allgemein'!$F$16-'1.1 Allgemein'!$I$22+1)),1,MIN(MAX($F46-('2.1 Kraftwerk allgemein'!$F$16-'1.1 Allgemein'!$I$22+1),1),COLUMN(L46)-('2.1 Kraftwerk allgemein'!$F$16-'1.1 Allgemein'!$I$22+1)))))/$F46,
SUM(OFFSET('2.5 CAPEX'!Z49,0,-MIN($F46-1,COLUMN(L46)-1),1,MIN($F46,COLUMN(L46))))/$F46)))))))</f>
        <v>0</v>
      </c>
      <c r="V46" s="199">
        <f ca="1">IF('2.1 Kraftwerk allgemein'!$F$15&lt;'1.1 Allgemein'!$I$22,
IF(OR(ISNUMBER($D46)=FALSE,$F46=""),"",
IF(AND('2.5 CAPEX'!$L49&lt;&gt;"x",'2.5 CAPEX'!$M49&lt;&gt;"x"),0,
IF($F46=0,0,
IF(V$4&lt;'2.1 Kraftwerk allgemein'!$F$16,0,
IF(V$4='2.1 Kraftwerk allgemein'!$F$16,'2.5 CAPEX'!$J49/$F46,
IF(V$4&lt;'2.1 Kraftwerk allgemein'!$F$16+$F46,
('2.5 CAPEX'!$J49+SUM(OFFSET('2.5 CAPEX'!AA49,0,-MIN(MAX($F46-1-('2.1 Kraftwerk allgemein'!$F$16-'2.1 Kraftwerk allgemein'!$F$15+1),0),COLUMN(M46)-1-('2.1 Kraftwerk allgemein'!$F$16-'2.1 Kraftwerk allgemein'!$F$15+1)),1,MIN(MAX($F46-('2.1 Kraftwerk allgemein'!$F$16-'2.1 Kraftwerk allgemein'!$F$15+1),1),COLUMN(M46)-('2.1 Kraftwerk allgemein'!$F$16-'2.1 Kraftwerk allgemein'!$F$15+1)))))/$F46,
SUM(OFFSET('2.5 CAPEX'!AA49,0,-MIN($F46-1,COLUMN(M46)-1),1,MIN($F46,COLUMN(M46))))/$F46)))))),
IF(OR(ISNUMBER($D46)=FALSE,$F46=""),"",
IF(AND('2.5 CAPEX'!$L49&lt;&gt;"x",'2.5 CAPEX'!$M49&lt;&gt;"x"),0,
IF($F46=0,0,
IF(V$4&lt;'2.1 Kraftwerk allgemein'!$F$16,0,
IF(V$4='2.1 Kraftwerk allgemein'!$F$16,'2.5 CAPEX'!$J49/$F46,
IF(V$4&lt;'2.1 Kraftwerk allgemein'!$F$16+$F46,
('2.5 CAPEX'!$J49+SUM(OFFSET('2.5 CAPEX'!AA49,0,-MIN(MAX($F46-1-('2.1 Kraftwerk allgemein'!$F$16-'1.1 Allgemein'!$I$22+1),0),COLUMN(M46)-1-('2.1 Kraftwerk allgemein'!$F$16-'1.1 Allgemein'!$I$22+1)),1,MIN(MAX($F46-('2.1 Kraftwerk allgemein'!$F$16-'1.1 Allgemein'!$I$22+1),1),COLUMN(M46)-('2.1 Kraftwerk allgemein'!$F$16-'1.1 Allgemein'!$I$22+1)))))/$F46,
SUM(OFFSET('2.5 CAPEX'!AA49,0,-MIN($F46-1,COLUMN(M46)-1),1,MIN($F46,COLUMN(M46))))/$F46)))))))</f>
        <v>0</v>
      </c>
      <c r="W46" s="199">
        <f ca="1">IF('2.1 Kraftwerk allgemein'!$F$15&lt;'1.1 Allgemein'!$I$22,
IF(OR(ISNUMBER($D46)=FALSE,$F46=""),"",
IF(AND('2.5 CAPEX'!$L49&lt;&gt;"x",'2.5 CAPEX'!$M49&lt;&gt;"x"),0,
IF($F46=0,0,
IF(W$4&lt;'2.1 Kraftwerk allgemein'!$F$16,0,
IF(W$4='2.1 Kraftwerk allgemein'!$F$16,'2.5 CAPEX'!$J49/$F46,
IF(W$4&lt;'2.1 Kraftwerk allgemein'!$F$16+$F46,
('2.5 CAPEX'!$J49+SUM(OFFSET('2.5 CAPEX'!AB49,0,-MIN(MAX($F46-1-('2.1 Kraftwerk allgemein'!$F$16-'2.1 Kraftwerk allgemein'!$F$15+1),0),COLUMN(N46)-1-('2.1 Kraftwerk allgemein'!$F$16-'2.1 Kraftwerk allgemein'!$F$15+1)),1,MIN(MAX($F46-('2.1 Kraftwerk allgemein'!$F$16-'2.1 Kraftwerk allgemein'!$F$15+1),1),COLUMN(N46)-('2.1 Kraftwerk allgemein'!$F$16-'2.1 Kraftwerk allgemein'!$F$15+1)))))/$F46,
SUM(OFFSET('2.5 CAPEX'!AB49,0,-MIN($F46-1,COLUMN(N46)-1),1,MIN($F46,COLUMN(N46))))/$F46)))))),
IF(OR(ISNUMBER($D46)=FALSE,$F46=""),"",
IF(AND('2.5 CAPEX'!$L49&lt;&gt;"x",'2.5 CAPEX'!$M49&lt;&gt;"x"),0,
IF($F46=0,0,
IF(W$4&lt;'2.1 Kraftwerk allgemein'!$F$16,0,
IF(W$4='2.1 Kraftwerk allgemein'!$F$16,'2.5 CAPEX'!$J49/$F46,
IF(W$4&lt;'2.1 Kraftwerk allgemein'!$F$16+$F46,
('2.5 CAPEX'!$J49+SUM(OFFSET('2.5 CAPEX'!AB49,0,-MIN(MAX($F46-1-('2.1 Kraftwerk allgemein'!$F$16-'1.1 Allgemein'!$I$22+1),0),COLUMN(N46)-1-('2.1 Kraftwerk allgemein'!$F$16-'1.1 Allgemein'!$I$22+1)),1,MIN(MAX($F46-('2.1 Kraftwerk allgemein'!$F$16-'1.1 Allgemein'!$I$22+1),1),COLUMN(N46)-('2.1 Kraftwerk allgemein'!$F$16-'1.1 Allgemein'!$I$22+1)))))/$F46,
SUM(OFFSET('2.5 CAPEX'!AB49,0,-MIN($F46-1,COLUMN(N46)-1),1,MIN($F46,COLUMN(N46))))/$F46)))))))</f>
        <v>0</v>
      </c>
      <c r="X46" s="199">
        <f ca="1">IF('2.1 Kraftwerk allgemein'!$F$15&lt;'1.1 Allgemein'!$I$22,
IF(OR(ISNUMBER($D46)=FALSE,$F46=""),"",
IF(AND('2.5 CAPEX'!$L49&lt;&gt;"x",'2.5 CAPEX'!$M49&lt;&gt;"x"),0,
IF($F46=0,0,
IF(X$4&lt;'2.1 Kraftwerk allgemein'!$F$16,0,
IF(X$4='2.1 Kraftwerk allgemein'!$F$16,'2.5 CAPEX'!$J49/$F46,
IF(X$4&lt;'2.1 Kraftwerk allgemein'!$F$16+$F46,
('2.5 CAPEX'!$J49+SUM(OFFSET('2.5 CAPEX'!AC49,0,-MIN(MAX($F46-1-('2.1 Kraftwerk allgemein'!$F$16-'2.1 Kraftwerk allgemein'!$F$15+1),0),COLUMN(O46)-1-('2.1 Kraftwerk allgemein'!$F$16-'2.1 Kraftwerk allgemein'!$F$15+1)),1,MIN(MAX($F46-('2.1 Kraftwerk allgemein'!$F$16-'2.1 Kraftwerk allgemein'!$F$15+1),1),COLUMN(O46)-('2.1 Kraftwerk allgemein'!$F$16-'2.1 Kraftwerk allgemein'!$F$15+1)))))/$F46,
SUM(OFFSET('2.5 CAPEX'!AC49,0,-MIN($F46-1,COLUMN(O46)-1),1,MIN($F46,COLUMN(O46))))/$F46)))))),
IF(OR(ISNUMBER($D46)=FALSE,$F46=""),"",
IF(AND('2.5 CAPEX'!$L49&lt;&gt;"x",'2.5 CAPEX'!$M49&lt;&gt;"x"),0,
IF($F46=0,0,
IF(X$4&lt;'2.1 Kraftwerk allgemein'!$F$16,0,
IF(X$4='2.1 Kraftwerk allgemein'!$F$16,'2.5 CAPEX'!$J49/$F46,
IF(X$4&lt;'2.1 Kraftwerk allgemein'!$F$16+$F46,
('2.5 CAPEX'!$J49+SUM(OFFSET('2.5 CAPEX'!AC49,0,-MIN(MAX($F46-1-('2.1 Kraftwerk allgemein'!$F$16-'1.1 Allgemein'!$I$22+1),0),COLUMN(O46)-1-('2.1 Kraftwerk allgemein'!$F$16-'1.1 Allgemein'!$I$22+1)),1,MIN(MAX($F46-('2.1 Kraftwerk allgemein'!$F$16-'1.1 Allgemein'!$I$22+1),1),COLUMN(O46)-('2.1 Kraftwerk allgemein'!$F$16-'1.1 Allgemein'!$I$22+1)))))/$F46,
SUM(OFFSET('2.5 CAPEX'!AC49,0,-MIN($F46-1,COLUMN(O46)-1),1,MIN($F46,COLUMN(O46))))/$F46)))))))</f>
        <v>0</v>
      </c>
      <c r="Y46" s="199">
        <f ca="1">IF('2.1 Kraftwerk allgemein'!$F$15&lt;'1.1 Allgemein'!$I$22,
IF(OR(ISNUMBER($D46)=FALSE,$F46=""),"",
IF(AND('2.5 CAPEX'!$L49&lt;&gt;"x",'2.5 CAPEX'!$M49&lt;&gt;"x"),0,
IF($F46=0,0,
IF(Y$4&lt;'2.1 Kraftwerk allgemein'!$F$16,0,
IF(Y$4='2.1 Kraftwerk allgemein'!$F$16,'2.5 CAPEX'!$J49/$F46,
IF(Y$4&lt;'2.1 Kraftwerk allgemein'!$F$16+$F46,
('2.5 CAPEX'!$J49+SUM(OFFSET('2.5 CAPEX'!AD49,0,-MIN(MAX($F46-1-('2.1 Kraftwerk allgemein'!$F$16-'2.1 Kraftwerk allgemein'!$F$15+1),0),COLUMN(P46)-1-('2.1 Kraftwerk allgemein'!$F$16-'2.1 Kraftwerk allgemein'!$F$15+1)),1,MIN(MAX($F46-('2.1 Kraftwerk allgemein'!$F$16-'2.1 Kraftwerk allgemein'!$F$15+1),1),COLUMN(P46)-('2.1 Kraftwerk allgemein'!$F$16-'2.1 Kraftwerk allgemein'!$F$15+1)))))/$F46,
SUM(OFFSET('2.5 CAPEX'!AD49,0,-MIN($F46-1,COLUMN(P46)-1),1,MIN($F46,COLUMN(P46))))/$F46)))))),
IF(OR(ISNUMBER($D46)=FALSE,$F46=""),"",
IF(AND('2.5 CAPEX'!$L49&lt;&gt;"x",'2.5 CAPEX'!$M49&lt;&gt;"x"),0,
IF($F46=0,0,
IF(Y$4&lt;'2.1 Kraftwerk allgemein'!$F$16,0,
IF(Y$4='2.1 Kraftwerk allgemein'!$F$16,'2.5 CAPEX'!$J49/$F46,
IF(Y$4&lt;'2.1 Kraftwerk allgemein'!$F$16+$F46,
('2.5 CAPEX'!$J49+SUM(OFFSET('2.5 CAPEX'!AD49,0,-MIN(MAX($F46-1-('2.1 Kraftwerk allgemein'!$F$16-'1.1 Allgemein'!$I$22+1),0),COLUMN(P46)-1-('2.1 Kraftwerk allgemein'!$F$16-'1.1 Allgemein'!$I$22+1)),1,MIN(MAX($F46-('2.1 Kraftwerk allgemein'!$F$16-'1.1 Allgemein'!$I$22+1),1),COLUMN(P46)-('2.1 Kraftwerk allgemein'!$F$16-'1.1 Allgemein'!$I$22+1)))))/$F46,
SUM(OFFSET('2.5 CAPEX'!AD49,0,-MIN($F46-1,COLUMN(P46)-1),1,MIN($F46,COLUMN(P46))))/$F46)))))))</f>
        <v>0</v>
      </c>
      <c r="Z46" s="199">
        <f ca="1">IF('2.1 Kraftwerk allgemein'!$F$15&lt;'1.1 Allgemein'!$I$22,
IF(OR(ISNUMBER($D46)=FALSE,$F46=""),"",
IF(AND('2.5 CAPEX'!$L49&lt;&gt;"x",'2.5 CAPEX'!$M49&lt;&gt;"x"),0,
IF($F46=0,0,
IF(Z$4&lt;'2.1 Kraftwerk allgemein'!$F$16,0,
IF(Z$4='2.1 Kraftwerk allgemein'!$F$16,'2.5 CAPEX'!$J49/$F46,
IF(Z$4&lt;'2.1 Kraftwerk allgemein'!$F$16+$F46,
('2.5 CAPEX'!$J49+SUM(OFFSET('2.5 CAPEX'!AE49,0,-MIN(MAX($F46-1-('2.1 Kraftwerk allgemein'!$F$16-'2.1 Kraftwerk allgemein'!$F$15+1),0),COLUMN(Q46)-1-('2.1 Kraftwerk allgemein'!$F$16-'2.1 Kraftwerk allgemein'!$F$15+1)),1,MIN(MAX($F46-('2.1 Kraftwerk allgemein'!$F$16-'2.1 Kraftwerk allgemein'!$F$15+1),1),COLUMN(Q46)-('2.1 Kraftwerk allgemein'!$F$16-'2.1 Kraftwerk allgemein'!$F$15+1)))))/$F46,
SUM(OFFSET('2.5 CAPEX'!AE49,0,-MIN($F46-1,COLUMN(Q46)-1),1,MIN($F46,COLUMN(Q46))))/$F46)))))),
IF(OR(ISNUMBER($D46)=FALSE,$F46=""),"",
IF(AND('2.5 CAPEX'!$L49&lt;&gt;"x",'2.5 CAPEX'!$M49&lt;&gt;"x"),0,
IF($F46=0,0,
IF(Z$4&lt;'2.1 Kraftwerk allgemein'!$F$16,0,
IF(Z$4='2.1 Kraftwerk allgemein'!$F$16,'2.5 CAPEX'!$J49/$F46,
IF(Z$4&lt;'2.1 Kraftwerk allgemein'!$F$16+$F46,
('2.5 CAPEX'!$J49+SUM(OFFSET('2.5 CAPEX'!AE49,0,-MIN(MAX($F46-1-('2.1 Kraftwerk allgemein'!$F$16-'1.1 Allgemein'!$I$22+1),0),COLUMN(Q46)-1-('2.1 Kraftwerk allgemein'!$F$16-'1.1 Allgemein'!$I$22+1)),1,MIN(MAX($F46-('2.1 Kraftwerk allgemein'!$F$16-'1.1 Allgemein'!$I$22+1),1),COLUMN(Q46)-('2.1 Kraftwerk allgemein'!$F$16-'1.1 Allgemein'!$I$22+1)))))/$F46,
SUM(OFFSET('2.5 CAPEX'!AE49,0,-MIN($F46-1,COLUMN(Q46)-1),1,MIN($F46,COLUMN(Q46))))/$F46)))))))</f>
        <v>0</v>
      </c>
      <c r="AA46" s="199">
        <f ca="1">IF('2.1 Kraftwerk allgemein'!$F$15&lt;'1.1 Allgemein'!$I$22,
IF(OR(ISNUMBER($D46)=FALSE,$F46=""),"",
IF(AND('2.5 CAPEX'!$L49&lt;&gt;"x",'2.5 CAPEX'!$M49&lt;&gt;"x"),0,
IF($F46=0,0,
IF(AA$4&lt;'2.1 Kraftwerk allgemein'!$F$16,0,
IF(AA$4='2.1 Kraftwerk allgemein'!$F$16,'2.5 CAPEX'!$J49/$F46,
IF(AA$4&lt;'2.1 Kraftwerk allgemein'!$F$16+$F46,
('2.5 CAPEX'!$J49+SUM(OFFSET('2.5 CAPEX'!AF49,0,-MIN(MAX($F46-1-('2.1 Kraftwerk allgemein'!$F$16-'2.1 Kraftwerk allgemein'!$F$15+1),0),COLUMN(R46)-1-('2.1 Kraftwerk allgemein'!$F$16-'2.1 Kraftwerk allgemein'!$F$15+1)),1,MIN(MAX($F46-('2.1 Kraftwerk allgemein'!$F$16-'2.1 Kraftwerk allgemein'!$F$15+1),1),COLUMN(R46)-('2.1 Kraftwerk allgemein'!$F$16-'2.1 Kraftwerk allgemein'!$F$15+1)))))/$F46,
SUM(OFFSET('2.5 CAPEX'!AF49,0,-MIN($F46-1,COLUMN(R46)-1),1,MIN($F46,COLUMN(R46))))/$F46)))))),
IF(OR(ISNUMBER($D46)=FALSE,$F46=""),"",
IF(AND('2.5 CAPEX'!$L49&lt;&gt;"x",'2.5 CAPEX'!$M49&lt;&gt;"x"),0,
IF($F46=0,0,
IF(AA$4&lt;'2.1 Kraftwerk allgemein'!$F$16,0,
IF(AA$4='2.1 Kraftwerk allgemein'!$F$16,'2.5 CAPEX'!$J49/$F46,
IF(AA$4&lt;'2.1 Kraftwerk allgemein'!$F$16+$F46,
('2.5 CAPEX'!$J49+SUM(OFFSET('2.5 CAPEX'!AF49,0,-MIN(MAX($F46-1-('2.1 Kraftwerk allgemein'!$F$16-'1.1 Allgemein'!$I$22+1),0),COLUMN(R46)-1-('2.1 Kraftwerk allgemein'!$F$16-'1.1 Allgemein'!$I$22+1)),1,MIN(MAX($F46-('2.1 Kraftwerk allgemein'!$F$16-'1.1 Allgemein'!$I$22+1),1),COLUMN(R46)-('2.1 Kraftwerk allgemein'!$F$16-'1.1 Allgemein'!$I$22+1)))))/$F46,
SUM(OFFSET('2.5 CAPEX'!AF49,0,-MIN($F46-1,COLUMN(R46)-1),1,MIN($F46,COLUMN(R46))))/$F46)))))))</f>
        <v>0</v>
      </c>
      <c r="AB46" s="199">
        <f ca="1">IF('2.1 Kraftwerk allgemein'!$F$15&lt;'1.1 Allgemein'!$I$22,
IF(OR(ISNUMBER($D46)=FALSE,$F46=""),"",
IF(AND('2.5 CAPEX'!$L49&lt;&gt;"x",'2.5 CAPEX'!$M49&lt;&gt;"x"),0,
IF($F46=0,0,
IF(AB$4&lt;'2.1 Kraftwerk allgemein'!$F$16,0,
IF(AB$4='2.1 Kraftwerk allgemein'!$F$16,'2.5 CAPEX'!$J49/$F46,
IF(AB$4&lt;'2.1 Kraftwerk allgemein'!$F$16+$F46,
('2.5 CAPEX'!$J49+SUM(OFFSET('2.5 CAPEX'!AG49,0,-MIN(MAX($F46-1-('2.1 Kraftwerk allgemein'!$F$16-'2.1 Kraftwerk allgemein'!$F$15+1),0),COLUMN(S46)-1-('2.1 Kraftwerk allgemein'!$F$16-'2.1 Kraftwerk allgemein'!$F$15+1)),1,MIN(MAX($F46-('2.1 Kraftwerk allgemein'!$F$16-'2.1 Kraftwerk allgemein'!$F$15+1),1),COLUMN(S46)-('2.1 Kraftwerk allgemein'!$F$16-'2.1 Kraftwerk allgemein'!$F$15+1)))))/$F46,
SUM(OFFSET('2.5 CAPEX'!AG49,0,-MIN($F46-1,COLUMN(S46)-1),1,MIN($F46,COLUMN(S46))))/$F46)))))),
IF(OR(ISNUMBER($D46)=FALSE,$F46=""),"",
IF(AND('2.5 CAPEX'!$L49&lt;&gt;"x",'2.5 CAPEX'!$M49&lt;&gt;"x"),0,
IF($F46=0,0,
IF(AB$4&lt;'2.1 Kraftwerk allgemein'!$F$16,0,
IF(AB$4='2.1 Kraftwerk allgemein'!$F$16,'2.5 CAPEX'!$J49/$F46,
IF(AB$4&lt;'2.1 Kraftwerk allgemein'!$F$16+$F46,
('2.5 CAPEX'!$J49+SUM(OFFSET('2.5 CAPEX'!AG49,0,-MIN(MAX($F46-1-('2.1 Kraftwerk allgemein'!$F$16-'1.1 Allgemein'!$I$22+1),0),COLUMN(S46)-1-('2.1 Kraftwerk allgemein'!$F$16-'1.1 Allgemein'!$I$22+1)),1,MIN(MAX($F46-('2.1 Kraftwerk allgemein'!$F$16-'1.1 Allgemein'!$I$22+1),1),COLUMN(S46)-('2.1 Kraftwerk allgemein'!$F$16-'1.1 Allgemein'!$I$22+1)))))/$F46,
SUM(OFFSET('2.5 CAPEX'!AG49,0,-MIN($F46-1,COLUMN(S46)-1),1,MIN($F46,COLUMN(S46))))/$F46)))))))</f>
        <v>0</v>
      </c>
      <c r="AC46" s="199">
        <f ca="1">IF('2.1 Kraftwerk allgemein'!$F$15&lt;'1.1 Allgemein'!$I$22,
IF(OR(ISNUMBER($D46)=FALSE,$F46=""),"",
IF(AND('2.5 CAPEX'!$L49&lt;&gt;"x",'2.5 CAPEX'!$M49&lt;&gt;"x"),0,
IF($F46=0,0,
IF(AC$4&lt;'2.1 Kraftwerk allgemein'!$F$16,0,
IF(AC$4='2.1 Kraftwerk allgemein'!$F$16,'2.5 CAPEX'!$J49/$F46,
IF(AC$4&lt;'2.1 Kraftwerk allgemein'!$F$16+$F46,
('2.5 CAPEX'!$J49+SUM(OFFSET('2.5 CAPEX'!AH49,0,-MIN(MAX($F46-1-('2.1 Kraftwerk allgemein'!$F$16-'2.1 Kraftwerk allgemein'!$F$15+1),0),COLUMN(T46)-1-('2.1 Kraftwerk allgemein'!$F$16-'2.1 Kraftwerk allgemein'!$F$15+1)),1,MIN(MAX($F46-('2.1 Kraftwerk allgemein'!$F$16-'2.1 Kraftwerk allgemein'!$F$15+1),1),COLUMN(T46)-('2.1 Kraftwerk allgemein'!$F$16-'2.1 Kraftwerk allgemein'!$F$15+1)))))/$F46,
SUM(OFFSET('2.5 CAPEX'!AH49,0,-MIN($F46-1,COLUMN(T46)-1),1,MIN($F46,COLUMN(T46))))/$F46)))))),
IF(OR(ISNUMBER($D46)=FALSE,$F46=""),"",
IF(AND('2.5 CAPEX'!$L49&lt;&gt;"x",'2.5 CAPEX'!$M49&lt;&gt;"x"),0,
IF($F46=0,0,
IF(AC$4&lt;'2.1 Kraftwerk allgemein'!$F$16,0,
IF(AC$4='2.1 Kraftwerk allgemein'!$F$16,'2.5 CAPEX'!$J49/$F46,
IF(AC$4&lt;'2.1 Kraftwerk allgemein'!$F$16+$F46,
('2.5 CAPEX'!$J49+SUM(OFFSET('2.5 CAPEX'!AH49,0,-MIN(MAX($F46-1-('2.1 Kraftwerk allgemein'!$F$16-'1.1 Allgemein'!$I$22+1),0),COLUMN(T46)-1-('2.1 Kraftwerk allgemein'!$F$16-'1.1 Allgemein'!$I$22+1)),1,MIN(MAX($F46-('2.1 Kraftwerk allgemein'!$F$16-'1.1 Allgemein'!$I$22+1),1),COLUMN(T46)-('2.1 Kraftwerk allgemein'!$F$16-'1.1 Allgemein'!$I$22+1)))))/$F46,
SUM(OFFSET('2.5 CAPEX'!AH49,0,-MIN($F46-1,COLUMN(T46)-1),1,MIN($F46,COLUMN(T46))))/$F46)))))))</f>
        <v>0</v>
      </c>
      <c r="AD46" s="199">
        <f ca="1">IF('2.1 Kraftwerk allgemein'!$F$15&lt;'1.1 Allgemein'!$I$22,
IF(OR(ISNUMBER($D46)=FALSE,$F46=""),"",
IF(AND('2.5 CAPEX'!$L49&lt;&gt;"x",'2.5 CAPEX'!$M49&lt;&gt;"x"),0,
IF($F46=0,0,
IF(AD$4&lt;'2.1 Kraftwerk allgemein'!$F$16,0,
IF(AD$4='2.1 Kraftwerk allgemein'!$F$16,'2.5 CAPEX'!$J49/$F46,
IF(AD$4&lt;'2.1 Kraftwerk allgemein'!$F$16+$F46,
('2.5 CAPEX'!$J49+SUM(OFFSET('2.5 CAPEX'!AI49,0,-MIN(MAX($F46-1-('2.1 Kraftwerk allgemein'!$F$16-'2.1 Kraftwerk allgemein'!$F$15+1),0),COLUMN(U46)-1-('2.1 Kraftwerk allgemein'!$F$16-'2.1 Kraftwerk allgemein'!$F$15+1)),1,MIN(MAX($F46-('2.1 Kraftwerk allgemein'!$F$16-'2.1 Kraftwerk allgemein'!$F$15+1),1),COLUMN(U46)-('2.1 Kraftwerk allgemein'!$F$16-'2.1 Kraftwerk allgemein'!$F$15+1)))))/$F46,
SUM(OFFSET('2.5 CAPEX'!AI49,0,-MIN($F46-1,COLUMN(U46)-1),1,MIN($F46,COLUMN(U46))))/$F46)))))),
IF(OR(ISNUMBER($D46)=FALSE,$F46=""),"",
IF(AND('2.5 CAPEX'!$L49&lt;&gt;"x",'2.5 CAPEX'!$M49&lt;&gt;"x"),0,
IF($F46=0,0,
IF(AD$4&lt;'2.1 Kraftwerk allgemein'!$F$16,0,
IF(AD$4='2.1 Kraftwerk allgemein'!$F$16,'2.5 CAPEX'!$J49/$F46,
IF(AD$4&lt;'2.1 Kraftwerk allgemein'!$F$16+$F46,
('2.5 CAPEX'!$J49+SUM(OFFSET('2.5 CAPEX'!AI49,0,-MIN(MAX($F46-1-('2.1 Kraftwerk allgemein'!$F$16-'1.1 Allgemein'!$I$22+1),0),COLUMN(U46)-1-('2.1 Kraftwerk allgemein'!$F$16-'1.1 Allgemein'!$I$22+1)),1,MIN(MAX($F46-('2.1 Kraftwerk allgemein'!$F$16-'1.1 Allgemein'!$I$22+1),1),COLUMN(U46)-('2.1 Kraftwerk allgemein'!$F$16-'1.1 Allgemein'!$I$22+1)))))/$F46,
SUM(OFFSET('2.5 CAPEX'!AI49,0,-MIN($F46-1,COLUMN(U46)-1),1,MIN($F46,COLUMN(U46))))/$F46)))))))</f>
        <v>0</v>
      </c>
      <c r="AE46" s="199">
        <f ca="1">IF('2.1 Kraftwerk allgemein'!$F$15&lt;'1.1 Allgemein'!$I$22,
IF(OR(ISNUMBER($D46)=FALSE,$F46=""),"",
IF(AND('2.5 CAPEX'!$L49&lt;&gt;"x",'2.5 CAPEX'!$M49&lt;&gt;"x"),0,
IF($F46=0,0,
IF(AE$4&lt;'2.1 Kraftwerk allgemein'!$F$16,0,
IF(AE$4='2.1 Kraftwerk allgemein'!$F$16,'2.5 CAPEX'!$J49/$F46,
IF(AE$4&lt;'2.1 Kraftwerk allgemein'!$F$16+$F46,
('2.5 CAPEX'!$J49+SUM(OFFSET('2.5 CAPEX'!AJ49,0,-MIN(MAX($F46-1-('2.1 Kraftwerk allgemein'!$F$16-'2.1 Kraftwerk allgemein'!$F$15+1),0),COLUMN(V46)-1-('2.1 Kraftwerk allgemein'!$F$16-'2.1 Kraftwerk allgemein'!$F$15+1)),1,MIN(MAX($F46-('2.1 Kraftwerk allgemein'!$F$16-'2.1 Kraftwerk allgemein'!$F$15+1),1),COLUMN(V46)-('2.1 Kraftwerk allgemein'!$F$16-'2.1 Kraftwerk allgemein'!$F$15+1)))))/$F46,
SUM(OFFSET('2.5 CAPEX'!AJ49,0,-MIN($F46-1,COLUMN(V46)-1),1,MIN($F46,COLUMN(V46))))/$F46)))))),
IF(OR(ISNUMBER($D46)=FALSE,$F46=""),"",
IF(AND('2.5 CAPEX'!$L49&lt;&gt;"x",'2.5 CAPEX'!$M49&lt;&gt;"x"),0,
IF($F46=0,0,
IF(AE$4&lt;'2.1 Kraftwerk allgemein'!$F$16,0,
IF(AE$4='2.1 Kraftwerk allgemein'!$F$16,'2.5 CAPEX'!$J49/$F46,
IF(AE$4&lt;'2.1 Kraftwerk allgemein'!$F$16+$F46,
('2.5 CAPEX'!$J49+SUM(OFFSET('2.5 CAPEX'!AJ49,0,-MIN(MAX($F46-1-('2.1 Kraftwerk allgemein'!$F$16-'1.1 Allgemein'!$I$22+1),0),COLUMN(V46)-1-('2.1 Kraftwerk allgemein'!$F$16-'1.1 Allgemein'!$I$22+1)),1,MIN(MAX($F46-('2.1 Kraftwerk allgemein'!$F$16-'1.1 Allgemein'!$I$22+1),1),COLUMN(V46)-('2.1 Kraftwerk allgemein'!$F$16-'1.1 Allgemein'!$I$22+1)))))/$F46,
SUM(OFFSET('2.5 CAPEX'!AJ49,0,-MIN($F46-1,COLUMN(V46)-1),1,MIN($F46,COLUMN(V46))))/$F46)))))))</f>
        <v>0</v>
      </c>
      <c r="AF46" s="199">
        <f ca="1">IF('2.1 Kraftwerk allgemein'!$F$15&lt;'1.1 Allgemein'!$I$22,
IF(OR(ISNUMBER($D46)=FALSE,$F46=""),"",
IF(AND('2.5 CAPEX'!$L49&lt;&gt;"x",'2.5 CAPEX'!$M49&lt;&gt;"x"),0,
IF($F46=0,0,
IF(AF$4&lt;'2.1 Kraftwerk allgemein'!$F$16,0,
IF(AF$4='2.1 Kraftwerk allgemein'!$F$16,'2.5 CAPEX'!$J49/$F46,
IF(AF$4&lt;'2.1 Kraftwerk allgemein'!$F$16+$F46,
('2.5 CAPEX'!$J49+SUM(OFFSET('2.5 CAPEX'!AK49,0,-MIN(MAX($F46-1-('2.1 Kraftwerk allgemein'!$F$16-'2.1 Kraftwerk allgemein'!$F$15+1),0),COLUMN(W46)-1-('2.1 Kraftwerk allgemein'!$F$16-'2.1 Kraftwerk allgemein'!$F$15+1)),1,MIN(MAX($F46-('2.1 Kraftwerk allgemein'!$F$16-'2.1 Kraftwerk allgemein'!$F$15+1),1),COLUMN(W46)-('2.1 Kraftwerk allgemein'!$F$16-'2.1 Kraftwerk allgemein'!$F$15+1)))))/$F46,
SUM(OFFSET('2.5 CAPEX'!AK49,0,-MIN($F46-1,COLUMN(W46)-1),1,MIN($F46,COLUMN(W46))))/$F46)))))),
IF(OR(ISNUMBER($D46)=FALSE,$F46=""),"",
IF(AND('2.5 CAPEX'!$L49&lt;&gt;"x",'2.5 CAPEX'!$M49&lt;&gt;"x"),0,
IF($F46=0,0,
IF(AF$4&lt;'2.1 Kraftwerk allgemein'!$F$16,0,
IF(AF$4='2.1 Kraftwerk allgemein'!$F$16,'2.5 CAPEX'!$J49/$F46,
IF(AF$4&lt;'2.1 Kraftwerk allgemein'!$F$16+$F46,
('2.5 CAPEX'!$J49+SUM(OFFSET('2.5 CAPEX'!AK49,0,-MIN(MAX($F46-1-('2.1 Kraftwerk allgemein'!$F$16-'1.1 Allgemein'!$I$22+1),0),COLUMN(W46)-1-('2.1 Kraftwerk allgemein'!$F$16-'1.1 Allgemein'!$I$22+1)),1,MIN(MAX($F46-('2.1 Kraftwerk allgemein'!$F$16-'1.1 Allgemein'!$I$22+1),1),COLUMN(W46)-('2.1 Kraftwerk allgemein'!$F$16-'1.1 Allgemein'!$I$22+1)))))/$F46,
SUM(OFFSET('2.5 CAPEX'!AK49,0,-MIN($F46-1,COLUMN(W46)-1),1,MIN($F46,COLUMN(W46))))/$F46)))))))</f>
        <v>0</v>
      </c>
      <c r="AG46" s="199">
        <f ca="1">IF('2.1 Kraftwerk allgemein'!$F$15&lt;'1.1 Allgemein'!$I$22,
IF(OR(ISNUMBER($D46)=FALSE,$F46=""),"",
IF(AND('2.5 CAPEX'!$L49&lt;&gt;"x",'2.5 CAPEX'!$M49&lt;&gt;"x"),0,
IF($F46=0,0,
IF(AG$4&lt;'2.1 Kraftwerk allgemein'!$F$16,0,
IF(AG$4='2.1 Kraftwerk allgemein'!$F$16,'2.5 CAPEX'!$J49/$F46,
IF(AG$4&lt;'2.1 Kraftwerk allgemein'!$F$16+$F46,
('2.5 CAPEX'!$J49+SUM(OFFSET('2.5 CAPEX'!AL49,0,-MIN(MAX($F46-1-('2.1 Kraftwerk allgemein'!$F$16-'2.1 Kraftwerk allgemein'!$F$15+1),0),COLUMN(X46)-1-('2.1 Kraftwerk allgemein'!$F$16-'2.1 Kraftwerk allgemein'!$F$15+1)),1,MIN(MAX($F46-('2.1 Kraftwerk allgemein'!$F$16-'2.1 Kraftwerk allgemein'!$F$15+1),1),COLUMN(X46)-('2.1 Kraftwerk allgemein'!$F$16-'2.1 Kraftwerk allgemein'!$F$15+1)))))/$F46,
SUM(OFFSET('2.5 CAPEX'!AL49,0,-MIN($F46-1,COLUMN(X46)-1),1,MIN($F46,COLUMN(X46))))/$F46)))))),
IF(OR(ISNUMBER($D46)=FALSE,$F46=""),"",
IF(AND('2.5 CAPEX'!$L49&lt;&gt;"x",'2.5 CAPEX'!$M49&lt;&gt;"x"),0,
IF($F46=0,0,
IF(AG$4&lt;'2.1 Kraftwerk allgemein'!$F$16,0,
IF(AG$4='2.1 Kraftwerk allgemein'!$F$16,'2.5 CAPEX'!$J49/$F46,
IF(AG$4&lt;'2.1 Kraftwerk allgemein'!$F$16+$F46,
('2.5 CAPEX'!$J49+SUM(OFFSET('2.5 CAPEX'!AL49,0,-MIN(MAX($F46-1-('2.1 Kraftwerk allgemein'!$F$16-'1.1 Allgemein'!$I$22+1),0),COLUMN(X46)-1-('2.1 Kraftwerk allgemein'!$F$16-'1.1 Allgemein'!$I$22+1)),1,MIN(MAX($F46-('2.1 Kraftwerk allgemein'!$F$16-'1.1 Allgemein'!$I$22+1),1),COLUMN(X46)-('2.1 Kraftwerk allgemein'!$F$16-'1.1 Allgemein'!$I$22+1)))))/$F46,
SUM(OFFSET('2.5 CAPEX'!AL49,0,-MIN($F46-1,COLUMN(X46)-1),1,MIN($F46,COLUMN(X46))))/$F46)))))))</f>
        <v>0</v>
      </c>
      <c r="AH46" s="199">
        <f ca="1">IF('2.1 Kraftwerk allgemein'!$F$15&lt;'1.1 Allgemein'!$I$22,
IF(OR(ISNUMBER($D46)=FALSE,$F46=""),"",
IF(AND('2.5 CAPEX'!$L49&lt;&gt;"x",'2.5 CAPEX'!$M49&lt;&gt;"x"),0,
IF($F46=0,0,
IF(AH$4&lt;'2.1 Kraftwerk allgemein'!$F$16,0,
IF(AH$4='2.1 Kraftwerk allgemein'!$F$16,'2.5 CAPEX'!$J49/$F46,
IF(AH$4&lt;'2.1 Kraftwerk allgemein'!$F$16+$F46,
('2.5 CAPEX'!$J49+SUM(OFFSET('2.5 CAPEX'!AM49,0,-MIN(MAX($F46-1-('2.1 Kraftwerk allgemein'!$F$16-'2.1 Kraftwerk allgemein'!$F$15+1),0),COLUMN(Y46)-1-('2.1 Kraftwerk allgemein'!$F$16-'2.1 Kraftwerk allgemein'!$F$15+1)),1,MIN(MAX($F46-('2.1 Kraftwerk allgemein'!$F$16-'2.1 Kraftwerk allgemein'!$F$15+1),1),COLUMN(Y46)-('2.1 Kraftwerk allgemein'!$F$16-'2.1 Kraftwerk allgemein'!$F$15+1)))))/$F46,
SUM(OFFSET('2.5 CAPEX'!AM49,0,-MIN($F46-1,COLUMN(Y46)-1),1,MIN($F46,COLUMN(Y46))))/$F46)))))),
IF(OR(ISNUMBER($D46)=FALSE,$F46=""),"",
IF(AND('2.5 CAPEX'!$L49&lt;&gt;"x",'2.5 CAPEX'!$M49&lt;&gt;"x"),0,
IF($F46=0,0,
IF(AH$4&lt;'2.1 Kraftwerk allgemein'!$F$16,0,
IF(AH$4='2.1 Kraftwerk allgemein'!$F$16,'2.5 CAPEX'!$J49/$F46,
IF(AH$4&lt;'2.1 Kraftwerk allgemein'!$F$16+$F46,
('2.5 CAPEX'!$J49+SUM(OFFSET('2.5 CAPEX'!AM49,0,-MIN(MAX($F46-1-('2.1 Kraftwerk allgemein'!$F$16-'1.1 Allgemein'!$I$22+1),0),COLUMN(Y46)-1-('2.1 Kraftwerk allgemein'!$F$16-'1.1 Allgemein'!$I$22+1)),1,MIN(MAX($F46-('2.1 Kraftwerk allgemein'!$F$16-'1.1 Allgemein'!$I$22+1),1),COLUMN(Y46)-('2.1 Kraftwerk allgemein'!$F$16-'1.1 Allgemein'!$I$22+1)))))/$F46,
SUM(OFFSET('2.5 CAPEX'!AM49,0,-MIN($F46-1,COLUMN(Y46)-1),1,MIN($F46,COLUMN(Y46))))/$F46)))))))</f>
        <v>0</v>
      </c>
      <c r="AI46" s="199">
        <f ca="1">IF('2.1 Kraftwerk allgemein'!$F$15&lt;'1.1 Allgemein'!$I$22,
IF(OR(ISNUMBER($D46)=FALSE,$F46=""),"",
IF(AND('2.5 CAPEX'!$L49&lt;&gt;"x",'2.5 CAPEX'!$M49&lt;&gt;"x"),0,
IF($F46=0,0,
IF(AI$4&lt;'2.1 Kraftwerk allgemein'!$F$16,0,
IF(AI$4='2.1 Kraftwerk allgemein'!$F$16,'2.5 CAPEX'!$J49/$F46,
IF(AI$4&lt;'2.1 Kraftwerk allgemein'!$F$16+$F46,
('2.5 CAPEX'!$J49+SUM(OFFSET('2.5 CAPEX'!AN49,0,-MIN(MAX($F46-1-('2.1 Kraftwerk allgemein'!$F$16-'2.1 Kraftwerk allgemein'!$F$15+1),0),COLUMN(Z46)-1-('2.1 Kraftwerk allgemein'!$F$16-'2.1 Kraftwerk allgemein'!$F$15+1)),1,MIN(MAX($F46-('2.1 Kraftwerk allgemein'!$F$16-'2.1 Kraftwerk allgemein'!$F$15+1),1),COLUMN(Z46)-('2.1 Kraftwerk allgemein'!$F$16-'2.1 Kraftwerk allgemein'!$F$15+1)))))/$F46,
SUM(OFFSET('2.5 CAPEX'!AN49,0,-MIN($F46-1,COLUMN(Z46)-1),1,MIN($F46,COLUMN(Z46))))/$F46)))))),
IF(OR(ISNUMBER($D46)=FALSE,$F46=""),"",
IF(AND('2.5 CAPEX'!$L49&lt;&gt;"x",'2.5 CAPEX'!$M49&lt;&gt;"x"),0,
IF($F46=0,0,
IF(AI$4&lt;'2.1 Kraftwerk allgemein'!$F$16,0,
IF(AI$4='2.1 Kraftwerk allgemein'!$F$16,'2.5 CAPEX'!$J49/$F46,
IF(AI$4&lt;'2.1 Kraftwerk allgemein'!$F$16+$F46,
('2.5 CAPEX'!$J49+SUM(OFFSET('2.5 CAPEX'!AN49,0,-MIN(MAX($F46-1-('2.1 Kraftwerk allgemein'!$F$16-'1.1 Allgemein'!$I$22+1),0),COLUMN(Z46)-1-('2.1 Kraftwerk allgemein'!$F$16-'1.1 Allgemein'!$I$22+1)),1,MIN(MAX($F46-('2.1 Kraftwerk allgemein'!$F$16-'1.1 Allgemein'!$I$22+1),1),COLUMN(Z46)-('2.1 Kraftwerk allgemein'!$F$16-'1.1 Allgemein'!$I$22+1)))))/$F46,
SUM(OFFSET('2.5 CAPEX'!AN49,0,-MIN($F46-1,COLUMN(Z46)-1),1,MIN($F46,COLUMN(Z46))))/$F46)))))))</f>
        <v>0</v>
      </c>
      <c r="AJ46" s="199">
        <f ca="1">IF('2.1 Kraftwerk allgemein'!$F$15&lt;'1.1 Allgemein'!$I$22,
IF(OR(ISNUMBER($D46)=FALSE,$F46=""),"",
IF(AND('2.5 CAPEX'!$L49&lt;&gt;"x",'2.5 CAPEX'!$M49&lt;&gt;"x"),0,
IF($F46=0,0,
IF(AJ$4&lt;'2.1 Kraftwerk allgemein'!$F$16,0,
IF(AJ$4='2.1 Kraftwerk allgemein'!$F$16,'2.5 CAPEX'!$J49/$F46,
IF(AJ$4&lt;'2.1 Kraftwerk allgemein'!$F$16+$F46,
('2.5 CAPEX'!$J49+SUM(OFFSET('2.5 CAPEX'!AO49,0,-MIN(MAX($F46-1-('2.1 Kraftwerk allgemein'!$F$16-'2.1 Kraftwerk allgemein'!$F$15+1),0),COLUMN(AA46)-1-('2.1 Kraftwerk allgemein'!$F$16-'2.1 Kraftwerk allgemein'!$F$15+1)),1,MIN(MAX($F46-('2.1 Kraftwerk allgemein'!$F$16-'2.1 Kraftwerk allgemein'!$F$15+1),1),COLUMN(AA46)-('2.1 Kraftwerk allgemein'!$F$16-'2.1 Kraftwerk allgemein'!$F$15+1)))))/$F46,
SUM(OFFSET('2.5 CAPEX'!AO49,0,-MIN($F46-1,COLUMN(AA46)-1),1,MIN($F46,COLUMN(AA46))))/$F46)))))),
IF(OR(ISNUMBER($D46)=FALSE,$F46=""),"",
IF(AND('2.5 CAPEX'!$L49&lt;&gt;"x",'2.5 CAPEX'!$M49&lt;&gt;"x"),0,
IF($F46=0,0,
IF(AJ$4&lt;'2.1 Kraftwerk allgemein'!$F$16,0,
IF(AJ$4='2.1 Kraftwerk allgemein'!$F$16,'2.5 CAPEX'!$J49/$F46,
IF(AJ$4&lt;'2.1 Kraftwerk allgemein'!$F$16+$F46,
('2.5 CAPEX'!$J49+SUM(OFFSET('2.5 CAPEX'!AO49,0,-MIN(MAX($F46-1-('2.1 Kraftwerk allgemein'!$F$16-'1.1 Allgemein'!$I$22+1),0),COLUMN(AA46)-1-('2.1 Kraftwerk allgemein'!$F$16-'1.1 Allgemein'!$I$22+1)),1,MIN(MAX($F46-('2.1 Kraftwerk allgemein'!$F$16-'1.1 Allgemein'!$I$22+1),1),COLUMN(AA46)-('2.1 Kraftwerk allgemein'!$F$16-'1.1 Allgemein'!$I$22+1)))))/$F46,
SUM(OFFSET('2.5 CAPEX'!AO49,0,-MIN($F46-1,COLUMN(AA46)-1),1,MIN($F46,COLUMN(AA46))))/$F46)))))))</f>
        <v>0</v>
      </c>
      <c r="AK46" s="199">
        <f ca="1">IF('2.1 Kraftwerk allgemein'!$F$15&lt;'1.1 Allgemein'!$I$22,
IF(OR(ISNUMBER($D46)=FALSE,$F46=""),"",
IF(AND('2.5 CAPEX'!$L49&lt;&gt;"x",'2.5 CAPEX'!$M49&lt;&gt;"x"),0,
IF($F46=0,0,
IF(AK$4&lt;'2.1 Kraftwerk allgemein'!$F$16,0,
IF(AK$4='2.1 Kraftwerk allgemein'!$F$16,'2.5 CAPEX'!$J49/$F46,
IF(AK$4&lt;'2.1 Kraftwerk allgemein'!$F$16+$F46,
('2.5 CAPEX'!$J49+SUM(OFFSET('2.5 CAPEX'!AP49,0,-MIN(MAX($F46-1-('2.1 Kraftwerk allgemein'!$F$16-'2.1 Kraftwerk allgemein'!$F$15+1),0),COLUMN(AB46)-1-('2.1 Kraftwerk allgemein'!$F$16-'2.1 Kraftwerk allgemein'!$F$15+1)),1,MIN(MAX($F46-('2.1 Kraftwerk allgemein'!$F$16-'2.1 Kraftwerk allgemein'!$F$15+1),1),COLUMN(AB46)-('2.1 Kraftwerk allgemein'!$F$16-'2.1 Kraftwerk allgemein'!$F$15+1)))))/$F46,
SUM(OFFSET('2.5 CAPEX'!AP49,0,-MIN($F46-1,COLUMN(AB46)-1),1,MIN($F46,COLUMN(AB46))))/$F46)))))),
IF(OR(ISNUMBER($D46)=FALSE,$F46=""),"",
IF(AND('2.5 CAPEX'!$L49&lt;&gt;"x",'2.5 CAPEX'!$M49&lt;&gt;"x"),0,
IF($F46=0,0,
IF(AK$4&lt;'2.1 Kraftwerk allgemein'!$F$16,0,
IF(AK$4='2.1 Kraftwerk allgemein'!$F$16,'2.5 CAPEX'!$J49/$F46,
IF(AK$4&lt;'2.1 Kraftwerk allgemein'!$F$16+$F46,
('2.5 CAPEX'!$J49+SUM(OFFSET('2.5 CAPEX'!AP49,0,-MIN(MAX($F46-1-('2.1 Kraftwerk allgemein'!$F$16-'1.1 Allgemein'!$I$22+1),0),COLUMN(AB46)-1-('2.1 Kraftwerk allgemein'!$F$16-'1.1 Allgemein'!$I$22+1)),1,MIN(MAX($F46-('2.1 Kraftwerk allgemein'!$F$16-'1.1 Allgemein'!$I$22+1),1),COLUMN(AB46)-('2.1 Kraftwerk allgemein'!$F$16-'1.1 Allgemein'!$I$22+1)))))/$F46,
SUM(OFFSET('2.5 CAPEX'!AP49,0,-MIN($F46-1,COLUMN(AB46)-1),1,MIN($F46,COLUMN(AB46))))/$F46)))))))</f>
        <v>0</v>
      </c>
      <c r="AL46" s="199">
        <f ca="1">IF('2.1 Kraftwerk allgemein'!$F$15&lt;'1.1 Allgemein'!$I$22,
IF(OR(ISNUMBER($D46)=FALSE,$F46=""),"",
IF(AND('2.5 CAPEX'!$L49&lt;&gt;"x",'2.5 CAPEX'!$M49&lt;&gt;"x"),0,
IF($F46=0,0,
IF(AL$4&lt;'2.1 Kraftwerk allgemein'!$F$16,0,
IF(AL$4='2.1 Kraftwerk allgemein'!$F$16,'2.5 CAPEX'!$J49/$F46,
IF(AL$4&lt;'2.1 Kraftwerk allgemein'!$F$16+$F46,
('2.5 CAPEX'!$J49+SUM(OFFSET('2.5 CAPEX'!AQ49,0,-MIN(MAX($F46-1-('2.1 Kraftwerk allgemein'!$F$16-'2.1 Kraftwerk allgemein'!$F$15+1),0),COLUMN(AC46)-1-('2.1 Kraftwerk allgemein'!$F$16-'2.1 Kraftwerk allgemein'!$F$15+1)),1,MIN(MAX($F46-('2.1 Kraftwerk allgemein'!$F$16-'2.1 Kraftwerk allgemein'!$F$15+1),1),COLUMN(AC46)-('2.1 Kraftwerk allgemein'!$F$16-'2.1 Kraftwerk allgemein'!$F$15+1)))))/$F46,
SUM(OFFSET('2.5 CAPEX'!AQ49,0,-MIN($F46-1,COLUMN(AC46)-1),1,MIN($F46,COLUMN(AC46))))/$F46)))))),
IF(OR(ISNUMBER($D46)=FALSE,$F46=""),"",
IF(AND('2.5 CAPEX'!$L49&lt;&gt;"x",'2.5 CAPEX'!$M49&lt;&gt;"x"),0,
IF($F46=0,0,
IF(AL$4&lt;'2.1 Kraftwerk allgemein'!$F$16,0,
IF(AL$4='2.1 Kraftwerk allgemein'!$F$16,'2.5 CAPEX'!$J49/$F46,
IF(AL$4&lt;'2.1 Kraftwerk allgemein'!$F$16+$F46,
('2.5 CAPEX'!$J49+SUM(OFFSET('2.5 CAPEX'!AQ49,0,-MIN(MAX($F46-1-('2.1 Kraftwerk allgemein'!$F$16-'1.1 Allgemein'!$I$22+1),0),COLUMN(AC46)-1-('2.1 Kraftwerk allgemein'!$F$16-'1.1 Allgemein'!$I$22+1)),1,MIN(MAX($F46-('2.1 Kraftwerk allgemein'!$F$16-'1.1 Allgemein'!$I$22+1),1),COLUMN(AC46)-('2.1 Kraftwerk allgemein'!$F$16-'1.1 Allgemein'!$I$22+1)))))/$F46,
SUM(OFFSET('2.5 CAPEX'!AQ49,0,-MIN($F46-1,COLUMN(AC46)-1),1,MIN($F46,COLUMN(AC46))))/$F46)))))))</f>
        <v>0</v>
      </c>
      <c r="AM46" s="199">
        <f ca="1">IF('2.1 Kraftwerk allgemein'!$F$15&lt;'1.1 Allgemein'!$I$22,
IF(OR(ISNUMBER($D46)=FALSE,$F46=""),"",
IF(AND('2.5 CAPEX'!$L49&lt;&gt;"x",'2.5 CAPEX'!$M49&lt;&gt;"x"),0,
IF($F46=0,0,
IF(AM$4&lt;'2.1 Kraftwerk allgemein'!$F$16,0,
IF(AM$4='2.1 Kraftwerk allgemein'!$F$16,'2.5 CAPEX'!$J49/$F46,
IF(AM$4&lt;'2.1 Kraftwerk allgemein'!$F$16+$F46,
('2.5 CAPEX'!$J49+SUM(OFFSET('2.5 CAPEX'!AR49,0,-MIN(MAX($F46-1-('2.1 Kraftwerk allgemein'!$F$16-'2.1 Kraftwerk allgemein'!$F$15+1),0),COLUMN(AD46)-1-('2.1 Kraftwerk allgemein'!$F$16-'2.1 Kraftwerk allgemein'!$F$15+1)),1,MIN(MAX($F46-('2.1 Kraftwerk allgemein'!$F$16-'2.1 Kraftwerk allgemein'!$F$15+1),1),COLUMN(AD46)-('2.1 Kraftwerk allgemein'!$F$16-'2.1 Kraftwerk allgemein'!$F$15+1)))))/$F46,
SUM(OFFSET('2.5 CAPEX'!AR49,0,-MIN($F46-1,COLUMN(AD46)-1),1,MIN($F46,COLUMN(AD46))))/$F46)))))),
IF(OR(ISNUMBER($D46)=FALSE,$F46=""),"",
IF(AND('2.5 CAPEX'!$L49&lt;&gt;"x",'2.5 CAPEX'!$M49&lt;&gt;"x"),0,
IF($F46=0,0,
IF(AM$4&lt;'2.1 Kraftwerk allgemein'!$F$16,0,
IF(AM$4='2.1 Kraftwerk allgemein'!$F$16,'2.5 CAPEX'!$J49/$F46,
IF(AM$4&lt;'2.1 Kraftwerk allgemein'!$F$16+$F46,
('2.5 CAPEX'!$J49+SUM(OFFSET('2.5 CAPEX'!AR49,0,-MIN(MAX($F46-1-('2.1 Kraftwerk allgemein'!$F$16-'1.1 Allgemein'!$I$22+1),0),COLUMN(AD46)-1-('2.1 Kraftwerk allgemein'!$F$16-'1.1 Allgemein'!$I$22+1)),1,MIN(MAX($F46-('2.1 Kraftwerk allgemein'!$F$16-'1.1 Allgemein'!$I$22+1),1),COLUMN(AD46)-('2.1 Kraftwerk allgemein'!$F$16-'1.1 Allgemein'!$I$22+1)))))/$F46,
SUM(OFFSET('2.5 CAPEX'!AR49,0,-MIN($F46-1,COLUMN(AD46)-1),1,MIN($F46,COLUMN(AD46))))/$F46)))))))</f>
        <v>0</v>
      </c>
      <c r="AN46" s="199">
        <f ca="1">IF('2.1 Kraftwerk allgemein'!$F$15&lt;'1.1 Allgemein'!$I$22,
IF(OR(ISNUMBER($D46)=FALSE,$F46=""),"",
IF(AND('2.5 CAPEX'!$L49&lt;&gt;"x",'2.5 CAPEX'!$M49&lt;&gt;"x"),0,
IF($F46=0,0,
IF(AN$4&lt;'2.1 Kraftwerk allgemein'!$F$16,0,
IF(AN$4='2.1 Kraftwerk allgemein'!$F$16,'2.5 CAPEX'!$J49/$F46,
IF(AN$4&lt;'2.1 Kraftwerk allgemein'!$F$16+$F46,
('2.5 CAPEX'!$J49+SUM(OFFSET('2.5 CAPEX'!AS49,0,-MIN(MAX($F46-1-('2.1 Kraftwerk allgemein'!$F$16-'2.1 Kraftwerk allgemein'!$F$15+1),0),COLUMN(AE46)-1-('2.1 Kraftwerk allgemein'!$F$16-'2.1 Kraftwerk allgemein'!$F$15+1)),1,MIN(MAX($F46-('2.1 Kraftwerk allgemein'!$F$16-'2.1 Kraftwerk allgemein'!$F$15+1),1),COLUMN(AE46)-('2.1 Kraftwerk allgemein'!$F$16-'2.1 Kraftwerk allgemein'!$F$15+1)))))/$F46,
SUM(OFFSET('2.5 CAPEX'!AS49,0,-MIN($F46-1,COLUMN(AE46)-1),1,MIN($F46,COLUMN(AE46))))/$F46)))))),
IF(OR(ISNUMBER($D46)=FALSE,$F46=""),"",
IF(AND('2.5 CAPEX'!$L49&lt;&gt;"x",'2.5 CAPEX'!$M49&lt;&gt;"x"),0,
IF($F46=0,0,
IF(AN$4&lt;'2.1 Kraftwerk allgemein'!$F$16,0,
IF(AN$4='2.1 Kraftwerk allgemein'!$F$16,'2.5 CAPEX'!$J49/$F46,
IF(AN$4&lt;'2.1 Kraftwerk allgemein'!$F$16+$F46,
('2.5 CAPEX'!$J49+SUM(OFFSET('2.5 CAPEX'!AS49,0,-MIN(MAX($F46-1-('2.1 Kraftwerk allgemein'!$F$16-'1.1 Allgemein'!$I$22+1),0),COLUMN(AE46)-1-('2.1 Kraftwerk allgemein'!$F$16-'1.1 Allgemein'!$I$22+1)),1,MIN(MAX($F46-('2.1 Kraftwerk allgemein'!$F$16-'1.1 Allgemein'!$I$22+1),1),COLUMN(AE46)-('2.1 Kraftwerk allgemein'!$F$16-'1.1 Allgemein'!$I$22+1)))))/$F46,
SUM(OFFSET('2.5 CAPEX'!AS49,0,-MIN($F46-1,COLUMN(AE46)-1),1,MIN($F46,COLUMN(AE46))))/$F46)))))))</f>
        <v>0</v>
      </c>
      <c r="AO46" s="199">
        <f ca="1">IF('2.1 Kraftwerk allgemein'!$F$15&lt;'1.1 Allgemein'!$I$22,
IF(OR(ISNUMBER($D46)=FALSE,$F46=""),"",
IF(AND('2.5 CAPEX'!$L49&lt;&gt;"x",'2.5 CAPEX'!$M49&lt;&gt;"x"),0,
IF($F46=0,0,
IF(AO$4&lt;'2.1 Kraftwerk allgemein'!$F$16,0,
IF(AO$4='2.1 Kraftwerk allgemein'!$F$16,'2.5 CAPEX'!$J49/$F46,
IF(AO$4&lt;'2.1 Kraftwerk allgemein'!$F$16+$F46,
('2.5 CAPEX'!$J49+SUM(OFFSET('2.5 CAPEX'!AT49,0,-MIN(MAX($F46-1-('2.1 Kraftwerk allgemein'!$F$16-'2.1 Kraftwerk allgemein'!$F$15+1),0),COLUMN(AF46)-1-('2.1 Kraftwerk allgemein'!$F$16-'2.1 Kraftwerk allgemein'!$F$15+1)),1,MIN(MAX($F46-('2.1 Kraftwerk allgemein'!$F$16-'2.1 Kraftwerk allgemein'!$F$15+1),1),COLUMN(AF46)-('2.1 Kraftwerk allgemein'!$F$16-'2.1 Kraftwerk allgemein'!$F$15+1)))))/$F46,
SUM(OFFSET('2.5 CAPEX'!AT49,0,-MIN($F46-1,COLUMN(AF46)-1),1,MIN($F46,COLUMN(AF46))))/$F46)))))),
IF(OR(ISNUMBER($D46)=FALSE,$F46=""),"",
IF(AND('2.5 CAPEX'!$L49&lt;&gt;"x",'2.5 CAPEX'!$M49&lt;&gt;"x"),0,
IF($F46=0,0,
IF(AO$4&lt;'2.1 Kraftwerk allgemein'!$F$16,0,
IF(AO$4='2.1 Kraftwerk allgemein'!$F$16,'2.5 CAPEX'!$J49/$F46,
IF(AO$4&lt;'2.1 Kraftwerk allgemein'!$F$16+$F46,
('2.5 CAPEX'!$J49+SUM(OFFSET('2.5 CAPEX'!AT49,0,-MIN(MAX($F46-1-('2.1 Kraftwerk allgemein'!$F$16-'1.1 Allgemein'!$I$22+1),0),COLUMN(AF46)-1-('2.1 Kraftwerk allgemein'!$F$16-'1.1 Allgemein'!$I$22+1)),1,MIN(MAX($F46-('2.1 Kraftwerk allgemein'!$F$16-'1.1 Allgemein'!$I$22+1),1),COLUMN(AF46)-('2.1 Kraftwerk allgemein'!$F$16-'1.1 Allgemein'!$I$22+1)))))/$F46,
SUM(OFFSET('2.5 CAPEX'!AT49,0,-MIN($F46-1,COLUMN(AF46)-1),1,MIN($F46,COLUMN(AF46))))/$F46)))))))</f>
        <v>0</v>
      </c>
      <c r="AP46" s="199">
        <f ca="1">IF('2.1 Kraftwerk allgemein'!$F$15&lt;'1.1 Allgemein'!$I$22,
IF(OR(ISNUMBER($D46)=FALSE,$F46=""),"",
IF(AND('2.5 CAPEX'!$L49&lt;&gt;"x",'2.5 CAPEX'!$M49&lt;&gt;"x"),0,
IF($F46=0,0,
IF(AP$4&lt;'2.1 Kraftwerk allgemein'!$F$16,0,
IF(AP$4='2.1 Kraftwerk allgemein'!$F$16,'2.5 CAPEX'!$J49/$F46,
IF(AP$4&lt;'2.1 Kraftwerk allgemein'!$F$16+$F46,
('2.5 CAPEX'!$J49+SUM(OFFSET('2.5 CAPEX'!AU49,0,-MIN(MAX($F46-1-('2.1 Kraftwerk allgemein'!$F$16-'2.1 Kraftwerk allgemein'!$F$15+1),0),COLUMN(AG46)-1-('2.1 Kraftwerk allgemein'!$F$16-'2.1 Kraftwerk allgemein'!$F$15+1)),1,MIN(MAX($F46-('2.1 Kraftwerk allgemein'!$F$16-'2.1 Kraftwerk allgemein'!$F$15+1),1),COLUMN(AG46)-('2.1 Kraftwerk allgemein'!$F$16-'2.1 Kraftwerk allgemein'!$F$15+1)))))/$F46,
SUM(OFFSET('2.5 CAPEX'!AU49,0,-MIN($F46-1,COLUMN(AG46)-1),1,MIN($F46,COLUMN(AG46))))/$F46)))))),
IF(OR(ISNUMBER($D46)=FALSE,$F46=""),"",
IF(AND('2.5 CAPEX'!$L49&lt;&gt;"x",'2.5 CAPEX'!$M49&lt;&gt;"x"),0,
IF($F46=0,0,
IF(AP$4&lt;'2.1 Kraftwerk allgemein'!$F$16,0,
IF(AP$4='2.1 Kraftwerk allgemein'!$F$16,'2.5 CAPEX'!$J49/$F46,
IF(AP$4&lt;'2.1 Kraftwerk allgemein'!$F$16+$F46,
('2.5 CAPEX'!$J49+SUM(OFFSET('2.5 CAPEX'!AU49,0,-MIN(MAX($F46-1-('2.1 Kraftwerk allgemein'!$F$16-'1.1 Allgemein'!$I$22+1),0),COLUMN(AG46)-1-('2.1 Kraftwerk allgemein'!$F$16-'1.1 Allgemein'!$I$22+1)),1,MIN(MAX($F46-('2.1 Kraftwerk allgemein'!$F$16-'1.1 Allgemein'!$I$22+1),1),COLUMN(AG46)-('2.1 Kraftwerk allgemein'!$F$16-'1.1 Allgemein'!$I$22+1)))))/$F46,
SUM(OFFSET('2.5 CAPEX'!AU49,0,-MIN($F46-1,COLUMN(AG46)-1),1,MIN($F46,COLUMN(AG46))))/$F46)))))))</f>
        <v>0</v>
      </c>
      <c r="AQ46" s="199">
        <f ca="1">IF('2.1 Kraftwerk allgemein'!$F$15&lt;'1.1 Allgemein'!$I$22,
IF(OR(ISNUMBER($D46)=FALSE,$F46=""),"",
IF(AND('2.5 CAPEX'!$L49&lt;&gt;"x",'2.5 CAPEX'!$M49&lt;&gt;"x"),0,
IF($F46=0,0,
IF(AQ$4&lt;'2.1 Kraftwerk allgemein'!$F$16,0,
IF(AQ$4='2.1 Kraftwerk allgemein'!$F$16,'2.5 CAPEX'!$J49/$F46,
IF(AQ$4&lt;'2.1 Kraftwerk allgemein'!$F$16+$F46,
('2.5 CAPEX'!$J49+SUM(OFFSET('2.5 CAPEX'!AV49,0,-MIN(MAX($F46-1-('2.1 Kraftwerk allgemein'!$F$16-'2.1 Kraftwerk allgemein'!$F$15+1),0),COLUMN(AH46)-1-('2.1 Kraftwerk allgemein'!$F$16-'2.1 Kraftwerk allgemein'!$F$15+1)),1,MIN(MAX($F46-('2.1 Kraftwerk allgemein'!$F$16-'2.1 Kraftwerk allgemein'!$F$15+1),1),COLUMN(AH46)-('2.1 Kraftwerk allgemein'!$F$16-'2.1 Kraftwerk allgemein'!$F$15+1)))))/$F46,
SUM(OFFSET('2.5 CAPEX'!AV49,0,-MIN($F46-1,COLUMN(AH46)-1),1,MIN($F46,COLUMN(AH46))))/$F46)))))),
IF(OR(ISNUMBER($D46)=FALSE,$F46=""),"",
IF(AND('2.5 CAPEX'!$L49&lt;&gt;"x",'2.5 CAPEX'!$M49&lt;&gt;"x"),0,
IF($F46=0,0,
IF(AQ$4&lt;'2.1 Kraftwerk allgemein'!$F$16,0,
IF(AQ$4='2.1 Kraftwerk allgemein'!$F$16,'2.5 CAPEX'!$J49/$F46,
IF(AQ$4&lt;'2.1 Kraftwerk allgemein'!$F$16+$F46,
('2.5 CAPEX'!$J49+SUM(OFFSET('2.5 CAPEX'!AV49,0,-MIN(MAX($F46-1-('2.1 Kraftwerk allgemein'!$F$16-'1.1 Allgemein'!$I$22+1),0),COLUMN(AH46)-1-('2.1 Kraftwerk allgemein'!$F$16-'1.1 Allgemein'!$I$22+1)),1,MIN(MAX($F46-('2.1 Kraftwerk allgemein'!$F$16-'1.1 Allgemein'!$I$22+1),1),COLUMN(AH46)-('2.1 Kraftwerk allgemein'!$F$16-'1.1 Allgemein'!$I$22+1)))))/$F46,
SUM(OFFSET('2.5 CAPEX'!AV49,0,-MIN($F46-1,COLUMN(AH46)-1),1,MIN($F46,COLUMN(AH46))))/$F46)))))))</f>
        <v>0</v>
      </c>
      <c r="AR46" s="199">
        <f ca="1">IF('2.1 Kraftwerk allgemein'!$F$15&lt;'1.1 Allgemein'!$I$22,
IF(OR(ISNUMBER($D46)=FALSE,$F46=""),"",
IF(AND('2.5 CAPEX'!$L49&lt;&gt;"x",'2.5 CAPEX'!$M49&lt;&gt;"x"),0,
IF($F46=0,0,
IF(AR$4&lt;'2.1 Kraftwerk allgemein'!$F$16,0,
IF(AR$4='2.1 Kraftwerk allgemein'!$F$16,'2.5 CAPEX'!$J49/$F46,
IF(AR$4&lt;'2.1 Kraftwerk allgemein'!$F$16+$F46,
('2.5 CAPEX'!$J49+SUM(OFFSET('2.5 CAPEX'!AW49,0,-MIN(MAX($F46-1-('2.1 Kraftwerk allgemein'!$F$16-'2.1 Kraftwerk allgemein'!$F$15+1),0),COLUMN(AI46)-1-('2.1 Kraftwerk allgemein'!$F$16-'2.1 Kraftwerk allgemein'!$F$15+1)),1,MIN(MAX($F46-('2.1 Kraftwerk allgemein'!$F$16-'2.1 Kraftwerk allgemein'!$F$15+1),1),COLUMN(AI46)-('2.1 Kraftwerk allgemein'!$F$16-'2.1 Kraftwerk allgemein'!$F$15+1)))))/$F46,
SUM(OFFSET('2.5 CAPEX'!AW49,0,-MIN($F46-1,COLUMN(AI46)-1),1,MIN($F46,COLUMN(AI46))))/$F46)))))),
IF(OR(ISNUMBER($D46)=FALSE,$F46=""),"",
IF(AND('2.5 CAPEX'!$L49&lt;&gt;"x",'2.5 CAPEX'!$M49&lt;&gt;"x"),0,
IF($F46=0,0,
IF(AR$4&lt;'2.1 Kraftwerk allgemein'!$F$16,0,
IF(AR$4='2.1 Kraftwerk allgemein'!$F$16,'2.5 CAPEX'!$J49/$F46,
IF(AR$4&lt;'2.1 Kraftwerk allgemein'!$F$16+$F46,
('2.5 CAPEX'!$J49+SUM(OFFSET('2.5 CAPEX'!AW49,0,-MIN(MAX($F46-1-('2.1 Kraftwerk allgemein'!$F$16-'1.1 Allgemein'!$I$22+1),0),COLUMN(AI46)-1-('2.1 Kraftwerk allgemein'!$F$16-'1.1 Allgemein'!$I$22+1)),1,MIN(MAX($F46-('2.1 Kraftwerk allgemein'!$F$16-'1.1 Allgemein'!$I$22+1),1),COLUMN(AI46)-('2.1 Kraftwerk allgemein'!$F$16-'1.1 Allgemein'!$I$22+1)))))/$F46,
SUM(OFFSET('2.5 CAPEX'!AW49,0,-MIN($F46-1,COLUMN(AI46)-1),1,MIN($F46,COLUMN(AI46))))/$F46)))))))</f>
        <v>0</v>
      </c>
      <c r="AS46" s="199">
        <f ca="1">IF('2.1 Kraftwerk allgemein'!$F$15&lt;'1.1 Allgemein'!$I$22,
IF(OR(ISNUMBER($D46)=FALSE,$F46=""),"",
IF(AND('2.5 CAPEX'!$L49&lt;&gt;"x",'2.5 CAPEX'!$M49&lt;&gt;"x"),0,
IF($F46=0,0,
IF(AS$4&lt;'2.1 Kraftwerk allgemein'!$F$16,0,
IF(AS$4='2.1 Kraftwerk allgemein'!$F$16,'2.5 CAPEX'!$J49/$F46,
IF(AS$4&lt;'2.1 Kraftwerk allgemein'!$F$16+$F46,
('2.5 CAPEX'!$J49+SUM(OFFSET('2.5 CAPEX'!AX49,0,-MIN(MAX($F46-1-('2.1 Kraftwerk allgemein'!$F$16-'2.1 Kraftwerk allgemein'!$F$15+1),0),COLUMN(AJ46)-1-('2.1 Kraftwerk allgemein'!$F$16-'2.1 Kraftwerk allgemein'!$F$15+1)),1,MIN(MAX($F46-('2.1 Kraftwerk allgemein'!$F$16-'2.1 Kraftwerk allgemein'!$F$15+1),1),COLUMN(AJ46)-('2.1 Kraftwerk allgemein'!$F$16-'2.1 Kraftwerk allgemein'!$F$15+1)))))/$F46,
SUM(OFFSET('2.5 CAPEX'!AX49,0,-MIN($F46-1,COLUMN(AJ46)-1),1,MIN($F46,COLUMN(AJ46))))/$F46)))))),
IF(OR(ISNUMBER($D46)=FALSE,$F46=""),"",
IF(AND('2.5 CAPEX'!$L49&lt;&gt;"x",'2.5 CAPEX'!$M49&lt;&gt;"x"),0,
IF($F46=0,0,
IF(AS$4&lt;'2.1 Kraftwerk allgemein'!$F$16,0,
IF(AS$4='2.1 Kraftwerk allgemein'!$F$16,'2.5 CAPEX'!$J49/$F46,
IF(AS$4&lt;'2.1 Kraftwerk allgemein'!$F$16+$F46,
('2.5 CAPEX'!$J49+SUM(OFFSET('2.5 CAPEX'!AX49,0,-MIN(MAX($F46-1-('2.1 Kraftwerk allgemein'!$F$16-'1.1 Allgemein'!$I$22+1),0),COLUMN(AJ46)-1-('2.1 Kraftwerk allgemein'!$F$16-'1.1 Allgemein'!$I$22+1)),1,MIN(MAX($F46-('2.1 Kraftwerk allgemein'!$F$16-'1.1 Allgemein'!$I$22+1),1),COLUMN(AJ46)-('2.1 Kraftwerk allgemein'!$F$16-'1.1 Allgemein'!$I$22+1)))))/$F46,
SUM(OFFSET('2.5 CAPEX'!AX49,0,-MIN($F46-1,COLUMN(AJ46)-1),1,MIN($F46,COLUMN(AJ46))))/$F46)))))))</f>
        <v>0</v>
      </c>
      <c r="AT46" s="199">
        <f ca="1">IF('2.1 Kraftwerk allgemein'!$F$15&lt;'1.1 Allgemein'!$I$22,
IF(OR(ISNUMBER($D46)=FALSE,$F46=""),"",
IF(AND('2.5 CAPEX'!$L49&lt;&gt;"x",'2.5 CAPEX'!$M49&lt;&gt;"x"),0,
IF($F46=0,0,
IF(AT$4&lt;'2.1 Kraftwerk allgemein'!$F$16,0,
IF(AT$4='2.1 Kraftwerk allgemein'!$F$16,'2.5 CAPEX'!$J49/$F46,
IF(AT$4&lt;'2.1 Kraftwerk allgemein'!$F$16+$F46,
('2.5 CAPEX'!$J49+SUM(OFFSET('2.5 CAPEX'!AY49,0,-MIN(MAX($F46-1-('2.1 Kraftwerk allgemein'!$F$16-'2.1 Kraftwerk allgemein'!$F$15+1),0),COLUMN(AK46)-1-('2.1 Kraftwerk allgemein'!$F$16-'2.1 Kraftwerk allgemein'!$F$15+1)),1,MIN(MAX($F46-('2.1 Kraftwerk allgemein'!$F$16-'2.1 Kraftwerk allgemein'!$F$15+1),1),COLUMN(AK46)-('2.1 Kraftwerk allgemein'!$F$16-'2.1 Kraftwerk allgemein'!$F$15+1)))))/$F46,
SUM(OFFSET('2.5 CAPEX'!AY49,0,-MIN($F46-1,COLUMN(AK46)-1),1,MIN($F46,COLUMN(AK46))))/$F46)))))),
IF(OR(ISNUMBER($D46)=FALSE,$F46=""),"",
IF(AND('2.5 CAPEX'!$L49&lt;&gt;"x",'2.5 CAPEX'!$M49&lt;&gt;"x"),0,
IF($F46=0,0,
IF(AT$4&lt;'2.1 Kraftwerk allgemein'!$F$16,0,
IF(AT$4='2.1 Kraftwerk allgemein'!$F$16,'2.5 CAPEX'!$J49/$F46,
IF(AT$4&lt;'2.1 Kraftwerk allgemein'!$F$16+$F46,
('2.5 CAPEX'!$J49+SUM(OFFSET('2.5 CAPEX'!AY49,0,-MIN(MAX($F46-1-('2.1 Kraftwerk allgemein'!$F$16-'1.1 Allgemein'!$I$22+1),0),COLUMN(AK46)-1-('2.1 Kraftwerk allgemein'!$F$16-'1.1 Allgemein'!$I$22+1)),1,MIN(MAX($F46-('2.1 Kraftwerk allgemein'!$F$16-'1.1 Allgemein'!$I$22+1),1),COLUMN(AK46)-('2.1 Kraftwerk allgemein'!$F$16-'1.1 Allgemein'!$I$22+1)))))/$F46,
SUM(OFFSET('2.5 CAPEX'!AY49,0,-MIN($F46-1,COLUMN(AK46)-1),1,MIN($F46,COLUMN(AK46))))/$F46)))))))</f>
        <v>0</v>
      </c>
      <c r="AU46" s="199">
        <f ca="1">IF('2.1 Kraftwerk allgemein'!$F$15&lt;'1.1 Allgemein'!$I$22,
IF(OR(ISNUMBER($D46)=FALSE,$F46=""),"",
IF(AND('2.5 CAPEX'!$L49&lt;&gt;"x",'2.5 CAPEX'!$M49&lt;&gt;"x"),0,
IF($F46=0,0,
IF(AU$4&lt;'2.1 Kraftwerk allgemein'!$F$16,0,
IF(AU$4='2.1 Kraftwerk allgemein'!$F$16,'2.5 CAPEX'!$J49/$F46,
IF(AU$4&lt;'2.1 Kraftwerk allgemein'!$F$16+$F46,
('2.5 CAPEX'!$J49+SUM(OFFSET('2.5 CAPEX'!AZ49,0,-MIN(MAX($F46-1-('2.1 Kraftwerk allgemein'!$F$16-'2.1 Kraftwerk allgemein'!$F$15+1),0),COLUMN(AL46)-1-('2.1 Kraftwerk allgemein'!$F$16-'2.1 Kraftwerk allgemein'!$F$15+1)),1,MIN(MAX($F46-('2.1 Kraftwerk allgemein'!$F$16-'2.1 Kraftwerk allgemein'!$F$15+1),1),COLUMN(AL46)-('2.1 Kraftwerk allgemein'!$F$16-'2.1 Kraftwerk allgemein'!$F$15+1)))))/$F46,
SUM(OFFSET('2.5 CAPEX'!AZ49,0,-MIN($F46-1,COLUMN(AL46)-1),1,MIN($F46,COLUMN(AL46))))/$F46)))))),
IF(OR(ISNUMBER($D46)=FALSE,$F46=""),"",
IF(AND('2.5 CAPEX'!$L49&lt;&gt;"x",'2.5 CAPEX'!$M49&lt;&gt;"x"),0,
IF($F46=0,0,
IF(AU$4&lt;'2.1 Kraftwerk allgemein'!$F$16,0,
IF(AU$4='2.1 Kraftwerk allgemein'!$F$16,'2.5 CAPEX'!$J49/$F46,
IF(AU$4&lt;'2.1 Kraftwerk allgemein'!$F$16+$F46,
('2.5 CAPEX'!$J49+SUM(OFFSET('2.5 CAPEX'!AZ49,0,-MIN(MAX($F46-1-('2.1 Kraftwerk allgemein'!$F$16-'1.1 Allgemein'!$I$22+1),0),COLUMN(AL46)-1-('2.1 Kraftwerk allgemein'!$F$16-'1.1 Allgemein'!$I$22+1)),1,MIN(MAX($F46-('2.1 Kraftwerk allgemein'!$F$16-'1.1 Allgemein'!$I$22+1),1),COLUMN(AL46)-('2.1 Kraftwerk allgemein'!$F$16-'1.1 Allgemein'!$I$22+1)))))/$F46,
SUM(OFFSET('2.5 CAPEX'!AZ49,0,-MIN($F46-1,COLUMN(AL46)-1),1,MIN($F46,COLUMN(AL46))))/$F46)))))))</f>
        <v>0</v>
      </c>
      <c r="AV46" s="199">
        <f ca="1">IF('2.1 Kraftwerk allgemein'!$F$15&lt;'1.1 Allgemein'!$I$22,
IF(OR(ISNUMBER($D46)=FALSE,$F46=""),"",
IF(AND('2.5 CAPEX'!$L49&lt;&gt;"x",'2.5 CAPEX'!$M49&lt;&gt;"x"),0,
IF($F46=0,0,
IF(AV$4&lt;'2.1 Kraftwerk allgemein'!$F$16,0,
IF(AV$4='2.1 Kraftwerk allgemein'!$F$16,'2.5 CAPEX'!$J49/$F46,
IF(AV$4&lt;'2.1 Kraftwerk allgemein'!$F$16+$F46,
('2.5 CAPEX'!$J49+SUM(OFFSET('2.5 CAPEX'!BA49,0,-MIN(MAX($F46-1-('2.1 Kraftwerk allgemein'!$F$16-'2.1 Kraftwerk allgemein'!$F$15+1),0),COLUMN(AM46)-1-('2.1 Kraftwerk allgemein'!$F$16-'2.1 Kraftwerk allgemein'!$F$15+1)),1,MIN(MAX($F46-('2.1 Kraftwerk allgemein'!$F$16-'2.1 Kraftwerk allgemein'!$F$15+1),1),COLUMN(AM46)-('2.1 Kraftwerk allgemein'!$F$16-'2.1 Kraftwerk allgemein'!$F$15+1)))))/$F46,
SUM(OFFSET('2.5 CAPEX'!BA49,0,-MIN($F46-1,COLUMN(AM46)-1),1,MIN($F46,COLUMN(AM46))))/$F46)))))),
IF(OR(ISNUMBER($D46)=FALSE,$F46=""),"",
IF(AND('2.5 CAPEX'!$L49&lt;&gt;"x",'2.5 CAPEX'!$M49&lt;&gt;"x"),0,
IF($F46=0,0,
IF(AV$4&lt;'2.1 Kraftwerk allgemein'!$F$16,0,
IF(AV$4='2.1 Kraftwerk allgemein'!$F$16,'2.5 CAPEX'!$J49/$F46,
IF(AV$4&lt;'2.1 Kraftwerk allgemein'!$F$16+$F46,
('2.5 CAPEX'!$J49+SUM(OFFSET('2.5 CAPEX'!BA49,0,-MIN(MAX($F46-1-('2.1 Kraftwerk allgemein'!$F$16-'1.1 Allgemein'!$I$22+1),0),COLUMN(AM46)-1-('2.1 Kraftwerk allgemein'!$F$16-'1.1 Allgemein'!$I$22+1)),1,MIN(MAX($F46-('2.1 Kraftwerk allgemein'!$F$16-'1.1 Allgemein'!$I$22+1),1),COLUMN(AM46)-('2.1 Kraftwerk allgemein'!$F$16-'1.1 Allgemein'!$I$22+1)))))/$F46,
SUM(OFFSET('2.5 CAPEX'!BA49,0,-MIN($F46-1,COLUMN(AM46)-1),1,MIN($F46,COLUMN(AM46))))/$F46)))))))</f>
        <v>0</v>
      </c>
      <c r="AW46" s="199">
        <f ca="1">IF('2.1 Kraftwerk allgemein'!$F$15&lt;'1.1 Allgemein'!$I$22,
IF(OR(ISNUMBER($D46)=FALSE,$F46=""),"",
IF(AND('2.5 CAPEX'!$L49&lt;&gt;"x",'2.5 CAPEX'!$M49&lt;&gt;"x"),0,
IF($F46=0,0,
IF(AW$4&lt;'2.1 Kraftwerk allgemein'!$F$16,0,
IF(AW$4='2.1 Kraftwerk allgemein'!$F$16,'2.5 CAPEX'!$J49/$F46,
IF(AW$4&lt;'2.1 Kraftwerk allgemein'!$F$16+$F46,
('2.5 CAPEX'!$J49+SUM(OFFSET('2.5 CAPEX'!BB49,0,-MIN(MAX($F46-1-('2.1 Kraftwerk allgemein'!$F$16-'2.1 Kraftwerk allgemein'!$F$15+1),0),COLUMN(AN46)-1-('2.1 Kraftwerk allgemein'!$F$16-'2.1 Kraftwerk allgemein'!$F$15+1)),1,MIN(MAX($F46-('2.1 Kraftwerk allgemein'!$F$16-'2.1 Kraftwerk allgemein'!$F$15+1),1),COLUMN(AN46)-('2.1 Kraftwerk allgemein'!$F$16-'2.1 Kraftwerk allgemein'!$F$15+1)))))/$F46,
SUM(OFFSET('2.5 CAPEX'!BB49,0,-MIN($F46-1,COLUMN(AN46)-1),1,MIN($F46,COLUMN(AN46))))/$F46)))))),
IF(OR(ISNUMBER($D46)=FALSE,$F46=""),"",
IF(AND('2.5 CAPEX'!$L49&lt;&gt;"x",'2.5 CAPEX'!$M49&lt;&gt;"x"),0,
IF($F46=0,0,
IF(AW$4&lt;'2.1 Kraftwerk allgemein'!$F$16,0,
IF(AW$4='2.1 Kraftwerk allgemein'!$F$16,'2.5 CAPEX'!$J49/$F46,
IF(AW$4&lt;'2.1 Kraftwerk allgemein'!$F$16+$F46,
('2.5 CAPEX'!$J49+SUM(OFFSET('2.5 CAPEX'!BB49,0,-MIN(MAX($F46-1-('2.1 Kraftwerk allgemein'!$F$16-'1.1 Allgemein'!$I$22+1),0),COLUMN(AN46)-1-('2.1 Kraftwerk allgemein'!$F$16-'1.1 Allgemein'!$I$22+1)),1,MIN(MAX($F46-('2.1 Kraftwerk allgemein'!$F$16-'1.1 Allgemein'!$I$22+1),1),COLUMN(AN46)-('2.1 Kraftwerk allgemein'!$F$16-'1.1 Allgemein'!$I$22+1)))))/$F46,
SUM(OFFSET('2.5 CAPEX'!BB49,0,-MIN($F46-1,COLUMN(AN46)-1),1,MIN($F46,COLUMN(AN46))))/$F46)))))))</f>
        <v>0</v>
      </c>
      <c r="AX46" s="199">
        <f ca="1">IF('2.1 Kraftwerk allgemein'!$F$15&lt;'1.1 Allgemein'!$I$22,
IF(OR(ISNUMBER($D46)=FALSE,$F46=""),"",
IF(AND('2.5 CAPEX'!$L49&lt;&gt;"x",'2.5 CAPEX'!$M49&lt;&gt;"x"),0,
IF($F46=0,0,
IF(AX$4&lt;'2.1 Kraftwerk allgemein'!$F$16,0,
IF(AX$4='2.1 Kraftwerk allgemein'!$F$16,'2.5 CAPEX'!$J49/$F46,
IF(AX$4&lt;'2.1 Kraftwerk allgemein'!$F$16+$F46,
('2.5 CAPEX'!$J49+SUM(OFFSET('2.5 CAPEX'!BC49,0,-MIN(MAX($F46-1-('2.1 Kraftwerk allgemein'!$F$16-'2.1 Kraftwerk allgemein'!$F$15+1),0),COLUMN(AO46)-1-('2.1 Kraftwerk allgemein'!$F$16-'2.1 Kraftwerk allgemein'!$F$15+1)),1,MIN(MAX($F46-('2.1 Kraftwerk allgemein'!$F$16-'2.1 Kraftwerk allgemein'!$F$15+1),1),COLUMN(AO46)-('2.1 Kraftwerk allgemein'!$F$16-'2.1 Kraftwerk allgemein'!$F$15+1)))))/$F46,
SUM(OFFSET('2.5 CAPEX'!BC49,0,-MIN($F46-1,COLUMN(AO46)-1),1,MIN($F46,COLUMN(AO46))))/$F46)))))),
IF(OR(ISNUMBER($D46)=FALSE,$F46=""),"",
IF(AND('2.5 CAPEX'!$L49&lt;&gt;"x",'2.5 CAPEX'!$M49&lt;&gt;"x"),0,
IF($F46=0,0,
IF(AX$4&lt;'2.1 Kraftwerk allgemein'!$F$16,0,
IF(AX$4='2.1 Kraftwerk allgemein'!$F$16,'2.5 CAPEX'!$J49/$F46,
IF(AX$4&lt;'2.1 Kraftwerk allgemein'!$F$16+$F46,
('2.5 CAPEX'!$J49+SUM(OFFSET('2.5 CAPEX'!BC49,0,-MIN(MAX($F46-1-('2.1 Kraftwerk allgemein'!$F$16-'1.1 Allgemein'!$I$22+1),0),COLUMN(AO46)-1-('2.1 Kraftwerk allgemein'!$F$16-'1.1 Allgemein'!$I$22+1)),1,MIN(MAX($F46-('2.1 Kraftwerk allgemein'!$F$16-'1.1 Allgemein'!$I$22+1),1),COLUMN(AO46)-('2.1 Kraftwerk allgemein'!$F$16-'1.1 Allgemein'!$I$22+1)))))/$F46,
SUM(OFFSET('2.5 CAPEX'!BC49,0,-MIN($F46-1,COLUMN(AO46)-1),1,MIN($F46,COLUMN(AO46))))/$F46)))))))</f>
        <v>0</v>
      </c>
      <c r="AY46" s="199">
        <f ca="1">IF('2.1 Kraftwerk allgemein'!$F$15&lt;'1.1 Allgemein'!$I$22,
IF(OR(ISNUMBER($D46)=FALSE,$F46=""),"",
IF(AND('2.5 CAPEX'!$L49&lt;&gt;"x",'2.5 CAPEX'!$M49&lt;&gt;"x"),0,
IF($F46=0,0,
IF(AY$4&lt;'2.1 Kraftwerk allgemein'!$F$16,0,
IF(AY$4='2.1 Kraftwerk allgemein'!$F$16,'2.5 CAPEX'!$J49/$F46,
IF(AY$4&lt;'2.1 Kraftwerk allgemein'!$F$16+$F46,
('2.5 CAPEX'!$J49+SUM(OFFSET('2.5 CAPEX'!BD49,0,-MIN(MAX($F46-1-('2.1 Kraftwerk allgemein'!$F$16-'2.1 Kraftwerk allgemein'!$F$15+1),0),COLUMN(AP46)-1-('2.1 Kraftwerk allgemein'!$F$16-'2.1 Kraftwerk allgemein'!$F$15+1)),1,MIN(MAX($F46-('2.1 Kraftwerk allgemein'!$F$16-'2.1 Kraftwerk allgemein'!$F$15+1),1),COLUMN(AP46)-('2.1 Kraftwerk allgemein'!$F$16-'2.1 Kraftwerk allgemein'!$F$15+1)))))/$F46,
SUM(OFFSET('2.5 CAPEX'!BD49,0,-MIN($F46-1,COLUMN(AP46)-1),1,MIN($F46,COLUMN(AP46))))/$F46)))))),
IF(OR(ISNUMBER($D46)=FALSE,$F46=""),"",
IF(AND('2.5 CAPEX'!$L49&lt;&gt;"x",'2.5 CAPEX'!$M49&lt;&gt;"x"),0,
IF($F46=0,0,
IF(AY$4&lt;'2.1 Kraftwerk allgemein'!$F$16,0,
IF(AY$4='2.1 Kraftwerk allgemein'!$F$16,'2.5 CAPEX'!$J49/$F46,
IF(AY$4&lt;'2.1 Kraftwerk allgemein'!$F$16+$F46,
('2.5 CAPEX'!$J49+SUM(OFFSET('2.5 CAPEX'!BD49,0,-MIN(MAX($F46-1-('2.1 Kraftwerk allgemein'!$F$16-'1.1 Allgemein'!$I$22+1),0),COLUMN(AP46)-1-('2.1 Kraftwerk allgemein'!$F$16-'1.1 Allgemein'!$I$22+1)),1,MIN(MAX($F46-('2.1 Kraftwerk allgemein'!$F$16-'1.1 Allgemein'!$I$22+1),1),COLUMN(AP46)-('2.1 Kraftwerk allgemein'!$F$16-'1.1 Allgemein'!$I$22+1)))))/$F46,
SUM(OFFSET('2.5 CAPEX'!BD49,0,-MIN($F46-1,COLUMN(AP46)-1),1,MIN($F46,COLUMN(AP46))))/$F46)))))))</f>
        <v>0</v>
      </c>
      <c r="AZ46" s="199">
        <f ca="1">IF('2.1 Kraftwerk allgemein'!$F$15&lt;'1.1 Allgemein'!$I$22,
IF(OR(ISNUMBER($D46)=FALSE,$F46=""),"",
IF(AND('2.5 CAPEX'!$L49&lt;&gt;"x",'2.5 CAPEX'!$M49&lt;&gt;"x"),0,
IF($F46=0,0,
IF(AZ$4&lt;'2.1 Kraftwerk allgemein'!$F$16,0,
IF(AZ$4='2.1 Kraftwerk allgemein'!$F$16,'2.5 CAPEX'!$J49/$F46,
IF(AZ$4&lt;'2.1 Kraftwerk allgemein'!$F$16+$F46,
('2.5 CAPEX'!$J49+SUM(OFFSET('2.5 CAPEX'!BE49,0,-MIN(MAX($F46-1-('2.1 Kraftwerk allgemein'!$F$16-'2.1 Kraftwerk allgemein'!$F$15+1),0),COLUMN(AQ46)-1-('2.1 Kraftwerk allgemein'!$F$16-'2.1 Kraftwerk allgemein'!$F$15+1)),1,MIN(MAX($F46-('2.1 Kraftwerk allgemein'!$F$16-'2.1 Kraftwerk allgemein'!$F$15+1),1),COLUMN(AQ46)-('2.1 Kraftwerk allgemein'!$F$16-'2.1 Kraftwerk allgemein'!$F$15+1)))))/$F46,
SUM(OFFSET('2.5 CAPEX'!BE49,0,-MIN($F46-1,COLUMN(AQ46)-1),1,MIN($F46,COLUMN(AQ46))))/$F46)))))),
IF(OR(ISNUMBER($D46)=FALSE,$F46=""),"",
IF(AND('2.5 CAPEX'!$L49&lt;&gt;"x",'2.5 CAPEX'!$M49&lt;&gt;"x"),0,
IF($F46=0,0,
IF(AZ$4&lt;'2.1 Kraftwerk allgemein'!$F$16,0,
IF(AZ$4='2.1 Kraftwerk allgemein'!$F$16,'2.5 CAPEX'!$J49/$F46,
IF(AZ$4&lt;'2.1 Kraftwerk allgemein'!$F$16+$F46,
('2.5 CAPEX'!$J49+SUM(OFFSET('2.5 CAPEX'!BE49,0,-MIN(MAX($F46-1-('2.1 Kraftwerk allgemein'!$F$16-'1.1 Allgemein'!$I$22+1),0),COLUMN(AQ46)-1-('2.1 Kraftwerk allgemein'!$F$16-'1.1 Allgemein'!$I$22+1)),1,MIN(MAX($F46-('2.1 Kraftwerk allgemein'!$F$16-'1.1 Allgemein'!$I$22+1),1),COLUMN(AQ46)-('2.1 Kraftwerk allgemein'!$F$16-'1.1 Allgemein'!$I$22+1)))))/$F46,
SUM(OFFSET('2.5 CAPEX'!BE49,0,-MIN($F46-1,COLUMN(AQ46)-1),1,MIN($F46,COLUMN(AQ46))))/$F46)))))))</f>
        <v>0</v>
      </c>
      <c r="BA46" s="199">
        <f ca="1">IF('2.1 Kraftwerk allgemein'!$F$15&lt;'1.1 Allgemein'!$I$22,
IF(OR(ISNUMBER($D46)=FALSE,$F46=""),"",
IF(AND('2.5 CAPEX'!$L49&lt;&gt;"x",'2.5 CAPEX'!$M49&lt;&gt;"x"),0,
IF($F46=0,0,
IF(BA$4&lt;'2.1 Kraftwerk allgemein'!$F$16,0,
IF(BA$4='2.1 Kraftwerk allgemein'!$F$16,'2.5 CAPEX'!$J49/$F46,
IF(BA$4&lt;'2.1 Kraftwerk allgemein'!$F$16+$F46,
('2.5 CAPEX'!$J49+SUM(OFFSET('2.5 CAPEX'!BF49,0,-MIN(MAX($F46-1-('2.1 Kraftwerk allgemein'!$F$16-'2.1 Kraftwerk allgemein'!$F$15+1),0),COLUMN(AR46)-1-('2.1 Kraftwerk allgemein'!$F$16-'2.1 Kraftwerk allgemein'!$F$15+1)),1,MIN(MAX($F46-('2.1 Kraftwerk allgemein'!$F$16-'2.1 Kraftwerk allgemein'!$F$15+1),1),COLUMN(AR46)-('2.1 Kraftwerk allgemein'!$F$16-'2.1 Kraftwerk allgemein'!$F$15+1)))))/$F46,
SUM(OFFSET('2.5 CAPEX'!BF49,0,-MIN($F46-1,COLUMN(AR46)-1),1,MIN($F46,COLUMN(AR46))))/$F46)))))),
IF(OR(ISNUMBER($D46)=FALSE,$F46=""),"",
IF(AND('2.5 CAPEX'!$L49&lt;&gt;"x",'2.5 CAPEX'!$M49&lt;&gt;"x"),0,
IF($F46=0,0,
IF(BA$4&lt;'2.1 Kraftwerk allgemein'!$F$16,0,
IF(BA$4='2.1 Kraftwerk allgemein'!$F$16,'2.5 CAPEX'!$J49/$F46,
IF(BA$4&lt;'2.1 Kraftwerk allgemein'!$F$16+$F46,
('2.5 CAPEX'!$J49+SUM(OFFSET('2.5 CAPEX'!BF49,0,-MIN(MAX($F46-1-('2.1 Kraftwerk allgemein'!$F$16-'1.1 Allgemein'!$I$22+1),0),COLUMN(AR46)-1-('2.1 Kraftwerk allgemein'!$F$16-'1.1 Allgemein'!$I$22+1)),1,MIN(MAX($F46-('2.1 Kraftwerk allgemein'!$F$16-'1.1 Allgemein'!$I$22+1),1),COLUMN(AR46)-('2.1 Kraftwerk allgemein'!$F$16-'1.1 Allgemein'!$I$22+1)))))/$F46,
SUM(OFFSET('2.5 CAPEX'!BF49,0,-MIN($F46-1,COLUMN(AR46)-1),1,MIN($F46,COLUMN(AR46))))/$F46)))))))</f>
        <v>0</v>
      </c>
      <c r="BB46" s="199">
        <f ca="1">IF('2.1 Kraftwerk allgemein'!$F$15&lt;'1.1 Allgemein'!$I$22,
IF(OR(ISNUMBER($D46)=FALSE,$F46=""),"",
IF(AND('2.5 CAPEX'!$L49&lt;&gt;"x",'2.5 CAPEX'!$M49&lt;&gt;"x"),0,
IF($F46=0,0,
IF(BB$4&lt;'2.1 Kraftwerk allgemein'!$F$16,0,
IF(BB$4='2.1 Kraftwerk allgemein'!$F$16,'2.5 CAPEX'!$J49/$F46,
IF(BB$4&lt;'2.1 Kraftwerk allgemein'!$F$16+$F46,
('2.5 CAPEX'!$J49+SUM(OFFSET('2.5 CAPEX'!BG49,0,-MIN(MAX($F46-1-('2.1 Kraftwerk allgemein'!$F$16-'2.1 Kraftwerk allgemein'!$F$15+1),0),COLUMN(AS46)-1-('2.1 Kraftwerk allgemein'!$F$16-'2.1 Kraftwerk allgemein'!$F$15+1)),1,MIN(MAX($F46-('2.1 Kraftwerk allgemein'!$F$16-'2.1 Kraftwerk allgemein'!$F$15+1),1),COLUMN(AS46)-('2.1 Kraftwerk allgemein'!$F$16-'2.1 Kraftwerk allgemein'!$F$15+1)))))/$F46,
SUM(OFFSET('2.5 CAPEX'!BG49,0,-MIN($F46-1,COLUMN(AS46)-1),1,MIN($F46,COLUMN(AS46))))/$F46)))))),
IF(OR(ISNUMBER($D46)=FALSE,$F46=""),"",
IF(AND('2.5 CAPEX'!$L49&lt;&gt;"x",'2.5 CAPEX'!$M49&lt;&gt;"x"),0,
IF($F46=0,0,
IF(BB$4&lt;'2.1 Kraftwerk allgemein'!$F$16,0,
IF(BB$4='2.1 Kraftwerk allgemein'!$F$16,'2.5 CAPEX'!$J49/$F46,
IF(BB$4&lt;'2.1 Kraftwerk allgemein'!$F$16+$F46,
('2.5 CAPEX'!$J49+SUM(OFFSET('2.5 CAPEX'!BG49,0,-MIN(MAX($F46-1-('2.1 Kraftwerk allgemein'!$F$16-'1.1 Allgemein'!$I$22+1),0),COLUMN(AS46)-1-('2.1 Kraftwerk allgemein'!$F$16-'1.1 Allgemein'!$I$22+1)),1,MIN(MAX($F46-('2.1 Kraftwerk allgemein'!$F$16-'1.1 Allgemein'!$I$22+1),1),COLUMN(AS46)-('2.1 Kraftwerk allgemein'!$F$16-'1.1 Allgemein'!$I$22+1)))))/$F46,
SUM(OFFSET('2.5 CAPEX'!BG49,0,-MIN($F46-1,COLUMN(AS46)-1),1,MIN($F46,COLUMN(AS46))))/$F46)))))))</f>
        <v>0</v>
      </c>
      <c r="BC46" s="199">
        <f ca="1">IF('2.1 Kraftwerk allgemein'!$F$15&lt;'1.1 Allgemein'!$I$22,
IF(OR(ISNUMBER($D46)=FALSE,$F46=""),"",
IF(AND('2.5 CAPEX'!$L49&lt;&gt;"x",'2.5 CAPEX'!$M49&lt;&gt;"x"),0,
IF($F46=0,0,
IF(BC$4&lt;'2.1 Kraftwerk allgemein'!$F$16,0,
IF(BC$4='2.1 Kraftwerk allgemein'!$F$16,'2.5 CAPEX'!$J49/$F46,
IF(BC$4&lt;'2.1 Kraftwerk allgemein'!$F$16+$F46,
('2.5 CAPEX'!$J49+SUM(OFFSET('2.5 CAPEX'!BH49,0,-MIN(MAX($F46-1-('2.1 Kraftwerk allgemein'!$F$16-'2.1 Kraftwerk allgemein'!$F$15+1),0),COLUMN(AT46)-1-('2.1 Kraftwerk allgemein'!$F$16-'2.1 Kraftwerk allgemein'!$F$15+1)),1,MIN(MAX($F46-('2.1 Kraftwerk allgemein'!$F$16-'2.1 Kraftwerk allgemein'!$F$15+1),1),COLUMN(AT46)-('2.1 Kraftwerk allgemein'!$F$16-'2.1 Kraftwerk allgemein'!$F$15+1)))))/$F46,
SUM(OFFSET('2.5 CAPEX'!BH49,0,-MIN($F46-1,COLUMN(AT46)-1),1,MIN($F46,COLUMN(AT46))))/$F46)))))),
IF(OR(ISNUMBER($D46)=FALSE,$F46=""),"",
IF(AND('2.5 CAPEX'!$L49&lt;&gt;"x",'2.5 CAPEX'!$M49&lt;&gt;"x"),0,
IF($F46=0,0,
IF(BC$4&lt;'2.1 Kraftwerk allgemein'!$F$16,0,
IF(BC$4='2.1 Kraftwerk allgemein'!$F$16,'2.5 CAPEX'!$J49/$F46,
IF(BC$4&lt;'2.1 Kraftwerk allgemein'!$F$16+$F46,
('2.5 CAPEX'!$J49+SUM(OFFSET('2.5 CAPEX'!BH49,0,-MIN(MAX($F46-1-('2.1 Kraftwerk allgemein'!$F$16-'1.1 Allgemein'!$I$22+1),0),COLUMN(AT46)-1-('2.1 Kraftwerk allgemein'!$F$16-'1.1 Allgemein'!$I$22+1)),1,MIN(MAX($F46-('2.1 Kraftwerk allgemein'!$F$16-'1.1 Allgemein'!$I$22+1),1),COLUMN(AT46)-('2.1 Kraftwerk allgemein'!$F$16-'1.1 Allgemein'!$I$22+1)))))/$F46,
SUM(OFFSET('2.5 CAPEX'!BH49,0,-MIN($F46-1,COLUMN(AT46)-1),1,MIN($F46,COLUMN(AT46))))/$F46)))))))</f>
        <v>0</v>
      </c>
      <c r="BD46" s="199">
        <f ca="1">IF('2.1 Kraftwerk allgemein'!$F$15&lt;'1.1 Allgemein'!$I$22,
IF(OR(ISNUMBER($D46)=FALSE,$F46=""),"",
IF(AND('2.5 CAPEX'!$L49&lt;&gt;"x",'2.5 CAPEX'!$M49&lt;&gt;"x"),0,
IF($F46=0,0,
IF(BD$4&lt;'2.1 Kraftwerk allgemein'!$F$16,0,
IF(BD$4='2.1 Kraftwerk allgemein'!$F$16,'2.5 CAPEX'!$J49/$F46,
IF(BD$4&lt;'2.1 Kraftwerk allgemein'!$F$16+$F46,
('2.5 CAPEX'!$J49+SUM(OFFSET('2.5 CAPEX'!BI49,0,-MIN(MAX($F46-1-('2.1 Kraftwerk allgemein'!$F$16-'2.1 Kraftwerk allgemein'!$F$15+1),0),COLUMN(AU46)-1-('2.1 Kraftwerk allgemein'!$F$16-'2.1 Kraftwerk allgemein'!$F$15+1)),1,MIN(MAX($F46-('2.1 Kraftwerk allgemein'!$F$16-'2.1 Kraftwerk allgemein'!$F$15+1),1),COLUMN(AU46)-('2.1 Kraftwerk allgemein'!$F$16-'2.1 Kraftwerk allgemein'!$F$15+1)))))/$F46,
SUM(OFFSET('2.5 CAPEX'!BI49,0,-MIN($F46-1,COLUMN(AU46)-1),1,MIN($F46,COLUMN(AU46))))/$F46)))))),
IF(OR(ISNUMBER($D46)=FALSE,$F46=""),"",
IF(AND('2.5 CAPEX'!$L49&lt;&gt;"x",'2.5 CAPEX'!$M49&lt;&gt;"x"),0,
IF($F46=0,0,
IF(BD$4&lt;'2.1 Kraftwerk allgemein'!$F$16,0,
IF(BD$4='2.1 Kraftwerk allgemein'!$F$16,'2.5 CAPEX'!$J49/$F46,
IF(BD$4&lt;'2.1 Kraftwerk allgemein'!$F$16+$F46,
('2.5 CAPEX'!$J49+SUM(OFFSET('2.5 CAPEX'!BI49,0,-MIN(MAX($F46-1-('2.1 Kraftwerk allgemein'!$F$16-'1.1 Allgemein'!$I$22+1),0),COLUMN(AU46)-1-('2.1 Kraftwerk allgemein'!$F$16-'1.1 Allgemein'!$I$22+1)),1,MIN(MAX($F46-('2.1 Kraftwerk allgemein'!$F$16-'1.1 Allgemein'!$I$22+1),1),COLUMN(AU46)-('2.1 Kraftwerk allgemein'!$F$16-'1.1 Allgemein'!$I$22+1)))))/$F46,
SUM(OFFSET('2.5 CAPEX'!BI49,0,-MIN($F46-1,COLUMN(AU46)-1),1,MIN($F46,COLUMN(AU46))))/$F46)))))))</f>
        <v>0</v>
      </c>
      <c r="BE46" s="199">
        <f ca="1">IF('2.1 Kraftwerk allgemein'!$F$15&lt;'1.1 Allgemein'!$I$22,
IF(OR(ISNUMBER($D46)=FALSE,$F46=""),"",
IF(AND('2.5 CAPEX'!$L49&lt;&gt;"x",'2.5 CAPEX'!$M49&lt;&gt;"x"),0,
IF($F46=0,0,
IF(BE$4&lt;'2.1 Kraftwerk allgemein'!$F$16,0,
IF(BE$4='2.1 Kraftwerk allgemein'!$F$16,'2.5 CAPEX'!$J49/$F46,
IF(BE$4&lt;'2.1 Kraftwerk allgemein'!$F$16+$F46,
('2.5 CAPEX'!$J49+SUM(OFFSET('2.5 CAPEX'!BJ49,0,-MIN(MAX($F46-1-('2.1 Kraftwerk allgemein'!$F$16-'2.1 Kraftwerk allgemein'!$F$15+1),0),COLUMN(AV46)-1-('2.1 Kraftwerk allgemein'!$F$16-'2.1 Kraftwerk allgemein'!$F$15+1)),1,MIN(MAX($F46-('2.1 Kraftwerk allgemein'!$F$16-'2.1 Kraftwerk allgemein'!$F$15+1),1),COLUMN(AV46)-('2.1 Kraftwerk allgemein'!$F$16-'2.1 Kraftwerk allgemein'!$F$15+1)))))/$F46,
SUM(OFFSET('2.5 CAPEX'!BJ49,0,-MIN($F46-1,COLUMN(AV46)-1),1,MIN($F46,COLUMN(AV46))))/$F46)))))),
IF(OR(ISNUMBER($D46)=FALSE,$F46=""),"",
IF(AND('2.5 CAPEX'!$L49&lt;&gt;"x",'2.5 CAPEX'!$M49&lt;&gt;"x"),0,
IF($F46=0,0,
IF(BE$4&lt;'2.1 Kraftwerk allgemein'!$F$16,0,
IF(BE$4='2.1 Kraftwerk allgemein'!$F$16,'2.5 CAPEX'!$J49/$F46,
IF(BE$4&lt;'2.1 Kraftwerk allgemein'!$F$16+$F46,
('2.5 CAPEX'!$J49+SUM(OFFSET('2.5 CAPEX'!BJ49,0,-MIN(MAX($F46-1-('2.1 Kraftwerk allgemein'!$F$16-'1.1 Allgemein'!$I$22+1),0),COLUMN(AV46)-1-('2.1 Kraftwerk allgemein'!$F$16-'1.1 Allgemein'!$I$22+1)),1,MIN(MAX($F46-('2.1 Kraftwerk allgemein'!$F$16-'1.1 Allgemein'!$I$22+1),1),COLUMN(AV46)-('2.1 Kraftwerk allgemein'!$F$16-'1.1 Allgemein'!$I$22+1)))))/$F46,
SUM(OFFSET('2.5 CAPEX'!BJ49,0,-MIN($F46-1,COLUMN(AV46)-1),1,MIN($F46,COLUMN(AV46))))/$F46)))))))</f>
        <v>0</v>
      </c>
      <c r="BF46" s="199">
        <f ca="1">IF('2.1 Kraftwerk allgemein'!$F$15&lt;'1.1 Allgemein'!$I$22,
IF(OR(ISNUMBER($D46)=FALSE,$F46=""),"",
IF(AND('2.5 CAPEX'!$L49&lt;&gt;"x",'2.5 CAPEX'!$M49&lt;&gt;"x"),0,
IF($F46=0,0,
IF(BF$4&lt;'2.1 Kraftwerk allgemein'!$F$16,0,
IF(BF$4='2.1 Kraftwerk allgemein'!$F$16,'2.5 CAPEX'!$J49/$F46,
IF(BF$4&lt;'2.1 Kraftwerk allgemein'!$F$16+$F46,
('2.5 CAPEX'!$J49+SUM(OFFSET('2.5 CAPEX'!BK49,0,-MIN(MAX($F46-1-('2.1 Kraftwerk allgemein'!$F$16-'2.1 Kraftwerk allgemein'!$F$15+1),0),COLUMN(AW46)-1-('2.1 Kraftwerk allgemein'!$F$16-'2.1 Kraftwerk allgemein'!$F$15+1)),1,MIN(MAX($F46-('2.1 Kraftwerk allgemein'!$F$16-'2.1 Kraftwerk allgemein'!$F$15+1),1),COLUMN(AW46)-('2.1 Kraftwerk allgemein'!$F$16-'2.1 Kraftwerk allgemein'!$F$15+1)))))/$F46,
SUM(OFFSET('2.5 CAPEX'!BK49,0,-MIN($F46-1,COLUMN(AW46)-1),1,MIN($F46,COLUMN(AW46))))/$F46)))))),
IF(OR(ISNUMBER($D46)=FALSE,$F46=""),"",
IF(AND('2.5 CAPEX'!$L49&lt;&gt;"x",'2.5 CAPEX'!$M49&lt;&gt;"x"),0,
IF($F46=0,0,
IF(BF$4&lt;'2.1 Kraftwerk allgemein'!$F$16,0,
IF(BF$4='2.1 Kraftwerk allgemein'!$F$16,'2.5 CAPEX'!$J49/$F46,
IF(BF$4&lt;'2.1 Kraftwerk allgemein'!$F$16+$F46,
('2.5 CAPEX'!$J49+SUM(OFFSET('2.5 CAPEX'!BK49,0,-MIN(MAX($F46-1-('2.1 Kraftwerk allgemein'!$F$16-'1.1 Allgemein'!$I$22+1),0),COLUMN(AW46)-1-('2.1 Kraftwerk allgemein'!$F$16-'1.1 Allgemein'!$I$22+1)),1,MIN(MAX($F46-('2.1 Kraftwerk allgemein'!$F$16-'1.1 Allgemein'!$I$22+1),1),COLUMN(AW46)-('2.1 Kraftwerk allgemein'!$F$16-'1.1 Allgemein'!$I$22+1)))))/$F46,
SUM(OFFSET('2.5 CAPEX'!BK49,0,-MIN($F46-1,COLUMN(AW46)-1),1,MIN($F46,COLUMN(AW46))))/$F46)))))))</f>
        <v>0</v>
      </c>
      <c r="BG46" s="199">
        <f ca="1">IF('2.1 Kraftwerk allgemein'!$F$15&lt;'1.1 Allgemein'!$I$22,
IF(OR(ISNUMBER($D46)=FALSE,$F46=""),"",
IF(AND('2.5 CAPEX'!$L49&lt;&gt;"x",'2.5 CAPEX'!$M49&lt;&gt;"x"),0,
IF($F46=0,0,
IF(BG$4&lt;'2.1 Kraftwerk allgemein'!$F$16,0,
IF(BG$4='2.1 Kraftwerk allgemein'!$F$16,'2.5 CAPEX'!$J49/$F46,
IF(BG$4&lt;'2.1 Kraftwerk allgemein'!$F$16+$F46,
('2.5 CAPEX'!$J49+SUM(OFFSET('2.5 CAPEX'!BL49,0,-MIN(MAX($F46-1-('2.1 Kraftwerk allgemein'!$F$16-'2.1 Kraftwerk allgemein'!$F$15+1),0),COLUMN(AX46)-1-('2.1 Kraftwerk allgemein'!$F$16-'2.1 Kraftwerk allgemein'!$F$15+1)),1,MIN(MAX($F46-('2.1 Kraftwerk allgemein'!$F$16-'2.1 Kraftwerk allgemein'!$F$15+1),1),COLUMN(AX46)-('2.1 Kraftwerk allgemein'!$F$16-'2.1 Kraftwerk allgemein'!$F$15+1)))))/$F46,
SUM(OFFSET('2.5 CAPEX'!BL49,0,-MIN($F46-1,COLUMN(AX46)-1),1,MIN($F46,COLUMN(AX46))))/$F46)))))),
IF(OR(ISNUMBER($D46)=FALSE,$F46=""),"",
IF(AND('2.5 CAPEX'!$L49&lt;&gt;"x",'2.5 CAPEX'!$M49&lt;&gt;"x"),0,
IF($F46=0,0,
IF(BG$4&lt;'2.1 Kraftwerk allgemein'!$F$16,0,
IF(BG$4='2.1 Kraftwerk allgemein'!$F$16,'2.5 CAPEX'!$J49/$F46,
IF(BG$4&lt;'2.1 Kraftwerk allgemein'!$F$16+$F46,
('2.5 CAPEX'!$J49+SUM(OFFSET('2.5 CAPEX'!BL49,0,-MIN(MAX($F46-1-('2.1 Kraftwerk allgemein'!$F$16-'1.1 Allgemein'!$I$22+1),0),COLUMN(AX46)-1-('2.1 Kraftwerk allgemein'!$F$16-'1.1 Allgemein'!$I$22+1)),1,MIN(MAX($F46-('2.1 Kraftwerk allgemein'!$F$16-'1.1 Allgemein'!$I$22+1),1),COLUMN(AX46)-('2.1 Kraftwerk allgemein'!$F$16-'1.1 Allgemein'!$I$22+1)))))/$F46,
SUM(OFFSET('2.5 CAPEX'!BL49,0,-MIN($F46-1,COLUMN(AX46)-1),1,MIN($F46,COLUMN(AX46))))/$F46)))))))</f>
        <v>0</v>
      </c>
      <c r="BH46" s="199">
        <f ca="1">IF('2.1 Kraftwerk allgemein'!$F$15&lt;'1.1 Allgemein'!$I$22,
IF(OR(ISNUMBER($D46)=FALSE,$F46=""),"",
IF(AND('2.5 CAPEX'!$L49&lt;&gt;"x",'2.5 CAPEX'!$M49&lt;&gt;"x"),0,
IF($F46=0,0,
IF(BH$4&lt;'2.1 Kraftwerk allgemein'!$F$16,0,
IF(BH$4='2.1 Kraftwerk allgemein'!$F$16,'2.5 CAPEX'!$J49/$F46,
IF(BH$4&lt;'2.1 Kraftwerk allgemein'!$F$16+$F46,
('2.5 CAPEX'!$J49+SUM(OFFSET('2.5 CAPEX'!BM49,0,-MIN(MAX($F46-1-('2.1 Kraftwerk allgemein'!$F$16-'2.1 Kraftwerk allgemein'!$F$15+1),0),COLUMN(AY46)-1-('2.1 Kraftwerk allgemein'!$F$16-'2.1 Kraftwerk allgemein'!$F$15+1)),1,MIN(MAX($F46-('2.1 Kraftwerk allgemein'!$F$16-'2.1 Kraftwerk allgemein'!$F$15+1),1),COLUMN(AY46)-('2.1 Kraftwerk allgemein'!$F$16-'2.1 Kraftwerk allgemein'!$F$15+1)))))/$F46,
SUM(OFFSET('2.5 CAPEX'!BM49,0,-MIN($F46-1,COLUMN(AY46)-1),1,MIN($F46,COLUMN(AY46))))/$F46)))))),
IF(OR(ISNUMBER($D46)=FALSE,$F46=""),"",
IF(AND('2.5 CAPEX'!$L49&lt;&gt;"x",'2.5 CAPEX'!$M49&lt;&gt;"x"),0,
IF($F46=0,0,
IF(BH$4&lt;'2.1 Kraftwerk allgemein'!$F$16,0,
IF(BH$4='2.1 Kraftwerk allgemein'!$F$16,'2.5 CAPEX'!$J49/$F46,
IF(BH$4&lt;'2.1 Kraftwerk allgemein'!$F$16+$F46,
('2.5 CAPEX'!$J49+SUM(OFFSET('2.5 CAPEX'!BM49,0,-MIN(MAX($F46-1-('2.1 Kraftwerk allgemein'!$F$16-'1.1 Allgemein'!$I$22+1),0),COLUMN(AY46)-1-('2.1 Kraftwerk allgemein'!$F$16-'1.1 Allgemein'!$I$22+1)),1,MIN(MAX($F46-('2.1 Kraftwerk allgemein'!$F$16-'1.1 Allgemein'!$I$22+1),1),COLUMN(AY46)-('2.1 Kraftwerk allgemein'!$F$16-'1.1 Allgemein'!$I$22+1)))))/$F46,
SUM(OFFSET('2.5 CAPEX'!BM49,0,-MIN($F46-1,COLUMN(AY46)-1),1,MIN($F46,COLUMN(AY46))))/$F46)))))))</f>
        <v>0</v>
      </c>
      <c r="BI46" s="199">
        <f ca="1">IF('2.1 Kraftwerk allgemein'!$F$15&lt;'1.1 Allgemein'!$I$22,
IF(OR(ISNUMBER($D46)=FALSE,$F46=""),"",
IF(AND('2.5 CAPEX'!$L49&lt;&gt;"x",'2.5 CAPEX'!$M49&lt;&gt;"x"),0,
IF($F46=0,0,
IF(BI$4&lt;'2.1 Kraftwerk allgemein'!$F$16,0,
IF(BI$4='2.1 Kraftwerk allgemein'!$F$16,'2.5 CAPEX'!$J49/$F46,
IF(BI$4&lt;'2.1 Kraftwerk allgemein'!$F$16+$F46,
('2.5 CAPEX'!$J49+SUM(OFFSET('2.5 CAPEX'!BN49,0,-MIN(MAX($F46-1-('2.1 Kraftwerk allgemein'!$F$16-'2.1 Kraftwerk allgemein'!$F$15+1),0),COLUMN(AZ46)-1-('2.1 Kraftwerk allgemein'!$F$16-'2.1 Kraftwerk allgemein'!$F$15+1)),1,MIN(MAX($F46-('2.1 Kraftwerk allgemein'!$F$16-'2.1 Kraftwerk allgemein'!$F$15+1),1),COLUMN(AZ46)-('2.1 Kraftwerk allgemein'!$F$16-'2.1 Kraftwerk allgemein'!$F$15+1)))))/$F46,
SUM(OFFSET('2.5 CAPEX'!BN49,0,-MIN($F46-1,COLUMN(AZ46)-1),1,MIN($F46,COLUMN(AZ46))))/$F46)))))),
IF(OR(ISNUMBER($D46)=FALSE,$F46=""),"",
IF(AND('2.5 CAPEX'!$L49&lt;&gt;"x",'2.5 CAPEX'!$M49&lt;&gt;"x"),0,
IF($F46=0,0,
IF(BI$4&lt;'2.1 Kraftwerk allgemein'!$F$16,0,
IF(BI$4='2.1 Kraftwerk allgemein'!$F$16,'2.5 CAPEX'!$J49/$F46,
IF(BI$4&lt;'2.1 Kraftwerk allgemein'!$F$16+$F46,
('2.5 CAPEX'!$J49+SUM(OFFSET('2.5 CAPEX'!BN49,0,-MIN(MAX($F46-1-('2.1 Kraftwerk allgemein'!$F$16-'1.1 Allgemein'!$I$22+1),0),COLUMN(AZ46)-1-('2.1 Kraftwerk allgemein'!$F$16-'1.1 Allgemein'!$I$22+1)),1,MIN(MAX($F46-('2.1 Kraftwerk allgemein'!$F$16-'1.1 Allgemein'!$I$22+1),1),COLUMN(AZ46)-('2.1 Kraftwerk allgemein'!$F$16-'1.1 Allgemein'!$I$22+1)))))/$F46,
SUM(OFFSET('2.5 CAPEX'!BN49,0,-MIN($F46-1,COLUMN(AZ46)-1),1,MIN($F46,COLUMN(AZ46))))/$F46)))))))</f>
        <v>0</v>
      </c>
      <c r="BJ46" s="199">
        <f ca="1">IF('2.1 Kraftwerk allgemein'!$F$15&lt;'1.1 Allgemein'!$I$22,
IF(OR(ISNUMBER($D46)=FALSE,$F46=""),"",
IF(AND('2.5 CAPEX'!$L49&lt;&gt;"x",'2.5 CAPEX'!$M49&lt;&gt;"x"),0,
IF($F46=0,0,
IF(BJ$4&lt;'2.1 Kraftwerk allgemein'!$F$16,0,
IF(BJ$4='2.1 Kraftwerk allgemein'!$F$16,'2.5 CAPEX'!$J49/$F46,
IF(BJ$4&lt;'2.1 Kraftwerk allgemein'!$F$16+$F46,
('2.5 CAPEX'!$J49+SUM(OFFSET('2.5 CAPEX'!BO49,0,-MIN(MAX($F46-1-('2.1 Kraftwerk allgemein'!$F$16-'2.1 Kraftwerk allgemein'!$F$15+1),0),COLUMN(BA46)-1-('2.1 Kraftwerk allgemein'!$F$16-'2.1 Kraftwerk allgemein'!$F$15+1)),1,MIN(MAX($F46-('2.1 Kraftwerk allgemein'!$F$16-'2.1 Kraftwerk allgemein'!$F$15+1),1),COLUMN(BA46)-('2.1 Kraftwerk allgemein'!$F$16-'2.1 Kraftwerk allgemein'!$F$15+1)))))/$F46,
SUM(OFFSET('2.5 CAPEX'!BO49,0,-MIN($F46-1,COLUMN(BA46)-1),1,MIN($F46,COLUMN(BA46))))/$F46)))))),
IF(OR(ISNUMBER($D46)=FALSE,$F46=""),"",
IF(AND('2.5 CAPEX'!$L49&lt;&gt;"x",'2.5 CAPEX'!$M49&lt;&gt;"x"),0,
IF($F46=0,0,
IF(BJ$4&lt;'2.1 Kraftwerk allgemein'!$F$16,0,
IF(BJ$4='2.1 Kraftwerk allgemein'!$F$16,'2.5 CAPEX'!$J49/$F46,
IF(BJ$4&lt;'2.1 Kraftwerk allgemein'!$F$16+$F46,
('2.5 CAPEX'!$J49+SUM(OFFSET('2.5 CAPEX'!BO49,0,-MIN(MAX($F46-1-('2.1 Kraftwerk allgemein'!$F$16-'1.1 Allgemein'!$I$22+1),0),COLUMN(BA46)-1-('2.1 Kraftwerk allgemein'!$F$16-'1.1 Allgemein'!$I$22+1)),1,MIN(MAX($F46-('2.1 Kraftwerk allgemein'!$F$16-'1.1 Allgemein'!$I$22+1),1),COLUMN(BA46)-('2.1 Kraftwerk allgemein'!$F$16-'1.1 Allgemein'!$I$22+1)))))/$F46,
SUM(OFFSET('2.5 CAPEX'!BO49,0,-MIN($F46-1,COLUMN(BA46)-1),1,MIN($F46,COLUMN(BA46))))/$F46)))))))</f>
        <v>0</v>
      </c>
      <c r="BK46" s="199">
        <f ca="1">IF('2.1 Kraftwerk allgemein'!$F$15&lt;'1.1 Allgemein'!$I$22,
IF(OR(ISNUMBER($D46)=FALSE,$F46=""),"",
IF(AND('2.5 CAPEX'!$L49&lt;&gt;"x",'2.5 CAPEX'!$M49&lt;&gt;"x"),0,
IF($F46=0,0,
IF(BK$4&lt;'2.1 Kraftwerk allgemein'!$F$16,0,
IF(BK$4='2.1 Kraftwerk allgemein'!$F$16,'2.5 CAPEX'!$J49/$F46,
IF(BK$4&lt;'2.1 Kraftwerk allgemein'!$F$16+$F46,
('2.5 CAPEX'!$J49+SUM(OFFSET('2.5 CAPEX'!BP49,0,-MIN(MAX($F46-1-('2.1 Kraftwerk allgemein'!$F$16-'2.1 Kraftwerk allgemein'!$F$15+1),0),COLUMN(BB46)-1-('2.1 Kraftwerk allgemein'!$F$16-'2.1 Kraftwerk allgemein'!$F$15+1)),1,MIN(MAX($F46-('2.1 Kraftwerk allgemein'!$F$16-'2.1 Kraftwerk allgemein'!$F$15+1),1),COLUMN(BB46)-('2.1 Kraftwerk allgemein'!$F$16-'2.1 Kraftwerk allgemein'!$F$15+1)))))/$F46,
SUM(OFFSET('2.5 CAPEX'!BP49,0,-MIN($F46-1,COLUMN(BB46)-1),1,MIN($F46,COLUMN(BB46))))/$F46)))))),
IF(OR(ISNUMBER($D46)=FALSE,$F46=""),"",
IF(AND('2.5 CAPEX'!$L49&lt;&gt;"x",'2.5 CAPEX'!$M49&lt;&gt;"x"),0,
IF($F46=0,0,
IF(BK$4&lt;'2.1 Kraftwerk allgemein'!$F$16,0,
IF(BK$4='2.1 Kraftwerk allgemein'!$F$16,'2.5 CAPEX'!$J49/$F46,
IF(BK$4&lt;'2.1 Kraftwerk allgemein'!$F$16+$F46,
('2.5 CAPEX'!$J49+SUM(OFFSET('2.5 CAPEX'!BP49,0,-MIN(MAX($F46-1-('2.1 Kraftwerk allgemein'!$F$16-'1.1 Allgemein'!$I$22+1),0),COLUMN(BB46)-1-('2.1 Kraftwerk allgemein'!$F$16-'1.1 Allgemein'!$I$22+1)),1,MIN(MAX($F46-('2.1 Kraftwerk allgemein'!$F$16-'1.1 Allgemein'!$I$22+1),1),COLUMN(BB46)-('2.1 Kraftwerk allgemein'!$F$16-'1.1 Allgemein'!$I$22+1)))))/$F46,
SUM(OFFSET('2.5 CAPEX'!BP49,0,-MIN($F46-1,COLUMN(BB46)-1),1,MIN($F46,COLUMN(BB46))))/$F46)))))))</f>
        <v>0</v>
      </c>
      <c r="BL46" s="199">
        <f ca="1">IF('2.1 Kraftwerk allgemein'!$F$15&lt;'1.1 Allgemein'!$I$22,
IF(OR(ISNUMBER($D46)=FALSE,$F46=""),"",
IF(AND('2.5 CAPEX'!$L49&lt;&gt;"x",'2.5 CAPEX'!$M49&lt;&gt;"x"),0,
IF($F46=0,0,
IF(BL$4&lt;'2.1 Kraftwerk allgemein'!$F$16,0,
IF(BL$4='2.1 Kraftwerk allgemein'!$F$16,'2.5 CAPEX'!$J49/$F46,
IF(BL$4&lt;'2.1 Kraftwerk allgemein'!$F$16+$F46,
('2.5 CAPEX'!$J49+SUM(OFFSET('2.5 CAPEX'!BQ49,0,-MIN(MAX($F46-1-('2.1 Kraftwerk allgemein'!$F$16-'2.1 Kraftwerk allgemein'!$F$15+1),0),COLUMN(BC46)-1-('2.1 Kraftwerk allgemein'!$F$16-'2.1 Kraftwerk allgemein'!$F$15+1)),1,MIN(MAX($F46-('2.1 Kraftwerk allgemein'!$F$16-'2.1 Kraftwerk allgemein'!$F$15+1),1),COLUMN(BC46)-('2.1 Kraftwerk allgemein'!$F$16-'2.1 Kraftwerk allgemein'!$F$15+1)))))/$F46,
SUM(OFFSET('2.5 CAPEX'!BQ49,0,-MIN($F46-1,COLUMN(BC46)-1),1,MIN($F46,COLUMN(BC46))))/$F46)))))),
IF(OR(ISNUMBER($D46)=FALSE,$F46=""),"",
IF(AND('2.5 CAPEX'!$L49&lt;&gt;"x",'2.5 CAPEX'!$M49&lt;&gt;"x"),0,
IF($F46=0,0,
IF(BL$4&lt;'2.1 Kraftwerk allgemein'!$F$16,0,
IF(BL$4='2.1 Kraftwerk allgemein'!$F$16,'2.5 CAPEX'!$J49/$F46,
IF(BL$4&lt;'2.1 Kraftwerk allgemein'!$F$16+$F46,
('2.5 CAPEX'!$J49+SUM(OFFSET('2.5 CAPEX'!BQ49,0,-MIN(MAX($F46-1-('2.1 Kraftwerk allgemein'!$F$16-'1.1 Allgemein'!$I$22+1),0),COLUMN(BC46)-1-('2.1 Kraftwerk allgemein'!$F$16-'1.1 Allgemein'!$I$22+1)),1,MIN(MAX($F46-('2.1 Kraftwerk allgemein'!$F$16-'1.1 Allgemein'!$I$22+1),1),COLUMN(BC46)-('2.1 Kraftwerk allgemein'!$F$16-'1.1 Allgemein'!$I$22+1)))))/$F46,
SUM(OFFSET('2.5 CAPEX'!BQ49,0,-MIN($F46-1,COLUMN(BC46)-1),1,MIN($F46,COLUMN(BC46))))/$F46)))))))</f>
        <v>0</v>
      </c>
      <c r="BM46" s="199">
        <f ca="1">IF('2.1 Kraftwerk allgemein'!$F$15&lt;'1.1 Allgemein'!$I$22,
IF(OR(ISNUMBER($D46)=FALSE,$F46=""),"",
IF(AND('2.5 CAPEX'!$L49&lt;&gt;"x",'2.5 CAPEX'!$M49&lt;&gt;"x"),0,
IF($F46=0,0,
IF(BM$4&lt;'2.1 Kraftwerk allgemein'!$F$16,0,
IF(BM$4='2.1 Kraftwerk allgemein'!$F$16,'2.5 CAPEX'!$J49/$F46,
IF(BM$4&lt;'2.1 Kraftwerk allgemein'!$F$16+$F46,
('2.5 CAPEX'!$J49+SUM(OFFSET('2.5 CAPEX'!BR49,0,-MIN(MAX($F46-1-('2.1 Kraftwerk allgemein'!$F$16-'2.1 Kraftwerk allgemein'!$F$15+1),0),COLUMN(BD46)-1-('2.1 Kraftwerk allgemein'!$F$16-'2.1 Kraftwerk allgemein'!$F$15+1)),1,MIN(MAX($F46-('2.1 Kraftwerk allgemein'!$F$16-'2.1 Kraftwerk allgemein'!$F$15+1),1),COLUMN(BD46)-('2.1 Kraftwerk allgemein'!$F$16-'2.1 Kraftwerk allgemein'!$F$15+1)))))/$F46,
SUM(OFFSET('2.5 CAPEX'!BR49,0,-MIN($F46-1,COLUMN(BD46)-1),1,MIN($F46,COLUMN(BD46))))/$F46)))))),
IF(OR(ISNUMBER($D46)=FALSE,$F46=""),"",
IF(AND('2.5 CAPEX'!$L49&lt;&gt;"x",'2.5 CAPEX'!$M49&lt;&gt;"x"),0,
IF($F46=0,0,
IF(BM$4&lt;'2.1 Kraftwerk allgemein'!$F$16,0,
IF(BM$4='2.1 Kraftwerk allgemein'!$F$16,'2.5 CAPEX'!$J49/$F46,
IF(BM$4&lt;'2.1 Kraftwerk allgemein'!$F$16+$F46,
('2.5 CAPEX'!$J49+SUM(OFFSET('2.5 CAPEX'!BR49,0,-MIN(MAX($F46-1-('2.1 Kraftwerk allgemein'!$F$16-'1.1 Allgemein'!$I$22+1),0),COLUMN(BD46)-1-('2.1 Kraftwerk allgemein'!$F$16-'1.1 Allgemein'!$I$22+1)),1,MIN(MAX($F46-('2.1 Kraftwerk allgemein'!$F$16-'1.1 Allgemein'!$I$22+1),1),COLUMN(BD46)-('2.1 Kraftwerk allgemein'!$F$16-'1.1 Allgemein'!$I$22+1)))))/$F46,
SUM(OFFSET('2.5 CAPEX'!BR49,0,-MIN($F46-1,COLUMN(BD46)-1),1,MIN($F46,COLUMN(BD46))))/$F46)))))))</f>
        <v>0</v>
      </c>
      <c r="BN46" s="199">
        <f ca="1">IF('2.1 Kraftwerk allgemein'!$F$15&lt;'1.1 Allgemein'!$I$22,
IF(OR(ISNUMBER($D46)=FALSE,$F46=""),"",
IF(AND('2.5 CAPEX'!$L49&lt;&gt;"x",'2.5 CAPEX'!$M49&lt;&gt;"x"),0,
IF($F46=0,0,
IF(BN$4&lt;'2.1 Kraftwerk allgemein'!$F$16,0,
IF(BN$4='2.1 Kraftwerk allgemein'!$F$16,'2.5 CAPEX'!$J49/$F46,
IF(BN$4&lt;'2.1 Kraftwerk allgemein'!$F$16+$F46,
('2.5 CAPEX'!$J49+SUM(OFFSET('2.5 CAPEX'!BS49,0,-MIN(MAX($F46-1-('2.1 Kraftwerk allgemein'!$F$16-'2.1 Kraftwerk allgemein'!$F$15+1),0),COLUMN(BE46)-1-('2.1 Kraftwerk allgemein'!$F$16-'2.1 Kraftwerk allgemein'!$F$15+1)),1,MIN(MAX($F46-('2.1 Kraftwerk allgemein'!$F$16-'2.1 Kraftwerk allgemein'!$F$15+1),1),COLUMN(BE46)-('2.1 Kraftwerk allgemein'!$F$16-'2.1 Kraftwerk allgemein'!$F$15+1)))))/$F46,
SUM(OFFSET('2.5 CAPEX'!BS49,0,-MIN($F46-1,COLUMN(BE46)-1),1,MIN($F46,COLUMN(BE46))))/$F46)))))),
IF(OR(ISNUMBER($D46)=FALSE,$F46=""),"",
IF(AND('2.5 CAPEX'!$L49&lt;&gt;"x",'2.5 CAPEX'!$M49&lt;&gt;"x"),0,
IF($F46=0,0,
IF(BN$4&lt;'2.1 Kraftwerk allgemein'!$F$16,0,
IF(BN$4='2.1 Kraftwerk allgemein'!$F$16,'2.5 CAPEX'!$J49/$F46,
IF(BN$4&lt;'2.1 Kraftwerk allgemein'!$F$16+$F46,
('2.5 CAPEX'!$J49+SUM(OFFSET('2.5 CAPEX'!BS49,0,-MIN(MAX($F46-1-('2.1 Kraftwerk allgemein'!$F$16-'1.1 Allgemein'!$I$22+1),0),COLUMN(BE46)-1-('2.1 Kraftwerk allgemein'!$F$16-'1.1 Allgemein'!$I$22+1)),1,MIN(MAX($F46-('2.1 Kraftwerk allgemein'!$F$16-'1.1 Allgemein'!$I$22+1),1),COLUMN(BE46)-('2.1 Kraftwerk allgemein'!$F$16-'1.1 Allgemein'!$I$22+1)))))/$F46,
SUM(OFFSET('2.5 CAPEX'!BS49,0,-MIN($F46-1,COLUMN(BE46)-1),1,MIN($F46,COLUMN(BE46))))/$F46)))))))</f>
        <v>0</v>
      </c>
      <c r="BO46" s="199">
        <f ca="1">IF('2.1 Kraftwerk allgemein'!$F$15&lt;'1.1 Allgemein'!$I$22,
IF(OR(ISNUMBER($D46)=FALSE,$F46=""),"",
IF(AND('2.5 CAPEX'!$L49&lt;&gt;"x",'2.5 CAPEX'!$M49&lt;&gt;"x"),0,
IF($F46=0,0,
IF(BO$4&lt;'2.1 Kraftwerk allgemein'!$F$16,0,
IF(BO$4='2.1 Kraftwerk allgemein'!$F$16,'2.5 CAPEX'!$J49/$F46,
IF(BO$4&lt;'2.1 Kraftwerk allgemein'!$F$16+$F46,
('2.5 CAPEX'!$J49+SUM(OFFSET('2.5 CAPEX'!BT49,0,-MIN(MAX($F46-1-('2.1 Kraftwerk allgemein'!$F$16-'2.1 Kraftwerk allgemein'!$F$15+1),0),COLUMN(BF46)-1-('2.1 Kraftwerk allgemein'!$F$16-'2.1 Kraftwerk allgemein'!$F$15+1)),1,MIN(MAX($F46-('2.1 Kraftwerk allgemein'!$F$16-'2.1 Kraftwerk allgemein'!$F$15+1),1),COLUMN(BF46)-('2.1 Kraftwerk allgemein'!$F$16-'2.1 Kraftwerk allgemein'!$F$15+1)))))/$F46,
SUM(OFFSET('2.5 CAPEX'!BT49,0,-MIN($F46-1,COLUMN(BF46)-1),1,MIN($F46,COLUMN(BF46))))/$F46)))))),
IF(OR(ISNUMBER($D46)=FALSE,$F46=""),"",
IF(AND('2.5 CAPEX'!$L49&lt;&gt;"x",'2.5 CAPEX'!$M49&lt;&gt;"x"),0,
IF($F46=0,0,
IF(BO$4&lt;'2.1 Kraftwerk allgemein'!$F$16,0,
IF(BO$4='2.1 Kraftwerk allgemein'!$F$16,'2.5 CAPEX'!$J49/$F46,
IF(BO$4&lt;'2.1 Kraftwerk allgemein'!$F$16+$F46,
('2.5 CAPEX'!$J49+SUM(OFFSET('2.5 CAPEX'!BT49,0,-MIN(MAX($F46-1-('2.1 Kraftwerk allgemein'!$F$16-'1.1 Allgemein'!$I$22+1),0),COLUMN(BF46)-1-('2.1 Kraftwerk allgemein'!$F$16-'1.1 Allgemein'!$I$22+1)),1,MIN(MAX($F46-('2.1 Kraftwerk allgemein'!$F$16-'1.1 Allgemein'!$I$22+1),1),COLUMN(BF46)-('2.1 Kraftwerk allgemein'!$F$16-'1.1 Allgemein'!$I$22+1)))))/$F46,
SUM(OFFSET('2.5 CAPEX'!BT49,0,-MIN($F46-1,COLUMN(BF46)-1),1,MIN($F46,COLUMN(BF46))))/$F46)))))))</f>
        <v>0</v>
      </c>
      <c r="BP46" s="199">
        <f ca="1">IF('2.1 Kraftwerk allgemein'!$F$15&lt;'1.1 Allgemein'!$I$22,
IF(OR(ISNUMBER($D46)=FALSE,$F46=""),"",
IF(AND('2.5 CAPEX'!$L49&lt;&gt;"x",'2.5 CAPEX'!$M49&lt;&gt;"x"),0,
IF($F46=0,0,
IF(BP$4&lt;'2.1 Kraftwerk allgemein'!$F$16,0,
IF(BP$4='2.1 Kraftwerk allgemein'!$F$16,'2.5 CAPEX'!$J49/$F46,
IF(BP$4&lt;'2.1 Kraftwerk allgemein'!$F$16+$F46,
('2.5 CAPEX'!$J49+SUM(OFFSET('2.5 CAPEX'!BU49,0,-MIN(MAX($F46-1-('2.1 Kraftwerk allgemein'!$F$16-'2.1 Kraftwerk allgemein'!$F$15+1),0),COLUMN(BG46)-1-('2.1 Kraftwerk allgemein'!$F$16-'2.1 Kraftwerk allgemein'!$F$15+1)),1,MIN(MAX($F46-('2.1 Kraftwerk allgemein'!$F$16-'2.1 Kraftwerk allgemein'!$F$15+1),1),COLUMN(BG46)-('2.1 Kraftwerk allgemein'!$F$16-'2.1 Kraftwerk allgemein'!$F$15+1)))))/$F46,
SUM(OFFSET('2.5 CAPEX'!BU49,0,-MIN($F46-1,COLUMN(BG46)-1),1,MIN($F46,COLUMN(BG46))))/$F46)))))),
IF(OR(ISNUMBER($D46)=FALSE,$F46=""),"",
IF(AND('2.5 CAPEX'!$L49&lt;&gt;"x",'2.5 CAPEX'!$M49&lt;&gt;"x"),0,
IF($F46=0,0,
IF(BP$4&lt;'2.1 Kraftwerk allgemein'!$F$16,0,
IF(BP$4='2.1 Kraftwerk allgemein'!$F$16,'2.5 CAPEX'!$J49/$F46,
IF(BP$4&lt;'2.1 Kraftwerk allgemein'!$F$16+$F46,
('2.5 CAPEX'!$J49+SUM(OFFSET('2.5 CAPEX'!BU49,0,-MIN(MAX($F46-1-('2.1 Kraftwerk allgemein'!$F$16-'1.1 Allgemein'!$I$22+1),0),COLUMN(BG46)-1-('2.1 Kraftwerk allgemein'!$F$16-'1.1 Allgemein'!$I$22+1)),1,MIN(MAX($F46-('2.1 Kraftwerk allgemein'!$F$16-'1.1 Allgemein'!$I$22+1),1),COLUMN(BG46)-('2.1 Kraftwerk allgemein'!$F$16-'1.1 Allgemein'!$I$22+1)))))/$F46,
SUM(OFFSET('2.5 CAPEX'!BU49,0,-MIN($F46-1,COLUMN(BG46)-1),1,MIN($F46,COLUMN(BG46))))/$F46)))))))</f>
        <v>0</v>
      </c>
      <c r="BQ46" s="199">
        <f ca="1">IF('2.1 Kraftwerk allgemein'!$F$15&lt;'1.1 Allgemein'!$I$22,
IF(OR(ISNUMBER($D46)=FALSE,$F46=""),"",
IF(AND('2.5 CAPEX'!$L49&lt;&gt;"x",'2.5 CAPEX'!$M49&lt;&gt;"x"),0,
IF($F46=0,0,
IF(BQ$4&lt;'2.1 Kraftwerk allgemein'!$F$16,0,
IF(BQ$4='2.1 Kraftwerk allgemein'!$F$16,'2.5 CAPEX'!$J49/$F46,
IF(BQ$4&lt;'2.1 Kraftwerk allgemein'!$F$16+$F46,
('2.5 CAPEX'!$J49+SUM(OFFSET('2.5 CAPEX'!BV49,0,-MIN(MAX($F46-1-('2.1 Kraftwerk allgemein'!$F$16-'2.1 Kraftwerk allgemein'!$F$15+1),0),COLUMN(BH46)-1-('2.1 Kraftwerk allgemein'!$F$16-'2.1 Kraftwerk allgemein'!$F$15+1)),1,MIN(MAX($F46-('2.1 Kraftwerk allgemein'!$F$16-'2.1 Kraftwerk allgemein'!$F$15+1),1),COLUMN(BH46)-('2.1 Kraftwerk allgemein'!$F$16-'2.1 Kraftwerk allgemein'!$F$15+1)))))/$F46,
SUM(OFFSET('2.5 CAPEX'!BV49,0,-MIN($F46-1,COLUMN(BH46)-1),1,MIN($F46,COLUMN(BH46))))/$F46)))))),
IF(OR(ISNUMBER($D46)=FALSE,$F46=""),"",
IF(AND('2.5 CAPEX'!$L49&lt;&gt;"x",'2.5 CAPEX'!$M49&lt;&gt;"x"),0,
IF($F46=0,0,
IF(BQ$4&lt;'2.1 Kraftwerk allgemein'!$F$16,0,
IF(BQ$4='2.1 Kraftwerk allgemein'!$F$16,'2.5 CAPEX'!$J49/$F46,
IF(BQ$4&lt;'2.1 Kraftwerk allgemein'!$F$16+$F46,
('2.5 CAPEX'!$J49+SUM(OFFSET('2.5 CAPEX'!BV49,0,-MIN(MAX($F46-1-('2.1 Kraftwerk allgemein'!$F$16-'1.1 Allgemein'!$I$22+1),0),COLUMN(BH46)-1-('2.1 Kraftwerk allgemein'!$F$16-'1.1 Allgemein'!$I$22+1)),1,MIN(MAX($F46-('2.1 Kraftwerk allgemein'!$F$16-'1.1 Allgemein'!$I$22+1),1),COLUMN(BH46)-('2.1 Kraftwerk allgemein'!$F$16-'1.1 Allgemein'!$I$22+1)))))/$F46,
SUM(OFFSET('2.5 CAPEX'!BV49,0,-MIN($F46-1,COLUMN(BH46)-1),1,MIN($F46,COLUMN(BH46))))/$F46)))))))</f>
        <v>0</v>
      </c>
      <c r="BR46" s="199">
        <f ca="1">IF('2.1 Kraftwerk allgemein'!$F$15&lt;'1.1 Allgemein'!$I$22,
IF(OR(ISNUMBER($D46)=FALSE,$F46=""),"",
IF(AND('2.5 CAPEX'!$L49&lt;&gt;"x",'2.5 CAPEX'!$M49&lt;&gt;"x"),0,
IF($F46=0,0,
IF(BR$4&lt;'2.1 Kraftwerk allgemein'!$F$16,0,
IF(BR$4='2.1 Kraftwerk allgemein'!$F$16,'2.5 CAPEX'!$J49/$F46,
IF(BR$4&lt;'2.1 Kraftwerk allgemein'!$F$16+$F46,
('2.5 CAPEX'!$J49+SUM(OFFSET('2.5 CAPEX'!BW49,0,-MIN(MAX($F46-1-('2.1 Kraftwerk allgemein'!$F$16-'2.1 Kraftwerk allgemein'!$F$15+1),0),COLUMN(BI46)-1-('2.1 Kraftwerk allgemein'!$F$16-'2.1 Kraftwerk allgemein'!$F$15+1)),1,MIN(MAX($F46-('2.1 Kraftwerk allgemein'!$F$16-'2.1 Kraftwerk allgemein'!$F$15+1),1),COLUMN(BI46)-('2.1 Kraftwerk allgemein'!$F$16-'2.1 Kraftwerk allgemein'!$F$15+1)))))/$F46,
SUM(OFFSET('2.5 CAPEX'!BW49,0,-MIN($F46-1,COLUMN(BI46)-1),1,MIN($F46,COLUMN(BI46))))/$F46)))))),
IF(OR(ISNUMBER($D46)=FALSE,$F46=""),"",
IF(AND('2.5 CAPEX'!$L49&lt;&gt;"x",'2.5 CAPEX'!$M49&lt;&gt;"x"),0,
IF($F46=0,0,
IF(BR$4&lt;'2.1 Kraftwerk allgemein'!$F$16,0,
IF(BR$4='2.1 Kraftwerk allgemein'!$F$16,'2.5 CAPEX'!$J49/$F46,
IF(BR$4&lt;'2.1 Kraftwerk allgemein'!$F$16+$F46,
('2.5 CAPEX'!$J49+SUM(OFFSET('2.5 CAPEX'!BW49,0,-MIN(MAX($F46-1-('2.1 Kraftwerk allgemein'!$F$16-'1.1 Allgemein'!$I$22+1),0),COLUMN(BI46)-1-('2.1 Kraftwerk allgemein'!$F$16-'1.1 Allgemein'!$I$22+1)),1,MIN(MAX($F46-('2.1 Kraftwerk allgemein'!$F$16-'1.1 Allgemein'!$I$22+1),1),COLUMN(BI46)-('2.1 Kraftwerk allgemein'!$F$16-'1.1 Allgemein'!$I$22+1)))))/$F46,
SUM(OFFSET('2.5 CAPEX'!BW49,0,-MIN($F46-1,COLUMN(BI46)-1),1,MIN($F46,COLUMN(BI46))))/$F46)))))))</f>
        <v>0</v>
      </c>
      <c r="BS46" s="199">
        <f ca="1">IF('2.1 Kraftwerk allgemein'!$F$15&lt;'1.1 Allgemein'!$I$22,
IF(OR(ISNUMBER($D46)=FALSE,$F46=""),"",
IF(AND('2.5 CAPEX'!$L49&lt;&gt;"x",'2.5 CAPEX'!$M49&lt;&gt;"x"),0,
IF($F46=0,0,
IF(BS$4&lt;'2.1 Kraftwerk allgemein'!$F$16,0,
IF(BS$4='2.1 Kraftwerk allgemein'!$F$16,'2.5 CAPEX'!$J49/$F46,
IF(BS$4&lt;'2.1 Kraftwerk allgemein'!$F$16+$F46,
('2.5 CAPEX'!$J49+SUM(OFFSET('2.5 CAPEX'!BX49,0,-MIN(MAX($F46-1-('2.1 Kraftwerk allgemein'!$F$16-'2.1 Kraftwerk allgemein'!$F$15+1),0),COLUMN(BJ46)-1-('2.1 Kraftwerk allgemein'!$F$16-'2.1 Kraftwerk allgemein'!$F$15+1)),1,MIN(MAX($F46-('2.1 Kraftwerk allgemein'!$F$16-'2.1 Kraftwerk allgemein'!$F$15+1),1),COLUMN(BJ46)-('2.1 Kraftwerk allgemein'!$F$16-'2.1 Kraftwerk allgemein'!$F$15+1)))))/$F46,
SUM(OFFSET('2.5 CAPEX'!BX49,0,-MIN($F46-1,COLUMN(BJ46)-1),1,MIN($F46,COLUMN(BJ46))))/$F46)))))),
IF(OR(ISNUMBER($D46)=FALSE,$F46=""),"",
IF(AND('2.5 CAPEX'!$L49&lt;&gt;"x",'2.5 CAPEX'!$M49&lt;&gt;"x"),0,
IF($F46=0,0,
IF(BS$4&lt;'2.1 Kraftwerk allgemein'!$F$16,0,
IF(BS$4='2.1 Kraftwerk allgemein'!$F$16,'2.5 CAPEX'!$J49/$F46,
IF(BS$4&lt;'2.1 Kraftwerk allgemein'!$F$16+$F46,
('2.5 CAPEX'!$J49+SUM(OFFSET('2.5 CAPEX'!BX49,0,-MIN(MAX($F46-1-('2.1 Kraftwerk allgemein'!$F$16-'1.1 Allgemein'!$I$22+1),0),COLUMN(BJ46)-1-('2.1 Kraftwerk allgemein'!$F$16-'1.1 Allgemein'!$I$22+1)),1,MIN(MAX($F46-('2.1 Kraftwerk allgemein'!$F$16-'1.1 Allgemein'!$I$22+1),1),COLUMN(BJ46)-('2.1 Kraftwerk allgemein'!$F$16-'1.1 Allgemein'!$I$22+1)))))/$F46,
SUM(OFFSET('2.5 CAPEX'!BX49,0,-MIN($F46-1,COLUMN(BJ46)-1),1,MIN($F46,COLUMN(BJ46))))/$F46)))))))</f>
        <v>0</v>
      </c>
      <c r="BT46" s="199">
        <f ca="1">IF('2.1 Kraftwerk allgemein'!$F$15&lt;'1.1 Allgemein'!$I$22,
IF(OR(ISNUMBER($D46)=FALSE,$F46=""),"",
IF(AND('2.5 CAPEX'!$L49&lt;&gt;"x",'2.5 CAPEX'!$M49&lt;&gt;"x"),0,
IF($F46=0,0,
IF(BT$4&lt;'2.1 Kraftwerk allgemein'!$F$16,0,
IF(BT$4='2.1 Kraftwerk allgemein'!$F$16,'2.5 CAPEX'!$J49/$F46,
IF(BT$4&lt;'2.1 Kraftwerk allgemein'!$F$16+$F46,
('2.5 CAPEX'!$J49+SUM(OFFSET('2.5 CAPEX'!BY49,0,-MIN(MAX($F46-1-('2.1 Kraftwerk allgemein'!$F$16-'2.1 Kraftwerk allgemein'!$F$15+1),0),COLUMN(BK46)-1-('2.1 Kraftwerk allgemein'!$F$16-'2.1 Kraftwerk allgemein'!$F$15+1)),1,MIN(MAX($F46-('2.1 Kraftwerk allgemein'!$F$16-'2.1 Kraftwerk allgemein'!$F$15+1),1),COLUMN(BK46)-('2.1 Kraftwerk allgemein'!$F$16-'2.1 Kraftwerk allgemein'!$F$15+1)))))/$F46,
SUM(OFFSET('2.5 CAPEX'!BY49,0,-MIN($F46-1,COLUMN(BK46)-1),1,MIN($F46,COLUMN(BK46))))/$F46)))))),
IF(OR(ISNUMBER($D46)=FALSE,$F46=""),"",
IF(AND('2.5 CAPEX'!$L49&lt;&gt;"x",'2.5 CAPEX'!$M49&lt;&gt;"x"),0,
IF($F46=0,0,
IF(BT$4&lt;'2.1 Kraftwerk allgemein'!$F$16,0,
IF(BT$4='2.1 Kraftwerk allgemein'!$F$16,'2.5 CAPEX'!$J49/$F46,
IF(BT$4&lt;'2.1 Kraftwerk allgemein'!$F$16+$F46,
('2.5 CAPEX'!$J49+SUM(OFFSET('2.5 CAPEX'!BY49,0,-MIN(MAX($F46-1-('2.1 Kraftwerk allgemein'!$F$16-'1.1 Allgemein'!$I$22+1),0),COLUMN(BK46)-1-('2.1 Kraftwerk allgemein'!$F$16-'1.1 Allgemein'!$I$22+1)),1,MIN(MAX($F46-('2.1 Kraftwerk allgemein'!$F$16-'1.1 Allgemein'!$I$22+1),1),COLUMN(BK46)-('2.1 Kraftwerk allgemein'!$F$16-'1.1 Allgemein'!$I$22+1)))))/$F46,
SUM(OFFSET('2.5 CAPEX'!BY49,0,-MIN($F46-1,COLUMN(BK46)-1),1,MIN($F46,COLUMN(BK46))))/$F46)))))))</f>
        <v>0</v>
      </c>
      <c r="BU46" s="199">
        <f ca="1">IF('2.1 Kraftwerk allgemein'!$F$15&lt;'1.1 Allgemein'!$I$22,
IF(OR(ISNUMBER($D46)=FALSE,$F46=""),"",
IF(AND('2.5 CAPEX'!$L49&lt;&gt;"x",'2.5 CAPEX'!$M49&lt;&gt;"x"),0,
IF($F46=0,0,
IF(BU$4&lt;'2.1 Kraftwerk allgemein'!$F$16,0,
IF(BU$4='2.1 Kraftwerk allgemein'!$F$16,'2.5 CAPEX'!$J49/$F46,
IF(BU$4&lt;'2.1 Kraftwerk allgemein'!$F$16+$F46,
('2.5 CAPEX'!$J49+SUM(OFFSET('2.5 CAPEX'!BZ49,0,-MIN(MAX($F46-1-('2.1 Kraftwerk allgemein'!$F$16-'2.1 Kraftwerk allgemein'!$F$15+1),0),COLUMN(BL46)-1-('2.1 Kraftwerk allgemein'!$F$16-'2.1 Kraftwerk allgemein'!$F$15+1)),1,MIN(MAX($F46-('2.1 Kraftwerk allgemein'!$F$16-'2.1 Kraftwerk allgemein'!$F$15+1),1),COLUMN(BL46)-('2.1 Kraftwerk allgemein'!$F$16-'2.1 Kraftwerk allgemein'!$F$15+1)))))/$F46,
SUM(OFFSET('2.5 CAPEX'!BZ49,0,-MIN($F46-1,COLUMN(BL46)-1),1,MIN($F46,COLUMN(BL46))))/$F46)))))),
IF(OR(ISNUMBER($D46)=FALSE,$F46=""),"",
IF(AND('2.5 CAPEX'!$L49&lt;&gt;"x",'2.5 CAPEX'!$M49&lt;&gt;"x"),0,
IF($F46=0,0,
IF(BU$4&lt;'2.1 Kraftwerk allgemein'!$F$16,0,
IF(BU$4='2.1 Kraftwerk allgemein'!$F$16,'2.5 CAPEX'!$J49/$F46,
IF(BU$4&lt;'2.1 Kraftwerk allgemein'!$F$16+$F46,
('2.5 CAPEX'!$J49+SUM(OFFSET('2.5 CAPEX'!BZ49,0,-MIN(MAX($F46-1-('2.1 Kraftwerk allgemein'!$F$16-'1.1 Allgemein'!$I$22+1),0),COLUMN(BL46)-1-('2.1 Kraftwerk allgemein'!$F$16-'1.1 Allgemein'!$I$22+1)),1,MIN(MAX($F46-('2.1 Kraftwerk allgemein'!$F$16-'1.1 Allgemein'!$I$22+1),1),COLUMN(BL46)-('2.1 Kraftwerk allgemein'!$F$16-'1.1 Allgemein'!$I$22+1)))))/$F46,
SUM(OFFSET('2.5 CAPEX'!BZ49,0,-MIN($F46-1,COLUMN(BL46)-1),1,MIN($F46,COLUMN(BL46))))/$F46)))))))</f>
        <v>0</v>
      </c>
      <c r="BV46" s="199">
        <f ca="1">IF('2.1 Kraftwerk allgemein'!$F$15&lt;'1.1 Allgemein'!$I$22,
IF(OR(ISNUMBER($D46)=FALSE,$F46=""),"",
IF(AND('2.5 CAPEX'!$L49&lt;&gt;"x",'2.5 CAPEX'!$M49&lt;&gt;"x"),0,
IF($F46=0,0,
IF(BV$4&lt;'2.1 Kraftwerk allgemein'!$F$16,0,
IF(BV$4='2.1 Kraftwerk allgemein'!$F$16,'2.5 CAPEX'!$J49/$F46,
IF(BV$4&lt;'2.1 Kraftwerk allgemein'!$F$16+$F46,
('2.5 CAPEX'!$J49+SUM(OFFSET('2.5 CAPEX'!CA49,0,-MIN(MAX($F46-1-('2.1 Kraftwerk allgemein'!$F$16-'2.1 Kraftwerk allgemein'!$F$15+1),0),COLUMN(BM46)-1-('2.1 Kraftwerk allgemein'!$F$16-'2.1 Kraftwerk allgemein'!$F$15+1)),1,MIN(MAX($F46-('2.1 Kraftwerk allgemein'!$F$16-'2.1 Kraftwerk allgemein'!$F$15+1),1),COLUMN(BM46)-('2.1 Kraftwerk allgemein'!$F$16-'2.1 Kraftwerk allgemein'!$F$15+1)))))/$F46,
SUM(OFFSET('2.5 CAPEX'!CA49,0,-MIN($F46-1,COLUMN(BM46)-1),1,MIN($F46,COLUMN(BM46))))/$F46)))))),
IF(OR(ISNUMBER($D46)=FALSE,$F46=""),"",
IF(AND('2.5 CAPEX'!$L49&lt;&gt;"x",'2.5 CAPEX'!$M49&lt;&gt;"x"),0,
IF($F46=0,0,
IF(BV$4&lt;'2.1 Kraftwerk allgemein'!$F$16,0,
IF(BV$4='2.1 Kraftwerk allgemein'!$F$16,'2.5 CAPEX'!$J49/$F46,
IF(BV$4&lt;'2.1 Kraftwerk allgemein'!$F$16+$F46,
('2.5 CAPEX'!$J49+SUM(OFFSET('2.5 CAPEX'!CA49,0,-MIN(MAX($F46-1-('2.1 Kraftwerk allgemein'!$F$16-'1.1 Allgemein'!$I$22+1),0),COLUMN(BM46)-1-('2.1 Kraftwerk allgemein'!$F$16-'1.1 Allgemein'!$I$22+1)),1,MIN(MAX($F46-('2.1 Kraftwerk allgemein'!$F$16-'1.1 Allgemein'!$I$22+1),1),COLUMN(BM46)-('2.1 Kraftwerk allgemein'!$F$16-'1.1 Allgemein'!$I$22+1)))))/$F46,
SUM(OFFSET('2.5 CAPEX'!CA49,0,-MIN($F46-1,COLUMN(BM46)-1),1,MIN($F46,COLUMN(BM46))))/$F46)))))))</f>
        <v>0</v>
      </c>
      <c r="BW46" s="199">
        <f ca="1">IF('2.1 Kraftwerk allgemein'!$F$15&lt;'1.1 Allgemein'!$I$22,
IF(OR(ISNUMBER($D46)=FALSE,$F46=""),"",
IF(AND('2.5 CAPEX'!$L49&lt;&gt;"x",'2.5 CAPEX'!$M49&lt;&gt;"x"),0,
IF($F46=0,0,
IF(BW$4&lt;'2.1 Kraftwerk allgemein'!$F$16,0,
IF(BW$4='2.1 Kraftwerk allgemein'!$F$16,'2.5 CAPEX'!$J49/$F46,
IF(BW$4&lt;'2.1 Kraftwerk allgemein'!$F$16+$F46,
('2.5 CAPEX'!$J49+SUM(OFFSET('2.5 CAPEX'!CB49,0,-MIN(MAX($F46-1-('2.1 Kraftwerk allgemein'!$F$16-'2.1 Kraftwerk allgemein'!$F$15+1),0),COLUMN(BN46)-1-('2.1 Kraftwerk allgemein'!$F$16-'2.1 Kraftwerk allgemein'!$F$15+1)),1,MIN(MAX($F46-('2.1 Kraftwerk allgemein'!$F$16-'2.1 Kraftwerk allgemein'!$F$15+1),1),COLUMN(BN46)-('2.1 Kraftwerk allgemein'!$F$16-'2.1 Kraftwerk allgemein'!$F$15+1)))))/$F46,
SUM(OFFSET('2.5 CAPEX'!CB49,0,-MIN($F46-1,COLUMN(BN46)-1),1,MIN($F46,COLUMN(BN46))))/$F46)))))),
IF(OR(ISNUMBER($D46)=FALSE,$F46=""),"",
IF(AND('2.5 CAPEX'!$L49&lt;&gt;"x",'2.5 CAPEX'!$M49&lt;&gt;"x"),0,
IF($F46=0,0,
IF(BW$4&lt;'2.1 Kraftwerk allgemein'!$F$16,0,
IF(BW$4='2.1 Kraftwerk allgemein'!$F$16,'2.5 CAPEX'!$J49/$F46,
IF(BW$4&lt;'2.1 Kraftwerk allgemein'!$F$16+$F46,
('2.5 CAPEX'!$J49+SUM(OFFSET('2.5 CAPEX'!CB49,0,-MIN(MAX($F46-1-('2.1 Kraftwerk allgemein'!$F$16-'1.1 Allgemein'!$I$22+1),0),COLUMN(BN46)-1-('2.1 Kraftwerk allgemein'!$F$16-'1.1 Allgemein'!$I$22+1)),1,MIN(MAX($F46-('2.1 Kraftwerk allgemein'!$F$16-'1.1 Allgemein'!$I$22+1),1),COLUMN(BN46)-('2.1 Kraftwerk allgemein'!$F$16-'1.1 Allgemein'!$I$22+1)))))/$F46,
SUM(OFFSET('2.5 CAPEX'!CB49,0,-MIN($F46-1,COLUMN(BN46)-1),1,MIN($F46,COLUMN(BN46))))/$F46)))))))</f>
        <v>0</v>
      </c>
      <c r="BX46" s="199">
        <f ca="1">IF('2.1 Kraftwerk allgemein'!$F$15&lt;'1.1 Allgemein'!$I$22,
IF(OR(ISNUMBER($D46)=FALSE,$F46=""),"",
IF(AND('2.5 CAPEX'!$L49&lt;&gt;"x",'2.5 CAPEX'!$M49&lt;&gt;"x"),0,
IF($F46=0,0,
IF(BX$4&lt;'2.1 Kraftwerk allgemein'!$F$16,0,
IF(BX$4='2.1 Kraftwerk allgemein'!$F$16,'2.5 CAPEX'!$J49/$F46,
IF(BX$4&lt;'2.1 Kraftwerk allgemein'!$F$16+$F46,
('2.5 CAPEX'!$J49+SUM(OFFSET('2.5 CAPEX'!CC49,0,-MIN(MAX($F46-1-('2.1 Kraftwerk allgemein'!$F$16-'2.1 Kraftwerk allgemein'!$F$15+1),0),COLUMN(BO46)-1-('2.1 Kraftwerk allgemein'!$F$16-'2.1 Kraftwerk allgemein'!$F$15+1)),1,MIN(MAX($F46-('2.1 Kraftwerk allgemein'!$F$16-'2.1 Kraftwerk allgemein'!$F$15+1),1),COLUMN(BO46)-('2.1 Kraftwerk allgemein'!$F$16-'2.1 Kraftwerk allgemein'!$F$15+1)))))/$F46,
SUM(OFFSET('2.5 CAPEX'!CC49,0,-MIN($F46-1,COLUMN(BO46)-1),1,MIN($F46,COLUMN(BO46))))/$F46)))))),
IF(OR(ISNUMBER($D46)=FALSE,$F46=""),"",
IF(AND('2.5 CAPEX'!$L49&lt;&gt;"x",'2.5 CAPEX'!$M49&lt;&gt;"x"),0,
IF($F46=0,0,
IF(BX$4&lt;'2.1 Kraftwerk allgemein'!$F$16,0,
IF(BX$4='2.1 Kraftwerk allgemein'!$F$16,'2.5 CAPEX'!$J49/$F46,
IF(BX$4&lt;'2.1 Kraftwerk allgemein'!$F$16+$F46,
('2.5 CAPEX'!$J49+SUM(OFFSET('2.5 CAPEX'!CC49,0,-MIN(MAX($F46-1-('2.1 Kraftwerk allgemein'!$F$16-'1.1 Allgemein'!$I$22+1),0),COLUMN(BO46)-1-('2.1 Kraftwerk allgemein'!$F$16-'1.1 Allgemein'!$I$22+1)),1,MIN(MAX($F46-('2.1 Kraftwerk allgemein'!$F$16-'1.1 Allgemein'!$I$22+1),1),COLUMN(BO46)-('2.1 Kraftwerk allgemein'!$F$16-'1.1 Allgemein'!$I$22+1)))))/$F46,
SUM(OFFSET('2.5 CAPEX'!CC49,0,-MIN($F46-1,COLUMN(BO46)-1),1,MIN($F46,COLUMN(BO46))))/$F46)))))))</f>
        <v>0</v>
      </c>
      <c r="BY46" s="199">
        <f ca="1">IF('2.1 Kraftwerk allgemein'!$F$15&lt;'1.1 Allgemein'!$I$22,
IF(OR(ISNUMBER($D46)=FALSE,$F46=""),"",
IF(AND('2.5 CAPEX'!$L49&lt;&gt;"x",'2.5 CAPEX'!$M49&lt;&gt;"x"),0,
IF($F46=0,0,
IF(BY$4&lt;'2.1 Kraftwerk allgemein'!$F$16,0,
IF(BY$4='2.1 Kraftwerk allgemein'!$F$16,'2.5 CAPEX'!$J49/$F46,
IF(BY$4&lt;'2.1 Kraftwerk allgemein'!$F$16+$F46,
('2.5 CAPEX'!$J49+SUM(OFFSET('2.5 CAPEX'!CD49,0,-MIN(MAX($F46-1-('2.1 Kraftwerk allgemein'!$F$16-'2.1 Kraftwerk allgemein'!$F$15+1),0),COLUMN(BP46)-1-('2.1 Kraftwerk allgemein'!$F$16-'2.1 Kraftwerk allgemein'!$F$15+1)),1,MIN(MAX($F46-('2.1 Kraftwerk allgemein'!$F$16-'2.1 Kraftwerk allgemein'!$F$15+1),1),COLUMN(BP46)-('2.1 Kraftwerk allgemein'!$F$16-'2.1 Kraftwerk allgemein'!$F$15+1)))))/$F46,
SUM(OFFSET('2.5 CAPEX'!CD49,0,-MIN($F46-1,COLUMN(BP46)-1),1,MIN($F46,COLUMN(BP46))))/$F46)))))),
IF(OR(ISNUMBER($D46)=FALSE,$F46=""),"",
IF(AND('2.5 CAPEX'!$L49&lt;&gt;"x",'2.5 CAPEX'!$M49&lt;&gt;"x"),0,
IF($F46=0,0,
IF(BY$4&lt;'2.1 Kraftwerk allgemein'!$F$16,0,
IF(BY$4='2.1 Kraftwerk allgemein'!$F$16,'2.5 CAPEX'!$J49/$F46,
IF(BY$4&lt;'2.1 Kraftwerk allgemein'!$F$16+$F46,
('2.5 CAPEX'!$J49+SUM(OFFSET('2.5 CAPEX'!CD49,0,-MIN(MAX($F46-1-('2.1 Kraftwerk allgemein'!$F$16-'1.1 Allgemein'!$I$22+1),0),COLUMN(BP46)-1-('2.1 Kraftwerk allgemein'!$F$16-'1.1 Allgemein'!$I$22+1)),1,MIN(MAX($F46-('2.1 Kraftwerk allgemein'!$F$16-'1.1 Allgemein'!$I$22+1),1),COLUMN(BP46)-('2.1 Kraftwerk allgemein'!$F$16-'1.1 Allgemein'!$I$22+1)))))/$F46,
SUM(OFFSET('2.5 CAPEX'!CD49,0,-MIN($F46-1,COLUMN(BP46)-1),1,MIN($F46,COLUMN(BP46))))/$F46)))))))</f>
        <v>0</v>
      </c>
      <c r="BZ46" s="199">
        <f ca="1">IF('2.1 Kraftwerk allgemein'!$F$15&lt;'1.1 Allgemein'!$I$22,
IF(OR(ISNUMBER($D46)=FALSE,$F46=""),"",
IF(AND('2.5 CAPEX'!$L49&lt;&gt;"x",'2.5 CAPEX'!$M49&lt;&gt;"x"),0,
IF($F46=0,0,
IF(BZ$4&lt;'2.1 Kraftwerk allgemein'!$F$16,0,
IF(BZ$4='2.1 Kraftwerk allgemein'!$F$16,'2.5 CAPEX'!$J49/$F46,
IF(BZ$4&lt;'2.1 Kraftwerk allgemein'!$F$16+$F46,
('2.5 CAPEX'!$J49+SUM(OFFSET('2.5 CAPEX'!CE49,0,-MIN(MAX($F46-1-('2.1 Kraftwerk allgemein'!$F$16-'2.1 Kraftwerk allgemein'!$F$15+1),0),COLUMN(BQ46)-1-('2.1 Kraftwerk allgemein'!$F$16-'2.1 Kraftwerk allgemein'!$F$15+1)),1,MIN(MAX($F46-('2.1 Kraftwerk allgemein'!$F$16-'2.1 Kraftwerk allgemein'!$F$15+1),1),COLUMN(BQ46)-('2.1 Kraftwerk allgemein'!$F$16-'2.1 Kraftwerk allgemein'!$F$15+1)))))/$F46,
SUM(OFFSET('2.5 CAPEX'!CE49,0,-MIN($F46-1,COLUMN(BQ46)-1),1,MIN($F46,COLUMN(BQ46))))/$F46)))))),
IF(OR(ISNUMBER($D46)=FALSE,$F46=""),"",
IF(AND('2.5 CAPEX'!$L49&lt;&gt;"x",'2.5 CAPEX'!$M49&lt;&gt;"x"),0,
IF($F46=0,0,
IF(BZ$4&lt;'2.1 Kraftwerk allgemein'!$F$16,0,
IF(BZ$4='2.1 Kraftwerk allgemein'!$F$16,'2.5 CAPEX'!$J49/$F46,
IF(BZ$4&lt;'2.1 Kraftwerk allgemein'!$F$16+$F46,
('2.5 CAPEX'!$J49+SUM(OFFSET('2.5 CAPEX'!CE49,0,-MIN(MAX($F46-1-('2.1 Kraftwerk allgemein'!$F$16-'1.1 Allgemein'!$I$22+1),0),COLUMN(BQ46)-1-('2.1 Kraftwerk allgemein'!$F$16-'1.1 Allgemein'!$I$22+1)),1,MIN(MAX($F46-('2.1 Kraftwerk allgemein'!$F$16-'1.1 Allgemein'!$I$22+1),1),COLUMN(BQ46)-('2.1 Kraftwerk allgemein'!$F$16-'1.1 Allgemein'!$I$22+1)))))/$F46,
SUM(OFFSET('2.5 CAPEX'!CE49,0,-MIN($F46-1,COLUMN(BQ46)-1),1,MIN($F46,COLUMN(BQ46))))/$F46)))))))</f>
        <v>0</v>
      </c>
      <c r="CA46" s="199">
        <f ca="1">IF('2.1 Kraftwerk allgemein'!$F$15&lt;'1.1 Allgemein'!$I$22,
IF(OR(ISNUMBER($D46)=FALSE,$F46=""),"",
IF(AND('2.5 CAPEX'!$L49&lt;&gt;"x",'2.5 CAPEX'!$M49&lt;&gt;"x"),0,
IF($F46=0,0,
IF(CA$4&lt;'2.1 Kraftwerk allgemein'!$F$16,0,
IF(CA$4='2.1 Kraftwerk allgemein'!$F$16,'2.5 CAPEX'!$J49/$F46,
IF(CA$4&lt;'2.1 Kraftwerk allgemein'!$F$16+$F46,
('2.5 CAPEX'!$J49+SUM(OFFSET('2.5 CAPEX'!CF49,0,-MIN(MAX($F46-1-('2.1 Kraftwerk allgemein'!$F$16-'2.1 Kraftwerk allgemein'!$F$15+1),0),COLUMN(BR46)-1-('2.1 Kraftwerk allgemein'!$F$16-'2.1 Kraftwerk allgemein'!$F$15+1)),1,MIN(MAX($F46-('2.1 Kraftwerk allgemein'!$F$16-'2.1 Kraftwerk allgemein'!$F$15+1),1),COLUMN(BR46)-('2.1 Kraftwerk allgemein'!$F$16-'2.1 Kraftwerk allgemein'!$F$15+1)))))/$F46,
SUM(OFFSET('2.5 CAPEX'!CF49,0,-MIN($F46-1,COLUMN(BR46)-1),1,MIN($F46,COLUMN(BR46))))/$F46)))))),
IF(OR(ISNUMBER($D46)=FALSE,$F46=""),"",
IF(AND('2.5 CAPEX'!$L49&lt;&gt;"x",'2.5 CAPEX'!$M49&lt;&gt;"x"),0,
IF($F46=0,0,
IF(CA$4&lt;'2.1 Kraftwerk allgemein'!$F$16,0,
IF(CA$4='2.1 Kraftwerk allgemein'!$F$16,'2.5 CAPEX'!$J49/$F46,
IF(CA$4&lt;'2.1 Kraftwerk allgemein'!$F$16+$F46,
('2.5 CAPEX'!$J49+SUM(OFFSET('2.5 CAPEX'!CF49,0,-MIN(MAX($F46-1-('2.1 Kraftwerk allgemein'!$F$16-'1.1 Allgemein'!$I$22+1),0),COLUMN(BR46)-1-('2.1 Kraftwerk allgemein'!$F$16-'1.1 Allgemein'!$I$22+1)),1,MIN(MAX($F46-('2.1 Kraftwerk allgemein'!$F$16-'1.1 Allgemein'!$I$22+1),1),COLUMN(BR46)-('2.1 Kraftwerk allgemein'!$F$16-'1.1 Allgemein'!$I$22+1)))))/$F46,
SUM(OFFSET('2.5 CAPEX'!CF49,0,-MIN($F46-1,COLUMN(BR46)-1),1,MIN($F46,COLUMN(BR46))))/$F46)))))))</f>
        <v>0</v>
      </c>
      <c r="CB46" s="199">
        <f ca="1">IF('2.1 Kraftwerk allgemein'!$F$15&lt;'1.1 Allgemein'!$I$22,
IF(OR(ISNUMBER($D46)=FALSE,$F46=""),"",
IF(AND('2.5 CAPEX'!$L49&lt;&gt;"x",'2.5 CAPEX'!$M49&lt;&gt;"x"),0,
IF($F46=0,0,
IF(CB$4&lt;'2.1 Kraftwerk allgemein'!$F$16,0,
IF(CB$4='2.1 Kraftwerk allgemein'!$F$16,'2.5 CAPEX'!$J49/$F46,
IF(CB$4&lt;'2.1 Kraftwerk allgemein'!$F$16+$F46,
('2.5 CAPEX'!$J49+SUM(OFFSET('2.5 CAPEX'!CG49,0,-MIN(MAX($F46-1-('2.1 Kraftwerk allgemein'!$F$16-'2.1 Kraftwerk allgemein'!$F$15+1),0),COLUMN(BS46)-1-('2.1 Kraftwerk allgemein'!$F$16-'2.1 Kraftwerk allgemein'!$F$15+1)),1,MIN(MAX($F46-('2.1 Kraftwerk allgemein'!$F$16-'2.1 Kraftwerk allgemein'!$F$15+1),1),COLUMN(BS46)-('2.1 Kraftwerk allgemein'!$F$16-'2.1 Kraftwerk allgemein'!$F$15+1)))))/$F46,
SUM(OFFSET('2.5 CAPEX'!CG49,0,-MIN($F46-1,COLUMN(BS46)-1),1,MIN($F46,COLUMN(BS46))))/$F46)))))),
IF(OR(ISNUMBER($D46)=FALSE,$F46=""),"",
IF(AND('2.5 CAPEX'!$L49&lt;&gt;"x",'2.5 CAPEX'!$M49&lt;&gt;"x"),0,
IF($F46=0,0,
IF(CB$4&lt;'2.1 Kraftwerk allgemein'!$F$16,0,
IF(CB$4='2.1 Kraftwerk allgemein'!$F$16,'2.5 CAPEX'!$J49/$F46,
IF(CB$4&lt;'2.1 Kraftwerk allgemein'!$F$16+$F46,
('2.5 CAPEX'!$J49+SUM(OFFSET('2.5 CAPEX'!CG49,0,-MIN(MAX($F46-1-('2.1 Kraftwerk allgemein'!$F$16-'1.1 Allgemein'!$I$22+1),0),COLUMN(BS46)-1-('2.1 Kraftwerk allgemein'!$F$16-'1.1 Allgemein'!$I$22+1)),1,MIN(MAX($F46-('2.1 Kraftwerk allgemein'!$F$16-'1.1 Allgemein'!$I$22+1),1),COLUMN(BS46)-('2.1 Kraftwerk allgemein'!$F$16-'1.1 Allgemein'!$I$22+1)))))/$F46,
SUM(OFFSET('2.5 CAPEX'!CG49,0,-MIN($F46-1,COLUMN(BS46)-1),1,MIN($F46,COLUMN(BS46))))/$F46)))))))</f>
        <v>0</v>
      </c>
      <c r="CC46" s="199">
        <f ca="1">IF('2.1 Kraftwerk allgemein'!$F$15&lt;'1.1 Allgemein'!$I$22,
IF(OR(ISNUMBER($D46)=FALSE,$F46=""),"",
IF(AND('2.5 CAPEX'!$L49&lt;&gt;"x",'2.5 CAPEX'!$M49&lt;&gt;"x"),0,
IF($F46=0,0,
IF(CC$4&lt;'2.1 Kraftwerk allgemein'!$F$16,0,
IF(CC$4='2.1 Kraftwerk allgemein'!$F$16,'2.5 CAPEX'!$J49/$F46,
IF(CC$4&lt;'2.1 Kraftwerk allgemein'!$F$16+$F46,
('2.5 CAPEX'!$J49+SUM(OFFSET('2.5 CAPEX'!CH49,0,-MIN(MAX($F46-1-('2.1 Kraftwerk allgemein'!$F$16-'2.1 Kraftwerk allgemein'!$F$15+1),0),COLUMN(BT46)-1-('2.1 Kraftwerk allgemein'!$F$16-'2.1 Kraftwerk allgemein'!$F$15+1)),1,MIN(MAX($F46-('2.1 Kraftwerk allgemein'!$F$16-'2.1 Kraftwerk allgemein'!$F$15+1),1),COLUMN(BT46)-('2.1 Kraftwerk allgemein'!$F$16-'2.1 Kraftwerk allgemein'!$F$15+1)))))/$F46,
SUM(OFFSET('2.5 CAPEX'!CH49,0,-MIN($F46-1,COLUMN(BT46)-1),1,MIN($F46,COLUMN(BT46))))/$F46)))))),
IF(OR(ISNUMBER($D46)=FALSE,$F46=""),"",
IF(AND('2.5 CAPEX'!$L49&lt;&gt;"x",'2.5 CAPEX'!$M49&lt;&gt;"x"),0,
IF($F46=0,0,
IF(CC$4&lt;'2.1 Kraftwerk allgemein'!$F$16,0,
IF(CC$4='2.1 Kraftwerk allgemein'!$F$16,'2.5 CAPEX'!$J49/$F46,
IF(CC$4&lt;'2.1 Kraftwerk allgemein'!$F$16+$F46,
('2.5 CAPEX'!$J49+SUM(OFFSET('2.5 CAPEX'!CH49,0,-MIN(MAX($F46-1-('2.1 Kraftwerk allgemein'!$F$16-'1.1 Allgemein'!$I$22+1),0),COLUMN(BT46)-1-('2.1 Kraftwerk allgemein'!$F$16-'1.1 Allgemein'!$I$22+1)),1,MIN(MAX($F46-('2.1 Kraftwerk allgemein'!$F$16-'1.1 Allgemein'!$I$22+1),1),COLUMN(BT46)-('2.1 Kraftwerk allgemein'!$F$16-'1.1 Allgemein'!$I$22+1)))))/$F46,
SUM(OFFSET('2.5 CAPEX'!CH49,0,-MIN($F46-1,COLUMN(BT46)-1),1,MIN($F46,COLUMN(BT46))))/$F46)))))))</f>
        <v>0</v>
      </c>
      <c r="CD46" s="199">
        <f ca="1">IF('2.1 Kraftwerk allgemein'!$F$15&lt;'1.1 Allgemein'!$I$22,
IF(OR(ISNUMBER($D46)=FALSE,$F46=""),"",
IF(AND('2.5 CAPEX'!$L49&lt;&gt;"x",'2.5 CAPEX'!$M49&lt;&gt;"x"),0,
IF($F46=0,0,
IF(CD$4&lt;'2.1 Kraftwerk allgemein'!$F$16,0,
IF(CD$4='2.1 Kraftwerk allgemein'!$F$16,'2.5 CAPEX'!$J49/$F46,
IF(CD$4&lt;'2.1 Kraftwerk allgemein'!$F$16+$F46,
('2.5 CAPEX'!$J49+SUM(OFFSET('2.5 CAPEX'!CI49,0,-MIN(MAX($F46-1-('2.1 Kraftwerk allgemein'!$F$16-'2.1 Kraftwerk allgemein'!$F$15+1),0),COLUMN(BU46)-1-('2.1 Kraftwerk allgemein'!$F$16-'2.1 Kraftwerk allgemein'!$F$15+1)),1,MIN(MAX($F46-('2.1 Kraftwerk allgemein'!$F$16-'2.1 Kraftwerk allgemein'!$F$15+1),1),COLUMN(BU46)-('2.1 Kraftwerk allgemein'!$F$16-'2.1 Kraftwerk allgemein'!$F$15+1)))))/$F46,
SUM(OFFSET('2.5 CAPEX'!CI49,0,-MIN($F46-1,COLUMN(BU46)-1),1,MIN($F46,COLUMN(BU46))))/$F46)))))),
IF(OR(ISNUMBER($D46)=FALSE,$F46=""),"",
IF(AND('2.5 CAPEX'!$L49&lt;&gt;"x",'2.5 CAPEX'!$M49&lt;&gt;"x"),0,
IF($F46=0,0,
IF(CD$4&lt;'2.1 Kraftwerk allgemein'!$F$16,0,
IF(CD$4='2.1 Kraftwerk allgemein'!$F$16,'2.5 CAPEX'!$J49/$F46,
IF(CD$4&lt;'2.1 Kraftwerk allgemein'!$F$16+$F46,
('2.5 CAPEX'!$J49+SUM(OFFSET('2.5 CAPEX'!CI49,0,-MIN(MAX($F46-1-('2.1 Kraftwerk allgemein'!$F$16-'1.1 Allgemein'!$I$22+1),0),COLUMN(BU46)-1-('2.1 Kraftwerk allgemein'!$F$16-'1.1 Allgemein'!$I$22+1)),1,MIN(MAX($F46-('2.1 Kraftwerk allgemein'!$F$16-'1.1 Allgemein'!$I$22+1),1),COLUMN(BU46)-('2.1 Kraftwerk allgemein'!$F$16-'1.1 Allgemein'!$I$22+1)))))/$F46,
SUM(OFFSET('2.5 CAPEX'!CI49,0,-MIN($F46-1,COLUMN(BU46)-1),1,MIN($F46,COLUMN(BU46))))/$F46)))))))</f>
        <v>0</v>
      </c>
      <c r="CE46" s="199">
        <f ca="1">IF('2.1 Kraftwerk allgemein'!$F$15&lt;'1.1 Allgemein'!$I$22,
IF(OR(ISNUMBER($D46)=FALSE,$F46=""),"",
IF(AND('2.5 CAPEX'!$L49&lt;&gt;"x",'2.5 CAPEX'!$M49&lt;&gt;"x"),0,
IF($F46=0,0,
IF(CE$4&lt;'2.1 Kraftwerk allgemein'!$F$16,0,
IF(CE$4='2.1 Kraftwerk allgemein'!$F$16,'2.5 CAPEX'!$J49/$F46,
IF(CE$4&lt;'2.1 Kraftwerk allgemein'!$F$16+$F46,
('2.5 CAPEX'!$J49+SUM(OFFSET('2.5 CAPEX'!CJ49,0,-MIN(MAX($F46-1-('2.1 Kraftwerk allgemein'!$F$16-'2.1 Kraftwerk allgemein'!$F$15+1),0),COLUMN(BV46)-1-('2.1 Kraftwerk allgemein'!$F$16-'2.1 Kraftwerk allgemein'!$F$15+1)),1,MIN(MAX($F46-('2.1 Kraftwerk allgemein'!$F$16-'2.1 Kraftwerk allgemein'!$F$15+1),1),COLUMN(BV46)-('2.1 Kraftwerk allgemein'!$F$16-'2.1 Kraftwerk allgemein'!$F$15+1)))))/$F46,
SUM(OFFSET('2.5 CAPEX'!CJ49,0,-MIN($F46-1,COLUMN(BV46)-1),1,MIN($F46,COLUMN(BV46))))/$F46)))))),
IF(OR(ISNUMBER($D46)=FALSE,$F46=""),"",
IF(AND('2.5 CAPEX'!$L49&lt;&gt;"x",'2.5 CAPEX'!$M49&lt;&gt;"x"),0,
IF($F46=0,0,
IF(CE$4&lt;'2.1 Kraftwerk allgemein'!$F$16,0,
IF(CE$4='2.1 Kraftwerk allgemein'!$F$16,'2.5 CAPEX'!$J49/$F46,
IF(CE$4&lt;'2.1 Kraftwerk allgemein'!$F$16+$F46,
('2.5 CAPEX'!$J49+SUM(OFFSET('2.5 CAPEX'!CJ49,0,-MIN(MAX($F46-1-('2.1 Kraftwerk allgemein'!$F$16-'1.1 Allgemein'!$I$22+1),0),COLUMN(BV46)-1-('2.1 Kraftwerk allgemein'!$F$16-'1.1 Allgemein'!$I$22+1)),1,MIN(MAX($F46-('2.1 Kraftwerk allgemein'!$F$16-'1.1 Allgemein'!$I$22+1),1),COLUMN(BV46)-('2.1 Kraftwerk allgemein'!$F$16-'1.1 Allgemein'!$I$22+1)))))/$F46,
SUM(OFFSET('2.5 CAPEX'!CJ49,0,-MIN($F46-1,COLUMN(BV46)-1),1,MIN($F46,COLUMN(BV46))))/$F46)))))))</f>
        <v>0</v>
      </c>
      <c r="CF46" s="199">
        <f ca="1">IF('2.1 Kraftwerk allgemein'!$F$15&lt;'1.1 Allgemein'!$I$22,
IF(OR(ISNUMBER($D46)=FALSE,$F46=""),"",
IF(AND('2.5 CAPEX'!$L49&lt;&gt;"x",'2.5 CAPEX'!$M49&lt;&gt;"x"),0,
IF($F46=0,0,
IF(CF$4&lt;'2.1 Kraftwerk allgemein'!$F$16,0,
IF(CF$4='2.1 Kraftwerk allgemein'!$F$16,'2.5 CAPEX'!$J49/$F46,
IF(CF$4&lt;'2.1 Kraftwerk allgemein'!$F$16+$F46,
('2.5 CAPEX'!$J49+SUM(OFFSET('2.5 CAPEX'!CK49,0,-MIN(MAX($F46-1-('2.1 Kraftwerk allgemein'!$F$16-'2.1 Kraftwerk allgemein'!$F$15+1),0),COLUMN(BW46)-1-('2.1 Kraftwerk allgemein'!$F$16-'2.1 Kraftwerk allgemein'!$F$15+1)),1,MIN(MAX($F46-('2.1 Kraftwerk allgemein'!$F$16-'2.1 Kraftwerk allgemein'!$F$15+1),1),COLUMN(BW46)-('2.1 Kraftwerk allgemein'!$F$16-'2.1 Kraftwerk allgemein'!$F$15+1)))))/$F46,
SUM(OFFSET('2.5 CAPEX'!CK49,0,-MIN($F46-1,COLUMN(BW46)-1),1,MIN($F46,COLUMN(BW46))))/$F46)))))),
IF(OR(ISNUMBER($D46)=FALSE,$F46=""),"",
IF(AND('2.5 CAPEX'!$L49&lt;&gt;"x",'2.5 CAPEX'!$M49&lt;&gt;"x"),0,
IF($F46=0,0,
IF(CF$4&lt;'2.1 Kraftwerk allgemein'!$F$16,0,
IF(CF$4='2.1 Kraftwerk allgemein'!$F$16,'2.5 CAPEX'!$J49/$F46,
IF(CF$4&lt;'2.1 Kraftwerk allgemein'!$F$16+$F46,
('2.5 CAPEX'!$J49+SUM(OFFSET('2.5 CAPEX'!CK49,0,-MIN(MAX($F46-1-('2.1 Kraftwerk allgemein'!$F$16-'1.1 Allgemein'!$I$22+1),0),COLUMN(BW46)-1-('2.1 Kraftwerk allgemein'!$F$16-'1.1 Allgemein'!$I$22+1)),1,MIN(MAX($F46-('2.1 Kraftwerk allgemein'!$F$16-'1.1 Allgemein'!$I$22+1),1),COLUMN(BW46)-('2.1 Kraftwerk allgemein'!$F$16-'1.1 Allgemein'!$I$22+1)))))/$F46,
SUM(OFFSET('2.5 CAPEX'!CK49,0,-MIN($F46-1,COLUMN(BW46)-1),1,MIN($F46,COLUMN(BW46))))/$F46)))))))</f>
        <v>0</v>
      </c>
      <c r="CG46" s="199">
        <f ca="1">IF('2.1 Kraftwerk allgemein'!$F$15&lt;'1.1 Allgemein'!$I$22,
IF(OR(ISNUMBER($D46)=FALSE,$F46=""),"",
IF(AND('2.5 CAPEX'!$L49&lt;&gt;"x",'2.5 CAPEX'!$M49&lt;&gt;"x"),0,
IF($F46=0,0,
IF(CG$4&lt;'2.1 Kraftwerk allgemein'!$F$16,0,
IF(CG$4='2.1 Kraftwerk allgemein'!$F$16,'2.5 CAPEX'!$J49/$F46,
IF(CG$4&lt;'2.1 Kraftwerk allgemein'!$F$16+$F46,
('2.5 CAPEX'!$J49+SUM(OFFSET('2.5 CAPEX'!CL49,0,-MIN(MAX($F46-1-('2.1 Kraftwerk allgemein'!$F$16-'2.1 Kraftwerk allgemein'!$F$15+1),0),COLUMN(BX46)-1-('2.1 Kraftwerk allgemein'!$F$16-'2.1 Kraftwerk allgemein'!$F$15+1)),1,MIN(MAX($F46-('2.1 Kraftwerk allgemein'!$F$16-'2.1 Kraftwerk allgemein'!$F$15+1),1),COLUMN(BX46)-('2.1 Kraftwerk allgemein'!$F$16-'2.1 Kraftwerk allgemein'!$F$15+1)))))/$F46,
SUM(OFFSET('2.5 CAPEX'!CL49,0,-MIN($F46-1,COLUMN(BX46)-1),1,MIN($F46,COLUMN(BX46))))/$F46)))))),
IF(OR(ISNUMBER($D46)=FALSE,$F46=""),"",
IF(AND('2.5 CAPEX'!$L49&lt;&gt;"x",'2.5 CAPEX'!$M49&lt;&gt;"x"),0,
IF($F46=0,0,
IF(CG$4&lt;'2.1 Kraftwerk allgemein'!$F$16,0,
IF(CG$4='2.1 Kraftwerk allgemein'!$F$16,'2.5 CAPEX'!$J49/$F46,
IF(CG$4&lt;'2.1 Kraftwerk allgemein'!$F$16+$F46,
('2.5 CAPEX'!$J49+SUM(OFFSET('2.5 CAPEX'!CL49,0,-MIN(MAX($F46-1-('2.1 Kraftwerk allgemein'!$F$16-'1.1 Allgemein'!$I$22+1),0),COLUMN(BX46)-1-('2.1 Kraftwerk allgemein'!$F$16-'1.1 Allgemein'!$I$22+1)),1,MIN(MAX($F46-('2.1 Kraftwerk allgemein'!$F$16-'1.1 Allgemein'!$I$22+1),1),COLUMN(BX46)-('2.1 Kraftwerk allgemein'!$F$16-'1.1 Allgemein'!$I$22+1)))))/$F46,
SUM(OFFSET('2.5 CAPEX'!CL49,0,-MIN($F46-1,COLUMN(BX46)-1),1,MIN($F46,COLUMN(BX46))))/$F46)))))))</f>
        <v>0</v>
      </c>
      <c r="CH46" s="199">
        <f ca="1">IF('2.1 Kraftwerk allgemein'!$F$15&lt;'1.1 Allgemein'!$I$22,
IF(OR(ISNUMBER($D46)=FALSE,$F46=""),"",
IF(AND('2.5 CAPEX'!$L49&lt;&gt;"x",'2.5 CAPEX'!$M49&lt;&gt;"x"),0,
IF($F46=0,0,
IF(CH$4&lt;'2.1 Kraftwerk allgemein'!$F$16,0,
IF(CH$4='2.1 Kraftwerk allgemein'!$F$16,'2.5 CAPEX'!$J49/$F46,
IF(CH$4&lt;'2.1 Kraftwerk allgemein'!$F$16+$F46,
('2.5 CAPEX'!$J49+SUM(OFFSET('2.5 CAPEX'!CM49,0,-MIN(MAX($F46-1-('2.1 Kraftwerk allgemein'!$F$16-'2.1 Kraftwerk allgemein'!$F$15+1),0),COLUMN(BY46)-1-('2.1 Kraftwerk allgemein'!$F$16-'2.1 Kraftwerk allgemein'!$F$15+1)),1,MIN(MAX($F46-('2.1 Kraftwerk allgemein'!$F$16-'2.1 Kraftwerk allgemein'!$F$15+1),1),COLUMN(BY46)-('2.1 Kraftwerk allgemein'!$F$16-'2.1 Kraftwerk allgemein'!$F$15+1)))))/$F46,
SUM(OFFSET('2.5 CAPEX'!CM49,0,-MIN($F46-1,COLUMN(BY46)-1),1,MIN($F46,COLUMN(BY46))))/$F46)))))),
IF(OR(ISNUMBER($D46)=FALSE,$F46=""),"",
IF(AND('2.5 CAPEX'!$L49&lt;&gt;"x",'2.5 CAPEX'!$M49&lt;&gt;"x"),0,
IF($F46=0,0,
IF(CH$4&lt;'2.1 Kraftwerk allgemein'!$F$16,0,
IF(CH$4='2.1 Kraftwerk allgemein'!$F$16,'2.5 CAPEX'!$J49/$F46,
IF(CH$4&lt;'2.1 Kraftwerk allgemein'!$F$16+$F46,
('2.5 CAPEX'!$J49+SUM(OFFSET('2.5 CAPEX'!CM49,0,-MIN(MAX($F46-1-('2.1 Kraftwerk allgemein'!$F$16-'1.1 Allgemein'!$I$22+1),0),COLUMN(BY46)-1-('2.1 Kraftwerk allgemein'!$F$16-'1.1 Allgemein'!$I$22+1)),1,MIN(MAX($F46-('2.1 Kraftwerk allgemein'!$F$16-'1.1 Allgemein'!$I$22+1),1),COLUMN(BY46)-('2.1 Kraftwerk allgemein'!$F$16-'1.1 Allgemein'!$I$22+1)))))/$F46,
SUM(OFFSET('2.5 CAPEX'!CM49,0,-MIN($F46-1,COLUMN(BY46)-1),1,MIN($F46,COLUMN(BY46))))/$F46)))))))</f>
        <v>0</v>
      </c>
      <c r="CI46" s="199">
        <f ca="1">IF('2.1 Kraftwerk allgemein'!$F$15&lt;'1.1 Allgemein'!$I$22,
IF(OR(ISNUMBER($D46)=FALSE,$F46=""),"",
IF(AND('2.5 CAPEX'!$L49&lt;&gt;"x",'2.5 CAPEX'!$M49&lt;&gt;"x"),0,
IF($F46=0,0,
IF(CI$4&lt;'2.1 Kraftwerk allgemein'!$F$16,0,
IF(CI$4='2.1 Kraftwerk allgemein'!$F$16,'2.5 CAPEX'!$J49/$F46,
IF(CI$4&lt;'2.1 Kraftwerk allgemein'!$F$16+$F46,
('2.5 CAPEX'!$J49+SUM(OFFSET('2.5 CAPEX'!CN49,0,-MIN(MAX($F46-1-('2.1 Kraftwerk allgemein'!$F$16-'2.1 Kraftwerk allgemein'!$F$15+1),0),COLUMN(BZ46)-1-('2.1 Kraftwerk allgemein'!$F$16-'2.1 Kraftwerk allgemein'!$F$15+1)),1,MIN(MAX($F46-('2.1 Kraftwerk allgemein'!$F$16-'2.1 Kraftwerk allgemein'!$F$15+1),1),COLUMN(BZ46)-('2.1 Kraftwerk allgemein'!$F$16-'2.1 Kraftwerk allgemein'!$F$15+1)))))/$F46,
SUM(OFFSET('2.5 CAPEX'!CN49,0,-MIN($F46-1,COLUMN(BZ46)-1),1,MIN($F46,COLUMN(BZ46))))/$F46)))))),
IF(OR(ISNUMBER($D46)=FALSE,$F46=""),"",
IF(AND('2.5 CAPEX'!$L49&lt;&gt;"x",'2.5 CAPEX'!$M49&lt;&gt;"x"),0,
IF($F46=0,0,
IF(CI$4&lt;'2.1 Kraftwerk allgemein'!$F$16,0,
IF(CI$4='2.1 Kraftwerk allgemein'!$F$16,'2.5 CAPEX'!$J49/$F46,
IF(CI$4&lt;'2.1 Kraftwerk allgemein'!$F$16+$F46,
('2.5 CAPEX'!$J49+SUM(OFFSET('2.5 CAPEX'!CN49,0,-MIN(MAX($F46-1-('2.1 Kraftwerk allgemein'!$F$16-'1.1 Allgemein'!$I$22+1),0),COLUMN(BZ46)-1-('2.1 Kraftwerk allgemein'!$F$16-'1.1 Allgemein'!$I$22+1)),1,MIN(MAX($F46-('2.1 Kraftwerk allgemein'!$F$16-'1.1 Allgemein'!$I$22+1),1),COLUMN(BZ46)-('2.1 Kraftwerk allgemein'!$F$16-'1.1 Allgemein'!$I$22+1)))))/$F46,
SUM(OFFSET('2.5 CAPEX'!CN49,0,-MIN($F46-1,COLUMN(BZ46)-1),1,MIN($F46,COLUMN(BZ46))))/$F46)))))))</f>
        <v>0</v>
      </c>
      <c r="CJ46" s="199">
        <f ca="1">IF('2.1 Kraftwerk allgemein'!$F$15&lt;'1.1 Allgemein'!$I$22,
IF(OR(ISNUMBER($D46)=FALSE,$F46=""),"",
IF(AND('2.5 CAPEX'!$L49&lt;&gt;"x",'2.5 CAPEX'!$M49&lt;&gt;"x"),0,
IF($F46=0,0,
IF(CJ$4&lt;'2.1 Kraftwerk allgemein'!$F$16,0,
IF(CJ$4='2.1 Kraftwerk allgemein'!$F$16,'2.5 CAPEX'!$J49/$F46,
IF(CJ$4&lt;'2.1 Kraftwerk allgemein'!$F$16+$F46,
('2.5 CAPEX'!$J49+SUM(OFFSET('2.5 CAPEX'!CO49,0,-MIN(MAX($F46-1-('2.1 Kraftwerk allgemein'!$F$16-'2.1 Kraftwerk allgemein'!$F$15+1),0),COLUMN(CA46)-1-('2.1 Kraftwerk allgemein'!$F$16-'2.1 Kraftwerk allgemein'!$F$15+1)),1,MIN(MAX($F46-('2.1 Kraftwerk allgemein'!$F$16-'2.1 Kraftwerk allgemein'!$F$15+1),1),COLUMN(CA46)-('2.1 Kraftwerk allgemein'!$F$16-'2.1 Kraftwerk allgemein'!$F$15+1)))))/$F46,
SUM(OFFSET('2.5 CAPEX'!CO49,0,-MIN($F46-1,COLUMN(CA46)-1),1,MIN($F46,COLUMN(CA46))))/$F46)))))),
IF(OR(ISNUMBER($D46)=FALSE,$F46=""),"",
IF(AND('2.5 CAPEX'!$L49&lt;&gt;"x",'2.5 CAPEX'!$M49&lt;&gt;"x"),0,
IF($F46=0,0,
IF(CJ$4&lt;'2.1 Kraftwerk allgemein'!$F$16,0,
IF(CJ$4='2.1 Kraftwerk allgemein'!$F$16,'2.5 CAPEX'!$J49/$F46,
IF(CJ$4&lt;'2.1 Kraftwerk allgemein'!$F$16+$F46,
('2.5 CAPEX'!$J49+SUM(OFFSET('2.5 CAPEX'!CO49,0,-MIN(MAX($F46-1-('2.1 Kraftwerk allgemein'!$F$16-'1.1 Allgemein'!$I$22+1),0),COLUMN(CA46)-1-('2.1 Kraftwerk allgemein'!$F$16-'1.1 Allgemein'!$I$22+1)),1,MIN(MAX($F46-('2.1 Kraftwerk allgemein'!$F$16-'1.1 Allgemein'!$I$22+1),1),COLUMN(CA46)-('2.1 Kraftwerk allgemein'!$F$16-'1.1 Allgemein'!$I$22+1)))))/$F46,
SUM(OFFSET('2.5 CAPEX'!CO49,0,-MIN($F46-1,COLUMN(CA46)-1),1,MIN($F46,COLUMN(CA46))))/$F46)))))))</f>
        <v>0</v>
      </c>
      <c r="CK46" s="199">
        <f ca="1">IF('2.1 Kraftwerk allgemein'!$F$15&lt;'1.1 Allgemein'!$I$22,
IF(OR(ISNUMBER($D46)=FALSE,$F46=""),"",
IF(AND('2.5 CAPEX'!$L49&lt;&gt;"x",'2.5 CAPEX'!$M49&lt;&gt;"x"),0,
IF($F46=0,0,
IF(CK$4&lt;'2.1 Kraftwerk allgemein'!$F$16,0,
IF(CK$4='2.1 Kraftwerk allgemein'!$F$16,'2.5 CAPEX'!$J49/$F46,
IF(CK$4&lt;'2.1 Kraftwerk allgemein'!$F$16+$F46,
('2.5 CAPEX'!$J49+SUM(OFFSET('2.5 CAPEX'!CP49,0,-MIN(MAX($F46-1-('2.1 Kraftwerk allgemein'!$F$16-'2.1 Kraftwerk allgemein'!$F$15+1),0),COLUMN(CB46)-1-('2.1 Kraftwerk allgemein'!$F$16-'2.1 Kraftwerk allgemein'!$F$15+1)),1,MIN(MAX($F46-('2.1 Kraftwerk allgemein'!$F$16-'2.1 Kraftwerk allgemein'!$F$15+1),1),COLUMN(CB46)-('2.1 Kraftwerk allgemein'!$F$16-'2.1 Kraftwerk allgemein'!$F$15+1)))))/$F46,
SUM(OFFSET('2.5 CAPEX'!CP49,0,-MIN($F46-1,COLUMN(CB46)-1),1,MIN($F46,COLUMN(CB46))))/$F46)))))),
IF(OR(ISNUMBER($D46)=FALSE,$F46=""),"",
IF(AND('2.5 CAPEX'!$L49&lt;&gt;"x",'2.5 CAPEX'!$M49&lt;&gt;"x"),0,
IF($F46=0,0,
IF(CK$4&lt;'2.1 Kraftwerk allgemein'!$F$16,0,
IF(CK$4='2.1 Kraftwerk allgemein'!$F$16,'2.5 CAPEX'!$J49/$F46,
IF(CK$4&lt;'2.1 Kraftwerk allgemein'!$F$16+$F46,
('2.5 CAPEX'!$J49+SUM(OFFSET('2.5 CAPEX'!CP49,0,-MIN(MAX($F46-1-('2.1 Kraftwerk allgemein'!$F$16-'1.1 Allgemein'!$I$22+1),0),COLUMN(CB46)-1-('2.1 Kraftwerk allgemein'!$F$16-'1.1 Allgemein'!$I$22+1)),1,MIN(MAX($F46-('2.1 Kraftwerk allgemein'!$F$16-'1.1 Allgemein'!$I$22+1),1),COLUMN(CB46)-('2.1 Kraftwerk allgemein'!$F$16-'1.1 Allgemein'!$I$22+1)))))/$F46,
SUM(OFFSET('2.5 CAPEX'!CP49,0,-MIN($F46-1,COLUMN(CB46)-1),1,MIN($F46,COLUMN(CB46))))/$F46)))))))</f>
        <v>0</v>
      </c>
      <c r="CL46" s="199">
        <f ca="1">IF('2.1 Kraftwerk allgemein'!$F$15&lt;'1.1 Allgemein'!$I$22,
IF(OR(ISNUMBER($D46)=FALSE,$F46=""),"",
IF(AND('2.5 CAPEX'!$L49&lt;&gt;"x",'2.5 CAPEX'!$M49&lt;&gt;"x"),0,
IF($F46=0,0,
IF(CL$4&lt;'2.1 Kraftwerk allgemein'!$F$16,0,
IF(CL$4='2.1 Kraftwerk allgemein'!$F$16,'2.5 CAPEX'!$J49/$F46,
IF(CL$4&lt;'2.1 Kraftwerk allgemein'!$F$16+$F46,
('2.5 CAPEX'!$J49+SUM(OFFSET('2.5 CAPEX'!CQ49,0,-MIN(MAX($F46-1-('2.1 Kraftwerk allgemein'!$F$16-'2.1 Kraftwerk allgemein'!$F$15+1),0),COLUMN(CC46)-1-('2.1 Kraftwerk allgemein'!$F$16-'2.1 Kraftwerk allgemein'!$F$15+1)),1,MIN(MAX($F46-('2.1 Kraftwerk allgemein'!$F$16-'2.1 Kraftwerk allgemein'!$F$15+1),1),COLUMN(CC46)-('2.1 Kraftwerk allgemein'!$F$16-'2.1 Kraftwerk allgemein'!$F$15+1)))))/$F46,
SUM(OFFSET('2.5 CAPEX'!CQ49,0,-MIN($F46-1,COLUMN(CC46)-1),1,MIN($F46,COLUMN(CC46))))/$F46)))))),
IF(OR(ISNUMBER($D46)=FALSE,$F46=""),"",
IF(AND('2.5 CAPEX'!$L49&lt;&gt;"x",'2.5 CAPEX'!$M49&lt;&gt;"x"),0,
IF($F46=0,0,
IF(CL$4&lt;'2.1 Kraftwerk allgemein'!$F$16,0,
IF(CL$4='2.1 Kraftwerk allgemein'!$F$16,'2.5 CAPEX'!$J49/$F46,
IF(CL$4&lt;'2.1 Kraftwerk allgemein'!$F$16+$F46,
('2.5 CAPEX'!$J49+SUM(OFFSET('2.5 CAPEX'!CQ49,0,-MIN(MAX($F46-1-('2.1 Kraftwerk allgemein'!$F$16-'1.1 Allgemein'!$I$22+1),0),COLUMN(CC46)-1-('2.1 Kraftwerk allgemein'!$F$16-'1.1 Allgemein'!$I$22+1)),1,MIN(MAX($F46-('2.1 Kraftwerk allgemein'!$F$16-'1.1 Allgemein'!$I$22+1),1),COLUMN(CC46)-('2.1 Kraftwerk allgemein'!$F$16-'1.1 Allgemein'!$I$22+1)))))/$F46,
SUM(OFFSET('2.5 CAPEX'!CQ49,0,-MIN($F46-1,COLUMN(CC46)-1),1,MIN($F46,COLUMN(CC46))))/$F46)))))))</f>
        <v>0</v>
      </c>
      <c r="CM46" s="199">
        <f ca="1">IF('2.1 Kraftwerk allgemein'!$F$15&lt;'1.1 Allgemein'!$I$22,
IF(OR(ISNUMBER($D46)=FALSE,$F46=""),"",
IF(AND('2.5 CAPEX'!$L49&lt;&gt;"x",'2.5 CAPEX'!$M49&lt;&gt;"x"),0,
IF($F46=0,0,
IF(CM$4&lt;'2.1 Kraftwerk allgemein'!$F$16,0,
IF(CM$4='2.1 Kraftwerk allgemein'!$F$16,'2.5 CAPEX'!$J49/$F46,
IF(CM$4&lt;'2.1 Kraftwerk allgemein'!$F$16+$F46,
('2.5 CAPEX'!$J49+SUM(OFFSET('2.5 CAPEX'!CR49,0,-MIN(MAX($F46-1-('2.1 Kraftwerk allgemein'!$F$16-'2.1 Kraftwerk allgemein'!$F$15+1),0),COLUMN(CD46)-1-('2.1 Kraftwerk allgemein'!$F$16-'2.1 Kraftwerk allgemein'!$F$15+1)),1,MIN(MAX($F46-('2.1 Kraftwerk allgemein'!$F$16-'2.1 Kraftwerk allgemein'!$F$15+1),1),COLUMN(CD46)-('2.1 Kraftwerk allgemein'!$F$16-'2.1 Kraftwerk allgemein'!$F$15+1)))))/$F46,
SUM(OFFSET('2.5 CAPEX'!CR49,0,-MIN($F46-1,COLUMN(CD46)-1),1,MIN($F46,COLUMN(CD46))))/$F46)))))),
IF(OR(ISNUMBER($D46)=FALSE,$F46=""),"",
IF(AND('2.5 CAPEX'!$L49&lt;&gt;"x",'2.5 CAPEX'!$M49&lt;&gt;"x"),0,
IF($F46=0,0,
IF(CM$4&lt;'2.1 Kraftwerk allgemein'!$F$16,0,
IF(CM$4='2.1 Kraftwerk allgemein'!$F$16,'2.5 CAPEX'!$J49/$F46,
IF(CM$4&lt;'2.1 Kraftwerk allgemein'!$F$16+$F46,
('2.5 CAPEX'!$J49+SUM(OFFSET('2.5 CAPEX'!CR49,0,-MIN(MAX($F46-1-('2.1 Kraftwerk allgemein'!$F$16-'1.1 Allgemein'!$I$22+1),0),COLUMN(CD46)-1-('2.1 Kraftwerk allgemein'!$F$16-'1.1 Allgemein'!$I$22+1)),1,MIN(MAX($F46-('2.1 Kraftwerk allgemein'!$F$16-'1.1 Allgemein'!$I$22+1),1),COLUMN(CD46)-('2.1 Kraftwerk allgemein'!$F$16-'1.1 Allgemein'!$I$22+1)))))/$F46,
SUM(OFFSET('2.5 CAPEX'!CR49,0,-MIN($F46-1,COLUMN(CD46)-1),1,MIN($F46,COLUMN(CD46))))/$F46)))))))</f>
        <v>0</v>
      </c>
      <c r="CN46" s="199">
        <f ca="1">IF('2.1 Kraftwerk allgemein'!$F$15&lt;'1.1 Allgemein'!$I$22,
IF(OR(ISNUMBER($D46)=FALSE,$F46=""),"",
IF(AND('2.5 CAPEX'!$L49&lt;&gt;"x",'2.5 CAPEX'!$M49&lt;&gt;"x"),0,
IF($F46=0,0,
IF(CN$4&lt;'2.1 Kraftwerk allgemein'!$F$16,0,
IF(CN$4='2.1 Kraftwerk allgemein'!$F$16,'2.5 CAPEX'!$J49/$F46,
IF(CN$4&lt;'2.1 Kraftwerk allgemein'!$F$16+$F46,
('2.5 CAPEX'!$J49+SUM(OFFSET('2.5 CAPEX'!CS49,0,-MIN(MAX($F46-1-('2.1 Kraftwerk allgemein'!$F$16-'2.1 Kraftwerk allgemein'!$F$15+1),0),COLUMN(CE46)-1-('2.1 Kraftwerk allgemein'!$F$16-'2.1 Kraftwerk allgemein'!$F$15+1)),1,MIN(MAX($F46-('2.1 Kraftwerk allgemein'!$F$16-'2.1 Kraftwerk allgemein'!$F$15+1),1),COLUMN(CE46)-('2.1 Kraftwerk allgemein'!$F$16-'2.1 Kraftwerk allgemein'!$F$15+1)))))/$F46,
SUM(OFFSET('2.5 CAPEX'!CS49,0,-MIN($F46-1,COLUMN(CE46)-1),1,MIN($F46,COLUMN(CE46))))/$F46)))))),
IF(OR(ISNUMBER($D46)=FALSE,$F46=""),"",
IF(AND('2.5 CAPEX'!$L49&lt;&gt;"x",'2.5 CAPEX'!$M49&lt;&gt;"x"),0,
IF($F46=0,0,
IF(CN$4&lt;'2.1 Kraftwerk allgemein'!$F$16,0,
IF(CN$4='2.1 Kraftwerk allgemein'!$F$16,'2.5 CAPEX'!$J49/$F46,
IF(CN$4&lt;'2.1 Kraftwerk allgemein'!$F$16+$F46,
('2.5 CAPEX'!$J49+SUM(OFFSET('2.5 CAPEX'!CS49,0,-MIN(MAX($F46-1-('2.1 Kraftwerk allgemein'!$F$16-'1.1 Allgemein'!$I$22+1),0),COLUMN(CE46)-1-('2.1 Kraftwerk allgemein'!$F$16-'1.1 Allgemein'!$I$22+1)),1,MIN(MAX($F46-('2.1 Kraftwerk allgemein'!$F$16-'1.1 Allgemein'!$I$22+1),1),COLUMN(CE46)-('2.1 Kraftwerk allgemein'!$F$16-'1.1 Allgemein'!$I$22+1)))))/$F46,
SUM(OFFSET('2.5 CAPEX'!CS49,0,-MIN($F46-1,COLUMN(CE46)-1),1,MIN($F46,COLUMN(CE46))))/$F46)))))))</f>
        <v>0</v>
      </c>
      <c r="CO46" s="199">
        <f ca="1">IF('2.1 Kraftwerk allgemein'!$F$15&lt;'1.1 Allgemein'!$I$22,
IF(OR(ISNUMBER($D46)=FALSE,$F46=""),"",
IF(AND('2.5 CAPEX'!$L49&lt;&gt;"x",'2.5 CAPEX'!$M49&lt;&gt;"x"),0,
IF($F46=0,0,
IF(CO$4&lt;'2.1 Kraftwerk allgemein'!$F$16,0,
IF(CO$4='2.1 Kraftwerk allgemein'!$F$16,'2.5 CAPEX'!$J49/$F46,
IF(CO$4&lt;'2.1 Kraftwerk allgemein'!$F$16+$F46,
('2.5 CAPEX'!$J49+SUM(OFFSET('2.5 CAPEX'!CT49,0,-MIN(MAX($F46-1-('2.1 Kraftwerk allgemein'!$F$16-'2.1 Kraftwerk allgemein'!$F$15+1),0),COLUMN(CF46)-1-('2.1 Kraftwerk allgemein'!$F$16-'2.1 Kraftwerk allgemein'!$F$15+1)),1,MIN(MAX($F46-('2.1 Kraftwerk allgemein'!$F$16-'2.1 Kraftwerk allgemein'!$F$15+1),1),COLUMN(CF46)-('2.1 Kraftwerk allgemein'!$F$16-'2.1 Kraftwerk allgemein'!$F$15+1)))))/$F46,
SUM(OFFSET('2.5 CAPEX'!CT49,0,-MIN($F46-1,COLUMN(CF46)-1),1,MIN($F46,COLUMN(CF46))))/$F46)))))),
IF(OR(ISNUMBER($D46)=FALSE,$F46=""),"",
IF(AND('2.5 CAPEX'!$L49&lt;&gt;"x",'2.5 CAPEX'!$M49&lt;&gt;"x"),0,
IF($F46=0,0,
IF(CO$4&lt;'2.1 Kraftwerk allgemein'!$F$16,0,
IF(CO$4='2.1 Kraftwerk allgemein'!$F$16,'2.5 CAPEX'!$J49/$F46,
IF(CO$4&lt;'2.1 Kraftwerk allgemein'!$F$16+$F46,
('2.5 CAPEX'!$J49+SUM(OFFSET('2.5 CAPEX'!CT49,0,-MIN(MAX($F46-1-('2.1 Kraftwerk allgemein'!$F$16-'1.1 Allgemein'!$I$22+1),0),COLUMN(CF46)-1-('2.1 Kraftwerk allgemein'!$F$16-'1.1 Allgemein'!$I$22+1)),1,MIN(MAX($F46-('2.1 Kraftwerk allgemein'!$F$16-'1.1 Allgemein'!$I$22+1),1),COLUMN(CF46)-('2.1 Kraftwerk allgemein'!$F$16-'1.1 Allgemein'!$I$22+1)))))/$F46,
SUM(OFFSET('2.5 CAPEX'!CT49,0,-MIN($F46-1,COLUMN(CF46)-1),1,MIN($F46,COLUMN(CF46))))/$F46)))))))</f>
        <v>0</v>
      </c>
      <c r="CP46" s="199">
        <f ca="1">IF('2.1 Kraftwerk allgemein'!$F$15&lt;'1.1 Allgemein'!$I$22,
IF(OR(ISNUMBER($D46)=FALSE,$F46=""),"",
IF(AND('2.5 CAPEX'!$L49&lt;&gt;"x",'2.5 CAPEX'!$M49&lt;&gt;"x"),0,
IF($F46=0,0,
IF(CP$4&lt;'2.1 Kraftwerk allgemein'!$F$16,0,
IF(CP$4='2.1 Kraftwerk allgemein'!$F$16,'2.5 CAPEX'!$J49/$F46,
IF(CP$4&lt;'2.1 Kraftwerk allgemein'!$F$16+$F46,
('2.5 CAPEX'!$J49+SUM(OFFSET('2.5 CAPEX'!CU49,0,-MIN(MAX($F46-1-('2.1 Kraftwerk allgemein'!$F$16-'2.1 Kraftwerk allgemein'!$F$15+1),0),COLUMN(CG46)-1-('2.1 Kraftwerk allgemein'!$F$16-'2.1 Kraftwerk allgemein'!$F$15+1)),1,MIN(MAX($F46-('2.1 Kraftwerk allgemein'!$F$16-'2.1 Kraftwerk allgemein'!$F$15+1),1),COLUMN(CG46)-('2.1 Kraftwerk allgemein'!$F$16-'2.1 Kraftwerk allgemein'!$F$15+1)))))/$F46,
SUM(OFFSET('2.5 CAPEX'!CU49,0,-MIN($F46-1,COLUMN(CG46)-1),1,MIN($F46,COLUMN(CG46))))/$F46)))))),
IF(OR(ISNUMBER($D46)=FALSE,$F46=""),"",
IF(AND('2.5 CAPEX'!$L49&lt;&gt;"x",'2.5 CAPEX'!$M49&lt;&gt;"x"),0,
IF($F46=0,0,
IF(CP$4&lt;'2.1 Kraftwerk allgemein'!$F$16,0,
IF(CP$4='2.1 Kraftwerk allgemein'!$F$16,'2.5 CAPEX'!$J49/$F46,
IF(CP$4&lt;'2.1 Kraftwerk allgemein'!$F$16+$F46,
('2.5 CAPEX'!$J49+SUM(OFFSET('2.5 CAPEX'!CU49,0,-MIN(MAX($F46-1-('2.1 Kraftwerk allgemein'!$F$16-'1.1 Allgemein'!$I$22+1),0),COLUMN(CG46)-1-('2.1 Kraftwerk allgemein'!$F$16-'1.1 Allgemein'!$I$22+1)),1,MIN(MAX($F46-('2.1 Kraftwerk allgemein'!$F$16-'1.1 Allgemein'!$I$22+1),1),COLUMN(CG46)-('2.1 Kraftwerk allgemein'!$F$16-'1.1 Allgemein'!$I$22+1)))))/$F46,
SUM(OFFSET('2.5 CAPEX'!CU49,0,-MIN($F46-1,COLUMN(CG46)-1),1,MIN($F46,COLUMN(CG46))))/$F46)))))))</f>
        <v>0</v>
      </c>
      <c r="CQ46" s="199">
        <f ca="1">IF('2.1 Kraftwerk allgemein'!$F$15&lt;'1.1 Allgemein'!$I$22,
IF(OR(ISNUMBER($D46)=FALSE,$F46=""),"",
IF(AND('2.5 CAPEX'!$L49&lt;&gt;"x",'2.5 CAPEX'!$M49&lt;&gt;"x"),0,
IF($F46=0,0,
IF(CQ$4&lt;'2.1 Kraftwerk allgemein'!$F$16,0,
IF(CQ$4='2.1 Kraftwerk allgemein'!$F$16,'2.5 CAPEX'!$J49/$F46,
IF(CQ$4&lt;'2.1 Kraftwerk allgemein'!$F$16+$F46,
('2.5 CAPEX'!$J49+SUM(OFFSET('2.5 CAPEX'!CV49,0,-MIN(MAX($F46-1-('2.1 Kraftwerk allgemein'!$F$16-'2.1 Kraftwerk allgemein'!$F$15+1),0),COLUMN(CH46)-1-('2.1 Kraftwerk allgemein'!$F$16-'2.1 Kraftwerk allgemein'!$F$15+1)),1,MIN(MAX($F46-('2.1 Kraftwerk allgemein'!$F$16-'2.1 Kraftwerk allgemein'!$F$15+1),1),COLUMN(CH46)-('2.1 Kraftwerk allgemein'!$F$16-'2.1 Kraftwerk allgemein'!$F$15+1)))))/$F46,
SUM(OFFSET('2.5 CAPEX'!CV49,0,-MIN($F46-1,COLUMN(CH46)-1),1,MIN($F46,COLUMN(CH46))))/$F46)))))),
IF(OR(ISNUMBER($D46)=FALSE,$F46=""),"",
IF(AND('2.5 CAPEX'!$L49&lt;&gt;"x",'2.5 CAPEX'!$M49&lt;&gt;"x"),0,
IF($F46=0,0,
IF(CQ$4&lt;'2.1 Kraftwerk allgemein'!$F$16,0,
IF(CQ$4='2.1 Kraftwerk allgemein'!$F$16,'2.5 CAPEX'!$J49/$F46,
IF(CQ$4&lt;'2.1 Kraftwerk allgemein'!$F$16+$F46,
('2.5 CAPEX'!$J49+SUM(OFFSET('2.5 CAPEX'!CV49,0,-MIN(MAX($F46-1-('2.1 Kraftwerk allgemein'!$F$16-'1.1 Allgemein'!$I$22+1),0),COLUMN(CH46)-1-('2.1 Kraftwerk allgemein'!$F$16-'1.1 Allgemein'!$I$22+1)),1,MIN(MAX($F46-('2.1 Kraftwerk allgemein'!$F$16-'1.1 Allgemein'!$I$22+1),1),COLUMN(CH46)-('2.1 Kraftwerk allgemein'!$F$16-'1.1 Allgemein'!$I$22+1)))))/$F46,
SUM(OFFSET('2.5 CAPEX'!CV49,0,-MIN($F46-1,COLUMN(CH46)-1),1,MIN($F46,COLUMN(CH46))))/$F46)))))))</f>
        <v>0</v>
      </c>
      <c r="CR46" s="199">
        <f ca="1">IF('2.1 Kraftwerk allgemein'!$F$15&lt;'1.1 Allgemein'!$I$22,
IF(OR(ISNUMBER($D46)=FALSE,$F46=""),"",
IF(AND('2.5 CAPEX'!$L49&lt;&gt;"x",'2.5 CAPEX'!$M49&lt;&gt;"x"),0,
IF($F46=0,0,
IF(CR$4&lt;'2.1 Kraftwerk allgemein'!$F$16,0,
IF(CR$4='2.1 Kraftwerk allgemein'!$F$16,'2.5 CAPEX'!$J49/$F46,
IF(CR$4&lt;'2.1 Kraftwerk allgemein'!$F$16+$F46,
('2.5 CAPEX'!$J49+SUM(OFFSET('2.5 CAPEX'!CW49,0,-MIN(MAX($F46-1-('2.1 Kraftwerk allgemein'!$F$16-'2.1 Kraftwerk allgemein'!$F$15+1),0),COLUMN(CI46)-1-('2.1 Kraftwerk allgemein'!$F$16-'2.1 Kraftwerk allgemein'!$F$15+1)),1,MIN(MAX($F46-('2.1 Kraftwerk allgemein'!$F$16-'2.1 Kraftwerk allgemein'!$F$15+1),1),COLUMN(CI46)-('2.1 Kraftwerk allgemein'!$F$16-'2.1 Kraftwerk allgemein'!$F$15+1)))))/$F46,
SUM(OFFSET('2.5 CAPEX'!CW49,0,-MIN($F46-1,COLUMN(CI46)-1),1,MIN($F46,COLUMN(CI46))))/$F46)))))),
IF(OR(ISNUMBER($D46)=FALSE,$F46=""),"",
IF(AND('2.5 CAPEX'!$L49&lt;&gt;"x",'2.5 CAPEX'!$M49&lt;&gt;"x"),0,
IF($F46=0,0,
IF(CR$4&lt;'2.1 Kraftwerk allgemein'!$F$16,0,
IF(CR$4='2.1 Kraftwerk allgemein'!$F$16,'2.5 CAPEX'!$J49/$F46,
IF(CR$4&lt;'2.1 Kraftwerk allgemein'!$F$16+$F46,
('2.5 CAPEX'!$J49+SUM(OFFSET('2.5 CAPEX'!CW49,0,-MIN(MAX($F46-1-('2.1 Kraftwerk allgemein'!$F$16-'1.1 Allgemein'!$I$22+1),0),COLUMN(CI46)-1-('2.1 Kraftwerk allgemein'!$F$16-'1.1 Allgemein'!$I$22+1)),1,MIN(MAX($F46-('2.1 Kraftwerk allgemein'!$F$16-'1.1 Allgemein'!$I$22+1),1),COLUMN(CI46)-('2.1 Kraftwerk allgemein'!$F$16-'1.1 Allgemein'!$I$22+1)))))/$F46,
SUM(OFFSET('2.5 CAPEX'!CW49,0,-MIN($F46-1,COLUMN(CI46)-1),1,MIN($F46,COLUMN(CI46))))/$F46)))))))</f>
        <v>0</v>
      </c>
      <c r="CS46" s="199">
        <f ca="1">IF('2.1 Kraftwerk allgemein'!$F$15&lt;'1.1 Allgemein'!$I$22,
IF(OR(ISNUMBER($D46)=FALSE,$F46=""),"",
IF(AND('2.5 CAPEX'!$L49&lt;&gt;"x",'2.5 CAPEX'!$M49&lt;&gt;"x"),0,
IF($F46=0,0,
IF(CS$4&lt;'2.1 Kraftwerk allgemein'!$F$16,0,
IF(CS$4='2.1 Kraftwerk allgemein'!$F$16,'2.5 CAPEX'!$J49/$F46,
IF(CS$4&lt;'2.1 Kraftwerk allgemein'!$F$16+$F46,
('2.5 CAPEX'!$J49+SUM(OFFSET('2.5 CAPEX'!CX49,0,-MIN(MAX($F46-1-('2.1 Kraftwerk allgemein'!$F$16-'2.1 Kraftwerk allgemein'!$F$15+1),0),COLUMN(CJ46)-1-('2.1 Kraftwerk allgemein'!$F$16-'2.1 Kraftwerk allgemein'!$F$15+1)),1,MIN(MAX($F46-('2.1 Kraftwerk allgemein'!$F$16-'2.1 Kraftwerk allgemein'!$F$15+1),1),COLUMN(CJ46)-('2.1 Kraftwerk allgemein'!$F$16-'2.1 Kraftwerk allgemein'!$F$15+1)))))/$F46,
SUM(OFFSET('2.5 CAPEX'!CX49,0,-MIN($F46-1,COLUMN(CJ46)-1),1,MIN($F46,COLUMN(CJ46))))/$F46)))))),
IF(OR(ISNUMBER($D46)=FALSE,$F46=""),"",
IF(AND('2.5 CAPEX'!$L49&lt;&gt;"x",'2.5 CAPEX'!$M49&lt;&gt;"x"),0,
IF($F46=0,0,
IF(CS$4&lt;'2.1 Kraftwerk allgemein'!$F$16,0,
IF(CS$4='2.1 Kraftwerk allgemein'!$F$16,'2.5 CAPEX'!$J49/$F46,
IF(CS$4&lt;'2.1 Kraftwerk allgemein'!$F$16+$F46,
('2.5 CAPEX'!$J49+SUM(OFFSET('2.5 CAPEX'!CX49,0,-MIN(MAX($F46-1-('2.1 Kraftwerk allgemein'!$F$16-'1.1 Allgemein'!$I$22+1),0),COLUMN(CJ46)-1-('2.1 Kraftwerk allgemein'!$F$16-'1.1 Allgemein'!$I$22+1)),1,MIN(MAX($F46-('2.1 Kraftwerk allgemein'!$F$16-'1.1 Allgemein'!$I$22+1),1),COLUMN(CJ46)-('2.1 Kraftwerk allgemein'!$F$16-'1.1 Allgemein'!$I$22+1)))))/$F46,
SUM(OFFSET('2.5 CAPEX'!CX49,0,-MIN($F46-1,COLUMN(CJ46)-1),1,MIN($F46,COLUMN(CJ46))))/$F46)))))))</f>
        <v>0</v>
      </c>
      <c r="CT46" s="199">
        <f ca="1">IF('2.1 Kraftwerk allgemein'!$F$15&lt;'1.1 Allgemein'!$I$22,
IF(OR(ISNUMBER($D46)=FALSE,$F46=""),"",
IF(AND('2.5 CAPEX'!$L49&lt;&gt;"x",'2.5 CAPEX'!$M49&lt;&gt;"x"),0,
IF($F46=0,0,
IF(CT$4&lt;'2.1 Kraftwerk allgemein'!$F$16,0,
IF(CT$4='2.1 Kraftwerk allgemein'!$F$16,'2.5 CAPEX'!$J49/$F46,
IF(CT$4&lt;'2.1 Kraftwerk allgemein'!$F$16+$F46,
('2.5 CAPEX'!$J49+SUM(OFFSET('2.5 CAPEX'!CY49,0,-MIN(MAX($F46-1-('2.1 Kraftwerk allgemein'!$F$16-'2.1 Kraftwerk allgemein'!$F$15+1),0),COLUMN(CK46)-1-('2.1 Kraftwerk allgemein'!$F$16-'2.1 Kraftwerk allgemein'!$F$15+1)),1,MIN(MAX($F46-('2.1 Kraftwerk allgemein'!$F$16-'2.1 Kraftwerk allgemein'!$F$15+1),1),COLUMN(CK46)-('2.1 Kraftwerk allgemein'!$F$16-'2.1 Kraftwerk allgemein'!$F$15+1)))))/$F46,
SUM(OFFSET('2.5 CAPEX'!CY49,0,-MIN($F46-1,COLUMN(CK46)-1),1,MIN($F46,COLUMN(CK46))))/$F46)))))),
IF(OR(ISNUMBER($D46)=FALSE,$F46=""),"",
IF(AND('2.5 CAPEX'!$L49&lt;&gt;"x",'2.5 CAPEX'!$M49&lt;&gt;"x"),0,
IF($F46=0,0,
IF(CT$4&lt;'2.1 Kraftwerk allgemein'!$F$16,0,
IF(CT$4='2.1 Kraftwerk allgemein'!$F$16,'2.5 CAPEX'!$J49/$F46,
IF(CT$4&lt;'2.1 Kraftwerk allgemein'!$F$16+$F46,
('2.5 CAPEX'!$J49+SUM(OFFSET('2.5 CAPEX'!CY49,0,-MIN(MAX($F46-1-('2.1 Kraftwerk allgemein'!$F$16-'1.1 Allgemein'!$I$22+1),0),COLUMN(CK46)-1-('2.1 Kraftwerk allgemein'!$F$16-'1.1 Allgemein'!$I$22+1)),1,MIN(MAX($F46-('2.1 Kraftwerk allgemein'!$F$16-'1.1 Allgemein'!$I$22+1),1),COLUMN(CK46)-('2.1 Kraftwerk allgemein'!$F$16-'1.1 Allgemein'!$I$22+1)))))/$F46,
SUM(OFFSET('2.5 CAPEX'!CY49,0,-MIN($F46-1,COLUMN(CK46)-1),1,MIN($F46,COLUMN(CK46))))/$F46)))))))</f>
        <v>0</v>
      </c>
      <c r="CU46" s="199">
        <f ca="1">IF('2.1 Kraftwerk allgemein'!$F$15&lt;'1.1 Allgemein'!$I$22,
IF(OR(ISNUMBER($D46)=FALSE,$F46=""),"",
IF(AND('2.5 CAPEX'!$L49&lt;&gt;"x",'2.5 CAPEX'!$M49&lt;&gt;"x"),0,
IF($F46=0,0,
IF(CU$4&lt;'2.1 Kraftwerk allgemein'!$F$16,0,
IF(CU$4='2.1 Kraftwerk allgemein'!$F$16,'2.5 CAPEX'!$J49/$F46,
IF(CU$4&lt;'2.1 Kraftwerk allgemein'!$F$16+$F46,
('2.5 CAPEX'!$J49+SUM(OFFSET('2.5 CAPEX'!CZ49,0,-MIN(MAX($F46-1-('2.1 Kraftwerk allgemein'!$F$16-'2.1 Kraftwerk allgemein'!$F$15+1),0),COLUMN(CL46)-1-('2.1 Kraftwerk allgemein'!$F$16-'2.1 Kraftwerk allgemein'!$F$15+1)),1,MIN(MAX($F46-('2.1 Kraftwerk allgemein'!$F$16-'2.1 Kraftwerk allgemein'!$F$15+1),1),COLUMN(CL46)-('2.1 Kraftwerk allgemein'!$F$16-'2.1 Kraftwerk allgemein'!$F$15+1)))))/$F46,
SUM(OFFSET('2.5 CAPEX'!CZ49,0,-MIN($F46-1,COLUMN(CL46)-1),1,MIN($F46,COLUMN(CL46))))/$F46)))))),
IF(OR(ISNUMBER($D46)=FALSE,$F46=""),"",
IF(AND('2.5 CAPEX'!$L49&lt;&gt;"x",'2.5 CAPEX'!$M49&lt;&gt;"x"),0,
IF($F46=0,0,
IF(CU$4&lt;'2.1 Kraftwerk allgemein'!$F$16,0,
IF(CU$4='2.1 Kraftwerk allgemein'!$F$16,'2.5 CAPEX'!$J49/$F46,
IF(CU$4&lt;'2.1 Kraftwerk allgemein'!$F$16+$F46,
('2.5 CAPEX'!$J49+SUM(OFFSET('2.5 CAPEX'!CZ49,0,-MIN(MAX($F46-1-('2.1 Kraftwerk allgemein'!$F$16-'1.1 Allgemein'!$I$22+1),0),COLUMN(CL46)-1-('2.1 Kraftwerk allgemein'!$F$16-'1.1 Allgemein'!$I$22+1)),1,MIN(MAX($F46-('2.1 Kraftwerk allgemein'!$F$16-'1.1 Allgemein'!$I$22+1),1),COLUMN(CL46)-('2.1 Kraftwerk allgemein'!$F$16-'1.1 Allgemein'!$I$22+1)))))/$F46,
SUM(OFFSET('2.5 CAPEX'!CZ49,0,-MIN($F46-1,COLUMN(CL46)-1),1,MIN($F46,COLUMN(CL46))))/$F46)))))))</f>
        <v>0</v>
      </c>
      <c r="CV46" s="199">
        <f ca="1">IF('2.1 Kraftwerk allgemein'!$F$15&lt;'1.1 Allgemein'!$I$22,
IF(OR(ISNUMBER($D46)=FALSE,$F46=""),"",
IF(AND('2.5 CAPEX'!$L49&lt;&gt;"x",'2.5 CAPEX'!$M49&lt;&gt;"x"),0,
IF($F46=0,0,
IF(CV$4&lt;'2.1 Kraftwerk allgemein'!$F$16,0,
IF(CV$4='2.1 Kraftwerk allgemein'!$F$16,'2.5 CAPEX'!$J49/$F46,
IF(CV$4&lt;'2.1 Kraftwerk allgemein'!$F$16+$F46,
('2.5 CAPEX'!$J49+SUM(OFFSET('2.5 CAPEX'!DA49,0,-MIN(MAX($F46-1-('2.1 Kraftwerk allgemein'!$F$16-'2.1 Kraftwerk allgemein'!$F$15+1),0),COLUMN(CM46)-1-('2.1 Kraftwerk allgemein'!$F$16-'2.1 Kraftwerk allgemein'!$F$15+1)),1,MIN(MAX($F46-('2.1 Kraftwerk allgemein'!$F$16-'2.1 Kraftwerk allgemein'!$F$15+1),1),COLUMN(CM46)-('2.1 Kraftwerk allgemein'!$F$16-'2.1 Kraftwerk allgemein'!$F$15+1)))))/$F46,
SUM(OFFSET('2.5 CAPEX'!DA49,0,-MIN($F46-1,COLUMN(CM46)-1),1,MIN($F46,COLUMN(CM46))))/$F46)))))),
IF(OR(ISNUMBER($D46)=FALSE,$F46=""),"",
IF(AND('2.5 CAPEX'!$L49&lt;&gt;"x",'2.5 CAPEX'!$M49&lt;&gt;"x"),0,
IF($F46=0,0,
IF(CV$4&lt;'2.1 Kraftwerk allgemein'!$F$16,0,
IF(CV$4='2.1 Kraftwerk allgemein'!$F$16,'2.5 CAPEX'!$J49/$F46,
IF(CV$4&lt;'2.1 Kraftwerk allgemein'!$F$16+$F46,
('2.5 CAPEX'!$J49+SUM(OFFSET('2.5 CAPEX'!DA49,0,-MIN(MAX($F46-1-('2.1 Kraftwerk allgemein'!$F$16-'1.1 Allgemein'!$I$22+1),0),COLUMN(CM46)-1-('2.1 Kraftwerk allgemein'!$F$16-'1.1 Allgemein'!$I$22+1)),1,MIN(MAX($F46-('2.1 Kraftwerk allgemein'!$F$16-'1.1 Allgemein'!$I$22+1),1),COLUMN(CM46)-('2.1 Kraftwerk allgemein'!$F$16-'1.1 Allgemein'!$I$22+1)))))/$F46,
SUM(OFFSET('2.5 CAPEX'!DA49,0,-MIN($F46-1,COLUMN(CM46)-1),1,MIN($F46,COLUMN(CM46))))/$F46)))))))</f>
        <v>0</v>
      </c>
      <c r="CW46" s="199">
        <f ca="1">IF('2.1 Kraftwerk allgemein'!$F$15&lt;'1.1 Allgemein'!$I$22,
IF(OR(ISNUMBER($D46)=FALSE,$F46=""),"",
IF(AND('2.5 CAPEX'!$L49&lt;&gt;"x",'2.5 CAPEX'!$M49&lt;&gt;"x"),0,
IF($F46=0,0,
IF(CW$4&lt;'2.1 Kraftwerk allgemein'!$F$16,0,
IF(CW$4='2.1 Kraftwerk allgemein'!$F$16,'2.5 CAPEX'!$J49/$F46,
IF(CW$4&lt;'2.1 Kraftwerk allgemein'!$F$16+$F46,
('2.5 CAPEX'!$J49+SUM(OFFSET('2.5 CAPEX'!DB49,0,-MIN(MAX($F46-1-('2.1 Kraftwerk allgemein'!$F$16-'2.1 Kraftwerk allgemein'!$F$15+1),0),COLUMN(CN46)-1-('2.1 Kraftwerk allgemein'!$F$16-'2.1 Kraftwerk allgemein'!$F$15+1)),1,MIN(MAX($F46-('2.1 Kraftwerk allgemein'!$F$16-'2.1 Kraftwerk allgemein'!$F$15+1),1),COLUMN(CN46)-('2.1 Kraftwerk allgemein'!$F$16-'2.1 Kraftwerk allgemein'!$F$15+1)))))/$F46,
SUM(OFFSET('2.5 CAPEX'!DB49,0,-MIN($F46-1,COLUMN(CN46)-1),1,MIN($F46,COLUMN(CN46))))/$F46)))))),
IF(OR(ISNUMBER($D46)=FALSE,$F46=""),"",
IF(AND('2.5 CAPEX'!$L49&lt;&gt;"x",'2.5 CAPEX'!$M49&lt;&gt;"x"),0,
IF($F46=0,0,
IF(CW$4&lt;'2.1 Kraftwerk allgemein'!$F$16,0,
IF(CW$4='2.1 Kraftwerk allgemein'!$F$16,'2.5 CAPEX'!$J49/$F46,
IF(CW$4&lt;'2.1 Kraftwerk allgemein'!$F$16+$F46,
('2.5 CAPEX'!$J49+SUM(OFFSET('2.5 CAPEX'!DB49,0,-MIN(MAX($F46-1-('2.1 Kraftwerk allgemein'!$F$16-'1.1 Allgemein'!$I$22+1),0),COLUMN(CN46)-1-('2.1 Kraftwerk allgemein'!$F$16-'1.1 Allgemein'!$I$22+1)),1,MIN(MAX($F46-('2.1 Kraftwerk allgemein'!$F$16-'1.1 Allgemein'!$I$22+1),1),COLUMN(CN46)-('2.1 Kraftwerk allgemein'!$F$16-'1.1 Allgemein'!$I$22+1)))))/$F46,
SUM(OFFSET('2.5 CAPEX'!DB49,0,-MIN($F46-1,COLUMN(CN46)-1),1,MIN($F46,COLUMN(CN46))))/$F46)))))))</f>
        <v>0</v>
      </c>
      <c r="CX46" s="199">
        <f ca="1">IF('2.1 Kraftwerk allgemein'!$F$15&lt;'1.1 Allgemein'!$I$22,
IF(OR(ISNUMBER($D46)=FALSE,$F46=""),"",
IF(AND('2.5 CAPEX'!$L49&lt;&gt;"x",'2.5 CAPEX'!$M49&lt;&gt;"x"),0,
IF($F46=0,0,
IF(CX$4&lt;'2.1 Kraftwerk allgemein'!$F$16,0,
IF(CX$4='2.1 Kraftwerk allgemein'!$F$16,'2.5 CAPEX'!$J49/$F46,
IF(CX$4&lt;'2.1 Kraftwerk allgemein'!$F$16+$F46,
('2.5 CAPEX'!$J49+SUM(OFFSET('2.5 CAPEX'!DC49,0,-MIN(MAX($F46-1-('2.1 Kraftwerk allgemein'!$F$16-'2.1 Kraftwerk allgemein'!$F$15+1),0),COLUMN(CO46)-1-('2.1 Kraftwerk allgemein'!$F$16-'2.1 Kraftwerk allgemein'!$F$15+1)),1,MIN(MAX($F46-('2.1 Kraftwerk allgemein'!$F$16-'2.1 Kraftwerk allgemein'!$F$15+1),1),COLUMN(CO46)-('2.1 Kraftwerk allgemein'!$F$16-'2.1 Kraftwerk allgemein'!$F$15+1)))))/$F46,
SUM(OFFSET('2.5 CAPEX'!DC49,0,-MIN($F46-1,COLUMN(CO46)-1),1,MIN($F46,COLUMN(CO46))))/$F46)))))),
IF(OR(ISNUMBER($D46)=FALSE,$F46=""),"",
IF(AND('2.5 CAPEX'!$L49&lt;&gt;"x",'2.5 CAPEX'!$M49&lt;&gt;"x"),0,
IF($F46=0,0,
IF(CX$4&lt;'2.1 Kraftwerk allgemein'!$F$16,0,
IF(CX$4='2.1 Kraftwerk allgemein'!$F$16,'2.5 CAPEX'!$J49/$F46,
IF(CX$4&lt;'2.1 Kraftwerk allgemein'!$F$16+$F46,
('2.5 CAPEX'!$J49+SUM(OFFSET('2.5 CAPEX'!DC49,0,-MIN(MAX($F46-1-('2.1 Kraftwerk allgemein'!$F$16-'1.1 Allgemein'!$I$22+1),0),COLUMN(CO46)-1-('2.1 Kraftwerk allgemein'!$F$16-'1.1 Allgemein'!$I$22+1)),1,MIN(MAX($F46-('2.1 Kraftwerk allgemein'!$F$16-'1.1 Allgemein'!$I$22+1),1),COLUMN(CO46)-('2.1 Kraftwerk allgemein'!$F$16-'1.1 Allgemein'!$I$22+1)))))/$F46,
SUM(OFFSET('2.5 CAPEX'!DC49,0,-MIN($F46-1,COLUMN(CO46)-1),1,MIN($F46,COLUMN(CO46))))/$F46)))))))</f>
        <v>0</v>
      </c>
      <c r="CY46" s="199">
        <f ca="1">IF('2.1 Kraftwerk allgemein'!$F$15&lt;'1.1 Allgemein'!$I$22,
IF(OR(ISNUMBER($D46)=FALSE,$F46=""),"",
IF(AND('2.5 CAPEX'!$L49&lt;&gt;"x",'2.5 CAPEX'!$M49&lt;&gt;"x"),0,
IF($F46=0,0,
IF(CY$4&lt;'2.1 Kraftwerk allgemein'!$F$16,0,
IF(CY$4='2.1 Kraftwerk allgemein'!$F$16,'2.5 CAPEX'!$J49/$F46,
IF(CY$4&lt;'2.1 Kraftwerk allgemein'!$F$16+$F46,
('2.5 CAPEX'!$J49+SUM(OFFSET('2.5 CAPEX'!DD49,0,-MIN(MAX($F46-1-('2.1 Kraftwerk allgemein'!$F$16-'2.1 Kraftwerk allgemein'!$F$15+1),0),COLUMN(CP46)-1-('2.1 Kraftwerk allgemein'!$F$16-'2.1 Kraftwerk allgemein'!$F$15+1)),1,MIN(MAX($F46-('2.1 Kraftwerk allgemein'!$F$16-'2.1 Kraftwerk allgemein'!$F$15+1),1),COLUMN(CP46)-('2.1 Kraftwerk allgemein'!$F$16-'2.1 Kraftwerk allgemein'!$F$15+1)))))/$F46,
SUM(OFFSET('2.5 CAPEX'!DD49,0,-MIN($F46-1,COLUMN(CP46)-1),1,MIN($F46,COLUMN(CP46))))/$F46)))))),
IF(OR(ISNUMBER($D46)=FALSE,$F46=""),"",
IF(AND('2.5 CAPEX'!$L49&lt;&gt;"x",'2.5 CAPEX'!$M49&lt;&gt;"x"),0,
IF($F46=0,0,
IF(CY$4&lt;'2.1 Kraftwerk allgemein'!$F$16,0,
IF(CY$4='2.1 Kraftwerk allgemein'!$F$16,'2.5 CAPEX'!$J49/$F46,
IF(CY$4&lt;'2.1 Kraftwerk allgemein'!$F$16+$F46,
('2.5 CAPEX'!$J49+SUM(OFFSET('2.5 CAPEX'!DD49,0,-MIN(MAX($F46-1-('2.1 Kraftwerk allgemein'!$F$16-'1.1 Allgemein'!$I$22+1),0),COLUMN(CP46)-1-('2.1 Kraftwerk allgemein'!$F$16-'1.1 Allgemein'!$I$22+1)),1,MIN(MAX($F46-('2.1 Kraftwerk allgemein'!$F$16-'1.1 Allgemein'!$I$22+1),1),COLUMN(CP46)-('2.1 Kraftwerk allgemein'!$F$16-'1.1 Allgemein'!$I$22+1)))))/$F46,
SUM(OFFSET('2.5 CAPEX'!DD49,0,-MIN($F46-1,COLUMN(CP46)-1),1,MIN($F46,COLUMN(CP46))))/$F46)))))))</f>
        <v>0</v>
      </c>
      <c r="CZ46" s="199">
        <f ca="1">IF('2.1 Kraftwerk allgemein'!$F$15&lt;'1.1 Allgemein'!$I$22,
IF(OR(ISNUMBER($D46)=FALSE,$F46=""),"",
IF(AND('2.5 CAPEX'!$L49&lt;&gt;"x",'2.5 CAPEX'!$M49&lt;&gt;"x"),0,
IF($F46=0,0,
IF(CZ$4&lt;'2.1 Kraftwerk allgemein'!$F$16,0,
IF(CZ$4='2.1 Kraftwerk allgemein'!$F$16,'2.5 CAPEX'!$J49/$F46,
IF(CZ$4&lt;'2.1 Kraftwerk allgemein'!$F$16+$F46,
('2.5 CAPEX'!$J49+SUM(OFFSET('2.5 CAPEX'!DE49,0,-MIN(MAX($F46-1-('2.1 Kraftwerk allgemein'!$F$16-'2.1 Kraftwerk allgemein'!$F$15+1),0),COLUMN(CQ46)-1-('2.1 Kraftwerk allgemein'!$F$16-'2.1 Kraftwerk allgemein'!$F$15+1)),1,MIN(MAX($F46-('2.1 Kraftwerk allgemein'!$F$16-'2.1 Kraftwerk allgemein'!$F$15+1),1),COLUMN(CQ46)-('2.1 Kraftwerk allgemein'!$F$16-'2.1 Kraftwerk allgemein'!$F$15+1)))))/$F46,
SUM(OFFSET('2.5 CAPEX'!DE49,0,-MIN($F46-1,COLUMN(CQ46)-1),1,MIN($F46,COLUMN(CQ46))))/$F46)))))),
IF(OR(ISNUMBER($D46)=FALSE,$F46=""),"",
IF(AND('2.5 CAPEX'!$L49&lt;&gt;"x",'2.5 CAPEX'!$M49&lt;&gt;"x"),0,
IF($F46=0,0,
IF(CZ$4&lt;'2.1 Kraftwerk allgemein'!$F$16,0,
IF(CZ$4='2.1 Kraftwerk allgemein'!$F$16,'2.5 CAPEX'!$J49/$F46,
IF(CZ$4&lt;'2.1 Kraftwerk allgemein'!$F$16+$F46,
('2.5 CAPEX'!$J49+SUM(OFFSET('2.5 CAPEX'!DE49,0,-MIN(MAX($F46-1-('2.1 Kraftwerk allgemein'!$F$16-'1.1 Allgemein'!$I$22+1),0),COLUMN(CQ46)-1-('2.1 Kraftwerk allgemein'!$F$16-'1.1 Allgemein'!$I$22+1)),1,MIN(MAX($F46-('2.1 Kraftwerk allgemein'!$F$16-'1.1 Allgemein'!$I$22+1),1),COLUMN(CQ46)-('2.1 Kraftwerk allgemein'!$F$16-'1.1 Allgemein'!$I$22+1)))))/$F46,
SUM(OFFSET('2.5 CAPEX'!DE49,0,-MIN($F46-1,COLUMN(CQ46)-1),1,MIN($F46,COLUMN(CQ46))))/$F46)))))))</f>
        <v>0</v>
      </c>
      <c r="DA46" s="199">
        <f ca="1">IF('2.1 Kraftwerk allgemein'!$F$15&lt;'1.1 Allgemein'!$I$22,
IF(OR(ISNUMBER($D46)=FALSE,$F46=""),"",
IF(AND('2.5 CAPEX'!$L49&lt;&gt;"x",'2.5 CAPEX'!$M49&lt;&gt;"x"),0,
IF($F46=0,0,
IF(DA$4&lt;'2.1 Kraftwerk allgemein'!$F$16,0,
IF(DA$4='2.1 Kraftwerk allgemein'!$F$16,'2.5 CAPEX'!$J49/$F46,
IF(DA$4&lt;'2.1 Kraftwerk allgemein'!$F$16+$F46,
('2.5 CAPEX'!$J49+SUM(OFFSET('2.5 CAPEX'!DF49,0,-MIN(MAX($F46-1-('2.1 Kraftwerk allgemein'!$F$16-'2.1 Kraftwerk allgemein'!$F$15+1),0),COLUMN(CR46)-1-('2.1 Kraftwerk allgemein'!$F$16-'2.1 Kraftwerk allgemein'!$F$15+1)),1,MIN(MAX($F46-('2.1 Kraftwerk allgemein'!$F$16-'2.1 Kraftwerk allgemein'!$F$15+1),1),COLUMN(CR46)-('2.1 Kraftwerk allgemein'!$F$16-'2.1 Kraftwerk allgemein'!$F$15+1)))))/$F46,
SUM(OFFSET('2.5 CAPEX'!DF49,0,-MIN($F46-1,COLUMN(CR46)-1),1,MIN($F46,COLUMN(CR46))))/$F46)))))),
IF(OR(ISNUMBER($D46)=FALSE,$F46=""),"",
IF(AND('2.5 CAPEX'!$L49&lt;&gt;"x",'2.5 CAPEX'!$M49&lt;&gt;"x"),0,
IF($F46=0,0,
IF(DA$4&lt;'2.1 Kraftwerk allgemein'!$F$16,0,
IF(DA$4='2.1 Kraftwerk allgemein'!$F$16,'2.5 CAPEX'!$J49/$F46,
IF(DA$4&lt;'2.1 Kraftwerk allgemein'!$F$16+$F46,
('2.5 CAPEX'!$J49+SUM(OFFSET('2.5 CAPEX'!DF49,0,-MIN(MAX($F46-1-('2.1 Kraftwerk allgemein'!$F$16-'1.1 Allgemein'!$I$22+1),0),COLUMN(CR46)-1-('2.1 Kraftwerk allgemein'!$F$16-'1.1 Allgemein'!$I$22+1)),1,MIN(MAX($F46-('2.1 Kraftwerk allgemein'!$F$16-'1.1 Allgemein'!$I$22+1),1),COLUMN(CR46)-('2.1 Kraftwerk allgemein'!$F$16-'1.1 Allgemein'!$I$22+1)))))/$F46,
SUM(OFFSET('2.5 CAPEX'!DF49,0,-MIN($F46-1,COLUMN(CR46)-1),1,MIN($F46,COLUMN(CR46))))/$F46)))))))</f>
        <v>0</v>
      </c>
      <c r="DB46" s="199">
        <f ca="1">IF('2.1 Kraftwerk allgemein'!$F$15&lt;'1.1 Allgemein'!$I$22,
IF(OR(ISNUMBER($D46)=FALSE,$F46=""),"",
IF(AND('2.5 CAPEX'!$L49&lt;&gt;"x",'2.5 CAPEX'!$M49&lt;&gt;"x"),0,
IF($F46=0,0,
IF(DB$4&lt;'2.1 Kraftwerk allgemein'!$F$16,0,
IF(DB$4='2.1 Kraftwerk allgemein'!$F$16,'2.5 CAPEX'!$J49/$F46,
IF(DB$4&lt;'2.1 Kraftwerk allgemein'!$F$16+$F46,
('2.5 CAPEX'!$J49+SUM(OFFSET('2.5 CAPEX'!DG49,0,-MIN(MAX($F46-1-('2.1 Kraftwerk allgemein'!$F$16-'2.1 Kraftwerk allgemein'!$F$15+1),0),COLUMN(CS46)-1-('2.1 Kraftwerk allgemein'!$F$16-'2.1 Kraftwerk allgemein'!$F$15+1)),1,MIN(MAX($F46-('2.1 Kraftwerk allgemein'!$F$16-'2.1 Kraftwerk allgemein'!$F$15+1),1),COLUMN(CS46)-('2.1 Kraftwerk allgemein'!$F$16-'2.1 Kraftwerk allgemein'!$F$15+1)))))/$F46,
SUM(OFFSET('2.5 CAPEX'!DG49,0,-MIN($F46-1,COLUMN(CS46)-1),1,MIN($F46,COLUMN(CS46))))/$F46)))))),
IF(OR(ISNUMBER($D46)=FALSE,$F46=""),"",
IF(AND('2.5 CAPEX'!$L49&lt;&gt;"x",'2.5 CAPEX'!$M49&lt;&gt;"x"),0,
IF($F46=0,0,
IF(DB$4&lt;'2.1 Kraftwerk allgemein'!$F$16,0,
IF(DB$4='2.1 Kraftwerk allgemein'!$F$16,'2.5 CAPEX'!$J49/$F46,
IF(DB$4&lt;'2.1 Kraftwerk allgemein'!$F$16+$F46,
('2.5 CAPEX'!$J49+SUM(OFFSET('2.5 CAPEX'!DG49,0,-MIN(MAX($F46-1-('2.1 Kraftwerk allgemein'!$F$16-'1.1 Allgemein'!$I$22+1),0),COLUMN(CS46)-1-('2.1 Kraftwerk allgemein'!$F$16-'1.1 Allgemein'!$I$22+1)),1,MIN(MAX($F46-('2.1 Kraftwerk allgemein'!$F$16-'1.1 Allgemein'!$I$22+1),1),COLUMN(CS46)-('2.1 Kraftwerk allgemein'!$F$16-'1.1 Allgemein'!$I$22+1)))))/$F46,
SUM(OFFSET('2.5 CAPEX'!DG49,0,-MIN($F46-1,COLUMN(CS46)-1),1,MIN($F46,COLUMN(CS46))))/$F46)))))))</f>
        <v>0</v>
      </c>
      <c r="DC46" s="199">
        <f ca="1">IF('2.1 Kraftwerk allgemein'!$F$15&lt;'1.1 Allgemein'!$I$22,
IF(OR(ISNUMBER($D46)=FALSE,$F46=""),"",
IF(AND('2.5 CAPEX'!$L49&lt;&gt;"x",'2.5 CAPEX'!$M49&lt;&gt;"x"),0,
IF($F46=0,0,
IF(DC$4&lt;'2.1 Kraftwerk allgemein'!$F$16,0,
IF(DC$4='2.1 Kraftwerk allgemein'!$F$16,'2.5 CAPEX'!$J49/$F46,
IF(DC$4&lt;'2.1 Kraftwerk allgemein'!$F$16+$F46,
('2.5 CAPEX'!$J49+SUM(OFFSET('2.5 CAPEX'!DH49,0,-MIN(MAX($F46-1-('2.1 Kraftwerk allgemein'!$F$16-'2.1 Kraftwerk allgemein'!$F$15+1),0),COLUMN(CT46)-1-('2.1 Kraftwerk allgemein'!$F$16-'2.1 Kraftwerk allgemein'!$F$15+1)),1,MIN(MAX($F46-('2.1 Kraftwerk allgemein'!$F$16-'2.1 Kraftwerk allgemein'!$F$15+1),1),COLUMN(CT46)-('2.1 Kraftwerk allgemein'!$F$16-'2.1 Kraftwerk allgemein'!$F$15+1)))))/$F46,
SUM(OFFSET('2.5 CAPEX'!DH49,0,-MIN($F46-1,COLUMN(CT46)-1),1,MIN($F46,COLUMN(CT46))))/$F46)))))),
IF(OR(ISNUMBER($D46)=FALSE,$F46=""),"",
IF(AND('2.5 CAPEX'!$L49&lt;&gt;"x",'2.5 CAPEX'!$M49&lt;&gt;"x"),0,
IF($F46=0,0,
IF(DC$4&lt;'2.1 Kraftwerk allgemein'!$F$16,0,
IF(DC$4='2.1 Kraftwerk allgemein'!$F$16,'2.5 CAPEX'!$J49/$F46,
IF(DC$4&lt;'2.1 Kraftwerk allgemein'!$F$16+$F46,
('2.5 CAPEX'!$J49+SUM(OFFSET('2.5 CAPEX'!DH49,0,-MIN(MAX($F46-1-('2.1 Kraftwerk allgemein'!$F$16-'1.1 Allgemein'!$I$22+1),0),COLUMN(CT46)-1-('2.1 Kraftwerk allgemein'!$F$16-'1.1 Allgemein'!$I$22+1)),1,MIN(MAX($F46-('2.1 Kraftwerk allgemein'!$F$16-'1.1 Allgemein'!$I$22+1),1),COLUMN(CT46)-('2.1 Kraftwerk allgemein'!$F$16-'1.1 Allgemein'!$I$22+1)))))/$F46,
SUM(OFFSET('2.5 CAPEX'!DH49,0,-MIN($F46-1,COLUMN(CT46)-1),1,MIN($F46,COLUMN(CT46))))/$F46)))))))</f>
        <v>0</v>
      </c>
      <c r="DD46" s="199">
        <f ca="1">IF('2.1 Kraftwerk allgemein'!$F$15&lt;'1.1 Allgemein'!$I$22,
IF(OR(ISNUMBER($D46)=FALSE,$F46=""),"",
IF(AND('2.5 CAPEX'!$L49&lt;&gt;"x",'2.5 CAPEX'!$M49&lt;&gt;"x"),0,
IF($F46=0,0,
IF(DD$4&lt;'2.1 Kraftwerk allgemein'!$F$16,0,
IF(DD$4='2.1 Kraftwerk allgemein'!$F$16,'2.5 CAPEX'!$J49/$F46,
IF(DD$4&lt;'2.1 Kraftwerk allgemein'!$F$16+$F46,
('2.5 CAPEX'!$J49+SUM(OFFSET('2.5 CAPEX'!DI49,0,-MIN(MAX($F46-1-('2.1 Kraftwerk allgemein'!$F$16-'2.1 Kraftwerk allgemein'!$F$15+1),0),COLUMN(CU46)-1-('2.1 Kraftwerk allgemein'!$F$16-'2.1 Kraftwerk allgemein'!$F$15+1)),1,MIN(MAX($F46-('2.1 Kraftwerk allgemein'!$F$16-'2.1 Kraftwerk allgemein'!$F$15+1),1),COLUMN(CU46)-('2.1 Kraftwerk allgemein'!$F$16-'2.1 Kraftwerk allgemein'!$F$15+1)))))/$F46,
SUM(OFFSET('2.5 CAPEX'!DI49,0,-MIN($F46-1,COLUMN(CU46)-1),1,MIN($F46,COLUMN(CU46))))/$F46)))))),
IF(OR(ISNUMBER($D46)=FALSE,$F46=""),"",
IF(AND('2.5 CAPEX'!$L49&lt;&gt;"x",'2.5 CAPEX'!$M49&lt;&gt;"x"),0,
IF($F46=0,0,
IF(DD$4&lt;'2.1 Kraftwerk allgemein'!$F$16,0,
IF(DD$4='2.1 Kraftwerk allgemein'!$F$16,'2.5 CAPEX'!$J49/$F46,
IF(DD$4&lt;'2.1 Kraftwerk allgemein'!$F$16+$F46,
('2.5 CAPEX'!$J49+SUM(OFFSET('2.5 CAPEX'!DI49,0,-MIN(MAX($F46-1-('2.1 Kraftwerk allgemein'!$F$16-'1.1 Allgemein'!$I$22+1),0),COLUMN(CU46)-1-('2.1 Kraftwerk allgemein'!$F$16-'1.1 Allgemein'!$I$22+1)),1,MIN(MAX($F46-('2.1 Kraftwerk allgemein'!$F$16-'1.1 Allgemein'!$I$22+1),1),COLUMN(CU46)-('2.1 Kraftwerk allgemein'!$F$16-'1.1 Allgemein'!$I$22+1)))))/$F46,
SUM(OFFSET('2.5 CAPEX'!DI49,0,-MIN($F46-1,COLUMN(CU46)-1),1,MIN($F46,COLUMN(CU46))))/$F46)))))))</f>
        <v>0</v>
      </c>
      <c r="DE46" s="199">
        <f ca="1">IF('2.1 Kraftwerk allgemein'!$F$15&lt;'1.1 Allgemein'!$I$22,
IF(OR(ISNUMBER($D46)=FALSE,$F46=""),"",
IF(AND('2.5 CAPEX'!$L49&lt;&gt;"x",'2.5 CAPEX'!$M49&lt;&gt;"x"),0,
IF($F46=0,0,
IF(DE$4&lt;'2.1 Kraftwerk allgemein'!$F$16,0,
IF(DE$4='2.1 Kraftwerk allgemein'!$F$16,'2.5 CAPEX'!$J49/$F46,
IF(DE$4&lt;'2.1 Kraftwerk allgemein'!$F$16+$F46,
('2.5 CAPEX'!$J49+SUM(OFFSET('2.5 CAPEX'!DJ49,0,-MIN(MAX($F46-1-('2.1 Kraftwerk allgemein'!$F$16-'2.1 Kraftwerk allgemein'!$F$15+1),0),COLUMN(CV46)-1-('2.1 Kraftwerk allgemein'!$F$16-'2.1 Kraftwerk allgemein'!$F$15+1)),1,MIN(MAX($F46-('2.1 Kraftwerk allgemein'!$F$16-'2.1 Kraftwerk allgemein'!$F$15+1),1),COLUMN(CV46)-('2.1 Kraftwerk allgemein'!$F$16-'2.1 Kraftwerk allgemein'!$F$15+1)))))/$F46,
SUM(OFFSET('2.5 CAPEX'!DJ49,0,-MIN($F46-1,COLUMN(CV46)-1),1,MIN($F46,COLUMN(CV46))))/$F46)))))),
IF(OR(ISNUMBER($D46)=FALSE,$F46=""),"",
IF(AND('2.5 CAPEX'!$L49&lt;&gt;"x",'2.5 CAPEX'!$M49&lt;&gt;"x"),0,
IF($F46=0,0,
IF(DE$4&lt;'2.1 Kraftwerk allgemein'!$F$16,0,
IF(DE$4='2.1 Kraftwerk allgemein'!$F$16,'2.5 CAPEX'!$J49/$F46,
IF(DE$4&lt;'2.1 Kraftwerk allgemein'!$F$16+$F46,
('2.5 CAPEX'!$J49+SUM(OFFSET('2.5 CAPEX'!DJ49,0,-MIN(MAX($F46-1-('2.1 Kraftwerk allgemein'!$F$16-'1.1 Allgemein'!$I$22+1),0),COLUMN(CV46)-1-('2.1 Kraftwerk allgemein'!$F$16-'1.1 Allgemein'!$I$22+1)),1,MIN(MAX($F46-('2.1 Kraftwerk allgemein'!$F$16-'1.1 Allgemein'!$I$22+1),1),COLUMN(CV46)-('2.1 Kraftwerk allgemein'!$F$16-'1.1 Allgemein'!$I$22+1)))))/$F46,
SUM(OFFSET('2.5 CAPEX'!DJ49,0,-MIN($F46-1,COLUMN(CV46)-1),1,MIN($F46,COLUMN(CV46))))/$F46)))))))</f>
        <v>0</v>
      </c>
      <c r="DF46" s="199">
        <f ca="1">IF('2.1 Kraftwerk allgemein'!$F$15&lt;'1.1 Allgemein'!$I$22,
IF(OR(ISNUMBER($D46)=FALSE,$F46=""),"",
IF(AND('2.5 CAPEX'!$L49&lt;&gt;"x",'2.5 CAPEX'!$M49&lt;&gt;"x"),0,
IF($F46=0,0,
IF(DF$4&lt;'2.1 Kraftwerk allgemein'!$F$16,0,
IF(DF$4='2.1 Kraftwerk allgemein'!$F$16,'2.5 CAPEX'!$J49/$F46,
IF(DF$4&lt;'2.1 Kraftwerk allgemein'!$F$16+$F46,
('2.5 CAPEX'!$J49+SUM(OFFSET('2.5 CAPEX'!DK49,0,-MIN(MAX($F46-1-('2.1 Kraftwerk allgemein'!$F$16-'2.1 Kraftwerk allgemein'!$F$15+1),0),COLUMN(CW46)-1-('2.1 Kraftwerk allgemein'!$F$16-'2.1 Kraftwerk allgemein'!$F$15+1)),1,MIN(MAX($F46-('2.1 Kraftwerk allgemein'!$F$16-'2.1 Kraftwerk allgemein'!$F$15+1),1),COLUMN(CW46)-('2.1 Kraftwerk allgemein'!$F$16-'2.1 Kraftwerk allgemein'!$F$15+1)))))/$F46,
SUM(OFFSET('2.5 CAPEX'!DK49,0,-MIN($F46-1,COLUMN(CW46)-1),1,MIN($F46,COLUMN(CW46))))/$F46)))))),
IF(OR(ISNUMBER($D46)=FALSE,$F46=""),"",
IF(AND('2.5 CAPEX'!$L49&lt;&gt;"x",'2.5 CAPEX'!$M49&lt;&gt;"x"),0,
IF($F46=0,0,
IF(DF$4&lt;'2.1 Kraftwerk allgemein'!$F$16,0,
IF(DF$4='2.1 Kraftwerk allgemein'!$F$16,'2.5 CAPEX'!$J49/$F46,
IF(DF$4&lt;'2.1 Kraftwerk allgemein'!$F$16+$F46,
('2.5 CAPEX'!$J49+SUM(OFFSET('2.5 CAPEX'!DK49,0,-MIN(MAX($F46-1-('2.1 Kraftwerk allgemein'!$F$16-'1.1 Allgemein'!$I$22+1),0),COLUMN(CW46)-1-('2.1 Kraftwerk allgemein'!$F$16-'1.1 Allgemein'!$I$22+1)),1,MIN(MAX($F46-('2.1 Kraftwerk allgemein'!$F$16-'1.1 Allgemein'!$I$22+1),1),COLUMN(CW46)-('2.1 Kraftwerk allgemein'!$F$16-'1.1 Allgemein'!$I$22+1)))))/$F46,
SUM(OFFSET('2.5 CAPEX'!DK49,0,-MIN($F46-1,COLUMN(CW46)-1),1,MIN($F46,COLUMN(CW46))))/$F46)))))))</f>
        <v>0</v>
      </c>
    </row>
    <row r="47" spans="1:110" s="200" customFormat="1" ht="14" x14ac:dyDescent="0.3">
      <c r="A47" s="104"/>
      <c r="B47" s="104"/>
      <c r="C47" s="154"/>
      <c r="D47" s="191">
        <f>IF('2.5 CAPEX'!D50&lt;&gt;"",'2.5 CAPEX'!D50,"")</f>
        <v>403</v>
      </c>
      <c r="E47" s="191" t="str">
        <f>IF('2.5 CAPEX'!E50&lt;&gt;"",'2.5 CAPEX'!E50,"")</f>
        <v>Erdverlegte Leitung, Kabelanlage MS und HS</v>
      </c>
      <c r="F47" s="196">
        <f>IF('2.5 CAPEX'!F50&lt;&gt;"",'2.5 CAPEX'!F50,"")</f>
        <v>60</v>
      </c>
      <c r="G47" s="197">
        <f ca="1">IF(ISNUMBER(D47)=FALSE,"",INDEX('2.5 CAPEX'!$H:$H,MATCH('3.1 Abschreibung'!$D47,'2.5 CAPEX'!$D:$D,0))+INDEX('2.5 CAPEX'!$J:$J,MATCH('3.1 Abschreibung'!$D47,'2.5 CAPEX'!$D:$D,0)))</f>
        <v>0</v>
      </c>
      <c r="H47" s="197"/>
      <c r="I47" s="198">
        <v>0</v>
      </c>
      <c r="J47" s="199">
        <f ca="1">IF('2.1 Kraftwerk allgemein'!$F$15&lt;'1.1 Allgemein'!$I$22,
IF(OR(ISNUMBER($D47)=FALSE,$F47=""),"",
IF(AND('2.5 CAPEX'!$L50&lt;&gt;"x",'2.5 CAPEX'!$M50&lt;&gt;"x"),0,
IF($F47=0,0,
IF(J$4&lt;'2.1 Kraftwerk allgemein'!$F$16,0,
IF(J$4='2.1 Kraftwerk allgemein'!$F$16,'2.5 CAPEX'!$J50/$F47,
IF(J$4&lt;'2.1 Kraftwerk allgemein'!$F$16+$F47,
('2.5 CAPEX'!$J50+SUM(OFFSET('2.5 CAPEX'!O50,0,-MIN(MAX($F47-1-('2.1 Kraftwerk allgemein'!$F$16-'2.1 Kraftwerk allgemein'!$F$15+1),0),COLUMN(A47)-1-('2.1 Kraftwerk allgemein'!$F$16-'2.1 Kraftwerk allgemein'!$F$15+1)),1,MIN(MAX($F47-('2.1 Kraftwerk allgemein'!$F$16-'2.1 Kraftwerk allgemein'!$F$15+1),1),COLUMN(A47)-('2.1 Kraftwerk allgemein'!$F$16-'2.1 Kraftwerk allgemein'!$F$15+1)))))/$F47,
SUM(OFFSET('2.5 CAPEX'!O50,0,-MIN($F47-1,COLUMN(A47)-1),1,MIN($F47,COLUMN(A47))))/$F47)))))),
IF(OR(ISNUMBER($D47)=FALSE,$F47=""),"",
IF(AND('2.5 CAPEX'!$L50&lt;&gt;"x",'2.5 CAPEX'!$M50&lt;&gt;"x"),0,
IF($F47=0,0,
IF(J$4&lt;'2.1 Kraftwerk allgemein'!$F$16,0,
IF(J$4='2.1 Kraftwerk allgemein'!$F$16,'2.5 CAPEX'!$J50/$F47,
IF(J$4&lt;'2.1 Kraftwerk allgemein'!$F$16+$F47,
('2.5 CAPEX'!$J50+SUM(OFFSET('2.5 CAPEX'!O50,0,-MIN(MAX($F47-1-('2.1 Kraftwerk allgemein'!$F$16-'1.1 Allgemein'!$I$22+1),0),COLUMN(A47)-1-('2.1 Kraftwerk allgemein'!$F$16-'1.1 Allgemein'!$I$22+1)),1,MIN(MAX($F47-('2.1 Kraftwerk allgemein'!$F$16-'1.1 Allgemein'!$I$22+1),1),COLUMN(A47)-('2.1 Kraftwerk allgemein'!$F$16-'1.1 Allgemein'!$I$22+1)))))/$F47,
SUM(OFFSET('2.5 CAPEX'!O50,0,-MIN($F47-1,COLUMN(A47)-1),1,MIN($F47,COLUMN(A47))))/$F47)))))))</f>
        <v>0</v>
      </c>
      <c r="K47" s="199">
        <f ca="1">IF('2.1 Kraftwerk allgemein'!$F$15&lt;'1.1 Allgemein'!$I$22,
IF(OR(ISNUMBER($D47)=FALSE,$F47=""),"",
IF(AND('2.5 CAPEX'!$L50&lt;&gt;"x",'2.5 CAPEX'!$M50&lt;&gt;"x"),0,
IF($F47=0,0,
IF(K$4&lt;'2.1 Kraftwerk allgemein'!$F$16,0,
IF(K$4='2.1 Kraftwerk allgemein'!$F$16,'2.5 CAPEX'!$J50/$F47,
IF(K$4&lt;'2.1 Kraftwerk allgemein'!$F$16+$F47,
('2.5 CAPEX'!$J50+SUM(OFFSET('2.5 CAPEX'!P50,0,-MIN(MAX($F47-1-('2.1 Kraftwerk allgemein'!$F$16-'2.1 Kraftwerk allgemein'!$F$15+1),0),COLUMN(B47)-1-('2.1 Kraftwerk allgemein'!$F$16-'2.1 Kraftwerk allgemein'!$F$15+1)),1,MIN(MAX($F47-('2.1 Kraftwerk allgemein'!$F$16-'2.1 Kraftwerk allgemein'!$F$15+1),1),COLUMN(B47)-('2.1 Kraftwerk allgemein'!$F$16-'2.1 Kraftwerk allgemein'!$F$15+1)))))/$F47,
SUM(OFFSET('2.5 CAPEX'!P50,0,-MIN($F47-1,COLUMN(B47)-1),1,MIN($F47,COLUMN(B47))))/$F47)))))),
IF(OR(ISNUMBER($D47)=FALSE,$F47=""),"",
IF(AND('2.5 CAPEX'!$L50&lt;&gt;"x",'2.5 CAPEX'!$M50&lt;&gt;"x"),0,
IF($F47=0,0,
IF(K$4&lt;'2.1 Kraftwerk allgemein'!$F$16,0,
IF(K$4='2.1 Kraftwerk allgemein'!$F$16,'2.5 CAPEX'!$J50/$F47,
IF(K$4&lt;'2.1 Kraftwerk allgemein'!$F$16+$F47,
('2.5 CAPEX'!$J50+SUM(OFFSET('2.5 CAPEX'!P50,0,-MIN(MAX($F47-1-('2.1 Kraftwerk allgemein'!$F$16-'1.1 Allgemein'!$I$22+1),0),COLUMN(B47)-1-('2.1 Kraftwerk allgemein'!$F$16-'1.1 Allgemein'!$I$22+1)),1,MIN(MAX($F47-('2.1 Kraftwerk allgemein'!$F$16-'1.1 Allgemein'!$I$22+1),1),COLUMN(B47)-('2.1 Kraftwerk allgemein'!$F$16-'1.1 Allgemein'!$I$22+1)))))/$F47,
SUM(OFFSET('2.5 CAPEX'!P50,0,-MIN($F47-1,COLUMN(B47)-1),1,MIN($F47,COLUMN(B47))))/$F47)))))))</f>
        <v>0</v>
      </c>
      <c r="L47" s="199">
        <f ca="1">IF('2.1 Kraftwerk allgemein'!$F$15&lt;'1.1 Allgemein'!$I$22,
IF(OR(ISNUMBER($D47)=FALSE,$F47=""),"",
IF(AND('2.5 CAPEX'!$L50&lt;&gt;"x",'2.5 CAPEX'!$M50&lt;&gt;"x"),0,
IF($F47=0,0,
IF(L$4&lt;'2.1 Kraftwerk allgemein'!$F$16,0,
IF(L$4='2.1 Kraftwerk allgemein'!$F$16,'2.5 CAPEX'!$J50/$F47,
IF(L$4&lt;'2.1 Kraftwerk allgemein'!$F$16+$F47,
('2.5 CAPEX'!$J50+SUM(OFFSET('2.5 CAPEX'!Q50,0,-MIN(MAX($F47-1-('2.1 Kraftwerk allgemein'!$F$16-'2.1 Kraftwerk allgemein'!$F$15+1),0),COLUMN(C47)-1-('2.1 Kraftwerk allgemein'!$F$16-'2.1 Kraftwerk allgemein'!$F$15+1)),1,MIN(MAX($F47-('2.1 Kraftwerk allgemein'!$F$16-'2.1 Kraftwerk allgemein'!$F$15+1),1),COLUMN(C47)-('2.1 Kraftwerk allgemein'!$F$16-'2.1 Kraftwerk allgemein'!$F$15+1)))))/$F47,
SUM(OFFSET('2.5 CAPEX'!Q50,0,-MIN($F47-1,COLUMN(C47)-1),1,MIN($F47,COLUMN(C47))))/$F47)))))),
IF(OR(ISNUMBER($D47)=FALSE,$F47=""),"",
IF(AND('2.5 CAPEX'!$L50&lt;&gt;"x",'2.5 CAPEX'!$M50&lt;&gt;"x"),0,
IF($F47=0,0,
IF(L$4&lt;'2.1 Kraftwerk allgemein'!$F$16,0,
IF(L$4='2.1 Kraftwerk allgemein'!$F$16,'2.5 CAPEX'!$J50/$F47,
IF(L$4&lt;'2.1 Kraftwerk allgemein'!$F$16+$F47,
('2.5 CAPEX'!$J50+SUM(OFFSET('2.5 CAPEX'!Q50,0,-MIN(MAX($F47-1-('2.1 Kraftwerk allgemein'!$F$16-'1.1 Allgemein'!$I$22+1),0),COLUMN(C47)-1-('2.1 Kraftwerk allgemein'!$F$16-'1.1 Allgemein'!$I$22+1)),1,MIN(MAX($F47-('2.1 Kraftwerk allgemein'!$F$16-'1.1 Allgemein'!$I$22+1),1),COLUMN(C47)-('2.1 Kraftwerk allgemein'!$F$16-'1.1 Allgemein'!$I$22+1)))))/$F47,
SUM(OFFSET('2.5 CAPEX'!Q50,0,-MIN($F47-1,COLUMN(C47)-1),1,MIN($F47,COLUMN(C47))))/$F47)))))))</f>
        <v>0</v>
      </c>
      <c r="M47" s="199">
        <f ca="1">IF('2.1 Kraftwerk allgemein'!$F$15&lt;'1.1 Allgemein'!$I$22,
IF(OR(ISNUMBER($D47)=FALSE,$F47=""),"",
IF(AND('2.5 CAPEX'!$L50&lt;&gt;"x",'2.5 CAPEX'!$M50&lt;&gt;"x"),0,
IF($F47=0,0,
IF(M$4&lt;'2.1 Kraftwerk allgemein'!$F$16,0,
IF(M$4='2.1 Kraftwerk allgemein'!$F$16,'2.5 CAPEX'!$J50/$F47,
IF(M$4&lt;'2.1 Kraftwerk allgemein'!$F$16+$F47,
('2.5 CAPEX'!$J50+SUM(OFFSET('2.5 CAPEX'!R50,0,-MIN(MAX($F47-1-('2.1 Kraftwerk allgemein'!$F$16-'2.1 Kraftwerk allgemein'!$F$15+1),0),COLUMN(D47)-1-('2.1 Kraftwerk allgemein'!$F$16-'2.1 Kraftwerk allgemein'!$F$15+1)),1,MIN(MAX($F47-('2.1 Kraftwerk allgemein'!$F$16-'2.1 Kraftwerk allgemein'!$F$15+1),1),COLUMN(D47)-('2.1 Kraftwerk allgemein'!$F$16-'2.1 Kraftwerk allgemein'!$F$15+1)))))/$F47,
SUM(OFFSET('2.5 CAPEX'!R50,0,-MIN($F47-1,COLUMN(D47)-1),1,MIN($F47,COLUMN(D47))))/$F47)))))),
IF(OR(ISNUMBER($D47)=FALSE,$F47=""),"",
IF(AND('2.5 CAPEX'!$L50&lt;&gt;"x",'2.5 CAPEX'!$M50&lt;&gt;"x"),0,
IF($F47=0,0,
IF(M$4&lt;'2.1 Kraftwerk allgemein'!$F$16,0,
IF(M$4='2.1 Kraftwerk allgemein'!$F$16,'2.5 CAPEX'!$J50/$F47,
IF(M$4&lt;'2.1 Kraftwerk allgemein'!$F$16+$F47,
('2.5 CAPEX'!$J50+SUM(OFFSET('2.5 CAPEX'!R50,0,-MIN(MAX($F47-1-('2.1 Kraftwerk allgemein'!$F$16-'1.1 Allgemein'!$I$22+1),0),COLUMN(D47)-1-('2.1 Kraftwerk allgemein'!$F$16-'1.1 Allgemein'!$I$22+1)),1,MIN(MAX($F47-('2.1 Kraftwerk allgemein'!$F$16-'1.1 Allgemein'!$I$22+1),1),COLUMN(D47)-('2.1 Kraftwerk allgemein'!$F$16-'1.1 Allgemein'!$I$22+1)))))/$F47,
SUM(OFFSET('2.5 CAPEX'!R50,0,-MIN($F47-1,COLUMN(D47)-1),1,MIN($F47,COLUMN(D47))))/$F47)))))))</f>
        <v>0</v>
      </c>
      <c r="N47" s="199">
        <f ca="1">IF('2.1 Kraftwerk allgemein'!$F$15&lt;'1.1 Allgemein'!$I$22,
IF(OR(ISNUMBER($D47)=FALSE,$F47=""),"",
IF(AND('2.5 CAPEX'!$L50&lt;&gt;"x",'2.5 CAPEX'!$M50&lt;&gt;"x"),0,
IF($F47=0,0,
IF(N$4&lt;'2.1 Kraftwerk allgemein'!$F$16,0,
IF(N$4='2.1 Kraftwerk allgemein'!$F$16,'2.5 CAPEX'!$J50/$F47,
IF(N$4&lt;'2.1 Kraftwerk allgemein'!$F$16+$F47,
('2.5 CAPEX'!$J50+SUM(OFFSET('2.5 CAPEX'!S50,0,-MIN(MAX($F47-1-('2.1 Kraftwerk allgemein'!$F$16-'2.1 Kraftwerk allgemein'!$F$15+1),0),COLUMN(E47)-1-('2.1 Kraftwerk allgemein'!$F$16-'2.1 Kraftwerk allgemein'!$F$15+1)),1,MIN(MAX($F47-('2.1 Kraftwerk allgemein'!$F$16-'2.1 Kraftwerk allgemein'!$F$15+1),1),COLUMN(E47)-('2.1 Kraftwerk allgemein'!$F$16-'2.1 Kraftwerk allgemein'!$F$15+1)))))/$F47,
SUM(OFFSET('2.5 CAPEX'!S50,0,-MIN($F47-1,COLUMN(E47)-1),1,MIN($F47,COLUMN(E47))))/$F47)))))),
IF(OR(ISNUMBER($D47)=FALSE,$F47=""),"",
IF(AND('2.5 CAPEX'!$L50&lt;&gt;"x",'2.5 CAPEX'!$M50&lt;&gt;"x"),0,
IF($F47=0,0,
IF(N$4&lt;'2.1 Kraftwerk allgemein'!$F$16,0,
IF(N$4='2.1 Kraftwerk allgemein'!$F$16,'2.5 CAPEX'!$J50/$F47,
IF(N$4&lt;'2.1 Kraftwerk allgemein'!$F$16+$F47,
('2.5 CAPEX'!$J50+SUM(OFFSET('2.5 CAPEX'!S50,0,-MIN(MAX($F47-1-('2.1 Kraftwerk allgemein'!$F$16-'1.1 Allgemein'!$I$22+1),0),COLUMN(E47)-1-('2.1 Kraftwerk allgemein'!$F$16-'1.1 Allgemein'!$I$22+1)),1,MIN(MAX($F47-('2.1 Kraftwerk allgemein'!$F$16-'1.1 Allgemein'!$I$22+1),1),COLUMN(E47)-('2.1 Kraftwerk allgemein'!$F$16-'1.1 Allgemein'!$I$22+1)))))/$F47,
SUM(OFFSET('2.5 CAPEX'!S50,0,-MIN($F47-1,COLUMN(E47)-1),1,MIN($F47,COLUMN(E47))))/$F47)))))))</f>
        <v>0</v>
      </c>
      <c r="O47" s="199">
        <f ca="1">IF('2.1 Kraftwerk allgemein'!$F$15&lt;'1.1 Allgemein'!$I$22,
IF(OR(ISNUMBER($D47)=FALSE,$F47=""),"",
IF(AND('2.5 CAPEX'!$L50&lt;&gt;"x",'2.5 CAPEX'!$M50&lt;&gt;"x"),0,
IF($F47=0,0,
IF(O$4&lt;'2.1 Kraftwerk allgemein'!$F$16,0,
IF(O$4='2.1 Kraftwerk allgemein'!$F$16,'2.5 CAPEX'!$J50/$F47,
IF(O$4&lt;'2.1 Kraftwerk allgemein'!$F$16+$F47,
('2.5 CAPEX'!$J50+SUM(OFFSET('2.5 CAPEX'!T50,0,-MIN(MAX($F47-1-('2.1 Kraftwerk allgemein'!$F$16-'2.1 Kraftwerk allgemein'!$F$15+1),0),COLUMN(F47)-1-('2.1 Kraftwerk allgemein'!$F$16-'2.1 Kraftwerk allgemein'!$F$15+1)),1,MIN(MAX($F47-('2.1 Kraftwerk allgemein'!$F$16-'2.1 Kraftwerk allgemein'!$F$15+1),1),COLUMN(F47)-('2.1 Kraftwerk allgemein'!$F$16-'2.1 Kraftwerk allgemein'!$F$15+1)))))/$F47,
SUM(OFFSET('2.5 CAPEX'!T50,0,-MIN($F47-1,COLUMN(F47)-1),1,MIN($F47,COLUMN(F47))))/$F47)))))),
IF(OR(ISNUMBER($D47)=FALSE,$F47=""),"",
IF(AND('2.5 CAPEX'!$L50&lt;&gt;"x",'2.5 CAPEX'!$M50&lt;&gt;"x"),0,
IF($F47=0,0,
IF(O$4&lt;'2.1 Kraftwerk allgemein'!$F$16,0,
IF(O$4='2.1 Kraftwerk allgemein'!$F$16,'2.5 CAPEX'!$J50/$F47,
IF(O$4&lt;'2.1 Kraftwerk allgemein'!$F$16+$F47,
('2.5 CAPEX'!$J50+SUM(OFFSET('2.5 CAPEX'!T50,0,-MIN(MAX($F47-1-('2.1 Kraftwerk allgemein'!$F$16-'1.1 Allgemein'!$I$22+1),0),COLUMN(F47)-1-('2.1 Kraftwerk allgemein'!$F$16-'1.1 Allgemein'!$I$22+1)),1,MIN(MAX($F47-('2.1 Kraftwerk allgemein'!$F$16-'1.1 Allgemein'!$I$22+1),1),COLUMN(F47)-('2.1 Kraftwerk allgemein'!$F$16-'1.1 Allgemein'!$I$22+1)))))/$F47,
SUM(OFFSET('2.5 CAPEX'!T50,0,-MIN($F47-1,COLUMN(F47)-1),1,MIN($F47,COLUMN(F47))))/$F47)))))))</f>
        <v>0</v>
      </c>
      <c r="P47" s="199">
        <f ca="1">IF('2.1 Kraftwerk allgemein'!$F$15&lt;'1.1 Allgemein'!$I$22,
IF(OR(ISNUMBER($D47)=FALSE,$F47=""),"",
IF(AND('2.5 CAPEX'!$L50&lt;&gt;"x",'2.5 CAPEX'!$M50&lt;&gt;"x"),0,
IF($F47=0,0,
IF(P$4&lt;'2.1 Kraftwerk allgemein'!$F$16,0,
IF(P$4='2.1 Kraftwerk allgemein'!$F$16,'2.5 CAPEX'!$J50/$F47,
IF(P$4&lt;'2.1 Kraftwerk allgemein'!$F$16+$F47,
('2.5 CAPEX'!$J50+SUM(OFFSET('2.5 CAPEX'!U50,0,-MIN(MAX($F47-1-('2.1 Kraftwerk allgemein'!$F$16-'2.1 Kraftwerk allgemein'!$F$15+1),0),COLUMN(G47)-1-('2.1 Kraftwerk allgemein'!$F$16-'2.1 Kraftwerk allgemein'!$F$15+1)),1,MIN(MAX($F47-('2.1 Kraftwerk allgemein'!$F$16-'2.1 Kraftwerk allgemein'!$F$15+1),1),COLUMN(G47)-('2.1 Kraftwerk allgemein'!$F$16-'2.1 Kraftwerk allgemein'!$F$15+1)))))/$F47,
SUM(OFFSET('2.5 CAPEX'!U50,0,-MIN($F47-1,COLUMN(G47)-1),1,MIN($F47,COLUMN(G47))))/$F47)))))),
IF(OR(ISNUMBER($D47)=FALSE,$F47=""),"",
IF(AND('2.5 CAPEX'!$L50&lt;&gt;"x",'2.5 CAPEX'!$M50&lt;&gt;"x"),0,
IF($F47=0,0,
IF(P$4&lt;'2.1 Kraftwerk allgemein'!$F$16,0,
IF(P$4='2.1 Kraftwerk allgemein'!$F$16,'2.5 CAPEX'!$J50/$F47,
IF(P$4&lt;'2.1 Kraftwerk allgemein'!$F$16+$F47,
('2.5 CAPEX'!$J50+SUM(OFFSET('2.5 CAPEX'!U50,0,-MIN(MAX($F47-1-('2.1 Kraftwerk allgemein'!$F$16-'1.1 Allgemein'!$I$22+1),0),COLUMN(G47)-1-('2.1 Kraftwerk allgemein'!$F$16-'1.1 Allgemein'!$I$22+1)),1,MIN(MAX($F47-('2.1 Kraftwerk allgemein'!$F$16-'1.1 Allgemein'!$I$22+1),1),COLUMN(G47)-('2.1 Kraftwerk allgemein'!$F$16-'1.1 Allgemein'!$I$22+1)))))/$F47,
SUM(OFFSET('2.5 CAPEX'!U50,0,-MIN($F47-1,COLUMN(G47)-1),1,MIN($F47,COLUMN(G47))))/$F47)))))))</f>
        <v>0</v>
      </c>
      <c r="Q47" s="199">
        <f ca="1">IF('2.1 Kraftwerk allgemein'!$F$15&lt;'1.1 Allgemein'!$I$22,
IF(OR(ISNUMBER($D47)=FALSE,$F47=""),"",
IF(AND('2.5 CAPEX'!$L50&lt;&gt;"x",'2.5 CAPEX'!$M50&lt;&gt;"x"),0,
IF($F47=0,0,
IF(Q$4&lt;'2.1 Kraftwerk allgemein'!$F$16,0,
IF(Q$4='2.1 Kraftwerk allgemein'!$F$16,'2.5 CAPEX'!$J50/$F47,
IF(Q$4&lt;'2.1 Kraftwerk allgemein'!$F$16+$F47,
('2.5 CAPEX'!$J50+SUM(OFFSET('2.5 CAPEX'!V50,0,-MIN(MAX($F47-1-('2.1 Kraftwerk allgemein'!$F$16-'2.1 Kraftwerk allgemein'!$F$15+1),0),COLUMN(H47)-1-('2.1 Kraftwerk allgemein'!$F$16-'2.1 Kraftwerk allgemein'!$F$15+1)),1,MIN(MAX($F47-('2.1 Kraftwerk allgemein'!$F$16-'2.1 Kraftwerk allgemein'!$F$15+1),1),COLUMN(H47)-('2.1 Kraftwerk allgemein'!$F$16-'2.1 Kraftwerk allgemein'!$F$15+1)))))/$F47,
SUM(OFFSET('2.5 CAPEX'!V50,0,-MIN($F47-1,COLUMN(H47)-1),1,MIN($F47,COLUMN(H47))))/$F47)))))),
IF(OR(ISNUMBER($D47)=FALSE,$F47=""),"",
IF(AND('2.5 CAPEX'!$L50&lt;&gt;"x",'2.5 CAPEX'!$M50&lt;&gt;"x"),0,
IF($F47=0,0,
IF(Q$4&lt;'2.1 Kraftwerk allgemein'!$F$16,0,
IF(Q$4='2.1 Kraftwerk allgemein'!$F$16,'2.5 CAPEX'!$J50/$F47,
IF(Q$4&lt;'2.1 Kraftwerk allgemein'!$F$16+$F47,
('2.5 CAPEX'!$J50+SUM(OFFSET('2.5 CAPEX'!V50,0,-MIN(MAX($F47-1-('2.1 Kraftwerk allgemein'!$F$16-'1.1 Allgemein'!$I$22+1),0),COLUMN(H47)-1-('2.1 Kraftwerk allgemein'!$F$16-'1.1 Allgemein'!$I$22+1)),1,MIN(MAX($F47-('2.1 Kraftwerk allgemein'!$F$16-'1.1 Allgemein'!$I$22+1),1),COLUMN(H47)-('2.1 Kraftwerk allgemein'!$F$16-'1.1 Allgemein'!$I$22+1)))))/$F47,
SUM(OFFSET('2.5 CAPEX'!V50,0,-MIN($F47-1,COLUMN(H47)-1),1,MIN($F47,COLUMN(H47))))/$F47)))))))</f>
        <v>0</v>
      </c>
      <c r="R47" s="199">
        <f ca="1">IF('2.1 Kraftwerk allgemein'!$F$15&lt;'1.1 Allgemein'!$I$22,
IF(OR(ISNUMBER($D47)=FALSE,$F47=""),"",
IF(AND('2.5 CAPEX'!$L50&lt;&gt;"x",'2.5 CAPEX'!$M50&lt;&gt;"x"),0,
IF($F47=0,0,
IF(R$4&lt;'2.1 Kraftwerk allgemein'!$F$16,0,
IF(R$4='2.1 Kraftwerk allgemein'!$F$16,'2.5 CAPEX'!$J50/$F47,
IF(R$4&lt;'2.1 Kraftwerk allgemein'!$F$16+$F47,
('2.5 CAPEX'!$J50+SUM(OFFSET('2.5 CAPEX'!W50,0,-MIN(MAX($F47-1-('2.1 Kraftwerk allgemein'!$F$16-'2.1 Kraftwerk allgemein'!$F$15+1),0),COLUMN(I47)-1-('2.1 Kraftwerk allgemein'!$F$16-'2.1 Kraftwerk allgemein'!$F$15+1)),1,MIN(MAX($F47-('2.1 Kraftwerk allgemein'!$F$16-'2.1 Kraftwerk allgemein'!$F$15+1),1),COLUMN(I47)-('2.1 Kraftwerk allgemein'!$F$16-'2.1 Kraftwerk allgemein'!$F$15+1)))))/$F47,
SUM(OFFSET('2.5 CAPEX'!W50,0,-MIN($F47-1,COLUMN(I47)-1),1,MIN($F47,COLUMN(I47))))/$F47)))))),
IF(OR(ISNUMBER($D47)=FALSE,$F47=""),"",
IF(AND('2.5 CAPEX'!$L50&lt;&gt;"x",'2.5 CAPEX'!$M50&lt;&gt;"x"),0,
IF($F47=0,0,
IF(R$4&lt;'2.1 Kraftwerk allgemein'!$F$16,0,
IF(R$4='2.1 Kraftwerk allgemein'!$F$16,'2.5 CAPEX'!$J50/$F47,
IF(R$4&lt;'2.1 Kraftwerk allgemein'!$F$16+$F47,
('2.5 CAPEX'!$J50+SUM(OFFSET('2.5 CAPEX'!W50,0,-MIN(MAX($F47-1-('2.1 Kraftwerk allgemein'!$F$16-'1.1 Allgemein'!$I$22+1),0),COLUMN(I47)-1-('2.1 Kraftwerk allgemein'!$F$16-'1.1 Allgemein'!$I$22+1)),1,MIN(MAX($F47-('2.1 Kraftwerk allgemein'!$F$16-'1.1 Allgemein'!$I$22+1),1),COLUMN(I47)-('2.1 Kraftwerk allgemein'!$F$16-'1.1 Allgemein'!$I$22+1)))))/$F47,
SUM(OFFSET('2.5 CAPEX'!W50,0,-MIN($F47-1,COLUMN(I47)-1),1,MIN($F47,COLUMN(I47))))/$F47)))))))</f>
        <v>0</v>
      </c>
      <c r="S47" s="199">
        <f ca="1">IF('2.1 Kraftwerk allgemein'!$F$15&lt;'1.1 Allgemein'!$I$22,
IF(OR(ISNUMBER($D47)=FALSE,$F47=""),"",
IF(AND('2.5 CAPEX'!$L50&lt;&gt;"x",'2.5 CAPEX'!$M50&lt;&gt;"x"),0,
IF($F47=0,0,
IF(S$4&lt;'2.1 Kraftwerk allgemein'!$F$16,0,
IF(S$4='2.1 Kraftwerk allgemein'!$F$16,'2.5 CAPEX'!$J50/$F47,
IF(S$4&lt;'2.1 Kraftwerk allgemein'!$F$16+$F47,
('2.5 CAPEX'!$J50+SUM(OFFSET('2.5 CAPEX'!X50,0,-MIN(MAX($F47-1-('2.1 Kraftwerk allgemein'!$F$16-'2.1 Kraftwerk allgemein'!$F$15+1),0),COLUMN(J47)-1-('2.1 Kraftwerk allgemein'!$F$16-'2.1 Kraftwerk allgemein'!$F$15+1)),1,MIN(MAX($F47-('2.1 Kraftwerk allgemein'!$F$16-'2.1 Kraftwerk allgemein'!$F$15+1),1),COLUMN(J47)-('2.1 Kraftwerk allgemein'!$F$16-'2.1 Kraftwerk allgemein'!$F$15+1)))))/$F47,
SUM(OFFSET('2.5 CAPEX'!X50,0,-MIN($F47-1,COLUMN(J47)-1),1,MIN($F47,COLUMN(J47))))/$F47)))))),
IF(OR(ISNUMBER($D47)=FALSE,$F47=""),"",
IF(AND('2.5 CAPEX'!$L50&lt;&gt;"x",'2.5 CAPEX'!$M50&lt;&gt;"x"),0,
IF($F47=0,0,
IF(S$4&lt;'2.1 Kraftwerk allgemein'!$F$16,0,
IF(S$4='2.1 Kraftwerk allgemein'!$F$16,'2.5 CAPEX'!$J50/$F47,
IF(S$4&lt;'2.1 Kraftwerk allgemein'!$F$16+$F47,
('2.5 CAPEX'!$J50+SUM(OFFSET('2.5 CAPEX'!X50,0,-MIN(MAX($F47-1-('2.1 Kraftwerk allgemein'!$F$16-'1.1 Allgemein'!$I$22+1),0),COLUMN(J47)-1-('2.1 Kraftwerk allgemein'!$F$16-'1.1 Allgemein'!$I$22+1)),1,MIN(MAX($F47-('2.1 Kraftwerk allgemein'!$F$16-'1.1 Allgemein'!$I$22+1),1),COLUMN(J47)-('2.1 Kraftwerk allgemein'!$F$16-'1.1 Allgemein'!$I$22+1)))))/$F47,
SUM(OFFSET('2.5 CAPEX'!X50,0,-MIN($F47-1,COLUMN(J47)-1),1,MIN($F47,COLUMN(J47))))/$F47)))))))</f>
        <v>0</v>
      </c>
      <c r="T47" s="199">
        <f ca="1">IF('2.1 Kraftwerk allgemein'!$F$15&lt;'1.1 Allgemein'!$I$22,
IF(OR(ISNUMBER($D47)=FALSE,$F47=""),"",
IF(AND('2.5 CAPEX'!$L50&lt;&gt;"x",'2.5 CAPEX'!$M50&lt;&gt;"x"),0,
IF($F47=0,0,
IF(T$4&lt;'2.1 Kraftwerk allgemein'!$F$16,0,
IF(T$4='2.1 Kraftwerk allgemein'!$F$16,'2.5 CAPEX'!$J50/$F47,
IF(T$4&lt;'2.1 Kraftwerk allgemein'!$F$16+$F47,
('2.5 CAPEX'!$J50+SUM(OFFSET('2.5 CAPEX'!Y50,0,-MIN(MAX($F47-1-('2.1 Kraftwerk allgemein'!$F$16-'2.1 Kraftwerk allgemein'!$F$15+1),0),COLUMN(K47)-1-('2.1 Kraftwerk allgemein'!$F$16-'2.1 Kraftwerk allgemein'!$F$15+1)),1,MIN(MAX($F47-('2.1 Kraftwerk allgemein'!$F$16-'2.1 Kraftwerk allgemein'!$F$15+1),1),COLUMN(K47)-('2.1 Kraftwerk allgemein'!$F$16-'2.1 Kraftwerk allgemein'!$F$15+1)))))/$F47,
SUM(OFFSET('2.5 CAPEX'!Y50,0,-MIN($F47-1,COLUMN(K47)-1),1,MIN($F47,COLUMN(K47))))/$F47)))))),
IF(OR(ISNUMBER($D47)=FALSE,$F47=""),"",
IF(AND('2.5 CAPEX'!$L50&lt;&gt;"x",'2.5 CAPEX'!$M50&lt;&gt;"x"),0,
IF($F47=0,0,
IF(T$4&lt;'2.1 Kraftwerk allgemein'!$F$16,0,
IF(T$4='2.1 Kraftwerk allgemein'!$F$16,'2.5 CAPEX'!$J50/$F47,
IF(T$4&lt;'2.1 Kraftwerk allgemein'!$F$16+$F47,
('2.5 CAPEX'!$J50+SUM(OFFSET('2.5 CAPEX'!Y50,0,-MIN(MAX($F47-1-('2.1 Kraftwerk allgemein'!$F$16-'1.1 Allgemein'!$I$22+1),0),COLUMN(K47)-1-('2.1 Kraftwerk allgemein'!$F$16-'1.1 Allgemein'!$I$22+1)),1,MIN(MAX($F47-('2.1 Kraftwerk allgemein'!$F$16-'1.1 Allgemein'!$I$22+1),1),COLUMN(K47)-('2.1 Kraftwerk allgemein'!$F$16-'1.1 Allgemein'!$I$22+1)))))/$F47,
SUM(OFFSET('2.5 CAPEX'!Y50,0,-MIN($F47-1,COLUMN(K47)-1),1,MIN($F47,COLUMN(K47))))/$F47)))))))</f>
        <v>0</v>
      </c>
      <c r="U47" s="199">
        <f ca="1">IF('2.1 Kraftwerk allgemein'!$F$15&lt;'1.1 Allgemein'!$I$22,
IF(OR(ISNUMBER($D47)=FALSE,$F47=""),"",
IF(AND('2.5 CAPEX'!$L50&lt;&gt;"x",'2.5 CAPEX'!$M50&lt;&gt;"x"),0,
IF($F47=0,0,
IF(U$4&lt;'2.1 Kraftwerk allgemein'!$F$16,0,
IF(U$4='2.1 Kraftwerk allgemein'!$F$16,'2.5 CAPEX'!$J50/$F47,
IF(U$4&lt;'2.1 Kraftwerk allgemein'!$F$16+$F47,
('2.5 CAPEX'!$J50+SUM(OFFSET('2.5 CAPEX'!Z50,0,-MIN(MAX($F47-1-('2.1 Kraftwerk allgemein'!$F$16-'2.1 Kraftwerk allgemein'!$F$15+1),0),COLUMN(L47)-1-('2.1 Kraftwerk allgemein'!$F$16-'2.1 Kraftwerk allgemein'!$F$15+1)),1,MIN(MAX($F47-('2.1 Kraftwerk allgemein'!$F$16-'2.1 Kraftwerk allgemein'!$F$15+1),1),COLUMN(L47)-('2.1 Kraftwerk allgemein'!$F$16-'2.1 Kraftwerk allgemein'!$F$15+1)))))/$F47,
SUM(OFFSET('2.5 CAPEX'!Z50,0,-MIN($F47-1,COLUMN(L47)-1),1,MIN($F47,COLUMN(L47))))/$F47)))))),
IF(OR(ISNUMBER($D47)=FALSE,$F47=""),"",
IF(AND('2.5 CAPEX'!$L50&lt;&gt;"x",'2.5 CAPEX'!$M50&lt;&gt;"x"),0,
IF($F47=0,0,
IF(U$4&lt;'2.1 Kraftwerk allgemein'!$F$16,0,
IF(U$4='2.1 Kraftwerk allgemein'!$F$16,'2.5 CAPEX'!$J50/$F47,
IF(U$4&lt;'2.1 Kraftwerk allgemein'!$F$16+$F47,
('2.5 CAPEX'!$J50+SUM(OFFSET('2.5 CAPEX'!Z50,0,-MIN(MAX($F47-1-('2.1 Kraftwerk allgemein'!$F$16-'1.1 Allgemein'!$I$22+1),0),COLUMN(L47)-1-('2.1 Kraftwerk allgemein'!$F$16-'1.1 Allgemein'!$I$22+1)),1,MIN(MAX($F47-('2.1 Kraftwerk allgemein'!$F$16-'1.1 Allgemein'!$I$22+1),1),COLUMN(L47)-('2.1 Kraftwerk allgemein'!$F$16-'1.1 Allgemein'!$I$22+1)))))/$F47,
SUM(OFFSET('2.5 CAPEX'!Z50,0,-MIN($F47-1,COLUMN(L47)-1),1,MIN($F47,COLUMN(L47))))/$F47)))))))</f>
        <v>0</v>
      </c>
      <c r="V47" s="199">
        <f ca="1">IF('2.1 Kraftwerk allgemein'!$F$15&lt;'1.1 Allgemein'!$I$22,
IF(OR(ISNUMBER($D47)=FALSE,$F47=""),"",
IF(AND('2.5 CAPEX'!$L50&lt;&gt;"x",'2.5 CAPEX'!$M50&lt;&gt;"x"),0,
IF($F47=0,0,
IF(V$4&lt;'2.1 Kraftwerk allgemein'!$F$16,0,
IF(V$4='2.1 Kraftwerk allgemein'!$F$16,'2.5 CAPEX'!$J50/$F47,
IF(V$4&lt;'2.1 Kraftwerk allgemein'!$F$16+$F47,
('2.5 CAPEX'!$J50+SUM(OFFSET('2.5 CAPEX'!AA50,0,-MIN(MAX($F47-1-('2.1 Kraftwerk allgemein'!$F$16-'2.1 Kraftwerk allgemein'!$F$15+1),0),COLUMN(M47)-1-('2.1 Kraftwerk allgemein'!$F$16-'2.1 Kraftwerk allgemein'!$F$15+1)),1,MIN(MAX($F47-('2.1 Kraftwerk allgemein'!$F$16-'2.1 Kraftwerk allgemein'!$F$15+1),1),COLUMN(M47)-('2.1 Kraftwerk allgemein'!$F$16-'2.1 Kraftwerk allgemein'!$F$15+1)))))/$F47,
SUM(OFFSET('2.5 CAPEX'!AA50,0,-MIN($F47-1,COLUMN(M47)-1),1,MIN($F47,COLUMN(M47))))/$F47)))))),
IF(OR(ISNUMBER($D47)=FALSE,$F47=""),"",
IF(AND('2.5 CAPEX'!$L50&lt;&gt;"x",'2.5 CAPEX'!$M50&lt;&gt;"x"),0,
IF($F47=0,0,
IF(V$4&lt;'2.1 Kraftwerk allgemein'!$F$16,0,
IF(V$4='2.1 Kraftwerk allgemein'!$F$16,'2.5 CAPEX'!$J50/$F47,
IF(V$4&lt;'2.1 Kraftwerk allgemein'!$F$16+$F47,
('2.5 CAPEX'!$J50+SUM(OFFSET('2.5 CAPEX'!AA50,0,-MIN(MAX($F47-1-('2.1 Kraftwerk allgemein'!$F$16-'1.1 Allgemein'!$I$22+1),0),COLUMN(M47)-1-('2.1 Kraftwerk allgemein'!$F$16-'1.1 Allgemein'!$I$22+1)),1,MIN(MAX($F47-('2.1 Kraftwerk allgemein'!$F$16-'1.1 Allgemein'!$I$22+1),1),COLUMN(M47)-('2.1 Kraftwerk allgemein'!$F$16-'1.1 Allgemein'!$I$22+1)))))/$F47,
SUM(OFFSET('2.5 CAPEX'!AA50,0,-MIN($F47-1,COLUMN(M47)-1),1,MIN($F47,COLUMN(M47))))/$F47)))))))</f>
        <v>0</v>
      </c>
      <c r="W47" s="199">
        <f ca="1">IF('2.1 Kraftwerk allgemein'!$F$15&lt;'1.1 Allgemein'!$I$22,
IF(OR(ISNUMBER($D47)=FALSE,$F47=""),"",
IF(AND('2.5 CAPEX'!$L50&lt;&gt;"x",'2.5 CAPEX'!$M50&lt;&gt;"x"),0,
IF($F47=0,0,
IF(W$4&lt;'2.1 Kraftwerk allgemein'!$F$16,0,
IF(W$4='2.1 Kraftwerk allgemein'!$F$16,'2.5 CAPEX'!$J50/$F47,
IF(W$4&lt;'2.1 Kraftwerk allgemein'!$F$16+$F47,
('2.5 CAPEX'!$J50+SUM(OFFSET('2.5 CAPEX'!AB50,0,-MIN(MAX($F47-1-('2.1 Kraftwerk allgemein'!$F$16-'2.1 Kraftwerk allgemein'!$F$15+1),0),COLUMN(N47)-1-('2.1 Kraftwerk allgemein'!$F$16-'2.1 Kraftwerk allgemein'!$F$15+1)),1,MIN(MAX($F47-('2.1 Kraftwerk allgemein'!$F$16-'2.1 Kraftwerk allgemein'!$F$15+1),1),COLUMN(N47)-('2.1 Kraftwerk allgemein'!$F$16-'2.1 Kraftwerk allgemein'!$F$15+1)))))/$F47,
SUM(OFFSET('2.5 CAPEX'!AB50,0,-MIN($F47-1,COLUMN(N47)-1),1,MIN($F47,COLUMN(N47))))/$F47)))))),
IF(OR(ISNUMBER($D47)=FALSE,$F47=""),"",
IF(AND('2.5 CAPEX'!$L50&lt;&gt;"x",'2.5 CAPEX'!$M50&lt;&gt;"x"),0,
IF($F47=0,0,
IF(W$4&lt;'2.1 Kraftwerk allgemein'!$F$16,0,
IF(W$4='2.1 Kraftwerk allgemein'!$F$16,'2.5 CAPEX'!$J50/$F47,
IF(W$4&lt;'2.1 Kraftwerk allgemein'!$F$16+$F47,
('2.5 CAPEX'!$J50+SUM(OFFSET('2.5 CAPEX'!AB50,0,-MIN(MAX($F47-1-('2.1 Kraftwerk allgemein'!$F$16-'1.1 Allgemein'!$I$22+1),0),COLUMN(N47)-1-('2.1 Kraftwerk allgemein'!$F$16-'1.1 Allgemein'!$I$22+1)),1,MIN(MAX($F47-('2.1 Kraftwerk allgemein'!$F$16-'1.1 Allgemein'!$I$22+1),1),COLUMN(N47)-('2.1 Kraftwerk allgemein'!$F$16-'1.1 Allgemein'!$I$22+1)))))/$F47,
SUM(OFFSET('2.5 CAPEX'!AB50,0,-MIN($F47-1,COLUMN(N47)-1),1,MIN($F47,COLUMN(N47))))/$F47)))))))</f>
        <v>0</v>
      </c>
      <c r="X47" s="199">
        <f ca="1">IF('2.1 Kraftwerk allgemein'!$F$15&lt;'1.1 Allgemein'!$I$22,
IF(OR(ISNUMBER($D47)=FALSE,$F47=""),"",
IF(AND('2.5 CAPEX'!$L50&lt;&gt;"x",'2.5 CAPEX'!$M50&lt;&gt;"x"),0,
IF($F47=0,0,
IF(X$4&lt;'2.1 Kraftwerk allgemein'!$F$16,0,
IF(X$4='2.1 Kraftwerk allgemein'!$F$16,'2.5 CAPEX'!$J50/$F47,
IF(X$4&lt;'2.1 Kraftwerk allgemein'!$F$16+$F47,
('2.5 CAPEX'!$J50+SUM(OFFSET('2.5 CAPEX'!AC50,0,-MIN(MAX($F47-1-('2.1 Kraftwerk allgemein'!$F$16-'2.1 Kraftwerk allgemein'!$F$15+1),0),COLUMN(O47)-1-('2.1 Kraftwerk allgemein'!$F$16-'2.1 Kraftwerk allgemein'!$F$15+1)),1,MIN(MAX($F47-('2.1 Kraftwerk allgemein'!$F$16-'2.1 Kraftwerk allgemein'!$F$15+1),1),COLUMN(O47)-('2.1 Kraftwerk allgemein'!$F$16-'2.1 Kraftwerk allgemein'!$F$15+1)))))/$F47,
SUM(OFFSET('2.5 CAPEX'!AC50,0,-MIN($F47-1,COLUMN(O47)-1),1,MIN($F47,COLUMN(O47))))/$F47)))))),
IF(OR(ISNUMBER($D47)=FALSE,$F47=""),"",
IF(AND('2.5 CAPEX'!$L50&lt;&gt;"x",'2.5 CAPEX'!$M50&lt;&gt;"x"),0,
IF($F47=0,0,
IF(X$4&lt;'2.1 Kraftwerk allgemein'!$F$16,0,
IF(X$4='2.1 Kraftwerk allgemein'!$F$16,'2.5 CAPEX'!$J50/$F47,
IF(X$4&lt;'2.1 Kraftwerk allgemein'!$F$16+$F47,
('2.5 CAPEX'!$J50+SUM(OFFSET('2.5 CAPEX'!AC50,0,-MIN(MAX($F47-1-('2.1 Kraftwerk allgemein'!$F$16-'1.1 Allgemein'!$I$22+1),0),COLUMN(O47)-1-('2.1 Kraftwerk allgemein'!$F$16-'1.1 Allgemein'!$I$22+1)),1,MIN(MAX($F47-('2.1 Kraftwerk allgemein'!$F$16-'1.1 Allgemein'!$I$22+1),1),COLUMN(O47)-('2.1 Kraftwerk allgemein'!$F$16-'1.1 Allgemein'!$I$22+1)))))/$F47,
SUM(OFFSET('2.5 CAPEX'!AC50,0,-MIN($F47-1,COLUMN(O47)-1),1,MIN($F47,COLUMN(O47))))/$F47)))))))</f>
        <v>0</v>
      </c>
      <c r="Y47" s="199">
        <f ca="1">IF('2.1 Kraftwerk allgemein'!$F$15&lt;'1.1 Allgemein'!$I$22,
IF(OR(ISNUMBER($D47)=FALSE,$F47=""),"",
IF(AND('2.5 CAPEX'!$L50&lt;&gt;"x",'2.5 CAPEX'!$M50&lt;&gt;"x"),0,
IF($F47=0,0,
IF(Y$4&lt;'2.1 Kraftwerk allgemein'!$F$16,0,
IF(Y$4='2.1 Kraftwerk allgemein'!$F$16,'2.5 CAPEX'!$J50/$F47,
IF(Y$4&lt;'2.1 Kraftwerk allgemein'!$F$16+$F47,
('2.5 CAPEX'!$J50+SUM(OFFSET('2.5 CAPEX'!AD50,0,-MIN(MAX($F47-1-('2.1 Kraftwerk allgemein'!$F$16-'2.1 Kraftwerk allgemein'!$F$15+1),0),COLUMN(P47)-1-('2.1 Kraftwerk allgemein'!$F$16-'2.1 Kraftwerk allgemein'!$F$15+1)),1,MIN(MAX($F47-('2.1 Kraftwerk allgemein'!$F$16-'2.1 Kraftwerk allgemein'!$F$15+1),1),COLUMN(P47)-('2.1 Kraftwerk allgemein'!$F$16-'2.1 Kraftwerk allgemein'!$F$15+1)))))/$F47,
SUM(OFFSET('2.5 CAPEX'!AD50,0,-MIN($F47-1,COLUMN(P47)-1),1,MIN($F47,COLUMN(P47))))/$F47)))))),
IF(OR(ISNUMBER($D47)=FALSE,$F47=""),"",
IF(AND('2.5 CAPEX'!$L50&lt;&gt;"x",'2.5 CAPEX'!$M50&lt;&gt;"x"),0,
IF($F47=0,0,
IF(Y$4&lt;'2.1 Kraftwerk allgemein'!$F$16,0,
IF(Y$4='2.1 Kraftwerk allgemein'!$F$16,'2.5 CAPEX'!$J50/$F47,
IF(Y$4&lt;'2.1 Kraftwerk allgemein'!$F$16+$F47,
('2.5 CAPEX'!$J50+SUM(OFFSET('2.5 CAPEX'!AD50,0,-MIN(MAX($F47-1-('2.1 Kraftwerk allgemein'!$F$16-'1.1 Allgemein'!$I$22+1),0),COLUMN(P47)-1-('2.1 Kraftwerk allgemein'!$F$16-'1.1 Allgemein'!$I$22+1)),1,MIN(MAX($F47-('2.1 Kraftwerk allgemein'!$F$16-'1.1 Allgemein'!$I$22+1),1),COLUMN(P47)-('2.1 Kraftwerk allgemein'!$F$16-'1.1 Allgemein'!$I$22+1)))))/$F47,
SUM(OFFSET('2.5 CAPEX'!AD50,0,-MIN($F47-1,COLUMN(P47)-1),1,MIN($F47,COLUMN(P47))))/$F47)))))))</f>
        <v>0</v>
      </c>
      <c r="Z47" s="199">
        <f ca="1">IF('2.1 Kraftwerk allgemein'!$F$15&lt;'1.1 Allgemein'!$I$22,
IF(OR(ISNUMBER($D47)=FALSE,$F47=""),"",
IF(AND('2.5 CAPEX'!$L50&lt;&gt;"x",'2.5 CAPEX'!$M50&lt;&gt;"x"),0,
IF($F47=0,0,
IF(Z$4&lt;'2.1 Kraftwerk allgemein'!$F$16,0,
IF(Z$4='2.1 Kraftwerk allgemein'!$F$16,'2.5 CAPEX'!$J50/$F47,
IF(Z$4&lt;'2.1 Kraftwerk allgemein'!$F$16+$F47,
('2.5 CAPEX'!$J50+SUM(OFFSET('2.5 CAPEX'!AE50,0,-MIN(MAX($F47-1-('2.1 Kraftwerk allgemein'!$F$16-'2.1 Kraftwerk allgemein'!$F$15+1),0),COLUMN(Q47)-1-('2.1 Kraftwerk allgemein'!$F$16-'2.1 Kraftwerk allgemein'!$F$15+1)),1,MIN(MAX($F47-('2.1 Kraftwerk allgemein'!$F$16-'2.1 Kraftwerk allgemein'!$F$15+1),1),COLUMN(Q47)-('2.1 Kraftwerk allgemein'!$F$16-'2.1 Kraftwerk allgemein'!$F$15+1)))))/$F47,
SUM(OFFSET('2.5 CAPEX'!AE50,0,-MIN($F47-1,COLUMN(Q47)-1),1,MIN($F47,COLUMN(Q47))))/$F47)))))),
IF(OR(ISNUMBER($D47)=FALSE,$F47=""),"",
IF(AND('2.5 CAPEX'!$L50&lt;&gt;"x",'2.5 CAPEX'!$M50&lt;&gt;"x"),0,
IF($F47=0,0,
IF(Z$4&lt;'2.1 Kraftwerk allgemein'!$F$16,0,
IF(Z$4='2.1 Kraftwerk allgemein'!$F$16,'2.5 CAPEX'!$J50/$F47,
IF(Z$4&lt;'2.1 Kraftwerk allgemein'!$F$16+$F47,
('2.5 CAPEX'!$J50+SUM(OFFSET('2.5 CAPEX'!AE50,0,-MIN(MAX($F47-1-('2.1 Kraftwerk allgemein'!$F$16-'1.1 Allgemein'!$I$22+1),0),COLUMN(Q47)-1-('2.1 Kraftwerk allgemein'!$F$16-'1.1 Allgemein'!$I$22+1)),1,MIN(MAX($F47-('2.1 Kraftwerk allgemein'!$F$16-'1.1 Allgemein'!$I$22+1),1),COLUMN(Q47)-('2.1 Kraftwerk allgemein'!$F$16-'1.1 Allgemein'!$I$22+1)))))/$F47,
SUM(OFFSET('2.5 CAPEX'!AE50,0,-MIN($F47-1,COLUMN(Q47)-1),1,MIN($F47,COLUMN(Q47))))/$F47)))))))</f>
        <v>0</v>
      </c>
      <c r="AA47" s="199">
        <f ca="1">IF('2.1 Kraftwerk allgemein'!$F$15&lt;'1.1 Allgemein'!$I$22,
IF(OR(ISNUMBER($D47)=FALSE,$F47=""),"",
IF(AND('2.5 CAPEX'!$L50&lt;&gt;"x",'2.5 CAPEX'!$M50&lt;&gt;"x"),0,
IF($F47=0,0,
IF(AA$4&lt;'2.1 Kraftwerk allgemein'!$F$16,0,
IF(AA$4='2.1 Kraftwerk allgemein'!$F$16,'2.5 CAPEX'!$J50/$F47,
IF(AA$4&lt;'2.1 Kraftwerk allgemein'!$F$16+$F47,
('2.5 CAPEX'!$J50+SUM(OFFSET('2.5 CAPEX'!AF50,0,-MIN(MAX($F47-1-('2.1 Kraftwerk allgemein'!$F$16-'2.1 Kraftwerk allgemein'!$F$15+1),0),COLUMN(R47)-1-('2.1 Kraftwerk allgemein'!$F$16-'2.1 Kraftwerk allgemein'!$F$15+1)),1,MIN(MAX($F47-('2.1 Kraftwerk allgemein'!$F$16-'2.1 Kraftwerk allgemein'!$F$15+1),1),COLUMN(R47)-('2.1 Kraftwerk allgemein'!$F$16-'2.1 Kraftwerk allgemein'!$F$15+1)))))/$F47,
SUM(OFFSET('2.5 CAPEX'!AF50,0,-MIN($F47-1,COLUMN(R47)-1),1,MIN($F47,COLUMN(R47))))/$F47)))))),
IF(OR(ISNUMBER($D47)=FALSE,$F47=""),"",
IF(AND('2.5 CAPEX'!$L50&lt;&gt;"x",'2.5 CAPEX'!$M50&lt;&gt;"x"),0,
IF($F47=0,0,
IF(AA$4&lt;'2.1 Kraftwerk allgemein'!$F$16,0,
IF(AA$4='2.1 Kraftwerk allgemein'!$F$16,'2.5 CAPEX'!$J50/$F47,
IF(AA$4&lt;'2.1 Kraftwerk allgemein'!$F$16+$F47,
('2.5 CAPEX'!$J50+SUM(OFFSET('2.5 CAPEX'!AF50,0,-MIN(MAX($F47-1-('2.1 Kraftwerk allgemein'!$F$16-'1.1 Allgemein'!$I$22+1),0),COLUMN(R47)-1-('2.1 Kraftwerk allgemein'!$F$16-'1.1 Allgemein'!$I$22+1)),1,MIN(MAX($F47-('2.1 Kraftwerk allgemein'!$F$16-'1.1 Allgemein'!$I$22+1),1),COLUMN(R47)-('2.1 Kraftwerk allgemein'!$F$16-'1.1 Allgemein'!$I$22+1)))))/$F47,
SUM(OFFSET('2.5 CAPEX'!AF50,0,-MIN($F47-1,COLUMN(R47)-1),1,MIN($F47,COLUMN(R47))))/$F47)))))))</f>
        <v>0</v>
      </c>
      <c r="AB47" s="199">
        <f ca="1">IF('2.1 Kraftwerk allgemein'!$F$15&lt;'1.1 Allgemein'!$I$22,
IF(OR(ISNUMBER($D47)=FALSE,$F47=""),"",
IF(AND('2.5 CAPEX'!$L50&lt;&gt;"x",'2.5 CAPEX'!$M50&lt;&gt;"x"),0,
IF($F47=0,0,
IF(AB$4&lt;'2.1 Kraftwerk allgemein'!$F$16,0,
IF(AB$4='2.1 Kraftwerk allgemein'!$F$16,'2.5 CAPEX'!$J50/$F47,
IF(AB$4&lt;'2.1 Kraftwerk allgemein'!$F$16+$F47,
('2.5 CAPEX'!$J50+SUM(OFFSET('2.5 CAPEX'!AG50,0,-MIN(MAX($F47-1-('2.1 Kraftwerk allgemein'!$F$16-'2.1 Kraftwerk allgemein'!$F$15+1),0),COLUMN(S47)-1-('2.1 Kraftwerk allgemein'!$F$16-'2.1 Kraftwerk allgemein'!$F$15+1)),1,MIN(MAX($F47-('2.1 Kraftwerk allgemein'!$F$16-'2.1 Kraftwerk allgemein'!$F$15+1),1),COLUMN(S47)-('2.1 Kraftwerk allgemein'!$F$16-'2.1 Kraftwerk allgemein'!$F$15+1)))))/$F47,
SUM(OFFSET('2.5 CAPEX'!AG50,0,-MIN($F47-1,COLUMN(S47)-1),1,MIN($F47,COLUMN(S47))))/$F47)))))),
IF(OR(ISNUMBER($D47)=FALSE,$F47=""),"",
IF(AND('2.5 CAPEX'!$L50&lt;&gt;"x",'2.5 CAPEX'!$M50&lt;&gt;"x"),0,
IF($F47=0,0,
IF(AB$4&lt;'2.1 Kraftwerk allgemein'!$F$16,0,
IF(AB$4='2.1 Kraftwerk allgemein'!$F$16,'2.5 CAPEX'!$J50/$F47,
IF(AB$4&lt;'2.1 Kraftwerk allgemein'!$F$16+$F47,
('2.5 CAPEX'!$J50+SUM(OFFSET('2.5 CAPEX'!AG50,0,-MIN(MAX($F47-1-('2.1 Kraftwerk allgemein'!$F$16-'1.1 Allgemein'!$I$22+1),0),COLUMN(S47)-1-('2.1 Kraftwerk allgemein'!$F$16-'1.1 Allgemein'!$I$22+1)),1,MIN(MAX($F47-('2.1 Kraftwerk allgemein'!$F$16-'1.1 Allgemein'!$I$22+1),1),COLUMN(S47)-('2.1 Kraftwerk allgemein'!$F$16-'1.1 Allgemein'!$I$22+1)))))/$F47,
SUM(OFFSET('2.5 CAPEX'!AG50,0,-MIN($F47-1,COLUMN(S47)-1),1,MIN($F47,COLUMN(S47))))/$F47)))))))</f>
        <v>0</v>
      </c>
      <c r="AC47" s="199">
        <f ca="1">IF('2.1 Kraftwerk allgemein'!$F$15&lt;'1.1 Allgemein'!$I$22,
IF(OR(ISNUMBER($D47)=FALSE,$F47=""),"",
IF(AND('2.5 CAPEX'!$L50&lt;&gt;"x",'2.5 CAPEX'!$M50&lt;&gt;"x"),0,
IF($F47=0,0,
IF(AC$4&lt;'2.1 Kraftwerk allgemein'!$F$16,0,
IF(AC$4='2.1 Kraftwerk allgemein'!$F$16,'2.5 CAPEX'!$J50/$F47,
IF(AC$4&lt;'2.1 Kraftwerk allgemein'!$F$16+$F47,
('2.5 CAPEX'!$J50+SUM(OFFSET('2.5 CAPEX'!AH50,0,-MIN(MAX($F47-1-('2.1 Kraftwerk allgemein'!$F$16-'2.1 Kraftwerk allgemein'!$F$15+1),0),COLUMN(T47)-1-('2.1 Kraftwerk allgemein'!$F$16-'2.1 Kraftwerk allgemein'!$F$15+1)),1,MIN(MAX($F47-('2.1 Kraftwerk allgemein'!$F$16-'2.1 Kraftwerk allgemein'!$F$15+1),1),COLUMN(T47)-('2.1 Kraftwerk allgemein'!$F$16-'2.1 Kraftwerk allgemein'!$F$15+1)))))/$F47,
SUM(OFFSET('2.5 CAPEX'!AH50,0,-MIN($F47-1,COLUMN(T47)-1),1,MIN($F47,COLUMN(T47))))/$F47)))))),
IF(OR(ISNUMBER($D47)=FALSE,$F47=""),"",
IF(AND('2.5 CAPEX'!$L50&lt;&gt;"x",'2.5 CAPEX'!$M50&lt;&gt;"x"),0,
IF($F47=0,0,
IF(AC$4&lt;'2.1 Kraftwerk allgemein'!$F$16,0,
IF(AC$4='2.1 Kraftwerk allgemein'!$F$16,'2.5 CAPEX'!$J50/$F47,
IF(AC$4&lt;'2.1 Kraftwerk allgemein'!$F$16+$F47,
('2.5 CAPEX'!$J50+SUM(OFFSET('2.5 CAPEX'!AH50,0,-MIN(MAX($F47-1-('2.1 Kraftwerk allgemein'!$F$16-'1.1 Allgemein'!$I$22+1),0),COLUMN(T47)-1-('2.1 Kraftwerk allgemein'!$F$16-'1.1 Allgemein'!$I$22+1)),1,MIN(MAX($F47-('2.1 Kraftwerk allgemein'!$F$16-'1.1 Allgemein'!$I$22+1),1),COLUMN(T47)-('2.1 Kraftwerk allgemein'!$F$16-'1.1 Allgemein'!$I$22+1)))))/$F47,
SUM(OFFSET('2.5 CAPEX'!AH50,0,-MIN($F47-1,COLUMN(T47)-1),1,MIN($F47,COLUMN(T47))))/$F47)))))))</f>
        <v>0</v>
      </c>
      <c r="AD47" s="199">
        <f ca="1">IF('2.1 Kraftwerk allgemein'!$F$15&lt;'1.1 Allgemein'!$I$22,
IF(OR(ISNUMBER($D47)=FALSE,$F47=""),"",
IF(AND('2.5 CAPEX'!$L50&lt;&gt;"x",'2.5 CAPEX'!$M50&lt;&gt;"x"),0,
IF($F47=0,0,
IF(AD$4&lt;'2.1 Kraftwerk allgemein'!$F$16,0,
IF(AD$4='2.1 Kraftwerk allgemein'!$F$16,'2.5 CAPEX'!$J50/$F47,
IF(AD$4&lt;'2.1 Kraftwerk allgemein'!$F$16+$F47,
('2.5 CAPEX'!$J50+SUM(OFFSET('2.5 CAPEX'!AI50,0,-MIN(MAX($F47-1-('2.1 Kraftwerk allgemein'!$F$16-'2.1 Kraftwerk allgemein'!$F$15+1),0),COLUMN(U47)-1-('2.1 Kraftwerk allgemein'!$F$16-'2.1 Kraftwerk allgemein'!$F$15+1)),1,MIN(MAX($F47-('2.1 Kraftwerk allgemein'!$F$16-'2.1 Kraftwerk allgemein'!$F$15+1),1),COLUMN(U47)-('2.1 Kraftwerk allgemein'!$F$16-'2.1 Kraftwerk allgemein'!$F$15+1)))))/$F47,
SUM(OFFSET('2.5 CAPEX'!AI50,0,-MIN($F47-1,COLUMN(U47)-1),1,MIN($F47,COLUMN(U47))))/$F47)))))),
IF(OR(ISNUMBER($D47)=FALSE,$F47=""),"",
IF(AND('2.5 CAPEX'!$L50&lt;&gt;"x",'2.5 CAPEX'!$M50&lt;&gt;"x"),0,
IF($F47=0,0,
IF(AD$4&lt;'2.1 Kraftwerk allgemein'!$F$16,0,
IF(AD$4='2.1 Kraftwerk allgemein'!$F$16,'2.5 CAPEX'!$J50/$F47,
IF(AD$4&lt;'2.1 Kraftwerk allgemein'!$F$16+$F47,
('2.5 CAPEX'!$J50+SUM(OFFSET('2.5 CAPEX'!AI50,0,-MIN(MAX($F47-1-('2.1 Kraftwerk allgemein'!$F$16-'1.1 Allgemein'!$I$22+1),0),COLUMN(U47)-1-('2.1 Kraftwerk allgemein'!$F$16-'1.1 Allgemein'!$I$22+1)),1,MIN(MAX($F47-('2.1 Kraftwerk allgemein'!$F$16-'1.1 Allgemein'!$I$22+1),1),COLUMN(U47)-('2.1 Kraftwerk allgemein'!$F$16-'1.1 Allgemein'!$I$22+1)))))/$F47,
SUM(OFFSET('2.5 CAPEX'!AI50,0,-MIN($F47-1,COLUMN(U47)-1),1,MIN($F47,COLUMN(U47))))/$F47)))))))</f>
        <v>0</v>
      </c>
      <c r="AE47" s="199">
        <f ca="1">IF('2.1 Kraftwerk allgemein'!$F$15&lt;'1.1 Allgemein'!$I$22,
IF(OR(ISNUMBER($D47)=FALSE,$F47=""),"",
IF(AND('2.5 CAPEX'!$L50&lt;&gt;"x",'2.5 CAPEX'!$M50&lt;&gt;"x"),0,
IF($F47=0,0,
IF(AE$4&lt;'2.1 Kraftwerk allgemein'!$F$16,0,
IF(AE$4='2.1 Kraftwerk allgemein'!$F$16,'2.5 CAPEX'!$J50/$F47,
IF(AE$4&lt;'2.1 Kraftwerk allgemein'!$F$16+$F47,
('2.5 CAPEX'!$J50+SUM(OFFSET('2.5 CAPEX'!AJ50,0,-MIN(MAX($F47-1-('2.1 Kraftwerk allgemein'!$F$16-'2.1 Kraftwerk allgemein'!$F$15+1),0),COLUMN(V47)-1-('2.1 Kraftwerk allgemein'!$F$16-'2.1 Kraftwerk allgemein'!$F$15+1)),1,MIN(MAX($F47-('2.1 Kraftwerk allgemein'!$F$16-'2.1 Kraftwerk allgemein'!$F$15+1),1),COLUMN(V47)-('2.1 Kraftwerk allgemein'!$F$16-'2.1 Kraftwerk allgemein'!$F$15+1)))))/$F47,
SUM(OFFSET('2.5 CAPEX'!AJ50,0,-MIN($F47-1,COLUMN(V47)-1),1,MIN($F47,COLUMN(V47))))/$F47)))))),
IF(OR(ISNUMBER($D47)=FALSE,$F47=""),"",
IF(AND('2.5 CAPEX'!$L50&lt;&gt;"x",'2.5 CAPEX'!$M50&lt;&gt;"x"),0,
IF($F47=0,0,
IF(AE$4&lt;'2.1 Kraftwerk allgemein'!$F$16,0,
IF(AE$4='2.1 Kraftwerk allgemein'!$F$16,'2.5 CAPEX'!$J50/$F47,
IF(AE$4&lt;'2.1 Kraftwerk allgemein'!$F$16+$F47,
('2.5 CAPEX'!$J50+SUM(OFFSET('2.5 CAPEX'!AJ50,0,-MIN(MAX($F47-1-('2.1 Kraftwerk allgemein'!$F$16-'1.1 Allgemein'!$I$22+1),0),COLUMN(V47)-1-('2.1 Kraftwerk allgemein'!$F$16-'1.1 Allgemein'!$I$22+1)),1,MIN(MAX($F47-('2.1 Kraftwerk allgemein'!$F$16-'1.1 Allgemein'!$I$22+1),1),COLUMN(V47)-('2.1 Kraftwerk allgemein'!$F$16-'1.1 Allgemein'!$I$22+1)))))/$F47,
SUM(OFFSET('2.5 CAPEX'!AJ50,0,-MIN($F47-1,COLUMN(V47)-1),1,MIN($F47,COLUMN(V47))))/$F47)))))))</f>
        <v>0</v>
      </c>
      <c r="AF47" s="199">
        <f ca="1">IF('2.1 Kraftwerk allgemein'!$F$15&lt;'1.1 Allgemein'!$I$22,
IF(OR(ISNUMBER($D47)=FALSE,$F47=""),"",
IF(AND('2.5 CAPEX'!$L50&lt;&gt;"x",'2.5 CAPEX'!$M50&lt;&gt;"x"),0,
IF($F47=0,0,
IF(AF$4&lt;'2.1 Kraftwerk allgemein'!$F$16,0,
IF(AF$4='2.1 Kraftwerk allgemein'!$F$16,'2.5 CAPEX'!$J50/$F47,
IF(AF$4&lt;'2.1 Kraftwerk allgemein'!$F$16+$F47,
('2.5 CAPEX'!$J50+SUM(OFFSET('2.5 CAPEX'!AK50,0,-MIN(MAX($F47-1-('2.1 Kraftwerk allgemein'!$F$16-'2.1 Kraftwerk allgemein'!$F$15+1),0),COLUMN(W47)-1-('2.1 Kraftwerk allgemein'!$F$16-'2.1 Kraftwerk allgemein'!$F$15+1)),1,MIN(MAX($F47-('2.1 Kraftwerk allgemein'!$F$16-'2.1 Kraftwerk allgemein'!$F$15+1),1),COLUMN(W47)-('2.1 Kraftwerk allgemein'!$F$16-'2.1 Kraftwerk allgemein'!$F$15+1)))))/$F47,
SUM(OFFSET('2.5 CAPEX'!AK50,0,-MIN($F47-1,COLUMN(W47)-1),1,MIN($F47,COLUMN(W47))))/$F47)))))),
IF(OR(ISNUMBER($D47)=FALSE,$F47=""),"",
IF(AND('2.5 CAPEX'!$L50&lt;&gt;"x",'2.5 CAPEX'!$M50&lt;&gt;"x"),0,
IF($F47=0,0,
IF(AF$4&lt;'2.1 Kraftwerk allgemein'!$F$16,0,
IF(AF$4='2.1 Kraftwerk allgemein'!$F$16,'2.5 CAPEX'!$J50/$F47,
IF(AF$4&lt;'2.1 Kraftwerk allgemein'!$F$16+$F47,
('2.5 CAPEX'!$J50+SUM(OFFSET('2.5 CAPEX'!AK50,0,-MIN(MAX($F47-1-('2.1 Kraftwerk allgemein'!$F$16-'1.1 Allgemein'!$I$22+1),0),COLUMN(W47)-1-('2.1 Kraftwerk allgemein'!$F$16-'1.1 Allgemein'!$I$22+1)),1,MIN(MAX($F47-('2.1 Kraftwerk allgemein'!$F$16-'1.1 Allgemein'!$I$22+1),1),COLUMN(W47)-('2.1 Kraftwerk allgemein'!$F$16-'1.1 Allgemein'!$I$22+1)))))/$F47,
SUM(OFFSET('2.5 CAPEX'!AK50,0,-MIN($F47-1,COLUMN(W47)-1),1,MIN($F47,COLUMN(W47))))/$F47)))))))</f>
        <v>0</v>
      </c>
      <c r="AG47" s="199">
        <f ca="1">IF('2.1 Kraftwerk allgemein'!$F$15&lt;'1.1 Allgemein'!$I$22,
IF(OR(ISNUMBER($D47)=FALSE,$F47=""),"",
IF(AND('2.5 CAPEX'!$L50&lt;&gt;"x",'2.5 CAPEX'!$M50&lt;&gt;"x"),0,
IF($F47=0,0,
IF(AG$4&lt;'2.1 Kraftwerk allgemein'!$F$16,0,
IF(AG$4='2.1 Kraftwerk allgemein'!$F$16,'2.5 CAPEX'!$J50/$F47,
IF(AG$4&lt;'2.1 Kraftwerk allgemein'!$F$16+$F47,
('2.5 CAPEX'!$J50+SUM(OFFSET('2.5 CAPEX'!AL50,0,-MIN(MAX($F47-1-('2.1 Kraftwerk allgemein'!$F$16-'2.1 Kraftwerk allgemein'!$F$15+1),0),COLUMN(X47)-1-('2.1 Kraftwerk allgemein'!$F$16-'2.1 Kraftwerk allgemein'!$F$15+1)),1,MIN(MAX($F47-('2.1 Kraftwerk allgemein'!$F$16-'2.1 Kraftwerk allgemein'!$F$15+1),1),COLUMN(X47)-('2.1 Kraftwerk allgemein'!$F$16-'2.1 Kraftwerk allgemein'!$F$15+1)))))/$F47,
SUM(OFFSET('2.5 CAPEX'!AL50,0,-MIN($F47-1,COLUMN(X47)-1),1,MIN($F47,COLUMN(X47))))/$F47)))))),
IF(OR(ISNUMBER($D47)=FALSE,$F47=""),"",
IF(AND('2.5 CAPEX'!$L50&lt;&gt;"x",'2.5 CAPEX'!$M50&lt;&gt;"x"),0,
IF($F47=0,0,
IF(AG$4&lt;'2.1 Kraftwerk allgemein'!$F$16,0,
IF(AG$4='2.1 Kraftwerk allgemein'!$F$16,'2.5 CAPEX'!$J50/$F47,
IF(AG$4&lt;'2.1 Kraftwerk allgemein'!$F$16+$F47,
('2.5 CAPEX'!$J50+SUM(OFFSET('2.5 CAPEX'!AL50,0,-MIN(MAX($F47-1-('2.1 Kraftwerk allgemein'!$F$16-'1.1 Allgemein'!$I$22+1),0),COLUMN(X47)-1-('2.1 Kraftwerk allgemein'!$F$16-'1.1 Allgemein'!$I$22+1)),1,MIN(MAX($F47-('2.1 Kraftwerk allgemein'!$F$16-'1.1 Allgemein'!$I$22+1),1),COLUMN(X47)-('2.1 Kraftwerk allgemein'!$F$16-'1.1 Allgemein'!$I$22+1)))))/$F47,
SUM(OFFSET('2.5 CAPEX'!AL50,0,-MIN($F47-1,COLUMN(X47)-1),1,MIN($F47,COLUMN(X47))))/$F47)))))))</f>
        <v>0</v>
      </c>
      <c r="AH47" s="199">
        <f ca="1">IF('2.1 Kraftwerk allgemein'!$F$15&lt;'1.1 Allgemein'!$I$22,
IF(OR(ISNUMBER($D47)=FALSE,$F47=""),"",
IF(AND('2.5 CAPEX'!$L50&lt;&gt;"x",'2.5 CAPEX'!$M50&lt;&gt;"x"),0,
IF($F47=0,0,
IF(AH$4&lt;'2.1 Kraftwerk allgemein'!$F$16,0,
IF(AH$4='2.1 Kraftwerk allgemein'!$F$16,'2.5 CAPEX'!$J50/$F47,
IF(AH$4&lt;'2.1 Kraftwerk allgemein'!$F$16+$F47,
('2.5 CAPEX'!$J50+SUM(OFFSET('2.5 CAPEX'!AM50,0,-MIN(MAX($F47-1-('2.1 Kraftwerk allgemein'!$F$16-'2.1 Kraftwerk allgemein'!$F$15+1),0),COLUMN(Y47)-1-('2.1 Kraftwerk allgemein'!$F$16-'2.1 Kraftwerk allgemein'!$F$15+1)),1,MIN(MAX($F47-('2.1 Kraftwerk allgemein'!$F$16-'2.1 Kraftwerk allgemein'!$F$15+1),1),COLUMN(Y47)-('2.1 Kraftwerk allgemein'!$F$16-'2.1 Kraftwerk allgemein'!$F$15+1)))))/$F47,
SUM(OFFSET('2.5 CAPEX'!AM50,0,-MIN($F47-1,COLUMN(Y47)-1),1,MIN($F47,COLUMN(Y47))))/$F47)))))),
IF(OR(ISNUMBER($D47)=FALSE,$F47=""),"",
IF(AND('2.5 CAPEX'!$L50&lt;&gt;"x",'2.5 CAPEX'!$M50&lt;&gt;"x"),0,
IF($F47=0,0,
IF(AH$4&lt;'2.1 Kraftwerk allgemein'!$F$16,0,
IF(AH$4='2.1 Kraftwerk allgemein'!$F$16,'2.5 CAPEX'!$J50/$F47,
IF(AH$4&lt;'2.1 Kraftwerk allgemein'!$F$16+$F47,
('2.5 CAPEX'!$J50+SUM(OFFSET('2.5 CAPEX'!AM50,0,-MIN(MAX($F47-1-('2.1 Kraftwerk allgemein'!$F$16-'1.1 Allgemein'!$I$22+1),0),COLUMN(Y47)-1-('2.1 Kraftwerk allgemein'!$F$16-'1.1 Allgemein'!$I$22+1)),1,MIN(MAX($F47-('2.1 Kraftwerk allgemein'!$F$16-'1.1 Allgemein'!$I$22+1),1),COLUMN(Y47)-('2.1 Kraftwerk allgemein'!$F$16-'1.1 Allgemein'!$I$22+1)))))/$F47,
SUM(OFFSET('2.5 CAPEX'!AM50,0,-MIN($F47-1,COLUMN(Y47)-1),1,MIN($F47,COLUMN(Y47))))/$F47)))))))</f>
        <v>0</v>
      </c>
      <c r="AI47" s="199">
        <f ca="1">IF('2.1 Kraftwerk allgemein'!$F$15&lt;'1.1 Allgemein'!$I$22,
IF(OR(ISNUMBER($D47)=FALSE,$F47=""),"",
IF(AND('2.5 CAPEX'!$L50&lt;&gt;"x",'2.5 CAPEX'!$M50&lt;&gt;"x"),0,
IF($F47=0,0,
IF(AI$4&lt;'2.1 Kraftwerk allgemein'!$F$16,0,
IF(AI$4='2.1 Kraftwerk allgemein'!$F$16,'2.5 CAPEX'!$J50/$F47,
IF(AI$4&lt;'2.1 Kraftwerk allgemein'!$F$16+$F47,
('2.5 CAPEX'!$J50+SUM(OFFSET('2.5 CAPEX'!AN50,0,-MIN(MAX($F47-1-('2.1 Kraftwerk allgemein'!$F$16-'2.1 Kraftwerk allgemein'!$F$15+1),0),COLUMN(Z47)-1-('2.1 Kraftwerk allgemein'!$F$16-'2.1 Kraftwerk allgemein'!$F$15+1)),1,MIN(MAX($F47-('2.1 Kraftwerk allgemein'!$F$16-'2.1 Kraftwerk allgemein'!$F$15+1),1),COLUMN(Z47)-('2.1 Kraftwerk allgemein'!$F$16-'2.1 Kraftwerk allgemein'!$F$15+1)))))/$F47,
SUM(OFFSET('2.5 CAPEX'!AN50,0,-MIN($F47-1,COLUMN(Z47)-1),1,MIN($F47,COLUMN(Z47))))/$F47)))))),
IF(OR(ISNUMBER($D47)=FALSE,$F47=""),"",
IF(AND('2.5 CAPEX'!$L50&lt;&gt;"x",'2.5 CAPEX'!$M50&lt;&gt;"x"),0,
IF($F47=0,0,
IF(AI$4&lt;'2.1 Kraftwerk allgemein'!$F$16,0,
IF(AI$4='2.1 Kraftwerk allgemein'!$F$16,'2.5 CAPEX'!$J50/$F47,
IF(AI$4&lt;'2.1 Kraftwerk allgemein'!$F$16+$F47,
('2.5 CAPEX'!$J50+SUM(OFFSET('2.5 CAPEX'!AN50,0,-MIN(MAX($F47-1-('2.1 Kraftwerk allgemein'!$F$16-'1.1 Allgemein'!$I$22+1),0),COLUMN(Z47)-1-('2.1 Kraftwerk allgemein'!$F$16-'1.1 Allgemein'!$I$22+1)),1,MIN(MAX($F47-('2.1 Kraftwerk allgemein'!$F$16-'1.1 Allgemein'!$I$22+1),1),COLUMN(Z47)-('2.1 Kraftwerk allgemein'!$F$16-'1.1 Allgemein'!$I$22+1)))))/$F47,
SUM(OFFSET('2.5 CAPEX'!AN50,0,-MIN($F47-1,COLUMN(Z47)-1),1,MIN($F47,COLUMN(Z47))))/$F47)))))))</f>
        <v>0</v>
      </c>
      <c r="AJ47" s="199">
        <f ca="1">IF('2.1 Kraftwerk allgemein'!$F$15&lt;'1.1 Allgemein'!$I$22,
IF(OR(ISNUMBER($D47)=FALSE,$F47=""),"",
IF(AND('2.5 CAPEX'!$L50&lt;&gt;"x",'2.5 CAPEX'!$M50&lt;&gt;"x"),0,
IF($F47=0,0,
IF(AJ$4&lt;'2.1 Kraftwerk allgemein'!$F$16,0,
IF(AJ$4='2.1 Kraftwerk allgemein'!$F$16,'2.5 CAPEX'!$J50/$F47,
IF(AJ$4&lt;'2.1 Kraftwerk allgemein'!$F$16+$F47,
('2.5 CAPEX'!$J50+SUM(OFFSET('2.5 CAPEX'!AO50,0,-MIN(MAX($F47-1-('2.1 Kraftwerk allgemein'!$F$16-'2.1 Kraftwerk allgemein'!$F$15+1),0),COLUMN(AA47)-1-('2.1 Kraftwerk allgemein'!$F$16-'2.1 Kraftwerk allgemein'!$F$15+1)),1,MIN(MAX($F47-('2.1 Kraftwerk allgemein'!$F$16-'2.1 Kraftwerk allgemein'!$F$15+1),1),COLUMN(AA47)-('2.1 Kraftwerk allgemein'!$F$16-'2.1 Kraftwerk allgemein'!$F$15+1)))))/$F47,
SUM(OFFSET('2.5 CAPEX'!AO50,0,-MIN($F47-1,COLUMN(AA47)-1),1,MIN($F47,COLUMN(AA47))))/$F47)))))),
IF(OR(ISNUMBER($D47)=FALSE,$F47=""),"",
IF(AND('2.5 CAPEX'!$L50&lt;&gt;"x",'2.5 CAPEX'!$M50&lt;&gt;"x"),0,
IF($F47=0,0,
IF(AJ$4&lt;'2.1 Kraftwerk allgemein'!$F$16,0,
IF(AJ$4='2.1 Kraftwerk allgemein'!$F$16,'2.5 CAPEX'!$J50/$F47,
IF(AJ$4&lt;'2.1 Kraftwerk allgemein'!$F$16+$F47,
('2.5 CAPEX'!$J50+SUM(OFFSET('2.5 CAPEX'!AO50,0,-MIN(MAX($F47-1-('2.1 Kraftwerk allgemein'!$F$16-'1.1 Allgemein'!$I$22+1),0),COLUMN(AA47)-1-('2.1 Kraftwerk allgemein'!$F$16-'1.1 Allgemein'!$I$22+1)),1,MIN(MAX($F47-('2.1 Kraftwerk allgemein'!$F$16-'1.1 Allgemein'!$I$22+1),1),COLUMN(AA47)-('2.1 Kraftwerk allgemein'!$F$16-'1.1 Allgemein'!$I$22+1)))))/$F47,
SUM(OFFSET('2.5 CAPEX'!AO50,0,-MIN($F47-1,COLUMN(AA47)-1),1,MIN($F47,COLUMN(AA47))))/$F47)))))))</f>
        <v>0</v>
      </c>
      <c r="AK47" s="199">
        <f ca="1">IF('2.1 Kraftwerk allgemein'!$F$15&lt;'1.1 Allgemein'!$I$22,
IF(OR(ISNUMBER($D47)=FALSE,$F47=""),"",
IF(AND('2.5 CAPEX'!$L50&lt;&gt;"x",'2.5 CAPEX'!$M50&lt;&gt;"x"),0,
IF($F47=0,0,
IF(AK$4&lt;'2.1 Kraftwerk allgemein'!$F$16,0,
IF(AK$4='2.1 Kraftwerk allgemein'!$F$16,'2.5 CAPEX'!$J50/$F47,
IF(AK$4&lt;'2.1 Kraftwerk allgemein'!$F$16+$F47,
('2.5 CAPEX'!$J50+SUM(OFFSET('2.5 CAPEX'!AP50,0,-MIN(MAX($F47-1-('2.1 Kraftwerk allgemein'!$F$16-'2.1 Kraftwerk allgemein'!$F$15+1),0),COLUMN(AB47)-1-('2.1 Kraftwerk allgemein'!$F$16-'2.1 Kraftwerk allgemein'!$F$15+1)),1,MIN(MAX($F47-('2.1 Kraftwerk allgemein'!$F$16-'2.1 Kraftwerk allgemein'!$F$15+1),1),COLUMN(AB47)-('2.1 Kraftwerk allgemein'!$F$16-'2.1 Kraftwerk allgemein'!$F$15+1)))))/$F47,
SUM(OFFSET('2.5 CAPEX'!AP50,0,-MIN($F47-1,COLUMN(AB47)-1),1,MIN($F47,COLUMN(AB47))))/$F47)))))),
IF(OR(ISNUMBER($D47)=FALSE,$F47=""),"",
IF(AND('2.5 CAPEX'!$L50&lt;&gt;"x",'2.5 CAPEX'!$M50&lt;&gt;"x"),0,
IF($F47=0,0,
IF(AK$4&lt;'2.1 Kraftwerk allgemein'!$F$16,0,
IF(AK$4='2.1 Kraftwerk allgemein'!$F$16,'2.5 CAPEX'!$J50/$F47,
IF(AK$4&lt;'2.1 Kraftwerk allgemein'!$F$16+$F47,
('2.5 CAPEX'!$J50+SUM(OFFSET('2.5 CAPEX'!AP50,0,-MIN(MAX($F47-1-('2.1 Kraftwerk allgemein'!$F$16-'1.1 Allgemein'!$I$22+1),0),COLUMN(AB47)-1-('2.1 Kraftwerk allgemein'!$F$16-'1.1 Allgemein'!$I$22+1)),1,MIN(MAX($F47-('2.1 Kraftwerk allgemein'!$F$16-'1.1 Allgemein'!$I$22+1),1),COLUMN(AB47)-('2.1 Kraftwerk allgemein'!$F$16-'1.1 Allgemein'!$I$22+1)))))/$F47,
SUM(OFFSET('2.5 CAPEX'!AP50,0,-MIN($F47-1,COLUMN(AB47)-1),1,MIN($F47,COLUMN(AB47))))/$F47)))))))</f>
        <v>0</v>
      </c>
      <c r="AL47" s="199">
        <f ca="1">IF('2.1 Kraftwerk allgemein'!$F$15&lt;'1.1 Allgemein'!$I$22,
IF(OR(ISNUMBER($D47)=FALSE,$F47=""),"",
IF(AND('2.5 CAPEX'!$L50&lt;&gt;"x",'2.5 CAPEX'!$M50&lt;&gt;"x"),0,
IF($F47=0,0,
IF(AL$4&lt;'2.1 Kraftwerk allgemein'!$F$16,0,
IF(AL$4='2.1 Kraftwerk allgemein'!$F$16,'2.5 CAPEX'!$J50/$F47,
IF(AL$4&lt;'2.1 Kraftwerk allgemein'!$F$16+$F47,
('2.5 CAPEX'!$J50+SUM(OFFSET('2.5 CAPEX'!AQ50,0,-MIN(MAX($F47-1-('2.1 Kraftwerk allgemein'!$F$16-'2.1 Kraftwerk allgemein'!$F$15+1),0),COLUMN(AC47)-1-('2.1 Kraftwerk allgemein'!$F$16-'2.1 Kraftwerk allgemein'!$F$15+1)),1,MIN(MAX($F47-('2.1 Kraftwerk allgemein'!$F$16-'2.1 Kraftwerk allgemein'!$F$15+1),1),COLUMN(AC47)-('2.1 Kraftwerk allgemein'!$F$16-'2.1 Kraftwerk allgemein'!$F$15+1)))))/$F47,
SUM(OFFSET('2.5 CAPEX'!AQ50,0,-MIN($F47-1,COLUMN(AC47)-1),1,MIN($F47,COLUMN(AC47))))/$F47)))))),
IF(OR(ISNUMBER($D47)=FALSE,$F47=""),"",
IF(AND('2.5 CAPEX'!$L50&lt;&gt;"x",'2.5 CAPEX'!$M50&lt;&gt;"x"),0,
IF($F47=0,0,
IF(AL$4&lt;'2.1 Kraftwerk allgemein'!$F$16,0,
IF(AL$4='2.1 Kraftwerk allgemein'!$F$16,'2.5 CAPEX'!$J50/$F47,
IF(AL$4&lt;'2.1 Kraftwerk allgemein'!$F$16+$F47,
('2.5 CAPEX'!$J50+SUM(OFFSET('2.5 CAPEX'!AQ50,0,-MIN(MAX($F47-1-('2.1 Kraftwerk allgemein'!$F$16-'1.1 Allgemein'!$I$22+1),0),COLUMN(AC47)-1-('2.1 Kraftwerk allgemein'!$F$16-'1.1 Allgemein'!$I$22+1)),1,MIN(MAX($F47-('2.1 Kraftwerk allgemein'!$F$16-'1.1 Allgemein'!$I$22+1),1),COLUMN(AC47)-('2.1 Kraftwerk allgemein'!$F$16-'1.1 Allgemein'!$I$22+1)))))/$F47,
SUM(OFFSET('2.5 CAPEX'!AQ50,0,-MIN($F47-1,COLUMN(AC47)-1),1,MIN($F47,COLUMN(AC47))))/$F47)))))))</f>
        <v>0</v>
      </c>
      <c r="AM47" s="199">
        <f ca="1">IF('2.1 Kraftwerk allgemein'!$F$15&lt;'1.1 Allgemein'!$I$22,
IF(OR(ISNUMBER($D47)=FALSE,$F47=""),"",
IF(AND('2.5 CAPEX'!$L50&lt;&gt;"x",'2.5 CAPEX'!$M50&lt;&gt;"x"),0,
IF($F47=0,0,
IF(AM$4&lt;'2.1 Kraftwerk allgemein'!$F$16,0,
IF(AM$4='2.1 Kraftwerk allgemein'!$F$16,'2.5 CAPEX'!$J50/$F47,
IF(AM$4&lt;'2.1 Kraftwerk allgemein'!$F$16+$F47,
('2.5 CAPEX'!$J50+SUM(OFFSET('2.5 CAPEX'!AR50,0,-MIN(MAX($F47-1-('2.1 Kraftwerk allgemein'!$F$16-'2.1 Kraftwerk allgemein'!$F$15+1),0),COLUMN(AD47)-1-('2.1 Kraftwerk allgemein'!$F$16-'2.1 Kraftwerk allgemein'!$F$15+1)),1,MIN(MAX($F47-('2.1 Kraftwerk allgemein'!$F$16-'2.1 Kraftwerk allgemein'!$F$15+1),1),COLUMN(AD47)-('2.1 Kraftwerk allgemein'!$F$16-'2.1 Kraftwerk allgemein'!$F$15+1)))))/$F47,
SUM(OFFSET('2.5 CAPEX'!AR50,0,-MIN($F47-1,COLUMN(AD47)-1),1,MIN($F47,COLUMN(AD47))))/$F47)))))),
IF(OR(ISNUMBER($D47)=FALSE,$F47=""),"",
IF(AND('2.5 CAPEX'!$L50&lt;&gt;"x",'2.5 CAPEX'!$M50&lt;&gt;"x"),0,
IF($F47=0,0,
IF(AM$4&lt;'2.1 Kraftwerk allgemein'!$F$16,0,
IF(AM$4='2.1 Kraftwerk allgemein'!$F$16,'2.5 CAPEX'!$J50/$F47,
IF(AM$4&lt;'2.1 Kraftwerk allgemein'!$F$16+$F47,
('2.5 CAPEX'!$J50+SUM(OFFSET('2.5 CAPEX'!AR50,0,-MIN(MAX($F47-1-('2.1 Kraftwerk allgemein'!$F$16-'1.1 Allgemein'!$I$22+1),0),COLUMN(AD47)-1-('2.1 Kraftwerk allgemein'!$F$16-'1.1 Allgemein'!$I$22+1)),1,MIN(MAX($F47-('2.1 Kraftwerk allgemein'!$F$16-'1.1 Allgemein'!$I$22+1),1),COLUMN(AD47)-('2.1 Kraftwerk allgemein'!$F$16-'1.1 Allgemein'!$I$22+1)))))/$F47,
SUM(OFFSET('2.5 CAPEX'!AR50,0,-MIN($F47-1,COLUMN(AD47)-1),1,MIN($F47,COLUMN(AD47))))/$F47)))))))</f>
        <v>0</v>
      </c>
      <c r="AN47" s="199">
        <f ca="1">IF('2.1 Kraftwerk allgemein'!$F$15&lt;'1.1 Allgemein'!$I$22,
IF(OR(ISNUMBER($D47)=FALSE,$F47=""),"",
IF(AND('2.5 CAPEX'!$L50&lt;&gt;"x",'2.5 CAPEX'!$M50&lt;&gt;"x"),0,
IF($F47=0,0,
IF(AN$4&lt;'2.1 Kraftwerk allgemein'!$F$16,0,
IF(AN$4='2.1 Kraftwerk allgemein'!$F$16,'2.5 CAPEX'!$J50/$F47,
IF(AN$4&lt;'2.1 Kraftwerk allgemein'!$F$16+$F47,
('2.5 CAPEX'!$J50+SUM(OFFSET('2.5 CAPEX'!AS50,0,-MIN(MAX($F47-1-('2.1 Kraftwerk allgemein'!$F$16-'2.1 Kraftwerk allgemein'!$F$15+1),0),COLUMN(AE47)-1-('2.1 Kraftwerk allgemein'!$F$16-'2.1 Kraftwerk allgemein'!$F$15+1)),1,MIN(MAX($F47-('2.1 Kraftwerk allgemein'!$F$16-'2.1 Kraftwerk allgemein'!$F$15+1),1),COLUMN(AE47)-('2.1 Kraftwerk allgemein'!$F$16-'2.1 Kraftwerk allgemein'!$F$15+1)))))/$F47,
SUM(OFFSET('2.5 CAPEX'!AS50,0,-MIN($F47-1,COLUMN(AE47)-1),1,MIN($F47,COLUMN(AE47))))/$F47)))))),
IF(OR(ISNUMBER($D47)=FALSE,$F47=""),"",
IF(AND('2.5 CAPEX'!$L50&lt;&gt;"x",'2.5 CAPEX'!$M50&lt;&gt;"x"),0,
IF($F47=0,0,
IF(AN$4&lt;'2.1 Kraftwerk allgemein'!$F$16,0,
IF(AN$4='2.1 Kraftwerk allgemein'!$F$16,'2.5 CAPEX'!$J50/$F47,
IF(AN$4&lt;'2.1 Kraftwerk allgemein'!$F$16+$F47,
('2.5 CAPEX'!$J50+SUM(OFFSET('2.5 CAPEX'!AS50,0,-MIN(MAX($F47-1-('2.1 Kraftwerk allgemein'!$F$16-'1.1 Allgemein'!$I$22+1),0),COLUMN(AE47)-1-('2.1 Kraftwerk allgemein'!$F$16-'1.1 Allgemein'!$I$22+1)),1,MIN(MAX($F47-('2.1 Kraftwerk allgemein'!$F$16-'1.1 Allgemein'!$I$22+1),1),COLUMN(AE47)-('2.1 Kraftwerk allgemein'!$F$16-'1.1 Allgemein'!$I$22+1)))))/$F47,
SUM(OFFSET('2.5 CAPEX'!AS50,0,-MIN($F47-1,COLUMN(AE47)-1),1,MIN($F47,COLUMN(AE47))))/$F47)))))))</f>
        <v>0</v>
      </c>
      <c r="AO47" s="199">
        <f ca="1">IF('2.1 Kraftwerk allgemein'!$F$15&lt;'1.1 Allgemein'!$I$22,
IF(OR(ISNUMBER($D47)=FALSE,$F47=""),"",
IF(AND('2.5 CAPEX'!$L50&lt;&gt;"x",'2.5 CAPEX'!$M50&lt;&gt;"x"),0,
IF($F47=0,0,
IF(AO$4&lt;'2.1 Kraftwerk allgemein'!$F$16,0,
IF(AO$4='2.1 Kraftwerk allgemein'!$F$16,'2.5 CAPEX'!$J50/$F47,
IF(AO$4&lt;'2.1 Kraftwerk allgemein'!$F$16+$F47,
('2.5 CAPEX'!$J50+SUM(OFFSET('2.5 CAPEX'!AT50,0,-MIN(MAX($F47-1-('2.1 Kraftwerk allgemein'!$F$16-'2.1 Kraftwerk allgemein'!$F$15+1),0),COLUMN(AF47)-1-('2.1 Kraftwerk allgemein'!$F$16-'2.1 Kraftwerk allgemein'!$F$15+1)),1,MIN(MAX($F47-('2.1 Kraftwerk allgemein'!$F$16-'2.1 Kraftwerk allgemein'!$F$15+1),1),COLUMN(AF47)-('2.1 Kraftwerk allgemein'!$F$16-'2.1 Kraftwerk allgemein'!$F$15+1)))))/$F47,
SUM(OFFSET('2.5 CAPEX'!AT50,0,-MIN($F47-1,COLUMN(AF47)-1),1,MIN($F47,COLUMN(AF47))))/$F47)))))),
IF(OR(ISNUMBER($D47)=FALSE,$F47=""),"",
IF(AND('2.5 CAPEX'!$L50&lt;&gt;"x",'2.5 CAPEX'!$M50&lt;&gt;"x"),0,
IF($F47=0,0,
IF(AO$4&lt;'2.1 Kraftwerk allgemein'!$F$16,0,
IF(AO$4='2.1 Kraftwerk allgemein'!$F$16,'2.5 CAPEX'!$J50/$F47,
IF(AO$4&lt;'2.1 Kraftwerk allgemein'!$F$16+$F47,
('2.5 CAPEX'!$J50+SUM(OFFSET('2.5 CAPEX'!AT50,0,-MIN(MAX($F47-1-('2.1 Kraftwerk allgemein'!$F$16-'1.1 Allgemein'!$I$22+1),0),COLUMN(AF47)-1-('2.1 Kraftwerk allgemein'!$F$16-'1.1 Allgemein'!$I$22+1)),1,MIN(MAX($F47-('2.1 Kraftwerk allgemein'!$F$16-'1.1 Allgemein'!$I$22+1),1),COLUMN(AF47)-('2.1 Kraftwerk allgemein'!$F$16-'1.1 Allgemein'!$I$22+1)))))/$F47,
SUM(OFFSET('2.5 CAPEX'!AT50,0,-MIN($F47-1,COLUMN(AF47)-1),1,MIN($F47,COLUMN(AF47))))/$F47)))))))</f>
        <v>0</v>
      </c>
      <c r="AP47" s="199">
        <f ca="1">IF('2.1 Kraftwerk allgemein'!$F$15&lt;'1.1 Allgemein'!$I$22,
IF(OR(ISNUMBER($D47)=FALSE,$F47=""),"",
IF(AND('2.5 CAPEX'!$L50&lt;&gt;"x",'2.5 CAPEX'!$M50&lt;&gt;"x"),0,
IF($F47=0,0,
IF(AP$4&lt;'2.1 Kraftwerk allgemein'!$F$16,0,
IF(AP$4='2.1 Kraftwerk allgemein'!$F$16,'2.5 CAPEX'!$J50/$F47,
IF(AP$4&lt;'2.1 Kraftwerk allgemein'!$F$16+$F47,
('2.5 CAPEX'!$J50+SUM(OFFSET('2.5 CAPEX'!AU50,0,-MIN(MAX($F47-1-('2.1 Kraftwerk allgemein'!$F$16-'2.1 Kraftwerk allgemein'!$F$15+1),0),COLUMN(AG47)-1-('2.1 Kraftwerk allgemein'!$F$16-'2.1 Kraftwerk allgemein'!$F$15+1)),1,MIN(MAX($F47-('2.1 Kraftwerk allgemein'!$F$16-'2.1 Kraftwerk allgemein'!$F$15+1),1),COLUMN(AG47)-('2.1 Kraftwerk allgemein'!$F$16-'2.1 Kraftwerk allgemein'!$F$15+1)))))/$F47,
SUM(OFFSET('2.5 CAPEX'!AU50,0,-MIN($F47-1,COLUMN(AG47)-1),1,MIN($F47,COLUMN(AG47))))/$F47)))))),
IF(OR(ISNUMBER($D47)=FALSE,$F47=""),"",
IF(AND('2.5 CAPEX'!$L50&lt;&gt;"x",'2.5 CAPEX'!$M50&lt;&gt;"x"),0,
IF($F47=0,0,
IF(AP$4&lt;'2.1 Kraftwerk allgemein'!$F$16,0,
IF(AP$4='2.1 Kraftwerk allgemein'!$F$16,'2.5 CAPEX'!$J50/$F47,
IF(AP$4&lt;'2.1 Kraftwerk allgemein'!$F$16+$F47,
('2.5 CAPEX'!$J50+SUM(OFFSET('2.5 CAPEX'!AU50,0,-MIN(MAX($F47-1-('2.1 Kraftwerk allgemein'!$F$16-'1.1 Allgemein'!$I$22+1),0),COLUMN(AG47)-1-('2.1 Kraftwerk allgemein'!$F$16-'1.1 Allgemein'!$I$22+1)),1,MIN(MAX($F47-('2.1 Kraftwerk allgemein'!$F$16-'1.1 Allgemein'!$I$22+1),1),COLUMN(AG47)-('2.1 Kraftwerk allgemein'!$F$16-'1.1 Allgemein'!$I$22+1)))))/$F47,
SUM(OFFSET('2.5 CAPEX'!AU50,0,-MIN($F47-1,COLUMN(AG47)-1),1,MIN($F47,COLUMN(AG47))))/$F47)))))))</f>
        <v>0</v>
      </c>
      <c r="AQ47" s="199">
        <f ca="1">IF('2.1 Kraftwerk allgemein'!$F$15&lt;'1.1 Allgemein'!$I$22,
IF(OR(ISNUMBER($D47)=FALSE,$F47=""),"",
IF(AND('2.5 CAPEX'!$L50&lt;&gt;"x",'2.5 CAPEX'!$M50&lt;&gt;"x"),0,
IF($F47=0,0,
IF(AQ$4&lt;'2.1 Kraftwerk allgemein'!$F$16,0,
IF(AQ$4='2.1 Kraftwerk allgemein'!$F$16,'2.5 CAPEX'!$J50/$F47,
IF(AQ$4&lt;'2.1 Kraftwerk allgemein'!$F$16+$F47,
('2.5 CAPEX'!$J50+SUM(OFFSET('2.5 CAPEX'!AV50,0,-MIN(MAX($F47-1-('2.1 Kraftwerk allgemein'!$F$16-'2.1 Kraftwerk allgemein'!$F$15+1),0),COLUMN(AH47)-1-('2.1 Kraftwerk allgemein'!$F$16-'2.1 Kraftwerk allgemein'!$F$15+1)),1,MIN(MAX($F47-('2.1 Kraftwerk allgemein'!$F$16-'2.1 Kraftwerk allgemein'!$F$15+1),1),COLUMN(AH47)-('2.1 Kraftwerk allgemein'!$F$16-'2.1 Kraftwerk allgemein'!$F$15+1)))))/$F47,
SUM(OFFSET('2.5 CAPEX'!AV50,0,-MIN($F47-1,COLUMN(AH47)-1),1,MIN($F47,COLUMN(AH47))))/$F47)))))),
IF(OR(ISNUMBER($D47)=FALSE,$F47=""),"",
IF(AND('2.5 CAPEX'!$L50&lt;&gt;"x",'2.5 CAPEX'!$M50&lt;&gt;"x"),0,
IF($F47=0,0,
IF(AQ$4&lt;'2.1 Kraftwerk allgemein'!$F$16,0,
IF(AQ$4='2.1 Kraftwerk allgemein'!$F$16,'2.5 CAPEX'!$J50/$F47,
IF(AQ$4&lt;'2.1 Kraftwerk allgemein'!$F$16+$F47,
('2.5 CAPEX'!$J50+SUM(OFFSET('2.5 CAPEX'!AV50,0,-MIN(MAX($F47-1-('2.1 Kraftwerk allgemein'!$F$16-'1.1 Allgemein'!$I$22+1),0),COLUMN(AH47)-1-('2.1 Kraftwerk allgemein'!$F$16-'1.1 Allgemein'!$I$22+1)),1,MIN(MAX($F47-('2.1 Kraftwerk allgemein'!$F$16-'1.1 Allgemein'!$I$22+1),1),COLUMN(AH47)-('2.1 Kraftwerk allgemein'!$F$16-'1.1 Allgemein'!$I$22+1)))))/$F47,
SUM(OFFSET('2.5 CAPEX'!AV50,0,-MIN($F47-1,COLUMN(AH47)-1),1,MIN($F47,COLUMN(AH47))))/$F47)))))))</f>
        <v>0</v>
      </c>
      <c r="AR47" s="199">
        <f ca="1">IF('2.1 Kraftwerk allgemein'!$F$15&lt;'1.1 Allgemein'!$I$22,
IF(OR(ISNUMBER($D47)=FALSE,$F47=""),"",
IF(AND('2.5 CAPEX'!$L50&lt;&gt;"x",'2.5 CAPEX'!$M50&lt;&gt;"x"),0,
IF($F47=0,0,
IF(AR$4&lt;'2.1 Kraftwerk allgemein'!$F$16,0,
IF(AR$4='2.1 Kraftwerk allgemein'!$F$16,'2.5 CAPEX'!$J50/$F47,
IF(AR$4&lt;'2.1 Kraftwerk allgemein'!$F$16+$F47,
('2.5 CAPEX'!$J50+SUM(OFFSET('2.5 CAPEX'!AW50,0,-MIN(MAX($F47-1-('2.1 Kraftwerk allgemein'!$F$16-'2.1 Kraftwerk allgemein'!$F$15+1),0),COLUMN(AI47)-1-('2.1 Kraftwerk allgemein'!$F$16-'2.1 Kraftwerk allgemein'!$F$15+1)),1,MIN(MAX($F47-('2.1 Kraftwerk allgemein'!$F$16-'2.1 Kraftwerk allgemein'!$F$15+1),1),COLUMN(AI47)-('2.1 Kraftwerk allgemein'!$F$16-'2.1 Kraftwerk allgemein'!$F$15+1)))))/$F47,
SUM(OFFSET('2.5 CAPEX'!AW50,0,-MIN($F47-1,COLUMN(AI47)-1),1,MIN($F47,COLUMN(AI47))))/$F47)))))),
IF(OR(ISNUMBER($D47)=FALSE,$F47=""),"",
IF(AND('2.5 CAPEX'!$L50&lt;&gt;"x",'2.5 CAPEX'!$M50&lt;&gt;"x"),0,
IF($F47=0,0,
IF(AR$4&lt;'2.1 Kraftwerk allgemein'!$F$16,0,
IF(AR$4='2.1 Kraftwerk allgemein'!$F$16,'2.5 CAPEX'!$J50/$F47,
IF(AR$4&lt;'2.1 Kraftwerk allgemein'!$F$16+$F47,
('2.5 CAPEX'!$J50+SUM(OFFSET('2.5 CAPEX'!AW50,0,-MIN(MAX($F47-1-('2.1 Kraftwerk allgemein'!$F$16-'1.1 Allgemein'!$I$22+1),0),COLUMN(AI47)-1-('2.1 Kraftwerk allgemein'!$F$16-'1.1 Allgemein'!$I$22+1)),1,MIN(MAX($F47-('2.1 Kraftwerk allgemein'!$F$16-'1.1 Allgemein'!$I$22+1),1),COLUMN(AI47)-('2.1 Kraftwerk allgemein'!$F$16-'1.1 Allgemein'!$I$22+1)))))/$F47,
SUM(OFFSET('2.5 CAPEX'!AW50,0,-MIN($F47-1,COLUMN(AI47)-1),1,MIN($F47,COLUMN(AI47))))/$F47)))))))</f>
        <v>0</v>
      </c>
      <c r="AS47" s="199">
        <f ca="1">IF('2.1 Kraftwerk allgemein'!$F$15&lt;'1.1 Allgemein'!$I$22,
IF(OR(ISNUMBER($D47)=FALSE,$F47=""),"",
IF(AND('2.5 CAPEX'!$L50&lt;&gt;"x",'2.5 CAPEX'!$M50&lt;&gt;"x"),0,
IF($F47=0,0,
IF(AS$4&lt;'2.1 Kraftwerk allgemein'!$F$16,0,
IF(AS$4='2.1 Kraftwerk allgemein'!$F$16,'2.5 CAPEX'!$J50/$F47,
IF(AS$4&lt;'2.1 Kraftwerk allgemein'!$F$16+$F47,
('2.5 CAPEX'!$J50+SUM(OFFSET('2.5 CAPEX'!AX50,0,-MIN(MAX($F47-1-('2.1 Kraftwerk allgemein'!$F$16-'2.1 Kraftwerk allgemein'!$F$15+1),0),COLUMN(AJ47)-1-('2.1 Kraftwerk allgemein'!$F$16-'2.1 Kraftwerk allgemein'!$F$15+1)),1,MIN(MAX($F47-('2.1 Kraftwerk allgemein'!$F$16-'2.1 Kraftwerk allgemein'!$F$15+1),1),COLUMN(AJ47)-('2.1 Kraftwerk allgemein'!$F$16-'2.1 Kraftwerk allgemein'!$F$15+1)))))/$F47,
SUM(OFFSET('2.5 CAPEX'!AX50,0,-MIN($F47-1,COLUMN(AJ47)-1),1,MIN($F47,COLUMN(AJ47))))/$F47)))))),
IF(OR(ISNUMBER($D47)=FALSE,$F47=""),"",
IF(AND('2.5 CAPEX'!$L50&lt;&gt;"x",'2.5 CAPEX'!$M50&lt;&gt;"x"),0,
IF($F47=0,0,
IF(AS$4&lt;'2.1 Kraftwerk allgemein'!$F$16,0,
IF(AS$4='2.1 Kraftwerk allgemein'!$F$16,'2.5 CAPEX'!$J50/$F47,
IF(AS$4&lt;'2.1 Kraftwerk allgemein'!$F$16+$F47,
('2.5 CAPEX'!$J50+SUM(OFFSET('2.5 CAPEX'!AX50,0,-MIN(MAX($F47-1-('2.1 Kraftwerk allgemein'!$F$16-'1.1 Allgemein'!$I$22+1),0),COLUMN(AJ47)-1-('2.1 Kraftwerk allgemein'!$F$16-'1.1 Allgemein'!$I$22+1)),1,MIN(MAX($F47-('2.1 Kraftwerk allgemein'!$F$16-'1.1 Allgemein'!$I$22+1),1),COLUMN(AJ47)-('2.1 Kraftwerk allgemein'!$F$16-'1.1 Allgemein'!$I$22+1)))))/$F47,
SUM(OFFSET('2.5 CAPEX'!AX50,0,-MIN($F47-1,COLUMN(AJ47)-1),1,MIN($F47,COLUMN(AJ47))))/$F47)))))))</f>
        <v>0</v>
      </c>
      <c r="AT47" s="199">
        <f ca="1">IF('2.1 Kraftwerk allgemein'!$F$15&lt;'1.1 Allgemein'!$I$22,
IF(OR(ISNUMBER($D47)=FALSE,$F47=""),"",
IF(AND('2.5 CAPEX'!$L50&lt;&gt;"x",'2.5 CAPEX'!$M50&lt;&gt;"x"),0,
IF($F47=0,0,
IF(AT$4&lt;'2.1 Kraftwerk allgemein'!$F$16,0,
IF(AT$4='2.1 Kraftwerk allgemein'!$F$16,'2.5 CAPEX'!$J50/$F47,
IF(AT$4&lt;'2.1 Kraftwerk allgemein'!$F$16+$F47,
('2.5 CAPEX'!$J50+SUM(OFFSET('2.5 CAPEX'!AY50,0,-MIN(MAX($F47-1-('2.1 Kraftwerk allgemein'!$F$16-'2.1 Kraftwerk allgemein'!$F$15+1),0),COLUMN(AK47)-1-('2.1 Kraftwerk allgemein'!$F$16-'2.1 Kraftwerk allgemein'!$F$15+1)),1,MIN(MAX($F47-('2.1 Kraftwerk allgemein'!$F$16-'2.1 Kraftwerk allgemein'!$F$15+1),1),COLUMN(AK47)-('2.1 Kraftwerk allgemein'!$F$16-'2.1 Kraftwerk allgemein'!$F$15+1)))))/$F47,
SUM(OFFSET('2.5 CAPEX'!AY50,0,-MIN($F47-1,COLUMN(AK47)-1),1,MIN($F47,COLUMN(AK47))))/$F47)))))),
IF(OR(ISNUMBER($D47)=FALSE,$F47=""),"",
IF(AND('2.5 CAPEX'!$L50&lt;&gt;"x",'2.5 CAPEX'!$M50&lt;&gt;"x"),0,
IF($F47=0,0,
IF(AT$4&lt;'2.1 Kraftwerk allgemein'!$F$16,0,
IF(AT$4='2.1 Kraftwerk allgemein'!$F$16,'2.5 CAPEX'!$J50/$F47,
IF(AT$4&lt;'2.1 Kraftwerk allgemein'!$F$16+$F47,
('2.5 CAPEX'!$J50+SUM(OFFSET('2.5 CAPEX'!AY50,0,-MIN(MAX($F47-1-('2.1 Kraftwerk allgemein'!$F$16-'1.1 Allgemein'!$I$22+1),0),COLUMN(AK47)-1-('2.1 Kraftwerk allgemein'!$F$16-'1.1 Allgemein'!$I$22+1)),1,MIN(MAX($F47-('2.1 Kraftwerk allgemein'!$F$16-'1.1 Allgemein'!$I$22+1),1),COLUMN(AK47)-('2.1 Kraftwerk allgemein'!$F$16-'1.1 Allgemein'!$I$22+1)))))/$F47,
SUM(OFFSET('2.5 CAPEX'!AY50,0,-MIN($F47-1,COLUMN(AK47)-1),1,MIN($F47,COLUMN(AK47))))/$F47)))))))</f>
        <v>0</v>
      </c>
      <c r="AU47" s="199">
        <f ca="1">IF('2.1 Kraftwerk allgemein'!$F$15&lt;'1.1 Allgemein'!$I$22,
IF(OR(ISNUMBER($D47)=FALSE,$F47=""),"",
IF(AND('2.5 CAPEX'!$L50&lt;&gt;"x",'2.5 CAPEX'!$M50&lt;&gt;"x"),0,
IF($F47=0,0,
IF(AU$4&lt;'2.1 Kraftwerk allgemein'!$F$16,0,
IF(AU$4='2.1 Kraftwerk allgemein'!$F$16,'2.5 CAPEX'!$J50/$F47,
IF(AU$4&lt;'2.1 Kraftwerk allgemein'!$F$16+$F47,
('2.5 CAPEX'!$J50+SUM(OFFSET('2.5 CAPEX'!AZ50,0,-MIN(MAX($F47-1-('2.1 Kraftwerk allgemein'!$F$16-'2.1 Kraftwerk allgemein'!$F$15+1),0),COLUMN(AL47)-1-('2.1 Kraftwerk allgemein'!$F$16-'2.1 Kraftwerk allgemein'!$F$15+1)),1,MIN(MAX($F47-('2.1 Kraftwerk allgemein'!$F$16-'2.1 Kraftwerk allgemein'!$F$15+1),1),COLUMN(AL47)-('2.1 Kraftwerk allgemein'!$F$16-'2.1 Kraftwerk allgemein'!$F$15+1)))))/$F47,
SUM(OFFSET('2.5 CAPEX'!AZ50,0,-MIN($F47-1,COLUMN(AL47)-1),1,MIN($F47,COLUMN(AL47))))/$F47)))))),
IF(OR(ISNUMBER($D47)=FALSE,$F47=""),"",
IF(AND('2.5 CAPEX'!$L50&lt;&gt;"x",'2.5 CAPEX'!$M50&lt;&gt;"x"),0,
IF($F47=0,0,
IF(AU$4&lt;'2.1 Kraftwerk allgemein'!$F$16,0,
IF(AU$4='2.1 Kraftwerk allgemein'!$F$16,'2.5 CAPEX'!$J50/$F47,
IF(AU$4&lt;'2.1 Kraftwerk allgemein'!$F$16+$F47,
('2.5 CAPEX'!$J50+SUM(OFFSET('2.5 CAPEX'!AZ50,0,-MIN(MAX($F47-1-('2.1 Kraftwerk allgemein'!$F$16-'1.1 Allgemein'!$I$22+1),0),COLUMN(AL47)-1-('2.1 Kraftwerk allgemein'!$F$16-'1.1 Allgemein'!$I$22+1)),1,MIN(MAX($F47-('2.1 Kraftwerk allgemein'!$F$16-'1.1 Allgemein'!$I$22+1),1),COLUMN(AL47)-('2.1 Kraftwerk allgemein'!$F$16-'1.1 Allgemein'!$I$22+1)))))/$F47,
SUM(OFFSET('2.5 CAPEX'!AZ50,0,-MIN($F47-1,COLUMN(AL47)-1),1,MIN($F47,COLUMN(AL47))))/$F47)))))))</f>
        <v>0</v>
      </c>
      <c r="AV47" s="199">
        <f ca="1">IF('2.1 Kraftwerk allgemein'!$F$15&lt;'1.1 Allgemein'!$I$22,
IF(OR(ISNUMBER($D47)=FALSE,$F47=""),"",
IF(AND('2.5 CAPEX'!$L50&lt;&gt;"x",'2.5 CAPEX'!$M50&lt;&gt;"x"),0,
IF($F47=0,0,
IF(AV$4&lt;'2.1 Kraftwerk allgemein'!$F$16,0,
IF(AV$4='2.1 Kraftwerk allgemein'!$F$16,'2.5 CAPEX'!$J50/$F47,
IF(AV$4&lt;'2.1 Kraftwerk allgemein'!$F$16+$F47,
('2.5 CAPEX'!$J50+SUM(OFFSET('2.5 CAPEX'!BA50,0,-MIN(MAX($F47-1-('2.1 Kraftwerk allgemein'!$F$16-'2.1 Kraftwerk allgemein'!$F$15+1),0),COLUMN(AM47)-1-('2.1 Kraftwerk allgemein'!$F$16-'2.1 Kraftwerk allgemein'!$F$15+1)),1,MIN(MAX($F47-('2.1 Kraftwerk allgemein'!$F$16-'2.1 Kraftwerk allgemein'!$F$15+1),1),COLUMN(AM47)-('2.1 Kraftwerk allgemein'!$F$16-'2.1 Kraftwerk allgemein'!$F$15+1)))))/$F47,
SUM(OFFSET('2.5 CAPEX'!BA50,0,-MIN($F47-1,COLUMN(AM47)-1),1,MIN($F47,COLUMN(AM47))))/$F47)))))),
IF(OR(ISNUMBER($D47)=FALSE,$F47=""),"",
IF(AND('2.5 CAPEX'!$L50&lt;&gt;"x",'2.5 CAPEX'!$M50&lt;&gt;"x"),0,
IF($F47=0,0,
IF(AV$4&lt;'2.1 Kraftwerk allgemein'!$F$16,0,
IF(AV$4='2.1 Kraftwerk allgemein'!$F$16,'2.5 CAPEX'!$J50/$F47,
IF(AV$4&lt;'2.1 Kraftwerk allgemein'!$F$16+$F47,
('2.5 CAPEX'!$J50+SUM(OFFSET('2.5 CAPEX'!BA50,0,-MIN(MAX($F47-1-('2.1 Kraftwerk allgemein'!$F$16-'1.1 Allgemein'!$I$22+1),0),COLUMN(AM47)-1-('2.1 Kraftwerk allgemein'!$F$16-'1.1 Allgemein'!$I$22+1)),1,MIN(MAX($F47-('2.1 Kraftwerk allgemein'!$F$16-'1.1 Allgemein'!$I$22+1),1),COLUMN(AM47)-('2.1 Kraftwerk allgemein'!$F$16-'1.1 Allgemein'!$I$22+1)))))/$F47,
SUM(OFFSET('2.5 CAPEX'!BA50,0,-MIN($F47-1,COLUMN(AM47)-1),1,MIN($F47,COLUMN(AM47))))/$F47)))))))</f>
        <v>0</v>
      </c>
      <c r="AW47" s="199">
        <f ca="1">IF('2.1 Kraftwerk allgemein'!$F$15&lt;'1.1 Allgemein'!$I$22,
IF(OR(ISNUMBER($D47)=FALSE,$F47=""),"",
IF(AND('2.5 CAPEX'!$L50&lt;&gt;"x",'2.5 CAPEX'!$M50&lt;&gt;"x"),0,
IF($F47=0,0,
IF(AW$4&lt;'2.1 Kraftwerk allgemein'!$F$16,0,
IF(AW$4='2.1 Kraftwerk allgemein'!$F$16,'2.5 CAPEX'!$J50/$F47,
IF(AW$4&lt;'2.1 Kraftwerk allgemein'!$F$16+$F47,
('2.5 CAPEX'!$J50+SUM(OFFSET('2.5 CAPEX'!BB50,0,-MIN(MAX($F47-1-('2.1 Kraftwerk allgemein'!$F$16-'2.1 Kraftwerk allgemein'!$F$15+1),0),COLUMN(AN47)-1-('2.1 Kraftwerk allgemein'!$F$16-'2.1 Kraftwerk allgemein'!$F$15+1)),1,MIN(MAX($F47-('2.1 Kraftwerk allgemein'!$F$16-'2.1 Kraftwerk allgemein'!$F$15+1),1),COLUMN(AN47)-('2.1 Kraftwerk allgemein'!$F$16-'2.1 Kraftwerk allgemein'!$F$15+1)))))/$F47,
SUM(OFFSET('2.5 CAPEX'!BB50,0,-MIN($F47-1,COLUMN(AN47)-1),1,MIN($F47,COLUMN(AN47))))/$F47)))))),
IF(OR(ISNUMBER($D47)=FALSE,$F47=""),"",
IF(AND('2.5 CAPEX'!$L50&lt;&gt;"x",'2.5 CAPEX'!$M50&lt;&gt;"x"),0,
IF($F47=0,0,
IF(AW$4&lt;'2.1 Kraftwerk allgemein'!$F$16,0,
IF(AW$4='2.1 Kraftwerk allgemein'!$F$16,'2.5 CAPEX'!$J50/$F47,
IF(AW$4&lt;'2.1 Kraftwerk allgemein'!$F$16+$F47,
('2.5 CAPEX'!$J50+SUM(OFFSET('2.5 CAPEX'!BB50,0,-MIN(MAX($F47-1-('2.1 Kraftwerk allgemein'!$F$16-'1.1 Allgemein'!$I$22+1),0),COLUMN(AN47)-1-('2.1 Kraftwerk allgemein'!$F$16-'1.1 Allgemein'!$I$22+1)),1,MIN(MAX($F47-('2.1 Kraftwerk allgemein'!$F$16-'1.1 Allgemein'!$I$22+1),1),COLUMN(AN47)-('2.1 Kraftwerk allgemein'!$F$16-'1.1 Allgemein'!$I$22+1)))))/$F47,
SUM(OFFSET('2.5 CAPEX'!BB50,0,-MIN($F47-1,COLUMN(AN47)-1),1,MIN($F47,COLUMN(AN47))))/$F47)))))))</f>
        <v>0</v>
      </c>
      <c r="AX47" s="199">
        <f ca="1">IF('2.1 Kraftwerk allgemein'!$F$15&lt;'1.1 Allgemein'!$I$22,
IF(OR(ISNUMBER($D47)=FALSE,$F47=""),"",
IF(AND('2.5 CAPEX'!$L50&lt;&gt;"x",'2.5 CAPEX'!$M50&lt;&gt;"x"),0,
IF($F47=0,0,
IF(AX$4&lt;'2.1 Kraftwerk allgemein'!$F$16,0,
IF(AX$4='2.1 Kraftwerk allgemein'!$F$16,'2.5 CAPEX'!$J50/$F47,
IF(AX$4&lt;'2.1 Kraftwerk allgemein'!$F$16+$F47,
('2.5 CAPEX'!$J50+SUM(OFFSET('2.5 CAPEX'!BC50,0,-MIN(MAX($F47-1-('2.1 Kraftwerk allgemein'!$F$16-'2.1 Kraftwerk allgemein'!$F$15+1),0),COLUMN(AO47)-1-('2.1 Kraftwerk allgemein'!$F$16-'2.1 Kraftwerk allgemein'!$F$15+1)),1,MIN(MAX($F47-('2.1 Kraftwerk allgemein'!$F$16-'2.1 Kraftwerk allgemein'!$F$15+1),1),COLUMN(AO47)-('2.1 Kraftwerk allgemein'!$F$16-'2.1 Kraftwerk allgemein'!$F$15+1)))))/$F47,
SUM(OFFSET('2.5 CAPEX'!BC50,0,-MIN($F47-1,COLUMN(AO47)-1),1,MIN($F47,COLUMN(AO47))))/$F47)))))),
IF(OR(ISNUMBER($D47)=FALSE,$F47=""),"",
IF(AND('2.5 CAPEX'!$L50&lt;&gt;"x",'2.5 CAPEX'!$M50&lt;&gt;"x"),0,
IF($F47=0,0,
IF(AX$4&lt;'2.1 Kraftwerk allgemein'!$F$16,0,
IF(AX$4='2.1 Kraftwerk allgemein'!$F$16,'2.5 CAPEX'!$J50/$F47,
IF(AX$4&lt;'2.1 Kraftwerk allgemein'!$F$16+$F47,
('2.5 CAPEX'!$J50+SUM(OFFSET('2.5 CAPEX'!BC50,0,-MIN(MAX($F47-1-('2.1 Kraftwerk allgemein'!$F$16-'1.1 Allgemein'!$I$22+1),0),COLUMN(AO47)-1-('2.1 Kraftwerk allgemein'!$F$16-'1.1 Allgemein'!$I$22+1)),1,MIN(MAX($F47-('2.1 Kraftwerk allgemein'!$F$16-'1.1 Allgemein'!$I$22+1),1),COLUMN(AO47)-('2.1 Kraftwerk allgemein'!$F$16-'1.1 Allgemein'!$I$22+1)))))/$F47,
SUM(OFFSET('2.5 CAPEX'!BC50,0,-MIN($F47-1,COLUMN(AO47)-1),1,MIN($F47,COLUMN(AO47))))/$F47)))))))</f>
        <v>0</v>
      </c>
      <c r="AY47" s="199">
        <f ca="1">IF('2.1 Kraftwerk allgemein'!$F$15&lt;'1.1 Allgemein'!$I$22,
IF(OR(ISNUMBER($D47)=FALSE,$F47=""),"",
IF(AND('2.5 CAPEX'!$L50&lt;&gt;"x",'2.5 CAPEX'!$M50&lt;&gt;"x"),0,
IF($F47=0,0,
IF(AY$4&lt;'2.1 Kraftwerk allgemein'!$F$16,0,
IF(AY$4='2.1 Kraftwerk allgemein'!$F$16,'2.5 CAPEX'!$J50/$F47,
IF(AY$4&lt;'2.1 Kraftwerk allgemein'!$F$16+$F47,
('2.5 CAPEX'!$J50+SUM(OFFSET('2.5 CAPEX'!BD50,0,-MIN(MAX($F47-1-('2.1 Kraftwerk allgemein'!$F$16-'2.1 Kraftwerk allgemein'!$F$15+1),0),COLUMN(AP47)-1-('2.1 Kraftwerk allgemein'!$F$16-'2.1 Kraftwerk allgemein'!$F$15+1)),1,MIN(MAX($F47-('2.1 Kraftwerk allgemein'!$F$16-'2.1 Kraftwerk allgemein'!$F$15+1),1),COLUMN(AP47)-('2.1 Kraftwerk allgemein'!$F$16-'2.1 Kraftwerk allgemein'!$F$15+1)))))/$F47,
SUM(OFFSET('2.5 CAPEX'!BD50,0,-MIN($F47-1,COLUMN(AP47)-1),1,MIN($F47,COLUMN(AP47))))/$F47)))))),
IF(OR(ISNUMBER($D47)=FALSE,$F47=""),"",
IF(AND('2.5 CAPEX'!$L50&lt;&gt;"x",'2.5 CAPEX'!$M50&lt;&gt;"x"),0,
IF($F47=0,0,
IF(AY$4&lt;'2.1 Kraftwerk allgemein'!$F$16,0,
IF(AY$4='2.1 Kraftwerk allgemein'!$F$16,'2.5 CAPEX'!$J50/$F47,
IF(AY$4&lt;'2.1 Kraftwerk allgemein'!$F$16+$F47,
('2.5 CAPEX'!$J50+SUM(OFFSET('2.5 CAPEX'!BD50,0,-MIN(MAX($F47-1-('2.1 Kraftwerk allgemein'!$F$16-'1.1 Allgemein'!$I$22+1),0),COLUMN(AP47)-1-('2.1 Kraftwerk allgemein'!$F$16-'1.1 Allgemein'!$I$22+1)),1,MIN(MAX($F47-('2.1 Kraftwerk allgemein'!$F$16-'1.1 Allgemein'!$I$22+1),1),COLUMN(AP47)-('2.1 Kraftwerk allgemein'!$F$16-'1.1 Allgemein'!$I$22+1)))))/$F47,
SUM(OFFSET('2.5 CAPEX'!BD50,0,-MIN($F47-1,COLUMN(AP47)-1),1,MIN($F47,COLUMN(AP47))))/$F47)))))))</f>
        <v>0</v>
      </c>
      <c r="AZ47" s="199">
        <f ca="1">IF('2.1 Kraftwerk allgemein'!$F$15&lt;'1.1 Allgemein'!$I$22,
IF(OR(ISNUMBER($D47)=FALSE,$F47=""),"",
IF(AND('2.5 CAPEX'!$L50&lt;&gt;"x",'2.5 CAPEX'!$M50&lt;&gt;"x"),0,
IF($F47=0,0,
IF(AZ$4&lt;'2.1 Kraftwerk allgemein'!$F$16,0,
IF(AZ$4='2.1 Kraftwerk allgemein'!$F$16,'2.5 CAPEX'!$J50/$F47,
IF(AZ$4&lt;'2.1 Kraftwerk allgemein'!$F$16+$F47,
('2.5 CAPEX'!$J50+SUM(OFFSET('2.5 CAPEX'!BE50,0,-MIN(MAX($F47-1-('2.1 Kraftwerk allgemein'!$F$16-'2.1 Kraftwerk allgemein'!$F$15+1),0),COLUMN(AQ47)-1-('2.1 Kraftwerk allgemein'!$F$16-'2.1 Kraftwerk allgemein'!$F$15+1)),1,MIN(MAX($F47-('2.1 Kraftwerk allgemein'!$F$16-'2.1 Kraftwerk allgemein'!$F$15+1),1),COLUMN(AQ47)-('2.1 Kraftwerk allgemein'!$F$16-'2.1 Kraftwerk allgemein'!$F$15+1)))))/$F47,
SUM(OFFSET('2.5 CAPEX'!BE50,0,-MIN($F47-1,COLUMN(AQ47)-1),1,MIN($F47,COLUMN(AQ47))))/$F47)))))),
IF(OR(ISNUMBER($D47)=FALSE,$F47=""),"",
IF(AND('2.5 CAPEX'!$L50&lt;&gt;"x",'2.5 CAPEX'!$M50&lt;&gt;"x"),0,
IF($F47=0,0,
IF(AZ$4&lt;'2.1 Kraftwerk allgemein'!$F$16,0,
IF(AZ$4='2.1 Kraftwerk allgemein'!$F$16,'2.5 CAPEX'!$J50/$F47,
IF(AZ$4&lt;'2.1 Kraftwerk allgemein'!$F$16+$F47,
('2.5 CAPEX'!$J50+SUM(OFFSET('2.5 CAPEX'!BE50,0,-MIN(MAX($F47-1-('2.1 Kraftwerk allgemein'!$F$16-'1.1 Allgemein'!$I$22+1),0),COLUMN(AQ47)-1-('2.1 Kraftwerk allgemein'!$F$16-'1.1 Allgemein'!$I$22+1)),1,MIN(MAX($F47-('2.1 Kraftwerk allgemein'!$F$16-'1.1 Allgemein'!$I$22+1),1),COLUMN(AQ47)-('2.1 Kraftwerk allgemein'!$F$16-'1.1 Allgemein'!$I$22+1)))))/$F47,
SUM(OFFSET('2.5 CAPEX'!BE50,0,-MIN($F47-1,COLUMN(AQ47)-1),1,MIN($F47,COLUMN(AQ47))))/$F47)))))))</f>
        <v>0</v>
      </c>
      <c r="BA47" s="199">
        <f ca="1">IF('2.1 Kraftwerk allgemein'!$F$15&lt;'1.1 Allgemein'!$I$22,
IF(OR(ISNUMBER($D47)=FALSE,$F47=""),"",
IF(AND('2.5 CAPEX'!$L50&lt;&gt;"x",'2.5 CAPEX'!$M50&lt;&gt;"x"),0,
IF($F47=0,0,
IF(BA$4&lt;'2.1 Kraftwerk allgemein'!$F$16,0,
IF(BA$4='2.1 Kraftwerk allgemein'!$F$16,'2.5 CAPEX'!$J50/$F47,
IF(BA$4&lt;'2.1 Kraftwerk allgemein'!$F$16+$F47,
('2.5 CAPEX'!$J50+SUM(OFFSET('2.5 CAPEX'!BF50,0,-MIN(MAX($F47-1-('2.1 Kraftwerk allgemein'!$F$16-'2.1 Kraftwerk allgemein'!$F$15+1),0),COLUMN(AR47)-1-('2.1 Kraftwerk allgemein'!$F$16-'2.1 Kraftwerk allgemein'!$F$15+1)),1,MIN(MAX($F47-('2.1 Kraftwerk allgemein'!$F$16-'2.1 Kraftwerk allgemein'!$F$15+1),1),COLUMN(AR47)-('2.1 Kraftwerk allgemein'!$F$16-'2.1 Kraftwerk allgemein'!$F$15+1)))))/$F47,
SUM(OFFSET('2.5 CAPEX'!BF50,0,-MIN($F47-1,COLUMN(AR47)-1),1,MIN($F47,COLUMN(AR47))))/$F47)))))),
IF(OR(ISNUMBER($D47)=FALSE,$F47=""),"",
IF(AND('2.5 CAPEX'!$L50&lt;&gt;"x",'2.5 CAPEX'!$M50&lt;&gt;"x"),0,
IF($F47=0,0,
IF(BA$4&lt;'2.1 Kraftwerk allgemein'!$F$16,0,
IF(BA$4='2.1 Kraftwerk allgemein'!$F$16,'2.5 CAPEX'!$J50/$F47,
IF(BA$4&lt;'2.1 Kraftwerk allgemein'!$F$16+$F47,
('2.5 CAPEX'!$J50+SUM(OFFSET('2.5 CAPEX'!BF50,0,-MIN(MAX($F47-1-('2.1 Kraftwerk allgemein'!$F$16-'1.1 Allgemein'!$I$22+1),0),COLUMN(AR47)-1-('2.1 Kraftwerk allgemein'!$F$16-'1.1 Allgemein'!$I$22+1)),1,MIN(MAX($F47-('2.1 Kraftwerk allgemein'!$F$16-'1.1 Allgemein'!$I$22+1),1),COLUMN(AR47)-('2.1 Kraftwerk allgemein'!$F$16-'1.1 Allgemein'!$I$22+1)))))/$F47,
SUM(OFFSET('2.5 CAPEX'!BF50,0,-MIN($F47-1,COLUMN(AR47)-1),1,MIN($F47,COLUMN(AR47))))/$F47)))))))</f>
        <v>0</v>
      </c>
      <c r="BB47" s="199">
        <f ca="1">IF('2.1 Kraftwerk allgemein'!$F$15&lt;'1.1 Allgemein'!$I$22,
IF(OR(ISNUMBER($D47)=FALSE,$F47=""),"",
IF(AND('2.5 CAPEX'!$L50&lt;&gt;"x",'2.5 CAPEX'!$M50&lt;&gt;"x"),0,
IF($F47=0,0,
IF(BB$4&lt;'2.1 Kraftwerk allgemein'!$F$16,0,
IF(BB$4='2.1 Kraftwerk allgemein'!$F$16,'2.5 CAPEX'!$J50/$F47,
IF(BB$4&lt;'2.1 Kraftwerk allgemein'!$F$16+$F47,
('2.5 CAPEX'!$J50+SUM(OFFSET('2.5 CAPEX'!BG50,0,-MIN(MAX($F47-1-('2.1 Kraftwerk allgemein'!$F$16-'2.1 Kraftwerk allgemein'!$F$15+1),0),COLUMN(AS47)-1-('2.1 Kraftwerk allgemein'!$F$16-'2.1 Kraftwerk allgemein'!$F$15+1)),1,MIN(MAX($F47-('2.1 Kraftwerk allgemein'!$F$16-'2.1 Kraftwerk allgemein'!$F$15+1),1),COLUMN(AS47)-('2.1 Kraftwerk allgemein'!$F$16-'2.1 Kraftwerk allgemein'!$F$15+1)))))/$F47,
SUM(OFFSET('2.5 CAPEX'!BG50,0,-MIN($F47-1,COLUMN(AS47)-1),1,MIN($F47,COLUMN(AS47))))/$F47)))))),
IF(OR(ISNUMBER($D47)=FALSE,$F47=""),"",
IF(AND('2.5 CAPEX'!$L50&lt;&gt;"x",'2.5 CAPEX'!$M50&lt;&gt;"x"),0,
IF($F47=0,0,
IF(BB$4&lt;'2.1 Kraftwerk allgemein'!$F$16,0,
IF(BB$4='2.1 Kraftwerk allgemein'!$F$16,'2.5 CAPEX'!$J50/$F47,
IF(BB$4&lt;'2.1 Kraftwerk allgemein'!$F$16+$F47,
('2.5 CAPEX'!$J50+SUM(OFFSET('2.5 CAPEX'!BG50,0,-MIN(MAX($F47-1-('2.1 Kraftwerk allgemein'!$F$16-'1.1 Allgemein'!$I$22+1),0),COLUMN(AS47)-1-('2.1 Kraftwerk allgemein'!$F$16-'1.1 Allgemein'!$I$22+1)),1,MIN(MAX($F47-('2.1 Kraftwerk allgemein'!$F$16-'1.1 Allgemein'!$I$22+1),1),COLUMN(AS47)-('2.1 Kraftwerk allgemein'!$F$16-'1.1 Allgemein'!$I$22+1)))))/$F47,
SUM(OFFSET('2.5 CAPEX'!BG50,0,-MIN($F47-1,COLUMN(AS47)-1),1,MIN($F47,COLUMN(AS47))))/$F47)))))))</f>
        <v>0</v>
      </c>
      <c r="BC47" s="199">
        <f ca="1">IF('2.1 Kraftwerk allgemein'!$F$15&lt;'1.1 Allgemein'!$I$22,
IF(OR(ISNUMBER($D47)=FALSE,$F47=""),"",
IF(AND('2.5 CAPEX'!$L50&lt;&gt;"x",'2.5 CAPEX'!$M50&lt;&gt;"x"),0,
IF($F47=0,0,
IF(BC$4&lt;'2.1 Kraftwerk allgemein'!$F$16,0,
IF(BC$4='2.1 Kraftwerk allgemein'!$F$16,'2.5 CAPEX'!$J50/$F47,
IF(BC$4&lt;'2.1 Kraftwerk allgemein'!$F$16+$F47,
('2.5 CAPEX'!$J50+SUM(OFFSET('2.5 CAPEX'!BH50,0,-MIN(MAX($F47-1-('2.1 Kraftwerk allgemein'!$F$16-'2.1 Kraftwerk allgemein'!$F$15+1),0),COLUMN(AT47)-1-('2.1 Kraftwerk allgemein'!$F$16-'2.1 Kraftwerk allgemein'!$F$15+1)),1,MIN(MAX($F47-('2.1 Kraftwerk allgemein'!$F$16-'2.1 Kraftwerk allgemein'!$F$15+1),1),COLUMN(AT47)-('2.1 Kraftwerk allgemein'!$F$16-'2.1 Kraftwerk allgemein'!$F$15+1)))))/$F47,
SUM(OFFSET('2.5 CAPEX'!BH50,0,-MIN($F47-1,COLUMN(AT47)-1),1,MIN($F47,COLUMN(AT47))))/$F47)))))),
IF(OR(ISNUMBER($D47)=FALSE,$F47=""),"",
IF(AND('2.5 CAPEX'!$L50&lt;&gt;"x",'2.5 CAPEX'!$M50&lt;&gt;"x"),0,
IF($F47=0,0,
IF(BC$4&lt;'2.1 Kraftwerk allgemein'!$F$16,0,
IF(BC$4='2.1 Kraftwerk allgemein'!$F$16,'2.5 CAPEX'!$J50/$F47,
IF(BC$4&lt;'2.1 Kraftwerk allgemein'!$F$16+$F47,
('2.5 CAPEX'!$J50+SUM(OFFSET('2.5 CAPEX'!BH50,0,-MIN(MAX($F47-1-('2.1 Kraftwerk allgemein'!$F$16-'1.1 Allgemein'!$I$22+1),0),COLUMN(AT47)-1-('2.1 Kraftwerk allgemein'!$F$16-'1.1 Allgemein'!$I$22+1)),1,MIN(MAX($F47-('2.1 Kraftwerk allgemein'!$F$16-'1.1 Allgemein'!$I$22+1),1),COLUMN(AT47)-('2.1 Kraftwerk allgemein'!$F$16-'1.1 Allgemein'!$I$22+1)))))/$F47,
SUM(OFFSET('2.5 CAPEX'!BH50,0,-MIN($F47-1,COLUMN(AT47)-1),1,MIN($F47,COLUMN(AT47))))/$F47)))))))</f>
        <v>0</v>
      </c>
      <c r="BD47" s="199">
        <f ca="1">IF('2.1 Kraftwerk allgemein'!$F$15&lt;'1.1 Allgemein'!$I$22,
IF(OR(ISNUMBER($D47)=FALSE,$F47=""),"",
IF(AND('2.5 CAPEX'!$L50&lt;&gt;"x",'2.5 CAPEX'!$M50&lt;&gt;"x"),0,
IF($F47=0,0,
IF(BD$4&lt;'2.1 Kraftwerk allgemein'!$F$16,0,
IF(BD$4='2.1 Kraftwerk allgemein'!$F$16,'2.5 CAPEX'!$J50/$F47,
IF(BD$4&lt;'2.1 Kraftwerk allgemein'!$F$16+$F47,
('2.5 CAPEX'!$J50+SUM(OFFSET('2.5 CAPEX'!BI50,0,-MIN(MAX($F47-1-('2.1 Kraftwerk allgemein'!$F$16-'2.1 Kraftwerk allgemein'!$F$15+1),0),COLUMN(AU47)-1-('2.1 Kraftwerk allgemein'!$F$16-'2.1 Kraftwerk allgemein'!$F$15+1)),1,MIN(MAX($F47-('2.1 Kraftwerk allgemein'!$F$16-'2.1 Kraftwerk allgemein'!$F$15+1),1),COLUMN(AU47)-('2.1 Kraftwerk allgemein'!$F$16-'2.1 Kraftwerk allgemein'!$F$15+1)))))/$F47,
SUM(OFFSET('2.5 CAPEX'!BI50,0,-MIN($F47-1,COLUMN(AU47)-1),1,MIN($F47,COLUMN(AU47))))/$F47)))))),
IF(OR(ISNUMBER($D47)=FALSE,$F47=""),"",
IF(AND('2.5 CAPEX'!$L50&lt;&gt;"x",'2.5 CAPEX'!$M50&lt;&gt;"x"),0,
IF($F47=0,0,
IF(BD$4&lt;'2.1 Kraftwerk allgemein'!$F$16,0,
IF(BD$4='2.1 Kraftwerk allgemein'!$F$16,'2.5 CAPEX'!$J50/$F47,
IF(BD$4&lt;'2.1 Kraftwerk allgemein'!$F$16+$F47,
('2.5 CAPEX'!$J50+SUM(OFFSET('2.5 CAPEX'!BI50,0,-MIN(MAX($F47-1-('2.1 Kraftwerk allgemein'!$F$16-'1.1 Allgemein'!$I$22+1),0),COLUMN(AU47)-1-('2.1 Kraftwerk allgemein'!$F$16-'1.1 Allgemein'!$I$22+1)),1,MIN(MAX($F47-('2.1 Kraftwerk allgemein'!$F$16-'1.1 Allgemein'!$I$22+1),1),COLUMN(AU47)-('2.1 Kraftwerk allgemein'!$F$16-'1.1 Allgemein'!$I$22+1)))))/$F47,
SUM(OFFSET('2.5 CAPEX'!BI50,0,-MIN($F47-1,COLUMN(AU47)-1),1,MIN($F47,COLUMN(AU47))))/$F47)))))))</f>
        <v>0</v>
      </c>
      <c r="BE47" s="199">
        <f ca="1">IF('2.1 Kraftwerk allgemein'!$F$15&lt;'1.1 Allgemein'!$I$22,
IF(OR(ISNUMBER($D47)=FALSE,$F47=""),"",
IF(AND('2.5 CAPEX'!$L50&lt;&gt;"x",'2.5 CAPEX'!$M50&lt;&gt;"x"),0,
IF($F47=0,0,
IF(BE$4&lt;'2.1 Kraftwerk allgemein'!$F$16,0,
IF(BE$4='2.1 Kraftwerk allgemein'!$F$16,'2.5 CAPEX'!$J50/$F47,
IF(BE$4&lt;'2.1 Kraftwerk allgemein'!$F$16+$F47,
('2.5 CAPEX'!$J50+SUM(OFFSET('2.5 CAPEX'!BJ50,0,-MIN(MAX($F47-1-('2.1 Kraftwerk allgemein'!$F$16-'2.1 Kraftwerk allgemein'!$F$15+1),0),COLUMN(AV47)-1-('2.1 Kraftwerk allgemein'!$F$16-'2.1 Kraftwerk allgemein'!$F$15+1)),1,MIN(MAX($F47-('2.1 Kraftwerk allgemein'!$F$16-'2.1 Kraftwerk allgemein'!$F$15+1),1),COLUMN(AV47)-('2.1 Kraftwerk allgemein'!$F$16-'2.1 Kraftwerk allgemein'!$F$15+1)))))/$F47,
SUM(OFFSET('2.5 CAPEX'!BJ50,0,-MIN($F47-1,COLUMN(AV47)-1),1,MIN($F47,COLUMN(AV47))))/$F47)))))),
IF(OR(ISNUMBER($D47)=FALSE,$F47=""),"",
IF(AND('2.5 CAPEX'!$L50&lt;&gt;"x",'2.5 CAPEX'!$M50&lt;&gt;"x"),0,
IF($F47=0,0,
IF(BE$4&lt;'2.1 Kraftwerk allgemein'!$F$16,0,
IF(BE$4='2.1 Kraftwerk allgemein'!$F$16,'2.5 CAPEX'!$J50/$F47,
IF(BE$4&lt;'2.1 Kraftwerk allgemein'!$F$16+$F47,
('2.5 CAPEX'!$J50+SUM(OFFSET('2.5 CAPEX'!BJ50,0,-MIN(MAX($F47-1-('2.1 Kraftwerk allgemein'!$F$16-'1.1 Allgemein'!$I$22+1),0),COLUMN(AV47)-1-('2.1 Kraftwerk allgemein'!$F$16-'1.1 Allgemein'!$I$22+1)),1,MIN(MAX($F47-('2.1 Kraftwerk allgemein'!$F$16-'1.1 Allgemein'!$I$22+1),1),COLUMN(AV47)-('2.1 Kraftwerk allgemein'!$F$16-'1.1 Allgemein'!$I$22+1)))))/$F47,
SUM(OFFSET('2.5 CAPEX'!BJ50,0,-MIN($F47-1,COLUMN(AV47)-1),1,MIN($F47,COLUMN(AV47))))/$F47)))))))</f>
        <v>0</v>
      </c>
      <c r="BF47" s="199">
        <f ca="1">IF('2.1 Kraftwerk allgemein'!$F$15&lt;'1.1 Allgemein'!$I$22,
IF(OR(ISNUMBER($D47)=FALSE,$F47=""),"",
IF(AND('2.5 CAPEX'!$L50&lt;&gt;"x",'2.5 CAPEX'!$M50&lt;&gt;"x"),0,
IF($F47=0,0,
IF(BF$4&lt;'2.1 Kraftwerk allgemein'!$F$16,0,
IF(BF$4='2.1 Kraftwerk allgemein'!$F$16,'2.5 CAPEX'!$J50/$F47,
IF(BF$4&lt;'2.1 Kraftwerk allgemein'!$F$16+$F47,
('2.5 CAPEX'!$J50+SUM(OFFSET('2.5 CAPEX'!BK50,0,-MIN(MAX($F47-1-('2.1 Kraftwerk allgemein'!$F$16-'2.1 Kraftwerk allgemein'!$F$15+1),0),COLUMN(AW47)-1-('2.1 Kraftwerk allgemein'!$F$16-'2.1 Kraftwerk allgemein'!$F$15+1)),1,MIN(MAX($F47-('2.1 Kraftwerk allgemein'!$F$16-'2.1 Kraftwerk allgemein'!$F$15+1),1),COLUMN(AW47)-('2.1 Kraftwerk allgemein'!$F$16-'2.1 Kraftwerk allgemein'!$F$15+1)))))/$F47,
SUM(OFFSET('2.5 CAPEX'!BK50,0,-MIN($F47-1,COLUMN(AW47)-1),1,MIN($F47,COLUMN(AW47))))/$F47)))))),
IF(OR(ISNUMBER($D47)=FALSE,$F47=""),"",
IF(AND('2.5 CAPEX'!$L50&lt;&gt;"x",'2.5 CAPEX'!$M50&lt;&gt;"x"),0,
IF($F47=0,0,
IF(BF$4&lt;'2.1 Kraftwerk allgemein'!$F$16,0,
IF(BF$4='2.1 Kraftwerk allgemein'!$F$16,'2.5 CAPEX'!$J50/$F47,
IF(BF$4&lt;'2.1 Kraftwerk allgemein'!$F$16+$F47,
('2.5 CAPEX'!$J50+SUM(OFFSET('2.5 CAPEX'!BK50,0,-MIN(MAX($F47-1-('2.1 Kraftwerk allgemein'!$F$16-'1.1 Allgemein'!$I$22+1),0),COLUMN(AW47)-1-('2.1 Kraftwerk allgemein'!$F$16-'1.1 Allgemein'!$I$22+1)),1,MIN(MAX($F47-('2.1 Kraftwerk allgemein'!$F$16-'1.1 Allgemein'!$I$22+1),1),COLUMN(AW47)-('2.1 Kraftwerk allgemein'!$F$16-'1.1 Allgemein'!$I$22+1)))))/$F47,
SUM(OFFSET('2.5 CAPEX'!BK50,0,-MIN($F47-1,COLUMN(AW47)-1),1,MIN($F47,COLUMN(AW47))))/$F47)))))))</f>
        <v>0</v>
      </c>
      <c r="BG47" s="199">
        <f ca="1">IF('2.1 Kraftwerk allgemein'!$F$15&lt;'1.1 Allgemein'!$I$22,
IF(OR(ISNUMBER($D47)=FALSE,$F47=""),"",
IF(AND('2.5 CAPEX'!$L50&lt;&gt;"x",'2.5 CAPEX'!$M50&lt;&gt;"x"),0,
IF($F47=0,0,
IF(BG$4&lt;'2.1 Kraftwerk allgemein'!$F$16,0,
IF(BG$4='2.1 Kraftwerk allgemein'!$F$16,'2.5 CAPEX'!$J50/$F47,
IF(BG$4&lt;'2.1 Kraftwerk allgemein'!$F$16+$F47,
('2.5 CAPEX'!$J50+SUM(OFFSET('2.5 CAPEX'!BL50,0,-MIN(MAX($F47-1-('2.1 Kraftwerk allgemein'!$F$16-'2.1 Kraftwerk allgemein'!$F$15+1),0),COLUMN(AX47)-1-('2.1 Kraftwerk allgemein'!$F$16-'2.1 Kraftwerk allgemein'!$F$15+1)),1,MIN(MAX($F47-('2.1 Kraftwerk allgemein'!$F$16-'2.1 Kraftwerk allgemein'!$F$15+1),1),COLUMN(AX47)-('2.1 Kraftwerk allgemein'!$F$16-'2.1 Kraftwerk allgemein'!$F$15+1)))))/$F47,
SUM(OFFSET('2.5 CAPEX'!BL50,0,-MIN($F47-1,COLUMN(AX47)-1),1,MIN($F47,COLUMN(AX47))))/$F47)))))),
IF(OR(ISNUMBER($D47)=FALSE,$F47=""),"",
IF(AND('2.5 CAPEX'!$L50&lt;&gt;"x",'2.5 CAPEX'!$M50&lt;&gt;"x"),0,
IF($F47=0,0,
IF(BG$4&lt;'2.1 Kraftwerk allgemein'!$F$16,0,
IF(BG$4='2.1 Kraftwerk allgemein'!$F$16,'2.5 CAPEX'!$J50/$F47,
IF(BG$4&lt;'2.1 Kraftwerk allgemein'!$F$16+$F47,
('2.5 CAPEX'!$J50+SUM(OFFSET('2.5 CAPEX'!BL50,0,-MIN(MAX($F47-1-('2.1 Kraftwerk allgemein'!$F$16-'1.1 Allgemein'!$I$22+1),0),COLUMN(AX47)-1-('2.1 Kraftwerk allgemein'!$F$16-'1.1 Allgemein'!$I$22+1)),1,MIN(MAX($F47-('2.1 Kraftwerk allgemein'!$F$16-'1.1 Allgemein'!$I$22+1),1),COLUMN(AX47)-('2.1 Kraftwerk allgemein'!$F$16-'1.1 Allgemein'!$I$22+1)))))/$F47,
SUM(OFFSET('2.5 CAPEX'!BL50,0,-MIN($F47-1,COLUMN(AX47)-1),1,MIN($F47,COLUMN(AX47))))/$F47)))))))</f>
        <v>0</v>
      </c>
      <c r="BH47" s="199">
        <f ca="1">IF('2.1 Kraftwerk allgemein'!$F$15&lt;'1.1 Allgemein'!$I$22,
IF(OR(ISNUMBER($D47)=FALSE,$F47=""),"",
IF(AND('2.5 CAPEX'!$L50&lt;&gt;"x",'2.5 CAPEX'!$M50&lt;&gt;"x"),0,
IF($F47=0,0,
IF(BH$4&lt;'2.1 Kraftwerk allgemein'!$F$16,0,
IF(BH$4='2.1 Kraftwerk allgemein'!$F$16,'2.5 CAPEX'!$J50/$F47,
IF(BH$4&lt;'2.1 Kraftwerk allgemein'!$F$16+$F47,
('2.5 CAPEX'!$J50+SUM(OFFSET('2.5 CAPEX'!BM50,0,-MIN(MAX($F47-1-('2.1 Kraftwerk allgemein'!$F$16-'2.1 Kraftwerk allgemein'!$F$15+1),0),COLUMN(AY47)-1-('2.1 Kraftwerk allgemein'!$F$16-'2.1 Kraftwerk allgemein'!$F$15+1)),1,MIN(MAX($F47-('2.1 Kraftwerk allgemein'!$F$16-'2.1 Kraftwerk allgemein'!$F$15+1),1),COLUMN(AY47)-('2.1 Kraftwerk allgemein'!$F$16-'2.1 Kraftwerk allgemein'!$F$15+1)))))/$F47,
SUM(OFFSET('2.5 CAPEX'!BM50,0,-MIN($F47-1,COLUMN(AY47)-1),1,MIN($F47,COLUMN(AY47))))/$F47)))))),
IF(OR(ISNUMBER($D47)=FALSE,$F47=""),"",
IF(AND('2.5 CAPEX'!$L50&lt;&gt;"x",'2.5 CAPEX'!$M50&lt;&gt;"x"),0,
IF($F47=0,0,
IF(BH$4&lt;'2.1 Kraftwerk allgemein'!$F$16,0,
IF(BH$4='2.1 Kraftwerk allgemein'!$F$16,'2.5 CAPEX'!$J50/$F47,
IF(BH$4&lt;'2.1 Kraftwerk allgemein'!$F$16+$F47,
('2.5 CAPEX'!$J50+SUM(OFFSET('2.5 CAPEX'!BM50,0,-MIN(MAX($F47-1-('2.1 Kraftwerk allgemein'!$F$16-'1.1 Allgemein'!$I$22+1),0),COLUMN(AY47)-1-('2.1 Kraftwerk allgemein'!$F$16-'1.1 Allgemein'!$I$22+1)),1,MIN(MAX($F47-('2.1 Kraftwerk allgemein'!$F$16-'1.1 Allgemein'!$I$22+1),1),COLUMN(AY47)-('2.1 Kraftwerk allgemein'!$F$16-'1.1 Allgemein'!$I$22+1)))))/$F47,
SUM(OFFSET('2.5 CAPEX'!BM50,0,-MIN($F47-1,COLUMN(AY47)-1),1,MIN($F47,COLUMN(AY47))))/$F47)))))))</f>
        <v>0</v>
      </c>
      <c r="BI47" s="199">
        <f ca="1">IF('2.1 Kraftwerk allgemein'!$F$15&lt;'1.1 Allgemein'!$I$22,
IF(OR(ISNUMBER($D47)=FALSE,$F47=""),"",
IF(AND('2.5 CAPEX'!$L50&lt;&gt;"x",'2.5 CAPEX'!$M50&lt;&gt;"x"),0,
IF($F47=0,0,
IF(BI$4&lt;'2.1 Kraftwerk allgemein'!$F$16,0,
IF(BI$4='2.1 Kraftwerk allgemein'!$F$16,'2.5 CAPEX'!$J50/$F47,
IF(BI$4&lt;'2.1 Kraftwerk allgemein'!$F$16+$F47,
('2.5 CAPEX'!$J50+SUM(OFFSET('2.5 CAPEX'!BN50,0,-MIN(MAX($F47-1-('2.1 Kraftwerk allgemein'!$F$16-'2.1 Kraftwerk allgemein'!$F$15+1),0),COLUMN(AZ47)-1-('2.1 Kraftwerk allgemein'!$F$16-'2.1 Kraftwerk allgemein'!$F$15+1)),1,MIN(MAX($F47-('2.1 Kraftwerk allgemein'!$F$16-'2.1 Kraftwerk allgemein'!$F$15+1),1),COLUMN(AZ47)-('2.1 Kraftwerk allgemein'!$F$16-'2.1 Kraftwerk allgemein'!$F$15+1)))))/$F47,
SUM(OFFSET('2.5 CAPEX'!BN50,0,-MIN($F47-1,COLUMN(AZ47)-1),1,MIN($F47,COLUMN(AZ47))))/$F47)))))),
IF(OR(ISNUMBER($D47)=FALSE,$F47=""),"",
IF(AND('2.5 CAPEX'!$L50&lt;&gt;"x",'2.5 CAPEX'!$M50&lt;&gt;"x"),0,
IF($F47=0,0,
IF(BI$4&lt;'2.1 Kraftwerk allgemein'!$F$16,0,
IF(BI$4='2.1 Kraftwerk allgemein'!$F$16,'2.5 CAPEX'!$J50/$F47,
IF(BI$4&lt;'2.1 Kraftwerk allgemein'!$F$16+$F47,
('2.5 CAPEX'!$J50+SUM(OFFSET('2.5 CAPEX'!BN50,0,-MIN(MAX($F47-1-('2.1 Kraftwerk allgemein'!$F$16-'1.1 Allgemein'!$I$22+1),0),COLUMN(AZ47)-1-('2.1 Kraftwerk allgemein'!$F$16-'1.1 Allgemein'!$I$22+1)),1,MIN(MAX($F47-('2.1 Kraftwerk allgemein'!$F$16-'1.1 Allgemein'!$I$22+1),1),COLUMN(AZ47)-('2.1 Kraftwerk allgemein'!$F$16-'1.1 Allgemein'!$I$22+1)))))/$F47,
SUM(OFFSET('2.5 CAPEX'!BN50,0,-MIN($F47-1,COLUMN(AZ47)-1),1,MIN($F47,COLUMN(AZ47))))/$F47)))))))</f>
        <v>0</v>
      </c>
      <c r="BJ47" s="199">
        <f ca="1">IF('2.1 Kraftwerk allgemein'!$F$15&lt;'1.1 Allgemein'!$I$22,
IF(OR(ISNUMBER($D47)=FALSE,$F47=""),"",
IF(AND('2.5 CAPEX'!$L50&lt;&gt;"x",'2.5 CAPEX'!$M50&lt;&gt;"x"),0,
IF($F47=0,0,
IF(BJ$4&lt;'2.1 Kraftwerk allgemein'!$F$16,0,
IF(BJ$4='2.1 Kraftwerk allgemein'!$F$16,'2.5 CAPEX'!$J50/$F47,
IF(BJ$4&lt;'2.1 Kraftwerk allgemein'!$F$16+$F47,
('2.5 CAPEX'!$J50+SUM(OFFSET('2.5 CAPEX'!BO50,0,-MIN(MAX($F47-1-('2.1 Kraftwerk allgemein'!$F$16-'2.1 Kraftwerk allgemein'!$F$15+1),0),COLUMN(BA47)-1-('2.1 Kraftwerk allgemein'!$F$16-'2.1 Kraftwerk allgemein'!$F$15+1)),1,MIN(MAX($F47-('2.1 Kraftwerk allgemein'!$F$16-'2.1 Kraftwerk allgemein'!$F$15+1),1),COLUMN(BA47)-('2.1 Kraftwerk allgemein'!$F$16-'2.1 Kraftwerk allgemein'!$F$15+1)))))/$F47,
SUM(OFFSET('2.5 CAPEX'!BO50,0,-MIN($F47-1,COLUMN(BA47)-1),1,MIN($F47,COLUMN(BA47))))/$F47)))))),
IF(OR(ISNUMBER($D47)=FALSE,$F47=""),"",
IF(AND('2.5 CAPEX'!$L50&lt;&gt;"x",'2.5 CAPEX'!$M50&lt;&gt;"x"),0,
IF($F47=0,0,
IF(BJ$4&lt;'2.1 Kraftwerk allgemein'!$F$16,0,
IF(BJ$4='2.1 Kraftwerk allgemein'!$F$16,'2.5 CAPEX'!$J50/$F47,
IF(BJ$4&lt;'2.1 Kraftwerk allgemein'!$F$16+$F47,
('2.5 CAPEX'!$J50+SUM(OFFSET('2.5 CAPEX'!BO50,0,-MIN(MAX($F47-1-('2.1 Kraftwerk allgemein'!$F$16-'1.1 Allgemein'!$I$22+1),0),COLUMN(BA47)-1-('2.1 Kraftwerk allgemein'!$F$16-'1.1 Allgemein'!$I$22+1)),1,MIN(MAX($F47-('2.1 Kraftwerk allgemein'!$F$16-'1.1 Allgemein'!$I$22+1),1),COLUMN(BA47)-('2.1 Kraftwerk allgemein'!$F$16-'1.1 Allgemein'!$I$22+1)))))/$F47,
SUM(OFFSET('2.5 CAPEX'!BO50,0,-MIN($F47-1,COLUMN(BA47)-1),1,MIN($F47,COLUMN(BA47))))/$F47)))))))</f>
        <v>0</v>
      </c>
      <c r="BK47" s="199">
        <f ca="1">IF('2.1 Kraftwerk allgemein'!$F$15&lt;'1.1 Allgemein'!$I$22,
IF(OR(ISNUMBER($D47)=FALSE,$F47=""),"",
IF(AND('2.5 CAPEX'!$L50&lt;&gt;"x",'2.5 CAPEX'!$M50&lt;&gt;"x"),0,
IF($F47=0,0,
IF(BK$4&lt;'2.1 Kraftwerk allgemein'!$F$16,0,
IF(BK$4='2.1 Kraftwerk allgemein'!$F$16,'2.5 CAPEX'!$J50/$F47,
IF(BK$4&lt;'2.1 Kraftwerk allgemein'!$F$16+$F47,
('2.5 CAPEX'!$J50+SUM(OFFSET('2.5 CAPEX'!BP50,0,-MIN(MAX($F47-1-('2.1 Kraftwerk allgemein'!$F$16-'2.1 Kraftwerk allgemein'!$F$15+1),0),COLUMN(BB47)-1-('2.1 Kraftwerk allgemein'!$F$16-'2.1 Kraftwerk allgemein'!$F$15+1)),1,MIN(MAX($F47-('2.1 Kraftwerk allgemein'!$F$16-'2.1 Kraftwerk allgemein'!$F$15+1),1),COLUMN(BB47)-('2.1 Kraftwerk allgemein'!$F$16-'2.1 Kraftwerk allgemein'!$F$15+1)))))/$F47,
SUM(OFFSET('2.5 CAPEX'!BP50,0,-MIN($F47-1,COLUMN(BB47)-1),1,MIN($F47,COLUMN(BB47))))/$F47)))))),
IF(OR(ISNUMBER($D47)=FALSE,$F47=""),"",
IF(AND('2.5 CAPEX'!$L50&lt;&gt;"x",'2.5 CAPEX'!$M50&lt;&gt;"x"),0,
IF($F47=0,0,
IF(BK$4&lt;'2.1 Kraftwerk allgemein'!$F$16,0,
IF(BK$4='2.1 Kraftwerk allgemein'!$F$16,'2.5 CAPEX'!$J50/$F47,
IF(BK$4&lt;'2.1 Kraftwerk allgemein'!$F$16+$F47,
('2.5 CAPEX'!$J50+SUM(OFFSET('2.5 CAPEX'!BP50,0,-MIN(MAX($F47-1-('2.1 Kraftwerk allgemein'!$F$16-'1.1 Allgemein'!$I$22+1),0),COLUMN(BB47)-1-('2.1 Kraftwerk allgemein'!$F$16-'1.1 Allgemein'!$I$22+1)),1,MIN(MAX($F47-('2.1 Kraftwerk allgemein'!$F$16-'1.1 Allgemein'!$I$22+1),1),COLUMN(BB47)-('2.1 Kraftwerk allgemein'!$F$16-'1.1 Allgemein'!$I$22+1)))))/$F47,
SUM(OFFSET('2.5 CAPEX'!BP50,0,-MIN($F47-1,COLUMN(BB47)-1),1,MIN($F47,COLUMN(BB47))))/$F47)))))))</f>
        <v>0</v>
      </c>
      <c r="BL47" s="199">
        <f ca="1">IF('2.1 Kraftwerk allgemein'!$F$15&lt;'1.1 Allgemein'!$I$22,
IF(OR(ISNUMBER($D47)=FALSE,$F47=""),"",
IF(AND('2.5 CAPEX'!$L50&lt;&gt;"x",'2.5 CAPEX'!$M50&lt;&gt;"x"),0,
IF($F47=0,0,
IF(BL$4&lt;'2.1 Kraftwerk allgemein'!$F$16,0,
IF(BL$4='2.1 Kraftwerk allgemein'!$F$16,'2.5 CAPEX'!$J50/$F47,
IF(BL$4&lt;'2.1 Kraftwerk allgemein'!$F$16+$F47,
('2.5 CAPEX'!$J50+SUM(OFFSET('2.5 CAPEX'!BQ50,0,-MIN(MAX($F47-1-('2.1 Kraftwerk allgemein'!$F$16-'2.1 Kraftwerk allgemein'!$F$15+1),0),COLUMN(BC47)-1-('2.1 Kraftwerk allgemein'!$F$16-'2.1 Kraftwerk allgemein'!$F$15+1)),1,MIN(MAX($F47-('2.1 Kraftwerk allgemein'!$F$16-'2.1 Kraftwerk allgemein'!$F$15+1),1),COLUMN(BC47)-('2.1 Kraftwerk allgemein'!$F$16-'2.1 Kraftwerk allgemein'!$F$15+1)))))/$F47,
SUM(OFFSET('2.5 CAPEX'!BQ50,0,-MIN($F47-1,COLUMN(BC47)-1),1,MIN($F47,COLUMN(BC47))))/$F47)))))),
IF(OR(ISNUMBER($D47)=FALSE,$F47=""),"",
IF(AND('2.5 CAPEX'!$L50&lt;&gt;"x",'2.5 CAPEX'!$M50&lt;&gt;"x"),0,
IF($F47=0,0,
IF(BL$4&lt;'2.1 Kraftwerk allgemein'!$F$16,0,
IF(BL$4='2.1 Kraftwerk allgemein'!$F$16,'2.5 CAPEX'!$J50/$F47,
IF(BL$4&lt;'2.1 Kraftwerk allgemein'!$F$16+$F47,
('2.5 CAPEX'!$J50+SUM(OFFSET('2.5 CAPEX'!BQ50,0,-MIN(MAX($F47-1-('2.1 Kraftwerk allgemein'!$F$16-'1.1 Allgemein'!$I$22+1),0),COLUMN(BC47)-1-('2.1 Kraftwerk allgemein'!$F$16-'1.1 Allgemein'!$I$22+1)),1,MIN(MAX($F47-('2.1 Kraftwerk allgemein'!$F$16-'1.1 Allgemein'!$I$22+1),1),COLUMN(BC47)-('2.1 Kraftwerk allgemein'!$F$16-'1.1 Allgemein'!$I$22+1)))))/$F47,
SUM(OFFSET('2.5 CAPEX'!BQ50,0,-MIN($F47-1,COLUMN(BC47)-1),1,MIN($F47,COLUMN(BC47))))/$F47)))))))</f>
        <v>0</v>
      </c>
      <c r="BM47" s="199">
        <f ca="1">IF('2.1 Kraftwerk allgemein'!$F$15&lt;'1.1 Allgemein'!$I$22,
IF(OR(ISNUMBER($D47)=FALSE,$F47=""),"",
IF(AND('2.5 CAPEX'!$L50&lt;&gt;"x",'2.5 CAPEX'!$M50&lt;&gt;"x"),0,
IF($F47=0,0,
IF(BM$4&lt;'2.1 Kraftwerk allgemein'!$F$16,0,
IF(BM$4='2.1 Kraftwerk allgemein'!$F$16,'2.5 CAPEX'!$J50/$F47,
IF(BM$4&lt;'2.1 Kraftwerk allgemein'!$F$16+$F47,
('2.5 CAPEX'!$J50+SUM(OFFSET('2.5 CAPEX'!BR50,0,-MIN(MAX($F47-1-('2.1 Kraftwerk allgemein'!$F$16-'2.1 Kraftwerk allgemein'!$F$15+1),0),COLUMN(BD47)-1-('2.1 Kraftwerk allgemein'!$F$16-'2.1 Kraftwerk allgemein'!$F$15+1)),1,MIN(MAX($F47-('2.1 Kraftwerk allgemein'!$F$16-'2.1 Kraftwerk allgemein'!$F$15+1),1),COLUMN(BD47)-('2.1 Kraftwerk allgemein'!$F$16-'2.1 Kraftwerk allgemein'!$F$15+1)))))/$F47,
SUM(OFFSET('2.5 CAPEX'!BR50,0,-MIN($F47-1,COLUMN(BD47)-1),1,MIN($F47,COLUMN(BD47))))/$F47)))))),
IF(OR(ISNUMBER($D47)=FALSE,$F47=""),"",
IF(AND('2.5 CAPEX'!$L50&lt;&gt;"x",'2.5 CAPEX'!$M50&lt;&gt;"x"),0,
IF($F47=0,0,
IF(BM$4&lt;'2.1 Kraftwerk allgemein'!$F$16,0,
IF(BM$4='2.1 Kraftwerk allgemein'!$F$16,'2.5 CAPEX'!$J50/$F47,
IF(BM$4&lt;'2.1 Kraftwerk allgemein'!$F$16+$F47,
('2.5 CAPEX'!$J50+SUM(OFFSET('2.5 CAPEX'!BR50,0,-MIN(MAX($F47-1-('2.1 Kraftwerk allgemein'!$F$16-'1.1 Allgemein'!$I$22+1),0),COLUMN(BD47)-1-('2.1 Kraftwerk allgemein'!$F$16-'1.1 Allgemein'!$I$22+1)),1,MIN(MAX($F47-('2.1 Kraftwerk allgemein'!$F$16-'1.1 Allgemein'!$I$22+1),1),COLUMN(BD47)-('2.1 Kraftwerk allgemein'!$F$16-'1.1 Allgemein'!$I$22+1)))))/$F47,
SUM(OFFSET('2.5 CAPEX'!BR50,0,-MIN($F47-1,COLUMN(BD47)-1),1,MIN($F47,COLUMN(BD47))))/$F47)))))))</f>
        <v>0</v>
      </c>
      <c r="BN47" s="199">
        <f ca="1">IF('2.1 Kraftwerk allgemein'!$F$15&lt;'1.1 Allgemein'!$I$22,
IF(OR(ISNUMBER($D47)=FALSE,$F47=""),"",
IF(AND('2.5 CAPEX'!$L50&lt;&gt;"x",'2.5 CAPEX'!$M50&lt;&gt;"x"),0,
IF($F47=0,0,
IF(BN$4&lt;'2.1 Kraftwerk allgemein'!$F$16,0,
IF(BN$4='2.1 Kraftwerk allgemein'!$F$16,'2.5 CAPEX'!$J50/$F47,
IF(BN$4&lt;'2.1 Kraftwerk allgemein'!$F$16+$F47,
('2.5 CAPEX'!$J50+SUM(OFFSET('2.5 CAPEX'!BS50,0,-MIN(MAX($F47-1-('2.1 Kraftwerk allgemein'!$F$16-'2.1 Kraftwerk allgemein'!$F$15+1),0),COLUMN(BE47)-1-('2.1 Kraftwerk allgemein'!$F$16-'2.1 Kraftwerk allgemein'!$F$15+1)),1,MIN(MAX($F47-('2.1 Kraftwerk allgemein'!$F$16-'2.1 Kraftwerk allgemein'!$F$15+1),1),COLUMN(BE47)-('2.1 Kraftwerk allgemein'!$F$16-'2.1 Kraftwerk allgemein'!$F$15+1)))))/$F47,
SUM(OFFSET('2.5 CAPEX'!BS50,0,-MIN($F47-1,COLUMN(BE47)-1),1,MIN($F47,COLUMN(BE47))))/$F47)))))),
IF(OR(ISNUMBER($D47)=FALSE,$F47=""),"",
IF(AND('2.5 CAPEX'!$L50&lt;&gt;"x",'2.5 CAPEX'!$M50&lt;&gt;"x"),0,
IF($F47=0,0,
IF(BN$4&lt;'2.1 Kraftwerk allgemein'!$F$16,0,
IF(BN$4='2.1 Kraftwerk allgemein'!$F$16,'2.5 CAPEX'!$J50/$F47,
IF(BN$4&lt;'2.1 Kraftwerk allgemein'!$F$16+$F47,
('2.5 CAPEX'!$J50+SUM(OFFSET('2.5 CAPEX'!BS50,0,-MIN(MAX($F47-1-('2.1 Kraftwerk allgemein'!$F$16-'1.1 Allgemein'!$I$22+1),0),COLUMN(BE47)-1-('2.1 Kraftwerk allgemein'!$F$16-'1.1 Allgemein'!$I$22+1)),1,MIN(MAX($F47-('2.1 Kraftwerk allgemein'!$F$16-'1.1 Allgemein'!$I$22+1),1),COLUMN(BE47)-('2.1 Kraftwerk allgemein'!$F$16-'1.1 Allgemein'!$I$22+1)))))/$F47,
SUM(OFFSET('2.5 CAPEX'!BS50,0,-MIN($F47-1,COLUMN(BE47)-1),1,MIN($F47,COLUMN(BE47))))/$F47)))))))</f>
        <v>0</v>
      </c>
      <c r="BO47" s="199">
        <f ca="1">IF('2.1 Kraftwerk allgemein'!$F$15&lt;'1.1 Allgemein'!$I$22,
IF(OR(ISNUMBER($D47)=FALSE,$F47=""),"",
IF(AND('2.5 CAPEX'!$L50&lt;&gt;"x",'2.5 CAPEX'!$M50&lt;&gt;"x"),0,
IF($F47=0,0,
IF(BO$4&lt;'2.1 Kraftwerk allgemein'!$F$16,0,
IF(BO$4='2.1 Kraftwerk allgemein'!$F$16,'2.5 CAPEX'!$J50/$F47,
IF(BO$4&lt;'2.1 Kraftwerk allgemein'!$F$16+$F47,
('2.5 CAPEX'!$J50+SUM(OFFSET('2.5 CAPEX'!BT50,0,-MIN(MAX($F47-1-('2.1 Kraftwerk allgemein'!$F$16-'2.1 Kraftwerk allgemein'!$F$15+1),0),COLUMN(BF47)-1-('2.1 Kraftwerk allgemein'!$F$16-'2.1 Kraftwerk allgemein'!$F$15+1)),1,MIN(MAX($F47-('2.1 Kraftwerk allgemein'!$F$16-'2.1 Kraftwerk allgemein'!$F$15+1),1),COLUMN(BF47)-('2.1 Kraftwerk allgemein'!$F$16-'2.1 Kraftwerk allgemein'!$F$15+1)))))/$F47,
SUM(OFFSET('2.5 CAPEX'!BT50,0,-MIN($F47-1,COLUMN(BF47)-1),1,MIN($F47,COLUMN(BF47))))/$F47)))))),
IF(OR(ISNUMBER($D47)=FALSE,$F47=""),"",
IF(AND('2.5 CAPEX'!$L50&lt;&gt;"x",'2.5 CAPEX'!$M50&lt;&gt;"x"),0,
IF($F47=0,0,
IF(BO$4&lt;'2.1 Kraftwerk allgemein'!$F$16,0,
IF(BO$4='2.1 Kraftwerk allgemein'!$F$16,'2.5 CAPEX'!$J50/$F47,
IF(BO$4&lt;'2.1 Kraftwerk allgemein'!$F$16+$F47,
('2.5 CAPEX'!$J50+SUM(OFFSET('2.5 CAPEX'!BT50,0,-MIN(MAX($F47-1-('2.1 Kraftwerk allgemein'!$F$16-'1.1 Allgemein'!$I$22+1),0),COLUMN(BF47)-1-('2.1 Kraftwerk allgemein'!$F$16-'1.1 Allgemein'!$I$22+1)),1,MIN(MAX($F47-('2.1 Kraftwerk allgemein'!$F$16-'1.1 Allgemein'!$I$22+1),1),COLUMN(BF47)-('2.1 Kraftwerk allgemein'!$F$16-'1.1 Allgemein'!$I$22+1)))))/$F47,
SUM(OFFSET('2.5 CAPEX'!BT50,0,-MIN($F47-1,COLUMN(BF47)-1),1,MIN($F47,COLUMN(BF47))))/$F47)))))))</f>
        <v>0</v>
      </c>
      <c r="BP47" s="199">
        <f ca="1">IF('2.1 Kraftwerk allgemein'!$F$15&lt;'1.1 Allgemein'!$I$22,
IF(OR(ISNUMBER($D47)=FALSE,$F47=""),"",
IF(AND('2.5 CAPEX'!$L50&lt;&gt;"x",'2.5 CAPEX'!$M50&lt;&gt;"x"),0,
IF($F47=0,0,
IF(BP$4&lt;'2.1 Kraftwerk allgemein'!$F$16,0,
IF(BP$4='2.1 Kraftwerk allgemein'!$F$16,'2.5 CAPEX'!$J50/$F47,
IF(BP$4&lt;'2.1 Kraftwerk allgemein'!$F$16+$F47,
('2.5 CAPEX'!$J50+SUM(OFFSET('2.5 CAPEX'!BU50,0,-MIN(MAX($F47-1-('2.1 Kraftwerk allgemein'!$F$16-'2.1 Kraftwerk allgemein'!$F$15+1),0),COLUMN(BG47)-1-('2.1 Kraftwerk allgemein'!$F$16-'2.1 Kraftwerk allgemein'!$F$15+1)),1,MIN(MAX($F47-('2.1 Kraftwerk allgemein'!$F$16-'2.1 Kraftwerk allgemein'!$F$15+1),1),COLUMN(BG47)-('2.1 Kraftwerk allgemein'!$F$16-'2.1 Kraftwerk allgemein'!$F$15+1)))))/$F47,
SUM(OFFSET('2.5 CAPEX'!BU50,0,-MIN($F47-1,COLUMN(BG47)-1),1,MIN($F47,COLUMN(BG47))))/$F47)))))),
IF(OR(ISNUMBER($D47)=FALSE,$F47=""),"",
IF(AND('2.5 CAPEX'!$L50&lt;&gt;"x",'2.5 CAPEX'!$M50&lt;&gt;"x"),0,
IF($F47=0,0,
IF(BP$4&lt;'2.1 Kraftwerk allgemein'!$F$16,0,
IF(BP$4='2.1 Kraftwerk allgemein'!$F$16,'2.5 CAPEX'!$J50/$F47,
IF(BP$4&lt;'2.1 Kraftwerk allgemein'!$F$16+$F47,
('2.5 CAPEX'!$J50+SUM(OFFSET('2.5 CAPEX'!BU50,0,-MIN(MAX($F47-1-('2.1 Kraftwerk allgemein'!$F$16-'1.1 Allgemein'!$I$22+1),0),COLUMN(BG47)-1-('2.1 Kraftwerk allgemein'!$F$16-'1.1 Allgemein'!$I$22+1)),1,MIN(MAX($F47-('2.1 Kraftwerk allgemein'!$F$16-'1.1 Allgemein'!$I$22+1),1),COLUMN(BG47)-('2.1 Kraftwerk allgemein'!$F$16-'1.1 Allgemein'!$I$22+1)))))/$F47,
SUM(OFFSET('2.5 CAPEX'!BU50,0,-MIN($F47-1,COLUMN(BG47)-1),1,MIN($F47,COLUMN(BG47))))/$F47)))))))</f>
        <v>0</v>
      </c>
      <c r="BQ47" s="199">
        <f ca="1">IF('2.1 Kraftwerk allgemein'!$F$15&lt;'1.1 Allgemein'!$I$22,
IF(OR(ISNUMBER($D47)=FALSE,$F47=""),"",
IF(AND('2.5 CAPEX'!$L50&lt;&gt;"x",'2.5 CAPEX'!$M50&lt;&gt;"x"),0,
IF($F47=0,0,
IF(BQ$4&lt;'2.1 Kraftwerk allgemein'!$F$16,0,
IF(BQ$4='2.1 Kraftwerk allgemein'!$F$16,'2.5 CAPEX'!$J50/$F47,
IF(BQ$4&lt;'2.1 Kraftwerk allgemein'!$F$16+$F47,
('2.5 CAPEX'!$J50+SUM(OFFSET('2.5 CAPEX'!BV50,0,-MIN(MAX($F47-1-('2.1 Kraftwerk allgemein'!$F$16-'2.1 Kraftwerk allgemein'!$F$15+1),0),COLUMN(BH47)-1-('2.1 Kraftwerk allgemein'!$F$16-'2.1 Kraftwerk allgemein'!$F$15+1)),1,MIN(MAX($F47-('2.1 Kraftwerk allgemein'!$F$16-'2.1 Kraftwerk allgemein'!$F$15+1),1),COLUMN(BH47)-('2.1 Kraftwerk allgemein'!$F$16-'2.1 Kraftwerk allgemein'!$F$15+1)))))/$F47,
SUM(OFFSET('2.5 CAPEX'!BV50,0,-MIN($F47-1,COLUMN(BH47)-1),1,MIN($F47,COLUMN(BH47))))/$F47)))))),
IF(OR(ISNUMBER($D47)=FALSE,$F47=""),"",
IF(AND('2.5 CAPEX'!$L50&lt;&gt;"x",'2.5 CAPEX'!$M50&lt;&gt;"x"),0,
IF($F47=0,0,
IF(BQ$4&lt;'2.1 Kraftwerk allgemein'!$F$16,0,
IF(BQ$4='2.1 Kraftwerk allgemein'!$F$16,'2.5 CAPEX'!$J50/$F47,
IF(BQ$4&lt;'2.1 Kraftwerk allgemein'!$F$16+$F47,
('2.5 CAPEX'!$J50+SUM(OFFSET('2.5 CAPEX'!BV50,0,-MIN(MAX($F47-1-('2.1 Kraftwerk allgemein'!$F$16-'1.1 Allgemein'!$I$22+1),0),COLUMN(BH47)-1-('2.1 Kraftwerk allgemein'!$F$16-'1.1 Allgemein'!$I$22+1)),1,MIN(MAX($F47-('2.1 Kraftwerk allgemein'!$F$16-'1.1 Allgemein'!$I$22+1),1),COLUMN(BH47)-('2.1 Kraftwerk allgemein'!$F$16-'1.1 Allgemein'!$I$22+1)))))/$F47,
SUM(OFFSET('2.5 CAPEX'!BV50,0,-MIN($F47-1,COLUMN(BH47)-1),1,MIN($F47,COLUMN(BH47))))/$F47)))))))</f>
        <v>0</v>
      </c>
      <c r="BR47" s="199">
        <f ca="1">IF('2.1 Kraftwerk allgemein'!$F$15&lt;'1.1 Allgemein'!$I$22,
IF(OR(ISNUMBER($D47)=FALSE,$F47=""),"",
IF(AND('2.5 CAPEX'!$L50&lt;&gt;"x",'2.5 CAPEX'!$M50&lt;&gt;"x"),0,
IF($F47=0,0,
IF(BR$4&lt;'2.1 Kraftwerk allgemein'!$F$16,0,
IF(BR$4='2.1 Kraftwerk allgemein'!$F$16,'2.5 CAPEX'!$J50/$F47,
IF(BR$4&lt;'2.1 Kraftwerk allgemein'!$F$16+$F47,
('2.5 CAPEX'!$J50+SUM(OFFSET('2.5 CAPEX'!BW50,0,-MIN(MAX($F47-1-('2.1 Kraftwerk allgemein'!$F$16-'2.1 Kraftwerk allgemein'!$F$15+1),0),COLUMN(BI47)-1-('2.1 Kraftwerk allgemein'!$F$16-'2.1 Kraftwerk allgemein'!$F$15+1)),1,MIN(MAX($F47-('2.1 Kraftwerk allgemein'!$F$16-'2.1 Kraftwerk allgemein'!$F$15+1),1),COLUMN(BI47)-('2.1 Kraftwerk allgemein'!$F$16-'2.1 Kraftwerk allgemein'!$F$15+1)))))/$F47,
SUM(OFFSET('2.5 CAPEX'!BW50,0,-MIN($F47-1,COLUMN(BI47)-1),1,MIN($F47,COLUMN(BI47))))/$F47)))))),
IF(OR(ISNUMBER($D47)=FALSE,$F47=""),"",
IF(AND('2.5 CAPEX'!$L50&lt;&gt;"x",'2.5 CAPEX'!$M50&lt;&gt;"x"),0,
IF($F47=0,0,
IF(BR$4&lt;'2.1 Kraftwerk allgemein'!$F$16,0,
IF(BR$4='2.1 Kraftwerk allgemein'!$F$16,'2.5 CAPEX'!$J50/$F47,
IF(BR$4&lt;'2.1 Kraftwerk allgemein'!$F$16+$F47,
('2.5 CAPEX'!$J50+SUM(OFFSET('2.5 CAPEX'!BW50,0,-MIN(MAX($F47-1-('2.1 Kraftwerk allgemein'!$F$16-'1.1 Allgemein'!$I$22+1),0),COLUMN(BI47)-1-('2.1 Kraftwerk allgemein'!$F$16-'1.1 Allgemein'!$I$22+1)),1,MIN(MAX($F47-('2.1 Kraftwerk allgemein'!$F$16-'1.1 Allgemein'!$I$22+1),1),COLUMN(BI47)-('2.1 Kraftwerk allgemein'!$F$16-'1.1 Allgemein'!$I$22+1)))))/$F47,
SUM(OFFSET('2.5 CAPEX'!BW50,0,-MIN($F47-1,COLUMN(BI47)-1),1,MIN($F47,COLUMN(BI47))))/$F47)))))))</f>
        <v>0</v>
      </c>
      <c r="BS47" s="199">
        <f ca="1">IF('2.1 Kraftwerk allgemein'!$F$15&lt;'1.1 Allgemein'!$I$22,
IF(OR(ISNUMBER($D47)=FALSE,$F47=""),"",
IF(AND('2.5 CAPEX'!$L50&lt;&gt;"x",'2.5 CAPEX'!$M50&lt;&gt;"x"),0,
IF($F47=0,0,
IF(BS$4&lt;'2.1 Kraftwerk allgemein'!$F$16,0,
IF(BS$4='2.1 Kraftwerk allgemein'!$F$16,'2.5 CAPEX'!$J50/$F47,
IF(BS$4&lt;'2.1 Kraftwerk allgemein'!$F$16+$F47,
('2.5 CAPEX'!$J50+SUM(OFFSET('2.5 CAPEX'!BX50,0,-MIN(MAX($F47-1-('2.1 Kraftwerk allgemein'!$F$16-'2.1 Kraftwerk allgemein'!$F$15+1),0),COLUMN(BJ47)-1-('2.1 Kraftwerk allgemein'!$F$16-'2.1 Kraftwerk allgemein'!$F$15+1)),1,MIN(MAX($F47-('2.1 Kraftwerk allgemein'!$F$16-'2.1 Kraftwerk allgemein'!$F$15+1),1),COLUMN(BJ47)-('2.1 Kraftwerk allgemein'!$F$16-'2.1 Kraftwerk allgemein'!$F$15+1)))))/$F47,
SUM(OFFSET('2.5 CAPEX'!BX50,0,-MIN($F47-1,COLUMN(BJ47)-1),1,MIN($F47,COLUMN(BJ47))))/$F47)))))),
IF(OR(ISNUMBER($D47)=FALSE,$F47=""),"",
IF(AND('2.5 CAPEX'!$L50&lt;&gt;"x",'2.5 CAPEX'!$M50&lt;&gt;"x"),0,
IF($F47=0,0,
IF(BS$4&lt;'2.1 Kraftwerk allgemein'!$F$16,0,
IF(BS$4='2.1 Kraftwerk allgemein'!$F$16,'2.5 CAPEX'!$J50/$F47,
IF(BS$4&lt;'2.1 Kraftwerk allgemein'!$F$16+$F47,
('2.5 CAPEX'!$J50+SUM(OFFSET('2.5 CAPEX'!BX50,0,-MIN(MAX($F47-1-('2.1 Kraftwerk allgemein'!$F$16-'1.1 Allgemein'!$I$22+1),0),COLUMN(BJ47)-1-('2.1 Kraftwerk allgemein'!$F$16-'1.1 Allgemein'!$I$22+1)),1,MIN(MAX($F47-('2.1 Kraftwerk allgemein'!$F$16-'1.1 Allgemein'!$I$22+1),1),COLUMN(BJ47)-('2.1 Kraftwerk allgemein'!$F$16-'1.1 Allgemein'!$I$22+1)))))/$F47,
SUM(OFFSET('2.5 CAPEX'!BX50,0,-MIN($F47-1,COLUMN(BJ47)-1),1,MIN($F47,COLUMN(BJ47))))/$F47)))))))</f>
        <v>0</v>
      </c>
      <c r="BT47" s="199">
        <f ca="1">IF('2.1 Kraftwerk allgemein'!$F$15&lt;'1.1 Allgemein'!$I$22,
IF(OR(ISNUMBER($D47)=FALSE,$F47=""),"",
IF(AND('2.5 CAPEX'!$L50&lt;&gt;"x",'2.5 CAPEX'!$M50&lt;&gt;"x"),0,
IF($F47=0,0,
IF(BT$4&lt;'2.1 Kraftwerk allgemein'!$F$16,0,
IF(BT$4='2.1 Kraftwerk allgemein'!$F$16,'2.5 CAPEX'!$J50/$F47,
IF(BT$4&lt;'2.1 Kraftwerk allgemein'!$F$16+$F47,
('2.5 CAPEX'!$J50+SUM(OFFSET('2.5 CAPEX'!BY50,0,-MIN(MAX($F47-1-('2.1 Kraftwerk allgemein'!$F$16-'2.1 Kraftwerk allgemein'!$F$15+1),0),COLUMN(BK47)-1-('2.1 Kraftwerk allgemein'!$F$16-'2.1 Kraftwerk allgemein'!$F$15+1)),1,MIN(MAX($F47-('2.1 Kraftwerk allgemein'!$F$16-'2.1 Kraftwerk allgemein'!$F$15+1),1),COLUMN(BK47)-('2.1 Kraftwerk allgemein'!$F$16-'2.1 Kraftwerk allgemein'!$F$15+1)))))/$F47,
SUM(OFFSET('2.5 CAPEX'!BY50,0,-MIN($F47-1,COLUMN(BK47)-1),1,MIN($F47,COLUMN(BK47))))/$F47)))))),
IF(OR(ISNUMBER($D47)=FALSE,$F47=""),"",
IF(AND('2.5 CAPEX'!$L50&lt;&gt;"x",'2.5 CAPEX'!$M50&lt;&gt;"x"),0,
IF($F47=0,0,
IF(BT$4&lt;'2.1 Kraftwerk allgemein'!$F$16,0,
IF(BT$4='2.1 Kraftwerk allgemein'!$F$16,'2.5 CAPEX'!$J50/$F47,
IF(BT$4&lt;'2.1 Kraftwerk allgemein'!$F$16+$F47,
('2.5 CAPEX'!$J50+SUM(OFFSET('2.5 CAPEX'!BY50,0,-MIN(MAX($F47-1-('2.1 Kraftwerk allgemein'!$F$16-'1.1 Allgemein'!$I$22+1),0),COLUMN(BK47)-1-('2.1 Kraftwerk allgemein'!$F$16-'1.1 Allgemein'!$I$22+1)),1,MIN(MAX($F47-('2.1 Kraftwerk allgemein'!$F$16-'1.1 Allgemein'!$I$22+1),1),COLUMN(BK47)-('2.1 Kraftwerk allgemein'!$F$16-'1.1 Allgemein'!$I$22+1)))))/$F47,
SUM(OFFSET('2.5 CAPEX'!BY50,0,-MIN($F47-1,COLUMN(BK47)-1),1,MIN($F47,COLUMN(BK47))))/$F47)))))))</f>
        <v>0</v>
      </c>
      <c r="BU47" s="199">
        <f ca="1">IF('2.1 Kraftwerk allgemein'!$F$15&lt;'1.1 Allgemein'!$I$22,
IF(OR(ISNUMBER($D47)=FALSE,$F47=""),"",
IF(AND('2.5 CAPEX'!$L50&lt;&gt;"x",'2.5 CAPEX'!$M50&lt;&gt;"x"),0,
IF($F47=0,0,
IF(BU$4&lt;'2.1 Kraftwerk allgemein'!$F$16,0,
IF(BU$4='2.1 Kraftwerk allgemein'!$F$16,'2.5 CAPEX'!$J50/$F47,
IF(BU$4&lt;'2.1 Kraftwerk allgemein'!$F$16+$F47,
('2.5 CAPEX'!$J50+SUM(OFFSET('2.5 CAPEX'!BZ50,0,-MIN(MAX($F47-1-('2.1 Kraftwerk allgemein'!$F$16-'2.1 Kraftwerk allgemein'!$F$15+1),0),COLUMN(BL47)-1-('2.1 Kraftwerk allgemein'!$F$16-'2.1 Kraftwerk allgemein'!$F$15+1)),1,MIN(MAX($F47-('2.1 Kraftwerk allgemein'!$F$16-'2.1 Kraftwerk allgemein'!$F$15+1),1),COLUMN(BL47)-('2.1 Kraftwerk allgemein'!$F$16-'2.1 Kraftwerk allgemein'!$F$15+1)))))/$F47,
SUM(OFFSET('2.5 CAPEX'!BZ50,0,-MIN($F47-1,COLUMN(BL47)-1),1,MIN($F47,COLUMN(BL47))))/$F47)))))),
IF(OR(ISNUMBER($D47)=FALSE,$F47=""),"",
IF(AND('2.5 CAPEX'!$L50&lt;&gt;"x",'2.5 CAPEX'!$M50&lt;&gt;"x"),0,
IF($F47=0,0,
IF(BU$4&lt;'2.1 Kraftwerk allgemein'!$F$16,0,
IF(BU$4='2.1 Kraftwerk allgemein'!$F$16,'2.5 CAPEX'!$J50/$F47,
IF(BU$4&lt;'2.1 Kraftwerk allgemein'!$F$16+$F47,
('2.5 CAPEX'!$J50+SUM(OFFSET('2.5 CAPEX'!BZ50,0,-MIN(MAX($F47-1-('2.1 Kraftwerk allgemein'!$F$16-'1.1 Allgemein'!$I$22+1),0),COLUMN(BL47)-1-('2.1 Kraftwerk allgemein'!$F$16-'1.1 Allgemein'!$I$22+1)),1,MIN(MAX($F47-('2.1 Kraftwerk allgemein'!$F$16-'1.1 Allgemein'!$I$22+1),1),COLUMN(BL47)-('2.1 Kraftwerk allgemein'!$F$16-'1.1 Allgemein'!$I$22+1)))))/$F47,
SUM(OFFSET('2.5 CAPEX'!BZ50,0,-MIN($F47-1,COLUMN(BL47)-1),1,MIN($F47,COLUMN(BL47))))/$F47)))))))</f>
        <v>0</v>
      </c>
      <c r="BV47" s="199">
        <f ca="1">IF('2.1 Kraftwerk allgemein'!$F$15&lt;'1.1 Allgemein'!$I$22,
IF(OR(ISNUMBER($D47)=FALSE,$F47=""),"",
IF(AND('2.5 CAPEX'!$L50&lt;&gt;"x",'2.5 CAPEX'!$M50&lt;&gt;"x"),0,
IF($F47=0,0,
IF(BV$4&lt;'2.1 Kraftwerk allgemein'!$F$16,0,
IF(BV$4='2.1 Kraftwerk allgemein'!$F$16,'2.5 CAPEX'!$J50/$F47,
IF(BV$4&lt;'2.1 Kraftwerk allgemein'!$F$16+$F47,
('2.5 CAPEX'!$J50+SUM(OFFSET('2.5 CAPEX'!CA50,0,-MIN(MAX($F47-1-('2.1 Kraftwerk allgemein'!$F$16-'2.1 Kraftwerk allgemein'!$F$15+1),0),COLUMN(BM47)-1-('2.1 Kraftwerk allgemein'!$F$16-'2.1 Kraftwerk allgemein'!$F$15+1)),1,MIN(MAX($F47-('2.1 Kraftwerk allgemein'!$F$16-'2.1 Kraftwerk allgemein'!$F$15+1),1),COLUMN(BM47)-('2.1 Kraftwerk allgemein'!$F$16-'2.1 Kraftwerk allgemein'!$F$15+1)))))/$F47,
SUM(OFFSET('2.5 CAPEX'!CA50,0,-MIN($F47-1,COLUMN(BM47)-1),1,MIN($F47,COLUMN(BM47))))/$F47)))))),
IF(OR(ISNUMBER($D47)=FALSE,$F47=""),"",
IF(AND('2.5 CAPEX'!$L50&lt;&gt;"x",'2.5 CAPEX'!$M50&lt;&gt;"x"),0,
IF($F47=0,0,
IF(BV$4&lt;'2.1 Kraftwerk allgemein'!$F$16,0,
IF(BV$4='2.1 Kraftwerk allgemein'!$F$16,'2.5 CAPEX'!$J50/$F47,
IF(BV$4&lt;'2.1 Kraftwerk allgemein'!$F$16+$F47,
('2.5 CAPEX'!$J50+SUM(OFFSET('2.5 CAPEX'!CA50,0,-MIN(MAX($F47-1-('2.1 Kraftwerk allgemein'!$F$16-'1.1 Allgemein'!$I$22+1),0),COLUMN(BM47)-1-('2.1 Kraftwerk allgemein'!$F$16-'1.1 Allgemein'!$I$22+1)),1,MIN(MAX($F47-('2.1 Kraftwerk allgemein'!$F$16-'1.1 Allgemein'!$I$22+1),1),COLUMN(BM47)-('2.1 Kraftwerk allgemein'!$F$16-'1.1 Allgemein'!$I$22+1)))))/$F47,
SUM(OFFSET('2.5 CAPEX'!CA50,0,-MIN($F47-1,COLUMN(BM47)-1),1,MIN($F47,COLUMN(BM47))))/$F47)))))))</f>
        <v>0</v>
      </c>
      <c r="BW47" s="199">
        <f ca="1">IF('2.1 Kraftwerk allgemein'!$F$15&lt;'1.1 Allgemein'!$I$22,
IF(OR(ISNUMBER($D47)=FALSE,$F47=""),"",
IF(AND('2.5 CAPEX'!$L50&lt;&gt;"x",'2.5 CAPEX'!$M50&lt;&gt;"x"),0,
IF($F47=0,0,
IF(BW$4&lt;'2.1 Kraftwerk allgemein'!$F$16,0,
IF(BW$4='2.1 Kraftwerk allgemein'!$F$16,'2.5 CAPEX'!$J50/$F47,
IF(BW$4&lt;'2.1 Kraftwerk allgemein'!$F$16+$F47,
('2.5 CAPEX'!$J50+SUM(OFFSET('2.5 CAPEX'!CB50,0,-MIN(MAX($F47-1-('2.1 Kraftwerk allgemein'!$F$16-'2.1 Kraftwerk allgemein'!$F$15+1),0),COLUMN(BN47)-1-('2.1 Kraftwerk allgemein'!$F$16-'2.1 Kraftwerk allgemein'!$F$15+1)),1,MIN(MAX($F47-('2.1 Kraftwerk allgemein'!$F$16-'2.1 Kraftwerk allgemein'!$F$15+1),1),COLUMN(BN47)-('2.1 Kraftwerk allgemein'!$F$16-'2.1 Kraftwerk allgemein'!$F$15+1)))))/$F47,
SUM(OFFSET('2.5 CAPEX'!CB50,0,-MIN($F47-1,COLUMN(BN47)-1),1,MIN($F47,COLUMN(BN47))))/$F47)))))),
IF(OR(ISNUMBER($D47)=FALSE,$F47=""),"",
IF(AND('2.5 CAPEX'!$L50&lt;&gt;"x",'2.5 CAPEX'!$M50&lt;&gt;"x"),0,
IF($F47=0,0,
IF(BW$4&lt;'2.1 Kraftwerk allgemein'!$F$16,0,
IF(BW$4='2.1 Kraftwerk allgemein'!$F$16,'2.5 CAPEX'!$J50/$F47,
IF(BW$4&lt;'2.1 Kraftwerk allgemein'!$F$16+$F47,
('2.5 CAPEX'!$J50+SUM(OFFSET('2.5 CAPEX'!CB50,0,-MIN(MAX($F47-1-('2.1 Kraftwerk allgemein'!$F$16-'1.1 Allgemein'!$I$22+1),0),COLUMN(BN47)-1-('2.1 Kraftwerk allgemein'!$F$16-'1.1 Allgemein'!$I$22+1)),1,MIN(MAX($F47-('2.1 Kraftwerk allgemein'!$F$16-'1.1 Allgemein'!$I$22+1),1),COLUMN(BN47)-('2.1 Kraftwerk allgemein'!$F$16-'1.1 Allgemein'!$I$22+1)))))/$F47,
SUM(OFFSET('2.5 CAPEX'!CB50,0,-MIN($F47-1,COLUMN(BN47)-1),1,MIN($F47,COLUMN(BN47))))/$F47)))))))</f>
        <v>0</v>
      </c>
      <c r="BX47" s="199">
        <f ca="1">IF('2.1 Kraftwerk allgemein'!$F$15&lt;'1.1 Allgemein'!$I$22,
IF(OR(ISNUMBER($D47)=FALSE,$F47=""),"",
IF(AND('2.5 CAPEX'!$L50&lt;&gt;"x",'2.5 CAPEX'!$M50&lt;&gt;"x"),0,
IF($F47=0,0,
IF(BX$4&lt;'2.1 Kraftwerk allgemein'!$F$16,0,
IF(BX$4='2.1 Kraftwerk allgemein'!$F$16,'2.5 CAPEX'!$J50/$F47,
IF(BX$4&lt;'2.1 Kraftwerk allgemein'!$F$16+$F47,
('2.5 CAPEX'!$J50+SUM(OFFSET('2.5 CAPEX'!CC50,0,-MIN(MAX($F47-1-('2.1 Kraftwerk allgemein'!$F$16-'2.1 Kraftwerk allgemein'!$F$15+1),0),COLUMN(BO47)-1-('2.1 Kraftwerk allgemein'!$F$16-'2.1 Kraftwerk allgemein'!$F$15+1)),1,MIN(MAX($F47-('2.1 Kraftwerk allgemein'!$F$16-'2.1 Kraftwerk allgemein'!$F$15+1),1),COLUMN(BO47)-('2.1 Kraftwerk allgemein'!$F$16-'2.1 Kraftwerk allgemein'!$F$15+1)))))/$F47,
SUM(OFFSET('2.5 CAPEX'!CC50,0,-MIN($F47-1,COLUMN(BO47)-1),1,MIN($F47,COLUMN(BO47))))/$F47)))))),
IF(OR(ISNUMBER($D47)=FALSE,$F47=""),"",
IF(AND('2.5 CAPEX'!$L50&lt;&gt;"x",'2.5 CAPEX'!$M50&lt;&gt;"x"),0,
IF($F47=0,0,
IF(BX$4&lt;'2.1 Kraftwerk allgemein'!$F$16,0,
IF(BX$4='2.1 Kraftwerk allgemein'!$F$16,'2.5 CAPEX'!$J50/$F47,
IF(BX$4&lt;'2.1 Kraftwerk allgemein'!$F$16+$F47,
('2.5 CAPEX'!$J50+SUM(OFFSET('2.5 CAPEX'!CC50,0,-MIN(MAX($F47-1-('2.1 Kraftwerk allgemein'!$F$16-'1.1 Allgemein'!$I$22+1),0),COLUMN(BO47)-1-('2.1 Kraftwerk allgemein'!$F$16-'1.1 Allgemein'!$I$22+1)),1,MIN(MAX($F47-('2.1 Kraftwerk allgemein'!$F$16-'1.1 Allgemein'!$I$22+1),1),COLUMN(BO47)-('2.1 Kraftwerk allgemein'!$F$16-'1.1 Allgemein'!$I$22+1)))))/$F47,
SUM(OFFSET('2.5 CAPEX'!CC50,0,-MIN($F47-1,COLUMN(BO47)-1),1,MIN($F47,COLUMN(BO47))))/$F47)))))))</f>
        <v>0</v>
      </c>
      <c r="BY47" s="199">
        <f ca="1">IF('2.1 Kraftwerk allgemein'!$F$15&lt;'1.1 Allgemein'!$I$22,
IF(OR(ISNUMBER($D47)=FALSE,$F47=""),"",
IF(AND('2.5 CAPEX'!$L50&lt;&gt;"x",'2.5 CAPEX'!$M50&lt;&gt;"x"),0,
IF($F47=0,0,
IF(BY$4&lt;'2.1 Kraftwerk allgemein'!$F$16,0,
IF(BY$4='2.1 Kraftwerk allgemein'!$F$16,'2.5 CAPEX'!$J50/$F47,
IF(BY$4&lt;'2.1 Kraftwerk allgemein'!$F$16+$F47,
('2.5 CAPEX'!$J50+SUM(OFFSET('2.5 CAPEX'!CD50,0,-MIN(MAX($F47-1-('2.1 Kraftwerk allgemein'!$F$16-'2.1 Kraftwerk allgemein'!$F$15+1),0),COLUMN(BP47)-1-('2.1 Kraftwerk allgemein'!$F$16-'2.1 Kraftwerk allgemein'!$F$15+1)),1,MIN(MAX($F47-('2.1 Kraftwerk allgemein'!$F$16-'2.1 Kraftwerk allgemein'!$F$15+1),1),COLUMN(BP47)-('2.1 Kraftwerk allgemein'!$F$16-'2.1 Kraftwerk allgemein'!$F$15+1)))))/$F47,
SUM(OFFSET('2.5 CAPEX'!CD50,0,-MIN($F47-1,COLUMN(BP47)-1),1,MIN($F47,COLUMN(BP47))))/$F47)))))),
IF(OR(ISNUMBER($D47)=FALSE,$F47=""),"",
IF(AND('2.5 CAPEX'!$L50&lt;&gt;"x",'2.5 CAPEX'!$M50&lt;&gt;"x"),0,
IF($F47=0,0,
IF(BY$4&lt;'2.1 Kraftwerk allgemein'!$F$16,0,
IF(BY$4='2.1 Kraftwerk allgemein'!$F$16,'2.5 CAPEX'!$J50/$F47,
IF(BY$4&lt;'2.1 Kraftwerk allgemein'!$F$16+$F47,
('2.5 CAPEX'!$J50+SUM(OFFSET('2.5 CAPEX'!CD50,0,-MIN(MAX($F47-1-('2.1 Kraftwerk allgemein'!$F$16-'1.1 Allgemein'!$I$22+1),0),COLUMN(BP47)-1-('2.1 Kraftwerk allgemein'!$F$16-'1.1 Allgemein'!$I$22+1)),1,MIN(MAX($F47-('2.1 Kraftwerk allgemein'!$F$16-'1.1 Allgemein'!$I$22+1),1),COLUMN(BP47)-('2.1 Kraftwerk allgemein'!$F$16-'1.1 Allgemein'!$I$22+1)))))/$F47,
SUM(OFFSET('2.5 CAPEX'!CD50,0,-MIN($F47-1,COLUMN(BP47)-1),1,MIN($F47,COLUMN(BP47))))/$F47)))))))</f>
        <v>0</v>
      </c>
      <c r="BZ47" s="199">
        <f ca="1">IF('2.1 Kraftwerk allgemein'!$F$15&lt;'1.1 Allgemein'!$I$22,
IF(OR(ISNUMBER($D47)=FALSE,$F47=""),"",
IF(AND('2.5 CAPEX'!$L50&lt;&gt;"x",'2.5 CAPEX'!$M50&lt;&gt;"x"),0,
IF($F47=0,0,
IF(BZ$4&lt;'2.1 Kraftwerk allgemein'!$F$16,0,
IF(BZ$4='2.1 Kraftwerk allgemein'!$F$16,'2.5 CAPEX'!$J50/$F47,
IF(BZ$4&lt;'2.1 Kraftwerk allgemein'!$F$16+$F47,
('2.5 CAPEX'!$J50+SUM(OFFSET('2.5 CAPEX'!CE50,0,-MIN(MAX($F47-1-('2.1 Kraftwerk allgemein'!$F$16-'2.1 Kraftwerk allgemein'!$F$15+1),0),COLUMN(BQ47)-1-('2.1 Kraftwerk allgemein'!$F$16-'2.1 Kraftwerk allgemein'!$F$15+1)),1,MIN(MAX($F47-('2.1 Kraftwerk allgemein'!$F$16-'2.1 Kraftwerk allgemein'!$F$15+1),1),COLUMN(BQ47)-('2.1 Kraftwerk allgemein'!$F$16-'2.1 Kraftwerk allgemein'!$F$15+1)))))/$F47,
SUM(OFFSET('2.5 CAPEX'!CE50,0,-MIN($F47-1,COLUMN(BQ47)-1),1,MIN($F47,COLUMN(BQ47))))/$F47)))))),
IF(OR(ISNUMBER($D47)=FALSE,$F47=""),"",
IF(AND('2.5 CAPEX'!$L50&lt;&gt;"x",'2.5 CAPEX'!$M50&lt;&gt;"x"),0,
IF($F47=0,0,
IF(BZ$4&lt;'2.1 Kraftwerk allgemein'!$F$16,0,
IF(BZ$4='2.1 Kraftwerk allgemein'!$F$16,'2.5 CAPEX'!$J50/$F47,
IF(BZ$4&lt;'2.1 Kraftwerk allgemein'!$F$16+$F47,
('2.5 CAPEX'!$J50+SUM(OFFSET('2.5 CAPEX'!CE50,0,-MIN(MAX($F47-1-('2.1 Kraftwerk allgemein'!$F$16-'1.1 Allgemein'!$I$22+1),0),COLUMN(BQ47)-1-('2.1 Kraftwerk allgemein'!$F$16-'1.1 Allgemein'!$I$22+1)),1,MIN(MAX($F47-('2.1 Kraftwerk allgemein'!$F$16-'1.1 Allgemein'!$I$22+1),1),COLUMN(BQ47)-('2.1 Kraftwerk allgemein'!$F$16-'1.1 Allgemein'!$I$22+1)))))/$F47,
SUM(OFFSET('2.5 CAPEX'!CE50,0,-MIN($F47-1,COLUMN(BQ47)-1),1,MIN($F47,COLUMN(BQ47))))/$F47)))))))</f>
        <v>0</v>
      </c>
      <c r="CA47" s="199">
        <f ca="1">IF('2.1 Kraftwerk allgemein'!$F$15&lt;'1.1 Allgemein'!$I$22,
IF(OR(ISNUMBER($D47)=FALSE,$F47=""),"",
IF(AND('2.5 CAPEX'!$L50&lt;&gt;"x",'2.5 CAPEX'!$M50&lt;&gt;"x"),0,
IF($F47=0,0,
IF(CA$4&lt;'2.1 Kraftwerk allgemein'!$F$16,0,
IF(CA$4='2.1 Kraftwerk allgemein'!$F$16,'2.5 CAPEX'!$J50/$F47,
IF(CA$4&lt;'2.1 Kraftwerk allgemein'!$F$16+$F47,
('2.5 CAPEX'!$J50+SUM(OFFSET('2.5 CAPEX'!CF50,0,-MIN(MAX($F47-1-('2.1 Kraftwerk allgemein'!$F$16-'2.1 Kraftwerk allgemein'!$F$15+1),0),COLUMN(BR47)-1-('2.1 Kraftwerk allgemein'!$F$16-'2.1 Kraftwerk allgemein'!$F$15+1)),1,MIN(MAX($F47-('2.1 Kraftwerk allgemein'!$F$16-'2.1 Kraftwerk allgemein'!$F$15+1),1),COLUMN(BR47)-('2.1 Kraftwerk allgemein'!$F$16-'2.1 Kraftwerk allgemein'!$F$15+1)))))/$F47,
SUM(OFFSET('2.5 CAPEX'!CF50,0,-MIN($F47-1,COLUMN(BR47)-1),1,MIN($F47,COLUMN(BR47))))/$F47)))))),
IF(OR(ISNUMBER($D47)=FALSE,$F47=""),"",
IF(AND('2.5 CAPEX'!$L50&lt;&gt;"x",'2.5 CAPEX'!$M50&lt;&gt;"x"),0,
IF($F47=0,0,
IF(CA$4&lt;'2.1 Kraftwerk allgemein'!$F$16,0,
IF(CA$4='2.1 Kraftwerk allgemein'!$F$16,'2.5 CAPEX'!$J50/$F47,
IF(CA$4&lt;'2.1 Kraftwerk allgemein'!$F$16+$F47,
('2.5 CAPEX'!$J50+SUM(OFFSET('2.5 CAPEX'!CF50,0,-MIN(MAX($F47-1-('2.1 Kraftwerk allgemein'!$F$16-'1.1 Allgemein'!$I$22+1),0),COLUMN(BR47)-1-('2.1 Kraftwerk allgemein'!$F$16-'1.1 Allgemein'!$I$22+1)),1,MIN(MAX($F47-('2.1 Kraftwerk allgemein'!$F$16-'1.1 Allgemein'!$I$22+1),1),COLUMN(BR47)-('2.1 Kraftwerk allgemein'!$F$16-'1.1 Allgemein'!$I$22+1)))))/$F47,
SUM(OFFSET('2.5 CAPEX'!CF50,0,-MIN($F47-1,COLUMN(BR47)-1),1,MIN($F47,COLUMN(BR47))))/$F47)))))))</f>
        <v>0</v>
      </c>
      <c r="CB47" s="199">
        <f ca="1">IF('2.1 Kraftwerk allgemein'!$F$15&lt;'1.1 Allgemein'!$I$22,
IF(OR(ISNUMBER($D47)=FALSE,$F47=""),"",
IF(AND('2.5 CAPEX'!$L50&lt;&gt;"x",'2.5 CAPEX'!$M50&lt;&gt;"x"),0,
IF($F47=0,0,
IF(CB$4&lt;'2.1 Kraftwerk allgemein'!$F$16,0,
IF(CB$4='2.1 Kraftwerk allgemein'!$F$16,'2.5 CAPEX'!$J50/$F47,
IF(CB$4&lt;'2.1 Kraftwerk allgemein'!$F$16+$F47,
('2.5 CAPEX'!$J50+SUM(OFFSET('2.5 CAPEX'!CG50,0,-MIN(MAX($F47-1-('2.1 Kraftwerk allgemein'!$F$16-'2.1 Kraftwerk allgemein'!$F$15+1),0),COLUMN(BS47)-1-('2.1 Kraftwerk allgemein'!$F$16-'2.1 Kraftwerk allgemein'!$F$15+1)),1,MIN(MAX($F47-('2.1 Kraftwerk allgemein'!$F$16-'2.1 Kraftwerk allgemein'!$F$15+1),1),COLUMN(BS47)-('2.1 Kraftwerk allgemein'!$F$16-'2.1 Kraftwerk allgemein'!$F$15+1)))))/$F47,
SUM(OFFSET('2.5 CAPEX'!CG50,0,-MIN($F47-1,COLUMN(BS47)-1),1,MIN($F47,COLUMN(BS47))))/$F47)))))),
IF(OR(ISNUMBER($D47)=FALSE,$F47=""),"",
IF(AND('2.5 CAPEX'!$L50&lt;&gt;"x",'2.5 CAPEX'!$M50&lt;&gt;"x"),0,
IF($F47=0,0,
IF(CB$4&lt;'2.1 Kraftwerk allgemein'!$F$16,0,
IF(CB$4='2.1 Kraftwerk allgemein'!$F$16,'2.5 CAPEX'!$J50/$F47,
IF(CB$4&lt;'2.1 Kraftwerk allgemein'!$F$16+$F47,
('2.5 CAPEX'!$J50+SUM(OFFSET('2.5 CAPEX'!CG50,0,-MIN(MAX($F47-1-('2.1 Kraftwerk allgemein'!$F$16-'1.1 Allgemein'!$I$22+1),0),COLUMN(BS47)-1-('2.1 Kraftwerk allgemein'!$F$16-'1.1 Allgemein'!$I$22+1)),1,MIN(MAX($F47-('2.1 Kraftwerk allgemein'!$F$16-'1.1 Allgemein'!$I$22+1),1),COLUMN(BS47)-('2.1 Kraftwerk allgemein'!$F$16-'1.1 Allgemein'!$I$22+1)))))/$F47,
SUM(OFFSET('2.5 CAPEX'!CG50,0,-MIN($F47-1,COLUMN(BS47)-1),1,MIN($F47,COLUMN(BS47))))/$F47)))))))</f>
        <v>0</v>
      </c>
      <c r="CC47" s="199">
        <f ca="1">IF('2.1 Kraftwerk allgemein'!$F$15&lt;'1.1 Allgemein'!$I$22,
IF(OR(ISNUMBER($D47)=FALSE,$F47=""),"",
IF(AND('2.5 CAPEX'!$L50&lt;&gt;"x",'2.5 CAPEX'!$M50&lt;&gt;"x"),0,
IF($F47=0,0,
IF(CC$4&lt;'2.1 Kraftwerk allgemein'!$F$16,0,
IF(CC$4='2.1 Kraftwerk allgemein'!$F$16,'2.5 CAPEX'!$J50/$F47,
IF(CC$4&lt;'2.1 Kraftwerk allgemein'!$F$16+$F47,
('2.5 CAPEX'!$J50+SUM(OFFSET('2.5 CAPEX'!CH50,0,-MIN(MAX($F47-1-('2.1 Kraftwerk allgemein'!$F$16-'2.1 Kraftwerk allgemein'!$F$15+1),0),COLUMN(BT47)-1-('2.1 Kraftwerk allgemein'!$F$16-'2.1 Kraftwerk allgemein'!$F$15+1)),1,MIN(MAX($F47-('2.1 Kraftwerk allgemein'!$F$16-'2.1 Kraftwerk allgemein'!$F$15+1),1),COLUMN(BT47)-('2.1 Kraftwerk allgemein'!$F$16-'2.1 Kraftwerk allgemein'!$F$15+1)))))/$F47,
SUM(OFFSET('2.5 CAPEX'!CH50,0,-MIN($F47-1,COLUMN(BT47)-1),1,MIN($F47,COLUMN(BT47))))/$F47)))))),
IF(OR(ISNUMBER($D47)=FALSE,$F47=""),"",
IF(AND('2.5 CAPEX'!$L50&lt;&gt;"x",'2.5 CAPEX'!$M50&lt;&gt;"x"),0,
IF($F47=0,0,
IF(CC$4&lt;'2.1 Kraftwerk allgemein'!$F$16,0,
IF(CC$4='2.1 Kraftwerk allgemein'!$F$16,'2.5 CAPEX'!$J50/$F47,
IF(CC$4&lt;'2.1 Kraftwerk allgemein'!$F$16+$F47,
('2.5 CAPEX'!$J50+SUM(OFFSET('2.5 CAPEX'!CH50,0,-MIN(MAX($F47-1-('2.1 Kraftwerk allgemein'!$F$16-'1.1 Allgemein'!$I$22+1),0),COLUMN(BT47)-1-('2.1 Kraftwerk allgemein'!$F$16-'1.1 Allgemein'!$I$22+1)),1,MIN(MAX($F47-('2.1 Kraftwerk allgemein'!$F$16-'1.1 Allgemein'!$I$22+1),1),COLUMN(BT47)-('2.1 Kraftwerk allgemein'!$F$16-'1.1 Allgemein'!$I$22+1)))))/$F47,
SUM(OFFSET('2.5 CAPEX'!CH50,0,-MIN($F47-1,COLUMN(BT47)-1),1,MIN($F47,COLUMN(BT47))))/$F47)))))))</f>
        <v>0</v>
      </c>
      <c r="CD47" s="199">
        <f ca="1">IF('2.1 Kraftwerk allgemein'!$F$15&lt;'1.1 Allgemein'!$I$22,
IF(OR(ISNUMBER($D47)=FALSE,$F47=""),"",
IF(AND('2.5 CAPEX'!$L50&lt;&gt;"x",'2.5 CAPEX'!$M50&lt;&gt;"x"),0,
IF($F47=0,0,
IF(CD$4&lt;'2.1 Kraftwerk allgemein'!$F$16,0,
IF(CD$4='2.1 Kraftwerk allgemein'!$F$16,'2.5 CAPEX'!$J50/$F47,
IF(CD$4&lt;'2.1 Kraftwerk allgemein'!$F$16+$F47,
('2.5 CAPEX'!$J50+SUM(OFFSET('2.5 CAPEX'!CI50,0,-MIN(MAX($F47-1-('2.1 Kraftwerk allgemein'!$F$16-'2.1 Kraftwerk allgemein'!$F$15+1),0),COLUMN(BU47)-1-('2.1 Kraftwerk allgemein'!$F$16-'2.1 Kraftwerk allgemein'!$F$15+1)),1,MIN(MAX($F47-('2.1 Kraftwerk allgemein'!$F$16-'2.1 Kraftwerk allgemein'!$F$15+1),1),COLUMN(BU47)-('2.1 Kraftwerk allgemein'!$F$16-'2.1 Kraftwerk allgemein'!$F$15+1)))))/$F47,
SUM(OFFSET('2.5 CAPEX'!CI50,0,-MIN($F47-1,COLUMN(BU47)-1),1,MIN($F47,COLUMN(BU47))))/$F47)))))),
IF(OR(ISNUMBER($D47)=FALSE,$F47=""),"",
IF(AND('2.5 CAPEX'!$L50&lt;&gt;"x",'2.5 CAPEX'!$M50&lt;&gt;"x"),0,
IF($F47=0,0,
IF(CD$4&lt;'2.1 Kraftwerk allgemein'!$F$16,0,
IF(CD$4='2.1 Kraftwerk allgemein'!$F$16,'2.5 CAPEX'!$J50/$F47,
IF(CD$4&lt;'2.1 Kraftwerk allgemein'!$F$16+$F47,
('2.5 CAPEX'!$J50+SUM(OFFSET('2.5 CAPEX'!CI50,0,-MIN(MAX($F47-1-('2.1 Kraftwerk allgemein'!$F$16-'1.1 Allgemein'!$I$22+1),0),COLUMN(BU47)-1-('2.1 Kraftwerk allgemein'!$F$16-'1.1 Allgemein'!$I$22+1)),1,MIN(MAX($F47-('2.1 Kraftwerk allgemein'!$F$16-'1.1 Allgemein'!$I$22+1),1),COLUMN(BU47)-('2.1 Kraftwerk allgemein'!$F$16-'1.1 Allgemein'!$I$22+1)))))/$F47,
SUM(OFFSET('2.5 CAPEX'!CI50,0,-MIN($F47-1,COLUMN(BU47)-1),1,MIN($F47,COLUMN(BU47))))/$F47)))))))</f>
        <v>0</v>
      </c>
      <c r="CE47" s="199">
        <f ca="1">IF('2.1 Kraftwerk allgemein'!$F$15&lt;'1.1 Allgemein'!$I$22,
IF(OR(ISNUMBER($D47)=FALSE,$F47=""),"",
IF(AND('2.5 CAPEX'!$L50&lt;&gt;"x",'2.5 CAPEX'!$M50&lt;&gt;"x"),0,
IF($F47=0,0,
IF(CE$4&lt;'2.1 Kraftwerk allgemein'!$F$16,0,
IF(CE$4='2.1 Kraftwerk allgemein'!$F$16,'2.5 CAPEX'!$J50/$F47,
IF(CE$4&lt;'2.1 Kraftwerk allgemein'!$F$16+$F47,
('2.5 CAPEX'!$J50+SUM(OFFSET('2.5 CAPEX'!CJ50,0,-MIN(MAX($F47-1-('2.1 Kraftwerk allgemein'!$F$16-'2.1 Kraftwerk allgemein'!$F$15+1),0),COLUMN(BV47)-1-('2.1 Kraftwerk allgemein'!$F$16-'2.1 Kraftwerk allgemein'!$F$15+1)),1,MIN(MAX($F47-('2.1 Kraftwerk allgemein'!$F$16-'2.1 Kraftwerk allgemein'!$F$15+1),1),COLUMN(BV47)-('2.1 Kraftwerk allgemein'!$F$16-'2.1 Kraftwerk allgemein'!$F$15+1)))))/$F47,
SUM(OFFSET('2.5 CAPEX'!CJ50,0,-MIN($F47-1,COLUMN(BV47)-1),1,MIN($F47,COLUMN(BV47))))/$F47)))))),
IF(OR(ISNUMBER($D47)=FALSE,$F47=""),"",
IF(AND('2.5 CAPEX'!$L50&lt;&gt;"x",'2.5 CAPEX'!$M50&lt;&gt;"x"),0,
IF($F47=0,0,
IF(CE$4&lt;'2.1 Kraftwerk allgemein'!$F$16,0,
IF(CE$4='2.1 Kraftwerk allgemein'!$F$16,'2.5 CAPEX'!$J50/$F47,
IF(CE$4&lt;'2.1 Kraftwerk allgemein'!$F$16+$F47,
('2.5 CAPEX'!$J50+SUM(OFFSET('2.5 CAPEX'!CJ50,0,-MIN(MAX($F47-1-('2.1 Kraftwerk allgemein'!$F$16-'1.1 Allgemein'!$I$22+1),0),COLUMN(BV47)-1-('2.1 Kraftwerk allgemein'!$F$16-'1.1 Allgemein'!$I$22+1)),1,MIN(MAX($F47-('2.1 Kraftwerk allgemein'!$F$16-'1.1 Allgemein'!$I$22+1),1),COLUMN(BV47)-('2.1 Kraftwerk allgemein'!$F$16-'1.1 Allgemein'!$I$22+1)))))/$F47,
SUM(OFFSET('2.5 CAPEX'!CJ50,0,-MIN($F47-1,COLUMN(BV47)-1),1,MIN($F47,COLUMN(BV47))))/$F47)))))))</f>
        <v>0</v>
      </c>
      <c r="CF47" s="199">
        <f ca="1">IF('2.1 Kraftwerk allgemein'!$F$15&lt;'1.1 Allgemein'!$I$22,
IF(OR(ISNUMBER($D47)=FALSE,$F47=""),"",
IF(AND('2.5 CAPEX'!$L50&lt;&gt;"x",'2.5 CAPEX'!$M50&lt;&gt;"x"),0,
IF($F47=0,0,
IF(CF$4&lt;'2.1 Kraftwerk allgemein'!$F$16,0,
IF(CF$4='2.1 Kraftwerk allgemein'!$F$16,'2.5 CAPEX'!$J50/$F47,
IF(CF$4&lt;'2.1 Kraftwerk allgemein'!$F$16+$F47,
('2.5 CAPEX'!$J50+SUM(OFFSET('2.5 CAPEX'!CK50,0,-MIN(MAX($F47-1-('2.1 Kraftwerk allgemein'!$F$16-'2.1 Kraftwerk allgemein'!$F$15+1),0),COLUMN(BW47)-1-('2.1 Kraftwerk allgemein'!$F$16-'2.1 Kraftwerk allgemein'!$F$15+1)),1,MIN(MAX($F47-('2.1 Kraftwerk allgemein'!$F$16-'2.1 Kraftwerk allgemein'!$F$15+1),1),COLUMN(BW47)-('2.1 Kraftwerk allgemein'!$F$16-'2.1 Kraftwerk allgemein'!$F$15+1)))))/$F47,
SUM(OFFSET('2.5 CAPEX'!CK50,0,-MIN($F47-1,COLUMN(BW47)-1),1,MIN($F47,COLUMN(BW47))))/$F47)))))),
IF(OR(ISNUMBER($D47)=FALSE,$F47=""),"",
IF(AND('2.5 CAPEX'!$L50&lt;&gt;"x",'2.5 CAPEX'!$M50&lt;&gt;"x"),0,
IF($F47=0,0,
IF(CF$4&lt;'2.1 Kraftwerk allgemein'!$F$16,0,
IF(CF$4='2.1 Kraftwerk allgemein'!$F$16,'2.5 CAPEX'!$J50/$F47,
IF(CF$4&lt;'2.1 Kraftwerk allgemein'!$F$16+$F47,
('2.5 CAPEX'!$J50+SUM(OFFSET('2.5 CAPEX'!CK50,0,-MIN(MAX($F47-1-('2.1 Kraftwerk allgemein'!$F$16-'1.1 Allgemein'!$I$22+1),0),COLUMN(BW47)-1-('2.1 Kraftwerk allgemein'!$F$16-'1.1 Allgemein'!$I$22+1)),1,MIN(MAX($F47-('2.1 Kraftwerk allgemein'!$F$16-'1.1 Allgemein'!$I$22+1),1),COLUMN(BW47)-('2.1 Kraftwerk allgemein'!$F$16-'1.1 Allgemein'!$I$22+1)))))/$F47,
SUM(OFFSET('2.5 CAPEX'!CK50,0,-MIN($F47-1,COLUMN(BW47)-1),1,MIN($F47,COLUMN(BW47))))/$F47)))))))</f>
        <v>0</v>
      </c>
      <c r="CG47" s="199">
        <f ca="1">IF('2.1 Kraftwerk allgemein'!$F$15&lt;'1.1 Allgemein'!$I$22,
IF(OR(ISNUMBER($D47)=FALSE,$F47=""),"",
IF(AND('2.5 CAPEX'!$L50&lt;&gt;"x",'2.5 CAPEX'!$M50&lt;&gt;"x"),0,
IF($F47=0,0,
IF(CG$4&lt;'2.1 Kraftwerk allgemein'!$F$16,0,
IF(CG$4='2.1 Kraftwerk allgemein'!$F$16,'2.5 CAPEX'!$J50/$F47,
IF(CG$4&lt;'2.1 Kraftwerk allgemein'!$F$16+$F47,
('2.5 CAPEX'!$J50+SUM(OFFSET('2.5 CAPEX'!CL50,0,-MIN(MAX($F47-1-('2.1 Kraftwerk allgemein'!$F$16-'2.1 Kraftwerk allgemein'!$F$15+1),0),COLUMN(BX47)-1-('2.1 Kraftwerk allgemein'!$F$16-'2.1 Kraftwerk allgemein'!$F$15+1)),1,MIN(MAX($F47-('2.1 Kraftwerk allgemein'!$F$16-'2.1 Kraftwerk allgemein'!$F$15+1),1),COLUMN(BX47)-('2.1 Kraftwerk allgemein'!$F$16-'2.1 Kraftwerk allgemein'!$F$15+1)))))/$F47,
SUM(OFFSET('2.5 CAPEX'!CL50,0,-MIN($F47-1,COLUMN(BX47)-1),1,MIN($F47,COLUMN(BX47))))/$F47)))))),
IF(OR(ISNUMBER($D47)=FALSE,$F47=""),"",
IF(AND('2.5 CAPEX'!$L50&lt;&gt;"x",'2.5 CAPEX'!$M50&lt;&gt;"x"),0,
IF($F47=0,0,
IF(CG$4&lt;'2.1 Kraftwerk allgemein'!$F$16,0,
IF(CG$4='2.1 Kraftwerk allgemein'!$F$16,'2.5 CAPEX'!$J50/$F47,
IF(CG$4&lt;'2.1 Kraftwerk allgemein'!$F$16+$F47,
('2.5 CAPEX'!$J50+SUM(OFFSET('2.5 CAPEX'!CL50,0,-MIN(MAX($F47-1-('2.1 Kraftwerk allgemein'!$F$16-'1.1 Allgemein'!$I$22+1),0),COLUMN(BX47)-1-('2.1 Kraftwerk allgemein'!$F$16-'1.1 Allgemein'!$I$22+1)),1,MIN(MAX($F47-('2.1 Kraftwerk allgemein'!$F$16-'1.1 Allgemein'!$I$22+1),1),COLUMN(BX47)-('2.1 Kraftwerk allgemein'!$F$16-'1.1 Allgemein'!$I$22+1)))))/$F47,
SUM(OFFSET('2.5 CAPEX'!CL50,0,-MIN($F47-1,COLUMN(BX47)-1),1,MIN($F47,COLUMN(BX47))))/$F47)))))))</f>
        <v>0</v>
      </c>
      <c r="CH47" s="199">
        <f ca="1">IF('2.1 Kraftwerk allgemein'!$F$15&lt;'1.1 Allgemein'!$I$22,
IF(OR(ISNUMBER($D47)=FALSE,$F47=""),"",
IF(AND('2.5 CAPEX'!$L50&lt;&gt;"x",'2.5 CAPEX'!$M50&lt;&gt;"x"),0,
IF($F47=0,0,
IF(CH$4&lt;'2.1 Kraftwerk allgemein'!$F$16,0,
IF(CH$4='2.1 Kraftwerk allgemein'!$F$16,'2.5 CAPEX'!$J50/$F47,
IF(CH$4&lt;'2.1 Kraftwerk allgemein'!$F$16+$F47,
('2.5 CAPEX'!$J50+SUM(OFFSET('2.5 CAPEX'!CM50,0,-MIN(MAX($F47-1-('2.1 Kraftwerk allgemein'!$F$16-'2.1 Kraftwerk allgemein'!$F$15+1),0),COLUMN(BY47)-1-('2.1 Kraftwerk allgemein'!$F$16-'2.1 Kraftwerk allgemein'!$F$15+1)),1,MIN(MAX($F47-('2.1 Kraftwerk allgemein'!$F$16-'2.1 Kraftwerk allgemein'!$F$15+1),1),COLUMN(BY47)-('2.1 Kraftwerk allgemein'!$F$16-'2.1 Kraftwerk allgemein'!$F$15+1)))))/$F47,
SUM(OFFSET('2.5 CAPEX'!CM50,0,-MIN($F47-1,COLUMN(BY47)-1),1,MIN($F47,COLUMN(BY47))))/$F47)))))),
IF(OR(ISNUMBER($D47)=FALSE,$F47=""),"",
IF(AND('2.5 CAPEX'!$L50&lt;&gt;"x",'2.5 CAPEX'!$M50&lt;&gt;"x"),0,
IF($F47=0,0,
IF(CH$4&lt;'2.1 Kraftwerk allgemein'!$F$16,0,
IF(CH$4='2.1 Kraftwerk allgemein'!$F$16,'2.5 CAPEX'!$J50/$F47,
IF(CH$4&lt;'2.1 Kraftwerk allgemein'!$F$16+$F47,
('2.5 CAPEX'!$J50+SUM(OFFSET('2.5 CAPEX'!CM50,0,-MIN(MAX($F47-1-('2.1 Kraftwerk allgemein'!$F$16-'1.1 Allgemein'!$I$22+1),0),COLUMN(BY47)-1-('2.1 Kraftwerk allgemein'!$F$16-'1.1 Allgemein'!$I$22+1)),1,MIN(MAX($F47-('2.1 Kraftwerk allgemein'!$F$16-'1.1 Allgemein'!$I$22+1),1),COLUMN(BY47)-('2.1 Kraftwerk allgemein'!$F$16-'1.1 Allgemein'!$I$22+1)))))/$F47,
SUM(OFFSET('2.5 CAPEX'!CM50,0,-MIN($F47-1,COLUMN(BY47)-1),1,MIN($F47,COLUMN(BY47))))/$F47)))))))</f>
        <v>0</v>
      </c>
      <c r="CI47" s="199">
        <f ca="1">IF('2.1 Kraftwerk allgemein'!$F$15&lt;'1.1 Allgemein'!$I$22,
IF(OR(ISNUMBER($D47)=FALSE,$F47=""),"",
IF(AND('2.5 CAPEX'!$L50&lt;&gt;"x",'2.5 CAPEX'!$M50&lt;&gt;"x"),0,
IF($F47=0,0,
IF(CI$4&lt;'2.1 Kraftwerk allgemein'!$F$16,0,
IF(CI$4='2.1 Kraftwerk allgemein'!$F$16,'2.5 CAPEX'!$J50/$F47,
IF(CI$4&lt;'2.1 Kraftwerk allgemein'!$F$16+$F47,
('2.5 CAPEX'!$J50+SUM(OFFSET('2.5 CAPEX'!CN50,0,-MIN(MAX($F47-1-('2.1 Kraftwerk allgemein'!$F$16-'2.1 Kraftwerk allgemein'!$F$15+1),0),COLUMN(BZ47)-1-('2.1 Kraftwerk allgemein'!$F$16-'2.1 Kraftwerk allgemein'!$F$15+1)),1,MIN(MAX($F47-('2.1 Kraftwerk allgemein'!$F$16-'2.1 Kraftwerk allgemein'!$F$15+1),1),COLUMN(BZ47)-('2.1 Kraftwerk allgemein'!$F$16-'2.1 Kraftwerk allgemein'!$F$15+1)))))/$F47,
SUM(OFFSET('2.5 CAPEX'!CN50,0,-MIN($F47-1,COLUMN(BZ47)-1),1,MIN($F47,COLUMN(BZ47))))/$F47)))))),
IF(OR(ISNUMBER($D47)=FALSE,$F47=""),"",
IF(AND('2.5 CAPEX'!$L50&lt;&gt;"x",'2.5 CAPEX'!$M50&lt;&gt;"x"),0,
IF($F47=0,0,
IF(CI$4&lt;'2.1 Kraftwerk allgemein'!$F$16,0,
IF(CI$4='2.1 Kraftwerk allgemein'!$F$16,'2.5 CAPEX'!$J50/$F47,
IF(CI$4&lt;'2.1 Kraftwerk allgemein'!$F$16+$F47,
('2.5 CAPEX'!$J50+SUM(OFFSET('2.5 CAPEX'!CN50,0,-MIN(MAX($F47-1-('2.1 Kraftwerk allgemein'!$F$16-'1.1 Allgemein'!$I$22+1),0),COLUMN(BZ47)-1-('2.1 Kraftwerk allgemein'!$F$16-'1.1 Allgemein'!$I$22+1)),1,MIN(MAX($F47-('2.1 Kraftwerk allgemein'!$F$16-'1.1 Allgemein'!$I$22+1),1),COLUMN(BZ47)-('2.1 Kraftwerk allgemein'!$F$16-'1.1 Allgemein'!$I$22+1)))))/$F47,
SUM(OFFSET('2.5 CAPEX'!CN50,0,-MIN($F47-1,COLUMN(BZ47)-1),1,MIN($F47,COLUMN(BZ47))))/$F47)))))))</f>
        <v>0</v>
      </c>
      <c r="CJ47" s="199">
        <f ca="1">IF('2.1 Kraftwerk allgemein'!$F$15&lt;'1.1 Allgemein'!$I$22,
IF(OR(ISNUMBER($D47)=FALSE,$F47=""),"",
IF(AND('2.5 CAPEX'!$L50&lt;&gt;"x",'2.5 CAPEX'!$M50&lt;&gt;"x"),0,
IF($F47=0,0,
IF(CJ$4&lt;'2.1 Kraftwerk allgemein'!$F$16,0,
IF(CJ$4='2.1 Kraftwerk allgemein'!$F$16,'2.5 CAPEX'!$J50/$F47,
IF(CJ$4&lt;'2.1 Kraftwerk allgemein'!$F$16+$F47,
('2.5 CAPEX'!$J50+SUM(OFFSET('2.5 CAPEX'!CO50,0,-MIN(MAX($F47-1-('2.1 Kraftwerk allgemein'!$F$16-'2.1 Kraftwerk allgemein'!$F$15+1),0),COLUMN(CA47)-1-('2.1 Kraftwerk allgemein'!$F$16-'2.1 Kraftwerk allgemein'!$F$15+1)),1,MIN(MAX($F47-('2.1 Kraftwerk allgemein'!$F$16-'2.1 Kraftwerk allgemein'!$F$15+1),1),COLUMN(CA47)-('2.1 Kraftwerk allgemein'!$F$16-'2.1 Kraftwerk allgemein'!$F$15+1)))))/$F47,
SUM(OFFSET('2.5 CAPEX'!CO50,0,-MIN($F47-1,COLUMN(CA47)-1),1,MIN($F47,COLUMN(CA47))))/$F47)))))),
IF(OR(ISNUMBER($D47)=FALSE,$F47=""),"",
IF(AND('2.5 CAPEX'!$L50&lt;&gt;"x",'2.5 CAPEX'!$M50&lt;&gt;"x"),0,
IF($F47=0,0,
IF(CJ$4&lt;'2.1 Kraftwerk allgemein'!$F$16,0,
IF(CJ$4='2.1 Kraftwerk allgemein'!$F$16,'2.5 CAPEX'!$J50/$F47,
IF(CJ$4&lt;'2.1 Kraftwerk allgemein'!$F$16+$F47,
('2.5 CAPEX'!$J50+SUM(OFFSET('2.5 CAPEX'!CO50,0,-MIN(MAX($F47-1-('2.1 Kraftwerk allgemein'!$F$16-'1.1 Allgemein'!$I$22+1),0),COLUMN(CA47)-1-('2.1 Kraftwerk allgemein'!$F$16-'1.1 Allgemein'!$I$22+1)),1,MIN(MAX($F47-('2.1 Kraftwerk allgemein'!$F$16-'1.1 Allgemein'!$I$22+1),1),COLUMN(CA47)-('2.1 Kraftwerk allgemein'!$F$16-'1.1 Allgemein'!$I$22+1)))))/$F47,
SUM(OFFSET('2.5 CAPEX'!CO50,0,-MIN($F47-1,COLUMN(CA47)-1),1,MIN($F47,COLUMN(CA47))))/$F47)))))))</f>
        <v>0</v>
      </c>
      <c r="CK47" s="199">
        <f ca="1">IF('2.1 Kraftwerk allgemein'!$F$15&lt;'1.1 Allgemein'!$I$22,
IF(OR(ISNUMBER($D47)=FALSE,$F47=""),"",
IF(AND('2.5 CAPEX'!$L50&lt;&gt;"x",'2.5 CAPEX'!$M50&lt;&gt;"x"),0,
IF($F47=0,0,
IF(CK$4&lt;'2.1 Kraftwerk allgemein'!$F$16,0,
IF(CK$4='2.1 Kraftwerk allgemein'!$F$16,'2.5 CAPEX'!$J50/$F47,
IF(CK$4&lt;'2.1 Kraftwerk allgemein'!$F$16+$F47,
('2.5 CAPEX'!$J50+SUM(OFFSET('2.5 CAPEX'!CP50,0,-MIN(MAX($F47-1-('2.1 Kraftwerk allgemein'!$F$16-'2.1 Kraftwerk allgemein'!$F$15+1),0),COLUMN(CB47)-1-('2.1 Kraftwerk allgemein'!$F$16-'2.1 Kraftwerk allgemein'!$F$15+1)),1,MIN(MAX($F47-('2.1 Kraftwerk allgemein'!$F$16-'2.1 Kraftwerk allgemein'!$F$15+1),1),COLUMN(CB47)-('2.1 Kraftwerk allgemein'!$F$16-'2.1 Kraftwerk allgemein'!$F$15+1)))))/$F47,
SUM(OFFSET('2.5 CAPEX'!CP50,0,-MIN($F47-1,COLUMN(CB47)-1),1,MIN($F47,COLUMN(CB47))))/$F47)))))),
IF(OR(ISNUMBER($D47)=FALSE,$F47=""),"",
IF(AND('2.5 CAPEX'!$L50&lt;&gt;"x",'2.5 CAPEX'!$M50&lt;&gt;"x"),0,
IF($F47=0,0,
IF(CK$4&lt;'2.1 Kraftwerk allgemein'!$F$16,0,
IF(CK$4='2.1 Kraftwerk allgemein'!$F$16,'2.5 CAPEX'!$J50/$F47,
IF(CK$4&lt;'2.1 Kraftwerk allgemein'!$F$16+$F47,
('2.5 CAPEX'!$J50+SUM(OFFSET('2.5 CAPEX'!CP50,0,-MIN(MAX($F47-1-('2.1 Kraftwerk allgemein'!$F$16-'1.1 Allgemein'!$I$22+1),0),COLUMN(CB47)-1-('2.1 Kraftwerk allgemein'!$F$16-'1.1 Allgemein'!$I$22+1)),1,MIN(MAX($F47-('2.1 Kraftwerk allgemein'!$F$16-'1.1 Allgemein'!$I$22+1),1),COLUMN(CB47)-('2.1 Kraftwerk allgemein'!$F$16-'1.1 Allgemein'!$I$22+1)))))/$F47,
SUM(OFFSET('2.5 CAPEX'!CP50,0,-MIN($F47-1,COLUMN(CB47)-1),1,MIN($F47,COLUMN(CB47))))/$F47)))))))</f>
        <v>0</v>
      </c>
      <c r="CL47" s="199">
        <f ca="1">IF('2.1 Kraftwerk allgemein'!$F$15&lt;'1.1 Allgemein'!$I$22,
IF(OR(ISNUMBER($D47)=FALSE,$F47=""),"",
IF(AND('2.5 CAPEX'!$L50&lt;&gt;"x",'2.5 CAPEX'!$M50&lt;&gt;"x"),0,
IF($F47=0,0,
IF(CL$4&lt;'2.1 Kraftwerk allgemein'!$F$16,0,
IF(CL$4='2.1 Kraftwerk allgemein'!$F$16,'2.5 CAPEX'!$J50/$F47,
IF(CL$4&lt;'2.1 Kraftwerk allgemein'!$F$16+$F47,
('2.5 CAPEX'!$J50+SUM(OFFSET('2.5 CAPEX'!CQ50,0,-MIN(MAX($F47-1-('2.1 Kraftwerk allgemein'!$F$16-'2.1 Kraftwerk allgemein'!$F$15+1),0),COLUMN(CC47)-1-('2.1 Kraftwerk allgemein'!$F$16-'2.1 Kraftwerk allgemein'!$F$15+1)),1,MIN(MAX($F47-('2.1 Kraftwerk allgemein'!$F$16-'2.1 Kraftwerk allgemein'!$F$15+1),1),COLUMN(CC47)-('2.1 Kraftwerk allgemein'!$F$16-'2.1 Kraftwerk allgemein'!$F$15+1)))))/$F47,
SUM(OFFSET('2.5 CAPEX'!CQ50,0,-MIN($F47-1,COLUMN(CC47)-1),1,MIN($F47,COLUMN(CC47))))/$F47)))))),
IF(OR(ISNUMBER($D47)=FALSE,$F47=""),"",
IF(AND('2.5 CAPEX'!$L50&lt;&gt;"x",'2.5 CAPEX'!$M50&lt;&gt;"x"),0,
IF($F47=0,0,
IF(CL$4&lt;'2.1 Kraftwerk allgemein'!$F$16,0,
IF(CL$4='2.1 Kraftwerk allgemein'!$F$16,'2.5 CAPEX'!$J50/$F47,
IF(CL$4&lt;'2.1 Kraftwerk allgemein'!$F$16+$F47,
('2.5 CAPEX'!$J50+SUM(OFFSET('2.5 CAPEX'!CQ50,0,-MIN(MAX($F47-1-('2.1 Kraftwerk allgemein'!$F$16-'1.1 Allgemein'!$I$22+1),0),COLUMN(CC47)-1-('2.1 Kraftwerk allgemein'!$F$16-'1.1 Allgemein'!$I$22+1)),1,MIN(MAX($F47-('2.1 Kraftwerk allgemein'!$F$16-'1.1 Allgemein'!$I$22+1),1),COLUMN(CC47)-('2.1 Kraftwerk allgemein'!$F$16-'1.1 Allgemein'!$I$22+1)))))/$F47,
SUM(OFFSET('2.5 CAPEX'!CQ50,0,-MIN($F47-1,COLUMN(CC47)-1),1,MIN($F47,COLUMN(CC47))))/$F47)))))))</f>
        <v>0</v>
      </c>
      <c r="CM47" s="199">
        <f ca="1">IF('2.1 Kraftwerk allgemein'!$F$15&lt;'1.1 Allgemein'!$I$22,
IF(OR(ISNUMBER($D47)=FALSE,$F47=""),"",
IF(AND('2.5 CAPEX'!$L50&lt;&gt;"x",'2.5 CAPEX'!$M50&lt;&gt;"x"),0,
IF($F47=0,0,
IF(CM$4&lt;'2.1 Kraftwerk allgemein'!$F$16,0,
IF(CM$4='2.1 Kraftwerk allgemein'!$F$16,'2.5 CAPEX'!$J50/$F47,
IF(CM$4&lt;'2.1 Kraftwerk allgemein'!$F$16+$F47,
('2.5 CAPEX'!$J50+SUM(OFFSET('2.5 CAPEX'!CR50,0,-MIN(MAX($F47-1-('2.1 Kraftwerk allgemein'!$F$16-'2.1 Kraftwerk allgemein'!$F$15+1),0),COLUMN(CD47)-1-('2.1 Kraftwerk allgemein'!$F$16-'2.1 Kraftwerk allgemein'!$F$15+1)),1,MIN(MAX($F47-('2.1 Kraftwerk allgemein'!$F$16-'2.1 Kraftwerk allgemein'!$F$15+1),1),COLUMN(CD47)-('2.1 Kraftwerk allgemein'!$F$16-'2.1 Kraftwerk allgemein'!$F$15+1)))))/$F47,
SUM(OFFSET('2.5 CAPEX'!CR50,0,-MIN($F47-1,COLUMN(CD47)-1),1,MIN($F47,COLUMN(CD47))))/$F47)))))),
IF(OR(ISNUMBER($D47)=FALSE,$F47=""),"",
IF(AND('2.5 CAPEX'!$L50&lt;&gt;"x",'2.5 CAPEX'!$M50&lt;&gt;"x"),0,
IF($F47=0,0,
IF(CM$4&lt;'2.1 Kraftwerk allgemein'!$F$16,0,
IF(CM$4='2.1 Kraftwerk allgemein'!$F$16,'2.5 CAPEX'!$J50/$F47,
IF(CM$4&lt;'2.1 Kraftwerk allgemein'!$F$16+$F47,
('2.5 CAPEX'!$J50+SUM(OFFSET('2.5 CAPEX'!CR50,0,-MIN(MAX($F47-1-('2.1 Kraftwerk allgemein'!$F$16-'1.1 Allgemein'!$I$22+1),0),COLUMN(CD47)-1-('2.1 Kraftwerk allgemein'!$F$16-'1.1 Allgemein'!$I$22+1)),1,MIN(MAX($F47-('2.1 Kraftwerk allgemein'!$F$16-'1.1 Allgemein'!$I$22+1),1),COLUMN(CD47)-('2.1 Kraftwerk allgemein'!$F$16-'1.1 Allgemein'!$I$22+1)))))/$F47,
SUM(OFFSET('2.5 CAPEX'!CR50,0,-MIN($F47-1,COLUMN(CD47)-1),1,MIN($F47,COLUMN(CD47))))/$F47)))))))</f>
        <v>0</v>
      </c>
      <c r="CN47" s="199">
        <f ca="1">IF('2.1 Kraftwerk allgemein'!$F$15&lt;'1.1 Allgemein'!$I$22,
IF(OR(ISNUMBER($D47)=FALSE,$F47=""),"",
IF(AND('2.5 CAPEX'!$L50&lt;&gt;"x",'2.5 CAPEX'!$M50&lt;&gt;"x"),0,
IF($F47=0,0,
IF(CN$4&lt;'2.1 Kraftwerk allgemein'!$F$16,0,
IF(CN$4='2.1 Kraftwerk allgemein'!$F$16,'2.5 CAPEX'!$J50/$F47,
IF(CN$4&lt;'2.1 Kraftwerk allgemein'!$F$16+$F47,
('2.5 CAPEX'!$J50+SUM(OFFSET('2.5 CAPEX'!CS50,0,-MIN(MAX($F47-1-('2.1 Kraftwerk allgemein'!$F$16-'2.1 Kraftwerk allgemein'!$F$15+1),0),COLUMN(CE47)-1-('2.1 Kraftwerk allgemein'!$F$16-'2.1 Kraftwerk allgemein'!$F$15+1)),1,MIN(MAX($F47-('2.1 Kraftwerk allgemein'!$F$16-'2.1 Kraftwerk allgemein'!$F$15+1),1),COLUMN(CE47)-('2.1 Kraftwerk allgemein'!$F$16-'2.1 Kraftwerk allgemein'!$F$15+1)))))/$F47,
SUM(OFFSET('2.5 CAPEX'!CS50,0,-MIN($F47-1,COLUMN(CE47)-1),1,MIN($F47,COLUMN(CE47))))/$F47)))))),
IF(OR(ISNUMBER($D47)=FALSE,$F47=""),"",
IF(AND('2.5 CAPEX'!$L50&lt;&gt;"x",'2.5 CAPEX'!$M50&lt;&gt;"x"),0,
IF($F47=0,0,
IF(CN$4&lt;'2.1 Kraftwerk allgemein'!$F$16,0,
IF(CN$4='2.1 Kraftwerk allgemein'!$F$16,'2.5 CAPEX'!$J50/$F47,
IF(CN$4&lt;'2.1 Kraftwerk allgemein'!$F$16+$F47,
('2.5 CAPEX'!$J50+SUM(OFFSET('2.5 CAPEX'!CS50,0,-MIN(MAX($F47-1-('2.1 Kraftwerk allgemein'!$F$16-'1.1 Allgemein'!$I$22+1),0),COLUMN(CE47)-1-('2.1 Kraftwerk allgemein'!$F$16-'1.1 Allgemein'!$I$22+1)),1,MIN(MAX($F47-('2.1 Kraftwerk allgemein'!$F$16-'1.1 Allgemein'!$I$22+1),1),COLUMN(CE47)-('2.1 Kraftwerk allgemein'!$F$16-'1.1 Allgemein'!$I$22+1)))))/$F47,
SUM(OFFSET('2.5 CAPEX'!CS50,0,-MIN($F47-1,COLUMN(CE47)-1),1,MIN($F47,COLUMN(CE47))))/$F47)))))))</f>
        <v>0</v>
      </c>
      <c r="CO47" s="199">
        <f ca="1">IF('2.1 Kraftwerk allgemein'!$F$15&lt;'1.1 Allgemein'!$I$22,
IF(OR(ISNUMBER($D47)=FALSE,$F47=""),"",
IF(AND('2.5 CAPEX'!$L50&lt;&gt;"x",'2.5 CAPEX'!$M50&lt;&gt;"x"),0,
IF($F47=0,0,
IF(CO$4&lt;'2.1 Kraftwerk allgemein'!$F$16,0,
IF(CO$4='2.1 Kraftwerk allgemein'!$F$16,'2.5 CAPEX'!$J50/$F47,
IF(CO$4&lt;'2.1 Kraftwerk allgemein'!$F$16+$F47,
('2.5 CAPEX'!$J50+SUM(OFFSET('2.5 CAPEX'!CT50,0,-MIN(MAX($F47-1-('2.1 Kraftwerk allgemein'!$F$16-'2.1 Kraftwerk allgemein'!$F$15+1),0),COLUMN(CF47)-1-('2.1 Kraftwerk allgemein'!$F$16-'2.1 Kraftwerk allgemein'!$F$15+1)),1,MIN(MAX($F47-('2.1 Kraftwerk allgemein'!$F$16-'2.1 Kraftwerk allgemein'!$F$15+1),1),COLUMN(CF47)-('2.1 Kraftwerk allgemein'!$F$16-'2.1 Kraftwerk allgemein'!$F$15+1)))))/$F47,
SUM(OFFSET('2.5 CAPEX'!CT50,0,-MIN($F47-1,COLUMN(CF47)-1),1,MIN($F47,COLUMN(CF47))))/$F47)))))),
IF(OR(ISNUMBER($D47)=FALSE,$F47=""),"",
IF(AND('2.5 CAPEX'!$L50&lt;&gt;"x",'2.5 CAPEX'!$M50&lt;&gt;"x"),0,
IF($F47=0,0,
IF(CO$4&lt;'2.1 Kraftwerk allgemein'!$F$16,0,
IF(CO$4='2.1 Kraftwerk allgemein'!$F$16,'2.5 CAPEX'!$J50/$F47,
IF(CO$4&lt;'2.1 Kraftwerk allgemein'!$F$16+$F47,
('2.5 CAPEX'!$J50+SUM(OFFSET('2.5 CAPEX'!CT50,0,-MIN(MAX($F47-1-('2.1 Kraftwerk allgemein'!$F$16-'1.1 Allgemein'!$I$22+1),0),COLUMN(CF47)-1-('2.1 Kraftwerk allgemein'!$F$16-'1.1 Allgemein'!$I$22+1)),1,MIN(MAX($F47-('2.1 Kraftwerk allgemein'!$F$16-'1.1 Allgemein'!$I$22+1),1),COLUMN(CF47)-('2.1 Kraftwerk allgemein'!$F$16-'1.1 Allgemein'!$I$22+1)))))/$F47,
SUM(OFFSET('2.5 CAPEX'!CT50,0,-MIN($F47-1,COLUMN(CF47)-1),1,MIN($F47,COLUMN(CF47))))/$F47)))))))</f>
        <v>0</v>
      </c>
      <c r="CP47" s="199">
        <f ca="1">IF('2.1 Kraftwerk allgemein'!$F$15&lt;'1.1 Allgemein'!$I$22,
IF(OR(ISNUMBER($D47)=FALSE,$F47=""),"",
IF(AND('2.5 CAPEX'!$L50&lt;&gt;"x",'2.5 CAPEX'!$M50&lt;&gt;"x"),0,
IF($F47=0,0,
IF(CP$4&lt;'2.1 Kraftwerk allgemein'!$F$16,0,
IF(CP$4='2.1 Kraftwerk allgemein'!$F$16,'2.5 CAPEX'!$J50/$F47,
IF(CP$4&lt;'2.1 Kraftwerk allgemein'!$F$16+$F47,
('2.5 CAPEX'!$J50+SUM(OFFSET('2.5 CAPEX'!CU50,0,-MIN(MAX($F47-1-('2.1 Kraftwerk allgemein'!$F$16-'2.1 Kraftwerk allgemein'!$F$15+1),0),COLUMN(CG47)-1-('2.1 Kraftwerk allgemein'!$F$16-'2.1 Kraftwerk allgemein'!$F$15+1)),1,MIN(MAX($F47-('2.1 Kraftwerk allgemein'!$F$16-'2.1 Kraftwerk allgemein'!$F$15+1),1),COLUMN(CG47)-('2.1 Kraftwerk allgemein'!$F$16-'2.1 Kraftwerk allgemein'!$F$15+1)))))/$F47,
SUM(OFFSET('2.5 CAPEX'!CU50,0,-MIN($F47-1,COLUMN(CG47)-1),1,MIN($F47,COLUMN(CG47))))/$F47)))))),
IF(OR(ISNUMBER($D47)=FALSE,$F47=""),"",
IF(AND('2.5 CAPEX'!$L50&lt;&gt;"x",'2.5 CAPEX'!$M50&lt;&gt;"x"),0,
IF($F47=0,0,
IF(CP$4&lt;'2.1 Kraftwerk allgemein'!$F$16,0,
IF(CP$4='2.1 Kraftwerk allgemein'!$F$16,'2.5 CAPEX'!$J50/$F47,
IF(CP$4&lt;'2.1 Kraftwerk allgemein'!$F$16+$F47,
('2.5 CAPEX'!$J50+SUM(OFFSET('2.5 CAPEX'!CU50,0,-MIN(MAX($F47-1-('2.1 Kraftwerk allgemein'!$F$16-'1.1 Allgemein'!$I$22+1),0),COLUMN(CG47)-1-('2.1 Kraftwerk allgemein'!$F$16-'1.1 Allgemein'!$I$22+1)),1,MIN(MAX($F47-('2.1 Kraftwerk allgemein'!$F$16-'1.1 Allgemein'!$I$22+1),1),COLUMN(CG47)-('2.1 Kraftwerk allgemein'!$F$16-'1.1 Allgemein'!$I$22+1)))))/$F47,
SUM(OFFSET('2.5 CAPEX'!CU50,0,-MIN($F47-1,COLUMN(CG47)-1),1,MIN($F47,COLUMN(CG47))))/$F47)))))))</f>
        <v>0</v>
      </c>
      <c r="CQ47" s="199">
        <f ca="1">IF('2.1 Kraftwerk allgemein'!$F$15&lt;'1.1 Allgemein'!$I$22,
IF(OR(ISNUMBER($D47)=FALSE,$F47=""),"",
IF(AND('2.5 CAPEX'!$L50&lt;&gt;"x",'2.5 CAPEX'!$M50&lt;&gt;"x"),0,
IF($F47=0,0,
IF(CQ$4&lt;'2.1 Kraftwerk allgemein'!$F$16,0,
IF(CQ$4='2.1 Kraftwerk allgemein'!$F$16,'2.5 CAPEX'!$J50/$F47,
IF(CQ$4&lt;'2.1 Kraftwerk allgemein'!$F$16+$F47,
('2.5 CAPEX'!$J50+SUM(OFFSET('2.5 CAPEX'!CV50,0,-MIN(MAX($F47-1-('2.1 Kraftwerk allgemein'!$F$16-'2.1 Kraftwerk allgemein'!$F$15+1),0),COLUMN(CH47)-1-('2.1 Kraftwerk allgemein'!$F$16-'2.1 Kraftwerk allgemein'!$F$15+1)),1,MIN(MAX($F47-('2.1 Kraftwerk allgemein'!$F$16-'2.1 Kraftwerk allgemein'!$F$15+1),1),COLUMN(CH47)-('2.1 Kraftwerk allgemein'!$F$16-'2.1 Kraftwerk allgemein'!$F$15+1)))))/$F47,
SUM(OFFSET('2.5 CAPEX'!CV50,0,-MIN($F47-1,COLUMN(CH47)-1),1,MIN($F47,COLUMN(CH47))))/$F47)))))),
IF(OR(ISNUMBER($D47)=FALSE,$F47=""),"",
IF(AND('2.5 CAPEX'!$L50&lt;&gt;"x",'2.5 CAPEX'!$M50&lt;&gt;"x"),0,
IF($F47=0,0,
IF(CQ$4&lt;'2.1 Kraftwerk allgemein'!$F$16,0,
IF(CQ$4='2.1 Kraftwerk allgemein'!$F$16,'2.5 CAPEX'!$J50/$F47,
IF(CQ$4&lt;'2.1 Kraftwerk allgemein'!$F$16+$F47,
('2.5 CAPEX'!$J50+SUM(OFFSET('2.5 CAPEX'!CV50,0,-MIN(MAX($F47-1-('2.1 Kraftwerk allgemein'!$F$16-'1.1 Allgemein'!$I$22+1),0),COLUMN(CH47)-1-('2.1 Kraftwerk allgemein'!$F$16-'1.1 Allgemein'!$I$22+1)),1,MIN(MAX($F47-('2.1 Kraftwerk allgemein'!$F$16-'1.1 Allgemein'!$I$22+1),1),COLUMN(CH47)-('2.1 Kraftwerk allgemein'!$F$16-'1.1 Allgemein'!$I$22+1)))))/$F47,
SUM(OFFSET('2.5 CAPEX'!CV50,0,-MIN($F47-1,COLUMN(CH47)-1),1,MIN($F47,COLUMN(CH47))))/$F47)))))))</f>
        <v>0</v>
      </c>
      <c r="CR47" s="199">
        <f ca="1">IF('2.1 Kraftwerk allgemein'!$F$15&lt;'1.1 Allgemein'!$I$22,
IF(OR(ISNUMBER($D47)=FALSE,$F47=""),"",
IF(AND('2.5 CAPEX'!$L50&lt;&gt;"x",'2.5 CAPEX'!$M50&lt;&gt;"x"),0,
IF($F47=0,0,
IF(CR$4&lt;'2.1 Kraftwerk allgemein'!$F$16,0,
IF(CR$4='2.1 Kraftwerk allgemein'!$F$16,'2.5 CAPEX'!$J50/$F47,
IF(CR$4&lt;'2.1 Kraftwerk allgemein'!$F$16+$F47,
('2.5 CAPEX'!$J50+SUM(OFFSET('2.5 CAPEX'!CW50,0,-MIN(MAX($F47-1-('2.1 Kraftwerk allgemein'!$F$16-'2.1 Kraftwerk allgemein'!$F$15+1),0),COLUMN(CI47)-1-('2.1 Kraftwerk allgemein'!$F$16-'2.1 Kraftwerk allgemein'!$F$15+1)),1,MIN(MAX($F47-('2.1 Kraftwerk allgemein'!$F$16-'2.1 Kraftwerk allgemein'!$F$15+1),1),COLUMN(CI47)-('2.1 Kraftwerk allgemein'!$F$16-'2.1 Kraftwerk allgemein'!$F$15+1)))))/$F47,
SUM(OFFSET('2.5 CAPEX'!CW50,0,-MIN($F47-1,COLUMN(CI47)-1),1,MIN($F47,COLUMN(CI47))))/$F47)))))),
IF(OR(ISNUMBER($D47)=FALSE,$F47=""),"",
IF(AND('2.5 CAPEX'!$L50&lt;&gt;"x",'2.5 CAPEX'!$M50&lt;&gt;"x"),0,
IF($F47=0,0,
IF(CR$4&lt;'2.1 Kraftwerk allgemein'!$F$16,0,
IF(CR$4='2.1 Kraftwerk allgemein'!$F$16,'2.5 CAPEX'!$J50/$F47,
IF(CR$4&lt;'2.1 Kraftwerk allgemein'!$F$16+$F47,
('2.5 CAPEX'!$J50+SUM(OFFSET('2.5 CAPEX'!CW50,0,-MIN(MAX($F47-1-('2.1 Kraftwerk allgemein'!$F$16-'1.1 Allgemein'!$I$22+1),0),COLUMN(CI47)-1-('2.1 Kraftwerk allgemein'!$F$16-'1.1 Allgemein'!$I$22+1)),1,MIN(MAX($F47-('2.1 Kraftwerk allgemein'!$F$16-'1.1 Allgemein'!$I$22+1),1),COLUMN(CI47)-('2.1 Kraftwerk allgemein'!$F$16-'1.1 Allgemein'!$I$22+1)))))/$F47,
SUM(OFFSET('2.5 CAPEX'!CW50,0,-MIN($F47-1,COLUMN(CI47)-1),1,MIN($F47,COLUMN(CI47))))/$F47)))))))</f>
        <v>0</v>
      </c>
      <c r="CS47" s="199">
        <f ca="1">IF('2.1 Kraftwerk allgemein'!$F$15&lt;'1.1 Allgemein'!$I$22,
IF(OR(ISNUMBER($D47)=FALSE,$F47=""),"",
IF(AND('2.5 CAPEX'!$L50&lt;&gt;"x",'2.5 CAPEX'!$M50&lt;&gt;"x"),0,
IF($F47=0,0,
IF(CS$4&lt;'2.1 Kraftwerk allgemein'!$F$16,0,
IF(CS$4='2.1 Kraftwerk allgemein'!$F$16,'2.5 CAPEX'!$J50/$F47,
IF(CS$4&lt;'2.1 Kraftwerk allgemein'!$F$16+$F47,
('2.5 CAPEX'!$J50+SUM(OFFSET('2.5 CAPEX'!CX50,0,-MIN(MAX($F47-1-('2.1 Kraftwerk allgemein'!$F$16-'2.1 Kraftwerk allgemein'!$F$15+1),0),COLUMN(CJ47)-1-('2.1 Kraftwerk allgemein'!$F$16-'2.1 Kraftwerk allgemein'!$F$15+1)),1,MIN(MAX($F47-('2.1 Kraftwerk allgemein'!$F$16-'2.1 Kraftwerk allgemein'!$F$15+1),1),COLUMN(CJ47)-('2.1 Kraftwerk allgemein'!$F$16-'2.1 Kraftwerk allgemein'!$F$15+1)))))/$F47,
SUM(OFFSET('2.5 CAPEX'!CX50,0,-MIN($F47-1,COLUMN(CJ47)-1),1,MIN($F47,COLUMN(CJ47))))/$F47)))))),
IF(OR(ISNUMBER($D47)=FALSE,$F47=""),"",
IF(AND('2.5 CAPEX'!$L50&lt;&gt;"x",'2.5 CAPEX'!$M50&lt;&gt;"x"),0,
IF($F47=0,0,
IF(CS$4&lt;'2.1 Kraftwerk allgemein'!$F$16,0,
IF(CS$4='2.1 Kraftwerk allgemein'!$F$16,'2.5 CAPEX'!$J50/$F47,
IF(CS$4&lt;'2.1 Kraftwerk allgemein'!$F$16+$F47,
('2.5 CAPEX'!$J50+SUM(OFFSET('2.5 CAPEX'!CX50,0,-MIN(MAX($F47-1-('2.1 Kraftwerk allgemein'!$F$16-'1.1 Allgemein'!$I$22+1),0),COLUMN(CJ47)-1-('2.1 Kraftwerk allgemein'!$F$16-'1.1 Allgemein'!$I$22+1)),1,MIN(MAX($F47-('2.1 Kraftwerk allgemein'!$F$16-'1.1 Allgemein'!$I$22+1),1),COLUMN(CJ47)-('2.1 Kraftwerk allgemein'!$F$16-'1.1 Allgemein'!$I$22+1)))))/$F47,
SUM(OFFSET('2.5 CAPEX'!CX50,0,-MIN($F47-1,COLUMN(CJ47)-1),1,MIN($F47,COLUMN(CJ47))))/$F47)))))))</f>
        <v>0</v>
      </c>
      <c r="CT47" s="199">
        <f ca="1">IF('2.1 Kraftwerk allgemein'!$F$15&lt;'1.1 Allgemein'!$I$22,
IF(OR(ISNUMBER($D47)=FALSE,$F47=""),"",
IF(AND('2.5 CAPEX'!$L50&lt;&gt;"x",'2.5 CAPEX'!$M50&lt;&gt;"x"),0,
IF($F47=0,0,
IF(CT$4&lt;'2.1 Kraftwerk allgemein'!$F$16,0,
IF(CT$4='2.1 Kraftwerk allgemein'!$F$16,'2.5 CAPEX'!$J50/$F47,
IF(CT$4&lt;'2.1 Kraftwerk allgemein'!$F$16+$F47,
('2.5 CAPEX'!$J50+SUM(OFFSET('2.5 CAPEX'!CY50,0,-MIN(MAX($F47-1-('2.1 Kraftwerk allgemein'!$F$16-'2.1 Kraftwerk allgemein'!$F$15+1),0),COLUMN(CK47)-1-('2.1 Kraftwerk allgemein'!$F$16-'2.1 Kraftwerk allgemein'!$F$15+1)),1,MIN(MAX($F47-('2.1 Kraftwerk allgemein'!$F$16-'2.1 Kraftwerk allgemein'!$F$15+1),1),COLUMN(CK47)-('2.1 Kraftwerk allgemein'!$F$16-'2.1 Kraftwerk allgemein'!$F$15+1)))))/$F47,
SUM(OFFSET('2.5 CAPEX'!CY50,0,-MIN($F47-1,COLUMN(CK47)-1),1,MIN($F47,COLUMN(CK47))))/$F47)))))),
IF(OR(ISNUMBER($D47)=FALSE,$F47=""),"",
IF(AND('2.5 CAPEX'!$L50&lt;&gt;"x",'2.5 CAPEX'!$M50&lt;&gt;"x"),0,
IF($F47=0,0,
IF(CT$4&lt;'2.1 Kraftwerk allgemein'!$F$16,0,
IF(CT$4='2.1 Kraftwerk allgemein'!$F$16,'2.5 CAPEX'!$J50/$F47,
IF(CT$4&lt;'2.1 Kraftwerk allgemein'!$F$16+$F47,
('2.5 CAPEX'!$J50+SUM(OFFSET('2.5 CAPEX'!CY50,0,-MIN(MAX($F47-1-('2.1 Kraftwerk allgemein'!$F$16-'1.1 Allgemein'!$I$22+1),0),COLUMN(CK47)-1-('2.1 Kraftwerk allgemein'!$F$16-'1.1 Allgemein'!$I$22+1)),1,MIN(MAX($F47-('2.1 Kraftwerk allgemein'!$F$16-'1.1 Allgemein'!$I$22+1),1),COLUMN(CK47)-('2.1 Kraftwerk allgemein'!$F$16-'1.1 Allgemein'!$I$22+1)))))/$F47,
SUM(OFFSET('2.5 CAPEX'!CY50,0,-MIN($F47-1,COLUMN(CK47)-1),1,MIN($F47,COLUMN(CK47))))/$F47)))))))</f>
        <v>0</v>
      </c>
      <c r="CU47" s="199">
        <f ca="1">IF('2.1 Kraftwerk allgemein'!$F$15&lt;'1.1 Allgemein'!$I$22,
IF(OR(ISNUMBER($D47)=FALSE,$F47=""),"",
IF(AND('2.5 CAPEX'!$L50&lt;&gt;"x",'2.5 CAPEX'!$M50&lt;&gt;"x"),0,
IF($F47=0,0,
IF(CU$4&lt;'2.1 Kraftwerk allgemein'!$F$16,0,
IF(CU$4='2.1 Kraftwerk allgemein'!$F$16,'2.5 CAPEX'!$J50/$F47,
IF(CU$4&lt;'2.1 Kraftwerk allgemein'!$F$16+$F47,
('2.5 CAPEX'!$J50+SUM(OFFSET('2.5 CAPEX'!CZ50,0,-MIN(MAX($F47-1-('2.1 Kraftwerk allgemein'!$F$16-'2.1 Kraftwerk allgemein'!$F$15+1),0),COLUMN(CL47)-1-('2.1 Kraftwerk allgemein'!$F$16-'2.1 Kraftwerk allgemein'!$F$15+1)),1,MIN(MAX($F47-('2.1 Kraftwerk allgemein'!$F$16-'2.1 Kraftwerk allgemein'!$F$15+1),1),COLUMN(CL47)-('2.1 Kraftwerk allgemein'!$F$16-'2.1 Kraftwerk allgemein'!$F$15+1)))))/$F47,
SUM(OFFSET('2.5 CAPEX'!CZ50,0,-MIN($F47-1,COLUMN(CL47)-1),1,MIN($F47,COLUMN(CL47))))/$F47)))))),
IF(OR(ISNUMBER($D47)=FALSE,$F47=""),"",
IF(AND('2.5 CAPEX'!$L50&lt;&gt;"x",'2.5 CAPEX'!$M50&lt;&gt;"x"),0,
IF($F47=0,0,
IF(CU$4&lt;'2.1 Kraftwerk allgemein'!$F$16,0,
IF(CU$4='2.1 Kraftwerk allgemein'!$F$16,'2.5 CAPEX'!$J50/$F47,
IF(CU$4&lt;'2.1 Kraftwerk allgemein'!$F$16+$F47,
('2.5 CAPEX'!$J50+SUM(OFFSET('2.5 CAPEX'!CZ50,0,-MIN(MAX($F47-1-('2.1 Kraftwerk allgemein'!$F$16-'1.1 Allgemein'!$I$22+1),0),COLUMN(CL47)-1-('2.1 Kraftwerk allgemein'!$F$16-'1.1 Allgemein'!$I$22+1)),1,MIN(MAX($F47-('2.1 Kraftwerk allgemein'!$F$16-'1.1 Allgemein'!$I$22+1),1),COLUMN(CL47)-('2.1 Kraftwerk allgemein'!$F$16-'1.1 Allgemein'!$I$22+1)))))/$F47,
SUM(OFFSET('2.5 CAPEX'!CZ50,0,-MIN($F47-1,COLUMN(CL47)-1),1,MIN($F47,COLUMN(CL47))))/$F47)))))))</f>
        <v>0</v>
      </c>
      <c r="CV47" s="199">
        <f ca="1">IF('2.1 Kraftwerk allgemein'!$F$15&lt;'1.1 Allgemein'!$I$22,
IF(OR(ISNUMBER($D47)=FALSE,$F47=""),"",
IF(AND('2.5 CAPEX'!$L50&lt;&gt;"x",'2.5 CAPEX'!$M50&lt;&gt;"x"),0,
IF($F47=0,0,
IF(CV$4&lt;'2.1 Kraftwerk allgemein'!$F$16,0,
IF(CV$4='2.1 Kraftwerk allgemein'!$F$16,'2.5 CAPEX'!$J50/$F47,
IF(CV$4&lt;'2.1 Kraftwerk allgemein'!$F$16+$F47,
('2.5 CAPEX'!$J50+SUM(OFFSET('2.5 CAPEX'!DA50,0,-MIN(MAX($F47-1-('2.1 Kraftwerk allgemein'!$F$16-'2.1 Kraftwerk allgemein'!$F$15+1),0),COLUMN(CM47)-1-('2.1 Kraftwerk allgemein'!$F$16-'2.1 Kraftwerk allgemein'!$F$15+1)),1,MIN(MAX($F47-('2.1 Kraftwerk allgemein'!$F$16-'2.1 Kraftwerk allgemein'!$F$15+1),1),COLUMN(CM47)-('2.1 Kraftwerk allgemein'!$F$16-'2.1 Kraftwerk allgemein'!$F$15+1)))))/$F47,
SUM(OFFSET('2.5 CAPEX'!DA50,0,-MIN($F47-1,COLUMN(CM47)-1),1,MIN($F47,COLUMN(CM47))))/$F47)))))),
IF(OR(ISNUMBER($D47)=FALSE,$F47=""),"",
IF(AND('2.5 CAPEX'!$L50&lt;&gt;"x",'2.5 CAPEX'!$M50&lt;&gt;"x"),0,
IF($F47=0,0,
IF(CV$4&lt;'2.1 Kraftwerk allgemein'!$F$16,0,
IF(CV$4='2.1 Kraftwerk allgemein'!$F$16,'2.5 CAPEX'!$J50/$F47,
IF(CV$4&lt;'2.1 Kraftwerk allgemein'!$F$16+$F47,
('2.5 CAPEX'!$J50+SUM(OFFSET('2.5 CAPEX'!DA50,0,-MIN(MAX($F47-1-('2.1 Kraftwerk allgemein'!$F$16-'1.1 Allgemein'!$I$22+1),0),COLUMN(CM47)-1-('2.1 Kraftwerk allgemein'!$F$16-'1.1 Allgemein'!$I$22+1)),1,MIN(MAX($F47-('2.1 Kraftwerk allgemein'!$F$16-'1.1 Allgemein'!$I$22+1),1),COLUMN(CM47)-('2.1 Kraftwerk allgemein'!$F$16-'1.1 Allgemein'!$I$22+1)))))/$F47,
SUM(OFFSET('2.5 CAPEX'!DA50,0,-MIN($F47-1,COLUMN(CM47)-1),1,MIN($F47,COLUMN(CM47))))/$F47)))))))</f>
        <v>0</v>
      </c>
      <c r="CW47" s="199">
        <f ca="1">IF('2.1 Kraftwerk allgemein'!$F$15&lt;'1.1 Allgemein'!$I$22,
IF(OR(ISNUMBER($D47)=FALSE,$F47=""),"",
IF(AND('2.5 CAPEX'!$L50&lt;&gt;"x",'2.5 CAPEX'!$M50&lt;&gt;"x"),0,
IF($F47=0,0,
IF(CW$4&lt;'2.1 Kraftwerk allgemein'!$F$16,0,
IF(CW$4='2.1 Kraftwerk allgemein'!$F$16,'2.5 CAPEX'!$J50/$F47,
IF(CW$4&lt;'2.1 Kraftwerk allgemein'!$F$16+$F47,
('2.5 CAPEX'!$J50+SUM(OFFSET('2.5 CAPEX'!DB50,0,-MIN(MAX($F47-1-('2.1 Kraftwerk allgemein'!$F$16-'2.1 Kraftwerk allgemein'!$F$15+1),0),COLUMN(CN47)-1-('2.1 Kraftwerk allgemein'!$F$16-'2.1 Kraftwerk allgemein'!$F$15+1)),1,MIN(MAX($F47-('2.1 Kraftwerk allgemein'!$F$16-'2.1 Kraftwerk allgemein'!$F$15+1),1),COLUMN(CN47)-('2.1 Kraftwerk allgemein'!$F$16-'2.1 Kraftwerk allgemein'!$F$15+1)))))/$F47,
SUM(OFFSET('2.5 CAPEX'!DB50,0,-MIN($F47-1,COLUMN(CN47)-1),1,MIN($F47,COLUMN(CN47))))/$F47)))))),
IF(OR(ISNUMBER($D47)=FALSE,$F47=""),"",
IF(AND('2.5 CAPEX'!$L50&lt;&gt;"x",'2.5 CAPEX'!$M50&lt;&gt;"x"),0,
IF($F47=0,0,
IF(CW$4&lt;'2.1 Kraftwerk allgemein'!$F$16,0,
IF(CW$4='2.1 Kraftwerk allgemein'!$F$16,'2.5 CAPEX'!$J50/$F47,
IF(CW$4&lt;'2.1 Kraftwerk allgemein'!$F$16+$F47,
('2.5 CAPEX'!$J50+SUM(OFFSET('2.5 CAPEX'!DB50,0,-MIN(MAX($F47-1-('2.1 Kraftwerk allgemein'!$F$16-'1.1 Allgemein'!$I$22+1),0),COLUMN(CN47)-1-('2.1 Kraftwerk allgemein'!$F$16-'1.1 Allgemein'!$I$22+1)),1,MIN(MAX($F47-('2.1 Kraftwerk allgemein'!$F$16-'1.1 Allgemein'!$I$22+1),1),COLUMN(CN47)-('2.1 Kraftwerk allgemein'!$F$16-'1.1 Allgemein'!$I$22+1)))))/$F47,
SUM(OFFSET('2.5 CAPEX'!DB50,0,-MIN($F47-1,COLUMN(CN47)-1),1,MIN($F47,COLUMN(CN47))))/$F47)))))))</f>
        <v>0</v>
      </c>
      <c r="CX47" s="199">
        <f ca="1">IF('2.1 Kraftwerk allgemein'!$F$15&lt;'1.1 Allgemein'!$I$22,
IF(OR(ISNUMBER($D47)=FALSE,$F47=""),"",
IF(AND('2.5 CAPEX'!$L50&lt;&gt;"x",'2.5 CAPEX'!$M50&lt;&gt;"x"),0,
IF($F47=0,0,
IF(CX$4&lt;'2.1 Kraftwerk allgemein'!$F$16,0,
IF(CX$4='2.1 Kraftwerk allgemein'!$F$16,'2.5 CAPEX'!$J50/$F47,
IF(CX$4&lt;'2.1 Kraftwerk allgemein'!$F$16+$F47,
('2.5 CAPEX'!$J50+SUM(OFFSET('2.5 CAPEX'!DC50,0,-MIN(MAX($F47-1-('2.1 Kraftwerk allgemein'!$F$16-'2.1 Kraftwerk allgemein'!$F$15+1),0),COLUMN(CO47)-1-('2.1 Kraftwerk allgemein'!$F$16-'2.1 Kraftwerk allgemein'!$F$15+1)),1,MIN(MAX($F47-('2.1 Kraftwerk allgemein'!$F$16-'2.1 Kraftwerk allgemein'!$F$15+1),1),COLUMN(CO47)-('2.1 Kraftwerk allgemein'!$F$16-'2.1 Kraftwerk allgemein'!$F$15+1)))))/$F47,
SUM(OFFSET('2.5 CAPEX'!DC50,0,-MIN($F47-1,COLUMN(CO47)-1),1,MIN($F47,COLUMN(CO47))))/$F47)))))),
IF(OR(ISNUMBER($D47)=FALSE,$F47=""),"",
IF(AND('2.5 CAPEX'!$L50&lt;&gt;"x",'2.5 CAPEX'!$M50&lt;&gt;"x"),0,
IF($F47=0,0,
IF(CX$4&lt;'2.1 Kraftwerk allgemein'!$F$16,0,
IF(CX$4='2.1 Kraftwerk allgemein'!$F$16,'2.5 CAPEX'!$J50/$F47,
IF(CX$4&lt;'2.1 Kraftwerk allgemein'!$F$16+$F47,
('2.5 CAPEX'!$J50+SUM(OFFSET('2.5 CAPEX'!DC50,0,-MIN(MAX($F47-1-('2.1 Kraftwerk allgemein'!$F$16-'1.1 Allgemein'!$I$22+1),0),COLUMN(CO47)-1-('2.1 Kraftwerk allgemein'!$F$16-'1.1 Allgemein'!$I$22+1)),1,MIN(MAX($F47-('2.1 Kraftwerk allgemein'!$F$16-'1.1 Allgemein'!$I$22+1),1),COLUMN(CO47)-('2.1 Kraftwerk allgemein'!$F$16-'1.1 Allgemein'!$I$22+1)))))/$F47,
SUM(OFFSET('2.5 CAPEX'!DC50,0,-MIN($F47-1,COLUMN(CO47)-1),1,MIN($F47,COLUMN(CO47))))/$F47)))))))</f>
        <v>0</v>
      </c>
      <c r="CY47" s="199">
        <f ca="1">IF('2.1 Kraftwerk allgemein'!$F$15&lt;'1.1 Allgemein'!$I$22,
IF(OR(ISNUMBER($D47)=FALSE,$F47=""),"",
IF(AND('2.5 CAPEX'!$L50&lt;&gt;"x",'2.5 CAPEX'!$M50&lt;&gt;"x"),0,
IF($F47=0,0,
IF(CY$4&lt;'2.1 Kraftwerk allgemein'!$F$16,0,
IF(CY$4='2.1 Kraftwerk allgemein'!$F$16,'2.5 CAPEX'!$J50/$F47,
IF(CY$4&lt;'2.1 Kraftwerk allgemein'!$F$16+$F47,
('2.5 CAPEX'!$J50+SUM(OFFSET('2.5 CAPEX'!DD50,0,-MIN(MAX($F47-1-('2.1 Kraftwerk allgemein'!$F$16-'2.1 Kraftwerk allgemein'!$F$15+1),0),COLUMN(CP47)-1-('2.1 Kraftwerk allgemein'!$F$16-'2.1 Kraftwerk allgemein'!$F$15+1)),1,MIN(MAX($F47-('2.1 Kraftwerk allgemein'!$F$16-'2.1 Kraftwerk allgemein'!$F$15+1),1),COLUMN(CP47)-('2.1 Kraftwerk allgemein'!$F$16-'2.1 Kraftwerk allgemein'!$F$15+1)))))/$F47,
SUM(OFFSET('2.5 CAPEX'!DD50,0,-MIN($F47-1,COLUMN(CP47)-1),1,MIN($F47,COLUMN(CP47))))/$F47)))))),
IF(OR(ISNUMBER($D47)=FALSE,$F47=""),"",
IF(AND('2.5 CAPEX'!$L50&lt;&gt;"x",'2.5 CAPEX'!$M50&lt;&gt;"x"),0,
IF($F47=0,0,
IF(CY$4&lt;'2.1 Kraftwerk allgemein'!$F$16,0,
IF(CY$4='2.1 Kraftwerk allgemein'!$F$16,'2.5 CAPEX'!$J50/$F47,
IF(CY$4&lt;'2.1 Kraftwerk allgemein'!$F$16+$F47,
('2.5 CAPEX'!$J50+SUM(OFFSET('2.5 CAPEX'!DD50,0,-MIN(MAX($F47-1-('2.1 Kraftwerk allgemein'!$F$16-'1.1 Allgemein'!$I$22+1),0),COLUMN(CP47)-1-('2.1 Kraftwerk allgemein'!$F$16-'1.1 Allgemein'!$I$22+1)),1,MIN(MAX($F47-('2.1 Kraftwerk allgemein'!$F$16-'1.1 Allgemein'!$I$22+1),1),COLUMN(CP47)-('2.1 Kraftwerk allgemein'!$F$16-'1.1 Allgemein'!$I$22+1)))))/$F47,
SUM(OFFSET('2.5 CAPEX'!DD50,0,-MIN($F47-1,COLUMN(CP47)-1),1,MIN($F47,COLUMN(CP47))))/$F47)))))))</f>
        <v>0</v>
      </c>
      <c r="CZ47" s="199">
        <f ca="1">IF('2.1 Kraftwerk allgemein'!$F$15&lt;'1.1 Allgemein'!$I$22,
IF(OR(ISNUMBER($D47)=FALSE,$F47=""),"",
IF(AND('2.5 CAPEX'!$L50&lt;&gt;"x",'2.5 CAPEX'!$M50&lt;&gt;"x"),0,
IF($F47=0,0,
IF(CZ$4&lt;'2.1 Kraftwerk allgemein'!$F$16,0,
IF(CZ$4='2.1 Kraftwerk allgemein'!$F$16,'2.5 CAPEX'!$J50/$F47,
IF(CZ$4&lt;'2.1 Kraftwerk allgemein'!$F$16+$F47,
('2.5 CAPEX'!$J50+SUM(OFFSET('2.5 CAPEX'!DE50,0,-MIN(MAX($F47-1-('2.1 Kraftwerk allgemein'!$F$16-'2.1 Kraftwerk allgemein'!$F$15+1),0),COLUMN(CQ47)-1-('2.1 Kraftwerk allgemein'!$F$16-'2.1 Kraftwerk allgemein'!$F$15+1)),1,MIN(MAX($F47-('2.1 Kraftwerk allgemein'!$F$16-'2.1 Kraftwerk allgemein'!$F$15+1),1),COLUMN(CQ47)-('2.1 Kraftwerk allgemein'!$F$16-'2.1 Kraftwerk allgemein'!$F$15+1)))))/$F47,
SUM(OFFSET('2.5 CAPEX'!DE50,0,-MIN($F47-1,COLUMN(CQ47)-1),1,MIN($F47,COLUMN(CQ47))))/$F47)))))),
IF(OR(ISNUMBER($D47)=FALSE,$F47=""),"",
IF(AND('2.5 CAPEX'!$L50&lt;&gt;"x",'2.5 CAPEX'!$M50&lt;&gt;"x"),0,
IF($F47=0,0,
IF(CZ$4&lt;'2.1 Kraftwerk allgemein'!$F$16,0,
IF(CZ$4='2.1 Kraftwerk allgemein'!$F$16,'2.5 CAPEX'!$J50/$F47,
IF(CZ$4&lt;'2.1 Kraftwerk allgemein'!$F$16+$F47,
('2.5 CAPEX'!$J50+SUM(OFFSET('2.5 CAPEX'!DE50,0,-MIN(MAX($F47-1-('2.1 Kraftwerk allgemein'!$F$16-'1.1 Allgemein'!$I$22+1),0),COLUMN(CQ47)-1-('2.1 Kraftwerk allgemein'!$F$16-'1.1 Allgemein'!$I$22+1)),1,MIN(MAX($F47-('2.1 Kraftwerk allgemein'!$F$16-'1.1 Allgemein'!$I$22+1),1),COLUMN(CQ47)-('2.1 Kraftwerk allgemein'!$F$16-'1.1 Allgemein'!$I$22+1)))))/$F47,
SUM(OFFSET('2.5 CAPEX'!DE50,0,-MIN($F47-1,COLUMN(CQ47)-1),1,MIN($F47,COLUMN(CQ47))))/$F47)))))))</f>
        <v>0</v>
      </c>
      <c r="DA47" s="199">
        <f ca="1">IF('2.1 Kraftwerk allgemein'!$F$15&lt;'1.1 Allgemein'!$I$22,
IF(OR(ISNUMBER($D47)=FALSE,$F47=""),"",
IF(AND('2.5 CAPEX'!$L50&lt;&gt;"x",'2.5 CAPEX'!$M50&lt;&gt;"x"),0,
IF($F47=0,0,
IF(DA$4&lt;'2.1 Kraftwerk allgemein'!$F$16,0,
IF(DA$4='2.1 Kraftwerk allgemein'!$F$16,'2.5 CAPEX'!$J50/$F47,
IF(DA$4&lt;'2.1 Kraftwerk allgemein'!$F$16+$F47,
('2.5 CAPEX'!$J50+SUM(OFFSET('2.5 CAPEX'!DF50,0,-MIN(MAX($F47-1-('2.1 Kraftwerk allgemein'!$F$16-'2.1 Kraftwerk allgemein'!$F$15+1),0),COLUMN(CR47)-1-('2.1 Kraftwerk allgemein'!$F$16-'2.1 Kraftwerk allgemein'!$F$15+1)),1,MIN(MAX($F47-('2.1 Kraftwerk allgemein'!$F$16-'2.1 Kraftwerk allgemein'!$F$15+1),1),COLUMN(CR47)-('2.1 Kraftwerk allgemein'!$F$16-'2.1 Kraftwerk allgemein'!$F$15+1)))))/$F47,
SUM(OFFSET('2.5 CAPEX'!DF50,0,-MIN($F47-1,COLUMN(CR47)-1),1,MIN($F47,COLUMN(CR47))))/$F47)))))),
IF(OR(ISNUMBER($D47)=FALSE,$F47=""),"",
IF(AND('2.5 CAPEX'!$L50&lt;&gt;"x",'2.5 CAPEX'!$M50&lt;&gt;"x"),0,
IF($F47=0,0,
IF(DA$4&lt;'2.1 Kraftwerk allgemein'!$F$16,0,
IF(DA$4='2.1 Kraftwerk allgemein'!$F$16,'2.5 CAPEX'!$J50/$F47,
IF(DA$4&lt;'2.1 Kraftwerk allgemein'!$F$16+$F47,
('2.5 CAPEX'!$J50+SUM(OFFSET('2.5 CAPEX'!DF50,0,-MIN(MAX($F47-1-('2.1 Kraftwerk allgemein'!$F$16-'1.1 Allgemein'!$I$22+1),0),COLUMN(CR47)-1-('2.1 Kraftwerk allgemein'!$F$16-'1.1 Allgemein'!$I$22+1)),1,MIN(MAX($F47-('2.1 Kraftwerk allgemein'!$F$16-'1.1 Allgemein'!$I$22+1),1),COLUMN(CR47)-('2.1 Kraftwerk allgemein'!$F$16-'1.1 Allgemein'!$I$22+1)))))/$F47,
SUM(OFFSET('2.5 CAPEX'!DF50,0,-MIN($F47-1,COLUMN(CR47)-1),1,MIN($F47,COLUMN(CR47))))/$F47)))))))</f>
        <v>0</v>
      </c>
      <c r="DB47" s="199">
        <f ca="1">IF('2.1 Kraftwerk allgemein'!$F$15&lt;'1.1 Allgemein'!$I$22,
IF(OR(ISNUMBER($D47)=FALSE,$F47=""),"",
IF(AND('2.5 CAPEX'!$L50&lt;&gt;"x",'2.5 CAPEX'!$M50&lt;&gt;"x"),0,
IF($F47=0,0,
IF(DB$4&lt;'2.1 Kraftwerk allgemein'!$F$16,0,
IF(DB$4='2.1 Kraftwerk allgemein'!$F$16,'2.5 CAPEX'!$J50/$F47,
IF(DB$4&lt;'2.1 Kraftwerk allgemein'!$F$16+$F47,
('2.5 CAPEX'!$J50+SUM(OFFSET('2.5 CAPEX'!DG50,0,-MIN(MAX($F47-1-('2.1 Kraftwerk allgemein'!$F$16-'2.1 Kraftwerk allgemein'!$F$15+1),0),COLUMN(CS47)-1-('2.1 Kraftwerk allgemein'!$F$16-'2.1 Kraftwerk allgemein'!$F$15+1)),1,MIN(MAX($F47-('2.1 Kraftwerk allgemein'!$F$16-'2.1 Kraftwerk allgemein'!$F$15+1),1),COLUMN(CS47)-('2.1 Kraftwerk allgemein'!$F$16-'2.1 Kraftwerk allgemein'!$F$15+1)))))/$F47,
SUM(OFFSET('2.5 CAPEX'!DG50,0,-MIN($F47-1,COLUMN(CS47)-1),1,MIN($F47,COLUMN(CS47))))/$F47)))))),
IF(OR(ISNUMBER($D47)=FALSE,$F47=""),"",
IF(AND('2.5 CAPEX'!$L50&lt;&gt;"x",'2.5 CAPEX'!$M50&lt;&gt;"x"),0,
IF($F47=0,0,
IF(DB$4&lt;'2.1 Kraftwerk allgemein'!$F$16,0,
IF(DB$4='2.1 Kraftwerk allgemein'!$F$16,'2.5 CAPEX'!$J50/$F47,
IF(DB$4&lt;'2.1 Kraftwerk allgemein'!$F$16+$F47,
('2.5 CAPEX'!$J50+SUM(OFFSET('2.5 CAPEX'!DG50,0,-MIN(MAX($F47-1-('2.1 Kraftwerk allgemein'!$F$16-'1.1 Allgemein'!$I$22+1),0),COLUMN(CS47)-1-('2.1 Kraftwerk allgemein'!$F$16-'1.1 Allgemein'!$I$22+1)),1,MIN(MAX($F47-('2.1 Kraftwerk allgemein'!$F$16-'1.1 Allgemein'!$I$22+1),1),COLUMN(CS47)-('2.1 Kraftwerk allgemein'!$F$16-'1.1 Allgemein'!$I$22+1)))))/$F47,
SUM(OFFSET('2.5 CAPEX'!DG50,0,-MIN($F47-1,COLUMN(CS47)-1),1,MIN($F47,COLUMN(CS47))))/$F47)))))))</f>
        <v>0</v>
      </c>
      <c r="DC47" s="199">
        <f ca="1">IF('2.1 Kraftwerk allgemein'!$F$15&lt;'1.1 Allgemein'!$I$22,
IF(OR(ISNUMBER($D47)=FALSE,$F47=""),"",
IF(AND('2.5 CAPEX'!$L50&lt;&gt;"x",'2.5 CAPEX'!$M50&lt;&gt;"x"),0,
IF($F47=0,0,
IF(DC$4&lt;'2.1 Kraftwerk allgemein'!$F$16,0,
IF(DC$4='2.1 Kraftwerk allgemein'!$F$16,'2.5 CAPEX'!$J50/$F47,
IF(DC$4&lt;'2.1 Kraftwerk allgemein'!$F$16+$F47,
('2.5 CAPEX'!$J50+SUM(OFFSET('2.5 CAPEX'!DH50,0,-MIN(MAX($F47-1-('2.1 Kraftwerk allgemein'!$F$16-'2.1 Kraftwerk allgemein'!$F$15+1),0),COLUMN(CT47)-1-('2.1 Kraftwerk allgemein'!$F$16-'2.1 Kraftwerk allgemein'!$F$15+1)),1,MIN(MAX($F47-('2.1 Kraftwerk allgemein'!$F$16-'2.1 Kraftwerk allgemein'!$F$15+1),1),COLUMN(CT47)-('2.1 Kraftwerk allgemein'!$F$16-'2.1 Kraftwerk allgemein'!$F$15+1)))))/$F47,
SUM(OFFSET('2.5 CAPEX'!DH50,0,-MIN($F47-1,COLUMN(CT47)-1),1,MIN($F47,COLUMN(CT47))))/$F47)))))),
IF(OR(ISNUMBER($D47)=FALSE,$F47=""),"",
IF(AND('2.5 CAPEX'!$L50&lt;&gt;"x",'2.5 CAPEX'!$M50&lt;&gt;"x"),0,
IF($F47=0,0,
IF(DC$4&lt;'2.1 Kraftwerk allgemein'!$F$16,0,
IF(DC$4='2.1 Kraftwerk allgemein'!$F$16,'2.5 CAPEX'!$J50/$F47,
IF(DC$4&lt;'2.1 Kraftwerk allgemein'!$F$16+$F47,
('2.5 CAPEX'!$J50+SUM(OFFSET('2.5 CAPEX'!DH50,0,-MIN(MAX($F47-1-('2.1 Kraftwerk allgemein'!$F$16-'1.1 Allgemein'!$I$22+1),0),COLUMN(CT47)-1-('2.1 Kraftwerk allgemein'!$F$16-'1.1 Allgemein'!$I$22+1)),1,MIN(MAX($F47-('2.1 Kraftwerk allgemein'!$F$16-'1.1 Allgemein'!$I$22+1),1),COLUMN(CT47)-('2.1 Kraftwerk allgemein'!$F$16-'1.1 Allgemein'!$I$22+1)))))/$F47,
SUM(OFFSET('2.5 CAPEX'!DH50,0,-MIN($F47-1,COLUMN(CT47)-1),1,MIN($F47,COLUMN(CT47))))/$F47)))))))</f>
        <v>0</v>
      </c>
      <c r="DD47" s="199">
        <f ca="1">IF('2.1 Kraftwerk allgemein'!$F$15&lt;'1.1 Allgemein'!$I$22,
IF(OR(ISNUMBER($D47)=FALSE,$F47=""),"",
IF(AND('2.5 CAPEX'!$L50&lt;&gt;"x",'2.5 CAPEX'!$M50&lt;&gt;"x"),0,
IF($F47=0,0,
IF(DD$4&lt;'2.1 Kraftwerk allgemein'!$F$16,0,
IF(DD$4='2.1 Kraftwerk allgemein'!$F$16,'2.5 CAPEX'!$J50/$F47,
IF(DD$4&lt;'2.1 Kraftwerk allgemein'!$F$16+$F47,
('2.5 CAPEX'!$J50+SUM(OFFSET('2.5 CAPEX'!DI50,0,-MIN(MAX($F47-1-('2.1 Kraftwerk allgemein'!$F$16-'2.1 Kraftwerk allgemein'!$F$15+1),0),COLUMN(CU47)-1-('2.1 Kraftwerk allgemein'!$F$16-'2.1 Kraftwerk allgemein'!$F$15+1)),1,MIN(MAX($F47-('2.1 Kraftwerk allgemein'!$F$16-'2.1 Kraftwerk allgemein'!$F$15+1),1),COLUMN(CU47)-('2.1 Kraftwerk allgemein'!$F$16-'2.1 Kraftwerk allgemein'!$F$15+1)))))/$F47,
SUM(OFFSET('2.5 CAPEX'!DI50,0,-MIN($F47-1,COLUMN(CU47)-1),1,MIN($F47,COLUMN(CU47))))/$F47)))))),
IF(OR(ISNUMBER($D47)=FALSE,$F47=""),"",
IF(AND('2.5 CAPEX'!$L50&lt;&gt;"x",'2.5 CAPEX'!$M50&lt;&gt;"x"),0,
IF($F47=0,0,
IF(DD$4&lt;'2.1 Kraftwerk allgemein'!$F$16,0,
IF(DD$4='2.1 Kraftwerk allgemein'!$F$16,'2.5 CAPEX'!$J50/$F47,
IF(DD$4&lt;'2.1 Kraftwerk allgemein'!$F$16+$F47,
('2.5 CAPEX'!$J50+SUM(OFFSET('2.5 CAPEX'!DI50,0,-MIN(MAX($F47-1-('2.1 Kraftwerk allgemein'!$F$16-'1.1 Allgemein'!$I$22+1),0),COLUMN(CU47)-1-('2.1 Kraftwerk allgemein'!$F$16-'1.1 Allgemein'!$I$22+1)),1,MIN(MAX($F47-('2.1 Kraftwerk allgemein'!$F$16-'1.1 Allgemein'!$I$22+1),1),COLUMN(CU47)-('2.1 Kraftwerk allgemein'!$F$16-'1.1 Allgemein'!$I$22+1)))))/$F47,
SUM(OFFSET('2.5 CAPEX'!DI50,0,-MIN($F47-1,COLUMN(CU47)-1),1,MIN($F47,COLUMN(CU47))))/$F47)))))))</f>
        <v>0</v>
      </c>
      <c r="DE47" s="199">
        <f ca="1">IF('2.1 Kraftwerk allgemein'!$F$15&lt;'1.1 Allgemein'!$I$22,
IF(OR(ISNUMBER($D47)=FALSE,$F47=""),"",
IF(AND('2.5 CAPEX'!$L50&lt;&gt;"x",'2.5 CAPEX'!$M50&lt;&gt;"x"),0,
IF($F47=0,0,
IF(DE$4&lt;'2.1 Kraftwerk allgemein'!$F$16,0,
IF(DE$4='2.1 Kraftwerk allgemein'!$F$16,'2.5 CAPEX'!$J50/$F47,
IF(DE$4&lt;'2.1 Kraftwerk allgemein'!$F$16+$F47,
('2.5 CAPEX'!$J50+SUM(OFFSET('2.5 CAPEX'!DJ50,0,-MIN(MAX($F47-1-('2.1 Kraftwerk allgemein'!$F$16-'2.1 Kraftwerk allgemein'!$F$15+1),0),COLUMN(CV47)-1-('2.1 Kraftwerk allgemein'!$F$16-'2.1 Kraftwerk allgemein'!$F$15+1)),1,MIN(MAX($F47-('2.1 Kraftwerk allgemein'!$F$16-'2.1 Kraftwerk allgemein'!$F$15+1),1),COLUMN(CV47)-('2.1 Kraftwerk allgemein'!$F$16-'2.1 Kraftwerk allgemein'!$F$15+1)))))/$F47,
SUM(OFFSET('2.5 CAPEX'!DJ50,0,-MIN($F47-1,COLUMN(CV47)-1),1,MIN($F47,COLUMN(CV47))))/$F47)))))),
IF(OR(ISNUMBER($D47)=FALSE,$F47=""),"",
IF(AND('2.5 CAPEX'!$L50&lt;&gt;"x",'2.5 CAPEX'!$M50&lt;&gt;"x"),0,
IF($F47=0,0,
IF(DE$4&lt;'2.1 Kraftwerk allgemein'!$F$16,0,
IF(DE$4='2.1 Kraftwerk allgemein'!$F$16,'2.5 CAPEX'!$J50/$F47,
IF(DE$4&lt;'2.1 Kraftwerk allgemein'!$F$16+$F47,
('2.5 CAPEX'!$J50+SUM(OFFSET('2.5 CAPEX'!DJ50,0,-MIN(MAX($F47-1-('2.1 Kraftwerk allgemein'!$F$16-'1.1 Allgemein'!$I$22+1),0),COLUMN(CV47)-1-('2.1 Kraftwerk allgemein'!$F$16-'1.1 Allgemein'!$I$22+1)),1,MIN(MAX($F47-('2.1 Kraftwerk allgemein'!$F$16-'1.1 Allgemein'!$I$22+1),1),COLUMN(CV47)-('2.1 Kraftwerk allgemein'!$F$16-'1.1 Allgemein'!$I$22+1)))))/$F47,
SUM(OFFSET('2.5 CAPEX'!DJ50,0,-MIN($F47-1,COLUMN(CV47)-1),1,MIN($F47,COLUMN(CV47))))/$F47)))))))</f>
        <v>0</v>
      </c>
      <c r="DF47" s="199">
        <f ca="1">IF('2.1 Kraftwerk allgemein'!$F$15&lt;'1.1 Allgemein'!$I$22,
IF(OR(ISNUMBER($D47)=FALSE,$F47=""),"",
IF(AND('2.5 CAPEX'!$L50&lt;&gt;"x",'2.5 CAPEX'!$M50&lt;&gt;"x"),0,
IF($F47=0,0,
IF(DF$4&lt;'2.1 Kraftwerk allgemein'!$F$16,0,
IF(DF$4='2.1 Kraftwerk allgemein'!$F$16,'2.5 CAPEX'!$J50/$F47,
IF(DF$4&lt;'2.1 Kraftwerk allgemein'!$F$16+$F47,
('2.5 CAPEX'!$J50+SUM(OFFSET('2.5 CAPEX'!DK50,0,-MIN(MAX($F47-1-('2.1 Kraftwerk allgemein'!$F$16-'2.1 Kraftwerk allgemein'!$F$15+1),0),COLUMN(CW47)-1-('2.1 Kraftwerk allgemein'!$F$16-'2.1 Kraftwerk allgemein'!$F$15+1)),1,MIN(MAX($F47-('2.1 Kraftwerk allgemein'!$F$16-'2.1 Kraftwerk allgemein'!$F$15+1),1),COLUMN(CW47)-('2.1 Kraftwerk allgemein'!$F$16-'2.1 Kraftwerk allgemein'!$F$15+1)))))/$F47,
SUM(OFFSET('2.5 CAPEX'!DK50,0,-MIN($F47-1,COLUMN(CW47)-1),1,MIN($F47,COLUMN(CW47))))/$F47)))))),
IF(OR(ISNUMBER($D47)=FALSE,$F47=""),"",
IF(AND('2.5 CAPEX'!$L50&lt;&gt;"x",'2.5 CAPEX'!$M50&lt;&gt;"x"),0,
IF($F47=0,0,
IF(DF$4&lt;'2.1 Kraftwerk allgemein'!$F$16,0,
IF(DF$4='2.1 Kraftwerk allgemein'!$F$16,'2.5 CAPEX'!$J50/$F47,
IF(DF$4&lt;'2.1 Kraftwerk allgemein'!$F$16+$F47,
('2.5 CAPEX'!$J50+SUM(OFFSET('2.5 CAPEX'!DK50,0,-MIN(MAX($F47-1-('2.1 Kraftwerk allgemein'!$F$16-'1.1 Allgemein'!$I$22+1),0),COLUMN(CW47)-1-('2.1 Kraftwerk allgemein'!$F$16-'1.1 Allgemein'!$I$22+1)),1,MIN(MAX($F47-('2.1 Kraftwerk allgemein'!$F$16-'1.1 Allgemein'!$I$22+1),1),COLUMN(CW47)-('2.1 Kraftwerk allgemein'!$F$16-'1.1 Allgemein'!$I$22+1)))))/$F47,
SUM(OFFSET('2.5 CAPEX'!DK50,0,-MIN($F47-1,COLUMN(CW47)-1),1,MIN($F47,COLUMN(CW47))))/$F47)))))))</f>
        <v>0</v>
      </c>
    </row>
    <row r="48" spans="1:110" s="200" customFormat="1" ht="14" x14ac:dyDescent="0.3">
      <c r="A48" s="104"/>
      <c r="B48" s="104"/>
      <c r="C48" s="154"/>
      <c r="D48" s="191">
        <f>IF('2.5 CAPEX'!D51&lt;&gt;"",'2.5 CAPEX'!D51,"")</f>
        <v>404</v>
      </c>
      <c r="E48" s="191" t="str">
        <f>IF('2.5 CAPEX'!E51&lt;&gt;"",'2.5 CAPEX'!E51,"")</f>
        <v>Trafostation MS zu HS</v>
      </c>
      <c r="F48" s="196">
        <f>IF('2.5 CAPEX'!F51&lt;&gt;"",'2.5 CAPEX'!F51,"")</f>
        <v>40</v>
      </c>
      <c r="G48" s="197">
        <f ca="1">IF(ISNUMBER(D48)=FALSE,"",INDEX('2.5 CAPEX'!$H:$H,MATCH('3.1 Abschreibung'!$D48,'2.5 CAPEX'!$D:$D,0))+INDEX('2.5 CAPEX'!$J:$J,MATCH('3.1 Abschreibung'!$D48,'2.5 CAPEX'!$D:$D,0)))</f>
        <v>0</v>
      </c>
      <c r="H48" s="197"/>
      <c r="I48" s="198">
        <v>0</v>
      </c>
      <c r="J48" s="199">
        <f ca="1">IF('2.1 Kraftwerk allgemein'!$F$15&lt;'1.1 Allgemein'!$I$22,
IF(OR(ISNUMBER($D48)=FALSE,$F48=""),"",
IF(AND('2.5 CAPEX'!$L51&lt;&gt;"x",'2.5 CAPEX'!$M51&lt;&gt;"x"),0,
IF($F48=0,0,
IF(J$4&lt;'2.1 Kraftwerk allgemein'!$F$16,0,
IF(J$4='2.1 Kraftwerk allgemein'!$F$16,'2.5 CAPEX'!$J51/$F48,
IF(J$4&lt;'2.1 Kraftwerk allgemein'!$F$16+$F48,
('2.5 CAPEX'!$J51+SUM(OFFSET('2.5 CAPEX'!O51,0,-MIN(MAX($F48-1-('2.1 Kraftwerk allgemein'!$F$16-'2.1 Kraftwerk allgemein'!$F$15+1),0),COLUMN(A48)-1-('2.1 Kraftwerk allgemein'!$F$16-'2.1 Kraftwerk allgemein'!$F$15+1)),1,MIN(MAX($F48-('2.1 Kraftwerk allgemein'!$F$16-'2.1 Kraftwerk allgemein'!$F$15+1),1),COLUMN(A48)-('2.1 Kraftwerk allgemein'!$F$16-'2.1 Kraftwerk allgemein'!$F$15+1)))))/$F48,
SUM(OFFSET('2.5 CAPEX'!O51,0,-MIN($F48-1,COLUMN(A48)-1),1,MIN($F48,COLUMN(A48))))/$F48)))))),
IF(OR(ISNUMBER($D48)=FALSE,$F48=""),"",
IF(AND('2.5 CAPEX'!$L51&lt;&gt;"x",'2.5 CAPEX'!$M51&lt;&gt;"x"),0,
IF($F48=0,0,
IF(J$4&lt;'2.1 Kraftwerk allgemein'!$F$16,0,
IF(J$4='2.1 Kraftwerk allgemein'!$F$16,'2.5 CAPEX'!$J51/$F48,
IF(J$4&lt;'2.1 Kraftwerk allgemein'!$F$16+$F48,
('2.5 CAPEX'!$J51+SUM(OFFSET('2.5 CAPEX'!O51,0,-MIN(MAX($F48-1-('2.1 Kraftwerk allgemein'!$F$16-'1.1 Allgemein'!$I$22+1),0),COLUMN(A48)-1-('2.1 Kraftwerk allgemein'!$F$16-'1.1 Allgemein'!$I$22+1)),1,MIN(MAX($F48-('2.1 Kraftwerk allgemein'!$F$16-'1.1 Allgemein'!$I$22+1),1),COLUMN(A48)-('2.1 Kraftwerk allgemein'!$F$16-'1.1 Allgemein'!$I$22+1)))))/$F48,
SUM(OFFSET('2.5 CAPEX'!O51,0,-MIN($F48-1,COLUMN(A48)-1),1,MIN($F48,COLUMN(A48))))/$F48)))))))</f>
        <v>0</v>
      </c>
      <c r="K48" s="199">
        <f ca="1">IF('2.1 Kraftwerk allgemein'!$F$15&lt;'1.1 Allgemein'!$I$22,
IF(OR(ISNUMBER($D48)=FALSE,$F48=""),"",
IF(AND('2.5 CAPEX'!$L51&lt;&gt;"x",'2.5 CAPEX'!$M51&lt;&gt;"x"),0,
IF($F48=0,0,
IF(K$4&lt;'2.1 Kraftwerk allgemein'!$F$16,0,
IF(K$4='2.1 Kraftwerk allgemein'!$F$16,'2.5 CAPEX'!$J51/$F48,
IF(K$4&lt;'2.1 Kraftwerk allgemein'!$F$16+$F48,
('2.5 CAPEX'!$J51+SUM(OFFSET('2.5 CAPEX'!P51,0,-MIN(MAX($F48-1-('2.1 Kraftwerk allgemein'!$F$16-'2.1 Kraftwerk allgemein'!$F$15+1),0),COLUMN(B48)-1-('2.1 Kraftwerk allgemein'!$F$16-'2.1 Kraftwerk allgemein'!$F$15+1)),1,MIN(MAX($F48-('2.1 Kraftwerk allgemein'!$F$16-'2.1 Kraftwerk allgemein'!$F$15+1),1),COLUMN(B48)-('2.1 Kraftwerk allgemein'!$F$16-'2.1 Kraftwerk allgemein'!$F$15+1)))))/$F48,
SUM(OFFSET('2.5 CAPEX'!P51,0,-MIN($F48-1,COLUMN(B48)-1),1,MIN($F48,COLUMN(B48))))/$F48)))))),
IF(OR(ISNUMBER($D48)=FALSE,$F48=""),"",
IF(AND('2.5 CAPEX'!$L51&lt;&gt;"x",'2.5 CAPEX'!$M51&lt;&gt;"x"),0,
IF($F48=0,0,
IF(K$4&lt;'2.1 Kraftwerk allgemein'!$F$16,0,
IF(K$4='2.1 Kraftwerk allgemein'!$F$16,'2.5 CAPEX'!$J51/$F48,
IF(K$4&lt;'2.1 Kraftwerk allgemein'!$F$16+$F48,
('2.5 CAPEX'!$J51+SUM(OFFSET('2.5 CAPEX'!P51,0,-MIN(MAX($F48-1-('2.1 Kraftwerk allgemein'!$F$16-'1.1 Allgemein'!$I$22+1),0),COLUMN(B48)-1-('2.1 Kraftwerk allgemein'!$F$16-'1.1 Allgemein'!$I$22+1)),1,MIN(MAX($F48-('2.1 Kraftwerk allgemein'!$F$16-'1.1 Allgemein'!$I$22+1),1),COLUMN(B48)-('2.1 Kraftwerk allgemein'!$F$16-'1.1 Allgemein'!$I$22+1)))))/$F48,
SUM(OFFSET('2.5 CAPEX'!P51,0,-MIN($F48-1,COLUMN(B48)-1),1,MIN($F48,COLUMN(B48))))/$F48)))))))</f>
        <v>0</v>
      </c>
      <c r="L48" s="199">
        <f ca="1">IF('2.1 Kraftwerk allgemein'!$F$15&lt;'1.1 Allgemein'!$I$22,
IF(OR(ISNUMBER($D48)=FALSE,$F48=""),"",
IF(AND('2.5 CAPEX'!$L51&lt;&gt;"x",'2.5 CAPEX'!$M51&lt;&gt;"x"),0,
IF($F48=0,0,
IF(L$4&lt;'2.1 Kraftwerk allgemein'!$F$16,0,
IF(L$4='2.1 Kraftwerk allgemein'!$F$16,'2.5 CAPEX'!$J51/$F48,
IF(L$4&lt;'2.1 Kraftwerk allgemein'!$F$16+$F48,
('2.5 CAPEX'!$J51+SUM(OFFSET('2.5 CAPEX'!Q51,0,-MIN(MAX($F48-1-('2.1 Kraftwerk allgemein'!$F$16-'2.1 Kraftwerk allgemein'!$F$15+1),0),COLUMN(C48)-1-('2.1 Kraftwerk allgemein'!$F$16-'2.1 Kraftwerk allgemein'!$F$15+1)),1,MIN(MAX($F48-('2.1 Kraftwerk allgemein'!$F$16-'2.1 Kraftwerk allgemein'!$F$15+1),1),COLUMN(C48)-('2.1 Kraftwerk allgemein'!$F$16-'2.1 Kraftwerk allgemein'!$F$15+1)))))/$F48,
SUM(OFFSET('2.5 CAPEX'!Q51,0,-MIN($F48-1,COLUMN(C48)-1),1,MIN($F48,COLUMN(C48))))/$F48)))))),
IF(OR(ISNUMBER($D48)=FALSE,$F48=""),"",
IF(AND('2.5 CAPEX'!$L51&lt;&gt;"x",'2.5 CAPEX'!$M51&lt;&gt;"x"),0,
IF($F48=0,0,
IF(L$4&lt;'2.1 Kraftwerk allgemein'!$F$16,0,
IF(L$4='2.1 Kraftwerk allgemein'!$F$16,'2.5 CAPEX'!$J51/$F48,
IF(L$4&lt;'2.1 Kraftwerk allgemein'!$F$16+$F48,
('2.5 CAPEX'!$J51+SUM(OFFSET('2.5 CAPEX'!Q51,0,-MIN(MAX($F48-1-('2.1 Kraftwerk allgemein'!$F$16-'1.1 Allgemein'!$I$22+1),0),COLUMN(C48)-1-('2.1 Kraftwerk allgemein'!$F$16-'1.1 Allgemein'!$I$22+1)),1,MIN(MAX($F48-('2.1 Kraftwerk allgemein'!$F$16-'1.1 Allgemein'!$I$22+1),1),COLUMN(C48)-('2.1 Kraftwerk allgemein'!$F$16-'1.1 Allgemein'!$I$22+1)))))/$F48,
SUM(OFFSET('2.5 CAPEX'!Q51,0,-MIN($F48-1,COLUMN(C48)-1),1,MIN($F48,COLUMN(C48))))/$F48)))))))</f>
        <v>0</v>
      </c>
      <c r="M48" s="199">
        <f ca="1">IF('2.1 Kraftwerk allgemein'!$F$15&lt;'1.1 Allgemein'!$I$22,
IF(OR(ISNUMBER($D48)=FALSE,$F48=""),"",
IF(AND('2.5 CAPEX'!$L51&lt;&gt;"x",'2.5 CAPEX'!$M51&lt;&gt;"x"),0,
IF($F48=0,0,
IF(M$4&lt;'2.1 Kraftwerk allgemein'!$F$16,0,
IF(M$4='2.1 Kraftwerk allgemein'!$F$16,'2.5 CAPEX'!$J51/$F48,
IF(M$4&lt;'2.1 Kraftwerk allgemein'!$F$16+$F48,
('2.5 CAPEX'!$J51+SUM(OFFSET('2.5 CAPEX'!R51,0,-MIN(MAX($F48-1-('2.1 Kraftwerk allgemein'!$F$16-'2.1 Kraftwerk allgemein'!$F$15+1),0),COLUMN(D48)-1-('2.1 Kraftwerk allgemein'!$F$16-'2.1 Kraftwerk allgemein'!$F$15+1)),1,MIN(MAX($F48-('2.1 Kraftwerk allgemein'!$F$16-'2.1 Kraftwerk allgemein'!$F$15+1),1),COLUMN(D48)-('2.1 Kraftwerk allgemein'!$F$16-'2.1 Kraftwerk allgemein'!$F$15+1)))))/$F48,
SUM(OFFSET('2.5 CAPEX'!R51,0,-MIN($F48-1,COLUMN(D48)-1),1,MIN($F48,COLUMN(D48))))/$F48)))))),
IF(OR(ISNUMBER($D48)=FALSE,$F48=""),"",
IF(AND('2.5 CAPEX'!$L51&lt;&gt;"x",'2.5 CAPEX'!$M51&lt;&gt;"x"),0,
IF($F48=0,0,
IF(M$4&lt;'2.1 Kraftwerk allgemein'!$F$16,0,
IF(M$4='2.1 Kraftwerk allgemein'!$F$16,'2.5 CAPEX'!$J51/$F48,
IF(M$4&lt;'2.1 Kraftwerk allgemein'!$F$16+$F48,
('2.5 CAPEX'!$J51+SUM(OFFSET('2.5 CAPEX'!R51,0,-MIN(MAX($F48-1-('2.1 Kraftwerk allgemein'!$F$16-'1.1 Allgemein'!$I$22+1),0),COLUMN(D48)-1-('2.1 Kraftwerk allgemein'!$F$16-'1.1 Allgemein'!$I$22+1)),1,MIN(MAX($F48-('2.1 Kraftwerk allgemein'!$F$16-'1.1 Allgemein'!$I$22+1),1),COLUMN(D48)-('2.1 Kraftwerk allgemein'!$F$16-'1.1 Allgemein'!$I$22+1)))))/$F48,
SUM(OFFSET('2.5 CAPEX'!R51,0,-MIN($F48-1,COLUMN(D48)-1),1,MIN($F48,COLUMN(D48))))/$F48)))))))</f>
        <v>0</v>
      </c>
      <c r="N48" s="199">
        <f ca="1">IF('2.1 Kraftwerk allgemein'!$F$15&lt;'1.1 Allgemein'!$I$22,
IF(OR(ISNUMBER($D48)=FALSE,$F48=""),"",
IF(AND('2.5 CAPEX'!$L51&lt;&gt;"x",'2.5 CAPEX'!$M51&lt;&gt;"x"),0,
IF($F48=0,0,
IF(N$4&lt;'2.1 Kraftwerk allgemein'!$F$16,0,
IF(N$4='2.1 Kraftwerk allgemein'!$F$16,'2.5 CAPEX'!$J51/$F48,
IF(N$4&lt;'2.1 Kraftwerk allgemein'!$F$16+$F48,
('2.5 CAPEX'!$J51+SUM(OFFSET('2.5 CAPEX'!S51,0,-MIN(MAX($F48-1-('2.1 Kraftwerk allgemein'!$F$16-'2.1 Kraftwerk allgemein'!$F$15+1),0),COLUMN(E48)-1-('2.1 Kraftwerk allgemein'!$F$16-'2.1 Kraftwerk allgemein'!$F$15+1)),1,MIN(MAX($F48-('2.1 Kraftwerk allgemein'!$F$16-'2.1 Kraftwerk allgemein'!$F$15+1),1),COLUMN(E48)-('2.1 Kraftwerk allgemein'!$F$16-'2.1 Kraftwerk allgemein'!$F$15+1)))))/$F48,
SUM(OFFSET('2.5 CAPEX'!S51,0,-MIN($F48-1,COLUMN(E48)-1),1,MIN($F48,COLUMN(E48))))/$F48)))))),
IF(OR(ISNUMBER($D48)=FALSE,$F48=""),"",
IF(AND('2.5 CAPEX'!$L51&lt;&gt;"x",'2.5 CAPEX'!$M51&lt;&gt;"x"),0,
IF($F48=0,0,
IF(N$4&lt;'2.1 Kraftwerk allgemein'!$F$16,0,
IF(N$4='2.1 Kraftwerk allgemein'!$F$16,'2.5 CAPEX'!$J51/$F48,
IF(N$4&lt;'2.1 Kraftwerk allgemein'!$F$16+$F48,
('2.5 CAPEX'!$J51+SUM(OFFSET('2.5 CAPEX'!S51,0,-MIN(MAX($F48-1-('2.1 Kraftwerk allgemein'!$F$16-'1.1 Allgemein'!$I$22+1),0),COLUMN(E48)-1-('2.1 Kraftwerk allgemein'!$F$16-'1.1 Allgemein'!$I$22+1)),1,MIN(MAX($F48-('2.1 Kraftwerk allgemein'!$F$16-'1.1 Allgemein'!$I$22+1),1),COLUMN(E48)-('2.1 Kraftwerk allgemein'!$F$16-'1.1 Allgemein'!$I$22+1)))))/$F48,
SUM(OFFSET('2.5 CAPEX'!S51,0,-MIN($F48-1,COLUMN(E48)-1),1,MIN($F48,COLUMN(E48))))/$F48)))))))</f>
        <v>0</v>
      </c>
      <c r="O48" s="199">
        <f ca="1">IF('2.1 Kraftwerk allgemein'!$F$15&lt;'1.1 Allgemein'!$I$22,
IF(OR(ISNUMBER($D48)=FALSE,$F48=""),"",
IF(AND('2.5 CAPEX'!$L51&lt;&gt;"x",'2.5 CAPEX'!$M51&lt;&gt;"x"),0,
IF($F48=0,0,
IF(O$4&lt;'2.1 Kraftwerk allgemein'!$F$16,0,
IF(O$4='2.1 Kraftwerk allgemein'!$F$16,'2.5 CAPEX'!$J51/$F48,
IF(O$4&lt;'2.1 Kraftwerk allgemein'!$F$16+$F48,
('2.5 CAPEX'!$J51+SUM(OFFSET('2.5 CAPEX'!T51,0,-MIN(MAX($F48-1-('2.1 Kraftwerk allgemein'!$F$16-'2.1 Kraftwerk allgemein'!$F$15+1),0),COLUMN(F48)-1-('2.1 Kraftwerk allgemein'!$F$16-'2.1 Kraftwerk allgemein'!$F$15+1)),1,MIN(MAX($F48-('2.1 Kraftwerk allgemein'!$F$16-'2.1 Kraftwerk allgemein'!$F$15+1),1),COLUMN(F48)-('2.1 Kraftwerk allgemein'!$F$16-'2.1 Kraftwerk allgemein'!$F$15+1)))))/$F48,
SUM(OFFSET('2.5 CAPEX'!T51,0,-MIN($F48-1,COLUMN(F48)-1),1,MIN($F48,COLUMN(F48))))/$F48)))))),
IF(OR(ISNUMBER($D48)=FALSE,$F48=""),"",
IF(AND('2.5 CAPEX'!$L51&lt;&gt;"x",'2.5 CAPEX'!$M51&lt;&gt;"x"),0,
IF($F48=0,0,
IF(O$4&lt;'2.1 Kraftwerk allgemein'!$F$16,0,
IF(O$4='2.1 Kraftwerk allgemein'!$F$16,'2.5 CAPEX'!$J51/$F48,
IF(O$4&lt;'2.1 Kraftwerk allgemein'!$F$16+$F48,
('2.5 CAPEX'!$J51+SUM(OFFSET('2.5 CAPEX'!T51,0,-MIN(MAX($F48-1-('2.1 Kraftwerk allgemein'!$F$16-'1.1 Allgemein'!$I$22+1),0),COLUMN(F48)-1-('2.1 Kraftwerk allgemein'!$F$16-'1.1 Allgemein'!$I$22+1)),1,MIN(MAX($F48-('2.1 Kraftwerk allgemein'!$F$16-'1.1 Allgemein'!$I$22+1),1),COLUMN(F48)-('2.1 Kraftwerk allgemein'!$F$16-'1.1 Allgemein'!$I$22+1)))))/$F48,
SUM(OFFSET('2.5 CAPEX'!T51,0,-MIN($F48-1,COLUMN(F48)-1),1,MIN($F48,COLUMN(F48))))/$F48)))))))</f>
        <v>0</v>
      </c>
      <c r="P48" s="199">
        <f ca="1">IF('2.1 Kraftwerk allgemein'!$F$15&lt;'1.1 Allgemein'!$I$22,
IF(OR(ISNUMBER($D48)=FALSE,$F48=""),"",
IF(AND('2.5 CAPEX'!$L51&lt;&gt;"x",'2.5 CAPEX'!$M51&lt;&gt;"x"),0,
IF($F48=0,0,
IF(P$4&lt;'2.1 Kraftwerk allgemein'!$F$16,0,
IF(P$4='2.1 Kraftwerk allgemein'!$F$16,'2.5 CAPEX'!$J51/$F48,
IF(P$4&lt;'2.1 Kraftwerk allgemein'!$F$16+$F48,
('2.5 CAPEX'!$J51+SUM(OFFSET('2.5 CAPEX'!U51,0,-MIN(MAX($F48-1-('2.1 Kraftwerk allgemein'!$F$16-'2.1 Kraftwerk allgemein'!$F$15+1),0),COLUMN(G48)-1-('2.1 Kraftwerk allgemein'!$F$16-'2.1 Kraftwerk allgemein'!$F$15+1)),1,MIN(MAX($F48-('2.1 Kraftwerk allgemein'!$F$16-'2.1 Kraftwerk allgemein'!$F$15+1),1),COLUMN(G48)-('2.1 Kraftwerk allgemein'!$F$16-'2.1 Kraftwerk allgemein'!$F$15+1)))))/$F48,
SUM(OFFSET('2.5 CAPEX'!U51,0,-MIN($F48-1,COLUMN(G48)-1),1,MIN($F48,COLUMN(G48))))/$F48)))))),
IF(OR(ISNUMBER($D48)=FALSE,$F48=""),"",
IF(AND('2.5 CAPEX'!$L51&lt;&gt;"x",'2.5 CAPEX'!$M51&lt;&gt;"x"),0,
IF($F48=0,0,
IF(P$4&lt;'2.1 Kraftwerk allgemein'!$F$16,0,
IF(P$4='2.1 Kraftwerk allgemein'!$F$16,'2.5 CAPEX'!$J51/$F48,
IF(P$4&lt;'2.1 Kraftwerk allgemein'!$F$16+$F48,
('2.5 CAPEX'!$J51+SUM(OFFSET('2.5 CAPEX'!U51,0,-MIN(MAX($F48-1-('2.1 Kraftwerk allgemein'!$F$16-'1.1 Allgemein'!$I$22+1),0),COLUMN(G48)-1-('2.1 Kraftwerk allgemein'!$F$16-'1.1 Allgemein'!$I$22+1)),1,MIN(MAX($F48-('2.1 Kraftwerk allgemein'!$F$16-'1.1 Allgemein'!$I$22+1),1),COLUMN(G48)-('2.1 Kraftwerk allgemein'!$F$16-'1.1 Allgemein'!$I$22+1)))))/$F48,
SUM(OFFSET('2.5 CAPEX'!U51,0,-MIN($F48-1,COLUMN(G48)-1),1,MIN($F48,COLUMN(G48))))/$F48)))))))</f>
        <v>0</v>
      </c>
      <c r="Q48" s="199">
        <f ca="1">IF('2.1 Kraftwerk allgemein'!$F$15&lt;'1.1 Allgemein'!$I$22,
IF(OR(ISNUMBER($D48)=FALSE,$F48=""),"",
IF(AND('2.5 CAPEX'!$L51&lt;&gt;"x",'2.5 CAPEX'!$M51&lt;&gt;"x"),0,
IF($F48=0,0,
IF(Q$4&lt;'2.1 Kraftwerk allgemein'!$F$16,0,
IF(Q$4='2.1 Kraftwerk allgemein'!$F$16,'2.5 CAPEX'!$J51/$F48,
IF(Q$4&lt;'2.1 Kraftwerk allgemein'!$F$16+$F48,
('2.5 CAPEX'!$J51+SUM(OFFSET('2.5 CAPEX'!V51,0,-MIN(MAX($F48-1-('2.1 Kraftwerk allgemein'!$F$16-'2.1 Kraftwerk allgemein'!$F$15+1),0),COLUMN(H48)-1-('2.1 Kraftwerk allgemein'!$F$16-'2.1 Kraftwerk allgemein'!$F$15+1)),1,MIN(MAX($F48-('2.1 Kraftwerk allgemein'!$F$16-'2.1 Kraftwerk allgemein'!$F$15+1),1),COLUMN(H48)-('2.1 Kraftwerk allgemein'!$F$16-'2.1 Kraftwerk allgemein'!$F$15+1)))))/$F48,
SUM(OFFSET('2.5 CAPEX'!V51,0,-MIN($F48-1,COLUMN(H48)-1),1,MIN($F48,COLUMN(H48))))/$F48)))))),
IF(OR(ISNUMBER($D48)=FALSE,$F48=""),"",
IF(AND('2.5 CAPEX'!$L51&lt;&gt;"x",'2.5 CAPEX'!$M51&lt;&gt;"x"),0,
IF($F48=0,0,
IF(Q$4&lt;'2.1 Kraftwerk allgemein'!$F$16,0,
IF(Q$4='2.1 Kraftwerk allgemein'!$F$16,'2.5 CAPEX'!$J51/$F48,
IF(Q$4&lt;'2.1 Kraftwerk allgemein'!$F$16+$F48,
('2.5 CAPEX'!$J51+SUM(OFFSET('2.5 CAPEX'!V51,0,-MIN(MAX($F48-1-('2.1 Kraftwerk allgemein'!$F$16-'1.1 Allgemein'!$I$22+1),0),COLUMN(H48)-1-('2.1 Kraftwerk allgemein'!$F$16-'1.1 Allgemein'!$I$22+1)),1,MIN(MAX($F48-('2.1 Kraftwerk allgemein'!$F$16-'1.1 Allgemein'!$I$22+1),1),COLUMN(H48)-('2.1 Kraftwerk allgemein'!$F$16-'1.1 Allgemein'!$I$22+1)))))/$F48,
SUM(OFFSET('2.5 CAPEX'!V51,0,-MIN($F48-1,COLUMN(H48)-1),1,MIN($F48,COLUMN(H48))))/$F48)))))))</f>
        <v>0</v>
      </c>
      <c r="R48" s="199">
        <f ca="1">IF('2.1 Kraftwerk allgemein'!$F$15&lt;'1.1 Allgemein'!$I$22,
IF(OR(ISNUMBER($D48)=FALSE,$F48=""),"",
IF(AND('2.5 CAPEX'!$L51&lt;&gt;"x",'2.5 CAPEX'!$M51&lt;&gt;"x"),0,
IF($F48=0,0,
IF(R$4&lt;'2.1 Kraftwerk allgemein'!$F$16,0,
IF(R$4='2.1 Kraftwerk allgemein'!$F$16,'2.5 CAPEX'!$J51/$F48,
IF(R$4&lt;'2.1 Kraftwerk allgemein'!$F$16+$F48,
('2.5 CAPEX'!$J51+SUM(OFFSET('2.5 CAPEX'!W51,0,-MIN(MAX($F48-1-('2.1 Kraftwerk allgemein'!$F$16-'2.1 Kraftwerk allgemein'!$F$15+1),0),COLUMN(I48)-1-('2.1 Kraftwerk allgemein'!$F$16-'2.1 Kraftwerk allgemein'!$F$15+1)),1,MIN(MAX($F48-('2.1 Kraftwerk allgemein'!$F$16-'2.1 Kraftwerk allgemein'!$F$15+1),1),COLUMN(I48)-('2.1 Kraftwerk allgemein'!$F$16-'2.1 Kraftwerk allgemein'!$F$15+1)))))/$F48,
SUM(OFFSET('2.5 CAPEX'!W51,0,-MIN($F48-1,COLUMN(I48)-1),1,MIN($F48,COLUMN(I48))))/$F48)))))),
IF(OR(ISNUMBER($D48)=FALSE,$F48=""),"",
IF(AND('2.5 CAPEX'!$L51&lt;&gt;"x",'2.5 CAPEX'!$M51&lt;&gt;"x"),0,
IF($F48=0,0,
IF(R$4&lt;'2.1 Kraftwerk allgemein'!$F$16,0,
IF(R$4='2.1 Kraftwerk allgemein'!$F$16,'2.5 CAPEX'!$J51/$F48,
IF(R$4&lt;'2.1 Kraftwerk allgemein'!$F$16+$F48,
('2.5 CAPEX'!$J51+SUM(OFFSET('2.5 CAPEX'!W51,0,-MIN(MAX($F48-1-('2.1 Kraftwerk allgemein'!$F$16-'1.1 Allgemein'!$I$22+1),0),COLUMN(I48)-1-('2.1 Kraftwerk allgemein'!$F$16-'1.1 Allgemein'!$I$22+1)),1,MIN(MAX($F48-('2.1 Kraftwerk allgemein'!$F$16-'1.1 Allgemein'!$I$22+1),1),COLUMN(I48)-('2.1 Kraftwerk allgemein'!$F$16-'1.1 Allgemein'!$I$22+1)))))/$F48,
SUM(OFFSET('2.5 CAPEX'!W51,0,-MIN($F48-1,COLUMN(I48)-1),1,MIN($F48,COLUMN(I48))))/$F48)))))))</f>
        <v>0</v>
      </c>
      <c r="S48" s="199">
        <f ca="1">IF('2.1 Kraftwerk allgemein'!$F$15&lt;'1.1 Allgemein'!$I$22,
IF(OR(ISNUMBER($D48)=FALSE,$F48=""),"",
IF(AND('2.5 CAPEX'!$L51&lt;&gt;"x",'2.5 CAPEX'!$M51&lt;&gt;"x"),0,
IF($F48=0,0,
IF(S$4&lt;'2.1 Kraftwerk allgemein'!$F$16,0,
IF(S$4='2.1 Kraftwerk allgemein'!$F$16,'2.5 CAPEX'!$J51/$F48,
IF(S$4&lt;'2.1 Kraftwerk allgemein'!$F$16+$F48,
('2.5 CAPEX'!$J51+SUM(OFFSET('2.5 CAPEX'!X51,0,-MIN(MAX($F48-1-('2.1 Kraftwerk allgemein'!$F$16-'2.1 Kraftwerk allgemein'!$F$15+1),0),COLUMN(J48)-1-('2.1 Kraftwerk allgemein'!$F$16-'2.1 Kraftwerk allgemein'!$F$15+1)),1,MIN(MAX($F48-('2.1 Kraftwerk allgemein'!$F$16-'2.1 Kraftwerk allgemein'!$F$15+1),1),COLUMN(J48)-('2.1 Kraftwerk allgemein'!$F$16-'2.1 Kraftwerk allgemein'!$F$15+1)))))/$F48,
SUM(OFFSET('2.5 CAPEX'!X51,0,-MIN($F48-1,COLUMN(J48)-1),1,MIN($F48,COLUMN(J48))))/$F48)))))),
IF(OR(ISNUMBER($D48)=FALSE,$F48=""),"",
IF(AND('2.5 CAPEX'!$L51&lt;&gt;"x",'2.5 CAPEX'!$M51&lt;&gt;"x"),0,
IF($F48=0,0,
IF(S$4&lt;'2.1 Kraftwerk allgemein'!$F$16,0,
IF(S$4='2.1 Kraftwerk allgemein'!$F$16,'2.5 CAPEX'!$J51/$F48,
IF(S$4&lt;'2.1 Kraftwerk allgemein'!$F$16+$F48,
('2.5 CAPEX'!$J51+SUM(OFFSET('2.5 CAPEX'!X51,0,-MIN(MAX($F48-1-('2.1 Kraftwerk allgemein'!$F$16-'1.1 Allgemein'!$I$22+1),0),COLUMN(J48)-1-('2.1 Kraftwerk allgemein'!$F$16-'1.1 Allgemein'!$I$22+1)),1,MIN(MAX($F48-('2.1 Kraftwerk allgemein'!$F$16-'1.1 Allgemein'!$I$22+1),1),COLUMN(J48)-('2.1 Kraftwerk allgemein'!$F$16-'1.1 Allgemein'!$I$22+1)))))/$F48,
SUM(OFFSET('2.5 CAPEX'!X51,0,-MIN($F48-1,COLUMN(J48)-1),1,MIN($F48,COLUMN(J48))))/$F48)))))))</f>
        <v>0</v>
      </c>
      <c r="T48" s="199">
        <f ca="1">IF('2.1 Kraftwerk allgemein'!$F$15&lt;'1.1 Allgemein'!$I$22,
IF(OR(ISNUMBER($D48)=FALSE,$F48=""),"",
IF(AND('2.5 CAPEX'!$L51&lt;&gt;"x",'2.5 CAPEX'!$M51&lt;&gt;"x"),0,
IF($F48=0,0,
IF(T$4&lt;'2.1 Kraftwerk allgemein'!$F$16,0,
IF(T$4='2.1 Kraftwerk allgemein'!$F$16,'2.5 CAPEX'!$J51/$F48,
IF(T$4&lt;'2.1 Kraftwerk allgemein'!$F$16+$F48,
('2.5 CAPEX'!$J51+SUM(OFFSET('2.5 CAPEX'!Y51,0,-MIN(MAX($F48-1-('2.1 Kraftwerk allgemein'!$F$16-'2.1 Kraftwerk allgemein'!$F$15+1),0),COLUMN(K48)-1-('2.1 Kraftwerk allgemein'!$F$16-'2.1 Kraftwerk allgemein'!$F$15+1)),1,MIN(MAX($F48-('2.1 Kraftwerk allgemein'!$F$16-'2.1 Kraftwerk allgemein'!$F$15+1),1),COLUMN(K48)-('2.1 Kraftwerk allgemein'!$F$16-'2.1 Kraftwerk allgemein'!$F$15+1)))))/$F48,
SUM(OFFSET('2.5 CAPEX'!Y51,0,-MIN($F48-1,COLUMN(K48)-1),1,MIN($F48,COLUMN(K48))))/$F48)))))),
IF(OR(ISNUMBER($D48)=FALSE,$F48=""),"",
IF(AND('2.5 CAPEX'!$L51&lt;&gt;"x",'2.5 CAPEX'!$M51&lt;&gt;"x"),0,
IF($F48=0,0,
IF(T$4&lt;'2.1 Kraftwerk allgemein'!$F$16,0,
IF(T$4='2.1 Kraftwerk allgemein'!$F$16,'2.5 CAPEX'!$J51/$F48,
IF(T$4&lt;'2.1 Kraftwerk allgemein'!$F$16+$F48,
('2.5 CAPEX'!$J51+SUM(OFFSET('2.5 CAPEX'!Y51,0,-MIN(MAX($F48-1-('2.1 Kraftwerk allgemein'!$F$16-'1.1 Allgemein'!$I$22+1),0),COLUMN(K48)-1-('2.1 Kraftwerk allgemein'!$F$16-'1.1 Allgemein'!$I$22+1)),1,MIN(MAX($F48-('2.1 Kraftwerk allgemein'!$F$16-'1.1 Allgemein'!$I$22+1),1),COLUMN(K48)-('2.1 Kraftwerk allgemein'!$F$16-'1.1 Allgemein'!$I$22+1)))))/$F48,
SUM(OFFSET('2.5 CAPEX'!Y51,0,-MIN($F48-1,COLUMN(K48)-1),1,MIN($F48,COLUMN(K48))))/$F48)))))))</f>
        <v>0</v>
      </c>
      <c r="U48" s="199">
        <f ca="1">IF('2.1 Kraftwerk allgemein'!$F$15&lt;'1.1 Allgemein'!$I$22,
IF(OR(ISNUMBER($D48)=FALSE,$F48=""),"",
IF(AND('2.5 CAPEX'!$L51&lt;&gt;"x",'2.5 CAPEX'!$M51&lt;&gt;"x"),0,
IF($F48=0,0,
IF(U$4&lt;'2.1 Kraftwerk allgemein'!$F$16,0,
IF(U$4='2.1 Kraftwerk allgemein'!$F$16,'2.5 CAPEX'!$J51/$F48,
IF(U$4&lt;'2.1 Kraftwerk allgemein'!$F$16+$F48,
('2.5 CAPEX'!$J51+SUM(OFFSET('2.5 CAPEX'!Z51,0,-MIN(MAX($F48-1-('2.1 Kraftwerk allgemein'!$F$16-'2.1 Kraftwerk allgemein'!$F$15+1),0),COLUMN(L48)-1-('2.1 Kraftwerk allgemein'!$F$16-'2.1 Kraftwerk allgemein'!$F$15+1)),1,MIN(MAX($F48-('2.1 Kraftwerk allgemein'!$F$16-'2.1 Kraftwerk allgemein'!$F$15+1),1),COLUMN(L48)-('2.1 Kraftwerk allgemein'!$F$16-'2.1 Kraftwerk allgemein'!$F$15+1)))))/$F48,
SUM(OFFSET('2.5 CAPEX'!Z51,0,-MIN($F48-1,COLUMN(L48)-1),1,MIN($F48,COLUMN(L48))))/$F48)))))),
IF(OR(ISNUMBER($D48)=FALSE,$F48=""),"",
IF(AND('2.5 CAPEX'!$L51&lt;&gt;"x",'2.5 CAPEX'!$M51&lt;&gt;"x"),0,
IF($F48=0,0,
IF(U$4&lt;'2.1 Kraftwerk allgemein'!$F$16,0,
IF(U$4='2.1 Kraftwerk allgemein'!$F$16,'2.5 CAPEX'!$J51/$F48,
IF(U$4&lt;'2.1 Kraftwerk allgemein'!$F$16+$F48,
('2.5 CAPEX'!$J51+SUM(OFFSET('2.5 CAPEX'!Z51,0,-MIN(MAX($F48-1-('2.1 Kraftwerk allgemein'!$F$16-'1.1 Allgemein'!$I$22+1),0),COLUMN(L48)-1-('2.1 Kraftwerk allgemein'!$F$16-'1.1 Allgemein'!$I$22+1)),1,MIN(MAX($F48-('2.1 Kraftwerk allgemein'!$F$16-'1.1 Allgemein'!$I$22+1),1),COLUMN(L48)-('2.1 Kraftwerk allgemein'!$F$16-'1.1 Allgemein'!$I$22+1)))))/$F48,
SUM(OFFSET('2.5 CAPEX'!Z51,0,-MIN($F48-1,COLUMN(L48)-1),1,MIN($F48,COLUMN(L48))))/$F48)))))))</f>
        <v>0</v>
      </c>
      <c r="V48" s="199">
        <f ca="1">IF('2.1 Kraftwerk allgemein'!$F$15&lt;'1.1 Allgemein'!$I$22,
IF(OR(ISNUMBER($D48)=FALSE,$F48=""),"",
IF(AND('2.5 CAPEX'!$L51&lt;&gt;"x",'2.5 CAPEX'!$M51&lt;&gt;"x"),0,
IF($F48=0,0,
IF(V$4&lt;'2.1 Kraftwerk allgemein'!$F$16,0,
IF(V$4='2.1 Kraftwerk allgemein'!$F$16,'2.5 CAPEX'!$J51/$F48,
IF(V$4&lt;'2.1 Kraftwerk allgemein'!$F$16+$F48,
('2.5 CAPEX'!$J51+SUM(OFFSET('2.5 CAPEX'!AA51,0,-MIN(MAX($F48-1-('2.1 Kraftwerk allgemein'!$F$16-'2.1 Kraftwerk allgemein'!$F$15+1),0),COLUMN(M48)-1-('2.1 Kraftwerk allgemein'!$F$16-'2.1 Kraftwerk allgemein'!$F$15+1)),1,MIN(MAX($F48-('2.1 Kraftwerk allgemein'!$F$16-'2.1 Kraftwerk allgemein'!$F$15+1),1),COLUMN(M48)-('2.1 Kraftwerk allgemein'!$F$16-'2.1 Kraftwerk allgemein'!$F$15+1)))))/$F48,
SUM(OFFSET('2.5 CAPEX'!AA51,0,-MIN($F48-1,COLUMN(M48)-1),1,MIN($F48,COLUMN(M48))))/$F48)))))),
IF(OR(ISNUMBER($D48)=FALSE,$F48=""),"",
IF(AND('2.5 CAPEX'!$L51&lt;&gt;"x",'2.5 CAPEX'!$M51&lt;&gt;"x"),0,
IF($F48=0,0,
IF(V$4&lt;'2.1 Kraftwerk allgemein'!$F$16,0,
IF(V$4='2.1 Kraftwerk allgemein'!$F$16,'2.5 CAPEX'!$J51/$F48,
IF(V$4&lt;'2.1 Kraftwerk allgemein'!$F$16+$F48,
('2.5 CAPEX'!$J51+SUM(OFFSET('2.5 CAPEX'!AA51,0,-MIN(MAX($F48-1-('2.1 Kraftwerk allgemein'!$F$16-'1.1 Allgemein'!$I$22+1),0),COLUMN(M48)-1-('2.1 Kraftwerk allgemein'!$F$16-'1.1 Allgemein'!$I$22+1)),1,MIN(MAX($F48-('2.1 Kraftwerk allgemein'!$F$16-'1.1 Allgemein'!$I$22+1),1),COLUMN(M48)-('2.1 Kraftwerk allgemein'!$F$16-'1.1 Allgemein'!$I$22+1)))))/$F48,
SUM(OFFSET('2.5 CAPEX'!AA51,0,-MIN($F48-1,COLUMN(M48)-1),1,MIN($F48,COLUMN(M48))))/$F48)))))))</f>
        <v>0</v>
      </c>
      <c r="W48" s="199">
        <f ca="1">IF('2.1 Kraftwerk allgemein'!$F$15&lt;'1.1 Allgemein'!$I$22,
IF(OR(ISNUMBER($D48)=FALSE,$F48=""),"",
IF(AND('2.5 CAPEX'!$L51&lt;&gt;"x",'2.5 CAPEX'!$M51&lt;&gt;"x"),0,
IF($F48=0,0,
IF(W$4&lt;'2.1 Kraftwerk allgemein'!$F$16,0,
IF(W$4='2.1 Kraftwerk allgemein'!$F$16,'2.5 CAPEX'!$J51/$F48,
IF(W$4&lt;'2.1 Kraftwerk allgemein'!$F$16+$F48,
('2.5 CAPEX'!$J51+SUM(OFFSET('2.5 CAPEX'!AB51,0,-MIN(MAX($F48-1-('2.1 Kraftwerk allgemein'!$F$16-'2.1 Kraftwerk allgemein'!$F$15+1),0),COLUMN(N48)-1-('2.1 Kraftwerk allgemein'!$F$16-'2.1 Kraftwerk allgemein'!$F$15+1)),1,MIN(MAX($F48-('2.1 Kraftwerk allgemein'!$F$16-'2.1 Kraftwerk allgemein'!$F$15+1),1),COLUMN(N48)-('2.1 Kraftwerk allgemein'!$F$16-'2.1 Kraftwerk allgemein'!$F$15+1)))))/$F48,
SUM(OFFSET('2.5 CAPEX'!AB51,0,-MIN($F48-1,COLUMN(N48)-1),1,MIN($F48,COLUMN(N48))))/$F48)))))),
IF(OR(ISNUMBER($D48)=FALSE,$F48=""),"",
IF(AND('2.5 CAPEX'!$L51&lt;&gt;"x",'2.5 CAPEX'!$M51&lt;&gt;"x"),0,
IF($F48=0,0,
IF(W$4&lt;'2.1 Kraftwerk allgemein'!$F$16,0,
IF(W$4='2.1 Kraftwerk allgemein'!$F$16,'2.5 CAPEX'!$J51/$F48,
IF(W$4&lt;'2.1 Kraftwerk allgemein'!$F$16+$F48,
('2.5 CAPEX'!$J51+SUM(OFFSET('2.5 CAPEX'!AB51,0,-MIN(MAX($F48-1-('2.1 Kraftwerk allgemein'!$F$16-'1.1 Allgemein'!$I$22+1),0),COLUMN(N48)-1-('2.1 Kraftwerk allgemein'!$F$16-'1.1 Allgemein'!$I$22+1)),1,MIN(MAX($F48-('2.1 Kraftwerk allgemein'!$F$16-'1.1 Allgemein'!$I$22+1),1),COLUMN(N48)-('2.1 Kraftwerk allgemein'!$F$16-'1.1 Allgemein'!$I$22+1)))))/$F48,
SUM(OFFSET('2.5 CAPEX'!AB51,0,-MIN($F48-1,COLUMN(N48)-1),1,MIN($F48,COLUMN(N48))))/$F48)))))))</f>
        <v>0</v>
      </c>
      <c r="X48" s="199">
        <f ca="1">IF('2.1 Kraftwerk allgemein'!$F$15&lt;'1.1 Allgemein'!$I$22,
IF(OR(ISNUMBER($D48)=FALSE,$F48=""),"",
IF(AND('2.5 CAPEX'!$L51&lt;&gt;"x",'2.5 CAPEX'!$M51&lt;&gt;"x"),0,
IF($F48=0,0,
IF(X$4&lt;'2.1 Kraftwerk allgemein'!$F$16,0,
IF(X$4='2.1 Kraftwerk allgemein'!$F$16,'2.5 CAPEX'!$J51/$F48,
IF(X$4&lt;'2.1 Kraftwerk allgemein'!$F$16+$F48,
('2.5 CAPEX'!$J51+SUM(OFFSET('2.5 CAPEX'!AC51,0,-MIN(MAX($F48-1-('2.1 Kraftwerk allgemein'!$F$16-'2.1 Kraftwerk allgemein'!$F$15+1),0),COLUMN(O48)-1-('2.1 Kraftwerk allgemein'!$F$16-'2.1 Kraftwerk allgemein'!$F$15+1)),1,MIN(MAX($F48-('2.1 Kraftwerk allgemein'!$F$16-'2.1 Kraftwerk allgemein'!$F$15+1),1),COLUMN(O48)-('2.1 Kraftwerk allgemein'!$F$16-'2.1 Kraftwerk allgemein'!$F$15+1)))))/$F48,
SUM(OFFSET('2.5 CAPEX'!AC51,0,-MIN($F48-1,COLUMN(O48)-1),1,MIN($F48,COLUMN(O48))))/$F48)))))),
IF(OR(ISNUMBER($D48)=FALSE,$F48=""),"",
IF(AND('2.5 CAPEX'!$L51&lt;&gt;"x",'2.5 CAPEX'!$M51&lt;&gt;"x"),0,
IF($F48=0,0,
IF(X$4&lt;'2.1 Kraftwerk allgemein'!$F$16,0,
IF(X$4='2.1 Kraftwerk allgemein'!$F$16,'2.5 CAPEX'!$J51/$F48,
IF(X$4&lt;'2.1 Kraftwerk allgemein'!$F$16+$F48,
('2.5 CAPEX'!$J51+SUM(OFFSET('2.5 CAPEX'!AC51,0,-MIN(MAX($F48-1-('2.1 Kraftwerk allgemein'!$F$16-'1.1 Allgemein'!$I$22+1),0),COLUMN(O48)-1-('2.1 Kraftwerk allgemein'!$F$16-'1.1 Allgemein'!$I$22+1)),1,MIN(MAX($F48-('2.1 Kraftwerk allgemein'!$F$16-'1.1 Allgemein'!$I$22+1),1),COLUMN(O48)-('2.1 Kraftwerk allgemein'!$F$16-'1.1 Allgemein'!$I$22+1)))))/$F48,
SUM(OFFSET('2.5 CAPEX'!AC51,0,-MIN($F48-1,COLUMN(O48)-1),1,MIN($F48,COLUMN(O48))))/$F48)))))))</f>
        <v>0</v>
      </c>
      <c r="Y48" s="199">
        <f ca="1">IF('2.1 Kraftwerk allgemein'!$F$15&lt;'1.1 Allgemein'!$I$22,
IF(OR(ISNUMBER($D48)=FALSE,$F48=""),"",
IF(AND('2.5 CAPEX'!$L51&lt;&gt;"x",'2.5 CAPEX'!$M51&lt;&gt;"x"),0,
IF($F48=0,0,
IF(Y$4&lt;'2.1 Kraftwerk allgemein'!$F$16,0,
IF(Y$4='2.1 Kraftwerk allgemein'!$F$16,'2.5 CAPEX'!$J51/$F48,
IF(Y$4&lt;'2.1 Kraftwerk allgemein'!$F$16+$F48,
('2.5 CAPEX'!$J51+SUM(OFFSET('2.5 CAPEX'!AD51,0,-MIN(MAX($F48-1-('2.1 Kraftwerk allgemein'!$F$16-'2.1 Kraftwerk allgemein'!$F$15+1),0),COLUMN(P48)-1-('2.1 Kraftwerk allgemein'!$F$16-'2.1 Kraftwerk allgemein'!$F$15+1)),1,MIN(MAX($F48-('2.1 Kraftwerk allgemein'!$F$16-'2.1 Kraftwerk allgemein'!$F$15+1),1),COLUMN(P48)-('2.1 Kraftwerk allgemein'!$F$16-'2.1 Kraftwerk allgemein'!$F$15+1)))))/$F48,
SUM(OFFSET('2.5 CAPEX'!AD51,0,-MIN($F48-1,COLUMN(P48)-1),1,MIN($F48,COLUMN(P48))))/$F48)))))),
IF(OR(ISNUMBER($D48)=FALSE,$F48=""),"",
IF(AND('2.5 CAPEX'!$L51&lt;&gt;"x",'2.5 CAPEX'!$M51&lt;&gt;"x"),0,
IF($F48=0,0,
IF(Y$4&lt;'2.1 Kraftwerk allgemein'!$F$16,0,
IF(Y$4='2.1 Kraftwerk allgemein'!$F$16,'2.5 CAPEX'!$J51/$F48,
IF(Y$4&lt;'2.1 Kraftwerk allgemein'!$F$16+$F48,
('2.5 CAPEX'!$J51+SUM(OFFSET('2.5 CAPEX'!AD51,0,-MIN(MAX($F48-1-('2.1 Kraftwerk allgemein'!$F$16-'1.1 Allgemein'!$I$22+1),0),COLUMN(P48)-1-('2.1 Kraftwerk allgemein'!$F$16-'1.1 Allgemein'!$I$22+1)),1,MIN(MAX($F48-('2.1 Kraftwerk allgemein'!$F$16-'1.1 Allgemein'!$I$22+1),1),COLUMN(P48)-('2.1 Kraftwerk allgemein'!$F$16-'1.1 Allgemein'!$I$22+1)))))/$F48,
SUM(OFFSET('2.5 CAPEX'!AD51,0,-MIN($F48-1,COLUMN(P48)-1),1,MIN($F48,COLUMN(P48))))/$F48)))))))</f>
        <v>0</v>
      </c>
      <c r="Z48" s="199">
        <f ca="1">IF('2.1 Kraftwerk allgemein'!$F$15&lt;'1.1 Allgemein'!$I$22,
IF(OR(ISNUMBER($D48)=FALSE,$F48=""),"",
IF(AND('2.5 CAPEX'!$L51&lt;&gt;"x",'2.5 CAPEX'!$M51&lt;&gt;"x"),0,
IF($F48=0,0,
IF(Z$4&lt;'2.1 Kraftwerk allgemein'!$F$16,0,
IF(Z$4='2.1 Kraftwerk allgemein'!$F$16,'2.5 CAPEX'!$J51/$F48,
IF(Z$4&lt;'2.1 Kraftwerk allgemein'!$F$16+$F48,
('2.5 CAPEX'!$J51+SUM(OFFSET('2.5 CAPEX'!AE51,0,-MIN(MAX($F48-1-('2.1 Kraftwerk allgemein'!$F$16-'2.1 Kraftwerk allgemein'!$F$15+1),0),COLUMN(Q48)-1-('2.1 Kraftwerk allgemein'!$F$16-'2.1 Kraftwerk allgemein'!$F$15+1)),1,MIN(MAX($F48-('2.1 Kraftwerk allgemein'!$F$16-'2.1 Kraftwerk allgemein'!$F$15+1),1),COLUMN(Q48)-('2.1 Kraftwerk allgemein'!$F$16-'2.1 Kraftwerk allgemein'!$F$15+1)))))/$F48,
SUM(OFFSET('2.5 CAPEX'!AE51,0,-MIN($F48-1,COLUMN(Q48)-1),1,MIN($F48,COLUMN(Q48))))/$F48)))))),
IF(OR(ISNUMBER($D48)=FALSE,$F48=""),"",
IF(AND('2.5 CAPEX'!$L51&lt;&gt;"x",'2.5 CAPEX'!$M51&lt;&gt;"x"),0,
IF($F48=0,0,
IF(Z$4&lt;'2.1 Kraftwerk allgemein'!$F$16,0,
IF(Z$4='2.1 Kraftwerk allgemein'!$F$16,'2.5 CAPEX'!$J51/$F48,
IF(Z$4&lt;'2.1 Kraftwerk allgemein'!$F$16+$F48,
('2.5 CAPEX'!$J51+SUM(OFFSET('2.5 CAPEX'!AE51,0,-MIN(MAX($F48-1-('2.1 Kraftwerk allgemein'!$F$16-'1.1 Allgemein'!$I$22+1),0),COLUMN(Q48)-1-('2.1 Kraftwerk allgemein'!$F$16-'1.1 Allgemein'!$I$22+1)),1,MIN(MAX($F48-('2.1 Kraftwerk allgemein'!$F$16-'1.1 Allgemein'!$I$22+1),1),COLUMN(Q48)-('2.1 Kraftwerk allgemein'!$F$16-'1.1 Allgemein'!$I$22+1)))))/$F48,
SUM(OFFSET('2.5 CAPEX'!AE51,0,-MIN($F48-1,COLUMN(Q48)-1),1,MIN($F48,COLUMN(Q48))))/$F48)))))))</f>
        <v>0</v>
      </c>
      <c r="AA48" s="199">
        <f ca="1">IF('2.1 Kraftwerk allgemein'!$F$15&lt;'1.1 Allgemein'!$I$22,
IF(OR(ISNUMBER($D48)=FALSE,$F48=""),"",
IF(AND('2.5 CAPEX'!$L51&lt;&gt;"x",'2.5 CAPEX'!$M51&lt;&gt;"x"),0,
IF($F48=0,0,
IF(AA$4&lt;'2.1 Kraftwerk allgemein'!$F$16,0,
IF(AA$4='2.1 Kraftwerk allgemein'!$F$16,'2.5 CAPEX'!$J51/$F48,
IF(AA$4&lt;'2.1 Kraftwerk allgemein'!$F$16+$F48,
('2.5 CAPEX'!$J51+SUM(OFFSET('2.5 CAPEX'!AF51,0,-MIN(MAX($F48-1-('2.1 Kraftwerk allgemein'!$F$16-'2.1 Kraftwerk allgemein'!$F$15+1),0),COLUMN(R48)-1-('2.1 Kraftwerk allgemein'!$F$16-'2.1 Kraftwerk allgemein'!$F$15+1)),1,MIN(MAX($F48-('2.1 Kraftwerk allgemein'!$F$16-'2.1 Kraftwerk allgemein'!$F$15+1),1),COLUMN(R48)-('2.1 Kraftwerk allgemein'!$F$16-'2.1 Kraftwerk allgemein'!$F$15+1)))))/$F48,
SUM(OFFSET('2.5 CAPEX'!AF51,0,-MIN($F48-1,COLUMN(R48)-1),1,MIN($F48,COLUMN(R48))))/$F48)))))),
IF(OR(ISNUMBER($D48)=FALSE,$F48=""),"",
IF(AND('2.5 CAPEX'!$L51&lt;&gt;"x",'2.5 CAPEX'!$M51&lt;&gt;"x"),0,
IF($F48=0,0,
IF(AA$4&lt;'2.1 Kraftwerk allgemein'!$F$16,0,
IF(AA$4='2.1 Kraftwerk allgemein'!$F$16,'2.5 CAPEX'!$J51/$F48,
IF(AA$4&lt;'2.1 Kraftwerk allgemein'!$F$16+$F48,
('2.5 CAPEX'!$J51+SUM(OFFSET('2.5 CAPEX'!AF51,0,-MIN(MAX($F48-1-('2.1 Kraftwerk allgemein'!$F$16-'1.1 Allgemein'!$I$22+1),0),COLUMN(R48)-1-('2.1 Kraftwerk allgemein'!$F$16-'1.1 Allgemein'!$I$22+1)),1,MIN(MAX($F48-('2.1 Kraftwerk allgemein'!$F$16-'1.1 Allgemein'!$I$22+1),1),COLUMN(R48)-('2.1 Kraftwerk allgemein'!$F$16-'1.1 Allgemein'!$I$22+1)))))/$F48,
SUM(OFFSET('2.5 CAPEX'!AF51,0,-MIN($F48-1,COLUMN(R48)-1),1,MIN($F48,COLUMN(R48))))/$F48)))))))</f>
        <v>0</v>
      </c>
      <c r="AB48" s="199">
        <f ca="1">IF('2.1 Kraftwerk allgemein'!$F$15&lt;'1.1 Allgemein'!$I$22,
IF(OR(ISNUMBER($D48)=FALSE,$F48=""),"",
IF(AND('2.5 CAPEX'!$L51&lt;&gt;"x",'2.5 CAPEX'!$M51&lt;&gt;"x"),0,
IF($F48=0,0,
IF(AB$4&lt;'2.1 Kraftwerk allgemein'!$F$16,0,
IF(AB$4='2.1 Kraftwerk allgemein'!$F$16,'2.5 CAPEX'!$J51/$F48,
IF(AB$4&lt;'2.1 Kraftwerk allgemein'!$F$16+$F48,
('2.5 CAPEX'!$J51+SUM(OFFSET('2.5 CAPEX'!AG51,0,-MIN(MAX($F48-1-('2.1 Kraftwerk allgemein'!$F$16-'2.1 Kraftwerk allgemein'!$F$15+1),0),COLUMN(S48)-1-('2.1 Kraftwerk allgemein'!$F$16-'2.1 Kraftwerk allgemein'!$F$15+1)),1,MIN(MAX($F48-('2.1 Kraftwerk allgemein'!$F$16-'2.1 Kraftwerk allgemein'!$F$15+1),1),COLUMN(S48)-('2.1 Kraftwerk allgemein'!$F$16-'2.1 Kraftwerk allgemein'!$F$15+1)))))/$F48,
SUM(OFFSET('2.5 CAPEX'!AG51,0,-MIN($F48-1,COLUMN(S48)-1),1,MIN($F48,COLUMN(S48))))/$F48)))))),
IF(OR(ISNUMBER($D48)=FALSE,$F48=""),"",
IF(AND('2.5 CAPEX'!$L51&lt;&gt;"x",'2.5 CAPEX'!$M51&lt;&gt;"x"),0,
IF($F48=0,0,
IF(AB$4&lt;'2.1 Kraftwerk allgemein'!$F$16,0,
IF(AB$4='2.1 Kraftwerk allgemein'!$F$16,'2.5 CAPEX'!$J51/$F48,
IF(AB$4&lt;'2.1 Kraftwerk allgemein'!$F$16+$F48,
('2.5 CAPEX'!$J51+SUM(OFFSET('2.5 CAPEX'!AG51,0,-MIN(MAX($F48-1-('2.1 Kraftwerk allgemein'!$F$16-'1.1 Allgemein'!$I$22+1),0),COLUMN(S48)-1-('2.1 Kraftwerk allgemein'!$F$16-'1.1 Allgemein'!$I$22+1)),1,MIN(MAX($F48-('2.1 Kraftwerk allgemein'!$F$16-'1.1 Allgemein'!$I$22+1),1),COLUMN(S48)-('2.1 Kraftwerk allgemein'!$F$16-'1.1 Allgemein'!$I$22+1)))))/$F48,
SUM(OFFSET('2.5 CAPEX'!AG51,0,-MIN($F48-1,COLUMN(S48)-1),1,MIN($F48,COLUMN(S48))))/$F48)))))))</f>
        <v>0</v>
      </c>
      <c r="AC48" s="199">
        <f ca="1">IF('2.1 Kraftwerk allgemein'!$F$15&lt;'1.1 Allgemein'!$I$22,
IF(OR(ISNUMBER($D48)=FALSE,$F48=""),"",
IF(AND('2.5 CAPEX'!$L51&lt;&gt;"x",'2.5 CAPEX'!$M51&lt;&gt;"x"),0,
IF($F48=0,0,
IF(AC$4&lt;'2.1 Kraftwerk allgemein'!$F$16,0,
IF(AC$4='2.1 Kraftwerk allgemein'!$F$16,'2.5 CAPEX'!$J51/$F48,
IF(AC$4&lt;'2.1 Kraftwerk allgemein'!$F$16+$F48,
('2.5 CAPEX'!$J51+SUM(OFFSET('2.5 CAPEX'!AH51,0,-MIN(MAX($F48-1-('2.1 Kraftwerk allgemein'!$F$16-'2.1 Kraftwerk allgemein'!$F$15+1),0),COLUMN(T48)-1-('2.1 Kraftwerk allgemein'!$F$16-'2.1 Kraftwerk allgemein'!$F$15+1)),1,MIN(MAX($F48-('2.1 Kraftwerk allgemein'!$F$16-'2.1 Kraftwerk allgemein'!$F$15+1),1),COLUMN(T48)-('2.1 Kraftwerk allgemein'!$F$16-'2.1 Kraftwerk allgemein'!$F$15+1)))))/$F48,
SUM(OFFSET('2.5 CAPEX'!AH51,0,-MIN($F48-1,COLUMN(T48)-1),1,MIN($F48,COLUMN(T48))))/$F48)))))),
IF(OR(ISNUMBER($D48)=FALSE,$F48=""),"",
IF(AND('2.5 CAPEX'!$L51&lt;&gt;"x",'2.5 CAPEX'!$M51&lt;&gt;"x"),0,
IF($F48=0,0,
IF(AC$4&lt;'2.1 Kraftwerk allgemein'!$F$16,0,
IF(AC$4='2.1 Kraftwerk allgemein'!$F$16,'2.5 CAPEX'!$J51/$F48,
IF(AC$4&lt;'2.1 Kraftwerk allgemein'!$F$16+$F48,
('2.5 CAPEX'!$J51+SUM(OFFSET('2.5 CAPEX'!AH51,0,-MIN(MAX($F48-1-('2.1 Kraftwerk allgemein'!$F$16-'1.1 Allgemein'!$I$22+1),0),COLUMN(T48)-1-('2.1 Kraftwerk allgemein'!$F$16-'1.1 Allgemein'!$I$22+1)),1,MIN(MAX($F48-('2.1 Kraftwerk allgemein'!$F$16-'1.1 Allgemein'!$I$22+1),1),COLUMN(T48)-('2.1 Kraftwerk allgemein'!$F$16-'1.1 Allgemein'!$I$22+1)))))/$F48,
SUM(OFFSET('2.5 CAPEX'!AH51,0,-MIN($F48-1,COLUMN(T48)-1),1,MIN($F48,COLUMN(T48))))/$F48)))))))</f>
        <v>0</v>
      </c>
      <c r="AD48" s="199">
        <f ca="1">IF('2.1 Kraftwerk allgemein'!$F$15&lt;'1.1 Allgemein'!$I$22,
IF(OR(ISNUMBER($D48)=FALSE,$F48=""),"",
IF(AND('2.5 CAPEX'!$L51&lt;&gt;"x",'2.5 CAPEX'!$M51&lt;&gt;"x"),0,
IF($F48=0,0,
IF(AD$4&lt;'2.1 Kraftwerk allgemein'!$F$16,0,
IF(AD$4='2.1 Kraftwerk allgemein'!$F$16,'2.5 CAPEX'!$J51/$F48,
IF(AD$4&lt;'2.1 Kraftwerk allgemein'!$F$16+$F48,
('2.5 CAPEX'!$J51+SUM(OFFSET('2.5 CAPEX'!AI51,0,-MIN(MAX($F48-1-('2.1 Kraftwerk allgemein'!$F$16-'2.1 Kraftwerk allgemein'!$F$15+1),0),COLUMN(U48)-1-('2.1 Kraftwerk allgemein'!$F$16-'2.1 Kraftwerk allgemein'!$F$15+1)),1,MIN(MAX($F48-('2.1 Kraftwerk allgemein'!$F$16-'2.1 Kraftwerk allgemein'!$F$15+1),1),COLUMN(U48)-('2.1 Kraftwerk allgemein'!$F$16-'2.1 Kraftwerk allgemein'!$F$15+1)))))/$F48,
SUM(OFFSET('2.5 CAPEX'!AI51,0,-MIN($F48-1,COLUMN(U48)-1),1,MIN($F48,COLUMN(U48))))/$F48)))))),
IF(OR(ISNUMBER($D48)=FALSE,$F48=""),"",
IF(AND('2.5 CAPEX'!$L51&lt;&gt;"x",'2.5 CAPEX'!$M51&lt;&gt;"x"),0,
IF($F48=0,0,
IF(AD$4&lt;'2.1 Kraftwerk allgemein'!$F$16,0,
IF(AD$4='2.1 Kraftwerk allgemein'!$F$16,'2.5 CAPEX'!$J51/$F48,
IF(AD$4&lt;'2.1 Kraftwerk allgemein'!$F$16+$F48,
('2.5 CAPEX'!$J51+SUM(OFFSET('2.5 CAPEX'!AI51,0,-MIN(MAX($F48-1-('2.1 Kraftwerk allgemein'!$F$16-'1.1 Allgemein'!$I$22+1),0),COLUMN(U48)-1-('2.1 Kraftwerk allgemein'!$F$16-'1.1 Allgemein'!$I$22+1)),1,MIN(MAX($F48-('2.1 Kraftwerk allgemein'!$F$16-'1.1 Allgemein'!$I$22+1),1),COLUMN(U48)-('2.1 Kraftwerk allgemein'!$F$16-'1.1 Allgemein'!$I$22+1)))))/$F48,
SUM(OFFSET('2.5 CAPEX'!AI51,0,-MIN($F48-1,COLUMN(U48)-1),1,MIN($F48,COLUMN(U48))))/$F48)))))))</f>
        <v>0</v>
      </c>
      <c r="AE48" s="199">
        <f ca="1">IF('2.1 Kraftwerk allgemein'!$F$15&lt;'1.1 Allgemein'!$I$22,
IF(OR(ISNUMBER($D48)=FALSE,$F48=""),"",
IF(AND('2.5 CAPEX'!$L51&lt;&gt;"x",'2.5 CAPEX'!$M51&lt;&gt;"x"),0,
IF($F48=0,0,
IF(AE$4&lt;'2.1 Kraftwerk allgemein'!$F$16,0,
IF(AE$4='2.1 Kraftwerk allgemein'!$F$16,'2.5 CAPEX'!$J51/$F48,
IF(AE$4&lt;'2.1 Kraftwerk allgemein'!$F$16+$F48,
('2.5 CAPEX'!$J51+SUM(OFFSET('2.5 CAPEX'!AJ51,0,-MIN(MAX($F48-1-('2.1 Kraftwerk allgemein'!$F$16-'2.1 Kraftwerk allgemein'!$F$15+1),0),COLUMN(V48)-1-('2.1 Kraftwerk allgemein'!$F$16-'2.1 Kraftwerk allgemein'!$F$15+1)),1,MIN(MAX($F48-('2.1 Kraftwerk allgemein'!$F$16-'2.1 Kraftwerk allgemein'!$F$15+1),1),COLUMN(V48)-('2.1 Kraftwerk allgemein'!$F$16-'2.1 Kraftwerk allgemein'!$F$15+1)))))/$F48,
SUM(OFFSET('2.5 CAPEX'!AJ51,0,-MIN($F48-1,COLUMN(V48)-1),1,MIN($F48,COLUMN(V48))))/$F48)))))),
IF(OR(ISNUMBER($D48)=FALSE,$F48=""),"",
IF(AND('2.5 CAPEX'!$L51&lt;&gt;"x",'2.5 CAPEX'!$M51&lt;&gt;"x"),0,
IF($F48=0,0,
IF(AE$4&lt;'2.1 Kraftwerk allgemein'!$F$16,0,
IF(AE$4='2.1 Kraftwerk allgemein'!$F$16,'2.5 CAPEX'!$J51/$F48,
IF(AE$4&lt;'2.1 Kraftwerk allgemein'!$F$16+$F48,
('2.5 CAPEX'!$J51+SUM(OFFSET('2.5 CAPEX'!AJ51,0,-MIN(MAX($F48-1-('2.1 Kraftwerk allgemein'!$F$16-'1.1 Allgemein'!$I$22+1),0),COLUMN(V48)-1-('2.1 Kraftwerk allgemein'!$F$16-'1.1 Allgemein'!$I$22+1)),1,MIN(MAX($F48-('2.1 Kraftwerk allgemein'!$F$16-'1.1 Allgemein'!$I$22+1),1),COLUMN(V48)-('2.1 Kraftwerk allgemein'!$F$16-'1.1 Allgemein'!$I$22+1)))))/$F48,
SUM(OFFSET('2.5 CAPEX'!AJ51,0,-MIN($F48-1,COLUMN(V48)-1),1,MIN($F48,COLUMN(V48))))/$F48)))))))</f>
        <v>0</v>
      </c>
      <c r="AF48" s="199">
        <f ca="1">IF('2.1 Kraftwerk allgemein'!$F$15&lt;'1.1 Allgemein'!$I$22,
IF(OR(ISNUMBER($D48)=FALSE,$F48=""),"",
IF(AND('2.5 CAPEX'!$L51&lt;&gt;"x",'2.5 CAPEX'!$M51&lt;&gt;"x"),0,
IF($F48=0,0,
IF(AF$4&lt;'2.1 Kraftwerk allgemein'!$F$16,0,
IF(AF$4='2.1 Kraftwerk allgemein'!$F$16,'2.5 CAPEX'!$J51/$F48,
IF(AF$4&lt;'2.1 Kraftwerk allgemein'!$F$16+$F48,
('2.5 CAPEX'!$J51+SUM(OFFSET('2.5 CAPEX'!AK51,0,-MIN(MAX($F48-1-('2.1 Kraftwerk allgemein'!$F$16-'2.1 Kraftwerk allgemein'!$F$15+1),0),COLUMN(W48)-1-('2.1 Kraftwerk allgemein'!$F$16-'2.1 Kraftwerk allgemein'!$F$15+1)),1,MIN(MAX($F48-('2.1 Kraftwerk allgemein'!$F$16-'2.1 Kraftwerk allgemein'!$F$15+1),1),COLUMN(W48)-('2.1 Kraftwerk allgemein'!$F$16-'2.1 Kraftwerk allgemein'!$F$15+1)))))/$F48,
SUM(OFFSET('2.5 CAPEX'!AK51,0,-MIN($F48-1,COLUMN(W48)-1),1,MIN($F48,COLUMN(W48))))/$F48)))))),
IF(OR(ISNUMBER($D48)=FALSE,$F48=""),"",
IF(AND('2.5 CAPEX'!$L51&lt;&gt;"x",'2.5 CAPEX'!$M51&lt;&gt;"x"),0,
IF($F48=0,0,
IF(AF$4&lt;'2.1 Kraftwerk allgemein'!$F$16,0,
IF(AF$4='2.1 Kraftwerk allgemein'!$F$16,'2.5 CAPEX'!$J51/$F48,
IF(AF$4&lt;'2.1 Kraftwerk allgemein'!$F$16+$F48,
('2.5 CAPEX'!$J51+SUM(OFFSET('2.5 CAPEX'!AK51,0,-MIN(MAX($F48-1-('2.1 Kraftwerk allgemein'!$F$16-'1.1 Allgemein'!$I$22+1),0),COLUMN(W48)-1-('2.1 Kraftwerk allgemein'!$F$16-'1.1 Allgemein'!$I$22+1)),1,MIN(MAX($F48-('2.1 Kraftwerk allgemein'!$F$16-'1.1 Allgemein'!$I$22+1),1),COLUMN(W48)-('2.1 Kraftwerk allgemein'!$F$16-'1.1 Allgemein'!$I$22+1)))))/$F48,
SUM(OFFSET('2.5 CAPEX'!AK51,0,-MIN($F48-1,COLUMN(W48)-1),1,MIN($F48,COLUMN(W48))))/$F48)))))))</f>
        <v>0</v>
      </c>
      <c r="AG48" s="199">
        <f ca="1">IF('2.1 Kraftwerk allgemein'!$F$15&lt;'1.1 Allgemein'!$I$22,
IF(OR(ISNUMBER($D48)=FALSE,$F48=""),"",
IF(AND('2.5 CAPEX'!$L51&lt;&gt;"x",'2.5 CAPEX'!$M51&lt;&gt;"x"),0,
IF($F48=0,0,
IF(AG$4&lt;'2.1 Kraftwerk allgemein'!$F$16,0,
IF(AG$4='2.1 Kraftwerk allgemein'!$F$16,'2.5 CAPEX'!$J51/$F48,
IF(AG$4&lt;'2.1 Kraftwerk allgemein'!$F$16+$F48,
('2.5 CAPEX'!$J51+SUM(OFFSET('2.5 CAPEX'!AL51,0,-MIN(MAX($F48-1-('2.1 Kraftwerk allgemein'!$F$16-'2.1 Kraftwerk allgemein'!$F$15+1),0),COLUMN(X48)-1-('2.1 Kraftwerk allgemein'!$F$16-'2.1 Kraftwerk allgemein'!$F$15+1)),1,MIN(MAX($F48-('2.1 Kraftwerk allgemein'!$F$16-'2.1 Kraftwerk allgemein'!$F$15+1),1),COLUMN(X48)-('2.1 Kraftwerk allgemein'!$F$16-'2.1 Kraftwerk allgemein'!$F$15+1)))))/$F48,
SUM(OFFSET('2.5 CAPEX'!AL51,0,-MIN($F48-1,COLUMN(X48)-1),1,MIN($F48,COLUMN(X48))))/$F48)))))),
IF(OR(ISNUMBER($D48)=FALSE,$F48=""),"",
IF(AND('2.5 CAPEX'!$L51&lt;&gt;"x",'2.5 CAPEX'!$M51&lt;&gt;"x"),0,
IF($F48=0,0,
IF(AG$4&lt;'2.1 Kraftwerk allgemein'!$F$16,0,
IF(AG$4='2.1 Kraftwerk allgemein'!$F$16,'2.5 CAPEX'!$J51/$F48,
IF(AG$4&lt;'2.1 Kraftwerk allgemein'!$F$16+$F48,
('2.5 CAPEX'!$J51+SUM(OFFSET('2.5 CAPEX'!AL51,0,-MIN(MAX($F48-1-('2.1 Kraftwerk allgemein'!$F$16-'1.1 Allgemein'!$I$22+1),0),COLUMN(X48)-1-('2.1 Kraftwerk allgemein'!$F$16-'1.1 Allgemein'!$I$22+1)),1,MIN(MAX($F48-('2.1 Kraftwerk allgemein'!$F$16-'1.1 Allgemein'!$I$22+1),1),COLUMN(X48)-('2.1 Kraftwerk allgemein'!$F$16-'1.1 Allgemein'!$I$22+1)))))/$F48,
SUM(OFFSET('2.5 CAPEX'!AL51,0,-MIN($F48-1,COLUMN(X48)-1),1,MIN($F48,COLUMN(X48))))/$F48)))))))</f>
        <v>0</v>
      </c>
      <c r="AH48" s="199">
        <f ca="1">IF('2.1 Kraftwerk allgemein'!$F$15&lt;'1.1 Allgemein'!$I$22,
IF(OR(ISNUMBER($D48)=FALSE,$F48=""),"",
IF(AND('2.5 CAPEX'!$L51&lt;&gt;"x",'2.5 CAPEX'!$M51&lt;&gt;"x"),0,
IF($F48=0,0,
IF(AH$4&lt;'2.1 Kraftwerk allgemein'!$F$16,0,
IF(AH$4='2.1 Kraftwerk allgemein'!$F$16,'2.5 CAPEX'!$J51/$F48,
IF(AH$4&lt;'2.1 Kraftwerk allgemein'!$F$16+$F48,
('2.5 CAPEX'!$J51+SUM(OFFSET('2.5 CAPEX'!AM51,0,-MIN(MAX($F48-1-('2.1 Kraftwerk allgemein'!$F$16-'2.1 Kraftwerk allgemein'!$F$15+1),0),COLUMN(Y48)-1-('2.1 Kraftwerk allgemein'!$F$16-'2.1 Kraftwerk allgemein'!$F$15+1)),1,MIN(MAX($F48-('2.1 Kraftwerk allgemein'!$F$16-'2.1 Kraftwerk allgemein'!$F$15+1),1),COLUMN(Y48)-('2.1 Kraftwerk allgemein'!$F$16-'2.1 Kraftwerk allgemein'!$F$15+1)))))/$F48,
SUM(OFFSET('2.5 CAPEX'!AM51,0,-MIN($F48-1,COLUMN(Y48)-1),1,MIN($F48,COLUMN(Y48))))/$F48)))))),
IF(OR(ISNUMBER($D48)=FALSE,$F48=""),"",
IF(AND('2.5 CAPEX'!$L51&lt;&gt;"x",'2.5 CAPEX'!$M51&lt;&gt;"x"),0,
IF($F48=0,0,
IF(AH$4&lt;'2.1 Kraftwerk allgemein'!$F$16,0,
IF(AH$4='2.1 Kraftwerk allgemein'!$F$16,'2.5 CAPEX'!$J51/$F48,
IF(AH$4&lt;'2.1 Kraftwerk allgemein'!$F$16+$F48,
('2.5 CAPEX'!$J51+SUM(OFFSET('2.5 CAPEX'!AM51,0,-MIN(MAX($F48-1-('2.1 Kraftwerk allgemein'!$F$16-'1.1 Allgemein'!$I$22+1),0),COLUMN(Y48)-1-('2.1 Kraftwerk allgemein'!$F$16-'1.1 Allgemein'!$I$22+1)),1,MIN(MAX($F48-('2.1 Kraftwerk allgemein'!$F$16-'1.1 Allgemein'!$I$22+1),1),COLUMN(Y48)-('2.1 Kraftwerk allgemein'!$F$16-'1.1 Allgemein'!$I$22+1)))))/$F48,
SUM(OFFSET('2.5 CAPEX'!AM51,0,-MIN($F48-1,COLUMN(Y48)-1),1,MIN($F48,COLUMN(Y48))))/$F48)))))))</f>
        <v>0</v>
      </c>
      <c r="AI48" s="199">
        <f ca="1">IF('2.1 Kraftwerk allgemein'!$F$15&lt;'1.1 Allgemein'!$I$22,
IF(OR(ISNUMBER($D48)=FALSE,$F48=""),"",
IF(AND('2.5 CAPEX'!$L51&lt;&gt;"x",'2.5 CAPEX'!$M51&lt;&gt;"x"),0,
IF($F48=0,0,
IF(AI$4&lt;'2.1 Kraftwerk allgemein'!$F$16,0,
IF(AI$4='2.1 Kraftwerk allgemein'!$F$16,'2.5 CAPEX'!$J51/$F48,
IF(AI$4&lt;'2.1 Kraftwerk allgemein'!$F$16+$F48,
('2.5 CAPEX'!$J51+SUM(OFFSET('2.5 CAPEX'!AN51,0,-MIN(MAX($F48-1-('2.1 Kraftwerk allgemein'!$F$16-'2.1 Kraftwerk allgemein'!$F$15+1),0),COLUMN(Z48)-1-('2.1 Kraftwerk allgemein'!$F$16-'2.1 Kraftwerk allgemein'!$F$15+1)),1,MIN(MAX($F48-('2.1 Kraftwerk allgemein'!$F$16-'2.1 Kraftwerk allgemein'!$F$15+1),1),COLUMN(Z48)-('2.1 Kraftwerk allgemein'!$F$16-'2.1 Kraftwerk allgemein'!$F$15+1)))))/$F48,
SUM(OFFSET('2.5 CAPEX'!AN51,0,-MIN($F48-1,COLUMN(Z48)-1),1,MIN($F48,COLUMN(Z48))))/$F48)))))),
IF(OR(ISNUMBER($D48)=FALSE,$F48=""),"",
IF(AND('2.5 CAPEX'!$L51&lt;&gt;"x",'2.5 CAPEX'!$M51&lt;&gt;"x"),0,
IF($F48=0,0,
IF(AI$4&lt;'2.1 Kraftwerk allgemein'!$F$16,0,
IF(AI$4='2.1 Kraftwerk allgemein'!$F$16,'2.5 CAPEX'!$J51/$F48,
IF(AI$4&lt;'2.1 Kraftwerk allgemein'!$F$16+$F48,
('2.5 CAPEX'!$J51+SUM(OFFSET('2.5 CAPEX'!AN51,0,-MIN(MAX($F48-1-('2.1 Kraftwerk allgemein'!$F$16-'1.1 Allgemein'!$I$22+1),0),COLUMN(Z48)-1-('2.1 Kraftwerk allgemein'!$F$16-'1.1 Allgemein'!$I$22+1)),1,MIN(MAX($F48-('2.1 Kraftwerk allgemein'!$F$16-'1.1 Allgemein'!$I$22+1),1),COLUMN(Z48)-('2.1 Kraftwerk allgemein'!$F$16-'1.1 Allgemein'!$I$22+1)))))/$F48,
SUM(OFFSET('2.5 CAPEX'!AN51,0,-MIN($F48-1,COLUMN(Z48)-1),1,MIN($F48,COLUMN(Z48))))/$F48)))))))</f>
        <v>0</v>
      </c>
      <c r="AJ48" s="199">
        <f ca="1">IF('2.1 Kraftwerk allgemein'!$F$15&lt;'1.1 Allgemein'!$I$22,
IF(OR(ISNUMBER($D48)=FALSE,$F48=""),"",
IF(AND('2.5 CAPEX'!$L51&lt;&gt;"x",'2.5 CAPEX'!$M51&lt;&gt;"x"),0,
IF($F48=0,0,
IF(AJ$4&lt;'2.1 Kraftwerk allgemein'!$F$16,0,
IF(AJ$4='2.1 Kraftwerk allgemein'!$F$16,'2.5 CAPEX'!$J51/$F48,
IF(AJ$4&lt;'2.1 Kraftwerk allgemein'!$F$16+$F48,
('2.5 CAPEX'!$J51+SUM(OFFSET('2.5 CAPEX'!AO51,0,-MIN(MAX($F48-1-('2.1 Kraftwerk allgemein'!$F$16-'2.1 Kraftwerk allgemein'!$F$15+1),0),COLUMN(AA48)-1-('2.1 Kraftwerk allgemein'!$F$16-'2.1 Kraftwerk allgemein'!$F$15+1)),1,MIN(MAX($F48-('2.1 Kraftwerk allgemein'!$F$16-'2.1 Kraftwerk allgemein'!$F$15+1),1),COLUMN(AA48)-('2.1 Kraftwerk allgemein'!$F$16-'2.1 Kraftwerk allgemein'!$F$15+1)))))/$F48,
SUM(OFFSET('2.5 CAPEX'!AO51,0,-MIN($F48-1,COLUMN(AA48)-1),1,MIN($F48,COLUMN(AA48))))/$F48)))))),
IF(OR(ISNUMBER($D48)=FALSE,$F48=""),"",
IF(AND('2.5 CAPEX'!$L51&lt;&gt;"x",'2.5 CAPEX'!$M51&lt;&gt;"x"),0,
IF($F48=0,0,
IF(AJ$4&lt;'2.1 Kraftwerk allgemein'!$F$16,0,
IF(AJ$4='2.1 Kraftwerk allgemein'!$F$16,'2.5 CAPEX'!$J51/$F48,
IF(AJ$4&lt;'2.1 Kraftwerk allgemein'!$F$16+$F48,
('2.5 CAPEX'!$J51+SUM(OFFSET('2.5 CAPEX'!AO51,0,-MIN(MAX($F48-1-('2.1 Kraftwerk allgemein'!$F$16-'1.1 Allgemein'!$I$22+1),0),COLUMN(AA48)-1-('2.1 Kraftwerk allgemein'!$F$16-'1.1 Allgemein'!$I$22+1)),1,MIN(MAX($F48-('2.1 Kraftwerk allgemein'!$F$16-'1.1 Allgemein'!$I$22+1),1),COLUMN(AA48)-('2.1 Kraftwerk allgemein'!$F$16-'1.1 Allgemein'!$I$22+1)))))/$F48,
SUM(OFFSET('2.5 CAPEX'!AO51,0,-MIN($F48-1,COLUMN(AA48)-1),1,MIN($F48,COLUMN(AA48))))/$F48)))))))</f>
        <v>0</v>
      </c>
      <c r="AK48" s="199">
        <f ca="1">IF('2.1 Kraftwerk allgemein'!$F$15&lt;'1.1 Allgemein'!$I$22,
IF(OR(ISNUMBER($D48)=FALSE,$F48=""),"",
IF(AND('2.5 CAPEX'!$L51&lt;&gt;"x",'2.5 CAPEX'!$M51&lt;&gt;"x"),0,
IF($F48=0,0,
IF(AK$4&lt;'2.1 Kraftwerk allgemein'!$F$16,0,
IF(AK$4='2.1 Kraftwerk allgemein'!$F$16,'2.5 CAPEX'!$J51/$F48,
IF(AK$4&lt;'2.1 Kraftwerk allgemein'!$F$16+$F48,
('2.5 CAPEX'!$J51+SUM(OFFSET('2.5 CAPEX'!AP51,0,-MIN(MAX($F48-1-('2.1 Kraftwerk allgemein'!$F$16-'2.1 Kraftwerk allgemein'!$F$15+1),0),COLUMN(AB48)-1-('2.1 Kraftwerk allgemein'!$F$16-'2.1 Kraftwerk allgemein'!$F$15+1)),1,MIN(MAX($F48-('2.1 Kraftwerk allgemein'!$F$16-'2.1 Kraftwerk allgemein'!$F$15+1),1),COLUMN(AB48)-('2.1 Kraftwerk allgemein'!$F$16-'2.1 Kraftwerk allgemein'!$F$15+1)))))/$F48,
SUM(OFFSET('2.5 CAPEX'!AP51,0,-MIN($F48-1,COLUMN(AB48)-1),1,MIN($F48,COLUMN(AB48))))/$F48)))))),
IF(OR(ISNUMBER($D48)=FALSE,$F48=""),"",
IF(AND('2.5 CAPEX'!$L51&lt;&gt;"x",'2.5 CAPEX'!$M51&lt;&gt;"x"),0,
IF($F48=0,0,
IF(AK$4&lt;'2.1 Kraftwerk allgemein'!$F$16,0,
IF(AK$4='2.1 Kraftwerk allgemein'!$F$16,'2.5 CAPEX'!$J51/$F48,
IF(AK$4&lt;'2.1 Kraftwerk allgemein'!$F$16+$F48,
('2.5 CAPEX'!$J51+SUM(OFFSET('2.5 CAPEX'!AP51,0,-MIN(MAX($F48-1-('2.1 Kraftwerk allgemein'!$F$16-'1.1 Allgemein'!$I$22+1),0),COLUMN(AB48)-1-('2.1 Kraftwerk allgemein'!$F$16-'1.1 Allgemein'!$I$22+1)),1,MIN(MAX($F48-('2.1 Kraftwerk allgemein'!$F$16-'1.1 Allgemein'!$I$22+1),1),COLUMN(AB48)-('2.1 Kraftwerk allgemein'!$F$16-'1.1 Allgemein'!$I$22+1)))))/$F48,
SUM(OFFSET('2.5 CAPEX'!AP51,0,-MIN($F48-1,COLUMN(AB48)-1),1,MIN($F48,COLUMN(AB48))))/$F48)))))))</f>
        <v>0</v>
      </c>
      <c r="AL48" s="199">
        <f ca="1">IF('2.1 Kraftwerk allgemein'!$F$15&lt;'1.1 Allgemein'!$I$22,
IF(OR(ISNUMBER($D48)=FALSE,$F48=""),"",
IF(AND('2.5 CAPEX'!$L51&lt;&gt;"x",'2.5 CAPEX'!$M51&lt;&gt;"x"),0,
IF($F48=0,0,
IF(AL$4&lt;'2.1 Kraftwerk allgemein'!$F$16,0,
IF(AL$4='2.1 Kraftwerk allgemein'!$F$16,'2.5 CAPEX'!$J51/$F48,
IF(AL$4&lt;'2.1 Kraftwerk allgemein'!$F$16+$F48,
('2.5 CAPEX'!$J51+SUM(OFFSET('2.5 CAPEX'!AQ51,0,-MIN(MAX($F48-1-('2.1 Kraftwerk allgemein'!$F$16-'2.1 Kraftwerk allgemein'!$F$15+1),0),COLUMN(AC48)-1-('2.1 Kraftwerk allgemein'!$F$16-'2.1 Kraftwerk allgemein'!$F$15+1)),1,MIN(MAX($F48-('2.1 Kraftwerk allgemein'!$F$16-'2.1 Kraftwerk allgemein'!$F$15+1),1),COLUMN(AC48)-('2.1 Kraftwerk allgemein'!$F$16-'2.1 Kraftwerk allgemein'!$F$15+1)))))/$F48,
SUM(OFFSET('2.5 CAPEX'!AQ51,0,-MIN($F48-1,COLUMN(AC48)-1),1,MIN($F48,COLUMN(AC48))))/$F48)))))),
IF(OR(ISNUMBER($D48)=FALSE,$F48=""),"",
IF(AND('2.5 CAPEX'!$L51&lt;&gt;"x",'2.5 CAPEX'!$M51&lt;&gt;"x"),0,
IF($F48=0,0,
IF(AL$4&lt;'2.1 Kraftwerk allgemein'!$F$16,0,
IF(AL$4='2.1 Kraftwerk allgemein'!$F$16,'2.5 CAPEX'!$J51/$F48,
IF(AL$4&lt;'2.1 Kraftwerk allgemein'!$F$16+$F48,
('2.5 CAPEX'!$J51+SUM(OFFSET('2.5 CAPEX'!AQ51,0,-MIN(MAX($F48-1-('2.1 Kraftwerk allgemein'!$F$16-'1.1 Allgemein'!$I$22+1),0),COLUMN(AC48)-1-('2.1 Kraftwerk allgemein'!$F$16-'1.1 Allgemein'!$I$22+1)),1,MIN(MAX($F48-('2.1 Kraftwerk allgemein'!$F$16-'1.1 Allgemein'!$I$22+1),1),COLUMN(AC48)-('2.1 Kraftwerk allgemein'!$F$16-'1.1 Allgemein'!$I$22+1)))))/$F48,
SUM(OFFSET('2.5 CAPEX'!AQ51,0,-MIN($F48-1,COLUMN(AC48)-1),1,MIN($F48,COLUMN(AC48))))/$F48)))))))</f>
        <v>0</v>
      </c>
      <c r="AM48" s="199">
        <f ca="1">IF('2.1 Kraftwerk allgemein'!$F$15&lt;'1.1 Allgemein'!$I$22,
IF(OR(ISNUMBER($D48)=FALSE,$F48=""),"",
IF(AND('2.5 CAPEX'!$L51&lt;&gt;"x",'2.5 CAPEX'!$M51&lt;&gt;"x"),0,
IF($F48=0,0,
IF(AM$4&lt;'2.1 Kraftwerk allgemein'!$F$16,0,
IF(AM$4='2.1 Kraftwerk allgemein'!$F$16,'2.5 CAPEX'!$J51/$F48,
IF(AM$4&lt;'2.1 Kraftwerk allgemein'!$F$16+$F48,
('2.5 CAPEX'!$J51+SUM(OFFSET('2.5 CAPEX'!AR51,0,-MIN(MAX($F48-1-('2.1 Kraftwerk allgemein'!$F$16-'2.1 Kraftwerk allgemein'!$F$15+1),0),COLUMN(AD48)-1-('2.1 Kraftwerk allgemein'!$F$16-'2.1 Kraftwerk allgemein'!$F$15+1)),1,MIN(MAX($F48-('2.1 Kraftwerk allgemein'!$F$16-'2.1 Kraftwerk allgemein'!$F$15+1),1),COLUMN(AD48)-('2.1 Kraftwerk allgemein'!$F$16-'2.1 Kraftwerk allgemein'!$F$15+1)))))/$F48,
SUM(OFFSET('2.5 CAPEX'!AR51,0,-MIN($F48-1,COLUMN(AD48)-1),1,MIN($F48,COLUMN(AD48))))/$F48)))))),
IF(OR(ISNUMBER($D48)=FALSE,$F48=""),"",
IF(AND('2.5 CAPEX'!$L51&lt;&gt;"x",'2.5 CAPEX'!$M51&lt;&gt;"x"),0,
IF($F48=0,0,
IF(AM$4&lt;'2.1 Kraftwerk allgemein'!$F$16,0,
IF(AM$4='2.1 Kraftwerk allgemein'!$F$16,'2.5 CAPEX'!$J51/$F48,
IF(AM$4&lt;'2.1 Kraftwerk allgemein'!$F$16+$F48,
('2.5 CAPEX'!$J51+SUM(OFFSET('2.5 CAPEX'!AR51,0,-MIN(MAX($F48-1-('2.1 Kraftwerk allgemein'!$F$16-'1.1 Allgemein'!$I$22+1),0),COLUMN(AD48)-1-('2.1 Kraftwerk allgemein'!$F$16-'1.1 Allgemein'!$I$22+1)),1,MIN(MAX($F48-('2.1 Kraftwerk allgemein'!$F$16-'1.1 Allgemein'!$I$22+1),1),COLUMN(AD48)-('2.1 Kraftwerk allgemein'!$F$16-'1.1 Allgemein'!$I$22+1)))))/$F48,
SUM(OFFSET('2.5 CAPEX'!AR51,0,-MIN($F48-1,COLUMN(AD48)-1),1,MIN($F48,COLUMN(AD48))))/$F48)))))))</f>
        <v>0</v>
      </c>
      <c r="AN48" s="199">
        <f ca="1">IF('2.1 Kraftwerk allgemein'!$F$15&lt;'1.1 Allgemein'!$I$22,
IF(OR(ISNUMBER($D48)=FALSE,$F48=""),"",
IF(AND('2.5 CAPEX'!$L51&lt;&gt;"x",'2.5 CAPEX'!$M51&lt;&gt;"x"),0,
IF($F48=0,0,
IF(AN$4&lt;'2.1 Kraftwerk allgemein'!$F$16,0,
IF(AN$4='2.1 Kraftwerk allgemein'!$F$16,'2.5 CAPEX'!$J51/$F48,
IF(AN$4&lt;'2.1 Kraftwerk allgemein'!$F$16+$F48,
('2.5 CAPEX'!$J51+SUM(OFFSET('2.5 CAPEX'!AS51,0,-MIN(MAX($F48-1-('2.1 Kraftwerk allgemein'!$F$16-'2.1 Kraftwerk allgemein'!$F$15+1),0),COLUMN(AE48)-1-('2.1 Kraftwerk allgemein'!$F$16-'2.1 Kraftwerk allgemein'!$F$15+1)),1,MIN(MAX($F48-('2.1 Kraftwerk allgemein'!$F$16-'2.1 Kraftwerk allgemein'!$F$15+1),1),COLUMN(AE48)-('2.1 Kraftwerk allgemein'!$F$16-'2.1 Kraftwerk allgemein'!$F$15+1)))))/$F48,
SUM(OFFSET('2.5 CAPEX'!AS51,0,-MIN($F48-1,COLUMN(AE48)-1),1,MIN($F48,COLUMN(AE48))))/$F48)))))),
IF(OR(ISNUMBER($D48)=FALSE,$F48=""),"",
IF(AND('2.5 CAPEX'!$L51&lt;&gt;"x",'2.5 CAPEX'!$M51&lt;&gt;"x"),0,
IF($F48=0,0,
IF(AN$4&lt;'2.1 Kraftwerk allgemein'!$F$16,0,
IF(AN$4='2.1 Kraftwerk allgemein'!$F$16,'2.5 CAPEX'!$J51/$F48,
IF(AN$4&lt;'2.1 Kraftwerk allgemein'!$F$16+$F48,
('2.5 CAPEX'!$J51+SUM(OFFSET('2.5 CAPEX'!AS51,0,-MIN(MAX($F48-1-('2.1 Kraftwerk allgemein'!$F$16-'1.1 Allgemein'!$I$22+1),0),COLUMN(AE48)-1-('2.1 Kraftwerk allgemein'!$F$16-'1.1 Allgemein'!$I$22+1)),1,MIN(MAX($F48-('2.1 Kraftwerk allgemein'!$F$16-'1.1 Allgemein'!$I$22+1),1),COLUMN(AE48)-('2.1 Kraftwerk allgemein'!$F$16-'1.1 Allgemein'!$I$22+1)))))/$F48,
SUM(OFFSET('2.5 CAPEX'!AS51,0,-MIN($F48-1,COLUMN(AE48)-1),1,MIN($F48,COLUMN(AE48))))/$F48)))))))</f>
        <v>0</v>
      </c>
      <c r="AO48" s="199">
        <f ca="1">IF('2.1 Kraftwerk allgemein'!$F$15&lt;'1.1 Allgemein'!$I$22,
IF(OR(ISNUMBER($D48)=FALSE,$F48=""),"",
IF(AND('2.5 CAPEX'!$L51&lt;&gt;"x",'2.5 CAPEX'!$M51&lt;&gt;"x"),0,
IF($F48=0,0,
IF(AO$4&lt;'2.1 Kraftwerk allgemein'!$F$16,0,
IF(AO$4='2.1 Kraftwerk allgemein'!$F$16,'2.5 CAPEX'!$J51/$F48,
IF(AO$4&lt;'2.1 Kraftwerk allgemein'!$F$16+$F48,
('2.5 CAPEX'!$J51+SUM(OFFSET('2.5 CAPEX'!AT51,0,-MIN(MAX($F48-1-('2.1 Kraftwerk allgemein'!$F$16-'2.1 Kraftwerk allgemein'!$F$15+1),0),COLUMN(AF48)-1-('2.1 Kraftwerk allgemein'!$F$16-'2.1 Kraftwerk allgemein'!$F$15+1)),1,MIN(MAX($F48-('2.1 Kraftwerk allgemein'!$F$16-'2.1 Kraftwerk allgemein'!$F$15+1),1),COLUMN(AF48)-('2.1 Kraftwerk allgemein'!$F$16-'2.1 Kraftwerk allgemein'!$F$15+1)))))/$F48,
SUM(OFFSET('2.5 CAPEX'!AT51,0,-MIN($F48-1,COLUMN(AF48)-1),1,MIN($F48,COLUMN(AF48))))/$F48)))))),
IF(OR(ISNUMBER($D48)=FALSE,$F48=""),"",
IF(AND('2.5 CAPEX'!$L51&lt;&gt;"x",'2.5 CAPEX'!$M51&lt;&gt;"x"),0,
IF($F48=0,0,
IF(AO$4&lt;'2.1 Kraftwerk allgemein'!$F$16,0,
IF(AO$4='2.1 Kraftwerk allgemein'!$F$16,'2.5 CAPEX'!$J51/$F48,
IF(AO$4&lt;'2.1 Kraftwerk allgemein'!$F$16+$F48,
('2.5 CAPEX'!$J51+SUM(OFFSET('2.5 CAPEX'!AT51,0,-MIN(MAX($F48-1-('2.1 Kraftwerk allgemein'!$F$16-'1.1 Allgemein'!$I$22+1),0),COLUMN(AF48)-1-('2.1 Kraftwerk allgemein'!$F$16-'1.1 Allgemein'!$I$22+1)),1,MIN(MAX($F48-('2.1 Kraftwerk allgemein'!$F$16-'1.1 Allgemein'!$I$22+1),1),COLUMN(AF48)-('2.1 Kraftwerk allgemein'!$F$16-'1.1 Allgemein'!$I$22+1)))))/$F48,
SUM(OFFSET('2.5 CAPEX'!AT51,0,-MIN($F48-1,COLUMN(AF48)-1),1,MIN($F48,COLUMN(AF48))))/$F48)))))))</f>
        <v>0</v>
      </c>
      <c r="AP48" s="199">
        <f ca="1">IF('2.1 Kraftwerk allgemein'!$F$15&lt;'1.1 Allgemein'!$I$22,
IF(OR(ISNUMBER($D48)=FALSE,$F48=""),"",
IF(AND('2.5 CAPEX'!$L51&lt;&gt;"x",'2.5 CAPEX'!$M51&lt;&gt;"x"),0,
IF($F48=0,0,
IF(AP$4&lt;'2.1 Kraftwerk allgemein'!$F$16,0,
IF(AP$4='2.1 Kraftwerk allgemein'!$F$16,'2.5 CAPEX'!$J51/$F48,
IF(AP$4&lt;'2.1 Kraftwerk allgemein'!$F$16+$F48,
('2.5 CAPEX'!$J51+SUM(OFFSET('2.5 CAPEX'!AU51,0,-MIN(MAX($F48-1-('2.1 Kraftwerk allgemein'!$F$16-'2.1 Kraftwerk allgemein'!$F$15+1),0),COLUMN(AG48)-1-('2.1 Kraftwerk allgemein'!$F$16-'2.1 Kraftwerk allgemein'!$F$15+1)),1,MIN(MAX($F48-('2.1 Kraftwerk allgemein'!$F$16-'2.1 Kraftwerk allgemein'!$F$15+1),1),COLUMN(AG48)-('2.1 Kraftwerk allgemein'!$F$16-'2.1 Kraftwerk allgemein'!$F$15+1)))))/$F48,
SUM(OFFSET('2.5 CAPEX'!AU51,0,-MIN($F48-1,COLUMN(AG48)-1),1,MIN($F48,COLUMN(AG48))))/$F48)))))),
IF(OR(ISNUMBER($D48)=FALSE,$F48=""),"",
IF(AND('2.5 CAPEX'!$L51&lt;&gt;"x",'2.5 CAPEX'!$M51&lt;&gt;"x"),0,
IF($F48=0,0,
IF(AP$4&lt;'2.1 Kraftwerk allgemein'!$F$16,0,
IF(AP$4='2.1 Kraftwerk allgemein'!$F$16,'2.5 CAPEX'!$J51/$F48,
IF(AP$4&lt;'2.1 Kraftwerk allgemein'!$F$16+$F48,
('2.5 CAPEX'!$J51+SUM(OFFSET('2.5 CAPEX'!AU51,0,-MIN(MAX($F48-1-('2.1 Kraftwerk allgemein'!$F$16-'1.1 Allgemein'!$I$22+1),0),COLUMN(AG48)-1-('2.1 Kraftwerk allgemein'!$F$16-'1.1 Allgemein'!$I$22+1)),1,MIN(MAX($F48-('2.1 Kraftwerk allgemein'!$F$16-'1.1 Allgemein'!$I$22+1),1),COLUMN(AG48)-('2.1 Kraftwerk allgemein'!$F$16-'1.1 Allgemein'!$I$22+1)))))/$F48,
SUM(OFFSET('2.5 CAPEX'!AU51,0,-MIN($F48-1,COLUMN(AG48)-1),1,MIN($F48,COLUMN(AG48))))/$F48)))))))</f>
        <v>0</v>
      </c>
      <c r="AQ48" s="199">
        <f ca="1">IF('2.1 Kraftwerk allgemein'!$F$15&lt;'1.1 Allgemein'!$I$22,
IF(OR(ISNUMBER($D48)=FALSE,$F48=""),"",
IF(AND('2.5 CAPEX'!$L51&lt;&gt;"x",'2.5 CAPEX'!$M51&lt;&gt;"x"),0,
IF($F48=0,0,
IF(AQ$4&lt;'2.1 Kraftwerk allgemein'!$F$16,0,
IF(AQ$4='2.1 Kraftwerk allgemein'!$F$16,'2.5 CAPEX'!$J51/$F48,
IF(AQ$4&lt;'2.1 Kraftwerk allgemein'!$F$16+$F48,
('2.5 CAPEX'!$J51+SUM(OFFSET('2.5 CAPEX'!AV51,0,-MIN(MAX($F48-1-('2.1 Kraftwerk allgemein'!$F$16-'2.1 Kraftwerk allgemein'!$F$15+1),0),COLUMN(AH48)-1-('2.1 Kraftwerk allgemein'!$F$16-'2.1 Kraftwerk allgemein'!$F$15+1)),1,MIN(MAX($F48-('2.1 Kraftwerk allgemein'!$F$16-'2.1 Kraftwerk allgemein'!$F$15+1),1),COLUMN(AH48)-('2.1 Kraftwerk allgemein'!$F$16-'2.1 Kraftwerk allgemein'!$F$15+1)))))/$F48,
SUM(OFFSET('2.5 CAPEX'!AV51,0,-MIN($F48-1,COLUMN(AH48)-1),1,MIN($F48,COLUMN(AH48))))/$F48)))))),
IF(OR(ISNUMBER($D48)=FALSE,$F48=""),"",
IF(AND('2.5 CAPEX'!$L51&lt;&gt;"x",'2.5 CAPEX'!$M51&lt;&gt;"x"),0,
IF($F48=0,0,
IF(AQ$4&lt;'2.1 Kraftwerk allgemein'!$F$16,0,
IF(AQ$4='2.1 Kraftwerk allgemein'!$F$16,'2.5 CAPEX'!$J51/$F48,
IF(AQ$4&lt;'2.1 Kraftwerk allgemein'!$F$16+$F48,
('2.5 CAPEX'!$J51+SUM(OFFSET('2.5 CAPEX'!AV51,0,-MIN(MAX($F48-1-('2.1 Kraftwerk allgemein'!$F$16-'1.1 Allgemein'!$I$22+1),0),COLUMN(AH48)-1-('2.1 Kraftwerk allgemein'!$F$16-'1.1 Allgemein'!$I$22+1)),1,MIN(MAX($F48-('2.1 Kraftwerk allgemein'!$F$16-'1.1 Allgemein'!$I$22+1),1),COLUMN(AH48)-('2.1 Kraftwerk allgemein'!$F$16-'1.1 Allgemein'!$I$22+1)))))/$F48,
SUM(OFFSET('2.5 CAPEX'!AV51,0,-MIN($F48-1,COLUMN(AH48)-1),1,MIN($F48,COLUMN(AH48))))/$F48)))))))</f>
        <v>0</v>
      </c>
      <c r="AR48" s="199">
        <f ca="1">IF('2.1 Kraftwerk allgemein'!$F$15&lt;'1.1 Allgemein'!$I$22,
IF(OR(ISNUMBER($D48)=FALSE,$F48=""),"",
IF(AND('2.5 CAPEX'!$L51&lt;&gt;"x",'2.5 CAPEX'!$M51&lt;&gt;"x"),0,
IF($F48=0,0,
IF(AR$4&lt;'2.1 Kraftwerk allgemein'!$F$16,0,
IF(AR$4='2.1 Kraftwerk allgemein'!$F$16,'2.5 CAPEX'!$J51/$F48,
IF(AR$4&lt;'2.1 Kraftwerk allgemein'!$F$16+$F48,
('2.5 CAPEX'!$J51+SUM(OFFSET('2.5 CAPEX'!AW51,0,-MIN(MAX($F48-1-('2.1 Kraftwerk allgemein'!$F$16-'2.1 Kraftwerk allgemein'!$F$15+1),0),COLUMN(AI48)-1-('2.1 Kraftwerk allgemein'!$F$16-'2.1 Kraftwerk allgemein'!$F$15+1)),1,MIN(MAX($F48-('2.1 Kraftwerk allgemein'!$F$16-'2.1 Kraftwerk allgemein'!$F$15+1),1),COLUMN(AI48)-('2.1 Kraftwerk allgemein'!$F$16-'2.1 Kraftwerk allgemein'!$F$15+1)))))/$F48,
SUM(OFFSET('2.5 CAPEX'!AW51,0,-MIN($F48-1,COLUMN(AI48)-1),1,MIN($F48,COLUMN(AI48))))/$F48)))))),
IF(OR(ISNUMBER($D48)=FALSE,$F48=""),"",
IF(AND('2.5 CAPEX'!$L51&lt;&gt;"x",'2.5 CAPEX'!$M51&lt;&gt;"x"),0,
IF($F48=0,0,
IF(AR$4&lt;'2.1 Kraftwerk allgemein'!$F$16,0,
IF(AR$4='2.1 Kraftwerk allgemein'!$F$16,'2.5 CAPEX'!$J51/$F48,
IF(AR$4&lt;'2.1 Kraftwerk allgemein'!$F$16+$F48,
('2.5 CAPEX'!$J51+SUM(OFFSET('2.5 CAPEX'!AW51,0,-MIN(MAX($F48-1-('2.1 Kraftwerk allgemein'!$F$16-'1.1 Allgemein'!$I$22+1),0),COLUMN(AI48)-1-('2.1 Kraftwerk allgemein'!$F$16-'1.1 Allgemein'!$I$22+1)),1,MIN(MAX($F48-('2.1 Kraftwerk allgemein'!$F$16-'1.1 Allgemein'!$I$22+1),1),COLUMN(AI48)-('2.1 Kraftwerk allgemein'!$F$16-'1.1 Allgemein'!$I$22+1)))))/$F48,
SUM(OFFSET('2.5 CAPEX'!AW51,0,-MIN($F48-1,COLUMN(AI48)-1),1,MIN($F48,COLUMN(AI48))))/$F48)))))))</f>
        <v>0</v>
      </c>
      <c r="AS48" s="199">
        <f ca="1">IF('2.1 Kraftwerk allgemein'!$F$15&lt;'1.1 Allgemein'!$I$22,
IF(OR(ISNUMBER($D48)=FALSE,$F48=""),"",
IF(AND('2.5 CAPEX'!$L51&lt;&gt;"x",'2.5 CAPEX'!$M51&lt;&gt;"x"),0,
IF($F48=0,0,
IF(AS$4&lt;'2.1 Kraftwerk allgemein'!$F$16,0,
IF(AS$4='2.1 Kraftwerk allgemein'!$F$16,'2.5 CAPEX'!$J51/$F48,
IF(AS$4&lt;'2.1 Kraftwerk allgemein'!$F$16+$F48,
('2.5 CAPEX'!$J51+SUM(OFFSET('2.5 CAPEX'!AX51,0,-MIN(MAX($F48-1-('2.1 Kraftwerk allgemein'!$F$16-'2.1 Kraftwerk allgemein'!$F$15+1),0),COLUMN(AJ48)-1-('2.1 Kraftwerk allgemein'!$F$16-'2.1 Kraftwerk allgemein'!$F$15+1)),1,MIN(MAX($F48-('2.1 Kraftwerk allgemein'!$F$16-'2.1 Kraftwerk allgemein'!$F$15+1),1),COLUMN(AJ48)-('2.1 Kraftwerk allgemein'!$F$16-'2.1 Kraftwerk allgemein'!$F$15+1)))))/$F48,
SUM(OFFSET('2.5 CAPEX'!AX51,0,-MIN($F48-1,COLUMN(AJ48)-1),1,MIN($F48,COLUMN(AJ48))))/$F48)))))),
IF(OR(ISNUMBER($D48)=FALSE,$F48=""),"",
IF(AND('2.5 CAPEX'!$L51&lt;&gt;"x",'2.5 CAPEX'!$M51&lt;&gt;"x"),0,
IF($F48=0,0,
IF(AS$4&lt;'2.1 Kraftwerk allgemein'!$F$16,0,
IF(AS$4='2.1 Kraftwerk allgemein'!$F$16,'2.5 CAPEX'!$J51/$F48,
IF(AS$4&lt;'2.1 Kraftwerk allgemein'!$F$16+$F48,
('2.5 CAPEX'!$J51+SUM(OFFSET('2.5 CAPEX'!AX51,0,-MIN(MAX($F48-1-('2.1 Kraftwerk allgemein'!$F$16-'1.1 Allgemein'!$I$22+1),0),COLUMN(AJ48)-1-('2.1 Kraftwerk allgemein'!$F$16-'1.1 Allgemein'!$I$22+1)),1,MIN(MAX($F48-('2.1 Kraftwerk allgemein'!$F$16-'1.1 Allgemein'!$I$22+1),1),COLUMN(AJ48)-('2.1 Kraftwerk allgemein'!$F$16-'1.1 Allgemein'!$I$22+1)))))/$F48,
SUM(OFFSET('2.5 CAPEX'!AX51,0,-MIN($F48-1,COLUMN(AJ48)-1),1,MIN($F48,COLUMN(AJ48))))/$F48)))))))</f>
        <v>0</v>
      </c>
      <c r="AT48" s="199">
        <f ca="1">IF('2.1 Kraftwerk allgemein'!$F$15&lt;'1.1 Allgemein'!$I$22,
IF(OR(ISNUMBER($D48)=FALSE,$F48=""),"",
IF(AND('2.5 CAPEX'!$L51&lt;&gt;"x",'2.5 CAPEX'!$M51&lt;&gt;"x"),0,
IF($F48=0,0,
IF(AT$4&lt;'2.1 Kraftwerk allgemein'!$F$16,0,
IF(AT$4='2.1 Kraftwerk allgemein'!$F$16,'2.5 CAPEX'!$J51/$F48,
IF(AT$4&lt;'2.1 Kraftwerk allgemein'!$F$16+$F48,
('2.5 CAPEX'!$J51+SUM(OFFSET('2.5 CAPEX'!AY51,0,-MIN(MAX($F48-1-('2.1 Kraftwerk allgemein'!$F$16-'2.1 Kraftwerk allgemein'!$F$15+1),0),COLUMN(AK48)-1-('2.1 Kraftwerk allgemein'!$F$16-'2.1 Kraftwerk allgemein'!$F$15+1)),1,MIN(MAX($F48-('2.1 Kraftwerk allgemein'!$F$16-'2.1 Kraftwerk allgemein'!$F$15+1),1),COLUMN(AK48)-('2.1 Kraftwerk allgemein'!$F$16-'2.1 Kraftwerk allgemein'!$F$15+1)))))/$F48,
SUM(OFFSET('2.5 CAPEX'!AY51,0,-MIN($F48-1,COLUMN(AK48)-1),1,MIN($F48,COLUMN(AK48))))/$F48)))))),
IF(OR(ISNUMBER($D48)=FALSE,$F48=""),"",
IF(AND('2.5 CAPEX'!$L51&lt;&gt;"x",'2.5 CAPEX'!$M51&lt;&gt;"x"),0,
IF($F48=0,0,
IF(AT$4&lt;'2.1 Kraftwerk allgemein'!$F$16,0,
IF(AT$4='2.1 Kraftwerk allgemein'!$F$16,'2.5 CAPEX'!$J51/$F48,
IF(AT$4&lt;'2.1 Kraftwerk allgemein'!$F$16+$F48,
('2.5 CAPEX'!$J51+SUM(OFFSET('2.5 CAPEX'!AY51,0,-MIN(MAX($F48-1-('2.1 Kraftwerk allgemein'!$F$16-'1.1 Allgemein'!$I$22+1),0),COLUMN(AK48)-1-('2.1 Kraftwerk allgemein'!$F$16-'1.1 Allgemein'!$I$22+1)),1,MIN(MAX($F48-('2.1 Kraftwerk allgemein'!$F$16-'1.1 Allgemein'!$I$22+1),1),COLUMN(AK48)-('2.1 Kraftwerk allgemein'!$F$16-'1.1 Allgemein'!$I$22+1)))))/$F48,
SUM(OFFSET('2.5 CAPEX'!AY51,0,-MIN($F48-1,COLUMN(AK48)-1),1,MIN($F48,COLUMN(AK48))))/$F48)))))))</f>
        <v>0</v>
      </c>
      <c r="AU48" s="199">
        <f ca="1">IF('2.1 Kraftwerk allgemein'!$F$15&lt;'1.1 Allgemein'!$I$22,
IF(OR(ISNUMBER($D48)=FALSE,$F48=""),"",
IF(AND('2.5 CAPEX'!$L51&lt;&gt;"x",'2.5 CAPEX'!$M51&lt;&gt;"x"),0,
IF($F48=0,0,
IF(AU$4&lt;'2.1 Kraftwerk allgemein'!$F$16,0,
IF(AU$4='2.1 Kraftwerk allgemein'!$F$16,'2.5 CAPEX'!$J51/$F48,
IF(AU$4&lt;'2.1 Kraftwerk allgemein'!$F$16+$F48,
('2.5 CAPEX'!$J51+SUM(OFFSET('2.5 CAPEX'!AZ51,0,-MIN(MAX($F48-1-('2.1 Kraftwerk allgemein'!$F$16-'2.1 Kraftwerk allgemein'!$F$15+1),0),COLUMN(AL48)-1-('2.1 Kraftwerk allgemein'!$F$16-'2.1 Kraftwerk allgemein'!$F$15+1)),1,MIN(MAX($F48-('2.1 Kraftwerk allgemein'!$F$16-'2.1 Kraftwerk allgemein'!$F$15+1),1),COLUMN(AL48)-('2.1 Kraftwerk allgemein'!$F$16-'2.1 Kraftwerk allgemein'!$F$15+1)))))/$F48,
SUM(OFFSET('2.5 CAPEX'!AZ51,0,-MIN($F48-1,COLUMN(AL48)-1),1,MIN($F48,COLUMN(AL48))))/$F48)))))),
IF(OR(ISNUMBER($D48)=FALSE,$F48=""),"",
IF(AND('2.5 CAPEX'!$L51&lt;&gt;"x",'2.5 CAPEX'!$M51&lt;&gt;"x"),0,
IF($F48=0,0,
IF(AU$4&lt;'2.1 Kraftwerk allgemein'!$F$16,0,
IF(AU$4='2.1 Kraftwerk allgemein'!$F$16,'2.5 CAPEX'!$J51/$F48,
IF(AU$4&lt;'2.1 Kraftwerk allgemein'!$F$16+$F48,
('2.5 CAPEX'!$J51+SUM(OFFSET('2.5 CAPEX'!AZ51,0,-MIN(MAX($F48-1-('2.1 Kraftwerk allgemein'!$F$16-'1.1 Allgemein'!$I$22+1),0),COLUMN(AL48)-1-('2.1 Kraftwerk allgemein'!$F$16-'1.1 Allgemein'!$I$22+1)),1,MIN(MAX($F48-('2.1 Kraftwerk allgemein'!$F$16-'1.1 Allgemein'!$I$22+1),1),COLUMN(AL48)-('2.1 Kraftwerk allgemein'!$F$16-'1.1 Allgemein'!$I$22+1)))))/$F48,
SUM(OFFSET('2.5 CAPEX'!AZ51,0,-MIN($F48-1,COLUMN(AL48)-1),1,MIN($F48,COLUMN(AL48))))/$F48)))))))</f>
        <v>0</v>
      </c>
      <c r="AV48" s="199">
        <f ca="1">IF('2.1 Kraftwerk allgemein'!$F$15&lt;'1.1 Allgemein'!$I$22,
IF(OR(ISNUMBER($D48)=FALSE,$F48=""),"",
IF(AND('2.5 CAPEX'!$L51&lt;&gt;"x",'2.5 CAPEX'!$M51&lt;&gt;"x"),0,
IF($F48=0,0,
IF(AV$4&lt;'2.1 Kraftwerk allgemein'!$F$16,0,
IF(AV$4='2.1 Kraftwerk allgemein'!$F$16,'2.5 CAPEX'!$J51/$F48,
IF(AV$4&lt;'2.1 Kraftwerk allgemein'!$F$16+$F48,
('2.5 CAPEX'!$J51+SUM(OFFSET('2.5 CAPEX'!BA51,0,-MIN(MAX($F48-1-('2.1 Kraftwerk allgemein'!$F$16-'2.1 Kraftwerk allgemein'!$F$15+1),0),COLUMN(AM48)-1-('2.1 Kraftwerk allgemein'!$F$16-'2.1 Kraftwerk allgemein'!$F$15+1)),1,MIN(MAX($F48-('2.1 Kraftwerk allgemein'!$F$16-'2.1 Kraftwerk allgemein'!$F$15+1),1),COLUMN(AM48)-('2.1 Kraftwerk allgemein'!$F$16-'2.1 Kraftwerk allgemein'!$F$15+1)))))/$F48,
SUM(OFFSET('2.5 CAPEX'!BA51,0,-MIN($F48-1,COLUMN(AM48)-1),1,MIN($F48,COLUMN(AM48))))/$F48)))))),
IF(OR(ISNUMBER($D48)=FALSE,$F48=""),"",
IF(AND('2.5 CAPEX'!$L51&lt;&gt;"x",'2.5 CAPEX'!$M51&lt;&gt;"x"),0,
IF($F48=0,0,
IF(AV$4&lt;'2.1 Kraftwerk allgemein'!$F$16,0,
IF(AV$4='2.1 Kraftwerk allgemein'!$F$16,'2.5 CAPEX'!$J51/$F48,
IF(AV$4&lt;'2.1 Kraftwerk allgemein'!$F$16+$F48,
('2.5 CAPEX'!$J51+SUM(OFFSET('2.5 CAPEX'!BA51,0,-MIN(MAX($F48-1-('2.1 Kraftwerk allgemein'!$F$16-'1.1 Allgemein'!$I$22+1),0),COLUMN(AM48)-1-('2.1 Kraftwerk allgemein'!$F$16-'1.1 Allgemein'!$I$22+1)),1,MIN(MAX($F48-('2.1 Kraftwerk allgemein'!$F$16-'1.1 Allgemein'!$I$22+1),1),COLUMN(AM48)-('2.1 Kraftwerk allgemein'!$F$16-'1.1 Allgemein'!$I$22+1)))))/$F48,
SUM(OFFSET('2.5 CAPEX'!BA51,0,-MIN($F48-1,COLUMN(AM48)-1),1,MIN($F48,COLUMN(AM48))))/$F48)))))))</f>
        <v>0</v>
      </c>
      <c r="AW48" s="199">
        <f ca="1">IF('2.1 Kraftwerk allgemein'!$F$15&lt;'1.1 Allgemein'!$I$22,
IF(OR(ISNUMBER($D48)=FALSE,$F48=""),"",
IF(AND('2.5 CAPEX'!$L51&lt;&gt;"x",'2.5 CAPEX'!$M51&lt;&gt;"x"),0,
IF($F48=0,0,
IF(AW$4&lt;'2.1 Kraftwerk allgemein'!$F$16,0,
IF(AW$4='2.1 Kraftwerk allgemein'!$F$16,'2.5 CAPEX'!$J51/$F48,
IF(AW$4&lt;'2.1 Kraftwerk allgemein'!$F$16+$F48,
('2.5 CAPEX'!$J51+SUM(OFFSET('2.5 CAPEX'!BB51,0,-MIN(MAX($F48-1-('2.1 Kraftwerk allgemein'!$F$16-'2.1 Kraftwerk allgemein'!$F$15+1),0),COLUMN(AN48)-1-('2.1 Kraftwerk allgemein'!$F$16-'2.1 Kraftwerk allgemein'!$F$15+1)),1,MIN(MAX($F48-('2.1 Kraftwerk allgemein'!$F$16-'2.1 Kraftwerk allgemein'!$F$15+1),1),COLUMN(AN48)-('2.1 Kraftwerk allgemein'!$F$16-'2.1 Kraftwerk allgemein'!$F$15+1)))))/$F48,
SUM(OFFSET('2.5 CAPEX'!BB51,0,-MIN($F48-1,COLUMN(AN48)-1),1,MIN($F48,COLUMN(AN48))))/$F48)))))),
IF(OR(ISNUMBER($D48)=FALSE,$F48=""),"",
IF(AND('2.5 CAPEX'!$L51&lt;&gt;"x",'2.5 CAPEX'!$M51&lt;&gt;"x"),0,
IF($F48=0,0,
IF(AW$4&lt;'2.1 Kraftwerk allgemein'!$F$16,0,
IF(AW$4='2.1 Kraftwerk allgemein'!$F$16,'2.5 CAPEX'!$J51/$F48,
IF(AW$4&lt;'2.1 Kraftwerk allgemein'!$F$16+$F48,
('2.5 CAPEX'!$J51+SUM(OFFSET('2.5 CAPEX'!BB51,0,-MIN(MAX($F48-1-('2.1 Kraftwerk allgemein'!$F$16-'1.1 Allgemein'!$I$22+1),0),COLUMN(AN48)-1-('2.1 Kraftwerk allgemein'!$F$16-'1.1 Allgemein'!$I$22+1)),1,MIN(MAX($F48-('2.1 Kraftwerk allgemein'!$F$16-'1.1 Allgemein'!$I$22+1),1),COLUMN(AN48)-('2.1 Kraftwerk allgemein'!$F$16-'1.1 Allgemein'!$I$22+1)))))/$F48,
SUM(OFFSET('2.5 CAPEX'!BB51,0,-MIN($F48-1,COLUMN(AN48)-1),1,MIN($F48,COLUMN(AN48))))/$F48)))))))</f>
        <v>0</v>
      </c>
      <c r="AX48" s="199">
        <f ca="1">IF('2.1 Kraftwerk allgemein'!$F$15&lt;'1.1 Allgemein'!$I$22,
IF(OR(ISNUMBER($D48)=FALSE,$F48=""),"",
IF(AND('2.5 CAPEX'!$L51&lt;&gt;"x",'2.5 CAPEX'!$M51&lt;&gt;"x"),0,
IF($F48=0,0,
IF(AX$4&lt;'2.1 Kraftwerk allgemein'!$F$16,0,
IF(AX$4='2.1 Kraftwerk allgemein'!$F$16,'2.5 CAPEX'!$J51/$F48,
IF(AX$4&lt;'2.1 Kraftwerk allgemein'!$F$16+$F48,
('2.5 CAPEX'!$J51+SUM(OFFSET('2.5 CAPEX'!BC51,0,-MIN(MAX($F48-1-('2.1 Kraftwerk allgemein'!$F$16-'2.1 Kraftwerk allgemein'!$F$15+1),0),COLUMN(AO48)-1-('2.1 Kraftwerk allgemein'!$F$16-'2.1 Kraftwerk allgemein'!$F$15+1)),1,MIN(MAX($F48-('2.1 Kraftwerk allgemein'!$F$16-'2.1 Kraftwerk allgemein'!$F$15+1),1),COLUMN(AO48)-('2.1 Kraftwerk allgemein'!$F$16-'2.1 Kraftwerk allgemein'!$F$15+1)))))/$F48,
SUM(OFFSET('2.5 CAPEX'!BC51,0,-MIN($F48-1,COLUMN(AO48)-1),1,MIN($F48,COLUMN(AO48))))/$F48)))))),
IF(OR(ISNUMBER($D48)=FALSE,$F48=""),"",
IF(AND('2.5 CAPEX'!$L51&lt;&gt;"x",'2.5 CAPEX'!$M51&lt;&gt;"x"),0,
IF($F48=0,0,
IF(AX$4&lt;'2.1 Kraftwerk allgemein'!$F$16,0,
IF(AX$4='2.1 Kraftwerk allgemein'!$F$16,'2.5 CAPEX'!$J51/$F48,
IF(AX$4&lt;'2.1 Kraftwerk allgemein'!$F$16+$F48,
('2.5 CAPEX'!$J51+SUM(OFFSET('2.5 CAPEX'!BC51,0,-MIN(MAX($F48-1-('2.1 Kraftwerk allgemein'!$F$16-'1.1 Allgemein'!$I$22+1),0),COLUMN(AO48)-1-('2.1 Kraftwerk allgemein'!$F$16-'1.1 Allgemein'!$I$22+1)),1,MIN(MAX($F48-('2.1 Kraftwerk allgemein'!$F$16-'1.1 Allgemein'!$I$22+1),1),COLUMN(AO48)-('2.1 Kraftwerk allgemein'!$F$16-'1.1 Allgemein'!$I$22+1)))))/$F48,
SUM(OFFSET('2.5 CAPEX'!BC51,0,-MIN($F48-1,COLUMN(AO48)-1),1,MIN($F48,COLUMN(AO48))))/$F48)))))))</f>
        <v>0</v>
      </c>
      <c r="AY48" s="199">
        <f ca="1">IF('2.1 Kraftwerk allgemein'!$F$15&lt;'1.1 Allgemein'!$I$22,
IF(OR(ISNUMBER($D48)=FALSE,$F48=""),"",
IF(AND('2.5 CAPEX'!$L51&lt;&gt;"x",'2.5 CAPEX'!$M51&lt;&gt;"x"),0,
IF($F48=0,0,
IF(AY$4&lt;'2.1 Kraftwerk allgemein'!$F$16,0,
IF(AY$4='2.1 Kraftwerk allgemein'!$F$16,'2.5 CAPEX'!$J51/$F48,
IF(AY$4&lt;'2.1 Kraftwerk allgemein'!$F$16+$F48,
('2.5 CAPEX'!$J51+SUM(OFFSET('2.5 CAPEX'!BD51,0,-MIN(MAX($F48-1-('2.1 Kraftwerk allgemein'!$F$16-'2.1 Kraftwerk allgemein'!$F$15+1),0),COLUMN(AP48)-1-('2.1 Kraftwerk allgemein'!$F$16-'2.1 Kraftwerk allgemein'!$F$15+1)),1,MIN(MAX($F48-('2.1 Kraftwerk allgemein'!$F$16-'2.1 Kraftwerk allgemein'!$F$15+1),1),COLUMN(AP48)-('2.1 Kraftwerk allgemein'!$F$16-'2.1 Kraftwerk allgemein'!$F$15+1)))))/$F48,
SUM(OFFSET('2.5 CAPEX'!BD51,0,-MIN($F48-1,COLUMN(AP48)-1),1,MIN($F48,COLUMN(AP48))))/$F48)))))),
IF(OR(ISNUMBER($D48)=FALSE,$F48=""),"",
IF(AND('2.5 CAPEX'!$L51&lt;&gt;"x",'2.5 CAPEX'!$M51&lt;&gt;"x"),0,
IF($F48=0,0,
IF(AY$4&lt;'2.1 Kraftwerk allgemein'!$F$16,0,
IF(AY$4='2.1 Kraftwerk allgemein'!$F$16,'2.5 CAPEX'!$J51/$F48,
IF(AY$4&lt;'2.1 Kraftwerk allgemein'!$F$16+$F48,
('2.5 CAPEX'!$J51+SUM(OFFSET('2.5 CAPEX'!BD51,0,-MIN(MAX($F48-1-('2.1 Kraftwerk allgemein'!$F$16-'1.1 Allgemein'!$I$22+1),0),COLUMN(AP48)-1-('2.1 Kraftwerk allgemein'!$F$16-'1.1 Allgemein'!$I$22+1)),1,MIN(MAX($F48-('2.1 Kraftwerk allgemein'!$F$16-'1.1 Allgemein'!$I$22+1),1),COLUMN(AP48)-('2.1 Kraftwerk allgemein'!$F$16-'1.1 Allgemein'!$I$22+1)))))/$F48,
SUM(OFFSET('2.5 CAPEX'!BD51,0,-MIN($F48-1,COLUMN(AP48)-1),1,MIN($F48,COLUMN(AP48))))/$F48)))))))</f>
        <v>0</v>
      </c>
      <c r="AZ48" s="199">
        <f ca="1">IF('2.1 Kraftwerk allgemein'!$F$15&lt;'1.1 Allgemein'!$I$22,
IF(OR(ISNUMBER($D48)=FALSE,$F48=""),"",
IF(AND('2.5 CAPEX'!$L51&lt;&gt;"x",'2.5 CAPEX'!$M51&lt;&gt;"x"),0,
IF($F48=0,0,
IF(AZ$4&lt;'2.1 Kraftwerk allgemein'!$F$16,0,
IF(AZ$4='2.1 Kraftwerk allgemein'!$F$16,'2.5 CAPEX'!$J51/$F48,
IF(AZ$4&lt;'2.1 Kraftwerk allgemein'!$F$16+$F48,
('2.5 CAPEX'!$J51+SUM(OFFSET('2.5 CAPEX'!BE51,0,-MIN(MAX($F48-1-('2.1 Kraftwerk allgemein'!$F$16-'2.1 Kraftwerk allgemein'!$F$15+1),0),COLUMN(AQ48)-1-('2.1 Kraftwerk allgemein'!$F$16-'2.1 Kraftwerk allgemein'!$F$15+1)),1,MIN(MAX($F48-('2.1 Kraftwerk allgemein'!$F$16-'2.1 Kraftwerk allgemein'!$F$15+1),1),COLUMN(AQ48)-('2.1 Kraftwerk allgemein'!$F$16-'2.1 Kraftwerk allgemein'!$F$15+1)))))/$F48,
SUM(OFFSET('2.5 CAPEX'!BE51,0,-MIN($F48-1,COLUMN(AQ48)-1),1,MIN($F48,COLUMN(AQ48))))/$F48)))))),
IF(OR(ISNUMBER($D48)=FALSE,$F48=""),"",
IF(AND('2.5 CAPEX'!$L51&lt;&gt;"x",'2.5 CAPEX'!$M51&lt;&gt;"x"),0,
IF($F48=0,0,
IF(AZ$4&lt;'2.1 Kraftwerk allgemein'!$F$16,0,
IF(AZ$4='2.1 Kraftwerk allgemein'!$F$16,'2.5 CAPEX'!$J51/$F48,
IF(AZ$4&lt;'2.1 Kraftwerk allgemein'!$F$16+$F48,
('2.5 CAPEX'!$J51+SUM(OFFSET('2.5 CAPEX'!BE51,0,-MIN(MAX($F48-1-('2.1 Kraftwerk allgemein'!$F$16-'1.1 Allgemein'!$I$22+1),0),COLUMN(AQ48)-1-('2.1 Kraftwerk allgemein'!$F$16-'1.1 Allgemein'!$I$22+1)),1,MIN(MAX($F48-('2.1 Kraftwerk allgemein'!$F$16-'1.1 Allgemein'!$I$22+1),1),COLUMN(AQ48)-('2.1 Kraftwerk allgemein'!$F$16-'1.1 Allgemein'!$I$22+1)))))/$F48,
SUM(OFFSET('2.5 CAPEX'!BE51,0,-MIN($F48-1,COLUMN(AQ48)-1),1,MIN($F48,COLUMN(AQ48))))/$F48)))))))</f>
        <v>0</v>
      </c>
      <c r="BA48" s="199">
        <f ca="1">IF('2.1 Kraftwerk allgemein'!$F$15&lt;'1.1 Allgemein'!$I$22,
IF(OR(ISNUMBER($D48)=FALSE,$F48=""),"",
IF(AND('2.5 CAPEX'!$L51&lt;&gt;"x",'2.5 CAPEX'!$M51&lt;&gt;"x"),0,
IF($F48=0,0,
IF(BA$4&lt;'2.1 Kraftwerk allgemein'!$F$16,0,
IF(BA$4='2.1 Kraftwerk allgemein'!$F$16,'2.5 CAPEX'!$J51/$F48,
IF(BA$4&lt;'2.1 Kraftwerk allgemein'!$F$16+$F48,
('2.5 CAPEX'!$J51+SUM(OFFSET('2.5 CAPEX'!BF51,0,-MIN(MAX($F48-1-('2.1 Kraftwerk allgemein'!$F$16-'2.1 Kraftwerk allgemein'!$F$15+1),0),COLUMN(AR48)-1-('2.1 Kraftwerk allgemein'!$F$16-'2.1 Kraftwerk allgemein'!$F$15+1)),1,MIN(MAX($F48-('2.1 Kraftwerk allgemein'!$F$16-'2.1 Kraftwerk allgemein'!$F$15+1),1),COLUMN(AR48)-('2.1 Kraftwerk allgemein'!$F$16-'2.1 Kraftwerk allgemein'!$F$15+1)))))/$F48,
SUM(OFFSET('2.5 CAPEX'!BF51,0,-MIN($F48-1,COLUMN(AR48)-1),1,MIN($F48,COLUMN(AR48))))/$F48)))))),
IF(OR(ISNUMBER($D48)=FALSE,$F48=""),"",
IF(AND('2.5 CAPEX'!$L51&lt;&gt;"x",'2.5 CAPEX'!$M51&lt;&gt;"x"),0,
IF($F48=0,0,
IF(BA$4&lt;'2.1 Kraftwerk allgemein'!$F$16,0,
IF(BA$4='2.1 Kraftwerk allgemein'!$F$16,'2.5 CAPEX'!$J51/$F48,
IF(BA$4&lt;'2.1 Kraftwerk allgemein'!$F$16+$F48,
('2.5 CAPEX'!$J51+SUM(OFFSET('2.5 CAPEX'!BF51,0,-MIN(MAX($F48-1-('2.1 Kraftwerk allgemein'!$F$16-'1.1 Allgemein'!$I$22+1),0),COLUMN(AR48)-1-('2.1 Kraftwerk allgemein'!$F$16-'1.1 Allgemein'!$I$22+1)),1,MIN(MAX($F48-('2.1 Kraftwerk allgemein'!$F$16-'1.1 Allgemein'!$I$22+1),1),COLUMN(AR48)-('2.1 Kraftwerk allgemein'!$F$16-'1.1 Allgemein'!$I$22+1)))))/$F48,
SUM(OFFSET('2.5 CAPEX'!BF51,0,-MIN($F48-1,COLUMN(AR48)-1),1,MIN($F48,COLUMN(AR48))))/$F48)))))))</f>
        <v>0</v>
      </c>
      <c r="BB48" s="199">
        <f ca="1">IF('2.1 Kraftwerk allgemein'!$F$15&lt;'1.1 Allgemein'!$I$22,
IF(OR(ISNUMBER($D48)=FALSE,$F48=""),"",
IF(AND('2.5 CAPEX'!$L51&lt;&gt;"x",'2.5 CAPEX'!$M51&lt;&gt;"x"),0,
IF($F48=0,0,
IF(BB$4&lt;'2.1 Kraftwerk allgemein'!$F$16,0,
IF(BB$4='2.1 Kraftwerk allgemein'!$F$16,'2.5 CAPEX'!$J51/$F48,
IF(BB$4&lt;'2.1 Kraftwerk allgemein'!$F$16+$F48,
('2.5 CAPEX'!$J51+SUM(OFFSET('2.5 CAPEX'!BG51,0,-MIN(MAX($F48-1-('2.1 Kraftwerk allgemein'!$F$16-'2.1 Kraftwerk allgemein'!$F$15+1),0),COLUMN(AS48)-1-('2.1 Kraftwerk allgemein'!$F$16-'2.1 Kraftwerk allgemein'!$F$15+1)),1,MIN(MAX($F48-('2.1 Kraftwerk allgemein'!$F$16-'2.1 Kraftwerk allgemein'!$F$15+1),1),COLUMN(AS48)-('2.1 Kraftwerk allgemein'!$F$16-'2.1 Kraftwerk allgemein'!$F$15+1)))))/$F48,
SUM(OFFSET('2.5 CAPEX'!BG51,0,-MIN($F48-1,COLUMN(AS48)-1),1,MIN($F48,COLUMN(AS48))))/$F48)))))),
IF(OR(ISNUMBER($D48)=FALSE,$F48=""),"",
IF(AND('2.5 CAPEX'!$L51&lt;&gt;"x",'2.5 CAPEX'!$M51&lt;&gt;"x"),0,
IF($F48=0,0,
IF(BB$4&lt;'2.1 Kraftwerk allgemein'!$F$16,0,
IF(BB$4='2.1 Kraftwerk allgemein'!$F$16,'2.5 CAPEX'!$J51/$F48,
IF(BB$4&lt;'2.1 Kraftwerk allgemein'!$F$16+$F48,
('2.5 CAPEX'!$J51+SUM(OFFSET('2.5 CAPEX'!BG51,0,-MIN(MAX($F48-1-('2.1 Kraftwerk allgemein'!$F$16-'1.1 Allgemein'!$I$22+1),0),COLUMN(AS48)-1-('2.1 Kraftwerk allgemein'!$F$16-'1.1 Allgemein'!$I$22+1)),1,MIN(MAX($F48-('2.1 Kraftwerk allgemein'!$F$16-'1.1 Allgemein'!$I$22+1),1),COLUMN(AS48)-('2.1 Kraftwerk allgemein'!$F$16-'1.1 Allgemein'!$I$22+1)))))/$F48,
SUM(OFFSET('2.5 CAPEX'!BG51,0,-MIN($F48-1,COLUMN(AS48)-1),1,MIN($F48,COLUMN(AS48))))/$F48)))))))</f>
        <v>0</v>
      </c>
      <c r="BC48" s="199">
        <f ca="1">IF('2.1 Kraftwerk allgemein'!$F$15&lt;'1.1 Allgemein'!$I$22,
IF(OR(ISNUMBER($D48)=FALSE,$F48=""),"",
IF(AND('2.5 CAPEX'!$L51&lt;&gt;"x",'2.5 CAPEX'!$M51&lt;&gt;"x"),0,
IF($F48=0,0,
IF(BC$4&lt;'2.1 Kraftwerk allgemein'!$F$16,0,
IF(BC$4='2.1 Kraftwerk allgemein'!$F$16,'2.5 CAPEX'!$J51/$F48,
IF(BC$4&lt;'2.1 Kraftwerk allgemein'!$F$16+$F48,
('2.5 CAPEX'!$J51+SUM(OFFSET('2.5 CAPEX'!BH51,0,-MIN(MAX($F48-1-('2.1 Kraftwerk allgemein'!$F$16-'2.1 Kraftwerk allgemein'!$F$15+1),0),COLUMN(AT48)-1-('2.1 Kraftwerk allgemein'!$F$16-'2.1 Kraftwerk allgemein'!$F$15+1)),1,MIN(MAX($F48-('2.1 Kraftwerk allgemein'!$F$16-'2.1 Kraftwerk allgemein'!$F$15+1),1),COLUMN(AT48)-('2.1 Kraftwerk allgemein'!$F$16-'2.1 Kraftwerk allgemein'!$F$15+1)))))/$F48,
SUM(OFFSET('2.5 CAPEX'!BH51,0,-MIN($F48-1,COLUMN(AT48)-1),1,MIN($F48,COLUMN(AT48))))/$F48)))))),
IF(OR(ISNUMBER($D48)=FALSE,$F48=""),"",
IF(AND('2.5 CAPEX'!$L51&lt;&gt;"x",'2.5 CAPEX'!$M51&lt;&gt;"x"),0,
IF($F48=0,0,
IF(BC$4&lt;'2.1 Kraftwerk allgemein'!$F$16,0,
IF(BC$4='2.1 Kraftwerk allgemein'!$F$16,'2.5 CAPEX'!$J51/$F48,
IF(BC$4&lt;'2.1 Kraftwerk allgemein'!$F$16+$F48,
('2.5 CAPEX'!$J51+SUM(OFFSET('2.5 CAPEX'!BH51,0,-MIN(MAX($F48-1-('2.1 Kraftwerk allgemein'!$F$16-'1.1 Allgemein'!$I$22+1),0),COLUMN(AT48)-1-('2.1 Kraftwerk allgemein'!$F$16-'1.1 Allgemein'!$I$22+1)),1,MIN(MAX($F48-('2.1 Kraftwerk allgemein'!$F$16-'1.1 Allgemein'!$I$22+1),1),COLUMN(AT48)-('2.1 Kraftwerk allgemein'!$F$16-'1.1 Allgemein'!$I$22+1)))))/$F48,
SUM(OFFSET('2.5 CAPEX'!BH51,0,-MIN($F48-1,COLUMN(AT48)-1),1,MIN($F48,COLUMN(AT48))))/$F48)))))))</f>
        <v>0</v>
      </c>
      <c r="BD48" s="199">
        <f ca="1">IF('2.1 Kraftwerk allgemein'!$F$15&lt;'1.1 Allgemein'!$I$22,
IF(OR(ISNUMBER($D48)=FALSE,$F48=""),"",
IF(AND('2.5 CAPEX'!$L51&lt;&gt;"x",'2.5 CAPEX'!$M51&lt;&gt;"x"),0,
IF($F48=0,0,
IF(BD$4&lt;'2.1 Kraftwerk allgemein'!$F$16,0,
IF(BD$4='2.1 Kraftwerk allgemein'!$F$16,'2.5 CAPEX'!$J51/$F48,
IF(BD$4&lt;'2.1 Kraftwerk allgemein'!$F$16+$F48,
('2.5 CAPEX'!$J51+SUM(OFFSET('2.5 CAPEX'!BI51,0,-MIN(MAX($F48-1-('2.1 Kraftwerk allgemein'!$F$16-'2.1 Kraftwerk allgemein'!$F$15+1),0),COLUMN(AU48)-1-('2.1 Kraftwerk allgemein'!$F$16-'2.1 Kraftwerk allgemein'!$F$15+1)),1,MIN(MAX($F48-('2.1 Kraftwerk allgemein'!$F$16-'2.1 Kraftwerk allgemein'!$F$15+1),1),COLUMN(AU48)-('2.1 Kraftwerk allgemein'!$F$16-'2.1 Kraftwerk allgemein'!$F$15+1)))))/$F48,
SUM(OFFSET('2.5 CAPEX'!BI51,0,-MIN($F48-1,COLUMN(AU48)-1),1,MIN($F48,COLUMN(AU48))))/$F48)))))),
IF(OR(ISNUMBER($D48)=FALSE,$F48=""),"",
IF(AND('2.5 CAPEX'!$L51&lt;&gt;"x",'2.5 CAPEX'!$M51&lt;&gt;"x"),0,
IF($F48=0,0,
IF(BD$4&lt;'2.1 Kraftwerk allgemein'!$F$16,0,
IF(BD$4='2.1 Kraftwerk allgemein'!$F$16,'2.5 CAPEX'!$J51/$F48,
IF(BD$4&lt;'2.1 Kraftwerk allgemein'!$F$16+$F48,
('2.5 CAPEX'!$J51+SUM(OFFSET('2.5 CAPEX'!BI51,0,-MIN(MAX($F48-1-('2.1 Kraftwerk allgemein'!$F$16-'1.1 Allgemein'!$I$22+1),0),COLUMN(AU48)-1-('2.1 Kraftwerk allgemein'!$F$16-'1.1 Allgemein'!$I$22+1)),1,MIN(MAX($F48-('2.1 Kraftwerk allgemein'!$F$16-'1.1 Allgemein'!$I$22+1),1),COLUMN(AU48)-('2.1 Kraftwerk allgemein'!$F$16-'1.1 Allgemein'!$I$22+1)))))/$F48,
SUM(OFFSET('2.5 CAPEX'!BI51,0,-MIN($F48-1,COLUMN(AU48)-1),1,MIN($F48,COLUMN(AU48))))/$F48)))))))</f>
        <v>0</v>
      </c>
      <c r="BE48" s="199">
        <f ca="1">IF('2.1 Kraftwerk allgemein'!$F$15&lt;'1.1 Allgemein'!$I$22,
IF(OR(ISNUMBER($D48)=FALSE,$F48=""),"",
IF(AND('2.5 CAPEX'!$L51&lt;&gt;"x",'2.5 CAPEX'!$M51&lt;&gt;"x"),0,
IF($F48=0,0,
IF(BE$4&lt;'2.1 Kraftwerk allgemein'!$F$16,0,
IF(BE$4='2.1 Kraftwerk allgemein'!$F$16,'2.5 CAPEX'!$J51/$F48,
IF(BE$4&lt;'2.1 Kraftwerk allgemein'!$F$16+$F48,
('2.5 CAPEX'!$J51+SUM(OFFSET('2.5 CAPEX'!BJ51,0,-MIN(MAX($F48-1-('2.1 Kraftwerk allgemein'!$F$16-'2.1 Kraftwerk allgemein'!$F$15+1),0),COLUMN(AV48)-1-('2.1 Kraftwerk allgemein'!$F$16-'2.1 Kraftwerk allgemein'!$F$15+1)),1,MIN(MAX($F48-('2.1 Kraftwerk allgemein'!$F$16-'2.1 Kraftwerk allgemein'!$F$15+1),1),COLUMN(AV48)-('2.1 Kraftwerk allgemein'!$F$16-'2.1 Kraftwerk allgemein'!$F$15+1)))))/$F48,
SUM(OFFSET('2.5 CAPEX'!BJ51,0,-MIN($F48-1,COLUMN(AV48)-1),1,MIN($F48,COLUMN(AV48))))/$F48)))))),
IF(OR(ISNUMBER($D48)=FALSE,$F48=""),"",
IF(AND('2.5 CAPEX'!$L51&lt;&gt;"x",'2.5 CAPEX'!$M51&lt;&gt;"x"),0,
IF($F48=0,0,
IF(BE$4&lt;'2.1 Kraftwerk allgemein'!$F$16,0,
IF(BE$4='2.1 Kraftwerk allgemein'!$F$16,'2.5 CAPEX'!$J51/$F48,
IF(BE$4&lt;'2.1 Kraftwerk allgemein'!$F$16+$F48,
('2.5 CAPEX'!$J51+SUM(OFFSET('2.5 CAPEX'!BJ51,0,-MIN(MAX($F48-1-('2.1 Kraftwerk allgemein'!$F$16-'1.1 Allgemein'!$I$22+1),0),COLUMN(AV48)-1-('2.1 Kraftwerk allgemein'!$F$16-'1.1 Allgemein'!$I$22+1)),1,MIN(MAX($F48-('2.1 Kraftwerk allgemein'!$F$16-'1.1 Allgemein'!$I$22+1),1),COLUMN(AV48)-('2.1 Kraftwerk allgemein'!$F$16-'1.1 Allgemein'!$I$22+1)))))/$F48,
SUM(OFFSET('2.5 CAPEX'!BJ51,0,-MIN($F48-1,COLUMN(AV48)-1),1,MIN($F48,COLUMN(AV48))))/$F48)))))))</f>
        <v>0</v>
      </c>
      <c r="BF48" s="199">
        <f ca="1">IF('2.1 Kraftwerk allgemein'!$F$15&lt;'1.1 Allgemein'!$I$22,
IF(OR(ISNUMBER($D48)=FALSE,$F48=""),"",
IF(AND('2.5 CAPEX'!$L51&lt;&gt;"x",'2.5 CAPEX'!$M51&lt;&gt;"x"),0,
IF($F48=0,0,
IF(BF$4&lt;'2.1 Kraftwerk allgemein'!$F$16,0,
IF(BF$4='2.1 Kraftwerk allgemein'!$F$16,'2.5 CAPEX'!$J51/$F48,
IF(BF$4&lt;'2.1 Kraftwerk allgemein'!$F$16+$F48,
('2.5 CAPEX'!$J51+SUM(OFFSET('2.5 CAPEX'!BK51,0,-MIN(MAX($F48-1-('2.1 Kraftwerk allgemein'!$F$16-'2.1 Kraftwerk allgemein'!$F$15+1),0),COLUMN(AW48)-1-('2.1 Kraftwerk allgemein'!$F$16-'2.1 Kraftwerk allgemein'!$F$15+1)),1,MIN(MAX($F48-('2.1 Kraftwerk allgemein'!$F$16-'2.1 Kraftwerk allgemein'!$F$15+1),1),COLUMN(AW48)-('2.1 Kraftwerk allgemein'!$F$16-'2.1 Kraftwerk allgemein'!$F$15+1)))))/$F48,
SUM(OFFSET('2.5 CAPEX'!BK51,0,-MIN($F48-1,COLUMN(AW48)-1),1,MIN($F48,COLUMN(AW48))))/$F48)))))),
IF(OR(ISNUMBER($D48)=FALSE,$F48=""),"",
IF(AND('2.5 CAPEX'!$L51&lt;&gt;"x",'2.5 CAPEX'!$M51&lt;&gt;"x"),0,
IF($F48=0,0,
IF(BF$4&lt;'2.1 Kraftwerk allgemein'!$F$16,0,
IF(BF$4='2.1 Kraftwerk allgemein'!$F$16,'2.5 CAPEX'!$J51/$F48,
IF(BF$4&lt;'2.1 Kraftwerk allgemein'!$F$16+$F48,
('2.5 CAPEX'!$J51+SUM(OFFSET('2.5 CAPEX'!BK51,0,-MIN(MAX($F48-1-('2.1 Kraftwerk allgemein'!$F$16-'1.1 Allgemein'!$I$22+1),0),COLUMN(AW48)-1-('2.1 Kraftwerk allgemein'!$F$16-'1.1 Allgemein'!$I$22+1)),1,MIN(MAX($F48-('2.1 Kraftwerk allgemein'!$F$16-'1.1 Allgemein'!$I$22+1),1),COLUMN(AW48)-('2.1 Kraftwerk allgemein'!$F$16-'1.1 Allgemein'!$I$22+1)))))/$F48,
SUM(OFFSET('2.5 CAPEX'!BK51,0,-MIN($F48-1,COLUMN(AW48)-1),1,MIN($F48,COLUMN(AW48))))/$F48)))))))</f>
        <v>0</v>
      </c>
      <c r="BG48" s="199">
        <f ca="1">IF('2.1 Kraftwerk allgemein'!$F$15&lt;'1.1 Allgemein'!$I$22,
IF(OR(ISNUMBER($D48)=FALSE,$F48=""),"",
IF(AND('2.5 CAPEX'!$L51&lt;&gt;"x",'2.5 CAPEX'!$M51&lt;&gt;"x"),0,
IF($F48=0,0,
IF(BG$4&lt;'2.1 Kraftwerk allgemein'!$F$16,0,
IF(BG$4='2.1 Kraftwerk allgemein'!$F$16,'2.5 CAPEX'!$J51/$F48,
IF(BG$4&lt;'2.1 Kraftwerk allgemein'!$F$16+$F48,
('2.5 CAPEX'!$J51+SUM(OFFSET('2.5 CAPEX'!BL51,0,-MIN(MAX($F48-1-('2.1 Kraftwerk allgemein'!$F$16-'2.1 Kraftwerk allgemein'!$F$15+1),0),COLUMN(AX48)-1-('2.1 Kraftwerk allgemein'!$F$16-'2.1 Kraftwerk allgemein'!$F$15+1)),1,MIN(MAX($F48-('2.1 Kraftwerk allgemein'!$F$16-'2.1 Kraftwerk allgemein'!$F$15+1),1),COLUMN(AX48)-('2.1 Kraftwerk allgemein'!$F$16-'2.1 Kraftwerk allgemein'!$F$15+1)))))/$F48,
SUM(OFFSET('2.5 CAPEX'!BL51,0,-MIN($F48-1,COLUMN(AX48)-1),1,MIN($F48,COLUMN(AX48))))/$F48)))))),
IF(OR(ISNUMBER($D48)=FALSE,$F48=""),"",
IF(AND('2.5 CAPEX'!$L51&lt;&gt;"x",'2.5 CAPEX'!$M51&lt;&gt;"x"),0,
IF($F48=0,0,
IF(BG$4&lt;'2.1 Kraftwerk allgemein'!$F$16,0,
IF(BG$4='2.1 Kraftwerk allgemein'!$F$16,'2.5 CAPEX'!$J51/$F48,
IF(BG$4&lt;'2.1 Kraftwerk allgemein'!$F$16+$F48,
('2.5 CAPEX'!$J51+SUM(OFFSET('2.5 CAPEX'!BL51,0,-MIN(MAX($F48-1-('2.1 Kraftwerk allgemein'!$F$16-'1.1 Allgemein'!$I$22+1),0),COLUMN(AX48)-1-('2.1 Kraftwerk allgemein'!$F$16-'1.1 Allgemein'!$I$22+1)),1,MIN(MAX($F48-('2.1 Kraftwerk allgemein'!$F$16-'1.1 Allgemein'!$I$22+1),1),COLUMN(AX48)-('2.1 Kraftwerk allgemein'!$F$16-'1.1 Allgemein'!$I$22+1)))))/$F48,
SUM(OFFSET('2.5 CAPEX'!BL51,0,-MIN($F48-1,COLUMN(AX48)-1),1,MIN($F48,COLUMN(AX48))))/$F48)))))))</f>
        <v>0</v>
      </c>
      <c r="BH48" s="199">
        <f ca="1">IF('2.1 Kraftwerk allgemein'!$F$15&lt;'1.1 Allgemein'!$I$22,
IF(OR(ISNUMBER($D48)=FALSE,$F48=""),"",
IF(AND('2.5 CAPEX'!$L51&lt;&gt;"x",'2.5 CAPEX'!$M51&lt;&gt;"x"),0,
IF($F48=0,0,
IF(BH$4&lt;'2.1 Kraftwerk allgemein'!$F$16,0,
IF(BH$4='2.1 Kraftwerk allgemein'!$F$16,'2.5 CAPEX'!$J51/$F48,
IF(BH$4&lt;'2.1 Kraftwerk allgemein'!$F$16+$F48,
('2.5 CAPEX'!$J51+SUM(OFFSET('2.5 CAPEX'!BM51,0,-MIN(MAX($F48-1-('2.1 Kraftwerk allgemein'!$F$16-'2.1 Kraftwerk allgemein'!$F$15+1),0),COLUMN(AY48)-1-('2.1 Kraftwerk allgemein'!$F$16-'2.1 Kraftwerk allgemein'!$F$15+1)),1,MIN(MAX($F48-('2.1 Kraftwerk allgemein'!$F$16-'2.1 Kraftwerk allgemein'!$F$15+1),1),COLUMN(AY48)-('2.1 Kraftwerk allgemein'!$F$16-'2.1 Kraftwerk allgemein'!$F$15+1)))))/$F48,
SUM(OFFSET('2.5 CAPEX'!BM51,0,-MIN($F48-1,COLUMN(AY48)-1),1,MIN($F48,COLUMN(AY48))))/$F48)))))),
IF(OR(ISNUMBER($D48)=FALSE,$F48=""),"",
IF(AND('2.5 CAPEX'!$L51&lt;&gt;"x",'2.5 CAPEX'!$M51&lt;&gt;"x"),0,
IF($F48=0,0,
IF(BH$4&lt;'2.1 Kraftwerk allgemein'!$F$16,0,
IF(BH$4='2.1 Kraftwerk allgemein'!$F$16,'2.5 CAPEX'!$J51/$F48,
IF(BH$4&lt;'2.1 Kraftwerk allgemein'!$F$16+$F48,
('2.5 CAPEX'!$J51+SUM(OFFSET('2.5 CAPEX'!BM51,0,-MIN(MAX($F48-1-('2.1 Kraftwerk allgemein'!$F$16-'1.1 Allgemein'!$I$22+1),0),COLUMN(AY48)-1-('2.1 Kraftwerk allgemein'!$F$16-'1.1 Allgemein'!$I$22+1)),1,MIN(MAX($F48-('2.1 Kraftwerk allgemein'!$F$16-'1.1 Allgemein'!$I$22+1),1),COLUMN(AY48)-('2.1 Kraftwerk allgemein'!$F$16-'1.1 Allgemein'!$I$22+1)))))/$F48,
SUM(OFFSET('2.5 CAPEX'!BM51,0,-MIN($F48-1,COLUMN(AY48)-1),1,MIN($F48,COLUMN(AY48))))/$F48)))))))</f>
        <v>0</v>
      </c>
      <c r="BI48" s="199">
        <f ca="1">IF('2.1 Kraftwerk allgemein'!$F$15&lt;'1.1 Allgemein'!$I$22,
IF(OR(ISNUMBER($D48)=FALSE,$F48=""),"",
IF(AND('2.5 CAPEX'!$L51&lt;&gt;"x",'2.5 CAPEX'!$M51&lt;&gt;"x"),0,
IF($F48=0,0,
IF(BI$4&lt;'2.1 Kraftwerk allgemein'!$F$16,0,
IF(BI$4='2.1 Kraftwerk allgemein'!$F$16,'2.5 CAPEX'!$J51/$F48,
IF(BI$4&lt;'2.1 Kraftwerk allgemein'!$F$16+$F48,
('2.5 CAPEX'!$J51+SUM(OFFSET('2.5 CAPEX'!BN51,0,-MIN(MAX($F48-1-('2.1 Kraftwerk allgemein'!$F$16-'2.1 Kraftwerk allgemein'!$F$15+1),0),COLUMN(AZ48)-1-('2.1 Kraftwerk allgemein'!$F$16-'2.1 Kraftwerk allgemein'!$F$15+1)),1,MIN(MAX($F48-('2.1 Kraftwerk allgemein'!$F$16-'2.1 Kraftwerk allgemein'!$F$15+1),1),COLUMN(AZ48)-('2.1 Kraftwerk allgemein'!$F$16-'2.1 Kraftwerk allgemein'!$F$15+1)))))/$F48,
SUM(OFFSET('2.5 CAPEX'!BN51,0,-MIN($F48-1,COLUMN(AZ48)-1),1,MIN($F48,COLUMN(AZ48))))/$F48)))))),
IF(OR(ISNUMBER($D48)=FALSE,$F48=""),"",
IF(AND('2.5 CAPEX'!$L51&lt;&gt;"x",'2.5 CAPEX'!$M51&lt;&gt;"x"),0,
IF($F48=0,0,
IF(BI$4&lt;'2.1 Kraftwerk allgemein'!$F$16,0,
IF(BI$4='2.1 Kraftwerk allgemein'!$F$16,'2.5 CAPEX'!$J51/$F48,
IF(BI$4&lt;'2.1 Kraftwerk allgemein'!$F$16+$F48,
('2.5 CAPEX'!$J51+SUM(OFFSET('2.5 CAPEX'!BN51,0,-MIN(MAX($F48-1-('2.1 Kraftwerk allgemein'!$F$16-'1.1 Allgemein'!$I$22+1),0),COLUMN(AZ48)-1-('2.1 Kraftwerk allgemein'!$F$16-'1.1 Allgemein'!$I$22+1)),1,MIN(MAX($F48-('2.1 Kraftwerk allgemein'!$F$16-'1.1 Allgemein'!$I$22+1),1),COLUMN(AZ48)-('2.1 Kraftwerk allgemein'!$F$16-'1.1 Allgemein'!$I$22+1)))))/$F48,
SUM(OFFSET('2.5 CAPEX'!BN51,0,-MIN($F48-1,COLUMN(AZ48)-1),1,MIN($F48,COLUMN(AZ48))))/$F48)))))))</f>
        <v>0</v>
      </c>
      <c r="BJ48" s="199">
        <f ca="1">IF('2.1 Kraftwerk allgemein'!$F$15&lt;'1.1 Allgemein'!$I$22,
IF(OR(ISNUMBER($D48)=FALSE,$F48=""),"",
IF(AND('2.5 CAPEX'!$L51&lt;&gt;"x",'2.5 CAPEX'!$M51&lt;&gt;"x"),0,
IF($F48=0,0,
IF(BJ$4&lt;'2.1 Kraftwerk allgemein'!$F$16,0,
IF(BJ$4='2.1 Kraftwerk allgemein'!$F$16,'2.5 CAPEX'!$J51/$F48,
IF(BJ$4&lt;'2.1 Kraftwerk allgemein'!$F$16+$F48,
('2.5 CAPEX'!$J51+SUM(OFFSET('2.5 CAPEX'!BO51,0,-MIN(MAX($F48-1-('2.1 Kraftwerk allgemein'!$F$16-'2.1 Kraftwerk allgemein'!$F$15+1),0),COLUMN(BA48)-1-('2.1 Kraftwerk allgemein'!$F$16-'2.1 Kraftwerk allgemein'!$F$15+1)),1,MIN(MAX($F48-('2.1 Kraftwerk allgemein'!$F$16-'2.1 Kraftwerk allgemein'!$F$15+1),1),COLUMN(BA48)-('2.1 Kraftwerk allgemein'!$F$16-'2.1 Kraftwerk allgemein'!$F$15+1)))))/$F48,
SUM(OFFSET('2.5 CAPEX'!BO51,0,-MIN($F48-1,COLUMN(BA48)-1),1,MIN($F48,COLUMN(BA48))))/$F48)))))),
IF(OR(ISNUMBER($D48)=FALSE,$F48=""),"",
IF(AND('2.5 CAPEX'!$L51&lt;&gt;"x",'2.5 CAPEX'!$M51&lt;&gt;"x"),0,
IF($F48=0,0,
IF(BJ$4&lt;'2.1 Kraftwerk allgemein'!$F$16,0,
IF(BJ$4='2.1 Kraftwerk allgemein'!$F$16,'2.5 CAPEX'!$J51/$F48,
IF(BJ$4&lt;'2.1 Kraftwerk allgemein'!$F$16+$F48,
('2.5 CAPEX'!$J51+SUM(OFFSET('2.5 CAPEX'!BO51,0,-MIN(MAX($F48-1-('2.1 Kraftwerk allgemein'!$F$16-'1.1 Allgemein'!$I$22+1),0),COLUMN(BA48)-1-('2.1 Kraftwerk allgemein'!$F$16-'1.1 Allgemein'!$I$22+1)),1,MIN(MAX($F48-('2.1 Kraftwerk allgemein'!$F$16-'1.1 Allgemein'!$I$22+1),1),COLUMN(BA48)-('2.1 Kraftwerk allgemein'!$F$16-'1.1 Allgemein'!$I$22+1)))))/$F48,
SUM(OFFSET('2.5 CAPEX'!BO51,0,-MIN($F48-1,COLUMN(BA48)-1),1,MIN($F48,COLUMN(BA48))))/$F48)))))))</f>
        <v>0</v>
      </c>
      <c r="BK48" s="199">
        <f ca="1">IF('2.1 Kraftwerk allgemein'!$F$15&lt;'1.1 Allgemein'!$I$22,
IF(OR(ISNUMBER($D48)=FALSE,$F48=""),"",
IF(AND('2.5 CAPEX'!$L51&lt;&gt;"x",'2.5 CAPEX'!$M51&lt;&gt;"x"),0,
IF($F48=0,0,
IF(BK$4&lt;'2.1 Kraftwerk allgemein'!$F$16,0,
IF(BK$4='2.1 Kraftwerk allgemein'!$F$16,'2.5 CAPEX'!$J51/$F48,
IF(BK$4&lt;'2.1 Kraftwerk allgemein'!$F$16+$F48,
('2.5 CAPEX'!$J51+SUM(OFFSET('2.5 CAPEX'!BP51,0,-MIN(MAX($F48-1-('2.1 Kraftwerk allgemein'!$F$16-'2.1 Kraftwerk allgemein'!$F$15+1),0),COLUMN(BB48)-1-('2.1 Kraftwerk allgemein'!$F$16-'2.1 Kraftwerk allgemein'!$F$15+1)),1,MIN(MAX($F48-('2.1 Kraftwerk allgemein'!$F$16-'2.1 Kraftwerk allgemein'!$F$15+1),1),COLUMN(BB48)-('2.1 Kraftwerk allgemein'!$F$16-'2.1 Kraftwerk allgemein'!$F$15+1)))))/$F48,
SUM(OFFSET('2.5 CAPEX'!BP51,0,-MIN($F48-1,COLUMN(BB48)-1),1,MIN($F48,COLUMN(BB48))))/$F48)))))),
IF(OR(ISNUMBER($D48)=FALSE,$F48=""),"",
IF(AND('2.5 CAPEX'!$L51&lt;&gt;"x",'2.5 CAPEX'!$M51&lt;&gt;"x"),0,
IF($F48=0,0,
IF(BK$4&lt;'2.1 Kraftwerk allgemein'!$F$16,0,
IF(BK$4='2.1 Kraftwerk allgemein'!$F$16,'2.5 CAPEX'!$J51/$F48,
IF(BK$4&lt;'2.1 Kraftwerk allgemein'!$F$16+$F48,
('2.5 CAPEX'!$J51+SUM(OFFSET('2.5 CAPEX'!BP51,0,-MIN(MAX($F48-1-('2.1 Kraftwerk allgemein'!$F$16-'1.1 Allgemein'!$I$22+1),0),COLUMN(BB48)-1-('2.1 Kraftwerk allgemein'!$F$16-'1.1 Allgemein'!$I$22+1)),1,MIN(MAX($F48-('2.1 Kraftwerk allgemein'!$F$16-'1.1 Allgemein'!$I$22+1),1),COLUMN(BB48)-('2.1 Kraftwerk allgemein'!$F$16-'1.1 Allgemein'!$I$22+1)))))/$F48,
SUM(OFFSET('2.5 CAPEX'!BP51,0,-MIN($F48-1,COLUMN(BB48)-1),1,MIN($F48,COLUMN(BB48))))/$F48)))))))</f>
        <v>0</v>
      </c>
      <c r="BL48" s="199">
        <f ca="1">IF('2.1 Kraftwerk allgemein'!$F$15&lt;'1.1 Allgemein'!$I$22,
IF(OR(ISNUMBER($D48)=FALSE,$F48=""),"",
IF(AND('2.5 CAPEX'!$L51&lt;&gt;"x",'2.5 CAPEX'!$M51&lt;&gt;"x"),0,
IF($F48=0,0,
IF(BL$4&lt;'2.1 Kraftwerk allgemein'!$F$16,0,
IF(BL$4='2.1 Kraftwerk allgemein'!$F$16,'2.5 CAPEX'!$J51/$F48,
IF(BL$4&lt;'2.1 Kraftwerk allgemein'!$F$16+$F48,
('2.5 CAPEX'!$J51+SUM(OFFSET('2.5 CAPEX'!BQ51,0,-MIN(MAX($F48-1-('2.1 Kraftwerk allgemein'!$F$16-'2.1 Kraftwerk allgemein'!$F$15+1),0),COLUMN(BC48)-1-('2.1 Kraftwerk allgemein'!$F$16-'2.1 Kraftwerk allgemein'!$F$15+1)),1,MIN(MAX($F48-('2.1 Kraftwerk allgemein'!$F$16-'2.1 Kraftwerk allgemein'!$F$15+1),1),COLUMN(BC48)-('2.1 Kraftwerk allgemein'!$F$16-'2.1 Kraftwerk allgemein'!$F$15+1)))))/$F48,
SUM(OFFSET('2.5 CAPEX'!BQ51,0,-MIN($F48-1,COLUMN(BC48)-1),1,MIN($F48,COLUMN(BC48))))/$F48)))))),
IF(OR(ISNUMBER($D48)=FALSE,$F48=""),"",
IF(AND('2.5 CAPEX'!$L51&lt;&gt;"x",'2.5 CAPEX'!$M51&lt;&gt;"x"),0,
IF($F48=0,0,
IF(BL$4&lt;'2.1 Kraftwerk allgemein'!$F$16,0,
IF(BL$4='2.1 Kraftwerk allgemein'!$F$16,'2.5 CAPEX'!$J51/$F48,
IF(BL$4&lt;'2.1 Kraftwerk allgemein'!$F$16+$F48,
('2.5 CAPEX'!$J51+SUM(OFFSET('2.5 CAPEX'!BQ51,0,-MIN(MAX($F48-1-('2.1 Kraftwerk allgemein'!$F$16-'1.1 Allgemein'!$I$22+1),0),COLUMN(BC48)-1-('2.1 Kraftwerk allgemein'!$F$16-'1.1 Allgemein'!$I$22+1)),1,MIN(MAX($F48-('2.1 Kraftwerk allgemein'!$F$16-'1.1 Allgemein'!$I$22+1),1),COLUMN(BC48)-('2.1 Kraftwerk allgemein'!$F$16-'1.1 Allgemein'!$I$22+1)))))/$F48,
SUM(OFFSET('2.5 CAPEX'!BQ51,0,-MIN($F48-1,COLUMN(BC48)-1),1,MIN($F48,COLUMN(BC48))))/$F48)))))))</f>
        <v>0</v>
      </c>
      <c r="BM48" s="199">
        <f ca="1">IF('2.1 Kraftwerk allgemein'!$F$15&lt;'1.1 Allgemein'!$I$22,
IF(OR(ISNUMBER($D48)=FALSE,$F48=""),"",
IF(AND('2.5 CAPEX'!$L51&lt;&gt;"x",'2.5 CAPEX'!$M51&lt;&gt;"x"),0,
IF($F48=0,0,
IF(BM$4&lt;'2.1 Kraftwerk allgemein'!$F$16,0,
IF(BM$4='2.1 Kraftwerk allgemein'!$F$16,'2.5 CAPEX'!$J51/$F48,
IF(BM$4&lt;'2.1 Kraftwerk allgemein'!$F$16+$F48,
('2.5 CAPEX'!$J51+SUM(OFFSET('2.5 CAPEX'!BR51,0,-MIN(MAX($F48-1-('2.1 Kraftwerk allgemein'!$F$16-'2.1 Kraftwerk allgemein'!$F$15+1),0),COLUMN(BD48)-1-('2.1 Kraftwerk allgemein'!$F$16-'2.1 Kraftwerk allgemein'!$F$15+1)),1,MIN(MAX($F48-('2.1 Kraftwerk allgemein'!$F$16-'2.1 Kraftwerk allgemein'!$F$15+1),1),COLUMN(BD48)-('2.1 Kraftwerk allgemein'!$F$16-'2.1 Kraftwerk allgemein'!$F$15+1)))))/$F48,
SUM(OFFSET('2.5 CAPEX'!BR51,0,-MIN($F48-1,COLUMN(BD48)-1),1,MIN($F48,COLUMN(BD48))))/$F48)))))),
IF(OR(ISNUMBER($D48)=FALSE,$F48=""),"",
IF(AND('2.5 CAPEX'!$L51&lt;&gt;"x",'2.5 CAPEX'!$M51&lt;&gt;"x"),0,
IF($F48=0,0,
IF(BM$4&lt;'2.1 Kraftwerk allgemein'!$F$16,0,
IF(BM$4='2.1 Kraftwerk allgemein'!$F$16,'2.5 CAPEX'!$J51/$F48,
IF(BM$4&lt;'2.1 Kraftwerk allgemein'!$F$16+$F48,
('2.5 CAPEX'!$J51+SUM(OFFSET('2.5 CAPEX'!BR51,0,-MIN(MAX($F48-1-('2.1 Kraftwerk allgemein'!$F$16-'1.1 Allgemein'!$I$22+1),0),COLUMN(BD48)-1-('2.1 Kraftwerk allgemein'!$F$16-'1.1 Allgemein'!$I$22+1)),1,MIN(MAX($F48-('2.1 Kraftwerk allgemein'!$F$16-'1.1 Allgemein'!$I$22+1),1),COLUMN(BD48)-('2.1 Kraftwerk allgemein'!$F$16-'1.1 Allgemein'!$I$22+1)))))/$F48,
SUM(OFFSET('2.5 CAPEX'!BR51,0,-MIN($F48-1,COLUMN(BD48)-1),1,MIN($F48,COLUMN(BD48))))/$F48)))))))</f>
        <v>0</v>
      </c>
      <c r="BN48" s="199">
        <f ca="1">IF('2.1 Kraftwerk allgemein'!$F$15&lt;'1.1 Allgemein'!$I$22,
IF(OR(ISNUMBER($D48)=FALSE,$F48=""),"",
IF(AND('2.5 CAPEX'!$L51&lt;&gt;"x",'2.5 CAPEX'!$M51&lt;&gt;"x"),0,
IF($F48=0,0,
IF(BN$4&lt;'2.1 Kraftwerk allgemein'!$F$16,0,
IF(BN$4='2.1 Kraftwerk allgemein'!$F$16,'2.5 CAPEX'!$J51/$F48,
IF(BN$4&lt;'2.1 Kraftwerk allgemein'!$F$16+$F48,
('2.5 CAPEX'!$J51+SUM(OFFSET('2.5 CAPEX'!BS51,0,-MIN(MAX($F48-1-('2.1 Kraftwerk allgemein'!$F$16-'2.1 Kraftwerk allgemein'!$F$15+1),0),COLUMN(BE48)-1-('2.1 Kraftwerk allgemein'!$F$16-'2.1 Kraftwerk allgemein'!$F$15+1)),1,MIN(MAX($F48-('2.1 Kraftwerk allgemein'!$F$16-'2.1 Kraftwerk allgemein'!$F$15+1),1),COLUMN(BE48)-('2.1 Kraftwerk allgemein'!$F$16-'2.1 Kraftwerk allgemein'!$F$15+1)))))/$F48,
SUM(OFFSET('2.5 CAPEX'!BS51,0,-MIN($F48-1,COLUMN(BE48)-1),1,MIN($F48,COLUMN(BE48))))/$F48)))))),
IF(OR(ISNUMBER($D48)=FALSE,$F48=""),"",
IF(AND('2.5 CAPEX'!$L51&lt;&gt;"x",'2.5 CAPEX'!$M51&lt;&gt;"x"),0,
IF($F48=0,0,
IF(BN$4&lt;'2.1 Kraftwerk allgemein'!$F$16,0,
IF(BN$4='2.1 Kraftwerk allgemein'!$F$16,'2.5 CAPEX'!$J51/$F48,
IF(BN$4&lt;'2.1 Kraftwerk allgemein'!$F$16+$F48,
('2.5 CAPEX'!$J51+SUM(OFFSET('2.5 CAPEX'!BS51,0,-MIN(MAX($F48-1-('2.1 Kraftwerk allgemein'!$F$16-'1.1 Allgemein'!$I$22+1),0),COLUMN(BE48)-1-('2.1 Kraftwerk allgemein'!$F$16-'1.1 Allgemein'!$I$22+1)),1,MIN(MAX($F48-('2.1 Kraftwerk allgemein'!$F$16-'1.1 Allgemein'!$I$22+1),1),COLUMN(BE48)-('2.1 Kraftwerk allgemein'!$F$16-'1.1 Allgemein'!$I$22+1)))))/$F48,
SUM(OFFSET('2.5 CAPEX'!BS51,0,-MIN($F48-1,COLUMN(BE48)-1),1,MIN($F48,COLUMN(BE48))))/$F48)))))))</f>
        <v>0</v>
      </c>
      <c r="BO48" s="199">
        <f ca="1">IF('2.1 Kraftwerk allgemein'!$F$15&lt;'1.1 Allgemein'!$I$22,
IF(OR(ISNUMBER($D48)=FALSE,$F48=""),"",
IF(AND('2.5 CAPEX'!$L51&lt;&gt;"x",'2.5 CAPEX'!$M51&lt;&gt;"x"),0,
IF($F48=0,0,
IF(BO$4&lt;'2.1 Kraftwerk allgemein'!$F$16,0,
IF(BO$4='2.1 Kraftwerk allgemein'!$F$16,'2.5 CAPEX'!$J51/$F48,
IF(BO$4&lt;'2.1 Kraftwerk allgemein'!$F$16+$F48,
('2.5 CAPEX'!$J51+SUM(OFFSET('2.5 CAPEX'!BT51,0,-MIN(MAX($F48-1-('2.1 Kraftwerk allgemein'!$F$16-'2.1 Kraftwerk allgemein'!$F$15+1),0),COLUMN(BF48)-1-('2.1 Kraftwerk allgemein'!$F$16-'2.1 Kraftwerk allgemein'!$F$15+1)),1,MIN(MAX($F48-('2.1 Kraftwerk allgemein'!$F$16-'2.1 Kraftwerk allgemein'!$F$15+1),1),COLUMN(BF48)-('2.1 Kraftwerk allgemein'!$F$16-'2.1 Kraftwerk allgemein'!$F$15+1)))))/$F48,
SUM(OFFSET('2.5 CAPEX'!BT51,0,-MIN($F48-1,COLUMN(BF48)-1),1,MIN($F48,COLUMN(BF48))))/$F48)))))),
IF(OR(ISNUMBER($D48)=FALSE,$F48=""),"",
IF(AND('2.5 CAPEX'!$L51&lt;&gt;"x",'2.5 CAPEX'!$M51&lt;&gt;"x"),0,
IF($F48=0,0,
IF(BO$4&lt;'2.1 Kraftwerk allgemein'!$F$16,0,
IF(BO$4='2.1 Kraftwerk allgemein'!$F$16,'2.5 CAPEX'!$J51/$F48,
IF(BO$4&lt;'2.1 Kraftwerk allgemein'!$F$16+$F48,
('2.5 CAPEX'!$J51+SUM(OFFSET('2.5 CAPEX'!BT51,0,-MIN(MAX($F48-1-('2.1 Kraftwerk allgemein'!$F$16-'1.1 Allgemein'!$I$22+1),0),COLUMN(BF48)-1-('2.1 Kraftwerk allgemein'!$F$16-'1.1 Allgemein'!$I$22+1)),1,MIN(MAX($F48-('2.1 Kraftwerk allgemein'!$F$16-'1.1 Allgemein'!$I$22+1),1),COLUMN(BF48)-('2.1 Kraftwerk allgemein'!$F$16-'1.1 Allgemein'!$I$22+1)))))/$F48,
SUM(OFFSET('2.5 CAPEX'!BT51,0,-MIN($F48-1,COLUMN(BF48)-1),1,MIN($F48,COLUMN(BF48))))/$F48)))))))</f>
        <v>0</v>
      </c>
      <c r="BP48" s="199">
        <f ca="1">IF('2.1 Kraftwerk allgemein'!$F$15&lt;'1.1 Allgemein'!$I$22,
IF(OR(ISNUMBER($D48)=FALSE,$F48=""),"",
IF(AND('2.5 CAPEX'!$L51&lt;&gt;"x",'2.5 CAPEX'!$M51&lt;&gt;"x"),0,
IF($F48=0,0,
IF(BP$4&lt;'2.1 Kraftwerk allgemein'!$F$16,0,
IF(BP$4='2.1 Kraftwerk allgemein'!$F$16,'2.5 CAPEX'!$J51/$F48,
IF(BP$4&lt;'2.1 Kraftwerk allgemein'!$F$16+$F48,
('2.5 CAPEX'!$J51+SUM(OFFSET('2.5 CAPEX'!BU51,0,-MIN(MAX($F48-1-('2.1 Kraftwerk allgemein'!$F$16-'2.1 Kraftwerk allgemein'!$F$15+1),0),COLUMN(BG48)-1-('2.1 Kraftwerk allgemein'!$F$16-'2.1 Kraftwerk allgemein'!$F$15+1)),1,MIN(MAX($F48-('2.1 Kraftwerk allgemein'!$F$16-'2.1 Kraftwerk allgemein'!$F$15+1),1),COLUMN(BG48)-('2.1 Kraftwerk allgemein'!$F$16-'2.1 Kraftwerk allgemein'!$F$15+1)))))/$F48,
SUM(OFFSET('2.5 CAPEX'!BU51,0,-MIN($F48-1,COLUMN(BG48)-1),1,MIN($F48,COLUMN(BG48))))/$F48)))))),
IF(OR(ISNUMBER($D48)=FALSE,$F48=""),"",
IF(AND('2.5 CAPEX'!$L51&lt;&gt;"x",'2.5 CAPEX'!$M51&lt;&gt;"x"),0,
IF($F48=0,0,
IF(BP$4&lt;'2.1 Kraftwerk allgemein'!$F$16,0,
IF(BP$4='2.1 Kraftwerk allgemein'!$F$16,'2.5 CAPEX'!$J51/$F48,
IF(BP$4&lt;'2.1 Kraftwerk allgemein'!$F$16+$F48,
('2.5 CAPEX'!$J51+SUM(OFFSET('2.5 CAPEX'!BU51,0,-MIN(MAX($F48-1-('2.1 Kraftwerk allgemein'!$F$16-'1.1 Allgemein'!$I$22+1),0),COLUMN(BG48)-1-('2.1 Kraftwerk allgemein'!$F$16-'1.1 Allgemein'!$I$22+1)),1,MIN(MAX($F48-('2.1 Kraftwerk allgemein'!$F$16-'1.1 Allgemein'!$I$22+1),1),COLUMN(BG48)-('2.1 Kraftwerk allgemein'!$F$16-'1.1 Allgemein'!$I$22+1)))))/$F48,
SUM(OFFSET('2.5 CAPEX'!BU51,0,-MIN($F48-1,COLUMN(BG48)-1),1,MIN($F48,COLUMN(BG48))))/$F48)))))))</f>
        <v>0</v>
      </c>
      <c r="BQ48" s="199">
        <f ca="1">IF('2.1 Kraftwerk allgemein'!$F$15&lt;'1.1 Allgemein'!$I$22,
IF(OR(ISNUMBER($D48)=FALSE,$F48=""),"",
IF(AND('2.5 CAPEX'!$L51&lt;&gt;"x",'2.5 CAPEX'!$M51&lt;&gt;"x"),0,
IF($F48=0,0,
IF(BQ$4&lt;'2.1 Kraftwerk allgemein'!$F$16,0,
IF(BQ$4='2.1 Kraftwerk allgemein'!$F$16,'2.5 CAPEX'!$J51/$F48,
IF(BQ$4&lt;'2.1 Kraftwerk allgemein'!$F$16+$F48,
('2.5 CAPEX'!$J51+SUM(OFFSET('2.5 CAPEX'!BV51,0,-MIN(MAX($F48-1-('2.1 Kraftwerk allgemein'!$F$16-'2.1 Kraftwerk allgemein'!$F$15+1),0),COLUMN(BH48)-1-('2.1 Kraftwerk allgemein'!$F$16-'2.1 Kraftwerk allgemein'!$F$15+1)),1,MIN(MAX($F48-('2.1 Kraftwerk allgemein'!$F$16-'2.1 Kraftwerk allgemein'!$F$15+1),1),COLUMN(BH48)-('2.1 Kraftwerk allgemein'!$F$16-'2.1 Kraftwerk allgemein'!$F$15+1)))))/$F48,
SUM(OFFSET('2.5 CAPEX'!BV51,0,-MIN($F48-1,COLUMN(BH48)-1),1,MIN($F48,COLUMN(BH48))))/$F48)))))),
IF(OR(ISNUMBER($D48)=FALSE,$F48=""),"",
IF(AND('2.5 CAPEX'!$L51&lt;&gt;"x",'2.5 CAPEX'!$M51&lt;&gt;"x"),0,
IF($F48=0,0,
IF(BQ$4&lt;'2.1 Kraftwerk allgemein'!$F$16,0,
IF(BQ$4='2.1 Kraftwerk allgemein'!$F$16,'2.5 CAPEX'!$J51/$F48,
IF(BQ$4&lt;'2.1 Kraftwerk allgemein'!$F$16+$F48,
('2.5 CAPEX'!$J51+SUM(OFFSET('2.5 CAPEX'!BV51,0,-MIN(MAX($F48-1-('2.1 Kraftwerk allgemein'!$F$16-'1.1 Allgemein'!$I$22+1),0),COLUMN(BH48)-1-('2.1 Kraftwerk allgemein'!$F$16-'1.1 Allgemein'!$I$22+1)),1,MIN(MAX($F48-('2.1 Kraftwerk allgemein'!$F$16-'1.1 Allgemein'!$I$22+1),1),COLUMN(BH48)-('2.1 Kraftwerk allgemein'!$F$16-'1.1 Allgemein'!$I$22+1)))))/$F48,
SUM(OFFSET('2.5 CAPEX'!BV51,0,-MIN($F48-1,COLUMN(BH48)-1),1,MIN($F48,COLUMN(BH48))))/$F48)))))))</f>
        <v>0</v>
      </c>
      <c r="BR48" s="199">
        <f ca="1">IF('2.1 Kraftwerk allgemein'!$F$15&lt;'1.1 Allgemein'!$I$22,
IF(OR(ISNUMBER($D48)=FALSE,$F48=""),"",
IF(AND('2.5 CAPEX'!$L51&lt;&gt;"x",'2.5 CAPEX'!$M51&lt;&gt;"x"),0,
IF($F48=0,0,
IF(BR$4&lt;'2.1 Kraftwerk allgemein'!$F$16,0,
IF(BR$4='2.1 Kraftwerk allgemein'!$F$16,'2.5 CAPEX'!$J51/$F48,
IF(BR$4&lt;'2.1 Kraftwerk allgemein'!$F$16+$F48,
('2.5 CAPEX'!$J51+SUM(OFFSET('2.5 CAPEX'!BW51,0,-MIN(MAX($F48-1-('2.1 Kraftwerk allgemein'!$F$16-'2.1 Kraftwerk allgemein'!$F$15+1),0),COLUMN(BI48)-1-('2.1 Kraftwerk allgemein'!$F$16-'2.1 Kraftwerk allgemein'!$F$15+1)),1,MIN(MAX($F48-('2.1 Kraftwerk allgemein'!$F$16-'2.1 Kraftwerk allgemein'!$F$15+1),1),COLUMN(BI48)-('2.1 Kraftwerk allgemein'!$F$16-'2.1 Kraftwerk allgemein'!$F$15+1)))))/$F48,
SUM(OFFSET('2.5 CAPEX'!BW51,0,-MIN($F48-1,COLUMN(BI48)-1),1,MIN($F48,COLUMN(BI48))))/$F48)))))),
IF(OR(ISNUMBER($D48)=FALSE,$F48=""),"",
IF(AND('2.5 CAPEX'!$L51&lt;&gt;"x",'2.5 CAPEX'!$M51&lt;&gt;"x"),0,
IF($F48=0,0,
IF(BR$4&lt;'2.1 Kraftwerk allgemein'!$F$16,0,
IF(BR$4='2.1 Kraftwerk allgemein'!$F$16,'2.5 CAPEX'!$J51/$F48,
IF(BR$4&lt;'2.1 Kraftwerk allgemein'!$F$16+$F48,
('2.5 CAPEX'!$J51+SUM(OFFSET('2.5 CAPEX'!BW51,0,-MIN(MAX($F48-1-('2.1 Kraftwerk allgemein'!$F$16-'1.1 Allgemein'!$I$22+1),0),COLUMN(BI48)-1-('2.1 Kraftwerk allgemein'!$F$16-'1.1 Allgemein'!$I$22+1)),1,MIN(MAX($F48-('2.1 Kraftwerk allgemein'!$F$16-'1.1 Allgemein'!$I$22+1),1),COLUMN(BI48)-('2.1 Kraftwerk allgemein'!$F$16-'1.1 Allgemein'!$I$22+1)))))/$F48,
SUM(OFFSET('2.5 CAPEX'!BW51,0,-MIN($F48-1,COLUMN(BI48)-1),1,MIN($F48,COLUMN(BI48))))/$F48)))))))</f>
        <v>0</v>
      </c>
      <c r="BS48" s="199">
        <f ca="1">IF('2.1 Kraftwerk allgemein'!$F$15&lt;'1.1 Allgemein'!$I$22,
IF(OR(ISNUMBER($D48)=FALSE,$F48=""),"",
IF(AND('2.5 CAPEX'!$L51&lt;&gt;"x",'2.5 CAPEX'!$M51&lt;&gt;"x"),0,
IF($F48=0,0,
IF(BS$4&lt;'2.1 Kraftwerk allgemein'!$F$16,0,
IF(BS$4='2.1 Kraftwerk allgemein'!$F$16,'2.5 CAPEX'!$J51/$F48,
IF(BS$4&lt;'2.1 Kraftwerk allgemein'!$F$16+$F48,
('2.5 CAPEX'!$J51+SUM(OFFSET('2.5 CAPEX'!BX51,0,-MIN(MAX($F48-1-('2.1 Kraftwerk allgemein'!$F$16-'2.1 Kraftwerk allgemein'!$F$15+1),0),COLUMN(BJ48)-1-('2.1 Kraftwerk allgemein'!$F$16-'2.1 Kraftwerk allgemein'!$F$15+1)),1,MIN(MAX($F48-('2.1 Kraftwerk allgemein'!$F$16-'2.1 Kraftwerk allgemein'!$F$15+1),1),COLUMN(BJ48)-('2.1 Kraftwerk allgemein'!$F$16-'2.1 Kraftwerk allgemein'!$F$15+1)))))/$F48,
SUM(OFFSET('2.5 CAPEX'!BX51,0,-MIN($F48-1,COLUMN(BJ48)-1),1,MIN($F48,COLUMN(BJ48))))/$F48)))))),
IF(OR(ISNUMBER($D48)=FALSE,$F48=""),"",
IF(AND('2.5 CAPEX'!$L51&lt;&gt;"x",'2.5 CAPEX'!$M51&lt;&gt;"x"),0,
IF($F48=0,0,
IF(BS$4&lt;'2.1 Kraftwerk allgemein'!$F$16,0,
IF(BS$4='2.1 Kraftwerk allgemein'!$F$16,'2.5 CAPEX'!$J51/$F48,
IF(BS$4&lt;'2.1 Kraftwerk allgemein'!$F$16+$F48,
('2.5 CAPEX'!$J51+SUM(OFFSET('2.5 CAPEX'!BX51,0,-MIN(MAX($F48-1-('2.1 Kraftwerk allgemein'!$F$16-'1.1 Allgemein'!$I$22+1),0),COLUMN(BJ48)-1-('2.1 Kraftwerk allgemein'!$F$16-'1.1 Allgemein'!$I$22+1)),1,MIN(MAX($F48-('2.1 Kraftwerk allgemein'!$F$16-'1.1 Allgemein'!$I$22+1),1),COLUMN(BJ48)-('2.1 Kraftwerk allgemein'!$F$16-'1.1 Allgemein'!$I$22+1)))))/$F48,
SUM(OFFSET('2.5 CAPEX'!BX51,0,-MIN($F48-1,COLUMN(BJ48)-1),1,MIN($F48,COLUMN(BJ48))))/$F48)))))))</f>
        <v>0</v>
      </c>
      <c r="BT48" s="199">
        <f ca="1">IF('2.1 Kraftwerk allgemein'!$F$15&lt;'1.1 Allgemein'!$I$22,
IF(OR(ISNUMBER($D48)=FALSE,$F48=""),"",
IF(AND('2.5 CAPEX'!$L51&lt;&gt;"x",'2.5 CAPEX'!$M51&lt;&gt;"x"),0,
IF($F48=0,0,
IF(BT$4&lt;'2.1 Kraftwerk allgemein'!$F$16,0,
IF(BT$4='2.1 Kraftwerk allgemein'!$F$16,'2.5 CAPEX'!$J51/$F48,
IF(BT$4&lt;'2.1 Kraftwerk allgemein'!$F$16+$F48,
('2.5 CAPEX'!$J51+SUM(OFFSET('2.5 CAPEX'!BY51,0,-MIN(MAX($F48-1-('2.1 Kraftwerk allgemein'!$F$16-'2.1 Kraftwerk allgemein'!$F$15+1),0),COLUMN(BK48)-1-('2.1 Kraftwerk allgemein'!$F$16-'2.1 Kraftwerk allgemein'!$F$15+1)),1,MIN(MAX($F48-('2.1 Kraftwerk allgemein'!$F$16-'2.1 Kraftwerk allgemein'!$F$15+1),1),COLUMN(BK48)-('2.1 Kraftwerk allgemein'!$F$16-'2.1 Kraftwerk allgemein'!$F$15+1)))))/$F48,
SUM(OFFSET('2.5 CAPEX'!BY51,0,-MIN($F48-1,COLUMN(BK48)-1),1,MIN($F48,COLUMN(BK48))))/$F48)))))),
IF(OR(ISNUMBER($D48)=FALSE,$F48=""),"",
IF(AND('2.5 CAPEX'!$L51&lt;&gt;"x",'2.5 CAPEX'!$M51&lt;&gt;"x"),0,
IF($F48=0,0,
IF(BT$4&lt;'2.1 Kraftwerk allgemein'!$F$16,0,
IF(BT$4='2.1 Kraftwerk allgemein'!$F$16,'2.5 CAPEX'!$J51/$F48,
IF(BT$4&lt;'2.1 Kraftwerk allgemein'!$F$16+$F48,
('2.5 CAPEX'!$J51+SUM(OFFSET('2.5 CAPEX'!BY51,0,-MIN(MAX($F48-1-('2.1 Kraftwerk allgemein'!$F$16-'1.1 Allgemein'!$I$22+1),0),COLUMN(BK48)-1-('2.1 Kraftwerk allgemein'!$F$16-'1.1 Allgemein'!$I$22+1)),1,MIN(MAX($F48-('2.1 Kraftwerk allgemein'!$F$16-'1.1 Allgemein'!$I$22+1),1),COLUMN(BK48)-('2.1 Kraftwerk allgemein'!$F$16-'1.1 Allgemein'!$I$22+1)))))/$F48,
SUM(OFFSET('2.5 CAPEX'!BY51,0,-MIN($F48-1,COLUMN(BK48)-1),1,MIN($F48,COLUMN(BK48))))/$F48)))))))</f>
        <v>0</v>
      </c>
      <c r="BU48" s="199">
        <f ca="1">IF('2.1 Kraftwerk allgemein'!$F$15&lt;'1.1 Allgemein'!$I$22,
IF(OR(ISNUMBER($D48)=FALSE,$F48=""),"",
IF(AND('2.5 CAPEX'!$L51&lt;&gt;"x",'2.5 CAPEX'!$M51&lt;&gt;"x"),0,
IF($F48=0,0,
IF(BU$4&lt;'2.1 Kraftwerk allgemein'!$F$16,0,
IF(BU$4='2.1 Kraftwerk allgemein'!$F$16,'2.5 CAPEX'!$J51/$F48,
IF(BU$4&lt;'2.1 Kraftwerk allgemein'!$F$16+$F48,
('2.5 CAPEX'!$J51+SUM(OFFSET('2.5 CAPEX'!BZ51,0,-MIN(MAX($F48-1-('2.1 Kraftwerk allgemein'!$F$16-'2.1 Kraftwerk allgemein'!$F$15+1),0),COLUMN(BL48)-1-('2.1 Kraftwerk allgemein'!$F$16-'2.1 Kraftwerk allgemein'!$F$15+1)),1,MIN(MAX($F48-('2.1 Kraftwerk allgemein'!$F$16-'2.1 Kraftwerk allgemein'!$F$15+1),1),COLUMN(BL48)-('2.1 Kraftwerk allgemein'!$F$16-'2.1 Kraftwerk allgemein'!$F$15+1)))))/$F48,
SUM(OFFSET('2.5 CAPEX'!BZ51,0,-MIN($F48-1,COLUMN(BL48)-1),1,MIN($F48,COLUMN(BL48))))/$F48)))))),
IF(OR(ISNUMBER($D48)=FALSE,$F48=""),"",
IF(AND('2.5 CAPEX'!$L51&lt;&gt;"x",'2.5 CAPEX'!$M51&lt;&gt;"x"),0,
IF($F48=0,0,
IF(BU$4&lt;'2.1 Kraftwerk allgemein'!$F$16,0,
IF(BU$4='2.1 Kraftwerk allgemein'!$F$16,'2.5 CAPEX'!$J51/$F48,
IF(BU$4&lt;'2.1 Kraftwerk allgemein'!$F$16+$F48,
('2.5 CAPEX'!$J51+SUM(OFFSET('2.5 CAPEX'!BZ51,0,-MIN(MAX($F48-1-('2.1 Kraftwerk allgemein'!$F$16-'1.1 Allgemein'!$I$22+1),0),COLUMN(BL48)-1-('2.1 Kraftwerk allgemein'!$F$16-'1.1 Allgemein'!$I$22+1)),1,MIN(MAX($F48-('2.1 Kraftwerk allgemein'!$F$16-'1.1 Allgemein'!$I$22+1),1),COLUMN(BL48)-('2.1 Kraftwerk allgemein'!$F$16-'1.1 Allgemein'!$I$22+1)))))/$F48,
SUM(OFFSET('2.5 CAPEX'!BZ51,0,-MIN($F48-1,COLUMN(BL48)-1),1,MIN($F48,COLUMN(BL48))))/$F48)))))))</f>
        <v>0</v>
      </c>
      <c r="BV48" s="199">
        <f ca="1">IF('2.1 Kraftwerk allgemein'!$F$15&lt;'1.1 Allgemein'!$I$22,
IF(OR(ISNUMBER($D48)=FALSE,$F48=""),"",
IF(AND('2.5 CAPEX'!$L51&lt;&gt;"x",'2.5 CAPEX'!$M51&lt;&gt;"x"),0,
IF($F48=0,0,
IF(BV$4&lt;'2.1 Kraftwerk allgemein'!$F$16,0,
IF(BV$4='2.1 Kraftwerk allgemein'!$F$16,'2.5 CAPEX'!$J51/$F48,
IF(BV$4&lt;'2.1 Kraftwerk allgemein'!$F$16+$F48,
('2.5 CAPEX'!$J51+SUM(OFFSET('2.5 CAPEX'!CA51,0,-MIN(MAX($F48-1-('2.1 Kraftwerk allgemein'!$F$16-'2.1 Kraftwerk allgemein'!$F$15+1),0),COLUMN(BM48)-1-('2.1 Kraftwerk allgemein'!$F$16-'2.1 Kraftwerk allgemein'!$F$15+1)),1,MIN(MAX($F48-('2.1 Kraftwerk allgemein'!$F$16-'2.1 Kraftwerk allgemein'!$F$15+1),1),COLUMN(BM48)-('2.1 Kraftwerk allgemein'!$F$16-'2.1 Kraftwerk allgemein'!$F$15+1)))))/$F48,
SUM(OFFSET('2.5 CAPEX'!CA51,0,-MIN($F48-1,COLUMN(BM48)-1),1,MIN($F48,COLUMN(BM48))))/$F48)))))),
IF(OR(ISNUMBER($D48)=FALSE,$F48=""),"",
IF(AND('2.5 CAPEX'!$L51&lt;&gt;"x",'2.5 CAPEX'!$M51&lt;&gt;"x"),0,
IF($F48=0,0,
IF(BV$4&lt;'2.1 Kraftwerk allgemein'!$F$16,0,
IF(BV$4='2.1 Kraftwerk allgemein'!$F$16,'2.5 CAPEX'!$J51/$F48,
IF(BV$4&lt;'2.1 Kraftwerk allgemein'!$F$16+$F48,
('2.5 CAPEX'!$J51+SUM(OFFSET('2.5 CAPEX'!CA51,0,-MIN(MAX($F48-1-('2.1 Kraftwerk allgemein'!$F$16-'1.1 Allgemein'!$I$22+1),0),COLUMN(BM48)-1-('2.1 Kraftwerk allgemein'!$F$16-'1.1 Allgemein'!$I$22+1)),1,MIN(MAX($F48-('2.1 Kraftwerk allgemein'!$F$16-'1.1 Allgemein'!$I$22+1),1),COLUMN(BM48)-('2.1 Kraftwerk allgemein'!$F$16-'1.1 Allgemein'!$I$22+1)))))/$F48,
SUM(OFFSET('2.5 CAPEX'!CA51,0,-MIN($F48-1,COLUMN(BM48)-1),1,MIN($F48,COLUMN(BM48))))/$F48)))))))</f>
        <v>0</v>
      </c>
      <c r="BW48" s="199">
        <f ca="1">IF('2.1 Kraftwerk allgemein'!$F$15&lt;'1.1 Allgemein'!$I$22,
IF(OR(ISNUMBER($D48)=FALSE,$F48=""),"",
IF(AND('2.5 CAPEX'!$L51&lt;&gt;"x",'2.5 CAPEX'!$M51&lt;&gt;"x"),0,
IF($F48=0,0,
IF(BW$4&lt;'2.1 Kraftwerk allgemein'!$F$16,0,
IF(BW$4='2.1 Kraftwerk allgemein'!$F$16,'2.5 CAPEX'!$J51/$F48,
IF(BW$4&lt;'2.1 Kraftwerk allgemein'!$F$16+$F48,
('2.5 CAPEX'!$J51+SUM(OFFSET('2.5 CAPEX'!CB51,0,-MIN(MAX($F48-1-('2.1 Kraftwerk allgemein'!$F$16-'2.1 Kraftwerk allgemein'!$F$15+1),0),COLUMN(BN48)-1-('2.1 Kraftwerk allgemein'!$F$16-'2.1 Kraftwerk allgemein'!$F$15+1)),1,MIN(MAX($F48-('2.1 Kraftwerk allgemein'!$F$16-'2.1 Kraftwerk allgemein'!$F$15+1),1),COLUMN(BN48)-('2.1 Kraftwerk allgemein'!$F$16-'2.1 Kraftwerk allgemein'!$F$15+1)))))/$F48,
SUM(OFFSET('2.5 CAPEX'!CB51,0,-MIN($F48-1,COLUMN(BN48)-1),1,MIN($F48,COLUMN(BN48))))/$F48)))))),
IF(OR(ISNUMBER($D48)=FALSE,$F48=""),"",
IF(AND('2.5 CAPEX'!$L51&lt;&gt;"x",'2.5 CAPEX'!$M51&lt;&gt;"x"),0,
IF($F48=0,0,
IF(BW$4&lt;'2.1 Kraftwerk allgemein'!$F$16,0,
IF(BW$4='2.1 Kraftwerk allgemein'!$F$16,'2.5 CAPEX'!$J51/$F48,
IF(BW$4&lt;'2.1 Kraftwerk allgemein'!$F$16+$F48,
('2.5 CAPEX'!$J51+SUM(OFFSET('2.5 CAPEX'!CB51,0,-MIN(MAX($F48-1-('2.1 Kraftwerk allgemein'!$F$16-'1.1 Allgemein'!$I$22+1),0),COLUMN(BN48)-1-('2.1 Kraftwerk allgemein'!$F$16-'1.1 Allgemein'!$I$22+1)),1,MIN(MAX($F48-('2.1 Kraftwerk allgemein'!$F$16-'1.1 Allgemein'!$I$22+1),1),COLUMN(BN48)-('2.1 Kraftwerk allgemein'!$F$16-'1.1 Allgemein'!$I$22+1)))))/$F48,
SUM(OFFSET('2.5 CAPEX'!CB51,0,-MIN($F48-1,COLUMN(BN48)-1),1,MIN($F48,COLUMN(BN48))))/$F48)))))))</f>
        <v>0</v>
      </c>
      <c r="BX48" s="199">
        <f ca="1">IF('2.1 Kraftwerk allgemein'!$F$15&lt;'1.1 Allgemein'!$I$22,
IF(OR(ISNUMBER($D48)=FALSE,$F48=""),"",
IF(AND('2.5 CAPEX'!$L51&lt;&gt;"x",'2.5 CAPEX'!$M51&lt;&gt;"x"),0,
IF($F48=0,0,
IF(BX$4&lt;'2.1 Kraftwerk allgemein'!$F$16,0,
IF(BX$4='2.1 Kraftwerk allgemein'!$F$16,'2.5 CAPEX'!$J51/$F48,
IF(BX$4&lt;'2.1 Kraftwerk allgemein'!$F$16+$F48,
('2.5 CAPEX'!$J51+SUM(OFFSET('2.5 CAPEX'!CC51,0,-MIN(MAX($F48-1-('2.1 Kraftwerk allgemein'!$F$16-'2.1 Kraftwerk allgemein'!$F$15+1),0),COLUMN(BO48)-1-('2.1 Kraftwerk allgemein'!$F$16-'2.1 Kraftwerk allgemein'!$F$15+1)),1,MIN(MAX($F48-('2.1 Kraftwerk allgemein'!$F$16-'2.1 Kraftwerk allgemein'!$F$15+1),1),COLUMN(BO48)-('2.1 Kraftwerk allgemein'!$F$16-'2.1 Kraftwerk allgemein'!$F$15+1)))))/$F48,
SUM(OFFSET('2.5 CAPEX'!CC51,0,-MIN($F48-1,COLUMN(BO48)-1),1,MIN($F48,COLUMN(BO48))))/$F48)))))),
IF(OR(ISNUMBER($D48)=FALSE,$F48=""),"",
IF(AND('2.5 CAPEX'!$L51&lt;&gt;"x",'2.5 CAPEX'!$M51&lt;&gt;"x"),0,
IF($F48=0,0,
IF(BX$4&lt;'2.1 Kraftwerk allgemein'!$F$16,0,
IF(BX$4='2.1 Kraftwerk allgemein'!$F$16,'2.5 CAPEX'!$J51/$F48,
IF(BX$4&lt;'2.1 Kraftwerk allgemein'!$F$16+$F48,
('2.5 CAPEX'!$J51+SUM(OFFSET('2.5 CAPEX'!CC51,0,-MIN(MAX($F48-1-('2.1 Kraftwerk allgemein'!$F$16-'1.1 Allgemein'!$I$22+1),0),COLUMN(BO48)-1-('2.1 Kraftwerk allgemein'!$F$16-'1.1 Allgemein'!$I$22+1)),1,MIN(MAX($F48-('2.1 Kraftwerk allgemein'!$F$16-'1.1 Allgemein'!$I$22+1),1),COLUMN(BO48)-('2.1 Kraftwerk allgemein'!$F$16-'1.1 Allgemein'!$I$22+1)))))/$F48,
SUM(OFFSET('2.5 CAPEX'!CC51,0,-MIN($F48-1,COLUMN(BO48)-1),1,MIN($F48,COLUMN(BO48))))/$F48)))))))</f>
        <v>0</v>
      </c>
      <c r="BY48" s="199">
        <f ca="1">IF('2.1 Kraftwerk allgemein'!$F$15&lt;'1.1 Allgemein'!$I$22,
IF(OR(ISNUMBER($D48)=FALSE,$F48=""),"",
IF(AND('2.5 CAPEX'!$L51&lt;&gt;"x",'2.5 CAPEX'!$M51&lt;&gt;"x"),0,
IF($F48=0,0,
IF(BY$4&lt;'2.1 Kraftwerk allgemein'!$F$16,0,
IF(BY$4='2.1 Kraftwerk allgemein'!$F$16,'2.5 CAPEX'!$J51/$F48,
IF(BY$4&lt;'2.1 Kraftwerk allgemein'!$F$16+$F48,
('2.5 CAPEX'!$J51+SUM(OFFSET('2.5 CAPEX'!CD51,0,-MIN(MAX($F48-1-('2.1 Kraftwerk allgemein'!$F$16-'2.1 Kraftwerk allgemein'!$F$15+1),0),COLUMN(BP48)-1-('2.1 Kraftwerk allgemein'!$F$16-'2.1 Kraftwerk allgemein'!$F$15+1)),1,MIN(MAX($F48-('2.1 Kraftwerk allgemein'!$F$16-'2.1 Kraftwerk allgemein'!$F$15+1),1),COLUMN(BP48)-('2.1 Kraftwerk allgemein'!$F$16-'2.1 Kraftwerk allgemein'!$F$15+1)))))/$F48,
SUM(OFFSET('2.5 CAPEX'!CD51,0,-MIN($F48-1,COLUMN(BP48)-1),1,MIN($F48,COLUMN(BP48))))/$F48)))))),
IF(OR(ISNUMBER($D48)=FALSE,$F48=""),"",
IF(AND('2.5 CAPEX'!$L51&lt;&gt;"x",'2.5 CAPEX'!$M51&lt;&gt;"x"),0,
IF($F48=0,0,
IF(BY$4&lt;'2.1 Kraftwerk allgemein'!$F$16,0,
IF(BY$4='2.1 Kraftwerk allgemein'!$F$16,'2.5 CAPEX'!$J51/$F48,
IF(BY$4&lt;'2.1 Kraftwerk allgemein'!$F$16+$F48,
('2.5 CAPEX'!$J51+SUM(OFFSET('2.5 CAPEX'!CD51,0,-MIN(MAX($F48-1-('2.1 Kraftwerk allgemein'!$F$16-'1.1 Allgemein'!$I$22+1),0),COLUMN(BP48)-1-('2.1 Kraftwerk allgemein'!$F$16-'1.1 Allgemein'!$I$22+1)),1,MIN(MAX($F48-('2.1 Kraftwerk allgemein'!$F$16-'1.1 Allgemein'!$I$22+1),1),COLUMN(BP48)-('2.1 Kraftwerk allgemein'!$F$16-'1.1 Allgemein'!$I$22+1)))))/$F48,
SUM(OFFSET('2.5 CAPEX'!CD51,0,-MIN($F48-1,COLUMN(BP48)-1),1,MIN($F48,COLUMN(BP48))))/$F48)))))))</f>
        <v>0</v>
      </c>
      <c r="BZ48" s="199">
        <f ca="1">IF('2.1 Kraftwerk allgemein'!$F$15&lt;'1.1 Allgemein'!$I$22,
IF(OR(ISNUMBER($D48)=FALSE,$F48=""),"",
IF(AND('2.5 CAPEX'!$L51&lt;&gt;"x",'2.5 CAPEX'!$M51&lt;&gt;"x"),0,
IF($F48=0,0,
IF(BZ$4&lt;'2.1 Kraftwerk allgemein'!$F$16,0,
IF(BZ$4='2.1 Kraftwerk allgemein'!$F$16,'2.5 CAPEX'!$J51/$F48,
IF(BZ$4&lt;'2.1 Kraftwerk allgemein'!$F$16+$F48,
('2.5 CAPEX'!$J51+SUM(OFFSET('2.5 CAPEX'!CE51,0,-MIN(MAX($F48-1-('2.1 Kraftwerk allgemein'!$F$16-'2.1 Kraftwerk allgemein'!$F$15+1),0),COLUMN(BQ48)-1-('2.1 Kraftwerk allgemein'!$F$16-'2.1 Kraftwerk allgemein'!$F$15+1)),1,MIN(MAX($F48-('2.1 Kraftwerk allgemein'!$F$16-'2.1 Kraftwerk allgemein'!$F$15+1),1),COLUMN(BQ48)-('2.1 Kraftwerk allgemein'!$F$16-'2.1 Kraftwerk allgemein'!$F$15+1)))))/$F48,
SUM(OFFSET('2.5 CAPEX'!CE51,0,-MIN($F48-1,COLUMN(BQ48)-1),1,MIN($F48,COLUMN(BQ48))))/$F48)))))),
IF(OR(ISNUMBER($D48)=FALSE,$F48=""),"",
IF(AND('2.5 CAPEX'!$L51&lt;&gt;"x",'2.5 CAPEX'!$M51&lt;&gt;"x"),0,
IF($F48=0,0,
IF(BZ$4&lt;'2.1 Kraftwerk allgemein'!$F$16,0,
IF(BZ$4='2.1 Kraftwerk allgemein'!$F$16,'2.5 CAPEX'!$J51/$F48,
IF(BZ$4&lt;'2.1 Kraftwerk allgemein'!$F$16+$F48,
('2.5 CAPEX'!$J51+SUM(OFFSET('2.5 CAPEX'!CE51,0,-MIN(MAX($F48-1-('2.1 Kraftwerk allgemein'!$F$16-'1.1 Allgemein'!$I$22+1),0),COLUMN(BQ48)-1-('2.1 Kraftwerk allgemein'!$F$16-'1.1 Allgemein'!$I$22+1)),1,MIN(MAX($F48-('2.1 Kraftwerk allgemein'!$F$16-'1.1 Allgemein'!$I$22+1),1),COLUMN(BQ48)-('2.1 Kraftwerk allgemein'!$F$16-'1.1 Allgemein'!$I$22+1)))))/$F48,
SUM(OFFSET('2.5 CAPEX'!CE51,0,-MIN($F48-1,COLUMN(BQ48)-1),1,MIN($F48,COLUMN(BQ48))))/$F48)))))))</f>
        <v>0</v>
      </c>
      <c r="CA48" s="199">
        <f ca="1">IF('2.1 Kraftwerk allgemein'!$F$15&lt;'1.1 Allgemein'!$I$22,
IF(OR(ISNUMBER($D48)=FALSE,$F48=""),"",
IF(AND('2.5 CAPEX'!$L51&lt;&gt;"x",'2.5 CAPEX'!$M51&lt;&gt;"x"),0,
IF($F48=0,0,
IF(CA$4&lt;'2.1 Kraftwerk allgemein'!$F$16,0,
IF(CA$4='2.1 Kraftwerk allgemein'!$F$16,'2.5 CAPEX'!$J51/$F48,
IF(CA$4&lt;'2.1 Kraftwerk allgemein'!$F$16+$F48,
('2.5 CAPEX'!$J51+SUM(OFFSET('2.5 CAPEX'!CF51,0,-MIN(MAX($F48-1-('2.1 Kraftwerk allgemein'!$F$16-'2.1 Kraftwerk allgemein'!$F$15+1),0),COLUMN(BR48)-1-('2.1 Kraftwerk allgemein'!$F$16-'2.1 Kraftwerk allgemein'!$F$15+1)),1,MIN(MAX($F48-('2.1 Kraftwerk allgemein'!$F$16-'2.1 Kraftwerk allgemein'!$F$15+1),1),COLUMN(BR48)-('2.1 Kraftwerk allgemein'!$F$16-'2.1 Kraftwerk allgemein'!$F$15+1)))))/$F48,
SUM(OFFSET('2.5 CAPEX'!CF51,0,-MIN($F48-1,COLUMN(BR48)-1),1,MIN($F48,COLUMN(BR48))))/$F48)))))),
IF(OR(ISNUMBER($D48)=FALSE,$F48=""),"",
IF(AND('2.5 CAPEX'!$L51&lt;&gt;"x",'2.5 CAPEX'!$M51&lt;&gt;"x"),0,
IF($F48=0,0,
IF(CA$4&lt;'2.1 Kraftwerk allgemein'!$F$16,0,
IF(CA$4='2.1 Kraftwerk allgemein'!$F$16,'2.5 CAPEX'!$J51/$F48,
IF(CA$4&lt;'2.1 Kraftwerk allgemein'!$F$16+$F48,
('2.5 CAPEX'!$J51+SUM(OFFSET('2.5 CAPEX'!CF51,0,-MIN(MAX($F48-1-('2.1 Kraftwerk allgemein'!$F$16-'1.1 Allgemein'!$I$22+1),0),COLUMN(BR48)-1-('2.1 Kraftwerk allgemein'!$F$16-'1.1 Allgemein'!$I$22+1)),1,MIN(MAX($F48-('2.1 Kraftwerk allgemein'!$F$16-'1.1 Allgemein'!$I$22+1),1),COLUMN(BR48)-('2.1 Kraftwerk allgemein'!$F$16-'1.1 Allgemein'!$I$22+1)))))/$F48,
SUM(OFFSET('2.5 CAPEX'!CF51,0,-MIN($F48-1,COLUMN(BR48)-1),1,MIN($F48,COLUMN(BR48))))/$F48)))))))</f>
        <v>0</v>
      </c>
      <c r="CB48" s="199">
        <f ca="1">IF('2.1 Kraftwerk allgemein'!$F$15&lt;'1.1 Allgemein'!$I$22,
IF(OR(ISNUMBER($D48)=FALSE,$F48=""),"",
IF(AND('2.5 CAPEX'!$L51&lt;&gt;"x",'2.5 CAPEX'!$M51&lt;&gt;"x"),0,
IF($F48=0,0,
IF(CB$4&lt;'2.1 Kraftwerk allgemein'!$F$16,0,
IF(CB$4='2.1 Kraftwerk allgemein'!$F$16,'2.5 CAPEX'!$J51/$F48,
IF(CB$4&lt;'2.1 Kraftwerk allgemein'!$F$16+$F48,
('2.5 CAPEX'!$J51+SUM(OFFSET('2.5 CAPEX'!CG51,0,-MIN(MAX($F48-1-('2.1 Kraftwerk allgemein'!$F$16-'2.1 Kraftwerk allgemein'!$F$15+1),0),COLUMN(BS48)-1-('2.1 Kraftwerk allgemein'!$F$16-'2.1 Kraftwerk allgemein'!$F$15+1)),1,MIN(MAX($F48-('2.1 Kraftwerk allgemein'!$F$16-'2.1 Kraftwerk allgemein'!$F$15+1),1),COLUMN(BS48)-('2.1 Kraftwerk allgemein'!$F$16-'2.1 Kraftwerk allgemein'!$F$15+1)))))/$F48,
SUM(OFFSET('2.5 CAPEX'!CG51,0,-MIN($F48-1,COLUMN(BS48)-1),1,MIN($F48,COLUMN(BS48))))/$F48)))))),
IF(OR(ISNUMBER($D48)=FALSE,$F48=""),"",
IF(AND('2.5 CAPEX'!$L51&lt;&gt;"x",'2.5 CAPEX'!$M51&lt;&gt;"x"),0,
IF($F48=0,0,
IF(CB$4&lt;'2.1 Kraftwerk allgemein'!$F$16,0,
IF(CB$4='2.1 Kraftwerk allgemein'!$F$16,'2.5 CAPEX'!$J51/$F48,
IF(CB$4&lt;'2.1 Kraftwerk allgemein'!$F$16+$F48,
('2.5 CAPEX'!$J51+SUM(OFFSET('2.5 CAPEX'!CG51,0,-MIN(MAX($F48-1-('2.1 Kraftwerk allgemein'!$F$16-'1.1 Allgemein'!$I$22+1),0),COLUMN(BS48)-1-('2.1 Kraftwerk allgemein'!$F$16-'1.1 Allgemein'!$I$22+1)),1,MIN(MAX($F48-('2.1 Kraftwerk allgemein'!$F$16-'1.1 Allgemein'!$I$22+1),1),COLUMN(BS48)-('2.1 Kraftwerk allgemein'!$F$16-'1.1 Allgemein'!$I$22+1)))))/$F48,
SUM(OFFSET('2.5 CAPEX'!CG51,0,-MIN($F48-1,COLUMN(BS48)-1),1,MIN($F48,COLUMN(BS48))))/$F48)))))))</f>
        <v>0</v>
      </c>
      <c r="CC48" s="199">
        <f ca="1">IF('2.1 Kraftwerk allgemein'!$F$15&lt;'1.1 Allgemein'!$I$22,
IF(OR(ISNUMBER($D48)=FALSE,$F48=""),"",
IF(AND('2.5 CAPEX'!$L51&lt;&gt;"x",'2.5 CAPEX'!$M51&lt;&gt;"x"),0,
IF($F48=0,0,
IF(CC$4&lt;'2.1 Kraftwerk allgemein'!$F$16,0,
IF(CC$4='2.1 Kraftwerk allgemein'!$F$16,'2.5 CAPEX'!$J51/$F48,
IF(CC$4&lt;'2.1 Kraftwerk allgemein'!$F$16+$F48,
('2.5 CAPEX'!$J51+SUM(OFFSET('2.5 CAPEX'!CH51,0,-MIN(MAX($F48-1-('2.1 Kraftwerk allgemein'!$F$16-'2.1 Kraftwerk allgemein'!$F$15+1),0),COLUMN(BT48)-1-('2.1 Kraftwerk allgemein'!$F$16-'2.1 Kraftwerk allgemein'!$F$15+1)),1,MIN(MAX($F48-('2.1 Kraftwerk allgemein'!$F$16-'2.1 Kraftwerk allgemein'!$F$15+1),1),COLUMN(BT48)-('2.1 Kraftwerk allgemein'!$F$16-'2.1 Kraftwerk allgemein'!$F$15+1)))))/$F48,
SUM(OFFSET('2.5 CAPEX'!CH51,0,-MIN($F48-1,COLUMN(BT48)-1),1,MIN($F48,COLUMN(BT48))))/$F48)))))),
IF(OR(ISNUMBER($D48)=FALSE,$F48=""),"",
IF(AND('2.5 CAPEX'!$L51&lt;&gt;"x",'2.5 CAPEX'!$M51&lt;&gt;"x"),0,
IF($F48=0,0,
IF(CC$4&lt;'2.1 Kraftwerk allgemein'!$F$16,0,
IF(CC$4='2.1 Kraftwerk allgemein'!$F$16,'2.5 CAPEX'!$J51/$F48,
IF(CC$4&lt;'2.1 Kraftwerk allgemein'!$F$16+$F48,
('2.5 CAPEX'!$J51+SUM(OFFSET('2.5 CAPEX'!CH51,0,-MIN(MAX($F48-1-('2.1 Kraftwerk allgemein'!$F$16-'1.1 Allgemein'!$I$22+1),0),COLUMN(BT48)-1-('2.1 Kraftwerk allgemein'!$F$16-'1.1 Allgemein'!$I$22+1)),1,MIN(MAX($F48-('2.1 Kraftwerk allgemein'!$F$16-'1.1 Allgemein'!$I$22+1),1),COLUMN(BT48)-('2.1 Kraftwerk allgemein'!$F$16-'1.1 Allgemein'!$I$22+1)))))/$F48,
SUM(OFFSET('2.5 CAPEX'!CH51,0,-MIN($F48-1,COLUMN(BT48)-1),1,MIN($F48,COLUMN(BT48))))/$F48)))))))</f>
        <v>0</v>
      </c>
      <c r="CD48" s="199">
        <f ca="1">IF('2.1 Kraftwerk allgemein'!$F$15&lt;'1.1 Allgemein'!$I$22,
IF(OR(ISNUMBER($D48)=FALSE,$F48=""),"",
IF(AND('2.5 CAPEX'!$L51&lt;&gt;"x",'2.5 CAPEX'!$M51&lt;&gt;"x"),0,
IF($F48=0,0,
IF(CD$4&lt;'2.1 Kraftwerk allgemein'!$F$16,0,
IF(CD$4='2.1 Kraftwerk allgemein'!$F$16,'2.5 CAPEX'!$J51/$F48,
IF(CD$4&lt;'2.1 Kraftwerk allgemein'!$F$16+$F48,
('2.5 CAPEX'!$J51+SUM(OFFSET('2.5 CAPEX'!CI51,0,-MIN(MAX($F48-1-('2.1 Kraftwerk allgemein'!$F$16-'2.1 Kraftwerk allgemein'!$F$15+1),0),COLUMN(BU48)-1-('2.1 Kraftwerk allgemein'!$F$16-'2.1 Kraftwerk allgemein'!$F$15+1)),1,MIN(MAX($F48-('2.1 Kraftwerk allgemein'!$F$16-'2.1 Kraftwerk allgemein'!$F$15+1),1),COLUMN(BU48)-('2.1 Kraftwerk allgemein'!$F$16-'2.1 Kraftwerk allgemein'!$F$15+1)))))/$F48,
SUM(OFFSET('2.5 CAPEX'!CI51,0,-MIN($F48-1,COLUMN(BU48)-1),1,MIN($F48,COLUMN(BU48))))/$F48)))))),
IF(OR(ISNUMBER($D48)=FALSE,$F48=""),"",
IF(AND('2.5 CAPEX'!$L51&lt;&gt;"x",'2.5 CAPEX'!$M51&lt;&gt;"x"),0,
IF($F48=0,0,
IF(CD$4&lt;'2.1 Kraftwerk allgemein'!$F$16,0,
IF(CD$4='2.1 Kraftwerk allgemein'!$F$16,'2.5 CAPEX'!$J51/$F48,
IF(CD$4&lt;'2.1 Kraftwerk allgemein'!$F$16+$F48,
('2.5 CAPEX'!$J51+SUM(OFFSET('2.5 CAPEX'!CI51,0,-MIN(MAX($F48-1-('2.1 Kraftwerk allgemein'!$F$16-'1.1 Allgemein'!$I$22+1),0),COLUMN(BU48)-1-('2.1 Kraftwerk allgemein'!$F$16-'1.1 Allgemein'!$I$22+1)),1,MIN(MAX($F48-('2.1 Kraftwerk allgemein'!$F$16-'1.1 Allgemein'!$I$22+1),1),COLUMN(BU48)-('2.1 Kraftwerk allgemein'!$F$16-'1.1 Allgemein'!$I$22+1)))))/$F48,
SUM(OFFSET('2.5 CAPEX'!CI51,0,-MIN($F48-1,COLUMN(BU48)-1),1,MIN($F48,COLUMN(BU48))))/$F48)))))))</f>
        <v>0</v>
      </c>
      <c r="CE48" s="199">
        <f ca="1">IF('2.1 Kraftwerk allgemein'!$F$15&lt;'1.1 Allgemein'!$I$22,
IF(OR(ISNUMBER($D48)=FALSE,$F48=""),"",
IF(AND('2.5 CAPEX'!$L51&lt;&gt;"x",'2.5 CAPEX'!$M51&lt;&gt;"x"),0,
IF($F48=0,0,
IF(CE$4&lt;'2.1 Kraftwerk allgemein'!$F$16,0,
IF(CE$4='2.1 Kraftwerk allgemein'!$F$16,'2.5 CAPEX'!$J51/$F48,
IF(CE$4&lt;'2.1 Kraftwerk allgemein'!$F$16+$F48,
('2.5 CAPEX'!$J51+SUM(OFFSET('2.5 CAPEX'!CJ51,0,-MIN(MAX($F48-1-('2.1 Kraftwerk allgemein'!$F$16-'2.1 Kraftwerk allgemein'!$F$15+1),0),COLUMN(BV48)-1-('2.1 Kraftwerk allgemein'!$F$16-'2.1 Kraftwerk allgemein'!$F$15+1)),1,MIN(MAX($F48-('2.1 Kraftwerk allgemein'!$F$16-'2.1 Kraftwerk allgemein'!$F$15+1),1),COLUMN(BV48)-('2.1 Kraftwerk allgemein'!$F$16-'2.1 Kraftwerk allgemein'!$F$15+1)))))/$F48,
SUM(OFFSET('2.5 CAPEX'!CJ51,0,-MIN($F48-1,COLUMN(BV48)-1),1,MIN($F48,COLUMN(BV48))))/$F48)))))),
IF(OR(ISNUMBER($D48)=FALSE,$F48=""),"",
IF(AND('2.5 CAPEX'!$L51&lt;&gt;"x",'2.5 CAPEX'!$M51&lt;&gt;"x"),0,
IF($F48=0,0,
IF(CE$4&lt;'2.1 Kraftwerk allgemein'!$F$16,0,
IF(CE$4='2.1 Kraftwerk allgemein'!$F$16,'2.5 CAPEX'!$J51/$F48,
IF(CE$4&lt;'2.1 Kraftwerk allgemein'!$F$16+$F48,
('2.5 CAPEX'!$J51+SUM(OFFSET('2.5 CAPEX'!CJ51,0,-MIN(MAX($F48-1-('2.1 Kraftwerk allgemein'!$F$16-'1.1 Allgemein'!$I$22+1),0),COLUMN(BV48)-1-('2.1 Kraftwerk allgemein'!$F$16-'1.1 Allgemein'!$I$22+1)),1,MIN(MAX($F48-('2.1 Kraftwerk allgemein'!$F$16-'1.1 Allgemein'!$I$22+1),1),COLUMN(BV48)-('2.1 Kraftwerk allgemein'!$F$16-'1.1 Allgemein'!$I$22+1)))))/$F48,
SUM(OFFSET('2.5 CAPEX'!CJ51,0,-MIN($F48-1,COLUMN(BV48)-1),1,MIN($F48,COLUMN(BV48))))/$F48)))))))</f>
        <v>0</v>
      </c>
      <c r="CF48" s="199">
        <f ca="1">IF('2.1 Kraftwerk allgemein'!$F$15&lt;'1.1 Allgemein'!$I$22,
IF(OR(ISNUMBER($D48)=FALSE,$F48=""),"",
IF(AND('2.5 CAPEX'!$L51&lt;&gt;"x",'2.5 CAPEX'!$M51&lt;&gt;"x"),0,
IF($F48=0,0,
IF(CF$4&lt;'2.1 Kraftwerk allgemein'!$F$16,0,
IF(CF$4='2.1 Kraftwerk allgemein'!$F$16,'2.5 CAPEX'!$J51/$F48,
IF(CF$4&lt;'2.1 Kraftwerk allgemein'!$F$16+$F48,
('2.5 CAPEX'!$J51+SUM(OFFSET('2.5 CAPEX'!CK51,0,-MIN(MAX($F48-1-('2.1 Kraftwerk allgemein'!$F$16-'2.1 Kraftwerk allgemein'!$F$15+1),0),COLUMN(BW48)-1-('2.1 Kraftwerk allgemein'!$F$16-'2.1 Kraftwerk allgemein'!$F$15+1)),1,MIN(MAX($F48-('2.1 Kraftwerk allgemein'!$F$16-'2.1 Kraftwerk allgemein'!$F$15+1),1),COLUMN(BW48)-('2.1 Kraftwerk allgemein'!$F$16-'2.1 Kraftwerk allgemein'!$F$15+1)))))/$F48,
SUM(OFFSET('2.5 CAPEX'!CK51,0,-MIN($F48-1,COLUMN(BW48)-1),1,MIN($F48,COLUMN(BW48))))/$F48)))))),
IF(OR(ISNUMBER($D48)=FALSE,$F48=""),"",
IF(AND('2.5 CAPEX'!$L51&lt;&gt;"x",'2.5 CAPEX'!$M51&lt;&gt;"x"),0,
IF($F48=0,0,
IF(CF$4&lt;'2.1 Kraftwerk allgemein'!$F$16,0,
IF(CF$4='2.1 Kraftwerk allgemein'!$F$16,'2.5 CAPEX'!$J51/$F48,
IF(CF$4&lt;'2.1 Kraftwerk allgemein'!$F$16+$F48,
('2.5 CAPEX'!$J51+SUM(OFFSET('2.5 CAPEX'!CK51,0,-MIN(MAX($F48-1-('2.1 Kraftwerk allgemein'!$F$16-'1.1 Allgemein'!$I$22+1),0),COLUMN(BW48)-1-('2.1 Kraftwerk allgemein'!$F$16-'1.1 Allgemein'!$I$22+1)),1,MIN(MAX($F48-('2.1 Kraftwerk allgemein'!$F$16-'1.1 Allgemein'!$I$22+1),1),COLUMN(BW48)-('2.1 Kraftwerk allgemein'!$F$16-'1.1 Allgemein'!$I$22+1)))))/$F48,
SUM(OFFSET('2.5 CAPEX'!CK51,0,-MIN($F48-1,COLUMN(BW48)-1),1,MIN($F48,COLUMN(BW48))))/$F48)))))))</f>
        <v>0</v>
      </c>
      <c r="CG48" s="199">
        <f ca="1">IF('2.1 Kraftwerk allgemein'!$F$15&lt;'1.1 Allgemein'!$I$22,
IF(OR(ISNUMBER($D48)=FALSE,$F48=""),"",
IF(AND('2.5 CAPEX'!$L51&lt;&gt;"x",'2.5 CAPEX'!$M51&lt;&gt;"x"),0,
IF($F48=0,0,
IF(CG$4&lt;'2.1 Kraftwerk allgemein'!$F$16,0,
IF(CG$4='2.1 Kraftwerk allgemein'!$F$16,'2.5 CAPEX'!$J51/$F48,
IF(CG$4&lt;'2.1 Kraftwerk allgemein'!$F$16+$F48,
('2.5 CAPEX'!$J51+SUM(OFFSET('2.5 CAPEX'!CL51,0,-MIN(MAX($F48-1-('2.1 Kraftwerk allgemein'!$F$16-'2.1 Kraftwerk allgemein'!$F$15+1),0),COLUMN(BX48)-1-('2.1 Kraftwerk allgemein'!$F$16-'2.1 Kraftwerk allgemein'!$F$15+1)),1,MIN(MAX($F48-('2.1 Kraftwerk allgemein'!$F$16-'2.1 Kraftwerk allgemein'!$F$15+1),1),COLUMN(BX48)-('2.1 Kraftwerk allgemein'!$F$16-'2.1 Kraftwerk allgemein'!$F$15+1)))))/$F48,
SUM(OFFSET('2.5 CAPEX'!CL51,0,-MIN($F48-1,COLUMN(BX48)-1),1,MIN($F48,COLUMN(BX48))))/$F48)))))),
IF(OR(ISNUMBER($D48)=FALSE,$F48=""),"",
IF(AND('2.5 CAPEX'!$L51&lt;&gt;"x",'2.5 CAPEX'!$M51&lt;&gt;"x"),0,
IF($F48=0,0,
IF(CG$4&lt;'2.1 Kraftwerk allgemein'!$F$16,0,
IF(CG$4='2.1 Kraftwerk allgemein'!$F$16,'2.5 CAPEX'!$J51/$F48,
IF(CG$4&lt;'2.1 Kraftwerk allgemein'!$F$16+$F48,
('2.5 CAPEX'!$J51+SUM(OFFSET('2.5 CAPEX'!CL51,0,-MIN(MAX($F48-1-('2.1 Kraftwerk allgemein'!$F$16-'1.1 Allgemein'!$I$22+1),0),COLUMN(BX48)-1-('2.1 Kraftwerk allgemein'!$F$16-'1.1 Allgemein'!$I$22+1)),1,MIN(MAX($F48-('2.1 Kraftwerk allgemein'!$F$16-'1.1 Allgemein'!$I$22+1),1),COLUMN(BX48)-('2.1 Kraftwerk allgemein'!$F$16-'1.1 Allgemein'!$I$22+1)))))/$F48,
SUM(OFFSET('2.5 CAPEX'!CL51,0,-MIN($F48-1,COLUMN(BX48)-1),1,MIN($F48,COLUMN(BX48))))/$F48)))))))</f>
        <v>0</v>
      </c>
      <c r="CH48" s="199">
        <f ca="1">IF('2.1 Kraftwerk allgemein'!$F$15&lt;'1.1 Allgemein'!$I$22,
IF(OR(ISNUMBER($D48)=FALSE,$F48=""),"",
IF(AND('2.5 CAPEX'!$L51&lt;&gt;"x",'2.5 CAPEX'!$M51&lt;&gt;"x"),0,
IF($F48=0,0,
IF(CH$4&lt;'2.1 Kraftwerk allgemein'!$F$16,0,
IF(CH$4='2.1 Kraftwerk allgemein'!$F$16,'2.5 CAPEX'!$J51/$F48,
IF(CH$4&lt;'2.1 Kraftwerk allgemein'!$F$16+$F48,
('2.5 CAPEX'!$J51+SUM(OFFSET('2.5 CAPEX'!CM51,0,-MIN(MAX($F48-1-('2.1 Kraftwerk allgemein'!$F$16-'2.1 Kraftwerk allgemein'!$F$15+1),0),COLUMN(BY48)-1-('2.1 Kraftwerk allgemein'!$F$16-'2.1 Kraftwerk allgemein'!$F$15+1)),1,MIN(MAX($F48-('2.1 Kraftwerk allgemein'!$F$16-'2.1 Kraftwerk allgemein'!$F$15+1),1),COLUMN(BY48)-('2.1 Kraftwerk allgemein'!$F$16-'2.1 Kraftwerk allgemein'!$F$15+1)))))/$F48,
SUM(OFFSET('2.5 CAPEX'!CM51,0,-MIN($F48-1,COLUMN(BY48)-1),1,MIN($F48,COLUMN(BY48))))/$F48)))))),
IF(OR(ISNUMBER($D48)=FALSE,$F48=""),"",
IF(AND('2.5 CAPEX'!$L51&lt;&gt;"x",'2.5 CAPEX'!$M51&lt;&gt;"x"),0,
IF($F48=0,0,
IF(CH$4&lt;'2.1 Kraftwerk allgemein'!$F$16,0,
IF(CH$4='2.1 Kraftwerk allgemein'!$F$16,'2.5 CAPEX'!$J51/$F48,
IF(CH$4&lt;'2.1 Kraftwerk allgemein'!$F$16+$F48,
('2.5 CAPEX'!$J51+SUM(OFFSET('2.5 CAPEX'!CM51,0,-MIN(MAX($F48-1-('2.1 Kraftwerk allgemein'!$F$16-'1.1 Allgemein'!$I$22+1),0),COLUMN(BY48)-1-('2.1 Kraftwerk allgemein'!$F$16-'1.1 Allgemein'!$I$22+1)),1,MIN(MAX($F48-('2.1 Kraftwerk allgemein'!$F$16-'1.1 Allgemein'!$I$22+1),1),COLUMN(BY48)-('2.1 Kraftwerk allgemein'!$F$16-'1.1 Allgemein'!$I$22+1)))))/$F48,
SUM(OFFSET('2.5 CAPEX'!CM51,0,-MIN($F48-1,COLUMN(BY48)-1),1,MIN($F48,COLUMN(BY48))))/$F48)))))))</f>
        <v>0</v>
      </c>
      <c r="CI48" s="199">
        <f ca="1">IF('2.1 Kraftwerk allgemein'!$F$15&lt;'1.1 Allgemein'!$I$22,
IF(OR(ISNUMBER($D48)=FALSE,$F48=""),"",
IF(AND('2.5 CAPEX'!$L51&lt;&gt;"x",'2.5 CAPEX'!$M51&lt;&gt;"x"),0,
IF($F48=0,0,
IF(CI$4&lt;'2.1 Kraftwerk allgemein'!$F$16,0,
IF(CI$4='2.1 Kraftwerk allgemein'!$F$16,'2.5 CAPEX'!$J51/$F48,
IF(CI$4&lt;'2.1 Kraftwerk allgemein'!$F$16+$F48,
('2.5 CAPEX'!$J51+SUM(OFFSET('2.5 CAPEX'!CN51,0,-MIN(MAX($F48-1-('2.1 Kraftwerk allgemein'!$F$16-'2.1 Kraftwerk allgemein'!$F$15+1),0),COLUMN(BZ48)-1-('2.1 Kraftwerk allgemein'!$F$16-'2.1 Kraftwerk allgemein'!$F$15+1)),1,MIN(MAX($F48-('2.1 Kraftwerk allgemein'!$F$16-'2.1 Kraftwerk allgemein'!$F$15+1),1),COLUMN(BZ48)-('2.1 Kraftwerk allgemein'!$F$16-'2.1 Kraftwerk allgemein'!$F$15+1)))))/$F48,
SUM(OFFSET('2.5 CAPEX'!CN51,0,-MIN($F48-1,COLUMN(BZ48)-1),1,MIN($F48,COLUMN(BZ48))))/$F48)))))),
IF(OR(ISNUMBER($D48)=FALSE,$F48=""),"",
IF(AND('2.5 CAPEX'!$L51&lt;&gt;"x",'2.5 CAPEX'!$M51&lt;&gt;"x"),0,
IF($F48=0,0,
IF(CI$4&lt;'2.1 Kraftwerk allgemein'!$F$16,0,
IF(CI$4='2.1 Kraftwerk allgemein'!$F$16,'2.5 CAPEX'!$J51/$F48,
IF(CI$4&lt;'2.1 Kraftwerk allgemein'!$F$16+$F48,
('2.5 CAPEX'!$J51+SUM(OFFSET('2.5 CAPEX'!CN51,0,-MIN(MAX($F48-1-('2.1 Kraftwerk allgemein'!$F$16-'1.1 Allgemein'!$I$22+1),0),COLUMN(BZ48)-1-('2.1 Kraftwerk allgemein'!$F$16-'1.1 Allgemein'!$I$22+1)),1,MIN(MAX($F48-('2.1 Kraftwerk allgemein'!$F$16-'1.1 Allgemein'!$I$22+1),1),COLUMN(BZ48)-('2.1 Kraftwerk allgemein'!$F$16-'1.1 Allgemein'!$I$22+1)))))/$F48,
SUM(OFFSET('2.5 CAPEX'!CN51,0,-MIN($F48-1,COLUMN(BZ48)-1),1,MIN($F48,COLUMN(BZ48))))/$F48)))))))</f>
        <v>0</v>
      </c>
      <c r="CJ48" s="199">
        <f ca="1">IF('2.1 Kraftwerk allgemein'!$F$15&lt;'1.1 Allgemein'!$I$22,
IF(OR(ISNUMBER($D48)=FALSE,$F48=""),"",
IF(AND('2.5 CAPEX'!$L51&lt;&gt;"x",'2.5 CAPEX'!$M51&lt;&gt;"x"),0,
IF($F48=0,0,
IF(CJ$4&lt;'2.1 Kraftwerk allgemein'!$F$16,0,
IF(CJ$4='2.1 Kraftwerk allgemein'!$F$16,'2.5 CAPEX'!$J51/$F48,
IF(CJ$4&lt;'2.1 Kraftwerk allgemein'!$F$16+$F48,
('2.5 CAPEX'!$J51+SUM(OFFSET('2.5 CAPEX'!CO51,0,-MIN(MAX($F48-1-('2.1 Kraftwerk allgemein'!$F$16-'2.1 Kraftwerk allgemein'!$F$15+1),0),COLUMN(CA48)-1-('2.1 Kraftwerk allgemein'!$F$16-'2.1 Kraftwerk allgemein'!$F$15+1)),1,MIN(MAX($F48-('2.1 Kraftwerk allgemein'!$F$16-'2.1 Kraftwerk allgemein'!$F$15+1),1),COLUMN(CA48)-('2.1 Kraftwerk allgemein'!$F$16-'2.1 Kraftwerk allgemein'!$F$15+1)))))/$F48,
SUM(OFFSET('2.5 CAPEX'!CO51,0,-MIN($F48-1,COLUMN(CA48)-1),1,MIN($F48,COLUMN(CA48))))/$F48)))))),
IF(OR(ISNUMBER($D48)=FALSE,$F48=""),"",
IF(AND('2.5 CAPEX'!$L51&lt;&gt;"x",'2.5 CAPEX'!$M51&lt;&gt;"x"),0,
IF($F48=0,0,
IF(CJ$4&lt;'2.1 Kraftwerk allgemein'!$F$16,0,
IF(CJ$4='2.1 Kraftwerk allgemein'!$F$16,'2.5 CAPEX'!$J51/$F48,
IF(CJ$4&lt;'2.1 Kraftwerk allgemein'!$F$16+$F48,
('2.5 CAPEX'!$J51+SUM(OFFSET('2.5 CAPEX'!CO51,0,-MIN(MAX($F48-1-('2.1 Kraftwerk allgemein'!$F$16-'1.1 Allgemein'!$I$22+1),0),COLUMN(CA48)-1-('2.1 Kraftwerk allgemein'!$F$16-'1.1 Allgemein'!$I$22+1)),1,MIN(MAX($F48-('2.1 Kraftwerk allgemein'!$F$16-'1.1 Allgemein'!$I$22+1),1),COLUMN(CA48)-('2.1 Kraftwerk allgemein'!$F$16-'1.1 Allgemein'!$I$22+1)))))/$F48,
SUM(OFFSET('2.5 CAPEX'!CO51,0,-MIN($F48-1,COLUMN(CA48)-1),1,MIN($F48,COLUMN(CA48))))/$F48)))))))</f>
        <v>0</v>
      </c>
      <c r="CK48" s="199">
        <f ca="1">IF('2.1 Kraftwerk allgemein'!$F$15&lt;'1.1 Allgemein'!$I$22,
IF(OR(ISNUMBER($D48)=FALSE,$F48=""),"",
IF(AND('2.5 CAPEX'!$L51&lt;&gt;"x",'2.5 CAPEX'!$M51&lt;&gt;"x"),0,
IF($F48=0,0,
IF(CK$4&lt;'2.1 Kraftwerk allgemein'!$F$16,0,
IF(CK$4='2.1 Kraftwerk allgemein'!$F$16,'2.5 CAPEX'!$J51/$F48,
IF(CK$4&lt;'2.1 Kraftwerk allgemein'!$F$16+$F48,
('2.5 CAPEX'!$J51+SUM(OFFSET('2.5 CAPEX'!CP51,0,-MIN(MAX($F48-1-('2.1 Kraftwerk allgemein'!$F$16-'2.1 Kraftwerk allgemein'!$F$15+1),0),COLUMN(CB48)-1-('2.1 Kraftwerk allgemein'!$F$16-'2.1 Kraftwerk allgemein'!$F$15+1)),1,MIN(MAX($F48-('2.1 Kraftwerk allgemein'!$F$16-'2.1 Kraftwerk allgemein'!$F$15+1),1),COLUMN(CB48)-('2.1 Kraftwerk allgemein'!$F$16-'2.1 Kraftwerk allgemein'!$F$15+1)))))/$F48,
SUM(OFFSET('2.5 CAPEX'!CP51,0,-MIN($F48-1,COLUMN(CB48)-1),1,MIN($F48,COLUMN(CB48))))/$F48)))))),
IF(OR(ISNUMBER($D48)=FALSE,$F48=""),"",
IF(AND('2.5 CAPEX'!$L51&lt;&gt;"x",'2.5 CAPEX'!$M51&lt;&gt;"x"),0,
IF($F48=0,0,
IF(CK$4&lt;'2.1 Kraftwerk allgemein'!$F$16,0,
IF(CK$4='2.1 Kraftwerk allgemein'!$F$16,'2.5 CAPEX'!$J51/$F48,
IF(CK$4&lt;'2.1 Kraftwerk allgemein'!$F$16+$F48,
('2.5 CAPEX'!$J51+SUM(OFFSET('2.5 CAPEX'!CP51,0,-MIN(MAX($F48-1-('2.1 Kraftwerk allgemein'!$F$16-'1.1 Allgemein'!$I$22+1),0),COLUMN(CB48)-1-('2.1 Kraftwerk allgemein'!$F$16-'1.1 Allgemein'!$I$22+1)),1,MIN(MAX($F48-('2.1 Kraftwerk allgemein'!$F$16-'1.1 Allgemein'!$I$22+1),1),COLUMN(CB48)-('2.1 Kraftwerk allgemein'!$F$16-'1.1 Allgemein'!$I$22+1)))))/$F48,
SUM(OFFSET('2.5 CAPEX'!CP51,0,-MIN($F48-1,COLUMN(CB48)-1),1,MIN($F48,COLUMN(CB48))))/$F48)))))))</f>
        <v>0</v>
      </c>
      <c r="CL48" s="199">
        <f ca="1">IF('2.1 Kraftwerk allgemein'!$F$15&lt;'1.1 Allgemein'!$I$22,
IF(OR(ISNUMBER($D48)=FALSE,$F48=""),"",
IF(AND('2.5 CAPEX'!$L51&lt;&gt;"x",'2.5 CAPEX'!$M51&lt;&gt;"x"),0,
IF($F48=0,0,
IF(CL$4&lt;'2.1 Kraftwerk allgemein'!$F$16,0,
IF(CL$4='2.1 Kraftwerk allgemein'!$F$16,'2.5 CAPEX'!$J51/$F48,
IF(CL$4&lt;'2.1 Kraftwerk allgemein'!$F$16+$F48,
('2.5 CAPEX'!$J51+SUM(OFFSET('2.5 CAPEX'!CQ51,0,-MIN(MAX($F48-1-('2.1 Kraftwerk allgemein'!$F$16-'2.1 Kraftwerk allgemein'!$F$15+1),0),COLUMN(CC48)-1-('2.1 Kraftwerk allgemein'!$F$16-'2.1 Kraftwerk allgemein'!$F$15+1)),1,MIN(MAX($F48-('2.1 Kraftwerk allgemein'!$F$16-'2.1 Kraftwerk allgemein'!$F$15+1),1),COLUMN(CC48)-('2.1 Kraftwerk allgemein'!$F$16-'2.1 Kraftwerk allgemein'!$F$15+1)))))/$F48,
SUM(OFFSET('2.5 CAPEX'!CQ51,0,-MIN($F48-1,COLUMN(CC48)-1),1,MIN($F48,COLUMN(CC48))))/$F48)))))),
IF(OR(ISNUMBER($D48)=FALSE,$F48=""),"",
IF(AND('2.5 CAPEX'!$L51&lt;&gt;"x",'2.5 CAPEX'!$M51&lt;&gt;"x"),0,
IF($F48=0,0,
IF(CL$4&lt;'2.1 Kraftwerk allgemein'!$F$16,0,
IF(CL$4='2.1 Kraftwerk allgemein'!$F$16,'2.5 CAPEX'!$J51/$F48,
IF(CL$4&lt;'2.1 Kraftwerk allgemein'!$F$16+$F48,
('2.5 CAPEX'!$J51+SUM(OFFSET('2.5 CAPEX'!CQ51,0,-MIN(MAX($F48-1-('2.1 Kraftwerk allgemein'!$F$16-'1.1 Allgemein'!$I$22+1),0),COLUMN(CC48)-1-('2.1 Kraftwerk allgemein'!$F$16-'1.1 Allgemein'!$I$22+1)),1,MIN(MAX($F48-('2.1 Kraftwerk allgemein'!$F$16-'1.1 Allgemein'!$I$22+1),1),COLUMN(CC48)-('2.1 Kraftwerk allgemein'!$F$16-'1.1 Allgemein'!$I$22+1)))))/$F48,
SUM(OFFSET('2.5 CAPEX'!CQ51,0,-MIN($F48-1,COLUMN(CC48)-1),1,MIN($F48,COLUMN(CC48))))/$F48)))))))</f>
        <v>0</v>
      </c>
      <c r="CM48" s="199">
        <f ca="1">IF('2.1 Kraftwerk allgemein'!$F$15&lt;'1.1 Allgemein'!$I$22,
IF(OR(ISNUMBER($D48)=FALSE,$F48=""),"",
IF(AND('2.5 CAPEX'!$L51&lt;&gt;"x",'2.5 CAPEX'!$M51&lt;&gt;"x"),0,
IF($F48=0,0,
IF(CM$4&lt;'2.1 Kraftwerk allgemein'!$F$16,0,
IF(CM$4='2.1 Kraftwerk allgemein'!$F$16,'2.5 CAPEX'!$J51/$F48,
IF(CM$4&lt;'2.1 Kraftwerk allgemein'!$F$16+$F48,
('2.5 CAPEX'!$J51+SUM(OFFSET('2.5 CAPEX'!CR51,0,-MIN(MAX($F48-1-('2.1 Kraftwerk allgemein'!$F$16-'2.1 Kraftwerk allgemein'!$F$15+1),0),COLUMN(CD48)-1-('2.1 Kraftwerk allgemein'!$F$16-'2.1 Kraftwerk allgemein'!$F$15+1)),1,MIN(MAX($F48-('2.1 Kraftwerk allgemein'!$F$16-'2.1 Kraftwerk allgemein'!$F$15+1),1),COLUMN(CD48)-('2.1 Kraftwerk allgemein'!$F$16-'2.1 Kraftwerk allgemein'!$F$15+1)))))/$F48,
SUM(OFFSET('2.5 CAPEX'!CR51,0,-MIN($F48-1,COLUMN(CD48)-1),1,MIN($F48,COLUMN(CD48))))/$F48)))))),
IF(OR(ISNUMBER($D48)=FALSE,$F48=""),"",
IF(AND('2.5 CAPEX'!$L51&lt;&gt;"x",'2.5 CAPEX'!$M51&lt;&gt;"x"),0,
IF($F48=0,0,
IF(CM$4&lt;'2.1 Kraftwerk allgemein'!$F$16,0,
IF(CM$4='2.1 Kraftwerk allgemein'!$F$16,'2.5 CAPEX'!$J51/$F48,
IF(CM$4&lt;'2.1 Kraftwerk allgemein'!$F$16+$F48,
('2.5 CAPEX'!$J51+SUM(OFFSET('2.5 CAPEX'!CR51,0,-MIN(MAX($F48-1-('2.1 Kraftwerk allgemein'!$F$16-'1.1 Allgemein'!$I$22+1),0),COLUMN(CD48)-1-('2.1 Kraftwerk allgemein'!$F$16-'1.1 Allgemein'!$I$22+1)),1,MIN(MAX($F48-('2.1 Kraftwerk allgemein'!$F$16-'1.1 Allgemein'!$I$22+1),1),COLUMN(CD48)-('2.1 Kraftwerk allgemein'!$F$16-'1.1 Allgemein'!$I$22+1)))))/$F48,
SUM(OFFSET('2.5 CAPEX'!CR51,0,-MIN($F48-1,COLUMN(CD48)-1),1,MIN($F48,COLUMN(CD48))))/$F48)))))))</f>
        <v>0</v>
      </c>
      <c r="CN48" s="199">
        <f ca="1">IF('2.1 Kraftwerk allgemein'!$F$15&lt;'1.1 Allgemein'!$I$22,
IF(OR(ISNUMBER($D48)=FALSE,$F48=""),"",
IF(AND('2.5 CAPEX'!$L51&lt;&gt;"x",'2.5 CAPEX'!$M51&lt;&gt;"x"),0,
IF($F48=0,0,
IF(CN$4&lt;'2.1 Kraftwerk allgemein'!$F$16,0,
IF(CN$4='2.1 Kraftwerk allgemein'!$F$16,'2.5 CAPEX'!$J51/$F48,
IF(CN$4&lt;'2.1 Kraftwerk allgemein'!$F$16+$F48,
('2.5 CAPEX'!$J51+SUM(OFFSET('2.5 CAPEX'!CS51,0,-MIN(MAX($F48-1-('2.1 Kraftwerk allgemein'!$F$16-'2.1 Kraftwerk allgemein'!$F$15+1),0),COLUMN(CE48)-1-('2.1 Kraftwerk allgemein'!$F$16-'2.1 Kraftwerk allgemein'!$F$15+1)),1,MIN(MAX($F48-('2.1 Kraftwerk allgemein'!$F$16-'2.1 Kraftwerk allgemein'!$F$15+1),1),COLUMN(CE48)-('2.1 Kraftwerk allgemein'!$F$16-'2.1 Kraftwerk allgemein'!$F$15+1)))))/$F48,
SUM(OFFSET('2.5 CAPEX'!CS51,0,-MIN($F48-1,COLUMN(CE48)-1),1,MIN($F48,COLUMN(CE48))))/$F48)))))),
IF(OR(ISNUMBER($D48)=FALSE,$F48=""),"",
IF(AND('2.5 CAPEX'!$L51&lt;&gt;"x",'2.5 CAPEX'!$M51&lt;&gt;"x"),0,
IF($F48=0,0,
IF(CN$4&lt;'2.1 Kraftwerk allgemein'!$F$16,0,
IF(CN$4='2.1 Kraftwerk allgemein'!$F$16,'2.5 CAPEX'!$J51/$F48,
IF(CN$4&lt;'2.1 Kraftwerk allgemein'!$F$16+$F48,
('2.5 CAPEX'!$J51+SUM(OFFSET('2.5 CAPEX'!CS51,0,-MIN(MAX($F48-1-('2.1 Kraftwerk allgemein'!$F$16-'1.1 Allgemein'!$I$22+1),0),COLUMN(CE48)-1-('2.1 Kraftwerk allgemein'!$F$16-'1.1 Allgemein'!$I$22+1)),1,MIN(MAX($F48-('2.1 Kraftwerk allgemein'!$F$16-'1.1 Allgemein'!$I$22+1),1),COLUMN(CE48)-('2.1 Kraftwerk allgemein'!$F$16-'1.1 Allgemein'!$I$22+1)))))/$F48,
SUM(OFFSET('2.5 CAPEX'!CS51,0,-MIN($F48-1,COLUMN(CE48)-1),1,MIN($F48,COLUMN(CE48))))/$F48)))))))</f>
        <v>0</v>
      </c>
      <c r="CO48" s="199">
        <f ca="1">IF('2.1 Kraftwerk allgemein'!$F$15&lt;'1.1 Allgemein'!$I$22,
IF(OR(ISNUMBER($D48)=FALSE,$F48=""),"",
IF(AND('2.5 CAPEX'!$L51&lt;&gt;"x",'2.5 CAPEX'!$M51&lt;&gt;"x"),0,
IF($F48=0,0,
IF(CO$4&lt;'2.1 Kraftwerk allgemein'!$F$16,0,
IF(CO$4='2.1 Kraftwerk allgemein'!$F$16,'2.5 CAPEX'!$J51/$F48,
IF(CO$4&lt;'2.1 Kraftwerk allgemein'!$F$16+$F48,
('2.5 CAPEX'!$J51+SUM(OFFSET('2.5 CAPEX'!CT51,0,-MIN(MAX($F48-1-('2.1 Kraftwerk allgemein'!$F$16-'2.1 Kraftwerk allgemein'!$F$15+1),0),COLUMN(CF48)-1-('2.1 Kraftwerk allgemein'!$F$16-'2.1 Kraftwerk allgemein'!$F$15+1)),1,MIN(MAX($F48-('2.1 Kraftwerk allgemein'!$F$16-'2.1 Kraftwerk allgemein'!$F$15+1),1),COLUMN(CF48)-('2.1 Kraftwerk allgemein'!$F$16-'2.1 Kraftwerk allgemein'!$F$15+1)))))/$F48,
SUM(OFFSET('2.5 CAPEX'!CT51,0,-MIN($F48-1,COLUMN(CF48)-1),1,MIN($F48,COLUMN(CF48))))/$F48)))))),
IF(OR(ISNUMBER($D48)=FALSE,$F48=""),"",
IF(AND('2.5 CAPEX'!$L51&lt;&gt;"x",'2.5 CAPEX'!$M51&lt;&gt;"x"),0,
IF($F48=0,0,
IF(CO$4&lt;'2.1 Kraftwerk allgemein'!$F$16,0,
IF(CO$4='2.1 Kraftwerk allgemein'!$F$16,'2.5 CAPEX'!$J51/$F48,
IF(CO$4&lt;'2.1 Kraftwerk allgemein'!$F$16+$F48,
('2.5 CAPEX'!$J51+SUM(OFFSET('2.5 CAPEX'!CT51,0,-MIN(MAX($F48-1-('2.1 Kraftwerk allgemein'!$F$16-'1.1 Allgemein'!$I$22+1),0),COLUMN(CF48)-1-('2.1 Kraftwerk allgemein'!$F$16-'1.1 Allgemein'!$I$22+1)),1,MIN(MAX($F48-('2.1 Kraftwerk allgemein'!$F$16-'1.1 Allgemein'!$I$22+1),1),COLUMN(CF48)-('2.1 Kraftwerk allgemein'!$F$16-'1.1 Allgemein'!$I$22+1)))))/$F48,
SUM(OFFSET('2.5 CAPEX'!CT51,0,-MIN($F48-1,COLUMN(CF48)-1),1,MIN($F48,COLUMN(CF48))))/$F48)))))))</f>
        <v>0</v>
      </c>
      <c r="CP48" s="199">
        <f ca="1">IF('2.1 Kraftwerk allgemein'!$F$15&lt;'1.1 Allgemein'!$I$22,
IF(OR(ISNUMBER($D48)=FALSE,$F48=""),"",
IF(AND('2.5 CAPEX'!$L51&lt;&gt;"x",'2.5 CAPEX'!$M51&lt;&gt;"x"),0,
IF($F48=0,0,
IF(CP$4&lt;'2.1 Kraftwerk allgemein'!$F$16,0,
IF(CP$4='2.1 Kraftwerk allgemein'!$F$16,'2.5 CAPEX'!$J51/$F48,
IF(CP$4&lt;'2.1 Kraftwerk allgemein'!$F$16+$F48,
('2.5 CAPEX'!$J51+SUM(OFFSET('2.5 CAPEX'!CU51,0,-MIN(MAX($F48-1-('2.1 Kraftwerk allgemein'!$F$16-'2.1 Kraftwerk allgemein'!$F$15+1),0),COLUMN(CG48)-1-('2.1 Kraftwerk allgemein'!$F$16-'2.1 Kraftwerk allgemein'!$F$15+1)),1,MIN(MAX($F48-('2.1 Kraftwerk allgemein'!$F$16-'2.1 Kraftwerk allgemein'!$F$15+1),1),COLUMN(CG48)-('2.1 Kraftwerk allgemein'!$F$16-'2.1 Kraftwerk allgemein'!$F$15+1)))))/$F48,
SUM(OFFSET('2.5 CAPEX'!CU51,0,-MIN($F48-1,COLUMN(CG48)-1),1,MIN($F48,COLUMN(CG48))))/$F48)))))),
IF(OR(ISNUMBER($D48)=FALSE,$F48=""),"",
IF(AND('2.5 CAPEX'!$L51&lt;&gt;"x",'2.5 CAPEX'!$M51&lt;&gt;"x"),0,
IF($F48=0,0,
IF(CP$4&lt;'2.1 Kraftwerk allgemein'!$F$16,0,
IF(CP$4='2.1 Kraftwerk allgemein'!$F$16,'2.5 CAPEX'!$J51/$F48,
IF(CP$4&lt;'2.1 Kraftwerk allgemein'!$F$16+$F48,
('2.5 CAPEX'!$J51+SUM(OFFSET('2.5 CAPEX'!CU51,0,-MIN(MAX($F48-1-('2.1 Kraftwerk allgemein'!$F$16-'1.1 Allgemein'!$I$22+1),0),COLUMN(CG48)-1-('2.1 Kraftwerk allgemein'!$F$16-'1.1 Allgemein'!$I$22+1)),1,MIN(MAX($F48-('2.1 Kraftwerk allgemein'!$F$16-'1.1 Allgemein'!$I$22+1),1),COLUMN(CG48)-('2.1 Kraftwerk allgemein'!$F$16-'1.1 Allgemein'!$I$22+1)))))/$F48,
SUM(OFFSET('2.5 CAPEX'!CU51,0,-MIN($F48-1,COLUMN(CG48)-1),1,MIN($F48,COLUMN(CG48))))/$F48)))))))</f>
        <v>0</v>
      </c>
      <c r="CQ48" s="199">
        <f ca="1">IF('2.1 Kraftwerk allgemein'!$F$15&lt;'1.1 Allgemein'!$I$22,
IF(OR(ISNUMBER($D48)=FALSE,$F48=""),"",
IF(AND('2.5 CAPEX'!$L51&lt;&gt;"x",'2.5 CAPEX'!$M51&lt;&gt;"x"),0,
IF($F48=0,0,
IF(CQ$4&lt;'2.1 Kraftwerk allgemein'!$F$16,0,
IF(CQ$4='2.1 Kraftwerk allgemein'!$F$16,'2.5 CAPEX'!$J51/$F48,
IF(CQ$4&lt;'2.1 Kraftwerk allgemein'!$F$16+$F48,
('2.5 CAPEX'!$J51+SUM(OFFSET('2.5 CAPEX'!CV51,0,-MIN(MAX($F48-1-('2.1 Kraftwerk allgemein'!$F$16-'2.1 Kraftwerk allgemein'!$F$15+1),0),COLUMN(CH48)-1-('2.1 Kraftwerk allgemein'!$F$16-'2.1 Kraftwerk allgemein'!$F$15+1)),1,MIN(MAX($F48-('2.1 Kraftwerk allgemein'!$F$16-'2.1 Kraftwerk allgemein'!$F$15+1),1),COLUMN(CH48)-('2.1 Kraftwerk allgemein'!$F$16-'2.1 Kraftwerk allgemein'!$F$15+1)))))/$F48,
SUM(OFFSET('2.5 CAPEX'!CV51,0,-MIN($F48-1,COLUMN(CH48)-1),1,MIN($F48,COLUMN(CH48))))/$F48)))))),
IF(OR(ISNUMBER($D48)=FALSE,$F48=""),"",
IF(AND('2.5 CAPEX'!$L51&lt;&gt;"x",'2.5 CAPEX'!$M51&lt;&gt;"x"),0,
IF($F48=0,0,
IF(CQ$4&lt;'2.1 Kraftwerk allgemein'!$F$16,0,
IF(CQ$4='2.1 Kraftwerk allgemein'!$F$16,'2.5 CAPEX'!$J51/$F48,
IF(CQ$4&lt;'2.1 Kraftwerk allgemein'!$F$16+$F48,
('2.5 CAPEX'!$J51+SUM(OFFSET('2.5 CAPEX'!CV51,0,-MIN(MAX($F48-1-('2.1 Kraftwerk allgemein'!$F$16-'1.1 Allgemein'!$I$22+1),0),COLUMN(CH48)-1-('2.1 Kraftwerk allgemein'!$F$16-'1.1 Allgemein'!$I$22+1)),1,MIN(MAX($F48-('2.1 Kraftwerk allgemein'!$F$16-'1.1 Allgemein'!$I$22+1),1),COLUMN(CH48)-('2.1 Kraftwerk allgemein'!$F$16-'1.1 Allgemein'!$I$22+1)))))/$F48,
SUM(OFFSET('2.5 CAPEX'!CV51,0,-MIN($F48-1,COLUMN(CH48)-1),1,MIN($F48,COLUMN(CH48))))/$F48)))))))</f>
        <v>0</v>
      </c>
      <c r="CR48" s="199">
        <f ca="1">IF('2.1 Kraftwerk allgemein'!$F$15&lt;'1.1 Allgemein'!$I$22,
IF(OR(ISNUMBER($D48)=FALSE,$F48=""),"",
IF(AND('2.5 CAPEX'!$L51&lt;&gt;"x",'2.5 CAPEX'!$M51&lt;&gt;"x"),0,
IF($F48=0,0,
IF(CR$4&lt;'2.1 Kraftwerk allgemein'!$F$16,0,
IF(CR$4='2.1 Kraftwerk allgemein'!$F$16,'2.5 CAPEX'!$J51/$F48,
IF(CR$4&lt;'2.1 Kraftwerk allgemein'!$F$16+$F48,
('2.5 CAPEX'!$J51+SUM(OFFSET('2.5 CAPEX'!CW51,0,-MIN(MAX($F48-1-('2.1 Kraftwerk allgemein'!$F$16-'2.1 Kraftwerk allgemein'!$F$15+1),0),COLUMN(CI48)-1-('2.1 Kraftwerk allgemein'!$F$16-'2.1 Kraftwerk allgemein'!$F$15+1)),1,MIN(MAX($F48-('2.1 Kraftwerk allgemein'!$F$16-'2.1 Kraftwerk allgemein'!$F$15+1),1),COLUMN(CI48)-('2.1 Kraftwerk allgemein'!$F$16-'2.1 Kraftwerk allgemein'!$F$15+1)))))/$F48,
SUM(OFFSET('2.5 CAPEX'!CW51,0,-MIN($F48-1,COLUMN(CI48)-1),1,MIN($F48,COLUMN(CI48))))/$F48)))))),
IF(OR(ISNUMBER($D48)=FALSE,$F48=""),"",
IF(AND('2.5 CAPEX'!$L51&lt;&gt;"x",'2.5 CAPEX'!$M51&lt;&gt;"x"),0,
IF($F48=0,0,
IF(CR$4&lt;'2.1 Kraftwerk allgemein'!$F$16,0,
IF(CR$4='2.1 Kraftwerk allgemein'!$F$16,'2.5 CAPEX'!$J51/$F48,
IF(CR$4&lt;'2.1 Kraftwerk allgemein'!$F$16+$F48,
('2.5 CAPEX'!$J51+SUM(OFFSET('2.5 CAPEX'!CW51,0,-MIN(MAX($F48-1-('2.1 Kraftwerk allgemein'!$F$16-'1.1 Allgemein'!$I$22+1),0),COLUMN(CI48)-1-('2.1 Kraftwerk allgemein'!$F$16-'1.1 Allgemein'!$I$22+1)),1,MIN(MAX($F48-('2.1 Kraftwerk allgemein'!$F$16-'1.1 Allgemein'!$I$22+1),1),COLUMN(CI48)-('2.1 Kraftwerk allgemein'!$F$16-'1.1 Allgemein'!$I$22+1)))))/$F48,
SUM(OFFSET('2.5 CAPEX'!CW51,0,-MIN($F48-1,COLUMN(CI48)-1),1,MIN($F48,COLUMN(CI48))))/$F48)))))))</f>
        <v>0</v>
      </c>
      <c r="CS48" s="199">
        <f ca="1">IF('2.1 Kraftwerk allgemein'!$F$15&lt;'1.1 Allgemein'!$I$22,
IF(OR(ISNUMBER($D48)=FALSE,$F48=""),"",
IF(AND('2.5 CAPEX'!$L51&lt;&gt;"x",'2.5 CAPEX'!$M51&lt;&gt;"x"),0,
IF($F48=0,0,
IF(CS$4&lt;'2.1 Kraftwerk allgemein'!$F$16,0,
IF(CS$4='2.1 Kraftwerk allgemein'!$F$16,'2.5 CAPEX'!$J51/$F48,
IF(CS$4&lt;'2.1 Kraftwerk allgemein'!$F$16+$F48,
('2.5 CAPEX'!$J51+SUM(OFFSET('2.5 CAPEX'!CX51,0,-MIN(MAX($F48-1-('2.1 Kraftwerk allgemein'!$F$16-'2.1 Kraftwerk allgemein'!$F$15+1),0),COLUMN(CJ48)-1-('2.1 Kraftwerk allgemein'!$F$16-'2.1 Kraftwerk allgemein'!$F$15+1)),1,MIN(MAX($F48-('2.1 Kraftwerk allgemein'!$F$16-'2.1 Kraftwerk allgemein'!$F$15+1),1),COLUMN(CJ48)-('2.1 Kraftwerk allgemein'!$F$16-'2.1 Kraftwerk allgemein'!$F$15+1)))))/$F48,
SUM(OFFSET('2.5 CAPEX'!CX51,0,-MIN($F48-1,COLUMN(CJ48)-1),1,MIN($F48,COLUMN(CJ48))))/$F48)))))),
IF(OR(ISNUMBER($D48)=FALSE,$F48=""),"",
IF(AND('2.5 CAPEX'!$L51&lt;&gt;"x",'2.5 CAPEX'!$M51&lt;&gt;"x"),0,
IF($F48=0,0,
IF(CS$4&lt;'2.1 Kraftwerk allgemein'!$F$16,0,
IF(CS$4='2.1 Kraftwerk allgemein'!$F$16,'2.5 CAPEX'!$J51/$F48,
IF(CS$4&lt;'2.1 Kraftwerk allgemein'!$F$16+$F48,
('2.5 CAPEX'!$J51+SUM(OFFSET('2.5 CAPEX'!CX51,0,-MIN(MAX($F48-1-('2.1 Kraftwerk allgemein'!$F$16-'1.1 Allgemein'!$I$22+1),0),COLUMN(CJ48)-1-('2.1 Kraftwerk allgemein'!$F$16-'1.1 Allgemein'!$I$22+1)),1,MIN(MAX($F48-('2.1 Kraftwerk allgemein'!$F$16-'1.1 Allgemein'!$I$22+1),1),COLUMN(CJ48)-('2.1 Kraftwerk allgemein'!$F$16-'1.1 Allgemein'!$I$22+1)))))/$F48,
SUM(OFFSET('2.5 CAPEX'!CX51,0,-MIN($F48-1,COLUMN(CJ48)-1),1,MIN($F48,COLUMN(CJ48))))/$F48)))))))</f>
        <v>0</v>
      </c>
      <c r="CT48" s="199">
        <f ca="1">IF('2.1 Kraftwerk allgemein'!$F$15&lt;'1.1 Allgemein'!$I$22,
IF(OR(ISNUMBER($D48)=FALSE,$F48=""),"",
IF(AND('2.5 CAPEX'!$L51&lt;&gt;"x",'2.5 CAPEX'!$M51&lt;&gt;"x"),0,
IF($F48=0,0,
IF(CT$4&lt;'2.1 Kraftwerk allgemein'!$F$16,0,
IF(CT$4='2.1 Kraftwerk allgemein'!$F$16,'2.5 CAPEX'!$J51/$F48,
IF(CT$4&lt;'2.1 Kraftwerk allgemein'!$F$16+$F48,
('2.5 CAPEX'!$J51+SUM(OFFSET('2.5 CAPEX'!CY51,0,-MIN(MAX($F48-1-('2.1 Kraftwerk allgemein'!$F$16-'2.1 Kraftwerk allgemein'!$F$15+1),0),COLUMN(CK48)-1-('2.1 Kraftwerk allgemein'!$F$16-'2.1 Kraftwerk allgemein'!$F$15+1)),1,MIN(MAX($F48-('2.1 Kraftwerk allgemein'!$F$16-'2.1 Kraftwerk allgemein'!$F$15+1),1),COLUMN(CK48)-('2.1 Kraftwerk allgemein'!$F$16-'2.1 Kraftwerk allgemein'!$F$15+1)))))/$F48,
SUM(OFFSET('2.5 CAPEX'!CY51,0,-MIN($F48-1,COLUMN(CK48)-1),1,MIN($F48,COLUMN(CK48))))/$F48)))))),
IF(OR(ISNUMBER($D48)=FALSE,$F48=""),"",
IF(AND('2.5 CAPEX'!$L51&lt;&gt;"x",'2.5 CAPEX'!$M51&lt;&gt;"x"),0,
IF($F48=0,0,
IF(CT$4&lt;'2.1 Kraftwerk allgemein'!$F$16,0,
IF(CT$4='2.1 Kraftwerk allgemein'!$F$16,'2.5 CAPEX'!$J51/$F48,
IF(CT$4&lt;'2.1 Kraftwerk allgemein'!$F$16+$F48,
('2.5 CAPEX'!$J51+SUM(OFFSET('2.5 CAPEX'!CY51,0,-MIN(MAX($F48-1-('2.1 Kraftwerk allgemein'!$F$16-'1.1 Allgemein'!$I$22+1),0),COLUMN(CK48)-1-('2.1 Kraftwerk allgemein'!$F$16-'1.1 Allgemein'!$I$22+1)),1,MIN(MAX($F48-('2.1 Kraftwerk allgemein'!$F$16-'1.1 Allgemein'!$I$22+1),1),COLUMN(CK48)-('2.1 Kraftwerk allgemein'!$F$16-'1.1 Allgemein'!$I$22+1)))))/$F48,
SUM(OFFSET('2.5 CAPEX'!CY51,0,-MIN($F48-1,COLUMN(CK48)-1),1,MIN($F48,COLUMN(CK48))))/$F48)))))))</f>
        <v>0</v>
      </c>
      <c r="CU48" s="199">
        <f ca="1">IF('2.1 Kraftwerk allgemein'!$F$15&lt;'1.1 Allgemein'!$I$22,
IF(OR(ISNUMBER($D48)=FALSE,$F48=""),"",
IF(AND('2.5 CAPEX'!$L51&lt;&gt;"x",'2.5 CAPEX'!$M51&lt;&gt;"x"),0,
IF($F48=0,0,
IF(CU$4&lt;'2.1 Kraftwerk allgemein'!$F$16,0,
IF(CU$4='2.1 Kraftwerk allgemein'!$F$16,'2.5 CAPEX'!$J51/$F48,
IF(CU$4&lt;'2.1 Kraftwerk allgemein'!$F$16+$F48,
('2.5 CAPEX'!$J51+SUM(OFFSET('2.5 CAPEX'!CZ51,0,-MIN(MAX($F48-1-('2.1 Kraftwerk allgemein'!$F$16-'2.1 Kraftwerk allgemein'!$F$15+1),0),COLUMN(CL48)-1-('2.1 Kraftwerk allgemein'!$F$16-'2.1 Kraftwerk allgemein'!$F$15+1)),1,MIN(MAX($F48-('2.1 Kraftwerk allgemein'!$F$16-'2.1 Kraftwerk allgemein'!$F$15+1),1),COLUMN(CL48)-('2.1 Kraftwerk allgemein'!$F$16-'2.1 Kraftwerk allgemein'!$F$15+1)))))/$F48,
SUM(OFFSET('2.5 CAPEX'!CZ51,0,-MIN($F48-1,COLUMN(CL48)-1),1,MIN($F48,COLUMN(CL48))))/$F48)))))),
IF(OR(ISNUMBER($D48)=FALSE,$F48=""),"",
IF(AND('2.5 CAPEX'!$L51&lt;&gt;"x",'2.5 CAPEX'!$M51&lt;&gt;"x"),0,
IF($F48=0,0,
IF(CU$4&lt;'2.1 Kraftwerk allgemein'!$F$16,0,
IF(CU$4='2.1 Kraftwerk allgemein'!$F$16,'2.5 CAPEX'!$J51/$F48,
IF(CU$4&lt;'2.1 Kraftwerk allgemein'!$F$16+$F48,
('2.5 CAPEX'!$J51+SUM(OFFSET('2.5 CAPEX'!CZ51,0,-MIN(MAX($F48-1-('2.1 Kraftwerk allgemein'!$F$16-'1.1 Allgemein'!$I$22+1),0),COLUMN(CL48)-1-('2.1 Kraftwerk allgemein'!$F$16-'1.1 Allgemein'!$I$22+1)),1,MIN(MAX($F48-('2.1 Kraftwerk allgemein'!$F$16-'1.1 Allgemein'!$I$22+1),1),COLUMN(CL48)-('2.1 Kraftwerk allgemein'!$F$16-'1.1 Allgemein'!$I$22+1)))))/$F48,
SUM(OFFSET('2.5 CAPEX'!CZ51,0,-MIN($F48-1,COLUMN(CL48)-1),1,MIN($F48,COLUMN(CL48))))/$F48)))))))</f>
        <v>0</v>
      </c>
      <c r="CV48" s="199">
        <f ca="1">IF('2.1 Kraftwerk allgemein'!$F$15&lt;'1.1 Allgemein'!$I$22,
IF(OR(ISNUMBER($D48)=FALSE,$F48=""),"",
IF(AND('2.5 CAPEX'!$L51&lt;&gt;"x",'2.5 CAPEX'!$M51&lt;&gt;"x"),0,
IF($F48=0,0,
IF(CV$4&lt;'2.1 Kraftwerk allgemein'!$F$16,0,
IF(CV$4='2.1 Kraftwerk allgemein'!$F$16,'2.5 CAPEX'!$J51/$F48,
IF(CV$4&lt;'2.1 Kraftwerk allgemein'!$F$16+$F48,
('2.5 CAPEX'!$J51+SUM(OFFSET('2.5 CAPEX'!DA51,0,-MIN(MAX($F48-1-('2.1 Kraftwerk allgemein'!$F$16-'2.1 Kraftwerk allgemein'!$F$15+1),0),COLUMN(CM48)-1-('2.1 Kraftwerk allgemein'!$F$16-'2.1 Kraftwerk allgemein'!$F$15+1)),1,MIN(MAX($F48-('2.1 Kraftwerk allgemein'!$F$16-'2.1 Kraftwerk allgemein'!$F$15+1),1),COLUMN(CM48)-('2.1 Kraftwerk allgemein'!$F$16-'2.1 Kraftwerk allgemein'!$F$15+1)))))/$F48,
SUM(OFFSET('2.5 CAPEX'!DA51,0,-MIN($F48-1,COLUMN(CM48)-1),1,MIN($F48,COLUMN(CM48))))/$F48)))))),
IF(OR(ISNUMBER($D48)=FALSE,$F48=""),"",
IF(AND('2.5 CAPEX'!$L51&lt;&gt;"x",'2.5 CAPEX'!$M51&lt;&gt;"x"),0,
IF($F48=0,0,
IF(CV$4&lt;'2.1 Kraftwerk allgemein'!$F$16,0,
IF(CV$4='2.1 Kraftwerk allgemein'!$F$16,'2.5 CAPEX'!$J51/$F48,
IF(CV$4&lt;'2.1 Kraftwerk allgemein'!$F$16+$F48,
('2.5 CAPEX'!$J51+SUM(OFFSET('2.5 CAPEX'!DA51,0,-MIN(MAX($F48-1-('2.1 Kraftwerk allgemein'!$F$16-'1.1 Allgemein'!$I$22+1),0),COLUMN(CM48)-1-('2.1 Kraftwerk allgemein'!$F$16-'1.1 Allgemein'!$I$22+1)),1,MIN(MAX($F48-('2.1 Kraftwerk allgemein'!$F$16-'1.1 Allgemein'!$I$22+1),1),COLUMN(CM48)-('2.1 Kraftwerk allgemein'!$F$16-'1.1 Allgemein'!$I$22+1)))))/$F48,
SUM(OFFSET('2.5 CAPEX'!DA51,0,-MIN($F48-1,COLUMN(CM48)-1),1,MIN($F48,COLUMN(CM48))))/$F48)))))))</f>
        <v>0</v>
      </c>
      <c r="CW48" s="199">
        <f ca="1">IF('2.1 Kraftwerk allgemein'!$F$15&lt;'1.1 Allgemein'!$I$22,
IF(OR(ISNUMBER($D48)=FALSE,$F48=""),"",
IF(AND('2.5 CAPEX'!$L51&lt;&gt;"x",'2.5 CAPEX'!$M51&lt;&gt;"x"),0,
IF($F48=0,0,
IF(CW$4&lt;'2.1 Kraftwerk allgemein'!$F$16,0,
IF(CW$4='2.1 Kraftwerk allgemein'!$F$16,'2.5 CAPEX'!$J51/$F48,
IF(CW$4&lt;'2.1 Kraftwerk allgemein'!$F$16+$F48,
('2.5 CAPEX'!$J51+SUM(OFFSET('2.5 CAPEX'!DB51,0,-MIN(MAX($F48-1-('2.1 Kraftwerk allgemein'!$F$16-'2.1 Kraftwerk allgemein'!$F$15+1),0),COLUMN(CN48)-1-('2.1 Kraftwerk allgemein'!$F$16-'2.1 Kraftwerk allgemein'!$F$15+1)),1,MIN(MAX($F48-('2.1 Kraftwerk allgemein'!$F$16-'2.1 Kraftwerk allgemein'!$F$15+1),1),COLUMN(CN48)-('2.1 Kraftwerk allgemein'!$F$16-'2.1 Kraftwerk allgemein'!$F$15+1)))))/$F48,
SUM(OFFSET('2.5 CAPEX'!DB51,0,-MIN($F48-1,COLUMN(CN48)-1),1,MIN($F48,COLUMN(CN48))))/$F48)))))),
IF(OR(ISNUMBER($D48)=FALSE,$F48=""),"",
IF(AND('2.5 CAPEX'!$L51&lt;&gt;"x",'2.5 CAPEX'!$M51&lt;&gt;"x"),0,
IF($F48=0,0,
IF(CW$4&lt;'2.1 Kraftwerk allgemein'!$F$16,0,
IF(CW$4='2.1 Kraftwerk allgemein'!$F$16,'2.5 CAPEX'!$J51/$F48,
IF(CW$4&lt;'2.1 Kraftwerk allgemein'!$F$16+$F48,
('2.5 CAPEX'!$J51+SUM(OFFSET('2.5 CAPEX'!DB51,0,-MIN(MAX($F48-1-('2.1 Kraftwerk allgemein'!$F$16-'1.1 Allgemein'!$I$22+1),0),COLUMN(CN48)-1-('2.1 Kraftwerk allgemein'!$F$16-'1.1 Allgemein'!$I$22+1)),1,MIN(MAX($F48-('2.1 Kraftwerk allgemein'!$F$16-'1.1 Allgemein'!$I$22+1),1),COLUMN(CN48)-('2.1 Kraftwerk allgemein'!$F$16-'1.1 Allgemein'!$I$22+1)))))/$F48,
SUM(OFFSET('2.5 CAPEX'!DB51,0,-MIN($F48-1,COLUMN(CN48)-1),1,MIN($F48,COLUMN(CN48))))/$F48)))))))</f>
        <v>0</v>
      </c>
      <c r="CX48" s="199">
        <f ca="1">IF('2.1 Kraftwerk allgemein'!$F$15&lt;'1.1 Allgemein'!$I$22,
IF(OR(ISNUMBER($D48)=FALSE,$F48=""),"",
IF(AND('2.5 CAPEX'!$L51&lt;&gt;"x",'2.5 CAPEX'!$M51&lt;&gt;"x"),0,
IF($F48=0,0,
IF(CX$4&lt;'2.1 Kraftwerk allgemein'!$F$16,0,
IF(CX$4='2.1 Kraftwerk allgemein'!$F$16,'2.5 CAPEX'!$J51/$F48,
IF(CX$4&lt;'2.1 Kraftwerk allgemein'!$F$16+$F48,
('2.5 CAPEX'!$J51+SUM(OFFSET('2.5 CAPEX'!DC51,0,-MIN(MAX($F48-1-('2.1 Kraftwerk allgemein'!$F$16-'2.1 Kraftwerk allgemein'!$F$15+1),0),COLUMN(CO48)-1-('2.1 Kraftwerk allgemein'!$F$16-'2.1 Kraftwerk allgemein'!$F$15+1)),1,MIN(MAX($F48-('2.1 Kraftwerk allgemein'!$F$16-'2.1 Kraftwerk allgemein'!$F$15+1),1),COLUMN(CO48)-('2.1 Kraftwerk allgemein'!$F$16-'2.1 Kraftwerk allgemein'!$F$15+1)))))/$F48,
SUM(OFFSET('2.5 CAPEX'!DC51,0,-MIN($F48-1,COLUMN(CO48)-1),1,MIN($F48,COLUMN(CO48))))/$F48)))))),
IF(OR(ISNUMBER($D48)=FALSE,$F48=""),"",
IF(AND('2.5 CAPEX'!$L51&lt;&gt;"x",'2.5 CAPEX'!$M51&lt;&gt;"x"),0,
IF($F48=0,0,
IF(CX$4&lt;'2.1 Kraftwerk allgemein'!$F$16,0,
IF(CX$4='2.1 Kraftwerk allgemein'!$F$16,'2.5 CAPEX'!$J51/$F48,
IF(CX$4&lt;'2.1 Kraftwerk allgemein'!$F$16+$F48,
('2.5 CAPEX'!$J51+SUM(OFFSET('2.5 CAPEX'!DC51,0,-MIN(MAX($F48-1-('2.1 Kraftwerk allgemein'!$F$16-'1.1 Allgemein'!$I$22+1),0),COLUMN(CO48)-1-('2.1 Kraftwerk allgemein'!$F$16-'1.1 Allgemein'!$I$22+1)),1,MIN(MAX($F48-('2.1 Kraftwerk allgemein'!$F$16-'1.1 Allgemein'!$I$22+1),1),COLUMN(CO48)-('2.1 Kraftwerk allgemein'!$F$16-'1.1 Allgemein'!$I$22+1)))))/$F48,
SUM(OFFSET('2.5 CAPEX'!DC51,0,-MIN($F48-1,COLUMN(CO48)-1),1,MIN($F48,COLUMN(CO48))))/$F48)))))))</f>
        <v>0</v>
      </c>
      <c r="CY48" s="199">
        <f ca="1">IF('2.1 Kraftwerk allgemein'!$F$15&lt;'1.1 Allgemein'!$I$22,
IF(OR(ISNUMBER($D48)=FALSE,$F48=""),"",
IF(AND('2.5 CAPEX'!$L51&lt;&gt;"x",'2.5 CAPEX'!$M51&lt;&gt;"x"),0,
IF($F48=0,0,
IF(CY$4&lt;'2.1 Kraftwerk allgemein'!$F$16,0,
IF(CY$4='2.1 Kraftwerk allgemein'!$F$16,'2.5 CAPEX'!$J51/$F48,
IF(CY$4&lt;'2.1 Kraftwerk allgemein'!$F$16+$F48,
('2.5 CAPEX'!$J51+SUM(OFFSET('2.5 CAPEX'!DD51,0,-MIN(MAX($F48-1-('2.1 Kraftwerk allgemein'!$F$16-'2.1 Kraftwerk allgemein'!$F$15+1),0),COLUMN(CP48)-1-('2.1 Kraftwerk allgemein'!$F$16-'2.1 Kraftwerk allgemein'!$F$15+1)),1,MIN(MAX($F48-('2.1 Kraftwerk allgemein'!$F$16-'2.1 Kraftwerk allgemein'!$F$15+1),1),COLUMN(CP48)-('2.1 Kraftwerk allgemein'!$F$16-'2.1 Kraftwerk allgemein'!$F$15+1)))))/$F48,
SUM(OFFSET('2.5 CAPEX'!DD51,0,-MIN($F48-1,COLUMN(CP48)-1),1,MIN($F48,COLUMN(CP48))))/$F48)))))),
IF(OR(ISNUMBER($D48)=FALSE,$F48=""),"",
IF(AND('2.5 CAPEX'!$L51&lt;&gt;"x",'2.5 CAPEX'!$M51&lt;&gt;"x"),0,
IF($F48=0,0,
IF(CY$4&lt;'2.1 Kraftwerk allgemein'!$F$16,0,
IF(CY$4='2.1 Kraftwerk allgemein'!$F$16,'2.5 CAPEX'!$J51/$F48,
IF(CY$4&lt;'2.1 Kraftwerk allgemein'!$F$16+$F48,
('2.5 CAPEX'!$J51+SUM(OFFSET('2.5 CAPEX'!DD51,0,-MIN(MAX($F48-1-('2.1 Kraftwerk allgemein'!$F$16-'1.1 Allgemein'!$I$22+1),0),COLUMN(CP48)-1-('2.1 Kraftwerk allgemein'!$F$16-'1.1 Allgemein'!$I$22+1)),1,MIN(MAX($F48-('2.1 Kraftwerk allgemein'!$F$16-'1.1 Allgemein'!$I$22+1),1),COLUMN(CP48)-('2.1 Kraftwerk allgemein'!$F$16-'1.1 Allgemein'!$I$22+1)))))/$F48,
SUM(OFFSET('2.5 CAPEX'!DD51,0,-MIN($F48-1,COLUMN(CP48)-1),1,MIN($F48,COLUMN(CP48))))/$F48)))))))</f>
        <v>0</v>
      </c>
      <c r="CZ48" s="199">
        <f ca="1">IF('2.1 Kraftwerk allgemein'!$F$15&lt;'1.1 Allgemein'!$I$22,
IF(OR(ISNUMBER($D48)=FALSE,$F48=""),"",
IF(AND('2.5 CAPEX'!$L51&lt;&gt;"x",'2.5 CAPEX'!$M51&lt;&gt;"x"),0,
IF($F48=0,0,
IF(CZ$4&lt;'2.1 Kraftwerk allgemein'!$F$16,0,
IF(CZ$4='2.1 Kraftwerk allgemein'!$F$16,'2.5 CAPEX'!$J51/$F48,
IF(CZ$4&lt;'2.1 Kraftwerk allgemein'!$F$16+$F48,
('2.5 CAPEX'!$J51+SUM(OFFSET('2.5 CAPEX'!DE51,0,-MIN(MAX($F48-1-('2.1 Kraftwerk allgemein'!$F$16-'2.1 Kraftwerk allgemein'!$F$15+1),0),COLUMN(CQ48)-1-('2.1 Kraftwerk allgemein'!$F$16-'2.1 Kraftwerk allgemein'!$F$15+1)),1,MIN(MAX($F48-('2.1 Kraftwerk allgemein'!$F$16-'2.1 Kraftwerk allgemein'!$F$15+1),1),COLUMN(CQ48)-('2.1 Kraftwerk allgemein'!$F$16-'2.1 Kraftwerk allgemein'!$F$15+1)))))/$F48,
SUM(OFFSET('2.5 CAPEX'!DE51,0,-MIN($F48-1,COLUMN(CQ48)-1),1,MIN($F48,COLUMN(CQ48))))/$F48)))))),
IF(OR(ISNUMBER($D48)=FALSE,$F48=""),"",
IF(AND('2.5 CAPEX'!$L51&lt;&gt;"x",'2.5 CAPEX'!$M51&lt;&gt;"x"),0,
IF($F48=0,0,
IF(CZ$4&lt;'2.1 Kraftwerk allgemein'!$F$16,0,
IF(CZ$4='2.1 Kraftwerk allgemein'!$F$16,'2.5 CAPEX'!$J51/$F48,
IF(CZ$4&lt;'2.1 Kraftwerk allgemein'!$F$16+$F48,
('2.5 CAPEX'!$J51+SUM(OFFSET('2.5 CAPEX'!DE51,0,-MIN(MAX($F48-1-('2.1 Kraftwerk allgemein'!$F$16-'1.1 Allgemein'!$I$22+1),0),COLUMN(CQ48)-1-('2.1 Kraftwerk allgemein'!$F$16-'1.1 Allgemein'!$I$22+1)),1,MIN(MAX($F48-('2.1 Kraftwerk allgemein'!$F$16-'1.1 Allgemein'!$I$22+1),1),COLUMN(CQ48)-('2.1 Kraftwerk allgemein'!$F$16-'1.1 Allgemein'!$I$22+1)))))/$F48,
SUM(OFFSET('2.5 CAPEX'!DE51,0,-MIN($F48-1,COLUMN(CQ48)-1),1,MIN($F48,COLUMN(CQ48))))/$F48)))))))</f>
        <v>0</v>
      </c>
      <c r="DA48" s="199">
        <f ca="1">IF('2.1 Kraftwerk allgemein'!$F$15&lt;'1.1 Allgemein'!$I$22,
IF(OR(ISNUMBER($D48)=FALSE,$F48=""),"",
IF(AND('2.5 CAPEX'!$L51&lt;&gt;"x",'2.5 CAPEX'!$M51&lt;&gt;"x"),0,
IF($F48=0,0,
IF(DA$4&lt;'2.1 Kraftwerk allgemein'!$F$16,0,
IF(DA$4='2.1 Kraftwerk allgemein'!$F$16,'2.5 CAPEX'!$J51/$F48,
IF(DA$4&lt;'2.1 Kraftwerk allgemein'!$F$16+$F48,
('2.5 CAPEX'!$J51+SUM(OFFSET('2.5 CAPEX'!DF51,0,-MIN(MAX($F48-1-('2.1 Kraftwerk allgemein'!$F$16-'2.1 Kraftwerk allgemein'!$F$15+1),0),COLUMN(CR48)-1-('2.1 Kraftwerk allgemein'!$F$16-'2.1 Kraftwerk allgemein'!$F$15+1)),1,MIN(MAX($F48-('2.1 Kraftwerk allgemein'!$F$16-'2.1 Kraftwerk allgemein'!$F$15+1),1),COLUMN(CR48)-('2.1 Kraftwerk allgemein'!$F$16-'2.1 Kraftwerk allgemein'!$F$15+1)))))/$F48,
SUM(OFFSET('2.5 CAPEX'!DF51,0,-MIN($F48-1,COLUMN(CR48)-1),1,MIN($F48,COLUMN(CR48))))/$F48)))))),
IF(OR(ISNUMBER($D48)=FALSE,$F48=""),"",
IF(AND('2.5 CAPEX'!$L51&lt;&gt;"x",'2.5 CAPEX'!$M51&lt;&gt;"x"),0,
IF($F48=0,0,
IF(DA$4&lt;'2.1 Kraftwerk allgemein'!$F$16,0,
IF(DA$4='2.1 Kraftwerk allgemein'!$F$16,'2.5 CAPEX'!$J51/$F48,
IF(DA$4&lt;'2.1 Kraftwerk allgemein'!$F$16+$F48,
('2.5 CAPEX'!$J51+SUM(OFFSET('2.5 CAPEX'!DF51,0,-MIN(MAX($F48-1-('2.1 Kraftwerk allgemein'!$F$16-'1.1 Allgemein'!$I$22+1),0),COLUMN(CR48)-1-('2.1 Kraftwerk allgemein'!$F$16-'1.1 Allgemein'!$I$22+1)),1,MIN(MAX($F48-('2.1 Kraftwerk allgemein'!$F$16-'1.1 Allgemein'!$I$22+1),1),COLUMN(CR48)-('2.1 Kraftwerk allgemein'!$F$16-'1.1 Allgemein'!$I$22+1)))))/$F48,
SUM(OFFSET('2.5 CAPEX'!DF51,0,-MIN($F48-1,COLUMN(CR48)-1),1,MIN($F48,COLUMN(CR48))))/$F48)))))))</f>
        <v>0</v>
      </c>
      <c r="DB48" s="199">
        <f ca="1">IF('2.1 Kraftwerk allgemein'!$F$15&lt;'1.1 Allgemein'!$I$22,
IF(OR(ISNUMBER($D48)=FALSE,$F48=""),"",
IF(AND('2.5 CAPEX'!$L51&lt;&gt;"x",'2.5 CAPEX'!$M51&lt;&gt;"x"),0,
IF($F48=0,0,
IF(DB$4&lt;'2.1 Kraftwerk allgemein'!$F$16,0,
IF(DB$4='2.1 Kraftwerk allgemein'!$F$16,'2.5 CAPEX'!$J51/$F48,
IF(DB$4&lt;'2.1 Kraftwerk allgemein'!$F$16+$F48,
('2.5 CAPEX'!$J51+SUM(OFFSET('2.5 CAPEX'!DG51,0,-MIN(MAX($F48-1-('2.1 Kraftwerk allgemein'!$F$16-'2.1 Kraftwerk allgemein'!$F$15+1),0),COLUMN(CS48)-1-('2.1 Kraftwerk allgemein'!$F$16-'2.1 Kraftwerk allgemein'!$F$15+1)),1,MIN(MAX($F48-('2.1 Kraftwerk allgemein'!$F$16-'2.1 Kraftwerk allgemein'!$F$15+1),1),COLUMN(CS48)-('2.1 Kraftwerk allgemein'!$F$16-'2.1 Kraftwerk allgemein'!$F$15+1)))))/$F48,
SUM(OFFSET('2.5 CAPEX'!DG51,0,-MIN($F48-1,COLUMN(CS48)-1),1,MIN($F48,COLUMN(CS48))))/$F48)))))),
IF(OR(ISNUMBER($D48)=FALSE,$F48=""),"",
IF(AND('2.5 CAPEX'!$L51&lt;&gt;"x",'2.5 CAPEX'!$M51&lt;&gt;"x"),0,
IF($F48=0,0,
IF(DB$4&lt;'2.1 Kraftwerk allgemein'!$F$16,0,
IF(DB$4='2.1 Kraftwerk allgemein'!$F$16,'2.5 CAPEX'!$J51/$F48,
IF(DB$4&lt;'2.1 Kraftwerk allgemein'!$F$16+$F48,
('2.5 CAPEX'!$J51+SUM(OFFSET('2.5 CAPEX'!DG51,0,-MIN(MAX($F48-1-('2.1 Kraftwerk allgemein'!$F$16-'1.1 Allgemein'!$I$22+1),0),COLUMN(CS48)-1-('2.1 Kraftwerk allgemein'!$F$16-'1.1 Allgemein'!$I$22+1)),1,MIN(MAX($F48-('2.1 Kraftwerk allgemein'!$F$16-'1.1 Allgemein'!$I$22+1),1),COLUMN(CS48)-('2.1 Kraftwerk allgemein'!$F$16-'1.1 Allgemein'!$I$22+1)))))/$F48,
SUM(OFFSET('2.5 CAPEX'!DG51,0,-MIN($F48-1,COLUMN(CS48)-1),1,MIN($F48,COLUMN(CS48))))/$F48)))))))</f>
        <v>0</v>
      </c>
      <c r="DC48" s="199">
        <f ca="1">IF('2.1 Kraftwerk allgemein'!$F$15&lt;'1.1 Allgemein'!$I$22,
IF(OR(ISNUMBER($D48)=FALSE,$F48=""),"",
IF(AND('2.5 CAPEX'!$L51&lt;&gt;"x",'2.5 CAPEX'!$M51&lt;&gt;"x"),0,
IF($F48=0,0,
IF(DC$4&lt;'2.1 Kraftwerk allgemein'!$F$16,0,
IF(DC$4='2.1 Kraftwerk allgemein'!$F$16,'2.5 CAPEX'!$J51/$F48,
IF(DC$4&lt;'2.1 Kraftwerk allgemein'!$F$16+$F48,
('2.5 CAPEX'!$J51+SUM(OFFSET('2.5 CAPEX'!DH51,0,-MIN(MAX($F48-1-('2.1 Kraftwerk allgemein'!$F$16-'2.1 Kraftwerk allgemein'!$F$15+1),0),COLUMN(CT48)-1-('2.1 Kraftwerk allgemein'!$F$16-'2.1 Kraftwerk allgemein'!$F$15+1)),1,MIN(MAX($F48-('2.1 Kraftwerk allgemein'!$F$16-'2.1 Kraftwerk allgemein'!$F$15+1),1),COLUMN(CT48)-('2.1 Kraftwerk allgemein'!$F$16-'2.1 Kraftwerk allgemein'!$F$15+1)))))/$F48,
SUM(OFFSET('2.5 CAPEX'!DH51,0,-MIN($F48-1,COLUMN(CT48)-1),1,MIN($F48,COLUMN(CT48))))/$F48)))))),
IF(OR(ISNUMBER($D48)=FALSE,$F48=""),"",
IF(AND('2.5 CAPEX'!$L51&lt;&gt;"x",'2.5 CAPEX'!$M51&lt;&gt;"x"),0,
IF($F48=0,0,
IF(DC$4&lt;'2.1 Kraftwerk allgemein'!$F$16,0,
IF(DC$4='2.1 Kraftwerk allgemein'!$F$16,'2.5 CAPEX'!$J51/$F48,
IF(DC$4&lt;'2.1 Kraftwerk allgemein'!$F$16+$F48,
('2.5 CAPEX'!$J51+SUM(OFFSET('2.5 CAPEX'!DH51,0,-MIN(MAX($F48-1-('2.1 Kraftwerk allgemein'!$F$16-'1.1 Allgemein'!$I$22+1),0),COLUMN(CT48)-1-('2.1 Kraftwerk allgemein'!$F$16-'1.1 Allgemein'!$I$22+1)),1,MIN(MAX($F48-('2.1 Kraftwerk allgemein'!$F$16-'1.1 Allgemein'!$I$22+1),1),COLUMN(CT48)-('2.1 Kraftwerk allgemein'!$F$16-'1.1 Allgemein'!$I$22+1)))))/$F48,
SUM(OFFSET('2.5 CAPEX'!DH51,0,-MIN($F48-1,COLUMN(CT48)-1),1,MIN($F48,COLUMN(CT48))))/$F48)))))))</f>
        <v>0</v>
      </c>
      <c r="DD48" s="199">
        <f ca="1">IF('2.1 Kraftwerk allgemein'!$F$15&lt;'1.1 Allgemein'!$I$22,
IF(OR(ISNUMBER($D48)=FALSE,$F48=""),"",
IF(AND('2.5 CAPEX'!$L51&lt;&gt;"x",'2.5 CAPEX'!$M51&lt;&gt;"x"),0,
IF($F48=0,0,
IF(DD$4&lt;'2.1 Kraftwerk allgemein'!$F$16,0,
IF(DD$4='2.1 Kraftwerk allgemein'!$F$16,'2.5 CAPEX'!$J51/$F48,
IF(DD$4&lt;'2.1 Kraftwerk allgemein'!$F$16+$F48,
('2.5 CAPEX'!$J51+SUM(OFFSET('2.5 CAPEX'!DI51,0,-MIN(MAX($F48-1-('2.1 Kraftwerk allgemein'!$F$16-'2.1 Kraftwerk allgemein'!$F$15+1),0),COLUMN(CU48)-1-('2.1 Kraftwerk allgemein'!$F$16-'2.1 Kraftwerk allgemein'!$F$15+1)),1,MIN(MAX($F48-('2.1 Kraftwerk allgemein'!$F$16-'2.1 Kraftwerk allgemein'!$F$15+1),1),COLUMN(CU48)-('2.1 Kraftwerk allgemein'!$F$16-'2.1 Kraftwerk allgemein'!$F$15+1)))))/$F48,
SUM(OFFSET('2.5 CAPEX'!DI51,0,-MIN($F48-1,COLUMN(CU48)-1),1,MIN($F48,COLUMN(CU48))))/$F48)))))),
IF(OR(ISNUMBER($D48)=FALSE,$F48=""),"",
IF(AND('2.5 CAPEX'!$L51&lt;&gt;"x",'2.5 CAPEX'!$M51&lt;&gt;"x"),0,
IF($F48=0,0,
IF(DD$4&lt;'2.1 Kraftwerk allgemein'!$F$16,0,
IF(DD$4='2.1 Kraftwerk allgemein'!$F$16,'2.5 CAPEX'!$J51/$F48,
IF(DD$4&lt;'2.1 Kraftwerk allgemein'!$F$16+$F48,
('2.5 CAPEX'!$J51+SUM(OFFSET('2.5 CAPEX'!DI51,0,-MIN(MAX($F48-1-('2.1 Kraftwerk allgemein'!$F$16-'1.1 Allgemein'!$I$22+1),0),COLUMN(CU48)-1-('2.1 Kraftwerk allgemein'!$F$16-'1.1 Allgemein'!$I$22+1)),1,MIN(MAX($F48-('2.1 Kraftwerk allgemein'!$F$16-'1.1 Allgemein'!$I$22+1),1),COLUMN(CU48)-('2.1 Kraftwerk allgemein'!$F$16-'1.1 Allgemein'!$I$22+1)))))/$F48,
SUM(OFFSET('2.5 CAPEX'!DI51,0,-MIN($F48-1,COLUMN(CU48)-1),1,MIN($F48,COLUMN(CU48))))/$F48)))))))</f>
        <v>0</v>
      </c>
      <c r="DE48" s="199">
        <f ca="1">IF('2.1 Kraftwerk allgemein'!$F$15&lt;'1.1 Allgemein'!$I$22,
IF(OR(ISNUMBER($D48)=FALSE,$F48=""),"",
IF(AND('2.5 CAPEX'!$L51&lt;&gt;"x",'2.5 CAPEX'!$M51&lt;&gt;"x"),0,
IF($F48=0,0,
IF(DE$4&lt;'2.1 Kraftwerk allgemein'!$F$16,0,
IF(DE$4='2.1 Kraftwerk allgemein'!$F$16,'2.5 CAPEX'!$J51/$F48,
IF(DE$4&lt;'2.1 Kraftwerk allgemein'!$F$16+$F48,
('2.5 CAPEX'!$J51+SUM(OFFSET('2.5 CAPEX'!DJ51,0,-MIN(MAX($F48-1-('2.1 Kraftwerk allgemein'!$F$16-'2.1 Kraftwerk allgemein'!$F$15+1),0),COLUMN(CV48)-1-('2.1 Kraftwerk allgemein'!$F$16-'2.1 Kraftwerk allgemein'!$F$15+1)),1,MIN(MAX($F48-('2.1 Kraftwerk allgemein'!$F$16-'2.1 Kraftwerk allgemein'!$F$15+1),1),COLUMN(CV48)-('2.1 Kraftwerk allgemein'!$F$16-'2.1 Kraftwerk allgemein'!$F$15+1)))))/$F48,
SUM(OFFSET('2.5 CAPEX'!DJ51,0,-MIN($F48-1,COLUMN(CV48)-1),1,MIN($F48,COLUMN(CV48))))/$F48)))))),
IF(OR(ISNUMBER($D48)=FALSE,$F48=""),"",
IF(AND('2.5 CAPEX'!$L51&lt;&gt;"x",'2.5 CAPEX'!$M51&lt;&gt;"x"),0,
IF($F48=0,0,
IF(DE$4&lt;'2.1 Kraftwerk allgemein'!$F$16,0,
IF(DE$4='2.1 Kraftwerk allgemein'!$F$16,'2.5 CAPEX'!$J51/$F48,
IF(DE$4&lt;'2.1 Kraftwerk allgemein'!$F$16+$F48,
('2.5 CAPEX'!$J51+SUM(OFFSET('2.5 CAPEX'!DJ51,0,-MIN(MAX($F48-1-('2.1 Kraftwerk allgemein'!$F$16-'1.1 Allgemein'!$I$22+1),0),COLUMN(CV48)-1-('2.1 Kraftwerk allgemein'!$F$16-'1.1 Allgemein'!$I$22+1)),1,MIN(MAX($F48-('2.1 Kraftwerk allgemein'!$F$16-'1.1 Allgemein'!$I$22+1),1),COLUMN(CV48)-('2.1 Kraftwerk allgemein'!$F$16-'1.1 Allgemein'!$I$22+1)))))/$F48,
SUM(OFFSET('2.5 CAPEX'!DJ51,0,-MIN($F48-1,COLUMN(CV48)-1),1,MIN($F48,COLUMN(CV48))))/$F48)))))))</f>
        <v>0</v>
      </c>
      <c r="DF48" s="199">
        <f ca="1">IF('2.1 Kraftwerk allgemein'!$F$15&lt;'1.1 Allgemein'!$I$22,
IF(OR(ISNUMBER($D48)=FALSE,$F48=""),"",
IF(AND('2.5 CAPEX'!$L51&lt;&gt;"x",'2.5 CAPEX'!$M51&lt;&gt;"x"),0,
IF($F48=0,0,
IF(DF$4&lt;'2.1 Kraftwerk allgemein'!$F$16,0,
IF(DF$4='2.1 Kraftwerk allgemein'!$F$16,'2.5 CAPEX'!$J51/$F48,
IF(DF$4&lt;'2.1 Kraftwerk allgemein'!$F$16+$F48,
('2.5 CAPEX'!$J51+SUM(OFFSET('2.5 CAPEX'!DK51,0,-MIN(MAX($F48-1-('2.1 Kraftwerk allgemein'!$F$16-'2.1 Kraftwerk allgemein'!$F$15+1),0),COLUMN(CW48)-1-('2.1 Kraftwerk allgemein'!$F$16-'2.1 Kraftwerk allgemein'!$F$15+1)),1,MIN(MAX($F48-('2.1 Kraftwerk allgemein'!$F$16-'2.1 Kraftwerk allgemein'!$F$15+1),1),COLUMN(CW48)-('2.1 Kraftwerk allgemein'!$F$16-'2.1 Kraftwerk allgemein'!$F$15+1)))))/$F48,
SUM(OFFSET('2.5 CAPEX'!DK51,0,-MIN($F48-1,COLUMN(CW48)-1),1,MIN($F48,COLUMN(CW48))))/$F48)))))),
IF(OR(ISNUMBER($D48)=FALSE,$F48=""),"",
IF(AND('2.5 CAPEX'!$L51&lt;&gt;"x",'2.5 CAPEX'!$M51&lt;&gt;"x"),0,
IF($F48=0,0,
IF(DF$4&lt;'2.1 Kraftwerk allgemein'!$F$16,0,
IF(DF$4='2.1 Kraftwerk allgemein'!$F$16,'2.5 CAPEX'!$J51/$F48,
IF(DF$4&lt;'2.1 Kraftwerk allgemein'!$F$16+$F48,
('2.5 CAPEX'!$J51+SUM(OFFSET('2.5 CAPEX'!DK51,0,-MIN(MAX($F48-1-('2.1 Kraftwerk allgemein'!$F$16-'1.1 Allgemein'!$I$22+1),0),COLUMN(CW48)-1-('2.1 Kraftwerk allgemein'!$F$16-'1.1 Allgemein'!$I$22+1)),1,MIN(MAX($F48-('2.1 Kraftwerk allgemein'!$F$16-'1.1 Allgemein'!$I$22+1),1),COLUMN(CW48)-('2.1 Kraftwerk allgemein'!$F$16-'1.1 Allgemein'!$I$22+1)))))/$F48,
SUM(OFFSET('2.5 CAPEX'!DK51,0,-MIN($F48-1,COLUMN(CW48)-1),1,MIN($F48,COLUMN(CW48))))/$F48)))))))</f>
        <v>0</v>
      </c>
    </row>
    <row r="49" spans="1:110" s="200" customFormat="1" ht="14" x14ac:dyDescent="0.3">
      <c r="A49" s="104"/>
      <c r="B49" s="104"/>
      <c r="C49" s="154"/>
      <c r="D49" s="191">
        <f>IF('2.5 CAPEX'!D52&lt;&gt;"",'2.5 CAPEX'!D52,"")</f>
        <v>405</v>
      </c>
      <c r="E49" s="191" t="str">
        <f>IF('2.5 CAPEX'!E52&lt;&gt;"",'2.5 CAPEX'!E52,"")</f>
        <v>Schaltanlagen beim Netzanschluss</v>
      </c>
      <c r="F49" s="196">
        <f>IF('2.5 CAPEX'!F52&lt;&gt;"",'2.5 CAPEX'!F52,"")</f>
        <v>30</v>
      </c>
      <c r="G49" s="197">
        <f ca="1">IF(ISNUMBER(D49)=FALSE,"",INDEX('2.5 CAPEX'!$H:$H,MATCH('3.1 Abschreibung'!$D49,'2.5 CAPEX'!$D:$D,0))+INDEX('2.5 CAPEX'!$J:$J,MATCH('3.1 Abschreibung'!$D49,'2.5 CAPEX'!$D:$D,0)))</f>
        <v>0</v>
      </c>
      <c r="H49" s="197"/>
      <c r="I49" s="198">
        <v>0</v>
      </c>
      <c r="J49" s="199">
        <f ca="1">IF('2.1 Kraftwerk allgemein'!$F$15&lt;'1.1 Allgemein'!$I$22,
IF(OR(ISNUMBER($D49)=FALSE,$F49=""),"",
IF(AND('2.5 CAPEX'!$L52&lt;&gt;"x",'2.5 CAPEX'!$M52&lt;&gt;"x"),0,
IF($F49=0,0,
IF(J$4&lt;'2.1 Kraftwerk allgemein'!$F$16,0,
IF(J$4='2.1 Kraftwerk allgemein'!$F$16,'2.5 CAPEX'!$J52/$F49,
IF(J$4&lt;'2.1 Kraftwerk allgemein'!$F$16+$F49,
('2.5 CAPEX'!$J52+SUM(OFFSET('2.5 CAPEX'!O52,0,-MIN(MAX($F49-1-('2.1 Kraftwerk allgemein'!$F$16-'2.1 Kraftwerk allgemein'!$F$15+1),0),COLUMN(A49)-1-('2.1 Kraftwerk allgemein'!$F$16-'2.1 Kraftwerk allgemein'!$F$15+1)),1,MIN(MAX($F49-('2.1 Kraftwerk allgemein'!$F$16-'2.1 Kraftwerk allgemein'!$F$15+1),1),COLUMN(A49)-('2.1 Kraftwerk allgemein'!$F$16-'2.1 Kraftwerk allgemein'!$F$15+1)))))/$F49,
SUM(OFFSET('2.5 CAPEX'!O52,0,-MIN($F49-1,COLUMN(A49)-1),1,MIN($F49,COLUMN(A49))))/$F49)))))),
IF(OR(ISNUMBER($D49)=FALSE,$F49=""),"",
IF(AND('2.5 CAPEX'!$L52&lt;&gt;"x",'2.5 CAPEX'!$M52&lt;&gt;"x"),0,
IF($F49=0,0,
IF(J$4&lt;'2.1 Kraftwerk allgemein'!$F$16,0,
IF(J$4='2.1 Kraftwerk allgemein'!$F$16,'2.5 CAPEX'!$J52/$F49,
IF(J$4&lt;'2.1 Kraftwerk allgemein'!$F$16+$F49,
('2.5 CAPEX'!$J52+SUM(OFFSET('2.5 CAPEX'!O52,0,-MIN(MAX($F49-1-('2.1 Kraftwerk allgemein'!$F$16-'1.1 Allgemein'!$I$22+1),0),COLUMN(A49)-1-('2.1 Kraftwerk allgemein'!$F$16-'1.1 Allgemein'!$I$22+1)),1,MIN(MAX($F49-('2.1 Kraftwerk allgemein'!$F$16-'1.1 Allgemein'!$I$22+1),1),COLUMN(A49)-('2.1 Kraftwerk allgemein'!$F$16-'1.1 Allgemein'!$I$22+1)))))/$F49,
SUM(OFFSET('2.5 CAPEX'!O52,0,-MIN($F49-1,COLUMN(A49)-1),1,MIN($F49,COLUMN(A49))))/$F49)))))))</f>
        <v>0</v>
      </c>
      <c r="K49" s="199">
        <f ca="1">IF('2.1 Kraftwerk allgemein'!$F$15&lt;'1.1 Allgemein'!$I$22,
IF(OR(ISNUMBER($D49)=FALSE,$F49=""),"",
IF(AND('2.5 CAPEX'!$L52&lt;&gt;"x",'2.5 CAPEX'!$M52&lt;&gt;"x"),0,
IF($F49=0,0,
IF(K$4&lt;'2.1 Kraftwerk allgemein'!$F$16,0,
IF(K$4='2.1 Kraftwerk allgemein'!$F$16,'2.5 CAPEX'!$J52/$F49,
IF(K$4&lt;'2.1 Kraftwerk allgemein'!$F$16+$F49,
('2.5 CAPEX'!$J52+SUM(OFFSET('2.5 CAPEX'!P52,0,-MIN(MAX($F49-1-('2.1 Kraftwerk allgemein'!$F$16-'2.1 Kraftwerk allgemein'!$F$15+1),0),COLUMN(B49)-1-('2.1 Kraftwerk allgemein'!$F$16-'2.1 Kraftwerk allgemein'!$F$15+1)),1,MIN(MAX($F49-('2.1 Kraftwerk allgemein'!$F$16-'2.1 Kraftwerk allgemein'!$F$15+1),1),COLUMN(B49)-('2.1 Kraftwerk allgemein'!$F$16-'2.1 Kraftwerk allgemein'!$F$15+1)))))/$F49,
SUM(OFFSET('2.5 CAPEX'!P52,0,-MIN($F49-1,COLUMN(B49)-1),1,MIN($F49,COLUMN(B49))))/$F49)))))),
IF(OR(ISNUMBER($D49)=FALSE,$F49=""),"",
IF(AND('2.5 CAPEX'!$L52&lt;&gt;"x",'2.5 CAPEX'!$M52&lt;&gt;"x"),0,
IF($F49=0,0,
IF(K$4&lt;'2.1 Kraftwerk allgemein'!$F$16,0,
IF(K$4='2.1 Kraftwerk allgemein'!$F$16,'2.5 CAPEX'!$J52/$F49,
IF(K$4&lt;'2.1 Kraftwerk allgemein'!$F$16+$F49,
('2.5 CAPEX'!$J52+SUM(OFFSET('2.5 CAPEX'!P52,0,-MIN(MAX($F49-1-('2.1 Kraftwerk allgemein'!$F$16-'1.1 Allgemein'!$I$22+1),0),COLUMN(B49)-1-('2.1 Kraftwerk allgemein'!$F$16-'1.1 Allgemein'!$I$22+1)),1,MIN(MAX($F49-('2.1 Kraftwerk allgemein'!$F$16-'1.1 Allgemein'!$I$22+1),1),COLUMN(B49)-('2.1 Kraftwerk allgemein'!$F$16-'1.1 Allgemein'!$I$22+1)))))/$F49,
SUM(OFFSET('2.5 CAPEX'!P52,0,-MIN($F49-1,COLUMN(B49)-1),1,MIN($F49,COLUMN(B49))))/$F49)))))))</f>
        <v>0</v>
      </c>
      <c r="L49" s="199">
        <f ca="1">IF('2.1 Kraftwerk allgemein'!$F$15&lt;'1.1 Allgemein'!$I$22,
IF(OR(ISNUMBER($D49)=FALSE,$F49=""),"",
IF(AND('2.5 CAPEX'!$L52&lt;&gt;"x",'2.5 CAPEX'!$M52&lt;&gt;"x"),0,
IF($F49=0,0,
IF(L$4&lt;'2.1 Kraftwerk allgemein'!$F$16,0,
IF(L$4='2.1 Kraftwerk allgemein'!$F$16,'2.5 CAPEX'!$J52/$F49,
IF(L$4&lt;'2.1 Kraftwerk allgemein'!$F$16+$F49,
('2.5 CAPEX'!$J52+SUM(OFFSET('2.5 CAPEX'!Q52,0,-MIN(MAX($F49-1-('2.1 Kraftwerk allgemein'!$F$16-'2.1 Kraftwerk allgemein'!$F$15+1),0),COLUMN(C49)-1-('2.1 Kraftwerk allgemein'!$F$16-'2.1 Kraftwerk allgemein'!$F$15+1)),1,MIN(MAX($F49-('2.1 Kraftwerk allgemein'!$F$16-'2.1 Kraftwerk allgemein'!$F$15+1),1),COLUMN(C49)-('2.1 Kraftwerk allgemein'!$F$16-'2.1 Kraftwerk allgemein'!$F$15+1)))))/$F49,
SUM(OFFSET('2.5 CAPEX'!Q52,0,-MIN($F49-1,COLUMN(C49)-1),1,MIN($F49,COLUMN(C49))))/$F49)))))),
IF(OR(ISNUMBER($D49)=FALSE,$F49=""),"",
IF(AND('2.5 CAPEX'!$L52&lt;&gt;"x",'2.5 CAPEX'!$M52&lt;&gt;"x"),0,
IF($F49=0,0,
IF(L$4&lt;'2.1 Kraftwerk allgemein'!$F$16,0,
IF(L$4='2.1 Kraftwerk allgemein'!$F$16,'2.5 CAPEX'!$J52/$F49,
IF(L$4&lt;'2.1 Kraftwerk allgemein'!$F$16+$F49,
('2.5 CAPEX'!$J52+SUM(OFFSET('2.5 CAPEX'!Q52,0,-MIN(MAX($F49-1-('2.1 Kraftwerk allgemein'!$F$16-'1.1 Allgemein'!$I$22+1),0),COLUMN(C49)-1-('2.1 Kraftwerk allgemein'!$F$16-'1.1 Allgemein'!$I$22+1)),1,MIN(MAX($F49-('2.1 Kraftwerk allgemein'!$F$16-'1.1 Allgemein'!$I$22+1),1),COLUMN(C49)-('2.1 Kraftwerk allgemein'!$F$16-'1.1 Allgemein'!$I$22+1)))))/$F49,
SUM(OFFSET('2.5 CAPEX'!Q52,0,-MIN($F49-1,COLUMN(C49)-1),1,MIN($F49,COLUMN(C49))))/$F49)))))))</f>
        <v>0</v>
      </c>
      <c r="M49" s="199">
        <f ca="1">IF('2.1 Kraftwerk allgemein'!$F$15&lt;'1.1 Allgemein'!$I$22,
IF(OR(ISNUMBER($D49)=FALSE,$F49=""),"",
IF(AND('2.5 CAPEX'!$L52&lt;&gt;"x",'2.5 CAPEX'!$M52&lt;&gt;"x"),0,
IF($F49=0,0,
IF(M$4&lt;'2.1 Kraftwerk allgemein'!$F$16,0,
IF(M$4='2.1 Kraftwerk allgemein'!$F$16,'2.5 CAPEX'!$J52/$F49,
IF(M$4&lt;'2.1 Kraftwerk allgemein'!$F$16+$F49,
('2.5 CAPEX'!$J52+SUM(OFFSET('2.5 CAPEX'!R52,0,-MIN(MAX($F49-1-('2.1 Kraftwerk allgemein'!$F$16-'2.1 Kraftwerk allgemein'!$F$15+1),0),COLUMN(D49)-1-('2.1 Kraftwerk allgemein'!$F$16-'2.1 Kraftwerk allgemein'!$F$15+1)),1,MIN(MAX($F49-('2.1 Kraftwerk allgemein'!$F$16-'2.1 Kraftwerk allgemein'!$F$15+1),1),COLUMN(D49)-('2.1 Kraftwerk allgemein'!$F$16-'2.1 Kraftwerk allgemein'!$F$15+1)))))/$F49,
SUM(OFFSET('2.5 CAPEX'!R52,0,-MIN($F49-1,COLUMN(D49)-1),1,MIN($F49,COLUMN(D49))))/$F49)))))),
IF(OR(ISNUMBER($D49)=FALSE,$F49=""),"",
IF(AND('2.5 CAPEX'!$L52&lt;&gt;"x",'2.5 CAPEX'!$M52&lt;&gt;"x"),0,
IF($F49=0,0,
IF(M$4&lt;'2.1 Kraftwerk allgemein'!$F$16,0,
IF(M$4='2.1 Kraftwerk allgemein'!$F$16,'2.5 CAPEX'!$J52/$F49,
IF(M$4&lt;'2.1 Kraftwerk allgemein'!$F$16+$F49,
('2.5 CAPEX'!$J52+SUM(OFFSET('2.5 CAPEX'!R52,0,-MIN(MAX($F49-1-('2.1 Kraftwerk allgemein'!$F$16-'1.1 Allgemein'!$I$22+1),0),COLUMN(D49)-1-('2.1 Kraftwerk allgemein'!$F$16-'1.1 Allgemein'!$I$22+1)),1,MIN(MAX($F49-('2.1 Kraftwerk allgemein'!$F$16-'1.1 Allgemein'!$I$22+1),1),COLUMN(D49)-('2.1 Kraftwerk allgemein'!$F$16-'1.1 Allgemein'!$I$22+1)))))/$F49,
SUM(OFFSET('2.5 CAPEX'!R52,0,-MIN($F49-1,COLUMN(D49)-1),1,MIN($F49,COLUMN(D49))))/$F49)))))))</f>
        <v>0</v>
      </c>
      <c r="N49" s="199">
        <f ca="1">IF('2.1 Kraftwerk allgemein'!$F$15&lt;'1.1 Allgemein'!$I$22,
IF(OR(ISNUMBER($D49)=FALSE,$F49=""),"",
IF(AND('2.5 CAPEX'!$L52&lt;&gt;"x",'2.5 CAPEX'!$M52&lt;&gt;"x"),0,
IF($F49=0,0,
IF(N$4&lt;'2.1 Kraftwerk allgemein'!$F$16,0,
IF(N$4='2.1 Kraftwerk allgemein'!$F$16,'2.5 CAPEX'!$J52/$F49,
IF(N$4&lt;'2.1 Kraftwerk allgemein'!$F$16+$F49,
('2.5 CAPEX'!$J52+SUM(OFFSET('2.5 CAPEX'!S52,0,-MIN(MAX($F49-1-('2.1 Kraftwerk allgemein'!$F$16-'2.1 Kraftwerk allgemein'!$F$15+1),0),COLUMN(E49)-1-('2.1 Kraftwerk allgemein'!$F$16-'2.1 Kraftwerk allgemein'!$F$15+1)),1,MIN(MAX($F49-('2.1 Kraftwerk allgemein'!$F$16-'2.1 Kraftwerk allgemein'!$F$15+1),1),COLUMN(E49)-('2.1 Kraftwerk allgemein'!$F$16-'2.1 Kraftwerk allgemein'!$F$15+1)))))/$F49,
SUM(OFFSET('2.5 CAPEX'!S52,0,-MIN($F49-1,COLUMN(E49)-1),1,MIN($F49,COLUMN(E49))))/$F49)))))),
IF(OR(ISNUMBER($D49)=FALSE,$F49=""),"",
IF(AND('2.5 CAPEX'!$L52&lt;&gt;"x",'2.5 CAPEX'!$M52&lt;&gt;"x"),0,
IF($F49=0,0,
IF(N$4&lt;'2.1 Kraftwerk allgemein'!$F$16,0,
IF(N$4='2.1 Kraftwerk allgemein'!$F$16,'2.5 CAPEX'!$J52/$F49,
IF(N$4&lt;'2.1 Kraftwerk allgemein'!$F$16+$F49,
('2.5 CAPEX'!$J52+SUM(OFFSET('2.5 CAPEX'!S52,0,-MIN(MAX($F49-1-('2.1 Kraftwerk allgemein'!$F$16-'1.1 Allgemein'!$I$22+1),0),COLUMN(E49)-1-('2.1 Kraftwerk allgemein'!$F$16-'1.1 Allgemein'!$I$22+1)),1,MIN(MAX($F49-('2.1 Kraftwerk allgemein'!$F$16-'1.1 Allgemein'!$I$22+1),1),COLUMN(E49)-('2.1 Kraftwerk allgemein'!$F$16-'1.1 Allgemein'!$I$22+1)))))/$F49,
SUM(OFFSET('2.5 CAPEX'!S52,0,-MIN($F49-1,COLUMN(E49)-1),1,MIN($F49,COLUMN(E49))))/$F49)))))))</f>
        <v>0</v>
      </c>
      <c r="O49" s="199">
        <f ca="1">IF('2.1 Kraftwerk allgemein'!$F$15&lt;'1.1 Allgemein'!$I$22,
IF(OR(ISNUMBER($D49)=FALSE,$F49=""),"",
IF(AND('2.5 CAPEX'!$L52&lt;&gt;"x",'2.5 CAPEX'!$M52&lt;&gt;"x"),0,
IF($F49=0,0,
IF(O$4&lt;'2.1 Kraftwerk allgemein'!$F$16,0,
IF(O$4='2.1 Kraftwerk allgemein'!$F$16,'2.5 CAPEX'!$J52/$F49,
IF(O$4&lt;'2.1 Kraftwerk allgemein'!$F$16+$F49,
('2.5 CAPEX'!$J52+SUM(OFFSET('2.5 CAPEX'!T52,0,-MIN(MAX($F49-1-('2.1 Kraftwerk allgemein'!$F$16-'2.1 Kraftwerk allgemein'!$F$15+1),0),COLUMN(F49)-1-('2.1 Kraftwerk allgemein'!$F$16-'2.1 Kraftwerk allgemein'!$F$15+1)),1,MIN(MAX($F49-('2.1 Kraftwerk allgemein'!$F$16-'2.1 Kraftwerk allgemein'!$F$15+1),1),COLUMN(F49)-('2.1 Kraftwerk allgemein'!$F$16-'2.1 Kraftwerk allgemein'!$F$15+1)))))/$F49,
SUM(OFFSET('2.5 CAPEX'!T52,0,-MIN($F49-1,COLUMN(F49)-1),1,MIN($F49,COLUMN(F49))))/$F49)))))),
IF(OR(ISNUMBER($D49)=FALSE,$F49=""),"",
IF(AND('2.5 CAPEX'!$L52&lt;&gt;"x",'2.5 CAPEX'!$M52&lt;&gt;"x"),0,
IF($F49=0,0,
IF(O$4&lt;'2.1 Kraftwerk allgemein'!$F$16,0,
IF(O$4='2.1 Kraftwerk allgemein'!$F$16,'2.5 CAPEX'!$J52/$F49,
IF(O$4&lt;'2.1 Kraftwerk allgemein'!$F$16+$F49,
('2.5 CAPEX'!$J52+SUM(OFFSET('2.5 CAPEX'!T52,0,-MIN(MAX($F49-1-('2.1 Kraftwerk allgemein'!$F$16-'1.1 Allgemein'!$I$22+1),0),COLUMN(F49)-1-('2.1 Kraftwerk allgemein'!$F$16-'1.1 Allgemein'!$I$22+1)),1,MIN(MAX($F49-('2.1 Kraftwerk allgemein'!$F$16-'1.1 Allgemein'!$I$22+1),1),COLUMN(F49)-('2.1 Kraftwerk allgemein'!$F$16-'1.1 Allgemein'!$I$22+1)))))/$F49,
SUM(OFFSET('2.5 CAPEX'!T52,0,-MIN($F49-1,COLUMN(F49)-1),1,MIN($F49,COLUMN(F49))))/$F49)))))))</f>
        <v>0</v>
      </c>
      <c r="P49" s="199">
        <f ca="1">IF('2.1 Kraftwerk allgemein'!$F$15&lt;'1.1 Allgemein'!$I$22,
IF(OR(ISNUMBER($D49)=FALSE,$F49=""),"",
IF(AND('2.5 CAPEX'!$L52&lt;&gt;"x",'2.5 CAPEX'!$M52&lt;&gt;"x"),0,
IF($F49=0,0,
IF(P$4&lt;'2.1 Kraftwerk allgemein'!$F$16,0,
IF(P$4='2.1 Kraftwerk allgemein'!$F$16,'2.5 CAPEX'!$J52/$F49,
IF(P$4&lt;'2.1 Kraftwerk allgemein'!$F$16+$F49,
('2.5 CAPEX'!$J52+SUM(OFFSET('2.5 CAPEX'!U52,0,-MIN(MAX($F49-1-('2.1 Kraftwerk allgemein'!$F$16-'2.1 Kraftwerk allgemein'!$F$15+1),0),COLUMN(G49)-1-('2.1 Kraftwerk allgemein'!$F$16-'2.1 Kraftwerk allgemein'!$F$15+1)),1,MIN(MAX($F49-('2.1 Kraftwerk allgemein'!$F$16-'2.1 Kraftwerk allgemein'!$F$15+1),1),COLUMN(G49)-('2.1 Kraftwerk allgemein'!$F$16-'2.1 Kraftwerk allgemein'!$F$15+1)))))/$F49,
SUM(OFFSET('2.5 CAPEX'!U52,0,-MIN($F49-1,COLUMN(G49)-1),1,MIN($F49,COLUMN(G49))))/$F49)))))),
IF(OR(ISNUMBER($D49)=FALSE,$F49=""),"",
IF(AND('2.5 CAPEX'!$L52&lt;&gt;"x",'2.5 CAPEX'!$M52&lt;&gt;"x"),0,
IF($F49=0,0,
IF(P$4&lt;'2.1 Kraftwerk allgemein'!$F$16,0,
IF(P$4='2.1 Kraftwerk allgemein'!$F$16,'2.5 CAPEX'!$J52/$F49,
IF(P$4&lt;'2.1 Kraftwerk allgemein'!$F$16+$F49,
('2.5 CAPEX'!$J52+SUM(OFFSET('2.5 CAPEX'!U52,0,-MIN(MAX($F49-1-('2.1 Kraftwerk allgemein'!$F$16-'1.1 Allgemein'!$I$22+1),0),COLUMN(G49)-1-('2.1 Kraftwerk allgemein'!$F$16-'1.1 Allgemein'!$I$22+1)),1,MIN(MAX($F49-('2.1 Kraftwerk allgemein'!$F$16-'1.1 Allgemein'!$I$22+1),1),COLUMN(G49)-('2.1 Kraftwerk allgemein'!$F$16-'1.1 Allgemein'!$I$22+1)))))/$F49,
SUM(OFFSET('2.5 CAPEX'!U52,0,-MIN($F49-1,COLUMN(G49)-1),1,MIN($F49,COLUMN(G49))))/$F49)))))))</f>
        <v>0</v>
      </c>
      <c r="Q49" s="199">
        <f ca="1">IF('2.1 Kraftwerk allgemein'!$F$15&lt;'1.1 Allgemein'!$I$22,
IF(OR(ISNUMBER($D49)=FALSE,$F49=""),"",
IF(AND('2.5 CAPEX'!$L52&lt;&gt;"x",'2.5 CAPEX'!$M52&lt;&gt;"x"),0,
IF($F49=0,0,
IF(Q$4&lt;'2.1 Kraftwerk allgemein'!$F$16,0,
IF(Q$4='2.1 Kraftwerk allgemein'!$F$16,'2.5 CAPEX'!$J52/$F49,
IF(Q$4&lt;'2.1 Kraftwerk allgemein'!$F$16+$F49,
('2.5 CAPEX'!$J52+SUM(OFFSET('2.5 CAPEX'!V52,0,-MIN(MAX($F49-1-('2.1 Kraftwerk allgemein'!$F$16-'2.1 Kraftwerk allgemein'!$F$15+1),0),COLUMN(H49)-1-('2.1 Kraftwerk allgemein'!$F$16-'2.1 Kraftwerk allgemein'!$F$15+1)),1,MIN(MAX($F49-('2.1 Kraftwerk allgemein'!$F$16-'2.1 Kraftwerk allgemein'!$F$15+1),1),COLUMN(H49)-('2.1 Kraftwerk allgemein'!$F$16-'2.1 Kraftwerk allgemein'!$F$15+1)))))/$F49,
SUM(OFFSET('2.5 CAPEX'!V52,0,-MIN($F49-1,COLUMN(H49)-1),1,MIN($F49,COLUMN(H49))))/$F49)))))),
IF(OR(ISNUMBER($D49)=FALSE,$F49=""),"",
IF(AND('2.5 CAPEX'!$L52&lt;&gt;"x",'2.5 CAPEX'!$M52&lt;&gt;"x"),0,
IF($F49=0,0,
IF(Q$4&lt;'2.1 Kraftwerk allgemein'!$F$16,0,
IF(Q$4='2.1 Kraftwerk allgemein'!$F$16,'2.5 CAPEX'!$J52/$F49,
IF(Q$4&lt;'2.1 Kraftwerk allgemein'!$F$16+$F49,
('2.5 CAPEX'!$J52+SUM(OFFSET('2.5 CAPEX'!V52,0,-MIN(MAX($F49-1-('2.1 Kraftwerk allgemein'!$F$16-'1.1 Allgemein'!$I$22+1),0),COLUMN(H49)-1-('2.1 Kraftwerk allgemein'!$F$16-'1.1 Allgemein'!$I$22+1)),1,MIN(MAX($F49-('2.1 Kraftwerk allgemein'!$F$16-'1.1 Allgemein'!$I$22+1),1),COLUMN(H49)-('2.1 Kraftwerk allgemein'!$F$16-'1.1 Allgemein'!$I$22+1)))))/$F49,
SUM(OFFSET('2.5 CAPEX'!V52,0,-MIN($F49-1,COLUMN(H49)-1),1,MIN($F49,COLUMN(H49))))/$F49)))))))</f>
        <v>0</v>
      </c>
      <c r="R49" s="199">
        <f ca="1">IF('2.1 Kraftwerk allgemein'!$F$15&lt;'1.1 Allgemein'!$I$22,
IF(OR(ISNUMBER($D49)=FALSE,$F49=""),"",
IF(AND('2.5 CAPEX'!$L52&lt;&gt;"x",'2.5 CAPEX'!$M52&lt;&gt;"x"),0,
IF($F49=0,0,
IF(R$4&lt;'2.1 Kraftwerk allgemein'!$F$16,0,
IF(R$4='2.1 Kraftwerk allgemein'!$F$16,'2.5 CAPEX'!$J52/$F49,
IF(R$4&lt;'2.1 Kraftwerk allgemein'!$F$16+$F49,
('2.5 CAPEX'!$J52+SUM(OFFSET('2.5 CAPEX'!W52,0,-MIN(MAX($F49-1-('2.1 Kraftwerk allgemein'!$F$16-'2.1 Kraftwerk allgemein'!$F$15+1),0),COLUMN(I49)-1-('2.1 Kraftwerk allgemein'!$F$16-'2.1 Kraftwerk allgemein'!$F$15+1)),1,MIN(MAX($F49-('2.1 Kraftwerk allgemein'!$F$16-'2.1 Kraftwerk allgemein'!$F$15+1),1),COLUMN(I49)-('2.1 Kraftwerk allgemein'!$F$16-'2.1 Kraftwerk allgemein'!$F$15+1)))))/$F49,
SUM(OFFSET('2.5 CAPEX'!W52,0,-MIN($F49-1,COLUMN(I49)-1),1,MIN($F49,COLUMN(I49))))/$F49)))))),
IF(OR(ISNUMBER($D49)=FALSE,$F49=""),"",
IF(AND('2.5 CAPEX'!$L52&lt;&gt;"x",'2.5 CAPEX'!$M52&lt;&gt;"x"),0,
IF($F49=0,0,
IF(R$4&lt;'2.1 Kraftwerk allgemein'!$F$16,0,
IF(R$4='2.1 Kraftwerk allgemein'!$F$16,'2.5 CAPEX'!$J52/$F49,
IF(R$4&lt;'2.1 Kraftwerk allgemein'!$F$16+$F49,
('2.5 CAPEX'!$J52+SUM(OFFSET('2.5 CAPEX'!W52,0,-MIN(MAX($F49-1-('2.1 Kraftwerk allgemein'!$F$16-'1.1 Allgemein'!$I$22+1),0),COLUMN(I49)-1-('2.1 Kraftwerk allgemein'!$F$16-'1.1 Allgemein'!$I$22+1)),1,MIN(MAX($F49-('2.1 Kraftwerk allgemein'!$F$16-'1.1 Allgemein'!$I$22+1),1),COLUMN(I49)-('2.1 Kraftwerk allgemein'!$F$16-'1.1 Allgemein'!$I$22+1)))))/$F49,
SUM(OFFSET('2.5 CAPEX'!W52,0,-MIN($F49-1,COLUMN(I49)-1),1,MIN($F49,COLUMN(I49))))/$F49)))))))</f>
        <v>0</v>
      </c>
      <c r="S49" s="199">
        <f ca="1">IF('2.1 Kraftwerk allgemein'!$F$15&lt;'1.1 Allgemein'!$I$22,
IF(OR(ISNUMBER($D49)=FALSE,$F49=""),"",
IF(AND('2.5 CAPEX'!$L52&lt;&gt;"x",'2.5 CAPEX'!$M52&lt;&gt;"x"),0,
IF($F49=0,0,
IF(S$4&lt;'2.1 Kraftwerk allgemein'!$F$16,0,
IF(S$4='2.1 Kraftwerk allgemein'!$F$16,'2.5 CAPEX'!$J52/$F49,
IF(S$4&lt;'2.1 Kraftwerk allgemein'!$F$16+$F49,
('2.5 CAPEX'!$J52+SUM(OFFSET('2.5 CAPEX'!X52,0,-MIN(MAX($F49-1-('2.1 Kraftwerk allgemein'!$F$16-'2.1 Kraftwerk allgemein'!$F$15+1),0),COLUMN(J49)-1-('2.1 Kraftwerk allgemein'!$F$16-'2.1 Kraftwerk allgemein'!$F$15+1)),1,MIN(MAX($F49-('2.1 Kraftwerk allgemein'!$F$16-'2.1 Kraftwerk allgemein'!$F$15+1),1),COLUMN(J49)-('2.1 Kraftwerk allgemein'!$F$16-'2.1 Kraftwerk allgemein'!$F$15+1)))))/$F49,
SUM(OFFSET('2.5 CAPEX'!X52,0,-MIN($F49-1,COLUMN(J49)-1),1,MIN($F49,COLUMN(J49))))/$F49)))))),
IF(OR(ISNUMBER($D49)=FALSE,$F49=""),"",
IF(AND('2.5 CAPEX'!$L52&lt;&gt;"x",'2.5 CAPEX'!$M52&lt;&gt;"x"),0,
IF($F49=0,0,
IF(S$4&lt;'2.1 Kraftwerk allgemein'!$F$16,0,
IF(S$4='2.1 Kraftwerk allgemein'!$F$16,'2.5 CAPEX'!$J52/$F49,
IF(S$4&lt;'2.1 Kraftwerk allgemein'!$F$16+$F49,
('2.5 CAPEX'!$J52+SUM(OFFSET('2.5 CAPEX'!X52,0,-MIN(MAX($F49-1-('2.1 Kraftwerk allgemein'!$F$16-'1.1 Allgemein'!$I$22+1),0),COLUMN(J49)-1-('2.1 Kraftwerk allgemein'!$F$16-'1.1 Allgemein'!$I$22+1)),1,MIN(MAX($F49-('2.1 Kraftwerk allgemein'!$F$16-'1.1 Allgemein'!$I$22+1),1),COLUMN(J49)-('2.1 Kraftwerk allgemein'!$F$16-'1.1 Allgemein'!$I$22+1)))))/$F49,
SUM(OFFSET('2.5 CAPEX'!X52,0,-MIN($F49-1,COLUMN(J49)-1),1,MIN($F49,COLUMN(J49))))/$F49)))))))</f>
        <v>0</v>
      </c>
      <c r="T49" s="199">
        <f ca="1">IF('2.1 Kraftwerk allgemein'!$F$15&lt;'1.1 Allgemein'!$I$22,
IF(OR(ISNUMBER($D49)=FALSE,$F49=""),"",
IF(AND('2.5 CAPEX'!$L52&lt;&gt;"x",'2.5 CAPEX'!$M52&lt;&gt;"x"),0,
IF($F49=0,0,
IF(T$4&lt;'2.1 Kraftwerk allgemein'!$F$16,0,
IF(T$4='2.1 Kraftwerk allgemein'!$F$16,'2.5 CAPEX'!$J52/$F49,
IF(T$4&lt;'2.1 Kraftwerk allgemein'!$F$16+$F49,
('2.5 CAPEX'!$J52+SUM(OFFSET('2.5 CAPEX'!Y52,0,-MIN(MAX($F49-1-('2.1 Kraftwerk allgemein'!$F$16-'2.1 Kraftwerk allgemein'!$F$15+1),0),COLUMN(K49)-1-('2.1 Kraftwerk allgemein'!$F$16-'2.1 Kraftwerk allgemein'!$F$15+1)),1,MIN(MAX($F49-('2.1 Kraftwerk allgemein'!$F$16-'2.1 Kraftwerk allgemein'!$F$15+1),1),COLUMN(K49)-('2.1 Kraftwerk allgemein'!$F$16-'2.1 Kraftwerk allgemein'!$F$15+1)))))/$F49,
SUM(OFFSET('2.5 CAPEX'!Y52,0,-MIN($F49-1,COLUMN(K49)-1),1,MIN($F49,COLUMN(K49))))/$F49)))))),
IF(OR(ISNUMBER($D49)=FALSE,$F49=""),"",
IF(AND('2.5 CAPEX'!$L52&lt;&gt;"x",'2.5 CAPEX'!$M52&lt;&gt;"x"),0,
IF($F49=0,0,
IF(T$4&lt;'2.1 Kraftwerk allgemein'!$F$16,0,
IF(T$4='2.1 Kraftwerk allgemein'!$F$16,'2.5 CAPEX'!$J52/$F49,
IF(T$4&lt;'2.1 Kraftwerk allgemein'!$F$16+$F49,
('2.5 CAPEX'!$J52+SUM(OFFSET('2.5 CAPEX'!Y52,0,-MIN(MAX($F49-1-('2.1 Kraftwerk allgemein'!$F$16-'1.1 Allgemein'!$I$22+1),0),COLUMN(K49)-1-('2.1 Kraftwerk allgemein'!$F$16-'1.1 Allgemein'!$I$22+1)),1,MIN(MAX($F49-('2.1 Kraftwerk allgemein'!$F$16-'1.1 Allgemein'!$I$22+1),1),COLUMN(K49)-('2.1 Kraftwerk allgemein'!$F$16-'1.1 Allgemein'!$I$22+1)))))/$F49,
SUM(OFFSET('2.5 CAPEX'!Y52,0,-MIN($F49-1,COLUMN(K49)-1),1,MIN($F49,COLUMN(K49))))/$F49)))))))</f>
        <v>0</v>
      </c>
      <c r="U49" s="199">
        <f ca="1">IF('2.1 Kraftwerk allgemein'!$F$15&lt;'1.1 Allgemein'!$I$22,
IF(OR(ISNUMBER($D49)=FALSE,$F49=""),"",
IF(AND('2.5 CAPEX'!$L52&lt;&gt;"x",'2.5 CAPEX'!$M52&lt;&gt;"x"),0,
IF($F49=0,0,
IF(U$4&lt;'2.1 Kraftwerk allgemein'!$F$16,0,
IF(U$4='2.1 Kraftwerk allgemein'!$F$16,'2.5 CAPEX'!$J52/$F49,
IF(U$4&lt;'2.1 Kraftwerk allgemein'!$F$16+$F49,
('2.5 CAPEX'!$J52+SUM(OFFSET('2.5 CAPEX'!Z52,0,-MIN(MAX($F49-1-('2.1 Kraftwerk allgemein'!$F$16-'2.1 Kraftwerk allgemein'!$F$15+1),0),COLUMN(L49)-1-('2.1 Kraftwerk allgemein'!$F$16-'2.1 Kraftwerk allgemein'!$F$15+1)),1,MIN(MAX($F49-('2.1 Kraftwerk allgemein'!$F$16-'2.1 Kraftwerk allgemein'!$F$15+1),1),COLUMN(L49)-('2.1 Kraftwerk allgemein'!$F$16-'2.1 Kraftwerk allgemein'!$F$15+1)))))/$F49,
SUM(OFFSET('2.5 CAPEX'!Z52,0,-MIN($F49-1,COLUMN(L49)-1),1,MIN($F49,COLUMN(L49))))/$F49)))))),
IF(OR(ISNUMBER($D49)=FALSE,$F49=""),"",
IF(AND('2.5 CAPEX'!$L52&lt;&gt;"x",'2.5 CAPEX'!$M52&lt;&gt;"x"),0,
IF($F49=0,0,
IF(U$4&lt;'2.1 Kraftwerk allgemein'!$F$16,0,
IF(U$4='2.1 Kraftwerk allgemein'!$F$16,'2.5 CAPEX'!$J52/$F49,
IF(U$4&lt;'2.1 Kraftwerk allgemein'!$F$16+$F49,
('2.5 CAPEX'!$J52+SUM(OFFSET('2.5 CAPEX'!Z52,0,-MIN(MAX($F49-1-('2.1 Kraftwerk allgemein'!$F$16-'1.1 Allgemein'!$I$22+1),0),COLUMN(L49)-1-('2.1 Kraftwerk allgemein'!$F$16-'1.1 Allgemein'!$I$22+1)),1,MIN(MAX($F49-('2.1 Kraftwerk allgemein'!$F$16-'1.1 Allgemein'!$I$22+1),1),COLUMN(L49)-('2.1 Kraftwerk allgemein'!$F$16-'1.1 Allgemein'!$I$22+1)))))/$F49,
SUM(OFFSET('2.5 CAPEX'!Z52,0,-MIN($F49-1,COLUMN(L49)-1),1,MIN($F49,COLUMN(L49))))/$F49)))))))</f>
        <v>0</v>
      </c>
      <c r="V49" s="199">
        <f ca="1">IF('2.1 Kraftwerk allgemein'!$F$15&lt;'1.1 Allgemein'!$I$22,
IF(OR(ISNUMBER($D49)=FALSE,$F49=""),"",
IF(AND('2.5 CAPEX'!$L52&lt;&gt;"x",'2.5 CAPEX'!$M52&lt;&gt;"x"),0,
IF($F49=0,0,
IF(V$4&lt;'2.1 Kraftwerk allgemein'!$F$16,0,
IF(V$4='2.1 Kraftwerk allgemein'!$F$16,'2.5 CAPEX'!$J52/$F49,
IF(V$4&lt;'2.1 Kraftwerk allgemein'!$F$16+$F49,
('2.5 CAPEX'!$J52+SUM(OFFSET('2.5 CAPEX'!AA52,0,-MIN(MAX($F49-1-('2.1 Kraftwerk allgemein'!$F$16-'2.1 Kraftwerk allgemein'!$F$15+1),0),COLUMN(M49)-1-('2.1 Kraftwerk allgemein'!$F$16-'2.1 Kraftwerk allgemein'!$F$15+1)),1,MIN(MAX($F49-('2.1 Kraftwerk allgemein'!$F$16-'2.1 Kraftwerk allgemein'!$F$15+1),1),COLUMN(M49)-('2.1 Kraftwerk allgemein'!$F$16-'2.1 Kraftwerk allgemein'!$F$15+1)))))/$F49,
SUM(OFFSET('2.5 CAPEX'!AA52,0,-MIN($F49-1,COLUMN(M49)-1),1,MIN($F49,COLUMN(M49))))/$F49)))))),
IF(OR(ISNUMBER($D49)=FALSE,$F49=""),"",
IF(AND('2.5 CAPEX'!$L52&lt;&gt;"x",'2.5 CAPEX'!$M52&lt;&gt;"x"),0,
IF($F49=0,0,
IF(V$4&lt;'2.1 Kraftwerk allgemein'!$F$16,0,
IF(V$4='2.1 Kraftwerk allgemein'!$F$16,'2.5 CAPEX'!$J52/$F49,
IF(V$4&lt;'2.1 Kraftwerk allgemein'!$F$16+$F49,
('2.5 CAPEX'!$J52+SUM(OFFSET('2.5 CAPEX'!AA52,0,-MIN(MAX($F49-1-('2.1 Kraftwerk allgemein'!$F$16-'1.1 Allgemein'!$I$22+1),0),COLUMN(M49)-1-('2.1 Kraftwerk allgemein'!$F$16-'1.1 Allgemein'!$I$22+1)),1,MIN(MAX($F49-('2.1 Kraftwerk allgemein'!$F$16-'1.1 Allgemein'!$I$22+1),1),COLUMN(M49)-('2.1 Kraftwerk allgemein'!$F$16-'1.1 Allgemein'!$I$22+1)))))/$F49,
SUM(OFFSET('2.5 CAPEX'!AA52,0,-MIN($F49-1,COLUMN(M49)-1),1,MIN($F49,COLUMN(M49))))/$F49)))))))</f>
        <v>0</v>
      </c>
      <c r="W49" s="199">
        <f ca="1">IF('2.1 Kraftwerk allgemein'!$F$15&lt;'1.1 Allgemein'!$I$22,
IF(OR(ISNUMBER($D49)=FALSE,$F49=""),"",
IF(AND('2.5 CAPEX'!$L52&lt;&gt;"x",'2.5 CAPEX'!$M52&lt;&gt;"x"),0,
IF($F49=0,0,
IF(W$4&lt;'2.1 Kraftwerk allgemein'!$F$16,0,
IF(W$4='2.1 Kraftwerk allgemein'!$F$16,'2.5 CAPEX'!$J52/$F49,
IF(W$4&lt;'2.1 Kraftwerk allgemein'!$F$16+$F49,
('2.5 CAPEX'!$J52+SUM(OFFSET('2.5 CAPEX'!AB52,0,-MIN(MAX($F49-1-('2.1 Kraftwerk allgemein'!$F$16-'2.1 Kraftwerk allgemein'!$F$15+1),0),COLUMN(N49)-1-('2.1 Kraftwerk allgemein'!$F$16-'2.1 Kraftwerk allgemein'!$F$15+1)),1,MIN(MAX($F49-('2.1 Kraftwerk allgemein'!$F$16-'2.1 Kraftwerk allgemein'!$F$15+1),1),COLUMN(N49)-('2.1 Kraftwerk allgemein'!$F$16-'2.1 Kraftwerk allgemein'!$F$15+1)))))/$F49,
SUM(OFFSET('2.5 CAPEX'!AB52,0,-MIN($F49-1,COLUMN(N49)-1),1,MIN($F49,COLUMN(N49))))/$F49)))))),
IF(OR(ISNUMBER($D49)=FALSE,$F49=""),"",
IF(AND('2.5 CAPEX'!$L52&lt;&gt;"x",'2.5 CAPEX'!$M52&lt;&gt;"x"),0,
IF($F49=0,0,
IF(W$4&lt;'2.1 Kraftwerk allgemein'!$F$16,0,
IF(W$4='2.1 Kraftwerk allgemein'!$F$16,'2.5 CAPEX'!$J52/$F49,
IF(W$4&lt;'2.1 Kraftwerk allgemein'!$F$16+$F49,
('2.5 CAPEX'!$J52+SUM(OFFSET('2.5 CAPEX'!AB52,0,-MIN(MAX($F49-1-('2.1 Kraftwerk allgemein'!$F$16-'1.1 Allgemein'!$I$22+1),0),COLUMN(N49)-1-('2.1 Kraftwerk allgemein'!$F$16-'1.1 Allgemein'!$I$22+1)),1,MIN(MAX($F49-('2.1 Kraftwerk allgemein'!$F$16-'1.1 Allgemein'!$I$22+1),1),COLUMN(N49)-('2.1 Kraftwerk allgemein'!$F$16-'1.1 Allgemein'!$I$22+1)))))/$F49,
SUM(OFFSET('2.5 CAPEX'!AB52,0,-MIN($F49-1,COLUMN(N49)-1),1,MIN($F49,COLUMN(N49))))/$F49)))))))</f>
        <v>0</v>
      </c>
      <c r="X49" s="199">
        <f ca="1">IF('2.1 Kraftwerk allgemein'!$F$15&lt;'1.1 Allgemein'!$I$22,
IF(OR(ISNUMBER($D49)=FALSE,$F49=""),"",
IF(AND('2.5 CAPEX'!$L52&lt;&gt;"x",'2.5 CAPEX'!$M52&lt;&gt;"x"),0,
IF($F49=0,0,
IF(X$4&lt;'2.1 Kraftwerk allgemein'!$F$16,0,
IF(X$4='2.1 Kraftwerk allgemein'!$F$16,'2.5 CAPEX'!$J52/$F49,
IF(X$4&lt;'2.1 Kraftwerk allgemein'!$F$16+$F49,
('2.5 CAPEX'!$J52+SUM(OFFSET('2.5 CAPEX'!AC52,0,-MIN(MAX($F49-1-('2.1 Kraftwerk allgemein'!$F$16-'2.1 Kraftwerk allgemein'!$F$15+1),0),COLUMN(O49)-1-('2.1 Kraftwerk allgemein'!$F$16-'2.1 Kraftwerk allgemein'!$F$15+1)),1,MIN(MAX($F49-('2.1 Kraftwerk allgemein'!$F$16-'2.1 Kraftwerk allgemein'!$F$15+1),1),COLUMN(O49)-('2.1 Kraftwerk allgemein'!$F$16-'2.1 Kraftwerk allgemein'!$F$15+1)))))/$F49,
SUM(OFFSET('2.5 CAPEX'!AC52,0,-MIN($F49-1,COLUMN(O49)-1),1,MIN($F49,COLUMN(O49))))/$F49)))))),
IF(OR(ISNUMBER($D49)=FALSE,$F49=""),"",
IF(AND('2.5 CAPEX'!$L52&lt;&gt;"x",'2.5 CAPEX'!$M52&lt;&gt;"x"),0,
IF($F49=0,0,
IF(X$4&lt;'2.1 Kraftwerk allgemein'!$F$16,0,
IF(X$4='2.1 Kraftwerk allgemein'!$F$16,'2.5 CAPEX'!$J52/$F49,
IF(X$4&lt;'2.1 Kraftwerk allgemein'!$F$16+$F49,
('2.5 CAPEX'!$J52+SUM(OFFSET('2.5 CAPEX'!AC52,0,-MIN(MAX($F49-1-('2.1 Kraftwerk allgemein'!$F$16-'1.1 Allgemein'!$I$22+1),0),COLUMN(O49)-1-('2.1 Kraftwerk allgemein'!$F$16-'1.1 Allgemein'!$I$22+1)),1,MIN(MAX($F49-('2.1 Kraftwerk allgemein'!$F$16-'1.1 Allgemein'!$I$22+1),1),COLUMN(O49)-('2.1 Kraftwerk allgemein'!$F$16-'1.1 Allgemein'!$I$22+1)))))/$F49,
SUM(OFFSET('2.5 CAPEX'!AC52,0,-MIN($F49-1,COLUMN(O49)-1),1,MIN($F49,COLUMN(O49))))/$F49)))))))</f>
        <v>0</v>
      </c>
      <c r="Y49" s="199">
        <f ca="1">IF('2.1 Kraftwerk allgemein'!$F$15&lt;'1.1 Allgemein'!$I$22,
IF(OR(ISNUMBER($D49)=FALSE,$F49=""),"",
IF(AND('2.5 CAPEX'!$L52&lt;&gt;"x",'2.5 CAPEX'!$M52&lt;&gt;"x"),0,
IF($F49=0,0,
IF(Y$4&lt;'2.1 Kraftwerk allgemein'!$F$16,0,
IF(Y$4='2.1 Kraftwerk allgemein'!$F$16,'2.5 CAPEX'!$J52/$F49,
IF(Y$4&lt;'2.1 Kraftwerk allgemein'!$F$16+$F49,
('2.5 CAPEX'!$J52+SUM(OFFSET('2.5 CAPEX'!AD52,0,-MIN(MAX($F49-1-('2.1 Kraftwerk allgemein'!$F$16-'2.1 Kraftwerk allgemein'!$F$15+1),0),COLUMN(P49)-1-('2.1 Kraftwerk allgemein'!$F$16-'2.1 Kraftwerk allgemein'!$F$15+1)),1,MIN(MAX($F49-('2.1 Kraftwerk allgemein'!$F$16-'2.1 Kraftwerk allgemein'!$F$15+1),1),COLUMN(P49)-('2.1 Kraftwerk allgemein'!$F$16-'2.1 Kraftwerk allgemein'!$F$15+1)))))/$F49,
SUM(OFFSET('2.5 CAPEX'!AD52,0,-MIN($F49-1,COLUMN(P49)-1),1,MIN($F49,COLUMN(P49))))/$F49)))))),
IF(OR(ISNUMBER($D49)=FALSE,$F49=""),"",
IF(AND('2.5 CAPEX'!$L52&lt;&gt;"x",'2.5 CAPEX'!$M52&lt;&gt;"x"),0,
IF($F49=0,0,
IF(Y$4&lt;'2.1 Kraftwerk allgemein'!$F$16,0,
IF(Y$4='2.1 Kraftwerk allgemein'!$F$16,'2.5 CAPEX'!$J52/$F49,
IF(Y$4&lt;'2.1 Kraftwerk allgemein'!$F$16+$F49,
('2.5 CAPEX'!$J52+SUM(OFFSET('2.5 CAPEX'!AD52,0,-MIN(MAX($F49-1-('2.1 Kraftwerk allgemein'!$F$16-'1.1 Allgemein'!$I$22+1),0),COLUMN(P49)-1-('2.1 Kraftwerk allgemein'!$F$16-'1.1 Allgemein'!$I$22+1)),1,MIN(MAX($F49-('2.1 Kraftwerk allgemein'!$F$16-'1.1 Allgemein'!$I$22+1),1),COLUMN(P49)-('2.1 Kraftwerk allgemein'!$F$16-'1.1 Allgemein'!$I$22+1)))))/$F49,
SUM(OFFSET('2.5 CAPEX'!AD52,0,-MIN($F49-1,COLUMN(P49)-1),1,MIN($F49,COLUMN(P49))))/$F49)))))))</f>
        <v>0</v>
      </c>
      <c r="Z49" s="199">
        <f ca="1">IF('2.1 Kraftwerk allgemein'!$F$15&lt;'1.1 Allgemein'!$I$22,
IF(OR(ISNUMBER($D49)=FALSE,$F49=""),"",
IF(AND('2.5 CAPEX'!$L52&lt;&gt;"x",'2.5 CAPEX'!$M52&lt;&gt;"x"),0,
IF($F49=0,0,
IF(Z$4&lt;'2.1 Kraftwerk allgemein'!$F$16,0,
IF(Z$4='2.1 Kraftwerk allgemein'!$F$16,'2.5 CAPEX'!$J52/$F49,
IF(Z$4&lt;'2.1 Kraftwerk allgemein'!$F$16+$F49,
('2.5 CAPEX'!$J52+SUM(OFFSET('2.5 CAPEX'!AE52,0,-MIN(MAX($F49-1-('2.1 Kraftwerk allgemein'!$F$16-'2.1 Kraftwerk allgemein'!$F$15+1),0),COLUMN(Q49)-1-('2.1 Kraftwerk allgemein'!$F$16-'2.1 Kraftwerk allgemein'!$F$15+1)),1,MIN(MAX($F49-('2.1 Kraftwerk allgemein'!$F$16-'2.1 Kraftwerk allgemein'!$F$15+1),1),COLUMN(Q49)-('2.1 Kraftwerk allgemein'!$F$16-'2.1 Kraftwerk allgemein'!$F$15+1)))))/$F49,
SUM(OFFSET('2.5 CAPEX'!AE52,0,-MIN($F49-1,COLUMN(Q49)-1),1,MIN($F49,COLUMN(Q49))))/$F49)))))),
IF(OR(ISNUMBER($D49)=FALSE,$F49=""),"",
IF(AND('2.5 CAPEX'!$L52&lt;&gt;"x",'2.5 CAPEX'!$M52&lt;&gt;"x"),0,
IF($F49=0,0,
IF(Z$4&lt;'2.1 Kraftwerk allgemein'!$F$16,0,
IF(Z$4='2.1 Kraftwerk allgemein'!$F$16,'2.5 CAPEX'!$J52/$F49,
IF(Z$4&lt;'2.1 Kraftwerk allgemein'!$F$16+$F49,
('2.5 CAPEX'!$J52+SUM(OFFSET('2.5 CAPEX'!AE52,0,-MIN(MAX($F49-1-('2.1 Kraftwerk allgemein'!$F$16-'1.1 Allgemein'!$I$22+1),0),COLUMN(Q49)-1-('2.1 Kraftwerk allgemein'!$F$16-'1.1 Allgemein'!$I$22+1)),1,MIN(MAX($F49-('2.1 Kraftwerk allgemein'!$F$16-'1.1 Allgemein'!$I$22+1),1),COLUMN(Q49)-('2.1 Kraftwerk allgemein'!$F$16-'1.1 Allgemein'!$I$22+1)))))/$F49,
SUM(OFFSET('2.5 CAPEX'!AE52,0,-MIN($F49-1,COLUMN(Q49)-1),1,MIN($F49,COLUMN(Q49))))/$F49)))))))</f>
        <v>0</v>
      </c>
      <c r="AA49" s="199">
        <f ca="1">IF('2.1 Kraftwerk allgemein'!$F$15&lt;'1.1 Allgemein'!$I$22,
IF(OR(ISNUMBER($D49)=FALSE,$F49=""),"",
IF(AND('2.5 CAPEX'!$L52&lt;&gt;"x",'2.5 CAPEX'!$M52&lt;&gt;"x"),0,
IF($F49=0,0,
IF(AA$4&lt;'2.1 Kraftwerk allgemein'!$F$16,0,
IF(AA$4='2.1 Kraftwerk allgemein'!$F$16,'2.5 CAPEX'!$J52/$F49,
IF(AA$4&lt;'2.1 Kraftwerk allgemein'!$F$16+$F49,
('2.5 CAPEX'!$J52+SUM(OFFSET('2.5 CAPEX'!AF52,0,-MIN(MAX($F49-1-('2.1 Kraftwerk allgemein'!$F$16-'2.1 Kraftwerk allgemein'!$F$15+1),0),COLUMN(R49)-1-('2.1 Kraftwerk allgemein'!$F$16-'2.1 Kraftwerk allgemein'!$F$15+1)),1,MIN(MAX($F49-('2.1 Kraftwerk allgemein'!$F$16-'2.1 Kraftwerk allgemein'!$F$15+1),1),COLUMN(R49)-('2.1 Kraftwerk allgemein'!$F$16-'2.1 Kraftwerk allgemein'!$F$15+1)))))/$F49,
SUM(OFFSET('2.5 CAPEX'!AF52,0,-MIN($F49-1,COLUMN(R49)-1),1,MIN($F49,COLUMN(R49))))/$F49)))))),
IF(OR(ISNUMBER($D49)=FALSE,$F49=""),"",
IF(AND('2.5 CAPEX'!$L52&lt;&gt;"x",'2.5 CAPEX'!$M52&lt;&gt;"x"),0,
IF($F49=0,0,
IF(AA$4&lt;'2.1 Kraftwerk allgemein'!$F$16,0,
IF(AA$4='2.1 Kraftwerk allgemein'!$F$16,'2.5 CAPEX'!$J52/$F49,
IF(AA$4&lt;'2.1 Kraftwerk allgemein'!$F$16+$F49,
('2.5 CAPEX'!$J52+SUM(OFFSET('2.5 CAPEX'!AF52,0,-MIN(MAX($F49-1-('2.1 Kraftwerk allgemein'!$F$16-'1.1 Allgemein'!$I$22+1),0),COLUMN(R49)-1-('2.1 Kraftwerk allgemein'!$F$16-'1.1 Allgemein'!$I$22+1)),1,MIN(MAX($F49-('2.1 Kraftwerk allgemein'!$F$16-'1.1 Allgemein'!$I$22+1),1),COLUMN(R49)-('2.1 Kraftwerk allgemein'!$F$16-'1.1 Allgemein'!$I$22+1)))))/$F49,
SUM(OFFSET('2.5 CAPEX'!AF52,0,-MIN($F49-1,COLUMN(R49)-1),1,MIN($F49,COLUMN(R49))))/$F49)))))))</f>
        <v>0</v>
      </c>
      <c r="AB49" s="199">
        <f ca="1">IF('2.1 Kraftwerk allgemein'!$F$15&lt;'1.1 Allgemein'!$I$22,
IF(OR(ISNUMBER($D49)=FALSE,$F49=""),"",
IF(AND('2.5 CAPEX'!$L52&lt;&gt;"x",'2.5 CAPEX'!$M52&lt;&gt;"x"),0,
IF($F49=0,0,
IF(AB$4&lt;'2.1 Kraftwerk allgemein'!$F$16,0,
IF(AB$4='2.1 Kraftwerk allgemein'!$F$16,'2.5 CAPEX'!$J52/$F49,
IF(AB$4&lt;'2.1 Kraftwerk allgemein'!$F$16+$F49,
('2.5 CAPEX'!$J52+SUM(OFFSET('2.5 CAPEX'!AG52,0,-MIN(MAX($F49-1-('2.1 Kraftwerk allgemein'!$F$16-'2.1 Kraftwerk allgemein'!$F$15+1),0),COLUMN(S49)-1-('2.1 Kraftwerk allgemein'!$F$16-'2.1 Kraftwerk allgemein'!$F$15+1)),1,MIN(MAX($F49-('2.1 Kraftwerk allgemein'!$F$16-'2.1 Kraftwerk allgemein'!$F$15+1),1),COLUMN(S49)-('2.1 Kraftwerk allgemein'!$F$16-'2.1 Kraftwerk allgemein'!$F$15+1)))))/$F49,
SUM(OFFSET('2.5 CAPEX'!AG52,0,-MIN($F49-1,COLUMN(S49)-1),1,MIN($F49,COLUMN(S49))))/$F49)))))),
IF(OR(ISNUMBER($D49)=FALSE,$F49=""),"",
IF(AND('2.5 CAPEX'!$L52&lt;&gt;"x",'2.5 CAPEX'!$M52&lt;&gt;"x"),0,
IF($F49=0,0,
IF(AB$4&lt;'2.1 Kraftwerk allgemein'!$F$16,0,
IF(AB$4='2.1 Kraftwerk allgemein'!$F$16,'2.5 CAPEX'!$J52/$F49,
IF(AB$4&lt;'2.1 Kraftwerk allgemein'!$F$16+$F49,
('2.5 CAPEX'!$J52+SUM(OFFSET('2.5 CAPEX'!AG52,0,-MIN(MAX($F49-1-('2.1 Kraftwerk allgemein'!$F$16-'1.1 Allgemein'!$I$22+1),0),COLUMN(S49)-1-('2.1 Kraftwerk allgemein'!$F$16-'1.1 Allgemein'!$I$22+1)),1,MIN(MAX($F49-('2.1 Kraftwerk allgemein'!$F$16-'1.1 Allgemein'!$I$22+1),1),COLUMN(S49)-('2.1 Kraftwerk allgemein'!$F$16-'1.1 Allgemein'!$I$22+1)))))/$F49,
SUM(OFFSET('2.5 CAPEX'!AG52,0,-MIN($F49-1,COLUMN(S49)-1),1,MIN($F49,COLUMN(S49))))/$F49)))))))</f>
        <v>0</v>
      </c>
      <c r="AC49" s="199">
        <f ca="1">IF('2.1 Kraftwerk allgemein'!$F$15&lt;'1.1 Allgemein'!$I$22,
IF(OR(ISNUMBER($D49)=FALSE,$F49=""),"",
IF(AND('2.5 CAPEX'!$L52&lt;&gt;"x",'2.5 CAPEX'!$M52&lt;&gt;"x"),0,
IF($F49=0,0,
IF(AC$4&lt;'2.1 Kraftwerk allgemein'!$F$16,0,
IF(AC$4='2.1 Kraftwerk allgemein'!$F$16,'2.5 CAPEX'!$J52/$F49,
IF(AC$4&lt;'2.1 Kraftwerk allgemein'!$F$16+$F49,
('2.5 CAPEX'!$J52+SUM(OFFSET('2.5 CAPEX'!AH52,0,-MIN(MAX($F49-1-('2.1 Kraftwerk allgemein'!$F$16-'2.1 Kraftwerk allgemein'!$F$15+1),0),COLUMN(T49)-1-('2.1 Kraftwerk allgemein'!$F$16-'2.1 Kraftwerk allgemein'!$F$15+1)),1,MIN(MAX($F49-('2.1 Kraftwerk allgemein'!$F$16-'2.1 Kraftwerk allgemein'!$F$15+1),1),COLUMN(T49)-('2.1 Kraftwerk allgemein'!$F$16-'2.1 Kraftwerk allgemein'!$F$15+1)))))/$F49,
SUM(OFFSET('2.5 CAPEX'!AH52,0,-MIN($F49-1,COLUMN(T49)-1),1,MIN($F49,COLUMN(T49))))/$F49)))))),
IF(OR(ISNUMBER($D49)=FALSE,$F49=""),"",
IF(AND('2.5 CAPEX'!$L52&lt;&gt;"x",'2.5 CAPEX'!$M52&lt;&gt;"x"),0,
IF($F49=0,0,
IF(AC$4&lt;'2.1 Kraftwerk allgemein'!$F$16,0,
IF(AC$4='2.1 Kraftwerk allgemein'!$F$16,'2.5 CAPEX'!$J52/$F49,
IF(AC$4&lt;'2.1 Kraftwerk allgemein'!$F$16+$F49,
('2.5 CAPEX'!$J52+SUM(OFFSET('2.5 CAPEX'!AH52,0,-MIN(MAX($F49-1-('2.1 Kraftwerk allgemein'!$F$16-'1.1 Allgemein'!$I$22+1),0),COLUMN(T49)-1-('2.1 Kraftwerk allgemein'!$F$16-'1.1 Allgemein'!$I$22+1)),1,MIN(MAX($F49-('2.1 Kraftwerk allgemein'!$F$16-'1.1 Allgemein'!$I$22+1),1),COLUMN(T49)-('2.1 Kraftwerk allgemein'!$F$16-'1.1 Allgemein'!$I$22+1)))))/$F49,
SUM(OFFSET('2.5 CAPEX'!AH52,0,-MIN($F49-1,COLUMN(T49)-1),1,MIN($F49,COLUMN(T49))))/$F49)))))))</f>
        <v>0</v>
      </c>
      <c r="AD49" s="199">
        <f ca="1">IF('2.1 Kraftwerk allgemein'!$F$15&lt;'1.1 Allgemein'!$I$22,
IF(OR(ISNUMBER($D49)=FALSE,$F49=""),"",
IF(AND('2.5 CAPEX'!$L52&lt;&gt;"x",'2.5 CAPEX'!$M52&lt;&gt;"x"),0,
IF($F49=0,0,
IF(AD$4&lt;'2.1 Kraftwerk allgemein'!$F$16,0,
IF(AD$4='2.1 Kraftwerk allgemein'!$F$16,'2.5 CAPEX'!$J52/$F49,
IF(AD$4&lt;'2.1 Kraftwerk allgemein'!$F$16+$F49,
('2.5 CAPEX'!$J52+SUM(OFFSET('2.5 CAPEX'!AI52,0,-MIN(MAX($F49-1-('2.1 Kraftwerk allgemein'!$F$16-'2.1 Kraftwerk allgemein'!$F$15+1),0),COLUMN(U49)-1-('2.1 Kraftwerk allgemein'!$F$16-'2.1 Kraftwerk allgemein'!$F$15+1)),1,MIN(MAX($F49-('2.1 Kraftwerk allgemein'!$F$16-'2.1 Kraftwerk allgemein'!$F$15+1),1),COLUMN(U49)-('2.1 Kraftwerk allgemein'!$F$16-'2.1 Kraftwerk allgemein'!$F$15+1)))))/$F49,
SUM(OFFSET('2.5 CAPEX'!AI52,0,-MIN($F49-1,COLUMN(U49)-1),1,MIN($F49,COLUMN(U49))))/$F49)))))),
IF(OR(ISNUMBER($D49)=FALSE,$F49=""),"",
IF(AND('2.5 CAPEX'!$L52&lt;&gt;"x",'2.5 CAPEX'!$M52&lt;&gt;"x"),0,
IF($F49=0,0,
IF(AD$4&lt;'2.1 Kraftwerk allgemein'!$F$16,0,
IF(AD$4='2.1 Kraftwerk allgemein'!$F$16,'2.5 CAPEX'!$J52/$F49,
IF(AD$4&lt;'2.1 Kraftwerk allgemein'!$F$16+$F49,
('2.5 CAPEX'!$J52+SUM(OFFSET('2.5 CAPEX'!AI52,0,-MIN(MAX($F49-1-('2.1 Kraftwerk allgemein'!$F$16-'1.1 Allgemein'!$I$22+1),0),COLUMN(U49)-1-('2.1 Kraftwerk allgemein'!$F$16-'1.1 Allgemein'!$I$22+1)),1,MIN(MAX($F49-('2.1 Kraftwerk allgemein'!$F$16-'1.1 Allgemein'!$I$22+1),1),COLUMN(U49)-('2.1 Kraftwerk allgemein'!$F$16-'1.1 Allgemein'!$I$22+1)))))/$F49,
SUM(OFFSET('2.5 CAPEX'!AI52,0,-MIN($F49-1,COLUMN(U49)-1),1,MIN($F49,COLUMN(U49))))/$F49)))))))</f>
        <v>0</v>
      </c>
      <c r="AE49" s="199">
        <f ca="1">IF('2.1 Kraftwerk allgemein'!$F$15&lt;'1.1 Allgemein'!$I$22,
IF(OR(ISNUMBER($D49)=FALSE,$F49=""),"",
IF(AND('2.5 CAPEX'!$L52&lt;&gt;"x",'2.5 CAPEX'!$M52&lt;&gt;"x"),0,
IF($F49=0,0,
IF(AE$4&lt;'2.1 Kraftwerk allgemein'!$F$16,0,
IF(AE$4='2.1 Kraftwerk allgemein'!$F$16,'2.5 CAPEX'!$J52/$F49,
IF(AE$4&lt;'2.1 Kraftwerk allgemein'!$F$16+$F49,
('2.5 CAPEX'!$J52+SUM(OFFSET('2.5 CAPEX'!AJ52,0,-MIN(MAX($F49-1-('2.1 Kraftwerk allgemein'!$F$16-'2.1 Kraftwerk allgemein'!$F$15+1),0),COLUMN(V49)-1-('2.1 Kraftwerk allgemein'!$F$16-'2.1 Kraftwerk allgemein'!$F$15+1)),1,MIN(MAX($F49-('2.1 Kraftwerk allgemein'!$F$16-'2.1 Kraftwerk allgemein'!$F$15+1),1),COLUMN(V49)-('2.1 Kraftwerk allgemein'!$F$16-'2.1 Kraftwerk allgemein'!$F$15+1)))))/$F49,
SUM(OFFSET('2.5 CAPEX'!AJ52,0,-MIN($F49-1,COLUMN(V49)-1),1,MIN($F49,COLUMN(V49))))/$F49)))))),
IF(OR(ISNUMBER($D49)=FALSE,$F49=""),"",
IF(AND('2.5 CAPEX'!$L52&lt;&gt;"x",'2.5 CAPEX'!$M52&lt;&gt;"x"),0,
IF($F49=0,0,
IF(AE$4&lt;'2.1 Kraftwerk allgemein'!$F$16,0,
IF(AE$4='2.1 Kraftwerk allgemein'!$F$16,'2.5 CAPEX'!$J52/$F49,
IF(AE$4&lt;'2.1 Kraftwerk allgemein'!$F$16+$F49,
('2.5 CAPEX'!$J52+SUM(OFFSET('2.5 CAPEX'!AJ52,0,-MIN(MAX($F49-1-('2.1 Kraftwerk allgemein'!$F$16-'1.1 Allgemein'!$I$22+1),0),COLUMN(V49)-1-('2.1 Kraftwerk allgemein'!$F$16-'1.1 Allgemein'!$I$22+1)),1,MIN(MAX($F49-('2.1 Kraftwerk allgemein'!$F$16-'1.1 Allgemein'!$I$22+1),1),COLUMN(V49)-('2.1 Kraftwerk allgemein'!$F$16-'1.1 Allgemein'!$I$22+1)))))/$F49,
SUM(OFFSET('2.5 CAPEX'!AJ52,0,-MIN($F49-1,COLUMN(V49)-1),1,MIN($F49,COLUMN(V49))))/$F49)))))))</f>
        <v>0</v>
      </c>
      <c r="AF49" s="199">
        <f ca="1">IF('2.1 Kraftwerk allgemein'!$F$15&lt;'1.1 Allgemein'!$I$22,
IF(OR(ISNUMBER($D49)=FALSE,$F49=""),"",
IF(AND('2.5 CAPEX'!$L52&lt;&gt;"x",'2.5 CAPEX'!$M52&lt;&gt;"x"),0,
IF($F49=0,0,
IF(AF$4&lt;'2.1 Kraftwerk allgemein'!$F$16,0,
IF(AF$4='2.1 Kraftwerk allgemein'!$F$16,'2.5 CAPEX'!$J52/$F49,
IF(AF$4&lt;'2.1 Kraftwerk allgemein'!$F$16+$F49,
('2.5 CAPEX'!$J52+SUM(OFFSET('2.5 CAPEX'!AK52,0,-MIN(MAX($F49-1-('2.1 Kraftwerk allgemein'!$F$16-'2.1 Kraftwerk allgemein'!$F$15+1),0),COLUMN(W49)-1-('2.1 Kraftwerk allgemein'!$F$16-'2.1 Kraftwerk allgemein'!$F$15+1)),1,MIN(MAX($F49-('2.1 Kraftwerk allgemein'!$F$16-'2.1 Kraftwerk allgemein'!$F$15+1),1),COLUMN(W49)-('2.1 Kraftwerk allgemein'!$F$16-'2.1 Kraftwerk allgemein'!$F$15+1)))))/$F49,
SUM(OFFSET('2.5 CAPEX'!AK52,0,-MIN($F49-1,COLUMN(W49)-1),1,MIN($F49,COLUMN(W49))))/$F49)))))),
IF(OR(ISNUMBER($D49)=FALSE,$F49=""),"",
IF(AND('2.5 CAPEX'!$L52&lt;&gt;"x",'2.5 CAPEX'!$M52&lt;&gt;"x"),0,
IF($F49=0,0,
IF(AF$4&lt;'2.1 Kraftwerk allgemein'!$F$16,0,
IF(AF$4='2.1 Kraftwerk allgemein'!$F$16,'2.5 CAPEX'!$J52/$F49,
IF(AF$4&lt;'2.1 Kraftwerk allgemein'!$F$16+$F49,
('2.5 CAPEX'!$J52+SUM(OFFSET('2.5 CAPEX'!AK52,0,-MIN(MAX($F49-1-('2.1 Kraftwerk allgemein'!$F$16-'1.1 Allgemein'!$I$22+1),0),COLUMN(W49)-1-('2.1 Kraftwerk allgemein'!$F$16-'1.1 Allgemein'!$I$22+1)),1,MIN(MAX($F49-('2.1 Kraftwerk allgemein'!$F$16-'1.1 Allgemein'!$I$22+1),1),COLUMN(W49)-('2.1 Kraftwerk allgemein'!$F$16-'1.1 Allgemein'!$I$22+1)))))/$F49,
SUM(OFFSET('2.5 CAPEX'!AK52,0,-MIN($F49-1,COLUMN(W49)-1),1,MIN($F49,COLUMN(W49))))/$F49)))))))</f>
        <v>0</v>
      </c>
      <c r="AG49" s="199">
        <f ca="1">IF('2.1 Kraftwerk allgemein'!$F$15&lt;'1.1 Allgemein'!$I$22,
IF(OR(ISNUMBER($D49)=FALSE,$F49=""),"",
IF(AND('2.5 CAPEX'!$L52&lt;&gt;"x",'2.5 CAPEX'!$M52&lt;&gt;"x"),0,
IF($F49=0,0,
IF(AG$4&lt;'2.1 Kraftwerk allgemein'!$F$16,0,
IF(AG$4='2.1 Kraftwerk allgemein'!$F$16,'2.5 CAPEX'!$J52/$F49,
IF(AG$4&lt;'2.1 Kraftwerk allgemein'!$F$16+$F49,
('2.5 CAPEX'!$J52+SUM(OFFSET('2.5 CAPEX'!AL52,0,-MIN(MAX($F49-1-('2.1 Kraftwerk allgemein'!$F$16-'2.1 Kraftwerk allgemein'!$F$15+1),0),COLUMN(X49)-1-('2.1 Kraftwerk allgemein'!$F$16-'2.1 Kraftwerk allgemein'!$F$15+1)),1,MIN(MAX($F49-('2.1 Kraftwerk allgemein'!$F$16-'2.1 Kraftwerk allgemein'!$F$15+1),1),COLUMN(X49)-('2.1 Kraftwerk allgemein'!$F$16-'2.1 Kraftwerk allgemein'!$F$15+1)))))/$F49,
SUM(OFFSET('2.5 CAPEX'!AL52,0,-MIN($F49-1,COLUMN(X49)-1),1,MIN($F49,COLUMN(X49))))/$F49)))))),
IF(OR(ISNUMBER($D49)=FALSE,$F49=""),"",
IF(AND('2.5 CAPEX'!$L52&lt;&gt;"x",'2.5 CAPEX'!$M52&lt;&gt;"x"),0,
IF($F49=0,0,
IF(AG$4&lt;'2.1 Kraftwerk allgemein'!$F$16,0,
IF(AG$4='2.1 Kraftwerk allgemein'!$F$16,'2.5 CAPEX'!$J52/$F49,
IF(AG$4&lt;'2.1 Kraftwerk allgemein'!$F$16+$F49,
('2.5 CAPEX'!$J52+SUM(OFFSET('2.5 CAPEX'!AL52,0,-MIN(MAX($F49-1-('2.1 Kraftwerk allgemein'!$F$16-'1.1 Allgemein'!$I$22+1),0),COLUMN(X49)-1-('2.1 Kraftwerk allgemein'!$F$16-'1.1 Allgemein'!$I$22+1)),1,MIN(MAX($F49-('2.1 Kraftwerk allgemein'!$F$16-'1.1 Allgemein'!$I$22+1),1),COLUMN(X49)-('2.1 Kraftwerk allgemein'!$F$16-'1.1 Allgemein'!$I$22+1)))))/$F49,
SUM(OFFSET('2.5 CAPEX'!AL52,0,-MIN($F49-1,COLUMN(X49)-1),1,MIN($F49,COLUMN(X49))))/$F49)))))))</f>
        <v>0</v>
      </c>
      <c r="AH49" s="199">
        <f ca="1">IF('2.1 Kraftwerk allgemein'!$F$15&lt;'1.1 Allgemein'!$I$22,
IF(OR(ISNUMBER($D49)=FALSE,$F49=""),"",
IF(AND('2.5 CAPEX'!$L52&lt;&gt;"x",'2.5 CAPEX'!$M52&lt;&gt;"x"),0,
IF($F49=0,0,
IF(AH$4&lt;'2.1 Kraftwerk allgemein'!$F$16,0,
IF(AH$4='2.1 Kraftwerk allgemein'!$F$16,'2.5 CAPEX'!$J52/$F49,
IF(AH$4&lt;'2.1 Kraftwerk allgemein'!$F$16+$F49,
('2.5 CAPEX'!$J52+SUM(OFFSET('2.5 CAPEX'!AM52,0,-MIN(MAX($F49-1-('2.1 Kraftwerk allgemein'!$F$16-'2.1 Kraftwerk allgemein'!$F$15+1),0),COLUMN(Y49)-1-('2.1 Kraftwerk allgemein'!$F$16-'2.1 Kraftwerk allgemein'!$F$15+1)),1,MIN(MAX($F49-('2.1 Kraftwerk allgemein'!$F$16-'2.1 Kraftwerk allgemein'!$F$15+1),1),COLUMN(Y49)-('2.1 Kraftwerk allgemein'!$F$16-'2.1 Kraftwerk allgemein'!$F$15+1)))))/$F49,
SUM(OFFSET('2.5 CAPEX'!AM52,0,-MIN($F49-1,COLUMN(Y49)-1),1,MIN($F49,COLUMN(Y49))))/$F49)))))),
IF(OR(ISNUMBER($D49)=FALSE,$F49=""),"",
IF(AND('2.5 CAPEX'!$L52&lt;&gt;"x",'2.5 CAPEX'!$M52&lt;&gt;"x"),0,
IF($F49=0,0,
IF(AH$4&lt;'2.1 Kraftwerk allgemein'!$F$16,0,
IF(AH$4='2.1 Kraftwerk allgemein'!$F$16,'2.5 CAPEX'!$J52/$F49,
IF(AH$4&lt;'2.1 Kraftwerk allgemein'!$F$16+$F49,
('2.5 CAPEX'!$J52+SUM(OFFSET('2.5 CAPEX'!AM52,0,-MIN(MAX($F49-1-('2.1 Kraftwerk allgemein'!$F$16-'1.1 Allgemein'!$I$22+1),0),COLUMN(Y49)-1-('2.1 Kraftwerk allgemein'!$F$16-'1.1 Allgemein'!$I$22+1)),1,MIN(MAX($F49-('2.1 Kraftwerk allgemein'!$F$16-'1.1 Allgemein'!$I$22+1),1),COLUMN(Y49)-('2.1 Kraftwerk allgemein'!$F$16-'1.1 Allgemein'!$I$22+1)))))/$F49,
SUM(OFFSET('2.5 CAPEX'!AM52,0,-MIN($F49-1,COLUMN(Y49)-1),1,MIN($F49,COLUMN(Y49))))/$F49)))))))</f>
        <v>0</v>
      </c>
      <c r="AI49" s="199">
        <f ca="1">IF('2.1 Kraftwerk allgemein'!$F$15&lt;'1.1 Allgemein'!$I$22,
IF(OR(ISNUMBER($D49)=FALSE,$F49=""),"",
IF(AND('2.5 CAPEX'!$L52&lt;&gt;"x",'2.5 CAPEX'!$M52&lt;&gt;"x"),0,
IF($F49=0,0,
IF(AI$4&lt;'2.1 Kraftwerk allgemein'!$F$16,0,
IF(AI$4='2.1 Kraftwerk allgemein'!$F$16,'2.5 CAPEX'!$J52/$F49,
IF(AI$4&lt;'2.1 Kraftwerk allgemein'!$F$16+$F49,
('2.5 CAPEX'!$J52+SUM(OFFSET('2.5 CAPEX'!AN52,0,-MIN(MAX($F49-1-('2.1 Kraftwerk allgemein'!$F$16-'2.1 Kraftwerk allgemein'!$F$15+1),0),COLUMN(Z49)-1-('2.1 Kraftwerk allgemein'!$F$16-'2.1 Kraftwerk allgemein'!$F$15+1)),1,MIN(MAX($F49-('2.1 Kraftwerk allgemein'!$F$16-'2.1 Kraftwerk allgemein'!$F$15+1),1),COLUMN(Z49)-('2.1 Kraftwerk allgemein'!$F$16-'2.1 Kraftwerk allgemein'!$F$15+1)))))/$F49,
SUM(OFFSET('2.5 CAPEX'!AN52,0,-MIN($F49-1,COLUMN(Z49)-1),1,MIN($F49,COLUMN(Z49))))/$F49)))))),
IF(OR(ISNUMBER($D49)=FALSE,$F49=""),"",
IF(AND('2.5 CAPEX'!$L52&lt;&gt;"x",'2.5 CAPEX'!$M52&lt;&gt;"x"),0,
IF($F49=0,0,
IF(AI$4&lt;'2.1 Kraftwerk allgemein'!$F$16,0,
IF(AI$4='2.1 Kraftwerk allgemein'!$F$16,'2.5 CAPEX'!$J52/$F49,
IF(AI$4&lt;'2.1 Kraftwerk allgemein'!$F$16+$F49,
('2.5 CAPEX'!$J52+SUM(OFFSET('2.5 CAPEX'!AN52,0,-MIN(MAX($F49-1-('2.1 Kraftwerk allgemein'!$F$16-'1.1 Allgemein'!$I$22+1),0),COLUMN(Z49)-1-('2.1 Kraftwerk allgemein'!$F$16-'1.1 Allgemein'!$I$22+1)),1,MIN(MAX($F49-('2.1 Kraftwerk allgemein'!$F$16-'1.1 Allgemein'!$I$22+1),1),COLUMN(Z49)-('2.1 Kraftwerk allgemein'!$F$16-'1.1 Allgemein'!$I$22+1)))))/$F49,
SUM(OFFSET('2.5 CAPEX'!AN52,0,-MIN($F49-1,COLUMN(Z49)-1),1,MIN($F49,COLUMN(Z49))))/$F49)))))))</f>
        <v>0</v>
      </c>
      <c r="AJ49" s="199">
        <f ca="1">IF('2.1 Kraftwerk allgemein'!$F$15&lt;'1.1 Allgemein'!$I$22,
IF(OR(ISNUMBER($D49)=FALSE,$F49=""),"",
IF(AND('2.5 CAPEX'!$L52&lt;&gt;"x",'2.5 CAPEX'!$M52&lt;&gt;"x"),0,
IF($F49=0,0,
IF(AJ$4&lt;'2.1 Kraftwerk allgemein'!$F$16,0,
IF(AJ$4='2.1 Kraftwerk allgemein'!$F$16,'2.5 CAPEX'!$J52/$F49,
IF(AJ$4&lt;'2.1 Kraftwerk allgemein'!$F$16+$F49,
('2.5 CAPEX'!$J52+SUM(OFFSET('2.5 CAPEX'!AO52,0,-MIN(MAX($F49-1-('2.1 Kraftwerk allgemein'!$F$16-'2.1 Kraftwerk allgemein'!$F$15+1),0),COLUMN(AA49)-1-('2.1 Kraftwerk allgemein'!$F$16-'2.1 Kraftwerk allgemein'!$F$15+1)),1,MIN(MAX($F49-('2.1 Kraftwerk allgemein'!$F$16-'2.1 Kraftwerk allgemein'!$F$15+1),1),COLUMN(AA49)-('2.1 Kraftwerk allgemein'!$F$16-'2.1 Kraftwerk allgemein'!$F$15+1)))))/$F49,
SUM(OFFSET('2.5 CAPEX'!AO52,0,-MIN($F49-1,COLUMN(AA49)-1),1,MIN($F49,COLUMN(AA49))))/$F49)))))),
IF(OR(ISNUMBER($D49)=FALSE,$F49=""),"",
IF(AND('2.5 CAPEX'!$L52&lt;&gt;"x",'2.5 CAPEX'!$M52&lt;&gt;"x"),0,
IF($F49=0,0,
IF(AJ$4&lt;'2.1 Kraftwerk allgemein'!$F$16,0,
IF(AJ$4='2.1 Kraftwerk allgemein'!$F$16,'2.5 CAPEX'!$J52/$F49,
IF(AJ$4&lt;'2.1 Kraftwerk allgemein'!$F$16+$F49,
('2.5 CAPEX'!$J52+SUM(OFFSET('2.5 CAPEX'!AO52,0,-MIN(MAX($F49-1-('2.1 Kraftwerk allgemein'!$F$16-'1.1 Allgemein'!$I$22+1),0),COLUMN(AA49)-1-('2.1 Kraftwerk allgemein'!$F$16-'1.1 Allgemein'!$I$22+1)),1,MIN(MAX($F49-('2.1 Kraftwerk allgemein'!$F$16-'1.1 Allgemein'!$I$22+1),1),COLUMN(AA49)-('2.1 Kraftwerk allgemein'!$F$16-'1.1 Allgemein'!$I$22+1)))))/$F49,
SUM(OFFSET('2.5 CAPEX'!AO52,0,-MIN($F49-1,COLUMN(AA49)-1),1,MIN($F49,COLUMN(AA49))))/$F49)))))))</f>
        <v>0</v>
      </c>
      <c r="AK49" s="199">
        <f ca="1">IF('2.1 Kraftwerk allgemein'!$F$15&lt;'1.1 Allgemein'!$I$22,
IF(OR(ISNUMBER($D49)=FALSE,$F49=""),"",
IF(AND('2.5 CAPEX'!$L52&lt;&gt;"x",'2.5 CAPEX'!$M52&lt;&gt;"x"),0,
IF($F49=0,0,
IF(AK$4&lt;'2.1 Kraftwerk allgemein'!$F$16,0,
IF(AK$4='2.1 Kraftwerk allgemein'!$F$16,'2.5 CAPEX'!$J52/$F49,
IF(AK$4&lt;'2.1 Kraftwerk allgemein'!$F$16+$F49,
('2.5 CAPEX'!$J52+SUM(OFFSET('2.5 CAPEX'!AP52,0,-MIN(MAX($F49-1-('2.1 Kraftwerk allgemein'!$F$16-'2.1 Kraftwerk allgemein'!$F$15+1),0),COLUMN(AB49)-1-('2.1 Kraftwerk allgemein'!$F$16-'2.1 Kraftwerk allgemein'!$F$15+1)),1,MIN(MAX($F49-('2.1 Kraftwerk allgemein'!$F$16-'2.1 Kraftwerk allgemein'!$F$15+1),1),COLUMN(AB49)-('2.1 Kraftwerk allgemein'!$F$16-'2.1 Kraftwerk allgemein'!$F$15+1)))))/$F49,
SUM(OFFSET('2.5 CAPEX'!AP52,0,-MIN($F49-1,COLUMN(AB49)-1),1,MIN($F49,COLUMN(AB49))))/$F49)))))),
IF(OR(ISNUMBER($D49)=FALSE,$F49=""),"",
IF(AND('2.5 CAPEX'!$L52&lt;&gt;"x",'2.5 CAPEX'!$M52&lt;&gt;"x"),0,
IF($F49=0,0,
IF(AK$4&lt;'2.1 Kraftwerk allgemein'!$F$16,0,
IF(AK$4='2.1 Kraftwerk allgemein'!$F$16,'2.5 CAPEX'!$J52/$F49,
IF(AK$4&lt;'2.1 Kraftwerk allgemein'!$F$16+$F49,
('2.5 CAPEX'!$J52+SUM(OFFSET('2.5 CAPEX'!AP52,0,-MIN(MAX($F49-1-('2.1 Kraftwerk allgemein'!$F$16-'1.1 Allgemein'!$I$22+1),0),COLUMN(AB49)-1-('2.1 Kraftwerk allgemein'!$F$16-'1.1 Allgemein'!$I$22+1)),1,MIN(MAX($F49-('2.1 Kraftwerk allgemein'!$F$16-'1.1 Allgemein'!$I$22+1),1),COLUMN(AB49)-('2.1 Kraftwerk allgemein'!$F$16-'1.1 Allgemein'!$I$22+1)))))/$F49,
SUM(OFFSET('2.5 CAPEX'!AP52,0,-MIN($F49-1,COLUMN(AB49)-1),1,MIN($F49,COLUMN(AB49))))/$F49)))))))</f>
        <v>0</v>
      </c>
      <c r="AL49" s="199">
        <f ca="1">IF('2.1 Kraftwerk allgemein'!$F$15&lt;'1.1 Allgemein'!$I$22,
IF(OR(ISNUMBER($D49)=FALSE,$F49=""),"",
IF(AND('2.5 CAPEX'!$L52&lt;&gt;"x",'2.5 CAPEX'!$M52&lt;&gt;"x"),0,
IF($F49=0,0,
IF(AL$4&lt;'2.1 Kraftwerk allgemein'!$F$16,0,
IF(AL$4='2.1 Kraftwerk allgemein'!$F$16,'2.5 CAPEX'!$J52/$F49,
IF(AL$4&lt;'2.1 Kraftwerk allgemein'!$F$16+$F49,
('2.5 CAPEX'!$J52+SUM(OFFSET('2.5 CAPEX'!AQ52,0,-MIN(MAX($F49-1-('2.1 Kraftwerk allgemein'!$F$16-'2.1 Kraftwerk allgemein'!$F$15+1),0),COLUMN(AC49)-1-('2.1 Kraftwerk allgemein'!$F$16-'2.1 Kraftwerk allgemein'!$F$15+1)),1,MIN(MAX($F49-('2.1 Kraftwerk allgemein'!$F$16-'2.1 Kraftwerk allgemein'!$F$15+1),1),COLUMN(AC49)-('2.1 Kraftwerk allgemein'!$F$16-'2.1 Kraftwerk allgemein'!$F$15+1)))))/$F49,
SUM(OFFSET('2.5 CAPEX'!AQ52,0,-MIN($F49-1,COLUMN(AC49)-1),1,MIN($F49,COLUMN(AC49))))/$F49)))))),
IF(OR(ISNUMBER($D49)=FALSE,$F49=""),"",
IF(AND('2.5 CAPEX'!$L52&lt;&gt;"x",'2.5 CAPEX'!$M52&lt;&gt;"x"),0,
IF($F49=0,0,
IF(AL$4&lt;'2.1 Kraftwerk allgemein'!$F$16,0,
IF(AL$4='2.1 Kraftwerk allgemein'!$F$16,'2.5 CAPEX'!$J52/$F49,
IF(AL$4&lt;'2.1 Kraftwerk allgemein'!$F$16+$F49,
('2.5 CAPEX'!$J52+SUM(OFFSET('2.5 CAPEX'!AQ52,0,-MIN(MAX($F49-1-('2.1 Kraftwerk allgemein'!$F$16-'1.1 Allgemein'!$I$22+1),0),COLUMN(AC49)-1-('2.1 Kraftwerk allgemein'!$F$16-'1.1 Allgemein'!$I$22+1)),1,MIN(MAX($F49-('2.1 Kraftwerk allgemein'!$F$16-'1.1 Allgemein'!$I$22+1),1),COLUMN(AC49)-('2.1 Kraftwerk allgemein'!$F$16-'1.1 Allgemein'!$I$22+1)))))/$F49,
SUM(OFFSET('2.5 CAPEX'!AQ52,0,-MIN($F49-1,COLUMN(AC49)-1),1,MIN($F49,COLUMN(AC49))))/$F49)))))))</f>
        <v>0</v>
      </c>
      <c r="AM49" s="199">
        <f ca="1">IF('2.1 Kraftwerk allgemein'!$F$15&lt;'1.1 Allgemein'!$I$22,
IF(OR(ISNUMBER($D49)=FALSE,$F49=""),"",
IF(AND('2.5 CAPEX'!$L52&lt;&gt;"x",'2.5 CAPEX'!$M52&lt;&gt;"x"),0,
IF($F49=0,0,
IF(AM$4&lt;'2.1 Kraftwerk allgemein'!$F$16,0,
IF(AM$4='2.1 Kraftwerk allgemein'!$F$16,'2.5 CAPEX'!$J52/$F49,
IF(AM$4&lt;'2.1 Kraftwerk allgemein'!$F$16+$F49,
('2.5 CAPEX'!$J52+SUM(OFFSET('2.5 CAPEX'!AR52,0,-MIN(MAX($F49-1-('2.1 Kraftwerk allgemein'!$F$16-'2.1 Kraftwerk allgemein'!$F$15+1),0),COLUMN(AD49)-1-('2.1 Kraftwerk allgemein'!$F$16-'2.1 Kraftwerk allgemein'!$F$15+1)),1,MIN(MAX($F49-('2.1 Kraftwerk allgemein'!$F$16-'2.1 Kraftwerk allgemein'!$F$15+1),1),COLUMN(AD49)-('2.1 Kraftwerk allgemein'!$F$16-'2.1 Kraftwerk allgemein'!$F$15+1)))))/$F49,
SUM(OFFSET('2.5 CAPEX'!AR52,0,-MIN($F49-1,COLUMN(AD49)-1),1,MIN($F49,COLUMN(AD49))))/$F49)))))),
IF(OR(ISNUMBER($D49)=FALSE,$F49=""),"",
IF(AND('2.5 CAPEX'!$L52&lt;&gt;"x",'2.5 CAPEX'!$M52&lt;&gt;"x"),0,
IF($F49=0,0,
IF(AM$4&lt;'2.1 Kraftwerk allgemein'!$F$16,0,
IF(AM$4='2.1 Kraftwerk allgemein'!$F$16,'2.5 CAPEX'!$J52/$F49,
IF(AM$4&lt;'2.1 Kraftwerk allgemein'!$F$16+$F49,
('2.5 CAPEX'!$J52+SUM(OFFSET('2.5 CAPEX'!AR52,0,-MIN(MAX($F49-1-('2.1 Kraftwerk allgemein'!$F$16-'1.1 Allgemein'!$I$22+1),0),COLUMN(AD49)-1-('2.1 Kraftwerk allgemein'!$F$16-'1.1 Allgemein'!$I$22+1)),1,MIN(MAX($F49-('2.1 Kraftwerk allgemein'!$F$16-'1.1 Allgemein'!$I$22+1),1),COLUMN(AD49)-('2.1 Kraftwerk allgemein'!$F$16-'1.1 Allgemein'!$I$22+1)))))/$F49,
SUM(OFFSET('2.5 CAPEX'!AR52,0,-MIN($F49-1,COLUMN(AD49)-1),1,MIN($F49,COLUMN(AD49))))/$F49)))))))</f>
        <v>0</v>
      </c>
      <c r="AN49" s="199">
        <f ca="1">IF('2.1 Kraftwerk allgemein'!$F$15&lt;'1.1 Allgemein'!$I$22,
IF(OR(ISNUMBER($D49)=FALSE,$F49=""),"",
IF(AND('2.5 CAPEX'!$L52&lt;&gt;"x",'2.5 CAPEX'!$M52&lt;&gt;"x"),0,
IF($F49=0,0,
IF(AN$4&lt;'2.1 Kraftwerk allgemein'!$F$16,0,
IF(AN$4='2.1 Kraftwerk allgemein'!$F$16,'2.5 CAPEX'!$J52/$F49,
IF(AN$4&lt;'2.1 Kraftwerk allgemein'!$F$16+$F49,
('2.5 CAPEX'!$J52+SUM(OFFSET('2.5 CAPEX'!AS52,0,-MIN(MAX($F49-1-('2.1 Kraftwerk allgemein'!$F$16-'2.1 Kraftwerk allgemein'!$F$15+1),0),COLUMN(AE49)-1-('2.1 Kraftwerk allgemein'!$F$16-'2.1 Kraftwerk allgemein'!$F$15+1)),1,MIN(MAX($F49-('2.1 Kraftwerk allgemein'!$F$16-'2.1 Kraftwerk allgemein'!$F$15+1),1),COLUMN(AE49)-('2.1 Kraftwerk allgemein'!$F$16-'2.1 Kraftwerk allgemein'!$F$15+1)))))/$F49,
SUM(OFFSET('2.5 CAPEX'!AS52,0,-MIN($F49-1,COLUMN(AE49)-1),1,MIN($F49,COLUMN(AE49))))/$F49)))))),
IF(OR(ISNUMBER($D49)=FALSE,$F49=""),"",
IF(AND('2.5 CAPEX'!$L52&lt;&gt;"x",'2.5 CAPEX'!$M52&lt;&gt;"x"),0,
IF($F49=0,0,
IF(AN$4&lt;'2.1 Kraftwerk allgemein'!$F$16,0,
IF(AN$4='2.1 Kraftwerk allgemein'!$F$16,'2.5 CAPEX'!$J52/$F49,
IF(AN$4&lt;'2.1 Kraftwerk allgemein'!$F$16+$F49,
('2.5 CAPEX'!$J52+SUM(OFFSET('2.5 CAPEX'!AS52,0,-MIN(MAX($F49-1-('2.1 Kraftwerk allgemein'!$F$16-'1.1 Allgemein'!$I$22+1),0),COLUMN(AE49)-1-('2.1 Kraftwerk allgemein'!$F$16-'1.1 Allgemein'!$I$22+1)),1,MIN(MAX($F49-('2.1 Kraftwerk allgemein'!$F$16-'1.1 Allgemein'!$I$22+1),1),COLUMN(AE49)-('2.1 Kraftwerk allgemein'!$F$16-'1.1 Allgemein'!$I$22+1)))))/$F49,
SUM(OFFSET('2.5 CAPEX'!AS52,0,-MIN($F49-1,COLUMN(AE49)-1),1,MIN($F49,COLUMN(AE49))))/$F49)))))))</f>
        <v>0</v>
      </c>
      <c r="AO49" s="199">
        <f ca="1">IF('2.1 Kraftwerk allgemein'!$F$15&lt;'1.1 Allgemein'!$I$22,
IF(OR(ISNUMBER($D49)=FALSE,$F49=""),"",
IF(AND('2.5 CAPEX'!$L52&lt;&gt;"x",'2.5 CAPEX'!$M52&lt;&gt;"x"),0,
IF($F49=0,0,
IF(AO$4&lt;'2.1 Kraftwerk allgemein'!$F$16,0,
IF(AO$4='2.1 Kraftwerk allgemein'!$F$16,'2.5 CAPEX'!$J52/$F49,
IF(AO$4&lt;'2.1 Kraftwerk allgemein'!$F$16+$F49,
('2.5 CAPEX'!$J52+SUM(OFFSET('2.5 CAPEX'!AT52,0,-MIN(MAX($F49-1-('2.1 Kraftwerk allgemein'!$F$16-'2.1 Kraftwerk allgemein'!$F$15+1),0),COLUMN(AF49)-1-('2.1 Kraftwerk allgemein'!$F$16-'2.1 Kraftwerk allgemein'!$F$15+1)),1,MIN(MAX($F49-('2.1 Kraftwerk allgemein'!$F$16-'2.1 Kraftwerk allgemein'!$F$15+1),1),COLUMN(AF49)-('2.1 Kraftwerk allgemein'!$F$16-'2.1 Kraftwerk allgemein'!$F$15+1)))))/$F49,
SUM(OFFSET('2.5 CAPEX'!AT52,0,-MIN($F49-1,COLUMN(AF49)-1),1,MIN($F49,COLUMN(AF49))))/$F49)))))),
IF(OR(ISNUMBER($D49)=FALSE,$F49=""),"",
IF(AND('2.5 CAPEX'!$L52&lt;&gt;"x",'2.5 CAPEX'!$M52&lt;&gt;"x"),0,
IF($F49=0,0,
IF(AO$4&lt;'2.1 Kraftwerk allgemein'!$F$16,0,
IF(AO$4='2.1 Kraftwerk allgemein'!$F$16,'2.5 CAPEX'!$J52/$F49,
IF(AO$4&lt;'2.1 Kraftwerk allgemein'!$F$16+$F49,
('2.5 CAPEX'!$J52+SUM(OFFSET('2.5 CAPEX'!AT52,0,-MIN(MAX($F49-1-('2.1 Kraftwerk allgemein'!$F$16-'1.1 Allgemein'!$I$22+1),0),COLUMN(AF49)-1-('2.1 Kraftwerk allgemein'!$F$16-'1.1 Allgemein'!$I$22+1)),1,MIN(MAX($F49-('2.1 Kraftwerk allgemein'!$F$16-'1.1 Allgemein'!$I$22+1),1),COLUMN(AF49)-('2.1 Kraftwerk allgemein'!$F$16-'1.1 Allgemein'!$I$22+1)))))/$F49,
SUM(OFFSET('2.5 CAPEX'!AT52,0,-MIN($F49-1,COLUMN(AF49)-1),1,MIN($F49,COLUMN(AF49))))/$F49)))))))</f>
        <v>0</v>
      </c>
      <c r="AP49" s="199">
        <f ca="1">IF('2.1 Kraftwerk allgemein'!$F$15&lt;'1.1 Allgemein'!$I$22,
IF(OR(ISNUMBER($D49)=FALSE,$F49=""),"",
IF(AND('2.5 CAPEX'!$L52&lt;&gt;"x",'2.5 CAPEX'!$M52&lt;&gt;"x"),0,
IF($F49=0,0,
IF(AP$4&lt;'2.1 Kraftwerk allgemein'!$F$16,0,
IF(AP$4='2.1 Kraftwerk allgemein'!$F$16,'2.5 CAPEX'!$J52/$F49,
IF(AP$4&lt;'2.1 Kraftwerk allgemein'!$F$16+$F49,
('2.5 CAPEX'!$J52+SUM(OFFSET('2.5 CAPEX'!AU52,0,-MIN(MAX($F49-1-('2.1 Kraftwerk allgemein'!$F$16-'2.1 Kraftwerk allgemein'!$F$15+1),0),COLUMN(AG49)-1-('2.1 Kraftwerk allgemein'!$F$16-'2.1 Kraftwerk allgemein'!$F$15+1)),1,MIN(MAX($F49-('2.1 Kraftwerk allgemein'!$F$16-'2.1 Kraftwerk allgemein'!$F$15+1),1),COLUMN(AG49)-('2.1 Kraftwerk allgemein'!$F$16-'2.1 Kraftwerk allgemein'!$F$15+1)))))/$F49,
SUM(OFFSET('2.5 CAPEX'!AU52,0,-MIN($F49-1,COLUMN(AG49)-1),1,MIN($F49,COLUMN(AG49))))/$F49)))))),
IF(OR(ISNUMBER($D49)=FALSE,$F49=""),"",
IF(AND('2.5 CAPEX'!$L52&lt;&gt;"x",'2.5 CAPEX'!$M52&lt;&gt;"x"),0,
IF($F49=0,0,
IF(AP$4&lt;'2.1 Kraftwerk allgemein'!$F$16,0,
IF(AP$4='2.1 Kraftwerk allgemein'!$F$16,'2.5 CAPEX'!$J52/$F49,
IF(AP$4&lt;'2.1 Kraftwerk allgemein'!$F$16+$F49,
('2.5 CAPEX'!$J52+SUM(OFFSET('2.5 CAPEX'!AU52,0,-MIN(MAX($F49-1-('2.1 Kraftwerk allgemein'!$F$16-'1.1 Allgemein'!$I$22+1),0),COLUMN(AG49)-1-('2.1 Kraftwerk allgemein'!$F$16-'1.1 Allgemein'!$I$22+1)),1,MIN(MAX($F49-('2.1 Kraftwerk allgemein'!$F$16-'1.1 Allgemein'!$I$22+1),1),COLUMN(AG49)-('2.1 Kraftwerk allgemein'!$F$16-'1.1 Allgemein'!$I$22+1)))))/$F49,
SUM(OFFSET('2.5 CAPEX'!AU52,0,-MIN($F49-1,COLUMN(AG49)-1),1,MIN($F49,COLUMN(AG49))))/$F49)))))))</f>
        <v>0</v>
      </c>
      <c r="AQ49" s="199">
        <f ca="1">IF('2.1 Kraftwerk allgemein'!$F$15&lt;'1.1 Allgemein'!$I$22,
IF(OR(ISNUMBER($D49)=FALSE,$F49=""),"",
IF(AND('2.5 CAPEX'!$L52&lt;&gt;"x",'2.5 CAPEX'!$M52&lt;&gt;"x"),0,
IF($F49=0,0,
IF(AQ$4&lt;'2.1 Kraftwerk allgemein'!$F$16,0,
IF(AQ$4='2.1 Kraftwerk allgemein'!$F$16,'2.5 CAPEX'!$J52/$F49,
IF(AQ$4&lt;'2.1 Kraftwerk allgemein'!$F$16+$F49,
('2.5 CAPEX'!$J52+SUM(OFFSET('2.5 CAPEX'!AV52,0,-MIN(MAX($F49-1-('2.1 Kraftwerk allgemein'!$F$16-'2.1 Kraftwerk allgemein'!$F$15+1),0),COLUMN(AH49)-1-('2.1 Kraftwerk allgemein'!$F$16-'2.1 Kraftwerk allgemein'!$F$15+1)),1,MIN(MAX($F49-('2.1 Kraftwerk allgemein'!$F$16-'2.1 Kraftwerk allgemein'!$F$15+1),1),COLUMN(AH49)-('2.1 Kraftwerk allgemein'!$F$16-'2.1 Kraftwerk allgemein'!$F$15+1)))))/$F49,
SUM(OFFSET('2.5 CAPEX'!AV52,0,-MIN($F49-1,COLUMN(AH49)-1),1,MIN($F49,COLUMN(AH49))))/$F49)))))),
IF(OR(ISNUMBER($D49)=FALSE,$F49=""),"",
IF(AND('2.5 CAPEX'!$L52&lt;&gt;"x",'2.5 CAPEX'!$M52&lt;&gt;"x"),0,
IF($F49=0,0,
IF(AQ$4&lt;'2.1 Kraftwerk allgemein'!$F$16,0,
IF(AQ$4='2.1 Kraftwerk allgemein'!$F$16,'2.5 CAPEX'!$J52/$F49,
IF(AQ$4&lt;'2.1 Kraftwerk allgemein'!$F$16+$F49,
('2.5 CAPEX'!$J52+SUM(OFFSET('2.5 CAPEX'!AV52,0,-MIN(MAX($F49-1-('2.1 Kraftwerk allgemein'!$F$16-'1.1 Allgemein'!$I$22+1),0),COLUMN(AH49)-1-('2.1 Kraftwerk allgemein'!$F$16-'1.1 Allgemein'!$I$22+1)),1,MIN(MAX($F49-('2.1 Kraftwerk allgemein'!$F$16-'1.1 Allgemein'!$I$22+1),1),COLUMN(AH49)-('2.1 Kraftwerk allgemein'!$F$16-'1.1 Allgemein'!$I$22+1)))))/$F49,
SUM(OFFSET('2.5 CAPEX'!AV52,0,-MIN($F49-1,COLUMN(AH49)-1),1,MIN($F49,COLUMN(AH49))))/$F49)))))))</f>
        <v>0</v>
      </c>
      <c r="AR49" s="199">
        <f ca="1">IF('2.1 Kraftwerk allgemein'!$F$15&lt;'1.1 Allgemein'!$I$22,
IF(OR(ISNUMBER($D49)=FALSE,$F49=""),"",
IF(AND('2.5 CAPEX'!$L52&lt;&gt;"x",'2.5 CAPEX'!$M52&lt;&gt;"x"),0,
IF($F49=0,0,
IF(AR$4&lt;'2.1 Kraftwerk allgemein'!$F$16,0,
IF(AR$4='2.1 Kraftwerk allgemein'!$F$16,'2.5 CAPEX'!$J52/$F49,
IF(AR$4&lt;'2.1 Kraftwerk allgemein'!$F$16+$F49,
('2.5 CAPEX'!$J52+SUM(OFFSET('2.5 CAPEX'!AW52,0,-MIN(MAX($F49-1-('2.1 Kraftwerk allgemein'!$F$16-'2.1 Kraftwerk allgemein'!$F$15+1),0),COLUMN(AI49)-1-('2.1 Kraftwerk allgemein'!$F$16-'2.1 Kraftwerk allgemein'!$F$15+1)),1,MIN(MAX($F49-('2.1 Kraftwerk allgemein'!$F$16-'2.1 Kraftwerk allgemein'!$F$15+1),1),COLUMN(AI49)-('2.1 Kraftwerk allgemein'!$F$16-'2.1 Kraftwerk allgemein'!$F$15+1)))))/$F49,
SUM(OFFSET('2.5 CAPEX'!AW52,0,-MIN($F49-1,COLUMN(AI49)-1),1,MIN($F49,COLUMN(AI49))))/$F49)))))),
IF(OR(ISNUMBER($D49)=FALSE,$F49=""),"",
IF(AND('2.5 CAPEX'!$L52&lt;&gt;"x",'2.5 CAPEX'!$M52&lt;&gt;"x"),0,
IF($F49=0,0,
IF(AR$4&lt;'2.1 Kraftwerk allgemein'!$F$16,0,
IF(AR$4='2.1 Kraftwerk allgemein'!$F$16,'2.5 CAPEX'!$J52/$F49,
IF(AR$4&lt;'2.1 Kraftwerk allgemein'!$F$16+$F49,
('2.5 CAPEX'!$J52+SUM(OFFSET('2.5 CAPEX'!AW52,0,-MIN(MAX($F49-1-('2.1 Kraftwerk allgemein'!$F$16-'1.1 Allgemein'!$I$22+1),0),COLUMN(AI49)-1-('2.1 Kraftwerk allgemein'!$F$16-'1.1 Allgemein'!$I$22+1)),1,MIN(MAX($F49-('2.1 Kraftwerk allgemein'!$F$16-'1.1 Allgemein'!$I$22+1),1),COLUMN(AI49)-('2.1 Kraftwerk allgemein'!$F$16-'1.1 Allgemein'!$I$22+1)))))/$F49,
SUM(OFFSET('2.5 CAPEX'!AW52,0,-MIN($F49-1,COLUMN(AI49)-1),1,MIN($F49,COLUMN(AI49))))/$F49)))))))</f>
        <v>0</v>
      </c>
      <c r="AS49" s="199">
        <f ca="1">IF('2.1 Kraftwerk allgemein'!$F$15&lt;'1.1 Allgemein'!$I$22,
IF(OR(ISNUMBER($D49)=FALSE,$F49=""),"",
IF(AND('2.5 CAPEX'!$L52&lt;&gt;"x",'2.5 CAPEX'!$M52&lt;&gt;"x"),0,
IF($F49=0,0,
IF(AS$4&lt;'2.1 Kraftwerk allgemein'!$F$16,0,
IF(AS$4='2.1 Kraftwerk allgemein'!$F$16,'2.5 CAPEX'!$J52/$F49,
IF(AS$4&lt;'2.1 Kraftwerk allgemein'!$F$16+$F49,
('2.5 CAPEX'!$J52+SUM(OFFSET('2.5 CAPEX'!AX52,0,-MIN(MAX($F49-1-('2.1 Kraftwerk allgemein'!$F$16-'2.1 Kraftwerk allgemein'!$F$15+1),0),COLUMN(AJ49)-1-('2.1 Kraftwerk allgemein'!$F$16-'2.1 Kraftwerk allgemein'!$F$15+1)),1,MIN(MAX($F49-('2.1 Kraftwerk allgemein'!$F$16-'2.1 Kraftwerk allgemein'!$F$15+1),1),COLUMN(AJ49)-('2.1 Kraftwerk allgemein'!$F$16-'2.1 Kraftwerk allgemein'!$F$15+1)))))/$F49,
SUM(OFFSET('2.5 CAPEX'!AX52,0,-MIN($F49-1,COLUMN(AJ49)-1),1,MIN($F49,COLUMN(AJ49))))/$F49)))))),
IF(OR(ISNUMBER($D49)=FALSE,$F49=""),"",
IF(AND('2.5 CAPEX'!$L52&lt;&gt;"x",'2.5 CAPEX'!$M52&lt;&gt;"x"),0,
IF($F49=0,0,
IF(AS$4&lt;'2.1 Kraftwerk allgemein'!$F$16,0,
IF(AS$4='2.1 Kraftwerk allgemein'!$F$16,'2.5 CAPEX'!$J52/$F49,
IF(AS$4&lt;'2.1 Kraftwerk allgemein'!$F$16+$F49,
('2.5 CAPEX'!$J52+SUM(OFFSET('2.5 CAPEX'!AX52,0,-MIN(MAX($F49-1-('2.1 Kraftwerk allgemein'!$F$16-'1.1 Allgemein'!$I$22+1),0),COLUMN(AJ49)-1-('2.1 Kraftwerk allgemein'!$F$16-'1.1 Allgemein'!$I$22+1)),1,MIN(MAX($F49-('2.1 Kraftwerk allgemein'!$F$16-'1.1 Allgemein'!$I$22+1),1),COLUMN(AJ49)-('2.1 Kraftwerk allgemein'!$F$16-'1.1 Allgemein'!$I$22+1)))))/$F49,
SUM(OFFSET('2.5 CAPEX'!AX52,0,-MIN($F49-1,COLUMN(AJ49)-1),1,MIN($F49,COLUMN(AJ49))))/$F49)))))))</f>
        <v>0</v>
      </c>
      <c r="AT49" s="199">
        <f ca="1">IF('2.1 Kraftwerk allgemein'!$F$15&lt;'1.1 Allgemein'!$I$22,
IF(OR(ISNUMBER($D49)=FALSE,$F49=""),"",
IF(AND('2.5 CAPEX'!$L52&lt;&gt;"x",'2.5 CAPEX'!$M52&lt;&gt;"x"),0,
IF($F49=0,0,
IF(AT$4&lt;'2.1 Kraftwerk allgemein'!$F$16,0,
IF(AT$4='2.1 Kraftwerk allgemein'!$F$16,'2.5 CAPEX'!$J52/$F49,
IF(AT$4&lt;'2.1 Kraftwerk allgemein'!$F$16+$F49,
('2.5 CAPEX'!$J52+SUM(OFFSET('2.5 CAPEX'!AY52,0,-MIN(MAX($F49-1-('2.1 Kraftwerk allgemein'!$F$16-'2.1 Kraftwerk allgemein'!$F$15+1),0),COLUMN(AK49)-1-('2.1 Kraftwerk allgemein'!$F$16-'2.1 Kraftwerk allgemein'!$F$15+1)),1,MIN(MAX($F49-('2.1 Kraftwerk allgemein'!$F$16-'2.1 Kraftwerk allgemein'!$F$15+1),1),COLUMN(AK49)-('2.1 Kraftwerk allgemein'!$F$16-'2.1 Kraftwerk allgemein'!$F$15+1)))))/$F49,
SUM(OFFSET('2.5 CAPEX'!AY52,0,-MIN($F49-1,COLUMN(AK49)-1),1,MIN($F49,COLUMN(AK49))))/$F49)))))),
IF(OR(ISNUMBER($D49)=FALSE,$F49=""),"",
IF(AND('2.5 CAPEX'!$L52&lt;&gt;"x",'2.5 CAPEX'!$M52&lt;&gt;"x"),0,
IF($F49=0,0,
IF(AT$4&lt;'2.1 Kraftwerk allgemein'!$F$16,0,
IF(AT$4='2.1 Kraftwerk allgemein'!$F$16,'2.5 CAPEX'!$J52/$F49,
IF(AT$4&lt;'2.1 Kraftwerk allgemein'!$F$16+$F49,
('2.5 CAPEX'!$J52+SUM(OFFSET('2.5 CAPEX'!AY52,0,-MIN(MAX($F49-1-('2.1 Kraftwerk allgemein'!$F$16-'1.1 Allgemein'!$I$22+1),0),COLUMN(AK49)-1-('2.1 Kraftwerk allgemein'!$F$16-'1.1 Allgemein'!$I$22+1)),1,MIN(MAX($F49-('2.1 Kraftwerk allgemein'!$F$16-'1.1 Allgemein'!$I$22+1),1),COLUMN(AK49)-('2.1 Kraftwerk allgemein'!$F$16-'1.1 Allgemein'!$I$22+1)))))/$F49,
SUM(OFFSET('2.5 CAPEX'!AY52,0,-MIN($F49-1,COLUMN(AK49)-1),1,MIN($F49,COLUMN(AK49))))/$F49)))))))</f>
        <v>0</v>
      </c>
      <c r="AU49" s="199">
        <f ca="1">IF('2.1 Kraftwerk allgemein'!$F$15&lt;'1.1 Allgemein'!$I$22,
IF(OR(ISNUMBER($D49)=FALSE,$F49=""),"",
IF(AND('2.5 CAPEX'!$L52&lt;&gt;"x",'2.5 CAPEX'!$M52&lt;&gt;"x"),0,
IF($F49=0,0,
IF(AU$4&lt;'2.1 Kraftwerk allgemein'!$F$16,0,
IF(AU$4='2.1 Kraftwerk allgemein'!$F$16,'2.5 CAPEX'!$J52/$F49,
IF(AU$4&lt;'2.1 Kraftwerk allgemein'!$F$16+$F49,
('2.5 CAPEX'!$J52+SUM(OFFSET('2.5 CAPEX'!AZ52,0,-MIN(MAX($F49-1-('2.1 Kraftwerk allgemein'!$F$16-'2.1 Kraftwerk allgemein'!$F$15+1),0),COLUMN(AL49)-1-('2.1 Kraftwerk allgemein'!$F$16-'2.1 Kraftwerk allgemein'!$F$15+1)),1,MIN(MAX($F49-('2.1 Kraftwerk allgemein'!$F$16-'2.1 Kraftwerk allgemein'!$F$15+1),1),COLUMN(AL49)-('2.1 Kraftwerk allgemein'!$F$16-'2.1 Kraftwerk allgemein'!$F$15+1)))))/$F49,
SUM(OFFSET('2.5 CAPEX'!AZ52,0,-MIN($F49-1,COLUMN(AL49)-1),1,MIN($F49,COLUMN(AL49))))/$F49)))))),
IF(OR(ISNUMBER($D49)=FALSE,$F49=""),"",
IF(AND('2.5 CAPEX'!$L52&lt;&gt;"x",'2.5 CAPEX'!$M52&lt;&gt;"x"),0,
IF($F49=0,0,
IF(AU$4&lt;'2.1 Kraftwerk allgemein'!$F$16,0,
IF(AU$4='2.1 Kraftwerk allgemein'!$F$16,'2.5 CAPEX'!$J52/$F49,
IF(AU$4&lt;'2.1 Kraftwerk allgemein'!$F$16+$F49,
('2.5 CAPEX'!$J52+SUM(OFFSET('2.5 CAPEX'!AZ52,0,-MIN(MAX($F49-1-('2.1 Kraftwerk allgemein'!$F$16-'1.1 Allgemein'!$I$22+1),0),COLUMN(AL49)-1-('2.1 Kraftwerk allgemein'!$F$16-'1.1 Allgemein'!$I$22+1)),1,MIN(MAX($F49-('2.1 Kraftwerk allgemein'!$F$16-'1.1 Allgemein'!$I$22+1),1),COLUMN(AL49)-('2.1 Kraftwerk allgemein'!$F$16-'1.1 Allgemein'!$I$22+1)))))/$F49,
SUM(OFFSET('2.5 CAPEX'!AZ52,0,-MIN($F49-1,COLUMN(AL49)-1),1,MIN($F49,COLUMN(AL49))))/$F49)))))))</f>
        <v>0</v>
      </c>
      <c r="AV49" s="199">
        <f ca="1">IF('2.1 Kraftwerk allgemein'!$F$15&lt;'1.1 Allgemein'!$I$22,
IF(OR(ISNUMBER($D49)=FALSE,$F49=""),"",
IF(AND('2.5 CAPEX'!$L52&lt;&gt;"x",'2.5 CAPEX'!$M52&lt;&gt;"x"),0,
IF($F49=0,0,
IF(AV$4&lt;'2.1 Kraftwerk allgemein'!$F$16,0,
IF(AV$4='2.1 Kraftwerk allgemein'!$F$16,'2.5 CAPEX'!$J52/$F49,
IF(AV$4&lt;'2.1 Kraftwerk allgemein'!$F$16+$F49,
('2.5 CAPEX'!$J52+SUM(OFFSET('2.5 CAPEX'!BA52,0,-MIN(MAX($F49-1-('2.1 Kraftwerk allgemein'!$F$16-'2.1 Kraftwerk allgemein'!$F$15+1),0),COLUMN(AM49)-1-('2.1 Kraftwerk allgemein'!$F$16-'2.1 Kraftwerk allgemein'!$F$15+1)),1,MIN(MAX($F49-('2.1 Kraftwerk allgemein'!$F$16-'2.1 Kraftwerk allgemein'!$F$15+1),1),COLUMN(AM49)-('2.1 Kraftwerk allgemein'!$F$16-'2.1 Kraftwerk allgemein'!$F$15+1)))))/$F49,
SUM(OFFSET('2.5 CAPEX'!BA52,0,-MIN($F49-1,COLUMN(AM49)-1),1,MIN($F49,COLUMN(AM49))))/$F49)))))),
IF(OR(ISNUMBER($D49)=FALSE,$F49=""),"",
IF(AND('2.5 CAPEX'!$L52&lt;&gt;"x",'2.5 CAPEX'!$M52&lt;&gt;"x"),0,
IF($F49=0,0,
IF(AV$4&lt;'2.1 Kraftwerk allgemein'!$F$16,0,
IF(AV$4='2.1 Kraftwerk allgemein'!$F$16,'2.5 CAPEX'!$J52/$F49,
IF(AV$4&lt;'2.1 Kraftwerk allgemein'!$F$16+$F49,
('2.5 CAPEX'!$J52+SUM(OFFSET('2.5 CAPEX'!BA52,0,-MIN(MAX($F49-1-('2.1 Kraftwerk allgemein'!$F$16-'1.1 Allgemein'!$I$22+1),0),COLUMN(AM49)-1-('2.1 Kraftwerk allgemein'!$F$16-'1.1 Allgemein'!$I$22+1)),1,MIN(MAX($F49-('2.1 Kraftwerk allgemein'!$F$16-'1.1 Allgemein'!$I$22+1),1),COLUMN(AM49)-('2.1 Kraftwerk allgemein'!$F$16-'1.1 Allgemein'!$I$22+1)))))/$F49,
SUM(OFFSET('2.5 CAPEX'!BA52,0,-MIN($F49-1,COLUMN(AM49)-1),1,MIN($F49,COLUMN(AM49))))/$F49)))))))</f>
        <v>0</v>
      </c>
      <c r="AW49" s="199">
        <f ca="1">IF('2.1 Kraftwerk allgemein'!$F$15&lt;'1.1 Allgemein'!$I$22,
IF(OR(ISNUMBER($D49)=FALSE,$F49=""),"",
IF(AND('2.5 CAPEX'!$L52&lt;&gt;"x",'2.5 CAPEX'!$M52&lt;&gt;"x"),0,
IF($F49=0,0,
IF(AW$4&lt;'2.1 Kraftwerk allgemein'!$F$16,0,
IF(AW$4='2.1 Kraftwerk allgemein'!$F$16,'2.5 CAPEX'!$J52/$F49,
IF(AW$4&lt;'2.1 Kraftwerk allgemein'!$F$16+$F49,
('2.5 CAPEX'!$J52+SUM(OFFSET('2.5 CAPEX'!BB52,0,-MIN(MAX($F49-1-('2.1 Kraftwerk allgemein'!$F$16-'2.1 Kraftwerk allgemein'!$F$15+1),0),COLUMN(AN49)-1-('2.1 Kraftwerk allgemein'!$F$16-'2.1 Kraftwerk allgemein'!$F$15+1)),1,MIN(MAX($F49-('2.1 Kraftwerk allgemein'!$F$16-'2.1 Kraftwerk allgemein'!$F$15+1),1),COLUMN(AN49)-('2.1 Kraftwerk allgemein'!$F$16-'2.1 Kraftwerk allgemein'!$F$15+1)))))/$F49,
SUM(OFFSET('2.5 CAPEX'!BB52,0,-MIN($F49-1,COLUMN(AN49)-1),1,MIN($F49,COLUMN(AN49))))/$F49)))))),
IF(OR(ISNUMBER($D49)=FALSE,$F49=""),"",
IF(AND('2.5 CAPEX'!$L52&lt;&gt;"x",'2.5 CAPEX'!$M52&lt;&gt;"x"),0,
IF($F49=0,0,
IF(AW$4&lt;'2.1 Kraftwerk allgemein'!$F$16,0,
IF(AW$4='2.1 Kraftwerk allgemein'!$F$16,'2.5 CAPEX'!$J52/$F49,
IF(AW$4&lt;'2.1 Kraftwerk allgemein'!$F$16+$F49,
('2.5 CAPEX'!$J52+SUM(OFFSET('2.5 CAPEX'!BB52,0,-MIN(MAX($F49-1-('2.1 Kraftwerk allgemein'!$F$16-'1.1 Allgemein'!$I$22+1),0),COLUMN(AN49)-1-('2.1 Kraftwerk allgemein'!$F$16-'1.1 Allgemein'!$I$22+1)),1,MIN(MAX($F49-('2.1 Kraftwerk allgemein'!$F$16-'1.1 Allgemein'!$I$22+1),1),COLUMN(AN49)-('2.1 Kraftwerk allgemein'!$F$16-'1.1 Allgemein'!$I$22+1)))))/$F49,
SUM(OFFSET('2.5 CAPEX'!BB52,0,-MIN($F49-1,COLUMN(AN49)-1),1,MIN($F49,COLUMN(AN49))))/$F49)))))))</f>
        <v>0</v>
      </c>
      <c r="AX49" s="199">
        <f ca="1">IF('2.1 Kraftwerk allgemein'!$F$15&lt;'1.1 Allgemein'!$I$22,
IF(OR(ISNUMBER($D49)=FALSE,$F49=""),"",
IF(AND('2.5 CAPEX'!$L52&lt;&gt;"x",'2.5 CAPEX'!$M52&lt;&gt;"x"),0,
IF($F49=0,0,
IF(AX$4&lt;'2.1 Kraftwerk allgemein'!$F$16,0,
IF(AX$4='2.1 Kraftwerk allgemein'!$F$16,'2.5 CAPEX'!$J52/$F49,
IF(AX$4&lt;'2.1 Kraftwerk allgemein'!$F$16+$F49,
('2.5 CAPEX'!$J52+SUM(OFFSET('2.5 CAPEX'!BC52,0,-MIN(MAX($F49-1-('2.1 Kraftwerk allgemein'!$F$16-'2.1 Kraftwerk allgemein'!$F$15+1),0),COLUMN(AO49)-1-('2.1 Kraftwerk allgemein'!$F$16-'2.1 Kraftwerk allgemein'!$F$15+1)),1,MIN(MAX($F49-('2.1 Kraftwerk allgemein'!$F$16-'2.1 Kraftwerk allgemein'!$F$15+1),1),COLUMN(AO49)-('2.1 Kraftwerk allgemein'!$F$16-'2.1 Kraftwerk allgemein'!$F$15+1)))))/$F49,
SUM(OFFSET('2.5 CAPEX'!BC52,0,-MIN($F49-1,COLUMN(AO49)-1),1,MIN($F49,COLUMN(AO49))))/$F49)))))),
IF(OR(ISNUMBER($D49)=FALSE,$F49=""),"",
IF(AND('2.5 CAPEX'!$L52&lt;&gt;"x",'2.5 CAPEX'!$M52&lt;&gt;"x"),0,
IF($F49=0,0,
IF(AX$4&lt;'2.1 Kraftwerk allgemein'!$F$16,0,
IF(AX$4='2.1 Kraftwerk allgemein'!$F$16,'2.5 CAPEX'!$J52/$F49,
IF(AX$4&lt;'2.1 Kraftwerk allgemein'!$F$16+$F49,
('2.5 CAPEX'!$J52+SUM(OFFSET('2.5 CAPEX'!BC52,0,-MIN(MAX($F49-1-('2.1 Kraftwerk allgemein'!$F$16-'1.1 Allgemein'!$I$22+1),0),COLUMN(AO49)-1-('2.1 Kraftwerk allgemein'!$F$16-'1.1 Allgemein'!$I$22+1)),1,MIN(MAX($F49-('2.1 Kraftwerk allgemein'!$F$16-'1.1 Allgemein'!$I$22+1),1),COLUMN(AO49)-('2.1 Kraftwerk allgemein'!$F$16-'1.1 Allgemein'!$I$22+1)))))/$F49,
SUM(OFFSET('2.5 CAPEX'!BC52,0,-MIN($F49-1,COLUMN(AO49)-1),1,MIN($F49,COLUMN(AO49))))/$F49)))))))</f>
        <v>0</v>
      </c>
      <c r="AY49" s="199">
        <f ca="1">IF('2.1 Kraftwerk allgemein'!$F$15&lt;'1.1 Allgemein'!$I$22,
IF(OR(ISNUMBER($D49)=FALSE,$F49=""),"",
IF(AND('2.5 CAPEX'!$L52&lt;&gt;"x",'2.5 CAPEX'!$M52&lt;&gt;"x"),0,
IF($F49=0,0,
IF(AY$4&lt;'2.1 Kraftwerk allgemein'!$F$16,0,
IF(AY$4='2.1 Kraftwerk allgemein'!$F$16,'2.5 CAPEX'!$J52/$F49,
IF(AY$4&lt;'2.1 Kraftwerk allgemein'!$F$16+$F49,
('2.5 CAPEX'!$J52+SUM(OFFSET('2.5 CAPEX'!BD52,0,-MIN(MAX($F49-1-('2.1 Kraftwerk allgemein'!$F$16-'2.1 Kraftwerk allgemein'!$F$15+1),0),COLUMN(AP49)-1-('2.1 Kraftwerk allgemein'!$F$16-'2.1 Kraftwerk allgemein'!$F$15+1)),1,MIN(MAX($F49-('2.1 Kraftwerk allgemein'!$F$16-'2.1 Kraftwerk allgemein'!$F$15+1),1),COLUMN(AP49)-('2.1 Kraftwerk allgemein'!$F$16-'2.1 Kraftwerk allgemein'!$F$15+1)))))/$F49,
SUM(OFFSET('2.5 CAPEX'!BD52,0,-MIN($F49-1,COLUMN(AP49)-1),1,MIN($F49,COLUMN(AP49))))/$F49)))))),
IF(OR(ISNUMBER($D49)=FALSE,$F49=""),"",
IF(AND('2.5 CAPEX'!$L52&lt;&gt;"x",'2.5 CAPEX'!$M52&lt;&gt;"x"),0,
IF($F49=0,0,
IF(AY$4&lt;'2.1 Kraftwerk allgemein'!$F$16,0,
IF(AY$4='2.1 Kraftwerk allgemein'!$F$16,'2.5 CAPEX'!$J52/$F49,
IF(AY$4&lt;'2.1 Kraftwerk allgemein'!$F$16+$F49,
('2.5 CAPEX'!$J52+SUM(OFFSET('2.5 CAPEX'!BD52,0,-MIN(MAX($F49-1-('2.1 Kraftwerk allgemein'!$F$16-'1.1 Allgemein'!$I$22+1),0),COLUMN(AP49)-1-('2.1 Kraftwerk allgemein'!$F$16-'1.1 Allgemein'!$I$22+1)),1,MIN(MAX($F49-('2.1 Kraftwerk allgemein'!$F$16-'1.1 Allgemein'!$I$22+1),1),COLUMN(AP49)-('2.1 Kraftwerk allgemein'!$F$16-'1.1 Allgemein'!$I$22+1)))))/$F49,
SUM(OFFSET('2.5 CAPEX'!BD52,0,-MIN($F49-1,COLUMN(AP49)-1),1,MIN($F49,COLUMN(AP49))))/$F49)))))))</f>
        <v>0</v>
      </c>
      <c r="AZ49" s="199">
        <f ca="1">IF('2.1 Kraftwerk allgemein'!$F$15&lt;'1.1 Allgemein'!$I$22,
IF(OR(ISNUMBER($D49)=FALSE,$F49=""),"",
IF(AND('2.5 CAPEX'!$L52&lt;&gt;"x",'2.5 CAPEX'!$M52&lt;&gt;"x"),0,
IF($F49=0,0,
IF(AZ$4&lt;'2.1 Kraftwerk allgemein'!$F$16,0,
IF(AZ$4='2.1 Kraftwerk allgemein'!$F$16,'2.5 CAPEX'!$J52/$F49,
IF(AZ$4&lt;'2.1 Kraftwerk allgemein'!$F$16+$F49,
('2.5 CAPEX'!$J52+SUM(OFFSET('2.5 CAPEX'!BE52,0,-MIN(MAX($F49-1-('2.1 Kraftwerk allgemein'!$F$16-'2.1 Kraftwerk allgemein'!$F$15+1),0),COLUMN(AQ49)-1-('2.1 Kraftwerk allgemein'!$F$16-'2.1 Kraftwerk allgemein'!$F$15+1)),1,MIN(MAX($F49-('2.1 Kraftwerk allgemein'!$F$16-'2.1 Kraftwerk allgemein'!$F$15+1),1),COLUMN(AQ49)-('2.1 Kraftwerk allgemein'!$F$16-'2.1 Kraftwerk allgemein'!$F$15+1)))))/$F49,
SUM(OFFSET('2.5 CAPEX'!BE52,0,-MIN($F49-1,COLUMN(AQ49)-1),1,MIN($F49,COLUMN(AQ49))))/$F49)))))),
IF(OR(ISNUMBER($D49)=FALSE,$F49=""),"",
IF(AND('2.5 CAPEX'!$L52&lt;&gt;"x",'2.5 CAPEX'!$M52&lt;&gt;"x"),0,
IF($F49=0,0,
IF(AZ$4&lt;'2.1 Kraftwerk allgemein'!$F$16,0,
IF(AZ$4='2.1 Kraftwerk allgemein'!$F$16,'2.5 CAPEX'!$J52/$F49,
IF(AZ$4&lt;'2.1 Kraftwerk allgemein'!$F$16+$F49,
('2.5 CAPEX'!$J52+SUM(OFFSET('2.5 CAPEX'!BE52,0,-MIN(MAX($F49-1-('2.1 Kraftwerk allgemein'!$F$16-'1.1 Allgemein'!$I$22+1),0),COLUMN(AQ49)-1-('2.1 Kraftwerk allgemein'!$F$16-'1.1 Allgemein'!$I$22+1)),1,MIN(MAX($F49-('2.1 Kraftwerk allgemein'!$F$16-'1.1 Allgemein'!$I$22+1),1),COLUMN(AQ49)-('2.1 Kraftwerk allgemein'!$F$16-'1.1 Allgemein'!$I$22+1)))))/$F49,
SUM(OFFSET('2.5 CAPEX'!BE52,0,-MIN($F49-1,COLUMN(AQ49)-1),1,MIN($F49,COLUMN(AQ49))))/$F49)))))))</f>
        <v>0</v>
      </c>
      <c r="BA49" s="199">
        <f ca="1">IF('2.1 Kraftwerk allgemein'!$F$15&lt;'1.1 Allgemein'!$I$22,
IF(OR(ISNUMBER($D49)=FALSE,$F49=""),"",
IF(AND('2.5 CAPEX'!$L52&lt;&gt;"x",'2.5 CAPEX'!$M52&lt;&gt;"x"),0,
IF($F49=0,0,
IF(BA$4&lt;'2.1 Kraftwerk allgemein'!$F$16,0,
IF(BA$4='2.1 Kraftwerk allgemein'!$F$16,'2.5 CAPEX'!$J52/$F49,
IF(BA$4&lt;'2.1 Kraftwerk allgemein'!$F$16+$F49,
('2.5 CAPEX'!$J52+SUM(OFFSET('2.5 CAPEX'!BF52,0,-MIN(MAX($F49-1-('2.1 Kraftwerk allgemein'!$F$16-'2.1 Kraftwerk allgemein'!$F$15+1),0),COLUMN(AR49)-1-('2.1 Kraftwerk allgemein'!$F$16-'2.1 Kraftwerk allgemein'!$F$15+1)),1,MIN(MAX($F49-('2.1 Kraftwerk allgemein'!$F$16-'2.1 Kraftwerk allgemein'!$F$15+1),1),COLUMN(AR49)-('2.1 Kraftwerk allgemein'!$F$16-'2.1 Kraftwerk allgemein'!$F$15+1)))))/$F49,
SUM(OFFSET('2.5 CAPEX'!BF52,0,-MIN($F49-1,COLUMN(AR49)-1),1,MIN($F49,COLUMN(AR49))))/$F49)))))),
IF(OR(ISNUMBER($D49)=FALSE,$F49=""),"",
IF(AND('2.5 CAPEX'!$L52&lt;&gt;"x",'2.5 CAPEX'!$M52&lt;&gt;"x"),0,
IF($F49=0,0,
IF(BA$4&lt;'2.1 Kraftwerk allgemein'!$F$16,0,
IF(BA$4='2.1 Kraftwerk allgemein'!$F$16,'2.5 CAPEX'!$J52/$F49,
IF(BA$4&lt;'2.1 Kraftwerk allgemein'!$F$16+$F49,
('2.5 CAPEX'!$J52+SUM(OFFSET('2.5 CAPEX'!BF52,0,-MIN(MAX($F49-1-('2.1 Kraftwerk allgemein'!$F$16-'1.1 Allgemein'!$I$22+1),0),COLUMN(AR49)-1-('2.1 Kraftwerk allgemein'!$F$16-'1.1 Allgemein'!$I$22+1)),1,MIN(MAX($F49-('2.1 Kraftwerk allgemein'!$F$16-'1.1 Allgemein'!$I$22+1),1),COLUMN(AR49)-('2.1 Kraftwerk allgemein'!$F$16-'1.1 Allgemein'!$I$22+1)))))/$F49,
SUM(OFFSET('2.5 CAPEX'!BF52,0,-MIN($F49-1,COLUMN(AR49)-1),1,MIN($F49,COLUMN(AR49))))/$F49)))))))</f>
        <v>0</v>
      </c>
      <c r="BB49" s="199">
        <f ca="1">IF('2.1 Kraftwerk allgemein'!$F$15&lt;'1.1 Allgemein'!$I$22,
IF(OR(ISNUMBER($D49)=FALSE,$F49=""),"",
IF(AND('2.5 CAPEX'!$L52&lt;&gt;"x",'2.5 CAPEX'!$M52&lt;&gt;"x"),0,
IF($F49=0,0,
IF(BB$4&lt;'2.1 Kraftwerk allgemein'!$F$16,0,
IF(BB$4='2.1 Kraftwerk allgemein'!$F$16,'2.5 CAPEX'!$J52/$F49,
IF(BB$4&lt;'2.1 Kraftwerk allgemein'!$F$16+$F49,
('2.5 CAPEX'!$J52+SUM(OFFSET('2.5 CAPEX'!BG52,0,-MIN(MAX($F49-1-('2.1 Kraftwerk allgemein'!$F$16-'2.1 Kraftwerk allgemein'!$F$15+1),0),COLUMN(AS49)-1-('2.1 Kraftwerk allgemein'!$F$16-'2.1 Kraftwerk allgemein'!$F$15+1)),1,MIN(MAX($F49-('2.1 Kraftwerk allgemein'!$F$16-'2.1 Kraftwerk allgemein'!$F$15+1),1),COLUMN(AS49)-('2.1 Kraftwerk allgemein'!$F$16-'2.1 Kraftwerk allgemein'!$F$15+1)))))/$F49,
SUM(OFFSET('2.5 CAPEX'!BG52,0,-MIN($F49-1,COLUMN(AS49)-1),1,MIN($F49,COLUMN(AS49))))/$F49)))))),
IF(OR(ISNUMBER($D49)=FALSE,$F49=""),"",
IF(AND('2.5 CAPEX'!$L52&lt;&gt;"x",'2.5 CAPEX'!$M52&lt;&gt;"x"),0,
IF($F49=0,0,
IF(BB$4&lt;'2.1 Kraftwerk allgemein'!$F$16,0,
IF(BB$4='2.1 Kraftwerk allgemein'!$F$16,'2.5 CAPEX'!$J52/$F49,
IF(BB$4&lt;'2.1 Kraftwerk allgemein'!$F$16+$F49,
('2.5 CAPEX'!$J52+SUM(OFFSET('2.5 CAPEX'!BG52,0,-MIN(MAX($F49-1-('2.1 Kraftwerk allgemein'!$F$16-'1.1 Allgemein'!$I$22+1),0),COLUMN(AS49)-1-('2.1 Kraftwerk allgemein'!$F$16-'1.1 Allgemein'!$I$22+1)),1,MIN(MAX($F49-('2.1 Kraftwerk allgemein'!$F$16-'1.1 Allgemein'!$I$22+1),1),COLUMN(AS49)-('2.1 Kraftwerk allgemein'!$F$16-'1.1 Allgemein'!$I$22+1)))))/$F49,
SUM(OFFSET('2.5 CAPEX'!BG52,0,-MIN($F49-1,COLUMN(AS49)-1),1,MIN($F49,COLUMN(AS49))))/$F49)))))))</f>
        <v>0</v>
      </c>
      <c r="BC49" s="199">
        <f ca="1">IF('2.1 Kraftwerk allgemein'!$F$15&lt;'1.1 Allgemein'!$I$22,
IF(OR(ISNUMBER($D49)=FALSE,$F49=""),"",
IF(AND('2.5 CAPEX'!$L52&lt;&gt;"x",'2.5 CAPEX'!$M52&lt;&gt;"x"),0,
IF($F49=0,0,
IF(BC$4&lt;'2.1 Kraftwerk allgemein'!$F$16,0,
IF(BC$4='2.1 Kraftwerk allgemein'!$F$16,'2.5 CAPEX'!$J52/$F49,
IF(BC$4&lt;'2.1 Kraftwerk allgemein'!$F$16+$F49,
('2.5 CAPEX'!$J52+SUM(OFFSET('2.5 CAPEX'!BH52,0,-MIN(MAX($F49-1-('2.1 Kraftwerk allgemein'!$F$16-'2.1 Kraftwerk allgemein'!$F$15+1),0),COLUMN(AT49)-1-('2.1 Kraftwerk allgemein'!$F$16-'2.1 Kraftwerk allgemein'!$F$15+1)),1,MIN(MAX($F49-('2.1 Kraftwerk allgemein'!$F$16-'2.1 Kraftwerk allgemein'!$F$15+1),1),COLUMN(AT49)-('2.1 Kraftwerk allgemein'!$F$16-'2.1 Kraftwerk allgemein'!$F$15+1)))))/$F49,
SUM(OFFSET('2.5 CAPEX'!BH52,0,-MIN($F49-1,COLUMN(AT49)-1),1,MIN($F49,COLUMN(AT49))))/$F49)))))),
IF(OR(ISNUMBER($D49)=FALSE,$F49=""),"",
IF(AND('2.5 CAPEX'!$L52&lt;&gt;"x",'2.5 CAPEX'!$M52&lt;&gt;"x"),0,
IF($F49=0,0,
IF(BC$4&lt;'2.1 Kraftwerk allgemein'!$F$16,0,
IF(BC$4='2.1 Kraftwerk allgemein'!$F$16,'2.5 CAPEX'!$J52/$F49,
IF(BC$4&lt;'2.1 Kraftwerk allgemein'!$F$16+$F49,
('2.5 CAPEX'!$J52+SUM(OFFSET('2.5 CAPEX'!BH52,0,-MIN(MAX($F49-1-('2.1 Kraftwerk allgemein'!$F$16-'1.1 Allgemein'!$I$22+1),0),COLUMN(AT49)-1-('2.1 Kraftwerk allgemein'!$F$16-'1.1 Allgemein'!$I$22+1)),1,MIN(MAX($F49-('2.1 Kraftwerk allgemein'!$F$16-'1.1 Allgemein'!$I$22+1),1),COLUMN(AT49)-('2.1 Kraftwerk allgemein'!$F$16-'1.1 Allgemein'!$I$22+1)))))/$F49,
SUM(OFFSET('2.5 CAPEX'!BH52,0,-MIN($F49-1,COLUMN(AT49)-1),1,MIN($F49,COLUMN(AT49))))/$F49)))))))</f>
        <v>0</v>
      </c>
      <c r="BD49" s="199">
        <f ca="1">IF('2.1 Kraftwerk allgemein'!$F$15&lt;'1.1 Allgemein'!$I$22,
IF(OR(ISNUMBER($D49)=FALSE,$F49=""),"",
IF(AND('2.5 CAPEX'!$L52&lt;&gt;"x",'2.5 CAPEX'!$M52&lt;&gt;"x"),0,
IF($F49=0,0,
IF(BD$4&lt;'2.1 Kraftwerk allgemein'!$F$16,0,
IF(BD$4='2.1 Kraftwerk allgemein'!$F$16,'2.5 CAPEX'!$J52/$F49,
IF(BD$4&lt;'2.1 Kraftwerk allgemein'!$F$16+$F49,
('2.5 CAPEX'!$J52+SUM(OFFSET('2.5 CAPEX'!BI52,0,-MIN(MAX($F49-1-('2.1 Kraftwerk allgemein'!$F$16-'2.1 Kraftwerk allgemein'!$F$15+1),0),COLUMN(AU49)-1-('2.1 Kraftwerk allgemein'!$F$16-'2.1 Kraftwerk allgemein'!$F$15+1)),1,MIN(MAX($F49-('2.1 Kraftwerk allgemein'!$F$16-'2.1 Kraftwerk allgemein'!$F$15+1),1),COLUMN(AU49)-('2.1 Kraftwerk allgemein'!$F$16-'2.1 Kraftwerk allgemein'!$F$15+1)))))/$F49,
SUM(OFFSET('2.5 CAPEX'!BI52,0,-MIN($F49-1,COLUMN(AU49)-1),1,MIN($F49,COLUMN(AU49))))/$F49)))))),
IF(OR(ISNUMBER($D49)=FALSE,$F49=""),"",
IF(AND('2.5 CAPEX'!$L52&lt;&gt;"x",'2.5 CAPEX'!$M52&lt;&gt;"x"),0,
IF($F49=0,0,
IF(BD$4&lt;'2.1 Kraftwerk allgemein'!$F$16,0,
IF(BD$4='2.1 Kraftwerk allgemein'!$F$16,'2.5 CAPEX'!$J52/$F49,
IF(BD$4&lt;'2.1 Kraftwerk allgemein'!$F$16+$F49,
('2.5 CAPEX'!$J52+SUM(OFFSET('2.5 CAPEX'!BI52,0,-MIN(MAX($F49-1-('2.1 Kraftwerk allgemein'!$F$16-'1.1 Allgemein'!$I$22+1),0),COLUMN(AU49)-1-('2.1 Kraftwerk allgemein'!$F$16-'1.1 Allgemein'!$I$22+1)),1,MIN(MAX($F49-('2.1 Kraftwerk allgemein'!$F$16-'1.1 Allgemein'!$I$22+1),1),COLUMN(AU49)-('2.1 Kraftwerk allgemein'!$F$16-'1.1 Allgemein'!$I$22+1)))))/$F49,
SUM(OFFSET('2.5 CAPEX'!BI52,0,-MIN($F49-1,COLUMN(AU49)-1),1,MIN($F49,COLUMN(AU49))))/$F49)))))))</f>
        <v>0</v>
      </c>
      <c r="BE49" s="199">
        <f ca="1">IF('2.1 Kraftwerk allgemein'!$F$15&lt;'1.1 Allgemein'!$I$22,
IF(OR(ISNUMBER($D49)=FALSE,$F49=""),"",
IF(AND('2.5 CAPEX'!$L52&lt;&gt;"x",'2.5 CAPEX'!$M52&lt;&gt;"x"),0,
IF($F49=0,0,
IF(BE$4&lt;'2.1 Kraftwerk allgemein'!$F$16,0,
IF(BE$4='2.1 Kraftwerk allgemein'!$F$16,'2.5 CAPEX'!$J52/$F49,
IF(BE$4&lt;'2.1 Kraftwerk allgemein'!$F$16+$F49,
('2.5 CAPEX'!$J52+SUM(OFFSET('2.5 CAPEX'!BJ52,0,-MIN(MAX($F49-1-('2.1 Kraftwerk allgemein'!$F$16-'2.1 Kraftwerk allgemein'!$F$15+1),0),COLUMN(AV49)-1-('2.1 Kraftwerk allgemein'!$F$16-'2.1 Kraftwerk allgemein'!$F$15+1)),1,MIN(MAX($F49-('2.1 Kraftwerk allgemein'!$F$16-'2.1 Kraftwerk allgemein'!$F$15+1),1),COLUMN(AV49)-('2.1 Kraftwerk allgemein'!$F$16-'2.1 Kraftwerk allgemein'!$F$15+1)))))/$F49,
SUM(OFFSET('2.5 CAPEX'!BJ52,0,-MIN($F49-1,COLUMN(AV49)-1),1,MIN($F49,COLUMN(AV49))))/$F49)))))),
IF(OR(ISNUMBER($D49)=FALSE,$F49=""),"",
IF(AND('2.5 CAPEX'!$L52&lt;&gt;"x",'2.5 CAPEX'!$M52&lt;&gt;"x"),0,
IF($F49=0,0,
IF(BE$4&lt;'2.1 Kraftwerk allgemein'!$F$16,0,
IF(BE$4='2.1 Kraftwerk allgemein'!$F$16,'2.5 CAPEX'!$J52/$F49,
IF(BE$4&lt;'2.1 Kraftwerk allgemein'!$F$16+$F49,
('2.5 CAPEX'!$J52+SUM(OFFSET('2.5 CAPEX'!BJ52,0,-MIN(MAX($F49-1-('2.1 Kraftwerk allgemein'!$F$16-'1.1 Allgemein'!$I$22+1),0),COLUMN(AV49)-1-('2.1 Kraftwerk allgemein'!$F$16-'1.1 Allgemein'!$I$22+1)),1,MIN(MAX($F49-('2.1 Kraftwerk allgemein'!$F$16-'1.1 Allgemein'!$I$22+1),1),COLUMN(AV49)-('2.1 Kraftwerk allgemein'!$F$16-'1.1 Allgemein'!$I$22+1)))))/$F49,
SUM(OFFSET('2.5 CAPEX'!BJ52,0,-MIN($F49-1,COLUMN(AV49)-1),1,MIN($F49,COLUMN(AV49))))/$F49)))))))</f>
        <v>0</v>
      </c>
      <c r="BF49" s="199">
        <f ca="1">IF('2.1 Kraftwerk allgemein'!$F$15&lt;'1.1 Allgemein'!$I$22,
IF(OR(ISNUMBER($D49)=FALSE,$F49=""),"",
IF(AND('2.5 CAPEX'!$L52&lt;&gt;"x",'2.5 CAPEX'!$M52&lt;&gt;"x"),0,
IF($F49=0,0,
IF(BF$4&lt;'2.1 Kraftwerk allgemein'!$F$16,0,
IF(BF$4='2.1 Kraftwerk allgemein'!$F$16,'2.5 CAPEX'!$J52/$F49,
IF(BF$4&lt;'2.1 Kraftwerk allgemein'!$F$16+$F49,
('2.5 CAPEX'!$J52+SUM(OFFSET('2.5 CAPEX'!BK52,0,-MIN(MAX($F49-1-('2.1 Kraftwerk allgemein'!$F$16-'2.1 Kraftwerk allgemein'!$F$15+1),0),COLUMN(AW49)-1-('2.1 Kraftwerk allgemein'!$F$16-'2.1 Kraftwerk allgemein'!$F$15+1)),1,MIN(MAX($F49-('2.1 Kraftwerk allgemein'!$F$16-'2.1 Kraftwerk allgemein'!$F$15+1),1),COLUMN(AW49)-('2.1 Kraftwerk allgemein'!$F$16-'2.1 Kraftwerk allgemein'!$F$15+1)))))/$F49,
SUM(OFFSET('2.5 CAPEX'!BK52,0,-MIN($F49-1,COLUMN(AW49)-1),1,MIN($F49,COLUMN(AW49))))/$F49)))))),
IF(OR(ISNUMBER($D49)=FALSE,$F49=""),"",
IF(AND('2.5 CAPEX'!$L52&lt;&gt;"x",'2.5 CAPEX'!$M52&lt;&gt;"x"),0,
IF($F49=0,0,
IF(BF$4&lt;'2.1 Kraftwerk allgemein'!$F$16,0,
IF(BF$4='2.1 Kraftwerk allgemein'!$F$16,'2.5 CAPEX'!$J52/$F49,
IF(BF$4&lt;'2.1 Kraftwerk allgemein'!$F$16+$F49,
('2.5 CAPEX'!$J52+SUM(OFFSET('2.5 CAPEX'!BK52,0,-MIN(MAX($F49-1-('2.1 Kraftwerk allgemein'!$F$16-'1.1 Allgemein'!$I$22+1),0),COLUMN(AW49)-1-('2.1 Kraftwerk allgemein'!$F$16-'1.1 Allgemein'!$I$22+1)),1,MIN(MAX($F49-('2.1 Kraftwerk allgemein'!$F$16-'1.1 Allgemein'!$I$22+1),1),COLUMN(AW49)-('2.1 Kraftwerk allgemein'!$F$16-'1.1 Allgemein'!$I$22+1)))))/$F49,
SUM(OFFSET('2.5 CAPEX'!BK52,0,-MIN($F49-1,COLUMN(AW49)-1),1,MIN($F49,COLUMN(AW49))))/$F49)))))))</f>
        <v>0</v>
      </c>
      <c r="BG49" s="199">
        <f ca="1">IF('2.1 Kraftwerk allgemein'!$F$15&lt;'1.1 Allgemein'!$I$22,
IF(OR(ISNUMBER($D49)=FALSE,$F49=""),"",
IF(AND('2.5 CAPEX'!$L52&lt;&gt;"x",'2.5 CAPEX'!$M52&lt;&gt;"x"),0,
IF($F49=0,0,
IF(BG$4&lt;'2.1 Kraftwerk allgemein'!$F$16,0,
IF(BG$4='2.1 Kraftwerk allgemein'!$F$16,'2.5 CAPEX'!$J52/$F49,
IF(BG$4&lt;'2.1 Kraftwerk allgemein'!$F$16+$F49,
('2.5 CAPEX'!$J52+SUM(OFFSET('2.5 CAPEX'!BL52,0,-MIN(MAX($F49-1-('2.1 Kraftwerk allgemein'!$F$16-'2.1 Kraftwerk allgemein'!$F$15+1),0),COLUMN(AX49)-1-('2.1 Kraftwerk allgemein'!$F$16-'2.1 Kraftwerk allgemein'!$F$15+1)),1,MIN(MAX($F49-('2.1 Kraftwerk allgemein'!$F$16-'2.1 Kraftwerk allgemein'!$F$15+1),1),COLUMN(AX49)-('2.1 Kraftwerk allgemein'!$F$16-'2.1 Kraftwerk allgemein'!$F$15+1)))))/$F49,
SUM(OFFSET('2.5 CAPEX'!BL52,0,-MIN($F49-1,COLUMN(AX49)-1),1,MIN($F49,COLUMN(AX49))))/$F49)))))),
IF(OR(ISNUMBER($D49)=FALSE,$F49=""),"",
IF(AND('2.5 CAPEX'!$L52&lt;&gt;"x",'2.5 CAPEX'!$M52&lt;&gt;"x"),0,
IF($F49=0,0,
IF(BG$4&lt;'2.1 Kraftwerk allgemein'!$F$16,0,
IF(BG$4='2.1 Kraftwerk allgemein'!$F$16,'2.5 CAPEX'!$J52/$F49,
IF(BG$4&lt;'2.1 Kraftwerk allgemein'!$F$16+$F49,
('2.5 CAPEX'!$J52+SUM(OFFSET('2.5 CAPEX'!BL52,0,-MIN(MAX($F49-1-('2.1 Kraftwerk allgemein'!$F$16-'1.1 Allgemein'!$I$22+1),0),COLUMN(AX49)-1-('2.1 Kraftwerk allgemein'!$F$16-'1.1 Allgemein'!$I$22+1)),1,MIN(MAX($F49-('2.1 Kraftwerk allgemein'!$F$16-'1.1 Allgemein'!$I$22+1),1),COLUMN(AX49)-('2.1 Kraftwerk allgemein'!$F$16-'1.1 Allgemein'!$I$22+1)))))/$F49,
SUM(OFFSET('2.5 CAPEX'!BL52,0,-MIN($F49-1,COLUMN(AX49)-1),1,MIN($F49,COLUMN(AX49))))/$F49)))))))</f>
        <v>0</v>
      </c>
      <c r="BH49" s="199">
        <f ca="1">IF('2.1 Kraftwerk allgemein'!$F$15&lt;'1.1 Allgemein'!$I$22,
IF(OR(ISNUMBER($D49)=FALSE,$F49=""),"",
IF(AND('2.5 CAPEX'!$L52&lt;&gt;"x",'2.5 CAPEX'!$M52&lt;&gt;"x"),0,
IF($F49=0,0,
IF(BH$4&lt;'2.1 Kraftwerk allgemein'!$F$16,0,
IF(BH$4='2.1 Kraftwerk allgemein'!$F$16,'2.5 CAPEX'!$J52/$F49,
IF(BH$4&lt;'2.1 Kraftwerk allgemein'!$F$16+$F49,
('2.5 CAPEX'!$J52+SUM(OFFSET('2.5 CAPEX'!BM52,0,-MIN(MAX($F49-1-('2.1 Kraftwerk allgemein'!$F$16-'2.1 Kraftwerk allgemein'!$F$15+1),0),COLUMN(AY49)-1-('2.1 Kraftwerk allgemein'!$F$16-'2.1 Kraftwerk allgemein'!$F$15+1)),1,MIN(MAX($F49-('2.1 Kraftwerk allgemein'!$F$16-'2.1 Kraftwerk allgemein'!$F$15+1),1),COLUMN(AY49)-('2.1 Kraftwerk allgemein'!$F$16-'2.1 Kraftwerk allgemein'!$F$15+1)))))/$F49,
SUM(OFFSET('2.5 CAPEX'!BM52,0,-MIN($F49-1,COLUMN(AY49)-1),1,MIN($F49,COLUMN(AY49))))/$F49)))))),
IF(OR(ISNUMBER($D49)=FALSE,$F49=""),"",
IF(AND('2.5 CAPEX'!$L52&lt;&gt;"x",'2.5 CAPEX'!$M52&lt;&gt;"x"),0,
IF($F49=0,0,
IF(BH$4&lt;'2.1 Kraftwerk allgemein'!$F$16,0,
IF(BH$4='2.1 Kraftwerk allgemein'!$F$16,'2.5 CAPEX'!$J52/$F49,
IF(BH$4&lt;'2.1 Kraftwerk allgemein'!$F$16+$F49,
('2.5 CAPEX'!$J52+SUM(OFFSET('2.5 CAPEX'!BM52,0,-MIN(MAX($F49-1-('2.1 Kraftwerk allgemein'!$F$16-'1.1 Allgemein'!$I$22+1),0),COLUMN(AY49)-1-('2.1 Kraftwerk allgemein'!$F$16-'1.1 Allgemein'!$I$22+1)),1,MIN(MAX($F49-('2.1 Kraftwerk allgemein'!$F$16-'1.1 Allgemein'!$I$22+1),1),COLUMN(AY49)-('2.1 Kraftwerk allgemein'!$F$16-'1.1 Allgemein'!$I$22+1)))))/$F49,
SUM(OFFSET('2.5 CAPEX'!BM52,0,-MIN($F49-1,COLUMN(AY49)-1),1,MIN($F49,COLUMN(AY49))))/$F49)))))))</f>
        <v>0</v>
      </c>
      <c r="BI49" s="199">
        <f ca="1">IF('2.1 Kraftwerk allgemein'!$F$15&lt;'1.1 Allgemein'!$I$22,
IF(OR(ISNUMBER($D49)=FALSE,$F49=""),"",
IF(AND('2.5 CAPEX'!$L52&lt;&gt;"x",'2.5 CAPEX'!$M52&lt;&gt;"x"),0,
IF($F49=0,0,
IF(BI$4&lt;'2.1 Kraftwerk allgemein'!$F$16,0,
IF(BI$4='2.1 Kraftwerk allgemein'!$F$16,'2.5 CAPEX'!$J52/$F49,
IF(BI$4&lt;'2.1 Kraftwerk allgemein'!$F$16+$F49,
('2.5 CAPEX'!$J52+SUM(OFFSET('2.5 CAPEX'!BN52,0,-MIN(MAX($F49-1-('2.1 Kraftwerk allgemein'!$F$16-'2.1 Kraftwerk allgemein'!$F$15+1),0),COLUMN(AZ49)-1-('2.1 Kraftwerk allgemein'!$F$16-'2.1 Kraftwerk allgemein'!$F$15+1)),1,MIN(MAX($F49-('2.1 Kraftwerk allgemein'!$F$16-'2.1 Kraftwerk allgemein'!$F$15+1),1),COLUMN(AZ49)-('2.1 Kraftwerk allgemein'!$F$16-'2.1 Kraftwerk allgemein'!$F$15+1)))))/$F49,
SUM(OFFSET('2.5 CAPEX'!BN52,0,-MIN($F49-1,COLUMN(AZ49)-1),1,MIN($F49,COLUMN(AZ49))))/$F49)))))),
IF(OR(ISNUMBER($D49)=FALSE,$F49=""),"",
IF(AND('2.5 CAPEX'!$L52&lt;&gt;"x",'2.5 CAPEX'!$M52&lt;&gt;"x"),0,
IF($F49=0,0,
IF(BI$4&lt;'2.1 Kraftwerk allgemein'!$F$16,0,
IF(BI$4='2.1 Kraftwerk allgemein'!$F$16,'2.5 CAPEX'!$J52/$F49,
IF(BI$4&lt;'2.1 Kraftwerk allgemein'!$F$16+$F49,
('2.5 CAPEX'!$J52+SUM(OFFSET('2.5 CAPEX'!BN52,0,-MIN(MAX($F49-1-('2.1 Kraftwerk allgemein'!$F$16-'1.1 Allgemein'!$I$22+1),0),COLUMN(AZ49)-1-('2.1 Kraftwerk allgemein'!$F$16-'1.1 Allgemein'!$I$22+1)),1,MIN(MAX($F49-('2.1 Kraftwerk allgemein'!$F$16-'1.1 Allgemein'!$I$22+1),1),COLUMN(AZ49)-('2.1 Kraftwerk allgemein'!$F$16-'1.1 Allgemein'!$I$22+1)))))/$F49,
SUM(OFFSET('2.5 CAPEX'!BN52,0,-MIN($F49-1,COLUMN(AZ49)-1),1,MIN($F49,COLUMN(AZ49))))/$F49)))))))</f>
        <v>0</v>
      </c>
      <c r="BJ49" s="199">
        <f ca="1">IF('2.1 Kraftwerk allgemein'!$F$15&lt;'1.1 Allgemein'!$I$22,
IF(OR(ISNUMBER($D49)=FALSE,$F49=""),"",
IF(AND('2.5 CAPEX'!$L52&lt;&gt;"x",'2.5 CAPEX'!$M52&lt;&gt;"x"),0,
IF($F49=0,0,
IF(BJ$4&lt;'2.1 Kraftwerk allgemein'!$F$16,0,
IF(BJ$4='2.1 Kraftwerk allgemein'!$F$16,'2.5 CAPEX'!$J52/$F49,
IF(BJ$4&lt;'2.1 Kraftwerk allgemein'!$F$16+$F49,
('2.5 CAPEX'!$J52+SUM(OFFSET('2.5 CAPEX'!BO52,0,-MIN(MAX($F49-1-('2.1 Kraftwerk allgemein'!$F$16-'2.1 Kraftwerk allgemein'!$F$15+1),0),COLUMN(BA49)-1-('2.1 Kraftwerk allgemein'!$F$16-'2.1 Kraftwerk allgemein'!$F$15+1)),1,MIN(MAX($F49-('2.1 Kraftwerk allgemein'!$F$16-'2.1 Kraftwerk allgemein'!$F$15+1),1),COLUMN(BA49)-('2.1 Kraftwerk allgemein'!$F$16-'2.1 Kraftwerk allgemein'!$F$15+1)))))/$F49,
SUM(OFFSET('2.5 CAPEX'!BO52,0,-MIN($F49-1,COLUMN(BA49)-1),1,MIN($F49,COLUMN(BA49))))/$F49)))))),
IF(OR(ISNUMBER($D49)=FALSE,$F49=""),"",
IF(AND('2.5 CAPEX'!$L52&lt;&gt;"x",'2.5 CAPEX'!$M52&lt;&gt;"x"),0,
IF($F49=0,0,
IF(BJ$4&lt;'2.1 Kraftwerk allgemein'!$F$16,0,
IF(BJ$4='2.1 Kraftwerk allgemein'!$F$16,'2.5 CAPEX'!$J52/$F49,
IF(BJ$4&lt;'2.1 Kraftwerk allgemein'!$F$16+$F49,
('2.5 CAPEX'!$J52+SUM(OFFSET('2.5 CAPEX'!BO52,0,-MIN(MAX($F49-1-('2.1 Kraftwerk allgemein'!$F$16-'1.1 Allgemein'!$I$22+1),0),COLUMN(BA49)-1-('2.1 Kraftwerk allgemein'!$F$16-'1.1 Allgemein'!$I$22+1)),1,MIN(MAX($F49-('2.1 Kraftwerk allgemein'!$F$16-'1.1 Allgemein'!$I$22+1),1),COLUMN(BA49)-('2.1 Kraftwerk allgemein'!$F$16-'1.1 Allgemein'!$I$22+1)))))/$F49,
SUM(OFFSET('2.5 CAPEX'!BO52,0,-MIN($F49-1,COLUMN(BA49)-1),1,MIN($F49,COLUMN(BA49))))/$F49)))))))</f>
        <v>0</v>
      </c>
      <c r="BK49" s="199">
        <f ca="1">IF('2.1 Kraftwerk allgemein'!$F$15&lt;'1.1 Allgemein'!$I$22,
IF(OR(ISNUMBER($D49)=FALSE,$F49=""),"",
IF(AND('2.5 CAPEX'!$L52&lt;&gt;"x",'2.5 CAPEX'!$M52&lt;&gt;"x"),0,
IF($F49=0,0,
IF(BK$4&lt;'2.1 Kraftwerk allgemein'!$F$16,0,
IF(BK$4='2.1 Kraftwerk allgemein'!$F$16,'2.5 CAPEX'!$J52/$F49,
IF(BK$4&lt;'2.1 Kraftwerk allgemein'!$F$16+$F49,
('2.5 CAPEX'!$J52+SUM(OFFSET('2.5 CAPEX'!BP52,0,-MIN(MAX($F49-1-('2.1 Kraftwerk allgemein'!$F$16-'2.1 Kraftwerk allgemein'!$F$15+1),0),COLUMN(BB49)-1-('2.1 Kraftwerk allgemein'!$F$16-'2.1 Kraftwerk allgemein'!$F$15+1)),1,MIN(MAX($F49-('2.1 Kraftwerk allgemein'!$F$16-'2.1 Kraftwerk allgemein'!$F$15+1),1),COLUMN(BB49)-('2.1 Kraftwerk allgemein'!$F$16-'2.1 Kraftwerk allgemein'!$F$15+1)))))/$F49,
SUM(OFFSET('2.5 CAPEX'!BP52,0,-MIN($F49-1,COLUMN(BB49)-1),1,MIN($F49,COLUMN(BB49))))/$F49)))))),
IF(OR(ISNUMBER($D49)=FALSE,$F49=""),"",
IF(AND('2.5 CAPEX'!$L52&lt;&gt;"x",'2.5 CAPEX'!$M52&lt;&gt;"x"),0,
IF($F49=0,0,
IF(BK$4&lt;'2.1 Kraftwerk allgemein'!$F$16,0,
IF(BK$4='2.1 Kraftwerk allgemein'!$F$16,'2.5 CAPEX'!$J52/$F49,
IF(BK$4&lt;'2.1 Kraftwerk allgemein'!$F$16+$F49,
('2.5 CAPEX'!$J52+SUM(OFFSET('2.5 CAPEX'!BP52,0,-MIN(MAX($F49-1-('2.1 Kraftwerk allgemein'!$F$16-'1.1 Allgemein'!$I$22+1),0),COLUMN(BB49)-1-('2.1 Kraftwerk allgemein'!$F$16-'1.1 Allgemein'!$I$22+1)),1,MIN(MAX($F49-('2.1 Kraftwerk allgemein'!$F$16-'1.1 Allgemein'!$I$22+1),1),COLUMN(BB49)-('2.1 Kraftwerk allgemein'!$F$16-'1.1 Allgemein'!$I$22+1)))))/$F49,
SUM(OFFSET('2.5 CAPEX'!BP52,0,-MIN($F49-1,COLUMN(BB49)-1),1,MIN($F49,COLUMN(BB49))))/$F49)))))))</f>
        <v>0</v>
      </c>
      <c r="BL49" s="199">
        <f ca="1">IF('2.1 Kraftwerk allgemein'!$F$15&lt;'1.1 Allgemein'!$I$22,
IF(OR(ISNUMBER($D49)=FALSE,$F49=""),"",
IF(AND('2.5 CAPEX'!$L52&lt;&gt;"x",'2.5 CAPEX'!$M52&lt;&gt;"x"),0,
IF($F49=0,0,
IF(BL$4&lt;'2.1 Kraftwerk allgemein'!$F$16,0,
IF(BL$4='2.1 Kraftwerk allgemein'!$F$16,'2.5 CAPEX'!$J52/$F49,
IF(BL$4&lt;'2.1 Kraftwerk allgemein'!$F$16+$F49,
('2.5 CAPEX'!$J52+SUM(OFFSET('2.5 CAPEX'!BQ52,0,-MIN(MAX($F49-1-('2.1 Kraftwerk allgemein'!$F$16-'2.1 Kraftwerk allgemein'!$F$15+1),0),COLUMN(BC49)-1-('2.1 Kraftwerk allgemein'!$F$16-'2.1 Kraftwerk allgemein'!$F$15+1)),1,MIN(MAX($F49-('2.1 Kraftwerk allgemein'!$F$16-'2.1 Kraftwerk allgemein'!$F$15+1),1),COLUMN(BC49)-('2.1 Kraftwerk allgemein'!$F$16-'2.1 Kraftwerk allgemein'!$F$15+1)))))/$F49,
SUM(OFFSET('2.5 CAPEX'!BQ52,0,-MIN($F49-1,COLUMN(BC49)-1),1,MIN($F49,COLUMN(BC49))))/$F49)))))),
IF(OR(ISNUMBER($D49)=FALSE,$F49=""),"",
IF(AND('2.5 CAPEX'!$L52&lt;&gt;"x",'2.5 CAPEX'!$M52&lt;&gt;"x"),0,
IF($F49=0,0,
IF(BL$4&lt;'2.1 Kraftwerk allgemein'!$F$16,0,
IF(BL$4='2.1 Kraftwerk allgemein'!$F$16,'2.5 CAPEX'!$J52/$F49,
IF(BL$4&lt;'2.1 Kraftwerk allgemein'!$F$16+$F49,
('2.5 CAPEX'!$J52+SUM(OFFSET('2.5 CAPEX'!BQ52,0,-MIN(MAX($F49-1-('2.1 Kraftwerk allgemein'!$F$16-'1.1 Allgemein'!$I$22+1),0),COLUMN(BC49)-1-('2.1 Kraftwerk allgemein'!$F$16-'1.1 Allgemein'!$I$22+1)),1,MIN(MAX($F49-('2.1 Kraftwerk allgemein'!$F$16-'1.1 Allgemein'!$I$22+1),1),COLUMN(BC49)-('2.1 Kraftwerk allgemein'!$F$16-'1.1 Allgemein'!$I$22+1)))))/$F49,
SUM(OFFSET('2.5 CAPEX'!BQ52,0,-MIN($F49-1,COLUMN(BC49)-1),1,MIN($F49,COLUMN(BC49))))/$F49)))))))</f>
        <v>0</v>
      </c>
      <c r="BM49" s="199">
        <f ca="1">IF('2.1 Kraftwerk allgemein'!$F$15&lt;'1.1 Allgemein'!$I$22,
IF(OR(ISNUMBER($D49)=FALSE,$F49=""),"",
IF(AND('2.5 CAPEX'!$L52&lt;&gt;"x",'2.5 CAPEX'!$M52&lt;&gt;"x"),0,
IF($F49=0,0,
IF(BM$4&lt;'2.1 Kraftwerk allgemein'!$F$16,0,
IF(BM$4='2.1 Kraftwerk allgemein'!$F$16,'2.5 CAPEX'!$J52/$F49,
IF(BM$4&lt;'2.1 Kraftwerk allgemein'!$F$16+$F49,
('2.5 CAPEX'!$J52+SUM(OFFSET('2.5 CAPEX'!BR52,0,-MIN(MAX($F49-1-('2.1 Kraftwerk allgemein'!$F$16-'2.1 Kraftwerk allgemein'!$F$15+1),0),COLUMN(BD49)-1-('2.1 Kraftwerk allgemein'!$F$16-'2.1 Kraftwerk allgemein'!$F$15+1)),1,MIN(MAX($F49-('2.1 Kraftwerk allgemein'!$F$16-'2.1 Kraftwerk allgemein'!$F$15+1),1),COLUMN(BD49)-('2.1 Kraftwerk allgemein'!$F$16-'2.1 Kraftwerk allgemein'!$F$15+1)))))/$F49,
SUM(OFFSET('2.5 CAPEX'!BR52,0,-MIN($F49-1,COLUMN(BD49)-1),1,MIN($F49,COLUMN(BD49))))/$F49)))))),
IF(OR(ISNUMBER($D49)=FALSE,$F49=""),"",
IF(AND('2.5 CAPEX'!$L52&lt;&gt;"x",'2.5 CAPEX'!$M52&lt;&gt;"x"),0,
IF($F49=0,0,
IF(BM$4&lt;'2.1 Kraftwerk allgemein'!$F$16,0,
IF(BM$4='2.1 Kraftwerk allgemein'!$F$16,'2.5 CAPEX'!$J52/$F49,
IF(BM$4&lt;'2.1 Kraftwerk allgemein'!$F$16+$F49,
('2.5 CAPEX'!$J52+SUM(OFFSET('2.5 CAPEX'!BR52,0,-MIN(MAX($F49-1-('2.1 Kraftwerk allgemein'!$F$16-'1.1 Allgemein'!$I$22+1),0),COLUMN(BD49)-1-('2.1 Kraftwerk allgemein'!$F$16-'1.1 Allgemein'!$I$22+1)),1,MIN(MAX($F49-('2.1 Kraftwerk allgemein'!$F$16-'1.1 Allgemein'!$I$22+1),1),COLUMN(BD49)-('2.1 Kraftwerk allgemein'!$F$16-'1.1 Allgemein'!$I$22+1)))))/$F49,
SUM(OFFSET('2.5 CAPEX'!BR52,0,-MIN($F49-1,COLUMN(BD49)-1),1,MIN($F49,COLUMN(BD49))))/$F49)))))))</f>
        <v>0</v>
      </c>
      <c r="BN49" s="199">
        <f ca="1">IF('2.1 Kraftwerk allgemein'!$F$15&lt;'1.1 Allgemein'!$I$22,
IF(OR(ISNUMBER($D49)=FALSE,$F49=""),"",
IF(AND('2.5 CAPEX'!$L52&lt;&gt;"x",'2.5 CAPEX'!$M52&lt;&gt;"x"),0,
IF($F49=0,0,
IF(BN$4&lt;'2.1 Kraftwerk allgemein'!$F$16,0,
IF(BN$4='2.1 Kraftwerk allgemein'!$F$16,'2.5 CAPEX'!$J52/$F49,
IF(BN$4&lt;'2.1 Kraftwerk allgemein'!$F$16+$F49,
('2.5 CAPEX'!$J52+SUM(OFFSET('2.5 CAPEX'!BS52,0,-MIN(MAX($F49-1-('2.1 Kraftwerk allgemein'!$F$16-'2.1 Kraftwerk allgemein'!$F$15+1),0),COLUMN(BE49)-1-('2.1 Kraftwerk allgemein'!$F$16-'2.1 Kraftwerk allgemein'!$F$15+1)),1,MIN(MAX($F49-('2.1 Kraftwerk allgemein'!$F$16-'2.1 Kraftwerk allgemein'!$F$15+1),1),COLUMN(BE49)-('2.1 Kraftwerk allgemein'!$F$16-'2.1 Kraftwerk allgemein'!$F$15+1)))))/$F49,
SUM(OFFSET('2.5 CAPEX'!BS52,0,-MIN($F49-1,COLUMN(BE49)-1),1,MIN($F49,COLUMN(BE49))))/$F49)))))),
IF(OR(ISNUMBER($D49)=FALSE,$F49=""),"",
IF(AND('2.5 CAPEX'!$L52&lt;&gt;"x",'2.5 CAPEX'!$M52&lt;&gt;"x"),0,
IF($F49=0,0,
IF(BN$4&lt;'2.1 Kraftwerk allgemein'!$F$16,0,
IF(BN$4='2.1 Kraftwerk allgemein'!$F$16,'2.5 CAPEX'!$J52/$F49,
IF(BN$4&lt;'2.1 Kraftwerk allgemein'!$F$16+$F49,
('2.5 CAPEX'!$J52+SUM(OFFSET('2.5 CAPEX'!BS52,0,-MIN(MAX($F49-1-('2.1 Kraftwerk allgemein'!$F$16-'1.1 Allgemein'!$I$22+1),0),COLUMN(BE49)-1-('2.1 Kraftwerk allgemein'!$F$16-'1.1 Allgemein'!$I$22+1)),1,MIN(MAX($F49-('2.1 Kraftwerk allgemein'!$F$16-'1.1 Allgemein'!$I$22+1),1),COLUMN(BE49)-('2.1 Kraftwerk allgemein'!$F$16-'1.1 Allgemein'!$I$22+1)))))/$F49,
SUM(OFFSET('2.5 CAPEX'!BS52,0,-MIN($F49-1,COLUMN(BE49)-1),1,MIN($F49,COLUMN(BE49))))/$F49)))))))</f>
        <v>0</v>
      </c>
      <c r="BO49" s="199">
        <f ca="1">IF('2.1 Kraftwerk allgemein'!$F$15&lt;'1.1 Allgemein'!$I$22,
IF(OR(ISNUMBER($D49)=FALSE,$F49=""),"",
IF(AND('2.5 CAPEX'!$L52&lt;&gt;"x",'2.5 CAPEX'!$M52&lt;&gt;"x"),0,
IF($F49=0,0,
IF(BO$4&lt;'2.1 Kraftwerk allgemein'!$F$16,0,
IF(BO$4='2.1 Kraftwerk allgemein'!$F$16,'2.5 CAPEX'!$J52/$F49,
IF(BO$4&lt;'2.1 Kraftwerk allgemein'!$F$16+$F49,
('2.5 CAPEX'!$J52+SUM(OFFSET('2.5 CAPEX'!BT52,0,-MIN(MAX($F49-1-('2.1 Kraftwerk allgemein'!$F$16-'2.1 Kraftwerk allgemein'!$F$15+1),0),COLUMN(BF49)-1-('2.1 Kraftwerk allgemein'!$F$16-'2.1 Kraftwerk allgemein'!$F$15+1)),1,MIN(MAX($F49-('2.1 Kraftwerk allgemein'!$F$16-'2.1 Kraftwerk allgemein'!$F$15+1),1),COLUMN(BF49)-('2.1 Kraftwerk allgemein'!$F$16-'2.1 Kraftwerk allgemein'!$F$15+1)))))/$F49,
SUM(OFFSET('2.5 CAPEX'!BT52,0,-MIN($F49-1,COLUMN(BF49)-1),1,MIN($F49,COLUMN(BF49))))/$F49)))))),
IF(OR(ISNUMBER($D49)=FALSE,$F49=""),"",
IF(AND('2.5 CAPEX'!$L52&lt;&gt;"x",'2.5 CAPEX'!$M52&lt;&gt;"x"),0,
IF($F49=0,0,
IF(BO$4&lt;'2.1 Kraftwerk allgemein'!$F$16,0,
IF(BO$4='2.1 Kraftwerk allgemein'!$F$16,'2.5 CAPEX'!$J52/$F49,
IF(BO$4&lt;'2.1 Kraftwerk allgemein'!$F$16+$F49,
('2.5 CAPEX'!$J52+SUM(OFFSET('2.5 CAPEX'!BT52,0,-MIN(MAX($F49-1-('2.1 Kraftwerk allgemein'!$F$16-'1.1 Allgemein'!$I$22+1),0),COLUMN(BF49)-1-('2.1 Kraftwerk allgemein'!$F$16-'1.1 Allgemein'!$I$22+1)),1,MIN(MAX($F49-('2.1 Kraftwerk allgemein'!$F$16-'1.1 Allgemein'!$I$22+1),1),COLUMN(BF49)-('2.1 Kraftwerk allgemein'!$F$16-'1.1 Allgemein'!$I$22+1)))))/$F49,
SUM(OFFSET('2.5 CAPEX'!BT52,0,-MIN($F49-1,COLUMN(BF49)-1),1,MIN($F49,COLUMN(BF49))))/$F49)))))))</f>
        <v>0</v>
      </c>
      <c r="BP49" s="199">
        <f ca="1">IF('2.1 Kraftwerk allgemein'!$F$15&lt;'1.1 Allgemein'!$I$22,
IF(OR(ISNUMBER($D49)=FALSE,$F49=""),"",
IF(AND('2.5 CAPEX'!$L52&lt;&gt;"x",'2.5 CAPEX'!$M52&lt;&gt;"x"),0,
IF($F49=0,0,
IF(BP$4&lt;'2.1 Kraftwerk allgemein'!$F$16,0,
IF(BP$4='2.1 Kraftwerk allgemein'!$F$16,'2.5 CAPEX'!$J52/$F49,
IF(BP$4&lt;'2.1 Kraftwerk allgemein'!$F$16+$F49,
('2.5 CAPEX'!$J52+SUM(OFFSET('2.5 CAPEX'!BU52,0,-MIN(MAX($F49-1-('2.1 Kraftwerk allgemein'!$F$16-'2.1 Kraftwerk allgemein'!$F$15+1),0),COLUMN(BG49)-1-('2.1 Kraftwerk allgemein'!$F$16-'2.1 Kraftwerk allgemein'!$F$15+1)),1,MIN(MAX($F49-('2.1 Kraftwerk allgemein'!$F$16-'2.1 Kraftwerk allgemein'!$F$15+1),1),COLUMN(BG49)-('2.1 Kraftwerk allgemein'!$F$16-'2.1 Kraftwerk allgemein'!$F$15+1)))))/$F49,
SUM(OFFSET('2.5 CAPEX'!BU52,0,-MIN($F49-1,COLUMN(BG49)-1),1,MIN($F49,COLUMN(BG49))))/$F49)))))),
IF(OR(ISNUMBER($D49)=FALSE,$F49=""),"",
IF(AND('2.5 CAPEX'!$L52&lt;&gt;"x",'2.5 CAPEX'!$M52&lt;&gt;"x"),0,
IF($F49=0,0,
IF(BP$4&lt;'2.1 Kraftwerk allgemein'!$F$16,0,
IF(BP$4='2.1 Kraftwerk allgemein'!$F$16,'2.5 CAPEX'!$J52/$F49,
IF(BP$4&lt;'2.1 Kraftwerk allgemein'!$F$16+$F49,
('2.5 CAPEX'!$J52+SUM(OFFSET('2.5 CAPEX'!BU52,0,-MIN(MAX($F49-1-('2.1 Kraftwerk allgemein'!$F$16-'1.1 Allgemein'!$I$22+1),0),COLUMN(BG49)-1-('2.1 Kraftwerk allgemein'!$F$16-'1.1 Allgemein'!$I$22+1)),1,MIN(MAX($F49-('2.1 Kraftwerk allgemein'!$F$16-'1.1 Allgemein'!$I$22+1),1),COLUMN(BG49)-('2.1 Kraftwerk allgemein'!$F$16-'1.1 Allgemein'!$I$22+1)))))/$F49,
SUM(OFFSET('2.5 CAPEX'!BU52,0,-MIN($F49-1,COLUMN(BG49)-1),1,MIN($F49,COLUMN(BG49))))/$F49)))))))</f>
        <v>0</v>
      </c>
      <c r="BQ49" s="199">
        <f ca="1">IF('2.1 Kraftwerk allgemein'!$F$15&lt;'1.1 Allgemein'!$I$22,
IF(OR(ISNUMBER($D49)=FALSE,$F49=""),"",
IF(AND('2.5 CAPEX'!$L52&lt;&gt;"x",'2.5 CAPEX'!$M52&lt;&gt;"x"),0,
IF($F49=0,0,
IF(BQ$4&lt;'2.1 Kraftwerk allgemein'!$F$16,0,
IF(BQ$4='2.1 Kraftwerk allgemein'!$F$16,'2.5 CAPEX'!$J52/$F49,
IF(BQ$4&lt;'2.1 Kraftwerk allgemein'!$F$16+$F49,
('2.5 CAPEX'!$J52+SUM(OFFSET('2.5 CAPEX'!BV52,0,-MIN(MAX($F49-1-('2.1 Kraftwerk allgemein'!$F$16-'2.1 Kraftwerk allgemein'!$F$15+1),0),COLUMN(BH49)-1-('2.1 Kraftwerk allgemein'!$F$16-'2.1 Kraftwerk allgemein'!$F$15+1)),1,MIN(MAX($F49-('2.1 Kraftwerk allgemein'!$F$16-'2.1 Kraftwerk allgemein'!$F$15+1),1),COLUMN(BH49)-('2.1 Kraftwerk allgemein'!$F$16-'2.1 Kraftwerk allgemein'!$F$15+1)))))/$F49,
SUM(OFFSET('2.5 CAPEX'!BV52,0,-MIN($F49-1,COLUMN(BH49)-1),1,MIN($F49,COLUMN(BH49))))/$F49)))))),
IF(OR(ISNUMBER($D49)=FALSE,$F49=""),"",
IF(AND('2.5 CAPEX'!$L52&lt;&gt;"x",'2.5 CAPEX'!$M52&lt;&gt;"x"),0,
IF($F49=0,0,
IF(BQ$4&lt;'2.1 Kraftwerk allgemein'!$F$16,0,
IF(BQ$4='2.1 Kraftwerk allgemein'!$F$16,'2.5 CAPEX'!$J52/$F49,
IF(BQ$4&lt;'2.1 Kraftwerk allgemein'!$F$16+$F49,
('2.5 CAPEX'!$J52+SUM(OFFSET('2.5 CAPEX'!BV52,0,-MIN(MAX($F49-1-('2.1 Kraftwerk allgemein'!$F$16-'1.1 Allgemein'!$I$22+1),0),COLUMN(BH49)-1-('2.1 Kraftwerk allgemein'!$F$16-'1.1 Allgemein'!$I$22+1)),1,MIN(MAX($F49-('2.1 Kraftwerk allgemein'!$F$16-'1.1 Allgemein'!$I$22+1),1),COLUMN(BH49)-('2.1 Kraftwerk allgemein'!$F$16-'1.1 Allgemein'!$I$22+1)))))/$F49,
SUM(OFFSET('2.5 CAPEX'!BV52,0,-MIN($F49-1,COLUMN(BH49)-1),1,MIN($F49,COLUMN(BH49))))/$F49)))))))</f>
        <v>0</v>
      </c>
      <c r="BR49" s="199">
        <f ca="1">IF('2.1 Kraftwerk allgemein'!$F$15&lt;'1.1 Allgemein'!$I$22,
IF(OR(ISNUMBER($D49)=FALSE,$F49=""),"",
IF(AND('2.5 CAPEX'!$L52&lt;&gt;"x",'2.5 CAPEX'!$M52&lt;&gt;"x"),0,
IF($F49=0,0,
IF(BR$4&lt;'2.1 Kraftwerk allgemein'!$F$16,0,
IF(BR$4='2.1 Kraftwerk allgemein'!$F$16,'2.5 CAPEX'!$J52/$F49,
IF(BR$4&lt;'2.1 Kraftwerk allgemein'!$F$16+$F49,
('2.5 CAPEX'!$J52+SUM(OFFSET('2.5 CAPEX'!BW52,0,-MIN(MAX($F49-1-('2.1 Kraftwerk allgemein'!$F$16-'2.1 Kraftwerk allgemein'!$F$15+1),0),COLUMN(BI49)-1-('2.1 Kraftwerk allgemein'!$F$16-'2.1 Kraftwerk allgemein'!$F$15+1)),1,MIN(MAX($F49-('2.1 Kraftwerk allgemein'!$F$16-'2.1 Kraftwerk allgemein'!$F$15+1),1),COLUMN(BI49)-('2.1 Kraftwerk allgemein'!$F$16-'2.1 Kraftwerk allgemein'!$F$15+1)))))/$F49,
SUM(OFFSET('2.5 CAPEX'!BW52,0,-MIN($F49-1,COLUMN(BI49)-1),1,MIN($F49,COLUMN(BI49))))/$F49)))))),
IF(OR(ISNUMBER($D49)=FALSE,$F49=""),"",
IF(AND('2.5 CAPEX'!$L52&lt;&gt;"x",'2.5 CAPEX'!$M52&lt;&gt;"x"),0,
IF($F49=0,0,
IF(BR$4&lt;'2.1 Kraftwerk allgemein'!$F$16,0,
IF(BR$4='2.1 Kraftwerk allgemein'!$F$16,'2.5 CAPEX'!$J52/$F49,
IF(BR$4&lt;'2.1 Kraftwerk allgemein'!$F$16+$F49,
('2.5 CAPEX'!$J52+SUM(OFFSET('2.5 CAPEX'!BW52,0,-MIN(MAX($F49-1-('2.1 Kraftwerk allgemein'!$F$16-'1.1 Allgemein'!$I$22+1),0),COLUMN(BI49)-1-('2.1 Kraftwerk allgemein'!$F$16-'1.1 Allgemein'!$I$22+1)),1,MIN(MAX($F49-('2.1 Kraftwerk allgemein'!$F$16-'1.1 Allgemein'!$I$22+1),1),COLUMN(BI49)-('2.1 Kraftwerk allgemein'!$F$16-'1.1 Allgemein'!$I$22+1)))))/$F49,
SUM(OFFSET('2.5 CAPEX'!BW52,0,-MIN($F49-1,COLUMN(BI49)-1),1,MIN($F49,COLUMN(BI49))))/$F49)))))))</f>
        <v>0</v>
      </c>
      <c r="BS49" s="199">
        <f ca="1">IF('2.1 Kraftwerk allgemein'!$F$15&lt;'1.1 Allgemein'!$I$22,
IF(OR(ISNUMBER($D49)=FALSE,$F49=""),"",
IF(AND('2.5 CAPEX'!$L52&lt;&gt;"x",'2.5 CAPEX'!$M52&lt;&gt;"x"),0,
IF($F49=0,0,
IF(BS$4&lt;'2.1 Kraftwerk allgemein'!$F$16,0,
IF(BS$4='2.1 Kraftwerk allgemein'!$F$16,'2.5 CAPEX'!$J52/$F49,
IF(BS$4&lt;'2.1 Kraftwerk allgemein'!$F$16+$F49,
('2.5 CAPEX'!$J52+SUM(OFFSET('2.5 CAPEX'!BX52,0,-MIN(MAX($F49-1-('2.1 Kraftwerk allgemein'!$F$16-'2.1 Kraftwerk allgemein'!$F$15+1),0),COLUMN(BJ49)-1-('2.1 Kraftwerk allgemein'!$F$16-'2.1 Kraftwerk allgemein'!$F$15+1)),1,MIN(MAX($F49-('2.1 Kraftwerk allgemein'!$F$16-'2.1 Kraftwerk allgemein'!$F$15+1),1),COLUMN(BJ49)-('2.1 Kraftwerk allgemein'!$F$16-'2.1 Kraftwerk allgemein'!$F$15+1)))))/$F49,
SUM(OFFSET('2.5 CAPEX'!BX52,0,-MIN($F49-1,COLUMN(BJ49)-1),1,MIN($F49,COLUMN(BJ49))))/$F49)))))),
IF(OR(ISNUMBER($D49)=FALSE,$F49=""),"",
IF(AND('2.5 CAPEX'!$L52&lt;&gt;"x",'2.5 CAPEX'!$M52&lt;&gt;"x"),0,
IF($F49=0,0,
IF(BS$4&lt;'2.1 Kraftwerk allgemein'!$F$16,0,
IF(BS$4='2.1 Kraftwerk allgemein'!$F$16,'2.5 CAPEX'!$J52/$F49,
IF(BS$4&lt;'2.1 Kraftwerk allgemein'!$F$16+$F49,
('2.5 CAPEX'!$J52+SUM(OFFSET('2.5 CAPEX'!BX52,0,-MIN(MAX($F49-1-('2.1 Kraftwerk allgemein'!$F$16-'1.1 Allgemein'!$I$22+1),0),COLUMN(BJ49)-1-('2.1 Kraftwerk allgemein'!$F$16-'1.1 Allgemein'!$I$22+1)),1,MIN(MAX($F49-('2.1 Kraftwerk allgemein'!$F$16-'1.1 Allgemein'!$I$22+1),1),COLUMN(BJ49)-('2.1 Kraftwerk allgemein'!$F$16-'1.1 Allgemein'!$I$22+1)))))/$F49,
SUM(OFFSET('2.5 CAPEX'!BX52,0,-MIN($F49-1,COLUMN(BJ49)-1),1,MIN($F49,COLUMN(BJ49))))/$F49)))))))</f>
        <v>0</v>
      </c>
      <c r="BT49" s="199">
        <f ca="1">IF('2.1 Kraftwerk allgemein'!$F$15&lt;'1.1 Allgemein'!$I$22,
IF(OR(ISNUMBER($D49)=FALSE,$F49=""),"",
IF(AND('2.5 CAPEX'!$L52&lt;&gt;"x",'2.5 CAPEX'!$M52&lt;&gt;"x"),0,
IF($F49=0,0,
IF(BT$4&lt;'2.1 Kraftwerk allgemein'!$F$16,0,
IF(BT$4='2.1 Kraftwerk allgemein'!$F$16,'2.5 CAPEX'!$J52/$F49,
IF(BT$4&lt;'2.1 Kraftwerk allgemein'!$F$16+$F49,
('2.5 CAPEX'!$J52+SUM(OFFSET('2.5 CAPEX'!BY52,0,-MIN(MAX($F49-1-('2.1 Kraftwerk allgemein'!$F$16-'2.1 Kraftwerk allgemein'!$F$15+1),0),COLUMN(BK49)-1-('2.1 Kraftwerk allgemein'!$F$16-'2.1 Kraftwerk allgemein'!$F$15+1)),1,MIN(MAX($F49-('2.1 Kraftwerk allgemein'!$F$16-'2.1 Kraftwerk allgemein'!$F$15+1),1),COLUMN(BK49)-('2.1 Kraftwerk allgemein'!$F$16-'2.1 Kraftwerk allgemein'!$F$15+1)))))/$F49,
SUM(OFFSET('2.5 CAPEX'!BY52,0,-MIN($F49-1,COLUMN(BK49)-1),1,MIN($F49,COLUMN(BK49))))/$F49)))))),
IF(OR(ISNUMBER($D49)=FALSE,$F49=""),"",
IF(AND('2.5 CAPEX'!$L52&lt;&gt;"x",'2.5 CAPEX'!$M52&lt;&gt;"x"),0,
IF($F49=0,0,
IF(BT$4&lt;'2.1 Kraftwerk allgemein'!$F$16,0,
IF(BT$4='2.1 Kraftwerk allgemein'!$F$16,'2.5 CAPEX'!$J52/$F49,
IF(BT$4&lt;'2.1 Kraftwerk allgemein'!$F$16+$F49,
('2.5 CAPEX'!$J52+SUM(OFFSET('2.5 CAPEX'!BY52,0,-MIN(MAX($F49-1-('2.1 Kraftwerk allgemein'!$F$16-'1.1 Allgemein'!$I$22+1),0),COLUMN(BK49)-1-('2.1 Kraftwerk allgemein'!$F$16-'1.1 Allgemein'!$I$22+1)),1,MIN(MAX($F49-('2.1 Kraftwerk allgemein'!$F$16-'1.1 Allgemein'!$I$22+1),1),COLUMN(BK49)-('2.1 Kraftwerk allgemein'!$F$16-'1.1 Allgemein'!$I$22+1)))))/$F49,
SUM(OFFSET('2.5 CAPEX'!BY52,0,-MIN($F49-1,COLUMN(BK49)-1),1,MIN($F49,COLUMN(BK49))))/$F49)))))))</f>
        <v>0</v>
      </c>
      <c r="BU49" s="199">
        <f ca="1">IF('2.1 Kraftwerk allgemein'!$F$15&lt;'1.1 Allgemein'!$I$22,
IF(OR(ISNUMBER($D49)=FALSE,$F49=""),"",
IF(AND('2.5 CAPEX'!$L52&lt;&gt;"x",'2.5 CAPEX'!$M52&lt;&gt;"x"),0,
IF($F49=0,0,
IF(BU$4&lt;'2.1 Kraftwerk allgemein'!$F$16,0,
IF(BU$4='2.1 Kraftwerk allgemein'!$F$16,'2.5 CAPEX'!$J52/$F49,
IF(BU$4&lt;'2.1 Kraftwerk allgemein'!$F$16+$F49,
('2.5 CAPEX'!$J52+SUM(OFFSET('2.5 CAPEX'!BZ52,0,-MIN(MAX($F49-1-('2.1 Kraftwerk allgemein'!$F$16-'2.1 Kraftwerk allgemein'!$F$15+1),0),COLUMN(BL49)-1-('2.1 Kraftwerk allgemein'!$F$16-'2.1 Kraftwerk allgemein'!$F$15+1)),1,MIN(MAX($F49-('2.1 Kraftwerk allgemein'!$F$16-'2.1 Kraftwerk allgemein'!$F$15+1),1),COLUMN(BL49)-('2.1 Kraftwerk allgemein'!$F$16-'2.1 Kraftwerk allgemein'!$F$15+1)))))/$F49,
SUM(OFFSET('2.5 CAPEX'!BZ52,0,-MIN($F49-1,COLUMN(BL49)-1),1,MIN($F49,COLUMN(BL49))))/$F49)))))),
IF(OR(ISNUMBER($D49)=FALSE,$F49=""),"",
IF(AND('2.5 CAPEX'!$L52&lt;&gt;"x",'2.5 CAPEX'!$M52&lt;&gt;"x"),0,
IF($F49=0,0,
IF(BU$4&lt;'2.1 Kraftwerk allgemein'!$F$16,0,
IF(BU$4='2.1 Kraftwerk allgemein'!$F$16,'2.5 CAPEX'!$J52/$F49,
IF(BU$4&lt;'2.1 Kraftwerk allgemein'!$F$16+$F49,
('2.5 CAPEX'!$J52+SUM(OFFSET('2.5 CAPEX'!BZ52,0,-MIN(MAX($F49-1-('2.1 Kraftwerk allgemein'!$F$16-'1.1 Allgemein'!$I$22+1),0),COLUMN(BL49)-1-('2.1 Kraftwerk allgemein'!$F$16-'1.1 Allgemein'!$I$22+1)),1,MIN(MAX($F49-('2.1 Kraftwerk allgemein'!$F$16-'1.1 Allgemein'!$I$22+1),1),COLUMN(BL49)-('2.1 Kraftwerk allgemein'!$F$16-'1.1 Allgemein'!$I$22+1)))))/$F49,
SUM(OFFSET('2.5 CAPEX'!BZ52,0,-MIN($F49-1,COLUMN(BL49)-1),1,MIN($F49,COLUMN(BL49))))/$F49)))))))</f>
        <v>0</v>
      </c>
      <c r="BV49" s="199">
        <f ca="1">IF('2.1 Kraftwerk allgemein'!$F$15&lt;'1.1 Allgemein'!$I$22,
IF(OR(ISNUMBER($D49)=FALSE,$F49=""),"",
IF(AND('2.5 CAPEX'!$L52&lt;&gt;"x",'2.5 CAPEX'!$M52&lt;&gt;"x"),0,
IF($F49=0,0,
IF(BV$4&lt;'2.1 Kraftwerk allgemein'!$F$16,0,
IF(BV$4='2.1 Kraftwerk allgemein'!$F$16,'2.5 CAPEX'!$J52/$F49,
IF(BV$4&lt;'2.1 Kraftwerk allgemein'!$F$16+$F49,
('2.5 CAPEX'!$J52+SUM(OFFSET('2.5 CAPEX'!CA52,0,-MIN(MAX($F49-1-('2.1 Kraftwerk allgemein'!$F$16-'2.1 Kraftwerk allgemein'!$F$15+1),0),COLUMN(BM49)-1-('2.1 Kraftwerk allgemein'!$F$16-'2.1 Kraftwerk allgemein'!$F$15+1)),1,MIN(MAX($F49-('2.1 Kraftwerk allgemein'!$F$16-'2.1 Kraftwerk allgemein'!$F$15+1),1),COLUMN(BM49)-('2.1 Kraftwerk allgemein'!$F$16-'2.1 Kraftwerk allgemein'!$F$15+1)))))/$F49,
SUM(OFFSET('2.5 CAPEX'!CA52,0,-MIN($F49-1,COLUMN(BM49)-1),1,MIN($F49,COLUMN(BM49))))/$F49)))))),
IF(OR(ISNUMBER($D49)=FALSE,$F49=""),"",
IF(AND('2.5 CAPEX'!$L52&lt;&gt;"x",'2.5 CAPEX'!$M52&lt;&gt;"x"),0,
IF($F49=0,0,
IF(BV$4&lt;'2.1 Kraftwerk allgemein'!$F$16,0,
IF(BV$4='2.1 Kraftwerk allgemein'!$F$16,'2.5 CAPEX'!$J52/$F49,
IF(BV$4&lt;'2.1 Kraftwerk allgemein'!$F$16+$F49,
('2.5 CAPEX'!$J52+SUM(OFFSET('2.5 CAPEX'!CA52,0,-MIN(MAX($F49-1-('2.1 Kraftwerk allgemein'!$F$16-'1.1 Allgemein'!$I$22+1),0),COLUMN(BM49)-1-('2.1 Kraftwerk allgemein'!$F$16-'1.1 Allgemein'!$I$22+1)),1,MIN(MAX($F49-('2.1 Kraftwerk allgemein'!$F$16-'1.1 Allgemein'!$I$22+1),1),COLUMN(BM49)-('2.1 Kraftwerk allgemein'!$F$16-'1.1 Allgemein'!$I$22+1)))))/$F49,
SUM(OFFSET('2.5 CAPEX'!CA52,0,-MIN($F49-1,COLUMN(BM49)-1),1,MIN($F49,COLUMN(BM49))))/$F49)))))))</f>
        <v>0</v>
      </c>
      <c r="BW49" s="199">
        <f ca="1">IF('2.1 Kraftwerk allgemein'!$F$15&lt;'1.1 Allgemein'!$I$22,
IF(OR(ISNUMBER($D49)=FALSE,$F49=""),"",
IF(AND('2.5 CAPEX'!$L52&lt;&gt;"x",'2.5 CAPEX'!$M52&lt;&gt;"x"),0,
IF($F49=0,0,
IF(BW$4&lt;'2.1 Kraftwerk allgemein'!$F$16,0,
IF(BW$4='2.1 Kraftwerk allgemein'!$F$16,'2.5 CAPEX'!$J52/$F49,
IF(BW$4&lt;'2.1 Kraftwerk allgemein'!$F$16+$F49,
('2.5 CAPEX'!$J52+SUM(OFFSET('2.5 CAPEX'!CB52,0,-MIN(MAX($F49-1-('2.1 Kraftwerk allgemein'!$F$16-'2.1 Kraftwerk allgemein'!$F$15+1),0),COLUMN(BN49)-1-('2.1 Kraftwerk allgemein'!$F$16-'2.1 Kraftwerk allgemein'!$F$15+1)),1,MIN(MAX($F49-('2.1 Kraftwerk allgemein'!$F$16-'2.1 Kraftwerk allgemein'!$F$15+1),1),COLUMN(BN49)-('2.1 Kraftwerk allgemein'!$F$16-'2.1 Kraftwerk allgemein'!$F$15+1)))))/$F49,
SUM(OFFSET('2.5 CAPEX'!CB52,0,-MIN($F49-1,COLUMN(BN49)-1),1,MIN($F49,COLUMN(BN49))))/$F49)))))),
IF(OR(ISNUMBER($D49)=FALSE,$F49=""),"",
IF(AND('2.5 CAPEX'!$L52&lt;&gt;"x",'2.5 CAPEX'!$M52&lt;&gt;"x"),0,
IF($F49=0,0,
IF(BW$4&lt;'2.1 Kraftwerk allgemein'!$F$16,0,
IF(BW$4='2.1 Kraftwerk allgemein'!$F$16,'2.5 CAPEX'!$J52/$F49,
IF(BW$4&lt;'2.1 Kraftwerk allgemein'!$F$16+$F49,
('2.5 CAPEX'!$J52+SUM(OFFSET('2.5 CAPEX'!CB52,0,-MIN(MAX($F49-1-('2.1 Kraftwerk allgemein'!$F$16-'1.1 Allgemein'!$I$22+1),0),COLUMN(BN49)-1-('2.1 Kraftwerk allgemein'!$F$16-'1.1 Allgemein'!$I$22+1)),1,MIN(MAX($F49-('2.1 Kraftwerk allgemein'!$F$16-'1.1 Allgemein'!$I$22+1),1),COLUMN(BN49)-('2.1 Kraftwerk allgemein'!$F$16-'1.1 Allgemein'!$I$22+1)))))/$F49,
SUM(OFFSET('2.5 CAPEX'!CB52,0,-MIN($F49-1,COLUMN(BN49)-1),1,MIN($F49,COLUMN(BN49))))/$F49)))))))</f>
        <v>0</v>
      </c>
      <c r="BX49" s="199">
        <f ca="1">IF('2.1 Kraftwerk allgemein'!$F$15&lt;'1.1 Allgemein'!$I$22,
IF(OR(ISNUMBER($D49)=FALSE,$F49=""),"",
IF(AND('2.5 CAPEX'!$L52&lt;&gt;"x",'2.5 CAPEX'!$M52&lt;&gt;"x"),0,
IF($F49=0,0,
IF(BX$4&lt;'2.1 Kraftwerk allgemein'!$F$16,0,
IF(BX$4='2.1 Kraftwerk allgemein'!$F$16,'2.5 CAPEX'!$J52/$F49,
IF(BX$4&lt;'2.1 Kraftwerk allgemein'!$F$16+$F49,
('2.5 CAPEX'!$J52+SUM(OFFSET('2.5 CAPEX'!CC52,0,-MIN(MAX($F49-1-('2.1 Kraftwerk allgemein'!$F$16-'2.1 Kraftwerk allgemein'!$F$15+1),0),COLUMN(BO49)-1-('2.1 Kraftwerk allgemein'!$F$16-'2.1 Kraftwerk allgemein'!$F$15+1)),1,MIN(MAX($F49-('2.1 Kraftwerk allgemein'!$F$16-'2.1 Kraftwerk allgemein'!$F$15+1),1),COLUMN(BO49)-('2.1 Kraftwerk allgemein'!$F$16-'2.1 Kraftwerk allgemein'!$F$15+1)))))/$F49,
SUM(OFFSET('2.5 CAPEX'!CC52,0,-MIN($F49-1,COLUMN(BO49)-1),1,MIN($F49,COLUMN(BO49))))/$F49)))))),
IF(OR(ISNUMBER($D49)=FALSE,$F49=""),"",
IF(AND('2.5 CAPEX'!$L52&lt;&gt;"x",'2.5 CAPEX'!$M52&lt;&gt;"x"),0,
IF($F49=0,0,
IF(BX$4&lt;'2.1 Kraftwerk allgemein'!$F$16,0,
IF(BX$4='2.1 Kraftwerk allgemein'!$F$16,'2.5 CAPEX'!$J52/$F49,
IF(BX$4&lt;'2.1 Kraftwerk allgemein'!$F$16+$F49,
('2.5 CAPEX'!$J52+SUM(OFFSET('2.5 CAPEX'!CC52,0,-MIN(MAX($F49-1-('2.1 Kraftwerk allgemein'!$F$16-'1.1 Allgemein'!$I$22+1),0),COLUMN(BO49)-1-('2.1 Kraftwerk allgemein'!$F$16-'1.1 Allgemein'!$I$22+1)),1,MIN(MAX($F49-('2.1 Kraftwerk allgemein'!$F$16-'1.1 Allgemein'!$I$22+1),1),COLUMN(BO49)-('2.1 Kraftwerk allgemein'!$F$16-'1.1 Allgemein'!$I$22+1)))))/$F49,
SUM(OFFSET('2.5 CAPEX'!CC52,0,-MIN($F49-1,COLUMN(BO49)-1),1,MIN($F49,COLUMN(BO49))))/$F49)))))))</f>
        <v>0</v>
      </c>
      <c r="BY49" s="199">
        <f ca="1">IF('2.1 Kraftwerk allgemein'!$F$15&lt;'1.1 Allgemein'!$I$22,
IF(OR(ISNUMBER($D49)=FALSE,$F49=""),"",
IF(AND('2.5 CAPEX'!$L52&lt;&gt;"x",'2.5 CAPEX'!$M52&lt;&gt;"x"),0,
IF($F49=0,0,
IF(BY$4&lt;'2.1 Kraftwerk allgemein'!$F$16,0,
IF(BY$4='2.1 Kraftwerk allgemein'!$F$16,'2.5 CAPEX'!$J52/$F49,
IF(BY$4&lt;'2.1 Kraftwerk allgemein'!$F$16+$F49,
('2.5 CAPEX'!$J52+SUM(OFFSET('2.5 CAPEX'!CD52,0,-MIN(MAX($F49-1-('2.1 Kraftwerk allgemein'!$F$16-'2.1 Kraftwerk allgemein'!$F$15+1),0),COLUMN(BP49)-1-('2.1 Kraftwerk allgemein'!$F$16-'2.1 Kraftwerk allgemein'!$F$15+1)),1,MIN(MAX($F49-('2.1 Kraftwerk allgemein'!$F$16-'2.1 Kraftwerk allgemein'!$F$15+1),1),COLUMN(BP49)-('2.1 Kraftwerk allgemein'!$F$16-'2.1 Kraftwerk allgemein'!$F$15+1)))))/$F49,
SUM(OFFSET('2.5 CAPEX'!CD52,0,-MIN($F49-1,COLUMN(BP49)-1),1,MIN($F49,COLUMN(BP49))))/$F49)))))),
IF(OR(ISNUMBER($D49)=FALSE,$F49=""),"",
IF(AND('2.5 CAPEX'!$L52&lt;&gt;"x",'2.5 CAPEX'!$M52&lt;&gt;"x"),0,
IF($F49=0,0,
IF(BY$4&lt;'2.1 Kraftwerk allgemein'!$F$16,0,
IF(BY$4='2.1 Kraftwerk allgemein'!$F$16,'2.5 CAPEX'!$J52/$F49,
IF(BY$4&lt;'2.1 Kraftwerk allgemein'!$F$16+$F49,
('2.5 CAPEX'!$J52+SUM(OFFSET('2.5 CAPEX'!CD52,0,-MIN(MAX($F49-1-('2.1 Kraftwerk allgemein'!$F$16-'1.1 Allgemein'!$I$22+1),0),COLUMN(BP49)-1-('2.1 Kraftwerk allgemein'!$F$16-'1.1 Allgemein'!$I$22+1)),1,MIN(MAX($F49-('2.1 Kraftwerk allgemein'!$F$16-'1.1 Allgemein'!$I$22+1),1),COLUMN(BP49)-('2.1 Kraftwerk allgemein'!$F$16-'1.1 Allgemein'!$I$22+1)))))/$F49,
SUM(OFFSET('2.5 CAPEX'!CD52,0,-MIN($F49-1,COLUMN(BP49)-1),1,MIN($F49,COLUMN(BP49))))/$F49)))))))</f>
        <v>0</v>
      </c>
      <c r="BZ49" s="199">
        <f ca="1">IF('2.1 Kraftwerk allgemein'!$F$15&lt;'1.1 Allgemein'!$I$22,
IF(OR(ISNUMBER($D49)=FALSE,$F49=""),"",
IF(AND('2.5 CAPEX'!$L52&lt;&gt;"x",'2.5 CAPEX'!$M52&lt;&gt;"x"),0,
IF($F49=0,0,
IF(BZ$4&lt;'2.1 Kraftwerk allgemein'!$F$16,0,
IF(BZ$4='2.1 Kraftwerk allgemein'!$F$16,'2.5 CAPEX'!$J52/$F49,
IF(BZ$4&lt;'2.1 Kraftwerk allgemein'!$F$16+$F49,
('2.5 CAPEX'!$J52+SUM(OFFSET('2.5 CAPEX'!CE52,0,-MIN(MAX($F49-1-('2.1 Kraftwerk allgemein'!$F$16-'2.1 Kraftwerk allgemein'!$F$15+1),0),COLUMN(BQ49)-1-('2.1 Kraftwerk allgemein'!$F$16-'2.1 Kraftwerk allgemein'!$F$15+1)),1,MIN(MAX($F49-('2.1 Kraftwerk allgemein'!$F$16-'2.1 Kraftwerk allgemein'!$F$15+1),1),COLUMN(BQ49)-('2.1 Kraftwerk allgemein'!$F$16-'2.1 Kraftwerk allgemein'!$F$15+1)))))/$F49,
SUM(OFFSET('2.5 CAPEX'!CE52,0,-MIN($F49-1,COLUMN(BQ49)-1),1,MIN($F49,COLUMN(BQ49))))/$F49)))))),
IF(OR(ISNUMBER($D49)=FALSE,$F49=""),"",
IF(AND('2.5 CAPEX'!$L52&lt;&gt;"x",'2.5 CAPEX'!$M52&lt;&gt;"x"),0,
IF($F49=0,0,
IF(BZ$4&lt;'2.1 Kraftwerk allgemein'!$F$16,0,
IF(BZ$4='2.1 Kraftwerk allgemein'!$F$16,'2.5 CAPEX'!$J52/$F49,
IF(BZ$4&lt;'2.1 Kraftwerk allgemein'!$F$16+$F49,
('2.5 CAPEX'!$J52+SUM(OFFSET('2.5 CAPEX'!CE52,0,-MIN(MAX($F49-1-('2.1 Kraftwerk allgemein'!$F$16-'1.1 Allgemein'!$I$22+1),0),COLUMN(BQ49)-1-('2.1 Kraftwerk allgemein'!$F$16-'1.1 Allgemein'!$I$22+1)),1,MIN(MAX($F49-('2.1 Kraftwerk allgemein'!$F$16-'1.1 Allgemein'!$I$22+1),1),COLUMN(BQ49)-('2.1 Kraftwerk allgemein'!$F$16-'1.1 Allgemein'!$I$22+1)))))/$F49,
SUM(OFFSET('2.5 CAPEX'!CE52,0,-MIN($F49-1,COLUMN(BQ49)-1),1,MIN($F49,COLUMN(BQ49))))/$F49)))))))</f>
        <v>0</v>
      </c>
      <c r="CA49" s="199">
        <f ca="1">IF('2.1 Kraftwerk allgemein'!$F$15&lt;'1.1 Allgemein'!$I$22,
IF(OR(ISNUMBER($D49)=FALSE,$F49=""),"",
IF(AND('2.5 CAPEX'!$L52&lt;&gt;"x",'2.5 CAPEX'!$M52&lt;&gt;"x"),0,
IF($F49=0,0,
IF(CA$4&lt;'2.1 Kraftwerk allgemein'!$F$16,0,
IF(CA$4='2.1 Kraftwerk allgemein'!$F$16,'2.5 CAPEX'!$J52/$F49,
IF(CA$4&lt;'2.1 Kraftwerk allgemein'!$F$16+$F49,
('2.5 CAPEX'!$J52+SUM(OFFSET('2.5 CAPEX'!CF52,0,-MIN(MAX($F49-1-('2.1 Kraftwerk allgemein'!$F$16-'2.1 Kraftwerk allgemein'!$F$15+1),0),COLUMN(BR49)-1-('2.1 Kraftwerk allgemein'!$F$16-'2.1 Kraftwerk allgemein'!$F$15+1)),1,MIN(MAX($F49-('2.1 Kraftwerk allgemein'!$F$16-'2.1 Kraftwerk allgemein'!$F$15+1),1),COLUMN(BR49)-('2.1 Kraftwerk allgemein'!$F$16-'2.1 Kraftwerk allgemein'!$F$15+1)))))/$F49,
SUM(OFFSET('2.5 CAPEX'!CF52,0,-MIN($F49-1,COLUMN(BR49)-1),1,MIN($F49,COLUMN(BR49))))/$F49)))))),
IF(OR(ISNUMBER($D49)=FALSE,$F49=""),"",
IF(AND('2.5 CAPEX'!$L52&lt;&gt;"x",'2.5 CAPEX'!$M52&lt;&gt;"x"),0,
IF($F49=0,0,
IF(CA$4&lt;'2.1 Kraftwerk allgemein'!$F$16,0,
IF(CA$4='2.1 Kraftwerk allgemein'!$F$16,'2.5 CAPEX'!$J52/$F49,
IF(CA$4&lt;'2.1 Kraftwerk allgemein'!$F$16+$F49,
('2.5 CAPEX'!$J52+SUM(OFFSET('2.5 CAPEX'!CF52,0,-MIN(MAX($F49-1-('2.1 Kraftwerk allgemein'!$F$16-'1.1 Allgemein'!$I$22+1),0),COLUMN(BR49)-1-('2.1 Kraftwerk allgemein'!$F$16-'1.1 Allgemein'!$I$22+1)),1,MIN(MAX($F49-('2.1 Kraftwerk allgemein'!$F$16-'1.1 Allgemein'!$I$22+1),1),COLUMN(BR49)-('2.1 Kraftwerk allgemein'!$F$16-'1.1 Allgemein'!$I$22+1)))))/$F49,
SUM(OFFSET('2.5 CAPEX'!CF52,0,-MIN($F49-1,COLUMN(BR49)-1),1,MIN($F49,COLUMN(BR49))))/$F49)))))))</f>
        <v>0</v>
      </c>
      <c r="CB49" s="199">
        <f ca="1">IF('2.1 Kraftwerk allgemein'!$F$15&lt;'1.1 Allgemein'!$I$22,
IF(OR(ISNUMBER($D49)=FALSE,$F49=""),"",
IF(AND('2.5 CAPEX'!$L52&lt;&gt;"x",'2.5 CAPEX'!$M52&lt;&gt;"x"),0,
IF($F49=0,0,
IF(CB$4&lt;'2.1 Kraftwerk allgemein'!$F$16,0,
IF(CB$4='2.1 Kraftwerk allgemein'!$F$16,'2.5 CAPEX'!$J52/$F49,
IF(CB$4&lt;'2.1 Kraftwerk allgemein'!$F$16+$F49,
('2.5 CAPEX'!$J52+SUM(OFFSET('2.5 CAPEX'!CG52,0,-MIN(MAX($F49-1-('2.1 Kraftwerk allgemein'!$F$16-'2.1 Kraftwerk allgemein'!$F$15+1),0),COLUMN(BS49)-1-('2.1 Kraftwerk allgemein'!$F$16-'2.1 Kraftwerk allgemein'!$F$15+1)),1,MIN(MAX($F49-('2.1 Kraftwerk allgemein'!$F$16-'2.1 Kraftwerk allgemein'!$F$15+1),1),COLUMN(BS49)-('2.1 Kraftwerk allgemein'!$F$16-'2.1 Kraftwerk allgemein'!$F$15+1)))))/$F49,
SUM(OFFSET('2.5 CAPEX'!CG52,0,-MIN($F49-1,COLUMN(BS49)-1),1,MIN($F49,COLUMN(BS49))))/$F49)))))),
IF(OR(ISNUMBER($D49)=FALSE,$F49=""),"",
IF(AND('2.5 CAPEX'!$L52&lt;&gt;"x",'2.5 CAPEX'!$M52&lt;&gt;"x"),0,
IF($F49=0,0,
IF(CB$4&lt;'2.1 Kraftwerk allgemein'!$F$16,0,
IF(CB$4='2.1 Kraftwerk allgemein'!$F$16,'2.5 CAPEX'!$J52/$F49,
IF(CB$4&lt;'2.1 Kraftwerk allgemein'!$F$16+$F49,
('2.5 CAPEX'!$J52+SUM(OFFSET('2.5 CAPEX'!CG52,0,-MIN(MAX($F49-1-('2.1 Kraftwerk allgemein'!$F$16-'1.1 Allgemein'!$I$22+1),0),COLUMN(BS49)-1-('2.1 Kraftwerk allgemein'!$F$16-'1.1 Allgemein'!$I$22+1)),1,MIN(MAX($F49-('2.1 Kraftwerk allgemein'!$F$16-'1.1 Allgemein'!$I$22+1),1),COLUMN(BS49)-('2.1 Kraftwerk allgemein'!$F$16-'1.1 Allgemein'!$I$22+1)))))/$F49,
SUM(OFFSET('2.5 CAPEX'!CG52,0,-MIN($F49-1,COLUMN(BS49)-1),1,MIN($F49,COLUMN(BS49))))/$F49)))))))</f>
        <v>0</v>
      </c>
      <c r="CC49" s="199">
        <f ca="1">IF('2.1 Kraftwerk allgemein'!$F$15&lt;'1.1 Allgemein'!$I$22,
IF(OR(ISNUMBER($D49)=FALSE,$F49=""),"",
IF(AND('2.5 CAPEX'!$L52&lt;&gt;"x",'2.5 CAPEX'!$M52&lt;&gt;"x"),0,
IF($F49=0,0,
IF(CC$4&lt;'2.1 Kraftwerk allgemein'!$F$16,0,
IF(CC$4='2.1 Kraftwerk allgemein'!$F$16,'2.5 CAPEX'!$J52/$F49,
IF(CC$4&lt;'2.1 Kraftwerk allgemein'!$F$16+$F49,
('2.5 CAPEX'!$J52+SUM(OFFSET('2.5 CAPEX'!CH52,0,-MIN(MAX($F49-1-('2.1 Kraftwerk allgemein'!$F$16-'2.1 Kraftwerk allgemein'!$F$15+1),0),COLUMN(BT49)-1-('2.1 Kraftwerk allgemein'!$F$16-'2.1 Kraftwerk allgemein'!$F$15+1)),1,MIN(MAX($F49-('2.1 Kraftwerk allgemein'!$F$16-'2.1 Kraftwerk allgemein'!$F$15+1),1),COLUMN(BT49)-('2.1 Kraftwerk allgemein'!$F$16-'2.1 Kraftwerk allgemein'!$F$15+1)))))/$F49,
SUM(OFFSET('2.5 CAPEX'!CH52,0,-MIN($F49-1,COLUMN(BT49)-1),1,MIN($F49,COLUMN(BT49))))/$F49)))))),
IF(OR(ISNUMBER($D49)=FALSE,$F49=""),"",
IF(AND('2.5 CAPEX'!$L52&lt;&gt;"x",'2.5 CAPEX'!$M52&lt;&gt;"x"),0,
IF($F49=0,0,
IF(CC$4&lt;'2.1 Kraftwerk allgemein'!$F$16,0,
IF(CC$4='2.1 Kraftwerk allgemein'!$F$16,'2.5 CAPEX'!$J52/$F49,
IF(CC$4&lt;'2.1 Kraftwerk allgemein'!$F$16+$F49,
('2.5 CAPEX'!$J52+SUM(OFFSET('2.5 CAPEX'!CH52,0,-MIN(MAX($F49-1-('2.1 Kraftwerk allgemein'!$F$16-'1.1 Allgemein'!$I$22+1),0),COLUMN(BT49)-1-('2.1 Kraftwerk allgemein'!$F$16-'1.1 Allgemein'!$I$22+1)),1,MIN(MAX($F49-('2.1 Kraftwerk allgemein'!$F$16-'1.1 Allgemein'!$I$22+1),1),COLUMN(BT49)-('2.1 Kraftwerk allgemein'!$F$16-'1.1 Allgemein'!$I$22+1)))))/$F49,
SUM(OFFSET('2.5 CAPEX'!CH52,0,-MIN($F49-1,COLUMN(BT49)-1),1,MIN($F49,COLUMN(BT49))))/$F49)))))))</f>
        <v>0</v>
      </c>
      <c r="CD49" s="199">
        <f ca="1">IF('2.1 Kraftwerk allgemein'!$F$15&lt;'1.1 Allgemein'!$I$22,
IF(OR(ISNUMBER($D49)=FALSE,$F49=""),"",
IF(AND('2.5 CAPEX'!$L52&lt;&gt;"x",'2.5 CAPEX'!$M52&lt;&gt;"x"),0,
IF($F49=0,0,
IF(CD$4&lt;'2.1 Kraftwerk allgemein'!$F$16,0,
IF(CD$4='2.1 Kraftwerk allgemein'!$F$16,'2.5 CAPEX'!$J52/$F49,
IF(CD$4&lt;'2.1 Kraftwerk allgemein'!$F$16+$F49,
('2.5 CAPEX'!$J52+SUM(OFFSET('2.5 CAPEX'!CI52,0,-MIN(MAX($F49-1-('2.1 Kraftwerk allgemein'!$F$16-'2.1 Kraftwerk allgemein'!$F$15+1),0),COLUMN(BU49)-1-('2.1 Kraftwerk allgemein'!$F$16-'2.1 Kraftwerk allgemein'!$F$15+1)),1,MIN(MAX($F49-('2.1 Kraftwerk allgemein'!$F$16-'2.1 Kraftwerk allgemein'!$F$15+1),1),COLUMN(BU49)-('2.1 Kraftwerk allgemein'!$F$16-'2.1 Kraftwerk allgemein'!$F$15+1)))))/$F49,
SUM(OFFSET('2.5 CAPEX'!CI52,0,-MIN($F49-1,COLUMN(BU49)-1),1,MIN($F49,COLUMN(BU49))))/$F49)))))),
IF(OR(ISNUMBER($D49)=FALSE,$F49=""),"",
IF(AND('2.5 CAPEX'!$L52&lt;&gt;"x",'2.5 CAPEX'!$M52&lt;&gt;"x"),0,
IF($F49=0,0,
IF(CD$4&lt;'2.1 Kraftwerk allgemein'!$F$16,0,
IF(CD$4='2.1 Kraftwerk allgemein'!$F$16,'2.5 CAPEX'!$J52/$F49,
IF(CD$4&lt;'2.1 Kraftwerk allgemein'!$F$16+$F49,
('2.5 CAPEX'!$J52+SUM(OFFSET('2.5 CAPEX'!CI52,0,-MIN(MAX($F49-1-('2.1 Kraftwerk allgemein'!$F$16-'1.1 Allgemein'!$I$22+1),0),COLUMN(BU49)-1-('2.1 Kraftwerk allgemein'!$F$16-'1.1 Allgemein'!$I$22+1)),1,MIN(MAX($F49-('2.1 Kraftwerk allgemein'!$F$16-'1.1 Allgemein'!$I$22+1),1),COLUMN(BU49)-('2.1 Kraftwerk allgemein'!$F$16-'1.1 Allgemein'!$I$22+1)))))/$F49,
SUM(OFFSET('2.5 CAPEX'!CI52,0,-MIN($F49-1,COLUMN(BU49)-1),1,MIN($F49,COLUMN(BU49))))/$F49)))))))</f>
        <v>0</v>
      </c>
      <c r="CE49" s="199">
        <f ca="1">IF('2.1 Kraftwerk allgemein'!$F$15&lt;'1.1 Allgemein'!$I$22,
IF(OR(ISNUMBER($D49)=FALSE,$F49=""),"",
IF(AND('2.5 CAPEX'!$L52&lt;&gt;"x",'2.5 CAPEX'!$M52&lt;&gt;"x"),0,
IF($F49=0,0,
IF(CE$4&lt;'2.1 Kraftwerk allgemein'!$F$16,0,
IF(CE$4='2.1 Kraftwerk allgemein'!$F$16,'2.5 CAPEX'!$J52/$F49,
IF(CE$4&lt;'2.1 Kraftwerk allgemein'!$F$16+$F49,
('2.5 CAPEX'!$J52+SUM(OFFSET('2.5 CAPEX'!CJ52,0,-MIN(MAX($F49-1-('2.1 Kraftwerk allgemein'!$F$16-'2.1 Kraftwerk allgemein'!$F$15+1),0),COLUMN(BV49)-1-('2.1 Kraftwerk allgemein'!$F$16-'2.1 Kraftwerk allgemein'!$F$15+1)),1,MIN(MAX($F49-('2.1 Kraftwerk allgemein'!$F$16-'2.1 Kraftwerk allgemein'!$F$15+1),1),COLUMN(BV49)-('2.1 Kraftwerk allgemein'!$F$16-'2.1 Kraftwerk allgemein'!$F$15+1)))))/$F49,
SUM(OFFSET('2.5 CAPEX'!CJ52,0,-MIN($F49-1,COLUMN(BV49)-1),1,MIN($F49,COLUMN(BV49))))/$F49)))))),
IF(OR(ISNUMBER($D49)=FALSE,$F49=""),"",
IF(AND('2.5 CAPEX'!$L52&lt;&gt;"x",'2.5 CAPEX'!$M52&lt;&gt;"x"),0,
IF($F49=0,0,
IF(CE$4&lt;'2.1 Kraftwerk allgemein'!$F$16,0,
IF(CE$4='2.1 Kraftwerk allgemein'!$F$16,'2.5 CAPEX'!$J52/$F49,
IF(CE$4&lt;'2.1 Kraftwerk allgemein'!$F$16+$F49,
('2.5 CAPEX'!$J52+SUM(OFFSET('2.5 CAPEX'!CJ52,0,-MIN(MAX($F49-1-('2.1 Kraftwerk allgemein'!$F$16-'1.1 Allgemein'!$I$22+1),0),COLUMN(BV49)-1-('2.1 Kraftwerk allgemein'!$F$16-'1.1 Allgemein'!$I$22+1)),1,MIN(MAX($F49-('2.1 Kraftwerk allgemein'!$F$16-'1.1 Allgemein'!$I$22+1),1),COLUMN(BV49)-('2.1 Kraftwerk allgemein'!$F$16-'1.1 Allgemein'!$I$22+1)))))/$F49,
SUM(OFFSET('2.5 CAPEX'!CJ52,0,-MIN($F49-1,COLUMN(BV49)-1),1,MIN($F49,COLUMN(BV49))))/$F49)))))))</f>
        <v>0</v>
      </c>
      <c r="CF49" s="199">
        <f ca="1">IF('2.1 Kraftwerk allgemein'!$F$15&lt;'1.1 Allgemein'!$I$22,
IF(OR(ISNUMBER($D49)=FALSE,$F49=""),"",
IF(AND('2.5 CAPEX'!$L52&lt;&gt;"x",'2.5 CAPEX'!$M52&lt;&gt;"x"),0,
IF($F49=0,0,
IF(CF$4&lt;'2.1 Kraftwerk allgemein'!$F$16,0,
IF(CF$4='2.1 Kraftwerk allgemein'!$F$16,'2.5 CAPEX'!$J52/$F49,
IF(CF$4&lt;'2.1 Kraftwerk allgemein'!$F$16+$F49,
('2.5 CAPEX'!$J52+SUM(OFFSET('2.5 CAPEX'!CK52,0,-MIN(MAX($F49-1-('2.1 Kraftwerk allgemein'!$F$16-'2.1 Kraftwerk allgemein'!$F$15+1),0),COLUMN(BW49)-1-('2.1 Kraftwerk allgemein'!$F$16-'2.1 Kraftwerk allgemein'!$F$15+1)),1,MIN(MAX($F49-('2.1 Kraftwerk allgemein'!$F$16-'2.1 Kraftwerk allgemein'!$F$15+1),1),COLUMN(BW49)-('2.1 Kraftwerk allgemein'!$F$16-'2.1 Kraftwerk allgemein'!$F$15+1)))))/$F49,
SUM(OFFSET('2.5 CAPEX'!CK52,0,-MIN($F49-1,COLUMN(BW49)-1),1,MIN($F49,COLUMN(BW49))))/$F49)))))),
IF(OR(ISNUMBER($D49)=FALSE,$F49=""),"",
IF(AND('2.5 CAPEX'!$L52&lt;&gt;"x",'2.5 CAPEX'!$M52&lt;&gt;"x"),0,
IF($F49=0,0,
IF(CF$4&lt;'2.1 Kraftwerk allgemein'!$F$16,0,
IF(CF$4='2.1 Kraftwerk allgemein'!$F$16,'2.5 CAPEX'!$J52/$F49,
IF(CF$4&lt;'2.1 Kraftwerk allgemein'!$F$16+$F49,
('2.5 CAPEX'!$J52+SUM(OFFSET('2.5 CAPEX'!CK52,0,-MIN(MAX($F49-1-('2.1 Kraftwerk allgemein'!$F$16-'1.1 Allgemein'!$I$22+1),0),COLUMN(BW49)-1-('2.1 Kraftwerk allgemein'!$F$16-'1.1 Allgemein'!$I$22+1)),1,MIN(MAX($F49-('2.1 Kraftwerk allgemein'!$F$16-'1.1 Allgemein'!$I$22+1),1),COLUMN(BW49)-('2.1 Kraftwerk allgemein'!$F$16-'1.1 Allgemein'!$I$22+1)))))/$F49,
SUM(OFFSET('2.5 CAPEX'!CK52,0,-MIN($F49-1,COLUMN(BW49)-1),1,MIN($F49,COLUMN(BW49))))/$F49)))))))</f>
        <v>0</v>
      </c>
      <c r="CG49" s="199">
        <f ca="1">IF('2.1 Kraftwerk allgemein'!$F$15&lt;'1.1 Allgemein'!$I$22,
IF(OR(ISNUMBER($D49)=FALSE,$F49=""),"",
IF(AND('2.5 CAPEX'!$L52&lt;&gt;"x",'2.5 CAPEX'!$M52&lt;&gt;"x"),0,
IF($F49=0,0,
IF(CG$4&lt;'2.1 Kraftwerk allgemein'!$F$16,0,
IF(CG$4='2.1 Kraftwerk allgemein'!$F$16,'2.5 CAPEX'!$J52/$F49,
IF(CG$4&lt;'2.1 Kraftwerk allgemein'!$F$16+$F49,
('2.5 CAPEX'!$J52+SUM(OFFSET('2.5 CAPEX'!CL52,0,-MIN(MAX($F49-1-('2.1 Kraftwerk allgemein'!$F$16-'2.1 Kraftwerk allgemein'!$F$15+1),0),COLUMN(BX49)-1-('2.1 Kraftwerk allgemein'!$F$16-'2.1 Kraftwerk allgemein'!$F$15+1)),1,MIN(MAX($F49-('2.1 Kraftwerk allgemein'!$F$16-'2.1 Kraftwerk allgemein'!$F$15+1),1),COLUMN(BX49)-('2.1 Kraftwerk allgemein'!$F$16-'2.1 Kraftwerk allgemein'!$F$15+1)))))/$F49,
SUM(OFFSET('2.5 CAPEX'!CL52,0,-MIN($F49-1,COLUMN(BX49)-1),1,MIN($F49,COLUMN(BX49))))/$F49)))))),
IF(OR(ISNUMBER($D49)=FALSE,$F49=""),"",
IF(AND('2.5 CAPEX'!$L52&lt;&gt;"x",'2.5 CAPEX'!$M52&lt;&gt;"x"),0,
IF($F49=0,0,
IF(CG$4&lt;'2.1 Kraftwerk allgemein'!$F$16,0,
IF(CG$4='2.1 Kraftwerk allgemein'!$F$16,'2.5 CAPEX'!$J52/$F49,
IF(CG$4&lt;'2.1 Kraftwerk allgemein'!$F$16+$F49,
('2.5 CAPEX'!$J52+SUM(OFFSET('2.5 CAPEX'!CL52,0,-MIN(MAX($F49-1-('2.1 Kraftwerk allgemein'!$F$16-'1.1 Allgemein'!$I$22+1),0),COLUMN(BX49)-1-('2.1 Kraftwerk allgemein'!$F$16-'1.1 Allgemein'!$I$22+1)),1,MIN(MAX($F49-('2.1 Kraftwerk allgemein'!$F$16-'1.1 Allgemein'!$I$22+1),1),COLUMN(BX49)-('2.1 Kraftwerk allgemein'!$F$16-'1.1 Allgemein'!$I$22+1)))))/$F49,
SUM(OFFSET('2.5 CAPEX'!CL52,0,-MIN($F49-1,COLUMN(BX49)-1),1,MIN($F49,COLUMN(BX49))))/$F49)))))))</f>
        <v>0</v>
      </c>
      <c r="CH49" s="199">
        <f ca="1">IF('2.1 Kraftwerk allgemein'!$F$15&lt;'1.1 Allgemein'!$I$22,
IF(OR(ISNUMBER($D49)=FALSE,$F49=""),"",
IF(AND('2.5 CAPEX'!$L52&lt;&gt;"x",'2.5 CAPEX'!$M52&lt;&gt;"x"),0,
IF($F49=0,0,
IF(CH$4&lt;'2.1 Kraftwerk allgemein'!$F$16,0,
IF(CH$4='2.1 Kraftwerk allgemein'!$F$16,'2.5 CAPEX'!$J52/$F49,
IF(CH$4&lt;'2.1 Kraftwerk allgemein'!$F$16+$F49,
('2.5 CAPEX'!$J52+SUM(OFFSET('2.5 CAPEX'!CM52,0,-MIN(MAX($F49-1-('2.1 Kraftwerk allgemein'!$F$16-'2.1 Kraftwerk allgemein'!$F$15+1),0),COLUMN(BY49)-1-('2.1 Kraftwerk allgemein'!$F$16-'2.1 Kraftwerk allgemein'!$F$15+1)),1,MIN(MAX($F49-('2.1 Kraftwerk allgemein'!$F$16-'2.1 Kraftwerk allgemein'!$F$15+1),1),COLUMN(BY49)-('2.1 Kraftwerk allgemein'!$F$16-'2.1 Kraftwerk allgemein'!$F$15+1)))))/$F49,
SUM(OFFSET('2.5 CAPEX'!CM52,0,-MIN($F49-1,COLUMN(BY49)-1),1,MIN($F49,COLUMN(BY49))))/$F49)))))),
IF(OR(ISNUMBER($D49)=FALSE,$F49=""),"",
IF(AND('2.5 CAPEX'!$L52&lt;&gt;"x",'2.5 CAPEX'!$M52&lt;&gt;"x"),0,
IF($F49=0,0,
IF(CH$4&lt;'2.1 Kraftwerk allgemein'!$F$16,0,
IF(CH$4='2.1 Kraftwerk allgemein'!$F$16,'2.5 CAPEX'!$J52/$F49,
IF(CH$4&lt;'2.1 Kraftwerk allgemein'!$F$16+$F49,
('2.5 CAPEX'!$J52+SUM(OFFSET('2.5 CAPEX'!CM52,0,-MIN(MAX($F49-1-('2.1 Kraftwerk allgemein'!$F$16-'1.1 Allgemein'!$I$22+1),0),COLUMN(BY49)-1-('2.1 Kraftwerk allgemein'!$F$16-'1.1 Allgemein'!$I$22+1)),1,MIN(MAX($F49-('2.1 Kraftwerk allgemein'!$F$16-'1.1 Allgemein'!$I$22+1),1),COLUMN(BY49)-('2.1 Kraftwerk allgemein'!$F$16-'1.1 Allgemein'!$I$22+1)))))/$F49,
SUM(OFFSET('2.5 CAPEX'!CM52,0,-MIN($F49-1,COLUMN(BY49)-1),1,MIN($F49,COLUMN(BY49))))/$F49)))))))</f>
        <v>0</v>
      </c>
      <c r="CI49" s="199">
        <f ca="1">IF('2.1 Kraftwerk allgemein'!$F$15&lt;'1.1 Allgemein'!$I$22,
IF(OR(ISNUMBER($D49)=FALSE,$F49=""),"",
IF(AND('2.5 CAPEX'!$L52&lt;&gt;"x",'2.5 CAPEX'!$M52&lt;&gt;"x"),0,
IF($F49=0,0,
IF(CI$4&lt;'2.1 Kraftwerk allgemein'!$F$16,0,
IF(CI$4='2.1 Kraftwerk allgemein'!$F$16,'2.5 CAPEX'!$J52/$F49,
IF(CI$4&lt;'2.1 Kraftwerk allgemein'!$F$16+$F49,
('2.5 CAPEX'!$J52+SUM(OFFSET('2.5 CAPEX'!CN52,0,-MIN(MAX($F49-1-('2.1 Kraftwerk allgemein'!$F$16-'2.1 Kraftwerk allgemein'!$F$15+1),0),COLUMN(BZ49)-1-('2.1 Kraftwerk allgemein'!$F$16-'2.1 Kraftwerk allgemein'!$F$15+1)),1,MIN(MAX($F49-('2.1 Kraftwerk allgemein'!$F$16-'2.1 Kraftwerk allgemein'!$F$15+1),1),COLUMN(BZ49)-('2.1 Kraftwerk allgemein'!$F$16-'2.1 Kraftwerk allgemein'!$F$15+1)))))/$F49,
SUM(OFFSET('2.5 CAPEX'!CN52,0,-MIN($F49-1,COLUMN(BZ49)-1),1,MIN($F49,COLUMN(BZ49))))/$F49)))))),
IF(OR(ISNUMBER($D49)=FALSE,$F49=""),"",
IF(AND('2.5 CAPEX'!$L52&lt;&gt;"x",'2.5 CAPEX'!$M52&lt;&gt;"x"),0,
IF($F49=0,0,
IF(CI$4&lt;'2.1 Kraftwerk allgemein'!$F$16,0,
IF(CI$4='2.1 Kraftwerk allgemein'!$F$16,'2.5 CAPEX'!$J52/$F49,
IF(CI$4&lt;'2.1 Kraftwerk allgemein'!$F$16+$F49,
('2.5 CAPEX'!$J52+SUM(OFFSET('2.5 CAPEX'!CN52,0,-MIN(MAX($F49-1-('2.1 Kraftwerk allgemein'!$F$16-'1.1 Allgemein'!$I$22+1),0),COLUMN(BZ49)-1-('2.1 Kraftwerk allgemein'!$F$16-'1.1 Allgemein'!$I$22+1)),1,MIN(MAX($F49-('2.1 Kraftwerk allgemein'!$F$16-'1.1 Allgemein'!$I$22+1),1),COLUMN(BZ49)-('2.1 Kraftwerk allgemein'!$F$16-'1.1 Allgemein'!$I$22+1)))))/$F49,
SUM(OFFSET('2.5 CAPEX'!CN52,0,-MIN($F49-1,COLUMN(BZ49)-1),1,MIN($F49,COLUMN(BZ49))))/$F49)))))))</f>
        <v>0</v>
      </c>
      <c r="CJ49" s="199">
        <f ca="1">IF('2.1 Kraftwerk allgemein'!$F$15&lt;'1.1 Allgemein'!$I$22,
IF(OR(ISNUMBER($D49)=FALSE,$F49=""),"",
IF(AND('2.5 CAPEX'!$L52&lt;&gt;"x",'2.5 CAPEX'!$M52&lt;&gt;"x"),0,
IF($F49=0,0,
IF(CJ$4&lt;'2.1 Kraftwerk allgemein'!$F$16,0,
IF(CJ$4='2.1 Kraftwerk allgemein'!$F$16,'2.5 CAPEX'!$J52/$F49,
IF(CJ$4&lt;'2.1 Kraftwerk allgemein'!$F$16+$F49,
('2.5 CAPEX'!$J52+SUM(OFFSET('2.5 CAPEX'!CO52,0,-MIN(MAX($F49-1-('2.1 Kraftwerk allgemein'!$F$16-'2.1 Kraftwerk allgemein'!$F$15+1),0),COLUMN(CA49)-1-('2.1 Kraftwerk allgemein'!$F$16-'2.1 Kraftwerk allgemein'!$F$15+1)),1,MIN(MAX($F49-('2.1 Kraftwerk allgemein'!$F$16-'2.1 Kraftwerk allgemein'!$F$15+1),1),COLUMN(CA49)-('2.1 Kraftwerk allgemein'!$F$16-'2.1 Kraftwerk allgemein'!$F$15+1)))))/$F49,
SUM(OFFSET('2.5 CAPEX'!CO52,0,-MIN($F49-1,COLUMN(CA49)-1),1,MIN($F49,COLUMN(CA49))))/$F49)))))),
IF(OR(ISNUMBER($D49)=FALSE,$F49=""),"",
IF(AND('2.5 CAPEX'!$L52&lt;&gt;"x",'2.5 CAPEX'!$M52&lt;&gt;"x"),0,
IF($F49=0,0,
IF(CJ$4&lt;'2.1 Kraftwerk allgemein'!$F$16,0,
IF(CJ$4='2.1 Kraftwerk allgemein'!$F$16,'2.5 CAPEX'!$J52/$F49,
IF(CJ$4&lt;'2.1 Kraftwerk allgemein'!$F$16+$F49,
('2.5 CAPEX'!$J52+SUM(OFFSET('2.5 CAPEX'!CO52,0,-MIN(MAX($F49-1-('2.1 Kraftwerk allgemein'!$F$16-'1.1 Allgemein'!$I$22+1),0),COLUMN(CA49)-1-('2.1 Kraftwerk allgemein'!$F$16-'1.1 Allgemein'!$I$22+1)),1,MIN(MAX($F49-('2.1 Kraftwerk allgemein'!$F$16-'1.1 Allgemein'!$I$22+1),1),COLUMN(CA49)-('2.1 Kraftwerk allgemein'!$F$16-'1.1 Allgemein'!$I$22+1)))))/$F49,
SUM(OFFSET('2.5 CAPEX'!CO52,0,-MIN($F49-1,COLUMN(CA49)-1),1,MIN($F49,COLUMN(CA49))))/$F49)))))))</f>
        <v>0</v>
      </c>
      <c r="CK49" s="199">
        <f ca="1">IF('2.1 Kraftwerk allgemein'!$F$15&lt;'1.1 Allgemein'!$I$22,
IF(OR(ISNUMBER($D49)=FALSE,$F49=""),"",
IF(AND('2.5 CAPEX'!$L52&lt;&gt;"x",'2.5 CAPEX'!$M52&lt;&gt;"x"),0,
IF($F49=0,0,
IF(CK$4&lt;'2.1 Kraftwerk allgemein'!$F$16,0,
IF(CK$4='2.1 Kraftwerk allgemein'!$F$16,'2.5 CAPEX'!$J52/$F49,
IF(CK$4&lt;'2.1 Kraftwerk allgemein'!$F$16+$F49,
('2.5 CAPEX'!$J52+SUM(OFFSET('2.5 CAPEX'!CP52,0,-MIN(MAX($F49-1-('2.1 Kraftwerk allgemein'!$F$16-'2.1 Kraftwerk allgemein'!$F$15+1),0),COLUMN(CB49)-1-('2.1 Kraftwerk allgemein'!$F$16-'2.1 Kraftwerk allgemein'!$F$15+1)),1,MIN(MAX($F49-('2.1 Kraftwerk allgemein'!$F$16-'2.1 Kraftwerk allgemein'!$F$15+1),1),COLUMN(CB49)-('2.1 Kraftwerk allgemein'!$F$16-'2.1 Kraftwerk allgemein'!$F$15+1)))))/$F49,
SUM(OFFSET('2.5 CAPEX'!CP52,0,-MIN($F49-1,COLUMN(CB49)-1),1,MIN($F49,COLUMN(CB49))))/$F49)))))),
IF(OR(ISNUMBER($D49)=FALSE,$F49=""),"",
IF(AND('2.5 CAPEX'!$L52&lt;&gt;"x",'2.5 CAPEX'!$M52&lt;&gt;"x"),0,
IF($F49=0,0,
IF(CK$4&lt;'2.1 Kraftwerk allgemein'!$F$16,0,
IF(CK$4='2.1 Kraftwerk allgemein'!$F$16,'2.5 CAPEX'!$J52/$F49,
IF(CK$4&lt;'2.1 Kraftwerk allgemein'!$F$16+$F49,
('2.5 CAPEX'!$J52+SUM(OFFSET('2.5 CAPEX'!CP52,0,-MIN(MAX($F49-1-('2.1 Kraftwerk allgemein'!$F$16-'1.1 Allgemein'!$I$22+1),0),COLUMN(CB49)-1-('2.1 Kraftwerk allgemein'!$F$16-'1.1 Allgemein'!$I$22+1)),1,MIN(MAX($F49-('2.1 Kraftwerk allgemein'!$F$16-'1.1 Allgemein'!$I$22+1),1),COLUMN(CB49)-('2.1 Kraftwerk allgemein'!$F$16-'1.1 Allgemein'!$I$22+1)))))/$F49,
SUM(OFFSET('2.5 CAPEX'!CP52,0,-MIN($F49-1,COLUMN(CB49)-1),1,MIN($F49,COLUMN(CB49))))/$F49)))))))</f>
        <v>0</v>
      </c>
      <c r="CL49" s="199">
        <f ca="1">IF('2.1 Kraftwerk allgemein'!$F$15&lt;'1.1 Allgemein'!$I$22,
IF(OR(ISNUMBER($D49)=FALSE,$F49=""),"",
IF(AND('2.5 CAPEX'!$L52&lt;&gt;"x",'2.5 CAPEX'!$M52&lt;&gt;"x"),0,
IF($F49=0,0,
IF(CL$4&lt;'2.1 Kraftwerk allgemein'!$F$16,0,
IF(CL$4='2.1 Kraftwerk allgemein'!$F$16,'2.5 CAPEX'!$J52/$F49,
IF(CL$4&lt;'2.1 Kraftwerk allgemein'!$F$16+$F49,
('2.5 CAPEX'!$J52+SUM(OFFSET('2.5 CAPEX'!CQ52,0,-MIN(MAX($F49-1-('2.1 Kraftwerk allgemein'!$F$16-'2.1 Kraftwerk allgemein'!$F$15+1),0),COLUMN(CC49)-1-('2.1 Kraftwerk allgemein'!$F$16-'2.1 Kraftwerk allgemein'!$F$15+1)),1,MIN(MAX($F49-('2.1 Kraftwerk allgemein'!$F$16-'2.1 Kraftwerk allgemein'!$F$15+1),1),COLUMN(CC49)-('2.1 Kraftwerk allgemein'!$F$16-'2.1 Kraftwerk allgemein'!$F$15+1)))))/$F49,
SUM(OFFSET('2.5 CAPEX'!CQ52,0,-MIN($F49-1,COLUMN(CC49)-1),1,MIN($F49,COLUMN(CC49))))/$F49)))))),
IF(OR(ISNUMBER($D49)=FALSE,$F49=""),"",
IF(AND('2.5 CAPEX'!$L52&lt;&gt;"x",'2.5 CAPEX'!$M52&lt;&gt;"x"),0,
IF($F49=0,0,
IF(CL$4&lt;'2.1 Kraftwerk allgemein'!$F$16,0,
IF(CL$4='2.1 Kraftwerk allgemein'!$F$16,'2.5 CAPEX'!$J52/$F49,
IF(CL$4&lt;'2.1 Kraftwerk allgemein'!$F$16+$F49,
('2.5 CAPEX'!$J52+SUM(OFFSET('2.5 CAPEX'!CQ52,0,-MIN(MAX($F49-1-('2.1 Kraftwerk allgemein'!$F$16-'1.1 Allgemein'!$I$22+1),0),COLUMN(CC49)-1-('2.1 Kraftwerk allgemein'!$F$16-'1.1 Allgemein'!$I$22+1)),1,MIN(MAX($F49-('2.1 Kraftwerk allgemein'!$F$16-'1.1 Allgemein'!$I$22+1),1),COLUMN(CC49)-('2.1 Kraftwerk allgemein'!$F$16-'1.1 Allgemein'!$I$22+1)))))/$F49,
SUM(OFFSET('2.5 CAPEX'!CQ52,0,-MIN($F49-1,COLUMN(CC49)-1),1,MIN($F49,COLUMN(CC49))))/$F49)))))))</f>
        <v>0</v>
      </c>
      <c r="CM49" s="199">
        <f ca="1">IF('2.1 Kraftwerk allgemein'!$F$15&lt;'1.1 Allgemein'!$I$22,
IF(OR(ISNUMBER($D49)=FALSE,$F49=""),"",
IF(AND('2.5 CAPEX'!$L52&lt;&gt;"x",'2.5 CAPEX'!$M52&lt;&gt;"x"),0,
IF($F49=0,0,
IF(CM$4&lt;'2.1 Kraftwerk allgemein'!$F$16,0,
IF(CM$4='2.1 Kraftwerk allgemein'!$F$16,'2.5 CAPEX'!$J52/$F49,
IF(CM$4&lt;'2.1 Kraftwerk allgemein'!$F$16+$F49,
('2.5 CAPEX'!$J52+SUM(OFFSET('2.5 CAPEX'!CR52,0,-MIN(MAX($F49-1-('2.1 Kraftwerk allgemein'!$F$16-'2.1 Kraftwerk allgemein'!$F$15+1),0),COLUMN(CD49)-1-('2.1 Kraftwerk allgemein'!$F$16-'2.1 Kraftwerk allgemein'!$F$15+1)),1,MIN(MAX($F49-('2.1 Kraftwerk allgemein'!$F$16-'2.1 Kraftwerk allgemein'!$F$15+1),1),COLUMN(CD49)-('2.1 Kraftwerk allgemein'!$F$16-'2.1 Kraftwerk allgemein'!$F$15+1)))))/$F49,
SUM(OFFSET('2.5 CAPEX'!CR52,0,-MIN($F49-1,COLUMN(CD49)-1),1,MIN($F49,COLUMN(CD49))))/$F49)))))),
IF(OR(ISNUMBER($D49)=FALSE,$F49=""),"",
IF(AND('2.5 CAPEX'!$L52&lt;&gt;"x",'2.5 CAPEX'!$M52&lt;&gt;"x"),0,
IF($F49=0,0,
IF(CM$4&lt;'2.1 Kraftwerk allgemein'!$F$16,0,
IF(CM$4='2.1 Kraftwerk allgemein'!$F$16,'2.5 CAPEX'!$J52/$F49,
IF(CM$4&lt;'2.1 Kraftwerk allgemein'!$F$16+$F49,
('2.5 CAPEX'!$J52+SUM(OFFSET('2.5 CAPEX'!CR52,0,-MIN(MAX($F49-1-('2.1 Kraftwerk allgemein'!$F$16-'1.1 Allgemein'!$I$22+1),0),COLUMN(CD49)-1-('2.1 Kraftwerk allgemein'!$F$16-'1.1 Allgemein'!$I$22+1)),1,MIN(MAX($F49-('2.1 Kraftwerk allgemein'!$F$16-'1.1 Allgemein'!$I$22+1),1),COLUMN(CD49)-('2.1 Kraftwerk allgemein'!$F$16-'1.1 Allgemein'!$I$22+1)))))/$F49,
SUM(OFFSET('2.5 CAPEX'!CR52,0,-MIN($F49-1,COLUMN(CD49)-1),1,MIN($F49,COLUMN(CD49))))/$F49)))))))</f>
        <v>0</v>
      </c>
      <c r="CN49" s="199">
        <f ca="1">IF('2.1 Kraftwerk allgemein'!$F$15&lt;'1.1 Allgemein'!$I$22,
IF(OR(ISNUMBER($D49)=FALSE,$F49=""),"",
IF(AND('2.5 CAPEX'!$L52&lt;&gt;"x",'2.5 CAPEX'!$M52&lt;&gt;"x"),0,
IF($F49=0,0,
IF(CN$4&lt;'2.1 Kraftwerk allgemein'!$F$16,0,
IF(CN$4='2.1 Kraftwerk allgemein'!$F$16,'2.5 CAPEX'!$J52/$F49,
IF(CN$4&lt;'2.1 Kraftwerk allgemein'!$F$16+$F49,
('2.5 CAPEX'!$J52+SUM(OFFSET('2.5 CAPEX'!CS52,0,-MIN(MAX($F49-1-('2.1 Kraftwerk allgemein'!$F$16-'2.1 Kraftwerk allgemein'!$F$15+1),0),COLUMN(CE49)-1-('2.1 Kraftwerk allgemein'!$F$16-'2.1 Kraftwerk allgemein'!$F$15+1)),1,MIN(MAX($F49-('2.1 Kraftwerk allgemein'!$F$16-'2.1 Kraftwerk allgemein'!$F$15+1),1),COLUMN(CE49)-('2.1 Kraftwerk allgemein'!$F$16-'2.1 Kraftwerk allgemein'!$F$15+1)))))/$F49,
SUM(OFFSET('2.5 CAPEX'!CS52,0,-MIN($F49-1,COLUMN(CE49)-1),1,MIN($F49,COLUMN(CE49))))/$F49)))))),
IF(OR(ISNUMBER($D49)=FALSE,$F49=""),"",
IF(AND('2.5 CAPEX'!$L52&lt;&gt;"x",'2.5 CAPEX'!$M52&lt;&gt;"x"),0,
IF($F49=0,0,
IF(CN$4&lt;'2.1 Kraftwerk allgemein'!$F$16,0,
IF(CN$4='2.1 Kraftwerk allgemein'!$F$16,'2.5 CAPEX'!$J52/$F49,
IF(CN$4&lt;'2.1 Kraftwerk allgemein'!$F$16+$F49,
('2.5 CAPEX'!$J52+SUM(OFFSET('2.5 CAPEX'!CS52,0,-MIN(MAX($F49-1-('2.1 Kraftwerk allgemein'!$F$16-'1.1 Allgemein'!$I$22+1),0),COLUMN(CE49)-1-('2.1 Kraftwerk allgemein'!$F$16-'1.1 Allgemein'!$I$22+1)),1,MIN(MAX($F49-('2.1 Kraftwerk allgemein'!$F$16-'1.1 Allgemein'!$I$22+1),1),COLUMN(CE49)-('2.1 Kraftwerk allgemein'!$F$16-'1.1 Allgemein'!$I$22+1)))))/$F49,
SUM(OFFSET('2.5 CAPEX'!CS52,0,-MIN($F49-1,COLUMN(CE49)-1),1,MIN($F49,COLUMN(CE49))))/$F49)))))))</f>
        <v>0</v>
      </c>
      <c r="CO49" s="199">
        <f ca="1">IF('2.1 Kraftwerk allgemein'!$F$15&lt;'1.1 Allgemein'!$I$22,
IF(OR(ISNUMBER($D49)=FALSE,$F49=""),"",
IF(AND('2.5 CAPEX'!$L52&lt;&gt;"x",'2.5 CAPEX'!$M52&lt;&gt;"x"),0,
IF($F49=0,0,
IF(CO$4&lt;'2.1 Kraftwerk allgemein'!$F$16,0,
IF(CO$4='2.1 Kraftwerk allgemein'!$F$16,'2.5 CAPEX'!$J52/$F49,
IF(CO$4&lt;'2.1 Kraftwerk allgemein'!$F$16+$F49,
('2.5 CAPEX'!$J52+SUM(OFFSET('2.5 CAPEX'!CT52,0,-MIN(MAX($F49-1-('2.1 Kraftwerk allgemein'!$F$16-'2.1 Kraftwerk allgemein'!$F$15+1),0),COLUMN(CF49)-1-('2.1 Kraftwerk allgemein'!$F$16-'2.1 Kraftwerk allgemein'!$F$15+1)),1,MIN(MAX($F49-('2.1 Kraftwerk allgemein'!$F$16-'2.1 Kraftwerk allgemein'!$F$15+1),1),COLUMN(CF49)-('2.1 Kraftwerk allgemein'!$F$16-'2.1 Kraftwerk allgemein'!$F$15+1)))))/$F49,
SUM(OFFSET('2.5 CAPEX'!CT52,0,-MIN($F49-1,COLUMN(CF49)-1),1,MIN($F49,COLUMN(CF49))))/$F49)))))),
IF(OR(ISNUMBER($D49)=FALSE,$F49=""),"",
IF(AND('2.5 CAPEX'!$L52&lt;&gt;"x",'2.5 CAPEX'!$M52&lt;&gt;"x"),0,
IF($F49=0,0,
IF(CO$4&lt;'2.1 Kraftwerk allgemein'!$F$16,0,
IF(CO$4='2.1 Kraftwerk allgemein'!$F$16,'2.5 CAPEX'!$J52/$F49,
IF(CO$4&lt;'2.1 Kraftwerk allgemein'!$F$16+$F49,
('2.5 CAPEX'!$J52+SUM(OFFSET('2.5 CAPEX'!CT52,0,-MIN(MAX($F49-1-('2.1 Kraftwerk allgemein'!$F$16-'1.1 Allgemein'!$I$22+1),0),COLUMN(CF49)-1-('2.1 Kraftwerk allgemein'!$F$16-'1.1 Allgemein'!$I$22+1)),1,MIN(MAX($F49-('2.1 Kraftwerk allgemein'!$F$16-'1.1 Allgemein'!$I$22+1),1),COLUMN(CF49)-('2.1 Kraftwerk allgemein'!$F$16-'1.1 Allgemein'!$I$22+1)))))/$F49,
SUM(OFFSET('2.5 CAPEX'!CT52,0,-MIN($F49-1,COLUMN(CF49)-1),1,MIN($F49,COLUMN(CF49))))/$F49)))))))</f>
        <v>0</v>
      </c>
      <c r="CP49" s="199">
        <f ca="1">IF('2.1 Kraftwerk allgemein'!$F$15&lt;'1.1 Allgemein'!$I$22,
IF(OR(ISNUMBER($D49)=FALSE,$F49=""),"",
IF(AND('2.5 CAPEX'!$L52&lt;&gt;"x",'2.5 CAPEX'!$M52&lt;&gt;"x"),0,
IF($F49=0,0,
IF(CP$4&lt;'2.1 Kraftwerk allgemein'!$F$16,0,
IF(CP$4='2.1 Kraftwerk allgemein'!$F$16,'2.5 CAPEX'!$J52/$F49,
IF(CP$4&lt;'2.1 Kraftwerk allgemein'!$F$16+$F49,
('2.5 CAPEX'!$J52+SUM(OFFSET('2.5 CAPEX'!CU52,0,-MIN(MAX($F49-1-('2.1 Kraftwerk allgemein'!$F$16-'2.1 Kraftwerk allgemein'!$F$15+1),0),COLUMN(CG49)-1-('2.1 Kraftwerk allgemein'!$F$16-'2.1 Kraftwerk allgemein'!$F$15+1)),1,MIN(MAX($F49-('2.1 Kraftwerk allgemein'!$F$16-'2.1 Kraftwerk allgemein'!$F$15+1),1),COLUMN(CG49)-('2.1 Kraftwerk allgemein'!$F$16-'2.1 Kraftwerk allgemein'!$F$15+1)))))/$F49,
SUM(OFFSET('2.5 CAPEX'!CU52,0,-MIN($F49-1,COLUMN(CG49)-1),1,MIN($F49,COLUMN(CG49))))/$F49)))))),
IF(OR(ISNUMBER($D49)=FALSE,$F49=""),"",
IF(AND('2.5 CAPEX'!$L52&lt;&gt;"x",'2.5 CAPEX'!$M52&lt;&gt;"x"),0,
IF($F49=0,0,
IF(CP$4&lt;'2.1 Kraftwerk allgemein'!$F$16,0,
IF(CP$4='2.1 Kraftwerk allgemein'!$F$16,'2.5 CAPEX'!$J52/$F49,
IF(CP$4&lt;'2.1 Kraftwerk allgemein'!$F$16+$F49,
('2.5 CAPEX'!$J52+SUM(OFFSET('2.5 CAPEX'!CU52,0,-MIN(MAX($F49-1-('2.1 Kraftwerk allgemein'!$F$16-'1.1 Allgemein'!$I$22+1),0),COLUMN(CG49)-1-('2.1 Kraftwerk allgemein'!$F$16-'1.1 Allgemein'!$I$22+1)),1,MIN(MAX($F49-('2.1 Kraftwerk allgemein'!$F$16-'1.1 Allgemein'!$I$22+1),1),COLUMN(CG49)-('2.1 Kraftwerk allgemein'!$F$16-'1.1 Allgemein'!$I$22+1)))))/$F49,
SUM(OFFSET('2.5 CAPEX'!CU52,0,-MIN($F49-1,COLUMN(CG49)-1),1,MIN($F49,COLUMN(CG49))))/$F49)))))))</f>
        <v>0</v>
      </c>
      <c r="CQ49" s="199">
        <f ca="1">IF('2.1 Kraftwerk allgemein'!$F$15&lt;'1.1 Allgemein'!$I$22,
IF(OR(ISNUMBER($D49)=FALSE,$F49=""),"",
IF(AND('2.5 CAPEX'!$L52&lt;&gt;"x",'2.5 CAPEX'!$M52&lt;&gt;"x"),0,
IF($F49=0,0,
IF(CQ$4&lt;'2.1 Kraftwerk allgemein'!$F$16,0,
IF(CQ$4='2.1 Kraftwerk allgemein'!$F$16,'2.5 CAPEX'!$J52/$F49,
IF(CQ$4&lt;'2.1 Kraftwerk allgemein'!$F$16+$F49,
('2.5 CAPEX'!$J52+SUM(OFFSET('2.5 CAPEX'!CV52,0,-MIN(MAX($F49-1-('2.1 Kraftwerk allgemein'!$F$16-'2.1 Kraftwerk allgemein'!$F$15+1),0),COLUMN(CH49)-1-('2.1 Kraftwerk allgemein'!$F$16-'2.1 Kraftwerk allgemein'!$F$15+1)),1,MIN(MAX($F49-('2.1 Kraftwerk allgemein'!$F$16-'2.1 Kraftwerk allgemein'!$F$15+1),1),COLUMN(CH49)-('2.1 Kraftwerk allgemein'!$F$16-'2.1 Kraftwerk allgemein'!$F$15+1)))))/$F49,
SUM(OFFSET('2.5 CAPEX'!CV52,0,-MIN($F49-1,COLUMN(CH49)-1),1,MIN($F49,COLUMN(CH49))))/$F49)))))),
IF(OR(ISNUMBER($D49)=FALSE,$F49=""),"",
IF(AND('2.5 CAPEX'!$L52&lt;&gt;"x",'2.5 CAPEX'!$M52&lt;&gt;"x"),0,
IF($F49=0,0,
IF(CQ$4&lt;'2.1 Kraftwerk allgemein'!$F$16,0,
IF(CQ$4='2.1 Kraftwerk allgemein'!$F$16,'2.5 CAPEX'!$J52/$F49,
IF(CQ$4&lt;'2.1 Kraftwerk allgemein'!$F$16+$F49,
('2.5 CAPEX'!$J52+SUM(OFFSET('2.5 CAPEX'!CV52,0,-MIN(MAX($F49-1-('2.1 Kraftwerk allgemein'!$F$16-'1.1 Allgemein'!$I$22+1),0),COLUMN(CH49)-1-('2.1 Kraftwerk allgemein'!$F$16-'1.1 Allgemein'!$I$22+1)),1,MIN(MAX($F49-('2.1 Kraftwerk allgemein'!$F$16-'1.1 Allgemein'!$I$22+1),1),COLUMN(CH49)-('2.1 Kraftwerk allgemein'!$F$16-'1.1 Allgemein'!$I$22+1)))))/$F49,
SUM(OFFSET('2.5 CAPEX'!CV52,0,-MIN($F49-1,COLUMN(CH49)-1),1,MIN($F49,COLUMN(CH49))))/$F49)))))))</f>
        <v>0</v>
      </c>
      <c r="CR49" s="199">
        <f ca="1">IF('2.1 Kraftwerk allgemein'!$F$15&lt;'1.1 Allgemein'!$I$22,
IF(OR(ISNUMBER($D49)=FALSE,$F49=""),"",
IF(AND('2.5 CAPEX'!$L52&lt;&gt;"x",'2.5 CAPEX'!$M52&lt;&gt;"x"),0,
IF($F49=0,0,
IF(CR$4&lt;'2.1 Kraftwerk allgemein'!$F$16,0,
IF(CR$4='2.1 Kraftwerk allgemein'!$F$16,'2.5 CAPEX'!$J52/$F49,
IF(CR$4&lt;'2.1 Kraftwerk allgemein'!$F$16+$F49,
('2.5 CAPEX'!$J52+SUM(OFFSET('2.5 CAPEX'!CW52,0,-MIN(MAX($F49-1-('2.1 Kraftwerk allgemein'!$F$16-'2.1 Kraftwerk allgemein'!$F$15+1),0),COLUMN(CI49)-1-('2.1 Kraftwerk allgemein'!$F$16-'2.1 Kraftwerk allgemein'!$F$15+1)),1,MIN(MAX($F49-('2.1 Kraftwerk allgemein'!$F$16-'2.1 Kraftwerk allgemein'!$F$15+1),1),COLUMN(CI49)-('2.1 Kraftwerk allgemein'!$F$16-'2.1 Kraftwerk allgemein'!$F$15+1)))))/$F49,
SUM(OFFSET('2.5 CAPEX'!CW52,0,-MIN($F49-1,COLUMN(CI49)-1),1,MIN($F49,COLUMN(CI49))))/$F49)))))),
IF(OR(ISNUMBER($D49)=FALSE,$F49=""),"",
IF(AND('2.5 CAPEX'!$L52&lt;&gt;"x",'2.5 CAPEX'!$M52&lt;&gt;"x"),0,
IF($F49=0,0,
IF(CR$4&lt;'2.1 Kraftwerk allgemein'!$F$16,0,
IF(CR$4='2.1 Kraftwerk allgemein'!$F$16,'2.5 CAPEX'!$J52/$F49,
IF(CR$4&lt;'2.1 Kraftwerk allgemein'!$F$16+$F49,
('2.5 CAPEX'!$J52+SUM(OFFSET('2.5 CAPEX'!CW52,0,-MIN(MAX($F49-1-('2.1 Kraftwerk allgemein'!$F$16-'1.1 Allgemein'!$I$22+1),0),COLUMN(CI49)-1-('2.1 Kraftwerk allgemein'!$F$16-'1.1 Allgemein'!$I$22+1)),1,MIN(MAX($F49-('2.1 Kraftwerk allgemein'!$F$16-'1.1 Allgemein'!$I$22+1),1),COLUMN(CI49)-('2.1 Kraftwerk allgemein'!$F$16-'1.1 Allgemein'!$I$22+1)))))/$F49,
SUM(OFFSET('2.5 CAPEX'!CW52,0,-MIN($F49-1,COLUMN(CI49)-1),1,MIN($F49,COLUMN(CI49))))/$F49)))))))</f>
        <v>0</v>
      </c>
      <c r="CS49" s="199">
        <f ca="1">IF('2.1 Kraftwerk allgemein'!$F$15&lt;'1.1 Allgemein'!$I$22,
IF(OR(ISNUMBER($D49)=FALSE,$F49=""),"",
IF(AND('2.5 CAPEX'!$L52&lt;&gt;"x",'2.5 CAPEX'!$M52&lt;&gt;"x"),0,
IF($F49=0,0,
IF(CS$4&lt;'2.1 Kraftwerk allgemein'!$F$16,0,
IF(CS$4='2.1 Kraftwerk allgemein'!$F$16,'2.5 CAPEX'!$J52/$F49,
IF(CS$4&lt;'2.1 Kraftwerk allgemein'!$F$16+$F49,
('2.5 CAPEX'!$J52+SUM(OFFSET('2.5 CAPEX'!CX52,0,-MIN(MAX($F49-1-('2.1 Kraftwerk allgemein'!$F$16-'2.1 Kraftwerk allgemein'!$F$15+1),0),COLUMN(CJ49)-1-('2.1 Kraftwerk allgemein'!$F$16-'2.1 Kraftwerk allgemein'!$F$15+1)),1,MIN(MAX($F49-('2.1 Kraftwerk allgemein'!$F$16-'2.1 Kraftwerk allgemein'!$F$15+1),1),COLUMN(CJ49)-('2.1 Kraftwerk allgemein'!$F$16-'2.1 Kraftwerk allgemein'!$F$15+1)))))/$F49,
SUM(OFFSET('2.5 CAPEX'!CX52,0,-MIN($F49-1,COLUMN(CJ49)-1),1,MIN($F49,COLUMN(CJ49))))/$F49)))))),
IF(OR(ISNUMBER($D49)=FALSE,$F49=""),"",
IF(AND('2.5 CAPEX'!$L52&lt;&gt;"x",'2.5 CAPEX'!$M52&lt;&gt;"x"),0,
IF($F49=0,0,
IF(CS$4&lt;'2.1 Kraftwerk allgemein'!$F$16,0,
IF(CS$4='2.1 Kraftwerk allgemein'!$F$16,'2.5 CAPEX'!$J52/$F49,
IF(CS$4&lt;'2.1 Kraftwerk allgemein'!$F$16+$F49,
('2.5 CAPEX'!$J52+SUM(OFFSET('2.5 CAPEX'!CX52,0,-MIN(MAX($F49-1-('2.1 Kraftwerk allgemein'!$F$16-'1.1 Allgemein'!$I$22+1),0),COLUMN(CJ49)-1-('2.1 Kraftwerk allgemein'!$F$16-'1.1 Allgemein'!$I$22+1)),1,MIN(MAX($F49-('2.1 Kraftwerk allgemein'!$F$16-'1.1 Allgemein'!$I$22+1),1),COLUMN(CJ49)-('2.1 Kraftwerk allgemein'!$F$16-'1.1 Allgemein'!$I$22+1)))))/$F49,
SUM(OFFSET('2.5 CAPEX'!CX52,0,-MIN($F49-1,COLUMN(CJ49)-1),1,MIN($F49,COLUMN(CJ49))))/$F49)))))))</f>
        <v>0</v>
      </c>
      <c r="CT49" s="199">
        <f ca="1">IF('2.1 Kraftwerk allgemein'!$F$15&lt;'1.1 Allgemein'!$I$22,
IF(OR(ISNUMBER($D49)=FALSE,$F49=""),"",
IF(AND('2.5 CAPEX'!$L52&lt;&gt;"x",'2.5 CAPEX'!$M52&lt;&gt;"x"),0,
IF($F49=0,0,
IF(CT$4&lt;'2.1 Kraftwerk allgemein'!$F$16,0,
IF(CT$4='2.1 Kraftwerk allgemein'!$F$16,'2.5 CAPEX'!$J52/$F49,
IF(CT$4&lt;'2.1 Kraftwerk allgemein'!$F$16+$F49,
('2.5 CAPEX'!$J52+SUM(OFFSET('2.5 CAPEX'!CY52,0,-MIN(MAX($F49-1-('2.1 Kraftwerk allgemein'!$F$16-'2.1 Kraftwerk allgemein'!$F$15+1),0),COLUMN(CK49)-1-('2.1 Kraftwerk allgemein'!$F$16-'2.1 Kraftwerk allgemein'!$F$15+1)),1,MIN(MAX($F49-('2.1 Kraftwerk allgemein'!$F$16-'2.1 Kraftwerk allgemein'!$F$15+1),1),COLUMN(CK49)-('2.1 Kraftwerk allgemein'!$F$16-'2.1 Kraftwerk allgemein'!$F$15+1)))))/$F49,
SUM(OFFSET('2.5 CAPEX'!CY52,0,-MIN($F49-1,COLUMN(CK49)-1),1,MIN($F49,COLUMN(CK49))))/$F49)))))),
IF(OR(ISNUMBER($D49)=FALSE,$F49=""),"",
IF(AND('2.5 CAPEX'!$L52&lt;&gt;"x",'2.5 CAPEX'!$M52&lt;&gt;"x"),0,
IF($F49=0,0,
IF(CT$4&lt;'2.1 Kraftwerk allgemein'!$F$16,0,
IF(CT$4='2.1 Kraftwerk allgemein'!$F$16,'2.5 CAPEX'!$J52/$F49,
IF(CT$4&lt;'2.1 Kraftwerk allgemein'!$F$16+$F49,
('2.5 CAPEX'!$J52+SUM(OFFSET('2.5 CAPEX'!CY52,0,-MIN(MAX($F49-1-('2.1 Kraftwerk allgemein'!$F$16-'1.1 Allgemein'!$I$22+1),0),COLUMN(CK49)-1-('2.1 Kraftwerk allgemein'!$F$16-'1.1 Allgemein'!$I$22+1)),1,MIN(MAX($F49-('2.1 Kraftwerk allgemein'!$F$16-'1.1 Allgemein'!$I$22+1),1),COLUMN(CK49)-('2.1 Kraftwerk allgemein'!$F$16-'1.1 Allgemein'!$I$22+1)))))/$F49,
SUM(OFFSET('2.5 CAPEX'!CY52,0,-MIN($F49-1,COLUMN(CK49)-1),1,MIN($F49,COLUMN(CK49))))/$F49)))))))</f>
        <v>0</v>
      </c>
      <c r="CU49" s="199">
        <f ca="1">IF('2.1 Kraftwerk allgemein'!$F$15&lt;'1.1 Allgemein'!$I$22,
IF(OR(ISNUMBER($D49)=FALSE,$F49=""),"",
IF(AND('2.5 CAPEX'!$L52&lt;&gt;"x",'2.5 CAPEX'!$M52&lt;&gt;"x"),0,
IF($F49=0,0,
IF(CU$4&lt;'2.1 Kraftwerk allgemein'!$F$16,0,
IF(CU$4='2.1 Kraftwerk allgemein'!$F$16,'2.5 CAPEX'!$J52/$F49,
IF(CU$4&lt;'2.1 Kraftwerk allgemein'!$F$16+$F49,
('2.5 CAPEX'!$J52+SUM(OFFSET('2.5 CAPEX'!CZ52,0,-MIN(MAX($F49-1-('2.1 Kraftwerk allgemein'!$F$16-'2.1 Kraftwerk allgemein'!$F$15+1),0),COLUMN(CL49)-1-('2.1 Kraftwerk allgemein'!$F$16-'2.1 Kraftwerk allgemein'!$F$15+1)),1,MIN(MAX($F49-('2.1 Kraftwerk allgemein'!$F$16-'2.1 Kraftwerk allgemein'!$F$15+1),1),COLUMN(CL49)-('2.1 Kraftwerk allgemein'!$F$16-'2.1 Kraftwerk allgemein'!$F$15+1)))))/$F49,
SUM(OFFSET('2.5 CAPEX'!CZ52,0,-MIN($F49-1,COLUMN(CL49)-1),1,MIN($F49,COLUMN(CL49))))/$F49)))))),
IF(OR(ISNUMBER($D49)=FALSE,$F49=""),"",
IF(AND('2.5 CAPEX'!$L52&lt;&gt;"x",'2.5 CAPEX'!$M52&lt;&gt;"x"),0,
IF($F49=0,0,
IF(CU$4&lt;'2.1 Kraftwerk allgemein'!$F$16,0,
IF(CU$4='2.1 Kraftwerk allgemein'!$F$16,'2.5 CAPEX'!$J52/$F49,
IF(CU$4&lt;'2.1 Kraftwerk allgemein'!$F$16+$F49,
('2.5 CAPEX'!$J52+SUM(OFFSET('2.5 CAPEX'!CZ52,0,-MIN(MAX($F49-1-('2.1 Kraftwerk allgemein'!$F$16-'1.1 Allgemein'!$I$22+1),0),COLUMN(CL49)-1-('2.1 Kraftwerk allgemein'!$F$16-'1.1 Allgemein'!$I$22+1)),1,MIN(MAX($F49-('2.1 Kraftwerk allgemein'!$F$16-'1.1 Allgemein'!$I$22+1),1),COLUMN(CL49)-('2.1 Kraftwerk allgemein'!$F$16-'1.1 Allgemein'!$I$22+1)))))/$F49,
SUM(OFFSET('2.5 CAPEX'!CZ52,0,-MIN($F49-1,COLUMN(CL49)-1),1,MIN($F49,COLUMN(CL49))))/$F49)))))))</f>
        <v>0</v>
      </c>
      <c r="CV49" s="199">
        <f ca="1">IF('2.1 Kraftwerk allgemein'!$F$15&lt;'1.1 Allgemein'!$I$22,
IF(OR(ISNUMBER($D49)=FALSE,$F49=""),"",
IF(AND('2.5 CAPEX'!$L52&lt;&gt;"x",'2.5 CAPEX'!$M52&lt;&gt;"x"),0,
IF($F49=0,0,
IF(CV$4&lt;'2.1 Kraftwerk allgemein'!$F$16,0,
IF(CV$4='2.1 Kraftwerk allgemein'!$F$16,'2.5 CAPEX'!$J52/$F49,
IF(CV$4&lt;'2.1 Kraftwerk allgemein'!$F$16+$F49,
('2.5 CAPEX'!$J52+SUM(OFFSET('2.5 CAPEX'!DA52,0,-MIN(MAX($F49-1-('2.1 Kraftwerk allgemein'!$F$16-'2.1 Kraftwerk allgemein'!$F$15+1),0),COLUMN(CM49)-1-('2.1 Kraftwerk allgemein'!$F$16-'2.1 Kraftwerk allgemein'!$F$15+1)),1,MIN(MAX($F49-('2.1 Kraftwerk allgemein'!$F$16-'2.1 Kraftwerk allgemein'!$F$15+1),1),COLUMN(CM49)-('2.1 Kraftwerk allgemein'!$F$16-'2.1 Kraftwerk allgemein'!$F$15+1)))))/$F49,
SUM(OFFSET('2.5 CAPEX'!DA52,0,-MIN($F49-1,COLUMN(CM49)-1),1,MIN($F49,COLUMN(CM49))))/$F49)))))),
IF(OR(ISNUMBER($D49)=FALSE,$F49=""),"",
IF(AND('2.5 CAPEX'!$L52&lt;&gt;"x",'2.5 CAPEX'!$M52&lt;&gt;"x"),0,
IF($F49=0,0,
IF(CV$4&lt;'2.1 Kraftwerk allgemein'!$F$16,0,
IF(CV$4='2.1 Kraftwerk allgemein'!$F$16,'2.5 CAPEX'!$J52/$F49,
IF(CV$4&lt;'2.1 Kraftwerk allgemein'!$F$16+$F49,
('2.5 CAPEX'!$J52+SUM(OFFSET('2.5 CAPEX'!DA52,0,-MIN(MAX($F49-1-('2.1 Kraftwerk allgemein'!$F$16-'1.1 Allgemein'!$I$22+1),0),COLUMN(CM49)-1-('2.1 Kraftwerk allgemein'!$F$16-'1.1 Allgemein'!$I$22+1)),1,MIN(MAX($F49-('2.1 Kraftwerk allgemein'!$F$16-'1.1 Allgemein'!$I$22+1),1),COLUMN(CM49)-('2.1 Kraftwerk allgemein'!$F$16-'1.1 Allgemein'!$I$22+1)))))/$F49,
SUM(OFFSET('2.5 CAPEX'!DA52,0,-MIN($F49-1,COLUMN(CM49)-1),1,MIN($F49,COLUMN(CM49))))/$F49)))))))</f>
        <v>0</v>
      </c>
      <c r="CW49" s="199">
        <f ca="1">IF('2.1 Kraftwerk allgemein'!$F$15&lt;'1.1 Allgemein'!$I$22,
IF(OR(ISNUMBER($D49)=FALSE,$F49=""),"",
IF(AND('2.5 CAPEX'!$L52&lt;&gt;"x",'2.5 CAPEX'!$M52&lt;&gt;"x"),0,
IF($F49=0,0,
IF(CW$4&lt;'2.1 Kraftwerk allgemein'!$F$16,0,
IF(CW$4='2.1 Kraftwerk allgemein'!$F$16,'2.5 CAPEX'!$J52/$F49,
IF(CW$4&lt;'2.1 Kraftwerk allgemein'!$F$16+$F49,
('2.5 CAPEX'!$J52+SUM(OFFSET('2.5 CAPEX'!DB52,0,-MIN(MAX($F49-1-('2.1 Kraftwerk allgemein'!$F$16-'2.1 Kraftwerk allgemein'!$F$15+1),0),COLUMN(CN49)-1-('2.1 Kraftwerk allgemein'!$F$16-'2.1 Kraftwerk allgemein'!$F$15+1)),1,MIN(MAX($F49-('2.1 Kraftwerk allgemein'!$F$16-'2.1 Kraftwerk allgemein'!$F$15+1),1),COLUMN(CN49)-('2.1 Kraftwerk allgemein'!$F$16-'2.1 Kraftwerk allgemein'!$F$15+1)))))/$F49,
SUM(OFFSET('2.5 CAPEX'!DB52,0,-MIN($F49-1,COLUMN(CN49)-1),1,MIN($F49,COLUMN(CN49))))/$F49)))))),
IF(OR(ISNUMBER($D49)=FALSE,$F49=""),"",
IF(AND('2.5 CAPEX'!$L52&lt;&gt;"x",'2.5 CAPEX'!$M52&lt;&gt;"x"),0,
IF($F49=0,0,
IF(CW$4&lt;'2.1 Kraftwerk allgemein'!$F$16,0,
IF(CW$4='2.1 Kraftwerk allgemein'!$F$16,'2.5 CAPEX'!$J52/$F49,
IF(CW$4&lt;'2.1 Kraftwerk allgemein'!$F$16+$F49,
('2.5 CAPEX'!$J52+SUM(OFFSET('2.5 CAPEX'!DB52,0,-MIN(MAX($F49-1-('2.1 Kraftwerk allgemein'!$F$16-'1.1 Allgemein'!$I$22+1),0),COLUMN(CN49)-1-('2.1 Kraftwerk allgemein'!$F$16-'1.1 Allgemein'!$I$22+1)),1,MIN(MAX($F49-('2.1 Kraftwerk allgemein'!$F$16-'1.1 Allgemein'!$I$22+1),1),COLUMN(CN49)-('2.1 Kraftwerk allgemein'!$F$16-'1.1 Allgemein'!$I$22+1)))))/$F49,
SUM(OFFSET('2.5 CAPEX'!DB52,0,-MIN($F49-1,COLUMN(CN49)-1),1,MIN($F49,COLUMN(CN49))))/$F49)))))))</f>
        <v>0</v>
      </c>
      <c r="CX49" s="199">
        <f ca="1">IF('2.1 Kraftwerk allgemein'!$F$15&lt;'1.1 Allgemein'!$I$22,
IF(OR(ISNUMBER($D49)=FALSE,$F49=""),"",
IF(AND('2.5 CAPEX'!$L52&lt;&gt;"x",'2.5 CAPEX'!$M52&lt;&gt;"x"),0,
IF($F49=0,0,
IF(CX$4&lt;'2.1 Kraftwerk allgemein'!$F$16,0,
IF(CX$4='2.1 Kraftwerk allgemein'!$F$16,'2.5 CAPEX'!$J52/$F49,
IF(CX$4&lt;'2.1 Kraftwerk allgemein'!$F$16+$F49,
('2.5 CAPEX'!$J52+SUM(OFFSET('2.5 CAPEX'!DC52,0,-MIN(MAX($F49-1-('2.1 Kraftwerk allgemein'!$F$16-'2.1 Kraftwerk allgemein'!$F$15+1),0),COLUMN(CO49)-1-('2.1 Kraftwerk allgemein'!$F$16-'2.1 Kraftwerk allgemein'!$F$15+1)),1,MIN(MAX($F49-('2.1 Kraftwerk allgemein'!$F$16-'2.1 Kraftwerk allgemein'!$F$15+1),1),COLUMN(CO49)-('2.1 Kraftwerk allgemein'!$F$16-'2.1 Kraftwerk allgemein'!$F$15+1)))))/$F49,
SUM(OFFSET('2.5 CAPEX'!DC52,0,-MIN($F49-1,COLUMN(CO49)-1),1,MIN($F49,COLUMN(CO49))))/$F49)))))),
IF(OR(ISNUMBER($D49)=FALSE,$F49=""),"",
IF(AND('2.5 CAPEX'!$L52&lt;&gt;"x",'2.5 CAPEX'!$M52&lt;&gt;"x"),0,
IF($F49=0,0,
IF(CX$4&lt;'2.1 Kraftwerk allgemein'!$F$16,0,
IF(CX$4='2.1 Kraftwerk allgemein'!$F$16,'2.5 CAPEX'!$J52/$F49,
IF(CX$4&lt;'2.1 Kraftwerk allgemein'!$F$16+$F49,
('2.5 CAPEX'!$J52+SUM(OFFSET('2.5 CAPEX'!DC52,0,-MIN(MAX($F49-1-('2.1 Kraftwerk allgemein'!$F$16-'1.1 Allgemein'!$I$22+1),0),COLUMN(CO49)-1-('2.1 Kraftwerk allgemein'!$F$16-'1.1 Allgemein'!$I$22+1)),1,MIN(MAX($F49-('2.1 Kraftwerk allgemein'!$F$16-'1.1 Allgemein'!$I$22+1),1),COLUMN(CO49)-('2.1 Kraftwerk allgemein'!$F$16-'1.1 Allgemein'!$I$22+1)))))/$F49,
SUM(OFFSET('2.5 CAPEX'!DC52,0,-MIN($F49-1,COLUMN(CO49)-1),1,MIN($F49,COLUMN(CO49))))/$F49)))))))</f>
        <v>0</v>
      </c>
      <c r="CY49" s="199">
        <f ca="1">IF('2.1 Kraftwerk allgemein'!$F$15&lt;'1.1 Allgemein'!$I$22,
IF(OR(ISNUMBER($D49)=FALSE,$F49=""),"",
IF(AND('2.5 CAPEX'!$L52&lt;&gt;"x",'2.5 CAPEX'!$M52&lt;&gt;"x"),0,
IF($F49=0,0,
IF(CY$4&lt;'2.1 Kraftwerk allgemein'!$F$16,0,
IF(CY$4='2.1 Kraftwerk allgemein'!$F$16,'2.5 CAPEX'!$J52/$F49,
IF(CY$4&lt;'2.1 Kraftwerk allgemein'!$F$16+$F49,
('2.5 CAPEX'!$J52+SUM(OFFSET('2.5 CAPEX'!DD52,0,-MIN(MAX($F49-1-('2.1 Kraftwerk allgemein'!$F$16-'2.1 Kraftwerk allgemein'!$F$15+1),0),COLUMN(CP49)-1-('2.1 Kraftwerk allgemein'!$F$16-'2.1 Kraftwerk allgemein'!$F$15+1)),1,MIN(MAX($F49-('2.1 Kraftwerk allgemein'!$F$16-'2.1 Kraftwerk allgemein'!$F$15+1),1),COLUMN(CP49)-('2.1 Kraftwerk allgemein'!$F$16-'2.1 Kraftwerk allgemein'!$F$15+1)))))/$F49,
SUM(OFFSET('2.5 CAPEX'!DD52,0,-MIN($F49-1,COLUMN(CP49)-1),1,MIN($F49,COLUMN(CP49))))/$F49)))))),
IF(OR(ISNUMBER($D49)=FALSE,$F49=""),"",
IF(AND('2.5 CAPEX'!$L52&lt;&gt;"x",'2.5 CAPEX'!$M52&lt;&gt;"x"),0,
IF($F49=0,0,
IF(CY$4&lt;'2.1 Kraftwerk allgemein'!$F$16,0,
IF(CY$4='2.1 Kraftwerk allgemein'!$F$16,'2.5 CAPEX'!$J52/$F49,
IF(CY$4&lt;'2.1 Kraftwerk allgemein'!$F$16+$F49,
('2.5 CAPEX'!$J52+SUM(OFFSET('2.5 CAPEX'!DD52,0,-MIN(MAX($F49-1-('2.1 Kraftwerk allgemein'!$F$16-'1.1 Allgemein'!$I$22+1),0),COLUMN(CP49)-1-('2.1 Kraftwerk allgemein'!$F$16-'1.1 Allgemein'!$I$22+1)),1,MIN(MAX($F49-('2.1 Kraftwerk allgemein'!$F$16-'1.1 Allgemein'!$I$22+1),1),COLUMN(CP49)-('2.1 Kraftwerk allgemein'!$F$16-'1.1 Allgemein'!$I$22+1)))))/$F49,
SUM(OFFSET('2.5 CAPEX'!DD52,0,-MIN($F49-1,COLUMN(CP49)-1),1,MIN($F49,COLUMN(CP49))))/$F49)))))))</f>
        <v>0</v>
      </c>
      <c r="CZ49" s="199">
        <f ca="1">IF('2.1 Kraftwerk allgemein'!$F$15&lt;'1.1 Allgemein'!$I$22,
IF(OR(ISNUMBER($D49)=FALSE,$F49=""),"",
IF(AND('2.5 CAPEX'!$L52&lt;&gt;"x",'2.5 CAPEX'!$M52&lt;&gt;"x"),0,
IF($F49=0,0,
IF(CZ$4&lt;'2.1 Kraftwerk allgemein'!$F$16,0,
IF(CZ$4='2.1 Kraftwerk allgemein'!$F$16,'2.5 CAPEX'!$J52/$F49,
IF(CZ$4&lt;'2.1 Kraftwerk allgemein'!$F$16+$F49,
('2.5 CAPEX'!$J52+SUM(OFFSET('2.5 CAPEX'!DE52,0,-MIN(MAX($F49-1-('2.1 Kraftwerk allgemein'!$F$16-'2.1 Kraftwerk allgemein'!$F$15+1),0),COLUMN(CQ49)-1-('2.1 Kraftwerk allgemein'!$F$16-'2.1 Kraftwerk allgemein'!$F$15+1)),1,MIN(MAX($F49-('2.1 Kraftwerk allgemein'!$F$16-'2.1 Kraftwerk allgemein'!$F$15+1),1),COLUMN(CQ49)-('2.1 Kraftwerk allgemein'!$F$16-'2.1 Kraftwerk allgemein'!$F$15+1)))))/$F49,
SUM(OFFSET('2.5 CAPEX'!DE52,0,-MIN($F49-1,COLUMN(CQ49)-1),1,MIN($F49,COLUMN(CQ49))))/$F49)))))),
IF(OR(ISNUMBER($D49)=FALSE,$F49=""),"",
IF(AND('2.5 CAPEX'!$L52&lt;&gt;"x",'2.5 CAPEX'!$M52&lt;&gt;"x"),0,
IF($F49=0,0,
IF(CZ$4&lt;'2.1 Kraftwerk allgemein'!$F$16,0,
IF(CZ$4='2.1 Kraftwerk allgemein'!$F$16,'2.5 CAPEX'!$J52/$F49,
IF(CZ$4&lt;'2.1 Kraftwerk allgemein'!$F$16+$F49,
('2.5 CAPEX'!$J52+SUM(OFFSET('2.5 CAPEX'!DE52,0,-MIN(MAX($F49-1-('2.1 Kraftwerk allgemein'!$F$16-'1.1 Allgemein'!$I$22+1),0),COLUMN(CQ49)-1-('2.1 Kraftwerk allgemein'!$F$16-'1.1 Allgemein'!$I$22+1)),1,MIN(MAX($F49-('2.1 Kraftwerk allgemein'!$F$16-'1.1 Allgemein'!$I$22+1),1),COLUMN(CQ49)-('2.1 Kraftwerk allgemein'!$F$16-'1.1 Allgemein'!$I$22+1)))))/$F49,
SUM(OFFSET('2.5 CAPEX'!DE52,0,-MIN($F49-1,COLUMN(CQ49)-1),1,MIN($F49,COLUMN(CQ49))))/$F49)))))))</f>
        <v>0</v>
      </c>
      <c r="DA49" s="199">
        <f ca="1">IF('2.1 Kraftwerk allgemein'!$F$15&lt;'1.1 Allgemein'!$I$22,
IF(OR(ISNUMBER($D49)=FALSE,$F49=""),"",
IF(AND('2.5 CAPEX'!$L52&lt;&gt;"x",'2.5 CAPEX'!$M52&lt;&gt;"x"),0,
IF($F49=0,0,
IF(DA$4&lt;'2.1 Kraftwerk allgemein'!$F$16,0,
IF(DA$4='2.1 Kraftwerk allgemein'!$F$16,'2.5 CAPEX'!$J52/$F49,
IF(DA$4&lt;'2.1 Kraftwerk allgemein'!$F$16+$F49,
('2.5 CAPEX'!$J52+SUM(OFFSET('2.5 CAPEX'!DF52,0,-MIN(MAX($F49-1-('2.1 Kraftwerk allgemein'!$F$16-'2.1 Kraftwerk allgemein'!$F$15+1),0),COLUMN(CR49)-1-('2.1 Kraftwerk allgemein'!$F$16-'2.1 Kraftwerk allgemein'!$F$15+1)),1,MIN(MAX($F49-('2.1 Kraftwerk allgemein'!$F$16-'2.1 Kraftwerk allgemein'!$F$15+1),1),COLUMN(CR49)-('2.1 Kraftwerk allgemein'!$F$16-'2.1 Kraftwerk allgemein'!$F$15+1)))))/$F49,
SUM(OFFSET('2.5 CAPEX'!DF52,0,-MIN($F49-1,COLUMN(CR49)-1),1,MIN($F49,COLUMN(CR49))))/$F49)))))),
IF(OR(ISNUMBER($D49)=FALSE,$F49=""),"",
IF(AND('2.5 CAPEX'!$L52&lt;&gt;"x",'2.5 CAPEX'!$M52&lt;&gt;"x"),0,
IF($F49=0,0,
IF(DA$4&lt;'2.1 Kraftwerk allgemein'!$F$16,0,
IF(DA$4='2.1 Kraftwerk allgemein'!$F$16,'2.5 CAPEX'!$J52/$F49,
IF(DA$4&lt;'2.1 Kraftwerk allgemein'!$F$16+$F49,
('2.5 CAPEX'!$J52+SUM(OFFSET('2.5 CAPEX'!DF52,0,-MIN(MAX($F49-1-('2.1 Kraftwerk allgemein'!$F$16-'1.1 Allgemein'!$I$22+1),0),COLUMN(CR49)-1-('2.1 Kraftwerk allgemein'!$F$16-'1.1 Allgemein'!$I$22+1)),1,MIN(MAX($F49-('2.1 Kraftwerk allgemein'!$F$16-'1.1 Allgemein'!$I$22+1),1),COLUMN(CR49)-('2.1 Kraftwerk allgemein'!$F$16-'1.1 Allgemein'!$I$22+1)))))/$F49,
SUM(OFFSET('2.5 CAPEX'!DF52,0,-MIN($F49-1,COLUMN(CR49)-1),1,MIN($F49,COLUMN(CR49))))/$F49)))))))</f>
        <v>0</v>
      </c>
      <c r="DB49" s="199">
        <f ca="1">IF('2.1 Kraftwerk allgemein'!$F$15&lt;'1.1 Allgemein'!$I$22,
IF(OR(ISNUMBER($D49)=FALSE,$F49=""),"",
IF(AND('2.5 CAPEX'!$L52&lt;&gt;"x",'2.5 CAPEX'!$M52&lt;&gt;"x"),0,
IF($F49=0,0,
IF(DB$4&lt;'2.1 Kraftwerk allgemein'!$F$16,0,
IF(DB$4='2.1 Kraftwerk allgemein'!$F$16,'2.5 CAPEX'!$J52/$F49,
IF(DB$4&lt;'2.1 Kraftwerk allgemein'!$F$16+$F49,
('2.5 CAPEX'!$J52+SUM(OFFSET('2.5 CAPEX'!DG52,0,-MIN(MAX($F49-1-('2.1 Kraftwerk allgemein'!$F$16-'2.1 Kraftwerk allgemein'!$F$15+1),0),COLUMN(CS49)-1-('2.1 Kraftwerk allgemein'!$F$16-'2.1 Kraftwerk allgemein'!$F$15+1)),1,MIN(MAX($F49-('2.1 Kraftwerk allgemein'!$F$16-'2.1 Kraftwerk allgemein'!$F$15+1),1),COLUMN(CS49)-('2.1 Kraftwerk allgemein'!$F$16-'2.1 Kraftwerk allgemein'!$F$15+1)))))/$F49,
SUM(OFFSET('2.5 CAPEX'!DG52,0,-MIN($F49-1,COLUMN(CS49)-1),1,MIN($F49,COLUMN(CS49))))/$F49)))))),
IF(OR(ISNUMBER($D49)=FALSE,$F49=""),"",
IF(AND('2.5 CAPEX'!$L52&lt;&gt;"x",'2.5 CAPEX'!$M52&lt;&gt;"x"),0,
IF($F49=0,0,
IF(DB$4&lt;'2.1 Kraftwerk allgemein'!$F$16,0,
IF(DB$4='2.1 Kraftwerk allgemein'!$F$16,'2.5 CAPEX'!$J52/$F49,
IF(DB$4&lt;'2.1 Kraftwerk allgemein'!$F$16+$F49,
('2.5 CAPEX'!$J52+SUM(OFFSET('2.5 CAPEX'!DG52,0,-MIN(MAX($F49-1-('2.1 Kraftwerk allgemein'!$F$16-'1.1 Allgemein'!$I$22+1),0),COLUMN(CS49)-1-('2.1 Kraftwerk allgemein'!$F$16-'1.1 Allgemein'!$I$22+1)),1,MIN(MAX($F49-('2.1 Kraftwerk allgemein'!$F$16-'1.1 Allgemein'!$I$22+1),1),COLUMN(CS49)-('2.1 Kraftwerk allgemein'!$F$16-'1.1 Allgemein'!$I$22+1)))))/$F49,
SUM(OFFSET('2.5 CAPEX'!DG52,0,-MIN($F49-1,COLUMN(CS49)-1),1,MIN($F49,COLUMN(CS49))))/$F49)))))))</f>
        <v>0</v>
      </c>
      <c r="DC49" s="199">
        <f ca="1">IF('2.1 Kraftwerk allgemein'!$F$15&lt;'1.1 Allgemein'!$I$22,
IF(OR(ISNUMBER($D49)=FALSE,$F49=""),"",
IF(AND('2.5 CAPEX'!$L52&lt;&gt;"x",'2.5 CAPEX'!$M52&lt;&gt;"x"),0,
IF($F49=0,0,
IF(DC$4&lt;'2.1 Kraftwerk allgemein'!$F$16,0,
IF(DC$4='2.1 Kraftwerk allgemein'!$F$16,'2.5 CAPEX'!$J52/$F49,
IF(DC$4&lt;'2.1 Kraftwerk allgemein'!$F$16+$F49,
('2.5 CAPEX'!$J52+SUM(OFFSET('2.5 CAPEX'!DH52,0,-MIN(MAX($F49-1-('2.1 Kraftwerk allgemein'!$F$16-'2.1 Kraftwerk allgemein'!$F$15+1),0),COLUMN(CT49)-1-('2.1 Kraftwerk allgemein'!$F$16-'2.1 Kraftwerk allgemein'!$F$15+1)),1,MIN(MAX($F49-('2.1 Kraftwerk allgemein'!$F$16-'2.1 Kraftwerk allgemein'!$F$15+1),1),COLUMN(CT49)-('2.1 Kraftwerk allgemein'!$F$16-'2.1 Kraftwerk allgemein'!$F$15+1)))))/$F49,
SUM(OFFSET('2.5 CAPEX'!DH52,0,-MIN($F49-1,COLUMN(CT49)-1),1,MIN($F49,COLUMN(CT49))))/$F49)))))),
IF(OR(ISNUMBER($D49)=FALSE,$F49=""),"",
IF(AND('2.5 CAPEX'!$L52&lt;&gt;"x",'2.5 CAPEX'!$M52&lt;&gt;"x"),0,
IF($F49=0,0,
IF(DC$4&lt;'2.1 Kraftwerk allgemein'!$F$16,0,
IF(DC$4='2.1 Kraftwerk allgemein'!$F$16,'2.5 CAPEX'!$J52/$F49,
IF(DC$4&lt;'2.1 Kraftwerk allgemein'!$F$16+$F49,
('2.5 CAPEX'!$J52+SUM(OFFSET('2.5 CAPEX'!DH52,0,-MIN(MAX($F49-1-('2.1 Kraftwerk allgemein'!$F$16-'1.1 Allgemein'!$I$22+1),0),COLUMN(CT49)-1-('2.1 Kraftwerk allgemein'!$F$16-'1.1 Allgemein'!$I$22+1)),1,MIN(MAX($F49-('2.1 Kraftwerk allgemein'!$F$16-'1.1 Allgemein'!$I$22+1),1),COLUMN(CT49)-('2.1 Kraftwerk allgemein'!$F$16-'1.1 Allgemein'!$I$22+1)))))/$F49,
SUM(OFFSET('2.5 CAPEX'!DH52,0,-MIN($F49-1,COLUMN(CT49)-1),1,MIN($F49,COLUMN(CT49))))/$F49)))))))</f>
        <v>0</v>
      </c>
      <c r="DD49" s="199">
        <f ca="1">IF('2.1 Kraftwerk allgemein'!$F$15&lt;'1.1 Allgemein'!$I$22,
IF(OR(ISNUMBER($D49)=FALSE,$F49=""),"",
IF(AND('2.5 CAPEX'!$L52&lt;&gt;"x",'2.5 CAPEX'!$M52&lt;&gt;"x"),0,
IF($F49=0,0,
IF(DD$4&lt;'2.1 Kraftwerk allgemein'!$F$16,0,
IF(DD$4='2.1 Kraftwerk allgemein'!$F$16,'2.5 CAPEX'!$J52/$F49,
IF(DD$4&lt;'2.1 Kraftwerk allgemein'!$F$16+$F49,
('2.5 CAPEX'!$J52+SUM(OFFSET('2.5 CAPEX'!DI52,0,-MIN(MAX($F49-1-('2.1 Kraftwerk allgemein'!$F$16-'2.1 Kraftwerk allgemein'!$F$15+1),0),COLUMN(CU49)-1-('2.1 Kraftwerk allgemein'!$F$16-'2.1 Kraftwerk allgemein'!$F$15+1)),1,MIN(MAX($F49-('2.1 Kraftwerk allgemein'!$F$16-'2.1 Kraftwerk allgemein'!$F$15+1),1),COLUMN(CU49)-('2.1 Kraftwerk allgemein'!$F$16-'2.1 Kraftwerk allgemein'!$F$15+1)))))/$F49,
SUM(OFFSET('2.5 CAPEX'!DI52,0,-MIN($F49-1,COLUMN(CU49)-1),1,MIN($F49,COLUMN(CU49))))/$F49)))))),
IF(OR(ISNUMBER($D49)=FALSE,$F49=""),"",
IF(AND('2.5 CAPEX'!$L52&lt;&gt;"x",'2.5 CAPEX'!$M52&lt;&gt;"x"),0,
IF($F49=0,0,
IF(DD$4&lt;'2.1 Kraftwerk allgemein'!$F$16,0,
IF(DD$4='2.1 Kraftwerk allgemein'!$F$16,'2.5 CAPEX'!$J52/$F49,
IF(DD$4&lt;'2.1 Kraftwerk allgemein'!$F$16+$F49,
('2.5 CAPEX'!$J52+SUM(OFFSET('2.5 CAPEX'!DI52,0,-MIN(MAX($F49-1-('2.1 Kraftwerk allgemein'!$F$16-'1.1 Allgemein'!$I$22+1),0),COLUMN(CU49)-1-('2.1 Kraftwerk allgemein'!$F$16-'1.1 Allgemein'!$I$22+1)),1,MIN(MAX($F49-('2.1 Kraftwerk allgemein'!$F$16-'1.1 Allgemein'!$I$22+1),1),COLUMN(CU49)-('2.1 Kraftwerk allgemein'!$F$16-'1.1 Allgemein'!$I$22+1)))))/$F49,
SUM(OFFSET('2.5 CAPEX'!DI52,0,-MIN($F49-1,COLUMN(CU49)-1),1,MIN($F49,COLUMN(CU49))))/$F49)))))))</f>
        <v>0</v>
      </c>
      <c r="DE49" s="199">
        <f ca="1">IF('2.1 Kraftwerk allgemein'!$F$15&lt;'1.1 Allgemein'!$I$22,
IF(OR(ISNUMBER($D49)=FALSE,$F49=""),"",
IF(AND('2.5 CAPEX'!$L52&lt;&gt;"x",'2.5 CAPEX'!$M52&lt;&gt;"x"),0,
IF($F49=0,0,
IF(DE$4&lt;'2.1 Kraftwerk allgemein'!$F$16,0,
IF(DE$4='2.1 Kraftwerk allgemein'!$F$16,'2.5 CAPEX'!$J52/$F49,
IF(DE$4&lt;'2.1 Kraftwerk allgemein'!$F$16+$F49,
('2.5 CAPEX'!$J52+SUM(OFFSET('2.5 CAPEX'!DJ52,0,-MIN(MAX($F49-1-('2.1 Kraftwerk allgemein'!$F$16-'2.1 Kraftwerk allgemein'!$F$15+1),0),COLUMN(CV49)-1-('2.1 Kraftwerk allgemein'!$F$16-'2.1 Kraftwerk allgemein'!$F$15+1)),1,MIN(MAX($F49-('2.1 Kraftwerk allgemein'!$F$16-'2.1 Kraftwerk allgemein'!$F$15+1),1),COLUMN(CV49)-('2.1 Kraftwerk allgemein'!$F$16-'2.1 Kraftwerk allgemein'!$F$15+1)))))/$F49,
SUM(OFFSET('2.5 CAPEX'!DJ52,0,-MIN($F49-1,COLUMN(CV49)-1),1,MIN($F49,COLUMN(CV49))))/$F49)))))),
IF(OR(ISNUMBER($D49)=FALSE,$F49=""),"",
IF(AND('2.5 CAPEX'!$L52&lt;&gt;"x",'2.5 CAPEX'!$M52&lt;&gt;"x"),0,
IF($F49=0,0,
IF(DE$4&lt;'2.1 Kraftwerk allgemein'!$F$16,0,
IF(DE$4='2.1 Kraftwerk allgemein'!$F$16,'2.5 CAPEX'!$J52/$F49,
IF(DE$4&lt;'2.1 Kraftwerk allgemein'!$F$16+$F49,
('2.5 CAPEX'!$J52+SUM(OFFSET('2.5 CAPEX'!DJ52,0,-MIN(MAX($F49-1-('2.1 Kraftwerk allgemein'!$F$16-'1.1 Allgemein'!$I$22+1),0),COLUMN(CV49)-1-('2.1 Kraftwerk allgemein'!$F$16-'1.1 Allgemein'!$I$22+1)),1,MIN(MAX($F49-('2.1 Kraftwerk allgemein'!$F$16-'1.1 Allgemein'!$I$22+1),1),COLUMN(CV49)-('2.1 Kraftwerk allgemein'!$F$16-'1.1 Allgemein'!$I$22+1)))))/$F49,
SUM(OFFSET('2.5 CAPEX'!DJ52,0,-MIN($F49-1,COLUMN(CV49)-1),1,MIN($F49,COLUMN(CV49))))/$F49)))))))</f>
        <v>0</v>
      </c>
      <c r="DF49" s="199">
        <f ca="1">IF('2.1 Kraftwerk allgemein'!$F$15&lt;'1.1 Allgemein'!$I$22,
IF(OR(ISNUMBER($D49)=FALSE,$F49=""),"",
IF(AND('2.5 CAPEX'!$L52&lt;&gt;"x",'2.5 CAPEX'!$M52&lt;&gt;"x"),0,
IF($F49=0,0,
IF(DF$4&lt;'2.1 Kraftwerk allgemein'!$F$16,0,
IF(DF$4='2.1 Kraftwerk allgemein'!$F$16,'2.5 CAPEX'!$J52/$F49,
IF(DF$4&lt;'2.1 Kraftwerk allgemein'!$F$16+$F49,
('2.5 CAPEX'!$J52+SUM(OFFSET('2.5 CAPEX'!DK52,0,-MIN(MAX($F49-1-('2.1 Kraftwerk allgemein'!$F$16-'2.1 Kraftwerk allgemein'!$F$15+1),0),COLUMN(CW49)-1-('2.1 Kraftwerk allgemein'!$F$16-'2.1 Kraftwerk allgemein'!$F$15+1)),1,MIN(MAX($F49-('2.1 Kraftwerk allgemein'!$F$16-'2.1 Kraftwerk allgemein'!$F$15+1),1),COLUMN(CW49)-('2.1 Kraftwerk allgemein'!$F$16-'2.1 Kraftwerk allgemein'!$F$15+1)))))/$F49,
SUM(OFFSET('2.5 CAPEX'!DK52,0,-MIN($F49-1,COLUMN(CW49)-1),1,MIN($F49,COLUMN(CW49))))/$F49)))))),
IF(OR(ISNUMBER($D49)=FALSE,$F49=""),"",
IF(AND('2.5 CAPEX'!$L52&lt;&gt;"x",'2.5 CAPEX'!$M52&lt;&gt;"x"),0,
IF($F49=0,0,
IF(DF$4&lt;'2.1 Kraftwerk allgemein'!$F$16,0,
IF(DF$4='2.1 Kraftwerk allgemein'!$F$16,'2.5 CAPEX'!$J52/$F49,
IF(DF$4&lt;'2.1 Kraftwerk allgemein'!$F$16+$F49,
('2.5 CAPEX'!$J52+SUM(OFFSET('2.5 CAPEX'!DK52,0,-MIN(MAX($F49-1-('2.1 Kraftwerk allgemein'!$F$16-'1.1 Allgemein'!$I$22+1),0),COLUMN(CW49)-1-('2.1 Kraftwerk allgemein'!$F$16-'1.1 Allgemein'!$I$22+1)),1,MIN(MAX($F49-('2.1 Kraftwerk allgemein'!$F$16-'1.1 Allgemein'!$I$22+1),1),COLUMN(CW49)-('2.1 Kraftwerk allgemein'!$F$16-'1.1 Allgemein'!$I$22+1)))))/$F49,
SUM(OFFSET('2.5 CAPEX'!DK52,0,-MIN($F49-1,COLUMN(CW49)-1),1,MIN($F49,COLUMN(CW49))))/$F49)))))))</f>
        <v>0</v>
      </c>
    </row>
    <row r="50" spans="1:110" s="200" customFormat="1" ht="14" x14ac:dyDescent="0.3">
      <c r="A50" s="104"/>
      <c r="B50" s="104"/>
      <c r="C50" s="154"/>
      <c r="D50" s="191">
        <f>IF('2.5 CAPEX'!D53&lt;&gt;"",'2.5 CAPEX'!D53,"")</f>
        <v>406</v>
      </c>
      <c r="E50" s="191" t="str">
        <f>IF('2.5 CAPEX'!E53&lt;&gt;"",'2.5 CAPEX'!E53,"")</f>
        <v>Leittechnik</v>
      </c>
      <c r="F50" s="196">
        <f>IF('2.5 CAPEX'!F53&lt;&gt;"",'2.5 CAPEX'!F53,"")</f>
        <v>15</v>
      </c>
      <c r="G50" s="197">
        <f ca="1">IF(ISNUMBER(D50)=FALSE,"",INDEX('2.5 CAPEX'!$H:$H,MATCH('3.1 Abschreibung'!$D50,'2.5 CAPEX'!$D:$D,0))+INDEX('2.5 CAPEX'!$J:$J,MATCH('3.1 Abschreibung'!$D50,'2.5 CAPEX'!$D:$D,0)))</f>
        <v>0</v>
      </c>
      <c r="H50" s="197"/>
      <c r="I50" s="198">
        <v>0</v>
      </c>
      <c r="J50" s="199">
        <f ca="1">IF('2.1 Kraftwerk allgemein'!$F$15&lt;'1.1 Allgemein'!$I$22,
IF(OR(ISNUMBER($D50)=FALSE,$F50=""),"",
IF(AND('2.5 CAPEX'!$L53&lt;&gt;"x",'2.5 CAPEX'!$M53&lt;&gt;"x"),0,
IF($F50=0,0,
IF(J$4&lt;'2.1 Kraftwerk allgemein'!$F$16,0,
IF(J$4='2.1 Kraftwerk allgemein'!$F$16,'2.5 CAPEX'!$J53/$F50,
IF(J$4&lt;'2.1 Kraftwerk allgemein'!$F$16+$F50,
('2.5 CAPEX'!$J53+SUM(OFFSET('2.5 CAPEX'!O53,0,-MIN(MAX($F50-1-('2.1 Kraftwerk allgemein'!$F$16-'2.1 Kraftwerk allgemein'!$F$15+1),0),COLUMN(A50)-1-('2.1 Kraftwerk allgemein'!$F$16-'2.1 Kraftwerk allgemein'!$F$15+1)),1,MIN(MAX($F50-('2.1 Kraftwerk allgemein'!$F$16-'2.1 Kraftwerk allgemein'!$F$15+1),1),COLUMN(A50)-('2.1 Kraftwerk allgemein'!$F$16-'2.1 Kraftwerk allgemein'!$F$15+1)))))/$F50,
SUM(OFFSET('2.5 CAPEX'!O53,0,-MIN($F50-1,COLUMN(A50)-1),1,MIN($F50,COLUMN(A50))))/$F50)))))),
IF(OR(ISNUMBER($D50)=FALSE,$F50=""),"",
IF(AND('2.5 CAPEX'!$L53&lt;&gt;"x",'2.5 CAPEX'!$M53&lt;&gt;"x"),0,
IF($F50=0,0,
IF(J$4&lt;'2.1 Kraftwerk allgemein'!$F$16,0,
IF(J$4='2.1 Kraftwerk allgemein'!$F$16,'2.5 CAPEX'!$J53/$F50,
IF(J$4&lt;'2.1 Kraftwerk allgemein'!$F$16+$F50,
('2.5 CAPEX'!$J53+SUM(OFFSET('2.5 CAPEX'!O53,0,-MIN(MAX($F50-1-('2.1 Kraftwerk allgemein'!$F$16-'1.1 Allgemein'!$I$22+1),0),COLUMN(A50)-1-('2.1 Kraftwerk allgemein'!$F$16-'1.1 Allgemein'!$I$22+1)),1,MIN(MAX($F50-('2.1 Kraftwerk allgemein'!$F$16-'1.1 Allgemein'!$I$22+1),1),COLUMN(A50)-('2.1 Kraftwerk allgemein'!$F$16-'1.1 Allgemein'!$I$22+1)))))/$F50,
SUM(OFFSET('2.5 CAPEX'!O53,0,-MIN($F50-1,COLUMN(A50)-1),1,MIN($F50,COLUMN(A50))))/$F50)))))))</f>
        <v>0</v>
      </c>
      <c r="K50" s="199">
        <f ca="1">IF('2.1 Kraftwerk allgemein'!$F$15&lt;'1.1 Allgemein'!$I$22,
IF(OR(ISNUMBER($D50)=FALSE,$F50=""),"",
IF(AND('2.5 CAPEX'!$L53&lt;&gt;"x",'2.5 CAPEX'!$M53&lt;&gt;"x"),0,
IF($F50=0,0,
IF(K$4&lt;'2.1 Kraftwerk allgemein'!$F$16,0,
IF(K$4='2.1 Kraftwerk allgemein'!$F$16,'2.5 CAPEX'!$J53/$F50,
IF(K$4&lt;'2.1 Kraftwerk allgemein'!$F$16+$F50,
('2.5 CAPEX'!$J53+SUM(OFFSET('2.5 CAPEX'!P53,0,-MIN(MAX($F50-1-('2.1 Kraftwerk allgemein'!$F$16-'2.1 Kraftwerk allgemein'!$F$15+1),0),COLUMN(B50)-1-('2.1 Kraftwerk allgemein'!$F$16-'2.1 Kraftwerk allgemein'!$F$15+1)),1,MIN(MAX($F50-('2.1 Kraftwerk allgemein'!$F$16-'2.1 Kraftwerk allgemein'!$F$15+1),1),COLUMN(B50)-('2.1 Kraftwerk allgemein'!$F$16-'2.1 Kraftwerk allgemein'!$F$15+1)))))/$F50,
SUM(OFFSET('2.5 CAPEX'!P53,0,-MIN($F50-1,COLUMN(B50)-1),1,MIN($F50,COLUMN(B50))))/$F50)))))),
IF(OR(ISNUMBER($D50)=FALSE,$F50=""),"",
IF(AND('2.5 CAPEX'!$L53&lt;&gt;"x",'2.5 CAPEX'!$M53&lt;&gt;"x"),0,
IF($F50=0,0,
IF(K$4&lt;'2.1 Kraftwerk allgemein'!$F$16,0,
IF(K$4='2.1 Kraftwerk allgemein'!$F$16,'2.5 CAPEX'!$J53/$F50,
IF(K$4&lt;'2.1 Kraftwerk allgemein'!$F$16+$F50,
('2.5 CAPEX'!$J53+SUM(OFFSET('2.5 CAPEX'!P53,0,-MIN(MAX($F50-1-('2.1 Kraftwerk allgemein'!$F$16-'1.1 Allgemein'!$I$22+1),0),COLUMN(B50)-1-('2.1 Kraftwerk allgemein'!$F$16-'1.1 Allgemein'!$I$22+1)),1,MIN(MAX($F50-('2.1 Kraftwerk allgemein'!$F$16-'1.1 Allgemein'!$I$22+1),1),COLUMN(B50)-('2.1 Kraftwerk allgemein'!$F$16-'1.1 Allgemein'!$I$22+1)))))/$F50,
SUM(OFFSET('2.5 CAPEX'!P53,0,-MIN($F50-1,COLUMN(B50)-1),1,MIN($F50,COLUMN(B50))))/$F50)))))))</f>
        <v>0</v>
      </c>
      <c r="L50" s="199">
        <f ca="1">IF('2.1 Kraftwerk allgemein'!$F$15&lt;'1.1 Allgemein'!$I$22,
IF(OR(ISNUMBER($D50)=FALSE,$F50=""),"",
IF(AND('2.5 CAPEX'!$L53&lt;&gt;"x",'2.5 CAPEX'!$M53&lt;&gt;"x"),0,
IF($F50=0,0,
IF(L$4&lt;'2.1 Kraftwerk allgemein'!$F$16,0,
IF(L$4='2.1 Kraftwerk allgemein'!$F$16,'2.5 CAPEX'!$J53/$F50,
IF(L$4&lt;'2.1 Kraftwerk allgemein'!$F$16+$F50,
('2.5 CAPEX'!$J53+SUM(OFFSET('2.5 CAPEX'!Q53,0,-MIN(MAX($F50-1-('2.1 Kraftwerk allgemein'!$F$16-'2.1 Kraftwerk allgemein'!$F$15+1),0),COLUMN(C50)-1-('2.1 Kraftwerk allgemein'!$F$16-'2.1 Kraftwerk allgemein'!$F$15+1)),1,MIN(MAX($F50-('2.1 Kraftwerk allgemein'!$F$16-'2.1 Kraftwerk allgemein'!$F$15+1),1),COLUMN(C50)-('2.1 Kraftwerk allgemein'!$F$16-'2.1 Kraftwerk allgemein'!$F$15+1)))))/$F50,
SUM(OFFSET('2.5 CAPEX'!Q53,0,-MIN($F50-1,COLUMN(C50)-1),1,MIN($F50,COLUMN(C50))))/$F50)))))),
IF(OR(ISNUMBER($D50)=FALSE,$F50=""),"",
IF(AND('2.5 CAPEX'!$L53&lt;&gt;"x",'2.5 CAPEX'!$M53&lt;&gt;"x"),0,
IF($F50=0,0,
IF(L$4&lt;'2.1 Kraftwerk allgemein'!$F$16,0,
IF(L$4='2.1 Kraftwerk allgemein'!$F$16,'2.5 CAPEX'!$J53/$F50,
IF(L$4&lt;'2.1 Kraftwerk allgemein'!$F$16+$F50,
('2.5 CAPEX'!$J53+SUM(OFFSET('2.5 CAPEX'!Q53,0,-MIN(MAX($F50-1-('2.1 Kraftwerk allgemein'!$F$16-'1.1 Allgemein'!$I$22+1),0),COLUMN(C50)-1-('2.1 Kraftwerk allgemein'!$F$16-'1.1 Allgemein'!$I$22+1)),1,MIN(MAX($F50-('2.1 Kraftwerk allgemein'!$F$16-'1.1 Allgemein'!$I$22+1),1),COLUMN(C50)-('2.1 Kraftwerk allgemein'!$F$16-'1.1 Allgemein'!$I$22+1)))))/$F50,
SUM(OFFSET('2.5 CAPEX'!Q53,0,-MIN($F50-1,COLUMN(C50)-1),1,MIN($F50,COLUMN(C50))))/$F50)))))))</f>
        <v>0</v>
      </c>
      <c r="M50" s="199">
        <f ca="1">IF('2.1 Kraftwerk allgemein'!$F$15&lt;'1.1 Allgemein'!$I$22,
IF(OR(ISNUMBER($D50)=FALSE,$F50=""),"",
IF(AND('2.5 CAPEX'!$L53&lt;&gt;"x",'2.5 CAPEX'!$M53&lt;&gt;"x"),0,
IF($F50=0,0,
IF(M$4&lt;'2.1 Kraftwerk allgemein'!$F$16,0,
IF(M$4='2.1 Kraftwerk allgemein'!$F$16,'2.5 CAPEX'!$J53/$F50,
IF(M$4&lt;'2.1 Kraftwerk allgemein'!$F$16+$F50,
('2.5 CAPEX'!$J53+SUM(OFFSET('2.5 CAPEX'!R53,0,-MIN(MAX($F50-1-('2.1 Kraftwerk allgemein'!$F$16-'2.1 Kraftwerk allgemein'!$F$15+1),0),COLUMN(D50)-1-('2.1 Kraftwerk allgemein'!$F$16-'2.1 Kraftwerk allgemein'!$F$15+1)),1,MIN(MAX($F50-('2.1 Kraftwerk allgemein'!$F$16-'2.1 Kraftwerk allgemein'!$F$15+1),1),COLUMN(D50)-('2.1 Kraftwerk allgemein'!$F$16-'2.1 Kraftwerk allgemein'!$F$15+1)))))/$F50,
SUM(OFFSET('2.5 CAPEX'!R53,0,-MIN($F50-1,COLUMN(D50)-1),1,MIN($F50,COLUMN(D50))))/$F50)))))),
IF(OR(ISNUMBER($D50)=FALSE,$F50=""),"",
IF(AND('2.5 CAPEX'!$L53&lt;&gt;"x",'2.5 CAPEX'!$M53&lt;&gt;"x"),0,
IF($F50=0,0,
IF(M$4&lt;'2.1 Kraftwerk allgemein'!$F$16,0,
IF(M$4='2.1 Kraftwerk allgemein'!$F$16,'2.5 CAPEX'!$J53/$F50,
IF(M$4&lt;'2.1 Kraftwerk allgemein'!$F$16+$F50,
('2.5 CAPEX'!$J53+SUM(OFFSET('2.5 CAPEX'!R53,0,-MIN(MAX($F50-1-('2.1 Kraftwerk allgemein'!$F$16-'1.1 Allgemein'!$I$22+1),0),COLUMN(D50)-1-('2.1 Kraftwerk allgemein'!$F$16-'1.1 Allgemein'!$I$22+1)),1,MIN(MAX($F50-('2.1 Kraftwerk allgemein'!$F$16-'1.1 Allgemein'!$I$22+1),1),COLUMN(D50)-('2.1 Kraftwerk allgemein'!$F$16-'1.1 Allgemein'!$I$22+1)))))/$F50,
SUM(OFFSET('2.5 CAPEX'!R53,0,-MIN($F50-1,COLUMN(D50)-1),1,MIN($F50,COLUMN(D50))))/$F50)))))))</f>
        <v>0</v>
      </c>
      <c r="N50" s="199">
        <f ca="1">IF('2.1 Kraftwerk allgemein'!$F$15&lt;'1.1 Allgemein'!$I$22,
IF(OR(ISNUMBER($D50)=FALSE,$F50=""),"",
IF(AND('2.5 CAPEX'!$L53&lt;&gt;"x",'2.5 CAPEX'!$M53&lt;&gt;"x"),0,
IF($F50=0,0,
IF(N$4&lt;'2.1 Kraftwerk allgemein'!$F$16,0,
IF(N$4='2.1 Kraftwerk allgemein'!$F$16,'2.5 CAPEX'!$J53/$F50,
IF(N$4&lt;'2.1 Kraftwerk allgemein'!$F$16+$F50,
('2.5 CAPEX'!$J53+SUM(OFFSET('2.5 CAPEX'!S53,0,-MIN(MAX($F50-1-('2.1 Kraftwerk allgemein'!$F$16-'2.1 Kraftwerk allgemein'!$F$15+1),0),COLUMN(E50)-1-('2.1 Kraftwerk allgemein'!$F$16-'2.1 Kraftwerk allgemein'!$F$15+1)),1,MIN(MAX($F50-('2.1 Kraftwerk allgemein'!$F$16-'2.1 Kraftwerk allgemein'!$F$15+1),1),COLUMN(E50)-('2.1 Kraftwerk allgemein'!$F$16-'2.1 Kraftwerk allgemein'!$F$15+1)))))/$F50,
SUM(OFFSET('2.5 CAPEX'!S53,0,-MIN($F50-1,COLUMN(E50)-1),1,MIN($F50,COLUMN(E50))))/$F50)))))),
IF(OR(ISNUMBER($D50)=FALSE,$F50=""),"",
IF(AND('2.5 CAPEX'!$L53&lt;&gt;"x",'2.5 CAPEX'!$M53&lt;&gt;"x"),0,
IF($F50=0,0,
IF(N$4&lt;'2.1 Kraftwerk allgemein'!$F$16,0,
IF(N$4='2.1 Kraftwerk allgemein'!$F$16,'2.5 CAPEX'!$J53/$F50,
IF(N$4&lt;'2.1 Kraftwerk allgemein'!$F$16+$F50,
('2.5 CAPEX'!$J53+SUM(OFFSET('2.5 CAPEX'!S53,0,-MIN(MAX($F50-1-('2.1 Kraftwerk allgemein'!$F$16-'1.1 Allgemein'!$I$22+1),0),COLUMN(E50)-1-('2.1 Kraftwerk allgemein'!$F$16-'1.1 Allgemein'!$I$22+1)),1,MIN(MAX($F50-('2.1 Kraftwerk allgemein'!$F$16-'1.1 Allgemein'!$I$22+1),1),COLUMN(E50)-('2.1 Kraftwerk allgemein'!$F$16-'1.1 Allgemein'!$I$22+1)))))/$F50,
SUM(OFFSET('2.5 CAPEX'!S53,0,-MIN($F50-1,COLUMN(E50)-1),1,MIN($F50,COLUMN(E50))))/$F50)))))))</f>
        <v>0</v>
      </c>
      <c r="O50" s="199">
        <f ca="1">IF('2.1 Kraftwerk allgemein'!$F$15&lt;'1.1 Allgemein'!$I$22,
IF(OR(ISNUMBER($D50)=FALSE,$F50=""),"",
IF(AND('2.5 CAPEX'!$L53&lt;&gt;"x",'2.5 CAPEX'!$M53&lt;&gt;"x"),0,
IF($F50=0,0,
IF(O$4&lt;'2.1 Kraftwerk allgemein'!$F$16,0,
IF(O$4='2.1 Kraftwerk allgemein'!$F$16,'2.5 CAPEX'!$J53/$F50,
IF(O$4&lt;'2.1 Kraftwerk allgemein'!$F$16+$F50,
('2.5 CAPEX'!$J53+SUM(OFFSET('2.5 CAPEX'!T53,0,-MIN(MAX($F50-1-('2.1 Kraftwerk allgemein'!$F$16-'2.1 Kraftwerk allgemein'!$F$15+1),0),COLUMN(F50)-1-('2.1 Kraftwerk allgemein'!$F$16-'2.1 Kraftwerk allgemein'!$F$15+1)),1,MIN(MAX($F50-('2.1 Kraftwerk allgemein'!$F$16-'2.1 Kraftwerk allgemein'!$F$15+1),1),COLUMN(F50)-('2.1 Kraftwerk allgemein'!$F$16-'2.1 Kraftwerk allgemein'!$F$15+1)))))/$F50,
SUM(OFFSET('2.5 CAPEX'!T53,0,-MIN($F50-1,COLUMN(F50)-1),1,MIN($F50,COLUMN(F50))))/$F50)))))),
IF(OR(ISNUMBER($D50)=FALSE,$F50=""),"",
IF(AND('2.5 CAPEX'!$L53&lt;&gt;"x",'2.5 CAPEX'!$M53&lt;&gt;"x"),0,
IF($F50=0,0,
IF(O$4&lt;'2.1 Kraftwerk allgemein'!$F$16,0,
IF(O$4='2.1 Kraftwerk allgemein'!$F$16,'2.5 CAPEX'!$J53/$F50,
IF(O$4&lt;'2.1 Kraftwerk allgemein'!$F$16+$F50,
('2.5 CAPEX'!$J53+SUM(OFFSET('2.5 CAPEX'!T53,0,-MIN(MAX($F50-1-('2.1 Kraftwerk allgemein'!$F$16-'1.1 Allgemein'!$I$22+1),0),COLUMN(F50)-1-('2.1 Kraftwerk allgemein'!$F$16-'1.1 Allgemein'!$I$22+1)),1,MIN(MAX($F50-('2.1 Kraftwerk allgemein'!$F$16-'1.1 Allgemein'!$I$22+1),1),COLUMN(F50)-('2.1 Kraftwerk allgemein'!$F$16-'1.1 Allgemein'!$I$22+1)))))/$F50,
SUM(OFFSET('2.5 CAPEX'!T53,0,-MIN($F50-1,COLUMN(F50)-1),1,MIN($F50,COLUMN(F50))))/$F50)))))))</f>
        <v>0</v>
      </c>
      <c r="P50" s="199">
        <f ca="1">IF('2.1 Kraftwerk allgemein'!$F$15&lt;'1.1 Allgemein'!$I$22,
IF(OR(ISNUMBER($D50)=FALSE,$F50=""),"",
IF(AND('2.5 CAPEX'!$L53&lt;&gt;"x",'2.5 CAPEX'!$M53&lt;&gt;"x"),0,
IF($F50=0,0,
IF(P$4&lt;'2.1 Kraftwerk allgemein'!$F$16,0,
IF(P$4='2.1 Kraftwerk allgemein'!$F$16,'2.5 CAPEX'!$J53/$F50,
IF(P$4&lt;'2.1 Kraftwerk allgemein'!$F$16+$F50,
('2.5 CAPEX'!$J53+SUM(OFFSET('2.5 CAPEX'!U53,0,-MIN(MAX($F50-1-('2.1 Kraftwerk allgemein'!$F$16-'2.1 Kraftwerk allgemein'!$F$15+1),0),COLUMN(G50)-1-('2.1 Kraftwerk allgemein'!$F$16-'2.1 Kraftwerk allgemein'!$F$15+1)),1,MIN(MAX($F50-('2.1 Kraftwerk allgemein'!$F$16-'2.1 Kraftwerk allgemein'!$F$15+1),1),COLUMN(G50)-('2.1 Kraftwerk allgemein'!$F$16-'2.1 Kraftwerk allgemein'!$F$15+1)))))/$F50,
SUM(OFFSET('2.5 CAPEX'!U53,0,-MIN($F50-1,COLUMN(G50)-1),1,MIN($F50,COLUMN(G50))))/$F50)))))),
IF(OR(ISNUMBER($D50)=FALSE,$F50=""),"",
IF(AND('2.5 CAPEX'!$L53&lt;&gt;"x",'2.5 CAPEX'!$M53&lt;&gt;"x"),0,
IF($F50=0,0,
IF(P$4&lt;'2.1 Kraftwerk allgemein'!$F$16,0,
IF(P$4='2.1 Kraftwerk allgemein'!$F$16,'2.5 CAPEX'!$J53/$F50,
IF(P$4&lt;'2.1 Kraftwerk allgemein'!$F$16+$F50,
('2.5 CAPEX'!$J53+SUM(OFFSET('2.5 CAPEX'!U53,0,-MIN(MAX($F50-1-('2.1 Kraftwerk allgemein'!$F$16-'1.1 Allgemein'!$I$22+1),0),COLUMN(G50)-1-('2.1 Kraftwerk allgemein'!$F$16-'1.1 Allgemein'!$I$22+1)),1,MIN(MAX($F50-('2.1 Kraftwerk allgemein'!$F$16-'1.1 Allgemein'!$I$22+1),1),COLUMN(G50)-('2.1 Kraftwerk allgemein'!$F$16-'1.1 Allgemein'!$I$22+1)))))/$F50,
SUM(OFFSET('2.5 CAPEX'!U53,0,-MIN($F50-1,COLUMN(G50)-1),1,MIN($F50,COLUMN(G50))))/$F50)))))))</f>
        <v>0</v>
      </c>
      <c r="Q50" s="199">
        <f ca="1">IF('2.1 Kraftwerk allgemein'!$F$15&lt;'1.1 Allgemein'!$I$22,
IF(OR(ISNUMBER($D50)=FALSE,$F50=""),"",
IF(AND('2.5 CAPEX'!$L53&lt;&gt;"x",'2.5 CAPEX'!$M53&lt;&gt;"x"),0,
IF($F50=0,0,
IF(Q$4&lt;'2.1 Kraftwerk allgemein'!$F$16,0,
IF(Q$4='2.1 Kraftwerk allgemein'!$F$16,'2.5 CAPEX'!$J53/$F50,
IF(Q$4&lt;'2.1 Kraftwerk allgemein'!$F$16+$F50,
('2.5 CAPEX'!$J53+SUM(OFFSET('2.5 CAPEX'!V53,0,-MIN(MAX($F50-1-('2.1 Kraftwerk allgemein'!$F$16-'2.1 Kraftwerk allgemein'!$F$15+1),0),COLUMN(H50)-1-('2.1 Kraftwerk allgemein'!$F$16-'2.1 Kraftwerk allgemein'!$F$15+1)),1,MIN(MAX($F50-('2.1 Kraftwerk allgemein'!$F$16-'2.1 Kraftwerk allgemein'!$F$15+1),1),COLUMN(H50)-('2.1 Kraftwerk allgemein'!$F$16-'2.1 Kraftwerk allgemein'!$F$15+1)))))/$F50,
SUM(OFFSET('2.5 CAPEX'!V53,0,-MIN($F50-1,COLUMN(H50)-1),1,MIN($F50,COLUMN(H50))))/$F50)))))),
IF(OR(ISNUMBER($D50)=FALSE,$F50=""),"",
IF(AND('2.5 CAPEX'!$L53&lt;&gt;"x",'2.5 CAPEX'!$M53&lt;&gt;"x"),0,
IF($F50=0,0,
IF(Q$4&lt;'2.1 Kraftwerk allgemein'!$F$16,0,
IF(Q$4='2.1 Kraftwerk allgemein'!$F$16,'2.5 CAPEX'!$J53/$F50,
IF(Q$4&lt;'2.1 Kraftwerk allgemein'!$F$16+$F50,
('2.5 CAPEX'!$J53+SUM(OFFSET('2.5 CAPEX'!V53,0,-MIN(MAX($F50-1-('2.1 Kraftwerk allgemein'!$F$16-'1.1 Allgemein'!$I$22+1),0),COLUMN(H50)-1-('2.1 Kraftwerk allgemein'!$F$16-'1.1 Allgemein'!$I$22+1)),1,MIN(MAX($F50-('2.1 Kraftwerk allgemein'!$F$16-'1.1 Allgemein'!$I$22+1),1),COLUMN(H50)-('2.1 Kraftwerk allgemein'!$F$16-'1.1 Allgemein'!$I$22+1)))))/$F50,
SUM(OFFSET('2.5 CAPEX'!V53,0,-MIN($F50-1,COLUMN(H50)-1),1,MIN($F50,COLUMN(H50))))/$F50)))))))</f>
        <v>0</v>
      </c>
      <c r="R50" s="199">
        <f ca="1">IF('2.1 Kraftwerk allgemein'!$F$15&lt;'1.1 Allgemein'!$I$22,
IF(OR(ISNUMBER($D50)=FALSE,$F50=""),"",
IF(AND('2.5 CAPEX'!$L53&lt;&gt;"x",'2.5 CAPEX'!$M53&lt;&gt;"x"),0,
IF($F50=0,0,
IF(R$4&lt;'2.1 Kraftwerk allgemein'!$F$16,0,
IF(R$4='2.1 Kraftwerk allgemein'!$F$16,'2.5 CAPEX'!$J53/$F50,
IF(R$4&lt;'2.1 Kraftwerk allgemein'!$F$16+$F50,
('2.5 CAPEX'!$J53+SUM(OFFSET('2.5 CAPEX'!W53,0,-MIN(MAX($F50-1-('2.1 Kraftwerk allgemein'!$F$16-'2.1 Kraftwerk allgemein'!$F$15+1),0),COLUMN(I50)-1-('2.1 Kraftwerk allgemein'!$F$16-'2.1 Kraftwerk allgemein'!$F$15+1)),1,MIN(MAX($F50-('2.1 Kraftwerk allgemein'!$F$16-'2.1 Kraftwerk allgemein'!$F$15+1),1),COLUMN(I50)-('2.1 Kraftwerk allgemein'!$F$16-'2.1 Kraftwerk allgemein'!$F$15+1)))))/$F50,
SUM(OFFSET('2.5 CAPEX'!W53,0,-MIN($F50-1,COLUMN(I50)-1),1,MIN($F50,COLUMN(I50))))/$F50)))))),
IF(OR(ISNUMBER($D50)=FALSE,$F50=""),"",
IF(AND('2.5 CAPEX'!$L53&lt;&gt;"x",'2.5 CAPEX'!$M53&lt;&gt;"x"),0,
IF($F50=0,0,
IF(R$4&lt;'2.1 Kraftwerk allgemein'!$F$16,0,
IF(R$4='2.1 Kraftwerk allgemein'!$F$16,'2.5 CAPEX'!$J53/$F50,
IF(R$4&lt;'2.1 Kraftwerk allgemein'!$F$16+$F50,
('2.5 CAPEX'!$J53+SUM(OFFSET('2.5 CAPEX'!W53,0,-MIN(MAX($F50-1-('2.1 Kraftwerk allgemein'!$F$16-'1.1 Allgemein'!$I$22+1),0),COLUMN(I50)-1-('2.1 Kraftwerk allgemein'!$F$16-'1.1 Allgemein'!$I$22+1)),1,MIN(MAX($F50-('2.1 Kraftwerk allgemein'!$F$16-'1.1 Allgemein'!$I$22+1),1),COLUMN(I50)-('2.1 Kraftwerk allgemein'!$F$16-'1.1 Allgemein'!$I$22+1)))))/$F50,
SUM(OFFSET('2.5 CAPEX'!W53,0,-MIN($F50-1,COLUMN(I50)-1),1,MIN($F50,COLUMN(I50))))/$F50)))))))</f>
        <v>0</v>
      </c>
      <c r="S50" s="199">
        <f ca="1">IF('2.1 Kraftwerk allgemein'!$F$15&lt;'1.1 Allgemein'!$I$22,
IF(OR(ISNUMBER($D50)=FALSE,$F50=""),"",
IF(AND('2.5 CAPEX'!$L53&lt;&gt;"x",'2.5 CAPEX'!$M53&lt;&gt;"x"),0,
IF($F50=0,0,
IF(S$4&lt;'2.1 Kraftwerk allgemein'!$F$16,0,
IF(S$4='2.1 Kraftwerk allgemein'!$F$16,'2.5 CAPEX'!$J53/$F50,
IF(S$4&lt;'2.1 Kraftwerk allgemein'!$F$16+$F50,
('2.5 CAPEX'!$J53+SUM(OFFSET('2.5 CAPEX'!X53,0,-MIN(MAX($F50-1-('2.1 Kraftwerk allgemein'!$F$16-'2.1 Kraftwerk allgemein'!$F$15+1),0),COLUMN(J50)-1-('2.1 Kraftwerk allgemein'!$F$16-'2.1 Kraftwerk allgemein'!$F$15+1)),1,MIN(MAX($F50-('2.1 Kraftwerk allgemein'!$F$16-'2.1 Kraftwerk allgemein'!$F$15+1),1),COLUMN(J50)-('2.1 Kraftwerk allgemein'!$F$16-'2.1 Kraftwerk allgemein'!$F$15+1)))))/$F50,
SUM(OFFSET('2.5 CAPEX'!X53,0,-MIN($F50-1,COLUMN(J50)-1),1,MIN($F50,COLUMN(J50))))/$F50)))))),
IF(OR(ISNUMBER($D50)=FALSE,$F50=""),"",
IF(AND('2.5 CAPEX'!$L53&lt;&gt;"x",'2.5 CAPEX'!$M53&lt;&gt;"x"),0,
IF($F50=0,0,
IF(S$4&lt;'2.1 Kraftwerk allgemein'!$F$16,0,
IF(S$4='2.1 Kraftwerk allgemein'!$F$16,'2.5 CAPEX'!$J53/$F50,
IF(S$4&lt;'2.1 Kraftwerk allgemein'!$F$16+$F50,
('2.5 CAPEX'!$J53+SUM(OFFSET('2.5 CAPEX'!X53,0,-MIN(MAX($F50-1-('2.1 Kraftwerk allgemein'!$F$16-'1.1 Allgemein'!$I$22+1),0),COLUMN(J50)-1-('2.1 Kraftwerk allgemein'!$F$16-'1.1 Allgemein'!$I$22+1)),1,MIN(MAX($F50-('2.1 Kraftwerk allgemein'!$F$16-'1.1 Allgemein'!$I$22+1),1),COLUMN(J50)-('2.1 Kraftwerk allgemein'!$F$16-'1.1 Allgemein'!$I$22+1)))))/$F50,
SUM(OFFSET('2.5 CAPEX'!X53,0,-MIN($F50-1,COLUMN(J50)-1),1,MIN($F50,COLUMN(J50))))/$F50)))))))</f>
        <v>0</v>
      </c>
      <c r="T50" s="199">
        <f ca="1">IF('2.1 Kraftwerk allgemein'!$F$15&lt;'1.1 Allgemein'!$I$22,
IF(OR(ISNUMBER($D50)=FALSE,$F50=""),"",
IF(AND('2.5 CAPEX'!$L53&lt;&gt;"x",'2.5 CAPEX'!$M53&lt;&gt;"x"),0,
IF($F50=0,0,
IF(T$4&lt;'2.1 Kraftwerk allgemein'!$F$16,0,
IF(T$4='2.1 Kraftwerk allgemein'!$F$16,'2.5 CAPEX'!$J53/$F50,
IF(T$4&lt;'2.1 Kraftwerk allgemein'!$F$16+$F50,
('2.5 CAPEX'!$J53+SUM(OFFSET('2.5 CAPEX'!Y53,0,-MIN(MAX($F50-1-('2.1 Kraftwerk allgemein'!$F$16-'2.1 Kraftwerk allgemein'!$F$15+1),0),COLUMN(K50)-1-('2.1 Kraftwerk allgemein'!$F$16-'2.1 Kraftwerk allgemein'!$F$15+1)),1,MIN(MAX($F50-('2.1 Kraftwerk allgemein'!$F$16-'2.1 Kraftwerk allgemein'!$F$15+1),1),COLUMN(K50)-('2.1 Kraftwerk allgemein'!$F$16-'2.1 Kraftwerk allgemein'!$F$15+1)))))/$F50,
SUM(OFFSET('2.5 CAPEX'!Y53,0,-MIN($F50-1,COLUMN(K50)-1),1,MIN($F50,COLUMN(K50))))/$F50)))))),
IF(OR(ISNUMBER($D50)=FALSE,$F50=""),"",
IF(AND('2.5 CAPEX'!$L53&lt;&gt;"x",'2.5 CAPEX'!$M53&lt;&gt;"x"),0,
IF($F50=0,0,
IF(T$4&lt;'2.1 Kraftwerk allgemein'!$F$16,0,
IF(T$4='2.1 Kraftwerk allgemein'!$F$16,'2.5 CAPEX'!$J53/$F50,
IF(T$4&lt;'2.1 Kraftwerk allgemein'!$F$16+$F50,
('2.5 CAPEX'!$J53+SUM(OFFSET('2.5 CAPEX'!Y53,0,-MIN(MAX($F50-1-('2.1 Kraftwerk allgemein'!$F$16-'1.1 Allgemein'!$I$22+1),0),COLUMN(K50)-1-('2.1 Kraftwerk allgemein'!$F$16-'1.1 Allgemein'!$I$22+1)),1,MIN(MAX($F50-('2.1 Kraftwerk allgemein'!$F$16-'1.1 Allgemein'!$I$22+1),1),COLUMN(K50)-('2.1 Kraftwerk allgemein'!$F$16-'1.1 Allgemein'!$I$22+1)))))/$F50,
SUM(OFFSET('2.5 CAPEX'!Y53,0,-MIN($F50-1,COLUMN(K50)-1),1,MIN($F50,COLUMN(K50))))/$F50)))))))</f>
        <v>0</v>
      </c>
      <c r="U50" s="199">
        <f ca="1">IF('2.1 Kraftwerk allgemein'!$F$15&lt;'1.1 Allgemein'!$I$22,
IF(OR(ISNUMBER($D50)=FALSE,$F50=""),"",
IF(AND('2.5 CAPEX'!$L53&lt;&gt;"x",'2.5 CAPEX'!$M53&lt;&gt;"x"),0,
IF($F50=0,0,
IF(U$4&lt;'2.1 Kraftwerk allgemein'!$F$16,0,
IF(U$4='2.1 Kraftwerk allgemein'!$F$16,'2.5 CAPEX'!$J53/$F50,
IF(U$4&lt;'2.1 Kraftwerk allgemein'!$F$16+$F50,
('2.5 CAPEX'!$J53+SUM(OFFSET('2.5 CAPEX'!Z53,0,-MIN(MAX($F50-1-('2.1 Kraftwerk allgemein'!$F$16-'2.1 Kraftwerk allgemein'!$F$15+1),0),COLUMN(L50)-1-('2.1 Kraftwerk allgemein'!$F$16-'2.1 Kraftwerk allgemein'!$F$15+1)),1,MIN(MAX($F50-('2.1 Kraftwerk allgemein'!$F$16-'2.1 Kraftwerk allgemein'!$F$15+1),1),COLUMN(L50)-('2.1 Kraftwerk allgemein'!$F$16-'2.1 Kraftwerk allgemein'!$F$15+1)))))/$F50,
SUM(OFFSET('2.5 CAPEX'!Z53,0,-MIN($F50-1,COLUMN(L50)-1),1,MIN($F50,COLUMN(L50))))/$F50)))))),
IF(OR(ISNUMBER($D50)=FALSE,$F50=""),"",
IF(AND('2.5 CAPEX'!$L53&lt;&gt;"x",'2.5 CAPEX'!$M53&lt;&gt;"x"),0,
IF($F50=0,0,
IF(U$4&lt;'2.1 Kraftwerk allgemein'!$F$16,0,
IF(U$4='2.1 Kraftwerk allgemein'!$F$16,'2.5 CAPEX'!$J53/$F50,
IF(U$4&lt;'2.1 Kraftwerk allgemein'!$F$16+$F50,
('2.5 CAPEX'!$J53+SUM(OFFSET('2.5 CAPEX'!Z53,0,-MIN(MAX($F50-1-('2.1 Kraftwerk allgemein'!$F$16-'1.1 Allgemein'!$I$22+1),0),COLUMN(L50)-1-('2.1 Kraftwerk allgemein'!$F$16-'1.1 Allgemein'!$I$22+1)),1,MIN(MAX($F50-('2.1 Kraftwerk allgemein'!$F$16-'1.1 Allgemein'!$I$22+1),1),COLUMN(L50)-('2.1 Kraftwerk allgemein'!$F$16-'1.1 Allgemein'!$I$22+1)))))/$F50,
SUM(OFFSET('2.5 CAPEX'!Z53,0,-MIN($F50-1,COLUMN(L50)-1),1,MIN($F50,COLUMN(L50))))/$F50)))))))</f>
        <v>0</v>
      </c>
      <c r="V50" s="199">
        <f ca="1">IF('2.1 Kraftwerk allgemein'!$F$15&lt;'1.1 Allgemein'!$I$22,
IF(OR(ISNUMBER($D50)=FALSE,$F50=""),"",
IF(AND('2.5 CAPEX'!$L53&lt;&gt;"x",'2.5 CAPEX'!$M53&lt;&gt;"x"),0,
IF($F50=0,0,
IF(V$4&lt;'2.1 Kraftwerk allgemein'!$F$16,0,
IF(V$4='2.1 Kraftwerk allgemein'!$F$16,'2.5 CAPEX'!$J53/$F50,
IF(V$4&lt;'2.1 Kraftwerk allgemein'!$F$16+$F50,
('2.5 CAPEX'!$J53+SUM(OFFSET('2.5 CAPEX'!AA53,0,-MIN(MAX($F50-1-('2.1 Kraftwerk allgemein'!$F$16-'2.1 Kraftwerk allgemein'!$F$15+1),0),COLUMN(M50)-1-('2.1 Kraftwerk allgemein'!$F$16-'2.1 Kraftwerk allgemein'!$F$15+1)),1,MIN(MAX($F50-('2.1 Kraftwerk allgemein'!$F$16-'2.1 Kraftwerk allgemein'!$F$15+1),1),COLUMN(M50)-('2.1 Kraftwerk allgemein'!$F$16-'2.1 Kraftwerk allgemein'!$F$15+1)))))/$F50,
SUM(OFFSET('2.5 CAPEX'!AA53,0,-MIN($F50-1,COLUMN(M50)-1),1,MIN($F50,COLUMN(M50))))/$F50)))))),
IF(OR(ISNUMBER($D50)=FALSE,$F50=""),"",
IF(AND('2.5 CAPEX'!$L53&lt;&gt;"x",'2.5 CAPEX'!$M53&lt;&gt;"x"),0,
IF($F50=0,0,
IF(V$4&lt;'2.1 Kraftwerk allgemein'!$F$16,0,
IF(V$4='2.1 Kraftwerk allgemein'!$F$16,'2.5 CAPEX'!$J53/$F50,
IF(V$4&lt;'2.1 Kraftwerk allgemein'!$F$16+$F50,
('2.5 CAPEX'!$J53+SUM(OFFSET('2.5 CAPEX'!AA53,0,-MIN(MAX($F50-1-('2.1 Kraftwerk allgemein'!$F$16-'1.1 Allgemein'!$I$22+1),0),COLUMN(M50)-1-('2.1 Kraftwerk allgemein'!$F$16-'1.1 Allgemein'!$I$22+1)),1,MIN(MAX($F50-('2.1 Kraftwerk allgemein'!$F$16-'1.1 Allgemein'!$I$22+1),1),COLUMN(M50)-('2.1 Kraftwerk allgemein'!$F$16-'1.1 Allgemein'!$I$22+1)))))/$F50,
SUM(OFFSET('2.5 CAPEX'!AA53,0,-MIN($F50-1,COLUMN(M50)-1),1,MIN($F50,COLUMN(M50))))/$F50)))))))</f>
        <v>0</v>
      </c>
      <c r="W50" s="199">
        <f ca="1">IF('2.1 Kraftwerk allgemein'!$F$15&lt;'1.1 Allgemein'!$I$22,
IF(OR(ISNUMBER($D50)=FALSE,$F50=""),"",
IF(AND('2.5 CAPEX'!$L53&lt;&gt;"x",'2.5 CAPEX'!$M53&lt;&gt;"x"),0,
IF($F50=0,0,
IF(W$4&lt;'2.1 Kraftwerk allgemein'!$F$16,0,
IF(W$4='2.1 Kraftwerk allgemein'!$F$16,'2.5 CAPEX'!$J53/$F50,
IF(W$4&lt;'2.1 Kraftwerk allgemein'!$F$16+$F50,
('2.5 CAPEX'!$J53+SUM(OFFSET('2.5 CAPEX'!AB53,0,-MIN(MAX($F50-1-('2.1 Kraftwerk allgemein'!$F$16-'2.1 Kraftwerk allgemein'!$F$15+1),0),COLUMN(N50)-1-('2.1 Kraftwerk allgemein'!$F$16-'2.1 Kraftwerk allgemein'!$F$15+1)),1,MIN(MAX($F50-('2.1 Kraftwerk allgemein'!$F$16-'2.1 Kraftwerk allgemein'!$F$15+1),1),COLUMN(N50)-('2.1 Kraftwerk allgemein'!$F$16-'2.1 Kraftwerk allgemein'!$F$15+1)))))/$F50,
SUM(OFFSET('2.5 CAPEX'!AB53,0,-MIN($F50-1,COLUMN(N50)-1),1,MIN($F50,COLUMN(N50))))/$F50)))))),
IF(OR(ISNUMBER($D50)=FALSE,$F50=""),"",
IF(AND('2.5 CAPEX'!$L53&lt;&gt;"x",'2.5 CAPEX'!$M53&lt;&gt;"x"),0,
IF($F50=0,0,
IF(W$4&lt;'2.1 Kraftwerk allgemein'!$F$16,0,
IF(W$4='2.1 Kraftwerk allgemein'!$F$16,'2.5 CAPEX'!$J53/$F50,
IF(W$4&lt;'2.1 Kraftwerk allgemein'!$F$16+$F50,
('2.5 CAPEX'!$J53+SUM(OFFSET('2.5 CAPEX'!AB53,0,-MIN(MAX($F50-1-('2.1 Kraftwerk allgemein'!$F$16-'1.1 Allgemein'!$I$22+1),0),COLUMN(N50)-1-('2.1 Kraftwerk allgemein'!$F$16-'1.1 Allgemein'!$I$22+1)),1,MIN(MAX($F50-('2.1 Kraftwerk allgemein'!$F$16-'1.1 Allgemein'!$I$22+1),1),COLUMN(N50)-('2.1 Kraftwerk allgemein'!$F$16-'1.1 Allgemein'!$I$22+1)))))/$F50,
SUM(OFFSET('2.5 CAPEX'!AB53,0,-MIN($F50-1,COLUMN(N50)-1),1,MIN($F50,COLUMN(N50))))/$F50)))))))</f>
        <v>0</v>
      </c>
      <c r="X50" s="199">
        <f ca="1">IF('2.1 Kraftwerk allgemein'!$F$15&lt;'1.1 Allgemein'!$I$22,
IF(OR(ISNUMBER($D50)=FALSE,$F50=""),"",
IF(AND('2.5 CAPEX'!$L53&lt;&gt;"x",'2.5 CAPEX'!$M53&lt;&gt;"x"),0,
IF($F50=0,0,
IF(X$4&lt;'2.1 Kraftwerk allgemein'!$F$16,0,
IF(X$4='2.1 Kraftwerk allgemein'!$F$16,'2.5 CAPEX'!$J53/$F50,
IF(X$4&lt;'2.1 Kraftwerk allgemein'!$F$16+$F50,
('2.5 CAPEX'!$J53+SUM(OFFSET('2.5 CAPEX'!AC53,0,-MIN(MAX($F50-1-('2.1 Kraftwerk allgemein'!$F$16-'2.1 Kraftwerk allgemein'!$F$15+1),0),COLUMN(O50)-1-('2.1 Kraftwerk allgemein'!$F$16-'2.1 Kraftwerk allgemein'!$F$15+1)),1,MIN(MAX($F50-('2.1 Kraftwerk allgemein'!$F$16-'2.1 Kraftwerk allgemein'!$F$15+1),1),COLUMN(O50)-('2.1 Kraftwerk allgemein'!$F$16-'2.1 Kraftwerk allgemein'!$F$15+1)))))/$F50,
SUM(OFFSET('2.5 CAPEX'!AC53,0,-MIN($F50-1,COLUMN(O50)-1),1,MIN($F50,COLUMN(O50))))/$F50)))))),
IF(OR(ISNUMBER($D50)=FALSE,$F50=""),"",
IF(AND('2.5 CAPEX'!$L53&lt;&gt;"x",'2.5 CAPEX'!$M53&lt;&gt;"x"),0,
IF($F50=0,0,
IF(X$4&lt;'2.1 Kraftwerk allgemein'!$F$16,0,
IF(X$4='2.1 Kraftwerk allgemein'!$F$16,'2.5 CAPEX'!$J53/$F50,
IF(X$4&lt;'2.1 Kraftwerk allgemein'!$F$16+$F50,
('2.5 CAPEX'!$J53+SUM(OFFSET('2.5 CAPEX'!AC53,0,-MIN(MAX($F50-1-('2.1 Kraftwerk allgemein'!$F$16-'1.1 Allgemein'!$I$22+1),0),COLUMN(O50)-1-('2.1 Kraftwerk allgemein'!$F$16-'1.1 Allgemein'!$I$22+1)),1,MIN(MAX($F50-('2.1 Kraftwerk allgemein'!$F$16-'1.1 Allgemein'!$I$22+1),1),COLUMN(O50)-('2.1 Kraftwerk allgemein'!$F$16-'1.1 Allgemein'!$I$22+1)))))/$F50,
SUM(OFFSET('2.5 CAPEX'!AC53,0,-MIN($F50-1,COLUMN(O50)-1),1,MIN($F50,COLUMN(O50))))/$F50)))))))</f>
        <v>0</v>
      </c>
      <c r="Y50" s="199">
        <f ca="1">IF('2.1 Kraftwerk allgemein'!$F$15&lt;'1.1 Allgemein'!$I$22,
IF(OR(ISNUMBER($D50)=FALSE,$F50=""),"",
IF(AND('2.5 CAPEX'!$L53&lt;&gt;"x",'2.5 CAPEX'!$M53&lt;&gt;"x"),0,
IF($F50=0,0,
IF(Y$4&lt;'2.1 Kraftwerk allgemein'!$F$16,0,
IF(Y$4='2.1 Kraftwerk allgemein'!$F$16,'2.5 CAPEX'!$J53/$F50,
IF(Y$4&lt;'2.1 Kraftwerk allgemein'!$F$16+$F50,
('2.5 CAPEX'!$J53+SUM(OFFSET('2.5 CAPEX'!AD53,0,-MIN(MAX($F50-1-('2.1 Kraftwerk allgemein'!$F$16-'2.1 Kraftwerk allgemein'!$F$15+1),0),COLUMN(P50)-1-('2.1 Kraftwerk allgemein'!$F$16-'2.1 Kraftwerk allgemein'!$F$15+1)),1,MIN(MAX($F50-('2.1 Kraftwerk allgemein'!$F$16-'2.1 Kraftwerk allgemein'!$F$15+1),1),COLUMN(P50)-('2.1 Kraftwerk allgemein'!$F$16-'2.1 Kraftwerk allgemein'!$F$15+1)))))/$F50,
SUM(OFFSET('2.5 CAPEX'!AD53,0,-MIN($F50-1,COLUMN(P50)-1),1,MIN($F50,COLUMN(P50))))/$F50)))))),
IF(OR(ISNUMBER($D50)=FALSE,$F50=""),"",
IF(AND('2.5 CAPEX'!$L53&lt;&gt;"x",'2.5 CAPEX'!$M53&lt;&gt;"x"),0,
IF($F50=0,0,
IF(Y$4&lt;'2.1 Kraftwerk allgemein'!$F$16,0,
IF(Y$4='2.1 Kraftwerk allgemein'!$F$16,'2.5 CAPEX'!$J53/$F50,
IF(Y$4&lt;'2.1 Kraftwerk allgemein'!$F$16+$F50,
('2.5 CAPEX'!$J53+SUM(OFFSET('2.5 CAPEX'!AD53,0,-MIN(MAX($F50-1-('2.1 Kraftwerk allgemein'!$F$16-'1.1 Allgemein'!$I$22+1),0),COLUMN(P50)-1-('2.1 Kraftwerk allgemein'!$F$16-'1.1 Allgemein'!$I$22+1)),1,MIN(MAX($F50-('2.1 Kraftwerk allgemein'!$F$16-'1.1 Allgemein'!$I$22+1),1),COLUMN(P50)-('2.1 Kraftwerk allgemein'!$F$16-'1.1 Allgemein'!$I$22+1)))))/$F50,
SUM(OFFSET('2.5 CAPEX'!AD53,0,-MIN($F50-1,COLUMN(P50)-1),1,MIN($F50,COLUMN(P50))))/$F50)))))))</f>
        <v>0</v>
      </c>
      <c r="Z50" s="199">
        <f ca="1">IF('2.1 Kraftwerk allgemein'!$F$15&lt;'1.1 Allgemein'!$I$22,
IF(OR(ISNUMBER($D50)=FALSE,$F50=""),"",
IF(AND('2.5 CAPEX'!$L53&lt;&gt;"x",'2.5 CAPEX'!$M53&lt;&gt;"x"),0,
IF($F50=0,0,
IF(Z$4&lt;'2.1 Kraftwerk allgemein'!$F$16,0,
IF(Z$4='2.1 Kraftwerk allgemein'!$F$16,'2.5 CAPEX'!$J53/$F50,
IF(Z$4&lt;'2.1 Kraftwerk allgemein'!$F$16+$F50,
('2.5 CAPEX'!$J53+SUM(OFFSET('2.5 CAPEX'!AE53,0,-MIN(MAX($F50-1-('2.1 Kraftwerk allgemein'!$F$16-'2.1 Kraftwerk allgemein'!$F$15+1),0),COLUMN(Q50)-1-('2.1 Kraftwerk allgemein'!$F$16-'2.1 Kraftwerk allgemein'!$F$15+1)),1,MIN(MAX($F50-('2.1 Kraftwerk allgemein'!$F$16-'2.1 Kraftwerk allgemein'!$F$15+1),1),COLUMN(Q50)-('2.1 Kraftwerk allgemein'!$F$16-'2.1 Kraftwerk allgemein'!$F$15+1)))))/$F50,
SUM(OFFSET('2.5 CAPEX'!AE53,0,-MIN($F50-1,COLUMN(Q50)-1),1,MIN($F50,COLUMN(Q50))))/$F50)))))),
IF(OR(ISNUMBER($D50)=FALSE,$F50=""),"",
IF(AND('2.5 CAPEX'!$L53&lt;&gt;"x",'2.5 CAPEX'!$M53&lt;&gt;"x"),0,
IF($F50=0,0,
IF(Z$4&lt;'2.1 Kraftwerk allgemein'!$F$16,0,
IF(Z$4='2.1 Kraftwerk allgemein'!$F$16,'2.5 CAPEX'!$J53/$F50,
IF(Z$4&lt;'2.1 Kraftwerk allgemein'!$F$16+$F50,
('2.5 CAPEX'!$J53+SUM(OFFSET('2.5 CAPEX'!AE53,0,-MIN(MAX($F50-1-('2.1 Kraftwerk allgemein'!$F$16-'1.1 Allgemein'!$I$22+1),0),COLUMN(Q50)-1-('2.1 Kraftwerk allgemein'!$F$16-'1.1 Allgemein'!$I$22+1)),1,MIN(MAX($F50-('2.1 Kraftwerk allgemein'!$F$16-'1.1 Allgemein'!$I$22+1),1),COLUMN(Q50)-('2.1 Kraftwerk allgemein'!$F$16-'1.1 Allgemein'!$I$22+1)))))/$F50,
SUM(OFFSET('2.5 CAPEX'!AE53,0,-MIN($F50-1,COLUMN(Q50)-1),1,MIN($F50,COLUMN(Q50))))/$F50)))))))</f>
        <v>0</v>
      </c>
      <c r="AA50" s="199">
        <f ca="1">IF('2.1 Kraftwerk allgemein'!$F$15&lt;'1.1 Allgemein'!$I$22,
IF(OR(ISNUMBER($D50)=FALSE,$F50=""),"",
IF(AND('2.5 CAPEX'!$L53&lt;&gt;"x",'2.5 CAPEX'!$M53&lt;&gt;"x"),0,
IF($F50=0,0,
IF(AA$4&lt;'2.1 Kraftwerk allgemein'!$F$16,0,
IF(AA$4='2.1 Kraftwerk allgemein'!$F$16,'2.5 CAPEX'!$J53/$F50,
IF(AA$4&lt;'2.1 Kraftwerk allgemein'!$F$16+$F50,
('2.5 CAPEX'!$J53+SUM(OFFSET('2.5 CAPEX'!AF53,0,-MIN(MAX($F50-1-('2.1 Kraftwerk allgemein'!$F$16-'2.1 Kraftwerk allgemein'!$F$15+1),0),COLUMN(R50)-1-('2.1 Kraftwerk allgemein'!$F$16-'2.1 Kraftwerk allgemein'!$F$15+1)),1,MIN(MAX($F50-('2.1 Kraftwerk allgemein'!$F$16-'2.1 Kraftwerk allgemein'!$F$15+1),1),COLUMN(R50)-('2.1 Kraftwerk allgemein'!$F$16-'2.1 Kraftwerk allgemein'!$F$15+1)))))/$F50,
SUM(OFFSET('2.5 CAPEX'!AF53,0,-MIN($F50-1,COLUMN(R50)-1),1,MIN($F50,COLUMN(R50))))/$F50)))))),
IF(OR(ISNUMBER($D50)=FALSE,$F50=""),"",
IF(AND('2.5 CAPEX'!$L53&lt;&gt;"x",'2.5 CAPEX'!$M53&lt;&gt;"x"),0,
IF($F50=0,0,
IF(AA$4&lt;'2.1 Kraftwerk allgemein'!$F$16,0,
IF(AA$4='2.1 Kraftwerk allgemein'!$F$16,'2.5 CAPEX'!$J53/$F50,
IF(AA$4&lt;'2.1 Kraftwerk allgemein'!$F$16+$F50,
('2.5 CAPEX'!$J53+SUM(OFFSET('2.5 CAPEX'!AF53,0,-MIN(MAX($F50-1-('2.1 Kraftwerk allgemein'!$F$16-'1.1 Allgemein'!$I$22+1),0),COLUMN(R50)-1-('2.1 Kraftwerk allgemein'!$F$16-'1.1 Allgemein'!$I$22+1)),1,MIN(MAX($F50-('2.1 Kraftwerk allgemein'!$F$16-'1.1 Allgemein'!$I$22+1),1),COLUMN(R50)-('2.1 Kraftwerk allgemein'!$F$16-'1.1 Allgemein'!$I$22+1)))))/$F50,
SUM(OFFSET('2.5 CAPEX'!AF53,0,-MIN($F50-1,COLUMN(R50)-1),1,MIN($F50,COLUMN(R50))))/$F50)))))))</f>
        <v>0</v>
      </c>
      <c r="AB50" s="199">
        <f ca="1">IF('2.1 Kraftwerk allgemein'!$F$15&lt;'1.1 Allgemein'!$I$22,
IF(OR(ISNUMBER($D50)=FALSE,$F50=""),"",
IF(AND('2.5 CAPEX'!$L53&lt;&gt;"x",'2.5 CAPEX'!$M53&lt;&gt;"x"),0,
IF($F50=0,0,
IF(AB$4&lt;'2.1 Kraftwerk allgemein'!$F$16,0,
IF(AB$4='2.1 Kraftwerk allgemein'!$F$16,'2.5 CAPEX'!$J53/$F50,
IF(AB$4&lt;'2.1 Kraftwerk allgemein'!$F$16+$F50,
('2.5 CAPEX'!$J53+SUM(OFFSET('2.5 CAPEX'!AG53,0,-MIN(MAX($F50-1-('2.1 Kraftwerk allgemein'!$F$16-'2.1 Kraftwerk allgemein'!$F$15+1),0),COLUMN(S50)-1-('2.1 Kraftwerk allgemein'!$F$16-'2.1 Kraftwerk allgemein'!$F$15+1)),1,MIN(MAX($F50-('2.1 Kraftwerk allgemein'!$F$16-'2.1 Kraftwerk allgemein'!$F$15+1),1),COLUMN(S50)-('2.1 Kraftwerk allgemein'!$F$16-'2.1 Kraftwerk allgemein'!$F$15+1)))))/$F50,
SUM(OFFSET('2.5 CAPEX'!AG53,0,-MIN($F50-1,COLUMN(S50)-1),1,MIN($F50,COLUMN(S50))))/$F50)))))),
IF(OR(ISNUMBER($D50)=FALSE,$F50=""),"",
IF(AND('2.5 CAPEX'!$L53&lt;&gt;"x",'2.5 CAPEX'!$M53&lt;&gt;"x"),0,
IF($F50=0,0,
IF(AB$4&lt;'2.1 Kraftwerk allgemein'!$F$16,0,
IF(AB$4='2.1 Kraftwerk allgemein'!$F$16,'2.5 CAPEX'!$J53/$F50,
IF(AB$4&lt;'2.1 Kraftwerk allgemein'!$F$16+$F50,
('2.5 CAPEX'!$J53+SUM(OFFSET('2.5 CAPEX'!AG53,0,-MIN(MAX($F50-1-('2.1 Kraftwerk allgemein'!$F$16-'1.1 Allgemein'!$I$22+1),0),COLUMN(S50)-1-('2.1 Kraftwerk allgemein'!$F$16-'1.1 Allgemein'!$I$22+1)),1,MIN(MAX($F50-('2.1 Kraftwerk allgemein'!$F$16-'1.1 Allgemein'!$I$22+1),1),COLUMN(S50)-('2.1 Kraftwerk allgemein'!$F$16-'1.1 Allgemein'!$I$22+1)))))/$F50,
SUM(OFFSET('2.5 CAPEX'!AG53,0,-MIN($F50-1,COLUMN(S50)-1),1,MIN($F50,COLUMN(S50))))/$F50)))))))</f>
        <v>0</v>
      </c>
      <c r="AC50" s="199">
        <f ca="1">IF('2.1 Kraftwerk allgemein'!$F$15&lt;'1.1 Allgemein'!$I$22,
IF(OR(ISNUMBER($D50)=FALSE,$F50=""),"",
IF(AND('2.5 CAPEX'!$L53&lt;&gt;"x",'2.5 CAPEX'!$M53&lt;&gt;"x"),0,
IF($F50=0,0,
IF(AC$4&lt;'2.1 Kraftwerk allgemein'!$F$16,0,
IF(AC$4='2.1 Kraftwerk allgemein'!$F$16,'2.5 CAPEX'!$J53/$F50,
IF(AC$4&lt;'2.1 Kraftwerk allgemein'!$F$16+$F50,
('2.5 CAPEX'!$J53+SUM(OFFSET('2.5 CAPEX'!AH53,0,-MIN(MAX($F50-1-('2.1 Kraftwerk allgemein'!$F$16-'2.1 Kraftwerk allgemein'!$F$15+1),0),COLUMN(T50)-1-('2.1 Kraftwerk allgemein'!$F$16-'2.1 Kraftwerk allgemein'!$F$15+1)),1,MIN(MAX($F50-('2.1 Kraftwerk allgemein'!$F$16-'2.1 Kraftwerk allgemein'!$F$15+1),1),COLUMN(T50)-('2.1 Kraftwerk allgemein'!$F$16-'2.1 Kraftwerk allgemein'!$F$15+1)))))/$F50,
SUM(OFFSET('2.5 CAPEX'!AH53,0,-MIN($F50-1,COLUMN(T50)-1),1,MIN($F50,COLUMN(T50))))/$F50)))))),
IF(OR(ISNUMBER($D50)=FALSE,$F50=""),"",
IF(AND('2.5 CAPEX'!$L53&lt;&gt;"x",'2.5 CAPEX'!$M53&lt;&gt;"x"),0,
IF($F50=0,0,
IF(AC$4&lt;'2.1 Kraftwerk allgemein'!$F$16,0,
IF(AC$4='2.1 Kraftwerk allgemein'!$F$16,'2.5 CAPEX'!$J53/$F50,
IF(AC$4&lt;'2.1 Kraftwerk allgemein'!$F$16+$F50,
('2.5 CAPEX'!$J53+SUM(OFFSET('2.5 CAPEX'!AH53,0,-MIN(MAX($F50-1-('2.1 Kraftwerk allgemein'!$F$16-'1.1 Allgemein'!$I$22+1),0),COLUMN(T50)-1-('2.1 Kraftwerk allgemein'!$F$16-'1.1 Allgemein'!$I$22+1)),1,MIN(MAX($F50-('2.1 Kraftwerk allgemein'!$F$16-'1.1 Allgemein'!$I$22+1),1),COLUMN(T50)-('2.1 Kraftwerk allgemein'!$F$16-'1.1 Allgemein'!$I$22+1)))))/$F50,
SUM(OFFSET('2.5 CAPEX'!AH53,0,-MIN($F50-1,COLUMN(T50)-1),1,MIN($F50,COLUMN(T50))))/$F50)))))))</f>
        <v>0</v>
      </c>
      <c r="AD50" s="199">
        <f ca="1">IF('2.1 Kraftwerk allgemein'!$F$15&lt;'1.1 Allgemein'!$I$22,
IF(OR(ISNUMBER($D50)=FALSE,$F50=""),"",
IF(AND('2.5 CAPEX'!$L53&lt;&gt;"x",'2.5 CAPEX'!$M53&lt;&gt;"x"),0,
IF($F50=0,0,
IF(AD$4&lt;'2.1 Kraftwerk allgemein'!$F$16,0,
IF(AD$4='2.1 Kraftwerk allgemein'!$F$16,'2.5 CAPEX'!$J53/$F50,
IF(AD$4&lt;'2.1 Kraftwerk allgemein'!$F$16+$F50,
('2.5 CAPEX'!$J53+SUM(OFFSET('2.5 CAPEX'!AI53,0,-MIN(MAX($F50-1-('2.1 Kraftwerk allgemein'!$F$16-'2.1 Kraftwerk allgemein'!$F$15+1),0),COLUMN(U50)-1-('2.1 Kraftwerk allgemein'!$F$16-'2.1 Kraftwerk allgemein'!$F$15+1)),1,MIN(MAX($F50-('2.1 Kraftwerk allgemein'!$F$16-'2.1 Kraftwerk allgemein'!$F$15+1),1),COLUMN(U50)-('2.1 Kraftwerk allgemein'!$F$16-'2.1 Kraftwerk allgemein'!$F$15+1)))))/$F50,
SUM(OFFSET('2.5 CAPEX'!AI53,0,-MIN($F50-1,COLUMN(U50)-1),1,MIN($F50,COLUMN(U50))))/$F50)))))),
IF(OR(ISNUMBER($D50)=FALSE,$F50=""),"",
IF(AND('2.5 CAPEX'!$L53&lt;&gt;"x",'2.5 CAPEX'!$M53&lt;&gt;"x"),0,
IF($F50=0,0,
IF(AD$4&lt;'2.1 Kraftwerk allgemein'!$F$16,0,
IF(AD$4='2.1 Kraftwerk allgemein'!$F$16,'2.5 CAPEX'!$J53/$F50,
IF(AD$4&lt;'2.1 Kraftwerk allgemein'!$F$16+$F50,
('2.5 CAPEX'!$J53+SUM(OFFSET('2.5 CAPEX'!AI53,0,-MIN(MAX($F50-1-('2.1 Kraftwerk allgemein'!$F$16-'1.1 Allgemein'!$I$22+1),0),COLUMN(U50)-1-('2.1 Kraftwerk allgemein'!$F$16-'1.1 Allgemein'!$I$22+1)),1,MIN(MAX($F50-('2.1 Kraftwerk allgemein'!$F$16-'1.1 Allgemein'!$I$22+1),1),COLUMN(U50)-('2.1 Kraftwerk allgemein'!$F$16-'1.1 Allgemein'!$I$22+1)))))/$F50,
SUM(OFFSET('2.5 CAPEX'!AI53,0,-MIN($F50-1,COLUMN(U50)-1),1,MIN($F50,COLUMN(U50))))/$F50)))))))</f>
        <v>0</v>
      </c>
      <c r="AE50" s="199">
        <f ca="1">IF('2.1 Kraftwerk allgemein'!$F$15&lt;'1.1 Allgemein'!$I$22,
IF(OR(ISNUMBER($D50)=FALSE,$F50=""),"",
IF(AND('2.5 CAPEX'!$L53&lt;&gt;"x",'2.5 CAPEX'!$M53&lt;&gt;"x"),0,
IF($F50=0,0,
IF(AE$4&lt;'2.1 Kraftwerk allgemein'!$F$16,0,
IF(AE$4='2.1 Kraftwerk allgemein'!$F$16,'2.5 CAPEX'!$J53/$F50,
IF(AE$4&lt;'2.1 Kraftwerk allgemein'!$F$16+$F50,
('2.5 CAPEX'!$J53+SUM(OFFSET('2.5 CAPEX'!AJ53,0,-MIN(MAX($F50-1-('2.1 Kraftwerk allgemein'!$F$16-'2.1 Kraftwerk allgemein'!$F$15+1),0),COLUMN(V50)-1-('2.1 Kraftwerk allgemein'!$F$16-'2.1 Kraftwerk allgemein'!$F$15+1)),1,MIN(MAX($F50-('2.1 Kraftwerk allgemein'!$F$16-'2.1 Kraftwerk allgemein'!$F$15+1),1),COLUMN(V50)-('2.1 Kraftwerk allgemein'!$F$16-'2.1 Kraftwerk allgemein'!$F$15+1)))))/$F50,
SUM(OFFSET('2.5 CAPEX'!AJ53,0,-MIN($F50-1,COLUMN(V50)-1),1,MIN($F50,COLUMN(V50))))/$F50)))))),
IF(OR(ISNUMBER($D50)=FALSE,$F50=""),"",
IF(AND('2.5 CAPEX'!$L53&lt;&gt;"x",'2.5 CAPEX'!$M53&lt;&gt;"x"),0,
IF($F50=0,0,
IF(AE$4&lt;'2.1 Kraftwerk allgemein'!$F$16,0,
IF(AE$4='2.1 Kraftwerk allgemein'!$F$16,'2.5 CAPEX'!$J53/$F50,
IF(AE$4&lt;'2.1 Kraftwerk allgemein'!$F$16+$F50,
('2.5 CAPEX'!$J53+SUM(OFFSET('2.5 CAPEX'!AJ53,0,-MIN(MAX($F50-1-('2.1 Kraftwerk allgemein'!$F$16-'1.1 Allgemein'!$I$22+1),0),COLUMN(V50)-1-('2.1 Kraftwerk allgemein'!$F$16-'1.1 Allgemein'!$I$22+1)),1,MIN(MAX($F50-('2.1 Kraftwerk allgemein'!$F$16-'1.1 Allgemein'!$I$22+1),1),COLUMN(V50)-('2.1 Kraftwerk allgemein'!$F$16-'1.1 Allgemein'!$I$22+1)))))/$F50,
SUM(OFFSET('2.5 CAPEX'!AJ53,0,-MIN($F50-1,COLUMN(V50)-1),1,MIN($F50,COLUMN(V50))))/$F50)))))))</f>
        <v>0</v>
      </c>
      <c r="AF50" s="199">
        <f ca="1">IF('2.1 Kraftwerk allgemein'!$F$15&lt;'1.1 Allgemein'!$I$22,
IF(OR(ISNUMBER($D50)=FALSE,$F50=""),"",
IF(AND('2.5 CAPEX'!$L53&lt;&gt;"x",'2.5 CAPEX'!$M53&lt;&gt;"x"),0,
IF($F50=0,0,
IF(AF$4&lt;'2.1 Kraftwerk allgemein'!$F$16,0,
IF(AF$4='2.1 Kraftwerk allgemein'!$F$16,'2.5 CAPEX'!$J53/$F50,
IF(AF$4&lt;'2.1 Kraftwerk allgemein'!$F$16+$F50,
('2.5 CAPEX'!$J53+SUM(OFFSET('2.5 CAPEX'!AK53,0,-MIN(MAX($F50-1-('2.1 Kraftwerk allgemein'!$F$16-'2.1 Kraftwerk allgemein'!$F$15+1),0),COLUMN(W50)-1-('2.1 Kraftwerk allgemein'!$F$16-'2.1 Kraftwerk allgemein'!$F$15+1)),1,MIN(MAX($F50-('2.1 Kraftwerk allgemein'!$F$16-'2.1 Kraftwerk allgemein'!$F$15+1),1),COLUMN(W50)-('2.1 Kraftwerk allgemein'!$F$16-'2.1 Kraftwerk allgemein'!$F$15+1)))))/$F50,
SUM(OFFSET('2.5 CAPEX'!AK53,0,-MIN($F50-1,COLUMN(W50)-1),1,MIN($F50,COLUMN(W50))))/$F50)))))),
IF(OR(ISNUMBER($D50)=FALSE,$F50=""),"",
IF(AND('2.5 CAPEX'!$L53&lt;&gt;"x",'2.5 CAPEX'!$M53&lt;&gt;"x"),0,
IF($F50=0,0,
IF(AF$4&lt;'2.1 Kraftwerk allgemein'!$F$16,0,
IF(AF$4='2.1 Kraftwerk allgemein'!$F$16,'2.5 CAPEX'!$J53/$F50,
IF(AF$4&lt;'2.1 Kraftwerk allgemein'!$F$16+$F50,
('2.5 CAPEX'!$J53+SUM(OFFSET('2.5 CAPEX'!AK53,0,-MIN(MAX($F50-1-('2.1 Kraftwerk allgemein'!$F$16-'1.1 Allgemein'!$I$22+1),0),COLUMN(W50)-1-('2.1 Kraftwerk allgemein'!$F$16-'1.1 Allgemein'!$I$22+1)),1,MIN(MAX($F50-('2.1 Kraftwerk allgemein'!$F$16-'1.1 Allgemein'!$I$22+1),1),COLUMN(W50)-('2.1 Kraftwerk allgemein'!$F$16-'1.1 Allgemein'!$I$22+1)))))/$F50,
SUM(OFFSET('2.5 CAPEX'!AK53,0,-MIN($F50-1,COLUMN(W50)-1),1,MIN($F50,COLUMN(W50))))/$F50)))))))</f>
        <v>0</v>
      </c>
      <c r="AG50" s="199">
        <f ca="1">IF('2.1 Kraftwerk allgemein'!$F$15&lt;'1.1 Allgemein'!$I$22,
IF(OR(ISNUMBER($D50)=FALSE,$F50=""),"",
IF(AND('2.5 CAPEX'!$L53&lt;&gt;"x",'2.5 CAPEX'!$M53&lt;&gt;"x"),0,
IF($F50=0,0,
IF(AG$4&lt;'2.1 Kraftwerk allgemein'!$F$16,0,
IF(AG$4='2.1 Kraftwerk allgemein'!$F$16,'2.5 CAPEX'!$J53/$F50,
IF(AG$4&lt;'2.1 Kraftwerk allgemein'!$F$16+$F50,
('2.5 CAPEX'!$J53+SUM(OFFSET('2.5 CAPEX'!AL53,0,-MIN(MAX($F50-1-('2.1 Kraftwerk allgemein'!$F$16-'2.1 Kraftwerk allgemein'!$F$15+1),0),COLUMN(X50)-1-('2.1 Kraftwerk allgemein'!$F$16-'2.1 Kraftwerk allgemein'!$F$15+1)),1,MIN(MAX($F50-('2.1 Kraftwerk allgemein'!$F$16-'2.1 Kraftwerk allgemein'!$F$15+1),1),COLUMN(X50)-('2.1 Kraftwerk allgemein'!$F$16-'2.1 Kraftwerk allgemein'!$F$15+1)))))/$F50,
SUM(OFFSET('2.5 CAPEX'!AL53,0,-MIN($F50-1,COLUMN(X50)-1),1,MIN($F50,COLUMN(X50))))/$F50)))))),
IF(OR(ISNUMBER($D50)=FALSE,$F50=""),"",
IF(AND('2.5 CAPEX'!$L53&lt;&gt;"x",'2.5 CAPEX'!$M53&lt;&gt;"x"),0,
IF($F50=0,0,
IF(AG$4&lt;'2.1 Kraftwerk allgemein'!$F$16,0,
IF(AG$4='2.1 Kraftwerk allgemein'!$F$16,'2.5 CAPEX'!$J53/$F50,
IF(AG$4&lt;'2.1 Kraftwerk allgemein'!$F$16+$F50,
('2.5 CAPEX'!$J53+SUM(OFFSET('2.5 CAPEX'!AL53,0,-MIN(MAX($F50-1-('2.1 Kraftwerk allgemein'!$F$16-'1.1 Allgemein'!$I$22+1),0),COLUMN(X50)-1-('2.1 Kraftwerk allgemein'!$F$16-'1.1 Allgemein'!$I$22+1)),1,MIN(MAX($F50-('2.1 Kraftwerk allgemein'!$F$16-'1.1 Allgemein'!$I$22+1),1),COLUMN(X50)-('2.1 Kraftwerk allgemein'!$F$16-'1.1 Allgemein'!$I$22+1)))))/$F50,
SUM(OFFSET('2.5 CAPEX'!AL53,0,-MIN($F50-1,COLUMN(X50)-1),1,MIN($F50,COLUMN(X50))))/$F50)))))))</f>
        <v>0</v>
      </c>
      <c r="AH50" s="199">
        <f ca="1">IF('2.1 Kraftwerk allgemein'!$F$15&lt;'1.1 Allgemein'!$I$22,
IF(OR(ISNUMBER($D50)=FALSE,$F50=""),"",
IF(AND('2.5 CAPEX'!$L53&lt;&gt;"x",'2.5 CAPEX'!$M53&lt;&gt;"x"),0,
IF($F50=0,0,
IF(AH$4&lt;'2.1 Kraftwerk allgemein'!$F$16,0,
IF(AH$4='2.1 Kraftwerk allgemein'!$F$16,'2.5 CAPEX'!$J53/$F50,
IF(AH$4&lt;'2.1 Kraftwerk allgemein'!$F$16+$F50,
('2.5 CAPEX'!$J53+SUM(OFFSET('2.5 CAPEX'!AM53,0,-MIN(MAX($F50-1-('2.1 Kraftwerk allgemein'!$F$16-'2.1 Kraftwerk allgemein'!$F$15+1),0),COLUMN(Y50)-1-('2.1 Kraftwerk allgemein'!$F$16-'2.1 Kraftwerk allgemein'!$F$15+1)),1,MIN(MAX($F50-('2.1 Kraftwerk allgemein'!$F$16-'2.1 Kraftwerk allgemein'!$F$15+1),1),COLUMN(Y50)-('2.1 Kraftwerk allgemein'!$F$16-'2.1 Kraftwerk allgemein'!$F$15+1)))))/$F50,
SUM(OFFSET('2.5 CAPEX'!AM53,0,-MIN($F50-1,COLUMN(Y50)-1),1,MIN($F50,COLUMN(Y50))))/$F50)))))),
IF(OR(ISNUMBER($D50)=FALSE,$F50=""),"",
IF(AND('2.5 CAPEX'!$L53&lt;&gt;"x",'2.5 CAPEX'!$M53&lt;&gt;"x"),0,
IF($F50=0,0,
IF(AH$4&lt;'2.1 Kraftwerk allgemein'!$F$16,0,
IF(AH$4='2.1 Kraftwerk allgemein'!$F$16,'2.5 CAPEX'!$J53/$F50,
IF(AH$4&lt;'2.1 Kraftwerk allgemein'!$F$16+$F50,
('2.5 CAPEX'!$J53+SUM(OFFSET('2.5 CAPEX'!AM53,0,-MIN(MAX($F50-1-('2.1 Kraftwerk allgemein'!$F$16-'1.1 Allgemein'!$I$22+1),0),COLUMN(Y50)-1-('2.1 Kraftwerk allgemein'!$F$16-'1.1 Allgemein'!$I$22+1)),1,MIN(MAX($F50-('2.1 Kraftwerk allgemein'!$F$16-'1.1 Allgemein'!$I$22+1),1),COLUMN(Y50)-('2.1 Kraftwerk allgemein'!$F$16-'1.1 Allgemein'!$I$22+1)))))/$F50,
SUM(OFFSET('2.5 CAPEX'!AM53,0,-MIN($F50-1,COLUMN(Y50)-1),1,MIN($F50,COLUMN(Y50))))/$F50)))))))</f>
        <v>0</v>
      </c>
      <c r="AI50" s="199">
        <f ca="1">IF('2.1 Kraftwerk allgemein'!$F$15&lt;'1.1 Allgemein'!$I$22,
IF(OR(ISNUMBER($D50)=FALSE,$F50=""),"",
IF(AND('2.5 CAPEX'!$L53&lt;&gt;"x",'2.5 CAPEX'!$M53&lt;&gt;"x"),0,
IF($F50=0,0,
IF(AI$4&lt;'2.1 Kraftwerk allgemein'!$F$16,0,
IF(AI$4='2.1 Kraftwerk allgemein'!$F$16,'2.5 CAPEX'!$J53/$F50,
IF(AI$4&lt;'2.1 Kraftwerk allgemein'!$F$16+$F50,
('2.5 CAPEX'!$J53+SUM(OFFSET('2.5 CAPEX'!AN53,0,-MIN(MAX($F50-1-('2.1 Kraftwerk allgemein'!$F$16-'2.1 Kraftwerk allgemein'!$F$15+1),0),COLUMN(Z50)-1-('2.1 Kraftwerk allgemein'!$F$16-'2.1 Kraftwerk allgemein'!$F$15+1)),1,MIN(MAX($F50-('2.1 Kraftwerk allgemein'!$F$16-'2.1 Kraftwerk allgemein'!$F$15+1),1),COLUMN(Z50)-('2.1 Kraftwerk allgemein'!$F$16-'2.1 Kraftwerk allgemein'!$F$15+1)))))/$F50,
SUM(OFFSET('2.5 CAPEX'!AN53,0,-MIN($F50-1,COLUMN(Z50)-1),1,MIN($F50,COLUMN(Z50))))/$F50)))))),
IF(OR(ISNUMBER($D50)=FALSE,$F50=""),"",
IF(AND('2.5 CAPEX'!$L53&lt;&gt;"x",'2.5 CAPEX'!$M53&lt;&gt;"x"),0,
IF($F50=0,0,
IF(AI$4&lt;'2.1 Kraftwerk allgemein'!$F$16,0,
IF(AI$4='2.1 Kraftwerk allgemein'!$F$16,'2.5 CAPEX'!$J53/$F50,
IF(AI$4&lt;'2.1 Kraftwerk allgemein'!$F$16+$F50,
('2.5 CAPEX'!$J53+SUM(OFFSET('2.5 CAPEX'!AN53,0,-MIN(MAX($F50-1-('2.1 Kraftwerk allgemein'!$F$16-'1.1 Allgemein'!$I$22+1),0),COLUMN(Z50)-1-('2.1 Kraftwerk allgemein'!$F$16-'1.1 Allgemein'!$I$22+1)),1,MIN(MAX($F50-('2.1 Kraftwerk allgemein'!$F$16-'1.1 Allgemein'!$I$22+1),1),COLUMN(Z50)-('2.1 Kraftwerk allgemein'!$F$16-'1.1 Allgemein'!$I$22+1)))))/$F50,
SUM(OFFSET('2.5 CAPEX'!AN53,0,-MIN($F50-1,COLUMN(Z50)-1),1,MIN($F50,COLUMN(Z50))))/$F50)))))))</f>
        <v>0</v>
      </c>
      <c r="AJ50" s="199">
        <f ca="1">IF('2.1 Kraftwerk allgemein'!$F$15&lt;'1.1 Allgemein'!$I$22,
IF(OR(ISNUMBER($D50)=FALSE,$F50=""),"",
IF(AND('2.5 CAPEX'!$L53&lt;&gt;"x",'2.5 CAPEX'!$M53&lt;&gt;"x"),0,
IF($F50=0,0,
IF(AJ$4&lt;'2.1 Kraftwerk allgemein'!$F$16,0,
IF(AJ$4='2.1 Kraftwerk allgemein'!$F$16,'2.5 CAPEX'!$J53/$F50,
IF(AJ$4&lt;'2.1 Kraftwerk allgemein'!$F$16+$F50,
('2.5 CAPEX'!$J53+SUM(OFFSET('2.5 CAPEX'!AO53,0,-MIN(MAX($F50-1-('2.1 Kraftwerk allgemein'!$F$16-'2.1 Kraftwerk allgemein'!$F$15+1),0),COLUMN(AA50)-1-('2.1 Kraftwerk allgemein'!$F$16-'2.1 Kraftwerk allgemein'!$F$15+1)),1,MIN(MAX($F50-('2.1 Kraftwerk allgemein'!$F$16-'2.1 Kraftwerk allgemein'!$F$15+1),1),COLUMN(AA50)-('2.1 Kraftwerk allgemein'!$F$16-'2.1 Kraftwerk allgemein'!$F$15+1)))))/$F50,
SUM(OFFSET('2.5 CAPEX'!AO53,0,-MIN($F50-1,COLUMN(AA50)-1),1,MIN($F50,COLUMN(AA50))))/$F50)))))),
IF(OR(ISNUMBER($D50)=FALSE,$F50=""),"",
IF(AND('2.5 CAPEX'!$L53&lt;&gt;"x",'2.5 CAPEX'!$M53&lt;&gt;"x"),0,
IF($F50=0,0,
IF(AJ$4&lt;'2.1 Kraftwerk allgemein'!$F$16,0,
IF(AJ$4='2.1 Kraftwerk allgemein'!$F$16,'2.5 CAPEX'!$J53/$F50,
IF(AJ$4&lt;'2.1 Kraftwerk allgemein'!$F$16+$F50,
('2.5 CAPEX'!$J53+SUM(OFFSET('2.5 CAPEX'!AO53,0,-MIN(MAX($F50-1-('2.1 Kraftwerk allgemein'!$F$16-'1.1 Allgemein'!$I$22+1),0),COLUMN(AA50)-1-('2.1 Kraftwerk allgemein'!$F$16-'1.1 Allgemein'!$I$22+1)),1,MIN(MAX($F50-('2.1 Kraftwerk allgemein'!$F$16-'1.1 Allgemein'!$I$22+1),1),COLUMN(AA50)-('2.1 Kraftwerk allgemein'!$F$16-'1.1 Allgemein'!$I$22+1)))))/$F50,
SUM(OFFSET('2.5 CAPEX'!AO53,0,-MIN($F50-1,COLUMN(AA50)-1),1,MIN($F50,COLUMN(AA50))))/$F50)))))))</f>
        <v>0</v>
      </c>
      <c r="AK50" s="199">
        <f ca="1">IF('2.1 Kraftwerk allgemein'!$F$15&lt;'1.1 Allgemein'!$I$22,
IF(OR(ISNUMBER($D50)=FALSE,$F50=""),"",
IF(AND('2.5 CAPEX'!$L53&lt;&gt;"x",'2.5 CAPEX'!$M53&lt;&gt;"x"),0,
IF($F50=0,0,
IF(AK$4&lt;'2.1 Kraftwerk allgemein'!$F$16,0,
IF(AK$4='2.1 Kraftwerk allgemein'!$F$16,'2.5 CAPEX'!$J53/$F50,
IF(AK$4&lt;'2.1 Kraftwerk allgemein'!$F$16+$F50,
('2.5 CAPEX'!$J53+SUM(OFFSET('2.5 CAPEX'!AP53,0,-MIN(MAX($F50-1-('2.1 Kraftwerk allgemein'!$F$16-'2.1 Kraftwerk allgemein'!$F$15+1),0),COLUMN(AB50)-1-('2.1 Kraftwerk allgemein'!$F$16-'2.1 Kraftwerk allgemein'!$F$15+1)),1,MIN(MAX($F50-('2.1 Kraftwerk allgemein'!$F$16-'2.1 Kraftwerk allgemein'!$F$15+1),1),COLUMN(AB50)-('2.1 Kraftwerk allgemein'!$F$16-'2.1 Kraftwerk allgemein'!$F$15+1)))))/$F50,
SUM(OFFSET('2.5 CAPEX'!AP53,0,-MIN($F50-1,COLUMN(AB50)-1),1,MIN($F50,COLUMN(AB50))))/$F50)))))),
IF(OR(ISNUMBER($D50)=FALSE,$F50=""),"",
IF(AND('2.5 CAPEX'!$L53&lt;&gt;"x",'2.5 CAPEX'!$M53&lt;&gt;"x"),0,
IF($F50=0,0,
IF(AK$4&lt;'2.1 Kraftwerk allgemein'!$F$16,0,
IF(AK$4='2.1 Kraftwerk allgemein'!$F$16,'2.5 CAPEX'!$J53/$F50,
IF(AK$4&lt;'2.1 Kraftwerk allgemein'!$F$16+$F50,
('2.5 CAPEX'!$J53+SUM(OFFSET('2.5 CAPEX'!AP53,0,-MIN(MAX($F50-1-('2.1 Kraftwerk allgemein'!$F$16-'1.1 Allgemein'!$I$22+1),0),COLUMN(AB50)-1-('2.1 Kraftwerk allgemein'!$F$16-'1.1 Allgemein'!$I$22+1)),1,MIN(MAX($F50-('2.1 Kraftwerk allgemein'!$F$16-'1.1 Allgemein'!$I$22+1),1),COLUMN(AB50)-('2.1 Kraftwerk allgemein'!$F$16-'1.1 Allgemein'!$I$22+1)))))/$F50,
SUM(OFFSET('2.5 CAPEX'!AP53,0,-MIN($F50-1,COLUMN(AB50)-1),1,MIN($F50,COLUMN(AB50))))/$F50)))))))</f>
        <v>0</v>
      </c>
      <c r="AL50" s="199">
        <f ca="1">IF('2.1 Kraftwerk allgemein'!$F$15&lt;'1.1 Allgemein'!$I$22,
IF(OR(ISNUMBER($D50)=FALSE,$F50=""),"",
IF(AND('2.5 CAPEX'!$L53&lt;&gt;"x",'2.5 CAPEX'!$M53&lt;&gt;"x"),0,
IF($F50=0,0,
IF(AL$4&lt;'2.1 Kraftwerk allgemein'!$F$16,0,
IF(AL$4='2.1 Kraftwerk allgemein'!$F$16,'2.5 CAPEX'!$J53/$F50,
IF(AL$4&lt;'2.1 Kraftwerk allgemein'!$F$16+$F50,
('2.5 CAPEX'!$J53+SUM(OFFSET('2.5 CAPEX'!AQ53,0,-MIN(MAX($F50-1-('2.1 Kraftwerk allgemein'!$F$16-'2.1 Kraftwerk allgemein'!$F$15+1),0),COLUMN(AC50)-1-('2.1 Kraftwerk allgemein'!$F$16-'2.1 Kraftwerk allgemein'!$F$15+1)),1,MIN(MAX($F50-('2.1 Kraftwerk allgemein'!$F$16-'2.1 Kraftwerk allgemein'!$F$15+1),1),COLUMN(AC50)-('2.1 Kraftwerk allgemein'!$F$16-'2.1 Kraftwerk allgemein'!$F$15+1)))))/$F50,
SUM(OFFSET('2.5 CAPEX'!AQ53,0,-MIN($F50-1,COLUMN(AC50)-1),1,MIN($F50,COLUMN(AC50))))/$F50)))))),
IF(OR(ISNUMBER($D50)=FALSE,$F50=""),"",
IF(AND('2.5 CAPEX'!$L53&lt;&gt;"x",'2.5 CAPEX'!$M53&lt;&gt;"x"),0,
IF($F50=0,0,
IF(AL$4&lt;'2.1 Kraftwerk allgemein'!$F$16,0,
IF(AL$4='2.1 Kraftwerk allgemein'!$F$16,'2.5 CAPEX'!$J53/$F50,
IF(AL$4&lt;'2.1 Kraftwerk allgemein'!$F$16+$F50,
('2.5 CAPEX'!$J53+SUM(OFFSET('2.5 CAPEX'!AQ53,0,-MIN(MAX($F50-1-('2.1 Kraftwerk allgemein'!$F$16-'1.1 Allgemein'!$I$22+1),0),COLUMN(AC50)-1-('2.1 Kraftwerk allgemein'!$F$16-'1.1 Allgemein'!$I$22+1)),1,MIN(MAX($F50-('2.1 Kraftwerk allgemein'!$F$16-'1.1 Allgemein'!$I$22+1),1),COLUMN(AC50)-('2.1 Kraftwerk allgemein'!$F$16-'1.1 Allgemein'!$I$22+1)))))/$F50,
SUM(OFFSET('2.5 CAPEX'!AQ53,0,-MIN($F50-1,COLUMN(AC50)-1),1,MIN($F50,COLUMN(AC50))))/$F50)))))))</f>
        <v>0</v>
      </c>
      <c r="AM50" s="199">
        <f ca="1">IF('2.1 Kraftwerk allgemein'!$F$15&lt;'1.1 Allgemein'!$I$22,
IF(OR(ISNUMBER($D50)=FALSE,$F50=""),"",
IF(AND('2.5 CAPEX'!$L53&lt;&gt;"x",'2.5 CAPEX'!$M53&lt;&gt;"x"),0,
IF($F50=0,0,
IF(AM$4&lt;'2.1 Kraftwerk allgemein'!$F$16,0,
IF(AM$4='2.1 Kraftwerk allgemein'!$F$16,'2.5 CAPEX'!$J53/$F50,
IF(AM$4&lt;'2.1 Kraftwerk allgemein'!$F$16+$F50,
('2.5 CAPEX'!$J53+SUM(OFFSET('2.5 CAPEX'!AR53,0,-MIN(MAX($F50-1-('2.1 Kraftwerk allgemein'!$F$16-'2.1 Kraftwerk allgemein'!$F$15+1),0),COLUMN(AD50)-1-('2.1 Kraftwerk allgemein'!$F$16-'2.1 Kraftwerk allgemein'!$F$15+1)),1,MIN(MAX($F50-('2.1 Kraftwerk allgemein'!$F$16-'2.1 Kraftwerk allgemein'!$F$15+1),1),COLUMN(AD50)-('2.1 Kraftwerk allgemein'!$F$16-'2.1 Kraftwerk allgemein'!$F$15+1)))))/$F50,
SUM(OFFSET('2.5 CAPEX'!AR53,0,-MIN($F50-1,COLUMN(AD50)-1),1,MIN($F50,COLUMN(AD50))))/$F50)))))),
IF(OR(ISNUMBER($D50)=FALSE,$F50=""),"",
IF(AND('2.5 CAPEX'!$L53&lt;&gt;"x",'2.5 CAPEX'!$M53&lt;&gt;"x"),0,
IF($F50=0,0,
IF(AM$4&lt;'2.1 Kraftwerk allgemein'!$F$16,0,
IF(AM$4='2.1 Kraftwerk allgemein'!$F$16,'2.5 CAPEX'!$J53/$F50,
IF(AM$4&lt;'2.1 Kraftwerk allgemein'!$F$16+$F50,
('2.5 CAPEX'!$J53+SUM(OFFSET('2.5 CAPEX'!AR53,0,-MIN(MAX($F50-1-('2.1 Kraftwerk allgemein'!$F$16-'1.1 Allgemein'!$I$22+1),0),COLUMN(AD50)-1-('2.1 Kraftwerk allgemein'!$F$16-'1.1 Allgemein'!$I$22+1)),1,MIN(MAX($F50-('2.1 Kraftwerk allgemein'!$F$16-'1.1 Allgemein'!$I$22+1),1),COLUMN(AD50)-('2.1 Kraftwerk allgemein'!$F$16-'1.1 Allgemein'!$I$22+1)))))/$F50,
SUM(OFFSET('2.5 CAPEX'!AR53,0,-MIN($F50-1,COLUMN(AD50)-1),1,MIN($F50,COLUMN(AD50))))/$F50)))))))</f>
        <v>0</v>
      </c>
      <c r="AN50" s="199">
        <f ca="1">IF('2.1 Kraftwerk allgemein'!$F$15&lt;'1.1 Allgemein'!$I$22,
IF(OR(ISNUMBER($D50)=FALSE,$F50=""),"",
IF(AND('2.5 CAPEX'!$L53&lt;&gt;"x",'2.5 CAPEX'!$M53&lt;&gt;"x"),0,
IF($F50=0,0,
IF(AN$4&lt;'2.1 Kraftwerk allgemein'!$F$16,0,
IF(AN$4='2.1 Kraftwerk allgemein'!$F$16,'2.5 CAPEX'!$J53/$F50,
IF(AN$4&lt;'2.1 Kraftwerk allgemein'!$F$16+$F50,
('2.5 CAPEX'!$J53+SUM(OFFSET('2.5 CAPEX'!AS53,0,-MIN(MAX($F50-1-('2.1 Kraftwerk allgemein'!$F$16-'2.1 Kraftwerk allgemein'!$F$15+1),0),COLUMN(AE50)-1-('2.1 Kraftwerk allgemein'!$F$16-'2.1 Kraftwerk allgemein'!$F$15+1)),1,MIN(MAX($F50-('2.1 Kraftwerk allgemein'!$F$16-'2.1 Kraftwerk allgemein'!$F$15+1),1),COLUMN(AE50)-('2.1 Kraftwerk allgemein'!$F$16-'2.1 Kraftwerk allgemein'!$F$15+1)))))/$F50,
SUM(OFFSET('2.5 CAPEX'!AS53,0,-MIN($F50-1,COLUMN(AE50)-1),1,MIN($F50,COLUMN(AE50))))/$F50)))))),
IF(OR(ISNUMBER($D50)=FALSE,$F50=""),"",
IF(AND('2.5 CAPEX'!$L53&lt;&gt;"x",'2.5 CAPEX'!$M53&lt;&gt;"x"),0,
IF($F50=0,0,
IF(AN$4&lt;'2.1 Kraftwerk allgemein'!$F$16,0,
IF(AN$4='2.1 Kraftwerk allgemein'!$F$16,'2.5 CAPEX'!$J53/$F50,
IF(AN$4&lt;'2.1 Kraftwerk allgemein'!$F$16+$F50,
('2.5 CAPEX'!$J53+SUM(OFFSET('2.5 CAPEX'!AS53,0,-MIN(MAX($F50-1-('2.1 Kraftwerk allgemein'!$F$16-'1.1 Allgemein'!$I$22+1),0),COLUMN(AE50)-1-('2.1 Kraftwerk allgemein'!$F$16-'1.1 Allgemein'!$I$22+1)),1,MIN(MAX($F50-('2.1 Kraftwerk allgemein'!$F$16-'1.1 Allgemein'!$I$22+1),1),COLUMN(AE50)-('2.1 Kraftwerk allgemein'!$F$16-'1.1 Allgemein'!$I$22+1)))))/$F50,
SUM(OFFSET('2.5 CAPEX'!AS53,0,-MIN($F50-1,COLUMN(AE50)-1),1,MIN($F50,COLUMN(AE50))))/$F50)))))))</f>
        <v>0</v>
      </c>
      <c r="AO50" s="199">
        <f ca="1">IF('2.1 Kraftwerk allgemein'!$F$15&lt;'1.1 Allgemein'!$I$22,
IF(OR(ISNUMBER($D50)=FALSE,$F50=""),"",
IF(AND('2.5 CAPEX'!$L53&lt;&gt;"x",'2.5 CAPEX'!$M53&lt;&gt;"x"),0,
IF($F50=0,0,
IF(AO$4&lt;'2.1 Kraftwerk allgemein'!$F$16,0,
IF(AO$4='2.1 Kraftwerk allgemein'!$F$16,'2.5 CAPEX'!$J53/$F50,
IF(AO$4&lt;'2.1 Kraftwerk allgemein'!$F$16+$F50,
('2.5 CAPEX'!$J53+SUM(OFFSET('2.5 CAPEX'!AT53,0,-MIN(MAX($F50-1-('2.1 Kraftwerk allgemein'!$F$16-'2.1 Kraftwerk allgemein'!$F$15+1),0),COLUMN(AF50)-1-('2.1 Kraftwerk allgemein'!$F$16-'2.1 Kraftwerk allgemein'!$F$15+1)),1,MIN(MAX($F50-('2.1 Kraftwerk allgemein'!$F$16-'2.1 Kraftwerk allgemein'!$F$15+1),1),COLUMN(AF50)-('2.1 Kraftwerk allgemein'!$F$16-'2.1 Kraftwerk allgemein'!$F$15+1)))))/$F50,
SUM(OFFSET('2.5 CAPEX'!AT53,0,-MIN($F50-1,COLUMN(AF50)-1),1,MIN($F50,COLUMN(AF50))))/$F50)))))),
IF(OR(ISNUMBER($D50)=FALSE,$F50=""),"",
IF(AND('2.5 CAPEX'!$L53&lt;&gt;"x",'2.5 CAPEX'!$M53&lt;&gt;"x"),0,
IF($F50=0,0,
IF(AO$4&lt;'2.1 Kraftwerk allgemein'!$F$16,0,
IF(AO$4='2.1 Kraftwerk allgemein'!$F$16,'2.5 CAPEX'!$J53/$F50,
IF(AO$4&lt;'2.1 Kraftwerk allgemein'!$F$16+$F50,
('2.5 CAPEX'!$J53+SUM(OFFSET('2.5 CAPEX'!AT53,0,-MIN(MAX($F50-1-('2.1 Kraftwerk allgemein'!$F$16-'1.1 Allgemein'!$I$22+1),0),COLUMN(AF50)-1-('2.1 Kraftwerk allgemein'!$F$16-'1.1 Allgemein'!$I$22+1)),1,MIN(MAX($F50-('2.1 Kraftwerk allgemein'!$F$16-'1.1 Allgemein'!$I$22+1),1),COLUMN(AF50)-('2.1 Kraftwerk allgemein'!$F$16-'1.1 Allgemein'!$I$22+1)))))/$F50,
SUM(OFFSET('2.5 CAPEX'!AT53,0,-MIN($F50-1,COLUMN(AF50)-1),1,MIN($F50,COLUMN(AF50))))/$F50)))))))</f>
        <v>0</v>
      </c>
      <c r="AP50" s="199">
        <f ca="1">IF('2.1 Kraftwerk allgemein'!$F$15&lt;'1.1 Allgemein'!$I$22,
IF(OR(ISNUMBER($D50)=FALSE,$F50=""),"",
IF(AND('2.5 CAPEX'!$L53&lt;&gt;"x",'2.5 CAPEX'!$M53&lt;&gt;"x"),0,
IF($F50=0,0,
IF(AP$4&lt;'2.1 Kraftwerk allgemein'!$F$16,0,
IF(AP$4='2.1 Kraftwerk allgemein'!$F$16,'2.5 CAPEX'!$J53/$F50,
IF(AP$4&lt;'2.1 Kraftwerk allgemein'!$F$16+$F50,
('2.5 CAPEX'!$J53+SUM(OFFSET('2.5 CAPEX'!AU53,0,-MIN(MAX($F50-1-('2.1 Kraftwerk allgemein'!$F$16-'2.1 Kraftwerk allgemein'!$F$15+1),0),COLUMN(AG50)-1-('2.1 Kraftwerk allgemein'!$F$16-'2.1 Kraftwerk allgemein'!$F$15+1)),1,MIN(MAX($F50-('2.1 Kraftwerk allgemein'!$F$16-'2.1 Kraftwerk allgemein'!$F$15+1),1),COLUMN(AG50)-('2.1 Kraftwerk allgemein'!$F$16-'2.1 Kraftwerk allgemein'!$F$15+1)))))/$F50,
SUM(OFFSET('2.5 CAPEX'!AU53,0,-MIN($F50-1,COLUMN(AG50)-1),1,MIN($F50,COLUMN(AG50))))/$F50)))))),
IF(OR(ISNUMBER($D50)=FALSE,$F50=""),"",
IF(AND('2.5 CAPEX'!$L53&lt;&gt;"x",'2.5 CAPEX'!$M53&lt;&gt;"x"),0,
IF($F50=0,0,
IF(AP$4&lt;'2.1 Kraftwerk allgemein'!$F$16,0,
IF(AP$4='2.1 Kraftwerk allgemein'!$F$16,'2.5 CAPEX'!$J53/$F50,
IF(AP$4&lt;'2.1 Kraftwerk allgemein'!$F$16+$F50,
('2.5 CAPEX'!$J53+SUM(OFFSET('2.5 CAPEX'!AU53,0,-MIN(MAX($F50-1-('2.1 Kraftwerk allgemein'!$F$16-'1.1 Allgemein'!$I$22+1),0),COLUMN(AG50)-1-('2.1 Kraftwerk allgemein'!$F$16-'1.1 Allgemein'!$I$22+1)),1,MIN(MAX($F50-('2.1 Kraftwerk allgemein'!$F$16-'1.1 Allgemein'!$I$22+1),1),COLUMN(AG50)-('2.1 Kraftwerk allgemein'!$F$16-'1.1 Allgemein'!$I$22+1)))))/$F50,
SUM(OFFSET('2.5 CAPEX'!AU53,0,-MIN($F50-1,COLUMN(AG50)-1),1,MIN($F50,COLUMN(AG50))))/$F50)))))))</f>
        <v>0</v>
      </c>
      <c r="AQ50" s="199">
        <f ca="1">IF('2.1 Kraftwerk allgemein'!$F$15&lt;'1.1 Allgemein'!$I$22,
IF(OR(ISNUMBER($D50)=FALSE,$F50=""),"",
IF(AND('2.5 CAPEX'!$L53&lt;&gt;"x",'2.5 CAPEX'!$M53&lt;&gt;"x"),0,
IF($F50=0,0,
IF(AQ$4&lt;'2.1 Kraftwerk allgemein'!$F$16,0,
IF(AQ$4='2.1 Kraftwerk allgemein'!$F$16,'2.5 CAPEX'!$J53/$F50,
IF(AQ$4&lt;'2.1 Kraftwerk allgemein'!$F$16+$F50,
('2.5 CAPEX'!$J53+SUM(OFFSET('2.5 CAPEX'!AV53,0,-MIN(MAX($F50-1-('2.1 Kraftwerk allgemein'!$F$16-'2.1 Kraftwerk allgemein'!$F$15+1),0),COLUMN(AH50)-1-('2.1 Kraftwerk allgemein'!$F$16-'2.1 Kraftwerk allgemein'!$F$15+1)),1,MIN(MAX($F50-('2.1 Kraftwerk allgemein'!$F$16-'2.1 Kraftwerk allgemein'!$F$15+1),1),COLUMN(AH50)-('2.1 Kraftwerk allgemein'!$F$16-'2.1 Kraftwerk allgemein'!$F$15+1)))))/$F50,
SUM(OFFSET('2.5 CAPEX'!AV53,0,-MIN($F50-1,COLUMN(AH50)-1),1,MIN($F50,COLUMN(AH50))))/$F50)))))),
IF(OR(ISNUMBER($D50)=FALSE,$F50=""),"",
IF(AND('2.5 CAPEX'!$L53&lt;&gt;"x",'2.5 CAPEX'!$M53&lt;&gt;"x"),0,
IF($F50=0,0,
IF(AQ$4&lt;'2.1 Kraftwerk allgemein'!$F$16,0,
IF(AQ$4='2.1 Kraftwerk allgemein'!$F$16,'2.5 CAPEX'!$J53/$F50,
IF(AQ$4&lt;'2.1 Kraftwerk allgemein'!$F$16+$F50,
('2.5 CAPEX'!$J53+SUM(OFFSET('2.5 CAPEX'!AV53,0,-MIN(MAX($F50-1-('2.1 Kraftwerk allgemein'!$F$16-'1.1 Allgemein'!$I$22+1),0),COLUMN(AH50)-1-('2.1 Kraftwerk allgemein'!$F$16-'1.1 Allgemein'!$I$22+1)),1,MIN(MAX($F50-('2.1 Kraftwerk allgemein'!$F$16-'1.1 Allgemein'!$I$22+1),1),COLUMN(AH50)-('2.1 Kraftwerk allgemein'!$F$16-'1.1 Allgemein'!$I$22+1)))))/$F50,
SUM(OFFSET('2.5 CAPEX'!AV53,0,-MIN($F50-1,COLUMN(AH50)-1),1,MIN($F50,COLUMN(AH50))))/$F50)))))))</f>
        <v>0</v>
      </c>
      <c r="AR50" s="199">
        <f ca="1">IF('2.1 Kraftwerk allgemein'!$F$15&lt;'1.1 Allgemein'!$I$22,
IF(OR(ISNUMBER($D50)=FALSE,$F50=""),"",
IF(AND('2.5 CAPEX'!$L53&lt;&gt;"x",'2.5 CAPEX'!$M53&lt;&gt;"x"),0,
IF($F50=0,0,
IF(AR$4&lt;'2.1 Kraftwerk allgemein'!$F$16,0,
IF(AR$4='2.1 Kraftwerk allgemein'!$F$16,'2.5 CAPEX'!$J53/$F50,
IF(AR$4&lt;'2.1 Kraftwerk allgemein'!$F$16+$F50,
('2.5 CAPEX'!$J53+SUM(OFFSET('2.5 CAPEX'!AW53,0,-MIN(MAX($F50-1-('2.1 Kraftwerk allgemein'!$F$16-'2.1 Kraftwerk allgemein'!$F$15+1),0),COLUMN(AI50)-1-('2.1 Kraftwerk allgemein'!$F$16-'2.1 Kraftwerk allgemein'!$F$15+1)),1,MIN(MAX($F50-('2.1 Kraftwerk allgemein'!$F$16-'2.1 Kraftwerk allgemein'!$F$15+1),1),COLUMN(AI50)-('2.1 Kraftwerk allgemein'!$F$16-'2.1 Kraftwerk allgemein'!$F$15+1)))))/$F50,
SUM(OFFSET('2.5 CAPEX'!AW53,0,-MIN($F50-1,COLUMN(AI50)-1),1,MIN($F50,COLUMN(AI50))))/$F50)))))),
IF(OR(ISNUMBER($D50)=FALSE,$F50=""),"",
IF(AND('2.5 CAPEX'!$L53&lt;&gt;"x",'2.5 CAPEX'!$M53&lt;&gt;"x"),0,
IF($F50=0,0,
IF(AR$4&lt;'2.1 Kraftwerk allgemein'!$F$16,0,
IF(AR$4='2.1 Kraftwerk allgemein'!$F$16,'2.5 CAPEX'!$J53/$F50,
IF(AR$4&lt;'2.1 Kraftwerk allgemein'!$F$16+$F50,
('2.5 CAPEX'!$J53+SUM(OFFSET('2.5 CAPEX'!AW53,0,-MIN(MAX($F50-1-('2.1 Kraftwerk allgemein'!$F$16-'1.1 Allgemein'!$I$22+1),0),COLUMN(AI50)-1-('2.1 Kraftwerk allgemein'!$F$16-'1.1 Allgemein'!$I$22+1)),1,MIN(MAX($F50-('2.1 Kraftwerk allgemein'!$F$16-'1.1 Allgemein'!$I$22+1),1),COLUMN(AI50)-('2.1 Kraftwerk allgemein'!$F$16-'1.1 Allgemein'!$I$22+1)))))/$F50,
SUM(OFFSET('2.5 CAPEX'!AW53,0,-MIN($F50-1,COLUMN(AI50)-1),1,MIN($F50,COLUMN(AI50))))/$F50)))))))</f>
        <v>0</v>
      </c>
      <c r="AS50" s="199">
        <f ca="1">IF('2.1 Kraftwerk allgemein'!$F$15&lt;'1.1 Allgemein'!$I$22,
IF(OR(ISNUMBER($D50)=FALSE,$F50=""),"",
IF(AND('2.5 CAPEX'!$L53&lt;&gt;"x",'2.5 CAPEX'!$M53&lt;&gt;"x"),0,
IF($F50=0,0,
IF(AS$4&lt;'2.1 Kraftwerk allgemein'!$F$16,0,
IF(AS$4='2.1 Kraftwerk allgemein'!$F$16,'2.5 CAPEX'!$J53/$F50,
IF(AS$4&lt;'2.1 Kraftwerk allgemein'!$F$16+$F50,
('2.5 CAPEX'!$J53+SUM(OFFSET('2.5 CAPEX'!AX53,0,-MIN(MAX($F50-1-('2.1 Kraftwerk allgemein'!$F$16-'2.1 Kraftwerk allgemein'!$F$15+1),0),COLUMN(AJ50)-1-('2.1 Kraftwerk allgemein'!$F$16-'2.1 Kraftwerk allgemein'!$F$15+1)),1,MIN(MAX($F50-('2.1 Kraftwerk allgemein'!$F$16-'2.1 Kraftwerk allgemein'!$F$15+1),1),COLUMN(AJ50)-('2.1 Kraftwerk allgemein'!$F$16-'2.1 Kraftwerk allgemein'!$F$15+1)))))/$F50,
SUM(OFFSET('2.5 CAPEX'!AX53,0,-MIN($F50-1,COLUMN(AJ50)-1),1,MIN($F50,COLUMN(AJ50))))/$F50)))))),
IF(OR(ISNUMBER($D50)=FALSE,$F50=""),"",
IF(AND('2.5 CAPEX'!$L53&lt;&gt;"x",'2.5 CAPEX'!$M53&lt;&gt;"x"),0,
IF($F50=0,0,
IF(AS$4&lt;'2.1 Kraftwerk allgemein'!$F$16,0,
IF(AS$4='2.1 Kraftwerk allgemein'!$F$16,'2.5 CAPEX'!$J53/$F50,
IF(AS$4&lt;'2.1 Kraftwerk allgemein'!$F$16+$F50,
('2.5 CAPEX'!$J53+SUM(OFFSET('2.5 CAPEX'!AX53,0,-MIN(MAX($F50-1-('2.1 Kraftwerk allgemein'!$F$16-'1.1 Allgemein'!$I$22+1),0),COLUMN(AJ50)-1-('2.1 Kraftwerk allgemein'!$F$16-'1.1 Allgemein'!$I$22+1)),1,MIN(MAX($F50-('2.1 Kraftwerk allgemein'!$F$16-'1.1 Allgemein'!$I$22+1),1),COLUMN(AJ50)-('2.1 Kraftwerk allgemein'!$F$16-'1.1 Allgemein'!$I$22+1)))))/$F50,
SUM(OFFSET('2.5 CAPEX'!AX53,0,-MIN($F50-1,COLUMN(AJ50)-1),1,MIN($F50,COLUMN(AJ50))))/$F50)))))))</f>
        <v>0</v>
      </c>
      <c r="AT50" s="199">
        <f ca="1">IF('2.1 Kraftwerk allgemein'!$F$15&lt;'1.1 Allgemein'!$I$22,
IF(OR(ISNUMBER($D50)=FALSE,$F50=""),"",
IF(AND('2.5 CAPEX'!$L53&lt;&gt;"x",'2.5 CAPEX'!$M53&lt;&gt;"x"),0,
IF($F50=0,0,
IF(AT$4&lt;'2.1 Kraftwerk allgemein'!$F$16,0,
IF(AT$4='2.1 Kraftwerk allgemein'!$F$16,'2.5 CAPEX'!$J53/$F50,
IF(AT$4&lt;'2.1 Kraftwerk allgemein'!$F$16+$F50,
('2.5 CAPEX'!$J53+SUM(OFFSET('2.5 CAPEX'!AY53,0,-MIN(MAX($F50-1-('2.1 Kraftwerk allgemein'!$F$16-'2.1 Kraftwerk allgemein'!$F$15+1),0),COLUMN(AK50)-1-('2.1 Kraftwerk allgemein'!$F$16-'2.1 Kraftwerk allgemein'!$F$15+1)),1,MIN(MAX($F50-('2.1 Kraftwerk allgemein'!$F$16-'2.1 Kraftwerk allgemein'!$F$15+1),1),COLUMN(AK50)-('2.1 Kraftwerk allgemein'!$F$16-'2.1 Kraftwerk allgemein'!$F$15+1)))))/$F50,
SUM(OFFSET('2.5 CAPEX'!AY53,0,-MIN($F50-1,COLUMN(AK50)-1),1,MIN($F50,COLUMN(AK50))))/$F50)))))),
IF(OR(ISNUMBER($D50)=FALSE,$F50=""),"",
IF(AND('2.5 CAPEX'!$L53&lt;&gt;"x",'2.5 CAPEX'!$M53&lt;&gt;"x"),0,
IF($F50=0,0,
IF(AT$4&lt;'2.1 Kraftwerk allgemein'!$F$16,0,
IF(AT$4='2.1 Kraftwerk allgemein'!$F$16,'2.5 CAPEX'!$J53/$F50,
IF(AT$4&lt;'2.1 Kraftwerk allgemein'!$F$16+$F50,
('2.5 CAPEX'!$J53+SUM(OFFSET('2.5 CAPEX'!AY53,0,-MIN(MAX($F50-1-('2.1 Kraftwerk allgemein'!$F$16-'1.1 Allgemein'!$I$22+1),0),COLUMN(AK50)-1-('2.1 Kraftwerk allgemein'!$F$16-'1.1 Allgemein'!$I$22+1)),1,MIN(MAX($F50-('2.1 Kraftwerk allgemein'!$F$16-'1.1 Allgemein'!$I$22+1),1),COLUMN(AK50)-('2.1 Kraftwerk allgemein'!$F$16-'1.1 Allgemein'!$I$22+1)))))/$F50,
SUM(OFFSET('2.5 CAPEX'!AY53,0,-MIN($F50-1,COLUMN(AK50)-1),1,MIN($F50,COLUMN(AK50))))/$F50)))))))</f>
        <v>0</v>
      </c>
      <c r="AU50" s="199">
        <f ca="1">IF('2.1 Kraftwerk allgemein'!$F$15&lt;'1.1 Allgemein'!$I$22,
IF(OR(ISNUMBER($D50)=FALSE,$F50=""),"",
IF(AND('2.5 CAPEX'!$L53&lt;&gt;"x",'2.5 CAPEX'!$M53&lt;&gt;"x"),0,
IF($F50=0,0,
IF(AU$4&lt;'2.1 Kraftwerk allgemein'!$F$16,0,
IF(AU$4='2.1 Kraftwerk allgemein'!$F$16,'2.5 CAPEX'!$J53/$F50,
IF(AU$4&lt;'2.1 Kraftwerk allgemein'!$F$16+$F50,
('2.5 CAPEX'!$J53+SUM(OFFSET('2.5 CAPEX'!AZ53,0,-MIN(MAX($F50-1-('2.1 Kraftwerk allgemein'!$F$16-'2.1 Kraftwerk allgemein'!$F$15+1),0),COLUMN(AL50)-1-('2.1 Kraftwerk allgemein'!$F$16-'2.1 Kraftwerk allgemein'!$F$15+1)),1,MIN(MAX($F50-('2.1 Kraftwerk allgemein'!$F$16-'2.1 Kraftwerk allgemein'!$F$15+1),1),COLUMN(AL50)-('2.1 Kraftwerk allgemein'!$F$16-'2.1 Kraftwerk allgemein'!$F$15+1)))))/$F50,
SUM(OFFSET('2.5 CAPEX'!AZ53,0,-MIN($F50-1,COLUMN(AL50)-1),1,MIN($F50,COLUMN(AL50))))/$F50)))))),
IF(OR(ISNUMBER($D50)=FALSE,$F50=""),"",
IF(AND('2.5 CAPEX'!$L53&lt;&gt;"x",'2.5 CAPEX'!$M53&lt;&gt;"x"),0,
IF($F50=0,0,
IF(AU$4&lt;'2.1 Kraftwerk allgemein'!$F$16,0,
IF(AU$4='2.1 Kraftwerk allgemein'!$F$16,'2.5 CAPEX'!$J53/$F50,
IF(AU$4&lt;'2.1 Kraftwerk allgemein'!$F$16+$F50,
('2.5 CAPEX'!$J53+SUM(OFFSET('2.5 CAPEX'!AZ53,0,-MIN(MAX($F50-1-('2.1 Kraftwerk allgemein'!$F$16-'1.1 Allgemein'!$I$22+1),0),COLUMN(AL50)-1-('2.1 Kraftwerk allgemein'!$F$16-'1.1 Allgemein'!$I$22+1)),1,MIN(MAX($F50-('2.1 Kraftwerk allgemein'!$F$16-'1.1 Allgemein'!$I$22+1),1),COLUMN(AL50)-('2.1 Kraftwerk allgemein'!$F$16-'1.1 Allgemein'!$I$22+1)))))/$F50,
SUM(OFFSET('2.5 CAPEX'!AZ53,0,-MIN($F50-1,COLUMN(AL50)-1),1,MIN($F50,COLUMN(AL50))))/$F50)))))))</f>
        <v>0</v>
      </c>
      <c r="AV50" s="199">
        <f ca="1">IF('2.1 Kraftwerk allgemein'!$F$15&lt;'1.1 Allgemein'!$I$22,
IF(OR(ISNUMBER($D50)=FALSE,$F50=""),"",
IF(AND('2.5 CAPEX'!$L53&lt;&gt;"x",'2.5 CAPEX'!$M53&lt;&gt;"x"),0,
IF($F50=0,0,
IF(AV$4&lt;'2.1 Kraftwerk allgemein'!$F$16,0,
IF(AV$4='2.1 Kraftwerk allgemein'!$F$16,'2.5 CAPEX'!$J53/$F50,
IF(AV$4&lt;'2.1 Kraftwerk allgemein'!$F$16+$F50,
('2.5 CAPEX'!$J53+SUM(OFFSET('2.5 CAPEX'!BA53,0,-MIN(MAX($F50-1-('2.1 Kraftwerk allgemein'!$F$16-'2.1 Kraftwerk allgemein'!$F$15+1),0),COLUMN(AM50)-1-('2.1 Kraftwerk allgemein'!$F$16-'2.1 Kraftwerk allgemein'!$F$15+1)),1,MIN(MAX($F50-('2.1 Kraftwerk allgemein'!$F$16-'2.1 Kraftwerk allgemein'!$F$15+1),1),COLUMN(AM50)-('2.1 Kraftwerk allgemein'!$F$16-'2.1 Kraftwerk allgemein'!$F$15+1)))))/$F50,
SUM(OFFSET('2.5 CAPEX'!BA53,0,-MIN($F50-1,COLUMN(AM50)-1),1,MIN($F50,COLUMN(AM50))))/$F50)))))),
IF(OR(ISNUMBER($D50)=FALSE,$F50=""),"",
IF(AND('2.5 CAPEX'!$L53&lt;&gt;"x",'2.5 CAPEX'!$M53&lt;&gt;"x"),0,
IF($F50=0,0,
IF(AV$4&lt;'2.1 Kraftwerk allgemein'!$F$16,0,
IF(AV$4='2.1 Kraftwerk allgemein'!$F$16,'2.5 CAPEX'!$J53/$F50,
IF(AV$4&lt;'2.1 Kraftwerk allgemein'!$F$16+$F50,
('2.5 CAPEX'!$J53+SUM(OFFSET('2.5 CAPEX'!BA53,0,-MIN(MAX($F50-1-('2.1 Kraftwerk allgemein'!$F$16-'1.1 Allgemein'!$I$22+1),0),COLUMN(AM50)-1-('2.1 Kraftwerk allgemein'!$F$16-'1.1 Allgemein'!$I$22+1)),1,MIN(MAX($F50-('2.1 Kraftwerk allgemein'!$F$16-'1.1 Allgemein'!$I$22+1),1),COLUMN(AM50)-('2.1 Kraftwerk allgemein'!$F$16-'1.1 Allgemein'!$I$22+1)))))/$F50,
SUM(OFFSET('2.5 CAPEX'!BA53,0,-MIN($F50-1,COLUMN(AM50)-1),1,MIN($F50,COLUMN(AM50))))/$F50)))))))</f>
        <v>0</v>
      </c>
      <c r="AW50" s="199">
        <f ca="1">IF('2.1 Kraftwerk allgemein'!$F$15&lt;'1.1 Allgemein'!$I$22,
IF(OR(ISNUMBER($D50)=FALSE,$F50=""),"",
IF(AND('2.5 CAPEX'!$L53&lt;&gt;"x",'2.5 CAPEX'!$M53&lt;&gt;"x"),0,
IF($F50=0,0,
IF(AW$4&lt;'2.1 Kraftwerk allgemein'!$F$16,0,
IF(AW$4='2.1 Kraftwerk allgemein'!$F$16,'2.5 CAPEX'!$J53/$F50,
IF(AW$4&lt;'2.1 Kraftwerk allgemein'!$F$16+$F50,
('2.5 CAPEX'!$J53+SUM(OFFSET('2.5 CAPEX'!BB53,0,-MIN(MAX($F50-1-('2.1 Kraftwerk allgemein'!$F$16-'2.1 Kraftwerk allgemein'!$F$15+1),0),COLUMN(AN50)-1-('2.1 Kraftwerk allgemein'!$F$16-'2.1 Kraftwerk allgemein'!$F$15+1)),1,MIN(MAX($F50-('2.1 Kraftwerk allgemein'!$F$16-'2.1 Kraftwerk allgemein'!$F$15+1),1),COLUMN(AN50)-('2.1 Kraftwerk allgemein'!$F$16-'2.1 Kraftwerk allgemein'!$F$15+1)))))/$F50,
SUM(OFFSET('2.5 CAPEX'!BB53,0,-MIN($F50-1,COLUMN(AN50)-1),1,MIN($F50,COLUMN(AN50))))/$F50)))))),
IF(OR(ISNUMBER($D50)=FALSE,$F50=""),"",
IF(AND('2.5 CAPEX'!$L53&lt;&gt;"x",'2.5 CAPEX'!$M53&lt;&gt;"x"),0,
IF($F50=0,0,
IF(AW$4&lt;'2.1 Kraftwerk allgemein'!$F$16,0,
IF(AW$4='2.1 Kraftwerk allgemein'!$F$16,'2.5 CAPEX'!$J53/$F50,
IF(AW$4&lt;'2.1 Kraftwerk allgemein'!$F$16+$F50,
('2.5 CAPEX'!$J53+SUM(OFFSET('2.5 CAPEX'!BB53,0,-MIN(MAX($F50-1-('2.1 Kraftwerk allgemein'!$F$16-'1.1 Allgemein'!$I$22+1),0),COLUMN(AN50)-1-('2.1 Kraftwerk allgemein'!$F$16-'1.1 Allgemein'!$I$22+1)),1,MIN(MAX($F50-('2.1 Kraftwerk allgemein'!$F$16-'1.1 Allgemein'!$I$22+1),1),COLUMN(AN50)-('2.1 Kraftwerk allgemein'!$F$16-'1.1 Allgemein'!$I$22+1)))))/$F50,
SUM(OFFSET('2.5 CAPEX'!BB53,0,-MIN($F50-1,COLUMN(AN50)-1),1,MIN($F50,COLUMN(AN50))))/$F50)))))))</f>
        <v>0</v>
      </c>
      <c r="AX50" s="199">
        <f ca="1">IF('2.1 Kraftwerk allgemein'!$F$15&lt;'1.1 Allgemein'!$I$22,
IF(OR(ISNUMBER($D50)=FALSE,$F50=""),"",
IF(AND('2.5 CAPEX'!$L53&lt;&gt;"x",'2.5 CAPEX'!$M53&lt;&gt;"x"),0,
IF($F50=0,0,
IF(AX$4&lt;'2.1 Kraftwerk allgemein'!$F$16,0,
IF(AX$4='2.1 Kraftwerk allgemein'!$F$16,'2.5 CAPEX'!$J53/$F50,
IF(AX$4&lt;'2.1 Kraftwerk allgemein'!$F$16+$F50,
('2.5 CAPEX'!$J53+SUM(OFFSET('2.5 CAPEX'!BC53,0,-MIN(MAX($F50-1-('2.1 Kraftwerk allgemein'!$F$16-'2.1 Kraftwerk allgemein'!$F$15+1),0),COLUMN(AO50)-1-('2.1 Kraftwerk allgemein'!$F$16-'2.1 Kraftwerk allgemein'!$F$15+1)),1,MIN(MAX($F50-('2.1 Kraftwerk allgemein'!$F$16-'2.1 Kraftwerk allgemein'!$F$15+1),1),COLUMN(AO50)-('2.1 Kraftwerk allgemein'!$F$16-'2.1 Kraftwerk allgemein'!$F$15+1)))))/$F50,
SUM(OFFSET('2.5 CAPEX'!BC53,0,-MIN($F50-1,COLUMN(AO50)-1),1,MIN($F50,COLUMN(AO50))))/$F50)))))),
IF(OR(ISNUMBER($D50)=FALSE,$F50=""),"",
IF(AND('2.5 CAPEX'!$L53&lt;&gt;"x",'2.5 CAPEX'!$M53&lt;&gt;"x"),0,
IF($F50=0,0,
IF(AX$4&lt;'2.1 Kraftwerk allgemein'!$F$16,0,
IF(AX$4='2.1 Kraftwerk allgemein'!$F$16,'2.5 CAPEX'!$J53/$F50,
IF(AX$4&lt;'2.1 Kraftwerk allgemein'!$F$16+$F50,
('2.5 CAPEX'!$J53+SUM(OFFSET('2.5 CAPEX'!BC53,0,-MIN(MAX($F50-1-('2.1 Kraftwerk allgemein'!$F$16-'1.1 Allgemein'!$I$22+1),0),COLUMN(AO50)-1-('2.1 Kraftwerk allgemein'!$F$16-'1.1 Allgemein'!$I$22+1)),1,MIN(MAX($F50-('2.1 Kraftwerk allgemein'!$F$16-'1.1 Allgemein'!$I$22+1),1),COLUMN(AO50)-('2.1 Kraftwerk allgemein'!$F$16-'1.1 Allgemein'!$I$22+1)))))/$F50,
SUM(OFFSET('2.5 CAPEX'!BC53,0,-MIN($F50-1,COLUMN(AO50)-1),1,MIN($F50,COLUMN(AO50))))/$F50)))))))</f>
        <v>0</v>
      </c>
      <c r="AY50" s="199">
        <f ca="1">IF('2.1 Kraftwerk allgemein'!$F$15&lt;'1.1 Allgemein'!$I$22,
IF(OR(ISNUMBER($D50)=FALSE,$F50=""),"",
IF(AND('2.5 CAPEX'!$L53&lt;&gt;"x",'2.5 CAPEX'!$M53&lt;&gt;"x"),0,
IF($F50=0,0,
IF(AY$4&lt;'2.1 Kraftwerk allgemein'!$F$16,0,
IF(AY$4='2.1 Kraftwerk allgemein'!$F$16,'2.5 CAPEX'!$J53/$F50,
IF(AY$4&lt;'2.1 Kraftwerk allgemein'!$F$16+$F50,
('2.5 CAPEX'!$J53+SUM(OFFSET('2.5 CAPEX'!BD53,0,-MIN(MAX($F50-1-('2.1 Kraftwerk allgemein'!$F$16-'2.1 Kraftwerk allgemein'!$F$15+1),0),COLUMN(AP50)-1-('2.1 Kraftwerk allgemein'!$F$16-'2.1 Kraftwerk allgemein'!$F$15+1)),1,MIN(MAX($F50-('2.1 Kraftwerk allgemein'!$F$16-'2.1 Kraftwerk allgemein'!$F$15+1),1),COLUMN(AP50)-('2.1 Kraftwerk allgemein'!$F$16-'2.1 Kraftwerk allgemein'!$F$15+1)))))/$F50,
SUM(OFFSET('2.5 CAPEX'!BD53,0,-MIN($F50-1,COLUMN(AP50)-1),1,MIN($F50,COLUMN(AP50))))/$F50)))))),
IF(OR(ISNUMBER($D50)=FALSE,$F50=""),"",
IF(AND('2.5 CAPEX'!$L53&lt;&gt;"x",'2.5 CAPEX'!$M53&lt;&gt;"x"),0,
IF($F50=0,0,
IF(AY$4&lt;'2.1 Kraftwerk allgemein'!$F$16,0,
IF(AY$4='2.1 Kraftwerk allgemein'!$F$16,'2.5 CAPEX'!$J53/$F50,
IF(AY$4&lt;'2.1 Kraftwerk allgemein'!$F$16+$F50,
('2.5 CAPEX'!$J53+SUM(OFFSET('2.5 CAPEX'!BD53,0,-MIN(MAX($F50-1-('2.1 Kraftwerk allgemein'!$F$16-'1.1 Allgemein'!$I$22+1),0),COLUMN(AP50)-1-('2.1 Kraftwerk allgemein'!$F$16-'1.1 Allgemein'!$I$22+1)),1,MIN(MAX($F50-('2.1 Kraftwerk allgemein'!$F$16-'1.1 Allgemein'!$I$22+1),1),COLUMN(AP50)-('2.1 Kraftwerk allgemein'!$F$16-'1.1 Allgemein'!$I$22+1)))))/$F50,
SUM(OFFSET('2.5 CAPEX'!BD53,0,-MIN($F50-1,COLUMN(AP50)-1),1,MIN($F50,COLUMN(AP50))))/$F50)))))))</f>
        <v>0</v>
      </c>
      <c r="AZ50" s="199">
        <f ca="1">IF('2.1 Kraftwerk allgemein'!$F$15&lt;'1.1 Allgemein'!$I$22,
IF(OR(ISNUMBER($D50)=FALSE,$F50=""),"",
IF(AND('2.5 CAPEX'!$L53&lt;&gt;"x",'2.5 CAPEX'!$M53&lt;&gt;"x"),0,
IF($F50=0,0,
IF(AZ$4&lt;'2.1 Kraftwerk allgemein'!$F$16,0,
IF(AZ$4='2.1 Kraftwerk allgemein'!$F$16,'2.5 CAPEX'!$J53/$F50,
IF(AZ$4&lt;'2.1 Kraftwerk allgemein'!$F$16+$F50,
('2.5 CAPEX'!$J53+SUM(OFFSET('2.5 CAPEX'!BE53,0,-MIN(MAX($F50-1-('2.1 Kraftwerk allgemein'!$F$16-'2.1 Kraftwerk allgemein'!$F$15+1),0),COLUMN(AQ50)-1-('2.1 Kraftwerk allgemein'!$F$16-'2.1 Kraftwerk allgemein'!$F$15+1)),1,MIN(MAX($F50-('2.1 Kraftwerk allgemein'!$F$16-'2.1 Kraftwerk allgemein'!$F$15+1),1),COLUMN(AQ50)-('2.1 Kraftwerk allgemein'!$F$16-'2.1 Kraftwerk allgemein'!$F$15+1)))))/$F50,
SUM(OFFSET('2.5 CAPEX'!BE53,0,-MIN($F50-1,COLUMN(AQ50)-1),1,MIN($F50,COLUMN(AQ50))))/$F50)))))),
IF(OR(ISNUMBER($D50)=FALSE,$F50=""),"",
IF(AND('2.5 CAPEX'!$L53&lt;&gt;"x",'2.5 CAPEX'!$M53&lt;&gt;"x"),0,
IF($F50=0,0,
IF(AZ$4&lt;'2.1 Kraftwerk allgemein'!$F$16,0,
IF(AZ$4='2.1 Kraftwerk allgemein'!$F$16,'2.5 CAPEX'!$J53/$F50,
IF(AZ$4&lt;'2.1 Kraftwerk allgemein'!$F$16+$F50,
('2.5 CAPEX'!$J53+SUM(OFFSET('2.5 CAPEX'!BE53,0,-MIN(MAX($F50-1-('2.1 Kraftwerk allgemein'!$F$16-'1.1 Allgemein'!$I$22+1),0),COLUMN(AQ50)-1-('2.1 Kraftwerk allgemein'!$F$16-'1.1 Allgemein'!$I$22+1)),1,MIN(MAX($F50-('2.1 Kraftwerk allgemein'!$F$16-'1.1 Allgemein'!$I$22+1),1),COLUMN(AQ50)-('2.1 Kraftwerk allgemein'!$F$16-'1.1 Allgemein'!$I$22+1)))))/$F50,
SUM(OFFSET('2.5 CAPEX'!BE53,0,-MIN($F50-1,COLUMN(AQ50)-1),1,MIN($F50,COLUMN(AQ50))))/$F50)))))))</f>
        <v>0</v>
      </c>
      <c r="BA50" s="199">
        <f ca="1">IF('2.1 Kraftwerk allgemein'!$F$15&lt;'1.1 Allgemein'!$I$22,
IF(OR(ISNUMBER($D50)=FALSE,$F50=""),"",
IF(AND('2.5 CAPEX'!$L53&lt;&gt;"x",'2.5 CAPEX'!$M53&lt;&gt;"x"),0,
IF($F50=0,0,
IF(BA$4&lt;'2.1 Kraftwerk allgemein'!$F$16,0,
IF(BA$4='2.1 Kraftwerk allgemein'!$F$16,'2.5 CAPEX'!$J53/$F50,
IF(BA$4&lt;'2.1 Kraftwerk allgemein'!$F$16+$F50,
('2.5 CAPEX'!$J53+SUM(OFFSET('2.5 CAPEX'!BF53,0,-MIN(MAX($F50-1-('2.1 Kraftwerk allgemein'!$F$16-'2.1 Kraftwerk allgemein'!$F$15+1),0),COLUMN(AR50)-1-('2.1 Kraftwerk allgemein'!$F$16-'2.1 Kraftwerk allgemein'!$F$15+1)),1,MIN(MAX($F50-('2.1 Kraftwerk allgemein'!$F$16-'2.1 Kraftwerk allgemein'!$F$15+1),1),COLUMN(AR50)-('2.1 Kraftwerk allgemein'!$F$16-'2.1 Kraftwerk allgemein'!$F$15+1)))))/$F50,
SUM(OFFSET('2.5 CAPEX'!BF53,0,-MIN($F50-1,COLUMN(AR50)-1),1,MIN($F50,COLUMN(AR50))))/$F50)))))),
IF(OR(ISNUMBER($D50)=FALSE,$F50=""),"",
IF(AND('2.5 CAPEX'!$L53&lt;&gt;"x",'2.5 CAPEX'!$M53&lt;&gt;"x"),0,
IF($F50=0,0,
IF(BA$4&lt;'2.1 Kraftwerk allgemein'!$F$16,0,
IF(BA$4='2.1 Kraftwerk allgemein'!$F$16,'2.5 CAPEX'!$J53/$F50,
IF(BA$4&lt;'2.1 Kraftwerk allgemein'!$F$16+$F50,
('2.5 CAPEX'!$J53+SUM(OFFSET('2.5 CAPEX'!BF53,0,-MIN(MAX($F50-1-('2.1 Kraftwerk allgemein'!$F$16-'1.1 Allgemein'!$I$22+1),0),COLUMN(AR50)-1-('2.1 Kraftwerk allgemein'!$F$16-'1.1 Allgemein'!$I$22+1)),1,MIN(MAX($F50-('2.1 Kraftwerk allgemein'!$F$16-'1.1 Allgemein'!$I$22+1),1),COLUMN(AR50)-('2.1 Kraftwerk allgemein'!$F$16-'1.1 Allgemein'!$I$22+1)))))/$F50,
SUM(OFFSET('2.5 CAPEX'!BF53,0,-MIN($F50-1,COLUMN(AR50)-1),1,MIN($F50,COLUMN(AR50))))/$F50)))))))</f>
        <v>0</v>
      </c>
      <c r="BB50" s="199">
        <f ca="1">IF('2.1 Kraftwerk allgemein'!$F$15&lt;'1.1 Allgemein'!$I$22,
IF(OR(ISNUMBER($D50)=FALSE,$F50=""),"",
IF(AND('2.5 CAPEX'!$L53&lt;&gt;"x",'2.5 CAPEX'!$M53&lt;&gt;"x"),0,
IF($F50=0,0,
IF(BB$4&lt;'2.1 Kraftwerk allgemein'!$F$16,0,
IF(BB$4='2.1 Kraftwerk allgemein'!$F$16,'2.5 CAPEX'!$J53/$F50,
IF(BB$4&lt;'2.1 Kraftwerk allgemein'!$F$16+$F50,
('2.5 CAPEX'!$J53+SUM(OFFSET('2.5 CAPEX'!BG53,0,-MIN(MAX($F50-1-('2.1 Kraftwerk allgemein'!$F$16-'2.1 Kraftwerk allgemein'!$F$15+1),0),COLUMN(AS50)-1-('2.1 Kraftwerk allgemein'!$F$16-'2.1 Kraftwerk allgemein'!$F$15+1)),1,MIN(MAX($F50-('2.1 Kraftwerk allgemein'!$F$16-'2.1 Kraftwerk allgemein'!$F$15+1),1),COLUMN(AS50)-('2.1 Kraftwerk allgemein'!$F$16-'2.1 Kraftwerk allgemein'!$F$15+1)))))/$F50,
SUM(OFFSET('2.5 CAPEX'!BG53,0,-MIN($F50-1,COLUMN(AS50)-1),1,MIN($F50,COLUMN(AS50))))/$F50)))))),
IF(OR(ISNUMBER($D50)=FALSE,$F50=""),"",
IF(AND('2.5 CAPEX'!$L53&lt;&gt;"x",'2.5 CAPEX'!$M53&lt;&gt;"x"),0,
IF($F50=0,0,
IF(BB$4&lt;'2.1 Kraftwerk allgemein'!$F$16,0,
IF(BB$4='2.1 Kraftwerk allgemein'!$F$16,'2.5 CAPEX'!$J53/$F50,
IF(BB$4&lt;'2.1 Kraftwerk allgemein'!$F$16+$F50,
('2.5 CAPEX'!$J53+SUM(OFFSET('2.5 CAPEX'!BG53,0,-MIN(MAX($F50-1-('2.1 Kraftwerk allgemein'!$F$16-'1.1 Allgemein'!$I$22+1),0),COLUMN(AS50)-1-('2.1 Kraftwerk allgemein'!$F$16-'1.1 Allgemein'!$I$22+1)),1,MIN(MAX($F50-('2.1 Kraftwerk allgemein'!$F$16-'1.1 Allgemein'!$I$22+1),1),COLUMN(AS50)-('2.1 Kraftwerk allgemein'!$F$16-'1.1 Allgemein'!$I$22+1)))))/$F50,
SUM(OFFSET('2.5 CAPEX'!BG53,0,-MIN($F50-1,COLUMN(AS50)-1),1,MIN($F50,COLUMN(AS50))))/$F50)))))))</f>
        <v>0</v>
      </c>
      <c r="BC50" s="199">
        <f ca="1">IF('2.1 Kraftwerk allgemein'!$F$15&lt;'1.1 Allgemein'!$I$22,
IF(OR(ISNUMBER($D50)=FALSE,$F50=""),"",
IF(AND('2.5 CAPEX'!$L53&lt;&gt;"x",'2.5 CAPEX'!$M53&lt;&gt;"x"),0,
IF($F50=0,0,
IF(BC$4&lt;'2.1 Kraftwerk allgemein'!$F$16,0,
IF(BC$4='2.1 Kraftwerk allgemein'!$F$16,'2.5 CAPEX'!$J53/$F50,
IF(BC$4&lt;'2.1 Kraftwerk allgemein'!$F$16+$F50,
('2.5 CAPEX'!$J53+SUM(OFFSET('2.5 CAPEX'!BH53,0,-MIN(MAX($F50-1-('2.1 Kraftwerk allgemein'!$F$16-'2.1 Kraftwerk allgemein'!$F$15+1),0),COLUMN(AT50)-1-('2.1 Kraftwerk allgemein'!$F$16-'2.1 Kraftwerk allgemein'!$F$15+1)),1,MIN(MAX($F50-('2.1 Kraftwerk allgemein'!$F$16-'2.1 Kraftwerk allgemein'!$F$15+1),1),COLUMN(AT50)-('2.1 Kraftwerk allgemein'!$F$16-'2.1 Kraftwerk allgemein'!$F$15+1)))))/$F50,
SUM(OFFSET('2.5 CAPEX'!BH53,0,-MIN($F50-1,COLUMN(AT50)-1),1,MIN($F50,COLUMN(AT50))))/$F50)))))),
IF(OR(ISNUMBER($D50)=FALSE,$F50=""),"",
IF(AND('2.5 CAPEX'!$L53&lt;&gt;"x",'2.5 CAPEX'!$M53&lt;&gt;"x"),0,
IF($F50=0,0,
IF(BC$4&lt;'2.1 Kraftwerk allgemein'!$F$16,0,
IF(BC$4='2.1 Kraftwerk allgemein'!$F$16,'2.5 CAPEX'!$J53/$F50,
IF(BC$4&lt;'2.1 Kraftwerk allgemein'!$F$16+$F50,
('2.5 CAPEX'!$J53+SUM(OFFSET('2.5 CAPEX'!BH53,0,-MIN(MAX($F50-1-('2.1 Kraftwerk allgemein'!$F$16-'1.1 Allgemein'!$I$22+1),0),COLUMN(AT50)-1-('2.1 Kraftwerk allgemein'!$F$16-'1.1 Allgemein'!$I$22+1)),1,MIN(MAX($F50-('2.1 Kraftwerk allgemein'!$F$16-'1.1 Allgemein'!$I$22+1),1),COLUMN(AT50)-('2.1 Kraftwerk allgemein'!$F$16-'1.1 Allgemein'!$I$22+1)))))/$F50,
SUM(OFFSET('2.5 CAPEX'!BH53,0,-MIN($F50-1,COLUMN(AT50)-1),1,MIN($F50,COLUMN(AT50))))/$F50)))))))</f>
        <v>0</v>
      </c>
      <c r="BD50" s="199">
        <f ca="1">IF('2.1 Kraftwerk allgemein'!$F$15&lt;'1.1 Allgemein'!$I$22,
IF(OR(ISNUMBER($D50)=FALSE,$F50=""),"",
IF(AND('2.5 CAPEX'!$L53&lt;&gt;"x",'2.5 CAPEX'!$M53&lt;&gt;"x"),0,
IF($F50=0,0,
IF(BD$4&lt;'2.1 Kraftwerk allgemein'!$F$16,0,
IF(BD$4='2.1 Kraftwerk allgemein'!$F$16,'2.5 CAPEX'!$J53/$F50,
IF(BD$4&lt;'2.1 Kraftwerk allgemein'!$F$16+$F50,
('2.5 CAPEX'!$J53+SUM(OFFSET('2.5 CAPEX'!BI53,0,-MIN(MAX($F50-1-('2.1 Kraftwerk allgemein'!$F$16-'2.1 Kraftwerk allgemein'!$F$15+1),0),COLUMN(AU50)-1-('2.1 Kraftwerk allgemein'!$F$16-'2.1 Kraftwerk allgemein'!$F$15+1)),1,MIN(MAX($F50-('2.1 Kraftwerk allgemein'!$F$16-'2.1 Kraftwerk allgemein'!$F$15+1),1),COLUMN(AU50)-('2.1 Kraftwerk allgemein'!$F$16-'2.1 Kraftwerk allgemein'!$F$15+1)))))/$F50,
SUM(OFFSET('2.5 CAPEX'!BI53,0,-MIN($F50-1,COLUMN(AU50)-1),1,MIN($F50,COLUMN(AU50))))/$F50)))))),
IF(OR(ISNUMBER($D50)=FALSE,$F50=""),"",
IF(AND('2.5 CAPEX'!$L53&lt;&gt;"x",'2.5 CAPEX'!$M53&lt;&gt;"x"),0,
IF($F50=0,0,
IF(BD$4&lt;'2.1 Kraftwerk allgemein'!$F$16,0,
IF(BD$4='2.1 Kraftwerk allgemein'!$F$16,'2.5 CAPEX'!$J53/$F50,
IF(BD$4&lt;'2.1 Kraftwerk allgemein'!$F$16+$F50,
('2.5 CAPEX'!$J53+SUM(OFFSET('2.5 CAPEX'!BI53,0,-MIN(MAX($F50-1-('2.1 Kraftwerk allgemein'!$F$16-'1.1 Allgemein'!$I$22+1),0),COLUMN(AU50)-1-('2.1 Kraftwerk allgemein'!$F$16-'1.1 Allgemein'!$I$22+1)),1,MIN(MAX($F50-('2.1 Kraftwerk allgemein'!$F$16-'1.1 Allgemein'!$I$22+1),1),COLUMN(AU50)-('2.1 Kraftwerk allgemein'!$F$16-'1.1 Allgemein'!$I$22+1)))))/$F50,
SUM(OFFSET('2.5 CAPEX'!BI53,0,-MIN($F50-1,COLUMN(AU50)-1),1,MIN($F50,COLUMN(AU50))))/$F50)))))))</f>
        <v>0</v>
      </c>
      <c r="BE50" s="199">
        <f ca="1">IF('2.1 Kraftwerk allgemein'!$F$15&lt;'1.1 Allgemein'!$I$22,
IF(OR(ISNUMBER($D50)=FALSE,$F50=""),"",
IF(AND('2.5 CAPEX'!$L53&lt;&gt;"x",'2.5 CAPEX'!$M53&lt;&gt;"x"),0,
IF($F50=0,0,
IF(BE$4&lt;'2.1 Kraftwerk allgemein'!$F$16,0,
IF(BE$4='2.1 Kraftwerk allgemein'!$F$16,'2.5 CAPEX'!$J53/$F50,
IF(BE$4&lt;'2.1 Kraftwerk allgemein'!$F$16+$F50,
('2.5 CAPEX'!$J53+SUM(OFFSET('2.5 CAPEX'!BJ53,0,-MIN(MAX($F50-1-('2.1 Kraftwerk allgemein'!$F$16-'2.1 Kraftwerk allgemein'!$F$15+1),0),COLUMN(AV50)-1-('2.1 Kraftwerk allgemein'!$F$16-'2.1 Kraftwerk allgemein'!$F$15+1)),1,MIN(MAX($F50-('2.1 Kraftwerk allgemein'!$F$16-'2.1 Kraftwerk allgemein'!$F$15+1),1),COLUMN(AV50)-('2.1 Kraftwerk allgemein'!$F$16-'2.1 Kraftwerk allgemein'!$F$15+1)))))/$F50,
SUM(OFFSET('2.5 CAPEX'!BJ53,0,-MIN($F50-1,COLUMN(AV50)-1),1,MIN($F50,COLUMN(AV50))))/$F50)))))),
IF(OR(ISNUMBER($D50)=FALSE,$F50=""),"",
IF(AND('2.5 CAPEX'!$L53&lt;&gt;"x",'2.5 CAPEX'!$M53&lt;&gt;"x"),0,
IF($F50=0,0,
IF(BE$4&lt;'2.1 Kraftwerk allgemein'!$F$16,0,
IF(BE$4='2.1 Kraftwerk allgemein'!$F$16,'2.5 CAPEX'!$J53/$F50,
IF(BE$4&lt;'2.1 Kraftwerk allgemein'!$F$16+$F50,
('2.5 CAPEX'!$J53+SUM(OFFSET('2.5 CAPEX'!BJ53,0,-MIN(MAX($F50-1-('2.1 Kraftwerk allgemein'!$F$16-'1.1 Allgemein'!$I$22+1),0),COLUMN(AV50)-1-('2.1 Kraftwerk allgemein'!$F$16-'1.1 Allgemein'!$I$22+1)),1,MIN(MAX($F50-('2.1 Kraftwerk allgemein'!$F$16-'1.1 Allgemein'!$I$22+1),1),COLUMN(AV50)-('2.1 Kraftwerk allgemein'!$F$16-'1.1 Allgemein'!$I$22+1)))))/$F50,
SUM(OFFSET('2.5 CAPEX'!BJ53,0,-MIN($F50-1,COLUMN(AV50)-1),1,MIN($F50,COLUMN(AV50))))/$F50)))))))</f>
        <v>0</v>
      </c>
      <c r="BF50" s="199">
        <f ca="1">IF('2.1 Kraftwerk allgemein'!$F$15&lt;'1.1 Allgemein'!$I$22,
IF(OR(ISNUMBER($D50)=FALSE,$F50=""),"",
IF(AND('2.5 CAPEX'!$L53&lt;&gt;"x",'2.5 CAPEX'!$M53&lt;&gt;"x"),0,
IF($F50=0,0,
IF(BF$4&lt;'2.1 Kraftwerk allgemein'!$F$16,0,
IF(BF$4='2.1 Kraftwerk allgemein'!$F$16,'2.5 CAPEX'!$J53/$F50,
IF(BF$4&lt;'2.1 Kraftwerk allgemein'!$F$16+$F50,
('2.5 CAPEX'!$J53+SUM(OFFSET('2.5 CAPEX'!BK53,0,-MIN(MAX($F50-1-('2.1 Kraftwerk allgemein'!$F$16-'2.1 Kraftwerk allgemein'!$F$15+1),0),COLUMN(AW50)-1-('2.1 Kraftwerk allgemein'!$F$16-'2.1 Kraftwerk allgemein'!$F$15+1)),1,MIN(MAX($F50-('2.1 Kraftwerk allgemein'!$F$16-'2.1 Kraftwerk allgemein'!$F$15+1),1),COLUMN(AW50)-('2.1 Kraftwerk allgemein'!$F$16-'2.1 Kraftwerk allgemein'!$F$15+1)))))/$F50,
SUM(OFFSET('2.5 CAPEX'!BK53,0,-MIN($F50-1,COLUMN(AW50)-1),1,MIN($F50,COLUMN(AW50))))/$F50)))))),
IF(OR(ISNUMBER($D50)=FALSE,$F50=""),"",
IF(AND('2.5 CAPEX'!$L53&lt;&gt;"x",'2.5 CAPEX'!$M53&lt;&gt;"x"),0,
IF($F50=0,0,
IF(BF$4&lt;'2.1 Kraftwerk allgemein'!$F$16,0,
IF(BF$4='2.1 Kraftwerk allgemein'!$F$16,'2.5 CAPEX'!$J53/$F50,
IF(BF$4&lt;'2.1 Kraftwerk allgemein'!$F$16+$F50,
('2.5 CAPEX'!$J53+SUM(OFFSET('2.5 CAPEX'!BK53,0,-MIN(MAX($F50-1-('2.1 Kraftwerk allgemein'!$F$16-'1.1 Allgemein'!$I$22+1),0),COLUMN(AW50)-1-('2.1 Kraftwerk allgemein'!$F$16-'1.1 Allgemein'!$I$22+1)),1,MIN(MAX($F50-('2.1 Kraftwerk allgemein'!$F$16-'1.1 Allgemein'!$I$22+1),1),COLUMN(AW50)-('2.1 Kraftwerk allgemein'!$F$16-'1.1 Allgemein'!$I$22+1)))))/$F50,
SUM(OFFSET('2.5 CAPEX'!BK53,0,-MIN($F50-1,COLUMN(AW50)-1),1,MIN($F50,COLUMN(AW50))))/$F50)))))))</f>
        <v>0</v>
      </c>
      <c r="BG50" s="199">
        <f ca="1">IF('2.1 Kraftwerk allgemein'!$F$15&lt;'1.1 Allgemein'!$I$22,
IF(OR(ISNUMBER($D50)=FALSE,$F50=""),"",
IF(AND('2.5 CAPEX'!$L53&lt;&gt;"x",'2.5 CAPEX'!$M53&lt;&gt;"x"),0,
IF($F50=0,0,
IF(BG$4&lt;'2.1 Kraftwerk allgemein'!$F$16,0,
IF(BG$4='2.1 Kraftwerk allgemein'!$F$16,'2.5 CAPEX'!$J53/$F50,
IF(BG$4&lt;'2.1 Kraftwerk allgemein'!$F$16+$F50,
('2.5 CAPEX'!$J53+SUM(OFFSET('2.5 CAPEX'!BL53,0,-MIN(MAX($F50-1-('2.1 Kraftwerk allgemein'!$F$16-'2.1 Kraftwerk allgemein'!$F$15+1),0),COLUMN(AX50)-1-('2.1 Kraftwerk allgemein'!$F$16-'2.1 Kraftwerk allgemein'!$F$15+1)),1,MIN(MAX($F50-('2.1 Kraftwerk allgemein'!$F$16-'2.1 Kraftwerk allgemein'!$F$15+1),1),COLUMN(AX50)-('2.1 Kraftwerk allgemein'!$F$16-'2.1 Kraftwerk allgemein'!$F$15+1)))))/$F50,
SUM(OFFSET('2.5 CAPEX'!BL53,0,-MIN($F50-1,COLUMN(AX50)-1),1,MIN($F50,COLUMN(AX50))))/$F50)))))),
IF(OR(ISNUMBER($D50)=FALSE,$F50=""),"",
IF(AND('2.5 CAPEX'!$L53&lt;&gt;"x",'2.5 CAPEX'!$M53&lt;&gt;"x"),0,
IF($F50=0,0,
IF(BG$4&lt;'2.1 Kraftwerk allgemein'!$F$16,0,
IF(BG$4='2.1 Kraftwerk allgemein'!$F$16,'2.5 CAPEX'!$J53/$F50,
IF(BG$4&lt;'2.1 Kraftwerk allgemein'!$F$16+$F50,
('2.5 CAPEX'!$J53+SUM(OFFSET('2.5 CAPEX'!BL53,0,-MIN(MAX($F50-1-('2.1 Kraftwerk allgemein'!$F$16-'1.1 Allgemein'!$I$22+1),0),COLUMN(AX50)-1-('2.1 Kraftwerk allgemein'!$F$16-'1.1 Allgemein'!$I$22+1)),1,MIN(MAX($F50-('2.1 Kraftwerk allgemein'!$F$16-'1.1 Allgemein'!$I$22+1),1),COLUMN(AX50)-('2.1 Kraftwerk allgemein'!$F$16-'1.1 Allgemein'!$I$22+1)))))/$F50,
SUM(OFFSET('2.5 CAPEX'!BL53,0,-MIN($F50-1,COLUMN(AX50)-1),1,MIN($F50,COLUMN(AX50))))/$F50)))))))</f>
        <v>0</v>
      </c>
      <c r="BH50" s="199">
        <f ca="1">IF('2.1 Kraftwerk allgemein'!$F$15&lt;'1.1 Allgemein'!$I$22,
IF(OR(ISNUMBER($D50)=FALSE,$F50=""),"",
IF(AND('2.5 CAPEX'!$L53&lt;&gt;"x",'2.5 CAPEX'!$M53&lt;&gt;"x"),0,
IF($F50=0,0,
IF(BH$4&lt;'2.1 Kraftwerk allgemein'!$F$16,0,
IF(BH$4='2.1 Kraftwerk allgemein'!$F$16,'2.5 CAPEX'!$J53/$F50,
IF(BH$4&lt;'2.1 Kraftwerk allgemein'!$F$16+$F50,
('2.5 CAPEX'!$J53+SUM(OFFSET('2.5 CAPEX'!BM53,0,-MIN(MAX($F50-1-('2.1 Kraftwerk allgemein'!$F$16-'2.1 Kraftwerk allgemein'!$F$15+1),0),COLUMN(AY50)-1-('2.1 Kraftwerk allgemein'!$F$16-'2.1 Kraftwerk allgemein'!$F$15+1)),1,MIN(MAX($F50-('2.1 Kraftwerk allgemein'!$F$16-'2.1 Kraftwerk allgemein'!$F$15+1),1),COLUMN(AY50)-('2.1 Kraftwerk allgemein'!$F$16-'2.1 Kraftwerk allgemein'!$F$15+1)))))/$F50,
SUM(OFFSET('2.5 CAPEX'!BM53,0,-MIN($F50-1,COLUMN(AY50)-1),1,MIN($F50,COLUMN(AY50))))/$F50)))))),
IF(OR(ISNUMBER($D50)=FALSE,$F50=""),"",
IF(AND('2.5 CAPEX'!$L53&lt;&gt;"x",'2.5 CAPEX'!$M53&lt;&gt;"x"),0,
IF($F50=0,0,
IF(BH$4&lt;'2.1 Kraftwerk allgemein'!$F$16,0,
IF(BH$4='2.1 Kraftwerk allgemein'!$F$16,'2.5 CAPEX'!$J53/$F50,
IF(BH$4&lt;'2.1 Kraftwerk allgemein'!$F$16+$F50,
('2.5 CAPEX'!$J53+SUM(OFFSET('2.5 CAPEX'!BM53,0,-MIN(MAX($F50-1-('2.1 Kraftwerk allgemein'!$F$16-'1.1 Allgemein'!$I$22+1),0),COLUMN(AY50)-1-('2.1 Kraftwerk allgemein'!$F$16-'1.1 Allgemein'!$I$22+1)),1,MIN(MAX($F50-('2.1 Kraftwerk allgemein'!$F$16-'1.1 Allgemein'!$I$22+1),1),COLUMN(AY50)-('2.1 Kraftwerk allgemein'!$F$16-'1.1 Allgemein'!$I$22+1)))))/$F50,
SUM(OFFSET('2.5 CAPEX'!BM53,0,-MIN($F50-1,COLUMN(AY50)-1),1,MIN($F50,COLUMN(AY50))))/$F50)))))))</f>
        <v>0</v>
      </c>
      <c r="BI50" s="199">
        <f ca="1">IF('2.1 Kraftwerk allgemein'!$F$15&lt;'1.1 Allgemein'!$I$22,
IF(OR(ISNUMBER($D50)=FALSE,$F50=""),"",
IF(AND('2.5 CAPEX'!$L53&lt;&gt;"x",'2.5 CAPEX'!$M53&lt;&gt;"x"),0,
IF($F50=0,0,
IF(BI$4&lt;'2.1 Kraftwerk allgemein'!$F$16,0,
IF(BI$4='2.1 Kraftwerk allgemein'!$F$16,'2.5 CAPEX'!$J53/$F50,
IF(BI$4&lt;'2.1 Kraftwerk allgemein'!$F$16+$F50,
('2.5 CAPEX'!$J53+SUM(OFFSET('2.5 CAPEX'!BN53,0,-MIN(MAX($F50-1-('2.1 Kraftwerk allgemein'!$F$16-'2.1 Kraftwerk allgemein'!$F$15+1),0),COLUMN(AZ50)-1-('2.1 Kraftwerk allgemein'!$F$16-'2.1 Kraftwerk allgemein'!$F$15+1)),1,MIN(MAX($F50-('2.1 Kraftwerk allgemein'!$F$16-'2.1 Kraftwerk allgemein'!$F$15+1),1),COLUMN(AZ50)-('2.1 Kraftwerk allgemein'!$F$16-'2.1 Kraftwerk allgemein'!$F$15+1)))))/$F50,
SUM(OFFSET('2.5 CAPEX'!BN53,0,-MIN($F50-1,COLUMN(AZ50)-1),1,MIN($F50,COLUMN(AZ50))))/$F50)))))),
IF(OR(ISNUMBER($D50)=FALSE,$F50=""),"",
IF(AND('2.5 CAPEX'!$L53&lt;&gt;"x",'2.5 CAPEX'!$M53&lt;&gt;"x"),0,
IF($F50=0,0,
IF(BI$4&lt;'2.1 Kraftwerk allgemein'!$F$16,0,
IF(BI$4='2.1 Kraftwerk allgemein'!$F$16,'2.5 CAPEX'!$J53/$F50,
IF(BI$4&lt;'2.1 Kraftwerk allgemein'!$F$16+$F50,
('2.5 CAPEX'!$J53+SUM(OFFSET('2.5 CAPEX'!BN53,0,-MIN(MAX($F50-1-('2.1 Kraftwerk allgemein'!$F$16-'1.1 Allgemein'!$I$22+1),0),COLUMN(AZ50)-1-('2.1 Kraftwerk allgemein'!$F$16-'1.1 Allgemein'!$I$22+1)),1,MIN(MAX($F50-('2.1 Kraftwerk allgemein'!$F$16-'1.1 Allgemein'!$I$22+1),1),COLUMN(AZ50)-('2.1 Kraftwerk allgemein'!$F$16-'1.1 Allgemein'!$I$22+1)))))/$F50,
SUM(OFFSET('2.5 CAPEX'!BN53,0,-MIN($F50-1,COLUMN(AZ50)-1),1,MIN($F50,COLUMN(AZ50))))/$F50)))))))</f>
        <v>0</v>
      </c>
      <c r="BJ50" s="199">
        <f ca="1">IF('2.1 Kraftwerk allgemein'!$F$15&lt;'1.1 Allgemein'!$I$22,
IF(OR(ISNUMBER($D50)=FALSE,$F50=""),"",
IF(AND('2.5 CAPEX'!$L53&lt;&gt;"x",'2.5 CAPEX'!$M53&lt;&gt;"x"),0,
IF($F50=0,0,
IF(BJ$4&lt;'2.1 Kraftwerk allgemein'!$F$16,0,
IF(BJ$4='2.1 Kraftwerk allgemein'!$F$16,'2.5 CAPEX'!$J53/$F50,
IF(BJ$4&lt;'2.1 Kraftwerk allgemein'!$F$16+$F50,
('2.5 CAPEX'!$J53+SUM(OFFSET('2.5 CAPEX'!BO53,0,-MIN(MAX($F50-1-('2.1 Kraftwerk allgemein'!$F$16-'2.1 Kraftwerk allgemein'!$F$15+1),0),COLUMN(BA50)-1-('2.1 Kraftwerk allgemein'!$F$16-'2.1 Kraftwerk allgemein'!$F$15+1)),1,MIN(MAX($F50-('2.1 Kraftwerk allgemein'!$F$16-'2.1 Kraftwerk allgemein'!$F$15+1),1),COLUMN(BA50)-('2.1 Kraftwerk allgemein'!$F$16-'2.1 Kraftwerk allgemein'!$F$15+1)))))/$F50,
SUM(OFFSET('2.5 CAPEX'!BO53,0,-MIN($F50-1,COLUMN(BA50)-1),1,MIN($F50,COLUMN(BA50))))/$F50)))))),
IF(OR(ISNUMBER($D50)=FALSE,$F50=""),"",
IF(AND('2.5 CAPEX'!$L53&lt;&gt;"x",'2.5 CAPEX'!$M53&lt;&gt;"x"),0,
IF($F50=0,0,
IF(BJ$4&lt;'2.1 Kraftwerk allgemein'!$F$16,0,
IF(BJ$4='2.1 Kraftwerk allgemein'!$F$16,'2.5 CAPEX'!$J53/$F50,
IF(BJ$4&lt;'2.1 Kraftwerk allgemein'!$F$16+$F50,
('2.5 CAPEX'!$J53+SUM(OFFSET('2.5 CAPEX'!BO53,0,-MIN(MAX($F50-1-('2.1 Kraftwerk allgemein'!$F$16-'1.1 Allgemein'!$I$22+1),0),COLUMN(BA50)-1-('2.1 Kraftwerk allgemein'!$F$16-'1.1 Allgemein'!$I$22+1)),1,MIN(MAX($F50-('2.1 Kraftwerk allgemein'!$F$16-'1.1 Allgemein'!$I$22+1),1),COLUMN(BA50)-('2.1 Kraftwerk allgemein'!$F$16-'1.1 Allgemein'!$I$22+1)))))/$F50,
SUM(OFFSET('2.5 CAPEX'!BO53,0,-MIN($F50-1,COLUMN(BA50)-1),1,MIN($F50,COLUMN(BA50))))/$F50)))))))</f>
        <v>0</v>
      </c>
      <c r="BK50" s="199">
        <f ca="1">IF('2.1 Kraftwerk allgemein'!$F$15&lt;'1.1 Allgemein'!$I$22,
IF(OR(ISNUMBER($D50)=FALSE,$F50=""),"",
IF(AND('2.5 CAPEX'!$L53&lt;&gt;"x",'2.5 CAPEX'!$M53&lt;&gt;"x"),0,
IF($F50=0,0,
IF(BK$4&lt;'2.1 Kraftwerk allgemein'!$F$16,0,
IF(BK$4='2.1 Kraftwerk allgemein'!$F$16,'2.5 CAPEX'!$J53/$F50,
IF(BK$4&lt;'2.1 Kraftwerk allgemein'!$F$16+$F50,
('2.5 CAPEX'!$J53+SUM(OFFSET('2.5 CAPEX'!BP53,0,-MIN(MAX($F50-1-('2.1 Kraftwerk allgemein'!$F$16-'2.1 Kraftwerk allgemein'!$F$15+1),0),COLUMN(BB50)-1-('2.1 Kraftwerk allgemein'!$F$16-'2.1 Kraftwerk allgemein'!$F$15+1)),1,MIN(MAX($F50-('2.1 Kraftwerk allgemein'!$F$16-'2.1 Kraftwerk allgemein'!$F$15+1),1),COLUMN(BB50)-('2.1 Kraftwerk allgemein'!$F$16-'2.1 Kraftwerk allgemein'!$F$15+1)))))/$F50,
SUM(OFFSET('2.5 CAPEX'!BP53,0,-MIN($F50-1,COLUMN(BB50)-1),1,MIN($F50,COLUMN(BB50))))/$F50)))))),
IF(OR(ISNUMBER($D50)=FALSE,$F50=""),"",
IF(AND('2.5 CAPEX'!$L53&lt;&gt;"x",'2.5 CAPEX'!$M53&lt;&gt;"x"),0,
IF($F50=0,0,
IF(BK$4&lt;'2.1 Kraftwerk allgemein'!$F$16,0,
IF(BK$4='2.1 Kraftwerk allgemein'!$F$16,'2.5 CAPEX'!$J53/$F50,
IF(BK$4&lt;'2.1 Kraftwerk allgemein'!$F$16+$F50,
('2.5 CAPEX'!$J53+SUM(OFFSET('2.5 CAPEX'!BP53,0,-MIN(MAX($F50-1-('2.1 Kraftwerk allgemein'!$F$16-'1.1 Allgemein'!$I$22+1),0),COLUMN(BB50)-1-('2.1 Kraftwerk allgemein'!$F$16-'1.1 Allgemein'!$I$22+1)),1,MIN(MAX($F50-('2.1 Kraftwerk allgemein'!$F$16-'1.1 Allgemein'!$I$22+1),1),COLUMN(BB50)-('2.1 Kraftwerk allgemein'!$F$16-'1.1 Allgemein'!$I$22+1)))))/$F50,
SUM(OFFSET('2.5 CAPEX'!BP53,0,-MIN($F50-1,COLUMN(BB50)-1),1,MIN($F50,COLUMN(BB50))))/$F50)))))))</f>
        <v>0</v>
      </c>
      <c r="BL50" s="199">
        <f ca="1">IF('2.1 Kraftwerk allgemein'!$F$15&lt;'1.1 Allgemein'!$I$22,
IF(OR(ISNUMBER($D50)=FALSE,$F50=""),"",
IF(AND('2.5 CAPEX'!$L53&lt;&gt;"x",'2.5 CAPEX'!$M53&lt;&gt;"x"),0,
IF($F50=0,0,
IF(BL$4&lt;'2.1 Kraftwerk allgemein'!$F$16,0,
IF(BL$4='2.1 Kraftwerk allgemein'!$F$16,'2.5 CAPEX'!$J53/$F50,
IF(BL$4&lt;'2.1 Kraftwerk allgemein'!$F$16+$F50,
('2.5 CAPEX'!$J53+SUM(OFFSET('2.5 CAPEX'!BQ53,0,-MIN(MAX($F50-1-('2.1 Kraftwerk allgemein'!$F$16-'2.1 Kraftwerk allgemein'!$F$15+1),0),COLUMN(BC50)-1-('2.1 Kraftwerk allgemein'!$F$16-'2.1 Kraftwerk allgemein'!$F$15+1)),1,MIN(MAX($F50-('2.1 Kraftwerk allgemein'!$F$16-'2.1 Kraftwerk allgemein'!$F$15+1),1),COLUMN(BC50)-('2.1 Kraftwerk allgemein'!$F$16-'2.1 Kraftwerk allgemein'!$F$15+1)))))/$F50,
SUM(OFFSET('2.5 CAPEX'!BQ53,0,-MIN($F50-1,COLUMN(BC50)-1),1,MIN($F50,COLUMN(BC50))))/$F50)))))),
IF(OR(ISNUMBER($D50)=FALSE,$F50=""),"",
IF(AND('2.5 CAPEX'!$L53&lt;&gt;"x",'2.5 CAPEX'!$M53&lt;&gt;"x"),0,
IF($F50=0,0,
IF(BL$4&lt;'2.1 Kraftwerk allgemein'!$F$16,0,
IF(BL$4='2.1 Kraftwerk allgemein'!$F$16,'2.5 CAPEX'!$J53/$F50,
IF(BL$4&lt;'2.1 Kraftwerk allgemein'!$F$16+$F50,
('2.5 CAPEX'!$J53+SUM(OFFSET('2.5 CAPEX'!BQ53,0,-MIN(MAX($F50-1-('2.1 Kraftwerk allgemein'!$F$16-'1.1 Allgemein'!$I$22+1),0),COLUMN(BC50)-1-('2.1 Kraftwerk allgemein'!$F$16-'1.1 Allgemein'!$I$22+1)),1,MIN(MAX($F50-('2.1 Kraftwerk allgemein'!$F$16-'1.1 Allgemein'!$I$22+1),1),COLUMN(BC50)-('2.1 Kraftwerk allgemein'!$F$16-'1.1 Allgemein'!$I$22+1)))))/$F50,
SUM(OFFSET('2.5 CAPEX'!BQ53,0,-MIN($F50-1,COLUMN(BC50)-1),1,MIN($F50,COLUMN(BC50))))/$F50)))))))</f>
        <v>0</v>
      </c>
      <c r="BM50" s="199">
        <f ca="1">IF('2.1 Kraftwerk allgemein'!$F$15&lt;'1.1 Allgemein'!$I$22,
IF(OR(ISNUMBER($D50)=FALSE,$F50=""),"",
IF(AND('2.5 CAPEX'!$L53&lt;&gt;"x",'2.5 CAPEX'!$M53&lt;&gt;"x"),0,
IF($F50=0,0,
IF(BM$4&lt;'2.1 Kraftwerk allgemein'!$F$16,0,
IF(BM$4='2.1 Kraftwerk allgemein'!$F$16,'2.5 CAPEX'!$J53/$F50,
IF(BM$4&lt;'2.1 Kraftwerk allgemein'!$F$16+$F50,
('2.5 CAPEX'!$J53+SUM(OFFSET('2.5 CAPEX'!BR53,0,-MIN(MAX($F50-1-('2.1 Kraftwerk allgemein'!$F$16-'2.1 Kraftwerk allgemein'!$F$15+1),0),COLUMN(BD50)-1-('2.1 Kraftwerk allgemein'!$F$16-'2.1 Kraftwerk allgemein'!$F$15+1)),1,MIN(MAX($F50-('2.1 Kraftwerk allgemein'!$F$16-'2.1 Kraftwerk allgemein'!$F$15+1),1),COLUMN(BD50)-('2.1 Kraftwerk allgemein'!$F$16-'2.1 Kraftwerk allgemein'!$F$15+1)))))/$F50,
SUM(OFFSET('2.5 CAPEX'!BR53,0,-MIN($F50-1,COLUMN(BD50)-1),1,MIN($F50,COLUMN(BD50))))/$F50)))))),
IF(OR(ISNUMBER($D50)=FALSE,$F50=""),"",
IF(AND('2.5 CAPEX'!$L53&lt;&gt;"x",'2.5 CAPEX'!$M53&lt;&gt;"x"),0,
IF($F50=0,0,
IF(BM$4&lt;'2.1 Kraftwerk allgemein'!$F$16,0,
IF(BM$4='2.1 Kraftwerk allgemein'!$F$16,'2.5 CAPEX'!$J53/$F50,
IF(BM$4&lt;'2.1 Kraftwerk allgemein'!$F$16+$F50,
('2.5 CAPEX'!$J53+SUM(OFFSET('2.5 CAPEX'!BR53,0,-MIN(MAX($F50-1-('2.1 Kraftwerk allgemein'!$F$16-'1.1 Allgemein'!$I$22+1),0),COLUMN(BD50)-1-('2.1 Kraftwerk allgemein'!$F$16-'1.1 Allgemein'!$I$22+1)),1,MIN(MAX($F50-('2.1 Kraftwerk allgemein'!$F$16-'1.1 Allgemein'!$I$22+1),1),COLUMN(BD50)-('2.1 Kraftwerk allgemein'!$F$16-'1.1 Allgemein'!$I$22+1)))))/$F50,
SUM(OFFSET('2.5 CAPEX'!BR53,0,-MIN($F50-1,COLUMN(BD50)-1),1,MIN($F50,COLUMN(BD50))))/$F50)))))))</f>
        <v>0</v>
      </c>
      <c r="BN50" s="199">
        <f ca="1">IF('2.1 Kraftwerk allgemein'!$F$15&lt;'1.1 Allgemein'!$I$22,
IF(OR(ISNUMBER($D50)=FALSE,$F50=""),"",
IF(AND('2.5 CAPEX'!$L53&lt;&gt;"x",'2.5 CAPEX'!$M53&lt;&gt;"x"),0,
IF($F50=0,0,
IF(BN$4&lt;'2.1 Kraftwerk allgemein'!$F$16,0,
IF(BN$4='2.1 Kraftwerk allgemein'!$F$16,'2.5 CAPEX'!$J53/$F50,
IF(BN$4&lt;'2.1 Kraftwerk allgemein'!$F$16+$F50,
('2.5 CAPEX'!$J53+SUM(OFFSET('2.5 CAPEX'!BS53,0,-MIN(MAX($F50-1-('2.1 Kraftwerk allgemein'!$F$16-'2.1 Kraftwerk allgemein'!$F$15+1),0),COLUMN(BE50)-1-('2.1 Kraftwerk allgemein'!$F$16-'2.1 Kraftwerk allgemein'!$F$15+1)),1,MIN(MAX($F50-('2.1 Kraftwerk allgemein'!$F$16-'2.1 Kraftwerk allgemein'!$F$15+1),1),COLUMN(BE50)-('2.1 Kraftwerk allgemein'!$F$16-'2.1 Kraftwerk allgemein'!$F$15+1)))))/$F50,
SUM(OFFSET('2.5 CAPEX'!BS53,0,-MIN($F50-1,COLUMN(BE50)-1),1,MIN($F50,COLUMN(BE50))))/$F50)))))),
IF(OR(ISNUMBER($D50)=FALSE,$F50=""),"",
IF(AND('2.5 CAPEX'!$L53&lt;&gt;"x",'2.5 CAPEX'!$M53&lt;&gt;"x"),0,
IF($F50=0,0,
IF(BN$4&lt;'2.1 Kraftwerk allgemein'!$F$16,0,
IF(BN$4='2.1 Kraftwerk allgemein'!$F$16,'2.5 CAPEX'!$J53/$F50,
IF(BN$4&lt;'2.1 Kraftwerk allgemein'!$F$16+$F50,
('2.5 CAPEX'!$J53+SUM(OFFSET('2.5 CAPEX'!BS53,0,-MIN(MAX($F50-1-('2.1 Kraftwerk allgemein'!$F$16-'1.1 Allgemein'!$I$22+1),0),COLUMN(BE50)-1-('2.1 Kraftwerk allgemein'!$F$16-'1.1 Allgemein'!$I$22+1)),1,MIN(MAX($F50-('2.1 Kraftwerk allgemein'!$F$16-'1.1 Allgemein'!$I$22+1),1),COLUMN(BE50)-('2.1 Kraftwerk allgemein'!$F$16-'1.1 Allgemein'!$I$22+1)))))/$F50,
SUM(OFFSET('2.5 CAPEX'!BS53,0,-MIN($F50-1,COLUMN(BE50)-1),1,MIN($F50,COLUMN(BE50))))/$F50)))))))</f>
        <v>0</v>
      </c>
      <c r="BO50" s="199">
        <f ca="1">IF('2.1 Kraftwerk allgemein'!$F$15&lt;'1.1 Allgemein'!$I$22,
IF(OR(ISNUMBER($D50)=FALSE,$F50=""),"",
IF(AND('2.5 CAPEX'!$L53&lt;&gt;"x",'2.5 CAPEX'!$M53&lt;&gt;"x"),0,
IF($F50=0,0,
IF(BO$4&lt;'2.1 Kraftwerk allgemein'!$F$16,0,
IF(BO$4='2.1 Kraftwerk allgemein'!$F$16,'2.5 CAPEX'!$J53/$F50,
IF(BO$4&lt;'2.1 Kraftwerk allgemein'!$F$16+$F50,
('2.5 CAPEX'!$J53+SUM(OFFSET('2.5 CAPEX'!BT53,0,-MIN(MAX($F50-1-('2.1 Kraftwerk allgemein'!$F$16-'2.1 Kraftwerk allgemein'!$F$15+1),0),COLUMN(BF50)-1-('2.1 Kraftwerk allgemein'!$F$16-'2.1 Kraftwerk allgemein'!$F$15+1)),1,MIN(MAX($F50-('2.1 Kraftwerk allgemein'!$F$16-'2.1 Kraftwerk allgemein'!$F$15+1),1),COLUMN(BF50)-('2.1 Kraftwerk allgemein'!$F$16-'2.1 Kraftwerk allgemein'!$F$15+1)))))/$F50,
SUM(OFFSET('2.5 CAPEX'!BT53,0,-MIN($F50-1,COLUMN(BF50)-1),1,MIN($F50,COLUMN(BF50))))/$F50)))))),
IF(OR(ISNUMBER($D50)=FALSE,$F50=""),"",
IF(AND('2.5 CAPEX'!$L53&lt;&gt;"x",'2.5 CAPEX'!$M53&lt;&gt;"x"),0,
IF($F50=0,0,
IF(BO$4&lt;'2.1 Kraftwerk allgemein'!$F$16,0,
IF(BO$4='2.1 Kraftwerk allgemein'!$F$16,'2.5 CAPEX'!$J53/$F50,
IF(BO$4&lt;'2.1 Kraftwerk allgemein'!$F$16+$F50,
('2.5 CAPEX'!$J53+SUM(OFFSET('2.5 CAPEX'!BT53,0,-MIN(MAX($F50-1-('2.1 Kraftwerk allgemein'!$F$16-'1.1 Allgemein'!$I$22+1),0),COLUMN(BF50)-1-('2.1 Kraftwerk allgemein'!$F$16-'1.1 Allgemein'!$I$22+1)),1,MIN(MAX($F50-('2.1 Kraftwerk allgemein'!$F$16-'1.1 Allgemein'!$I$22+1),1),COLUMN(BF50)-('2.1 Kraftwerk allgemein'!$F$16-'1.1 Allgemein'!$I$22+1)))))/$F50,
SUM(OFFSET('2.5 CAPEX'!BT53,0,-MIN($F50-1,COLUMN(BF50)-1),1,MIN($F50,COLUMN(BF50))))/$F50)))))))</f>
        <v>0</v>
      </c>
      <c r="BP50" s="199">
        <f ca="1">IF('2.1 Kraftwerk allgemein'!$F$15&lt;'1.1 Allgemein'!$I$22,
IF(OR(ISNUMBER($D50)=FALSE,$F50=""),"",
IF(AND('2.5 CAPEX'!$L53&lt;&gt;"x",'2.5 CAPEX'!$M53&lt;&gt;"x"),0,
IF($F50=0,0,
IF(BP$4&lt;'2.1 Kraftwerk allgemein'!$F$16,0,
IF(BP$4='2.1 Kraftwerk allgemein'!$F$16,'2.5 CAPEX'!$J53/$F50,
IF(BP$4&lt;'2.1 Kraftwerk allgemein'!$F$16+$F50,
('2.5 CAPEX'!$J53+SUM(OFFSET('2.5 CAPEX'!BU53,0,-MIN(MAX($F50-1-('2.1 Kraftwerk allgemein'!$F$16-'2.1 Kraftwerk allgemein'!$F$15+1),0),COLUMN(BG50)-1-('2.1 Kraftwerk allgemein'!$F$16-'2.1 Kraftwerk allgemein'!$F$15+1)),1,MIN(MAX($F50-('2.1 Kraftwerk allgemein'!$F$16-'2.1 Kraftwerk allgemein'!$F$15+1),1),COLUMN(BG50)-('2.1 Kraftwerk allgemein'!$F$16-'2.1 Kraftwerk allgemein'!$F$15+1)))))/$F50,
SUM(OFFSET('2.5 CAPEX'!BU53,0,-MIN($F50-1,COLUMN(BG50)-1),1,MIN($F50,COLUMN(BG50))))/$F50)))))),
IF(OR(ISNUMBER($D50)=FALSE,$F50=""),"",
IF(AND('2.5 CAPEX'!$L53&lt;&gt;"x",'2.5 CAPEX'!$M53&lt;&gt;"x"),0,
IF($F50=0,0,
IF(BP$4&lt;'2.1 Kraftwerk allgemein'!$F$16,0,
IF(BP$4='2.1 Kraftwerk allgemein'!$F$16,'2.5 CAPEX'!$J53/$F50,
IF(BP$4&lt;'2.1 Kraftwerk allgemein'!$F$16+$F50,
('2.5 CAPEX'!$J53+SUM(OFFSET('2.5 CAPEX'!BU53,0,-MIN(MAX($F50-1-('2.1 Kraftwerk allgemein'!$F$16-'1.1 Allgemein'!$I$22+1),0),COLUMN(BG50)-1-('2.1 Kraftwerk allgemein'!$F$16-'1.1 Allgemein'!$I$22+1)),1,MIN(MAX($F50-('2.1 Kraftwerk allgemein'!$F$16-'1.1 Allgemein'!$I$22+1),1),COLUMN(BG50)-('2.1 Kraftwerk allgemein'!$F$16-'1.1 Allgemein'!$I$22+1)))))/$F50,
SUM(OFFSET('2.5 CAPEX'!BU53,0,-MIN($F50-1,COLUMN(BG50)-1),1,MIN($F50,COLUMN(BG50))))/$F50)))))))</f>
        <v>0</v>
      </c>
      <c r="BQ50" s="199">
        <f ca="1">IF('2.1 Kraftwerk allgemein'!$F$15&lt;'1.1 Allgemein'!$I$22,
IF(OR(ISNUMBER($D50)=FALSE,$F50=""),"",
IF(AND('2.5 CAPEX'!$L53&lt;&gt;"x",'2.5 CAPEX'!$M53&lt;&gt;"x"),0,
IF($F50=0,0,
IF(BQ$4&lt;'2.1 Kraftwerk allgemein'!$F$16,0,
IF(BQ$4='2.1 Kraftwerk allgemein'!$F$16,'2.5 CAPEX'!$J53/$F50,
IF(BQ$4&lt;'2.1 Kraftwerk allgemein'!$F$16+$F50,
('2.5 CAPEX'!$J53+SUM(OFFSET('2.5 CAPEX'!BV53,0,-MIN(MAX($F50-1-('2.1 Kraftwerk allgemein'!$F$16-'2.1 Kraftwerk allgemein'!$F$15+1),0),COLUMN(BH50)-1-('2.1 Kraftwerk allgemein'!$F$16-'2.1 Kraftwerk allgemein'!$F$15+1)),1,MIN(MAX($F50-('2.1 Kraftwerk allgemein'!$F$16-'2.1 Kraftwerk allgemein'!$F$15+1),1),COLUMN(BH50)-('2.1 Kraftwerk allgemein'!$F$16-'2.1 Kraftwerk allgemein'!$F$15+1)))))/$F50,
SUM(OFFSET('2.5 CAPEX'!BV53,0,-MIN($F50-1,COLUMN(BH50)-1),1,MIN($F50,COLUMN(BH50))))/$F50)))))),
IF(OR(ISNUMBER($D50)=FALSE,$F50=""),"",
IF(AND('2.5 CAPEX'!$L53&lt;&gt;"x",'2.5 CAPEX'!$M53&lt;&gt;"x"),0,
IF($F50=0,0,
IF(BQ$4&lt;'2.1 Kraftwerk allgemein'!$F$16,0,
IF(BQ$4='2.1 Kraftwerk allgemein'!$F$16,'2.5 CAPEX'!$J53/$F50,
IF(BQ$4&lt;'2.1 Kraftwerk allgemein'!$F$16+$F50,
('2.5 CAPEX'!$J53+SUM(OFFSET('2.5 CAPEX'!BV53,0,-MIN(MAX($F50-1-('2.1 Kraftwerk allgemein'!$F$16-'1.1 Allgemein'!$I$22+1),0),COLUMN(BH50)-1-('2.1 Kraftwerk allgemein'!$F$16-'1.1 Allgemein'!$I$22+1)),1,MIN(MAX($F50-('2.1 Kraftwerk allgemein'!$F$16-'1.1 Allgemein'!$I$22+1),1),COLUMN(BH50)-('2.1 Kraftwerk allgemein'!$F$16-'1.1 Allgemein'!$I$22+1)))))/$F50,
SUM(OFFSET('2.5 CAPEX'!BV53,0,-MIN($F50-1,COLUMN(BH50)-1),1,MIN($F50,COLUMN(BH50))))/$F50)))))))</f>
        <v>0</v>
      </c>
      <c r="BR50" s="199">
        <f ca="1">IF('2.1 Kraftwerk allgemein'!$F$15&lt;'1.1 Allgemein'!$I$22,
IF(OR(ISNUMBER($D50)=FALSE,$F50=""),"",
IF(AND('2.5 CAPEX'!$L53&lt;&gt;"x",'2.5 CAPEX'!$M53&lt;&gt;"x"),0,
IF($F50=0,0,
IF(BR$4&lt;'2.1 Kraftwerk allgemein'!$F$16,0,
IF(BR$4='2.1 Kraftwerk allgemein'!$F$16,'2.5 CAPEX'!$J53/$F50,
IF(BR$4&lt;'2.1 Kraftwerk allgemein'!$F$16+$F50,
('2.5 CAPEX'!$J53+SUM(OFFSET('2.5 CAPEX'!BW53,0,-MIN(MAX($F50-1-('2.1 Kraftwerk allgemein'!$F$16-'2.1 Kraftwerk allgemein'!$F$15+1),0),COLUMN(BI50)-1-('2.1 Kraftwerk allgemein'!$F$16-'2.1 Kraftwerk allgemein'!$F$15+1)),1,MIN(MAX($F50-('2.1 Kraftwerk allgemein'!$F$16-'2.1 Kraftwerk allgemein'!$F$15+1),1),COLUMN(BI50)-('2.1 Kraftwerk allgemein'!$F$16-'2.1 Kraftwerk allgemein'!$F$15+1)))))/$F50,
SUM(OFFSET('2.5 CAPEX'!BW53,0,-MIN($F50-1,COLUMN(BI50)-1),1,MIN($F50,COLUMN(BI50))))/$F50)))))),
IF(OR(ISNUMBER($D50)=FALSE,$F50=""),"",
IF(AND('2.5 CAPEX'!$L53&lt;&gt;"x",'2.5 CAPEX'!$M53&lt;&gt;"x"),0,
IF($F50=0,0,
IF(BR$4&lt;'2.1 Kraftwerk allgemein'!$F$16,0,
IF(BR$4='2.1 Kraftwerk allgemein'!$F$16,'2.5 CAPEX'!$J53/$F50,
IF(BR$4&lt;'2.1 Kraftwerk allgemein'!$F$16+$F50,
('2.5 CAPEX'!$J53+SUM(OFFSET('2.5 CAPEX'!BW53,0,-MIN(MAX($F50-1-('2.1 Kraftwerk allgemein'!$F$16-'1.1 Allgemein'!$I$22+1),0),COLUMN(BI50)-1-('2.1 Kraftwerk allgemein'!$F$16-'1.1 Allgemein'!$I$22+1)),1,MIN(MAX($F50-('2.1 Kraftwerk allgemein'!$F$16-'1.1 Allgemein'!$I$22+1),1),COLUMN(BI50)-('2.1 Kraftwerk allgemein'!$F$16-'1.1 Allgemein'!$I$22+1)))))/$F50,
SUM(OFFSET('2.5 CAPEX'!BW53,0,-MIN($F50-1,COLUMN(BI50)-1),1,MIN($F50,COLUMN(BI50))))/$F50)))))))</f>
        <v>0</v>
      </c>
      <c r="BS50" s="199">
        <f ca="1">IF('2.1 Kraftwerk allgemein'!$F$15&lt;'1.1 Allgemein'!$I$22,
IF(OR(ISNUMBER($D50)=FALSE,$F50=""),"",
IF(AND('2.5 CAPEX'!$L53&lt;&gt;"x",'2.5 CAPEX'!$M53&lt;&gt;"x"),0,
IF($F50=0,0,
IF(BS$4&lt;'2.1 Kraftwerk allgemein'!$F$16,0,
IF(BS$4='2.1 Kraftwerk allgemein'!$F$16,'2.5 CAPEX'!$J53/$F50,
IF(BS$4&lt;'2.1 Kraftwerk allgemein'!$F$16+$F50,
('2.5 CAPEX'!$J53+SUM(OFFSET('2.5 CAPEX'!BX53,0,-MIN(MAX($F50-1-('2.1 Kraftwerk allgemein'!$F$16-'2.1 Kraftwerk allgemein'!$F$15+1),0),COLUMN(BJ50)-1-('2.1 Kraftwerk allgemein'!$F$16-'2.1 Kraftwerk allgemein'!$F$15+1)),1,MIN(MAX($F50-('2.1 Kraftwerk allgemein'!$F$16-'2.1 Kraftwerk allgemein'!$F$15+1),1),COLUMN(BJ50)-('2.1 Kraftwerk allgemein'!$F$16-'2.1 Kraftwerk allgemein'!$F$15+1)))))/$F50,
SUM(OFFSET('2.5 CAPEX'!BX53,0,-MIN($F50-1,COLUMN(BJ50)-1),1,MIN($F50,COLUMN(BJ50))))/$F50)))))),
IF(OR(ISNUMBER($D50)=FALSE,$F50=""),"",
IF(AND('2.5 CAPEX'!$L53&lt;&gt;"x",'2.5 CAPEX'!$M53&lt;&gt;"x"),0,
IF($F50=0,0,
IF(BS$4&lt;'2.1 Kraftwerk allgemein'!$F$16,0,
IF(BS$4='2.1 Kraftwerk allgemein'!$F$16,'2.5 CAPEX'!$J53/$F50,
IF(BS$4&lt;'2.1 Kraftwerk allgemein'!$F$16+$F50,
('2.5 CAPEX'!$J53+SUM(OFFSET('2.5 CAPEX'!BX53,0,-MIN(MAX($F50-1-('2.1 Kraftwerk allgemein'!$F$16-'1.1 Allgemein'!$I$22+1),0),COLUMN(BJ50)-1-('2.1 Kraftwerk allgemein'!$F$16-'1.1 Allgemein'!$I$22+1)),1,MIN(MAX($F50-('2.1 Kraftwerk allgemein'!$F$16-'1.1 Allgemein'!$I$22+1),1),COLUMN(BJ50)-('2.1 Kraftwerk allgemein'!$F$16-'1.1 Allgemein'!$I$22+1)))))/$F50,
SUM(OFFSET('2.5 CAPEX'!BX53,0,-MIN($F50-1,COLUMN(BJ50)-1),1,MIN($F50,COLUMN(BJ50))))/$F50)))))))</f>
        <v>0</v>
      </c>
      <c r="BT50" s="199">
        <f ca="1">IF('2.1 Kraftwerk allgemein'!$F$15&lt;'1.1 Allgemein'!$I$22,
IF(OR(ISNUMBER($D50)=FALSE,$F50=""),"",
IF(AND('2.5 CAPEX'!$L53&lt;&gt;"x",'2.5 CAPEX'!$M53&lt;&gt;"x"),0,
IF($F50=0,0,
IF(BT$4&lt;'2.1 Kraftwerk allgemein'!$F$16,0,
IF(BT$4='2.1 Kraftwerk allgemein'!$F$16,'2.5 CAPEX'!$J53/$F50,
IF(BT$4&lt;'2.1 Kraftwerk allgemein'!$F$16+$F50,
('2.5 CAPEX'!$J53+SUM(OFFSET('2.5 CAPEX'!BY53,0,-MIN(MAX($F50-1-('2.1 Kraftwerk allgemein'!$F$16-'2.1 Kraftwerk allgemein'!$F$15+1),0),COLUMN(BK50)-1-('2.1 Kraftwerk allgemein'!$F$16-'2.1 Kraftwerk allgemein'!$F$15+1)),1,MIN(MAX($F50-('2.1 Kraftwerk allgemein'!$F$16-'2.1 Kraftwerk allgemein'!$F$15+1),1),COLUMN(BK50)-('2.1 Kraftwerk allgemein'!$F$16-'2.1 Kraftwerk allgemein'!$F$15+1)))))/$F50,
SUM(OFFSET('2.5 CAPEX'!BY53,0,-MIN($F50-1,COLUMN(BK50)-1),1,MIN($F50,COLUMN(BK50))))/$F50)))))),
IF(OR(ISNUMBER($D50)=FALSE,$F50=""),"",
IF(AND('2.5 CAPEX'!$L53&lt;&gt;"x",'2.5 CAPEX'!$M53&lt;&gt;"x"),0,
IF($F50=0,0,
IF(BT$4&lt;'2.1 Kraftwerk allgemein'!$F$16,0,
IF(BT$4='2.1 Kraftwerk allgemein'!$F$16,'2.5 CAPEX'!$J53/$F50,
IF(BT$4&lt;'2.1 Kraftwerk allgemein'!$F$16+$F50,
('2.5 CAPEX'!$J53+SUM(OFFSET('2.5 CAPEX'!BY53,0,-MIN(MAX($F50-1-('2.1 Kraftwerk allgemein'!$F$16-'1.1 Allgemein'!$I$22+1),0),COLUMN(BK50)-1-('2.1 Kraftwerk allgemein'!$F$16-'1.1 Allgemein'!$I$22+1)),1,MIN(MAX($F50-('2.1 Kraftwerk allgemein'!$F$16-'1.1 Allgemein'!$I$22+1),1),COLUMN(BK50)-('2.1 Kraftwerk allgemein'!$F$16-'1.1 Allgemein'!$I$22+1)))))/$F50,
SUM(OFFSET('2.5 CAPEX'!BY53,0,-MIN($F50-1,COLUMN(BK50)-1),1,MIN($F50,COLUMN(BK50))))/$F50)))))))</f>
        <v>0</v>
      </c>
      <c r="BU50" s="199">
        <f ca="1">IF('2.1 Kraftwerk allgemein'!$F$15&lt;'1.1 Allgemein'!$I$22,
IF(OR(ISNUMBER($D50)=FALSE,$F50=""),"",
IF(AND('2.5 CAPEX'!$L53&lt;&gt;"x",'2.5 CAPEX'!$M53&lt;&gt;"x"),0,
IF($F50=0,0,
IF(BU$4&lt;'2.1 Kraftwerk allgemein'!$F$16,0,
IF(BU$4='2.1 Kraftwerk allgemein'!$F$16,'2.5 CAPEX'!$J53/$F50,
IF(BU$4&lt;'2.1 Kraftwerk allgemein'!$F$16+$F50,
('2.5 CAPEX'!$J53+SUM(OFFSET('2.5 CAPEX'!BZ53,0,-MIN(MAX($F50-1-('2.1 Kraftwerk allgemein'!$F$16-'2.1 Kraftwerk allgemein'!$F$15+1),0),COLUMN(BL50)-1-('2.1 Kraftwerk allgemein'!$F$16-'2.1 Kraftwerk allgemein'!$F$15+1)),1,MIN(MAX($F50-('2.1 Kraftwerk allgemein'!$F$16-'2.1 Kraftwerk allgemein'!$F$15+1),1),COLUMN(BL50)-('2.1 Kraftwerk allgemein'!$F$16-'2.1 Kraftwerk allgemein'!$F$15+1)))))/$F50,
SUM(OFFSET('2.5 CAPEX'!BZ53,0,-MIN($F50-1,COLUMN(BL50)-1),1,MIN($F50,COLUMN(BL50))))/$F50)))))),
IF(OR(ISNUMBER($D50)=FALSE,$F50=""),"",
IF(AND('2.5 CAPEX'!$L53&lt;&gt;"x",'2.5 CAPEX'!$M53&lt;&gt;"x"),0,
IF($F50=0,0,
IF(BU$4&lt;'2.1 Kraftwerk allgemein'!$F$16,0,
IF(BU$4='2.1 Kraftwerk allgemein'!$F$16,'2.5 CAPEX'!$J53/$F50,
IF(BU$4&lt;'2.1 Kraftwerk allgemein'!$F$16+$F50,
('2.5 CAPEX'!$J53+SUM(OFFSET('2.5 CAPEX'!BZ53,0,-MIN(MAX($F50-1-('2.1 Kraftwerk allgemein'!$F$16-'1.1 Allgemein'!$I$22+1),0),COLUMN(BL50)-1-('2.1 Kraftwerk allgemein'!$F$16-'1.1 Allgemein'!$I$22+1)),1,MIN(MAX($F50-('2.1 Kraftwerk allgemein'!$F$16-'1.1 Allgemein'!$I$22+1),1),COLUMN(BL50)-('2.1 Kraftwerk allgemein'!$F$16-'1.1 Allgemein'!$I$22+1)))))/$F50,
SUM(OFFSET('2.5 CAPEX'!BZ53,0,-MIN($F50-1,COLUMN(BL50)-1),1,MIN($F50,COLUMN(BL50))))/$F50)))))))</f>
        <v>0</v>
      </c>
      <c r="BV50" s="199">
        <f ca="1">IF('2.1 Kraftwerk allgemein'!$F$15&lt;'1.1 Allgemein'!$I$22,
IF(OR(ISNUMBER($D50)=FALSE,$F50=""),"",
IF(AND('2.5 CAPEX'!$L53&lt;&gt;"x",'2.5 CAPEX'!$M53&lt;&gt;"x"),0,
IF($F50=0,0,
IF(BV$4&lt;'2.1 Kraftwerk allgemein'!$F$16,0,
IF(BV$4='2.1 Kraftwerk allgemein'!$F$16,'2.5 CAPEX'!$J53/$F50,
IF(BV$4&lt;'2.1 Kraftwerk allgemein'!$F$16+$F50,
('2.5 CAPEX'!$J53+SUM(OFFSET('2.5 CAPEX'!CA53,0,-MIN(MAX($F50-1-('2.1 Kraftwerk allgemein'!$F$16-'2.1 Kraftwerk allgemein'!$F$15+1),0),COLUMN(BM50)-1-('2.1 Kraftwerk allgemein'!$F$16-'2.1 Kraftwerk allgemein'!$F$15+1)),1,MIN(MAX($F50-('2.1 Kraftwerk allgemein'!$F$16-'2.1 Kraftwerk allgemein'!$F$15+1),1),COLUMN(BM50)-('2.1 Kraftwerk allgemein'!$F$16-'2.1 Kraftwerk allgemein'!$F$15+1)))))/$F50,
SUM(OFFSET('2.5 CAPEX'!CA53,0,-MIN($F50-1,COLUMN(BM50)-1),1,MIN($F50,COLUMN(BM50))))/$F50)))))),
IF(OR(ISNUMBER($D50)=FALSE,$F50=""),"",
IF(AND('2.5 CAPEX'!$L53&lt;&gt;"x",'2.5 CAPEX'!$M53&lt;&gt;"x"),0,
IF($F50=0,0,
IF(BV$4&lt;'2.1 Kraftwerk allgemein'!$F$16,0,
IF(BV$4='2.1 Kraftwerk allgemein'!$F$16,'2.5 CAPEX'!$J53/$F50,
IF(BV$4&lt;'2.1 Kraftwerk allgemein'!$F$16+$F50,
('2.5 CAPEX'!$J53+SUM(OFFSET('2.5 CAPEX'!CA53,0,-MIN(MAX($F50-1-('2.1 Kraftwerk allgemein'!$F$16-'1.1 Allgemein'!$I$22+1),0),COLUMN(BM50)-1-('2.1 Kraftwerk allgemein'!$F$16-'1.1 Allgemein'!$I$22+1)),1,MIN(MAX($F50-('2.1 Kraftwerk allgemein'!$F$16-'1.1 Allgemein'!$I$22+1),1),COLUMN(BM50)-('2.1 Kraftwerk allgemein'!$F$16-'1.1 Allgemein'!$I$22+1)))))/$F50,
SUM(OFFSET('2.5 CAPEX'!CA53,0,-MIN($F50-1,COLUMN(BM50)-1),1,MIN($F50,COLUMN(BM50))))/$F50)))))))</f>
        <v>0</v>
      </c>
      <c r="BW50" s="199">
        <f ca="1">IF('2.1 Kraftwerk allgemein'!$F$15&lt;'1.1 Allgemein'!$I$22,
IF(OR(ISNUMBER($D50)=FALSE,$F50=""),"",
IF(AND('2.5 CAPEX'!$L53&lt;&gt;"x",'2.5 CAPEX'!$M53&lt;&gt;"x"),0,
IF($F50=0,0,
IF(BW$4&lt;'2.1 Kraftwerk allgemein'!$F$16,0,
IF(BW$4='2.1 Kraftwerk allgemein'!$F$16,'2.5 CAPEX'!$J53/$F50,
IF(BW$4&lt;'2.1 Kraftwerk allgemein'!$F$16+$F50,
('2.5 CAPEX'!$J53+SUM(OFFSET('2.5 CAPEX'!CB53,0,-MIN(MAX($F50-1-('2.1 Kraftwerk allgemein'!$F$16-'2.1 Kraftwerk allgemein'!$F$15+1),0),COLUMN(BN50)-1-('2.1 Kraftwerk allgemein'!$F$16-'2.1 Kraftwerk allgemein'!$F$15+1)),1,MIN(MAX($F50-('2.1 Kraftwerk allgemein'!$F$16-'2.1 Kraftwerk allgemein'!$F$15+1),1),COLUMN(BN50)-('2.1 Kraftwerk allgemein'!$F$16-'2.1 Kraftwerk allgemein'!$F$15+1)))))/$F50,
SUM(OFFSET('2.5 CAPEX'!CB53,0,-MIN($F50-1,COLUMN(BN50)-1),1,MIN($F50,COLUMN(BN50))))/$F50)))))),
IF(OR(ISNUMBER($D50)=FALSE,$F50=""),"",
IF(AND('2.5 CAPEX'!$L53&lt;&gt;"x",'2.5 CAPEX'!$M53&lt;&gt;"x"),0,
IF($F50=0,0,
IF(BW$4&lt;'2.1 Kraftwerk allgemein'!$F$16,0,
IF(BW$4='2.1 Kraftwerk allgemein'!$F$16,'2.5 CAPEX'!$J53/$F50,
IF(BW$4&lt;'2.1 Kraftwerk allgemein'!$F$16+$F50,
('2.5 CAPEX'!$J53+SUM(OFFSET('2.5 CAPEX'!CB53,0,-MIN(MAX($F50-1-('2.1 Kraftwerk allgemein'!$F$16-'1.1 Allgemein'!$I$22+1),0),COLUMN(BN50)-1-('2.1 Kraftwerk allgemein'!$F$16-'1.1 Allgemein'!$I$22+1)),1,MIN(MAX($F50-('2.1 Kraftwerk allgemein'!$F$16-'1.1 Allgemein'!$I$22+1),1),COLUMN(BN50)-('2.1 Kraftwerk allgemein'!$F$16-'1.1 Allgemein'!$I$22+1)))))/$F50,
SUM(OFFSET('2.5 CAPEX'!CB53,0,-MIN($F50-1,COLUMN(BN50)-1),1,MIN($F50,COLUMN(BN50))))/$F50)))))))</f>
        <v>0</v>
      </c>
      <c r="BX50" s="199">
        <f ca="1">IF('2.1 Kraftwerk allgemein'!$F$15&lt;'1.1 Allgemein'!$I$22,
IF(OR(ISNUMBER($D50)=FALSE,$F50=""),"",
IF(AND('2.5 CAPEX'!$L53&lt;&gt;"x",'2.5 CAPEX'!$M53&lt;&gt;"x"),0,
IF($F50=0,0,
IF(BX$4&lt;'2.1 Kraftwerk allgemein'!$F$16,0,
IF(BX$4='2.1 Kraftwerk allgemein'!$F$16,'2.5 CAPEX'!$J53/$F50,
IF(BX$4&lt;'2.1 Kraftwerk allgemein'!$F$16+$F50,
('2.5 CAPEX'!$J53+SUM(OFFSET('2.5 CAPEX'!CC53,0,-MIN(MAX($F50-1-('2.1 Kraftwerk allgemein'!$F$16-'2.1 Kraftwerk allgemein'!$F$15+1),0),COLUMN(BO50)-1-('2.1 Kraftwerk allgemein'!$F$16-'2.1 Kraftwerk allgemein'!$F$15+1)),1,MIN(MAX($F50-('2.1 Kraftwerk allgemein'!$F$16-'2.1 Kraftwerk allgemein'!$F$15+1),1),COLUMN(BO50)-('2.1 Kraftwerk allgemein'!$F$16-'2.1 Kraftwerk allgemein'!$F$15+1)))))/$F50,
SUM(OFFSET('2.5 CAPEX'!CC53,0,-MIN($F50-1,COLUMN(BO50)-1),1,MIN($F50,COLUMN(BO50))))/$F50)))))),
IF(OR(ISNUMBER($D50)=FALSE,$F50=""),"",
IF(AND('2.5 CAPEX'!$L53&lt;&gt;"x",'2.5 CAPEX'!$M53&lt;&gt;"x"),0,
IF($F50=0,0,
IF(BX$4&lt;'2.1 Kraftwerk allgemein'!$F$16,0,
IF(BX$4='2.1 Kraftwerk allgemein'!$F$16,'2.5 CAPEX'!$J53/$F50,
IF(BX$4&lt;'2.1 Kraftwerk allgemein'!$F$16+$F50,
('2.5 CAPEX'!$J53+SUM(OFFSET('2.5 CAPEX'!CC53,0,-MIN(MAX($F50-1-('2.1 Kraftwerk allgemein'!$F$16-'1.1 Allgemein'!$I$22+1),0),COLUMN(BO50)-1-('2.1 Kraftwerk allgemein'!$F$16-'1.1 Allgemein'!$I$22+1)),1,MIN(MAX($F50-('2.1 Kraftwerk allgemein'!$F$16-'1.1 Allgemein'!$I$22+1),1),COLUMN(BO50)-('2.1 Kraftwerk allgemein'!$F$16-'1.1 Allgemein'!$I$22+1)))))/$F50,
SUM(OFFSET('2.5 CAPEX'!CC53,0,-MIN($F50-1,COLUMN(BO50)-1),1,MIN($F50,COLUMN(BO50))))/$F50)))))))</f>
        <v>0</v>
      </c>
      <c r="BY50" s="199">
        <f ca="1">IF('2.1 Kraftwerk allgemein'!$F$15&lt;'1.1 Allgemein'!$I$22,
IF(OR(ISNUMBER($D50)=FALSE,$F50=""),"",
IF(AND('2.5 CAPEX'!$L53&lt;&gt;"x",'2.5 CAPEX'!$M53&lt;&gt;"x"),0,
IF($F50=0,0,
IF(BY$4&lt;'2.1 Kraftwerk allgemein'!$F$16,0,
IF(BY$4='2.1 Kraftwerk allgemein'!$F$16,'2.5 CAPEX'!$J53/$F50,
IF(BY$4&lt;'2.1 Kraftwerk allgemein'!$F$16+$F50,
('2.5 CAPEX'!$J53+SUM(OFFSET('2.5 CAPEX'!CD53,0,-MIN(MAX($F50-1-('2.1 Kraftwerk allgemein'!$F$16-'2.1 Kraftwerk allgemein'!$F$15+1),0),COLUMN(BP50)-1-('2.1 Kraftwerk allgemein'!$F$16-'2.1 Kraftwerk allgemein'!$F$15+1)),1,MIN(MAX($F50-('2.1 Kraftwerk allgemein'!$F$16-'2.1 Kraftwerk allgemein'!$F$15+1),1),COLUMN(BP50)-('2.1 Kraftwerk allgemein'!$F$16-'2.1 Kraftwerk allgemein'!$F$15+1)))))/$F50,
SUM(OFFSET('2.5 CAPEX'!CD53,0,-MIN($F50-1,COLUMN(BP50)-1),1,MIN($F50,COLUMN(BP50))))/$F50)))))),
IF(OR(ISNUMBER($D50)=FALSE,$F50=""),"",
IF(AND('2.5 CAPEX'!$L53&lt;&gt;"x",'2.5 CAPEX'!$M53&lt;&gt;"x"),0,
IF($F50=0,0,
IF(BY$4&lt;'2.1 Kraftwerk allgemein'!$F$16,0,
IF(BY$4='2.1 Kraftwerk allgemein'!$F$16,'2.5 CAPEX'!$J53/$F50,
IF(BY$4&lt;'2.1 Kraftwerk allgemein'!$F$16+$F50,
('2.5 CAPEX'!$J53+SUM(OFFSET('2.5 CAPEX'!CD53,0,-MIN(MAX($F50-1-('2.1 Kraftwerk allgemein'!$F$16-'1.1 Allgemein'!$I$22+1),0),COLUMN(BP50)-1-('2.1 Kraftwerk allgemein'!$F$16-'1.1 Allgemein'!$I$22+1)),1,MIN(MAX($F50-('2.1 Kraftwerk allgemein'!$F$16-'1.1 Allgemein'!$I$22+1),1),COLUMN(BP50)-('2.1 Kraftwerk allgemein'!$F$16-'1.1 Allgemein'!$I$22+1)))))/$F50,
SUM(OFFSET('2.5 CAPEX'!CD53,0,-MIN($F50-1,COLUMN(BP50)-1),1,MIN($F50,COLUMN(BP50))))/$F50)))))))</f>
        <v>0</v>
      </c>
      <c r="BZ50" s="199">
        <f ca="1">IF('2.1 Kraftwerk allgemein'!$F$15&lt;'1.1 Allgemein'!$I$22,
IF(OR(ISNUMBER($D50)=FALSE,$F50=""),"",
IF(AND('2.5 CAPEX'!$L53&lt;&gt;"x",'2.5 CAPEX'!$M53&lt;&gt;"x"),0,
IF($F50=0,0,
IF(BZ$4&lt;'2.1 Kraftwerk allgemein'!$F$16,0,
IF(BZ$4='2.1 Kraftwerk allgemein'!$F$16,'2.5 CAPEX'!$J53/$F50,
IF(BZ$4&lt;'2.1 Kraftwerk allgemein'!$F$16+$F50,
('2.5 CAPEX'!$J53+SUM(OFFSET('2.5 CAPEX'!CE53,0,-MIN(MAX($F50-1-('2.1 Kraftwerk allgemein'!$F$16-'2.1 Kraftwerk allgemein'!$F$15+1),0),COLUMN(BQ50)-1-('2.1 Kraftwerk allgemein'!$F$16-'2.1 Kraftwerk allgemein'!$F$15+1)),1,MIN(MAX($F50-('2.1 Kraftwerk allgemein'!$F$16-'2.1 Kraftwerk allgemein'!$F$15+1),1),COLUMN(BQ50)-('2.1 Kraftwerk allgemein'!$F$16-'2.1 Kraftwerk allgemein'!$F$15+1)))))/$F50,
SUM(OFFSET('2.5 CAPEX'!CE53,0,-MIN($F50-1,COLUMN(BQ50)-1),1,MIN($F50,COLUMN(BQ50))))/$F50)))))),
IF(OR(ISNUMBER($D50)=FALSE,$F50=""),"",
IF(AND('2.5 CAPEX'!$L53&lt;&gt;"x",'2.5 CAPEX'!$M53&lt;&gt;"x"),0,
IF($F50=0,0,
IF(BZ$4&lt;'2.1 Kraftwerk allgemein'!$F$16,0,
IF(BZ$4='2.1 Kraftwerk allgemein'!$F$16,'2.5 CAPEX'!$J53/$F50,
IF(BZ$4&lt;'2.1 Kraftwerk allgemein'!$F$16+$F50,
('2.5 CAPEX'!$J53+SUM(OFFSET('2.5 CAPEX'!CE53,0,-MIN(MAX($F50-1-('2.1 Kraftwerk allgemein'!$F$16-'1.1 Allgemein'!$I$22+1),0),COLUMN(BQ50)-1-('2.1 Kraftwerk allgemein'!$F$16-'1.1 Allgemein'!$I$22+1)),1,MIN(MAX($F50-('2.1 Kraftwerk allgemein'!$F$16-'1.1 Allgemein'!$I$22+1),1),COLUMN(BQ50)-('2.1 Kraftwerk allgemein'!$F$16-'1.1 Allgemein'!$I$22+1)))))/$F50,
SUM(OFFSET('2.5 CAPEX'!CE53,0,-MIN($F50-1,COLUMN(BQ50)-1),1,MIN($F50,COLUMN(BQ50))))/$F50)))))))</f>
        <v>0</v>
      </c>
      <c r="CA50" s="199">
        <f ca="1">IF('2.1 Kraftwerk allgemein'!$F$15&lt;'1.1 Allgemein'!$I$22,
IF(OR(ISNUMBER($D50)=FALSE,$F50=""),"",
IF(AND('2.5 CAPEX'!$L53&lt;&gt;"x",'2.5 CAPEX'!$M53&lt;&gt;"x"),0,
IF($F50=0,0,
IF(CA$4&lt;'2.1 Kraftwerk allgemein'!$F$16,0,
IF(CA$4='2.1 Kraftwerk allgemein'!$F$16,'2.5 CAPEX'!$J53/$F50,
IF(CA$4&lt;'2.1 Kraftwerk allgemein'!$F$16+$F50,
('2.5 CAPEX'!$J53+SUM(OFFSET('2.5 CAPEX'!CF53,0,-MIN(MAX($F50-1-('2.1 Kraftwerk allgemein'!$F$16-'2.1 Kraftwerk allgemein'!$F$15+1),0),COLUMN(BR50)-1-('2.1 Kraftwerk allgemein'!$F$16-'2.1 Kraftwerk allgemein'!$F$15+1)),1,MIN(MAX($F50-('2.1 Kraftwerk allgemein'!$F$16-'2.1 Kraftwerk allgemein'!$F$15+1),1),COLUMN(BR50)-('2.1 Kraftwerk allgemein'!$F$16-'2.1 Kraftwerk allgemein'!$F$15+1)))))/$F50,
SUM(OFFSET('2.5 CAPEX'!CF53,0,-MIN($F50-1,COLUMN(BR50)-1),1,MIN($F50,COLUMN(BR50))))/$F50)))))),
IF(OR(ISNUMBER($D50)=FALSE,$F50=""),"",
IF(AND('2.5 CAPEX'!$L53&lt;&gt;"x",'2.5 CAPEX'!$M53&lt;&gt;"x"),0,
IF($F50=0,0,
IF(CA$4&lt;'2.1 Kraftwerk allgemein'!$F$16,0,
IF(CA$4='2.1 Kraftwerk allgemein'!$F$16,'2.5 CAPEX'!$J53/$F50,
IF(CA$4&lt;'2.1 Kraftwerk allgemein'!$F$16+$F50,
('2.5 CAPEX'!$J53+SUM(OFFSET('2.5 CAPEX'!CF53,0,-MIN(MAX($F50-1-('2.1 Kraftwerk allgemein'!$F$16-'1.1 Allgemein'!$I$22+1),0),COLUMN(BR50)-1-('2.1 Kraftwerk allgemein'!$F$16-'1.1 Allgemein'!$I$22+1)),1,MIN(MAX($F50-('2.1 Kraftwerk allgemein'!$F$16-'1.1 Allgemein'!$I$22+1),1),COLUMN(BR50)-('2.1 Kraftwerk allgemein'!$F$16-'1.1 Allgemein'!$I$22+1)))))/$F50,
SUM(OFFSET('2.5 CAPEX'!CF53,0,-MIN($F50-1,COLUMN(BR50)-1),1,MIN($F50,COLUMN(BR50))))/$F50)))))))</f>
        <v>0</v>
      </c>
      <c r="CB50" s="199">
        <f ca="1">IF('2.1 Kraftwerk allgemein'!$F$15&lt;'1.1 Allgemein'!$I$22,
IF(OR(ISNUMBER($D50)=FALSE,$F50=""),"",
IF(AND('2.5 CAPEX'!$L53&lt;&gt;"x",'2.5 CAPEX'!$M53&lt;&gt;"x"),0,
IF($F50=0,0,
IF(CB$4&lt;'2.1 Kraftwerk allgemein'!$F$16,0,
IF(CB$4='2.1 Kraftwerk allgemein'!$F$16,'2.5 CAPEX'!$J53/$F50,
IF(CB$4&lt;'2.1 Kraftwerk allgemein'!$F$16+$F50,
('2.5 CAPEX'!$J53+SUM(OFFSET('2.5 CAPEX'!CG53,0,-MIN(MAX($F50-1-('2.1 Kraftwerk allgemein'!$F$16-'2.1 Kraftwerk allgemein'!$F$15+1),0),COLUMN(BS50)-1-('2.1 Kraftwerk allgemein'!$F$16-'2.1 Kraftwerk allgemein'!$F$15+1)),1,MIN(MAX($F50-('2.1 Kraftwerk allgemein'!$F$16-'2.1 Kraftwerk allgemein'!$F$15+1),1),COLUMN(BS50)-('2.1 Kraftwerk allgemein'!$F$16-'2.1 Kraftwerk allgemein'!$F$15+1)))))/$F50,
SUM(OFFSET('2.5 CAPEX'!CG53,0,-MIN($F50-1,COLUMN(BS50)-1),1,MIN($F50,COLUMN(BS50))))/$F50)))))),
IF(OR(ISNUMBER($D50)=FALSE,$F50=""),"",
IF(AND('2.5 CAPEX'!$L53&lt;&gt;"x",'2.5 CAPEX'!$M53&lt;&gt;"x"),0,
IF($F50=0,0,
IF(CB$4&lt;'2.1 Kraftwerk allgemein'!$F$16,0,
IF(CB$4='2.1 Kraftwerk allgemein'!$F$16,'2.5 CAPEX'!$J53/$F50,
IF(CB$4&lt;'2.1 Kraftwerk allgemein'!$F$16+$F50,
('2.5 CAPEX'!$J53+SUM(OFFSET('2.5 CAPEX'!CG53,0,-MIN(MAX($F50-1-('2.1 Kraftwerk allgemein'!$F$16-'1.1 Allgemein'!$I$22+1),0),COLUMN(BS50)-1-('2.1 Kraftwerk allgemein'!$F$16-'1.1 Allgemein'!$I$22+1)),1,MIN(MAX($F50-('2.1 Kraftwerk allgemein'!$F$16-'1.1 Allgemein'!$I$22+1),1),COLUMN(BS50)-('2.1 Kraftwerk allgemein'!$F$16-'1.1 Allgemein'!$I$22+1)))))/$F50,
SUM(OFFSET('2.5 CAPEX'!CG53,0,-MIN($F50-1,COLUMN(BS50)-1),1,MIN($F50,COLUMN(BS50))))/$F50)))))))</f>
        <v>0</v>
      </c>
      <c r="CC50" s="199">
        <f ca="1">IF('2.1 Kraftwerk allgemein'!$F$15&lt;'1.1 Allgemein'!$I$22,
IF(OR(ISNUMBER($D50)=FALSE,$F50=""),"",
IF(AND('2.5 CAPEX'!$L53&lt;&gt;"x",'2.5 CAPEX'!$M53&lt;&gt;"x"),0,
IF($F50=0,0,
IF(CC$4&lt;'2.1 Kraftwerk allgemein'!$F$16,0,
IF(CC$4='2.1 Kraftwerk allgemein'!$F$16,'2.5 CAPEX'!$J53/$F50,
IF(CC$4&lt;'2.1 Kraftwerk allgemein'!$F$16+$F50,
('2.5 CAPEX'!$J53+SUM(OFFSET('2.5 CAPEX'!CH53,0,-MIN(MAX($F50-1-('2.1 Kraftwerk allgemein'!$F$16-'2.1 Kraftwerk allgemein'!$F$15+1),0),COLUMN(BT50)-1-('2.1 Kraftwerk allgemein'!$F$16-'2.1 Kraftwerk allgemein'!$F$15+1)),1,MIN(MAX($F50-('2.1 Kraftwerk allgemein'!$F$16-'2.1 Kraftwerk allgemein'!$F$15+1),1),COLUMN(BT50)-('2.1 Kraftwerk allgemein'!$F$16-'2.1 Kraftwerk allgemein'!$F$15+1)))))/$F50,
SUM(OFFSET('2.5 CAPEX'!CH53,0,-MIN($F50-1,COLUMN(BT50)-1),1,MIN($F50,COLUMN(BT50))))/$F50)))))),
IF(OR(ISNUMBER($D50)=FALSE,$F50=""),"",
IF(AND('2.5 CAPEX'!$L53&lt;&gt;"x",'2.5 CAPEX'!$M53&lt;&gt;"x"),0,
IF($F50=0,0,
IF(CC$4&lt;'2.1 Kraftwerk allgemein'!$F$16,0,
IF(CC$4='2.1 Kraftwerk allgemein'!$F$16,'2.5 CAPEX'!$J53/$F50,
IF(CC$4&lt;'2.1 Kraftwerk allgemein'!$F$16+$F50,
('2.5 CAPEX'!$J53+SUM(OFFSET('2.5 CAPEX'!CH53,0,-MIN(MAX($F50-1-('2.1 Kraftwerk allgemein'!$F$16-'1.1 Allgemein'!$I$22+1),0),COLUMN(BT50)-1-('2.1 Kraftwerk allgemein'!$F$16-'1.1 Allgemein'!$I$22+1)),1,MIN(MAX($F50-('2.1 Kraftwerk allgemein'!$F$16-'1.1 Allgemein'!$I$22+1),1),COLUMN(BT50)-('2.1 Kraftwerk allgemein'!$F$16-'1.1 Allgemein'!$I$22+1)))))/$F50,
SUM(OFFSET('2.5 CAPEX'!CH53,0,-MIN($F50-1,COLUMN(BT50)-1),1,MIN($F50,COLUMN(BT50))))/$F50)))))))</f>
        <v>0</v>
      </c>
      <c r="CD50" s="199">
        <f ca="1">IF('2.1 Kraftwerk allgemein'!$F$15&lt;'1.1 Allgemein'!$I$22,
IF(OR(ISNUMBER($D50)=FALSE,$F50=""),"",
IF(AND('2.5 CAPEX'!$L53&lt;&gt;"x",'2.5 CAPEX'!$M53&lt;&gt;"x"),0,
IF($F50=0,0,
IF(CD$4&lt;'2.1 Kraftwerk allgemein'!$F$16,0,
IF(CD$4='2.1 Kraftwerk allgemein'!$F$16,'2.5 CAPEX'!$J53/$F50,
IF(CD$4&lt;'2.1 Kraftwerk allgemein'!$F$16+$F50,
('2.5 CAPEX'!$J53+SUM(OFFSET('2.5 CAPEX'!CI53,0,-MIN(MAX($F50-1-('2.1 Kraftwerk allgemein'!$F$16-'2.1 Kraftwerk allgemein'!$F$15+1),0),COLUMN(BU50)-1-('2.1 Kraftwerk allgemein'!$F$16-'2.1 Kraftwerk allgemein'!$F$15+1)),1,MIN(MAX($F50-('2.1 Kraftwerk allgemein'!$F$16-'2.1 Kraftwerk allgemein'!$F$15+1),1),COLUMN(BU50)-('2.1 Kraftwerk allgemein'!$F$16-'2.1 Kraftwerk allgemein'!$F$15+1)))))/$F50,
SUM(OFFSET('2.5 CAPEX'!CI53,0,-MIN($F50-1,COLUMN(BU50)-1),1,MIN($F50,COLUMN(BU50))))/$F50)))))),
IF(OR(ISNUMBER($D50)=FALSE,$F50=""),"",
IF(AND('2.5 CAPEX'!$L53&lt;&gt;"x",'2.5 CAPEX'!$M53&lt;&gt;"x"),0,
IF($F50=0,0,
IF(CD$4&lt;'2.1 Kraftwerk allgemein'!$F$16,0,
IF(CD$4='2.1 Kraftwerk allgemein'!$F$16,'2.5 CAPEX'!$J53/$F50,
IF(CD$4&lt;'2.1 Kraftwerk allgemein'!$F$16+$F50,
('2.5 CAPEX'!$J53+SUM(OFFSET('2.5 CAPEX'!CI53,0,-MIN(MAX($F50-1-('2.1 Kraftwerk allgemein'!$F$16-'1.1 Allgemein'!$I$22+1),0),COLUMN(BU50)-1-('2.1 Kraftwerk allgemein'!$F$16-'1.1 Allgemein'!$I$22+1)),1,MIN(MAX($F50-('2.1 Kraftwerk allgemein'!$F$16-'1.1 Allgemein'!$I$22+1),1),COLUMN(BU50)-('2.1 Kraftwerk allgemein'!$F$16-'1.1 Allgemein'!$I$22+1)))))/$F50,
SUM(OFFSET('2.5 CAPEX'!CI53,0,-MIN($F50-1,COLUMN(BU50)-1),1,MIN($F50,COLUMN(BU50))))/$F50)))))))</f>
        <v>0</v>
      </c>
      <c r="CE50" s="199">
        <f ca="1">IF('2.1 Kraftwerk allgemein'!$F$15&lt;'1.1 Allgemein'!$I$22,
IF(OR(ISNUMBER($D50)=FALSE,$F50=""),"",
IF(AND('2.5 CAPEX'!$L53&lt;&gt;"x",'2.5 CAPEX'!$M53&lt;&gt;"x"),0,
IF($F50=0,0,
IF(CE$4&lt;'2.1 Kraftwerk allgemein'!$F$16,0,
IF(CE$4='2.1 Kraftwerk allgemein'!$F$16,'2.5 CAPEX'!$J53/$F50,
IF(CE$4&lt;'2.1 Kraftwerk allgemein'!$F$16+$F50,
('2.5 CAPEX'!$J53+SUM(OFFSET('2.5 CAPEX'!CJ53,0,-MIN(MAX($F50-1-('2.1 Kraftwerk allgemein'!$F$16-'2.1 Kraftwerk allgemein'!$F$15+1),0),COLUMN(BV50)-1-('2.1 Kraftwerk allgemein'!$F$16-'2.1 Kraftwerk allgemein'!$F$15+1)),1,MIN(MAX($F50-('2.1 Kraftwerk allgemein'!$F$16-'2.1 Kraftwerk allgemein'!$F$15+1),1),COLUMN(BV50)-('2.1 Kraftwerk allgemein'!$F$16-'2.1 Kraftwerk allgemein'!$F$15+1)))))/$F50,
SUM(OFFSET('2.5 CAPEX'!CJ53,0,-MIN($F50-1,COLUMN(BV50)-1),1,MIN($F50,COLUMN(BV50))))/$F50)))))),
IF(OR(ISNUMBER($D50)=FALSE,$F50=""),"",
IF(AND('2.5 CAPEX'!$L53&lt;&gt;"x",'2.5 CAPEX'!$M53&lt;&gt;"x"),0,
IF($F50=0,0,
IF(CE$4&lt;'2.1 Kraftwerk allgemein'!$F$16,0,
IF(CE$4='2.1 Kraftwerk allgemein'!$F$16,'2.5 CAPEX'!$J53/$F50,
IF(CE$4&lt;'2.1 Kraftwerk allgemein'!$F$16+$F50,
('2.5 CAPEX'!$J53+SUM(OFFSET('2.5 CAPEX'!CJ53,0,-MIN(MAX($F50-1-('2.1 Kraftwerk allgemein'!$F$16-'1.1 Allgemein'!$I$22+1),0),COLUMN(BV50)-1-('2.1 Kraftwerk allgemein'!$F$16-'1.1 Allgemein'!$I$22+1)),1,MIN(MAX($F50-('2.1 Kraftwerk allgemein'!$F$16-'1.1 Allgemein'!$I$22+1),1),COLUMN(BV50)-('2.1 Kraftwerk allgemein'!$F$16-'1.1 Allgemein'!$I$22+1)))))/$F50,
SUM(OFFSET('2.5 CAPEX'!CJ53,0,-MIN($F50-1,COLUMN(BV50)-1),1,MIN($F50,COLUMN(BV50))))/$F50)))))))</f>
        <v>0</v>
      </c>
      <c r="CF50" s="199">
        <f ca="1">IF('2.1 Kraftwerk allgemein'!$F$15&lt;'1.1 Allgemein'!$I$22,
IF(OR(ISNUMBER($D50)=FALSE,$F50=""),"",
IF(AND('2.5 CAPEX'!$L53&lt;&gt;"x",'2.5 CAPEX'!$M53&lt;&gt;"x"),0,
IF($F50=0,0,
IF(CF$4&lt;'2.1 Kraftwerk allgemein'!$F$16,0,
IF(CF$4='2.1 Kraftwerk allgemein'!$F$16,'2.5 CAPEX'!$J53/$F50,
IF(CF$4&lt;'2.1 Kraftwerk allgemein'!$F$16+$F50,
('2.5 CAPEX'!$J53+SUM(OFFSET('2.5 CAPEX'!CK53,0,-MIN(MAX($F50-1-('2.1 Kraftwerk allgemein'!$F$16-'2.1 Kraftwerk allgemein'!$F$15+1),0),COLUMN(BW50)-1-('2.1 Kraftwerk allgemein'!$F$16-'2.1 Kraftwerk allgemein'!$F$15+1)),1,MIN(MAX($F50-('2.1 Kraftwerk allgemein'!$F$16-'2.1 Kraftwerk allgemein'!$F$15+1),1),COLUMN(BW50)-('2.1 Kraftwerk allgemein'!$F$16-'2.1 Kraftwerk allgemein'!$F$15+1)))))/$F50,
SUM(OFFSET('2.5 CAPEX'!CK53,0,-MIN($F50-1,COLUMN(BW50)-1),1,MIN($F50,COLUMN(BW50))))/$F50)))))),
IF(OR(ISNUMBER($D50)=FALSE,$F50=""),"",
IF(AND('2.5 CAPEX'!$L53&lt;&gt;"x",'2.5 CAPEX'!$M53&lt;&gt;"x"),0,
IF($F50=0,0,
IF(CF$4&lt;'2.1 Kraftwerk allgemein'!$F$16,0,
IF(CF$4='2.1 Kraftwerk allgemein'!$F$16,'2.5 CAPEX'!$J53/$F50,
IF(CF$4&lt;'2.1 Kraftwerk allgemein'!$F$16+$F50,
('2.5 CAPEX'!$J53+SUM(OFFSET('2.5 CAPEX'!CK53,0,-MIN(MAX($F50-1-('2.1 Kraftwerk allgemein'!$F$16-'1.1 Allgemein'!$I$22+1),0),COLUMN(BW50)-1-('2.1 Kraftwerk allgemein'!$F$16-'1.1 Allgemein'!$I$22+1)),1,MIN(MAX($F50-('2.1 Kraftwerk allgemein'!$F$16-'1.1 Allgemein'!$I$22+1),1),COLUMN(BW50)-('2.1 Kraftwerk allgemein'!$F$16-'1.1 Allgemein'!$I$22+1)))))/$F50,
SUM(OFFSET('2.5 CAPEX'!CK53,0,-MIN($F50-1,COLUMN(BW50)-1),1,MIN($F50,COLUMN(BW50))))/$F50)))))))</f>
        <v>0</v>
      </c>
      <c r="CG50" s="199">
        <f ca="1">IF('2.1 Kraftwerk allgemein'!$F$15&lt;'1.1 Allgemein'!$I$22,
IF(OR(ISNUMBER($D50)=FALSE,$F50=""),"",
IF(AND('2.5 CAPEX'!$L53&lt;&gt;"x",'2.5 CAPEX'!$M53&lt;&gt;"x"),0,
IF($F50=0,0,
IF(CG$4&lt;'2.1 Kraftwerk allgemein'!$F$16,0,
IF(CG$4='2.1 Kraftwerk allgemein'!$F$16,'2.5 CAPEX'!$J53/$F50,
IF(CG$4&lt;'2.1 Kraftwerk allgemein'!$F$16+$F50,
('2.5 CAPEX'!$J53+SUM(OFFSET('2.5 CAPEX'!CL53,0,-MIN(MAX($F50-1-('2.1 Kraftwerk allgemein'!$F$16-'2.1 Kraftwerk allgemein'!$F$15+1),0),COLUMN(BX50)-1-('2.1 Kraftwerk allgemein'!$F$16-'2.1 Kraftwerk allgemein'!$F$15+1)),1,MIN(MAX($F50-('2.1 Kraftwerk allgemein'!$F$16-'2.1 Kraftwerk allgemein'!$F$15+1),1),COLUMN(BX50)-('2.1 Kraftwerk allgemein'!$F$16-'2.1 Kraftwerk allgemein'!$F$15+1)))))/$F50,
SUM(OFFSET('2.5 CAPEX'!CL53,0,-MIN($F50-1,COLUMN(BX50)-1),1,MIN($F50,COLUMN(BX50))))/$F50)))))),
IF(OR(ISNUMBER($D50)=FALSE,$F50=""),"",
IF(AND('2.5 CAPEX'!$L53&lt;&gt;"x",'2.5 CAPEX'!$M53&lt;&gt;"x"),0,
IF($F50=0,0,
IF(CG$4&lt;'2.1 Kraftwerk allgemein'!$F$16,0,
IF(CG$4='2.1 Kraftwerk allgemein'!$F$16,'2.5 CAPEX'!$J53/$F50,
IF(CG$4&lt;'2.1 Kraftwerk allgemein'!$F$16+$F50,
('2.5 CAPEX'!$J53+SUM(OFFSET('2.5 CAPEX'!CL53,0,-MIN(MAX($F50-1-('2.1 Kraftwerk allgemein'!$F$16-'1.1 Allgemein'!$I$22+1),0),COLUMN(BX50)-1-('2.1 Kraftwerk allgemein'!$F$16-'1.1 Allgemein'!$I$22+1)),1,MIN(MAX($F50-('2.1 Kraftwerk allgemein'!$F$16-'1.1 Allgemein'!$I$22+1),1),COLUMN(BX50)-('2.1 Kraftwerk allgemein'!$F$16-'1.1 Allgemein'!$I$22+1)))))/$F50,
SUM(OFFSET('2.5 CAPEX'!CL53,0,-MIN($F50-1,COLUMN(BX50)-1),1,MIN($F50,COLUMN(BX50))))/$F50)))))))</f>
        <v>0</v>
      </c>
      <c r="CH50" s="199">
        <f ca="1">IF('2.1 Kraftwerk allgemein'!$F$15&lt;'1.1 Allgemein'!$I$22,
IF(OR(ISNUMBER($D50)=FALSE,$F50=""),"",
IF(AND('2.5 CAPEX'!$L53&lt;&gt;"x",'2.5 CAPEX'!$M53&lt;&gt;"x"),0,
IF($F50=0,0,
IF(CH$4&lt;'2.1 Kraftwerk allgemein'!$F$16,0,
IF(CH$4='2.1 Kraftwerk allgemein'!$F$16,'2.5 CAPEX'!$J53/$F50,
IF(CH$4&lt;'2.1 Kraftwerk allgemein'!$F$16+$F50,
('2.5 CAPEX'!$J53+SUM(OFFSET('2.5 CAPEX'!CM53,0,-MIN(MAX($F50-1-('2.1 Kraftwerk allgemein'!$F$16-'2.1 Kraftwerk allgemein'!$F$15+1),0),COLUMN(BY50)-1-('2.1 Kraftwerk allgemein'!$F$16-'2.1 Kraftwerk allgemein'!$F$15+1)),1,MIN(MAX($F50-('2.1 Kraftwerk allgemein'!$F$16-'2.1 Kraftwerk allgemein'!$F$15+1),1),COLUMN(BY50)-('2.1 Kraftwerk allgemein'!$F$16-'2.1 Kraftwerk allgemein'!$F$15+1)))))/$F50,
SUM(OFFSET('2.5 CAPEX'!CM53,0,-MIN($F50-1,COLUMN(BY50)-1),1,MIN($F50,COLUMN(BY50))))/$F50)))))),
IF(OR(ISNUMBER($D50)=FALSE,$F50=""),"",
IF(AND('2.5 CAPEX'!$L53&lt;&gt;"x",'2.5 CAPEX'!$M53&lt;&gt;"x"),0,
IF($F50=0,0,
IF(CH$4&lt;'2.1 Kraftwerk allgemein'!$F$16,0,
IF(CH$4='2.1 Kraftwerk allgemein'!$F$16,'2.5 CAPEX'!$J53/$F50,
IF(CH$4&lt;'2.1 Kraftwerk allgemein'!$F$16+$F50,
('2.5 CAPEX'!$J53+SUM(OFFSET('2.5 CAPEX'!CM53,0,-MIN(MAX($F50-1-('2.1 Kraftwerk allgemein'!$F$16-'1.1 Allgemein'!$I$22+1),0),COLUMN(BY50)-1-('2.1 Kraftwerk allgemein'!$F$16-'1.1 Allgemein'!$I$22+1)),1,MIN(MAX($F50-('2.1 Kraftwerk allgemein'!$F$16-'1.1 Allgemein'!$I$22+1),1),COLUMN(BY50)-('2.1 Kraftwerk allgemein'!$F$16-'1.1 Allgemein'!$I$22+1)))))/$F50,
SUM(OFFSET('2.5 CAPEX'!CM53,0,-MIN($F50-1,COLUMN(BY50)-1),1,MIN($F50,COLUMN(BY50))))/$F50)))))))</f>
        <v>0</v>
      </c>
      <c r="CI50" s="199">
        <f ca="1">IF('2.1 Kraftwerk allgemein'!$F$15&lt;'1.1 Allgemein'!$I$22,
IF(OR(ISNUMBER($D50)=FALSE,$F50=""),"",
IF(AND('2.5 CAPEX'!$L53&lt;&gt;"x",'2.5 CAPEX'!$M53&lt;&gt;"x"),0,
IF($F50=0,0,
IF(CI$4&lt;'2.1 Kraftwerk allgemein'!$F$16,0,
IF(CI$4='2.1 Kraftwerk allgemein'!$F$16,'2.5 CAPEX'!$J53/$F50,
IF(CI$4&lt;'2.1 Kraftwerk allgemein'!$F$16+$F50,
('2.5 CAPEX'!$J53+SUM(OFFSET('2.5 CAPEX'!CN53,0,-MIN(MAX($F50-1-('2.1 Kraftwerk allgemein'!$F$16-'2.1 Kraftwerk allgemein'!$F$15+1),0),COLUMN(BZ50)-1-('2.1 Kraftwerk allgemein'!$F$16-'2.1 Kraftwerk allgemein'!$F$15+1)),1,MIN(MAX($F50-('2.1 Kraftwerk allgemein'!$F$16-'2.1 Kraftwerk allgemein'!$F$15+1),1),COLUMN(BZ50)-('2.1 Kraftwerk allgemein'!$F$16-'2.1 Kraftwerk allgemein'!$F$15+1)))))/$F50,
SUM(OFFSET('2.5 CAPEX'!CN53,0,-MIN($F50-1,COLUMN(BZ50)-1),1,MIN($F50,COLUMN(BZ50))))/$F50)))))),
IF(OR(ISNUMBER($D50)=FALSE,$F50=""),"",
IF(AND('2.5 CAPEX'!$L53&lt;&gt;"x",'2.5 CAPEX'!$M53&lt;&gt;"x"),0,
IF($F50=0,0,
IF(CI$4&lt;'2.1 Kraftwerk allgemein'!$F$16,0,
IF(CI$4='2.1 Kraftwerk allgemein'!$F$16,'2.5 CAPEX'!$J53/$F50,
IF(CI$4&lt;'2.1 Kraftwerk allgemein'!$F$16+$F50,
('2.5 CAPEX'!$J53+SUM(OFFSET('2.5 CAPEX'!CN53,0,-MIN(MAX($F50-1-('2.1 Kraftwerk allgemein'!$F$16-'1.1 Allgemein'!$I$22+1),0),COLUMN(BZ50)-1-('2.1 Kraftwerk allgemein'!$F$16-'1.1 Allgemein'!$I$22+1)),1,MIN(MAX($F50-('2.1 Kraftwerk allgemein'!$F$16-'1.1 Allgemein'!$I$22+1),1),COLUMN(BZ50)-('2.1 Kraftwerk allgemein'!$F$16-'1.1 Allgemein'!$I$22+1)))))/$F50,
SUM(OFFSET('2.5 CAPEX'!CN53,0,-MIN($F50-1,COLUMN(BZ50)-1),1,MIN($F50,COLUMN(BZ50))))/$F50)))))))</f>
        <v>0</v>
      </c>
      <c r="CJ50" s="199">
        <f ca="1">IF('2.1 Kraftwerk allgemein'!$F$15&lt;'1.1 Allgemein'!$I$22,
IF(OR(ISNUMBER($D50)=FALSE,$F50=""),"",
IF(AND('2.5 CAPEX'!$L53&lt;&gt;"x",'2.5 CAPEX'!$M53&lt;&gt;"x"),0,
IF($F50=0,0,
IF(CJ$4&lt;'2.1 Kraftwerk allgemein'!$F$16,0,
IF(CJ$4='2.1 Kraftwerk allgemein'!$F$16,'2.5 CAPEX'!$J53/$F50,
IF(CJ$4&lt;'2.1 Kraftwerk allgemein'!$F$16+$F50,
('2.5 CAPEX'!$J53+SUM(OFFSET('2.5 CAPEX'!CO53,0,-MIN(MAX($F50-1-('2.1 Kraftwerk allgemein'!$F$16-'2.1 Kraftwerk allgemein'!$F$15+1),0),COLUMN(CA50)-1-('2.1 Kraftwerk allgemein'!$F$16-'2.1 Kraftwerk allgemein'!$F$15+1)),1,MIN(MAX($F50-('2.1 Kraftwerk allgemein'!$F$16-'2.1 Kraftwerk allgemein'!$F$15+1),1),COLUMN(CA50)-('2.1 Kraftwerk allgemein'!$F$16-'2.1 Kraftwerk allgemein'!$F$15+1)))))/$F50,
SUM(OFFSET('2.5 CAPEX'!CO53,0,-MIN($F50-1,COLUMN(CA50)-1),1,MIN($F50,COLUMN(CA50))))/$F50)))))),
IF(OR(ISNUMBER($D50)=FALSE,$F50=""),"",
IF(AND('2.5 CAPEX'!$L53&lt;&gt;"x",'2.5 CAPEX'!$M53&lt;&gt;"x"),0,
IF($F50=0,0,
IF(CJ$4&lt;'2.1 Kraftwerk allgemein'!$F$16,0,
IF(CJ$4='2.1 Kraftwerk allgemein'!$F$16,'2.5 CAPEX'!$J53/$F50,
IF(CJ$4&lt;'2.1 Kraftwerk allgemein'!$F$16+$F50,
('2.5 CAPEX'!$J53+SUM(OFFSET('2.5 CAPEX'!CO53,0,-MIN(MAX($F50-1-('2.1 Kraftwerk allgemein'!$F$16-'1.1 Allgemein'!$I$22+1),0),COLUMN(CA50)-1-('2.1 Kraftwerk allgemein'!$F$16-'1.1 Allgemein'!$I$22+1)),1,MIN(MAX($F50-('2.1 Kraftwerk allgemein'!$F$16-'1.1 Allgemein'!$I$22+1),1),COLUMN(CA50)-('2.1 Kraftwerk allgemein'!$F$16-'1.1 Allgemein'!$I$22+1)))))/$F50,
SUM(OFFSET('2.5 CAPEX'!CO53,0,-MIN($F50-1,COLUMN(CA50)-1),1,MIN($F50,COLUMN(CA50))))/$F50)))))))</f>
        <v>0</v>
      </c>
      <c r="CK50" s="199">
        <f ca="1">IF('2.1 Kraftwerk allgemein'!$F$15&lt;'1.1 Allgemein'!$I$22,
IF(OR(ISNUMBER($D50)=FALSE,$F50=""),"",
IF(AND('2.5 CAPEX'!$L53&lt;&gt;"x",'2.5 CAPEX'!$M53&lt;&gt;"x"),0,
IF($F50=0,0,
IF(CK$4&lt;'2.1 Kraftwerk allgemein'!$F$16,0,
IF(CK$4='2.1 Kraftwerk allgemein'!$F$16,'2.5 CAPEX'!$J53/$F50,
IF(CK$4&lt;'2.1 Kraftwerk allgemein'!$F$16+$F50,
('2.5 CAPEX'!$J53+SUM(OFFSET('2.5 CAPEX'!CP53,0,-MIN(MAX($F50-1-('2.1 Kraftwerk allgemein'!$F$16-'2.1 Kraftwerk allgemein'!$F$15+1),0),COLUMN(CB50)-1-('2.1 Kraftwerk allgemein'!$F$16-'2.1 Kraftwerk allgemein'!$F$15+1)),1,MIN(MAX($F50-('2.1 Kraftwerk allgemein'!$F$16-'2.1 Kraftwerk allgemein'!$F$15+1),1),COLUMN(CB50)-('2.1 Kraftwerk allgemein'!$F$16-'2.1 Kraftwerk allgemein'!$F$15+1)))))/$F50,
SUM(OFFSET('2.5 CAPEX'!CP53,0,-MIN($F50-1,COLUMN(CB50)-1),1,MIN($F50,COLUMN(CB50))))/$F50)))))),
IF(OR(ISNUMBER($D50)=FALSE,$F50=""),"",
IF(AND('2.5 CAPEX'!$L53&lt;&gt;"x",'2.5 CAPEX'!$M53&lt;&gt;"x"),0,
IF($F50=0,0,
IF(CK$4&lt;'2.1 Kraftwerk allgemein'!$F$16,0,
IF(CK$4='2.1 Kraftwerk allgemein'!$F$16,'2.5 CAPEX'!$J53/$F50,
IF(CK$4&lt;'2.1 Kraftwerk allgemein'!$F$16+$F50,
('2.5 CAPEX'!$J53+SUM(OFFSET('2.5 CAPEX'!CP53,0,-MIN(MAX($F50-1-('2.1 Kraftwerk allgemein'!$F$16-'1.1 Allgemein'!$I$22+1),0),COLUMN(CB50)-1-('2.1 Kraftwerk allgemein'!$F$16-'1.1 Allgemein'!$I$22+1)),1,MIN(MAX($F50-('2.1 Kraftwerk allgemein'!$F$16-'1.1 Allgemein'!$I$22+1),1),COLUMN(CB50)-('2.1 Kraftwerk allgemein'!$F$16-'1.1 Allgemein'!$I$22+1)))))/$F50,
SUM(OFFSET('2.5 CAPEX'!CP53,0,-MIN($F50-1,COLUMN(CB50)-1),1,MIN($F50,COLUMN(CB50))))/$F50)))))))</f>
        <v>0</v>
      </c>
      <c r="CL50" s="199">
        <f ca="1">IF('2.1 Kraftwerk allgemein'!$F$15&lt;'1.1 Allgemein'!$I$22,
IF(OR(ISNUMBER($D50)=FALSE,$F50=""),"",
IF(AND('2.5 CAPEX'!$L53&lt;&gt;"x",'2.5 CAPEX'!$M53&lt;&gt;"x"),0,
IF($F50=0,0,
IF(CL$4&lt;'2.1 Kraftwerk allgemein'!$F$16,0,
IF(CL$4='2.1 Kraftwerk allgemein'!$F$16,'2.5 CAPEX'!$J53/$F50,
IF(CL$4&lt;'2.1 Kraftwerk allgemein'!$F$16+$F50,
('2.5 CAPEX'!$J53+SUM(OFFSET('2.5 CAPEX'!CQ53,0,-MIN(MAX($F50-1-('2.1 Kraftwerk allgemein'!$F$16-'2.1 Kraftwerk allgemein'!$F$15+1),0),COLUMN(CC50)-1-('2.1 Kraftwerk allgemein'!$F$16-'2.1 Kraftwerk allgemein'!$F$15+1)),1,MIN(MAX($F50-('2.1 Kraftwerk allgemein'!$F$16-'2.1 Kraftwerk allgemein'!$F$15+1),1),COLUMN(CC50)-('2.1 Kraftwerk allgemein'!$F$16-'2.1 Kraftwerk allgemein'!$F$15+1)))))/$F50,
SUM(OFFSET('2.5 CAPEX'!CQ53,0,-MIN($F50-1,COLUMN(CC50)-1),1,MIN($F50,COLUMN(CC50))))/$F50)))))),
IF(OR(ISNUMBER($D50)=FALSE,$F50=""),"",
IF(AND('2.5 CAPEX'!$L53&lt;&gt;"x",'2.5 CAPEX'!$M53&lt;&gt;"x"),0,
IF($F50=0,0,
IF(CL$4&lt;'2.1 Kraftwerk allgemein'!$F$16,0,
IF(CL$4='2.1 Kraftwerk allgemein'!$F$16,'2.5 CAPEX'!$J53/$F50,
IF(CL$4&lt;'2.1 Kraftwerk allgemein'!$F$16+$F50,
('2.5 CAPEX'!$J53+SUM(OFFSET('2.5 CAPEX'!CQ53,0,-MIN(MAX($F50-1-('2.1 Kraftwerk allgemein'!$F$16-'1.1 Allgemein'!$I$22+1),0),COLUMN(CC50)-1-('2.1 Kraftwerk allgemein'!$F$16-'1.1 Allgemein'!$I$22+1)),1,MIN(MAX($F50-('2.1 Kraftwerk allgemein'!$F$16-'1.1 Allgemein'!$I$22+1),1),COLUMN(CC50)-('2.1 Kraftwerk allgemein'!$F$16-'1.1 Allgemein'!$I$22+1)))))/$F50,
SUM(OFFSET('2.5 CAPEX'!CQ53,0,-MIN($F50-1,COLUMN(CC50)-1),1,MIN($F50,COLUMN(CC50))))/$F50)))))))</f>
        <v>0</v>
      </c>
      <c r="CM50" s="199">
        <f ca="1">IF('2.1 Kraftwerk allgemein'!$F$15&lt;'1.1 Allgemein'!$I$22,
IF(OR(ISNUMBER($D50)=FALSE,$F50=""),"",
IF(AND('2.5 CAPEX'!$L53&lt;&gt;"x",'2.5 CAPEX'!$M53&lt;&gt;"x"),0,
IF($F50=0,0,
IF(CM$4&lt;'2.1 Kraftwerk allgemein'!$F$16,0,
IF(CM$4='2.1 Kraftwerk allgemein'!$F$16,'2.5 CAPEX'!$J53/$F50,
IF(CM$4&lt;'2.1 Kraftwerk allgemein'!$F$16+$F50,
('2.5 CAPEX'!$J53+SUM(OFFSET('2.5 CAPEX'!CR53,0,-MIN(MAX($F50-1-('2.1 Kraftwerk allgemein'!$F$16-'2.1 Kraftwerk allgemein'!$F$15+1),0),COLUMN(CD50)-1-('2.1 Kraftwerk allgemein'!$F$16-'2.1 Kraftwerk allgemein'!$F$15+1)),1,MIN(MAX($F50-('2.1 Kraftwerk allgemein'!$F$16-'2.1 Kraftwerk allgemein'!$F$15+1),1),COLUMN(CD50)-('2.1 Kraftwerk allgemein'!$F$16-'2.1 Kraftwerk allgemein'!$F$15+1)))))/$F50,
SUM(OFFSET('2.5 CAPEX'!CR53,0,-MIN($F50-1,COLUMN(CD50)-1),1,MIN($F50,COLUMN(CD50))))/$F50)))))),
IF(OR(ISNUMBER($D50)=FALSE,$F50=""),"",
IF(AND('2.5 CAPEX'!$L53&lt;&gt;"x",'2.5 CAPEX'!$M53&lt;&gt;"x"),0,
IF($F50=0,0,
IF(CM$4&lt;'2.1 Kraftwerk allgemein'!$F$16,0,
IF(CM$4='2.1 Kraftwerk allgemein'!$F$16,'2.5 CAPEX'!$J53/$F50,
IF(CM$4&lt;'2.1 Kraftwerk allgemein'!$F$16+$F50,
('2.5 CAPEX'!$J53+SUM(OFFSET('2.5 CAPEX'!CR53,0,-MIN(MAX($F50-1-('2.1 Kraftwerk allgemein'!$F$16-'1.1 Allgemein'!$I$22+1),0),COLUMN(CD50)-1-('2.1 Kraftwerk allgemein'!$F$16-'1.1 Allgemein'!$I$22+1)),1,MIN(MAX($F50-('2.1 Kraftwerk allgemein'!$F$16-'1.1 Allgemein'!$I$22+1),1),COLUMN(CD50)-('2.1 Kraftwerk allgemein'!$F$16-'1.1 Allgemein'!$I$22+1)))))/$F50,
SUM(OFFSET('2.5 CAPEX'!CR53,0,-MIN($F50-1,COLUMN(CD50)-1),1,MIN($F50,COLUMN(CD50))))/$F50)))))))</f>
        <v>0</v>
      </c>
      <c r="CN50" s="199">
        <f ca="1">IF('2.1 Kraftwerk allgemein'!$F$15&lt;'1.1 Allgemein'!$I$22,
IF(OR(ISNUMBER($D50)=FALSE,$F50=""),"",
IF(AND('2.5 CAPEX'!$L53&lt;&gt;"x",'2.5 CAPEX'!$M53&lt;&gt;"x"),0,
IF($F50=0,0,
IF(CN$4&lt;'2.1 Kraftwerk allgemein'!$F$16,0,
IF(CN$4='2.1 Kraftwerk allgemein'!$F$16,'2.5 CAPEX'!$J53/$F50,
IF(CN$4&lt;'2.1 Kraftwerk allgemein'!$F$16+$F50,
('2.5 CAPEX'!$J53+SUM(OFFSET('2.5 CAPEX'!CS53,0,-MIN(MAX($F50-1-('2.1 Kraftwerk allgemein'!$F$16-'2.1 Kraftwerk allgemein'!$F$15+1),0),COLUMN(CE50)-1-('2.1 Kraftwerk allgemein'!$F$16-'2.1 Kraftwerk allgemein'!$F$15+1)),1,MIN(MAX($F50-('2.1 Kraftwerk allgemein'!$F$16-'2.1 Kraftwerk allgemein'!$F$15+1),1),COLUMN(CE50)-('2.1 Kraftwerk allgemein'!$F$16-'2.1 Kraftwerk allgemein'!$F$15+1)))))/$F50,
SUM(OFFSET('2.5 CAPEX'!CS53,0,-MIN($F50-1,COLUMN(CE50)-1),1,MIN($F50,COLUMN(CE50))))/$F50)))))),
IF(OR(ISNUMBER($D50)=FALSE,$F50=""),"",
IF(AND('2.5 CAPEX'!$L53&lt;&gt;"x",'2.5 CAPEX'!$M53&lt;&gt;"x"),0,
IF($F50=0,0,
IF(CN$4&lt;'2.1 Kraftwerk allgemein'!$F$16,0,
IF(CN$4='2.1 Kraftwerk allgemein'!$F$16,'2.5 CAPEX'!$J53/$F50,
IF(CN$4&lt;'2.1 Kraftwerk allgemein'!$F$16+$F50,
('2.5 CAPEX'!$J53+SUM(OFFSET('2.5 CAPEX'!CS53,0,-MIN(MAX($F50-1-('2.1 Kraftwerk allgemein'!$F$16-'1.1 Allgemein'!$I$22+1),0),COLUMN(CE50)-1-('2.1 Kraftwerk allgemein'!$F$16-'1.1 Allgemein'!$I$22+1)),1,MIN(MAX($F50-('2.1 Kraftwerk allgemein'!$F$16-'1.1 Allgemein'!$I$22+1),1),COLUMN(CE50)-('2.1 Kraftwerk allgemein'!$F$16-'1.1 Allgemein'!$I$22+1)))))/$F50,
SUM(OFFSET('2.5 CAPEX'!CS53,0,-MIN($F50-1,COLUMN(CE50)-1),1,MIN($F50,COLUMN(CE50))))/$F50)))))))</f>
        <v>0</v>
      </c>
      <c r="CO50" s="199">
        <f ca="1">IF('2.1 Kraftwerk allgemein'!$F$15&lt;'1.1 Allgemein'!$I$22,
IF(OR(ISNUMBER($D50)=FALSE,$F50=""),"",
IF(AND('2.5 CAPEX'!$L53&lt;&gt;"x",'2.5 CAPEX'!$M53&lt;&gt;"x"),0,
IF($F50=0,0,
IF(CO$4&lt;'2.1 Kraftwerk allgemein'!$F$16,0,
IF(CO$4='2.1 Kraftwerk allgemein'!$F$16,'2.5 CAPEX'!$J53/$F50,
IF(CO$4&lt;'2.1 Kraftwerk allgemein'!$F$16+$F50,
('2.5 CAPEX'!$J53+SUM(OFFSET('2.5 CAPEX'!CT53,0,-MIN(MAX($F50-1-('2.1 Kraftwerk allgemein'!$F$16-'2.1 Kraftwerk allgemein'!$F$15+1),0),COLUMN(CF50)-1-('2.1 Kraftwerk allgemein'!$F$16-'2.1 Kraftwerk allgemein'!$F$15+1)),1,MIN(MAX($F50-('2.1 Kraftwerk allgemein'!$F$16-'2.1 Kraftwerk allgemein'!$F$15+1),1),COLUMN(CF50)-('2.1 Kraftwerk allgemein'!$F$16-'2.1 Kraftwerk allgemein'!$F$15+1)))))/$F50,
SUM(OFFSET('2.5 CAPEX'!CT53,0,-MIN($F50-1,COLUMN(CF50)-1),1,MIN($F50,COLUMN(CF50))))/$F50)))))),
IF(OR(ISNUMBER($D50)=FALSE,$F50=""),"",
IF(AND('2.5 CAPEX'!$L53&lt;&gt;"x",'2.5 CAPEX'!$M53&lt;&gt;"x"),0,
IF($F50=0,0,
IF(CO$4&lt;'2.1 Kraftwerk allgemein'!$F$16,0,
IF(CO$4='2.1 Kraftwerk allgemein'!$F$16,'2.5 CAPEX'!$J53/$F50,
IF(CO$4&lt;'2.1 Kraftwerk allgemein'!$F$16+$F50,
('2.5 CAPEX'!$J53+SUM(OFFSET('2.5 CAPEX'!CT53,0,-MIN(MAX($F50-1-('2.1 Kraftwerk allgemein'!$F$16-'1.1 Allgemein'!$I$22+1),0),COLUMN(CF50)-1-('2.1 Kraftwerk allgemein'!$F$16-'1.1 Allgemein'!$I$22+1)),1,MIN(MAX($F50-('2.1 Kraftwerk allgemein'!$F$16-'1.1 Allgemein'!$I$22+1),1),COLUMN(CF50)-('2.1 Kraftwerk allgemein'!$F$16-'1.1 Allgemein'!$I$22+1)))))/$F50,
SUM(OFFSET('2.5 CAPEX'!CT53,0,-MIN($F50-1,COLUMN(CF50)-1),1,MIN($F50,COLUMN(CF50))))/$F50)))))))</f>
        <v>0</v>
      </c>
      <c r="CP50" s="199">
        <f ca="1">IF('2.1 Kraftwerk allgemein'!$F$15&lt;'1.1 Allgemein'!$I$22,
IF(OR(ISNUMBER($D50)=FALSE,$F50=""),"",
IF(AND('2.5 CAPEX'!$L53&lt;&gt;"x",'2.5 CAPEX'!$M53&lt;&gt;"x"),0,
IF($F50=0,0,
IF(CP$4&lt;'2.1 Kraftwerk allgemein'!$F$16,0,
IF(CP$4='2.1 Kraftwerk allgemein'!$F$16,'2.5 CAPEX'!$J53/$F50,
IF(CP$4&lt;'2.1 Kraftwerk allgemein'!$F$16+$F50,
('2.5 CAPEX'!$J53+SUM(OFFSET('2.5 CAPEX'!CU53,0,-MIN(MAX($F50-1-('2.1 Kraftwerk allgemein'!$F$16-'2.1 Kraftwerk allgemein'!$F$15+1),0),COLUMN(CG50)-1-('2.1 Kraftwerk allgemein'!$F$16-'2.1 Kraftwerk allgemein'!$F$15+1)),1,MIN(MAX($F50-('2.1 Kraftwerk allgemein'!$F$16-'2.1 Kraftwerk allgemein'!$F$15+1),1),COLUMN(CG50)-('2.1 Kraftwerk allgemein'!$F$16-'2.1 Kraftwerk allgemein'!$F$15+1)))))/$F50,
SUM(OFFSET('2.5 CAPEX'!CU53,0,-MIN($F50-1,COLUMN(CG50)-1),1,MIN($F50,COLUMN(CG50))))/$F50)))))),
IF(OR(ISNUMBER($D50)=FALSE,$F50=""),"",
IF(AND('2.5 CAPEX'!$L53&lt;&gt;"x",'2.5 CAPEX'!$M53&lt;&gt;"x"),0,
IF($F50=0,0,
IF(CP$4&lt;'2.1 Kraftwerk allgemein'!$F$16,0,
IF(CP$4='2.1 Kraftwerk allgemein'!$F$16,'2.5 CAPEX'!$J53/$F50,
IF(CP$4&lt;'2.1 Kraftwerk allgemein'!$F$16+$F50,
('2.5 CAPEX'!$J53+SUM(OFFSET('2.5 CAPEX'!CU53,0,-MIN(MAX($F50-1-('2.1 Kraftwerk allgemein'!$F$16-'1.1 Allgemein'!$I$22+1),0),COLUMN(CG50)-1-('2.1 Kraftwerk allgemein'!$F$16-'1.1 Allgemein'!$I$22+1)),1,MIN(MAX($F50-('2.1 Kraftwerk allgemein'!$F$16-'1.1 Allgemein'!$I$22+1),1),COLUMN(CG50)-('2.1 Kraftwerk allgemein'!$F$16-'1.1 Allgemein'!$I$22+1)))))/$F50,
SUM(OFFSET('2.5 CAPEX'!CU53,0,-MIN($F50-1,COLUMN(CG50)-1),1,MIN($F50,COLUMN(CG50))))/$F50)))))))</f>
        <v>0</v>
      </c>
      <c r="CQ50" s="199">
        <f ca="1">IF('2.1 Kraftwerk allgemein'!$F$15&lt;'1.1 Allgemein'!$I$22,
IF(OR(ISNUMBER($D50)=FALSE,$F50=""),"",
IF(AND('2.5 CAPEX'!$L53&lt;&gt;"x",'2.5 CAPEX'!$M53&lt;&gt;"x"),0,
IF($F50=0,0,
IF(CQ$4&lt;'2.1 Kraftwerk allgemein'!$F$16,0,
IF(CQ$4='2.1 Kraftwerk allgemein'!$F$16,'2.5 CAPEX'!$J53/$F50,
IF(CQ$4&lt;'2.1 Kraftwerk allgemein'!$F$16+$F50,
('2.5 CAPEX'!$J53+SUM(OFFSET('2.5 CAPEX'!CV53,0,-MIN(MAX($F50-1-('2.1 Kraftwerk allgemein'!$F$16-'2.1 Kraftwerk allgemein'!$F$15+1),0),COLUMN(CH50)-1-('2.1 Kraftwerk allgemein'!$F$16-'2.1 Kraftwerk allgemein'!$F$15+1)),1,MIN(MAX($F50-('2.1 Kraftwerk allgemein'!$F$16-'2.1 Kraftwerk allgemein'!$F$15+1),1),COLUMN(CH50)-('2.1 Kraftwerk allgemein'!$F$16-'2.1 Kraftwerk allgemein'!$F$15+1)))))/$F50,
SUM(OFFSET('2.5 CAPEX'!CV53,0,-MIN($F50-1,COLUMN(CH50)-1),1,MIN($F50,COLUMN(CH50))))/$F50)))))),
IF(OR(ISNUMBER($D50)=FALSE,$F50=""),"",
IF(AND('2.5 CAPEX'!$L53&lt;&gt;"x",'2.5 CAPEX'!$M53&lt;&gt;"x"),0,
IF($F50=0,0,
IF(CQ$4&lt;'2.1 Kraftwerk allgemein'!$F$16,0,
IF(CQ$4='2.1 Kraftwerk allgemein'!$F$16,'2.5 CAPEX'!$J53/$F50,
IF(CQ$4&lt;'2.1 Kraftwerk allgemein'!$F$16+$F50,
('2.5 CAPEX'!$J53+SUM(OFFSET('2.5 CAPEX'!CV53,0,-MIN(MAX($F50-1-('2.1 Kraftwerk allgemein'!$F$16-'1.1 Allgemein'!$I$22+1),0),COLUMN(CH50)-1-('2.1 Kraftwerk allgemein'!$F$16-'1.1 Allgemein'!$I$22+1)),1,MIN(MAX($F50-('2.1 Kraftwerk allgemein'!$F$16-'1.1 Allgemein'!$I$22+1),1),COLUMN(CH50)-('2.1 Kraftwerk allgemein'!$F$16-'1.1 Allgemein'!$I$22+1)))))/$F50,
SUM(OFFSET('2.5 CAPEX'!CV53,0,-MIN($F50-1,COLUMN(CH50)-1),1,MIN($F50,COLUMN(CH50))))/$F50)))))))</f>
        <v>0</v>
      </c>
      <c r="CR50" s="199">
        <f ca="1">IF('2.1 Kraftwerk allgemein'!$F$15&lt;'1.1 Allgemein'!$I$22,
IF(OR(ISNUMBER($D50)=FALSE,$F50=""),"",
IF(AND('2.5 CAPEX'!$L53&lt;&gt;"x",'2.5 CAPEX'!$M53&lt;&gt;"x"),0,
IF($F50=0,0,
IF(CR$4&lt;'2.1 Kraftwerk allgemein'!$F$16,0,
IF(CR$4='2.1 Kraftwerk allgemein'!$F$16,'2.5 CAPEX'!$J53/$F50,
IF(CR$4&lt;'2.1 Kraftwerk allgemein'!$F$16+$F50,
('2.5 CAPEX'!$J53+SUM(OFFSET('2.5 CAPEX'!CW53,0,-MIN(MAX($F50-1-('2.1 Kraftwerk allgemein'!$F$16-'2.1 Kraftwerk allgemein'!$F$15+1),0),COLUMN(CI50)-1-('2.1 Kraftwerk allgemein'!$F$16-'2.1 Kraftwerk allgemein'!$F$15+1)),1,MIN(MAX($F50-('2.1 Kraftwerk allgemein'!$F$16-'2.1 Kraftwerk allgemein'!$F$15+1),1),COLUMN(CI50)-('2.1 Kraftwerk allgemein'!$F$16-'2.1 Kraftwerk allgemein'!$F$15+1)))))/$F50,
SUM(OFFSET('2.5 CAPEX'!CW53,0,-MIN($F50-1,COLUMN(CI50)-1),1,MIN($F50,COLUMN(CI50))))/$F50)))))),
IF(OR(ISNUMBER($D50)=FALSE,$F50=""),"",
IF(AND('2.5 CAPEX'!$L53&lt;&gt;"x",'2.5 CAPEX'!$M53&lt;&gt;"x"),0,
IF($F50=0,0,
IF(CR$4&lt;'2.1 Kraftwerk allgemein'!$F$16,0,
IF(CR$4='2.1 Kraftwerk allgemein'!$F$16,'2.5 CAPEX'!$J53/$F50,
IF(CR$4&lt;'2.1 Kraftwerk allgemein'!$F$16+$F50,
('2.5 CAPEX'!$J53+SUM(OFFSET('2.5 CAPEX'!CW53,0,-MIN(MAX($F50-1-('2.1 Kraftwerk allgemein'!$F$16-'1.1 Allgemein'!$I$22+1),0),COLUMN(CI50)-1-('2.1 Kraftwerk allgemein'!$F$16-'1.1 Allgemein'!$I$22+1)),1,MIN(MAX($F50-('2.1 Kraftwerk allgemein'!$F$16-'1.1 Allgemein'!$I$22+1),1),COLUMN(CI50)-('2.1 Kraftwerk allgemein'!$F$16-'1.1 Allgemein'!$I$22+1)))))/$F50,
SUM(OFFSET('2.5 CAPEX'!CW53,0,-MIN($F50-1,COLUMN(CI50)-1),1,MIN($F50,COLUMN(CI50))))/$F50)))))))</f>
        <v>0</v>
      </c>
      <c r="CS50" s="199">
        <f ca="1">IF('2.1 Kraftwerk allgemein'!$F$15&lt;'1.1 Allgemein'!$I$22,
IF(OR(ISNUMBER($D50)=FALSE,$F50=""),"",
IF(AND('2.5 CAPEX'!$L53&lt;&gt;"x",'2.5 CAPEX'!$M53&lt;&gt;"x"),0,
IF($F50=0,0,
IF(CS$4&lt;'2.1 Kraftwerk allgemein'!$F$16,0,
IF(CS$4='2.1 Kraftwerk allgemein'!$F$16,'2.5 CAPEX'!$J53/$F50,
IF(CS$4&lt;'2.1 Kraftwerk allgemein'!$F$16+$F50,
('2.5 CAPEX'!$J53+SUM(OFFSET('2.5 CAPEX'!CX53,0,-MIN(MAX($F50-1-('2.1 Kraftwerk allgemein'!$F$16-'2.1 Kraftwerk allgemein'!$F$15+1),0),COLUMN(CJ50)-1-('2.1 Kraftwerk allgemein'!$F$16-'2.1 Kraftwerk allgemein'!$F$15+1)),1,MIN(MAX($F50-('2.1 Kraftwerk allgemein'!$F$16-'2.1 Kraftwerk allgemein'!$F$15+1),1),COLUMN(CJ50)-('2.1 Kraftwerk allgemein'!$F$16-'2.1 Kraftwerk allgemein'!$F$15+1)))))/$F50,
SUM(OFFSET('2.5 CAPEX'!CX53,0,-MIN($F50-1,COLUMN(CJ50)-1),1,MIN($F50,COLUMN(CJ50))))/$F50)))))),
IF(OR(ISNUMBER($D50)=FALSE,$F50=""),"",
IF(AND('2.5 CAPEX'!$L53&lt;&gt;"x",'2.5 CAPEX'!$M53&lt;&gt;"x"),0,
IF($F50=0,0,
IF(CS$4&lt;'2.1 Kraftwerk allgemein'!$F$16,0,
IF(CS$4='2.1 Kraftwerk allgemein'!$F$16,'2.5 CAPEX'!$J53/$F50,
IF(CS$4&lt;'2.1 Kraftwerk allgemein'!$F$16+$F50,
('2.5 CAPEX'!$J53+SUM(OFFSET('2.5 CAPEX'!CX53,0,-MIN(MAX($F50-1-('2.1 Kraftwerk allgemein'!$F$16-'1.1 Allgemein'!$I$22+1),0),COLUMN(CJ50)-1-('2.1 Kraftwerk allgemein'!$F$16-'1.1 Allgemein'!$I$22+1)),1,MIN(MAX($F50-('2.1 Kraftwerk allgemein'!$F$16-'1.1 Allgemein'!$I$22+1),1),COLUMN(CJ50)-('2.1 Kraftwerk allgemein'!$F$16-'1.1 Allgemein'!$I$22+1)))))/$F50,
SUM(OFFSET('2.5 CAPEX'!CX53,0,-MIN($F50-1,COLUMN(CJ50)-1),1,MIN($F50,COLUMN(CJ50))))/$F50)))))))</f>
        <v>0</v>
      </c>
      <c r="CT50" s="199">
        <f ca="1">IF('2.1 Kraftwerk allgemein'!$F$15&lt;'1.1 Allgemein'!$I$22,
IF(OR(ISNUMBER($D50)=FALSE,$F50=""),"",
IF(AND('2.5 CAPEX'!$L53&lt;&gt;"x",'2.5 CAPEX'!$M53&lt;&gt;"x"),0,
IF($F50=0,0,
IF(CT$4&lt;'2.1 Kraftwerk allgemein'!$F$16,0,
IF(CT$4='2.1 Kraftwerk allgemein'!$F$16,'2.5 CAPEX'!$J53/$F50,
IF(CT$4&lt;'2.1 Kraftwerk allgemein'!$F$16+$F50,
('2.5 CAPEX'!$J53+SUM(OFFSET('2.5 CAPEX'!CY53,0,-MIN(MAX($F50-1-('2.1 Kraftwerk allgemein'!$F$16-'2.1 Kraftwerk allgemein'!$F$15+1),0),COLUMN(CK50)-1-('2.1 Kraftwerk allgemein'!$F$16-'2.1 Kraftwerk allgemein'!$F$15+1)),1,MIN(MAX($F50-('2.1 Kraftwerk allgemein'!$F$16-'2.1 Kraftwerk allgemein'!$F$15+1),1),COLUMN(CK50)-('2.1 Kraftwerk allgemein'!$F$16-'2.1 Kraftwerk allgemein'!$F$15+1)))))/$F50,
SUM(OFFSET('2.5 CAPEX'!CY53,0,-MIN($F50-1,COLUMN(CK50)-1),1,MIN($F50,COLUMN(CK50))))/$F50)))))),
IF(OR(ISNUMBER($D50)=FALSE,$F50=""),"",
IF(AND('2.5 CAPEX'!$L53&lt;&gt;"x",'2.5 CAPEX'!$M53&lt;&gt;"x"),0,
IF($F50=0,0,
IF(CT$4&lt;'2.1 Kraftwerk allgemein'!$F$16,0,
IF(CT$4='2.1 Kraftwerk allgemein'!$F$16,'2.5 CAPEX'!$J53/$F50,
IF(CT$4&lt;'2.1 Kraftwerk allgemein'!$F$16+$F50,
('2.5 CAPEX'!$J53+SUM(OFFSET('2.5 CAPEX'!CY53,0,-MIN(MAX($F50-1-('2.1 Kraftwerk allgemein'!$F$16-'1.1 Allgemein'!$I$22+1),0),COLUMN(CK50)-1-('2.1 Kraftwerk allgemein'!$F$16-'1.1 Allgemein'!$I$22+1)),1,MIN(MAX($F50-('2.1 Kraftwerk allgemein'!$F$16-'1.1 Allgemein'!$I$22+1),1),COLUMN(CK50)-('2.1 Kraftwerk allgemein'!$F$16-'1.1 Allgemein'!$I$22+1)))))/$F50,
SUM(OFFSET('2.5 CAPEX'!CY53,0,-MIN($F50-1,COLUMN(CK50)-1),1,MIN($F50,COLUMN(CK50))))/$F50)))))))</f>
        <v>0</v>
      </c>
      <c r="CU50" s="199">
        <f ca="1">IF('2.1 Kraftwerk allgemein'!$F$15&lt;'1.1 Allgemein'!$I$22,
IF(OR(ISNUMBER($D50)=FALSE,$F50=""),"",
IF(AND('2.5 CAPEX'!$L53&lt;&gt;"x",'2.5 CAPEX'!$M53&lt;&gt;"x"),0,
IF($F50=0,0,
IF(CU$4&lt;'2.1 Kraftwerk allgemein'!$F$16,0,
IF(CU$4='2.1 Kraftwerk allgemein'!$F$16,'2.5 CAPEX'!$J53/$F50,
IF(CU$4&lt;'2.1 Kraftwerk allgemein'!$F$16+$F50,
('2.5 CAPEX'!$J53+SUM(OFFSET('2.5 CAPEX'!CZ53,0,-MIN(MAX($F50-1-('2.1 Kraftwerk allgemein'!$F$16-'2.1 Kraftwerk allgemein'!$F$15+1),0),COLUMN(CL50)-1-('2.1 Kraftwerk allgemein'!$F$16-'2.1 Kraftwerk allgemein'!$F$15+1)),1,MIN(MAX($F50-('2.1 Kraftwerk allgemein'!$F$16-'2.1 Kraftwerk allgemein'!$F$15+1),1),COLUMN(CL50)-('2.1 Kraftwerk allgemein'!$F$16-'2.1 Kraftwerk allgemein'!$F$15+1)))))/$F50,
SUM(OFFSET('2.5 CAPEX'!CZ53,0,-MIN($F50-1,COLUMN(CL50)-1),1,MIN($F50,COLUMN(CL50))))/$F50)))))),
IF(OR(ISNUMBER($D50)=FALSE,$F50=""),"",
IF(AND('2.5 CAPEX'!$L53&lt;&gt;"x",'2.5 CAPEX'!$M53&lt;&gt;"x"),0,
IF($F50=0,0,
IF(CU$4&lt;'2.1 Kraftwerk allgemein'!$F$16,0,
IF(CU$4='2.1 Kraftwerk allgemein'!$F$16,'2.5 CAPEX'!$J53/$F50,
IF(CU$4&lt;'2.1 Kraftwerk allgemein'!$F$16+$F50,
('2.5 CAPEX'!$J53+SUM(OFFSET('2.5 CAPEX'!CZ53,0,-MIN(MAX($F50-1-('2.1 Kraftwerk allgemein'!$F$16-'1.1 Allgemein'!$I$22+1),0),COLUMN(CL50)-1-('2.1 Kraftwerk allgemein'!$F$16-'1.1 Allgemein'!$I$22+1)),1,MIN(MAX($F50-('2.1 Kraftwerk allgemein'!$F$16-'1.1 Allgemein'!$I$22+1),1),COLUMN(CL50)-('2.1 Kraftwerk allgemein'!$F$16-'1.1 Allgemein'!$I$22+1)))))/$F50,
SUM(OFFSET('2.5 CAPEX'!CZ53,0,-MIN($F50-1,COLUMN(CL50)-1),1,MIN($F50,COLUMN(CL50))))/$F50)))))))</f>
        <v>0</v>
      </c>
      <c r="CV50" s="199">
        <f ca="1">IF('2.1 Kraftwerk allgemein'!$F$15&lt;'1.1 Allgemein'!$I$22,
IF(OR(ISNUMBER($D50)=FALSE,$F50=""),"",
IF(AND('2.5 CAPEX'!$L53&lt;&gt;"x",'2.5 CAPEX'!$M53&lt;&gt;"x"),0,
IF($F50=0,0,
IF(CV$4&lt;'2.1 Kraftwerk allgemein'!$F$16,0,
IF(CV$4='2.1 Kraftwerk allgemein'!$F$16,'2.5 CAPEX'!$J53/$F50,
IF(CV$4&lt;'2.1 Kraftwerk allgemein'!$F$16+$F50,
('2.5 CAPEX'!$J53+SUM(OFFSET('2.5 CAPEX'!DA53,0,-MIN(MAX($F50-1-('2.1 Kraftwerk allgemein'!$F$16-'2.1 Kraftwerk allgemein'!$F$15+1),0),COLUMN(CM50)-1-('2.1 Kraftwerk allgemein'!$F$16-'2.1 Kraftwerk allgemein'!$F$15+1)),1,MIN(MAX($F50-('2.1 Kraftwerk allgemein'!$F$16-'2.1 Kraftwerk allgemein'!$F$15+1),1),COLUMN(CM50)-('2.1 Kraftwerk allgemein'!$F$16-'2.1 Kraftwerk allgemein'!$F$15+1)))))/$F50,
SUM(OFFSET('2.5 CAPEX'!DA53,0,-MIN($F50-1,COLUMN(CM50)-1),1,MIN($F50,COLUMN(CM50))))/$F50)))))),
IF(OR(ISNUMBER($D50)=FALSE,$F50=""),"",
IF(AND('2.5 CAPEX'!$L53&lt;&gt;"x",'2.5 CAPEX'!$M53&lt;&gt;"x"),0,
IF($F50=0,0,
IF(CV$4&lt;'2.1 Kraftwerk allgemein'!$F$16,0,
IF(CV$4='2.1 Kraftwerk allgemein'!$F$16,'2.5 CAPEX'!$J53/$F50,
IF(CV$4&lt;'2.1 Kraftwerk allgemein'!$F$16+$F50,
('2.5 CAPEX'!$J53+SUM(OFFSET('2.5 CAPEX'!DA53,0,-MIN(MAX($F50-1-('2.1 Kraftwerk allgemein'!$F$16-'1.1 Allgemein'!$I$22+1),0),COLUMN(CM50)-1-('2.1 Kraftwerk allgemein'!$F$16-'1.1 Allgemein'!$I$22+1)),1,MIN(MAX($F50-('2.1 Kraftwerk allgemein'!$F$16-'1.1 Allgemein'!$I$22+1),1),COLUMN(CM50)-('2.1 Kraftwerk allgemein'!$F$16-'1.1 Allgemein'!$I$22+1)))))/$F50,
SUM(OFFSET('2.5 CAPEX'!DA53,0,-MIN($F50-1,COLUMN(CM50)-1),1,MIN($F50,COLUMN(CM50))))/$F50)))))))</f>
        <v>0</v>
      </c>
      <c r="CW50" s="199">
        <f ca="1">IF('2.1 Kraftwerk allgemein'!$F$15&lt;'1.1 Allgemein'!$I$22,
IF(OR(ISNUMBER($D50)=FALSE,$F50=""),"",
IF(AND('2.5 CAPEX'!$L53&lt;&gt;"x",'2.5 CAPEX'!$M53&lt;&gt;"x"),0,
IF($F50=0,0,
IF(CW$4&lt;'2.1 Kraftwerk allgemein'!$F$16,0,
IF(CW$4='2.1 Kraftwerk allgemein'!$F$16,'2.5 CAPEX'!$J53/$F50,
IF(CW$4&lt;'2.1 Kraftwerk allgemein'!$F$16+$F50,
('2.5 CAPEX'!$J53+SUM(OFFSET('2.5 CAPEX'!DB53,0,-MIN(MAX($F50-1-('2.1 Kraftwerk allgemein'!$F$16-'2.1 Kraftwerk allgemein'!$F$15+1),0),COLUMN(CN50)-1-('2.1 Kraftwerk allgemein'!$F$16-'2.1 Kraftwerk allgemein'!$F$15+1)),1,MIN(MAX($F50-('2.1 Kraftwerk allgemein'!$F$16-'2.1 Kraftwerk allgemein'!$F$15+1),1),COLUMN(CN50)-('2.1 Kraftwerk allgemein'!$F$16-'2.1 Kraftwerk allgemein'!$F$15+1)))))/$F50,
SUM(OFFSET('2.5 CAPEX'!DB53,0,-MIN($F50-1,COLUMN(CN50)-1),1,MIN($F50,COLUMN(CN50))))/$F50)))))),
IF(OR(ISNUMBER($D50)=FALSE,$F50=""),"",
IF(AND('2.5 CAPEX'!$L53&lt;&gt;"x",'2.5 CAPEX'!$M53&lt;&gt;"x"),0,
IF($F50=0,0,
IF(CW$4&lt;'2.1 Kraftwerk allgemein'!$F$16,0,
IF(CW$4='2.1 Kraftwerk allgemein'!$F$16,'2.5 CAPEX'!$J53/$F50,
IF(CW$4&lt;'2.1 Kraftwerk allgemein'!$F$16+$F50,
('2.5 CAPEX'!$J53+SUM(OFFSET('2.5 CAPEX'!DB53,0,-MIN(MAX($F50-1-('2.1 Kraftwerk allgemein'!$F$16-'1.1 Allgemein'!$I$22+1),0),COLUMN(CN50)-1-('2.1 Kraftwerk allgemein'!$F$16-'1.1 Allgemein'!$I$22+1)),1,MIN(MAX($F50-('2.1 Kraftwerk allgemein'!$F$16-'1.1 Allgemein'!$I$22+1),1),COLUMN(CN50)-('2.1 Kraftwerk allgemein'!$F$16-'1.1 Allgemein'!$I$22+1)))))/$F50,
SUM(OFFSET('2.5 CAPEX'!DB53,0,-MIN($F50-1,COLUMN(CN50)-1),1,MIN($F50,COLUMN(CN50))))/$F50)))))))</f>
        <v>0</v>
      </c>
      <c r="CX50" s="199">
        <f ca="1">IF('2.1 Kraftwerk allgemein'!$F$15&lt;'1.1 Allgemein'!$I$22,
IF(OR(ISNUMBER($D50)=FALSE,$F50=""),"",
IF(AND('2.5 CAPEX'!$L53&lt;&gt;"x",'2.5 CAPEX'!$M53&lt;&gt;"x"),0,
IF($F50=0,0,
IF(CX$4&lt;'2.1 Kraftwerk allgemein'!$F$16,0,
IF(CX$4='2.1 Kraftwerk allgemein'!$F$16,'2.5 CAPEX'!$J53/$F50,
IF(CX$4&lt;'2.1 Kraftwerk allgemein'!$F$16+$F50,
('2.5 CAPEX'!$J53+SUM(OFFSET('2.5 CAPEX'!DC53,0,-MIN(MAX($F50-1-('2.1 Kraftwerk allgemein'!$F$16-'2.1 Kraftwerk allgemein'!$F$15+1),0),COLUMN(CO50)-1-('2.1 Kraftwerk allgemein'!$F$16-'2.1 Kraftwerk allgemein'!$F$15+1)),1,MIN(MAX($F50-('2.1 Kraftwerk allgemein'!$F$16-'2.1 Kraftwerk allgemein'!$F$15+1),1),COLUMN(CO50)-('2.1 Kraftwerk allgemein'!$F$16-'2.1 Kraftwerk allgemein'!$F$15+1)))))/$F50,
SUM(OFFSET('2.5 CAPEX'!DC53,0,-MIN($F50-1,COLUMN(CO50)-1),1,MIN($F50,COLUMN(CO50))))/$F50)))))),
IF(OR(ISNUMBER($D50)=FALSE,$F50=""),"",
IF(AND('2.5 CAPEX'!$L53&lt;&gt;"x",'2.5 CAPEX'!$M53&lt;&gt;"x"),0,
IF($F50=0,0,
IF(CX$4&lt;'2.1 Kraftwerk allgemein'!$F$16,0,
IF(CX$4='2.1 Kraftwerk allgemein'!$F$16,'2.5 CAPEX'!$J53/$F50,
IF(CX$4&lt;'2.1 Kraftwerk allgemein'!$F$16+$F50,
('2.5 CAPEX'!$J53+SUM(OFFSET('2.5 CAPEX'!DC53,0,-MIN(MAX($F50-1-('2.1 Kraftwerk allgemein'!$F$16-'1.1 Allgemein'!$I$22+1),0),COLUMN(CO50)-1-('2.1 Kraftwerk allgemein'!$F$16-'1.1 Allgemein'!$I$22+1)),1,MIN(MAX($F50-('2.1 Kraftwerk allgemein'!$F$16-'1.1 Allgemein'!$I$22+1),1),COLUMN(CO50)-('2.1 Kraftwerk allgemein'!$F$16-'1.1 Allgemein'!$I$22+1)))))/$F50,
SUM(OFFSET('2.5 CAPEX'!DC53,0,-MIN($F50-1,COLUMN(CO50)-1),1,MIN($F50,COLUMN(CO50))))/$F50)))))))</f>
        <v>0</v>
      </c>
      <c r="CY50" s="199">
        <f ca="1">IF('2.1 Kraftwerk allgemein'!$F$15&lt;'1.1 Allgemein'!$I$22,
IF(OR(ISNUMBER($D50)=FALSE,$F50=""),"",
IF(AND('2.5 CAPEX'!$L53&lt;&gt;"x",'2.5 CAPEX'!$M53&lt;&gt;"x"),0,
IF($F50=0,0,
IF(CY$4&lt;'2.1 Kraftwerk allgemein'!$F$16,0,
IF(CY$4='2.1 Kraftwerk allgemein'!$F$16,'2.5 CAPEX'!$J53/$F50,
IF(CY$4&lt;'2.1 Kraftwerk allgemein'!$F$16+$F50,
('2.5 CAPEX'!$J53+SUM(OFFSET('2.5 CAPEX'!DD53,0,-MIN(MAX($F50-1-('2.1 Kraftwerk allgemein'!$F$16-'2.1 Kraftwerk allgemein'!$F$15+1),0),COLUMN(CP50)-1-('2.1 Kraftwerk allgemein'!$F$16-'2.1 Kraftwerk allgemein'!$F$15+1)),1,MIN(MAX($F50-('2.1 Kraftwerk allgemein'!$F$16-'2.1 Kraftwerk allgemein'!$F$15+1),1),COLUMN(CP50)-('2.1 Kraftwerk allgemein'!$F$16-'2.1 Kraftwerk allgemein'!$F$15+1)))))/$F50,
SUM(OFFSET('2.5 CAPEX'!DD53,0,-MIN($F50-1,COLUMN(CP50)-1),1,MIN($F50,COLUMN(CP50))))/$F50)))))),
IF(OR(ISNUMBER($D50)=FALSE,$F50=""),"",
IF(AND('2.5 CAPEX'!$L53&lt;&gt;"x",'2.5 CAPEX'!$M53&lt;&gt;"x"),0,
IF($F50=0,0,
IF(CY$4&lt;'2.1 Kraftwerk allgemein'!$F$16,0,
IF(CY$4='2.1 Kraftwerk allgemein'!$F$16,'2.5 CAPEX'!$J53/$F50,
IF(CY$4&lt;'2.1 Kraftwerk allgemein'!$F$16+$F50,
('2.5 CAPEX'!$J53+SUM(OFFSET('2.5 CAPEX'!DD53,0,-MIN(MAX($F50-1-('2.1 Kraftwerk allgemein'!$F$16-'1.1 Allgemein'!$I$22+1),0),COLUMN(CP50)-1-('2.1 Kraftwerk allgemein'!$F$16-'1.1 Allgemein'!$I$22+1)),1,MIN(MAX($F50-('2.1 Kraftwerk allgemein'!$F$16-'1.1 Allgemein'!$I$22+1),1),COLUMN(CP50)-('2.1 Kraftwerk allgemein'!$F$16-'1.1 Allgemein'!$I$22+1)))))/$F50,
SUM(OFFSET('2.5 CAPEX'!DD53,0,-MIN($F50-1,COLUMN(CP50)-1),1,MIN($F50,COLUMN(CP50))))/$F50)))))))</f>
        <v>0</v>
      </c>
      <c r="CZ50" s="199">
        <f ca="1">IF('2.1 Kraftwerk allgemein'!$F$15&lt;'1.1 Allgemein'!$I$22,
IF(OR(ISNUMBER($D50)=FALSE,$F50=""),"",
IF(AND('2.5 CAPEX'!$L53&lt;&gt;"x",'2.5 CAPEX'!$M53&lt;&gt;"x"),0,
IF($F50=0,0,
IF(CZ$4&lt;'2.1 Kraftwerk allgemein'!$F$16,0,
IF(CZ$4='2.1 Kraftwerk allgemein'!$F$16,'2.5 CAPEX'!$J53/$F50,
IF(CZ$4&lt;'2.1 Kraftwerk allgemein'!$F$16+$F50,
('2.5 CAPEX'!$J53+SUM(OFFSET('2.5 CAPEX'!DE53,0,-MIN(MAX($F50-1-('2.1 Kraftwerk allgemein'!$F$16-'2.1 Kraftwerk allgemein'!$F$15+1),0),COLUMN(CQ50)-1-('2.1 Kraftwerk allgemein'!$F$16-'2.1 Kraftwerk allgemein'!$F$15+1)),1,MIN(MAX($F50-('2.1 Kraftwerk allgemein'!$F$16-'2.1 Kraftwerk allgemein'!$F$15+1),1),COLUMN(CQ50)-('2.1 Kraftwerk allgemein'!$F$16-'2.1 Kraftwerk allgemein'!$F$15+1)))))/$F50,
SUM(OFFSET('2.5 CAPEX'!DE53,0,-MIN($F50-1,COLUMN(CQ50)-1),1,MIN($F50,COLUMN(CQ50))))/$F50)))))),
IF(OR(ISNUMBER($D50)=FALSE,$F50=""),"",
IF(AND('2.5 CAPEX'!$L53&lt;&gt;"x",'2.5 CAPEX'!$M53&lt;&gt;"x"),0,
IF($F50=0,0,
IF(CZ$4&lt;'2.1 Kraftwerk allgemein'!$F$16,0,
IF(CZ$4='2.1 Kraftwerk allgemein'!$F$16,'2.5 CAPEX'!$J53/$F50,
IF(CZ$4&lt;'2.1 Kraftwerk allgemein'!$F$16+$F50,
('2.5 CAPEX'!$J53+SUM(OFFSET('2.5 CAPEX'!DE53,0,-MIN(MAX($F50-1-('2.1 Kraftwerk allgemein'!$F$16-'1.1 Allgemein'!$I$22+1),0),COLUMN(CQ50)-1-('2.1 Kraftwerk allgemein'!$F$16-'1.1 Allgemein'!$I$22+1)),1,MIN(MAX($F50-('2.1 Kraftwerk allgemein'!$F$16-'1.1 Allgemein'!$I$22+1),1),COLUMN(CQ50)-('2.1 Kraftwerk allgemein'!$F$16-'1.1 Allgemein'!$I$22+1)))))/$F50,
SUM(OFFSET('2.5 CAPEX'!DE53,0,-MIN($F50-1,COLUMN(CQ50)-1),1,MIN($F50,COLUMN(CQ50))))/$F50)))))))</f>
        <v>0</v>
      </c>
      <c r="DA50" s="199">
        <f ca="1">IF('2.1 Kraftwerk allgemein'!$F$15&lt;'1.1 Allgemein'!$I$22,
IF(OR(ISNUMBER($D50)=FALSE,$F50=""),"",
IF(AND('2.5 CAPEX'!$L53&lt;&gt;"x",'2.5 CAPEX'!$M53&lt;&gt;"x"),0,
IF($F50=0,0,
IF(DA$4&lt;'2.1 Kraftwerk allgemein'!$F$16,0,
IF(DA$4='2.1 Kraftwerk allgemein'!$F$16,'2.5 CAPEX'!$J53/$F50,
IF(DA$4&lt;'2.1 Kraftwerk allgemein'!$F$16+$F50,
('2.5 CAPEX'!$J53+SUM(OFFSET('2.5 CAPEX'!DF53,0,-MIN(MAX($F50-1-('2.1 Kraftwerk allgemein'!$F$16-'2.1 Kraftwerk allgemein'!$F$15+1),0),COLUMN(CR50)-1-('2.1 Kraftwerk allgemein'!$F$16-'2.1 Kraftwerk allgemein'!$F$15+1)),1,MIN(MAX($F50-('2.1 Kraftwerk allgemein'!$F$16-'2.1 Kraftwerk allgemein'!$F$15+1),1),COLUMN(CR50)-('2.1 Kraftwerk allgemein'!$F$16-'2.1 Kraftwerk allgemein'!$F$15+1)))))/$F50,
SUM(OFFSET('2.5 CAPEX'!DF53,0,-MIN($F50-1,COLUMN(CR50)-1),1,MIN($F50,COLUMN(CR50))))/$F50)))))),
IF(OR(ISNUMBER($D50)=FALSE,$F50=""),"",
IF(AND('2.5 CAPEX'!$L53&lt;&gt;"x",'2.5 CAPEX'!$M53&lt;&gt;"x"),0,
IF($F50=0,0,
IF(DA$4&lt;'2.1 Kraftwerk allgemein'!$F$16,0,
IF(DA$4='2.1 Kraftwerk allgemein'!$F$16,'2.5 CAPEX'!$J53/$F50,
IF(DA$4&lt;'2.1 Kraftwerk allgemein'!$F$16+$F50,
('2.5 CAPEX'!$J53+SUM(OFFSET('2.5 CAPEX'!DF53,0,-MIN(MAX($F50-1-('2.1 Kraftwerk allgemein'!$F$16-'1.1 Allgemein'!$I$22+1),0),COLUMN(CR50)-1-('2.1 Kraftwerk allgemein'!$F$16-'1.1 Allgemein'!$I$22+1)),1,MIN(MAX($F50-('2.1 Kraftwerk allgemein'!$F$16-'1.1 Allgemein'!$I$22+1),1),COLUMN(CR50)-('2.1 Kraftwerk allgemein'!$F$16-'1.1 Allgemein'!$I$22+1)))))/$F50,
SUM(OFFSET('2.5 CAPEX'!DF53,0,-MIN($F50-1,COLUMN(CR50)-1),1,MIN($F50,COLUMN(CR50))))/$F50)))))))</f>
        <v>0</v>
      </c>
      <c r="DB50" s="199">
        <f ca="1">IF('2.1 Kraftwerk allgemein'!$F$15&lt;'1.1 Allgemein'!$I$22,
IF(OR(ISNUMBER($D50)=FALSE,$F50=""),"",
IF(AND('2.5 CAPEX'!$L53&lt;&gt;"x",'2.5 CAPEX'!$M53&lt;&gt;"x"),0,
IF($F50=0,0,
IF(DB$4&lt;'2.1 Kraftwerk allgemein'!$F$16,0,
IF(DB$4='2.1 Kraftwerk allgemein'!$F$16,'2.5 CAPEX'!$J53/$F50,
IF(DB$4&lt;'2.1 Kraftwerk allgemein'!$F$16+$F50,
('2.5 CAPEX'!$J53+SUM(OFFSET('2.5 CAPEX'!DG53,0,-MIN(MAX($F50-1-('2.1 Kraftwerk allgemein'!$F$16-'2.1 Kraftwerk allgemein'!$F$15+1),0),COLUMN(CS50)-1-('2.1 Kraftwerk allgemein'!$F$16-'2.1 Kraftwerk allgemein'!$F$15+1)),1,MIN(MAX($F50-('2.1 Kraftwerk allgemein'!$F$16-'2.1 Kraftwerk allgemein'!$F$15+1),1),COLUMN(CS50)-('2.1 Kraftwerk allgemein'!$F$16-'2.1 Kraftwerk allgemein'!$F$15+1)))))/$F50,
SUM(OFFSET('2.5 CAPEX'!DG53,0,-MIN($F50-1,COLUMN(CS50)-1),1,MIN($F50,COLUMN(CS50))))/$F50)))))),
IF(OR(ISNUMBER($D50)=FALSE,$F50=""),"",
IF(AND('2.5 CAPEX'!$L53&lt;&gt;"x",'2.5 CAPEX'!$M53&lt;&gt;"x"),0,
IF($F50=0,0,
IF(DB$4&lt;'2.1 Kraftwerk allgemein'!$F$16,0,
IF(DB$4='2.1 Kraftwerk allgemein'!$F$16,'2.5 CAPEX'!$J53/$F50,
IF(DB$4&lt;'2.1 Kraftwerk allgemein'!$F$16+$F50,
('2.5 CAPEX'!$J53+SUM(OFFSET('2.5 CAPEX'!DG53,0,-MIN(MAX($F50-1-('2.1 Kraftwerk allgemein'!$F$16-'1.1 Allgemein'!$I$22+1),0),COLUMN(CS50)-1-('2.1 Kraftwerk allgemein'!$F$16-'1.1 Allgemein'!$I$22+1)),1,MIN(MAX($F50-('2.1 Kraftwerk allgemein'!$F$16-'1.1 Allgemein'!$I$22+1),1),COLUMN(CS50)-('2.1 Kraftwerk allgemein'!$F$16-'1.1 Allgemein'!$I$22+1)))))/$F50,
SUM(OFFSET('2.5 CAPEX'!DG53,0,-MIN($F50-1,COLUMN(CS50)-1),1,MIN($F50,COLUMN(CS50))))/$F50)))))))</f>
        <v>0</v>
      </c>
      <c r="DC50" s="199">
        <f ca="1">IF('2.1 Kraftwerk allgemein'!$F$15&lt;'1.1 Allgemein'!$I$22,
IF(OR(ISNUMBER($D50)=FALSE,$F50=""),"",
IF(AND('2.5 CAPEX'!$L53&lt;&gt;"x",'2.5 CAPEX'!$M53&lt;&gt;"x"),0,
IF($F50=0,0,
IF(DC$4&lt;'2.1 Kraftwerk allgemein'!$F$16,0,
IF(DC$4='2.1 Kraftwerk allgemein'!$F$16,'2.5 CAPEX'!$J53/$F50,
IF(DC$4&lt;'2.1 Kraftwerk allgemein'!$F$16+$F50,
('2.5 CAPEX'!$J53+SUM(OFFSET('2.5 CAPEX'!DH53,0,-MIN(MAX($F50-1-('2.1 Kraftwerk allgemein'!$F$16-'2.1 Kraftwerk allgemein'!$F$15+1),0),COLUMN(CT50)-1-('2.1 Kraftwerk allgemein'!$F$16-'2.1 Kraftwerk allgemein'!$F$15+1)),1,MIN(MAX($F50-('2.1 Kraftwerk allgemein'!$F$16-'2.1 Kraftwerk allgemein'!$F$15+1),1),COLUMN(CT50)-('2.1 Kraftwerk allgemein'!$F$16-'2.1 Kraftwerk allgemein'!$F$15+1)))))/$F50,
SUM(OFFSET('2.5 CAPEX'!DH53,0,-MIN($F50-1,COLUMN(CT50)-1),1,MIN($F50,COLUMN(CT50))))/$F50)))))),
IF(OR(ISNUMBER($D50)=FALSE,$F50=""),"",
IF(AND('2.5 CAPEX'!$L53&lt;&gt;"x",'2.5 CAPEX'!$M53&lt;&gt;"x"),0,
IF($F50=0,0,
IF(DC$4&lt;'2.1 Kraftwerk allgemein'!$F$16,0,
IF(DC$4='2.1 Kraftwerk allgemein'!$F$16,'2.5 CAPEX'!$J53/$F50,
IF(DC$4&lt;'2.1 Kraftwerk allgemein'!$F$16+$F50,
('2.5 CAPEX'!$J53+SUM(OFFSET('2.5 CAPEX'!DH53,0,-MIN(MAX($F50-1-('2.1 Kraftwerk allgemein'!$F$16-'1.1 Allgemein'!$I$22+1),0),COLUMN(CT50)-1-('2.1 Kraftwerk allgemein'!$F$16-'1.1 Allgemein'!$I$22+1)),1,MIN(MAX($F50-('2.1 Kraftwerk allgemein'!$F$16-'1.1 Allgemein'!$I$22+1),1),COLUMN(CT50)-('2.1 Kraftwerk allgemein'!$F$16-'1.1 Allgemein'!$I$22+1)))))/$F50,
SUM(OFFSET('2.5 CAPEX'!DH53,0,-MIN($F50-1,COLUMN(CT50)-1),1,MIN($F50,COLUMN(CT50))))/$F50)))))))</f>
        <v>0</v>
      </c>
      <c r="DD50" s="199">
        <f ca="1">IF('2.1 Kraftwerk allgemein'!$F$15&lt;'1.1 Allgemein'!$I$22,
IF(OR(ISNUMBER($D50)=FALSE,$F50=""),"",
IF(AND('2.5 CAPEX'!$L53&lt;&gt;"x",'2.5 CAPEX'!$M53&lt;&gt;"x"),0,
IF($F50=0,0,
IF(DD$4&lt;'2.1 Kraftwerk allgemein'!$F$16,0,
IF(DD$4='2.1 Kraftwerk allgemein'!$F$16,'2.5 CAPEX'!$J53/$F50,
IF(DD$4&lt;'2.1 Kraftwerk allgemein'!$F$16+$F50,
('2.5 CAPEX'!$J53+SUM(OFFSET('2.5 CAPEX'!DI53,0,-MIN(MAX($F50-1-('2.1 Kraftwerk allgemein'!$F$16-'2.1 Kraftwerk allgemein'!$F$15+1),0),COLUMN(CU50)-1-('2.1 Kraftwerk allgemein'!$F$16-'2.1 Kraftwerk allgemein'!$F$15+1)),1,MIN(MAX($F50-('2.1 Kraftwerk allgemein'!$F$16-'2.1 Kraftwerk allgemein'!$F$15+1),1),COLUMN(CU50)-('2.1 Kraftwerk allgemein'!$F$16-'2.1 Kraftwerk allgemein'!$F$15+1)))))/$F50,
SUM(OFFSET('2.5 CAPEX'!DI53,0,-MIN($F50-1,COLUMN(CU50)-1),1,MIN($F50,COLUMN(CU50))))/$F50)))))),
IF(OR(ISNUMBER($D50)=FALSE,$F50=""),"",
IF(AND('2.5 CAPEX'!$L53&lt;&gt;"x",'2.5 CAPEX'!$M53&lt;&gt;"x"),0,
IF($F50=0,0,
IF(DD$4&lt;'2.1 Kraftwerk allgemein'!$F$16,0,
IF(DD$4='2.1 Kraftwerk allgemein'!$F$16,'2.5 CAPEX'!$J53/$F50,
IF(DD$4&lt;'2.1 Kraftwerk allgemein'!$F$16+$F50,
('2.5 CAPEX'!$J53+SUM(OFFSET('2.5 CAPEX'!DI53,0,-MIN(MAX($F50-1-('2.1 Kraftwerk allgemein'!$F$16-'1.1 Allgemein'!$I$22+1),0),COLUMN(CU50)-1-('2.1 Kraftwerk allgemein'!$F$16-'1.1 Allgemein'!$I$22+1)),1,MIN(MAX($F50-('2.1 Kraftwerk allgemein'!$F$16-'1.1 Allgemein'!$I$22+1),1),COLUMN(CU50)-('2.1 Kraftwerk allgemein'!$F$16-'1.1 Allgemein'!$I$22+1)))))/$F50,
SUM(OFFSET('2.5 CAPEX'!DI53,0,-MIN($F50-1,COLUMN(CU50)-1),1,MIN($F50,COLUMN(CU50))))/$F50)))))))</f>
        <v>0</v>
      </c>
      <c r="DE50" s="199">
        <f ca="1">IF('2.1 Kraftwerk allgemein'!$F$15&lt;'1.1 Allgemein'!$I$22,
IF(OR(ISNUMBER($D50)=FALSE,$F50=""),"",
IF(AND('2.5 CAPEX'!$L53&lt;&gt;"x",'2.5 CAPEX'!$M53&lt;&gt;"x"),0,
IF($F50=0,0,
IF(DE$4&lt;'2.1 Kraftwerk allgemein'!$F$16,0,
IF(DE$4='2.1 Kraftwerk allgemein'!$F$16,'2.5 CAPEX'!$J53/$F50,
IF(DE$4&lt;'2.1 Kraftwerk allgemein'!$F$16+$F50,
('2.5 CAPEX'!$J53+SUM(OFFSET('2.5 CAPEX'!DJ53,0,-MIN(MAX($F50-1-('2.1 Kraftwerk allgemein'!$F$16-'2.1 Kraftwerk allgemein'!$F$15+1),0),COLUMN(CV50)-1-('2.1 Kraftwerk allgemein'!$F$16-'2.1 Kraftwerk allgemein'!$F$15+1)),1,MIN(MAX($F50-('2.1 Kraftwerk allgemein'!$F$16-'2.1 Kraftwerk allgemein'!$F$15+1),1),COLUMN(CV50)-('2.1 Kraftwerk allgemein'!$F$16-'2.1 Kraftwerk allgemein'!$F$15+1)))))/$F50,
SUM(OFFSET('2.5 CAPEX'!DJ53,0,-MIN($F50-1,COLUMN(CV50)-1),1,MIN($F50,COLUMN(CV50))))/$F50)))))),
IF(OR(ISNUMBER($D50)=FALSE,$F50=""),"",
IF(AND('2.5 CAPEX'!$L53&lt;&gt;"x",'2.5 CAPEX'!$M53&lt;&gt;"x"),0,
IF($F50=0,0,
IF(DE$4&lt;'2.1 Kraftwerk allgemein'!$F$16,0,
IF(DE$4='2.1 Kraftwerk allgemein'!$F$16,'2.5 CAPEX'!$J53/$F50,
IF(DE$4&lt;'2.1 Kraftwerk allgemein'!$F$16+$F50,
('2.5 CAPEX'!$J53+SUM(OFFSET('2.5 CAPEX'!DJ53,0,-MIN(MAX($F50-1-('2.1 Kraftwerk allgemein'!$F$16-'1.1 Allgemein'!$I$22+1),0),COLUMN(CV50)-1-('2.1 Kraftwerk allgemein'!$F$16-'1.1 Allgemein'!$I$22+1)),1,MIN(MAX($F50-('2.1 Kraftwerk allgemein'!$F$16-'1.1 Allgemein'!$I$22+1),1),COLUMN(CV50)-('2.1 Kraftwerk allgemein'!$F$16-'1.1 Allgemein'!$I$22+1)))))/$F50,
SUM(OFFSET('2.5 CAPEX'!DJ53,0,-MIN($F50-1,COLUMN(CV50)-1),1,MIN($F50,COLUMN(CV50))))/$F50)))))))</f>
        <v>0</v>
      </c>
      <c r="DF50" s="199">
        <f ca="1">IF('2.1 Kraftwerk allgemein'!$F$15&lt;'1.1 Allgemein'!$I$22,
IF(OR(ISNUMBER($D50)=FALSE,$F50=""),"",
IF(AND('2.5 CAPEX'!$L53&lt;&gt;"x",'2.5 CAPEX'!$M53&lt;&gt;"x"),0,
IF($F50=0,0,
IF(DF$4&lt;'2.1 Kraftwerk allgemein'!$F$16,0,
IF(DF$4='2.1 Kraftwerk allgemein'!$F$16,'2.5 CAPEX'!$J53/$F50,
IF(DF$4&lt;'2.1 Kraftwerk allgemein'!$F$16+$F50,
('2.5 CAPEX'!$J53+SUM(OFFSET('2.5 CAPEX'!DK53,0,-MIN(MAX($F50-1-('2.1 Kraftwerk allgemein'!$F$16-'2.1 Kraftwerk allgemein'!$F$15+1),0),COLUMN(CW50)-1-('2.1 Kraftwerk allgemein'!$F$16-'2.1 Kraftwerk allgemein'!$F$15+1)),1,MIN(MAX($F50-('2.1 Kraftwerk allgemein'!$F$16-'2.1 Kraftwerk allgemein'!$F$15+1),1),COLUMN(CW50)-('2.1 Kraftwerk allgemein'!$F$16-'2.1 Kraftwerk allgemein'!$F$15+1)))))/$F50,
SUM(OFFSET('2.5 CAPEX'!DK53,0,-MIN($F50-1,COLUMN(CW50)-1),1,MIN($F50,COLUMN(CW50))))/$F50)))))),
IF(OR(ISNUMBER($D50)=FALSE,$F50=""),"",
IF(AND('2.5 CAPEX'!$L53&lt;&gt;"x",'2.5 CAPEX'!$M53&lt;&gt;"x"),0,
IF($F50=0,0,
IF(DF$4&lt;'2.1 Kraftwerk allgemein'!$F$16,0,
IF(DF$4='2.1 Kraftwerk allgemein'!$F$16,'2.5 CAPEX'!$J53/$F50,
IF(DF$4&lt;'2.1 Kraftwerk allgemein'!$F$16+$F50,
('2.5 CAPEX'!$J53+SUM(OFFSET('2.5 CAPEX'!DK53,0,-MIN(MAX($F50-1-('2.1 Kraftwerk allgemein'!$F$16-'1.1 Allgemein'!$I$22+1),0),COLUMN(CW50)-1-('2.1 Kraftwerk allgemein'!$F$16-'1.1 Allgemein'!$I$22+1)),1,MIN(MAX($F50-('2.1 Kraftwerk allgemein'!$F$16-'1.1 Allgemein'!$I$22+1),1),COLUMN(CW50)-('2.1 Kraftwerk allgemein'!$F$16-'1.1 Allgemein'!$I$22+1)))))/$F50,
SUM(OFFSET('2.5 CAPEX'!DK53,0,-MIN($F50-1,COLUMN(CW50)-1),1,MIN($F50,COLUMN(CW50))))/$F50)))))))</f>
        <v>0</v>
      </c>
    </row>
    <row r="51" spans="1:110" s="200" customFormat="1" ht="14" x14ac:dyDescent="0.3">
      <c r="A51" s="104"/>
      <c r="B51" s="104"/>
      <c r="C51" s="154"/>
      <c r="D51" s="191">
        <f>IF('2.5 CAPEX'!D54&lt;&gt;"",'2.5 CAPEX'!D54,"")</f>
        <v>407</v>
      </c>
      <c r="E51" s="191" t="str">
        <f>IF('2.5 CAPEX'!E54&lt;&gt;"",'2.5 CAPEX'!E54,"")</f>
        <v>Elektrische Schutzeinrichtungen</v>
      </c>
      <c r="F51" s="196">
        <f>IF('2.5 CAPEX'!F54&lt;&gt;"",'2.5 CAPEX'!F54,"")</f>
        <v>20</v>
      </c>
      <c r="G51" s="197">
        <f ca="1">IF(ISNUMBER(D51)=FALSE,"",INDEX('2.5 CAPEX'!$H:$H,MATCH('3.1 Abschreibung'!$D51,'2.5 CAPEX'!$D:$D,0))+INDEX('2.5 CAPEX'!$J:$J,MATCH('3.1 Abschreibung'!$D51,'2.5 CAPEX'!$D:$D,0)))</f>
        <v>0</v>
      </c>
      <c r="H51" s="197"/>
      <c r="I51" s="198">
        <v>0</v>
      </c>
      <c r="J51" s="199">
        <f ca="1">IF('2.1 Kraftwerk allgemein'!$F$15&lt;'1.1 Allgemein'!$I$22,
IF(OR(ISNUMBER($D51)=FALSE,$F51=""),"",
IF(AND('2.5 CAPEX'!$L54&lt;&gt;"x",'2.5 CAPEX'!$M54&lt;&gt;"x"),0,
IF($F51=0,0,
IF(J$4&lt;'2.1 Kraftwerk allgemein'!$F$16,0,
IF(J$4='2.1 Kraftwerk allgemein'!$F$16,'2.5 CAPEX'!$J54/$F51,
IF(J$4&lt;'2.1 Kraftwerk allgemein'!$F$16+$F51,
('2.5 CAPEX'!$J54+SUM(OFFSET('2.5 CAPEX'!O54,0,-MIN(MAX($F51-1-('2.1 Kraftwerk allgemein'!$F$16-'2.1 Kraftwerk allgemein'!$F$15+1),0),COLUMN(A51)-1-('2.1 Kraftwerk allgemein'!$F$16-'2.1 Kraftwerk allgemein'!$F$15+1)),1,MIN(MAX($F51-('2.1 Kraftwerk allgemein'!$F$16-'2.1 Kraftwerk allgemein'!$F$15+1),1),COLUMN(A51)-('2.1 Kraftwerk allgemein'!$F$16-'2.1 Kraftwerk allgemein'!$F$15+1)))))/$F51,
SUM(OFFSET('2.5 CAPEX'!O54,0,-MIN($F51-1,COLUMN(A51)-1),1,MIN($F51,COLUMN(A51))))/$F51)))))),
IF(OR(ISNUMBER($D51)=FALSE,$F51=""),"",
IF(AND('2.5 CAPEX'!$L54&lt;&gt;"x",'2.5 CAPEX'!$M54&lt;&gt;"x"),0,
IF($F51=0,0,
IF(J$4&lt;'2.1 Kraftwerk allgemein'!$F$16,0,
IF(J$4='2.1 Kraftwerk allgemein'!$F$16,'2.5 CAPEX'!$J54/$F51,
IF(J$4&lt;'2.1 Kraftwerk allgemein'!$F$16+$F51,
('2.5 CAPEX'!$J54+SUM(OFFSET('2.5 CAPEX'!O54,0,-MIN(MAX($F51-1-('2.1 Kraftwerk allgemein'!$F$16-'1.1 Allgemein'!$I$22+1),0),COLUMN(A51)-1-('2.1 Kraftwerk allgemein'!$F$16-'1.1 Allgemein'!$I$22+1)),1,MIN(MAX($F51-('2.1 Kraftwerk allgemein'!$F$16-'1.1 Allgemein'!$I$22+1),1),COLUMN(A51)-('2.1 Kraftwerk allgemein'!$F$16-'1.1 Allgemein'!$I$22+1)))))/$F51,
SUM(OFFSET('2.5 CAPEX'!O54,0,-MIN($F51-1,COLUMN(A51)-1),1,MIN($F51,COLUMN(A51))))/$F51)))))))</f>
        <v>0</v>
      </c>
      <c r="K51" s="199">
        <f ca="1">IF('2.1 Kraftwerk allgemein'!$F$15&lt;'1.1 Allgemein'!$I$22,
IF(OR(ISNUMBER($D51)=FALSE,$F51=""),"",
IF(AND('2.5 CAPEX'!$L54&lt;&gt;"x",'2.5 CAPEX'!$M54&lt;&gt;"x"),0,
IF($F51=0,0,
IF(K$4&lt;'2.1 Kraftwerk allgemein'!$F$16,0,
IF(K$4='2.1 Kraftwerk allgemein'!$F$16,'2.5 CAPEX'!$J54/$F51,
IF(K$4&lt;'2.1 Kraftwerk allgemein'!$F$16+$F51,
('2.5 CAPEX'!$J54+SUM(OFFSET('2.5 CAPEX'!P54,0,-MIN(MAX($F51-1-('2.1 Kraftwerk allgemein'!$F$16-'2.1 Kraftwerk allgemein'!$F$15+1),0),COLUMN(B51)-1-('2.1 Kraftwerk allgemein'!$F$16-'2.1 Kraftwerk allgemein'!$F$15+1)),1,MIN(MAX($F51-('2.1 Kraftwerk allgemein'!$F$16-'2.1 Kraftwerk allgemein'!$F$15+1),1),COLUMN(B51)-('2.1 Kraftwerk allgemein'!$F$16-'2.1 Kraftwerk allgemein'!$F$15+1)))))/$F51,
SUM(OFFSET('2.5 CAPEX'!P54,0,-MIN($F51-1,COLUMN(B51)-1),1,MIN($F51,COLUMN(B51))))/$F51)))))),
IF(OR(ISNUMBER($D51)=FALSE,$F51=""),"",
IF(AND('2.5 CAPEX'!$L54&lt;&gt;"x",'2.5 CAPEX'!$M54&lt;&gt;"x"),0,
IF($F51=0,0,
IF(K$4&lt;'2.1 Kraftwerk allgemein'!$F$16,0,
IF(K$4='2.1 Kraftwerk allgemein'!$F$16,'2.5 CAPEX'!$J54/$F51,
IF(K$4&lt;'2.1 Kraftwerk allgemein'!$F$16+$F51,
('2.5 CAPEX'!$J54+SUM(OFFSET('2.5 CAPEX'!P54,0,-MIN(MAX($F51-1-('2.1 Kraftwerk allgemein'!$F$16-'1.1 Allgemein'!$I$22+1),0),COLUMN(B51)-1-('2.1 Kraftwerk allgemein'!$F$16-'1.1 Allgemein'!$I$22+1)),1,MIN(MAX($F51-('2.1 Kraftwerk allgemein'!$F$16-'1.1 Allgemein'!$I$22+1),1),COLUMN(B51)-('2.1 Kraftwerk allgemein'!$F$16-'1.1 Allgemein'!$I$22+1)))))/$F51,
SUM(OFFSET('2.5 CAPEX'!P54,0,-MIN($F51-1,COLUMN(B51)-1),1,MIN($F51,COLUMN(B51))))/$F51)))))))</f>
        <v>0</v>
      </c>
      <c r="L51" s="199">
        <f ca="1">IF('2.1 Kraftwerk allgemein'!$F$15&lt;'1.1 Allgemein'!$I$22,
IF(OR(ISNUMBER($D51)=FALSE,$F51=""),"",
IF(AND('2.5 CAPEX'!$L54&lt;&gt;"x",'2.5 CAPEX'!$M54&lt;&gt;"x"),0,
IF($F51=0,0,
IF(L$4&lt;'2.1 Kraftwerk allgemein'!$F$16,0,
IF(L$4='2.1 Kraftwerk allgemein'!$F$16,'2.5 CAPEX'!$J54/$F51,
IF(L$4&lt;'2.1 Kraftwerk allgemein'!$F$16+$F51,
('2.5 CAPEX'!$J54+SUM(OFFSET('2.5 CAPEX'!Q54,0,-MIN(MAX($F51-1-('2.1 Kraftwerk allgemein'!$F$16-'2.1 Kraftwerk allgemein'!$F$15+1),0),COLUMN(C51)-1-('2.1 Kraftwerk allgemein'!$F$16-'2.1 Kraftwerk allgemein'!$F$15+1)),1,MIN(MAX($F51-('2.1 Kraftwerk allgemein'!$F$16-'2.1 Kraftwerk allgemein'!$F$15+1),1),COLUMN(C51)-('2.1 Kraftwerk allgemein'!$F$16-'2.1 Kraftwerk allgemein'!$F$15+1)))))/$F51,
SUM(OFFSET('2.5 CAPEX'!Q54,0,-MIN($F51-1,COLUMN(C51)-1),1,MIN($F51,COLUMN(C51))))/$F51)))))),
IF(OR(ISNUMBER($D51)=FALSE,$F51=""),"",
IF(AND('2.5 CAPEX'!$L54&lt;&gt;"x",'2.5 CAPEX'!$M54&lt;&gt;"x"),0,
IF($F51=0,0,
IF(L$4&lt;'2.1 Kraftwerk allgemein'!$F$16,0,
IF(L$4='2.1 Kraftwerk allgemein'!$F$16,'2.5 CAPEX'!$J54/$F51,
IF(L$4&lt;'2.1 Kraftwerk allgemein'!$F$16+$F51,
('2.5 CAPEX'!$J54+SUM(OFFSET('2.5 CAPEX'!Q54,0,-MIN(MAX($F51-1-('2.1 Kraftwerk allgemein'!$F$16-'1.1 Allgemein'!$I$22+1),0),COLUMN(C51)-1-('2.1 Kraftwerk allgemein'!$F$16-'1.1 Allgemein'!$I$22+1)),1,MIN(MAX($F51-('2.1 Kraftwerk allgemein'!$F$16-'1.1 Allgemein'!$I$22+1),1),COLUMN(C51)-('2.1 Kraftwerk allgemein'!$F$16-'1.1 Allgemein'!$I$22+1)))))/$F51,
SUM(OFFSET('2.5 CAPEX'!Q54,0,-MIN($F51-1,COLUMN(C51)-1),1,MIN($F51,COLUMN(C51))))/$F51)))))))</f>
        <v>0</v>
      </c>
      <c r="M51" s="199">
        <f ca="1">IF('2.1 Kraftwerk allgemein'!$F$15&lt;'1.1 Allgemein'!$I$22,
IF(OR(ISNUMBER($D51)=FALSE,$F51=""),"",
IF(AND('2.5 CAPEX'!$L54&lt;&gt;"x",'2.5 CAPEX'!$M54&lt;&gt;"x"),0,
IF($F51=0,0,
IF(M$4&lt;'2.1 Kraftwerk allgemein'!$F$16,0,
IF(M$4='2.1 Kraftwerk allgemein'!$F$16,'2.5 CAPEX'!$J54/$F51,
IF(M$4&lt;'2.1 Kraftwerk allgemein'!$F$16+$F51,
('2.5 CAPEX'!$J54+SUM(OFFSET('2.5 CAPEX'!R54,0,-MIN(MAX($F51-1-('2.1 Kraftwerk allgemein'!$F$16-'2.1 Kraftwerk allgemein'!$F$15+1),0),COLUMN(D51)-1-('2.1 Kraftwerk allgemein'!$F$16-'2.1 Kraftwerk allgemein'!$F$15+1)),1,MIN(MAX($F51-('2.1 Kraftwerk allgemein'!$F$16-'2.1 Kraftwerk allgemein'!$F$15+1),1),COLUMN(D51)-('2.1 Kraftwerk allgemein'!$F$16-'2.1 Kraftwerk allgemein'!$F$15+1)))))/$F51,
SUM(OFFSET('2.5 CAPEX'!R54,0,-MIN($F51-1,COLUMN(D51)-1),1,MIN($F51,COLUMN(D51))))/$F51)))))),
IF(OR(ISNUMBER($D51)=FALSE,$F51=""),"",
IF(AND('2.5 CAPEX'!$L54&lt;&gt;"x",'2.5 CAPEX'!$M54&lt;&gt;"x"),0,
IF($F51=0,0,
IF(M$4&lt;'2.1 Kraftwerk allgemein'!$F$16,0,
IF(M$4='2.1 Kraftwerk allgemein'!$F$16,'2.5 CAPEX'!$J54/$F51,
IF(M$4&lt;'2.1 Kraftwerk allgemein'!$F$16+$F51,
('2.5 CAPEX'!$J54+SUM(OFFSET('2.5 CAPEX'!R54,0,-MIN(MAX($F51-1-('2.1 Kraftwerk allgemein'!$F$16-'1.1 Allgemein'!$I$22+1),0),COLUMN(D51)-1-('2.1 Kraftwerk allgemein'!$F$16-'1.1 Allgemein'!$I$22+1)),1,MIN(MAX($F51-('2.1 Kraftwerk allgemein'!$F$16-'1.1 Allgemein'!$I$22+1),1),COLUMN(D51)-('2.1 Kraftwerk allgemein'!$F$16-'1.1 Allgemein'!$I$22+1)))))/$F51,
SUM(OFFSET('2.5 CAPEX'!R54,0,-MIN($F51-1,COLUMN(D51)-1),1,MIN($F51,COLUMN(D51))))/$F51)))))))</f>
        <v>0</v>
      </c>
      <c r="N51" s="199">
        <f ca="1">IF('2.1 Kraftwerk allgemein'!$F$15&lt;'1.1 Allgemein'!$I$22,
IF(OR(ISNUMBER($D51)=FALSE,$F51=""),"",
IF(AND('2.5 CAPEX'!$L54&lt;&gt;"x",'2.5 CAPEX'!$M54&lt;&gt;"x"),0,
IF($F51=0,0,
IF(N$4&lt;'2.1 Kraftwerk allgemein'!$F$16,0,
IF(N$4='2.1 Kraftwerk allgemein'!$F$16,'2.5 CAPEX'!$J54/$F51,
IF(N$4&lt;'2.1 Kraftwerk allgemein'!$F$16+$F51,
('2.5 CAPEX'!$J54+SUM(OFFSET('2.5 CAPEX'!S54,0,-MIN(MAX($F51-1-('2.1 Kraftwerk allgemein'!$F$16-'2.1 Kraftwerk allgemein'!$F$15+1),0),COLUMN(E51)-1-('2.1 Kraftwerk allgemein'!$F$16-'2.1 Kraftwerk allgemein'!$F$15+1)),1,MIN(MAX($F51-('2.1 Kraftwerk allgemein'!$F$16-'2.1 Kraftwerk allgemein'!$F$15+1),1),COLUMN(E51)-('2.1 Kraftwerk allgemein'!$F$16-'2.1 Kraftwerk allgemein'!$F$15+1)))))/$F51,
SUM(OFFSET('2.5 CAPEX'!S54,0,-MIN($F51-1,COLUMN(E51)-1),1,MIN($F51,COLUMN(E51))))/$F51)))))),
IF(OR(ISNUMBER($D51)=FALSE,$F51=""),"",
IF(AND('2.5 CAPEX'!$L54&lt;&gt;"x",'2.5 CAPEX'!$M54&lt;&gt;"x"),0,
IF($F51=0,0,
IF(N$4&lt;'2.1 Kraftwerk allgemein'!$F$16,0,
IF(N$4='2.1 Kraftwerk allgemein'!$F$16,'2.5 CAPEX'!$J54/$F51,
IF(N$4&lt;'2.1 Kraftwerk allgemein'!$F$16+$F51,
('2.5 CAPEX'!$J54+SUM(OFFSET('2.5 CAPEX'!S54,0,-MIN(MAX($F51-1-('2.1 Kraftwerk allgemein'!$F$16-'1.1 Allgemein'!$I$22+1),0),COLUMN(E51)-1-('2.1 Kraftwerk allgemein'!$F$16-'1.1 Allgemein'!$I$22+1)),1,MIN(MAX($F51-('2.1 Kraftwerk allgemein'!$F$16-'1.1 Allgemein'!$I$22+1),1),COLUMN(E51)-('2.1 Kraftwerk allgemein'!$F$16-'1.1 Allgemein'!$I$22+1)))))/$F51,
SUM(OFFSET('2.5 CAPEX'!S54,0,-MIN($F51-1,COLUMN(E51)-1),1,MIN($F51,COLUMN(E51))))/$F51)))))))</f>
        <v>0</v>
      </c>
      <c r="O51" s="199">
        <f ca="1">IF('2.1 Kraftwerk allgemein'!$F$15&lt;'1.1 Allgemein'!$I$22,
IF(OR(ISNUMBER($D51)=FALSE,$F51=""),"",
IF(AND('2.5 CAPEX'!$L54&lt;&gt;"x",'2.5 CAPEX'!$M54&lt;&gt;"x"),0,
IF($F51=0,0,
IF(O$4&lt;'2.1 Kraftwerk allgemein'!$F$16,0,
IF(O$4='2.1 Kraftwerk allgemein'!$F$16,'2.5 CAPEX'!$J54/$F51,
IF(O$4&lt;'2.1 Kraftwerk allgemein'!$F$16+$F51,
('2.5 CAPEX'!$J54+SUM(OFFSET('2.5 CAPEX'!T54,0,-MIN(MAX($F51-1-('2.1 Kraftwerk allgemein'!$F$16-'2.1 Kraftwerk allgemein'!$F$15+1),0),COLUMN(F51)-1-('2.1 Kraftwerk allgemein'!$F$16-'2.1 Kraftwerk allgemein'!$F$15+1)),1,MIN(MAX($F51-('2.1 Kraftwerk allgemein'!$F$16-'2.1 Kraftwerk allgemein'!$F$15+1),1),COLUMN(F51)-('2.1 Kraftwerk allgemein'!$F$16-'2.1 Kraftwerk allgemein'!$F$15+1)))))/$F51,
SUM(OFFSET('2.5 CAPEX'!T54,0,-MIN($F51-1,COLUMN(F51)-1),1,MIN($F51,COLUMN(F51))))/$F51)))))),
IF(OR(ISNUMBER($D51)=FALSE,$F51=""),"",
IF(AND('2.5 CAPEX'!$L54&lt;&gt;"x",'2.5 CAPEX'!$M54&lt;&gt;"x"),0,
IF($F51=0,0,
IF(O$4&lt;'2.1 Kraftwerk allgemein'!$F$16,0,
IF(O$4='2.1 Kraftwerk allgemein'!$F$16,'2.5 CAPEX'!$J54/$F51,
IF(O$4&lt;'2.1 Kraftwerk allgemein'!$F$16+$F51,
('2.5 CAPEX'!$J54+SUM(OFFSET('2.5 CAPEX'!T54,0,-MIN(MAX($F51-1-('2.1 Kraftwerk allgemein'!$F$16-'1.1 Allgemein'!$I$22+1),0),COLUMN(F51)-1-('2.1 Kraftwerk allgemein'!$F$16-'1.1 Allgemein'!$I$22+1)),1,MIN(MAX($F51-('2.1 Kraftwerk allgemein'!$F$16-'1.1 Allgemein'!$I$22+1),1),COLUMN(F51)-('2.1 Kraftwerk allgemein'!$F$16-'1.1 Allgemein'!$I$22+1)))))/$F51,
SUM(OFFSET('2.5 CAPEX'!T54,0,-MIN($F51-1,COLUMN(F51)-1),1,MIN($F51,COLUMN(F51))))/$F51)))))))</f>
        <v>0</v>
      </c>
      <c r="P51" s="199">
        <f ca="1">IF('2.1 Kraftwerk allgemein'!$F$15&lt;'1.1 Allgemein'!$I$22,
IF(OR(ISNUMBER($D51)=FALSE,$F51=""),"",
IF(AND('2.5 CAPEX'!$L54&lt;&gt;"x",'2.5 CAPEX'!$M54&lt;&gt;"x"),0,
IF($F51=0,0,
IF(P$4&lt;'2.1 Kraftwerk allgemein'!$F$16,0,
IF(P$4='2.1 Kraftwerk allgemein'!$F$16,'2.5 CAPEX'!$J54/$F51,
IF(P$4&lt;'2.1 Kraftwerk allgemein'!$F$16+$F51,
('2.5 CAPEX'!$J54+SUM(OFFSET('2.5 CAPEX'!U54,0,-MIN(MAX($F51-1-('2.1 Kraftwerk allgemein'!$F$16-'2.1 Kraftwerk allgemein'!$F$15+1),0),COLUMN(G51)-1-('2.1 Kraftwerk allgemein'!$F$16-'2.1 Kraftwerk allgemein'!$F$15+1)),1,MIN(MAX($F51-('2.1 Kraftwerk allgemein'!$F$16-'2.1 Kraftwerk allgemein'!$F$15+1),1),COLUMN(G51)-('2.1 Kraftwerk allgemein'!$F$16-'2.1 Kraftwerk allgemein'!$F$15+1)))))/$F51,
SUM(OFFSET('2.5 CAPEX'!U54,0,-MIN($F51-1,COLUMN(G51)-1),1,MIN($F51,COLUMN(G51))))/$F51)))))),
IF(OR(ISNUMBER($D51)=FALSE,$F51=""),"",
IF(AND('2.5 CAPEX'!$L54&lt;&gt;"x",'2.5 CAPEX'!$M54&lt;&gt;"x"),0,
IF($F51=0,0,
IF(P$4&lt;'2.1 Kraftwerk allgemein'!$F$16,0,
IF(P$4='2.1 Kraftwerk allgemein'!$F$16,'2.5 CAPEX'!$J54/$F51,
IF(P$4&lt;'2.1 Kraftwerk allgemein'!$F$16+$F51,
('2.5 CAPEX'!$J54+SUM(OFFSET('2.5 CAPEX'!U54,0,-MIN(MAX($F51-1-('2.1 Kraftwerk allgemein'!$F$16-'1.1 Allgemein'!$I$22+1),0),COLUMN(G51)-1-('2.1 Kraftwerk allgemein'!$F$16-'1.1 Allgemein'!$I$22+1)),1,MIN(MAX($F51-('2.1 Kraftwerk allgemein'!$F$16-'1.1 Allgemein'!$I$22+1),1),COLUMN(G51)-('2.1 Kraftwerk allgemein'!$F$16-'1.1 Allgemein'!$I$22+1)))))/$F51,
SUM(OFFSET('2.5 CAPEX'!U54,0,-MIN($F51-1,COLUMN(G51)-1),1,MIN($F51,COLUMN(G51))))/$F51)))))))</f>
        <v>0</v>
      </c>
      <c r="Q51" s="199">
        <f ca="1">IF('2.1 Kraftwerk allgemein'!$F$15&lt;'1.1 Allgemein'!$I$22,
IF(OR(ISNUMBER($D51)=FALSE,$F51=""),"",
IF(AND('2.5 CAPEX'!$L54&lt;&gt;"x",'2.5 CAPEX'!$M54&lt;&gt;"x"),0,
IF($F51=0,0,
IF(Q$4&lt;'2.1 Kraftwerk allgemein'!$F$16,0,
IF(Q$4='2.1 Kraftwerk allgemein'!$F$16,'2.5 CAPEX'!$J54/$F51,
IF(Q$4&lt;'2.1 Kraftwerk allgemein'!$F$16+$F51,
('2.5 CAPEX'!$J54+SUM(OFFSET('2.5 CAPEX'!V54,0,-MIN(MAX($F51-1-('2.1 Kraftwerk allgemein'!$F$16-'2.1 Kraftwerk allgemein'!$F$15+1),0),COLUMN(H51)-1-('2.1 Kraftwerk allgemein'!$F$16-'2.1 Kraftwerk allgemein'!$F$15+1)),1,MIN(MAX($F51-('2.1 Kraftwerk allgemein'!$F$16-'2.1 Kraftwerk allgemein'!$F$15+1),1),COLUMN(H51)-('2.1 Kraftwerk allgemein'!$F$16-'2.1 Kraftwerk allgemein'!$F$15+1)))))/$F51,
SUM(OFFSET('2.5 CAPEX'!V54,0,-MIN($F51-1,COLUMN(H51)-1),1,MIN($F51,COLUMN(H51))))/$F51)))))),
IF(OR(ISNUMBER($D51)=FALSE,$F51=""),"",
IF(AND('2.5 CAPEX'!$L54&lt;&gt;"x",'2.5 CAPEX'!$M54&lt;&gt;"x"),0,
IF($F51=0,0,
IF(Q$4&lt;'2.1 Kraftwerk allgemein'!$F$16,0,
IF(Q$4='2.1 Kraftwerk allgemein'!$F$16,'2.5 CAPEX'!$J54/$F51,
IF(Q$4&lt;'2.1 Kraftwerk allgemein'!$F$16+$F51,
('2.5 CAPEX'!$J54+SUM(OFFSET('2.5 CAPEX'!V54,0,-MIN(MAX($F51-1-('2.1 Kraftwerk allgemein'!$F$16-'1.1 Allgemein'!$I$22+1),0),COLUMN(H51)-1-('2.1 Kraftwerk allgemein'!$F$16-'1.1 Allgemein'!$I$22+1)),1,MIN(MAX($F51-('2.1 Kraftwerk allgemein'!$F$16-'1.1 Allgemein'!$I$22+1),1),COLUMN(H51)-('2.1 Kraftwerk allgemein'!$F$16-'1.1 Allgemein'!$I$22+1)))))/$F51,
SUM(OFFSET('2.5 CAPEX'!V54,0,-MIN($F51-1,COLUMN(H51)-1),1,MIN($F51,COLUMN(H51))))/$F51)))))))</f>
        <v>0</v>
      </c>
      <c r="R51" s="199">
        <f ca="1">IF('2.1 Kraftwerk allgemein'!$F$15&lt;'1.1 Allgemein'!$I$22,
IF(OR(ISNUMBER($D51)=FALSE,$F51=""),"",
IF(AND('2.5 CAPEX'!$L54&lt;&gt;"x",'2.5 CAPEX'!$M54&lt;&gt;"x"),0,
IF($F51=0,0,
IF(R$4&lt;'2.1 Kraftwerk allgemein'!$F$16,0,
IF(R$4='2.1 Kraftwerk allgemein'!$F$16,'2.5 CAPEX'!$J54/$F51,
IF(R$4&lt;'2.1 Kraftwerk allgemein'!$F$16+$F51,
('2.5 CAPEX'!$J54+SUM(OFFSET('2.5 CAPEX'!W54,0,-MIN(MAX($F51-1-('2.1 Kraftwerk allgemein'!$F$16-'2.1 Kraftwerk allgemein'!$F$15+1),0),COLUMN(I51)-1-('2.1 Kraftwerk allgemein'!$F$16-'2.1 Kraftwerk allgemein'!$F$15+1)),1,MIN(MAX($F51-('2.1 Kraftwerk allgemein'!$F$16-'2.1 Kraftwerk allgemein'!$F$15+1),1),COLUMN(I51)-('2.1 Kraftwerk allgemein'!$F$16-'2.1 Kraftwerk allgemein'!$F$15+1)))))/$F51,
SUM(OFFSET('2.5 CAPEX'!W54,0,-MIN($F51-1,COLUMN(I51)-1),1,MIN($F51,COLUMN(I51))))/$F51)))))),
IF(OR(ISNUMBER($D51)=FALSE,$F51=""),"",
IF(AND('2.5 CAPEX'!$L54&lt;&gt;"x",'2.5 CAPEX'!$M54&lt;&gt;"x"),0,
IF($F51=0,0,
IF(R$4&lt;'2.1 Kraftwerk allgemein'!$F$16,0,
IF(R$4='2.1 Kraftwerk allgemein'!$F$16,'2.5 CAPEX'!$J54/$F51,
IF(R$4&lt;'2.1 Kraftwerk allgemein'!$F$16+$F51,
('2.5 CAPEX'!$J54+SUM(OFFSET('2.5 CAPEX'!W54,0,-MIN(MAX($F51-1-('2.1 Kraftwerk allgemein'!$F$16-'1.1 Allgemein'!$I$22+1),0),COLUMN(I51)-1-('2.1 Kraftwerk allgemein'!$F$16-'1.1 Allgemein'!$I$22+1)),1,MIN(MAX($F51-('2.1 Kraftwerk allgemein'!$F$16-'1.1 Allgemein'!$I$22+1),1),COLUMN(I51)-('2.1 Kraftwerk allgemein'!$F$16-'1.1 Allgemein'!$I$22+1)))))/$F51,
SUM(OFFSET('2.5 CAPEX'!W54,0,-MIN($F51-1,COLUMN(I51)-1),1,MIN($F51,COLUMN(I51))))/$F51)))))))</f>
        <v>0</v>
      </c>
      <c r="S51" s="199">
        <f ca="1">IF('2.1 Kraftwerk allgemein'!$F$15&lt;'1.1 Allgemein'!$I$22,
IF(OR(ISNUMBER($D51)=FALSE,$F51=""),"",
IF(AND('2.5 CAPEX'!$L54&lt;&gt;"x",'2.5 CAPEX'!$M54&lt;&gt;"x"),0,
IF($F51=0,0,
IF(S$4&lt;'2.1 Kraftwerk allgemein'!$F$16,0,
IF(S$4='2.1 Kraftwerk allgemein'!$F$16,'2.5 CAPEX'!$J54/$F51,
IF(S$4&lt;'2.1 Kraftwerk allgemein'!$F$16+$F51,
('2.5 CAPEX'!$J54+SUM(OFFSET('2.5 CAPEX'!X54,0,-MIN(MAX($F51-1-('2.1 Kraftwerk allgemein'!$F$16-'2.1 Kraftwerk allgemein'!$F$15+1),0),COLUMN(J51)-1-('2.1 Kraftwerk allgemein'!$F$16-'2.1 Kraftwerk allgemein'!$F$15+1)),1,MIN(MAX($F51-('2.1 Kraftwerk allgemein'!$F$16-'2.1 Kraftwerk allgemein'!$F$15+1),1),COLUMN(J51)-('2.1 Kraftwerk allgemein'!$F$16-'2.1 Kraftwerk allgemein'!$F$15+1)))))/$F51,
SUM(OFFSET('2.5 CAPEX'!X54,0,-MIN($F51-1,COLUMN(J51)-1),1,MIN($F51,COLUMN(J51))))/$F51)))))),
IF(OR(ISNUMBER($D51)=FALSE,$F51=""),"",
IF(AND('2.5 CAPEX'!$L54&lt;&gt;"x",'2.5 CAPEX'!$M54&lt;&gt;"x"),0,
IF($F51=0,0,
IF(S$4&lt;'2.1 Kraftwerk allgemein'!$F$16,0,
IF(S$4='2.1 Kraftwerk allgemein'!$F$16,'2.5 CAPEX'!$J54/$F51,
IF(S$4&lt;'2.1 Kraftwerk allgemein'!$F$16+$F51,
('2.5 CAPEX'!$J54+SUM(OFFSET('2.5 CAPEX'!X54,0,-MIN(MAX($F51-1-('2.1 Kraftwerk allgemein'!$F$16-'1.1 Allgemein'!$I$22+1),0),COLUMN(J51)-1-('2.1 Kraftwerk allgemein'!$F$16-'1.1 Allgemein'!$I$22+1)),1,MIN(MAX($F51-('2.1 Kraftwerk allgemein'!$F$16-'1.1 Allgemein'!$I$22+1),1),COLUMN(J51)-('2.1 Kraftwerk allgemein'!$F$16-'1.1 Allgemein'!$I$22+1)))))/$F51,
SUM(OFFSET('2.5 CAPEX'!X54,0,-MIN($F51-1,COLUMN(J51)-1),1,MIN($F51,COLUMN(J51))))/$F51)))))))</f>
        <v>0</v>
      </c>
      <c r="T51" s="199">
        <f ca="1">IF('2.1 Kraftwerk allgemein'!$F$15&lt;'1.1 Allgemein'!$I$22,
IF(OR(ISNUMBER($D51)=FALSE,$F51=""),"",
IF(AND('2.5 CAPEX'!$L54&lt;&gt;"x",'2.5 CAPEX'!$M54&lt;&gt;"x"),0,
IF($F51=0,0,
IF(T$4&lt;'2.1 Kraftwerk allgemein'!$F$16,0,
IF(T$4='2.1 Kraftwerk allgemein'!$F$16,'2.5 CAPEX'!$J54/$F51,
IF(T$4&lt;'2.1 Kraftwerk allgemein'!$F$16+$F51,
('2.5 CAPEX'!$J54+SUM(OFFSET('2.5 CAPEX'!Y54,0,-MIN(MAX($F51-1-('2.1 Kraftwerk allgemein'!$F$16-'2.1 Kraftwerk allgemein'!$F$15+1),0),COLUMN(K51)-1-('2.1 Kraftwerk allgemein'!$F$16-'2.1 Kraftwerk allgemein'!$F$15+1)),1,MIN(MAX($F51-('2.1 Kraftwerk allgemein'!$F$16-'2.1 Kraftwerk allgemein'!$F$15+1),1),COLUMN(K51)-('2.1 Kraftwerk allgemein'!$F$16-'2.1 Kraftwerk allgemein'!$F$15+1)))))/$F51,
SUM(OFFSET('2.5 CAPEX'!Y54,0,-MIN($F51-1,COLUMN(K51)-1),1,MIN($F51,COLUMN(K51))))/$F51)))))),
IF(OR(ISNUMBER($D51)=FALSE,$F51=""),"",
IF(AND('2.5 CAPEX'!$L54&lt;&gt;"x",'2.5 CAPEX'!$M54&lt;&gt;"x"),0,
IF($F51=0,0,
IF(T$4&lt;'2.1 Kraftwerk allgemein'!$F$16,0,
IF(T$4='2.1 Kraftwerk allgemein'!$F$16,'2.5 CAPEX'!$J54/$F51,
IF(T$4&lt;'2.1 Kraftwerk allgemein'!$F$16+$F51,
('2.5 CAPEX'!$J54+SUM(OFFSET('2.5 CAPEX'!Y54,0,-MIN(MAX($F51-1-('2.1 Kraftwerk allgemein'!$F$16-'1.1 Allgemein'!$I$22+1),0),COLUMN(K51)-1-('2.1 Kraftwerk allgemein'!$F$16-'1.1 Allgemein'!$I$22+1)),1,MIN(MAX($F51-('2.1 Kraftwerk allgemein'!$F$16-'1.1 Allgemein'!$I$22+1),1),COLUMN(K51)-('2.1 Kraftwerk allgemein'!$F$16-'1.1 Allgemein'!$I$22+1)))))/$F51,
SUM(OFFSET('2.5 CAPEX'!Y54,0,-MIN($F51-1,COLUMN(K51)-1),1,MIN($F51,COLUMN(K51))))/$F51)))))))</f>
        <v>0</v>
      </c>
      <c r="U51" s="199">
        <f ca="1">IF('2.1 Kraftwerk allgemein'!$F$15&lt;'1.1 Allgemein'!$I$22,
IF(OR(ISNUMBER($D51)=FALSE,$F51=""),"",
IF(AND('2.5 CAPEX'!$L54&lt;&gt;"x",'2.5 CAPEX'!$M54&lt;&gt;"x"),0,
IF($F51=0,0,
IF(U$4&lt;'2.1 Kraftwerk allgemein'!$F$16,0,
IF(U$4='2.1 Kraftwerk allgemein'!$F$16,'2.5 CAPEX'!$J54/$F51,
IF(U$4&lt;'2.1 Kraftwerk allgemein'!$F$16+$F51,
('2.5 CAPEX'!$J54+SUM(OFFSET('2.5 CAPEX'!Z54,0,-MIN(MAX($F51-1-('2.1 Kraftwerk allgemein'!$F$16-'2.1 Kraftwerk allgemein'!$F$15+1),0),COLUMN(L51)-1-('2.1 Kraftwerk allgemein'!$F$16-'2.1 Kraftwerk allgemein'!$F$15+1)),1,MIN(MAX($F51-('2.1 Kraftwerk allgemein'!$F$16-'2.1 Kraftwerk allgemein'!$F$15+1),1),COLUMN(L51)-('2.1 Kraftwerk allgemein'!$F$16-'2.1 Kraftwerk allgemein'!$F$15+1)))))/$F51,
SUM(OFFSET('2.5 CAPEX'!Z54,0,-MIN($F51-1,COLUMN(L51)-1),1,MIN($F51,COLUMN(L51))))/$F51)))))),
IF(OR(ISNUMBER($D51)=FALSE,$F51=""),"",
IF(AND('2.5 CAPEX'!$L54&lt;&gt;"x",'2.5 CAPEX'!$M54&lt;&gt;"x"),0,
IF($F51=0,0,
IF(U$4&lt;'2.1 Kraftwerk allgemein'!$F$16,0,
IF(U$4='2.1 Kraftwerk allgemein'!$F$16,'2.5 CAPEX'!$J54/$F51,
IF(U$4&lt;'2.1 Kraftwerk allgemein'!$F$16+$F51,
('2.5 CAPEX'!$J54+SUM(OFFSET('2.5 CAPEX'!Z54,0,-MIN(MAX($F51-1-('2.1 Kraftwerk allgemein'!$F$16-'1.1 Allgemein'!$I$22+1),0),COLUMN(L51)-1-('2.1 Kraftwerk allgemein'!$F$16-'1.1 Allgemein'!$I$22+1)),1,MIN(MAX($F51-('2.1 Kraftwerk allgemein'!$F$16-'1.1 Allgemein'!$I$22+1),1),COLUMN(L51)-('2.1 Kraftwerk allgemein'!$F$16-'1.1 Allgemein'!$I$22+1)))))/$F51,
SUM(OFFSET('2.5 CAPEX'!Z54,0,-MIN($F51-1,COLUMN(L51)-1),1,MIN($F51,COLUMN(L51))))/$F51)))))))</f>
        <v>0</v>
      </c>
      <c r="V51" s="199">
        <f ca="1">IF('2.1 Kraftwerk allgemein'!$F$15&lt;'1.1 Allgemein'!$I$22,
IF(OR(ISNUMBER($D51)=FALSE,$F51=""),"",
IF(AND('2.5 CAPEX'!$L54&lt;&gt;"x",'2.5 CAPEX'!$M54&lt;&gt;"x"),0,
IF($F51=0,0,
IF(V$4&lt;'2.1 Kraftwerk allgemein'!$F$16,0,
IF(V$4='2.1 Kraftwerk allgemein'!$F$16,'2.5 CAPEX'!$J54/$F51,
IF(V$4&lt;'2.1 Kraftwerk allgemein'!$F$16+$F51,
('2.5 CAPEX'!$J54+SUM(OFFSET('2.5 CAPEX'!AA54,0,-MIN(MAX($F51-1-('2.1 Kraftwerk allgemein'!$F$16-'2.1 Kraftwerk allgemein'!$F$15+1),0),COLUMN(M51)-1-('2.1 Kraftwerk allgemein'!$F$16-'2.1 Kraftwerk allgemein'!$F$15+1)),1,MIN(MAX($F51-('2.1 Kraftwerk allgemein'!$F$16-'2.1 Kraftwerk allgemein'!$F$15+1),1),COLUMN(M51)-('2.1 Kraftwerk allgemein'!$F$16-'2.1 Kraftwerk allgemein'!$F$15+1)))))/$F51,
SUM(OFFSET('2.5 CAPEX'!AA54,0,-MIN($F51-1,COLUMN(M51)-1),1,MIN($F51,COLUMN(M51))))/$F51)))))),
IF(OR(ISNUMBER($D51)=FALSE,$F51=""),"",
IF(AND('2.5 CAPEX'!$L54&lt;&gt;"x",'2.5 CAPEX'!$M54&lt;&gt;"x"),0,
IF($F51=0,0,
IF(V$4&lt;'2.1 Kraftwerk allgemein'!$F$16,0,
IF(V$4='2.1 Kraftwerk allgemein'!$F$16,'2.5 CAPEX'!$J54/$F51,
IF(V$4&lt;'2.1 Kraftwerk allgemein'!$F$16+$F51,
('2.5 CAPEX'!$J54+SUM(OFFSET('2.5 CAPEX'!AA54,0,-MIN(MAX($F51-1-('2.1 Kraftwerk allgemein'!$F$16-'1.1 Allgemein'!$I$22+1),0),COLUMN(M51)-1-('2.1 Kraftwerk allgemein'!$F$16-'1.1 Allgemein'!$I$22+1)),1,MIN(MAX($F51-('2.1 Kraftwerk allgemein'!$F$16-'1.1 Allgemein'!$I$22+1),1),COLUMN(M51)-('2.1 Kraftwerk allgemein'!$F$16-'1.1 Allgemein'!$I$22+1)))))/$F51,
SUM(OFFSET('2.5 CAPEX'!AA54,0,-MIN($F51-1,COLUMN(M51)-1),1,MIN($F51,COLUMN(M51))))/$F51)))))))</f>
        <v>0</v>
      </c>
      <c r="W51" s="199">
        <f ca="1">IF('2.1 Kraftwerk allgemein'!$F$15&lt;'1.1 Allgemein'!$I$22,
IF(OR(ISNUMBER($D51)=FALSE,$F51=""),"",
IF(AND('2.5 CAPEX'!$L54&lt;&gt;"x",'2.5 CAPEX'!$M54&lt;&gt;"x"),0,
IF($F51=0,0,
IF(W$4&lt;'2.1 Kraftwerk allgemein'!$F$16,0,
IF(W$4='2.1 Kraftwerk allgemein'!$F$16,'2.5 CAPEX'!$J54/$F51,
IF(W$4&lt;'2.1 Kraftwerk allgemein'!$F$16+$F51,
('2.5 CAPEX'!$J54+SUM(OFFSET('2.5 CAPEX'!AB54,0,-MIN(MAX($F51-1-('2.1 Kraftwerk allgemein'!$F$16-'2.1 Kraftwerk allgemein'!$F$15+1),0),COLUMN(N51)-1-('2.1 Kraftwerk allgemein'!$F$16-'2.1 Kraftwerk allgemein'!$F$15+1)),1,MIN(MAX($F51-('2.1 Kraftwerk allgemein'!$F$16-'2.1 Kraftwerk allgemein'!$F$15+1),1),COLUMN(N51)-('2.1 Kraftwerk allgemein'!$F$16-'2.1 Kraftwerk allgemein'!$F$15+1)))))/$F51,
SUM(OFFSET('2.5 CAPEX'!AB54,0,-MIN($F51-1,COLUMN(N51)-1),1,MIN($F51,COLUMN(N51))))/$F51)))))),
IF(OR(ISNUMBER($D51)=FALSE,$F51=""),"",
IF(AND('2.5 CAPEX'!$L54&lt;&gt;"x",'2.5 CAPEX'!$M54&lt;&gt;"x"),0,
IF($F51=0,0,
IF(W$4&lt;'2.1 Kraftwerk allgemein'!$F$16,0,
IF(W$4='2.1 Kraftwerk allgemein'!$F$16,'2.5 CAPEX'!$J54/$F51,
IF(W$4&lt;'2.1 Kraftwerk allgemein'!$F$16+$F51,
('2.5 CAPEX'!$J54+SUM(OFFSET('2.5 CAPEX'!AB54,0,-MIN(MAX($F51-1-('2.1 Kraftwerk allgemein'!$F$16-'1.1 Allgemein'!$I$22+1),0),COLUMN(N51)-1-('2.1 Kraftwerk allgemein'!$F$16-'1.1 Allgemein'!$I$22+1)),1,MIN(MAX($F51-('2.1 Kraftwerk allgemein'!$F$16-'1.1 Allgemein'!$I$22+1),1),COLUMN(N51)-('2.1 Kraftwerk allgemein'!$F$16-'1.1 Allgemein'!$I$22+1)))))/$F51,
SUM(OFFSET('2.5 CAPEX'!AB54,0,-MIN($F51-1,COLUMN(N51)-1),1,MIN($F51,COLUMN(N51))))/$F51)))))))</f>
        <v>0</v>
      </c>
      <c r="X51" s="199">
        <f ca="1">IF('2.1 Kraftwerk allgemein'!$F$15&lt;'1.1 Allgemein'!$I$22,
IF(OR(ISNUMBER($D51)=FALSE,$F51=""),"",
IF(AND('2.5 CAPEX'!$L54&lt;&gt;"x",'2.5 CAPEX'!$M54&lt;&gt;"x"),0,
IF($F51=0,0,
IF(X$4&lt;'2.1 Kraftwerk allgemein'!$F$16,0,
IF(X$4='2.1 Kraftwerk allgemein'!$F$16,'2.5 CAPEX'!$J54/$F51,
IF(X$4&lt;'2.1 Kraftwerk allgemein'!$F$16+$F51,
('2.5 CAPEX'!$J54+SUM(OFFSET('2.5 CAPEX'!AC54,0,-MIN(MAX($F51-1-('2.1 Kraftwerk allgemein'!$F$16-'2.1 Kraftwerk allgemein'!$F$15+1),0),COLUMN(O51)-1-('2.1 Kraftwerk allgemein'!$F$16-'2.1 Kraftwerk allgemein'!$F$15+1)),1,MIN(MAX($F51-('2.1 Kraftwerk allgemein'!$F$16-'2.1 Kraftwerk allgemein'!$F$15+1),1),COLUMN(O51)-('2.1 Kraftwerk allgemein'!$F$16-'2.1 Kraftwerk allgemein'!$F$15+1)))))/$F51,
SUM(OFFSET('2.5 CAPEX'!AC54,0,-MIN($F51-1,COLUMN(O51)-1),1,MIN($F51,COLUMN(O51))))/$F51)))))),
IF(OR(ISNUMBER($D51)=FALSE,$F51=""),"",
IF(AND('2.5 CAPEX'!$L54&lt;&gt;"x",'2.5 CAPEX'!$M54&lt;&gt;"x"),0,
IF($F51=0,0,
IF(X$4&lt;'2.1 Kraftwerk allgemein'!$F$16,0,
IF(X$4='2.1 Kraftwerk allgemein'!$F$16,'2.5 CAPEX'!$J54/$F51,
IF(X$4&lt;'2.1 Kraftwerk allgemein'!$F$16+$F51,
('2.5 CAPEX'!$J54+SUM(OFFSET('2.5 CAPEX'!AC54,0,-MIN(MAX($F51-1-('2.1 Kraftwerk allgemein'!$F$16-'1.1 Allgemein'!$I$22+1),0),COLUMN(O51)-1-('2.1 Kraftwerk allgemein'!$F$16-'1.1 Allgemein'!$I$22+1)),1,MIN(MAX($F51-('2.1 Kraftwerk allgemein'!$F$16-'1.1 Allgemein'!$I$22+1),1),COLUMN(O51)-('2.1 Kraftwerk allgemein'!$F$16-'1.1 Allgemein'!$I$22+1)))))/$F51,
SUM(OFFSET('2.5 CAPEX'!AC54,0,-MIN($F51-1,COLUMN(O51)-1),1,MIN($F51,COLUMN(O51))))/$F51)))))))</f>
        <v>0</v>
      </c>
      <c r="Y51" s="199">
        <f ca="1">IF('2.1 Kraftwerk allgemein'!$F$15&lt;'1.1 Allgemein'!$I$22,
IF(OR(ISNUMBER($D51)=FALSE,$F51=""),"",
IF(AND('2.5 CAPEX'!$L54&lt;&gt;"x",'2.5 CAPEX'!$M54&lt;&gt;"x"),0,
IF($F51=0,0,
IF(Y$4&lt;'2.1 Kraftwerk allgemein'!$F$16,0,
IF(Y$4='2.1 Kraftwerk allgemein'!$F$16,'2.5 CAPEX'!$J54/$F51,
IF(Y$4&lt;'2.1 Kraftwerk allgemein'!$F$16+$F51,
('2.5 CAPEX'!$J54+SUM(OFFSET('2.5 CAPEX'!AD54,0,-MIN(MAX($F51-1-('2.1 Kraftwerk allgemein'!$F$16-'2.1 Kraftwerk allgemein'!$F$15+1),0),COLUMN(P51)-1-('2.1 Kraftwerk allgemein'!$F$16-'2.1 Kraftwerk allgemein'!$F$15+1)),1,MIN(MAX($F51-('2.1 Kraftwerk allgemein'!$F$16-'2.1 Kraftwerk allgemein'!$F$15+1),1),COLUMN(P51)-('2.1 Kraftwerk allgemein'!$F$16-'2.1 Kraftwerk allgemein'!$F$15+1)))))/$F51,
SUM(OFFSET('2.5 CAPEX'!AD54,0,-MIN($F51-1,COLUMN(P51)-1),1,MIN($F51,COLUMN(P51))))/$F51)))))),
IF(OR(ISNUMBER($D51)=FALSE,$F51=""),"",
IF(AND('2.5 CAPEX'!$L54&lt;&gt;"x",'2.5 CAPEX'!$M54&lt;&gt;"x"),0,
IF($F51=0,0,
IF(Y$4&lt;'2.1 Kraftwerk allgemein'!$F$16,0,
IF(Y$4='2.1 Kraftwerk allgemein'!$F$16,'2.5 CAPEX'!$J54/$F51,
IF(Y$4&lt;'2.1 Kraftwerk allgemein'!$F$16+$F51,
('2.5 CAPEX'!$J54+SUM(OFFSET('2.5 CAPEX'!AD54,0,-MIN(MAX($F51-1-('2.1 Kraftwerk allgemein'!$F$16-'1.1 Allgemein'!$I$22+1),0),COLUMN(P51)-1-('2.1 Kraftwerk allgemein'!$F$16-'1.1 Allgemein'!$I$22+1)),1,MIN(MAX($F51-('2.1 Kraftwerk allgemein'!$F$16-'1.1 Allgemein'!$I$22+1),1),COLUMN(P51)-('2.1 Kraftwerk allgemein'!$F$16-'1.1 Allgemein'!$I$22+1)))))/$F51,
SUM(OFFSET('2.5 CAPEX'!AD54,0,-MIN($F51-1,COLUMN(P51)-1),1,MIN($F51,COLUMN(P51))))/$F51)))))))</f>
        <v>0</v>
      </c>
      <c r="Z51" s="199">
        <f ca="1">IF('2.1 Kraftwerk allgemein'!$F$15&lt;'1.1 Allgemein'!$I$22,
IF(OR(ISNUMBER($D51)=FALSE,$F51=""),"",
IF(AND('2.5 CAPEX'!$L54&lt;&gt;"x",'2.5 CAPEX'!$M54&lt;&gt;"x"),0,
IF($F51=0,0,
IF(Z$4&lt;'2.1 Kraftwerk allgemein'!$F$16,0,
IF(Z$4='2.1 Kraftwerk allgemein'!$F$16,'2.5 CAPEX'!$J54/$F51,
IF(Z$4&lt;'2.1 Kraftwerk allgemein'!$F$16+$F51,
('2.5 CAPEX'!$J54+SUM(OFFSET('2.5 CAPEX'!AE54,0,-MIN(MAX($F51-1-('2.1 Kraftwerk allgemein'!$F$16-'2.1 Kraftwerk allgemein'!$F$15+1),0),COLUMN(Q51)-1-('2.1 Kraftwerk allgemein'!$F$16-'2.1 Kraftwerk allgemein'!$F$15+1)),1,MIN(MAX($F51-('2.1 Kraftwerk allgemein'!$F$16-'2.1 Kraftwerk allgemein'!$F$15+1),1),COLUMN(Q51)-('2.1 Kraftwerk allgemein'!$F$16-'2.1 Kraftwerk allgemein'!$F$15+1)))))/$F51,
SUM(OFFSET('2.5 CAPEX'!AE54,0,-MIN($F51-1,COLUMN(Q51)-1),1,MIN($F51,COLUMN(Q51))))/$F51)))))),
IF(OR(ISNUMBER($D51)=FALSE,$F51=""),"",
IF(AND('2.5 CAPEX'!$L54&lt;&gt;"x",'2.5 CAPEX'!$M54&lt;&gt;"x"),0,
IF($F51=0,0,
IF(Z$4&lt;'2.1 Kraftwerk allgemein'!$F$16,0,
IF(Z$4='2.1 Kraftwerk allgemein'!$F$16,'2.5 CAPEX'!$J54/$F51,
IF(Z$4&lt;'2.1 Kraftwerk allgemein'!$F$16+$F51,
('2.5 CAPEX'!$J54+SUM(OFFSET('2.5 CAPEX'!AE54,0,-MIN(MAX($F51-1-('2.1 Kraftwerk allgemein'!$F$16-'1.1 Allgemein'!$I$22+1),0),COLUMN(Q51)-1-('2.1 Kraftwerk allgemein'!$F$16-'1.1 Allgemein'!$I$22+1)),1,MIN(MAX($F51-('2.1 Kraftwerk allgemein'!$F$16-'1.1 Allgemein'!$I$22+1),1),COLUMN(Q51)-('2.1 Kraftwerk allgemein'!$F$16-'1.1 Allgemein'!$I$22+1)))))/$F51,
SUM(OFFSET('2.5 CAPEX'!AE54,0,-MIN($F51-1,COLUMN(Q51)-1),1,MIN($F51,COLUMN(Q51))))/$F51)))))))</f>
        <v>0</v>
      </c>
      <c r="AA51" s="199">
        <f ca="1">IF('2.1 Kraftwerk allgemein'!$F$15&lt;'1.1 Allgemein'!$I$22,
IF(OR(ISNUMBER($D51)=FALSE,$F51=""),"",
IF(AND('2.5 CAPEX'!$L54&lt;&gt;"x",'2.5 CAPEX'!$M54&lt;&gt;"x"),0,
IF($F51=0,0,
IF(AA$4&lt;'2.1 Kraftwerk allgemein'!$F$16,0,
IF(AA$4='2.1 Kraftwerk allgemein'!$F$16,'2.5 CAPEX'!$J54/$F51,
IF(AA$4&lt;'2.1 Kraftwerk allgemein'!$F$16+$F51,
('2.5 CAPEX'!$J54+SUM(OFFSET('2.5 CAPEX'!AF54,0,-MIN(MAX($F51-1-('2.1 Kraftwerk allgemein'!$F$16-'2.1 Kraftwerk allgemein'!$F$15+1),0),COLUMN(R51)-1-('2.1 Kraftwerk allgemein'!$F$16-'2.1 Kraftwerk allgemein'!$F$15+1)),1,MIN(MAX($F51-('2.1 Kraftwerk allgemein'!$F$16-'2.1 Kraftwerk allgemein'!$F$15+1),1),COLUMN(R51)-('2.1 Kraftwerk allgemein'!$F$16-'2.1 Kraftwerk allgemein'!$F$15+1)))))/$F51,
SUM(OFFSET('2.5 CAPEX'!AF54,0,-MIN($F51-1,COLUMN(R51)-1),1,MIN($F51,COLUMN(R51))))/$F51)))))),
IF(OR(ISNUMBER($D51)=FALSE,$F51=""),"",
IF(AND('2.5 CAPEX'!$L54&lt;&gt;"x",'2.5 CAPEX'!$M54&lt;&gt;"x"),0,
IF($F51=0,0,
IF(AA$4&lt;'2.1 Kraftwerk allgemein'!$F$16,0,
IF(AA$4='2.1 Kraftwerk allgemein'!$F$16,'2.5 CAPEX'!$J54/$F51,
IF(AA$4&lt;'2.1 Kraftwerk allgemein'!$F$16+$F51,
('2.5 CAPEX'!$J54+SUM(OFFSET('2.5 CAPEX'!AF54,0,-MIN(MAX($F51-1-('2.1 Kraftwerk allgemein'!$F$16-'1.1 Allgemein'!$I$22+1),0),COLUMN(R51)-1-('2.1 Kraftwerk allgemein'!$F$16-'1.1 Allgemein'!$I$22+1)),1,MIN(MAX($F51-('2.1 Kraftwerk allgemein'!$F$16-'1.1 Allgemein'!$I$22+1),1),COLUMN(R51)-('2.1 Kraftwerk allgemein'!$F$16-'1.1 Allgemein'!$I$22+1)))))/$F51,
SUM(OFFSET('2.5 CAPEX'!AF54,0,-MIN($F51-1,COLUMN(R51)-1),1,MIN($F51,COLUMN(R51))))/$F51)))))))</f>
        <v>0</v>
      </c>
      <c r="AB51" s="199">
        <f ca="1">IF('2.1 Kraftwerk allgemein'!$F$15&lt;'1.1 Allgemein'!$I$22,
IF(OR(ISNUMBER($D51)=FALSE,$F51=""),"",
IF(AND('2.5 CAPEX'!$L54&lt;&gt;"x",'2.5 CAPEX'!$M54&lt;&gt;"x"),0,
IF($F51=0,0,
IF(AB$4&lt;'2.1 Kraftwerk allgemein'!$F$16,0,
IF(AB$4='2.1 Kraftwerk allgemein'!$F$16,'2.5 CAPEX'!$J54/$F51,
IF(AB$4&lt;'2.1 Kraftwerk allgemein'!$F$16+$F51,
('2.5 CAPEX'!$J54+SUM(OFFSET('2.5 CAPEX'!AG54,0,-MIN(MAX($F51-1-('2.1 Kraftwerk allgemein'!$F$16-'2.1 Kraftwerk allgemein'!$F$15+1),0),COLUMN(S51)-1-('2.1 Kraftwerk allgemein'!$F$16-'2.1 Kraftwerk allgemein'!$F$15+1)),1,MIN(MAX($F51-('2.1 Kraftwerk allgemein'!$F$16-'2.1 Kraftwerk allgemein'!$F$15+1),1),COLUMN(S51)-('2.1 Kraftwerk allgemein'!$F$16-'2.1 Kraftwerk allgemein'!$F$15+1)))))/$F51,
SUM(OFFSET('2.5 CAPEX'!AG54,0,-MIN($F51-1,COLUMN(S51)-1),1,MIN($F51,COLUMN(S51))))/$F51)))))),
IF(OR(ISNUMBER($D51)=FALSE,$F51=""),"",
IF(AND('2.5 CAPEX'!$L54&lt;&gt;"x",'2.5 CAPEX'!$M54&lt;&gt;"x"),0,
IF($F51=0,0,
IF(AB$4&lt;'2.1 Kraftwerk allgemein'!$F$16,0,
IF(AB$4='2.1 Kraftwerk allgemein'!$F$16,'2.5 CAPEX'!$J54/$F51,
IF(AB$4&lt;'2.1 Kraftwerk allgemein'!$F$16+$F51,
('2.5 CAPEX'!$J54+SUM(OFFSET('2.5 CAPEX'!AG54,0,-MIN(MAX($F51-1-('2.1 Kraftwerk allgemein'!$F$16-'1.1 Allgemein'!$I$22+1),0),COLUMN(S51)-1-('2.1 Kraftwerk allgemein'!$F$16-'1.1 Allgemein'!$I$22+1)),1,MIN(MAX($F51-('2.1 Kraftwerk allgemein'!$F$16-'1.1 Allgemein'!$I$22+1),1),COLUMN(S51)-('2.1 Kraftwerk allgemein'!$F$16-'1.1 Allgemein'!$I$22+1)))))/$F51,
SUM(OFFSET('2.5 CAPEX'!AG54,0,-MIN($F51-1,COLUMN(S51)-1),1,MIN($F51,COLUMN(S51))))/$F51)))))))</f>
        <v>0</v>
      </c>
      <c r="AC51" s="199">
        <f ca="1">IF('2.1 Kraftwerk allgemein'!$F$15&lt;'1.1 Allgemein'!$I$22,
IF(OR(ISNUMBER($D51)=FALSE,$F51=""),"",
IF(AND('2.5 CAPEX'!$L54&lt;&gt;"x",'2.5 CAPEX'!$M54&lt;&gt;"x"),0,
IF($F51=0,0,
IF(AC$4&lt;'2.1 Kraftwerk allgemein'!$F$16,0,
IF(AC$4='2.1 Kraftwerk allgemein'!$F$16,'2.5 CAPEX'!$J54/$F51,
IF(AC$4&lt;'2.1 Kraftwerk allgemein'!$F$16+$F51,
('2.5 CAPEX'!$J54+SUM(OFFSET('2.5 CAPEX'!AH54,0,-MIN(MAX($F51-1-('2.1 Kraftwerk allgemein'!$F$16-'2.1 Kraftwerk allgemein'!$F$15+1),0),COLUMN(T51)-1-('2.1 Kraftwerk allgemein'!$F$16-'2.1 Kraftwerk allgemein'!$F$15+1)),1,MIN(MAX($F51-('2.1 Kraftwerk allgemein'!$F$16-'2.1 Kraftwerk allgemein'!$F$15+1),1),COLUMN(T51)-('2.1 Kraftwerk allgemein'!$F$16-'2.1 Kraftwerk allgemein'!$F$15+1)))))/$F51,
SUM(OFFSET('2.5 CAPEX'!AH54,0,-MIN($F51-1,COLUMN(T51)-1),1,MIN($F51,COLUMN(T51))))/$F51)))))),
IF(OR(ISNUMBER($D51)=FALSE,$F51=""),"",
IF(AND('2.5 CAPEX'!$L54&lt;&gt;"x",'2.5 CAPEX'!$M54&lt;&gt;"x"),0,
IF($F51=0,0,
IF(AC$4&lt;'2.1 Kraftwerk allgemein'!$F$16,0,
IF(AC$4='2.1 Kraftwerk allgemein'!$F$16,'2.5 CAPEX'!$J54/$F51,
IF(AC$4&lt;'2.1 Kraftwerk allgemein'!$F$16+$F51,
('2.5 CAPEX'!$J54+SUM(OFFSET('2.5 CAPEX'!AH54,0,-MIN(MAX($F51-1-('2.1 Kraftwerk allgemein'!$F$16-'1.1 Allgemein'!$I$22+1),0),COLUMN(T51)-1-('2.1 Kraftwerk allgemein'!$F$16-'1.1 Allgemein'!$I$22+1)),1,MIN(MAX($F51-('2.1 Kraftwerk allgemein'!$F$16-'1.1 Allgemein'!$I$22+1),1),COLUMN(T51)-('2.1 Kraftwerk allgemein'!$F$16-'1.1 Allgemein'!$I$22+1)))))/$F51,
SUM(OFFSET('2.5 CAPEX'!AH54,0,-MIN($F51-1,COLUMN(T51)-1),1,MIN($F51,COLUMN(T51))))/$F51)))))))</f>
        <v>0</v>
      </c>
      <c r="AD51" s="199">
        <f ca="1">IF('2.1 Kraftwerk allgemein'!$F$15&lt;'1.1 Allgemein'!$I$22,
IF(OR(ISNUMBER($D51)=FALSE,$F51=""),"",
IF(AND('2.5 CAPEX'!$L54&lt;&gt;"x",'2.5 CAPEX'!$M54&lt;&gt;"x"),0,
IF($F51=0,0,
IF(AD$4&lt;'2.1 Kraftwerk allgemein'!$F$16,0,
IF(AD$4='2.1 Kraftwerk allgemein'!$F$16,'2.5 CAPEX'!$J54/$F51,
IF(AD$4&lt;'2.1 Kraftwerk allgemein'!$F$16+$F51,
('2.5 CAPEX'!$J54+SUM(OFFSET('2.5 CAPEX'!AI54,0,-MIN(MAX($F51-1-('2.1 Kraftwerk allgemein'!$F$16-'2.1 Kraftwerk allgemein'!$F$15+1),0),COLUMN(U51)-1-('2.1 Kraftwerk allgemein'!$F$16-'2.1 Kraftwerk allgemein'!$F$15+1)),1,MIN(MAX($F51-('2.1 Kraftwerk allgemein'!$F$16-'2.1 Kraftwerk allgemein'!$F$15+1),1),COLUMN(U51)-('2.1 Kraftwerk allgemein'!$F$16-'2.1 Kraftwerk allgemein'!$F$15+1)))))/$F51,
SUM(OFFSET('2.5 CAPEX'!AI54,0,-MIN($F51-1,COLUMN(U51)-1),1,MIN($F51,COLUMN(U51))))/$F51)))))),
IF(OR(ISNUMBER($D51)=FALSE,$F51=""),"",
IF(AND('2.5 CAPEX'!$L54&lt;&gt;"x",'2.5 CAPEX'!$M54&lt;&gt;"x"),0,
IF($F51=0,0,
IF(AD$4&lt;'2.1 Kraftwerk allgemein'!$F$16,0,
IF(AD$4='2.1 Kraftwerk allgemein'!$F$16,'2.5 CAPEX'!$J54/$F51,
IF(AD$4&lt;'2.1 Kraftwerk allgemein'!$F$16+$F51,
('2.5 CAPEX'!$J54+SUM(OFFSET('2.5 CAPEX'!AI54,0,-MIN(MAX($F51-1-('2.1 Kraftwerk allgemein'!$F$16-'1.1 Allgemein'!$I$22+1),0),COLUMN(U51)-1-('2.1 Kraftwerk allgemein'!$F$16-'1.1 Allgemein'!$I$22+1)),1,MIN(MAX($F51-('2.1 Kraftwerk allgemein'!$F$16-'1.1 Allgemein'!$I$22+1),1),COLUMN(U51)-('2.1 Kraftwerk allgemein'!$F$16-'1.1 Allgemein'!$I$22+1)))))/$F51,
SUM(OFFSET('2.5 CAPEX'!AI54,0,-MIN($F51-1,COLUMN(U51)-1),1,MIN($F51,COLUMN(U51))))/$F51)))))))</f>
        <v>0</v>
      </c>
      <c r="AE51" s="199">
        <f ca="1">IF('2.1 Kraftwerk allgemein'!$F$15&lt;'1.1 Allgemein'!$I$22,
IF(OR(ISNUMBER($D51)=FALSE,$F51=""),"",
IF(AND('2.5 CAPEX'!$L54&lt;&gt;"x",'2.5 CAPEX'!$M54&lt;&gt;"x"),0,
IF($F51=0,0,
IF(AE$4&lt;'2.1 Kraftwerk allgemein'!$F$16,0,
IF(AE$4='2.1 Kraftwerk allgemein'!$F$16,'2.5 CAPEX'!$J54/$F51,
IF(AE$4&lt;'2.1 Kraftwerk allgemein'!$F$16+$F51,
('2.5 CAPEX'!$J54+SUM(OFFSET('2.5 CAPEX'!AJ54,0,-MIN(MAX($F51-1-('2.1 Kraftwerk allgemein'!$F$16-'2.1 Kraftwerk allgemein'!$F$15+1),0),COLUMN(V51)-1-('2.1 Kraftwerk allgemein'!$F$16-'2.1 Kraftwerk allgemein'!$F$15+1)),1,MIN(MAX($F51-('2.1 Kraftwerk allgemein'!$F$16-'2.1 Kraftwerk allgemein'!$F$15+1),1),COLUMN(V51)-('2.1 Kraftwerk allgemein'!$F$16-'2.1 Kraftwerk allgemein'!$F$15+1)))))/$F51,
SUM(OFFSET('2.5 CAPEX'!AJ54,0,-MIN($F51-1,COLUMN(V51)-1),1,MIN($F51,COLUMN(V51))))/$F51)))))),
IF(OR(ISNUMBER($D51)=FALSE,$F51=""),"",
IF(AND('2.5 CAPEX'!$L54&lt;&gt;"x",'2.5 CAPEX'!$M54&lt;&gt;"x"),0,
IF($F51=0,0,
IF(AE$4&lt;'2.1 Kraftwerk allgemein'!$F$16,0,
IF(AE$4='2.1 Kraftwerk allgemein'!$F$16,'2.5 CAPEX'!$J54/$F51,
IF(AE$4&lt;'2.1 Kraftwerk allgemein'!$F$16+$F51,
('2.5 CAPEX'!$J54+SUM(OFFSET('2.5 CAPEX'!AJ54,0,-MIN(MAX($F51-1-('2.1 Kraftwerk allgemein'!$F$16-'1.1 Allgemein'!$I$22+1),0),COLUMN(V51)-1-('2.1 Kraftwerk allgemein'!$F$16-'1.1 Allgemein'!$I$22+1)),1,MIN(MAX($F51-('2.1 Kraftwerk allgemein'!$F$16-'1.1 Allgemein'!$I$22+1),1),COLUMN(V51)-('2.1 Kraftwerk allgemein'!$F$16-'1.1 Allgemein'!$I$22+1)))))/$F51,
SUM(OFFSET('2.5 CAPEX'!AJ54,0,-MIN($F51-1,COLUMN(V51)-1),1,MIN($F51,COLUMN(V51))))/$F51)))))))</f>
        <v>0</v>
      </c>
      <c r="AF51" s="199">
        <f ca="1">IF('2.1 Kraftwerk allgemein'!$F$15&lt;'1.1 Allgemein'!$I$22,
IF(OR(ISNUMBER($D51)=FALSE,$F51=""),"",
IF(AND('2.5 CAPEX'!$L54&lt;&gt;"x",'2.5 CAPEX'!$M54&lt;&gt;"x"),0,
IF($F51=0,0,
IF(AF$4&lt;'2.1 Kraftwerk allgemein'!$F$16,0,
IF(AF$4='2.1 Kraftwerk allgemein'!$F$16,'2.5 CAPEX'!$J54/$F51,
IF(AF$4&lt;'2.1 Kraftwerk allgemein'!$F$16+$F51,
('2.5 CAPEX'!$J54+SUM(OFFSET('2.5 CAPEX'!AK54,0,-MIN(MAX($F51-1-('2.1 Kraftwerk allgemein'!$F$16-'2.1 Kraftwerk allgemein'!$F$15+1),0),COLUMN(W51)-1-('2.1 Kraftwerk allgemein'!$F$16-'2.1 Kraftwerk allgemein'!$F$15+1)),1,MIN(MAX($F51-('2.1 Kraftwerk allgemein'!$F$16-'2.1 Kraftwerk allgemein'!$F$15+1),1),COLUMN(W51)-('2.1 Kraftwerk allgemein'!$F$16-'2.1 Kraftwerk allgemein'!$F$15+1)))))/$F51,
SUM(OFFSET('2.5 CAPEX'!AK54,0,-MIN($F51-1,COLUMN(W51)-1),1,MIN($F51,COLUMN(W51))))/$F51)))))),
IF(OR(ISNUMBER($D51)=FALSE,$F51=""),"",
IF(AND('2.5 CAPEX'!$L54&lt;&gt;"x",'2.5 CAPEX'!$M54&lt;&gt;"x"),0,
IF($F51=0,0,
IF(AF$4&lt;'2.1 Kraftwerk allgemein'!$F$16,0,
IF(AF$4='2.1 Kraftwerk allgemein'!$F$16,'2.5 CAPEX'!$J54/$F51,
IF(AF$4&lt;'2.1 Kraftwerk allgemein'!$F$16+$F51,
('2.5 CAPEX'!$J54+SUM(OFFSET('2.5 CAPEX'!AK54,0,-MIN(MAX($F51-1-('2.1 Kraftwerk allgemein'!$F$16-'1.1 Allgemein'!$I$22+1),0),COLUMN(W51)-1-('2.1 Kraftwerk allgemein'!$F$16-'1.1 Allgemein'!$I$22+1)),1,MIN(MAX($F51-('2.1 Kraftwerk allgemein'!$F$16-'1.1 Allgemein'!$I$22+1),1),COLUMN(W51)-('2.1 Kraftwerk allgemein'!$F$16-'1.1 Allgemein'!$I$22+1)))))/$F51,
SUM(OFFSET('2.5 CAPEX'!AK54,0,-MIN($F51-1,COLUMN(W51)-1),1,MIN($F51,COLUMN(W51))))/$F51)))))))</f>
        <v>0</v>
      </c>
      <c r="AG51" s="199">
        <f ca="1">IF('2.1 Kraftwerk allgemein'!$F$15&lt;'1.1 Allgemein'!$I$22,
IF(OR(ISNUMBER($D51)=FALSE,$F51=""),"",
IF(AND('2.5 CAPEX'!$L54&lt;&gt;"x",'2.5 CAPEX'!$M54&lt;&gt;"x"),0,
IF($F51=0,0,
IF(AG$4&lt;'2.1 Kraftwerk allgemein'!$F$16,0,
IF(AG$4='2.1 Kraftwerk allgemein'!$F$16,'2.5 CAPEX'!$J54/$F51,
IF(AG$4&lt;'2.1 Kraftwerk allgemein'!$F$16+$F51,
('2.5 CAPEX'!$J54+SUM(OFFSET('2.5 CAPEX'!AL54,0,-MIN(MAX($F51-1-('2.1 Kraftwerk allgemein'!$F$16-'2.1 Kraftwerk allgemein'!$F$15+1),0),COLUMN(X51)-1-('2.1 Kraftwerk allgemein'!$F$16-'2.1 Kraftwerk allgemein'!$F$15+1)),1,MIN(MAX($F51-('2.1 Kraftwerk allgemein'!$F$16-'2.1 Kraftwerk allgemein'!$F$15+1),1),COLUMN(X51)-('2.1 Kraftwerk allgemein'!$F$16-'2.1 Kraftwerk allgemein'!$F$15+1)))))/$F51,
SUM(OFFSET('2.5 CAPEX'!AL54,0,-MIN($F51-1,COLUMN(X51)-1),1,MIN($F51,COLUMN(X51))))/$F51)))))),
IF(OR(ISNUMBER($D51)=FALSE,$F51=""),"",
IF(AND('2.5 CAPEX'!$L54&lt;&gt;"x",'2.5 CAPEX'!$M54&lt;&gt;"x"),0,
IF($F51=0,0,
IF(AG$4&lt;'2.1 Kraftwerk allgemein'!$F$16,0,
IF(AG$4='2.1 Kraftwerk allgemein'!$F$16,'2.5 CAPEX'!$J54/$F51,
IF(AG$4&lt;'2.1 Kraftwerk allgemein'!$F$16+$F51,
('2.5 CAPEX'!$J54+SUM(OFFSET('2.5 CAPEX'!AL54,0,-MIN(MAX($F51-1-('2.1 Kraftwerk allgemein'!$F$16-'1.1 Allgemein'!$I$22+1),0),COLUMN(X51)-1-('2.1 Kraftwerk allgemein'!$F$16-'1.1 Allgemein'!$I$22+1)),1,MIN(MAX($F51-('2.1 Kraftwerk allgemein'!$F$16-'1.1 Allgemein'!$I$22+1),1),COLUMN(X51)-('2.1 Kraftwerk allgemein'!$F$16-'1.1 Allgemein'!$I$22+1)))))/$F51,
SUM(OFFSET('2.5 CAPEX'!AL54,0,-MIN($F51-1,COLUMN(X51)-1),1,MIN($F51,COLUMN(X51))))/$F51)))))))</f>
        <v>0</v>
      </c>
      <c r="AH51" s="199">
        <f ca="1">IF('2.1 Kraftwerk allgemein'!$F$15&lt;'1.1 Allgemein'!$I$22,
IF(OR(ISNUMBER($D51)=FALSE,$F51=""),"",
IF(AND('2.5 CAPEX'!$L54&lt;&gt;"x",'2.5 CAPEX'!$M54&lt;&gt;"x"),0,
IF($F51=0,0,
IF(AH$4&lt;'2.1 Kraftwerk allgemein'!$F$16,0,
IF(AH$4='2.1 Kraftwerk allgemein'!$F$16,'2.5 CAPEX'!$J54/$F51,
IF(AH$4&lt;'2.1 Kraftwerk allgemein'!$F$16+$F51,
('2.5 CAPEX'!$J54+SUM(OFFSET('2.5 CAPEX'!AM54,0,-MIN(MAX($F51-1-('2.1 Kraftwerk allgemein'!$F$16-'2.1 Kraftwerk allgemein'!$F$15+1),0),COLUMN(Y51)-1-('2.1 Kraftwerk allgemein'!$F$16-'2.1 Kraftwerk allgemein'!$F$15+1)),1,MIN(MAX($F51-('2.1 Kraftwerk allgemein'!$F$16-'2.1 Kraftwerk allgemein'!$F$15+1),1),COLUMN(Y51)-('2.1 Kraftwerk allgemein'!$F$16-'2.1 Kraftwerk allgemein'!$F$15+1)))))/$F51,
SUM(OFFSET('2.5 CAPEX'!AM54,0,-MIN($F51-1,COLUMN(Y51)-1),1,MIN($F51,COLUMN(Y51))))/$F51)))))),
IF(OR(ISNUMBER($D51)=FALSE,$F51=""),"",
IF(AND('2.5 CAPEX'!$L54&lt;&gt;"x",'2.5 CAPEX'!$M54&lt;&gt;"x"),0,
IF($F51=0,0,
IF(AH$4&lt;'2.1 Kraftwerk allgemein'!$F$16,0,
IF(AH$4='2.1 Kraftwerk allgemein'!$F$16,'2.5 CAPEX'!$J54/$F51,
IF(AH$4&lt;'2.1 Kraftwerk allgemein'!$F$16+$F51,
('2.5 CAPEX'!$J54+SUM(OFFSET('2.5 CAPEX'!AM54,0,-MIN(MAX($F51-1-('2.1 Kraftwerk allgemein'!$F$16-'1.1 Allgemein'!$I$22+1),0),COLUMN(Y51)-1-('2.1 Kraftwerk allgemein'!$F$16-'1.1 Allgemein'!$I$22+1)),1,MIN(MAX($F51-('2.1 Kraftwerk allgemein'!$F$16-'1.1 Allgemein'!$I$22+1),1),COLUMN(Y51)-('2.1 Kraftwerk allgemein'!$F$16-'1.1 Allgemein'!$I$22+1)))))/$F51,
SUM(OFFSET('2.5 CAPEX'!AM54,0,-MIN($F51-1,COLUMN(Y51)-1),1,MIN($F51,COLUMN(Y51))))/$F51)))))))</f>
        <v>0</v>
      </c>
      <c r="AI51" s="199">
        <f ca="1">IF('2.1 Kraftwerk allgemein'!$F$15&lt;'1.1 Allgemein'!$I$22,
IF(OR(ISNUMBER($D51)=FALSE,$F51=""),"",
IF(AND('2.5 CAPEX'!$L54&lt;&gt;"x",'2.5 CAPEX'!$M54&lt;&gt;"x"),0,
IF($F51=0,0,
IF(AI$4&lt;'2.1 Kraftwerk allgemein'!$F$16,0,
IF(AI$4='2.1 Kraftwerk allgemein'!$F$16,'2.5 CAPEX'!$J54/$F51,
IF(AI$4&lt;'2.1 Kraftwerk allgemein'!$F$16+$F51,
('2.5 CAPEX'!$J54+SUM(OFFSET('2.5 CAPEX'!AN54,0,-MIN(MAX($F51-1-('2.1 Kraftwerk allgemein'!$F$16-'2.1 Kraftwerk allgemein'!$F$15+1),0),COLUMN(Z51)-1-('2.1 Kraftwerk allgemein'!$F$16-'2.1 Kraftwerk allgemein'!$F$15+1)),1,MIN(MAX($F51-('2.1 Kraftwerk allgemein'!$F$16-'2.1 Kraftwerk allgemein'!$F$15+1),1),COLUMN(Z51)-('2.1 Kraftwerk allgemein'!$F$16-'2.1 Kraftwerk allgemein'!$F$15+1)))))/$F51,
SUM(OFFSET('2.5 CAPEX'!AN54,0,-MIN($F51-1,COLUMN(Z51)-1),1,MIN($F51,COLUMN(Z51))))/$F51)))))),
IF(OR(ISNUMBER($D51)=FALSE,$F51=""),"",
IF(AND('2.5 CAPEX'!$L54&lt;&gt;"x",'2.5 CAPEX'!$M54&lt;&gt;"x"),0,
IF($F51=0,0,
IF(AI$4&lt;'2.1 Kraftwerk allgemein'!$F$16,0,
IF(AI$4='2.1 Kraftwerk allgemein'!$F$16,'2.5 CAPEX'!$J54/$F51,
IF(AI$4&lt;'2.1 Kraftwerk allgemein'!$F$16+$F51,
('2.5 CAPEX'!$J54+SUM(OFFSET('2.5 CAPEX'!AN54,0,-MIN(MAX($F51-1-('2.1 Kraftwerk allgemein'!$F$16-'1.1 Allgemein'!$I$22+1),0),COLUMN(Z51)-1-('2.1 Kraftwerk allgemein'!$F$16-'1.1 Allgemein'!$I$22+1)),1,MIN(MAX($F51-('2.1 Kraftwerk allgemein'!$F$16-'1.1 Allgemein'!$I$22+1),1),COLUMN(Z51)-('2.1 Kraftwerk allgemein'!$F$16-'1.1 Allgemein'!$I$22+1)))))/$F51,
SUM(OFFSET('2.5 CAPEX'!AN54,0,-MIN($F51-1,COLUMN(Z51)-1),1,MIN($F51,COLUMN(Z51))))/$F51)))))))</f>
        <v>0</v>
      </c>
      <c r="AJ51" s="199">
        <f ca="1">IF('2.1 Kraftwerk allgemein'!$F$15&lt;'1.1 Allgemein'!$I$22,
IF(OR(ISNUMBER($D51)=FALSE,$F51=""),"",
IF(AND('2.5 CAPEX'!$L54&lt;&gt;"x",'2.5 CAPEX'!$M54&lt;&gt;"x"),0,
IF($F51=0,0,
IF(AJ$4&lt;'2.1 Kraftwerk allgemein'!$F$16,0,
IF(AJ$4='2.1 Kraftwerk allgemein'!$F$16,'2.5 CAPEX'!$J54/$F51,
IF(AJ$4&lt;'2.1 Kraftwerk allgemein'!$F$16+$F51,
('2.5 CAPEX'!$J54+SUM(OFFSET('2.5 CAPEX'!AO54,0,-MIN(MAX($F51-1-('2.1 Kraftwerk allgemein'!$F$16-'2.1 Kraftwerk allgemein'!$F$15+1),0),COLUMN(AA51)-1-('2.1 Kraftwerk allgemein'!$F$16-'2.1 Kraftwerk allgemein'!$F$15+1)),1,MIN(MAX($F51-('2.1 Kraftwerk allgemein'!$F$16-'2.1 Kraftwerk allgemein'!$F$15+1),1),COLUMN(AA51)-('2.1 Kraftwerk allgemein'!$F$16-'2.1 Kraftwerk allgemein'!$F$15+1)))))/$F51,
SUM(OFFSET('2.5 CAPEX'!AO54,0,-MIN($F51-1,COLUMN(AA51)-1),1,MIN($F51,COLUMN(AA51))))/$F51)))))),
IF(OR(ISNUMBER($D51)=FALSE,$F51=""),"",
IF(AND('2.5 CAPEX'!$L54&lt;&gt;"x",'2.5 CAPEX'!$M54&lt;&gt;"x"),0,
IF($F51=0,0,
IF(AJ$4&lt;'2.1 Kraftwerk allgemein'!$F$16,0,
IF(AJ$4='2.1 Kraftwerk allgemein'!$F$16,'2.5 CAPEX'!$J54/$F51,
IF(AJ$4&lt;'2.1 Kraftwerk allgemein'!$F$16+$F51,
('2.5 CAPEX'!$J54+SUM(OFFSET('2.5 CAPEX'!AO54,0,-MIN(MAX($F51-1-('2.1 Kraftwerk allgemein'!$F$16-'1.1 Allgemein'!$I$22+1),0),COLUMN(AA51)-1-('2.1 Kraftwerk allgemein'!$F$16-'1.1 Allgemein'!$I$22+1)),1,MIN(MAX($F51-('2.1 Kraftwerk allgemein'!$F$16-'1.1 Allgemein'!$I$22+1),1),COLUMN(AA51)-('2.1 Kraftwerk allgemein'!$F$16-'1.1 Allgemein'!$I$22+1)))))/$F51,
SUM(OFFSET('2.5 CAPEX'!AO54,0,-MIN($F51-1,COLUMN(AA51)-1),1,MIN($F51,COLUMN(AA51))))/$F51)))))))</f>
        <v>0</v>
      </c>
      <c r="AK51" s="199">
        <f ca="1">IF('2.1 Kraftwerk allgemein'!$F$15&lt;'1.1 Allgemein'!$I$22,
IF(OR(ISNUMBER($D51)=FALSE,$F51=""),"",
IF(AND('2.5 CAPEX'!$L54&lt;&gt;"x",'2.5 CAPEX'!$M54&lt;&gt;"x"),0,
IF($F51=0,0,
IF(AK$4&lt;'2.1 Kraftwerk allgemein'!$F$16,0,
IF(AK$4='2.1 Kraftwerk allgemein'!$F$16,'2.5 CAPEX'!$J54/$F51,
IF(AK$4&lt;'2.1 Kraftwerk allgemein'!$F$16+$F51,
('2.5 CAPEX'!$J54+SUM(OFFSET('2.5 CAPEX'!AP54,0,-MIN(MAX($F51-1-('2.1 Kraftwerk allgemein'!$F$16-'2.1 Kraftwerk allgemein'!$F$15+1),0),COLUMN(AB51)-1-('2.1 Kraftwerk allgemein'!$F$16-'2.1 Kraftwerk allgemein'!$F$15+1)),1,MIN(MAX($F51-('2.1 Kraftwerk allgemein'!$F$16-'2.1 Kraftwerk allgemein'!$F$15+1),1),COLUMN(AB51)-('2.1 Kraftwerk allgemein'!$F$16-'2.1 Kraftwerk allgemein'!$F$15+1)))))/$F51,
SUM(OFFSET('2.5 CAPEX'!AP54,0,-MIN($F51-1,COLUMN(AB51)-1),1,MIN($F51,COLUMN(AB51))))/$F51)))))),
IF(OR(ISNUMBER($D51)=FALSE,$F51=""),"",
IF(AND('2.5 CAPEX'!$L54&lt;&gt;"x",'2.5 CAPEX'!$M54&lt;&gt;"x"),0,
IF($F51=0,0,
IF(AK$4&lt;'2.1 Kraftwerk allgemein'!$F$16,0,
IF(AK$4='2.1 Kraftwerk allgemein'!$F$16,'2.5 CAPEX'!$J54/$F51,
IF(AK$4&lt;'2.1 Kraftwerk allgemein'!$F$16+$F51,
('2.5 CAPEX'!$J54+SUM(OFFSET('2.5 CAPEX'!AP54,0,-MIN(MAX($F51-1-('2.1 Kraftwerk allgemein'!$F$16-'1.1 Allgemein'!$I$22+1),0),COLUMN(AB51)-1-('2.1 Kraftwerk allgemein'!$F$16-'1.1 Allgemein'!$I$22+1)),1,MIN(MAX($F51-('2.1 Kraftwerk allgemein'!$F$16-'1.1 Allgemein'!$I$22+1),1),COLUMN(AB51)-('2.1 Kraftwerk allgemein'!$F$16-'1.1 Allgemein'!$I$22+1)))))/$F51,
SUM(OFFSET('2.5 CAPEX'!AP54,0,-MIN($F51-1,COLUMN(AB51)-1),1,MIN($F51,COLUMN(AB51))))/$F51)))))))</f>
        <v>0</v>
      </c>
      <c r="AL51" s="199">
        <f ca="1">IF('2.1 Kraftwerk allgemein'!$F$15&lt;'1.1 Allgemein'!$I$22,
IF(OR(ISNUMBER($D51)=FALSE,$F51=""),"",
IF(AND('2.5 CAPEX'!$L54&lt;&gt;"x",'2.5 CAPEX'!$M54&lt;&gt;"x"),0,
IF($F51=0,0,
IF(AL$4&lt;'2.1 Kraftwerk allgemein'!$F$16,0,
IF(AL$4='2.1 Kraftwerk allgemein'!$F$16,'2.5 CAPEX'!$J54/$F51,
IF(AL$4&lt;'2.1 Kraftwerk allgemein'!$F$16+$F51,
('2.5 CAPEX'!$J54+SUM(OFFSET('2.5 CAPEX'!AQ54,0,-MIN(MAX($F51-1-('2.1 Kraftwerk allgemein'!$F$16-'2.1 Kraftwerk allgemein'!$F$15+1),0),COLUMN(AC51)-1-('2.1 Kraftwerk allgemein'!$F$16-'2.1 Kraftwerk allgemein'!$F$15+1)),1,MIN(MAX($F51-('2.1 Kraftwerk allgemein'!$F$16-'2.1 Kraftwerk allgemein'!$F$15+1),1),COLUMN(AC51)-('2.1 Kraftwerk allgemein'!$F$16-'2.1 Kraftwerk allgemein'!$F$15+1)))))/$F51,
SUM(OFFSET('2.5 CAPEX'!AQ54,0,-MIN($F51-1,COLUMN(AC51)-1),1,MIN($F51,COLUMN(AC51))))/$F51)))))),
IF(OR(ISNUMBER($D51)=FALSE,$F51=""),"",
IF(AND('2.5 CAPEX'!$L54&lt;&gt;"x",'2.5 CAPEX'!$M54&lt;&gt;"x"),0,
IF($F51=0,0,
IF(AL$4&lt;'2.1 Kraftwerk allgemein'!$F$16,0,
IF(AL$4='2.1 Kraftwerk allgemein'!$F$16,'2.5 CAPEX'!$J54/$F51,
IF(AL$4&lt;'2.1 Kraftwerk allgemein'!$F$16+$F51,
('2.5 CAPEX'!$J54+SUM(OFFSET('2.5 CAPEX'!AQ54,0,-MIN(MAX($F51-1-('2.1 Kraftwerk allgemein'!$F$16-'1.1 Allgemein'!$I$22+1),0),COLUMN(AC51)-1-('2.1 Kraftwerk allgemein'!$F$16-'1.1 Allgemein'!$I$22+1)),1,MIN(MAX($F51-('2.1 Kraftwerk allgemein'!$F$16-'1.1 Allgemein'!$I$22+1),1),COLUMN(AC51)-('2.1 Kraftwerk allgemein'!$F$16-'1.1 Allgemein'!$I$22+1)))))/$F51,
SUM(OFFSET('2.5 CAPEX'!AQ54,0,-MIN($F51-1,COLUMN(AC51)-1),1,MIN($F51,COLUMN(AC51))))/$F51)))))))</f>
        <v>0</v>
      </c>
      <c r="AM51" s="199">
        <f ca="1">IF('2.1 Kraftwerk allgemein'!$F$15&lt;'1.1 Allgemein'!$I$22,
IF(OR(ISNUMBER($D51)=FALSE,$F51=""),"",
IF(AND('2.5 CAPEX'!$L54&lt;&gt;"x",'2.5 CAPEX'!$M54&lt;&gt;"x"),0,
IF($F51=0,0,
IF(AM$4&lt;'2.1 Kraftwerk allgemein'!$F$16,0,
IF(AM$4='2.1 Kraftwerk allgemein'!$F$16,'2.5 CAPEX'!$J54/$F51,
IF(AM$4&lt;'2.1 Kraftwerk allgemein'!$F$16+$F51,
('2.5 CAPEX'!$J54+SUM(OFFSET('2.5 CAPEX'!AR54,0,-MIN(MAX($F51-1-('2.1 Kraftwerk allgemein'!$F$16-'2.1 Kraftwerk allgemein'!$F$15+1),0),COLUMN(AD51)-1-('2.1 Kraftwerk allgemein'!$F$16-'2.1 Kraftwerk allgemein'!$F$15+1)),1,MIN(MAX($F51-('2.1 Kraftwerk allgemein'!$F$16-'2.1 Kraftwerk allgemein'!$F$15+1),1),COLUMN(AD51)-('2.1 Kraftwerk allgemein'!$F$16-'2.1 Kraftwerk allgemein'!$F$15+1)))))/$F51,
SUM(OFFSET('2.5 CAPEX'!AR54,0,-MIN($F51-1,COLUMN(AD51)-1),1,MIN($F51,COLUMN(AD51))))/$F51)))))),
IF(OR(ISNUMBER($D51)=FALSE,$F51=""),"",
IF(AND('2.5 CAPEX'!$L54&lt;&gt;"x",'2.5 CAPEX'!$M54&lt;&gt;"x"),0,
IF($F51=0,0,
IF(AM$4&lt;'2.1 Kraftwerk allgemein'!$F$16,0,
IF(AM$4='2.1 Kraftwerk allgemein'!$F$16,'2.5 CAPEX'!$J54/$F51,
IF(AM$4&lt;'2.1 Kraftwerk allgemein'!$F$16+$F51,
('2.5 CAPEX'!$J54+SUM(OFFSET('2.5 CAPEX'!AR54,0,-MIN(MAX($F51-1-('2.1 Kraftwerk allgemein'!$F$16-'1.1 Allgemein'!$I$22+1),0),COLUMN(AD51)-1-('2.1 Kraftwerk allgemein'!$F$16-'1.1 Allgemein'!$I$22+1)),1,MIN(MAX($F51-('2.1 Kraftwerk allgemein'!$F$16-'1.1 Allgemein'!$I$22+1),1),COLUMN(AD51)-('2.1 Kraftwerk allgemein'!$F$16-'1.1 Allgemein'!$I$22+1)))))/$F51,
SUM(OFFSET('2.5 CAPEX'!AR54,0,-MIN($F51-1,COLUMN(AD51)-1),1,MIN($F51,COLUMN(AD51))))/$F51)))))))</f>
        <v>0</v>
      </c>
      <c r="AN51" s="199">
        <f ca="1">IF('2.1 Kraftwerk allgemein'!$F$15&lt;'1.1 Allgemein'!$I$22,
IF(OR(ISNUMBER($D51)=FALSE,$F51=""),"",
IF(AND('2.5 CAPEX'!$L54&lt;&gt;"x",'2.5 CAPEX'!$M54&lt;&gt;"x"),0,
IF($F51=0,0,
IF(AN$4&lt;'2.1 Kraftwerk allgemein'!$F$16,0,
IF(AN$4='2.1 Kraftwerk allgemein'!$F$16,'2.5 CAPEX'!$J54/$F51,
IF(AN$4&lt;'2.1 Kraftwerk allgemein'!$F$16+$F51,
('2.5 CAPEX'!$J54+SUM(OFFSET('2.5 CAPEX'!AS54,0,-MIN(MAX($F51-1-('2.1 Kraftwerk allgemein'!$F$16-'2.1 Kraftwerk allgemein'!$F$15+1),0),COLUMN(AE51)-1-('2.1 Kraftwerk allgemein'!$F$16-'2.1 Kraftwerk allgemein'!$F$15+1)),1,MIN(MAX($F51-('2.1 Kraftwerk allgemein'!$F$16-'2.1 Kraftwerk allgemein'!$F$15+1),1),COLUMN(AE51)-('2.1 Kraftwerk allgemein'!$F$16-'2.1 Kraftwerk allgemein'!$F$15+1)))))/$F51,
SUM(OFFSET('2.5 CAPEX'!AS54,0,-MIN($F51-1,COLUMN(AE51)-1),1,MIN($F51,COLUMN(AE51))))/$F51)))))),
IF(OR(ISNUMBER($D51)=FALSE,$F51=""),"",
IF(AND('2.5 CAPEX'!$L54&lt;&gt;"x",'2.5 CAPEX'!$M54&lt;&gt;"x"),0,
IF($F51=0,0,
IF(AN$4&lt;'2.1 Kraftwerk allgemein'!$F$16,0,
IF(AN$4='2.1 Kraftwerk allgemein'!$F$16,'2.5 CAPEX'!$J54/$F51,
IF(AN$4&lt;'2.1 Kraftwerk allgemein'!$F$16+$F51,
('2.5 CAPEX'!$J54+SUM(OFFSET('2.5 CAPEX'!AS54,0,-MIN(MAX($F51-1-('2.1 Kraftwerk allgemein'!$F$16-'1.1 Allgemein'!$I$22+1),0),COLUMN(AE51)-1-('2.1 Kraftwerk allgemein'!$F$16-'1.1 Allgemein'!$I$22+1)),1,MIN(MAX($F51-('2.1 Kraftwerk allgemein'!$F$16-'1.1 Allgemein'!$I$22+1),1),COLUMN(AE51)-('2.1 Kraftwerk allgemein'!$F$16-'1.1 Allgemein'!$I$22+1)))))/$F51,
SUM(OFFSET('2.5 CAPEX'!AS54,0,-MIN($F51-1,COLUMN(AE51)-1),1,MIN($F51,COLUMN(AE51))))/$F51)))))))</f>
        <v>0</v>
      </c>
      <c r="AO51" s="199">
        <f ca="1">IF('2.1 Kraftwerk allgemein'!$F$15&lt;'1.1 Allgemein'!$I$22,
IF(OR(ISNUMBER($D51)=FALSE,$F51=""),"",
IF(AND('2.5 CAPEX'!$L54&lt;&gt;"x",'2.5 CAPEX'!$M54&lt;&gt;"x"),0,
IF($F51=0,0,
IF(AO$4&lt;'2.1 Kraftwerk allgemein'!$F$16,0,
IF(AO$4='2.1 Kraftwerk allgemein'!$F$16,'2.5 CAPEX'!$J54/$F51,
IF(AO$4&lt;'2.1 Kraftwerk allgemein'!$F$16+$F51,
('2.5 CAPEX'!$J54+SUM(OFFSET('2.5 CAPEX'!AT54,0,-MIN(MAX($F51-1-('2.1 Kraftwerk allgemein'!$F$16-'2.1 Kraftwerk allgemein'!$F$15+1),0),COLUMN(AF51)-1-('2.1 Kraftwerk allgemein'!$F$16-'2.1 Kraftwerk allgemein'!$F$15+1)),1,MIN(MAX($F51-('2.1 Kraftwerk allgemein'!$F$16-'2.1 Kraftwerk allgemein'!$F$15+1),1),COLUMN(AF51)-('2.1 Kraftwerk allgemein'!$F$16-'2.1 Kraftwerk allgemein'!$F$15+1)))))/$F51,
SUM(OFFSET('2.5 CAPEX'!AT54,0,-MIN($F51-1,COLUMN(AF51)-1),1,MIN($F51,COLUMN(AF51))))/$F51)))))),
IF(OR(ISNUMBER($D51)=FALSE,$F51=""),"",
IF(AND('2.5 CAPEX'!$L54&lt;&gt;"x",'2.5 CAPEX'!$M54&lt;&gt;"x"),0,
IF($F51=0,0,
IF(AO$4&lt;'2.1 Kraftwerk allgemein'!$F$16,0,
IF(AO$4='2.1 Kraftwerk allgemein'!$F$16,'2.5 CAPEX'!$J54/$F51,
IF(AO$4&lt;'2.1 Kraftwerk allgemein'!$F$16+$F51,
('2.5 CAPEX'!$J54+SUM(OFFSET('2.5 CAPEX'!AT54,0,-MIN(MAX($F51-1-('2.1 Kraftwerk allgemein'!$F$16-'1.1 Allgemein'!$I$22+1),0),COLUMN(AF51)-1-('2.1 Kraftwerk allgemein'!$F$16-'1.1 Allgemein'!$I$22+1)),1,MIN(MAX($F51-('2.1 Kraftwerk allgemein'!$F$16-'1.1 Allgemein'!$I$22+1),1),COLUMN(AF51)-('2.1 Kraftwerk allgemein'!$F$16-'1.1 Allgemein'!$I$22+1)))))/$F51,
SUM(OFFSET('2.5 CAPEX'!AT54,0,-MIN($F51-1,COLUMN(AF51)-1),1,MIN($F51,COLUMN(AF51))))/$F51)))))))</f>
        <v>0</v>
      </c>
      <c r="AP51" s="199">
        <f ca="1">IF('2.1 Kraftwerk allgemein'!$F$15&lt;'1.1 Allgemein'!$I$22,
IF(OR(ISNUMBER($D51)=FALSE,$F51=""),"",
IF(AND('2.5 CAPEX'!$L54&lt;&gt;"x",'2.5 CAPEX'!$M54&lt;&gt;"x"),0,
IF($F51=0,0,
IF(AP$4&lt;'2.1 Kraftwerk allgemein'!$F$16,0,
IF(AP$4='2.1 Kraftwerk allgemein'!$F$16,'2.5 CAPEX'!$J54/$F51,
IF(AP$4&lt;'2.1 Kraftwerk allgemein'!$F$16+$F51,
('2.5 CAPEX'!$J54+SUM(OFFSET('2.5 CAPEX'!AU54,0,-MIN(MAX($F51-1-('2.1 Kraftwerk allgemein'!$F$16-'2.1 Kraftwerk allgemein'!$F$15+1),0),COLUMN(AG51)-1-('2.1 Kraftwerk allgemein'!$F$16-'2.1 Kraftwerk allgemein'!$F$15+1)),1,MIN(MAX($F51-('2.1 Kraftwerk allgemein'!$F$16-'2.1 Kraftwerk allgemein'!$F$15+1),1),COLUMN(AG51)-('2.1 Kraftwerk allgemein'!$F$16-'2.1 Kraftwerk allgemein'!$F$15+1)))))/$F51,
SUM(OFFSET('2.5 CAPEX'!AU54,0,-MIN($F51-1,COLUMN(AG51)-1),1,MIN($F51,COLUMN(AG51))))/$F51)))))),
IF(OR(ISNUMBER($D51)=FALSE,$F51=""),"",
IF(AND('2.5 CAPEX'!$L54&lt;&gt;"x",'2.5 CAPEX'!$M54&lt;&gt;"x"),0,
IF($F51=0,0,
IF(AP$4&lt;'2.1 Kraftwerk allgemein'!$F$16,0,
IF(AP$4='2.1 Kraftwerk allgemein'!$F$16,'2.5 CAPEX'!$J54/$F51,
IF(AP$4&lt;'2.1 Kraftwerk allgemein'!$F$16+$F51,
('2.5 CAPEX'!$J54+SUM(OFFSET('2.5 CAPEX'!AU54,0,-MIN(MAX($F51-1-('2.1 Kraftwerk allgemein'!$F$16-'1.1 Allgemein'!$I$22+1),0),COLUMN(AG51)-1-('2.1 Kraftwerk allgemein'!$F$16-'1.1 Allgemein'!$I$22+1)),1,MIN(MAX($F51-('2.1 Kraftwerk allgemein'!$F$16-'1.1 Allgemein'!$I$22+1),1),COLUMN(AG51)-('2.1 Kraftwerk allgemein'!$F$16-'1.1 Allgemein'!$I$22+1)))))/$F51,
SUM(OFFSET('2.5 CAPEX'!AU54,0,-MIN($F51-1,COLUMN(AG51)-1),1,MIN($F51,COLUMN(AG51))))/$F51)))))))</f>
        <v>0</v>
      </c>
      <c r="AQ51" s="199">
        <f ca="1">IF('2.1 Kraftwerk allgemein'!$F$15&lt;'1.1 Allgemein'!$I$22,
IF(OR(ISNUMBER($D51)=FALSE,$F51=""),"",
IF(AND('2.5 CAPEX'!$L54&lt;&gt;"x",'2.5 CAPEX'!$M54&lt;&gt;"x"),0,
IF($F51=0,0,
IF(AQ$4&lt;'2.1 Kraftwerk allgemein'!$F$16,0,
IF(AQ$4='2.1 Kraftwerk allgemein'!$F$16,'2.5 CAPEX'!$J54/$F51,
IF(AQ$4&lt;'2.1 Kraftwerk allgemein'!$F$16+$F51,
('2.5 CAPEX'!$J54+SUM(OFFSET('2.5 CAPEX'!AV54,0,-MIN(MAX($F51-1-('2.1 Kraftwerk allgemein'!$F$16-'2.1 Kraftwerk allgemein'!$F$15+1),0),COLUMN(AH51)-1-('2.1 Kraftwerk allgemein'!$F$16-'2.1 Kraftwerk allgemein'!$F$15+1)),1,MIN(MAX($F51-('2.1 Kraftwerk allgemein'!$F$16-'2.1 Kraftwerk allgemein'!$F$15+1),1),COLUMN(AH51)-('2.1 Kraftwerk allgemein'!$F$16-'2.1 Kraftwerk allgemein'!$F$15+1)))))/$F51,
SUM(OFFSET('2.5 CAPEX'!AV54,0,-MIN($F51-1,COLUMN(AH51)-1),1,MIN($F51,COLUMN(AH51))))/$F51)))))),
IF(OR(ISNUMBER($D51)=FALSE,$F51=""),"",
IF(AND('2.5 CAPEX'!$L54&lt;&gt;"x",'2.5 CAPEX'!$M54&lt;&gt;"x"),0,
IF($F51=0,0,
IF(AQ$4&lt;'2.1 Kraftwerk allgemein'!$F$16,0,
IF(AQ$4='2.1 Kraftwerk allgemein'!$F$16,'2.5 CAPEX'!$J54/$F51,
IF(AQ$4&lt;'2.1 Kraftwerk allgemein'!$F$16+$F51,
('2.5 CAPEX'!$J54+SUM(OFFSET('2.5 CAPEX'!AV54,0,-MIN(MAX($F51-1-('2.1 Kraftwerk allgemein'!$F$16-'1.1 Allgemein'!$I$22+1),0),COLUMN(AH51)-1-('2.1 Kraftwerk allgemein'!$F$16-'1.1 Allgemein'!$I$22+1)),1,MIN(MAX($F51-('2.1 Kraftwerk allgemein'!$F$16-'1.1 Allgemein'!$I$22+1),1),COLUMN(AH51)-('2.1 Kraftwerk allgemein'!$F$16-'1.1 Allgemein'!$I$22+1)))))/$F51,
SUM(OFFSET('2.5 CAPEX'!AV54,0,-MIN($F51-1,COLUMN(AH51)-1),1,MIN($F51,COLUMN(AH51))))/$F51)))))))</f>
        <v>0</v>
      </c>
      <c r="AR51" s="199">
        <f ca="1">IF('2.1 Kraftwerk allgemein'!$F$15&lt;'1.1 Allgemein'!$I$22,
IF(OR(ISNUMBER($D51)=FALSE,$F51=""),"",
IF(AND('2.5 CAPEX'!$L54&lt;&gt;"x",'2.5 CAPEX'!$M54&lt;&gt;"x"),0,
IF($F51=0,0,
IF(AR$4&lt;'2.1 Kraftwerk allgemein'!$F$16,0,
IF(AR$4='2.1 Kraftwerk allgemein'!$F$16,'2.5 CAPEX'!$J54/$F51,
IF(AR$4&lt;'2.1 Kraftwerk allgemein'!$F$16+$F51,
('2.5 CAPEX'!$J54+SUM(OFFSET('2.5 CAPEX'!AW54,0,-MIN(MAX($F51-1-('2.1 Kraftwerk allgemein'!$F$16-'2.1 Kraftwerk allgemein'!$F$15+1),0),COLUMN(AI51)-1-('2.1 Kraftwerk allgemein'!$F$16-'2.1 Kraftwerk allgemein'!$F$15+1)),1,MIN(MAX($F51-('2.1 Kraftwerk allgemein'!$F$16-'2.1 Kraftwerk allgemein'!$F$15+1),1),COLUMN(AI51)-('2.1 Kraftwerk allgemein'!$F$16-'2.1 Kraftwerk allgemein'!$F$15+1)))))/$F51,
SUM(OFFSET('2.5 CAPEX'!AW54,0,-MIN($F51-1,COLUMN(AI51)-1),1,MIN($F51,COLUMN(AI51))))/$F51)))))),
IF(OR(ISNUMBER($D51)=FALSE,$F51=""),"",
IF(AND('2.5 CAPEX'!$L54&lt;&gt;"x",'2.5 CAPEX'!$M54&lt;&gt;"x"),0,
IF($F51=0,0,
IF(AR$4&lt;'2.1 Kraftwerk allgemein'!$F$16,0,
IF(AR$4='2.1 Kraftwerk allgemein'!$F$16,'2.5 CAPEX'!$J54/$F51,
IF(AR$4&lt;'2.1 Kraftwerk allgemein'!$F$16+$F51,
('2.5 CAPEX'!$J54+SUM(OFFSET('2.5 CAPEX'!AW54,0,-MIN(MAX($F51-1-('2.1 Kraftwerk allgemein'!$F$16-'1.1 Allgemein'!$I$22+1),0),COLUMN(AI51)-1-('2.1 Kraftwerk allgemein'!$F$16-'1.1 Allgemein'!$I$22+1)),1,MIN(MAX($F51-('2.1 Kraftwerk allgemein'!$F$16-'1.1 Allgemein'!$I$22+1),1),COLUMN(AI51)-('2.1 Kraftwerk allgemein'!$F$16-'1.1 Allgemein'!$I$22+1)))))/$F51,
SUM(OFFSET('2.5 CAPEX'!AW54,0,-MIN($F51-1,COLUMN(AI51)-1),1,MIN($F51,COLUMN(AI51))))/$F51)))))))</f>
        <v>0</v>
      </c>
      <c r="AS51" s="199">
        <f ca="1">IF('2.1 Kraftwerk allgemein'!$F$15&lt;'1.1 Allgemein'!$I$22,
IF(OR(ISNUMBER($D51)=FALSE,$F51=""),"",
IF(AND('2.5 CAPEX'!$L54&lt;&gt;"x",'2.5 CAPEX'!$M54&lt;&gt;"x"),0,
IF($F51=0,0,
IF(AS$4&lt;'2.1 Kraftwerk allgemein'!$F$16,0,
IF(AS$4='2.1 Kraftwerk allgemein'!$F$16,'2.5 CAPEX'!$J54/$F51,
IF(AS$4&lt;'2.1 Kraftwerk allgemein'!$F$16+$F51,
('2.5 CAPEX'!$J54+SUM(OFFSET('2.5 CAPEX'!AX54,0,-MIN(MAX($F51-1-('2.1 Kraftwerk allgemein'!$F$16-'2.1 Kraftwerk allgemein'!$F$15+1),0),COLUMN(AJ51)-1-('2.1 Kraftwerk allgemein'!$F$16-'2.1 Kraftwerk allgemein'!$F$15+1)),1,MIN(MAX($F51-('2.1 Kraftwerk allgemein'!$F$16-'2.1 Kraftwerk allgemein'!$F$15+1),1),COLUMN(AJ51)-('2.1 Kraftwerk allgemein'!$F$16-'2.1 Kraftwerk allgemein'!$F$15+1)))))/$F51,
SUM(OFFSET('2.5 CAPEX'!AX54,0,-MIN($F51-1,COLUMN(AJ51)-1),1,MIN($F51,COLUMN(AJ51))))/$F51)))))),
IF(OR(ISNUMBER($D51)=FALSE,$F51=""),"",
IF(AND('2.5 CAPEX'!$L54&lt;&gt;"x",'2.5 CAPEX'!$M54&lt;&gt;"x"),0,
IF($F51=0,0,
IF(AS$4&lt;'2.1 Kraftwerk allgemein'!$F$16,0,
IF(AS$4='2.1 Kraftwerk allgemein'!$F$16,'2.5 CAPEX'!$J54/$F51,
IF(AS$4&lt;'2.1 Kraftwerk allgemein'!$F$16+$F51,
('2.5 CAPEX'!$J54+SUM(OFFSET('2.5 CAPEX'!AX54,0,-MIN(MAX($F51-1-('2.1 Kraftwerk allgemein'!$F$16-'1.1 Allgemein'!$I$22+1),0),COLUMN(AJ51)-1-('2.1 Kraftwerk allgemein'!$F$16-'1.1 Allgemein'!$I$22+1)),1,MIN(MAX($F51-('2.1 Kraftwerk allgemein'!$F$16-'1.1 Allgemein'!$I$22+1),1),COLUMN(AJ51)-('2.1 Kraftwerk allgemein'!$F$16-'1.1 Allgemein'!$I$22+1)))))/$F51,
SUM(OFFSET('2.5 CAPEX'!AX54,0,-MIN($F51-1,COLUMN(AJ51)-1),1,MIN($F51,COLUMN(AJ51))))/$F51)))))))</f>
        <v>0</v>
      </c>
      <c r="AT51" s="199">
        <f ca="1">IF('2.1 Kraftwerk allgemein'!$F$15&lt;'1.1 Allgemein'!$I$22,
IF(OR(ISNUMBER($D51)=FALSE,$F51=""),"",
IF(AND('2.5 CAPEX'!$L54&lt;&gt;"x",'2.5 CAPEX'!$M54&lt;&gt;"x"),0,
IF($F51=0,0,
IF(AT$4&lt;'2.1 Kraftwerk allgemein'!$F$16,0,
IF(AT$4='2.1 Kraftwerk allgemein'!$F$16,'2.5 CAPEX'!$J54/$F51,
IF(AT$4&lt;'2.1 Kraftwerk allgemein'!$F$16+$F51,
('2.5 CAPEX'!$J54+SUM(OFFSET('2.5 CAPEX'!AY54,0,-MIN(MAX($F51-1-('2.1 Kraftwerk allgemein'!$F$16-'2.1 Kraftwerk allgemein'!$F$15+1),0),COLUMN(AK51)-1-('2.1 Kraftwerk allgemein'!$F$16-'2.1 Kraftwerk allgemein'!$F$15+1)),1,MIN(MAX($F51-('2.1 Kraftwerk allgemein'!$F$16-'2.1 Kraftwerk allgemein'!$F$15+1),1),COLUMN(AK51)-('2.1 Kraftwerk allgemein'!$F$16-'2.1 Kraftwerk allgemein'!$F$15+1)))))/$F51,
SUM(OFFSET('2.5 CAPEX'!AY54,0,-MIN($F51-1,COLUMN(AK51)-1),1,MIN($F51,COLUMN(AK51))))/$F51)))))),
IF(OR(ISNUMBER($D51)=FALSE,$F51=""),"",
IF(AND('2.5 CAPEX'!$L54&lt;&gt;"x",'2.5 CAPEX'!$M54&lt;&gt;"x"),0,
IF($F51=0,0,
IF(AT$4&lt;'2.1 Kraftwerk allgemein'!$F$16,0,
IF(AT$4='2.1 Kraftwerk allgemein'!$F$16,'2.5 CAPEX'!$J54/$F51,
IF(AT$4&lt;'2.1 Kraftwerk allgemein'!$F$16+$F51,
('2.5 CAPEX'!$J54+SUM(OFFSET('2.5 CAPEX'!AY54,0,-MIN(MAX($F51-1-('2.1 Kraftwerk allgemein'!$F$16-'1.1 Allgemein'!$I$22+1),0),COLUMN(AK51)-1-('2.1 Kraftwerk allgemein'!$F$16-'1.1 Allgemein'!$I$22+1)),1,MIN(MAX($F51-('2.1 Kraftwerk allgemein'!$F$16-'1.1 Allgemein'!$I$22+1),1),COLUMN(AK51)-('2.1 Kraftwerk allgemein'!$F$16-'1.1 Allgemein'!$I$22+1)))))/$F51,
SUM(OFFSET('2.5 CAPEX'!AY54,0,-MIN($F51-1,COLUMN(AK51)-1),1,MIN($F51,COLUMN(AK51))))/$F51)))))))</f>
        <v>0</v>
      </c>
      <c r="AU51" s="199">
        <f ca="1">IF('2.1 Kraftwerk allgemein'!$F$15&lt;'1.1 Allgemein'!$I$22,
IF(OR(ISNUMBER($D51)=FALSE,$F51=""),"",
IF(AND('2.5 CAPEX'!$L54&lt;&gt;"x",'2.5 CAPEX'!$M54&lt;&gt;"x"),0,
IF($F51=0,0,
IF(AU$4&lt;'2.1 Kraftwerk allgemein'!$F$16,0,
IF(AU$4='2.1 Kraftwerk allgemein'!$F$16,'2.5 CAPEX'!$J54/$F51,
IF(AU$4&lt;'2.1 Kraftwerk allgemein'!$F$16+$F51,
('2.5 CAPEX'!$J54+SUM(OFFSET('2.5 CAPEX'!AZ54,0,-MIN(MAX($F51-1-('2.1 Kraftwerk allgemein'!$F$16-'2.1 Kraftwerk allgemein'!$F$15+1),0),COLUMN(AL51)-1-('2.1 Kraftwerk allgemein'!$F$16-'2.1 Kraftwerk allgemein'!$F$15+1)),1,MIN(MAX($F51-('2.1 Kraftwerk allgemein'!$F$16-'2.1 Kraftwerk allgemein'!$F$15+1),1),COLUMN(AL51)-('2.1 Kraftwerk allgemein'!$F$16-'2.1 Kraftwerk allgemein'!$F$15+1)))))/$F51,
SUM(OFFSET('2.5 CAPEX'!AZ54,0,-MIN($F51-1,COLUMN(AL51)-1),1,MIN($F51,COLUMN(AL51))))/$F51)))))),
IF(OR(ISNUMBER($D51)=FALSE,$F51=""),"",
IF(AND('2.5 CAPEX'!$L54&lt;&gt;"x",'2.5 CAPEX'!$M54&lt;&gt;"x"),0,
IF($F51=0,0,
IF(AU$4&lt;'2.1 Kraftwerk allgemein'!$F$16,0,
IF(AU$4='2.1 Kraftwerk allgemein'!$F$16,'2.5 CAPEX'!$J54/$F51,
IF(AU$4&lt;'2.1 Kraftwerk allgemein'!$F$16+$F51,
('2.5 CAPEX'!$J54+SUM(OFFSET('2.5 CAPEX'!AZ54,0,-MIN(MAX($F51-1-('2.1 Kraftwerk allgemein'!$F$16-'1.1 Allgemein'!$I$22+1),0),COLUMN(AL51)-1-('2.1 Kraftwerk allgemein'!$F$16-'1.1 Allgemein'!$I$22+1)),1,MIN(MAX($F51-('2.1 Kraftwerk allgemein'!$F$16-'1.1 Allgemein'!$I$22+1),1),COLUMN(AL51)-('2.1 Kraftwerk allgemein'!$F$16-'1.1 Allgemein'!$I$22+1)))))/$F51,
SUM(OFFSET('2.5 CAPEX'!AZ54,0,-MIN($F51-1,COLUMN(AL51)-1),1,MIN($F51,COLUMN(AL51))))/$F51)))))))</f>
        <v>0</v>
      </c>
      <c r="AV51" s="199">
        <f ca="1">IF('2.1 Kraftwerk allgemein'!$F$15&lt;'1.1 Allgemein'!$I$22,
IF(OR(ISNUMBER($D51)=FALSE,$F51=""),"",
IF(AND('2.5 CAPEX'!$L54&lt;&gt;"x",'2.5 CAPEX'!$M54&lt;&gt;"x"),0,
IF($F51=0,0,
IF(AV$4&lt;'2.1 Kraftwerk allgemein'!$F$16,0,
IF(AV$4='2.1 Kraftwerk allgemein'!$F$16,'2.5 CAPEX'!$J54/$F51,
IF(AV$4&lt;'2.1 Kraftwerk allgemein'!$F$16+$F51,
('2.5 CAPEX'!$J54+SUM(OFFSET('2.5 CAPEX'!BA54,0,-MIN(MAX($F51-1-('2.1 Kraftwerk allgemein'!$F$16-'2.1 Kraftwerk allgemein'!$F$15+1),0),COLUMN(AM51)-1-('2.1 Kraftwerk allgemein'!$F$16-'2.1 Kraftwerk allgemein'!$F$15+1)),1,MIN(MAX($F51-('2.1 Kraftwerk allgemein'!$F$16-'2.1 Kraftwerk allgemein'!$F$15+1),1),COLUMN(AM51)-('2.1 Kraftwerk allgemein'!$F$16-'2.1 Kraftwerk allgemein'!$F$15+1)))))/$F51,
SUM(OFFSET('2.5 CAPEX'!BA54,0,-MIN($F51-1,COLUMN(AM51)-1),1,MIN($F51,COLUMN(AM51))))/$F51)))))),
IF(OR(ISNUMBER($D51)=FALSE,$F51=""),"",
IF(AND('2.5 CAPEX'!$L54&lt;&gt;"x",'2.5 CAPEX'!$M54&lt;&gt;"x"),0,
IF($F51=0,0,
IF(AV$4&lt;'2.1 Kraftwerk allgemein'!$F$16,0,
IF(AV$4='2.1 Kraftwerk allgemein'!$F$16,'2.5 CAPEX'!$J54/$F51,
IF(AV$4&lt;'2.1 Kraftwerk allgemein'!$F$16+$F51,
('2.5 CAPEX'!$J54+SUM(OFFSET('2.5 CAPEX'!BA54,0,-MIN(MAX($F51-1-('2.1 Kraftwerk allgemein'!$F$16-'1.1 Allgemein'!$I$22+1),0),COLUMN(AM51)-1-('2.1 Kraftwerk allgemein'!$F$16-'1.1 Allgemein'!$I$22+1)),1,MIN(MAX($F51-('2.1 Kraftwerk allgemein'!$F$16-'1.1 Allgemein'!$I$22+1),1),COLUMN(AM51)-('2.1 Kraftwerk allgemein'!$F$16-'1.1 Allgemein'!$I$22+1)))))/$F51,
SUM(OFFSET('2.5 CAPEX'!BA54,0,-MIN($F51-1,COLUMN(AM51)-1),1,MIN($F51,COLUMN(AM51))))/$F51)))))))</f>
        <v>0</v>
      </c>
      <c r="AW51" s="199">
        <f ca="1">IF('2.1 Kraftwerk allgemein'!$F$15&lt;'1.1 Allgemein'!$I$22,
IF(OR(ISNUMBER($D51)=FALSE,$F51=""),"",
IF(AND('2.5 CAPEX'!$L54&lt;&gt;"x",'2.5 CAPEX'!$M54&lt;&gt;"x"),0,
IF($F51=0,0,
IF(AW$4&lt;'2.1 Kraftwerk allgemein'!$F$16,0,
IF(AW$4='2.1 Kraftwerk allgemein'!$F$16,'2.5 CAPEX'!$J54/$F51,
IF(AW$4&lt;'2.1 Kraftwerk allgemein'!$F$16+$F51,
('2.5 CAPEX'!$J54+SUM(OFFSET('2.5 CAPEX'!BB54,0,-MIN(MAX($F51-1-('2.1 Kraftwerk allgemein'!$F$16-'2.1 Kraftwerk allgemein'!$F$15+1),0),COLUMN(AN51)-1-('2.1 Kraftwerk allgemein'!$F$16-'2.1 Kraftwerk allgemein'!$F$15+1)),1,MIN(MAX($F51-('2.1 Kraftwerk allgemein'!$F$16-'2.1 Kraftwerk allgemein'!$F$15+1),1),COLUMN(AN51)-('2.1 Kraftwerk allgemein'!$F$16-'2.1 Kraftwerk allgemein'!$F$15+1)))))/$F51,
SUM(OFFSET('2.5 CAPEX'!BB54,0,-MIN($F51-1,COLUMN(AN51)-1),1,MIN($F51,COLUMN(AN51))))/$F51)))))),
IF(OR(ISNUMBER($D51)=FALSE,$F51=""),"",
IF(AND('2.5 CAPEX'!$L54&lt;&gt;"x",'2.5 CAPEX'!$M54&lt;&gt;"x"),0,
IF($F51=0,0,
IF(AW$4&lt;'2.1 Kraftwerk allgemein'!$F$16,0,
IF(AW$4='2.1 Kraftwerk allgemein'!$F$16,'2.5 CAPEX'!$J54/$F51,
IF(AW$4&lt;'2.1 Kraftwerk allgemein'!$F$16+$F51,
('2.5 CAPEX'!$J54+SUM(OFFSET('2.5 CAPEX'!BB54,0,-MIN(MAX($F51-1-('2.1 Kraftwerk allgemein'!$F$16-'1.1 Allgemein'!$I$22+1),0),COLUMN(AN51)-1-('2.1 Kraftwerk allgemein'!$F$16-'1.1 Allgemein'!$I$22+1)),1,MIN(MAX($F51-('2.1 Kraftwerk allgemein'!$F$16-'1.1 Allgemein'!$I$22+1),1),COLUMN(AN51)-('2.1 Kraftwerk allgemein'!$F$16-'1.1 Allgemein'!$I$22+1)))))/$F51,
SUM(OFFSET('2.5 CAPEX'!BB54,0,-MIN($F51-1,COLUMN(AN51)-1),1,MIN($F51,COLUMN(AN51))))/$F51)))))))</f>
        <v>0</v>
      </c>
      <c r="AX51" s="199">
        <f ca="1">IF('2.1 Kraftwerk allgemein'!$F$15&lt;'1.1 Allgemein'!$I$22,
IF(OR(ISNUMBER($D51)=FALSE,$F51=""),"",
IF(AND('2.5 CAPEX'!$L54&lt;&gt;"x",'2.5 CAPEX'!$M54&lt;&gt;"x"),0,
IF($F51=0,0,
IF(AX$4&lt;'2.1 Kraftwerk allgemein'!$F$16,0,
IF(AX$4='2.1 Kraftwerk allgemein'!$F$16,'2.5 CAPEX'!$J54/$F51,
IF(AX$4&lt;'2.1 Kraftwerk allgemein'!$F$16+$F51,
('2.5 CAPEX'!$J54+SUM(OFFSET('2.5 CAPEX'!BC54,0,-MIN(MAX($F51-1-('2.1 Kraftwerk allgemein'!$F$16-'2.1 Kraftwerk allgemein'!$F$15+1),0),COLUMN(AO51)-1-('2.1 Kraftwerk allgemein'!$F$16-'2.1 Kraftwerk allgemein'!$F$15+1)),1,MIN(MAX($F51-('2.1 Kraftwerk allgemein'!$F$16-'2.1 Kraftwerk allgemein'!$F$15+1),1),COLUMN(AO51)-('2.1 Kraftwerk allgemein'!$F$16-'2.1 Kraftwerk allgemein'!$F$15+1)))))/$F51,
SUM(OFFSET('2.5 CAPEX'!BC54,0,-MIN($F51-1,COLUMN(AO51)-1),1,MIN($F51,COLUMN(AO51))))/$F51)))))),
IF(OR(ISNUMBER($D51)=FALSE,$F51=""),"",
IF(AND('2.5 CAPEX'!$L54&lt;&gt;"x",'2.5 CAPEX'!$M54&lt;&gt;"x"),0,
IF($F51=0,0,
IF(AX$4&lt;'2.1 Kraftwerk allgemein'!$F$16,0,
IF(AX$4='2.1 Kraftwerk allgemein'!$F$16,'2.5 CAPEX'!$J54/$F51,
IF(AX$4&lt;'2.1 Kraftwerk allgemein'!$F$16+$F51,
('2.5 CAPEX'!$J54+SUM(OFFSET('2.5 CAPEX'!BC54,0,-MIN(MAX($F51-1-('2.1 Kraftwerk allgemein'!$F$16-'1.1 Allgemein'!$I$22+1),0),COLUMN(AO51)-1-('2.1 Kraftwerk allgemein'!$F$16-'1.1 Allgemein'!$I$22+1)),1,MIN(MAX($F51-('2.1 Kraftwerk allgemein'!$F$16-'1.1 Allgemein'!$I$22+1),1),COLUMN(AO51)-('2.1 Kraftwerk allgemein'!$F$16-'1.1 Allgemein'!$I$22+1)))))/$F51,
SUM(OFFSET('2.5 CAPEX'!BC54,0,-MIN($F51-1,COLUMN(AO51)-1),1,MIN($F51,COLUMN(AO51))))/$F51)))))))</f>
        <v>0</v>
      </c>
      <c r="AY51" s="199">
        <f ca="1">IF('2.1 Kraftwerk allgemein'!$F$15&lt;'1.1 Allgemein'!$I$22,
IF(OR(ISNUMBER($D51)=FALSE,$F51=""),"",
IF(AND('2.5 CAPEX'!$L54&lt;&gt;"x",'2.5 CAPEX'!$M54&lt;&gt;"x"),0,
IF($F51=0,0,
IF(AY$4&lt;'2.1 Kraftwerk allgemein'!$F$16,0,
IF(AY$4='2.1 Kraftwerk allgemein'!$F$16,'2.5 CAPEX'!$J54/$F51,
IF(AY$4&lt;'2.1 Kraftwerk allgemein'!$F$16+$F51,
('2.5 CAPEX'!$J54+SUM(OFFSET('2.5 CAPEX'!BD54,0,-MIN(MAX($F51-1-('2.1 Kraftwerk allgemein'!$F$16-'2.1 Kraftwerk allgemein'!$F$15+1),0),COLUMN(AP51)-1-('2.1 Kraftwerk allgemein'!$F$16-'2.1 Kraftwerk allgemein'!$F$15+1)),1,MIN(MAX($F51-('2.1 Kraftwerk allgemein'!$F$16-'2.1 Kraftwerk allgemein'!$F$15+1),1),COLUMN(AP51)-('2.1 Kraftwerk allgemein'!$F$16-'2.1 Kraftwerk allgemein'!$F$15+1)))))/$F51,
SUM(OFFSET('2.5 CAPEX'!BD54,0,-MIN($F51-1,COLUMN(AP51)-1),1,MIN($F51,COLUMN(AP51))))/$F51)))))),
IF(OR(ISNUMBER($D51)=FALSE,$F51=""),"",
IF(AND('2.5 CAPEX'!$L54&lt;&gt;"x",'2.5 CAPEX'!$M54&lt;&gt;"x"),0,
IF($F51=0,0,
IF(AY$4&lt;'2.1 Kraftwerk allgemein'!$F$16,0,
IF(AY$4='2.1 Kraftwerk allgemein'!$F$16,'2.5 CAPEX'!$J54/$F51,
IF(AY$4&lt;'2.1 Kraftwerk allgemein'!$F$16+$F51,
('2.5 CAPEX'!$J54+SUM(OFFSET('2.5 CAPEX'!BD54,0,-MIN(MAX($F51-1-('2.1 Kraftwerk allgemein'!$F$16-'1.1 Allgemein'!$I$22+1),0),COLUMN(AP51)-1-('2.1 Kraftwerk allgemein'!$F$16-'1.1 Allgemein'!$I$22+1)),1,MIN(MAX($F51-('2.1 Kraftwerk allgemein'!$F$16-'1.1 Allgemein'!$I$22+1),1),COLUMN(AP51)-('2.1 Kraftwerk allgemein'!$F$16-'1.1 Allgemein'!$I$22+1)))))/$F51,
SUM(OFFSET('2.5 CAPEX'!BD54,0,-MIN($F51-1,COLUMN(AP51)-1),1,MIN($F51,COLUMN(AP51))))/$F51)))))))</f>
        <v>0</v>
      </c>
      <c r="AZ51" s="199">
        <f ca="1">IF('2.1 Kraftwerk allgemein'!$F$15&lt;'1.1 Allgemein'!$I$22,
IF(OR(ISNUMBER($D51)=FALSE,$F51=""),"",
IF(AND('2.5 CAPEX'!$L54&lt;&gt;"x",'2.5 CAPEX'!$M54&lt;&gt;"x"),0,
IF($F51=0,0,
IF(AZ$4&lt;'2.1 Kraftwerk allgemein'!$F$16,0,
IF(AZ$4='2.1 Kraftwerk allgemein'!$F$16,'2.5 CAPEX'!$J54/$F51,
IF(AZ$4&lt;'2.1 Kraftwerk allgemein'!$F$16+$F51,
('2.5 CAPEX'!$J54+SUM(OFFSET('2.5 CAPEX'!BE54,0,-MIN(MAX($F51-1-('2.1 Kraftwerk allgemein'!$F$16-'2.1 Kraftwerk allgemein'!$F$15+1),0),COLUMN(AQ51)-1-('2.1 Kraftwerk allgemein'!$F$16-'2.1 Kraftwerk allgemein'!$F$15+1)),1,MIN(MAX($F51-('2.1 Kraftwerk allgemein'!$F$16-'2.1 Kraftwerk allgemein'!$F$15+1),1),COLUMN(AQ51)-('2.1 Kraftwerk allgemein'!$F$16-'2.1 Kraftwerk allgemein'!$F$15+1)))))/$F51,
SUM(OFFSET('2.5 CAPEX'!BE54,0,-MIN($F51-1,COLUMN(AQ51)-1),1,MIN($F51,COLUMN(AQ51))))/$F51)))))),
IF(OR(ISNUMBER($D51)=FALSE,$F51=""),"",
IF(AND('2.5 CAPEX'!$L54&lt;&gt;"x",'2.5 CAPEX'!$M54&lt;&gt;"x"),0,
IF($F51=0,0,
IF(AZ$4&lt;'2.1 Kraftwerk allgemein'!$F$16,0,
IF(AZ$4='2.1 Kraftwerk allgemein'!$F$16,'2.5 CAPEX'!$J54/$F51,
IF(AZ$4&lt;'2.1 Kraftwerk allgemein'!$F$16+$F51,
('2.5 CAPEX'!$J54+SUM(OFFSET('2.5 CAPEX'!BE54,0,-MIN(MAX($F51-1-('2.1 Kraftwerk allgemein'!$F$16-'1.1 Allgemein'!$I$22+1),0),COLUMN(AQ51)-1-('2.1 Kraftwerk allgemein'!$F$16-'1.1 Allgemein'!$I$22+1)),1,MIN(MAX($F51-('2.1 Kraftwerk allgemein'!$F$16-'1.1 Allgemein'!$I$22+1),1),COLUMN(AQ51)-('2.1 Kraftwerk allgemein'!$F$16-'1.1 Allgemein'!$I$22+1)))))/$F51,
SUM(OFFSET('2.5 CAPEX'!BE54,0,-MIN($F51-1,COLUMN(AQ51)-1),1,MIN($F51,COLUMN(AQ51))))/$F51)))))))</f>
        <v>0</v>
      </c>
      <c r="BA51" s="199">
        <f ca="1">IF('2.1 Kraftwerk allgemein'!$F$15&lt;'1.1 Allgemein'!$I$22,
IF(OR(ISNUMBER($D51)=FALSE,$F51=""),"",
IF(AND('2.5 CAPEX'!$L54&lt;&gt;"x",'2.5 CAPEX'!$M54&lt;&gt;"x"),0,
IF($F51=0,0,
IF(BA$4&lt;'2.1 Kraftwerk allgemein'!$F$16,0,
IF(BA$4='2.1 Kraftwerk allgemein'!$F$16,'2.5 CAPEX'!$J54/$F51,
IF(BA$4&lt;'2.1 Kraftwerk allgemein'!$F$16+$F51,
('2.5 CAPEX'!$J54+SUM(OFFSET('2.5 CAPEX'!BF54,0,-MIN(MAX($F51-1-('2.1 Kraftwerk allgemein'!$F$16-'2.1 Kraftwerk allgemein'!$F$15+1),0),COLUMN(AR51)-1-('2.1 Kraftwerk allgemein'!$F$16-'2.1 Kraftwerk allgemein'!$F$15+1)),1,MIN(MAX($F51-('2.1 Kraftwerk allgemein'!$F$16-'2.1 Kraftwerk allgemein'!$F$15+1),1),COLUMN(AR51)-('2.1 Kraftwerk allgemein'!$F$16-'2.1 Kraftwerk allgemein'!$F$15+1)))))/$F51,
SUM(OFFSET('2.5 CAPEX'!BF54,0,-MIN($F51-1,COLUMN(AR51)-1),1,MIN($F51,COLUMN(AR51))))/$F51)))))),
IF(OR(ISNUMBER($D51)=FALSE,$F51=""),"",
IF(AND('2.5 CAPEX'!$L54&lt;&gt;"x",'2.5 CAPEX'!$M54&lt;&gt;"x"),0,
IF($F51=0,0,
IF(BA$4&lt;'2.1 Kraftwerk allgemein'!$F$16,0,
IF(BA$4='2.1 Kraftwerk allgemein'!$F$16,'2.5 CAPEX'!$J54/$F51,
IF(BA$4&lt;'2.1 Kraftwerk allgemein'!$F$16+$F51,
('2.5 CAPEX'!$J54+SUM(OFFSET('2.5 CAPEX'!BF54,0,-MIN(MAX($F51-1-('2.1 Kraftwerk allgemein'!$F$16-'1.1 Allgemein'!$I$22+1),0),COLUMN(AR51)-1-('2.1 Kraftwerk allgemein'!$F$16-'1.1 Allgemein'!$I$22+1)),1,MIN(MAX($F51-('2.1 Kraftwerk allgemein'!$F$16-'1.1 Allgemein'!$I$22+1),1),COLUMN(AR51)-('2.1 Kraftwerk allgemein'!$F$16-'1.1 Allgemein'!$I$22+1)))))/$F51,
SUM(OFFSET('2.5 CAPEX'!BF54,0,-MIN($F51-1,COLUMN(AR51)-1),1,MIN($F51,COLUMN(AR51))))/$F51)))))))</f>
        <v>0</v>
      </c>
      <c r="BB51" s="199">
        <f ca="1">IF('2.1 Kraftwerk allgemein'!$F$15&lt;'1.1 Allgemein'!$I$22,
IF(OR(ISNUMBER($D51)=FALSE,$F51=""),"",
IF(AND('2.5 CAPEX'!$L54&lt;&gt;"x",'2.5 CAPEX'!$M54&lt;&gt;"x"),0,
IF($F51=0,0,
IF(BB$4&lt;'2.1 Kraftwerk allgemein'!$F$16,0,
IF(BB$4='2.1 Kraftwerk allgemein'!$F$16,'2.5 CAPEX'!$J54/$F51,
IF(BB$4&lt;'2.1 Kraftwerk allgemein'!$F$16+$F51,
('2.5 CAPEX'!$J54+SUM(OFFSET('2.5 CAPEX'!BG54,0,-MIN(MAX($F51-1-('2.1 Kraftwerk allgemein'!$F$16-'2.1 Kraftwerk allgemein'!$F$15+1),0),COLUMN(AS51)-1-('2.1 Kraftwerk allgemein'!$F$16-'2.1 Kraftwerk allgemein'!$F$15+1)),1,MIN(MAX($F51-('2.1 Kraftwerk allgemein'!$F$16-'2.1 Kraftwerk allgemein'!$F$15+1),1),COLUMN(AS51)-('2.1 Kraftwerk allgemein'!$F$16-'2.1 Kraftwerk allgemein'!$F$15+1)))))/$F51,
SUM(OFFSET('2.5 CAPEX'!BG54,0,-MIN($F51-1,COLUMN(AS51)-1),1,MIN($F51,COLUMN(AS51))))/$F51)))))),
IF(OR(ISNUMBER($D51)=FALSE,$F51=""),"",
IF(AND('2.5 CAPEX'!$L54&lt;&gt;"x",'2.5 CAPEX'!$M54&lt;&gt;"x"),0,
IF($F51=0,0,
IF(BB$4&lt;'2.1 Kraftwerk allgemein'!$F$16,0,
IF(BB$4='2.1 Kraftwerk allgemein'!$F$16,'2.5 CAPEX'!$J54/$F51,
IF(BB$4&lt;'2.1 Kraftwerk allgemein'!$F$16+$F51,
('2.5 CAPEX'!$J54+SUM(OFFSET('2.5 CAPEX'!BG54,0,-MIN(MAX($F51-1-('2.1 Kraftwerk allgemein'!$F$16-'1.1 Allgemein'!$I$22+1),0),COLUMN(AS51)-1-('2.1 Kraftwerk allgemein'!$F$16-'1.1 Allgemein'!$I$22+1)),1,MIN(MAX($F51-('2.1 Kraftwerk allgemein'!$F$16-'1.1 Allgemein'!$I$22+1),1),COLUMN(AS51)-('2.1 Kraftwerk allgemein'!$F$16-'1.1 Allgemein'!$I$22+1)))))/$F51,
SUM(OFFSET('2.5 CAPEX'!BG54,0,-MIN($F51-1,COLUMN(AS51)-1),1,MIN($F51,COLUMN(AS51))))/$F51)))))))</f>
        <v>0</v>
      </c>
      <c r="BC51" s="199">
        <f ca="1">IF('2.1 Kraftwerk allgemein'!$F$15&lt;'1.1 Allgemein'!$I$22,
IF(OR(ISNUMBER($D51)=FALSE,$F51=""),"",
IF(AND('2.5 CAPEX'!$L54&lt;&gt;"x",'2.5 CAPEX'!$M54&lt;&gt;"x"),0,
IF($F51=0,0,
IF(BC$4&lt;'2.1 Kraftwerk allgemein'!$F$16,0,
IF(BC$4='2.1 Kraftwerk allgemein'!$F$16,'2.5 CAPEX'!$J54/$F51,
IF(BC$4&lt;'2.1 Kraftwerk allgemein'!$F$16+$F51,
('2.5 CAPEX'!$J54+SUM(OFFSET('2.5 CAPEX'!BH54,0,-MIN(MAX($F51-1-('2.1 Kraftwerk allgemein'!$F$16-'2.1 Kraftwerk allgemein'!$F$15+1),0),COLUMN(AT51)-1-('2.1 Kraftwerk allgemein'!$F$16-'2.1 Kraftwerk allgemein'!$F$15+1)),1,MIN(MAX($F51-('2.1 Kraftwerk allgemein'!$F$16-'2.1 Kraftwerk allgemein'!$F$15+1),1),COLUMN(AT51)-('2.1 Kraftwerk allgemein'!$F$16-'2.1 Kraftwerk allgemein'!$F$15+1)))))/$F51,
SUM(OFFSET('2.5 CAPEX'!BH54,0,-MIN($F51-1,COLUMN(AT51)-1),1,MIN($F51,COLUMN(AT51))))/$F51)))))),
IF(OR(ISNUMBER($D51)=FALSE,$F51=""),"",
IF(AND('2.5 CAPEX'!$L54&lt;&gt;"x",'2.5 CAPEX'!$M54&lt;&gt;"x"),0,
IF($F51=0,0,
IF(BC$4&lt;'2.1 Kraftwerk allgemein'!$F$16,0,
IF(BC$4='2.1 Kraftwerk allgemein'!$F$16,'2.5 CAPEX'!$J54/$F51,
IF(BC$4&lt;'2.1 Kraftwerk allgemein'!$F$16+$F51,
('2.5 CAPEX'!$J54+SUM(OFFSET('2.5 CAPEX'!BH54,0,-MIN(MAX($F51-1-('2.1 Kraftwerk allgemein'!$F$16-'1.1 Allgemein'!$I$22+1),0),COLUMN(AT51)-1-('2.1 Kraftwerk allgemein'!$F$16-'1.1 Allgemein'!$I$22+1)),1,MIN(MAX($F51-('2.1 Kraftwerk allgemein'!$F$16-'1.1 Allgemein'!$I$22+1),1),COLUMN(AT51)-('2.1 Kraftwerk allgemein'!$F$16-'1.1 Allgemein'!$I$22+1)))))/$F51,
SUM(OFFSET('2.5 CAPEX'!BH54,0,-MIN($F51-1,COLUMN(AT51)-1),1,MIN($F51,COLUMN(AT51))))/$F51)))))))</f>
        <v>0</v>
      </c>
      <c r="BD51" s="199">
        <f ca="1">IF('2.1 Kraftwerk allgemein'!$F$15&lt;'1.1 Allgemein'!$I$22,
IF(OR(ISNUMBER($D51)=FALSE,$F51=""),"",
IF(AND('2.5 CAPEX'!$L54&lt;&gt;"x",'2.5 CAPEX'!$M54&lt;&gt;"x"),0,
IF($F51=0,0,
IF(BD$4&lt;'2.1 Kraftwerk allgemein'!$F$16,0,
IF(BD$4='2.1 Kraftwerk allgemein'!$F$16,'2.5 CAPEX'!$J54/$F51,
IF(BD$4&lt;'2.1 Kraftwerk allgemein'!$F$16+$F51,
('2.5 CAPEX'!$J54+SUM(OFFSET('2.5 CAPEX'!BI54,0,-MIN(MAX($F51-1-('2.1 Kraftwerk allgemein'!$F$16-'2.1 Kraftwerk allgemein'!$F$15+1),0),COLUMN(AU51)-1-('2.1 Kraftwerk allgemein'!$F$16-'2.1 Kraftwerk allgemein'!$F$15+1)),1,MIN(MAX($F51-('2.1 Kraftwerk allgemein'!$F$16-'2.1 Kraftwerk allgemein'!$F$15+1),1),COLUMN(AU51)-('2.1 Kraftwerk allgemein'!$F$16-'2.1 Kraftwerk allgemein'!$F$15+1)))))/$F51,
SUM(OFFSET('2.5 CAPEX'!BI54,0,-MIN($F51-1,COLUMN(AU51)-1),1,MIN($F51,COLUMN(AU51))))/$F51)))))),
IF(OR(ISNUMBER($D51)=FALSE,$F51=""),"",
IF(AND('2.5 CAPEX'!$L54&lt;&gt;"x",'2.5 CAPEX'!$M54&lt;&gt;"x"),0,
IF($F51=0,0,
IF(BD$4&lt;'2.1 Kraftwerk allgemein'!$F$16,0,
IF(BD$4='2.1 Kraftwerk allgemein'!$F$16,'2.5 CAPEX'!$J54/$F51,
IF(BD$4&lt;'2.1 Kraftwerk allgemein'!$F$16+$F51,
('2.5 CAPEX'!$J54+SUM(OFFSET('2.5 CAPEX'!BI54,0,-MIN(MAX($F51-1-('2.1 Kraftwerk allgemein'!$F$16-'1.1 Allgemein'!$I$22+1),0),COLUMN(AU51)-1-('2.1 Kraftwerk allgemein'!$F$16-'1.1 Allgemein'!$I$22+1)),1,MIN(MAX($F51-('2.1 Kraftwerk allgemein'!$F$16-'1.1 Allgemein'!$I$22+1),1),COLUMN(AU51)-('2.1 Kraftwerk allgemein'!$F$16-'1.1 Allgemein'!$I$22+1)))))/$F51,
SUM(OFFSET('2.5 CAPEX'!BI54,0,-MIN($F51-1,COLUMN(AU51)-1),1,MIN($F51,COLUMN(AU51))))/$F51)))))))</f>
        <v>0</v>
      </c>
      <c r="BE51" s="199">
        <f ca="1">IF('2.1 Kraftwerk allgemein'!$F$15&lt;'1.1 Allgemein'!$I$22,
IF(OR(ISNUMBER($D51)=FALSE,$F51=""),"",
IF(AND('2.5 CAPEX'!$L54&lt;&gt;"x",'2.5 CAPEX'!$M54&lt;&gt;"x"),0,
IF($F51=0,0,
IF(BE$4&lt;'2.1 Kraftwerk allgemein'!$F$16,0,
IF(BE$4='2.1 Kraftwerk allgemein'!$F$16,'2.5 CAPEX'!$J54/$F51,
IF(BE$4&lt;'2.1 Kraftwerk allgemein'!$F$16+$F51,
('2.5 CAPEX'!$J54+SUM(OFFSET('2.5 CAPEX'!BJ54,0,-MIN(MAX($F51-1-('2.1 Kraftwerk allgemein'!$F$16-'2.1 Kraftwerk allgemein'!$F$15+1),0),COLUMN(AV51)-1-('2.1 Kraftwerk allgemein'!$F$16-'2.1 Kraftwerk allgemein'!$F$15+1)),1,MIN(MAX($F51-('2.1 Kraftwerk allgemein'!$F$16-'2.1 Kraftwerk allgemein'!$F$15+1),1),COLUMN(AV51)-('2.1 Kraftwerk allgemein'!$F$16-'2.1 Kraftwerk allgemein'!$F$15+1)))))/$F51,
SUM(OFFSET('2.5 CAPEX'!BJ54,0,-MIN($F51-1,COLUMN(AV51)-1),1,MIN($F51,COLUMN(AV51))))/$F51)))))),
IF(OR(ISNUMBER($D51)=FALSE,$F51=""),"",
IF(AND('2.5 CAPEX'!$L54&lt;&gt;"x",'2.5 CAPEX'!$M54&lt;&gt;"x"),0,
IF($F51=0,0,
IF(BE$4&lt;'2.1 Kraftwerk allgemein'!$F$16,0,
IF(BE$4='2.1 Kraftwerk allgemein'!$F$16,'2.5 CAPEX'!$J54/$F51,
IF(BE$4&lt;'2.1 Kraftwerk allgemein'!$F$16+$F51,
('2.5 CAPEX'!$J54+SUM(OFFSET('2.5 CAPEX'!BJ54,0,-MIN(MAX($F51-1-('2.1 Kraftwerk allgemein'!$F$16-'1.1 Allgemein'!$I$22+1),0),COLUMN(AV51)-1-('2.1 Kraftwerk allgemein'!$F$16-'1.1 Allgemein'!$I$22+1)),1,MIN(MAX($F51-('2.1 Kraftwerk allgemein'!$F$16-'1.1 Allgemein'!$I$22+1),1),COLUMN(AV51)-('2.1 Kraftwerk allgemein'!$F$16-'1.1 Allgemein'!$I$22+1)))))/$F51,
SUM(OFFSET('2.5 CAPEX'!BJ54,0,-MIN($F51-1,COLUMN(AV51)-1),1,MIN($F51,COLUMN(AV51))))/$F51)))))))</f>
        <v>0</v>
      </c>
      <c r="BF51" s="199">
        <f ca="1">IF('2.1 Kraftwerk allgemein'!$F$15&lt;'1.1 Allgemein'!$I$22,
IF(OR(ISNUMBER($D51)=FALSE,$F51=""),"",
IF(AND('2.5 CAPEX'!$L54&lt;&gt;"x",'2.5 CAPEX'!$M54&lt;&gt;"x"),0,
IF($F51=0,0,
IF(BF$4&lt;'2.1 Kraftwerk allgemein'!$F$16,0,
IF(BF$4='2.1 Kraftwerk allgemein'!$F$16,'2.5 CAPEX'!$J54/$F51,
IF(BF$4&lt;'2.1 Kraftwerk allgemein'!$F$16+$F51,
('2.5 CAPEX'!$J54+SUM(OFFSET('2.5 CAPEX'!BK54,0,-MIN(MAX($F51-1-('2.1 Kraftwerk allgemein'!$F$16-'2.1 Kraftwerk allgemein'!$F$15+1),0),COLUMN(AW51)-1-('2.1 Kraftwerk allgemein'!$F$16-'2.1 Kraftwerk allgemein'!$F$15+1)),1,MIN(MAX($F51-('2.1 Kraftwerk allgemein'!$F$16-'2.1 Kraftwerk allgemein'!$F$15+1),1),COLUMN(AW51)-('2.1 Kraftwerk allgemein'!$F$16-'2.1 Kraftwerk allgemein'!$F$15+1)))))/$F51,
SUM(OFFSET('2.5 CAPEX'!BK54,0,-MIN($F51-1,COLUMN(AW51)-1),1,MIN($F51,COLUMN(AW51))))/$F51)))))),
IF(OR(ISNUMBER($D51)=FALSE,$F51=""),"",
IF(AND('2.5 CAPEX'!$L54&lt;&gt;"x",'2.5 CAPEX'!$M54&lt;&gt;"x"),0,
IF($F51=0,0,
IF(BF$4&lt;'2.1 Kraftwerk allgemein'!$F$16,0,
IF(BF$4='2.1 Kraftwerk allgemein'!$F$16,'2.5 CAPEX'!$J54/$F51,
IF(BF$4&lt;'2.1 Kraftwerk allgemein'!$F$16+$F51,
('2.5 CAPEX'!$J54+SUM(OFFSET('2.5 CAPEX'!BK54,0,-MIN(MAX($F51-1-('2.1 Kraftwerk allgemein'!$F$16-'1.1 Allgemein'!$I$22+1),0),COLUMN(AW51)-1-('2.1 Kraftwerk allgemein'!$F$16-'1.1 Allgemein'!$I$22+1)),1,MIN(MAX($F51-('2.1 Kraftwerk allgemein'!$F$16-'1.1 Allgemein'!$I$22+1),1),COLUMN(AW51)-('2.1 Kraftwerk allgemein'!$F$16-'1.1 Allgemein'!$I$22+1)))))/$F51,
SUM(OFFSET('2.5 CAPEX'!BK54,0,-MIN($F51-1,COLUMN(AW51)-1),1,MIN($F51,COLUMN(AW51))))/$F51)))))))</f>
        <v>0</v>
      </c>
      <c r="BG51" s="199">
        <f ca="1">IF('2.1 Kraftwerk allgemein'!$F$15&lt;'1.1 Allgemein'!$I$22,
IF(OR(ISNUMBER($D51)=FALSE,$F51=""),"",
IF(AND('2.5 CAPEX'!$L54&lt;&gt;"x",'2.5 CAPEX'!$M54&lt;&gt;"x"),0,
IF($F51=0,0,
IF(BG$4&lt;'2.1 Kraftwerk allgemein'!$F$16,0,
IF(BG$4='2.1 Kraftwerk allgemein'!$F$16,'2.5 CAPEX'!$J54/$F51,
IF(BG$4&lt;'2.1 Kraftwerk allgemein'!$F$16+$F51,
('2.5 CAPEX'!$J54+SUM(OFFSET('2.5 CAPEX'!BL54,0,-MIN(MAX($F51-1-('2.1 Kraftwerk allgemein'!$F$16-'2.1 Kraftwerk allgemein'!$F$15+1),0),COLUMN(AX51)-1-('2.1 Kraftwerk allgemein'!$F$16-'2.1 Kraftwerk allgemein'!$F$15+1)),1,MIN(MAX($F51-('2.1 Kraftwerk allgemein'!$F$16-'2.1 Kraftwerk allgemein'!$F$15+1),1),COLUMN(AX51)-('2.1 Kraftwerk allgemein'!$F$16-'2.1 Kraftwerk allgemein'!$F$15+1)))))/$F51,
SUM(OFFSET('2.5 CAPEX'!BL54,0,-MIN($F51-1,COLUMN(AX51)-1),1,MIN($F51,COLUMN(AX51))))/$F51)))))),
IF(OR(ISNUMBER($D51)=FALSE,$F51=""),"",
IF(AND('2.5 CAPEX'!$L54&lt;&gt;"x",'2.5 CAPEX'!$M54&lt;&gt;"x"),0,
IF($F51=0,0,
IF(BG$4&lt;'2.1 Kraftwerk allgemein'!$F$16,0,
IF(BG$4='2.1 Kraftwerk allgemein'!$F$16,'2.5 CAPEX'!$J54/$F51,
IF(BG$4&lt;'2.1 Kraftwerk allgemein'!$F$16+$F51,
('2.5 CAPEX'!$J54+SUM(OFFSET('2.5 CAPEX'!BL54,0,-MIN(MAX($F51-1-('2.1 Kraftwerk allgemein'!$F$16-'1.1 Allgemein'!$I$22+1),0),COLUMN(AX51)-1-('2.1 Kraftwerk allgemein'!$F$16-'1.1 Allgemein'!$I$22+1)),1,MIN(MAX($F51-('2.1 Kraftwerk allgemein'!$F$16-'1.1 Allgemein'!$I$22+1),1),COLUMN(AX51)-('2.1 Kraftwerk allgemein'!$F$16-'1.1 Allgemein'!$I$22+1)))))/$F51,
SUM(OFFSET('2.5 CAPEX'!BL54,0,-MIN($F51-1,COLUMN(AX51)-1),1,MIN($F51,COLUMN(AX51))))/$F51)))))))</f>
        <v>0</v>
      </c>
      <c r="BH51" s="199">
        <f ca="1">IF('2.1 Kraftwerk allgemein'!$F$15&lt;'1.1 Allgemein'!$I$22,
IF(OR(ISNUMBER($D51)=FALSE,$F51=""),"",
IF(AND('2.5 CAPEX'!$L54&lt;&gt;"x",'2.5 CAPEX'!$M54&lt;&gt;"x"),0,
IF($F51=0,0,
IF(BH$4&lt;'2.1 Kraftwerk allgemein'!$F$16,0,
IF(BH$4='2.1 Kraftwerk allgemein'!$F$16,'2.5 CAPEX'!$J54/$F51,
IF(BH$4&lt;'2.1 Kraftwerk allgemein'!$F$16+$F51,
('2.5 CAPEX'!$J54+SUM(OFFSET('2.5 CAPEX'!BM54,0,-MIN(MAX($F51-1-('2.1 Kraftwerk allgemein'!$F$16-'2.1 Kraftwerk allgemein'!$F$15+1),0),COLUMN(AY51)-1-('2.1 Kraftwerk allgemein'!$F$16-'2.1 Kraftwerk allgemein'!$F$15+1)),1,MIN(MAX($F51-('2.1 Kraftwerk allgemein'!$F$16-'2.1 Kraftwerk allgemein'!$F$15+1),1),COLUMN(AY51)-('2.1 Kraftwerk allgemein'!$F$16-'2.1 Kraftwerk allgemein'!$F$15+1)))))/$F51,
SUM(OFFSET('2.5 CAPEX'!BM54,0,-MIN($F51-1,COLUMN(AY51)-1),1,MIN($F51,COLUMN(AY51))))/$F51)))))),
IF(OR(ISNUMBER($D51)=FALSE,$F51=""),"",
IF(AND('2.5 CAPEX'!$L54&lt;&gt;"x",'2.5 CAPEX'!$M54&lt;&gt;"x"),0,
IF($F51=0,0,
IF(BH$4&lt;'2.1 Kraftwerk allgemein'!$F$16,0,
IF(BH$4='2.1 Kraftwerk allgemein'!$F$16,'2.5 CAPEX'!$J54/$F51,
IF(BH$4&lt;'2.1 Kraftwerk allgemein'!$F$16+$F51,
('2.5 CAPEX'!$J54+SUM(OFFSET('2.5 CAPEX'!BM54,0,-MIN(MAX($F51-1-('2.1 Kraftwerk allgemein'!$F$16-'1.1 Allgemein'!$I$22+1),0),COLUMN(AY51)-1-('2.1 Kraftwerk allgemein'!$F$16-'1.1 Allgemein'!$I$22+1)),1,MIN(MAX($F51-('2.1 Kraftwerk allgemein'!$F$16-'1.1 Allgemein'!$I$22+1),1),COLUMN(AY51)-('2.1 Kraftwerk allgemein'!$F$16-'1.1 Allgemein'!$I$22+1)))))/$F51,
SUM(OFFSET('2.5 CAPEX'!BM54,0,-MIN($F51-1,COLUMN(AY51)-1),1,MIN($F51,COLUMN(AY51))))/$F51)))))))</f>
        <v>0</v>
      </c>
      <c r="BI51" s="199">
        <f ca="1">IF('2.1 Kraftwerk allgemein'!$F$15&lt;'1.1 Allgemein'!$I$22,
IF(OR(ISNUMBER($D51)=FALSE,$F51=""),"",
IF(AND('2.5 CAPEX'!$L54&lt;&gt;"x",'2.5 CAPEX'!$M54&lt;&gt;"x"),0,
IF($F51=0,0,
IF(BI$4&lt;'2.1 Kraftwerk allgemein'!$F$16,0,
IF(BI$4='2.1 Kraftwerk allgemein'!$F$16,'2.5 CAPEX'!$J54/$F51,
IF(BI$4&lt;'2.1 Kraftwerk allgemein'!$F$16+$F51,
('2.5 CAPEX'!$J54+SUM(OFFSET('2.5 CAPEX'!BN54,0,-MIN(MAX($F51-1-('2.1 Kraftwerk allgemein'!$F$16-'2.1 Kraftwerk allgemein'!$F$15+1),0),COLUMN(AZ51)-1-('2.1 Kraftwerk allgemein'!$F$16-'2.1 Kraftwerk allgemein'!$F$15+1)),1,MIN(MAX($F51-('2.1 Kraftwerk allgemein'!$F$16-'2.1 Kraftwerk allgemein'!$F$15+1),1),COLUMN(AZ51)-('2.1 Kraftwerk allgemein'!$F$16-'2.1 Kraftwerk allgemein'!$F$15+1)))))/$F51,
SUM(OFFSET('2.5 CAPEX'!BN54,0,-MIN($F51-1,COLUMN(AZ51)-1),1,MIN($F51,COLUMN(AZ51))))/$F51)))))),
IF(OR(ISNUMBER($D51)=FALSE,$F51=""),"",
IF(AND('2.5 CAPEX'!$L54&lt;&gt;"x",'2.5 CAPEX'!$M54&lt;&gt;"x"),0,
IF($F51=0,0,
IF(BI$4&lt;'2.1 Kraftwerk allgemein'!$F$16,0,
IF(BI$4='2.1 Kraftwerk allgemein'!$F$16,'2.5 CAPEX'!$J54/$F51,
IF(BI$4&lt;'2.1 Kraftwerk allgemein'!$F$16+$F51,
('2.5 CAPEX'!$J54+SUM(OFFSET('2.5 CAPEX'!BN54,0,-MIN(MAX($F51-1-('2.1 Kraftwerk allgemein'!$F$16-'1.1 Allgemein'!$I$22+1),0),COLUMN(AZ51)-1-('2.1 Kraftwerk allgemein'!$F$16-'1.1 Allgemein'!$I$22+1)),1,MIN(MAX($F51-('2.1 Kraftwerk allgemein'!$F$16-'1.1 Allgemein'!$I$22+1),1),COLUMN(AZ51)-('2.1 Kraftwerk allgemein'!$F$16-'1.1 Allgemein'!$I$22+1)))))/$F51,
SUM(OFFSET('2.5 CAPEX'!BN54,0,-MIN($F51-1,COLUMN(AZ51)-1),1,MIN($F51,COLUMN(AZ51))))/$F51)))))))</f>
        <v>0</v>
      </c>
      <c r="BJ51" s="199">
        <f ca="1">IF('2.1 Kraftwerk allgemein'!$F$15&lt;'1.1 Allgemein'!$I$22,
IF(OR(ISNUMBER($D51)=FALSE,$F51=""),"",
IF(AND('2.5 CAPEX'!$L54&lt;&gt;"x",'2.5 CAPEX'!$M54&lt;&gt;"x"),0,
IF($F51=0,0,
IF(BJ$4&lt;'2.1 Kraftwerk allgemein'!$F$16,0,
IF(BJ$4='2.1 Kraftwerk allgemein'!$F$16,'2.5 CAPEX'!$J54/$F51,
IF(BJ$4&lt;'2.1 Kraftwerk allgemein'!$F$16+$F51,
('2.5 CAPEX'!$J54+SUM(OFFSET('2.5 CAPEX'!BO54,0,-MIN(MAX($F51-1-('2.1 Kraftwerk allgemein'!$F$16-'2.1 Kraftwerk allgemein'!$F$15+1),0),COLUMN(BA51)-1-('2.1 Kraftwerk allgemein'!$F$16-'2.1 Kraftwerk allgemein'!$F$15+1)),1,MIN(MAX($F51-('2.1 Kraftwerk allgemein'!$F$16-'2.1 Kraftwerk allgemein'!$F$15+1),1),COLUMN(BA51)-('2.1 Kraftwerk allgemein'!$F$16-'2.1 Kraftwerk allgemein'!$F$15+1)))))/$F51,
SUM(OFFSET('2.5 CAPEX'!BO54,0,-MIN($F51-1,COLUMN(BA51)-1),1,MIN($F51,COLUMN(BA51))))/$F51)))))),
IF(OR(ISNUMBER($D51)=FALSE,$F51=""),"",
IF(AND('2.5 CAPEX'!$L54&lt;&gt;"x",'2.5 CAPEX'!$M54&lt;&gt;"x"),0,
IF($F51=0,0,
IF(BJ$4&lt;'2.1 Kraftwerk allgemein'!$F$16,0,
IF(BJ$4='2.1 Kraftwerk allgemein'!$F$16,'2.5 CAPEX'!$J54/$F51,
IF(BJ$4&lt;'2.1 Kraftwerk allgemein'!$F$16+$F51,
('2.5 CAPEX'!$J54+SUM(OFFSET('2.5 CAPEX'!BO54,0,-MIN(MAX($F51-1-('2.1 Kraftwerk allgemein'!$F$16-'1.1 Allgemein'!$I$22+1),0),COLUMN(BA51)-1-('2.1 Kraftwerk allgemein'!$F$16-'1.1 Allgemein'!$I$22+1)),1,MIN(MAX($F51-('2.1 Kraftwerk allgemein'!$F$16-'1.1 Allgemein'!$I$22+1),1),COLUMN(BA51)-('2.1 Kraftwerk allgemein'!$F$16-'1.1 Allgemein'!$I$22+1)))))/$F51,
SUM(OFFSET('2.5 CAPEX'!BO54,0,-MIN($F51-1,COLUMN(BA51)-1),1,MIN($F51,COLUMN(BA51))))/$F51)))))))</f>
        <v>0</v>
      </c>
      <c r="BK51" s="199">
        <f ca="1">IF('2.1 Kraftwerk allgemein'!$F$15&lt;'1.1 Allgemein'!$I$22,
IF(OR(ISNUMBER($D51)=FALSE,$F51=""),"",
IF(AND('2.5 CAPEX'!$L54&lt;&gt;"x",'2.5 CAPEX'!$M54&lt;&gt;"x"),0,
IF($F51=0,0,
IF(BK$4&lt;'2.1 Kraftwerk allgemein'!$F$16,0,
IF(BK$4='2.1 Kraftwerk allgemein'!$F$16,'2.5 CAPEX'!$J54/$F51,
IF(BK$4&lt;'2.1 Kraftwerk allgemein'!$F$16+$F51,
('2.5 CAPEX'!$J54+SUM(OFFSET('2.5 CAPEX'!BP54,0,-MIN(MAX($F51-1-('2.1 Kraftwerk allgemein'!$F$16-'2.1 Kraftwerk allgemein'!$F$15+1),0),COLUMN(BB51)-1-('2.1 Kraftwerk allgemein'!$F$16-'2.1 Kraftwerk allgemein'!$F$15+1)),1,MIN(MAX($F51-('2.1 Kraftwerk allgemein'!$F$16-'2.1 Kraftwerk allgemein'!$F$15+1),1),COLUMN(BB51)-('2.1 Kraftwerk allgemein'!$F$16-'2.1 Kraftwerk allgemein'!$F$15+1)))))/$F51,
SUM(OFFSET('2.5 CAPEX'!BP54,0,-MIN($F51-1,COLUMN(BB51)-1),1,MIN($F51,COLUMN(BB51))))/$F51)))))),
IF(OR(ISNUMBER($D51)=FALSE,$F51=""),"",
IF(AND('2.5 CAPEX'!$L54&lt;&gt;"x",'2.5 CAPEX'!$M54&lt;&gt;"x"),0,
IF($F51=0,0,
IF(BK$4&lt;'2.1 Kraftwerk allgemein'!$F$16,0,
IF(BK$4='2.1 Kraftwerk allgemein'!$F$16,'2.5 CAPEX'!$J54/$F51,
IF(BK$4&lt;'2.1 Kraftwerk allgemein'!$F$16+$F51,
('2.5 CAPEX'!$J54+SUM(OFFSET('2.5 CAPEX'!BP54,0,-MIN(MAX($F51-1-('2.1 Kraftwerk allgemein'!$F$16-'1.1 Allgemein'!$I$22+1),0),COLUMN(BB51)-1-('2.1 Kraftwerk allgemein'!$F$16-'1.1 Allgemein'!$I$22+1)),1,MIN(MAX($F51-('2.1 Kraftwerk allgemein'!$F$16-'1.1 Allgemein'!$I$22+1),1),COLUMN(BB51)-('2.1 Kraftwerk allgemein'!$F$16-'1.1 Allgemein'!$I$22+1)))))/$F51,
SUM(OFFSET('2.5 CAPEX'!BP54,0,-MIN($F51-1,COLUMN(BB51)-1),1,MIN($F51,COLUMN(BB51))))/$F51)))))))</f>
        <v>0</v>
      </c>
      <c r="BL51" s="199">
        <f ca="1">IF('2.1 Kraftwerk allgemein'!$F$15&lt;'1.1 Allgemein'!$I$22,
IF(OR(ISNUMBER($D51)=FALSE,$F51=""),"",
IF(AND('2.5 CAPEX'!$L54&lt;&gt;"x",'2.5 CAPEX'!$M54&lt;&gt;"x"),0,
IF($F51=0,0,
IF(BL$4&lt;'2.1 Kraftwerk allgemein'!$F$16,0,
IF(BL$4='2.1 Kraftwerk allgemein'!$F$16,'2.5 CAPEX'!$J54/$F51,
IF(BL$4&lt;'2.1 Kraftwerk allgemein'!$F$16+$F51,
('2.5 CAPEX'!$J54+SUM(OFFSET('2.5 CAPEX'!BQ54,0,-MIN(MAX($F51-1-('2.1 Kraftwerk allgemein'!$F$16-'2.1 Kraftwerk allgemein'!$F$15+1),0),COLUMN(BC51)-1-('2.1 Kraftwerk allgemein'!$F$16-'2.1 Kraftwerk allgemein'!$F$15+1)),1,MIN(MAX($F51-('2.1 Kraftwerk allgemein'!$F$16-'2.1 Kraftwerk allgemein'!$F$15+1),1),COLUMN(BC51)-('2.1 Kraftwerk allgemein'!$F$16-'2.1 Kraftwerk allgemein'!$F$15+1)))))/$F51,
SUM(OFFSET('2.5 CAPEX'!BQ54,0,-MIN($F51-1,COLUMN(BC51)-1),1,MIN($F51,COLUMN(BC51))))/$F51)))))),
IF(OR(ISNUMBER($D51)=FALSE,$F51=""),"",
IF(AND('2.5 CAPEX'!$L54&lt;&gt;"x",'2.5 CAPEX'!$M54&lt;&gt;"x"),0,
IF($F51=0,0,
IF(BL$4&lt;'2.1 Kraftwerk allgemein'!$F$16,0,
IF(BL$4='2.1 Kraftwerk allgemein'!$F$16,'2.5 CAPEX'!$J54/$F51,
IF(BL$4&lt;'2.1 Kraftwerk allgemein'!$F$16+$F51,
('2.5 CAPEX'!$J54+SUM(OFFSET('2.5 CAPEX'!BQ54,0,-MIN(MAX($F51-1-('2.1 Kraftwerk allgemein'!$F$16-'1.1 Allgemein'!$I$22+1),0),COLUMN(BC51)-1-('2.1 Kraftwerk allgemein'!$F$16-'1.1 Allgemein'!$I$22+1)),1,MIN(MAX($F51-('2.1 Kraftwerk allgemein'!$F$16-'1.1 Allgemein'!$I$22+1),1),COLUMN(BC51)-('2.1 Kraftwerk allgemein'!$F$16-'1.1 Allgemein'!$I$22+1)))))/$F51,
SUM(OFFSET('2.5 CAPEX'!BQ54,0,-MIN($F51-1,COLUMN(BC51)-1),1,MIN($F51,COLUMN(BC51))))/$F51)))))))</f>
        <v>0</v>
      </c>
      <c r="BM51" s="199">
        <f ca="1">IF('2.1 Kraftwerk allgemein'!$F$15&lt;'1.1 Allgemein'!$I$22,
IF(OR(ISNUMBER($D51)=FALSE,$F51=""),"",
IF(AND('2.5 CAPEX'!$L54&lt;&gt;"x",'2.5 CAPEX'!$M54&lt;&gt;"x"),0,
IF($F51=0,0,
IF(BM$4&lt;'2.1 Kraftwerk allgemein'!$F$16,0,
IF(BM$4='2.1 Kraftwerk allgemein'!$F$16,'2.5 CAPEX'!$J54/$F51,
IF(BM$4&lt;'2.1 Kraftwerk allgemein'!$F$16+$F51,
('2.5 CAPEX'!$J54+SUM(OFFSET('2.5 CAPEX'!BR54,0,-MIN(MAX($F51-1-('2.1 Kraftwerk allgemein'!$F$16-'2.1 Kraftwerk allgemein'!$F$15+1),0),COLUMN(BD51)-1-('2.1 Kraftwerk allgemein'!$F$16-'2.1 Kraftwerk allgemein'!$F$15+1)),1,MIN(MAX($F51-('2.1 Kraftwerk allgemein'!$F$16-'2.1 Kraftwerk allgemein'!$F$15+1),1),COLUMN(BD51)-('2.1 Kraftwerk allgemein'!$F$16-'2.1 Kraftwerk allgemein'!$F$15+1)))))/$F51,
SUM(OFFSET('2.5 CAPEX'!BR54,0,-MIN($F51-1,COLUMN(BD51)-1),1,MIN($F51,COLUMN(BD51))))/$F51)))))),
IF(OR(ISNUMBER($D51)=FALSE,$F51=""),"",
IF(AND('2.5 CAPEX'!$L54&lt;&gt;"x",'2.5 CAPEX'!$M54&lt;&gt;"x"),0,
IF($F51=0,0,
IF(BM$4&lt;'2.1 Kraftwerk allgemein'!$F$16,0,
IF(BM$4='2.1 Kraftwerk allgemein'!$F$16,'2.5 CAPEX'!$J54/$F51,
IF(BM$4&lt;'2.1 Kraftwerk allgemein'!$F$16+$F51,
('2.5 CAPEX'!$J54+SUM(OFFSET('2.5 CAPEX'!BR54,0,-MIN(MAX($F51-1-('2.1 Kraftwerk allgemein'!$F$16-'1.1 Allgemein'!$I$22+1),0),COLUMN(BD51)-1-('2.1 Kraftwerk allgemein'!$F$16-'1.1 Allgemein'!$I$22+1)),1,MIN(MAX($F51-('2.1 Kraftwerk allgemein'!$F$16-'1.1 Allgemein'!$I$22+1),1),COLUMN(BD51)-('2.1 Kraftwerk allgemein'!$F$16-'1.1 Allgemein'!$I$22+1)))))/$F51,
SUM(OFFSET('2.5 CAPEX'!BR54,0,-MIN($F51-1,COLUMN(BD51)-1),1,MIN($F51,COLUMN(BD51))))/$F51)))))))</f>
        <v>0</v>
      </c>
      <c r="BN51" s="199">
        <f ca="1">IF('2.1 Kraftwerk allgemein'!$F$15&lt;'1.1 Allgemein'!$I$22,
IF(OR(ISNUMBER($D51)=FALSE,$F51=""),"",
IF(AND('2.5 CAPEX'!$L54&lt;&gt;"x",'2.5 CAPEX'!$M54&lt;&gt;"x"),0,
IF($F51=0,0,
IF(BN$4&lt;'2.1 Kraftwerk allgemein'!$F$16,0,
IF(BN$4='2.1 Kraftwerk allgemein'!$F$16,'2.5 CAPEX'!$J54/$F51,
IF(BN$4&lt;'2.1 Kraftwerk allgemein'!$F$16+$F51,
('2.5 CAPEX'!$J54+SUM(OFFSET('2.5 CAPEX'!BS54,0,-MIN(MAX($F51-1-('2.1 Kraftwerk allgemein'!$F$16-'2.1 Kraftwerk allgemein'!$F$15+1),0),COLUMN(BE51)-1-('2.1 Kraftwerk allgemein'!$F$16-'2.1 Kraftwerk allgemein'!$F$15+1)),1,MIN(MAX($F51-('2.1 Kraftwerk allgemein'!$F$16-'2.1 Kraftwerk allgemein'!$F$15+1),1),COLUMN(BE51)-('2.1 Kraftwerk allgemein'!$F$16-'2.1 Kraftwerk allgemein'!$F$15+1)))))/$F51,
SUM(OFFSET('2.5 CAPEX'!BS54,0,-MIN($F51-1,COLUMN(BE51)-1),1,MIN($F51,COLUMN(BE51))))/$F51)))))),
IF(OR(ISNUMBER($D51)=FALSE,$F51=""),"",
IF(AND('2.5 CAPEX'!$L54&lt;&gt;"x",'2.5 CAPEX'!$M54&lt;&gt;"x"),0,
IF($F51=0,0,
IF(BN$4&lt;'2.1 Kraftwerk allgemein'!$F$16,0,
IF(BN$4='2.1 Kraftwerk allgemein'!$F$16,'2.5 CAPEX'!$J54/$F51,
IF(BN$4&lt;'2.1 Kraftwerk allgemein'!$F$16+$F51,
('2.5 CAPEX'!$J54+SUM(OFFSET('2.5 CAPEX'!BS54,0,-MIN(MAX($F51-1-('2.1 Kraftwerk allgemein'!$F$16-'1.1 Allgemein'!$I$22+1),0),COLUMN(BE51)-1-('2.1 Kraftwerk allgemein'!$F$16-'1.1 Allgemein'!$I$22+1)),1,MIN(MAX($F51-('2.1 Kraftwerk allgemein'!$F$16-'1.1 Allgemein'!$I$22+1),1),COLUMN(BE51)-('2.1 Kraftwerk allgemein'!$F$16-'1.1 Allgemein'!$I$22+1)))))/$F51,
SUM(OFFSET('2.5 CAPEX'!BS54,0,-MIN($F51-1,COLUMN(BE51)-1),1,MIN($F51,COLUMN(BE51))))/$F51)))))))</f>
        <v>0</v>
      </c>
      <c r="BO51" s="199">
        <f ca="1">IF('2.1 Kraftwerk allgemein'!$F$15&lt;'1.1 Allgemein'!$I$22,
IF(OR(ISNUMBER($D51)=FALSE,$F51=""),"",
IF(AND('2.5 CAPEX'!$L54&lt;&gt;"x",'2.5 CAPEX'!$M54&lt;&gt;"x"),0,
IF($F51=0,0,
IF(BO$4&lt;'2.1 Kraftwerk allgemein'!$F$16,0,
IF(BO$4='2.1 Kraftwerk allgemein'!$F$16,'2.5 CAPEX'!$J54/$F51,
IF(BO$4&lt;'2.1 Kraftwerk allgemein'!$F$16+$F51,
('2.5 CAPEX'!$J54+SUM(OFFSET('2.5 CAPEX'!BT54,0,-MIN(MAX($F51-1-('2.1 Kraftwerk allgemein'!$F$16-'2.1 Kraftwerk allgemein'!$F$15+1),0),COLUMN(BF51)-1-('2.1 Kraftwerk allgemein'!$F$16-'2.1 Kraftwerk allgemein'!$F$15+1)),1,MIN(MAX($F51-('2.1 Kraftwerk allgemein'!$F$16-'2.1 Kraftwerk allgemein'!$F$15+1),1),COLUMN(BF51)-('2.1 Kraftwerk allgemein'!$F$16-'2.1 Kraftwerk allgemein'!$F$15+1)))))/$F51,
SUM(OFFSET('2.5 CAPEX'!BT54,0,-MIN($F51-1,COLUMN(BF51)-1),1,MIN($F51,COLUMN(BF51))))/$F51)))))),
IF(OR(ISNUMBER($D51)=FALSE,$F51=""),"",
IF(AND('2.5 CAPEX'!$L54&lt;&gt;"x",'2.5 CAPEX'!$M54&lt;&gt;"x"),0,
IF($F51=0,0,
IF(BO$4&lt;'2.1 Kraftwerk allgemein'!$F$16,0,
IF(BO$4='2.1 Kraftwerk allgemein'!$F$16,'2.5 CAPEX'!$J54/$F51,
IF(BO$4&lt;'2.1 Kraftwerk allgemein'!$F$16+$F51,
('2.5 CAPEX'!$J54+SUM(OFFSET('2.5 CAPEX'!BT54,0,-MIN(MAX($F51-1-('2.1 Kraftwerk allgemein'!$F$16-'1.1 Allgemein'!$I$22+1),0),COLUMN(BF51)-1-('2.1 Kraftwerk allgemein'!$F$16-'1.1 Allgemein'!$I$22+1)),1,MIN(MAX($F51-('2.1 Kraftwerk allgemein'!$F$16-'1.1 Allgemein'!$I$22+1),1),COLUMN(BF51)-('2.1 Kraftwerk allgemein'!$F$16-'1.1 Allgemein'!$I$22+1)))))/$F51,
SUM(OFFSET('2.5 CAPEX'!BT54,0,-MIN($F51-1,COLUMN(BF51)-1),1,MIN($F51,COLUMN(BF51))))/$F51)))))))</f>
        <v>0</v>
      </c>
      <c r="BP51" s="199">
        <f ca="1">IF('2.1 Kraftwerk allgemein'!$F$15&lt;'1.1 Allgemein'!$I$22,
IF(OR(ISNUMBER($D51)=FALSE,$F51=""),"",
IF(AND('2.5 CAPEX'!$L54&lt;&gt;"x",'2.5 CAPEX'!$M54&lt;&gt;"x"),0,
IF($F51=0,0,
IF(BP$4&lt;'2.1 Kraftwerk allgemein'!$F$16,0,
IF(BP$4='2.1 Kraftwerk allgemein'!$F$16,'2.5 CAPEX'!$J54/$F51,
IF(BP$4&lt;'2.1 Kraftwerk allgemein'!$F$16+$F51,
('2.5 CAPEX'!$J54+SUM(OFFSET('2.5 CAPEX'!BU54,0,-MIN(MAX($F51-1-('2.1 Kraftwerk allgemein'!$F$16-'2.1 Kraftwerk allgemein'!$F$15+1),0),COLUMN(BG51)-1-('2.1 Kraftwerk allgemein'!$F$16-'2.1 Kraftwerk allgemein'!$F$15+1)),1,MIN(MAX($F51-('2.1 Kraftwerk allgemein'!$F$16-'2.1 Kraftwerk allgemein'!$F$15+1),1),COLUMN(BG51)-('2.1 Kraftwerk allgemein'!$F$16-'2.1 Kraftwerk allgemein'!$F$15+1)))))/$F51,
SUM(OFFSET('2.5 CAPEX'!BU54,0,-MIN($F51-1,COLUMN(BG51)-1),1,MIN($F51,COLUMN(BG51))))/$F51)))))),
IF(OR(ISNUMBER($D51)=FALSE,$F51=""),"",
IF(AND('2.5 CAPEX'!$L54&lt;&gt;"x",'2.5 CAPEX'!$M54&lt;&gt;"x"),0,
IF($F51=0,0,
IF(BP$4&lt;'2.1 Kraftwerk allgemein'!$F$16,0,
IF(BP$4='2.1 Kraftwerk allgemein'!$F$16,'2.5 CAPEX'!$J54/$F51,
IF(BP$4&lt;'2.1 Kraftwerk allgemein'!$F$16+$F51,
('2.5 CAPEX'!$J54+SUM(OFFSET('2.5 CAPEX'!BU54,0,-MIN(MAX($F51-1-('2.1 Kraftwerk allgemein'!$F$16-'1.1 Allgemein'!$I$22+1),0),COLUMN(BG51)-1-('2.1 Kraftwerk allgemein'!$F$16-'1.1 Allgemein'!$I$22+1)),1,MIN(MAX($F51-('2.1 Kraftwerk allgemein'!$F$16-'1.1 Allgemein'!$I$22+1),1),COLUMN(BG51)-('2.1 Kraftwerk allgemein'!$F$16-'1.1 Allgemein'!$I$22+1)))))/$F51,
SUM(OFFSET('2.5 CAPEX'!BU54,0,-MIN($F51-1,COLUMN(BG51)-1),1,MIN($F51,COLUMN(BG51))))/$F51)))))))</f>
        <v>0</v>
      </c>
      <c r="BQ51" s="199">
        <f ca="1">IF('2.1 Kraftwerk allgemein'!$F$15&lt;'1.1 Allgemein'!$I$22,
IF(OR(ISNUMBER($D51)=FALSE,$F51=""),"",
IF(AND('2.5 CAPEX'!$L54&lt;&gt;"x",'2.5 CAPEX'!$M54&lt;&gt;"x"),0,
IF($F51=0,0,
IF(BQ$4&lt;'2.1 Kraftwerk allgemein'!$F$16,0,
IF(BQ$4='2.1 Kraftwerk allgemein'!$F$16,'2.5 CAPEX'!$J54/$F51,
IF(BQ$4&lt;'2.1 Kraftwerk allgemein'!$F$16+$F51,
('2.5 CAPEX'!$J54+SUM(OFFSET('2.5 CAPEX'!BV54,0,-MIN(MAX($F51-1-('2.1 Kraftwerk allgemein'!$F$16-'2.1 Kraftwerk allgemein'!$F$15+1),0),COLUMN(BH51)-1-('2.1 Kraftwerk allgemein'!$F$16-'2.1 Kraftwerk allgemein'!$F$15+1)),1,MIN(MAX($F51-('2.1 Kraftwerk allgemein'!$F$16-'2.1 Kraftwerk allgemein'!$F$15+1),1),COLUMN(BH51)-('2.1 Kraftwerk allgemein'!$F$16-'2.1 Kraftwerk allgemein'!$F$15+1)))))/$F51,
SUM(OFFSET('2.5 CAPEX'!BV54,0,-MIN($F51-1,COLUMN(BH51)-1),1,MIN($F51,COLUMN(BH51))))/$F51)))))),
IF(OR(ISNUMBER($D51)=FALSE,$F51=""),"",
IF(AND('2.5 CAPEX'!$L54&lt;&gt;"x",'2.5 CAPEX'!$M54&lt;&gt;"x"),0,
IF($F51=0,0,
IF(BQ$4&lt;'2.1 Kraftwerk allgemein'!$F$16,0,
IF(BQ$4='2.1 Kraftwerk allgemein'!$F$16,'2.5 CAPEX'!$J54/$F51,
IF(BQ$4&lt;'2.1 Kraftwerk allgemein'!$F$16+$F51,
('2.5 CAPEX'!$J54+SUM(OFFSET('2.5 CAPEX'!BV54,0,-MIN(MAX($F51-1-('2.1 Kraftwerk allgemein'!$F$16-'1.1 Allgemein'!$I$22+1),0),COLUMN(BH51)-1-('2.1 Kraftwerk allgemein'!$F$16-'1.1 Allgemein'!$I$22+1)),1,MIN(MAX($F51-('2.1 Kraftwerk allgemein'!$F$16-'1.1 Allgemein'!$I$22+1),1),COLUMN(BH51)-('2.1 Kraftwerk allgemein'!$F$16-'1.1 Allgemein'!$I$22+1)))))/$F51,
SUM(OFFSET('2.5 CAPEX'!BV54,0,-MIN($F51-1,COLUMN(BH51)-1),1,MIN($F51,COLUMN(BH51))))/$F51)))))))</f>
        <v>0</v>
      </c>
      <c r="BR51" s="199">
        <f ca="1">IF('2.1 Kraftwerk allgemein'!$F$15&lt;'1.1 Allgemein'!$I$22,
IF(OR(ISNUMBER($D51)=FALSE,$F51=""),"",
IF(AND('2.5 CAPEX'!$L54&lt;&gt;"x",'2.5 CAPEX'!$M54&lt;&gt;"x"),0,
IF($F51=0,0,
IF(BR$4&lt;'2.1 Kraftwerk allgemein'!$F$16,0,
IF(BR$4='2.1 Kraftwerk allgemein'!$F$16,'2.5 CAPEX'!$J54/$F51,
IF(BR$4&lt;'2.1 Kraftwerk allgemein'!$F$16+$F51,
('2.5 CAPEX'!$J54+SUM(OFFSET('2.5 CAPEX'!BW54,0,-MIN(MAX($F51-1-('2.1 Kraftwerk allgemein'!$F$16-'2.1 Kraftwerk allgemein'!$F$15+1),0),COLUMN(BI51)-1-('2.1 Kraftwerk allgemein'!$F$16-'2.1 Kraftwerk allgemein'!$F$15+1)),1,MIN(MAX($F51-('2.1 Kraftwerk allgemein'!$F$16-'2.1 Kraftwerk allgemein'!$F$15+1),1),COLUMN(BI51)-('2.1 Kraftwerk allgemein'!$F$16-'2.1 Kraftwerk allgemein'!$F$15+1)))))/$F51,
SUM(OFFSET('2.5 CAPEX'!BW54,0,-MIN($F51-1,COLUMN(BI51)-1),1,MIN($F51,COLUMN(BI51))))/$F51)))))),
IF(OR(ISNUMBER($D51)=FALSE,$F51=""),"",
IF(AND('2.5 CAPEX'!$L54&lt;&gt;"x",'2.5 CAPEX'!$M54&lt;&gt;"x"),0,
IF($F51=0,0,
IF(BR$4&lt;'2.1 Kraftwerk allgemein'!$F$16,0,
IF(BR$4='2.1 Kraftwerk allgemein'!$F$16,'2.5 CAPEX'!$J54/$F51,
IF(BR$4&lt;'2.1 Kraftwerk allgemein'!$F$16+$F51,
('2.5 CAPEX'!$J54+SUM(OFFSET('2.5 CAPEX'!BW54,0,-MIN(MAX($F51-1-('2.1 Kraftwerk allgemein'!$F$16-'1.1 Allgemein'!$I$22+1),0),COLUMN(BI51)-1-('2.1 Kraftwerk allgemein'!$F$16-'1.1 Allgemein'!$I$22+1)),1,MIN(MAX($F51-('2.1 Kraftwerk allgemein'!$F$16-'1.1 Allgemein'!$I$22+1),1),COLUMN(BI51)-('2.1 Kraftwerk allgemein'!$F$16-'1.1 Allgemein'!$I$22+1)))))/$F51,
SUM(OFFSET('2.5 CAPEX'!BW54,0,-MIN($F51-1,COLUMN(BI51)-1),1,MIN($F51,COLUMN(BI51))))/$F51)))))))</f>
        <v>0</v>
      </c>
      <c r="BS51" s="199">
        <f ca="1">IF('2.1 Kraftwerk allgemein'!$F$15&lt;'1.1 Allgemein'!$I$22,
IF(OR(ISNUMBER($D51)=FALSE,$F51=""),"",
IF(AND('2.5 CAPEX'!$L54&lt;&gt;"x",'2.5 CAPEX'!$M54&lt;&gt;"x"),0,
IF($F51=0,0,
IF(BS$4&lt;'2.1 Kraftwerk allgemein'!$F$16,0,
IF(BS$4='2.1 Kraftwerk allgemein'!$F$16,'2.5 CAPEX'!$J54/$F51,
IF(BS$4&lt;'2.1 Kraftwerk allgemein'!$F$16+$F51,
('2.5 CAPEX'!$J54+SUM(OFFSET('2.5 CAPEX'!BX54,0,-MIN(MAX($F51-1-('2.1 Kraftwerk allgemein'!$F$16-'2.1 Kraftwerk allgemein'!$F$15+1),0),COLUMN(BJ51)-1-('2.1 Kraftwerk allgemein'!$F$16-'2.1 Kraftwerk allgemein'!$F$15+1)),1,MIN(MAX($F51-('2.1 Kraftwerk allgemein'!$F$16-'2.1 Kraftwerk allgemein'!$F$15+1),1),COLUMN(BJ51)-('2.1 Kraftwerk allgemein'!$F$16-'2.1 Kraftwerk allgemein'!$F$15+1)))))/$F51,
SUM(OFFSET('2.5 CAPEX'!BX54,0,-MIN($F51-1,COLUMN(BJ51)-1),1,MIN($F51,COLUMN(BJ51))))/$F51)))))),
IF(OR(ISNUMBER($D51)=FALSE,$F51=""),"",
IF(AND('2.5 CAPEX'!$L54&lt;&gt;"x",'2.5 CAPEX'!$M54&lt;&gt;"x"),0,
IF($F51=0,0,
IF(BS$4&lt;'2.1 Kraftwerk allgemein'!$F$16,0,
IF(BS$4='2.1 Kraftwerk allgemein'!$F$16,'2.5 CAPEX'!$J54/$F51,
IF(BS$4&lt;'2.1 Kraftwerk allgemein'!$F$16+$F51,
('2.5 CAPEX'!$J54+SUM(OFFSET('2.5 CAPEX'!BX54,0,-MIN(MAX($F51-1-('2.1 Kraftwerk allgemein'!$F$16-'1.1 Allgemein'!$I$22+1),0),COLUMN(BJ51)-1-('2.1 Kraftwerk allgemein'!$F$16-'1.1 Allgemein'!$I$22+1)),1,MIN(MAX($F51-('2.1 Kraftwerk allgemein'!$F$16-'1.1 Allgemein'!$I$22+1),1),COLUMN(BJ51)-('2.1 Kraftwerk allgemein'!$F$16-'1.1 Allgemein'!$I$22+1)))))/$F51,
SUM(OFFSET('2.5 CAPEX'!BX54,0,-MIN($F51-1,COLUMN(BJ51)-1),1,MIN($F51,COLUMN(BJ51))))/$F51)))))))</f>
        <v>0</v>
      </c>
      <c r="BT51" s="199">
        <f ca="1">IF('2.1 Kraftwerk allgemein'!$F$15&lt;'1.1 Allgemein'!$I$22,
IF(OR(ISNUMBER($D51)=FALSE,$F51=""),"",
IF(AND('2.5 CAPEX'!$L54&lt;&gt;"x",'2.5 CAPEX'!$M54&lt;&gt;"x"),0,
IF($F51=0,0,
IF(BT$4&lt;'2.1 Kraftwerk allgemein'!$F$16,0,
IF(BT$4='2.1 Kraftwerk allgemein'!$F$16,'2.5 CAPEX'!$J54/$F51,
IF(BT$4&lt;'2.1 Kraftwerk allgemein'!$F$16+$F51,
('2.5 CAPEX'!$J54+SUM(OFFSET('2.5 CAPEX'!BY54,0,-MIN(MAX($F51-1-('2.1 Kraftwerk allgemein'!$F$16-'2.1 Kraftwerk allgemein'!$F$15+1),0),COLUMN(BK51)-1-('2.1 Kraftwerk allgemein'!$F$16-'2.1 Kraftwerk allgemein'!$F$15+1)),1,MIN(MAX($F51-('2.1 Kraftwerk allgemein'!$F$16-'2.1 Kraftwerk allgemein'!$F$15+1),1),COLUMN(BK51)-('2.1 Kraftwerk allgemein'!$F$16-'2.1 Kraftwerk allgemein'!$F$15+1)))))/$F51,
SUM(OFFSET('2.5 CAPEX'!BY54,0,-MIN($F51-1,COLUMN(BK51)-1),1,MIN($F51,COLUMN(BK51))))/$F51)))))),
IF(OR(ISNUMBER($D51)=FALSE,$F51=""),"",
IF(AND('2.5 CAPEX'!$L54&lt;&gt;"x",'2.5 CAPEX'!$M54&lt;&gt;"x"),0,
IF($F51=0,0,
IF(BT$4&lt;'2.1 Kraftwerk allgemein'!$F$16,0,
IF(BT$4='2.1 Kraftwerk allgemein'!$F$16,'2.5 CAPEX'!$J54/$F51,
IF(BT$4&lt;'2.1 Kraftwerk allgemein'!$F$16+$F51,
('2.5 CAPEX'!$J54+SUM(OFFSET('2.5 CAPEX'!BY54,0,-MIN(MAX($F51-1-('2.1 Kraftwerk allgemein'!$F$16-'1.1 Allgemein'!$I$22+1),0),COLUMN(BK51)-1-('2.1 Kraftwerk allgemein'!$F$16-'1.1 Allgemein'!$I$22+1)),1,MIN(MAX($F51-('2.1 Kraftwerk allgemein'!$F$16-'1.1 Allgemein'!$I$22+1),1),COLUMN(BK51)-('2.1 Kraftwerk allgemein'!$F$16-'1.1 Allgemein'!$I$22+1)))))/$F51,
SUM(OFFSET('2.5 CAPEX'!BY54,0,-MIN($F51-1,COLUMN(BK51)-1),1,MIN($F51,COLUMN(BK51))))/$F51)))))))</f>
        <v>0</v>
      </c>
      <c r="BU51" s="199">
        <f ca="1">IF('2.1 Kraftwerk allgemein'!$F$15&lt;'1.1 Allgemein'!$I$22,
IF(OR(ISNUMBER($D51)=FALSE,$F51=""),"",
IF(AND('2.5 CAPEX'!$L54&lt;&gt;"x",'2.5 CAPEX'!$M54&lt;&gt;"x"),0,
IF($F51=0,0,
IF(BU$4&lt;'2.1 Kraftwerk allgemein'!$F$16,0,
IF(BU$4='2.1 Kraftwerk allgemein'!$F$16,'2.5 CAPEX'!$J54/$F51,
IF(BU$4&lt;'2.1 Kraftwerk allgemein'!$F$16+$F51,
('2.5 CAPEX'!$J54+SUM(OFFSET('2.5 CAPEX'!BZ54,0,-MIN(MAX($F51-1-('2.1 Kraftwerk allgemein'!$F$16-'2.1 Kraftwerk allgemein'!$F$15+1),0),COLUMN(BL51)-1-('2.1 Kraftwerk allgemein'!$F$16-'2.1 Kraftwerk allgemein'!$F$15+1)),1,MIN(MAX($F51-('2.1 Kraftwerk allgemein'!$F$16-'2.1 Kraftwerk allgemein'!$F$15+1),1),COLUMN(BL51)-('2.1 Kraftwerk allgemein'!$F$16-'2.1 Kraftwerk allgemein'!$F$15+1)))))/$F51,
SUM(OFFSET('2.5 CAPEX'!BZ54,0,-MIN($F51-1,COLUMN(BL51)-1),1,MIN($F51,COLUMN(BL51))))/$F51)))))),
IF(OR(ISNUMBER($D51)=FALSE,$F51=""),"",
IF(AND('2.5 CAPEX'!$L54&lt;&gt;"x",'2.5 CAPEX'!$M54&lt;&gt;"x"),0,
IF($F51=0,0,
IF(BU$4&lt;'2.1 Kraftwerk allgemein'!$F$16,0,
IF(BU$4='2.1 Kraftwerk allgemein'!$F$16,'2.5 CAPEX'!$J54/$F51,
IF(BU$4&lt;'2.1 Kraftwerk allgemein'!$F$16+$F51,
('2.5 CAPEX'!$J54+SUM(OFFSET('2.5 CAPEX'!BZ54,0,-MIN(MAX($F51-1-('2.1 Kraftwerk allgemein'!$F$16-'1.1 Allgemein'!$I$22+1),0),COLUMN(BL51)-1-('2.1 Kraftwerk allgemein'!$F$16-'1.1 Allgemein'!$I$22+1)),1,MIN(MAX($F51-('2.1 Kraftwerk allgemein'!$F$16-'1.1 Allgemein'!$I$22+1),1),COLUMN(BL51)-('2.1 Kraftwerk allgemein'!$F$16-'1.1 Allgemein'!$I$22+1)))))/$F51,
SUM(OFFSET('2.5 CAPEX'!BZ54,0,-MIN($F51-1,COLUMN(BL51)-1),1,MIN($F51,COLUMN(BL51))))/$F51)))))))</f>
        <v>0</v>
      </c>
      <c r="BV51" s="199">
        <f ca="1">IF('2.1 Kraftwerk allgemein'!$F$15&lt;'1.1 Allgemein'!$I$22,
IF(OR(ISNUMBER($D51)=FALSE,$F51=""),"",
IF(AND('2.5 CAPEX'!$L54&lt;&gt;"x",'2.5 CAPEX'!$M54&lt;&gt;"x"),0,
IF($F51=0,0,
IF(BV$4&lt;'2.1 Kraftwerk allgemein'!$F$16,0,
IF(BV$4='2.1 Kraftwerk allgemein'!$F$16,'2.5 CAPEX'!$J54/$F51,
IF(BV$4&lt;'2.1 Kraftwerk allgemein'!$F$16+$F51,
('2.5 CAPEX'!$J54+SUM(OFFSET('2.5 CAPEX'!CA54,0,-MIN(MAX($F51-1-('2.1 Kraftwerk allgemein'!$F$16-'2.1 Kraftwerk allgemein'!$F$15+1),0),COLUMN(BM51)-1-('2.1 Kraftwerk allgemein'!$F$16-'2.1 Kraftwerk allgemein'!$F$15+1)),1,MIN(MAX($F51-('2.1 Kraftwerk allgemein'!$F$16-'2.1 Kraftwerk allgemein'!$F$15+1),1),COLUMN(BM51)-('2.1 Kraftwerk allgemein'!$F$16-'2.1 Kraftwerk allgemein'!$F$15+1)))))/$F51,
SUM(OFFSET('2.5 CAPEX'!CA54,0,-MIN($F51-1,COLUMN(BM51)-1),1,MIN($F51,COLUMN(BM51))))/$F51)))))),
IF(OR(ISNUMBER($D51)=FALSE,$F51=""),"",
IF(AND('2.5 CAPEX'!$L54&lt;&gt;"x",'2.5 CAPEX'!$M54&lt;&gt;"x"),0,
IF($F51=0,0,
IF(BV$4&lt;'2.1 Kraftwerk allgemein'!$F$16,0,
IF(BV$4='2.1 Kraftwerk allgemein'!$F$16,'2.5 CAPEX'!$J54/$F51,
IF(BV$4&lt;'2.1 Kraftwerk allgemein'!$F$16+$F51,
('2.5 CAPEX'!$J54+SUM(OFFSET('2.5 CAPEX'!CA54,0,-MIN(MAX($F51-1-('2.1 Kraftwerk allgemein'!$F$16-'1.1 Allgemein'!$I$22+1),0),COLUMN(BM51)-1-('2.1 Kraftwerk allgemein'!$F$16-'1.1 Allgemein'!$I$22+1)),1,MIN(MAX($F51-('2.1 Kraftwerk allgemein'!$F$16-'1.1 Allgemein'!$I$22+1),1),COLUMN(BM51)-('2.1 Kraftwerk allgemein'!$F$16-'1.1 Allgemein'!$I$22+1)))))/$F51,
SUM(OFFSET('2.5 CAPEX'!CA54,0,-MIN($F51-1,COLUMN(BM51)-1),1,MIN($F51,COLUMN(BM51))))/$F51)))))))</f>
        <v>0</v>
      </c>
      <c r="BW51" s="199">
        <f ca="1">IF('2.1 Kraftwerk allgemein'!$F$15&lt;'1.1 Allgemein'!$I$22,
IF(OR(ISNUMBER($D51)=FALSE,$F51=""),"",
IF(AND('2.5 CAPEX'!$L54&lt;&gt;"x",'2.5 CAPEX'!$M54&lt;&gt;"x"),0,
IF($F51=0,0,
IF(BW$4&lt;'2.1 Kraftwerk allgemein'!$F$16,0,
IF(BW$4='2.1 Kraftwerk allgemein'!$F$16,'2.5 CAPEX'!$J54/$F51,
IF(BW$4&lt;'2.1 Kraftwerk allgemein'!$F$16+$F51,
('2.5 CAPEX'!$J54+SUM(OFFSET('2.5 CAPEX'!CB54,0,-MIN(MAX($F51-1-('2.1 Kraftwerk allgemein'!$F$16-'2.1 Kraftwerk allgemein'!$F$15+1),0),COLUMN(BN51)-1-('2.1 Kraftwerk allgemein'!$F$16-'2.1 Kraftwerk allgemein'!$F$15+1)),1,MIN(MAX($F51-('2.1 Kraftwerk allgemein'!$F$16-'2.1 Kraftwerk allgemein'!$F$15+1),1),COLUMN(BN51)-('2.1 Kraftwerk allgemein'!$F$16-'2.1 Kraftwerk allgemein'!$F$15+1)))))/$F51,
SUM(OFFSET('2.5 CAPEX'!CB54,0,-MIN($F51-1,COLUMN(BN51)-1),1,MIN($F51,COLUMN(BN51))))/$F51)))))),
IF(OR(ISNUMBER($D51)=FALSE,$F51=""),"",
IF(AND('2.5 CAPEX'!$L54&lt;&gt;"x",'2.5 CAPEX'!$M54&lt;&gt;"x"),0,
IF($F51=0,0,
IF(BW$4&lt;'2.1 Kraftwerk allgemein'!$F$16,0,
IF(BW$4='2.1 Kraftwerk allgemein'!$F$16,'2.5 CAPEX'!$J54/$F51,
IF(BW$4&lt;'2.1 Kraftwerk allgemein'!$F$16+$F51,
('2.5 CAPEX'!$J54+SUM(OFFSET('2.5 CAPEX'!CB54,0,-MIN(MAX($F51-1-('2.1 Kraftwerk allgemein'!$F$16-'1.1 Allgemein'!$I$22+1),0),COLUMN(BN51)-1-('2.1 Kraftwerk allgemein'!$F$16-'1.1 Allgemein'!$I$22+1)),1,MIN(MAX($F51-('2.1 Kraftwerk allgemein'!$F$16-'1.1 Allgemein'!$I$22+1),1),COLUMN(BN51)-('2.1 Kraftwerk allgemein'!$F$16-'1.1 Allgemein'!$I$22+1)))))/$F51,
SUM(OFFSET('2.5 CAPEX'!CB54,0,-MIN($F51-1,COLUMN(BN51)-1),1,MIN($F51,COLUMN(BN51))))/$F51)))))))</f>
        <v>0</v>
      </c>
      <c r="BX51" s="199">
        <f ca="1">IF('2.1 Kraftwerk allgemein'!$F$15&lt;'1.1 Allgemein'!$I$22,
IF(OR(ISNUMBER($D51)=FALSE,$F51=""),"",
IF(AND('2.5 CAPEX'!$L54&lt;&gt;"x",'2.5 CAPEX'!$M54&lt;&gt;"x"),0,
IF($F51=0,0,
IF(BX$4&lt;'2.1 Kraftwerk allgemein'!$F$16,0,
IF(BX$4='2.1 Kraftwerk allgemein'!$F$16,'2.5 CAPEX'!$J54/$F51,
IF(BX$4&lt;'2.1 Kraftwerk allgemein'!$F$16+$F51,
('2.5 CAPEX'!$J54+SUM(OFFSET('2.5 CAPEX'!CC54,0,-MIN(MAX($F51-1-('2.1 Kraftwerk allgemein'!$F$16-'2.1 Kraftwerk allgemein'!$F$15+1),0),COLUMN(BO51)-1-('2.1 Kraftwerk allgemein'!$F$16-'2.1 Kraftwerk allgemein'!$F$15+1)),1,MIN(MAX($F51-('2.1 Kraftwerk allgemein'!$F$16-'2.1 Kraftwerk allgemein'!$F$15+1),1),COLUMN(BO51)-('2.1 Kraftwerk allgemein'!$F$16-'2.1 Kraftwerk allgemein'!$F$15+1)))))/$F51,
SUM(OFFSET('2.5 CAPEX'!CC54,0,-MIN($F51-1,COLUMN(BO51)-1),1,MIN($F51,COLUMN(BO51))))/$F51)))))),
IF(OR(ISNUMBER($D51)=FALSE,$F51=""),"",
IF(AND('2.5 CAPEX'!$L54&lt;&gt;"x",'2.5 CAPEX'!$M54&lt;&gt;"x"),0,
IF($F51=0,0,
IF(BX$4&lt;'2.1 Kraftwerk allgemein'!$F$16,0,
IF(BX$4='2.1 Kraftwerk allgemein'!$F$16,'2.5 CAPEX'!$J54/$F51,
IF(BX$4&lt;'2.1 Kraftwerk allgemein'!$F$16+$F51,
('2.5 CAPEX'!$J54+SUM(OFFSET('2.5 CAPEX'!CC54,0,-MIN(MAX($F51-1-('2.1 Kraftwerk allgemein'!$F$16-'1.1 Allgemein'!$I$22+1),0),COLUMN(BO51)-1-('2.1 Kraftwerk allgemein'!$F$16-'1.1 Allgemein'!$I$22+1)),1,MIN(MAX($F51-('2.1 Kraftwerk allgemein'!$F$16-'1.1 Allgemein'!$I$22+1),1),COLUMN(BO51)-('2.1 Kraftwerk allgemein'!$F$16-'1.1 Allgemein'!$I$22+1)))))/$F51,
SUM(OFFSET('2.5 CAPEX'!CC54,0,-MIN($F51-1,COLUMN(BO51)-1),1,MIN($F51,COLUMN(BO51))))/$F51)))))))</f>
        <v>0</v>
      </c>
      <c r="BY51" s="199">
        <f ca="1">IF('2.1 Kraftwerk allgemein'!$F$15&lt;'1.1 Allgemein'!$I$22,
IF(OR(ISNUMBER($D51)=FALSE,$F51=""),"",
IF(AND('2.5 CAPEX'!$L54&lt;&gt;"x",'2.5 CAPEX'!$M54&lt;&gt;"x"),0,
IF($F51=0,0,
IF(BY$4&lt;'2.1 Kraftwerk allgemein'!$F$16,0,
IF(BY$4='2.1 Kraftwerk allgemein'!$F$16,'2.5 CAPEX'!$J54/$F51,
IF(BY$4&lt;'2.1 Kraftwerk allgemein'!$F$16+$F51,
('2.5 CAPEX'!$J54+SUM(OFFSET('2.5 CAPEX'!CD54,0,-MIN(MAX($F51-1-('2.1 Kraftwerk allgemein'!$F$16-'2.1 Kraftwerk allgemein'!$F$15+1),0),COLUMN(BP51)-1-('2.1 Kraftwerk allgemein'!$F$16-'2.1 Kraftwerk allgemein'!$F$15+1)),1,MIN(MAX($F51-('2.1 Kraftwerk allgemein'!$F$16-'2.1 Kraftwerk allgemein'!$F$15+1),1),COLUMN(BP51)-('2.1 Kraftwerk allgemein'!$F$16-'2.1 Kraftwerk allgemein'!$F$15+1)))))/$F51,
SUM(OFFSET('2.5 CAPEX'!CD54,0,-MIN($F51-1,COLUMN(BP51)-1),1,MIN($F51,COLUMN(BP51))))/$F51)))))),
IF(OR(ISNUMBER($D51)=FALSE,$F51=""),"",
IF(AND('2.5 CAPEX'!$L54&lt;&gt;"x",'2.5 CAPEX'!$M54&lt;&gt;"x"),0,
IF($F51=0,0,
IF(BY$4&lt;'2.1 Kraftwerk allgemein'!$F$16,0,
IF(BY$4='2.1 Kraftwerk allgemein'!$F$16,'2.5 CAPEX'!$J54/$F51,
IF(BY$4&lt;'2.1 Kraftwerk allgemein'!$F$16+$F51,
('2.5 CAPEX'!$J54+SUM(OFFSET('2.5 CAPEX'!CD54,0,-MIN(MAX($F51-1-('2.1 Kraftwerk allgemein'!$F$16-'1.1 Allgemein'!$I$22+1),0),COLUMN(BP51)-1-('2.1 Kraftwerk allgemein'!$F$16-'1.1 Allgemein'!$I$22+1)),1,MIN(MAX($F51-('2.1 Kraftwerk allgemein'!$F$16-'1.1 Allgemein'!$I$22+1),1),COLUMN(BP51)-('2.1 Kraftwerk allgemein'!$F$16-'1.1 Allgemein'!$I$22+1)))))/$F51,
SUM(OFFSET('2.5 CAPEX'!CD54,0,-MIN($F51-1,COLUMN(BP51)-1),1,MIN($F51,COLUMN(BP51))))/$F51)))))))</f>
        <v>0</v>
      </c>
      <c r="BZ51" s="199">
        <f ca="1">IF('2.1 Kraftwerk allgemein'!$F$15&lt;'1.1 Allgemein'!$I$22,
IF(OR(ISNUMBER($D51)=FALSE,$F51=""),"",
IF(AND('2.5 CAPEX'!$L54&lt;&gt;"x",'2.5 CAPEX'!$M54&lt;&gt;"x"),0,
IF($F51=0,0,
IF(BZ$4&lt;'2.1 Kraftwerk allgemein'!$F$16,0,
IF(BZ$4='2.1 Kraftwerk allgemein'!$F$16,'2.5 CAPEX'!$J54/$F51,
IF(BZ$4&lt;'2.1 Kraftwerk allgemein'!$F$16+$F51,
('2.5 CAPEX'!$J54+SUM(OFFSET('2.5 CAPEX'!CE54,0,-MIN(MAX($F51-1-('2.1 Kraftwerk allgemein'!$F$16-'2.1 Kraftwerk allgemein'!$F$15+1),0),COLUMN(BQ51)-1-('2.1 Kraftwerk allgemein'!$F$16-'2.1 Kraftwerk allgemein'!$F$15+1)),1,MIN(MAX($F51-('2.1 Kraftwerk allgemein'!$F$16-'2.1 Kraftwerk allgemein'!$F$15+1),1),COLUMN(BQ51)-('2.1 Kraftwerk allgemein'!$F$16-'2.1 Kraftwerk allgemein'!$F$15+1)))))/$F51,
SUM(OFFSET('2.5 CAPEX'!CE54,0,-MIN($F51-1,COLUMN(BQ51)-1),1,MIN($F51,COLUMN(BQ51))))/$F51)))))),
IF(OR(ISNUMBER($D51)=FALSE,$F51=""),"",
IF(AND('2.5 CAPEX'!$L54&lt;&gt;"x",'2.5 CAPEX'!$M54&lt;&gt;"x"),0,
IF($F51=0,0,
IF(BZ$4&lt;'2.1 Kraftwerk allgemein'!$F$16,0,
IF(BZ$4='2.1 Kraftwerk allgemein'!$F$16,'2.5 CAPEX'!$J54/$F51,
IF(BZ$4&lt;'2.1 Kraftwerk allgemein'!$F$16+$F51,
('2.5 CAPEX'!$J54+SUM(OFFSET('2.5 CAPEX'!CE54,0,-MIN(MAX($F51-1-('2.1 Kraftwerk allgemein'!$F$16-'1.1 Allgemein'!$I$22+1),0),COLUMN(BQ51)-1-('2.1 Kraftwerk allgemein'!$F$16-'1.1 Allgemein'!$I$22+1)),1,MIN(MAX($F51-('2.1 Kraftwerk allgemein'!$F$16-'1.1 Allgemein'!$I$22+1),1),COLUMN(BQ51)-('2.1 Kraftwerk allgemein'!$F$16-'1.1 Allgemein'!$I$22+1)))))/$F51,
SUM(OFFSET('2.5 CAPEX'!CE54,0,-MIN($F51-1,COLUMN(BQ51)-1),1,MIN($F51,COLUMN(BQ51))))/$F51)))))))</f>
        <v>0</v>
      </c>
      <c r="CA51" s="199">
        <f ca="1">IF('2.1 Kraftwerk allgemein'!$F$15&lt;'1.1 Allgemein'!$I$22,
IF(OR(ISNUMBER($D51)=FALSE,$F51=""),"",
IF(AND('2.5 CAPEX'!$L54&lt;&gt;"x",'2.5 CAPEX'!$M54&lt;&gt;"x"),0,
IF($F51=0,0,
IF(CA$4&lt;'2.1 Kraftwerk allgemein'!$F$16,0,
IF(CA$4='2.1 Kraftwerk allgemein'!$F$16,'2.5 CAPEX'!$J54/$F51,
IF(CA$4&lt;'2.1 Kraftwerk allgemein'!$F$16+$F51,
('2.5 CAPEX'!$J54+SUM(OFFSET('2.5 CAPEX'!CF54,0,-MIN(MAX($F51-1-('2.1 Kraftwerk allgemein'!$F$16-'2.1 Kraftwerk allgemein'!$F$15+1),0),COLUMN(BR51)-1-('2.1 Kraftwerk allgemein'!$F$16-'2.1 Kraftwerk allgemein'!$F$15+1)),1,MIN(MAX($F51-('2.1 Kraftwerk allgemein'!$F$16-'2.1 Kraftwerk allgemein'!$F$15+1),1),COLUMN(BR51)-('2.1 Kraftwerk allgemein'!$F$16-'2.1 Kraftwerk allgemein'!$F$15+1)))))/$F51,
SUM(OFFSET('2.5 CAPEX'!CF54,0,-MIN($F51-1,COLUMN(BR51)-1),1,MIN($F51,COLUMN(BR51))))/$F51)))))),
IF(OR(ISNUMBER($D51)=FALSE,$F51=""),"",
IF(AND('2.5 CAPEX'!$L54&lt;&gt;"x",'2.5 CAPEX'!$M54&lt;&gt;"x"),0,
IF($F51=0,0,
IF(CA$4&lt;'2.1 Kraftwerk allgemein'!$F$16,0,
IF(CA$4='2.1 Kraftwerk allgemein'!$F$16,'2.5 CAPEX'!$J54/$F51,
IF(CA$4&lt;'2.1 Kraftwerk allgemein'!$F$16+$F51,
('2.5 CAPEX'!$J54+SUM(OFFSET('2.5 CAPEX'!CF54,0,-MIN(MAX($F51-1-('2.1 Kraftwerk allgemein'!$F$16-'1.1 Allgemein'!$I$22+1),0),COLUMN(BR51)-1-('2.1 Kraftwerk allgemein'!$F$16-'1.1 Allgemein'!$I$22+1)),1,MIN(MAX($F51-('2.1 Kraftwerk allgemein'!$F$16-'1.1 Allgemein'!$I$22+1),1),COLUMN(BR51)-('2.1 Kraftwerk allgemein'!$F$16-'1.1 Allgemein'!$I$22+1)))))/$F51,
SUM(OFFSET('2.5 CAPEX'!CF54,0,-MIN($F51-1,COLUMN(BR51)-1),1,MIN($F51,COLUMN(BR51))))/$F51)))))))</f>
        <v>0</v>
      </c>
      <c r="CB51" s="199">
        <f ca="1">IF('2.1 Kraftwerk allgemein'!$F$15&lt;'1.1 Allgemein'!$I$22,
IF(OR(ISNUMBER($D51)=FALSE,$F51=""),"",
IF(AND('2.5 CAPEX'!$L54&lt;&gt;"x",'2.5 CAPEX'!$M54&lt;&gt;"x"),0,
IF($F51=0,0,
IF(CB$4&lt;'2.1 Kraftwerk allgemein'!$F$16,0,
IF(CB$4='2.1 Kraftwerk allgemein'!$F$16,'2.5 CAPEX'!$J54/$F51,
IF(CB$4&lt;'2.1 Kraftwerk allgemein'!$F$16+$F51,
('2.5 CAPEX'!$J54+SUM(OFFSET('2.5 CAPEX'!CG54,0,-MIN(MAX($F51-1-('2.1 Kraftwerk allgemein'!$F$16-'2.1 Kraftwerk allgemein'!$F$15+1),0),COLUMN(BS51)-1-('2.1 Kraftwerk allgemein'!$F$16-'2.1 Kraftwerk allgemein'!$F$15+1)),1,MIN(MAX($F51-('2.1 Kraftwerk allgemein'!$F$16-'2.1 Kraftwerk allgemein'!$F$15+1),1),COLUMN(BS51)-('2.1 Kraftwerk allgemein'!$F$16-'2.1 Kraftwerk allgemein'!$F$15+1)))))/$F51,
SUM(OFFSET('2.5 CAPEX'!CG54,0,-MIN($F51-1,COLUMN(BS51)-1),1,MIN($F51,COLUMN(BS51))))/$F51)))))),
IF(OR(ISNUMBER($D51)=FALSE,$F51=""),"",
IF(AND('2.5 CAPEX'!$L54&lt;&gt;"x",'2.5 CAPEX'!$M54&lt;&gt;"x"),0,
IF($F51=0,0,
IF(CB$4&lt;'2.1 Kraftwerk allgemein'!$F$16,0,
IF(CB$4='2.1 Kraftwerk allgemein'!$F$16,'2.5 CAPEX'!$J54/$F51,
IF(CB$4&lt;'2.1 Kraftwerk allgemein'!$F$16+$F51,
('2.5 CAPEX'!$J54+SUM(OFFSET('2.5 CAPEX'!CG54,0,-MIN(MAX($F51-1-('2.1 Kraftwerk allgemein'!$F$16-'1.1 Allgemein'!$I$22+1),0),COLUMN(BS51)-1-('2.1 Kraftwerk allgemein'!$F$16-'1.1 Allgemein'!$I$22+1)),1,MIN(MAX($F51-('2.1 Kraftwerk allgemein'!$F$16-'1.1 Allgemein'!$I$22+1),1),COLUMN(BS51)-('2.1 Kraftwerk allgemein'!$F$16-'1.1 Allgemein'!$I$22+1)))))/$F51,
SUM(OFFSET('2.5 CAPEX'!CG54,0,-MIN($F51-1,COLUMN(BS51)-1),1,MIN($F51,COLUMN(BS51))))/$F51)))))))</f>
        <v>0</v>
      </c>
      <c r="CC51" s="199">
        <f ca="1">IF('2.1 Kraftwerk allgemein'!$F$15&lt;'1.1 Allgemein'!$I$22,
IF(OR(ISNUMBER($D51)=FALSE,$F51=""),"",
IF(AND('2.5 CAPEX'!$L54&lt;&gt;"x",'2.5 CAPEX'!$M54&lt;&gt;"x"),0,
IF($F51=0,0,
IF(CC$4&lt;'2.1 Kraftwerk allgemein'!$F$16,0,
IF(CC$4='2.1 Kraftwerk allgemein'!$F$16,'2.5 CAPEX'!$J54/$F51,
IF(CC$4&lt;'2.1 Kraftwerk allgemein'!$F$16+$F51,
('2.5 CAPEX'!$J54+SUM(OFFSET('2.5 CAPEX'!CH54,0,-MIN(MAX($F51-1-('2.1 Kraftwerk allgemein'!$F$16-'2.1 Kraftwerk allgemein'!$F$15+1),0),COLUMN(BT51)-1-('2.1 Kraftwerk allgemein'!$F$16-'2.1 Kraftwerk allgemein'!$F$15+1)),1,MIN(MAX($F51-('2.1 Kraftwerk allgemein'!$F$16-'2.1 Kraftwerk allgemein'!$F$15+1),1),COLUMN(BT51)-('2.1 Kraftwerk allgemein'!$F$16-'2.1 Kraftwerk allgemein'!$F$15+1)))))/$F51,
SUM(OFFSET('2.5 CAPEX'!CH54,0,-MIN($F51-1,COLUMN(BT51)-1),1,MIN($F51,COLUMN(BT51))))/$F51)))))),
IF(OR(ISNUMBER($D51)=FALSE,$F51=""),"",
IF(AND('2.5 CAPEX'!$L54&lt;&gt;"x",'2.5 CAPEX'!$M54&lt;&gt;"x"),0,
IF($F51=0,0,
IF(CC$4&lt;'2.1 Kraftwerk allgemein'!$F$16,0,
IF(CC$4='2.1 Kraftwerk allgemein'!$F$16,'2.5 CAPEX'!$J54/$F51,
IF(CC$4&lt;'2.1 Kraftwerk allgemein'!$F$16+$F51,
('2.5 CAPEX'!$J54+SUM(OFFSET('2.5 CAPEX'!CH54,0,-MIN(MAX($F51-1-('2.1 Kraftwerk allgemein'!$F$16-'1.1 Allgemein'!$I$22+1),0),COLUMN(BT51)-1-('2.1 Kraftwerk allgemein'!$F$16-'1.1 Allgemein'!$I$22+1)),1,MIN(MAX($F51-('2.1 Kraftwerk allgemein'!$F$16-'1.1 Allgemein'!$I$22+1),1),COLUMN(BT51)-('2.1 Kraftwerk allgemein'!$F$16-'1.1 Allgemein'!$I$22+1)))))/$F51,
SUM(OFFSET('2.5 CAPEX'!CH54,0,-MIN($F51-1,COLUMN(BT51)-1),1,MIN($F51,COLUMN(BT51))))/$F51)))))))</f>
        <v>0</v>
      </c>
      <c r="CD51" s="199">
        <f ca="1">IF('2.1 Kraftwerk allgemein'!$F$15&lt;'1.1 Allgemein'!$I$22,
IF(OR(ISNUMBER($D51)=FALSE,$F51=""),"",
IF(AND('2.5 CAPEX'!$L54&lt;&gt;"x",'2.5 CAPEX'!$M54&lt;&gt;"x"),0,
IF($F51=0,0,
IF(CD$4&lt;'2.1 Kraftwerk allgemein'!$F$16,0,
IF(CD$4='2.1 Kraftwerk allgemein'!$F$16,'2.5 CAPEX'!$J54/$F51,
IF(CD$4&lt;'2.1 Kraftwerk allgemein'!$F$16+$F51,
('2.5 CAPEX'!$J54+SUM(OFFSET('2.5 CAPEX'!CI54,0,-MIN(MAX($F51-1-('2.1 Kraftwerk allgemein'!$F$16-'2.1 Kraftwerk allgemein'!$F$15+1),0),COLUMN(BU51)-1-('2.1 Kraftwerk allgemein'!$F$16-'2.1 Kraftwerk allgemein'!$F$15+1)),1,MIN(MAX($F51-('2.1 Kraftwerk allgemein'!$F$16-'2.1 Kraftwerk allgemein'!$F$15+1),1),COLUMN(BU51)-('2.1 Kraftwerk allgemein'!$F$16-'2.1 Kraftwerk allgemein'!$F$15+1)))))/$F51,
SUM(OFFSET('2.5 CAPEX'!CI54,0,-MIN($F51-1,COLUMN(BU51)-1),1,MIN($F51,COLUMN(BU51))))/$F51)))))),
IF(OR(ISNUMBER($D51)=FALSE,$F51=""),"",
IF(AND('2.5 CAPEX'!$L54&lt;&gt;"x",'2.5 CAPEX'!$M54&lt;&gt;"x"),0,
IF($F51=0,0,
IF(CD$4&lt;'2.1 Kraftwerk allgemein'!$F$16,0,
IF(CD$4='2.1 Kraftwerk allgemein'!$F$16,'2.5 CAPEX'!$J54/$F51,
IF(CD$4&lt;'2.1 Kraftwerk allgemein'!$F$16+$F51,
('2.5 CAPEX'!$J54+SUM(OFFSET('2.5 CAPEX'!CI54,0,-MIN(MAX($F51-1-('2.1 Kraftwerk allgemein'!$F$16-'1.1 Allgemein'!$I$22+1),0),COLUMN(BU51)-1-('2.1 Kraftwerk allgemein'!$F$16-'1.1 Allgemein'!$I$22+1)),1,MIN(MAX($F51-('2.1 Kraftwerk allgemein'!$F$16-'1.1 Allgemein'!$I$22+1),1),COLUMN(BU51)-('2.1 Kraftwerk allgemein'!$F$16-'1.1 Allgemein'!$I$22+1)))))/$F51,
SUM(OFFSET('2.5 CAPEX'!CI54,0,-MIN($F51-1,COLUMN(BU51)-1),1,MIN($F51,COLUMN(BU51))))/$F51)))))))</f>
        <v>0</v>
      </c>
      <c r="CE51" s="199">
        <f ca="1">IF('2.1 Kraftwerk allgemein'!$F$15&lt;'1.1 Allgemein'!$I$22,
IF(OR(ISNUMBER($D51)=FALSE,$F51=""),"",
IF(AND('2.5 CAPEX'!$L54&lt;&gt;"x",'2.5 CAPEX'!$M54&lt;&gt;"x"),0,
IF($F51=0,0,
IF(CE$4&lt;'2.1 Kraftwerk allgemein'!$F$16,0,
IF(CE$4='2.1 Kraftwerk allgemein'!$F$16,'2.5 CAPEX'!$J54/$F51,
IF(CE$4&lt;'2.1 Kraftwerk allgemein'!$F$16+$F51,
('2.5 CAPEX'!$J54+SUM(OFFSET('2.5 CAPEX'!CJ54,0,-MIN(MAX($F51-1-('2.1 Kraftwerk allgemein'!$F$16-'2.1 Kraftwerk allgemein'!$F$15+1),0),COLUMN(BV51)-1-('2.1 Kraftwerk allgemein'!$F$16-'2.1 Kraftwerk allgemein'!$F$15+1)),1,MIN(MAX($F51-('2.1 Kraftwerk allgemein'!$F$16-'2.1 Kraftwerk allgemein'!$F$15+1),1),COLUMN(BV51)-('2.1 Kraftwerk allgemein'!$F$16-'2.1 Kraftwerk allgemein'!$F$15+1)))))/$F51,
SUM(OFFSET('2.5 CAPEX'!CJ54,0,-MIN($F51-1,COLUMN(BV51)-1),1,MIN($F51,COLUMN(BV51))))/$F51)))))),
IF(OR(ISNUMBER($D51)=FALSE,$F51=""),"",
IF(AND('2.5 CAPEX'!$L54&lt;&gt;"x",'2.5 CAPEX'!$M54&lt;&gt;"x"),0,
IF($F51=0,0,
IF(CE$4&lt;'2.1 Kraftwerk allgemein'!$F$16,0,
IF(CE$4='2.1 Kraftwerk allgemein'!$F$16,'2.5 CAPEX'!$J54/$F51,
IF(CE$4&lt;'2.1 Kraftwerk allgemein'!$F$16+$F51,
('2.5 CAPEX'!$J54+SUM(OFFSET('2.5 CAPEX'!CJ54,0,-MIN(MAX($F51-1-('2.1 Kraftwerk allgemein'!$F$16-'1.1 Allgemein'!$I$22+1),0),COLUMN(BV51)-1-('2.1 Kraftwerk allgemein'!$F$16-'1.1 Allgemein'!$I$22+1)),1,MIN(MAX($F51-('2.1 Kraftwerk allgemein'!$F$16-'1.1 Allgemein'!$I$22+1),1),COLUMN(BV51)-('2.1 Kraftwerk allgemein'!$F$16-'1.1 Allgemein'!$I$22+1)))))/$F51,
SUM(OFFSET('2.5 CAPEX'!CJ54,0,-MIN($F51-1,COLUMN(BV51)-1),1,MIN($F51,COLUMN(BV51))))/$F51)))))))</f>
        <v>0</v>
      </c>
      <c r="CF51" s="199">
        <f ca="1">IF('2.1 Kraftwerk allgemein'!$F$15&lt;'1.1 Allgemein'!$I$22,
IF(OR(ISNUMBER($D51)=FALSE,$F51=""),"",
IF(AND('2.5 CAPEX'!$L54&lt;&gt;"x",'2.5 CAPEX'!$M54&lt;&gt;"x"),0,
IF($F51=0,0,
IF(CF$4&lt;'2.1 Kraftwerk allgemein'!$F$16,0,
IF(CF$4='2.1 Kraftwerk allgemein'!$F$16,'2.5 CAPEX'!$J54/$F51,
IF(CF$4&lt;'2.1 Kraftwerk allgemein'!$F$16+$F51,
('2.5 CAPEX'!$J54+SUM(OFFSET('2.5 CAPEX'!CK54,0,-MIN(MAX($F51-1-('2.1 Kraftwerk allgemein'!$F$16-'2.1 Kraftwerk allgemein'!$F$15+1),0),COLUMN(BW51)-1-('2.1 Kraftwerk allgemein'!$F$16-'2.1 Kraftwerk allgemein'!$F$15+1)),1,MIN(MAX($F51-('2.1 Kraftwerk allgemein'!$F$16-'2.1 Kraftwerk allgemein'!$F$15+1),1),COLUMN(BW51)-('2.1 Kraftwerk allgemein'!$F$16-'2.1 Kraftwerk allgemein'!$F$15+1)))))/$F51,
SUM(OFFSET('2.5 CAPEX'!CK54,0,-MIN($F51-1,COLUMN(BW51)-1),1,MIN($F51,COLUMN(BW51))))/$F51)))))),
IF(OR(ISNUMBER($D51)=FALSE,$F51=""),"",
IF(AND('2.5 CAPEX'!$L54&lt;&gt;"x",'2.5 CAPEX'!$M54&lt;&gt;"x"),0,
IF($F51=0,0,
IF(CF$4&lt;'2.1 Kraftwerk allgemein'!$F$16,0,
IF(CF$4='2.1 Kraftwerk allgemein'!$F$16,'2.5 CAPEX'!$J54/$F51,
IF(CF$4&lt;'2.1 Kraftwerk allgemein'!$F$16+$F51,
('2.5 CAPEX'!$J54+SUM(OFFSET('2.5 CAPEX'!CK54,0,-MIN(MAX($F51-1-('2.1 Kraftwerk allgemein'!$F$16-'1.1 Allgemein'!$I$22+1),0),COLUMN(BW51)-1-('2.1 Kraftwerk allgemein'!$F$16-'1.1 Allgemein'!$I$22+1)),1,MIN(MAX($F51-('2.1 Kraftwerk allgemein'!$F$16-'1.1 Allgemein'!$I$22+1),1),COLUMN(BW51)-('2.1 Kraftwerk allgemein'!$F$16-'1.1 Allgemein'!$I$22+1)))))/$F51,
SUM(OFFSET('2.5 CAPEX'!CK54,0,-MIN($F51-1,COLUMN(BW51)-1),1,MIN($F51,COLUMN(BW51))))/$F51)))))))</f>
        <v>0</v>
      </c>
      <c r="CG51" s="199">
        <f ca="1">IF('2.1 Kraftwerk allgemein'!$F$15&lt;'1.1 Allgemein'!$I$22,
IF(OR(ISNUMBER($D51)=FALSE,$F51=""),"",
IF(AND('2.5 CAPEX'!$L54&lt;&gt;"x",'2.5 CAPEX'!$M54&lt;&gt;"x"),0,
IF($F51=0,0,
IF(CG$4&lt;'2.1 Kraftwerk allgemein'!$F$16,0,
IF(CG$4='2.1 Kraftwerk allgemein'!$F$16,'2.5 CAPEX'!$J54/$F51,
IF(CG$4&lt;'2.1 Kraftwerk allgemein'!$F$16+$F51,
('2.5 CAPEX'!$J54+SUM(OFFSET('2.5 CAPEX'!CL54,0,-MIN(MAX($F51-1-('2.1 Kraftwerk allgemein'!$F$16-'2.1 Kraftwerk allgemein'!$F$15+1),0),COLUMN(BX51)-1-('2.1 Kraftwerk allgemein'!$F$16-'2.1 Kraftwerk allgemein'!$F$15+1)),1,MIN(MAX($F51-('2.1 Kraftwerk allgemein'!$F$16-'2.1 Kraftwerk allgemein'!$F$15+1),1),COLUMN(BX51)-('2.1 Kraftwerk allgemein'!$F$16-'2.1 Kraftwerk allgemein'!$F$15+1)))))/$F51,
SUM(OFFSET('2.5 CAPEX'!CL54,0,-MIN($F51-1,COLUMN(BX51)-1),1,MIN($F51,COLUMN(BX51))))/$F51)))))),
IF(OR(ISNUMBER($D51)=FALSE,$F51=""),"",
IF(AND('2.5 CAPEX'!$L54&lt;&gt;"x",'2.5 CAPEX'!$M54&lt;&gt;"x"),0,
IF($F51=0,0,
IF(CG$4&lt;'2.1 Kraftwerk allgemein'!$F$16,0,
IF(CG$4='2.1 Kraftwerk allgemein'!$F$16,'2.5 CAPEX'!$J54/$F51,
IF(CG$4&lt;'2.1 Kraftwerk allgemein'!$F$16+$F51,
('2.5 CAPEX'!$J54+SUM(OFFSET('2.5 CAPEX'!CL54,0,-MIN(MAX($F51-1-('2.1 Kraftwerk allgemein'!$F$16-'1.1 Allgemein'!$I$22+1),0),COLUMN(BX51)-1-('2.1 Kraftwerk allgemein'!$F$16-'1.1 Allgemein'!$I$22+1)),1,MIN(MAX($F51-('2.1 Kraftwerk allgemein'!$F$16-'1.1 Allgemein'!$I$22+1),1),COLUMN(BX51)-('2.1 Kraftwerk allgemein'!$F$16-'1.1 Allgemein'!$I$22+1)))))/$F51,
SUM(OFFSET('2.5 CAPEX'!CL54,0,-MIN($F51-1,COLUMN(BX51)-1),1,MIN($F51,COLUMN(BX51))))/$F51)))))))</f>
        <v>0</v>
      </c>
      <c r="CH51" s="199">
        <f ca="1">IF('2.1 Kraftwerk allgemein'!$F$15&lt;'1.1 Allgemein'!$I$22,
IF(OR(ISNUMBER($D51)=FALSE,$F51=""),"",
IF(AND('2.5 CAPEX'!$L54&lt;&gt;"x",'2.5 CAPEX'!$M54&lt;&gt;"x"),0,
IF($F51=0,0,
IF(CH$4&lt;'2.1 Kraftwerk allgemein'!$F$16,0,
IF(CH$4='2.1 Kraftwerk allgemein'!$F$16,'2.5 CAPEX'!$J54/$F51,
IF(CH$4&lt;'2.1 Kraftwerk allgemein'!$F$16+$F51,
('2.5 CAPEX'!$J54+SUM(OFFSET('2.5 CAPEX'!CM54,0,-MIN(MAX($F51-1-('2.1 Kraftwerk allgemein'!$F$16-'2.1 Kraftwerk allgemein'!$F$15+1),0),COLUMN(BY51)-1-('2.1 Kraftwerk allgemein'!$F$16-'2.1 Kraftwerk allgemein'!$F$15+1)),1,MIN(MAX($F51-('2.1 Kraftwerk allgemein'!$F$16-'2.1 Kraftwerk allgemein'!$F$15+1),1),COLUMN(BY51)-('2.1 Kraftwerk allgemein'!$F$16-'2.1 Kraftwerk allgemein'!$F$15+1)))))/$F51,
SUM(OFFSET('2.5 CAPEX'!CM54,0,-MIN($F51-1,COLUMN(BY51)-1),1,MIN($F51,COLUMN(BY51))))/$F51)))))),
IF(OR(ISNUMBER($D51)=FALSE,$F51=""),"",
IF(AND('2.5 CAPEX'!$L54&lt;&gt;"x",'2.5 CAPEX'!$M54&lt;&gt;"x"),0,
IF($F51=0,0,
IF(CH$4&lt;'2.1 Kraftwerk allgemein'!$F$16,0,
IF(CH$4='2.1 Kraftwerk allgemein'!$F$16,'2.5 CAPEX'!$J54/$F51,
IF(CH$4&lt;'2.1 Kraftwerk allgemein'!$F$16+$F51,
('2.5 CAPEX'!$J54+SUM(OFFSET('2.5 CAPEX'!CM54,0,-MIN(MAX($F51-1-('2.1 Kraftwerk allgemein'!$F$16-'1.1 Allgemein'!$I$22+1),0),COLUMN(BY51)-1-('2.1 Kraftwerk allgemein'!$F$16-'1.1 Allgemein'!$I$22+1)),1,MIN(MAX($F51-('2.1 Kraftwerk allgemein'!$F$16-'1.1 Allgemein'!$I$22+1),1),COLUMN(BY51)-('2.1 Kraftwerk allgemein'!$F$16-'1.1 Allgemein'!$I$22+1)))))/$F51,
SUM(OFFSET('2.5 CAPEX'!CM54,0,-MIN($F51-1,COLUMN(BY51)-1),1,MIN($F51,COLUMN(BY51))))/$F51)))))))</f>
        <v>0</v>
      </c>
      <c r="CI51" s="199">
        <f ca="1">IF('2.1 Kraftwerk allgemein'!$F$15&lt;'1.1 Allgemein'!$I$22,
IF(OR(ISNUMBER($D51)=FALSE,$F51=""),"",
IF(AND('2.5 CAPEX'!$L54&lt;&gt;"x",'2.5 CAPEX'!$M54&lt;&gt;"x"),0,
IF($F51=0,0,
IF(CI$4&lt;'2.1 Kraftwerk allgemein'!$F$16,0,
IF(CI$4='2.1 Kraftwerk allgemein'!$F$16,'2.5 CAPEX'!$J54/$F51,
IF(CI$4&lt;'2.1 Kraftwerk allgemein'!$F$16+$F51,
('2.5 CAPEX'!$J54+SUM(OFFSET('2.5 CAPEX'!CN54,0,-MIN(MAX($F51-1-('2.1 Kraftwerk allgemein'!$F$16-'2.1 Kraftwerk allgemein'!$F$15+1),0),COLUMN(BZ51)-1-('2.1 Kraftwerk allgemein'!$F$16-'2.1 Kraftwerk allgemein'!$F$15+1)),1,MIN(MAX($F51-('2.1 Kraftwerk allgemein'!$F$16-'2.1 Kraftwerk allgemein'!$F$15+1),1),COLUMN(BZ51)-('2.1 Kraftwerk allgemein'!$F$16-'2.1 Kraftwerk allgemein'!$F$15+1)))))/$F51,
SUM(OFFSET('2.5 CAPEX'!CN54,0,-MIN($F51-1,COLUMN(BZ51)-1),1,MIN($F51,COLUMN(BZ51))))/$F51)))))),
IF(OR(ISNUMBER($D51)=FALSE,$F51=""),"",
IF(AND('2.5 CAPEX'!$L54&lt;&gt;"x",'2.5 CAPEX'!$M54&lt;&gt;"x"),0,
IF($F51=0,0,
IF(CI$4&lt;'2.1 Kraftwerk allgemein'!$F$16,0,
IF(CI$4='2.1 Kraftwerk allgemein'!$F$16,'2.5 CAPEX'!$J54/$F51,
IF(CI$4&lt;'2.1 Kraftwerk allgemein'!$F$16+$F51,
('2.5 CAPEX'!$J54+SUM(OFFSET('2.5 CAPEX'!CN54,0,-MIN(MAX($F51-1-('2.1 Kraftwerk allgemein'!$F$16-'1.1 Allgemein'!$I$22+1),0),COLUMN(BZ51)-1-('2.1 Kraftwerk allgemein'!$F$16-'1.1 Allgemein'!$I$22+1)),1,MIN(MAX($F51-('2.1 Kraftwerk allgemein'!$F$16-'1.1 Allgemein'!$I$22+1),1),COLUMN(BZ51)-('2.1 Kraftwerk allgemein'!$F$16-'1.1 Allgemein'!$I$22+1)))))/$F51,
SUM(OFFSET('2.5 CAPEX'!CN54,0,-MIN($F51-1,COLUMN(BZ51)-1),1,MIN($F51,COLUMN(BZ51))))/$F51)))))))</f>
        <v>0</v>
      </c>
      <c r="CJ51" s="199">
        <f ca="1">IF('2.1 Kraftwerk allgemein'!$F$15&lt;'1.1 Allgemein'!$I$22,
IF(OR(ISNUMBER($D51)=FALSE,$F51=""),"",
IF(AND('2.5 CAPEX'!$L54&lt;&gt;"x",'2.5 CAPEX'!$M54&lt;&gt;"x"),0,
IF($F51=0,0,
IF(CJ$4&lt;'2.1 Kraftwerk allgemein'!$F$16,0,
IF(CJ$4='2.1 Kraftwerk allgemein'!$F$16,'2.5 CAPEX'!$J54/$F51,
IF(CJ$4&lt;'2.1 Kraftwerk allgemein'!$F$16+$F51,
('2.5 CAPEX'!$J54+SUM(OFFSET('2.5 CAPEX'!CO54,0,-MIN(MAX($F51-1-('2.1 Kraftwerk allgemein'!$F$16-'2.1 Kraftwerk allgemein'!$F$15+1),0),COLUMN(CA51)-1-('2.1 Kraftwerk allgemein'!$F$16-'2.1 Kraftwerk allgemein'!$F$15+1)),1,MIN(MAX($F51-('2.1 Kraftwerk allgemein'!$F$16-'2.1 Kraftwerk allgemein'!$F$15+1),1),COLUMN(CA51)-('2.1 Kraftwerk allgemein'!$F$16-'2.1 Kraftwerk allgemein'!$F$15+1)))))/$F51,
SUM(OFFSET('2.5 CAPEX'!CO54,0,-MIN($F51-1,COLUMN(CA51)-1),1,MIN($F51,COLUMN(CA51))))/$F51)))))),
IF(OR(ISNUMBER($D51)=FALSE,$F51=""),"",
IF(AND('2.5 CAPEX'!$L54&lt;&gt;"x",'2.5 CAPEX'!$M54&lt;&gt;"x"),0,
IF($F51=0,0,
IF(CJ$4&lt;'2.1 Kraftwerk allgemein'!$F$16,0,
IF(CJ$4='2.1 Kraftwerk allgemein'!$F$16,'2.5 CAPEX'!$J54/$F51,
IF(CJ$4&lt;'2.1 Kraftwerk allgemein'!$F$16+$F51,
('2.5 CAPEX'!$J54+SUM(OFFSET('2.5 CAPEX'!CO54,0,-MIN(MAX($F51-1-('2.1 Kraftwerk allgemein'!$F$16-'1.1 Allgemein'!$I$22+1),0),COLUMN(CA51)-1-('2.1 Kraftwerk allgemein'!$F$16-'1.1 Allgemein'!$I$22+1)),1,MIN(MAX($F51-('2.1 Kraftwerk allgemein'!$F$16-'1.1 Allgemein'!$I$22+1),1),COLUMN(CA51)-('2.1 Kraftwerk allgemein'!$F$16-'1.1 Allgemein'!$I$22+1)))))/$F51,
SUM(OFFSET('2.5 CAPEX'!CO54,0,-MIN($F51-1,COLUMN(CA51)-1),1,MIN($F51,COLUMN(CA51))))/$F51)))))))</f>
        <v>0</v>
      </c>
      <c r="CK51" s="199">
        <f ca="1">IF('2.1 Kraftwerk allgemein'!$F$15&lt;'1.1 Allgemein'!$I$22,
IF(OR(ISNUMBER($D51)=FALSE,$F51=""),"",
IF(AND('2.5 CAPEX'!$L54&lt;&gt;"x",'2.5 CAPEX'!$M54&lt;&gt;"x"),0,
IF($F51=0,0,
IF(CK$4&lt;'2.1 Kraftwerk allgemein'!$F$16,0,
IF(CK$4='2.1 Kraftwerk allgemein'!$F$16,'2.5 CAPEX'!$J54/$F51,
IF(CK$4&lt;'2.1 Kraftwerk allgemein'!$F$16+$F51,
('2.5 CAPEX'!$J54+SUM(OFFSET('2.5 CAPEX'!CP54,0,-MIN(MAX($F51-1-('2.1 Kraftwerk allgemein'!$F$16-'2.1 Kraftwerk allgemein'!$F$15+1),0),COLUMN(CB51)-1-('2.1 Kraftwerk allgemein'!$F$16-'2.1 Kraftwerk allgemein'!$F$15+1)),1,MIN(MAX($F51-('2.1 Kraftwerk allgemein'!$F$16-'2.1 Kraftwerk allgemein'!$F$15+1),1),COLUMN(CB51)-('2.1 Kraftwerk allgemein'!$F$16-'2.1 Kraftwerk allgemein'!$F$15+1)))))/$F51,
SUM(OFFSET('2.5 CAPEX'!CP54,0,-MIN($F51-1,COLUMN(CB51)-1),1,MIN($F51,COLUMN(CB51))))/$F51)))))),
IF(OR(ISNUMBER($D51)=FALSE,$F51=""),"",
IF(AND('2.5 CAPEX'!$L54&lt;&gt;"x",'2.5 CAPEX'!$M54&lt;&gt;"x"),0,
IF($F51=0,0,
IF(CK$4&lt;'2.1 Kraftwerk allgemein'!$F$16,0,
IF(CK$4='2.1 Kraftwerk allgemein'!$F$16,'2.5 CAPEX'!$J54/$F51,
IF(CK$4&lt;'2.1 Kraftwerk allgemein'!$F$16+$F51,
('2.5 CAPEX'!$J54+SUM(OFFSET('2.5 CAPEX'!CP54,0,-MIN(MAX($F51-1-('2.1 Kraftwerk allgemein'!$F$16-'1.1 Allgemein'!$I$22+1),0),COLUMN(CB51)-1-('2.1 Kraftwerk allgemein'!$F$16-'1.1 Allgemein'!$I$22+1)),1,MIN(MAX($F51-('2.1 Kraftwerk allgemein'!$F$16-'1.1 Allgemein'!$I$22+1),1),COLUMN(CB51)-('2.1 Kraftwerk allgemein'!$F$16-'1.1 Allgemein'!$I$22+1)))))/$F51,
SUM(OFFSET('2.5 CAPEX'!CP54,0,-MIN($F51-1,COLUMN(CB51)-1),1,MIN($F51,COLUMN(CB51))))/$F51)))))))</f>
        <v>0</v>
      </c>
      <c r="CL51" s="199">
        <f ca="1">IF('2.1 Kraftwerk allgemein'!$F$15&lt;'1.1 Allgemein'!$I$22,
IF(OR(ISNUMBER($D51)=FALSE,$F51=""),"",
IF(AND('2.5 CAPEX'!$L54&lt;&gt;"x",'2.5 CAPEX'!$M54&lt;&gt;"x"),0,
IF($F51=0,0,
IF(CL$4&lt;'2.1 Kraftwerk allgemein'!$F$16,0,
IF(CL$4='2.1 Kraftwerk allgemein'!$F$16,'2.5 CAPEX'!$J54/$F51,
IF(CL$4&lt;'2.1 Kraftwerk allgemein'!$F$16+$F51,
('2.5 CAPEX'!$J54+SUM(OFFSET('2.5 CAPEX'!CQ54,0,-MIN(MAX($F51-1-('2.1 Kraftwerk allgemein'!$F$16-'2.1 Kraftwerk allgemein'!$F$15+1),0),COLUMN(CC51)-1-('2.1 Kraftwerk allgemein'!$F$16-'2.1 Kraftwerk allgemein'!$F$15+1)),1,MIN(MAX($F51-('2.1 Kraftwerk allgemein'!$F$16-'2.1 Kraftwerk allgemein'!$F$15+1),1),COLUMN(CC51)-('2.1 Kraftwerk allgemein'!$F$16-'2.1 Kraftwerk allgemein'!$F$15+1)))))/$F51,
SUM(OFFSET('2.5 CAPEX'!CQ54,0,-MIN($F51-1,COLUMN(CC51)-1),1,MIN($F51,COLUMN(CC51))))/$F51)))))),
IF(OR(ISNUMBER($D51)=FALSE,$F51=""),"",
IF(AND('2.5 CAPEX'!$L54&lt;&gt;"x",'2.5 CAPEX'!$M54&lt;&gt;"x"),0,
IF($F51=0,0,
IF(CL$4&lt;'2.1 Kraftwerk allgemein'!$F$16,0,
IF(CL$4='2.1 Kraftwerk allgemein'!$F$16,'2.5 CAPEX'!$J54/$F51,
IF(CL$4&lt;'2.1 Kraftwerk allgemein'!$F$16+$F51,
('2.5 CAPEX'!$J54+SUM(OFFSET('2.5 CAPEX'!CQ54,0,-MIN(MAX($F51-1-('2.1 Kraftwerk allgemein'!$F$16-'1.1 Allgemein'!$I$22+1),0),COLUMN(CC51)-1-('2.1 Kraftwerk allgemein'!$F$16-'1.1 Allgemein'!$I$22+1)),1,MIN(MAX($F51-('2.1 Kraftwerk allgemein'!$F$16-'1.1 Allgemein'!$I$22+1),1),COLUMN(CC51)-('2.1 Kraftwerk allgemein'!$F$16-'1.1 Allgemein'!$I$22+1)))))/$F51,
SUM(OFFSET('2.5 CAPEX'!CQ54,0,-MIN($F51-1,COLUMN(CC51)-1),1,MIN($F51,COLUMN(CC51))))/$F51)))))))</f>
        <v>0</v>
      </c>
      <c r="CM51" s="199">
        <f ca="1">IF('2.1 Kraftwerk allgemein'!$F$15&lt;'1.1 Allgemein'!$I$22,
IF(OR(ISNUMBER($D51)=FALSE,$F51=""),"",
IF(AND('2.5 CAPEX'!$L54&lt;&gt;"x",'2.5 CAPEX'!$M54&lt;&gt;"x"),0,
IF($F51=0,0,
IF(CM$4&lt;'2.1 Kraftwerk allgemein'!$F$16,0,
IF(CM$4='2.1 Kraftwerk allgemein'!$F$16,'2.5 CAPEX'!$J54/$F51,
IF(CM$4&lt;'2.1 Kraftwerk allgemein'!$F$16+$F51,
('2.5 CAPEX'!$J54+SUM(OFFSET('2.5 CAPEX'!CR54,0,-MIN(MAX($F51-1-('2.1 Kraftwerk allgemein'!$F$16-'2.1 Kraftwerk allgemein'!$F$15+1),0),COLUMN(CD51)-1-('2.1 Kraftwerk allgemein'!$F$16-'2.1 Kraftwerk allgemein'!$F$15+1)),1,MIN(MAX($F51-('2.1 Kraftwerk allgemein'!$F$16-'2.1 Kraftwerk allgemein'!$F$15+1),1),COLUMN(CD51)-('2.1 Kraftwerk allgemein'!$F$16-'2.1 Kraftwerk allgemein'!$F$15+1)))))/$F51,
SUM(OFFSET('2.5 CAPEX'!CR54,0,-MIN($F51-1,COLUMN(CD51)-1),1,MIN($F51,COLUMN(CD51))))/$F51)))))),
IF(OR(ISNUMBER($D51)=FALSE,$F51=""),"",
IF(AND('2.5 CAPEX'!$L54&lt;&gt;"x",'2.5 CAPEX'!$M54&lt;&gt;"x"),0,
IF($F51=0,0,
IF(CM$4&lt;'2.1 Kraftwerk allgemein'!$F$16,0,
IF(CM$4='2.1 Kraftwerk allgemein'!$F$16,'2.5 CAPEX'!$J54/$F51,
IF(CM$4&lt;'2.1 Kraftwerk allgemein'!$F$16+$F51,
('2.5 CAPEX'!$J54+SUM(OFFSET('2.5 CAPEX'!CR54,0,-MIN(MAX($F51-1-('2.1 Kraftwerk allgemein'!$F$16-'1.1 Allgemein'!$I$22+1),0),COLUMN(CD51)-1-('2.1 Kraftwerk allgemein'!$F$16-'1.1 Allgemein'!$I$22+1)),1,MIN(MAX($F51-('2.1 Kraftwerk allgemein'!$F$16-'1.1 Allgemein'!$I$22+1),1),COLUMN(CD51)-('2.1 Kraftwerk allgemein'!$F$16-'1.1 Allgemein'!$I$22+1)))))/$F51,
SUM(OFFSET('2.5 CAPEX'!CR54,0,-MIN($F51-1,COLUMN(CD51)-1),1,MIN($F51,COLUMN(CD51))))/$F51)))))))</f>
        <v>0</v>
      </c>
      <c r="CN51" s="199">
        <f ca="1">IF('2.1 Kraftwerk allgemein'!$F$15&lt;'1.1 Allgemein'!$I$22,
IF(OR(ISNUMBER($D51)=FALSE,$F51=""),"",
IF(AND('2.5 CAPEX'!$L54&lt;&gt;"x",'2.5 CAPEX'!$M54&lt;&gt;"x"),0,
IF($F51=0,0,
IF(CN$4&lt;'2.1 Kraftwerk allgemein'!$F$16,0,
IF(CN$4='2.1 Kraftwerk allgemein'!$F$16,'2.5 CAPEX'!$J54/$F51,
IF(CN$4&lt;'2.1 Kraftwerk allgemein'!$F$16+$F51,
('2.5 CAPEX'!$J54+SUM(OFFSET('2.5 CAPEX'!CS54,0,-MIN(MAX($F51-1-('2.1 Kraftwerk allgemein'!$F$16-'2.1 Kraftwerk allgemein'!$F$15+1),0),COLUMN(CE51)-1-('2.1 Kraftwerk allgemein'!$F$16-'2.1 Kraftwerk allgemein'!$F$15+1)),1,MIN(MAX($F51-('2.1 Kraftwerk allgemein'!$F$16-'2.1 Kraftwerk allgemein'!$F$15+1),1),COLUMN(CE51)-('2.1 Kraftwerk allgemein'!$F$16-'2.1 Kraftwerk allgemein'!$F$15+1)))))/$F51,
SUM(OFFSET('2.5 CAPEX'!CS54,0,-MIN($F51-1,COLUMN(CE51)-1),1,MIN($F51,COLUMN(CE51))))/$F51)))))),
IF(OR(ISNUMBER($D51)=FALSE,$F51=""),"",
IF(AND('2.5 CAPEX'!$L54&lt;&gt;"x",'2.5 CAPEX'!$M54&lt;&gt;"x"),0,
IF($F51=0,0,
IF(CN$4&lt;'2.1 Kraftwerk allgemein'!$F$16,0,
IF(CN$4='2.1 Kraftwerk allgemein'!$F$16,'2.5 CAPEX'!$J54/$F51,
IF(CN$4&lt;'2.1 Kraftwerk allgemein'!$F$16+$F51,
('2.5 CAPEX'!$J54+SUM(OFFSET('2.5 CAPEX'!CS54,0,-MIN(MAX($F51-1-('2.1 Kraftwerk allgemein'!$F$16-'1.1 Allgemein'!$I$22+1),0),COLUMN(CE51)-1-('2.1 Kraftwerk allgemein'!$F$16-'1.1 Allgemein'!$I$22+1)),1,MIN(MAX($F51-('2.1 Kraftwerk allgemein'!$F$16-'1.1 Allgemein'!$I$22+1),1),COLUMN(CE51)-('2.1 Kraftwerk allgemein'!$F$16-'1.1 Allgemein'!$I$22+1)))))/$F51,
SUM(OFFSET('2.5 CAPEX'!CS54,0,-MIN($F51-1,COLUMN(CE51)-1),1,MIN($F51,COLUMN(CE51))))/$F51)))))))</f>
        <v>0</v>
      </c>
      <c r="CO51" s="199">
        <f ca="1">IF('2.1 Kraftwerk allgemein'!$F$15&lt;'1.1 Allgemein'!$I$22,
IF(OR(ISNUMBER($D51)=FALSE,$F51=""),"",
IF(AND('2.5 CAPEX'!$L54&lt;&gt;"x",'2.5 CAPEX'!$M54&lt;&gt;"x"),0,
IF($F51=0,0,
IF(CO$4&lt;'2.1 Kraftwerk allgemein'!$F$16,0,
IF(CO$4='2.1 Kraftwerk allgemein'!$F$16,'2.5 CAPEX'!$J54/$F51,
IF(CO$4&lt;'2.1 Kraftwerk allgemein'!$F$16+$F51,
('2.5 CAPEX'!$J54+SUM(OFFSET('2.5 CAPEX'!CT54,0,-MIN(MAX($F51-1-('2.1 Kraftwerk allgemein'!$F$16-'2.1 Kraftwerk allgemein'!$F$15+1),0),COLUMN(CF51)-1-('2.1 Kraftwerk allgemein'!$F$16-'2.1 Kraftwerk allgemein'!$F$15+1)),1,MIN(MAX($F51-('2.1 Kraftwerk allgemein'!$F$16-'2.1 Kraftwerk allgemein'!$F$15+1),1),COLUMN(CF51)-('2.1 Kraftwerk allgemein'!$F$16-'2.1 Kraftwerk allgemein'!$F$15+1)))))/$F51,
SUM(OFFSET('2.5 CAPEX'!CT54,0,-MIN($F51-1,COLUMN(CF51)-1),1,MIN($F51,COLUMN(CF51))))/$F51)))))),
IF(OR(ISNUMBER($D51)=FALSE,$F51=""),"",
IF(AND('2.5 CAPEX'!$L54&lt;&gt;"x",'2.5 CAPEX'!$M54&lt;&gt;"x"),0,
IF($F51=0,0,
IF(CO$4&lt;'2.1 Kraftwerk allgemein'!$F$16,0,
IF(CO$4='2.1 Kraftwerk allgemein'!$F$16,'2.5 CAPEX'!$J54/$F51,
IF(CO$4&lt;'2.1 Kraftwerk allgemein'!$F$16+$F51,
('2.5 CAPEX'!$J54+SUM(OFFSET('2.5 CAPEX'!CT54,0,-MIN(MAX($F51-1-('2.1 Kraftwerk allgemein'!$F$16-'1.1 Allgemein'!$I$22+1),0),COLUMN(CF51)-1-('2.1 Kraftwerk allgemein'!$F$16-'1.1 Allgemein'!$I$22+1)),1,MIN(MAX($F51-('2.1 Kraftwerk allgemein'!$F$16-'1.1 Allgemein'!$I$22+1),1),COLUMN(CF51)-('2.1 Kraftwerk allgemein'!$F$16-'1.1 Allgemein'!$I$22+1)))))/$F51,
SUM(OFFSET('2.5 CAPEX'!CT54,0,-MIN($F51-1,COLUMN(CF51)-1),1,MIN($F51,COLUMN(CF51))))/$F51)))))))</f>
        <v>0</v>
      </c>
      <c r="CP51" s="199">
        <f ca="1">IF('2.1 Kraftwerk allgemein'!$F$15&lt;'1.1 Allgemein'!$I$22,
IF(OR(ISNUMBER($D51)=FALSE,$F51=""),"",
IF(AND('2.5 CAPEX'!$L54&lt;&gt;"x",'2.5 CAPEX'!$M54&lt;&gt;"x"),0,
IF($F51=0,0,
IF(CP$4&lt;'2.1 Kraftwerk allgemein'!$F$16,0,
IF(CP$4='2.1 Kraftwerk allgemein'!$F$16,'2.5 CAPEX'!$J54/$F51,
IF(CP$4&lt;'2.1 Kraftwerk allgemein'!$F$16+$F51,
('2.5 CAPEX'!$J54+SUM(OFFSET('2.5 CAPEX'!CU54,0,-MIN(MAX($F51-1-('2.1 Kraftwerk allgemein'!$F$16-'2.1 Kraftwerk allgemein'!$F$15+1),0),COLUMN(CG51)-1-('2.1 Kraftwerk allgemein'!$F$16-'2.1 Kraftwerk allgemein'!$F$15+1)),1,MIN(MAX($F51-('2.1 Kraftwerk allgemein'!$F$16-'2.1 Kraftwerk allgemein'!$F$15+1),1),COLUMN(CG51)-('2.1 Kraftwerk allgemein'!$F$16-'2.1 Kraftwerk allgemein'!$F$15+1)))))/$F51,
SUM(OFFSET('2.5 CAPEX'!CU54,0,-MIN($F51-1,COLUMN(CG51)-1),1,MIN($F51,COLUMN(CG51))))/$F51)))))),
IF(OR(ISNUMBER($D51)=FALSE,$F51=""),"",
IF(AND('2.5 CAPEX'!$L54&lt;&gt;"x",'2.5 CAPEX'!$M54&lt;&gt;"x"),0,
IF($F51=0,0,
IF(CP$4&lt;'2.1 Kraftwerk allgemein'!$F$16,0,
IF(CP$4='2.1 Kraftwerk allgemein'!$F$16,'2.5 CAPEX'!$J54/$F51,
IF(CP$4&lt;'2.1 Kraftwerk allgemein'!$F$16+$F51,
('2.5 CAPEX'!$J54+SUM(OFFSET('2.5 CAPEX'!CU54,0,-MIN(MAX($F51-1-('2.1 Kraftwerk allgemein'!$F$16-'1.1 Allgemein'!$I$22+1),0),COLUMN(CG51)-1-('2.1 Kraftwerk allgemein'!$F$16-'1.1 Allgemein'!$I$22+1)),1,MIN(MAX($F51-('2.1 Kraftwerk allgemein'!$F$16-'1.1 Allgemein'!$I$22+1),1),COLUMN(CG51)-('2.1 Kraftwerk allgemein'!$F$16-'1.1 Allgemein'!$I$22+1)))))/$F51,
SUM(OFFSET('2.5 CAPEX'!CU54,0,-MIN($F51-1,COLUMN(CG51)-1),1,MIN($F51,COLUMN(CG51))))/$F51)))))))</f>
        <v>0</v>
      </c>
      <c r="CQ51" s="199">
        <f ca="1">IF('2.1 Kraftwerk allgemein'!$F$15&lt;'1.1 Allgemein'!$I$22,
IF(OR(ISNUMBER($D51)=FALSE,$F51=""),"",
IF(AND('2.5 CAPEX'!$L54&lt;&gt;"x",'2.5 CAPEX'!$M54&lt;&gt;"x"),0,
IF($F51=0,0,
IF(CQ$4&lt;'2.1 Kraftwerk allgemein'!$F$16,0,
IF(CQ$4='2.1 Kraftwerk allgemein'!$F$16,'2.5 CAPEX'!$J54/$F51,
IF(CQ$4&lt;'2.1 Kraftwerk allgemein'!$F$16+$F51,
('2.5 CAPEX'!$J54+SUM(OFFSET('2.5 CAPEX'!CV54,0,-MIN(MAX($F51-1-('2.1 Kraftwerk allgemein'!$F$16-'2.1 Kraftwerk allgemein'!$F$15+1),0),COLUMN(CH51)-1-('2.1 Kraftwerk allgemein'!$F$16-'2.1 Kraftwerk allgemein'!$F$15+1)),1,MIN(MAX($F51-('2.1 Kraftwerk allgemein'!$F$16-'2.1 Kraftwerk allgemein'!$F$15+1),1),COLUMN(CH51)-('2.1 Kraftwerk allgemein'!$F$16-'2.1 Kraftwerk allgemein'!$F$15+1)))))/$F51,
SUM(OFFSET('2.5 CAPEX'!CV54,0,-MIN($F51-1,COLUMN(CH51)-1),1,MIN($F51,COLUMN(CH51))))/$F51)))))),
IF(OR(ISNUMBER($D51)=FALSE,$F51=""),"",
IF(AND('2.5 CAPEX'!$L54&lt;&gt;"x",'2.5 CAPEX'!$M54&lt;&gt;"x"),0,
IF($F51=0,0,
IF(CQ$4&lt;'2.1 Kraftwerk allgemein'!$F$16,0,
IF(CQ$4='2.1 Kraftwerk allgemein'!$F$16,'2.5 CAPEX'!$J54/$F51,
IF(CQ$4&lt;'2.1 Kraftwerk allgemein'!$F$16+$F51,
('2.5 CAPEX'!$J54+SUM(OFFSET('2.5 CAPEX'!CV54,0,-MIN(MAX($F51-1-('2.1 Kraftwerk allgemein'!$F$16-'1.1 Allgemein'!$I$22+1),0),COLUMN(CH51)-1-('2.1 Kraftwerk allgemein'!$F$16-'1.1 Allgemein'!$I$22+1)),1,MIN(MAX($F51-('2.1 Kraftwerk allgemein'!$F$16-'1.1 Allgemein'!$I$22+1),1),COLUMN(CH51)-('2.1 Kraftwerk allgemein'!$F$16-'1.1 Allgemein'!$I$22+1)))))/$F51,
SUM(OFFSET('2.5 CAPEX'!CV54,0,-MIN($F51-1,COLUMN(CH51)-1),1,MIN($F51,COLUMN(CH51))))/$F51)))))))</f>
        <v>0</v>
      </c>
      <c r="CR51" s="199">
        <f ca="1">IF('2.1 Kraftwerk allgemein'!$F$15&lt;'1.1 Allgemein'!$I$22,
IF(OR(ISNUMBER($D51)=FALSE,$F51=""),"",
IF(AND('2.5 CAPEX'!$L54&lt;&gt;"x",'2.5 CAPEX'!$M54&lt;&gt;"x"),0,
IF($F51=0,0,
IF(CR$4&lt;'2.1 Kraftwerk allgemein'!$F$16,0,
IF(CR$4='2.1 Kraftwerk allgemein'!$F$16,'2.5 CAPEX'!$J54/$F51,
IF(CR$4&lt;'2.1 Kraftwerk allgemein'!$F$16+$F51,
('2.5 CAPEX'!$J54+SUM(OFFSET('2.5 CAPEX'!CW54,0,-MIN(MAX($F51-1-('2.1 Kraftwerk allgemein'!$F$16-'2.1 Kraftwerk allgemein'!$F$15+1),0),COLUMN(CI51)-1-('2.1 Kraftwerk allgemein'!$F$16-'2.1 Kraftwerk allgemein'!$F$15+1)),1,MIN(MAX($F51-('2.1 Kraftwerk allgemein'!$F$16-'2.1 Kraftwerk allgemein'!$F$15+1),1),COLUMN(CI51)-('2.1 Kraftwerk allgemein'!$F$16-'2.1 Kraftwerk allgemein'!$F$15+1)))))/$F51,
SUM(OFFSET('2.5 CAPEX'!CW54,0,-MIN($F51-1,COLUMN(CI51)-1),1,MIN($F51,COLUMN(CI51))))/$F51)))))),
IF(OR(ISNUMBER($D51)=FALSE,$F51=""),"",
IF(AND('2.5 CAPEX'!$L54&lt;&gt;"x",'2.5 CAPEX'!$M54&lt;&gt;"x"),0,
IF($F51=0,0,
IF(CR$4&lt;'2.1 Kraftwerk allgemein'!$F$16,0,
IF(CR$4='2.1 Kraftwerk allgemein'!$F$16,'2.5 CAPEX'!$J54/$F51,
IF(CR$4&lt;'2.1 Kraftwerk allgemein'!$F$16+$F51,
('2.5 CAPEX'!$J54+SUM(OFFSET('2.5 CAPEX'!CW54,0,-MIN(MAX($F51-1-('2.1 Kraftwerk allgemein'!$F$16-'1.1 Allgemein'!$I$22+1),0),COLUMN(CI51)-1-('2.1 Kraftwerk allgemein'!$F$16-'1.1 Allgemein'!$I$22+1)),1,MIN(MAX($F51-('2.1 Kraftwerk allgemein'!$F$16-'1.1 Allgemein'!$I$22+1),1),COLUMN(CI51)-('2.1 Kraftwerk allgemein'!$F$16-'1.1 Allgemein'!$I$22+1)))))/$F51,
SUM(OFFSET('2.5 CAPEX'!CW54,0,-MIN($F51-1,COLUMN(CI51)-1),1,MIN($F51,COLUMN(CI51))))/$F51)))))))</f>
        <v>0</v>
      </c>
      <c r="CS51" s="199">
        <f ca="1">IF('2.1 Kraftwerk allgemein'!$F$15&lt;'1.1 Allgemein'!$I$22,
IF(OR(ISNUMBER($D51)=FALSE,$F51=""),"",
IF(AND('2.5 CAPEX'!$L54&lt;&gt;"x",'2.5 CAPEX'!$M54&lt;&gt;"x"),0,
IF($F51=0,0,
IF(CS$4&lt;'2.1 Kraftwerk allgemein'!$F$16,0,
IF(CS$4='2.1 Kraftwerk allgemein'!$F$16,'2.5 CAPEX'!$J54/$F51,
IF(CS$4&lt;'2.1 Kraftwerk allgemein'!$F$16+$F51,
('2.5 CAPEX'!$J54+SUM(OFFSET('2.5 CAPEX'!CX54,0,-MIN(MAX($F51-1-('2.1 Kraftwerk allgemein'!$F$16-'2.1 Kraftwerk allgemein'!$F$15+1),0),COLUMN(CJ51)-1-('2.1 Kraftwerk allgemein'!$F$16-'2.1 Kraftwerk allgemein'!$F$15+1)),1,MIN(MAX($F51-('2.1 Kraftwerk allgemein'!$F$16-'2.1 Kraftwerk allgemein'!$F$15+1),1),COLUMN(CJ51)-('2.1 Kraftwerk allgemein'!$F$16-'2.1 Kraftwerk allgemein'!$F$15+1)))))/$F51,
SUM(OFFSET('2.5 CAPEX'!CX54,0,-MIN($F51-1,COLUMN(CJ51)-1),1,MIN($F51,COLUMN(CJ51))))/$F51)))))),
IF(OR(ISNUMBER($D51)=FALSE,$F51=""),"",
IF(AND('2.5 CAPEX'!$L54&lt;&gt;"x",'2.5 CAPEX'!$M54&lt;&gt;"x"),0,
IF($F51=0,0,
IF(CS$4&lt;'2.1 Kraftwerk allgemein'!$F$16,0,
IF(CS$4='2.1 Kraftwerk allgemein'!$F$16,'2.5 CAPEX'!$J54/$F51,
IF(CS$4&lt;'2.1 Kraftwerk allgemein'!$F$16+$F51,
('2.5 CAPEX'!$J54+SUM(OFFSET('2.5 CAPEX'!CX54,0,-MIN(MAX($F51-1-('2.1 Kraftwerk allgemein'!$F$16-'1.1 Allgemein'!$I$22+1),0),COLUMN(CJ51)-1-('2.1 Kraftwerk allgemein'!$F$16-'1.1 Allgemein'!$I$22+1)),1,MIN(MAX($F51-('2.1 Kraftwerk allgemein'!$F$16-'1.1 Allgemein'!$I$22+1),1),COLUMN(CJ51)-('2.1 Kraftwerk allgemein'!$F$16-'1.1 Allgemein'!$I$22+1)))))/$F51,
SUM(OFFSET('2.5 CAPEX'!CX54,0,-MIN($F51-1,COLUMN(CJ51)-1),1,MIN($F51,COLUMN(CJ51))))/$F51)))))))</f>
        <v>0</v>
      </c>
      <c r="CT51" s="199">
        <f ca="1">IF('2.1 Kraftwerk allgemein'!$F$15&lt;'1.1 Allgemein'!$I$22,
IF(OR(ISNUMBER($D51)=FALSE,$F51=""),"",
IF(AND('2.5 CAPEX'!$L54&lt;&gt;"x",'2.5 CAPEX'!$M54&lt;&gt;"x"),0,
IF($F51=0,0,
IF(CT$4&lt;'2.1 Kraftwerk allgemein'!$F$16,0,
IF(CT$4='2.1 Kraftwerk allgemein'!$F$16,'2.5 CAPEX'!$J54/$F51,
IF(CT$4&lt;'2.1 Kraftwerk allgemein'!$F$16+$F51,
('2.5 CAPEX'!$J54+SUM(OFFSET('2.5 CAPEX'!CY54,0,-MIN(MAX($F51-1-('2.1 Kraftwerk allgemein'!$F$16-'2.1 Kraftwerk allgemein'!$F$15+1),0),COLUMN(CK51)-1-('2.1 Kraftwerk allgemein'!$F$16-'2.1 Kraftwerk allgemein'!$F$15+1)),1,MIN(MAX($F51-('2.1 Kraftwerk allgemein'!$F$16-'2.1 Kraftwerk allgemein'!$F$15+1),1),COLUMN(CK51)-('2.1 Kraftwerk allgemein'!$F$16-'2.1 Kraftwerk allgemein'!$F$15+1)))))/$F51,
SUM(OFFSET('2.5 CAPEX'!CY54,0,-MIN($F51-1,COLUMN(CK51)-1),1,MIN($F51,COLUMN(CK51))))/$F51)))))),
IF(OR(ISNUMBER($D51)=FALSE,$F51=""),"",
IF(AND('2.5 CAPEX'!$L54&lt;&gt;"x",'2.5 CAPEX'!$M54&lt;&gt;"x"),0,
IF($F51=0,0,
IF(CT$4&lt;'2.1 Kraftwerk allgemein'!$F$16,0,
IF(CT$4='2.1 Kraftwerk allgemein'!$F$16,'2.5 CAPEX'!$J54/$F51,
IF(CT$4&lt;'2.1 Kraftwerk allgemein'!$F$16+$F51,
('2.5 CAPEX'!$J54+SUM(OFFSET('2.5 CAPEX'!CY54,0,-MIN(MAX($F51-1-('2.1 Kraftwerk allgemein'!$F$16-'1.1 Allgemein'!$I$22+1),0),COLUMN(CK51)-1-('2.1 Kraftwerk allgemein'!$F$16-'1.1 Allgemein'!$I$22+1)),1,MIN(MAX($F51-('2.1 Kraftwerk allgemein'!$F$16-'1.1 Allgemein'!$I$22+1),1),COLUMN(CK51)-('2.1 Kraftwerk allgemein'!$F$16-'1.1 Allgemein'!$I$22+1)))))/$F51,
SUM(OFFSET('2.5 CAPEX'!CY54,0,-MIN($F51-1,COLUMN(CK51)-1),1,MIN($F51,COLUMN(CK51))))/$F51)))))))</f>
        <v>0</v>
      </c>
      <c r="CU51" s="199">
        <f ca="1">IF('2.1 Kraftwerk allgemein'!$F$15&lt;'1.1 Allgemein'!$I$22,
IF(OR(ISNUMBER($D51)=FALSE,$F51=""),"",
IF(AND('2.5 CAPEX'!$L54&lt;&gt;"x",'2.5 CAPEX'!$M54&lt;&gt;"x"),0,
IF($F51=0,0,
IF(CU$4&lt;'2.1 Kraftwerk allgemein'!$F$16,0,
IF(CU$4='2.1 Kraftwerk allgemein'!$F$16,'2.5 CAPEX'!$J54/$F51,
IF(CU$4&lt;'2.1 Kraftwerk allgemein'!$F$16+$F51,
('2.5 CAPEX'!$J54+SUM(OFFSET('2.5 CAPEX'!CZ54,0,-MIN(MAX($F51-1-('2.1 Kraftwerk allgemein'!$F$16-'2.1 Kraftwerk allgemein'!$F$15+1),0),COLUMN(CL51)-1-('2.1 Kraftwerk allgemein'!$F$16-'2.1 Kraftwerk allgemein'!$F$15+1)),1,MIN(MAX($F51-('2.1 Kraftwerk allgemein'!$F$16-'2.1 Kraftwerk allgemein'!$F$15+1),1),COLUMN(CL51)-('2.1 Kraftwerk allgemein'!$F$16-'2.1 Kraftwerk allgemein'!$F$15+1)))))/$F51,
SUM(OFFSET('2.5 CAPEX'!CZ54,0,-MIN($F51-1,COLUMN(CL51)-1),1,MIN($F51,COLUMN(CL51))))/$F51)))))),
IF(OR(ISNUMBER($D51)=FALSE,$F51=""),"",
IF(AND('2.5 CAPEX'!$L54&lt;&gt;"x",'2.5 CAPEX'!$M54&lt;&gt;"x"),0,
IF($F51=0,0,
IF(CU$4&lt;'2.1 Kraftwerk allgemein'!$F$16,0,
IF(CU$4='2.1 Kraftwerk allgemein'!$F$16,'2.5 CAPEX'!$J54/$F51,
IF(CU$4&lt;'2.1 Kraftwerk allgemein'!$F$16+$F51,
('2.5 CAPEX'!$J54+SUM(OFFSET('2.5 CAPEX'!CZ54,0,-MIN(MAX($F51-1-('2.1 Kraftwerk allgemein'!$F$16-'1.1 Allgemein'!$I$22+1),0),COLUMN(CL51)-1-('2.1 Kraftwerk allgemein'!$F$16-'1.1 Allgemein'!$I$22+1)),1,MIN(MAX($F51-('2.1 Kraftwerk allgemein'!$F$16-'1.1 Allgemein'!$I$22+1),1),COLUMN(CL51)-('2.1 Kraftwerk allgemein'!$F$16-'1.1 Allgemein'!$I$22+1)))))/$F51,
SUM(OFFSET('2.5 CAPEX'!CZ54,0,-MIN($F51-1,COLUMN(CL51)-1),1,MIN($F51,COLUMN(CL51))))/$F51)))))))</f>
        <v>0</v>
      </c>
      <c r="CV51" s="199">
        <f ca="1">IF('2.1 Kraftwerk allgemein'!$F$15&lt;'1.1 Allgemein'!$I$22,
IF(OR(ISNUMBER($D51)=FALSE,$F51=""),"",
IF(AND('2.5 CAPEX'!$L54&lt;&gt;"x",'2.5 CAPEX'!$M54&lt;&gt;"x"),0,
IF($F51=0,0,
IF(CV$4&lt;'2.1 Kraftwerk allgemein'!$F$16,0,
IF(CV$4='2.1 Kraftwerk allgemein'!$F$16,'2.5 CAPEX'!$J54/$F51,
IF(CV$4&lt;'2.1 Kraftwerk allgemein'!$F$16+$F51,
('2.5 CAPEX'!$J54+SUM(OFFSET('2.5 CAPEX'!DA54,0,-MIN(MAX($F51-1-('2.1 Kraftwerk allgemein'!$F$16-'2.1 Kraftwerk allgemein'!$F$15+1),0),COLUMN(CM51)-1-('2.1 Kraftwerk allgemein'!$F$16-'2.1 Kraftwerk allgemein'!$F$15+1)),1,MIN(MAX($F51-('2.1 Kraftwerk allgemein'!$F$16-'2.1 Kraftwerk allgemein'!$F$15+1),1),COLUMN(CM51)-('2.1 Kraftwerk allgemein'!$F$16-'2.1 Kraftwerk allgemein'!$F$15+1)))))/$F51,
SUM(OFFSET('2.5 CAPEX'!DA54,0,-MIN($F51-1,COLUMN(CM51)-1),1,MIN($F51,COLUMN(CM51))))/$F51)))))),
IF(OR(ISNUMBER($D51)=FALSE,$F51=""),"",
IF(AND('2.5 CAPEX'!$L54&lt;&gt;"x",'2.5 CAPEX'!$M54&lt;&gt;"x"),0,
IF($F51=0,0,
IF(CV$4&lt;'2.1 Kraftwerk allgemein'!$F$16,0,
IF(CV$4='2.1 Kraftwerk allgemein'!$F$16,'2.5 CAPEX'!$J54/$F51,
IF(CV$4&lt;'2.1 Kraftwerk allgemein'!$F$16+$F51,
('2.5 CAPEX'!$J54+SUM(OFFSET('2.5 CAPEX'!DA54,0,-MIN(MAX($F51-1-('2.1 Kraftwerk allgemein'!$F$16-'1.1 Allgemein'!$I$22+1),0),COLUMN(CM51)-1-('2.1 Kraftwerk allgemein'!$F$16-'1.1 Allgemein'!$I$22+1)),1,MIN(MAX($F51-('2.1 Kraftwerk allgemein'!$F$16-'1.1 Allgemein'!$I$22+1),1),COLUMN(CM51)-('2.1 Kraftwerk allgemein'!$F$16-'1.1 Allgemein'!$I$22+1)))))/$F51,
SUM(OFFSET('2.5 CAPEX'!DA54,0,-MIN($F51-1,COLUMN(CM51)-1),1,MIN($F51,COLUMN(CM51))))/$F51)))))))</f>
        <v>0</v>
      </c>
      <c r="CW51" s="199">
        <f ca="1">IF('2.1 Kraftwerk allgemein'!$F$15&lt;'1.1 Allgemein'!$I$22,
IF(OR(ISNUMBER($D51)=FALSE,$F51=""),"",
IF(AND('2.5 CAPEX'!$L54&lt;&gt;"x",'2.5 CAPEX'!$M54&lt;&gt;"x"),0,
IF($F51=0,0,
IF(CW$4&lt;'2.1 Kraftwerk allgemein'!$F$16,0,
IF(CW$4='2.1 Kraftwerk allgemein'!$F$16,'2.5 CAPEX'!$J54/$F51,
IF(CW$4&lt;'2.1 Kraftwerk allgemein'!$F$16+$F51,
('2.5 CAPEX'!$J54+SUM(OFFSET('2.5 CAPEX'!DB54,0,-MIN(MAX($F51-1-('2.1 Kraftwerk allgemein'!$F$16-'2.1 Kraftwerk allgemein'!$F$15+1),0),COLUMN(CN51)-1-('2.1 Kraftwerk allgemein'!$F$16-'2.1 Kraftwerk allgemein'!$F$15+1)),1,MIN(MAX($F51-('2.1 Kraftwerk allgemein'!$F$16-'2.1 Kraftwerk allgemein'!$F$15+1),1),COLUMN(CN51)-('2.1 Kraftwerk allgemein'!$F$16-'2.1 Kraftwerk allgemein'!$F$15+1)))))/$F51,
SUM(OFFSET('2.5 CAPEX'!DB54,0,-MIN($F51-1,COLUMN(CN51)-1),1,MIN($F51,COLUMN(CN51))))/$F51)))))),
IF(OR(ISNUMBER($D51)=FALSE,$F51=""),"",
IF(AND('2.5 CAPEX'!$L54&lt;&gt;"x",'2.5 CAPEX'!$M54&lt;&gt;"x"),0,
IF($F51=0,0,
IF(CW$4&lt;'2.1 Kraftwerk allgemein'!$F$16,0,
IF(CW$4='2.1 Kraftwerk allgemein'!$F$16,'2.5 CAPEX'!$J54/$F51,
IF(CW$4&lt;'2.1 Kraftwerk allgemein'!$F$16+$F51,
('2.5 CAPEX'!$J54+SUM(OFFSET('2.5 CAPEX'!DB54,0,-MIN(MAX($F51-1-('2.1 Kraftwerk allgemein'!$F$16-'1.1 Allgemein'!$I$22+1),0),COLUMN(CN51)-1-('2.1 Kraftwerk allgemein'!$F$16-'1.1 Allgemein'!$I$22+1)),1,MIN(MAX($F51-('2.1 Kraftwerk allgemein'!$F$16-'1.1 Allgemein'!$I$22+1),1),COLUMN(CN51)-('2.1 Kraftwerk allgemein'!$F$16-'1.1 Allgemein'!$I$22+1)))))/$F51,
SUM(OFFSET('2.5 CAPEX'!DB54,0,-MIN($F51-1,COLUMN(CN51)-1),1,MIN($F51,COLUMN(CN51))))/$F51)))))))</f>
        <v>0</v>
      </c>
      <c r="CX51" s="199">
        <f ca="1">IF('2.1 Kraftwerk allgemein'!$F$15&lt;'1.1 Allgemein'!$I$22,
IF(OR(ISNUMBER($D51)=FALSE,$F51=""),"",
IF(AND('2.5 CAPEX'!$L54&lt;&gt;"x",'2.5 CAPEX'!$M54&lt;&gt;"x"),0,
IF($F51=0,0,
IF(CX$4&lt;'2.1 Kraftwerk allgemein'!$F$16,0,
IF(CX$4='2.1 Kraftwerk allgemein'!$F$16,'2.5 CAPEX'!$J54/$F51,
IF(CX$4&lt;'2.1 Kraftwerk allgemein'!$F$16+$F51,
('2.5 CAPEX'!$J54+SUM(OFFSET('2.5 CAPEX'!DC54,0,-MIN(MAX($F51-1-('2.1 Kraftwerk allgemein'!$F$16-'2.1 Kraftwerk allgemein'!$F$15+1),0),COLUMN(CO51)-1-('2.1 Kraftwerk allgemein'!$F$16-'2.1 Kraftwerk allgemein'!$F$15+1)),1,MIN(MAX($F51-('2.1 Kraftwerk allgemein'!$F$16-'2.1 Kraftwerk allgemein'!$F$15+1),1),COLUMN(CO51)-('2.1 Kraftwerk allgemein'!$F$16-'2.1 Kraftwerk allgemein'!$F$15+1)))))/$F51,
SUM(OFFSET('2.5 CAPEX'!DC54,0,-MIN($F51-1,COLUMN(CO51)-1),1,MIN($F51,COLUMN(CO51))))/$F51)))))),
IF(OR(ISNUMBER($D51)=FALSE,$F51=""),"",
IF(AND('2.5 CAPEX'!$L54&lt;&gt;"x",'2.5 CAPEX'!$M54&lt;&gt;"x"),0,
IF($F51=0,0,
IF(CX$4&lt;'2.1 Kraftwerk allgemein'!$F$16,0,
IF(CX$4='2.1 Kraftwerk allgemein'!$F$16,'2.5 CAPEX'!$J54/$F51,
IF(CX$4&lt;'2.1 Kraftwerk allgemein'!$F$16+$F51,
('2.5 CAPEX'!$J54+SUM(OFFSET('2.5 CAPEX'!DC54,0,-MIN(MAX($F51-1-('2.1 Kraftwerk allgemein'!$F$16-'1.1 Allgemein'!$I$22+1),0),COLUMN(CO51)-1-('2.1 Kraftwerk allgemein'!$F$16-'1.1 Allgemein'!$I$22+1)),1,MIN(MAX($F51-('2.1 Kraftwerk allgemein'!$F$16-'1.1 Allgemein'!$I$22+1),1),COLUMN(CO51)-('2.1 Kraftwerk allgemein'!$F$16-'1.1 Allgemein'!$I$22+1)))))/$F51,
SUM(OFFSET('2.5 CAPEX'!DC54,0,-MIN($F51-1,COLUMN(CO51)-1),1,MIN($F51,COLUMN(CO51))))/$F51)))))))</f>
        <v>0</v>
      </c>
      <c r="CY51" s="199">
        <f ca="1">IF('2.1 Kraftwerk allgemein'!$F$15&lt;'1.1 Allgemein'!$I$22,
IF(OR(ISNUMBER($D51)=FALSE,$F51=""),"",
IF(AND('2.5 CAPEX'!$L54&lt;&gt;"x",'2.5 CAPEX'!$M54&lt;&gt;"x"),0,
IF($F51=0,0,
IF(CY$4&lt;'2.1 Kraftwerk allgemein'!$F$16,0,
IF(CY$4='2.1 Kraftwerk allgemein'!$F$16,'2.5 CAPEX'!$J54/$F51,
IF(CY$4&lt;'2.1 Kraftwerk allgemein'!$F$16+$F51,
('2.5 CAPEX'!$J54+SUM(OFFSET('2.5 CAPEX'!DD54,0,-MIN(MAX($F51-1-('2.1 Kraftwerk allgemein'!$F$16-'2.1 Kraftwerk allgemein'!$F$15+1),0),COLUMN(CP51)-1-('2.1 Kraftwerk allgemein'!$F$16-'2.1 Kraftwerk allgemein'!$F$15+1)),1,MIN(MAX($F51-('2.1 Kraftwerk allgemein'!$F$16-'2.1 Kraftwerk allgemein'!$F$15+1),1),COLUMN(CP51)-('2.1 Kraftwerk allgemein'!$F$16-'2.1 Kraftwerk allgemein'!$F$15+1)))))/$F51,
SUM(OFFSET('2.5 CAPEX'!DD54,0,-MIN($F51-1,COLUMN(CP51)-1),1,MIN($F51,COLUMN(CP51))))/$F51)))))),
IF(OR(ISNUMBER($D51)=FALSE,$F51=""),"",
IF(AND('2.5 CAPEX'!$L54&lt;&gt;"x",'2.5 CAPEX'!$M54&lt;&gt;"x"),0,
IF($F51=0,0,
IF(CY$4&lt;'2.1 Kraftwerk allgemein'!$F$16,0,
IF(CY$4='2.1 Kraftwerk allgemein'!$F$16,'2.5 CAPEX'!$J54/$F51,
IF(CY$4&lt;'2.1 Kraftwerk allgemein'!$F$16+$F51,
('2.5 CAPEX'!$J54+SUM(OFFSET('2.5 CAPEX'!DD54,0,-MIN(MAX($F51-1-('2.1 Kraftwerk allgemein'!$F$16-'1.1 Allgemein'!$I$22+1),0),COLUMN(CP51)-1-('2.1 Kraftwerk allgemein'!$F$16-'1.1 Allgemein'!$I$22+1)),1,MIN(MAX($F51-('2.1 Kraftwerk allgemein'!$F$16-'1.1 Allgemein'!$I$22+1),1),COLUMN(CP51)-('2.1 Kraftwerk allgemein'!$F$16-'1.1 Allgemein'!$I$22+1)))))/$F51,
SUM(OFFSET('2.5 CAPEX'!DD54,0,-MIN($F51-1,COLUMN(CP51)-1),1,MIN($F51,COLUMN(CP51))))/$F51)))))))</f>
        <v>0</v>
      </c>
      <c r="CZ51" s="199">
        <f ca="1">IF('2.1 Kraftwerk allgemein'!$F$15&lt;'1.1 Allgemein'!$I$22,
IF(OR(ISNUMBER($D51)=FALSE,$F51=""),"",
IF(AND('2.5 CAPEX'!$L54&lt;&gt;"x",'2.5 CAPEX'!$M54&lt;&gt;"x"),0,
IF($F51=0,0,
IF(CZ$4&lt;'2.1 Kraftwerk allgemein'!$F$16,0,
IF(CZ$4='2.1 Kraftwerk allgemein'!$F$16,'2.5 CAPEX'!$J54/$F51,
IF(CZ$4&lt;'2.1 Kraftwerk allgemein'!$F$16+$F51,
('2.5 CAPEX'!$J54+SUM(OFFSET('2.5 CAPEX'!DE54,0,-MIN(MAX($F51-1-('2.1 Kraftwerk allgemein'!$F$16-'2.1 Kraftwerk allgemein'!$F$15+1),0),COLUMN(CQ51)-1-('2.1 Kraftwerk allgemein'!$F$16-'2.1 Kraftwerk allgemein'!$F$15+1)),1,MIN(MAX($F51-('2.1 Kraftwerk allgemein'!$F$16-'2.1 Kraftwerk allgemein'!$F$15+1),1),COLUMN(CQ51)-('2.1 Kraftwerk allgemein'!$F$16-'2.1 Kraftwerk allgemein'!$F$15+1)))))/$F51,
SUM(OFFSET('2.5 CAPEX'!DE54,0,-MIN($F51-1,COLUMN(CQ51)-1),1,MIN($F51,COLUMN(CQ51))))/$F51)))))),
IF(OR(ISNUMBER($D51)=FALSE,$F51=""),"",
IF(AND('2.5 CAPEX'!$L54&lt;&gt;"x",'2.5 CAPEX'!$M54&lt;&gt;"x"),0,
IF($F51=0,0,
IF(CZ$4&lt;'2.1 Kraftwerk allgemein'!$F$16,0,
IF(CZ$4='2.1 Kraftwerk allgemein'!$F$16,'2.5 CAPEX'!$J54/$F51,
IF(CZ$4&lt;'2.1 Kraftwerk allgemein'!$F$16+$F51,
('2.5 CAPEX'!$J54+SUM(OFFSET('2.5 CAPEX'!DE54,0,-MIN(MAX($F51-1-('2.1 Kraftwerk allgemein'!$F$16-'1.1 Allgemein'!$I$22+1),0),COLUMN(CQ51)-1-('2.1 Kraftwerk allgemein'!$F$16-'1.1 Allgemein'!$I$22+1)),1,MIN(MAX($F51-('2.1 Kraftwerk allgemein'!$F$16-'1.1 Allgemein'!$I$22+1),1),COLUMN(CQ51)-('2.1 Kraftwerk allgemein'!$F$16-'1.1 Allgemein'!$I$22+1)))))/$F51,
SUM(OFFSET('2.5 CAPEX'!DE54,0,-MIN($F51-1,COLUMN(CQ51)-1),1,MIN($F51,COLUMN(CQ51))))/$F51)))))))</f>
        <v>0</v>
      </c>
      <c r="DA51" s="199">
        <f ca="1">IF('2.1 Kraftwerk allgemein'!$F$15&lt;'1.1 Allgemein'!$I$22,
IF(OR(ISNUMBER($D51)=FALSE,$F51=""),"",
IF(AND('2.5 CAPEX'!$L54&lt;&gt;"x",'2.5 CAPEX'!$M54&lt;&gt;"x"),0,
IF($F51=0,0,
IF(DA$4&lt;'2.1 Kraftwerk allgemein'!$F$16,0,
IF(DA$4='2.1 Kraftwerk allgemein'!$F$16,'2.5 CAPEX'!$J54/$F51,
IF(DA$4&lt;'2.1 Kraftwerk allgemein'!$F$16+$F51,
('2.5 CAPEX'!$J54+SUM(OFFSET('2.5 CAPEX'!DF54,0,-MIN(MAX($F51-1-('2.1 Kraftwerk allgemein'!$F$16-'2.1 Kraftwerk allgemein'!$F$15+1),0),COLUMN(CR51)-1-('2.1 Kraftwerk allgemein'!$F$16-'2.1 Kraftwerk allgemein'!$F$15+1)),1,MIN(MAX($F51-('2.1 Kraftwerk allgemein'!$F$16-'2.1 Kraftwerk allgemein'!$F$15+1),1),COLUMN(CR51)-('2.1 Kraftwerk allgemein'!$F$16-'2.1 Kraftwerk allgemein'!$F$15+1)))))/$F51,
SUM(OFFSET('2.5 CAPEX'!DF54,0,-MIN($F51-1,COLUMN(CR51)-1),1,MIN($F51,COLUMN(CR51))))/$F51)))))),
IF(OR(ISNUMBER($D51)=FALSE,$F51=""),"",
IF(AND('2.5 CAPEX'!$L54&lt;&gt;"x",'2.5 CAPEX'!$M54&lt;&gt;"x"),0,
IF($F51=0,0,
IF(DA$4&lt;'2.1 Kraftwerk allgemein'!$F$16,0,
IF(DA$4='2.1 Kraftwerk allgemein'!$F$16,'2.5 CAPEX'!$J54/$F51,
IF(DA$4&lt;'2.1 Kraftwerk allgemein'!$F$16+$F51,
('2.5 CAPEX'!$J54+SUM(OFFSET('2.5 CAPEX'!DF54,0,-MIN(MAX($F51-1-('2.1 Kraftwerk allgemein'!$F$16-'1.1 Allgemein'!$I$22+1),0),COLUMN(CR51)-1-('2.1 Kraftwerk allgemein'!$F$16-'1.1 Allgemein'!$I$22+1)),1,MIN(MAX($F51-('2.1 Kraftwerk allgemein'!$F$16-'1.1 Allgemein'!$I$22+1),1),COLUMN(CR51)-('2.1 Kraftwerk allgemein'!$F$16-'1.1 Allgemein'!$I$22+1)))))/$F51,
SUM(OFFSET('2.5 CAPEX'!DF54,0,-MIN($F51-1,COLUMN(CR51)-1),1,MIN($F51,COLUMN(CR51))))/$F51)))))))</f>
        <v>0</v>
      </c>
      <c r="DB51" s="199">
        <f ca="1">IF('2.1 Kraftwerk allgemein'!$F$15&lt;'1.1 Allgemein'!$I$22,
IF(OR(ISNUMBER($D51)=FALSE,$F51=""),"",
IF(AND('2.5 CAPEX'!$L54&lt;&gt;"x",'2.5 CAPEX'!$M54&lt;&gt;"x"),0,
IF($F51=0,0,
IF(DB$4&lt;'2.1 Kraftwerk allgemein'!$F$16,0,
IF(DB$4='2.1 Kraftwerk allgemein'!$F$16,'2.5 CAPEX'!$J54/$F51,
IF(DB$4&lt;'2.1 Kraftwerk allgemein'!$F$16+$F51,
('2.5 CAPEX'!$J54+SUM(OFFSET('2.5 CAPEX'!DG54,0,-MIN(MAX($F51-1-('2.1 Kraftwerk allgemein'!$F$16-'2.1 Kraftwerk allgemein'!$F$15+1),0),COLUMN(CS51)-1-('2.1 Kraftwerk allgemein'!$F$16-'2.1 Kraftwerk allgemein'!$F$15+1)),1,MIN(MAX($F51-('2.1 Kraftwerk allgemein'!$F$16-'2.1 Kraftwerk allgemein'!$F$15+1),1),COLUMN(CS51)-('2.1 Kraftwerk allgemein'!$F$16-'2.1 Kraftwerk allgemein'!$F$15+1)))))/$F51,
SUM(OFFSET('2.5 CAPEX'!DG54,0,-MIN($F51-1,COLUMN(CS51)-1),1,MIN($F51,COLUMN(CS51))))/$F51)))))),
IF(OR(ISNUMBER($D51)=FALSE,$F51=""),"",
IF(AND('2.5 CAPEX'!$L54&lt;&gt;"x",'2.5 CAPEX'!$M54&lt;&gt;"x"),0,
IF($F51=0,0,
IF(DB$4&lt;'2.1 Kraftwerk allgemein'!$F$16,0,
IF(DB$4='2.1 Kraftwerk allgemein'!$F$16,'2.5 CAPEX'!$J54/$F51,
IF(DB$4&lt;'2.1 Kraftwerk allgemein'!$F$16+$F51,
('2.5 CAPEX'!$J54+SUM(OFFSET('2.5 CAPEX'!DG54,0,-MIN(MAX($F51-1-('2.1 Kraftwerk allgemein'!$F$16-'1.1 Allgemein'!$I$22+1),0),COLUMN(CS51)-1-('2.1 Kraftwerk allgemein'!$F$16-'1.1 Allgemein'!$I$22+1)),1,MIN(MAX($F51-('2.1 Kraftwerk allgemein'!$F$16-'1.1 Allgemein'!$I$22+1),1),COLUMN(CS51)-('2.1 Kraftwerk allgemein'!$F$16-'1.1 Allgemein'!$I$22+1)))))/$F51,
SUM(OFFSET('2.5 CAPEX'!DG54,0,-MIN($F51-1,COLUMN(CS51)-1),1,MIN($F51,COLUMN(CS51))))/$F51)))))))</f>
        <v>0</v>
      </c>
      <c r="DC51" s="199">
        <f ca="1">IF('2.1 Kraftwerk allgemein'!$F$15&lt;'1.1 Allgemein'!$I$22,
IF(OR(ISNUMBER($D51)=FALSE,$F51=""),"",
IF(AND('2.5 CAPEX'!$L54&lt;&gt;"x",'2.5 CAPEX'!$M54&lt;&gt;"x"),0,
IF($F51=0,0,
IF(DC$4&lt;'2.1 Kraftwerk allgemein'!$F$16,0,
IF(DC$4='2.1 Kraftwerk allgemein'!$F$16,'2.5 CAPEX'!$J54/$F51,
IF(DC$4&lt;'2.1 Kraftwerk allgemein'!$F$16+$F51,
('2.5 CAPEX'!$J54+SUM(OFFSET('2.5 CAPEX'!DH54,0,-MIN(MAX($F51-1-('2.1 Kraftwerk allgemein'!$F$16-'2.1 Kraftwerk allgemein'!$F$15+1),0),COLUMN(CT51)-1-('2.1 Kraftwerk allgemein'!$F$16-'2.1 Kraftwerk allgemein'!$F$15+1)),1,MIN(MAX($F51-('2.1 Kraftwerk allgemein'!$F$16-'2.1 Kraftwerk allgemein'!$F$15+1),1),COLUMN(CT51)-('2.1 Kraftwerk allgemein'!$F$16-'2.1 Kraftwerk allgemein'!$F$15+1)))))/$F51,
SUM(OFFSET('2.5 CAPEX'!DH54,0,-MIN($F51-1,COLUMN(CT51)-1),1,MIN($F51,COLUMN(CT51))))/$F51)))))),
IF(OR(ISNUMBER($D51)=FALSE,$F51=""),"",
IF(AND('2.5 CAPEX'!$L54&lt;&gt;"x",'2.5 CAPEX'!$M54&lt;&gt;"x"),0,
IF($F51=0,0,
IF(DC$4&lt;'2.1 Kraftwerk allgemein'!$F$16,0,
IF(DC$4='2.1 Kraftwerk allgemein'!$F$16,'2.5 CAPEX'!$J54/$F51,
IF(DC$4&lt;'2.1 Kraftwerk allgemein'!$F$16+$F51,
('2.5 CAPEX'!$J54+SUM(OFFSET('2.5 CAPEX'!DH54,0,-MIN(MAX($F51-1-('2.1 Kraftwerk allgemein'!$F$16-'1.1 Allgemein'!$I$22+1),0),COLUMN(CT51)-1-('2.1 Kraftwerk allgemein'!$F$16-'1.1 Allgemein'!$I$22+1)),1,MIN(MAX($F51-('2.1 Kraftwerk allgemein'!$F$16-'1.1 Allgemein'!$I$22+1),1),COLUMN(CT51)-('2.1 Kraftwerk allgemein'!$F$16-'1.1 Allgemein'!$I$22+1)))))/$F51,
SUM(OFFSET('2.5 CAPEX'!DH54,0,-MIN($F51-1,COLUMN(CT51)-1),1,MIN($F51,COLUMN(CT51))))/$F51)))))))</f>
        <v>0</v>
      </c>
      <c r="DD51" s="199">
        <f ca="1">IF('2.1 Kraftwerk allgemein'!$F$15&lt;'1.1 Allgemein'!$I$22,
IF(OR(ISNUMBER($D51)=FALSE,$F51=""),"",
IF(AND('2.5 CAPEX'!$L54&lt;&gt;"x",'2.5 CAPEX'!$M54&lt;&gt;"x"),0,
IF($F51=0,0,
IF(DD$4&lt;'2.1 Kraftwerk allgemein'!$F$16,0,
IF(DD$4='2.1 Kraftwerk allgemein'!$F$16,'2.5 CAPEX'!$J54/$F51,
IF(DD$4&lt;'2.1 Kraftwerk allgemein'!$F$16+$F51,
('2.5 CAPEX'!$J54+SUM(OFFSET('2.5 CAPEX'!DI54,0,-MIN(MAX($F51-1-('2.1 Kraftwerk allgemein'!$F$16-'2.1 Kraftwerk allgemein'!$F$15+1),0),COLUMN(CU51)-1-('2.1 Kraftwerk allgemein'!$F$16-'2.1 Kraftwerk allgemein'!$F$15+1)),1,MIN(MAX($F51-('2.1 Kraftwerk allgemein'!$F$16-'2.1 Kraftwerk allgemein'!$F$15+1),1),COLUMN(CU51)-('2.1 Kraftwerk allgemein'!$F$16-'2.1 Kraftwerk allgemein'!$F$15+1)))))/$F51,
SUM(OFFSET('2.5 CAPEX'!DI54,0,-MIN($F51-1,COLUMN(CU51)-1),1,MIN($F51,COLUMN(CU51))))/$F51)))))),
IF(OR(ISNUMBER($D51)=FALSE,$F51=""),"",
IF(AND('2.5 CAPEX'!$L54&lt;&gt;"x",'2.5 CAPEX'!$M54&lt;&gt;"x"),0,
IF($F51=0,0,
IF(DD$4&lt;'2.1 Kraftwerk allgemein'!$F$16,0,
IF(DD$4='2.1 Kraftwerk allgemein'!$F$16,'2.5 CAPEX'!$J54/$F51,
IF(DD$4&lt;'2.1 Kraftwerk allgemein'!$F$16+$F51,
('2.5 CAPEX'!$J54+SUM(OFFSET('2.5 CAPEX'!DI54,0,-MIN(MAX($F51-1-('2.1 Kraftwerk allgemein'!$F$16-'1.1 Allgemein'!$I$22+1),0),COLUMN(CU51)-1-('2.1 Kraftwerk allgemein'!$F$16-'1.1 Allgemein'!$I$22+1)),1,MIN(MAX($F51-('2.1 Kraftwerk allgemein'!$F$16-'1.1 Allgemein'!$I$22+1),1),COLUMN(CU51)-('2.1 Kraftwerk allgemein'!$F$16-'1.1 Allgemein'!$I$22+1)))))/$F51,
SUM(OFFSET('2.5 CAPEX'!DI54,0,-MIN($F51-1,COLUMN(CU51)-1),1,MIN($F51,COLUMN(CU51))))/$F51)))))))</f>
        <v>0</v>
      </c>
      <c r="DE51" s="199">
        <f ca="1">IF('2.1 Kraftwerk allgemein'!$F$15&lt;'1.1 Allgemein'!$I$22,
IF(OR(ISNUMBER($D51)=FALSE,$F51=""),"",
IF(AND('2.5 CAPEX'!$L54&lt;&gt;"x",'2.5 CAPEX'!$M54&lt;&gt;"x"),0,
IF($F51=0,0,
IF(DE$4&lt;'2.1 Kraftwerk allgemein'!$F$16,0,
IF(DE$4='2.1 Kraftwerk allgemein'!$F$16,'2.5 CAPEX'!$J54/$F51,
IF(DE$4&lt;'2.1 Kraftwerk allgemein'!$F$16+$F51,
('2.5 CAPEX'!$J54+SUM(OFFSET('2.5 CAPEX'!DJ54,0,-MIN(MAX($F51-1-('2.1 Kraftwerk allgemein'!$F$16-'2.1 Kraftwerk allgemein'!$F$15+1),0),COLUMN(CV51)-1-('2.1 Kraftwerk allgemein'!$F$16-'2.1 Kraftwerk allgemein'!$F$15+1)),1,MIN(MAX($F51-('2.1 Kraftwerk allgemein'!$F$16-'2.1 Kraftwerk allgemein'!$F$15+1),1),COLUMN(CV51)-('2.1 Kraftwerk allgemein'!$F$16-'2.1 Kraftwerk allgemein'!$F$15+1)))))/$F51,
SUM(OFFSET('2.5 CAPEX'!DJ54,0,-MIN($F51-1,COLUMN(CV51)-1),1,MIN($F51,COLUMN(CV51))))/$F51)))))),
IF(OR(ISNUMBER($D51)=FALSE,$F51=""),"",
IF(AND('2.5 CAPEX'!$L54&lt;&gt;"x",'2.5 CAPEX'!$M54&lt;&gt;"x"),0,
IF($F51=0,0,
IF(DE$4&lt;'2.1 Kraftwerk allgemein'!$F$16,0,
IF(DE$4='2.1 Kraftwerk allgemein'!$F$16,'2.5 CAPEX'!$J54/$F51,
IF(DE$4&lt;'2.1 Kraftwerk allgemein'!$F$16+$F51,
('2.5 CAPEX'!$J54+SUM(OFFSET('2.5 CAPEX'!DJ54,0,-MIN(MAX($F51-1-('2.1 Kraftwerk allgemein'!$F$16-'1.1 Allgemein'!$I$22+1),0),COLUMN(CV51)-1-('2.1 Kraftwerk allgemein'!$F$16-'1.1 Allgemein'!$I$22+1)),1,MIN(MAX($F51-('2.1 Kraftwerk allgemein'!$F$16-'1.1 Allgemein'!$I$22+1),1),COLUMN(CV51)-('2.1 Kraftwerk allgemein'!$F$16-'1.1 Allgemein'!$I$22+1)))))/$F51,
SUM(OFFSET('2.5 CAPEX'!DJ54,0,-MIN($F51-1,COLUMN(CV51)-1),1,MIN($F51,COLUMN(CV51))))/$F51)))))))</f>
        <v>0</v>
      </c>
      <c r="DF51" s="199">
        <f ca="1">IF('2.1 Kraftwerk allgemein'!$F$15&lt;'1.1 Allgemein'!$I$22,
IF(OR(ISNUMBER($D51)=FALSE,$F51=""),"",
IF(AND('2.5 CAPEX'!$L54&lt;&gt;"x",'2.5 CAPEX'!$M54&lt;&gt;"x"),0,
IF($F51=0,0,
IF(DF$4&lt;'2.1 Kraftwerk allgemein'!$F$16,0,
IF(DF$4='2.1 Kraftwerk allgemein'!$F$16,'2.5 CAPEX'!$J54/$F51,
IF(DF$4&lt;'2.1 Kraftwerk allgemein'!$F$16+$F51,
('2.5 CAPEX'!$J54+SUM(OFFSET('2.5 CAPEX'!DK54,0,-MIN(MAX($F51-1-('2.1 Kraftwerk allgemein'!$F$16-'2.1 Kraftwerk allgemein'!$F$15+1),0),COLUMN(CW51)-1-('2.1 Kraftwerk allgemein'!$F$16-'2.1 Kraftwerk allgemein'!$F$15+1)),1,MIN(MAX($F51-('2.1 Kraftwerk allgemein'!$F$16-'2.1 Kraftwerk allgemein'!$F$15+1),1),COLUMN(CW51)-('2.1 Kraftwerk allgemein'!$F$16-'2.1 Kraftwerk allgemein'!$F$15+1)))))/$F51,
SUM(OFFSET('2.5 CAPEX'!DK54,0,-MIN($F51-1,COLUMN(CW51)-1),1,MIN($F51,COLUMN(CW51))))/$F51)))))),
IF(OR(ISNUMBER($D51)=FALSE,$F51=""),"",
IF(AND('2.5 CAPEX'!$L54&lt;&gt;"x",'2.5 CAPEX'!$M54&lt;&gt;"x"),0,
IF($F51=0,0,
IF(DF$4&lt;'2.1 Kraftwerk allgemein'!$F$16,0,
IF(DF$4='2.1 Kraftwerk allgemein'!$F$16,'2.5 CAPEX'!$J54/$F51,
IF(DF$4&lt;'2.1 Kraftwerk allgemein'!$F$16+$F51,
('2.5 CAPEX'!$J54+SUM(OFFSET('2.5 CAPEX'!DK54,0,-MIN(MAX($F51-1-('2.1 Kraftwerk allgemein'!$F$16-'1.1 Allgemein'!$I$22+1),0),COLUMN(CW51)-1-('2.1 Kraftwerk allgemein'!$F$16-'1.1 Allgemein'!$I$22+1)),1,MIN(MAX($F51-('2.1 Kraftwerk allgemein'!$F$16-'1.1 Allgemein'!$I$22+1),1),COLUMN(CW51)-('2.1 Kraftwerk allgemein'!$F$16-'1.1 Allgemein'!$I$22+1)))))/$F51,
SUM(OFFSET('2.5 CAPEX'!DK54,0,-MIN($F51-1,COLUMN(CW51)-1),1,MIN($F51,COLUMN(CW51))))/$F51)))))))</f>
        <v>0</v>
      </c>
    </row>
    <row r="52" spans="1:110" s="200" customFormat="1" ht="14" x14ac:dyDescent="0.3">
      <c r="A52" s="104"/>
      <c r="B52" s="104"/>
      <c r="C52" s="154"/>
      <c r="D52" s="191">
        <f>IF('2.5 CAPEX'!D55&lt;&gt;"",'2.5 CAPEX'!D55,"")</f>
        <v>408</v>
      </c>
      <c r="E52" s="191" t="str">
        <f>IF('2.5 CAPEX'!E55&lt;&gt;"",'2.5 CAPEX'!E55,"")</f>
        <v/>
      </c>
      <c r="F52" s="196" t="str">
        <f>IF('2.5 CAPEX'!F55&lt;&gt;"",'2.5 CAPEX'!F55,"")</f>
        <v/>
      </c>
      <c r="G52" s="197">
        <f ca="1">IF(ISNUMBER(D52)=FALSE,"",INDEX('2.5 CAPEX'!$H:$H,MATCH('3.1 Abschreibung'!$D52,'2.5 CAPEX'!$D:$D,0))+INDEX('2.5 CAPEX'!$J:$J,MATCH('3.1 Abschreibung'!$D52,'2.5 CAPEX'!$D:$D,0)))</f>
        <v>0</v>
      </c>
      <c r="H52" s="197"/>
      <c r="I52" s="198">
        <v>0</v>
      </c>
      <c r="J52" s="199" t="str">
        <f ca="1">IF('2.1 Kraftwerk allgemein'!$F$15&lt;'1.1 Allgemein'!$I$22,
IF(OR(ISNUMBER($D52)=FALSE,$F52=""),"",
IF(AND('2.5 CAPEX'!$L55&lt;&gt;"x",'2.5 CAPEX'!$M55&lt;&gt;"x"),0,
IF($F52=0,0,
IF(J$4&lt;'2.1 Kraftwerk allgemein'!$F$16,0,
IF(J$4='2.1 Kraftwerk allgemein'!$F$16,'2.5 CAPEX'!$J55/$F52,
IF(J$4&lt;'2.1 Kraftwerk allgemein'!$F$16+$F52,
('2.5 CAPEX'!$J55+SUM(OFFSET('2.5 CAPEX'!O55,0,-MIN(MAX($F52-1-('2.1 Kraftwerk allgemein'!$F$16-'2.1 Kraftwerk allgemein'!$F$15+1),0),COLUMN(A52)-1-('2.1 Kraftwerk allgemein'!$F$16-'2.1 Kraftwerk allgemein'!$F$15+1)),1,MIN(MAX($F52-('2.1 Kraftwerk allgemein'!$F$16-'2.1 Kraftwerk allgemein'!$F$15+1),1),COLUMN(A52)-('2.1 Kraftwerk allgemein'!$F$16-'2.1 Kraftwerk allgemein'!$F$15+1)))))/$F52,
SUM(OFFSET('2.5 CAPEX'!O55,0,-MIN($F52-1,COLUMN(A52)-1),1,MIN($F52,COLUMN(A52))))/$F52)))))),
IF(OR(ISNUMBER($D52)=FALSE,$F52=""),"",
IF(AND('2.5 CAPEX'!$L55&lt;&gt;"x",'2.5 CAPEX'!$M55&lt;&gt;"x"),0,
IF($F52=0,0,
IF(J$4&lt;'2.1 Kraftwerk allgemein'!$F$16,0,
IF(J$4='2.1 Kraftwerk allgemein'!$F$16,'2.5 CAPEX'!$J55/$F52,
IF(J$4&lt;'2.1 Kraftwerk allgemein'!$F$16+$F52,
('2.5 CAPEX'!$J55+SUM(OFFSET('2.5 CAPEX'!O55,0,-MIN(MAX($F52-1-('2.1 Kraftwerk allgemein'!$F$16-'1.1 Allgemein'!$I$22+1),0),COLUMN(A52)-1-('2.1 Kraftwerk allgemein'!$F$16-'1.1 Allgemein'!$I$22+1)),1,MIN(MAX($F52-('2.1 Kraftwerk allgemein'!$F$16-'1.1 Allgemein'!$I$22+1),1),COLUMN(A52)-('2.1 Kraftwerk allgemein'!$F$16-'1.1 Allgemein'!$I$22+1)))))/$F52,
SUM(OFFSET('2.5 CAPEX'!O55,0,-MIN($F52-1,COLUMN(A52)-1),1,MIN($F52,COLUMN(A52))))/$F52)))))))</f>
        <v/>
      </c>
      <c r="K52" s="199" t="str">
        <f ca="1">IF('2.1 Kraftwerk allgemein'!$F$15&lt;'1.1 Allgemein'!$I$22,
IF(OR(ISNUMBER($D52)=FALSE,$F52=""),"",
IF(AND('2.5 CAPEX'!$L55&lt;&gt;"x",'2.5 CAPEX'!$M55&lt;&gt;"x"),0,
IF($F52=0,0,
IF(K$4&lt;'2.1 Kraftwerk allgemein'!$F$16,0,
IF(K$4='2.1 Kraftwerk allgemein'!$F$16,'2.5 CAPEX'!$J55/$F52,
IF(K$4&lt;'2.1 Kraftwerk allgemein'!$F$16+$F52,
('2.5 CAPEX'!$J55+SUM(OFFSET('2.5 CAPEX'!P55,0,-MIN(MAX($F52-1-('2.1 Kraftwerk allgemein'!$F$16-'2.1 Kraftwerk allgemein'!$F$15+1),0),COLUMN(B52)-1-('2.1 Kraftwerk allgemein'!$F$16-'2.1 Kraftwerk allgemein'!$F$15+1)),1,MIN(MAX($F52-('2.1 Kraftwerk allgemein'!$F$16-'2.1 Kraftwerk allgemein'!$F$15+1),1),COLUMN(B52)-('2.1 Kraftwerk allgemein'!$F$16-'2.1 Kraftwerk allgemein'!$F$15+1)))))/$F52,
SUM(OFFSET('2.5 CAPEX'!P55,0,-MIN($F52-1,COLUMN(B52)-1),1,MIN($F52,COLUMN(B52))))/$F52)))))),
IF(OR(ISNUMBER($D52)=FALSE,$F52=""),"",
IF(AND('2.5 CAPEX'!$L55&lt;&gt;"x",'2.5 CAPEX'!$M55&lt;&gt;"x"),0,
IF($F52=0,0,
IF(K$4&lt;'2.1 Kraftwerk allgemein'!$F$16,0,
IF(K$4='2.1 Kraftwerk allgemein'!$F$16,'2.5 CAPEX'!$J55/$F52,
IF(K$4&lt;'2.1 Kraftwerk allgemein'!$F$16+$F52,
('2.5 CAPEX'!$J55+SUM(OFFSET('2.5 CAPEX'!P55,0,-MIN(MAX($F52-1-('2.1 Kraftwerk allgemein'!$F$16-'1.1 Allgemein'!$I$22+1),0),COLUMN(B52)-1-('2.1 Kraftwerk allgemein'!$F$16-'1.1 Allgemein'!$I$22+1)),1,MIN(MAX($F52-('2.1 Kraftwerk allgemein'!$F$16-'1.1 Allgemein'!$I$22+1),1),COLUMN(B52)-('2.1 Kraftwerk allgemein'!$F$16-'1.1 Allgemein'!$I$22+1)))))/$F52,
SUM(OFFSET('2.5 CAPEX'!P55,0,-MIN($F52-1,COLUMN(B52)-1),1,MIN($F52,COLUMN(B52))))/$F52)))))))</f>
        <v/>
      </c>
      <c r="L52" s="199" t="str">
        <f ca="1">IF('2.1 Kraftwerk allgemein'!$F$15&lt;'1.1 Allgemein'!$I$22,
IF(OR(ISNUMBER($D52)=FALSE,$F52=""),"",
IF(AND('2.5 CAPEX'!$L55&lt;&gt;"x",'2.5 CAPEX'!$M55&lt;&gt;"x"),0,
IF($F52=0,0,
IF(L$4&lt;'2.1 Kraftwerk allgemein'!$F$16,0,
IF(L$4='2.1 Kraftwerk allgemein'!$F$16,'2.5 CAPEX'!$J55/$F52,
IF(L$4&lt;'2.1 Kraftwerk allgemein'!$F$16+$F52,
('2.5 CAPEX'!$J55+SUM(OFFSET('2.5 CAPEX'!Q55,0,-MIN(MAX($F52-1-('2.1 Kraftwerk allgemein'!$F$16-'2.1 Kraftwerk allgemein'!$F$15+1),0),COLUMN(C52)-1-('2.1 Kraftwerk allgemein'!$F$16-'2.1 Kraftwerk allgemein'!$F$15+1)),1,MIN(MAX($F52-('2.1 Kraftwerk allgemein'!$F$16-'2.1 Kraftwerk allgemein'!$F$15+1),1),COLUMN(C52)-('2.1 Kraftwerk allgemein'!$F$16-'2.1 Kraftwerk allgemein'!$F$15+1)))))/$F52,
SUM(OFFSET('2.5 CAPEX'!Q55,0,-MIN($F52-1,COLUMN(C52)-1),1,MIN($F52,COLUMN(C52))))/$F52)))))),
IF(OR(ISNUMBER($D52)=FALSE,$F52=""),"",
IF(AND('2.5 CAPEX'!$L55&lt;&gt;"x",'2.5 CAPEX'!$M55&lt;&gt;"x"),0,
IF($F52=0,0,
IF(L$4&lt;'2.1 Kraftwerk allgemein'!$F$16,0,
IF(L$4='2.1 Kraftwerk allgemein'!$F$16,'2.5 CAPEX'!$J55/$F52,
IF(L$4&lt;'2.1 Kraftwerk allgemein'!$F$16+$F52,
('2.5 CAPEX'!$J55+SUM(OFFSET('2.5 CAPEX'!Q55,0,-MIN(MAX($F52-1-('2.1 Kraftwerk allgemein'!$F$16-'1.1 Allgemein'!$I$22+1),0),COLUMN(C52)-1-('2.1 Kraftwerk allgemein'!$F$16-'1.1 Allgemein'!$I$22+1)),1,MIN(MAX($F52-('2.1 Kraftwerk allgemein'!$F$16-'1.1 Allgemein'!$I$22+1),1),COLUMN(C52)-('2.1 Kraftwerk allgemein'!$F$16-'1.1 Allgemein'!$I$22+1)))))/$F52,
SUM(OFFSET('2.5 CAPEX'!Q55,0,-MIN($F52-1,COLUMN(C52)-1),1,MIN($F52,COLUMN(C52))))/$F52)))))))</f>
        <v/>
      </c>
      <c r="M52" s="199" t="str">
        <f ca="1">IF('2.1 Kraftwerk allgemein'!$F$15&lt;'1.1 Allgemein'!$I$22,
IF(OR(ISNUMBER($D52)=FALSE,$F52=""),"",
IF(AND('2.5 CAPEX'!$L55&lt;&gt;"x",'2.5 CAPEX'!$M55&lt;&gt;"x"),0,
IF($F52=0,0,
IF(M$4&lt;'2.1 Kraftwerk allgemein'!$F$16,0,
IF(M$4='2.1 Kraftwerk allgemein'!$F$16,'2.5 CAPEX'!$J55/$F52,
IF(M$4&lt;'2.1 Kraftwerk allgemein'!$F$16+$F52,
('2.5 CAPEX'!$J55+SUM(OFFSET('2.5 CAPEX'!R55,0,-MIN(MAX($F52-1-('2.1 Kraftwerk allgemein'!$F$16-'2.1 Kraftwerk allgemein'!$F$15+1),0),COLUMN(D52)-1-('2.1 Kraftwerk allgemein'!$F$16-'2.1 Kraftwerk allgemein'!$F$15+1)),1,MIN(MAX($F52-('2.1 Kraftwerk allgemein'!$F$16-'2.1 Kraftwerk allgemein'!$F$15+1),1),COLUMN(D52)-('2.1 Kraftwerk allgemein'!$F$16-'2.1 Kraftwerk allgemein'!$F$15+1)))))/$F52,
SUM(OFFSET('2.5 CAPEX'!R55,0,-MIN($F52-1,COLUMN(D52)-1),1,MIN($F52,COLUMN(D52))))/$F52)))))),
IF(OR(ISNUMBER($D52)=FALSE,$F52=""),"",
IF(AND('2.5 CAPEX'!$L55&lt;&gt;"x",'2.5 CAPEX'!$M55&lt;&gt;"x"),0,
IF($F52=0,0,
IF(M$4&lt;'2.1 Kraftwerk allgemein'!$F$16,0,
IF(M$4='2.1 Kraftwerk allgemein'!$F$16,'2.5 CAPEX'!$J55/$F52,
IF(M$4&lt;'2.1 Kraftwerk allgemein'!$F$16+$F52,
('2.5 CAPEX'!$J55+SUM(OFFSET('2.5 CAPEX'!R55,0,-MIN(MAX($F52-1-('2.1 Kraftwerk allgemein'!$F$16-'1.1 Allgemein'!$I$22+1),0),COLUMN(D52)-1-('2.1 Kraftwerk allgemein'!$F$16-'1.1 Allgemein'!$I$22+1)),1,MIN(MAX($F52-('2.1 Kraftwerk allgemein'!$F$16-'1.1 Allgemein'!$I$22+1),1),COLUMN(D52)-('2.1 Kraftwerk allgemein'!$F$16-'1.1 Allgemein'!$I$22+1)))))/$F52,
SUM(OFFSET('2.5 CAPEX'!R55,0,-MIN($F52-1,COLUMN(D52)-1),1,MIN($F52,COLUMN(D52))))/$F52)))))))</f>
        <v/>
      </c>
      <c r="N52" s="199" t="str">
        <f ca="1">IF('2.1 Kraftwerk allgemein'!$F$15&lt;'1.1 Allgemein'!$I$22,
IF(OR(ISNUMBER($D52)=FALSE,$F52=""),"",
IF(AND('2.5 CAPEX'!$L55&lt;&gt;"x",'2.5 CAPEX'!$M55&lt;&gt;"x"),0,
IF($F52=0,0,
IF(N$4&lt;'2.1 Kraftwerk allgemein'!$F$16,0,
IF(N$4='2.1 Kraftwerk allgemein'!$F$16,'2.5 CAPEX'!$J55/$F52,
IF(N$4&lt;'2.1 Kraftwerk allgemein'!$F$16+$F52,
('2.5 CAPEX'!$J55+SUM(OFFSET('2.5 CAPEX'!S55,0,-MIN(MAX($F52-1-('2.1 Kraftwerk allgemein'!$F$16-'2.1 Kraftwerk allgemein'!$F$15+1),0),COLUMN(E52)-1-('2.1 Kraftwerk allgemein'!$F$16-'2.1 Kraftwerk allgemein'!$F$15+1)),1,MIN(MAX($F52-('2.1 Kraftwerk allgemein'!$F$16-'2.1 Kraftwerk allgemein'!$F$15+1),1),COLUMN(E52)-('2.1 Kraftwerk allgemein'!$F$16-'2.1 Kraftwerk allgemein'!$F$15+1)))))/$F52,
SUM(OFFSET('2.5 CAPEX'!S55,0,-MIN($F52-1,COLUMN(E52)-1),1,MIN($F52,COLUMN(E52))))/$F52)))))),
IF(OR(ISNUMBER($D52)=FALSE,$F52=""),"",
IF(AND('2.5 CAPEX'!$L55&lt;&gt;"x",'2.5 CAPEX'!$M55&lt;&gt;"x"),0,
IF($F52=0,0,
IF(N$4&lt;'2.1 Kraftwerk allgemein'!$F$16,0,
IF(N$4='2.1 Kraftwerk allgemein'!$F$16,'2.5 CAPEX'!$J55/$F52,
IF(N$4&lt;'2.1 Kraftwerk allgemein'!$F$16+$F52,
('2.5 CAPEX'!$J55+SUM(OFFSET('2.5 CAPEX'!S55,0,-MIN(MAX($F52-1-('2.1 Kraftwerk allgemein'!$F$16-'1.1 Allgemein'!$I$22+1),0),COLUMN(E52)-1-('2.1 Kraftwerk allgemein'!$F$16-'1.1 Allgemein'!$I$22+1)),1,MIN(MAX($F52-('2.1 Kraftwerk allgemein'!$F$16-'1.1 Allgemein'!$I$22+1),1),COLUMN(E52)-('2.1 Kraftwerk allgemein'!$F$16-'1.1 Allgemein'!$I$22+1)))))/$F52,
SUM(OFFSET('2.5 CAPEX'!S55,0,-MIN($F52-1,COLUMN(E52)-1),1,MIN($F52,COLUMN(E52))))/$F52)))))))</f>
        <v/>
      </c>
      <c r="O52" s="199" t="str">
        <f ca="1">IF('2.1 Kraftwerk allgemein'!$F$15&lt;'1.1 Allgemein'!$I$22,
IF(OR(ISNUMBER($D52)=FALSE,$F52=""),"",
IF(AND('2.5 CAPEX'!$L55&lt;&gt;"x",'2.5 CAPEX'!$M55&lt;&gt;"x"),0,
IF($F52=0,0,
IF(O$4&lt;'2.1 Kraftwerk allgemein'!$F$16,0,
IF(O$4='2.1 Kraftwerk allgemein'!$F$16,'2.5 CAPEX'!$J55/$F52,
IF(O$4&lt;'2.1 Kraftwerk allgemein'!$F$16+$F52,
('2.5 CAPEX'!$J55+SUM(OFFSET('2.5 CAPEX'!T55,0,-MIN(MAX($F52-1-('2.1 Kraftwerk allgemein'!$F$16-'2.1 Kraftwerk allgemein'!$F$15+1),0),COLUMN(F52)-1-('2.1 Kraftwerk allgemein'!$F$16-'2.1 Kraftwerk allgemein'!$F$15+1)),1,MIN(MAX($F52-('2.1 Kraftwerk allgemein'!$F$16-'2.1 Kraftwerk allgemein'!$F$15+1),1),COLUMN(F52)-('2.1 Kraftwerk allgemein'!$F$16-'2.1 Kraftwerk allgemein'!$F$15+1)))))/$F52,
SUM(OFFSET('2.5 CAPEX'!T55,0,-MIN($F52-1,COLUMN(F52)-1),1,MIN($F52,COLUMN(F52))))/$F52)))))),
IF(OR(ISNUMBER($D52)=FALSE,$F52=""),"",
IF(AND('2.5 CAPEX'!$L55&lt;&gt;"x",'2.5 CAPEX'!$M55&lt;&gt;"x"),0,
IF($F52=0,0,
IF(O$4&lt;'2.1 Kraftwerk allgemein'!$F$16,0,
IF(O$4='2.1 Kraftwerk allgemein'!$F$16,'2.5 CAPEX'!$J55/$F52,
IF(O$4&lt;'2.1 Kraftwerk allgemein'!$F$16+$F52,
('2.5 CAPEX'!$J55+SUM(OFFSET('2.5 CAPEX'!T55,0,-MIN(MAX($F52-1-('2.1 Kraftwerk allgemein'!$F$16-'1.1 Allgemein'!$I$22+1),0),COLUMN(F52)-1-('2.1 Kraftwerk allgemein'!$F$16-'1.1 Allgemein'!$I$22+1)),1,MIN(MAX($F52-('2.1 Kraftwerk allgemein'!$F$16-'1.1 Allgemein'!$I$22+1),1),COLUMN(F52)-('2.1 Kraftwerk allgemein'!$F$16-'1.1 Allgemein'!$I$22+1)))))/$F52,
SUM(OFFSET('2.5 CAPEX'!T55,0,-MIN($F52-1,COLUMN(F52)-1),1,MIN($F52,COLUMN(F52))))/$F52)))))))</f>
        <v/>
      </c>
      <c r="P52" s="199" t="str">
        <f ca="1">IF('2.1 Kraftwerk allgemein'!$F$15&lt;'1.1 Allgemein'!$I$22,
IF(OR(ISNUMBER($D52)=FALSE,$F52=""),"",
IF(AND('2.5 CAPEX'!$L55&lt;&gt;"x",'2.5 CAPEX'!$M55&lt;&gt;"x"),0,
IF($F52=0,0,
IF(P$4&lt;'2.1 Kraftwerk allgemein'!$F$16,0,
IF(P$4='2.1 Kraftwerk allgemein'!$F$16,'2.5 CAPEX'!$J55/$F52,
IF(P$4&lt;'2.1 Kraftwerk allgemein'!$F$16+$F52,
('2.5 CAPEX'!$J55+SUM(OFFSET('2.5 CAPEX'!U55,0,-MIN(MAX($F52-1-('2.1 Kraftwerk allgemein'!$F$16-'2.1 Kraftwerk allgemein'!$F$15+1),0),COLUMN(G52)-1-('2.1 Kraftwerk allgemein'!$F$16-'2.1 Kraftwerk allgemein'!$F$15+1)),1,MIN(MAX($F52-('2.1 Kraftwerk allgemein'!$F$16-'2.1 Kraftwerk allgemein'!$F$15+1),1),COLUMN(G52)-('2.1 Kraftwerk allgemein'!$F$16-'2.1 Kraftwerk allgemein'!$F$15+1)))))/$F52,
SUM(OFFSET('2.5 CAPEX'!U55,0,-MIN($F52-1,COLUMN(G52)-1),1,MIN($F52,COLUMN(G52))))/$F52)))))),
IF(OR(ISNUMBER($D52)=FALSE,$F52=""),"",
IF(AND('2.5 CAPEX'!$L55&lt;&gt;"x",'2.5 CAPEX'!$M55&lt;&gt;"x"),0,
IF($F52=0,0,
IF(P$4&lt;'2.1 Kraftwerk allgemein'!$F$16,0,
IF(P$4='2.1 Kraftwerk allgemein'!$F$16,'2.5 CAPEX'!$J55/$F52,
IF(P$4&lt;'2.1 Kraftwerk allgemein'!$F$16+$F52,
('2.5 CAPEX'!$J55+SUM(OFFSET('2.5 CAPEX'!U55,0,-MIN(MAX($F52-1-('2.1 Kraftwerk allgemein'!$F$16-'1.1 Allgemein'!$I$22+1),0),COLUMN(G52)-1-('2.1 Kraftwerk allgemein'!$F$16-'1.1 Allgemein'!$I$22+1)),1,MIN(MAX($F52-('2.1 Kraftwerk allgemein'!$F$16-'1.1 Allgemein'!$I$22+1),1),COLUMN(G52)-('2.1 Kraftwerk allgemein'!$F$16-'1.1 Allgemein'!$I$22+1)))))/$F52,
SUM(OFFSET('2.5 CAPEX'!U55,0,-MIN($F52-1,COLUMN(G52)-1),1,MIN($F52,COLUMN(G52))))/$F52)))))))</f>
        <v/>
      </c>
      <c r="Q52" s="199" t="str">
        <f ca="1">IF('2.1 Kraftwerk allgemein'!$F$15&lt;'1.1 Allgemein'!$I$22,
IF(OR(ISNUMBER($D52)=FALSE,$F52=""),"",
IF(AND('2.5 CAPEX'!$L55&lt;&gt;"x",'2.5 CAPEX'!$M55&lt;&gt;"x"),0,
IF($F52=0,0,
IF(Q$4&lt;'2.1 Kraftwerk allgemein'!$F$16,0,
IF(Q$4='2.1 Kraftwerk allgemein'!$F$16,'2.5 CAPEX'!$J55/$F52,
IF(Q$4&lt;'2.1 Kraftwerk allgemein'!$F$16+$F52,
('2.5 CAPEX'!$J55+SUM(OFFSET('2.5 CAPEX'!V55,0,-MIN(MAX($F52-1-('2.1 Kraftwerk allgemein'!$F$16-'2.1 Kraftwerk allgemein'!$F$15+1),0),COLUMN(H52)-1-('2.1 Kraftwerk allgemein'!$F$16-'2.1 Kraftwerk allgemein'!$F$15+1)),1,MIN(MAX($F52-('2.1 Kraftwerk allgemein'!$F$16-'2.1 Kraftwerk allgemein'!$F$15+1),1),COLUMN(H52)-('2.1 Kraftwerk allgemein'!$F$16-'2.1 Kraftwerk allgemein'!$F$15+1)))))/$F52,
SUM(OFFSET('2.5 CAPEX'!V55,0,-MIN($F52-1,COLUMN(H52)-1),1,MIN($F52,COLUMN(H52))))/$F52)))))),
IF(OR(ISNUMBER($D52)=FALSE,$F52=""),"",
IF(AND('2.5 CAPEX'!$L55&lt;&gt;"x",'2.5 CAPEX'!$M55&lt;&gt;"x"),0,
IF($F52=0,0,
IF(Q$4&lt;'2.1 Kraftwerk allgemein'!$F$16,0,
IF(Q$4='2.1 Kraftwerk allgemein'!$F$16,'2.5 CAPEX'!$J55/$F52,
IF(Q$4&lt;'2.1 Kraftwerk allgemein'!$F$16+$F52,
('2.5 CAPEX'!$J55+SUM(OFFSET('2.5 CAPEX'!V55,0,-MIN(MAX($F52-1-('2.1 Kraftwerk allgemein'!$F$16-'1.1 Allgemein'!$I$22+1),0),COLUMN(H52)-1-('2.1 Kraftwerk allgemein'!$F$16-'1.1 Allgemein'!$I$22+1)),1,MIN(MAX($F52-('2.1 Kraftwerk allgemein'!$F$16-'1.1 Allgemein'!$I$22+1),1),COLUMN(H52)-('2.1 Kraftwerk allgemein'!$F$16-'1.1 Allgemein'!$I$22+1)))))/$F52,
SUM(OFFSET('2.5 CAPEX'!V55,0,-MIN($F52-1,COLUMN(H52)-1),1,MIN($F52,COLUMN(H52))))/$F52)))))))</f>
        <v/>
      </c>
      <c r="R52" s="199" t="str">
        <f ca="1">IF('2.1 Kraftwerk allgemein'!$F$15&lt;'1.1 Allgemein'!$I$22,
IF(OR(ISNUMBER($D52)=FALSE,$F52=""),"",
IF(AND('2.5 CAPEX'!$L55&lt;&gt;"x",'2.5 CAPEX'!$M55&lt;&gt;"x"),0,
IF($F52=0,0,
IF(R$4&lt;'2.1 Kraftwerk allgemein'!$F$16,0,
IF(R$4='2.1 Kraftwerk allgemein'!$F$16,'2.5 CAPEX'!$J55/$F52,
IF(R$4&lt;'2.1 Kraftwerk allgemein'!$F$16+$F52,
('2.5 CAPEX'!$J55+SUM(OFFSET('2.5 CAPEX'!W55,0,-MIN(MAX($F52-1-('2.1 Kraftwerk allgemein'!$F$16-'2.1 Kraftwerk allgemein'!$F$15+1),0),COLUMN(I52)-1-('2.1 Kraftwerk allgemein'!$F$16-'2.1 Kraftwerk allgemein'!$F$15+1)),1,MIN(MAX($F52-('2.1 Kraftwerk allgemein'!$F$16-'2.1 Kraftwerk allgemein'!$F$15+1),1),COLUMN(I52)-('2.1 Kraftwerk allgemein'!$F$16-'2.1 Kraftwerk allgemein'!$F$15+1)))))/$F52,
SUM(OFFSET('2.5 CAPEX'!W55,0,-MIN($F52-1,COLUMN(I52)-1),1,MIN($F52,COLUMN(I52))))/$F52)))))),
IF(OR(ISNUMBER($D52)=FALSE,$F52=""),"",
IF(AND('2.5 CAPEX'!$L55&lt;&gt;"x",'2.5 CAPEX'!$M55&lt;&gt;"x"),0,
IF($F52=0,0,
IF(R$4&lt;'2.1 Kraftwerk allgemein'!$F$16,0,
IF(R$4='2.1 Kraftwerk allgemein'!$F$16,'2.5 CAPEX'!$J55/$F52,
IF(R$4&lt;'2.1 Kraftwerk allgemein'!$F$16+$F52,
('2.5 CAPEX'!$J55+SUM(OFFSET('2.5 CAPEX'!W55,0,-MIN(MAX($F52-1-('2.1 Kraftwerk allgemein'!$F$16-'1.1 Allgemein'!$I$22+1),0),COLUMN(I52)-1-('2.1 Kraftwerk allgemein'!$F$16-'1.1 Allgemein'!$I$22+1)),1,MIN(MAX($F52-('2.1 Kraftwerk allgemein'!$F$16-'1.1 Allgemein'!$I$22+1),1),COLUMN(I52)-('2.1 Kraftwerk allgemein'!$F$16-'1.1 Allgemein'!$I$22+1)))))/$F52,
SUM(OFFSET('2.5 CAPEX'!W55,0,-MIN($F52-1,COLUMN(I52)-1),1,MIN($F52,COLUMN(I52))))/$F52)))))))</f>
        <v/>
      </c>
      <c r="S52" s="199" t="str">
        <f ca="1">IF('2.1 Kraftwerk allgemein'!$F$15&lt;'1.1 Allgemein'!$I$22,
IF(OR(ISNUMBER($D52)=FALSE,$F52=""),"",
IF(AND('2.5 CAPEX'!$L55&lt;&gt;"x",'2.5 CAPEX'!$M55&lt;&gt;"x"),0,
IF($F52=0,0,
IF(S$4&lt;'2.1 Kraftwerk allgemein'!$F$16,0,
IF(S$4='2.1 Kraftwerk allgemein'!$F$16,'2.5 CAPEX'!$J55/$F52,
IF(S$4&lt;'2.1 Kraftwerk allgemein'!$F$16+$F52,
('2.5 CAPEX'!$J55+SUM(OFFSET('2.5 CAPEX'!X55,0,-MIN(MAX($F52-1-('2.1 Kraftwerk allgemein'!$F$16-'2.1 Kraftwerk allgemein'!$F$15+1),0),COLUMN(J52)-1-('2.1 Kraftwerk allgemein'!$F$16-'2.1 Kraftwerk allgemein'!$F$15+1)),1,MIN(MAX($F52-('2.1 Kraftwerk allgemein'!$F$16-'2.1 Kraftwerk allgemein'!$F$15+1),1),COLUMN(J52)-('2.1 Kraftwerk allgemein'!$F$16-'2.1 Kraftwerk allgemein'!$F$15+1)))))/$F52,
SUM(OFFSET('2.5 CAPEX'!X55,0,-MIN($F52-1,COLUMN(J52)-1),1,MIN($F52,COLUMN(J52))))/$F52)))))),
IF(OR(ISNUMBER($D52)=FALSE,$F52=""),"",
IF(AND('2.5 CAPEX'!$L55&lt;&gt;"x",'2.5 CAPEX'!$M55&lt;&gt;"x"),0,
IF($F52=0,0,
IF(S$4&lt;'2.1 Kraftwerk allgemein'!$F$16,0,
IF(S$4='2.1 Kraftwerk allgemein'!$F$16,'2.5 CAPEX'!$J55/$F52,
IF(S$4&lt;'2.1 Kraftwerk allgemein'!$F$16+$F52,
('2.5 CAPEX'!$J55+SUM(OFFSET('2.5 CAPEX'!X55,0,-MIN(MAX($F52-1-('2.1 Kraftwerk allgemein'!$F$16-'1.1 Allgemein'!$I$22+1),0),COLUMN(J52)-1-('2.1 Kraftwerk allgemein'!$F$16-'1.1 Allgemein'!$I$22+1)),1,MIN(MAX($F52-('2.1 Kraftwerk allgemein'!$F$16-'1.1 Allgemein'!$I$22+1),1),COLUMN(J52)-('2.1 Kraftwerk allgemein'!$F$16-'1.1 Allgemein'!$I$22+1)))))/$F52,
SUM(OFFSET('2.5 CAPEX'!X55,0,-MIN($F52-1,COLUMN(J52)-1),1,MIN($F52,COLUMN(J52))))/$F52)))))))</f>
        <v/>
      </c>
      <c r="T52" s="199" t="str">
        <f ca="1">IF('2.1 Kraftwerk allgemein'!$F$15&lt;'1.1 Allgemein'!$I$22,
IF(OR(ISNUMBER($D52)=FALSE,$F52=""),"",
IF(AND('2.5 CAPEX'!$L55&lt;&gt;"x",'2.5 CAPEX'!$M55&lt;&gt;"x"),0,
IF($F52=0,0,
IF(T$4&lt;'2.1 Kraftwerk allgemein'!$F$16,0,
IF(T$4='2.1 Kraftwerk allgemein'!$F$16,'2.5 CAPEX'!$J55/$F52,
IF(T$4&lt;'2.1 Kraftwerk allgemein'!$F$16+$F52,
('2.5 CAPEX'!$J55+SUM(OFFSET('2.5 CAPEX'!Y55,0,-MIN(MAX($F52-1-('2.1 Kraftwerk allgemein'!$F$16-'2.1 Kraftwerk allgemein'!$F$15+1),0),COLUMN(K52)-1-('2.1 Kraftwerk allgemein'!$F$16-'2.1 Kraftwerk allgemein'!$F$15+1)),1,MIN(MAX($F52-('2.1 Kraftwerk allgemein'!$F$16-'2.1 Kraftwerk allgemein'!$F$15+1),1),COLUMN(K52)-('2.1 Kraftwerk allgemein'!$F$16-'2.1 Kraftwerk allgemein'!$F$15+1)))))/$F52,
SUM(OFFSET('2.5 CAPEX'!Y55,0,-MIN($F52-1,COLUMN(K52)-1),1,MIN($F52,COLUMN(K52))))/$F52)))))),
IF(OR(ISNUMBER($D52)=FALSE,$F52=""),"",
IF(AND('2.5 CAPEX'!$L55&lt;&gt;"x",'2.5 CAPEX'!$M55&lt;&gt;"x"),0,
IF($F52=0,0,
IF(T$4&lt;'2.1 Kraftwerk allgemein'!$F$16,0,
IF(T$4='2.1 Kraftwerk allgemein'!$F$16,'2.5 CAPEX'!$J55/$F52,
IF(T$4&lt;'2.1 Kraftwerk allgemein'!$F$16+$F52,
('2.5 CAPEX'!$J55+SUM(OFFSET('2.5 CAPEX'!Y55,0,-MIN(MAX($F52-1-('2.1 Kraftwerk allgemein'!$F$16-'1.1 Allgemein'!$I$22+1),0),COLUMN(K52)-1-('2.1 Kraftwerk allgemein'!$F$16-'1.1 Allgemein'!$I$22+1)),1,MIN(MAX($F52-('2.1 Kraftwerk allgemein'!$F$16-'1.1 Allgemein'!$I$22+1),1),COLUMN(K52)-('2.1 Kraftwerk allgemein'!$F$16-'1.1 Allgemein'!$I$22+1)))))/$F52,
SUM(OFFSET('2.5 CAPEX'!Y55,0,-MIN($F52-1,COLUMN(K52)-1),1,MIN($F52,COLUMN(K52))))/$F52)))))))</f>
        <v/>
      </c>
      <c r="U52" s="199" t="str">
        <f ca="1">IF('2.1 Kraftwerk allgemein'!$F$15&lt;'1.1 Allgemein'!$I$22,
IF(OR(ISNUMBER($D52)=FALSE,$F52=""),"",
IF(AND('2.5 CAPEX'!$L55&lt;&gt;"x",'2.5 CAPEX'!$M55&lt;&gt;"x"),0,
IF($F52=0,0,
IF(U$4&lt;'2.1 Kraftwerk allgemein'!$F$16,0,
IF(U$4='2.1 Kraftwerk allgemein'!$F$16,'2.5 CAPEX'!$J55/$F52,
IF(U$4&lt;'2.1 Kraftwerk allgemein'!$F$16+$F52,
('2.5 CAPEX'!$J55+SUM(OFFSET('2.5 CAPEX'!Z55,0,-MIN(MAX($F52-1-('2.1 Kraftwerk allgemein'!$F$16-'2.1 Kraftwerk allgemein'!$F$15+1),0),COLUMN(L52)-1-('2.1 Kraftwerk allgemein'!$F$16-'2.1 Kraftwerk allgemein'!$F$15+1)),1,MIN(MAX($F52-('2.1 Kraftwerk allgemein'!$F$16-'2.1 Kraftwerk allgemein'!$F$15+1),1),COLUMN(L52)-('2.1 Kraftwerk allgemein'!$F$16-'2.1 Kraftwerk allgemein'!$F$15+1)))))/$F52,
SUM(OFFSET('2.5 CAPEX'!Z55,0,-MIN($F52-1,COLUMN(L52)-1),1,MIN($F52,COLUMN(L52))))/$F52)))))),
IF(OR(ISNUMBER($D52)=FALSE,$F52=""),"",
IF(AND('2.5 CAPEX'!$L55&lt;&gt;"x",'2.5 CAPEX'!$M55&lt;&gt;"x"),0,
IF($F52=0,0,
IF(U$4&lt;'2.1 Kraftwerk allgemein'!$F$16,0,
IF(U$4='2.1 Kraftwerk allgemein'!$F$16,'2.5 CAPEX'!$J55/$F52,
IF(U$4&lt;'2.1 Kraftwerk allgemein'!$F$16+$F52,
('2.5 CAPEX'!$J55+SUM(OFFSET('2.5 CAPEX'!Z55,0,-MIN(MAX($F52-1-('2.1 Kraftwerk allgemein'!$F$16-'1.1 Allgemein'!$I$22+1),0),COLUMN(L52)-1-('2.1 Kraftwerk allgemein'!$F$16-'1.1 Allgemein'!$I$22+1)),1,MIN(MAX($F52-('2.1 Kraftwerk allgemein'!$F$16-'1.1 Allgemein'!$I$22+1),1),COLUMN(L52)-('2.1 Kraftwerk allgemein'!$F$16-'1.1 Allgemein'!$I$22+1)))))/$F52,
SUM(OFFSET('2.5 CAPEX'!Z55,0,-MIN($F52-1,COLUMN(L52)-1),1,MIN($F52,COLUMN(L52))))/$F52)))))))</f>
        <v/>
      </c>
      <c r="V52" s="199" t="str">
        <f ca="1">IF('2.1 Kraftwerk allgemein'!$F$15&lt;'1.1 Allgemein'!$I$22,
IF(OR(ISNUMBER($D52)=FALSE,$F52=""),"",
IF(AND('2.5 CAPEX'!$L55&lt;&gt;"x",'2.5 CAPEX'!$M55&lt;&gt;"x"),0,
IF($F52=0,0,
IF(V$4&lt;'2.1 Kraftwerk allgemein'!$F$16,0,
IF(V$4='2.1 Kraftwerk allgemein'!$F$16,'2.5 CAPEX'!$J55/$F52,
IF(V$4&lt;'2.1 Kraftwerk allgemein'!$F$16+$F52,
('2.5 CAPEX'!$J55+SUM(OFFSET('2.5 CAPEX'!AA55,0,-MIN(MAX($F52-1-('2.1 Kraftwerk allgemein'!$F$16-'2.1 Kraftwerk allgemein'!$F$15+1),0),COLUMN(M52)-1-('2.1 Kraftwerk allgemein'!$F$16-'2.1 Kraftwerk allgemein'!$F$15+1)),1,MIN(MAX($F52-('2.1 Kraftwerk allgemein'!$F$16-'2.1 Kraftwerk allgemein'!$F$15+1),1),COLUMN(M52)-('2.1 Kraftwerk allgemein'!$F$16-'2.1 Kraftwerk allgemein'!$F$15+1)))))/$F52,
SUM(OFFSET('2.5 CAPEX'!AA55,0,-MIN($F52-1,COLUMN(M52)-1),1,MIN($F52,COLUMN(M52))))/$F52)))))),
IF(OR(ISNUMBER($D52)=FALSE,$F52=""),"",
IF(AND('2.5 CAPEX'!$L55&lt;&gt;"x",'2.5 CAPEX'!$M55&lt;&gt;"x"),0,
IF($F52=0,0,
IF(V$4&lt;'2.1 Kraftwerk allgemein'!$F$16,0,
IF(V$4='2.1 Kraftwerk allgemein'!$F$16,'2.5 CAPEX'!$J55/$F52,
IF(V$4&lt;'2.1 Kraftwerk allgemein'!$F$16+$F52,
('2.5 CAPEX'!$J55+SUM(OFFSET('2.5 CAPEX'!AA55,0,-MIN(MAX($F52-1-('2.1 Kraftwerk allgemein'!$F$16-'1.1 Allgemein'!$I$22+1),0),COLUMN(M52)-1-('2.1 Kraftwerk allgemein'!$F$16-'1.1 Allgemein'!$I$22+1)),1,MIN(MAX($F52-('2.1 Kraftwerk allgemein'!$F$16-'1.1 Allgemein'!$I$22+1),1),COLUMN(M52)-('2.1 Kraftwerk allgemein'!$F$16-'1.1 Allgemein'!$I$22+1)))))/$F52,
SUM(OFFSET('2.5 CAPEX'!AA55,0,-MIN($F52-1,COLUMN(M52)-1),1,MIN($F52,COLUMN(M52))))/$F52)))))))</f>
        <v/>
      </c>
      <c r="W52" s="199" t="str">
        <f ca="1">IF('2.1 Kraftwerk allgemein'!$F$15&lt;'1.1 Allgemein'!$I$22,
IF(OR(ISNUMBER($D52)=FALSE,$F52=""),"",
IF(AND('2.5 CAPEX'!$L55&lt;&gt;"x",'2.5 CAPEX'!$M55&lt;&gt;"x"),0,
IF($F52=0,0,
IF(W$4&lt;'2.1 Kraftwerk allgemein'!$F$16,0,
IF(W$4='2.1 Kraftwerk allgemein'!$F$16,'2.5 CAPEX'!$J55/$F52,
IF(W$4&lt;'2.1 Kraftwerk allgemein'!$F$16+$F52,
('2.5 CAPEX'!$J55+SUM(OFFSET('2.5 CAPEX'!AB55,0,-MIN(MAX($F52-1-('2.1 Kraftwerk allgemein'!$F$16-'2.1 Kraftwerk allgemein'!$F$15+1),0),COLUMN(N52)-1-('2.1 Kraftwerk allgemein'!$F$16-'2.1 Kraftwerk allgemein'!$F$15+1)),1,MIN(MAX($F52-('2.1 Kraftwerk allgemein'!$F$16-'2.1 Kraftwerk allgemein'!$F$15+1),1),COLUMN(N52)-('2.1 Kraftwerk allgemein'!$F$16-'2.1 Kraftwerk allgemein'!$F$15+1)))))/$F52,
SUM(OFFSET('2.5 CAPEX'!AB55,0,-MIN($F52-1,COLUMN(N52)-1),1,MIN($F52,COLUMN(N52))))/$F52)))))),
IF(OR(ISNUMBER($D52)=FALSE,$F52=""),"",
IF(AND('2.5 CAPEX'!$L55&lt;&gt;"x",'2.5 CAPEX'!$M55&lt;&gt;"x"),0,
IF($F52=0,0,
IF(W$4&lt;'2.1 Kraftwerk allgemein'!$F$16,0,
IF(W$4='2.1 Kraftwerk allgemein'!$F$16,'2.5 CAPEX'!$J55/$F52,
IF(W$4&lt;'2.1 Kraftwerk allgemein'!$F$16+$F52,
('2.5 CAPEX'!$J55+SUM(OFFSET('2.5 CAPEX'!AB55,0,-MIN(MAX($F52-1-('2.1 Kraftwerk allgemein'!$F$16-'1.1 Allgemein'!$I$22+1),0),COLUMN(N52)-1-('2.1 Kraftwerk allgemein'!$F$16-'1.1 Allgemein'!$I$22+1)),1,MIN(MAX($F52-('2.1 Kraftwerk allgemein'!$F$16-'1.1 Allgemein'!$I$22+1),1),COLUMN(N52)-('2.1 Kraftwerk allgemein'!$F$16-'1.1 Allgemein'!$I$22+1)))))/$F52,
SUM(OFFSET('2.5 CAPEX'!AB55,0,-MIN($F52-1,COLUMN(N52)-1),1,MIN($F52,COLUMN(N52))))/$F52)))))))</f>
        <v/>
      </c>
      <c r="X52" s="199" t="str">
        <f ca="1">IF('2.1 Kraftwerk allgemein'!$F$15&lt;'1.1 Allgemein'!$I$22,
IF(OR(ISNUMBER($D52)=FALSE,$F52=""),"",
IF(AND('2.5 CAPEX'!$L55&lt;&gt;"x",'2.5 CAPEX'!$M55&lt;&gt;"x"),0,
IF($F52=0,0,
IF(X$4&lt;'2.1 Kraftwerk allgemein'!$F$16,0,
IF(X$4='2.1 Kraftwerk allgemein'!$F$16,'2.5 CAPEX'!$J55/$F52,
IF(X$4&lt;'2.1 Kraftwerk allgemein'!$F$16+$F52,
('2.5 CAPEX'!$J55+SUM(OFFSET('2.5 CAPEX'!AC55,0,-MIN(MAX($F52-1-('2.1 Kraftwerk allgemein'!$F$16-'2.1 Kraftwerk allgemein'!$F$15+1),0),COLUMN(O52)-1-('2.1 Kraftwerk allgemein'!$F$16-'2.1 Kraftwerk allgemein'!$F$15+1)),1,MIN(MAX($F52-('2.1 Kraftwerk allgemein'!$F$16-'2.1 Kraftwerk allgemein'!$F$15+1),1),COLUMN(O52)-('2.1 Kraftwerk allgemein'!$F$16-'2.1 Kraftwerk allgemein'!$F$15+1)))))/$F52,
SUM(OFFSET('2.5 CAPEX'!AC55,0,-MIN($F52-1,COLUMN(O52)-1),1,MIN($F52,COLUMN(O52))))/$F52)))))),
IF(OR(ISNUMBER($D52)=FALSE,$F52=""),"",
IF(AND('2.5 CAPEX'!$L55&lt;&gt;"x",'2.5 CAPEX'!$M55&lt;&gt;"x"),0,
IF($F52=0,0,
IF(X$4&lt;'2.1 Kraftwerk allgemein'!$F$16,0,
IF(X$4='2.1 Kraftwerk allgemein'!$F$16,'2.5 CAPEX'!$J55/$F52,
IF(X$4&lt;'2.1 Kraftwerk allgemein'!$F$16+$F52,
('2.5 CAPEX'!$J55+SUM(OFFSET('2.5 CAPEX'!AC55,0,-MIN(MAX($F52-1-('2.1 Kraftwerk allgemein'!$F$16-'1.1 Allgemein'!$I$22+1),0),COLUMN(O52)-1-('2.1 Kraftwerk allgemein'!$F$16-'1.1 Allgemein'!$I$22+1)),1,MIN(MAX($F52-('2.1 Kraftwerk allgemein'!$F$16-'1.1 Allgemein'!$I$22+1),1),COLUMN(O52)-('2.1 Kraftwerk allgemein'!$F$16-'1.1 Allgemein'!$I$22+1)))))/$F52,
SUM(OFFSET('2.5 CAPEX'!AC55,0,-MIN($F52-1,COLUMN(O52)-1),1,MIN($F52,COLUMN(O52))))/$F52)))))))</f>
        <v/>
      </c>
      <c r="Y52" s="199" t="str">
        <f ca="1">IF('2.1 Kraftwerk allgemein'!$F$15&lt;'1.1 Allgemein'!$I$22,
IF(OR(ISNUMBER($D52)=FALSE,$F52=""),"",
IF(AND('2.5 CAPEX'!$L55&lt;&gt;"x",'2.5 CAPEX'!$M55&lt;&gt;"x"),0,
IF($F52=0,0,
IF(Y$4&lt;'2.1 Kraftwerk allgemein'!$F$16,0,
IF(Y$4='2.1 Kraftwerk allgemein'!$F$16,'2.5 CAPEX'!$J55/$F52,
IF(Y$4&lt;'2.1 Kraftwerk allgemein'!$F$16+$F52,
('2.5 CAPEX'!$J55+SUM(OFFSET('2.5 CAPEX'!AD55,0,-MIN(MAX($F52-1-('2.1 Kraftwerk allgemein'!$F$16-'2.1 Kraftwerk allgemein'!$F$15+1),0),COLUMN(P52)-1-('2.1 Kraftwerk allgemein'!$F$16-'2.1 Kraftwerk allgemein'!$F$15+1)),1,MIN(MAX($F52-('2.1 Kraftwerk allgemein'!$F$16-'2.1 Kraftwerk allgemein'!$F$15+1),1),COLUMN(P52)-('2.1 Kraftwerk allgemein'!$F$16-'2.1 Kraftwerk allgemein'!$F$15+1)))))/$F52,
SUM(OFFSET('2.5 CAPEX'!AD55,0,-MIN($F52-1,COLUMN(P52)-1),1,MIN($F52,COLUMN(P52))))/$F52)))))),
IF(OR(ISNUMBER($D52)=FALSE,$F52=""),"",
IF(AND('2.5 CAPEX'!$L55&lt;&gt;"x",'2.5 CAPEX'!$M55&lt;&gt;"x"),0,
IF($F52=0,0,
IF(Y$4&lt;'2.1 Kraftwerk allgemein'!$F$16,0,
IF(Y$4='2.1 Kraftwerk allgemein'!$F$16,'2.5 CAPEX'!$J55/$F52,
IF(Y$4&lt;'2.1 Kraftwerk allgemein'!$F$16+$F52,
('2.5 CAPEX'!$J55+SUM(OFFSET('2.5 CAPEX'!AD55,0,-MIN(MAX($F52-1-('2.1 Kraftwerk allgemein'!$F$16-'1.1 Allgemein'!$I$22+1),0),COLUMN(P52)-1-('2.1 Kraftwerk allgemein'!$F$16-'1.1 Allgemein'!$I$22+1)),1,MIN(MAX($F52-('2.1 Kraftwerk allgemein'!$F$16-'1.1 Allgemein'!$I$22+1),1),COLUMN(P52)-('2.1 Kraftwerk allgemein'!$F$16-'1.1 Allgemein'!$I$22+1)))))/$F52,
SUM(OFFSET('2.5 CAPEX'!AD55,0,-MIN($F52-1,COLUMN(P52)-1),1,MIN($F52,COLUMN(P52))))/$F52)))))))</f>
        <v/>
      </c>
      <c r="Z52" s="199" t="str">
        <f ca="1">IF('2.1 Kraftwerk allgemein'!$F$15&lt;'1.1 Allgemein'!$I$22,
IF(OR(ISNUMBER($D52)=FALSE,$F52=""),"",
IF(AND('2.5 CAPEX'!$L55&lt;&gt;"x",'2.5 CAPEX'!$M55&lt;&gt;"x"),0,
IF($F52=0,0,
IF(Z$4&lt;'2.1 Kraftwerk allgemein'!$F$16,0,
IF(Z$4='2.1 Kraftwerk allgemein'!$F$16,'2.5 CAPEX'!$J55/$F52,
IF(Z$4&lt;'2.1 Kraftwerk allgemein'!$F$16+$F52,
('2.5 CAPEX'!$J55+SUM(OFFSET('2.5 CAPEX'!AE55,0,-MIN(MAX($F52-1-('2.1 Kraftwerk allgemein'!$F$16-'2.1 Kraftwerk allgemein'!$F$15+1),0),COLUMN(Q52)-1-('2.1 Kraftwerk allgemein'!$F$16-'2.1 Kraftwerk allgemein'!$F$15+1)),1,MIN(MAX($F52-('2.1 Kraftwerk allgemein'!$F$16-'2.1 Kraftwerk allgemein'!$F$15+1),1),COLUMN(Q52)-('2.1 Kraftwerk allgemein'!$F$16-'2.1 Kraftwerk allgemein'!$F$15+1)))))/$F52,
SUM(OFFSET('2.5 CAPEX'!AE55,0,-MIN($F52-1,COLUMN(Q52)-1),1,MIN($F52,COLUMN(Q52))))/$F52)))))),
IF(OR(ISNUMBER($D52)=FALSE,$F52=""),"",
IF(AND('2.5 CAPEX'!$L55&lt;&gt;"x",'2.5 CAPEX'!$M55&lt;&gt;"x"),0,
IF($F52=0,0,
IF(Z$4&lt;'2.1 Kraftwerk allgemein'!$F$16,0,
IF(Z$4='2.1 Kraftwerk allgemein'!$F$16,'2.5 CAPEX'!$J55/$F52,
IF(Z$4&lt;'2.1 Kraftwerk allgemein'!$F$16+$F52,
('2.5 CAPEX'!$J55+SUM(OFFSET('2.5 CAPEX'!AE55,0,-MIN(MAX($F52-1-('2.1 Kraftwerk allgemein'!$F$16-'1.1 Allgemein'!$I$22+1),0),COLUMN(Q52)-1-('2.1 Kraftwerk allgemein'!$F$16-'1.1 Allgemein'!$I$22+1)),1,MIN(MAX($F52-('2.1 Kraftwerk allgemein'!$F$16-'1.1 Allgemein'!$I$22+1),1),COLUMN(Q52)-('2.1 Kraftwerk allgemein'!$F$16-'1.1 Allgemein'!$I$22+1)))))/$F52,
SUM(OFFSET('2.5 CAPEX'!AE55,0,-MIN($F52-1,COLUMN(Q52)-1),1,MIN($F52,COLUMN(Q52))))/$F52)))))))</f>
        <v/>
      </c>
      <c r="AA52" s="199" t="str">
        <f ca="1">IF('2.1 Kraftwerk allgemein'!$F$15&lt;'1.1 Allgemein'!$I$22,
IF(OR(ISNUMBER($D52)=FALSE,$F52=""),"",
IF(AND('2.5 CAPEX'!$L55&lt;&gt;"x",'2.5 CAPEX'!$M55&lt;&gt;"x"),0,
IF($F52=0,0,
IF(AA$4&lt;'2.1 Kraftwerk allgemein'!$F$16,0,
IF(AA$4='2.1 Kraftwerk allgemein'!$F$16,'2.5 CAPEX'!$J55/$F52,
IF(AA$4&lt;'2.1 Kraftwerk allgemein'!$F$16+$F52,
('2.5 CAPEX'!$J55+SUM(OFFSET('2.5 CAPEX'!AF55,0,-MIN(MAX($F52-1-('2.1 Kraftwerk allgemein'!$F$16-'2.1 Kraftwerk allgemein'!$F$15+1),0),COLUMN(R52)-1-('2.1 Kraftwerk allgemein'!$F$16-'2.1 Kraftwerk allgemein'!$F$15+1)),1,MIN(MAX($F52-('2.1 Kraftwerk allgemein'!$F$16-'2.1 Kraftwerk allgemein'!$F$15+1),1),COLUMN(R52)-('2.1 Kraftwerk allgemein'!$F$16-'2.1 Kraftwerk allgemein'!$F$15+1)))))/$F52,
SUM(OFFSET('2.5 CAPEX'!AF55,0,-MIN($F52-1,COLUMN(R52)-1),1,MIN($F52,COLUMN(R52))))/$F52)))))),
IF(OR(ISNUMBER($D52)=FALSE,$F52=""),"",
IF(AND('2.5 CAPEX'!$L55&lt;&gt;"x",'2.5 CAPEX'!$M55&lt;&gt;"x"),0,
IF($F52=0,0,
IF(AA$4&lt;'2.1 Kraftwerk allgemein'!$F$16,0,
IF(AA$4='2.1 Kraftwerk allgemein'!$F$16,'2.5 CAPEX'!$J55/$F52,
IF(AA$4&lt;'2.1 Kraftwerk allgemein'!$F$16+$F52,
('2.5 CAPEX'!$J55+SUM(OFFSET('2.5 CAPEX'!AF55,0,-MIN(MAX($F52-1-('2.1 Kraftwerk allgemein'!$F$16-'1.1 Allgemein'!$I$22+1),0),COLUMN(R52)-1-('2.1 Kraftwerk allgemein'!$F$16-'1.1 Allgemein'!$I$22+1)),1,MIN(MAX($F52-('2.1 Kraftwerk allgemein'!$F$16-'1.1 Allgemein'!$I$22+1),1),COLUMN(R52)-('2.1 Kraftwerk allgemein'!$F$16-'1.1 Allgemein'!$I$22+1)))))/$F52,
SUM(OFFSET('2.5 CAPEX'!AF55,0,-MIN($F52-1,COLUMN(R52)-1),1,MIN($F52,COLUMN(R52))))/$F52)))))))</f>
        <v/>
      </c>
      <c r="AB52" s="199" t="str">
        <f ca="1">IF('2.1 Kraftwerk allgemein'!$F$15&lt;'1.1 Allgemein'!$I$22,
IF(OR(ISNUMBER($D52)=FALSE,$F52=""),"",
IF(AND('2.5 CAPEX'!$L55&lt;&gt;"x",'2.5 CAPEX'!$M55&lt;&gt;"x"),0,
IF($F52=0,0,
IF(AB$4&lt;'2.1 Kraftwerk allgemein'!$F$16,0,
IF(AB$4='2.1 Kraftwerk allgemein'!$F$16,'2.5 CAPEX'!$J55/$F52,
IF(AB$4&lt;'2.1 Kraftwerk allgemein'!$F$16+$F52,
('2.5 CAPEX'!$J55+SUM(OFFSET('2.5 CAPEX'!AG55,0,-MIN(MAX($F52-1-('2.1 Kraftwerk allgemein'!$F$16-'2.1 Kraftwerk allgemein'!$F$15+1),0),COLUMN(S52)-1-('2.1 Kraftwerk allgemein'!$F$16-'2.1 Kraftwerk allgemein'!$F$15+1)),1,MIN(MAX($F52-('2.1 Kraftwerk allgemein'!$F$16-'2.1 Kraftwerk allgemein'!$F$15+1),1),COLUMN(S52)-('2.1 Kraftwerk allgemein'!$F$16-'2.1 Kraftwerk allgemein'!$F$15+1)))))/$F52,
SUM(OFFSET('2.5 CAPEX'!AG55,0,-MIN($F52-1,COLUMN(S52)-1),1,MIN($F52,COLUMN(S52))))/$F52)))))),
IF(OR(ISNUMBER($D52)=FALSE,$F52=""),"",
IF(AND('2.5 CAPEX'!$L55&lt;&gt;"x",'2.5 CAPEX'!$M55&lt;&gt;"x"),0,
IF($F52=0,0,
IF(AB$4&lt;'2.1 Kraftwerk allgemein'!$F$16,0,
IF(AB$4='2.1 Kraftwerk allgemein'!$F$16,'2.5 CAPEX'!$J55/$F52,
IF(AB$4&lt;'2.1 Kraftwerk allgemein'!$F$16+$F52,
('2.5 CAPEX'!$J55+SUM(OFFSET('2.5 CAPEX'!AG55,0,-MIN(MAX($F52-1-('2.1 Kraftwerk allgemein'!$F$16-'1.1 Allgemein'!$I$22+1),0),COLUMN(S52)-1-('2.1 Kraftwerk allgemein'!$F$16-'1.1 Allgemein'!$I$22+1)),1,MIN(MAX($F52-('2.1 Kraftwerk allgemein'!$F$16-'1.1 Allgemein'!$I$22+1),1),COLUMN(S52)-('2.1 Kraftwerk allgemein'!$F$16-'1.1 Allgemein'!$I$22+1)))))/$F52,
SUM(OFFSET('2.5 CAPEX'!AG55,0,-MIN($F52-1,COLUMN(S52)-1),1,MIN($F52,COLUMN(S52))))/$F52)))))))</f>
        <v/>
      </c>
      <c r="AC52" s="199" t="str">
        <f ca="1">IF('2.1 Kraftwerk allgemein'!$F$15&lt;'1.1 Allgemein'!$I$22,
IF(OR(ISNUMBER($D52)=FALSE,$F52=""),"",
IF(AND('2.5 CAPEX'!$L55&lt;&gt;"x",'2.5 CAPEX'!$M55&lt;&gt;"x"),0,
IF($F52=0,0,
IF(AC$4&lt;'2.1 Kraftwerk allgemein'!$F$16,0,
IF(AC$4='2.1 Kraftwerk allgemein'!$F$16,'2.5 CAPEX'!$J55/$F52,
IF(AC$4&lt;'2.1 Kraftwerk allgemein'!$F$16+$F52,
('2.5 CAPEX'!$J55+SUM(OFFSET('2.5 CAPEX'!AH55,0,-MIN(MAX($F52-1-('2.1 Kraftwerk allgemein'!$F$16-'2.1 Kraftwerk allgemein'!$F$15+1),0),COLUMN(T52)-1-('2.1 Kraftwerk allgemein'!$F$16-'2.1 Kraftwerk allgemein'!$F$15+1)),1,MIN(MAX($F52-('2.1 Kraftwerk allgemein'!$F$16-'2.1 Kraftwerk allgemein'!$F$15+1),1),COLUMN(T52)-('2.1 Kraftwerk allgemein'!$F$16-'2.1 Kraftwerk allgemein'!$F$15+1)))))/$F52,
SUM(OFFSET('2.5 CAPEX'!AH55,0,-MIN($F52-1,COLUMN(T52)-1),1,MIN($F52,COLUMN(T52))))/$F52)))))),
IF(OR(ISNUMBER($D52)=FALSE,$F52=""),"",
IF(AND('2.5 CAPEX'!$L55&lt;&gt;"x",'2.5 CAPEX'!$M55&lt;&gt;"x"),0,
IF($F52=0,0,
IF(AC$4&lt;'2.1 Kraftwerk allgemein'!$F$16,0,
IF(AC$4='2.1 Kraftwerk allgemein'!$F$16,'2.5 CAPEX'!$J55/$F52,
IF(AC$4&lt;'2.1 Kraftwerk allgemein'!$F$16+$F52,
('2.5 CAPEX'!$J55+SUM(OFFSET('2.5 CAPEX'!AH55,0,-MIN(MAX($F52-1-('2.1 Kraftwerk allgemein'!$F$16-'1.1 Allgemein'!$I$22+1),0),COLUMN(T52)-1-('2.1 Kraftwerk allgemein'!$F$16-'1.1 Allgemein'!$I$22+1)),1,MIN(MAX($F52-('2.1 Kraftwerk allgemein'!$F$16-'1.1 Allgemein'!$I$22+1),1),COLUMN(T52)-('2.1 Kraftwerk allgemein'!$F$16-'1.1 Allgemein'!$I$22+1)))))/$F52,
SUM(OFFSET('2.5 CAPEX'!AH55,0,-MIN($F52-1,COLUMN(T52)-1),1,MIN($F52,COLUMN(T52))))/$F52)))))))</f>
        <v/>
      </c>
      <c r="AD52" s="199" t="str">
        <f ca="1">IF('2.1 Kraftwerk allgemein'!$F$15&lt;'1.1 Allgemein'!$I$22,
IF(OR(ISNUMBER($D52)=FALSE,$F52=""),"",
IF(AND('2.5 CAPEX'!$L55&lt;&gt;"x",'2.5 CAPEX'!$M55&lt;&gt;"x"),0,
IF($F52=0,0,
IF(AD$4&lt;'2.1 Kraftwerk allgemein'!$F$16,0,
IF(AD$4='2.1 Kraftwerk allgemein'!$F$16,'2.5 CAPEX'!$J55/$F52,
IF(AD$4&lt;'2.1 Kraftwerk allgemein'!$F$16+$F52,
('2.5 CAPEX'!$J55+SUM(OFFSET('2.5 CAPEX'!AI55,0,-MIN(MAX($F52-1-('2.1 Kraftwerk allgemein'!$F$16-'2.1 Kraftwerk allgemein'!$F$15+1),0),COLUMN(U52)-1-('2.1 Kraftwerk allgemein'!$F$16-'2.1 Kraftwerk allgemein'!$F$15+1)),1,MIN(MAX($F52-('2.1 Kraftwerk allgemein'!$F$16-'2.1 Kraftwerk allgemein'!$F$15+1),1),COLUMN(U52)-('2.1 Kraftwerk allgemein'!$F$16-'2.1 Kraftwerk allgemein'!$F$15+1)))))/$F52,
SUM(OFFSET('2.5 CAPEX'!AI55,0,-MIN($F52-1,COLUMN(U52)-1),1,MIN($F52,COLUMN(U52))))/$F52)))))),
IF(OR(ISNUMBER($D52)=FALSE,$F52=""),"",
IF(AND('2.5 CAPEX'!$L55&lt;&gt;"x",'2.5 CAPEX'!$M55&lt;&gt;"x"),0,
IF($F52=0,0,
IF(AD$4&lt;'2.1 Kraftwerk allgemein'!$F$16,0,
IF(AD$4='2.1 Kraftwerk allgemein'!$F$16,'2.5 CAPEX'!$J55/$F52,
IF(AD$4&lt;'2.1 Kraftwerk allgemein'!$F$16+$F52,
('2.5 CAPEX'!$J55+SUM(OFFSET('2.5 CAPEX'!AI55,0,-MIN(MAX($F52-1-('2.1 Kraftwerk allgemein'!$F$16-'1.1 Allgemein'!$I$22+1),0),COLUMN(U52)-1-('2.1 Kraftwerk allgemein'!$F$16-'1.1 Allgemein'!$I$22+1)),1,MIN(MAX($F52-('2.1 Kraftwerk allgemein'!$F$16-'1.1 Allgemein'!$I$22+1),1),COLUMN(U52)-('2.1 Kraftwerk allgemein'!$F$16-'1.1 Allgemein'!$I$22+1)))))/$F52,
SUM(OFFSET('2.5 CAPEX'!AI55,0,-MIN($F52-1,COLUMN(U52)-1),1,MIN($F52,COLUMN(U52))))/$F52)))))))</f>
        <v/>
      </c>
      <c r="AE52" s="199" t="str">
        <f ca="1">IF('2.1 Kraftwerk allgemein'!$F$15&lt;'1.1 Allgemein'!$I$22,
IF(OR(ISNUMBER($D52)=FALSE,$F52=""),"",
IF(AND('2.5 CAPEX'!$L55&lt;&gt;"x",'2.5 CAPEX'!$M55&lt;&gt;"x"),0,
IF($F52=0,0,
IF(AE$4&lt;'2.1 Kraftwerk allgemein'!$F$16,0,
IF(AE$4='2.1 Kraftwerk allgemein'!$F$16,'2.5 CAPEX'!$J55/$F52,
IF(AE$4&lt;'2.1 Kraftwerk allgemein'!$F$16+$F52,
('2.5 CAPEX'!$J55+SUM(OFFSET('2.5 CAPEX'!AJ55,0,-MIN(MAX($F52-1-('2.1 Kraftwerk allgemein'!$F$16-'2.1 Kraftwerk allgemein'!$F$15+1),0),COLUMN(V52)-1-('2.1 Kraftwerk allgemein'!$F$16-'2.1 Kraftwerk allgemein'!$F$15+1)),1,MIN(MAX($F52-('2.1 Kraftwerk allgemein'!$F$16-'2.1 Kraftwerk allgemein'!$F$15+1),1),COLUMN(V52)-('2.1 Kraftwerk allgemein'!$F$16-'2.1 Kraftwerk allgemein'!$F$15+1)))))/$F52,
SUM(OFFSET('2.5 CAPEX'!AJ55,0,-MIN($F52-1,COLUMN(V52)-1),1,MIN($F52,COLUMN(V52))))/$F52)))))),
IF(OR(ISNUMBER($D52)=FALSE,$F52=""),"",
IF(AND('2.5 CAPEX'!$L55&lt;&gt;"x",'2.5 CAPEX'!$M55&lt;&gt;"x"),0,
IF($F52=0,0,
IF(AE$4&lt;'2.1 Kraftwerk allgemein'!$F$16,0,
IF(AE$4='2.1 Kraftwerk allgemein'!$F$16,'2.5 CAPEX'!$J55/$F52,
IF(AE$4&lt;'2.1 Kraftwerk allgemein'!$F$16+$F52,
('2.5 CAPEX'!$J55+SUM(OFFSET('2.5 CAPEX'!AJ55,0,-MIN(MAX($F52-1-('2.1 Kraftwerk allgemein'!$F$16-'1.1 Allgemein'!$I$22+1),0),COLUMN(V52)-1-('2.1 Kraftwerk allgemein'!$F$16-'1.1 Allgemein'!$I$22+1)),1,MIN(MAX($F52-('2.1 Kraftwerk allgemein'!$F$16-'1.1 Allgemein'!$I$22+1),1),COLUMN(V52)-('2.1 Kraftwerk allgemein'!$F$16-'1.1 Allgemein'!$I$22+1)))))/$F52,
SUM(OFFSET('2.5 CAPEX'!AJ55,0,-MIN($F52-1,COLUMN(V52)-1),1,MIN($F52,COLUMN(V52))))/$F52)))))))</f>
        <v/>
      </c>
      <c r="AF52" s="199" t="str">
        <f ca="1">IF('2.1 Kraftwerk allgemein'!$F$15&lt;'1.1 Allgemein'!$I$22,
IF(OR(ISNUMBER($D52)=FALSE,$F52=""),"",
IF(AND('2.5 CAPEX'!$L55&lt;&gt;"x",'2.5 CAPEX'!$M55&lt;&gt;"x"),0,
IF($F52=0,0,
IF(AF$4&lt;'2.1 Kraftwerk allgemein'!$F$16,0,
IF(AF$4='2.1 Kraftwerk allgemein'!$F$16,'2.5 CAPEX'!$J55/$F52,
IF(AF$4&lt;'2.1 Kraftwerk allgemein'!$F$16+$F52,
('2.5 CAPEX'!$J55+SUM(OFFSET('2.5 CAPEX'!AK55,0,-MIN(MAX($F52-1-('2.1 Kraftwerk allgemein'!$F$16-'2.1 Kraftwerk allgemein'!$F$15+1),0),COLUMN(W52)-1-('2.1 Kraftwerk allgemein'!$F$16-'2.1 Kraftwerk allgemein'!$F$15+1)),1,MIN(MAX($F52-('2.1 Kraftwerk allgemein'!$F$16-'2.1 Kraftwerk allgemein'!$F$15+1),1),COLUMN(W52)-('2.1 Kraftwerk allgemein'!$F$16-'2.1 Kraftwerk allgemein'!$F$15+1)))))/$F52,
SUM(OFFSET('2.5 CAPEX'!AK55,0,-MIN($F52-1,COLUMN(W52)-1),1,MIN($F52,COLUMN(W52))))/$F52)))))),
IF(OR(ISNUMBER($D52)=FALSE,$F52=""),"",
IF(AND('2.5 CAPEX'!$L55&lt;&gt;"x",'2.5 CAPEX'!$M55&lt;&gt;"x"),0,
IF($F52=0,0,
IF(AF$4&lt;'2.1 Kraftwerk allgemein'!$F$16,0,
IF(AF$4='2.1 Kraftwerk allgemein'!$F$16,'2.5 CAPEX'!$J55/$F52,
IF(AF$4&lt;'2.1 Kraftwerk allgemein'!$F$16+$F52,
('2.5 CAPEX'!$J55+SUM(OFFSET('2.5 CAPEX'!AK55,0,-MIN(MAX($F52-1-('2.1 Kraftwerk allgemein'!$F$16-'1.1 Allgemein'!$I$22+1),0),COLUMN(W52)-1-('2.1 Kraftwerk allgemein'!$F$16-'1.1 Allgemein'!$I$22+1)),1,MIN(MAX($F52-('2.1 Kraftwerk allgemein'!$F$16-'1.1 Allgemein'!$I$22+1),1),COLUMN(W52)-('2.1 Kraftwerk allgemein'!$F$16-'1.1 Allgemein'!$I$22+1)))))/$F52,
SUM(OFFSET('2.5 CAPEX'!AK55,0,-MIN($F52-1,COLUMN(W52)-1),1,MIN($F52,COLUMN(W52))))/$F52)))))))</f>
        <v/>
      </c>
      <c r="AG52" s="199" t="str">
        <f ca="1">IF('2.1 Kraftwerk allgemein'!$F$15&lt;'1.1 Allgemein'!$I$22,
IF(OR(ISNUMBER($D52)=FALSE,$F52=""),"",
IF(AND('2.5 CAPEX'!$L55&lt;&gt;"x",'2.5 CAPEX'!$M55&lt;&gt;"x"),0,
IF($F52=0,0,
IF(AG$4&lt;'2.1 Kraftwerk allgemein'!$F$16,0,
IF(AG$4='2.1 Kraftwerk allgemein'!$F$16,'2.5 CAPEX'!$J55/$F52,
IF(AG$4&lt;'2.1 Kraftwerk allgemein'!$F$16+$F52,
('2.5 CAPEX'!$J55+SUM(OFFSET('2.5 CAPEX'!AL55,0,-MIN(MAX($F52-1-('2.1 Kraftwerk allgemein'!$F$16-'2.1 Kraftwerk allgemein'!$F$15+1),0),COLUMN(X52)-1-('2.1 Kraftwerk allgemein'!$F$16-'2.1 Kraftwerk allgemein'!$F$15+1)),1,MIN(MAX($F52-('2.1 Kraftwerk allgemein'!$F$16-'2.1 Kraftwerk allgemein'!$F$15+1),1),COLUMN(X52)-('2.1 Kraftwerk allgemein'!$F$16-'2.1 Kraftwerk allgemein'!$F$15+1)))))/$F52,
SUM(OFFSET('2.5 CAPEX'!AL55,0,-MIN($F52-1,COLUMN(X52)-1),1,MIN($F52,COLUMN(X52))))/$F52)))))),
IF(OR(ISNUMBER($D52)=FALSE,$F52=""),"",
IF(AND('2.5 CAPEX'!$L55&lt;&gt;"x",'2.5 CAPEX'!$M55&lt;&gt;"x"),0,
IF($F52=0,0,
IF(AG$4&lt;'2.1 Kraftwerk allgemein'!$F$16,0,
IF(AG$4='2.1 Kraftwerk allgemein'!$F$16,'2.5 CAPEX'!$J55/$F52,
IF(AG$4&lt;'2.1 Kraftwerk allgemein'!$F$16+$F52,
('2.5 CAPEX'!$J55+SUM(OFFSET('2.5 CAPEX'!AL55,0,-MIN(MAX($F52-1-('2.1 Kraftwerk allgemein'!$F$16-'1.1 Allgemein'!$I$22+1),0),COLUMN(X52)-1-('2.1 Kraftwerk allgemein'!$F$16-'1.1 Allgemein'!$I$22+1)),1,MIN(MAX($F52-('2.1 Kraftwerk allgemein'!$F$16-'1.1 Allgemein'!$I$22+1),1),COLUMN(X52)-('2.1 Kraftwerk allgemein'!$F$16-'1.1 Allgemein'!$I$22+1)))))/$F52,
SUM(OFFSET('2.5 CAPEX'!AL55,0,-MIN($F52-1,COLUMN(X52)-1),1,MIN($F52,COLUMN(X52))))/$F52)))))))</f>
        <v/>
      </c>
      <c r="AH52" s="199" t="str">
        <f ca="1">IF('2.1 Kraftwerk allgemein'!$F$15&lt;'1.1 Allgemein'!$I$22,
IF(OR(ISNUMBER($D52)=FALSE,$F52=""),"",
IF(AND('2.5 CAPEX'!$L55&lt;&gt;"x",'2.5 CAPEX'!$M55&lt;&gt;"x"),0,
IF($F52=0,0,
IF(AH$4&lt;'2.1 Kraftwerk allgemein'!$F$16,0,
IF(AH$4='2.1 Kraftwerk allgemein'!$F$16,'2.5 CAPEX'!$J55/$F52,
IF(AH$4&lt;'2.1 Kraftwerk allgemein'!$F$16+$F52,
('2.5 CAPEX'!$J55+SUM(OFFSET('2.5 CAPEX'!AM55,0,-MIN(MAX($F52-1-('2.1 Kraftwerk allgemein'!$F$16-'2.1 Kraftwerk allgemein'!$F$15+1),0),COLUMN(Y52)-1-('2.1 Kraftwerk allgemein'!$F$16-'2.1 Kraftwerk allgemein'!$F$15+1)),1,MIN(MAX($F52-('2.1 Kraftwerk allgemein'!$F$16-'2.1 Kraftwerk allgemein'!$F$15+1),1),COLUMN(Y52)-('2.1 Kraftwerk allgemein'!$F$16-'2.1 Kraftwerk allgemein'!$F$15+1)))))/$F52,
SUM(OFFSET('2.5 CAPEX'!AM55,0,-MIN($F52-1,COLUMN(Y52)-1),1,MIN($F52,COLUMN(Y52))))/$F52)))))),
IF(OR(ISNUMBER($D52)=FALSE,$F52=""),"",
IF(AND('2.5 CAPEX'!$L55&lt;&gt;"x",'2.5 CAPEX'!$M55&lt;&gt;"x"),0,
IF($F52=0,0,
IF(AH$4&lt;'2.1 Kraftwerk allgemein'!$F$16,0,
IF(AH$4='2.1 Kraftwerk allgemein'!$F$16,'2.5 CAPEX'!$J55/$F52,
IF(AH$4&lt;'2.1 Kraftwerk allgemein'!$F$16+$F52,
('2.5 CAPEX'!$J55+SUM(OFFSET('2.5 CAPEX'!AM55,0,-MIN(MAX($F52-1-('2.1 Kraftwerk allgemein'!$F$16-'1.1 Allgemein'!$I$22+1),0),COLUMN(Y52)-1-('2.1 Kraftwerk allgemein'!$F$16-'1.1 Allgemein'!$I$22+1)),1,MIN(MAX($F52-('2.1 Kraftwerk allgemein'!$F$16-'1.1 Allgemein'!$I$22+1),1),COLUMN(Y52)-('2.1 Kraftwerk allgemein'!$F$16-'1.1 Allgemein'!$I$22+1)))))/$F52,
SUM(OFFSET('2.5 CAPEX'!AM55,0,-MIN($F52-1,COLUMN(Y52)-1),1,MIN($F52,COLUMN(Y52))))/$F52)))))))</f>
        <v/>
      </c>
      <c r="AI52" s="199" t="str">
        <f ca="1">IF('2.1 Kraftwerk allgemein'!$F$15&lt;'1.1 Allgemein'!$I$22,
IF(OR(ISNUMBER($D52)=FALSE,$F52=""),"",
IF(AND('2.5 CAPEX'!$L55&lt;&gt;"x",'2.5 CAPEX'!$M55&lt;&gt;"x"),0,
IF($F52=0,0,
IF(AI$4&lt;'2.1 Kraftwerk allgemein'!$F$16,0,
IF(AI$4='2.1 Kraftwerk allgemein'!$F$16,'2.5 CAPEX'!$J55/$F52,
IF(AI$4&lt;'2.1 Kraftwerk allgemein'!$F$16+$F52,
('2.5 CAPEX'!$J55+SUM(OFFSET('2.5 CAPEX'!AN55,0,-MIN(MAX($F52-1-('2.1 Kraftwerk allgemein'!$F$16-'2.1 Kraftwerk allgemein'!$F$15+1),0),COLUMN(Z52)-1-('2.1 Kraftwerk allgemein'!$F$16-'2.1 Kraftwerk allgemein'!$F$15+1)),1,MIN(MAX($F52-('2.1 Kraftwerk allgemein'!$F$16-'2.1 Kraftwerk allgemein'!$F$15+1),1),COLUMN(Z52)-('2.1 Kraftwerk allgemein'!$F$16-'2.1 Kraftwerk allgemein'!$F$15+1)))))/$F52,
SUM(OFFSET('2.5 CAPEX'!AN55,0,-MIN($F52-1,COLUMN(Z52)-1),1,MIN($F52,COLUMN(Z52))))/$F52)))))),
IF(OR(ISNUMBER($D52)=FALSE,$F52=""),"",
IF(AND('2.5 CAPEX'!$L55&lt;&gt;"x",'2.5 CAPEX'!$M55&lt;&gt;"x"),0,
IF($F52=0,0,
IF(AI$4&lt;'2.1 Kraftwerk allgemein'!$F$16,0,
IF(AI$4='2.1 Kraftwerk allgemein'!$F$16,'2.5 CAPEX'!$J55/$F52,
IF(AI$4&lt;'2.1 Kraftwerk allgemein'!$F$16+$F52,
('2.5 CAPEX'!$J55+SUM(OFFSET('2.5 CAPEX'!AN55,0,-MIN(MAX($F52-1-('2.1 Kraftwerk allgemein'!$F$16-'1.1 Allgemein'!$I$22+1),0),COLUMN(Z52)-1-('2.1 Kraftwerk allgemein'!$F$16-'1.1 Allgemein'!$I$22+1)),1,MIN(MAX($F52-('2.1 Kraftwerk allgemein'!$F$16-'1.1 Allgemein'!$I$22+1),1),COLUMN(Z52)-('2.1 Kraftwerk allgemein'!$F$16-'1.1 Allgemein'!$I$22+1)))))/$F52,
SUM(OFFSET('2.5 CAPEX'!AN55,0,-MIN($F52-1,COLUMN(Z52)-1),1,MIN($F52,COLUMN(Z52))))/$F52)))))))</f>
        <v/>
      </c>
      <c r="AJ52" s="199" t="str">
        <f ca="1">IF('2.1 Kraftwerk allgemein'!$F$15&lt;'1.1 Allgemein'!$I$22,
IF(OR(ISNUMBER($D52)=FALSE,$F52=""),"",
IF(AND('2.5 CAPEX'!$L55&lt;&gt;"x",'2.5 CAPEX'!$M55&lt;&gt;"x"),0,
IF($F52=0,0,
IF(AJ$4&lt;'2.1 Kraftwerk allgemein'!$F$16,0,
IF(AJ$4='2.1 Kraftwerk allgemein'!$F$16,'2.5 CAPEX'!$J55/$F52,
IF(AJ$4&lt;'2.1 Kraftwerk allgemein'!$F$16+$F52,
('2.5 CAPEX'!$J55+SUM(OFFSET('2.5 CAPEX'!AO55,0,-MIN(MAX($F52-1-('2.1 Kraftwerk allgemein'!$F$16-'2.1 Kraftwerk allgemein'!$F$15+1),0),COLUMN(AA52)-1-('2.1 Kraftwerk allgemein'!$F$16-'2.1 Kraftwerk allgemein'!$F$15+1)),1,MIN(MAX($F52-('2.1 Kraftwerk allgemein'!$F$16-'2.1 Kraftwerk allgemein'!$F$15+1),1),COLUMN(AA52)-('2.1 Kraftwerk allgemein'!$F$16-'2.1 Kraftwerk allgemein'!$F$15+1)))))/$F52,
SUM(OFFSET('2.5 CAPEX'!AO55,0,-MIN($F52-1,COLUMN(AA52)-1),1,MIN($F52,COLUMN(AA52))))/$F52)))))),
IF(OR(ISNUMBER($D52)=FALSE,$F52=""),"",
IF(AND('2.5 CAPEX'!$L55&lt;&gt;"x",'2.5 CAPEX'!$M55&lt;&gt;"x"),0,
IF($F52=0,0,
IF(AJ$4&lt;'2.1 Kraftwerk allgemein'!$F$16,0,
IF(AJ$4='2.1 Kraftwerk allgemein'!$F$16,'2.5 CAPEX'!$J55/$F52,
IF(AJ$4&lt;'2.1 Kraftwerk allgemein'!$F$16+$F52,
('2.5 CAPEX'!$J55+SUM(OFFSET('2.5 CAPEX'!AO55,0,-MIN(MAX($F52-1-('2.1 Kraftwerk allgemein'!$F$16-'1.1 Allgemein'!$I$22+1),0),COLUMN(AA52)-1-('2.1 Kraftwerk allgemein'!$F$16-'1.1 Allgemein'!$I$22+1)),1,MIN(MAX($F52-('2.1 Kraftwerk allgemein'!$F$16-'1.1 Allgemein'!$I$22+1),1),COLUMN(AA52)-('2.1 Kraftwerk allgemein'!$F$16-'1.1 Allgemein'!$I$22+1)))))/$F52,
SUM(OFFSET('2.5 CAPEX'!AO55,0,-MIN($F52-1,COLUMN(AA52)-1),1,MIN($F52,COLUMN(AA52))))/$F52)))))))</f>
        <v/>
      </c>
      <c r="AK52" s="199" t="str">
        <f ca="1">IF('2.1 Kraftwerk allgemein'!$F$15&lt;'1.1 Allgemein'!$I$22,
IF(OR(ISNUMBER($D52)=FALSE,$F52=""),"",
IF(AND('2.5 CAPEX'!$L55&lt;&gt;"x",'2.5 CAPEX'!$M55&lt;&gt;"x"),0,
IF($F52=0,0,
IF(AK$4&lt;'2.1 Kraftwerk allgemein'!$F$16,0,
IF(AK$4='2.1 Kraftwerk allgemein'!$F$16,'2.5 CAPEX'!$J55/$F52,
IF(AK$4&lt;'2.1 Kraftwerk allgemein'!$F$16+$F52,
('2.5 CAPEX'!$J55+SUM(OFFSET('2.5 CAPEX'!AP55,0,-MIN(MAX($F52-1-('2.1 Kraftwerk allgemein'!$F$16-'2.1 Kraftwerk allgemein'!$F$15+1),0),COLUMN(AB52)-1-('2.1 Kraftwerk allgemein'!$F$16-'2.1 Kraftwerk allgemein'!$F$15+1)),1,MIN(MAX($F52-('2.1 Kraftwerk allgemein'!$F$16-'2.1 Kraftwerk allgemein'!$F$15+1),1),COLUMN(AB52)-('2.1 Kraftwerk allgemein'!$F$16-'2.1 Kraftwerk allgemein'!$F$15+1)))))/$F52,
SUM(OFFSET('2.5 CAPEX'!AP55,0,-MIN($F52-1,COLUMN(AB52)-1),1,MIN($F52,COLUMN(AB52))))/$F52)))))),
IF(OR(ISNUMBER($D52)=FALSE,$F52=""),"",
IF(AND('2.5 CAPEX'!$L55&lt;&gt;"x",'2.5 CAPEX'!$M55&lt;&gt;"x"),0,
IF($F52=0,0,
IF(AK$4&lt;'2.1 Kraftwerk allgemein'!$F$16,0,
IF(AK$4='2.1 Kraftwerk allgemein'!$F$16,'2.5 CAPEX'!$J55/$F52,
IF(AK$4&lt;'2.1 Kraftwerk allgemein'!$F$16+$F52,
('2.5 CAPEX'!$J55+SUM(OFFSET('2.5 CAPEX'!AP55,0,-MIN(MAX($F52-1-('2.1 Kraftwerk allgemein'!$F$16-'1.1 Allgemein'!$I$22+1),0),COLUMN(AB52)-1-('2.1 Kraftwerk allgemein'!$F$16-'1.1 Allgemein'!$I$22+1)),1,MIN(MAX($F52-('2.1 Kraftwerk allgemein'!$F$16-'1.1 Allgemein'!$I$22+1),1),COLUMN(AB52)-('2.1 Kraftwerk allgemein'!$F$16-'1.1 Allgemein'!$I$22+1)))))/$F52,
SUM(OFFSET('2.5 CAPEX'!AP55,0,-MIN($F52-1,COLUMN(AB52)-1),1,MIN($F52,COLUMN(AB52))))/$F52)))))))</f>
        <v/>
      </c>
      <c r="AL52" s="199" t="str">
        <f ca="1">IF('2.1 Kraftwerk allgemein'!$F$15&lt;'1.1 Allgemein'!$I$22,
IF(OR(ISNUMBER($D52)=FALSE,$F52=""),"",
IF(AND('2.5 CAPEX'!$L55&lt;&gt;"x",'2.5 CAPEX'!$M55&lt;&gt;"x"),0,
IF($F52=0,0,
IF(AL$4&lt;'2.1 Kraftwerk allgemein'!$F$16,0,
IF(AL$4='2.1 Kraftwerk allgemein'!$F$16,'2.5 CAPEX'!$J55/$F52,
IF(AL$4&lt;'2.1 Kraftwerk allgemein'!$F$16+$F52,
('2.5 CAPEX'!$J55+SUM(OFFSET('2.5 CAPEX'!AQ55,0,-MIN(MAX($F52-1-('2.1 Kraftwerk allgemein'!$F$16-'2.1 Kraftwerk allgemein'!$F$15+1),0),COLUMN(AC52)-1-('2.1 Kraftwerk allgemein'!$F$16-'2.1 Kraftwerk allgemein'!$F$15+1)),1,MIN(MAX($F52-('2.1 Kraftwerk allgemein'!$F$16-'2.1 Kraftwerk allgemein'!$F$15+1),1),COLUMN(AC52)-('2.1 Kraftwerk allgemein'!$F$16-'2.1 Kraftwerk allgemein'!$F$15+1)))))/$F52,
SUM(OFFSET('2.5 CAPEX'!AQ55,0,-MIN($F52-1,COLUMN(AC52)-1),1,MIN($F52,COLUMN(AC52))))/$F52)))))),
IF(OR(ISNUMBER($D52)=FALSE,$F52=""),"",
IF(AND('2.5 CAPEX'!$L55&lt;&gt;"x",'2.5 CAPEX'!$M55&lt;&gt;"x"),0,
IF($F52=0,0,
IF(AL$4&lt;'2.1 Kraftwerk allgemein'!$F$16,0,
IF(AL$4='2.1 Kraftwerk allgemein'!$F$16,'2.5 CAPEX'!$J55/$F52,
IF(AL$4&lt;'2.1 Kraftwerk allgemein'!$F$16+$F52,
('2.5 CAPEX'!$J55+SUM(OFFSET('2.5 CAPEX'!AQ55,0,-MIN(MAX($F52-1-('2.1 Kraftwerk allgemein'!$F$16-'1.1 Allgemein'!$I$22+1),0),COLUMN(AC52)-1-('2.1 Kraftwerk allgemein'!$F$16-'1.1 Allgemein'!$I$22+1)),1,MIN(MAX($F52-('2.1 Kraftwerk allgemein'!$F$16-'1.1 Allgemein'!$I$22+1),1),COLUMN(AC52)-('2.1 Kraftwerk allgemein'!$F$16-'1.1 Allgemein'!$I$22+1)))))/$F52,
SUM(OFFSET('2.5 CAPEX'!AQ55,0,-MIN($F52-1,COLUMN(AC52)-1),1,MIN($F52,COLUMN(AC52))))/$F52)))))))</f>
        <v/>
      </c>
      <c r="AM52" s="199" t="str">
        <f ca="1">IF('2.1 Kraftwerk allgemein'!$F$15&lt;'1.1 Allgemein'!$I$22,
IF(OR(ISNUMBER($D52)=FALSE,$F52=""),"",
IF(AND('2.5 CAPEX'!$L55&lt;&gt;"x",'2.5 CAPEX'!$M55&lt;&gt;"x"),0,
IF($F52=0,0,
IF(AM$4&lt;'2.1 Kraftwerk allgemein'!$F$16,0,
IF(AM$4='2.1 Kraftwerk allgemein'!$F$16,'2.5 CAPEX'!$J55/$F52,
IF(AM$4&lt;'2.1 Kraftwerk allgemein'!$F$16+$F52,
('2.5 CAPEX'!$J55+SUM(OFFSET('2.5 CAPEX'!AR55,0,-MIN(MAX($F52-1-('2.1 Kraftwerk allgemein'!$F$16-'2.1 Kraftwerk allgemein'!$F$15+1),0),COLUMN(AD52)-1-('2.1 Kraftwerk allgemein'!$F$16-'2.1 Kraftwerk allgemein'!$F$15+1)),1,MIN(MAX($F52-('2.1 Kraftwerk allgemein'!$F$16-'2.1 Kraftwerk allgemein'!$F$15+1),1),COLUMN(AD52)-('2.1 Kraftwerk allgemein'!$F$16-'2.1 Kraftwerk allgemein'!$F$15+1)))))/$F52,
SUM(OFFSET('2.5 CAPEX'!AR55,0,-MIN($F52-1,COLUMN(AD52)-1),1,MIN($F52,COLUMN(AD52))))/$F52)))))),
IF(OR(ISNUMBER($D52)=FALSE,$F52=""),"",
IF(AND('2.5 CAPEX'!$L55&lt;&gt;"x",'2.5 CAPEX'!$M55&lt;&gt;"x"),0,
IF($F52=0,0,
IF(AM$4&lt;'2.1 Kraftwerk allgemein'!$F$16,0,
IF(AM$4='2.1 Kraftwerk allgemein'!$F$16,'2.5 CAPEX'!$J55/$F52,
IF(AM$4&lt;'2.1 Kraftwerk allgemein'!$F$16+$F52,
('2.5 CAPEX'!$J55+SUM(OFFSET('2.5 CAPEX'!AR55,0,-MIN(MAX($F52-1-('2.1 Kraftwerk allgemein'!$F$16-'1.1 Allgemein'!$I$22+1),0),COLUMN(AD52)-1-('2.1 Kraftwerk allgemein'!$F$16-'1.1 Allgemein'!$I$22+1)),1,MIN(MAX($F52-('2.1 Kraftwerk allgemein'!$F$16-'1.1 Allgemein'!$I$22+1),1),COLUMN(AD52)-('2.1 Kraftwerk allgemein'!$F$16-'1.1 Allgemein'!$I$22+1)))))/$F52,
SUM(OFFSET('2.5 CAPEX'!AR55,0,-MIN($F52-1,COLUMN(AD52)-1),1,MIN($F52,COLUMN(AD52))))/$F52)))))))</f>
        <v/>
      </c>
      <c r="AN52" s="199" t="str">
        <f ca="1">IF('2.1 Kraftwerk allgemein'!$F$15&lt;'1.1 Allgemein'!$I$22,
IF(OR(ISNUMBER($D52)=FALSE,$F52=""),"",
IF(AND('2.5 CAPEX'!$L55&lt;&gt;"x",'2.5 CAPEX'!$M55&lt;&gt;"x"),0,
IF($F52=0,0,
IF(AN$4&lt;'2.1 Kraftwerk allgemein'!$F$16,0,
IF(AN$4='2.1 Kraftwerk allgemein'!$F$16,'2.5 CAPEX'!$J55/$F52,
IF(AN$4&lt;'2.1 Kraftwerk allgemein'!$F$16+$F52,
('2.5 CAPEX'!$J55+SUM(OFFSET('2.5 CAPEX'!AS55,0,-MIN(MAX($F52-1-('2.1 Kraftwerk allgemein'!$F$16-'2.1 Kraftwerk allgemein'!$F$15+1),0),COLUMN(AE52)-1-('2.1 Kraftwerk allgemein'!$F$16-'2.1 Kraftwerk allgemein'!$F$15+1)),1,MIN(MAX($F52-('2.1 Kraftwerk allgemein'!$F$16-'2.1 Kraftwerk allgemein'!$F$15+1),1),COLUMN(AE52)-('2.1 Kraftwerk allgemein'!$F$16-'2.1 Kraftwerk allgemein'!$F$15+1)))))/$F52,
SUM(OFFSET('2.5 CAPEX'!AS55,0,-MIN($F52-1,COLUMN(AE52)-1),1,MIN($F52,COLUMN(AE52))))/$F52)))))),
IF(OR(ISNUMBER($D52)=FALSE,$F52=""),"",
IF(AND('2.5 CAPEX'!$L55&lt;&gt;"x",'2.5 CAPEX'!$M55&lt;&gt;"x"),0,
IF($F52=0,0,
IF(AN$4&lt;'2.1 Kraftwerk allgemein'!$F$16,0,
IF(AN$4='2.1 Kraftwerk allgemein'!$F$16,'2.5 CAPEX'!$J55/$F52,
IF(AN$4&lt;'2.1 Kraftwerk allgemein'!$F$16+$F52,
('2.5 CAPEX'!$J55+SUM(OFFSET('2.5 CAPEX'!AS55,0,-MIN(MAX($F52-1-('2.1 Kraftwerk allgemein'!$F$16-'1.1 Allgemein'!$I$22+1),0),COLUMN(AE52)-1-('2.1 Kraftwerk allgemein'!$F$16-'1.1 Allgemein'!$I$22+1)),1,MIN(MAX($F52-('2.1 Kraftwerk allgemein'!$F$16-'1.1 Allgemein'!$I$22+1),1),COLUMN(AE52)-('2.1 Kraftwerk allgemein'!$F$16-'1.1 Allgemein'!$I$22+1)))))/$F52,
SUM(OFFSET('2.5 CAPEX'!AS55,0,-MIN($F52-1,COLUMN(AE52)-1),1,MIN($F52,COLUMN(AE52))))/$F52)))))))</f>
        <v/>
      </c>
      <c r="AO52" s="199" t="str">
        <f ca="1">IF('2.1 Kraftwerk allgemein'!$F$15&lt;'1.1 Allgemein'!$I$22,
IF(OR(ISNUMBER($D52)=FALSE,$F52=""),"",
IF(AND('2.5 CAPEX'!$L55&lt;&gt;"x",'2.5 CAPEX'!$M55&lt;&gt;"x"),0,
IF($F52=0,0,
IF(AO$4&lt;'2.1 Kraftwerk allgemein'!$F$16,0,
IF(AO$4='2.1 Kraftwerk allgemein'!$F$16,'2.5 CAPEX'!$J55/$F52,
IF(AO$4&lt;'2.1 Kraftwerk allgemein'!$F$16+$F52,
('2.5 CAPEX'!$J55+SUM(OFFSET('2.5 CAPEX'!AT55,0,-MIN(MAX($F52-1-('2.1 Kraftwerk allgemein'!$F$16-'2.1 Kraftwerk allgemein'!$F$15+1),0),COLUMN(AF52)-1-('2.1 Kraftwerk allgemein'!$F$16-'2.1 Kraftwerk allgemein'!$F$15+1)),1,MIN(MAX($F52-('2.1 Kraftwerk allgemein'!$F$16-'2.1 Kraftwerk allgemein'!$F$15+1),1),COLUMN(AF52)-('2.1 Kraftwerk allgemein'!$F$16-'2.1 Kraftwerk allgemein'!$F$15+1)))))/$F52,
SUM(OFFSET('2.5 CAPEX'!AT55,0,-MIN($F52-1,COLUMN(AF52)-1),1,MIN($F52,COLUMN(AF52))))/$F52)))))),
IF(OR(ISNUMBER($D52)=FALSE,$F52=""),"",
IF(AND('2.5 CAPEX'!$L55&lt;&gt;"x",'2.5 CAPEX'!$M55&lt;&gt;"x"),0,
IF($F52=0,0,
IF(AO$4&lt;'2.1 Kraftwerk allgemein'!$F$16,0,
IF(AO$4='2.1 Kraftwerk allgemein'!$F$16,'2.5 CAPEX'!$J55/$F52,
IF(AO$4&lt;'2.1 Kraftwerk allgemein'!$F$16+$F52,
('2.5 CAPEX'!$J55+SUM(OFFSET('2.5 CAPEX'!AT55,0,-MIN(MAX($F52-1-('2.1 Kraftwerk allgemein'!$F$16-'1.1 Allgemein'!$I$22+1),0),COLUMN(AF52)-1-('2.1 Kraftwerk allgemein'!$F$16-'1.1 Allgemein'!$I$22+1)),1,MIN(MAX($F52-('2.1 Kraftwerk allgemein'!$F$16-'1.1 Allgemein'!$I$22+1),1),COLUMN(AF52)-('2.1 Kraftwerk allgemein'!$F$16-'1.1 Allgemein'!$I$22+1)))))/$F52,
SUM(OFFSET('2.5 CAPEX'!AT55,0,-MIN($F52-1,COLUMN(AF52)-1),1,MIN($F52,COLUMN(AF52))))/$F52)))))))</f>
        <v/>
      </c>
      <c r="AP52" s="199" t="str">
        <f ca="1">IF('2.1 Kraftwerk allgemein'!$F$15&lt;'1.1 Allgemein'!$I$22,
IF(OR(ISNUMBER($D52)=FALSE,$F52=""),"",
IF(AND('2.5 CAPEX'!$L55&lt;&gt;"x",'2.5 CAPEX'!$M55&lt;&gt;"x"),0,
IF($F52=0,0,
IF(AP$4&lt;'2.1 Kraftwerk allgemein'!$F$16,0,
IF(AP$4='2.1 Kraftwerk allgemein'!$F$16,'2.5 CAPEX'!$J55/$F52,
IF(AP$4&lt;'2.1 Kraftwerk allgemein'!$F$16+$F52,
('2.5 CAPEX'!$J55+SUM(OFFSET('2.5 CAPEX'!AU55,0,-MIN(MAX($F52-1-('2.1 Kraftwerk allgemein'!$F$16-'2.1 Kraftwerk allgemein'!$F$15+1),0),COLUMN(AG52)-1-('2.1 Kraftwerk allgemein'!$F$16-'2.1 Kraftwerk allgemein'!$F$15+1)),1,MIN(MAX($F52-('2.1 Kraftwerk allgemein'!$F$16-'2.1 Kraftwerk allgemein'!$F$15+1),1),COLUMN(AG52)-('2.1 Kraftwerk allgemein'!$F$16-'2.1 Kraftwerk allgemein'!$F$15+1)))))/$F52,
SUM(OFFSET('2.5 CAPEX'!AU55,0,-MIN($F52-1,COLUMN(AG52)-1),1,MIN($F52,COLUMN(AG52))))/$F52)))))),
IF(OR(ISNUMBER($D52)=FALSE,$F52=""),"",
IF(AND('2.5 CAPEX'!$L55&lt;&gt;"x",'2.5 CAPEX'!$M55&lt;&gt;"x"),0,
IF($F52=0,0,
IF(AP$4&lt;'2.1 Kraftwerk allgemein'!$F$16,0,
IF(AP$4='2.1 Kraftwerk allgemein'!$F$16,'2.5 CAPEX'!$J55/$F52,
IF(AP$4&lt;'2.1 Kraftwerk allgemein'!$F$16+$F52,
('2.5 CAPEX'!$J55+SUM(OFFSET('2.5 CAPEX'!AU55,0,-MIN(MAX($F52-1-('2.1 Kraftwerk allgemein'!$F$16-'1.1 Allgemein'!$I$22+1),0),COLUMN(AG52)-1-('2.1 Kraftwerk allgemein'!$F$16-'1.1 Allgemein'!$I$22+1)),1,MIN(MAX($F52-('2.1 Kraftwerk allgemein'!$F$16-'1.1 Allgemein'!$I$22+1),1),COLUMN(AG52)-('2.1 Kraftwerk allgemein'!$F$16-'1.1 Allgemein'!$I$22+1)))))/$F52,
SUM(OFFSET('2.5 CAPEX'!AU55,0,-MIN($F52-1,COLUMN(AG52)-1),1,MIN($F52,COLUMN(AG52))))/$F52)))))))</f>
        <v/>
      </c>
      <c r="AQ52" s="199" t="str">
        <f ca="1">IF('2.1 Kraftwerk allgemein'!$F$15&lt;'1.1 Allgemein'!$I$22,
IF(OR(ISNUMBER($D52)=FALSE,$F52=""),"",
IF(AND('2.5 CAPEX'!$L55&lt;&gt;"x",'2.5 CAPEX'!$M55&lt;&gt;"x"),0,
IF($F52=0,0,
IF(AQ$4&lt;'2.1 Kraftwerk allgemein'!$F$16,0,
IF(AQ$4='2.1 Kraftwerk allgemein'!$F$16,'2.5 CAPEX'!$J55/$F52,
IF(AQ$4&lt;'2.1 Kraftwerk allgemein'!$F$16+$F52,
('2.5 CAPEX'!$J55+SUM(OFFSET('2.5 CAPEX'!AV55,0,-MIN(MAX($F52-1-('2.1 Kraftwerk allgemein'!$F$16-'2.1 Kraftwerk allgemein'!$F$15+1),0),COLUMN(AH52)-1-('2.1 Kraftwerk allgemein'!$F$16-'2.1 Kraftwerk allgemein'!$F$15+1)),1,MIN(MAX($F52-('2.1 Kraftwerk allgemein'!$F$16-'2.1 Kraftwerk allgemein'!$F$15+1),1),COLUMN(AH52)-('2.1 Kraftwerk allgemein'!$F$16-'2.1 Kraftwerk allgemein'!$F$15+1)))))/$F52,
SUM(OFFSET('2.5 CAPEX'!AV55,0,-MIN($F52-1,COLUMN(AH52)-1),1,MIN($F52,COLUMN(AH52))))/$F52)))))),
IF(OR(ISNUMBER($D52)=FALSE,$F52=""),"",
IF(AND('2.5 CAPEX'!$L55&lt;&gt;"x",'2.5 CAPEX'!$M55&lt;&gt;"x"),0,
IF($F52=0,0,
IF(AQ$4&lt;'2.1 Kraftwerk allgemein'!$F$16,0,
IF(AQ$4='2.1 Kraftwerk allgemein'!$F$16,'2.5 CAPEX'!$J55/$F52,
IF(AQ$4&lt;'2.1 Kraftwerk allgemein'!$F$16+$F52,
('2.5 CAPEX'!$J55+SUM(OFFSET('2.5 CAPEX'!AV55,0,-MIN(MAX($F52-1-('2.1 Kraftwerk allgemein'!$F$16-'1.1 Allgemein'!$I$22+1),0),COLUMN(AH52)-1-('2.1 Kraftwerk allgemein'!$F$16-'1.1 Allgemein'!$I$22+1)),1,MIN(MAX($F52-('2.1 Kraftwerk allgemein'!$F$16-'1.1 Allgemein'!$I$22+1),1),COLUMN(AH52)-('2.1 Kraftwerk allgemein'!$F$16-'1.1 Allgemein'!$I$22+1)))))/$F52,
SUM(OFFSET('2.5 CAPEX'!AV55,0,-MIN($F52-1,COLUMN(AH52)-1),1,MIN($F52,COLUMN(AH52))))/$F52)))))))</f>
        <v/>
      </c>
      <c r="AR52" s="199" t="str">
        <f ca="1">IF('2.1 Kraftwerk allgemein'!$F$15&lt;'1.1 Allgemein'!$I$22,
IF(OR(ISNUMBER($D52)=FALSE,$F52=""),"",
IF(AND('2.5 CAPEX'!$L55&lt;&gt;"x",'2.5 CAPEX'!$M55&lt;&gt;"x"),0,
IF($F52=0,0,
IF(AR$4&lt;'2.1 Kraftwerk allgemein'!$F$16,0,
IF(AR$4='2.1 Kraftwerk allgemein'!$F$16,'2.5 CAPEX'!$J55/$F52,
IF(AR$4&lt;'2.1 Kraftwerk allgemein'!$F$16+$F52,
('2.5 CAPEX'!$J55+SUM(OFFSET('2.5 CAPEX'!AW55,0,-MIN(MAX($F52-1-('2.1 Kraftwerk allgemein'!$F$16-'2.1 Kraftwerk allgemein'!$F$15+1),0),COLUMN(AI52)-1-('2.1 Kraftwerk allgemein'!$F$16-'2.1 Kraftwerk allgemein'!$F$15+1)),1,MIN(MAX($F52-('2.1 Kraftwerk allgemein'!$F$16-'2.1 Kraftwerk allgemein'!$F$15+1),1),COLUMN(AI52)-('2.1 Kraftwerk allgemein'!$F$16-'2.1 Kraftwerk allgemein'!$F$15+1)))))/$F52,
SUM(OFFSET('2.5 CAPEX'!AW55,0,-MIN($F52-1,COLUMN(AI52)-1),1,MIN($F52,COLUMN(AI52))))/$F52)))))),
IF(OR(ISNUMBER($D52)=FALSE,$F52=""),"",
IF(AND('2.5 CAPEX'!$L55&lt;&gt;"x",'2.5 CAPEX'!$M55&lt;&gt;"x"),0,
IF($F52=0,0,
IF(AR$4&lt;'2.1 Kraftwerk allgemein'!$F$16,0,
IF(AR$4='2.1 Kraftwerk allgemein'!$F$16,'2.5 CAPEX'!$J55/$F52,
IF(AR$4&lt;'2.1 Kraftwerk allgemein'!$F$16+$F52,
('2.5 CAPEX'!$J55+SUM(OFFSET('2.5 CAPEX'!AW55,0,-MIN(MAX($F52-1-('2.1 Kraftwerk allgemein'!$F$16-'1.1 Allgemein'!$I$22+1),0),COLUMN(AI52)-1-('2.1 Kraftwerk allgemein'!$F$16-'1.1 Allgemein'!$I$22+1)),1,MIN(MAX($F52-('2.1 Kraftwerk allgemein'!$F$16-'1.1 Allgemein'!$I$22+1),1),COLUMN(AI52)-('2.1 Kraftwerk allgemein'!$F$16-'1.1 Allgemein'!$I$22+1)))))/$F52,
SUM(OFFSET('2.5 CAPEX'!AW55,0,-MIN($F52-1,COLUMN(AI52)-1),1,MIN($F52,COLUMN(AI52))))/$F52)))))))</f>
        <v/>
      </c>
      <c r="AS52" s="199" t="str">
        <f ca="1">IF('2.1 Kraftwerk allgemein'!$F$15&lt;'1.1 Allgemein'!$I$22,
IF(OR(ISNUMBER($D52)=FALSE,$F52=""),"",
IF(AND('2.5 CAPEX'!$L55&lt;&gt;"x",'2.5 CAPEX'!$M55&lt;&gt;"x"),0,
IF($F52=0,0,
IF(AS$4&lt;'2.1 Kraftwerk allgemein'!$F$16,0,
IF(AS$4='2.1 Kraftwerk allgemein'!$F$16,'2.5 CAPEX'!$J55/$F52,
IF(AS$4&lt;'2.1 Kraftwerk allgemein'!$F$16+$F52,
('2.5 CAPEX'!$J55+SUM(OFFSET('2.5 CAPEX'!AX55,0,-MIN(MAX($F52-1-('2.1 Kraftwerk allgemein'!$F$16-'2.1 Kraftwerk allgemein'!$F$15+1),0),COLUMN(AJ52)-1-('2.1 Kraftwerk allgemein'!$F$16-'2.1 Kraftwerk allgemein'!$F$15+1)),1,MIN(MAX($F52-('2.1 Kraftwerk allgemein'!$F$16-'2.1 Kraftwerk allgemein'!$F$15+1),1),COLUMN(AJ52)-('2.1 Kraftwerk allgemein'!$F$16-'2.1 Kraftwerk allgemein'!$F$15+1)))))/$F52,
SUM(OFFSET('2.5 CAPEX'!AX55,0,-MIN($F52-1,COLUMN(AJ52)-1),1,MIN($F52,COLUMN(AJ52))))/$F52)))))),
IF(OR(ISNUMBER($D52)=FALSE,$F52=""),"",
IF(AND('2.5 CAPEX'!$L55&lt;&gt;"x",'2.5 CAPEX'!$M55&lt;&gt;"x"),0,
IF($F52=0,0,
IF(AS$4&lt;'2.1 Kraftwerk allgemein'!$F$16,0,
IF(AS$4='2.1 Kraftwerk allgemein'!$F$16,'2.5 CAPEX'!$J55/$F52,
IF(AS$4&lt;'2.1 Kraftwerk allgemein'!$F$16+$F52,
('2.5 CAPEX'!$J55+SUM(OFFSET('2.5 CAPEX'!AX55,0,-MIN(MAX($F52-1-('2.1 Kraftwerk allgemein'!$F$16-'1.1 Allgemein'!$I$22+1),0),COLUMN(AJ52)-1-('2.1 Kraftwerk allgemein'!$F$16-'1.1 Allgemein'!$I$22+1)),1,MIN(MAX($F52-('2.1 Kraftwerk allgemein'!$F$16-'1.1 Allgemein'!$I$22+1),1),COLUMN(AJ52)-('2.1 Kraftwerk allgemein'!$F$16-'1.1 Allgemein'!$I$22+1)))))/$F52,
SUM(OFFSET('2.5 CAPEX'!AX55,0,-MIN($F52-1,COLUMN(AJ52)-1),1,MIN($F52,COLUMN(AJ52))))/$F52)))))))</f>
        <v/>
      </c>
      <c r="AT52" s="199" t="str">
        <f ca="1">IF('2.1 Kraftwerk allgemein'!$F$15&lt;'1.1 Allgemein'!$I$22,
IF(OR(ISNUMBER($D52)=FALSE,$F52=""),"",
IF(AND('2.5 CAPEX'!$L55&lt;&gt;"x",'2.5 CAPEX'!$M55&lt;&gt;"x"),0,
IF($F52=0,0,
IF(AT$4&lt;'2.1 Kraftwerk allgemein'!$F$16,0,
IF(AT$4='2.1 Kraftwerk allgemein'!$F$16,'2.5 CAPEX'!$J55/$F52,
IF(AT$4&lt;'2.1 Kraftwerk allgemein'!$F$16+$F52,
('2.5 CAPEX'!$J55+SUM(OFFSET('2.5 CAPEX'!AY55,0,-MIN(MAX($F52-1-('2.1 Kraftwerk allgemein'!$F$16-'2.1 Kraftwerk allgemein'!$F$15+1),0),COLUMN(AK52)-1-('2.1 Kraftwerk allgemein'!$F$16-'2.1 Kraftwerk allgemein'!$F$15+1)),1,MIN(MAX($F52-('2.1 Kraftwerk allgemein'!$F$16-'2.1 Kraftwerk allgemein'!$F$15+1),1),COLUMN(AK52)-('2.1 Kraftwerk allgemein'!$F$16-'2.1 Kraftwerk allgemein'!$F$15+1)))))/$F52,
SUM(OFFSET('2.5 CAPEX'!AY55,0,-MIN($F52-1,COLUMN(AK52)-1),1,MIN($F52,COLUMN(AK52))))/$F52)))))),
IF(OR(ISNUMBER($D52)=FALSE,$F52=""),"",
IF(AND('2.5 CAPEX'!$L55&lt;&gt;"x",'2.5 CAPEX'!$M55&lt;&gt;"x"),0,
IF($F52=0,0,
IF(AT$4&lt;'2.1 Kraftwerk allgemein'!$F$16,0,
IF(AT$4='2.1 Kraftwerk allgemein'!$F$16,'2.5 CAPEX'!$J55/$F52,
IF(AT$4&lt;'2.1 Kraftwerk allgemein'!$F$16+$F52,
('2.5 CAPEX'!$J55+SUM(OFFSET('2.5 CAPEX'!AY55,0,-MIN(MAX($F52-1-('2.1 Kraftwerk allgemein'!$F$16-'1.1 Allgemein'!$I$22+1),0),COLUMN(AK52)-1-('2.1 Kraftwerk allgemein'!$F$16-'1.1 Allgemein'!$I$22+1)),1,MIN(MAX($F52-('2.1 Kraftwerk allgemein'!$F$16-'1.1 Allgemein'!$I$22+1),1),COLUMN(AK52)-('2.1 Kraftwerk allgemein'!$F$16-'1.1 Allgemein'!$I$22+1)))))/$F52,
SUM(OFFSET('2.5 CAPEX'!AY55,0,-MIN($F52-1,COLUMN(AK52)-1),1,MIN($F52,COLUMN(AK52))))/$F52)))))))</f>
        <v/>
      </c>
      <c r="AU52" s="199" t="str">
        <f ca="1">IF('2.1 Kraftwerk allgemein'!$F$15&lt;'1.1 Allgemein'!$I$22,
IF(OR(ISNUMBER($D52)=FALSE,$F52=""),"",
IF(AND('2.5 CAPEX'!$L55&lt;&gt;"x",'2.5 CAPEX'!$M55&lt;&gt;"x"),0,
IF($F52=0,0,
IF(AU$4&lt;'2.1 Kraftwerk allgemein'!$F$16,0,
IF(AU$4='2.1 Kraftwerk allgemein'!$F$16,'2.5 CAPEX'!$J55/$F52,
IF(AU$4&lt;'2.1 Kraftwerk allgemein'!$F$16+$F52,
('2.5 CAPEX'!$J55+SUM(OFFSET('2.5 CAPEX'!AZ55,0,-MIN(MAX($F52-1-('2.1 Kraftwerk allgemein'!$F$16-'2.1 Kraftwerk allgemein'!$F$15+1),0),COLUMN(AL52)-1-('2.1 Kraftwerk allgemein'!$F$16-'2.1 Kraftwerk allgemein'!$F$15+1)),1,MIN(MAX($F52-('2.1 Kraftwerk allgemein'!$F$16-'2.1 Kraftwerk allgemein'!$F$15+1),1),COLUMN(AL52)-('2.1 Kraftwerk allgemein'!$F$16-'2.1 Kraftwerk allgemein'!$F$15+1)))))/$F52,
SUM(OFFSET('2.5 CAPEX'!AZ55,0,-MIN($F52-1,COLUMN(AL52)-1),1,MIN($F52,COLUMN(AL52))))/$F52)))))),
IF(OR(ISNUMBER($D52)=FALSE,$F52=""),"",
IF(AND('2.5 CAPEX'!$L55&lt;&gt;"x",'2.5 CAPEX'!$M55&lt;&gt;"x"),0,
IF($F52=0,0,
IF(AU$4&lt;'2.1 Kraftwerk allgemein'!$F$16,0,
IF(AU$4='2.1 Kraftwerk allgemein'!$F$16,'2.5 CAPEX'!$J55/$F52,
IF(AU$4&lt;'2.1 Kraftwerk allgemein'!$F$16+$F52,
('2.5 CAPEX'!$J55+SUM(OFFSET('2.5 CAPEX'!AZ55,0,-MIN(MAX($F52-1-('2.1 Kraftwerk allgemein'!$F$16-'1.1 Allgemein'!$I$22+1),0),COLUMN(AL52)-1-('2.1 Kraftwerk allgemein'!$F$16-'1.1 Allgemein'!$I$22+1)),1,MIN(MAX($F52-('2.1 Kraftwerk allgemein'!$F$16-'1.1 Allgemein'!$I$22+1),1),COLUMN(AL52)-('2.1 Kraftwerk allgemein'!$F$16-'1.1 Allgemein'!$I$22+1)))))/$F52,
SUM(OFFSET('2.5 CAPEX'!AZ55,0,-MIN($F52-1,COLUMN(AL52)-1),1,MIN($F52,COLUMN(AL52))))/$F52)))))))</f>
        <v/>
      </c>
      <c r="AV52" s="199" t="str">
        <f ca="1">IF('2.1 Kraftwerk allgemein'!$F$15&lt;'1.1 Allgemein'!$I$22,
IF(OR(ISNUMBER($D52)=FALSE,$F52=""),"",
IF(AND('2.5 CAPEX'!$L55&lt;&gt;"x",'2.5 CAPEX'!$M55&lt;&gt;"x"),0,
IF($F52=0,0,
IF(AV$4&lt;'2.1 Kraftwerk allgemein'!$F$16,0,
IF(AV$4='2.1 Kraftwerk allgemein'!$F$16,'2.5 CAPEX'!$J55/$F52,
IF(AV$4&lt;'2.1 Kraftwerk allgemein'!$F$16+$F52,
('2.5 CAPEX'!$J55+SUM(OFFSET('2.5 CAPEX'!BA55,0,-MIN(MAX($F52-1-('2.1 Kraftwerk allgemein'!$F$16-'2.1 Kraftwerk allgemein'!$F$15+1),0),COLUMN(AM52)-1-('2.1 Kraftwerk allgemein'!$F$16-'2.1 Kraftwerk allgemein'!$F$15+1)),1,MIN(MAX($F52-('2.1 Kraftwerk allgemein'!$F$16-'2.1 Kraftwerk allgemein'!$F$15+1),1),COLUMN(AM52)-('2.1 Kraftwerk allgemein'!$F$16-'2.1 Kraftwerk allgemein'!$F$15+1)))))/$F52,
SUM(OFFSET('2.5 CAPEX'!BA55,0,-MIN($F52-1,COLUMN(AM52)-1),1,MIN($F52,COLUMN(AM52))))/$F52)))))),
IF(OR(ISNUMBER($D52)=FALSE,$F52=""),"",
IF(AND('2.5 CAPEX'!$L55&lt;&gt;"x",'2.5 CAPEX'!$M55&lt;&gt;"x"),0,
IF($F52=0,0,
IF(AV$4&lt;'2.1 Kraftwerk allgemein'!$F$16,0,
IF(AV$4='2.1 Kraftwerk allgemein'!$F$16,'2.5 CAPEX'!$J55/$F52,
IF(AV$4&lt;'2.1 Kraftwerk allgemein'!$F$16+$F52,
('2.5 CAPEX'!$J55+SUM(OFFSET('2.5 CAPEX'!BA55,0,-MIN(MAX($F52-1-('2.1 Kraftwerk allgemein'!$F$16-'1.1 Allgemein'!$I$22+1),0),COLUMN(AM52)-1-('2.1 Kraftwerk allgemein'!$F$16-'1.1 Allgemein'!$I$22+1)),1,MIN(MAX($F52-('2.1 Kraftwerk allgemein'!$F$16-'1.1 Allgemein'!$I$22+1),1),COLUMN(AM52)-('2.1 Kraftwerk allgemein'!$F$16-'1.1 Allgemein'!$I$22+1)))))/$F52,
SUM(OFFSET('2.5 CAPEX'!BA55,0,-MIN($F52-1,COLUMN(AM52)-1),1,MIN($F52,COLUMN(AM52))))/$F52)))))))</f>
        <v/>
      </c>
      <c r="AW52" s="199" t="str">
        <f ca="1">IF('2.1 Kraftwerk allgemein'!$F$15&lt;'1.1 Allgemein'!$I$22,
IF(OR(ISNUMBER($D52)=FALSE,$F52=""),"",
IF(AND('2.5 CAPEX'!$L55&lt;&gt;"x",'2.5 CAPEX'!$M55&lt;&gt;"x"),0,
IF($F52=0,0,
IF(AW$4&lt;'2.1 Kraftwerk allgemein'!$F$16,0,
IF(AW$4='2.1 Kraftwerk allgemein'!$F$16,'2.5 CAPEX'!$J55/$F52,
IF(AW$4&lt;'2.1 Kraftwerk allgemein'!$F$16+$F52,
('2.5 CAPEX'!$J55+SUM(OFFSET('2.5 CAPEX'!BB55,0,-MIN(MAX($F52-1-('2.1 Kraftwerk allgemein'!$F$16-'2.1 Kraftwerk allgemein'!$F$15+1),0),COLUMN(AN52)-1-('2.1 Kraftwerk allgemein'!$F$16-'2.1 Kraftwerk allgemein'!$F$15+1)),1,MIN(MAX($F52-('2.1 Kraftwerk allgemein'!$F$16-'2.1 Kraftwerk allgemein'!$F$15+1),1),COLUMN(AN52)-('2.1 Kraftwerk allgemein'!$F$16-'2.1 Kraftwerk allgemein'!$F$15+1)))))/$F52,
SUM(OFFSET('2.5 CAPEX'!BB55,0,-MIN($F52-1,COLUMN(AN52)-1),1,MIN($F52,COLUMN(AN52))))/$F52)))))),
IF(OR(ISNUMBER($D52)=FALSE,$F52=""),"",
IF(AND('2.5 CAPEX'!$L55&lt;&gt;"x",'2.5 CAPEX'!$M55&lt;&gt;"x"),0,
IF($F52=0,0,
IF(AW$4&lt;'2.1 Kraftwerk allgemein'!$F$16,0,
IF(AW$4='2.1 Kraftwerk allgemein'!$F$16,'2.5 CAPEX'!$J55/$F52,
IF(AW$4&lt;'2.1 Kraftwerk allgemein'!$F$16+$F52,
('2.5 CAPEX'!$J55+SUM(OFFSET('2.5 CAPEX'!BB55,0,-MIN(MAX($F52-1-('2.1 Kraftwerk allgemein'!$F$16-'1.1 Allgemein'!$I$22+1),0),COLUMN(AN52)-1-('2.1 Kraftwerk allgemein'!$F$16-'1.1 Allgemein'!$I$22+1)),1,MIN(MAX($F52-('2.1 Kraftwerk allgemein'!$F$16-'1.1 Allgemein'!$I$22+1),1),COLUMN(AN52)-('2.1 Kraftwerk allgemein'!$F$16-'1.1 Allgemein'!$I$22+1)))))/$F52,
SUM(OFFSET('2.5 CAPEX'!BB55,0,-MIN($F52-1,COLUMN(AN52)-1),1,MIN($F52,COLUMN(AN52))))/$F52)))))))</f>
        <v/>
      </c>
      <c r="AX52" s="199" t="str">
        <f ca="1">IF('2.1 Kraftwerk allgemein'!$F$15&lt;'1.1 Allgemein'!$I$22,
IF(OR(ISNUMBER($D52)=FALSE,$F52=""),"",
IF(AND('2.5 CAPEX'!$L55&lt;&gt;"x",'2.5 CAPEX'!$M55&lt;&gt;"x"),0,
IF($F52=0,0,
IF(AX$4&lt;'2.1 Kraftwerk allgemein'!$F$16,0,
IF(AX$4='2.1 Kraftwerk allgemein'!$F$16,'2.5 CAPEX'!$J55/$F52,
IF(AX$4&lt;'2.1 Kraftwerk allgemein'!$F$16+$F52,
('2.5 CAPEX'!$J55+SUM(OFFSET('2.5 CAPEX'!BC55,0,-MIN(MAX($F52-1-('2.1 Kraftwerk allgemein'!$F$16-'2.1 Kraftwerk allgemein'!$F$15+1),0),COLUMN(AO52)-1-('2.1 Kraftwerk allgemein'!$F$16-'2.1 Kraftwerk allgemein'!$F$15+1)),1,MIN(MAX($F52-('2.1 Kraftwerk allgemein'!$F$16-'2.1 Kraftwerk allgemein'!$F$15+1),1),COLUMN(AO52)-('2.1 Kraftwerk allgemein'!$F$16-'2.1 Kraftwerk allgemein'!$F$15+1)))))/$F52,
SUM(OFFSET('2.5 CAPEX'!BC55,0,-MIN($F52-1,COLUMN(AO52)-1),1,MIN($F52,COLUMN(AO52))))/$F52)))))),
IF(OR(ISNUMBER($D52)=FALSE,$F52=""),"",
IF(AND('2.5 CAPEX'!$L55&lt;&gt;"x",'2.5 CAPEX'!$M55&lt;&gt;"x"),0,
IF($F52=0,0,
IF(AX$4&lt;'2.1 Kraftwerk allgemein'!$F$16,0,
IF(AX$4='2.1 Kraftwerk allgemein'!$F$16,'2.5 CAPEX'!$J55/$F52,
IF(AX$4&lt;'2.1 Kraftwerk allgemein'!$F$16+$F52,
('2.5 CAPEX'!$J55+SUM(OFFSET('2.5 CAPEX'!BC55,0,-MIN(MAX($F52-1-('2.1 Kraftwerk allgemein'!$F$16-'1.1 Allgemein'!$I$22+1),0),COLUMN(AO52)-1-('2.1 Kraftwerk allgemein'!$F$16-'1.1 Allgemein'!$I$22+1)),1,MIN(MAX($F52-('2.1 Kraftwerk allgemein'!$F$16-'1.1 Allgemein'!$I$22+1),1),COLUMN(AO52)-('2.1 Kraftwerk allgemein'!$F$16-'1.1 Allgemein'!$I$22+1)))))/$F52,
SUM(OFFSET('2.5 CAPEX'!BC55,0,-MIN($F52-1,COLUMN(AO52)-1),1,MIN($F52,COLUMN(AO52))))/$F52)))))))</f>
        <v/>
      </c>
      <c r="AY52" s="199" t="str">
        <f ca="1">IF('2.1 Kraftwerk allgemein'!$F$15&lt;'1.1 Allgemein'!$I$22,
IF(OR(ISNUMBER($D52)=FALSE,$F52=""),"",
IF(AND('2.5 CAPEX'!$L55&lt;&gt;"x",'2.5 CAPEX'!$M55&lt;&gt;"x"),0,
IF($F52=0,0,
IF(AY$4&lt;'2.1 Kraftwerk allgemein'!$F$16,0,
IF(AY$4='2.1 Kraftwerk allgemein'!$F$16,'2.5 CAPEX'!$J55/$F52,
IF(AY$4&lt;'2.1 Kraftwerk allgemein'!$F$16+$F52,
('2.5 CAPEX'!$J55+SUM(OFFSET('2.5 CAPEX'!BD55,0,-MIN(MAX($F52-1-('2.1 Kraftwerk allgemein'!$F$16-'2.1 Kraftwerk allgemein'!$F$15+1),0),COLUMN(AP52)-1-('2.1 Kraftwerk allgemein'!$F$16-'2.1 Kraftwerk allgemein'!$F$15+1)),1,MIN(MAX($F52-('2.1 Kraftwerk allgemein'!$F$16-'2.1 Kraftwerk allgemein'!$F$15+1),1),COLUMN(AP52)-('2.1 Kraftwerk allgemein'!$F$16-'2.1 Kraftwerk allgemein'!$F$15+1)))))/$F52,
SUM(OFFSET('2.5 CAPEX'!BD55,0,-MIN($F52-1,COLUMN(AP52)-1),1,MIN($F52,COLUMN(AP52))))/$F52)))))),
IF(OR(ISNUMBER($D52)=FALSE,$F52=""),"",
IF(AND('2.5 CAPEX'!$L55&lt;&gt;"x",'2.5 CAPEX'!$M55&lt;&gt;"x"),0,
IF($F52=0,0,
IF(AY$4&lt;'2.1 Kraftwerk allgemein'!$F$16,0,
IF(AY$4='2.1 Kraftwerk allgemein'!$F$16,'2.5 CAPEX'!$J55/$F52,
IF(AY$4&lt;'2.1 Kraftwerk allgemein'!$F$16+$F52,
('2.5 CAPEX'!$J55+SUM(OFFSET('2.5 CAPEX'!BD55,0,-MIN(MAX($F52-1-('2.1 Kraftwerk allgemein'!$F$16-'1.1 Allgemein'!$I$22+1),0),COLUMN(AP52)-1-('2.1 Kraftwerk allgemein'!$F$16-'1.1 Allgemein'!$I$22+1)),1,MIN(MAX($F52-('2.1 Kraftwerk allgemein'!$F$16-'1.1 Allgemein'!$I$22+1),1),COLUMN(AP52)-('2.1 Kraftwerk allgemein'!$F$16-'1.1 Allgemein'!$I$22+1)))))/$F52,
SUM(OFFSET('2.5 CAPEX'!BD55,0,-MIN($F52-1,COLUMN(AP52)-1),1,MIN($F52,COLUMN(AP52))))/$F52)))))))</f>
        <v/>
      </c>
      <c r="AZ52" s="199" t="str">
        <f ca="1">IF('2.1 Kraftwerk allgemein'!$F$15&lt;'1.1 Allgemein'!$I$22,
IF(OR(ISNUMBER($D52)=FALSE,$F52=""),"",
IF(AND('2.5 CAPEX'!$L55&lt;&gt;"x",'2.5 CAPEX'!$M55&lt;&gt;"x"),0,
IF($F52=0,0,
IF(AZ$4&lt;'2.1 Kraftwerk allgemein'!$F$16,0,
IF(AZ$4='2.1 Kraftwerk allgemein'!$F$16,'2.5 CAPEX'!$J55/$F52,
IF(AZ$4&lt;'2.1 Kraftwerk allgemein'!$F$16+$F52,
('2.5 CAPEX'!$J55+SUM(OFFSET('2.5 CAPEX'!BE55,0,-MIN(MAX($F52-1-('2.1 Kraftwerk allgemein'!$F$16-'2.1 Kraftwerk allgemein'!$F$15+1),0),COLUMN(AQ52)-1-('2.1 Kraftwerk allgemein'!$F$16-'2.1 Kraftwerk allgemein'!$F$15+1)),1,MIN(MAX($F52-('2.1 Kraftwerk allgemein'!$F$16-'2.1 Kraftwerk allgemein'!$F$15+1),1),COLUMN(AQ52)-('2.1 Kraftwerk allgemein'!$F$16-'2.1 Kraftwerk allgemein'!$F$15+1)))))/$F52,
SUM(OFFSET('2.5 CAPEX'!BE55,0,-MIN($F52-1,COLUMN(AQ52)-1),1,MIN($F52,COLUMN(AQ52))))/$F52)))))),
IF(OR(ISNUMBER($D52)=FALSE,$F52=""),"",
IF(AND('2.5 CAPEX'!$L55&lt;&gt;"x",'2.5 CAPEX'!$M55&lt;&gt;"x"),0,
IF($F52=0,0,
IF(AZ$4&lt;'2.1 Kraftwerk allgemein'!$F$16,0,
IF(AZ$4='2.1 Kraftwerk allgemein'!$F$16,'2.5 CAPEX'!$J55/$F52,
IF(AZ$4&lt;'2.1 Kraftwerk allgemein'!$F$16+$F52,
('2.5 CAPEX'!$J55+SUM(OFFSET('2.5 CAPEX'!BE55,0,-MIN(MAX($F52-1-('2.1 Kraftwerk allgemein'!$F$16-'1.1 Allgemein'!$I$22+1),0),COLUMN(AQ52)-1-('2.1 Kraftwerk allgemein'!$F$16-'1.1 Allgemein'!$I$22+1)),1,MIN(MAX($F52-('2.1 Kraftwerk allgemein'!$F$16-'1.1 Allgemein'!$I$22+1),1),COLUMN(AQ52)-('2.1 Kraftwerk allgemein'!$F$16-'1.1 Allgemein'!$I$22+1)))))/$F52,
SUM(OFFSET('2.5 CAPEX'!BE55,0,-MIN($F52-1,COLUMN(AQ52)-1),1,MIN($F52,COLUMN(AQ52))))/$F52)))))))</f>
        <v/>
      </c>
      <c r="BA52" s="199" t="str">
        <f ca="1">IF('2.1 Kraftwerk allgemein'!$F$15&lt;'1.1 Allgemein'!$I$22,
IF(OR(ISNUMBER($D52)=FALSE,$F52=""),"",
IF(AND('2.5 CAPEX'!$L55&lt;&gt;"x",'2.5 CAPEX'!$M55&lt;&gt;"x"),0,
IF($F52=0,0,
IF(BA$4&lt;'2.1 Kraftwerk allgemein'!$F$16,0,
IF(BA$4='2.1 Kraftwerk allgemein'!$F$16,'2.5 CAPEX'!$J55/$F52,
IF(BA$4&lt;'2.1 Kraftwerk allgemein'!$F$16+$F52,
('2.5 CAPEX'!$J55+SUM(OFFSET('2.5 CAPEX'!BF55,0,-MIN(MAX($F52-1-('2.1 Kraftwerk allgemein'!$F$16-'2.1 Kraftwerk allgemein'!$F$15+1),0),COLUMN(AR52)-1-('2.1 Kraftwerk allgemein'!$F$16-'2.1 Kraftwerk allgemein'!$F$15+1)),1,MIN(MAX($F52-('2.1 Kraftwerk allgemein'!$F$16-'2.1 Kraftwerk allgemein'!$F$15+1),1),COLUMN(AR52)-('2.1 Kraftwerk allgemein'!$F$16-'2.1 Kraftwerk allgemein'!$F$15+1)))))/$F52,
SUM(OFFSET('2.5 CAPEX'!BF55,0,-MIN($F52-1,COLUMN(AR52)-1),1,MIN($F52,COLUMN(AR52))))/$F52)))))),
IF(OR(ISNUMBER($D52)=FALSE,$F52=""),"",
IF(AND('2.5 CAPEX'!$L55&lt;&gt;"x",'2.5 CAPEX'!$M55&lt;&gt;"x"),0,
IF($F52=0,0,
IF(BA$4&lt;'2.1 Kraftwerk allgemein'!$F$16,0,
IF(BA$4='2.1 Kraftwerk allgemein'!$F$16,'2.5 CAPEX'!$J55/$F52,
IF(BA$4&lt;'2.1 Kraftwerk allgemein'!$F$16+$F52,
('2.5 CAPEX'!$J55+SUM(OFFSET('2.5 CAPEX'!BF55,0,-MIN(MAX($F52-1-('2.1 Kraftwerk allgemein'!$F$16-'1.1 Allgemein'!$I$22+1),0),COLUMN(AR52)-1-('2.1 Kraftwerk allgemein'!$F$16-'1.1 Allgemein'!$I$22+1)),1,MIN(MAX($F52-('2.1 Kraftwerk allgemein'!$F$16-'1.1 Allgemein'!$I$22+1),1),COLUMN(AR52)-('2.1 Kraftwerk allgemein'!$F$16-'1.1 Allgemein'!$I$22+1)))))/$F52,
SUM(OFFSET('2.5 CAPEX'!BF55,0,-MIN($F52-1,COLUMN(AR52)-1),1,MIN($F52,COLUMN(AR52))))/$F52)))))))</f>
        <v/>
      </c>
      <c r="BB52" s="199" t="str">
        <f ca="1">IF('2.1 Kraftwerk allgemein'!$F$15&lt;'1.1 Allgemein'!$I$22,
IF(OR(ISNUMBER($D52)=FALSE,$F52=""),"",
IF(AND('2.5 CAPEX'!$L55&lt;&gt;"x",'2.5 CAPEX'!$M55&lt;&gt;"x"),0,
IF($F52=0,0,
IF(BB$4&lt;'2.1 Kraftwerk allgemein'!$F$16,0,
IF(BB$4='2.1 Kraftwerk allgemein'!$F$16,'2.5 CAPEX'!$J55/$F52,
IF(BB$4&lt;'2.1 Kraftwerk allgemein'!$F$16+$F52,
('2.5 CAPEX'!$J55+SUM(OFFSET('2.5 CAPEX'!BG55,0,-MIN(MAX($F52-1-('2.1 Kraftwerk allgemein'!$F$16-'2.1 Kraftwerk allgemein'!$F$15+1),0),COLUMN(AS52)-1-('2.1 Kraftwerk allgemein'!$F$16-'2.1 Kraftwerk allgemein'!$F$15+1)),1,MIN(MAX($F52-('2.1 Kraftwerk allgemein'!$F$16-'2.1 Kraftwerk allgemein'!$F$15+1),1),COLUMN(AS52)-('2.1 Kraftwerk allgemein'!$F$16-'2.1 Kraftwerk allgemein'!$F$15+1)))))/$F52,
SUM(OFFSET('2.5 CAPEX'!BG55,0,-MIN($F52-1,COLUMN(AS52)-1),1,MIN($F52,COLUMN(AS52))))/$F52)))))),
IF(OR(ISNUMBER($D52)=FALSE,$F52=""),"",
IF(AND('2.5 CAPEX'!$L55&lt;&gt;"x",'2.5 CAPEX'!$M55&lt;&gt;"x"),0,
IF($F52=0,0,
IF(BB$4&lt;'2.1 Kraftwerk allgemein'!$F$16,0,
IF(BB$4='2.1 Kraftwerk allgemein'!$F$16,'2.5 CAPEX'!$J55/$F52,
IF(BB$4&lt;'2.1 Kraftwerk allgemein'!$F$16+$F52,
('2.5 CAPEX'!$J55+SUM(OFFSET('2.5 CAPEX'!BG55,0,-MIN(MAX($F52-1-('2.1 Kraftwerk allgemein'!$F$16-'1.1 Allgemein'!$I$22+1),0),COLUMN(AS52)-1-('2.1 Kraftwerk allgemein'!$F$16-'1.1 Allgemein'!$I$22+1)),1,MIN(MAX($F52-('2.1 Kraftwerk allgemein'!$F$16-'1.1 Allgemein'!$I$22+1),1),COLUMN(AS52)-('2.1 Kraftwerk allgemein'!$F$16-'1.1 Allgemein'!$I$22+1)))))/$F52,
SUM(OFFSET('2.5 CAPEX'!BG55,0,-MIN($F52-1,COLUMN(AS52)-1),1,MIN($F52,COLUMN(AS52))))/$F52)))))))</f>
        <v/>
      </c>
      <c r="BC52" s="199" t="str">
        <f ca="1">IF('2.1 Kraftwerk allgemein'!$F$15&lt;'1.1 Allgemein'!$I$22,
IF(OR(ISNUMBER($D52)=FALSE,$F52=""),"",
IF(AND('2.5 CAPEX'!$L55&lt;&gt;"x",'2.5 CAPEX'!$M55&lt;&gt;"x"),0,
IF($F52=0,0,
IF(BC$4&lt;'2.1 Kraftwerk allgemein'!$F$16,0,
IF(BC$4='2.1 Kraftwerk allgemein'!$F$16,'2.5 CAPEX'!$J55/$F52,
IF(BC$4&lt;'2.1 Kraftwerk allgemein'!$F$16+$F52,
('2.5 CAPEX'!$J55+SUM(OFFSET('2.5 CAPEX'!BH55,0,-MIN(MAX($F52-1-('2.1 Kraftwerk allgemein'!$F$16-'2.1 Kraftwerk allgemein'!$F$15+1),0),COLUMN(AT52)-1-('2.1 Kraftwerk allgemein'!$F$16-'2.1 Kraftwerk allgemein'!$F$15+1)),1,MIN(MAX($F52-('2.1 Kraftwerk allgemein'!$F$16-'2.1 Kraftwerk allgemein'!$F$15+1),1),COLUMN(AT52)-('2.1 Kraftwerk allgemein'!$F$16-'2.1 Kraftwerk allgemein'!$F$15+1)))))/$F52,
SUM(OFFSET('2.5 CAPEX'!BH55,0,-MIN($F52-1,COLUMN(AT52)-1),1,MIN($F52,COLUMN(AT52))))/$F52)))))),
IF(OR(ISNUMBER($D52)=FALSE,$F52=""),"",
IF(AND('2.5 CAPEX'!$L55&lt;&gt;"x",'2.5 CAPEX'!$M55&lt;&gt;"x"),0,
IF($F52=0,0,
IF(BC$4&lt;'2.1 Kraftwerk allgemein'!$F$16,0,
IF(BC$4='2.1 Kraftwerk allgemein'!$F$16,'2.5 CAPEX'!$J55/$F52,
IF(BC$4&lt;'2.1 Kraftwerk allgemein'!$F$16+$F52,
('2.5 CAPEX'!$J55+SUM(OFFSET('2.5 CAPEX'!BH55,0,-MIN(MAX($F52-1-('2.1 Kraftwerk allgemein'!$F$16-'1.1 Allgemein'!$I$22+1),0),COLUMN(AT52)-1-('2.1 Kraftwerk allgemein'!$F$16-'1.1 Allgemein'!$I$22+1)),1,MIN(MAX($F52-('2.1 Kraftwerk allgemein'!$F$16-'1.1 Allgemein'!$I$22+1),1),COLUMN(AT52)-('2.1 Kraftwerk allgemein'!$F$16-'1.1 Allgemein'!$I$22+1)))))/$F52,
SUM(OFFSET('2.5 CAPEX'!BH55,0,-MIN($F52-1,COLUMN(AT52)-1),1,MIN($F52,COLUMN(AT52))))/$F52)))))))</f>
        <v/>
      </c>
      <c r="BD52" s="199" t="str">
        <f ca="1">IF('2.1 Kraftwerk allgemein'!$F$15&lt;'1.1 Allgemein'!$I$22,
IF(OR(ISNUMBER($D52)=FALSE,$F52=""),"",
IF(AND('2.5 CAPEX'!$L55&lt;&gt;"x",'2.5 CAPEX'!$M55&lt;&gt;"x"),0,
IF($F52=0,0,
IF(BD$4&lt;'2.1 Kraftwerk allgemein'!$F$16,0,
IF(BD$4='2.1 Kraftwerk allgemein'!$F$16,'2.5 CAPEX'!$J55/$F52,
IF(BD$4&lt;'2.1 Kraftwerk allgemein'!$F$16+$F52,
('2.5 CAPEX'!$J55+SUM(OFFSET('2.5 CAPEX'!BI55,0,-MIN(MAX($F52-1-('2.1 Kraftwerk allgemein'!$F$16-'2.1 Kraftwerk allgemein'!$F$15+1),0),COLUMN(AU52)-1-('2.1 Kraftwerk allgemein'!$F$16-'2.1 Kraftwerk allgemein'!$F$15+1)),1,MIN(MAX($F52-('2.1 Kraftwerk allgemein'!$F$16-'2.1 Kraftwerk allgemein'!$F$15+1),1),COLUMN(AU52)-('2.1 Kraftwerk allgemein'!$F$16-'2.1 Kraftwerk allgemein'!$F$15+1)))))/$F52,
SUM(OFFSET('2.5 CAPEX'!BI55,0,-MIN($F52-1,COLUMN(AU52)-1),1,MIN($F52,COLUMN(AU52))))/$F52)))))),
IF(OR(ISNUMBER($D52)=FALSE,$F52=""),"",
IF(AND('2.5 CAPEX'!$L55&lt;&gt;"x",'2.5 CAPEX'!$M55&lt;&gt;"x"),0,
IF($F52=0,0,
IF(BD$4&lt;'2.1 Kraftwerk allgemein'!$F$16,0,
IF(BD$4='2.1 Kraftwerk allgemein'!$F$16,'2.5 CAPEX'!$J55/$F52,
IF(BD$4&lt;'2.1 Kraftwerk allgemein'!$F$16+$F52,
('2.5 CAPEX'!$J55+SUM(OFFSET('2.5 CAPEX'!BI55,0,-MIN(MAX($F52-1-('2.1 Kraftwerk allgemein'!$F$16-'1.1 Allgemein'!$I$22+1),0),COLUMN(AU52)-1-('2.1 Kraftwerk allgemein'!$F$16-'1.1 Allgemein'!$I$22+1)),1,MIN(MAX($F52-('2.1 Kraftwerk allgemein'!$F$16-'1.1 Allgemein'!$I$22+1),1),COLUMN(AU52)-('2.1 Kraftwerk allgemein'!$F$16-'1.1 Allgemein'!$I$22+1)))))/$F52,
SUM(OFFSET('2.5 CAPEX'!BI55,0,-MIN($F52-1,COLUMN(AU52)-1),1,MIN($F52,COLUMN(AU52))))/$F52)))))))</f>
        <v/>
      </c>
      <c r="BE52" s="199" t="str">
        <f ca="1">IF('2.1 Kraftwerk allgemein'!$F$15&lt;'1.1 Allgemein'!$I$22,
IF(OR(ISNUMBER($D52)=FALSE,$F52=""),"",
IF(AND('2.5 CAPEX'!$L55&lt;&gt;"x",'2.5 CAPEX'!$M55&lt;&gt;"x"),0,
IF($F52=0,0,
IF(BE$4&lt;'2.1 Kraftwerk allgemein'!$F$16,0,
IF(BE$4='2.1 Kraftwerk allgemein'!$F$16,'2.5 CAPEX'!$J55/$F52,
IF(BE$4&lt;'2.1 Kraftwerk allgemein'!$F$16+$F52,
('2.5 CAPEX'!$J55+SUM(OFFSET('2.5 CAPEX'!BJ55,0,-MIN(MAX($F52-1-('2.1 Kraftwerk allgemein'!$F$16-'2.1 Kraftwerk allgemein'!$F$15+1),0),COLUMN(AV52)-1-('2.1 Kraftwerk allgemein'!$F$16-'2.1 Kraftwerk allgemein'!$F$15+1)),1,MIN(MAX($F52-('2.1 Kraftwerk allgemein'!$F$16-'2.1 Kraftwerk allgemein'!$F$15+1),1),COLUMN(AV52)-('2.1 Kraftwerk allgemein'!$F$16-'2.1 Kraftwerk allgemein'!$F$15+1)))))/$F52,
SUM(OFFSET('2.5 CAPEX'!BJ55,0,-MIN($F52-1,COLUMN(AV52)-1),1,MIN($F52,COLUMN(AV52))))/$F52)))))),
IF(OR(ISNUMBER($D52)=FALSE,$F52=""),"",
IF(AND('2.5 CAPEX'!$L55&lt;&gt;"x",'2.5 CAPEX'!$M55&lt;&gt;"x"),0,
IF($F52=0,0,
IF(BE$4&lt;'2.1 Kraftwerk allgemein'!$F$16,0,
IF(BE$4='2.1 Kraftwerk allgemein'!$F$16,'2.5 CAPEX'!$J55/$F52,
IF(BE$4&lt;'2.1 Kraftwerk allgemein'!$F$16+$F52,
('2.5 CAPEX'!$J55+SUM(OFFSET('2.5 CAPEX'!BJ55,0,-MIN(MAX($F52-1-('2.1 Kraftwerk allgemein'!$F$16-'1.1 Allgemein'!$I$22+1),0),COLUMN(AV52)-1-('2.1 Kraftwerk allgemein'!$F$16-'1.1 Allgemein'!$I$22+1)),1,MIN(MAX($F52-('2.1 Kraftwerk allgemein'!$F$16-'1.1 Allgemein'!$I$22+1),1),COLUMN(AV52)-('2.1 Kraftwerk allgemein'!$F$16-'1.1 Allgemein'!$I$22+1)))))/$F52,
SUM(OFFSET('2.5 CAPEX'!BJ55,0,-MIN($F52-1,COLUMN(AV52)-1),1,MIN($F52,COLUMN(AV52))))/$F52)))))))</f>
        <v/>
      </c>
      <c r="BF52" s="199" t="str">
        <f ca="1">IF('2.1 Kraftwerk allgemein'!$F$15&lt;'1.1 Allgemein'!$I$22,
IF(OR(ISNUMBER($D52)=FALSE,$F52=""),"",
IF(AND('2.5 CAPEX'!$L55&lt;&gt;"x",'2.5 CAPEX'!$M55&lt;&gt;"x"),0,
IF($F52=0,0,
IF(BF$4&lt;'2.1 Kraftwerk allgemein'!$F$16,0,
IF(BF$4='2.1 Kraftwerk allgemein'!$F$16,'2.5 CAPEX'!$J55/$F52,
IF(BF$4&lt;'2.1 Kraftwerk allgemein'!$F$16+$F52,
('2.5 CAPEX'!$J55+SUM(OFFSET('2.5 CAPEX'!BK55,0,-MIN(MAX($F52-1-('2.1 Kraftwerk allgemein'!$F$16-'2.1 Kraftwerk allgemein'!$F$15+1),0),COLUMN(AW52)-1-('2.1 Kraftwerk allgemein'!$F$16-'2.1 Kraftwerk allgemein'!$F$15+1)),1,MIN(MAX($F52-('2.1 Kraftwerk allgemein'!$F$16-'2.1 Kraftwerk allgemein'!$F$15+1),1),COLUMN(AW52)-('2.1 Kraftwerk allgemein'!$F$16-'2.1 Kraftwerk allgemein'!$F$15+1)))))/$F52,
SUM(OFFSET('2.5 CAPEX'!BK55,0,-MIN($F52-1,COLUMN(AW52)-1),1,MIN($F52,COLUMN(AW52))))/$F52)))))),
IF(OR(ISNUMBER($D52)=FALSE,$F52=""),"",
IF(AND('2.5 CAPEX'!$L55&lt;&gt;"x",'2.5 CAPEX'!$M55&lt;&gt;"x"),0,
IF($F52=0,0,
IF(BF$4&lt;'2.1 Kraftwerk allgemein'!$F$16,0,
IF(BF$4='2.1 Kraftwerk allgemein'!$F$16,'2.5 CAPEX'!$J55/$F52,
IF(BF$4&lt;'2.1 Kraftwerk allgemein'!$F$16+$F52,
('2.5 CAPEX'!$J55+SUM(OFFSET('2.5 CAPEX'!BK55,0,-MIN(MAX($F52-1-('2.1 Kraftwerk allgemein'!$F$16-'1.1 Allgemein'!$I$22+1),0),COLUMN(AW52)-1-('2.1 Kraftwerk allgemein'!$F$16-'1.1 Allgemein'!$I$22+1)),1,MIN(MAX($F52-('2.1 Kraftwerk allgemein'!$F$16-'1.1 Allgemein'!$I$22+1),1),COLUMN(AW52)-('2.1 Kraftwerk allgemein'!$F$16-'1.1 Allgemein'!$I$22+1)))))/$F52,
SUM(OFFSET('2.5 CAPEX'!BK55,0,-MIN($F52-1,COLUMN(AW52)-1),1,MIN($F52,COLUMN(AW52))))/$F52)))))))</f>
        <v/>
      </c>
      <c r="BG52" s="199" t="str">
        <f ca="1">IF('2.1 Kraftwerk allgemein'!$F$15&lt;'1.1 Allgemein'!$I$22,
IF(OR(ISNUMBER($D52)=FALSE,$F52=""),"",
IF(AND('2.5 CAPEX'!$L55&lt;&gt;"x",'2.5 CAPEX'!$M55&lt;&gt;"x"),0,
IF($F52=0,0,
IF(BG$4&lt;'2.1 Kraftwerk allgemein'!$F$16,0,
IF(BG$4='2.1 Kraftwerk allgemein'!$F$16,'2.5 CAPEX'!$J55/$F52,
IF(BG$4&lt;'2.1 Kraftwerk allgemein'!$F$16+$F52,
('2.5 CAPEX'!$J55+SUM(OFFSET('2.5 CAPEX'!BL55,0,-MIN(MAX($F52-1-('2.1 Kraftwerk allgemein'!$F$16-'2.1 Kraftwerk allgemein'!$F$15+1),0),COLUMN(AX52)-1-('2.1 Kraftwerk allgemein'!$F$16-'2.1 Kraftwerk allgemein'!$F$15+1)),1,MIN(MAX($F52-('2.1 Kraftwerk allgemein'!$F$16-'2.1 Kraftwerk allgemein'!$F$15+1),1),COLUMN(AX52)-('2.1 Kraftwerk allgemein'!$F$16-'2.1 Kraftwerk allgemein'!$F$15+1)))))/$F52,
SUM(OFFSET('2.5 CAPEX'!BL55,0,-MIN($F52-1,COLUMN(AX52)-1),1,MIN($F52,COLUMN(AX52))))/$F52)))))),
IF(OR(ISNUMBER($D52)=FALSE,$F52=""),"",
IF(AND('2.5 CAPEX'!$L55&lt;&gt;"x",'2.5 CAPEX'!$M55&lt;&gt;"x"),0,
IF($F52=0,0,
IF(BG$4&lt;'2.1 Kraftwerk allgemein'!$F$16,0,
IF(BG$4='2.1 Kraftwerk allgemein'!$F$16,'2.5 CAPEX'!$J55/$F52,
IF(BG$4&lt;'2.1 Kraftwerk allgemein'!$F$16+$F52,
('2.5 CAPEX'!$J55+SUM(OFFSET('2.5 CAPEX'!BL55,0,-MIN(MAX($F52-1-('2.1 Kraftwerk allgemein'!$F$16-'1.1 Allgemein'!$I$22+1),0),COLUMN(AX52)-1-('2.1 Kraftwerk allgemein'!$F$16-'1.1 Allgemein'!$I$22+1)),1,MIN(MAX($F52-('2.1 Kraftwerk allgemein'!$F$16-'1.1 Allgemein'!$I$22+1),1),COLUMN(AX52)-('2.1 Kraftwerk allgemein'!$F$16-'1.1 Allgemein'!$I$22+1)))))/$F52,
SUM(OFFSET('2.5 CAPEX'!BL55,0,-MIN($F52-1,COLUMN(AX52)-1),1,MIN($F52,COLUMN(AX52))))/$F52)))))))</f>
        <v/>
      </c>
      <c r="BH52" s="199" t="str">
        <f ca="1">IF('2.1 Kraftwerk allgemein'!$F$15&lt;'1.1 Allgemein'!$I$22,
IF(OR(ISNUMBER($D52)=FALSE,$F52=""),"",
IF(AND('2.5 CAPEX'!$L55&lt;&gt;"x",'2.5 CAPEX'!$M55&lt;&gt;"x"),0,
IF($F52=0,0,
IF(BH$4&lt;'2.1 Kraftwerk allgemein'!$F$16,0,
IF(BH$4='2.1 Kraftwerk allgemein'!$F$16,'2.5 CAPEX'!$J55/$F52,
IF(BH$4&lt;'2.1 Kraftwerk allgemein'!$F$16+$F52,
('2.5 CAPEX'!$J55+SUM(OFFSET('2.5 CAPEX'!BM55,0,-MIN(MAX($F52-1-('2.1 Kraftwerk allgemein'!$F$16-'2.1 Kraftwerk allgemein'!$F$15+1),0),COLUMN(AY52)-1-('2.1 Kraftwerk allgemein'!$F$16-'2.1 Kraftwerk allgemein'!$F$15+1)),1,MIN(MAX($F52-('2.1 Kraftwerk allgemein'!$F$16-'2.1 Kraftwerk allgemein'!$F$15+1),1),COLUMN(AY52)-('2.1 Kraftwerk allgemein'!$F$16-'2.1 Kraftwerk allgemein'!$F$15+1)))))/$F52,
SUM(OFFSET('2.5 CAPEX'!BM55,0,-MIN($F52-1,COLUMN(AY52)-1),1,MIN($F52,COLUMN(AY52))))/$F52)))))),
IF(OR(ISNUMBER($D52)=FALSE,$F52=""),"",
IF(AND('2.5 CAPEX'!$L55&lt;&gt;"x",'2.5 CAPEX'!$M55&lt;&gt;"x"),0,
IF($F52=0,0,
IF(BH$4&lt;'2.1 Kraftwerk allgemein'!$F$16,0,
IF(BH$4='2.1 Kraftwerk allgemein'!$F$16,'2.5 CAPEX'!$J55/$F52,
IF(BH$4&lt;'2.1 Kraftwerk allgemein'!$F$16+$F52,
('2.5 CAPEX'!$J55+SUM(OFFSET('2.5 CAPEX'!BM55,0,-MIN(MAX($F52-1-('2.1 Kraftwerk allgemein'!$F$16-'1.1 Allgemein'!$I$22+1),0),COLUMN(AY52)-1-('2.1 Kraftwerk allgemein'!$F$16-'1.1 Allgemein'!$I$22+1)),1,MIN(MAX($F52-('2.1 Kraftwerk allgemein'!$F$16-'1.1 Allgemein'!$I$22+1),1),COLUMN(AY52)-('2.1 Kraftwerk allgemein'!$F$16-'1.1 Allgemein'!$I$22+1)))))/$F52,
SUM(OFFSET('2.5 CAPEX'!BM55,0,-MIN($F52-1,COLUMN(AY52)-1),1,MIN($F52,COLUMN(AY52))))/$F52)))))))</f>
        <v/>
      </c>
      <c r="BI52" s="199" t="str">
        <f ca="1">IF('2.1 Kraftwerk allgemein'!$F$15&lt;'1.1 Allgemein'!$I$22,
IF(OR(ISNUMBER($D52)=FALSE,$F52=""),"",
IF(AND('2.5 CAPEX'!$L55&lt;&gt;"x",'2.5 CAPEX'!$M55&lt;&gt;"x"),0,
IF($F52=0,0,
IF(BI$4&lt;'2.1 Kraftwerk allgemein'!$F$16,0,
IF(BI$4='2.1 Kraftwerk allgemein'!$F$16,'2.5 CAPEX'!$J55/$F52,
IF(BI$4&lt;'2.1 Kraftwerk allgemein'!$F$16+$F52,
('2.5 CAPEX'!$J55+SUM(OFFSET('2.5 CAPEX'!BN55,0,-MIN(MAX($F52-1-('2.1 Kraftwerk allgemein'!$F$16-'2.1 Kraftwerk allgemein'!$F$15+1),0),COLUMN(AZ52)-1-('2.1 Kraftwerk allgemein'!$F$16-'2.1 Kraftwerk allgemein'!$F$15+1)),1,MIN(MAX($F52-('2.1 Kraftwerk allgemein'!$F$16-'2.1 Kraftwerk allgemein'!$F$15+1),1),COLUMN(AZ52)-('2.1 Kraftwerk allgemein'!$F$16-'2.1 Kraftwerk allgemein'!$F$15+1)))))/$F52,
SUM(OFFSET('2.5 CAPEX'!BN55,0,-MIN($F52-1,COLUMN(AZ52)-1),1,MIN($F52,COLUMN(AZ52))))/$F52)))))),
IF(OR(ISNUMBER($D52)=FALSE,$F52=""),"",
IF(AND('2.5 CAPEX'!$L55&lt;&gt;"x",'2.5 CAPEX'!$M55&lt;&gt;"x"),0,
IF($F52=0,0,
IF(BI$4&lt;'2.1 Kraftwerk allgemein'!$F$16,0,
IF(BI$4='2.1 Kraftwerk allgemein'!$F$16,'2.5 CAPEX'!$J55/$F52,
IF(BI$4&lt;'2.1 Kraftwerk allgemein'!$F$16+$F52,
('2.5 CAPEX'!$J55+SUM(OFFSET('2.5 CAPEX'!BN55,0,-MIN(MAX($F52-1-('2.1 Kraftwerk allgemein'!$F$16-'1.1 Allgemein'!$I$22+1),0),COLUMN(AZ52)-1-('2.1 Kraftwerk allgemein'!$F$16-'1.1 Allgemein'!$I$22+1)),1,MIN(MAX($F52-('2.1 Kraftwerk allgemein'!$F$16-'1.1 Allgemein'!$I$22+1),1),COLUMN(AZ52)-('2.1 Kraftwerk allgemein'!$F$16-'1.1 Allgemein'!$I$22+1)))))/$F52,
SUM(OFFSET('2.5 CAPEX'!BN55,0,-MIN($F52-1,COLUMN(AZ52)-1),1,MIN($F52,COLUMN(AZ52))))/$F52)))))))</f>
        <v/>
      </c>
      <c r="BJ52" s="199" t="str">
        <f ca="1">IF('2.1 Kraftwerk allgemein'!$F$15&lt;'1.1 Allgemein'!$I$22,
IF(OR(ISNUMBER($D52)=FALSE,$F52=""),"",
IF(AND('2.5 CAPEX'!$L55&lt;&gt;"x",'2.5 CAPEX'!$M55&lt;&gt;"x"),0,
IF($F52=0,0,
IF(BJ$4&lt;'2.1 Kraftwerk allgemein'!$F$16,0,
IF(BJ$4='2.1 Kraftwerk allgemein'!$F$16,'2.5 CAPEX'!$J55/$F52,
IF(BJ$4&lt;'2.1 Kraftwerk allgemein'!$F$16+$F52,
('2.5 CAPEX'!$J55+SUM(OFFSET('2.5 CAPEX'!BO55,0,-MIN(MAX($F52-1-('2.1 Kraftwerk allgemein'!$F$16-'2.1 Kraftwerk allgemein'!$F$15+1),0),COLUMN(BA52)-1-('2.1 Kraftwerk allgemein'!$F$16-'2.1 Kraftwerk allgemein'!$F$15+1)),1,MIN(MAX($F52-('2.1 Kraftwerk allgemein'!$F$16-'2.1 Kraftwerk allgemein'!$F$15+1),1),COLUMN(BA52)-('2.1 Kraftwerk allgemein'!$F$16-'2.1 Kraftwerk allgemein'!$F$15+1)))))/$F52,
SUM(OFFSET('2.5 CAPEX'!BO55,0,-MIN($F52-1,COLUMN(BA52)-1),1,MIN($F52,COLUMN(BA52))))/$F52)))))),
IF(OR(ISNUMBER($D52)=FALSE,$F52=""),"",
IF(AND('2.5 CAPEX'!$L55&lt;&gt;"x",'2.5 CAPEX'!$M55&lt;&gt;"x"),0,
IF($F52=0,0,
IF(BJ$4&lt;'2.1 Kraftwerk allgemein'!$F$16,0,
IF(BJ$4='2.1 Kraftwerk allgemein'!$F$16,'2.5 CAPEX'!$J55/$F52,
IF(BJ$4&lt;'2.1 Kraftwerk allgemein'!$F$16+$F52,
('2.5 CAPEX'!$J55+SUM(OFFSET('2.5 CAPEX'!BO55,0,-MIN(MAX($F52-1-('2.1 Kraftwerk allgemein'!$F$16-'1.1 Allgemein'!$I$22+1),0),COLUMN(BA52)-1-('2.1 Kraftwerk allgemein'!$F$16-'1.1 Allgemein'!$I$22+1)),1,MIN(MAX($F52-('2.1 Kraftwerk allgemein'!$F$16-'1.1 Allgemein'!$I$22+1),1),COLUMN(BA52)-('2.1 Kraftwerk allgemein'!$F$16-'1.1 Allgemein'!$I$22+1)))))/$F52,
SUM(OFFSET('2.5 CAPEX'!BO55,0,-MIN($F52-1,COLUMN(BA52)-1),1,MIN($F52,COLUMN(BA52))))/$F52)))))))</f>
        <v/>
      </c>
      <c r="BK52" s="199" t="str">
        <f ca="1">IF('2.1 Kraftwerk allgemein'!$F$15&lt;'1.1 Allgemein'!$I$22,
IF(OR(ISNUMBER($D52)=FALSE,$F52=""),"",
IF(AND('2.5 CAPEX'!$L55&lt;&gt;"x",'2.5 CAPEX'!$M55&lt;&gt;"x"),0,
IF($F52=0,0,
IF(BK$4&lt;'2.1 Kraftwerk allgemein'!$F$16,0,
IF(BK$4='2.1 Kraftwerk allgemein'!$F$16,'2.5 CAPEX'!$J55/$F52,
IF(BK$4&lt;'2.1 Kraftwerk allgemein'!$F$16+$F52,
('2.5 CAPEX'!$J55+SUM(OFFSET('2.5 CAPEX'!BP55,0,-MIN(MAX($F52-1-('2.1 Kraftwerk allgemein'!$F$16-'2.1 Kraftwerk allgemein'!$F$15+1),0),COLUMN(BB52)-1-('2.1 Kraftwerk allgemein'!$F$16-'2.1 Kraftwerk allgemein'!$F$15+1)),1,MIN(MAX($F52-('2.1 Kraftwerk allgemein'!$F$16-'2.1 Kraftwerk allgemein'!$F$15+1),1),COLUMN(BB52)-('2.1 Kraftwerk allgemein'!$F$16-'2.1 Kraftwerk allgemein'!$F$15+1)))))/$F52,
SUM(OFFSET('2.5 CAPEX'!BP55,0,-MIN($F52-1,COLUMN(BB52)-1),1,MIN($F52,COLUMN(BB52))))/$F52)))))),
IF(OR(ISNUMBER($D52)=FALSE,$F52=""),"",
IF(AND('2.5 CAPEX'!$L55&lt;&gt;"x",'2.5 CAPEX'!$M55&lt;&gt;"x"),0,
IF($F52=0,0,
IF(BK$4&lt;'2.1 Kraftwerk allgemein'!$F$16,0,
IF(BK$4='2.1 Kraftwerk allgemein'!$F$16,'2.5 CAPEX'!$J55/$F52,
IF(BK$4&lt;'2.1 Kraftwerk allgemein'!$F$16+$F52,
('2.5 CAPEX'!$J55+SUM(OFFSET('2.5 CAPEX'!BP55,0,-MIN(MAX($F52-1-('2.1 Kraftwerk allgemein'!$F$16-'1.1 Allgemein'!$I$22+1),0),COLUMN(BB52)-1-('2.1 Kraftwerk allgemein'!$F$16-'1.1 Allgemein'!$I$22+1)),1,MIN(MAX($F52-('2.1 Kraftwerk allgemein'!$F$16-'1.1 Allgemein'!$I$22+1),1),COLUMN(BB52)-('2.1 Kraftwerk allgemein'!$F$16-'1.1 Allgemein'!$I$22+1)))))/$F52,
SUM(OFFSET('2.5 CAPEX'!BP55,0,-MIN($F52-1,COLUMN(BB52)-1),1,MIN($F52,COLUMN(BB52))))/$F52)))))))</f>
        <v/>
      </c>
      <c r="BL52" s="199" t="str">
        <f ca="1">IF('2.1 Kraftwerk allgemein'!$F$15&lt;'1.1 Allgemein'!$I$22,
IF(OR(ISNUMBER($D52)=FALSE,$F52=""),"",
IF(AND('2.5 CAPEX'!$L55&lt;&gt;"x",'2.5 CAPEX'!$M55&lt;&gt;"x"),0,
IF($F52=0,0,
IF(BL$4&lt;'2.1 Kraftwerk allgemein'!$F$16,0,
IF(BL$4='2.1 Kraftwerk allgemein'!$F$16,'2.5 CAPEX'!$J55/$F52,
IF(BL$4&lt;'2.1 Kraftwerk allgemein'!$F$16+$F52,
('2.5 CAPEX'!$J55+SUM(OFFSET('2.5 CAPEX'!BQ55,0,-MIN(MAX($F52-1-('2.1 Kraftwerk allgemein'!$F$16-'2.1 Kraftwerk allgemein'!$F$15+1),0),COLUMN(BC52)-1-('2.1 Kraftwerk allgemein'!$F$16-'2.1 Kraftwerk allgemein'!$F$15+1)),1,MIN(MAX($F52-('2.1 Kraftwerk allgemein'!$F$16-'2.1 Kraftwerk allgemein'!$F$15+1),1),COLUMN(BC52)-('2.1 Kraftwerk allgemein'!$F$16-'2.1 Kraftwerk allgemein'!$F$15+1)))))/$F52,
SUM(OFFSET('2.5 CAPEX'!BQ55,0,-MIN($F52-1,COLUMN(BC52)-1),1,MIN($F52,COLUMN(BC52))))/$F52)))))),
IF(OR(ISNUMBER($D52)=FALSE,$F52=""),"",
IF(AND('2.5 CAPEX'!$L55&lt;&gt;"x",'2.5 CAPEX'!$M55&lt;&gt;"x"),0,
IF($F52=0,0,
IF(BL$4&lt;'2.1 Kraftwerk allgemein'!$F$16,0,
IF(BL$4='2.1 Kraftwerk allgemein'!$F$16,'2.5 CAPEX'!$J55/$F52,
IF(BL$4&lt;'2.1 Kraftwerk allgemein'!$F$16+$F52,
('2.5 CAPEX'!$J55+SUM(OFFSET('2.5 CAPEX'!BQ55,0,-MIN(MAX($F52-1-('2.1 Kraftwerk allgemein'!$F$16-'1.1 Allgemein'!$I$22+1),0),COLUMN(BC52)-1-('2.1 Kraftwerk allgemein'!$F$16-'1.1 Allgemein'!$I$22+1)),1,MIN(MAX($F52-('2.1 Kraftwerk allgemein'!$F$16-'1.1 Allgemein'!$I$22+1),1),COLUMN(BC52)-('2.1 Kraftwerk allgemein'!$F$16-'1.1 Allgemein'!$I$22+1)))))/$F52,
SUM(OFFSET('2.5 CAPEX'!BQ55,0,-MIN($F52-1,COLUMN(BC52)-1),1,MIN($F52,COLUMN(BC52))))/$F52)))))))</f>
        <v/>
      </c>
      <c r="BM52" s="199" t="str">
        <f ca="1">IF('2.1 Kraftwerk allgemein'!$F$15&lt;'1.1 Allgemein'!$I$22,
IF(OR(ISNUMBER($D52)=FALSE,$F52=""),"",
IF(AND('2.5 CAPEX'!$L55&lt;&gt;"x",'2.5 CAPEX'!$M55&lt;&gt;"x"),0,
IF($F52=0,0,
IF(BM$4&lt;'2.1 Kraftwerk allgemein'!$F$16,0,
IF(BM$4='2.1 Kraftwerk allgemein'!$F$16,'2.5 CAPEX'!$J55/$F52,
IF(BM$4&lt;'2.1 Kraftwerk allgemein'!$F$16+$F52,
('2.5 CAPEX'!$J55+SUM(OFFSET('2.5 CAPEX'!BR55,0,-MIN(MAX($F52-1-('2.1 Kraftwerk allgemein'!$F$16-'2.1 Kraftwerk allgemein'!$F$15+1),0),COLUMN(BD52)-1-('2.1 Kraftwerk allgemein'!$F$16-'2.1 Kraftwerk allgemein'!$F$15+1)),1,MIN(MAX($F52-('2.1 Kraftwerk allgemein'!$F$16-'2.1 Kraftwerk allgemein'!$F$15+1),1),COLUMN(BD52)-('2.1 Kraftwerk allgemein'!$F$16-'2.1 Kraftwerk allgemein'!$F$15+1)))))/$F52,
SUM(OFFSET('2.5 CAPEX'!BR55,0,-MIN($F52-1,COLUMN(BD52)-1),1,MIN($F52,COLUMN(BD52))))/$F52)))))),
IF(OR(ISNUMBER($D52)=FALSE,$F52=""),"",
IF(AND('2.5 CAPEX'!$L55&lt;&gt;"x",'2.5 CAPEX'!$M55&lt;&gt;"x"),0,
IF($F52=0,0,
IF(BM$4&lt;'2.1 Kraftwerk allgemein'!$F$16,0,
IF(BM$4='2.1 Kraftwerk allgemein'!$F$16,'2.5 CAPEX'!$J55/$F52,
IF(BM$4&lt;'2.1 Kraftwerk allgemein'!$F$16+$F52,
('2.5 CAPEX'!$J55+SUM(OFFSET('2.5 CAPEX'!BR55,0,-MIN(MAX($F52-1-('2.1 Kraftwerk allgemein'!$F$16-'1.1 Allgemein'!$I$22+1),0),COLUMN(BD52)-1-('2.1 Kraftwerk allgemein'!$F$16-'1.1 Allgemein'!$I$22+1)),1,MIN(MAX($F52-('2.1 Kraftwerk allgemein'!$F$16-'1.1 Allgemein'!$I$22+1),1),COLUMN(BD52)-('2.1 Kraftwerk allgemein'!$F$16-'1.1 Allgemein'!$I$22+1)))))/$F52,
SUM(OFFSET('2.5 CAPEX'!BR55,0,-MIN($F52-1,COLUMN(BD52)-1),1,MIN($F52,COLUMN(BD52))))/$F52)))))))</f>
        <v/>
      </c>
      <c r="BN52" s="199" t="str">
        <f ca="1">IF('2.1 Kraftwerk allgemein'!$F$15&lt;'1.1 Allgemein'!$I$22,
IF(OR(ISNUMBER($D52)=FALSE,$F52=""),"",
IF(AND('2.5 CAPEX'!$L55&lt;&gt;"x",'2.5 CAPEX'!$M55&lt;&gt;"x"),0,
IF($F52=0,0,
IF(BN$4&lt;'2.1 Kraftwerk allgemein'!$F$16,0,
IF(BN$4='2.1 Kraftwerk allgemein'!$F$16,'2.5 CAPEX'!$J55/$F52,
IF(BN$4&lt;'2.1 Kraftwerk allgemein'!$F$16+$F52,
('2.5 CAPEX'!$J55+SUM(OFFSET('2.5 CAPEX'!BS55,0,-MIN(MAX($F52-1-('2.1 Kraftwerk allgemein'!$F$16-'2.1 Kraftwerk allgemein'!$F$15+1),0),COLUMN(BE52)-1-('2.1 Kraftwerk allgemein'!$F$16-'2.1 Kraftwerk allgemein'!$F$15+1)),1,MIN(MAX($F52-('2.1 Kraftwerk allgemein'!$F$16-'2.1 Kraftwerk allgemein'!$F$15+1),1),COLUMN(BE52)-('2.1 Kraftwerk allgemein'!$F$16-'2.1 Kraftwerk allgemein'!$F$15+1)))))/$F52,
SUM(OFFSET('2.5 CAPEX'!BS55,0,-MIN($F52-1,COLUMN(BE52)-1),1,MIN($F52,COLUMN(BE52))))/$F52)))))),
IF(OR(ISNUMBER($D52)=FALSE,$F52=""),"",
IF(AND('2.5 CAPEX'!$L55&lt;&gt;"x",'2.5 CAPEX'!$M55&lt;&gt;"x"),0,
IF($F52=0,0,
IF(BN$4&lt;'2.1 Kraftwerk allgemein'!$F$16,0,
IF(BN$4='2.1 Kraftwerk allgemein'!$F$16,'2.5 CAPEX'!$J55/$F52,
IF(BN$4&lt;'2.1 Kraftwerk allgemein'!$F$16+$F52,
('2.5 CAPEX'!$J55+SUM(OFFSET('2.5 CAPEX'!BS55,0,-MIN(MAX($F52-1-('2.1 Kraftwerk allgemein'!$F$16-'1.1 Allgemein'!$I$22+1),0),COLUMN(BE52)-1-('2.1 Kraftwerk allgemein'!$F$16-'1.1 Allgemein'!$I$22+1)),1,MIN(MAX($F52-('2.1 Kraftwerk allgemein'!$F$16-'1.1 Allgemein'!$I$22+1),1),COLUMN(BE52)-('2.1 Kraftwerk allgemein'!$F$16-'1.1 Allgemein'!$I$22+1)))))/$F52,
SUM(OFFSET('2.5 CAPEX'!BS55,0,-MIN($F52-1,COLUMN(BE52)-1),1,MIN($F52,COLUMN(BE52))))/$F52)))))))</f>
        <v/>
      </c>
      <c r="BO52" s="199" t="str">
        <f ca="1">IF('2.1 Kraftwerk allgemein'!$F$15&lt;'1.1 Allgemein'!$I$22,
IF(OR(ISNUMBER($D52)=FALSE,$F52=""),"",
IF(AND('2.5 CAPEX'!$L55&lt;&gt;"x",'2.5 CAPEX'!$M55&lt;&gt;"x"),0,
IF($F52=0,0,
IF(BO$4&lt;'2.1 Kraftwerk allgemein'!$F$16,0,
IF(BO$4='2.1 Kraftwerk allgemein'!$F$16,'2.5 CAPEX'!$J55/$F52,
IF(BO$4&lt;'2.1 Kraftwerk allgemein'!$F$16+$F52,
('2.5 CAPEX'!$J55+SUM(OFFSET('2.5 CAPEX'!BT55,0,-MIN(MAX($F52-1-('2.1 Kraftwerk allgemein'!$F$16-'2.1 Kraftwerk allgemein'!$F$15+1),0),COLUMN(BF52)-1-('2.1 Kraftwerk allgemein'!$F$16-'2.1 Kraftwerk allgemein'!$F$15+1)),1,MIN(MAX($F52-('2.1 Kraftwerk allgemein'!$F$16-'2.1 Kraftwerk allgemein'!$F$15+1),1),COLUMN(BF52)-('2.1 Kraftwerk allgemein'!$F$16-'2.1 Kraftwerk allgemein'!$F$15+1)))))/$F52,
SUM(OFFSET('2.5 CAPEX'!BT55,0,-MIN($F52-1,COLUMN(BF52)-1),1,MIN($F52,COLUMN(BF52))))/$F52)))))),
IF(OR(ISNUMBER($D52)=FALSE,$F52=""),"",
IF(AND('2.5 CAPEX'!$L55&lt;&gt;"x",'2.5 CAPEX'!$M55&lt;&gt;"x"),0,
IF($F52=0,0,
IF(BO$4&lt;'2.1 Kraftwerk allgemein'!$F$16,0,
IF(BO$4='2.1 Kraftwerk allgemein'!$F$16,'2.5 CAPEX'!$J55/$F52,
IF(BO$4&lt;'2.1 Kraftwerk allgemein'!$F$16+$F52,
('2.5 CAPEX'!$J55+SUM(OFFSET('2.5 CAPEX'!BT55,0,-MIN(MAX($F52-1-('2.1 Kraftwerk allgemein'!$F$16-'1.1 Allgemein'!$I$22+1),0),COLUMN(BF52)-1-('2.1 Kraftwerk allgemein'!$F$16-'1.1 Allgemein'!$I$22+1)),1,MIN(MAX($F52-('2.1 Kraftwerk allgemein'!$F$16-'1.1 Allgemein'!$I$22+1),1),COLUMN(BF52)-('2.1 Kraftwerk allgemein'!$F$16-'1.1 Allgemein'!$I$22+1)))))/$F52,
SUM(OFFSET('2.5 CAPEX'!BT55,0,-MIN($F52-1,COLUMN(BF52)-1),1,MIN($F52,COLUMN(BF52))))/$F52)))))))</f>
        <v/>
      </c>
      <c r="BP52" s="199" t="str">
        <f ca="1">IF('2.1 Kraftwerk allgemein'!$F$15&lt;'1.1 Allgemein'!$I$22,
IF(OR(ISNUMBER($D52)=FALSE,$F52=""),"",
IF(AND('2.5 CAPEX'!$L55&lt;&gt;"x",'2.5 CAPEX'!$M55&lt;&gt;"x"),0,
IF($F52=0,0,
IF(BP$4&lt;'2.1 Kraftwerk allgemein'!$F$16,0,
IF(BP$4='2.1 Kraftwerk allgemein'!$F$16,'2.5 CAPEX'!$J55/$F52,
IF(BP$4&lt;'2.1 Kraftwerk allgemein'!$F$16+$F52,
('2.5 CAPEX'!$J55+SUM(OFFSET('2.5 CAPEX'!BU55,0,-MIN(MAX($F52-1-('2.1 Kraftwerk allgemein'!$F$16-'2.1 Kraftwerk allgemein'!$F$15+1),0),COLUMN(BG52)-1-('2.1 Kraftwerk allgemein'!$F$16-'2.1 Kraftwerk allgemein'!$F$15+1)),1,MIN(MAX($F52-('2.1 Kraftwerk allgemein'!$F$16-'2.1 Kraftwerk allgemein'!$F$15+1),1),COLUMN(BG52)-('2.1 Kraftwerk allgemein'!$F$16-'2.1 Kraftwerk allgemein'!$F$15+1)))))/$F52,
SUM(OFFSET('2.5 CAPEX'!BU55,0,-MIN($F52-1,COLUMN(BG52)-1),1,MIN($F52,COLUMN(BG52))))/$F52)))))),
IF(OR(ISNUMBER($D52)=FALSE,$F52=""),"",
IF(AND('2.5 CAPEX'!$L55&lt;&gt;"x",'2.5 CAPEX'!$M55&lt;&gt;"x"),0,
IF($F52=0,0,
IF(BP$4&lt;'2.1 Kraftwerk allgemein'!$F$16,0,
IF(BP$4='2.1 Kraftwerk allgemein'!$F$16,'2.5 CAPEX'!$J55/$F52,
IF(BP$4&lt;'2.1 Kraftwerk allgemein'!$F$16+$F52,
('2.5 CAPEX'!$J55+SUM(OFFSET('2.5 CAPEX'!BU55,0,-MIN(MAX($F52-1-('2.1 Kraftwerk allgemein'!$F$16-'1.1 Allgemein'!$I$22+1),0),COLUMN(BG52)-1-('2.1 Kraftwerk allgemein'!$F$16-'1.1 Allgemein'!$I$22+1)),1,MIN(MAX($F52-('2.1 Kraftwerk allgemein'!$F$16-'1.1 Allgemein'!$I$22+1),1),COLUMN(BG52)-('2.1 Kraftwerk allgemein'!$F$16-'1.1 Allgemein'!$I$22+1)))))/$F52,
SUM(OFFSET('2.5 CAPEX'!BU55,0,-MIN($F52-1,COLUMN(BG52)-1),1,MIN($F52,COLUMN(BG52))))/$F52)))))))</f>
        <v/>
      </c>
      <c r="BQ52" s="199" t="str">
        <f ca="1">IF('2.1 Kraftwerk allgemein'!$F$15&lt;'1.1 Allgemein'!$I$22,
IF(OR(ISNUMBER($D52)=FALSE,$F52=""),"",
IF(AND('2.5 CAPEX'!$L55&lt;&gt;"x",'2.5 CAPEX'!$M55&lt;&gt;"x"),0,
IF($F52=0,0,
IF(BQ$4&lt;'2.1 Kraftwerk allgemein'!$F$16,0,
IF(BQ$4='2.1 Kraftwerk allgemein'!$F$16,'2.5 CAPEX'!$J55/$F52,
IF(BQ$4&lt;'2.1 Kraftwerk allgemein'!$F$16+$F52,
('2.5 CAPEX'!$J55+SUM(OFFSET('2.5 CAPEX'!BV55,0,-MIN(MAX($F52-1-('2.1 Kraftwerk allgemein'!$F$16-'2.1 Kraftwerk allgemein'!$F$15+1),0),COLUMN(BH52)-1-('2.1 Kraftwerk allgemein'!$F$16-'2.1 Kraftwerk allgemein'!$F$15+1)),1,MIN(MAX($F52-('2.1 Kraftwerk allgemein'!$F$16-'2.1 Kraftwerk allgemein'!$F$15+1),1),COLUMN(BH52)-('2.1 Kraftwerk allgemein'!$F$16-'2.1 Kraftwerk allgemein'!$F$15+1)))))/$F52,
SUM(OFFSET('2.5 CAPEX'!BV55,0,-MIN($F52-1,COLUMN(BH52)-1),1,MIN($F52,COLUMN(BH52))))/$F52)))))),
IF(OR(ISNUMBER($D52)=FALSE,$F52=""),"",
IF(AND('2.5 CAPEX'!$L55&lt;&gt;"x",'2.5 CAPEX'!$M55&lt;&gt;"x"),0,
IF($F52=0,0,
IF(BQ$4&lt;'2.1 Kraftwerk allgemein'!$F$16,0,
IF(BQ$4='2.1 Kraftwerk allgemein'!$F$16,'2.5 CAPEX'!$J55/$F52,
IF(BQ$4&lt;'2.1 Kraftwerk allgemein'!$F$16+$F52,
('2.5 CAPEX'!$J55+SUM(OFFSET('2.5 CAPEX'!BV55,0,-MIN(MAX($F52-1-('2.1 Kraftwerk allgemein'!$F$16-'1.1 Allgemein'!$I$22+1),0),COLUMN(BH52)-1-('2.1 Kraftwerk allgemein'!$F$16-'1.1 Allgemein'!$I$22+1)),1,MIN(MAX($F52-('2.1 Kraftwerk allgemein'!$F$16-'1.1 Allgemein'!$I$22+1),1),COLUMN(BH52)-('2.1 Kraftwerk allgemein'!$F$16-'1.1 Allgemein'!$I$22+1)))))/$F52,
SUM(OFFSET('2.5 CAPEX'!BV55,0,-MIN($F52-1,COLUMN(BH52)-1),1,MIN($F52,COLUMN(BH52))))/$F52)))))))</f>
        <v/>
      </c>
      <c r="BR52" s="199" t="str">
        <f ca="1">IF('2.1 Kraftwerk allgemein'!$F$15&lt;'1.1 Allgemein'!$I$22,
IF(OR(ISNUMBER($D52)=FALSE,$F52=""),"",
IF(AND('2.5 CAPEX'!$L55&lt;&gt;"x",'2.5 CAPEX'!$M55&lt;&gt;"x"),0,
IF($F52=0,0,
IF(BR$4&lt;'2.1 Kraftwerk allgemein'!$F$16,0,
IF(BR$4='2.1 Kraftwerk allgemein'!$F$16,'2.5 CAPEX'!$J55/$F52,
IF(BR$4&lt;'2.1 Kraftwerk allgemein'!$F$16+$F52,
('2.5 CAPEX'!$J55+SUM(OFFSET('2.5 CAPEX'!BW55,0,-MIN(MAX($F52-1-('2.1 Kraftwerk allgemein'!$F$16-'2.1 Kraftwerk allgemein'!$F$15+1),0),COLUMN(BI52)-1-('2.1 Kraftwerk allgemein'!$F$16-'2.1 Kraftwerk allgemein'!$F$15+1)),1,MIN(MAX($F52-('2.1 Kraftwerk allgemein'!$F$16-'2.1 Kraftwerk allgemein'!$F$15+1),1),COLUMN(BI52)-('2.1 Kraftwerk allgemein'!$F$16-'2.1 Kraftwerk allgemein'!$F$15+1)))))/$F52,
SUM(OFFSET('2.5 CAPEX'!BW55,0,-MIN($F52-1,COLUMN(BI52)-1),1,MIN($F52,COLUMN(BI52))))/$F52)))))),
IF(OR(ISNUMBER($D52)=FALSE,$F52=""),"",
IF(AND('2.5 CAPEX'!$L55&lt;&gt;"x",'2.5 CAPEX'!$M55&lt;&gt;"x"),0,
IF($F52=0,0,
IF(BR$4&lt;'2.1 Kraftwerk allgemein'!$F$16,0,
IF(BR$4='2.1 Kraftwerk allgemein'!$F$16,'2.5 CAPEX'!$J55/$F52,
IF(BR$4&lt;'2.1 Kraftwerk allgemein'!$F$16+$F52,
('2.5 CAPEX'!$J55+SUM(OFFSET('2.5 CAPEX'!BW55,0,-MIN(MAX($F52-1-('2.1 Kraftwerk allgemein'!$F$16-'1.1 Allgemein'!$I$22+1),0),COLUMN(BI52)-1-('2.1 Kraftwerk allgemein'!$F$16-'1.1 Allgemein'!$I$22+1)),1,MIN(MAX($F52-('2.1 Kraftwerk allgemein'!$F$16-'1.1 Allgemein'!$I$22+1),1),COLUMN(BI52)-('2.1 Kraftwerk allgemein'!$F$16-'1.1 Allgemein'!$I$22+1)))))/$F52,
SUM(OFFSET('2.5 CAPEX'!BW55,0,-MIN($F52-1,COLUMN(BI52)-1),1,MIN($F52,COLUMN(BI52))))/$F52)))))))</f>
        <v/>
      </c>
      <c r="BS52" s="199" t="str">
        <f ca="1">IF('2.1 Kraftwerk allgemein'!$F$15&lt;'1.1 Allgemein'!$I$22,
IF(OR(ISNUMBER($D52)=FALSE,$F52=""),"",
IF(AND('2.5 CAPEX'!$L55&lt;&gt;"x",'2.5 CAPEX'!$M55&lt;&gt;"x"),0,
IF($F52=0,0,
IF(BS$4&lt;'2.1 Kraftwerk allgemein'!$F$16,0,
IF(BS$4='2.1 Kraftwerk allgemein'!$F$16,'2.5 CAPEX'!$J55/$F52,
IF(BS$4&lt;'2.1 Kraftwerk allgemein'!$F$16+$F52,
('2.5 CAPEX'!$J55+SUM(OFFSET('2.5 CAPEX'!BX55,0,-MIN(MAX($F52-1-('2.1 Kraftwerk allgemein'!$F$16-'2.1 Kraftwerk allgemein'!$F$15+1),0),COLUMN(BJ52)-1-('2.1 Kraftwerk allgemein'!$F$16-'2.1 Kraftwerk allgemein'!$F$15+1)),1,MIN(MAX($F52-('2.1 Kraftwerk allgemein'!$F$16-'2.1 Kraftwerk allgemein'!$F$15+1),1),COLUMN(BJ52)-('2.1 Kraftwerk allgemein'!$F$16-'2.1 Kraftwerk allgemein'!$F$15+1)))))/$F52,
SUM(OFFSET('2.5 CAPEX'!BX55,0,-MIN($F52-1,COLUMN(BJ52)-1),1,MIN($F52,COLUMN(BJ52))))/$F52)))))),
IF(OR(ISNUMBER($D52)=FALSE,$F52=""),"",
IF(AND('2.5 CAPEX'!$L55&lt;&gt;"x",'2.5 CAPEX'!$M55&lt;&gt;"x"),0,
IF($F52=0,0,
IF(BS$4&lt;'2.1 Kraftwerk allgemein'!$F$16,0,
IF(BS$4='2.1 Kraftwerk allgemein'!$F$16,'2.5 CAPEX'!$J55/$F52,
IF(BS$4&lt;'2.1 Kraftwerk allgemein'!$F$16+$F52,
('2.5 CAPEX'!$J55+SUM(OFFSET('2.5 CAPEX'!BX55,0,-MIN(MAX($F52-1-('2.1 Kraftwerk allgemein'!$F$16-'1.1 Allgemein'!$I$22+1),0),COLUMN(BJ52)-1-('2.1 Kraftwerk allgemein'!$F$16-'1.1 Allgemein'!$I$22+1)),1,MIN(MAX($F52-('2.1 Kraftwerk allgemein'!$F$16-'1.1 Allgemein'!$I$22+1),1),COLUMN(BJ52)-('2.1 Kraftwerk allgemein'!$F$16-'1.1 Allgemein'!$I$22+1)))))/$F52,
SUM(OFFSET('2.5 CAPEX'!BX55,0,-MIN($F52-1,COLUMN(BJ52)-1),1,MIN($F52,COLUMN(BJ52))))/$F52)))))))</f>
        <v/>
      </c>
      <c r="BT52" s="199" t="str">
        <f ca="1">IF('2.1 Kraftwerk allgemein'!$F$15&lt;'1.1 Allgemein'!$I$22,
IF(OR(ISNUMBER($D52)=FALSE,$F52=""),"",
IF(AND('2.5 CAPEX'!$L55&lt;&gt;"x",'2.5 CAPEX'!$M55&lt;&gt;"x"),0,
IF($F52=0,0,
IF(BT$4&lt;'2.1 Kraftwerk allgemein'!$F$16,0,
IF(BT$4='2.1 Kraftwerk allgemein'!$F$16,'2.5 CAPEX'!$J55/$F52,
IF(BT$4&lt;'2.1 Kraftwerk allgemein'!$F$16+$F52,
('2.5 CAPEX'!$J55+SUM(OFFSET('2.5 CAPEX'!BY55,0,-MIN(MAX($F52-1-('2.1 Kraftwerk allgemein'!$F$16-'2.1 Kraftwerk allgemein'!$F$15+1),0),COLUMN(BK52)-1-('2.1 Kraftwerk allgemein'!$F$16-'2.1 Kraftwerk allgemein'!$F$15+1)),1,MIN(MAX($F52-('2.1 Kraftwerk allgemein'!$F$16-'2.1 Kraftwerk allgemein'!$F$15+1),1),COLUMN(BK52)-('2.1 Kraftwerk allgemein'!$F$16-'2.1 Kraftwerk allgemein'!$F$15+1)))))/$F52,
SUM(OFFSET('2.5 CAPEX'!BY55,0,-MIN($F52-1,COLUMN(BK52)-1),1,MIN($F52,COLUMN(BK52))))/$F52)))))),
IF(OR(ISNUMBER($D52)=FALSE,$F52=""),"",
IF(AND('2.5 CAPEX'!$L55&lt;&gt;"x",'2.5 CAPEX'!$M55&lt;&gt;"x"),0,
IF($F52=0,0,
IF(BT$4&lt;'2.1 Kraftwerk allgemein'!$F$16,0,
IF(BT$4='2.1 Kraftwerk allgemein'!$F$16,'2.5 CAPEX'!$J55/$F52,
IF(BT$4&lt;'2.1 Kraftwerk allgemein'!$F$16+$F52,
('2.5 CAPEX'!$J55+SUM(OFFSET('2.5 CAPEX'!BY55,0,-MIN(MAX($F52-1-('2.1 Kraftwerk allgemein'!$F$16-'1.1 Allgemein'!$I$22+1),0),COLUMN(BK52)-1-('2.1 Kraftwerk allgemein'!$F$16-'1.1 Allgemein'!$I$22+1)),1,MIN(MAX($F52-('2.1 Kraftwerk allgemein'!$F$16-'1.1 Allgemein'!$I$22+1),1),COLUMN(BK52)-('2.1 Kraftwerk allgemein'!$F$16-'1.1 Allgemein'!$I$22+1)))))/$F52,
SUM(OFFSET('2.5 CAPEX'!BY55,0,-MIN($F52-1,COLUMN(BK52)-1),1,MIN($F52,COLUMN(BK52))))/$F52)))))))</f>
        <v/>
      </c>
      <c r="BU52" s="199" t="str">
        <f ca="1">IF('2.1 Kraftwerk allgemein'!$F$15&lt;'1.1 Allgemein'!$I$22,
IF(OR(ISNUMBER($D52)=FALSE,$F52=""),"",
IF(AND('2.5 CAPEX'!$L55&lt;&gt;"x",'2.5 CAPEX'!$M55&lt;&gt;"x"),0,
IF($F52=0,0,
IF(BU$4&lt;'2.1 Kraftwerk allgemein'!$F$16,0,
IF(BU$4='2.1 Kraftwerk allgemein'!$F$16,'2.5 CAPEX'!$J55/$F52,
IF(BU$4&lt;'2.1 Kraftwerk allgemein'!$F$16+$F52,
('2.5 CAPEX'!$J55+SUM(OFFSET('2.5 CAPEX'!BZ55,0,-MIN(MAX($F52-1-('2.1 Kraftwerk allgemein'!$F$16-'2.1 Kraftwerk allgemein'!$F$15+1),0),COLUMN(BL52)-1-('2.1 Kraftwerk allgemein'!$F$16-'2.1 Kraftwerk allgemein'!$F$15+1)),1,MIN(MAX($F52-('2.1 Kraftwerk allgemein'!$F$16-'2.1 Kraftwerk allgemein'!$F$15+1),1),COLUMN(BL52)-('2.1 Kraftwerk allgemein'!$F$16-'2.1 Kraftwerk allgemein'!$F$15+1)))))/$F52,
SUM(OFFSET('2.5 CAPEX'!BZ55,0,-MIN($F52-1,COLUMN(BL52)-1),1,MIN($F52,COLUMN(BL52))))/$F52)))))),
IF(OR(ISNUMBER($D52)=FALSE,$F52=""),"",
IF(AND('2.5 CAPEX'!$L55&lt;&gt;"x",'2.5 CAPEX'!$M55&lt;&gt;"x"),0,
IF($F52=0,0,
IF(BU$4&lt;'2.1 Kraftwerk allgemein'!$F$16,0,
IF(BU$4='2.1 Kraftwerk allgemein'!$F$16,'2.5 CAPEX'!$J55/$F52,
IF(BU$4&lt;'2.1 Kraftwerk allgemein'!$F$16+$F52,
('2.5 CAPEX'!$J55+SUM(OFFSET('2.5 CAPEX'!BZ55,0,-MIN(MAX($F52-1-('2.1 Kraftwerk allgemein'!$F$16-'1.1 Allgemein'!$I$22+1),0),COLUMN(BL52)-1-('2.1 Kraftwerk allgemein'!$F$16-'1.1 Allgemein'!$I$22+1)),1,MIN(MAX($F52-('2.1 Kraftwerk allgemein'!$F$16-'1.1 Allgemein'!$I$22+1),1),COLUMN(BL52)-('2.1 Kraftwerk allgemein'!$F$16-'1.1 Allgemein'!$I$22+1)))))/$F52,
SUM(OFFSET('2.5 CAPEX'!BZ55,0,-MIN($F52-1,COLUMN(BL52)-1),1,MIN($F52,COLUMN(BL52))))/$F52)))))))</f>
        <v/>
      </c>
      <c r="BV52" s="199" t="str">
        <f ca="1">IF('2.1 Kraftwerk allgemein'!$F$15&lt;'1.1 Allgemein'!$I$22,
IF(OR(ISNUMBER($D52)=FALSE,$F52=""),"",
IF(AND('2.5 CAPEX'!$L55&lt;&gt;"x",'2.5 CAPEX'!$M55&lt;&gt;"x"),0,
IF($F52=0,0,
IF(BV$4&lt;'2.1 Kraftwerk allgemein'!$F$16,0,
IF(BV$4='2.1 Kraftwerk allgemein'!$F$16,'2.5 CAPEX'!$J55/$F52,
IF(BV$4&lt;'2.1 Kraftwerk allgemein'!$F$16+$F52,
('2.5 CAPEX'!$J55+SUM(OFFSET('2.5 CAPEX'!CA55,0,-MIN(MAX($F52-1-('2.1 Kraftwerk allgemein'!$F$16-'2.1 Kraftwerk allgemein'!$F$15+1),0),COLUMN(BM52)-1-('2.1 Kraftwerk allgemein'!$F$16-'2.1 Kraftwerk allgemein'!$F$15+1)),1,MIN(MAX($F52-('2.1 Kraftwerk allgemein'!$F$16-'2.1 Kraftwerk allgemein'!$F$15+1),1),COLUMN(BM52)-('2.1 Kraftwerk allgemein'!$F$16-'2.1 Kraftwerk allgemein'!$F$15+1)))))/$F52,
SUM(OFFSET('2.5 CAPEX'!CA55,0,-MIN($F52-1,COLUMN(BM52)-1),1,MIN($F52,COLUMN(BM52))))/$F52)))))),
IF(OR(ISNUMBER($D52)=FALSE,$F52=""),"",
IF(AND('2.5 CAPEX'!$L55&lt;&gt;"x",'2.5 CAPEX'!$M55&lt;&gt;"x"),0,
IF($F52=0,0,
IF(BV$4&lt;'2.1 Kraftwerk allgemein'!$F$16,0,
IF(BV$4='2.1 Kraftwerk allgemein'!$F$16,'2.5 CAPEX'!$J55/$F52,
IF(BV$4&lt;'2.1 Kraftwerk allgemein'!$F$16+$F52,
('2.5 CAPEX'!$J55+SUM(OFFSET('2.5 CAPEX'!CA55,0,-MIN(MAX($F52-1-('2.1 Kraftwerk allgemein'!$F$16-'1.1 Allgemein'!$I$22+1),0),COLUMN(BM52)-1-('2.1 Kraftwerk allgemein'!$F$16-'1.1 Allgemein'!$I$22+1)),1,MIN(MAX($F52-('2.1 Kraftwerk allgemein'!$F$16-'1.1 Allgemein'!$I$22+1),1),COLUMN(BM52)-('2.1 Kraftwerk allgemein'!$F$16-'1.1 Allgemein'!$I$22+1)))))/$F52,
SUM(OFFSET('2.5 CAPEX'!CA55,0,-MIN($F52-1,COLUMN(BM52)-1),1,MIN($F52,COLUMN(BM52))))/$F52)))))))</f>
        <v/>
      </c>
      <c r="BW52" s="199" t="str">
        <f ca="1">IF('2.1 Kraftwerk allgemein'!$F$15&lt;'1.1 Allgemein'!$I$22,
IF(OR(ISNUMBER($D52)=FALSE,$F52=""),"",
IF(AND('2.5 CAPEX'!$L55&lt;&gt;"x",'2.5 CAPEX'!$M55&lt;&gt;"x"),0,
IF($F52=0,0,
IF(BW$4&lt;'2.1 Kraftwerk allgemein'!$F$16,0,
IF(BW$4='2.1 Kraftwerk allgemein'!$F$16,'2.5 CAPEX'!$J55/$F52,
IF(BW$4&lt;'2.1 Kraftwerk allgemein'!$F$16+$F52,
('2.5 CAPEX'!$J55+SUM(OFFSET('2.5 CAPEX'!CB55,0,-MIN(MAX($F52-1-('2.1 Kraftwerk allgemein'!$F$16-'2.1 Kraftwerk allgemein'!$F$15+1),0),COLUMN(BN52)-1-('2.1 Kraftwerk allgemein'!$F$16-'2.1 Kraftwerk allgemein'!$F$15+1)),1,MIN(MAX($F52-('2.1 Kraftwerk allgemein'!$F$16-'2.1 Kraftwerk allgemein'!$F$15+1),1),COLUMN(BN52)-('2.1 Kraftwerk allgemein'!$F$16-'2.1 Kraftwerk allgemein'!$F$15+1)))))/$F52,
SUM(OFFSET('2.5 CAPEX'!CB55,0,-MIN($F52-1,COLUMN(BN52)-1),1,MIN($F52,COLUMN(BN52))))/$F52)))))),
IF(OR(ISNUMBER($D52)=FALSE,$F52=""),"",
IF(AND('2.5 CAPEX'!$L55&lt;&gt;"x",'2.5 CAPEX'!$M55&lt;&gt;"x"),0,
IF($F52=0,0,
IF(BW$4&lt;'2.1 Kraftwerk allgemein'!$F$16,0,
IF(BW$4='2.1 Kraftwerk allgemein'!$F$16,'2.5 CAPEX'!$J55/$F52,
IF(BW$4&lt;'2.1 Kraftwerk allgemein'!$F$16+$F52,
('2.5 CAPEX'!$J55+SUM(OFFSET('2.5 CAPEX'!CB55,0,-MIN(MAX($F52-1-('2.1 Kraftwerk allgemein'!$F$16-'1.1 Allgemein'!$I$22+1),0),COLUMN(BN52)-1-('2.1 Kraftwerk allgemein'!$F$16-'1.1 Allgemein'!$I$22+1)),1,MIN(MAX($F52-('2.1 Kraftwerk allgemein'!$F$16-'1.1 Allgemein'!$I$22+1),1),COLUMN(BN52)-('2.1 Kraftwerk allgemein'!$F$16-'1.1 Allgemein'!$I$22+1)))))/$F52,
SUM(OFFSET('2.5 CAPEX'!CB55,0,-MIN($F52-1,COLUMN(BN52)-1),1,MIN($F52,COLUMN(BN52))))/$F52)))))))</f>
        <v/>
      </c>
      <c r="BX52" s="199" t="str">
        <f ca="1">IF('2.1 Kraftwerk allgemein'!$F$15&lt;'1.1 Allgemein'!$I$22,
IF(OR(ISNUMBER($D52)=FALSE,$F52=""),"",
IF(AND('2.5 CAPEX'!$L55&lt;&gt;"x",'2.5 CAPEX'!$M55&lt;&gt;"x"),0,
IF($F52=0,0,
IF(BX$4&lt;'2.1 Kraftwerk allgemein'!$F$16,0,
IF(BX$4='2.1 Kraftwerk allgemein'!$F$16,'2.5 CAPEX'!$J55/$F52,
IF(BX$4&lt;'2.1 Kraftwerk allgemein'!$F$16+$F52,
('2.5 CAPEX'!$J55+SUM(OFFSET('2.5 CAPEX'!CC55,0,-MIN(MAX($F52-1-('2.1 Kraftwerk allgemein'!$F$16-'2.1 Kraftwerk allgemein'!$F$15+1),0),COLUMN(BO52)-1-('2.1 Kraftwerk allgemein'!$F$16-'2.1 Kraftwerk allgemein'!$F$15+1)),1,MIN(MAX($F52-('2.1 Kraftwerk allgemein'!$F$16-'2.1 Kraftwerk allgemein'!$F$15+1),1),COLUMN(BO52)-('2.1 Kraftwerk allgemein'!$F$16-'2.1 Kraftwerk allgemein'!$F$15+1)))))/$F52,
SUM(OFFSET('2.5 CAPEX'!CC55,0,-MIN($F52-1,COLUMN(BO52)-1),1,MIN($F52,COLUMN(BO52))))/$F52)))))),
IF(OR(ISNUMBER($D52)=FALSE,$F52=""),"",
IF(AND('2.5 CAPEX'!$L55&lt;&gt;"x",'2.5 CAPEX'!$M55&lt;&gt;"x"),0,
IF($F52=0,0,
IF(BX$4&lt;'2.1 Kraftwerk allgemein'!$F$16,0,
IF(BX$4='2.1 Kraftwerk allgemein'!$F$16,'2.5 CAPEX'!$J55/$F52,
IF(BX$4&lt;'2.1 Kraftwerk allgemein'!$F$16+$F52,
('2.5 CAPEX'!$J55+SUM(OFFSET('2.5 CAPEX'!CC55,0,-MIN(MAX($F52-1-('2.1 Kraftwerk allgemein'!$F$16-'1.1 Allgemein'!$I$22+1),0),COLUMN(BO52)-1-('2.1 Kraftwerk allgemein'!$F$16-'1.1 Allgemein'!$I$22+1)),1,MIN(MAX($F52-('2.1 Kraftwerk allgemein'!$F$16-'1.1 Allgemein'!$I$22+1),1),COLUMN(BO52)-('2.1 Kraftwerk allgemein'!$F$16-'1.1 Allgemein'!$I$22+1)))))/$F52,
SUM(OFFSET('2.5 CAPEX'!CC55,0,-MIN($F52-1,COLUMN(BO52)-1),1,MIN($F52,COLUMN(BO52))))/$F52)))))))</f>
        <v/>
      </c>
      <c r="BY52" s="199" t="str">
        <f ca="1">IF('2.1 Kraftwerk allgemein'!$F$15&lt;'1.1 Allgemein'!$I$22,
IF(OR(ISNUMBER($D52)=FALSE,$F52=""),"",
IF(AND('2.5 CAPEX'!$L55&lt;&gt;"x",'2.5 CAPEX'!$M55&lt;&gt;"x"),0,
IF($F52=0,0,
IF(BY$4&lt;'2.1 Kraftwerk allgemein'!$F$16,0,
IF(BY$4='2.1 Kraftwerk allgemein'!$F$16,'2.5 CAPEX'!$J55/$F52,
IF(BY$4&lt;'2.1 Kraftwerk allgemein'!$F$16+$F52,
('2.5 CAPEX'!$J55+SUM(OFFSET('2.5 CAPEX'!CD55,0,-MIN(MAX($F52-1-('2.1 Kraftwerk allgemein'!$F$16-'2.1 Kraftwerk allgemein'!$F$15+1),0),COLUMN(BP52)-1-('2.1 Kraftwerk allgemein'!$F$16-'2.1 Kraftwerk allgemein'!$F$15+1)),1,MIN(MAX($F52-('2.1 Kraftwerk allgemein'!$F$16-'2.1 Kraftwerk allgemein'!$F$15+1),1),COLUMN(BP52)-('2.1 Kraftwerk allgemein'!$F$16-'2.1 Kraftwerk allgemein'!$F$15+1)))))/$F52,
SUM(OFFSET('2.5 CAPEX'!CD55,0,-MIN($F52-1,COLUMN(BP52)-1),1,MIN($F52,COLUMN(BP52))))/$F52)))))),
IF(OR(ISNUMBER($D52)=FALSE,$F52=""),"",
IF(AND('2.5 CAPEX'!$L55&lt;&gt;"x",'2.5 CAPEX'!$M55&lt;&gt;"x"),0,
IF($F52=0,0,
IF(BY$4&lt;'2.1 Kraftwerk allgemein'!$F$16,0,
IF(BY$4='2.1 Kraftwerk allgemein'!$F$16,'2.5 CAPEX'!$J55/$F52,
IF(BY$4&lt;'2.1 Kraftwerk allgemein'!$F$16+$F52,
('2.5 CAPEX'!$J55+SUM(OFFSET('2.5 CAPEX'!CD55,0,-MIN(MAX($F52-1-('2.1 Kraftwerk allgemein'!$F$16-'1.1 Allgemein'!$I$22+1),0),COLUMN(BP52)-1-('2.1 Kraftwerk allgemein'!$F$16-'1.1 Allgemein'!$I$22+1)),1,MIN(MAX($F52-('2.1 Kraftwerk allgemein'!$F$16-'1.1 Allgemein'!$I$22+1),1),COLUMN(BP52)-('2.1 Kraftwerk allgemein'!$F$16-'1.1 Allgemein'!$I$22+1)))))/$F52,
SUM(OFFSET('2.5 CAPEX'!CD55,0,-MIN($F52-1,COLUMN(BP52)-1),1,MIN($F52,COLUMN(BP52))))/$F52)))))))</f>
        <v/>
      </c>
      <c r="BZ52" s="199" t="str">
        <f ca="1">IF('2.1 Kraftwerk allgemein'!$F$15&lt;'1.1 Allgemein'!$I$22,
IF(OR(ISNUMBER($D52)=FALSE,$F52=""),"",
IF(AND('2.5 CAPEX'!$L55&lt;&gt;"x",'2.5 CAPEX'!$M55&lt;&gt;"x"),0,
IF($F52=0,0,
IF(BZ$4&lt;'2.1 Kraftwerk allgemein'!$F$16,0,
IF(BZ$4='2.1 Kraftwerk allgemein'!$F$16,'2.5 CAPEX'!$J55/$F52,
IF(BZ$4&lt;'2.1 Kraftwerk allgemein'!$F$16+$F52,
('2.5 CAPEX'!$J55+SUM(OFFSET('2.5 CAPEX'!CE55,0,-MIN(MAX($F52-1-('2.1 Kraftwerk allgemein'!$F$16-'2.1 Kraftwerk allgemein'!$F$15+1),0),COLUMN(BQ52)-1-('2.1 Kraftwerk allgemein'!$F$16-'2.1 Kraftwerk allgemein'!$F$15+1)),1,MIN(MAX($F52-('2.1 Kraftwerk allgemein'!$F$16-'2.1 Kraftwerk allgemein'!$F$15+1),1),COLUMN(BQ52)-('2.1 Kraftwerk allgemein'!$F$16-'2.1 Kraftwerk allgemein'!$F$15+1)))))/$F52,
SUM(OFFSET('2.5 CAPEX'!CE55,0,-MIN($F52-1,COLUMN(BQ52)-1),1,MIN($F52,COLUMN(BQ52))))/$F52)))))),
IF(OR(ISNUMBER($D52)=FALSE,$F52=""),"",
IF(AND('2.5 CAPEX'!$L55&lt;&gt;"x",'2.5 CAPEX'!$M55&lt;&gt;"x"),0,
IF($F52=0,0,
IF(BZ$4&lt;'2.1 Kraftwerk allgemein'!$F$16,0,
IF(BZ$4='2.1 Kraftwerk allgemein'!$F$16,'2.5 CAPEX'!$J55/$F52,
IF(BZ$4&lt;'2.1 Kraftwerk allgemein'!$F$16+$F52,
('2.5 CAPEX'!$J55+SUM(OFFSET('2.5 CAPEX'!CE55,0,-MIN(MAX($F52-1-('2.1 Kraftwerk allgemein'!$F$16-'1.1 Allgemein'!$I$22+1),0),COLUMN(BQ52)-1-('2.1 Kraftwerk allgemein'!$F$16-'1.1 Allgemein'!$I$22+1)),1,MIN(MAX($F52-('2.1 Kraftwerk allgemein'!$F$16-'1.1 Allgemein'!$I$22+1),1),COLUMN(BQ52)-('2.1 Kraftwerk allgemein'!$F$16-'1.1 Allgemein'!$I$22+1)))))/$F52,
SUM(OFFSET('2.5 CAPEX'!CE55,0,-MIN($F52-1,COLUMN(BQ52)-1),1,MIN($F52,COLUMN(BQ52))))/$F52)))))))</f>
        <v/>
      </c>
      <c r="CA52" s="199" t="str">
        <f ca="1">IF('2.1 Kraftwerk allgemein'!$F$15&lt;'1.1 Allgemein'!$I$22,
IF(OR(ISNUMBER($D52)=FALSE,$F52=""),"",
IF(AND('2.5 CAPEX'!$L55&lt;&gt;"x",'2.5 CAPEX'!$M55&lt;&gt;"x"),0,
IF($F52=0,0,
IF(CA$4&lt;'2.1 Kraftwerk allgemein'!$F$16,0,
IF(CA$4='2.1 Kraftwerk allgemein'!$F$16,'2.5 CAPEX'!$J55/$F52,
IF(CA$4&lt;'2.1 Kraftwerk allgemein'!$F$16+$F52,
('2.5 CAPEX'!$J55+SUM(OFFSET('2.5 CAPEX'!CF55,0,-MIN(MAX($F52-1-('2.1 Kraftwerk allgemein'!$F$16-'2.1 Kraftwerk allgemein'!$F$15+1),0),COLUMN(BR52)-1-('2.1 Kraftwerk allgemein'!$F$16-'2.1 Kraftwerk allgemein'!$F$15+1)),1,MIN(MAX($F52-('2.1 Kraftwerk allgemein'!$F$16-'2.1 Kraftwerk allgemein'!$F$15+1),1),COLUMN(BR52)-('2.1 Kraftwerk allgemein'!$F$16-'2.1 Kraftwerk allgemein'!$F$15+1)))))/$F52,
SUM(OFFSET('2.5 CAPEX'!CF55,0,-MIN($F52-1,COLUMN(BR52)-1),1,MIN($F52,COLUMN(BR52))))/$F52)))))),
IF(OR(ISNUMBER($D52)=FALSE,$F52=""),"",
IF(AND('2.5 CAPEX'!$L55&lt;&gt;"x",'2.5 CAPEX'!$M55&lt;&gt;"x"),0,
IF($F52=0,0,
IF(CA$4&lt;'2.1 Kraftwerk allgemein'!$F$16,0,
IF(CA$4='2.1 Kraftwerk allgemein'!$F$16,'2.5 CAPEX'!$J55/$F52,
IF(CA$4&lt;'2.1 Kraftwerk allgemein'!$F$16+$F52,
('2.5 CAPEX'!$J55+SUM(OFFSET('2.5 CAPEX'!CF55,0,-MIN(MAX($F52-1-('2.1 Kraftwerk allgemein'!$F$16-'1.1 Allgemein'!$I$22+1),0),COLUMN(BR52)-1-('2.1 Kraftwerk allgemein'!$F$16-'1.1 Allgemein'!$I$22+1)),1,MIN(MAX($F52-('2.1 Kraftwerk allgemein'!$F$16-'1.1 Allgemein'!$I$22+1),1),COLUMN(BR52)-('2.1 Kraftwerk allgemein'!$F$16-'1.1 Allgemein'!$I$22+1)))))/$F52,
SUM(OFFSET('2.5 CAPEX'!CF55,0,-MIN($F52-1,COLUMN(BR52)-1),1,MIN($F52,COLUMN(BR52))))/$F52)))))))</f>
        <v/>
      </c>
      <c r="CB52" s="199" t="str">
        <f ca="1">IF('2.1 Kraftwerk allgemein'!$F$15&lt;'1.1 Allgemein'!$I$22,
IF(OR(ISNUMBER($D52)=FALSE,$F52=""),"",
IF(AND('2.5 CAPEX'!$L55&lt;&gt;"x",'2.5 CAPEX'!$M55&lt;&gt;"x"),0,
IF($F52=0,0,
IF(CB$4&lt;'2.1 Kraftwerk allgemein'!$F$16,0,
IF(CB$4='2.1 Kraftwerk allgemein'!$F$16,'2.5 CAPEX'!$J55/$F52,
IF(CB$4&lt;'2.1 Kraftwerk allgemein'!$F$16+$F52,
('2.5 CAPEX'!$J55+SUM(OFFSET('2.5 CAPEX'!CG55,0,-MIN(MAX($F52-1-('2.1 Kraftwerk allgemein'!$F$16-'2.1 Kraftwerk allgemein'!$F$15+1),0),COLUMN(BS52)-1-('2.1 Kraftwerk allgemein'!$F$16-'2.1 Kraftwerk allgemein'!$F$15+1)),1,MIN(MAX($F52-('2.1 Kraftwerk allgemein'!$F$16-'2.1 Kraftwerk allgemein'!$F$15+1),1),COLUMN(BS52)-('2.1 Kraftwerk allgemein'!$F$16-'2.1 Kraftwerk allgemein'!$F$15+1)))))/$F52,
SUM(OFFSET('2.5 CAPEX'!CG55,0,-MIN($F52-1,COLUMN(BS52)-1),1,MIN($F52,COLUMN(BS52))))/$F52)))))),
IF(OR(ISNUMBER($D52)=FALSE,$F52=""),"",
IF(AND('2.5 CAPEX'!$L55&lt;&gt;"x",'2.5 CAPEX'!$M55&lt;&gt;"x"),0,
IF($F52=0,0,
IF(CB$4&lt;'2.1 Kraftwerk allgemein'!$F$16,0,
IF(CB$4='2.1 Kraftwerk allgemein'!$F$16,'2.5 CAPEX'!$J55/$F52,
IF(CB$4&lt;'2.1 Kraftwerk allgemein'!$F$16+$F52,
('2.5 CAPEX'!$J55+SUM(OFFSET('2.5 CAPEX'!CG55,0,-MIN(MAX($F52-1-('2.1 Kraftwerk allgemein'!$F$16-'1.1 Allgemein'!$I$22+1),0),COLUMN(BS52)-1-('2.1 Kraftwerk allgemein'!$F$16-'1.1 Allgemein'!$I$22+1)),1,MIN(MAX($F52-('2.1 Kraftwerk allgemein'!$F$16-'1.1 Allgemein'!$I$22+1),1),COLUMN(BS52)-('2.1 Kraftwerk allgemein'!$F$16-'1.1 Allgemein'!$I$22+1)))))/$F52,
SUM(OFFSET('2.5 CAPEX'!CG55,0,-MIN($F52-1,COLUMN(BS52)-1),1,MIN($F52,COLUMN(BS52))))/$F52)))))))</f>
        <v/>
      </c>
      <c r="CC52" s="199" t="str">
        <f ca="1">IF('2.1 Kraftwerk allgemein'!$F$15&lt;'1.1 Allgemein'!$I$22,
IF(OR(ISNUMBER($D52)=FALSE,$F52=""),"",
IF(AND('2.5 CAPEX'!$L55&lt;&gt;"x",'2.5 CAPEX'!$M55&lt;&gt;"x"),0,
IF($F52=0,0,
IF(CC$4&lt;'2.1 Kraftwerk allgemein'!$F$16,0,
IF(CC$4='2.1 Kraftwerk allgemein'!$F$16,'2.5 CAPEX'!$J55/$F52,
IF(CC$4&lt;'2.1 Kraftwerk allgemein'!$F$16+$F52,
('2.5 CAPEX'!$J55+SUM(OFFSET('2.5 CAPEX'!CH55,0,-MIN(MAX($F52-1-('2.1 Kraftwerk allgemein'!$F$16-'2.1 Kraftwerk allgemein'!$F$15+1),0),COLUMN(BT52)-1-('2.1 Kraftwerk allgemein'!$F$16-'2.1 Kraftwerk allgemein'!$F$15+1)),1,MIN(MAX($F52-('2.1 Kraftwerk allgemein'!$F$16-'2.1 Kraftwerk allgemein'!$F$15+1),1),COLUMN(BT52)-('2.1 Kraftwerk allgemein'!$F$16-'2.1 Kraftwerk allgemein'!$F$15+1)))))/$F52,
SUM(OFFSET('2.5 CAPEX'!CH55,0,-MIN($F52-1,COLUMN(BT52)-1),1,MIN($F52,COLUMN(BT52))))/$F52)))))),
IF(OR(ISNUMBER($D52)=FALSE,$F52=""),"",
IF(AND('2.5 CAPEX'!$L55&lt;&gt;"x",'2.5 CAPEX'!$M55&lt;&gt;"x"),0,
IF($F52=0,0,
IF(CC$4&lt;'2.1 Kraftwerk allgemein'!$F$16,0,
IF(CC$4='2.1 Kraftwerk allgemein'!$F$16,'2.5 CAPEX'!$J55/$F52,
IF(CC$4&lt;'2.1 Kraftwerk allgemein'!$F$16+$F52,
('2.5 CAPEX'!$J55+SUM(OFFSET('2.5 CAPEX'!CH55,0,-MIN(MAX($F52-1-('2.1 Kraftwerk allgemein'!$F$16-'1.1 Allgemein'!$I$22+1),0),COLUMN(BT52)-1-('2.1 Kraftwerk allgemein'!$F$16-'1.1 Allgemein'!$I$22+1)),1,MIN(MAX($F52-('2.1 Kraftwerk allgemein'!$F$16-'1.1 Allgemein'!$I$22+1),1),COLUMN(BT52)-('2.1 Kraftwerk allgemein'!$F$16-'1.1 Allgemein'!$I$22+1)))))/$F52,
SUM(OFFSET('2.5 CAPEX'!CH55,0,-MIN($F52-1,COLUMN(BT52)-1),1,MIN($F52,COLUMN(BT52))))/$F52)))))))</f>
        <v/>
      </c>
      <c r="CD52" s="199" t="str">
        <f ca="1">IF('2.1 Kraftwerk allgemein'!$F$15&lt;'1.1 Allgemein'!$I$22,
IF(OR(ISNUMBER($D52)=FALSE,$F52=""),"",
IF(AND('2.5 CAPEX'!$L55&lt;&gt;"x",'2.5 CAPEX'!$M55&lt;&gt;"x"),0,
IF($F52=0,0,
IF(CD$4&lt;'2.1 Kraftwerk allgemein'!$F$16,0,
IF(CD$4='2.1 Kraftwerk allgemein'!$F$16,'2.5 CAPEX'!$J55/$F52,
IF(CD$4&lt;'2.1 Kraftwerk allgemein'!$F$16+$F52,
('2.5 CAPEX'!$J55+SUM(OFFSET('2.5 CAPEX'!CI55,0,-MIN(MAX($F52-1-('2.1 Kraftwerk allgemein'!$F$16-'2.1 Kraftwerk allgemein'!$F$15+1),0),COLUMN(BU52)-1-('2.1 Kraftwerk allgemein'!$F$16-'2.1 Kraftwerk allgemein'!$F$15+1)),1,MIN(MAX($F52-('2.1 Kraftwerk allgemein'!$F$16-'2.1 Kraftwerk allgemein'!$F$15+1),1),COLUMN(BU52)-('2.1 Kraftwerk allgemein'!$F$16-'2.1 Kraftwerk allgemein'!$F$15+1)))))/$F52,
SUM(OFFSET('2.5 CAPEX'!CI55,0,-MIN($F52-1,COLUMN(BU52)-1),1,MIN($F52,COLUMN(BU52))))/$F52)))))),
IF(OR(ISNUMBER($D52)=FALSE,$F52=""),"",
IF(AND('2.5 CAPEX'!$L55&lt;&gt;"x",'2.5 CAPEX'!$M55&lt;&gt;"x"),0,
IF($F52=0,0,
IF(CD$4&lt;'2.1 Kraftwerk allgemein'!$F$16,0,
IF(CD$4='2.1 Kraftwerk allgemein'!$F$16,'2.5 CAPEX'!$J55/$F52,
IF(CD$4&lt;'2.1 Kraftwerk allgemein'!$F$16+$F52,
('2.5 CAPEX'!$J55+SUM(OFFSET('2.5 CAPEX'!CI55,0,-MIN(MAX($F52-1-('2.1 Kraftwerk allgemein'!$F$16-'1.1 Allgemein'!$I$22+1),0),COLUMN(BU52)-1-('2.1 Kraftwerk allgemein'!$F$16-'1.1 Allgemein'!$I$22+1)),1,MIN(MAX($F52-('2.1 Kraftwerk allgemein'!$F$16-'1.1 Allgemein'!$I$22+1),1),COLUMN(BU52)-('2.1 Kraftwerk allgemein'!$F$16-'1.1 Allgemein'!$I$22+1)))))/$F52,
SUM(OFFSET('2.5 CAPEX'!CI55,0,-MIN($F52-1,COLUMN(BU52)-1),1,MIN($F52,COLUMN(BU52))))/$F52)))))))</f>
        <v/>
      </c>
      <c r="CE52" s="199" t="str">
        <f ca="1">IF('2.1 Kraftwerk allgemein'!$F$15&lt;'1.1 Allgemein'!$I$22,
IF(OR(ISNUMBER($D52)=FALSE,$F52=""),"",
IF(AND('2.5 CAPEX'!$L55&lt;&gt;"x",'2.5 CAPEX'!$M55&lt;&gt;"x"),0,
IF($F52=0,0,
IF(CE$4&lt;'2.1 Kraftwerk allgemein'!$F$16,0,
IF(CE$4='2.1 Kraftwerk allgemein'!$F$16,'2.5 CAPEX'!$J55/$F52,
IF(CE$4&lt;'2.1 Kraftwerk allgemein'!$F$16+$F52,
('2.5 CAPEX'!$J55+SUM(OFFSET('2.5 CAPEX'!CJ55,0,-MIN(MAX($F52-1-('2.1 Kraftwerk allgemein'!$F$16-'2.1 Kraftwerk allgemein'!$F$15+1),0),COLUMN(BV52)-1-('2.1 Kraftwerk allgemein'!$F$16-'2.1 Kraftwerk allgemein'!$F$15+1)),1,MIN(MAX($F52-('2.1 Kraftwerk allgemein'!$F$16-'2.1 Kraftwerk allgemein'!$F$15+1),1),COLUMN(BV52)-('2.1 Kraftwerk allgemein'!$F$16-'2.1 Kraftwerk allgemein'!$F$15+1)))))/$F52,
SUM(OFFSET('2.5 CAPEX'!CJ55,0,-MIN($F52-1,COLUMN(BV52)-1),1,MIN($F52,COLUMN(BV52))))/$F52)))))),
IF(OR(ISNUMBER($D52)=FALSE,$F52=""),"",
IF(AND('2.5 CAPEX'!$L55&lt;&gt;"x",'2.5 CAPEX'!$M55&lt;&gt;"x"),0,
IF($F52=0,0,
IF(CE$4&lt;'2.1 Kraftwerk allgemein'!$F$16,0,
IF(CE$4='2.1 Kraftwerk allgemein'!$F$16,'2.5 CAPEX'!$J55/$F52,
IF(CE$4&lt;'2.1 Kraftwerk allgemein'!$F$16+$F52,
('2.5 CAPEX'!$J55+SUM(OFFSET('2.5 CAPEX'!CJ55,0,-MIN(MAX($F52-1-('2.1 Kraftwerk allgemein'!$F$16-'1.1 Allgemein'!$I$22+1),0),COLUMN(BV52)-1-('2.1 Kraftwerk allgemein'!$F$16-'1.1 Allgemein'!$I$22+1)),1,MIN(MAX($F52-('2.1 Kraftwerk allgemein'!$F$16-'1.1 Allgemein'!$I$22+1),1),COLUMN(BV52)-('2.1 Kraftwerk allgemein'!$F$16-'1.1 Allgemein'!$I$22+1)))))/$F52,
SUM(OFFSET('2.5 CAPEX'!CJ55,0,-MIN($F52-1,COLUMN(BV52)-1),1,MIN($F52,COLUMN(BV52))))/$F52)))))))</f>
        <v/>
      </c>
      <c r="CF52" s="199" t="str">
        <f ca="1">IF('2.1 Kraftwerk allgemein'!$F$15&lt;'1.1 Allgemein'!$I$22,
IF(OR(ISNUMBER($D52)=FALSE,$F52=""),"",
IF(AND('2.5 CAPEX'!$L55&lt;&gt;"x",'2.5 CAPEX'!$M55&lt;&gt;"x"),0,
IF($F52=0,0,
IF(CF$4&lt;'2.1 Kraftwerk allgemein'!$F$16,0,
IF(CF$4='2.1 Kraftwerk allgemein'!$F$16,'2.5 CAPEX'!$J55/$F52,
IF(CF$4&lt;'2.1 Kraftwerk allgemein'!$F$16+$F52,
('2.5 CAPEX'!$J55+SUM(OFFSET('2.5 CAPEX'!CK55,0,-MIN(MAX($F52-1-('2.1 Kraftwerk allgemein'!$F$16-'2.1 Kraftwerk allgemein'!$F$15+1),0),COLUMN(BW52)-1-('2.1 Kraftwerk allgemein'!$F$16-'2.1 Kraftwerk allgemein'!$F$15+1)),1,MIN(MAX($F52-('2.1 Kraftwerk allgemein'!$F$16-'2.1 Kraftwerk allgemein'!$F$15+1),1),COLUMN(BW52)-('2.1 Kraftwerk allgemein'!$F$16-'2.1 Kraftwerk allgemein'!$F$15+1)))))/$F52,
SUM(OFFSET('2.5 CAPEX'!CK55,0,-MIN($F52-1,COLUMN(BW52)-1),1,MIN($F52,COLUMN(BW52))))/$F52)))))),
IF(OR(ISNUMBER($D52)=FALSE,$F52=""),"",
IF(AND('2.5 CAPEX'!$L55&lt;&gt;"x",'2.5 CAPEX'!$M55&lt;&gt;"x"),0,
IF($F52=0,0,
IF(CF$4&lt;'2.1 Kraftwerk allgemein'!$F$16,0,
IF(CF$4='2.1 Kraftwerk allgemein'!$F$16,'2.5 CAPEX'!$J55/$F52,
IF(CF$4&lt;'2.1 Kraftwerk allgemein'!$F$16+$F52,
('2.5 CAPEX'!$J55+SUM(OFFSET('2.5 CAPEX'!CK55,0,-MIN(MAX($F52-1-('2.1 Kraftwerk allgemein'!$F$16-'1.1 Allgemein'!$I$22+1),0),COLUMN(BW52)-1-('2.1 Kraftwerk allgemein'!$F$16-'1.1 Allgemein'!$I$22+1)),1,MIN(MAX($F52-('2.1 Kraftwerk allgemein'!$F$16-'1.1 Allgemein'!$I$22+1),1),COLUMN(BW52)-('2.1 Kraftwerk allgemein'!$F$16-'1.1 Allgemein'!$I$22+1)))))/$F52,
SUM(OFFSET('2.5 CAPEX'!CK55,0,-MIN($F52-1,COLUMN(BW52)-1),1,MIN($F52,COLUMN(BW52))))/$F52)))))))</f>
        <v/>
      </c>
      <c r="CG52" s="199" t="str">
        <f ca="1">IF('2.1 Kraftwerk allgemein'!$F$15&lt;'1.1 Allgemein'!$I$22,
IF(OR(ISNUMBER($D52)=FALSE,$F52=""),"",
IF(AND('2.5 CAPEX'!$L55&lt;&gt;"x",'2.5 CAPEX'!$M55&lt;&gt;"x"),0,
IF($F52=0,0,
IF(CG$4&lt;'2.1 Kraftwerk allgemein'!$F$16,0,
IF(CG$4='2.1 Kraftwerk allgemein'!$F$16,'2.5 CAPEX'!$J55/$F52,
IF(CG$4&lt;'2.1 Kraftwerk allgemein'!$F$16+$F52,
('2.5 CAPEX'!$J55+SUM(OFFSET('2.5 CAPEX'!CL55,0,-MIN(MAX($F52-1-('2.1 Kraftwerk allgemein'!$F$16-'2.1 Kraftwerk allgemein'!$F$15+1),0),COLUMN(BX52)-1-('2.1 Kraftwerk allgemein'!$F$16-'2.1 Kraftwerk allgemein'!$F$15+1)),1,MIN(MAX($F52-('2.1 Kraftwerk allgemein'!$F$16-'2.1 Kraftwerk allgemein'!$F$15+1),1),COLUMN(BX52)-('2.1 Kraftwerk allgemein'!$F$16-'2.1 Kraftwerk allgemein'!$F$15+1)))))/$F52,
SUM(OFFSET('2.5 CAPEX'!CL55,0,-MIN($F52-1,COLUMN(BX52)-1),1,MIN($F52,COLUMN(BX52))))/$F52)))))),
IF(OR(ISNUMBER($D52)=FALSE,$F52=""),"",
IF(AND('2.5 CAPEX'!$L55&lt;&gt;"x",'2.5 CAPEX'!$M55&lt;&gt;"x"),0,
IF($F52=0,0,
IF(CG$4&lt;'2.1 Kraftwerk allgemein'!$F$16,0,
IF(CG$4='2.1 Kraftwerk allgemein'!$F$16,'2.5 CAPEX'!$J55/$F52,
IF(CG$4&lt;'2.1 Kraftwerk allgemein'!$F$16+$F52,
('2.5 CAPEX'!$J55+SUM(OFFSET('2.5 CAPEX'!CL55,0,-MIN(MAX($F52-1-('2.1 Kraftwerk allgemein'!$F$16-'1.1 Allgemein'!$I$22+1),0),COLUMN(BX52)-1-('2.1 Kraftwerk allgemein'!$F$16-'1.1 Allgemein'!$I$22+1)),1,MIN(MAX($F52-('2.1 Kraftwerk allgemein'!$F$16-'1.1 Allgemein'!$I$22+1),1),COLUMN(BX52)-('2.1 Kraftwerk allgemein'!$F$16-'1.1 Allgemein'!$I$22+1)))))/$F52,
SUM(OFFSET('2.5 CAPEX'!CL55,0,-MIN($F52-1,COLUMN(BX52)-1),1,MIN($F52,COLUMN(BX52))))/$F52)))))))</f>
        <v/>
      </c>
      <c r="CH52" s="199" t="str">
        <f ca="1">IF('2.1 Kraftwerk allgemein'!$F$15&lt;'1.1 Allgemein'!$I$22,
IF(OR(ISNUMBER($D52)=FALSE,$F52=""),"",
IF(AND('2.5 CAPEX'!$L55&lt;&gt;"x",'2.5 CAPEX'!$M55&lt;&gt;"x"),0,
IF($F52=0,0,
IF(CH$4&lt;'2.1 Kraftwerk allgemein'!$F$16,0,
IF(CH$4='2.1 Kraftwerk allgemein'!$F$16,'2.5 CAPEX'!$J55/$F52,
IF(CH$4&lt;'2.1 Kraftwerk allgemein'!$F$16+$F52,
('2.5 CAPEX'!$J55+SUM(OFFSET('2.5 CAPEX'!CM55,0,-MIN(MAX($F52-1-('2.1 Kraftwerk allgemein'!$F$16-'2.1 Kraftwerk allgemein'!$F$15+1),0),COLUMN(BY52)-1-('2.1 Kraftwerk allgemein'!$F$16-'2.1 Kraftwerk allgemein'!$F$15+1)),1,MIN(MAX($F52-('2.1 Kraftwerk allgemein'!$F$16-'2.1 Kraftwerk allgemein'!$F$15+1),1),COLUMN(BY52)-('2.1 Kraftwerk allgemein'!$F$16-'2.1 Kraftwerk allgemein'!$F$15+1)))))/$F52,
SUM(OFFSET('2.5 CAPEX'!CM55,0,-MIN($F52-1,COLUMN(BY52)-1),1,MIN($F52,COLUMN(BY52))))/$F52)))))),
IF(OR(ISNUMBER($D52)=FALSE,$F52=""),"",
IF(AND('2.5 CAPEX'!$L55&lt;&gt;"x",'2.5 CAPEX'!$M55&lt;&gt;"x"),0,
IF($F52=0,0,
IF(CH$4&lt;'2.1 Kraftwerk allgemein'!$F$16,0,
IF(CH$4='2.1 Kraftwerk allgemein'!$F$16,'2.5 CAPEX'!$J55/$F52,
IF(CH$4&lt;'2.1 Kraftwerk allgemein'!$F$16+$F52,
('2.5 CAPEX'!$J55+SUM(OFFSET('2.5 CAPEX'!CM55,0,-MIN(MAX($F52-1-('2.1 Kraftwerk allgemein'!$F$16-'1.1 Allgemein'!$I$22+1),0),COLUMN(BY52)-1-('2.1 Kraftwerk allgemein'!$F$16-'1.1 Allgemein'!$I$22+1)),1,MIN(MAX($F52-('2.1 Kraftwerk allgemein'!$F$16-'1.1 Allgemein'!$I$22+1),1),COLUMN(BY52)-('2.1 Kraftwerk allgemein'!$F$16-'1.1 Allgemein'!$I$22+1)))))/$F52,
SUM(OFFSET('2.5 CAPEX'!CM55,0,-MIN($F52-1,COLUMN(BY52)-1),1,MIN($F52,COLUMN(BY52))))/$F52)))))))</f>
        <v/>
      </c>
      <c r="CI52" s="199" t="str">
        <f ca="1">IF('2.1 Kraftwerk allgemein'!$F$15&lt;'1.1 Allgemein'!$I$22,
IF(OR(ISNUMBER($D52)=FALSE,$F52=""),"",
IF(AND('2.5 CAPEX'!$L55&lt;&gt;"x",'2.5 CAPEX'!$M55&lt;&gt;"x"),0,
IF($F52=0,0,
IF(CI$4&lt;'2.1 Kraftwerk allgemein'!$F$16,0,
IF(CI$4='2.1 Kraftwerk allgemein'!$F$16,'2.5 CAPEX'!$J55/$F52,
IF(CI$4&lt;'2.1 Kraftwerk allgemein'!$F$16+$F52,
('2.5 CAPEX'!$J55+SUM(OFFSET('2.5 CAPEX'!CN55,0,-MIN(MAX($F52-1-('2.1 Kraftwerk allgemein'!$F$16-'2.1 Kraftwerk allgemein'!$F$15+1),0),COLUMN(BZ52)-1-('2.1 Kraftwerk allgemein'!$F$16-'2.1 Kraftwerk allgemein'!$F$15+1)),1,MIN(MAX($F52-('2.1 Kraftwerk allgemein'!$F$16-'2.1 Kraftwerk allgemein'!$F$15+1),1),COLUMN(BZ52)-('2.1 Kraftwerk allgemein'!$F$16-'2.1 Kraftwerk allgemein'!$F$15+1)))))/$F52,
SUM(OFFSET('2.5 CAPEX'!CN55,0,-MIN($F52-1,COLUMN(BZ52)-1),1,MIN($F52,COLUMN(BZ52))))/$F52)))))),
IF(OR(ISNUMBER($D52)=FALSE,$F52=""),"",
IF(AND('2.5 CAPEX'!$L55&lt;&gt;"x",'2.5 CAPEX'!$M55&lt;&gt;"x"),0,
IF($F52=0,0,
IF(CI$4&lt;'2.1 Kraftwerk allgemein'!$F$16,0,
IF(CI$4='2.1 Kraftwerk allgemein'!$F$16,'2.5 CAPEX'!$J55/$F52,
IF(CI$4&lt;'2.1 Kraftwerk allgemein'!$F$16+$F52,
('2.5 CAPEX'!$J55+SUM(OFFSET('2.5 CAPEX'!CN55,0,-MIN(MAX($F52-1-('2.1 Kraftwerk allgemein'!$F$16-'1.1 Allgemein'!$I$22+1),0),COLUMN(BZ52)-1-('2.1 Kraftwerk allgemein'!$F$16-'1.1 Allgemein'!$I$22+1)),1,MIN(MAX($F52-('2.1 Kraftwerk allgemein'!$F$16-'1.1 Allgemein'!$I$22+1),1),COLUMN(BZ52)-('2.1 Kraftwerk allgemein'!$F$16-'1.1 Allgemein'!$I$22+1)))))/$F52,
SUM(OFFSET('2.5 CAPEX'!CN55,0,-MIN($F52-1,COLUMN(BZ52)-1),1,MIN($F52,COLUMN(BZ52))))/$F52)))))))</f>
        <v/>
      </c>
      <c r="CJ52" s="199" t="str">
        <f ca="1">IF('2.1 Kraftwerk allgemein'!$F$15&lt;'1.1 Allgemein'!$I$22,
IF(OR(ISNUMBER($D52)=FALSE,$F52=""),"",
IF(AND('2.5 CAPEX'!$L55&lt;&gt;"x",'2.5 CAPEX'!$M55&lt;&gt;"x"),0,
IF($F52=0,0,
IF(CJ$4&lt;'2.1 Kraftwerk allgemein'!$F$16,0,
IF(CJ$4='2.1 Kraftwerk allgemein'!$F$16,'2.5 CAPEX'!$J55/$F52,
IF(CJ$4&lt;'2.1 Kraftwerk allgemein'!$F$16+$F52,
('2.5 CAPEX'!$J55+SUM(OFFSET('2.5 CAPEX'!CO55,0,-MIN(MAX($F52-1-('2.1 Kraftwerk allgemein'!$F$16-'2.1 Kraftwerk allgemein'!$F$15+1),0),COLUMN(CA52)-1-('2.1 Kraftwerk allgemein'!$F$16-'2.1 Kraftwerk allgemein'!$F$15+1)),1,MIN(MAX($F52-('2.1 Kraftwerk allgemein'!$F$16-'2.1 Kraftwerk allgemein'!$F$15+1),1),COLUMN(CA52)-('2.1 Kraftwerk allgemein'!$F$16-'2.1 Kraftwerk allgemein'!$F$15+1)))))/$F52,
SUM(OFFSET('2.5 CAPEX'!CO55,0,-MIN($F52-1,COLUMN(CA52)-1),1,MIN($F52,COLUMN(CA52))))/$F52)))))),
IF(OR(ISNUMBER($D52)=FALSE,$F52=""),"",
IF(AND('2.5 CAPEX'!$L55&lt;&gt;"x",'2.5 CAPEX'!$M55&lt;&gt;"x"),0,
IF($F52=0,0,
IF(CJ$4&lt;'2.1 Kraftwerk allgemein'!$F$16,0,
IF(CJ$4='2.1 Kraftwerk allgemein'!$F$16,'2.5 CAPEX'!$J55/$F52,
IF(CJ$4&lt;'2.1 Kraftwerk allgemein'!$F$16+$F52,
('2.5 CAPEX'!$J55+SUM(OFFSET('2.5 CAPEX'!CO55,0,-MIN(MAX($F52-1-('2.1 Kraftwerk allgemein'!$F$16-'1.1 Allgemein'!$I$22+1),0),COLUMN(CA52)-1-('2.1 Kraftwerk allgemein'!$F$16-'1.1 Allgemein'!$I$22+1)),1,MIN(MAX($F52-('2.1 Kraftwerk allgemein'!$F$16-'1.1 Allgemein'!$I$22+1),1),COLUMN(CA52)-('2.1 Kraftwerk allgemein'!$F$16-'1.1 Allgemein'!$I$22+1)))))/$F52,
SUM(OFFSET('2.5 CAPEX'!CO55,0,-MIN($F52-1,COLUMN(CA52)-1),1,MIN($F52,COLUMN(CA52))))/$F52)))))))</f>
        <v/>
      </c>
      <c r="CK52" s="199" t="str">
        <f ca="1">IF('2.1 Kraftwerk allgemein'!$F$15&lt;'1.1 Allgemein'!$I$22,
IF(OR(ISNUMBER($D52)=FALSE,$F52=""),"",
IF(AND('2.5 CAPEX'!$L55&lt;&gt;"x",'2.5 CAPEX'!$M55&lt;&gt;"x"),0,
IF($F52=0,0,
IF(CK$4&lt;'2.1 Kraftwerk allgemein'!$F$16,0,
IF(CK$4='2.1 Kraftwerk allgemein'!$F$16,'2.5 CAPEX'!$J55/$F52,
IF(CK$4&lt;'2.1 Kraftwerk allgemein'!$F$16+$F52,
('2.5 CAPEX'!$J55+SUM(OFFSET('2.5 CAPEX'!CP55,0,-MIN(MAX($F52-1-('2.1 Kraftwerk allgemein'!$F$16-'2.1 Kraftwerk allgemein'!$F$15+1),0),COLUMN(CB52)-1-('2.1 Kraftwerk allgemein'!$F$16-'2.1 Kraftwerk allgemein'!$F$15+1)),1,MIN(MAX($F52-('2.1 Kraftwerk allgemein'!$F$16-'2.1 Kraftwerk allgemein'!$F$15+1),1),COLUMN(CB52)-('2.1 Kraftwerk allgemein'!$F$16-'2.1 Kraftwerk allgemein'!$F$15+1)))))/$F52,
SUM(OFFSET('2.5 CAPEX'!CP55,0,-MIN($F52-1,COLUMN(CB52)-1),1,MIN($F52,COLUMN(CB52))))/$F52)))))),
IF(OR(ISNUMBER($D52)=FALSE,$F52=""),"",
IF(AND('2.5 CAPEX'!$L55&lt;&gt;"x",'2.5 CAPEX'!$M55&lt;&gt;"x"),0,
IF($F52=0,0,
IF(CK$4&lt;'2.1 Kraftwerk allgemein'!$F$16,0,
IF(CK$4='2.1 Kraftwerk allgemein'!$F$16,'2.5 CAPEX'!$J55/$F52,
IF(CK$4&lt;'2.1 Kraftwerk allgemein'!$F$16+$F52,
('2.5 CAPEX'!$J55+SUM(OFFSET('2.5 CAPEX'!CP55,0,-MIN(MAX($F52-1-('2.1 Kraftwerk allgemein'!$F$16-'1.1 Allgemein'!$I$22+1),0),COLUMN(CB52)-1-('2.1 Kraftwerk allgemein'!$F$16-'1.1 Allgemein'!$I$22+1)),1,MIN(MAX($F52-('2.1 Kraftwerk allgemein'!$F$16-'1.1 Allgemein'!$I$22+1),1),COLUMN(CB52)-('2.1 Kraftwerk allgemein'!$F$16-'1.1 Allgemein'!$I$22+1)))))/$F52,
SUM(OFFSET('2.5 CAPEX'!CP55,0,-MIN($F52-1,COLUMN(CB52)-1),1,MIN($F52,COLUMN(CB52))))/$F52)))))))</f>
        <v/>
      </c>
      <c r="CL52" s="199" t="str">
        <f ca="1">IF('2.1 Kraftwerk allgemein'!$F$15&lt;'1.1 Allgemein'!$I$22,
IF(OR(ISNUMBER($D52)=FALSE,$F52=""),"",
IF(AND('2.5 CAPEX'!$L55&lt;&gt;"x",'2.5 CAPEX'!$M55&lt;&gt;"x"),0,
IF($F52=0,0,
IF(CL$4&lt;'2.1 Kraftwerk allgemein'!$F$16,0,
IF(CL$4='2.1 Kraftwerk allgemein'!$F$16,'2.5 CAPEX'!$J55/$F52,
IF(CL$4&lt;'2.1 Kraftwerk allgemein'!$F$16+$F52,
('2.5 CAPEX'!$J55+SUM(OFFSET('2.5 CAPEX'!CQ55,0,-MIN(MAX($F52-1-('2.1 Kraftwerk allgemein'!$F$16-'2.1 Kraftwerk allgemein'!$F$15+1),0),COLUMN(CC52)-1-('2.1 Kraftwerk allgemein'!$F$16-'2.1 Kraftwerk allgemein'!$F$15+1)),1,MIN(MAX($F52-('2.1 Kraftwerk allgemein'!$F$16-'2.1 Kraftwerk allgemein'!$F$15+1),1),COLUMN(CC52)-('2.1 Kraftwerk allgemein'!$F$16-'2.1 Kraftwerk allgemein'!$F$15+1)))))/$F52,
SUM(OFFSET('2.5 CAPEX'!CQ55,0,-MIN($F52-1,COLUMN(CC52)-1),1,MIN($F52,COLUMN(CC52))))/$F52)))))),
IF(OR(ISNUMBER($D52)=FALSE,$F52=""),"",
IF(AND('2.5 CAPEX'!$L55&lt;&gt;"x",'2.5 CAPEX'!$M55&lt;&gt;"x"),0,
IF($F52=0,0,
IF(CL$4&lt;'2.1 Kraftwerk allgemein'!$F$16,0,
IF(CL$4='2.1 Kraftwerk allgemein'!$F$16,'2.5 CAPEX'!$J55/$F52,
IF(CL$4&lt;'2.1 Kraftwerk allgemein'!$F$16+$F52,
('2.5 CAPEX'!$J55+SUM(OFFSET('2.5 CAPEX'!CQ55,0,-MIN(MAX($F52-1-('2.1 Kraftwerk allgemein'!$F$16-'1.1 Allgemein'!$I$22+1),0),COLUMN(CC52)-1-('2.1 Kraftwerk allgemein'!$F$16-'1.1 Allgemein'!$I$22+1)),1,MIN(MAX($F52-('2.1 Kraftwerk allgemein'!$F$16-'1.1 Allgemein'!$I$22+1),1),COLUMN(CC52)-('2.1 Kraftwerk allgemein'!$F$16-'1.1 Allgemein'!$I$22+1)))))/$F52,
SUM(OFFSET('2.5 CAPEX'!CQ55,0,-MIN($F52-1,COLUMN(CC52)-1),1,MIN($F52,COLUMN(CC52))))/$F52)))))))</f>
        <v/>
      </c>
      <c r="CM52" s="199" t="str">
        <f ca="1">IF('2.1 Kraftwerk allgemein'!$F$15&lt;'1.1 Allgemein'!$I$22,
IF(OR(ISNUMBER($D52)=FALSE,$F52=""),"",
IF(AND('2.5 CAPEX'!$L55&lt;&gt;"x",'2.5 CAPEX'!$M55&lt;&gt;"x"),0,
IF($F52=0,0,
IF(CM$4&lt;'2.1 Kraftwerk allgemein'!$F$16,0,
IF(CM$4='2.1 Kraftwerk allgemein'!$F$16,'2.5 CAPEX'!$J55/$F52,
IF(CM$4&lt;'2.1 Kraftwerk allgemein'!$F$16+$F52,
('2.5 CAPEX'!$J55+SUM(OFFSET('2.5 CAPEX'!CR55,0,-MIN(MAX($F52-1-('2.1 Kraftwerk allgemein'!$F$16-'2.1 Kraftwerk allgemein'!$F$15+1),0),COLUMN(CD52)-1-('2.1 Kraftwerk allgemein'!$F$16-'2.1 Kraftwerk allgemein'!$F$15+1)),1,MIN(MAX($F52-('2.1 Kraftwerk allgemein'!$F$16-'2.1 Kraftwerk allgemein'!$F$15+1),1),COLUMN(CD52)-('2.1 Kraftwerk allgemein'!$F$16-'2.1 Kraftwerk allgemein'!$F$15+1)))))/$F52,
SUM(OFFSET('2.5 CAPEX'!CR55,0,-MIN($F52-1,COLUMN(CD52)-1),1,MIN($F52,COLUMN(CD52))))/$F52)))))),
IF(OR(ISNUMBER($D52)=FALSE,$F52=""),"",
IF(AND('2.5 CAPEX'!$L55&lt;&gt;"x",'2.5 CAPEX'!$M55&lt;&gt;"x"),0,
IF($F52=0,0,
IF(CM$4&lt;'2.1 Kraftwerk allgemein'!$F$16,0,
IF(CM$4='2.1 Kraftwerk allgemein'!$F$16,'2.5 CAPEX'!$J55/$F52,
IF(CM$4&lt;'2.1 Kraftwerk allgemein'!$F$16+$F52,
('2.5 CAPEX'!$J55+SUM(OFFSET('2.5 CAPEX'!CR55,0,-MIN(MAX($F52-1-('2.1 Kraftwerk allgemein'!$F$16-'1.1 Allgemein'!$I$22+1),0),COLUMN(CD52)-1-('2.1 Kraftwerk allgemein'!$F$16-'1.1 Allgemein'!$I$22+1)),1,MIN(MAX($F52-('2.1 Kraftwerk allgemein'!$F$16-'1.1 Allgemein'!$I$22+1),1),COLUMN(CD52)-('2.1 Kraftwerk allgemein'!$F$16-'1.1 Allgemein'!$I$22+1)))))/$F52,
SUM(OFFSET('2.5 CAPEX'!CR55,0,-MIN($F52-1,COLUMN(CD52)-1),1,MIN($F52,COLUMN(CD52))))/$F52)))))))</f>
        <v/>
      </c>
      <c r="CN52" s="199" t="str">
        <f ca="1">IF('2.1 Kraftwerk allgemein'!$F$15&lt;'1.1 Allgemein'!$I$22,
IF(OR(ISNUMBER($D52)=FALSE,$F52=""),"",
IF(AND('2.5 CAPEX'!$L55&lt;&gt;"x",'2.5 CAPEX'!$M55&lt;&gt;"x"),0,
IF($F52=0,0,
IF(CN$4&lt;'2.1 Kraftwerk allgemein'!$F$16,0,
IF(CN$4='2.1 Kraftwerk allgemein'!$F$16,'2.5 CAPEX'!$J55/$F52,
IF(CN$4&lt;'2.1 Kraftwerk allgemein'!$F$16+$F52,
('2.5 CAPEX'!$J55+SUM(OFFSET('2.5 CAPEX'!CS55,0,-MIN(MAX($F52-1-('2.1 Kraftwerk allgemein'!$F$16-'2.1 Kraftwerk allgemein'!$F$15+1),0),COLUMN(CE52)-1-('2.1 Kraftwerk allgemein'!$F$16-'2.1 Kraftwerk allgemein'!$F$15+1)),1,MIN(MAX($F52-('2.1 Kraftwerk allgemein'!$F$16-'2.1 Kraftwerk allgemein'!$F$15+1),1),COLUMN(CE52)-('2.1 Kraftwerk allgemein'!$F$16-'2.1 Kraftwerk allgemein'!$F$15+1)))))/$F52,
SUM(OFFSET('2.5 CAPEX'!CS55,0,-MIN($F52-1,COLUMN(CE52)-1),1,MIN($F52,COLUMN(CE52))))/$F52)))))),
IF(OR(ISNUMBER($D52)=FALSE,$F52=""),"",
IF(AND('2.5 CAPEX'!$L55&lt;&gt;"x",'2.5 CAPEX'!$M55&lt;&gt;"x"),0,
IF($F52=0,0,
IF(CN$4&lt;'2.1 Kraftwerk allgemein'!$F$16,0,
IF(CN$4='2.1 Kraftwerk allgemein'!$F$16,'2.5 CAPEX'!$J55/$F52,
IF(CN$4&lt;'2.1 Kraftwerk allgemein'!$F$16+$F52,
('2.5 CAPEX'!$J55+SUM(OFFSET('2.5 CAPEX'!CS55,0,-MIN(MAX($F52-1-('2.1 Kraftwerk allgemein'!$F$16-'1.1 Allgemein'!$I$22+1),0),COLUMN(CE52)-1-('2.1 Kraftwerk allgemein'!$F$16-'1.1 Allgemein'!$I$22+1)),1,MIN(MAX($F52-('2.1 Kraftwerk allgemein'!$F$16-'1.1 Allgemein'!$I$22+1),1),COLUMN(CE52)-('2.1 Kraftwerk allgemein'!$F$16-'1.1 Allgemein'!$I$22+1)))))/$F52,
SUM(OFFSET('2.5 CAPEX'!CS55,0,-MIN($F52-1,COLUMN(CE52)-1),1,MIN($F52,COLUMN(CE52))))/$F52)))))))</f>
        <v/>
      </c>
      <c r="CO52" s="199" t="str">
        <f ca="1">IF('2.1 Kraftwerk allgemein'!$F$15&lt;'1.1 Allgemein'!$I$22,
IF(OR(ISNUMBER($D52)=FALSE,$F52=""),"",
IF(AND('2.5 CAPEX'!$L55&lt;&gt;"x",'2.5 CAPEX'!$M55&lt;&gt;"x"),0,
IF($F52=0,0,
IF(CO$4&lt;'2.1 Kraftwerk allgemein'!$F$16,0,
IF(CO$4='2.1 Kraftwerk allgemein'!$F$16,'2.5 CAPEX'!$J55/$F52,
IF(CO$4&lt;'2.1 Kraftwerk allgemein'!$F$16+$F52,
('2.5 CAPEX'!$J55+SUM(OFFSET('2.5 CAPEX'!CT55,0,-MIN(MAX($F52-1-('2.1 Kraftwerk allgemein'!$F$16-'2.1 Kraftwerk allgemein'!$F$15+1),0),COLUMN(CF52)-1-('2.1 Kraftwerk allgemein'!$F$16-'2.1 Kraftwerk allgemein'!$F$15+1)),1,MIN(MAX($F52-('2.1 Kraftwerk allgemein'!$F$16-'2.1 Kraftwerk allgemein'!$F$15+1),1),COLUMN(CF52)-('2.1 Kraftwerk allgemein'!$F$16-'2.1 Kraftwerk allgemein'!$F$15+1)))))/$F52,
SUM(OFFSET('2.5 CAPEX'!CT55,0,-MIN($F52-1,COLUMN(CF52)-1),1,MIN($F52,COLUMN(CF52))))/$F52)))))),
IF(OR(ISNUMBER($D52)=FALSE,$F52=""),"",
IF(AND('2.5 CAPEX'!$L55&lt;&gt;"x",'2.5 CAPEX'!$M55&lt;&gt;"x"),0,
IF($F52=0,0,
IF(CO$4&lt;'2.1 Kraftwerk allgemein'!$F$16,0,
IF(CO$4='2.1 Kraftwerk allgemein'!$F$16,'2.5 CAPEX'!$J55/$F52,
IF(CO$4&lt;'2.1 Kraftwerk allgemein'!$F$16+$F52,
('2.5 CAPEX'!$J55+SUM(OFFSET('2.5 CAPEX'!CT55,0,-MIN(MAX($F52-1-('2.1 Kraftwerk allgemein'!$F$16-'1.1 Allgemein'!$I$22+1),0),COLUMN(CF52)-1-('2.1 Kraftwerk allgemein'!$F$16-'1.1 Allgemein'!$I$22+1)),1,MIN(MAX($F52-('2.1 Kraftwerk allgemein'!$F$16-'1.1 Allgemein'!$I$22+1),1),COLUMN(CF52)-('2.1 Kraftwerk allgemein'!$F$16-'1.1 Allgemein'!$I$22+1)))))/$F52,
SUM(OFFSET('2.5 CAPEX'!CT55,0,-MIN($F52-1,COLUMN(CF52)-1),1,MIN($F52,COLUMN(CF52))))/$F52)))))))</f>
        <v/>
      </c>
      <c r="CP52" s="199" t="str">
        <f ca="1">IF('2.1 Kraftwerk allgemein'!$F$15&lt;'1.1 Allgemein'!$I$22,
IF(OR(ISNUMBER($D52)=FALSE,$F52=""),"",
IF(AND('2.5 CAPEX'!$L55&lt;&gt;"x",'2.5 CAPEX'!$M55&lt;&gt;"x"),0,
IF($F52=0,0,
IF(CP$4&lt;'2.1 Kraftwerk allgemein'!$F$16,0,
IF(CP$4='2.1 Kraftwerk allgemein'!$F$16,'2.5 CAPEX'!$J55/$F52,
IF(CP$4&lt;'2.1 Kraftwerk allgemein'!$F$16+$F52,
('2.5 CAPEX'!$J55+SUM(OFFSET('2.5 CAPEX'!CU55,0,-MIN(MAX($F52-1-('2.1 Kraftwerk allgemein'!$F$16-'2.1 Kraftwerk allgemein'!$F$15+1),0),COLUMN(CG52)-1-('2.1 Kraftwerk allgemein'!$F$16-'2.1 Kraftwerk allgemein'!$F$15+1)),1,MIN(MAX($F52-('2.1 Kraftwerk allgemein'!$F$16-'2.1 Kraftwerk allgemein'!$F$15+1),1),COLUMN(CG52)-('2.1 Kraftwerk allgemein'!$F$16-'2.1 Kraftwerk allgemein'!$F$15+1)))))/$F52,
SUM(OFFSET('2.5 CAPEX'!CU55,0,-MIN($F52-1,COLUMN(CG52)-1),1,MIN($F52,COLUMN(CG52))))/$F52)))))),
IF(OR(ISNUMBER($D52)=FALSE,$F52=""),"",
IF(AND('2.5 CAPEX'!$L55&lt;&gt;"x",'2.5 CAPEX'!$M55&lt;&gt;"x"),0,
IF($F52=0,0,
IF(CP$4&lt;'2.1 Kraftwerk allgemein'!$F$16,0,
IF(CP$4='2.1 Kraftwerk allgemein'!$F$16,'2.5 CAPEX'!$J55/$F52,
IF(CP$4&lt;'2.1 Kraftwerk allgemein'!$F$16+$F52,
('2.5 CAPEX'!$J55+SUM(OFFSET('2.5 CAPEX'!CU55,0,-MIN(MAX($F52-1-('2.1 Kraftwerk allgemein'!$F$16-'1.1 Allgemein'!$I$22+1),0),COLUMN(CG52)-1-('2.1 Kraftwerk allgemein'!$F$16-'1.1 Allgemein'!$I$22+1)),1,MIN(MAX($F52-('2.1 Kraftwerk allgemein'!$F$16-'1.1 Allgemein'!$I$22+1),1),COLUMN(CG52)-('2.1 Kraftwerk allgemein'!$F$16-'1.1 Allgemein'!$I$22+1)))))/$F52,
SUM(OFFSET('2.5 CAPEX'!CU55,0,-MIN($F52-1,COLUMN(CG52)-1),1,MIN($F52,COLUMN(CG52))))/$F52)))))))</f>
        <v/>
      </c>
      <c r="CQ52" s="199" t="str">
        <f ca="1">IF('2.1 Kraftwerk allgemein'!$F$15&lt;'1.1 Allgemein'!$I$22,
IF(OR(ISNUMBER($D52)=FALSE,$F52=""),"",
IF(AND('2.5 CAPEX'!$L55&lt;&gt;"x",'2.5 CAPEX'!$M55&lt;&gt;"x"),0,
IF($F52=0,0,
IF(CQ$4&lt;'2.1 Kraftwerk allgemein'!$F$16,0,
IF(CQ$4='2.1 Kraftwerk allgemein'!$F$16,'2.5 CAPEX'!$J55/$F52,
IF(CQ$4&lt;'2.1 Kraftwerk allgemein'!$F$16+$F52,
('2.5 CAPEX'!$J55+SUM(OFFSET('2.5 CAPEX'!CV55,0,-MIN(MAX($F52-1-('2.1 Kraftwerk allgemein'!$F$16-'2.1 Kraftwerk allgemein'!$F$15+1),0),COLUMN(CH52)-1-('2.1 Kraftwerk allgemein'!$F$16-'2.1 Kraftwerk allgemein'!$F$15+1)),1,MIN(MAX($F52-('2.1 Kraftwerk allgemein'!$F$16-'2.1 Kraftwerk allgemein'!$F$15+1),1),COLUMN(CH52)-('2.1 Kraftwerk allgemein'!$F$16-'2.1 Kraftwerk allgemein'!$F$15+1)))))/$F52,
SUM(OFFSET('2.5 CAPEX'!CV55,0,-MIN($F52-1,COLUMN(CH52)-1),1,MIN($F52,COLUMN(CH52))))/$F52)))))),
IF(OR(ISNUMBER($D52)=FALSE,$F52=""),"",
IF(AND('2.5 CAPEX'!$L55&lt;&gt;"x",'2.5 CAPEX'!$M55&lt;&gt;"x"),0,
IF($F52=0,0,
IF(CQ$4&lt;'2.1 Kraftwerk allgemein'!$F$16,0,
IF(CQ$4='2.1 Kraftwerk allgemein'!$F$16,'2.5 CAPEX'!$J55/$F52,
IF(CQ$4&lt;'2.1 Kraftwerk allgemein'!$F$16+$F52,
('2.5 CAPEX'!$J55+SUM(OFFSET('2.5 CAPEX'!CV55,0,-MIN(MAX($F52-1-('2.1 Kraftwerk allgemein'!$F$16-'1.1 Allgemein'!$I$22+1),0),COLUMN(CH52)-1-('2.1 Kraftwerk allgemein'!$F$16-'1.1 Allgemein'!$I$22+1)),1,MIN(MAX($F52-('2.1 Kraftwerk allgemein'!$F$16-'1.1 Allgemein'!$I$22+1),1),COLUMN(CH52)-('2.1 Kraftwerk allgemein'!$F$16-'1.1 Allgemein'!$I$22+1)))))/$F52,
SUM(OFFSET('2.5 CAPEX'!CV55,0,-MIN($F52-1,COLUMN(CH52)-1),1,MIN($F52,COLUMN(CH52))))/$F52)))))))</f>
        <v/>
      </c>
      <c r="CR52" s="199" t="str">
        <f ca="1">IF('2.1 Kraftwerk allgemein'!$F$15&lt;'1.1 Allgemein'!$I$22,
IF(OR(ISNUMBER($D52)=FALSE,$F52=""),"",
IF(AND('2.5 CAPEX'!$L55&lt;&gt;"x",'2.5 CAPEX'!$M55&lt;&gt;"x"),0,
IF($F52=0,0,
IF(CR$4&lt;'2.1 Kraftwerk allgemein'!$F$16,0,
IF(CR$4='2.1 Kraftwerk allgemein'!$F$16,'2.5 CAPEX'!$J55/$F52,
IF(CR$4&lt;'2.1 Kraftwerk allgemein'!$F$16+$F52,
('2.5 CAPEX'!$J55+SUM(OFFSET('2.5 CAPEX'!CW55,0,-MIN(MAX($F52-1-('2.1 Kraftwerk allgemein'!$F$16-'2.1 Kraftwerk allgemein'!$F$15+1),0),COLUMN(CI52)-1-('2.1 Kraftwerk allgemein'!$F$16-'2.1 Kraftwerk allgemein'!$F$15+1)),1,MIN(MAX($F52-('2.1 Kraftwerk allgemein'!$F$16-'2.1 Kraftwerk allgemein'!$F$15+1),1),COLUMN(CI52)-('2.1 Kraftwerk allgemein'!$F$16-'2.1 Kraftwerk allgemein'!$F$15+1)))))/$F52,
SUM(OFFSET('2.5 CAPEX'!CW55,0,-MIN($F52-1,COLUMN(CI52)-1),1,MIN($F52,COLUMN(CI52))))/$F52)))))),
IF(OR(ISNUMBER($D52)=FALSE,$F52=""),"",
IF(AND('2.5 CAPEX'!$L55&lt;&gt;"x",'2.5 CAPEX'!$M55&lt;&gt;"x"),0,
IF($F52=0,0,
IF(CR$4&lt;'2.1 Kraftwerk allgemein'!$F$16,0,
IF(CR$4='2.1 Kraftwerk allgemein'!$F$16,'2.5 CAPEX'!$J55/$F52,
IF(CR$4&lt;'2.1 Kraftwerk allgemein'!$F$16+$F52,
('2.5 CAPEX'!$J55+SUM(OFFSET('2.5 CAPEX'!CW55,0,-MIN(MAX($F52-1-('2.1 Kraftwerk allgemein'!$F$16-'1.1 Allgemein'!$I$22+1),0),COLUMN(CI52)-1-('2.1 Kraftwerk allgemein'!$F$16-'1.1 Allgemein'!$I$22+1)),1,MIN(MAX($F52-('2.1 Kraftwerk allgemein'!$F$16-'1.1 Allgemein'!$I$22+1),1),COLUMN(CI52)-('2.1 Kraftwerk allgemein'!$F$16-'1.1 Allgemein'!$I$22+1)))))/$F52,
SUM(OFFSET('2.5 CAPEX'!CW55,0,-MIN($F52-1,COLUMN(CI52)-1),1,MIN($F52,COLUMN(CI52))))/$F52)))))))</f>
        <v/>
      </c>
      <c r="CS52" s="199" t="str">
        <f ca="1">IF('2.1 Kraftwerk allgemein'!$F$15&lt;'1.1 Allgemein'!$I$22,
IF(OR(ISNUMBER($D52)=FALSE,$F52=""),"",
IF(AND('2.5 CAPEX'!$L55&lt;&gt;"x",'2.5 CAPEX'!$M55&lt;&gt;"x"),0,
IF($F52=0,0,
IF(CS$4&lt;'2.1 Kraftwerk allgemein'!$F$16,0,
IF(CS$4='2.1 Kraftwerk allgemein'!$F$16,'2.5 CAPEX'!$J55/$F52,
IF(CS$4&lt;'2.1 Kraftwerk allgemein'!$F$16+$F52,
('2.5 CAPEX'!$J55+SUM(OFFSET('2.5 CAPEX'!CX55,0,-MIN(MAX($F52-1-('2.1 Kraftwerk allgemein'!$F$16-'2.1 Kraftwerk allgemein'!$F$15+1),0),COLUMN(CJ52)-1-('2.1 Kraftwerk allgemein'!$F$16-'2.1 Kraftwerk allgemein'!$F$15+1)),1,MIN(MAX($F52-('2.1 Kraftwerk allgemein'!$F$16-'2.1 Kraftwerk allgemein'!$F$15+1),1),COLUMN(CJ52)-('2.1 Kraftwerk allgemein'!$F$16-'2.1 Kraftwerk allgemein'!$F$15+1)))))/$F52,
SUM(OFFSET('2.5 CAPEX'!CX55,0,-MIN($F52-1,COLUMN(CJ52)-1),1,MIN($F52,COLUMN(CJ52))))/$F52)))))),
IF(OR(ISNUMBER($D52)=FALSE,$F52=""),"",
IF(AND('2.5 CAPEX'!$L55&lt;&gt;"x",'2.5 CAPEX'!$M55&lt;&gt;"x"),0,
IF($F52=0,0,
IF(CS$4&lt;'2.1 Kraftwerk allgemein'!$F$16,0,
IF(CS$4='2.1 Kraftwerk allgemein'!$F$16,'2.5 CAPEX'!$J55/$F52,
IF(CS$4&lt;'2.1 Kraftwerk allgemein'!$F$16+$F52,
('2.5 CAPEX'!$J55+SUM(OFFSET('2.5 CAPEX'!CX55,0,-MIN(MAX($F52-1-('2.1 Kraftwerk allgemein'!$F$16-'1.1 Allgemein'!$I$22+1),0),COLUMN(CJ52)-1-('2.1 Kraftwerk allgemein'!$F$16-'1.1 Allgemein'!$I$22+1)),1,MIN(MAX($F52-('2.1 Kraftwerk allgemein'!$F$16-'1.1 Allgemein'!$I$22+1),1),COLUMN(CJ52)-('2.1 Kraftwerk allgemein'!$F$16-'1.1 Allgemein'!$I$22+1)))))/$F52,
SUM(OFFSET('2.5 CAPEX'!CX55,0,-MIN($F52-1,COLUMN(CJ52)-1),1,MIN($F52,COLUMN(CJ52))))/$F52)))))))</f>
        <v/>
      </c>
      <c r="CT52" s="199" t="str">
        <f ca="1">IF('2.1 Kraftwerk allgemein'!$F$15&lt;'1.1 Allgemein'!$I$22,
IF(OR(ISNUMBER($D52)=FALSE,$F52=""),"",
IF(AND('2.5 CAPEX'!$L55&lt;&gt;"x",'2.5 CAPEX'!$M55&lt;&gt;"x"),0,
IF($F52=0,0,
IF(CT$4&lt;'2.1 Kraftwerk allgemein'!$F$16,0,
IF(CT$4='2.1 Kraftwerk allgemein'!$F$16,'2.5 CAPEX'!$J55/$F52,
IF(CT$4&lt;'2.1 Kraftwerk allgemein'!$F$16+$F52,
('2.5 CAPEX'!$J55+SUM(OFFSET('2.5 CAPEX'!CY55,0,-MIN(MAX($F52-1-('2.1 Kraftwerk allgemein'!$F$16-'2.1 Kraftwerk allgemein'!$F$15+1),0),COLUMN(CK52)-1-('2.1 Kraftwerk allgemein'!$F$16-'2.1 Kraftwerk allgemein'!$F$15+1)),1,MIN(MAX($F52-('2.1 Kraftwerk allgemein'!$F$16-'2.1 Kraftwerk allgemein'!$F$15+1),1),COLUMN(CK52)-('2.1 Kraftwerk allgemein'!$F$16-'2.1 Kraftwerk allgemein'!$F$15+1)))))/$F52,
SUM(OFFSET('2.5 CAPEX'!CY55,0,-MIN($F52-1,COLUMN(CK52)-1),1,MIN($F52,COLUMN(CK52))))/$F52)))))),
IF(OR(ISNUMBER($D52)=FALSE,$F52=""),"",
IF(AND('2.5 CAPEX'!$L55&lt;&gt;"x",'2.5 CAPEX'!$M55&lt;&gt;"x"),0,
IF($F52=0,0,
IF(CT$4&lt;'2.1 Kraftwerk allgemein'!$F$16,0,
IF(CT$4='2.1 Kraftwerk allgemein'!$F$16,'2.5 CAPEX'!$J55/$F52,
IF(CT$4&lt;'2.1 Kraftwerk allgemein'!$F$16+$F52,
('2.5 CAPEX'!$J55+SUM(OFFSET('2.5 CAPEX'!CY55,0,-MIN(MAX($F52-1-('2.1 Kraftwerk allgemein'!$F$16-'1.1 Allgemein'!$I$22+1),0),COLUMN(CK52)-1-('2.1 Kraftwerk allgemein'!$F$16-'1.1 Allgemein'!$I$22+1)),1,MIN(MAX($F52-('2.1 Kraftwerk allgemein'!$F$16-'1.1 Allgemein'!$I$22+1),1),COLUMN(CK52)-('2.1 Kraftwerk allgemein'!$F$16-'1.1 Allgemein'!$I$22+1)))))/$F52,
SUM(OFFSET('2.5 CAPEX'!CY55,0,-MIN($F52-1,COLUMN(CK52)-1),1,MIN($F52,COLUMN(CK52))))/$F52)))))))</f>
        <v/>
      </c>
      <c r="CU52" s="199" t="str">
        <f ca="1">IF('2.1 Kraftwerk allgemein'!$F$15&lt;'1.1 Allgemein'!$I$22,
IF(OR(ISNUMBER($D52)=FALSE,$F52=""),"",
IF(AND('2.5 CAPEX'!$L55&lt;&gt;"x",'2.5 CAPEX'!$M55&lt;&gt;"x"),0,
IF($F52=0,0,
IF(CU$4&lt;'2.1 Kraftwerk allgemein'!$F$16,0,
IF(CU$4='2.1 Kraftwerk allgemein'!$F$16,'2.5 CAPEX'!$J55/$F52,
IF(CU$4&lt;'2.1 Kraftwerk allgemein'!$F$16+$F52,
('2.5 CAPEX'!$J55+SUM(OFFSET('2.5 CAPEX'!CZ55,0,-MIN(MAX($F52-1-('2.1 Kraftwerk allgemein'!$F$16-'2.1 Kraftwerk allgemein'!$F$15+1),0),COLUMN(CL52)-1-('2.1 Kraftwerk allgemein'!$F$16-'2.1 Kraftwerk allgemein'!$F$15+1)),1,MIN(MAX($F52-('2.1 Kraftwerk allgemein'!$F$16-'2.1 Kraftwerk allgemein'!$F$15+1),1),COLUMN(CL52)-('2.1 Kraftwerk allgemein'!$F$16-'2.1 Kraftwerk allgemein'!$F$15+1)))))/$F52,
SUM(OFFSET('2.5 CAPEX'!CZ55,0,-MIN($F52-1,COLUMN(CL52)-1),1,MIN($F52,COLUMN(CL52))))/$F52)))))),
IF(OR(ISNUMBER($D52)=FALSE,$F52=""),"",
IF(AND('2.5 CAPEX'!$L55&lt;&gt;"x",'2.5 CAPEX'!$M55&lt;&gt;"x"),0,
IF($F52=0,0,
IF(CU$4&lt;'2.1 Kraftwerk allgemein'!$F$16,0,
IF(CU$4='2.1 Kraftwerk allgemein'!$F$16,'2.5 CAPEX'!$J55/$F52,
IF(CU$4&lt;'2.1 Kraftwerk allgemein'!$F$16+$F52,
('2.5 CAPEX'!$J55+SUM(OFFSET('2.5 CAPEX'!CZ55,0,-MIN(MAX($F52-1-('2.1 Kraftwerk allgemein'!$F$16-'1.1 Allgemein'!$I$22+1),0),COLUMN(CL52)-1-('2.1 Kraftwerk allgemein'!$F$16-'1.1 Allgemein'!$I$22+1)),1,MIN(MAX($F52-('2.1 Kraftwerk allgemein'!$F$16-'1.1 Allgemein'!$I$22+1),1),COLUMN(CL52)-('2.1 Kraftwerk allgemein'!$F$16-'1.1 Allgemein'!$I$22+1)))))/$F52,
SUM(OFFSET('2.5 CAPEX'!CZ55,0,-MIN($F52-1,COLUMN(CL52)-1),1,MIN($F52,COLUMN(CL52))))/$F52)))))))</f>
        <v/>
      </c>
      <c r="CV52" s="199" t="str">
        <f ca="1">IF('2.1 Kraftwerk allgemein'!$F$15&lt;'1.1 Allgemein'!$I$22,
IF(OR(ISNUMBER($D52)=FALSE,$F52=""),"",
IF(AND('2.5 CAPEX'!$L55&lt;&gt;"x",'2.5 CAPEX'!$M55&lt;&gt;"x"),0,
IF($F52=0,0,
IF(CV$4&lt;'2.1 Kraftwerk allgemein'!$F$16,0,
IF(CV$4='2.1 Kraftwerk allgemein'!$F$16,'2.5 CAPEX'!$J55/$F52,
IF(CV$4&lt;'2.1 Kraftwerk allgemein'!$F$16+$F52,
('2.5 CAPEX'!$J55+SUM(OFFSET('2.5 CAPEX'!DA55,0,-MIN(MAX($F52-1-('2.1 Kraftwerk allgemein'!$F$16-'2.1 Kraftwerk allgemein'!$F$15+1),0),COLUMN(CM52)-1-('2.1 Kraftwerk allgemein'!$F$16-'2.1 Kraftwerk allgemein'!$F$15+1)),1,MIN(MAX($F52-('2.1 Kraftwerk allgemein'!$F$16-'2.1 Kraftwerk allgemein'!$F$15+1),1),COLUMN(CM52)-('2.1 Kraftwerk allgemein'!$F$16-'2.1 Kraftwerk allgemein'!$F$15+1)))))/$F52,
SUM(OFFSET('2.5 CAPEX'!DA55,0,-MIN($F52-1,COLUMN(CM52)-1),1,MIN($F52,COLUMN(CM52))))/$F52)))))),
IF(OR(ISNUMBER($D52)=FALSE,$F52=""),"",
IF(AND('2.5 CAPEX'!$L55&lt;&gt;"x",'2.5 CAPEX'!$M55&lt;&gt;"x"),0,
IF($F52=0,0,
IF(CV$4&lt;'2.1 Kraftwerk allgemein'!$F$16,0,
IF(CV$4='2.1 Kraftwerk allgemein'!$F$16,'2.5 CAPEX'!$J55/$F52,
IF(CV$4&lt;'2.1 Kraftwerk allgemein'!$F$16+$F52,
('2.5 CAPEX'!$J55+SUM(OFFSET('2.5 CAPEX'!DA55,0,-MIN(MAX($F52-1-('2.1 Kraftwerk allgemein'!$F$16-'1.1 Allgemein'!$I$22+1),0),COLUMN(CM52)-1-('2.1 Kraftwerk allgemein'!$F$16-'1.1 Allgemein'!$I$22+1)),1,MIN(MAX($F52-('2.1 Kraftwerk allgemein'!$F$16-'1.1 Allgemein'!$I$22+1),1),COLUMN(CM52)-('2.1 Kraftwerk allgemein'!$F$16-'1.1 Allgemein'!$I$22+1)))))/$F52,
SUM(OFFSET('2.5 CAPEX'!DA55,0,-MIN($F52-1,COLUMN(CM52)-1),1,MIN($F52,COLUMN(CM52))))/$F52)))))))</f>
        <v/>
      </c>
      <c r="CW52" s="199" t="str">
        <f ca="1">IF('2.1 Kraftwerk allgemein'!$F$15&lt;'1.1 Allgemein'!$I$22,
IF(OR(ISNUMBER($D52)=FALSE,$F52=""),"",
IF(AND('2.5 CAPEX'!$L55&lt;&gt;"x",'2.5 CAPEX'!$M55&lt;&gt;"x"),0,
IF($F52=0,0,
IF(CW$4&lt;'2.1 Kraftwerk allgemein'!$F$16,0,
IF(CW$4='2.1 Kraftwerk allgemein'!$F$16,'2.5 CAPEX'!$J55/$F52,
IF(CW$4&lt;'2.1 Kraftwerk allgemein'!$F$16+$F52,
('2.5 CAPEX'!$J55+SUM(OFFSET('2.5 CAPEX'!DB55,0,-MIN(MAX($F52-1-('2.1 Kraftwerk allgemein'!$F$16-'2.1 Kraftwerk allgemein'!$F$15+1),0),COLUMN(CN52)-1-('2.1 Kraftwerk allgemein'!$F$16-'2.1 Kraftwerk allgemein'!$F$15+1)),1,MIN(MAX($F52-('2.1 Kraftwerk allgemein'!$F$16-'2.1 Kraftwerk allgemein'!$F$15+1),1),COLUMN(CN52)-('2.1 Kraftwerk allgemein'!$F$16-'2.1 Kraftwerk allgemein'!$F$15+1)))))/$F52,
SUM(OFFSET('2.5 CAPEX'!DB55,0,-MIN($F52-1,COLUMN(CN52)-1),1,MIN($F52,COLUMN(CN52))))/$F52)))))),
IF(OR(ISNUMBER($D52)=FALSE,$F52=""),"",
IF(AND('2.5 CAPEX'!$L55&lt;&gt;"x",'2.5 CAPEX'!$M55&lt;&gt;"x"),0,
IF($F52=0,0,
IF(CW$4&lt;'2.1 Kraftwerk allgemein'!$F$16,0,
IF(CW$4='2.1 Kraftwerk allgemein'!$F$16,'2.5 CAPEX'!$J55/$F52,
IF(CW$4&lt;'2.1 Kraftwerk allgemein'!$F$16+$F52,
('2.5 CAPEX'!$J55+SUM(OFFSET('2.5 CAPEX'!DB55,0,-MIN(MAX($F52-1-('2.1 Kraftwerk allgemein'!$F$16-'1.1 Allgemein'!$I$22+1),0),COLUMN(CN52)-1-('2.1 Kraftwerk allgemein'!$F$16-'1.1 Allgemein'!$I$22+1)),1,MIN(MAX($F52-('2.1 Kraftwerk allgemein'!$F$16-'1.1 Allgemein'!$I$22+1),1),COLUMN(CN52)-('2.1 Kraftwerk allgemein'!$F$16-'1.1 Allgemein'!$I$22+1)))))/$F52,
SUM(OFFSET('2.5 CAPEX'!DB55,0,-MIN($F52-1,COLUMN(CN52)-1),1,MIN($F52,COLUMN(CN52))))/$F52)))))))</f>
        <v/>
      </c>
      <c r="CX52" s="199" t="str">
        <f ca="1">IF('2.1 Kraftwerk allgemein'!$F$15&lt;'1.1 Allgemein'!$I$22,
IF(OR(ISNUMBER($D52)=FALSE,$F52=""),"",
IF(AND('2.5 CAPEX'!$L55&lt;&gt;"x",'2.5 CAPEX'!$M55&lt;&gt;"x"),0,
IF($F52=0,0,
IF(CX$4&lt;'2.1 Kraftwerk allgemein'!$F$16,0,
IF(CX$4='2.1 Kraftwerk allgemein'!$F$16,'2.5 CAPEX'!$J55/$F52,
IF(CX$4&lt;'2.1 Kraftwerk allgemein'!$F$16+$F52,
('2.5 CAPEX'!$J55+SUM(OFFSET('2.5 CAPEX'!DC55,0,-MIN(MAX($F52-1-('2.1 Kraftwerk allgemein'!$F$16-'2.1 Kraftwerk allgemein'!$F$15+1),0),COLUMN(CO52)-1-('2.1 Kraftwerk allgemein'!$F$16-'2.1 Kraftwerk allgemein'!$F$15+1)),1,MIN(MAX($F52-('2.1 Kraftwerk allgemein'!$F$16-'2.1 Kraftwerk allgemein'!$F$15+1),1),COLUMN(CO52)-('2.1 Kraftwerk allgemein'!$F$16-'2.1 Kraftwerk allgemein'!$F$15+1)))))/$F52,
SUM(OFFSET('2.5 CAPEX'!DC55,0,-MIN($F52-1,COLUMN(CO52)-1),1,MIN($F52,COLUMN(CO52))))/$F52)))))),
IF(OR(ISNUMBER($D52)=FALSE,$F52=""),"",
IF(AND('2.5 CAPEX'!$L55&lt;&gt;"x",'2.5 CAPEX'!$M55&lt;&gt;"x"),0,
IF($F52=0,0,
IF(CX$4&lt;'2.1 Kraftwerk allgemein'!$F$16,0,
IF(CX$4='2.1 Kraftwerk allgemein'!$F$16,'2.5 CAPEX'!$J55/$F52,
IF(CX$4&lt;'2.1 Kraftwerk allgemein'!$F$16+$F52,
('2.5 CAPEX'!$J55+SUM(OFFSET('2.5 CAPEX'!DC55,0,-MIN(MAX($F52-1-('2.1 Kraftwerk allgemein'!$F$16-'1.1 Allgemein'!$I$22+1),0),COLUMN(CO52)-1-('2.1 Kraftwerk allgemein'!$F$16-'1.1 Allgemein'!$I$22+1)),1,MIN(MAX($F52-('2.1 Kraftwerk allgemein'!$F$16-'1.1 Allgemein'!$I$22+1),1),COLUMN(CO52)-('2.1 Kraftwerk allgemein'!$F$16-'1.1 Allgemein'!$I$22+1)))))/$F52,
SUM(OFFSET('2.5 CAPEX'!DC55,0,-MIN($F52-1,COLUMN(CO52)-1),1,MIN($F52,COLUMN(CO52))))/$F52)))))))</f>
        <v/>
      </c>
      <c r="CY52" s="199" t="str">
        <f ca="1">IF('2.1 Kraftwerk allgemein'!$F$15&lt;'1.1 Allgemein'!$I$22,
IF(OR(ISNUMBER($D52)=FALSE,$F52=""),"",
IF(AND('2.5 CAPEX'!$L55&lt;&gt;"x",'2.5 CAPEX'!$M55&lt;&gt;"x"),0,
IF($F52=0,0,
IF(CY$4&lt;'2.1 Kraftwerk allgemein'!$F$16,0,
IF(CY$4='2.1 Kraftwerk allgemein'!$F$16,'2.5 CAPEX'!$J55/$F52,
IF(CY$4&lt;'2.1 Kraftwerk allgemein'!$F$16+$F52,
('2.5 CAPEX'!$J55+SUM(OFFSET('2.5 CAPEX'!DD55,0,-MIN(MAX($F52-1-('2.1 Kraftwerk allgemein'!$F$16-'2.1 Kraftwerk allgemein'!$F$15+1),0),COLUMN(CP52)-1-('2.1 Kraftwerk allgemein'!$F$16-'2.1 Kraftwerk allgemein'!$F$15+1)),1,MIN(MAX($F52-('2.1 Kraftwerk allgemein'!$F$16-'2.1 Kraftwerk allgemein'!$F$15+1),1),COLUMN(CP52)-('2.1 Kraftwerk allgemein'!$F$16-'2.1 Kraftwerk allgemein'!$F$15+1)))))/$F52,
SUM(OFFSET('2.5 CAPEX'!DD55,0,-MIN($F52-1,COLUMN(CP52)-1),1,MIN($F52,COLUMN(CP52))))/$F52)))))),
IF(OR(ISNUMBER($D52)=FALSE,$F52=""),"",
IF(AND('2.5 CAPEX'!$L55&lt;&gt;"x",'2.5 CAPEX'!$M55&lt;&gt;"x"),0,
IF($F52=0,0,
IF(CY$4&lt;'2.1 Kraftwerk allgemein'!$F$16,0,
IF(CY$4='2.1 Kraftwerk allgemein'!$F$16,'2.5 CAPEX'!$J55/$F52,
IF(CY$4&lt;'2.1 Kraftwerk allgemein'!$F$16+$F52,
('2.5 CAPEX'!$J55+SUM(OFFSET('2.5 CAPEX'!DD55,0,-MIN(MAX($F52-1-('2.1 Kraftwerk allgemein'!$F$16-'1.1 Allgemein'!$I$22+1),0),COLUMN(CP52)-1-('2.1 Kraftwerk allgemein'!$F$16-'1.1 Allgemein'!$I$22+1)),1,MIN(MAX($F52-('2.1 Kraftwerk allgemein'!$F$16-'1.1 Allgemein'!$I$22+1),1),COLUMN(CP52)-('2.1 Kraftwerk allgemein'!$F$16-'1.1 Allgemein'!$I$22+1)))))/$F52,
SUM(OFFSET('2.5 CAPEX'!DD55,0,-MIN($F52-1,COLUMN(CP52)-1),1,MIN($F52,COLUMN(CP52))))/$F52)))))))</f>
        <v/>
      </c>
      <c r="CZ52" s="199" t="str">
        <f ca="1">IF('2.1 Kraftwerk allgemein'!$F$15&lt;'1.1 Allgemein'!$I$22,
IF(OR(ISNUMBER($D52)=FALSE,$F52=""),"",
IF(AND('2.5 CAPEX'!$L55&lt;&gt;"x",'2.5 CAPEX'!$M55&lt;&gt;"x"),0,
IF($F52=0,0,
IF(CZ$4&lt;'2.1 Kraftwerk allgemein'!$F$16,0,
IF(CZ$4='2.1 Kraftwerk allgemein'!$F$16,'2.5 CAPEX'!$J55/$F52,
IF(CZ$4&lt;'2.1 Kraftwerk allgemein'!$F$16+$F52,
('2.5 CAPEX'!$J55+SUM(OFFSET('2.5 CAPEX'!DE55,0,-MIN(MAX($F52-1-('2.1 Kraftwerk allgemein'!$F$16-'2.1 Kraftwerk allgemein'!$F$15+1),0),COLUMN(CQ52)-1-('2.1 Kraftwerk allgemein'!$F$16-'2.1 Kraftwerk allgemein'!$F$15+1)),1,MIN(MAX($F52-('2.1 Kraftwerk allgemein'!$F$16-'2.1 Kraftwerk allgemein'!$F$15+1),1),COLUMN(CQ52)-('2.1 Kraftwerk allgemein'!$F$16-'2.1 Kraftwerk allgemein'!$F$15+1)))))/$F52,
SUM(OFFSET('2.5 CAPEX'!DE55,0,-MIN($F52-1,COLUMN(CQ52)-1),1,MIN($F52,COLUMN(CQ52))))/$F52)))))),
IF(OR(ISNUMBER($D52)=FALSE,$F52=""),"",
IF(AND('2.5 CAPEX'!$L55&lt;&gt;"x",'2.5 CAPEX'!$M55&lt;&gt;"x"),0,
IF($F52=0,0,
IF(CZ$4&lt;'2.1 Kraftwerk allgemein'!$F$16,0,
IF(CZ$4='2.1 Kraftwerk allgemein'!$F$16,'2.5 CAPEX'!$J55/$F52,
IF(CZ$4&lt;'2.1 Kraftwerk allgemein'!$F$16+$F52,
('2.5 CAPEX'!$J55+SUM(OFFSET('2.5 CAPEX'!DE55,0,-MIN(MAX($F52-1-('2.1 Kraftwerk allgemein'!$F$16-'1.1 Allgemein'!$I$22+1),0),COLUMN(CQ52)-1-('2.1 Kraftwerk allgemein'!$F$16-'1.1 Allgemein'!$I$22+1)),1,MIN(MAX($F52-('2.1 Kraftwerk allgemein'!$F$16-'1.1 Allgemein'!$I$22+1),1),COLUMN(CQ52)-('2.1 Kraftwerk allgemein'!$F$16-'1.1 Allgemein'!$I$22+1)))))/$F52,
SUM(OFFSET('2.5 CAPEX'!DE55,0,-MIN($F52-1,COLUMN(CQ52)-1),1,MIN($F52,COLUMN(CQ52))))/$F52)))))))</f>
        <v/>
      </c>
      <c r="DA52" s="199" t="str">
        <f ca="1">IF('2.1 Kraftwerk allgemein'!$F$15&lt;'1.1 Allgemein'!$I$22,
IF(OR(ISNUMBER($D52)=FALSE,$F52=""),"",
IF(AND('2.5 CAPEX'!$L55&lt;&gt;"x",'2.5 CAPEX'!$M55&lt;&gt;"x"),0,
IF($F52=0,0,
IF(DA$4&lt;'2.1 Kraftwerk allgemein'!$F$16,0,
IF(DA$4='2.1 Kraftwerk allgemein'!$F$16,'2.5 CAPEX'!$J55/$F52,
IF(DA$4&lt;'2.1 Kraftwerk allgemein'!$F$16+$F52,
('2.5 CAPEX'!$J55+SUM(OFFSET('2.5 CAPEX'!DF55,0,-MIN(MAX($F52-1-('2.1 Kraftwerk allgemein'!$F$16-'2.1 Kraftwerk allgemein'!$F$15+1),0),COLUMN(CR52)-1-('2.1 Kraftwerk allgemein'!$F$16-'2.1 Kraftwerk allgemein'!$F$15+1)),1,MIN(MAX($F52-('2.1 Kraftwerk allgemein'!$F$16-'2.1 Kraftwerk allgemein'!$F$15+1),1),COLUMN(CR52)-('2.1 Kraftwerk allgemein'!$F$16-'2.1 Kraftwerk allgemein'!$F$15+1)))))/$F52,
SUM(OFFSET('2.5 CAPEX'!DF55,0,-MIN($F52-1,COLUMN(CR52)-1),1,MIN($F52,COLUMN(CR52))))/$F52)))))),
IF(OR(ISNUMBER($D52)=FALSE,$F52=""),"",
IF(AND('2.5 CAPEX'!$L55&lt;&gt;"x",'2.5 CAPEX'!$M55&lt;&gt;"x"),0,
IF($F52=0,0,
IF(DA$4&lt;'2.1 Kraftwerk allgemein'!$F$16,0,
IF(DA$4='2.1 Kraftwerk allgemein'!$F$16,'2.5 CAPEX'!$J55/$F52,
IF(DA$4&lt;'2.1 Kraftwerk allgemein'!$F$16+$F52,
('2.5 CAPEX'!$J55+SUM(OFFSET('2.5 CAPEX'!DF55,0,-MIN(MAX($F52-1-('2.1 Kraftwerk allgemein'!$F$16-'1.1 Allgemein'!$I$22+1),0),COLUMN(CR52)-1-('2.1 Kraftwerk allgemein'!$F$16-'1.1 Allgemein'!$I$22+1)),1,MIN(MAX($F52-('2.1 Kraftwerk allgemein'!$F$16-'1.1 Allgemein'!$I$22+1),1),COLUMN(CR52)-('2.1 Kraftwerk allgemein'!$F$16-'1.1 Allgemein'!$I$22+1)))))/$F52,
SUM(OFFSET('2.5 CAPEX'!DF55,0,-MIN($F52-1,COLUMN(CR52)-1),1,MIN($F52,COLUMN(CR52))))/$F52)))))))</f>
        <v/>
      </c>
      <c r="DB52" s="199" t="str">
        <f ca="1">IF('2.1 Kraftwerk allgemein'!$F$15&lt;'1.1 Allgemein'!$I$22,
IF(OR(ISNUMBER($D52)=FALSE,$F52=""),"",
IF(AND('2.5 CAPEX'!$L55&lt;&gt;"x",'2.5 CAPEX'!$M55&lt;&gt;"x"),0,
IF($F52=0,0,
IF(DB$4&lt;'2.1 Kraftwerk allgemein'!$F$16,0,
IF(DB$4='2.1 Kraftwerk allgemein'!$F$16,'2.5 CAPEX'!$J55/$F52,
IF(DB$4&lt;'2.1 Kraftwerk allgemein'!$F$16+$F52,
('2.5 CAPEX'!$J55+SUM(OFFSET('2.5 CAPEX'!DG55,0,-MIN(MAX($F52-1-('2.1 Kraftwerk allgemein'!$F$16-'2.1 Kraftwerk allgemein'!$F$15+1),0),COLUMN(CS52)-1-('2.1 Kraftwerk allgemein'!$F$16-'2.1 Kraftwerk allgemein'!$F$15+1)),1,MIN(MAX($F52-('2.1 Kraftwerk allgemein'!$F$16-'2.1 Kraftwerk allgemein'!$F$15+1),1),COLUMN(CS52)-('2.1 Kraftwerk allgemein'!$F$16-'2.1 Kraftwerk allgemein'!$F$15+1)))))/$F52,
SUM(OFFSET('2.5 CAPEX'!DG55,0,-MIN($F52-1,COLUMN(CS52)-1),1,MIN($F52,COLUMN(CS52))))/$F52)))))),
IF(OR(ISNUMBER($D52)=FALSE,$F52=""),"",
IF(AND('2.5 CAPEX'!$L55&lt;&gt;"x",'2.5 CAPEX'!$M55&lt;&gt;"x"),0,
IF($F52=0,0,
IF(DB$4&lt;'2.1 Kraftwerk allgemein'!$F$16,0,
IF(DB$4='2.1 Kraftwerk allgemein'!$F$16,'2.5 CAPEX'!$J55/$F52,
IF(DB$4&lt;'2.1 Kraftwerk allgemein'!$F$16+$F52,
('2.5 CAPEX'!$J55+SUM(OFFSET('2.5 CAPEX'!DG55,0,-MIN(MAX($F52-1-('2.1 Kraftwerk allgemein'!$F$16-'1.1 Allgemein'!$I$22+1),0),COLUMN(CS52)-1-('2.1 Kraftwerk allgemein'!$F$16-'1.1 Allgemein'!$I$22+1)),1,MIN(MAX($F52-('2.1 Kraftwerk allgemein'!$F$16-'1.1 Allgemein'!$I$22+1),1),COLUMN(CS52)-('2.1 Kraftwerk allgemein'!$F$16-'1.1 Allgemein'!$I$22+1)))))/$F52,
SUM(OFFSET('2.5 CAPEX'!DG55,0,-MIN($F52-1,COLUMN(CS52)-1),1,MIN($F52,COLUMN(CS52))))/$F52)))))))</f>
        <v/>
      </c>
      <c r="DC52" s="199" t="str">
        <f ca="1">IF('2.1 Kraftwerk allgemein'!$F$15&lt;'1.1 Allgemein'!$I$22,
IF(OR(ISNUMBER($D52)=FALSE,$F52=""),"",
IF(AND('2.5 CAPEX'!$L55&lt;&gt;"x",'2.5 CAPEX'!$M55&lt;&gt;"x"),0,
IF($F52=0,0,
IF(DC$4&lt;'2.1 Kraftwerk allgemein'!$F$16,0,
IF(DC$4='2.1 Kraftwerk allgemein'!$F$16,'2.5 CAPEX'!$J55/$F52,
IF(DC$4&lt;'2.1 Kraftwerk allgemein'!$F$16+$F52,
('2.5 CAPEX'!$J55+SUM(OFFSET('2.5 CAPEX'!DH55,0,-MIN(MAX($F52-1-('2.1 Kraftwerk allgemein'!$F$16-'2.1 Kraftwerk allgemein'!$F$15+1),0),COLUMN(CT52)-1-('2.1 Kraftwerk allgemein'!$F$16-'2.1 Kraftwerk allgemein'!$F$15+1)),1,MIN(MAX($F52-('2.1 Kraftwerk allgemein'!$F$16-'2.1 Kraftwerk allgemein'!$F$15+1),1),COLUMN(CT52)-('2.1 Kraftwerk allgemein'!$F$16-'2.1 Kraftwerk allgemein'!$F$15+1)))))/$F52,
SUM(OFFSET('2.5 CAPEX'!DH55,0,-MIN($F52-1,COLUMN(CT52)-1),1,MIN($F52,COLUMN(CT52))))/$F52)))))),
IF(OR(ISNUMBER($D52)=FALSE,$F52=""),"",
IF(AND('2.5 CAPEX'!$L55&lt;&gt;"x",'2.5 CAPEX'!$M55&lt;&gt;"x"),0,
IF($F52=0,0,
IF(DC$4&lt;'2.1 Kraftwerk allgemein'!$F$16,0,
IF(DC$4='2.1 Kraftwerk allgemein'!$F$16,'2.5 CAPEX'!$J55/$F52,
IF(DC$4&lt;'2.1 Kraftwerk allgemein'!$F$16+$F52,
('2.5 CAPEX'!$J55+SUM(OFFSET('2.5 CAPEX'!DH55,0,-MIN(MAX($F52-1-('2.1 Kraftwerk allgemein'!$F$16-'1.1 Allgemein'!$I$22+1),0),COLUMN(CT52)-1-('2.1 Kraftwerk allgemein'!$F$16-'1.1 Allgemein'!$I$22+1)),1,MIN(MAX($F52-('2.1 Kraftwerk allgemein'!$F$16-'1.1 Allgemein'!$I$22+1),1),COLUMN(CT52)-('2.1 Kraftwerk allgemein'!$F$16-'1.1 Allgemein'!$I$22+1)))))/$F52,
SUM(OFFSET('2.5 CAPEX'!DH55,0,-MIN($F52-1,COLUMN(CT52)-1),1,MIN($F52,COLUMN(CT52))))/$F52)))))))</f>
        <v/>
      </c>
      <c r="DD52" s="199" t="str">
        <f ca="1">IF('2.1 Kraftwerk allgemein'!$F$15&lt;'1.1 Allgemein'!$I$22,
IF(OR(ISNUMBER($D52)=FALSE,$F52=""),"",
IF(AND('2.5 CAPEX'!$L55&lt;&gt;"x",'2.5 CAPEX'!$M55&lt;&gt;"x"),0,
IF($F52=0,0,
IF(DD$4&lt;'2.1 Kraftwerk allgemein'!$F$16,0,
IF(DD$4='2.1 Kraftwerk allgemein'!$F$16,'2.5 CAPEX'!$J55/$F52,
IF(DD$4&lt;'2.1 Kraftwerk allgemein'!$F$16+$F52,
('2.5 CAPEX'!$J55+SUM(OFFSET('2.5 CAPEX'!DI55,0,-MIN(MAX($F52-1-('2.1 Kraftwerk allgemein'!$F$16-'2.1 Kraftwerk allgemein'!$F$15+1),0),COLUMN(CU52)-1-('2.1 Kraftwerk allgemein'!$F$16-'2.1 Kraftwerk allgemein'!$F$15+1)),1,MIN(MAX($F52-('2.1 Kraftwerk allgemein'!$F$16-'2.1 Kraftwerk allgemein'!$F$15+1),1),COLUMN(CU52)-('2.1 Kraftwerk allgemein'!$F$16-'2.1 Kraftwerk allgemein'!$F$15+1)))))/$F52,
SUM(OFFSET('2.5 CAPEX'!DI55,0,-MIN($F52-1,COLUMN(CU52)-1),1,MIN($F52,COLUMN(CU52))))/$F52)))))),
IF(OR(ISNUMBER($D52)=FALSE,$F52=""),"",
IF(AND('2.5 CAPEX'!$L55&lt;&gt;"x",'2.5 CAPEX'!$M55&lt;&gt;"x"),0,
IF($F52=0,0,
IF(DD$4&lt;'2.1 Kraftwerk allgemein'!$F$16,0,
IF(DD$4='2.1 Kraftwerk allgemein'!$F$16,'2.5 CAPEX'!$J55/$F52,
IF(DD$4&lt;'2.1 Kraftwerk allgemein'!$F$16+$F52,
('2.5 CAPEX'!$J55+SUM(OFFSET('2.5 CAPEX'!DI55,0,-MIN(MAX($F52-1-('2.1 Kraftwerk allgemein'!$F$16-'1.1 Allgemein'!$I$22+1),0),COLUMN(CU52)-1-('2.1 Kraftwerk allgemein'!$F$16-'1.1 Allgemein'!$I$22+1)),1,MIN(MAX($F52-('2.1 Kraftwerk allgemein'!$F$16-'1.1 Allgemein'!$I$22+1),1),COLUMN(CU52)-('2.1 Kraftwerk allgemein'!$F$16-'1.1 Allgemein'!$I$22+1)))))/$F52,
SUM(OFFSET('2.5 CAPEX'!DI55,0,-MIN($F52-1,COLUMN(CU52)-1),1,MIN($F52,COLUMN(CU52))))/$F52)))))))</f>
        <v/>
      </c>
      <c r="DE52" s="199" t="str">
        <f ca="1">IF('2.1 Kraftwerk allgemein'!$F$15&lt;'1.1 Allgemein'!$I$22,
IF(OR(ISNUMBER($D52)=FALSE,$F52=""),"",
IF(AND('2.5 CAPEX'!$L55&lt;&gt;"x",'2.5 CAPEX'!$M55&lt;&gt;"x"),0,
IF($F52=0,0,
IF(DE$4&lt;'2.1 Kraftwerk allgemein'!$F$16,0,
IF(DE$4='2.1 Kraftwerk allgemein'!$F$16,'2.5 CAPEX'!$J55/$F52,
IF(DE$4&lt;'2.1 Kraftwerk allgemein'!$F$16+$F52,
('2.5 CAPEX'!$J55+SUM(OFFSET('2.5 CAPEX'!DJ55,0,-MIN(MAX($F52-1-('2.1 Kraftwerk allgemein'!$F$16-'2.1 Kraftwerk allgemein'!$F$15+1),0),COLUMN(CV52)-1-('2.1 Kraftwerk allgemein'!$F$16-'2.1 Kraftwerk allgemein'!$F$15+1)),1,MIN(MAX($F52-('2.1 Kraftwerk allgemein'!$F$16-'2.1 Kraftwerk allgemein'!$F$15+1),1),COLUMN(CV52)-('2.1 Kraftwerk allgemein'!$F$16-'2.1 Kraftwerk allgemein'!$F$15+1)))))/$F52,
SUM(OFFSET('2.5 CAPEX'!DJ55,0,-MIN($F52-1,COLUMN(CV52)-1),1,MIN($F52,COLUMN(CV52))))/$F52)))))),
IF(OR(ISNUMBER($D52)=FALSE,$F52=""),"",
IF(AND('2.5 CAPEX'!$L55&lt;&gt;"x",'2.5 CAPEX'!$M55&lt;&gt;"x"),0,
IF($F52=0,0,
IF(DE$4&lt;'2.1 Kraftwerk allgemein'!$F$16,0,
IF(DE$4='2.1 Kraftwerk allgemein'!$F$16,'2.5 CAPEX'!$J55/$F52,
IF(DE$4&lt;'2.1 Kraftwerk allgemein'!$F$16+$F52,
('2.5 CAPEX'!$J55+SUM(OFFSET('2.5 CAPEX'!DJ55,0,-MIN(MAX($F52-1-('2.1 Kraftwerk allgemein'!$F$16-'1.1 Allgemein'!$I$22+1),0),COLUMN(CV52)-1-('2.1 Kraftwerk allgemein'!$F$16-'1.1 Allgemein'!$I$22+1)),1,MIN(MAX($F52-('2.1 Kraftwerk allgemein'!$F$16-'1.1 Allgemein'!$I$22+1),1),COLUMN(CV52)-('2.1 Kraftwerk allgemein'!$F$16-'1.1 Allgemein'!$I$22+1)))))/$F52,
SUM(OFFSET('2.5 CAPEX'!DJ55,0,-MIN($F52-1,COLUMN(CV52)-1),1,MIN($F52,COLUMN(CV52))))/$F52)))))))</f>
        <v/>
      </c>
      <c r="DF52" s="199" t="str">
        <f ca="1">IF('2.1 Kraftwerk allgemein'!$F$15&lt;'1.1 Allgemein'!$I$22,
IF(OR(ISNUMBER($D52)=FALSE,$F52=""),"",
IF(AND('2.5 CAPEX'!$L55&lt;&gt;"x",'2.5 CAPEX'!$M55&lt;&gt;"x"),0,
IF($F52=0,0,
IF(DF$4&lt;'2.1 Kraftwerk allgemein'!$F$16,0,
IF(DF$4='2.1 Kraftwerk allgemein'!$F$16,'2.5 CAPEX'!$J55/$F52,
IF(DF$4&lt;'2.1 Kraftwerk allgemein'!$F$16+$F52,
('2.5 CAPEX'!$J55+SUM(OFFSET('2.5 CAPEX'!DK55,0,-MIN(MAX($F52-1-('2.1 Kraftwerk allgemein'!$F$16-'2.1 Kraftwerk allgemein'!$F$15+1),0),COLUMN(CW52)-1-('2.1 Kraftwerk allgemein'!$F$16-'2.1 Kraftwerk allgemein'!$F$15+1)),1,MIN(MAX($F52-('2.1 Kraftwerk allgemein'!$F$16-'2.1 Kraftwerk allgemein'!$F$15+1),1),COLUMN(CW52)-('2.1 Kraftwerk allgemein'!$F$16-'2.1 Kraftwerk allgemein'!$F$15+1)))))/$F52,
SUM(OFFSET('2.5 CAPEX'!DK55,0,-MIN($F52-1,COLUMN(CW52)-1),1,MIN($F52,COLUMN(CW52))))/$F52)))))),
IF(OR(ISNUMBER($D52)=FALSE,$F52=""),"",
IF(AND('2.5 CAPEX'!$L55&lt;&gt;"x",'2.5 CAPEX'!$M55&lt;&gt;"x"),0,
IF($F52=0,0,
IF(DF$4&lt;'2.1 Kraftwerk allgemein'!$F$16,0,
IF(DF$4='2.1 Kraftwerk allgemein'!$F$16,'2.5 CAPEX'!$J55/$F52,
IF(DF$4&lt;'2.1 Kraftwerk allgemein'!$F$16+$F52,
('2.5 CAPEX'!$J55+SUM(OFFSET('2.5 CAPEX'!DK55,0,-MIN(MAX($F52-1-('2.1 Kraftwerk allgemein'!$F$16-'1.1 Allgemein'!$I$22+1),0),COLUMN(CW52)-1-('2.1 Kraftwerk allgemein'!$F$16-'1.1 Allgemein'!$I$22+1)),1,MIN(MAX($F52-('2.1 Kraftwerk allgemein'!$F$16-'1.1 Allgemein'!$I$22+1),1),COLUMN(CW52)-('2.1 Kraftwerk allgemein'!$F$16-'1.1 Allgemein'!$I$22+1)))))/$F52,
SUM(OFFSET('2.5 CAPEX'!DK55,0,-MIN($F52-1,COLUMN(CW52)-1),1,MIN($F52,COLUMN(CW52))))/$F52)))))))</f>
        <v/>
      </c>
    </row>
    <row r="53" spans="1:110" s="200" customFormat="1" ht="14" x14ac:dyDescent="0.3">
      <c r="A53" s="104"/>
      <c r="B53" s="104"/>
      <c r="C53" s="154"/>
      <c r="D53" s="191">
        <f>IF('2.5 CAPEX'!D56&lt;&gt;"",'2.5 CAPEX'!D56,"")</f>
        <v>409</v>
      </c>
      <c r="E53" s="191" t="str">
        <f>IF('2.5 CAPEX'!E56&lt;&gt;"",'2.5 CAPEX'!E56,"")</f>
        <v/>
      </c>
      <c r="F53" s="196" t="str">
        <f>IF('2.5 CAPEX'!F56&lt;&gt;"",'2.5 CAPEX'!F56,"")</f>
        <v/>
      </c>
      <c r="G53" s="197">
        <f ca="1">IF(ISNUMBER(D53)=FALSE,"",INDEX('2.5 CAPEX'!$H:$H,MATCH('3.1 Abschreibung'!$D53,'2.5 CAPEX'!$D:$D,0))+INDEX('2.5 CAPEX'!$J:$J,MATCH('3.1 Abschreibung'!$D53,'2.5 CAPEX'!$D:$D,0)))</f>
        <v>0</v>
      </c>
      <c r="H53" s="197"/>
      <c r="I53" s="198">
        <v>0</v>
      </c>
      <c r="J53" s="199" t="str">
        <f ca="1">IF('2.1 Kraftwerk allgemein'!$F$15&lt;'1.1 Allgemein'!$I$22,
IF(OR(ISNUMBER($D53)=FALSE,$F53=""),"",
IF(AND('2.5 CAPEX'!$L56&lt;&gt;"x",'2.5 CAPEX'!$M56&lt;&gt;"x"),0,
IF($F53=0,0,
IF(J$4&lt;'2.1 Kraftwerk allgemein'!$F$16,0,
IF(J$4='2.1 Kraftwerk allgemein'!$F$16,'2.5 CAPEX'!$J56/$F53,
IF(J$4&lt;'2.1 Kraftwerk allgemein'!$F$16+$F53,
('2.5 CAPEX'!$J56+SUM(OFFSET('2.5 CAPEX'!O56,0,-MIN(MAX($F53-1-('2.1 Kraftwerk allgemein'!$F$16-'2.1 Kraftwerk allgemein'!$F$15+1),0),COLUMN(A53)-1-('2.1 Kraftwerk allgemein'!$F$16-'2.1 Kraftwerk allgemein'!$F$15+1)),1,MIN(MAX($F53-('2.1 Kraftwerk allgemein'!$F$16-'2.1 Kraftwerk allgemein'!$F$15+1),1),COLUMN(A53)-('2.1 Kraftwerk allgemein'!$F$16-'2.1 Kraftwerk allgemein'!$F$15+1)))))/$F53,
SUM(OFFSET('2.5 CAPEX'!O56,0,-MIN($F53-1,COLUMN(A53)-1),1,MIN($F53,COLUMN(A53))))/$F53)))))),
IF(OR(ISNUMBER($D53)=FALSE,$F53=""),"",
IF(AND('2.5 CAPEX'!$L56&lt;&gt;"x",'2.5 CAPEX'!$M56&lt;&gt;"x"),0,
IF($F53=0,0,
IF(J$4&lt;'2.1 Kraftwerk allgemein'!$F$16,0,
IF(J$4='2.1 Kraftwerk allgemein'!$F$16,'2.5 CAPEX'!$J56/$F53,
IF(J$4&lt;'2.1 Kraftwerk allgemein'!$F$16+$F53,
('2.5 CAPEX'!$J56+SUM(OFFSET('2.5 CAPEX'!O56,0,-MIN(MAX($F53-1-('2.1 Kraftwerk allgemein'!$F$16-'1.1 Allgemein'!$I$22+1),0),COLUMN(A53)-1-('2.1 Kraftwerk allgemein'!$F$16-'1.1 Allgemein'!$I$22+1)),1,MIN(MAX($F53-('2.1 Kraftwerk allgemein'!$F$16-'1.1 Allgemein'!$I$22+1),1),COLUMN(A53)-('2.1 Kraftwerk allgemein'!$F$16-'1.1 Allgemein'!$I$22+1)))))/$F53,
SUM(OFFSET('2.5 CAPEX'!O56,0,-MIN($F53-1,COLUMN(A53)-1),1,MIN($F53,COLUMN(A53))))/$F53)))))))</f>
        <v/>
      </c>
      <c r="K53" s="199" t="str">
        <f ca="1">IF('2.1 Kraftwerk allgemein'!$F$15&lt;'1.1 Allgemein'!$I$22,
IF(OR(ISNUMBER($D53)=FALSE,$F53=""),"",
IF(AND('2.5 CAPEX'!$L56&lt;&gt;"x",'2.5 CAPEX'!$M56&lt;&gt;"x"),0,
IF($F53=0,0,
IF(K$4&lt;'2.1 Kraftwerk allgemein'!$F$16,0,
IF(K$4='2.1 Kraftwerk allgemein'!$F$16,'2.5 CAPEX'!$J56/$F53,
IF(K$4&lt;'2.1 Kraftwerk allgemein'!$F$16+$F53,
('2.5 CAPEX'!$J56+SUM(OFFSET('2.5 CAPEX'!P56,0,-MIN(MAX($F53-1-('2.1 Kraftwerk allgemein'!$F$16-'2.1 Kraftwerk allgemein'!$F$15+1),0),COLUMN(B53)-1-('2.1 Kraftwerk allgemein'!$F$16-'2.1 Kraftwerk allgemein'!$F$15+1)),1,MIN(MAX($F53-('2.1 Kraftwerk allgemein'!$F$16-'2.1 Kraftwerk allgemein'!$F$15+1),1),COLUMN(B53)-('2.1 Kraftwerk allgemein'!$F$16-'2.1 Kraftwerk allgemein'!$F$15+1)))))/$F53,
SUM(OFFSET('2.5 CAPEX'!P56,0,-MIN($F53-1,COLUMN(B53)-1),1,MIN($F53,COLUMN(B53))))/$F53)))))),
IF(OR(ISNUMBER($D53)=FALSE,$F53=""),"",
IF(AND('2.5 CAPEX'!$L56&lt;&gt;"x",'2.5 CAPEX'!$M56&lt;&gt;"x"),0,
IF($F53=0,0,
IF(K$4&lt;'2.1 Kraftwerk allgemein'!$F$16,0,
IF(K$4='2.1 Kraftwerk allgemein'!$F$16,'2.5 CAPEX'!$J56/$F53,
IF(K$4&lt;'2.1 Kraftwerk allgemein'!$F$16+$F53,
('2.5 CAPEX'!$J56+SUM(OFFSET('2.5 CAPEX'!P56,0,-MIN(MAX($F53-1-('2.1 Kraftwerk allgemein'!$F$16-'1.1 Allgemein'!$I$22+1),0),COLUMN(B53)-1-('2.1 Kraftwerk allgemein'!$F$16-'1.1 Allgemein'!$I$22+1)),1,MIN(MAX($F53-('2.1 Kraftwerk allgemein'!$F$16-'1.1 Allgemein'!$I$22+1),1),COLUMN(B53)-('2.1 Kraftwerk allgemein'!$F$16-'1.1 Allgemein'!$I$22+1)))))/$F53,
SUM(OFFSET('2.5 CAPEX'!P56,0,-MIN($F53-1,COLUMN(B53)-1),1,MIN($F53,COLUMN(B53))))/$F53)))))))</f>
        <v/>
      </c>
      <c r="L53" s="199" t="str">
        <f ca="1">IF('2.1 Kraftwerk allgemein'!$F$15&lt;'1.1 Allgemein'!$I$22,
IF(OR(ISNUMBER($D53)=FALSE,$F53=""),"",
IF(AND('2.5 CAPEX'!$L56&lt;&gt;"x",'2.5 CAPEX'!$M56&lt;&gt;"x"),0,
IF($F53=0,0,
IF(L$4&lt;'2.1 Kraftwerk allgemein'!$F$16,0,
IF(L$4='2.1 Kraftwerk allgemein'!$F$16,'2.5 CAPEX'!$J56/$F53,
IF(L$4&lt;'2.1 Kraftwerk allgemein'!$F$16+$F53,
('2.5 CAPEX'!$J56+SUM(OFFSET('2.5 CAPEX'!Q56,0,-MIN(MAX($F53-1-('2.1 Kraftwerk allgemein'!$F$16-'2.1 Kraftwerk allgemein'!$F$15+1),0),COLUMN(C53)-1-('2.1 Kraftwerk allgemein'!$F$16-'2.1 Kraftwerk allgemein'!$F$15+1)),1,MIN(MAX($F53-('2.1 Kraftwerk allgemein'!$F$16-'2.1 Kraftwerk allgemein'!$F$15+1),1),COLUMN(C53)-('2.1 Kraftwerk allgemein'!$F$16-'2.1 Kraftwerk allgemein'!$F$15+1)))))/$F53,
SUM(OFFSET('2.5 CAPEX'!Q56,0,-MIN($F53-1,COLUMN(C53)-1),1,MIN($F53,COLUMN(C53))))/$F53)))))),
IF(OR(ISNUMBER($D53)=FALSE,$F53=""),"",
IF(AND('2.5 CAPEX'!$L56&lt;&gt;"x",'2.5 CAPEX'!$M56&lt;&gt;"x"),0,
IF($F53=0,0,
IF(L$4&lt;'2.1 Kraftwerk allgemein'!$F$16,0,
IF(L$4='2.1 Kraftwerk allgemein'!$F$16,'2.5 CAPEX'!$J56/$F53,
IF(L$4&lt;'2.1 Kraftwerk allgemein'!$F$16+$F53,
('2.5 CAPEX'!$J56+SUM(OFFSET('2.5 CAPEX'!Q56,0,-MIN(MAX($F53-1-('2.1 Kraftwerk allgemein'!$F$16-'1.1 Allgemein'!$I$22+1),0),COLUMN(C53)-1-('2.1 Kraftwerk allgemein'!$F$16-'1.1 Allgemein'!$I$22+1)),1,MIN(MAX($F53-('2.1 Kraftwerk allgemein'!$F$16-'1.1 Allgemein'!$I$22+1),1),COLUMN(C53)-('2.1 Kraftwerk allgemein'!$F$16-'1.1 Allgemein'!$I$22+1)))))/$F53,
SUM(OFFSET('2.5 CAPEX'!Q56,0,-MIN($F53-1,COLUMN(C53)-1),1,MIN($F53,COLUMN(C53))))/$F53)))))))</f>
        <v/>
      </c>
      <c r="M53" s="199" t="str">
        <f ca="1">IF('2.1 Kraftwerk allgemein'!$F$15&lt;'1.1 Allgemein'!$I$22,
IF(OR(ISNUMBER($D53)=FALSE,$F53=""),"",
IF(AND('2.5 CAPEX'!$L56&lt;&gt;"x",'2.5 CAPEX'!$M56&lt;&gt;"x"),0,
IF($F53=0,0,
IF(M$4&lt;'2.1 Kraftwerk allgemein'!$F$16,0,
IF(M$4='2.1 Kraftwerk allgemein'!$F$16,'2.5 CAPEX'!$J56/$F53,
IF(M$4&lt;'2.1 Kraftwerk allgemein'!$F$16+$F53,
('2.5 CAPEX'!$J56+SUM(OFFSET('2.5 CAPEX'!R56,0,-MIN(MAX($F53-1-('2.1 Kraftwerk allgemein'!$F$16-'2.1 Kraftwerk allgemein'!$F$15+1),0),COLUMN(D53)-1-('2.1 Kraftwerk allgemein'!$F$16-'2.1 Kraftwerk allgemein'!$F$15+1)),1,MIN(MAX($F53-('2.1 Kraftwerk allgemein'!$F$16-'2.1 Kraftwerk allgemein'!$F$15+1),1),COLUMN(D53)-('2.1 Kraftwerk allgemein'!$F$16-'2.1 Kraftwerk allgemein'!$F$15+1)))))/$F53,
SUM(OFFSET('2.5 CAPEX'!R56,0,-MIN($F53-1,COLUMN(D53)-1),1,MIN($F53,COLUMN(D53))))/$F53)))))),
IF(OR(ISNUMBER($D53)=FALSE,$F53=""),"",
IF(AND('2.5 CAPEX'!$L56&lt;&gt;"x",'2.5 CAPEX'!$M56&lt;&gt;"x"),0,
IF($F53=0,0,
IF(M$4&lt;'2.1 Kraftwerk allgemein'!$F$16,0,
IF(M$4='2.1 Kraftwerk allgemein'!$F$16,'2.5 CAPEX'!$J56/$F53,
IF(M$4&lt;'2.1 Kraftwerk allgemein'!$F$16+$F53,
('2.5 CAPEX'!$J56+SUM(OFFSET('2.5 CAPEX'!R56,0,-MIN(MAX($F53-1-('2.1 Kraftwerk allgemein'!$F$16-'1.1 Allgemein'!$I$22+1),0),COLUMN(D53)-1-('2.1 Kraftwerk allgemein'!$F$16-'1.1 Allgemein'!$I$22+1)),1,MIN(MAX($F53-('2.1 Kraftwerk allgemein'!$F$16-'1.1 Allgemein'!$I$22+1),1),COLUMN(D53)-('2.1 Kraftwerk allgemein'!$F$16-'1.1 Allgemein'!$I$22+1)))))/$F53,
SUM(OFFSET('2.5 CAPEX'!R56,0,-MIN($F53-1,COLUMN(D53)-1),1,MIN($F53,COLUMN(D53))))/$F53)))))))</f>
        <v/>
      </c>
      <c r="N53" s="199" t="str">
        <f ca="1">IF('2.1 Kraftwerk allgemein'!$F$15&lt;'1.1 Allgemein'!$I$22,
IF(OR(ISNUMBER($D53)=FALSE,$F53=""),"",
IF(AND('2.5 CAPEX'!$L56&lt;&gt;"x",'2.5 CAPEX'!$M56&lt;&gt;"x"),0,
IF($F53=0,0,
IF(N$4&lt;'2.1 Kraftwerk allgemein'!$F$16,0,
IF(N$4='2.1 Kraftwerk allgemein'!$F$16,'2.5 CAPEX'!$J56/$F53,
IF(N$4&lt;'2.1 Kraftwerk allgemein'!$F$16+$F53,
('2.5 CAPEX'!$J56+SUM(OFFSET('2.5 CAPEX'!S56,0,-MIN(MAX($F53-1-('2.1 Kraftwerk allgemein'!$F$16-'2.1 Kraftwerk allgemein'!$F$15+1),0),COLUMN(E53)-1-('2.1 Kraftwerk allgemein'!$F$16-'2.1 Kraftwerk allgemein'!$F$15+1)),1,MIN(MAX($F53-('2.1 Kraftwerk allgemein'!$F$16-'2.1 Kraftwerk allgemein'!$F$15+1),1),COLUMN(E53)-('2.1 Kraftwerk allgemein'!$F$16-'2.1 Kraftwerk allgemein'!$F$15+1)))))/$F53,
SUM(OFFSET('2.5 CAPEX'!S56,0,-MIN($F53-1,COLUMN(E53)-1),1,MIN($F53,COLUMN(E53))))/$F53)))))),
IF(OR(ISNUMBER($D53)=FALSE,$F53=""),"",
IF(AND('2.5 CAPEX'!$L56&lt;&gt;"x",'2.5 CAPEX'!$M56&lt;&gt;"x"),0,
IF($F53=0,0,
IF(N$4&lt;'2.1 Kraftwerk allgemein'!$F$16,0,
IF(N$4='2.1 Kraftwerk allgemein'!$F$16,'2.5 CAPEX'!$J56/$F53,
IF(N$4&lt;'2.1 Kraftwerk allgemein'!$F$16+$F53,
('2.5 CAPEX'!$J56+SUM(OFFSET('2.5 CAPEX'!S56,0,-MIN(MAX($F53-1-('2.1 Kraftwerk allgemein'!$F$16-'1.1 Allgemein'!$I$22+1),0),COLUMN(E53)-1-('2.1 Kraftwerk allgemein'!$F$16-'1.1 Allgemein'!$I$22+1)),1,MIN(MAX($F53-('2.1 Kraftwerk allgemein'!$F$16-'1.1 Allgemein'!$I$22+1),1),COLUMN(E53)-('2.1 Kraftwerk allgemein'!$F$16-'1.1 Allgemein'!$I$22+1)))))/$F53,
SUM(OFFSET('2.5 CAPEX'!S56,0,-MIN($F53-1,COLUMN(E53)-1),1,MIN($F53,COLUMN(E53))))/$F53)))))))</f>
        <v/>
      </c>
      <c r="O53" s="199" t="str">
        <f ca="1">IF('2.1 Kraftwerk allgemein'!$F$15&lt;'1.1 Allgemein'!$I$22,
IF(OR(ISNUMBER($D53)=FALSE,$F53=""),"",
IF(AND('2.5 CAPEX'!$L56&lt;&gt;"x",'2.5 CAPEX'!$M56&lt;&gt;"x"),0,
IF($F53=0,0,
IF(O$4&lt;'2.1 Kraftwerk allgemein'!$F$16,0,
IF(O$4='2.1 Kraftwerk allgemein'!$F$16,'2.5 CAPEX'!$J56/$F53,
IF(O$4&lt;'2.1 Kraftwerk allgemein'!$F$16+$F53,
('2.5 CAPEX'!$J56+SUM(OFFSET('2.5 CAPEX'!T56,0,-MIN(MAX($F53-1-('2.1 Kraftwerk allgemein'!$F$16-'2.1 Kraftwerk allgemein'!$F$15+1),0),COLUMN(F53)-1-('2.1 Kraftwerk allgemein'!$F$16-'2.1 Kraftwerk allgemein'!$F$15+1)),1,MIN(MAX($F53-('2.1 Kraftwerk allgemein'!$F$16-'2.1 Kraftwerk allgemein'!$F$15+1),1),COLUMN(F53)-('2.1 Kraftwerk allgemein'!$F$16-'2.1 Kraftwerk allgemein'!$F$15+1)))))/$F53,
SUM(OFFSET('2.5 CAPEX'!T56,0,-MIN($F53-1,COLUMN(F53)-1),1,MIN($F53,COLUMN(F53))))/$F53)))))),
IF(OR(ISNUMBER($D53)=FALSE,$F53=""),"",
IF(AND('2.5 CAPEX'!$L56&lt;&gt;"x",'2.5 CAPEX'!$M56&lt;&gt;"x"),0,
IF($F53=0,0,
IF(O$4&lt;'2.1 Kraftwerk allgemein'!$F$16,0,
IF(O$4='2.1 Kraftwerk allgemein'!$F$16,'2.5 CAPEX'!$J56/$F53,
IF(O$4&lt;'2.1 Kraftwerk allgemein'!$F$16+$F53,
('2.5 CAPEX'!$J56+SUM(OFFSET('2.5 CAPEX'!T56,0,-MIN(MAX($F53-1-('2.1 Kraftwerk allgemein'!$F$16-'1.1 Allgemein'!$I$22+1),0),COLUMN(F53)-1-('2.1 Kraftwerk allgemein'!$F$16-'1.1 Allgemein'!$I$22+1)),1,MIN(MAX($F53-('2.1 Kraftwerk allgemein'!$F$16-'1.1 Allgemein'!$I$22+1),1),COLUMN(F53)-('2.1 Kraftwerk allgemein'!$F$16-'1.1 Allgemein'!$I$22+1)))))/$F53,
SUM(OFFSET('2.5 CAPEX'!T56,0,-MIN($F53-1,COLUMN(F53)-1),1,MIN($F53,COLUMN(F53))))/$F53)))))))</f>
        <v/>
      </c>
      <c r="P53" s="199" t="str">
        <f ca="1">IF('2.1 Kraftwerk allgemein'!$F$15&lt;'1.1 Allgemein'!$I$22,
IF(OR(ISNUMBER($D53)=FALSE,$F53=""),"",
IF(AND('2.5 CAPEX'!$L56&lt;&gt;"x",'2.5 CAPEX'!$M56&lt;&gt;"x"),0,
IF($F53=0,0,
IF(P$4&lt;'2.1 Kraftwerk allgemein'!$F$16,0,
IF(P$4='2.1 Kraftwerk allgemein'!$F$16,'2.5 CAPEX'!$J56/$F53,
IF(P$4&lt;'2.1 Kraftwerk allgemein'!$F$16+$F53,
('2.5 CAPEX'!$J56+SUM(OFFSET('2.5 CAPEX'!U56,0,-MIN(MAX($F53-1-('2.1 Kraftwerk allgemein'!$F$16-'2.1 Kraftwerk allgemein'!$F$15+1),0),COLUMN(G53)-1-('2.1 Kraftwerk allgemein'!$F$16-'2.1 Kraftwerk allgemein'!$F$15+1)),1,MIN(MAX($F53-('2.1 Kraftwerk allgemein'!$F$16-'2.1 Kraftwerk allgemein'!$F$15+1),1),COLUMN(G53)-('2.1 Kraftwerk allgemein'!$F$16-'2.1 Kraftwerk allgemein'!$F$15+1)))))/$F53,
SUM(OFFSET('2.5 CAPEX'!U56,0,-MIN($F53-1,COLUMN(G53)-1),1,MIN($F53,COLUMN(G53))))/$F53)))))),
IF(OR(ISNUMBER($D53)=FALSE,$F53=""),"",
IF(AND('2.5 CAPEX'!$L56&lt;&gt;"x",'2.5 CAPEX'!$M56&lt;&gt;"x"),0,
IF($F53=0,0,
IF(P$4&lt;'2.1 Kraftwerk allgemein'!$F$16,0,
IF(P$4='2.1 Kraftwerk allgemein'!$F$16,'2.5 CAPEX'!$J56/$F53,
IF(P$4&lt;'2.1 Kraftwerk allgemein'!$F$16+$F53,
('2.5 CAPEX'!$J56+SUM(OFFSET('2.5 CAPEX'!U56,0,-MIN(MAX($F53-1-('2.1 Kraftwerk allgemein'!$F$16-'1.1 Allgemein'!$I$22+1),0),COLUMN(G53)-1-('2.1 Kraftwerk allgemein'!$F$16-'1.1 Allgemein'!$I$22+1)),1,MIN(MAX($F53-('2.1 Kraftwerk allgemein'!$F$16-'1.1 Allgemein'!$I$22+1),1),COLUMN(G53)-('2.1 Kraftwerk allgemein'!$F$16-'1.1 Allgemein'!$I$22+1)))))/$F53,
SUM(OFFSET('2.5 CAPEX'!U56,0,-MIN($F53-1,COLUMN(G53)-1),1,MIN($F53,COLUMN(G53))))/$F53)))))))</f>
        <v/>
      </c>
      <c r="Q53" s="199" t="str">
        <f ca="1">IF('2.1 Kraftwerk allgemein'!$F$15&lt;'1.1 Allgemein'!$I$22,
IF(OR(ISNUMBER($D53)=FALSE,$F53=""),"",
IF(AND('2.5 CAPEX'!$L56&lt;&gt;"x",'2.5 CAPEX'!$M56&lt;&gt;"x"),0,
IF($F53=0,0,
IF(Q$4&lt;'2.1 Kraftwerk allgemein'!$F$16,0,
IF(Q$4='2.1 Kraftwerk allgemein'!$F$16,'2.5 CAPEX'!$J56/$F53,
IF(Q$4&lt;'2.1 Kraftwerk allgemein'!$F$16+$F53,
('2.5 CAPEX'!$J56+SUM(OFFSET('2.5 CAPEX'!V56,0,-MIN(MAX($F53-1-('2.1 Kraftwerk allgemein'!$F$16-'2.1 Kraftwerk allgemein'!$F$15+1),0),COLUMN(H53)-1-('2.1 Kraftwerk allgemein'!$F$16-'2.1 Kraftwerk allgemein'!$F$15+1)),1,MIN(MAX($F53-('2.1 Kraftwerk allgemein'!$F$16-'2.1 Kraftwerk allgemein'!$F$15+1),1),COLUMN(H53)-('2.1 Kraftwerk allgemein'!$F$16-'2.1 Kraftwerk allgemein'!$F$15+1)))))/$F53,
SUM(OFFSET('2.5 CAPEX'!V56,0,-MIN($F53-1,COLUMN(H53)-1),1,MIN($F53,COLUMN(H53))))/$F53)))))),
IF(OR(ISNUMBER($D53)=FALSE,$F53=""),"",
IF(AND('2.5 CAPEX'!$L56&lt;&gt;"x",'2.5 CAPEX'!$M56&lt;&gt;"x"),0,
IF($F53=0,0,
IF(Q$4&lt;'2.1 Kraftwerk allgemein'!$F$16,0,
IF(Q$4='2.1 Kraftwerk allgemein'!$F$16,'2.5 CAPEX'!$J56/$F53,
IF(Q$4&lt;'2.1 Kraftwerk allgemein'!$F$16+$F53,
('2.5 CAPEX'!$J56+SUM(OFFSET('2.5 CAPEX'!V56,0,-MIN(MAX($F53-1-('2.1 Kraftwerk allgemein'!$F$16-'1.1 Allgemein'!$I$22+1),0),COLUMN(H53)-1-('2.1 Kraftwerk allgemein'!$F$16-'1.1 Allgemein'!$I$22+1)),1,MIN(MAX($F53-('2.1 Kraftwerk allgemein'!$F$16-'1.1 Allgemein'!$I$22+1),1),COLUMN(H53)-('2.1 Kraftwerk allgemein'!$F$16-'1.1 Allgemein'!$I$22+1)))))/$F53,
SUM(OFFSET('2.5 CAPEX'!V56,0,-MIN($F53-1,COLUMN(H53)-1),1,MIN($F53,COLUMN(H53))))/$F53)))))))</f>
        <v/>
      </c>
      <c r="R53" s="199" t="str">
        <f ca="1">IF('2.1 Kraftwerk allgemein'!$F$15&lt;'1.1 Allgemein'!$I$22,
IF(OR(ISNUMBER($D53)=FALSE,$F53=""),"",
IF(AND('2.5 CAPEX'!$L56&lt;&gt;"x",'2.5 CAPEX'!$M56&lt;&gt;"x"),0,
IF($F53=0,0,
IF(R$4&lt;'2.1 Kraftwerk allgemein'!$F$16,0,
IF(R$4='2.1 Kraftwerk allgemein'!$F$16,'2.5 CAPEX'!$J56/$F53,
IF(R$4&lt;'2.1 Kraftwerk allgemein'!$F$16+$F53,
('2.5 CAPEX'!$J56+SUM(OFFSET('2.5 CAPEX'!W56,0,-MIN(MAX($F53-1-('2.1 Kraftwerk allgemein'!$F$16-'2.1 Kraftwerk allgemein'!$F$15+1),0),COLUMN(I53)-1-('2.1 Kraftwerk allgemein'!$F$16-'2.1 Kraftwerk allgemein'!$F$15+1)),1,MIN(MAX($F53-('2.1 Kraftwerk allgemein'!$F$16-'2.1 Kraftwerk allgemein'!$F$15+1),1),COLUMN(I53)-('2.1 Kraftwerk allgemein'!$F$16-'2.1 Kraftwerk allgemein'!$F$15+1)))))/$F53,
SUM(OFFSET('2.5 CAPEX'!W56,0,-MIN($F53-1,COLUMN(I53)-1),1,MIN($F53,COLUMN(I53))))/$F53)))))),
IF(OR(ISNUMBER($D53)=FALSE,$F53=""),"",
IF(AND('2.5 CAPEX'!$L56&lt;&gt;"x",'2.5 CAPEX'!$M56&lt;&gt;"x"),0,
IF($F53=0,0,
IF(R$4&lt;'2.1 Kraftwerk allgemein'!$F$16,0,
IF(R$4='2.1 Kraftwerk allgemein'!$F$16,'2.5 CAPEX'!$J56/$F53,
IF(R$4&lt;'2.1 Kraftwerk allgemein'!$F$16+$F53,
('2.5 CAPEX'!$J56+SUM(OFFSET('2.5 CAPEX'!W56,0,-MIN(MAX($F53-1-('2.1 Kraftwerk allgemein'!$F$16-'1.1 Allgemein'!$I$22+1),0),COLUMN(I53)-1-('2.1 Kraftwerk allgemein'!$F$16-'1.1 Allgemein'!$I$22+1)),1,MIN(MAX($F53-('2.1 Kraftwerk allgemein'!$F$16-'1.1 Allgemein'!$I$22+1),1),COLUMN(I53)-('2.1 Kraftwerk allgemein'!$F$16-'1.1 Allgemein'!$I$22+1)))))/$F53,
SUM(OFFSET('2.5 CAPEX'!W56,0,-MIN($F53-1,COLUMN(I53)-1),1,MIN($F53,COLUMN(I53))))/$F53)))))))</f>
        <v/>
      </c>
      <c r="S53" s="199" t="str">
        <f ca="1">IF('2.1 Kraftwerk allgemein'!$F$15&lt;'1.1 Allgemein'!$I$22,
IF(OR(ISNUMBER($D53)=FALSE,$F53=""),"",
IF(AND('2.5 CAPEX'!$L56&lt;&gt;"x",'2.5 CAPEX'!$M56&lt;&gt;"x"),0,
IF($F53=0,0,
IF(S$4&lt;'2.1 Kraftwerk allgemein'!$F$16,0,
IF(S$4='2.1 Kraftwerk allgemein'!$F$16,'2.5 CAPEX'!$J56/$F53,
IF(S$4&lt;'2.1 Kraftwerk allgemein'!$F$16+$F53,
('2.5 CAPEX'!$J56+SUM(OFFSET('2.5 CAPEX'!X56,0,-MIN(MAX($F53-1-('2.1 Kraftwerk allgemein'!$F$16-'2.1 Kraftwerk allgemein'!$F$15+1),0),COLUMN(J53)-1-('2.1 Kraftwerk allgemein'!$F$16-'2.1 Kraftwerk allgemein'!$F$15+1)),1,MIN(MAX($F53-('2.1 Kraftwerk allgemein'!$F$16-'2.1 Kraftwerk allgemein'!$F$15+1),1),COLUMN(J53)-('2.1 Kraftwerk allgemein'!$F$16-'2.1 Kraftwerk allgemein'!$F$15+1)))))/$F53,
SUM(OFFSET('2.5 CAPEX'!X56,0,-MIN($F53-1,COLUMN(J53)-1),1,MIN($F53,COLUMN(J53))))/$F53)))))),
IF(OR(ISNUMBER($D53)=FALSE,$F53=""),"",
IF(AND('2.5 CAPEX'!$L56&lt;&gt;"x",'2.5 CAPEX'!$M56&lt;&gt;"x"),0,
IF($F53=0,0,
IF(S$4&lt;'2.1 Kraftwerk allgemein'!$F$16,0,
IF(S$4='2.1 Kraftwerk allgemein'!$F$16,'2.5 CAPEX'!$J56/$F53,
IF(S$4&lt;'2.1 Kraftwerk allgemein'!$F$16+$F53,
('2.5 CAPEX'!$J56+SUM(OFFSET('2.5 CAPEX'!X56,0,-MIN(MAX($F53-1-('2.1 Kraftwerk allgemein'!$F$16-'1.1 Allgemein'!$I$22+1),0),COLUMN(J53)-1-('2.1 Kraftwerk allgemein'!$F$16-'1.1 Allgemein'!$I$22+1)),1,MIN(MAX($F53-('2.1 Kraftwerk allgemein'!$F$16-'1.1 Allgemein'!$I$22+1),1),COLUMN(J53)-('2.1 Kraftwerk allgemein'!$F$16-'1.1 Allgemein'!$I$22+1)))))/$F53,
SUM(OFFSET('2.5 CAPEX'!X56,0,-MIN($F53-1,COLUMN(J53)-1),1,MIN($F53,COLUMN(J53))))/$F53)))))))</f>
        <v/>
      </c>
      <c r="T53" s="199" t="str">
        <f ca="1">IF('2.1 Kraftwerk allgemein'!$F$15&lt;'1.1 Allgemein'!$I$22,
IF(OR(ISNUMBER($D53)=FALSE,$F53=""),"",
IF(AND('2.5 CAPEX'!$L56&lt;&gt;"x",'2.5 CAPEX'!$M56&lt;&gt;"x"),0,
IF($F53=0,0,
IF(T$4&lt;'2.1 Kraftwerk allgemein'!$F$16,0,
IF(T$4='2.1 Kraftwerk allgemein'!$F$16,'2.5 CAPEX'!$J56/$F53,
IF(T$4&lt;'2.1 Kraftwerk allgemein'!$F$16+$F53,
('2.5 CAPEX'!$J56+SUM(OFFSET('2.5 CAPEX'!Y56,0,-MIN(MAX($F53-1-('2.1 Kraftwerk allgemein'!$F$16-'2.1 Kraftwerk allgemein'!$F$15+1),0),COLUMN(K53)-1-('2.1 Kraftwerk allgemein'!$F$16-'2.1 Kraftwerk allgemein'!$F$15+1)),1,MIN(MAX($F53-('2.1 Kraftwerk allgemein'!$F$16-'2.1 Kraftwerk allgemein'!$F$15+1),1),COLUMN(K53)-('2.1 Kraftwerk allgemein'!$F$16-'2.1 Kraftwerk allgemein'!$F$15+1)))))/$F53,
SUM(OFFSET('2.5 CAPEX'!Y56,0,-MIN($F53-1,COLUMN(K53)-1),1,MIN($F53,COLUMN(K53))))/$F53)))))),
IF(OR(ISNUMBER($D53)=FALSE,$F53=""),"",
IF(AND('2.5 CAPEX'!$L56&lt;&gt;"x",'2.5 CAPEX'!$M56&lt;&gt;"x"),0,
IF($F53=0,0,
IF(T$4&lt;'2.1 Kraftwerk allgemein'!$F$16,0,
IF(T$4='2.1 Kraftwerk allgemein'!$F$16,'2.5 CAPEX'!$J56/$F53,
IF(T$4&lt;'2.1 Kraftwerk allgemein'!$F$16+$F53,
('2.5 CAPEX'!$J56+SUM(OFFSET('2.5 CAPEX'!Y56,0,-MIN(MAX($F53-1-('2.1 Kraftwerk allgemein'!$F$16-'1.1 Allgemein'!$I$22+1),0),COLUMN(K53)-1-('2.1 Kraftwerk allgemein'!$F$16-'1.1 Allgemein'!$I$22+1)),1,MIN(MAX($F53-('2.1 Kraftwerk allgemein'!$F$16-'1.1 Allgemein'!$I$22+1),1),COLUMN(K53)-('2.1 Kraftwerk allgemein'!$F$16-'1.1 Allgemein'!$I$22+1)))))/$F53,
SUM(OFFSET('2.5 CAPEX'!Y56,0,-MIN($F53-1,COLUMN(K53)-1),1,MIN($F53,COLUMN(K53))))/$F53)))))))</f>
        <v/>
      </c>
      <c r="U53" s="199" t="str">
        <f ca="1">IF('2.1 Kraftwerk allgemein'!$F$15&lt;'1.1 Allgemein'!$I$22,
IF(OR(ISNUMBER($D53)=FALSE,$F53=""),"",
IF(AND('2.5 CAPEX'!$L56&lt;&gt;"x",'2.5 CAPEX'!$M56&lt;&gt;"x"),0,
IF($F53=0,0,
IF(U$4&lt;'2.1 Kraftwerk allgemein'!$F$16,0,
IF(U$4='2.1 Kraftwerk allgemein'!$F$16,'2.5 CAPEX'!$J56/$F53,
IF(U$4&lt;'2.1 Kraftwerk allgemein'!$F$16+$F53,
('2.5 CAPEX'!$J56+SUM(OFFSET('2.5 CAPEX'!Z56,0,-MIN(MAX($F53-1-('2.1 Kraftwerk allgemein'!$F$16-'2.1 Kraftwerk allgemein'!$F$15+1),0),COLUMN(L53)-1-('2.1 Kraftwerk allgemein'!$F$16-'2.1 Kraftwerk allgemein'!$F$15+1)),1,MIN(MAX($F53-('2.1 Kraftwerk allgemein'!$F$16-'2.1 Kraftwerk allgemein'!$F$15+1),1),COLUMN(L53)-('2.1 Kraftwerk allgemein'!$F$16-'2.1 Kraftwerk allgemein'!$F$15+1)))))/$F53,
SUM(OFFSET('2.5 CAPEX'!Z56,0,-MIN($F53-1,COLUMN(L53)-1),1,MIN($F53,COLUMN(L53))))/$F53)))))),
IF(OR(ISNUMBER($D53)=FALSE,$F53=""),"",
IF(AND('2.5 CAPEX'!$L56&lt;&gt;"x",'2.5 CAPEX'!$M56&lt;&gt;"x"),0,
IF($F53=0,0,
IF(U$4&lt;'2.1 Kraftwerk allgemein'!$F$16,0,
IF(U$4='2.1 Kraftwerk allgemein'!$F$16,'2.5 CAPEX'!$J56/$F53,
IF(U$4&lt;'2.1 Kraftwerk allgemein'!$F$16+$F53,
('2.5 CAPEX'!$J56+SUM(OFFSET('2.5 CAPEX'!Z56,0,-MIN(MAX($F53-1-('2.1 Kraftwerk allgemein'!$F$16-'1.1 Allgemein'!$I$22+1),0),COLUMN(L53)-1-('2.1 Kraftwerk allgemein'!$F$16-'1.1 Allgemein'!$I$22+1)),1,MIN(MAX($F53-('2.1 Kraftwerk allgemein'!$F$16-'1.1 Allgemein'!$I$22+1),1),COLUMN(L53)-('2.1 Kraftwerk allgemein'!$F$16-'1.1 Allgemein'!$I$22+1)))))/$F53,
SUM(OFFSET('2.5 CAPEX'!Z56,0,-MIN($F53-1,COLUMN(L53)-1),1,MIN($F53,COLUMN(L53))))/$F53)))))))</f>
        <v/>
      </c>
      <c r="V53" s="199" t="str">
        <f ca="1">IF('2.1 Kraftwerk allgemein'!$F$15&lt;'1.1 Allgemein'!$I$22,
IF(OR(ISNUMBER($D53)=FALSE,$F53=""),"",
IF(AND('2.5 CAPEX'!$L56&lt;&gt;"x",'2.5 CAPEX'!$M56&lt;&gt;"x"),0,
IF($F53=0,0,
IF(V$4&lt;'2.1 Kraftwerk allgemein'!$F$16,0,
IF(V$4='2.1 Kraftwerk allgemein'!$F$16,'2.5 CAPEX'!$J56/$F53,
IF(V$4&lt;'2.1 Kraftwerk allgemein'!$F$16+$F53,
('2.5 CAPEX'!$J56+SUM(OFFSET('2.5 CAPEX'!AA56,0,-MIN(MAX($F53-1-('2.1 Kraftwerk allgemein'!$F$16-'2.1 Kraftwerk allgemein'!$F$15+1),0),COLUMN(M53)-1-('2.1 Kraftwerk allgemein'!$F$16-'2.1 Kraftwerk allgemein'!$F$15+1)),1,MIN(MAX($F53-('2.1 Kraftwerk allgemein'!$F$16-'2.1 Kraftwerk allgemein'!$F$15+1),1),COLUMN(M53)-('2.1 Kraftwerk allgemein'!$F$16-'2.1 Kraftwerk allgemein'!$F$15+1)))))/$F53,
SUM(OFFSET('2.5 CAPEX'!AA56,0,-MIN($F53-1,COLUMN(M53)-1),1,MIN($F53,COLUMN(M53))))/$F53)))))),
IF(OR(ISNUMBER($D53)=FALSE,$F53=""),"",
IF(AND('2.5 CAPEX'!$L56&lt;&gt;"x",'2.5 CAPEX'!$M56&lt;&gt;"x"),0,
IF($F53=0,0,
IF(V$4&lt;'2.1 Kraftwerk allgemein'!$F$16,0,
IF(V$4='2.1 Kraftwerk allgemein'!$F$16,'2.5 CAPEX'!$J56/$F53,
IF(V$4&lt;'2.1 Kraftwerk allgemein'!$F$16+$F53,
('2.5 CAPEX'!$J56+SUM(OFFSET('2.5 CAPEX'!AA56,0,-MIN(MAX($F53-1-('2.1 Kraftwerk allgemein'!$F$16-'1.1 Allgemein'!$I$22+1),0),COLUMN(M53)-1-('2.1 Kraftwerk allgemein'!$F$16-'1.1 Allgemein'!$I$22+1)),1,MIN(MAX($F53-('2.1 Kraftwerk allgemein'!$F$16-'1.1 Allgemein'!$I$22+1),1),COLUMN(M53)-('2.1 Kraftwerk allgemein'!$F$16-'1.1 Allgemein'!$I$22+1)))))/$F53,
SUM(OFFSET('2.5 CAPEX'!AA56,0,-MIN($F53-1,COLUMN(M53)-1),1,MIN($F53,COLUMN(M53))))/$F53)))))))</f>
        <v/>
      </c>
      <c r="W53" s="199" t="str">
        <f ca="1">IF('2.1 Kraftwerk allgemein'!$F$15&lt;'1.1 Allgemein'!$I$22,
IF(OR(ISNUMBER($D53)=FALSE,$F53=""),"",
IF(AND('2.5 CAPEX'!$L56&lt;&gt;"x",'2.5 CAPEX'!$M56&lt;&gt;"x"),0,
IF($F53=0,0,
IF(W$4&lt;'2.1 Kraftwerk allgemein'!$F$16,0,
IF(W$4='2.1 Kraftwerk allgemein'!$F$16,'2.5 CAPEX'!$J56/$F53,
IF(W$4&lt;'2.1 Kraftwerk allgemein'!$F$16+$F53,
('2.5 CAPEX'!$J56+SUM(OFFSET('2.5 CAPEX'!AB56,0,-MIN(MAX($F53-1-('2.1 Kraftwerk allgemein'!$F$16-'2.1 Kraftwerk allgemein'!$F$15+1),0),COLUMN(N53)-1-('2.1 Kraftwerk allgemein'!$F$16-'2.1 Kraftwerk allgemein'!$F$15+1)),1,MIN(MAX($F53-('2.1 Kraftwerk allgemein'!$F$16-'2.1 Kraftwerk allgemein'!$F$15+1),1),COLUMN(N53)-('2.1 Kraftwerk allgemein'!$F$16-'2.1 Kraftwerk allgemein'!$F$15+1)))))/$F53,
SUM(OFFSET('2.5 CAPEX'!AB56,0,-MIN($F53-1,COLUMN(N53)-1),1,MIN($F53,COLUMN(N53))))/$F53)))))),
IF(OR(ISNUMBER($D53)=FALSE,$F53=""),"",
IF(AND('2.5 CAPEX'!$L56&lt;&gt;"x",'2.5 CAPEX'!$M56&lt;&gt;"x"),0,
IF($F53=0,0,
IF(W$4&lt;'2.1 Kraftwerk allgemein'!$F$16,0,
IF(W$4='2.1 Kraftwerk allgemein'!$F$16,'2.5 CAPEX'!$J56/$F53,
IF(W$4&lt;'2.1 Kraftwerk allgemein'!$F$16+$F53,
('2.5 CAPEX'!$J56+SUM(OFFSET('2.5 CAPEX'!AB56,0,-MIN(MAX($F53-1-('2.1 Kraftwerk allgemein'!$F$16-'1.1 Allgemein'!$I$22+1),0),COLUMN(N53)-1-('2.1 Kraftwerk allgemein'!$F$16-'1.1 Allgemein'!$I$22+1)),1,MIN(MAX($F53-('2.1 Kraftwerk allgemein'!$F$16-'1.1 Allgemein'!$I$22+1),1),COLUMN(N53)-('2.1 Kraftwerk allgemein'!$F$16-'1.1 Allgemein'!$I$22+1)))))/$F53,
SUM(OFFSET('2.5 CAPEX'!AB56,0,-MIN($F53-1,COLUMN(N53)-1),1,MIN($F53,COLUMN(N53))))/$F53)))))))</f>
        <v/>
      </c>
      <c r="X53" s="199" t="str">
        <f ca="1">IF('2.1 Kraftwerk allgemein'!$F$15&lt;'1.1 Allgemein'!$I$22,
IF(OR(ISNUMBER($D53)=FALSE,$F53=""),"",
IF(AND('2.5 CAPEX'!$L56&lt;&gt;"x",'2.5 CAPEX'!$M56&lt;&gt;"x"),0,
IF($F53=0,0,
IF(X$4&lt;'2.1 Kraftwerk allgemein'!$F$16,0,
IF(X$4='2.1 Kraftwerk allgemein'!$F$16,'2.5 CAPEX'!$J56/$F53,
IF(X$4&lt;'2.1 Kraftwerk allgemein'!$F$16+$F53,
('2.5 CAPEX'!$J56+SUM(OFFSET('2.5 CAPEX'!AC56,0,-MIN(MAX($F53-1-('2.1 Kraftwerk allgemein'!$F$16-'2.1 Kraftwerk allgemein'!$F$15+1),0),COLUMN(O53)-1-('2.1 Kraftwerk allgemein'!$F$16-'2.1 Kraftwerk allgemein'!$F$15+1)),1,MIN(MAX($F53-('2.1 Kraftwerk allgemein'!$F$16-'2.1 Kraftwerk allgemein'!$F$15+1),1),COLUMN(O53)-('2.1 Kraftwerk allgemein'!$F$16-'2.1 Kraftwerk allgemein'!$F$15+1)))))/$F53,
SUM(OFFSET('2.5 CAPEX'!AC56,0,-MIN($F53-1,COLUMN(O53)-1),1,MIN($F53,COLUMN(O53))))/$F53)))))),
IF(OR(ISNUMBER($D53)=FALSE,$F53=""),"",
IF(AND('2.5 CAPEX'!$L56&lt;&gt;"x",'2.5 CAPEX'!$M56&lt;&gt;"x"),0,
IF($F53=0,0,
IF(X$4&lt;'2.1 Kraftwerk allgemein'!$F$16,0,
IF(X$4='2.1 Kraftwerk allgemein'!$F$16,'2.5 CAPEX'!$J56/$F53,
IF(X$4&lt;'2.1 Kraftwerk allgemein'!$F$16+$F53,
('2.5 CAPEX'!$J56+SUM(OFFSET('2.5 CAPEX'!AC56,0,-MIN(MAX($F53-1-('2.1 Kraftwerk allgemein'!$F$16-'1.1 Allgemein'!$I$22+1),0),COLUMN(O53)-1-('2.1 Kraftwerk allgemein'!$F$16-'1.1 Allgemein'!$I$22+1)),1,MIN(MAX($F53-('2.1 Kraftwerk allgemein'!$F$16-'1.1 Allgemein'!$I$22+1),1),COLUMN(O53)-('2.1 Kraftwerk allgemein'!$F$16-'1.1 Allgemein'!$I$22+1)))))/$F53,
SUM(OFFSET('2.5 CAPEX'!AC56,0,-MIN($F53-1,COLUMN(O53)-1),1,MIN($F53,COLUMN(O53))))/$F53)))))))</f>
        <v/>
      </c>
      <c r="Y53" s="199" t="str">
        <f ca="1">IF('2.1 Kraftwerk allgemein'!$F$15&lt;'1.1 Allgemein'!$I$22,
IF(OR(ISNUMBER($D53)=FALSE,$F53=""),"",
IF(AND('2.5 CAPEX'!$L56&lt;&gt;"x",'2.5 CAPEX'!$M56&lt;&gt;"x"),0,
IF($F53=0,0,
IF(Y$4&lt;'2.1 Kraftwerk allgemein'!$F$16,0,
IF(Y$4='2.1 Kraftwerk allgemein'!$F$16,'2.5 CAPEX'!$J56/$F53,
IF(Y$4&lt;'2.1 Kraftwerk allgemein'!$F$16+$F53,
('2.5 CAPEX'!$J56+SUM(OFFSET('2.5 CAPEX'!AD56,0,-MIN(MAX($F53-1-('2.1 Kraftwerk allgemein'!$F$16-'2.1 Kraftwerk allgemein'!$F$15+1),0),COLUMN(P53)-1-('2.1 Kraftwerk allgemein'!$F$16-'2.1 Kraftwerk allgemein'!$F$15+1)),1,MIN(MAX($F53-('2.1 Kraftwerk allgemein'!$F$16-'2.1 Kraftwerk allgemein'!$F$15+1),1),COLUMN(P53)-('2.1 Kraftwerk allgemein'!$F$16-'2.1 Kraftwerk allgemein'!$F$15+1)))))/$F53,
SUM(OFFSET('2.5 CAPEX'!AD56,0,-MIN($F53-1,COLUMN(P53)-1),1,MIN($F53,COLUMN(P53))))/$F53)))))),
IF(OR(ISNUMBER($D53)=FALSE,$F53=""),"",
IF(AND('2.5 CAPEX'!$L56&lt;&gt;"x",'2.5 CAPEX'!$M56&lt;&gt;"x"),0,
IF($F53=0,0,
IF(Y$4&lt;'2.1 Kraftwerk allgemein'!$F$16,0,
IF(Y$4='2.1 Kraftwerk allgemein'!$F$16,'2.5 CAPEX'!$J56/$F53,
IF(Y$4&lt;'2.1 Kraftwerk allgemein'!$F$16+$F53,
('2.5 CAPEX'!$J56+SUM(OFFSET('2.5 CAPEX'!AD56,0,-MIN(MAX($F53-1-('2.1 Kraftwerk allgemein'!$F$16-'1.1 Allgemein'!$I$22+1),0),COLUMN(P53)-1-('2.1 Kraftwerk allgemein'!$F$16-'1.1 Allgemein'!$I$22+1)),1,MIN(MAX($F53-('2.1 Kraftwerk allgemein'!$F$16-'1.1 Allgemein'!$I$22+1),1),COLUMN(P53)-('2.1 Kraftwerk allgemein'!$F$16-'1.1 Allgemein'!$I$22+1)))))/$F53,
SUM(OFFSET('2.5 CAPEX'!AD56,0,-MIN($F53-1,COLUMN(P53)-1),1,MIN($F53,COLUMN(P53))))/$F53)))))))</f>
        <v/>
      </c>
      <c r="Z53" s="199" t="str">
        <f ca="1">IF('2.1 Kraftwerk allgemein'!$F$15&lt;'1.1 Allgemein'!$I$22,
IF(OR(ISNUMBER($D53)=FALSE,$F53=""),"",
IF(AND('2.5 CAPEX'!$L56&lt;&gt;"x",'2.5 CAPEX'!$M56&lt;&gt;"x"),0,
IF($F53=0,0,
IF(Z$4&lt;'2.1 Kraftwerk allgemein'!$F$16,0,
IF(Z$4='2.1 Kraftwerk allgemein'!$F$16,'2.5 CAPEX'!$J56/$F53,
IF(Z$4&lt;'2.1 Kraftwerk allgemein'!$F$16+$F53,
('2.5 CAPEX'!$J56+SUM(OFFSET('2.5 CAPEX'!AE56,0,-MIN(MAX($F53-1-('2.1 Kraftwerk allgemein'!$F$16-'2.1 Kraftwerk allgemein'!$F$15+1),0),COLUMN(Q53)-1-('2.1 Kraftwerk allgemein'!$F$16-'2.1 Kraftwerk allgemein'!$F$15+1)),1,MIN(MAX($F53-('2.1 Kraftwerk allgemein'!$F$16-'2.1 Kraftwerk allgemein'!$F$15+1),1),COLUMN(Q53)-('2.1 Kraftwerk allgemein'!$F$16-'2.1 Kraftwerk allgemein'!$F$15+1)))))/$F53,
SUM(OFFSET('2.5 CAPEX'!AE56,0,-MIN($F53-1,COLUMN(Q53)-1),1,MIN($F53,COLUMN(Q53))))/$F53)))))),
IF(OR(ISNUMBER($D53)=FALSE,$F53=""),"",
IF(AND('2.5 CAPEX'!$L56&lt;&gt;"x",'2.5 CAPEX'!$M56&lt;&gt;"x"),0,
IF($F53=0,0,
IF(Z$4&lt;'2.1 Kraftwerk allgemein'!$F$16,0,
IF(Z$4='2.1 Kraftwerk allgemein'!$F$16,'2.5 CAPEX'!$J56/$F53,
IF(Z$4&lt;'2.1 Kraftwerk allgemein'!$F$16+$F53,
('2.5 CAPEX'!$J56+SUM(OFFSET('2.5 CAPEX'!AE56,0,-MIN(MAX($F53-1-('2.1 Kraftwerk allgemein'!$F$16-'1.1 Allgemein'!$I$22+1),0),COLUMN(Q53)-1-('2.1 Kraftwerk allgemein'!$F$16-'1.1 Allgemein'!$I$22+1)),1,MIN(MAX($F53-('2.1 Kraftwerk allgemein'!$F$16-'1.1 Allgemein'!$I$22+1),1),COLUMN(Q53)-('2.1 Kraftwerk allgemein'!$F$16-'1.1 Allgemein'!$I$22+1)))))/$F53,
SUM(OFFSET('2.5 CAPEX'!AE56,0,-MIN($F53-1,COLUMN(Q53)-1),1,MIN($F53,COLUMN(Q53))))/$F53)))))))</f>
        <v/>
      </c>
      <c r="AA53" s="199" t="str">
        <f ca="1">IF('2.1 Kraftwerk allgemein'!$F$15&lt;'1.1 Allgemein'!$I$22,
IF(OR(ISNUMBER($D53)=FALSE,$F53=""),"",
IF(AND('2.5 CAPEX'!$L56&lt;&gt;"x",'2.5 CAPEX'!$M56&lt;&gt;"x"),0,
IF($F53=0,0,
IF(AA$4&lt;'2.1 Kraftwerk allgemein'!$F$16,0,
IF(AA$4='2.1 Kraftwerk allgemein'!$F$16,'2.5 CAPEX'!$J56/$F53,
IF(AA$4&lt;'2.1 Kraftwerk allgemein'!$F$16+$F53,
('2.5 CAPEX'!$J56+SUM(OFFSET('2.5 CAPEX'!AF56,0,-MIN(MAX($F53-1-('2.1 Kraftwerk allgemein'!$F$16-'2.1 Kraftwerk allgemein'!$F$15+1),0),COLUMN(R53)-1-('2.1 Kraftwerk allgemein'!$F$16-'2.1 Kraftwerk allgemein'!$F$15+1)),1,MIN(MAX($F53-('2.1 Kraftwerk allgemein'!$F$16-'2.1 Kraftwerk allgemein'!$F$15+1),1),COLUMN(R53)-('2.1 Kraftwerk allgemein'!$F$16-'2.1 Kraftwerk allgemein'!$F$15+1)))))/$F53,
SUM(OFFSET('2.5 CAPEX'!AF56,0,-MIN($F53-1,COLUMN(R53)-1),1,MIN($F53,COLUMN(R53))))/$F53)))))),
IF(OR(ISNUMBER($D53)=FALSE,$F53=""),"",
IF(AND('2.5 CAPEX'!$L56&lt;&gt;"x",'2.5 CAPEX'!$M56&lt;&gt;"x"),0,
IF($F53=0,0,
IF(AA$4&lt;'2.1 Kraftwerk allgemein'!$F$16,0,
IF(AA$4='2.1 Kraftwerk allgemein'!$F$16,'2.5 CAPEX'!$J56/$F53,
IF(AA$4&lt;'2.1 Kraftwerk allgemein'!$F$16+$F53,
('2.5 CAPEX'!$J56+SUM(OFFSET('2.5 CAPEX'!AF56,0,-MIN(MAX($F53-1-('2.1 Kraftwerk allgemein'!$F$16-'1.1 Allgemein'!$I$22+1),0),COLUMN(R53)-1-('2.1 Kraftwerk allgemein'!$F$16-'1.1 Allgemein'!$I$22+1)),1,MIN(MAX($F53-('2.1 Kraftwerk allgemein'!$F$16-'1.1 Allgemein'!$I$22+1),1),COLUMN(R53)-('2.1 Kraftwerk allgemein'!$F$16-'1.1 Allgemein'!$I$22+1)))))/$F53,
SUM(OFFSET('2.5 CAPEX'!AF56,0,-MIN($F53-1,COLUMN(R53)-1),1,MIN($F53,COLUMN(R53))))/$F53)))))))</f>
        <v/>
      </c>
      <c r="AB53" s="199" t="str">
        <f ca="1">IF('2.1 Kraftwerk allgemein'!$F$15&lt;'1.1 Allgemein'!$I$22,
IF(OR(ISNUMBER($D53)=FALSE,$F53=""),"",
IF(AND('2.5 CAPEX'!$L56&lt;&gt;"x",'2.5 CAPEX'!$M56&lt;&gt;"x"),0,
IF($F53=0,0,
IF(AB$4&lt;'2.1 Kraftwerk allgemein'!$F$16,0,
IF(AB$4='2.1 Kraftwerk allgemein'!$F$16,'2.5 CAPEX'!$J56/$F53,
IF(AB$4&lt;'2.1 Kraftwerk allgemein'!$F$16+$F53,
('2.5 CAPEX'!$J56+SUM(OFFSET('2.5 CAPEX'!AG56,0,-MIN(MAX($F53-1-('2.1 Kraftwerk allgemein'!$F$16-'2.1 Kraftwerk allgemein'!$F$15+1),0),COLUMN(S53)-1-('2.1 Kraftwerk allgemein'!$F$16-'2.1 Kraftwerk allgemein'!$F$15+1)),1,MIN(MAX($F53-('2.1 Kraftwerk allgemein'!$F$16-'2.1 Kraftwerk allgemein'!$F$15+1),1),COLUMN(S53)-('2.1 Kraftwerk allgemein'!$F$16-'2.1 Kraftwerk allgemein'!$F$15+1)))))/$F53,
SUM(OFFSET('2.5 CAPEX'!AG56,0,-MIN($F53-1,COLUMN(S53)-1),1,MIN($F53,COLUMN(S53))))/$F53)))))),
IF(OR(ISNUMBER($D53)=FALSE,$F53=""),"",
IF(AND('2.5 CAPEX'!$L56&lt;&gt;"x",'2.5 CAPEX'!$M56&lt;&gt;"x"),0,
IF($F53=0,0,
IF(AB$4&lt;'2.1 Kraftwerk allgemein'!$F$16,0,
IF(AB$4='2.1 Kraftwerk allgemein'!$F$16,'2.5 CAPEX'!$J56/$F53,
IF(AB$4&lt;'2.1 Kraftwerk allgemein'!$F$16+$F53,
('2.5 CAPEX'!$J56+SUM(OFFSET('2.5 CAPEX'!AG56,0,-MIN(MAX($F53-1-('2.1 Kraftwerk allgemein'!$F$16-'1.1 Allgemein'!$I$22+1),0),COLUMN(S53)-1-('2.1 Kraftwerk allgemein'!$F$16-'1.1 Allgemein'!$I$22+1)),1,MIN(MAX($F53-('2.1 Kraftwerk allgemein'!$F$16-'1.1 Allgemein'!$I$22+1),1),COLUMN(S53)-('2.1 Kraftwerk allgemein'!$F$16-'1.1 Allgemein'!$I$22+1)))))/$F53,
SUM(OFFSET('2.5 CAPEX'!AG56,0,-MIN($F53-1,COLUMN(S53)-1),1,MIN($F53,COLUMN(S53))))/$F53)))))))</f>
        <v/>
      </c>
      <c r="AC53" s="199" t="str">
        <f ca="1">IF('2.1 Kraftwerk allgemein'!$F$15&lt;'1.1 Allgemein'!$I$22,
IF(OR(ISNUMBER($D53)=FALSE,$F53=""),"",
IF(AND('2.5 CAPEX'!$L56&lt;&gt;"x",'2.5 CAPEX'!$M56&lt;&gt;"x"),0,
IF($F53=0,0,
IF(AC$4&lt;'2.1 Kraftwerk allgemein'!$F$16,0,
IF(AC$4='2.1 Kraftwerk allgemein'!$F$16,'2.5 CAPEX'!$J56/$F53,
IF(AC$4&lt;'2.1 Kraftwerk allgemein'!$F$16+$F53,
('2.5 CAPEX'!$J56+SUM(OFFSET('2.5 CAPEX'!AH56,0,-MIN(MAX($F53-1-('2.1 Kraftwerk allgemein'!$F$16-'2.1 Kraftwerk allgemein'!$F$15+1),0),COLUMN(T53)-1-('2.1 Kraftwerk allgemein'!$F$16-'2.1 Kraftwerk allgemein'!$F$15+1)),1,MIN(MAX($F53-('2.1 Kraftwerk allgemein'!$F$16-'2.1 Kraftwerk allgemein'!$F$15+1),1),COLUMN(T53)-('2.1 Kraftwerk allgemein'!$F$16-'2.1 Kraftwerk allgemein'!$F$15+1)))))/$F53,
SUM(OFFSET('2.5 CAPEX'!AH56,0,-MIN($F53-1,COLUMN(T53)-1),1,MIN($F53,COLUMN(T53))))/$F53)))))),
IF(OR(ISNUMBER($D53)=FALSE,$F53=""),"",
IF(AND('2.5 CAPEX'!$L56&lt;&gt;"x",'2.5 CAPEX'!$M56&lt;&gt;"x"),0,
IF($F53=0,0,
IF(AC$4&lt;'2.1 Kraftwerk allgemein'!$F$16,0,
IF(AC$4='2.1 Kraftwerk allgemein'!$F$16,'2.5 CAPEX'!$J56/$F53,
IF(AC$4&lt;'2.1 Kraftwerk allgemein'!$F$16+$F53,
('2.5 CAPEX'!$J56+SUM(OFFSET('2.5 CAPEX'!AH56,0,-MIN(MAX($F53-1-('2.1 Kraftwerk allgemein'!$F$16-'1.1 Allgemein'!$I$22+1),0),COLUMN(T53)-1-('2.1 Kraftwerk allgemein'!$F$16-'1.1 Allgemein'!$I$22+1)),1,MIN(MAX($F53-('2.1 Kraftwerk allgemein'!$F$16-'1.1 Allgemein'!$I$22+1),1),COLUMN(T53)-('2.1 Kraftwerk allgemein'!$F$16-'1.1 Allgemein'!$I$22+1)))))/$F53,
SUM(OFFSET('2.5 CAPEX'!AH56,0,-MIN($F53-1,COLUMN(T53)-1),1,MIN($F53,COLUMN(T53))))/$F53)))))))</f>
        <v/>
      </c>
      <c r="AD53" s="199" t="str">
        <f ca="1">IF('2.1 Kraftwerk allgemein'!$F$15&lt;'1.1 Allgemein'!$I$22,
IF(OR(ISNUMBER($D53)=FALSE,$F53=""),"",
IF(AND('2.5 CAPEX'!$L56&lt;&gt;"x",'2.5 CAPEX'!$M56&lt;&gt;"x"),0,
IF($F53=0,0,
IF(AD$4&lt;'2.1 Kraftwerk allgemein'!$F$16,0,
IF(AD$4='2.1 Kraftwerk allgemein'!$F$16,'2.5 CAPEX'!$J56/$F53,
IF(AD$4&lt;'2.1 Kraftwerk allgemein'!$F$16+$F53,
('2.5 CAPEX'!$J56+SUM(OFFSET('2.5 CAPEX'!AI56,0,-MIN(MAX($F53-1-('2.1 Kraftwerk allgemein'!$F$16-'2.1 Kraftwerk allgemein'!$F$15+1),0),COLUMN(U53)-1-('2.1 Kraftwerk allgemein'!$F$16-'2.1 Kraftwerk allgemein'!$F$15+1)),1,MIN(MAX($F53-('2.1 Kraftwerk allgemein'!$F$16-'2.1 Kraftwerk allgemein'!$F$15+1),1),COLUMN(U53)-('2.1 Kraftwerk allgemein'!$F$16-'2.1 Kraftwerk allgemein'!$F$15+1)))))/$F53,
SUM(OFFSET('2.5 CAPEX'!AI56,0,-MIN($F53-1,COLUMN(U53)-1),1,MIN($F53,COLUMN(U53))))/$F53)))))),
IF(OR(ISNUMBER($D53)=FALSE,$F53=""),"",
IF(AND('2.5 CAPEX'!$L56&lt;&gt;"x",'2.5 CAPEX'!$M56&lt;&gt;"x"),0,
IF($F53=0,0,
IF(AD$4&lt;'2.1 Kraftwerk allgemein'!$F$16,0,
IF(AD$4='2.1 Kraftwerk allgemein'!$F$16,'2.5 CAPEX'!$J56/$F53,
IF(AD$4&lt;'2.1 Kraftwerk allgemein'!$F$16+$F53,
('2.5 CAPEX'!$J56+SUM(OFFSET('2.5 CAPEX'!AI56,0,-MIN(MAX($F53-1-('2.1 Kraftwerk allgemein'!$F$16-'1.1 Allgemein'!$I$22+1),0),COLUMN(U53)-1-('2.1 Kraftwerk allgemein'!$F$16-'1.1 Allgemein'!$I$22+1)),1,MIN(MAX($F53-('2.1 Kraftwerk allgemein'!$F$16-'1.1 Allgemein'!$I$22+1),1),COLUMN(U53)-('2.1 Kraftwerk allgemein'!$F$16-'1.1 Allgemein'!$I$22+1)))))/$F53,
SUM(OFFSET('2.5 CAPEX'!AI56,0,-MIN($F53-1,COLUMN(U53)-1),1,MIN($F53,COLUMN(U53))))/$F53)))))))</f>
        <v/>
      </c>
      <c r="AE53" s="199" t="str">
        <f ca="1">IF('2.1 Kraftwerk allgemein'!$F$15&lt;'1.1 Allgemein'!$I$22,
IF(OR(ISNUMBER($D53)=FALSE,$F53=""),"",
IF(AND('2.5 CAPEX'!$L56&lt;&gt;"x",'2.5 CAPEX'!$M56&lt;&gt;"x"),0,
IF($F53=0,0,
IF(AE$4&lt;'2.1 Kraftwerk allgemein'!$F$16,0,
IF(AE$4='2.1 Kraftwerk allgemein'!$F$16,'2.5 CAPEX'!$J56/$F53,
IF(AE$4&lt;'2.1 Kraftwerk allgemein'!$F$16+$F53,
('2.5 CAPEX'!$J56+SUM(OFFSET('2.5 CAPEX'!AJ56,0,-MIN(MAX($F53-1-('2.1 Kraftwerk allgemein'!$F$16-'2.1 Kraftwerk allgemein'!$F$15+1),0),COLUMN(V53)-1-('2.1 Kraftwerk allgemein'!$F$16-'2.1 Kraftwerk allgemein'!$F$15+1)),1,MIN(MAX($F53-('2.1 Kraftwerk allgemein'!$F$16-'2.1 Kraftwerk allgemein'!$F$15+1),1),COLUMN(V53)-('2.1 Kraftwerk allgemein'!$F$16-'2.1 Kraftwerk allgemein'!$F$15+1)))))/$F53,
SUM(OFFSET('2.5 CAPEX'!AJ56,0,-MIN($F53-1,COLUMN(V53)-1),1,MIN($F53,COLUMN(V53))))/$F53)))))),
IF(OR(ISNUMBER($D53)=FALSE,$F53=""),"",
IF(AND('2.5 CAPEX'!$L56&lt;&gt;"x",'2.5 CAPEX'!$M56&lt;&gt;"x"),0,
IF($F53=0,0,
IF(AE$4&lt;'2.1 Kraftwerk allgemein'!$F$16,0,
IF(AE$4='2.1 Kraftwerk allgemein'!$F$16,'2.5 CAPEX'!$J56/$F53,
IF(AE$4&lt;'2.1 Kraftwerk allgemein'!$F$16+$F53,
('2.5 CAPEX'!$J56+SUM(OFFSET('2.5 CAPEX'!AJ56,0,-MIN(MAX($F53-1-('2.1 Kraftwerk allgemein'!$F$16-'1.1 Allgemein'!$I$22+1),0),COLUMN(V53)-1-('2.1 Kraftwerk allgemein'!$F$16-'1.1 Allgemein'!$I$22+1)),1,MIN(MAX($F53-('2.1 Kraftwerk allgemein'!$F$16-'1.1 Allgemein'!$I$22+1),1),COLUMN(V53)-('2.1 Kraftwerk allgemein'!$F$16-'1.1 Allgemein'!$I$22+1)))))/$F53,
SUM(OFFSET('2.5 CAPEX'!AJ56,0,-MIN($F53-1,COLUMN(V53)-1),1,MIN($F53,COLUMN(V53))))/$F53)))))))</f>
        <v/>
      </c>
      <c r="AF53" s="199" t="str">
        <f ca="1">IF('2.1 Kraftwerk allgemein'!$F$15&lt;'1.1 Allgemein'!$I$22,
IF(OR(ISNUMBER($D53)=FALSE,$F53=""),"",
IF(AND('2.5 CAPEX'!$L56&lt;&gt;"x",'2.5 CAPEX'!$M56&lt;&gt;"x"),0,
IF($F53=0,0,
IF(AF$4&lt;'2.1 Kraftwerk allgemein'!$F$16,0,
IF(AF$4='2.1 Kraftwerk allgemein'!$F$16,'2.5 CAPEX'!$J56/$F53,
IF(AF$4&lt;'2.1 Kraftwerk allgemein'!$F$16+$F53,
('2.5 CAPEX'!$J56+SUM(OFFSET('2.5 CAPEX'!AK56,0,-MIN(MAX($F53-1-('2.1 Kraftwerk allgemein'!$F$16-'2.1 Kraftwerk allgemein'!$F$15+1),0),COLUMN(W53)-1-('2.1 Kraftwerk allgemein'!$F$16-'2.1 Kraftwerk allgemein'!$F$15+1)),1,MIN(MAX($F53-('2.1 Kraftwerk allgemein'!$F$16-'2.1 Kraftwerk allgemein'!$F$15+1),1),COLUMN(W53)-('2.1 Kraftwerk allgemein'!$F$16-'2.1 Kraftwerk allgemein'!$F$15+1)))))/$F53,
SUM(OFFSET('2.5 CAPEX'!AK56,0,-MIN($F53-1,COLUMN(W53)-1),1,MIN($F53,COLUMN(W53))))/$F53)))))),
IF(OR(ISNUMBER($D53)=FALSE,$F53=""),"",
IF(AND('2.5 CAPEX'!$L56&lt;&gt;"x",'2.5 CAPEX'!$M56&lt;&gt;"x"),0,
IF($F53=0,0,
IF(AF$4&lt;'2.1 Kraftwerk allgemein'!$F$16,0,
IF(AF$4='2.1 Kraftwerk allgemein'!$F$16,'2.5 CAPEX'!$J56/$F53,
IF(AF$4&lt;'2.1 Kraftwerk allgemein'!$F$16+$F53,
('2.5 CAPEX'!$J56+SUM(OFFSET('2.5 CAPEX'!AK56,0,-MIN(MAX($F53-1-('2.1 Kraftwerk allgemein'!$F$16-'1.1 Allgemein'!$I$22+1),0),COLUMN(W53)-1-('2.1 Kraftwerk allgemein'!$F$16-'1.1 Allgemein'!$I$22+1)),1,MIN(MAX($F53-('2.1 Kraftwerk allgemein'!$F$16-'1.1 Allgemein'!$I$22+1),1),COLUMN(W53)-('2.1 Kraftwerk allgemein'!$F$16-'1.1 Allgemein'!$I$22+1)))))/$F53,
SUM(OFFSET('2.5 CAPEX'!AK56,0,-MIN($F53-1,COLUMN(W53)-1),1,MIN($F53,COLUMN(W53))))/$F53)))))))</f>
        <v/>
      </c>
      <c r="AG53" s="199" t="str">
        <f ca="1">IF('2.1 Kraftwerk allgemein'!$F$15&lt;'1.1 Allgemein'!$I$22,
IF(OR(ISNUMBER($D53)=FALSE,$F53=""),"",
IF(AND('2.5 CAPEX'!$L56&lt;&gt;"x",'2.5 CAPEX'!$M56&lt;&gt;"x"),0,
IF($F53=0,0,
IF(AG$4&lt;'2.1 Kraftwerk allgemein'!$F$16,0,
IF(AG$4='2.1 Kraftwerk allgemein'!$F$16,'2.5 CAPEX'!$J56/$F53,
IF(AG$4&lt;'2.1 Kraftwerk allgemein'!$F$16+$F53,
('2.5 CAPEX'!$J56+SUM(OFFSET('2.5 CAPEX'!AL56,0,-MIN(MAX($F53-1-('2.1 Kraftwerk allgemein'!$F$16-'2.1 Kraftwerk allgemein'!$F$15+1),0),COLUMN(X53)-1-('2.1 Kraftwerk allgemein'!$F$16-'2.1 Kraftwerk allgemein'!$F$15+1)),1,MIN(MAX($F53-('2.1 Kraftwerk allgemein'!$F$16-'2.1 Kraftwerk allgemein'!$F$15+1),1),COLUMN(X53)-('2.1 Kraftwerk allgemein'!$F$16-'2.1 Kraftwerk allgemein'!$F$15+1)))))/$F53,
SUM(OFFSET('2.5 CAPEX'!AL56,0,-MIN($F53-1,COLUMN(X53)-1),1,MIN($F53,COLUMN(X53))))/$F53)))))),
IF(OR(ISNUMBER($D53)=FALSE,$F53=""),"",
IF(AND('2.5 CAPEX'!$L56&lt;&gt;"x",'2.5 CAPEX'!$M56&lt;&gt;"x"),0,
IF($F53=0,0,
IF(AG$4&lt;'2.1 Kraftwerk allgemein'!$F$16,0,
IF(AG$4='2.1 Kraftwerk allgemein'!$F$16,'2.5 CAPEX'!$J56/$F53,
IF(AG$4&lt;'2.1 Kraftwerk allgemein'!$F$16+$F53,
('2.5 CAPEX'!$J56+SUM(OFFSET('2.5 CAPEX'!AL56,0,-MIN(MAX($F53-1-('2.1 Kraftwerk allgemein'!$F$16-'1.1 Allgemein'!$I$22+1),0),COLUMN(X53)-1-('2.1 Kraftwerk allgemein'!$F$16-'1.1 Allgemein'!$I$22+1)),1,MIN(MAX($F53-('2.1 Kraftwerk allgemein'!$F$16-'1.1 Allgemein'!$I$22+1),1),COLUMN(X53)-('2.1 Kraftwerk allgemein'!$F$16-'1.1 Allgemein'!$I$22+1)))))/$F53,
SUM(OFFSET('2.5 CAPEX'!AL56,0,-MIN($F53-1,COLUMN(X53)-1),1,MIN($F53,COLUMN(X53))))/$F53)))))))</f>
        <v/>
      </c>
      <c r="AH53" s="199" t="str">
        <f ca="1">IF('2.1 Kraftwerk allgemein'!$F$15&lt;'1.1 Allgemein'!$I$22,
IF(OR(ISNUMBER($D53)=FALSE,$F53=""),"",
IF(AND('2.5 CAPEX'!$L56&lt;&gt;"x",'2.5 CAPEX'!$M56&lt;&gt;"x"),0,
IF($F53=0,0,
IF(AH$4&lt;'2.1 Kraftwerk allgemein'!$F$16,0,
IF(AH$4='2.1 Kraftwerk allgemein'!$F$16,'2.5 CAPEX'!$J56/$F53,
IF(AH$4&lt;'2.1 Kraftwerk allgemein'!$F$16+$F53,
('2.5 CAPEX'!$J56+SUM(OFFSET('2.5 CAPEX'!AM56,0,-MIN(MAX($F53-1-('2.1 Kraftwerk allgemein'!$F$16-'2.1 Kraftwerk allgemein'!$F$15+1),0),COLUMN(Y53)-1-('2.1 Kraftwerk allgemein'!$F$16-'2.1 Kraftwerk allgemein'!$F$15+1)),1,MIN(MAX($F53-('2.1 Kraftwerk allgemein'!$F$16-'2.1 Kraftwerk allgemein'!$F$15+1),1),COLUMN(Y53)-('2.1 Kraftwerk allgemein'!$F$16-'2.1 Kraftwerk allgemein'!$F$15+1)))))/$F53,
SUM(OFFSET('2.5 CAPEX'!AM56,0,-MIN($F53-1,COLUMN(Y53)-1),1,MIN($F53,COLUMN(Y53))))/$F53)))))),
IF(OR(ISNUMBER($D53)=FALSE,$F53=""),"",
IF(AND('2.5 CAPEX'!$L56&lt;&gt;"x",'2.5 CAPEX'!$M56&lt;&gt;"x"),0,
IF($F53=0,0,
IF(AH$4&lt;'2.1 Kraftwerk allgemein'!$F$16,0,
IF(AH$4='2.1 Kraftwerk allgemein'!$F$16,'2.5 CAPEX'!$J56/$F53,
IF(AH$4&lt;'2.1 Kraftwerk allgemein'!$F$16+$F53,
('2.5 CAPEX'!$J56+SUM(OFFSET('2.5 CAPEX'!AM56,0,-MIN(MAX($F53-1-('2.1 Kraftwerk allgemein'!$F$16-'1.1 Allgemein'!$I$22+1),0),COLUMN(Y53)-1-('2.1 Kraftwerk allgemein'!$F$16-'1.1 Allgemein'!$I$22+1)),1,MIN(MAX($F53-('2.1 Kraftwerk allgemein'!$F$16-'1.1 Allgemein'!$I$22+1),1),COLUMN(Y53)-('2.1 Kraftwerk allgemein'!$F$16-'1.1 Allgemein'!$I$22+1)))))/$F53,
SUM(OFFSET('2.5 CAPEX'!AM56,0,-MIN($F53-1,COLUMN(Y53)-1),1,MIN($F53,COLUMN(Y53))))/$F53)))))))</f>
        <v/>
      </c>
      <c r="AI53" s="199" t="str">
        <f ca="1">IF('2.1 Kraftwerk allgemein'!$F$15&lt;'1.1 Allgemein'!$I$22,
IF(OR(ISNUMBER($D53)=FALSE,$F53=""),"",
IF(AND('2.5 CAPEX'!$L56&lt;&gt;"x",'2.5 CAPEX'!$M56&lt;&gt;"x"),0,
IF($F53=0,0,
IF(AI$4&lt;'2.1 Kraftwerk allgemein'!$F$16,0,
IF(AI$4='2.1 Kraftwerk allgemein'!$F$16,'2.5 CAPEX'!$J56/$F53,
IF(AI$4&lt;'2.1 Kraftwerk allgemein'!$F$16+$F53,
('2.5 CAPEX'!$J56+SUM(OFFSET('2.5 CAPEX'!AN56,0,-MIN(MAX($F53-1-('2.1 Kraftwerk allgemein'!$F$16-'2.1 Kraftwerk allgemein'!$F$15+1),0),COLUMN(Z53)-1-('2.1 Kraftwerk allgemein'!$F$16-'2.1 Kraftwerk allgemein'!$F$15+1)),1,MIN(MAX($F53-('2.1 Kraftwerk allgemein'!$F$16-'2.1 Kraftwerk allgemein'!$F$15+1),1),COLUMN(Z53)-('2.1 Kraftwerk allgemein'!$F$16-'2.1 Kraftwerk allgemein'!$F$15+1)))))/$F53,
SUM(OFFSET('2.5 CAPEX'!AN56,0,-MIN($F53-1,COLUMN(Z53)-1),1,MIN($F53,COLUMN(Z53))))/$F53)))))),
IF(OR(ISNUMBER($D53)=FALSE,$F53=""),"",
IF(AND('2.5 CAPEX'!$L56&lt;&gt;"x",'2.5 CAPEX'!$M56&lt;&gt;"x"),0,
IF($F53=0,0,
IF(AI$4&lt;'2.1 Kraftwerk allgemein'!$F$16,0,
IF(AI$4='2.1 Kraftwerk allgemein'!$F$16,'2.5 CAPEX'!$J56/$F53,
IF(AI$4&lt;'2.1 Kraftwerk allgemein'!$F$16+$F53,
('2.5 CAPEX'!$J56+SUM(OFFSET('2.5 CAPEX'!AN56,0,-MIN(MAX($F53-1-('2.1 Kraftwerk allgemein'!$F$16-'1.1 Allgemein'!$I$22+1),0),COLUMN(Z53)-1-('2.1 Kraftwerk allgemein'!$F$16-'1.1 Allgemein'!$I$22+1)),1,MIN(MAX($F53-('2.1 Kraftwerk allgemein'!$F$16-'1.1 Allgemein'!$I$22+1),1),COLUMN(Z53)-('2.1 Kraftwerk allgemein'!$F$16-'1.1 Allgemein'!$I$22+1)))))/$F53,
SUM(OFFSET('2.5 CAPEX'!AN56,0,-MIN($F53-1,COLUMN(Z53)-1),1,MIN($F53,COLUMN(Z53))))/$F53)))))))</f>
        <v/>
      </c>
      <c r="AJ53" s="199" t="str">
        <f ca="1">IF('2.1 Kraftwerk allgemein'!$F$15&lt;'1.1 Allgemein'!$I$22,
IF(OR(ISNUMBER($D53)=FALSE,$F53=""),"",
IF(AND('2.5 CAPEX'!$L56&lt;&gt;"x",'2.5 CAPEX'!$M56&lt;&gt;"x"),0,
IF($F53=0,0,
IF(AJ$4&lt;'2.1 Kraftwerk allgemein'!$F$16,0,
IF(AJ$4='2.1 Kraftwerk allgemein'!$F$16,'2.5 CAPEX'!$J56/$F53,
IF(AJ$4&lt;'2.1 Kraftwerk allgemein'!$F$16+$F53,
('2.5 CAPEX'!$J56+SUM(OFFSET('2.5 CAPEX'!AO56,0,-MIN(MAX($F53-1-('2.1 Kraftwerk allgemein'!$F$16-'2.1 Kraftwerk allgemein'!$F$15+1),0),COLUMN(AA53)-1-('2.1 Kraftwerk allgemein'!$F$16-'2.1 Kraftwerk allgemein'!$F$15+1)),1,MIN(MAX($F53-('2.1 Kraftwerk allgemein'!$F$16-'2.1 Kraftwerk allgemein'!$F$15+1),1),COLUMN(AA53)-('2.1 Kraftwerk allgemein'!$F$16-'2.1 Kraftwerk allgemein'!$F$15+1)))))/$F53,
SUM(OFFSET('2.5 CAPEX'!AO56,0,-MIN($F53-1,COLUMN(AA53)-1),1,MIN($F53,COLUMN(AA53))))/$F53)))))),
IF(OR(ISNUMBER($D53)=FALSE,$F53=""),"",
IF(AND('2.5 CAPEX'!$L56&lt;&gt;"x",'2.5 CAPEX'!$M56&lt;&gt;"x"),0,
IF($F53=0,0,
IF(AJ$4&lt;'2.1 Kraftwerk allgemein'!$F$16,0,
IF(AJ$4='2.1 Kraftwerk allgemein'!$F$16,'2.5 CAPEX'!$J56/$F53,
IF(AJ$4&lt;'2.1 Kraftwerk allgemein'!$F$16+$F53,
('2.5 CAPEX'!$J56+SUM(OFFSET('2.5 CAPEX'!AO56,0,-MIN(MAX($F53-1-('2.1 Kraftwerk allgemein'!$F$16-'1.1 Allgemein'!$I$22+1),0),COLUMN(AA53)-1-('2.1 Kraftwerk allgemein'!$F$16-'1.1 Allgemein'!$I$22+1)),1,MIN(MAX($F53-('2.1 Kraftwerk allgemein'!$F$16-'1.1 Allgemein'!$I$22+1),1),COLUMN(AA53)-('2.1 Kraftwerk allgemein'!$F$16-'1.1 Allgemein'!$I$22+1)))))/$F53,
SUM(OFFSET('2.5 CAPEX'!AO56,0,-MIN($F53-1,COLUMN(AA53)-1),1,MIN($F53,COLUMN(AA53))))/$F53)))))))</f>
        <v/>
      </c>
      <c r="AK53" s="199" t="str">
        <f ca="1">IF('2.1 Kraftwerk allgemein'!$F$15&lt;'1.1 Allgemein'!$I$22,
IF(OR(ISNUMBER($D53)=FALSE,$F53=""),"",
IF(AND('2.5 CAPEX'!$L56&lt;&gt;"x",'2.5 CAPEX'!$M56&lt;&gt;"x"),0,
IF($F53=0,0,
IF(AK$4&lt;'2.1 Kraftwerk allgemein'!$F$16,0,
IF(AK$4='2.1 Kraftwerk allgemein'!$F$16,'2.5 CAPEX'!$J56/$F53,
IF(AK$4&lt;'2.1 Kraftwerk allgemein'!$F$16+$F53,
('2.5 CAPEX'!$J56+SUM(OFFSET('2.5 CAPEX'!AP56,0,-MIN(MAX($F53-1-('2.1 Kraftwerk allgemein'!$F$16-'2.1 Kraftwerk allgemein'!$F$15+1),0),COLUMN(AB53)-1-('2.1 Kraftwerk allgemein'!$F$16-'2.1 Kraftwerk allgemein'!$F$15+1)),1,MIN(MAX($F53-('2.1 Kraftwerk allgemein'!$F$16-'2.1 Kraftwerk allgemein'!$F$15+1),1),COLUMN(AB53)-('2.1 Kraftwerk allgemein'!$F$16-'2.1 Kraftwerk allgemein'!$F$15+1)))))/$F53,
SUM(OFFSET('2.5 CAPEX'!AP56,0,-MIN($F53-1,COLUMN(AB53)-1),1,MIN($F53,COLUMN(AB53))))/$F53)))))),
IF(OR(ISNUMBER($D53)=FALSE,$F53=""),"",
IF(AND('2.5 CAPEX'!$L56&lt;&gt;"x",'2.5 CAPEX'!$M56&lt;&gt;"x"),0,
IF($F53=0,0,
IF(AK$4&lt;'2.1 Kraftwerk allgemein'!$F$16,0,
IF(AK$4='2.1 Kraftwerk allgemein'!$F$16,'2.5 CAPEX'!$J56/$F53,
IF(AK$4&lt;'2.1 Kraftwerk allgemein'!$F$16+$F53,
('2.5 CAPEX'!$J56+SUM(OFFSET('2.5 CAPEX'!AP56,0,-MIN(MAX($F53-1-('2.1 Kraftwerk allgemein'!$F$16-'1.1 Allgemein'!$I$22+1),0),COLUMN(AB53)-1-('2.1 Kraftwerk allgemein'!$F$16-'1.1 Allgemein'!$I$22+1)),1,MIN(MAX($F53-('2.1 Kraftwerk allgemein'!$F$16-'1.1 Allgemein'!$I$22+1),1),COLUMN(AB53)-('2.1 Kraftwerk allgemein'!$F$16-'1.1 Allgemein'!$I$22+1)))))/$F53,
SUM(OFFSET('2.5 CAPEX'!AP56,0,-MIN($F53-1,COLUMN(AB53)-1),1,MIN($F53,COLUMN(AB53))))/$F53)))))))</f>
        <v/>
      </c>
      <c r="AL53" s="199" t="str">
        <f ca="1">IF('2.1 Kraftwerk allgemein'!$F$15&lt;'1.1 Allgemein'!$I$22,
IF(OR(ISNUMBER($D53)=FALSE,$F53=""),"",
IF(AND('2.5 CAPEX'!$L56&lt;&gt;"x",'2.5 CAPEX'!$M56&lt;&gt;"x"),0,
IF($F53=0,0,
IF(AL$4&lt;'2.1 Kraftwerk allgemein'!$F$16,0,
IF(AL$4='2.1 Kraftwerk allgemein'!$F$16,'2.5 CAPEX'!$J56/$F53,
IF(AL$4&lt;'2.1 Kraftwerk allgemein'!$F$16+$F53,
('2.5 CAPEX'!$J56+SUM(OFFSET('2.5 CAPEX'!AQ56,0,-MIN(MAX($F53-1-('2.1 Kraftwerk allgemein'!$F$16-'2.1 Kraftwerk allgemein'!$F$15+1),0),COLUMN(AC53)-1-('2.1 Kraftwerk allgemein'!$F$16-'2.1 Kraftwerk allgemein'!$F$15+1)),1,MIN(MAX($F53-('2.1 Kraftwerk allgemein'!$F$16-'2.1 Kraftwerk allgemein'!$F$15+1),1),COLUMN(AC53)-('2.1 Kraftwerk allgemein'!$F$16-'2.1 Kraftwerk allgemein'!$F$15+1)))))/$F53,
SUM(OFFSET('2.5 CAPEX'!AQ56,0,-MIN($F53-1,COLUMN(AC53)-1),1,MIN($F53,COLUMN(AC53))))/$F53)))))),
IF(OR(ISNUMBER($D53)=FALSE,$F53=""),"",
IF(AND('2.5 CAPEX'!$L56&lt;&gt;"x",'2.5 CAPEX'!$M56&lt;&gt;"x"),0,
IF($F53=0,0,
IF(AL$4&lt;'2.1 Kraftwerk allgemein'!$F$16,0,
IF(AL$4='2.1 Kraftwerk allgemein'!$F$16,'2.5 CAPEX'!$J56/$F53,
IF(AL$4&lt;'2.1 Kraftwerk allgemein'!$F$16+$F53,
('2.5 CAPEX'!$J56+SUM(OFFSET('2.5 CAPEX'!AQ56,0,-MIN(MAX($F53-1-('2.1 Kraftwerk allgemein'!$F$16-'1.1 Allgemein'!$I$22+1),0),COLUMN(AC53)-1-('2.1 Kraftwerk allgemein'!$F$16-'1.1 Allgemein'!$I$22+1)),1,MIN(MAX($F53-('2.1 Kraftwerk allgemein'!$F$16-'1.1 Allgemein'!$I$22+1),1),COLUMN(AC53)-('2.1 Kraftwerk allgemein'!$F$16-'1.1 Allgemein'!$I$22+1)))))/$F53,
SUM(OFFSET('2.5 CAPEX'!AQ56,0,-MIN($F53-1,COLUMN(AC53)-1),1,MIN($F53,COLUMN(AC53))))/$F53)))))))</f>
        <v/>
      </c>
      <c r="AM53" s="199" t="str">
        <f ca="1">IF('2.1 Kraftwerk allgemein'!$F$15&lt;'1.1 Allgemein'!$I$22,
IF(OR(ISNUMBER($D53)=FALSE,$F53=""),"",
IF(AND('2.5 CAPEX'!$L56&lt;&gt;"x",'2.5 CAPEX'!$M56&lt;&gt;"x"),0,
IF($F53=0,0,
IF(AM$4&lt;'2.1 Kraftwerk allgemein'!$F$16,0,
IF(AM$4='2.1 Kraftwerk allgemein'!$F$16,'2.5 CAPEX'!$J56/$F53,
IF(AM$4&lt;'2.1 Kraftwerk allgemein'!$F$16+$F53,
('2.5 CAPEX'!$J56+SUM(OFFSET('2.5 CAPEX'!AR56,0,-MIN(MAX($F53-1-('2.1 Kraftwerk allgemein'!$F$16-'2.1 Kraftwerk allgemein'!$F$15+1),0),COLUMN(AD53)-1-('2.1 Kraftwerk allgemein'!$F$16-'2.1 Kraftwerk allgemein'!$F$15+1)),1,MIN(MAX($F53-('2.1 Kraftwerk allgemein'!$F$16-'2.1 Kraftwerk allgemein'!$F$15+1),1),COLUMN(AD53)-('2.1 Kraftwerk allgemein'!$F$16-'2.1 Kraftwerk allgemein'!$F$15+1)))))/$F53,
SUM(OFFSET('2.5 CAPEX'!AR56,0,-MIN($F53-1,COLUMN(AD53)-1),1,MIN($F53,COLUMN(AD53))))/$F53)))))),
IF(OR(ISNUMBER($D53)=FALSE,$F53=""),"",
IF(AND('2.5 CAPEX'!$L56&lt;&gt;"x",'2.5 CAPEX'!$M56&lt;&gt;"x"),0,
IF($F53=0,0,
IF(AM$4&lt;'2.1 Kraftwerk allgemein'!$F$16,0,
IF(AM$4='2.1 Kraftwerk allgemein'!$F$16,'2.5 CAPEX'!$J56/$F53,
IF(AM$4&lt;'2.1 Kraftwerk allgemein'!$F$16+$F53,
('2.5 CAPEX'!$J56+SUM(OFFSET('2.5 CAPEX'!AR56,0,-MIN(MAX($F53-1-('2.1 Kraftwerk allgemein'!$F$16-'1.1 Allgemein'!$I$22+1),0),COLUMN(AD53)-1-('2.1 Kraftwerk allgemein'!$F$16-'1.1 Allgemein'!$I$22+1)),1,MIN(MAX($F53-('2.1 Kraftwerk allgemein'!$F$16-'1.1 Allgemein'!$I$22+1),1),COLUMN(AD53)-('2.1 Kraftwerk allgemein'!$F$16-'1.1 Allgemein'!$I$22+1)))))/$F53,
SUM(OFFSET('2.5 CAPEX'!AR56,0,-MIN($F53-1,COLUMN(AD53)-1),1,MIN($F53,COLUMN(AD53))))/$F53)))))))</f>
        <v/>
      </c>
      <c r="AN53" s="199" t="str">
        <f ca="1">IF('2.1 Kraftwerk allgemein'!$F$15&lt;'1.1 Allgemein'!$I$22,
IF(OR(ISNUMBER($D53)=FALSE,$F53=""),"",
IF(AND('2.5 CAPEX'!$L56&lt;&gt;"x",'2.5 CAPEX'!$M56&lt;&gt;"x"),0,
IF($F53=0,0,
IF(AN$4&lt;'2.1 Kraftwerk allgemein'!$F$16,0,
IF(AN$4='2.1 Kraftwerk allgemein'!$F$16,'2.5 CAPEX'!$J56/$F53,
IF(AN$4&lt;'2.1 Kraftwerk allgemein'!$F$16+$F53,
('2.5 CAPEX'!$J56+SUM(OFFSET('2.5 CAPEX'!AS56,0,-MIN(MAX($F53-1-('2.1 Kraftwerk allgemein'!$F$16-'2.1 Kraftwerk allgemein'!$F$15+1),0),COLUMN(AE53)-1-('2.1 Kraftwerk allgemein'!$F$16-'2.1 Kraftwerk allgemein'!$F$15+1)),1,MIN(MAX($F53-('2.1 Kraftwerk allgemein'!$F$16-'2.1 Kraftwerk allgemein'!$F$15+1),1),COLUMN(AE53)-('2.1 Kraftwerk allgemein'!$F$16-'2.1 Kraftwerk allgemein'!$F$15+1)))))/$F53,
SUM(OFFSET('2.5 CAPEX'!AS56,0,-MIN($F53-1,COLUMN(AE53)-1),1,MIN($F53,COLUMN(AE53))))/$F53)))))),
IF(OR(ISNUMBER($D53)=FALSE,$F53=""),"",
IF(AND('2.5 CAPEX'!$L56&lt;&gt;"x",'2.5 CAPEX'!$M56&lt;&gt;"x"),0,
IF($F53=0,0,
IF(AN$4&lt;'2.1 Kraftwerk allgemein'!$F$16,0,
IF(AN$4='2.1 Kraftwerk allgemein'!$F$16,'2.5 CAPEX'!$J56/$F53,
IF(AN$4&lt;'2.1 Kraftwerk allgemein'!$F$16+$F53,
('2.5 CAPEX'!$J56+SUM(OFFSET('2.5 CAPEX'!AS56,0,-MIN(MAX($F53-1-('2.1 Kraftwerk allgemein'!$F$16-'1.1 Allgemein'!$I$22+1),0),COLUMN(AE53)-1-('2.1 Kraftwerk allgemein'!$F$16-'1.1 Allgemein'!$I$22+1)),1,MIN(MAX($F53-('2.1 Kraftwerk allgemein'!$F$16-'1.1 Allgemein'!$I$22+1),1),COLUMN(AE53)-('2.1 Kraftwerk allgemein'!$F$16-'1.1 Allgemein'!$I$22+1)))))/$F53,
SUM(OFFSET('2.5 CAPEX'!AS56,0,-MIN($F53-1,COLUMN(AE53)-1),1,MIN($F53,COLUMN(AE53))))/$F53)))))))</f>
        <v/>
      </c>
      <c r="AO53" s="199" t="str">
        <f ca="1">IF('2.1 Kraftwerk allgemein'!$F$15&lt;'1.1 Allgemein'!$I$22,
IF(OR(ISNUMBER($D53)=FALSE,$F53=""),"",
IF(AND('2.5 CAPEX'!$L56&lt;&gt;"x",'2.5 CAPEX'!$M56&lt;&gt;"x"),0,
IF($F53=0,0,
IF(AO$4&lt;'2.1 Kraftwerk allgemein'!$F$16,0,
IF(AO$4='2.1 Kraftwerk allgemein'!$F$16,'2.5 CAPEX'!$J56/$F53,
IF(AO$4&lt;'2.1 Kraftwerk allgemein'!$F$16+$F53,
('2.5 CAPEX'!$J56+SUM(OFFSET('2.5 CAPEX'!AT56,0,-MIN(MAX($F53-1-('2.1 Kraftwerk allgemein'!$F$16-'2.1 Kraftwerk allgemein'!$F$15+1),0),COLUMN(AF53)-1-('2.1 Kraftwerk allgemein'!$F$16-'2.1 Kraftwerk allgemein'!$F$15+1)),1,MIN(MAX($F53-('2.1 Kraftwerk allgemein'!$F$16-'2.1 Kraftwerk allgemein'!$F$15+1),1),COLUMN(AF53)-('2.1 Kraftwerk allgemein'!$F$16-'2.1 Kraftwerk allgemein'!$F$15+1)))))/$F53,
SUM(OFFSET('2.5 CAPEX'!AT56,0,-MIN($F53-1,COLUMN(AF53)-1),1,MIN($F53,COLUMN(AF53))))/$F53)))))),
IF(OR(ISNUMBER($D53)=FALSE,$F53=""),"",
IF(AND('2.5 CAPEX'!$L56&lt;&gt;"x",'2.5 CAPEX'!$M56&lt;&gt;"x"),0,
IF($F53=0,0,
IF(AO$4&lt;'2.1 Kraftwerk allgemein'!$F$16,0,
IF(AO$4='2.1 Kraftwerk allgemein'!$F$16,'2.5 CAPEX'!$J56/$F53,
IF(AO$4&lt;'2.1 Kraftwerk allgemein'!$F$16+$F53,
('2.5 CAPEX'!$J56+SUM(OFFSET('2.5 CAPEX'!AT56,0,-MIN(MAX($F53-1-('2.1 Kraftwerk allgemein'!$F$16-'1.1 Allgemein'!$I$22+1),0),COLUMN(AF53)-1-('2.1 Kraftwerk allgemein'!$F$16-'1.1 Allgemein'!$I$22+1)),1,MIN(MAX($F53-('2.1 Kraftwerk allgemein'!$F$16-'1.1 Allgemein'!$I$22+1),1),COLUMN(AF53)-('2.1 Kraftwerk allgemein'!$F$16-'1.1 Allgemein'!$I$22+1)))))/$F53,
SUM(OFFSET('2.5 CAPEX'!AT56,0,-MIN($F53-1,COLUMN(AF53)-1),1,MIN($F53,COLUMN(AF53))))/$F53)))))))</f>
        <v/>
      </c>
      <c r="AP53" s="199" t="str">
        <f ca="1">IF('2.1 Kraftwerk allgemein'!$F$15&lt;'1.1 Allgemein'!$I$22,
IF(OR(ISNUMBER($D53)=FALSE,$F53=""),"",
IF(AND('2.5 CAPEX'!$L56&lt;&gt;"x",'2.5 CAPEX'!$M56&lt;&gt;"x"),0,
IF($F53=0,0,
IF(AP$4&lt;'2.1 Kraftwerk allgemein'!$F$16,0,
IF(AP$4='2.1 Kraftwerk allgemein'!$F$16,'2.5 CAPEX'!$J56/$F53,
IF(AP$4&lt;'2.1 Kraftwerk allgemein'!$F$16+$F53,
('2.5 CAPEX'!$J56+SUM(OFFSET('2.5 CAPEX'!AU56,0,-MIN(MAX($F53-1-('2.1 Kraftwerk allgemein'!$F$16-'2.1 Kraftwerk allgemein'!$F$15+1),0),COLUMN(AG53)-1-('2.1 Kraftwerk allgemein'!$F$16-'2.1 Kraftwerk allgemein'!$F$15+1)),1,MIN(MAX($F53-('2.1 Kraftwerk allgemein'!$F$16-'2.1 Kraftwerk allgemein'!$F$15+1),1),COLUMN(AG53)-('2.1 Kraftwerk allgemein'!$F$16-'2.1 Kraftwerk allgemein'!$F$15+1)))))/$F53,
SUM(OFFSET('2.5 CAPEX'!AU56,0,-MIN($F53-1,COLUMN(AG53)-1),1,MIN($F53,COLUMN(AG53))))/$F53)))))),
IF(OR(ISNUMBER($D53)=FALSE,$F53=""),"",
IF(AND('2.5 CAPEX'!$L56&lt;&gt;"x",'2.5 CAPEX'!$M56&lt;&gt;"x"),0,
IF($F53=0,0,
IF(AP$4&lt;'2.1 Kraftwerk allgemein'!$F$16,0,
IF(AP$4='2.1 Kraftwerk allgemein'!$F$16,'2.5 CAPEX'!$J56/$F53,
IF(AP$4&lt;'2.1 Kraftwerk allgemein'!$F$16+$F53,
('2.5 CAPEX'!$J56+SUM(OFFSET('2.5 CAPEX'!AU56,0,-MIN(MAX($F53-1-('2.1 Kraftwerk allgemein'!$F$16-'1.1 Allgemein'!$I$22+1),0),COLUMN(AG53)-1-('2.1 Kraftwerk allgemein'!$F$16-'1.1 Allgemein'!$I$22+1)),1,MIN(MAX($F53-('2.1 Kraftwerk allgemein'!$F$16-'1.1 Allgemein'!$I$22+1),1),COLUMN(AG53)-('2.1 Kraftwerk allgemein'!$F$16-'1.1 Allgemein'!$I$22+1)))))/$F53,
SUM(OFFSET('2.5 CAPEX'!AU56,0,-MIN($F53-1,COLUMN(AG53)-1),1,MIN($F53,COLUMN(AG53))))/$F53)))))))</f>
        <v/>
      </c>
      <c r="AQ53" s="199" t="str">
        <f ca="1">IF('2.1 Kraftwerk allgemein'!$F$15&lt;'1.1 Allgemein'!$I$22,
IF(OR(ISNUMBER($D53)=FALSE,$F53=""),"",
IF(AND('2.5 CAPEX'!$L56&lt;&gt;"x",'2.5 CAPEX'!$M56&lt;&gt;"x"),0,
IF($F53=0,0,
IF(AQ$4&lt;'2.1 Kraftwerk allgemein'!$F$16,0,
IF(AQ$4='2.1 Kraftwerk allgemein'!$F$16,'2.5 CAPEX'!$J56/$F53,
IF(AQ$4&lt;'2.1 Kraftwerk allgemein'!$F$16+$F53,
('2.5 CAPEX'!$J56+SUM(OFFSET('2.5 CAPEX'!AV56,0,-MIN(MAX($F53-1-('2.1 Kraftwerk allgemein'!$F$16-'2.1 Kraftwerk allgemein'!$F$15+1),0),COLUMN(AH53)-1-('2.1 Kraftwerk allgemein'!$F$16-'2.1 Kraftwerk allgemein'!$F$15+1)),1,MIN(MAX($F53-('2.1 Kraftwerk allgemein'!$F$16-'2.1 Kraftwerk allgemein'!$F$15+1),1),COLUMN(AH53)-('2.1 Kraftwerk allgemein'!$F$16-'2.1 Kraftwerk allgemein'!$F$15+1)))))/$F53,
SUM(OFFSET('2.5 CAPEX'!AV56,0,-MIN($F53-1,COLUMN(AH53)-1),1,MIN($F53,COLUMN(AH53))))/$F53)))))),
IF(OR(ISNUMBER($D53)=FALSE,$F53=""),"",
IF(AND('2.5 CAPEX'!$L56&lt;&gt;"x",'2.5 CAPEX'!$M56&lt;&gt;"x"),0,
IF($F53=0,0,
IF(AQ$4&lt;'2.1 Kraftwerk allgemein'!$F$16,0,
IF(AQ$4='2.1 Kraftwerk allgemein'!$F$16,'2.5 CAPEX'!$J56/$F53,
IF(AQ$4&lt;'2.1 Kraftwerk allgemein'!$F$16+$F53,
('2.5 CAPEX'!$J56+SUM(OFFSET('2.5 CAPEX'!AV56,0,-MIN(MAX($F53-1-('2.1 Kraftwerk allgemein'!$F$16-'1.1 Allgemein'!$I$22+1),0),COLUMN(AH53)-1-('2.1 Kraftwerk allgemein'!$F$16-'1.1 Allgemein'!$I$22+1)),1,MIN(MAX($F53-('2.1 Kraftwerk allgemein'!$F$16-'1.1 Allgemein'!$I$22+1),1),COLUMN(AH53)-('2.1 Kraftwerk allgemein'!$F$16-'1.1 Allgemein'!$I$22+1)))))/$F53,
SUM(OFFSET('2.5 CAPEX'!AV56,0,-MIN($F53-1,COLUMN(AH53)-1),1,MIN($F53,COLUMN(AH53))))/$F53)))))))</f>
        <v/>
      </c>
      <c r="AR53" s="199" t="str">
        <f ca="1">IF('2.1 Kraftwerk allgemein'!$F$15&lt;'1.1 Allgemein'!$I$22,
IF(OR(ISNUMBER($D53)=FALSE,$F53=""),"",
IF(AND('2.5 CAPEX'!$L56&lt;&gt;"x",'2.5 CAPEX'!$M56&lt;&gt;"x"),0,
IF($F53=0,0,
IF(AR$4&lt;'2.1 Kraftwerk allgemein'!$F$16,0,
IF(AR$4='2.1 Kraftwerk allgemein'!$F$16,'2.5 CAPEX'!$J56/$F53,
IF(AR$4&lt;'2.1 Kraftwerk allgemein'!$F$16+$F53,
('2.5 CAPEX'!$J56+SUM(OFFSET('2.5 CAPEX'!AW56,0,-MIN(MAX($F53-1-('2.1 Kraftwerk allgemein'!$F$16-'2.1 Kraftwerk allgemein'!$F$15+1),0),COLUMN(AI53)-1-('2.1 Kraftwerk allgemein'!$F$16-'2.1 Kraftwerk allgemein'!$F$15+1)),1,MIN(MAX($F53-('2.1 Kraftwerk allgemein'!$F$16-'2.1 Kraftwerk allgemein'!$F$15+1),1),COLUMN(AI53)-('2.1 Kraftwerk allgemein'!$F$16-'2.1 Kraftwerk allgemein'!$F$15+1)))))/$F53,
SUM(OFFSET('2.5 CAPEX'!AW56,0,-MIN($F53-1,COLUMN(AI53)-1),1,MIN($F53,COLUMN(AI53))))/$F53)))))),
IF(OR(ISNUMBER($D53)=FALSE,$F53=""),"",
IF(AND('2.5 CAPEX'!$L56&lt;&gt;"x",'2.5 CAPEX'!$M56&lt;&gt;"x"),0,
IF($F53=0,0,
IF(AR$4&lt;'2.1 Kraftwerk allgemein'!$F$16,0,
IF(AR$4='2.1 Kraftwerk allgemein'!$F$16,'2.5 CAPEX'!$J56/$F53,
IF(AR$4&lt;'2.1 Kraftwerk allgemein'!$F$16+$F53,
('2.5 CAPEX'!$J56+SUM(OFFSET('2.5 CAPEX'!AW56,0,-MIN(MAX($F53-1-('2.1 Kraftwerk allgemein'!$F$16-'1.1 Allgemein'!$I$22+1),0),COLUMN(AI53)-1-('2.1 Kraftwerk allgemein'!$F$16-'1.1 Allgemein'!$I$22+1)),1,MIN(MAX($F53-('2.1 Kraftwerk allgemein'!$F$16-'1.1 Allgemein'!$I$22+1),1),COLUMN(AI53)-('2.1 Kraftwerk allgemein'!$F$16-'1.1 Allgemein'!$I$22+1)))))/$F53,
SUM(OFFSET('2.5 CAPEX'!AW56,0,-MIN($F53-1,COLUMN(AI53)-1),1,MIN($F53,COLUMN(AI53))))/$F53)))))))</f>
        <v/>
      </c>
      <c r="AS53" s="199" t="str">
        <f ca="1">IF('2.1 Kraftwerk allgemein'!$F$15&lt;'1.1 Allgemein'!$I$22,
IF(OR(ISNUMBER($D53)=FALSE,$F53=""),"",
IF(AND('2.5 CAPEX'!$L56&lt;&gt;"x",'2.5 CAPEX'!$M56&lt;&gt;"x"),0,
IF($F53=0,0,
IF(AS$4&lt;'2.1 Kraftwerk allgemein'!$F$16,0,
IF(AS$4='2.1 Kraftwerk allgemein'!$F$16,'2.5 CAPEX'!$J56/$F53,
IF(AS$4&lt;'2.1 Kraftwerk allgemein'!$F$16+$F53,
('2.5 CAPEX'!$J56+SUM(OFFSET('2.5 CAPEX'!AX56,0,-MIN(MAX($F53-1-('2.1 Kraftwerk allgemein'!$F$16-'2.1 Kraftwerk allgemein'!$F$15+1),0),COLUMN(AJ53)-1-('2.1 Kraftwerk allgemein'!$F$16-'2.1 Kraftwerk allgemein'!$F$15+1)),1,MIN(MAX($F53-('2.1 Kraftwerk allgemein'!$F$16-'2.1 Kraftwerk allgemein'!$F$15+1),1),COLUMN(AJ53)-('2.1 Kraftwerk allgemein'!$F$16-'2.1 Kraftwerk allgemein'!$F$15+1)))))/$F53,
SUM(OFFSET('2.5 CAPEX'!AX56,0,-MIN($F53-1,COLUMN(AJ53)-1),1,MIN($F53,COLUMN(AJ53))))/$F53)))))),
IF(OR(ISNUMBER($D53)=FALSE,$F53=""),"",
IF(AND('2.5 CAPEX'!$L56&lt;&gt;"x",'2.5 CAPEX'!$M56&lt;&gt;"x"),0,
IF($F53=0,0,
IF(AS$4&lt;'2.1 Kraftwerk allgemein'!$F$16,0,
IF(AS$4='2.1 Kraftwerk allgemein'!$F$16,'2.5 CAPEX'!$J56/$F53,
IF(AS$4&lt;'2.1 Kraftwerk allgemein'!$F$16+$F53,
('2.5 CAPEX'!$J56+SUM(OFFSET('2.5 CAPEX'!AX56,0,-MIN(MAX($F53-1-('2.1 Kraftwerk allgemein'!$F$16-'1.1 Allgemein'!$I$22+1),0),COLUMN(AJ53)-1-('2.1 Kraftwerk allgemein'!$F$16-'1.1 Allgemein'!$I$22+1)),1,MIN(MAX($F53-('2.1 Kraftwerk allgemein'!$F$16-'1.1 Allgemein'!$I$22+1),1),COLUMN(AJ53)-('2.1 Kraftwerk allgemein'!$F$16-'1.1 Allgemein'!$I$22+1)))))/$F53,
SUM(OFFSET('2.5 CAPEX'!AX56,0,-MIN($F53-1,COLUMN(AJ53)-1),1,MIN($F53,COLUMN(AJ53))))/$F53)))))))</f>
        <v/>
      </c>
      <c r="AT53" s="199" t="str">
        <f ca="1">IF('2.1 Kraftwerk allgemein'!$F$15&lt;'1.1 Allgemein'!$I$22,
IF(OR(ISNUMBER($D53)=FALSE,$F53=""),"",
IF(AND('2.5 CAPEX'!$L56&lt;&gt;"x",'2.5 CAPEX'!$M56&lt;&gt;"x"),0,
IF($F53=0,0,
IF(AT$4&lt;'2.1 Kraftwerk allgemein'!$F$16,0,
IF(AT$4='2.1 Kraftwerk allgemein'!$F$16,'2.5 CAPEX'!$J56/$F53,
IF(AT$4&lt;'2.1 Kraftwerk allgemein'!$F$16+$F53,
('2.5 CAPEX'!$J56+SUM(OFFSET('2.5 CAPEX'!AY56,0,-MIN(MAX($F53-1-('2.1 Kraftwerk allgemein'!$F$16-'2.1 Kraftwerk allgemein'!$F$15+1),0),COLUMN(AK53)-1-('2.1 Kraftwerk allgemein'!$F$16-'2.1 Kraftwerk allgemein'!$F$15+1)),1,MIN(MAX($F53-('2.1 Kraftwerk allgemein'!$F$16-'2.1 Kraftwerk allgemein'!$F$15+1),1),COLUMN(AK53)-('2.1 Kraftwerk allgemein'!$F$16-'2.1 Kraftwerk allgemein'!$F$15+1)))))/$F53,
SUM(OFFSET('2.5 CAPEX'!AY56,0,-MIN($F53-1,COLUMN(AK53)-1),1,MIN($F53,COLUMN(AK53))))/$F53)))))),
IF(OR(ISNUMBER($D53)=FALSE,$F53=""),"",
IF(AND('2.5 CAPEX'!$L56&lt;&gt;"x",'2.5 CAPEX'!$M56&lt;&gt;"x"),0,
IF($F53=0,0,
IF(AT$4&lt;'2.1 Kraftwerk allgemein'!$F$16,0,
IF(AT$4='2.1 Kraftwerk allgemein'!$F$16,'2.5 CAPEX'!$J56/$F53,
IF(AT$4&lt;'2.1 Kraftwerk allgemein'!$F$16+$F53,
('2.5 CAPEX'!$J56+SUM(OFFSET('2.5 CAPEX'!AY56,0,-MIN(MAX($F53-1-('2.1 Kraftwerk allgemein'!$F$16-'1.1 Allgemein'!$I$22+1),0),COLUMN(AK53)-1-('2.1 Kraftwerk allgemein'!$F$16-'1.1 Allgemein'!$I$22+1)),1,MIN(MAX($F53-('2.1 Kraftwerk allgemein'!$F$16-'1.1 Allgemein'!$I$22+1),1),COLUMN(AK53)-('2.1 Kraftwerk allgemein'!$F$16-'1.1 Allgemein'!$I$22+1)))))/$F53,
SUM(OFFSET('2.5 CAPEX'!AY56,0,-MIN($F53-1,COLUMN(AK53)-1),1,MIN($F53,COLUMN(AK53))))/$F53)))))))</f>
        <v/>
      </c>
      <c r="AU53" s="199" t="str">
        <f ca="1">IF('2.1 Kraftwerk allgemein'!$F$15&lt;'1.1 Allgemein'!$I$22,
IF(OR(ISNUMBER($D53)=FALSE,$F53=""),"",
IF(AND('2.5 CAPEX'!$L56&lt;&gt;"x",'2.5 CAPEX'!$M56&lt;&gt;"x"),0,
IF($F53=0,0,
IF(AU$4&lt;'2.1 Kraftwerk allgemein'!$F$16,0,
IF(AU$4='2.1 Kraftwerk allgemein'!$F$16,'2.5 CAPEX'!$J56/$F53,
IF(AU$4&lt;'2.1 Kraftwerk allgemein'!$F$16+$F53,
('2.5 CAPEX'!$J56+SUM(OFFSET('2.5 CAPEX'!AZ56,0,-MIN(MAX($F53-1-('2.1 Kraftwerk allgemein'!$F$16-'2.1 Kraftwerk allgemein'!$F$15+1),0),COLUMN(AL53)-1-('2.1 Kraftwerk allgemein'!$F$16-'2.1 Kraftwerk allgemein'!$F$15+1)),1,MIN(MAX($F53-('2.1 Kraftwerk allgemein'!$F$16-'2.1 Kraftwerk allgemein'!$F$15+1),1),COLUMN(AL53)-('2.1 Kraftwerk allgemein'!$F$16-'2.1 Kraftwerk allgemein'!$F$15+1)))))/$F53,
SUM(OFFSET('2.5 CAPEX'!AZ56,0,-MIN($F53-1,COLUMN(AL53)-1),1,MIN($F53,COLUMN(AL53))))/$F53)))))),
IF(OR(ISNUMBER($D53)=FALSE,$F53=""),"",
IF(AND('2.5 CAPEX'!$L56&lt;&gt;"x",'2.5 CAPEX'!$M56&lt;&gt;"x"),0,
IF($F53=0,0,
IF(AU$4&lt;'2.1 Kraftwerk allgemein'!$F$16,0,
IF(AU$4='2.1 Kraftwerk allgemein'!$F$16,'2.5 CAPEX'!$J56/$F53,
IF(AU$4&lt;'2.1 Kraftwerk allgemein'!$F$16+$F53,
('2.5 CAPEX'!$J56+SUM(OFFSET('2.5 CAPEX'!AZ56,0,-MIN(MAX($F53-1-('2.1 Kraftwerk allgemein'!$F$16-'1.1 Allgemein'!$I$22+1),0),COLUMN(AL53)-1-('2.1 Kraftwerk allgemein'!$F$16-'1.1 Allgemein'!$I$22+1)),1,MIN(MAX($F53-('2.1 Kraftwerk allgemein'!$F$16-'1.1 Allgemein'!$I$22+1),1),COLUMN(AL53)-('2.1 Kraftwerk allgemein'!$F$16-'1.1 Allgemein'!$I$22+1)))))/$F53,
SUM(OFFSET('2.5 CAPEX'!AZ56,0,-MIN($F53-1,COLUMN(AL53)-1),1,MIN($F53,COLUMN(AL53))))/$F53)))))))</f>
        <v/>
      </c>
      <c r="AV53" s="199" t="str">
        <f ca="1">IF('2.1 Kraftwerk allgemein'!$F$15&lt;'1.1 Allgemein'!$I$22,
IF(OR(ISNUMBER($D53)=FALSE,$F53=""),"",
IF(AND('2.5 CAPEX'!$L56&lt;&gt;"x",'2.5 CAPEX'!$M56&lt;&gt;"x"),0,
IF($F53=0,0,
IF(AV$4&lt;'2.1 Kraftwerk allgemein'!$F$16,0,
IF(AV$4='2.1 Kraftwerk allgemein'!$F$16,'2.5 CAPEX'!$J56/$F53,
IF(AV$4&lt;'2.1 Kraftwerk allgemein'!$F$16+$F53,
('2.5 CAPEX'!$J56+SUM(OFFSET('2.5 CAPEX'!BA56,0,-MIN(MAX($F53-1-('2.1 Kraftwerk allgemein'!$F$16-'2.1 Kraftwerk allgemein'!$F$15+1),0),COLUMN(AM53)-1-('2.1 Kraftwerk allgemein'!$F$16-'2.1 Kraftwerk allgemein'!$F$15+1)),1,MIN(MAX($F53-('2.1 Kraftwerk allgemein'!$F$16-'2.1 Kraftwerk allgemein'!$F$15+1),1),COLUMN(AM53)-('2.1 Kraftwerk allgemein'!$F$16-'2.1 Kraftwerk allgemein'!$F$15+1)))))/$F53,
SUM(OFFSET('2.5 CAPEX'!BA56,0,-MIN($F53-1,COLUMN(AM53)-1),1,MIN($F53,COLUMN(AM53))))/$F53)))))),
IF(OR(ISNUMBER($D53)=FALSE,$F53=""),"",
IF(AND('2.5 CAPEX'!$L56&lt;&gt;"x",'2.5 CAPEX'!$M56&lt;&gt;"x"),0,
IF($F53=0,0,
IF(AV$4&lt;'2.1 Kraftwerk allgemein'!$F$16,0,
IF(AV$4='2.1 Kraftwerk allgemein'!$F$16,'2.5 CAPEX'!$J56/$F53,
IF(AV$4&lt;'2.1 Kraftwerk allgemein'!$F$16+$F53,
('2.5 CAPEX'!$J56+SUM(OFFSET('2.5 CAPEX'!BA56,0,-MIN(MAX($F53-1-('2.1 Kraftwerk allgemein'!$F$16-'1.1 Allgemein'!$I$22+1),0),COLUMN(AM53)-1-('2.1 Kraftwerk allgemein'!$F$16-'1.1 Allgemein'!$I$22+1)),1,MIN(MAX($F53-('2.1 Kraftwerk allgemein'!$F$16-'1.1 Allgemein'!$I$22+1),1),COLUMN(AM53)-('2.1 Kraftwerk allgemein'!$F$16-'1.1 Allgemein'!$I$22+1)))))/$F53,
SUM(OFFSET('2.5 CAPEX'!BA56,0,-MIN($F53-1,COLUMN(AM53)-1),1,MIN($F53,COLUMN(AM53))))/$F53)))))))</f>
        <v/>
      </c>
      <c r="AW53" s="199" t="str">
        <f ca="1">IF('2.1 Kraftwerk allgemein'!$F$15&lt;'1.1 Allgemein'!$I$22,
IF(OR(ISNUMBER($D53)=FALSE,$F53=""),"",
IF(AND('2.5 CAPEX'!$L56&lt;&gt;"x",'2.5 CAPEX'!$M56&lt;&gt;"x"),0,
IF($F53=0,0,
IF(AW$4&lt;'2.1 Kraftwerk allgemein'!$F$16,0,
IF(AW$4='2.1 Kraftwerk allgemein'!$F$16,'2.5 CAPEX'!$J56/$F53,
IF(AW$4&lt;'2.1 Kraftwerk allgemein'!$F$16+$F53,
('2.5 CAPEX'!$J56+SUM(OFFSET('2.5 CAPEX'!BB56,0,-MIN(MAX($F53-1-('2.1 Kraftwerk allgemein'!$F$16-'2.1 Kraftwerk allgemein'!$F$15+1),0),COLUMN(AN53)-1-('2.1 Kraftwerk allgemein'!$F$16-'2.1 Kraftwerk allgemein'!$F$15+1)),1,MIN(MAX($F53-('2.1 Kraftwerk allgemein'!$F$16-'2.1 Kraftwerk allgemein'!$F$15+1),1),COLUMN(AN53)-('2.1 Kraftwerk allgemein'!$F$16-'2.1 Kraftwerk allgemein'!$F$15+1)))))/$F53,
SUM(OFFSET('2.5 CAPEX'!BB56,0,-MIN($F53-1,COLUMN(AN53)-1),1,MIN($F53,COLUMN(AN53))))/$F53)))))),
IF(OR(ISNUMBER($D53)=FALSE,$F53=""),"",
IF(AND('2.5 CAPEX'!$L56&lt;&gt;"x",'2.5 CAPEX'!$M56&lt;&gt;"x"),0,
IF($F53=0,0,
IF(AW$4&lt;'2.1 Kraftwerk allgemein'!$F$16,0,
IF(AW$4='2.1 Kraftwerk allgemein'!$F$16,'2.5 CAPEX'!$J56/$F53,
IF(AW$4&lt;'2.1 Kraftwerk allgemein'!$F$16+$F53,
('2.5 CAPEX'!$J56+SUM(OFFSET('2.5 CAPEX'!BB56,0,-MIN(MAX($F53-1-('2.1 Kraftwerk allgemein'!$F$16-'1.1 Allgemein'!$I$22+1),0),COLUMN(AN53)-1-('2.1 Kraftwerk allgemein'!$F$16-'1.1 Allgemein'!$I$22+1)),1,MIN(MAX($F53-('2.1 Kraftwerk allgemein'!$F$16-'1.1 Allgemein'!$I$22+1),1),COLUMN(AN53)-('2.1 Kraftwerk allgemein'!$F$16-'1.1 Allgemein'!$I$22+1)))))/$F53,
SUM(OFFSET('2.5 CAPEX'!BB56,0,-MIN($F53-1,COLUMN(AN53)-1),1,MIN($F53,COLUMN(AN53))))/$F53)))))))</f>
        <v/>
      </c>
      <c r="AX53" s="199" t="str">
        <f ca="1">IF('2.1 Kraftwerk allgemein'!$F$15&lt;'1.1 Allgemein'!$I$22,
IF(OR(ISNUMBER($D53)=FALSE,$F53=""),"",
IF(AND('2.5 CAPEX'!$L56&lt;&gt;"x",'2.5 CAPEX'!$M56&lt;&gt;"x"),0,
IF($F53=0,0,
IF(AX$4&lt;'2.1 Kraftwerk allgemein'!$F$16,0,
IF(AX$4='2.1 Kraftwerk allgemein'!$F$16,'2.5 CAPEX'!$J56/$F53,
IF(AX$4&lt;'2.1 Kraftwerk allgemein'!$F$16+$F53,
('2.5 CAPEX'!$J56+SUM(OFFSET('2.5 CAPEX'!BC56,0,-MIN(MAX($F53-1-('2.1 Kraftwerk allgemein'!$F$16-'2.1 Kraftwerk allgemein'!$F$15+1),0),COLUMN(AO53)-1-('2.1 Kraftwerk allgemein'!$F$16-'2.1 Kraftwerk allgemein'!$F$15+1)),1,MIN(MAX($F53-('2.1 Kraftwerk allgemein'!$F$16-'2.1 Kraftwerk allgemein'!$F$15+1),1),COLUMN(AO53)-('2.1 Kraftwerk allgemein'!$F$16-'2.1 Kraftwerk allgemein'!$F$15+1)))))/$F53,
SUM(OFFSET('2.5 CAPEX'!BC56,0,-MIN($F53-1,COLUMN(AO53)-1),1,MIN($F53,COLUMN(AO53))))/$F53)))))),
IF(OR(ISNUMBER($D53)=FALSE,$F53=""),"",
IF(AND('2.5 CAPEX'!$L56&lt;&gt;"x",'2.5 CAPEX'!$M56&lt;&gt;"x"),0,
IF($F53=0,0,
IF(AX$4&lt;'2.1 Kraftwerk allgemein'!$F$16,0,
IF(AX$4='2.1 Kraftwerk allgemein'!$F$16,'2.5 CAPEX'!$J56/$F53,
IF(AX$4&lt;'2.1 Kraftwerk allgemein'!$F$16+$F53,
('2.5 CAPEX'!$J56+SUM(OFFSET('2.5 CAPEX'!BC56,0,-MIN(MAX($F53-1-('2.1 Kraftwerk allgemein'!$F$16-'1.1 Allgemein'!$I$22+1),0),COLUMN(AO53)-1-('2.1 Kraftwerk allgemein'!$F$16-'1.1 Allgemein'!$I$22+1)),1,MIN(MAX($F53-('2.1 Kraftwerk allgemein'!$F$16-'1.1 Allgemein'!$I$22+1),1),COLUMN(AO53)-('2.1 Kraftwerk allgemein'!$F$16-'1.1 Allgemein'!$I$22+1)))))/$F53,
SUM(OFFSET('2.5 CAPEX'!BC56,0,-MIN($F53-1,COLUMN(AO53)-1),1,MIN($F53,COLUMN(AO53))))/$F53)))))))</f>
        <v/>
      </c>
      <c r="AY53" s="199" t="str">
        <f ca="1">IF('2.1 Kraftwerk allgemein'!$F$15&lt;'1.1 Allgemein'!$I$22,
IF(OR(ISNUMBER($D53)=FALSE,$F53=""),"",
IF(AND('2.5 CAPEX'!$L56&lt;&gt;"x",'2.5 CAPEX'!$M56&lt;&gt;"x"),0,
IF($F53=0,0,
IF(AY$4&lt;'2.1 Kraftwerk allgemein'!$F$16,0,
IF(AY$4='2.1 Kraftwerk allgemein'!$F$16,'2.5 CAPEX'!$J56/$F53,
IF(AY$4&lt;'2.1 Kraftwerk allgemein'!$F$16+$F53,
('2.5 CAPEX'!$J56+SUM(OFFSET('2.5 CAPEX'!BD56,0,-MIN(MAX($F53-1-('2.1 Kraftwerk allgemein'!$F$16-'2.1 Kraftwerk allgemein'!$F$15+1),0),COLUMN(AP53)-1-('2.1 Kraftwerk allgemein'!$F$16-'2.1 Kraftwerk allgemein'!$F$15+1)),1,MIN(MAX($F53-('2.1 Kraftwerk allgemein'!$F$16-'2.1 Kraftwerk allgemein'!$F$15+1),1),COLUMN(AP53)-('2.1 Kraftwerk allgemein'!$F$16-'2.1 Kraftwerk allgemein'!$F$15+1)))))/$F53,
SUM(OFFSET('2.5 CAPEX'!BD56,0,-MIN($F53-1,COLUMN(AP53)-1),1,MIN($F53,COLUMN(AP53))))/$F53)))))),
IF(OR(ISNUMBER($D53)=FALSE,$F53=""),"",
IF(AND('2.5 CAPEX'!$L56&lt;&gt;"x",'2.5 CAPEX'!$M56&lt;&gt;"x"),0,
IF($F53=0,0,
IF(AY$4&lt;'2.1 Kraftwerk allgemein'!$F$16,0,
IF(AY$4='2.1 Kraftwerk allgemein'!$F$16,'2.5 CAPEX'!$J56/$F53,
IF(AY$4&lt;'2.1 Kraftwerk allgemein'!$F$16+$F53,
('2.5 CAPEX'!$J56+SUM(OFFSET('2.5 CAPEX'!BD56,0,-MIN(MAX($F53-1-('2.1 Kraftwerk allgemein'!$F$16-'1.1 Allgemein'!$I$22+1),0),COLUMN(AP53)-1-('2.1 Kraftwerk allgemein'!$F$16-'1.1 Allgemein'!$I$22+1)),1,MIN(MAX($F53-('2.1 Kraftwerk allgemein'!$F$16-'1.1 Allgemein'!$I$22+1),1),COLUMN(AP53)-('2.1 Kraftwerk allgemein'!$F$16-'1.1 Allgemein'!$I$22+1)))))/$F53,
SUM(OFFSET('2.5 CAPEX'!BD56,0,-MIN($F53-1,COLUMN(AP53)-1),1,MIN($F53,COLUMN(AP53))))/$F53)))))))</f>
        <v/>
      </c>
      <c r="AZ53" s="199" t="str">
        <f ca="1">IF('2.1 Kraftwerk allgemein'!$F$15&lt;'1.1 Allgemein'!$I$22,
IF(OR(ISNUMBER($D53)=FALSE,$F53=""),"",
IF(AND('2.5 CAPEX'!$L56&lt;&gt;"x",'2.5 CAPEX'!$M56&lt;&gt;"x"),0,
IF($F53=0,0,
IF(AZ$4&lt;'2.1 Kraftwerk allgemein'!$F$16,0,
IF(AZ$4='2.1 Kraftwerk allgemein'!$F$16,'2.5 CAPEX'!$J56/$F53,
IF(AZ$4&lt;'2.1 Kraftwerk allgemein'!$F$16+$F53,
('2.5 CAPEX'!$J56+SUM(OFFSET('2.5 CAPEX'!BE56,0,-MIN(MAX($F53-1-('2.1 Kraftwerk allgemein'!$F$16-'2.1 Kraftwerk allgemein'!$F$15+1),0),COLUMN(AQ53)-1-('2.1 Kraftwerk allgemein'!$F$16-'2.1 Kraftwerk allgemein'!$F$15+1)),1,MIN(MAX($F53-('2.1 Kraftwerk allgemein'!$F$16-'2.1 Kraftwerk allgemein'!$F$15+1),1),COLUMN(AQ53)-('2.1 Kraftwerk allgemein'!$F$16-'2.1 Kraftwerk allgemein'!$F$15+1)))))/$F53,
SUM(OFFSET('2.5 CAPEX'!BE56,0,-MIN($F53-1,COLUMN(AQ53)-1),1,MIN($F53,COLUMN(AQ53))))/$F53)))))),
IF(OR(ISNUMBER($D53)=FALSE,$F53=""),"",
IF(AND('2.5 CAPEX'!$L56&lt;&gt;"x",'2.5 CAPEX'!$M56&lt;&gt;"x"),0,
IF($F53=0,0,
IF(AZ$4&lt;'2.1 Kraftwerk allgemein'!$F$16,0,
IF(AZ$4='2.1 Kraftwerk allgemein'!$F$16,'2.5 CAPEX'!$J56/$F53,
IF(AZ$4&lt;'2.1 Kraftwerk allgemein'!$F$16+$F53,
('2.5 CAPEX'!$J56+SUM(OFFSET('2.5 CAPEX'!BE56,0,-MIN(MAX($F53-1-('2.1 Kraftwerk allgemein'!$F$16-'1.1 Allgemein'!$I$22+1),0),COLUMN(AQ53)-1-('2.1 Kraftwerk allgemein'!$F$16-'1.1 Allgemein'!$I$22+1)),1,MIN(MAX($F53-('2.1 Kraftwerk allgemein'!$F$16-'1.1 Allgemein'!$I$22+1),1),COLUMN(AQ53)-('2.1 Kraftwerk allgemein'!$F$16-'1.1 Allgemein'!$I$22+1)))))/$F53,
SUM(OFFSET('2.5 CAPEX'!BE56,0,-MIN($F53-1,COLUMN(AQ53)-1),1,MIN($F53,COLUMN(AQ53))))/$F53)))))))</f>
        <v/>
      </c>
      <c r="BA53" s="199" t="str">
        <f ca="1">IF('2.1 Kraftwerk allgemein'!$F$15&lt;'1.1 Allgemein'!$I$22,
IF(OR(ISNUMBER($D53)=FALSE,$F53=""),"",
IF(AND('2.5 CAPEX'!$L56&lt;&gt;"x",'2.5 CAPEX'!$M56&lt;&gt;"x"),0,
IF($F53=0,0,
IF(BA$4&lt;'2.1 Kraftwerk allgemein'!$F$16,0,
IF(BA$4='2.1 Kraftwerk allgemein'!$F$16,'2.5 CAPEX'!$J56/$F53,
IF(BA$4&lt;'2.1 Kraftwerk allgemein'!$F$16+$F53,
('2.5 CAPEX'!$J56+SUM(OFFSET('2.5 CAPEX'!BF56,0,-MIN(MAX($F53-1-('2.1 Kraftwerk allgemein'!$F$16-'2.1 Kraftwerk allgemein'!$F$15+1),0),COLUMN(AR53)-1-('2.1 Kraftwerk allgemein'!$F$16-'2.1 Kraftwerk allgemein'!$F$15+1)),1,MIN(MAX($F53-('2.1 Kraftwerk allgemein'!$F$16-'2.1 Kraftwerk allgemein'!$F$15+1),1),COLUMN(AR53)-('2.1 Kraftwerk allgemein'!$F$16-'2.1 Kraftwerk allgemein'!$F$15+1)))))/$F53,
SUM(OFFSET('2.5 CAPEX'!BF56,0,-MIN($F53-1,COLUMN(AR53)-1),1,MIN($F53,COLUMN(AR53))))/$F53)))))),
IF(OR(ISNUMBER($D53)=FALSE,$F53=""),"",
IF(AND('2.5 CAPEX'!$L56&lt;&gt;"x",'2.5 CAPEX'!$M56&lt;&gt;"x"),0,
IF($F53=0,0,
IF(BA$4&lt;'2.1 Kraftwerk allgemein'!$F$16,0,
IF(BA$4='2.1 Kraftwerk allgemein'!$F$16,'2.5 CAPEX'!$J56/$F53,
IF(BA$4&lt;'2.1 Kraftwerk allgemein'!$F$16+$F53,
('2.5 CAPEX'!$J56+SUM(OFFSET('2.5 CAPEX'!BF56,0,-MIN(MAX($F53-1-('2.1 Kraftwerk allgemein'!$F$16-'1.1 Allgemein'!$I$22+1),0),COLUMN(AR53)-1-('2.1 Kraftwerk allgemein'!$F$16-'1.1 Allgemein'!$I$22+1)),1,MIN(MAX($F53-('2.1 Kraftwerk allgemein'!$F$16-'1.1 Allgemein'!$I$22+1),1),COLUMN(AR53)-('2.1 Kraftwerk allgemein'!$F$16-'1.1 Allgemein'!$I$22+1)))))/$F53,
SUM(OFFSET('2.5 CAPEX'!BF56,0,-MIN($F53-1,COLUMN(AR53)-1),1,MIN($F53,COLUMN(AR53))))/$F53)))))))</f>
        <v/>
      </c>
      <c r="BB53" s="199" t="str">
        <f ca="1">IF('2.1 Kraftwerk allgemein'!$F$15&lt;'1.1 Allgemein'!$I$22,
IF(OR(ISNUMBER($D53)=FALSE,$F53=""),"",
IF(AND('2.5 CAPEX'!$L56&lt;&gt;"x",'2.5 CAPEX'!$M56&lt;&gt;"x"),0,
IF($F53=0,0,
IF(BB$4&lt;'2.1 Kraftwerk allgemein'!$F$16,0,
IF(BB$4='2.1 Kraftwerk allgemein'!$F$16,'2.5 CAPEX'!$J56/$F53,
IF(BB$4&lt;'2.1 Kraftwerk allgemein'!$F$16+$F53,
('2.5 CAPEX'!$J56+SUM(OFFSET('2.5 CAPEX'!BG56,0,-MIN(MAX($F53-1-('2.1 Kraftwerk allgemein'!$F$16-'2.1 Kraftwerk allgemein'!$F$15+1),0),COLUMN(AS53)-1-('2.1 Kraftwerk allgemein'!$F$16-'2.1 Kraftwerk allgemein'!$F$15+1)),1,MIN(MAX($F53-('2.1 Kraftwerk allgemein'!$F$16-'2.1 Kraftwerk allgemein'!$F$15+1),1),COLUMN(AS53)-('2.1 Kraftwerk allgemein'!$F$16-'2.1 Kraftwerk allgemein'!$F$15+1)))))/$F53,
SUM(OFFSET('2.5 CAPEX'!BG56,0,-MIN($F53-1,COLUMN(AS53)-1),1,MIN($F53,COLUMN(AS53))))/$F53)))))),
IF(OR(ISNUMBER($D53)=FALSE,$F53=""),"",
IF(AND('2.5 CAPEX'!$L56&lt;&gt;"x",'2.5 CAPEX'!$M56&lt;&gt;"x"),0,
IF($F53=0,0,
IF(BB$4&lt;'2.1 Kraftwerk allgemein'!$F$16,0,
IF(BB$4='2.1 Kraftwerk allgemein'!$F$16,'2.5 CAPEX'!$J56/$F53,
IF(BB$4&lt;'2.1 Kraftwerk allgemein'!$F$16+$F53,
('2.5 CAPEX'!$J56+SUM(OFFSET('2.5 CAPEX'!BG56,0,-MIN(MAX($F53-1-('2.1 Kraftwerk allgemein'!$F$16-'1.1 Allgemein'!$I$22+1),0),COLUMN(AS53)-1-('2.1 Kraftwerk allgemein'!$F$16-'1.1 Allgemein'!$I$22+1)),1,MIN(MAX($F53-('2.1 Kraftwerk allgemein'!$F$16-'1.1 Allgemein'!$I$22+1),1),COLUMN(AS53)-('2.1 Kraftwerk allgemein'!$F$16-'1.1 Allgemein'!$I$22+1)))))/$F53,
SUM(OFFSET('2.5 CAPEX'!BG56,0,-MIN($F53-1,COLUMN(AS53)-1),1,MIN($F53,COLUMN(AS53))))/$F53)))))))</f>
        <v/>
      </c>
      <c r="BC53" s="199" t="str">
        <f ca="1">IF('2.1 Kraftwerk allgemein'!$F$15&lt;'1.1 Allgemein'!$I$22,
IF(OR(ISNUMBER($D53)=FALSE,$F53=""),"",
IF(AND('2.5 CAPEX'!$L56&lt;&gt;"x",'2.5 CAPEX'!$M56&lt;&gt;"x"),0,
IF($F53=0,0,
IF(BC$4&lt;'2.1 Kraftwerk allgemein'!$F$16,0,
IF(BC$4='2.1 Kraftwerk allgemein'!$F$16,'2.5 CAPEX'!$J56/$F53,
IF(BC$4&lt;'2.1 Kraftwerk allgemein'!$F$16+$F53,
('2.5 CAPEX'!$J56+SUM(OFFSET('2.5 CAPEX'!BH56,0,-MIN(MAX($F53-1-('2.1 Kraftwerk allgemein'!$F$16-'2.1 Kraftwerk allgemein'!$F$15+1),0),COLUMN(AT53)-1-('2.1 Kraftwerk allgemein'!$F$16-'2.1 Kraftwerk allgemein'!$F$15+1)),1,MIN(MAX($F53-('2.1 Kraftwerk allgemein'!$F$16-'2.1 Kraftwerk allgemein'!$F$15+1),1),COLUMN(AT53)-('2.1 Kraftwerk allgemein'!$F$16-'2.1 Kraftwerk allgemein'!$F$15+1)))))/$F53,
SUM(OFFSET('2.5 CAPEX'!BH56,0,-MIN($F53-1,COLUMN(AT53)-1),1,MIN($F53,COLUMN(AT53))))/$F53)))))),
IF(OR(ISNUMBER($D53)=FALSE,$F53=""),"",
IF(AND('2.5 CAPEX'!$L56&lt;&gt;"x",'2.5 CAPEX'!$M56&lt;&gt;"x"),0,
IF($F53=0,0,
IF(BC$4&lt;'2.1 Kraftwerk allgemein'!$F$16,0,
IF(BC$4='2.1 Kraftwerk allgemein'!$F$16,'2.5 CAPEX'!$J56/$F53,
IF(BC$4&lt;'2.1 Kraftwerk allgemein'!$F$16+$F53,
('2.5 CAPEX'!$J56+SUM(OFFSET('2.5 CAPEX'!BH56,0,-MIN(MAX($F53-1-('2.1 Kraftwerk allgemein'!$F$16-'1.1 Allgemein'!$I$22+1),0),COLUMN(AT53)-1-('2.1 Kraftwerk allgemein'!$F$16-'1.1 Allgemein'!$I$22+1)),1,MIN(MAX($F53-('2.1 Kraftwerk allgemein'!$F$16-'1.1 Allgemein'!$I$22+1),1),COLUMN(AT53)-('2.1 Kraftwerk allgemein'!$F$16-'1.1 Allgemein'!$I$22+1)))))/$F53,
SUM(OFFSET('2.5 CAPEX'!BH56,0,-MIN($F53-1,COLUMN(AT53)-1),1,MIN($F53,COLUMN(AT53))))/$F53)))))))</f>
        <v/>
      </c>
      <c r="BD53" s="199" t="str">
        <f ca="1">IF('2.1 Kraftwerk allgemein'!$F$15&lt;'1.1 Allgemein'!$I$22,
IF(OR(ISNUMBER($D53)=FALSE,$F53=""),"",
IF(AND('2.5 CAPEX'!$L56&lt;&gt;"x",'2.5 CAPEX'!$M56&lt;&gt;"x"),0,
IF($F53=0,0,
IF(BD$4&lt;'2.1 Kraftwerk allgemein'!$F$16,0,
IF(BD$4='2.1 Kraftwerk allgemein'!$F$16,'2.5 CAPEX'!$J56/$F53,
IF(BD$4&lt;'2.1 Kraftwerk allgemein'!$F$16+$F53,
('2.5 CAPEX'!$J56+SUM(OFFSET('2.5 CAPEX'!BI56,0,-MIN(MAX($F53-1-('2.1 Kraftwerk allgemein'!$F$16-'2.1 Kraftwerk allgemein'!$F$15+1),0),COLUMN(AU53)-1-('2.1 Kraftwerk allgemein'!$F$16-'2.1 Kraftwerk allgemein'!$F$15+1)),1,MIN(MAX($F53-('2.1 Kraftwerk allgemein'!$F$16-'2.1 Kraftwerk allgemein'!$F$15+1),1),COLUMN(AU53)-('2.1 Kraftwerk allgemein'!$F$16-'2.1 Kraftwerk allgemein'!$F$15+1)))))/$F53,
SUM(OFFSET('2.5 CAPEX'!BI56,0,-MIN($F53-1,COLUMN(AU53)-1),1,MIN($F53,COLUMN(AU53))))/$F53)))))),
IF(OR(ISNUMBER($D53)=FALSE,$F53=""),"",
IF(AND('2.5 CAPEX'!$L56&lt;&gt;"x",'2.5 CAPEX'!$M56&lt;&gt;"x"),0,
IF($F53=0,0,
IF(BD$4&lt;'2.1 Kraftwerk allgemein'!$F$16,0,
IF(BD$4='2.1 Kraftwerk allgemein'!$F$16,'2.5 CAPEX'!$J56/$F53,
IF(BD$4&lt;'2.1 Kraftwerk allgemein'!$F$16+$F53,
('2.5 CAPEX'!$J56+SUM(OFFSET('2.5 CAPEX'!BI56,0,-MIN(MAX($F53-1-('2.1 Kraftwerk allgemein'!$F$16-'1.1 Allgemein'!$I$22+1),0),COLUMN(AU53)-1-('2.1 Kraftwerk allgemein'!$F$16-'1.1 Allgemein'!$I$22+1)),1,MIN(MAX($F53-('2.1 Kraftwerk allgemein'!$F$16-'1.1 Allgemein'!$I$22+1),1),COLUMN(AU53)-('2.1 Kraftwerk allgemein'!$F$16-'1.1 Allgemein'!$I$22+1)))))/$F53,
SUM(OFFSET('2.5 CAPEX'!BI56,0,-MIN($F53-1,COLUMN(AU53)-1),1,MIN($F53,COLUMN(AU53))))/$F53)))))))</f>
        <v/>
      </c>
      <c r="BE53" s="199" t="str">
        <f ca="1">IF('2.1 Kraftwerk allgemein'!$F$15&lt;'1.1 Allgemein'!$I$22,
IF(OR(ISNUMBER($D53)=FALSE,$F53=""),"",
IF(AND('2.5 CAPEX'!$L56&lt;&gt;"x",'2.5 CAPEX'!$M56&lt;&gt;"x"),0,
IF($F53=0,0,
IF(BE$4&lt;'2.1 Kraftwerk allgemein'!$F$16,0,
IF(BE$4='2.1 Kraftwerk allgemein'!$F$16,'2.5 CAPEX'!$J56/$F53,
IF(BE$4&lt;'2.1 Kraftwerk allgemein'!$F$16+$F53,
('2.5 CAPEX'!$J56+SUM(OFFSET('2.5 CAPEX'!BJ56,0,-MIN(MAX($F53-1-('2.1 Kraftwerk allgemein'!$F$16-'2.1 Kraftwerk allgemein'!$F$15+1),0),COLUMN(AV53)-1-('2.1 Kraftwerk allgemein'!$F$16-'2.1 Kraftwerk allgemein'!$F$15+1)),1,MIN(MAX($F53-('2.1 Kraftwerk allgemein'!$F$16-'2.1 Kraftwerk allgemein'!$F$15+1),1),COLUMN(AV53)-('2.1 Kraftwerk allgemein'!$F$16-'2.1 Kraftwerk allgemein'!$F$15+1)))))/$F53,
SUM(OFFSET('2.5 CAPEX'!BJ56,0,-MIN($F53-1,COLUMN(AV53)-1),1,MIN($F53,COLUMN(AV53))))/$F53)))))),
IF(OR(ISNUMBER($D53)=FALSE,$F53=""),"",
IF(AND('2.5 CAPEX'!$L56&lt;&gt;"x",'2.5 CAPEX'!$M56&lt;&gt;"x"),0,
IF($F53=0,0,
IF(BE$4&lt;'2.1 Kraftwerk allgemein'!$F$16,0,
IF(BE$4='2.1 Kraftwerk allgemein'!$F$16,'2.5 CAPEX'!$J56/$F53,
IF(BE$4&lt;'2.1 Kraftwerk allgemein'!$F$16+$F53,
('2.5 CAPEX'!$J56+SUM(OFFSET('2.5 CAPEX'!BJ56,0,-MIN(MAX($F53-1-('2.1 Kraftwerk allgemein'!$F$16-'1.1 Allgemein'!$I$22+1),0),COLUMN(AV53)-1-('2.1 Kraftwerk allgemein'!$F$16-'1.1 Allgemein'!$I$22+1)),1,MIN(MAX($F53-('2.1 Kraftwerk allgemein'!$F$16-'1.1 Allgemein'!$I$22+1),1),COLUMN(AV53)-('2.1 Kraftwerk allgemein'!$F$16-'1.1 Allgemein'!$I$22+1)))))/$F53,
SUM(OFFSET('2.5 CAPEX'!BJ56,0,-MIN($F53-1,COLUMN(AV53)-1),1,MIN($F53,COLUMN(AV53))))/$F53)))))))</f>
        <v/>
      </c>
      <c r="BF53" s="199" t="str">
        <f ca="1">IF('2.1 Kraftwerk allgemein'!$F$15&lt;'1.1 Allgemein'!$I$22,
IF(OR(ISNUMBER($D53)=FALSE,$F53=""),"",
IF(AND('2.5 CAPEX'!$L56&lt;&gt;"x",'2.5 CAPEX'!$M56&lt;&gt;"x"),0,
IF($F53=0,0,
IF(BF$4&lt;'2.1 Kraftwerk allgemein'!$F$16,0,
IF(BF$4='2.1 Kraftwerk allgemein'!$F$16,'2.5 CAPEX'!$J56/$F53,
IF(BF$4&lt;'2.1 Kraftwerk allgemein'!$F$16+$F53,
('2.5 CAPEX'!$J56+SUM(OFFSET('2.5 CAPEX'!BK56,0,-MIN(MAX($F53-1-('2.1 Kraftwerk allgemein'!$F$16-'2.1 Kraftwerk allgemein'!$F$15+1),0),COLUMN(AW53)-1-('2.1 Kraftwerk allgemein'!$F$16-'2.1 Kraftwerk allgemein'!$F$15+1)),1,MIN(MAX($F53-('2.1 Kraftwerk allgemein'!$F$16-'2.1 Kraftwerk allgemein'!$F$15+1),1),COLUMN(AW53)-('2.1 Kraftwerk allgemein'!$F$16-'2.1 Kraftwerk allgemein'!$F$15+1)))))/$F53,
SUM(OFFSET('2.5 CAPEX'!BK56,0,-MIN($F53-1,COLUMN(AW53)-1),1,MIN($F53,COLUMN(AW53))))/$F53)))))),
IF(OR(ISNUMBER($D53)=FALSE,$F53=""),"",
IF(AND('2.5 CAPEX'!$L56&lt;&gt;"x",'2.5 CAPEX'!$M56&lt;&gt;"x"),0,
IF($F53=0,0,
IF(BF$4&lt;'2.1 Kraftwerk allgemein'!$F$16,0,
IF(BF$4='2.1 Kraftwerk allgemein'!$F$16,'2.5 CAPEX'!$J56/$F53,
IF(BF$4&lt;'2.1 Kraftwerk allgemein'!$F$16+$F53,
('2.5 CAPEX'!$J56+SUM(OFFSET('2.5 CAPEX'!BK56,0,-MIN(MAX($F53-1-('2.1 Kraftwerk allgemein'!$F$16-'1.1 Allgemein'!$I$22+1),0),COLUMN(AW53)-1-('2.1 Kraftwerk allgemein'!$F$16-'1.1 Allgemein'!$I$22+1)),1,MIN(MAX($F53-('2.1 Kraftwerk allgemein'!$F$16-'1.1 Allgemein'!$I$22+1),1),COLUMN(AW53)-('2.1 Kraftwerk allgemein'!$F$16-'1.1 Allgemein'!$I$22+1)))))/$F53,
SUM(OFFSET('2.5 CAPEX'!BK56,0,-MIN($F53-1,COLUMN(AW53)-1),1,MIN($F53,COLUMN(AW53))))/$F53)))))))</f>
        <v/>
      </c>
      <c r="BG53" s="199" t="str">
        <f ca="1">IF('2.1 Kraftwerk allgemein'!$F$15&lt;'1.1 Allgemein'!$I$22,
IF(OR(ISNUMBER($D53)=FALSE,$F53=""),"",
IF(AND('2.5 CAPEX'!$L56&lt;&gt;"x",'2.5 CAPEX'!$M56&lt;&gt;"x"),0,
IF($F53=0,0,
IF(BG$4&lt;'2.1 Kraftwerk allgemein'!$F$16,0,
IF(BG$4='2.1 Kraftwerk allgemein'!$F$16,'2.5 CAPEX'!$J56/$F53,
IF(BG$4&lt;'2.1 Kraftwerk allgemein'!$F$16+$F53,
('2.5 CAPEX'!$J56+SUM(OFFSET('2.5 CAPEX'!BL56,0,-MIN(MAX($F53-1-('2.1 Kraftwerk allgemein'!$F$16-'2.1 Kraftwerk allgemein'!$F$15+1),0),COLUMN(AX53)-1-('2.1 Kraftwerk allgemein'!$F$16-'2.1 Kraftwerk allgemein'!$F$15+1)),1,MIN(MAX($F53-('2.1 Kraftwerk allgemein'!$F$16-'2.1 Kraftwerk allgemein'!$F$15+1),1),COLUMN(AX53)-('2.1 Kraftwerk allgemein'!$F$16-'2.1 Kraftwerk allgemein'!$F$15+1)))))/$F53,
SUM(OFFSET('2.5 CAPEX'!BL56,0,-MIN($F53-1,COLUMN(AX53)-1),1,MIN($F53,COLUMN(AX53))))/$F53)))))),
IF(OR(ISNUMBER($D53)=FALSE,$F53=""),"",
IF(AND('2.5 CAPEX'!$L56&lt;&gt;"x",'2.5 CAPEX'!$M56&lt;&gt;"x"),0,
IF($F53=0,0,
IF(BG$4&lt;'2.1 Kraftwerk allgemein'!$F$16,0,
IF(BG$4='2.1 Kraftwerk allgemein'!$F$16,'2.5 CAPEX'!$J56/$F53,
IF(BG$4&lt;'2.1 Kraftwerk allgemein'!$F$16+$F53,
('2.5 CAPEX'!$J56+SUM(OFFSET('2.5 CAPEX'!BL56,0,-MIN(MAX($F53-1-('2.1 Kraftwerk allgemein'!$F$16-'1.1 Allgemein'!$I$22+1),0),COLUMN(AX53)-1-('2.1 Kraftwerk allgemein'!$F$16-'1.1 Allgemein'!$I$22+1)),1,MIN(MAX($F53-('2.1 Kraftwerk allgemein'!$F$16-'1.1 Allgemein'!$I$22+1),1),COLUMN(AX53)-('2.1 Kraftwerk allgemein'!$F$16-'1.1 Allgemein'!$I$22+1)))))/$F53,
SUM(OFFSET('2.5 CAPEX'!BL56,0,-MIN($F53-1,COLUMN(AX53)-1),1,MIN($F53,COLUMN(AX53))))/$F53)))))))</f>
        <v/>
      </c>
      <c r="BH53" s="199" t="str">
        <f ca="1">IF('2.1 Kraftwerk allgemein'!$F$15&lt;'1.1 Allgemein'!$I$22,
IF(OR(ISNUMBER($D53)=FALSE,$F53=""),"",
IF(AND('2.5 CAPEX'!$L56&lt;&gt;"x",'2.5 CAPEX'!$M56&lt;&gt;"x"),0,
IF($F53=0,0,
IF(BH$4&lt;'2.1 Kraftwerk allgemein'!$F$16,0,
IF(BH$4='2.1 Kraftwerk allgemein'!$F$16,'2.5 CAPEX'!$J56/$F53,
IF(BH$4&lt;'2.1 Kraftwerk allgemein'!$F$16+$F53,
('2.5 CAPEX'!$J56+SUM(OFFSET('2.5 CAPEX'!BM56,0,-MIN(MAX($F53-1-('2.1 Kraftwerk allgemein'!$F$16-'2.1 Kraftwerk allgemein'!$F$15+1),0),COLUMN(AY53)-1-('2.1 Kraftwerk allgemein'!$F$16-'2.1 Kraftwerk allgemein'!$F$15+1)),1,MIN(MAX($F53-('2.1 Kraftwerk allgemein'!$F$16-'2.1 Kraftwerk allgemein'!$F$15+1),1),COLUMN(AY53)-('2.1 Kraftwerk allgemein'!$F$16-'2.1 Kraftwerk allgemein'!$F$15+1)))))/$F53,
SUM(OFFSET('2.5 CAPEX'!BM56,0,-MIN($F53-1,COLUMN(AY53)-1),1,MIN($F53,COLUMN(AY53))))/$F53)))))),
IF(OR(ISNUMBER($D53)=FALSE,$F53=""),"",
IF(AND('2.5 CAPEX'!$L56&lt;&gt;"x",'2.5 CAPEX'!$M56&lt;&gt;"x"),0,
IF($F53=0,0,
IF(BH$4&lt;'2.1 Kraftwerk allgemein'!$F$16,0,
IF(BH$4='2.1 Kraftwerk allgemein'!$F$16,'2.5 CAPEX'!$J56/$F53,
IF(BH$4&lt;'2.1 Kraftwerk allgemein'!$F$16+$F53,
('2.5 CAPEX'!$J56+SUM(OFFSET('2.5 CAPEX'!BM56,0,-MIN(MAX($F53-1-('2.1 Kraftwerk allgemein'!$F$16-'1.1 Allgemein'!$I$22+1),0),COLUMN(AY53)-1-('2.1 Kraftwerk allgemein'!$F$16-'1.1 Allgemein'!$I$22+1)),1,MIN(MAX($F53-('2.1 Kraftwerk allgemein'!$F$16-'1.1 Allgemein'!$I$22+1),1),COLUMN(AY53)-('2.1 Kraftwerk allgemein'!$F$16-'1.1 Allgemein'!$I$22+1)))))/$F53,
SUM(OFFSET('2.5 CAPEX'!BM56,0,-MIN($F53-1,COLUMN(AY53)-1),1,MIN($F53,COLUMN(AY53))))/$F53)))))))</f>
        <v/>
      </c>
      <c r="BI53" s="199" t="str">
        <f ca="1">IF('2.1 Kraftwerk allgemein'!$F$15&lt;'1.1 Allgemein'!$I$22,
IF(OR(ISNUMBER($D53)=FALSE,$F53=""),"",
IF(AND('2.5 CAPEX'!$L56&lt;&gt;"x",'2.5 CAPEX'!$M56&lt;&gt;"x"),0,
IF($F53=0,0,
IF(BI$4&lt;'2.1 Kraftwerk allgemein'!$F$16,0,
IF(BI$4='2.1 Kraftwerk allgemein'!$F$16,'2.5 CAPEX'!$J56/$F53,
IF(BI$4&lt;'2.1 Kraftwerk allgemein'!$F$16+$F53,
('2.5 CAPEX'!$J56+SUM(OFFSET('2.5 CAPEX'!BN56,0,-MIN(MAX($F53-1-('2.1 Kraftwerk allgemein'!$F$16-'2.1 Kraftwerk allgemein'!$F$15+1),0),COLUMN(AZ53)-1-('2.1 Kraftwerk allgemein'!$F$16-'2.1 Kraftwerk allgemein'!$F$15+1)),1,MIN(MAX($F53-('2.1 Kraftwerk allgemein'!$F$16-'2.1 Kraftwerk allgemein'!$F$15+1),1),COLUMN(AZ53)-('2.1 Kraftwerk allgemein'!$F$16-'2.1 Kraftwerk allgemein'!$F$15+1)))))/$F53,
SUM(OFFSET('2.5 CAPEX'!BN56,0,-MIN($F53-1,COLUMN(AZ53)-1),1,MIN($F53,COLUMN(AZ53))))/$F53)))))),
IF(OR(ISNUMBER($D53)=FALSE,$F53=""),"",
IF(AND('2.5 CAPEX'!$L56&lt;&gt;"x",'2.5 CAPEX'!$M56&lt;&gt;"x"),0,
IF($F53=0,0,
IF(BI$4&lt;'2.1 Kraftwerk allgemein'!$F$16,0,
IF(BI$4='2.1 Kraftwerk allgemein'!$F$16,'2.5 CAPEX'!$J56/$F53,
IF(BI$4&lt;'2.1 Kraftwerk allgemein'!$F$16+$F53,
('2.5 CAPEX'!$J56+SUM(OFFSET('2.5 CAPEX'!BN56,0,-MIN(MAX($F53-1-('2.1 Kraftwerk allgemein'!$F$16-'1.1 Allgemein'!$I$22+1),0),COLUMN(AZ53)-1-('2.1 Kraftwerk allgemein'!$F$16-'1.1 Allgemein'!$I$22+1)),1,MIN(MAX($F53-('2.1 Kraftwerk allgemein'!$F$16-'1.1 Allgemein'!$I$22+1),1),COLUMN(AZ53)-('2.1 Kraftwerk allgemein'!$F$16-'1.1 Allgemein'!$I$22+1)))))/$F53,
SUM(OFFSET('2.5 CAPEX'!BN56,0,-MIN($F53-1,COLUMN(AZ53)-1),1,MIN($F53,COLUMN(AZ53))))/$F53)))))))</f>
        <v/>
      </c>
      <c r="BJ53" s="199" t="str">
        <f ca="1">IF('2.1 Kraftwerk allgemein'!$F$15&lt;'1.1 Allgemein'!$I$22,
IF(OR(ISNUMBER($D53)=FALSE,$F53=""),"",
IF(AND('2.5 CAPEX'!$L56&lt;&gt;"x",'2.5 CAPEX'!$M56&lt;&gt;"x"),0,
IF($F53=0,0,
IF(BJ$4&lt;'2.1 Kraftwerk allgemein'!$F$16,0,
IF(BJ$4='2.1 Kraftwerk allgemein'!$F$16,'2.5 CAPEX'!$J56/$F53,
IF(BJ$4&lt;'2.1 Kraftwerk allgemein'!$F$16+$F53,
('2.5 CAPEX'!$J56+SUM(OFFSET('2.5 CAPEX'!BO56,0,-MIN(MAX($F53-1-('2.1 Kraftwerk allgemein'!$F$16-'2.1 Kraftwerk allgemein'!$F$15+1),0),COLUMN(BA53)-1-('2.1 Kraftwerk allgemein'!$F$16-'2.1 Kraftwerk allgemein'!$F$15+1)),1,MIN(MAX($F53-('2.1 Kraftwerk allgemein'!$F$16-'2.1 Kraftwerk allgemein'!$F$15+1),1),COLUMN(BA53)-('2.1 Kraftwerk allgemein'!$F$16-'2.1 Kraftwerk allgemein'!$F$15+1)))))/$F53,
SUM(OFFSET('2.5 CAPEX'!BO56,0,-MIN($F53-1,COLUMN(BA53)-1),1,MIN($F53,COLUMN(BA53))))/$F53)))))),
IF(OR(ISNUMBER($D53)=FALSE,$F53=""),"",
IF(AND('2.5 CAPEX'!$L56&lt;&gt;"x",'2.5 CAPEX'!$M56&lt;&gt;"x"),0,
IF($F53=0,0,
IF(BJ$4&lt;'2.1 Kraftwerk allgemein'!$F$16,0,
IF(BJ$4='2.1 Kraftwerk allgemein'!$F$16,'2.5 CAPEX'!$J56/$F53,
IF(BJ$4&lt;'2.1 Kraftwerk allgemein'!$F$16+$F53,
('2.5 CAPEX'!$J56+SUM(OFFSET('2.5 CAPEX'!BO56,0,-MIN(MAX($F53-1-('2.1 Kraftwerk allgemein'!$F$16-'1.1 Allgemein'!$I$22+1),0),COLUMN(BA53)-1-('2.1 Kraftwerk allgemein'!$F$16-'1.1 Allgemein'!$I$22+1)),1,MIN(MAX($F53-('2.1 Kraftwerk allgemein'!$F$16-'1.1 Allgemein'!$I$22+1),1),COLUMN(BA53)-('2.1 Kraftwerk allgemein'!$F$16-'1.1 Allgemein'!$I$22+1)))))/$F53,
SUM(OFFSET('2.5 CAPEX'!BO56,0,-MIN($F53-1,COLUMN(BA53)-1),1,MIN($F53,COLUMN(BA53))))/$F53)))))))</f>
        <v/>
      </c>
      <c r="BK53" s="199" t="str">
        <f ca="1">IF('2.1 Kraftwerk allgemein'!$F$15&lt;'1.1 Allgemein'!$I$22,
IF(OR(ISNUMBER($D53)=FALSE,$F53=""),"",
IF(AND('2.5 CAPEX'!$L56&lt;&gt;"x",'2.5 CAPEX'!$M56&lt;&gt;"x"),0,
IF($F53=0,0,
IF(BK$4&lt;'2.1 Kraftwerk allgemein'!$F$16,0,
IF(BK$4='2.1 Kraftwerk allgemein'!$F$16,'2.5 CAPEX'!$J56/$F53,
IF(BK$4&lt;'2.1 Kraftwerk allgemein'!$F$16+$F53,
('2.5 CAPEX'!$J56+SUM(OFFSET('2.5 CAPEX'!BP56,0,-MIN(MAX($F53-1-('2.1 Kraftwerk allgemein'!$F$16-'2.1 Kraftwerk allgemein'!$F$15+1),0),COLUMN(BB53)-1-('2.1 Kraftwerk allgemein'!$F$16-'2.1 Kraftwerk allgemein'!$F$15+1)),1,MIN(MAX($F53-('2.1 Kraftwerk allgemein'!$F$16-'2.1 Kraftwerk allgemein'!$F$15+1),1),COLUMN(BB53)-('2.1 Kraftwerk allgemein'!$F$16-'2.1 Kraftwerk allgemein'!$F$15+1)))))/$F53,
SUM(OFFSET('2.5 CAPEX'!BP56,0,-MIN($F53-1,COLUMN(BB53)-1),1,MIN($F53,COLUMN(BB53))))/$F53)))))),
IF(OR(ISNUMBER($D53)=FALSE,$F53=""),"",
IF(AND('2.5 CAPEX'!$L56&lt;&gt;"x",'2.5 CAPEX'!$M56&lt;&gt;"x"),0,
IF($F53=0,0,
IF(BK$4&lt;'2.1 Kraftwerk allgemein'!$F$16,0,
IF(BK$4='2.1 Kraftwerk allgemein'!$F$16,'2.5 CAPEX'!$J56/$F53,
IF(BK$4&lt;'2.1 Kraftwerk allgemein'!$F$16+$F53,
('2.5 CAPEX'!$J56+SUM(OFFSET('2.5 CAPEX'!BP56,0,-MIN(MAX($F53-1-('2.1 Kraftwerk allgemein'!$F$16-'1.1 Allgemein'!$I$22+1),0),COLUMN(BB53)-1-('2.1 Kraftwerk allgemein'!$F$16-'1.1 Allgemein'!$I$22+1)),1,MIN(MAX($F53-('2.1 Kraftwerk allgemein'!$F$16-'1.1 Allgemein'!$I$22+1),1),COLUMN(BB53)-('2.1 Kraftwerk allgemein'!$F$16-'1.1 Allgemein'!$I$22+1)))))/$F53,
SUM(OFFSET('2.5 CAPEX'!BP56,0,-MIN($F53-1,COLUMN(BB53)-1),1,MIN($F53,COLUMN(BB53))))/$F53)))))))</f>
        <v/>
      </c>
      <c r="BL53" s="199" t="str">
        <f ca="1">IF('2.1 Kraftwerk allgemein'!$F$15&lt;'1.1 Allgemein'!$I$22,
IF(OR(ISNUMBER($D53)=FALSE,$F53=""),"",
IF(AND('2.5 CAPEX'!$L56&lt;&gt;"x",'2.5 CAPEX'!$M56&lt;&gt;"x"),0,
IF($F53=0,0,
IF(BL$4&lt;'2.1 Kraftwerk allgemein'!$F$16,0,
IF(BL$4='2.1 Kraftwerk allgemein'!$F$16,'2.5 CAPEX'!$J56/$F53,
IF(BL$4&lt;'2.1 Kraftwerk allgemein'!$F$16+$F53,
('2.5 CAPEX'!$J56+SUM(OFFSET('2.5 CAPEX'!BQ56,0,-MIN(MAX($F53-1-('2.1 Kraftwerk allgemein'!$F$16-'2.1 Kraftwerk allgemein'!$F$15+1),0),COLUMN(BC53)-1-('2.1 Kraftwerk allgemein'!$F$16-'2.1 Kraftwerk allgemein'!$F$15+1)),1,MIN(MAX($F53-('2.1 Kraftwerk allgemein'!$F$16-'2.1 Kraftwerk allgemein'!$F$15+1),1),COLUMN(BC53)-('2.1 Kraftwerk allgemein'!$F$16-'2.1 Kraftwerk allgemein'!$F$15+1)))))/$F53,
SUM(OFFSET('2.5 CAPEX'!BQ56,0,-MIN($F53-1,COLUMN(BC53)-1),1,MIN($F53,COLUMN(BC53))))/$F53)))))),
IF(OR(ISNUMBER($D53)=FALSE,$F53=""),"",
IF(AND('2.5 CAPEX'!$L56&lt;&gt;"x",'2.5 CAPEX'!$M56&lt;&gt;"x"),0,
IF($F53=0,0,
IF(BL$4&lt;'2.1 Kraftwerk allgemein'!$F$16,0,
IF(BL$4='2.1 Kraftwerk allgemein'!$F$16,'2.5 CAPEX'!$J56/$F53,
IF(BL$4&lt;'2.1 Kraftwerk allgemein'!$F$16+$F53,
('2.5 CAPEX'!$J56+SUM(OFFSET('2.5 CAPEX'!BQ56,0,-MIN(MAX($F53-1-('2.1 Kraftwerk allgemein'!$F$16-'1.1 Allgemein'!$I$22+1),0),COLUMN(BC53)-1-('2.1 Kraftwerk allgemein'!$F$16-'1.1 Allgemein'!$I$22+1)),1,MIN(MAX($F53-('2.1 Kraftwerk allgemein'!$F$16-'1.1 Allgemein'!$I$22+1),1),COLUMN(BC53)-('2.1 Kraftwerk allgemein'!$F$16-'1.1 Allgemein'!$I$22+1)))))/$F53,
SUM(OFFSET('2.5 CAPEX'!BQ56,0,-MIN($F53-1,COLUMN(BC53)-1),1,MIN($F53,COLUMN(BC53))))/$F53)))))))</f>
        <v/>
      </c>
      <c r="BM53" s="199" t="str">
        <f ca="1">IF('2.1 Kraftwerk allgemein'!$F$15&lt;'1.1 Allgemein'!$I$22,
IF(OR(ISNUMBER($D53)=FALSE,$F53=""),"",
IF(AND('2.5 CAPEX'!$L56&lt;&gt;"x",'2.5 CAPEX'!$M56&lt;&gt;"x"),0,
IF($F53=0,0,
IF(BM$4&lt;'2.1 Kraftwerk allgemein'!$F$16,0,
IF(BM$4='2.1 Kraftwerk allgemein'!$F$16,'2.5 CAPEX'!$J56/$F53,
IF(BM$4&lt;'2.1 Kraftwerk allgemein'!$F$16+$F53,
('2.5 CAPEX'!$J56+SUM(OFFSET('2.5 CAPEX'!BR56,0,-MIN(MAX($F53-1-('2.1 Kraftwerk allgemein'!$F$16-'2.1 Kraftwerk allgemein'!$F$15+1),0),COLUMN(BD53)-1-('2.1 Kraftwerk allgemein'!$F$16-'2.1 Kraftwerk allgemein'!$F$15+1)),1,MIN(MAX($F53-('2.1 Kraftwerk allgemein'!$F$16-'2.1 Kraftwerk allgemein'!$F$15+1),1),COLUMN(BD53)-('2.1 Kraftwerk allgemein'!$F$16-'2.1 Kraftwerk allgemein'!$F$15+1)))))/$F53,
SUM(OFFSET('2.5 CAPEX'!BR56,0,-MIN($F53-1,COLUMN(BD53)-1),1,MIN($F53,COLUMN(BD53))))/$F53)))))),
IF(OR(ISNUMBER($D53)=FALSE,$F53=""),"",
IF(AND('2.5 CAPEX'!$L56&lt;&gt;"x",'2.5 CAPEX'!$M56&lt;&gt;"x"),0,
IF($F53=0,0,
IF(BM$4&lt;'2.1 Kraftwerk allgemein'!$F$16,0,
IF(BM$4='2.1 Kraftwerk allgemein'!$F$16,'2.5 CAPEX'!$J56/$F53,
IF(BM$4&lt;'2.1 Kraftwerk allgemein'!$F$16+$F53,
('2.5 CAPEX'!$J56+SUM(OFFSET('2.5 CAPEX'!BR56,0,-MIN(MAX($F53-1-('2.1 Kraftwerk allgemein'!$F$16-'1.1 Allgemein'!$I$22+1),0),COLUMN(BD53)-1-('2.1 Kraftwerk allgemein'!$F$16-'1.1 Allgemein'!$I$22+1)),1,MIN(MAX($F53-('2.1 Kraftwerk allgemein'!$F$16-'1.1 Allgemein'!$I$22+1),1),COLUMN(BD53)-('2.1 Kraftwerk allgemein'!$F$16-'1.1 Allgemein'!$I$22+1)))))/$F53,
SUM(OFFSET('2.5 CAPEX'!BR56,0,-MIN($F53-1,COLUMN(BD53)-1),1,MIN($F53,COLUMN(BD53))))/$F53)))))))</f>
        <v/>
      </c>
      <c r="BN53" s="199" t="str">
        <f ca="1">IF('2.1 Kraftwerk allgemein'!$F$15&lt;'1.1 Allgemein'!$I$22,
IF(OR(ISNUMBER($D53)=FALSE,$F53=""),"",
IF(AND('2.5 CAPEX'!$L56&lt;&gt;"x",'2.5 CAPEX'!$M56&lt;&gt;"x"),0,
IF($F53=0,0,
IF(BN$4&lt;'2.1 Kraftwerk allgemein'!$F$16,0,
IF(BN$4='2.1 Kraftwerk allgemein'!$F$16,'2.5 CAPEX'!$J56/$F53,
IF(BN$4&lt;'2.1 Kraftwerk allgemein'!$F$16+$F53,
('2.5 CAPEX'!$J56+SUM(OFFSET('2.5 CAPEX'!BS56,0,-MIN(MAX($F53-1-('2.1 Kraftwerk allgemein'!$F$16-'2.1 Kraftwerk allgemein'!$F$15+1),0),COLUMN(BE53)-1-('2.1 Kraftwerk allgemein'!$F$16-'2.1 Kraftwerk allgemein'!$F$15+1)),1,MIN(MAX($F53-('2.1 Kraftwerk allgemein'!$F$16-'2.1 Kraftwerk allgemein'!$F$15+1),1),COLUMN(BE53)-('2.1 Kraftwerk allgemein'!$F$16-'2.1 Kraftwerk allgemein'!$F$15+1)))))/$F53,
SUM(OFFSET('2.5 CAPEX'!BS56,0,-MIN($F53-1,COLUMN(BE53)-1),1,MIN($F53,COLUMN(BE53))))/$F53)))))),
IF(OR(ISNUMBER($D53)=FALSE,$F53=""),"",
IF(AND('2.5 CAPEX'!$L56&lt;&gt;"x",'2.5 CAPEX'!$M56&lt;&gt;"x"),0,
IF($F53=0,0,
IF(BN$4&lt;'2.1 Kraftwerk allgemein'!$F$16,0,
IF(BN$4='2.1 Kraftwerk allgemein'!$F$16,'2.5 CAPEX'!$J56/$F53,
IF(BN$4&lt;'2.1 Kraftwerk allgemein'!$F$16+$F53,
('2.5 CAPEX'!$J56+SUM(OFFSET('2.5 CAPEX'!BS56,0,-MIN(MAX($F53-1-('2.1 Kraftwerk allgemein'!$F$16-'1.1 Allgemein'!$I$22+1),0),COLUMN(BE53)-1-('2.1 Kraftwerk allgemein'!$F$16-'1.1 Allgemein'!$I$22+1)),1,MIN(MAX($F53-('2.1 Kraftwerk allgemein'!$F$16-'1.1 Allgemein'!$I$22+1),1),COLUMN(BE53)-('2.1 Kraftwerk allgemein'!$F$16-'1.1 Allgemein'!$I$22+1)))))/$F53,
SUM(OFFSET('2.5 CAPEX'!BS56,0,-MIN($F53-1,COLUMN(BE53)-1),1,MIN($F53,COLUMN(BE53))))/$F53)))))))</f>
        <v/>
      </c>
      <c r="BO53" s="199" t="str">
        <f ca="1">IF('2.1 Kraftwerk allgemein'!$F$15&lt;'1.1 Allgemein'!$I$22,
IF(OR(ISNUMBER($D53)=FALSE,$F53=""),"",
IF(AND('2.5 CAPEX'!$L56&lt;&gt;"x",'2.5 CAPEX'!$M56&lt;&gt;"x"),0,
IF($F53=0,0,
IF(BO$4&lt;'2.1 Kraftwerk allgemein'!$F$16,0,
IF(BO$4='2.1 Kraftwerk allgemein'!$F$16,'2.5 CAPEX'!$J56/$F53,
IF(BO$4&lt;'2.1 Kraftwerk allgemein'!$F$16+$F53,
('2.5 CAPEX'!$J56+SUM(OFFSET('2.5 CAPEX'!BT56,0,-MIN(MAX($F53-1-('2.1 Kraftwerk allgemein'!$F$16-'2.1 Kraftwerk allgemein'!$F$15+1),0),COLUMN(BF53)-1-('2.1 Kraftwerk allgemein'!$F$16-'2.1 Kraftwerk allgemein'!$F$15+1)),1,MIN(MAX($F53-('2.1 Kraftwerk allgemein'!$F$16-'2.1 Kraftwerk allgemein'!$F$15+1),1),COLUMN(BF53)-('2.1 Kraftwerk allgemein'!$F$16-'2.1 Kraftwerk allgemein'!$F$15+1)))))/$F53,
SUM(OFFSET('2.5 CAPEX'!BT56,0,-MIN($F53-1,COLUMN(BF53)-1),1,MIN($F53,COLUMN(BF53))))/$F53)))))),
IF(OR(ISNUMBER($D53)=FALSE,$F53=""),"",
IF(AND('2.5 CAPEX'!$L56&lt;&gt;"x",'2.5 CAPEX'!$M56&lt;&gt;"x"),0,
IF($F53=0,0,
IF(BO$4&lt;'2.1 Kraftwerk allgemein'!$F$16,0,
IF(BO$4='2.1 Kraftwerk allgemein'!$F$16,'2.5 CAPEX'!$J56/$F53,
IF(BO$4&lt;'2.1 Kraftwerk allgemein'!$F$16+$F53,
('2.5 CAPEX'!$J56+SUM(OFFSET('2.5 CAPEX'!BT56,0,-MIN(MAX($F53-1-('2.1 Kraftwerk allgemein'!$F$16-'1.1 Allgemein'!$I$22+1),0),COLUMN(BF53)-1-('2.1 Kraftwerk allgemein'!$F$16-'1.1 Allgemein'!$I$22+1)),1,MIN(MAX($F53-('2.1 Kraftwerk allgemein'!$F$16-'1.1 Allgemein'!$I$22+1),1),COLUMN(BF53)-('2.1 Kraftwerk allgemein'!$F$16-'1.1 Allgemein'!$I$22+1)))))/$F53,
SUM(OFFSET('2.5 CAPEX'!BT56,0,-MIN($F53-1,COLUMN(BF53)-1),1,MIN($F53,COLUMN(BF53))))/$F53)))))))</f>
        <v/>
      </c>
      <c r="BP53" s="199" t="str">
        <f ca="1">IF('2.1 Kraftwerk allgemein'!$F$15&lt;'1.1 Allgemein'!$I$22,
IF(OR(ISNUMBER($D53)=FALSE,$F53=""),"",
IF(AND('2.5 CAPEX'!$L56&lt;&gt;"x",'2.5 CAPEX'!$M56&lt;&gt;"x"),0,
IF($F53=0,0,
IF(BP$4&lt;'2.1 Kraftwerk allgemein'!$F$16,0,
IF(BP$4='2.1 Kraftwerk allgemein'!$F$16,'2.5 CAPEX'!$J56/$F53,
IF(BP$4&lt;'2.1 Kraftwerk allgemein'!$F$16+$F53,
('2.5 CAPEX'!$J56+SUM(OFFSET('2.5 CAPEX'!BU56,0,-MIN(MAX($F53-1-('2.1 Kraftwerk allgemein'!$F$16-'2.1 Kraftwerk allgemein'!$F$15+1),0),COLUMN(BG53)-1-('2.1 Kraftwerk allgemein'!$F$16-'2.1 Kraftwerk allgemein'!$F$15+1)),1,MIN(MAX($F53-('2.1 Kraftwerk allgemein'!$F$16-'2.1 Kraftwerk allgemein'!$F$15+1),1),COLUMN(BG53)-('2.1 Kraftwerk allgemein'!$F$16-'2.1 Kraftwerk allgemein'!$F$15+1)))))/$F53,
SUM(OFFSET('2.5 CAPEX'!BU56,0,-MIN($F53-1,COLUMN(BG53)-1),1,MIN($F53,COLUMN(BG53))))/$F53)))))),
IF(OR(ISNUMBER($D53)=FALSE,$F53=""),"",
IF(AND('2.5 CAPEX'!$L56&lt;&gt;"x",'2.5 CAPEX'!$M56&lt;&gt;"x"),0,
IF($F53=0,0,
IF(BP$4&lt;'2.1 Kraftwerk allgemein'!$F$16,0,
IF(BP$4='2.1 Kraftwerk allgemein'!$F$16,'2.5 CAPEX'!$J56/$F53,
IF(BP$4&lt;'2.1 Kraftwerk allgemein'!$F$16+$F53,
('2.5 CAPEX'!$J56+SUM(OFFSET('2.5 CAPEX'!BU56,0,-MIN(MAX($F53-1-('2.1 Kraftwerk allgemein'!$F$16-'1.1 Allgemein'!$I$22+1),0),COLUMN(BG53)-1-('2.1 Kraftwerk allgemein'!$F$16-'1.1 Allgemein'!$I$22+1)),1,MIN(MAX($F53-('2.1 Kraftwerk allgemein'!$F$16-'1.1 Allgemein'!$I$22+1),1),COLUMN(BG53)-('2.1 Kraftwerk allgemein'!$F$16-'1.1 Allgemein'!$I$22+1)))))/$F53,
SUM(OFFSET('2.5 CAPEX'!BU56,0,-MIN($F53-1,COLUMN(BG53)-1),1,MIN($F53,COLUMN(BG53))))/$F53)))))))</f>
        <v/>
      </c>
      <c r="BQ53" s="199" t="str">
        <f ca="1">IF('2.1 Kraftwerk allgemein'!$F$15&lt;'1.1 Allgemein'!$I$22,
IF(OR(ISNUMBER($D53)=FALSE,$F53=""),"",
IF(AND('2.5 CAPEX'!$L56&lt;&gt;"x",'2.5 CAPEX'!$M56&lt;&gt;"x"),0,
IF($F53=0,0,
IF(BQ$4&lt;'2.1 Kraftwerk allgemein'!$F$16,0,
IF(BQ$4='2.1 Kraftwerk allgemein'!$F$16,'2.5 CAPEX'!$J56/$F53,
IF(BQ$4&lt;'2.1 Kraftwerk allgemein'!$F$16+$F53,
('2.5 CAPEX'!$J56+SUM(OFFSET('2.5 CAPEX'!BV56,0,-MIN(MAX($F53-1-('2.1 Kraftwerk allgemein'!$F$16-'2.1 Kraftwerk allgemein'!$F$15+1),0),COLUMN(BH53)-1-('2.1 Kraftwerk allgemein'!$F$16-'2.1 Kraftwerk allgemein'!$F$15+1)),1,MIN(MAX($F53-('2.1 Kraftwerk allgemein'!$F$16-'2.1 Kraftwerk allgemein'!$F$15+1),1),COLUMN(BH53)-('2.1 Kraftwerk allgemein'!$F$16-'2.1 Kraftwerk allgemein'!$F$15+1)))))/$F53,
SUM(OFFSET('2.5 CAPEX'!BV56,0,-MIN($F53-1,COLUMN(BH53)-1),1,MIN($F53,COLUMN(BH53))))/$F53)))))),
IF(OR(ISNUMBER($D53)=FALSE,$F53=""),"",
IF(AND('2.5 CAPEX'!$L56&lt;&gt;"x",'2.5 CAPEX'!$M56&lt;&gt;"x"),0,
IF($F53=0,0,
IF(BQ$4&lt;'2.1 Kraftwerk allgemein'!$F$16,0,
IF(BQ$4='2.1 Kraftwerk allgemein'!$F$16,'2.5 CAPEX'!$J56/$F53,
IF(BQ$4&lt;'2.1 Kraftwerk allgemein'!$F$16+$F53,
('2.5 CAPEX'!$J56+SUM(OFFSET('2.5 CAPEX'!BV56,0,-MIN(MAX($F53-1-('2.1 Kraftwerk allgemein'!$F$16-'1.1 Allgemein'!$I$22+1),0),COLUMN(BH53)-1-('2.1 Kraftwerk allgemein'!$F$16-'1.1 Allgemein'!$I$22+1)),1,MIN(MAX($F53-('2.1 Kraftwerk allgemein'!$F$16-'1.1 Allgemein'!$I$22+1),1),COLUMN(BH53)-('2.1 Kraftwerk allgemein'!$F$16-'1.1 Allgemein'!$I$22+1)))))/$F53,
SUM(OFFSET('2.5 CAPEX'!BV56,0,-MIN($F53-1,COLUMN(BH53)-1),1,MIN($F53,COLUMN(BH53))))/$F53)))))))</f>
        <v/>
      </c>
      <c r="BR53" s="199" t="str">
        <f ca="1">IF('2.1 Kraftwerk allgemein'!$F$15&lt;'1.1 Allgemein'!$I$22,
IF(OR(ISNUMBER($D53)=FALSE,$F53=""),"",
IF(AND('2.5 CAPEX'!$L56&lt;&gt;"x",'2.5 CAPEX'!$M56&lt;&gt;"x"),0,
IF($F53=0,0,
IF(BR$4&lt;'2.1 Kraftwerk allgemein'!$F$16,0,
IF(BR$4='2.1 Kraftwerk allgemein'!$F$16,'2.5 CAPEX'!$J56/$F53,
IF(BR$4&lt;'2.1 Kraftwerk allgemein'!$F$16+$F53,
('2.5 CAPEX'!$J56+SUM(OFFSET('2.5 CAPEX'!BW56,0,-MIN(MAX($F53-1-('2.1 Kraftwerk allgemein'!$F$16-'2.1 Kraftwerk allgemein'!$F$15+1),0),COLUMN(BI53)-1-('2.1 Kraftwerk allgemein'!$F$16-'2.1 Kraftwerk allgemein'!$F$15+1)),1,MIN(MAX($F53-('2.1 Kraftwerk allgemein'!$F$16-'2.1 Kraftwerk allgemein'!$F$15+1),1),COLUMN(BI53)-('2.1 Kraftwerk allgemein'!$F$16-'2.1 Kraftwerk allgemein'!$F$15+1)))))/$F53,
SUM(OFFSET('2.5 CAPEX'!BW56,0,-MIN($F53-1,COLUMN(BI53)-1),1,MIN($F53,COLUMN(BI53))))/$F53)))))),
IF(OR(ISNUMBER($D53)=FALSE,$F53=""),"",
IF(AND('2.5 CAPEX'!$L56&lt;&gt;"x",'2.5 CAPEX'!$M56&lt;&gt;"x"),0,
IF($F53=0,0,
IF(BR$4&lt;'2.1 Kraftwerk allgemein'!$F$16,0,
IF(BR$4='2.1 Kraftwerk allgemein'!$F$16,'2.5 CAPEX'!$J56/$F53,
IF(BR$4&lt;'2.1 Kraftwerk allgemein'!$F$16+$F53,
('2.5 CAPEX'!$J56+SUM(OFFSET('2.5 CAPEX'!BW56,0,-MIN(MAX($F53-1-('2.1 Kraftwerk allgemein'!$F$16-'1.1 Allgemein'!$I$22+1),0),COLUMN(BI53)-1-('2.1 Kraftwerk allgemein'!$F$16-'1.1 Allgemein'!$I$22+1)),1,MIN(MAX($F53-('2.1 Kraftwerk allgemein'!$F$16-'1.1 Allgemein'!$I$22+1),1),COLUMN(BI53)-('2.1 Kraftwerk allgemein'!$F$16-'1.1 Allgemein'!$I$22+1)))))/$F53,
SUM(OFFSET('2.5 CAPEX'!BW56,0,-MIN($F53-1,COLUMN(BI53)-1),1,MIN($F53,COLUMN(BI53))))/$F53)))))))</f>
        <v/>
      </c>
      <c r="BS53" s="199" t="str">
        <f ca="1">IF('2.1 Kraftwerk allgemein'!$F$15&lt;'1.1 Allgemein'!$I$22,
IF(OR(ISNUMBER($D53)=FALSE,$F53=""),"",
IF(AND('2.5 CAPEX'!$L56&lt;&gt;"x",'2.5 CAPEX'!$M56&lt;&gt;"x"),0,
IF($F53=0,0,
IF(BS$4&lt;'2.1 Kraftwerk allgemein'!$F$16,0,
IF(BS$4='2.1 Kraftwerk allgemein'!$F$16,'2.5 CAPEX'!$J56/$F53,
IF(BS$4&lt;'2.1 Kraftwerk allgemein'!$F$16+$F53,
('2.5 CAPEX'!$J56+SUM(OFFSET('2.5 CAPEX'!BX56,0,-MIN(MAX($F53-1-('2.1 Kraftwerk allgemein'!$F$16-'2.1 Kraftwerk allgemein'!$F$15+1),0),COLUMN(BJ53)-1-('2.1 Kraftwerk allgemein'!$F$16-'2.1 Kraftwerk allgemein'!$F$15+1)),1,MIN(MAX($F53-('2.1 Kraftwerk allgemein'!$F$16-'2.1 Kraftwerk allgemein'!$F$15+1),1),COLUMN(BJ53)-('2.1 Kraftwerk allgemein'!$F$16-'2.1 Kraftwerk allgemein'!$F$15+1)))))/$F53,
SUM(OFFSET('2.5 CAPEX'!BX56,0,-MIN($F53-1,COLUMN(BJ53)-1),1,MIN($F53,COLUMN(BJ53))))/$F53)))))),
IF(OR(ISNUMBER($D53)=FALSE,$F53=""),"",
IF(AND('2.5 CAPEX'!$L56&lt;&gt;"x",'2.5 CAPEX'!$M56&lt;&gt;"x"),0,
IF($F53=0,0,
IF(BS$4&lt;'2.1 Kraftwerk allgemein'!$F$16,0,
IF(BS$4='2.1 Kraftwerk allgemein'!$F$16,'2.5 CAPEX'!$J56/$F53,
IF(BS$4&lt;'2.1 Kraftwerk allgemein'!$F$16+$F53,
('2.5 CAPEX'!$J56+SUM(OFFSET('2.5 CAPEX'!BX56,0,-MIN(MAX($F53-1-('2.1 Kraftwerk allgemein'!$F$16-'1.1 Allgemein'!$I$22+1),0),COLUMN(BJ53)-1-('2.1 Kraftwerk allgemein'!$F$16-'1.1 Allgemein'!$I$22+1)),1,MIN(MAX($F53-('2.1 Kraftwerk allgemein'!$F$16-'1.1 Allgemein'!$I$22+1),1),COLUMN(BJ53)-('2.1 Kraftwerk allgemein'!$F$16-'1.1 Allgemein'!$I$22+1)))))/$F53,
SUM(OFFSET('2.5 CAPEX'!BX56,0,-MIN($F53-1,COLUMN(BJ53)-1),1,MIN($F53,COLUMN(BJ53))))/$F53)))))))</f>
        <v/>
      </c>
      <c r="BT53" s="199" t="str">
        <f ca="1">IF('2.1 Kraftwerk allgemein'!$F$15&lt;'1.1 Allgemein'!$I$22,
IF(OR(ISNUMBER($D53)=FALSE,$F53=""),"",
IF(AND('2.5 CAPEX'!$L56&lt;&gt;"x",'2.5 CAPEX'!$M56&lt;&gt;"x"),0,
IF($F53=0,0,
IF(BT$4&lt;'2.1 Kraftwerk allgemein'!$F$16,0,
IF(BT$4='2.1 Kraftwerk allgemein'!$F$16,'2.5 CAPEX'!$J56/$F53,
IF(BT$4&lt;'2.1 Kraftwerk allgemein'!$F$16+$F53,
('2.5 CAPEX'!$J56+SUM(OFFSET('2.5 CAPEX'!BY56,0,-MIN(MAX($F53-1-('2.1 Kraftwerk allgemein'!$F$16-'2.1 Kraftwerk allgemein'!$F$15+1),0),COLUMN(BK53)-1-('2.1 Kraftwerk allgemein'!$F$16-'2.1 Kraftwerk allgemein'!$F$15+1)),1,MIN(MAX($F53-('2.1 Kraftwerk allgemein'!$F$16-'2.1 Kraftwerk allgemein'!$F$15+1),1),COLUMN(BK53)-('2.1 Kraftwerk allgemein'!$F$16-'2.1 Kraftwerk allgemein'!$F$15+1)))))/$F53,
SUM(OFFSET('2.5 CAPEX'!BY56,0,-MIN($F53-1,COLUMN(BK53)-1),1,MIN($F53,COLUMN(BK53))))/$F53)))))),
IF(OR(ISNUMBER($D53)=FALSE,$F53=""),"",
IF(AND('2.5 CAPEX'!$L56&lt;&gt;"x",'2.5 CAPEX'!$M56&lt;&gt;"x"),0,
IF($F53=0,0,
IF(BT$4&lt;'2.1 Kraftwerk allgemein'!$F$16,0,
IF(BT$4='2.1 Kraftwerk allgemein'!$F$16,'2.5 CAPEX'!$J56/$F53,
IF(BT$4&lt;'2.1 Kraftwerk allgemein'!$F$16+$F53,
('2.5 CAPEX'!$J56+SUM(OFFSET('2.5 CAPEX'!BY56,0,-MIN(MAX($F53-1-('2.1 Kraftwerk allgemein'!$F$16-'1.1 Allgemein'!$I$22+1),0),COLUMN(BK53)-1-('2.1 Kraftwerk allgemein'!$F$16-'1.1 Allgemein'!$I$22+1)),1,MIN(MAX($F53-('2.1 Kraftwerk allgemein'!$F$16-'1.1 Allgemein'!$I$22+1),1),COLUMN(BK53)-('2.1 Kraftwerk allgemein'!$F$16-'1.1 Allgemein'!$I$22+1)))))/$F53,
SUM(OFFSET('2.5 CAPEX'!BY56,0,-MIN($F53-1,COLUMN(BK53)-1),1,MIN($F53,COLUMN(BK53))))/$F53)))))))</f>
        <v/>
      </c>
      <c r="BU53" s="199" t="str">
        <f ca="1">IF('2.1 Kraftwerk allgemein'!$F$15&lt;'1.1 Allgemein'!$I$22,
IF(OR(ISNUMBER($D53)=FALSE,$F53=""),"",
IF(AND('2.5 CAPEX'!$L56&lt;&gt;"x",'2.5 CAPEX'!$M56&lt;&gt;"x"),0,
IF($F53=0,0,
IF(BU$4&lt;'2.1 Kraftwerk allgemein'!$F$16,0,
IF(BU$4='2.1 Kraftwerk allgemein'!$F$16,'2.5 CAPEX'!$J56/$F53,
IF(BU$4&lt;'2.1 Kraftwerk allgemein'!$F$16+$F53,
('2.5 CAPEX'!$J56+SUM(OFFSET('2.5 CAPEX'!BZ56,0,-MIN(MAX($F53-1-('2.1 Kraftwerk allgemein'!$F$16-'2.1 Kraftwerk allgemein'!$F$15+1),0),COLUMN(BL53)-1-('2.1 Kraftwerk allgemein'!$F$16-'2.1 Kraftwerk allgemein'!$F$15+1)),1,MIN(MAX($F53-('2.1 Kraftwerk allgemein'!$F$16-'2.1 Kraftwerk allgemein'!$F$15+1),1),COLUMN(BL53)-('2.1 Kraftwerk allgemein'!$F$16-'2.1 Kraftwerk allgemein'!$F$15+1)))))/$F53,
SUM(OFFSET('2.5 CAPEX'!BZ56,0,-MIN($F53-1,COLUMN(BL53)-1),1,MIN($F53,COLUMN(BL53))))/$F53)))))),
IF(OR(ISNUMBER($D53)=FALSE,$F53=""),"",
IF(AND('2.5 CAPEX'!$L56&lt;&gt;"x",'2.5 CAPEX'!$M56&lt;&gt;"x"),0,
IF($F53=0,0,
IF(BU$4&lt;'2.1 Kraftwerk allgemein'!$F$16,0,
IF(BU$4='2.1 Kraftwerk allgemein'!$F$16,'2.5 CAPEX'!$J56/$F53,
IF(BU$4&lt;'2.1 Kraftwerk allgemein'!$F$16+$F53,
('2.5 CAPEX'!$J56+SUM(OFFSET('2.5 CAPEX'!BZ56,0,-MIN(MAX($F53-1-('2.1 Kraftwerk allgemein'!$F$16-'1.1 Allgemein'!$I$22+1),0),COLUMN(BL53)-1-('2.1 Kraftwerk allgemein'!$F$16-'1.1 Allgemein'!$I$22+1)),1,MIN(MAX($F53-('2.1 Kraftwerk allgemein'!$F$16-'1.1 Allgemein'!$I$22+1),1),COLUMN(BL53)-('2.1 Kraftwerk allgemein'!$F$16-'1.1 Allgemein'!$I$22+1)))))/$F53,
SUM(OFFSET('2.5 CAPEX'!BZ56,0,-MIN($F53-1,COLUMN(BL53)-1),1,MIN($F53,COLUMN(BL53))))/$F53)))))))</f>
        <v/>
      </c>
      <c r="BV53" s="199" t="str">
        <f ca="1">IF('2.1 Kraftwerk allgemein'!$F$15&lt;'1.1 Allgemein'!$I$22,
IF(OR(ISNUMBER($D53)=FALSE,$F53=""),"",
IF(AND('2.5 CAPEX'!$L56&lt;&gt;"x",'2.5 CAPEX'!$M56&lt;&gt;"x"),0,
IF($F53=0,0,
IF(BV$4&lt;'2.1 Kraftwerk allgemein'!$F$16,0,
IF(BV$4='2.1 Kraftwerk allgemein'!$F$16,'2.5 CAPEX'!$J56/$F53,
IF(BV$4&lt;'2.1 Kraftwerk allgemein'!$F$16+$F53,
('2.5 CAPEX'!$J56+SUM(OFFSET('2.5 CAPEX'!CA56,0,-MIN(MAX($F53-1-('2.1 Kraftwerk allgemein'!$F$16-'2.1 Kraftwerk allgemein'!$F$15+1),0),COLUMN(BM53)-1-('2.1 Kraftwerk allgemein'!$F$16-'2.1 Kraftwerk allgemein'!$F$15+1)),1,MIN(MAX($F53-('2.1 Kraftwerk allgemein'!$F$16-'2.1 Kraftwerk allgemein'!$F$15+1),1),COLUMN(BM53)-('2.1 Kraftwerk allgemein'!$F$16-'2.1 Kraftwerk allgemein'!$F$15+1)))))/$F53,
SUM(OFFSET('2.5 CAPEX'!CA56,0,-MIN($F53-1,COLUMN(BM53)-1),1,MIN($F53,COLUMN(BM53))))/$F53)))))),
IF(OR(ISNUMBER($D53)=FALSE,$F53=""),"",
IF(AND('2.5 CAPEX'!$L56&lt;&gt;"x",'2.5 CAPEX'!$M56&lt;&gt;"x"),0,
IF($F53=0,0,
IF(BV$4&lt;'2.1 Kraftwerk allgemein'!$F$16,0,
IF(BV$4='2.1 Kraftwerk allgemein'!$F$16,'2.5 CAPEX'!$J56/$F53,
IF(BV$4&lt;'2.1 Kraftwerk allgemein'!$F$16+$F53,
('2.5 CAPEX'!$J56+SUM(OFFSET('2.5 CAPEX'!CA56,0,-MIN(MAX($F53-1-('2.1 Kraftwerk allgemein'!$F$16-'1.1 Allgemein'!$I$22+1),0),COLUMN(BM53)-1-('2.1 Kraftwerk allgemein'!$F$16-'1.1 Allgemein'!$I$22+1)),1,MIN(MAX($F53-('2.1 Kraftwerk allgemein'!$F$16-'1.1 Allgemein'!$I$22+1),1),COLUMN(BM53)-('2.1 Kraftwerk allgemein'!$F$16-'1.1 Allgemein'!$I$22+1)))))/$F53,
SUM(OFFSET('2.5 CAPEX'!CA56,0,-MIN($F53-1,COLUMN(BM53)-1),1,MIN($F53,COLUMN(BM53))))/$F53)))))))</f>
        <v/>
      </c>
      <c r="BW53" s="199" t="str">
        <f ca="1">IF('2.1 Kraftwerk allgemein'!$F$15&lt;'1.1 Allgemein'!$I$22,
IF(OR(ISNUMBER($D53)=FALSE,$F53=""),"",
IF(AND('2.5 CAPEX'!$L56&lt;&gt;"x",'2.5 CAPEX'!$M56&lt;&gt;"x"),0,
IF($F53=0,0,
IF(BW$4&lt;'2.1 Kraftwerk allgemein'!$F$16,0,
IF(BW$4='2.1 Kraftwerk allgemein'!$F$16,'2.5 CAPEX'!$J56/$F53,
IF(BW$4&lt;'2.1 Kraftwerk allgemein'!$F$16+$F53,
('2.5 CAPEX'!$J56+SUM(OFFSET('2.5 CAPEX'!CB56,0,-MIN(MAX($F53-1-('2.1 Kraftwerk allgemein'!$F$16-'2.1 Kraftwerk allgemein'!$F$15+1),0),COLUMN(BN53)-1-('2.1 Kraftwerk allgemein'!$F$16-'2.1 Kraftwerk allgemein'!$F$15+1)),1,MIN(MAX($F53-('2.1 Kraftwerk allgemein'!$F$16-'2.1 Kraftwerk allgemein'!$F$15+1),1),COLUMN(BN53)-('2.1 Kraftwerk allgemein'!$F$16-'2.1 Kraftwerk allgemein'!$F$15+1)))))/$F53,
SUM(OFFSET('2.5 CAPEX'!CB56,0,-MIN($F53-1,COLUMN(BN53)-1),1,MIN($F53,COLUMN(BN53))))/$F53)))))),
IF(OR(ISNUMBER($D53)=FALSE,$F53=""),"",
IF(AND('2.5 CAPEX'!$L56&lt;&gt;"x",'2.5 CAPEX'!$M56&lt;&gt;"x"),0,
IF($F53=0,0,
IF(BW$4&lt;'2.1 Kraftwerk allgemein'!$F$16,0,
IF(BW$4='2.1 Kraftwerk allgemein'!$F$16,'2.5 CAPEX'!$J56/$F53,
IF(BW$4&lt;'2.1 Kraftwerk allgemein'!$F$16+$F53,
('2.5 CAPEX'!$J56+SUM(OFFSET('2.5 CAPEX'!CB56,0,-MIN(MAX($F53-1-('2.1 Kraftwerk allgemein'!$F$16-'1.1 Allgemein'!$I$22+1),0),COLUMN(BN53)-1-('2.1 Kraftwerk allgemein'!$F$16-'1.1 Allgemein'!$I$22+1)),1,MIN(MAX($F53-('2.1 Kraftwerk allgemein'!$F$16-'1.1 Allgemein'!$I$22+1),1),COLUMN(BN53)-('2.1 Kraftwerk allgemein'!$F$16-'1.1 Allgemein'!$I$22+1)))))/$F53,
SUM(OFFSET('2.5 CAPEX'!CB56,0,-MIN($F53-1,COLUMN(BN53)-1),1,MIN($F53,COLUMN(BN53))))/$F53)))))))</f>
        <v/>
      </c>
      <c r="BX53" s="199" t="str">
        <f ca="1">IF('2.1 Kraftwerk allgemein'!$F$15&lt;'1.1 Allgemein'!$I$22,
IF(OR(ISNUMBER($D53)=FALSE,$F53=""),"",
IF(AND('2.5 CAPEX'!$L56&lt;&gt;"x",'2.5 CAPEX'!$M56&lt;&gt;"x"),0,
IF($F53=0,0,
IF(BX$4&lt;'2.1 Kraftwerk allgemein'!$F$16,0,
IF(BX$4='2.1 Kraftwerk allgemein'!$F$16,'2.5 CAPEX'!$J56/$F53,
IF(BX$4&lt;'2.1 Kraftwerk allgemein'!$F$16+$F53,
('2.5 CAPEX'!$J56+SUM(OFFSET('2.5 CAPEX'!CC56,0,-MIN(MAX($F53-1-('2.1 Kraftwerk allgemein'!$F$16-'2.1 Kraftwerk allgemein'!$F$15+1),0),COLUMN(BO53)-1-('2.1 Kraftwerk allgemein'!$F$16-'2.1 Kraftwerk allgemein'!$F$15+1)),1,MIN(MAX($F53-('2.1 Kraftwerk allgemein'!$F$16-'2.1 Kraftwerk allgemein'!$F$15+1),1),COLUMN(BO53)-('2.1 Kraftwerk allgemein'!$F$16-'2.1 Kraftwerk allgemein'!$F$15+1)))))/$F53,
SUM(OFFSET('2.5 CAPEX'!CC56,0,-MIN($F53-1,COLUMN(BO53)-1),1,MIN($F53,COLUMN(BO53))))/$F53)))))),
IF(OR(ISNUMBER($D53)=FALSE,$F53=""),"",
IF(AND('2.5 CAPEX'!$L56&lt;&gt;"x",'2.5 CAPEX'!$M56&lt;&gt;"x"),0,
IF($F53=0,0,
IF(BX$4&lt;'2.1 Kraftwerk allgemein'!$F$16,0,
IF(BX$4='2.1 Kraftwerk allgemein'!$F$16,'2.5 CAPEX'!$J56/$F53,
IF(BX$4&lt;'2.1 Kraftwerk allgemein'!$F$16+$F53,
('2.5 CAPEX'!$J56+SUM(OFFSET('2.5 CAPEX'!CC56,0,-MIN(MAX($F53-1-('2.1 Kraftwerk allgemein'!$F$16-'1.1 Allgemein'!$I$22+1),0),COLUMN(BO53)-1-('2.1 Kraftwerk allgemein'!$F$16-'1.1 Allgemein'!$I$22+1)),1,MIN(MAX($F53-('2.1 Kraftwerk allgemein'!$F$16-'1.1 Allgemein'!$I$22+1),1),COLUMN(BO53)-('2.1 Kraftwerk allgemein'!$F$16-'1.1 Allgemein'!$I$22+1)))))/$F53,
SUM(OFFSET('2.5 CAPEX'!CC56,0,-MIN($F53-1,COLUMN(BO53)-1),1,MIN($F53,COLUMN(BO53))))/$F53)))))))</f>
        <v/>
      </c>
      <c r="BY53" s="199" t="str">
        <f ca="1">IF('2.1 Kraftwerk allgemein'!$F$15&lt;'1.1 Allgemein'!$I$22,
IF(OR(ISNUMBER($D53)=FALSE,$F53=""),"",
IF(AND('2.5 CAPEX'!$L56&lt;&gt;"x",'2.5 CAPEX'!$M56&lt;&gt;"x"),0,
IF($F53=0,0,
IF(BY$4&lt;'2.1 Kraftwerk allgemein'!$F$16,0,
IF(BY$4='2.1 Kraftwerk allgemein'!$F$16,'2.5 CAPEX'!$J56/$F53,
IF(BY$4&lt;'2.1 Kraftwerk allgemein'!$F$16+$F53,
('2.5 CAPEX'!$J56+SUM(OFFSET('2.5 CAPEX'!CD56,0,-MIN(MAX($F53-1-('2.1 Kraftwerk allgemein'!$F$16-'2.1 Kraftwerk allgemein'!$F$15+1),0),COLUMN(BP53)-1-('2.1 Kraftwerk allgemein'!$F$16-'2.1 Kraftwerk allgemein'!$F$15+1)),1,MIN(MAX($F53-('2.1 Kraftwerk allgemein'!$F$16-'2.1 Kraftwerk allgemein'!$F$15+1),1),COLUMN(BP53)-('2.1 Kraftwerk allgemein'!$F$16-'2.1 Kraftwerk allgemein'!$F$15+1)))))/$F53,
SUM(OFFSET('2.5 CAPEX'!CD56,0,-MIN($F53-1,COLUMN(BP53)-1),1,MIN($F53,COLUMN(BP53))))/$F53)))))),
IF(OR(ISNUMBER($D53)=FALSE,$F53=""),"",
IF(AND('2.5 CAPEX'!$L56&lt;&gt;"x",'2.5 CAPEX'!$M56&lt;&gt;"x"),0,
IF($F53=0,0,
IF(BY$4&lt;'2.1 Kraftwerk allgemein'!$F$16,0,
IF(BY$4='2.1 Kraftwerk allgemein'!$F$16,'2.5 CAPEX'!$J56/$F53,
IF(BY$4&lt;'2.1 Kraftwerk allgemein'!$F$16+$F53,
('2.5 CAPEX'!$J56+SUM(OFFSET('2.5 CAPEX'!CD56,0,-MIN(MAX($F53-1-('2.1 Kraftwerk allgemein'!$F$16-'1.1 Allgemein'!$I$22+1),0),COLUMN(BP53)-1-('2.1 Kraftwerk allgemein'!$F$16-'1.1 Allgemein'!$I$22+1)),1,MIN(MAX($F53-('2.1 Kraftwerk allgemein'!$F$16-'1.1 Allgemein'!$I$22+1),1),COLUMN(BP53)-('2.1 Kraftwerk allgemein'!$F$16-'1.1 Allgemein'!$I$22+1)))))/$F53,
SUM(OFFSET('2.5 CAPEX'!CD56,0,-MIN($F53-1,COLUMN(BP53)-1),1,MIN($F53,COLUMN(BP53))))/$F53)))))))</f>
        <v/>
      </c>
      <c r="BZ53" s="199" t="str">
        <f ca="1">IF('2.1 Kraftwerk allgemein'!$F$15&lt;'1.1 Allgemein'!$I$22,
IF(OR(ISNUMBER($D53)=FALSE,$F53=""),"",
IF(AND('2.5 CAPEX'!$L56&lt;&gt;"x",'2.5 CAPEX'!$M56&lt;&gt;"x"),0,
IF($F53=0,0,
IF(BZ$4&lt;'2.1 Kraftwerk allgemein'!$F$16,0,
IF(BZ$4='2.1 Kraftwerk allgemein'!$F$16,'2.5 CAPEX'!$J56/$F53,
IF(BZ$4&lt;'2.1 Kraftwerk allgemein'!$F$16+$F53,
('2.5 CAPEX'!$J56+SUM(OFFSET('2.5 CAPEX'!CE56,0,-MIN(MAX($F53-1-('2.1 Kraftwerk allgemein'!$F$16-'2.1 Kraftwerk allgemein'!$F$15+1),0),COLUMN(BQ53)-1-('2.1 Kraftwerk allgemein'!$F$16-'2.1 Kraftwerk allgemein'!$F$15+1)),1,MIN(MAX($F53-('2.1 Kraftwerk allgemein'!$F$16-'2.1 Kraftwerk allgemein'!$F$15+1),1),COLUMN(BQ53)-('2.1 Kraftwerk allgemein'!$F$16-'2.1 Kraftwerk allgemein'!$F$15+1)))))/$F53,
SUM(OFFSET('2.5 CAPEX'!CE56,0,-MIN($F53-1,COLUMN(BQ53)-1),1,MIN($F53,COLUMN(BQ53))))/$F53)))))),
IF(OR(ISNUMBER($D53)=FALSE,$F53=""),"",
IF(AND('2.5 CAPEX'!$L56&lt;&gt;"x",'2.5 CAPEX'!$M56&lt;&gt;"x"),0,
IF($F53=0,0,
IF(BZ$4&lt;'2.1 Kraftwerk allgemein'!$F$16,0,
IF(BZ$4='2.1 Kraftwerk allgemein'!$F$16,'2.5 CAPEX'!$J56/$F53,
IF(BZ$4&lt;'2.1 Kraftwerk allgemein'!$F$16+$F53,
('2.5 CAPEX'!$J56+SUM(OFFSET('2.5 CAPEX'!CE56,0,-MIN(MAX($F53-1-('2.1 Kraftwerk allgemein'!$F$16-'1.1 Allgemein'!$I$22+1),0),COLUMN(BQ53)-1-('2.1 Kraftwerk allgemein'!$F$16-'1.1 Allgemein'!$I$22+1)),1,MIN(MAX($F53-('2.1 Kraftwerk allgemein'!$F$16-'1.1 Allgemein'!$I$22+1),1),COLUMN(BQ53)-('2.1 Kraftwerk allgemein'!$F$16-'1.1 Allgemein'!$I$22+1)))))/$F53,
SUM(OFFSET('2.5 CAPEX'!CE56,0,-MIN($F53-1,COLUMN(BQ53)-1),1,MIN($F53,COLUMN(BQ53))))/$F53)))))))</f>
        <v/>
      </c>
      <c r="CA53" s="199" t="str">
        <f ca="1">IF('2.1 Kraftwerk allgemein'!$F$15&lt;'1.1 Allgemein'!$I$22,
IF(OR(ISNUMBER($D53)=FALSE,$F53=""),"",
IF(AND('2.5 CAPEX'!$L56&lt;&gt;"x",'2.5 CAPEX'!$M56&lt;&gt;"x"),0,
IF($F53=0,0,
IF(CA$4&lt;'2.1 Kraftwerk allgemein'!$F$16,0,
IF(CA$4='2.1 Kraftwerk allgemein'!$F$16,'2.5 CAPEX'!$J56/$F53,
IF(CA$4&lt;'2.1 Kraftwerk allgemein'!$F$16+$F53,
('2.5 CAPEX'!$J56+SUM(OFFSET('2.5 CAPEX'!CF56,0,-MIN(MAX($F53-1-('2.1 Kraftwerk allgemein'!$F$16-'2.1 Kraftwerk allgemein'!$F$15+1),0),COLUMN(BR53)-1-('2.1 Kraftwerk allgemein'!$F$16-'2.1 Kraftwerk allgemein'!$F$15+1)),1,MIN(MAX($F53-('2.1 Kraftwerk allgemein'!$F$16-'2.1 Kraftwerk allgemein'!$F$15+1),1),COLUMN(BR53)-('2.1 Kraftwerk allgemein'!$F$16-'2.1 Kraftwerk allgemein'!$F$15+1)))))/$F53,
SUM(OFFSET('2.5 CAPEX'!CF56,0,-MIN($F53-1,COLUMN(BR53)-1),1,MIN($F53,COLUMN(BR53))))/$F53)))))),
IF(OR(ISNUMBER($D53)=FALSE,$F53=""),"",
IF(AND('2.5 CAPEX'!$L56&lt;&gt;"x",'2.5 CAPEX'!$M56&lt;&gt;"x"),0,
IF($F53=0,0,
IF(CA$4&lt;'2.1 Kraftwerk allgemein'!$F$16,0,
IF(CA$4='2.1 Kraftwerk allgemein'!$F$16,'2.5 CAPEX'!$J56/$F53,
IF(CA$4&lt;'2.1 Kraftwerk allgemein'!$F$16+$F53,
('2.5 CAPEX'!$J56+SUM(OFFSET('2.5 CAPEX'!CF56,0,-MIN(MAX($F53-1-('2.1 Kraftwerk allgemein'!$F$16-'1.1 Allgemein'!$I$22+1),0),COLUMN(BR53)-1-('2.1 Kraftwerk allgemein'!$F$16-'1.1 Allgemein'!$I$22+1)),1,MIN(MAX($F53-('2.1 Kraftwerk allgemein'!$F$16-'1.1 Allgemein'!$I$22+1),1),COLUMN(BR53)-('2.1 Kraftwerk allgemein'!$F$16-'1.1 Allgemein'!$I$22+1)))))/$F53,
SUM(OFFSET('2.5 CAPEX'!CF56,0,-MIN($F53-1,COLUMN(BR53)-1),1,MIN($F53,COLUMN(BR53))))/$F53)))))))</f>
        <v/>
      </c>
      <c r="CB53" s="199" t="str">
        <f ca="1">IF('2.1 Kraftwerk allgemein'!$F$15&lt;'1.1 Allgemein'!$I$22,
IF(OR(ISNUMBER($D53)=FALSE,$F53=""),"",
IF(AND('2.5 CAPEX'!$L56&lt;&gt;"x",'2.5 CAPEX'!$M56&lt;&gt;"x"),0,
IF($F53=0,0,
IF(CB$4&lt;'2.1 Kraftwerk allgemein'!$F$16,0,
IF(CB$4='2.1 Kraftwerk allgemein'!$F$16,'2.5 CAPEX'!$J56/$F53,
IF(CB$4&lt;'2.1 Kraftwerk allgemein'!$F$16+$F53,
('2.5 CAPEX'!$J56+SUM(OFFSET('2.5 CAPEX'!CG56,0,-MIN(MAX($F53-1-('2.1 Kraftwerk allgemein'!$F$16-'2.1 Kraftwerk allgemein'!$F$15+1),0),COLUMN(BS53)-1-('2.1 Kraftwerk allgemein'!$F$16-'2.1 Kraftwerk allgemein'!$F$15+1)),1,MIN(MAX($F53-('2.1 Kraftwerk allgemein'!$F$16-'2.1 Kraftwerk allgemein'!$F$15+1),1),COLUMN(BS53)-('2.1 Kraftwerk allgemein'!$F$16-'2.1 Kraftwerk allgemein'!$F$15+1)))))/$F53,
SUM(OFFSET('2.5 CAPEX'!CG56,0,-MIN($F53-1,COLUMN(BS53)-1),1,MIN($F53,COLUMN(BS53))))/$F53)))))),
IF(OR(ISNUMBER($D53)=FALSE,$F53=""),"",
IF(AND('2.5 CAPEX'!$L56&lt;&gt;"x",'2.5 CAPEX'!$M56&lt;&gt;"x"),0,
IF($F53=0,0,
IF(CB$4&lt;'2.1 Kraftwerk allgemein'!$F$16,0,
IF(CB$4='2.1 Kraftwerk allgemein'!$F$16,'2.5 CAPEX'!$J56/$F53,
IF(CB$4&lt;'2.1 Kraftwerk allgemein'!$F$16+$F53,
('2.5 CAPEX'!$J56+SUM(OFFSET('2.5 CAPEX'!CG56,0,-MIN(MAX($F53-1-('2.1 Kraftwerk allgemein'!$F$16-'1.1 Allgemein'!$I$22+1),0),COLUMN(BS53)-1-('2.1 Kraftwerk allgemein'!$F$16-'1.1 Allgemein'!$I$22+1)),1,MIN(MAX($F53-('2.1 Kraftwerk allgemein'!$F$16-'1.1 Allgemein'!$I$22+1),1),COLUMN(BS53)-('2.1 Kraftwerk allgemein'!$F$16-'1.1 Allgemein'!$I$22+1)))))/$F53,
SUM(OFFSET('2.5 CAPEX'!CG56,0,-MIN($F53-1,COLUMN(BS53)-1),1,MIN($F53,COLUMN(BS53))))/$F53)))))))</f>
        <v/>
      </c>
      <c r="CC53" s="199" t="str">
        <f ca="1">IF('2.1 Kraftwerk allgemein'!$F$15&lt;'1.1 Allgemein'!$I$22,
IF(OR(ISNUMBER($D53)=FALSE,$F53=""),"",
IF(AND('2.5 CAPEX'!$L56&lt;&gt;"x",'2.5 CAPEX'!$M56&lt;&gt;"x"),0,
IF($F53=0,0,
IF(CC$4&lt;'2.1 Kraftwerk allgemein'!$F$16,0,
IF(CC$4='2.1 Kraftwerk allgemein'!$F$16,'2.5 CAPEX'!$J56/$F53,
IF(CC$4&lt;'2.1 Kraftwerk allgemein'!$F$16+$F53,
('2.5 CAPEX'!$J56+SUM(OFFSET('2.5 CAPEX'!CH56,0,-MIN(MAX($F53-1-('2.1 Kraftwerk allgemein'!$F$16-'2.1 Kraftwerk allgemein'!$F$15+1),0),COLUMN(BT53)-1-('2.1 Kraftwerk allgemein'!$F$16-'2.1 Kraftwerk allgemein'!$F$15+1)),1,MIN(MAX($F53-('2.1 Kraftwerk allgemein'!$F$16-'2.1 Kraftwerk allgemein'!$F$15+1),1),COLUMN(BT53)-('2.1 Kraftwerk allgemein'!$F$16-'2.1 Kraftwerk allgemein'!$F$15+1)))))/$F53,
SUM(OFFSET('2.5 CAPEX'!CH56,0,-MIN($F53-1,COLUMN(BT53)-1),1,MIN($F53,COLUMN(BT53))))/$F53)))))),
IF(OR(ISNUMBER($D53)=FALSE,$F53=""),"",
IF(AND('2.5 CAPEX'!$L56&lt;&gt;"x",'2.5 CAPEX'!$M56&lt;&gt;"x"),0,
IF($F53=0,0,
IF(CC$4&lt;'2.1 Kraftwerk allgemein'!$F$16,0,
IF(CC$4='2.1 Kraftwerk allgemein'!$F$16,'2.5 CAPEX'!$J56/$F53,
IF(CC$4&lt;'2.1 Kraftwerk allgemein'!$F$16+$F53,
('2.5 CAPEX'!$J56+SUM(OFFSET('2.5 CAPEX'!CH56,0,-MIN(MAX($F53-1-('2.1 Kraftwerk allgemein'!$F$16-'1.1 Allgemein'!$I$22+1),0),COLUMN(BT53)-1-('2.1 Kraftwerk allgemein'!$F$16-'1.1 Allgemein'!$I$22+1)),1,MIN(MAX($F53-('2.1 Kraftwerk allgemein'!$F$16-'1.1 Allgemein'!$I$22+1),1),COLUMN(BT53)-('2.1 Kraftwerk allgemein'!$F$16-'1.1 Allgemein'!$I$22+1)))))/$F53,
SUM(OFFSET('2.5 CAPEX'!CH56,0,-MIN($F53-1,COLUMN(BT53)-1),1,MIN($F53,COLUMN(BT53))))/$F53)))))))</f>
        <v/>
      </c>
      <c r="CD53" s="199" t="str">
        <f ca="1">IF('2.1 Kraftwerk allgemein'!$F$15&lt;'1.1 Allgemein'!$I$22,
IF(OR(ISNUMBER($D53)=FALSE,$F53=""),"",
IF(AND('2.5 CAPEX'!$L56&lt;&gt;"x",'2.5 CAPEX'!$M56&lt;&gt;"x"),0,
IF($F53=0,0,
IF(CD$4&lt;'2.1 Kraftwerk allgemein'!$F$16,0,
IF(CD$4='2.1 Kraftwerk allgemein'!$F$16,'2.5 CAPEX'!$J56/$F53,
IF(CD$4&lt;'2.1 Kraftwerk allgemein'!$F$16+$F53,
('2.5 CAPEX'!$J56+SUM(OFFSET('2.5 CAPEX'!CI56,0,-MIN(MAX($F53-1-('2.1 Kraftwerk allgemein'!$F$16-'2.1 Kraftwerk allgemein'!$F$15+1),0),COLUMN(BU53)-1-('2.1 Kraftwerk allgemein'!$F$16-'2.1 Kraftwerk allgemein'!$F$15+1)),1,MIN(MAX($F53-('2.1 Kraftwerk allgemein'!$F$16-'2.1 Kraftwerk allgemein'!$F$15+1),1),COLUMN(BU53)-('2.1 Kraftwerk allgemein'!$F$16-'2.1 Kraftwerk allgemein'!$F$15+1)))))/$F53,
SUM(OFFSET('2.5 CAPEX'!CI56,0,-MIN($F53-1,COLUMN(BU53)-1),1,MIN($F53,COLUMN(BU53))))/$F53)))))),
IF(OR(ISNUMBER($D53)=FALSE,$F53=""),"",
IF(AND('2.5 CAPEX'!$L56&lt;&gt;"x",'2.5 CAPEX'!$M56&lt;&gt;"x"),0,
IF($F53=0,0,
IF(CD$4&lt;'2.1 Kraftwerk allgemein'!$F$16,0,
IF(CD$4='2.1 Kraftwerk allgemein'!$F$16,'2.5 CAPEX'!$J56/$F53,
IF(CD$4&lt;'2.1 Kraftwerk allgemein'!$F$16+$F53,
('2.5 CAPEX'!$J56+SUM(OFFSET('2.5 CAPEX'!CI56,0,-MIN(MAX($F53-1-('2.1 Kraftwerk allgemein'!$F$16-'1.1 Allgemein'!$I$22+1),0),COLUMN(BU53)-1-('2.1 Kraftwerk allgemein'!$F$16-'1.1 Allgemein'!$I$22+1)),1,MIN(MAX($F53-('2.1 Kraftwerk allgemein'!$F$16-'1.1 Allgemein'!$I$22+1),1),COLUMN(BU53)-('2.1 Kraftwerk allgemein'!$F$16-'1.1 Allgemein'!$I$22+1)))))/$F53,
SUM(OFFSET('2.5 CAPEX'!CI56,0,-MIN($F53-1,COLUMN(BU53)-1),1,MIN($F53,COLUMN(BU53))))/$F53)))))))</f>
        <v/>
      </c>
      <c r="CE53" s="199" t="str">
        <f ca="1">IF('2.1 Kraftwerk allgemein'!$F$15&lt;'1.1 Allgemein'!$I$22,
IF(OR(ISNUMBER($D53)=FALSE,$F53=""),"",
IF(AND('2.5 CAPEX'!$L56&lt;&gt;"x",'2.5 CAPEX'!$M56&lt;&gt;"x"),0,
IF($F53=0,0,
IF(CE$4&lt;'2.1 Kraftwerk allgemein'!$F$16,0,
IF(CE$4='2.1 Kraftwerk allgemein'!$F$16,'2.5 CAPEX'!$J56/$F53,
IF(CE$4&lt;'2.1 Kraftwerk allgemein'!$F$16+$F53,
('2.5 CAPEX'!$J56+SUM(OFFSET('2.5 CAPEX'!CJ56,0,-MIN(MAX($F53-1-('2.1 Kraftwerk allgemein'!$F$16-'2.1 Kraftwerk allgemein'!$F$15+1),0),COLUMN(BV53)-1-('2.1 Kraftwerk allgemein'!$F$16-'2.1 Kraftwerk allgemein'!$F$15+1)),1,MIN(MAX($F53-('2.1 Kraftwerk allgemein'!$F$16-'2.1 Kraftwerk allgemein'!$F$15+1),1),COLUMN(BV53)-('2.1 Kraftwerk allgemein'!$F$16-'2.1 Kraftwerk allgemein'!$F$15+1)))))/$F53,
SUM(OFFSET('2.5 CAPEX'!CJ56,0,-MIN($F53-1,COLUMN(BV53)-1),1,MIN($F53,COLUMN(BV53))))/$F53)))))),
IF(OR(ISNUMBER($D53)=FALSE,$F53=""),"",
IF(AND('2.5 CAPEX'!$L56&lt;&gt;"x",'2.5 CAPEX'!$M56&lt;&gt;"x"),0,
IF($F53=0,0,
IF(CE$4&lt;'2.1 Kraftwerk allgemein'!$F$16,0,
IF(CE$4='2.1 Kraftwerk allgemein'!$F$16,'2.5 CAPEX'!$J56/$F53,
IF(CE$4&lt;'2.1 Kraftwerk allgemein'!$F$16+$F53,
('2.5 CAPEX'!$J56+SUM(OFFSET('2.5 CAPEX'!CJ56,0,-MIN(MAX($F53-1-('2.1 Kraftwerk allgemein'!$F$16-'1.1 Allgemein'!$I$22+1),0),COLUMN(BV53)-1-('2.1 Kraftwerk allgemein'!$F$16-'1.1 Allgemein'!$I$22+1)),1,MIN(MAX($F53-('2.1 Kraftwerk allgemein'!$F$16-'1.1 Allgemein'!$I$22+1),1),COLUMN(BV53)-('2.1 Kraftwerk allgemein'!$F$16-'1.1 Allgemein'!$I$22+1)))))/$F53,
SUM(OFFSET('2.5 CAPEX'!CJ56,0,-MIN($F53-1,COLUMN(BV53)-1),1,MIN($F53,COLUMN(BV53))))/$F53)))))))</f>
        <v/>
      </c>
      <c r="CF53" s="199" t="str">
        <f ca="1">IF('2.1 Kraftwerk allgemein'!$F$15&lt;'1.1 Allgemein'!$I$22,
IF(OR(ISNUMBER($D53)=FALSE,$F53=""),"",
IF(AND('2.5 CAPEX'!$L56&lt;&gt;"x",'2.5 CAPEX'!$M56&lt;&gt;"x"),0,
IF($F53=0,0,
IF(CF$4&lt;'2.1 Kraftwerk allgemein'!$F$16,0,
IF(CF$4='2.1 Kraftwerk allgemein'!$F$16,'2.5 CAPEX'!$J56/$F53,
IF(CF$4&lt;'2.1 Kraftwerk allgemein'!$F$16+$F53,
('2.5 CAPEX'!$J56+SUM(OFFSET('2.5 CAPEX'!CK56,0,-MIN(MAX($F53-1-('2.1 Kraftwerk allgemein'!$F$16-'2.1 Kraftwerk allgemein'!$F$15+1),0),COLUMN(BW53)-1-('2.1 Kraftwerk allgemein'!$F$16-'2.1 Kraftwerk allgemein'!$F$15+1)),1,MIN(MAX($F53-('2.1 Kraftwerk allgemein'!$F$16-'2.1 Kraftwerk allgemein'!$F$15+1),1),COLUMN(BW53)-('2.1 Kraftwerk allgemein'!$F$16-'2.1 Kraftwerk allgemein'!$F$15+1)))))/$F53,
SUM(OFFSET('2.5 CAPEX'!CK56,0,-MIN($F53-1,COLUMN(BW53)-1),1,MIN($F53,COLUMN(BW53))))/$F53)))))),
IF(OR(ISNUMBER($D53)=FALSE,$F53=""),"",
IF(AND('2.5 CAPEX'!$L56&lt;&gt;"x",'2.5 CAPEX'!$M56&lt;&gt;"x"),0,
IF($F53=0,0,
IF(CF$4&lt;'2.1 Kraftwerk allgemein'!$F$16,0,
IF(CF$4='2.1 Kraftwerk allgemein'!$F$16,'2.5 CAPEX'!$J56/$F53,
IF(CF$4&lt;'2.1 Kraftwerk allgemein'!$F$16+$F53,
('2.5 CAPEX'!$J56+SUM(OFFSET('2.5 CAPEX'!CK56,0,-MIN(MAX($F53-1-('2.1 Kraftwerk allgemein'!$F$16-'1.1 Allgemein'!$I$22+1),0),COLUMN(BW53)-1-('2.1 Kraftwerk allgemein'!$F$16-'1.1 Allgemein'!$I$22+1)),1,MIN(MAX($F53-('2.1 Kraftwerk allgemein'!$F$16-'1.1 Allgemein'!$I$22+1),1),COLUMN(BW53)-('2.1 Kraftwerk allgemein'!$F$16-'1.1 Allgemein'!$I$22+1)))))/$F53,
SUM(OFFSET('2.5 CAPEX'!CK56,0,-MIN($F53-1,COLUMN(BW53)-1),1,MIN($F53,COLUMN(BW53))))/$F53)))))))</f>
        <v/>
      </c>
      <c r="CG53" s="199" t="str">
        <f ca="1">IF('2.1 Kraftwerk allgemein'!$F$15&lt;'1.1 Allgemein'!$I$22,
IF(OR(ISNUMBER($D53)=FALSE,$F53=""),"",
IF(AND('2.5 CAPEX'!$L56&lt;&gt;"x",'2.5 CAPEX'!$M56&lt;&gt;"x"),0,
IF($F53=0,0,
IF(CG$4&lt;'2.1 Kraftwerk allgemein'!$F$16,0,
IF(CG$4='2.1 Kraftwerk allgemein'!$F$16,'2.5 CAPEX'!$J56/$F53,
IF(CG$4&lt;'2.1 Kraftwerk allgemein'!$F$16+$F53,
('2.5 CAPEX'!$J56+SUM(OFFSET('2.5 CAPEX'!CL56,0,-MIN(MAX($F53-1-('2.1 Kraftwerk allgemein'!$F$16-'2.1 Kraftwerk allgemein'!$F$15+1),0),COLUMN(BX53)-1-('2.1 Kraftwerk allgemein'!$F$16-'2.1 Kraftwerk allgemein'!$F$15+1)),1,MIN(MAX($F53-('2.1 Kraftwerk allgemein'!$F$16-'2.1 Kraftwerk allgemein'!$F$15+1),1),COLUMN(BX53)-('2.1 Kraftwerk allgemein'!$F$16-'2.1 Kraftwerk allgemein'!$F$15+1)))))/$F53,
SUM(OFFSET('2.5 CAPEX'!CL56,0,-MIN($F53-1,COLUMN(BX53)-1),1,MIN($F53,COLUMN(BX53))))/$F53)))))),
IF(OR(ISNUMBER($D53)=FALSE,$F53=""),"",
IF(AND('2.5 CAPEX'!$L56&lt;&gt;"x",'2.5 CAPEX'!$M56&lt;&gt;"x"),0,
IF($F53=0,0,
IF(CG$4&lt;'2.1 Kraftwerk allgemein'!$F$16,0,
IF(CG$4='2.1 Kraftwerk allgemein'!$F$16,'2.5 CAPEX'!$J56/$F53,
IF(CG$4&lt;'2.1 Kraftwerk allgemein'!$F$16+$F53,
('2.5 CAPEX'!$J56+SUM(OFFSET('2.5 CAPEX'!CL56,0,-MIN(MAX($F53-1-('2.1 Kraftwerk allgemein'!$F$16-'1.1 Allgemein'!$I$22+1),0),COLUMN(BX53)-1-('2.1 Kraftwerk allgemein'!$F$16-'1.1 Allgemein'!$I$22+1)),1,MIN(MAX($F53-('2.1 Kraftwerk allgemein'!$F$16-'1.1 Allgemein'!$I$22+1),1),COLUMN(BX53)-('2.1 Kraftwerk allgemein'!$F$16-'1.1 Allgemein'!$I$22+1)))))/$F53,
SUM(OFFSET('2.5 CAPEX'!CL56,0,-MIN($F53-1,COLUMN(BX53)-1),1,MIN($F53,COLUMN(BX53))))/$F53)))))))</f>
        <v/>
      </c>
      <c r="CH53" s="199" t="str">
        <f ca="1">IF('2.1 Kraftwerk allgemein'!$F$15&lt;'1.1 Allgemein'!$I$22,
IF(OR(ISNUMBER($D53)=FALSE,$F53=""),"",
IF(AND('2.5 CAPEX'!$L56&lt;&gt;"x",'2.5 CAPEX'!$M56&lt;&gt;"x"),0,
IF($F53=0,0,
IF(CH$4&lt;'2.1 Kraftwerk allgemein'!$F$16,0,
IF(CH$4='2.1 Kraftwerk allgemein'!$F$16,'2.5 CAPEX'!$J56/$F53,
IF(CH$4&lt;'2.1 Kraftwerk allgemein'!$F$16+$F53,
('2.5 CAPEX'!$J56+SUM(OFFSET('2.5 CAPEX'!CM56,0,-MIN(MAX($F53-1-('2.1 Kraftwerk allgemein'!$F$16-'2.1 Kraftwerk allgemein'!$F$15+1),0),COLUMN(BY53)-1-('2.1 Kraftwerk allgemein'!$F$16-'2.1 Kraftwerk allgemein'!$F$15+1)),1,MIN(MAX($F53-('2.1 Kraftwerk allgemein'!$F$16-'2.1 Kraftwerk allgemein'!$F$15+1),1),COLUMN(BY53)-('2.1 Kraftwerk allgemein'!$F$16-'2.1 Kraftwerk allgemein'!$F$15+1)))))/$F53,
SUM(OFFSET('2.5 CAPEX'!CM56,0,-MIN($F53-1,COLUMN(BY53)-1),1,MIN($F53,COLUMN(BY53))))/$F53)))))),
IF(OR(ISNUMBER($D53)=FALSE,$F53=""),"",
IF(AND('2.5 CAPEX'!$L56&lt;&gt;"x",'2.5 CAPEX'!$M56&lt;&gt;"x"),0,
IF($F53=0,0,
IF(CH$4&lt;'2.1 Kraftwerk allgemein'!$F$16,0,
IF(CH$4='2.1 Kraftwerk allgemein'!$F$16,'2.5 CAPEX'!$J56/$F53,
IF(CH$4&lt;'2.1 Kraftwerk allgemein'!$F$16+$F53,
('2.5 CAPEX'!$J56+SUM(OFFSET('2.5 CAPEX'!CM56,0,-MIN(MAX($F53-1-('2.1 Kraftwerk allgemein'!$F$16-'1.1 Allgemein'!$I$22+1),0),COLUMN(BY53)-1-('2.1 Kraftwerk allgemein'!$F$16-'1.1 Allgemein'!$I$22+1)),1,MIN(MAX($F53-('2.1 Kraftwerk allgemein'!$F$16-'1.1 Allgemein'!$I$22+1),1),COLUMN(BY53)-('2.1 Kraftwerk allgemein'!$F$16-'1.1 Allgemein'!$I$22+1)))))/$F53,
SUM(OFFSET('2.5 CAPEX'!CM56,0,-MIN($F53-1,COLUMN(BY53)-1),1,MIN($F53,COLUMN(BY53))))/$F53)))))))</f>
        <v/>
      </c>
      <c r="CI53" s="199" t="str">
        <f ca="1">IF('2.1 Kraftwerk allgemein'!$F$15&lt;'1.1 Allgemein'!$I$22,
IF(OR(ISNUMBER($D53)=FALSE,$F53=""),"",
IF(AND('2.5 CAPEX'!$L56&lt;&gt;"x",'2.5 CAPEX'!$M56&lt;&gt;"x"),0,
IF($F53=0,0,
IF(CI$4&lt;'2.1 Kraftwerk allgemein'!$F$16,0,
IF(CI$4='2.1 Kraftwerk allgemein'!$F$16,'2.5 CAPEX'!$J56/$F53,
IF(CI$4&lt;'2.1 Kraftwerk allgemein'!$F$16+$F53,
('2.5 CAPEX'!$J56+SUM(OFFSET('2.5 CAPEX'!CN56,0,-MIN(MAX($F53-1-('2.1 Kraftwerk allgemein'!$F$16-'2.1 Kraftwerk allgemein'!$F$15+1),0),COLUMN(BZ53)-1-('2.1 Kraftwerk allgemein'!$F$16-'2.1 Kraftwerk allgemein'!$F$15+1)),1,MIN(MAX($F53-('2.1 Kraftwerk allgemein'!$F$16-'2.1 Kraftwerk allgemein'!$F$15+1),1),COLUMN(BZ53)-('2.1 Kraftwerk allgemein'!$F$16-'2.1 Kraftwerk allgemein'!$F$15+1)))))/$F53,
SUM(OFFSET('2.5 CAPEX'!CN56,0,-MIN($F53-1,COLUMN(BZ53)-1),1,MIN($F53,COLUMN(BZ53))))/$F53)))))),
IF(OR(ISNUMBER($D53)=FALSE,$F53=""),"",
IF(AND('2.5 CAPEX'!$L56&lt;&gt;"x",'2.5 CAPEX'!$M56&lt;&gt;"x"),0,
IF($F53=0,0,
IF(CI$4&lt;'2.1 Kraftwerk allgemein'!$F$16,0,
IF(CI$4='2.1 Kraftwerk allgemein'!$F$16,'2.5 CAPEX'!$J56/$F53,
IF(CI$4&lt;'2.1 Kraftwerk allgemein'!$F$16+$F53,
('2.5 CAPEX'!$J56+SUM(OFFSET('2.5 CAPEX'!CN56,0,-MIN(MAX($F53-1-('2.1 Kraftwerk allgemein'!$F$16-'1.1 Allgemein'!$I$22+1),0),COLUMN(BZ53)-1-('2.1 Kraftwerk allgemein'!$F$16-'1.1 Allgemein'!$I$22+1)),1,MIN(MAX($F53-('2.1 Kraftwerk allgemein'!$F$16-'1.1 Allgemein'!$I$22+1),1),COLUMN(BZ53)-('2.1 Kraftwerk allgemein'!$F$16-'1.1 Allgemein'!$I$22+1)))))/$F53,
SUM(OFFSET('2.5 CAPEX'!CN56,0,-MIN($F53-1,COLUMN(BZ53)-1),1,MIN($F53,COLUMN(BZ53))))/$F53)))))))</f>
        <v/>
      </c>
      <c r="CJ53" s="199" t="str">
        <f ca="1">IF('2.1 Kraftwerk allgemein'!$F$15&lt;'1.1 Allgemein'!$I$22,
IF(OR(ISNUMBER($D53)=FALSE,$F53=""),"",
IF(AND('2.5 CAPEX'!$L56&lt;&gt;"x",'2.5 CAPEX'!$M56&lt;&gt;"x"),0,
IF($F53=0,0,
IF(CJ$4&lt;'2.1 Kraftwerk allgemein'!$F$16,0,
IF(CJ$4='2.1 Kraftwerk allgemein'!$F$16,'2.5 CAPEX'!$J56/$F53,
IF(CJ$4&lt;'2.1 Kraftwerk allgemein'!$F$16+$F53,
('2.5 CAPEX'!$J56+SUM(OFFSET('2.5 CAPEX'!CO56,0,-MIN(MAX($F53-1-('2.1 Kraftwerk allgemein'!$F$16-'2.1 Kraftwerk allgemein'!$F$15+1),0),COLUMN(CA53)-1-('2.1 Kraftwerk allgemein'!$F$16-'2.1 Kraftwerk allgemein'!$F$15+1)),1,MIN(MAX($F53-('2.1 Kraftwerk allgemein'!$F$16-'2.1 Kraftwerk allgemein'!$F$15+1),1),COLUMN(CA53)-('2.1 Kraftwerk allgemein'!$F$16-'2.1 Kraftwerk allgemein'!$F$15+1)))))/$F53,
SUM(OFFSET('2.5 CAPEX'!CO56,0,-MIN($F53-1,COLUMN(CA53)-1),1,MIN($F53,COLUMN(CA53))))/$F53)))))),
IF(OR(ISNUMBER($D53)=FALSE,$F53=""),"",
IF(AND('2.5 CAPEX'!$L56&lt;&gt;"x",'2.5 CAPEX'!$M56&lt;&gt;"x"),0,
IF($F53=0,0,
IF(CJ$4&lt;'2.1 Kraftwerk allgemein'!$F$16,0,
IF(CJ$4='2.1 Kraftwerk allgemein'!$F$16,'2.5 CAPEX'!$J56/$F53,
IF(CJ$4&lt;'2.1 Kraftwerk allgemein'!$F$16+$F53,
('2.5 CAPEX'!$J56+SUM(OFFSET('2.5 CAPEX'!CO56,0,-MIN(MAX($F53-1-('2.1 Kraftwerk allgemein'!$F$16-'1.1 Allgemein'!$I$22+1),0),COLUMN(CA53)-1-('2.1 Kraftwerk allgemein'!$F$16-'1.1 Allgemein'!$I$22+1)),1,MIN(MAX($F53-('2.1 Kraftwerk allgemein'!$F$16-'1.1 Allgemein'!$I$22+1),1),COLUMN(CA53)-('2.1 Kraftwerk allgemein'!$F$16-'1.1 Allgemein'!$I$22+1)))))/$F53,
SUM(OFFSET('2.5 CAPEX'!CO56,0,-MIN($F53-1,COLUMN(CA53)-1),1,MIN($F53,COLUMN(CA53))))/$F53)))))))</f>
        <v/>
      </c>
      <c r="CK53" s="199" t="str">
        <f ca="1">IF('2.1 Kraftwerk allgemein'!$F$15&lt;'1.1 Allgemein'!$I$22,
IF(OR(ISNUMBER($D53)=FALSE,$F53=""),"",
IF(AND('2.5 CAPEX'!$L56&lt;&gt;"x",'2.5 CAPEX'!$M56&lt;&gt;"x"),0,
IF($F53=0,0,
IF(CK$4&lt;'2.1 Kraftwerk allgemein'!$F$16,0,
IF(CK$4='2.1 Kraftwerk allgemein'!$F$16,'2.5 CAPEX'!$J56/$F53,
IF(CK$4&lt;'2.1 Kraftwerk allgemein'!$F$16+$F53,
('2.5 CAPEX'!$J56+SUM(OFFSET('2.5 CAPEX'!CP56,0,-MIN(MAX($F53-1-('2.1 Kraftwerk allgemein'!$F$16-'2.1 Kraftwerk allgemein'!$F$15+1),0),COLUMN(CB53)-1-('2.1 Kraftwerk allgemein'!$F$16-'2.1 Kraftwerk allgemein'!$F$15+1)),1,MIN(MAX($F53-('2.1 Kraftwerk allgemein'!$F$16-'2.1 Kraftwerk allgemein'!$F$15+1),1),COLUMN(CB53)-('2.1 Kraftwerk allgemein'!$F$16-'2.1 Kraftwerk allgemein'!$F$15+1)))))/$F53,
SUM(OFFSET('2.5 CAPEX'!CP56,0,-MIN($F53-1,COLUMN(CB53)-1),1,MIN($F53,COLUMN(CB53))))/$F53)))))),
IF(OR(ISNUMBER($D53)=FALSE,$F53=""),"",
IF(AND('2.5 CAPEX'!$L56&lt;&gt;"x",'2.5 CAPEX'!$M56&lt;&gt;"x"),0,
IF($F53=0,0,
IF(CK$4&lt;'2.1 Kraftwerk allgemein'!$F$16,0,
IF(CK$4='2.1 Kraftwerk allgemein'!$F$16,'2.5 CAPEX'!$J56/$F53,
IF(CK$4&lt;'2.1 Kraftwerk allgemein'!$F$16+$F53,
('2.5 CAPEX'!$J56+SUM(OFFSET('2.5 CAPEX'!CP56,0,-MIN(MAX($F53-1-('2.1 Kraftwerk allgemein'!$F$16-'1.1 Allgemein'!$I$22+1),0),COLUMN(CB53)-1-('2.1 Kraftwerk allgemein'!$F$16-'1.1 Allgemein'!$I$22+1)),1,MIN(MAX($F53-('2.1 Kraftwerk allgemein'!$F$16-'1.1 Allgemein'!$I$22+1),1),COLUMN(CB53)-('2.1 Kraftwerk allgemein'!$F$16-'1.1 Allgemein'!$I$22+1)))))/$F53,
SUM(OFFSET('2.5 CAPEX'!CP56,0,-MIN($F53-1,COLUMN(CB53)-1),1,MIN($F53,COLUMN(CB53))))/$F53)))))))</f>
        <v/>
      </c>
      <c r="CL53" s="199" t="str">
        <f ca="1">IF('2.1 Kraftwerk allgemein'!$F$15&lt;'1.1 Allgemein'!$I$22,
IF(OR(ISNUMBER($D53)=FALSE,$F53=""),"",
IF(AND('2.5 CAPEX'!$L56&lt;&gt;"x",'2.5 CAPEX'!$M56&lt;&gt;"x"),0,
IF($F53=0,0,
IF(CL$4&lt;'2.1 Kraftwerk allgemein'!$F$16,0,
IF(CL$4='2.1 Kraftwerk allgemein'!$F$16,'2.5 CAPEX'!$J56/$F53,
IF(CL$4&lt;'2.1 Kraftwerk allgemein'!$F$16+$F53,
('2.5 CAPEX'!$J56+SUM(OFFSET('2.5 CAPEX'!CQ56,0,-MIN(MAX($F53-1-('2.1 Kraftwerk allgemein'!$F$16-'2.1 Kraftwerk allgemein'!$F$15+1),0),COLUMN(CC53)-1-('2.1 Kraftwerk allgemein'!$F$16-'2.1 Kraftwerk allgemein'!$F$15+1)),1,MIN(MAX($F53-('2.1 Kraftwerk allgemein'!$F$16-'2.1 Kraftwerk allgemein'!$F$15+1),1),COLUMN(CC53)-('2.1 Kraftwerk allgemein'!$F$16-'2.1 Kraftwerk allgemein'!$F$15+1)))))/$F53,
SUM(OFFSET('2.5 CAPEX'!CQ56,0,-MIN($F53-1,COLUMN(CC53)-1),1,MIN($F53,COLUMN(CC53))))/$F53)))))),
IF(OR(ISNUMBER($D53)=FALSE,$F53=""),"",
IF(AND('2.5 CAPEX'!$L56&lt;&gt;"x",'2.5 CAPEX'!$M56&lt;&gt;"x"),0,
IF($F53=0,0,
IF(CL$4&lt;'2.1 Kraftwerk allgemein'!$F$16,0,
IF(CL$4='2.1 Kraftwerk allgemein'!$F$16,'2.5 CAPEX'!$J56/$F53,
IF(CL$4&lt;'2.1 Kraftwerk allgemein'!$F$16+$F53,
('2.5 CAPEX'!$J56+SUM(OFFSET('2.5 CAPEX'!CQ56,0,-MIN(MAX($F53-1-('2.1 Kraftwerk allgemein'!$F$16-'1.1 Allgemein'!$I$22+1),0),COLUMN(CC53)-1-('2.1 Kraftwerk allgemein'!$F$16-'1.1 Allgemein'!$I$22+1)),1,MIN(MAX($F53-('2.1 Kraftwerk allgemein'!$F$16-'1.1 Allgemein'!$I$22+1),1),COLUMN(CC53)-('2.1 Kraftwerk allgemein'!$F$16-'1.1 Allgemein'!$I$22+1)))))/$F53,
SUM(OFFSET('2.5 CAPEX'!CQ56,0,-MIN($F53-1,COLUMN(CC53)-1),1,MIN($F53,COLUMN(CC53))))/$F53)))))))</f>
        <v/>
      </c>
      <c r="CM53" s="199" t="str">
        <f ca="1">IF('2.1 Kraftwerk allgemein'!$F$15&lt;'1.1 Allgemein'!$I$22,
IF(OR(ISNUMBER($D53)=FALSE,$F53=""),"",
IF(AND('2.5 CAPEX'!$L56&lt;&gt;"x",'2.5 CAPEX'!$M56&lt;&gt;"x"),0,
IF($F53=0,0,
IF(CM$4&lt;'2.1 Kraftwerk allgemein'!$F$16,0,
IF(CM$4='2.1 Kraftwerk allgemein'!$F$16,'2.5 CAPEX'!$J56/$F53,
IF(CM$4&lt;'2.1 Kraftwerk allgemein'!$F$16+$F53,
('2.5 CAPEX'!$J56+SUM(OFFSET('2.5 CAPEX'!CR56,0,-MIN(MAX($F53-1-('2.1 Kraftwerk allgemein'!$F$16-'2.1 Kraftwerk allgemein'!$F$15+1),0),COLUMN(CD53)-1-('2.1 Kraftwerk allgemein'!$F$16-'2.1 Kraftwerk allgemein'!$F$15+1)),1,MIN(MAX($F53-('2.1 Kraftwerk allgemein'!$F$16-'2.1 Kraftwerk allgemein'!$F$15+1),1),COLUMN(CD53)-('2.1 Kraftwerk allgemein'!$F$16-'2.1 Kraftwerk allgemein'!$F$15+1)))))/$F53,
SUM(OFFSET('2.5 CAPEX'!CR56,0,-MIN($F53-1,COLUMN(CD53)-1),1,MIN($F53,COLUMN(CD53))))/$F53)))))),
IF(OR(ISNUMBER($D53)=FALSE,$F53=""),"",
IF(AND('2.5 CAPEX'!$L56&lt;&gt;"x",'2.5 CAPEX'!$M56&lt;&gt;"x"),0,
IF($F53=0,0,
IF(CM$4&lt;'2.1 Kraftwerk allgemein'!$F$16,0,
IF(CM$4='2.1 Kraftwerk allgemein'!$F$16,'2.5 CAPEX'!$J56/$F53,
IF(CM$4&lt;'2.1 Kraftwerk allgemein'!$F$16+$F53,
('2.5 CAPEX'!$J56+SUM(OFFSET('2.5 CAPEX'!CR56,0,-MIN(MAX($F53-1-('2.1 Kraftwerk allgemein'!$F$16-'1.1 Allgemein'!$I$22+1),0),COLUMN(CD53)-1-('2.1 Kraftwerk allgemein'!$F$16-'1.1 Allgemein'!$I$22+1)),1,MIN(MAX($F53-('2.1 Kraftwerk allgemein'!$F$16-'1.1 Allgemein'!$I$22+1),1),COLUMN(CD53)-('2.1 Kraftwerk allgemein'!$F$16-'1.1 Allgemein'!$I$22+1)))))/$F53,
SUM(OFFSET('2.5 CAPEX'!CR56,0,-MIN($F53-1,COLUMN(CD53)-1),1,MIN($F53,COLUMN(CD53))))/$F53)))))))</f>
        <v/>
      </c>
      <c r="CN53" s="199" t="str">
        <f ca="1">IF('2.1 Kraftwerk allgemein'!$F$15&lt;'1.1 Allgemein'!$I$22,
IF(OR(ISNUMBER($D53)=FALSE,$F53=""),"",
IF(AND('2.5 CAPEX'!$L56&lt;&gt;"x",'2.5 CAPEX'!$M56&lt;&gt;"x"),0,
IF($F53=0,0,
IF(CN$4&lt;'2.1 Kraftwerk allgemein'!$F$16,0,
IF(CN$4='2.1 Kraftwerk allgemein'!$F$16,'2.5 CAPEX'!$J56/$F53,
IF(CN$4&lt;'2.1 Kraftwerk allgemein'!$F$16+$F53,
('2.5 CAPEX'!$J56+SUM(OFFSET('2.5 CAPEX'!CS56,0,-MIN(MAX($F53-1-('2.1 Kraftwerk allgemein'!$F$16-'2.1 Kraftwerk allgemein'!$F$15+1),0),COLUMN(CE53)-1-('2.1 Kraftwerk allgemein'!$F$16-'2.1 Kraftwerk allgemein'!$F$15+1)),1,MIN(MAX($F53-('2.1 Kraftwerk allgemein'!$F$16-'2.1 Kraftwerk allgemein'!$F$15+1),1),COLUMN(CE53)-('2.1 Kraftwerk allgemein'!$F$16-'2.1 Kraftwerk allgemein'!$F$15+1)))))/$F53,
SUM(OFFSET('2.5 CAPEX'!CS56,0,-MIN($F53-1,COLUMN(CE53)-1),1,MIN($F53,COLUMN(CE53))))/$F53)))))),
IF(OR(ISNUMBER($D53)=FALSE,$F53=""),"",
IF(AND('2.5 CAPEX'!$L56&lt;&gt;"x",'2.5 CAPEX'!$M56&lt;&gt;"x"),0,
IF($F53=0,0,
IF(CN$4&lt;'2.1 Kraftwerk allgemein'!$F$16,0,
IF(CN$4='2.1 Kraftwerk allgemein'!$F$16,'2.5 CAPEX'!$J56/$F53,
IF(CN$4&lt;'2.1 Kraftwerk allgemein'!$F$16+$F53,
('2.5 CAPEX'!$J56+SUM(OFFSET('2.5 CAPEX'!CS56,0,-MIN(MAX($F53-1-('2.1 Kraftwerk allgemein'!$F$16-'1.1 Allgemein'!$I$22+1),0),COLUMN(CE53)-1-('2.1 Kraftwerk allgemein'!$F$16-'1.1 Allgemein'!$I$22+1)),1,MIN(MAX($F53-('2.1 Kraftwerk allgemein'!$F$16-'1.1 Allgemein'!$I$22+1),1),COLUMN(CE53)-('2.1 Kraftwerk allgemein'!$F$16-'1.1 Allgemein'!$I$22+1)))))/$F53,
SUM(OFFSET('2.5 CAPEX'!CS56,0,-MIN($F53-1,COLUMN(CE53)-1),1,MIN($F53,COLUMN(CE53))))/$F53)))))))</f>
        <v/>
      </c>
      <c r="CO53" s="199" t="str">
        <f ca="1">IF('2.1 Kraftwerk allgemein'!$F$15&lt;'1.1 Allgemein'!$I$22,
IF(OR(ISNUMBER($D53)=FALSE,$F53=""),"",
IF(AND('2.5 CAPEX'!$L56&lt;&gt;"x",'2.5 CAPEX'!$M56&lt;&gt;"x"),0,
IF($F53=0,0,
IF(CO$4&lt;'2.1 Kraftwerk allgemein'!$F$16,0,
IF(CO$4='2.1 Kraftwerk allgemein'!$F$16,'2.5 CAPEX'!$J56/$F53,
IF(CO$4&lt;'2.1 Kraftwerk allgemein'!$F$16+$F53,
('2.5 CAPEX'!$J56+SUM(OFFSET('2.5 CAPEX'!CT56,0,-MIN(MAX($F53-1-('2.1 Kraftwerk allgemein'!$F$16-'2.1 Kraftwerk allgemein'!$F$15+1),0),COLUMN(CF53)-1-('2.1 Kraftwerk allgemein'!$F$16-'2.1 Kraftwerk allgemein'!$F$15+1)),1,MIN(MAX($F53-('2.1 Kraftwerk allgemein'!$F$16-'2.1 Kraftwerk allgemein'!$F$15+1),1),COLUMN(CF53)-('2.1 Kraftwerk allgemein'!$F$16-'2.1 Kraftwerk allgemein'!$F$15+1)))))/$F53,
SUM(OFFSET('2.5 CAPEX'!CT56,0,-MIN($F53-1,COLUMN(CF53)-1),1,MIN($F53,COLUMN(CF53))))/$F53)))))),
IF(OR(ISNUMBER($D53)=FALSE,$F53=""),"",
IF(AND('2.5 CAPEX'!$L56&lt;&gt;"x",'2.5 CAPEX'!$M56&lt;&gt;"x"),0,
IF($F53=0,0,
IF(CO$4&lt;'2.1 Kraftwerk allgemein'!$F$16,0,
IF(CO$4='2.1 Kraftwerk allgemein'!$F$16,'2.5 CAPEX'!$J56/$F53,
IF(CO$4&lt;'2.1 Kraftwerk allgemein'!$F$16+$F53,
('2.5 CAPEX'!$J56+SUM(OFFSET('2.5 CAPEX'!CT56,0,-MIN(MAX($F53-1-('2.1 Kraftwerk allgemein'!$F$16-'1.1 Allgemein'!$I$22+1),0),COLUMN(CF53)-1-('2.1 Kraftwerk allgemein'!$F$16-'1.1 Allgemein'!$I$22+1)),1,MIN(MAX($F53-('2.1 Kraftwerk allgemein'!$F$16-'1.1 Allgemein'!$I$22+1),1),COLUMN(CF53)-('2.1 Kraftwerk allgemein'!$F$16-'1.1 Allgemein'!$I$22+1)))))/$F53,
SUM(OFFSET('2.5 CAPEX'!CT56,0,-MIN($F53-1,COLUMN(CF53)-1),1,MIN($F53,COLUMN(CF53))))/$F53)))))))</f>
        <v/>
      </c>
      <c r="CP53" s="199" t="str">
        <f ca="1">IF('2.1 Kraftwerk allgemein'!$F$15&lt;'1.1 Allgemein'!$I$22,
IF(OR(ISNUMBER($D53)=FALSE,$F53=""),"",
IF(AND('2.5 CAPEX'!$L56&lt;&gt;"x",'2.5 CAPEX'!$M56&lt;&gt;"x"),0,
IF($F53=0,0,
IF(CP$4&lt;'2.1 Kraftwerk allgemein'!$F$16,0,
IF(CP$4='2.1 Kraftwerk allgemein'!$F$16,'2.5 CAPEX'!$J56/$F53,
IF(CP$4&lt;'2.1 Kraftwerk allgemein'!$F$16+$F53,
('2.5 CAPEX'!$J56+SUM(OFFSET('2.5 CAPEX'!CU56,0,-MIN(MAX($F53-1-('2.1 Kraftwerk allgemein'!$F$16-'2.1 Kraftwerk allgemein'!$F$15+1),0),COLUMN(CG53)-1-('2.1 Kraftwerk allgemein'!$F$16-'2.1 Kraftwerk allgemein'!$F$15+1)),1,MIN(MAX($F53-('2.1 Kraftwerk allgemein'!$F$16-'2.1 Kraftwerk allgemein'!$F$15+1),1),COLUMN(CG53)-('2.1 Kraftwerk allgemein'!$F$16-'2.1 Kraftwerk allgemein'!$F$15+1)))))/$F53,
SUM(OFFSET('2.5 CAPEX'!CU56,0,-MIN($F53-1,COLUMN(CG53)-1),1,MIN($F53,COLUMN(CG53))))/$F53)))))),
IF(OR(ISNUMBER($D53)=FALSE,$F53=""),"",
IF(AND('2.5 CAPEX'!$L56&lt;&gt;"x",'2.5 CAPEX'!$M56&lt;&gt;"x"),0,
IF($F53=0,0,
IF(CP$4&lt;'2.1 Kraftwerk allgemein'!$F$16,0,
IF(CP$4='2.1 Kraftwerk allgemein'!$F$16,'2.5 CAPEX'!$J56/$F53,
IF(CP$4&lt;'2.1 Kraftwerk allgemein'!$F$16+$F53,
('2.5 CAPEX'!$J56+SUM(OFFSET('2.5 CAPEX'!CU56,0,-MIN(MAX($F53-1-('2.1 Kraftwerk allgemein'!$F$16-'1.1 Allgemein'!$I$22+1),0),COLUMN(CG53)-1-('2.1 Kraftwerk allgemein'!$F$16-'1.1 Allgemein'!$I$22+1)),1,MIN(MAX($F53-('2.1 Kraftwerk allgemein'!$F$16-'1.1 Allgemein'!$I$22+1),1),COLUMN(CG53)-('2.1 Kraftwerk allgemein'!$F$16-'1.1 Allgemein'!$I$22+1)))))/$F53,
SUM(OFFSET('2.5 CAPEX'!CU56,0,-MIN($F53-1,COLUMN(CG53)-1),1,MIN($F53,COLUMN(CG53))))/$F53)))))))</f>
        <v/>
      </c>
      <c r="CQ53" s="199" t="str">
        <f ca="1">IF('2.1 Kraftwerk allgemein'!$F$15&lt;'1.1 Allgemein'!$I$22,
IF(OR(ISNUMBER($D53)=FALSE,$F53=""),"",
IF(AND('2.5 CAPEX'!$L56&lt;&gt;"x",'2.5 CAPEX'!$M56&lt;&gt;"x"),0,
IF($F53=0,0,
IF(CQ$4&lt;'2.1 Kraftwerk allgemein'!$F$16,0,
IF(CQ$4='2.1 Kraftwerk allgemein'!$F$16,'2.5 CAPEX'!$J56/$F53,
IF(CQ$4&lt;'2.1 Kraftwerk allgemein'!$F$16+$F53,
('2.5 CAPEX'!$J56+SUM(OFFSET('2.5 CAPEX'!CV56,0,-MIN(MAX($F53-1-('2.1 Kraftwerk allgemein'!$F$16-'2.1 Kraftwerk allgemein'!$F$15+1),0),COLUMN(CH53)-1-('2.1 Kraftwerk allgemein'!$F$16-'2.1 Kraftwerk allgemein'!$F$15+1)),1,MIN(MAX($F53-('2.1 Kraftwerk allgemein'!$F$16-'2.1 Kraftwerk allgemein'!$F$15+1),1),COLUMN(CH53)-('2.1 Kraftwerk allgemein'!$F$16-'2.1 Kraftwerk allgemein'!$F$15+1)))))/$F53,
SUM(OFFSET('2.5 CAPEX'!CV56,0,-MIN($F53-1,COLUMN(CH53)-1),1,MIN($F53,COLUMN(CH53))))/$F53)))))),
IF(OR(ISNUMBER($D53)=FALSE,$F53=""),"",
IF(AND('2.5 CAPEX'!$L56&lt;&gt;"x",'2.5 CAPEX'!$M56&lt;&gt;"x"),0,
IF($F53=0,0,
IF(CQ$4&lt;'2.1 Kraftwerk allgemein'!$F$16,0,
IF(CQ$4='2.1 Kraftwerk allgemein'!$F$16,'2.5 CAPEX'!$J56/$F53,
IF(CQ$4&lt;'2.1 Kraftwerk allgemein'!$F$16+$F53,
('2.5 CAPEX'!$J56+SUM(OFFSET('2.5 CAPEX'!CV56,0,-MIN(MAX($F53-1-('2.1 Kraftwerk allgemein'!$F$16-'1.1 Allgemein'!$I$22+1),0),COLUMN(CH53)-1-('2.1 Kraftwerk allgemein'!$F$16-'1.1 Allgemein'!$I$22+1)),1,MIN(MAX($F53-('2.1 Kraftwerk allgemein'!$F$16-'1.1 Allgemein'!$I$22+1),1),COLUMN(CH53)-('2.1 Kraftwerk allgemein'!$F$16-'1.1 Allgemein'!$I$22+1)))))/$F53,
SUM(OFFSET('2.5 CAPEX'!CV56,0,-MIN($F53-1,COLUMN(CH53)-1),1,MIN($F53,COLUMN(CH53))))/$F53)))))))</f>
        <v/>
      </c>
      <c r="CR53" s="199" t="str">
        <f ca="1">IF('2.1 Kraftwerk allgemein'!$F$15&lt;'1.1 Allgemein'!$I$22,
IF(OR(ISNUMBER($D53)=FALSE,$F53=""),"",
IF(AND('2.5 CAPEX'!$L56&lt;&gt;"x",'2.5 CAPEX'!$M56&lt;&gt;"x"),0,
IF($F53=0,0,
IF(CR$4&lt;'2.1 Kraftwerk allgemein'!$F$16,0,
IF(CR$4='2.1 Kraftwerk allgemein'!$F$16,'2.5 CAPEX'!$J56/$F53,
IF(CR$4&lt;'2.1 Kraftwerk allgemein'!$F$16+$F53,
('2.5 CAPEX'!$J56+SUM(OFFSET('2.5 CAPEX'!CW56,0,-MIN(MAX($F53-1-('2.1 Kraftwerk allgemein'!$F$16-'2.1 Kraftwerk allgemein'!$F$15+1),0),COLUMN(CI53)-1-('2.1 Kraftwerk allgemein'!$F$16-'2.1 Kraftwerk allgemein'!$F$15+1)),1,MIN(MAX($F53-('2.1 Kraftwerk allgemein'!$F$16-'2.1 Kraftwerk allgemein'!$F$15+1),1),COLUMN(CI53)-('2.1 Kraftwerk allgemein'!$F$16-'2.1 Kraftwerk allgemein'!$F$15+1)))))/$F53,
SUM(OFFSET('2.5 CAPEX'!CW56,0,-MIN($F53-1,COLUMN(CI53)-1),1,MIN($F53,COLUMN(CI53))))/$F53)))))),
IF(OR(ISNUMBER($D53)=FALSE,$F53=""),"",
IF(AND('2.5 CAPEX'!$L56&lt;&gt;"x",'2.5 CAPEX'!$M56&lt;&gt;"x"),0,
IF($F53=0,0,
IF(CR$4&lt;'2.1 Kraftwerk allgemein'!$F$16,0,
IF(CR$4='2.1 Kraftwerk allgemein'!$F$16,'2.5 CAPEX'!$J56/$F53,
IF(CR$4&lt;'2.1 Kraftwerk allgemein'!$F$16+$F53,
('2.5 CAPEX'!$J56+SUM(OFFSET('2.5 CAPEX'!CW56,0,-MIN(MAX($F53-1-('2.1 Kraftwerk allgemein'!$F$16-'1.1 Allgemein'!$I$22+1),0),COLUMN(CI53)-1-('2.1 Kraftwerk allgemein'!$F$16-'1.1 Allgemein'!$I$22+1)),1,MIN(MAX($F53-('2.1 Kraftwerk allgemein'!$F$16-'1.1 Allgemein'!$I$22+1),1),COLUMN(CI53)-('2.1 Kraftwerk allgemein'!$F$16-'1.1 Allgemein'!$I$22+1)))))/$F53,
SUM(OFFSET('2.5 CAPEX'!CW56,0,-MIN($F53-1,COLUMN(CI53)-1),1,MIN($F53,COLUMN(CI53))))/$F53)))))))</f>
        <v/>
      </c>
      <c r="CS53" s="199" t="str">
        <f ca="1">IF('2.1 Kraftwerk allgemein'!$F$15&lt;'1.1 Allgemein'!$I$22,
IF(OR(ISNUMBER($D53)=FALSE,$F53=""),"",
IF(AND('2.5 CAPEX'!$L56&lt;&gt;"x",'2.5 CAPEX'!$M56&lt;&gt;"x"),0,
IF($F53=0,0,
IF(CS$4&lt;'2.1 Kraftwerk allgemein'!$F$16,0,
IF(CS$4='2.1 Kraftwerk allgemein'!$F$16,'2.5 CAPEX'!$J56/$F53,
IF(CS$4&lt;'2.1 Kraftwerk allgemein'!$F$16+$F53,
('2.5 CAPEX'!$J56+SUM(OFFSET('2.5 CAPEX'!CX56,0,-MIN(MAX($F53-1-('2.1 Kraftwerk allgemein'!$F$16-'2.1 Kraftwerk allgemein'!$F$15+1),0),COLUMN(CJ53)-1-('2.1 Kraftwerk allgemein'!$F$16-'2.1 Kraftwerk allgemein'!$F$15+1)),1,MIN(MAX($F53-('2.1 Kraftwerk allgemein'!$F$16-'2.1 Kraftwerk allgemein'!$F$15+1),1),COLUMN(CJ53)-('2.1 Kraftwerk allgemein'!$F$16-'2.1 Kraftwerk allgemein'!$F$15+1)))))/$F53,
SUM(OFFSET('2.5 CAPEX'!CX56,0,-MIN($F53-1,COLUMN(CJ53)-1),1,MIN($F53,COLUMN(CJ53))))/$F53)))))),
IF(OR(ISNUMBER($D53)=FALSE,$F53=""),"",
IF(AND('2.5 CAPEX'!$L56&lt;&gt;"x",'2.5 CAPEX'!$M56&lt;&gt;"x"),0,
IF($F53=0,0,
IF(CS$4&lt;'2.1 Kraftwerk allgemein'!$F$16,0,
IF(CS$4='2.1 Kraftwerk allgemein'!$F$16,'2.5 CAPEX'!$J56/$F53,
IF(CS$4&lt;'2.1 Kraftwerk allgemein'!$F$16+$F53,
('2.5 CAPEX'!$J56+SUM(OFFSET('2.5 CAPEX'!CX56,0,-MIN(MAX($F53-1-('2.1 Kraftwerk allgemein'!$F$16-'1.1 Allgemein'!$I$22+1),0),COLUMN(CJ53)-1-('2.1 Kraftwerk allgemein'!$F$16-'1.1 Allgemein'!$I$22+1)),1,MIN(MAX($F53-('2.1 Kraftwerk allgemein'!$F$16-'1.1 Allgemein'!$I$22+1),1),COLUMN(CJ53)-('2.1 Kraftwerk allgemein'!$F$16-'1.1 Allgemein'!$I$22+1)))))/$F53,
SUM(OFFSET('2.5 CAPEX'!CX56,0,-MIN($F53-1,COLUMN(CJ53)-1),1,MIN($F53,COLUMN(CJ53))))/$F53)))))))</f>
        <v/>
      </c>
      <c r="CT53" s="199" t="str">
        <f ca="1">IF('2.1 Kraftwerk allgemein'!$F$15&lt;'1.1 Allgemein'!$I$22,
IF(OR(ISNUMBER($D53)=FALSE,$F53=""),"",
IF(AND('2.5 CAPEX'!$L56&lt;&gt;"x",'2.5 CAPEX'!$M56&lt;&gt;"x"),0,
IF($F53=0,0,
IF(CT$4&lt;'2.1 Kraftwerk allgemein'!$F$16,0,
IF(CT$4='2.1 Kraftwerk allgemein'!$F$16,'2.5 CAPEX'!$J56/$F53,
IF(CT$4&lt;'2.1 Kraftwerk allgemein'!$F$16+$F53,
('2.5 CAPEX'!$J56+SUM(OFFSET('2.5 CAPEX'!CY56,0,-MIN(MAX($F53-1-('2.1 Kraftwerk allgemein'!$F$16-'2.1 Kraftwerk allgemein'!$F$15+1),0),COLUMN(CK53)-1-('2.1 Kraftwerk allgemein'!$F$16-'2.1 Kraftwerk allgemein'!$F$15+1)),1,MIN(MAX($F53-('2.1 Kraftwerk allgemein'!$F$16-'2.1 Kraftwerk allgemein'!$F$15+1),1),COLUMN(CK53)-('2.1 Kraftwerk allgemein'!$F$16-'2.1 Kraftwerk allgemein'!$F$15+1)))))/$F53,
SUM(OFFSET('2.5 CAPEX'!CY56,0,-MIN($F53-1,COLUMN(CK53)-1),1,MIN($F53,COLUMN(CK53))))/$F53)))))),
IF(OR(ISNUMBER($D53)=FALSE,$F53=""),"",
IF(AND('2.5 CAPEX'!$L56&lt;&gt;"x",'2.5 CAPEX'!$M56&lt;&gt;"x"),0,
IF($F53=0,0,
IF(CT$4&lt;'2.1 Kraftwerk allgemein'!$F$16,0,
IF(CT$4='2.1 Kraftwerk allgemein'!$F$16,'2.5 CAPEX'!$J56/$F53,
IF(CT$4&lt;'2.1 Kraftwerk allgemein'!$F$16+$F53,
('2.5 CAPEX'!$J56+SUM(OFFSET('2.5 CAPEX'!CY56,0,-MIN(MAX($F53-1-('2.1 Kraftwerk allgemein'!$F$16-'1.1 Allgemein'!$I$22+1),0),COLUMN(CK53)-1-('2.1 Kraftwerk allgemein'!$F$16-'1.1 Allgemein'!$I$22+1)),1,MIN(MAX($F53-('2.1 Kraftwerk allgemein'!$F$16-'1.1 Allgemein'!$I$22+1),1),COLUMN(CK53)-('2.1 Kraftwerk allgemein'!$F$16-'1.1 Allgemein'!$I$22+1)))))/$F53,
SUM(OFFSET('2.5 CAPEX'!CY56,0,-MIN($F53-1,COLUMN(CK53)-1),1,MIN($F53,COLUMN(CK53))))/$F53)))))))</f>
        <v/>
      </c>
      <c r="CU53" s="199" t="str">
        <f ca="1">IF('2.1 Kraftwerk allgemein'!$F$15&lt;'1.1 Allgemein'!$I$22,
IF(OR(ISNUMBER($D53)=FALSE,$F53=""),"",
IF(AND('2.5 CAPEX'!$L56&lt;&gt;"x",'2.5 CAPEX'!$M56&lt;&gt;"x"),0,
IF($F53=0,0,
IF(CU$4&lt;'2.1 Kraftwerk allgemein'!$F$16,0,
IF(CU$4='2.1 Kraftwerk allgemein'!$F$16,'2.5 CAPEX'!$J56/$F53,
IF(CU$4&lt;'2.1 Kraftwerk allgemein'!$F$16+$F53,
('2.5 CAPEX'!$J56+SUM(OFFSET('2.5 CAPEX'!CZ56,0,-MIN(MAX($F53-1-('2.1 Kraftwerk allgemein'!$F$16-'2.1 Kraftwerk allgemein'!$F$15+1),0),COLUMN(CL53)-1-('2.1 Kraftwerk allgemein'!$F$16-'2.1 Kraftwerk allgemein'!$F$15+1)),1,MIN(MAX($F53-('2.1 Kraftwerk allgemein'!$F$16-'2.1 Kraftwerk allgemein'!$F$15+1),1),COLUMN(CL53)-('2.1 Kraftwerk allgemein'!$F$16-'2.1 Kraftwerk allgemein'!$F$15+1)))))/$F53,
SUM(OFFSET('2.5 CAPEX'!CZ56,0,-MIN($F53-1,COLUMN(CL53)-1),1,MIN($F53,COLUMN(CL53))))/$F53)))))),
IF(OR(ISNUMBER($D53)=FALSE,$F53=""),"",
IF(AND('2.5 CAPEX'!$L56&lt;&gt;"x",'2.5 CAPEX'!$M56&lt;&gt;"x"),0,
IF($F53=0,0,
IF(CU$4&lt;'2.1 Kraftwerk allgemein'!$F$16,0,
IF(CU$4='2.1 Kraftwerk allgemein'!$F$16,'2.5 CAPEX'!$J56/$F53,
IF(CU$4&lt;'2.1 Kraftwerk allgemein'!$F$16+$F53,
('2.5 CAPEX'!$J56+SUM(OFFSET('2.5 CAPEX'!CZ56,0,-MIN(MAX($F53-1-('2.1 Kraftwerk allgemein'!$F$16-'1.1 Allgemein'!$I$22+1),0),COLUMN(CL53)-1-('2.1 Kraftwerk allgemein'!$F$16-'1.1 Allgemein'!$I$22+1)),1,MIN(MAX($F53-('2.1 Kraftwerk allgemein'!$F$16-'1.1 Allgemein'!$I$22+1),1),COLUMN(CL53)-('2.1 Kraftwerk allgemein'!$F$16-'1.1 Allgemein'!$I$22+1)))))/$F53,
SUM(OFFSET('2.5 CAPEX'!CZ56,0,-MIN($F53-1,COLUMN(CL53)-1),1,MIN($F53,COLUMN(CL53))))/$F53)))))))</f>
        <v/>
      </c>
      <c r="CV53" s="199" t="str">
        <f ca="1">IF('2.1 Kraftwerk allgemein'!$F$15&lt;'1.1 Allgemein'!$I$22,
IF(OR(ISNUMBER($D53)=FALSE,$F53=""),"",
IF(AND('2.5 CAPEX'!$L56&lt;&gt;"x",'2.5 CAPEX'!$M56&lt;&gt;"x"),0,
IF($F53=0,0,
IF(CV$4&lt;'2.1 Kraftwerk allgemein'!$F$16,0,
IF(CV$4='2.1 Kraftwerk allgemein'!$F$16,'2.5 CAPEX'!$J56/$F53,
IF(CV$4&lt;'2.1 Kraftwerk allgemein'!$F$16+$F53,
('2.5 CAPEX'!$J56+SUM(OFFSET('2.5 CAPEX'!DA56,0,-MIN(MAX($F53-1-('2.1 Kraftwerk allgemein'!$F$16-'2.1 Kraftwerk allgemein'!$F$15+1),0),COLUMN(CM53)-1-('2.1 Kraftwerk allgemein'!$F$16-'2.1 Kraftwerk allgemein'!$F$15+1)),1,MIN(MAX($F53-('2.1 Kraftwerk allgemein'!$F$16-'2.1 Kraftwerk allgemein'!$F$15+1),1),COLUMN(CM53)-('2.1 Kraftwerk allgemein'!$F$16-'2.1 Kraftwerk allgemein'!$F$15+1)))))/$F53,
SUM(OFFSET('2.5 CAPEX'!DA56,0,-MIN($F53-1,COLUMN(CM53)-1),1,MIN($F53,COLUMN(CM53))))/$F53)))))),
IF(OR(ISNUMBER($D53)=FALSE,$F53=""),"",
IF(AND('2.5 CAPEX'!$L56&lt;&gt;"x",'2.5 CAPEX'!$M56&lt;&gt;"x"),0,
IF($F53=0,0,
IF(CV$4&lt;'2.1 Kraftwerk allgemein'!$F$16,0,
IF(CV$4='2.1 Kraftwerk allgemein'!$F$16,'2.5 CAPEX'!$J56/$F53,
IF(CV$4&lt;'2.1 Kraftwerk allgemein'!$F$16+$F53,
('2.5 CAPEX'!$J56+SUM(OFFSET('2.5 CAPEX'!DA56,0,-MIN(MAX($F53-1-('2.1 Kraftwerk allgemein'!$F$16-'1.1 Allgemein'!$I$22+1),0),COLUMN(CM53)-1-('2.1 Kraftwerk allgemein'!$F$16-'1.1 Allgemein'!$I$22+1)),1,MIN(MAX($F53-('2.1 Kraftwerk allgemein'!$F$16-'1.1 Allgemein'!$I$22+1),1),COLUMN(CM53)-('2.1 Kraftwerk allgemein'!$F$16-'1.1 Allgemein'!$I$22+1)))))/$F53,
SUM(OFFSET('2.5 CAPEX'!DA56,0,-MIN($F53-1,COLUMN(CM53)-1),1,MIN($F53,COLUMN(CM53))))/$F53)))))))</f>
        <v/>
      </c>
      <c r="CW53" s="199" t="str">
        <f ca="1">IF('2.1 Kraftwerk allgemein'!$F$15&lt;'1.1 Allgemein'!$I$22,
IF(OR(ISNUMBER($D53)=FALSE,$F53=""),"",
IF(AND('2.5 CAPEX'!$L56&lt;&gt;"x",'2.5 CAPEX'!$M56&lt;&gt;"x"),0,
IF($F53=0,0,
IF(CW$4&lt;'2.1 Kraftwerk allgemein'!$F$16,0,
IF(CW$4='2.1 Kraftwerk allgemein'!$F$16,'2.5 CAPEX'!$J56/$F53,
IF(CW$4&lt;'2.1 Kraftwerk allgemein'!$F$16+$F53,
('2.5 CAPEX'!$J56+SUM(OFFSET('2.5 CAPEX'!DB56,0,-MIN(MAX($F53-1-('2.1 Kraftwerk allgemein'!$F$16-'2.1 Kraftwerk allgemein'!$F$15+1),0),COLUMN(CN53)-1-('2.1 Kraftwerk allgemein'!$F$16-'2.1 Kraftwerk allgemein'!$F$15+1)),1,MIN(MAX($F53-('2.1 Kraftwerk allgemein'!$F$16-'2.1 Kraftwerk allgemein'!$F$15+1),1),COLUMN(CN53)-('2.1 Kraftwerk allgemein'!$F$16-'2.1 Kraftwerk allgemein'!$F$15+1)))))/$F53,
SUM(OFFSET('2.5 CAPEX'!DB56,0,-MIN($F53-1,COLUMN(CN53)-1),1,MIN($F53,COLUMN(CN53))))/$F53)))))),
IF(OR(ISNUMBER($D53)=FALSE,$F53=""),"",
IF(AND('2.5 CAPEX'!$L56&lt;&gt;"x",'2.5 CAPEX'!$M56&lt;&gt;"x"),0,
IF($F53=0,0,
IF(CW$4&lt;'2.1 Kraftwerk allgemein'!$F$16,0,
IF(CW$4='2.1 Kraftwerk allgemein'!$F$16,'2.5 CAPEX'!$J56/$F53,
IF(CW$4&lt;'2.1 Kraftwerk allgemein'!$F$16+$F53,
('2.5 CAPEX'!$J56+SUM(OFFSET('2.5 CAPEX'!DB56,0,-MIN(MAX($F53-1-('2.1 Kraftwerk allgemein'!$F$16-'1.1 Allgemein'!$I$22+1),0),COLUMN(CN53)-1-('2.1 Kraftwerk allgemein'!$F$16-'1.1 Allgemein'!$I$22+1)),1,MIN(MAX($F53-('2.1 Kraftwerk allgemein'!$F$16-'1.1 Allgemein'!$I$22+1),1),COLUMN(CN53)-('2.1 Kraftwerk allgemein'!$F$16-'1.1 Allgemein'!$I$22+1)))))/$F53,
SUM(OFFSET('2.5 CAPEX'!DB56,0,-MIN($F53-1,COLUMN(CN53)-1),1,MIN($F53,COLUMN(CN53))))/$F53)))))))</f>
        <v/>
      </c>
      <c r="CX53" s="199" t="str">
        <f ca="1">IF('2.1 Kraftwerk allgemein'!$F$15&lt;'1.1 Allgemein'!$I$22,
IF(OR(ISNUMBER($D53)=FALSE,$F53=""),"",
IF(AND('2.5 CAPEX'!$L56&lt;&gt;"x",'2.5 CAPEX'!$M56&lt;&gt;"x"),0,
IF($F53=0,0,
IF(CX$4&lt;'2.1 Kraftwerk allgemein'!$F$16,0,
IF(CX$4='2.1 Kraftwerk allgemein'!$F$16,'2.5 CAPEX'!$J56/$F53,
IF(CX$4&lt;'2.1 Kraftwerk allgemein'!$F$16+$F53,
('2.5 CAPEX'!$J56+SUM(OFFSET('2.5 CAPEX'!DC56,0,-MIN(MAX($F53-1-('2.1 Kraftwerk allgemein'!$F$16-'2.1 Kraftwerk allgemein'!$F$15+1),0),COLUMN(CO53)-1-('2.1 Kraftwerk allgemein'!$F$16-'2.1 Kraftwerk allgemein'!$F$15+1)),1,MIN(MAX($F53-('2.1 Kraftwerk allgemein'!$F$16-'2.1 Kraftwerk allgemein'!$F$15+1),1),COLUMN(CO53)-('2.1 Kraftwerk allgemein'!$F$16-'2.1 Kraftwerk allgemein'!$F$15+1)))))/$F53,
SUM(OFFSET('2.5 CAPEX'!DC56,0,-MIN($F53-1,COLUMN(CO53)-1),1,MIN($F53,COLUMN(CO53))))/$F53)))))),
IF(OR(ISNUMBER($D53)=FALSE,$F53=""),"",
IF(AND('2.5 CAPEX'!$L56&lt;&gt;"x",'2.5 CAPEX'!$M56&lt;&gt;"x"),0,
IF($F53=0,0,
IF(CX$4&lt;'2.1 Kraftwerk allgemein'!$F$16,0,
IF(CX$4='2.1 Kraftwerk allgemein'!$F$16,'2.5 CAPEX'!$J56/$F53,
IF(CX$4&lt;'2.1 Kraftwerk allgemein'!$F$16+$F53,
('2.5 CAPEX'!$J56+SUM(OFFSET('2.5 CAPEX'!DC56,0,-MIN(MAX($F53-1-('2.1 Kraftwerk allgemein'!$F$16-'1.1 Allgemein'!$I$22+1),0),COLUMN(CO53)-1-('2.1 Kraftwerk allgemein'!$F$16-'1.1 Allgemein'!$I$22+1)),1,MIN(MAX($F53-('2.1 Kraftwerk allgemein'!$F$16-'1.1 Allgemein'!$I$22+1),1),COLUMN(CO53)-('2.1 Kraftwerk allgemein'!$F$16-'1.1 Allgemein'!$I$22+1)))))/$F53,
SUM(OFFSET('2.5 CAPEX'!DC56,0,-MIN($F53-1,COLUMN(CO53)-1),1,MIN($F53,COLUMN(CO53))))/$F53)))))))</f>
        <v/>
      </c>
      <c r="CY53" s="199" t="str">
        <f ca="1">IF('2.1 Kraftwerk allgemein'!$F$15&lt;'1.1 Allgemein'!$I$22,
IF(OR(ISNUMBER($D53)=FALSE,$F53=""),"",
IF(AND('2.5 CAPEX'!$L56&lt;&gt;"x",'2.5 CAPEX'!$M56&lt;&gt;"x"),0,
IF($F53=0,0,
IF(CY$4&lt;'2.1 Kraftwerk allgemein'!$F$16,0,
IF(CY$4='2.1 Kraftwerk allgemein'!$F$16,'2.5 CAPEX'!$J56/$F53,
IF(CY$4&lt;'2.1 Kraftwerk allgemein'!$F$16+$F53,
('2.5 CAPEX'!$J56+SUM(OFFSET('2.5 CAPEX'!DD56,0,-MIN(MAX($F53-1-('2.1 Kraftwerk allgemein'!$F$16-'2.1 Kraftwerk allgemein'!$F$15+1),0),COLUMN(CP53)-1-('2.1 Kraftwerk allgemein'!$F$16-'2.1 Kraftwerk allgemein'!$F$15+1)),1,MIN(MAX($F53-('2.1 Kraftwerk allgemein'!$F$16-'2.1 Kraftwerk allgemein'!$F$15+1),1),COLUMN(CP53)-('2.1 Kraftwerk allgemein'!$F$16-'2.1 Kraftwerk allgemein'!$F$15+1)))))/$F53,
SUM(OFFSET('2.5 CAPEX'!DD56,0,-MIN($F53-1,COLUMN(CP53)-1),1,MIN($F53,COLUMN(CP53))))/$F53)))))),
IF(OR(ISNUMBER($D53)=FALSE,$F53=""),"",
IF(AND('2.5 CAPEX'!$L56&lt;&gt;"x",'2.5 CAPEX'!$M56&lt;&gt;"x"),0,
IF($F53=0,0,
IF(CY$4&lt;'2.1 Kraftwerk allgemein'!$F$16,0,
IF(CY$4='2.1 Kraftwerk allgemein'!$F$16,'2.5 CAPEX'!$J56/$F53,
IF(CY$4&lt;'2.1 Kraftwerk allgemein'!$F$16+$F53,
('2.5 CAPEX'!$J56+SUM(OFFSET('2.5 CAPEX'!DD56,0,-MIN(MAX($F53-1-('2.1 Kraftwerk allgemein'!$F$16-'1.1 Allgemein'!$I$22+1),0),COLUMN(CP53)-1-('2.1 Kraftwerk allgemein'!$F$16-'1.1 Allgemein'!$I$22+1)),1,MIN(MAX($F53-('2.1 Kraftwerk allgemein'!$F$16-'1.1 Allgemein'!$I$22+1),1),COLUMN(CP53)-('2.1 Kraftwerk allgemein'!$F$16-'1.1 Allgemein'!$I$22+1)))))/$F53,
SUM(OFFSET('2.5 CAPEX'!DD56,0,-MIN($F53-1,COLUMN(CP53)-1),1,MIN($F53,COLUMN(CP53))))/$F53)))))))</f>
        <v/>
      </c>
      <c r="CZ53" s="199" t="str">
        <f ca="1">IF('2.1 Kraftwerk allgemein'!$F$15&lt;'1.1 Allgemein'!$I$22,
IF(OR(ISNUMBER($D53)=FALSE,$F53=""),"",
IF(AND('2.5 CAPEX'!$L56&lt;&gt;"x",'2.5 CAPEX'!$M56&lt;&gt;"x"),0,
IF($F53=0,0,
IF(CZ$4&lt;'2.1 Kraftwerk allgemein'!$F$16,0,
IF(CZ$4='2.1 Kraftwerk allgemein'!$F$16,'2.5 CAPEX'!$J56/$F53,
IF(CZ$4&lt;'2.1 Kraftwerk allgemein'!$F$16+$F53,
('2.5 CAPEX'!$J56+SUM(OFFSET('2.5 CAPEX'!DE56,0,-MIN(MAX($F53-1-('2.1 Kraftwerk allgemein'!$F$16-'2.1 Kraftwerk allgemein'!$F$15+1),0),COLUMN(CQ53)-1-('2.1 Kraftwerk allgemein'!$F$16-'2.1 Kraftwerk allgemein'!$F$15+1)),1,MIN(MAX($F53-('2.1 Kraftwerk allgemein'!$F$16-'2.1 Kraftwerk allgemein'!$F$15+1),1),COLUMN(CQ53)-('2.1 Kraftwerk allgemein'!$F$16-'2.1 Kraftwerk allgemein'!$F$15+1)))))/$F53,
SUM(OFFSET('2.5 CAPEX'!DE56,0,-MIN($F53-1,COLUMN(CQ53)-1),1,MIN($F53,COLUMN(CQ53))))/$F53)))))),
IF(OR(ISNUMBER($D53)=FALSE,$F53=""),"",
IF(AND('2.5 CAPEX'!$L56&lt;&gt;"x",'2.5 CAPEX'!$M56&lt;&gt;"x"),0,
IF($F53=0,0,
IF(CZ$4&lt;'2.1 Kraftwerk allgemein'!$F$16,0,
IF(CZ$4='2.1 Kraftwerk allgemein'!$F$16,'2.5 CAPEX'!$J56/$F53,
IF(CZ$4&lt;'2.1 Kraftwerk allgemein'!$F$16+$F53,
('2.5 CAPEX'!$J56+SUM(OFFSET('2.5 CAPEX'!DE56,0,-MIN(MAX($F53-1-('2.1 Kraftwerk allgemein'!$F$16-'1.1 Allgemein'!$I$22+1),0),COLUMN(CQ53)-1-('2.1 Kraftwerk allgemein'!$F$16-'1.1 Allgemein'!$I$22+1)),1,MIN(MAX($F53-('2.1 Kraftwerk allgemein'!$F$16-'1.1 Allgemein'!$I$22+1),1),COLUMN(CQ53)-('2.1 Kraftwerk allgemein'!$F$16-'1.1 Allgemein'!$I$22+1)))))/$F53,
SUM(OFFSET('2.5 CAPEX'!DE56,0,-MIN($F53-1,COLUMN(CQ53)-1),1,MIN($F53,COLUMN(CQ53))))/$F53)))))))</f>
        <v/>
      </c>
      <c r="DA53" s="199" t="str">
        <f ca="1">IF('2.1 Kraftwerk allgemein'!$F$15&lt;'1.1 Allgemein'!$I$22,
IF(OR(ISNUMBER($D53)=FALSE,$F53=""),"",
IF(AND('2.5 CAPEX'!$L56&lt;&gt;"x",'2.5 CAPEX'!$M56&lt;&gt;"x"),0,
IF($F53=0,0,
IF(DA$4&lt;'2.1 Kraftwerk allgemein'!$F$16,0,
IF(DA$4='2.1 Kraftwerk allgemein'!$F$16,'2.5 CAPEX'!$J56/$F53,
IF(DA$4&lt;'2.1 Kraftwerk allgemein'!$F$16+$F53,
('2.5 CAPEX'!$J56+SUM(OFFSET('2.5 CAPEX'!DF56,0,-MIN(MAX($F53-1-('2.1 Kraftwerk allgemein'!$F$16-'2.1 Kraftwerk allgemein'!$F$15+1),0),COLUMN(CR53)-1-('2.1 Kraftwerk allgemein'!$F$16-'2.1 Kraftwerk allgemein'!$F$15+1)),1,MIN(MAX($F53-('2.1 Kraftwerk allgemein'!$F$16-'2.1 Kraftwerk allgemein'!$F$15+1),1),COLUMN(CR53)-('2.1 Kraftwerk allgemein'!$F$16-'2.1 Kraftwerk allgemein'!$F$15+1)))))/$F53,
SUM(OFFSET('2.5 CAPEX'!DF56,0,-MIN($F53-1,COLUMN(CR53)-1),1,MIN($F53,COLUMN(CR53))))/$F53)))))),
IF(OR(ISNUMBER($D53)=FALSE,$F53=""),"",
IF(AND('2.5 CAPEX'!$L56&lt;&gt;"x",'2.5 CAPEX'!$M56&lt;&gt;"x"),0,
IF($F53=0,0,
IF(DA$4&lt;'2.1 Kraftwerk allgemein'!$F$16,0,
IF(DA$4='2.1 Kraftwerk allgemein'!$F$16,'2.5 CAPEX'!$J56/$F53,
IF(DA$4&lt;'2.1 Kraftwerk allgemein'!$F$16+$F53,
('2.5 CAPEX'!$J56+SUM(OFFSET('2.5 CAPEX'!DF56,0,-MIN(MAX($F53-1-('2.1 Kraftwerk allgemein'!$F$16-'1.1 Allgemein'!$I$22+1),0),COLUMN(CR53)-1-('2.1 Kraftwerk allgemein'!$F$16-'1.1 Allgemein'!$I$22+1)),1,MIN(MAX($F53-('2.1 Kraftwerk allgemein'!$F$16-'1.1 Allgemein'!$I$22+1),1),COLUMN(CR53)-('2.1 Kraftwerk allgemein'!$F$16-'1.1 Allgemein'!$I$22+1)))))/$F53,
SUM(OFFSET('2.5 CAPEX'!DF56,0,-MIN($F53-1,COLUMN(CR53)-1),1,MIN($F53,COLUMN(CR53))))/$F53)))))))</f>
        <v/>
      </c>
      <c r="DB53" s="199" t="str">
        <f ca="1">IF('2.1 Kraftwerk allgemein'!$F$15&lt;'1.1 Allgemein'!$I$22,
IF(OR(ISNUMBER($D53)=FALSE,$F53=""),"",
IF(AND('2.5 CAPEX'!$L56&lt;&gt;"x",'2.5 CAPEX'!$M56&lt;&gt;"x"),0,
IF($F53=0,0,
IF(DB$4&lt;'2.1 Kraftwerk allgemein'!$F$16,0,
IF(DB$4='2.1 Kraftwerk allgemein'!$F$16,'2.5 CAPEX'!$J56/$F53,
IF(DB$4&lt;'2.1 Kraftwerk allgemein'!$F$16+$F53,
('2.5 CAPEX'!$J56+SUM(OFFSET('2.5 CAPEX'!DG56,0,-MIN(MAX($F53-1-('2.1 Kraftwerk allgemein'!$F$16-'2.1 Kraftwerk allgemein'!$F$15+1),0),COLUMN(CS53)-1-('2.1 Kraftwerk allgemein'!$F$16-'2.1 Kraftwerk allgemein'!$F$15+1)),1,MIN(MAX($F53-('2.1 Kraftwerk allgemein'!$F$16-'2.1 Kraftwerk allgemein'!$F$15+1),1),COLUMN(CS53)-('2.1 Kraftwerk allgemein'!$F$16-'2.1 Kraftwerk allgemein'!$F$15+1)))))/$F53,
SUM(OFFSET('2.5 CAPEX'!DG56,0,-MIN($F53-1,COLUMN(CS53)-1),1,MIN($F53,COLUMN(CS53))))/$F53)))))),
IF(OR(ISNUMBER($D53)=FALSE,$F53=""),"",
IF(AND('2.5 CAPEX'!$L56&lt;&gt;"x",'2.5 CAPEX'!$M56&lt;&gt;"x"),0,
IF($F53=0,0,
IF(DB$4&lt;'2.1 Kraftwerk allgemein'!$F$16,0,
IF(DB$4='2.1 Kraftwerk allgemein'!$F$16,'2.5 CAPEX'!$J56/$F53,
IF(DB$4&lt;'2.1 Kraftwerk allgemein'!$F$16+$F53,
('2.5 CAPEX'!$J56+SUM(OFFSET('2.5 CAPEX'!DG56,0,-MIN(MAX($F53-1-('2.1 Kraftwerk allgemein'!$F$16-'1.1 Allgemein'!$I$22+1),0),COLUMN(CS53)-1-('2.1 Kraftwerk allgemein'!$F$16-'1.1 Allgemein'!$I$22+1)),1,MIN(MAX($F53-('2.1 Kraftwerk allgemein'!$F$16-'1.1 Allgemein'!$I$22+1),1),COLUMN(CS53)-('2.1 Kraftwerk allgemein'!$F$16-'1.1 Allgemein'!$I$22+1)))))/$F53,
SUM(OFFSET('2.5 CAPEX'!DG56,0,-MIN($F53-1,COLUMN(CS53)-1),1,MIN($F53,COLUMN(CS53))))/$F53)))))))</f>
        <v/>
      </c>
      <c r="DC53" s="199" t="str">
        <f ca="1">IF('2.1 Kraftwerk allgemein'!$F$15&lt;'1.1 Allgemein'!$I$22,
IF(OR(ISNUMBER($D53)=FALSE,$F53=""),"",
IF(AND('2.5 CAPEX'!$L56&lt;&gt;"x",'2.5 CAPEX'!$M56&lt;&gt;"x"),0,
IF($F53=0,0,
IF(DC$4&lt;'2.1 Kraftwerk allgemein'!$F$16,0,
IF(DC$4='2.1 Kraftwerk allgemein'!$F$16,'2.5 CAPEX'!$J56/$F53,
IF(DC$4&lt;'2.1 Kraftwerk allgemein'!$F$16+$F53,
('2.5 CAPEX'!$J56+SUM(OFFSET('2.5 CAPEX'!DH56,0,-MIN(MAX($F53-1-('2.1 Kraftwerk allgemein'!$F$16-'2.1 Kraftwerk allgemein'!$F$15+1),0),COLUMN(CT53)-1-('2.1 Kraftwerk allgemein'!$F$16-'2.1 Kraftwerk allgemein'!$F$15+1)),1,MIN(MAX($F53-('2.1 Kraftwerk allgemein'!$F$16-'2.1 Kraftwerk allgemein'!$F$15+1),1),COLUMN(CT53)-('2.1 Kraftwerk allgemein'!$F$16-'2.1 Kraftwerk allgemein'!$F$15+1)))))/$F53,
SUM(OFFSET('2.5 CAPEX'!DH56,0,-MIN($F53-1,COLUMN(CT53)-1),1,MIN($F53,COLUMN(CT53))))/$F53)))))),
IF(OR(ISNUMBER($D53)=FALSE,$F53=""),"",
IF(AND('2.5 CAPEX'!$L56&lt;&gt;"x",'2.5 CAPEX'!$M56&lt;&gt;"x"),0,
IF($F53=0,0,
IF(DC$4&lt;'2.1 Kraftwerk allgemein'!$F$16,0,
IF(DC$4='2.1 Kraftwerk allgemein'!$F$16,'2.5 CAPEX'!$J56/$F53,
IF(DC$4&lt;'2.1 Kraftwerk allgemein'!$F$16+$F53,
('2.5 CAPEX'!$J56+SUM(OFFSET('2.5 CAPEX'!DH56,0,-MIN(MAX($F53-1-('2.1 Kraftwerk allgemein'!$F$16-'1.1 Allgemein'!$I$22+1),0),COLUMN(CT53)-1-('2.1 Kraftwerk allgemein'!$F$16-'1.1 Allgemein'!$I$22+1)),1,MIN(MAX($F53-('2.1 Kraftwerk allgemein'!$F$16-'1.1 Allgemein'!$I$22+1),1),COLUMN(CT53)-('2.1 Kraftwerk allgemein'!$F$16-'1.1 Allgemein'!$I$22+1)))))/$F53,
SUM(OFFSET('2.5 CAPEX'!DH56,0,-MIN($F53-1,COLUMN(CT53)-1),1,MIN($F53,COLUMN(CT53))))/$F53)))))))</f>
        <v/>
      </c>
      <c r="DD53" s="199" t="str">
        <f ca="1">IF('2.1 Kraftwerk allgemein'!$F$15&lt;'1.1 Allgemein'!$I$22,
IF(OR(ISNUMBER($D53)=FALSE,$F53=""),"",
IF(AND('2.5 CAPEX'!$L56&lt;&gt;"x",'2.5 CAPEX'!$M56&lt;&gt;"x"),0,
IF($F53=0,0,
IF(DD$4&lt;'2.1 Kraftwerk allgemein'!$F$16,0,
IF(DD$4='2.1 Kraftwerk allgemein'!$F$16,'2.5 CAPEX'!$J56/$F53,
IF(DD$4&lt;'2.1 Kraftwerk allgemein'!$F$16+$F53,
('2.5 CAPEX'!$J56+SUM(OFFSET('2.5 CAPEX'!DI56,0,-MIN(MAX($F53-1-('2.1 Kraftwerk allgemein'!$F$16-'2.1 Kraftwerk allgemein'!$F$15+1),0),COLUMN(CU53)-1-('2.1 Kraftwerk allgemein'!$F$16-'2.1 Kraftwerk allgemein'!$F$15+1)),1,MIN(MAX($F53-('2.1 Kraftwerk allgemein'!$F$16-'2.1 Kraftwerk allgemein'!$F$15+1),1),COLUMN(CU53)-('2.1 Kraftwerk allgemein'!$F$16-'2.1 Kraftwerk allgemein'!$F$15+1)))))/$F53,
SUM(OFFSET('2.5 CAPEX'!DI56,0,-MIN($F53-1,COLUMN(CU53)-1),1,MIN($F53,COLUMN(CU53))))/$F53)))))),
IF(OR(ISNUMBER($D53)=FALSE,$F53=""),"",
IF(AND('2.5 CAPEX'!$L56&lt;&gt;"x",'2.5 CAPEX'!$M56&lt;&gt;"x"),0,
IF($F53=0,0,
IF(DD$4&lt;'2.1 Kraftwerk allgemein'!$F$16,0,
IF(DD$4='2.1 Kraftwerk allgemein'!$F$16,'2.5 CAPEX'!$J56/$F53,
IF(DD$4&lt;'2.1 Kraftwerk allgemein'!$F$16+$F53,
('2.5 CAPEX'!$J56+SUM(OFFSET('2.5 CAPEX'!DI56,0,-MIN(MAX($F53-1-('2.1 Kraftwerk allgemein'!$F$16-'1.1 Allgemein'!$I$22+1),0),COLUMN(CU53)-1-('2.1 Kraftwerk allgemein'!$F$16-'1.1 Allgemein'!$I$22+1)),1,MIN(MAX($F53-('2.1 Kraftwerk allgemein'!$F$16-'1.1 Allgemein'!$I$22+1),1),COLUMN(CU53)-('2.1 Kraftwerk allgemein'!$F$16-'1.1 Allgemein'!$I$22+1)))))/$F53,
SUM(OFFSET('2.5 CAPEX'!DI56,0,-MIN($F53-1,COLUMN(CU53)-1),1,MIN($F53,COLUMN(CU53))))/$F53)))))))</f>
        <v/>
      </c>
      <c r="DE53" s="199" t="str">
        <f ca="1">IF('2.1 Kraftwerk allgemein'!$F$15&lt;'1.1 Allgemein'!$I$22,
IF(OR(ISNUMBER($D53)=FALSE,$F53=""),"",
IF(AND('2.5 CAPEX'!$L56&lt;&gt;"x",'2.5 CAPEX'!$M56&lt;&gt;"x"),0,
IF($F53=0,0,
IF(DE$4&lt;'2.1 Kraftwerk allgemein'!$F$16,0,
IF(DE$4='2.1 Kraftwerk allgemein'!$F$16,'2.5 CAPEX'!$J56/$F53,
IF(DE$4&lt;'2.1 Kraftwerk allgemein'!$F$16+$F53,
('2.5 CAPEX'!$J56+SUM(OFFSET('2.5 CAPEX'!DJ56,0,-MIN(MAX($F53-1-('2.1 Kraftwerk allgemein'!$F$16-'2.1 Kraftwerk allgemein'!$F$15+1),0),COLUMN(CV53)-1-('2.1 Kraftwerk allgemein'!$F$16-'2.1 Kraftwerk allgemein'!$F$15+1)),1,MIN(MAX($F53-('2.1 Kraftwerk allgemein'!$F$16-'2.1 Kraftwerk allgemein'!$F$15+1),1),COLUMN(CV53)-('2.1 Kraftwerk allgemein'!$F$16-'2.1 Kraftwerk allgemein'!$F$15+1)))))/$F53,
SUM(OFFSET('2.5 CAPEX'!DJ56,0,-MIN($F53-1,COLUMN(CV53)-1),1,MIN($F53,COLUMN(CV53))))/$F53)))))),
IF(OR(ISNUMBER($D53)=FALSE,$F53=""),"",
IF(AND('2.5 CAPEX'!$L56&lt;&gt;"x",'2.5 CAPEX'!$M56&lt;&gt;"x"),0,
IF($F53=0,0,
IF(DE$4&lt;'2.1 Kraftwerk allgemein'!$F$16,0,
IF(DE$4='2.1 Kraftwerk allgemein'!$F$16,'2.5 CAPEX'!$J56/$F53,
IF(DE$4&lt;'2.1 Kraftwerk allgemein'!$F$16+$F53,
('2.5 CAPEX'!$J56+SUM(OFFSET('2.5 CAPEX'!DJ56,0,-MIN(MAX($F53-1-('2.1 Kraftwerk allgemein'!$F$16-'1.1 Allgemein'!$I$22+1),0),COLUMN(CV53)-1-('2.1 Kraftwerk allgemein'!$F$16-'1.1 Allgemein'!$I$22+1)),1,MIN(MAX($F53-('2.1 Kraftwerk allgemein'!$F$16-'1.1 Allgemein'!$I$22+1),1),COLUMN(CV53)-('2.1 Kraftwerk allgemein'!$F$16-'1.1 Allgemein'!$I$22+1)))))/$F53,
SUM(OFFSET('2.5 CAPEX'!DJ56,0,-MIN($F53-1,COLUMN(CV53)-1),1,MIN($F53,COLUMN(CV53))))/$F53)))))))</f>
        <v/>
      </c>
      <c r="DF53" s="199" t="str">
        <f ca="1">IF('2.1 Kraftwerk allgemein'!$F$15&lt;'1.1 Allgemein'!$I$22,
IF(OR(ISNUMBER($D53)=FALSE,$F53=""),"",
IF(AND('2.5 CAPEX'!$L56&lt;&gt;"x",'2.5 CAPEX'!$M56&lt;&gt;"x"),0,
IF($F53=0,0,
IF(DF$4&lt;'2.1 Kraftwerk allgemein'!$F$16,0,
IF(DF$4='2.1 Kraftwerk allgemein'!$F$16,'2.5 CAPEX'!$J56/$F53,
IF(DF$4&lt;'2.1 Kraftwerk allgemein'!$F$16+$F53,
('2.5 CAPEX'!$J56+SUM(OFFSET('2.5 CAPEX'!DK56,0,-MIN(MAX($F53-1-('2.1 Kraftwerk allgemein'!$F$16-'2.1 Kraftwerk allgemein'!$F$15+1),0),COLUMN(CW53)-1-('2.1 Kraftwerk allgemein'!$F$16-'2.1 Kraftwerk allgemein'!$F$15+1)),1,MIN(MAX($F53-('2.1 Kraftwerk allgemein'!$F$16-'2.1 Kraftwerk allgemein'!$F$15+1),1),COLUMN(CW53)-('2.1 Kraftwerk allgemein'!$F$16-'2.1 Kraftwerk allgemein'!$F$15+1)))))/$F53,
SUM(OFFSET('2.5 CAPEX'!DK56,0,-MIN($F53-1,COLUMN(CW53)-1),1,MIN($F53,COLUMN(CW53))))/$F53)))))),
IF(OR(ISNUMBER($D53)=FALSE,$F53=""),"",
IF(AND('2.5 CAPEX'!$L56&lt;&gt;"x",'2.5 CAPEX'!$M56&lt;&gt;"x"),0,
IF($F53=0,0,
IF(DF$4&lt;'2.1 Kraftwerk allgemein'!$F$16,0,
IF(DF$4='2.1 Kraftwerk allgemein'!$F$16,'2.5 CAPEX'!$J56/$F53,
IF(DF$4&lt;'2.1 Kraftwerk allgemein'!$F$16+$F53,
('2.5 CAPEX'!$J56+SUM(OFFSET('2.5 CAPEX'!DK56,0,-MIN(MAX($F53-1-('2.1 Kraftwerk allgemein'!$F$16-'1.1 Allgemein'!$I$22+1),0),COLUMN(CW53)-1-('2.1 Kraftwerk allgemein'!$F$16-'1.1 Allgemein'!$I$22+1)),1,MIN(MAX($F53-('2.1 Kraftwerk allgemein'!$F$16-'1.1 Allgemein'!$I$22+1),1),COLUMN(CW53)-('2.1 Kraftwerk allgemein'!$F$16-'1.1 Allgemein'!$I$22+1)))))/$F53,
SUM(OFFSET('2.5 CAPEX'!DK56,0,-MIN($F53-1,COLUMN(CW53)-1),1,MIN($F53,COLUMN(CW53))))/$F53)))))))</f>
        <v/>
      </c>
    </row>
    <row r="54" spans="1:110" s="200" customFormat="1" ht="14" x14ac:dyDescent="0.3">
      <c r="A54" s="104"/>
      <c r="B54" s="104"/>
      <c r="C54" s="154"/>
      <c r="D54" s="191">
        <f>IF('2.5 CAPEX'!D57&lt;&gt;"",'2.5 CAPEX'!D57,"")</f>
        <v>410</v>
      </c>
      <c r="E54" s="191" t="str">
        <f>IF('2.5 CAPEX'!E57&lt;&gt;"",'2.5 CAPEX'!E57,"")</f>
        <v/>
      </c>
      <c r="F54" s="196" t="str">
        <f>IF('2.5 CAPEX'!F57&lt;&gt;"",'2.5 CAPEX'!F57,"")</f>
        <v/>
      </c>
      <c r="G54" s="197">
        <f ca="1">IF(ISNUMBER(D54)=FALSE,"",INDEX('2.5 CAPEX'!$H:$H,MATCH('3.1 Abschreibung'!$D54,'2.5 CAPEX'!$D:$D,0))+INDEX('2.5 CAPEX'!$J:$J,MATCH('3.1 Abschreibung'!$D54,'2.5 CAPEX'!$D:$D,0)))</f>
        <v>0</v>
      </c>
      <c r="H54" s="197"/>
      <c r="I54" s="198">
        <v>0</v>
      </c>
      <c r="J54" s="199" t="str">
        <f ca="1">IF('2.1 Kraftwerk allgemein'!$F$15&lt;'1.1 Allgemein'!$I$22,
IF(OR(ISNUMBER($D54)=FALSE,$F54=""),"",
IF(AND('2.5 CAPEX'!$L57&lt;&gt;"x",'2.5 CAPEX'!$M57&lt;&gt;"x"),0,
IF($F54=0,0,
IF(J$4&lt;'2.1 Kraftwerk allgemein'!$F$16,0,
IF(J$4='2.1 Kraftwerk allgemein'!$F$16,'2.5 CAPEX'!$J57/$F54,
IF(J$4&lt;'2.1 Kraftwerk allgemein'!$F$16+$F54,
('2.5 CAPEX'!$J57+SUM(OFFSET('2.5 CAPEX'!O57,0,-MIN(MAX($F54-1-('2.1 Kraftwerk allgemein'!$F$16-'2.1 Kraftwerk allgemein'!$F$15+1),0),COLUMN(A54)-1-('2.1 Kraftwerk allgemein'!$F$16-'2.1 Kraftwerk allgemein'!$F$15+1)),1,MIN(MAX($F54-('2.1 Kraftwerk allgemein'!$F$16-'2.1 Kraftwerk allgemein'!$F$15+1),1),COLUMN(A54)-('2.1 Kraftwerk allgemein'!$F$16-'2.1 Kraftwerk allgemein'!$F$15+1)))))/$F54,
SUM(OFFSET('2.5 CAPEX'!O57,0,-MIN($F54-1,COLUMN(A54)-1),1,MIN($F54,COLUMN(A54))))/$F54)))))),
IF(OR(ISNUMBER($D54)=FALSE,$F54=""),"",
IF(AND('2.5 CAPEX'!$L57&lt;&gt;"x",'2.5 CAPEX'!$M57&lt;&gt;"x"),0,
IF($F54=0,0,
IF(J$4&lt;'2.1 Kraftwerk allgemein'!$F$16,0,
IF(J$4='2.1 Kraftwerk allgemein'!$F$16,'2.5 CAPEX'!$J57/$F54,
IF(J$4&lt;'2.1 Kraftwerk allgemein'!$F$16+$F54,
('2.5 CAPEX'!$J57+SUM(OFFSET('2.5 CAPEX'!O57,0,-MIN(MAX($F54-1-('2.1 Kraftwerk allgemein'!$F$16-'1.1 Allgemein'!$I$22+1),0),COLUMN(A54)-1-('2.1 Kraftwerk allgemein'!$F$16-'1.1 Allgemein'!$I$22+1)),1,MIN(MAX($F54-('2.1 Kraftwerk allgemein'!$F$16-'1.1 Allgemein'!$I$22+1),1),COLUMN(A54)-('2.1 Kraftwerk allgemein'!$F$16-'1.1 Allgemein'!$I$22+1)))))/$F54,
SUM(OFFSET('2.5 CAPEX'!O57,0,-MIN($F54-1,COLUMN(A54)-1),1,MIN($F54,COLUMN(A54))))/$F54)))))))</f>
        <v/>
      </c>
      <c r="K54" s="199" t="str">
        <f ca="1">IF('2.1 Kraftwerk allgemein'!$F$15&lt;'1.1 Allgemein'!$I$22,
IF(OR(ISNUMBER($D54)=FALSE,$F54=""),"",
IF(AND('2.5 CAPEX'!$L57&lt;&gt;"x",'2.5 CAPEX'!$M57&lt;&gt;"x"),0,
IF($F54=0,0,
IF(K$4&lt;'2.1 Kraftwerk allgemein'!$F$16,0,
IF(K$4='2.1 Kraftwerk allgemein'!$F$16,'2.5 CAPEX'!$J57/$F54,
IF(K$4&lt;'2.1 Kraftwerk allgemein'!$F$16+$F54,
('2.5 CAPEX'!$J57+SUM(OFFSET('2.5 CAPEX'!P57,0,-MIN(MAX($F54-1-('2.1 Kraftwerk allgemein'!$F$16-'2.1 Kraftwerk allgemein'!$F$15+1),0),COLUMN(B54)-1-('2.1 Kraftwerk allgemein'!$F$16-'2.1 Kraftwerk allgemein'!$F$15+1)),1,MIN(MAX($F54-('2.1 Kraftwerk allgemein'!$F$16-'2.1 Kraftwerk allgemein'!$F$15+1),1),COLUMN(B54)-('2.1 Kraftwerk allgemein'!$F$16-'2.1 Kraftwerk allgemein'!$F$15+1)))))/$F54,
SUM(OFFSET('2.5 CAPEX'!P57,0,-MIN($F54-1,COLUMN(B54)-1),1,MIN($F54,COLUMN(B54))))/$F54)))))),
IF(OR(ISNUMBER($D54)=FALSE,$F54=""),"",
IF(AND('2.5 CAPEX'!$L57&lt;&gt;"x",'2.5 CAPEX'!$M57&lt;&gt;"x"),0,
IF($F54=0,0,
IF(K$4&lt;'2.1 Kraftwerk allgemein'!$F$16,0,
IF(K$4='2.1 Kraftwerk allgemein'!$F$16,'2.5 CAPEX'!$J57/$F54,
IF(K$4&lt;'2.1 Kraftwerk allgemein'!$F$16+$F54,
('2.5 CAPEX'!$J57+SUM(OFFSET('2.5 CAPEX'!P57,0,-MIN(MAX($F54-1-('2.1 Kraftwerk allgemein'!$F$16-'1.1 Allgemein'!$I$22+1),0),COLUMN(B54)-1-('2.1 Kraftwerk allgemein'!$F$16-'1.1 Allgemein'!$I$22+1)),1,MIN(MAX($F54-('2.1 Kraftwerk allgemein'!$F$16-'1.1 Allgemein'!$I$22+1),1),COLUMN(B54)-('2.1 Kraftwerk allgemein'!$F$16-'1.1 Allgemein'!$I$22+1)))))/$F54,
SUM(OFFSET('2.5 CAPEX'!P57,0,-MIN($F54-1,COLUMN(B54)-1),1,MIN($F54,COLUMN(B54))))/$F54)))))))</f>
        <v/>
      </c>
      <c r="L54" s="199" t="str">
        <f ca="1">IF('2.1 Kraftwerk allgemein'!$F$15&lt;'1.1 Allgemein'!$I$22,
IF(OR(ISNUMBER($D54)=FALSE,$F54=""),"",
IF(AND('2.5 CAPEX'!$L57&lt;&gt;"x",'2.5 CAPEX'!$M57&lt;&gt;"x"),0,
IF($F54=0,0,
IF(L$4&lt;'2.1 Kraftwerk allgemein'!$F$16,0,
IF(L$4='2.1 Kraftwerk allgemein'!$F$16,'2.5 CAPEX'!$J57/$F54,
IF(L$4&lt;'2.1 Kraftwerk allgemein'!$F$16+$F54,
('2.5 CAPEX'!$J57+SUM(OFFSET('2.5 CAPEX'!Q57,0,-MIN(MAX($F54-1-('2.1 Kraftwerk allgemein'!$F$16-'2.1 Kraftwerk allgemein'!$F$15+1),0),COLUMN(C54)-1-('2.1 Kraftwerk allgemein'!$F$16-'2.1 Kraftwerk allgemein'!$F$15+1)),1,MIN(MAX($F54-('2.1 Kraftwerk allgemein'!$F$16-'2.1 Kraftwerk allgemein'!$F$15+1),1),COLUMN(C54)-('2.1 Kraftwerk allgemein'!$F$16-'2.1 Kraftwerk allgemein'!$F$15+1)))))/$F54,
SUM(OFFSET('2.5 CAPEX'!Q57,0,-MIN($F54-1,COLUMN(C54)-1),1,MIN($F54,COLUMN(C54))))/$F54)))))),
IF(OR(ISNUMBER($D54)=FALSE,$F54=""),"",
IF(AND('2.5 CAPEX'!$L57&lt;&gt;"x",'2.5 CAPEX'!$M57&lt;&gt;"x"),0,
IF($F54=0,0,
IF(L$4&lt;'2.1 Kraftwerk allgemein'!$F$16,0,
IF(L$4='2.1 Kraftwerk allgemein'!$F$16,'2.5 CAPEX'!$J57/$F54,
IF(L$4&lt;'2.1 Kraftwerk allgemein'!$F$16+$F54,
('2.5 CAPEX'!$J57+SUM(OFFSET('2.5 CAPEX'!Q57,0,-MIN(MAX($F54-1-('2.1 Kraftwerk allgemein'!$F$16-'1.1 Allgemein'!$I$22+1),0),COLUMN(C54)-1-('2.1 Kraftwerk allgemein'!$F$16-'1.1 Allgemein'!$I$22+1)),1,MIN(MAX($F54-('2.1 Kraftwerk allgemein'!$F$16-'1.1 Allgemein'!$I$22+1),1),COLUMN(C54)-('2.1 Kraftwerk allgemein'!$F$16-'1.1 Allgemein'!$I$22+1)))))/$F54,
SUM(OFFSET('2.5 CAPEX'!Q57,0,-MIN($F54-1,COLUMN(C54)-1),1,MIN($F54,COLUMN(C54))))/$F54)))))))</f>
        <v/>
      </c>
      <c r="M54" s="199" t="str">
        <f ca="1">IF('2.1 Kraftwerk allgemein'!$F$15&lt;'1.1 Allgemein'!$I$22,
IF(OR(ISNUMBER($D54)=FALSE,$F54=""),"",
IF(AND('2.5 CAPEX'!$L57&lt;&gt;"x",'2.5 CAPEX'!$M57&lt;&gt;"x"),0,
IF($F54=0,0,
IF(M$4&lt;'2.1 Kraftwerk allgemein'!$F$16,0,
IF(M$4='2.1 Kraftwerk allgemein'!$F$16,'2.5 CAPEX'!$J57/$F54,
IF(M$4&lt;'2.1 Kraftwerk allgemein'!$F$16+$F54,
('2.5 CAPEX'!$J57+SUM(OFFSET('2.5 CAPEX'!R57,0,-MIN(MAX($F54-1-('2.1 Kraftwerk allgemein'!$F$16-'2.1 Kraftwerk allgemein'!$F$15+1),0),COLUMN(D54)-1-('2.1 Kraftwerk allgemein'!$F$16-'2.1 Kraftwerk allgemein'!$F$15+1)),1,MIN(MAX($F54-('2.1 Kraftwerk allgemein'!$F$16-'2.1 Kraftwerk allgemein'!$F$15+1),1),COLUMN(D54)-('2.1 Kraftwerk allgemein'!$F$16-'2.1 Kraftwerk allgemein'!$F$15+1)))))/$F54,
SUM(OFFSET('2.5 CAPEX'!R57,0,-MIN($F54-1,COLUMN(D54)-1),1,MIN($F54,COLUMN(D54))))/$F54)))))),
IF(OR(ISNUMBER($D54)=FALSE,$F54=""),"",
IF(AND('2.5 CAPEX'!$L57&lt;&gt;"x",'2.5 CAPEX'!$M57&lt;&gt;"x"),0,
IF($F54=0,0,
IF(M$4&lt;'2.1 Kraftwerk allgemein'!$F$16,0,
IF(M$4='2.1 Kraftwerk allgemein'!$F$16,'2.5 CAPEX'!$J57/$F54,
IF(M$4&lt;'2.1 Kraftwerk allgemein'!$F$16+$F54,
('2.5 CAPEX'!$J57+SUM(OFFSET('2.5 CAPEX'!R57,0,-MIN(MAX($F54-1-('2.1 Kraftwerk allgemein'!$F$16-'1.1 Allgemein'!$I$22+1),0),COLUMN(D54)-1-('2.1 Kraftwerk allgemein'!$F$16-'1.1 Allgemein'!$I$22+1)),1,MIN(MAX($F54-('2.1 Kraftwerk allgemein'!$F$16-'1.1 Allgemein'!$I$22+1),1),COLUMN(D54)-('2.1 Kraftwerk allgemein'!$F$16-'1.1 Allgemein'!$I$22+1)))))/$F54,
SUM(OFFSET('2.5 CAPEX'!R57,0,-MIN($F54-1,COLUMN(D54)-1),1,MIN($F54,COLUMN(D54))))/$F54)))))))</f>
        <v/>
      </c>
      <c r="N54" s="199" t="str">
        <f ca="1">IF('2.1 Kraftwerk allgemein'!$F$15&lt;'1.1 Allgemein'!$I$22,
IF(OR(ISNUMBER($D54)=FALSE,$F54=""),"",
IF(AND('2.5 CAPEX'!$L57&lt;&gt;"x",'2.5 CAPEX'!$M57&lt;&gt;"x"),0,
IF($F54=0,0,
IF(N$4&lt;'2.1 Kraftwerk allgemein'!$F$16,0,
IF(N$4='2.1 Kraftwerk allgemein'!$F$16,'2.5 CAPEX'!$J57/$F54,
IF(N$4&lt;'2.1 Kraftwerk allgemein'!$F$16+$F54,
('2.5 CAPEX'!$J57+SUM(OFFSET('2.5 CAPEX'!S57,0,-MIN(MAX($F54-1-('2.1 Kraftwerk allgemein'!$F$16-'2.1 Kraftwerk allgemein'!$F$15+1),0),COLUMN(E54)-1-('2.1 Kraftwerk allgemein'!$F$16-'2.1 Kraftwerk allgemein'!$F$15+1)),1,MIN(MAX($F54-('2.1 Kraftwerk allgemein'!$F$16-'2.1 Kraftwerk allgemein'!$F$15+1),1),COLUMN(E54)-('2.1 Kraftwerk allgemein'!$F$16-'2.1 Kraftwerk allgemein'!$F$15+1)))))/$F54,
SUM(OFFSET('2.5 CAPEX'!S57,0,-MIN($F54-1,COLUMN(E54)-1),1,MIN($F54,COLUMN(E54))))/$F54)))))),
IF(OR(ISNUMBER($D54)=FALSE,$F54=""),"",
IF(AND('2.5 CAPEX'!$L57&lt;&gt;"x",'2.5 CAPEX'!$M57&lt;&gt;"x"),0,
IF($F54=0,0,
IF(N$4&lt;'2.1 Kraftwerk allgemein'!$F$16,0,
IF(N$4='2.1 Kraftwerk allgemein'!$F$16,'2.5 CAPEX'!$J57/$F54,
IF(N$4&lt;'2.1 Kraftwerk allgemein'!$F$16+$F54,
('2.5 CAPEX'!$J57+SUM(OFFSET('2.5 CAPEX'!S57,0,-MIN(MAX($F54-1-('2.1 Kraftwerk allgemein'!$F$16-'1.1 Allgemein'!$I$22+1),0),COLUMN(E54)-1-('2.1 Kraftwerk allgemein'!$F$16-'1.1 Allgemein'!$I$22+1)),1,MIN(MAX($F54-('2.1 Kraftwerk allgemein'!$F$16-'1.1 Allgemein'!$I$22+1),1),COLUMN(E54)-('2.1 Kraftwerk allgemein'!$F$16-'1.1 Allgemein'!$I$22+1)))))/$F54,
SUM(OFFSET('2.5 CAPEX'!S57,0,-MIN($F54-1,COLUMN(E54)-1),1,MIN($F54,COLUMN(E54))))/$F54)))))))</f>
        <v/>
      </c>
      <c r="O54" s="199" t="str">
        <f ca="1">IF('2.1 Kraftwerk allgemein'!$F$15&lt;'1.1 Allgemein'!$I$22,
IF(OR(ISNUMBER($D54)=FALSE,$F54=""),"",
IF(AND('2.5 CAPEX'!$L57&lt;&gt;"x",'2.5 CAPEX'!$M57&lt;&gt;"x"),0,
IF($F54=0,0,
IF(O$4&lt;'2.1 Kraftwerk allgemein'!$F$16,0,
IF(O$4='2.1 Kraftwerk allgemein'!$F$16,'2.5 CAPEX'!$J57/$F54,
IF(O$4&lt;'2.1 Kraftwerk allgemein'!$F$16+$F54,
('2.5 CAPEX'!$J57+SUM(OFFSET('2.5 CAPEX'!T57,0,-MIN(MAX($F54-1-('2.1 Kraftwerk allgemein'!$F$16-'2.1 Kraftwerk allgemein'!$F$15+1),0),COLUMN(F54)-1-('2.1 Kraftwerk allgemein'!$F$16-'2.1 Kraftwerk allgemein'!$F$15+1)),1,MIN(MAX($F54-('2.1 Kraftwerk allgemein'!$F$16-'2.1 Kraftwerk allgemein'!$F$15+1),1),COLUMN(F54)-('2.1 Kraftwerk allgemein'!$F$16-'2.1 Kraftwerk allgemein'!$F$15+1)))))/$F54,
SUM(OFFSET('2.5 CAPEX'!T57,0,-MIN($F54-1,COLUMN(F54)-1),1,MIN($F54,COLUMN(F54))))/$F54)))))),
IF(OR(ISNUMBER($D54)=FALSE,$F54=""),"",
IF(AND('2.5 CAPEX'!$L57&lt;&gt;"x",'2.5 CAPEX'!$M57&lt;&gt;"x"),0,
IF($F54=0,0,
IF(O$4&lt;'2.1 Kraftwerk allgemein'!$F$16,0,
IF(O$4='2.1 Kraftwerk allgemein'!$F$16,'2.5 CAPEX'!$J57/$F54,
IF(O$4&lt;'2.1 Kraftwerk allgemein'!$F$16+$F54,
('2.5 CAPEX'!$J57+SUM(OFFSET('2.5 CAPEX'!T57,0,-MIN(MAX($F54-1-('2.1 Kraftwerk allgemein'!$F$16-'1.1 Allgemein'!$I$22+1),0),COLUMN(F54)-1-('2.1 Kraftwerk allgemein'!$F$16-'1.1 Allgemein'!$I$22+1)),1,MIN(MAX($F54-('2.1 Kraftwerk allgemein'!$F$16-'1.1 Allgemein'!$I$22+1),1),COLUMN(F54)-('2.1 Kraftwerk allgemein'!$F$16-'1.1 Allgemein'!$I$22+1)))))/$F54,
SUM(OFFSET('2.5 CAPEX'!T57,0,-MIN($F54-1,COLUMN(F54)-1),1,MIN($F54,COLUMN(F54))))/$F54)))))))</f>
        <v/>
      </c>
      <c r="P54" s="199" t="str">
        <f ca="1">IF('2.1 Kraftwerk allgemein'!$F$15&lt;'1.1 Allgemein'!$I$22,
IF(OR(ISNUMBER($D54)=FALSE,$F54=""),"",
IF(AND('2.5 CAPEX'!$L57&lt;&gt;"x",'2.5 CAPEX'!$M57&lt;&gt;"x"),0,
IF($F54=0,0,
IF(P$4&lt;'2.1 Kraftwerk allgemein'!$F$16,0,
IF(P$4='2.1 Kraftwerk allgemein'!$F$16,'2.5 CAPEX'!$J57/$F54,
IF(P$4&lt;'2.1 Kraftwerk allgemein'!$F$16+$F54,
('2.5 CAPEX'!$J57+SUM(OFFSET('2.5 CAPEX'!U57,0,-MIN(MAX($F54-1-('2.1 Kraftwerk allgemein'!$F$16-'2.1 Kraftwerk allgemein'!$F$15+1),0),COLUMN(G54)-1-('2.1 Kraftwerk allgemein'!$F$16-'2.1 Kraftwerk allgemein'!$F$15+1)),1,MIN(MAX($F54-('2.1 Kraftwerk allgemein'!$F$16-'2.1 Kraftwerk allgemein'!$F$15+1),1),COLUMN(G54)-('2.1 Kraftwerk allgemein'!$F$16-'2.1 Kraftwerk allgemein'!$F$15+1)))))/$F54,
SUM(OFFSET('2.5 CAPEX'!U57,0,-MIN($F54-1,COLUMN(G54)-1),1,MIN($F54,COLUMN(G54))))/$F54)))))),
IF(OR(ISNUMBER($D54)=FALSE,$F54=""),"",
IF(AND('2.5 CAPEX'!$L57&lt;&gt;"x",'2.5 CAPEX'!$M57&lt;&gt;"x"),0,
IF($F54=0,0,
IF(P$4&lt;'2.1 Kraftwerk allgemein'!$F$16,0,
IF(P$4='2.1 Kraftwerk allgemein'!$F$16,'2.5 CAPEX'!$J57/$F54,
IF(P$4&lt;'2.1 Kraftwerk allgemein'!$F$16+$F54,
('2.5 CAPEX'!$J57+SUM(OFFSET('2.5 CAPEX'!U57,0,-MIN(MAX($F54-1-('2.1 Kraftwerk allgemein'!$F$16-'1.1 Allgemein'!$I$22+1),0),COLUMN(G54)-1-('2.1 Kraftwerk allgemein'!$F$16-'1.1 Allgemein'!$I$22+1)),1,MIN(MAX($F54-('2.1 Kraftwerk allgemein'!$F$16-'1.1 Allgemein'!$I$22+1),1),COLUMN(G54)-('2.1 Kraftwerk allgemein'!$F$16-'1.1 Allgemein'!$I$22+1)))))/$F54,
SUM(OFFSET('2.5 CAPEX'!U57,0,-MIN($F54-1,COLUMN(G54)-1),1,MIN($F54,COLUMN(G54))))/$F54)))))))</f>
        <v/>
      </c>
      <c r="Q54" s="199" t="str">
        <f ca="1">IF('2.1 Kraftwerk allgemein'!$F$15&lt;'1.1 Allgemein'!$I$22,
IF(OR(ISNUMBER($D54)=FALSE,$F54=""),"",
IF(AND('2.5 CAPEX'!$L57&lt;&gt;"x",'2.5 CAPEX'!$M57&lt;&gt;"x"),0,
IF($F54=0,0,
IF(Q$4&lt;'2.1 Kraftwerk allgemein'!$F$16,0,
IF(Q$4='2.1 Kraftwerk allgemein'!$F$16,'2.5 CAPEX'!$J57/$F54,
IF(Q$4&lt;'2.1 Kraftwerk allgemein'!$F$16+$F54,
('2.5 CAPEX'!$J57+SUM(OFFSET('2.5 CAPEX'!V57,0,-MIN(MAX($F54-1-('2.1 Kraftwerk allgemein'!$F$16-'2.1 Kraftwerk allgemein'!$F$15+1),0),COLUMN(H54)-1-('2.1 Kraftwerk allgemein'!$F$16-'2.1 Kraftwerk allgemein'!$F$15+1)),1,MIN(MAX($F54-('2.1 Kraftwerk allgemein'!$F$16-'2.1 Kraftwerk allgemein'!$F$15+1),1),COLUMN(H54)-('2.1 Kraftwerk allgemein'!$F$16-'2.1 Kraftwerk allgemein'!$F$15+1)))))/$F54,
SUM(OFFSET('2.5 CAPEX'!V57,0,-MIN($F54-1,COLUMN(H54)-1),1,MIN($F54,COLUMN(H54))))/$F54)))))),
IF(OR(ISNUMBER($D54)=FALSE,$F54=""),"",
IF(AND('2.5 CAPEX'!$L57&lt;&gt;"x",'2.5 CAPEX'!$M57&lt;&gt;"x"),0,
IF($F54=0,0,
IF(Q$4&lt;'2.1 Kraftwerk allgemein'!$F$16,0,
IF(Q$4='2.1 Kraftwerk allgemein'!$F$16,'2.5 CAPEX'!$J57/$F54,
IF(Q$4&lt;'2.1 Kraftwerk allgemein'!$F$16+$F54,
('2.5 CAPEX'!$J57+SUM(OFFSET('2.5 CAPEX'!V57,0,-MIN(MAX($F54-1-('2.1 Kraftwerk allgemein'!$F$16-'1.1 Allgemein'!$I$22+1),0),COLUMN(H54)-1-('2.1 Kraftwerk allgemein'!$F$16-'1.1 Allgemein'!$I$22+1)),1,MIN(MAX($F54-('2.1 Kraftwerk allgemein'!$F$16-'1.1 Allgemein'!$I$22+1),1),COLUMN(H54)-('2.1 Kraftwerk allgemein'!$F$16-'1.1 Allgemein'!$I$22+1)))))/$F54,
SUM(OFFSET('2.5 CAPEX'!V57,0,-MIN($F54-1,COLUMN(H54)-1),1,MIN($F54,COLUMN(H54))))/$F54)))))))</f>
        <v/>
      </c>
      <c r="R54" s="199" t="str">
        <f ca="1">IF('2.1 Kraftwerk allgemein'!$F$15&lt;'1.1 Allgemein'!$I$22,
IF(OR(ISNUMBER($D54)=FALSE,$F54=""),"",
IF(AND('2.5 CAPEX'!$L57&lt;&gt;"x",'2.5 CAPEX'!$M57&lt;&gt;"x"),0,
IF($F54=0,0,
IF(R$4&lt;'2.1 Kraftwerk allgemein'!$F$16,0,
IF(R$4='2.1 Kraftwerk allgemein'!$F$16,'2.5 CAPEX'!$J57/$F54,
IF(R$4&lt;'2.1 Kraftwerk allgemein'!$F$16+$F54,
('2.5 CAPEX'!$J57+SUM(OFFSET('2.5 CAPEX'!W57,0,-MIN(MAX($F54-1-('2.1 Kraftwerk allgemein'!$F$16-'2.1 Kraftwerk allgemein'!$F$15+1),0),COLUMN(I54)-1-('2.1 Kraftwerk allgemein'!$F$16-'2.1 Kraftwerk allgemein'!$F$15+1)),1,MIN(MAX($F54-('2.1 Kraftwerk allgemein'!$F$16-'2.1 Kraftwerk allgemein'!$F$15+1),1),COLUMN(I54)-('2.1 Kraftwerk allgemein'!$F$16-'2.1 Kraftwerk allgemein'!$F$15+1)))))/$F54,
SUM(OFFSET('2.5 CAPEX'!W57,0,-MIN($F54-1,COLUMN(I54)-1),1,MIN($F54,COLUMN(I54))))/$F54)))))),
IF(OR(ISNUMBER($D54)=FALSE,$F54=""),"",
IF(AND('2.5 CAPEX'!$L57&lt;&gt;"x",'2.5 CAPEX'!$M57&lt;&gt;"x"),0,
IF($F54=0,0,
IF(R$4&lt;'2.1 Kraftwerk allgemein'!$F$16,0,
IF(R$4='2.1 Kraftwerk allgemein'!$F$16,'2.5 CAPEX'!$J57/$F54,
IF(R$4&lt;'2.1 Kraftwerk allgemein'!$F$16+$F54,
('2.5 CAPEX'!$J57+SUM(OFFSET('2.5 CAPEX'!W57,0,-MIN(MAX($F54-1-('2.1 Kraftwerk allgemein'!$F$16-'1.1 Allgemein'!$I$22+1),0),COLUMN(I54)-1-('2.1 Kraftwerk allgemein'!$F$16-'1.1 Allgemein'!$I$22+1)),1,MIN(MAX($F54-('2.1 Kraftwerk allgemein'!$F$16-'1.1 Allgemein'!$I$22+1),1),COLUMN(I54)-('2.1 Kraftwerk allgemein'!$F$16-'1.1 Allgemein'!$I$22+1)))))/$F54,
SUM(OFFSET('2.5 CAPEX'!W57,0,-MIN($F54-1,COLUMN(I54)-1),1,MIN($F54,COLUMN(I54))))/$F54)))))))</f>
        <v/>
      </c>
      <c r="S54" s="199" t="str">
        <f ca="1">IF('2.1 Kraftwerk allgemein'!$F$15&lt;'1.1 Allgemein'!$I$22,
IF(OR(ISNUMBER($D54)=FALSE,$F54=""),"",
IF(AND('2.5 CAPEX'!$L57&lt;&gt;"x",'2.5 CAPEX'!$M57&lt;&gt;"x"),0,
IF($F54=0,0,
IF(S$4&lt;'2.1 Kraftwerk allgemein'!$F$16,0,
IF(S$4='2.1 Kraftwerk allgemein'!$F$16,'2.5 CAPEX'!$J57/$F54,
IF(S$4&lt;'2.1 Kraftwerk allgemein'!$F$16+$F54,
('2.5 CAPEX'!$J57+SUM(OFFSET('2.5 CAPEX'!X57,0,-MIN(MAX($F54-1-('2.1 Kraftwerk allgemein'!$F$16-'2.1 Kraftwerk allgemein'!$F$15+1),0),COLUMN(J54)-1-('2.1 Kraftwerk allgemein'!$F$16-'2.1 Kraftwerk allgemein'!$F$15+1)),1,MIN(MAX($F54-('2.1 Kraftwerk allgemein'!$F$16-'2.1 Kraftwerk allgemein'!$F$15+1),1),COLUMN(J54)-('2.1 Kraftwerk allgemein'!$F$16-'2.1 Kraftwerk allgemein'!$F$15+1)))))/$F54,
SUM(OFFSET('2.5 CAPEX'!X57,0,-MIN($F54-1,COLUMN(J54)-1),1,MIN($F54,COLUMN(J54))))/$F54)))))),
IF(OR(ISNUMBER($D54)=FALSE,$F54=""),"",
IF(AND('2.5 CAPEX'!$L57&lt;&gt;"x",'2.5 CAPEX'!$M57&lt;&gt;"x"),0,
IF($F54=0,0,
IF(S$4&lt;'2.1 Kraftwerk allgemein'!$F$16,0,
IF(S$4='2.1 Kraftwerk allgemein'!$F$16,'2.5 CAPEX'!$J57/$F54,
IF(S$4&lt;'2.1 Kraftwerk allgemein'!$F$16+$F54,
('2.5 CAPEX'!$J57+SUM(OFFSET('2.5 CAPEX'!X57,0,-MIN(MAX($F54-1-('2.1 Kraftwerk allgemein'!$F$16-'1.1 Allgemein'!$I$22+1),0),COLUMN(J54)-1-('2.1 Kraftwerk allgemein'!$F$16-'1.1 Allgemein'!$I$22+1)),1,MIN(MAX($F54-('2.1 Kraftwerk allgemein'!$F$16-'1.1 Allgemein'!$I$22+1),1),COLUMN(J54)-('2.1 Kraftwerk allgemein'!$F$16-'1.1 Allgemein'!$I$22+1)))))/$F54,
SUM(OFFSET('2.5 CAPEX'!X57,0,-MIN($F54-1,COLUMN(J54)-1),1,MIN($F54,COLUMN(J54))))/$F54)))))))</f>
        <v/>
      </c>
      <c r="T54" s="199" t="str">
        <f ca="1">IF('2.1 Kraftwerk allgemein'!$F$15&lt;'1.1 Allgemein'!$I$22,
IF(OR(ISNUMBER($D54)=FALSE,$F54=""),"",
IF(AND('2.5 CAPEX'!$L57&lt;&gt;"x",'2.5 CAPEX'!$M57&lt;&gt;"x"),0,
IF($F54=0,0,
IF(T$4&lt;'2.1 Kraftwerk allgemein'!$F$16,0,
IF(T$4='2.1 Kraftwerk allgemein'!$F$16,'2.5 CAPEX'!$J57/$F54,
IF(T$4&lt;'2.1 Kraftwerk allgemein'!$F$16+$F54,
('2.5 CAPEX'!$J57+SUM(OFFSET('2.5 CAPEX'!Y57,0,-MIN(MAX($F54-1-('2.1 Kraftwerk allgemein'!$F$16-'2.1 Kraftwerk allgemein'!$F$15+1),0),COLUMN(K54)-1-('2.1 Kraftwerk allgemein'!$F$16-'2.1 Kraftwerk allgemein'!$F$15+1)),1,MIN(MAX($F54-('2.1 Kraftwerk allgemein'!$F$16-'2.1 Kraftwerk allgemein'!$F$15+1),1),COLUMN(K54)-('2.1 Kraftwerk allgemein'!$F$16-'2.1 Kraftwerk allgemein'!$F$15+1)))))/$F54,
SUM(OFFSET('2.5 CAPEX'!Y57,0,-MIN($F54-1,COLUMN(K54)-1),1,MIN($F54,COLUMN(K54))))/$F54)))))),
IF(OR(ISNUMBER($D54)=FALSE,$F54=""),"",
IF(AND('2.5 CAPEX'!$L57&lt;&gt;"x",'2.5 CAPEX'!$M57&lt;&gt;"x"),0,
IF($F54=0,0,
IF(T$4&lt;'2.1 Kraftwerk allgemein'!$F$16,0,
IF(T$4='2.1 Kraftwerk allgemein'!$F$16,'2.5 CAPEX'!$J57/$F54,
IF(T$4&lt;'2.1 Kraftwerk allgemein'!$F$16+$F54,
('2.5 CAPEX'!$J57+SUM(OFFSET('2.5 CAPEX'!Y57,0,-MIN(MAX($F54-1-('2.1 Kraftwerk allgemein'!$F$16-'1.1 Allgemein'!$I$22+1),0),COLUMN(K54)-1-('2.1 Kraftwerk allgemein'!$F$16-'1.1 Allgemein'!$I$22+1)),1,MIN(MAX($F54-('2.1 Kraftwerk allgemein'!$F$16-'1.1 Allgemein'!$I$22+1),1),COLUMN(K54)-('2.1 Kraftwerk allgemein'!$F$16-'1.1 Allgemein'!$I$22+1)))))/$F54,
SUM(OFFSET('2.5 CAPEX'!Y57,0,-MIN($F54-1,COLUMN(K54)-1),1,MIN($F54,COLUMN(K54))))/$F54)))))))</f>
        <v/>
      </c>
      <c r="U54" s="199" t="str">
        <f ca="1">IF('2.1 Kraftwerk allgemein'!$F$15&lt;'1.1 Allgemein'!$I$22,
IF(OR(ISNUMBER($D54)=FALSE,$F54=""),"",
IF(AND('2.5 CAPEX'!$L57&lt;&gt;"x",'2.5 CAPEX'!$M57&lt;&gt;"x"),0,
IF($F54=0,0,
IF(U$4&lt;'2.1 Kraftwerk allgemein'!$F$16,0,
IF(U$4='2.1 Kraftwerk allgemein'!$F$16,'2.5 CAPEX'!$J57/$F54,
IF(U$4&lt;'2.1 Kraftwerk allgemein'!$F$16+$F54,
('2.5 CAPEX'!$J57+SUM(OFFSET('2.5 CAPEX'!Z57,0,-MIN(MAX($F54-1-('2.1 Kraftwerk allgemein'!$F$16-'2.1 Kraftwerk allgemein'!$F$15+1),0),COLUMN(L54)-1-('2.1 Kraftwerk allgemein'!$F$16-'2.1 Kraftwerk allgemein'!$F$15+1)),1,MIN(MAX($F54-('2.1 Kraftwerk allgemein'!$F$16-'2.1 Kraftwerk allgemein'!$F$15+1),1),COLUMN(L54)-('2.1 Kraftwerk allgemein'!$F$16-'2.1 Kraftwerk allgemein'!$F$15+1)))))/$F54,
SUM(OFFSET('2.5 CAPEX'!Z57,0,-MIN($F54-1,COLUMN(L54)-1),1,MIN($F54,COLUMN(L54))))/$F54)))))),
IF(OR(ISNUMBER($D54)=FALSE,$F54=""),"",
IF(AND('2.5 CAPEX'!$L57&lt;&gt;"x",'2.5 CAPEX'!$M57&lt;&gt;"x"),0,
IF($F54=0,0,
IF(U$4&lt;'2.1 Kraftwerk allgemein'!$F$16,0,
IF(U$4='2.1 Kraftwerk allgemein'!$F$16,'2.5 CAPEX'!$J57/$F54,
IF(U$4&lt;'2.1 Kraftwerk allgemein'!$F$16+$F54,
('2.5 CAPEX'!$J57+SUM(OFFSET('2.5 CAPEX'!Z57,0,-MIN(MAX($F54-1-('2.1 Kraftwerk allgemein'!$F$16-'1.1 Allgemein'!$I$22+1),0),COLUMN(L54)-1-('2.1 Kraftwerk allgemein'!$F$16-'1.1 Allgemein'!$I$22+1)),1,MIN(MAX($F54-('2.1 Kraftwerk allgemein'!$F$16-'1.1 Allgemein'!$I$22+1),1),COLUMN(L54)-('2.1 Kraftwerk allgemein'!$F$16-'1.1 Allgemein'!$I$22+1)))))/$F54,
SUM(OFFSET('2.5 CAPEX'!Z57,0,-MIN($F54-1,COLUMN(L54)-1),1,MIN($F54,COLUMN(L54))))/$F54)))))))</f>
        <v/>
      </c>
      <c r="V54" s="199" t="str">
        <f ca="1">IF('2.1 Kraftwerk allgemein'!$F$15&lt;'1.1 Allgemein'!$I$22,
IF(OR(ISNUMBER($D54)=FALSE,$F54=""),"",
IF(AND('2.5 CAPEX'!$L57&lt;&gt;"x",'2.5 CAPEX'!$M57&lt;&gt;"x"),0,
IF($F54=0,0,
IF(V$4&lt;'2.1 Kraftwerk allgemein'!$F$16,0,
IF(V$4='2.1 Kraftwerk allgemein'!$F$16,'2.5 CAPEX'!$J57/$F54,
IF(V$4&lt;'2.1 Kraftwerk allgemein'!$F$16+$F54,
('2.5 CAPEX'!$J57+SUM(OFFSET('2.5 CAPEX'!AA57,0,-MIN(MAX($F54-1-('2.1 Kraftwerk allgemein'!$F$16-'2.1 Kraftwerk allgemein'!$F$15+1),0),COLUMN(M54)-1-('2.1 Kraftwerk allgemein'!$F$16-'2.1 Kraftwerk allgemein'!$F$15+1)),1,MIN(MAX($F54-('2.1 Kraftwerk allgemein'!$F$16-'2.1 Kraftwerk allgemein'!$F$15+1),1),COLUMN(M54)-('2.1 Kraftwerk allgemein'!$F$16-'2.1 Kraftwerk allgemein'!$F$15+1)))))/$F54,
SUM(OFFSET('2.5 CAPEX'!AA57,0,-MIN($F54-1,COLUMN(M54)-1),1,MIN($F54,COLUMN(M54))))/$F54)))))),
IF(OR(ISNUMBER($D54)=FALSE,$F54=""),"",
IF(AND('2.5 CAPEX'!$L57&lt;&gt;"x",'2.5 CAPEX'!$M57&lt;&gt;"x"),0,
IF($F54=0,0,
IF(V$4&lt;'2.1 Kraftwerk allgemein'!$F$16,0,
IF(V$4='2.1 Kraftwerk allgemein'!$F$16,'2.5 CAPEX'!$J57/$F54,
IF(V$4&lt;'2.1 Kraftwerk allgemein'!$F$16+$F54,
('2.5 CAPEX'!$J57+SUM(OFFSET('2.5 CAPEX'!AA57,0,-MIN(MAX($F54-1-('2.1 Kraftwerk allgemein'!$F$16-'1.1 Allgemein'!$I$22+1),0),COLUMN(M54)-1-('2.1 Kraftwerk allgemein'!$F$16-'1.1 Allgemein'!$I$22+1)),1,MIN(MAX($F54-('2.1 Kraftwerk allgemein'!$F$16-'1.1 Allgemein'!$I$22+1),1),COLUMN(M54)-('2.1 Kraftwerk allgemein'!$F$16-'1.1 Allgemein'!$I$22+1)))))/$F54,
SUM(OFFSET('2.5 CAPEX'!AA57,0,-MIN($F54-1,COLUMN(M54)-1),1,MIN($F54,COLUMN(M54))))/$F54)))))))</f>
        <v/>
      </c>
      <c r="W54" s="199" t="str">
        <f ca="1">IF('2.1 Kraftwerk allgemein'!$F$15&lt;'1.1 Allgemein'!$I$22,
IF(OR(ISNUMBER($D54)=FALSE,$F54=""),"",
IF(AND('2.5 CAPEX'!$L57&lt;&gt;"x",'2.5 CAPEX'!$M57&lt;&gt;"x"),0,
IF($F54=0,0,
IF(W$4&lt;'2.1 Kraftwerk allgemein'!$F$16,0,
IF(W$4='2.1 Kraftwerk allgemein'!$F$16,'2.5 CAPEX'!$J57/$F54,
IF(W$4&lt;'2.1 Kraftwerk allgemein'!$F$16+$F54,
('2.5 CAPEX'!$J57+SUM(OFFSET('2.5 CAPEX'!AB57,0,-MIN(MAX($F54-1-('2.1 Kraftwerk allgemein'!$F$16-'2.1 Kraftwerk allgemein'!$F$15+1),0),COLUMN(N54)-1-('2.1 Kraftwerk allgemein'!$F$16-'2.1 Kraftwerk allgemein'!$F$15+1)),1,MIN(MAX($F54-('2.1 Kraftwerk allgemein'!$F$16-'2.1 Kraftwerk allgemein'!$F$15+1),1),COLUMN(N54)-('2.1 Kraftwerk allgemein'!$F$16-'2.1 Kraftwerk allgemein'!$F$15+1)))))/$F54,
SUM(OFFSET('2.5 CAPEX'!AB57,0,-MIN($F54-1,COLUMN(N54)-1),1,MIN($F54,COLUMN(N54))))/$F54)))))),
IF(OR(ISNUMBER($D54)=FALSE,$F54=""),"",
IF(AND('2.5 CAPEX'!$L57&lt;&gt;"x",'2.5 CAPEX'!$M57&lt;&gt;"x"),0,
IF($F54=0,0,
IF(W$4&lt;'2.1 Kraftwerk allgemein'!$F$16,0,
IF(W$4='2.1 Kraftwerk allgemein'!$F$16,'2.5 CAPEX'!$J57/$F54,
IF(W$4&lt;'2.1 Kraftwerk allgemein'!$F$16+$F54,
('2.5 CAPEX'!$J57+SUM(OFFSET('2.5 CAPEX'!AB57,0,-MIN(MAX($F54-1-('2.1 Kraftwerk allgemein'!$F$16-'1.1 Allgemein'!$I$22+1),0),COLUMN(N54)-1-('2.1 Kraftwerk allgemein'!$F$16-'1.1 Allgemein'!$I$22+1)),1,MIN(MAX($F54-('2.1 Kraftwerk allgemein'!$F$16-'1.1 Allgemein'!$I$22+1),1),COLUMN(N54)-('2.1 Kraftwerk allgemein'!$F$16-'1.1 Allgemein'!$I$22+1)))))/$F54,
SUM(OFFSET('2.5 CAPEX'!AB57,0,-MIN($F54-1,COLUMN(N54)-1),1,MIN($F54,COLUMN(N54))))/$F54)))))))</f>
        <v/>
      </c>
      <c r="X54" s="199" t="str">
        <f ca="1">IF('2.1 Kraftwerk allgemein'!$F$15&lt;'1.1 Allgemein'!$I$22,
IF(OR(ISNUMBER($D54)=FALSE,$F54=""),"",
IF(AND('2.5 CAPEX'!$L57&lt;&gt;"x",'2.5 CAPEX'!$M57&lt;&gt;"x"),0,
IF($F54=0,0,
IF(X$4&lt;'2.1 Kraftwerk allgemein'!$F$16,0,
IF(X$4='2.1 Kraftwerk allgemein'!$F$16,'2.5 CAPEX'!$J57/$F54,
IF(X$4&lt;'2.1 Kraftwerk allgemein'!$F$16+$F54,
('2.5 CAPEX'!$J57+SUM(OFFSET('2.5 CAPEX'!AC57,0,-MIN(MAX($F54-1-('2.1 Kraftwerk allgemein'!$F$16-'2.1 Kraftwerk allgemein'!$F$15+1),0),COLUMN(O54)-1-('2.1 Kraftwerk allgemein'!$F$16-'2.1 Kraftwerk allgemein'!$F$15+1)),1,MIN(MAX($F54-('2.1 Kraftwerk allgemein'!$F$16-'2.1 Kraftwerk allgemein'!$F$15+1),1),COLUMN(O54)-('2.1 Kraftwerk allgemein'!$F$16-'2.1 Kraftwerk allgemein'!$F$15+1)))))/$F54,
SUM(OFFSET('2.5 CAPEX'!AC57,0,-MIN($F54-1,COLUMN(O54)-1),1,MIN($F54,COLUMN(O54))))/$F54)))))),
IF(OR(ISNUMBER($D54)=FALSE,$F54=""),"",
IF(AND('2.5 CAPEX'!$L57&lt;&gt;"x",'2.5 CAPEX'!$M57&lt;&gt;"x"),0,
IF($F54=0,0,
IF(X$4&lt;'2.1 Kraftwerk allgemein'!$F$16,0,
IF(X$4='2.1 Kraftwerk allgemein'!$F$16,'2.5 CAPEX'!$J57/$F54,
IF(X$4&lt;'2.1 Kraftwerk allgemein'!$F$16+$F54,
('2.5 CAPEX'!$J57+SUM(OFFSET('2.5 CAPEX'!AC57,0,-MIN(MAX($F54-1-('2.1 Kraftwerk allgemein'!$F$16-'1.1 Allgemein'!$I$22+1),0),COLUMN(O54)-1-('2.1 Kraftwerk allgemein'!$F$16-'1.1 Allgemein'!$I$22+1)),1,MIN(MAX($F54-('2.1 Kraftwerk allgemein'!$F$16-'1.1 Allgemein'!$I$22+1),1),COLUMN(O54)-('2.1 Kraftwerk allgemein'!$F$16-'1.1 Allgemein'!$I$22+1)))))/$F54,
SUM(OFFSET('2.5 CAPEX'!AC57,0,-MIN($F54-1,COLUMN(O54)-1),1,MIN($F54,COLUMN(O54))))/$F54)))))))</f>
        <v/>
      </c>
      <c r="Y54" s="199" t="str">
        <f ca="1">IF('2.1 Kraftwerk allgemein'!$F$15&lt;'1.1 Allgemein'!$I$22,
IF(OR(ISNUMBER($D54)=FALSE,$F54=""),"",
IF(AND('2.5 CAPEX'!$L57&lt;&gt;"x",'2.5 CAPEX'!$M57&lt;&gt;"x"),0,
IF($F54=0,0,
IF(Y$4&lt;'2.1 Kraftwerk allgemein'!$F$16,0,
IF(Y$4='2.1 Kraftwerk allgemein'!$F$16,'2.5 CAPEX'!$J57/$F54,
IF(Y$4&lt;'2.1 Kraftwerk allgemein'!$F$16+$F54,
('2.5 CAPEX'!$J57+SUM(OFFSET('2.5 CAPEX'!AD57,0,-MIN(MAX($F54-1-('2.1 Kraftwerk allgemein'!$F$16-'2.1 Kraftwerk allgemein'!$F$15+1),0),COLUMN(P54)-1-('2.1 Kraftwerk allgemein'!$F$16-'2.1 Kraftwerk allgemein'!$F$15+1)),1,MIN(MAX($F54-('2.1 Kraftwerk allgemein'!$F$16-'2.1 Kraftwerk allgemein'!$F$15+1),1),COLUMN(P54)-('2.1 Kraftwerk allgemein'!$F$16-'2.1 Kraftwerk allgemein'!$F$15+1)))))/$F54,
SUM(OFFSET('2.5 CAPEX'!AD57,0,-MIN($F54-1,COLUMN(P54)-1),1,MIN($F54,COLUMN(P54))))/$F54)))))),
IF(OR(ISNUMBER($D54)=FALSE,$F54=""),"",
IF(AND('2.5 CAPEX'!$L57&lt;&gt;"x",'2.5 CAPEX'!$M57&lt;&gt;"x"),0,
IF($F54=0,0,
IF(Y$4&lt;'2.1 Kraftwerk allgemein'!$F$16,0,
IF(Y$4='2.1 Kraftwerk allgemein'!$F$16,'2.5 CAPEX'!$J57/$F54,
IF(Y$4&lt;'2.1 Kraftwerk allgemein'!$F$16+$F54,
('2.5 CAPEX'!$J57+SUM(OFFSET('2.5 CAPEX'!AD57,0,-MIN(MAX($F54-1-('2.1 Kraftwerk allgemein'!$F$16-'1.1 Allgemein'!$I$22+1),0),COLUMN(P54)-1-('2.1 Kraftwerk allgemein'!$F$16-'1.1 Allgemein'!$I$22+1)),1,MIN(MAX($F54-('2.1 Kraftwerk allgemein'!$F$16-'1.1 Allgemein'!$I$22+1),1),COLUMN(P54)-('2.1 Kraftwerk allgemein'!$F$16-'1.1 Allgemein'!$I$22+1)))))/$F54,
SUM(OFFSET('2.5 CAPEX'!AD57,0,-MIN($F54-1,COLUMN(P54)-1),1,MIN($F54,COLUMN(P54))))/$F54)))))))</f>
        <v/>
      </c>
      <c r="Z54" s="199" t="str">
        <f ca="1">IF('2.1 Kraftwerk allgemein'!$F$15&lt;'1.1 Allgemein'!$I$22,
IF(OR(ISNUMBER($D54)=FALSE,$F54=""),"",
IF(AND('2.5 CAPEX'!$L57&lt;&gt;"x",'2.5 CAPEX'!$M57&lt;&gt;"x"),0,
IF($F54=0,0,
IF(Z$4&lt;'2.1 Kraftwerk allgemein'!$F$16,0,
IF(Z$4='2.1 Kraftwerk allgemein'!$F$16,'2.5 CAPEX'!$J57/$F54,
IF(Z$4&lt;'2.1 Kraftwerk allgemein'!$F$16+$F54,
('2.5 CAPEX'!$J57+SUM(OFFSET('2.5 CAPEX'!AE57,0,-MIN(MAX($F54-1-('2.1 Kraftwerk allgemein'!$F$16-'2.1 Kraftwerk allgemein'!$F$15+1),0),COLUMN(Q54)-1-('2.1 Kraftwerk allgemein'!$F$16-'2.1 Kraftwerk allgemein'!$F$15+1)),1,MIN(MAX($F54-('2.1 Kraftwerk allgemein'!$F$16-'2.1 Kraftwerk allgemein'!$F$15+1),1),COLUMN(Q54)-('2.1 Kraftwerk allgemein'!$F$16-'2.1 Kraftwerk allgemein'!$F$15+1)))))/$F54,
SUM(OFFSET('2.5 CAPEX'!AE57,0,-MIN($F54-1,COLUMN(Q54)-1),1,MIN($F54,COLUMN(Q54))))/$F54)))))),
IF(OR(ISNUMBER($D54)=FALSE,$F54=""),"",
IF(AND('2.5 CAPEX'!$L57&lt;&gt;"x",'2.5 CAPEX'!$M57&lt;&gt;"x"),0,
IF($F54=0,0,
IF(Z$4&lt;'2.1 Kraftwerk allgemein'!$F$16,0,
IF(Z$4='2.1 Kraftwerk allgemein'!$F$16,'2.5 CAPEX'!$J57/$F54,
IF(Z$4&lt;'2.1 Kraftwerk allgemein'!$F$16+$F54,
('2.5 CAPEX'!$J57+SUM(OFFSET('2.5 CAPEX'!AE57,0,-MIN(MAX($F54-1-('2.1 Kraftwerk allgemein'!$F$16-'1.1 Allgemein'!$I$22+1),0),COLUMN(Q54)-1-('2.1 Kraftwerk allgemein'!$F$16-'1.1 Allgemein'!$I$22+1)),1,MIN(MAX($F54-('2.1 Kraftwerk allgemein'!$F$16-'1.1 Allgemein'!$I$22+1),1),COLUMN(Q54)-('2.1 Kraftwerk allgemein'!$F$16-'1.1 Allgemein'!$I$22+1)))))/$F54,
SUM(OFFSET('2.5 CAPEX'!AE57,0,-MIN($F54-1,COLUMN(Q54)-1),1,MIN($F54,COLUMN(Q54))))/$F54)))))))</f>
        <v/>
      </c>
      <c r="AA54" s="199" t="str">
        <f ca="1">IF('2.1 Kraftwerk allgemein'!$F$15&lt;'1.1 Allgemein'!$I$22,
IF(OR(ISNUMBER($D54)=FALSE,$F54=""),"",
IF(AND('2.5 CAPEX'!$L57&lt;&gt;"x",'2.5 CAPEX'!$M57&lt;&gt;"x"),0,
IF($F54=0,0,
IF(AA$4&lt;'2.1 Kraftwerk allgemein'!$F$16,0,
IF(AA$4='2.1 Kraftwerk allgemein'!$F$16,'2.5 CAPEX'!$J57/$F54,
IF(AA$4&lt;'2.1 Kraftwerk allgemein'!$F$16+$F54,
('2.5 CAPEX'!$J57+SUM(OFFSET('2.5 CAPEX'!AF57,0,-MIN(MAX($F54-1-('2.1 Kraftwerk allgemein'!$F$16-'2.1 Kraftwerk allgemein'!$F$15+1),0),COLUMN(R54)-1-('2.1 Kraftwerk allgemein'!$F$16-'2.1 Kraftwerk allgemein'!$F$15+1)),1,MIN(MAX($F54-('2.1 Kraftwerk allgemein'!$F$16-'2.1 Kraftwerk allgemein'!$F$15+1),1),COLUMN(R54)-('2.1 Kraftwerk allgemein'!$F$16-'2.1 Kraftwerk allgemein'!$F$15+1)))))/$F54,
SUM(OFFSET('2.5 CAPEX'!AF57,0,-MIN($F54-1,COLUMN(R54)-1),1,MIN($F54,COLUMN(R54))))/$F54)))))),
IF(OR(ISNUMBER($D54)=FALSE,$F54=""),"",
IF(AND('2.5 CAPEX'!$L57&lt;&gt;"x",'2.5 CAPEX'!$M57&lt;&gt;"x"),0,
IF($F54=0,0,
IF(AA$4&lt;'2.1 Kraftwerk allgemein'!$F$16,0,
IF(AA$4='2.1 Kraftwerk allgemein'!$F$16,'2.5 CAPEX'!$J57/$F54,
IF(AA$4&lt;'2.1 Kraftwerk allgemein'!$F$16+$F54,
('2.5 CAPEX'!$J57+SUM(OFFSET('2.5 CAPEX'!AF57,0,-MIN(MAX($F54-1-('2.1 Kraftwerk allgemein'!$F$16-'1.1 Allgemein'!$I$22+1),0),COLUMN(R54)-1-('2.1 Kraftwerk allgemein'!$F$16-'1.1 Allgemein'!$I$22+1)),1,MIN(MAX($F54-('2.1 Kraftwerk allgemein'!$F$16-'1.1 Allgemein'!$I$22+1),1),COLUMN(R54)-('2.1 Kraftwerk allgemein'!$F$16-'1.1 Allgemein'!$I$22+1)))))/$F54,
SUM(OFFSET('2.5 CAPEX'!AF57,0,-MIN($F54-1,COLUMN(R54)-1),1,MIN($F54,COLUMN(R54))))/$F54)))))))</f>
        <v/>
      </c>
      <c r="AB54" s="199" t="str">
        <f ca="1">IF('2.1 Kraftwerk allgemein'!$F$15&lt;'1.1 Allgemein'!$I$22,
IF(OR(ISNUMBER($D54)=FALSE,$F54=""),"",
IF(AND('2.5 CAPEX'!$L57&lt;&gt;"x",'2.5 CAPEX'!$M57&lt;&gt;"x"),0,
IF($F54=0,0,
IF(AB$4&lt;'2.1 Kraftwerk allgemein'!$F$16,0,
IF(AB$4='2.1 Kraftwerk allgemein'!$F$16,'2.5 CAPEX'!$J57/$F54,
IF(AB$4&lt;'2.1 Kraftwerk allgemein'!$F$16+$F54,
('2.5 CAPEX'!$J57+SUM(OFFSET('2.5 CAPEX'!AG57,0,-MIN(MAX($F54-1-('2.1 Kraftwerk allgemein'!$F$16-'2.1 Kraftwerk allgemein'!$F$15+1),0),COLUMN(S54)-1-('2.1 Kraftwerk allgemein'!$F$16-'2.1 Kraftwerk allgemein'!$F$15+1)),1,MIN(MAX($F54-('2.1 Kraftwerk allgemein'!$F$16-'2.1 Kraftwerk allgemein'!$F$15+1),1),COLUMN(S54)-('2.1 Kraftwerk allgemein'!$F$16-'2.1 Kraftwerk allgemein'!$F$15+1)))))/$F54,
SUM(OFFSET('2.5 CAPEX'!AG57,0,-MIN($F54-1,COLUMN(S54)-1),1,MIN($F54,COLUMN(S54))))/$F54)))))),
IF(OR(ISNUMBER($D54)=FALSE,$F54=""),"",
IF(AND('2.5 CAPEX'!$L57&lt;&gt;"x",'2.5 CAPEX'!$M57&lt;&gt;"x"),0,
IF($F54=0,0,
IF(AB$4&lt;'2.1 Kraftwerk allgemein'!$F$16,0,
IF(AB$4='2.1 Kraftwerk allgemein'!$F$16,'2.5 CAPEX'!$J57/$F54,
IF(AB$4&lt;'2.1 Kraftwerk allgemein'!$F$16+$F54,
('2.5 CAPEX'!$J57+SUM(OFFSET('2.5 CAPEX'!AG57,0,-MIN(MAX($F54-1-('2.1 Kraftwerk allgemein'!$F$16-'1.1 Allgemein'!$I$22+1),0),COLUMN(S54)-1-('2.1 Kraftwerk allgemein'!$F$16-'1.1 Allgemein'!$I$22+1)),1,MIN(MAX($F54-('2.1 Kraftwerk allgemein'!$F$16-'1.1 Allgemein'!$I$22+1),1),COLUMN(S54)-('2.1 Kraftwerk allgemein'!$F$16-'1.1 Allgemein'!$I$22+1)))))/$F54,
SUM(OFFSET('2.5 CAPEX'!AG57,0,-MIN($F54-1,COLUMN(S54)-1),1,MIN($F54,COLUMN(S54))))/$F54)))))))</f>
        <v/>
      </c>
      <c r="AC54" s="199" t="str">
        <f ca="1">IF('2.1 Kraftwerk allgemein'!$F$15&lt;'1.1 Allgemein'!$I$22,
IF(OR(ISNUMBER($D54)=FALSE,$F54=""),"",
IF(AND('2.5 CAPEX'!$L57&lt;&gt;"x",'2.5 CAPEX'!$M57&lt;&gt;"x"),0,
IF($F54=0,0,
IF(AC$4&lt;'2.1 Kraftwerk allgemein'!$F$16,0,
IF(AC$4='2.1 Kraftwerk allgemein'!$F$16,'2.5 CAPEX'!$J57/$F54,
IF(AC$4&lt;'2.1 Kraftwerk allgemein'!$F$16+$F54,
('2.5 CAPEX'!$J57+SUM(OFFSET('2.5 CAPEX'!AH57,0,-MIN(MAX($F54-1-('2.1 Kraftwerk allgemein'!$F$16-'2.1 Kraftwerk allgemein'!$F$15+1),0),COLUMN(T54)-1-('2.1 Kraftwerk allgemein'!$F$16-'2.1 Kraftwerk allgemein'!$F$15+1)),1,MIN(MAX($F54-('2.1 Kraftwerk allgemein'!$F$16-'2.1 Kraftwerk allgemein'!$F$15+1),1),COLUMN(T54)-('2.1 Kraftwerk allgemein'!$F$16-'2.1 Kraftwerk allgemein'!$F$15+1)))))/$F54,
SUM(OFFSET('2.5 CAPEX'!AH57,0,-MIN($F54-1,COLUMN(T54)-1),1,MIN($F54,COLUMN(T54))))/$F54)))))),
IF(OR(ISNUMBER($D54)=FALSE,$F54=""),"",
IF(AND('2.5 CAPEX'!$L57&lt;&gt;"x",'2.5 CAPEX'!$M57&lt;&gt;"x"),0,
IF($F54=0,0,
IF(AC$4&lt;'2.1 Kraftwerk allgemein'!$F$16,0,
IF(AC$4='2.1 Kraftwerk allgemein'!$F$16,'2.5 CAPEX'!$J57/$F54,
IF(AC$4&lt;'2.1 Kraftwerk allgemein'!$F$16+$F54,
('2.5 CAPEX'!$J57+SUM(OFFSET('2.5 CAPEX'!AH57,0,-MIN(MAX($F54-1-('2.1 Kraftwerk allgemein'!$F$16-'1.1 Allgemein'!$I$22+1),0),COLUMN(T54)-1-('2.1 Kraftwerk allgemein'!$F$16-'1.1 Allgemein'!$I$22+1)),1,MIN(MAX($F54-('2.1 Kraftwerk allgemein'!$F$16-'1.1 Allgemein'!$I$22+1),1),COLUMN(T54)-('2.1 Kraftwerk allgemein'!$F$16-'1.1 Allgemein'!$I$22+1)))))/$F54,
SUM(OFFSET('2.5 CAPEX'!AH57,0,-MIN($F54-1,COLUMN(T54)-1),1,MIN($F54,COLUMN(T54))))/$F54)))))))</f>
        <v/>
      </c>
      <c r="AD54" s="199" t="str">
        <f ca="1">IF('2.1 Kraftwerk allgemein'!$F$15&lt;'1.1 Allgemein'!$I$22,
IF(OR(ISNUMBER($D54)=FALSE,$F54=""),"",
IF(AND('2.5 CAPEX'!$L57&lt;&gt;"x",'2.5 CAPEX'!$M57&lt;&gt;"x"),0,
IF($F54=0,0,
IF(AD$4&lt;'2.1 Kraftwerk allgemein'!$F$16,0,
IF(AD$4='2.1 Kraftwerk allgemein'!$F$16,'2.5 CAPEX'!$J57/$F54,
IF(AD$4&lt;'2.1 Kraftwerk allgemein'!$F$16+$F54,
('2.5 CAPEX'!$J57+SUM(OFFSET('2.5 CAPEX'!AI57,0,-MIN(MAX($F54-1-('2.1 Kraftwerk allgemein'!$F$16-'2.1 Kraftwerk allgemein'!$F$15+1),0),COLUMN(U54)-1-('2.1 Kraftwerk allgemein'!$F$16-'2.1 Kraftwerk allgemein'!$F$15+1)),1,MIN(MAX($F54-('2.1 Kraftwerk allgemein'!$F$16-'2.1 Kraftwerk allgemein'!$F$15+1),1),COLUMN(U54)-('2.1 Kraftwerk allgemein'!$F$16-'2.1 Kraftwerk allgemein'!$F$15+1)))))/$F54,
SUM(OFFSET('2.5 CAPEX'!AI57,0,-MIN($F54-1,COLUMN(U54)-1),1,MIN($F54,COLUMN(U54))))/$F54)))))),
IF(OR(ISNUMBER($D54)=FALSE,$F54=""),"",
IF(AND('2.5 CAPEX'!$L57&lt;&gt;"x",'2.5 CAPEX'!$M57&lt;&gt;"x"),0,
IF($F54=0,0,
IF(AD$4&lt;'2.1 Kraftwerk allgemein'!$F$16,0,
IF(AD$4='2.1 Kraftwerk allgemein'!$F$16,'2.5 CAPEX'!$J57/$F54,
IF(AD$4&lt;'2.1 Kraftwerk allgemein'!$F$16+$F54,
('2.5 CAPEX'!$J57+SUM(OFFSET('2.5 CAPEX'!AI57,0,-MIN(MAX($F54-1-('2.1 Kraftwerk allgemein'!$F$16-'1.1 Allgemein'!$I$22+1),0),COLUMN(U54)-1-('2.1 Kraftwerk allgemein'!$F$16-'1.1 Allgemein'!$I$22+1)),1,MIN(MAX($F54-('2.1 Kraftwerk allgemein'!$F$16-'1.1 Allgemein'!$I$22+1),1),COLUMN(U54)-('2.1 Kraftwerk allgemein'!$F$16-'1.1 Allgemein'!$I$22+1)))))/$F54,
SUM(OFFSET('2.5 CAPEX'!AI57,0,-MIN($F54-1,COLUMN(U54)-1),1,MIN($F54,COLUMN(U54))))/$F54)))))))</f>
        <v/>
      </c>
      <c r="AE54" s="199" t="str">
        <f ca="1">IF('2.1 Kraftwerk allgemein'!$F$15&lt;'1.1 Allgemein'!$I$22,
IF(OR(ISNUMBER($D54)=FALSE,$F54=""),"",
IF(AND('2.5 CAPEX'!$L57&lt;&gt;"x",'2.5 CAPEX'!$M57&lt;&gt;"x"),0,
IF($F54=0,0,
IF(AE$4&lt;'2.1 Kraftwerk allgemein'!$F$16,0,
IF(AE$4='2.1 Kraftwerk allgemein'!$F$16,'2.5 CAPEX'!$J57/$F54,
IF(AE$4&lt;'2.1 Kraftwerk allgemein'!$F$16+$F54,
('2.5 CAPEX'!$J57+SUM(OFFSET('2.5 CAPEX'!AJ57,0,-MIN(MAX($F54-1-('2.1 Kraftwerk allgemein'!$F$16-'2.1 Kraftwerk allgemein'!$F$15+1),0),COLUMN(V54)-1-('2.1 Kraftwerk allgemein'!$F$16-'2.1 Kraftwerk allgemein'!$F$15+1)),1,MIN(MAX($F54-('2.1 Kraftwerk allgemein'!$F$16-'2.1 Kraftwerk allgemein'!$F$15+1),1),COLUMN(V54)-('2.1 Kraftwerk allgemein'!$F$16-'2.1 Kraftwerk allgemein'!$F$15+1)))))/$F54,
SUM(OFFSET('2.5 CAPEX'!AJ57,0,-MIN($F54-1,COLUMN(V54)-1),1,MIN($F54,COLUMN(V54))))/$F54)))))),
IF(OR(ISNUMBER($D54)=FALSE,$F54=""),"",
IF(AND('2.5 CAPEX'!$L57&lt;&gt;"x",'2.5 CAPEX'!$M57&lt;&gt;"x"),0,
IF($F54=0,0,
IF(AE$4&lt;'2.1 Kraftwerk allgemein'!$F$16,0,
IF(AE$4='2.1 Kraftwerk allgemein'!$F$16,'2.5 CAPEX'!$J57/$F54,
IF(AE$4&lt;'2.1 Kraftwerk allgemein'!$F$16+$F54,
('2.5 CAPEX'!$J57+SUM(OFFSET('2.5 CAPEX'!AJ57,0,-MIN(MAX($F54-1-('2.1 Kraftwerk allgemein'!$F$16-'1.1 Allgemein'!$I$22+1),0),COLUMN(V54)-1-('2.1 Kraftwerk allgemein'!$F$16-'1.1 Allgemein'!$I$22+1)),1,MIN(MAX($F54-('2.1 Kraftwerk allgemein'!$F$16-'1.1 Allgemein'!$I$22+1),1),COLUMN(V54)-('2.1 Kraftwerk allgemein'!$F$16-'1.1 Allgemein'!$I$22+1)))))/$F54,
SUM(OFFSET('2.5 CAPEX'!AJ57,0,-MIN($F54-1,COLUMN(V54)-1),1,MIN($F54,COLUMN(V54))))/$F54)))))))</f>
        <v/>
      </c>
      <c r="AF54" s="199" t="str">
        <f ca="1">IF('2.1 Kraftwerk allgemein'!$F$15&lt;'1.1 Allgemein'!$I$22,
IF(OR(ISNUMBER($D54)=FALSE,$F54=""),"",
IF(AND('2.5 CAPEX'!$L57&lt;&gt;"x",'2.5 CAPEX'!$M57&lt;&gt;"x"),0,
IF($F54=0,0,
IF(AF$4&lt;'2.1 Kraftwerk allgemein'!$F$16,0,
IF(AF$4='2.1 Kraftwerk allgemein'!$F$16,'2.5 CAPEX'!$J57/$F54,
IF(AF$4&lt;'2.1 Kraftwerk allgemein'!$F$16+$F54,
('2.5 CAPEX'!$J57+SUM(OFFSET('2.5 CAPEX'!AK57,0,-MIN(MAX($F54-1-('2.1 Kraftwerk allgemein'!$F$16-'2.1 Kraftwerk allgemein'!$F$15+1),0),COLUMN(W54)-1-('2.1 Kraftwerk allgemein'!$F$16-'2.1 Kraftwerk allgemein'!$F$15+1)),1,MIN(MAX($F54-('2.1 Kraftwerk allgemein'!$F$16-'2.1 Kraftwerk allgemein'!$F$15+1),1),COLUMN(W54)-('2.1 Kraftwerk allgemein'!$F$16-'2.1 Kraftwerk allgemein'!$F$15+1)))))/$F54,
SUM(OFFSET('2.5 CAPEX'!AK57,0,-MIN($F54-1,COLUMN(W54)-1),1,MIN($F54,COLUMN(W54))))/$F54)))))),
IF(OR(ISNUMBER($D54)=FALSE,$F54=""),"",
IF(AND('2.5 CAPEX'!$L57&lt;&gt;"x",'2.5 CAPEX'!$M57&lt;&gt;"x"),0,
IF($F54=0,0,
IF(AF$4&lt;'2.1 Kraftwerk allgemein'!$F$16,0,
IF(AF$4='2.1 Kraftwerk allgemein'!$F$16,'2.5 CAPEX'!$J57/$F54,
IF(AF$4&lt;'2.1 Kraftwerk allgemein'!$F$16+$F54,
('2.5 CAPEX'!$J57+SUM(OFFSET('2.5 CAPEX'!AK57,0,-MIN(MAX($F54-1-('2.1 Kraftwerk allgemein'!$F$16-'1.1 Allgemein'!$I$22+1),0),COLUMN(W54)-1-('2.1 Kraftwerk allgemein'!$F$16-'1.1 Allgemein'!$I$22+1)),1,MIN(MAX($F54-('2.1 Kraftwerk allgemein'!$F$16-'1.1 Allgemein'!$I$22+1),1),COLUMN(W54)-('2.1 Kraftwerk allgemein'!$F$16-'1.1 Allgemein'!$I$22+1)))))/$F54,
SUM(OFFSET('2.5 CAPEX'!AK57,0,-MIN($F54-1,COLUMN(W54)-1),1,MIN($F54,COLUMN(W54))))/$F54)))))))</f>
        <v/>
      </c>
      <c r="AG54" s="199" t="str">
        <f ca="1">IF('2.1 Kraftwerk allgemein'!$F$15&lt;'1.1 Allgemein'!$I$22,
IF(OR(ISNUMBER($D54)=FALSE,$F54=""),"",
IF(AND('2.5 CAPEX'!$L57&lt;&gt;"x",'2.5 CAPEX'!$M57&lt;&gt;"x"),0,
IF($F54=0,0,
IF(AG$4&lt;'2.1 Kraftwerk allgemein'!$F$16,0,
IF(AG$4='2.1 Kraftwerk allgemein'!$F$16,'2.5 CAPEX'!$J57/$F54,
IF(AG$4&lt;'2.1 Kraftwerk allgemein'!$F$16+$F54,
('2.5 CAPEX'!$J57+SUM(OFFSET('2.5 CAPEX'!AL57,0,-MIN(MAX($F54-1-('2.1 Kraftwerk allgemein'!$F$16-'2.1 Kraftwerk allgemein'!$F$15+1),0),COLUMN(X54)-1-('2.1 Kraftwerk allgemein'!$F$16-'2.1 Kraftwerk allgemein'!$F$15+1)),1,MIN(MAX($F54-('2.1 Kraftwerk allgemein'!$F$16-'2.1 Kraftwerk allgemein'!$F$15+1),1),COLUMN(X54)-('2.1 Kraftwerk allgemein'!$F$16-'2.1 Kraftwerk allgemein'!$F$15+1)))))/$F54,
SUM(OFFSET('2.5 CAPEX'!AL57,0,-MIN($F54-1,COLUMN(X54)-1),1,MIN($F54,COLUMN(X54))))/$F54)))))),
IF(OR(ISNUMBER($D54)=FALSE,$F54=""),"",
IF(AND('2.5 CAPEX'!$L57&lt;&gt;"x",'2.5 CAPEX'!$M57&lt;&gt;"x"),0,
IF($F54=0,0,
IF(AG$4&lt;'2.1 Kraftwerk allgemein'!$F$16,0,
IF(AG$4='2.1 Kraftwerk allgemein'!$F$16,'2.5 CAPEX'!$J57/$F54,
IF(AG$4&lt;'2.1 Kraftwerk allgemein'!$F$16+$F54,
('2.5 CAPEX'!$J57+SUM(OFFSET('2.5 CAPEX'!AL57,0,-MIN(MAX($F54-1-('2.1 Kraftwerk allgemein'!$F$16-'1.1 Allgemein'!$I$22+1),0),COLUMN(X54)-1-('2.1 Kraftwerk allgemein'!$F$16-'1.1 Allgemein'!$I$22+1)),1,MIN(MAX($F54-('2.1 Kraftwerk allgemein'!$F$16-'1.1 Allgemein'!$I$22+1),1),COLUMN(X54)-('2.1 Kraftwerk allgemein'!$F$16-'1.1 Allgemein'!$I$22+1)))))/$F54,
SUM(OFFSET('2.5 CAPEX'!AL57,0,-MIN($F54-1,COLUMN(X54)-1),1,MIN($F54,COLUMN(X54))))/$F54)))))))</f>
        <v/>
      </c>
      <c r="AH54" s="199" t="str">
        <f ca="1">IF('2.1 Kraftwerk allgemein'!$F$15&lt;'1.1 Allgemein'!$I$22,
IF(OR(ISNUMBER($D54)=FALSE,$F54=""),"",
IF(AND('2.5 CAPEX'!$L57&lt;&gt;"x",'2.5 CAPEX'!$M57&lt;&gt;"x"),0,
IF($F54=0,0,
IF(AH$4&lt;'2.1 Kraftwerk allgemein'!$F$16,0,
IF(AH$4='2.1 Kraftwerk allgemein'!$F$16,'2.5 CAPEX'!$J57/$F54,
IF(AH$4&lt;'2.1 Kraftwerk allgemein'!$F$16+$F54,
('2.5 CAPEX'!$J57+SUM(OFFSET('2.5 CAPEX'!AM57,0,-MIN(MAX($F54-1-('2.1 Kraftwerk allgemein'!$F$16-'2.1 Kraftwerk allgemein'!$F$15+1),0),COLUMN(Y54)-1-('2.1 Kraftwerk allgemein'!$F$16-'2.1 Kraftwerk allgemein'!$F$15+1)),1,MIN(MAX($F54-('2.1 Kraftwerk allgemein'!$F$16-'2.1 Kraftwerk allgemein'!$F$15+1),1),COLUMN(Y54)-('2.1 Kraftwerk allgemein'!$F$16-'2.1 Kraftwerk allgemein'!$F$15+1)))))/$F54,
SUM(OFFSET('2.5 CAPEX'!AM57,0,-MIN($F54-1,COLUMN(Y54)-1),1,MIN($F54,COLUMN(Y54))))/$F54)))))),
IF(OR(ISNUMBER($D54)=FALSE,$F54=""),"",
IF(AND('2.5 CAPEX'!$L57&lt;&gt;"x",'2.5 CAPEX'!$M57&lt;&gt;"x"),0,
IF($F54=0,0,
IF(AH$4&lt;'2.1 Kraftwerk allgemein'!$F$16,0,
IF(AH$4='2.1 Kraftwerk allgemein'!$F$16,'2.5 CAPEX'!$J57/$F54,
IF(AH$4&lt;'2.1 Kraftwerk allgemein'!$F$16+$F54,
('2.5 CAPEX'!$J57+SUM(OFFSET('2.5 CAPEX'!AM57,0,-MIN(MAX($F54-1-('2.1 Kraftwerk allgemein'!$F$16-'1.1 Allgemein'!$I$22+1),0),COLUMN(Y54)-1-('2.1 Kraftwerk allgemein'!$F$16-'1.1 Allgemein'!$I$22+1)),1,MIN(MAX($F54-('2.1 Kraftwerk allgemein'!$F$16-'1.1 Allgemein'!$I$22+1),1),COLUMN(Y54)-('2.1 Kraftwerk allgemein'!$F$16-'1.1 Allgemein'!$I$22+1)))))/$F54,
SUM(OFFSET('2.5 CAPEX'!AM57,0,-MIN($F54-1,COLUMN(Y54)-1),1,MIN($F54,COLUMN(Y54))))/$F54)))))))</f>
        <v/>
      </c>
      <c r="AI54" s="199" t="str">
        <f ca="1">IF('2.1 Kraftwerk allgemein'!$F$15&lt;'1.1 Allgemein'!$I$22,
IF(OR(ISNUMBER($D54)=FALSE,$F54=""),"",
IF(AND('2.5 CAPEX'!$L57&lt;&gt;"x",'2.5 CAPEX'!$M57&lt;&gt;"x"),0,
IF($F54=0,0,
IF(AI$4&lt;'2.1 Kraftwerk allgemein'!$F$16,0,
IF(AI$4='2.1 Kraftwerk allgemein'!$F$16,'2.5 CAPEX'!$J57/$F54,
IF(AI$4&lt;'2.1 Kraftwerk allgemein'!$F$16+$F54,
('2.5 CAPEX'!$J57+SUM(OFFSET('2.5 CAPEX'!AN57,0,-MIN(MAX($F54-1-('2.1 Kraftwerk allgemein'!$F$16-'2.1 Kraftwerk allgemein'!$F$15+1),0),COLUMN(Z54)-1-('2.1 Kraftwerk allgemein'!$F$16-'2.1 Kraftwerk allgemein'!$F$15+1)),1,MIN(MAX($F54-('2.1 Kraftwerk allgemein'!$F$16-'2.1 Kraftwerk allgemein'!$F$15+1),1),COLUMN(Z54)-('2.1 Kraftwerk allgemein'!$F$16-'2.1 Kraftwerk allgemein'!$F$15+1)))))/$F54,
SUM(OFFSET('2.5 CAPEX'!AN57,0,-MIN($F54-1,COLUMN(Z54)-1),1,MIN($F54,COLUMN(Z54))))/$F54)))))),
IF(OR(ISNUMBER($D54)=FALSE,$F54=""),"",
IF(AND('2.5 CAPEX'!$L57&lt;&gt;"x",'2.5 CAPEX'!$M57&lt;&gt;"x"),0,
IF($F54=0,0,
IF(AI$4&lt;'2.1 Kraftwerk allgemein'!$F$16,0,
IF(AI$4='2.1 Kraftwerk allgemein'!$F$16,'2.5 CAPEX'!$J57/$F54,
IF(AI$4&lt;'2.1 Kraftwerk allgemein'!$F$16+$F54,
('2.5 CAPEX'!$J57+SUM(OFFSET('2.5 CAPEX'!AN57,0,-MIN(MAX($F54-1-('2.1 Kraftwerk allgemein'!$F$16-'1.1 Allgemein'!$I$22+1),0),COLUMN(Z54)-1-('2.1 Kraftwerk allgemein'!$F$16-'1.1 Allgemein'!$I$22+1)),1,MIN(MAX($F54-('2.1 Kraftwerk allgemein'!$F$16-'1.1 Allgemein'!$I$22+1),1),COLUMN(Z54)-('2.1 Kraftwerk allgemein'!$F$16-'1.1 Allgemein'!$I$22+1)))))/$F54,
SUM(OFFSET('2.5 CAPEX'!AN57,0,-MIN($F54-1,COLUMN(Z54)-1),1,MIN($F54,COLUMN(Z54))))/$F54)))))))</f>
        <v/>
      </c>
      <c r="AJ54" s="199" t="str">
        <f ca="1">IF('2.1 Kraftwerk allgemein'!$F$15&lt;'1.1 Allgemein'!$I$22,
IF(OR(ISNUMBER($D54)=FALSE,$F54=""),"",
IF(AND('2.5 CAPEX'!$L57&lt;&gt;"x",'2.5 CAPEX'!$M57&lt;&gt;"x"),0,
IF($F54=0,0,
IF(AJ$4&lt;'2.1 Kraftwerk allgemein'!$F$16,0,
IF(AJ$4='2.1 Kraftwerk allgemein'!$F$16,'2.5 CAPEX'!$J57/$F54,
IF(AJ$4&lt;'2.1 Kraftwerk allgemein'!$F$16+$F54,
('2.5 CAPEX'!$J57+SUM(OFFSET('2.5 CAPEX'!AO57,0,-MIN(MAX($F54-1-('2.1 Kraftwerk allgemein'!$F$16-'2.1 Kraftwerk allgemein'!$F$15+1),0),COLUMN(AA54)-1-('2.1 Kraftwerk allgemein'!$F$16-'2.1 Kraftwerk allgemein'!$F$15+1)),1,MIN(MAX($F54-('2.1 Kraftwerk allgemein'!$F$16-'2.1 Kraftwerk allgemein'!$F$15+1),1),COLUMN(AA54)-('2.1 Kraftwerk allgemein'!$F$16-'2.1 Kraftwerk allgemein'!$F$15+1)))))/$F54,
SUM(OFFSET('2.5 CAPEX'!AO57,0,-MIN($F54-1,COLUMN(AA54)-1),1,MIN($F54,COLUMN(AA54))))/$F54)))))),
IF(OR(ISNUMBER($D54)=FALSE,$F54=""),"",
IF(AND('2.5 CAPEX'!$L57&lt;&gt;"x",'2.5 CAPEX'!$M57&lt;&gt;"x"),0,
IF($F54=0,0,
IF(AJ$4&lt;'2.1 Kraftwerk allgemein'!$F$16,0,
IF(AJ$4='2.1 Kraftwerk allgemein'!$F$16,'2.5 CAPEX'!$J57/$F54,
IF(AJ$4&lt;'2.1 Kraftwerk allgemein'!$F$16+$F54,
('2.5 CAPEX'!$J57+SUM(OFFSET('2.5 CAPEX'!AO57,0,-MIN(MAX($F54-1-('2.1 Kraftwerk allgemein'!$F$16-'1.1 Allgemein'!$I$22+1),0),COLUMN(AA54)-1-('2.1 Kraftwerk allgemein'!$F$16-'1.1 Allgemein'!$I$22+1)),1,MIN(MAX($F54-('2.1 Kraftwerk allgemein'!$F$16-'1.1 Allgemein'!$I$22+1),1),COLUMN(AA54)-('2.1 Kraftwerk allgemein'!$F$16-'1.1 Allgemein'!$I$22+1)))))/$F54,
SUM(OFFSET('2.5 CAPEX'!AO57,0,-MIN($F54-1,COLUMN(AA54)-1),1,MIN($F54,COLUMN(AA54))))/$F54)))))))</f>
        <v/>
      </c>
      <c r="AK54" s="199" t="str">
        <f ca="1">IF('2.1 Kraftwerk allgemein'!$F$15&lt;'1.1 Allgemein'!$I$22,
IF(OR(ISNUMBER($D54)=FALSE,$F54=""),"",
IF(AND('2.5 CAPEX'!$L57&lt;&gt;"x",'2.5 CAPEX'!$M57&lt;&gt;"x"),0,
IF($F54=0,0,
IF(AK$4&lt;'2.1 Kraftwerk allgemein'!$F$16,0,
IF(AK$4='2.1 Kraftwerk allgemein'!$F$16,'2.5 CAPEX'!$J57/$F54,
IF(AK$4&lt;'2.1 Kraftwerk allgemein'!$F$16+$F54,
('2.5 CAPEX'!$J57+SUM(OFFSET('2.5 CAPEX'!AP57,0,-MIN(MAX($F54-1-('2.1 Kraftwerk allgemein'!$F$16-'2.1 Kraftwerk allgemein'!$F$15+1),0),COLUMN(AB54)-1-('2.1 Kraftwerk allgemein'!$F$16-'2.1 Kraftwerk allgemein'!$F$15+1)),1,MIN(MAX($F54-('2.1 Kraftwerk allgemein'!$F$16-'2.1 Kraftwerk allgemein'!$F$15+1),1),COLUMN(AB54)-('2.1 Kraftwerk allgemein'!$F$16-'2.1 Kraftwerk allgemein'!$F$15+1)))))/$F54,
SUM(OFFSET('2.5 CAPEX'!AP57,0,-MIN($F54-1,COLUMN(AB54)-1),1,MIN($F54,COLUMN(AB54))))/$F54)))))),
IF(OR(ISNUMBER($D54)=FALSE,$F54=""),"",
IF(AND('2.5 CAPEX'!$L57&lt;&gt;"x",'2.5 CAPEX'!$M57&lt;&gt;"x"),0,
IF($F54=0,0,
IF(AK$4&lt;'2.1 Kraftwerk allgemein'!$F$16,0,
IF(AK$4='2.1 Kraftwerk allgemein'!$F$16,'2.5 CAPEX'!$J57/$F54,
IF(AK$4&lt;'2.1 Kraftwerk allgemein'!$F$16+$F54,
('2.5 CAPEX'!$J57+SUM(OFFSET('2.5 CAPEX'!AP57,0,-MIN(MAX($F54-1-('2.1 Kraftwerk allgemein'!$F$16-'1.1 Allgemein'!$I$22+1),0),COLUMN(AB54)-1-('2.1 Kraftwerk allgemein'!$F$16-'1.1 Allgemein'!$I$22+1)),1,MIN(MAX($F54-('2.1 Kraftwerk allgemein'!$F$16-'1.1 Allgemein'!$I$22+1),1),COLUMN(AB54)-('2.1 Kraftwerk allgemein'!$F$16-'1.1 Allgemein'!$I$22+1)))))/$F54,
SUM(OFFSET('2.5 CAPEX'!AP57,0,-MIN($F54-1,COLUMN(AB54)-1),1,MIN($F54,COLUMN(AB54))))/$F54)))))))</f>
        <v/>
      </c>
      <c r="AL54" s="199" t="str">
        <f ca="1">IF('2.1 Kraftwerk allgemein'!$F$15&lt;'1.1 Allgemein'!$I$22,
IF(OR(ISNUMBER($D54)=FALSE,$F54=""),"",
IF(AND('2.5 CAPEX'!$L57&lt;&gt;"x",'2.5 CAPEX'!$M57&lt;&gt;"x"),0,
IF($F54=0,0,
IF(AL$4&lt;'2.1 Kraftwerk allgemein'!$F$16,0,
IF(AL$4='2.1 Kraftwerk allgemein'!$F$16,'2.5 CAPEX'!$J57/$F54,
IF(AL$4&lt;'2.1 Kraftwerk allgemein'!$F$16+$F54,
('2.5 CAPEX'!$J57+SUM(OFFSET('2.5 CAPEX'!AQ57,0,-MIN(MAX($F54-1-('2.1 Kraftwerk allgemein'!$F$16-'2.1 Kraftwerk allgemein'!$F$15+1),0),COLUMN(AC54)-1-('2.1 Kraftwerk allgemein'!$F$16-'2.1 Kraftwerk allgemein'!$F$15+1)),1,MIN(MAX($F54-('2.1 Kraftwerk allgemein'!$F$16-'2.1 Kraftwerk allgemein'!$F$15+1),1),COLUMN(AC54)-('2.1 Kraftwerk allgemein'!$F$16-'2.1 Kraftwerk allgemein'!$F$15+1)))))/$F54,
SUM(OFFSET('2.5 CAPEX'!AQ57,0,-MIN($F54-1,COLUMN(AC54)-1),1,MIN($F54,COLUMN(AC54))))/$F54)))))),
IF(OR(ISNUMBER($D54)=FALSE,$F54=""),"",
IF(AND('2.5 CAPEX'!$L57&lt;&gt;"x",'2.5 CAPEX'!$M57&lt;&gt;"x"),0,
IF($F54=0,0,
IF(AL$4&lt;'2.1 Kraftwerk allgemein'!$F$16,0,
IF(AL$4='2.1 Kraftwerk allgemein'!$F$16,'2.5 CAPEX'!$J57/$F54,
IF(AL$4&lt;'2.1 Kraftwerk allgemein'!$F$16+$F54,
('2.5 CAPEX'!$J57+SUM(OFFSET('2.5 CAPEX'!AQ57,0,-MIN(MAX($F54-1-('2.1 Kraftwerk allgemein'!$F$16-'1.1 Allgemein'!$I$22+1),0),COLUMN(AC54)-1-('2.1 Kraftwerk allgemein'!$F$16-'1.1 Allgemein'!$I$22+1)),1,MIN(MAX($F54-('2.1 Kraftwerk allgemein'!$F$16-'1.1 Allgemein'!$I$22+1),1),COLUMN(AC54)-('2.1 Kraftwerk allgemein'!$F$16-'1.1 Allgemein'!$I$22+1)))))/$F54,
SUM(OFFSET('2.5 CAPEX'!AQ57,0,-MIN($F54-1,COLUMN(AC54)-1),1,MIN($F54,COLUMN(AC54))))/$F54)))))))</f>
        <v/>
      </c>
      <c r="AM54" s="199" t="str">
        <f ca="1">IF('2.1 Kraftwerk allgemein'!$F$15&lt;'1.1 Allgemein'!$I$22,
IF(OR(ISNUMBER($D54)=FALSE,$F54=""),"",
IF(AND('2.5 CAPEX'!$L57&lt;&gt;"x",'2.5 CAPEX'!$M57&lt;&gt;"x"),0,
IF($F54=0,0,
IF(AM$4&lt;'2.1 Kraftwerk allgemein'!$F$16,0,
IF(AM$4='2.1 Kraftwerk allgemein'!$F$16,'2.5 CAPEX'!$J57/$F54,
IF(AM$4&lt;'2.1 Kraftwerk allgemein'!$F$16+$F54,
('2.5 CAPEX'!$J57+SUM(OFFSET('2.5 CAPEX'!AR57,0,-MIN(MAX($F54-1-('2.1 Kraftwerk allgemein'!$F$16-'2.1 Kraftwerk allgemein'!$F$15+1),0),COLUMN(AD54)-1-('2.1 Kraftwerk allgemein'!$F$16-'2.1 Kraftwerk allgemein'!$F$15+1)),1,MIN(MAX($F54-('2.1 Kraftwerk allgemein'!$F$16-'2.1 Kraftwerk allgemein'!$F$15+1),1),COLUMN(AD54)-('2.1 Kraftwerk allgemein'!$F$16-'2.1 Kraftwerk allgemein'!$F$15+1)))))/$F54,
SUM(OFFSET('2.5 CAPEX'!AR57,0,-MIN($F54-1,COLUMN(AD54)-1),1,MIN($F54,COLUMN(AD54))))/$F54)))))),
IF(OR(ISNUMBER($D54)=FALSE,$F54=""),"",
IF(AND('2.5 CAPEX'!$L57&lt;&gt;"x",'2.5 CAPEX'!$M57&lt;&gt;"x"),0,
IF($F54=0,0,
IF(AM$4&lt;'2.1 Kraftwerk allgemein'!$F$16,0,
IF(AM$4='2.1 Kraftwerk allgemein'!$F$16,'2.5 CAPEX'!$J57/$F54,
IF(AM$4&lt;'2.1 Kraftwerk allgemein'!$F$16+$F54,
('2.5 CAPEX'!$J57+SUM(OFFSET('2.5 CAPEX'!AR57,0,-MIN(MAX($F54-1-('2.1 Kraftwerk allgemein'!$F$16-'1.1 Allgemein'!$I$22+1),0),COLUMN(AD54)-1-('2.1 Kraftwerk allgemein'!$F$16-'1.1 Allgemein'!$I$22+1)),1,MIN(MAX($F54-('2.1 Kraftwerk allgemein'!$F$16-'1.1 Allgemein'!$I$22+1),1),COLUMN(AD54)-('2.1 Kraftwerk allgemein'!$F$16-'1.1 Allgemein'!$I$22+1)))))/$F54,
SUM(OFFSET('2.5 CAPEX'!AR57,0,-MIN($F54-1,COLUMN(AD54)-1),1,MIN($F54,COLUMN(AD54))))/$F54)))))))</f>
        <v/>
      </c>
      <c r="AN54" s="199" t="str">
        <f ca="1">IF('2.1 Kraftwerk allgemein'!$F$15&lt;'1.1 Allgemein'!$I$22,
IF(OR(ISNUMBER($D54)=FALSE,$F54=""),"",
IF(AND('2.5 CAPEX'!$L57&lt;&gt;"x",'2.5 CAPEX'!$M57&lt;&gt;"x"),0,
IF($F54=0,0,
IF(AN$4&lt;'2.1 Kraftwerk allgemein'!$F$16,0,
IF(AN$4='2.1 Kraftwerk allgemein'!$F$16,'2.5 CAPEX'!$J57/$F54,
IF(AN$4&lt;'2.1 Kraftwerk allgemein'!$F$16+$F54,
('2.5 CAPEX'!$J57+SUM(OFFSET('2.5 CAPEX'!AS57,0,-MIN(MAX($F54-1-('2.1 Kraftwerk allgemein'!$F$16-'2.1 Kraftwerk allgemein'!$F$15+1),0),COLUMN(AE54)-1-('2.1 Kraftwerk allgemein'!$F$16-'2.1 Kraftwerk allgemein'!$F$15+1)),1,MIN(MAX($F54-('2.1 Kraftwerk allgemein'!$F$16-'2.1 Kraftwerk allgemein'!$F$15+1),1),COLUMN(AE54)-('2.1 Kraftwerk allgemein'!$F$16-'2.1 Kraftwerk allgemein'!$F$15+1)))))/$F54,
SUM(OFFSET('2.5 CAPEX'!AS57,0,-MIN($F54-1,COLUMN(AE54)-1),1,MIN($F54,COLUMN(AE54))))/$F54)))))),
IF(OR(ISNUMBER($D54)=FALSE,$F54=""),"",
IF(AND('2.5 CAPEX'!$L57&lt;&gt;"x",'2.5 CAPEX'!$M57&lt;&gt;"x"),0,
IF($F54=0,0,
IF(AN$4&lt;'2.1 Kraftwerk allgemein'!$F$16,0,
IF(AN$4='2.1 Kraftwerk allgemein'!$F$16,'2.5 CAPEX'!$J57/$F54,
IF(AN$4&lt;'2.1 Kraftwerk allgemein'!$F$16+$F54,
('2.5 CAPEX'!$J57+SUM(OFFSET('2.5 CAPEX'!AS57,0,-MIN(MAX($F54-1-('2.1 Kraftwerk allgemein'!$F$16-'1.1 Allgemein'!$I$22+1),0),COLUMN(AE54)-1-('2.1 Kraftwerk allgemein'!$F$16-'1.1 Allgemein'!$I$22+1)),1,MIN(MAX($F54-('2.1 Kraftwerk allgemein'!$F$16-'1.1 Allgemein'!$I$22+1),1),COLUMN(AE54)-('2.1 Kraftwerk allgemein'!$F$16-'1.1 Allgemein'!$I$22+1)))))/$F54,
SUM(OFFSET('2.5 CAPEX'!AS57,0,-MIN($F54-1,COLUMN(AE54)-1),1,MIN($F54,COLUMN(AE54))))/$F54)))))))</f>
        <v/>
      </c>
      <c r="AO54" s="199" t="str">
        <f ca="1">IF('2.1 Kraftwerk allgemein'!$F$15&lt;'1.1 Allgemein'!$I$22,
IF(OR(ISNUMBER($D54)=FALSE,$F54=""),"",
IF(AND('2.5 CAPEX'!$L57&lt;&gt;"x",'2.5 CAPEX'!$M57&lt;&gt;"x"),0,
IF($F54=0,0,
IF(AO$4&lt;'2.1 Kraftwerk allgemein'!$F$16,0,
IF(AO$4='2.1 Kraftwerk allgemein'!$F$16,'2.5 CAPEX'!$J57/$F54,
IF(AO$4&lt;'2.1 Kraftwerk allgemein'!$F$16+$F54,
('2.5 CAPEX'!$J57+SUM(OFFSET('2.5 CAPEX'!AT57,0,-MIN(MAX($F54-1-('2.1 Kraftwerk allgemein'!$F$16-'2.1 Kraftwerk allgemein'!$F$15+1),0),COLUMN(AF54)-1-('2.1 Kraftwerk allgemein'!$F$16-'2.1 Kraftwerk allgemein'!$F$15+1)),1,MIN(MAX($F54-('2.1 Kraftwerk allgemein'!$F$16-'2.1 Kraftwerk allgemein'!$F$15+1),1),COLUMN(AF54)-('2.1 Kraftwerk allgemein'!$F$16-'2.1 Kraftwerk allgemein'!$F$15+1)))))/$F54,
SUM(OFFSET('2.5 CAPEX'!AT57,0,-MIN($F54-1,COLUMN(AF54)-1),1,MIN($F54,COLUMN(AF54))))/$F54)))))),
IF(OR(ISNUMBER($D54)=FALSE,$F54=""),"",
IF(AND('2.5 CAPEX'!$L57&lt;&gt;"x",'2.5 CAPEX'!$M57&lt;&gt;"x"),0,
IF($F54=0,0,
IF(AO$4&lt;'2.1 Kraftwerk allgemein'!$F$16,0,
IF(AO$4='2.1 Kraftwerk allgemein'!$F$16,'2.5 CAPEX'!$J57/$F54,
IF(AO$4&lt;'2.1 Kraftwerk allgemein'!$F$16+$F54,
('2.5 CAPEX'!$J57+SUM(OFFSET('2.5 CAPEX'!AT57,0,-MIN(MAX($F54-1-('2.1 Kraftwerk allgemein'!$F$16-'1.1 Allgemein'!$I$22+1),0),COLUMN(AF54)-1-('2.1 Kraftwerk allgemein'!$F$16-'1.1 Allgemein'!$I$22+1)),1,MIN(MAX($F54-('2.1 Kraftwerk allgemein'!$F$16-'1.1 Allgemein'!$I$22+1),1),COLUMN(AF54)-('2.1 Kraftwerk allgemein'!$F$16-'1.1 Allgemein'!$I$22+1)))))/$F54,
SUM(OFFSET('2.5 CAPEX'!AT57,0,-MIN($F54-1,COLUMN(AF54)-1),1,MIN($F54,COLUMN(AF54))))/$F54)))))))</f>
        <v/>
      </c>
      <c r="AP54" s="199" t="str">
        <f ca="1">IF('2.1 Kraftwerk allgemein'!$F$15&lt;'1.1 Allgemein'!$I$22,
IF(OR(ISNUMBER($D54)=FALSE,$F54=""),"",
IF(AND('2.5 CAPEX'!$L57&lt;&gt;"x",'2.5 CAPEX'!$M57&lt;&gt;"x"),0,
IF($F54=0,0,
IF(AP$4&lt;'2.1 Kraftwerk allgemein'!$F$16,0,
IF(AP$4='2.1 Kraftwerk allgemein'!$F$16,'2.5 CAPEX'!$J57/$F54,
IF(AP$4&lt;'2.1 Kraftwerk allgemein'!$F$16+$F54,
('2.5 CAPEX'!$J57+SUM(OFFSET('2.5 CAPEX'!AU57,0,-MIN(MAX($F54-1-('2.1 Kraftwerk allgemein'!$F$16-'2.1 Kraftwerk allgemein'!$F$15+1),0),COLUMN(AG54)-1-('2.1 Kraftwerk allgemein'!$F$16-'2.1 Kraftwerk allgemein'!$F$15+1)),1,MIN(MAX($F54-('2.1 Kraftwerk allgemein'!$F$16-'2.1 Kraftwerk allgemein'!$F$15+1),1),COLUMN(AG54)-('2.1 Kraftwerk allgemein'!$F$16-'2.1 Kraftwerk allgemein'!$F$15+1)))))/$F54,
SUM(OFFSET('2.5 CAPEX'!AU57,0,-MIN($F54-1,COLUMN(AG54)-1),1,MIN($F54,COLUMN(AG54))))/$F54)))))),
IF(OR(ISNUMBER($D54)=FALSE,$F54=""),"",
IF(AND('2.5 CAPEX'!$L57&lt;&gt;"x",'2.5 CAPEX'!$M57&lt;&gt;"x"),0,
IF($F54=0,0,
IF(AP$4&lt;'2.1 Kraftwerk allgemein'!$F$16,0,
IF(AP$4='2.1 Kraftwerk allgemein'!$F$16,'2.5 CAPEX'!$J57/$F54,
IF(AP$4&lt;'2.1 Kraftwerk allgemein'!$F$16+$F54,
('2.5 CAPEX'!$J57+SUM(OFFSET('2.5 CAPEX'!AU57,0,-MIN(MAX($F54-1-('2.1 Kraftwerk allgemein'!$F$16-'1.1 Allgemein'!$I$22+1),0),COLUMN(AG54)-1-('2.1 Kraftwerk allgemein'!$F$16-'1.1 Allgemein'!$I$22+1)),1,MIN(MAX($F54-('2.1 Kraftwerk allgemein'!$F$16-'1.1 Allgemein'!$I$22+1),1),COLUMN(AG54)-('2.1 Kraftwerk allgemein'!$F$16-'1.1 Allgemein'!$I$22+1)))))/$F54,
SUM(OFFSET('2.5 CAPEX'!AU57,0,-MIN($F54-1,COLUMN(AG54)-1),1,MIN($F54,COLUMN(AG54))))/$F54)))))))</f>
        <v/>
      </c>
      <c r="AQ54" s="199" t="str">
        <f ca="1">IF('2.1 Kraftwerk allgemein'!$F$15&lt;'1.1 Allgemein'!$I$22,
IF(OR(ISNUMBER($D54)=FALSE,$F54=""),"",
IF(AND('2.5 CAPEX'!$L57&lt;&gt;"x",'2.5 CAPEX'!$M57&lt;&gt;"x"),0,
IF($F54=0,0,
IF(AQ$4&lt;'2.1 Kraftwerk allgemein'!$F$16,0,
IF(AQ$4='2.1 Kraftwerk allgemein'!$F$16,'2.5 CAPEX'!$J57/$F54,
IF(AQ$4&lt;'2.1 Kraftwerk allgemein'!$F$16+$F54,
('2.5 CAPEX'!$J57+SUM(OFFSET('2.5 CAPEX'!AV57,0,-MIN(MAX($F54-1-('2.1 Kraftwerk allgemein'!$F$16-'2.1 Kraftwerk allgemein'!$F$15+1),0),COLUMN(AH54)-1-('2.1 Kraftwerk allgemein'!$F$16-'2.1 Kraftwerk allgemein'!$F$15+1)),1,MIN(MAX($F54-('2.1 Kraftwerk allgemein'!$F$16-'2.1 Kraftwerk allgemein'!$F$15+1),1),COLUMN(AH54)-('2.1 Kraftwerk allgemein'!$F$16-'2.1 Kraftwerk allgemein'!$F$15+1)))))/$F54,
SUM(OFFSET('2.5 CAPEX'!AV57,0,-MIN($F54-1,COLUMN(AH54)-1),1,MIN($F54,COLUMN(AH54))))/$F54)))))),
IF(OR(ISNUMBER($D54)=FALSE,$F54=""),"",
IF(AND('2.5 CAPEX'!$L57&lt;&gt;"x",'2.5 CAPEX'!$M57&lt;&gt;"x"),0,
IF($F54=0,0,
IF(AQ$4&lt;'2.1 Kraftwerk allgemein'!$F$16,0,
IF(AQ$4='2.1 Kraftwerk allgemein'!$F$16,'2.5 CAPEX'!$J57/$F54,
IF(AQ$4&lt;'2.1 Kraftwerk allgemein'!$F$16+$F54,
('2.5 CAPEX'!$J57+SUM(OFFSET('2.5 CAPEX'!AV57,0,-MIN(MAX($F54-1-('2.1 Kraftwerk allgemein'!$F$16-'1.1 Allgemein'!$I$22+1),0),COLUMN(AH54)-1-('2.1 Kraftwerk allgemein'!$F$16-'1.1 Allgemein'!$I$22+1)),1,MIN(MAX($F54-('2.1 Kraftwerk allgemein'!$F$16-'1.1 Allgemein'!$I$22+1),1),COLUMN(AH54)-('2.1 Kraftwerk allgemein'!$F$16-'1.1 Allgemein'!$I$22+1)))))/$F54,
SUM(OFFSET('2.5 CAPEX'!AV57,0,-MIN($F54-1,COLUMN(AH54)-1),1,MIN($F54,COLUMN(AH54))))/$F54)))))))</f>
        <v/>
      </c>
      <c r="AR54" s="199" t="str">
        <f ca="1">IF('2.1 Kraftwerk allgemein'!$F$15&lt;'1.1 Allgemein'!$I$22,
IF(OR(ISNUMBER($D54)=FALSE,$F54=""),"",
IF(AND('2.5 CAPEX'!$L57&lt;&gt;"x",'2.5 CAPEX'!$M57&lt;&gt;"x"),0,
IF($F54=0,0,
IF(AR$4&lt;'2.1 Kraftwerk allgemein'!$F$16,0,
IF(AR$4='2.1 Kraftwerk allgemein'!$F$16,'2.5 CAPEX'!$J57/$F54,
IF(AR$4&lt;'2.1 Kraftwerk allgemein'!$F$16+$F54,
('2.5 CAPEX'!$J57+SUM(OFFSET('2.5 CAPEX'!AW57,0,-MIN(MAX($F54-1-('2.1 Kraftwerk allgemein'!$F$16-'2.1 Kraftwerk allgemein'!$F$15+1),0),COLUMN(AI54)-1-('2.1 Kraftwerk allgemein'!$F$16-'2.1 Kraftwerk allgemein'!$F$15+1)),1,MIN(MAX($F54-('2.1 Kraftwerk allgemein'!$F$16-'2.1 Kraftwerk allgemein'!$F$15+1),1),COLUMN(AI54)-('2.1 Kraftwerk allgemein'!$F$16-'2.1 Kraftwerk allgemein'!$F$15+1)))))/$F54,
SUM(OFFSET('2.5 CAPEX'!AW57,0,-MIN($F54-1,COLUMN(AI54)-1),1,MIN($F54,COLUMN(AI54))))/$F54)))))),
IF(OR(ISNUMBER($D54)=FALSE,$F54=""),"",
IF(AND('2.5 CAPEX'!$L57&lt;&gt;"x",'2.5 CAPEX'!$M57&lt;&gt;"x"),0,
IF($F54=0,0,
IF(AR$4&lt;'2.1 Kraftwerk allgemein'!$F$16,0,
IF(AR$4='2.1 Kraftwerk allgemein'!$F$16,'2.5 CAPEX'!$J57/$F54,
IF(AR$4&lt;'2.1 Kraftwerk allgemein'!$F$16+$F54,
('2.5 CAPEX'!$J57+SUM(OFFSET('2.5 CAPEX'!AW57,0,-MIN(MAX($F54-1-('2.1 Kraftwerk allgemein'!$F$16-'1.1 Allgemein'!$I$22+1),0),COLUMN(AI54)-1-('2.1 Kraftwerk allgemein'!$F$16-'1.1 Allgemein'!$I$22+1)),1,MIN(MAX($F54-('2.1 Kraftwerk allgemein'!$F$16-'1.1 Allgemein'!$I$22+1),1),COLUMN(AI54)-('2.1 Kraftwerk allgemein'!$F$16-'1.1 Allgemein'!$I$22+1)))))/$F54,
SUM(OFFSET('2.5 CAPEX'!AW57,0,-MIN($F54-1,COLUMN(AI54)-1),1,MIN($F54,COLUMN(AI54))))/$F54)))))))</f>
        <v/>
      </c>
      <c r="AS54" s="199" t="str">
        <f ca="1">IF('2.1 Kraftwerk allgemein'!$F$15&lt;'1.1 Allgemein'!$I$22,
IF(OR(ISNUMBER($D54)=FALSE,$F54=""),"",
IF(AND('2.5 CAPEX'!$L57&lt;&gt;"x",'2.5 CAPEX'!$M57&lt;&gt;"x"),0,
IF($F54=0,0,
IF(AS$4&lt;'2.1 Kraftwerk allgemein'!$F$16,0,
IF(AS$4='2.1 Kraftwerk allgemein'!$F$16,'2.5 CAPEX'!$J57/$F54,
IF(AS$4&lt;'2.1 Kraftwerk allgemein'!$F$16+$F54,
('2.5 CAPEX'!$J57+SUM(OFFSET('2.5 CAPEX'!AX57,0,-MIN(MAX($F54-1-('2.1 Kraftwerk allgemein'!$F$16-'2.1 Kraftwerk allgemein'!$F$15+1),0),COLUMN(AJ54)-1-('2.1 Kraftwerk allgemein'!$F$16-'2.1 Kraftwerk allgemein'!$F$15+1)),1,MIN(MAX($F54-('2.1 Kraftwerk allgemein'!$F$16-'2.1 Kraftwerk allgemein'!$F$15+1),1),COLUMN(AJ54)-('2.1 Kraftwerk allgemein'!$F$16-'2.1 Kraftwerk allgemein'!$F$15+1)))))/$F54,
SUM(OFFSET('2.5 CAPEX'!AX57,0,-MIN($F54-1,COLUMN(AJ54)-1),1,MIN($F54,COLUMN(AJ54))))/$F54)))))),
IF(OR(ISNUMBER($D54)=FALSE,$F54=""),"",
IF(AND('2.5 CAPEX'!$L57&lt;&gt;"x",'2.5 CAPEX'!$M57&lt;&gt;"x"),0,
IF($F54=0,0,
IF(AS$4&lt;'2.1 Kraftwerk allgemein'!$F$16,0,
IF(AS$4='2.1 Kraftwerk allgemein'!$F$16,'2.5 CAPEX'!$J57/$F54,
IF(AS$4&lt;'2.1 Kraftwerk allgemein'!$F$16+$F54,
('2.5 CAPEX'!$J57+SUM(OFFSET('2.5 CAPEX'!AX57,0,-MIN(MAX($F54-1-('2.1 Kraftwerk allgemein'!$F$16-'1.1 Allgemein'!$I$22+1),0),COLUMN(AJ54)-1-('2.1 Kraftwerk allgemein'!$F$16-'1.1 Allgemein'!$I$22+1)),1,MIN(MAX($F54-('2.1 Kraftwerk allgemein'!$F$16-'1.1 Allgemein'!$I$22+1),1),COLUMN(AJ54)-('2.1 Kraftwerk allgemein'!$F$16-'1.1 Allgemein'!$I$22+1)))))/$F54,
SUM(OFFSET('2.5 CAPEX'!AX57,0,-MIN($F54-1,COLUMN(AJ54)-1),1,MIN($F54,COLUMN(AJ54))))/$F54)))))))</f>
        <v/>
      </c>
      <c r="AT54" s="199" t="str">
        <f ca="1">IF('2.1 Kraftwerk allgemein'!$F$15&lt;'1.1 Allgemein'!$I$22,
IF(OR(ISNUMBER($D54)=FALSE,$F54=""),"",
IF(AND('2.5 CAPEX'!$L57&lt;&gt;"x",'2.5 CAPEX'!$M57&lt;&gt;"x"),0,
IF($F54=0,0,
IF(AT$4&lt;'2.1 Kraftwerk allgemein'!$F$16,0,
IF(AT$4='2.1 Kraftwerk allgemein'!$F$16,'2.5 CAPEX'!$J57/$F54,
IF(AT$4&lt;'2.1 Kraftwerk allgemein'!$F$16+$F54,
('2.5 CAPEX'!$J57+SUM(OFFSET('2.5 CAPEX'!AY57,0,-MIN(MAX($F54-1-('2.1 Kraftwerk allgemein'!$F$16-'2.1 Kraftwerk allgemein'!$F$15+1),0),COLUMN(AK54)-1-('2.1 Kraftwerk allgemein'!$F$16-'2.1 Kraftwerk allgemein'!$F$15+1)),1,MIN(MAX($F54-('2.1 Kraftwerk allgemein'!$F$16-'2.1 Kraftwerk allgemein'!$F$15+1),1),COLUMN(AK54)-('2.1 Kraftwerk allgemein'!$F$16-'2.1 Kraftwerk allgemein'!$F$15+1)))))/$F54,
SUM(OFFSET('2.5 CAPEX'!AY57,0,-MIN($F54-1,COLUMN(AK54)-1),1,MIN($F54,COLUMN(AK54))))/$F54)))))),
IF(OR(ISNUMBER($D54)=FALSE,$F54=""),"",
IF(AND('2.5 CAPEX'!$L57&lt;&gt;"x",'2.5 CAPEX'!$M57&lt;&gt;"x"),0,
IF($F54=0,0,
IF(AT$4&lt;'2.1 Kraftwerk allgemein'!$F$16,0,
IF(AT$4='2.1 Kraftwerk allgemein'!$F$16,'2.5 CAPEX'!$J57/$F54,
IF(AT$4&lt;'2.1 Kraftwerk allgemein'!$F$16+$F54,
('2.5 CAPEX'!$J57+SUM(OFFSET('2.5 CAPEX'!AY57,0,-MIN(MAX($F54-1-('2.1 Kraftwerk allgemein'!$F$16-'1.1 Allgemein'!$I$22+1),0),COLUMN(AK54)-1-('2.1 Kraftwerk allgemein'!$F$16-'1.1 Allgemein'!$I$22+1)),1,MIN(MAX($F54-('2.1 Kraftwerk allgemein'!$F$16-'1.1 Allgemein'!$I$22+1),1),COLUMN(AK54)-('2.1 Kraftwerk allgemein'!$F$16-'1.1 Allgemein'!$I$22+1)))))/$F54,
SUM(OFFSET('2.5 CAPEX'!AY57,0,-MIN($F54-1,COLUMN(AK54)-1),1,MIN($F54,COLUMN(AK54))))/$F54)))))))</f>
        <v/>
      </c>
      <c r="AU54" s="199" t="str">
        <f ca="1">IF('2.1 Kraftwerk allgemein'!$F$15&lt;'1.1 Allgemein'!$I$22,
IF(OR(ISNUMBER($D54)=FALSE,$F54=""),"",
IF(AND('2.5 CAPEX'!$L57&lt;&gt;"x",'2.5 CAPEX'!$M57&lt;&gt;"x"),0,
IF($F54=0,0,
IF(AU$4&lt;'2.1 Kraftwerk allgemein'!$F$16,0,
IF(AU$4='2.1 Kraftwerk allgemein'!$F$16,'2.5 CAPEX'!$J57/$F54,
IF(AU$4&lt;'2.1 Kraftwerk allgemein'!$F$16+$F54,
('2.5 CAPEX'!$J57+SUM(OFFSET('2.5 CAPEX'!AZ57,0,-MIN(MAX($F54-1-('2.1 Kraftwerk allgemein'!$F$16-'2.1 Kraftwerk allgemein'!$F$15+1),0),COLUMN(AL54)-1-('2.1 Kraftwerk allgemein'!$F$16-'2.1 Kraftwerk allgemein'!$F$15+1)),1,MIN(MAX($F54-('2.1 Kraftwerk allgemein'!$F$16-'2.1 Kraftwerk allgemein'!$F$15+1),1),COLUMN(AL54)-('2.1 Kraftwerk allgemein'!$F$16-'2.1 Kraftwerk allgemein'!$F$15+1)))))/$F54,
SUM(OFFSET('2.5 CAPEX'!AZ57,0,-MIN($F54-1,COLUMN(AL54)-1),1,MIN($F54,COLUMN(AL54))))/$F54)))))),
IF(OR(ISNUMBER($D54)=FALSE,$F54=""),"",
IF(AND('2.5 CAPEX'!$L57&lt;&gt;"x",'2.5 CAPEX'!$M57&lt;&gt;"x"),0,
IF($F54=0,0,
IF(AU$4&lt;'2.1 Kraftwerk allgemein'!$F$16,0,
IF(AU$4='2.1 Kraftwerk allgemein'!$F$16,'2.5 CAPEX'!$J57/$F54,
IF(AU$4&lt;'2.1 Kraftwerk allgemein'!$F$16+$F54,
('2.5 CAPEX'!$J57+SUM(OFFSET('2.5 CAPEX'!AZ57,0,-MIN(MAX($F54-1-('2.1 Kraftwerk allgemein'!$F$16-'1.1 Allgemein'!$I$22+1),0),COLUMN(AL54)-1-('2.1 Kraftwerk allgemein'!$F$16-'1.1 Allgemein'!$I$22+1)),1,MIN(MAX($F54-('2.1 Kraftwerk allgemein'!$F$16-'1.1 Allgemein'!$I$22+1),1),COLUMN(AL54)-('2.1 Kraftwerk allgemein'!$F$16-'1.1 Allgemein'!$I$22+1)))))/$F54,
SUM(OFFSET('2.5 CAPEX'!AZ57,0,-MIN($F54-1,COLUMN(AL54)-1),1,MIN($F54,COLUMN(AL54))))/$F54)))))))</f>
        <v/>
      </c>
      <c r="AV54" s="199" t="str">
        <f ca="1">IF('2.1 Kraftwerk allgemein'!$F$15&lt;'1.1 Allgemein'!$I$22,
IF(OR(ISNUMBER($D54)=FALSE,$F54=""),"",
IF(AND('2.5 CAPEX'!$L57&lt;&gt;"x",'2.5 CAPEX'!$M57&lt;&gt;"x"),0,
IF($F54=0,0,
IF(AV$4&lt;'2.1 Kraftwerk allgemein'!$F$16,0,
IF(AV$4='2.1 Kraftwerk allgemein'!$F$16,'2.5 CAPEX'!$J57/$F54,
IF(AV$4&lt;'2.1 Kraftwerk allgemein'!$F$16+$F54,
('2.5 CAPEX'!$J57+SUM(OFFSET('2.5 CAPEX'!BA57,0,-MIN(MAX($F54-1-('2.1 Kraftwerk allgemein'!$F$16-'2.1 Kraftwerk allgemein'!$F$15+1),0),COLUMN(AM54)-1-('2.1 Kraftwerk allgemein'!$F$16-'2.1 Kraftwerk allgemein'!$F$15+1)),1,MIN(MAX($F54-('2.1 Kraftwerk allgemein'!$F$16-'2.1 Kraftwerk allgemein'!$F$15+1),1),COLUMN(AM54)-('2.1 Kraftwerk allgemein'!$F$16-'2.1 Kraftwerk allgemein'!$F$15+1)))))/$F54,
SUM(OFFSET('2.5 CAPEX'!BA57,0,-MIN($F54-1,COLUMN(AM54)-1),1,MIN($F54,COLUMN(AM54))))/$F54)))))),
IF(OR(ISNUMBER($D54)=FALSE,$F54=""),"",
IF(AND('2.5 CAPEX'!$L57&lt;&gt;"x",'2.5 CAPEX'!$M57&lt;&gt;"x"),0,
IF($F54=0,0,
IF(AV$4&lt;'2.1 Kraftwerk allgemein'!$F$16,0,
IF(AV$4='2.1 Kraftwerk allgemein'!$F$16,'2.5 CAPEX'!$J57/$F54,
IF(AV$4&lt;'2.1 Kraftwerk allgemein'!$F$16+$F54,
('2.5 CAPEX'!$J57+SUM(OFFSET('2.5 CAPEX'!BA57,0,-MIN(MAX($F54-1-('2.1 Kraftwerk allgemein'!$F$16-'1.1 Allgemein'!$I$22+1),0),COLUMN(AM54)-1-('2.1 Kraftwerk allgemein'!$F$16-'1.1 Allgemein'!$I$22+1)),1,MIN(MAX($F54-('2.1 Kraftwerk allgemein'!$F$16-'1.1 Allgemein'!$I$22+1),1),COLUMN(AM54)-('2.1 Kraftwerk allgemein'!$F$16-'1.1 Allgemein'!$I$22+1)))))/$F54,
SUM(OFFSET('2.5 CAPEX'!BA57,0,-MIN($F54-1,COLUMN(AM54)-1),1,MIN($F54,COLUMN(AM54))))/$F54)))))))</f>
        <v/>
      </c>
      <c r="AW54" s="199" t="str">
        <f ca="1">IF('2.1 Kraftwerk allgemein'!$F$15&lt;'1.1 Allgemein'!$I$22,
IF(OR(ISNUMBER($D54)=FALSE,$F54=""),"",
IF(AND('2.5 CAPEX'!$L57&lt;&gt;"x",'2.5 CAPEX'!$M57&lt;&gt;"x"),0,
IF($F54=0,0,
IF(AW$4&lt;'2.1 Kraftwerk allgemein'!$F$16,0,
IF(AW$4='2.1 Kraftwerk allgemein'!$F$16,'2.5 CAPEX'!$J57/$F54,
IF(AW$4&lt;'2.1 Kraftwerk allgemein'!$F$16+$F54,
('2.5 CAPEX'!$J57+SUM(OFFSET('2.5 CAPEX'!BB57,0,-MIN(MAX($F54-1-('2.1 Kraftwerk allgemein'!$F$16-'2.1 Kraftwerk allgemein'!$F$15+1),0),COLUMN(AN54)-1-('2.1 Kraftwerk allgemein'!$F$16-'2.1 Kraftwerk allgemein'!$F$15+1)),1,MIN(MAX($F54-('2.1 Kraftwerk allgemein'!$F$16-'2.1 Kraftwerk allgemein'!$F$15+1),1),COLUMN(AN54)-('2.1 Kraftwerk allgemein'!$F$16-'2.1 Kraftwerk allgemein'!$F$15+1)))))/$F54,
SUM(OFFSET('2.5 CAPEX'!BB57,0,-MIN($F54-1,COLUMN(AN54)-1),1,MIN($F54,COLUMN(AN54))))/$F54)))))),
IF(OR(ISNUMBER($D54)=FALSE,$F54=""),"",
IF(AND('2.5 CAPEX'!$L57&lt;&gt;"x",'2.5 CAPEX'!$M57&lt;&gt;"x"),0,
IF($F54=0,0,
IF(AW$4&lt;'2.1 Kraftwerk allgemein'!$F$16,0,
IF(AW$4='2.1 Kraftwerk allgemein'!$F$16,'2.5 CAPEX'!$J57/$F54,
IF(AW$4&lt;'2.1 Kraftwerk allgemein'!$F$16+$F54,
('2.5 CAPEX'!$J57+SUM(OFFSET('2.5 CAPEX'!BB57,0,-MIN(MAX($F54-1-('2.1 Kraftwerk allgemein'!$F$16-'1.1 Allgemein'!$I$22+1),0),COLUMN(AN54)-1-('2.1 Kraftwerk allgemein'!$F$16-'1.1 Allgemein'!$I$22+1)),1,MIN(MAX($F54-('2.1 Kraftwerk allgemein'!$F$16-'1.1 Allgemein'!$I$22+1),1),COLUMN(AN54)-('2.1 Kraftwerk allgemein'!$F$16-'1.1 Allgemein'!$I$22+1)))))/$F54,
SUM(OFFSET('2.5 CAPEX'!BB57,0,-MIN($F54-1,COLUMN(AN54)-1),1,MIN($F54,COLUMN(AN54))))/$F54)))))))</f>
        <v/>
      </c>
      <c r="AX54" s="199" t="str">
        <f ca="1">IF('2.1 Kraftwerk allgemein'!$F$15&lt;'1.1 Allgemein'!$I$22,
IF(OR(ISNUMBER($D54)=FALSE,$F54=""),"",
IF(AND('2.5 CAPEX'!$L57&lt;&gt;"x",'2.5 CAPEX'!$M57&lt;&gt;"x"),0,
IF($F54=0,0,
IF(AX$4&lt;'2.1 Kraftwerk allgemein'!$F$16,0,
IF(AX$4='2.1 Kraftwerk allgemein'!$F$16,'2.5 CAPEX'!$J57/$F54,
IF(AX$4&lt;'2.1 Kraftwerk allgemein'!$F$16+$F54,
('2.5 CAPEX'!$J57+SUM(OFFSET('2.5 CAPEX'!BC57,0,-MIN(MAX($F54-1-('2.1 Kraftwerk allgemein'!$F$16-'2.1 Kraftwerk allgemein'!$F$15+1),0),COLUMN(AO54)-1-('2.1 Kraftwerk allgemein'!$F$16-'2.1 Kraftwerk allgemein'!$F$15+1)),1,MIN(MAX($F54-('2.1 Kraftwerk allgemein'!$F$16-'2.1 Kraftwerk allgemein'!$F$15+1),1),COLUMN(AO54)-('2.1 Kraftwerk allgemein'!$F$16-'2.1 Kraftwerk allgemein'!$F$15+1)))))/$F54,
SUM(OFFSET('2.5 CAPEX'!BC57,0,-MIN($F54-1,COLUMN(AO54)-1),1,MIN($F54,COLUMN(AO54))))/$F54)))))),
IF(OR(ISNUMBER($D54)=FALSE,$F54=""),"",
IF(AND('2.5 CAPEX'!$L57&lt;&gt;"x",'2.5 CAPEX'!$M57&lt;&gt;"x"),0,
IF($F54=0,0,
IF(AX$4&lt;'2.1 Kraftwerk allgemein'!$F$16,0,
IF(AX$4='2.1 Kraftwerk allgemein'!$F$16,'2.5 CAPEX'!$J57/$F54,
IF(AX$4&lt;'2.1 Kraftwerk allgemein'!$F$16+$F54,
('2.5 CAPEX'!$J57+SUM(OFFSET('2.5 CAPEX'!BC57,0,-MIN(MAX($F54-1-('2.1 Kraftwerk allgemein'!$F$16-'1.1 Allgemein'!$I$22+1),0),COLUMN(AO54)-1-('2.1 Kraftwerk allgemein'!$F$16-'1.1 Allgemein'!$I$22+1)),1,MIN(MAX($F54-('2.1 Kraftwerk allgemein'!$F$16-'1.1 Allgemein'!$I$22+1),1),COLUMN(AO54)-('2.1 Kraftwerk allgemein'!$F$16-'1.1 Allgemein'!$I$22+1)))))/$F54,
SUM(OFFSET('2.5 CAPEX'!BC57,0,-MIN($F54-1,COLUMN(AO54)-1),1,MIN($F54,COLUMN(AO54))))/$F54)))))))</f>
        <v/>
      </c>
      <c r="AY54" s="199" t="str">
        <f ca="1">IF('2.1 Kraftwerk allgemein'!$F$15&lt;'1.1 Allgemein'!$I$22,
IF(OR(ISNUMBER($D54)=FALSE,$F54=""),"",
IF(AND('2.5 CAPEX'!$L57&lt;&gt;"x",'2.5 CAPEX'!$M57&lt;&gt;"x"),0,
IF($F54=0,0,
IF(AY$4&lt;'2.1 Kraftwerk allgemein'!$F$16,0,
IF(AY$4='2.1 Kraftwerk allgemein'!$F$16,'2.5 CAPEX'!$J57/$F54,
IF(AY$4&lt;'2.1 Kraftwerk allgemein'!$F$16+$F54,
('2.5 CAPEX'!$J57+SUM(OFFSET('2.5 CAPEX'!BD57,0,-MIN(MAX($F54-1-('2.1 Kraftwerk allgemein'!$F$16-'2.1 Kraftwerk allgemein'!$F$15+1),0),COLUMN(AP54)-1-('2.1 Kraftwerk allgemein'!$F$16-'2.1 Kraftwerk allgemein'!$F$15+1)),1,MIN(MAX($F54-('2.1 Kraftwerk allgemein'!$F$16-'2.1 Kraftwerk allgemein'!$F$15+1),1),COLUMN(AP54)-('2.1 Kraftwerk allgemein'!$F$16-'2.1 Kraftwerk allgemein'!$F$15+1)))))/$F54,
SUM(OFFSET('2.5 CAPEX'!BD57,0,-MIN($F54-1,COLUMN(AP54)-1),1,MIN($F54,COLUMN(AP54))))/$F54)))))),
IF(OR(ISNUMBER($D54)=FALSE,$F54=""),"",
IF(AND('2.5 CAPEX'!$L57&lt;&gt;"x",'2.5 CAPEX'!$M57&lt;&gt;"x"),0,
IF($F54=0,0,
IF(AY$4&lt;'2.1 Kraftwerk allgemein'!$F$16,0,
IF(AY$4='2.1 Kraftwerk allgemein'!$F$16,'2.5 CAPEX'!$J57/$F54,
IF(AY$4&lt;'2.1 Kraftwerk allgemein'!$F$16+$F54,
('2.5 CAPEX'!$J57+SUM(OFFSET('2.5 CAPEX'!BD57,0,-MIN(MAX($F54-1-('2.1 Kraftwerk allgemein'!$F$16-'1.1 Allgemein'!$I$22+1),0),COLUMN(AP54)-1-('2.1 Kraftwerk allgemein'!$F$16-'1.1 Allgemein'!$I$22+1)),1,MIN(MAX($F54-('2.1 Kraftwerk allgemein'!$F$16-'1.1 Allgemein'!$I$22+1),1),COLUMN(AP54)-('2.1 Kraftwerk allgemein'!$F$16-'1.1 Allgemein'!$I$22+1)))))/$F54,
SUM(OFFSET('2.5 CAPEX'!BD57,0,-MIN($F54-1,COLUMN(AP54)-1),1,MIN($F54,COLUMN(AP54))))/$F54)))))))</f>
        <v/>
      </c>
      <c r="AZ54" s="199" t="str">
        <f ca="1">IF('2.1 Kraftwerk allgemein'!$F$15&lt;'1.1 Allgemein'!$I$22,
IF(OR(ISNUMBER($D54)=FALSE,$F54=""),"",
IF(AND('2.5 CAPEX'!$L57&lt;&gt;"x",'2.5 CAPEX'!$M57&lt;&gt;"x"),0,
IF($F54=0,0,
IF(AZ$4&lt;'2.1 Kraftwerk allgemein'!$F$16,0,
IF(AZ$4='2.1 Kraftwerk allgemein'!$F$16,'2.5 CAPEX'!$J57/$F54,
IF(AZ$4&lt;'2.1 Kraftwerk allgemein'!$F$16+$F54,
('2.5 CAPEX'!$J57+SUM(OFFSET('2.5 CAPEX'!BE57,0,-MIN(MAX($F54-1-('2.1 Kraftwerk allgemein'!$F$16-'2.1 Kraftwerk allgemein'!$F$15+1),0),COLUMN(AQ54)-1-('2.1 Kraftwerk allgemein'!$F$16-'2.1 Kraftwerk allgemein'!$F$15+1)),1,MIN(MAX($F54-('2.1 Kraftwerk allgemein'!$F$16-'2.1 Kraftwerk allgemein'!$F$15+1),1),COLUMN(AQ54)-('2.1 Kraftwerk allgemein'!$F$16-'2.1 Kraftwerk allgemein'!$F$15+1)))))/$F54,
SUM(OFFSET('2.5 CAPEX'!BE57,0,-MIN($F54-1,COLUMN(AQ54)-1),1,MIN($F54,COLUMN(AQ54))))/$F54)))))),
IF(OR(ISNUMBER($D54)=FALSE,$F54=""),"",
IF(AND('2.5 CAPEX'!$L57&lt;&gt;"x",'2.5 CAPEX'!$M57&lt;&gt;"x"),0,
IF($F54=0,0,
IF(AZ$4&lt;'2.1 Kraftwerk allgemein'!$F$16,0,
IF(AZ$4='2.1 Kraftwerk allgemein'!$F$16,'2.5 CAPEX'!$J57/$F54,
IF(AZ$4&lt;'2.1 Kraftwerk allgemein'!$F$16+$F54,
('2.5 CAPEX'!$J57+SUM(OFFSET('2.5 CAPEX'!BE57,0,-MIN(MAX($F54-1-('2.1 Kraftwerk allgemein'!$F$16-'1.1 Allgemein'!$I$22+1),0),COLUMN(AQ54)-1-('2.1 Kraftwerk allgemein'!$F$16-'1.1 Allgemein'!$I$22+1)),1,MIN(MAX($F54-('2.1 Kraftwerk allgemein'!$F$16-'1.1 Allgemein'!$I$22+1),1),COLUMN(AQ54)-('2.1 Kraftwerk allgemein'!$F$16-'1.1 Allgemein'!$I$22+1)))))/$F54,
SUM(OFFSET('2.5 CAPEX'!BE57,0,-MIN($F54-1,COLUMN(AQ54)-1),1,MIN($F54,COLUMN(AQ54))))/$F54)))))))</f>
        <v/>
      </c>
      <c r="BA54" s="199" t="str">
        <f ca="1">IF('2.1 Kraftwerk allgemein'!$F$15&lt;'1.1 Allgemein'!$I$22,
IF(OR(ISNUMBER($D54)=FALSE,$F54=""),"",
IF(AND('2.5 CAPEX'!$L57&lt;&gt;"x",'2.5 CAPEX'!$M57&lt;&gt;"x"),0,
IF($F54=0,0,
IF(BA$4&lt;'2.1 Kraftwerk allgemein'!$F$16,0,
IF(BA$4='2.1 Kraftwerk allgemein'!$F$16,'2.5 CAPEX'!$J57/$F54,
IF(BA$4&lt;'2.1 Kraftwerk allgemein'!$F$16+$F54,
('2.5 CAPEX'!$J57+SUM(OFFSET('2.5 CAPEX'!BF57,0,-MIN(MAX($F54-1-('2.1 Kraftwerk allgemein'!$F$16-'2.1 Kraftwerk allgemein'!$F$15+1),0),COLUMN(AR54)-1-('2.1 Kraftwerk allgemein'!$F$16-'2.1 Kraftwerk allgemein'!$F$15+1)),1,MIN(MAX($F54-('2.1 Kraftwerk allgemein'!$F$16-'2.1 Kraftwerk allgemein'!$F$15+1),1),COLUMN(AR54)-('2.1 Kraftwerk allgemein'!$F$16-'2.1 Kraftwerk allgemein'!$F$15+1)))))/$F54,
SUM(OFFSET('2.5 CAPEX'!BF57,0,-MIN($F54-1,COLUMN(AR54)-1),1,MIN($F54,COLUMN(AR54))))/$F54)))))),
IF(OR(ISNUMBER($D54)=FALSE,$F54=""),"",
IF(AND('2.5 CAPEX'!$L57&lt;&gt;"x",'2.5 CAPEX'!$M57&lt;&gt;"x"),0,
IF($F54=0,0,
IF(BA$4&lt;'2.1 Kraftwerk allgemein'!$F$16,0,
IF(BA$4='2.1 Kraftwerk allgemein'!$F$16,'2.5 CAPEX'!$J57/$F54,
IF(BA$4&lt;'2.1 Kraftwerk allgemein'!$F$16+$F54,
('2.5 CAPEX'!$J57+SUM(OFFSET('2.5 CAPEX'!BF57,0,-MIN(MAX($F54-1-('2.1 Kraftwerk allgemein'!$F$16-'1.1 Allgemein'!$I$22+1),0),COLUMN(AR54)-1-('2.1 Kraftwerk allgemein'!$F$16-'1.1 Allgemein'!$I$22+1)),1,MIN(MAX($F54-('2.1 Kraftwerk allgemein'!$F$16-'1.1 Allgemein'!$I$22+1),1),COLUMN(AR54)-('2.1 Kraftwerk allgemein'!$F$16-'1.1 Allgemein'!$I$22+1)))))/$F54,
SUM(OFFSET('2.5 CAPEX'!BF57,0,-MIN($F54-1,COLUMN(AR54)-1),1,MIN($F54,COLUMN(AR54))))/$F54)))))))</f>
        <v/>
      </c>
      <c r="BB54" s="199" t="str">
        <f ca="1">IF('2.1 Kraftwerk allgemein'!$F$15&lt;'1.1 Allgemein'!$I$22,
IF(OR(ISNUMBER($D54)=FALSE,$F54=""),"",
IF(AND('2.5 CAPEX'!$L57&lt;&gt;"x",'2.5 CAPEX'!$M57&lt;&gt;"x"),0,
IF($F54=0,0,
IF(BB$4&lt;'2.1 Kraftwerk allgemein'!$F$16,0,
IF(BB$4='2.1 Kraftwerk allgemein'!$F$16,'2.5 CAPEX'!$J57/$F54,
IF(BB$4&lt;'2.1 Kraftwerk allgemein'!$F$16+$F54,
('2.5 CAPEX'!$J57+SUM(OFFSET('2.5 CAPEX'!BG57,0,-MIN(MAX($F54-1-('2.1 Kraftwerk allgemein'!$F$16-'2.1 Kraftwerk allgemein'!$F$15+1),0),COLUMN(AS54)-1-('2.1 Kraftwerk allgemein'!$F$16-'2.1 Kraftwerk allgemein'!$F$15+1)),1,MIN(MAX($F54-('2.1 Kraftwerk allgemein'!$F$16-'2.1 Kraftwerk allgemein'!$F$15+1),1),COLUMN(AS54)-('2.1 Kraftwerk allgemein'!$F$16-'2.1 Kraftwerk allgemein'!$F$15+1)))))/$F54,
SUM(OFFSET('2.5 CAPEX'!BG57,0,-MIN($F54-1,COLUMN(AS54)-1),1,MIN($F54,COLUMN(AS54))))/$F54)))))),
IF(OR(ISNUMBER($D54)=FALSE,$F54=""),"",
IF(AND('2.5 CAPEX'!$L57&lt;&gt;"x",'2.5 CAPEX'!$M57&lt;&gt;"x"),0,
IF($F54=0,0,
IF(BB$4&lt;'2.1 Kraftwerk allgemein'!$F$16,0,
IF(BB$4='2.1 Kraftwerk allgemein'!$F$16,'2.5 CAPEX'!$J57/$F54,
IF(BB$4&lt;'2.1 Kraftwerk allgemein'!$F$16+$F54,
('2.5 CAPEX'!$J57+SUM(OFFSET('2.5 CAPEX'!BG57,0,-MIN(MAX($F54-1-('2.1 Kraftwerk allgemein'!$F$16-'1.1 Allgemein'!$I$22+1),0),COLUMN(AS54)-1-('2.1 Kraftwerk allgemein'!$F$16-'1.1 Allgemein'!$I$22+1)),1,MIN(MAX($F54-('2.1 Kraftwerk allgemein'!$F$16-'1.1 Allgemein'!$I$22+1),1),COLUMN(AS54)-('2.1 Kraftwerk allgemein'!$F$16-'1.1 Allgemein'!$I$22+1)))))/$F54,
SUM(OFFSET('2.5 CAPEX'!BG57,0,-MIN($F54-1,COLUMN(AS54)-1),1,MIN($F54,COLUMN(AS54))))/$F54)))))))</f>
        <v/>
      </c>
      <c r="BC54" s="199" t="str">
        <f ca="1">IF('2.1 Kraftwerk allgemein'!$F$15&lt;'1.1 Allgemein'!$I$22,
IF(OR(ISNUMBER($D54)=FALSE,$F54=""),"",
IF(AND('2.5 CAPEX'!$L57&lt;&gt;"x",'2.5 CAPEX'!$M57&lt;&gt;"x"),0,
IF($F54=0,0,
IF(BC$4&lt;'2.1 Kraftwerk allgemein'!$F$16,0,
IF(BC$4='2.1 Kraftwerk allgemein'!$F$16,'2.5 CAPEX'!$J57/$F54,
IF(BC$4&lt;'2.1 Kraftwerk allgemein'!$F$16+$F54,
('2.5 CAPEX'!$J57+SUM(OFFSET('2.5 CAPEX'!BH57,0,-MIN(MAX($F54-1-('2.1 Kraftwerk allgemein'!$F$16-'2.1 Kraftwerk allgemein'!$F$15+1),0),COLUMN(AT54)-1-('2.1 Kraftwerk allgemein'!$F$16-'2.1 Kraftwerk allgemein'!$F$15+1)),1,MIN(MAX($F54-('2.1 Kraftwerk allgemein'!$F$16-'2.1 Kraftwerk allgemein'!$F$15+1),1),COLUMN(AT54)-('2.1 Kraftwerk allgemein'!$F$16-'2.1 Kraftwerk allgemein'!$F$15+1)))))/$F54,
SUM(OFFSET('2.5 CAPEX'!BH57,0,-MIN($F54-1,COLUMN(AT54)-1),1,MIN($F54,COLUMN(AT54))))/$F54)))))),
IF(OR(ISNUMBER($D54)=FALSE,$F54=""),"",
IF(AND('2.5 CAPEX'!$L57&lt;&gt;"x",'2.5 CAPEX'!$M57&lt;&gt;"x"),0,
IF($F54=0,0,
IF(BC$4&lt;'2.1 Kraftwerk allgemein'!$F$16,0,
IF(BC$4='2.1 Kraftwerk allgemein'!$F$16,'2.5 CAPEX'!$J57/$F54,
IF(BC$4&lt;'2.1 Kraftwerk allgemein'!$F$16+$F54,
('2.5 CAPEX'!$J57+SUM(OFFSET('2.5 CAPEX'!BH57,0,-MIN(MAX($F54-1-('2.1 Kraftwerk allgemein'!$F$16-'1.1 Allgemein'!$I$22+1),0),COLUMN(AT54)-1-('2.1 Kraftwerk allgemein'!$F$16-'1.1 Allgemein'!$I$22+1)),1,MIN(MAX($F54-('2.1 Kraftwerk allgemein'!$F$16-'1.1 Allgemein'!$I$22+1),1),COLUMN(AT54)-('2.1 Kraftwerk allgemein'!$F$16-'1.1 Allgemein'!$I$22+1)))))/$F54,
SUM(OFFSET('2.5 CAPEX'!BH57,0,-MIN($F54-1,COLUMN(AT54)-1),1,MIN($F54,COLUMN(AT54))))/$F54)))))))</f>
        <v/>
      </c>
      <c r="BD54" s="199" t="str">
        <f ca="1">IF('2.1 Kraftwerk allgemein'!$F$15&lt;'1.1 Allgemein'!$I$22,
IF(OR(ISNUMBER($D54)=FALSE,$F54=""),"",
IF(AND('2.5 CAPEX'!$L57&lt;&gt;"x",'2.5 CAPEX'!$M57&lt;&gt;"x"),0,
IF($F54=0,0,
IF(BD$4&lt;'2.1 Kraftwerk allgemein'!$F$16,0,
IF(BD$4='2.1 Kraftwerk allgemein'!$F$16,'2.5 CAPEX'!$J57/$F54,
IF(BD$4&lt;'2.1 Kraftwerk allgemein'!$F$16+$F54,
('2.5 CAPEX'!$J57+SUM(OFFSET('2.5 CAPEX'!BI57,0,-MIN(MAX($F54-1-('2.1 Kraftwerk allgemein'!$F$16-'2.1 Kraftwerk allgemein'!$F$15+1),0),COLUMN(AU54)-1-('2.1 Kraftwerk allgemein'!$F$16-'2.1 Kraftwerk allgemein'!$F$15+1)),1,MIN(MAX($F54-('2.1 Kraftwerk allgemein'!$F$16-'2.1 Kraftwerk allgemein'!$F$15+1),1),COLUMN(AU54)-('2.1 Kraftwerk allgemein'!$F$16-'2.1 Kraftwerk allgemein'!$F$15+1)))))/$F54,
SUM(OFFSET('2.5 CAPEX'!BI57,0,-MIN($F54-1,COLUMN(AU54)-1),1,MIN($F54,COLUMN(AU54))))/$F54)))))),
IF(OR(ISNUMBER($D54)=FALSE,$F54=""),"",
IF(AND('2.5 CAPEX'!$L57&lt;&gt;"x",'2.5 CAPEX'!$M57&lt;&gt;"x"),0,
IF($F54=0,0,
IF(BD$4&lt;'2.1 Kraftwerk allgemein'!$F$16,0,
IF(BD$4='2.1 Kraftwerk allgemein'!$F$16,'2.5 CAPEX'!$J57/$F54,
IF(BD$4&lt;'2.1 Kraftwerk allgemein'!$F$16+$F54,
('2.5 CAPEX'!$J57+SUM(OFFSET('2.5 CAPEX'!BI57,0,-MIN(MAX($F54-1-('2.1 Kraftwerk allgemein'!$F$16-'1.1 Allgemein'!$I$22+1),0),COLUMN(AU54)-1-('2.1 Kraftwerk allgemein'!$F$16-'1.1 Allgemein'!$I$22+1)),1,MIN(MAX($F54-('2.1 Kraftwerk allgemein'!$F$16-'1.1 Allgemein'!$I$22+1),1),COLUMN(AU54)-('2.1 Kraftwerk allgemein'!$F$16-'1.1 Allgemein'!$I$22+1)))))/$F54,
SUM(OFFSET('2.5 CAPEX'!BI57,0,-MIN($F54-1,COLUMN(AU54)-1),1,MIN($F54,COLUMN(AU54))))/$F54)))))))</f>
        <v/>
      </c>
      <c r="BE54" s="199" t="str">
        <f ca="1">IF('2.1 Kraftwerk allgemein'!$F$15&lt;'1.1 Allgemein'!$I$22,
IF(OR(ISNUMBER($D54)=FALSE,$F54=""),"",
IF(AND('2.5 CAPEX'!$L57&lt;&gt;"x",'2.5 CAPEX'!$M57&lt;&gt;"x"),0,
IF($F54=0,0,
IF(BE$4&lt;'2.1 Kraftwerk allgemein'!$F$16,0,
IF(BE$4='2.1 Kraftwerk allgemein'!$F$16,'2.5 CAPEX'!$J57/$F54,
IF(BE$4&lt;'2.1 Kraftwerk allgemein'!$F$16+$F54,
('2.5 CAPEX'!$J57+SUM(OFFSET('2.5 CAPEX'!BJ57,0,-MIN(MAX($F54-1-('2.1 Kraftwerk allgemein'!$F$16-'2.1 Kraftwerk allgemein'!$F$15+1),0),COLUMN(AV54)-1-('2.1 Kraftwerk allgemein'!$F$16-'2.1 Kraftwerk allgemein'!$F$15+1)),1,MIN(MAX($F54-('2.1 Kraftwerk allgemein'!$F$16-'2.1 Kraftwerk allgemein'!$F$15+1),1),COLUMN(AV54)-('2.1 Kraftwerk allgemein'!$F$16-'2.1 Kraftwerk allgemein'!$F$15+1)))))/$F54,
SUM(OFFSET('2.5 CAPEX'!BJ57,0,-MIN($F54-1,COLUMN(AV54)-1),1,MIN($F54,COLUMN(AV54))))/$F54)))))),
IF(OR(ISNUMBER($D54)=FALSE,$F54=""),"",
IF(AND('2.5 CAPEX'!$L57&lt;&gt;"x",'2.5 CAPEX'!$M57&lt;&gt;"x"),0,
IF($F54=0,0,
IF(BE$4&lt;'2.1 Kraftwerk allgemein'!$F$16,0,
IF(BE$4='2.1 Kraftwerk allgemein'!$F$16,'2.5 CAPEX'!$J57/$F54,
IF(BE$4&lt;'2.1 Kraftwerk allgemein'!$F$16+$F54,
('2.5 CAPEX'!$J57+SUM(OFFSET('2.5 CAPEX'!BJ57,0,-MIN(MAX($F54-1-('2.1 Kraftwerk allgemein'!$F$16-'1.1 Allgemein'!$I$22+1),0),COLUMN(AV54)-1-('2.1 Kraftwerk allgemein'!$F$16-'1.1 Allgemein'!$I$22+1)),1,MIN(MAX($F54-('2.1 Kraftwerk allgemein'!$F$16-'1.1 Allgemein'!$I$22+1),1),COLUMN(AV54)-('2.1 Kraftwerk allgemein'!$F$16-'1.1 Allgemein'!$I$22+1)))))/$F54,
SUM(OFFSET('2.5 CAPEX'!BJ57,0,-MIN($F54-1,COLUMN(AV54)-1),1,MIN($F54,COLUMN(AV54))))/$F54)))))))</f>
        <v/>
      </c>
      <c r="BF54" s="199" t="str">
        <f ca="1">IF('2.1 Kraftwerk allgemein'!$F$15&lt;'1.1 Allgemein'!$I$22,
IF(OR(ISNUMBER($D54)=FALSE,$F54=""),"",
IF(AND('2.5 CAPEX'!$L57&lt;&gt;"x",'2.5 CAPEX'!$M57&lt;&gt;"x"),0,
IF($F54=0,0,
IF(BF$4&lt;'2.1 Kraftwerk allgemein'!$F$16,0,
IF(BF$4='2.1 Kraftwerk allgemein'!$F$16,'2.5 CAPEX'!$J57/$F54,
IF(BF$4&lt;'2.1 Kraftwerk allgemein'!$F$16+$F54,
('2.5 CAPEX'!$J57+SUM(OFFSET('2.5 CAPEX'!BK57,0,-MIN(MAX($F54-1-('2.1 Kraftwerk allgemein'!$F$16-'2.1 Kraftwerk allgemein'!$F$15+1),0),COLUMN(AW54)-1-('2.1 Kraftwerk allgemein'!$F$16-'2.1 Kraftwerk allgemein'!$F$15+1)),1,MIN(MAX($F54-('2.1 Kraftwerk allgemein'!$F$16-'2.1 Kraftwerk allgemein'!$F$15+1),1),COLUMN(AW54)-('2.1 Kraftwerk allgemein'!$F$16-'2.1 Kraftwerk allgemein'!$F$15+1)))))/$F54,
SUM(OFFSET('2.5 CAPEX'!BK57,0,-MIN($F54-1,COLUMN(AW54)-1),1,MIN($F54,COLUMN(AW54))))/$F54)))))),
IF(OR(ISNUMBER($D54)=FALSE,$F54=""),"",
IF(AND('2.5 CAPEX'!$L57&lt;&gt;"x",'2.5 CAPEX'!$M57&lt;&gt;"x"),0,
IF($F54=0,0,
IF(BF$4&lt;'2.1 Kraftwerk allgemein'!$F$16,0,
IF(BF$4='2.1 Kraftwerk allgemein'!$F$16,'2.5 CAPEX'!$J57/$F54,
IF(BF$4&lt;'2.1 Kraftwerk allgemein'!$F$16+$F54,
('2.5 CAPEX'!$J57+SUM(OFFSET('2.5 CAPEX'!BK57,0,-MIN(MAX($F54-1-('2.1 Kraftwerk allgemein'!$F$16-'1.1 Allgemein'!$I$22+1),0),COLUMN(AW54)-1-('2.1 Kraftwerk allgemein'!$F$16-'1.1 Allgemein'!$I$22+1)),1,MIN(MAX($F54-('2.1 Kraftwerk allgemein'!$F$16-'1.1 Allgemein'!$I$22+1),1),COLUMN(AW54)-('2.1 Kraftwerk allgemein'!$F$16-'1.1 Allgemein'!$I$22+1)))))/$F54,
SUM(OFFSET('2.5 CAPEX'!BK57,0,-MIN($F54-1,COLUMN(AW54)-1),1,MIN($F54,COLUMN(AW54))))/$F54)))))))</f>
        <v/>
      </c>
      <c r="BG54" s="199" t="str">
        <f ca="1">IF('2.1 Kraftwerk allgemein'!$F$15&lt;'1.1 Allgemein'!$I$22,
IF(OR(ISNUMBER($D54)=FALSE,$F54=""),"",
IF(AND('2.5 CAPEX'!$L57&lt;&gt;"x",'2.5 CAPEX'!$M57&lt;&gt;"x"),0,
IF($F54=0,0,
IF(BG$4&lt;'2.1 Kraftwerk allgemein'!$F$16,0,
IF(BG$4='2.1 Kraftwerk allgemein'!$F$16,'2.5 CAPEX'!$J57/$F54,
IF(BG$4&lt;'2.1 Kraftwerk allgemein'!$F$16+$F54,
('2.5 CAPEX'!$J57+SUM(OFFSET('2.5 CAPEX'!BL57,0,-MIN(MAX($F54-1-('2.1 Kraftwerk allgemein'!$F$16-'2.1 Kraftwerk allgemein'!$F$15+1),0),COLUMN(AX54)-1-('2.1 Kraftwerk allgemein'!$F$16-'2.1 Kraftwerk allgemein'!$F$15+1)),1,MIN(MAX($F54-('2.1 Kraftwerk allgemein'!$F$16-'2.1 Kraftwerk allgemein'!$F$15+1),1),COLUMN(AX54)-('2.1 Kraftwerk allgemein'!$F$16-'2.1 Kraftwerk allgemein'!$F$15+1)))))/$F54,
SUM(OFFSET('2.5 CAPEX'!BL57,0,-MIN($F54-1,COLUMN(AX54)-1),1,MIN($F54,COLUMN(AX54))))/$F54)))))),
IF(OR(ISNUMBER($D54)=FALSE,$F54=""),"",
IF(AND('2.5 CAPEX'!$L57&lt;&gt;"x",'2.5 CAPEX'!$M57&lt;&gt;"x"),0,
IF($F54=0,0,
IF(BG$4&lt;'2.1 Kraftwerk allgemein'!$F$16,0,
IF(BG$4='2.1 Kraftwerk allgemein'!$F$16,'2.5 CAPEX'!$J57/$F54,
IF(BG$4&lt;'2.1 Kraftwerk allgemein'!$F$16+$F54,
('2.5 CAPEX'!$J57+SUM(OFFSET('2.5 CAPEX'!BL57,0,-MIN(MAX($F54-1-('2.1 Kraftwerk allgemein'!$F$16-'1.1 Allgemein'!$I$22+1),0),COLUMN(AX54)-1-('2.1 Kraftwerk allgemein'!$F$16-'1.1 Allgemein'!$I$22+1)),1,MIN(MAX($F54-('2.1 Kraftwerk allgemein'!$F$16-'1.1 Allgemein'!$I$22+1),1),COLUMN(AX54)-('2.1 Kraftwerk allgemein'!$F$16-'1.1 Allgemein'!$I$22+1)))))/$F54,
SUM(OFFSET('2.5 CAPEX'!BL57,0,-MIN($F54-1,COLUMN(AX54)-1),1,MIN($F54,COLUMN(AX54))))/$F54)))))))</f>
        <v/>
      </c>
      <c r="BH54" s="199" t="str">
        <f ca="1">IF('2.1 Kraftwerk allgemein'!$F$15&lt;'1.1 Allgemein'!$I$22,
IF(OR(ISNUMBER($D54)=FALSE,$F54=""),"",
IF(AND('2.5 CAPEX'!$L57&lt;&gt;"x",'2.5 CAPEX'!$M57&lt;&gt;"x"),0,
IF($F54=0,0,
IF(BH$4&lt;'2.1 Kraftwerk allgemein'!$F$16,0,
IF(BH$4='2.1 Kraftwerk allgemein'!$F$16,'2.5 CAPEX'!$J57/$F54,
IF(BH$4&lt;'2.1 Kraftwerk allgemein'!$F$16+$F54,
('2.5 CAPEX'!$J57+SUM(OFFSET('2.5 CAPEX'!BM57,0,-MIN(MAX($F54-1-('2.1 Kraftwerk allgemein'!$F$16-'2.1 Kraftwerk allgemein'!$F$15+1),0),COLUMN(AY54)-1-('2.1 Kraftwerk allgemein'!$F$16-'2.1 Kraftwerk allgemein'!$F$15+1)),1,MIN(MAX($F54-('2.1 Kraftwerk allgemein'!$F$16-'2.1 Kraftwerk allgemein'!$F$15+1),1),COLUMN(AY54)-('2.1 Kraftwerk allgemein'!$F$16-'2.1 Kraftwerk allgemein'!$F$15+1)))))/$F54,
SUM(OFFSET('2.5 CAPEX'!BM57,0,-MIN($F54-1,COLUMN(AY54)-1),1,MIN($F54,COLUMN(AY54))))/$F54)))))),
IF(OR(ISNUMBER($D54)=FALSE,$F54=""),"",
IF(AND('2.5 CAPEX'!$L57&lt;&gt;"x",'2.5 CAPEX'!$M57&lt;&gt;"x"),0,
IF($F54=0,0,
IF(BH$4&lt;'2.1 Kraftwerk allgemein'!$F$16,0,
IF(BH$4='2.1 Kraftwerk allgemein'!$F$16,'2.5 CAPEX'!$J57/$F54,
IF(BH$4&lt;'2.1 Kraftwerk allgemein'!$F$16+$F54,
('2.5 CAPEX'!$J57+SUM(OFFSET('2.5 CAPEX'!BM57,0,-MIN(MAX($F54-1-('2.1 Kraftwerk allgemein'!$F$16-'1.1 Allgemein'!$I$22+1),0),COLUMN(AY54)-1-('2.1 Kraftwerk allgemein'!$F$16-'1.1 Allgemein'!$I$22+1)),1,MIN(MAX($F54-('2.1 Kraftwerk allgemein'!$F$16-'1.1 Allgemein'!$I$22+1),1),COLUMN(AY54)-('2.1 Kraftwerk allgemein'!$F$16-'1.1 Allgemein'!$I$22+1)))))/$F54,
SUM(OFFSET('2.5 CAPEX'!BM57,0,-MIN($F54-1,COLUMN(AY54)-1),1,MIN($F54,COLUMN(AY54))))/$F54)))))))</f>
        <v/>
      </c>
      <c r="BI54" s="199" t="str">
        <f ca="1">IF('2.1 Kraftwerk allgemein'!$F$15&lt;'1.1 Allgemein'!$I$22,
IF(OR(ISNUMBER($D54)=FALSE,$F54=""),"",
IF(AND('2.5 CAPEX'!$L57&lt;&gt;"x",'2.5 CAPEX'!$M57&lt;&gt;"x"),0,
IF($F54=0,0,
IF(BI$4&lt;'2.1 Kraftwerk allgemein'!$F$16,0,
IF(BI$4='2.1 Kraftwerk allgemein'!$F$16,'2.5 CAPEX'!$J57/$F54,
IF(BI$4&lt;'2.1 Kraftwerk allgemein'!$F$16+$F54,
('2.5 CAPEX'!$J57+SUM(OFFSET('2.5 CAPEX'!BN57,0,-MIN(MAX($F54-1-('2.1 Kraftwerk allgemein'!$F$16-'2.1 Kraftwerk allgemein'!$F$15+1),0),COLUMN(AZ54)-1-('2.1 Kraftwerk allgemein'!$F$16-'2.1 Kraftwerk allgemein'!$F$15+1)),1,MIN(MAX($F54-('2.1 Kraftwerk allgemein'!$F$16-'2.1 Kraftwerk allgemein'!$F$15+1),1),COLUMN(AZ54)-('2.1 Kraftwerk allgemein'!$F$16-'2.1 Kraftwerk allgemein'!$F$15+1)))))/$F54,
SUM(OFFSET('2.5 CAPEX'!BN57,0,-MIN($F54-1,COLUMN(AZ54)-1),1,MIN($F54,COLUMN(AZ54))))/$F54)))))),
IF(OR(ISNUMBER($D54)=FALSE,$F54=""),"",
IF(AND('2.5 CAPEX'!$L57&lt;&gt;"x",'2.5 CAPEX'!$M57&lt;&gt;"x"),0,
IF($F54=0,0,
IF(BI$4&lt;'2.1 Kraftwerk allgemein'!$F$16,0,
IF(BI$4='2.1 Kraftwerk allgemein'!$F$16,'2.5 CAPEX'!$J57/$F54,
IF(BI$4&lt;'2.1 Kraftwerk allgemein'!$F$16+$F54,
('2.5 CAPEX'!$J57+SUM(OFFSET('2.5 CAPEX'!BN57,0,-MIN(MAX($F54-1-('2.1 Kraftwerk allgemein'!$F$16-'1.1 Allgemein'!$I$22+1),0),COLUMN(AZ54)-1-('2.1 Kraftwerk allgemein'!$F$16-'1.1 Allgemein'!$I$22+1)),1,MIN(MAX($F54-('2.1 Kraftwerk allgemein'!$F$16-'1.1 Allgemein'!$I$22+1),1),COLUMN(AZ54)-('2.1 Kraftwerk allgemein'!$F$16-'1.1 Allgemein'!$I$22+1)))))/$F54,
SUM(OFFSET('2.5 CAPEX'!BN57,0,-MIN($F54-1,COLUMN(AZ54)-1),1,MIN($F54,COLUMN(AZ54))))/$F54)))))))</f>
        <v/>
      </c>
      <c r="BJ54" s="199" t="str">
        <f ca="1">IF('2.1 Kraftwerk allgemein'!$F$15&lt;'1.1 Allgemein'!$I$22,
IF(OR(ISNUMBER($D54)=FALSE,$F54=""),"",
IF(AND('2.5 CAPEX'!$L57&lt;&gt;"x",'2.5 CAPEX'!$M57&lt;&gt;"x"),0,
IF($F54=0,0,
IF(BJ$4&lt;'2.1 Kraftwerk allgemein'!$F$16,0,
IF(BJ$4='2.1 Kraftwerk allgemein'!$F$16,'2.5 CAPEX'!$J57/$F54,
IF(BJ$4&lt;'2.1 Kraftwerk allgemein'!$F$16+$F54,
('2.5 CAPEX'!$J57+SUM(OFFSET('2.5 CAPEX'!BO57,0,-MIN(MAX($F54-1-('2.1 Kraftwerk allgemein'!$F$16-'2.1 Kraftwerk allgemein'!$F$15+1),0),COLUMN(BA54)-1-('2.1 Kraftwerk allgemein'!$F$16-'2.1 Kraftwerk allgemein'!$F$15+1)),1,MIN(MAX($F54-('2.1 Kraftwerk allgemein'!$F$16-'2.1 Kraftwerk allgemein'!$F$15+1),1),COLUMN(BA54)-('2.1 Kraftwerk allgemein'!$F$16-'2.1 Kraftwerk allgemein'!$F$15+1)))))/$F54,
SUM(OFFSET('2.5 CAPEX'!BO57,0,-MIN($F54-1,COLUMN(BA54)-1),1,MIN($F54,COLUMN(BA54))))/$F54)))))),
IF(OR(ISNUMBER($D54)=FALSE,$F54=""),"",
IF(AND('2.5 CAPEX'!$L57&lt;&gt;"x",'2.5 CAPEX'!$M57&lt;&gt;"x"),0,
IF($F54=0,0,
IF(BJ$4&lt;'2.1 Kraftwerk allgemein'!$F$16,0,
IF(BJ$4='2.1 Kraftwerk allgemein'!$F$16,'2.5 CAPEX'!$J57/$F54,
IF(BJ$4&lt;'2.1 Kraftwerk allgemein'!$F$16+$F54,
('2.5 CAPEX'!$J57+SUM(OFFSET('2.5 CAPEX'!BO57,0,-MIN(MAX($F54-1-('2.1 Kraftwerk allgemein'!$F$16-'1.1 Allgemein'!$I$22+1),0),COLUMN(BA54)-1-('2.1 Kraftwerk allgemein'!$F$16-'1.1 Allgemein'!$I$22+1)),1,MIN(MAX($F54-('2.1 Kraftwerk allgemein'!$F$16-'1.1 Allgemein'!$I$22+1),1),COLUMN(BA54)-('2.1 Kraftwerk allgemein'!$F$16-'1.1 Allgemein'!$I$22+1)))))/$F54,
SUM(OFFSET('2.5 CAPEX'!BO57,0,-MIN($F54-1,COLUMN(BA54)-1),1,MIN($F54,COLUMN(BA54))))/$F54)))))))</f>
        <v/>
      </c>
      <c r="BK54" s="199" t="str">
        <f ca="1">IF('2.1 Kraftwerk allgemein'!$F$15&lt;'1.1 Allgemein'!$I$22,
IF(OR(ISNUMBER($D54)=FALSE,$F54=""),"",
IF(AND('2.5 CAPEX'!$L57&lt;&gt;"x",'2.5 CAPEX'!$M57&lt;&gt;"x"),0,
IF($F54=0,0,
IF(BK$4&lt;'2.1 Kraftwerk allgemein'!$F$16,0,
IF(BK$4='2.1 Kraftwerk allgemein'!$F$16,'2.5 CAPEX'!$J57/$F54,
IF(BK$4&lt;'2.1 Kraftwerk allgemein'!$F$16+$F54,
('2.5 CAPEX'!$J57+SUM(OFFSET('2.5 CAPEX'!BP57,0,-MIN(MAX($F54-1-('2.1 Kraftwerk allgemein'!$F$16-'2.1 Kraftwerk allgemein'!$F$15+1),0),COLUMN(BB54)-1-('2.1 Kraftwerk allgemein'!$F$16-'2.1 Kraftwerk allgemein'!$F$15+1)),1,MIN(MAX($F54-('2.1 Kraftwerk allgemein'!$F$16-'2.1 Kraftwerk allgemein'!$F$15+1),1),COLUMN(BB54)-('2.1 Kraftwerk allgemein'!$F$16-'2.1 Kraftwerk allgemein'!$F$15+1)))))/$F54,
SUM(OFFSET('2.5 CAPEX'!BP57,0,-MIN($F54-1,COLUMN(BB54)-1),1,MIN($F54,COLUMN(BB54))))/$F54)))))),
IF(OR(ISNUMBER($D54)=FALSE,$F54=""),"",
IF(AND('2.5 CAPEX'!$L57&lt;&gt;"x",'2.5 CAPEX'!$M57&lt;&gt;"x"),0,
IF($F54=0,0,
IF(BK$4&lt;'2.1 Kraftwerk allgemein'!$F$16,0,
IF(BK$4='2.1 Kraftwerk allgemein'!$F$16,'2.5 CAPEX'!$J57/$F54,
IF(BK$4&lt;'2.1 Kraftwerk allgemein'!$F$16+$F54,
('2.5 CAPEX'!$J57+SUM(OFFSET('2.5 CAPEX'!BP57,0,-MIN(MAX($F54-1-('2.1 Kraftwerk allgemein'!$F$16-'1.1 Allgemein'!$I$22+1),0),COLUMN(BB54)-1-('2.1 Kraftwerk allgemein'!$F$16-'1.1 Allgemein'!$I$22+1)),1,MIN(MAX($F54-('2.1 Kraftwerk allgemein'!$F$16-'1.1 Allgemein'!$I$22+1),1),COLUMN(BB54)-('2.1 Kraftwerk allgemein'!$F$16-'1.1 Allgemein'!$I$22+1)))))/$F54,
SUM(OFFSET('2.5 CAPEX'!BP57,0,-MIN($F54-1,COLUMN(BB54)-1),1,MIN($F54,COLUMN(BB54))))/$F54)))))))</f>
        <v/>
      </c>
      <c r="BL54" s="199" t="str">
        <f ca="1">IF('2.1 Kraftwerk allgemein'!$F$15&lt;'1.1 Allgemein'!$I$22,
IF(OR(ISNUMBER($D54)=FALSE,$F54=""),"",
IF(AND('2.5 CAPEX'!$L57&lt;&gt;"x",'2.5 CAPEX'!$M57&lt;&gt;"x"),0,
IF($F54=0,0,
IF(BL$4&lt;'2.1 Kraftwerk allgemein'!$F$16,0,
IF(BL$4='2.1 Kraftwerk allgemein'!$F$16,'2.5 CAPEX'!$J57/$F54,
IF(BL$4&lt;'2.1 Kraftwerk allgemein'!$F$16+$F54,
('2.5 CAPEX'!$J57+SUM(OFFSET('2.5 CAPEX'!BQ57,0,-MIN(MAX($F54-1-('2.1 Kraftwerk allgemein'!$F$16-'2.1 Kraftwerk allgemein'!$F$15+1),0),COLUMN(BC54)-1-('2.1 Kraftwerk allgemein'!$F$16-'2.1 Kraftwerk allgemein'!$F$15+1)),1,MIN(MAX($F54-('2.1 Kraftwerk allgemein'!$F$16-'2.1 Kraftwerk allgemein'!$F$15+1),1),COLUMN(BC54)-('2.1 Kraftwerk allgemein'!$F$16-'2.1 Kraftwerk allgemein'!$F$15+1)))))/$F54,
SUM(OFFSET('2.5 CAPEX'!BQ57,0,-MIN($F54-1,COLUMN(BC54)-1),1,MIN($F54,COLUMN(BC54))))/$F54)))))),
IF(OR(ISNUMBER($D54)=FALSE,$F54=""),"",
IF(AND('2.5 CAPEX'!$L57&lt;&gt;"x",'2.5 CAPEX'!$M57&lt;&gt;"x"),0,
IF($F54=0,0,
IF(BL$4&lt;'2.1 Kraftwerk allgemein'!$F$16,0,
IF(BL$4='2.1 Kraftwerk allgemein'!$F$16,'2.5 CAPEX'!$J57/$F54,
IF(BL$4&lt;'2.1 Kraftwerk allgemein'!$F$16+$F54,
('2.5 CAPEX'!$J57+SUM(OFFSET('2.5 CAPEX'!BQ57,0,-MIN(MAX($F54-1-('2.1 Kraftwerk allgemein'!$F$16-'1.1 Allgemein'!$I$22+1),0),COLUMN(BC54)-1-('2.1 Kraftwerk allgemein'!$F$16-'1.1 Allgemein'!$I$22+1)),1,MIN(MAX($F54-('2.1 Kraftwerk allgemein'!$F$16-'1.1 Allgemein'!$I$22+1),1),COLUMN(BC54)-('2.1 Kraftwerk allgemein'!$F$16-'1.1 Allgemein'!$I$22+1)))))/$F54,
SUM(OFFSET('2.5 CAPEX'!BQ57,0,-MIN($F54-1,COLUMN(BC54)-1),1,MIN($F54,COLUMN(BC54))))/$F54)))))))</f>
        <v/>
      </c>
      <c r="BM54" s="199" t="str">
        <f ca="1">IF('2.1 Kraftwerk allgemein'!$F$15&lt;'1.1 Allgemein'!$I$22,
IF(OR(ISNUMBER($D54)=FALSE,$F54=""),"",
IF(AND('2.5 CAPEX'!$L57&lt;&gt;"x",'2.5 CAPEX'!$M57&lt;&gt;"x"),0,
IF($F54=0,0,
IF(BM$4&lt;'2.1 Kraftwerk allgemein'!$F$16,0,
IF(BM$4='2.1 Kraftwerk allgemein'!$F$16,'2.5 CAPEX'!$J57/$F54,
IF(BM$4&lt;'2.1 Kraftwerk allgemein'!$F$16+$F54,
('2.5 CAPEX'!$J57+SUM(OFFSET('2.5 CAPEX'!BR57,0,-MIN(MAX($F54-1-('2.1 Kraftwerk allgemein'!$F$16-'2.1 Kraftwerk allgemein'!$F$15+1),0),COLUMN(BD54)-1-('2.1 Kraftwerk allgemein'!$F$16-'2.1 Kraftwerk allgemein'!$F$15+1)),1,MIN(MAX($F54-('2.1 Kraftwerk allgemein'!$F$16-'2.1 Kraftwerk allgemein'!$F$15+1),1),COLUMN(BD54)-('2.1 Kraftwerk allgemein'!$F$16-'2.1 Kraftwerk allgemein'!$F$15+1)))))/$F54,
SUM(OFFSET('2.5 CAPEX'!BR57,0,-MIN($F54-1,COLUMN(BD54)-1),1,MIN($F54,COLUMN(BD54))))/$F54)))))),
IF(OR(ISNUMBER($D54)=FALSE,$F54=""),"",
IF(AND('2.5 CAPEX'!$L57&lt;&gt;"x",'2.5 CAPEX'!$M57&lt;&gt;"x"),0,
IF($F54=0,0,
IF(BM$4&lt;'2.1 Kraftwerk allgemein'!$F$16,0,
IF(BM$4='2.1 Kraftwerk allgemein'!$F$16,'2.5 CAPEX'!$J57/$F54,
IF(BM$4&lt;'2.1 Kraftwerk allgemein'!$F$16+$F54,
('2.5 CAPEX'!$J57+SUM(OFFSET('2.5 CAPEX'!BR57,0,-MIN(MAX($F54-1-('2.1 Kraftwerk allgemein'!$F$16-'1.1 Allgemein'!$I$22+1),0),COLUMN(BD54)-1-('2.1 Kraftwerk allgemein'!$F$16-'1.1 Allgemein'!$I$22+1)),1,MIN(MAX($F54-('2.1 Kraftwerk allgemein'!$F$16-'1.1 Allgemein'!$I$22+1),1),COLUMN(BD54)-('2.1 Kraftwerk allgemein'!$F$16-'1.1 Allgemein'!$I$22+1)))))/$F54,
SUM(OFFSET('2.5 CAPEX'!BR57,0,-MIN($F54-1,COLUMN(BD54)-1),1,MIN($F54,COLUMN(BD54))))/$F54)))))))</f>
        <v/>
      </c>
      <c r="BN54" s="199" t="str">
        <f ca="1">IF('2.1 Kraftwerk allgemein'!$F$15&lt;'1.1 Allgemein'!$I$22,
IF(OR(ISNUMBER($D54)=FALSE,$F54=""),"",
IF(AND('2.5 CAPEX'!$L57&lt;&gt;"x",'2.5 CAPEX'!$M57&lt;&gt;"x"),0,
IF($F54=0,0,
IF(BN$4&lt;'2.1 Kraftwerk allgemein'!$F$16,0,
IF(BN$4='2.1 Kraftwerk allgemein'!$F$16,'2.5 CAPEX'!$J57/$F54,
IF(BN$4&lt;'2.1 Kraftwerk allgemein'!$F$16+$F54,
('2.5 CAPEX'!$J57+SUM(OFFSET('2.5 CAPEX'!BS57,0,-MIN(MAX($F54-1-('2.1 Kraftwerk allgemein'!$F$16-'2.1 Kraftwerk allgemein'!$F$15+1),0),COLUMN(BE54)-1-('2.1 Kraftwerk allgemein'!$F$16-'2.1 Kraftwerk allgemein'!$F$15+1)),1,MIN(MAX($F54-('2.1 Kraftwerk allgemein'!$F$16-'2.1 Kraftwerk allgemein'!$F$15+1),1),COLUMN(BE54)-('2.1 Kraftwerk allgemein'!$F$16-'2.1 Kraftwerk allgemein'!$F$15+1)))))/$F54,
SUM(OFFSET('2.5 CAPEX'!BS57,0,-MIN($F54-1,COLUMN(BE54)-1),1,MIN($F54,COLUMN(BE54))))/$F54)))))),
IF(OR(ISNUMBER($D54)=FALSE,$F54=""),"",
IF(AND('2.5 CAPEX'!$L57&lt;&gt;"x",'2.5 CAPEX'!$M57&lt;&gt;"x"),0,
IF($F54=0,0,
IF(BN$4&lt;'2.1 Kraftwerk allgemein'!$F$16,0,
IF(BN$4='2.1 Kraftwerk allgemein'!$F$16,'2.5 CAPEX'!$J57/$F54,
IF(BN$4&lt;'2.1 Kraftwerk allgemein'!$F$16+$F54,
('2.5 CAPEX'!$J57+SUM(OFFSET('2.5 CAPEX'!BS57,0,-MIN(MAX($F54-1-('2.1 Kraftwerk allgemein'!$F$16-'1.1 Allgemein'!$I$22+1),0),COLUMN(BE54)-1-('2.1 Kraftwerk allgemein'!$F$16-'1.1 Allgemein'!$I$22+1)),1,MIN(MAX($F54-('2.1 Kraftwerk allgemein'!$F$16-'1.1 Allgemein'!$I$22+1),1),COLUMN(BE54)-('2.1 Kraftwerk allgemein'!$F$16-'1.1 Allgemein'!$I$22+1)))))/$F54,
SUM(OFFSET('2.5 CAPEX'!BS57,0,-MIN($F54-1,COLUMN(BE54)-1),1,MIN($F54,COLUMN(BE54))))/$F54)))))))</f>
        <v/>
      </c>
      <c r="BO54" s="199" t="str">
        <f ca="1">IF('2.1 Kraftwerk allgemein'!$F$15&lt;'1.1 Allgemein'!$I$22,
IF(OR(ISNUMBER($D54)=FALSE,$F54=""),"",
IF(AND('2.5 CAPEX'!$L57&lt;&gt;"x",'2.5 CAPEX'!$M57&lt;&gt;"x"),0,
IF($F54=0,0,
IF(BO$4&lt;'2.1 Kraftwerk allgemein'!$F$16,0,
IF(BO$4='2.1 Kraftwerk allgemein'!$F$16,'2.5 CAPEX'!$J57/$F54,
IF(BO$4&lt;'2.1 Kraftwerk allgemein'!$F$16+$F54,
('2.5 CAPEX'!$J57+SUM(OFFSET('2.5 CAPEX'!BT57,0,-MIN(MAX($F54-1-('2.1 Kraftwerk allgemein'!$F$16-'2.1 Kraftwerk allgemein'!$F$15+1),0),COLUMN(BF54)-1-('2.1 Kraftwerk allgemein'!$F$16-'2.1 Kraftwerk allgemein'!$F$15+1)),1,MIN(MAX($F54-('2.1 Kraftwerk allgemein'!$F$16-'2.1 Kraftwerk allgemein'!$F$15+1),1),COLUMN(BF54)-('2.1 Kraftwerk allgemein'!$F$16-'2.1 Kraftwerk allgemein'!$F$15+1)))))/$F54,
SUM(OFFSET('2.5 CAPEX'!BT57,0,-MIN($F54-1,COLUMN(BF54)-1),1,MIN($F54,COLUMN(BF54))))/$F54)))))),
IF(OR(ISNUMBER($D54)=FALSE,$F54=""),"",
IF(AND('2.5 CAPEX'!$L57&lt;&gt;"x",'2.5 CAPEX'!$M57&lt;&gt;"x"),0,
IF($F54=0,0,
IF(BO$4&lt;'2.1 Kraftwerk allgemein'!$F$16,0,
IF(BO$4='2.1 Kraftwerk allgemein'!$F$16,'2.5 CAPEX'!$J57/$F54,
IF(BO$4&lt;'2.1 Kraftwerk allgemein'!$F$16+$F54,
('2.5 CAPEX'!$J57+SUM(OFFSET('2.5 CAPEX'!BT57,0,-MIN(MAX($F54-1-('2.1 Kraftwerk allgemein'!$F$16-'1.1 Allgemein'!$I$22+1),0),COLUMN(BF54)-1-('2.1 Kraftwerk allgemein'!$F$16-'1.1 Allgemein'!$I$22+1)),1,MIN(MAX($F54-('2.1 Kraftwerk allgemein'!$F$16-'1.1 Allgemein'!$I$22+1),1),COLUMN(BF54)-('2.1 Kraftwerk allgemein'!$F$16-'1.1 Allgemein'!$I$22+1)))))/$F54,
SUM(OFFSET('2.5 CAPEX'!BT57,0,-MIN($F54-1,COLUMN(BF54)-1),1,MIN($F54,COLUMN(BF54))))/$F54)))))))</f>
        <v/>
      </c>
      <c r="BP54" s="199" t="str">
        <f ca="1">IF('2.1 Kraftwerk allgemein'!$F$15&lt;'1.1 Allgemein'!$I$22,
IF(OR(ISNUMBER($D54)=FALSE,$F54=""),"",
IF(AND('2.5 CAPEX'!$L57&lt;&gt;"x",'2.5 CAPEX'!$M57&lt;&gt;"x"),0,
IF($F54=0,0,
IF(BP$4&lt;'2.1 Kraftwerk allgemein'!$F$16,0,
IF(BP$4='2.1 Kraftwerk allgemein'!$F$16,'2.5 CAPEX'!$J57/$F54,
IF(BP$4&lt;'2.1 Kraftwerk allgemein'!$F$16+$F54,
('2.5 CAPEX'!$J57+SUM(OFFSET('2.5 CAPEX'!BU57,0,-MIN(MAX($F54-1-('2.1 Kraftwerk allgemein'!$F$16-'2.1 Kraftwerk allgemein'!$F$15+1),0),COLUMN(BG54)-1-('2.1 Kraftwerk allgemein'!$F$16-'2.1 Kraftwerk allgemein'!$F$15+1)),1,MIN(MAX($F54-('2.1 Kraftwerk allgemein'!$F$16-'2.1 Kraftwerk allgemein'!$F$15+1),1),COLUMN(BG54)-('2.1 Kraftwerk allgemein'!$F$16-'2.1 Kraftwerk allgemein'!$F$15+1)))))/$F54,
SUM(OFFSET('2.5 CAPEX'!BU57,0,-MIN($F54-1,COLUMN(BG54)-1),1,MIN($F54,COLUMN(BG54))))/$F54)))))),
IF(OR(ISNUMBER($D54)=FALSE,$F54=""),"",
IF(AND('2.5 CAPEX'!$L57&lt;&gt;"x",'2.5 CAPEX'!$M57&lt;&gt;"x"),0,
IF($F54=0,0,
IF(BP$4&lt;'2.1 Kraftwerk allgemein'!$F$16,0,
IF(BP$4='2.1 Kraftwerk allgemein'!$F$16,'2.5 CAPEX'!$J57/$F54,
IF(BP$4&lt;'2.1 Kraftwerk allgemein'!$F$16+$F54,
('2.5 CAPEX'!$J57+SUM(OFFSET('2.5 CAPEX'!BU57,0,-MIN(MAX($F54-1-('2.1 Kraftwerk allgemein'!$F$16-'1.1 Allgemein'!$I$22+1),0),COLUMN(BG54)-1-('2.1 Kraftwerk allgemein'!$F$16-'1.1 Allgemein'!$I$22+1)),1,MIN(MAX($F54-('2.1 Kraftwerk allgemein'!$F$16-'1.1 Allgemein'!$I$22+1),1),COLUMN(BG54)-('2.1 Kraftwerk allgemein'!$F$16-'1.1 Allgemein'!$I$22+1)))))/$F54,
SUM(OFFSET('2.5 CAPEX'!BU57,0,-MIN($F54-1,COLUMN(BG54)-1),1,MIN($F54,COLUMN(BG54))))/$F54)))))))</f>
        <v/>
      </c>
      <c r="BQ54" s="199" t="str">
        <f ca="1">IF('2.1 Kraftwerk allgemein'!$F$15&lt;'1.1 Allgemein'!$I$22,
IF(OR(ISNUMBER($D54)=FALSE,$F54=""),"",
IF(AND('2.5 CAPEX'!$L57&lt;&gt;"x",'2.5 CAPEX'!$M57&lt;&gt;"x"),0,
IF($F54=0,0,
IF(BQ$4&lt;'2.1 Kraftwerk allgemein'!$F$16,0,
IF(BQ$4='2.1 Kraftwerk allgemein'!$F$16,'2.5 CAPEX'!$J57/$F54,
IF(BQ$4&lt;'2.1 Kraftwerk allgemein'!$F$16+$F54,
('2.5 CAPEX'!$J57+SUM(OFFSET('2.5 CAPEX'!BV57,0,-MIN(MAX($F54-1-('2.1 Kraftwerk allgemein'!$F$16-'2.1 Kraftwerk allgemein'!$F$15+1),0),COLUMN(BH54)-1-('2.1 Kraftwerk allgemein'!$F$16-'2.1 Kraftwerk allgemein'!$F$15+1)),1,MIN(MAX($F54-('2.1 Kraftwerk allgemein'!$F$16-'2.1 Kraftwerk allgemein'!$F$15+1),1),COLUMN(BH54)-('2.1 Kraftwerk allgemein'!$F$16-'2.1 Kraftwerk allgemein'!$F$15+1)))))/$F54,
SUM(OFFSET('2.5 CAPEX'!BV57,0,-MIN($F54-1,COLUMN(BH54)-1),1,MIN($F54,COLUMN(BH54))))/$F54)))))),
IF(OR(ISNUMBER($D54)=FALSE,$F54=""),"",
IF(AND('2.5 CAPEX'!$L57&lt;&gt;"x",'2.5 CAPEX'!$M57&lt;&gt;"x"),0,
IF($F54=0,0,
IF(BQ$4&lt;'2.1 Kraftwerk allgemein'!$F$16,0,
IF(BQ$4='2.1 Kraftwerk allgemein'!$F$16,'2.5 CAPEX'!$J57/$F54,
IF(BQ$4&lt;'2.1 Kraftwerk allgemein'!$F$16+$F54,
('2.5 CAPEX'!$J57+SUM(OFFSET('2.5 CAPEX'!BV57,0,-MIN(MAX($F54-1-('2.1 Kraftwerk allgemein'!$F$16-'1.1 Allgemein'!$I$22+1),0),COLUMN(BH54)-1-('2.1 Kraftwerk allgemein'!$F$16-'1.1 Allgemein'!$I$22+1)),1,MIN(MAX($F54-('2.1 Kraftwerk allgemein'!$F$16-'1.1 Allgemein'!$I$22+1),1),COLUMN(BH54)-('2.1 Kraftwerk allgemein'!$F$16-'1.1 Allgemein'!$I$22+1)))))/$F54,
SUM(OFFSET('2.5 CAPEX'!BV57,0,-MIN($F54-1,COLUMN(BH54)-1),1,MIN($F54,COLUMN(BH54))))/$F54)))))))</f>
        <v/>
      </c>
      <c r="BR54" s="199" t="str">
        <f ca="1">IF('2.1 Kraftwerk allgemein'!$F$15&lt;'1.1 Allgemein'!$I$22,
IF(OR(ISNUMBER($D54)=FALSE,$F54=""),"",
IF(AND('2.5 CAPEX'!$L57&lt;&gt;"x",'2.5 CAPEX'!$M57&lt;&gt;"x"),0,
IF($F54=0,0,
IF(BR$4&lt;'2.1 Kraftwerk allgemein'!$F$16,0,
IF(BR$4='2.1 Kraftwerk allgemein'!$F$16,'2.5 CAPEX'!$J57/$F54,
IF(BR$4&lt;'2.1 Kraftwerk allgemein'!$F$16+$F54,
('2.5 CAPEX'!$J57+SUM(OFFSET('2.5 CAPEX'!BW57,0,-MIN(MAX($F54-1-('2.1 Kraftwerk allgemein'!$F$16-'2.1 Kraftwerk allgemein'!$F$15+1),0),COLUMN(BI54)-1-('2.1 Kraftwerk allgemein'!$F$16-'2.1 Kraftwerk allgemein'!$F$15+1)),1,MIN(MAX($F54-('2.1 Kraftwerk allgemein'!$F$16-'2.1 Kraftwerk allgemein'!$F$15+1),1),COLUMN(BI54)-('2.1 Kraftwerk allgemein'!$F$16-'2.1 Kraftwerk allgemein'!$F$15+1)))))/$F54,
SUM(OFFSET('2.5 CAPEX'!BW57,0,-MIN($F54-1,COLUMN(BI54)-1),1,MIN($F54,COLUMN(BI54))))/$F54)))))),
IF(OR(ISNUMBER($D54)=FALSE,$F54=""),"",
IF(AND('2.5 CAPEX'!$L57&lt;&gt;"x",'2.5 CAPEX'!$M57&lt;&gt;"x"),0,
IF($F54=0,0,
IF(BR$4&lt;'2.1 Kraftwerk allgemein'!$F$16,0,
IF(BR$4='2.1 Kraftwerk allgemein'!$F$16,'2.5 CAPEX'!$J57/$F54,
IF(BR$4&lt;'2.1 Kraftwerk allgemein'!$F$16+$F54,
('2.5 CAPEX'!$J57+SUM(OFFSET('2.5 CAPEX'!BW57,0,-MIN(MAX($F54-1-('2.1 Kraftwerk allgemein'!$F$16-'1.1 Allgemein'!$I$22+1),0),COLUMN(BI54)-1-('2.1 Kraftwerk allgemein'!$F$16-'1.1 Allgemein'!$I$22+1)),1,MIN(MAX($F54-('2.1 Kraftwerk allgemein'!$F$16-'1.1 Allgemein'!$I$22+1),1),COLUMN(BI54)-('2.1 Kraftwerk allgemein'!$F$16-'1.1 Allgemein'!$I$22+1)))))/$F54,
SUM(OFFSET('2.5 CAPEX'!BW57,0,-MIN($F54-1,COLUMN(BI54)-1),1,MIN($F54,COLUMN(BI54))))/$F54)))))))</f>
        <v/>
      </c>
      <c r="BS54" s="199" t="str">
        <f ca="1">IF('2.1 Kraftwerk allgemein'!$F$15&lt;'1.1 Allgemein'!$I$22,
IF(OR(ISNUMBER($D54)=FALSE,$F54=""),"",
IF(AND('2.5 CAPEX'!$L57&lt;&gt;"x",'2.5 CAPEX'!$M57&lt;&gt;"x"),0,
IF($F54=0,0,
IF(BS$4&lt;'2.1 Kraftwerk allgemein'!$F$16,0,
IF(BS$4='2.1 Kraftwerk allgemein'!$F$16,'2.5 CAPEX'!$J57/$F54,
IF(BS$4&lt;'2.1 Kraftwerk allgemein'!$F$16+$F54,
('2.5 CAPEX'!$J57+SUM(OFFSET('2.5 CAPEX'!BX57,0,-MIN(MAX($F54-1-('2.1 Kraftwerk allgemein'!$F$16-'2.1 Kraftwerk allgemein'!$F$15+1),0),COLUMN(BJ54)-1-('2.1 Kraftwerk allgemein'!$F$16-'2.1 Kraftwerk allgemein'!$F$15+1)),1,MIN(MAX($F54-('2.1 Kraftwerk allgemein'!$F$16-'2.1 Kraftwerk allgemein'!$F$15+1),1),COLUMN(BJ54)-('2.1 Kraftwerk allgemein'!$F$16-'2.1 Kraftwerk allgemein'!$F$15+1)))))/$F54,
SUM(OFFSET('2.5 CAPEX'!BX57,0,-MIN($F54-1,COLUMN(BJ54)-1),1,MIN($F54,COLUMN(BJ54))))/$F54)))))),
IF(OR(ISNUMBER($D54)=FALSE,$F54=""),"",
IF(AND('2.5 CAPEX'!$L57&lt;&gt;"x",'2.5 CAPEX'!$M57&lt;&gt;"x"),0,
IF($F54=0,0,
IF(BS$4&lt;'2.1 Kraftwerk allgemein'!$F$16,0,
IF(BS$4='2.1 Kraftwerk allgemein'!$F$16,'2.5 CAPEX'!$J57/$F54,
IF(BS$4&lt;'2.1 Kraftwerk allgemein'!$F$16+$F54,
('2.5 CAPEX'!$J57+SUM(OFFSET('2.5 CAPEX'!BX57,0,-MIN(MAX($F54-1-('2.1 Kraftwerk allgemein'!$F$16-'1.1 Allgemein'!$I$22+1),0),COLUMN(BJ54)-1-('2.1 Kraftwerk allgemein'!$F$16-'1.1 Allgemein'!$I$22+1)),1,MIN(MAX($F54-('2.1 Kraftwerk allgemein'!$F$16-'1.1 Allgemein'!$I$22+1),1),COLUMN(BJ54)-('2.1 Kraftwerk allgemein'!$F$16-'1.1 Allgemein'!$I$22+1)))))/$F54,
SUM(OFFSET('2.5 CAPEX'!BX57,0,-MIN($F54-1,COLUMN(BJ54)-1),1,MIN($F54,COLUMN(BJ54))))/$F54)))))))</f>
        <v/>
      </c>
      <c r="BT54" s="199" t="str">
        <f ca="1">IF('2.1 Kraftwerk allgemein'!$F$15&lt;'1.1 Allgemein'!$I$22,
IF(OR(ISNUMBER($D54)=FALSE,$F54=""),"",
IF(AND('2.5 CAPEX'!$L57&lt;&gt;"x",'2.5 CAPEX'!$M57&lt;&gt;"x"),0,
IF($F54=0,0,
IF(BT$4&lt;'2.1 Kraftwerk allgemein'!$F$16,0,
IF(BT$4='2.1 Kraftwerk allgemein'!$F$16,'2.5 CAPEX'!$J57/$F54,
IF(BT$4&lt;'2.1 Kraftwerk allgemein'!$F$16+$F54,
('2.5 CAPEX'!$J57+SUM(OFFSET('2.5 CAPEX'!BY57,0,-MIN(MAX($F54-1-('2.1 Kraftwerk allgemein'!$F$16-'2.1 Kraftwerk allgemein'!$F$15+1),0),COLUMN(BK54)-1-('2.1 Kraftwerk allgemein'!$F$16-'2.1 Kraftwerk allgemein'!$F$15+1)),1,MIN(MAX($F54-('2.1 Kraftwerk allgemein'!$F$16-'2.1 Kraftwerk allgemein'!$F$15+1),1),COLUMN(BK54)-('2.1 Kraftwerk allgemein'!$F$16-'2.1 Kraftwerk allgemein'!$F$15+1)))))/$F54,
SUM(OFFSET('2.5 CAPEX'!BY57,0,-MIN($F54-1,COLUMN(BK54)-1),1,MIN($F54,COLUMN(BK54))))/$F54)))))),
IF(OR(ISNUMBER($D54)=FALSE,$F54=""),"",
IF(AND('2.5 CAPEX'!$L57&lt;&gt;"x",'2.5 CAPEX'!$M57&lt;&gt;"x"),0,
IF($F54=0,0,
IF(BT$4&lt;'2.1 Kraftwerk allgemein'!$F$16,0,
IF(BT$4='2.1 Kraftwerk allgemein'!$F$16,'2.5 CAPEX'!$J57/$F54,
IF(BT$4&lt;'2.1 Kraftwerk allgemein'!$F$16+$F54,
('2.5 CAPEX'!$J57+SUM(OFFSET('2.5 CAPEX'!BY57,0,-MIN(MAX($F54-1-('2.1 Kraftwerk allgemein'!$F$16-'1.1 Allgemein'!$I$22+1),0),COLUMN(BK54)-1-('2.1 Kraftwerk allgemein'!$F$16-'1.1 Allgemein'!$I$22+1)),1,MIN(MAX($F54-('2.1 Kraftwerk allgemein'!$F$16-'1.1 Allgemein'!$I$22+1),1),COLUMN(BK54)-('2.1 Kraftwerk allgemein'!$F$16-'1.1 Allgemein'!$I$22+1)))))/$F54,
SUM(OFFSET('2.5 CAPEX'!BY57,0,-MIN($F54-1,COLUMN(BK54)-1),1,MIN($F54,COLUMN(BK54))))/$F54)))))))</f>
        <v/>
      </c>
      <c r="BU54" s="199" t="str">
        <f ca="1">IF('2.1 Kraftwerk allgemein'!$F$15&lt;'1.1 Allgemein'!$I$22,
IF(OR(ISNUMBER($D54)=FALSE,$F54=""),"",
IF(AND('2.5 CAPEX'!$L57&lt;&gt;"x",'2.5 CAPEX'!$M57&lt;&gt;"x"),0,
IF($F54=0,0,
IF(BU$4&lt;'2.1 Kraftwerk allgemein'!$F$16,0,
IF(BU$4='2.1 Kraftwerk allgemein'!$F$16,'2.5 CAPEX'!$J57/$F54,
IF(BU$4&lt;'2.1 Kraftwerk allgemein'!$F$16+$F54,
('2.5 CAPEX'!$J57+SUM(OFFSET('2.5 CAPEX'!BZ57,0,-MIN(MAX($F54-1-('2.1 Kraftwerk allgemein'!$F$16-'2.1 Kraftwerk allgemein'!$F$15+1),0),COLUMN(BL54)-1-('2.1 Kraftwerk allgemein'!$F$16-'2.1 Kraftwerk allgemein'!$F$15+1)),1,MIN(MAX($F54-('2.1 Kraftwerk allgemein'!$F$16-'2.1 Kraftwerk allgemein'!$F$15+1),1),COLUMN(BL54)-('2.1 Kraftwerk allgemein'!$F$16-'2.1 Kraftwerk allgemein'!$F$15+1)))))/$F54,
SUM(OFFSET('2.5 CAPEX'!BZ57,0,-MIN($F54-1,COLUMN(BL54)-1),1,MIN($F54,COLUMN(BL54))))/$F54)))))),
IF(OR(ISNUMBER($D54)=FALSE,$F54=""),"",
IF(AND('2.5 CAPEX'!$L57&lt;&gt;"x",'2.5 CAPEX'!$M57&lt;&gt;"x"),0,
IF($F54=0,0,
IF(BU$4&lt;'2.1 Kraftwerk allgemein'!$F$16,0,
IF(BU$4='2.1 Kraftwerk allgemein'!$F$16,'2.5 CAPEX'!$J57/$F54,
IF(BU$4&lt;'2.1 Kraftwerk allgemein'!$F$16+$F54,
('2.5 CAPEX'!$J57+SUM(OFFSET('2.5 CAPEX'!BZ57,0,-MIN(MAX($F54-1-('2.1 Kraftwerk allgemein'!$F$16-'1.1 Allgemein'!$I$22+1),0),COLUMN(BL54)-1-('2.1 Kraftwerk allgemein'!$F$16-'1.1 Allgemein'!$I$22+1)),1,MIN(MAX($F54-('2.1 Kraftwerk allgemein'!$F$16-'1.1 Allgemein'!$I$22+1),1),COLUMN(BL54)-('2.1 Kraftwerk allgemein'!$F$16-'1.1 Allgemein'!$I$22+1)))))/$F54,
SUM(OFFSET('2.5 CAPEX'!BZ57,0,-MIN($F54-1,COLUMN(BL54)-1),1,MIN($F54,COLUMN(BL54))))/$F54)))))))</f>
        <v/>
      </c>
      <c r="BV54" s="199" t="str">
        <f ca="1">IF('2.1 Kraftwerk allgemein'!$F$15&lt;'1.1 Allgemein'!$I$22,
IF(OR(ISNUMBER($D54)=FALSE,$F54=""),"",
IF(AND('2.5 CAPEX'!$L57&lt;&gt;"x",'2.5 CAPEX'!$M57&lt;&gt;"x"),0,
IF($F54=0,0,
IF(BV$4&lt;'2.1 Kraftwerk allgemein'!$F$16,0,
IF(BV$4='2.1 Kraftwerk allgemein'!$F$16,'2.5 CAPEX'!$J57/$F54,
IF(BV$4&lt;'2.1 Kraftwerk allgemein'!$F$16+$F54,
('2.5 CAPEX'!$J57+SUM(OFFSET('2.5 CAPEX'!CA57,0,-MIN(MAX($F54-1-('2.1 Kraftwerk allgemein'!$F$16-'2.1 Kraftwerk allgemein'!$F$15+1),0),COLUMN(BM54)-1-('2.1 Kraftwerk allgemein'!$F$16-'2.1 Kraftwerk allgemein'!$F$15+1)),1,MIN(MAX($F54-('2.1 Kraftwerk allgemein'!$F$16-'2.1 Kraftwerk allgemein'!$F$15+1),1),COLUMN(BM54)-('2.1 Kraftwerk allgemein'!$F$16-'2.1 Kraftwerk allgemein'!$F$15+1)))))/$F54,
SUM(OFFSET('2.5 CAPEX'!CA57,0,-MIN($F54-1,COLUMN(BM54)-1),1,MIN($F54,COLUMN(BM54))))/$F54)))))),
IF(OR(ISNUMBER($D54)=FALSE,$F54=""),"",
IF(AND('2.5 CAPEX'!$L57&lt;&gt;"x",'2.5 CAPEX'!$M57&lt;&gt;"x"),0,
IF($F54=0,0,
IF(BV$4&lt;'2.1 Kraftwerk allgemein'!$F$16,0,
IF(BV$4='2.1 Kraftwerk allgemein'!$F$16,'2.5 CAPEX'!$J57/$F54,
IF(BV$4&lt;'2.1 Kraftwerk allgemein'!$F$16+$F54,
('2.5 CAPEX'!$J57+SUM(OFFSET('2.5 CAPEX'!CA57,0,-MIN(MAX($F54-1-('2.1 Kraftwerk allgemein'!$F$16-'1.1 Allgemein'!$I$22+1),0),COLUMN(BM54)-1-('2.1 Kraftwerk allgemein'!$F$16-'1.1 Allgemein'!$I$22+1)),1,MIN(MAX($F54-('2.1 Kraftwerk allgemein'!$F$16-'1.1 Allgemein'!$I$22+1),1),COLUMN(BM54)-('2.1 Kraftwerk allgemein'!$F$16-'1.1 Allgemein'!$I$22+1)))))/$F54,
SUM(OFFSET('2.5 CAPEX'!CA57,0,-MIN($F54-1,COLUMN(BM54)-1),1,MIN($F54,COLUMN(BM54))))/$F54)))))))</f>
        <v/>
      </c>
      <c r="BW54" s="199" t="str">
        <f ca="1">IF('2.1 Kraftwerk allgemein'!$F$15&lt;'1.1 Allgemein'!$I$22,
IF(OR(ISNUMBER($D54)=FALSE,$F54=""),"",
IF(AND('2.5 CAPEX'!$L57&lt;&gt;"x",'2.5 CAPEX'!$M57&lt;&gt;"x"),0,
IF($F54=0,0,
IF(BW$4&lt;'2.1 Kraftwerk allgemein'!$F$16,0,
IF(BW$4='2.1 Kraftwerk allgemein'!$F$16,'2.5 CAPEX'!$J57/$F54,
IF(BW$4&lt;'2.1 Kraftwerk allgemein'!$F$16+$F54,
('2.5 CAPEX'!$J57+SUM(OFFSET('2.5 CAPEX'!CB57,0,-MIN(MAX($F54-1-('2.1 Kraftwerk allgemein'!$F$16-'2.1 Kraftwerk allgemein'!$F$15+1),0),COLUMN(BN54)-1-('2.1 Kraftwerk allgemein'!$F$16-'2.1 Kraftwerk allgemein'!$F$15+1)),1,MIN(MAX($F54-('2.1 Kraftwerk allgemein'!$F$16-'2.1 Kraftwerk allgemein'!$F$15+1),1),COLUMN(BN54)-('2.1 Kraftwerk allgemein'!$F$16-'2.1 Kraftwerk allgemein'!$F$15+1)))))/$F54,
SUM(OFFSET('2.5 CAPEX'!CB57,0,-MIN($F54-1,COLUMN(BN54)-1),1,MIN($F54,COLUMN(BN54))))/$F54)))))),
IF(OR(ISNUMBER($D54)=FALSE,$F54=""),"",
IF(AND('2.5 CAPEX'!$L57&lt;&gt;"x",'2.5 CAPEX'!$M57&lt;&gt;"x"),0,
IF($F54=0,0,
IF(BW$4&lt;'2.1 Kraftwerk allgemein'!$F$16,0,
IF(BW$4='2.1 Kraftwerk allgemein'!$F$16,'2.5 CAPEX'!$J57/$F54,
IF(BW$4&lt;'2.1 Kraftwerk allgemein'!$F$16+$F54,
('2.5 CAPEX'!$J57+SUM(OFFSET('2.5 CAPEX'!CB57,0,-MIN(MAX($F54-1-('2.1 Kraftwerk allgemein'!$F$16-'1.1 Allgemein'!$I$22+1),0),COLUMN(BN54)-1-('2.1 Kraftwerk allgemein'!$F$16-'1.1 Allgemein'!$I$22+1)),1,MIN(MAX($F54-('2.1 Kraftwerk allgemein'!$F$16-'1.1 Allgemein'!$I$22+1),1),COLUMN(BN54)-('2.1 Kraftwerk allgemein'!$F$16-'1.1 Allgemein'!$I$22+1)))))/$F54,
SUM(OFFSET('2.5 CAPEX'!CB57,0,-MIN($F54-1,COLUMN(BN54)-1),1,MIN($F54,COLUMN(BN54))))/$F54)))))))</f>
        <v/>
      </c>
      <c r="BX54" s="199" t="str">
        <f ca="1">IF('2.1 Kraftwerk allgemein'!$F$15&lt;'1.1 Allgemein'!$I$22,
IF(OR(ISNUMBER($D54)=FALSE,$F54=""),"",
IF(AND('2.5 CAPEX'!$L57&lt;&gt;"x",'2.5 CAPEX'!$M57&lt;&gt;"x"),0,
IF($F54=0,0,
IF(BX$4&lt;'2.1 Kraftwerk allgemein'!$F$16,0,
IF(BX$4='2.1 Kraftwerk allgemein'!$F$16,'2.5 CAPEX'!$J57/$F54,
IF(BX$4&lt;'2.1 Kraftwerk allgemein'!$F$16+$F54,
('2.5 CAPEX'!$J57+SUM(OFFSET('2.5 CAPEX'!CC57,0,-MIN(MAX($F54-1-('2.1 Kraftwerk allgemein'!$F$16-'2.1 Kraftwerk allgemein'!$F$15+1),0),COLUMN(BO54)-1-('2.1 Kraftwerk allgemein'!$F$16-'2.1 Kraftwerk allgemein'!$F$15+1)),1,MIN(MAX($F54-('2.1 Kraftwerk allgemein'!$F$16-'2.1 Kraftwerk allgemein'!$F$15+1),1),COLUMN(BO54)-('2.1 Kraftwerk allgemein'!$F$16-'2.1 Kraftwerk allgemein'!$F$15+1)))))/$F54,
SUM(OFFSET('2.5 CAPEX'!CC57,0,-MIN($F54-1,COLUMN(BO54)-1),1,MIN($F54,COLUMN(BO54))))/$F54)))))),
IF(OR(ISNUMBER($D54)=FALSE,$F54=""),"",
IF(AND('2.5 CAPEX'!$L57&lt;&gt;"x",'2.5 CAPEX'!$M57&lt;&gt;"x"),0,
IF($F54=0,0,
IF(BX$4&lt;'2.1 Kraftwerk allgemein'!$F$16,0,
IF(BX$4='2.1 Kraftwerk allgemein'!$F$16,'2.5 CAPEX'!$J57/$F54,
IF(BX$4&lt;'2.1 Kraftwerk allgemein'!$F$16+$F54,
('2.5 CAPEX'!$J57+SUM(OFFSET('2.5 CAPEX'!CC57,0,-MIN(MAX($F54-1-('2.1 Kraftwerk allgemein'!$F$16-'1.1 Allgemein'!$I$22+1),0),COLUMN(BO54)-1-('2.1 Kraftwerk allgemein'!$F$16-'1.1 Allgemein'!$I$22+1)),1,MIN(MAX($F54-('2.1 Kraftwerk allgemein'!$F$16-'1.1 Allgemein'!$I$22+1),1),COLUMN(BO54)-('2.1 Kraftwerk allgemein'!$F$16-'1.1 Allgemein'!$I$22+1)))))/$F54,
SUM(OFFSET('2.5 CAPEX'!CC57,0,-MIN($F54-1,COLUMN(BO54)-1),1,MIN($F54,COLUMN(BO54))))/$F54)))))))</f>
        <v/>
      </c>
      <c r="BY54" s="199" t="str">
        <f ca="1">IF('2.1 Kraftwerk allgemein'!$F$15&lt;'1.1 Allgemein'!$I$22,
IF(OR(ISNUMBER($D54)=FALSE,$F54=""),"",
IF(AND('2.5 CAPEX'!$L57&lt;&gt;"x",'2.5 CAPEX'!$M57&lt;&gt;"x"),0,
IF($F54=0,0,
IF(BY$4&lt;'2.1 Kraftwerk allgemein'!$F$16,0,
IF(BY$4='2.1 Kraftwerk allgemein'!$F$16,'2.5 CAPEX'!$J57/$F54,
IF(BY$4&lt;'2.1 Kraftwerk allgemein'!$F$16+$F54,
('2.5 CAPEX'!$J57+SUM(OFFSET('2.5 CAPEX'!CD57,0,-MIN(MAX($F54-1-('2.1 Kraftwerk allgemein'!$F$16-'2.1 Kraftwerk allgemein'!$F$15+1),0),COLUMN(BP54)-1-('2.1 Kraftwerk allgemein'!$F$16-'2.1 Kraftwerk allgemein'!$F$15+1)),1,MIN(MAX($F54-('2.1 Kraftwerk allgemein'!$F$16-'2.1 Kraftwerk allgemein'!$F$15+1),1),COLUMN(BP54)-('2.1 Kraftwerk allgemein'!$F$16-'2.1 Kraftwerk allgemein'!$F$15+1)))))/$F54,
SUM(OFFSET('2.5 CAPEX'!CD57,0,-MIN($F54-1,COLUMN(BP54)-1),1,MIN($F54,COLUMN(BP54))))/$F54)))))),
IF(OR(ISNUMBER($D54)=FALSE,$F54=""),"",
IF(AND('2.5 CAPEX'!$L57&lt;&gt;"x",'2.5 CAPEX'!$M57&lt;&gt;"x"),0,
IF($F54=0,0,
IF(BY$4&lt;'2.1 Kraftwerk allgemein'!$F$16,0,
IF(BY$4='2.1 Kraftwerk allgemein'!$F$16,'2.5 CAPEX'!$J57/$F54,
IF(BY$4&lt;'2.1 Kraftwerk allgemein'!$F$16+$F54,
('2.5 CAPEX'!$J57+SUM(OFFSET('2.5 CAPEX'!CD57,0,-MIN(MAX($F54-1-('2.1 Kraftwerk allgemein'!$F$16-'1.1 Allgemein'!$I$22+1),0),COLUMN(BP54)-1-('2.1 Kraftwerk allgemein'!$F$16-'1.1 Allgemein'!$I$22+1)),1,MIN(MAX($F54-('2.1 Kraftwerk allgemein'!$F$16-'1.1 Allgemein'!$I$22+1),1),COLUMN(BP54)-('2.1 Kraftwerk allgemein'!$F$16-'1.1 Allgemein'!$I$22+1)))))/$F54,
SUM(OFFSET('2.5 CAPEX'!CD57,0,-MIN($F54-1,COLUMN(BP54)-1),1,MIN($F54,COLUMN(BP54))))/$F54)))))))</f>
        <v/>
      </c>
      <c r="BZ54" s="199" t="str">
        <f ca="1">IF('2.1 Kraftwerk allgemein'!$F$15&lt;'1.1 Allgemein'!$I$22,
IF(OR(ISNUMBER($D54)=FALSE,$F54=""),"",
IF(AND('2.5 CAPEX'!$L57&lt;&gt;"x",'2.5 CAPEX'!$M57&lt;&gt;"x"),0,
IF($F54=0,0,
IF(BZ$4&lt;'2.1 Kraftwerk allgemein'!$F$16,0,
IF(BZ$4='2.1 Kraftwerk allgemein'!$F$16,'2.5 CAPEX'!$J57/$F54,
IF(BZ$4&lt;'2.1 Kraftwerk allgemein'!$F$16+$F54,
('2.5 CAPEX'!$J57+SUM(OFFSET('2.5 CAPEX'!CE57,0,-MIN(MAX($F54-1-('2.1 Kraftwerk allgemein'!$F$16-'2.1 Kraftwerk allgemein'!$F$15+1),0),COLUMN(BQ54)-1-('2.1 Kraftwerk allgemein'!$F$16-'2.1 Kraftwerk allgemein'!$F$15+1)),1,MIN(MAX($F54-('2.1 Kraftwerk allgemein'!$F$16-'2.1 Kraftwerk allgemein'!$F$15+1),1),COLUMN(BQ54)-('2.1 Kraftwerk allgemein'!$F$16-'2.1 Kraftwerk allgemein'!$F$15+1)))))/$F54,
SUM(OFFSET('2.5 CAPEX'!CE57,0,-MIN($F54-1,COLUMN(BQ54)-1),1,MIN($F54,COLUMN(BQ54))))/$F54)))))),
IF(OR(ISNUMBER($D54)=FALSE,$F54=""),"",
IF(AND('2.5 CAPEX'!$L57&lt;&gt;"x",'2.5 CAPEX'!$M57&lt;&gt;"x"),0,
IF($F54=0,0,
IF(BZ$4&lt;'2.1 Kraftwerk allgemein'!$F$16,0,
IF(BZ$4='2.1 Kraftwerk allgemein'!$F$16,'2.5 CAPEX'!$J57/$F54,
IF(BZ$4&lt;'2.1 Kraftwerk allgemein'!$F$16+$F54,
('2.5 CAPEX'!$J57+SUM(OFFSET('2.5 CAPEX'!CE57,0,-MIN(MAX($F54-1-('2.1 Kraftwerk allgemein'!$F$16-'1.1 Allgemein'!$I$22+1),0),COLUMN(BQ54)-1-('2.1 Kraftwerk allgemein'!$F$16-'1.1 Allgemein'!$I$22+1)),1,MIN(MAX($F54-('2.1 Kraftwerk allgemein'!$F$16-'1.1 Allgemein'!$I$22+1),1),COLUMN(BQ54)-('2.1 Kraftwerk allgemein'!$F$16-'1.1 Allgemein'!$I$22+1)))))/$F54,
SUM(OFFSET('2.5 CAPEX'!CE57,0,-MIN($F54-1,COLUMN(BQ54)-1),1,MIN($F54,COLUMN(BQ54))))/$F54)))))))</f>
        <v/>
      </c>
      <c r="CA54" s="199" t="str">
        <f ca="1">IF('2.1 Kraftwerk allgemein'!$F$15&lt;'1.1 Allgemein'!$I$22,
IF(OR(ISNUMBER($D54)=FALSE,$F54=""),"",
IF(AND('2.5 CAPEX'!$L57&lt;&gt;"x",'2.5 CAPEX'!$M57&lt;&gt;"x"),0,
IF($F54=0,0,
IF(CA$4&lt;'2.1 Kraftwerk allgemein'!$F$16,0,
IF(CA$4='2.1 Kraftwerk allgemein'!$F$16,'2.5 CAPEX'!$J57/$F54,
IF(CA$4&lt;'2.1 Kraftwerk allgemein'!$F$16+$F54,
('2.5 CAPEX'!$J57+SUM(OFFSET('2.5 CAPEX'!CF57,0,-MIN(MAX($F54-1-('2.1 Kraftwerk allgemein'!$F$16-'2.1 Kraftwerk allgemein'!$F$15+1),0),COLUMN(BR54)-1-('2.1 Kraftwerk allgemein'!$F$16-'2.1 Kraftwerk allgemein'!$F$15+1)),1,MIN(MAX($F54-('2.1 Kraftwerk allgemein'!$F$16-'2.1 Kraftwerk allgemein'!$F$15+1),1),COLUMN(BR54)-('2.1 Kraftwerk allgemein'!$F$16-'2.1 Kraftwerk allgemein'!$F$15+1)))))/$F54,
SUM(OFFSET('2.5 CAPEX'!CF57,0,-MIN($F54-1,COLUMN(BR54)-1),1,MIN($F54,COLUMN(BR54))))/$F54)))))),
IF(OR(ISNUMBER($D54)=FALSE,$F54=""),"",
IF(AND('2.5 CAPEX'!$L57&lt;&gt;"x",'2.5 CAPEX'!$M57&lt;&gt;"x"),0,
IF($F54=0,0,
IF(CA$4&lt;'2.1 Kraftwerk allgemein'!$F$16,0,
IF(CA$4='2.1 Kraftwerk allgemein'!$F$16,'2.5 CAPEX'!$J57/$F54,
IF(CA$4&lt;'2.1 Kraftwerk allgemein'!$F$16+$F54,
('2.5 CAPEX'!$J57+SUM(OFFSET('2.5 CAPEX'!CF57,0,-MIN(MAX($F54-1-('2.1 Kraftwerk allgemein'!$F$16-'1.1 Allgemein'!$I$22+1),0),COLUMN(BR54)-1-('2.1 Kraftwerk allgemein'!$F$16-'1.1 Allgemein'!$I$22+1)),1,MIN(MAX($F54-('2.1 Kraftwerk allgemein'!$F$16-'1.1 Allgemein'!$I$22+1),1),COLUMN(BR54)-('2.1 Kraftwerk allgemein'!$F$16-'1.1 Allgemein'!$I$22+1)))))/$F54,
SUM(OFFSET('2.5 CAPEX'!CF57,0,-MIN($F54-1,COLUMN(BR54)-1),1,MIN($F54,COLUMN(BR54))))/$F54)))))))</f>
        <v/>
      </c>
      <c r="CB54" s="199" t="str">
        <f ca="1">IF('2.1 Kraftwerk allgemein'!$F$15&lt;'1.1 Allgemein'!$I$22,
IF(OR(ISNUMBER($D54)=FALSE,$F54=""),"",
IF(AND('2.5 CAPEX'!$L57&lt;&gt;"x",'2.5 CAPEX'!$M57&lt;&gt;"x"),0,
IF($F54=0,0,
IF(CB$4&lt;'2.1 Kraftwerk allgemein'!$F$16,0,
IF(CB$4='2.1 Kraftwerk allgemein'!$F$16,'2.5 CAPEX'!$J57/$F54,
IF(CB$4&lt;'2.1 Kraftwerk allgemein'!$F$16+$F54,
('2.5 CAPEX'!$J57+SUM(OFFSET('2.5 CAPEX'!CG57,0,-MIN(MAX($F54-1-('2.1 Kraftwerk allgemein'!$F$16-'2.1 Kraftwerk allgemein'!$F$15+1),0),COLUMN(BS54)-1-('2.1 Kraftwerk allgemein'!$F$16-'2.1 Kraftwerk allgemein'!$F$15+1)),1,MIN(MAX($F54-('2.1 Kraftwerk allgemein'!$F$16-'2.1 Kraftwerk allgemein'!$F$15+1),1),COLUMN(BS54)-('2.1 Kraftwerk allgemein'!$F$16-'2.1 Kraftwerk allgemein'!$F$15+1)))))/$F54,
SUM(OFFSET('2.5 CAPEX'!CG57,0,-MIN($F54-1,COLUMN(BS54)-1),1,MIN($F54,COLUMN(BS54))))/$F54)))))),
IF(OR(ISNUMBER($D54)=FALSE,$F54=""),"",
IF(AND('2.5 CAPEX'!$L57&lt;&gt;"x",'2.5 CAPEX'!$M57&lt;&gt;"x"),0,
IF($F54=0,0,
IF(CB$4&lt;'2.1 Kraftwerk allgemein'!$F$16,0,
IF(CB$4='2.1 Kraftwerk allgemein'!$F$16,'2.5 CAPEX'!$J57/$F54,
IF(CB$4&lt;'2.1 Kraftwerk allgemein'!$F$16+$F54,
('2.5 CAPEX'!$J57+SUM(OFFSET('2.5 CAPEX'!CG57,0,-MIN(MAX($F54-1-('2.1 Kraftwerk allgemein'!$F$16-'1.1 Allgemein'!$I$22+1),0),COLUMN(BS54)-1-('2.1 Kraftwerk allgemein'!$F$16-'1.1 Allgemein'!$I$22+1)),1,MIN(MAX($F54-('2.1 Kraftwerk allgemein'!$F$16-'1.1 Allgemein'!$I$22+1),1),COLUMN(BS54)-('2.1 Kraftwerk allgemein'!$F$16-'1.1 Allgemein'!$I$22+1)))))/$F54,
SUM(OFFSET('2.5 CAPEX'!CG57,0,-MIN($F54-1,COLUMN(BS54)-1),1,MIN($F54,COLUMN(BS54))))/$F54)))))))</f>
        <v/>
      </c>
      <c r="CC54" s="199" t="str">
        <f ca="1">IF('2.1 Kraftwerk allgemein'!$F$15&lt;'1.1 Allgemein'!$I$22,
IF(OR(ISNUMBER($D54)=FALSE,$F54=""),"",
IF(AND('2.5 CAPEX'!$L57&lt;&gt;"x",'2.5 CAPEX'!$M57&lt;&gt;"x"),0,
IF($F54=0,0,
IF(CC$4&lt;'2.1 Kraftwerk allgemein'!$F$16,0,
IF(CC$4='2.1 Kraftwerk allgemein'!$F$16,'2.5 CAPEX'!$J57/$F54,
IF(CC$4&lt;'2.1 Kraftwerk allgemein'!$F$16+$F54,
('2.5 CAPEX'!$J57+SUM(OFFSET('2.5 CAPEX'!CH57,0,-MIN(MAX($F54-1-('2.1 Kraftwerk allgemein'!$F$16-'2.1 Kraftwerk allgemein'!$F$15+1),0),COLUMN(BT54)-1-('2.1 Kraftwerk allgemein'!$F$16-'2.1 Kraftwerk allgemein'!$F$15+1)),1,MIN(MAX($F54-('2.1 Kraftwerk allgemein'!$F$16-'2.1 Kraftwerk allgemein'!$F$15+1),1),COLUMN(BT54)-('2.1 Kraftwerk allgemein'!$F$16-'2.1 Kraftwerk allgemein'!$F$15+1)))))/$F54,
SUM(OFFSET('2.5 CAPEX'!CH57,0,-MIN($F54-1,COLUMN(BT54)-1),1,MIN($F54,COLUMN(BT54))))/$F54)))))),
IF(OR(ISNUMBER($D54)=FALSE,$F54=""),"",
IF(AND('2.5 CAPEX'!$L57&lt;&gt;"x",'2.5 CAPEX'!$M57&lt;&gt;"x"),0,
IF($F54=0,0,
IF(CC$4&lt;'2.1 Kraftwerk allgemein'!$F$16,0,
IF(CC$4='2.1 Kraftwerk allgemein'!$F$16,'2.5 CAPEX'!$J57/$F54,
IF(CC$4&lt;'2.1 Kraftwerk allgemein'!$F$16+$F54,
('2.5 CAPEX'!$J57+SUM(OFFSET('2.5 CAPEX'!CH57,0,-MIN(MAX($F54-1-('2.1 Kraftwerk allgemein'!$F$16-'1.1 Allgemein'!$I$22+1),0),COLUMN(BT54)-1-('2.1 Kraftwerk allgemein'!$F$16-'1.1 Allgemein'!$I$22+1)),1,MIN(MAX($F54-('2.1 Kraftwerk allgemein'!$F$16-'1.1 Allgemein'!$I$22+1),1),COLUMN(BT54)-('2.1 Kraftwerk allgemein'!$F$16-'1.1 Allgemein'!$I$22+1)))))/$F54,
SUM(OFFSET('2.5 CAPEX'!CH57,0,-MIN($F54-1,COLUMN(BT54)-1),1,MIN($F54,COLUMN(BT54))))/$F54)))))))</f>
        <v/>
      </c>
      <c r="CD54" s="199" t="str">
        <f ca="1">IF('2.1 Kraftwerk allgemein'!$F$15&lt;'1.1 Allgemein'!$I$22,
IF(OR(ISNUMBER($D54)=FALSE,$F54=""),"",
IF(AND('2.5 CAPEX'!$L57&lt;&gt;"x",'2.5 CAPEX'!$M57&lt;&gt;"x"),0,
IF($F54=0,0,
IF(CD$4&lt;'2.1 Kraftwerk allgemein'!$F$16,0,
IF(CD$4='2.1 Kraftwerk allgemein'!$F$16,'2.5 CAPEX'!$J57/$F54,
IF(CD$4&lt;'2.1 Kraftwerk allgemein'!$F$16+$F54,
('2.5 CAPEX'!$J57+SUM(OFFSET('2.5 CAPEX'!CI57,0,-MIN(MAX($F54-1-('2.1 Kraftwerk allgemein'!$F$16-'2.1 Kraftwerk allgemein'!$F$15+1),0),COLUMN(BU54)-1-('2.1 Kraftwerk allgemein'!$F$16-'2.1 Kraftwerk allgemein'!$F$15+1)),1,MIN(MAX($F54-('2.1 Kraftwerk allgemein'!$F$16-'2.1 Kraftwerk allgemein'!$F$15+1),1),COLUMN(BU54)-('2.1 Kraftwerk allgemein'!$F$16-'2.1 Kraftwerk allgemein'!$F$15+1)))))/$F54,
SUM(OFFSET('2.5 CAPEX'!CI57,0,-MIN($F54-1,COLUMN(BU54)-1),1,MIN($F54,COLUMN(BU54))))/$F54)))))),
IF(OR(ISNUMBER($D54)=FALSE,$F54=""),"",
IF(AND('2.5 CAPEX'!$L57&lt;&gt;"x",'2.5 CAPEX'!$M57&lt;&gt;"x"),0,
IF($F54=0,0,
IF(CD$4&lt;'2.1 Kraftwerk allgemein'!$F$16,0,
IF(CD$4='2.1 Kraftwerk allgemein'!$F$16,'2.5 CAPEX'!$J57/$F54,
IF(CD$4&lt;'2.1 Kraftwerk allgemein'!$F$16+$F54,
('2.5 CAPEX'!$J57+SUM(OFFSET('2.5 CAPEX'!CI57,0,-MIN(MAX($F54-1-('2.1 Kraftwerk allgemein'!$F$16-'1.1 Allgemein'!$I$22+1),0),COLUMN(BU54)-1-('2.1 Kraftwerk allgemein'!$F$16-'1.1 Allgemein'!$I$22+1)),1,MIN(MAX($F54-('2.1 Kraftwerk allgemein'!$F$16-'1.1 Allgemein'!$I$22+1),1),COLUMN(BU54)-('2.1 Kraftwerk allgemein'!$F$16-'1.1 Allgemein'!$I$22+1)))))/$F54,
SUM(OFFSET('2.5 CAPEX'!CI57,0,-MIN($F54-1,COLUMN(BU54)-1),1,MIN($F54,COLUMN(BU54))))/$F54)))))))</f>
        <v/>
      </c>
      <c r="CE54" s="199" t="str">
        <f ca="1">IF('2.1 Kraftwerk allgemein'!$F$15&lt;'1.1 Allgemein'!$I$22,
IF(OR(ISNUMBER($D54)=FALSE,$F54=""),"",
IF(AND('2.5 CAPEX'!$L57&lt;&gt;"x",'2.5 CAPEX'!$M57&lt;&gt;"x"),0,
IF($F54=0,0,
IF(CE$4&lt;'2.1 Kraftwerk allgemein'!$F$16,0,
IF(CE$4='2.1 Kraftwerk allgemein'!$F$16,'2.5 CAPEX'!$J57/$F54,
IF(CE$4&lt;'2.1 Kraftwerk allgemein'!$F$16+$F54,
('2.5 CAPEX'!$J57+SUM(OFFSET('2.5 CAPEX'!CJ57,0,-MIN(MAX($F54-1-('2.1 Kraftwerk allgemein'!$F$16-'2.1 Kraftwerk allgemein'!$F$15+1),0),COLUMN(BV54)-1-('2.1 Kraftwerk allgemein'!$F$16-'2.1 Kraftwerk allgemein'!$F$15+1)),1,MIN(MAX($F54-('2.1 Kraftwerk allgemein'!$F$16-'2.1 Kraftwerk allgemein'!$F$15+1),1),COLUMN(BV54)-('2.1 Kraftwerk allgemein'!$F$16-'2.1 Kraftwerk allgemein'!$F$15+1)))))/$F54,
SUM(OFFSET('2.5 CAPEX'!CJ57,0,-MIN($F54-1,COLUMN(BV54)-1),1,MIN($F54,COLUMN(BV54))))/$F54)))))),
IF(OR(ISNUMBER($D54)=FALSE,$F54=""),"",
IF(AND('2.5 CAPEX'!$L57&lt;&gt;"x",'2.5 CAPEX'!$M57&lt;&gt;"x"),0,
IF($F54=0,0,
IF(CE$4&lt;'2.1 Kraftwerk allgemein'!$F$16,0,
IF(CE$4='2.1 Kraftwerk allgemein'!$F$16,'2.5 CAPEX'!$J57/$F54,
IF(CE$4&lt;'2.1 Kraftwerk allgemein'!$F$16+$F54,
('2.5 CAPEX'!$J57+SUM(OFFSET('2.5 CAPEX'!CJ57,0,-MIN(MAX($F54-1-('2.1 Kraftwerk allgemein'!$F$16-'1.1 Allgemein'!$I$22+1),0),COLUMN(BV54)-1-('2.1 Kraftwerk allgemein'!$F$16-'1.1 Allgemein'!$I$22+1)),1,MIN(MAX($F54-('2.1 Kraftwerk allgemein'!$F$16-'1.1 Allgemein'!$I$22+1),1),COLUMN(BV54)-('2.1 Kraftwerk allgemein'!$F$16-'1.1 Allgemein'!$I$22+1)))))/$F54,
SUM(OFFSET('2.5 CAPEX'!CJ57,0,-MIN($F54-1,COLUMN(BV54)-1),1,MIN($F54,COLUMN(BV54))))/$F54)))))))</f>
        <v/>
      </c>
      <c r="CF54" s="199" t="str">
        <f ca="1">IF('2.1 Kraftwerk allgemein'!$F$15&lt;'1.1 Allgemein'!$I$22,
IF(OR(ISNUMBER($D54)=FALSE,$F54=""),"",
IF(AND('2.5 CAPEX'!$L57&lt;&gt;"x",'2.5 CAPEX'!$M57&lt;&gt;"x"),0,
IF($F54=0,0,
IF(CF$4&lt;'2.1 Kraftwerk allgemein'!$F$16,0,
IF(CF$4='2.1 Kraftwerk allgemein'!$F$16,'2.5 CAPEX'!$J57/$F54,
IF(CF$4&lt;'2.1 Kraftwerk allgemein'!$F$16+$F54,
('2.5 CAPEX'!$J57+SUM(OFFSET('2.5 CAPEX'!CK57,0,-MIN(MAX($F54-1-('2.1 Kraftwerk allgemein'!$F$16-'2.1 Kraftwerk allgemein'!$F$15+1),0),COLUMN(BW54)-1-('2.1 Kraftwerk allgemein'!$F$16-'2.1 Kraftwerk allgemein'!$F$15+1)),1,MIN(MAX($F54-('2.1 Kraftwerk allgemein'!$F$16-'2.1 Kraftwerk allgemein'!$F$15+1),1),COLUMN(BW54)-('2.1 Kraftwerk allgemein'!$F$16-'2.1 Kraftwerk allgemein'!$F$15+1)))))/$F54,
SUM(OFFSET('2.5 CAPEX'!CK57,0,-MIN($F54-1,COLUMN(BW54)-1),1,MIN($F54,COLUMN(BW54))))/$F54)))))),
IF(OR(ISNUMBER($D54)=FALSE,$F54=""),"",
IF(AND('2.5 CAPEX'!$L57&lt;&gt;"x",'2.5 CAPEX'!$M57&lt;&gt;"x"),0,
IF($F54=0,0,
IF(CF$4&lt;'2.1 Kraftwerk allgemein'!$F$16,0,
IF(CF$4='2.1 Kraftwerk allgemein'!$F$16,'2.5 CAPEX'!$J57/$F54,
IF(CF$4&lt;'2.1 Kraftwerk allgemein'!$F$16+$F54,
('2.5 CAPEX'!$J57+SUM(OFFSET('2.5 CAPEX'!CK57,0,-MIN(MAX($F54-1-('2.1 Kraftwerk allgemein'!$F$16-'1.1 Allgemein'!$I$22+1),0),COLUMN(BW54)-1-('2.1 Kraftwerk allgemein'!$F$16-'1.1 Allgemein'!$I$22+1)),1,MIN(MAX($F54-('2.1 Kraftwerk allgemein'!$F$16-'1.1 Allgemein'!$I$22+1),1),COLUMN(BW54)-('2.1 Kraftwerk allgemein'!$F$16-'1.1 Allgemein'!$I$22+1)))))/$F54,
SUM(OFFSET('2.5 CAPEX'!CK57,0,-MIN($F54-1,COLUMN(BW54)-1),1,MIN($F54,COLUMN(BW54))))/$F54)))))))</f>
        <v/>
      </c>
      <c r="CG54" s="199" t="str">
        <f ca="1">IF('2.1 Kraftwerk allgemein'!$F$15&lt;'1.1 Allgemein'!$I$22,
IF(OR(ISNUMBER($D54)=FALSE,$F54=""),"",
IF(AND('2.5 CAPEX'!$L57&lt;&gt;"x",'2.5 CAPEX'!$M57&lt;&gt;"x"),0,
IF($F54=0,0,
IF(CG$4&lt;'2.1 Kraftwerk allgemein'!$F$16,0,
IF(CG$4='2.1 Kraftwerk allgemein'!$F$16,'2.5 CAPEX'!$J57/$F54,
IF(CG$4&lt;'2.1 Kraftwerk allgemein'!$F$16+$F54,
('2.5 CAPEX'!$J57+SUM(OFFSET('2.5 CAPEX'!CL57,0,-MIN(MAX($F54-1-('2.1 Kraftwerk allgemein'!$F$16-'2.1 Kraftwerk allgemein'!$F$15+1),0),COLUMN(BX54)-1-('2.1 Kraftwerk allgemein'!$F$16-'2.1 Kraftwerk allgemein'!$F$15+1)),1,MIN(MAX($F54-('2.1 Kraftwerk allgemein'!$F$16-'2.1 Kraftwerk allgemein'!$F$15+1),1),COLUMN(BX54)-('2.1 Kraftwerk allgemein'!$F$16-'2.1 Kraftwerk allgemein'!$F$15+1)))))/$F54,
SUM(OFFSET('2.5 CAPEX'!CL57,0,-MIN($F54-1,COLUMN(BX54)-1),1,MIN($F54,COLUMN(BX54))))/$F54)))))),
IF(OR(ISNUMBER($D54)=FALSE,$F54=""),"",
IF(AND('2.5 CAPEX'!$L57&lt;&gt;"x",'2.5 CAPEX'!$M57&lt;&gt;"x"),0,
IF($F54=0,0,
IF(CG$4&lt;'2.1 Kraftwerk allgemein'!$F$16,0,
IF(CG$4='2.1 Kraftwerk allgemein'!$F$16,'2.5 CAPEX'!$J57/$F54,
IF(CG$4&lt;'2.1 Kraftwerk allgemein'!$F$16+$F54,
('2.5 CAPEX'!$J57+SUM(OFFSET('2.5 CAPEX'!CL57,0,-MIN(MAX($F54-1-('2.1 Kraftwerk allgemein'!$F$16-'1.1 Allgemein'!$I$22+1),0),COLUMN(BX54)-1-('2.1 Kraftwerk allgemein'!$F$16-'1.1 Allgemein'!$I$22+1)),1,MIN(MAX($F54-('2.1 Kraftwerk allgemein'!$F$16-'1.1 Allgemein'!$I$22+1),1),COLUMN(BX54)-('2.1 Kraftwerk allgemein'!$F$16-'1.1 Allgemein'!$I$22+1)))))/$F54,
SUM(OFFSET('2.5 CAPEX'!CL57,0,-MIN($F54-1,COLUMN(BX54)-1),1,MIN($F54,COLUMN(BX54))))/$F54)))))))</f>
        <v/>
      </c>
      <c r="CH54" s="199" t="str">
        <f ca="1">IF('2.1 Kraftwerk allgemein'!$F$15&lt;'1.1 Allgemein'!$I$22,
IF(OR(ISNUMBER($D54)=FALSE,$F54=""),"",
IF(AND('2.5 CAPEX'!$L57&lt;&gt;"x",'2.5 CAPEX'!$M57&lt;&gt;"x"),0,
IF($F54=0,0,
IF(CH$4&lt;'2.1 Kraftwerk allgemein'!$F$16,0,
IF(CH$4='2.1 Kraftwerk allgemein'!$F$16,'2.5 CAPEX'!$J57/$F54,
IF(CH$4&lt;'2.1 Kraftwerk allgemein'!$F$16+$F54,
('2.5 CAPEX'!$J57+SUM(OFFSET('2.5 CAPEX'!CM57,0,-MIN(MAX($F54-1-('2.1 Kraftwerk allgemein'!$F$16-'2.1 Kraftwerk allgemein'!$F$15+1),0),COLUMN(BY54)-1-('2.1 Kraftwerk allgemein'!$F$16-'2.1 Kraftwerk allgemein'!$F$15+1)),1,MIN(MAX($F54-('2.1 Kraftwerk allgemein'!$F$16-'2.1 Kraftwerk allgemein'!$F$15+1),1),COLUMN(BY54)-('2.1 Kraftwerk allgemein'!$F$16-'2.1 Kraftwerk allgemein'!$F$15+1)))))/$F54,
SUM(OFFSET('2.5 CAPEX'!CM57,0,-MIN($F54-1,COLUMN(BY54)-1),1,MIN($F54,COLUMN(BY54))))/$F54)))))),
IF(OR(ISNUMBER($D54)=FALSE,$F54=""),"",
IF(AND('2.5 CAPEX'!$L57&lt;&gt;"x",'2.5 CAPEX'!$M57&lt;&gt;"x"),0,
IF($F54=0,0,
IF(CH$4&lt;'2.1 Kraftwerk allgemein'!$F$16,0,
IF(CH$4='2.1 Kraftwerk allgemein'!$F$16,'2.5 CAPEX'!$J57/$F54,
IF(CH$4&lt;'2.1 Kraftwerk allgemein'!$F$16+$F54,
('2.5 CAPEX'!$J57+SUM(OFFSET('2.5 CAPEX'!CM57,0,-MIN(MAX($F54-1-('2.1 Kraftwerk allgemein'!$F$16-'1.1 Allgemein'!$I$22+1),0),COLUMN(BY54)-1-('2.1 Kraftwerk allgemein'!$F$16-'1.1 Allgemein'!$I$22+1)),1,MIN(MAX($F54-('2.1 Kraftwerk allgemein'!$F$16-'1.1 Allgemein'!$I$22+1),1),COLUMN(BY54)-('2.1 Kraftwerk allgemein'!$F$16-'1.1 Allgemein'!$I$22+1)))))/$F54,
SUM(OFFSET('2.5 CAPEX'!CM57,0,-MIN($F54-1,COLUMN(BY54)-1),1,MIN($F54,COLUMN(BY54))))/$F54)))))))</f>
        <v/>
      </c>
      <c r="CI54" s="199" t="str">
        <f ca="1">IF('2.1 Kraftwerk allgemein'!$F$15&lt;'1.1 Allgemein'!$I$22,
IF(OR(ISNUMBER($D54)=FALSE,$F54=""),"",
IF(AND('2.5 CAPEX'!$L57&lt;&gt;"x",'2.5 CAPEX'!$M57&lt;&gt;"x"),0,
IF($F54=0,0,
IF(CI$4&lt;'2.1 Kraftwerk allgemein'!$F$16,0,
IF(CI$4='2.1 Kraftwerk allgemein'!$F$16,'2.5 CAPEX'!$J57/$F54,
IF(CI$4&lt;'2.1 Kraftwerk allgemein'!$F$16+$F54,
('2.5 CAPEX'!$J57+SUM(OFFSET('2.5 CAPEX'!CN57,0,-MIN(MAX($F54-1-('2.1 Kraftwerk allgemein'!$F$16-'2.1 Kraftwerk allgemein'!$F$15+1),0),COLUMN(BZ54)-1-('2.1 Kraftwerk allgemein'!$F$16-'2.1 Kraftwerk allgemein'!$F$15+1)),1,MIN(MAX($F54-('2.1 Kraftwerk allgemein'!$F$16-'2.1 Kraftwerk allgemein'!$F$15+1),1),COLUMN(BZ54)-('2.1 Kraftwerk allgemein'!$F$16-'2.1 Kraftwerk allgemein'!$F$15+1)))))/$F54,
SUM(OFFSET('2.5 CAPEX'!CN57,0,-MIN($F54-1,COLUMN(BZ54)-1),1,MIN($F54,COLUMN(BZ54))))/$F54)))))),
IF(OR(ISNUMBER($D54)=FALSE,$F54=""),"",
IF(AND('2.5 CAPEX'!$L57&lt;&gt;"x",'2.5 CAPEX'!$M57&lt;&gt;"x"),0,
IF($F54=0,0,
IF(CI$4&lt;'2.1 Kraftwerk allgemein'!$F$16,0,
IF(CI$4='2.1 Kraftwerk allgemein'!$F$16,'2.5 CAPEX'!$J57/$F54,
IF(CI$4&lt;'2.1 Kraftwerk allgemein'!$F$16+$F54,
('2.5 CAPEX'!$J57+SUM(OFFSET('2.5 CAPEX'!CN57,0,-MIN(MAX($F54-1-('2.1 Kraftwerk allgemein'!$F$16-'1.1 Allgemein'!$I$22+1),0),COLUMN(BZ54)-1-('2.1 Kraftwerk allgemein'!$F$16-'1.1 Allgemein'!$I$22+1)),1,MIN(MAX($F54-('2.1 Kraftwerk allgemein'!$F$16-'1.1 Allgemein'!$I$22+1),1),COLUMN(BZ54)-('2.1 Kraftwerk allgemein'!$F$16-'1.1 Allgemein'!$I$22+1)))))/$F54,
SUM(OFFSET('2.5 CAPEX'!CN57,0,-MIN($F54-1,COLUMN(BZ54)-1),1,MIN($F54,COLUMN(BZ54))))/$F54)))))))</f>
        <v/>
      </c>
      <c r="CJ54" s="199" t="str">
        <f ca="1">IF('2.1 Kraftwerk allgemein'!$F$15&lt;'1.1 Allgemein'!$I$22,
IF(OR(ISNUMBER($D54)=FALSE,$F54=""),"",
IF(AND('2.5 CAPEX'!$L57&lt;&gt;"x",'2.5 CAPEX'!$M57&lt;&gt;"x"),0,
IF($F54=0,0,
IF(CJ$4&lt;'2.1 Kraftwerk allgemein'!$F$16,0,
IF(CJ$4='2.1 Kraftwerk allgemein'!$F$16,'2.5 CAPEX'!$J57/$F54,
IF(CJ$4&lt;'2.1 Kraftwerk allgemein'!$F$16+$F54,
('2.5 CAPEX'!$J57+SUM(OFFSET('2.5 CAPEX'!CO57,0,-MIN(MAX($F54-1-('2.1 Kraftwerk allgemein'!$F$16-'2.1 Kraftwerk allgemein'!$F$15+1),0),COLUMN(CA54)-1-('2.1 Kraftwerk allgemein'!$F$16-'2.1 Kraftwerk allgemein'!$F$15+1)),1,MIN(MAX($F54-('2.1 Kraftwerk allgemein'!$F$16-'2.1 Kraftwerk allgemein'!$F$15+1),1),COLUMN(CA54)-('2.1 Kraftwerk allgemein'!$F$16-'2.1 Kraftwerk allgemein'!$F$15+1)))))/$F54,
SUM(OFFSET('2.5 CAPEX'!CO57,0,-MIN($F54-1,COLUMN(CA54)-1),1,MIN($F54,COLUMN(CA54))))/$F54)))))),
IF(OR(ISNUMBER($D54)=FALSE,$F54=""),"",
IF(AND('2.5 CAPEX'!$L57&lt;&gt;"x",'2.5 CAPEX'!$M57&lt;&gt;"x"),0,
IF($F54=0,0,
IF(CJ$4&lt;'2.1 Kraftwerk allgemein'!$F$16,0,
IF(CJ$4='2.1 Kraftwerk allgemein'!$F$16,'2.5 CAPEX'!$J57/$F54,
IF(CJ$4&lt;'2.1 Kraftwerk allgemein'!$F$16+$F54,
('2.5 CAPEX'!$J57+SUM(OFFSET('2.5 CAPEX'!CO57,0,-MIN(MAX($F54-1-('2.1 Kraftwerk allgemein'!$F$16-'1.1 Allgemein'!$I$22+1),0),COLUMN(CA54)-1-('2.1 Kraftwerk allgemein'!$F$16-'1.1 Allgemein'!$I$22+1)),1,MIN(MAX($F54-('2.1 Kraftwerk allgemein'!$F$16-'1.1 Allgemein'!$I$22+1),1),COLUMN(CA54)-('2.1 Kraftwerk allgemein'!$F$16-'1.1 Allgemein'!$I$22+1)))))/$F54,
SUM(OFFSET('2.5 CAPEX'!CO57,0,-MIN($F54-1,COLUMN(CA54)-1),1,MIN($F54,COLUMN(CA54))))/$F54)))))))</f>
        <v/>
      </c>
      <c r="CK54" s="199" t="str">
        <f ca="1">IF('2.1 Kraftwerk allgemein'!$F$15&lt;'1.1 Allgemein'!$I$22,
IF(OR(ISNUMBER($D54)=FALSE,$F54=""),"",
IF(AND('2.5 CAPEX'!$L57&lt;&gt;"x",'2.5 CAPEX'!$M57&lt;&gt;"x"),0,
IF($F54=0,0,
IF(CK$4&lt;'2.1 Kraftwerk allgemein'!$F$16,0,
IF(CK$4='2.1 Kraftwerk allgemein'!$F$16,'2.5 CAPEX'!$J57/$F54,
IF(CK$4&lt;'2.1 Kraftwerk allgemein'!$F$16+$F54,
('2.5 CAPEX'!$J57+SUM(OFFSET('2.5 CAPEX'!CP57,0,-MIN(MAX($F54-1-('2.1 Kraftwerk allgemein'!$F$16-'2.1 Kraftwerk allgemein'!$F$15+1),0),COLUMN(CB54)-1-('2.1 Kraftwerk allgemein'!$F$16-'2.1 Kraftwerk allgemein'!$F$15+1)),1,MIN(MAX($F54-('2.1 Kraftwerk allgemein'!$F$16-'2.1 Kraftwerk allgemein'!$F$15+1),1),COLUMN(CB54)-('2.1 Kraftwerk allgemein'!$F$16-'2.1 Kraftwerk allgemein'!$F$15+1)))))/$F54,
SUM(OFFSET('2.5 CAPEX'!CP57,0,-MIN($F54-1,COLUMN(CB54)-1),1,MIN($F54,COLUMN(CB54))))/$F54)))))),
IF(OR(ISNUMBER($D54)=FALSE,$F54=""),"",
IF(AND('2.5 CAPEX'!$L57&lt;&gt;"x",'2.5 CAPEX'!$M57&lt;&gt;"x"),0,
IF($F54=0,0,
IF(CK$4&lt;'2.1 Kraftwerk allgemein'!$F$16,0,
IF(CK$4='2.1 Kraftwerk allgemein'!$F$16,'2.5 CAPEX'!$J57/$F54,
IF(CK$4&lt;'2.1 Kraftwerk allgemein'!$F$16+$F54,
('2.5 CAPEX'!$J57+SUM(OFFSET('2.5 CAPEX'!CP57,0,-MIN(MAX($F54-1-('2.1 Kraftwerk allgemein'!$F$16-'1.1 Allgemein'!$I$22+1),0),COLUMN(CB54)-1-('2.1 Kraftwerk allgemein'!$F$16-'1.1 Allgemein'!$I$22+1)),1,MIN(MAX($F54-('2.1 Kraftwerk allgemein'!$F$16-'1.1 Allgemein'!$I$22+1),1),COLUMN(CB54)-('2.1 Kraftwerk allgemein'!$F$16-'1.1 Allgemein'!$I$22+1)))))/$F54,
SUM(OFFSET('2.5 CAPEX'!CP57,0,-MIN($F54-1,COLUMN(CB54)-1),1,MIN($F54,COLUMN(CB54))))/$F54)))))))</f>
        <v/>
      </c>
      <c r="CL54" s="199" t="str">
        <f ca="1">IF('2.1 Kraftwerk allgemein'!$F$15&lt;'1.1 Allgemein'!$I$22,
IF(OR(ISNUMBER($D54)=FALSE,$F54=""),"",
IF(AND('2.5 CAPEX'!$L57&lt;&gt;"x",'2.5 CAPEX'!$M57&lt;&gt;"x"),0,
IF($F54=0,0,
IF(CL$4&lt;'2.1 Kraftwerk allgemein'!$F$16,0,
IF(CL$4='2.1 Kraftwerk allgemein'!$F$16,'2.5 CAPEX'!$J57/$F54,
IF(CL$4&lt;'2.1 Kraftwerk allgemein'!$F$16+$F54,
('2.5 CAPEX'!$J57+SUM(OFFSET('2.5 CAPEX'!CQ57,0,-MIN(MAX($F54-1-('2.1 Kraftwerk allgemein'!$F$16-'2.1 Kraftwerk allgemein'!$F$15+1),0),COLUMN(CC54)-1-('2.1 Kraftwerk allgemein'!$F$16-'2.1 Kraftwerk allgemein'!$F$15+1)),1,MIN(MAX($F54-('2.1 Kraftwerk allgemein'!$F$16-'2.1 Kraftwerk allgemein'!$F$15+1),1),COLUMN(CC54)-('2.1 Kraftwerk allgemein'!$F$16-'2.1 Kraftwerk allgemein'!$F$15+1)))))/$F54,
SUM(OFFSET('2.5 CAPEX'!CQ57,0,-MIN($F54-1,COLUMN(CC54)-1),1,MIN($F54,COLUMN(CC54))))/$F54)))))),
IF(OR(ISNUMBER($D54)=FALSE,$F54=""),"",
IF(AND('2.5 CAPEX'!$L57&lt;&gt;"x",'2.5 CAPEX'!$M57&lt;&gt;"x"),0,
IF($F54=0,0,
IF(CL$4&lt;'2.1 Kraftwerk allgemein'!$F$16,0,
IF(CL$4='2.1 Kraftwerk allgemein'!$F$16,'2.5 CAPEX'!$J57/$F54,
IF(CL$4&lt;'2.1 Kraftwerk allgemein'!$F$16+$F54,
('2.5 CAPEX'!$J57+SUM(OFFSET('2.5 CAPEX'!CQ57,0,-MIN(MAX($F54-1-('2.1 Kraftwerk allgemein'!$F$16-'1.1 Allgemein'!$I$22+1),0),COLUMN(CC54)-1-('2.1 Kraftwerk allgemein'!$F$16-'1.1 Allgemein'!$I$22+1)),1,MIN(MAX($F54-('2.1 Kraftwerk allgemein'!$F$16-'1.1 Allgemein'!$I$22+1),1),COLUMN(CC54)-('2.1 Kraftwerk allgemein'!$F$16-'1.1 Allgemein'!$I$22+1)))))/$F54,
SUM(OFFSET('2.5 CAPEX'!CQ57,0,-MIN($F54-1,COLUMN(CC54)-1),1,MIN($F54,COLUMN(CC54))))/$F54)))))))</f>
        <v/>
      </c>
      <c r="CM54" s="199" t="str">
        <f ca="1">IF('2.1 Kraftwerk allgemein'!$F$15&lt;'1.1 Allgemein'!$I$22,
IF(OR(ISNUMBER($D54)=FALSE,$F54=""),"",
IF(AND('2.5 CAPEX'!$L57&lt;&gt;"x",'2.5 CAPEX'!$M57&lt;&gt;"x"),0,
IF($F54=0,0,
IF(CM$4&lt;'2.1 Kraftwerk allgemein'!$F$16,0,
IF(CM$4='2.1 Kraftwerk allgemein'!$F$16,'2.5 CAPEX'!$J57/$F54,
IF(CM$4&lt;'2.1 Kraftwerk allgemein'!$F$16+$F54,
('2.5 CAPEX'!$J57+SUM(OFFSET('2.5 CAPEX'!CR57,0,-MIN(MAX($F54-1-('2.1 Kraftwerk allgemein'!$F$16-'2.1 Kraftwerk allgemein'!$F$15+1),0),COLUMN(CD54)-1-('2.1 Kraftwerk allgemein'!$F$16-'2.1 Kraftwerk allgemein'!$F$15+1)),1,MIN(MAX($F54-('2.1 Kraftwerk allgemein'!$F$16-'2.1 Kraftwerk allgemein'!$F$15+1),1),COLUMN(CD54)-('2.1 Kraftwerk allgemein'!$F$16-'2.1 Kraftwerk allgemein'!$F$15+1)))))/$F54,
SUM(OFFSET('2.5 CAPEX'!CR57,0,-MIN($F54-1,COLUMN(CD54)-1),1,MIN($F54,COLUMN(CD54))))/$F54)))))),
IF(OR(ISNUMBER($D54)=FALSE,$F54=""),"",
IF(AND('2.5 CAPEX'!$L57&lt;&gt;"x",'2.5 CAPEX'!$M57&lt;&gt;"x"),0,
IF($F54=0,0,
IF(CM$4&lt;'2.1 Kraftwerk allgemein'!$F$16,0,
IF(CM$4='2.1 Kraftwerk allgemein'!$F$16,'2.5 CAPEX'!$J57/$F54,
IF(CM$4&lt;'2.1 Kraftwerk allgemein'!$F$16+$F54,
('2.5 CAPEX'!$J57+SUM(OFFSET('2.5 CAPEX'!CR57,0,-MIN(MAX($F54-1-('2.1 Kraftwerk allgemein'!$F$16-'1.1 Allgemein'!$I$22+1),0),COLUMN(CD54)-1-('2.1 Kraftwerk allgemein'!$F$16-'1.1 Allgemein'!$I$22+1)),1,MIN(MAX($F54-('2.1 Kraftwerk allgemein'!$F$16-'1.1 Allgemein'!$I$22+1),1),COLUMN(CD54)-('2.1 Kraftwerk allgemein'!$F$16-'1.1 Allgemein'!$I$22+1)))))/$F54,
SUM(OFFSET('2.5 CAPEX'!CR57,0,-MIN($F54-1,COLUMN(CD54)-1),1,MIN($F54,COLUMN(CD54))))/$F54)))))))</f>
        <v/>
      </c>
      <c r="CN54" s="199" t="str">
        <f ca="1">IF('2.1 Kraftwerk allgemein'!$F$15&lt;'1.1 Allgemein'!$I$22,
IF(OR(ISNUMBER($D54)=FALSE,$F54=""),"",
IF(AND('2.5 CAPEX'!$L57&lt;&gt;"x",'2.5 CAPEX'!$M57&lt;&gt;"x"),0,
IF($F54=0,0,
IF(CN$4&lt;'2.1 Kraftwerk allgemein'!$F$16,0,
IF(CN$4='2.1 Kraftwerk allgemein'!$F$16,'2.5 CAPEX'!$J57/$F54,
IF(CN$4&lt;'2.1 Kraftwerk allgemein'!$F$16+$F54,
('2.5 CAPEX'!$J57+SUM(OFFSET('2.5 CAPEX'!CS57,0,-MIN(MAX($F54-1-('2.1 Kraftwerk allgemein'!$F$16-'2.1 Kraftwerk allgemein'!$F$15+1),0),COLUMN(CE54)-1-('2.1 Kraftwerk allgemein'!$F$16-'2.1 Kraftwerk allgemein'!$F$15+1)),1,MIN(MAX($F54-('2.1 Kraftwerk allgemein'!$F$16-'2.1 Kraftwerk allgemein'!$F$15+1),1),COLUMN(CE54)-('2.1 Kraftwerk allgemein'!$F$16-'2.1 Kraftwerk allgemein'!$F$15+1)))))/$F54,
SUM(OFFSET('2.5 CAPEX'!CS57,0,-MIN($F54-1,COLUMN(CE54)-1),1,MIN($F54,COLUMN(CE54))))/$F54)))))),
IF(OR(ISNUMBER($D54)=FALSE,$F54=""),"",
IF(AND('2.5 CAPEX'!$L57&lt;&gt;"x",'2.5 CAPEX'!$M57&lt;&gt;"x"),0,
IF($F54=0,0,
IF(CN$4&lt;'2.1 Kraftwerk allgemein'!$F$16,0,
IF(CN$4='2.1 Kraftwerk allgemein'!$F$16,'2.5 CAPEX'!$J57/$F54,
IF(CN$4&lt;'2.1 Kraftwerk allgemein'!$F$16+$F54,
('2.5 CAPEX'!$J57+SUM(OFFSET('2.5 CAPEX'!CS57,0,-MIN(MAX($F54-1-('2.1 Kraftwerk allgemein'!$F$16-'1.1 Allgemein'!$I$22+1),0),COLUMN(CE54)-1-('2.1 Kraftwerk allgemein'!$F$16-'1.1 Allgemein'!$I$22+1)),1,MIN(MAX($F54-('2.1 Kraftwerk allgemein'!$F$16-'1.1 Allgemein'!$I$22+1),1),COLUMN(CE54)-('2.1 Kraftwerk allgemein'!$F$16-'1.1 Allgemein'!$I$22+1)))))/$F54,
SUM(OFFSET('2.5 CAPEX'!CS57,0,-MIN($F54-1,COLUMN(CE54)-1),1,MIN($F54,COLUMN(CE54))))/$F54)))))))</f>
        <v/>
      </c>
      <c r="CO54" s="199" t="str">
        <f ca="1">IF('2.1 Kraftwerk allgemein'!$F$15&lt;'1.1 Allgemein'!$I$22,
IF(OR(ISNUMBER($D54)=FALSE,$F54=""),"",
IF(AND('2.5 CAPEX'!$L57&lt;&gt;"x",'2.5 CAPEX'!$M57&lt;&gt;"x"),0,
IF($F54=0,0,
IF(CO$4&lt;'2.1 Kraftwerk allgemein'!$F$16,0,
IF(CO$4='2.1 Kraftwerk allgemein'!$F$16,'2.5 CAPEX'!$J57/$F54,
IF(CO$4&lt;'2.1 Kraftwerk allgemein'!$F$16+$F54,
('2.5 CAPEX'!$J57+SUM(OFFSET('2.5 CAPEX'!CT57,0,-MIN(MAX($F54-1-('2.1 Kraftwerk allgemein'!$F$16-'2.1 Kraftwerk allgemein'!$F$15+1),0),COLUMN(CF54)-1-('2.1 Kraftwerk allgemein'!$F$16-'2.1 Kraftwerk allgemein'!$F$15+1)),1,MIN(MAX($F54-('2.1 Kraftwerk allgemein'!$F$16-'2.1 Kraftwerk allgemein'!$F$15+1),1),COLUMN(CF54)-('2.1 Kraftwerk allgemein'!$F$16-'2.1 Kraftwerk allgemein'!$F$15+1)))))/$F54,
SUM(OFFSET('2.5 CAPEX'!CT57,0,-MIN($F54-1,COLUMN(CF54)-1),1,MIN($F54,COLUMN(CF54))))/$F54)))))),
IF(OR(ISNUMBER($D54)=FALSE,$F54=""),"",
IF(AND('2.5 CAPEX'!$L57&lt;&gt;"x",'2.5 CAPEX'!$M57&lt;&gt;"x"),0,
IF($F54=0,0,
IF(CO$4&lt;'2.1 Kraftwerk allgemein'!$F$16,0,
IF(CO$4='2.1 Kraftwerk allgemein'!$F$16,'2.5 CAPEX'!$J57/$F54,
IF(CO$4&lt;'2.1 Kraftwerk allgemein'!$F$16+$F54,
('2.5 CAPEX'!$J57+SUM(OFFSET('2.5 CAPEX'!CT57,0,-MIN(MAX($F54-1-('2.1 Kraftwerk allgemein'!$F$16-'1.1 Allgemein'!$I$22+1),0),COLUMN(CF54)-1-('2.1 Kraftwerk allgemein'!$F$16-'1.1 Allgemein'!$I$22+1)),1,MIN(MAX($F54-('2.1 Kraftwerk allgemein'!$F$16-'1.1 Allgemein'!$I$22+1),1),COLUMN(CF54)-('2.1 Kraftwerk allgemein'!$F$16-'1.1 Allgemein'!$I$22+1)))))/$F54,
SUM(OFFSET('2.5 CAPEX'!CT57,0,-MIN($F54-1,COLUMN(CF54)-1),1,MIN($F54,COLUMN(CF54))))/$F54)))))))</f>
        <v/>
      </c>
      <c r="CP54" s="199" t="str">
        <f ca="1">IF('2.1 Kraftwerk allgemein'!$F$15&lt;'1.1 Allgemein'!$I$22,
IF(OR(ISNUMBER($D54)=FALSE,$F54=""),"",
IF(AND('2.5 CAPEX'!$L57&lt;&gt;"x",'2.5 CAPEX'!$M57&lt;&gt;"x"),0,
IF($F54=0,0,
IF(CP$4&lt;'2.1 Kraftwerk allgemein'!$F$16,0,
IF(CP$4='2.1 Kraftwerk allgemein'!$F$16,'2.5 CAPEX'!$J57/$F54,
IF(CP$4&lt;'2.1 Kraftwerk allgemein'!$F$16+$F54,
('2.5 CAPEX'!$J57+SUM(OFFSET('2.5 CAPEX'!CU57,0,-MIN(MAX($F54-1-('2.1 Kraftwerk allgemein'!$F$16-'2.1 Kraftwerk allgemein'!$F$15+1),0),COLUMN(CG54)-1-('2.1 Kraftwerk allgemein'!$F$16-'2.1 Kraftwerk allgemein'!$F$15+1)),1,MIN(MAX($F54-('2.1 Kraftwerk allgemein'!$F$16-'2.1 Kraftwerk allgemein'!$F$15+1),1),COLUMN(CG54)-('2.1 Kraftwerk allgemein'!$F$16-'2.1 Kraftwerk allgemein'!$F$15+1)))))/$F54,
SUM(OFFSET('2.5 CAPEX'!CU57,0,-MIN($F54-1,COLUMN(CG54)-1),1,MIN($F54,COLUMN(CG54))))/$F54)))))),
IF(OR(ISNUMBER($D54)=FALSE,$F54=""),"",
IF(AND('2.5 CAPEX'!$L57&lt;&gt;"x",'2.5 CAPEX'!$M57&lt;&gt;"x"),0,
IF($F54=0,0,
IF(CP$4&lt;'2.1 Kraftwerk allgemein'!$F$16,0,
IF(CP$4='2.1 Kraftwerk allgemein'!$F$16,'2.5 CAPEX'!$J57/$F54,
IF(CP$4&lt;'2.1 Kraftwerk allgemein'!$F$16+$F54,
('2.5 CAPEX'!$J57+SUM(OFFSET('2.5 CAPEX'!CU57,0,-MIN(MAX($F54-1-('2.1 Kraftwerk allgemein'!$F$16-'1.1 Allgemein'!$I$22+1),0),COLUMN(CG54)-1-('2.1 Kraftwerk allgemein'!$F$16-'1.1 Allgemein'!$I$22+1)),1,MIN(MAX($F54-('2.1 Kraftwerk allgemein'!$F$16-'1.1 Allgemein'!$I$22+1),1),COLUMN(CG54)-('2.1 Kraftwerk allgemein'!$F$16-'1.1 Allgemein'!$I$22+1)))))/$F54,
SUM(OFFSET('2.5 CAPEX'!CU57,0,-MIN($F54-1,COLUMN(CG54)-1),1,MIN($F54,COLUMN(CG54))))/$F54)))))))</f>
        <v/>
      </c>
      <c r="CQ54" s="199" t="str">
        <f ca="1">IF('2.1 Kraftwerk allgemein'!$F$15&lt;'1.1 Allgemein'!$I$22,
IF(OR(ISNUMBER($D54)=FALSE,$F54=""),"",
IF(AND('2.5 CAPEX'!$L57&lt;&gt;"x",'2.5 CAPEX'!$M57&lt;&gt;"x"),0,
IF($F54=0,0,
IF(CQ$4&lt;'2.1 Kraftwerk allgemein'!$F$16,0,
IF(CQ$4='2.1 Kraftwerk allgemein'!$F$16,'2.5 CAPEX'!$J57/$F54,
IF(CQ$4&lt;'2.1 Kraftwerk allgemein'!$F$16+$F54,
('2.5 CAPEX'!$J57+SUM(OFFSET('2.5 CAPEX'!CV57,0,-MIN(MAX($F54-1-('2.1 Kraftwerk allgemein'!$F$16-'2.1 Kraftwerk allgemein'!$F$15+1),0),COLUMN(CH54)-1-('2.1 Kraftwerk allgemein'!$F$16-'2.1 Kraftwerk allgemein'!$F$15+1)),1,MIN(MAX($F54-('2.1 Kraftwerk allgemein'!$F$16-'2.1 Kraftwerk allgemein'!$F$15+1),1),COLUMN(CH54)-('2.1 Kraftwerk allgemein'!$F$16-'2.1 Kraftwerk allgemein'!$F$15+1)))))/$F54,
SUM(OFFSET('2.5 CAPEX'!CV57,0,-MIN($F54-1,COLUMN(CH54)-1),1,MIN($F54,COLUMN(CH54))))/$F54)))))),
IF(OR(ISNUMBER($D54)=FALSE,$F54=""),"",
IF(AND('2.5 CAPEX'!$L57&lt;&gt;"x",'2.5 CAPEX'!$M57&lt;&gt;"x"),0,
IF($F54=0,0,
IF(CQ$4&lt;'2.1 Kraftwerk allgemein'!$F$16,0,
IF(CQ$4='2.1 Kraftwerk allgemein'!$F$16,'2.5 CAPEX'!$J57/$F54,
IF(CQ$4&lt;'2.1 Kraftwerk allgemein'!$F$16+$F54,
('2.5 CAPEX'!$J57+SUM(OFFSET('2.5 CAPEX'!CV57,0,-MIN(MAX($F54-1-('2.1 Kraftwerk allgemein'!$F$16-'1.1 Allgemein'!$I$22+1),0),COLUMN(CH54)-1-('2.1 Kraftwerk allgemein'!$F$16-'1.1 Allgemein'!$I$22+1)),1,MIN(MAX($F54-('2.1 Kraftwerk allgemein'!$F$16-'1.1 Allgemein'!$I$22+1),1),COLUMN(CH54)-('2.1 Kraftwerk allgemein'!$F$16-'1.1 Allgemein'!$I$22+1)))))/$F54,
SUM(OFFSET('2.5 CAPEX'!CV57,0,-MIN($F54-1,COLUMN(CH54)-1),1,MIN($F54,COLUMN(CH54))))/$F54)))))))</f>
        <v/>
      </c>
      <c r="CR54" s="199" t="str">
        <f ca="1">IF('2.1 Kraftwerk allgemein'!$F$15&lt;'1.1 Allgemein'!$I$22,
IF(OR(ISNUMBER($D54)=FALSE,$F54=""),"",
IF(AND('2.5 CAPEX'!$L57&lt;&gt;"x",'2.5 CAPEX'!$M57&lt;&gt;"x"),0,
IF($F54=0,0,
IF(CR$4&lt;'2.1 Kraftwerk allgemein'!$F$16,0,
IF(CR$4='2.1 Kraftwerk allgemein'!$F$16,'2.5 CAPEX'!$J57/$F54,
IF(CR$4&lt;'2.1 Kraftwerk allgemein'!$F$16+$F54,
('2.5 CAPEX'!$J57+SUM(OFFSET('2.5 CAPEX'!CW57,0,-MIN(MAX($F54-1-('2.1 Kraftwerk allgemein'!$F$16-'2.1 Kraftwerk allgemein'!$F$15+1),0),COLUMN(CI54)-1-('2.1 Kraftwerk allgemein'!$F$16-'2.1 Kraftwerk allgemein'!$F$15+1)),1,MIN(MAX($F54-('2.1 Kraftwerk allgemein'!$F$16-'2.1 Kraftwerk allgemein'!$F$15+1),1),COLUMN(CI54)-('2.1 Kraftwerk allgemein'!$F$16-'2.1 Kraftwerk allgemein'!$F$15+1)))))/$F54,
SUM(OFFSET('2.5 CAPEX'!CW57,0,-MIN($F54-1,COLUMN(CI54)-1),1,MIN($F54,COLUMN(CI54))))/$F54)))))),
IF(OR(ISNUMBER($D54)=FALSE,$F54=""),"",
IF(AND('2.5 CAPEX'!$L57&lt;&gt;"x",'2.5 CAPEX'!$M57&lt;&gt;"x"),0,
IF($F54=0,0,
IF(CR$4&lt;'2.1 Kraftwerk allgemein'!$F$16,0,
IF(CR$4='2.1 Kraftwerk allgemein'!$F$16,'2.5 CAPEX'!$J57/$F54,
IF(CR$4&lt;'2.1 Kraftwerk allgemein'!$F$16+$F54,
('2.5 CAPEX'!$J57+SUM(OFFSET('2.5 CAPEX'!CW57,0,-MIN(MAX($F54-1-('2.1 Kraftwerk allgemein'!$F$16-'1.1 Allgemein'!$I$22+1),0),COLUMN(CI54)-1-('2.1 Kraftwerk allgemein'!$F$16-'1.1 Allgemein'!$I$22+1)),1,MIN(MAX($F54-('2.1 Kraftwerk allgemein'!$F$16-'1.1 Allgemein'!$I$22+1),1),COLUMN(CI54)-('2.1 Kraftwerk allgemein'!$F$16-'1.1 Allgemein'!$I$22+1)))))/$F54,
SUM(OFFSET('2.5 CAPEX'!CW57,0,-MIN($F54-1,COLUMN(CI54)-1),1,MIN($F54,COLUMN(CI54))))/$F54)))))))</f>
        <v/>
      </c>
      <c r="CS54" s="199" t="str">
        <f ca="1">IF('2.1 Kraftwerk allgemein'!$F$15&lt;'1.1 Allgemein'!$I$22,
IF(OR(ISNUMBER($D54)=FALSE,$F54=""),"",
IF(AND('2.5 CAPEX'!$L57&lt;&gt;"x",'2.5 CAPEX'!$M57&lt;&gt;"x"),0,
IF($F54=0,0,
IF(CS$4&lt;'2.1 Kraftwerk allgemein'!$F$16,0,
IF(CS$4='2.1 Kraftwerk allgemein'!$F$16,'2.5 CAPEX'!$J57/$F54,
IF(CS$4&lt;'2.1 Kraftwerk allgemein'!$F$16+$F54,
('2.5 CAPEX'!$J57+SUM(OFFSET('2.5 CAPEX'!CX57,0,-MIN(MAX($F54-1-('2.1 Kraftwerk allgemein'!$F$16-'2.1 Kraftwerk allgemein'!$F$15+1),0),COLUMN(CJ54)-1-('2.1 Kraftwerk allgemein'!$F$16-'2.1 Kraftwerk allgemein'!$F$15+1)),1,MIN(MAX($F54-('2.1 Kraftwerk allgemein'!$F$16-'2.1 Kraftwerk allgemein'!$F$15+1),1),COLUMN(CJ54)-('2.1 Kraftwerk allgemein'!$F$16-'2.1 Kraftwerk allgemein'!$F$15+1)))))/$F54,
SUM(OFFSET('2.5 CAPEX'!CX57,0,-MIN($F54-1,COLUMN(CJ54)-1),1,MIN($F54,COLUMN(CJ54))))/$F54)))))),
IF(OR(ISNUMBER($D54)=FALSE,$F54=""),"",
IF(AND('2.5 CAPEX'!$L57&lt;&gt;"x",'2.5 CAPEX'!$M57&lt;&gt;"x"),0,
IF($F54=0,0,
IF(CS$4&lt;'2.1 Kraftwerk allgemein'!$F$16,0,
IF(CS$4='2.1 Kraftwerk allgemein'!$F$16,'2.5 CAPEX'!$J57/$F54,
IF(CS$4&lt;'2.1 Kraftwerk allgemein'!$F$16+$F54,
('2.5 CAPEX'!$J57+SUM(OFFSET('2.5 CAPEX'!CX57,0,-MIN(MAX($F54-1-('2.1 Kraftwerk allgemein'!$F$16-'1.1 Allgemein'!$I$22+1),0),COLUMN(CJ54)-1-('2.1 Kraftwerk allgemein'!$F$16-'1.1 Allgemein'!$I$22+1)),1,MIN(MAX($F54-('2.1 Kraftwerk allgemein'!$F$16-'1.1 Allgemein'!$I$22+1),1),COLUMN(CJ54)-('2.1 Kraftwerk allgemein'!$F$16-'1.1 Allgemein'!$I$22+1)))))/$F54,
SUM(OFFSET('2.5 CAPEX'!CX57,0,-MIN($F54-1,COLUMN(CJ54)-1),1,MIN($F54,COLUMN(CJ54))))/$F54)))))))</f>
        <v/>
      </c>
      <c r="CT54" s="199" t="str">
        <f ca="1">IF('2.1 Kraftwerk allgemein'!$F$15&lt;'1.1 Allgemein'!$I$22,
IF(OR(ISNUMBER($D54)=FALSE,$F54=""),"",
IF(AND('2.5 CAPEX'!$L57&lt;&gt;"x",'2.5 CAPEX'!$M57&lt;&gt;"x"),0,
IF($F54=0,0,
IF(CT$4&lt;'2.1 Kraftwerk allgemein'!$F$16,0,
IF(CT$4='2.1 Kraftwerk allgemein'!$F$16,'2.5 CAPEX'!$J57/$F54,
IF(CT$4&lt;'2.1 Kraftwerk allgemein'!$F$16+$F54,
('2.5 CAPEX'!$J57+SUM(OFFSET('2.5 CAPEX'!CY57,0,-MIN(MAX($F54-1-('2.1 Kraftwerk allgemein'!$F$16-'2.1 Kraftwerk allgemein'!$F$15+1),0),COLUMN(CK54)-1-('2.1 Kraftwerk allgemein'!$F$16-'2.1 Kraftwerk allgemein'!$F$15+1)),1,MIN(MAX($F54-('2.1 Kraftwerk allgemein'!$F$16-'2.1 Kraftwerk allgemein'!$F$15+1),1),COLUMN(CK54)-('2.1 Kraftwerk allgemein'!$F$16-'2.1 Kraftwerk allgemein'!$F$15+1)))))/$F54,
SUM(OFFSET('2.5 CAPEX'!CY57,0,-MIN($F54-1,COLUMN(CK54)-1),1,MIN($F54,COLUMN(CK54))))/$F54)))))),
IF(OR(ISNUMBER($D54)=FALSE,$F54=""),"",
IF(AND('2.5 CAPEX'!$L57&lt;&gt;"x",'2.5 CAPEX'!$M57&lt;&gt;"x"),0,
IF($F54=0,0,
IF(CT$4&lt;'2.1 Kraftwerk allgemein'!$F$16,0,
IF(CT$4='2.1 Kraftwerk allgemein'!$F$16,'2.5 CAPEX'!$J57/$F54,
IF(CT$4&lt;'2.1 Kraftwerk allgemein'!$F$16+$F54,
('2.5 CAPEX'!$J57+SUM(OFFSET('2.5 CAPEX'!CY57,0,-MIN(MAX($F54-1-('2.1 Kraftwerk allgemein'!$F$16-'1.1 Allgemein'!$I$22+1),0),COLUMN(CK54)-1-('2.1 Kraftwerk allgemein'!$F$16-'1.1 Allgemein'!$I$22+1)),1,MIN(MAX($F54-('2.1 Kraftwerk allgemein'!$F$16-'1.1 Allgemein'!$I$22+1),1),COLUMN(CK54)-('2.1 Kraftwerk allgemein'!$F$16-'1.1 Allgemein'!$I$22+1)))))/$F54,
SUM(OFFSET('2.5 CAPEX'!CY57,0,-MIN($F54-1,COLUMN(CK54)-1),1,MIN($F54,COLUMN(CK54))))/$F54)))))))</f>
        <v/>
      </c>
      <c r="CU54" s="199" t="str">
        <f ca="1">IF('2.1 Kraftwerk allgemein'!$F$15&lt;'1.1 Allgemein'!$I$22,
IF(OR(ISNUMBER($D54)=FALSE,$F54=""),"",
IF(AND('2.5 CAPEX'!$L57&lt;&gt;"x",'2.5 CAPEX'!$M57&lt;&gt;"x"),0,
IF($F54=0,0,
IF(CU$4&lt;'2.1 Kraftwerk allgemein'!$F$16,0,
IF(CU$4='2.1 Kraftwerk allgemein'!$F$16,'2.5 CAPEX'!$J57/$F54,
IF(CU$4&lt;'2.1 Kraftwerk allgemein'!$F$16+$F54,
('2.5 CAPEX'!$J57+SUM(OFFSET('2.5 CAPEX'!CZ57,0,-MIN(MAX($F54-1-('2.1 Kraftwerk allgemein'!$F$16-'2.1 Kraftwerk allgemein'!$F$15+1),0),COLUMN(CL54)-1-('2.1 Kraftwerk allgemein'!$F$16-'2.1 Kraftwerk allgemein'!$F$15+1)),1,MIN(MAX($F54-('2.1 Kraftwerk allgemein'!$F$16-'2.1 Kraftwerk allgemein'!$F$15+1),1),COLUMN(CL54)-('2.1 Kraftwerk allgemein'!$F$16-'2.1 Kraftwerk allgemein'!$F$15+1)))))/$F54,
SUM(OFFSET('2.5 CAPEX'!CZ57,0,-MIN($F54-1,COLUMN(CL54)-1),1,MIN($F54,COLUMN(CL54))))/$F54)))))),
IF(OR(ISNUMBER($D54)=FALSE,$F54=""),"",
IF(AND('2.5 CAPEX'!$L57&lt;&gt;"x",'2.5 CAPEX'!$M57&lt;&gt;"x"),0,
IF($F54=0,0,
IF(CU$4&lt;'2.1 Kraftwerk allgemein'!$F$16,0,
IF(CU$4='2.1 Kraftwerk allgemein'!$F$16,'2.5 CAPEX'!$J57/$F54,
IF(CU$4&lt;'2.1 Kraftwerk allgemein'!$F$16+$F54,
('2.5 CAPEX'!$J57+SUM(OFFSET('2.5 CAPEX'!CZ57,0,-MIN(MAX($F54-1-('2.1 Kraftwerk allgemein'!$F$16-'1.1 Allgemein'!$I$22+1),0),COLUMN(CL54)-1-('2.1 Kraftwerk allgemein'!$F$16-'1.1 Allgemein'!$I$22+1)),1,MIN(MAX($F54-('2.1 Kraftwerk allgemein'!$F$16-'1.1 Allgemein'!$I$22+1),1),COLUMN(CL54)-('2.1 Kraftwerk allgemein'!$F$16-'1.1 Allgemein'!$I$22+1)))))/$F54,
SUM(OFFSET('2.5 CAPEX'!CZ57,0,-MIN($F54-1,COLUMN(CL54)-1),1,MIN($F54,COLUMN(CL54))))/$F54)))))))</f>
        <v/>
      </c>
      <c r="CV54" s="199" t="str">
        <f ca="1">IF('2.1 Kraftwerk allgemein'!$F$15&lt;'1.1 Allgemein'!$I$22,
IF(OR(ISNUMBER($D54)=FALSE,$F54=""),"",
IF(AND('2.5 CAPEX'!$L57&lt;&gt;"x",'2.5 CAPEX'!$M57&lt;&gt;"x"),0,
IF($F54=0,0,
IF(CV$4&lt;'2.1 Kraftwerk allgemein'!$F$16,0,
IF(CV$4='2.1 Kraftwerk allgemein'!$F$16,'2.5 CAPEX'!$J57/$F54,
IF(CV$4&lt;'2.1 Kraftwerk allgemein'!$F$16+$F54,
('2.5 CAPEX'!$J57+SUM(OFFSET('2.5 CAPEX'!DA57,0,-MIN(MAX($F54-1-('2.1 Kraftwerk allgemein'!$F$16-'2.1 Kraftwerk allgemein'!$F$15+1),0),COLUMN(CM54)-1-('2.1 Kraftwerk allgemein'!$F$16-'2.1 Kraftwerk allgemein'!$F$15+1)),1,MIN(MAX($F54-('2.1 Kraftwerk allgemein'!$F$16-'2.1 Kraftwerk allgemein'!$F$15+1),1),COLUMN(CM54)-('2.1 Kraftwerk allgemein'!$F$16-'2.1 Kraftwerk allgemein'!$F$15+1)))))/$F54,
SUM(OFFSET('2.5 CAPEX'!DA57,0,-MIN($F54-1,COLUMN(CM54)-1),1,MIN($F54,COLUMN(CM54))))/$F54)))))),
IF(OR(ISNUMBER($D54)=FALSE,$F54=""),"",
IF(AND('2.5 CAPEX'!$L57&lt;&gt;"x",'2.5 CAPEX'!$M57&lt;&gt;"x"),0,
IF($F54=0,0,
IF(CV$4&lt;'2.1 Kraftwerk allgemein'!$F$16,0,
IF(CV$4='2.1 Kraftwerk allgemein'!$F$16,'2.5 CAPEX'!$J57/$F54,
IF(CV$4&lt;'2.1 Kraftwerk allgemein'!$F$16+$F54,
('2.5 CAPEX'!$J57+SUM(OFFSET('2.5 CAPEX'!DA57,0,-MIN(MAX($F54-1-('2.1 Kraftwerk allgemein'!$F$16-'1.1 Allgemein'!$I$22+1),0),COLUMN(CM54)-1-('2.1 Kraftwerk allgemein'!$F$16-'1.1 Allgemein'!$I$22+1)),1,MIN(MAX($F54-('2.1 Kraftwerk allgemein'!$F$16-'1.1 Allgemein'!$I$22+1),1),COLUMN(CM54)-('2.1 Kraftwerk allgemein'!$F$16-'1.1 Allgemein'!$I$22+1)))))/$F54,
SUM(OFFSET('2.5 CAPEX'!DA57,0,-MIN($F54-1,COLUMN(CM54)-1),1,MIN($F54,COLUMN(CM54))))/$F54)))))))</f>
        <v/>
      </c>
      <c r="CW54" s="199" t="str">
        <f ca="1">IF('2.1 Kraftwerk allgemein'!$F$15&lt;'1.1 Allgemein'!$I$22,
IF(OR(ISNUMBER($D54)=FALSE,$F54=""),"",
IF(AND('2.5 CAPEX'!$L57&lt;&gt;"x",'2.5 CAPEX'!$M57&lt;&gt;"x"),0,
IF($F54=0,0,
IF(CW$4&lt;'2.1 Kraftwerk allgemein'!$F$16,0,
IF(CW$4='2.1 Kraftwerk allgemein'!$F$16,'2.5 CAPEX'!$J57/$F54,
IF(CW$4&lt;'2.1 Kraftwerk allgemein'!$F$16+$F54,
('2.5 CAPEX'!$J57+SUM(OFFSET('2.5 CAPEX'!DB57,0,-MIN(MAX($F54-1-('2.1 Kraftwerk allgemein'!$F$16-'2.1 Kraftwerk allgemein'!$F$15+1),0),COLUMN(CN54)-1-('2.1 Kraftwerk allgemein'!$F$16-'2.1 Kraftwerk allgemein'!$F$15+1)),1,MIN(MAX($F54-('2.1 Kraftwerk allgemein'!$F$16-'2.1 Kraftwerk allgemein'!$F$15+1),1),COLUMN(CN54)-('2.1 Kraftwerk allgemein'!$F$16-'2.1 Kraftwerk allgemein'!$F$15+1)))))/$F54,
SUM(OFFSET('2.5 CAPEX'!DB57,0,-MIN($F54-1,COLUMN(CN54)-1),1,MIN($F54,COLUMN(CN54))))/$F54)))))),
IF(OR(ISNUMBER($D54)=FALSE,$F54=""),"",
IF(AND('2.5 CAPEX'!$L57&lt;&gt;"x",'2.5 CAPEX'!$M57&lt;&gt;"x"),0,
IF($F54=0,0,
IF(CW$4&lt;'2.1 Kraftwerk allgemein'!$F$16,0,
IF(CW$4='2.1 Kraftwerk allgemein'!$F$16,'2.5 CAPEX'!$J57/$F54,
IF(CW$4&lt;'2.1 Kraftwerk allgemein'!$F$16+$F54,
('2.5 CAPEX'!$J57+SUM(OFFSET('2.5 CAPEX'!DB57,0,-MIN(MAX($F54-1-('2.1 Kraftwerk allgemein'!$F$16-'1.1 Allgemein'!$I$22+1),0),COLUMN(CN54)-1-('2.1 Kraftwerk allgemein'!$F$16-'1.1 Allgemein'!$I$22+1)),1,MIN(MAX($F54-('2.1 Kraftwerk allgemein'!$F$16-'1.1 Allgemein'!$I$22+1),1),COLUMN(CN54)-('2.1 Kraftwerk allgemein'!$F$16-'1.1 Allgemein'!$I$22+1)))))/$F54,
SUM(OFFSET('2.5 CAPEX'!DB57,0,-MIN($F54-1,COLUMN(CN54)-1),1,MIN($F54,COLUMN(CN54))))/$F54)))))))</f>
        <v/>
      </c>
      <c r="CX54" s="199" t="str">
        <f ca="1">IF('2.1 Kraftwerk allgemein'!$F$15&lt;'1.1 Allgemein'!$I$22,
IF(OR(ISNUMBER($D54)=FALSE,$F54=""),"",
IF(AND('2.5 CAPEX'!$L57&lt;&gt;"x",'2.5 CAPEX'!$M57&lt;&gt;"x"),0,
IF($F54=0,0,
IF(CX$4&lt;'2.1 Kraftwerk allgemein'!$F$16,0,
IF(CX$4='2.1 Kraftwerk allgemein'!$F$16,'2.5 CAPEX'!$J57/$F54,
IF(CX$4&lt;'2.1 Kraftwerk allgemein'!$F$16+$F54,
('2.5 CAPEX'!$J57+SUM(OFFSET('2.5 CAPEX'!DC57,0,-MIN(MAX($F54-1-('2.1 Kraftwerk allgemein'!$F$16-'2.1 Kraftwerk allgemein'!$F$15+1),0),COLUMN(CO54)-1-('2.1 Kraftwerk allgemein'!$F$16-'2.1 Kraftwerk allgemein'!$F$15+1)),1,MIN(MAX($F54-('2.1 Kraftwerk allgemein'!$F$16-'2.1 Kraftwerk allgemein'!$F$15+1),1),COLUMN(CO54)-('2.1 Kraftwerk allgemein'!$F$16-'2.1 Kraftwerk allgemein'!$F$15+1)))))/$F54,
SUM(OFFSET('2.5 CAPEX'!DC57,0,-MIN($F54-1,COLUMN(CO54)-1),1,MIN($F54,COLUMN(CO54))))/$F54)))))),
IF(OR(ISNUMBER($D54)=FALSE,$F54=""),"",
IF(AND('2.5 CAPEX'!$L57&lt;&gt;"x",'2.5 CAPEX'!$M57&lt;&gt;"x"),0,
IF($F54=0,0,
IF(CX$4&lt;'2.1 Kraftwerk allgemein'!$F$16,0,
IF(CX$4='2.1 Kraftwerk allgemein'!$F$16,'2.5 CAPEX'!$J57/$F54,
IF(CX$4&lt;'2.1 Kraftwerk allgemein'!$F$16+$F54,
('2.5 CAPEX'!$J57+SUM(OFFSET('2.5 CAPEX'!DC57,0,-MIN(MAX($F54-1-('2.1 Kraftwerk allgemein'!$F$16-'1.1 Allgemein'!$I$22+1),0),COLUMN(CO54)-1-('2.1 Kraftwerk allgemein'!$F$16-'1.1 Allgemein'!$I$22+1)),1,MIN(MAX($F54-('2.1 Kraftwerk allgemein'!$F$16-'1.1 Allgemein'!$I$22+1),1),COLUMN(CO54)-('2.1 Kraftwerk allgemein'!$F$16-'1.1 Allgemein'!$I$22+1)))))/$F54,
SUM(OFFSET('2.5 CAPEX'!DC57,0,-MIN($F54-1,COLUMN(CO54)-1),1,MIN($F54,COLUMN(CO54))))/$F54)))))))</f>
        <v/>
      </c>
      <c r="CY54" s="199" t="str">
        <f ca="1">IF('2.1 Kraftwerk allgemein'!$F$15&lt;'1.1 Allgemein'!$I$22,
IF(OR(ISNUMBER($D54)=FALSE,$F54=""),"",
IF(AND('2.5 CAPEX'!$L57&lt;&gt;"x",'2.5 CAPEX'!$M57&lt;&gt;"x"),0,
IF($F54=0,0,
IF(CY$4&lt;'2.1 Kraftwerk allgemein'!$F$16,0,
IF(CY$4='2.1 Kraftwerk allgemein'!$F$16,'2.5 CAPEX'!$J57/$F54,
IF(CY$4&lt;'2.1 Kraftwerk allgemein'!$F$16+$F54,
('2.5 CAPEX'!$J57+SUM(OFFSET('2.5 CAPEX'!DD57,0,-MIN(MAX($F54-1-('2.1 Kraftwerk allgemein'!$F$16-'2.1 Kraftwerk allgemein'!$F$15+1),0),COLUMN(CP54)-1-('2.1 Kraftwerk allgemein'!$F$16-'2.1 Kraftwerk allgemein'!$F$15+1)),1,MIN(MAX($F54-('2.1 Kraftwerk allgemein'!$F$16-'2.1 Kraftwerk allgemein'!$F$15+1),1),COLUMN(CP54)-('2.1 Kraftwerk allgemein'!$F$16-'2.1 Kraftwerk allgemein'!$F$15+1)))))/$F54,
SUM(OFFSET('2.5 CAPEX'!DD57,0,-MIN($F54-1,COLUMN(CP54)-1),1,MIN($F54,COLUMN(CP54))))/$F54)))))),
IF(OR(ISNUMBER($D54)=FALSE,$F54=""),"",
IF(AND('2.5 CAPEX'!$L57&lt;&gt;"x",'2.5 CAPEX'!$M57&lt;&gt;"x"),0,
IF($F54=0,0,
IF(CY$4&lt;'2.1 Kraftwerk allgemein'!$F$16,0,
IF(CY$4='2.1 Kraftwerk allgemein'!$F$16,'2.5 CAPEX'!$J57/$F54,
IF(CY$4&lt;'2.1 Kraftwerk allgemein'!$F$16+$F54,
('2.5 CAPEX'!$J57+SUM(OFFSET('2.5 CAPEX'!DD57,0,-MIN(MAX($F54-1-('2.1 Kraftwerk allgemein'!$F$16-'1.1 Allgemein'!$I$22+1),0),COLUMN(CP54)-1-('2.1 Kraftwerk allgemein'!$F$16-'1.1 Allgemein'!$I$22+1)),1,MIN(MAX($F54-('2.1 Kraftwerk allgemein'!$F$16-'1.1 Allgemein'!$I$22+1),1),COLUMN(CP54)-('2.1 Kraftwerk allgemein'!$F$16-'1.1 Allgemein'!$I$22+1)))))/$F54,
SUM(OFFSET('2.5 CAPEX'!DD57,0,-MIN($F54-1,COLUMN(CP54)-1),1,MIN($F54,COLUMN(CP54))))/$F54)))))))</f>
        <v/>
      </c>
      <c r="CZ54" s="199" t="str">
        <f ca="1">IF('2.1 Kraftwerk allgemein'!$F$15&lt;'1.1 Allgemein'!$I$22,
IF(OR(ISNUMBER($D54)=FALSE,$F54=""),"",
IF(AND('2.5 CAPEX'!$L57&lt;&gt;"x",'2.5 CAPEX'!$M57&lt;&gt;"x"),0,
IF($F54=0,0,
IF(CZ$4&lt;'2.1 Kraftwerk allgemein'!$F$16,0,
IF(CZ$4='2.1 Kraftwerk allgemein'!$F$16,'2.5 CAPEX'!$J57/$F54,
IF(CZ$4&lt;'2.1 Kraftwerk allgemein'!$F$16+$F54,
('2.5 CAPEX'!$J57+SUM(OFFSET('2.5 CAPEX'!DE57,0,-MIN(MAX($F54-1-('2.1 Kraftwerk allgemein'!$F$16-'2.1 Kraftwerk allgemein'!$F$15+1),0),COLUMN(CQ54)-1-('2.1 Kraftwerk allgemein'!$F$16-'2.1 Kraftwerk allgemein'!$F$15+1)),1,MIN(MAX($F54-('2.1 Kraftwerk allgemein'!$F$16-'2.1 Kraftwerk allgemein'!$F$15+1),1),COLUMN(CQ54)-('2.1 Kraftwerk allgemein'!$F$16-'2.1 Kraftwerk allgemein'!$F$15+1)))))/$F54,
SUM(OFFSET('2.5 CAPEX'!DE57,0,-MIN($F54-1,COLUMN(CQ54)-1),1,MIN($F54,COLUMN(CQ54))))/$F54)))))),
IF(OR(ISNUMBER($D54)=FALSE,$F54=""),"",
IF(AND('2.5 CAPEX'!$L57&lt;&gt;"x",'2.5 CAPEX'!$M57&lt;&gt;"x"),0,
IF($F54=0,0,
IF(CZ$4&lt;'2.1 Kraftwerk allgemein'!$F$16,0,
IF(CZ$4='2.1 Kraftwerk allgemein'!$F$16,'2.5 CAPEX'!$J57/$F54,
IF(CZ$4&lt;'2.1 Kraftwerk allgemein'!$F$16+$F54,
('2.5 CAPEX'!$J57+SUM(OFFSET('2.5 CAPEX'!DE57,0,-MIN(MAX($F54-1-('2.1 Kraftwerk allgemein'!$F$16-'1.1 Allgemein'!$I$22+1),0),COLUMN(CQ54)-1-('2.1 Kraftwerk allgemein'!$F$16-'1.1 Allgemein'!$I$22+1)),1,MIN(MAX($F54-('2.1 Kraftwerk allgemein'!$F$16-'1.1 Allgemein'!$I$22+1),1),COLUMN(CQ54)-('2.1 Kraftwerk allgemein'!$F$16-'1.1 Allgemein'!$I$22+1)))))/$F54,
SUM(OFFSET('2.5 CAPEX'!DE57,0,-MIN($F54-1,COLUMN(CQ54)-1),1,MIN($F54,COLUMN(CQ54))))/$F54)))))))</f>
        <v/>
      </c>
      <c r="DA54" s="199" t="str">
        <f ca="1">IF('2.1 Kraftwerk allgemein'!$F$15&lt;'1.1 Allgemein'!$I$22,
IF(OR(ISNUMBER($D54)=FALSE,$F54=""),"",
IF(AND('2.5 CAPEX'!$L57&lt;&gt;"x",'2.5 CAPEX'!$M57&lt;&gt;"x"),0,
IF($F54=0,0,
IF(DA$4&lt;'2.1 Kraftwerk allgemein'!$F$16,0,
IF(DA$4='2.1 Kraftwerk allgemein'!$F$16,'2.5 CAPEX'!$J57/$F54,
IF(DA$4&lt;'2.1 Kraftwerk allgemein'!$F$16+$F54,
('2.5 CAPEX'!$J57+SUM(OFFSET('2.5 CAPEX'!DF57,0,-MIN(MAX($F54-1-('2.1 Kraftwerk allgemein'!$F$16-'2.1 Kraftwerk allgemein'!$F$15+1),0),COLUMN(CR54)-1-('2.1 Kraftwerk allgemein'!$F$16-'2.1 Kraftwerk allgemein'!$F$15+1)),1,MIN(MAX($F54-('2.1 Kraftwerk allgemein'!$F$16-'2.1 Kraftwerk allgemein'!$F$15+1),1),COLUMN(CR54)-('2.1 Kraftwerk allgemein'!$F$16-'2.1 Kraftwerk allgemein'!$F$15+1)))))/$F54,
SUM(OFFSET('2.5 CAPEX'!DF57,0,-MIN($F54-1,COLUMN(CR54)-1),1,MIN($F54,COLUMN(CR54))))/$F54)))))),
IF(OR(ISNUMBER($D54)=FALSE,$F54=""),"",
IF(AND('2.5 CAPEX'!$L57&lt;&gt;"x",'2.5 CAPEX'!$M57&lt;&gt;"x"),0,
IF($F54=0,0,
IF(DA$4&lt;'2.1 Kraftwerk allgemein'!$F$16,0,
IF(DA$4='2.1 Kraftwerk allgemein'!$F$16,'2.5 CAPEX'!$J57/$F54,
IF(DA$4&lt;'2.1 Kraftwerk allgemein'!$F$16+$F54,
('2.5 CAPEX'!$J57+SUM(OFFSET('2.5 CAPEX'!DF57,0,-MIN(MAX($F54-1-('2.1 Kraftwerk allgemein'!$F$16-'1.1 Allgemein'!$I$22+1),0),COLUMN(CR54)-1-('2.1 Kraftwerk allgemein'!$F$16-'1.1 Allgemein'!$I$22+1)),1,MIN(MAX($F54-('2.1 Kraftwerk allgemein'!$F$16-'1.1 Allgemein'!$I$22+1),1),COLUMN(CR54)-('2.1 Kraftwerk allgemein'!$F$16-'1.1 Allgemein'!$I$22+1)))))/$F54,
SUM(OFFSET('2.5 CAPEX'!DF57,0,-MIN($F54-1,COLUMN(CR54)-1),1,MIN($F54,COLUMN(CR54))))/$F54)))))))</f>
        <v/>
      </c>
      <c r="DB54" s="199" t="str">
        <f ca="1">IF('2.1 Kraftwerk allgemein'!$F$15&lt;'1.1 Allgemein'!$I$22,
IF(OR(ISNUMBER($D54)=FALSE,$F54=""),"",
IF(AND('2.5 CAPEX'!$L57&lt;&gt;"x",'2.5 CAPEX'!$M57&lt;&gt;"x"),0,
IF($F54=0,0,
IF(DB$4&lt;'2.1 Kraftwerk allgemein'!$F$16,0,
IF(DB$4='2.1 Kraftwerk allgemein'!$F$16,'2.5 CAPEX'!$J57/$F54,
IF(DB$4&lt;'2.1 Kraftwerk allgemein'!$F$16+$F54,
('2.5 CAPEX'!$J57+SUM(OFFSET('2.5 CAPEX'!DG57,0,-MIN(MAX($F54-1-('2.1 Kraftwerk allgemein'!$F$16-'2.1 Kraftwerk allgemein'!$F$15+1),0),COLUMN(CS54)-1-('2.1 Kraftwerk allgemein'!$F$16-'2.1 Kraftwerk allgemein'!$F$15+1)),1,MIN(MAX($F54-('2.1 Kraftwerk allgemein'!$F$16-'2.1 Kraftwerk allgemein'!$F$15+1),1),COLUMN(CS54)-('2.1 Kraftwerk allgemein'!$F$16-'2.1 Kraftwerk allgemein'!$F$15+1)))))/$F54,
SUM(OFFSET('2.5 CAPEX'!DG57,0,-MIN($F54-1,COLUMN(CS54)-1),1,MIN($F54,COLUMN(CS54))))/$F54)))))),
IF(OR(ISNUMBER($D54)=FALSE,$F54=""),"",
IF(AND('2.5 CAPEX'!$L57&lt;&gt;"x",'2.5 CAPEX'!$M57&lt;&gt;"x"),0,
IF($F54=0,0,
IF(DB$4&lt;'2.1 Kraftwerk allgemein'!$F$16,0,
IF(DB$4='2.1 Kraftwerk allgemein'!$F$16,'2.5 CAPEX'!$J57/$F54,
IF(DB$4&lt;'2.1 Kraftwerk allgemein'!$F$16+$F54,
('2.5 CAPEX'!$J57+SUM(OFFSET('2.5 CAPEX'!DG57,0,-MIN(MAX($F54-1-('2.1 Kraftwerk allgemein'!$F$16-'1.1 Allgemein'!$I$22+1),0),COLUMN(CS54)-1-('2.1 Kraftwerk allgemein'!$F$16-'1.1 Allgemein'!$I$22+1)),1,MIN(MAX($F54-('2.1 Kraftwerk allgemein'!$F$16-'1.1 Allgemein'!$I$22+1),1),COLUMN(CS54)-('2.1 Kraftwerk allgemein'!$F$16-'1.1 Allgemein'!$I$22+1)))))/$F54,
SUM(OFFSET('2.5 CAPEX'!DG57,0,-MIN($F54-1,COLUMN(CS54)-1),1,MIN($F54,COLUMN(CS54))))/$F54)))))))</f>
        <v/>
      </c>
      <c r="DC54" s="199" t="str">
        <f ca="1">IF('2.1 Kraftwerk allgemein'!$F$15&lt;'1.1 Allgemein'!$I$22,
IF(OR(ISNUMBER($D54)=FALSE,$F54=""),"",
IF(AND('2.5 CAPEX'!$L57&lt;&gt;"x",'2.5 CAPEX'!$M57&lt;&gt;"x"),0,
IF($F54=0,0,
IF(DC$4&lt;'2.1 Kraftwerk allgemein'!$F$16,0,
IF(DC$4='2.1 Kraftwerk allgemein'!$F$16,'2.5 CAPEX'!$J57/$F54,
IF(DC$4&lt;'2.1 Kraftwerk allgemein'!$F$16+$F54,
('2.5 CAPEX'!$J57+SUM(OFFSET('2.5 CAPEX'!DH57,0,-MIN(MAX($F54-1-('2.1 Kraftwerk allgemein'!$F$16-'2.1 Kraftwerk allgemein'!$F$15+1),0),COLUMN(CT54)-1-('2.1 Kraftwerk allgemein'!$F$16-'2.1 Kraftwerk allgemein'!$F$15+1)),1,MIN(MAX($F54-('2.1 Kraftwerk allgemein'!$F$16-'2.1 Kraftwerk allgemein'!$F$15+1),1),COLUMN(CT54)-('2.1 Kraftwerk allgemein'!$F$16-'2.1 Kraftwerk allgemein'!$F$15+1)))))/$F54,
SUM(OFFSET('2.5 CAPEX'!DH57,0,-MIN($F54-1,COLUMN(CT54)-1),1,MIN($F54,COLUMN(CT54))))/$F54)))))),
IF(OR(ISNUMBER($D54)=FALSE,$F54=""),"",
IF(AND('2.5 CAPEX'!$L57&lt;&gt;"x",'2.5 CAPEX'!$M57&lt;&gt;"x"),0,
IF($F54=0,0,
IF(DC$4&lt;'2.1 Kraftwerk allgemein'!$F$16,0,
IF(DC$4='2.1 Kraftwerk allgemein'!$F$16,'2.5 CAPEX'!$J57/$F54,
IF(DC$4&lt;'2.1 Kraftwerk allgemein'!$F$16+$F54,
('2.5 CAPEX'!$J57+SUM(OFFSET('2.5 CAPEX'!DH57,0,-MIN(MAX($F54-1-('2.1 Kraftwerk allgemein'!$F$16-'1.1 Allgemein'!$I$22+1),0),COLUMN(CT54)-1-('2.1 Kraftwerk allgemein'!$F$16-'1.1 Allgemein'!$I$22+1)),1,MIN(MAX($F54-('2.1 Kraftwerk allgemein'!$F$16-'1.1 Allgemein'!$I$22+1),1),COLUMN(CT54)-('2.1 Kraftwerk allgemein'!$F$16-'1.1 Allgemein'!$I$22+1)))))/$F54,
SUM(OFFSET('2.5 CAPEX'!DH57,0,-MIN($F54-1,COLUMN(CT54)-1),1,MIN($F54,COLUMN(CT54))))/$F54)))))))</f>
        <v/>
      </c>
      <c r="DD54" s="199" t="str">
        <f ca="1">IF('2.1 Kraftwerk allgemein'!$F$15&lt;'1.1 Allgemein'!$I$22,
IF(OR(ISNUMBER($D54)=FALSE,$F54=""),"",
IF(AND('2.5 CAPEX'!$L57&lt;&gt;"x",'2.5 CAPEX'!$M57&lt;&gt;"x"),0,
IF($F54=0,0,
IF(DD$4&lt;'2.1 Kraftwerk allgemein'!$F$16,0,
IF(DD$4='2.1 Kraftwerk allgemein'!$F$16,'2.5 CAPEX'!$J57/$F54,
IF(DD$4&lt;'2.1 Kraftwerk allgemein'!$F$16+$F54,
('2.5 CAPEX'!$J57+SUM(OFFSET('2.5 CAPEX'!DI57,0,-MIN(MAX($F54-1-('2.1 Kraftwerk allgemein'!$F$16-'2.1 Kraftwerk allgemein'!$F$15+1),0),COLUMN(CU54)-1-('2.1 Kraftwerk allgemein'!$F$16-'2.1 Kraftwerk allgemein'!$F$15+1)),1,MIN(MAX($F54-('2.1 Kraftwerk allgemein'!$F$16-'2.1 Kraftwerk allgemein'!$F$15+1),1),COLUMN(CU54)-('2.1 Kraftwerk allgemein'!$F$16-'2.1 Kraftwerk allgemein'!$F$15+1)))))/$F54,
SUM(OFFSET('2.5 CAPEX'!DI57,0,-MIN($F54-1,COLUMN(CU54)-1),1,MIN($F54,COLUMN(CU54))))/$F54)))))),
IF(OR(ISNUMBER($D54)=FALSE,$F54=""),"",
IF(AND('2.5 CAPEX'!$L57&lt;&gt;"x",'2.5 CAPEX'!$M57&lt;&gt;"x"),0,
IF($F54=0,0,
IF(DD$4&lt;'2.1 Kraftwerk allgemein'!$F$16,0,
IF(DD$4='2.1 Kraftwerk allgemein'!$F$16,'2.5 CAPEX'!$J57/$F54,
IF(DD$4&lt;'2.1 Kraftwerk allgemein'!$F$16+$F54,
('2.5 CAPEX'!$J57+SUM(OFFSET('2.5 CAPEX'!DI57,0,-MIN(MAX($F54-1-('2.1 Kraftwerk allgemein'!$F$16-'1.1 Allgemein'!$I$22+1),0),COLUMN(CU54)-1-('2.1 Kraftwerk allgemein'!$F$16-'1.1 Allgemein'!$I$22+1)),1,MIN(MAX($F54-('2.1 Kraftwerk allgemein'!$F$16-'1.1 Allgemein'!$I$22+1),1),COLUMN(CU54)-('2.1 Kraftwerk allgemein'!$F$16-'1.1 Allgemein'!$I$22+1)))))/$F54,
SUM(OFFSET('2.5 CAPEX'!DI57,0,-MIN($F54-1,COLUMN(CU54)-1),1,MIN($F54,COLUMN(CU54))))/$F54)))))))</f>
        <v/>
      </c>
      <c r="DE54" s="199" t="str">
        <f ca="1">IF('2.1 Kraftwerk allgemein'!$F$15&lt;'1.1 Allgemein'!$I$22,
IF(OR(ISNUMBER($D54)=FALSE,$F54=""),"",
IF(AND('2.5 CAPEX'!$L57&lt;&gt;"x",'2.5 CAPEX'!$M57&lt;&gt;"x"),0,
IF($F54=0,0,
IF(DE$4&lt;'2.1 Kraftwerk allgemein'!$F$16,0,
IF(DE$4='2.1 Kraftwerk allgemein'!$F$16,'2.5 CAPEX'!$J57/$F54,
IF(DE$4&lt;'2.1 Kraftwerk allgemein'!$F$16+$F54,
('2.5 CAPEX'!$J57+SUM(OFFSET('2.5 CAPEX'!DJ57,0,-MIN(MAX($F54-1-('2.1 Kraftwerk allgemein'!$F$16-'2.1 Kraftwerk allgemein'!$F$15+1),0),COLUMN(CV54)-1-('2.1 Kraftwerk allgemein'!$F$16-'2.1 Kraftwerk allgemein'!$F$15+1)),1,MIN(MAX($F54-('2.1 Kraftwerk allgemein'!$F$16-'2.1 Kraftwerk allgemein'!$F$15+1),1),COLUMN(CV54)-('2.1 Kraftwerk allgemein'!$F$16-'2.1 Kraftwerk allgemein'!$F$15+1)))))/$F54,
SUM(OFFSET('2.5 CAPEX'!DJ57,0,-MIN($F54-1,COLUMN(CV54)-1),1,MIN($F54,COLUMN(CV54))))/$F54)))))),
IF(OR(ISNUMBER($D54)=FALSE,$F54=""),"",
IF(AND('2.5 CAPEX'!$L57&lt;&gt;"x",'2.5 CAPEX'!$M57&lt;&gt;"x"),0,
IF($F54=0,0,
IF(DE$4&lt;'2.1 Kraftwerk allgemein'!$F$16,0,
IF(DE$4='2.1 Kraftwerk allgemein'!$F$16,'2.5 CAPEX'!$J57/$F54,
IF(DE$4&lt;'2.1 Kraftwerk allgemein'!$F$16+$F54,
('2.5 CAPEX'!$J57+SUM(OFFSET('2.5 CAPEX'!DJ57,0,-MIN(MAX($F54-1-('2.1 Kraftwerk allgemein'!$F$16-'1.1 Allgemein'!$I$22+1),0),COLUMN(CV54)-1-('2.1 Kraftwerk allgemein'!$F$16-'1.1 Allgemein'!$I$22+1)),1,MIN(MAX($F54-('2.1 Kraftwerk allgemein'!$F$16-'1.1 Allgemein'!$I$22+1),1),COLUMN(CV54)-('2.1 Kraftwerk allgemein'!$F$16-'1.1 Allgemein'!$I$22+1)))))/$F54,
SUM(OFFSET('2.5 CAPEX'!DJ57,0,-MIN($F54-1,COLUMN(CV54)-1),1,MIN($F54,COLUMN(CV54))))/$F54)))))))</f>
        <v/>
      </c>
      <c r="DF54" s="199" t="str">
        <f ca="1">IF('2.1 Kraftwerk allgemein'!$F$15&lt;'1.1 Allgemein'!$I$22,
IF(OR(ISNUMBER($D54)=FALSE,$F54=""),"",
IF(AND('2.5 CAPEX'!$L57&lt;&gt;"x",'2.5 CAPEX'!$M57&lt;&gt;"x"),0,
IF($F54=0,0,
IF(DF$4&lt;'2.1 Kraftwerk allgemein'!$F$16,0,
IF(DF$4='2.1 Kraftwerk allgemein'!$F$16,'2.5 CAPEX'!$J57/$F54,
IF(DF$4&lt;'2.1 Kraftwerk allgemein'!$F$16+$F54,
('2.5 CAPEX'!$J57+SUM(OFFSET('2.5 CAPEX'!DK57,0,-MIN(MAX($F54-1-('2.1 Kraftwerk allgemein'!$F$16-'2.1 Kraftwerk allgemein'!$F$15+1),0),COLUMN(CW54)-1-('2.1 Kraftwerk allgemein'!$F$16-'2.1 Kraftwerk allgemein'!$F$15+1)),1,MIN(MAX($F54-('2.1 Kraftwerk allgemein'!$F$16-'2.1 Kraftwerk allgemein'!$F$15+1),1),COLUMN(CW54)-('2.1 Kraftwerk allgemein'!$F$16-'2.1 Kraftwerk allgemein'!$F$15+1)))))/$F54,
SUM(OFFSET('2.5 CAPEX'!DK57,0,-MIN($F54-1,COLUMN(CW54)-1),1,MIN($F54,COLUMN(CW54))))/$F54)))))),
IF(OR(ISNUMBER($D54)=FALSE,$F54=""),"",
IF(AND('2.5 CAPEX'!$L57&lt;&gt;"x",'2.5 CAPEX'!$M57&lt;&gt;"x"),0,
IF($F54=0,0,
IF(DF$4&lt;'2.1 Kraftwerk allgemein'!$F$16,0,
IF(DF$4='2.1 Kraftwerk allgemein'!$F$16,'2.5 CAPEX'!$J57/$F54,
IF(DF$4&lt;'2.1 Kraftwerk allgemein'!$F$16+$F54,
('2.5 CAPEX'!$J57+SUM(OFFSET('2.5 CAPEX'!DK57,0,-MIN(MAX($F54-1-('2.1 Kraftwerk allgemein'!$F$16-'1.1 Allgemein'!$I$22+1),0),COLUMN(CW54)-1-('2.1 Kraftwerk allgemein'!$F$16-'1.1 Allgemein'!$I$22+1)),1,MIN(MAX($F54-('2.1 Kraftwerk allgemein'!$F$16-'1.1 Allgemein'!$I$22+1),1),COLUMN(CW54)-('2.1 Kraftwerk allgemein'!$F$16-'1.1 Allgemein'!$I$22+1)))))/$F54,
SUM(OFFSET('2.5 CAPEX'!DK57,0,-MIN($F54-1,COLUMN(CW54)-1),1,MIN($F54,COLUMN(CW54))))/$F54)))))))</f>
        <v/>
      </c>
    </row>
    <row r="55" spans="1:110" s="200" customFormat="1" ht="14" x14ac:dyDescent="0.3">
      <c r="A55" s="104"/>
      <c r="B55" s="190"/>
      <c r="C55" s="190">
        <v>50</v>
      </c>
      <c r="D55" s="190" t="str">
        <f>IF('2.5 CAPEX'!D58&lt;&gt;"",'2.5 CAPEX'!D58,"")</f>
        <v>Transportwege und Erschliessung</v>
      </c>
      <c r="E55" s="190"/>
      <c r="F55" s="192" t="str">
        <f>IF('2.5 CAPEX'!F58&lt;&gt;"",'2.5 CAPEX'!F58,"")</f>
        <v/>
      </c>
      <c r="G55" s="201" t="str">
        <f>IF(ISNUMBER(D55)=FALSE,"",INDEX('2.5 CAPEX'!$H:$H,MATCH('3.1 Abschreibung'!$D55,'2.5 CAPEX'!$D:$D,0))+INDEX('2.5 CAPEX'!$J:$J,MATCH('3.1 Abschreibung'!$D55,'2.5 CAPEX'!$D:$D,0)))</f>
        <v/>
      </c>
      <c r="H55" s="201"/>
      <c r="I55" s="202"/>
      <c r="J55" s="199" t="str">
        <f ca="1">IF('2.1 Kraftwerk allgemein'!$F$15&lt;'1.1 Allgemein'!$I$22,
IF(OR(ISNUMBER($D55)=FALSE,$F55=""),"",
IF(AND('2.5 CAPEX'!$L58&lt;&gt;"x",'2.5 CAPEX'!$M58&lt;&gt;"x"),0,
IF($F55=0,0,
IF(J$4&lt;'2.1 Kraftwerk allgemein'!$F$16,0,
IF(J$4='2.1 Kraftwerk allgemein'!$F$16,'2.5 CAPEX'!$J58/$F55,
IF(J$4&lt;'2.1 Kraftwerk allgemein'!$F$16+$F55,
('2.5 CAPEX'!$J58+SUM(OFFSET('2.5 CAPEX'!O58,0,-MIN(MAX($F55-1-('2.1 Kraftwerk allgemein'!$F$16-'2.1 Kraftwerk allgemein'!$F$15+1),0),COLUMN(A55)-1-('2.1 Kraftwerk allgemein'!$F$16-'2.1 Kraftwerk allgemein'!$F$15+1)),1,MIN(MAX($F55-('2.1 Kraftwerk allgemein'!$F$16-'2.1 Kraftwerk allgemein'!$F$15+1),1),COLUMN(A55)-('2.1 Kraftwerk allgemein'!$F$16-'2.1 Kraftwerk allgemein'!$F$15+1)))))/$F55,
SUM(OFFSET('2.5 CAPEX'!O58,0,-MIN($F55-1,COLUMN(A55)-1),1,MIN($F55,COLUMN(A55))))/$F55)))))),
IF(OR(ISNUMBER($D55)=FALSE,$F55=""),"",
IF(AND('2.5 CAPEX'!$L58&lt;&gt;"x",'2.5 CAPEX'!$M58&lt;&gt;"x"),0,
IF($F55=0,0,
IF(J$4&lt;'2.1 Kraftwerk allgemein'!$F$16,0,
IF(J$4='2.1 Kraftwerk allgemein'!$F$16,'2.5 CAPEX'!$J58/$F55,
IF(J$4&lt;'2.1 Kraftwerk allgemein'!$F$16+$F55,
('2.5 CAPEX'!$J58+SUM(OFFSET('2.5 CAPEX'!O58,0,-MIN(MAX($F55-1-('2.1 Kraftwerk allgemein'!$F$16-'1.1 Allgemein'!$I$22+1),0),COLUMN(A55)-1-('2.1 Kraftwerk allgemein'!$F$16-'1.1 Allgemein'!$I$22+1)),1,MIN(MAX($F55-('2.1 Kraftwerk allgemein'!$F$16-'1.1 Allgemein'!$I$22+1),1),COLUMN(A55)-('2.1 Kraftwerk allgemein'!$F$16-'1.1 Allgemein'!$I$22+1)))))/$F55,
SUM(OFFSET('2.5 CAPEX'!O58,0,-MIN($F55-1,COLUMN(A55)-1),1,MIN($F55,COLUMN(A55))))/$F55)))))))</f>
        <v/>
      </c>
      <c r="K55" s="199" t="str">
        <f ca="1">IF('2.1 Kraftwerk allgemein'!$F$15&lt;'1.1 Allgemein'!$I$22,
IF(OR(ISNUMBER($D55)=FALSE,$F55=""),"",
IF(AND('2.5 CAPEX'!$L58&lt;&gt;"x",'2.5 CAPEX'!$M58&lt;&gt;"x"),0,
IF($F55=0,0,
IF(K$4&lt;'2.1 Kraftwerk allgemein'!$F$16,0,
IF(K$4='2.1 Kraftwerk allgemein'!$F$16,'2.5 CAPEX'!$J58/$F55,
IF(K$4&lt;'2.1 Kraftwerk allgemein'!$F$16+$F55,
('2.5 CAPEX'!$J58+SUM(OFFSET('2.5 CAPEX'!P58,0,-MIN(MAX($F55-1-('2.1 Kraftwerk allgemein'!$F$16-'2.1 Kraftwerk allgemein'!$F$15+1),0),COLUMN(B55)-1-('2.1 Kraftwerk allgemein'!$F$16-'2.1 Kraftwerk allgemein'!$F$15+1)),1,MIN(MAX($F55-('2.1 Kraftwerk allgemein'!$F$16-'2.1 Kraftwerk allgemein'!$F$15+1),1),COLUMN(B55)-('2.1 Kraftwerk allgemein'!$F$16-'2.1 Kraftwerk allgemein'!$F$15+1)))))/$F55,
SUM(OFFSET('2.5 CAPEX'!P58,0,-MIN($F55-1,COLUMN(B55)-1),1,MIN($F55,COLUMN(B55))))/$F55)))))),
IF(OR(ISNUMBER($D55)=FALSE,$F55=""),"",
IF(AND('2.5 CAPEX'!$L58&lt;&gt;"x",'2.5 CAPEX'!$M58&lt;&gt;"x"),0,
IF($F55=0,0,
IF(K$4&lt;'2.1 Kraftwerk allgemein'!$F$16,0,
IF(K$4='2.1 Kraftwerk allgemein'!$F$16,'2.5 CAPEX'!$J58/$F55,
IF(K$4&lt;'2.1 Kraftwerk allgemein'!$F$16+$F55,
('2.5 CAPEX'!$J58+SUM(OFFSET('2.5 CAPEX'!P58,0,-MIN(MAX($F55-1-('2.1 Kraftwerk allgemein'!$F$16-'1.1 Allgemein'!$I$22+1),0),COLUMN(B55)-1-('2.1 Kraftwerk allgemein'!$F$16-'1.1 Allgemein'!$I$22+1)),1,MIN(MAX($F55-('2.1 Kraftwerk allgemein'!$F$16-'1.1 Allgemein'!$I$22+1),1),COLUMN(B55)-('2.1 Kraftwerk allgemein'!$F$16-'1.1 Allgemein'!$I$22+1)))))/$F55,
SUM(OFFSET('2.5 CAPEX'!P58,0,-MIN($F55-1,COLUMN(B55)-1),1,MIN($F55,COLUMN(B55))))/$F55)))))))</f>
        <v/>
      </c>
      <c r="L55" s="199" t="str">
        <f ca="1">IF('2.1 Kraftwerk allgemein'!$F$15&lt;'1.1 Allgemein'!$I$22,
IF(OR(ISNUMBER($D55)=FALSE,$F55=""),"",
IF(AND('2.5 CAPEX'!$L58&lt;&gt;"x",'2.5 CAPEX'!$M58&lt;&gt;"x"),0,
IF($F55=0,0,
IF(L$4&lt;'2.1 Kraftwerk allgemein'!$F$16,0,
IF(L$4='2.1 Kraftwerk allgemein'!$F$16,'2.5 CAPEX'!$J58/$F55,
IF(L$4&lt;'2.1 Kraftwerk allgemein'!$F$16+$F55,
('2.5 CAPEX'!$J58+SUM(OFFSET('2.5 CAPEX'!Q58,0,-MIN(MAX($F55-1-('2.1 Kraftwerk allgemein'!$F$16-'2.1 Kraftwerk allgemein'!$F$15+1),0),COLUMN(C55)-1-('2.1 Kraftwerk allgemein'!$F$16-'2.1 Kraftwerk allgemein'!$F$15+1)),1,MIN(MAX($F55-('2.1 Kraftwerk allgemein'!$F$16-'2.1 Kraftwerk allgemein'!$F$15+1),1),COLUMN(C55)-('2.1 Kraftwerk allgemein'!$F$16-'2.1 Kraftwerk allgemein'!$F$15+1)))))/$F55,
SUM(OFFSET('2.5 CAPEX'!Q58,0,-MIN($F55-1,COLUMN(C55)-1),1,MIN($F55,COLUMN(C55))))/$F55)))))),
IF(OR(ISNUMBER($D55)=FALSE,$F55=""),"",
IF(AND('2.5 CAPEX'!$L58&lt;&gt;"x",'2.5 CAPEX'!$M58&lt;&gt;"x"),0,
IF($F55=0,0,
IF(L$4&lt;'2.1 Kraftwerk allgemein'!$F$16,0,
IF(L$4='2.1 Kraftwerk allgemein'!$F$16,'2.5 CAPEX'!$J58/$F55,
IF(L$4&lt;'2.1 Kraftwerk allgemein'!$F$16+$F55,
('2.5 CAPEX'!$J58+SUM(OFFSET('2.5 CAPEX'!Q58,0,-MIN(MAX($F55-1-('2.1 Kraftwerk allgemein'!$F$16-'1.1 Allgemein'!$I$22+1),0),COLUMN(C55)-1-('2.1 Kraftwerk allgemein'!$F$16-'1.1 Allgemein'!$I$22+1)),1,MIN(MAX($F55-('2.1 Kraftwerk allgemein'!$F$16-'1.1 Allgemein'!$I$22+1),1),COLUMN(C55)-('2.1 Kraftwerk allgemein'!$F$16-'1.1 Allgemein'!$I$22+1)))))/$F55,
SUM(OFFSET('2.5 CAPEX'!Q58,0,-MIN($F55-1,COLUMN(C55)-1),1,MIN($F55,COLUMN(C55))))/$F55)))))))</f>
        <v/>
      </c>
      <c r="M55" s="199" t="str">
        <f ca="1">IF('2.1 Kraftwerk allgemein'!$F$15&lt;'1.1 Allgemein'!$I$22,
IF(OR(ISNUMBER($D55)=FALSE,$F55=""),"",
IF(AND('2.5 CAPEX'!$L58&lt;&gt;"x",'2.5 CAPEX'!$M58&lt;&gt;"x"),0,
IF($F55=0,0,
IF(M$4&lt;'2.1 Kraftwerk allgemein'!$F$16,0,
IF(M$4='2.1 Kraftwerk allgemein'!$F$16,'2.5 CAPEX'!$J58/$F55,
IF(M$4&lt;'2.1 Kraftwerk allgemein'!$F$16+$F55,
('2.5 CAPEX'!$J58+SUM(OFFSET('2.5 CAPEX'!R58,0,-MIN(MAX($F55-1-('2.1 Kraftwerk allgemein'!$F$16-'2.1 Kraftwerk allgemein'!$F$15+1),0),COLUMN(D55)-1-('2.1 Kraftwerk allgemein'!$F$16-'2.1 Kraftwerk allgemein'!$F$15+1)),1,MIN(MAX($F55-('2.1 Kraftwerk allgemein'!$F$16-'2.1 Kraftwerk allgemein'!$F$15+1),1),COLUMN(D55)-('2.1 Kraftwerk allgemein'!$F$16-'2.1 Kraftwerk allgemein'!$F$15+1)))))/$F55,
SUM(OFFSET('2.5 CAPEX'!R58,0,-MIN($F55-1,COLUMN(D55)-1),1,MIN($F55,COLUMN(D55))))/$F55)))))),
IF(OR(ISNUMBER($D55)=FALSE,$F55=""),"",
IF(AND('2.5 CAPEX'!$L58&lt;&gt;"x",'2.5 CAPEX'!$M58&lt;&gt;"x"),0,
IF($F55=0,0,
IF(M$4&lt;'2.1 Kraftwerk allgemein'!$F$16,0,
IF(M$4='2.1 Kraftwerk allgemein'!$F$16,'2.5 CAPEX'!$J58/$F55,
IF(M$4&lt;'2.1 Kraftwerk allgemein'!$F$16+$F55,
('2.5 CAPEX'!$J58+SUM(OFFSET('2.5 CAPEX'!R58,0,-MIN(MAX($F55-1-('2.1 Kraftwerk allgemein'!$F$16-'1.1 Allgemein'!$I$22+1),0),COLUMN(D55)-1-('2.1 Kraftwerk allgemein'!$F$16-'1.1 Allgemein'!$I$22+1)),1,MIN(MAX($F55-('2.1 Kraftwerk allgemein'!$F$16-'1.1 Allgemein'!$I$22+1),1),COLUMN(D55)-('2.1 Kraftwerk allgemein'!$F$16-'1.1 Allgemein'!$I$22+1)))))/$F55,
SUM(OFFSET('2.5 CAPEX'!R58,0,-MIN($F55-1,COLUMN(D55)-1),1,MIN($F55,COLUMN(D55))))/$F55)))))))</f>
        <v/>
      </c>
      <c r="N55" s="199" t="str">
        <f ca="1">IF('2.1 Kraftwerk allgemein'!$F$15&lt;'1.1 Allgemein'!$I$22,
IF(OR(ISNUMBER($D55)=FALSE,$F55=""),"",
IF(AND('2.5 CAPEX'!$L58&lt;&gt;"x",'2.5 CAPEX'!$M58&lt;&gt;"x"),0,
IF($F55=0,0,
IF(N$4&lt;'2.1 Kraftwerk allgemein'!$F$16,0,
IF(N$4='2.1 Kraftwerk allgemein'!$F$16,'2.5 CAPEX'!$J58/$F55,
IF(N$4&lt;'2.1 Kraftwerk allgemein'!$F$16+$F55,
('2.5 CAPEX'!$J58+SUM(OFFSET('2.5 CAPEX'!S58,0,-MIN(MAX($F55-1-('2.1 Kraftwerk allgemein'!$F$16-'2.1 Kraftwerk allgemein'!$F$15+1),0),COLUMN(E55)-1-('2.1 Kraftwerk allgemein'!$F$16-'2.1 Kraftwerk allgemein'!$F$15+1)),1,MIN(MAX($F55-('2.1 Kraftwerk allgemein'!$F$16-'2.1 Kraftwerk allgemein'!$F$15+1),1),COLUMN(E55)-('2.1 Kraftwerk allgemein'!$F$16-'2.1 Kraftwerk allgemein'!$F$15+1)))))/$F55,
SUM(OFFSET('2.5 CAPEX'!S58,0,-MIN($F55-1,COLUMN(E55)-1),1,MIN($F55,COLUMN(E55))))/$F55)))))),
IF(OR(ISNUMBER($D55)=FALSE,$F55=""),"",
IF(AND('2.5 CAPEX'!$L58&lt;&gt;"x",'2.5 CAPEX'!$M58&lt;&gt;"x"),0,
IF($F55=0,0,
IF(N$4&lt;'2.1 Kraftwerk allgemein'!$F$16,0,
IF(N$4='2.1 Kraftwerk allgemein'!$F$16,'2.5 CAPEX'!$J58/$F55,
IF(N$4&lt;'2.1 Kraftwerk allgemein'!$F$16+$F55,
('2.5 CAPEX'!$J58+SUM(OFFSET('2.5 CAPEX'!S58,0,-MIN(MAX($F55-1-('2.1 Kraftwerk allgemein'!$F$16-'1.1 Allgemein'!$I$22+1),0),COLUMN(E55)-1-('2.1 Kraftwerk allgemein'!$F$16-'1.1 Allgemein'!$I$22+1)),1,MIN(MAX($F55-('2.1 Kraftwerk allgemein'!$F$16-'1.1 Allgemein'!$I$22+1),1),COLUMN(E55)-('2.1 Kraftwerk allgemein'!$F$16-'1.1 Allgemein'!$I$22+1)))))/$F55,
SUM(OFFSET('2.5 CAPEX'!S58,0,-MIN($F55-1,COLUMN(E55)-1),1,MIN($F55,COLUMN(E55))))/$F55)))))))</f>
        <v/>
      </c>
      <c r="O55" s="199" t="str">
        <f ca="1">IF('2.1 Kraftwerk allgemein'!$F$15&lt;'1.1 Allgemein'!$I$22,
IF(OR(ISNUMBER($D55)=FALSE,$F55=""),"",
IF(AND('2.5 CAPEX'!$L58&lt;&gt;"x",'2.5 CAPEX'!$M58&lt;&gt;"x"),0,
IF($F55=0,0,
IF(O$4&lt;'2.1 Kraftwerk allgemein'!$F$16,0,
IF(O$4='2.1 Kraftwerk allgemein'!$F$16,'2.5 CAPEX'!$J58/$F55,
IF(O$4&lt;'2.1 Kraftwerk allgemein'!$F$16+$F55,
('2.5 CAPEX'!$J58+SUM(OFFSET('2.5 CAPEX'!T58,0,-MIN(MAX($F55-1-('2.1 Kraftwerk allgemein'!$F$16-'2.1 Kraftwerk allgemein'!$F$15+1),0),COLUMN(F55)-1-('2.1 Kraftwerk allgemein'!$F$16-'2.1 Kraftwerk allgemein'!$F$15+1)),1,MIN(MAX($F55-('2.1 Kraftwerk allgemein'!$F$16-'2.1 Kraftwerk allgemein'!$F$15+1),1),COLUMN(F55)-('2.1 Kraftwerk allgemein'!$F$16-'2.1 Kraftwerk allgemein'!$F$15+1)))))/$F55,
SUM(OFFSET('2.5 CAPEX'!T58,0,-MIN($F55-1,COLUMN(F55)-1),1,MIN($F55,COLUMN(F55))))/$F55)))))),
IF(OR(ISNUMBER($D55)=FALSE,$F55=""),"",
IF(AND('2.5 CAPEX'!$L58&lt;&gt;"x",'2.5 CAPEX'!$M58&lt;&gt;"x"),0,
IF($F55=0,0,
IF(O$4&lt;'2.1 Kraftwerk allgemein'!$F$16,0,
IF(O$4='2.1 Kraftwerk allgemein'!$F$16,'2.5 CAPEX'!$J58/$F55,
IF(O$4&lt;'2.1 Kraftwerk allgemein'!$F$16+$F55,
('2.5 CAPEX'!$J58+SUM(OFFSET('2.5 CAPEX'!T58,0,-MIN(MAX($F55-1-('2.1 Kraftwerk allgemein'!$F$16-'1.1 Allgemein'!$I$22+1),0),COLUMN(F55)-1-('2.1 Kraftwerk allgemein'!$F$16-'1.1 Allgemein'!$I$22+1)),1,MIN(MAX($F55-('2.1 Kraftwerk allgemein'!$F$16-'1.1 Allgemein'!$I$22+1),1),COLUMN(F55)-('2.1 Kraftwerk allgemein'!$F$16-'1.1 Allgemein'!$I$22+1)))))/$F55,
SUM(OFFSET('2.5 CAPEX'!T58,0,-MIN($F55-1,COLUMN(F55)-1),1,MIN($F55,COLUMN(F55))))/$F55)))))))</f>
        <v/>
      </c>
      <c r="P55" s="199" t="str">
        <f ca="1">IF('2.1 Kraftwerk allgemein'!$F$15&lt;'1.1 Allgemein'!$I$22,
IF(OR(ISNUMBER($D55)=FALSE,$F55=""),"",
IF(AND('2.5 CAPEX'!$L58&lt;&gt;"x",'2.5 CAPEX'!$M58&lt;&gt;"x"),0,
IF($F55=0,0,
IF(P$4&lt;'2.1 Kraftwerk allgemein'!$F$16,0,
IF(P$4='2.1 Kraftwerk allgemein'!$F$16,'2.5 CAPEX'!$J58/$F55,
IF(P$4&lt;'2.1 Kraftwerk allgemein'!$F$16+$F55,
('2.5 CAPEX'!$J58+SUM(OFFSET('2.5 CAPEX'!U58,0,-MIN(MAX($F55-1-('2.1 Kraftwerk allgemein'!$F$16-'2.1 Kraftwerk allgemein'!$F$15+1),0),COLUMN(G55)-1-('2.1 Kraftwerk allgemein'!$F$16-'2.1 Kraftwerk allgemein'!$F$15+1)),1,MIN(MAX($F55-('2.1 Kraftwerk allgemein'!$F$16-'2.1 Kraftwerk allgemein'!$F$15+1),1),COLUMN(G55)-('2.1 Kraftwerk allgemein'!$F$16-'2.1 Kraftwerk allgemein'!$F$15+1)))))/$F55,
SUM(OFFSET('2.5 CAPEX'!U58,0,-MIN($F55-1,COLUMN(G55)-1),1,MIN($F55,COLUMN(G55))))/$F55)))))),
IF(OR(ISNUMBER($D55)=FALSE,$F55=""),"",
IF(AND('2.5 CAPEX'!$L58&lt;&gt;"x",'2.5 CAPEX'!$M58&lt;&gt;"x"),0,
IF($F55=0,0,
IF(P$4&lt;'2.1 Kraftwerk allgemein'!$F$16,0,
IF(P$4='2.1 Kraftwerk allgemein'!$F$16,'2.5 CAPEX'!$J58/$F55,
IF(P$4&lt;'2.1 Kraftwerk allgemein'!$F$16+$F55,
('2.5 CAPEX'!$J58+SUM(OFFSET('2.5 CAPEX'!U58,0,-MIN(MAX($F55-1-('2.1 Kraftwerk allgemein'!$F$16-'1.1 Allgemein'!$I$22+1),0),COLUMN(G55)-1-('2.1 Kraftwerk allgemein'!$F$16-'1.1 Allgemein'!$I$22+1)),1,MIN(MAX($F55-('2.1 Kraftwerk allgemein'!$F$16-'1.1 Allgemein'!$I$22+1),1),COLUMN(G55)-('2.1 Kraftwerk allgemein'!$F$16-'1.1 Allgemein'!$I$22+1)))))/$F55,
SUM(OFFSET('2.5 CAPEX'!U58,0,-MIN($F55-1,COLUMN(G55)-1),1,MIN($F55,COLUMN(G55))))/$F55)))))))</f>
        <v/>
      </c>
      <c r="Q55" s="199" t="str">
        <f ca="1">IF('2.1 Kraftwerk allgemein'!$F$15&lt;'1.1 Allgemein'!$I$22,
IF(OR(ISNUMBER($D55)=FALSE,$F55=""),"",
IF(AND('2.5 CAPEX'!$L58&lt;&gt;"x",'2.5 CAPEX'!$M58&lt;&gt;"x"),0,
IF($F55=0,0,
IF(Q$4&lt;'2.1 Kraftwerk allgemein'!$F$16,0,
IF(Q$4='2.1 Kraftwerk allgemein'!$F$16,'2.5 CAPEX'!$J58/$F55,
IF(Q$4&lt;'2.1 Kraftwerk allgemein'!$F$16+$F55,
('2.5 CAPEX'!$J58+SUM(OFFSET('2.5 CAPEX'!V58,0,-MIN(MAX($F55-1-('2.1 Kraftwerk allgemein'!$F$16-'2.1 Kraftwerk allgemein'!$F$15+1),0),COLUMN(H55)-1-('2.1 Kraftwerk allgemein'!$F$16-'2.1 Kraftwerk allgemein'!$F$15+1)),1,MIN(MAX($F55-('2.1 Kraftwerk allgemein'!$F$16-'2.1 Kraftwerk allgemein'!$F$15+1),1),COLUMN(H55)-('2.1 Kraftwerk allgemein'!$F$16-'2.1 Kraftwerk allgemein'!$F$15+1)))))/$F55,
SUM(OFFSET('2.5 CAPEX'!V58,0,-MIN($F55-1,COLUMN(H55)-1),1,MIN($F55,COLUMN(H55))))/$F55)))))),
IF(OR(ISNUMBER($D55)=FALSE,$F55=""),"",
IF(AND('2.5 CAPEX'!$L58&lt;&gt;"x",'2.5 CAPEX'!$M58&lt;&gt;"x"),0,
IF($F55=0,0,
IF(Q$4&lt;'2.1 Kraftwerk allgemein'!$F$16,0,
IF(Q$4='2.1 Kraftwerk allgemein'!$F$16,'2.5 CAPEX'!$J58/$F55,
IF(Q$4&lt;'2.1 Kraftwerk allgemein'!$F$16+$F55,
('2.5 CAPEX'!$J58+SUM(OFFSET('2.5 CAPEX'!V58,0,-MIN(MAX($F55-1-('2.1 Kraftwerk allgemein'!$F$16-'1.1 Allgemein'!$I$22+1),0),COLUMN(H55)-1-('2.1 Kraftwerk allgemein'!$F$16-'1.1 Allgemein'!$I$22+1)),1,MIN(MAX($F55-('2.1 Kraftwerk allgemein'!$F$16-'1.1 Allgemein'!$I$22+1),1),COLUMN(H55)-('2.1 Kraftwerk allgemein'!$F$16-'1.1 Allgemein'!$I$22+1)))))/$F55,
SUM(OFFSET('2.5 CAPEX'!V58,0,-MIN($F55-1,COLUMN(H55)-1),1,MIN($F55,COLUMN(H55))))/$F55)))))))</f>
        <v/>
      </c>
      <c r="R55" s="199" t="str">
        <f ca="1">IF('2.1 Kraftwerk allgemein'!$F$15&lt;'1.1 Allgemein'!$I$22,
IF(OR(ISNUMBER($D55)=FALSE,$F55=""),"",
IF(AND('2.5 CAPEX'!$L58&lt;&gt;"x",'2.5 CAPEX'!$M58&lt;&gt;"x"),0,
IF($F55=0,0,
IF(R$4&lt;'2.1 Kraftwerk allgemein'!$F$16,0,
IF(R$4='2.1 Kraftwerk allgemein'!$F$16,'2.5 CAPEX'!$J58/$F55,
IF(R$4&lt;'2.1 Kraftwerk allgemein'!$F$16+$F55,
('2.5 CAPEX'!$J58+SUM(OFFSET('2.5 CAPEX'!W58,0,-MIN(MAX($F55-1-('2.1 Kraftwerk allgemein'!$F$16-'2.1 Kraftwerk allgemein'!$F$15+1),0),COLUMN(I55)-1-('2.1 Kraftwerk allgemein'!$F$16-'2.1 Kraftwerk allgemein'!$F$15+1)),1,MIN(MAX($F55-('2.1 Kraftwerk allgemein'!$F$16-'2.1 Kraftwerk allgemein'!$F$15+1),1),COLUMN(I55)-('2.1 Kraftwerk allgemein'!$F$16-'2.1 Kraftwerk allgemein'!$F$15+1)))))/$F55,
SUM(OFFSET('2.5 CAPEX'!W58,0,-MIN($F55-1,COLUMN(I55)-1),1,MIN($F55,COLUMN(I55))))/$F55)))))),
IF(OR(ISNUMBER($D55)=FALSE,$F55=""),"",
IF(AND('2.5 CAPEX'!$L58&lt;&gt;"x",'2.5 CAPEX'!$M58&lt;&gt;"x"),0,
IF($F55=0,0,
IF(R$4&lt;'2.1 Kraftwerk allgemein'!$F$16,0,
IF(R$4='2.1 Kraftwerk allgemein'!$F$16,'2.5 CAPEX'!$J58/$F55,
IF(R$4&lt;'2.1 Kraftwerk allgemein'!$F$16+$F55,
('2.5 CAPEX'!$J58+SUM(OFFSET('2.5 CAPEX'!W58,0,-MIN(MAX($F55-1-('2.1 Kraftwerk allgemein'!$F$16-'1.1 Allgemein'!$I$22+1),0),COLUMN(I55)-1-('2.1 Kraftwerk allgemein'!$F$16-'1.1 Allgemein'!$I$22+1)),1,MIN(MAX($F55-('2.1 Kraftwerk allgemein'!$F$16-'1.1 Allgemein'!$I$22+1),1),COLUMN(I55)-('2.1 Kraftwerk allgemein'!$F$16-'1.1 Allgemein'!$I$22+1)))))/$F55,
SUM(OFFSET('2.5 CAPEX'!W58,0,-MIN($F55-1,COLUMN(I55)-1),1,MIN($F55,COLUMN(I55))))/$F55)))))))</f>
        <v/>
      </c>
      <c r="S55" s="199" t="str">
        <f ca="1">IF('2.1 Kraftwerk allgemein'!$F$15&lt;'1.1 Allgemein'!$I$22,
IF(OR(ISNUMBER($D55)=FALSE,$F55=""),"",
IF(AND('2.5 CAPEX'!$L58&lt;&gt;"x",'2.5 CAPEX'!$M58&lt;&gt;"x"),0,
IF($F55=0,0,
IF(S$4&lt;'2.1 Kraftwerk allgemein'!$F$16,0,
IF(S$4='2.1 Kraftwerk allgemein'!$F$16,'2.5 CAPEX'!$J58/$F55,
IF(S$4&lt;'2.1 Kraftwerk allgemein'!$F$16+$F55,
('2.5 CAPEX'!$J58+SUM(OFFSET('2.5 CAPEX'!X58,0,-MIN(MAX($F55-1-('2.1 Kraftwerk allgemein'!$F$16-'2.1 Kraftwerk allgemein'!$F$15+1),0),COLUMN(J55)-1-('2.1 Kraftwerk allgemein'!$F$16-'2.1 Kraftwerk allgemein'!$F$15+1)),1,MIN(MAX($F55-('2.1 Kraftwerk allgemein'!$F$16-'2.1 Kraftwerk allgemein'!$F$15+1),1),COLUMN(J55)-('2.1 Kraftwerk allgemein'!$F$16-'2.1 Kraftwerk allgemein'!$F$15+1)))))/$F55,
SUM(OFFSET('2.5 CAPEX'!X58,0,-MIN($F55-1,COLUMN(J55)-1),1,MIN($F55,COLUMN(J55))))/$F55)))))),
IF(OR(ISNUMBER($D55)=FALSE,$F55=""),"",
IF(AND('2.5 CAPEX'!$L58&lt;&gt;"x",'2.5 CAPEX'!$M58&lt;&gt;"x"),0,
IF($F55=0,0,
IF(S$4&lt;'2.1 Kraftwerk allgemein'!$F$16,0,
IF(S$4='2.1 Kraftwerk allgemein'!$F$16,'2.5 CAPEX'!$J58/$F55,
IF(S$4&lt;'2.1 Kraftwerk allgemein'!$F$16+$F55,
('2.5 CAPEX'!$J58+SUM(OFFSET('2.5 CAPEX'!X58,0,-MIN(MAX($F55-1-('2.1 Kraftwerk allgemein'!$F$16-'1.1 Allgemein'!$I$22+1),0),COLUMN(J55)-1-('2.1 Kraftwerk allgemein'!$F$16-'1.1 Allgemein'!$I$22+1)),1,MIN(MAX($F55-('2.1 Kraftwerk allgemein'!$F$16-'1.1 Allgemein'!$I$22+1),1),COLUMN(J55)-('2.1 Kraftwerk allgemein'!$F$16-'1.1 Allgemein'!$I$22+1)))))/$F55,
SUM(OFFSET('2.5 CAPEX'!X58,0,-MIN($F55-1,COLUMN(J55)-1),1,MIN($F55,COLUMN(J55))))/$F55)))))))</f>
        <v/>
      </c>
      <c r="T55" s="199" t="str">
        <f ca="1">IF('2.1 Kraftwerk allgemein'!$F$15&lt;'1.1 Allgemein'!$I$22,
IF(OR(ISNUMBER($D55)=FALSE,$F55=""),"",
IF(AND('2.5 CAPEX'!$L58&lt;&gt;"x",'2.5 CAPEX'!$M58&lt;&gt;"x"),0,
IF($F55=0,0,
IF(T$4&lt;'2.1 Kraftwerk allgemein'!$F$16,0,
IF(T$4='2.1 Kraftwerk allgemein'!$F$16,'2.5 CAPEX'!$J58/$F55,
IF(T$4&lt;'2.1 Kraftwerk allgemein'!$F$16+$F55,
('2.5 CAPEX'!$J58+SUM(OFFSET('2.5 CAPEX'!Y58,0,-MIN(MAX($F55-1-('2.1 Kraftwerk allgemein'!$F$16-'2.1 Kraftwerk allgemein'!$F$15+1),0),COLUMN(K55)-1-('2.1 Kraftwerk allgemein'!$F$16-'2.1 Kraftwerk allgemein'!$F$15+1)),1,MIN(MAX($F55-('2.1 Kraftwerk allgemein'!$F$16-'2.1 Kraftwerk allgemein'!$F$15+1),1),COLUMN(K55)-('2.1 Kraftwerk allgemein'!$F$16-'2.1 Kraftwerk allgemein'!$F$15+1)))))/$F55,
SUM(OFFSET('2.5 CAPEX'!Y58,0,-MIN($F55-1,COLUMN(K55)-1),1,MIN($F55,COLUMN(K55))))/$F55)))))),
IF(OR(ISNUMBER($D55)=FALSE,$F55=""),"",
IF(AND('2.5 CAPEX'!$L58&lt;&gt;"x",'2.5 CAPEX'!$M58&lt;&gt;"x"),0,
IF($F55=0,0,
IF(T$4&lt;'2.1 Kraftwerk allgemein'!$F$16,0,
IF(T$4='2.1 Kraftwerk allgemein'!$F$16,'2.5 CAPEX'!$J58/$F55,
IF(T$4&lt;'2.1 Kraftwerk allgemein'!$F$16+$F55,
('2.5 CAPEX'!$J58+SUM(OFFSET('2.5 CAPEX'!Y58,0,-MIN(MAX($F55-1-('2.1 Kraftwerk allgemein'!$F$16-'1.1 Allgemein'!$I$22+1),0),COLUMN(K55)-1-('2.1 Kraftwerk allgemein'!$F$16-'1.1 Allgemein'!$I$22+1)),1,MIN(MAX($F55-('2.1 Kraftwerk allgemein'!$F$16-'1.1 Allgemein'!$I$22+1),1),COLUMN(K55)-('2.1 Kraftwerk allgemein'!$F$16-'1.1 Allgemein'!$I$22+1)))))/$F55,
SUM(OFFSET('2.5 CAPEX'!Y58,0,-MIN($F55-1,COLUMN(K55)-1),1,MIN($F55,COLUMN(K55))))/$F55)))))))</f>
        <v/>
      </c>
      <c r="U55" s="199" t="str">
        <f ca="1">IF('2.1 Kraftwerk allgemein'!$F$15&lt;'1.1 Allgemein'!$I$22,
IF(OR(ISNUMBER($D55)=FALSE,$F55=""),"",
IF(AND('2.5 CAPEX'!$L58&lt;&gt;"x",'2.5 CAPEX'!$M58&lt;&gt;"x"),0,
IF($F55=0,0,
IF(U$4&lt;'2.1 Kraftwerk allgemein'!$F$16,0,
IF(U$4='2.1 Kraftwerk allgemein'!$F$16,'2.5 CAPEX'!$J58/$F55,
IF(U$4&lt;'2.1 Kraftwerk allgemein'!$F$16+$F55,
('2.5 CAPEX'!$J58+SUM(OFFSET('2.5 CAPEX'!Z58,0,-MIN(MAX($F55-1-('2.1 Kraftwerk allgemein'!$F$16-'2.1 Kraftwerk allgemein'!$F$15+1),0),COLUMN(L55)-1-('2.1 Kraftwerk allgemein'!$F$16-'2.1 Kraftwerk allgemein'!$F$15+1)),1,MIN(MAX($F55-('2.1 Kraftwerk allgemein'!$F$16-'2.1 Kraftwerk allgemein'!$F$15+1),1),COLUMN(L55)-('2.1 Kraftwerk allgemein'!$F$16-'2.1 Kraftwerk allgemein'!$F$15+1)))))/$F55,
SUM(OFFSET('2.5 CAPEX'!Z58,0,-MIN($F55-1,COLUMN(L55)-1),1,MIN($F55,COLUMN(L55))))/$F55)))))),
IF(OR(ISNUMBER($D55)=FALSE,$F55=""),"",
IF(AND('2.5 CAPEX'!$L58&lt;&gt;"x",'2.5 CAPEX'!$M58&lt;&gt;"x"),0,
IF($F55=0,0,
IF(U$4&lt;'2.1 Kraftwerk allgemein'!$F$16,0,
IF(U$4='2.1 Kraftwerk allgemein'!$F$16,'2.5 CAPEX'!$J58/$F55,
IF(U$4&lt;'2.1 Kraftwerk allgemein'!$F$16+$F55,
('2.5 CAPEX'!$J58+SUM(OFFSET('2.5 CAPEX'!Z58,0,-MIN(MAX($F55-1-('2.1 Kraftwerk allgemein'!$F$16-'1.1 Allgemein'!$I$22+1),0),COLUMN(L55)-1-('2.1 Kraftwerk allgemein'!$F$16-'1.1 Allgemein'!$I$22+1)),1,MIN(MAX($F55-('2.1 Kraftwerk allgemein'!$F$16-'1.1 Allgemein'!$I$22+1),1),COLUMN(L55)-('2.1 Kraftwerk allgemein'!$F$16-'1.1 Allgemein'!$I$22+1)))))/$F55,
SUM(OFFSET('2.5 CAPEX'!Z58,0,-MIN($F55-1,COLUMN(L55)-1),1,MIN($F55,COLUMN(L55))))/$F55)))))))</f>
        <v/>
      </c>
      <c r="V55" s="199" t="str">
        <f ca="1">IF('2.1 Kraftwerk allgemein'!$F$15&lt;'1.1 Allgemein'!$I$22,
IF(OR(ISNUMBER($D55)=FALSE,$F55=""),"",
IF(AND('2.5 CAPEX'!$L58&lt;&gt;"x",'2.5 CAPEX'!$M58&lt;&gt;"x"),0,
IF($F55=0,0,
IF(V$4&lt;'2.1 Kraftwerk allgemein'!$F$16,0,
IF(V$4='2.1 Kraftwerk allgemein'!$F$16,'2.5 CAPEX'!$J58/$F55,
IF(V$4&lt;'2.1 Kraftwerk allgemein'!$F$16+$F55,
('2.5 CAPEX'!$J58+SUM(OFFSET('2.5 CAPEX'!AA58,0,-MIN(MAX($F55-1-('2.1 Kraftwerk allgemein'!$F$16-'2.1 Kraftwerk allgemein'!$F$15+1),0),COLUMN(M55)-1-('2.1 Kraftwerk allgemein'!$F$16-'2.1 Kraftwerk allgemein'!$F$15+1)),1,MIN(MAX($F55-('2.1 Kraftwerk allgemein'!$F$16-'2.1 Kraftwerk allgemein'!$F$15+1),1),COLUMN(M55)-('2.1 Kraftwerk allgemein'!$F$16-'2.1 Kraftwerk allgemein'!$F$15+1)))))/$F55,
SUM(OFFSET('2.5 CAPEX'!AA58,0,-MIN($F55-1,COLUMN(M55)-1),1,MIN($F55,COLUMN(M55))))/$F55)))))),
IF(OR(ISNUMBER($D55)=FALSE,$F55=""),"",
IF(AND('2.5 CAPEX'!$L58&lt;&gt;"x",'2.5 CAPEX'!$M58&lt;&gt;"x"),0,
IF($F55=0,0,
IF(V$4&lt;'2.1 Kraftwerk allgemein'!$F$16,0,
IF(V$4='2.1 Kraftwerk allgemein'!$F$16,'2.5 CAPEX'!$J58/$F55,
IF(V$4&lt;'2.1 Kraftwerk allgemein'!$F$16+$F55,
('2.5 CAPEX'!$J58+SUM(OFFSET('2.5 CAPEX'!AA58,0,-MIN(MAX($F55-1-('2.1 Kraftwerk allgemein'!$F$16-'1.1 Allgemein'!$I$22+1),0),COLUMN(M55)-1-('2.1 Kraftwerk allgemein'!$F$16-'1.1 Allgemein'!$I$22+1)),1,MIN(MAX($F55-('2.1 Kraftwerk allgemein'!$F$16-'1.1 Allgemein'!$I$22+1),1),COLUMN(M55)-('2.1 Kraftwerk allgemein'!$F$16-'1.1 Allgemein'!$I$22+1)))))/$F55,
SUM(OFFSET('2.5 CAPEX'!AA58,0,-MIN($F55-1,COLUMN(M55)-1),1,MIN($F55,COLUMN(M55))))/$F55)))))))</f>
        <v/>
      </c>
      <c r="W55" s="199" t="str">
        <f ca="1">IF('2.1 Kraftwerk allgemein'!$F$15&lt;'1.1 Allgemein'!$I$22,
IF(OR(ISNUMBER($D55)=FALSE,$F55=""),"",
IF(AND('2.5 CAPEX'!$L58&lt;&gt;"x",'2.5 CAPEX'!$M58&lt;&gt;"x"),0,
IF($F55=0,0,
IF(W$4&lt;'2.1 Kraftwerk allgemein'!$F$16,0,
IF(W$4='2.1 Kraftwerk allgemein'!$F$16,'2.5 CAPEX'!$J58/$F55,
IF(W$4&lt;'2.1 Kraftwerk allgemein'!$F$16+$F55,
('2.5 CAPEX'!$J58+SUM(OFFSET('2.5 CAPEX'!AB58,0,-MIN(MAX($F55-1-('2.1 Kraftwerk allgemein'!$F$16-'2.1 Kraftwerk allgemein'!$F$15+1),0),COLUMN(N55)-1-('2.1 Kraftwerk allgemein'!$F$16-'2.1 Kraftwerk allgemein'!$F$15+1)),1,MIN(MAX($F55-('2.1 Kraftwerk allgemein'!$F$16-'2.1 Kraftwerk allgemein'!$F$15+1),1),COLUMN(N55)-('2.1 Kraftwerk allgemein'!$F$16-'2.1 Kraftwerk allgemein'!$F$15+1)))))/$F55,
SUM(OFFSET('2.5 CAPEX'!AB58,0,-MIN($F55-1,COLUMN(N55)-1),1,MIN($F55,COLUMN(N55))))/$F55)))))),
IF(OR(ISNUMBER($D55)=FALSE,$F55=""),"",
IF(AND('2.5 CAPEX'!$L58&lt;&gt;"x",'2.5 CAPEX'!$M58&lt;&gt;"x"),0,
IF($F55=0,0,
IF(W$4&lt;'2.1 Kraftwerk allgemein'!$F$16,0,
IF(W$4='2.1 Kraftwerk allgemein'!$F$16,'2.5 CAPEX'!$J58/$F55,
IF(W$4&lt;'2.1 Kraftwerk allgemein'!$F$16+$F55,
('2.5 CAPEX'!$J58+SUM(OFFSET('2.5 CAPEX'!AB58,0,-MIN(MAX($F55-1-('2.1 Kraftwerk allgemein'!$F$16-'1.1 Allgemein'!$I$22+1),0),COLUMN(N55)-1-('2.1 Kraftwerk allgemein'!$F$16-'1.1 Allgemein'!$I$22+1)),1,MIN(MAX($F55-('2.1 Kraftwerk allgemein'!$F$16-'1.1 Allgemein'!$I$22+1),1),COLUMN(N55)-('2.1 Kraftwerk allgemein'!$F$16-'1.1 Allgemein'!$I$22+1)))))/$F55,
SUM(OFFSET('2.5 CAPEX'!AB58,0,-MIN($F55-1,COLUMN(N55)-1),1,MIN($F55,COLUMN(N55))))/$F55)))))))</f>
        <v/>
      </c>
      <c r="X55" s="199" t="str">
        <f ca="1">IF('2.1 Kraftwerk allgemein'!$F$15&lt;'1.1 Allgemein'!$I$22,
IF(OR(ISNUMBER($D55)=FALSE,$F55=""),"",
IF(AND('2.5 CAPEX'!$L58&lt;&gt;"x",'2.5 CAPEX'!$M58&lt;&gt;"x"),0,
IF($F55=0,0,
IF(X$4&lt;'2.1 Kraftwerk allgemein'!$F$16,0,
IF(X$4='2.1 Kraftwerk allgemein'!$F$16,'2.5 CAPEX'!$J58/$F55,
IF(X$4&lt;'2.1 Kraftwerk allgemein'!$F$16+$F55,
('2.5 CAPEX'!$J58+SUM(OFFSET('2.5 CAPEX'!AC58,0,-MIN(MAX($F55-1-('2.1 Kraftwerk allgemein'!$F$16-'2.1 Kraftwerk allgemein'!$F$15+1),0),COLUMN(O55)-1-('2.1 Kraftwerk allgemein'!$F$16-'2.1 Kraftwerk allgemein'!$F$15+1)),1,MIN(MAX($F55-('2.1 Kraftwerk allgemein'!$F$16-'2.1 Kraftwerk allgemein'!$F$15+1),1),COLUMN(O55)-('2.1 Kraftwerk allgemein'!$F$16-'2.1 Kraftwerk allgemein'!$F$15+1)))))/$F55,
SUM(OFFSET('2.5 CAPEX'!AC58,0,-MIN($F55-1,COLUMN(O55)-1),1,MIN($F55,COLUMN(O55))))/$F55)))))),
IF(OR(ISNUMBER($D55)=FALSE,$F55=""),"",
IF(AND('2.5 CAPEX'!$L58&lt;&gt;"x",'2.5 CAPEX'!$M58&lt;&gt;"x"),0,
IF($F55=0,0,
IF(X$4&lt;'2.1 Kraftwerk allgemein'!$F$16,0,
IF(X$4='2.1 Kraftwerk allgemein'!$F$16,'2.5 CAPEX'!$J58/$F55,
IF(X$4&lt;'2.1 Kraftwerk allgemein'!$F$16+$F55,
('2.5 CAPEX'!$J58+SUM(OFFSET('2.5 CAPEX'!AC58,0,-MIN(MAX($F55-1-('2.1 Kraftwerk allgemein'!$F$16-'1.1 Allgemein'!$I$22+1),0),COLUMN(O55)-1-('2.1 Kraftwerk allgemein'!$F$16-'1.1 Allgemein'!$I$22+1)),1,MIN(MAX($F55-('2.1 Kraftwerk allgemein'!$F$16-'1.1 Allgemein'!$I$22+1),1),COLUMN(O55)-('2.1 Kraftwerk allgemein'!$F$16-'1.1 Allgemein'!$I$22+1)))))/$F55,
SUM(OFFSET('2.5 CAPEX'!AC58,0,-MIN($F55-1,COLUMN(O55)-1),1,MIN($F55,COLUMN(O55))))/$F55)))))))</f>
        <v/>
      </c>
      <c r="Y55" s="199" t="str">
        <f ca="1">IF('2.1 Kraftwerk allgemein'!$F$15&lt;'1.1 Allgemein'!$I$22,
IF(OR(ISNUMBER($D55)=FALSE,$F55=""),"",
IF(AND('2.5 CAPEX'!$L58&lt;&gt;"x",'2.5 CAPEX'!$M58&lt;&gt;"x"),0,
IF($F55=0,0,
IF(Y$4&lt;'2.1 Kraftwerk allgemein'!$F$16,0,
IF(Y$4='2.1 Kraftwerk allgemein'!$F$16,'2.5 CAPEX'!$J58/$F55,
IF(Y$4&lt;'2.1 Kraftwerk allgemein'!$F$16+$F55,
('2.5 CAPEX'!$J58+SUM(OFFSET('2.5 CAPEX'!AD58,0,-MIN(MAX($F55-1-('2.1 Kraftwerk allgemein'!$F$16-'2.1 Kraftwerk allgemein'!$F$15+1),0),COLUMN(P55)-1-('2.1 Kraftwerk allgemein'!$F$16-'2.1 Kraftwerk allgemein'!$F$15+1)),1,MIN(MAX($F55-('2.1 Kraftwerk allgemein'!$F$16-'2.1 Kraftwerk allgemein'!$F$15+1),1),COLUMN(P55)-('2.1 Kraftwerk allgemein'!$F$16-'2.1 Kraftwerk allgemein'!$F$15+1)))))/$F55,
SUM(OFFSET('2.5 CAPEX'!AD58,0,-MIN($F55-1,COLUMN(P55)-1),1,MIN($F55,COLUMN(P55))))/$F55)))))),
IF(OR(ISNUMBER($D55)=FALSE,$F55=""),"",
IF(AND('2.5 CAPEX'!$L58&lt;&gt;"x",'2.5 CAPEX'!$M58&lt;&gt;"x"),0,
IF($F55=0,0,
IF(Y$4&lt;'2.1 Kraftwerk allgemein'!$F$16,0,
IF(Y$4='2.1 Kraftwerk allgemein'!$F$16,'2.5 CAPEX'!$J58/$F55,
IF(Y$4&lt;'2.1 Kraftwerk allgemein'!$F$16+$F55,
('2.5 CAPEX'!$J58+SUM(OFFSET('2.5 CAPEX'!AD58,0,-MIN(MAX($F55-1-('2.1 Kraftwerk allgemein'!$F$16-'1.1 Allgemein'!$I$22+1),0),COLUMN(P55)-1-('2.1 Kraftwerk allgemein'!$F$16-'1.1 Allgemein'!$I$22+1)),1,MIN(MAX($F55-('2.1 Kraftwerk allgemein'!$F$16-'1.1 Allgemein'!$I$22+1),1),COLUMN(P55)-('2.1 Kraftwerk allgemein'!$F$16-'1.1 Allgemein'!$I$22+1)))))/$F55,
SUM(OFFSET('2.5 CAPEX'!AD58,0,-MIN($F55-1,COLUMN(P55)-1),1,MIN($F55,COLUMN(P55))))/$F55)))))))</f>
        <v/>
      </c>
      <c r="Z55" s="199" t="str">
        <f ca="1">IF('2.1 Kraftwerk allgemein'!$F$15&lt;'1.1 Allgemein'!$I$22,
IF(OR(ISNUMBER($D55)=FALSE,$F55=""),"",
IF(AND('2.5 CAPEX'!$L58&lt;&gt;"x",'2.5 CAPEX'!$M58&lt;&gt;"x"),0,
IF($F55=0,0,
IF(Z$4&lt;'2.1 Kraftwerk allgemein'!$F$16,0,
IF(Z$4='2.1 Kraftwerk allgemein'!$F$16,'2.5 CAPEX'!$J58/$F55,
IF(Z$4&lt;'2.1 Kraftwerk allgemein'!$F$16+$F55,
('2.5 CAPEX'!$J58+SUM(OFFSET('2.5 CAPEX'!AE58,0,-MIN(MAX($F55-1-('2.1 Kraftwerk allgemein'!$F$16-'2.1 Kraftwerk allgemein'!$F$15+1),0),COLUMN(Q55)-1-('2.1 Kraftwerk allgemein'!$F$16-'2.1 Kraftwerk allgemein'!$F$15+1)),1,MIN(MAX($F55-('2.1 Kraftwerk allgemein'!$F$16-'2.1 Kraftwerk allgemein'!$F$15+1),1),COLUMN(Q55)-('2.1 Kraftwerk allgemein'!$F$16-'2.1 Kraftwerk allgemein'!$F$15+1)))))/$F55,
SUM(OFFSET('2.5 CAPEX'!AE58,0,-MIN($F55-1,COLUMN(Q55)-1),1,MIN($F55,COLUMN(Q55))))/$F55)))))),
IF(OR(ISNUMBER($D55)=FALSE,$F55=""),"",
IF(AND('2.5 CAPEX'!$L58&lt;&gt;"x",'2.5 CAPEX'!$M58&lt;&gt;"x"),0,
IF($F55=0,0,
IF(Z$4&lt;'2.1 Kraftwerk allgemein'!$F$16,0,
IF(Z$4='2.1 Kraftwerk allgemein'!$F$16,'2.5 CAPEX'!$J58/$F55,
IF(Z$4&lt;'2.1 Kraftwerk allgemein'!$F$16+$F55,
('2.5 CAPEX'!$J58+SUM(OFFSET('2.5 CAPEX'!AE58,0,-MIN(MAX($F55-1-('2.1 Kraftwerk allgemein'!$F$16-'1.1 Allgemein'!$I$22+1),0),COLUMN(Q55)-1-('2.1 Kraftwerk allgemein'!$F$16-'1.1 Allgemein'!$I$22+1)),1,MIN(MAX($F55-('2.1 Kraftwerk allgemein'!$F$16-'1.1 Allgemein'!$I$22+1),1),COLUMN(Q55)-('2.1 Kraftwerk allgemein'!$F$16-'1.1 Allgemein'!$I$22+1)))))/$F55,
SUM(OFFSET('2.5 CAPEX'!AE58,0,-MIN($F55-1,COLUMN(Q55)-1),1,MIN($F55,COLUMN(Q55))))/$F55)))))))</f>
        <v/>
      </c>
      <c r="AA55" s="199" t="str">
        <f ca="1">IF('2.1 Kraftwerk allgemein'!$F$15&lt;'1.1 Allgemein'!$I$22,
IF(OR(ISNUMBER($D55)=FALSE,$F55=""),"",
IF(AND('2.5 CAPEX'!$L58&lt;&gt;"x",'2.5 CAPEX'!$M58&lt;&gt;"x"),0,
IF($F55=0,0,
IF(AA$4&lt;'2.1 Kraftwerk allgemein'!$F$16,0,
IF(AA$4='2.1 Kraftwerk allgemein'!$F$16,'2.5 CAPEX'!$J58/$F55,
IF(AA$4&lt;'2.1 Kraftwerk allgemein'!$F$16+$F55,
('2.5 CAPEX'!$J58+SUM(OFFSET('2.5 CAPEX'!AF58,0,-MIN(MAX($F55-1-('2.1 Kraftwerk allgemein'!$F$16-'2.1 Kraftwerk allgemein'!$F$15+1),0),COLUMN(R55)-1-('2.1 Kraftwerk allgemein'!$F$16-'2.1 Kraftwerk allgemein'!$F$15+1)),1,MIN(MAX($F55-('2.1 Kraftwerk allgemein'!$F$16-'2.1 Kraftwerk allgemein'!$F$15+1),1),COLUMN(R55)-('2.1 Kraftwerk allgemein'!$F$16-'2.1 Kraftwerk allgemein'!$F$15+1)))))/$F55,
SUM(OFFSET('2.5 CAPEX'!AF58,0,-MIN($F55-1,COLUMN(R55)-1),1,MIN($F55,COLUMN(R55))))/$F55)))))),
IF(OR(ISNUMBER($D55)=FALSE,$F55=""),"",
IF(AND('2.5 CAPEX'!$L58&lt;&gt;"x",'2.5 CAPEX'!$M58&lt;&gt;"x"),0,
IF($F55=0,0,
IF(AA$4&lt;'2.1 Kraftwerk allgemein'!$F$16,0,
IF(AA$4='2.1 Kraftwerk allgemein'!$F$16,'2.5 CAPEX'!$J58/$F55,
IF(AA$4&lt;'2.1 Kraftwerk allgemein'!$F$16+$F55,
('2.5 CAPEX'!$J58+SUM(OFFSET('2.5 CAPEX'!AF58,0,-MIN(MAX($F55-1-('2.1 Kraftwerk allgemein'!$F$16-'1.1 Allgemein'!$I$22+1),0),COLUMN(R55)-1-('2.1 Kraftwerk allgemein'!$F$16-'1.1 Allgemein'!$I$22+1)),1,MIN(MAX($F55-('2.1 Kraftwerk allgemein'!$F$16-'1.1 Allgemein'!$I$22+1),1),COLUMN(R55)-('2.1 Kraftwerk allgemein'!$F$16-'1.1 Allgemein'!$I$22+1)))))/$F55,
SUM(OFFSET('2.5 CAPEX'!AF58,0,-MIN($F55-1,COLUMN(R55)-1),1,MIN($F55,COLUMN(R55))))/$F55)))))))</f>
        <v/>
      </c>
      <c r="AB55" s="199" t="str">
        <f ca="1">IF('2.1 Kraftwerk allgemein'!$F$15&lt;'1.1 Allgemein'!$I$22,
IF(OR(ISNUMBER($D55)=FALSE,$F55=""),"",
IF(AND('2.5 CAPEX'!$L58&lt;&gt;"x",'2.5 CAPEX'!$M58&lt;&gt;"x"),0,
IF($F55=0,0,
IF(AB$4&lt;'2.1 Kraftwerk allgemein'!$F$16,0,
IF(AB$4='2.1 Kraftwerk allgemein'!$F$16,'2.5 CAPEX'!$J58/$F55,
IF(AB$4&lt;'2.1 Kraftwerk allgemein'!$F$16+$F55,
('2.5 CAPEX'!$J58+SUM(OFFSET('2.5 CAPEX'!AG58,0,-MIN(MAX($F55-1-('2.1 Kraftwerk allgemein'!$F$16-'2.1 Kraftwerk allgemein'!$F$15+1),0),COLUMN(S55)-1-('2.1 Kraftwerk allgemein'!$F$16-'2.1 Kraftwerk allgemein'!$F$15+1)),1,MIN(MAX($F55-('2.1 Kraftwerk allgemein'!$F$16-'2.1 Kraftwerk allgemein'!$F$15+1),1),COLUMN(S55)-('2.1 Kraftwerk allgemein'!$F$16-'2.1 Kraftwerk allgemein'!$F$15+1)))))/$F55,
SUM(OFFSET('2.5 CAPEX'!AG58,0,-MIN($F55-1,COLUMN(S55)-1),1,MIN($F55,COLUMN(S55))))/$F55)))))),
IF(OR(ISNUMBER($D55)=FALSE,$F55=""),"",
IF(AND('2.5 CAPEX'!$L58&lt;&gt;"x",'2.5 CAPEX'!$M58&lt;&gt;"x"),0,
IF($F55=0,0,
IF(AB$4&lt;'2.1 Kraftwerk allgemein'!$F$16,0,
IF(AB$4='2.1 Kraftwerk allgemein'!$F$16,'2.5 CAPEX'!$J58/$F55,
IF(AB$4&lt;'2.1 Kraftwerk allgemein'!$F$16+$F55,
('2.5 CAPEX'!$J58+SUM(OFFSET('2.5 CAPEX'!AG58,0,-MIN(MAX($F55-1-('2.1 Kraftwerk allgemein'!$F$16-'1.1 Allgemein'!$I$22+1),0),COLUMN(S55)-1-('2.1 Kraftwerk allgemein'!$F$16-'1.1 Allgemein'!$I$22+1)),1,MIN(MAX($F55-('2.1 Kraftwerk allgemein'!$F$16-'1.1 Allgemein'!$I$22+1),1),COLUMN(S55)-('2.1 Kraftwerk allgemein'!$F$16-'1.1 Allgemein'!$I$22+1)))))/$F55,
SUM(OFFSET('2.5 CAPEX'!AG58,0,-MIN($F55-1,COLUMN(S55)-1),1,MIN($F55,COLUMN(S55))))/$F55)))))))</f>
        <v/>
      </c>
      <c r="AC55" s="199" t="str">
        <f ca="1">IF('2.1 Kraftwerk allgemein'!$F$15&lt;'1.1 Allgemein'!$I$22,
IF(OR(ISNUMBER($D55)=FALSE,$F55=""),"",
IF(AND('2.5 CAPEX'!$L58&lt;&gt;"x",'2.5 CAPEX'!$M58&lt;&gt;"x"),0,
IF($F55=0,0,
IF(AC$4&lt;'2.1 Kraftwerk allgemein'!$F$16,0,
IF(AC$4='2.1 Kraftwerk allgemein'!$F$16,'2.5 CAPEX'!$J58/$F55,
IF(AC$4&lt;'2.1 Kraftwerk allgemein'!$F$16+$F55,
('2.5 CAPEX'!$J58+SUM(OFFSET('2.5 CAPEX'!AH58,0,-MIN(MAX($F55-1-('2.1 Kraftwerk allgemein'!$F$16-'2.1 Kraftwerk allgemein'!$F$15+1),0),COLUMN(T55)-1-('2.1 Kraftwerk allgemein'!$F$16-'2.1 Kraftwerk allgemein'!$F$15+1)),1,MIN(MAX($F55-('2.1 Kraftwerk allgemein'!$F$16-'2.1 Kraftwerk allgemein'!$F$15+1),1),COLUMN(T55)-('2.1 Kraftwerk allgemein'!$F$16-'2.1 Kraftwerk allgemein'!$F$15+1)))))/$F55,
SUM(OFFSET('2.5 CAPEX'!AH58,0,-MIN($F55-1,COLUMN(T55)-1),1,MIN($F55,COLUMN(T55))))/$F55)))))),
IF(OR(ISNUMBER($D55)=FALSE,$F55=""),"",
IF(AND('2.5 CAPEX'!$L58&lt;&gt;"x",'2.5 CAPEX'!$M58&lt;&gt;"x"),0,
IF($F55=0,0,
IF(AC$4&lt;'2.1 Kraftwerk allgemein'!$F$16,0,
IF(AC$4='2.1 Kraftwerk allgemein'!$F$16,'2.5 CAPEX'!$J58/$F55,
IF(AC$4&lt;'2.1 Kraftwerk allgemein'!$F$16+$F55,
('2.5 CAPEX'!$J58+SUM(OFFSET('2.5 CAPEX'!AH58,0,-MIN(MAX($F55-1-('2.1 Kraftwerk allgemein'!$F$16-'1.1 Allgemein'!$I$22+1),0),COLUMN(T55)-1-('2.1 Kraftwerk allgemein'!$F$16-'1.1 Allgemein'!$I$22+1)),1,MIN(MAX($F55-('2.1 Kraftwerk allgemein'!$F$16-'1.1 Allgemein'!$I$22+1),1),COLUMN(T55)-('2.1 Kraftwerk allgemein'!$F$16-'1.1 Allgemein'!$I$22+1)))))/$F55,
SUM(OFFSET('2.5 CAPEX'!AH58,0,-MIN($F55-1,COLUMN(T55)-1),1,MIN($F55,COLUMN(T55))))/$F55)))))))</f>
        <v/>
      </c>
      <c r="AD55" s="199" t="str">
        <f ca="1">IF('2.1 Kraftwerk allgemein'!$F$15&lt;'1.1 Allgemein'!$I$22,
IF(OR(ISNUMBER($D55)=FALSE,$F55=""),"",
IF(AND('2.5 CAPEX'!$L58&lt;&gt;"x",'2.5 CAPEX'!$M58&lt;&gt;"x"),0,
IF($F55=0,0,
IF(AD$4&lt;'2.1 Kraftwerk allgemein'!$F$16,0,
IF(AD$4='2.1 Kraftwerk allgemein'!$F$16,'2.5 CAPEX'!$J58/$F55,
IF(AD$4&lt;'2.1 Kraftwerk allgemein'!$F$16+$F55,
('2.5 CAPEX'!$J58+SUM(OFFSET('2.5 CAPEX'!AI58,0,-MIN(MAX($F55-1-('2.1 Kraftwerk allgemein'!$F$16-'2.1 Kraftwerk allgemein'!$F$15+1),0),COLUMN(U55)-1-('2.1 Kraftwerk allgemein'!$F$16-'2.1 Kraftwerk allgemein'!$F$15+1)),1,MIN(MAX($F55-('2.1 Kraftwerk allgemein'!$F$16-'2.1 Kraftwerk allgemein'!$F$15+1),1),COLUMN(U55)-('2.1 Kraftwerk allgemein'!$F$16-'2.1 Kraftwerk allgemein'!$F$15+1)))))/$F55,
SUM(OFFSET('2.5 CAPEX'!AI58,0,-MIN($F55-1,COLUMN(U55)-1),1,MIN($F55,COLUMN(U55))))/$F55)))))),
IF(OR(ISNUMBER($D55)=FALSE,$F55=""),"",
IF(AND('2.5 CAPEX'!$L58&lt;&gt;"x",'2.5 CAPEX'!$M58&lt;&gt;"x"),0,
IF($F55=0,0,
IF(AD$4&lt;'2.1 Kraftwerk allgemein'!$F$16,0,
IF(AD$4='2.1 Kraftwerk allgemein'!$F$16,'2.5 CAPEX'!$J58/$F55,
IF(AD$4&lt;'2.1 Kraftwerk allgemein'!$F$16+$F55,
('2.5 CAPEX'!$J58+SUM(OFFSET('2.5 CAPEX'!AI58,0,-MIN(MAX($F55-1-('2.1 Kraftwerk allgemein'!$F$16-'1.1 Allgemein'!$I$22+1),0),COLUMN(U55)-1-('2.1 Kraftwerk allgemein'!$F$16-'1.1 Allgemein'!$I$22+1)),1,MIN(MAX($F55-('2.1 Kraftwerk allgemein'!$F$16-'1.1 Allgemein'!$I$22+1),1),COLUMN(U55)-('2.1 Kraftwerk allgemein'!$F$16-'1.1 Allgemein'!$I$22+1)))))/$F55,
SUM(OFFSET('2.5 CAPEX'!AI58,0,-MIN($F55-1,COLUMN(U55)-1),1,MIN($F55,COLUMN(U55))))/$F55)))))))</f>
        <v/>
      </c>
      <c r="AE55" s="199" t="str">
        <f ca="1">IF('2.1 Kraftwerk allgemein'!$F$15&lt;'1.1 Allgemein'!$I$22,
IF(OR(ISNUMBER($D55)=FALSE,$F55=""),"",
IF(AND('2.5 CAPEX'!$L58&lt;&gt;"x",'2.5 CAPEX'!$M58&lt;&gt;"x"),0,
IF($F55=0,0,
IF(AE$4&lt;'2.1 Kraftwerk allgemein'!$F$16,0,
IF(AE$4='2.1 Kraftwerk allgemein'!$F$16,'2.5 CAPEX'!$J58/$F55,
IF(AE$4&lt;'2.1 Kraftwerk allgemein'!$F$16+$F55,
('2.5 CAPEX'!$J58+SUM(OFFSET('2.5 CAPEX'!AJ58,0,-MIN(MAX($F55-1-('2.1 Kraftwerk allgemein'!$F$16-'2.1 Kraftwerk allgemein'!$F$15+1),0),COLUMN(V55)-1-('2.1 Kraftwerk allgemein'!$F$16-'2.1 Kraftwerk allgemein'!$F$15+1)),1,MIN(MAX($F55-('2.1 Kraftwerk allgemein'!$F$16-'2.1 Kraftwerk allgemein'!$F$15+1),1),COLUMN(V55)-('2.1 Kraftwerk allgemein'!$F$16-'2.1 Kraftwerk allgemein'!$F$15+1)))))/$F55,
SUM(OFFSET('2.5 CAPEX'!AJ58,0,-MIN($F55-1,COLUMN(V55)-1),1,MIN($F55,COLUMN(V55))))/$F55)))))),
IF(OR(ISNUMBER($D55)=FALSE,$F55=""),"",
IF(AND('2.5 CAPEX'!$L58&lt;&gt;"x",'2.5 CAPEX'!$M58&lt;&gt;"x"),0,
IF($F55=0,0,
IF(AE$4&lt;'2.1 Kraftwerk allgemein'!$F$16,0,
IF(AE$4='2.1 Kraftwerk allgemein'!$F$16,'2.5 CAPEX'!$J58/$F55,
IF(AE$4&lt;'2.1 Kraftwerk allgemein'!$F$16+$F55,
('2.5 CAPEX'!$J58+SUM(OFFSET('2.5 CAPEX'!AJ58,0,-MIN(MAX($F55-1-('2.1 Kraftwerk allgemein'!$F$16-'1.1 Allgemein'!$I$22+1),0),COLUMN(V55)-1-('2.1 Kraftwerk allgemein'!$F$16-'1.1 Allgemein'!$I$22+1)),1,MIN(MAX($F55-('2.1 Kraftwerk allgemein'!$F$16-'1.1 Allgemein'!$I$22+1),1),COLUMN(V55)-('2.1 Kraftwerk allgemein'!$F$16-'1.1 Allgemein'!$I$22+1)))))/$F55,
SUM(OFFSET('2.5 CAPEX'!AJ58,0,-MIN($F55-1,COLUMN(V55)-1),1,MIN($F55,COLUMN(V55))))/$F55)))))))</f>
        <v/>
      </c>
      <c r="AF55" s="199" t="str">
        <f ca="1">IF('2.1 Kraftwerk allgemein'!$F$15&lt;'1.1 Allgemein'!$I$22,
IF(OR(ISNUMBER($D55)=FALSE,$F55=""),"",
IF(AND('2.5 CAPEX'!$L58&lt;&gt;"x",'2.5 CAPEX'!$M58&lt;&gt;"x"),0,
IF($F55=0,0,
IF(AF$4&lt;'2.1 Kraftwerk allgemein'!$F$16,0,
IF(AF$4='2.1 Kraftwerk allgemein'!$F$16,'2.5 CAPEX'!$J58/$F55,
IF(AF$4&lt;'2.1 Kraftwerk allgemein'!$F$16+$F55,
('2.5 CAPEX'!$J58+SUM(OFFSET('2.5 CAPEX'!AK58,0,-MIN(MAX($F55-1-('2.1 Kraftwerk allgemein'!$F$16-'2.1 Kraftwerk allgemein'!$F$15+1),0),COLUMN(W55)-1-('2.1 Kraftwerk allgemein'!$F$16-'2.1 Kraftwerk allgemein'!$F$15+1)),1,MIN(MAX($F55-('2.1 Kraftwerk allgemein'!$F$16-'2.1 Kraftwerk allgemein'!$F$15+1),1),COLUMN(W55)-('2.1 Kraftwerk allgemein'!$F$16-'2.1 Kraftwerk allgemein'!$F$15+1)))))/$F55,
SUM(OFFSET('2.5 CAPEX'!AK58,0,-MIN($F55-1,COLUMN(W55)-1),1,MIN($F55,COLUMN(W55))))/$F55)))))),
IF(OR(ISNUMBER($D55)=FALSE,$F55=""),"",
IF(AND('2.5 CAPEX'!$L58&lt;&gt;"x",'2.5 CAPEX'!$M58&lt;&gt;"x"),0,
IF($F55=0,0,
IF(AF$4&lt;'2.1 Kraftwerk allgemein'!$F$16,0,
IF(AF$4='2.1 Kraftwerk allgemein'!$F$16,'2.5 CAPEX'!$J58/$F55,
IF(AF$4&lt;'2.1 Kraftwerk allgemein'!$F$16+$F55,
('2.5 CAPEX'!$J58+SUM(OFFSET('2.5 CAPEX'!AK58,0,-MIN(MAX($F55-1-('2.1 Kraftwerk allgemein'!$F$16-'1.1 Allgemein'!$I$22+1),0),COLUMN(W55)-1-('2.1 Kraftwerk allgemein'!$F$16-'1.1 Allgemein'!$I$22+1)),1,MIN(MAX($F55-('2.1 Kraftwerk allgemein'!$F$16-'1.1 Allgemein'!$I$22+1),1),COLUMN(W55)-('2.1 Kraftwerk allgemein'!$F$16-'1.1 Allgemein'!$I$22+1)))))/$F55,
SUM(OFFSET('2.5 CAPEX'!AK58,0,-MIN($F55-1,COLUMN(W55)-1),1,MIN($F55,COLUMN(W55))))/$F55)))))))</f>
        <v/>
      </c>
      <c r="AG55" s="199" t="str">
        <f ca="1">IF('2.1 Kraftwerk allgemein'!$F$15&lt;'1.1 Allgemein'!$I$22,
IF(OR(ISNUMBER($D55)=FALSE,$F55=""),"",
IF(AND('2.5 CAPEX'!$L58&lt;&gt;"x",'2.5 CAPEX'!$M58&lt;&gt;"x"),0,
IF($F55=0,0,
IF(AG$4&lt;'2.1 Kraftwerk allgemein'!$F$16,0,
IF(AG$4='2.1 Kraftwerk allgemein'!$F$16,'2.5 CAPEX'!$J58/$F55,
IF(AG$4&lt;'2.1 Kraftwerk allgemein'!$F$16+$F55,
('2.5 CAPEX'!$J58+SUM(OFFSET('2.5 CAPEX'!AL58,0,-MIN(MAX($F55-1-('2.1 Kraftwerk allgemein'!$F$16-'2.1 Kraftwerk allgemein'!$F$15+1),0),COLUMN(X55)-1-('2.1 Kraftwerk allgemein'!$F$16-'2.1 Kraftwerk allgemein'!$F$15+1)),1,MIN(MAX($F55-('2.1 Kraftwerk allgemein'!$F$16-'2.1 Kraftwerk allgemein'!$F$15+1),1),COLUMN(X55)-('2.1 Kraftwerk allgemein'!$F$16-'2.1 Kraftwerk allgemein'!$F$15+1)))))/$F55,
SUM(OFFSET('2.5 CAPEX'!AL58,0,-MIN($F55-1,COLUMN(X55)-1),1,MIN($F55,COLUMN(X55))))/$F55)))))),
IF(OR(ISNUMBER($D55)=FALSE,$F55=""),"",
IF(AND('2.5 CAPEX'!$L58&lt;&gt;"x",'2.5 CAPEX'!$M58&lt;&gt;"x"),0,
IF($F55=0,0,
IF(AG$4&lt;'2.1 Kraftwerk allgemein'!$F$16,0,
IF(AG$4='2.1 Kraftwerk allgemein'!$F$16,'2.5 CAPEX'!$J58/$F55,
IF(AG$4&lt;'2.1 Kraftwerk allgemein'!$F$16+$F55,
('2.5 CAPEX'!$J58+SUM(OFFSET('2.5 CAPEX'!AL58,0,-MIN(MAX($F55-1-('2.1 Kraftwerk allgemein'!$F$16-'1.1 Allgemein'!$I$22+1),0),COLUMN(X55)-1-('2.1 Kraftwerk allgemein'!$F$16-'1.1 Allgemein'!$I$22+1)),1,MIN(MAX($F55-('2.1 Kraftwerk allgemein'!$F$16-'1.1 Allgemein'!$I$22+1),1),COLUMN(X55)-('2.1 Kraftwerk allgemein'!$F$16-'1.1 Allgemein'!$I$22+1)))))/$F55,
SUM(OFFSET('2.5 CAPEX'!AL58,0,-MIN($F55-1,COLUMN(X55)-1),1,MIN($F55,COLUMN(X55))))/$F55)))))))</f>
        <v/>
      </c>
      <c r="AH55" s="199" t="str">
        <f ca="1">IF('2.1 Kraftwerk allgemein'!$F$15&lt;'1.1 Allgemein'!$I$22,
IF(OR(ISNUMBER($D55)=FALSE,$F55=""),"",
IF(AND('2.5 CAPEX'!$L58&lt;&gt;"x",'2.5 CAPEX'!$M58&lt;&gt;"x"),0,
IF($F55=0,0,
IF(AH$4&lt;'2.1 Kraftwerk allgemein'!$F$16,0,
IF(AH$4='2.1 Kraftwerk allgemein'!$F$16,'2.5 CAPEX'!$J58/$F55,
IF(AH$4&lt;'2.1 Kraftwerk allgemein'!$F$16+$F55,
('2.5 CAPEX'!$J58+SUM(OFFSET('2.5 CAPEX'!AM58,0,-MIN(MAX($F55-1-('2.1 Kraftwerk allgemein'!$F$16-'2.1 Kraftwerk allgemein'!$F$15+1),0),COLUMN(Y55)-1-('2.1 Kraftwerk allgemein'!$F$16-'2.1 Kraftwerk allgemein'!$F$15+1)),1,MIN(MAX($F55-('2.1 Kraftwerk allgemein'!$F$16-'2.1 Kraftwerk allgemein'!$F$15+1),1),COLUMN(Y55)-('2.1 Kraftwerk allgemein'!$F$16-'2.1 Kraftwerk allgemein'!$F$15+1)))))/$F55,
SUM(OFFSET('2.5 CAPEX'!AM58,0,-MIN($F55-1,COLUMN(Y55)-1),1,MIN($F55,COLUMN(Y55))))/$F55)))))),
IF(OR(ISNUMBER($D55)=FALSE,$F55=""),"",
IF(AND('2.5 CAPEX'!$L58&lt;&gt;"x",'2.5 CAPEX'!$M58&lt;&gt;"x"),0,
IF($F55=0,0,
IF(AH$4&lt;'2.1 Kraftwerk allgemein'!$F$16,0,
IF(AH$4='2.1 Kraftwerk allgemein'!$F$16,'2.5 CAPEX'!$J58/$F55,
IF(AH$4&lt;'2.1 Kraftwerk allgemein'!$F$16+$F55,
('2.5 CAPEX'!$J58+SUM(OFFSET('2.5 CAPEX'!AM58,0,-MIN(MAX($F55-1-('2.1 Kraftwerk allgemein'!$F$16-'1.1 Allgemein'!$I$22+1),0),COLUMN(Y55)-1-('2.1 Kraftwerk allgemein'!$F$16-'1.1 Allgemein'!$I$22+1)),1,MIN(MAX($F55-('2.1 Kraftwerk allgemein'!$F$16-'1.1 Allgemein'!$I$22+1),1),COLUMN(Y55)-('2.1 Kraftwerk allgemein'!$F$16-'1.1 Allgemein'!$I$22+1)))))/$F55,
SUM(OFFSET('2.5 CAPEX'!AM58,0,-MIN($F55-1,COLUMN(Y55)-1),1,MIN($F55,COLUMN(Y55))))/$F55)))))))</f>
        <v/>
      </c>
      <c r="AI55" s="199" t="str">
        <f ca="1">IF('2.1 Kraftwerk allgemein'!$F$15&lt;'1.1 Allgemein'!$I$22,
IF(OR(ISNUMBER($D55)=FALSE,$F55=""),"",
IF(AND('2.5 CAPEX'!$L58&lt;&gt;"x",'2.5 CAPEX'!$M58&lt;&gt;"x"),0,
IF($F55=0,0,
IF(AI$4&lt;'2.1 Kraftwerk allgemein'!$F$16,0,
IF(AI$4='2.1 Kraftwerk allgemein'!$F$16,'2.5 CAPEX'!$J58/$F55,
IF(AI$4&lt;'2.1 Kraftwerk allgemein'!$F$16+$F55,
('2.5 CAPEX'!$J58+SUM(OFFSET('2.5 CAPEX'!AN58,0,-MIN(MAX($F55-1-('2.1 Kraftwerk allgemein'!$F$16-'2.1 Kraftwerk allgemein'!$F$15+1),0),COLUMN(Z55)-1-('2.1 Kraftwerk allgemein'!$F$16-'2.1 Kraftwerk allgemein'!$F$15+1)),1,MIN(MAX($F55-('2.1 Kraftwerk allgemein'!$F$16-'2.1 Kraftwerk allgemein'!$F$15+1),1),COLUMN(Z55)-('2.1 Kraftwerk allgemein'!$F$16-'2.1 Kraftwerk allgemein'!$F$15+1)))))/$F55,
SUM(OFFSET('2.5 CAPEX'!AN58,0,-MIN($F55-1,COLUMN(Z55)-1),1,MIN($F55,COLUMN(Z55))))/$F55)))))),
IF(OR(ISNUMBER($D55)=FALSE,$F55=""),"",
IF(AND('2.5 CAPEX'!$L58&lt;&gt;"x",'2.5 CAPEX'!$M58&lt;&gt;"x"),0,
IF($F55=0,0,
IF(AI$4&lt;'2.1 Kraftwerk allgemein'!$F$16,0,
IF(AI$4='2.1 Kraftwerk allgemein'!$F$16,'2.5 CAPEX'!$J58/$F55,
IF(AI$4&lt;'2.1 Kraftwerk allgemein'!$F$16+$F55,
('2.5 CAPEX'!$J58+SUM(OFFSET('2.5 CAPEX'!AN58,0,-MIN(MAX($F55-1-('2.1 Kraftwerk allgemein'!$F$16-'1.1 Allgemein'!$I$22+1),0),COLUMN(Z55)-1-('2.1 Kraftwerk allgemein'!$F$16-'1.1 Allgemein'!$I$22+1)),1,MIN(MAX($F55-('2.1 Kraftwerk allgemein'!$F$16-'1.1 Allgemein'!$I$22+1),1),COLUMN(Z55)-('2.1 Kraftwerk allgemein'!$F$16-'1.1 Allgemein'!$I$22+1)))))/$F55,
SUM(OFFSET('2.5 CAPEX'!AN58,0,-MIN($F55-1,COLUMN(Z55)-1),1,MIN($F55,COLUMN(Z55))))/$F55)))))))</f>
        <v/>
      </c>
      <c r="AJ55" s="199" t="str">
        <f ca="1">IF('2.1 Kraftwerk allgemein'!$F$15&lt;'1.1 Allgemein'!$I$22,
IF(OR(ISNUMBER($D55)=FALSE,$F55=""),"",
IF(AND('2.5 CAPEX'!$L58&lt;&gt;"x",'2.5 CAPEX'!$M58&lt;&gt;"x"),0,
IF($F55=0,0,
IF(AJ$4&lt;'2.1 Kraftwerk allgemein'!$F$16,0,
IF(AJ$4='2.1 Kraftwerk allgemein'!$F$16,'2.5 CAPEX'!$J58/$F55,
IF(AJ$4&lt;'2.1 Kraftwerk allgemein'!$F$16+$F55,
('2.5 CAPEX'!$J58+SUM(OFFSET('2.5 CAPEX'!AO58,0,-MIN(MAX($F55-1-('2.1 Kraftwerk allgemein'!$F$16-'2.1 Kraftwerk allgemein'!$F$15+1),0),COLUMN(AA55)-1-('2.1 Kraftwerk allgemein'!$F$16-'2.1 Kraftwerk allgemein'!$F$15+1)),1,MIN(MAX($F55-('2.1 Kraftwerk allgemein'!$F$16-'2.1 Kraftwerk allgemein'!$F$15+1),1),COLUMN(AA55)-('2.1 Kraftwerk allgemein'!$F$16-'2.1 Kraftwerk allgemein'!$F$15+1)))))/$F55,
SUM(OFFSET('2.5 CAPEX'!AO58,0,-MIN($F55-1,COLUMN(AA55)-1),1,MIN($F55,COLUMN(AA55))))/$F55)))))),
IF(OR(ISNUMBER($D55)=FALSE,$F55=""),"",
IF(AND('2.5 CAPEX'!$L58&lt;&gt;"x",'2.5 CAPEX'!$M58&lt;&gt;"x"),0,
IF($F55=0,0,
IF(AJ$4&lt;'2.1 Kraftwerk allgemein'!$F$16,0,
IF(AJ$4='2.1 Kraftwerk allgemein'!$F$16,'2.5 CAPEX'!$J58/$F55,
IF(AJ$4&lt;'2.1 Kraftwerk allgemein'!$F$16+$F55,
('2.5 CAPEX'!$J58+SUM(OFFSET('2.5 CAPEX'!AO58,0,-MIN(MAX($F55-1-('2.1 Kraftwerk allgemein'!$F$16-'1.1 Allgemein'!$I$22+1),0),COLUMN(AA55)-1-('2.1 Kraftwerk allgemein'!$F$16-'1.1 Allgemein'!$I$22+1)),1,MIN(MAX($F55-('2.1 Kraftwerk allgemein'!$F$16-'1.1 Allgemein'!$I$22+1),1),COLUMN(AA55)-('2.1 Kraftwerk allgemein'!$F$16-'1.1 Allgemein'!$I$22+1)))))/$F55,
SUM(OFFSET('2.5 CAPEX'!AO58,0,-MIN($F55-1,COLUMN(AA55)-1),1,MIN($F55,COLUMN(AA55))))/$F55)))))))</f>
        <v/>
      </c>
      <c r="AK55" s="199" t="str">
        <f ca="1">IF('2.1 Kraftwerk allgemein'!$F$15&lt;'1.1 Allgemein'!$I$22,
IF(OR(ISNUMBER($D55)=FALSE,$F55=""),"",
IF(AND('2.5 CAPEX'!$L58&lt;&gt;"x",'2.5 CAPEX'!$M58&lt;&gt;"x"),0,
IF($F55=0,0,
IF(AK$4&lt;'2.1 Kraftwerk allgemein'!$F$16,0,
IF(AK$4='2.1 Kraftwerk allgemein'!$F$16,'2.5 CAPEX'!$J58/$F55,
IF(AK$4&lt;'2.1 Kraftwerk allgemein'!$F$16+$F55,
('2.5 CAPEX'!$J58+SUM(OFFSET('2.5 CAPEX'!AP58,0,-MIN(MAX($F55-1-('2.1 Kraftwerk allgemein'!$F$16-'2.1 Kraftwerk allgemein'!$F$15+1),0),COLUMN(AB55)-1-('2.1 Kraftwerk allgemein'!$F$16-'2.1 Kraftwerk allgemein'!$F$15+1)),1,MIN(MAX($F55-('2.1 Kraftwerk allgemein'!$F$16-'2.1 Kraftwerk allgemein'!$F$15+1),1),COLUMN(AB55)-('2.1 Kraftwerk allgemein'!$F$16-'2.1 Kraftwerk allgemein'!$F$15+1)))))/$F55,
SUM(OFFSET('2.5 CAPEX'!AP58,0,-MIN($F55-1,COLUMN(AB55)-1),1,MIN($F55,COLUMN(AB55))))/$F55)))))),
IF(OR(ISNUMBER($D55)=FALSE,$F55=""),"",
IF(AND('2.5 CAPEX'!$L58&lt;&gt;"x",'2.5 CAPEX'!$M58&lt;&gt;"x"),0,
IF($F55=0,0,
IF(AK$4&lt;'2.1 Kraftwerk allgemein'!$F$16,0,
IF(AK$4='2.1 Kraftwerk allgemein'!$F$16,'2.5 CAPEX'!$J58/$F55,
IF(AK$4&lt;'2.1 Kraftwerk allgemein'!$F$16+$F55,
('2.5 CAPEX'!$J58+SUM(OFFSET('2.5 CAPEX'!AP58,0,-MIN(MAX($F55-1-('2.1 Kraftwerk allgemein'!$F$16-'1.1 Allgemein'!$I$22+1),0),COLUMN(AB55)-1-('2.1 Kraftwerk allgemein'!$F$16-'1.1 Allgemein'!$I$22+1)),1,MIN(MAX($F55-('2.1 Kraftwerk allgemein'!$F$16-'1.1 Allgemein'!$I$22+1),1),COLUMN(AB55)-('2.1 Kraftwerk allgemein'!$F$16-'1.1 Allgemein'!$I$22+1)))))/$F55,
SUM(OFFSET('2.5 CAPEX'!AP58,0,-MIN($F55-1,COLUMN(AB55)-1),1,MIN($F55,COLUMN(AB55))))/$F55)))))))</f>
        <v/>
      </c>
      <c r="AL55" s="199" t="str">
        <f ca="1">IF('2.1 Kraftwerk allgemein'!$F$15&lt;'1.1 Allgemein'!$I$22,
IF(OR(ISNUMBER($D55)=FALSE,$F55=""),"",
IF(AND('2.5 CAPEX'!$L58&lt;&gt;"x",'2.5 CAPEX'!$M58&lt;&gt;"x"),0,
IF($F55=0,0,
IF(AL$4&lt;'2.1 Kraftwerk allgemein'!$F$16,0,
IF(AL$4='2.1 Kraftwerk allgemein'!$F$16,'2.5 CAPEX'!$J58/$F55,
IF(AL$4&lt;'2.1 Kraftwerk allgemein'!$F$16+$F55,
('2.5 CAPEX'!$J58+SUM(OFFSET('2.5 CAPEX'!AQ58,0,-MIN(MAX($F55-1-('2.1 Kraftwerk allgemein'!$F$16-'2.1 Kraftwerk allgemein'!$F$15+1),0),COLUMN(AC55)-1-('2.1 Kraftwerk allgemein'!$F$16-'2.1 Kraftwerk allgemein'!$F$15+1)),1,MIN(MAX($F55-('2.1 Kraftwerk allgemein'!$F$16-'2.1 Kraftwerk allgemein'!$F$15+1),1),COLUMN(AC55)-('2.1 Kraftwerk allgemein'!$F$16-'2.1 Kraftwerk allgemein'!$F$15+1)))))/$F55,
SUM(OFFSET('2.5 CAPEX'!AQ58,0,-MIN($F55-1,COLUMN(AC55)-1),1,MIN($F55,COLUMN(AC55))))/$F55)))))),
IF(OR(ISNUMBER($D55)=FALSE,$F55=""),"",
IF(AND('2.5 CAPEX'!$L58&lt;&gt;"x",'2.5 CAPEX'!$M58&lt;&gt;"x"),0,
IF($F55=0,0,
IF(AL$4&lt;'2.1 Kraftwerk allgemein'!$F$16,0,
IF(AL$4='2.1 Kraftwerk allgemein'!$F$16,'2.5 CAPEX'!$J58/$F55,
IF(AL$4&lt;'2.1 Kraftwerk allgemein'!$F$16+$F55,
('2.5 CAPEX'!$J58+SUM(OFFSET('2.5 CAPEX'!AQ58,0,-MIN(MAX($F55-1-('2.1 Kraftwerk allgemein'!$F$16-'1.1 Allgemein'!$I$22+1),0),COLUMN(AC55)-1-('2.1 Kraftwerk allgemein'!$F$16-'1.1 Allgemein'!$I$22+1)),1,MIN(MAX($F55-('2.1 Kraftwerk allgemein'!$F$16-'1.1 Allgemein'!$I$22+1),1),COLUMN(AC55)-('2.1 Kraftwerk allgemein'!$F$16-'1.1 Allgemein'!$I$22+1)))))/$F55,
SUM(OFFSET('2.5 CAPEX'!AQ58,0,-MIN($F55-1,COLUMN(AC55)-1),1,MIN($F55,COLUMN(AC55))))/$F55)))))))</f>
        <v/>
      </c>
      <c r="AM55" s="199" t="str">
        <f ca="1">IF('2.1 Kraftwerk allgemein'!$F$15&lt;'1.1 Allgemein'!$I$22,
IF(OR(ISNUMBER($D55)=FALSE,$F55=""),"",
IF(AND('2.5 CAPEX'!$L58&lt;&gt;"x",'2.5 CAPEX'!$M58&lt;&gt;"x"),0,
IF($F55=0,0,
IF(AM$4&lt;'2.1 Kraftwerk allgemein'!$F$16,0,
IF(AM$4='2.1 Kraftwerk allgemein'!$F$16,'2.5 CAPEX'!$J58/$F55,
IF(AM$4&lt;'2.1 Kraftwerk allgemein'!$F$16+$F55,
('2.5 CAPEX'!$J58+SUM(OFFSET('2.5 CAPEX'!AR58,0,-MIN(MAX($F55-1-('2.1 Kraftwerk allgemein'!$F$16-'2.1 Kraftwerk allgemein'!$F$15+1),0),COLUMN(AD55)-1-('2.1 Kraftwerk allgemein'!$F$16-'2.1 Kraftwerk allgemein'!$F$15+1)),1,MIN(MAX($F55-('2.1 Kraftwerk allgemein'!$F$16-'2.1 Kraftwerk allgemein'!$F$15+1),1),COLUMN(AD55)-('2.1 Kraftwerk allgemein'!$F$16-'2.1 Kraftwerk allgemein'!$F$15+1)))))/$F55,
SUM(OFFSET('2.5 CAPEX'!AR58,0,-MIN($F55-1,COLUMN(AD55)-1),1,MIN($F55,COLUMN(AD55))))/$F55)))))),
IF(OR(ISNUMBER($D55)=FALSE,$F55=""),"",
IF(AND('2.5 CAPEX'!$L58&lt;&gt;"x",'2.5 CAPEX'!$M58&lt;&gt;"x"),0,
IF($F55=0,0,
IF(AM$4&lt;'2.1 Kraftwerk allgemein'!$F$16,0,
IF(AM$4='2.1 Kraftwerk allgemein'!$F$16,'2.5 CAPEX'!$J58/$F55,
IF(AM$4&lt;'2.1 Kraftwerk allgemein'!$F$16+$F55,
('2.5 CAPEX'!$J58+SUM(OFFSET('2.5 CAPEX'!AR58,0,-MIN(MAX($F55-1-('2.1 Kraftwerk allgemein'!$F$16-'1.1 Allgemein'!$I$22+1),0),COLUMN(AD55)-1-('2.1 Kraftwerk allgemein'!$F$16-'1.1 Allgemein'!$I$22+1)),1,MIN(MAX($F55-('2.1 Kraftwerk allgemein'!$F$16-'1.1 Allgemein'!$I$22+1),1),COLUMN(AD55)-('2.1 Kraftwerk allgemein'!$F$16-'1.1 Allgemein'!$I$22+1)))))/$F55,
SUM(OFFSET('2.5 CAPEX'!AR58,0,-MIN($F55-1,COLUMN(AD55)-1),1,MIN($F55,COLUMN(AD55))))/$F55)))))))</f>
        <v/>
      </c>
      <c r="AN55" s="199" t="str">
        <f ca="1">IF('2.1 Kraftwerk allgemein'!$F$15&lt;'1.1 Allgemein'!$I$22,
IF(OR(ISNUMBER($D55)=FALSE,$F55=""),"",
IF(AND('2.5 CAPEX'!$L58&lt;&gt;"x",'2.5 CAPEX'!$M58&lt;&gt;"x"),0,
IF($F55=0,0,
IF(AN$4&lt;'2.1 Kraftwerk allgemein'!$F$16,0,
IF(AN$4='2.1 Kraftwerk allgemein'!$F$16,'2.5 CAPEX'!$J58/$F55,
IF(AN$4&lt;'2.1 Kraftwerk allgemein'!$F$16+$F55,
('2.5 CAPEX'!$J58+SUM(OFFSET('2.5 CAPEX'!AS58,0,-MIN(MAX($F55-1-('2.1 Kraftwerk allgemein'!$F$16-'2.1 Kraftwerk allgemein'!$F$15+1),0),COLUMN(AE55)-1-('2.1 Kraftwerk allgemein'!$F$16-'2.1 Kraftwerk allgemein'!$F$15+1)),1,MIN(MAX($F55-('2.1 Kraftwerk allgemein'!$F$16-'2.1 Kraftwerk allgemein'!$F$15+1),1),COLUMN(AE55)-('2.1 Kraftwerk allgemein'!$F$16-'2.1 Kraftwerk allgemein'!$F$15+1)))))/$F55,
SUM(OFFSET('2.5 CAPEX'!AS58,0,-MIN($F55-1,COLUMN(AE55)-1),1,MIN($F55,COLUMN(AE55))))/$F55)))))),
IF(OR(ISNUMBER($D55)=FALSE,$F55=""),"",
IF(AND('2.5 CAPEX'!$L58&lt;&gt;"x",'2.5 CAPEX'!$M58&lt;&gt;"x"),0,
IF($F55=0,0,
IF(AN$4&lt;'2.1 Kraftwerk allgemein'!$F$16,0,
IF(AN$4='2.1 Kraftwerk allgemein'!$F$16,'2.5 CAPEX'!$J58/$F55,
IF(AN$4&lt;'2.1 Kraftwerk allgemein'!$F$16+$F55,
('2.5 CAPEX'!$J58+SUM(OFFSET('2.5 CAPEX'!AS58,0,-MIN(MAX($F55-1-('2.1 Kraftwerk allgemein'!$F$16-'1.1 Allgemein'!$I$22+1),0),COLUMN(AE55)-1-('2.1 Kraftwerk allgemein'!$F$16-'1.1 Allgemein'!$I$22+1)),1,MIN(MAX($F55-('2.1 Kraftwerk allgemein'!$F$16-'1.1 Allgemein'!$I$22+1),1),COLUMN(AE55)-('2.1 Kraftwerk allgemein'!$F$16-'1.1 Allgemein'!$I$22+1)))))/$F55,
SUM(OFFSET('2.5 CAPEX'!AS58,0,-MIN($F55-1,COLUMN(AE55)-1),1,MIN($F55,COLUMN(AE55))))/$F55)))))))</f>
        <v/>
      </c>
      <c r="AO55" s="199" t="str">
        <f ca="1">IF('2.1 Kraftwerk allgemein'!$F$15&lt;'1.1 Allgemein'!$I$22,
IF(OR(ISNUMBER($D55)=FALSE,$F55=""),"",
IF(AND('2.5 CAPEX'!$L58&lt;&gt;"x",'2.5 CAPEX'!$M58&lt;&gt;"x"),0,
IF($F55=0,0,
IF(AO$4&lt;'2.1 Kraftwerk allgemein'!$F$16,0,
IF(AO$4='2.1 Kraftwerk allgemein'!$F$16,'2.5 CAPEX'!$J58/$F55,
IF(AO$4&lt;'2.1 Kraftwerk allgemein'!$F$16+$F55,
('2.5 CAPEX'!$J58+SUM(OFFSET('2.5 CAPEX'!AT58,0,-MIN(MAX($F55-1-('2.1 Kraftwerk allgemein'!$F$16-'2.1 Kraftwerk allgemein'!$F$15+1),0),COLUMN(AF55)-1-('2.1 Kraftwerk allgemein'!$F$16-'2.1 Kraftwerk allgemein'!$F$15+1)),1,MIN(MAX($F55-('2.1 Kraftwerk allgemein'!$F$16-'2.1 Kraftwerk allgemein'!$F$15+1),1),COLUMN(AF55)-('2.1 Kraftwerk allgemein'!$F$16-'2.1 Kraftwerk allgemein'!$F$15+1)))))/$F55,
SUM(OFFSET('2.5 CAPEX'!AT58,0,-MIN($F55-1,COLUMN(AF55)-1),1,MIN($F55,COLUMN(AF55))))/$F55)))))),
IF(OR(ISNUMBER($D55)=FALSE,$F55=""),"",
IF(AND('2.5 CAPEX'!$L58&lt;&gt;"x",'2.5 CAPEX'!$M58&lt;&gt;"x"),0,
IF($F55=0,0,
IF(AO$4&lt;'2.1 Kraftwerk allgemein'!$F$16,0,
IF(AO$4='2.1 Kraftwerk allgemein'!$F$16,'2.5 CAPEX'!$J58/$F55,
IF(AO$4&lt;'2.1 Kraftwerk allgemein'!$F$16+$F55,
('2.5 CAPEX'!$J58+SUM(OFFSET('2.5 CAPEX'!AT58,0,-MIN(MAX($F55-1-('2.1 Kraftwerk allgemein'!$F$16-'1.1 Allgemein'!$I$22+1),0),COLUMN(AF55)-1-('2.1 Kraftwerk allgemein'!$F$16-'1.1 Allgemein'!$I$22+1)),1,MIN(MAX($F55-('2.1 Kraftwerk allgemein'!$F$16-'1.1 Allgemein'!$I$22+1),1),COLUMN(AF55)-('2.1 Kraftwerk allgemein'!$F$16-'1.1 Allgemein'!$I$22+1)))))/$F55,
SUM(OFFSET('2.5 CAPEX'!AT58,0,-MIN($F55-1,COLUMN(AF55)-1),1,MIN($F55,COLUMN(AF55))))/$F55)))))))</f>
        <v/>
      </c>
      <c r="AP55" s="199" t="str">
        <f ca="1">IF('2.1 Kraftwerk allgemein'!$F$15&lt;'1.1 Allgemein'!$I$22,
IF(OR(ISNUMBER($D55)=FALSE,$F55=""),"",
IF(AND('2.5 CAPEX'!$L58&lt;&gt;"x",'2.5 CAPEX'!$M58&lt;&gt;"x"),0,
IF($F55=0,0,
IF(AP$4&lt;'2.1 Kraftwerk allgemein'!$F$16,0,
IF(AP$4='2.1 Kraftwerk allgemein'!$F$16,'2.5 CAPEX'!$J58/$F55,
IF(AP$4&lt;'2.1 Kraftwerk allgemein'!$F$16+$F55,
('2.5 CAPEX'!$J58+SUM(OFFSET('2.5 CAPEX'!AU58,0,-MIN(MAX($F55-1-('2.1 Kraftwerk allgemein'!$F$16-'2.1 Kraftwerk allgemein'!$F$15+1),0),COLUMN(AG55)-1-('2.1 Kraftwerk allgemein'!$F$16-'2.1 Kraftwerk allgemein'!$F$15+1)),1,MIN(MAX($F55-('2.1 Kraftwerk allgemein'!$F$16-'2.1 Kraftwerk allgemein'!$F$15+1),1),COLUMN(AG55)-('2.1 Kraftwerk allgemein'!$F$16-'2.1 Kraftwerk allgemein'!$F$15+1)))))/$F55,
SUM(OFFSET('2.5 CAPEX'!AU58,0,-MIN($F55-1,COLUMN(AG55)-1),1,MIN($F55,COLUMN(AG55))))/$F55)))))),
IF(OR(ISNUMBER($D55)=FALSE,$F55=""),"",
IF(AND('2.5 CAPEX'!$L58&lt;&gt;"x",'2.5 CAPEX'!$M58&lt;&gt;"x"),0,
IF($F55=0,0,
IF(AP$4&lt;'2.1 Kraftwerk allgemein'!$F$16,0,
IF(AP$4='2.1 Kraftwerk allgemein'!$F$16,'2.5 CAPEX'!$J58/$F55,
IF(AP$4&lt;'2.1 Kraftwerk allgemein'!$F$16+$F55,
('2.5 CAPEX'!$J58+SUM(OFFSET('2.5 CAPEX'!AU58,0,-MIN(MAX($F55-1-('2.1 Kraftwerk allgemein'!$F$16-'1.1 Allgemein'!$I$22+1),0),COLUMN(AG55)-1-('2.1 Kraftwerk allgemein'!$F$16-'1.1 Allgemein'!$I$22+1)),1,MIN(MAX($F55-('2.1 Kraftwerk allgemein'!$F$16-'1.1 Allgemein'!$I$22+1),1),COLUMN(AG55)-('2.1 Kraftwerk allgemein'!$F$16-'1.1 Allgemein'!$I$22+1)))))/$F55,
SUM(OFFSET('2.5 CAPEX'!AU58,0,-MIN($F55-1,COLUMN(AG55)-1),1,MIN($F55,COLUMN(AG55))))/$F55)))))))</f>
        <v/>
      </c>
      <c r="AQ55" s="199" t="str">
        <f ca="1">IF('2.1 Kraftwerk allgemein'!$F$15&lt;'1.1 Allgemein'!$I$22,
IF(OR(ISNUMBER($D55)=FALSE,$F55=""),"",
IF(AND('2.5 CAPEX'!$L58&lt;&gt;"x",'2.5 CAPEX'!$M58&lt;&gt;"x"),0,
IF($F55=0,0,
IF(AQ$4&lt;'2.1 Kraftwerk allgemein'!$F$16,0,
IF(AQ$4='2.1 Kraftwerk allgemein'!$F$16,'2.5 CAPEX'!$J58/$F55,
IF(AQ$4&lt;'2.1 Kraftwerk allgemein'!$F$16+$F55,
('2.5 CAPEX'!$J58+SUM(OFFSET('2.5 CAPEX'!AV58,0,-MIN(MAX($F55-1-('2.1 Kraftwerk allgemein'!$F$16-'2.1 Kraftwerk allgemein'!$F$15+1),0),COLUMN(AH55)-1-('2.1 Kraftwerk allgemein'!$F$16-'2.1 Kraftwerk allgemein'!$F$15+1)),1,MIN(MAX($F55-('2.1 Kraftwerk allgemein'!$F$16-'2.1 Kraftwerk allgemein'!$F$15+1),1),COLUMN(AH55)-('2.1 Kraftwerk allgemein'!$F$16-'2.1 Kraftwerk allgemein'!$F$15+1)))))/$F55,
SUM(OFFSET('2.5 CAPEX'!AV58,0,-MIN($F55-1,COLUMN(AH55)-1),1,MIN($F55,COLUMN(AH55))))/$F55)))))),
IF(OR(ISNUMBER($D55)=FALSE,$F55=""),"",
IF(AND('2.5 CAPEX'!$L58&lt;&gt;"x",'2.5 CAPEX'!$M58&lt;&gt;"x"),0,
IF($F55=0,0,
IF(AQ$4&lt;'2.1 Kraftwerk allgemein'!$F$16,0,
IF(AQ$4='2.1 Kraftwerk allgemein'!$F$16,'2.5 CAPEX'!$J58/$F55,
IF(AQ$4&lt;'2.1 Kraftwerk allgemein'!$F$16+$F55,
('2.5 CAPEX'!$J58+SUM(OFFSET('2.5 CAPEX'!AV58,0,-MIN(MAX($F55-1-('2.1 Kraftwerk allgemein'!$F$16-'1.1 Allgemein'!$I$22+1),0),COLUMN(AH55)-1-('2.1 Kraftwerk allgemein'!$F$16-'1.1 Allgemein'!$I$22+1)),1,MIN(MAX($F55-('2.1 Kraftwerk allgemein'!$F$16-'1.1 Allgemein'!$I$22+1),1),COLUMN(AH55)-('2.1 Kraftwerk allgemein'!$F$16-'1.1 Allgemein'!$I$22+1)))))/$F55,
SUM(OFFSET('2.5 CAPEX'!AV58,0,-MIN($F55-1,COLUMN(AH55)-1),1,MIN($F55,COLUMN(AH55))))/$F55)))))))</f>
        <v/>
      </c>
      <c r="AR55" s="199" t="str">
        <f ca="1">IF('2.1 Kraftwerk allgemein'!$F$15&lt;'1.1 Allgemein'!$I$22,
IF(OR(ISNUMBER($D55)=FALSE,$F55=""),"",
IF(AND('2.5 CAPEX'!$L58&lt;&gt;"x",'2.5 CAPEX'!$M58&lt;&gt;"x"),0,
IF($F55=0,0,
IF(AR$4&lt;'2.1 Kraftwerk allgemein'!$F$16,0,
IF(AR$4='2.1 Kraftwerk allgemein'!$F$16,'2.5 CAPEX'!$J58/$F55,
IF(AR$4&lt;'2.1 Kraftwerk allgemein'!$F$16+$F55,
('2.5 CAPEX'!$J58+SUM(OFFSET('2.5 CAPEX'!AW58,0,-MIN(MAX($F55-1-('2.1 Kraftwerk allgemein'!$F$16-'2.1 Kraftwerk allgemein'!$F$15+1),0),COLUMN(AI55)-1-('2.1 Kraftwerk allgemein'!$F$16-'2.1 Kraftwerk allgemein'!$F$15+1)),1,MIN(MAX($F55-('2.1 Kraftwerk allgemein'!$F$16-'2.1 Kraftwerk allgemein'!$F$15+1),1),COLUMN(AI55)-('2.1 Kraftwerk allgemein'!$F$16-'2.1 Kraftwerk allgemein'!$F$15+1)))))/$F55,
SUM(OFFSET('2.5 CAPEX'!AW58,0,-MIN($F55-1,COLUMN(AI55)-1),1,MIN($F55,COLUMN(AI55))))/$F55)))))),
IF(OR(ISNUMBER($D55)=FALSE,$F55=""),"",
IF(AND('2.5 CAPEX'!$L58&lt;&gt;"x",'2.5 CAPEX'!$M58&lt;&gt;"x"),0,
IF($F55=0,0,
IF(AR$4&lt;'2.1 Kraftwerk allgemein'!$F$16,0,
IF(AR$4='2.1 Kraftwerk allgemein'!$F$16,'2.5 CAPEX'!$J58/$F55,
IF(AR$4&lt;'2.1 Kraftwerk allgemein'!$F$16+$F55,
('2.5 CAPEX'!$J58+SUM(OFFSET('2.5 CAPEX'!AW58,0,-MIN(MAX($F55-1-('2.1 Kraftwerk allgemein'!$F$16-'1.1 Allgemein'!$I$22+1),0),COLUMN(AI55)-1-('2.1 Kraftwerk allgemein'!$F$16-'1.1 Allgemein'!$I$22+1)),1,MIN(MAX($F55-('2.1 Kraftwerk allgemein'!$F$16-'1.1 Allgemein'!$I$22+1),1),COLUMN(AI55)-('2.1 Kraftwerk allgemein'!$F$16-'1.1 Allgemein'!$I$22+1)))))/$F55,
SUM(OFFSET('2.5 CAPEX'!AW58,0,-MIN($F55-1,COLUMN(AI55)-1),1,MIN($F55,COLUMN(AI55))))/$F55)))))))</f>
        <v/>
      </c>
      <c r="AS55" s="199" t="str">
        <f ca="1">IF('2.1 Kraftwerk allgemein'!$F$15&lt;'1.1 Allgemein'!$I$22,
IF(OR(ISNUMBER($D55)=FALSE,$F55=""),"",
IF(AND('2.5 CAPEX'!$L58&lt;&gt;"x",'2.5 CAPEX'!$M58&lt;&gt;"x"),0,
IF($F55=0,0,
IF(AS$4&lt;'2.1 Kraftwerk allgemein'!$F$16,0,
IF(AS$4='2.1 Kraftwerk allgemein'!$F$16,'2.5 CAPEX'!$J58/$F55,
IF(AS$4&lt;'2.1 Kraftwerk allgemein'!$F$16+$F55,
('2.5 CAPEX'!$J58+SUM(OFFSET('2.5 CAPEX'!AX58,0,-MIN(MAX($F55-1-('2.1 Kraftwerk allgemein'!$F$16-'2.1 Kraftwerk allgemein'!$F$15+1),0),COLUMN(AJ55)-1-('2.1 Kraftwerk allgemein'!$F$16-'2.1 Kraftwerk allgemein'!$F$15+1)),1,MIN(MAX($F55-('2.1 Kraftwerk allgemein'!$F$16-'2.1 Kraftwerk allgemein'!$F$15+1),1),COLUMN(AJ55)-('2.1 Kraftwerk allgemein'!$F$16-'2.1 Kraftwerk allgemein'!$F$15+1)))))/$F55,
SUM(OFFSET('2.5 CAPEX'!AX58,0,-MIN($F55-1,COLUMN(AJ55)-1),1,MIN($F55,COLUMN(AJ55))))/$F55)))))),
IF(OR(ISNUMBER($D55)=FALSE,$F55=""),"",
IF(AND('2.5 CAPEX'!$L58&lt;&gt;"x",'2.5 CAPEX'!$M58&lt;&gt;"x"),0,
IF($F55=0,0,
IF(AS$4&lt;'2.1 Kraftwerk allgemein'!$F$16,0,
IF(AS$4='2.1 Kraftwerk allgemein'!$F$16,'2.5 CAPEX'!$J58/$F55,
IF(AS$4&lt;'2.1 Kraftwerk allgemein'!$F$16+$F55,
('2.5 CAPEX'!$J58+SUM(OFFSET('2.5 CAPEX'!AX58,0,-MIN(MAX($F55-1-('2.1 Kraftwerk allgemein'!$F$16-'1.1 Allgemein'!$I$22+1),0),COLUMN(AJ55)-1-('2.1 Kraftwerk allgemein'!$F$16-'1.1 Allgemein'!$I$22+1)),1,MIN(MAX($F55-('2.1 Kraftwerk allgemein'!$F$16-'1.1 Allgemein'!$I$22+1),1),COLUMN(AJ55)-('2.1 Kraftwerk allgemein'!$F$16-'1.1 Allgemein'!$I$22+1)))))/$F55,
SUM(OFFSET('2.5 CAPEX'!AX58,0,-MIN($F55-1,COLUMN(AJ55)-1),1,MIN($F55,COLUMN(AJ55))))/$F55)))))))</f>
        <v/>
      </c>
      <c r="AT55" s="199" t="str">
        <f ca="1">IF('2.1 Kraftwerk allgemein'!$F$15&lt;'1.1 Allgemein'!$I$22,
IF(OR(ISNUMBER($D55)=FALSE,$F55=""),"",
IF(AND('2.5 CAPEX'!$L58&lt;&gt;"x",'2.5 CAPEX'!$M58&lt;&gt;"x"),0,
IF($F55=0,0,
IF(AT$4&lt;'2.1 Kraftwerk allgemein'!$F$16,0,
IF(AT$4='2.1 Kraftwerk allgemein'!$F$16,'2.5 CAPEX'!$J58/$F55,
IF(AT$4&lt;'2.1 Kraftwerk allgemein'!$F$16+$F55,
('2.5 CAPEX'!$J58+SUM(OFFSET('2.5 CAPEX'!AY58,0,-MIN(MAX($F55-1-('2.1 Kraftwerk allgemein'!$F$16-'2.1 Kraftwerk allgemein'!$F$15+1),0),COLUMN(AK55)-1-('2.1 Kraftwerk allgemein'!$F$16-'2.1 Kraftwerk allgemein'!$F$15+1)),1,MIN(MAX($F55-('2.1 Kraftwerk allgemein'!$F$16-'2.1 Kraftwerk allgemein'!$F$15+1),1),COLUMN(AK55)-('2.1 Kraftwerk allgemein'!$F$16-'2.1 Kraftwerk allgemein'!$F$15+1)))))/$F55,
SUM(OFFSET('2.5 CAPEX'!AY58,0,-MIN($F55-1,COLUMN(AK55)-1),1,MIN($F55,COLUMN(AK55))))/$F55)))))),
IF(OR(ISNUMBER($D55)=FALSE,$F55=""),"",
IF(AND('2.5 CAPEX'!$L58&lt;&gt;"x",'2.5 CAPEX'!$M58&lt;&gt;"x"),0,
IF($F55=0,0,
IF(AT$4&lt;'2.1 Kraftwerk allgemein'!$F$16,0,
IF(AT$4='2.1 Kraftwerk allgemein'!$F$16,'2.5 CAPEX'!$J58/$F55,
IF(AT$4&lt;'2.1 Kraftwerk allgemein'!$F$16+$F55,
('2.5 CAPEX'!$J58+SUM(OFFSET('2.5 CAPEX'!AY58,0,-MIN(MAX($F55-1-('2.1 Kraftwerk allgemein'!$F$16-'1.1 Allgemein'!$I$22+1),0),COLUMN(AK55)-1-('2.1 Kraftwerk allgemein'!$F$16-'1.1 Allgemein'!$I$22+1)),1,MIN(MAX($F55-('2.1 Kraftwerk allgemein'!$F$16-'1.1 Allgemein'!$I$22+1),1),COLUMN(AK55)-('2.1 Kraftwerk allgemein'!$F$16-'1.1 Allgemein'!$I$22+1)))))/$F55,
SUM(OFFSET('2.5 CAPEX'!AY58,0,-MIN($F55-1,COLUMN(AK55)-1),1,MIN($F55,COLUMN(AK55))))/$F55)))))))</f>
        <v/>
      </c>
      <c r="AU55" s="199" t="str">
        <f ca="1">IF('2.1 Kraftwerk allgemein'!$F$15&lt;'1.1 Allgemein'!$I$22,
IF(OR(ISNUMBER($D55)=FALSE,$F55=""),"",
IF(AND('2.5 CAPEX'!$L58&lt;&gt;"x",'2.5 CAPEX'!$M58&lt;&gt;"x"),0,
IF($F55=0,0,
IF(AU$4&lt;'2.1 Kraftwerk allgemein'!$F$16,0,
IF(AU$4='2.1 Kraftwerk allgemein'!$F$16,'2.5 CAPEX'!$J58/$F55,
IF(AU$4&lt;'2.1 Kraftwerk allgemein'!$F$16+$F55,
('2.5 CAPEX'!$J58+SUM(OFFSET('2.5 CAPEX'!AZ58,0,-MIN(MAX($F55-1-('2.1 Kraftwerk allgemein'!$F$16-'2.1 Kraftwerk allgemein'!$F$15+1),0),COLUMN(AL55)-1-('2.1 Kraftwerk allgemein'!$F$16-'2.1 Kraftwerk allgemein'!$F$15+1)),1,MIN(MAX($F55-('2.1 Kraftwerk allgemein'!$F$16-'2.1 Kraftwerk allgemein'!$F$15+1),1),COLUMN(AL55)-('2.1 Kraftwerk allgemein'!$F$16-'2.1 Kraftwerk allgemein'!$F$15+1)))))/$F55,
SUM(OFFSET('2.5 CAPEX'!AZ58,0,-MIN($F55-1,COLUMN(AL55)-1),1,MIN($F55,COLUMN(AL55))))/$F55)))))),
IF(OR(ISNUMBER($D55)=FALSE,$F55=""),"",
IF(AND('2.5 CAPEX'!$L58&lt;&gt;"x",'2.5 CAPEX'!$M58&lt;&gt;"x"),0,
IF($F55=0,0,
IF(AU$4&lt;'2.1 Kraftwerk allgemein'!$F$16,0,
IF(AU$4='2.1 Kraftwerk allgemein'!$F$16,'2.5 CAPEX'!$J58/$F55,
IF(AU$4&lt;'2.1 Kraftwerk allgemein'!$F$16+$F55,
('2.5 CAPEX'!$J58+SUM(OFFSET('2.5 CAPEX'!AZ58,0,-MIN(MAX($F55-1-('2.1 Kraftwerk allgemein'!$F$16-'1.1 Allgemein'!$I$22+1),0),COLUMN(AL55)-1-('2.1 Kraftwerk allgemein'!$F$16-'1.1 Allgemein'!$I$22+1)),1,MIN(MAX($F55-('2.1 Kraftwerk allgemein'!$F$16-'1.1 Allgemein'!$I$22+1),1),COLUMN(AL55)-('2.1 Kraftwerk allgemein'!$F$16-'1.1 Allgemein'!$I$22+1)))))/$F55,
SUM(OFFSET('2.5 CAPEX'!AZ58,0,-MIN($F55-1,COLUMN(AL55)-1),1,MIN($F55,COLUMN(AL55))))/$F55)))))))</f>
        <v/>
      </c>
      <c r="AV55" s="199" t="str">
        <f ca="1">IF('2.1 Kraftwerk allgemein'!$F$15&lt;'1.1 Allgemein'!$I$22,
IF(OR(ISNUMBER($D55)=FALSE,$F55=""),"",
IF(AND('2.5 CAPEX'!$L58&lt;&gt;"x",'2.5 CAPEX'!$M58&lt;&gt;"x"),0,
IF($F55=0,0,
IF(AV$4&lt;'2.1 Kraftwerk allgemein'!$F$16,0,
IF(AV$4='2.1 Kraftwerk allgemein'!$F$16,'2.5 CAPEX'!$J58/$F55,
IF(AV$4&lt;'2.1 Kraftwerk allgemein'!$F$16+$F55,
('2.5 CAPEX'!$J58+SUM(OFFSET('2.5 CAPEX'!BA58,0,-MIN(MAX($F55-1-('2.1 Kraftwerk allgemein'!$F$16-'2.1 Kraftwerk allgemein'!$F$15+1),0),COLUMN(AM55)-1-('2.1 Kraftwerk allgemein'!$F$16-'2.1 Kraftwerk allgemein'!$F$15+1)),1,MIN(MAX($F55-('2.1 Kraftwerk allgemein'!$F$16-'2.1 Kraftwerk allgemein'!$F$15+1),1),COLUMN(AM55)-('2.1 Kraftwerk allgemein'!$F$16-'2.1 Kraftwerk allgemein'!$F$15+1)))))/$F55,
SUM(OFFSET('2.5 CAPEX'!BA58,0,-MIN($F55-1,COLUMN(AM55)-1),1,MIN($F55,COLUMN(AM55))))/$F55)))))),
IF(OR(ISNUMBER($D55)=FALSE,$F55=""),"",
IF(AND('2.5 CAPEX'!$L58&lt;&gt;"x",'2.5 CAPEX'!$M58&lt;&gt;"x"),0,
IF($F55=0,0,
IF(AV$4&lt;'2.1 Kraftwerk allgemein'!$F$16,0,
IF(AV$4='2.1 Kraftwerk allgemein'!$F$16,'2.5 CAPEX'!$J58/$F55,
IF(AV$4&lt;'2.1 Kraftwerk allgemein'!$F$16+$F55,
('2.5 CAPEX'!$J58+SUM(OFFSET('2.5 CAPEX'!BA58,0,-MIN(MAX($F55-1-('2.1 Kraftwerk allgemein'!$F$16-'1.1 Allgemein'!$I$22+1),0),COLUMN(AM55)-1-('2.1 Kraftwerk allgemein'!$F$16-'1.1 Allgemein'!$I$22+1)),1,MIN(MAX($F55-('2.1 Kraftwerk allgemein'!$F$16-'1.1 Allgemein'!$I$22+1),1),COLUMN(AM55)-('2.1 Kraftwerk allgemein'!$F$16-'1.1 Allgemein'!$I$22+1)))))/$F55,
SUM(OFFSET('2.5 CAPEX'!BA58,0,-MIN($F55-1,COLUMN(AM55)-1),1,MIN($F55,COLUMN(AM55))))/$F55)))))))</f>
        <v/>
      </c>
      <c r="AW55" s="199" t="str">
        <f ca="1">IF('2.1 Kraftwerk allgemein'!$F$15&lt;'1.1 Allgemein'!$I$22,
IF(OR(ISNUMBER($D55)=FALSE,$F55=""),"",
IF(AND('2.5 CAPEX'!$L58&lt;&gt;"x",'2.5 CAPEX'!$M58&lt;&gt;"x"),0,
IF($F55=0,0,
IF(AW$4&lt;'2.1 Kraftwerk allgemein'!$F$16,0,
IF(AW$4='2.1 Kraftwerk allgemein'!$F$16,'2.5 CAPEX'!$J58/$F55,
IF(AW$4&lt;'2.1 Kraftwerk allgemein'!$F$16+$F55,
('2.5 CAPEX'!$J58+SUM(OFFSET('2.5 CAPEX'!BB58,0,-MIN(MAX($F55-1-('2.1 Kraftwerk allgemein'!$F$16-'2.1 Kraftwerk allgemein'!$F$15+1),0),COLUMN(AN55)-1-('2.1 Kraftwerk allgemein'!$F$16-'2.1 Kraftwerk allgemein'!$F$15+1)),1,MIN(MAX($F55-('2.1 Kraftwerk allgemein'!$F$16-'2.1 Kraftwerk allgemein'!$F$15+1),1),COLUMN(AN55)-('2.1 Kraftwerk allgemein'!$F$16-'2.1 Kraftwerk allgemein'!$F$15+1)))))/$F55,
SUM(OFFSET('2.5 CAPEX'!BB58,0,-MIN($F55-1,COLUMN(AN55)-1),1,MIN($F55,COLUMN(AN55))))/$F55)))))),
IF(OR(ISNUMBER($D55)=FALSE,$F55=""),"",
IF(AND('2.5 CAPEX'!$L58&lt;&gt;"x",'2.5 CAPEX'!$M58&lt;&gt;"x"),0,
IF($F55=0,0,
IF(AW$4&lt;'2.1 Kraftwerk allgemein'!$F$16,0,
IF(AW$4='2.1 Kraftwerk allgemein'!$F$16,'2.5 CAPEX'!$J58/$F55,
IF(AW$4&lt;'2.1 Kraftwerk allgemein'!$F$16+$F55,
('2.5 CAPEX'!$J58+SUM(OFFSET('2.5 CAPEX'!BB58,0,-MIN(MAX($F55-1-('2.1 Kraftwerk allgemein'!$F$16-'1.1 Allgemein'!$I$22+1),0),COLUMN(AN55)-1-('2.1 Kraftwerk allgemein'!$F$16-'1.1 Allgemein'!$I$22+1)),1,MIN(MAX($F55-('2.1 Kraftwerk allgemein'!$F$16-'1.1 Allgemein'!$I$22+1),1),COLUMN(AN55)-('2.1 Kraftwerk allgemein'!$F$16-'1.1 Allgemein'!$I$22+1)))))/$F55,
SUM(OFFSET('2.5 CAPEX'!BB58,0,-MIN($F55-1,COLUMN(AN55)-1),1,MIN($F55,COLUMN(AN55))))/$F55)))))))</f>
        <v/>
      </c>
      <c r="AX55" s="199" t="str">
        <f ca="1">IF('2.1 Kraftwerk allgemein'!$F$15&lt;'1.1 Allgemein'!$I$22,
IF(OR(ISNUMBER($D55)=FALSE,$F55=""),"",
IF(AND('2.5 CAPEX'!$L58&lt;&gt;"x",'2.5 CAPEX'!$M58&lt;&gt;"x"),0,
IF($F55=0,0,
IF(AX$4&lt;'2.1 Kraftwerk allgemein'!$F$16,0,
IF(AX$4='2.1 Kraftwerk allgemein'!$F$16,'2.5 CAPEX'!$J58/$F55,
IF(AX$4&lt;'2.1 Kraftwerk allgemein'!$F$16+$F55,
('2.5 CAPEX'!$J58+SUM(OFFSET('2.5 CAPEX'!BC58,0,-MIN(MAX($F55-1-('2.1 Kraftwerk allgemein'!$F$16-'2.1 Kraftwerk allgemein'!$F$15+1),0),COLUMN(AO55)-1-('2.1 Kraftwerk allgemein'!$F$16-'2.1 Kraftwerk allgemein'!$F$15+1)),1,MIN(MAX($F55-('2.1 Kraftwerk allgemein'!$F$16-'2.1 Kraftwerk allgemein'!$F$15+1),1),COLUMN(AO55)-('2.1 Kraftwerk allgemein'!$F$16-'2.1 Kraftwerk allgemein'!$F$15+1)))))/$F55,
SUM(OFFSET('2.5 CAPEX'!BC58,0,-MIN($F55-1,COLUMN(AO55)-1),1,MIN($F55,COLUMN(AO55))))/$F55)))))),
IF(OR(ISNUMBER($D55)=FALSE,$F55=""),"",
IF(AND('2.5 CAPEX'!$L58&lt;&gt;"x",'2.5 CAPEX'!$M58&lt;&gt;"x"),0,
IF($F55=0,0,
IF(AX$4&lt;'2.1 Kraftwerk allgemein'!$F$16,0,
IF(AX$4='2.1 Kraftwerk allgemein'!$F$16,'2.5 CAPEX'!$J58/$F55,
IF(AX$4&lt;'2.1 Kraftwerk allgemein'!$F$16+$F55,
('2.5 CAPEX'!$J58+SUM(OFFSET('2.5 CAPEX'!BC58,0,-MIN(MAX($F55-1-('2.1 Kraftwerk allgemein'!$F$16-'1.1 Allgemein'!$I$22+1),0),COLUMN(AO55)-1-('2.1 Kraftwerk allgemein'!$F$16-'1.1 Allgemein'!$I$22+1)),1,MIN(MAX($F55-('2.1 Kraftwerk allgemein'!$F$16-'1.1 Allgemein'!$I$22+1),1),COLUMN(AO55)-('2.1 Kraftwerk allgemein'!$F$16-'1.1 Allgemein'!$I$22+1)))))/$F55,
SUM(OFFSET('2.5 CAPEX'!BC58,0,-MIN($F55-1,COLUMN(AO55)-1),1,MIN($F55,COLUMN(AO55))))/$F55)))))))</f>
        <v/>
      </c>
      <c r="AY55" s="199" t="str">
        <f ca="1">IF('2.1 Kraftwerk allgemein'!$F$15&lt;'1.1 Allgemein'!$I$22,
IF(OR(ISNUMBER($D55)=FALSE,$F55=""),"",
IF(AND('2.5 CAPEX'!$L58&lt;&gt;"x",'2.5 CAPEX'!$M58&lt;&gt;"x"),0,
IF($F55=0,0,
IF(AY$4&lt;'2.1 Kraftwerk allgemein'!$F$16,0,
IF(AY$4='2.1 Kraftwerk allgemein'!$F$16,'2.5 CAPEX'!$J58/$F55,
IF(AY$4&lt;'2.1 Kraftwerk allgemein'!$F$16+$F55,
('2.5 CAPEX'!$J58+SUM(OFFSET('2.5 CAPEX'!BD58,0,-MIN(MAX($F55-1-('2.1 Kraftwerk allgemein'!$F$16-'2.1 Kraftwerk allgemein'!$F$15+1),0),COLUMN(AP55)-1-('2.1 Kraftwerk allgemein'!$F$16-'2.1 Kraftwerk allgemein'!$F$15+1)),1,MIN(MAX($F55-('2.1 Kraftwerk allgemein'!$F$16-'2.1 Kraftwerk allgemein'!$F$15+1),1),COLUMN(AP55)-('2.1 Kraftwerk allgemein'!$F$16-'2.1 Kraftwerk allgemein'!$F$15+1)))))/$F55,
SUM(OFFSET('2.5 CAPEX'!BD58,0,-MIN($F55-1,COLUMN(AP55)-1),1,MIN($F55,COLUMN(AP55))))/$F55)))))),
IF(OR(ISNUMBER($D55)=FALSE,$F55=""),"",
IF(AND('2.5 CAPEX'!$L58&lt;&gt;"x",'2.5 CAPEX'!$M58&lt;&gt;"x"),0,
IF($F55=0,0,
IF(AY$4&lt;'2.1 Kraftwerk allgemein'!$F$16,0,
IF(AY$4='2.1 Kraftwerk allgemein'!$F$16,'2.5 CAPEX'!$J58/$F55,
IF(AY$4&lt;'2.1 Kraftwerk allgemein'!$F$16+$F55,
('2.5 CAPEX'!$J58+SUM(OFFSET('2.5 CAPEX'!BD58,0,-MIN(MAX($F55-1-('2.1 Kraftwerk allgemein'!$F$16-'1.1 Allgemein'!$I$22+1),0),COLUMN(AP55)-1-('2.1 Kraftwerk allgemein'!$F$16-'1.1 Allgemein'!$I$22+1)),1,MIN(MAX($F55-('2.1 Kraftwerk allgemein'!$F$16-'1.1 Allgemein'!$I$22+1),1),COLUMN(AP55)-('2.1 Kraftwerk allgemein'!$F$16-'1.1 Allgemein'!$I$22+1)))))/$F55,
SUM(OFFSET('2.5 CAPEX'!BD58,0,-MIN($F55-1,COLUMN(AP55)-1),1,MIN($F55,COLUMN(AP55))))/$F55)))))))</f>
        <v/>
      </c>
      <c r="AZ55" s="199" t="str">
        <f ca="1">IF('2.1 Kraftwerk allgemein'!$F$15&lt;'1.1 Allgemein'!$I$22,
IF(OR(ISNUMBER($D55)=FALSE,$F55=""),"",
IF(AND('2.5 CAPEX'!$L58&lt;&gt;"x",'2.5 CAPEX'!$M58&lt;&gt;"x"),0,
IF($F55=0,0,
IF(AZ$4&lt;'2.1 Kraftwerk allgemein'!$F$16,0,
IF(AZ$4='2.1 Kraftwerk allgemein'!$F$16,'2.5 CAPEX'!$J58/$F55,
IF(AZ$4&lt;'2.1 Kraftwerk allgemein'!$F$16+$F55,
('2.5 CAPEX'!$J58+SUM(OFFSET('2.5 CAPEX'!BE58,0,-MIN(MAX($F55-1-('2.1 Kraftwerk allgemein'!$F$16-'2.1 Kraftwerk allgemein'!$F$15+1),0),COLUMN(AQ55)-1-('2.1 Kraftwerk allgemein'!$F$16-'2.1 Kraftwerk allgemein'!$F$15+1)),1,MIN(MAX($F55-('2.1 Kraftwerk allgemein'!$F$16-'2.1 Kraftwerk allgemein'!$F$15+1),1),COLUMN(AQ55)-('2.1 Kraftwerk allgemein'!$F$16-'2.1 Kraftwerk allgemein'!$F$15+1)))))/$F55,
SUM(OFFSET('2.5 CAPEX'!BE58,0,-MIN($F55-1,COLUMN(AQ55)-1),1,MIN($F55,COLUMN(AQ55))))/$F55)))))),
IF(OR(ISNUMBER($D55)=FALSE,$F55=""),"",
IF(AND('2.5 CAPEX'!$L58&lt;&gt;"x",'2.5 CAPEX'!$M58&lt;&gt;"x"),0,
IF($F55=0,0,
IF(AZ$4&lt;'2.1 Kraftwerk allgemein'!$F$16,0,
IF(AZ$4='2.1 Kraftwerk allgemein'!$F$16,'2.5 CAPEX'!$J58/$F55,
IF(AZ$4&lt;'2.1 Kraftwerk allgemein'!$F$16+$F55,
('2.5 CAPEX'!$J58+SUM(OFFSET('2.5 CAPEX'!BE58,0,-MIN(MAX($F55-1-('2.1 Kraftwerk allgemein'!$F$16-'1.1 Allgemein'!$I$22+1),0),COLUMN(AQ55)-1-('2.1 Kraftwerk allgemein'!$F$16-'1.1 Allgemein'!$I$22+1)),1,MIN(MAX($F55-('2.1 Kraftwerk allgemein'!$F$16-'1.1 Allgemein'!$I$22+1),1),COLUMN(AQ55)-('2.1 Kraftwerk allgemein'!$F$16-'1.1 Allgemein'!$I$22+1)))))/$F55,
SUM(OFFSET('2.5 CAPEX'!BE58,0,-MIN($F55-1,COLUMN(AQ55)-1),1,MIN($F55,COLUMN(AQ55))))/$F55)))))))</f>
        <v/>
      </c>
      <c r="BA55" s="199" t="str">
        <f ca="1">IF('2.1 Kraftwerk allgemein'!$F$15&lt;'1.1 Allgemein'!$I$22,
IF(OR(ISNUMBER($D55)=FALSE,$F55=""),"",
IF(AND('2.5 CAPEX'!$L58&lt;&gt;"x",'2.5 CAPEX'!$M58&lt;&gt;"x"),0,
IF($F55=0,0,
IF(BA$4&lt;'2.1 Kraftwerk allgemein'!$F$16,0,
IF(BA$4='2.1 Kraftwerk allgemein'!$F$16,'2.5 CAPEX'!$J58/$F55,
IF(BA$4&lt;'2.1 Kraftwerk allgemein'!$F$16+$F55,
('2.5 CAPEX'!$J58+SUM(OFFSET('2.5 CAPEX'!BF58,0,-MIN(MAX($F55-1-('2.1 Kraftwerk allgemein'!$F$16-'2.1 Kraftwerk allgemein'!$F$15+1),0),COLUMN(AR55)-1-('2.1 Kraftwerk allgemein'!$F$16-'2.1 Kraftwerk allgemein'!$F$15+1)),1,MIN(MAX($F55-('2.1 Kraftwerk allgemein'!$F$16-'2.1 Kraftwerk allgemein'!$F$15+1),1),COLUMN(AR55)-('2.1 Kraftwerk allgemein'!$F$16-'2.1 Kraftwerk allgemein'!$F$15+1)))))/$F55,
SUM(OFFSET('2.5 CAPEX'!BF58,0,-MIN($F55-1,COLUMN(AR55)-1),1,MIN($F55,COLUMN(AR55))))/$F55)))))),
IF(OR(ISNUMBER($D55)=FALSE,$F55=""),"",
IF(AND('2.5 CAPEX'!$L58&lt;&gt;"x",'2.5 CAPEX'!$M58&lt;&gt;"x"),0,
IF($F55=0,0,
IF(BA$4&lt;'2.1 Kraftwerk allgemein'!$F$16,0,
IF(BA$4='2.1 Kraftwerk allgemein'!$F$16,'2.5 CAPEX'!$J58/$F55,
IF(BA$4&lt;'2.1 Kraftwerk allgemein'!$F$16+$F55,
('2.5 CAPEX'!$J58+SUM(OFFSET('2.5 CAPEX'!BF58,0,-MIN(MAX($F55-1-('2.1 Kraftwerk allgemein'!$F$16-'1.1 Allgemein'!$I$22+1),0),COLUMN(AR55)-1-('2.1 Kraftwerk allgemein'!$F$16-'1.1 Allgemein'!$I$22+1)),1,MIN(MAX($F55-('2.1 Kraftwerk allgemein'!$F$16-'1.1 Allgemein'!$I$22+1),1),COLUMN(AR55)-('2.1 Kraftwerk allgemein'!$F$16-'1.1 Allgemein'!$I$22+1)))))/$F55,
SUM(OFFSET('2.5 CAPEX'!BF58,0,-MIN($F55-1,COLUMN(AR55)-1),1,MIN($F55,COLUMN(AR55))))/$F55)))))))</f>
        <v/>
      </c>
      <c r="BB55" s="199" t="str">
        <f ca="1">IF('2.1 Kraftwerk allgemein'!$F$15&lt;'1.1 Allgemein'!$I$22,
IF(OR(ISNUMBER($D55)=FALSE,$F55=""),"",
IF(AND('2.5 CAPEX'!$L58&lt;&gt;"x",'2.5 CAPEX'!$M58&lt;&gt;"x"),0,
IF($F55=0,0,
IF(BB$4&lt;'2.1 Kraftwerk allgemein'!$F$16,0,
IF(BB$4='2.1 Kraftwerk allgemein'!$F$16,'2.5 CAPEX'!$J58/$F55,
IF(BB$4&lt;'2.1 Kraftwerk allgemein'!$F$16+$F55,
('2.5 CAPEX'!$J58+SUM(OFFSET('2.5 CAPEX'!BG58,0,-MIN(MAX($F55-1-('2.1 Kraftwerk allgemein'!$F$16-'2.1 Kraftwerk allgemein'!$F$15+1),0),COLUMN(AS55)-1-('2.1 Kraftwerk allgemein'!$F$16-'2.1 Kraftwerk allgemein'!$F$15+1)),1,MIN(MAX($F55-('2.1 Kraftwerk allgemein'!$F$16-'2.1 Kraftwerk allgemein'!$F$15+1),1),COLUMN(AS55)-('2.1 Kraftwerk allgemein'!$F$16-'2.1 Kraftwerk allgemein'!$F$15+1)))))/$F55,
SUM(OFFSET('2.5 CAPEX'!BG58,0,-MIN($F55-1,COLUMN(AS55)-1),1,MIN($F55,COLUMN(AS55))))/$F55)))))),
IF(OR(ISNUMBER($D55)=FALSE,$F55=""),"",
IF(AND('2.5 CAPEX'!$L58&lt;&gt;"x",'2.5 CAPEX'!$M58&lt;&gt;"x"),0,
IF($F55=0,0,
IF(BB$4&lt;'2.1 Kraftwerk allgemein'!$F$16,0,
IF(BB$4='2.1 Kraftwerk allgemein'!$F$16,'2.5 CAPEX'!$J58/$F55,
IF(BB$4&lt;'2.1 Kraftwerk allgemein'!$F$16+$F55,
('2.5 CAPEX'!$J58+SUM(OFFSET('2.5 CAPEX'!BG58,0,-MIN(MAX($F55-1-('2.1 Kraftwerk allgemein'!$F$16-'1.1 Allgemein'!$I$22+1),0),COLUMN(AS55)-1-('2.1 Kraftwerk allgemein'!$F$16-'1.1 Allgemein'!$I$22+1)),1,MIN(MAX($F55-('2.1 Kraftwerk allgemein'!$F$16-'1.1 Allgemein'!$I$22+1),1),COLUMN(AS55)-('2.1 Kraftwerk allgemein'!$F$16-'1.1 Allgemein'!$I$22+1)))))/$F55,
SUM(OFFSET('2.5 CAPEX'!BG58,0,-MIN($F55-1,COLUMN(AS55)-1),1,MIN($F55,COLUMN(AS55))))/$F55)))))))</f>
        <v/>
      </c>
      <c r="BC55" s="199" t="str">
        <f ca="1">IF('2.1 Kraftwerk allgemein'!$F$15&lt;'1.1 Allgemein'!$I$22,
IF(OR(ISNUMBER($D55)=FALSE,$F55=""),"",
IF(AND('2.5 CAPEX'!$L58&lt;&gt;"x",'2.5 CAPEX'!$M58&lt;&gt;"x"),0,
IF($F55=0,0,
IF(BC$4&lt;'2.1 Kraftwerk allgemein'!$F$16,0,
IF(BC$4='2.1 Kraftwerk allgemein'!$F$16,'2.5 CAPEX'!$J58/$F55,
IF(BC$4&lt;'2.1 Kraftwerk allgemein'!$F$16+$F55,
('2.5 CAPEX'!$J58+SUM(OFFSET('2.5 CAPEX'!BH58,0,-MIN(MAX($F55-1-('2.1 Kraftwerk allgemein'!$F$16-'2.1 Kraftwerk allgemein'!$F$15+1),0),COLUMN(AT55)-1-('2.1 Kraftwerk allgemein'!$F$16-'2.1 Kraftwerk allgemein'!$F$15+1)),1,MIN(MAX($F55-('2.1 Kraftwerk allgemein'!$F$16-'2.1 Kraftwerk allgemein'!$F$15+1),1),COLUMN(AT55)-('2.1 Kraftwerk allgemein'!$F$16-'2.1 Kraftwerk allgemein'!$F$15+1)))))/$F55,
SUM(OFFSET('2.5 CAPEX'!BH58,0,-MIN($F55-1,COLUMN(AT55)-1),1,MIN($F55,COLUMN(AT55))))/$F55)))))),
IF(OR(ISNUMBER($D55)=FALSE,$F55=""),"",
IF(AND('2.5 CAPEX'!$L58&lt;&gt;"x",'2.5 CAPEX'!$M58&lt;&gt;"x"),0,
IF($F55=0,0,
IF(BC$4&lt;'2.1 Kraftwerk allgemein'!$F$16,0,
IF(BC$4='2.1 Kraftwerk allgemein'!$F$16,'2.5 CAPEX'!$J58/$F55,
IF(BC$4&lt;'2.1 Kraftwerk allgemein'!$F$16+$F55,
('2.5 CAPEX'!$J58+SUM(OFFSET('2.5 CAPEX'!BH58,0,-MIN(MAX($F55-1-('2.1 Kraftwerk allgemein'!$F$16-'1.1 Allgemein'!$I$22+1),0),COLUMN(AT55)-1-('2.1 Kraftwerk allgemein'!$F$16-'1.1 Allgemein'!$I$22+1)),1,MIN(MAX($F55-('2.1 Kraftwerk allgemein'!$F$16-'1.1 Allgemein'!$I$22+1),1),COLUMN(AT55)-('2.1 Kraftwerk allgemein'!$F$16-'1.1 Allgemein'!$I$22+1)))))/$F55,
SUM(OFFSET('2.5 CAPEX'!BH58,0,-MIN($F55-1,COLUMN(AT55)-1),1,MIN($F55,COLUMN(AT55))))/$F55)))))))</f>
        <v/>
      </c>
      <c r="BD55" s="199" t="str">
        <f ca="1">IF('2.1 Kraftwerk allgemein'!$F$15&lt;'1.1 Allgemein'!$I$22,
IF(OR(ISNUMBER($D55)=FALSE,$F55=""),"",
IF(AND('2.5 CAPEX'!$L58&lt;&gt;"x",'2.5 CAPEX'!$M58&lt;&gt;"x"),0,
IF($F55=0,0,
IF(BD$4&lt;'2.1 Kraftwerk allgemein'!$F$16,0,
IF(BD$4='2.1 Kraftwerk allgemein'!$F$16,'2.5 CAPEX'!$J58/$F55,
IF(BD$4&lt;'2.1 Kraftwerk allgemein'!$F$16+$F55,
('2.5 CAPEX'!$J58+SUM(OFFSET('2.5 CAPEX'!BI58,0,-MIN(MAX($F55-1-('2.1 Kraftwerk allgemein'!$F$16-'2.1 Kraftwerk allgemein'!$F$15+1),0),COLUMN(AU55)-1-('2.1 Kraftwerk allgemein'!$F$16-'2.1 Kraftwerk allgemein'!$F$15+1)),1,MIN(MAX($F55-('2.1 Kraftwerk allgemein'!$F$16-'2.1 Kraftwerk allgemein'!$F$15+1),1),COLUMN(AU55)-('2.1 Kraftwerk allgemein'!$F$16-'2.1 Kraftwerk allgemein'!$F$15+1)))))/$F55,
SUM(OFFSET('2.5 CAPEX'!BI58,0,-MIN($F55-1,COLUMN(AU55)-1),1,MIN($F55,COLUMN(AU55))))/$F55)))))),
IF(OR(ISNUMBER($D55)=FALSE,$F55=""),"",
IF(AND('2.5 CAPEX'!$L58&lt;&gt;"x",'2.5 CAPEX'!$M58&lt;&gt;"x"),0,
IF($F55=0,0,
IF(BD$4&lt;'2.1 Kraftwerk allgemein'!$F$16,0,
IF(BD$4='2.1 Kraftwerk allgemein'!$F$16,'2.5 CAPEX'!$J58/$F55,
IF(BD$4&lt;'2.1 Kraftwerk allgemein'!$F$16+$F55,
('2.5 CAPEX'!$J58+SUM(OFFSET('2.5 CAPEX'!BI58,0,-MIN(MAX($F55-1-('2.1 Kraftwerk allgemein'!$F$16-'1.1 Allgemein'!$I$22+1),0),COLUMN(AU55)-1-('2.1 Kraftwerk allgemein'!$F$16-'1.1 Allgemein'!$I$22+1)),1,MIN(MAX($F55-('2.1 Kraftwerk allgemein'!$F$16-'1.1 Allgemein'!$I$22+1),1),COLUMN(AU55)-('2.1 Kraftwerk allgemein'!$F$16-'1.1 Allgemein'!$I$22+1)))))/$F55,
SUM(OFFSET('2.5 CAPEX'!BI58,0,-MIN($F55-1,COLUMN(AU55)-1),1,MIN($F55,COLUMN(AU55))))/$F55)))))))</f>
        <v/>
      </c>
      <c r="BE55" s="199" t="str">
        <f ca="1">IF('2.1 Kraftwerk allgemein'!$F$15&lt;'1.1 Allgemein'!$I$22,
IF(OR(ISNUMBER($D55)=FALSE,$F55=""),"",
IF(AND('2.5 CAPEX'!$L58&lt;&gt;"x",'2.5 CAPEX'!$M58&lt;&gt;"x"),0,
IF($F55=0,0,
IF(BE$4&lt;'2.1 Kraftwerk allgemein'!$F$16,0,
IF(BE$4='2.1 Kraftwerk allgemein'!$F$16,'2.5 CAPEX'!$J58/$F55,
IF(BE$4&lt;'2.1 Kraftwerk allgemein'!$F$16+$F55,
('2.5 CAPEX'!$J58+SUM(OFFSET('2.5 CAPEX'!BJ58,0,-MIN(MAX($F55-1-('2.1 Kraftwerk allgemein'!$F$16-'2.1 Kraftwerk allgemein'!$F$15+1),0),COLUMN(AV55)-1-('2.1 Kraftwerk allgemein'!$F$16-'2.1 Kraftwerk allgemein'!$F$15+1)),1,MIN(MAX($F55-('2.1 Kraftwerk allgemein'!$F$16-'2.1 Kraftwerk allgemein'!$F$15+1),1),COLUMN(AV55)-('2.1 Kraftwerk allgemein'!$F$16-'2.1 Kraftwerk allgemein'!$F$15+1)))))/$F55,
SUM(OFFSET('2.5 CAPEX'!BJ58,0,-MIN($F55-1,COLUMN(AV55)-1),1,MIN($F55,COLUMN(AV55))))/$F55)))))),
IF(OR(ISNUMBER($D55)=FALSE,$F55=""),"",
IF(AND('2.5 CAPEX'!$L58&lt;&gt;"x",'2.5 CAPEX'!$M58&lt;&gt;"x"),0,
IF($F55=0,0,
IF(BE$4&lt;'2.1 Kraftwerk allgemein'!$F$16,0,
IF(BE$4='2.1 Kraftwerk allgemein'!$F$16,'2.5 CAPEX'!$J58/$F55,
IF(BE$4&lt;'2.1 Kraftwerk allgemein'!$F$16+$F55,
('2.5 CAPEX'!$J58+SUM(OFFSET('2.5 CAPEX'!BJ58,0,-MIN(MAX($F55-1-('2.1 Kraftwerk allgemein'!$F$16-'1.1 Allgemein'!$I$22+1),0),COLUMN(AV55)-1-('2.1 Kraftwerk allgemein'!$F$16-'1.1 Allgemein'!$I$22+1)),1,MIN(MAX($F55-('2.1 Kraftwerk allgemein'!$F$16-'1.1 Allgemein'!$I$22+1),1),COLUMN(AV55)-('2.1 Kraftwerk allgemein'!$F$16-'1.1 Allgemein'!$I$22+1)))))/$F55,
SUM(OFFSET('2.5 CAPEX'!BJ58,0,-MIN($F55-1,COLUMN(AV55)-1),1,MIN($F55,COLUMN(AV55))))/$F55)))))))</f>
        <v/>
      </c>
      <c r="BF55" s="199" t="str">
        <f ca="1">IF('2.1 Kraftwerk allgemein'!$F$15&lt;'1.1 Allgemein'!$I$22,
IF(OR(ISNUMBER($D55)=FALSE,$F55=""),"",
IF(AND('2.5 CAPEX'!$L58&lt;&gt;"x",'2.5 CAPEX'!$M58&lt;&gt;"x"),0,
IF($F55=0,0,
IF(BF$4&lt;'2.1 Kraftwerk allgemein'!$F$16,0,
IF(BF$4='2.1 Kraftwerk allgemein'!$F$16,'2.5 CAPEX'!$J58/$F55,
IF(BF$4&lt;'2.1 Kraftwerk allgemein'!$F$16+$F55,
('2.5 CAPEX'!$J58+SUM(OFFSET('2.5 CAPEX'!BK58,0,-MIN(MAX($F55-1-('2.1 Kraftwerk allgemein'!$F$16-'2.1 Kraftwerk allgemein'!$F$15+1),0),COLUMN(AW55)-1-('2.1 Kraftwerk allgemein'!$F$16-'2.1 Kraftwerk allgemein'!$F$15+1)),1,MIN(MAX($F55-('2.1 Kraftwerk allgemein'!$F$16-'2.1 Kraftwerk allgemein'!$F$15+1),1),COLUMN(AW55)-('2.1 Kraftwerk allgemein'!$F$16-'2.1 Kraftwerk allgemein'!$F$15+1)))))/$F55,
SUM(OFFSET('2.5 CAPEX'!BK58,0,-MIN($F55-1,COLUMN(AW55)-1),1,MIN($F55,COLUMN(AW55))))/$F55)))))),
IF(OR(ISNUMBER($D55)=FALSE,$F55=""),"",
IF(AND('2.5 CAPEX'!$L58&lt;&gt;"x",'2.5 CAPEX'!$M58&lt;&gt;"x"),0,
IF($F55=0,0,
IF(BF$4&lt;'2.1 Kraftwerk allgemein'!$F$16,0,
IF(BF$4='2.1 Kraftwerk allgemein'!$F$16,'2.5 CAPEX'!$J58/$F55,
IF(BF$4&lt;'2.1 Kraftwerk allgemein'!$F$16+$F55,
('2.5 CAPEX'!$J58+SUM(OFFSET('2.5 CAPEX'!BK58,0,-MIN(MAX($F55-1-('2.1 Kraftwerk allgemein'!$F$16-'1.1 Allgemein'!$I$22+1),0),COLUMN(AW55)-1-('2.1 Kraftwerk allgemein'!$F$16-'1.1 Allgemein'!$I$22+1)),1,MIN(MAX($F55-('2.1 Kraftwerk allgemein'!$F$16-'1.1 Allgemein'!$I$22+1),1),COLUMN(AW55)-('2.1 Kraftwerk allgemein'!$F$16-'1.1 Allgemein'!$I$22+1)))))/$F55,
SUM(OFFSET('2.5 CAPEX'!BK58,0,-MIN($F55-1,COLUMN(AW55)-1),1,MIN($F55,COLUMN(AW55))))/$F55)))))))</f>
        <v/>
      </c>
      <c r="BG55" s="199" t="str">
        <f ca="1">IF('2.1 Kraftwerk allgemein'!$F$15&lt;'1.1 Allgemein'!$I$22,
IF(OR(ISNUMBER($D55)=FALSE,$F55=""),"",
IF(AND('2.5 CAPEX'!$L58&lt;&gt;"x",'2.5 CAPEX'!$M58&lt;&gt;"x"),0,
IF($F55=0,0,
IF(BG$4&lt;'2.1 Kraftwerk allgemein'!$F$16,0,
IF(BG$4='2.1 Kraftwerk allgemein'!$F$16,'2.5 CAPEX'!$J58/$F55,
IF(BG$4&lt;'2.1 Kraftwerk allgemein'!$F$16+$F55,
('2.5 CAPEX'!$J58+SUM(OFFSET('2.5 CAPEX'!BL58,0,-MIN(MAX($F55-1-('2.1 Kraftwerk allgemein'!$F$16-'2.1 Kraftwerk allgemein'!$F$15+1),0),COLUMN(AX55)-1-('2.1 Kraftwerk allgemein'!$F$16-'2.1 Kraftwerk allgemein'!$F$15+1)),1,MIN(MAX($F55-('2.1 Kraftwerk allgemein'!$F$16-'2.1 Kraftwerk allgemein'!$F$15+1),1),COLUMN(AX55)-('2.1 Kraftwerk allgemein'!$F$16-'2.1 Kraftwerk allgemein'!$F$15+1)))))/$F55,
SUM(OFFSET('2.5 CAPEX'!BL58,0,-MIN($F55-1,COLUMN(AX55)-1),1,MIN($F55,COLUMN(AX55))))/$F55)))))),
IF(OR(ISNUMBER($D55)=FALSE,$F55=""),"",
IF(AND('2.5 CAPEX'!$L58&lt;&gt;"x",'2.5 CAPEX'!$M58&lt;&gt;"x"),0,
IF($F55=0,0,
IF(BG$4&lt;'2.1 Kraftwerk allgemein'!$F$16,0,
IF(BG$4='2.1 Kraftwerk allgemein'!$F$16,'2.5 CAPEX'!$J58/$F55,
IF(BG$4&lt;'2.1 Kraftwerk allgemein'!$F$16+$F55,
('2.5 CAPEX'!$J58+SUM(OFFSET('2.5 CAPEX'!BL58,0,-MIN(MAX($F55-1-('2.1 Kraftwerk allgemein'!$F$16-'1.1 Allgemein'!$I$22+1),0),COLUMN(AX55)-1-('2.1 Kraftwerk allgemein'!$F$16-'1.1 Allgemein'!$I$22+1)),1,MIN(MAX($F55-('2.1 Kraftwerk allgemein'!$F$16-'1.1 Allgemein'!$I$22+1),1),COLUMN(AX55)-('2.1 Kraftwerk allgemein'!$F$16-'1.1 Allgemein'!$I$22+1)))))/$F55,
SUM(OFFSET('2.5 CAPEX'!BL58,0,-MIN($F55-1,COLUMN(AX55)-1),1,MIN($F55,COLUMN(AX55))))/$F55)))))))</f>
        <v/>
      </c>
      <c r="BH55" s="199" t="str">
        <f ca="1">IF('2.1 Kraftwerk allgemein'!$F$15&lt;'1.1 Allgemein'!$I$22,
IF(OR(ISNUMBER($D55)=FALSE,$F55=""),"",
IF(AND('2.5 CAPEX'!$L58&lt;&gt;"x",'2.5 CAPEX'!$M58&lt;&gt;"x"),0,
IF($F55=0,0,
IF(BH$4&lt;'2.1 Kraftwerk allgemein'!$F$16,0,
IF(BH$4='2.1 Kraftwerk allgemein'!$F$16,'2.5 CAPEX'!$J58/$F55,
IF(BH$4&lt;'2.1 Kraftwerk allgemein'!$F$16+$F55,
('2.5 CAPEX'!$J58+SUM(OFFSET('2.5 CAPEX'!BM58,0,-MIN(MAX($F55-1-('2.1 Kraftwerk allgemein'!$F$16-'2.1 Kraftwerk allgemein'!$F$15+1),0),COLUMN(AY55)-1-('2.1 Kraftwerk allgemein'!$F$16-'2.1 Kraftwerk allgemein'!$F$15+1)),1,MIN(MAX($F55-('2.1 Kraftwerk allgemein'!$F$16-'2.1 Kraftwerk allgemein'!$F$15+1),1),COLUMN(AY55)-('2.1 Kraftwerk allgemein'!$F$16-'2.1 Kraftwerk allgemein'!$F$15+1)))))/$F55,
SUM(OFFSET('2.5 CAPEX'!BM58,0,-MIN($F55-1,COLUMN(AY55)-1),1,MIN($F55,COLUMN(AY55))))/$F55)))))),
IF(OR(ISNUMBER($D55)=FALSE,$F55=""),"",
IF(AND('2.5 CAPEX'!$L58&lt;&gt;"x",'2.5 CAPEX'!$M58&lt;&gt;"x"),0,
IF($F55=0,0,
IF(BH$4&lt;'2.1 Kraftwerk allgemein'!$F$16,0,
IF(BH$4='2.1 Kraftwerk allgemein'!$F$16,'2.5 CAPEX'!$J58/$F55,
IF(BH$4&lt;'2.1 Kraftwerk allgemein'!$F$16+$F55,
('2.5 CAPEX'!$J58+SUM(OFFSET('2.5 CAPEX'!BM58,0,-MIN(MAX($F55-1-('2.1 Kraftwerk allgemein'!$F$16-'1.1 Allgemein'!$I$22+1),0),COLUMN(AY55)-1-('2.1 Kraftwerk allgemein'!$F$16-'1.1 Allgemein'!$I$22+1)),1,MIN(MAX($F55-('2.1 Kraftwerk allgemein'!$F$16-'1.1 Allgemein'!$I$22+1),1),COLUMN(AY55)-('2.1 Kraftwerk allgemein'!$F$16-'1.1 Allgemein'!$I$22+1)))))/$F55,
SUM(OFFSET('2.5 CAPEX'!BM58,0,-MIN($F55-1,COLUMN(AY55)-1),1,MIN($F55,COLUMN(AY55))))/$F55)))))))</f>
        <v/>
      </c>
      <c r="BI55" s="199" t="str">
        <f ca="1">IF('2.1 Kraftwerk allgemein'!$F$15&lt;'1.1 Allgemein'!$I$22,
IF(OR(ISNUMBER($D55)=FALSE,$F55=""),"",
IF(AND('2.5 CAPEX'!$L58&lt;&gt;"x",'2.5 CAPEX'!$M58&lt;&gt;"x"),0,
IF($F55=0,0,
IF(BI$4&lt;'2.1 Kraftwerk allgemein'!$F$16,0,
IF(BI$4='2.1 Kraftwerk allgemein'!$F$16,'2.5 CAPEX'!$J58/$F55,
IF(BI$4&lt;'2.1 Kraftwerk allgemein'!$F$16+$F55,
('2.5 CAPEX'!$J58+SUM(OFFSET('2.5 CAPEX'!BN58,0,-MIN(MAX($F55-1-('2.1 Kraftwerk allgemein'!$F$16-'2.1 Kraftwerk allgemein'!$F$15+1),0),COLUMN(AZ55)-1-('2.1 Kraftwerk allgemein'!$F$16-'2.1 Kraftwerk allgemein'!$F$15+1)),1,MIN(MAX($F55-('2.1 Kraftwerk allgemein'!$F$16-'2.1 Kraftwerk allgemein'!$F$15+1),1),COLUMN(AZ55)-('2.1 Kraftwerk allgemein'!$F$16-'2.1 Kraftwerk allgemein'!$F$15+1)))))/$F55,
SUM(OFFSET('2.5 CAPEX'!BN58,0,-MIN($F55-1,COLUMN(AZ55)-1),1,MIN($F55,COLUMN(AZ55))))/$F55)))))),
IF(OR(ISNUMBER($D55)=FALSE,$F55=""),"",
IF(AND('2.5 CAPEX'!$L58&lt;&gt;"x",'2.5 CAPEX'!$M58&lt;&gt;"x"),0,
IF($F55=0,0,
IF(BI$4&lt;'2.1 Kraftwerk allgemein'!$F$16,0,
IF(BI$4='2.1 Kraftwerk allgemein'!$F$16,'2.5 CAPEX'!$J58/$F55,
IF(BI$4&lt;'2.1 Kraftwerk allgemein'!$F$16+$F55,
('2.5 CAPEX'!$J58+SUM(OFFSET('2.5 CAPEX'!BN58,0,-MIN(MAX($F55-1-('2.1 Kraftwerk allgemein'!$F$16-'1.1 Allgemein'!$I$22+1),0),COLUMN(AZ55)-1-('2.1 Kraftwerk allgemein'!$F$16-'1.1 Allgemein'!$I$22+1)),1,MIN(MAX($F55-('2.1 Kraftwerk allgemein'!$F$16-'1.1 Allgemein'!$I$22+1),1),COLUMN(AZ55)-('2.1 Kraftwerk allgemein'!$F$16-'1.1 Allgemein'!$I$22+1)))))/$F55,
SUM(OFFSET('2.5 CAPEX'!BN58,0,-MIN($F55-1,COLUMN(AZ55)-1),1,MIN($F55,COLUMN(AZ55))))/$F55)))))))</f>
        <v/>
      </c>
      <c r="BJ55" s="199" t="str">
        <f ca="1">IF('2.1 Kraftwerk allgemein'!$F$15&lt;'1.1 Allgemein'!$I$22,
IF(OR(ISNUMBER($D55)=FALSE,$F55=""),"",
IF(AND('2.5 CAPEX'!$L58&lt;&gt;"x",'2.5 CAPEX'!$M58&lt;&gt;"x"),0,
IF($F55=0,0,
IF(BJ$4&lt;'2.1 Kraftwerk allgemein'!$F$16,0,
IF(BJ$4='2.1 Kraftwerk allgemein'!$F$16,'2.5 CAPEX'!$J58/$F55,
IF(BJ$4&lt;'2.1 Kraftwerk allgemein'!$F$16+$F55,
('2.5 CAPEX'!$J58+SUM(OFFSET('2.5 CAPEX'!BO58,0,-MIN(MAX($F55-1-('2.1 Kraftwerk allgemein'!$F$16-'2.1 Kraftwerk allgemein'!$F$15+1),0),COLUMN(BA55)-1-('2.1 Kraftwerk allgemein'!$F$16-'2.1 Kraftwerk allgemein'!$F$15+1)),1,MIN(MAX($F55-('2.1 Kraftwerk allgemein'!$F$16-'2.1 Kraftwerk allgemein'!$F$15+1),1),COLUMN(BA55)-('2.1 Kraftwerk allgemein'!$F$16-'2.1 Kraftwerk allgemein'!$F$15+1)))))/$F55,
SUM(OFFSET('2.5 CAPEX'!BO58,0,-MIN($F55-1,COLUMN(BA55)-1),1,MIN($F55,COLUMN(BA55))))/$F55)))))),
IF(OR(ISNUMBER($D55)=FALSE,$F55=""),"",
IF(AND('2.5 CAPEX'!$L58&lt;&gt;"x",'2.5 CAPEX'!$M58&lt;&gt;"x"),0,
IF($F55=0,0,
IF(BJ$4&lt;'2.1 Kraftwerk allgemein'!$F$16,0,
IF(BJ$4='2.1 Kraftwerk allgemein'!$F$16,'2.5 CAPEX'!$J58/$F55,
IF(BJ$4&lt;'2.1 Kraftwerk allgemein'!$F$16+$F55,
('2.5 CAPEX'!$J58+SUM(OFFSET('2.5 CAPEX'!BO58,0,-MIN(MAX($F55-1-('2.1 Kraftwerk allgemein'!$F$16-'1.1 Allgemein'!$I$22+1),0),COLUMN(BA55)-1-('2.1 Kraftwerk allgemein'!$F$16-'1.1 Allgemein'!$I$22+1)),1,MIN(MAX($F55-('2.1 Kraftwerk allgemein'!$F$16-'1.1 Allgemein'!$I$22+1),1),COLUMN(BA55)-('2.1 Kraftwerk allgemein'!$F$16-'1.1 Allgemein'!$I$22+1)))))/$F55,
SUM(OFFSET('2.5 CAPEX'!BO58,0,-MIN($F55-1,COLUMN(BA55)-1),1,MIN($F55,COLUMN(BA55))))/$F55)))))))</f>
        <v/>
      </c>
      <c r="BK55" s="199" t="str">
        <f ca="1">IF('2.1 Kraftwerk allgemein'!$F$15&lt;'1.1 Allgemein'!$I$22,
IF(OR(ISNUMBER($D55)=FALSE,$F55=""),"",
IF(AND('2.5 CAPEX'!$L58&lt;&gt;"x",'2.5 CAPEX'!$M58&lt;&gt;"x"),0,
IF($F55=0,0,
IF(BK$4&lt;'2.1 Kraftwerk allgemein'!$F$16,0,
IF(BK$4='2.1 Kraftwerk allgemein'!$F$16,'2.5 CAPEX'!$J58/$F55,
IF(BK$4&lt;'2.1 Kraftwerk allgemein'!$F$16+$F55,
('2.5 CAPEX'!$J58+SUM(OFFSET('2.5 CAPEX'!BP58,0,-MIN(MAX($F55-1-('2.1 Kraftwerk allgemein'!$F$16-'2.1 Kraftwerk allgemein'!$F$15+1),0),COLUMN(BB55)-1-('2.1 Kraftwerk allgemein'!$F$16-'2.1 Kraftwerk allgemein'!$F$15+1)),1,MIN(MAX($F55-('2.1 Kraftwerk allgemein'!$F$16-'2.1 Kraftwerk allgemein'!$F$15+1),1),COLUMN(BB55)-('2.1 Kraftwerk allgemein'!$F$16-'2.1 Kraftwerk allgemein'!$F$15+1)))))/$F55,
SUM(OFFSET('2.5 CAPEX'!BP58,0,-MIN($F55-1,COLUMN(BB55)-1),1,MIN($F55,COLUMN(BB55))))/$F55)))))),
IF(OR(ISNUMBER($D55)=FALSE,$F55=""),"",
IF(AND('2.5 CAPEX'!$L58&lt;&gt;"x",'2.5 CAPEX'!$M58&lt;&gt;"x"),0,
IF($F55=0,0,
IF(BK$4&lt;'2.1 Kraftwerk allgemein'!$F$16,0,
IF(BK$4='2.1 Kraftwerk allgemein'!$F$16,'2.5 CAPEX'!$J58/$F55,
IF(BK$4&lt;'2.1 Kraftwerk allgemein'!$F$16+$F55,
('2.5 CAPEX'!$J58+SUM(OFFSET('2.5 CAPEX'!BP58,0,-MIN(MAX($F55-1-('2.1 Kraftwerk allgemein'!$F$16-'1.1 Allgemein'!$I$22+1),0),COLUMN(BB55)-1-('2.1 Kraftwerk allgemein'!$F$16-'1.1 Allgemein'!$I$22+1)),1,MIN(MAX($F55-('2.1 Kraftwerk allgemein'!$F$16-'1.1 Allgemein'!$I$22+1),1),COLUMN(BB55)-('2.1 Kraftwerk allgemein'!$F$16-'1.1 Allgemein'!$I$22+1)))))/$F55,
SUM(OFFSET('2.5 CAPEX'!BP58,0,-MIN($F55-1,COLUMN(BB55)-1),1,MIN($F55,COLUMN(BB55))))/$F55)))))))</f>
        <v/>
      </c>
      <c r="BL55" s="199" t="str">
        <f ca="1">IF('2.1 Kraftwerk allgemein'!$F$15&lt;'1.1 Allgemein'!$I$22,
IF(OR(ISNUMBER($D55)=FALSE,$F55=""),"",
IF(AND('2.5 CAPEX'!$L58&lt;&gt;"x",'2.5 CAPEX'!$M58&lt;&gt;"x"),0,
IF($F55=0,0,
IF(BL$4&lt;'2.1 Kraftwerk allgemein'!$F$16,0,
IF(BL$4='2.1 Kraftwerk allgemein'!$F$16,'2.5 CAPEX'!$J58/$F55,
IF(BL$4&lt;'2.1 Kraftwerk allgemein'!$F$16+$F55,
('2.5 CAPEX'!$J58+SUM(OFFSET('2.5 CAPEX'!BQ58,0,-MIN(MAX($F55-1-('2.1 Kraftwerk allgemein'!$F$16-'2.1 Kraftwerk allgemein'!$F$15+1),0),COLUMN(BC55)-1-('2.1 Kraftwerk allgemein'!$F$16-'2.1 Kraftwerk allgemein'!$F$15+1)),1,MIN(MAX($F55-('2.1 Kraftwerk allgemein'!$F$16-'2.1 Kraftwerk allgemein'!$F$15+1),1),COLUMN(BC55)-('2.1 Kraftwerk allgemein'!$F$16-'2.1 Kraftwerk allgemein'!$F$15+1)))))/$F55,
SUM(OFFSET('2.5 CAPEX'!BQ58,0,-MIN($F55-1,COLUMN(BC55)-1),1,MIN($F55,COLUMN(BC55))))/$F55)))))),
IF(OR(ISNUMBER($D55)=FALSE,$F55=""),"",
IF(AND('2.5 CAPEX'!$L58&lt;&gt;"x",'2.5 CAPEX'!$M58&lt;&gt;"x"),0,
IF($F55=0,0,
IF(BL$4&lt;'2.1 Kraftwerk allgemein'!$F$16,0,
IF(BL$4='2.1 Kraftwerk allgemein'!$F$16,'2.5 CAPEX'!$J58/$F55,
IF(BL$4&lt;'2.1 Kraftwerk allgemein'!$F$16+$F55,
('2.5 CAPEX'!$J58+SUM(OFFSET('2.5 CAPEX'!BQ58,0,-MIN(MAX($F55-1-('2.1 Kraftwerk allgemein'!$F$16-'1.1 Allgemein'!$I$22+1),0),COLUMN(BC55)-1-('2.1 Kraftwerk allgemein'!$F$16-'1.1 Allgemein'!$I$22+1)),1,MIN(MAX($F55-('2.1 Kraftwerk allgemein'!$F$16-'1.1 Allgemein'!$I$22+1),1),COLUMN(BC55)-('2.1 Kraftwerk allgemein'!$F$16-'1.1 Allgemein'!$I$22+1)))))/$F55,
SUM(OFFSET('2.5 CAPEX'!BQ58,0,-MIN($F55-1,COLUMN(BC55)-1),1,MIN($F55,COLUMN(BC55))))/$F55)))))))</f>
        <v/>
      </c>
      <c r="BM55" s="199" t="str">
        <f ca="1">IF('2.1 Kraftwerk allgemein'!$F$15&lt;'1.1 Allgemein'!$I$22,
IF(OR(ISNUMBER($D55)=FALSE,$F55=""),"",
IF(AND('2.5 CAPEX'!$L58&lt;&gt;"x",'2.5 CAPEX'!$M58&lt;&gt;"x"),0,
IF($F55=0,0,
IF(BM$4&lt;'2.1 Kraftwerk allgemein'!$F$16,0,
IF(BM$4='2.1 Kraftwerk allgemein'!$F$16,'2.5 CAPEX'!$J58/$F55,
IF(BM$4&lt;'2.1 Kraftwerk allgemein'!$F$16+$F55,
('2.5 CAPEX'!$J58+SUM(OFFSET('2.5 CAPEX'!BR58,0,-MIN(MAX($F55-1-('2.1 Kraftwerk allgemein'!$F$16-'2.1 Kraftwerk allgemein'!$F$15+1),0),COLUMN(BD55)-1-('2.1 Kraftwerk allgemein'!$F$16-'2.1 Kraftwerk allgemein'!$F$15+1)),1,MIN(MAX($F55-('2.1 Kraftwerk allgemein'!$F$16-'2.1 Kraftwerk allgemein'!$F$15+1),1),COLUMN(BD55)-('2.1 Kraftwerk allgemein'!$F$16-'2.1 Kraftwerk allgemein'!$F$15+1)))))/$F55,
SUM(OFFSET('2.5 CAPEX'!BR58,0,-MIN($F55-1,COLUMN(BD55)-1),1,MIN($F55,COLUMN(BD55))))/$F55)))))),
IF(OR(ISNUMBER($D55)=FALSE,$F55=""),"",
IF(AND('2.5 CAPEX'!$L58&lt;&gt;"x",'2.5 CAPEX'!$M58&lt;&gt;"x"),0,
IF($F55=0,0,
IF(BM$4&lt;'2.1 Kraftwerk allgemein'!$F$16,0,
IF(BM$4='2.1 Kraftwerk allgemein'!$F$16,'2.5 CAPEX'!$J58/$F55,
IF(BM$4&lt;'2.1 Kraftwerk allgemein'!$F$16+$F55,
('2.5 CAPEX'!$J58+SUM(OFFSET('2.5 CAPEX'!BR58,0,-MIN(MAX($F55-1-('2.1 Kraftwerk allgemein'!$F$16-'1.1 Allgemein'!$I$22+1),0),COLUMN(BD55)-1-('2.1 Kraftwerk allgemein'!$F$16-'1.1 Allgemein'!$I$22+1)),1,MIN(MAX($F55-('2.1 Kraftwerk allgemein'!$F$16-'1.1 Allgemein'!$I$22+1),1),COLUMN(BD55)-('2.1 Kraftwerk allgemein'!$F$16-'1.1 Allgemein'!$I$22+1)))))/$F55,
SUM(OFFSET('2.5 CAPEX'!BR58,0,-MIN($F55-1,COLUMN(BD55)-1),1,MIN($F55,COLUMN(BD55))))/$F55)))))))</f>
        <v/>
      </c>
      <c r="BN55" s="199" t="str">
        <f ca="1">IF('2.1 Kraftwerk allgemein'!$F$15&lt;'1.1 Allgemein'!$I$22,
IF(OR(ISNUMBER($D55)=FALSE,$F55=""),"",
IF(AND('2.5 CAPEX'!$L58&lt;&gt;"x",'2.5 CAPEX'!$M58&lt;&gt;"x"),0,
IF($F55=0,0,
IF(BN$4&lt;'2.1 Kraftwerk allgemein'!$F$16,0,
IF(BN$4='2.1 Kraftwerk allgemein'!$F$16,'2.5 CAPEX'!$J58/$F55,
IF(BN$4&lt;'2.1 Kraftwerk allgemein'!$F$16+$F55,
('2.5 CAPEX'!$J58+SUM(OFFSET('2.5 CAPEX'!BS58,0,-MIN(MAX($F55-1-('2.1 Kraftwerk allgemein'!$F$16-'2.1 Kraftwerk allgemein'!$F$15+1),0),COLUMN(BE55)-1-('2.1 Kraftwerk allgemein'!$F$16-'2.1 Kraftwerk allgemein'!$F$15+1)),1,MIN(MAX($F55-('2.1 Kraftwerk allgemein'!$F$16-'2.1 Kraftwerk allgemein'!$F$15+1),1),COLUMN(BE55)-('2.1 Kraftwerk allgemein'!$F$16-'2.1 Kraftwerk allgemein'!$F$15+1)))))/$F55,
SUM(OFFSET('2.5 CAPEX'!BS58,0,-MIN($F55-1,COLUMN(BE55)-1),1,MIN($F55,COLUMN(BE55))))/$F55)))))),
IF(OR(ISNUMBER($D55)=FALSE,$F55=""),"",
IF(AND('2.5 CAPEX'!$L58&lt;&gt;"x",'2.5 CAPEX'!$M58&lt;&gt;"x"),0,
IF($F55=0,0,
IF(BN$4&lt;'2.1 Kraftwerk allgemein'!$F$16,0,
IF(BN$4='2.1 Kraftwerk allgemein'!$F$16,'2.5 CAPEX'!$J58/$F55,
IF(BN$4&lt;'2.1 Kraftwerk allgemein'!$F$16+$F55,
('2.5 CAPEX'!$J58+SUM(OFFSET('2.5 CAPEX'!BS58,0,-MIN(MAX($F55-1-('2.1 Kraftwerk allgemein'!$F$16-'1.1 Allgemein'!$I$22+1),0),COLUMN(BE55)-1-('2.1 Kraftwerk allgemein'!$F$16-'1.1 Allgemein'!$I$22+1)),1,MIN(MAX($F55-('2.1 Kraftwerk allgemein'!$F$16-'1.1 Allgemein'!$I$22+1),1),COLUMN(BE55)-('2.1 Kraftwerk allgemein'!$F$16-'1.1 Allgemein'!$I$22+1)))))/$F55,
SUM(OFFSET('2.5 CAPEX'!BS58,0,-MIN($F55-1,COLUMN(BE55)-1),1,MIN($F55,COLUMN(BE55))))/$F55)))))))</f>
        <v/>
      </c>
      <c r="BO55" s="199" t="str">
        <f ca="1">IF('2.1 Kraftwerk allgemein'!$F$15&lt;'1.1 Allgemein'!$I$22,
IF(OR(ISNUMBER($D55)=FALSE,$F55=""),"",
IF(AND('2.5 CAPEX'!$L58&lt;&gt;"x",'2.5 CAPEX'!$M58&lt;&gt;"x"),0,
IF($F55=0,0,
IF(BO$4&lt;'2.1 Kraftwerk allgemein'!$F$16,0,
IF(BO$4='2.1 Kraftwerk allgemein'!$F$16,'2.5 CAPEX'!$J58/$F55,
IF(BO$4&lt;'2.1 Kraftwerk allgemein'!$F$16+$F55,
('2.5 CAPEX'!$J58+SUM(OFFSET('2.5 CAPEX'!BT58,0,-MIN(MAX($F55-1-('2.1 Kraftwerk allgemein'!$F$16-'2.1 Kraftwerk allgemein'!$F$15+1),0),COLUMN(BF55)-1-('2.1 Kraftwerk allgemein'!$F$16-'2.1 Kraftwerk allgemein'!$F$15+1)),1,MIN(MAX($F55-('2.1 Kraftwerk allgemein'!$F$16-'2.1 Kraftwerk allgemein'!$F$15+1),1),COLUMN(BF55)-('2.1 Kraftwerk allgemein'!$F$16-'2.1 Kraftwerk allgemein'!$F$15+1)))))/$F55,
SUM(OFFSET('2.5 CAPEX'!BT58,0,-MIN($F55-1,COLUMN(BF55)-1),1,MIN($F55,COLUMN(BF55))))/$F55)))))),
IF(OR(ISNUMBER($D55)=FALSE,$F55=""),"",
IF(AND('2.5 CAPEX'!$L58&lt;&gt;"x",'2.5 CAPEX'!$M58&lt;&gt;"x"),0,
IF($F55=0,0,
IF(BO$4&lt;'2.1 Kraftwerk allgemein'!$F$16,0,
IF(BO$4='2.1 Kraftwerk allgemein'!$F$16,'2.5 CAPEX'!$J58/$F55,
IF(BO$4&lt;'2.1 Kraftwerk allgemein'!$F$16+$F55,
('2.5 CAPEX'!$J58+SUM(OFFSET('2.5 CAPEX'!BT58,0,-MIN(MAX($F55-1-('2.1 Kraftwerk allgemein'!$F$16-'1.1 Allgemein'!$I$22+1),0),COLUMN(BF55)-1-('2.1 Kraftwerk allgemein'!$F$16-'1.1 Allgemein'!$I$22+1)),1,MIN(MAX($F55-('2.1 Kraftwerk allgemein'!$F$16-'1.1 Allgemein'!$I$22+1),1),COLUMN(BF55)-('2.1 Kraftwerk allgemein'!$F$16-'1.1 Allgemein'!$I$22+1)))))/$F55,
SUM(OFFSET('2.5 CAPEX'!BT58,0,-MIN($F55-1,COLUMN(BF55)-1),1,MIN($F55,COLUMN(BF55))))/$F55)))))))</f>
        <v/>
      </c>
      <c r="BP55" s="199" t="str">
        <f ca="1">IF('2.1 Kraftwerk allgemein'!$F$15&lt;'1.1 Allgemein'!$I$22,
IF(OR(ISNUMBER($D55)=FALSE,$F55=""),"",
IF(AND('2.5 CAPEX'!$L58&lt;&gt;"x",'2.5 CAPEX'!$M58&lt;&gt;"x"),0,
IF($F55=0,0,
IF(BP$4&lt;'2.1 Kraftwerk allgemein'!$F$16,0,
IF(BP$4='2.1 Kraftwerk allgemein'!$F$16,'2.5 CAPEX'!$J58/$F55,
IF(BP$4&lt;'2.1 Kraftwerk allgemein'!$F$16+$F55,
('2.5 CAPEX'!$J58+SUM(OFFSET('2.5 CAPEX'!BU58,0,-MIN(MAX($F55-1-('2.1 Kraftwerk allgemein'!$F$16-'2.1 Kraftwerk allgemein'!$F$15+1),0),COLUMN(BG55)-1-('2.1 Kraftwerk allgemein'!$F$16-'2.1 Kraftwerk allgemein'!$F$15+1)),1,MIN(MAX($F55-('2.1 Kraftwerk allgemein'!$F$16-'2.1 Kraftwerk allgemein'!$F$15+1),1),COLUMN(BG55)-('2.1 Kraftwerk allgemein'!$F$16-'2.1 Kraftwerk allgemein'!$F$15+1)))))/$F55,
SUM(OFFSET('2.5 CAPEX'!BU58,0,-MIN($F55-1,COLUMN(BG55)-1),1,MIN($F55,COLUMN(BG55))))/$F55)))))),
IF(OR(ISNUMBER($D55)=FALSE,$F55=""),"",
IF(AND('2.5 CAPEX'!$L58&lt;&gt;"x",'2.5 CAPEX'!$M58&lt;&gt;"x"),0,
IF($F55=0,0,
IF(BP$4&lt;'2.1 Kraftwerk allgemein'!$F$16,0,
IF(BP$4='2.1 Kraftwerk allgemein'!$F$16,'2.5 CAPEX'!$J58/$F55,
IF(BP$4&lt;'2.1 Kraftwerk allgemein'!$F$16+$F55,
('2.5 CAPEX'!$J58+SUM(OFFSET('2.5 CAPEX'!BU58,0,-MIN(MAX($F55-1-('2.1 Kraftwerk allgemein'!$F$16-'1.1 Allgemein'!$I$22+1),0),COLUMN(BG55)-1-('2.1 Kraftwerk allgemein'!$F$16-'1.1 Allgemein'!$I$22+1)),1,MIN(MAX($F55-('2.1 Kraftwerk allgemein'!$F$16-'1.1 Allgemein'!$I$22+1),1),COLUMN(BG55)-('2.1 Kraftwerk allgemein'!$F$16-'1.1 Allgemein'!$I$22+1)))))/$F55,
SUM(OFFSET('2.5 CAPEX'!BU58,0,-MIN($F55-1,COLUMN(BG55)-1),1,MIN($F55,COLUMN(BG55))))/$F55)))))))</f>
        <v/>
      </c>
      <c r="BQ55" s="199" t="str">
        <f ca="1">IF('2.1 Kraftwerk allgemein'!$F$15&lt;'1.1 Allgemein'!$I$22,
IF(OR(ISNUMBER($D55)=FALSE,$F55=""),"",
IF(AND('2.5 CAPEX'!$L58&lt;&gt;"x",'2.5 CAPEX'!$M58&lt;&gt;"x"),0,
IF($F55=0,0,
IF(BQ$4&lt;'2.1 Kraftwerk allgemein'!$F$16,0,
IF(BQ$4='2.1 Kraftwerk allgemein'!$F$16,'2.5 CAPEX'!$J58/$F55,
IF(BQ$4&lt;'2.1 Kraftwerk allgemein'!$F$16+$F55,
('2.5 CAPEX'!$J58+SUM(OFFSET('2.5 CAPEX'!BV58,0,-MIN(MAX($F55-1-('2.1 Kraftwerk allgemein'!$F$16-'2.1 Kraftwerk allgemein'!$F$15+1),0),COLUMN(BH55)-1-('2.1 Kraftwerk allgemein'!$F$16-'2.1 Kraftwerk allgemein'!$F$15+1)),1,MIN(MAX($F55-('2.1 Kraftwerk allgemein'!$F$16-'2.1 Kraftwerk allgemein'!$F$15+1),1),COLUMN(BH55)-('2.1 Kraftwerk allgemein'!$F$16-'2.1 Kraftwerk allgemein'!$F$15+1)))))/$F55,
SUM(OFFSET('2.5 CAPEX'!BV58,0,-MIN($F55-1,COLUMN(BH55)-1),1,MIN($F55,COLUMN(BH55))))/$F55)))))),
IF(OR(ISNUMBER($D55)=FALSE,$F55=""),"",
IF(AND('2.5 CAPEX'!$L58&lt;&gt;"x",'2.5 CAPEX'!$M58&lt;&gt;"x"),0,
IF($F55=0,0,
IF(BQ$4&lt;'2.1 Kraftwerk allgemein'!$F$16,0,
IF(BQ$4='2.1 Kraftwerk allgemein'!$F$16,'2.5 CAPEX'!$J58/$F55,
IF(BQ$4&lt;'2.1 Kraftwerk allgemein'!$F$16+$F55,
('2.5 CAPEX'!$J58+SUM(OFFSET('2.5 CAPEX'!BV58,0,-MIN(MAX($F55-1-('2.1 Kraftwerk allgemein'!$F$16-'1.1 Allgemein'!$I$22+1),0),COLUMN(BH55)-1-('2.1 Kraftwerk allgemein'!$F$16-'1.1 Allgemein'!$I$22+1)),1,MIN(MAX($F55-('2.1 Kraftwerk allgemein'!$F$16-'1.1 Allgemein'!$I$22+1),1),COLUMN(BH55)-('2.1 Kraftwerk allgemein'!$F$16-'1.1 Allgemein'!$I$22+1)))))/$F55,
SUM(OFFSET('2.5 CAPEX'!BV58,0,-MIN($F55-1,COLUMN(BH55)-1),1,MIN($F55,COLUMN(BH55))))/$F55)))))))</f>
        <v/>
      </c>
      <c r="BR55" s="199" t="str">
        <f ca="1">IF('2.1 Kraftwerk allgemein'!$F$15&lt;'1.1 Allgemein'!$I$22,
IF(OR(ISNUMBER($D55)=FALSE,$F55=""),"",
IF(AND('2.5 CAPEX'!$L58&lt;&gt;"x",'2.5 CAPEX'!$M58&lt;&gt;"x"),0,
IF($F55=0,0,
IF(BR$4&lt;'2.1 Kraftwerk allgemein'!$F$16,0,
IF(BR$4='2.1 Kraftwerk allgemein'!$F$16,'2.5 CAPEX'!$J58/$F55,
IF(BR$4&lt;'2.1 Kraftwerk allgemein'!$F$16+$F55,
('2.5 CAPEX'!$J58+SUM(OFFSET('2.5 CAPEX'!BW58,0,-MIN(MAX($F55-1-('2.1 Kraftwerk allgemein'!$F$16-'2.1 Kraftwerk allgemein'!$F$15+1),0),COLUMN(BI55)-1-('2.1 Kraftwerk allgemein'!$F$16-'2.1 Kraftwerk allgemein'!$F$15+1)),1,MIN(MAX($F55-('2.1 Kraftwerk allgemein'!$F$16-'2.1 Kraftwerk allgemein'!$F$15+1),1),COLUMN(BI55)-('2.1 Kraftwerk allgemein'!$F$16-'2.1 Kraftwerk allgemein'!$F$15+1)))))/$F55,
SUM(OFFSET('2.5 CAPEX'!BW58,0,-MIN($F55-1,COLUMN(BI55)-1),1,MIN($F55,COLUMN(BI55))))/$F55)))))),
IF(OR(ISNUMBER($D55)=FALSE,$F55=""),"",
IF(AND('2.5 CAPEX'!$L58&lt;&gt;"x",'2.5 CAPEX'!$M58&lt;&gt;"x"),0,
IF($F55=0,0,
IF(BR$4&lt;'2.1 Kraftwerk allgemein'!$F$16,0,
IF(BR$4='2.1 Kraftwerk allgemein'!$F$16,'2.5 CAPEX'!$J58/$F55,
IF(BR$4&lt;'2.1 Kraftwerk allgemein'!$F$16+$F55,
('2.5 CAPEX'!$J58+SUM(OFFSET('2.5 CAPEX'!BW58,0,-MIN(MAX($F55-1-('2.1 Kraftwerk allgemein'!$F$16-'1.1 Allgemein'!$I$22+1),0),COLUMN(BI55)-1-('2.1 Kraftwerk allgemein'!$F$16-'1.1 Allgemein'!$I$22+1)),1,MIN(MAX($F55-('2.1 Kraftwerk allgemein'!$F$16-'1.1 Allgemein'!$I$22+1),1),COLUMN(BI55)-('2.1 Kraftwerk allgemein'!$F$16-'1.1 Allgemein'!$I$22+1)))))/$F55,
SUM(OFFSET('2.5 CAPEX'!BW58,0,-MIN($F55-1,COLUMN(BI55)-1),1,MIN($F55,COLUMN(BI55))))/$F55)))))))</f>
        <v/>
      </c>
      <c r="BS55" s="199" t="str">
        <f ca="1">IF('2.1 Kraftwerk allgemein'!$F$15&lt;'1.1 Allgemein'!$I$22,
IF(OR(ISNUMBER($D55)=FALSE,$F55=""),"",
IF(AND('2.5 CAPEX'!$L58&lt;&gt;"x",'2.5 CAPEX'!$M58&lt;&gt;"x"),0,
IF($F55=0,0,
IF(BS$4&lt;'2.1 Kraftwerk allgemein'!$F$16,0,
IF(BS$4='2.1 Kraftwerk allgemein'!$F$16,'2.5 CAPEX'!$J58/$F55,
IF(BS$4&lt;'2.1 Kraftwerk allgemein'!$F$16+$F55,
('2.5 CAPEX'!$J58+SUM(OFFSET('2.5 CAPEX'!BX58,0,-MIN(MAX($F55-1-('2.1 Kraftwerk allgemein'!$F$16-'2.1 Kraftwerk allgemein'!$F$15+1),0),COLUMN(BJ55)-1-('2.1 Kraftwerk allgemein'!$F$16-'2.1 Kraftwerk allgemein'!$F$15+1)),1,MIN(MAX($F55-('2.1 Kraftwerk allgemein'!$F$16-'2.1 Kraftwerk allgemein'!$F$15+1),1),COLUMN(BJ55)-('2.1 Kraftwerk allgemein'!$F$16-'2.1 Kraftwerk allgemein'!$F$15+1)))))/$F55,
SUM(OFFSET('2.5 CAPEX'!BX58,0,-MIN($F55-1,COLUMN(BJ55)-1),1,MIN($F55,COLUMN(BJ55))))/$F55)))))),
IF(OR(ISNUMBER($D55)=FALSE,$F55=""),"",
IF(AND('2.5 CAPEX'!$L58&lt;&gt;"x",'2.5 CAPEX'!$M58&lt;&gt;"x"),0,
IF($F55=0,0,
IF(BS$4&lt;'2.1 Kraftwerk allgemein'!$F$16,0,
IF(BS$4='2.1 Kraftwerk allgemein'!$F$16,'2.5 CAPEX'!$J58/$F55,
IF(BS$4&lt;'2.1 Kraftwerk allgemein'!$F$16+$F55,
('2.5 CAPEX'!$J58+SUM(OFFSET('2.5 CAPEX'!BX58,0,-MIN(MAX($F55-1-('2.1 Kraftwerk allgemein'!$F$16-'1.1 Allgemein'!$I$22+1),0),COLUMN(BJ55)-1-('2.1 Kraftwerk allgemein'!$F$16-'1.1 Allgemein'!$I$22+1)),1,MIN(MAX($F55-('2.1 Kraftwerk allgemein'!$F$16-'1.1 Allgemein'!$I$22+1),1),COLUMN(BJ55)-('2.1 Kraftwerk allgemein'!$F$16-'1.1 Allgemein'!$I$22+1)))))/$F55,
SUM(OFFSET('2.5 CAPEX'!BX58,0,-MIN($F55-1,COLUMN(BJ55)-1),1,MIN($F55,COLUMN(BJ55))))/$F55)))))))</f>
        <v/>
      </c>
      <c r="BT55" s="199" t="str">
        <f ca="1">IF('2.1 Kraftwerk allgemein'!$F$15&lt;'1.1 Allgemein'!$I$22,
IF(OR(ISNUMBER($D55)=FALSE,$F55=""),"",
IF(AND('2.5 CAPEX'!$L58&lt;&gt;"x",'2.5 CAPEX'!$M58&lt;&gt;"x"),0,
IF($F55=0,0,
IF(BT$4&lt;'2.1 Kraftwerk allgemein'!$F$16,0,
IF(BT$4='2.1 Kraftwerk allgemein'!$F$16,'2.5 CAPEX'!$J58/$F55,
IF(BT$4&lt;'2.1 Kraftwerk allgemein'!$F$16+$F55,
('2.5 CAPEX'!$J58+SUM(OFFSET('2.5 CAPEX'!BY58,0,-MIN(MAX($F55-1-('2.1 Kraftwerk allgemein'!$F$16-'2.1 Kraftwerk allgemein'!$F$15+1),0),COLUMN(BK55)-1-('2.1 Kraftwerk allgemein'!$F$16-'2.1 Kraftwerk allgemein'!$F$15+1)),1,MIN(MAX($F55-('2.1 Kraftwerk allgemein'!$F$16-'2.1 Kraftwerk allgemein'!$F$15+1),1),COLUMN(BK55)-('2.1 Kraftwerk allgemein'!$F$16-'2.1 Kraftwerk allgemein'!$F$15+1)))))/$F55,
SUM(OFFSET('2.5 CAPEX'!BY58,0,-MIN($F55-1,COLUMN(BK55)-1),1,MIN($F55,COLUMN(BK55))))/$F55)))))),
IF(OR(ISNUMBER($D55)=FALSE,$F55=""),"",
IF(AND('2.5 CAPEX'!$L58&lt;&gt;"x",'2.5 CAPEX'!$M58&lt;&gt;"x"),0,
IF($F55=0,0,
IF(BT$4&lt;'2.1 Kraftwerk allgemein'!$F$16,0,
IF(BT$4='2.1 Kraftwerk allgemein'!$F$16,'2.5 CAPEX'!$J58/$F55,
IF(BT$4&lt;'2.1 Kraftwerk allgemein'!$F$16+$F55,
('2.5 CAPEX'!$J58+SUM(OFFSET('2.5 CAPEX'!BY58,0,-MIN(MAX($F55-1-('2.1 Kraftwerk allgemein'!$F$16-'1.1 Allgemein'!$I$22+1),0),COLUMN(BK55)-1-('2.1 Kraftwerk allgemein'!$F$16-'1.1 Allgemein'!$I$22+1)),1,MIN(MAX($F55-('2.1 Kraftwerk allgemein'!$F$16-'1.1 Allgemein'!$I$22+1),1),COLUMN(BK55)-('2.1 Kraftwerk allgemein'!$F$16-'1.1 Allgemein'!$I$22+1)))))/$F55,
SUM(OFFSET('2.5 CAPEX'!BY58,0,-MIN($F55-1,COLUMN(BK55)-1),1,MIN($F55,COLUMN(BK55))))/$F55)))))))</f>
        <v/>
      </c>
      <c r="BU55" s="199" t="str">
        <f ca="1">IF('2.1 Kraftwerk allgemein'!$F$15&lt;'1.1 Allgemein'!$I$22,
IF(OR(ISNUMBER($D55)=FALSE,$F55=""),"",
IF(AND('2.5 CAPEX'!$L58&lt;&gt;"x",'2.5 CAPEX'!$M58&lt;&gt;"x"),0,
IF($F55=0,0,
IF(BU$4&lt;'2.1 Kraftwerk allgemein'!$F$16,0,
IF(BU$4='2.1 Kraftwerk allgemein'!$F$16,'2.5 CAPEX'!$J58/$F55,
IF(BU$4&lt;'2.1 Kraftwerk allgemein'!$F$16+$F55,
('2.5 CAPEX'!$J58+SUM(OFFSET('2.5 CAPEX'!BZ58,0,-MIN(MAX($F55-1-('2.1 Kraftwerk allgemein'!$F$16-'2.1 Kraftwerk allgemein'!$F$15+1),0),COLUMN(BL55)-1-('2.1 Kraftwerk allgemein'!$F$16-'2.1 Kraftwerk allgemein'!$F$15+1)),1,MIN(MAX($F55-('2.1 Kraftwerk allgemein'!$F$16-'2.1 Kraftwerk allgemein'!$F$15+1),1),COLUMN(BL55)-('2.1 Kraftwerk allgemein'!$F$16-'2.1 Kraftwerk allgemein'!$F$15+1)))))/$F55,
SUM(OFFSET('2.5 CAPEX'!BZ58,0,-MIN($F55-1,COLUMN(BL55)-1),1,MIN($F55,COLUMN(BL55))))/$F55)))))),
IF(OR(ISNUMBER($D55)=FALSE,$F55=""),"",
IF(AND('2.5 CAPEX'!$L58&lt;&gt;"x",'2.5 CAPEX'!$M58&lt;&gt;"x"),0,
IF($F55=0,0,
IF(BU$4&lt;'2.1 Kraftwerk allgemein'!$F$16,0,
IF(BU$4='2.1 Kraftwerk allgemein'!$F$16,'2.5 CAPEX'!$J58/$F55,
IF(BU$4&lt;'2.1 Kraftwerk allgemein'!$F$16+$F55,
('2.5 CAPEX'!$J58+SUM(OFFSET('2.5 CAPEX'!BZ58,0,-MIN(MAX($F55-1-('2.1 Kraftwerk allgemein'!$F$16-'1.1 Allgemein'!$I$22+1),0),COLUMN(BL55)-1-('2.1 Kraftwerk allgemein'!$F$16-'1.1 Allgemein'!$I$22+1)),1,MIN(MAX($F55-('2.1 Kraftwerk allgemein'!$F$16-'1.1 Allgemein'!$I$22+1),1),COLUMN(BL55)-('2.1 Kraftwerk allgemein'!$F$16-'1.1 Allgemein'!$I$22+1)))))/$F55,
SUM(OFFSET('2.5 CAPEX'!BZ58,0,-MIN($F55-1,COLUMN(BL55)-1),1,MIN($F55,COLUMN(BL55))))/$F55)))))))</f>
        <v/>
      </c>
      <c r="BV55" s="199" t="str">
        <f ca="1">IF('2.1 Kraftwerk allgemein'!$F$15&lt;'1.1 Allgemein'!$I$22,
IF(OR(ISNUMBER($D55)=FALSE,$F55=""),"",
IF(AND('2.5 CAPEX'!$L58&lt;&gt;"x",'2.5 CAPEX'!$M58&lt;&gt;"x"),0,
IF($F55=0,0,
IF(BV$4&lt;'2.1 Kraftwerk allgemein'!$F$16,0,
IF(BV$4='2.1 Kraftwerk allgemein'!$F$16,'2.5 CAPEX'!$J58/$F55,
IF(BV$4&lt;'2.1 Kraftwerk allgemein'!$F$16+$F55,
('2.5 CAPEX'!$J58+SUM(OFFSET('2.5 CAPEX'!CA58,0,-MIN(MAX($F55-1-('2.1 Kraftwerk allgemein'!$F$16-'2.1 Kraftwerk allgemein'!$F$15+1),0),COLUMN(BM55)-1-('2.1 Kraftwerk allgemein'!$F$16-'2.1 Kraftwerk allgemein'!$F$15+1)),1,MIN(MAX($F55-('2.1 Kraftwerk allgemein'!$F$16-'2.1 Kraftwerk allgemein'!$F$15+1),1),COLUMN(BM55)-('2.1 Kraftwerk allgemein'!$F$16-'2.1 Kraftwerk allgemein'!$F$15+1)))))/$F55,
SUM(OFFSET('2.5 CAPEX'!CA58,0,-MIN($F55-1,COLUMN(BM55)-1),1,MIN($F55,COLUMN(BM55))))/$F55)))))),
IF(OR(ISNUMBER($D55)=FALSE,$F55=""),"",
IF(AND('2.5 CAPEX'!$L58&lt;&gt;"x",'2.5 CAPEX'!$M58&lt;&gt;"x"),0,
IF($F55=0,0,
IF(BV$4&lt;'2.1 Kraftwerk allgemein'!$F$16,0,
IF(BV$4='2.1 Kraftwerk allgemein'!$F$16,'2.5 CAPEX'!$J58/$F55,
IF(BV$4&lt;'2.1 Kraftwerk allgemein'!$F$16+$F55,
('2.5 CAPEX'!$J58+SUM(OFFSET('2.5 CAPEX'!CA58,0,-MIN(MAX($F55-1-('2.1 Kraftwerk allgemein'!$F$16-'1.1 Allgemein'!$I$22+1),0),COLUMN(BM55)-1-('2.1 Kraftwerk allgemein'!$F$16-'1.1 Allgemein'!$I$22+1)),1,MIN(MAX($F55-('2.1 Kraftwerk allgemein'!$F$16-'1.1 Allgemein'!$I$22+1),1),COLUMN(BM55)-('2.1 Kraftwerk allgemein'!$F$16-'1.1 Allgemein'!$I$22+1)))))/$F55,
SUM(OFFSET('2.5 CAPEX'!CA58,0,-MIN($F55-1,COLUMN(BM55)-1),1,MIN($F55,COLUMN(BM55))))/$F55)))))))</f>
        <v/>
      </c>
      <c r="BW55" s="199" t="str">
        <f ca="1">IF('2.1 Kraftwerk allgemein'!$F$15&lt;'1.1 Allgemein'!$I$22,
IF(OR(ISNUMBER($D55)=FALSE,$F55=""),"",
IF(AND('2.5 CAPEX'!$L58&lt;&gt;"x",'2.5 CAPEX'!$M58&lt;&gt;"x"),0,
IF($F55=0,0,
IF(BW$4&lt;'2.1 Kraftwerk allgemein'!$F$16,0,
IF(BW$4='2.1 Kraftwerk allgemein'!$F$16,'2.5 CAPEX'!$J58/$F55,
IF(BW$4&lt;'2.1 Kraftwerk allgemein'!$F$16+$F55,
('2.5 CAPEX'!$J58+SUM(OFFSET('2.5 CAPEX'!CB58,0,-MIN(MAX($F55-1-('2.1 Kraftwerk allgemein'!$F$16-'2.1 Kraftwerk allgemein'!$F$15+1),0),COLUMN(BN55)-1-('2.1 Kraftwerk allgemein'!$F$16-'2.1 Kraftwerk allgemein'!$F$15+1)),1,MIN(MAX($F55-('2.1 Kraftwerk allgemein'!$F$16-'2.1 Kraftwerk allgemein'!$F$15+1),1),COLUMN(BN55)-('2.1 Kraftwerk allgemein'!$F$16-'2.1 Kraftwerk allgemein'!$F$15+1)))))/$F55,
SUM(OFFSET('2.5 CAPEX'!CB58,0,-MIN($F55-1,COLUMN(BN55)-1),1,MIN($F55,COLUMN(BN55))))/$F55)))))),
IF(OR(ISNUMBER($D55)=FALSE,$F55=""),"",
IF(AND('2.5 CAPEX'!$L58&lt;&gt;"x",'2.5 CAPEX'!$M58&lt;&gt;"x"),0,
IF($F55=0,0,
IF(BW$4&lt;'2.1 Kraftwerk allgemein'!$F$16,0,
IF(BW$4='2.1 Kraftwerk allgemein'!$F$16,'2.5 CAPEX'!$J58/$F55,
IF(BW$4&lt;'2.1 Kraftwerk allgemein'!$F$16+$F55,
('2.5 CAPEX'!$J58+SUM(OFFSET('2.5 CAPEX'!CB58,0,-MIN(MAX($F55-1-('2.1 Kraftwerk allgemein'!$F$16-'1.1 Allgemein'!$I$22+1),0),COLUMN(BN55)-1-('2.1 Kraftwerk allgemein'!$F$16-'1.1 Allgemein'!$I$22+1)),1,MIN(MAX($F55-('2.1 Kraftwerk allgemein'!$F$16-'1.1 Allgemein'!$I$22+1),1),COLUMN(BN55)-('2.1 Kraftwerk allgemein'!$F$16-'1.1 Allgemein'!$I$22+1)))))/$F55,
SUM(OFFSET('2.5 CAPEX'!CB58,0,-MIN($F55-1,COLUMN(BN55)-1),1,MIN($F55,COLUMN(BN55))))/$F55)))))))</f>
        <v/>
      </c>
      <c r="BX55" s="199" t="str">
        <f ca="1">IF('2.1 Kraftwerk allgemein'!$F$15&lt;'1.1 Allgemein'!$I$22,
IF(OR(ISNUMBER($D55)=FALSE,$F55=""),"",
IF(AND('2.5 CAPEX'!$L58&lt;&gt;"x",'2.5 CAPEX'!$M58&lt;&gt;"x"),0,
IF($F55=0,0,
IF(BX$4&lt;'2.1 Kraftwerk allgemein'!$F$16,0,
IF(BX$4='2.1 Kraftwerk allgemein'!$F$16,'2.5 CAPEX'!$J58/$F55,
IF(BX$4&lt;'2.1 Kraftwerk allgemein'!$F$16+$F55,
('2.5 CAPEX'!$J58+SUM(OFFSET('2.5 CAPEX'!CC58,0,-MIN(MAX($F55-1-('2.1 Kraftwerk allgemein'!$F$16-'2.1 Kraftwerk allgemein'!$F$15+1),0),COLUMN(BO55)-1-('2.1 Kraftwerk allgemein'!$F$16-'2.1 Kraftwerk allgemein'!$F$15+1)),1,MIN(MAX($F55-('2.1 Kraftwerk allgemein'!$F$16-'2.1 Kraftwerk allgemein'!$F$15+1),1),COLUMN(BO55)-('2.1 Kraftwerk allgemein'!$F$16-'2.1 Kraftwerk allgemein'!$F$15+1)))))/$F55,
SUM(OFFSET('2.5 CAPEX'!CC58,0,-MIN($F55-1,COLUMN(BO55)-1),1,MIN($F55,COLUMN(BO55))))/$F55)))))),
IF(OR(ISNUMBER($D55)=FALSE,$F55=""),"",
IF(AND('2.5 CAPEX'!$L58&lt;&gt;"x",'2.5 CAPEX'!$M58&lt;&gt;"x"),0,
IF($F55=0,0,
IF(BX$4&lt;'2.1 Kraftwerk allgemein'!$F$16,0,
IF(BX$4='2.1 Kraftwerk allgemein'!$F$16,'2.5 CAPEX'!$J58/$F55,
IF(BX$4&lt;'2.1 Kraftwerk allgemein'!$F$16+$F55,
('2.5 CAPEX'!$J58+SUM(OFFSET('2.5 CAPEX'!CC58,0,-MIN(MAX($F55-1-('2.1 Kraftwerk allgemein'!$F$16-'1.1 Allgemein'!$I$22+1),0),COLUMN(BO55)-1-('2.1 Kraftwerk allgemein'!$F$16-'1.1 Allgemein'!$I$22+1)),1,MIN(MAX($F55-('2.1 Kraftwerk allgemein'!$F$16-'1.1 Allgemein'!$I$22+1),1),COLUMN(BO55)-('2.1 Kraftwerk allgemein'!$F$16-'1.1 Allgemein'!$I$22+1)))))/$F55,
SUM(OFFSET('2.5 CAPEX'!CC58,0,-MIN($F55-1,COLUMN(BO55)-1),1,MIN($F55,COLUMN(BO55))))/$F55)))))))</f>
        <v/>
      </c>
      <c r="BY55" s="199" t="str">
        <f ca="1">IF('2.1 Kraftwerk allgemein'!$F$15&lt;'1.1 Allgemein'!$I$22,
IF(OR(ISNUMBER($D55)=FALSE,$F55=""),"",
IF(AND('2.5 CAPEX'!$L58&lt;&gt;"x",'2.5 CAPEX'!$M58&lt;&gt;"x"),0,
IF($F55=0,0,
IF(BY$4&lt;'2.1 Kraftwerk allgemein'!$F$16,0,
IF(BY$4='2.1 Kraftwerk allgemein'!$F$16,'2.5 CAPEX'!$J58/$F55,
IF(BY$4&lt;'2.1 Kraftwerk allgemein'!$F$16+$F55,
('2.5 CAPEX'!$J58+SUM(OFFSET('2.5 CAPEX'!CD58,0,-MIN(MAX($F55-1-('2.1 Kraftwerk allgemein'!$F$16-'2.1 Kraftwerk allgemein'!$F$15+1),0),COLUMN(BP55)-1-('2.1 Kraftwerk allgemein'!$F$16-'2.1 Kraftwerk allgemein'!$F$15+1)),1,MIN(MAX($F55-('2.1 Kraftwerk allgemein'!$F$16-'2.1 Kraftwerk allgemein'!$F$15+1),1),COLUMN(BP55)-('2.1 Kraftwerk allgemein'!$F$16-'2.1 Kraftwerk allgemein'!$F$15+1)))))/$F55,
SUM(OFFSET('2.5 CAPEX'!CD58,0,-MIN($F55-1,COLUMN(BP55)-1),1,MIN($F55,COLUMN(BP55))))/$F55)))))),
IF(OR(ISNUMBER($D55)=FALSE,$F55=""),"",
IF(AND('2.5 CAPEX'!$L58&lt;&gt;"x",'2.5 CAPEX'!$M58&lt;&gt;"x"),0,
IF($F55=0,0,
IF(BY$4&lt;'2.1 Kraftwerk allgemein'!$F$16,0,
IF(BY$4='2.1 Kraftwerk allgemein'!$F$16,'2.5 CAPEX'!$J58/$F55,
IF(BY$4&lt;'2.1 Kraftwerk allgemein'!$F$16+$F55,
('2.5 CAPEX'!$J58+SUM(OFFSET('2.5 CAPEX'!CD58,0,-MIN(MAX($F55-1-('2.1 Kraftwerk allgemein'!$F$16-'1.1 Allgemein'!$I$22+1),0),COLUMN(BP55)-1-('2.1 Kraftwerk allgemein'!$F$16-'1.1 Allgemein'!$I$22+1)),1,MIN(MAX($F55-('2.1 Kraftwerk allgemein'!$F$16-'1.1 Allgemein'!$I$22+1),1),COLUMN(BP55)-('2.1 Kraftwerk allgemein'!$F$16-'1.1 Allgemein'!$I$22+1)))))/$F55,
SUM(OFFSET('2.5 CAPEX'!CD58,0,-MIN($F55-1,COLUMN(BP55)-1),1,MIN($F55,COLUMN(BP55))))/$F55)))))))</f>
        <v/>
      </c>
      <c r="BZ55" s="199" t="str">
        <f ca="1">IF('2.1 Kraftwerk allgemein'!$F$15&lt;'1.1 Allgemein'!$I$22,
IF(OR(ISNUMBER($D55)=FALSE,$F55=""),"",
IF(AND('2.5 CAPEX'!$L58&lt;&gt;"x",'2.5 CAPEX'!$M58&lt;&gt;"x"),0,
IF($F55=0,0,
IF(BZ$4&lt;'2.1 Kraftwerk allgemein'!$F$16,0,
IF(BZ$4='2.1 Kraftwerk allgemein'!$F$16,'2.5 CAPEX'!$J58/$F55,
IF(BZ$4&lt;'2.1 Kraftwerk allgemein'!$F$16+$F55,
('2.5 CAPEX'!$J58+SUM(OFFSET('2.5 CAPEX'!CE58,0,-MIN(MAX($F55-1-('2.1 Kraftwerk allgemein'!$F$16-'2.1 Kraftwerk allgemein'!$F$15+1),0),COLUMN(BQ55)-1-('2.1 Kraftwerk allgemein'!$F$16-'2.1 Kraftwerk allgemein'!$F$15+1)),1,MIN(MAX($F55-('2.1 Kraftwerk allgemein'!$F$16-'2.1 Kraftwerk allgemein'!$F$15+1),1),COLUMN(BQ55)-('2.1 Kraftwerk allgemein'!$F$16-'2.1 Kraftwerk allgemein'!$F$15+1)))))/$F55,
SUM(OFFSET('2.5 CAPEX'!CE58,0,-MIN($F55-1,COLUMN(BQ55)-1),1,MIN($F55,COLUMN(BQ55))))/$F55)))))),
IF(OR(ISNUMBER($D55)=FALSE,$F55=""),"",
IF(AND('2.5 CAPEX'!$L58&lt;&gt;"x",'2.5 CAPEX'!$M58&lt;&gt;"x"),0,
IF($F55=0,0,
IF(BZ$4&lt;'2.1 Kraftwerk allgemein'!$F$16,0,
IF(BZ$4='2.1 Kraftwerk allgemein'!$F$16,'2.5 CAPEX'!$J58/$F55,
IF(BZ$4&lt;'2.1 Kraftwerk allgemein'!$F$16+$F55,
('2.5 CAPEX'!$J58+SUM(OFFSET('2.5 CAPEX'!CE58,0,-MIN(MAX($F55-1-('2.1 Kraftwerk allgemein'!$F$16-'1.1 Allgemein'!$I$22+1),0),COLUMN(BQ55)-1-('2.1 Kraftwerk allgemein'!$F$16-'1.1 Allgemein'!$I$22+1)),1,MIN(MAX($F55-('2.1 Kraftwerk allgemein'!$F$16-'1.1 Allgemein'!$I$22+1),1),COLUMN(BQ55)-('2.1 Kraftwerk allgemein'!$F$16-'1.1 Allgemein'!$I$22+1)))))/$F55,
SUM(OFFSET('2.5 CAPEX'!CE58,0,-MIN($F55-1,COLUMN(BQ55)-1),1,MIN($F55,COLUMN(BQ55))))/$F55)))))))</f>
        <v/>
      </c>
      <c r="CA55" s="199" t="str">
        <f ca="1">IF('2.1 Kraftwerk allgemein'!$F$15&lt;'1.1 Allgemein'!$I$22,
IF(OR(ISNUMBER($D55)=FALSE,$F55=""),"",
IF(AND('2.5 CAPEX'!$L58&lt;&gt;"x",'2.5 CAPEX'!$M58&lt;&gt;"x"),0,
IF($F55=0,0,
IF(CA$4&lt;'2.1 Kraftwerk allgemein'!$F$16,0,
IF(CA$4='2.1 Kraftwerk allgemein'!$F$16,'2.5 CAPEX'!$J58/$F55,
IF(CA$4&lt;'2.1 Kraftwerk allgemein'!$F$16+$F55,
('2.5 CAPEX'!$J58+SUM(OFFSET('2.5 CAPEX'!CF58,0,-MIN(MAX($F55-1-('2.1 Kraftwerk allgemein'!$F$16-'2.1 Kraftwerk allgemein'!$F$15+1),0),COLUMN(BR55)-1-('2.1 Kraftwerk allgemein'!$F$16-'2.1 Kraftwerk allgemein'!$F$15+1)),1,MIN(MAX($F55-('2.1 Kraftwerk allgemein'!$F$16-'2.1 Kraftwerk allgemein'!$F$15+1),1),COLUMN(BR55)-('2.1 Kraftwerk allgemein'!$F$16-'2.1 Kraftwerk allgemein'!$F$15+1)))))/$F55,
SUM(OFFSET('2.5 CAPEX'!CF58,0,-MIN($F55-1,COLUMN(BR55)-1),1,MIN($F55,COLUMN(BR55))))/$F55)))))),
IF(OR(ISNUMBER($D55)=FALSE,$F55=""),"",
IF(AND('2.5 CAPEX'!$L58&lt;&gt;"x",'2.5 CAPEX'!$M58&lt;&gt;"x"),0,
IF($F55=0,0,
IF(CA$4&lt;'2.1 Kraftwerk allgemein'!$F$16,0,
IF(CA$4='2.1 Kraftwerk allgemein'!$F$16,'2.5 CAPEX'!$J58/$F55,
IF(CA$4&lt;'2.1 Kraftwerk allgemein'!$F$16+$F55,
('2.5 CAPEX'!$J58+SUM(OFFSET('2.5 CAPEX'!CF58,0,-MIN(MAX($F55-1-('2.1 Kraftwerk allgemein'!$F$16-'1.1 Allgemein'!$I$22+1),0),COLUMN(BR55)-1-('2.1 Kraftwerk allgemein'!$F$16-'1.1 Allgemein'!$I$22+1)),1,MIN(MAX($F55-('2.1 Kraftwerk allgemein'!$F$16-'1.1 Allgemein'!$I$22+1),1),COLUMN(BR55)-('2.1 Kraftwerk allgemein'!$F$16-'1.1 Allgemein'!$I$22+1)))))/$F55,
SUM(OFFSET('2.5 CAPEX'!CF58,0,-MIN($F55-1,COLUMN(BR55)-1),1,MIN($F55,COLUMN(BR55))))/$F55)))))))</f>
        <v/>
      </c>
      <c r="CB55" s="199" t="str">
        <f ca="1">IF('2.1 Kraftwerk allgemein'!$F$15&lt;'1.1 Allgemein'!$I$22,
IF(OR(ISNUMBER($D55)=FALSE,$F55=""),"",
IF(AND('2.5 CAPEX'!$L58&lt;&gt;"x",'2.5 CAPEX'!$M58&lt;&gt;"x"),0,
IF($F55=0,0,
IF(CB$4&lt;'2.1 Kraftwerk allgemein'!$F$16,0,
IF(CB$4='2.1 Kraftwerk allgemein'!$F$16,'2.5 CAPEX'!$J58/$F55,
IF(CB$4&lt;'2.1 Kraftwerk allgemein'!$F$16+$F55,
('2.5 CAPEX'!$J58+SUM(OFFSET('2.5 CAPEX'!CG58,0,-MIN(MAX($F55-1-('2.1 Kraftwerk allgemein'!$F$16-'2.1 Kraftwerk allgemein'!$F$15+1),0),COLUMN(BS55)-1-('2.1 Kraftwerk allgemein'!$F$16-'2.1 Kraftwerk allgemein'!$F$15+1)),1,MIN(MAX($F55-('2.1 Kraftwerk allgemein'!$F$16-'2.1 Kraftwerk allgemein'!$F$15+1),1),COLUMN(BS55)-('2.1 Kraftwerk allgemein'!$F$16-'2.1 Kraftwerk allgemein'!$F$15+1)))))/$F55,
SUM(OFFSET('2.5 CAPEX'!CG58,0,-MIN($F55-1,COLUMN(BS55)-1),1,MIN($F55,COLUMN(BS55))))/$F55)))))),
IF(OR(ISNUMBER($D55)=FALSE,$F55=""),"",
IF(AND('2.5 CAPEX'!$L58&lt;&gt;"x",'2.5 CAPEX'!$M58&lt;&gt;"x"),0,
IF($F55=0,0,
IF(CB$4&lt;'2.1 Kraftwerk allgemein'!$F$16,0,
IF(CB$4='2.1 Kraftwerk allgemein'!$F$16,'2.5 CAPEX'!$J58/$F55,
IF(CB$4&lt;'2.1 Kraftwerk allgemein'!$F$16+$F55,
('2.5 CAPEX'!$J58+SUM(OFFSET('2.5 CAPEX'!CG58,0,-MIN(MAX($F55-1-('2.1 Kraftwerk allgemein'!$F$16-'1.1 Allgemein'!$I$22+1),0),COLUMN(BS55)-1-('2.1 Kraftwerk allgemein'!$F$16-'1.1 Allgemein'!$I$22+1)),1,MIN(MAX($F55-('2.1 Kraftwerk allgemein'!$F$16-'1.1 Allgemein'!$I$22+1),1),COLUMN(BS55)-('2.1 Kraftwerk allgemein'!$F$16-'1.1 Allgemein'!$I$22+1)))))/$F55,
SUM(OFFSET('2.5 CAPEX'!CG58,0,-MIN($F55-1,COLUMN(BS55)-1),1,MIN($F55,COLUMN(BS55))))/$F55)))))))</f>
        <v/>
      </c>
      <c r="CC55" s="199" t="str">
        <f ca="1">IF('2.1 Kraftwerk allgemein'!$F$15&lt;'1.1 Allgemein'!$I$22,
IF(OR(ISNUMBER($D55)=FALSE,$F55=""),"",
IF(AND('2.5 CAPEX'!$L58&lt;&gt;"x",'2.5 CAPEX'!$M58&lt;&gt;"x"),0,
IF($F55=0,0,
IF(CC$4&lt;'2.1 Kraftwerk allgemein'!$F$16,0,
IF(CC$4='2.1 Kraftwerk allgemein'!$F$16,'2.5 CAPEX'!$J58/$F55,
IF(CC$4&lt;'2.1 Kraftwerk allgemein'!$F$16+$F55,
('2.5 CAPEX'!$J58+SUM(OFFSET('2.5 CAPEX'!CH58,0,-MIN(MAX($F55-1-('2.1 Kraftwerk allgemein'!$F$16-'2.1 Kraftwerk allgemein'!$F$15+1),0),COLUMN(BT55)-1-('2.1 Kraftwerk allgemein'!$F$16-'2.1 Kraftwerk allgemein'!$F$15+1)),1,MIN(MAX($F55-('2.1 Kraftwerk allgemein'!$F$16-'2.1 Kraftwerk allgemein'!$F$15+1),1),COLUMN(BT55)-('2.1 Kraftwerk allgemein'!$F$16-'2.1 Kraftwerk allgemein'!$F$15+1)))))/$F55,
SUM(OFFSET('2.5 CAPEX'!CH58,0,-MIN($F55-1,COLUMN(BT55)-1),1,MIN($F55,COLUMN(BT55))))/$F55)))))),
IF(OR(ISNUMBER($D55)=FALSE,$F55=""),"",
IF(AND('2.5 CAPEX'!$L58&lt;&gt;"x",'2.5 CAPEX'!$M58&lt;&gt;"x"),0,
IF($F55=0,0,
IF(CC$4&lt;'2.1 Kraftwerk allgemein'!$F$16,0,
IF(CC$4='2.1 Kraftwerk allgemein'!$F$16,'2.5 CAPEX'!$J58/$F55,
IF(CC$4&lt;'2.1 Kraftwerk allgemein'!$F$16+$F55,
('2.5 CAPEX'!$J58+SUM(OFFSET('2.5 CAPEX'!CH58,0,-MIN(MAX($F55-1-('2.1 Kraftwerk allgemein'!$F$16-'1.1 Allgemein'!$I$22+1),0),COLUMN(BT55)-1-('2.1 Kraftwerk allgemein'!$F$16-'1.1 Allgemein'!$I$22+1)),1,MIN(MAX($F55-('2.1 Kraftwerk allgemein'!$F$16-'1.1 Allgemein'!$I$22+1),1),COLUMN(BT55)-('2.1 Kraftwerk allgemein'!$F$16-'1.1 Allgemein'!$I$22+1)))))/$F55,
SUM(OFFSET('2.5 CAPEX'!CH58,0,-MIN($F55-1,COLUMN(BT55)-1),1,MIN($F55,COLUMN(BT55))))/$F55)))))))</f>
        <v/>
      </c>
      <c r="CD55" s="199" t="str">
        <f ca="1">IF('2.1 Kraftwerk allgemein'!$F$15&lt;'1.1 Allgemein'!$I$22,
IF(OR(ISNUMBER($D55)=FALSE,$F55=""),"",
IF(AND('2.5 CAPEX'!$L58&lt;&gt;"x",'2.5 CAPEX'!$M58&lt;&gt;"x"),0,
IF($F55=0,0,
IF(CD$4&lt;'2.1 Kraftwerk allgemein'!$F$16,0,
IF(CD$4='2.1 Kraftwerk allgemein'!$F$16,'2.5 CAPEX'!$J58/$F55,
IF(CD$4&lt;'2.1 Kraftwerk allgemein'!$F$16+$F55,
('2.5 CAPEX'!$J58+SUM(OFFSET('2.5 CAPEX'!CI58,0,-MIN(MAX($F55-1-('2.1 Kraftwerk allgemein'!$F$16-'2.1 Kraftwerk allgemein'!$F$15+1),0),COLUMN(BU55)-1-('2.1 Kraftwerk allgemein'!$F$16-'2.1 Kraftwerk allgemein'!$F$15+1)),1,MIN(MAX($F55-('2.1 Kraftwerk allgemein'!$F$16-'2.1 Kraftwerk allgemein'!$F$15+1),1),COLUMN(BU55)-('2.1 Kraftwerk allgemein'!$F$16-'2.1 Kraftwerk allgemein'!$F$15+1)))))/$F55,
SUM(OFFSET('2.5 CAPEX'!CI58,0,-MIN($F55-1,COLUMN(BU55)-1),1,MIN($F55,COLUMN(BU55))))/$F55)))))),
IF(OR(ISNUMBER($D55)=FALSE,$F55=""),"",
IF(AND('2.5 CAPEX'!$L58&lt;&gt;"x",'2.5 CAPEX'!$M58&lt;&gt;"x"),0,
IF($F55=0,0,
IF(CD$4&lt;'2.1 Kraftwerk allgemein'!$F$16,0,
IF(CD$4='2.1 Kraftwerk allgemein'!$F$16,'2.5 CAPEX'!$J58/$F55,
IF(CD$4&lt;'2.1 Kraftwerk allgemein'!$F$16+$F55,
('2.5 CAPEX'!$J58+SUM(OFFSET('2.5 CAPEX'!CI58,0,-MIN(MAX($F55-1-('2.1 Kraftwerk allgemein'!$F$16-'1.1 Allgemein'!$I$22+1),0),COLUMN(BU55)-1-('2.1 Kraftwerk allgemein'!$F$16-'1.1 Allgemein'!$I$22+1)),1,MIN(MAX($F55-('2.1 Kraftwerk allgemein'!$F$16-'1.1 Allgemein'!$I$22+1),1),COLUMN(BU55)-('2.1 Kraftwerk allgemein'!$F$16-'1.1 Allgemein'!$I$22+1)))))/$F55,
SUM(OFFSET('2.5 CAPEX'!CI58,0,-MIN($F55-1,COLUMN(BU55)-1),1,MIN($F55,COLUMN(BU55))))/$F55)))))))</f>
        <v/>
      </c>
      <c r="CE55" s="199" t="str">
        <f ca="1">IF('2.1 Kraftwerk allgemein'!$F$15&lt;'1.1 Allgemein'!$I$22,
IF(OR(ISNUMBER($D55)=FALSE,$F55=""),"",
IF(AND('2.5 CAPEX'!$L58&lt;&gt;"x",'2.5 CAPEX'!$M58&lt;&gt;"x"),0,
IF($F55=0,0,
IF(CE$4&lt;'2.1 Kraftwerk allgemein'!$F$16,0,
IF(CE$4='2.1 Kraftwerk allgemein'!$F$16,'2.5 CAPEX'!$J58/$F55,
IF(CE$4&lt;'2.1 Kraftwerk allgemein'!$F$16+$F55,
('2.5 CAPEX'!$J58+SUM(OFFSET('2.5 CAPEX'!CJ58,0,-MIN(MAX($F55-1-('2.1 Kraftwerk allgemein'!$F$16-'2.1 Kraftwerk allgemein'!$F$15+1),0),COLUMN(BV55)-1-('2.1 Kraftwerk allgemein'!$F$16-'2.1 Kraftwerk allgemein'!$F$15+1)),1,MIN(MAX($F55-('2.1 Kraftwerk allgemein'!$F$16-'2.1 Kraftwerk allgemein'!$F$15+1),1),COLUMN(BV55)-('2.1 Kraftwerk allgemein'!$F$16-'2.1 Kraftwerk allgemein'!$F$15+1)))))/$F55,
SUM(OFFSET('2.5 CAPEX'!CJ58,0,-MIN($F55-1,COLUMN(BV55)-1),1,MIN($F55,COLUMN(BV55))))/$F55)))))),
IF(OR(ISNUMBER($D55)=FALSE,$F55=""),"",
IF(AND('2.5 CAPEX'!$L58&lt;&gt;"x",'2.5 CAPEX'!$M58&lt;&gt;"x"),0,
IF($F55=0,0,
IF(CE$4&lt;'2.1 Kraftwerk allgemein'!$F$16,0,
IF(CE$4='2.1 Kraftwerk allgemein'!$F$16,'2.5 CAPEX'!$J58/$F55,
IF(CE$4&lt;'2.1 Kraftwerk allgemein'!$F$16+$F55,
('2.5 CAPEX'!$J58+SUM(OFFSET('2.5 CAPEX'!CJ58,0,-MIN(MAX($F55-1-('2.1 Kraftwerk allgemein'!$F$16-'1.1 Allgemein'!$I$22+1),0),COLUMN(BV55)-1-('2.1 Kraftwerk allgemein'!$F$16-'1.1 Allgemein'!$I$22+1)),1,MIN(MAX($F55-('2.1 Kraftwerk allgemein'!$F$16-'1.1 Allgemein'!$I$22+1),1),COLUMN(BV55)-('2.1 Kraftwerk allgemein'!$F$16-'1.1 Allgemein'!$I$22+1)))))/$F55,
SUM(OFFSET('2.5 CAPEX'!CJ58,0,-MIN($F55-1,COLUMN(BV55)-1),1,MIN($F55,COLUMN(BV55))))/$F55)))))))</f>
        <v/>
      </c>
      <c r="CF55" s="199" t="str">
        <f ca="1">IF('2.1 Kraftwerk allgemein'!$F$15&lt;'1.1 Allgemein'!$I$22,
IF(OR(ISNUMBER($D55)=FALSE,$F55=""),"",
IF(AND('2.5 CAPEX'!$L58&lt;&gt;"x",'2.5 CAPEX'!$M58&lt;&gt;"x"),0,
IF($F55=0,0,
IF(CF$4&lt;'2.1 Kraftwerk allgemein'!$F$16,0,
IF(CF$4='2.1 Kraftwerk allgemein'!$F$16,'2.5 CAPEX'!$J58/$F55,
IF(CF$4&lt;'2.1 Kraftwerk allgemein'!$F$16+$F55,
('2.5 CAPEX'!$J58+SUM(OFFSET('2.5 CAPEX'!CK58,0,-MIN(MAX($F55-1-('2.1 Kraftwerk allgemein'!$F$16-'2.1 Kraftwerk allgemein'!$F$15+1),0),COLUMN(BW55)-1-('2.1 Kraftwerk allgemein'!$F$16-'2.1 Kraftwerk allgemein'!$F$15+1)),1,MIN(MAX($F55-('2.1 Kraftwerk allgemein'!$F$16-'2.1 Kraftwerk allgemein'!$F$15+1),1),COLUMN(BW55)-('2.1 Kraftwerk allgemein'!$F$16-'2.1 Kraftwerk allgemein'!$F$15+1)))))/$F55,
SUM(OFFSET('2.5 CAPEX'!CK58,0,-MIN($F55-1,COLUMN(BW55)-1),1,MIN($F55,COLUMN(BW55))))/$F55)))))),
IF(OR(ISNUMBER($D55)=FALSE,$F55=""),"",
IF(AND('2.5 CAPEX'!$L58&lt;&gt;"x",'2.5 CAPEX'!$M58&lt;&gt;"x"),0,
IF($F55=0,0,
IF(CF$4&lt;'2.1 Kraftwerk allgemein'!$F$16,0,
IF(CF$4='2.1 Kraftwerk allgemein'!$F$16,'2.5 CAPEX'!$J58/$F55,
IF(CF$4&lt;'2.1 Kraftwerk allgemein'!$F$16+$F55,
('2.5 CAPEX'!$J58+SUM(OFFSET('2.5 CAPEX'!CK58,0,-MIN(MAX($F55-1-('2.1 Kraftwerk allgemein'!$F$16-'1.1 Allgemein'!$I$22+1),0),COLUMN(BW55)-1-('2.1 Kraftwerk allgemein'!$F$16-'1.1 Allgemein'!$I$22+1)),1,MIN(MAX($F55-('2.1 Kraftwerk allgemein'!$F$16-'1.1 Allgemein'!$I$22+1),1),COLUMN(BW55)-('2.1 Kraftwerk allgemein'!$F$16-'1.1 Allgemein'!$I$22+1)))))/$F55,
SUM(OFFSET('2.5 CAPEX'!CK58,0,-MIN($F55-1,COLUMN(BW55)-1),1,MIN($F55,COLUMN(BW55))))/$F55)))))))</f>
        <v/>
      </c>
      <c r="CG55" s="199" t="str">
        <f ca="1">IF('2.1 Kraftwerk allgemein'!$F$15&lt;'1.1 Allgemein'!$I$22,
IF(OR(ISNUMBER($D55)=FALSE,$F55=""),"",
IF(AND('2.5 CAPEX'!$L58&lt;&gt;"x",'2.5 CAPEX'!$M58&lt;&gt;"x"),0,
IF($F55=0,0,
IF(CG$4&lt;'2.1 Kraftwerk allgemein'!$F$16,0,
IF(CG$4='2.1 Kraftwerk allgemein'!$F$16,'2.5 CAPEX'!$J58/$F55,
IF(CG$4&lt;'2.1 Kraftwerk allgemein'!$F$16+$F55,
('2.5 CAPEX'!$J58+SUM(OFFSET('2.5 CAPEX'!CL58,0,-MIN(MAX($F55-1-('2.1 Kraftwerk allgemein'!$F$16-'2.1 Kraftwerk allgemein'!$F$15+1),0),COLUMN(BX55)-1-('2.1 Kraftwerk allgemein'!$F$16-'2.1 Kraftwerk allgemein'!$F$15+1)),1,MIN(MAX($F55-('2.1 Kraftwerk allgemein'!$F$16-'2.1 Kraftwerk allgemein'!$F$15+1),1),COLUMN(BX55)-('2.1 Kraftwerk allgemein'!$F$16-'2.1 Kraftwerk allgemein'!$F$15+1)))))/$F55,
SUM(OFFSET('2.5 CAPEX'!CL58,0,-MIN($F55-1,COLUMN(BX55)-1),1,MIN($F55,COLUMN(BX55))))/$F55)))))),
IF(OR(ISNUMBER($D55)=FALSE,$F55=""),"",
IF(AND('2.5 CAPEX'!$L58&lt;&gt;"x",'2.5 CAPEX'!$M58&lt;&gt;"x"),0,
IF($F55=0,0,
IF(CG$4&lt;'2.1 Kraftwerk allgemein'!$F$16,0,
IF(CG$4='2.1 Kraftwerk allgemein'!$F$16,'2.5 CAPEX'!$J58/$F55,
IF(CG$4&lt;'2.1 Kraftwerk allgemein'!$F$16+$F55,
('2.5 CAPEX'!$J58+SUM(OFFSET('2.5 CAPEX'!CL58,0,-MIN(MAX($F55-1-('2.1 Kraftwerk allgemein'!$F$16-'1.1 Allgemein'!$I$22+1),0),COLUMN(BX55)-1-('2.1 Kraftwerk allgemein'!$F$16-'1.1 Allgemein'!$I$22+1)),1,MIN(MAX($F55-('2.1 Kraftwerk allgemein'!$F$16-'1.1 Allgemein'!$I$22+1),1),COLUMN(BX55)-('2.1 Kraftwerk allgemein'!$F$16-'1.1 Allgemein'!$I$22+1)))))/$F55,
SUM(OFFSET('2.5 CAPEX'!CL58,0,-MIN($F55-1,COLUMN(BX55)-1),1,MIN($F55,COLUMN(BX55))))/$F55)))))))</f>
        <v/>
      </c>
      <c r="CH55" s="199" t="str">
        <f ca="1">IF('2.1 Kraftwerk allgemein'!$F$15&lt;'1.1 Allgemein'!$I$22,
IF(OR(ISNUMBER($D55)=FALSE,$F55=""),"",
IF(AND('2.5 CAPEX'!$L58&lt;&gt;"x",'2.5 CAPEX'!$M58&lt;&gt;"x"),0,
IF($F55=0,0,
IF(CH$4&lt;'2.1 Kraftwerk allgemein'!$F$16,0,
IF(CH$4='2.1 Kraftwerk allgemein'!$F$16,'2.5 CAPEX'!$J58/$F55,
IF(CH$4&lt;'2.1 Kraftwerk allgemein'!$F$16+$F55,
('2.5 CAPEX'!$J58+SUM(OFFSET('2.5 CAPEX'!CM58,0,-MIN(MAX($F55-1-('2.1 Kraftwerk allgemein'!$F$16-'2.1 Kraftwerk allgemein'!$F$15+1),0),COLUMN(BY55)-1-('2.1 Kraftwerk allgemein'!$F$16-'2.1 Kraftwerk allgemein'!$F$15+1)),1,MIN(MAX($F55-('2.1 Kraftwerk allgemein'!$F$16-'2.1 Kraftwerk allgemein'!$F$15+1),1),COLUMN(BY55)-('2.1 Kraftwerk allgemein'!$F$16-'2.1 Kraftwerk allgemein'!$F$15+1)))))/$F55,
SUM(OFFSET('2.5 CAPEX'!CM58,0,-MIN($F55-1,COLUMN(BY55)-1),1,MIN($F55,COLUMN(BY55))))/$F55)))))),
IF(OR(ISNUMBER($D55)=FALSE,$F55=""),"",
IF(AND('2.5 CAPEX'!$L58&lt;&gt;"x",'2.5 CAPEX'!$M58&lt;&gt;"x"),0,
IF($F55=0,0,
IF(CH$4&lt;'2.1 Kraftwerk allgemein'!$F$16,0,
IF(CH$4='2.1 Kraftwerk allgemein'!$F$16,'2.5 CAPEX'!$J58/$F55,
IF(CH$4&lt;'2.1 Kraftwerk allgemein'!$F$16+$F55,
('2.5 CAPEX'!$J58+SUM(OFFSET('2.5 CAPEX'!CM58,0,-MIN(MAX($F55-1-('2.1 Kraftwerk allgemein'!$F$16-'1.1 Allgemein'!$I$22+1),0),COLUMN(BY55)-1-('2.1 Kraftwerk allgemein'!$F$16-'1.1 Allgemein'!$I$22+1)),1,MIN(MAX($F55-('2.1 Kraftwerk allgemein'!$F$16-'1.1 Allgemein'!$I$22+1),1),COLUMN(BY55)-('2.1 Kraftwerk allgemein'!$F$16-'1.1 Allgemein'!$I$22+1)))))/$F55,
SUM(OFFSET('2.5 CAPEX'!CM58,0,-MIN($F55-1,COLUMN(BY55)-1),1,MIN($F55,COLUMN(BY55))))/$F55)))))))</f>
        <v/>
      </c>
      <c r="CI55" s="199" t="str">
        <f ca="1">IF('2.1 Kraftwerk allgemein'!$F$15&lt;'1.1 Allgemein'!$I$22,
IF(OR(ISNUMBER($D55)=FALSE,$F55=""),"",
IF(AND('2.5 CAPEX'!$L58&lt;&gt;"x",'2.5 CAPEX'!$M58&lt;&gt;"x"),0,
IF($F55=0,0,
IF(CI$4&lt;'2.1 Kraftwerk allgemein'!$F$16,0,
IF(CI$4='2.1 Kraftwerk allgemein'!$F$16,'2.5 CAPEX'!$J58/$F55,
IF(CI$4&lt;'2.1 Kraftwerk allgemein'!$F$16+$F55,
('2.5 CAPEX'!$J58+SUM(OFFSET('2.5 CAPEX'!CN58,0,-MIN(MAX($F55-1-('2.1 Kraftwerk allgemein'!$F$16-'2.1 Kraftwerk allgemein'!$F$15+1),0),COLUMN(BZ55)-1-('2.1 Kraftwerk allgemein'!$F$16-'2.1 Kraftwerk allgemein'!$F$15+1)),1,MIN(MAX($F55-('2.1 Kraftwerk allgemein'!$F$16-'2.1 Kraftwerk allgemein'!$F$15+1),1),COLUMN(BZ55)-('2.1 Kraftwerk allgemein'!$F$16-'2.1 Kraftwerk allgemein'!$F$15+1)))))/$F55,
SUM(OFFSET('2.5 CAPEX'!CN58,0,-MIN($F55-1,COLUMN(BZ55)-1),1,MIN($F55,COLUMN(BZ55))))/$F55)))))),
IF(OR(ISNUMBER($D55)=FALSE,$F55=""),"",
IF(AND('2.5 CAPEX'!$L58&lt;&gt;"x",'2.5 CAPEX'!$M58&lt;&gt;"x"),0,
IF($F55=0,0,
IF(CI$4&lt;'2.1 Kraftwerk allgemein'!$F$16,0,
IF(CI$4='2.1 Kraftwerk allgemein'!$F$16,'2.5 CAPEX'!$J58/$F55,
IF(CI$4&lt;'2.1 Kraftwerk allgemein'!$F$16+$F55,
('2.5 CAPEX'!$J58+SUM(OFFSET('2.5 CAPEX'!CN58,0,-MIN(MAX($F55-1-('2.1 Kraftwerk allgemein'!$F$16-'1.1 Allgemein'!$I$22+1),0),COLUMN(BZ55)-1-('2.1 Kraftwerk allgemein'!$F$16-'1.1 Allgemein'!$I$22+1)),1,MIN(MAX($F55-('2.1 Kraftwerk allgemein'!$F$16-'1.1 Allgemein'!$I$22+1),1),COLUMN(BZ55)-('2.1 Kraftwerk allgemein'!$F$16-'1.1 Allgemein'!$I$22+1)))))/$F55,
SUM(OFFSET('2.5 CAPEX'!CN58,0,-MIN($F55-1,COLUMN(BZ55)-1),1,MIN($F55,COLUMN(BZ55))))/$F55)))))))</f>
        <v/>
      </c>
      <c r="CJ55" s="199" t="str">
        <f ca="1">IF('2.1 Kraftwerk allgemein'!$F$15&lt;'1.1 Allgemein'!$I$22,
IF(OR(ISNUMBER($D55)=FALSE,$F55=""),"",
IF(AND('2.5 CAPEX'!$L58&lt;&gt;"x",'2.5 CAPEX'!$M58&lt;&gt;"x"),0,
IF($F55=0,0,
IF(CJ$4&lt;'2.1 Kraftwerk allgemein'!$F$16,0,
IF(CJ$4='2.1 Kraftwerk allgemein'!$F$16,'2.5 CAPEX'!$J58/$F55,
IF(CJ$4&lt;'2.1 Kraftwerk allgemein'!$F$16+$F55,
('2.5 CAPEX'!$J58+SUM(OFFSET('2.5 CAPEX'!CO58,0,-MIN(MAX($F55-1-('2.1 Kraftwerk allgemein'!$F$16-'2.1 Kraftwerk allgemein'!$F$15+1),0),COLUMN(CA55)-1-('2.1 Kraftwerk allgemein'!$F$16-'2.1 Kraftwerk allgemein'!$F$15+1)),1,MIN(MAX($F55-('2.1 Kraftwerk allgemein'!$F$16-'2.1 Kraftwerk allgemein'!$F$15+1),1),COLUMN(CA55)-('2.1 Kraftwerk allgemein'!$F$16-'2.1 Kraftwerk allgemein'!$F$15+1)))))/$F55,
SUM(OFFSET('2.5 CAPEX'!CO58,0,-MIN($F55-1,COLUMN(CA55)-1),1,MIN($F55,COLUMN(CA55))))/$F55)))))),
IF(OR(ISNUMBER($D55)=FALSE,$F55=""),"",
IF(AND('2.5 CAPEX'!$L58&lt;&gt;"x",'2.5 CAPEX'!$M58&lt;&gt;"x"),0,
IF($F55=0,0,
IF(CJ$4&lt;'2.1 Kraftwerk allgemein'!$F$16,0,
IF(CJ$4='2.1 Kraftwerk allgemein'!$F$16,'2.5 CAPEX'!$J58/$F55,
IF(CJ$4&lt;'2.1 Kraftwerk allgemein'!$F$16+$F55,
('2.5 CAPEX'!$J58+SUM(OFFSET('2.5 CAPEX'!CO58,0,-MIN(MAX($F55-1-('2.1 Kraftwerk allgemein'!$F$16-'1.1 Allgemein'!$I$22+1),0),COLUMN(CA55)-1-('2.1 Kraftwerk allgemein'!$F$16-'1.1 Allgemein'!$I$22+1)),1,MIN(MAX($F55-('2.1 Kraftwerk allgemein'!$F$16-'1.1 Allgemein'!$I$22+1),1),COLUMN(CA55)-('2.1 Kraftwerk allgemein'!$F$16-'1.1 Allgemein'!$I$22+1)))))/$F55,
SUM(OFFSET('2.5 CAPEX'!CO58,0,-MIN($F55-1,COLUMN(CA55)-1),1,MIN($F55,COLUMN(CA55))))/$F55)))))))</f>
        <v/>
      </c>
      <c r="CK55" s="199" t="str">
        <f ca="1">IF('2.1 Kraftwerk allgemein'!$F$15&lt;'1.1 Allgemein'!$I$22,
IF(OR(ISNUMBER($D55)=FALSE,$F55=""),"",
IF(AND('2.5 CAPEX'!$L58&lt;&gt;"x",'2.5 CAPEX'!$M58&lt;&gt;"x"),0,
IF($F55=0,0,
IF(CK$4&lt;'2.1 Kraftwerk allgemein'!$F$16,0,
IF(CK$4='2.1 Kraftwerk allgemein'!$F$16,'2.5 CAPEX'!$J58/$F55,
IF(CK$4&lt;'2.1 Kraftwerk allgemein'!$F$16+$F55,
('2.5 CAPEX'!$J58+SUM(OFFSET('2.5 CAPEX'!CP58,0,-MIN(MAX($F55-1-('2.1 Kraftwerk allgemein'!$F$16-'2.1 Kraftwerk allgemein'!$F$15+1),0),COLUMN(CB55)-1-('2.1 Kraftwerk allgemein'!$F$16-'2.1 Kraftwerk allgemein'!$F$15+1)),1,MIN(MAX($F55-('2.1 Kraftwerk allgemein'!$F$16-'2.1 Kraftwerk allgemein'!$F$15+1),1),COLUMN(CB55)-('2.1 Kraftwerk allgemein'!$F$16-'2.1 Kraftwerk allgemein'!$F$15+1)))))/$F55,
SUM(OFFSET('2.5 CAPEX'!CP58,0,-MIN($F55-1,COLUMN(CB55)-1),1,MIN($F55,COLUMN(CB55))))/$F55)))))),
IF(OR(ISNUMBER($D55)=FALSE,$F55=""),"",
IF(AND('2.5 CAPEX'!$L58&lt;&gt;"x",'2.5 CAPEX'!$M58&lt;&gt;"x"),0,
IF($F55=0,0,
IF(CK$4&lt;'2.1 Kraftwerk allgemein'!$F$16,0,
IF(CK$4='2.1 Kraftwerk allgemein'!$F$16,'2.5 CAPEX'!$J58/$F55,
IF(CK$4&lt;'2.1 Kraftwerk allgemein'!$F$16+$F55,
('2.5 CAPEX'!$J58+SUM(OFFSET('2.5 CAPEX'!CP58,0,-MIN(MAX($F55-1-('2.1 Kraftwerk allgemein'!$F$16-'1.1 Allgemein'!$I$22+1),0),COLUMN(CB55)-1-('2.1 Kraftwerk allgemein'!$F$16-'1.1 Allgemein'!$I$22+1)),1,MIN(MAX($F55-('2.1 Kraftwerk allgemein'!$F$16-'1.1 Allgemein'!$I$22+1),1),COLUMN(CB55)-('2.1 Kraftwerk allgemein'!$F$16-'1.1 Allgemein'!$I$22+1)))))/$F55,
SUM(OFFSET('2.5 CAPEX'!CP58,0,-MIN($F55-1,COLUMN(CB55)-1),1,MIN($F55,COLUMN(CB55))))/$F55)))))))</f>
        <v/>
      </c>
      <c r="CL55" s="199" t="str">
        <f ca="1">IF('2.1 Kraftwerk allgemein'!$F$15&lt;'1.1 Allgemein'!$I$22,
IF(OR(ISNUMBER($D55)=FALSE,$F55=""),"",
IF(AND('2.5 CAPEX'!$L58&lt;&gt;"x",'2.5 CAPEX'!$M58&lt;&gt;"x"),0,
IF($F55=0,0,
IF(CL$4&lt;'2.1 Kraftwerk allgemein'!$F$16,0,
IF(CL$4='2.1 Kraftwerk allgemein'!$F$16,'2.5 CAPEX'!$J58/$F55,
IF(CL$4&lt;'2.1 Kraftwerk allgemein'!$F$16+$F55,
('2.5 CAPEX'!$J58+SUM(OFFSET('2.5 CAPEX'!CQ58,0,-MIN(MAX($F55-1-('2.1 Kraftwerk allgemein'!$F$16-'2.1 Kraftwerk allgemein'!$F$15+1),0),COLUMN(CC55)-1-('2.1 Kraftwerk allgemein'!$F$16-'2.1 Kraftwerk allgemein'!$F$15+1)),1,MIN(MAX($F55-('2.1 Kraftwerk allgemein'!$F$16-'2.1 Kraftwerk allgemein'!$F$15+1),1),COLUMN(CC55)-('2.1 Kraftwerk allgemein'!$F$16-'2.1 Kraftwerk allgemein'!$F$15+1)))))/$F55,
SUM(OFFSET('2.5 CAPEX'!CQ58,0,-MIN($F55-1,COLUMN(CC55)-1),1,MIN($F55,COLUMN(CC55))))/$F55)))))),
IF(OR(ISNUMBER($D55)=FALSE,$F55=""),"",
IF(AND('2.5 CAPEX'!$L58&lt;&gt;"x",'2.5 CAPEX'!$M58&lt;&gt;"x"),0,
IF($F55=0,0,
IF(CL$4&lt;'2.1 Kraftwerk allgemein'!$F$16,0,
IF(CL$4='2.1 Kraftwerk allgemein'!$F$16,'2.5 CAPEX'!$J58/$F55,
IF(CL$4&lt;'2.1 Kraftwerk allgemein'!$F$16+$F55,
('2.5 CAPEX'!$J58+SUM(OFFSET('2.5 CAPEX'!CQ58,0,-MIN(MAX($F55-1-('2.1 Kraftwerk allgemein'!$F$16-'1.1 Allgemein'!$I$22+1),0),COLUMN(CC55)-1-('2.1 Kraftwerk allgemein'!$F$16-'1.1 Allgemein'!$I$22+1)),1,MIN(MAX($F55-('2.1 Kraftwerk allgemein'!$F$16-'1.1 Allgemein'!$I$22+1),1),COLUMN(CC55)-('2.1 Kraftwerk allgemein'!$F$16-'1.1 Allgemein'!$I$22+1)))))/$F55,
SUM(OFFSET('2.5 CAPEX'!CQ58,0,-MIN($F55-1,COLUMN(CC55)-1),1,MIN($F55,COLUMN(CC55))))/$F55)))))))</f>
        <v/>
      </c>
      <c r="CM55" s="199" t="str">
        <f ca="1">IF('2.1 Kraftwerk allgemein'!$F$15&lt;'1.1 Allgemein'!$I$22,
IF(OR(ISNUMBER($D55)=FALSE,$F55=""),"",
IF(AND('2.5 CAPEX'!$L58&lt;&gt;"x",'2.5 CAPEX'!$M58&lt;&gt;"x"),0,
IF($F55=0,0,
IF(CM$4&lt;'2.1 Kraftwerk allgemein'!$F$16,0,
IF(CM$4='2.1 Kraftwerk allgemein'!$F$16,'2.5 CAPEX'!$J58/$F55,
IF(CM$4&lt;'2.1 Kraftwerk allgemein'!$F$16+$F55,
('2.5 CAPEX'!$J58+SUM(OFFSET('2.5 CAPEX'!CR58,0,-MIN(MAX($F55-1-('2.1 Kraftwerk allgemein'!$F$16-'2.1 Kraftwerk allgemein'!$F$15+1),0),COLUMN(CD55)-1-('2.1 Kraftwerk allgemein'!$F$16-'2.1 Kraftwerk allgemein'!$F$15+1)),1,MIN(MAX($F55-('2.1 Kraftwerk allgemein'!$F$16-'2.1 Kraftwerk allgemein'!$F$15+1),1),COLUMN(CD55)-('2.1 Kraftwerk allgemein'!$F$16-'2.1 Kraftwerk allgemein'!$F$15+1)))))/$F55,
SUM(OFFSET('2.5 CAPEX'!CR58,0,-MIN($F55-1,COLUMN(CD55)-1),1,MIN($F55,COLUMN(CD55))))/$F55)))))),
IF(OR(ISNUMBER($D55)=FALSE,$F55=""),"",
IF(AND('2.5 CAPEX'!$L58&lt;&gt;"x",'2.5 CAPEX'!$M58&lt;&gt;"x"),0,
IF($F55=0,0,
IF(CM$4&lt;'2.1 Kraftwerk allgemein'!$F$16,0,
IF(CM$4='2.1 Kraftwerk allgemein'!$F$16,'2.5 CAPEX'!$J58/$F55,
IF(CM$4&lt;'2.1 Kraftwerk allgemein'!$F$16+$F55,
('2.5 CAPEX'!$J58+SUM(OFFSET('2.5 CAPEX'!CR58,0,-MIN(MAX($F55-1-('2.1 Kraftwerk allgemein'!$F$16-'1.1 Allgemein'!$I$22+1),0),COLUMN(CD55)-1-('2.1 Kraftwerk allgemein'!$F$16-'1.1 Allgemein'!$I$22+1)),1,MIN(MAX($F55-('2.1 Kraftwerk allgemein'!$F$16-'1.1 Allgemein'!$I$22+1),1),COLUMN(CD55)-('2.1 Kraftwerk allgemein'!$F$16-'1.1 Allgemein'!$I$22+1)))))/$F55,
SUM(OFFSET('2.5 CAPEX'!CR58,0,-MIN($F55-1,COLUMN(CD55)-1),1,MIN($F55,COLUMN(CD55))))/$F55)))))))</f>
        <v/>
      </c>
      <c r="CN55" s="199" t="str">
        <f ca="1">IF('2.1 Kraftwerk allgemein'!$F$15&lt;'1.1 Allgemein'!$I$22,
IF(OR(ISNUMBER($D55)=FALSE,$F55=""),"",
IF(AND('2.5 CAPEX'!$L58&lt;&gt;"x",'2.5 CAPEX'!$M58&lt;&gt;"x"),0,
IF($F55=0,0,
IF(CN$4&lt;'2.1 Kraftwerk allgemein'!$F$16,0,
IF(CN$4='2.1 Kraftwerk allgemein'!$F$16,'2.5 CAPEX'!$J58/$F55,
IF(CN$4&lt;'2.1 Kraftwerk allgemein'!$F$16+$F55,
('2.5 CAPEX'!$J58+SUM(OFFSET('2.5 CAPEX'!CS58,0,-MIN(MAX($F55-1-('2.1 Kraftwerk allgemein'!$F$16-'2.1 Kraftwerk allgemein'!$F$15+1),0),COLUMN(CE55)-1-('2.1 Kraftwerk allgemein'!$F$16-'2.1 Kraftwerk allgemein'!$F$15+1)),1,MIN(MAX($F55-('2.1 Kraftwerk allgemein'!$F$16-'2.1 Kraftwerk allgemein'!$F$15+1),1),COLUMN(CE55)-('2.1 Kraftwerk allgemein'!$F$16-'2.1 Kraftwerk allgemein'!$F$15+1)))))/$F55,
SUM(OFFSET('2.5 CAPEX'!CS58,0,-MIN($F55-1,COLUMN(CE55)-1),1,MIN($F55,COLUMN(CE55))))/$F55)))))),
IF(OR(ISNUMBER($D55)=FALSE,$F55=""),"",
IF(AND('2.5 CAPEX'!$L58&lt;&gt;"x",'2.5 CAPEX'!$M58&lt;&gt;"x"),0,
IF($F55=0,0,
IF(CN$4&lt;'2.1 Kraftwerk allgemein'!$F$16,0,
IF(CN$4='2.1 Kraftwerk allgemein'!$F$16,'2.5 CAPEX'!$J58/$F55,
IF(CN$4&lt;'2.1 Kraftwerk allgemein'!$F$16+$F55,
('2.5 CAPEX'!$J58+SUM(OFFSET('2.5 CAPEX'!CS58,0,-MIN(MAX($F55-1-('2.1 Kraftwerk allgemein'!$F$16-'1.1 Allgemein'!$I$22+1),0),COLUMN(CE55)-1-('2.1 Kraftwerk allgemein'!$F$16-'1.1 Allgemein'!$I$22+1)),1,MIN(MAX($F55-('2.1 Kraftwerk allgemein'!$F$16-'1.1 Allgemein'!$I$22+1),1),COLUMN(CE55)-('2.1 Kraftwerk allgemein'!$F$16-'1.1 Allgemein'!$I$22+1)))))/$F55,
SUM(OFFSET('2.5 CAPEX'!CS58,0,-MIN($F55-1,COLUMN(CE55)-1),1,MIN($F55,COLUMN(CE55))))/$F55)))))))</f>
        <v/>
      </c>
      <c r="CO55" s="199" t="str">
        <f ca="1">IF('2.1 Kraftwerk allgemein'!$F$15&lt;'1.1 Allgemein'!$I$22,
IF(OR(ISNUMBER($D55)=FALSE,$F55=""),"",
IF(AND('2.5 CAPEX'!$L58&lt;&gt;"x",'2.5 CAPEX'!$M58&lt;&gt;"x"),0,
IF($F55=0,0,
IF(CO$4&lt;'2.1 Kraftwerk allgemein'!$F$16,0,
IF(CO$4='2.1 Kraftwerk allgemein'!$F$16,'2.5 CAPEX'!$J58/$F55,
IF(CO$4&lt;'2.1 Kraftwerk allgemein'!$F$16+$F55,
('2.5 CAPEX'!$J58+SUM(OFFSET('2.5 CAPEX'!CT58,0,-MIN(MAX($F55-1-('2.1 Kraftwerk allgemein'!$F$16-'2.1 Kraftwerk allgemein'!$F$15+1),0),COLUMN(CF55)-1-('2.1 Kraftwerk allgemein'!$F$16-'2.1 Kraftwerk allgemein'!$F$15+1)),1,MIN(MAX($F55-('2.1 Kraftwerk allgemein'!$F$16-'2.1 Kraftwerk allgemein'!$F$15+1),1),COLUMN(CF55)-('2.1 Kraftwerk allgemein'!$F$16-'2.1 Kraftwerk allgemein'!$F$15+1)))))/$F55,
SUM(OFFSET('2.5 CAPEX'!CT58,0,-MIN($F55-1,COLUMN(CF55)-1),1,MIN($F55,COLUMN(CF55))))/$F55)))))),
IF(OR(ISNUMBER($D55)=FALSE,$F55=""),"",
IF(AND('2.5 CAPEX'!$L58&lt;&gt;"x",'2.5 CAPEX'!$M58&lt;&gt;"x"),0,
IF($F55=0,0,
IF(CO$4&lt;'2.1 Kraftwerk allgemein'!$F$16,0,
IF(CO$4='2.1 Kraftwerk allgemein'!$F$16,'2.5 CAPEX'!$J58/$F55,
IF(CO$4&lt;'2.1 Kraftwerk allgemein'!$F$16+$F55,
('2.5 CAPEX'!$J58+SUM(OFFSET('2.5 CAPEX'!CT58,0,-MIN(MAX($F55-1-('2.1 Kraftwerk allgemein'!$F$16-'1.1 Allgemein'!$I$22+1),0),COLUMN(CF55)-1-('2.1 Kraftwerk allgemein'!$F$16-'1.1 Allgemein'!$I$22+1)),1,MIN(MAX($F55-('2.1 Kraftwerk allgemein'!$F$16-'1.1 Allgemein'!$I$22+1),1),COLUMN(CF55)-('2.1 Kraftwerk allgemein'!$F$16-'1.1 Allgemein'!$I$22+1)))))/$F55,
SUM(OFFSET('2.5 CAPEX'!CT58,0,-MIN($F55-1,COLUMN(CF55)-1),1,MIN($F55,COLUMN(CF55))))/$F55)))))))</f>
        <v/>
      </c>
      <c r="CP55" s="199" t="str">
        <f ca="1">IF('2.1 Kraftwerk allgemein'!$F$15&lt;'1.1 Allgemein'!$I$22,
IF(OR(ISNUMBER($D55)=FALSE,$F55=""),"",
IF(AND('2.5 CAPEX'!$L58&lt;&gt;"x",'2.5 CAPEX'!$M58&lt;&gt;"x"),0,
IF($F55=0,0,
IF(CP$4&lt;'2.1 Kraftwerk allgemein'!$F$16,0,
IF(CP$4='2.1 Kraftwerk allgemein'!$F$16,'2.5 CAPEX'!$J58/$F55,
IF(CP$4&lt;'2.1 Kraftwerk allgemein'!$F$16+$F55,
('2.5 CAPEX'!$J58+SUM(OFFSET('2.5 CAPEX'!CU58,0,-MIN(MAX($F55-1-('2.1 Kraftwerk allgemein'!$F$16-'2.1 Kraftwerk allgemein'!$F$15+1),0),COLUMN(CG55)-1-('2.1 Kraftwerk allgemein'!$F$16-'2.1 Kraftwerk allgemein'!$F$15+1)),1,MIN(MAX($F55-('2.1 Kraftwerk allgemein'!$F$16-'2.1 Kraftwerk allgemein'!$F$15+1),1),COLUMN(CG55)-('2.1 Kraftwerk allgemein'!$F$16-'2.1 Kraftwerk allgemein'!$F$15+1)))))/$F55,
SUM(OFFSET('2.5 CAPEX'!CU58,0,-MIN($F55-1,COLUMN(CG55)-1),1,MIN($F55,COLUMN(CG55))))/$F55)))))),
IF(OR(ISNUMBER($D55)=FALSE,$F55=""),"",
IF(AND('2.5 CAPEX'!$L58&lt;&gt;"x",'2.5 CAPEX'!$M58&lt;&gt;"x"),0,
IF($F55=0,0,
IF(CP$4&lt;'2.1 Kraftwerk allgemein'!$F$16,0,
IF(CP$4='2.1 Kraftwerk allgemein'!$F$16,'2.5 CAPEX'!$J58/$F55,
IF(CP$4&lt;'2.1 Kraftwerk allgemein'!$F$16+$F55,
('2.5 CAPEX'!$J58+SUM(OFFSET('2.5 CAPEX'!CU58,0,-MIN(MAX($F55-1-('2.1 Kraftwerk allgemein'!$F$16-'1.1 Allgemein'!$I$22+1),0),COLUMN(CG55)-1-('2.1 Kraftwerk allgemein'!$F$16-'1.1 Allgemein'!$I$22+1)),1,MIN(MAX($F55-('2.1 Kraftwerk allgemein'!$F$16-'1.1 Allgemein'!$I$22+1),1),COLUMN(CG55)-('2.1 Kraftwerk allgemein'!$F$16-'1.1 Allgemein'!$I$22+1)))))/$F55,
SUM(OFFSET('2.5 CAPEX'!CU58,0,-MIN($F55-1,COLUMN(CG55)-1),1,MIN($F55,COLUMN(CG55))))/$F55)))))))</f>
        <v/>
      </c>
      <c r="CQ55" s="199" t="str">
        <f ca="1">IF('2.1 Kraftwerk allgemein'!$F$15&lt;'1.1 Allgemein'!$I$22,
IF(OR(ISNUMBER($D55)=FALSE,$F55=""),"",
IF(AND('2.5 CAPEX'!$L58&lt;&gt;"x",'2.5 CAPEX'!$M58&lt;&gt;"x"),0,
IF($F55=0,0,
IF(CQ$4&lt;'2.1 Kraftwerk allgemein'!$F$16,0,
IF(CQ$4='2.1 Kraftwerk allgemein'!$F$16,'2.5 CAPEX'!$J58/$F55,
IF(CQ$4&lt;'2.1 Kraftwerk allgemein'!$F$16+$F55,
('2.5 CAPEX'!$J58+SUM(OFFSET('2.5 CAPEX'!CV58,0,-MIN(MAX($F55-1-('2.1 Kraftwerk allgemein'!$F$16-'2.1 Kraftwerk allgemein'!$F$15+1),0),COLUMN(CH55)-1-('2.1 Kraftwerk allgemein'!$F$16-'2.1 Kraftwerk allgemein'!$F$15+1)),1,MIN(MAX($F55-('2.1 Kraftwerk allgemein'!$F$16-'2.1 Kraftwerk allgemein'!$F$15+1),1),COLUMN(CH55)-('2.1 Kraftwerk allgemein'!$F$16-'2.1 Kraftwerk allgemein'!$F$15+1)))))/$F55,
SUM(OFFSET('2.5 CAPEX'!CV58,0,-MIN($F55-1,COLUMN(CH55)-1),1,MIN($F55,COLUMN(CH55))))/$F55)))))),
IF(OR(ISNUMBER($D55)=FALSE,$F55=""),"",
IF(AND('2.5 CAPEX'!$L58&lt;&gt;"x",'2.5 CAPEX'!$M58&lt;&gt;"x"),0,
IF($F55=0,0,
IF(CQ$4&lt;'2.1 Kraftwerk allgemein'!$F$16,0,
IF(CQ$4='2.1 Kraftwerk allgemein'!$F$16,'2.5 CAPEX'!$J58/$F55,
IF(CQ$4&lt;'2.1 Kraftwerk allgemein'!$F$16+$F55,
('2.5 CAPEX'!$J58+SUM(OFFSET('2.5 CAPEX'!CV58,0,-MIN(MAX($F55-1-('2.1 Kraftwerk allgemein'!$F$16-'1.1 Allgemein'!$I$22+1),0),COLUMN(CH55)-1-('2.1 Kraftwerk allgemein'!$F$16-'1.1 Allgemein'!$I$22+1)),1,MIN(MAX($F55-('2.1 Kraftwerk allgemein'!$F$16-'1.1 Allgemein'!$I$22+1),1),COLUMN(CH55)-('2.1 Kraftwerk allgemein'!$F$16-'1.1 Allgemein'!$I$22+1)))))/$F55,
SUM(OFFSET('2.5 CAPEX'!CV58,0,-MIN($F55-1,COLUMN(CH55)-1),1,MIN($F55,COLUMN(CH55))))/$F55)))))))</f>
        <v/>
      </c>
      <c r="CR55" s="199" t="str">
        <f ca="1">IF('2.1 Kraftwerk allgemein'!$F$15&lt;'1.1 Allgemein'!$I$22,
IF(OR(ISNUMBER($D55)=FALSE,$F55=""),"",
IF(AND('2.5 CAPEX'!$L58&lt;&gt;"x",'2.5 CAPEX'!$M58&lt;&gt;"x"),0,
IF($F55=0,0,
IF(CR$4&lt;'2.1 Kraftwerk allgemein'!$F$16,0,
IF(CR$4='2.1 Kraftwerk allgemein'!$F$16,'2.5 CAPEX'!$J58/$F55,
IF(CR$4&lt;'2.1 Kraftwerk allgemein'!$F$16+$F55,
('2.5 CAPEX'!$J58+SUM(OFFSET('2.5 CAPEX'!CW58,0,-MIN(MAX($F55-1-('2.1 Kraftwerk allgemein'!$F$16-'2.1 Kraftwerk allgemein'!$F$15+1),0),COLUMN(CI55)-1-('2.1 Kraftwerk allgemein'!$F$16-'2.1 Kraftwerk allgemein'!$F$15+1)),1,MIN(MAX($F55-('2.1 Kraftwerk allgemein'!$F$16-'2.1 Kraftwerk allgemein'!$F$15+1),1),COLUMN(CI55)-('2.1 Kraftwerk allgemein'!$F$16-'2.1 Kraftwerk allgemein'!$F$15+1)))))/$F55,
SUM(OFFSET('2.5 CAPEX'!CW58,0,-MIN($F55-1,COLUMN(CI55)-1),1,MIN($F55,COLUMN(CI55))))/$F55)))))),
IF(OR(ISNUMBER($D55)=FALSE,$F55=""),"",
IF(AND('2.5 CAPEX'!$L58&lt;&gt;"x",'2.5 CAPEX'!$M58&lt;&gt;"x"),0,
IF($F55=0,0,
IF(CR$4&lt;'2.1 Kraftwerk allgemein'!$F$16,0,
IF(CR$4='2.1 Kraftwerk allgemein'!$F$16,'2.5 CAPEX'!$J58/$F55,
IF(CR$4&lt;'2.1 Kraftwerk allgemein'!$F$16+$F55,
('2.5 CAPEX'!$J58+SUM(OFFSET('2.5 CAPEX'!CW58,0,-MIN(MAX($F55-1-('2.1 Kraftwerk allgemein'!$F$16-'1.1 Allgemein'!$I$22+1),0),COLUMN(CI55)-1-('2.1 Kraftwerk allgemein'!$F$16-'1.1 Allgemein'!$I$22+1)),1,MIN(MAX($F55-('2.1 Kraftwerk allgemein'!$F$16-'1.1 Allgemein'!$I$22+1),1),COLUMN(CI55)-('2.1 Kraftwerk allgemein'!$F$16-'1.1 Allgemein'!$I$22+1)))))/$F55,
SUM(OFFSET('2.5 CAPEX'!CW58,0,-MIN($F55-1,COLUMN(CI55)-1),1,MIN($F55,COLUMN(CI55))))/$F55)))))))</f>
        <v/>
      </c>
      <c r="CS55" s="199" t="str">
        <f ca="1">IF('2.1 Kraftwerk allgemein'!$F$15&lt;'1.1 Allgemein'!$I$22,
IF(OR(ISNUMBER($D55)=FALSE,$F55=""),"",
IF(AND('2.5 CAPEX'!$L58&lt;&gt;"x",'2.5 CAPEX'!$M58&lt;&gt;"x"),0,
IF($F55=0,0,
IF(CS$4&lt;'2.1 Kraftwerk allgemein'!$F$16,0,
IF(CS$4='2.1 Kraftwerk allgemein'!$F$16,'2.5 CAPEX'!$J58/$F55,
IF(CS$4&lt;'2.1 Kraftwerk allgemein'!$F$16+$F55,
('2.5 CAPEX'!$J58+SUM(OFFSET('2.5 CAPEX'!CX58,0,-MIN(MAX($F55-1-('2.1 Kraftwerk allgemein'!$F$16-'2.1 Kraftwerk allgemein'!$F$15+1),0),COLUMN(CJ55)-1-('2.1 Kraftwerk allgemein'!$F$16-'2.1 Kraftwerk allgemein'!$F$15+1)),1,MIN(MAX($F55-('2.1 Kraftwerk allgemein'!$F$16-'2.1 Kraftwerk allgemein'!$F$15+1),1),COLUMN(CJ55)-('2.1 Kraftwerk allgemein'!$F$16-'2.1 Kraftwerk allgemein'!$F$15+1)))))/$F55,
SUM(OFFSET('2.5 CAPEX'!CX58,0,-MIN($F55-1,COLUMN(CJ55)-1),1,MIN($F55,COLUMN(CJ55))))/$F55)))))),
IF(OR(ISNUMBER($D55)=FALSE,$F55=""),"",
IF(AND('2.5 CAPEX'!$L58&lt;&gt;"x",'2.5 CAPEX'!$M58&lt;&gt;"x"),0,
IF($F55=0,0,
IF(CS$4&lt;'2.1 Kraftwerk allgemein'!$F$16,0,
IF(CS$4='2.1 Kraftwerk allgemein'!$F$16,'2.5 CAPEX'!$J58/$F55,
IF(CS$4&lt;'2.1 Kraftwerk allgemein'!$F$16+$F55,
('2.5 CAPEX'!$J58+SUM(OFFSET('2.5 CAPEX'!CX58,0,-MIN(MAX($F55-1-('2.1 Kraftwerk allgemein'!$F$16-'1.1 Allgemein'!$I$22+1),0),COLUMN(CJ55)-1-('2.1 Kraftwerk allgemein'!$F$16-'1.1 Allgemein'!$I$22+1)),1,MIN(MAX($F55-('2.1 Kraftwerk allgemein'!$F$16-'1.1 Allgemein'!$I$22+1),1),COLUMN(CJ55)-('2.1 Kraftwerk allgemein'!$F$16-'1.1 Allgemein'!$I$22+1)))))/$F55,
SUM(OFFSET('2.5 CAPEX'!CX58,0,-MIN($F55-1,COLUMN(CJ55)-1),1,MIN($F55,COLUMN(CJ55))))/$F55)))))))</f>
        <v/>
      </c>
      <c r="CT55" s="199" t="str">
        <f ca="1">IF('2.1 Kraftwerk allgemein'!$F$15&lt;'1.1 Allgemein'!$I$22,
IF(OR(ISNUMBER($D55)=FALSE,$F55=""),"",
IF(AND('2.5 CAPEX'!$L58&lt;&gt;"x",'2.5 CAPEX'!$M58&lt;&gt;"x"),0,
IF($F55=0,0,
IF(CT$4&lt;'2.1 Kraftwerk allgemein'!$F$16,0,
IF(CT$4='2.1 Kraftwerk allgemein'!$F$16,'2.5 CAPEX'!$J58/$F55,
IF(CT$4&lt;'2.1 Kraftwerk allgemein'!$F$16+$F55,
('2.5 CAPEX'!$J58+SUM(OFFSET('2.5 CAPEX'!CY58,0,-MIN(MAX($F55-1-('2.1 Kraftwerk allgemein'!$F$16-'2.1 Kraftwerk allgemein'!$F$15+1),0),COLUMN(CK55)-1-('2.1 Kraftwerk allgemein'!$F$16-'2.1 Kraftwerk allgemein'!$F$15+1)),1,MIN(MAX($F55-('2.1 Kraftwerk allgemein'!$F$16-'2.1 Kraftwerk allgemein'!$F$15+1),1),COLUMN(CK55)-('2.1 Kraftwerk allgemein'!$F$16-'2.1 Kraftwerk allgemein'!$F$15+1)))))/$F55,
SUM(OFFSET('2.5 CAPEX'!CY58,0,-MIN($F55-1,COLUMN(CK55)-1),1,MIN($F55,COLUMN(CK55))))/$F55)))))),
IF(OR(ISNUMBER($D55)=FALSE,$F55=""),"",
IF(AND('2.5 CAPEX'!$L58&lt;&gt;"x",'2.5 CAPEX'!$M58&lt;&gt;"x"),0,
IF($F55=0,0,
IF(CT$4&lt;'2.1 Kraftwerk allgemein'!$F$16,0,
IF(CT$4='2.1 Kraftwerk allgemein'!$F$16,'2.5 CAPEX'!$J58/$F55,
IF(CT$4&lt;'2.1 Kraftwerk allgemein'!$F$16+$F55,
('2.5 CAPEX'!$J58+SUM(OFFSET('2.5 CAPEX'!CY58,0,-MIN(MAX($F55-1-('2.1 Kraftwerk allgemein'!$F$16-'1.1 Allgemein'!$I$22+1),0),COLUMN(CK55)-1-('2.1 Kraftwerk allgemein'!$F$16-'1.1 Allgemein'!$I$22+1)),1,MIN(MAX($F55-('2.1 Kraftwerk allgemein'!$F$16-'1.1 Allgemein'!$I$22+1),1),COLUMN(CK55)-('2.1 Kraftwerk allgemein'!$F$16-'1.1 Allgemein'!$I$22+1)))))/$F55,
SUM(OFFSET('2.5 CAPEX'!CY58,0,-MIN($F55-1,COLUMN(CK55)-1),1,MIN($F55,COLUMN(CK55))))/$F55)))))))</f>
        <v/>
      </c>
      <c r="CU55" s="199" t="str">
        <f ca="1">IF('2.1 Kraftwerk allgemein'!$F$15&lt;'1.1 Allgemein'!$I$22,
IF(OR(ISNUMBER($D55)=FALSE,$F55=""),"",
IF(AND('2.5 CAPEX'!$L58&lt;&gt;"x",'2.5 CAPEX'!$M58&lt;&gt;"x"),0,
IF($F55=0,0,
IF(CU$4&lt;'2.1 Kraftwerk allgemein'!$F$16,0,
IF(CU$4='2.1 Kraftwerk allgemein'!$F$16,'2.5 CAPEX'!$J58/$F55,
IF(CU$4&lt;'2.1 Kraftwerk allgemein'!$F$16+$F55,
('2.5 CAPEX'!$J58+SUM(OFFSET('2.5 CAPEX'!CZ58,0,-MIN(MAX($F55-1-('2.1 Kraftwerk allgemein'!$F$16-'2.1 Kraftwerk allgemein'!$F$15+1),0),COLUMN(CL55)-1-('2.1 Kraftwerk allgemein'!$F$16-'2.1 Kraftwerk allgemein'!$F$15+1)),1,MIN(MAX($F55-('2.1 Kraftwerk allgemein'!$F$16-'2.1 Kraftwerk allgemein'!$F$15+1),1),COLUMN(CL55)-('2.1 Kraftwerk allgemein'!$F$16-'2.1 Kraftwerk allgemein'!$F$15+1)))))/$F55,
SUM(OFFSET('2.5 CAPEX'!CZ58,0,-MIN($F55-1,COLUMN(CL55)-1),1,MIN($F55,COLUMN(CL55))))/$F55)))))),
IF(OR(ISNUMBER($D55)=FALSE,$F55=""),"",
IF(AND('2.5 CAPEX'!$L58&lt;&gt;"x",'2.5 CAPEX'!$M58&lt;&gt;"x"),0,
IF($F55=0,0,
IF(CU$4&lt;'2.1 Kraftwerk allgemein'!$F$16,0,
IF(CU$4='2.1 Kraftwerk allgemein'!$F$16,'2.5 CAPEX'!$J58/$F55,
IF(CU$4&lt;'2.1 Kraftwerk allgemein'!$F$16+$F55,
('2.5 CAPEX'!$J58+SUM(OFFSET('2.5 CAPEX'!CZ58,0,-MIN(MAX($F55-1-('2.1 Kraftwerk allgemein'!$F$16-'1.1 Allgemein'!$I$22+1),0),COLUMN(CL55)-1-('2.1 Kraftwerk allgemein'!$F$16-'1.1 Allgemein'!$I$22+1)),1,MIN(MAX($F55-('2.1 Kraftwerk allgemein'!$F$16-'1.1 Allgemein'!$I$22+1),1),COLUMN(CL55)-('2.1 Kraftwerk allgemein'!$F$16-'1.1 Allgemein'!$I$22+1)))))/$F55,
SUM(OFFSET('2.5 CAPEX'!CZ58,0,-MIN($F55-1,COLUMN(CL55)-1),1,MIN($F55,COLUMN(CL55))))/$F55)))))))</f>
        <v/>
      </c>
      <c r="CV55" s="199" t="str">
        <f ca="1">IF('2.1 Kraftwerk allgemein'!$F$15&lt;'1.1 Allgemein'!$I$22,
IF(OR(ISNUMBER($D55)=FALSE,$F55=""),"",
IF(AND('2.5 CAPEX'!$L58&lt;&gt;"x",'2.5 CAPEX'!$M58&lt;&gt;"x"),0,
IF($F55=0,0,
IF(CV$4&lt;'2.1 Kraftwerk allgemein'!$F$16,0,
IF(CV$4='2.1 Kraftwerk allgemein'!$F$16,'2.5 CAPEX'!$J58/$F55,
IF(CV$4&lt;'2.1 Kraftwerk allgemein'!$F$16+$F55,
('2.5 CAPEX'!$J58+SUM(OFFSET('2.5 CAPEX'!DA58,0,-MIN(MAX($F55-1-('2.1 Kraftwerk allgemein'!$F$16-'2.1 Kraftwerk allgemein'!$F$15+1),0),COLUMN(CM55)-1-('2.1 Kraftwerk allgemein'!$F$16-'2.1 Kraftwerk allgemein'!$F$15+1)),1,MIN(MAX($F55-('2.1 Kraftwerk allgemein'!$F$16-'2.1 Kraftwerk allgemein'!$F$15+1),1),COLUMN(CM55)-('2.1 Kraftwerk allgemein'!$F$16-'2.1 Kraftwerk allgemein'!$F$15+1)))))/$F55,
SUM(OFFSET('2.5 CAPEX'!DA58,0,-MIN($F55-1,COLUMN(CM55)-1),1,MIN($F55,COLUMN(CM55))))/$F55)))))),
IF(OR(ISNUMBER($D55)=FALSE,$F55=""),"",
IF(AND('2.5 CAPEX'!$L58&lt;&gt;"x",'2.5 CAPEX'!$M58&lt;&gt;"x"),0,
IF($F55=0,0,
IF(CV$4&lt;'2.1 Kraftwerk allgemein'!$F$16,0,
IF(CV$4='2.1 Kraftwerk allgemein'!$F$16,'2.5 CAPEX'!$J58/$F55,
IF(CV$4&lt;'2.1 Kraftwerk allgemein'!$F$16+$F55,
('2.5 CAPEX'!$J58+SUM(OFFSET('2.5 CAPEX'!DA58,0,-MIN(MAX($F55-1-('2.1 Kraftwerk allgemein'!$F$16-'1.1 Allgemein'!$I$22+1),0),COLUMN(CM55)-1-('2.1 Kraftwerk allgemein'!$F$16-'1.1 Allgemein'!$I$22+1)),1,MIN(MAX($F55-('2.1 Kraftwerk allgemein'!$F$16-'1.1 Allgemein'!$I$22+1),1),COLUMN(CM55)-('2.1 Kraftwerk allgemein'!$F$16-'1.1 Allgemein'!$I$22+1)))))/$F55,
SUM(OFFSET('2.5 CAPEX'!DA58,0,-MIN($F55-1,COLUMN(CM55)-1),1,MIN($F55,COLUMN(CM55))))/$F55)))))))</f>
        <v/>
      </c>
      <c r="CW55" s="199" t="str">
        <f ca="1">IF('2.1 Kraftwerk allgemein'!$F$15&lt;'1.1 Allgemein'!$I$22,
IF(OR(ISNUMBER($D55)=FALSE,$F55=""),"",
IF(AND('2.5 CAPEX'!$L58&lt;&gt;"x",'2.5 CAPEX'!$M58&lt;&gt;"x"),0,
IF($F55=0,0,
IF(CW$4&lt;'2.1 Kraftwerk allgemein'!$F$16,0,
IF(CW$4='2.1 Kraftwerk allgemein'!$F$16,'2.5 CAPEX'!$J58/$F55,
IF(CW$4&lt;'2.1 Kraftwerk allgemein'!$F$16+$F55,
('2.5 CAPEX'!$J58+SUM(OFFSET('2.5 CAPEX'!DB58,0,-MIN(MAX($F55-1-('2.1 Kraftwerk allgemein'!$F$16-'2.1 Kraftwerk allgemein'!$F$15+1),0),COLUMN(CN55)-1-('2.1 Kraftwerk allgemein'!$F$16-'2.1 Kraftwerk allgemein'!$F$15+1)),1,MIN(MAX($F55-('2.1 Kraftwerk allgemein'!$F$16-'2.1 Kraftwerk allgemein'!$F$15+1),1),COLUMN(CN55)-('2.1 Kraftwerk allgemein'!$F$16-'2.1 Kraftwerk allgemein'!$F$15+1)))))/$F55,
SUM(OFFSET('2.5 CAPEX'!DB58,0,-MIN($F55-1,COLUMN(CN55)-1),1,MIN($F55,COLUMN(CN55))))/$F55)))))),
IF(OR(ISNUMBER($D55)=FALSE,$F55=""),"",
IF(AND('2.5 CAPEX'!$L58&lt;&gt;"x",'2.5 CAPEX'!$M58&lt;&gt;"x"),0,
IF($F55=0,0,
IF(CW$4&lt;'2.1 Kraftwerk allgemein'!$F$16,0,
IF(CW$4='2.1 Kraftwerk allgemein'!$F$16,'2.5 CAPEX'!$J58/$F55,
IF(CW$4&lt;'2.1 Kraftwerk allgemein'!$F$16+$F55,
('2.5 CAPEX'!$J58+SUM(OFFSET('2.5 CAPEX'!DB58,0,-MIN(MAX($F55-1-('2.1 Kraftwerk allgemein'!$F$16-'1.1 Allgemein'!$I$22+1),0),COLUMN(CN55)-1-('2.1 Kraftwerk allgemein'!$F$16-'1.1 Allgemein'!$I$22+1)),1,MIN(MAX($F55-('2.1 Kraftwerk allgemein'!$F$16-'1.1 Allgemein'!$I$22+1),1),COLUMN(CN55)-('2.1 Kraftwerk allgemein'!$F$16-'1.1 Allgemein'!$I$22+1)))))/$F55,
SUM(OFFSET('2.5 CAPEX'!DB58,0,-MIN($F55-1,COLUMN(CN55)-1),1,MIN($F55,COLUMN(CN55))))/$F55)))))))</f>
        <v/>
      </c>
      <c r="CX55" s="199" t="str">
        <f ca="1">IF('2.1 Kraftwerk allgemein'!$F$15&lt;'1.1 Allgemein'!$I$22,
IF(OR(ISNUMBER($D55)=FALSE,$F55=""),"",
IF(AND('2.5 CAPEX'!$L58&lt;&gt;"x",'2.5 CAPEX'!$M58&lt;&gt;"x"),0,
IF($F55=0,0,
IF(CX$4&lt;'2.1 Kraftwerk allgemein'!$F$16,0,
IF(CX$4='2.1 Kraftwerk allgemein'!$F$16,'2.5 CAPEX'!$J58/$F55,
IF(CX$4&lt;'2.1 Kraftwerk allgemein'!$F$16+$F55,
('2.5 CAPEX'!$J58+SUM(OFFSET('2.5 CAPEX'!DC58,0,-MIN(MAX($F55-1-('2.1 Kraftwerk allgemein'!$F$16-'2.1 Kraftwerk allgemein'!$F$15+1),0),COLUMN(CO55)-1-('2.1 Kraftwerk allgemein'!$F$16-'2.1 Kraftwerk allgemein'!$F$15+1)),1,MIN(MAX($F55-('2.1 Kraftwerk allgemein'!$F$16-'2.1 Kraftwerk allgemein'!$F$15+1),1),COLUMN(CO55)-('2.1 Kraftwerk allgemein'!$F$16-'2.1 Kraftwerk allgemein'!$F$15+1)))))/$F55,
SUM(OFFSET('2.5 CAPEX'!DC58,0,-MIN($F55-1,COLUMN(CO55)-1),1,MIN($F55,COLUMN(CO55))))/$F55)))))),
IF(OR(ISNUMBER($D55)=FALSE,$F55=""),"",
IF(AND('2.5 CAPEX'!$L58&lt;&gt;"x",'2.5 CAPEX'!$M58&lt;&gt;"x"),0,
IF($F55=0,0,
IF(CX$4&lt;'2.1 Kraftwerk allgemein'!$F$16,0,
IF(CX$4='2.1 Kraftwerk allgemein'!$F$16,'2.5 CAPEX'!$J58/$F55,
IF(CX$4&lt;'2.1 Kraftwerk allgemein'!$F$16+$F55,
('2.5 CAPEX'!$J58+SUM(OFFSET('2.5 CAPEX'!DC58,0,-MIN(MAX($F55-1-('2.1 Kraftwerk allgemein'!$F$16-'1.1 Allgemein'!$I$22+1),0),COLUMN(CO55)-1-('2.1 Kraftwerk allgemein'!$F$16-'1.1 Allgemein'!$I$22+1)),1,MIN(MAX($F55-('2.1 Kraftwerk allgemein'!$F$16-'1.1 Allgemein'!$I$22+1),1),COLUMN(CO55)-('2.1 Kraftwerk allgemein'!$F$16-'1.1 Allgemein'!$I$22+1)))))/$F55,
SUM(OFFSET('2.5 CAPEX'!DC58,0,-MIN($F55-1,COLUMN(CO55)-1),1,MIN($F55,COLUMN(CO55))))/$F55)))))))</f>
        <v/>
      </c>
      <c r="CY55" s="199" t="str">
        <f ca="1">IF('2.1 Kraftwerk allgemein'!$F$15&lt;'1.1 Allgemein'!$I$22,
IF(OR(ISNUMBER($D55)=FALSE,$F55=""),"",
IF(AND('2.5 CAPEX'!$L58&lt;&gt;"x",'2.5 CAPEX'!$M58&lt;&gt;"x"),0,
IF($F55=0,0,
IF(CY$4&lt;'2.1 Kraftwerk allgemein'!$F$16,0,
IF(CY$4='2.1 Kraftwerk allgemein'!$F$16,'2.5 CAPEX'!$J58/$F55,
IF(CY$4&lt;'2.1 Kraftwerk allgemein'!$F$16+$F55,
('2.5 CAPEX'!$J58+SUM(OFFSET('2.5 CAPEX'!DD58,0,-MIN(MAX($F55-1-('2.1 Kraftwerk allgemein'!$F$16-'2.1 Kraftwerk allgemein'!$F$15+1),0),COLUMN(CP55)-1-('2.1 Kraftwerk allgemein'!$F$16-'2.1 Kraftwerk allgemein'!$F$15+1)),1,MIN(MAX($F55-('2.1 Kraftwerk allgemein'!$F$16-'2.1 Kraftwerk allgemein'!$F$15+1),1),COLUMN(CP55)-('2.1 Kraftwerk allgemein'!$F$16-'2.1 Kraftwerk allgemein'!$F$15+1)))))/$F55,
SUM(OFFSET('2.5 CAPEX'!DD58,0,-MIN($F55-1,COLUMN(CP55)-1),1,MIN($F55,COLUMN(CP55))))/$F55)))))),
IF(OR(ISNUMBER($D55)=FALSE,$F55=""),"",
IF(AND('2.5 CAPEX'!$L58&lt;&gt;"x",'2.5 CAPEX'!$M58&lt;&gt;"x"),0,
IF($F55=0,0,
IF(CY$4&lt;'2.1 Kraftwerk allgemein'!$F$16,0,
IF(CY$4='2.1 Kraftwerk allgemein'!$F$16,'2.5 CAPEX'!$J58/$F55,
IF(CY$4&lt;'2.1 Kraftwerk allgemein'!$F$16+$F55,
('2.5 CAPEX'!$J58+SUM(OFFSET('2.5 CAPEX'!DD58,0,-MIN(MAX($F55-1-('2.1 Kraftwerk allgemein'!$F$16-'1.1 Allgemein'!$I$22+1),0),COLUMN(CP55)-1-('2.1 Kraftwerk allgemein'!$F$16-'1.1 Allgemein'!$I$22+1)),1,MIN(MAX($F55-('2.1 Kraftwerk allgemein'!$F$16-'1.1 Allgemein'!$I$22+1),1),COLUMN(CP55)-('2.1 Kraftwerk allgemein'!$F$16-'1.1 Allgemein'!$I$22+1)))))/$F55,
SUM(OFFSET('2.5 CAPEX'!DD58,0,-MIN($F55-1,COLUMN(CP55)-1),1,MIN($F55,COLUMN(CP55))))/$F55)))))))</f>
        <v/>
      </c>
      <c r="CZ55" s="199" t="str">
        <f ca="1">IF('2.1 Kraftwerk allgemein'!$F$15&lt;'1.1 Allgemein'!$I$22,
IF(OR(ISNUMBER($D55)=FALSE,$F55=""),"",
IF(AND('2.5 CAPEX'!$L58&lt;&gt;"x",'2.5 CAPEX'!$M58&lt;&gt;"x"),0,
IF($F55=0,0,
IF(CZ$4&lt;'2.1 Kraftwerk allgemein'!$F$16,0,
IF(CZ$4='2.1 Kraftwerk allgemein'!$F$16,'2.5 CAPEX'!$J58/$F55,
IF(CZ$4&lt;'2.1 Kraftwerk allgemein'!$F$16+$F55,
('2.5 CAPEX'!$J58+SUM(OFFSET('2.5 CAPEX'!DE58,0,-MIN(MAX($F55-1-('2.1 Kraftwerk allgemein'!$F$16-'2.1 Kraftwerk allgemein'!$F$15+1),0),COLUMN(CQ55)-1-('2.1 Kraftwerk allgemein'!$F$16-'2.1 Kraftwerk allgemein'!$F$15+1)),1,MIN(MAX($F55-('2.1 Kraftwerk allgemein'!$F$16-'2.1 Kraftwerk allgemein'!$F$15+1),1),COLUMN(CQ55)-('2.1 Kraftwerk allgemein'!$F$16-'2.1 Kraftwerk allgemein'!$F$15+1)))))/$F55,
SUM(OFFSET('2.5 CAPEX'!DE58,0,-MIN($F55-1,COLUMN(CQ55)-1),1,MIN($F55,COLUMN(CQ55))))/$F55)))))),
IF(OR(ISNUMBER($D55)=FALSE,$F55=""),"",
IF(AND('2.5 CAPEX'!$L58&lt;&gt;"x",'2.5 CAPEX'!$M58&lt;&gt;"x"),0,
IF($F55=0,0,
IF(CZ$4&lt;'2.1 Kraftwerk allgemein'!$F$16,0,
IF(CZ$4='2.1 Kraftwerk allgemein'!$F$16,'2.5 CAPEX'!$J58/$F55,
IF(CZ$4&lt;'2.1 Kraftwerk allgemein'!$F$16+$F55,
('2.5 CAPEX'!$J58+SUM(OFFSET('2.5 CAPEX'!DE58,0,-MIN(MAX($F55-1-('2.1 Kraftwerk allgemein'!$F$16-'1.1 Allgemein'!$I$22+1),0),COLUMN(CQ55)-1-('2.1 Kraftwerk allgemein'!$F$16-'1.1 Allgemein'!$I$22+1)),1,MIN(MAX($F55-('2.1 Kraftwerk allgemein'!$F$16-'1.1 Allgemein'!$I$22+1),1),COLUMN(CQ55)-('2.1 Kraftwerk allgemein'!$F$16-'1.1 Allgemein'!$I$22+1)))))/$F55,
SUM(OFFSET('2.5 CAPEX'!DE58,0,-MIN($F55-1,COLUMN(CQ55)-1),1,MIN($F55,COLUMN(CQ55))))/$F55)))))))</f>
        <v/>
      </c>
      <c r="DA55" s="199" t="str">
        <f ca="1">IF('2.1 Kraftwerk allgemein'!$F$15&lt;'1.1 Allgemein'!$I$22,
IF(OR(ISNUMBER($D55)=FALSE,$F55=""),"",
IF(AND('2.5 CAPEX'!$L58&lt;&gt;"x",'2.5 CAPEX'!$M58&lt;&gt;"x"),0,
IF($F55=0,0,
IF(DA$4&lt;'2.1 Kraftwerk allgemein'!$F$16,0,
IF(DA$4='2.1 Kraftwerk allgemein'!$F$16,'2.5 CAPEX'!$J58/$F55,
IF(DA$4&lt;'2.1 Kraftwerk allgemein'!$F$16+$F55,
('2.5 CAPEX'!$J58+SUM(OFFSET('2.5 CAPEX'!DF58,0,-MIN(MAX($F55-1-('2.1 Kraftwerk allgemein'!$F$16-'2.1 Kraftwerk allgemein'!$F$15+1),0),COLUMN(CR55)-1-('2.1 Kraftwerk allgemein'!$F$16-'2.1 Kraftwerk allgemein'!$F$15+1)),1,MIN(MAX($F55-('2.1 Kraftwerk allgemein'!$F$16-'2.1 Kraftwerk allgemein'!$F$15+1),1),COLUMN(CR55)-('2.1 Kraftwerk allgemein'!$F$16-'2.1 Kraftwerk allgemein'!$F$15+1)))))/$F55,
SUM(OFFSET('2.5 CAPEX'!DF58,0,-MIN($F55-1,COLUMN(CR55)-1),1,MIN($F55,COLUMN(CR55))))/$F55)))))),
IF(OR(ISNUMBER($D55)=FALSE,$F55=""),"",
IF(AND('2.5 CAPEX'!$L58&lt;&gt;"x",'2.5 CAPEX'!$M58&lt;&gt;"x"),0,
IF($F55=0,0,
IF(DA$4&lt;'2.1 Kraftwerk allgemein'!$F$16,0,
IF(DA$4='2.1 Kraftwerk allgemein'!$F$16,'2.5 CAPEX'!$J58/$F55,
IF(DA$4&lt;'2.1 Kraftwerk allgemein'!$F$16+$F55,
('2.5 CAPEX'!$J58+SUM(OFFSET('2.5 CAPEX'!DF58,0,-MIN(MAX($F55-1-('2.1 Kraftwerk allgemein'!$F$16-'1.1 Allgemein'!$I$22+1),0),COLUMN(CR55)-1-('2.1 Kraftwerk allgemein'!$F$16-'1.1 Allgemein'!$I$22+1)),1,MIN(MAX($F55-('2.1 Kraftwerk allgemein'!$F$16-'1.1 Allgemein'!$I$22+1),1),COLUMN(CR55)-('2.1 Kraftwerk allgemein'!$F$16-'1.1 Allgemein'!$I$22+1)))))/$F55,
SUM(OFFSET('2.5 CAPEX'!DF58,0,-MIN($F55-1,COLUMN(CR55)-1),1,MIN($F55,COLUMN(CR55))))/$F55)))))))</f>
        <v/>
      </c>
      <c r="DB55" s="199" t="str">
        <f ca="1">IF('2.1 Kraftwerk allgemein'!$F$15&lt;'1.1 Allgemein'!$I$22,
IF(OR(ISNUMBER($D55)=FALSE,$F55=""),"",
IF(AND('2.5 CAPEX'!$L58&lt;&gt;"x",'2.5 CAPEX'!$M58&lt;&gt;"x"),0,
IF($F55=0,0,
IF(DB$4&lt;'2.1 Kraftwerk allgemein'!$F$16,0,
IF(DB$4='2.1 Kraftwerk allgemein'!$F$16,'2.5 CAPEX'!$J58/$F55,
IF(DB$4&lt;'2.1 Kraftwerk allgemein'!$F$16+$F55,
('2.5 CAPEX'!$J58+SUM(OFFSET('2.5 CAPEX'!DG58,0,-MIN(MAX($F55-1-('2.1 Kraftwerk allgemein'!$F$16-'2.1 Kraftwerk allgemein'!$F$15+1),0),COLUMN(CS55)-1-('2.1 Kraftwerk allgemein'!$F$16-'2.1 Kraftwerk allgemein'!$F$15+1)),1,MIN(MAX($F55-('2.1 Kraftwerk allgemein'!$F$16-'2.1 Kraftwerk allgemein'!$F$15+1),1),COLUMN(CS55)-('2.1 Kraftwerk allgemein'!$F$16-'2.1 Kraftwerk allgemein'!$F$15+1)))))/$F55,
SUM(OFFSET('2.5 CAPEX'!DG58,0,-MIN($F55-1,COLUMN(CS55)-1),1,MIN($F55,COLUMN(CS55))))/$F55)))))),
IF(OR(ISNUMBER($D55)=FALSE,$F55=""),"",
IF(AND('2.5 CAPEX'!$L58&lt;&gt;"x",'2.5 CAPEX'!$M58&lt;&gt;"x"),0,
IF($F55=0,0,
IF(DB$4&lt;'2.1 Kraftwerk allgemein'!$F$16,0,
IF(DB$4='2.1 Kraftwerk allgemein'!$F$16,'2.5 CAPEX'!$J58/$F55,
IF(DB$4&lt;'2.1 Kraftwerk allgemein'!$F$16+$F55,
('2.5 CAPEX'!$J58+SUM(OFFSET('2.5 CAPEX'!DG58,0,-MIN(MAX($F55-1-('2.1 Kraftwerk allgemein'!$F$16-'1.1 Allgemein'!$I$22+1),0),COLUMN(CS55)-1-('2.1 Kraftwerk allgemein'!$F$16-'1.1 Allgemein'!$I$22+1)),1,MIN(MAX($F55-('2.1 Kraftwerk allgemein'!$F$16-'1.1 Allgemein'!$I$22+1),1),COLUMN(CS55)-('2.1 Kraftwerk allgemein'!$F$16-'1.1 Allgemein'!$I$22+1)))))/$F55,
SUM(OFFSET('2.5 CAPEX'!DG58,0,-MIN($F55-1,COLUMN(CS55)-1),1,MIN($F55,COLUMN(CS55))))/$F55)))))))</f>
        <v/>
      </c>
      <c r="DC55" s="199" t="str">
        <f ca="1">IF('2.1 Kraftwerk allgemein'!$F$15&lt;'1.1 Allgemein'!$I$22,
IF(OR(ISNUMBER($D55)=FALSE,$F55=""),"",
IF(AND('2.5 CAPEX'!$L58&lt;&gt;"x",'2.5 CAPEX'!$M58&lt;&gt;"x"),0,
IF($F55=0,0,
IF(DC$4&lt;'2.1 Kraftwerk allgemein'!$F$16,0,
IF(DC$4='2.1 Kraftwerk allgemein'!$F$16,'2.5 CAPEX'!$J58/$F55,
IF(DC$4&lt;'2.1 Kraftwerk allgemein'!$F$16+$F55,
('2.5 CAPEX'!$J58+SUM(OFFSET('2.5 CAPEX'!DH58,0,-MIN(MAX($F55-1-('2.1 Kraftwerk allgemein'!$F$16-'2.1 Kraftwerk allgemein'!$F$15+1),0),COLUMN(CT55)-1-('2.1 Kraftwerk allgemein'!$F$16-'2.1 Kraftwerk allgemein'!$F$15+1)),1,MIN(MAX($F55-('2.1 Kraftwerk allgemein'!$F$16-'2.1 Kraftwerk allgemein'!$F$15+1),1),COLUMN(CT55)-('2.1 Kraftwerk allgemein'!$F$16-'2.1 Kraftwerk allgemein'!$F$15+1)))))/$F55,
SUM(OFFSET('2.5 CAPEX'!DH58,0,-MIN($F55-1,COLUMN(CT55)-1),1,MIN($F55,COLUMN(CT55))))/$F55)))))),
IF(OR(ISNUMBER($D55)=FALSE,$F55=""),"",
IF(AND('2.5 CAPEX'!$L58&lt;&gt;"x",'2.5 CAPEX'!$M58&lt;&gt;"x"),0,
IF($F55=0,0,
IF(DC$4&lt;'2.1 Kraftwerk allgemein'!$F$16,0,
IF(DC$4='2.1 Kraftwerk allgemein'!$F$16,'2.5 CAPEX'!$J58/$F55,
IF(DC$4&lt;'2.1 Kraftwerk allgemein'!$F$16+$F55,
('2.5 CAPEX'!$J58+SUM(OFFSET('2.5 CAPEX'!DH58,0,-MIN(MAX($F55-1-('2.1 Kraftwerk allgemein'!$F$16-'1.1 Allgemein'!$I$22+1),0),COLUMN(CT55)-1-('2.1 Kraftwerk allgemein'!$F$16-'1.1 Allgemein'!$I$22+1)),1,MIN(MAX($F55-('2.1 Kraftwerk allgemein'!$F$16-'1.1 Allgemein'!$I$22+1),1),COLUMN(CT55)-('2.1 Kraftwerk allgemein'!$F$16-'1.1 Allgemein'!$I$22+1)))))/$F55,
SUM(OFFSET('2.5 CAPEX'!DH58,0,-MIN($F55-1,COLUMN(CT55)-1),1,MIN($F55,COLUMN(CT55))))/$F55)))))))</f>
        <v/>
      </c>
      <c r="DD55" s="199" t="str">
        <f ca="1">IF('2.1 Kraftwerk allgemein'!$F$15&lt;'1.1 Allgemein'!$I$22,
IF(OR(ISNUMBER($D55)=FALSE,$F55=""),"",
IF(AND('2.5 CAPEX'!$L58&lt;&gt;"x",'2.5 CAPEX'!$M58&lt;&gt;"x"),0,
IF($F55=0,0,
IF(DD$4&lt;'2.1 Kraftwerk allgemein'!$F$16,0,
IF(DD$4='2.1 Kraftwerk allgemein'!$F$16,'2.5 CAPEX'!$J58/$F55,
IF(DD$4&lt;'2.1 Kraftwerk allgemein'!$F$16+$F55,
('2.5 CAPEX'!$J58+SUM(OFFSET('2.5 CAPEX'!DI58,0,-MIN(MAX($F55-1-('2.1 Kraftwerk allgemein'!$F$16-'2.1 Kraftwerk allgemein'!$F$15+1),0),COLUMN(CU55)-1-('2.1 Kraftwerk allgemein'!$F$16-'2.1 Kraftwerk allgemein'!$F$15+1)),1,MIN(MAX($F55-('2.1 Kraftwerk allgemein'!$F$16-'2.1 Kraftwerk allgemein'!$F$15+1),1),COLUMN(CU55)-('2.1 Kraftwerk allgemein'!$F$16-'2.1 Kraftwerk allgemein'!$F$15+1)))))/$F55,
SUM(OFFSET('2.5 CAPEX'!DI58,0,-MIN($F55-1,COLUMN(CU55)-1),1,MIN($F55,COLUMN(CU55))))/$F55)))))),
IF(OR(ISNUMBER($D55)=FALSE,$F55=""),"",
IF(AND('2.5 CAPEX'!$L58&lt;&gt;"x",'2.5 CAPEX'!$M58&lt;&gt;"x"),0,
IF($F55=0,0,
IF(DD$4&lt;'2.1 Kraftwerk allgemein'!$F$16,0,
IF(DD$4='2.1 Kraftwerk allgemein'!$F$16,'2.5 CAPEX'!$J58/$F55,
IF(DD$4&lt;'2.1 Kraftwerk allgemein'!$F$16+$F55,
('2.5 CAPEX'!$J58+SUM(OFFSET('2.5 CAPEX'!DI58,0,-MIN(MAX($F55-1-('2.1 Kraftwerk allgemein'!$F$16-'1.1 Allgemein'!$I$22+1),0),COLUMN(CU55)-1-('2.1 Kraftwerk allgemein'!$F$16-'1.1 Allgemein'!$I$22+1)),1,MIN(MAX($F55-('2.1 Kraftwerk allgemein'!$F$16-'1.1 Allgemein'!$I$22+1),1),COLUMN(CU55)-('2.1 Kraftwerk allgemein'!$F$16-'1.1 Allgemein'!$I$22+1)))))/$F55,
SUM(OFFSET('2.5 CAPEX'!DI58,0,-MIN($F55-1,COLUMN(CU55)-1),1,MIN($F55,COLUMN(CU55))))/$F55)))))))</f>
        <v/>
      </c>
      <c r="DE55" s="199" t="str">
        <f ca="1">IF('2.1 Kraftwerk allgemein'!$F$15&lt;'1.1 Allgemein'!$I$22,
IF(OR(ISNUMBER($D55)=FALSE,$F55=""),"",
IF(AND('2.5 CAPEX'!$L58&lt;&gt;"x",'2.5 CAPEX'!$M58&lt;&gt;"x"),0,
IF($F55=0,0,
IF(DE$4&lt;'2.1 Kraftwerk allgemein'!$F$16,0,
IF(DE$4='2.1 Kraftwerk allgemein'!$F$16,'2.5 CAPEX'!$J58/$F55,
IF(DE$4&lt;'2.1 Kraftwerk allgemein'!$F$16+$F55,
('2.5 CAPEX'!$J58+SUM(OFFSET('2.5 CAPEX'!DJ58,0,-MIN(MAX($F55-1-('2.1 Kraftwerk allgemein'!$F$16-'2.1 Kraftwerk allgemein'!$F$15+1),0),COLUMN(CV55)-1-('2.1 Kraftwerk allgemein'!$F$16-'2.1 Kraftwerk allgemein'!$F$15+1)),1,MIN(MAX($F55-('2.1 Kraftwerk allgemein'!$F$16-'2.1 Kraftwerk allgemein'!$F$15+1),1),COLUMN(CV55)-('2.1 Kraftwerk allgemein'!$F$16-'2.1 Kraftwerk allgemein'!$F$15+1)))))/$F55,
SUM(OFFSET('2.5 CAPEX'!DJ58,0,-MIN($F55-1,COLUMN(CV55)-1),1,MIN($F55,COLUMN(CV55))))/$F55)))))),
IF(OR(ISNUMBER($D55)=FALSE,$F55=""),"",
IF(AND('2.5 CAPEX'!$L58&lt;&gt;"x",'2.5 CAPEX'!$M58&lt;&gt;"x"),0,
IF($F55=0,0,
IF(DE$4&lt;'2.1 Kraftwerk allgemein'!$F$16,0,
IF(DE$4='2.1 Kraftwerk allgemein'!$F$16,'2.5 CAPEX'!$J58/$F55,
IF(DE$4&lt;'2.1 Kraftwerk allgemein'!$F$16+$F55,
('2.5 CAPEX'!$J58+SUM(OFFSET('2.5 CAPEX'!DJ58,0,-MIN(MAX($F55-1-('2.1 Kraftwerk allgemein'!$F$16-'1.1 Allgemein'!$I$22+1),0),COLUMN(CV55)-1-('2.1 Kraftwerk allgemein'!$F$16-'1.1 Allgemein'!$I$22+1)),1,MIN(MAX($F55-('2.1 Kraftwerk allgemein'!$F$16-'1.1 Allgemein'!$I$22+1),1),COLUMN(CV55)-('2.1 Kraftwerk allgemein'!$F$16-'1.1 Allgemein'!$I$22+1)))))/$F55,
SUM(OFFSET('2.5 CAPEX'!DJ58,0,-MIN($F55-1,COLUMN(CV55)-1),1,MIN($F55,COLUMN(CV55))))/$F55)))))))</f>
        <v/>
      </c>
      <c r="DF55" s="199" t="str">
        <f ca="1">IF('2.1 Kraftwerk allgemein'!$F$15&lt;'1.1 Allgemein'!$I$22,
IF(OR(ISNUMBER($D55)=FALSE,$F55=""),"",
IF(AND('2.5 CAPEX'!$L58&lt;&gt;"x",'2.5 CAPEX'!$M58&lt;&gt;"x"),0,
IF($F55=0,0,
IF(DF$4&lt;'2.1 Kraftwerk allgemein'!$F$16,0,
IF(DF$4='2.1 Kraftwerk allgemein'!$F$16,'2.5 CAPEX'!$J58/$F55,
IF(DF$4&lt;'2.1 Kraftwerk allgemein'!$F$16+$F55,
('2.5 CAPEX'!$J58+SUM(OFFSET('2.5 CAPEX'!DK58,0,-MIN(MAX($F55-1-('2.1 Kraftwerk allgemein'!$F$16-'2.1 Kraftwerk allgemein'!$F$15+1),0),COLUMN(CW55)-1-('2.1 Kraftwerk allgemein'!$F$16-'2.1 Kraftwerk allgemein'!$F$15+1)),1,MIN(MAX($F55-('2.1 Kraftwerk allgemein'!$F$16-'2.1 Kraftwerk allgemein'!$F$15+1),1),COLUMN(CW55)-('2.1 Kraftwerk allgemein'!$F$16-'2.1 Kraftwerk allgemein'!$F$15+1)))))/$F55,
SUM(OFFSET('2.5 CAPEX'!DK58,0,-MIN($F55-1,COLUMN(CW55)-1),1,MIN($F55,COLUMN(CW55))))/$F55)))))),
IF(OR(ISNUMBER($D55)=FALSE,$F55=""),"",
IF(AND('2.5 CAPEX'!$L58&lt;&gt;"x",'2.5 CAPEX'!$M58&lt;&gt;"x"),0,
IF($F55=0,0,
IF(DF$4&lt;'2.1 Kraftwerk allgemein'!$F$16,0,
IF(DF$4='2.1 Kraftwerk allgemein'!$F$16,'2.5 CAPEX'!$J58/$F55,
IF(DF$4&lt;'2.1 Kraftwerk allgemein'!$F$16+$F55,
('2.5 CAPEX'!$J58+SUM(OFFSET('2.5 CAPEX'!DK58,0,-MIN(MAX($F55-1-('2.1 Kraftwerk allgemein'!$F$16-'1.1 Allgemein'!$I$22+1),0),COLUMN(CW55)-1-('2.1 Kraftwerk allgemein'!$F$16-'1.1 Allgemein'!$I$22+1)),1,MIN(MAX($F55-('2.1 Kraftwerk allgemein'!$F$16-'1.1 Allgemein'!$I$22+1),1),COLUMN(CW55)-('2.1 Kraftwerk allgemein'!$F$16-'1.1 Allgemein'!$I$22+1)))))/$F55,
SUM(OFFSET('2.5 CAPEX'!DK58,0,-MIN($F55-1,COLUMN(CW55)-1),1,MIN($F55,COLUMN(CW55))))/$F55)))))))</f>
        <v/>
      </c>
    </row>
    <row r="56" spans="1:110" s="200" customFormat="1" ht="14" x14ac:dyDescent="0.3">
      <c r="A56" s="104"/>
      <c r="B56" s="104"/>
      <c r="C56" s="154"/>
      <c r="D56" s="191">
        <f>IF('2.5 CAPEX'!D59&lt;&gt;"",'2.5 CAPEX'!D59,"")</f>
        <v>500</v>
      </c>
      <c r="E56" s="191" t="str">
        <f>IF('2.5 CAPEX'!E59&lt;&gt;"",'2.5 CAPEX'!E59,"")</f>
        <v>Zufahrtsstrassen</v>
      </c>
      <c r="F56" s="196">
        <f>IF('2.5 CAPEX'!F59&lt;&gt;"",'2.5 CAPEX'!F59,"")</f>
        <v>60</v>
      </c>
      <c r="G56" s="197">
        <f ca="1">IF(ISNUMBER(D56)=FALSE,"",INDEX('2.5 CAPEX'!$H:$H,MATCH('3.1 Abschreibung'!$D56,'2.5 CAPEX'!$D:$D,0))+INDEX('2.5 CAPEX'!$J:$J,MATCH('3.1 Abschreibung'!$D56,'2.5 CAPEX'!$D:$D,0)))</f>
        <v>0</v>
      </c>
      <c r="H56" s="197"/>
      <c r="I56" s="198">
        <v>0</v>
      </c>
      <c r="J56" s="199">
        <f ca="1">IF('2.1 Kraftwerk allgemein'!$F$15&lt;'1.1 Allgemein'!$I$22,
IF(OR(ISNUMBER($D56)=FALSE,$F56=""),"",
IF(AND('2.5 CAPEX'!$L59&lt;&gt;"x",'2.5 CAPEX'!$M59&lt;&gt;"x"),0,
IF($F56=0,0,
IF(J$4&lt;'2.1 Kraftwerk allgemein'!$F$16,0,
IF(J$4='2.1 Kraftwerk allgemein'!$F$16,'2.5 CAPEX'!$J59/$F56,
IF(J$4&lt;'2.1 Kraftwerk allgemein'!$F$16+$F56,
('2.5 CAPEX'!$J59+SUM(OFFSET('2.5 CAPEX'!O59,0,-MIN(MAX($F56-1-('2.1 Kraftwerk allgemein'!$F$16-'2.1 Kraftwerk allgemein'!$F$15+1),0),COLUMN(A56)-1-('2.1 Kraftwerk allgemein'!$F$16-'2.1 Kraftwerk allgemein'!$F$15+1)),1,MIN(MAX($F56-('2.1 Kraftwerk allgemein'!$F$16-'2.1 Kraftwerk allgemein'!$F$15+1),1),COLUMN(A56)-('2.1 Kraftwerk allgemein'!$F$16-'2.1 Kraftwerk allgemein'!$F$15+1)))))/$F56,
SUM(OFFSET('2.5 CAPEX'!O59,0,-MIN($F56-1,COLUMN(A56)-1),1,MIN($F56,COLUMN(A56))))/$F56)))))),
IF(OR(ISNUMBER($D56)=FALSE,$F56=""),"",
IF(AND('2.5 CAPEX'!$L59&lt;&gt;"x",'2.5 CAPEX'!$M59&lt;&gt;"x"),0,
IF($F56=0,0,
IF(J$4&lt;'2.1 Kraftwerk allgemein'!$F$16,0,
IF(J$4='2.1 Kraftwerk allgemein'!$F$16,'2.5 CAPEX'!$J59/$F56,
IF(J$4&lt;'2.1 Kraftwerk allgemein'!$F$16+$F56,
('2.5 CAPEX'!$J59+SUM(OFFSET('2.5 CAPEX'!O59,0,-MIN(MAX($F56-1-('2.1 Kraftwerk allgemein'!$F$16-'1.1 Allgemein'!$I$22+1),0),COLUMN(A56)-1-('2.1 Kraftwerk allgemein'!$F$16-'1.1 Allgemein'!$I$22+1)),1,MIN(MAX($F56-('2.1 Kraftwerk allgemein'!$F$16-'1.1 Allgemein'!$I$22+1),1),COLUMN(A56)-('2.1 Kraftwerk allgemein'!$F$16-'1.1 Allgemein'!$I$22+1)))))/$F56,
SUM(OFFSET('2.5 CAPEX'!O59,0,-MIN($F56-1,COLUMN(A56)-1),1,MIN($F56,COLUMN(A56))))/$F56)))))))</f>
        <v>0</v>
      </c>
      <c r="K56" s="199">
        <f ca="1">IF('2.1 Kraftwerk allgemein'!$F$15&lt;'1.1 Allgemein'!$I$22,
IF(OR(ISNUMBER($D56)=FALSE,$F56=""),"",
IF(AND('2.5 CAPEX'!$L59&lt;&gt;"x",'2.5 CAPEX'!$M59&lt;&gt;"x"),0,
IF($F56=0,0,
IF(K$4&lt;'2.1 Kraftwerk allgemein'!$F$16,0,
IF(K$4='2.1 Kraftwerk allgemein'!$F$16,'2.5 CAPEX'!$J59/$F56,
IF(K$4&lt;'2.1 Kraftwerk allgemein'!$F$16+$F56,
('2.5 CAPEX'!$J59+SUM(OFFSET('2.5 CAPEX'!P59,0,-MIN(MAX($F56-1-('2.1 Kraftwerk allgemein'!$F$16-'2.1 Kraftwerk allgemein'!$F$15+1),0),COLUMN(B56)-1-('2.1 Kraftwerk allgemein'!$F$16-'2.1 Kraftwerk allgemein'!$F$15+1)),1,MIN(MAX($F56-('2.1 Kraftwerk allgemein'!$F$16-'2.1 Kraftwerk allgemein'!$F$15+1),1),COLUMN(B56)-('2.1 Kraftwerk allgemein'!$F$16-'2.1 Kraftwerk allgemein'!$F$15+1)))))/$F56,
SUM(OFFSET('2.5 CAPEX'!P59,0,-MIN($F56-1,COLUMN(B56)-1),1,MIN($F56,COLUMN(B56))))/$F56)))))),
IF(OR(ISNUMBER($D56)=FALSE,$F56=""),"",
IF(AND('2.5 CAPEX'!$L59&lt;&gt;"x",'2.5 CAPEX'!$M59&lt;&gt;"x"),0,
IF($F56=0,0,
IF(K$4&lt;'2.1 Kraftwerk allgemein'!$F$16,0,
IF(K$4='2.1 Kraftwerk allgemein'!$F$16,'2.5 CAPEX'!$J59/$F56,
IF(K$4&lt;'2.1 Kraftwerk allgemein'!$F$16+$F56,
('2.5 CAPEX'!$J59+SUM(OFFSET('2.5 CAPEX'!P59,0,-MIN(MAX($F56-1-('2.1 Kraftwerk allgemein'!$F$16-'1.1 Allgemein'!$I$22+1),0),COLUMN(B56)-1-('2.1 Kraftwerk allgemein'!$F$16-'1.1 Allgemein'!$I$22+1)),1,MIN(MAX($F56-('2.1 Kraftwerk allgemein'!$F$16-'1.1 Allgemein'!$I$22+1),1),COLUMN(B56)-('2.1 Kraftwerk allgemein'!$F$16-'1.1 Allgemein'!$I$22+1)))))/$F56,
SUM(OFFSET('2.5 CAPEX'!P59,0,-MIN($F56-1,COLUMN(B56)-1),1,MIN($F56,COLUMN(B56))))/$F56)))))))</f>
        <v>0</v>
      </c>
      <c r="L56" s="199">
        <f ca="1">IF('2.1 Kraftwerk allgemein'!$F$15&lt;'1.1 Allgemein'!$I$22,
IF(OR(ISNUMBER($D56)=FALSE,$F56=""),"",
IF(AND('2.5 CAPEX'!$L59&lt;&gt;"x",'2.5 CAPEX'!$M59&lt;&gt;"x"),0,
IF($F56=0,0,
IF(L$4&lt;'2.1 Kraftwerk allgemein'!$F$16,0,
IF(L$4='2.1 Kraftwerk allgemein'!$F$16,'2.5 CAPEX'!$J59/$F56,
IF(L$4&lt;'2.1 Kraftwerk allgemein'!$F$16+$F56,
('2.5 CAPEX'!$J59+SUM(OFFSET('2.5 CAPEX'!Q59,0,-MIN(MAX($F56-1-('2.1 Kraftwerk allgemein'!$F$16-'2.1 Kraftwerk allgemein'!$F$15+1),0),COLUMN(C56)-1-('2.1 Kraftwerk allgemein'!$F$16-'2.1 Kraftwerk allgemein'!$F$15+1)),1,MIN(MAX($F56-('2.1 Kraftwerk allgemein'!$F$16-'2.1 Kraftwerk allgemein'!$F$15+1),1),COLUMN(C56)-('2.1 Kraftwerk allgemein'!$F$16-'2.1 Kraftwerk allgemein'!$F$15+1)))))/$F56,
SUM(OFFSET('2.5 CAPEX'!Q59,0,-MIN($F56-1,COLUMN(C56)-1),1,MIN($F56,COLUMN(C56))))/$F56)))))),
IF(OR(ISNUMBER($D56)=FALSE,$F56=""),"",
IF(AND('2.5 CAPEX'!$L59&lt;&gt;"x",'2.5 CAPEX'!$M59&lt;&gt;"x"),0,
IF($F56=0,0,
IF(L$4&lt;'2.1 Kraftwerk allgemein'!$F$16,0,
IF(L$4='2.1 Kraftwerk allgemein'!$F$16,'2.5 CAPEX'!$J59/$F56,
IF(L$4&lt;'2.1 Kraftwerk allgemein'!$F$16+$F56,
('2.5 CAPEX'!$J59+SUM(OFFSET('2.5 CAPEX'!Q59,0,-MIN(MAX($F56-1-('2.1 Kraftwerk allgemein'!$F$16-'1.1 Allgemein'!$I$22+1),0),COLUMN(C56)-1-('2.1 Kraftwerk allgemein'!$F$16-'1.1 Allgemein'!$I$22+1)),1,MIN(MAX($F56-('2.1 Kraftwerk allgemein'!$F$16-'1.1 Allgemein'!$I$22+1),1),COLUMN(C56)-('2.1 Kraftwerk allgemein'!$F$16-'1.1 Allgemein'!$I$22+1)))))/$F56,
SUM(OFFSET('2.5 CAPEX'!Q59,0,-MIN($F56-1,COLUMN(C56)-1),1,MIN($F56,COLUMN(C56))))/$F56)))))))</f>
        <v>0</v>
      </c>
      <c r="M56" s="199">
        <f ca="1">IF('2.1 Kraftwerk allgemein'!$F$15&lt;'1.1 Allgemein'!$I$22,
IF(OR(ISNUMBER($D56)=FALSE,$F56=""),"",
IF(AND('2.5 CAPEX'!$L59&lt;&gt;"x",'2.5 CAPEX'!$M59&lt;&gt;"x"),0,
IF($F56=0,0,
IF(M$4&lt;'2.1 Kraftwerk allgemein'!$F$16,0,
IF(M$4='2.1 Kraftwerk allgemein'!$F$16,'2.5 CAPEX'!$J59/$F56,
IF(M$4&lt;'2.1 Kraftwerk allgemein'!$F$16+$F56,
('2.5 CAPEX'!$J59+SUM(OFFSET('2.5 CAPEX'!R59,0,-MIN(MAX($F56-1-('2.1 Kraftwerk allgemein'!$F$16-'2.1 Kraftwerk allgemein'!$F$15+1),0),COLUMN(D56)-1-('2.1 Kraftwerk allgemein'!$F$16-'2.1 Kraftwerk allgemein'!$F$15+1)),1,MIN(MAX($F56-('2.1 Kraftwerk allgemein'!$F$16-'2.1 Kraftwerk allgemein'!$F$15+1),1),COLUMN(D56)-('2.1 Kraftwerk allgemein'!$F$16-'2.1 Kraftwerk allgemein'!$F$15+1)))))/$F56,
SUM(OFFSET('2.5 CAPEX'!R59,0,-MIN($F56-1,COLUMN(D56)-1),1,MIN($F56,COLUMN(D56))))/$F56)))))),
IF(OR(ISNUMBER($D56)=FALSE,$F56=""),"",
IF(AND('2.5 CAPEX'!$L59&lt;&gt;"x",'2.5 CAPEX'!$M59&lt;&gt;"x"),0,
IF($F56=0,0,
IF(M$4&lt;'2.1 Kraftwerk allgemein'!$F$16,0,
IF(M$4='2.1 Kraftwerk allgemein'!$F$16,'2.5 CAPEX'!$J59/$F56,
IF(M$4&lt;'2.1 Kraftwerk allgemein'!$F$16+$F56,
('2.5 CAPEX'!$J59+SUM(OFFSET('2.5 CAPEX'!R59,0,-MIN(MAX($F56-1-('2.1 Kraftwerk allgemein'!$F$16-'1.1 Allgemein'!$I$22+1),0),COLUMN(D56)-1-('2.1 Kraftwerk allgemein'!$F$16-'1.1 Allgemein'!$I$22+1)),1,MIN(MAX($F56-('2.1 Kraftwerk allgemein'!$F$16-'1.1 Allgemein'!$I$22+1),1),COLUMN(D56)-('2.1 Kraftwerk allgemein'!$F$16-'1.1 Allgemein'!$I$22+1)))))/$F56,
SUM(OFFSET('2.5 CAPEX'!R59,0,-MIN($F56-1,COLUMN(D56)-1),1,MIN($F56,COLUMN(D56))))/$F56)))))))</f>
        <v>0</v>
      </c>
      <c r="N56" s="199">
        <f ca="1">IF('2.1 Kraftwerk allgemein'!$F$15&lt;'1.1 Allgemein'!$I$22,
IF(OR(ISNUMBER($D56)=FALSE,$F56=""),"",
IF(AND('2.5 CAPEX'!$L59&lt;&gt;"x",'2.5 CAPEX'!$M59&lt;&gt;"x"),0,
IF($F56=0,0,
IF(N$4&lt;'2.1 Kraftwerk allgemein'!$F$16,0,
IF(N$4='2.1 Kraftwerk allgemein'!$F$16,'2.5 CAPEX'!$J59/$F56,
IF(N$4&lt;'2.1 Kraftwerk allgemein'!$F$16+$F56,
('2.5 CAPEX'!$J59+SUM(OFFSET('2.5 CAPEX'!S59,0,-MIN(MAX($F56-1-('2.1 Kraftwerk allgemein'!$F$16-'2.1 Kraftwerk allgemein'!$F$15+1),0),COLUMN(E56)-1-('2.1 Kraftwerk allgemein'!$F$16-'2.1 Kraftwerk allgemein'!$F$15+1)),1,MIN(MAX($F56-('2.1 Kraftwerk allgemein'!$F$16-'2.1 Kraftwerk allgemein'!$F$15+1),1),COLUMN(E56)-('2.1 Kraftwerk allgemein'!$F$16-'2.1 Kraftwerk allgemein'!$F$15+1)))))/$F56,
SUM(OFFSET('2.5 CAPEX'!S59,0,-MIN($F56-1,COLUMN(E56)-1),1,MIN($F56,COLUMN(E56))))/$F56)))))),
IF(OR(ISNUMBER($D56)=FALSE,$F56=""),"",
IF(AND('2.5 CAPEX'!$L59&lt;&gt;"x",'2.5 CAPEX'!$M59&lt;&gt;"x"),0,
IF($F56=0,0,
IF(N$4&lt;'2.1 Kraftwerk allgemein'!$F$16,0,
IF(N$4='2.1 Kraftwerk allgemein'!$F$16,'2.5 CAPEX'!$J59/$F56,
IF(N$4&lt;'2.1 Kraftwerk allgemein'!$F$16+$F56,
('2.5 CAPEX'!$J59+SUM(OFFSET('2.5 CAPEX'!S59,0,-MIN(MAX($F56-1-('2.1 Kraftwerk allgemein'!$F$16-'1.1 Allgemein'!$I$22+1),0),COLUMN(E56)-1-('2.1 Kraftwerk allgemein'!$F$16-'1.1 Allgemein'!$I$22+1)),1,MIN(MAX($F56-('2.1 Kraftwerk allgemein'!$F$16-'1.1 Allgemein'!$I$22+1),1),COLUMN(E56)-('2.1 Kraftwerk allgemein'!$F$16-'1.1 Allgemein'!$I$22+1)))))/$F56,
SUM(OFFSET('2.5 CAPEX'!S59,0,-MIN($F56-1,COLUMN(E56)-1),1,MIN($F56,COLUMN(E56))))/$F56)))))))</f>
        <v>0</v>
      </c>
      <c r="O56" s="199">
        <f ca="1">IF('2.1 Kraftwerk allgemein'!$F$15&lt;'1.1 Allgemein'!$I$22,
IF(OR(ISNUMBER($D56)=FALSE,$F56=""),"",
IF(AND('2.5 CAPEX'!$L59&lt;&gt;"x",'2.5 CAPEX'!$M59&lt;&gt;"x"),0,
IF($F56=0,0,
IF(O$4&lt;'2.1 Kraftwerk allgemein'!$F$16,0,
IF(O$4='2.1 Kraftwerk allgemein'!$F$16,'2.5 CAPEX'!$J59/$F56,
IF(O$4&lt;'2.1 Kraftwerk allgemein'!$F$16+$F56,
('2.5 CAPEX'!$J59+SUM(OFFSET('2.5 CAPEX'!T59,0,-MIN(MAX($F56-1-('2.1 Kraftwerk allgemein'!$F$16-'2.1 Kraftwerk allgemein'!$F$15+1),0),COLUMN(F56)-1-('2.1 Kraftwerk allgemein'!$F$16-'2.1 Kraftwerk allgemein'!$F$15+1)),1,MIN(MAX($F56-('2.1 Kraftwerk allgemein'!$F$16-'2.1 Kraftwerk allgemein'!$F$15+1),1),COLUMN(F56)-('2.1 Kraftwerk allgemein'!$F$16-'2.1 Kraftwerk allgemein'!$F$15+1)))))/$F56,
SUM(OFFSET('2.5 CAPEX'!T59,0,-MIN($F56-1,COLUMN(F56)-1),1,MIN($F56,COLUMN(F56))))/$F56)))))),
IF(OR(ISNUMBER($D56)=FALSE,$F56=""),"",
IF(AND('2.5 CAPEX'!$L59&lt;&gt;"x",'2.5 CAPEX'!$M59&lt;&gt;"x"),0,
IF($F56=0,0,
IF(O$4&lt;'2.1 Kraftwerk allgemein'!$F$16,0,
IF(O$4='2.1 Kraftwerk allgemein'!$F$16,'2.5 CAPEX'!$J59/$F56,
IF(O$4&lt;'2.1 Kraftwerk allgemein'!$F$16+$F56,
('2.5 CAPEX'!$J59+SUM(OFFSET('2.5 CAPEX'!T59,0,-MIN(MAX($F56-1-('2.1 Kraftwerk allgemein'!$F$16-'1.1 Allgemein'!$I$22+1),0),COLUMN(F56)-1-('2.1 Kraftwerk allgemein'!$F$16-'1.1 Allgemein'!$I$22+1)),1,MIN(MAX($F56-('2.1 Kraftwerk allgemein'!$F$16-'1.1 Allgemein'!$I$22+1),1),COLUMN(F56)-('2.1 Kraftwerk allgemein'!$F$16-'1.1 Allgemein'!$I$22+1)))))/$F56,
SUM(OFFSET('2.5 CAPEX'!T59,0,-MIN($F56-1,COLUMN(F56)-1),1,MIN($F56,COLUMN(F56))))/$F56)))))))</f>
        <v>0</v>
      </c>
      <c r="P56" s="199">
        <f ca="1">IF('2.1 Kraftwerk allgemein'!$F$15&lt;'1.1 Allgemein'!$I$22,
IF(OR(ISNUMBER($D56)=FALSE,$F56=""),"",
IF(AND('2.5 CAPEX'!$L59&lt;&gt;"x",'2.5 CAPEX'!$M59&lt;&gt;"x"),0,
IF($F56=0,0,
IF(P$4&lt;'2.1 Kraftwerk allgemein'!$F$16,0,
IF(P$4='2.1 Kraftwerk allgemein'!$F$16,'2.5 CAPEX'!$J59/$F56,
IF(P$4&lt;'2.1 Kraftwerk allgemein'!$F$16+$F56,
('2.5 CAPEX'!$J59+SUM(OFFSET('2.5 CAPEX'!U59,0,-MIN(MAX($F56-1-('2.1 Kraftwerk allgemein'!$F$16-'2.1 Kraftwerk allgemein'!$F$15+1),0),COLUMN(G56)-1-('2.1 Kraftwerk allgemein'!$F$16-'2.1 Kraftwerk allgemein'!$F$15+1)),1,MIN(MAX($F56-('2.1 Kraftwerk allgemein'!$F$16-'2.1 Kraftwerk allgemein'!$F$15+1),1),COLUMN(G56)-('2.1 Kraftwerk allgemein'!$F$16-'2.1 Kraftwerk allgemein'!$F$15+1)))))/$F56,
SUM(OFFSET('2.5 CAPEX'!U59,0,-MIN($F56-1,COLUMN(G56)-1),1,MIN($F56,COLUMN(G56))))/$F56)))))),
IF(OR(ISNUMBER($D56)=FALSE,$F56=""),"",
IF(AND('2.5 CAPEX'!$L59&lt;&gt;"x",'2.5 CAPEX'!$M59&lt;&gt;"x"),0,
IF($F56=0,0,
IF(P$4&lt;'2.1 Kraftwerk allgemein'!$F$16,0,
IF(P$4='2.1 Kraftwerk allgemein'!$F$16,'2.5 CAPEX'!$J59/$F56,
IF(P$4&lt;'2.1 Kraftwerk allgemein'!$F$16+$F56,
('2.5 CAPEX'!$J59+SUM(OFFSET('2.5 CAPEX'!U59,0,-MIN(MAX($F56-1-('2.1 Kraftwerk allgemein'!$F$16-'1.1 Allgemein'!$I$22+1),0),COLUMN(G56)-1-('2.1 Kraftwerk allgemein'!$F$16-'1.1 Allgemein'!$I$22+1)),1,MIN(MAX($F56-('2.1 Kraftwerk allgemein'!$F$16-'1.1 Allgemein'!$I$22+1),1),COLUMN(G56)-('2.1 Kraftwerk allgemein'!$F$16-'1.1 Allgemein'!$I$22+1)))))/$F56,
SUM(OFFSET('2.5 CAPEX'!U59,0,-MIN($F56-1,COLUMN(G56)-1),1,MIN($F56,COLUMN(G56))))/$F56)))))))</f>
        <v>0</v>
      </c>
      <c r="Q56" s="199">
        <f ca="1">IF('2.1 Kraftwerk allgemein'!$F$15&lt;'1.1 Allgemein'!$I$22,
IF(OR(ISNUMBER($D56)=FALSE,$F56=""),"",
IF(AND('2.5 CAPEX'!$L59&lt;&gt;"x",'2.5 CAPEX'!$M59&lt;&gt;"x"),0,
IF($F56=0,0,
IF(Q$4&lt;'2.1 Kraftwerk allgemein'!$F$16,0,
IF(Q$4='2.1 Kraftwerk allgemein'!$F$16,'2.5 CAPEX'!$J59/$F56,
IF(Q$4&lt;'2.1 Kraftwerk allgemein'!$F$16+$F56,
('2.5 CAPEX'!$J59+SUM(OFFSET('2.5 CAPEX'!V59,0,-MIN(MAX($F56-1-('2.1 Kraftwerk allgemein'!$F$16-'2.1 Kraftwerk allgemein'!$F$15+1),0),COLUMN(H56)-1-('2.1 Kraftwerk allgemein'!$F$16-'2.1 Kraftwerk allgemein'!$F$15+1)),1,MIN(MAX($F56-('2.1 Kraftwerk allgemein'!$F$16-'2.1 Kraftwerk allgemein'!$F$15+1),1),COLUMN(H56)-('2.1 Kraftwerk allgemein'!$F$16-'2.1 Kraftwerk allgemein'!$F$15+1)))))/$F56,
SUM(OFFSET('2.5 CAPEX'!V59,0,-MIN($F56-1,COLUMN(H56)-1),1,MIN($F56,COLUMN(H56))))/$F56)))))),
IF(OR(ISNUMBER($D56)=FALSE,$F56=""),"",
IF(AND('2.5 CAPEX'!$L59&lt;&gt;"x",'2.5 CAPEX'!$M59&lt;&gt;"x"),0,
IF($F56=0,0,
IF(Q$4&lt;'2.1 Kraftwerk allgemein'!$F$16,0,
IF(Q$4='2.1 Kraftwerk allgemein'!$F$16,'2.5 CAPEX'!$J59/$F56,
IF(Q$4&lt;'2.1 Kraftwerk allgemein'!$F$16+$F56,
('2.5 CAPEX'!$J59+SUM(OFFSET('2.5 CAPEX'!V59,0,-MIN(MAX($F56-1-('2.1 Kraftwerk allgemein'!$F$16-'1.1 Allgemein'!$I$22+1),0),COLUMN(H56)-1-('2.1 Kraftwerk allgemein'!$F$16-'1.1 Allgemein'!$I$22+1)),1,MIN(MAX($F56-('2.1 Kraftwerk allgemein'!$F$16-'1.1 Allgemein'!$I$22+1),1),COLUMN(H56)-('2.1 Kraftwerk allgemein'!$F$16-'1.1 Allgemein'!$I$22+1)))))/$F56,
SUM(OFFSET('2.5 CAPEX'!V59,0,-MIN($F56-1,COLUMN(H56)-1),1,MIN($F56,COLUMN(H56))))/$F56)))))))</f>
        <v>0</v>
      </c>
      <c r="R56" s="199">
        <f ca="1">IF('2.1 Kraftwerk allgemein'!$F$15&lt;'1.1 Allgemein'!$I$22,
IF(OR(ISNUMBER($D56)=FALSE,$F56=""),"",
IF(AND('2.5 CAPEX'!$L59&lt;&gt;"x",'2.5 CAPEX'!$M59&lt;&gt;"x"),0,
IF($F56=0,0,
IF(R$4&lt;'2.1 Kraftwerk allgemein'!$F$16,0,
IF(R$4='2.1 Kraftwerk allgemein'!$F$16,'2.5 CAPEX'!$J59/$F56,
IF(R$4&lt;'2.1 Kraftwerk allgemein'!$F$16+$F56,
('2.5 CAPEX'!$J59+SUM(OFFSET('2.5 CAPEX'!W59,0,-MIN(MAX($F56-1-('2.1 Kraftwerk allgemein'!$F$16-'2.1 Kraftwerk allgemein'!$F$15+1),0),COLUMN(I56)-1-('2.1 Kraftwerk allgemein'!$F$16-'2.1 Kraftwerk allgemein'!$F$15+1)),1,MIN(MAX($F56-('2.1 Kraftwerk allgemein'!$F$16-'2.1 Kraftwerk allgemein'!$F$15+1),1),COLUMN(I56)-('2.1 Kraftwerk allgemein'!$F$16-'2.1 Kraftwerk allgemein'!$F$15+1)))))/$F56,
SUM(OFFSET('2.5 CAPEX'!W59,0,-MIN($F56-1,COLUMN(I56)-1),1,MIN($F56,COLUMN(I56))))/$F56)))))),
IF(OR(ISNUMBER($D56)=FALSE,$F56=""),"",
IF(AND('2.5 CAPEX'!$L59&lt;&gt;"x",'2.5 CAPEX'!$M59&lt;&gt;"x"),0,
IF($F56=0,0,
IF(R$4&lt;'2.1 Kraftwerk allgemein'!$F$16,0,
IF(R$4='2.1 Kraftwerk allgemein'!$F$16,'2.5 CAPEX'!$J59/$F56,
IF(R$4&lt;'2.1 Kraftwerk allgemein'!$F$16+$F56,
('2.5 CAPEX'!$J59+SUM(OFFSET('2.5 CAPEX'!W59,0,-MIN(MAX($F56-1-('2.1 Kraftwerk allgemein'!$F$16-'1.1 Allgemein'!$I$22+1),0),COLUMN(I56)-1-('2.1 Kraftwerk allgemein'!$F$16-'1.1 Allgemein'!$I$22+1)),1,MIN(MAX($F56-('2.1 Kraftwerk allgemein'!$F$16-'1.1 Allgemein'!$I$22+1),1),COLUMN(I56)-('2.1 Kraftwerk allgemein'!$F$16-'1.1 Allgemein'!$I$22+1)))))/$F56,
SUM(OFFSET('2.5 CAPEX'!W59,0,-MIN($F56-1,COLUMN(I56)-1),1,MIN($F56,COLUMN(I56))))/$F56)))))))</f>
        <v>0</v>
      </c>
      <c r="S56" s="199">
        <f ca="1">IF('2.1 Kraftwerk allgemein'!$F$15&lt;'1.1 Allgemein'!$I$22,
IF(OR(ISNUMBER($D56)=FALSE,$F56=""),"",
IF(AND('2.5 CAPEX'!$L59&lt;&gt;"x",'2.5 CAPEX'!$M59&lt;&gt;"x"),0,
IF($F56=0,0,
IF(S$4&lt;'2.1 Kraftwerk allgemein'!$F$16,0,
IF(S$4='2.1 Kraftwerk allgemein'!$F$16,'2.5 CAPEX'!$J59/$F56,
IF(S$4&lt;'2.1 Kraftwerk allgemein'!$F$16+$F56,
('2.5 CAPEX'!$J59+SUM(OFFSET('2.5 CAPEX'!X59,0,-MIN(MAX($F56-1-('2.1 Kraftwerk allgemein'!$F$16-'2.1 Kraftwerk allgemein'!$F$15+1),0),COLUMN(J56)-1-('2.1 Kraftwerk allgemein'!$F$16-'2.1 Kraftwerk allgemein'!$F$15+1)),1,MIN(MAX($F56-('2.1 Kraftwerk allgemein'!$F$16-'2.1 Kraftwerk allgemein'!$F$15+1),1),COLUMN(J56)-('2.1 Kraftwerk allgemein'!$F$16-'2.1 Kraftwerk allgemein'!$F$15+1)))))/$F56,
SUM(OFFSET('2.5 CAPEX'!X59,0,-MIN($F56-1,COLUMN(J56)-1),1,MIN($F56,COLUMN(J56))))/$F56)))))),
IF(OR(ISNUMBER($D56)=FALSE,$F56=""),"",
IF(AND('2.5 CAPEX'!$L59&lt;&gt;"x",'2.5 CAPEX'!$M59&lt;&gt;"x"),0,
IF($F56=0,0,
IF(S$4&lt;'2.1 Kraftwerk allgemein'!$F$16,0,
IF(S$4='2.1 Kraftwerk allgemein'!$F$16,'2.5 CAPEX'!$J59/$F56,
IF(S$4&lt;'2.1 Kraftwerk allgemein'!$F$16+$F56,
('2.5 CAPEX'!$J59+SUM(OFFSET('2.5 CAPEX'!X59,0,-MIN(MAX($F56-1-('2.1 Kraftwerk allgemein'!$F$16-'1.1 Allgemein'!$I$22+1),0),COLUMN(J56)-1-('2.1 Kraftwerk allgemein'!$F$16-'1.1 Allgemein'!$I$22+1)),1,MIN(MAX($F56-('2.1 Kraftwerk allgemein'!$F$16-'1.1 Allgemein'!$I$22+1),1),COLUMN(J56)-('2.1 Kraftwerk allgemein'!$F$16-'1.1 Allgemein'!$I$22+1)))))/$F56,
SUM(OFFSET('2.5 CAPEX'!X59,0,-MIN($F56-1,COLUMN(J56)-1),1,MIN($F56,COLUMN(J56))))/$F56)))))))</f>
        <v>0</v>
      </c>
      <c r="T56" s="199">
        <f ca="1">IF('2.1 Kraftwerk allgemein'!$F$15&lt;'1.1 Allgemein'!$I$22,
IF(OR(ISNUMBER($D56)=FALSE,$F56=""),"",
IF(AND('2.5 CAPEX'!$L59&lt;&gt;"x",'2.5 CAPEX'!$M59&lt;&gt;"x"),0,
IF($F56=0,0,
IF(T$4&lt;'2.1 Kraftwerk allgemein'!$F$16,0,
IF(T$4='2.1 Kraftwerk allgemein'!$F$16,'2.5 CAPEX'!$J59/$F56,
IF(T$4&lt;'2.1 Kraftwerk allgemein'!$F$16+$F56,
('2.5 CAPEX'!$J59+SUM(OFFSET('2.5 CAPEX'!Y59,0,-MIN(MAX($F56-1-('2.1 Kraftwerk allgemein'!$F$16-'2.1 Kraftwerk allgemein'!$F$15+1),0),COLUMN(K56)-1-('2.1 Kraftwerk allgemein'!$F$16-'2.1 Kraftwerk allgemein'!$F$15+1)),1,MIN(MAX($F56-('2.1 Kraftwerk allgemein'!$F$16-'2.1 Kraftwerk allgemein'!$F$15+1),1),COLUMN(K56)-('2.1 Kraftwerk allgemein'!$F$16-'2.1 Kraftwerk allgemein'!$F$15+1)))))/$F56,
SUM(OFFSET('2.5 CAPEX'!Y59,0,-MIN($F56-1,COLUMN(K56)-1),1,MIN($F56,COLUMN(K56))))/$F56)))))),
IF(OR(ISNUMBER($D56)=FALSE,$F56=""),"",
IF(AND('2.5 CAPEX'!$L59&lt;&gt;"x",'2.5 CAPEX'!$M59&lt;&gt;"x"),0,
IF($F56=0,0,
IF(T$4&lt;'2.1 Kraftwerk allgemein'!$F$16,0,
IF(T$4='2.1 Kraftwerk allgemein'!$F$16,'2.5 CAPEX'!$J59/$F56,
IF(T$4&lt;'2.1 Kraftwerk allgemein'!$F$16+$F56,
('2.5 CAPEX'!$J59+SUM(OFFSET('2.5 CAPEX'!Y59,0,-MIN(MAX($F56-1-('2.1 Kraftwerk allgemein'!$F$16-'1.1 Allgemein'!$I$22+1),0),COLUMN(K56)-1-('2.1 Kraftwerk allgemein'!$F$16-'1.1 Allgemein'!$I$22+1)),1,MIN(MAX($F56-('2.1 Kraftwerk allgemein'!$F$16-'1.1 Allgemein'!$I$22+1),1),COLUMN(K56)-('2.1 Kraftwerk allgemein'!$F$16-'1.1 Allgemein'!$I$22+1)))))/$F56,
SUM(OFFSET('2.5 CAPEX'!Y59,0,-MIN($F56-1,COLUMN(K56)-1),1,MIN($F56,COLUMN(K56))))/$F56)))))))</f>
        <v>0</v>
      </c>
      <c r="U56" s="199">
        <f ca="1">IF('2.1 Kraftwerk allgemein'!$F$15&lt;'1.1 Allgemein'!$I$22,
IF(OR(ISNUMBER($D56)=FALSE,$F56=""),"",
IF(AND('2.5 CAPEX'!$L59&lt;&gt;"x",'2.5 CAPEX'!$M59&lt;&gt;"x"),0,
IF($F56=0,0,
IF(U$4&lt;'2.1 Kraftwerk allgemein'!$F$16,0,
IF(U$4='2.1 Kraftwerk allgemein'!$F$16,'2.5 CAPEX'!$J59/$F56,
IF(U$4&lt;'2.1 Kraftwerk allgemein'!$F$16+$F56,
('2.5 CAPEX'!$J59+SUM(OFFSET('2.5 CAPEX'!Z59,0,-MIN(MAX($F56-1-('2.1 Kraftwerk allgemein'!$F$16-'2.1 Kraftwerk allgemein'!$F$15+1),0),COLUMN(L56)-1-('2.1 Kraftwerk allgemein'!$F$16-'2.1 Kraftwerk allgemein'!$F$15+1)),1,MIN(MAX($F56-('2.1 Kraftwerk allgemein'!$F$16-'2.1 Kraftwerk allgemein'!$F$15+1),1),COLUMN(L56)-('2.1 Kraftwerk allgemein'!$F$16-'2.1 Kraftwerk allgemein'!$F$15+1)))))/$F56,
SUM(OFFSET('2.5 CAPEX'!Z59,0,-MIN($F56-1,COLUMN(L56)-1),1,MIN($F56,COLUMN(L56))))/$F56)))))),
IF(OR(ISNUMBER($D56)=FALSE,$F56=""),"",
IF(AND('2.5 CAPEX'!$L59&lt;&gt;"x",'2.5 CAPEX'!$M59&lt;&gt;"x"),0,
IF($F56=0,0,
IF(U$4&lt;'2.1 Kraftwerk allgemein'!$F$16,0,
IF(U$4='2.1 Kraftwerk allgemein'!$F$16,'2.5 CAPEX'!$J59/$F56,
IF(U$4&lt;'2.1 Kraftwerk allgemein'!$F$16+$F56,
('2.5 CAPEX'!$J59+SUM(OFFSET('2.5 CAPEX'!Z59,0,-MIN(MAX($F56-1-('2.1 Kraftwerk allgemein'!$F$16-'1.1 Allgemein'!$I$22+1),0),COLUMN(L56)-1-('2.1 Kraftwerk allgemein'!$F$16-'1.1 Allgemein'!$I$22+1)),1,MIN(MAX($F56-('2.1 Kraftwerk allgemein'!$F$16-'1.1 Allgemein'!$I$22+1),1),COLUMN(L56)-('2.1 Kraftwerk allgemein'!$F$16-'1.1 Allgemein'!$I$22+1)))))/$F56,
SUM(OFFSET('2.5 CAPEX'!Z59,0,-MIN($F56-1,COLUMN(L56)-1),1,MIN($F56,COLUMN(L56))))/$F56)))))))</f>
        <v>0</v>
      </c>
      <c r="V56" s="199">
        <f ca="1">IF('2.1 Kraftwerk allgemein'!$F$15&lt;'1.1 Allgemein'!$I$22,
IF(OR(ISNUMBER($D56)=FALSE,$F56=""),"",
IF(AND('2.5 CAPEX'!$L59&lt;&gt;"x",'2.5 CAPEX'!$M59&lt;&gt;"x"),0,
IF($F56=0,0,
IF(V$4&lt;'2.1 Kraftwerk allgemein'!$F$16,0,
IF(V$4='2.1 Kraftwerk allgemein'!$F$16,'2.5 CAPEX'!$J59/$F56,
IF(V$4&lt;'2.1 Kraftwerk allgemein'!$F$16+$F56,
('2.5 CAPEX'!$J59+SUM(OFFSET('2.5 CAPEX'!AA59,0,-MIN(MAX($F56-1-('2.1 Kraftwerk allgemein'!$F$16-'2.1 Kraftwerk allgemein'!$F$15+1),0),COLUMN(M56)-1-('2.1 Kraftwerk allgemein'!$F$16-'2.1 Kraftwerk allgemein'!$F$15+1)),1,MIN(MAX($F56-('2.1 Kraftwerk allgemein'!$F$16-'2.1 Kraftwerk allgemein'!$F$15+1),1),COLUMN(M56)-('2.1 Kraftwerk allgemein'!$F$16-'2.1 Kraftwerk allgemein'!$F$15+1)))))/$F56,
SUM(OFFSET('2.5 CAPEX'!AA59,0,-MIN($F56-1,COLUMN(M56)-1),1,MIN($F56,COLUMN(M56))))/$F56)))))),
IF(OR(ISNUMBER($D56)=FALSE,$F56=""),"",
IF(AND('2.5 CAPEX'!$L59&lt;&gt;"x",'2.5 CAPEX'!$M59&lt;&gt;"x"),0,
IF($F56=0,0,
IF(V$4&lt;'2.1 Kraftwerk allgemein'!$F$16,0,
IF(V$4='2.1 Kraftwerk allgemein'!$F$16,'2.5 CAPEX'!$J59/$F56,
IF(V$4&lt;'2.1 Kraftwerk allgemein'!$F$16+$F56,
('2.5 CAPEX'!$J59+SUM(OFFSET('2.5 CAPEX'!AA59,0,-MIN(MAX($F56-1-('2.1 Kraftwerk allgemein'!$F$16-'1.1 Allgemein'!$I$22+1),0),COLUMN(M56)-1-('2.1 Kraftwerk allgemein'!$F$16-'1.1 Allgemein'!$I$22+1)),1,MIN(MAX($F56-('2.1 Kraftwerk allgemein'!$F$16-'1.1 Allgemein'!$I$22+1),1),COLUMN(M56)-('2.1 Kraftwerk allgemein'!$F$16-'1.1 Allgemein'!$I$22+1)))))/$F56,
SUM(OFFSET('2.5 CAPEX'!AA59,0,-MIN($F56-1,COLUMN(M56)-1),1,MIN($F56,COLUMN(M56))))/$F56)))))))</f>
        <v>0</v>
      </c>
      <c r="W56" s="199">
        <f ca="1">IF('2.1 Kraftwerk allgemein'!$F$15&lt;'1.1 Allgemein'!$I$22,
IF(OR(ISNUMBER($D56)=FALSE,$F56=""),"",
IF(AND('2.5 CAPEX'!$L59&lt;&gt;"x",'2.5 CAPEX'!$M59&lt;&gt;"x"),0,
IF($F56=0,0,
IF(W$4&lt;'2.1 Kraftwerk allgemein'!$F$16,0,
IF(W$4='2.1 Kraftwerk allgemein'!$F$16,'2.5 CAPEX'!$J59/$F56,
IF(W$4&lt;'2.1 Kraftwerk allgemein'!$F$16+$F56,
('2.5 CAPEX'!$J59+SUM(OFFSET('2.5 CAPEX'!AB59,0,-MIN(MAX($F56-1-('2.1 Kraftwerk allgemein'!$F$16-'2.1 Kraftwerk allgemein'!$F$15+1),0),COLUMN(N56)-1-('2.1 Kraftwerk allgemein'!$F$16-'2.1 Kraftwerk allgemein'!$F$15+1)),1,MIN(MAX($F56-('2.1 Kraftwerk allgemein'!$F$16-'2.1 Kraftwerk allgemein'!$F$15+1),1),COLUMN(N56)-('2.1 Kraftwerk allgemein'!$F$16-'2.1 Kraftwerk allgemein'!$F$15+1)))))/$F56,
SUM(OFFSET('2.5 CAPEX'!AB59,0,-MIN($F56-1,COLUMN(N56)-1),1,MIN($F56,COLUMN(N56))))/$F56)))))),
IF(OR(ISNUMBER($D56)=FALSE,$F56=""),"",
IF(AND('2.5 CAPEX'!$L59&lt;&gt;"x",'2.5 CAPEX'!$M59&lt;&gt;"x"),0,
IF($F56=0,0,
IF(W$4&lt;'2.1 Kraftwerk allgemein'!$F$16,0,
IF(W$4='2.1 Kraftwerk allgemein'!$F$16,'2.5 CAPEX'!$J59/$F56,
IF(W$4&lt;'2.1 Kraftwerk allgemein'!$F$16+$F56,
('2.5 CAPEX'!$J59+SUM(OFFSET('2.5 CAPEX'!AB59,0,-MIN(MAX($F56-1-('2.1 Kraftwerk allgemein'!$F$16-'1.1 Allgemein'!$I$22+1),0),COLUMN(N56)-1-('2.1 Kraftwerk allgemein'!$F$16-'1.1 Allgemein'!$I$22+1)),1,MIN(MAX($F56-('2.1 Kraftwerk allgemein'!$F$16-'1.1 Allgemein'!$I$22+1),1),COLUMN(N56)-('2.1 Kraftwerk allgemein'!$F$16-'1.1 Allgemein'!$I$22+1)))))/$F56,
SUM(OFFSET('2.5 CAPEX'!AB59,0,-MIN($F56-1,COLUMN(N56)-1),1,MIN($F56,COLUMN(N56))))/$F56)))))))</f>
        <v>0</v>
      </c>
      <c r="X56" s="199">
        <f ca="1">IF('2.1 Kraftwerk allgemein'!$F$15&lt;'1.1 Allgemein'!$I$22,
IF(OR(ISNUMBER($D56)=FALSE,$F56=""),"",
IF(AND('2.5 CAPEX'!$L59&lt;&gt;"x",'2.5 CAPEX'!$M59&lt;&gt;"x"),0,
IF($F56=0,0,
IF(X$4&lt;'2.1 Kraftwerk allgemein'!$F$16,0,
IF(X$4='2.1 Kraftwerk allgemein'!$F$16,'2.5 CAPEX'!$J59/$F56,
IF(X$4&lt;'2.1 Kraftwerk allgemein'!$F$16+$F56,
('2.5 CAPEX'!$J59+SUM(OFFSET('2.5 CAPEX'!AC59,0,-MIN(MAX($F56-1-('2.1 Kraftwerk allgemein'!$F$16-'2.1 Kraftwerk allgemein'!$F$15+1),0),COLUMN(O56)-1-('2.1 Kraftwerk allgemein'!$F$16-'2.1 Kraftwerk allgemein'!$F$15+1)),1,MIN(MAX($F56-('2.1 Kraftwerk allgemein'!$F$16-'2.1 Kraftwerk allgemein'!$F$15+1),1),COLUMN(O56)-('2.1 Kraftwerk allgemein'!$F$16-'2.1 Kraftwerk allgemein'!$F$15+1)))))/$F56,
SUM(OFFSET('2.5 CAPEX'!AC59,0,-MIN($F56-1,COLUMN(O56)-1),1,MIN($F56,COLUMN(O56))))/$F56)))))),
IF(OR(ISNUMBER($D56)=FALSE,$F56=""),"",
IF(AND('2.5 CAPEX'!$L59&lt;&gt;"x",'2.5 CAPEX'!$M59&lt;&gt;"x"),0,
IF($F56=0,0,
IF(X$4&lt;'2.1 Kraftwerk allgemein'!$F$16,0,
IF(X$4='2.1 Kraftwerk allgemein'!$F$16,'2.5 CAPEX'!$J59/$F56,
IF(X$4&lt;'2.1 Kraftwerk allgemein'!$F$16+$F56,
('2.5 CAPEX'!$J59+SUM(OFFSET('2.5 CAPEX'!AC59,0,-MIN(MAX($F56-1-('2.1 Kraftwerk allgemein'!$F$16-'1.1 Allgemein'!$I$22+1),0),COLUMN(O56)-1-('2.1 Kraftwerk allgemein'!$F$16-'1.1 Allgemein'!$I$22+1)),1,MIN(MAX($F56-('2.1 Kraftwerk allgemein'!$F$16-'1.1 Allgemein'!$I$22+1),1),COLUMN(O56)-('2.1 Kraftwerk allgemein'!$F$16-'1.1 Allgemein'!$I$22+1)))))/$F56,
SUM(OFFSET('2.5 CAPEX'!AC59,0,-MIN($F56-1,COLUMN(O56)-1),1,MIN($F56,COLUMN(O56))))/$F56)))))))</f>
        <v>0</v>
      </c>
      <c r="Y56" s="199">
        <f ca="1">IF('2.1 Kraftwerk allgemein'!$F$15&lt;'1.1 Allgemein'!$I$22,
IF(OR(ISNUMBER($D56)=FALSE,$F56=""),"",
IF(AND('2.5 CAPEX'!$L59&lt;&gt;"x",'2.5 CAPEX'!$M59&lt;&gt;"x"),0,
IF($F56=0,0,
IF(Y$4&lt;'2.1 Kraftwerk allgemein'!$F$16,0,
IF(Y$4='2.1 Kraftwerk allgemein'!$F$16,'2.5 CAPEX'!$J59/$F56,
IF(Y$4&lt;'2.1 Kraftwerk allgemein'!$F$16+$F56,
('2.5 CAPEX'!$J59+SUM(OFFSET('2.5 CAPEX'!AD59,0,-MIN(MAX($F56-1-('2.1 Kraftwerk allgemein'!$F$16-'2.1 Kraftwerk allgemein'!$F$15+1),0),COLUMN(P56)-1-('2.1 Kraftwerk allgemein'!$F$16-'2.1 Kraftwerk allgemein'!$F$15+1)),1,MIN(MAX($F56-('2.1 Kraftwerk allgemein'!$F$16-'2.1 Kraftwerk allgemein'!$F$15+1),1),COLUMN(P56)-('2.1 Kraftwerk allgemein'!$F$16-'2.1 Kraftwerk allgemein'!$F$15+1)))))/$F56,
SUM(OFFSET('2.5 CAPEX'!AD59,0,-MIN($F56-1,COLUMN(P56)-1),1,MIN($F56,COLUMN(P56))))/$F56)))))),
IF(OR(ISNUMBER($D56)=FALSE,$F56=""),"",
IF(AND('2.5 CAPEX'!$L59&lt;&gt;"x",'2.5 CAPEX'!$M59&lt;&gt;"x"),0,
IF($F56=0,0,
IF(Y$4&lt;'2.1 Kraftwerk allgemein'!$F$16,0,
IF(Y$4='2.1 Kraftwerk allgemein'!$F$16,'2.5 CAPEX'!$J59/$F56,
IF(Y$4&lt;'2.1 Kraftwerk allgemein'!$F$16+$F56,
('2.5 CAPEX'!$J59+SUM(OFFSET('2.5 CAPEX'!AD59,0,-MIN(MAX($F56-1-('2.1 Kraftwerk allgemein'!$F$16-'1.1 Allgemein'!$I$22+1),0),COLUMN(P56)-1-('2.1 Kraftwerk allgemein'!$F$16-'1.1 Allgemein'!$I$22+1)),1,MIN(MAX($F56-('2.1 Kraftwerk allgemein'!$F$16-'1.1 Allgemein'!$I$22+1),1),COLUMN(P56)-('2.1 Kraftwerk allgemein'!$F$16-'1.1 Allgemein'!$I$22+1)))))/$F56,
SUM(OFFSET('2.5 CAPEX'!AD59,0,-MIN($F56-1,COLUMN(P56)-1),1,MIN($F56,COLUMN(P56))))/$F56)))))))</f>
        <v>0</v>
      </c>
      <c r="Z56" s="199">
        <f ca="1">IF('2.1 Kraftwerk allgemein'!$F$15&lt;'1.1 Allgemein'!$I$22,
IF(OR(ISNUMBER($D56)=FALSE,$F56=""),"",
IF(AND('2.5 CAPEX'!$L59&lt;&gt;"x",'2.5 CAPEX'!$M59&lt;&gt;"x"),0,
IF($F56=0,0,
IF(Z$4&lt;'2.1 Kraftwerk allgemein'!$F$16,0,
IF(Z$4='2.1 Kraftwerk allgemein'!$F$16,'2.5 CAPEX'!$J59/$F56,
IF(Z$4&lt;'2.1 Kraftwerk allgemein'!$F$16+$F56,
('2.5 CAPEX'!$J59+SUM(OFFSET('2.5 CAPEX'!AE59,0,-MIN(MAX($F56-1-('2.1 Kraftwerk allgemein'!$F$16-'2.1 Kraftwerk allgemein'!$F$15+1),0),COLUMN(Q56)-1-('2.1 Kraftwerk allgemein'!$F$16-'2.1 Kraftwerk allgemein'!$F$15+1)),1,MIN(MAX($F56-('2.1 Kraftwerk allgemein'!$F$16-'2.1 Kraftwerk allgemein'!$F$15+1),1),COLUMN(Q56)-('2.1 Kraftwerk allgemein'!$F$16-'2.1 Kraftwerk allgemein'!$F$15+1)))))/$F56,
SUM(OFFSET('2.5 CAPEX'!AE59,0,-MIN($F56-1,COLUMN(Q56)-1),1,MIN($F56,COLUMN(Q56))))/$F56)))))),
IF(OR(ISNUMBER($D56)=FALSE,$F56=""),"",
IF(AND('2.5 CAPEX'!$L59&lt;&gt;"x",'2.5 CAPEX'!$M59&lt;&gt;"x"),0,
IF($F56=0,0,
IF(Z$4&lt;'2.1 Kraftwerk allgemein'!$F$16,0,
IF(Z$4='2.1 Kraftwerk allgemein'!$F$16,'2.5 CAPEX'!$J59/$F56,
IF(Z$4&lt;'2.1 Kraftwerk allgemein'!$F$16+$F56,
('2.5 CAPEX'!$J59+SUM(OFFSET('2.5 CAPEX'!AE59,0,-MIN(MAX($F56-1-('2.1 Kraftwerk allgemein'!$F$16-'1.1 Allgemein'!$I$22+1),0),COLUMN(Q56)-1-('2.1 Kraftwerk allgemein'!$F$16-'1.1 Allgemein'!$I$22+1)),1,MIN(MAX($F56-('2.1 Kraftwerk allgemein'!$F$16-'1.1 Allgemein'!$I$22+1),1),COLUMN(Q56)-('2.1 Kraftwerk allgemein'!$F$16-'1.1 Allgemein'!$I$22+1)))))/$F56,
SUM(OFFSET('2.5 CAPEX'!AE59,0,-MIN($F56-1,COLUMN(Q56)-1),1,MIN($F56,COLUMN(Q56))))/$F56)))))))</f>
        <v>0</v>
      </c>
      <c r="AA56" s="199">
        <f ca="1">IF('2.1 Kraftwerk allgemein'!$F$15&lt;'1.1 Allgemein'!$I$22,
IF(OR(ISNUMBER($D56)=FALSE,$F56=""),"",
IF(AND('2.5 CAPEX'!$L59&lt;&gt;"x",'2.5 CAPEX'!$M59&lt;&gt;"x"),0,
IF($F56=0,0,
IF(AA$4&lt;'2.1 Kraftwerk allgemein'!$F$16,0,
IF(AA$4='2.1 Kraftwerk allgemein'!$F$16,'2.5 CAPEX'!$J59/$F56,
IF(AA$4&lt;'2.1 Kraftwerk allgemein'!$F$16+$F56,
('2.5 CAPEX'!$J59+SUM(OFFSET('2.5 CAPEX'!AF59,0,-MIN(MAX($F56-1-('2.1 Kraftwerk allgemein'!$F$16-'2.1 Kraftwerk allgemein'!$F$15+1),0),COLUMN(R56)-1-('2.1 Kraftwerk allgemein'!$F$16-'2.1 Kraftwerk allgemein'!$F$15+1)),1,MIN(MAX($F56-('2.1 Kraftwerk allgemein'!$F$16-'2.1 Kraftwerk allgemein'!$F$15+1),1),COLUMN(R56)-('2.1 Kraftwerk allgemein'!$F$16-'2.1 Kraftwerk allgemein'!$F$15+1)))))/$F56,
SUM(OFFSET('2.5 CAPEX'!AF59,0,-MIN($F56-1,COLUMN(R56)-1),1,MIN($F56,COLUMN(R56))))/$F56)))))),
IF(OR(ISNUMBER($D56)=FALSE,$F56=""),"",
IF(AND('2.5 CAPEX'!$L59&lt;&gt;"x",'2.5 CAPEX'!$M59&lt;&gt;"x"),0,
IF($F56=0,0,
IF(AA$4&lt;'2.1 Kraftwerk allgemein'!$F$16,0,
IF(AA$4='2.1 Kraftwerk allgemein'!$F$16,'2.5 CAPEX'!$J59/$F56,
IF(AA$4&lt;'2.1 Kraftwerk allgemein'!$F$16+$F56,
('2.5 CAPEX'!$J59+SUM(OFFSET('2.5 CAPEX'!AF59,0,-MIN(MAX($F56-1-('2.1 Kraftwerk allgemein'!$F$16-'1.1 Allgemein'!$I$22+1),0),COLUMN(R56)-1-('2.1 Kraftwerk allgemein'!$F$16-'1.1 Allgemein'!$I$22+1)),1,MIN(MAX($F56-('2.1 Kraftwerk allgemein'!$F$16-'1.1 Allgemein'!$I$22+1),1),COLUMN(R56)-('2.1 Kraftwerk allgemein'!$F$16-'1.1 Allgemein'!$I$22+1)))))/$F56,
SUM(OFFSET('2.5 CAPEX'!AF59,0,-MIN($F56-1,COLUMN(R56)-1),1,MIN($F56,COLUMN(R56))))/$F56)))))))</f>
        <v>0</v>
      </c>
      <c r="AB56" s="199">
        <f ca="1">IF('2.1 Kraftwerk allgemein'!$F$15&lt;'1.1 Allgemein'!$I$22,
IF(OR(ISNUMBER($D56)=FALSE,$F56=""),"",
IF(AND('2.5 CAPEX'!$L59&lt;&gt;"x",'2.5 CAPEX'!$M59&lt;&gt;"x"),0,
IF($F56=0,0,
IF(AB$4&lt;'2.1 Kraftwerk allgemein'!$F$16,0,
IF(AB$4='2.1 Kraftwerk allgemein'!$F$16,'2.5 CAPEX'!$J59/$F56,
IF(AB$4&lt;'2.1 Kraftwerk allgemein'!$F$16+$F56,
('2.5 CAPEX'!$J59+SUM(OFFSET('2.5 CAPEX'!AG59,0,-MIN(MAX($F56-1-('2.1 Kraftwerk allgemein'!$F$16-'2.1 Kraftwerk allgemein'!$F$15+1),0),COLUMN(S56)-1-('2.1 Kraftwerk allgemein'!$F$16-'2.1 Kraftwerk allgemein'!$F$15+1)),1,MIN(MAX($F56-('2.1 Kraftwerk allgemein'!$F$16-'2.1 Kraftwerk allgemein'!$F$15+1),1),COLUMN(S56)-('2.1 Kraftwerk allgemein'!$F$16-'2.1 Kraftwerk allgemein'!$F$15+1)))))/$F56,
SUM(OFFSET('2.5 CAPEX'!AG59,0,-MIN($F56-1,COLUMN(S56)-1),1,MIN($F56,COLUMN(S56))))/$F56)))))),
IF(OR(ISNUMBER($D56)=FALSE,$F56=""),"",
IF(AND('2.5 CAPEX'!$L59&lt;&gt;"x",'2.5 CAPEX'!$M59&lt;&gt;"x"),0,
IF($F56=0,0,
IF(AB$4&lt;'2.1 Kraftwerk allgemein'!$F$16,0,
IF(AB$4='2.1 Kraftwerk allgemein'!$F$16,'2.5 CAPEX'!$J59/$F56,
IF(AB$4&lt;'2.1 Kraftwerk allgemein'!$F$16+$F56,
('2.5 CAPEX'!$J59+SUM(OFFSET('2.5 CAPEX'!AG59,0,-MIN(MAX($F56-1-('2.1 Kraftwerk allgemein'!$F$16-'1.1 Allgemein'!$I$22+1),0),COLUMN(S56)-1-('2.1 Kraftwerk allgemein'!$F$16-'1.1 Allgemein'!$I$22+1)),1,MIN(MAX($F56-('2.1 Kraftwerk allgemein'!$F$16-'1.1 Allgemein'!$I$22+1),1),COLUMN(S56)-('2.1 Kraftwerk allgemein'!$F$16-'1.1 Allgemein'!$I$22+1)))))/$F56,
SUM(OFFSET('2.5 CAPEX'!AG59,0,-MIN($F56-1,COLUMN(S56)-1),1,MIN($F56,COLUMN(S56))))/$F56)))))))</f>
        <v>0</v>
      </c>
      <c r="AC56" s="199">
        <f ca="1">IF('2.1 Kraftwerk allgemein'!$F$15&lt;'1.1 Allgemein'!$I$22,
IF(OR(ISNUMBER($D56)=FALSE,$F56=""),"",
IF(AND('2.5 CAPEX'!$L59&lt;&gt;"x",'2.5 CAPEX'!$M59&lt;&gt;"x"),0,
IF($F56=0,0,
IF(AC$4&lt;'2.1 Kraftwerk allgemein'!$F$16,0,
IF(AC$4='2.1 Kraftwerk allgemein'!$F$16,'2.5 CAPEX'!$J59/$F56,
IF(AC$4&lt;'2.1 Kraftwerk allgemein'!$F$16+$F56,
('2.5 CAPEX'!$J59+SUM(OFFSET('2.5 CAPEX'!AH59,0,-MIN(MAX($F56-1-('2.1 Kraftwerk allgemein'!$F$16-'2.1 Kraftwerk allgemein'!$F$15+1),0),COLUMN(T56)-1-('2.1 Kraftwerk allgemein'!$F$16-'2.1 Kraftwerk allgemein'!$F$15+1)),1,MIN(MAX($F56-('2.1 Kraftwerk allgemein'!$F$16-'2.1 Kraftwerk allgemein'!$F$15+1),1),COLUMN(T56)-('2.1 Kraftwerk allgemein'!$F$16-'2.1 Kraftwerk allgemein'!$F$15+1)))))/$F56,
SUM(OFFSET('2.5 CAPEX'!AH59,0,-MIN($F56-1,COLUMN(T56)-1),1,MIN($F56,COLUMN(T56))))/$F56)))))),
IF(OR(ISNUMBER($D56)=FALSE,$F56=""),"",
IF(AND('2.5 CAPEX'!$L59&lt;&gt;"x",'2.5 CAPEX'!$M59&lt;&gt;"x"),0,
IF($F56=0,0,
IF(AC$4&lt;'2.1 Kraftwerk allgemein'!$F$16,0,
IF(AC$4='2.1 Kraftwerk allgemein'!$F$16,'2.5 CAPEX'!$J59/$F56,
IF(AC$4&lt;'2.1 Kraftwerk allgemein'!$F$16+$F56,
('2.5 CAPEX'!$J59+SUM(OFFSET('2.5 CAPEX'!AH59,0,-MIN(MAX($F56-1-('2.1 Kraftwerk allgemein'!$F$16-'1.1 Allgemein'!$I$22+1),0),COLUMN(T56)-1-('2.1 Kraftwerk allgemein'!$F$16-'1.1 Allgemein'!$I$22+1)),1,MIN(MAX($F56-('2.1 Kraftwerk allgemein'!$F$16-'1.1 Allgemein'!$I$22+1),1),COLUMN(T56)-('2.1 Kraftwerk allgemein'!$F$16-'1.1 Allgemein'!$I$22+1)))))/$F56,
SUM(OFFSET('2.5 CAPEX'!AH59,0,-MIN($F56-1,COLUMN(T56)-1),1,MIN($F56,COLUMN(T56))))/$F56)))))))</f>
        <v>0</v>
      </c>
      <c r="AD56" s="199">
        <f ca="1">IF('2.1 Kraftwerk allgemein'!$F$15&lt;'1.1 Allgemein'!$I$22,
IF(OR(ISNUMBER($D56)=FALSE,$F56=""),"",
IF(AND('2.5 CAPEX'!$L59&lt;&gt;"x",'2.5 CAPEX'!$M59&lt;&gt;"x"),0,
IF($F56=0,0,
IF(AD$4&lt;'2.1 Kraftwerk allgemein'!$F$16,0,
IF(AD$4='2.1 Kraftwerk allgemein'!$F$16,'2.5 CAPEX'!$J59/$F56,
IF(AD$4&lt;'2.1 Kraftwerk allgemein'!$F$16+$F56,
('2.5 CAPEX'!$J59+SUM(OFFSET('2.5 CAPEX'!AI59,0,-MIN(MAX($F56-1-('2.1 Kraftwerk allgemein'!$F$16-'2.1 Kraftwerk allgemein'!$F$15+1),0),COLUMN(U56)-1-('2.1 Kraftwerk allgemein'!$F$16-'2.1 Kraftwerk allgemein'!$F$15+1)),1,MIN(MAX($F56-('2.1 Kraftwerk allgemein'!$F$16-'2.1 Kraftwerk allgemein'!$F$15+1),1),COLUMN(U56)-('2.1 Kraftwerk allgemein'!$F$16-'2.1 Kraftwerk allgemein'!$F$15+1)))))/$F56,
SUM(OFFSET('2.5 CAPEX'!AI59,0,-MIN($F56-1,COLUMN(U56)-1),1,MIN($F56,COLUMN(U56))))/$F56)))))),
IF(OR(ISNUMBER($D56)=FALSE,$F56=""),"",
IF(AND('2.5 CAPEX'!$L59&lt;&gt;"x",'2.5 CAPEX'!$M59&lt;&gt;"x"),0,
IF($F56=0,0,
IF(AD$4&lt;'2.1 Kraftwerk allgemein'!$F$16,0,
IF(AD$4='2.1 Kraftwerk allgemein'!$F$16,'2.5 CAPEX'!$J59/$F56,
IF(AD$4&lt;'2.1 Kraftwerk allgemein'!$F$16+$F56,
('2.5 CAPEX'!$J59+SUM(OFFSET('2.5 CAPEX'!AI59,0,-MIN(MAX($F56-1-('2.1 Kraftwerk allgemein'!$F$16-'1.1 Allgemein'!$I$22+1),0),COLUMN(U56)-1-('2.1 Kraftwerk allgemein'!$F$16-'1.1 Allgemein'!$I$22+1)),1,MIN(MAX($F56-('2.1 Kraftwerk allgemein'!$F$16-'1.1 Allgemein'!$I$22+1),1),COLUMN(U56)-('2.1 Kraftwerk allgemein'!$F$16-'1.1 Allgemein'!$I$22+1)))))/$F56,
SUM(OFFSET('2.5 CAPEX'!AI59,0,-MIN($F56-1,COLUMN(U56)-1),1,MIN($F56,COLUMN(U56))))/$F56)))))))</f>
        <v>0</v>
      </c>
      <c r="AE56" s="199">
        <f ca="1">IF('2.1 Kraftwerk allgemein'!$F$15&lt;'1.1 Allgemein'!$I$22,
IF(OR(ISNUMBER($D56)=FALSE,$F56=""),"",
IF(AND('2.5 CAPEX'!$L59&lt;&gt;"x",'2.5 CAPEX'!$M59&lt;&gt;"x"),0,
IF($F56=0,0,
IF(AE$4&lt;'2.1 Kraftwerk allgemein'!$F$16,0,
IF(AE$4='2.1 Kraftwerk allgemein'!$F$16,'2.5 CAPEX'!$J59/$F56,
IF(AE$4&lt;'2.1 Kraftwerk allgemein'!$F$16+$F56,
('2.5 CAPEX'!$J59+SUM(OFFSET('2.5 CAPEX'!AJ59,0,-MIN(MAX($F56-1-('2.1 Kraftwerk allgemein'!$F$16-'2.1 Kraftwerk allgemein'!$F$15+1),0),COLUMN(V56)-1-('2.1 Kraftwerk allgemein'!$F$16-'2.1 Kraftwerk allgemein'!$F$15+1)),1,MIN(MAX($F56-('2.1 Kraftwerk allgemein'!$F$16-'2.1 Kraftwerk allgemein'!$F$15+1),1),COLUMN(V56)-('2.1 Kraftwerk allgemein'!$F$16-'2.1 Kraftwerk allgemein'!$F$15+1)))))/$F56,
SUM(OFFSET('2.5 CAPEX'!AJ59,0,-MIN($F56-1,COLUMN(V56)-1),1,MIN($F56,COLUMN(V56))))/$F56)))))),
IF(OR(ISNUMBER($D56)=FALSE,$F56=""),"",
IF(AND('2.5 CAPEX'!$L59&lt;&gt;"x",'2.5 CAPEX'!$M59&lt;&gt;"x"),0,
IF($F56=0,0,
IF(AE$4&lt;'2.1 Kraftwerk allgemein'!$F$16,0,
IF(AE$4='2.1 Kraftwerk allgemein'!$F$16,'2.5 CAPEX'!$J59/$F56,
IF(AE$4&lt;'2.1 Kraftwerk allgemein'!$F$16+$F56,
('2.5 CAPEX'!$J59+SUM(OFFSET('2.5 CAPEX'!AJ59,0,-MIN(MAX($F56-1-('2.1 Kraftwerk allgemein'!$F$16-'1.1 Allgemein'!$I$22+1),0),COLUMN(V56)-1-('2.1 Kraftwerk allgemein'!$F$16-'1.1 Allgemein'!$I$22+1)),1,MIN(MAX($F56-('2.1 Kraftwerk allgemein'!$F$16-'1.1 Allgemein'!$I$22+1),1),COLUMN(V56)-('2.1 Kraftwerk allgemein'!$F$16-'1.1 Allgemein'!$I$22+1)))))/$F56,
SUM(OFFSET('2.5 CAPEX'!AJ59,0,-MIN($F56-1,COLUMN(V56)-1),1,MIN($F56,COLUMN(V56))))/$F56)))))))</f>
        <v>0</v>
      </c>
      <c r="AF56" s="199">
        <f ca="1">IF('2.1 Kraftwerk allgemein'!$F$15&lt;'1.1 Allgemein'!$I$22,
IF(OR(ISNUMBER($D56)=FALSE,$F56=""),"",
IF(AND('2.5 CAPEX'!$L59&lt;&gt;"x",'2.5 CAPEX'!$M59&lt;&gt;"x"),0,
IF($F56=0,0,
IF(AF$4&lt;'2.1 Kraftwerk allgemein'!$F$16,0,
IF(AF$4='2.1 Kraftwerk allgemein'!$F$16,'2.5 CAPEX'!$J59/$F56,
IF(AF$4&lt;'2.1 Kraftwerk allgemein'!$F$16+$F56,
('2.5 CAPEX'!$J59+SUM(OFFSET('2.5 CAPEX'!AK59,0,-MIN(MAX($F56-1-('2.1 Kraftwerk allgemein'!$F$16-'2.1 Kraftwerk allgemein'!$F$15+1),0),COLUMN(W56)-1-('2.1 Kraftwerk allgemein'!$F$16-'2.1 Kraftwerk allgemein'!$F$15+1)),1,MIN(MAX($F56-('2.1 Kraftwerk allgemein'!$F$16-'2.1 Kraftwerk allgemein'!$F$15+1),1),COLUMN(W56)-('2.1 Kraftwerk allgemein'!$F$16-'2.1 Kraftwerk allgemein'!$F$15+1)))))/$F56,
SUM(OFFSET('2.5 CAPEX'!AK59,0,-MIN($F56-1,COLUMN(W56)-1),1,MIN($F56,COLUMN(W56))))/$F56)))))),
IF(OR(ISNUMBER($D56)=FALSE,$F56=""),"",
IF(AND('2.5 CAPEX'!$L59&lt;&gt;"x",'2.5 CAPEX'!$M59&lt;&gt;"x"),0,
IF($F56=0,0,
IF(AF$4&lt;'2.1 Kraftwerk allgemein'!$F$16,0,
IF(AF$4='2.1 Kraftwerk allgemein'!$F$16,'2.5 CAPEX'!$J59/$F56,
IF(AF$4&lt;'2.1 Kraftwerk allgemein'!$F$16+$F56,
('2.5 CAPEX'!$J59+SUM(OFFSET('2.5 CAPEX'!AK59,0,-MIN(MAX($F56-1-('2.1 Kraftwerk allgemein'!$F$16-'1.1 Allgemein'!$I$22+1),0),COLUMN(W56)-1-('2.1 Kraftwerk allgemein'!$F$16-'1.1 Allgemein'!$I$22+1)),1,MIN(MAX($F56-('2.1 Kraftwerk allgemein'!$F$16-'1.1 Allgemein'!$I$22+1),1),COLUMN(W56)-('2.1 Kraftwerk allgemein'!$F$16-'1.1 Allgemein'!$I$22+1)))))/$F56,
SUM(OFFSET('2.5 CAPEX'!AK59,0,-MIN($F56-1,COLUMN(W56)-1),1,MIN($F56,COLUMN(W56))))/$F56)))))))</f>
        <v>0</v>
      </c>
      <c r="AG56" s="199">
        <f ca="1">IF('2.1 Kraftwerk allgemein'!$F$15&lt;'1.1 Allgemein'!$I$22,
IF(OR(ISNUMBER($D56)=FALSE,$F56=""),"",
IF(AND('2.5 CAPEX'!$L59&lt;&gt;"x",'2.5 CAPEX'!$M59&lt;&gt;"x"),0,
IF($F56=0,0,
IF(AG$4&lt;'2.1 Kraftwerk allgemein'!$F$16,0,
IF(AG$4='2.1 Kraftwerk allgemein'!$F$16,'2.5 CAPEX'!$J59/$F56,
IF(AG$4&lt;'2.1 Kraftwerk allgemein'!$F$16+$F56,
('2.5 CAPEX'!$J59+SUM(OFFSET('2.5 CAPEX'!AL59,0,-MIN(MAX($F56-1-('2.1 Kraftwerk allgemein'!$F$16-'2.1 Kraftwerk allgemein'!$F$15+1),0),COLUMN(X56)-1-('2.1 Kraftwerk allgemein'!$F$16-'2.1 Kraftwerk allgemein'!$F$15+1)),1,MIN(MAX($F56-('2.1 Kraftwerk allgemein'!$F$16-'2.1 Kraftwerk allgemein'!$F$15+1),1),COLUMN(X56)-('2.1 Kraftwerk allgemein'!$F$16-'2.1 Kraftwerk allgemein'!$F$15+1)))))/$F56,
SUM(OFFSET('2.5 CAPEX'!AL59,0,-MIN($F56-1,COLUMN(X56)-1),1,MIN($F56,COLUMN(X56))))/$F56)))))),
IF(OR(ISNUMBER($D56)=FALSE,$F56=""),"",
IF(AND('2.5 CAPEX'!$L59&lt;&gt;"x",'2.5 CAPEX'!$M59&lt;&gt;"x"),0,
IF($F56=0,0,
IF(AG$4&lt;'2.1 Kraftwerk allgemein'!$F$16,0,
IF(AG$4='2.1 Kraftwerk allgemein'!$F$16,'2.5 CAPEX'!$J59/$F56,
IF(AG$4&lt;'2.1 Kraftwerk allgemein'!$F$16+$F56,
('2.5 CAPEX'!$J59+SUM(OFFSET('2.5 CAPEX'!AL59,0,-MIN(MAX($F56-1-('2.1 Kraftwerk allgemein'!$F$16-'1.1 Allgemein'!$I$22+1),0),COLUMN(X56)-1-('2.1 Kraftwerk allgemein'!$F$16-'1.1 Allgemein'!$I$22+1)),1,MIN(MAX($F56-('2.1 Kraftwerk allgemein'!$F$16-'1.1 Allgemein'!$I$22+1),1),COLUMN(X56)-('2.1 Kraftwerk allgemein'!$F$16-'1.1 Allgemein'!$I$22+1)))))/$F56,
SUM(OFFSET('2.5 CAPEX'!AL59,0,-MIN($F56-1,COLUMN(X56)-1),1,MIN($F56,COLUMN(X56))))/$F56)))))))</f>
        <v>0</v>
      </c>
      <c r="AH56" s="199">
        <f ca="1">IF('2.1 Kraftwerk allgemein'!$F$15&lt;'1.1 Allgemein'!$I$22,
IF(OR(ISNUMBER($D56)=FALSE,$F56=""),"",
IF(AND('2.5 CAPEX'!$L59&lt;&gt;"x",'2.5 CAPEX'!$M59&lt;&gt;"x"),0,
IF($F56=0,0,
IF(AH$4&lt;'2.1 Kraftwerk allgemein'!$F$16,0,
IF(AH$4='2.1 Kraftwerk allgemein'!$F$16,'2.5 CAPEX'!$J59/$F56,
IF(AH$4&lt;'2.1 Kraftwerk allgemein'!$F$16+$F56,
('2.5 CAPEX'!$J59+SUM(OFFSET('2.5 CAPEX'!AM59,0,-MIN(MAX($F56-1-('2.1 Kraftwerk allgemein'!$F$16-'2.1 Kraftwerk allgemein'!$F$15+1),0),COLUMN(Y56)-1-('2.1 Kraftwerk allgemein'!$F$16-'2.1 Kraftwerk allgemein'!$F$15+1)),1,MIN(MAX($F56-('2.1 Kraftwerk allgemein'!$F$16-'2.1 Kraftwerk allgemein'!$F$15+1),1),COLUMN(Y56)-('2.1 Kraftwerk allgemein'!$F$16-'2.1 Kraftwerk allgemein'!$F$15+1)))))/$F56,
SUM(OFFSET('2.5 CAPEX'!AM59,0,-MIN($F56-1,COLUMN(Y56)-1),1,MIN($F56,COLUMN(Y56))))/$F56)))))),
IF(OR(ISNUMBER($D56)=FALSE,$F56=""),"",
IF(AND('2.5 CAPEX'!$L59&lt;&gt;"x",'2.5 CAPEX'!$M59&lt;&gt;"x"),0,
IF($F56=0,0,
IF(AH$4&lt;'2.1 Kraftwerk allgemein'!$F$16,0,
IF(AH$4='2.1 Kraftwerk allgemein'!$F$16,'2.5 CAPEX'!$J59/$F56,
IF(AH$4&lt;'2.1 Kraftwerk allgemein'!$F$16+$F56,
('2.5 CAPEX'!$J59+SUM(OFFSET('2.5 CAPEX'!AM59,0,-MIN(MAX($F56-1-('2.1 Kraftwerk allgemein'!$F$16-'1.1 Allgemein'!$I$22+1),0),COLUMN(Y56)-1-('2.1 Kraftwerk allgemein'!$F$16-'1.1 Allgemein'!$I$22+1)),1,MIN(MAX($F56-('2.1 Kraftwerk allgemein'!$F$16-'1.1 Allgemein'!$I$22+1),1),COLUMN(Y56)-('2.1 Kraftwerk allgemein'!$F$16-'1.1 Allgemein'!$I$22+1)))))/$F56,
SUM(OFFSET('2.5 CAPEX'!AM59,0,-MIN($F56-1,COLUMN(Y56)-1),1,MIN($F56,COLUMN(Y56))))/$F56)))))))</f>
        <v>0</v>
      </c>
      <c r="AI56" s="199">
        <f ca="1">IF('2.1 Kraftwerk allgemein'!$F$15&lt;'1.1 Allgemein'!$I$22,
IF(OR(ISNUMBER($D56)=FALSE,$F56=""),"",
IF(AND('2.5 CAPEX'!$L59&lt;&gt;"x",'2.5 CAPEX'!$M59&lt;&gt;"x"),0,
IF($F56=0,0,
IF(AI$4&lt;'2.1 Kraftwerk allgemein'!$F$16,0,
IF(AI$4='2.1 Kraftwerk allgemein'!$F$16,'2.5 CAPEX'!$J59/$F56,
IF(AI$4&lt;'2.1 Kraftwerk allgemein'!$F$16+$F56,
('2.5 CAPEX'!$J59+SUM(OFFSET('2.5 CAPEX'!AN59,0,-MIN(MAX($F56-1-('2.1 Kraftwerk allgemein'!$F$16-'2.1 Kraftwerk allgemein'!$F$15+1),0),COLUMN(Z56)-1-('2.1 Kraftwerk allgemein'!$F$16-'2.1 Kraftwerk allgemein'!$F$15+1)),1,MIN(MAX($F56-('2.1 Kraftwerk allgemein'!$F$16-'2.1 Kraftwerk allgemein'!$F$15+1),1),COLUMN(Z56)-('2.1 Kraftwerk allgemein'!$F$16-'2.1 Kraftwerk allgemein'!$F$15+1)))))/$F56,
SUM(OFFSET('2.5 CAPEX'!AN59,0,-MIN($F56-1,COLUMN(Z56)-1),1,MIN($F56,COLUMN(Z56))))/$F56)))))),
IF(OR(ISNUMBER($D56)=FALSE,$F56=""),"",
IF(AND('2.5 CAPEX'!$L59&lt;&gt;"x",'2.5 CAPEX'!$M59&lt;&gt;"x"),0,
IF($F56=0,0,
IF(AI$4&lt;'2.1 Kraftwerk allgemein'!$F$16,0,
IF(AI$4='2.1 Kraftwerk allgemein'!$F$16,'2.5 CAPEX'!$J59/$F56,
IF(AI$4&lt;'2.1 Kraftwerk allgemein'!$F$16+$F56,
('2.5 CAPEX'!$J59+SUM(OFFSET('2.5 CAPEX'!AN59,0,-MIN(MAX($F56-1-('2.1 Kraftwerk allgemein'!$F$16-'1.1 Allgemein'!$I$22+1),0),COLUMN(Z56)-1-('2.1 Kraftwerk allgemein'!$F$16-'1.1 Allgemein'!$I$22+1)),1,MIN(MAX($F56-('2.1 Kraftwerk allgemein'!$F$16-'1.1 Allgemein'!$I$22+1),1),COLUMN(Z56)-('2.1 Kraftwerk allgemein'!$F$16-'1.1 Allgemein'!$I$22+1)))))/$F56,
SUM(OFFSET('2.5 CAPEX'!AN59,0,-MIN($F56-1,COLUMN(Z56)-1),1,MIN($F56,COLUMN(Z56))))/$F56)))))))</f>
        <v>0</v>
      </c>
      <c r="AJ56" s="199">
        <f ca="1">IF('2.1 Kraftwerk allgemein'!$F$15&lt;'1.1 Allgemein'!$I$22,
IF(OR(ISNUMBER($D56)=FALSE,$F56=""),"",
IF(AND('2.5 CAPEX'!$L59&lt;&gt;"x",'2.5 CAPEX'!$M59&lt;&gt;"x"),0,
IF($F56=0,0,
IF(AJ$4&lt;'2.1 Kraftwerk allgemein'!$F$16,0,
IF(AJ$4='2.1 Kraftwerk allgemein'!$F$16,'2.5 CAPEX'!$J59/$F56,
IF(AJ$4&lt;'2.1 Kraftwerk allgemein'!$F$16+$F56,
('2.5 CAPEX'!$J59+SUM(OFFSET('2.5 CAPEX'!AO59,0,-MIN(MAX($F56-1-('2.1 Kraftwerk allgemein'!$F$16-'2.1 Kraftwerk allgemein'!$F$15+1),0),COLUMN(AA56)-1-('2.1 Kraftwerk allgemein'!$F$16-'2.1 Kraftwerk allgemein'!$F$15+1)),1,MIN(MAX($F56-('2.1 Kraftwerk allgemein'!$F$16-'2.1 Kraftwerk allgemein'!$F$15+1),1),COLUMN(AA56)-('2.1 Kraftwerk allgemein'!$F$16-'2.1 Kraftwerk allgemein'!$F$15+1)))))/$F56,
SUM(OFFSET('2.5 CAPEX'!AO59,0,-MIN($F56-1,COLUMN(AA56)-1),1,MIN($F56,COLUMN(AA56))))/$F56)))))),
IF(OR(ISNUMBER($D56)=FALSE,$F56=""),"",
IF(AND('2.5 CAPEX'!$L59&lt;&gt;"x",'2.5 CAPEX'!$M59&lt;&gt;"x"),0,
IF($F56=0,0,
IF(AJ$4&lt;'2.1 Kraftwerk allgemein'!$F$16,0,
IF(AJ$4='2.1 Kraftwerk allgemein'!$F$16,'2.5 CAPEX'!$J59/$F56,
IF(AJ$4&lt;'2.1 Kraftwerk allgemein'!$F$16+$F56,
('2.5 CAPEX'!$J59+SUM(OFFSET('2.5 CAPEX'!AO59,0,-MIN(MAX($F56-1-('2.1 Kraftwerk allgemein'!$F$16-'1.1 Allgemein'!$I$22+1),0),COLUMN(AA56)-1-('2.1 Kraftwerk allgemein'!$F$16-'1.1 Allgemein'!$I$22+1)),1,MIN(MAX($F56-('2.1 Kraftwerk allgemein'!$F$16-'1.1 Allgemein'!$I$22+1),1),COLUMN(AA56)-('2.1 Kraftwerk allgemein'!$F$16-'1.1 Allgemein'!$I$22+1)))))/$F56,
SUM(OFFSET('2.5 CAPEX'!AO59,0,-MIN($F56-1,COLUMN(AA56)-1),1,MIN($F56,COLUMN(AA56))))/$F56)))))))</f>
        <v>0</v>
      </c>
      <c r="AK56" s="199">
        <f ca="1">IF('2.1 Kraftwerk allgemein'!$F$15&lt;'1.1 Allgemein'!$I$22,
IF(OR(ISNUMBER($D56)=FALSE,$F56=""),"",
IF(AND('2.5 CAPEX'!$L59&lt;&gt;"x",'2.5 CAPEX'!$M59&lt;&gt;"x"),0,
IF($F56=0,0,
IF(AK$4&lt;'2.1 Kraftwerk allgemein'!$F$16,0,
IF(AK$4='2.1 Kraftwerk allgemein'!$F$16,'2.5 CAPEX'!$J59/$F56,
IF(AK$4&lt;'2.1 Kraftwerk allgemein'!$F$16+$F56,
('2.5 CAPEX'!$J59+SUM(OFFSET('2.5 CAPEX'!AP59,0,-MIN(MAX($F56-1-('2.1 Kraftwerk allgemein'!$F$16-'2.1 Kraftwerk allgemein'!$F$15+1),0),COLUMN(AB56)-1-('2.1 Kraftwerk allgemein'!$F$16-'2.1 Kraftwerk allgemein'!$F$15+1)),1,MIN(MAX($F56-('2.1 Kraftwerk allgemein'!$F$16-'2.1 Kraftwerk allgemein'!$F$15+1),1),COLUMN(AB56)-('2.1 Kraftwerk allgemein'!$F$16-'2.1 Kraftwerk allgemein'!$F$15+1)))))/$F56,
SUM(OFFSET('2.5 CAPEX'!AP59,0,-MIN($F56-1,COLUMN(AB56)-1),1,MIN($F56,COLUMN(AB56))))/$F56)))))),
IF(OR(ISNUMBER($D56)=FALSE,$F56=""),"",
IF(AND('2.5 CAPEX'!$L59&lt;&gt;"x",'2.5 CAPEX'!$M59&lt;&gt;"x"),0,
IF($F56=0,0,
IF(AK$4&lt;'2.1 Kraftwerk allgemein'!$F$16,0,
IF(AK$4='2.1 Kraftwerk allgemein'!$F$16,'2.5 CAPEX'!$J59/$F56,
IF(AK$4&lt;'2.1 Kraftwerk allgemein'!$F$16+$F56,
('2.5 CAPEX'!$J59+SUM(OFFSET('2.5 CAPEX'!AP59,0,-MIN(MAX($F56-1-('2.1 Kraftwerk allgemein'!$F$16-'1.1 Allgemein'!$I$22+1),0),COLUMN(AB56)-1-('2.1 Kraftwerk allgemein'!$F$16-'1.1 Allgemein'!$I$22+1)),1,MIN(MAX($F56-('2.1 Kraftwerk allgemein'!$F$16-'1.1 Allgemein'!$I$22+1),1),COLUMN(AB56)-('2.1 Kraftwerk allgemein'!$F$16-'1.1 Allgemein'!$I$22+1)))))/$F56,
SUM(OFFSET('2.5 CAPEX'!AP59,0,-MIN($F56-1,COLUMN(AB56)-1),1,MIN($F56,COLUMN(AB56))))/$F56)))))))</f>
        <v>0</v>
      </c>
      <c r="AL56" s="199">
        <f ca="1">IF('2.1 Kraftwerk allgemein'!$F$15&lt;'1.1 Allgemein'!$I$22,
IF(OR(ISNUMBER($D56)=FALSE,$F56=""),"",
IF(AND('2.5 CAPEX'!$L59&lt;&gt;"x",'2.5 CAPEX'!$M59&lt;&gt;"x"),0,
IF($F56=0,0,
IF(AL$4&lt;'2.1 Kraftwerk allgemein'!$F$16,0,
IF(AL$4='2.1 Kraftwerk allgemein'!$F$16,'2.5 CAPEX'!$J59/$F56,
IF(AL$4&lt;'2.1 Kraftwerk allgemein'!$F$16+$F56,
('2.5 CAPEX'!$J59+SUM(OFFSET('2.5 CAPEX'!AQ59,0,-MIN(MAX($F56-1-('2.1 Kraftwerk allgemein'!$F$16-'2.1 Kraftwerk allgemein'!$F$15+1),0),COLUMN(AC56)-1-('2.1 Kraftwerk allgemein'!$F$16-'2.1 Kraftwerk allgemein'!$F$15+1)),1,MIN(MAX($F56-('2.1 Kraftwerk allgemein'!$F$16-'2.1 Kraftwerk allgemein'!$F$15+1),1),COLUMN(AC56)-('2.1 Kraftwerk allgemein'!$F$16-'2.1 Kraftwerk allgemein'!$F$15+1)))))/$F56,
SUM(OFFSET('2.5 CAPEX'!AQ59,0,-MIN($F56-1,COLUMN(AC56)-1),1,MIN($F56,COLUMN(AC56))))/$F56)))))),
IF(OR(ISNUMBER($D56)=FALSE,$F56=""),"",
IF(AND('2.5 CAPEX'!$L59&lt;&gt;"x",'2.5 CAPEX'!$M59&lt;&gt;"x"),0,
IF($F56=0,0,
IF(AL$4&lt;'2.1 Kraftwerk allgemein'!$F$16,0,
IF(AL$4='2.1 Kraftwerk allgemein'!$F$16,'2.5 CAPEX'!$J59/$F56,
IF(AL$4&lt;'2.1 Kraftwerk allgemein'!$F$16+$F56,
('2.5 CAPEX'!$J59+SUM(OFFSET('2.5 CAPEX'!AQ59,0,-MIN(MAX($F56-1-('2.1 Kraftwerk allgemein'!$F$16-'1.1 Allgemein'!$I$22+1),0),COLUMN(AC56)-1-('2.1 Kraftwerk allgemein'!$F$16-'1.1 Allgemein'!$I$22+1)),1,MIN(MAX($F56-('2.1 Kraftwerk allgemein'!$F$16-'1.1 Allgemein'!$I$22+1),1),COLUMN(AC56)-('2.1 Kraftwerk allgemein'!$F$16-'1.1 Allgemein'!$I$22+1)))))/$F56,
SUM(OFFSET('2.5 CAPEX'!AQ59,0,-MIN($F56-1,COLUMN(AC56)-1),1,MIN($F56,COLUMN(AC56))))/$F56)))))))</f>
        <v>0</v>
      </c>
      <c r="AM56" s="199">
        <f ca="1">IF('2.1 Kraftwerk allgemein'!$F$15&lt;'1.1 Allgemein'!$I$22,
IF(OR(ISNUMBER($D56)=FALSE,$F56=""),"",
IF(AND('2.5 CAPEX'!$L59&lt;&gt;"x",'2.5 CAPEX'!$M59&lt;&gt;"x"),0,
IF($F56=0,0,
IF(AM$4&lt;'2.1 Kraftwerk allgemein'!$F$16,0,
IF(AM$4='2.1 Kraftwerk allgemein'!$F$16,'2.5 CAPEX'!$J59/$F56,
IF(AM$4&lt;'2.1 Kraftwerk allgemein'!$F$16+$F56,
('2.5 CAPEX'!$J59+SUM(OFFSET('2.5 CAPEX'!AR59,0,-MIN(MAX($F56-1-('2.1 Kraftwerk allgemein'!$F$16-'2.1 Kraftwerk allgemein'!$F$15+1),0),COLUMN(AD56)-1-('2.1 Kraftwerk allgemein'!$F$16-'2.1 Kraftwerk allgemein'!$F$15+1)),1,MIN(MAX($F56-('2.1 Kraftwerk allgemein'!$F$16-'2.1 Kraftwerk allgemein'!$F$15+1),1),COLUMN(AD56)-('2.1 Kraftwerk allgemein'!$F$16-'2.1 Kraftwerk allgemein'!$F$15+1)))))/$F56,
SUM(OFFSET('2.5 CAPEX'!AR59,0,-MIN($F56-1,COLUMN(AD56)-1),1,MIN($F56,COLUMN(AD56))))/$F56)))))),
IF(OR(ISNUMBER($D56)=FALSE,$F56=""),"",
IF(AND('2.5 CAPEX'!$L59&lt;&gt;"x",'2.5 CAPEX'!$M59&lt;&gt;"x"),0,
IF($F56=0,0,
IF(AM$4&lt;'2.1 Kraftwerk allgemein'!$F$16,0,
IF(AM$4='2.1 Kraftwerk allgemein'!$F$16,'2.5 CAPEX'!$J59/$F56,
IF(AM$4&lt;'2.1 Kraftwerk allgemein'!$F$16+$F56,
('2.5 CAPEX'!$J59+SUM(OFFSET('2.5 CAPEX'!AR59,0,-MIN(MAX($F56-1-('2.1 Kraftwerk allgemein'!$F$16-'1.1 Allgemein'!$I$22+1),0),COLUMN(AD56)-1-('2.1 Kraftwerk allgemein'!$F$16-'1.1 Allgemein'!$I$22+1)),1,MIN(MAX($F56-('2.1 Kraftwerk allgemein'!$F$16-'1.1 Allgemein'!$I$22+1),1),COLUMN(AD56)-('2.1 Kraftwerk allgemein'!$F$16-'1.1 Allgemein'!$I$22+1)))))/$F56,
SUM(OFFSET('2.5 CAPEX'!AR59,0,-MIN($F56-1,COLUMN(AD56)-1),1,MIN($F56,COLUMN(AD56))))/$F56)))))))</f>
        <v>0</v>
      </c>
      <c r="AN56" s="199">
        <f ca="1">IF('2.1 Kraftwerk allgemein'!$F$15&lt;'1.1 Allgemein'!$I$22,
IF(OR(ISNUMBER($D56)=FALSE,$F56=""),"",
IF(AND('2.5 CAPEX'!$L59&lt;&gt;"x",'2.5 CAPEX'!$M59&lt;&gt;"x"),0,
IF($F56=0,0,
IF(AN$4&lt;'2.1 Kraftwerk allgemein'!$F$16,0,
IF(AN$4='2.1 Kraftwerk allgemein'!$F$16,'2.5 CAPEX'!$J59/$F56,
IF(AN$4&lt;'2.1 Kraftwerk allgemein'!$F$16+$F56,
('2.5 CAPEX'!$J59+SUM(OFFSET('2.5 CAPEX'!AS59,0,-MIN(MAX($F56-1-('2.1 Kraftwerk allgemein'!$F$16-'2.1 Kraftwerk allgemein'!$F$15+1),0),COLUMN(AE56)-1-('2.1 Kraftwerk allgemein'!$F$16-'2.1 Kraftwerk allgemein'!$F$15+1)),1,MIN(MAX($F56-('2.1 Kraftwerk allgemein'!$F$16-'2.1 Kraftwerk allgemein'!$F$15+1),1),COLUMN(AE56)-('2.1 Kraftwerk allgemein'!$F$16-'2.1 Kraftwerk allgemein'!$F$15+1)))))/$F56,
SUM(OFFSET('2.5 CAPEX'!AS59,0,-MIN($F56-1,COLUMN(AE56)-1),1,MIN($F56,COLUMN(AE56))))/$F56)))))),
IF(OR(ISNUMBER($D56)=FALSE,$F56=""),"",
IF(AND('2.5 CAPEX'!$L59&lt;&gt;"x",'2.5 CAPEX'!$M59&lt;&gt;"x"),0,
IF($F56=0,0,
IF(AN$4&lt;'2.1 Kraftwerk allgemein'!$F$16,0,
IF(AN$4='2.1 Kraftwerk allgemein'!$F$16,'2.5 CAPEX'!$J59/$F56,
IF(AN$4&lt;'2.1 Kraftwerk allgemein'!$F$16+$F56,
('2.5 CAPEX'!$J59+SUM(OFFSET('2.5 CAPEX'!AS59,0,-MIN(MAX($F56-1-('2.1 Kraftwerk allgemein'!$F$16-'1.1 Allgemein'!$I$22+1),0),COLUMN(AE56)-1-('2.1 Kraftwerk allgemein'!$F$16-'1.1 Allgemein'!$I$22+1)),1,MIN(MAX($F56-('2.1 Kraftwerk allgemein'!$F$16-'1.1 Allgemein'!$I$22+1),1),COLUMN(AE56)-('2.1 Kraftwerk allgemein'!$F$16-'1.1 Allgemein'!$I$22+1)))))/$F56,
SUM(OFFSET('2.5 CAPEX'!AS59,0,-MIN($F56-1,COLUMN(AE56)-1),1,MIN($F56,COLUMN(AE56))))/$F56)))))))</f>
        <v>0</v>
      </c>
      <c r="AO56" s="199">
        <f ca="1">IF('2.1 Kraftwerk allgemein'!$F$15&lt;'1.1 Allgemein'!$I$22,
IF(OR(ISNUMBER($D56)=FALSE,$F56=""),"",
IF(AND('2.5 CAPEX'!$L59&lt;&gt;"x",'2.5 CAPEX'!$M59&lt;&gt;"x"),0,
IF($F56=0,0,
IF(AO$4&lt;'2.1 Kraftwerk allgemein'!$F$16,0,
IF(AO$4='2.1 Kraftwerk allgemein'!$F$16,'2.5 CAPEX'!$J59/$F56,
IF(AO$4&lt;'2.1 Kraftwerk allgemein'!$F$16+$F56,
('2.5 CAPEX'!$J59+SUM(OFFSET('2.5 CAPEX'!AT59,0,-MIN(MAX($F56-1-('2.1 Kraftwerk allgemein'!$F$16-'2.1 Kraftwerk allgemein'!$F$15+1),0),COLUMN(AF56)-1-('2.1 Kraftwerk allgemein'!$F$16-'2.1 Kraftwerk allgemein'!$F$15+1)),1,MIN(MAX($F56-('2.1 Kraftwerk allgemein'!$F$16-'2.1 Kraftwerk allgemein'!$F$15+1),1),COLUMN(AF56)-('2.1 Kraftwerk allgemein'!$F$16-'2.1 Kraftwerk allgemein'!$F$15+1)))))/$F56,
SUM(OFFSET('2.5 CAPEX'!AT59,0,-MIN($F56-1,COLUMN(AF56)-1),1,MIN($F56,COLUMN(AF56))))/$F56)))))),
IF(OR(ISNUMBER($D56)=FALSE,$F56=""),"",
IF(AND('2.5 CAPEX'!$L59&lt;&gt;"x",'2.5 CAPEX'!$M59&lt;&gt;"x"),0,
IF($F56=0,0,
IF(AO$4&lt;'2.1 Kraftwerk allgemein'!$F$16,0,
IF(AO$4='2.1 Kraftwerk allgemein'!$F$16,'2.5 CAPEX'!$J59/$F56,
IF(AO$4&lt;'2.1 Kraftwerk allgemein'!$F$16+$F56,
('2.5 CAPEX'!$J59+SUM(OFFSET('2.5 CAPEX'!AT59,0,-MIN(MAX($F56-1-('2.1 Kraftwerk allgemein'!$F$16-'1.1 Allgemein'!$I$22+1),0),COLUMN(AF56)-1-('2.1 Kraftwerk allgemein'!$F$16-'1.1 Allgemein'!$I$22+1)),1,MIN(MAX($F56-('2.1 Kraftwerk allgemein'!$F$16-'1.1 Allgemein'!$I$22+1),1),COLUMN(AF56)-('2.1 Kraftwerk allgemein'!$F$16-'1.1 Allgemein'!$I$22+1)))))/$F56,
SUM(OFFSET('2.5 CAPEX'!AT59,0,-MIN($F56-1,COLUMN(AF56)-1),1,MIN($F56,COLUMN(AF56))))/$F56)))))))</f>
        <v>0</v>
      </c>
      <c r="AP56" s="199">
        <f ca="1">IF('2.1 Kraftwerk allgemein'!$F$15&lt;'1.1 Allgemein'!$I$22,
IF(OR(ISNUMBER($D56)=FALSE,$F56=""),"",
IF(AND('2.5 CAPEX'!$L59&lt;&gt;"x",'2.5 CAPEX'!$M59&lt;&gt;"x"),0,
IF($F56=0,0,
IF(AP$4&lt;'2.1 Kraftwerk allgemein'!$F$16,0,
IF(AP$4='2.1 Kraftwerk allgemein'!$F$16,'2.5 CAPEX'!$J59/$F56,
IF(AP$4&lt;'2.1 Kraftwerk allgemein'!$F$16+$F56,
('2.5 CAPEX'!$J59+SUM(OFFSET('2.5 CAPEX'!AU59,0,-MIN(MAX($F56-1-('2.1 Kraftwerk allgemein'!$F$16-'2.1 Kraftwerk allgemein'!$F$15+1),0),COLUMN(AG56)-1-('2.1 Kraftwerk allgemein'!$F$16-'2.1 Kraftwerk allgemein'!$F$15+1)),1,MIN(MAX($F56-('2.1 Kraftwerk allgemein'!$F$16-'2.1 Kraftwerk allgemein'!$F$15+1),1),COLUMN(AG56)-('2.1 Kraftwerk allgemein'!$F$16-'2.1 Kraftwerk allgemein'!$F$15+1)))))/$F56,
SUM(OFFSET('2.5 CAPEX'!AU59,0,-MIN($F56-1,COLUMN(AG56)-1),1,MIN($F56,COLUMN(AG56))))/$F56)))))),
IF(OR(ISNUMBER($D56)=FALSE,$F56=""),"",
IF(AND('2.5 CAPEX'!$L59&lt;&gt;"x",'2.5 CAPEX'!$M59&lt;&gt;"x"),0,
IF($F56=0,0,
IF(AP$4&lt;'2.1 Kraftwerk allgemein'!$F$16,0,
IF(AP$4='2.1 Kraftwerk allgemein'!$F$16,'2.5 CAPEX'!$J59/$F56,
IF(AP$4&lt;'2.1 Kraftwerk allgemein'!$F$16+$F56,
('2.5 CAPEX'!$J59+SUM(OFFSET('2.5 CAPEX'!AU59,0,-MIN(MAX($F56-1-('2.1 Kraftwerk allgemein'!$F$16-'1.1 Allgemein'!$I$22+1),0),COLUMN(AG56)-1-('2.1 Kraftwerk allgemein'!$F$16-'1.1 Allgemein'!$I$22+1)),1,MIN(MAX($F56-('2.1 Kraftwerk allgemein'!$F$16-'1.1 Allgemein'!$I$22+1),1),COLUMN(AG56)-('2.1 Kraftwerk allgemein'!$F$16-'1.1 Allgemein'!$I$22+1)))))/$F56,
SUM(OFFSET('2.5 CAPEX'!AU59,0,-MIN($F56-1,COLUMN(AG56)-1),1,MIN($F56,COLUMN(AG56))))/$F56)))))))</f>
        <v>0</v>
      </c>
      <c r="AQ56" s="199">
        <f ca="1">IF('2.1 Kraftwerk allgemein'!$F$15&lt;'1.1 Allgemein'!$I$22,
IF(OR(ISNUMBER($D56)=FALSE,$F56=""),"",
IF(AND('2.5 CAPEX'!$L59&lt;&gt;"x",'2.5 CAPEX'!$M59&lt;&gt;"x"),0,
IF($F56=0,0,
IF(AQ$4&lt;'2.1 Kraftwerk allgemein'!$F$16,0,
IF(AQ$4='2.1 Kraftwerk allgemein'!$F$16,'2.5 CAPEX'!$J59/$F56,
IF(AQ$4&lt;'2.1 Kraftwerk allgemein'!$F$16+$F56,
('2.5 CAPEX'!$J59+SUM(OFFSET('2.5 CAPEX'!AV59,0,-MIN(MAX($F56-1-('2.1 Kraftwerk allgemein'!$F$16-'2.1 Kraftwerk allgemein'!$F$15+1),0),COLUMN(AH56)-1-('2.1 Kraftwerk allgemein'!$F$16-'2.1 Kraftwerk allgemein'!$F$15+1)),1,MIN(MAX($F56-('2.1 Kraftwerk allgemein'!$F$16-'2.1 Kraftwerk allgemein'!$F$15+1),1),COLUMN(AH56)-('2.1 Kraftwerk allgemein'!$F$16-'2.1 Kraftwerk allgemein'!$F$15+1)))))/$F56,
SUM(OFFSET('2.5 CAPEX'!AV59,0,-MIN($F56-1,COLUMN(AH56)-1),1,MIN($F56,COLUMN(AH56))))/$F56)))))),
IF(OR(ISNUMBER($D56)=FALSE,$F56=""),"",
IF(AND('2.5 CAPEX'!$L59&lt;&gt;"x",'2.5 CAPEX'!$M59&lt;&gt;"x"),0,
IF($F56=0,0,
IF(AQ$4&lt;'2.1 Kraftwerk allgemein'!$F$16,0,
IF(AQ$4='2.1 Kraftwerk allgemein'!$F$16,'2.5 CAPEX'!$J59/$F56,
IF(AQ$4&lt;'2.1 Kraftwerk allgemein'!$F$16+$F56,
('2.5 CAPEX'!$J59+SUM(OFFSET('2.5 CAPEX'!AV59,0,-MIN(MAX($F56-1-('2.1 Kraftwerk allgemein'!$F$16-'1.1 Allgemein'!$I$22+1),0),COLUMN(AH56)-1-('2.1 Kraftwerk allgemein'!$F$16-'1.1 Allgemein'!$I$22+1)),1,MIN(MAX($F56-('2.1 Kraftwerk allgemein'!$F$16-'1.1 Allgemein'!$I$22+1),1),COLUMN(AH56)-('2.1 Kraftwerk allgemein'!$F$16-'1.1 Allgemein'!$I$22+1)))))/$F56,
SUM(OFFSET('2.5 CAPEX'!AV59,0,-MIN($F56-1,COLUMN(AH56)-1),1,MIN($F56,COLUMN(AH56))))/$F56)))))))</f>
        <v>0</v>
      </c>
      <c r="AR56" s="199">
        <f ca="1">IF('2.1 Kraftwerk allgemein'!$F$15&lt;'1.1 Allgemein'!$I$22,
IF(OR(ISNUMBER($D56)=FALSE,$F56=""),"",
IF(AND('2.5 CAPEX'!$L59&lt;&gt;"x",'2.5 CAPEX'!$M59&lt;&gt;"x"),0,
IF($F56=0,0,
IF(AR$4&lt;'2.1 Kraftwerk allgemein'!$F$16,0,
IF(AR$4='2.1 Kraftwerk allgemein'!$F$16,'2.5 CAPEX'!$J59/$F56,
IF(AR$4&lt;'2.1 Kraftwerk allgemein'!$F$16+$F56,
('2.5 CAPEX'!$J59+SUM(OFFSET('2.5 CAPEX'!AW59,0,-MIN(MAX($F56-1-('2.1 Kraftwerk allgemein'!$F$16-'2.1 Kraftwerk allgemein'!$F$15+1),0),COLUMN(AI56)-1-('2.1 Kraftwerk allgemein'!$F$16-'2.1 Kraftwerk allgemein'!$F$15+1)),1,MIN(MAX($F56-('2.1 Kraftwerk allgemein'!$F$16-'2.1 Kraftwerk allgemein'!$F$15+1),1),COLUMN(AI56)-('2.1 Kraftwerk allgemein'!$F$16-'2.1 Kraftwerk allgemein'!$F$15+1)))))/$F56,
SUM(OFFSET('2.5 CAPEX'!AW59,0,-MIN($F56-1,COLUMN(AI56)-1),1,MIN($F56,COLUMN(AI56))))/$F56)))))),
IF(OR(ISNUMBER($D56)=FALSE,$F56=""),"",
IF(AND('2.5 CAPEX'!$L59&lt;&gt;"x",'2.5 CAPEX'!$M59&lt;&gt;"x"),0,
IF($F56=0,0,
IF(AR$4&lt;'2.1 Kraftwerk allgemein'!$F$16,0,
IF(AR$4='2.1 Kraftwerk allgemein'!$F$16,'2.5 CAPEX'!$J59/$F56,
IF(AR$4&lt;'2.1 Kraftwerk allgemein'!$F$16+$F56,
('2.5 CAPEX'!$J59+SUM(OFFSET('2.5 CAPEX'!AW59,0,-MIN(MAX($F56-1-('2.1 Kraftwerk allgemein'!$F$16-'1.1 Allgemein'!$I$22+1),0),COLUMN(AI56)-1-('2.1 Kraftwerk allgemein'!$F$16-'1.1 Allgemein'!$I$22+1)),1,MIN(MAX($F56-('2.1 Kraftwerk allgemein'!$F$16-'1.1 Allgemein'!$I$22+1),1),COLUMN(AI56)-('2.1 Kraftwerk allgemein'!$F$16-'1.1 Allgemein'!$I$22+1)))))/$F56,
SUM(OFFSET('2.5 CAPEX'!AW59,0,-MIN($F56-1,COLUMN(AI56)-1),1,MIN($F56,COLUMN(AI56))))/$F56)))))))</f>
        <v>0</v>
      </c>
      <c r="AS56" s="199">
        <f ca="1">IF('2.1 Kraftwerk allgemein'!$F$15&lt;'1.1 Allgemein'!$I$22,
IF(OR(ISNUMBER($D56)=FALSE,$F56=""),"",
IF(AND('2.5 CAPEX'!$L59&lt;&gt;"x",'2.5 CAPEX'!$M59&lt;&gt;"x"),0,
IF($F56=0,0,
IF(AS$4&lt;'2.1 Kraftwerk allgemein'!$F$16,0,
IF(AS$4='2.1 Kraftwerk allgemein'!$F$16,'2.5 CAPEX'!$J59/$F56,
IF(AS$4&lt;'2.1 Kraftwerk allgemein'!$F$16+$F56,
('2.5 CAPEX'!$J59+SUM(OFFSET('2.5 CAPEX'!AX59,0,-MIN(MAX($F56-1-('2.1 Kraftwerk allgemein'!$F$16-'2.1 Kraftwerk allgemein'!$F$15+1),0),COLUMN(AJ56)-1-('2.1 Kraftwerk allgemein'!$F$16-'2.1 Kraftwerk allgemein'!$F$15+1)),1,MIN(MAX($F56-('2.1 Kraftwerk allgemein'!$F$16-'2.1 Kraftwerk allgemein'!$F$15+1),1),COLUMN(AJ56)-('2.1 Kraftwerk allgemein'!$F$16-'2.1 Kraftwerk allgemein'!$F$15+1)))))/$F56,
SUM(OFFSET('2.5 CAPEX'!AX59,0,-MIN($F56-1,COLUMN(AJ56)-1),1,MIN($F56,COLUMN(AJ56))))/$F56)))))),
IF(OR(ISNUMBER($D56)=FALSE,$F56=""),"",
IF(AND('2.5 CAPEX'!$L59&lt;&gt;"x",'2.5 CAPEX'!$M59&lt;&gt;"x"),0,
IF($F56=0,0,
IF(AS$4&lt;'2.1 Kraftwerk allgemein'!$F$16,0,
IF(AS$4='2.1 Kraftwerk allgemein'!$F$16,'2.5 CAPEX'!$J59/$F56,
IF(AS$4&lt;'2.1 Kraftwerk allgemein'!$F$16+$F56,
('2.5 CAPEX'!$J59+SUM(OFFSET('2.5 CAPEX'!AX59,0,-MIN(MAX($F56-1-('2.1 Kraftwerk allgemein'!$F$16-'1.1 Allgemein'!$I$22+1),0),COLUMN(AJ56)-1-('2.1 Kraftwerk allgemein'!$F$16-'1.1 Allgemein'!$I$22+1)),1,MIN(MAX($F56-('2.1 Kraftwerk allgemein'!$F$16-'1.1 Allgemein'!$I$22+1),1),COLUMN(AJ56)-('2.1 Kraftwerk allgemein'!$F$16-'1.1 Allgemein'!$I$22+1)))))/$F56,
SUM(OFFSET('2.5 CAPEX'!AX59,0,-MIN($F56-1,COLUMN(AJ56)-1),1,MIN($F56,COLUMN(AJ56))))/$F56)))))))</f>
        <v>0</v>
      </c>
      <c r="AT56" s="199">
        <f ca="1">IF('2.1 Kraftwerk allgemein'!$F$15&lt;'1.1 Allgemein'!$I$22,
IF(OR(ISNUMBER($D56)=FALSE,$F56=""),"",
IF(AND('2.5 CAPEX'!$L59&lt;&gt;"x",'2.5 CAPEX'!$M59&lt;&gt;"x"),0,
IF($F56=0,0,
IF(AT$4&lt;'2.1 Kraftwerk allgemein'!$F$16,0,
IF(AT$4='2.1 Kraftwerk allgemein'!$F$16,'2.5 CAPEX'!$J59/$F56,
IF(AT$4&lt;'2.1 Kraftwerk allgemein'!$F$16+$F56,
('2.5 CAPEX'!$J59+SUM(OFFSET('2.5 CAPEX'!AY59,0,-MIN(MAX($F56-1-('2.1 Kraftwerk allgemein'!$F$16-'2.1 Kraftwerk allgemein'!$F$15+1),0),COLUMN(AK56)-1-('2.1 Kraftwerk allgemein'!$F$16-'2.1 Kraftwerk allgemein'!$F$15+1)),1,MIN(MAX($F56-('2.1 Kraftwerk allgemein'!$F$16-'2.1 Kraftwerk allgemein'!$F$15+1),1),COLUMN(AK56)-('2.1 Kraftwerk allgemein'!$F$16-'2.1 Kraftwerk allgemein'!$F$15+1)))))/$F56,
SUM(OFFSET('2.5 CAPEX'!AY59,0,-MIN($F56-1,COLUMN(AK56)-1),1,MIN($F56,COLUMN(AK56))))/$F56)))))),
IF(OR(ISNUMBER($D56)=FALSE,$F56=""),"",
IF(AND('2.5 CAPEX'!$L59&lt;&gt;"x",'2.5 CAPEX'!$M59&lt;&gt;"x"),0,
IF($F56=0,0,
IF(AT$4&lt;'2.1 Kraftwerk allgemein'!$F$16,0,
IF(AT$4='2.1 Kraftwerk allgemein'!$F$16,'2.5 CAPEX'!$J59/$F56,
IF(AT$4&lt;'2.1 Kraftwerk allgemein'!$F$16+$F56,
('2.5 CAPEX'!$J59+SUM(OFFSET('2.5 CAPEX'!AY59,0,-MIN(MAX($F56-1-('2.1 Kraftwerk allgemein'!$F$16-'1.1 Allgemein'!$I$22+1),0),COLUMN(AK56)-1-('2.1 Kraftwerk allgemein'!$F$16-'1.1 Allgemein'!$I$22+1)),1,MIN(MAX($F56-('2.1 Kraftwerk allgemein'!$F$16-'1.1 Allgemein'!$I$22+1),1),COLUMN(AK56)-('2.1 Kraftwerk allgemein'!$F$16-'1.1 Allgemein'!$I$22+1)))))/$F56,
SUM(OFFSET('2.5 CAPEX'!AY59,0,-MIN($F56-1,COLUMN(AK56)-1),1,MIN($F56,COLUMN(AK56))))/$F56)))))))</f>
        <v>0</v>
      </c>
      <c r="AU56" s="199">
        <f ca="1">IF('2.1 Kraftwerk allgemein'!$F$15&lt;'1.1 Allgemein'!$I$22,
IF(OR(ISNUMBER($D56)=FALSE,$F56=""),"",
IF(AND('2.5 CAPEX'!$L59&lt;&gt;"x",'2.5 CAPEX'!$M59&lt;&gt;"x"),0,
IF($F56=0,0,
IF(AU$4&lt;'2.1 Kraftwerk allgemein'!$F$16,0,
IF(AU$4='2.1 Kraftwerk allgemein'!$F$16,'2.5 CAPEX'!$J59/$F56,
IF(AU$4&lt;'2.1 Kraftwerk allgemein'!$F$16+$F56,
('2.5 CAPEX'!$J59+SUM(OFFSET('2.5 CAPEX'!AZ59,0,-MIN(MAX($F56-1-('2.1 Kraftwerk allgemein'!$F$16-'2.1 Kraftwerk allgemein'!$F$15+1),0),COLUMN(AL56)-1-('2.1 Kraftwerk allgemein'!$F$16-'2.1 Kraftwerk allgemein'!$F$15+1)),1,MIN(MAX($F56-('2.1 Kraftwerk allgemein'!$F$16-'2.1 Kraftwerk allgemein'!$F$15+1),1),COLUMN(AL56)-('2.1 Kraftwerk allgemein'!$F$16-'2.1 Kraftwerk allgemein'!$F$15+1)))))/$F56,
SUM(OFFSET('2.5 CAPEX'!AZ59,0,-MIN($F56-1,COLUMN(AL56)-1),1,MIN($F56,COLUMN(AL56))))/$F56)))))),
IF(OR(ISNUMBER($D56)=FALSE,$F56=""),"",
IF(AND('2.5 CAPEX'!$L59&lt;&gt;"x",'2.5 CAPEX'!$M59&lt;&gt;"x"),0,
IF($F56=0,0,
IF(AU$4&lt;'2.1 Kraftwerk allgemein'!$F$16,0,
IF(AU$4='2.1 Kraftwerk allgemein'!$F$16,'2.5 CAPEX'!$J59/$F56,
IF(AU$4&lt;'2.1 Kraftwerk allgemein'!$F$16+$F56,
('2.5 CAPEX'!$J59+SUM(OFFSET('2.5 CAPEX'!AZ59,0,-MIN(MAX($F56-1-('2.1 Kraftwerk allgemein'!$F$16-'1.1 Allgemein'!$I$22+1),0),COLUMN(AL56)-1-('2.1 Kraftwerk allgemein'!$F$16-'1.1 Allgemein'!$I$22+1)),1,MIN(MAX($F56-('2.1 Kraftwerk allgemein'!$F$16-'1.1 Allgemein'!$I$22+1),1),COLUMN(AL56)-('2.1 Kraftwerk allgemein'!$F$16-'1.1 Allgemein'!$I$22+1)))))/$F56,
SUM(OFFSET('2.5 CAPEX'!AZ59,0,-MIN($F56-1,COLUMN(AL56)-1),1,MIN($F56,COLUMN(AL56))))/$F56)))))))</f>
        <v>0</v>
      </c>
      <c r="AV56" s="199">
        <f ca="1">IF('2.1 Kraftwerk allgemein'!$F$15&lt;'1.1 Allgemein'!$I$22,
IF(OR(ISNUMBER($D56)=FALSE,$F56=""),"",
IF(AND('2.5 CAPEX'!$L59&lt;&gt;"x",'2.5 CAPEX'!$M59&lt;&gt;"x"),0,
IF($F56=0,0,
IF(AV$4&lt;'2.1 Kraftwerk allgemein'!$F$16,0,
IF(AV$4='2.1 Kraftwerk allgemein'!$F$16,'2.5 CAPEX'!$J59/$F56,
IF(AV$4&lt;'2.1 Kraftwerk allgemein'!$F$16+$F56,
('2.5 CAPEX'!$J59+SUM(OFFSET('2.5 CAPEX'!BA59,0,-MIN(MAX($F56-1-('2.1 Kraftwerk allgemein'!$F$16-'2.1 Kraftwerk allgemein'!$F$15+1),0),COLUMN(AM56)-1-('2.1 Kraftwerk allgemein'!$F$16-'2.1 Kraftwerk allgemein'!$F$15+1)),1,MIN(MAX($F56-('2.1 Kraftwerk allgemein'!$F$16-'2.1 Kraftwerk allgemein'!$F$15+1),1),COLUMN(AM56)-('2.1 Kraftwerk allgemein'!$F$16-'2.1 Kraftwerk allgemein'!$F$15+1)))))/$F56,
SUM(OFFSET('2.5 CAPEX'!BA59,0,-MIN($F56-1,COLUMN(AM56)-1),1,MIN($F56,COLUMN(AM56))))/$F56)))))),
IF(OR(ISNUMBER($D56)=FALSE,$F56=""),"",
IF(AND('2.5 CAPEX'!$L59&lt;&gt;"x",'2.5 CAPEX'!$M59&lt;&gt;"x"),0,
IF($F56=0,0,
IF(AV$4&lt;'2.1 Kraftwerk allgemein'!$F$16,0,
IF(AV$4='2.1 Kraftwerk allgemein'!$F$16,'2.5 CAPEX'!$J59/$F56,
IF(AV$4&lt;'2.1 Kraftwerk allgemein'!$F$16+$F56,
('2.5 CAPEX'!$J59+SUM(OFFSET('2.5 CAPEX'!BA59,0,-MIN(MAX($F56-1-('2.1 Kraftwerk allgemein'!$F$16-'1.1 Allgemein'!$I$22+1),0),COLUMN(AM56)-1-('2.1 Kraftwerk allgemein'!$F$16-'1.1 Allgemein'!$I$22+1)),1,MIN(MAX($F56-('2.1 Kraftwerk allgemein'!$F$16-'1.1 Allgemein'!$I$22+1),1),COLUMN(AM56)-('2.1 Kraftwerk allgemein'!$F$16-'1.1 Allgemein'!$I$22+1)))))/$F56,
SUM(OFFSET('2.5 CAPEX'!BA59,0,-MIN($F56-1,COLUMN(AM56)-1),1,MIN($F56,COLUMN(AM56))))/$F56)))))))</f>
        <v>0</v>
      </c>
      <c r="AW56" s="199">
        <f ca="1">IF('2.1 Kraftwerk allgemein'!$F$15&lt;'1.1 Allgemein'!$I$22,
IF(OR(ISNUMBER($D56)=FALSE,$F56=""),"",
IF(AND('2.5 CAPEX'!$L59&lt;&gt;"x",'2.5 CAPEX'!$M59&lt;&gt;"x"),0,
IF($F56=0,0,
IF(AW$4&lt;'2.1 Kraftwerk allgemein'!$F$16,0,
IF(AW$4='2.1 Kraftwerk allgemein'!$F$16,'2.5 CAPEX'!$J59/$F56,
IF(AW$4&lt;'2.1 Kraftwerk allgemein'!$F$16+$F56,
('2.5 CAPEX'!$J59+SUM(OFFSET('2.5 CAPEX'!BB59,0,-MIN(MAX($F56-1-('2.1 Kraftwerk allgemein'!$F$16-'2.1 Kraftwerk allgemein'!$F$15+1),0),COLUMN(AN56)-1-('2.1 Kraftwerk allgemein'!$F$16-'2.1 Kraftwerk allgemein'!$F$15+1)),1,MIN(MAX($F56-('2.1 Kraftwerk allgemein'!$F$16-'2.1 Kraftwerk allgemein'!$F$15+1),1),COLUMN(AN56)-('2.1 Kraftwerk allgemein'!$F$16-'2.1 Kraftwerk allgemein'!$F$15+1)))))/$F56,
SUM(OFFSET('2.5 CAPEX'!BB59,0,-MIN($F56-1,COLUMN(AN56)-1),1,MIN($F56,COLUMN(AN56))))/$F56)))))),
IF(OR(ISNUMBER($D56)=FALSE,$F56=""),"",
IF(AND('2.5 CAPEX'!$L59&lt;&gt;"x",'2.5 CAPEX'!$M59&lt;&gt;"x"),0,
IF($F56=0,0,
IF(AW$4&lt;'2.1 Kraftwerk allgemein'!$F$16,0,
IF(AW$4='2.1 Kraftwerk allgemein'!$F$16,'2.5 CAPEX'!$J59/$F56,
IF(AW$4&lt;'2.1 Kraftwerk allgemein'!$F$16+$F56,
('2.5 CAPEX'!$J59+SUM(OFFSET('2.5 CAPEX'!BB59,0,-MIN(MAX($F56-1-('2.1 Kraftwerk allgemein'!$F$16-'1.1 Allgemein'!$I$22+1),0),COLUMN(AN56)-1-('2.1 Kraftwerk allgemein'!$F$16-'1.1 Allgemein'!$I$22+1)),1,MIN(MAX($F56-('2.1 Kraftwerk allgemein'!$F$16-'1.1 Allgemein'!$I$22+1),1),COLUMN(AN56)-('2.1 Kraftwerk allgemein'!$F$16-'1.1 Allgemein'!$I$22+1)))))/$F56,
SUM(OFFSET('2.5 CAPEX'!BB59,0,-MIN($F56-1,COLUMN(AN56)-1),1,MIN($F56,COLUMN(AN56))))/$F56)))))))</f>
        <v>0</v>
      </c>
      <c r="AX56" s="199">
        <f ca="1">IF('2.1 Kraftwerk allgemein'!$F$15&lt;'1.1 Allgemein'!$I$22,
IF(OR(ISNUMBER($D56)=FALSE,$F56=""),"",
IF(AND('2.5 CAPEX'!$L59&lt;&gt;"x",'2.5 CAPEX'!$M59&lt;&gt;"x"),0,
IF($F56=0,0,
IF(AX$4&lt;'2.1 Kraftwerk allgemein'!$F$16,0,
IF(AX$4='2.1 Kraftwerk allgemein'!$F$16,'2.5 CAPEX'!$J59/$F56,
IF(AX$4&lt;'2.1 Kraftwerk allgemein'!$F$16+$F56,
('2.5 CAPEX'!$J59+SUM(OFFSET('2.5 CAPEX'!BC59,0,-MIN(MAX($F56-1-('2.1 Kraftwerk allgemein'!$F$16-'2.1 Kraftwerk allgemein'!$F$15+1),0),COLUMN(AO56)-1-('2.1 Kraftwerk allgemein'!$F$16-'2.1 Kraftwerk allgemein'!$F$15+1)),1,MIN(MAX($F56-('2.1 Kraftwerk allgemein'!$F$16-'2.1 Kraftwerk allgemein'!$F$15+1),1),COLUMN(AO56)-('2.1 Kraftwerk allgemein'!$F$16-'2.1 Kraftwerk allgemein'!$F$15+1)))))/$F56,
SUM(OFFSET('2.5 CAPEX'!BC59,0,-MIN($F56-1,COLUMN(AO56)-1),1,MIN($F56,COLUMN(AO56))))/$F56)))))),
IF(OR(ISNUMBER($D56)=FALSE,$F56=""),"",
IF(AND('2.5 CAPEX'!$L59&lt;&gt;"x",'2.5 CAPEX'!$M59&lt;&gt;"x"),0,
IF($F56=0,0,
IF(AX$4&lt;'2.1 Kraftwerk allgemein'!$F$16,0,
IF(AX$4='2.1 Kraftwerk allgemein'!$F$16,'2.5 CAPEX'!$J59/$F56,
IF(AX$4&lt;'2.1 Kraftwerk allgemein'!$F$16+$F56,
('2.5 CAPEX'!$J59+SUM(OFFSET('2.5 CAPEX'!BC59,0,-MIN(MAX($F56-1-('2.1 Kraftwerk allgemein'!$F$16-'1.1 Allgemein'!$I$22+1),0),COLUMN(AO56)-1-('2.1 Kraftwerk allgemein'!$F$16-'1.1 Allgemein'!$I$22+1)),1,MIN(MAX($F56-('2.1 Kraftwerk allgemein'!$F$16-'1.1 Allgemein'!$I$22+1),1),COLUMN(AO56)-('2.1 Kraftwerk allgemein'!$F$16-'1.1 Allgemein'!$I$22+1)))))/$F56,
SUM(OFFSET('2.5 CAPEX'!BC59,0,-MIN($F56-1,COLUMN(AO56)-1),1,MIN($F56,COLUMN(AO56))))/$F56)))))))</f>
        <v>0</v>
      </c>
      <c r="AY56" s="199">
        <f ca="1">IF('2.1 Kraftwerk allgemein'!$F$15&lt;'1.1 Allgemein'!$I$22,
IF(OR(ISNUMBER($D56)=FALSE,$F56=""),"",
IF(AND('2.5 CAPEX'!$L59&lt;&gt;"x",'2.5 CAPEX'!$M59&lt;&gt;"x"),0,
IF($F56=0,0,
IF(AY$4&lt;'2.1 Kraftwerk allgemein'!$F$16,0,
IF(AY$4='2.1 Kraftwerk allgemein'!$F$16,'2.5 CAPEX'!$J59/$F56,
IF(AY$4&lt;'2.1 Kraftwerk allgemein'!$F$16+$F56,
('2.5 CAPEX'!$J59+SUM(OFFSET('2.5 CAPEX'!BD59,0,-MIN(MAX($F56-1-('2.1 Kraftwerk allgemein'!$F$16-'2.1 Kraftwerk allgemein'!$F$15+1),0),COLUMN(AP56)-1-('2.1 Kraftwerk allgemein'!$F$16-'2.1 Kraftwerk allgemein'!$F$15+1)),1,MIN(MAX($F56-('2.1 Kraftwerk allgemein'!$F$16-'2.1 Kraftwerk allgemein'!$F$15+1),1),COLUMN(AP56)-('2.1 Kraftwerk allgemein'!$F$16-'2.1 Kraftwerk allgemein'!$F$15+1)))))/$F56,
SUM(OFFSET('2.5 CAPEX'!BD59,0,-MIN($F56-1,COLUMN(AP56)-1),1,MIN($F56,COLUMN(AP56))))/$F56)))))),
IF(OR(ISNUMBER($D56)=FALSE,$F56=""),"",
IF(AND('2.5 CAPEX'!$L59&lt;&gt;"x",'2.5 CAPEX'!$M59&lt;&gt;"x"),0,
IF($F56=0,0,
IF(AY$4&lt;'2.1 Kraftwerk allgemein'!$F$16,0,
IF(AY$4='2.1 Kraftwerk allgemein'!$F$16,'2.5 CAPEX'!$J59/$F56,
IF(AY$4&lt;'2.1 Kraftwerk allgemein'!$F$16+$F56,
('2.5 CAPEX'!$J59+SUM(OFFSET('2.5 CAPEX'!BD59,0,-MIN(MAX($F56-1-('2.1 Kraftwerk allgemein'!$F$16-'1.1 Allgemein'!$I$22+1),0),COLUMN(AP56)-1-('2.1 Kraftwerk allgemein'!$F$16-'1.1 Allgemein'!$I$22+1)),1,MIN(MAX($F56-('2.1 Kraftwerk allgemein'!$F$16-'1.1 Allgemein'!$I$22+1),1),COLUMN(AP56)-('2.1 Kraftwerk allgemein'!$F$16-'1.1 Allgemein'!$I$22+1)))))/$F56,
SUM(OFFSET('2.5 CAPEX'!BD59,0,-MIN($F56-1,COLUMN(AP56)-1),1,MIN($F56,COLUMN(AP56))))/$F56)))))))</f>
        <v>0</v>
      </c>
      <c r="AZ56" s="199">
        <f ca="1">IF('2.1 Kraftwerk allgemein'!$F$15&lt;'1.1 Allgemein'!$I$22,
IF(OR(ISNUMBER($D56)=FALSE,$F56=""),"",
IF(AND('2.5 CAPEX'!$L59&lt;&gt;"x",'2.5 CAPEX'!$M59&lt;&gt;"x"),0,
IF($F56=0,0,
IF(AZ$4&lt;'2.1 Kraftwerk allgemein'!$F$16,0,
IF(AZ$4='2.1 Kraftwerk allgemein'!$F$16,'2.5 CAPEX'!$J59/$F56,
IF(AZ$4&lt;'2.1 Kraftwerk allgemein'!$F$16+$F56,
('2.5 CAPEX'!$J59+SUM(OFFSET('2.5 CAPEX'!BE59,0,-MIN(MAX($F56-1-('2.1 Kraftwerk allgemein'!$F$16-'2.1 Kraftwerk allgemein'!$F$15+1),0),COLUMN(AQ56)-1-('2.1 Kraftwerk allgemein'!$F$16-'2.1 Kraftwerk allgemein'!$F$15+1)),1,MIN(MAX($F56-('2.1 Kraftwerk allgemein'!$F$16-'2.1 Kraftwerk allgemein'!$F$15+1),1),COLUMN(AQ56)-('2.1 Kraftwerk allgemein'!$F$16-'2.1 Kraftwerk allgemein'!$F$15+1)))))/$F56,
SUM(OFFSET('2.5 CAPEX'!BE59,0,-MIN($F56-1,COLUMN(AQ56)-1),1,MIN($F56,COLUMN(AQ56))))/$F56)))))),
IF(OR(ISNUMBER($D56)=FALSE,$F56=""),"",
IF(AND('2.5 CAPEX'!$L59&lt;&gt;"x",'2.5 CAPEX'!$M59&lt;&gt;"x"),0,
IF($F56=0,0,
IF(AZ$4&lt;'2.1 Kraftwerk allgemein'!$F$16,0,
IF(AZ$4='2.1 Kraftwerk allgemein'!$F$16,'2.5 CAPEX'!$J59/$F56,
IF(AZ$4&lt;'2.1 Kraftwerk allgemein'!$F$16+$F56,
('2.5 CAPEX'!$J59+SUM(OFFSET('2.5 CAPEX'!BE59,0,-MIN(MAX($F56-1-('2.1 Kraftwerk allgemein'!$F$16-'1.1 Allgemein'!$I$22+1),0),COLUMN(AQ56)-1-('2.1 Kraftwerk allgemein'!$F$16-'1.1 Allgemein'!$I$22+1)),1,MIN(MAX($F56-('2.1 Kraftwerk allgemein'!$F$16-'1.1 Allgemein'!$I$22+1),1),COLUMN(AQ56)-('2.1 Kraftwerk allgemein'!$F$16-'1.1 Allgemein'!$I$22+1)))))/$F56,
SUM(OFFSET('2.5 CAPEX'!BE59,0,-MIN($F56-1,COLUMN(AQ56)-1),1,MIN($F56,COLUMN(AQ56))))/$F56)))))))</f>
        <v>0</v>
      </c>
      <c r="BA56" s="199">
        <f ca="1">IF('2.1 Kraftwerk allgemein'!$F$15&lt;'1.1 Allgemein'!$I$22,
IF(OR(ISNUMBER($D56)=FALSE,$F56=""),"",
IF(AND('2.5 CAPEX'!$L59&lt;&gt;"x",'2.5 CAPEX'!$M59&lt;&gt;"x"),0,
IF($F56=0,0,
IF(BA$4&lt;'2.1 Kraftwerk allgemein'!$F$16,0,
IF(BA$4='2.1 Kraftwerk allgemein'!$F$16,'2.5 CAPEX'!$J59/$F56,
IF(BA$4&lt;'2.1 Kraftwerk allgemein'!$F$16+$F56,
('2.5 CAPEX'!$J59+SUM(OFFSET('2.5 CAPEX'!BF59,0,-MIN(MAX($F56-1-('2.1 Kraftwerk allgemein'!$F$16-'2.1 Kraftwerk allgemein'!$F$15+1),0),COLUMN(AR56)-1-('2.1 Kraftwerk allgemein'!$F$16-'2.1 Kraftwerk allgemein'!$F$15+1)),1,MIN(MAX($F56-('2.1 Kraftwerk allgemein'!$F$16-'2.1 Kraftwerk allgemein'!$F$15+1),1),COLUMN(AR56)-('2.1 Kraftwerk allgemein'!$F$16-'2.1 Kraftwerk allgemein'!$F$15+1)))))/$F56,
SUM(OFFSET('2.5 CAPEX'!BF59,0,-MIN($F56-1,COLUMN(AR56)-1),1,MIN($F56,COLUMN(AR56))))/$F56)))))),
IF(OR(ISNUMBER($D56)=FALSE,$F56=""),"",
IF(AND('2.5 CAPEX'!$L59&lt;&gt;"x",'2.5 CAPEX'!$M59&lt;&gt;"x"),0,
IF($F56=0,0,
IF(BA$4&lt;'2.1 Kraftwerk allgemein'!$F$16,0,
IF(BA$4='2.1 Kraftwerk allgemein'!$F$16,'2.5 CAPEX'!$J59/$F56,
IF(BA$4&lt;'2.1 Kraftwerk allgemein'!$F$16+$F56,
('2.5 CAPEX'!$J59+SUM(OFFSET('2.5 CAPEX'!BF59,0,-MIN(MAX($F56-1-('2.1 Kraftwerk allgemein'!$F$16-'1.1 Allgemein'!$I$22+1),0),COLUMN(AR56)-1-('2.1 Kraftwerk allgemein'!$F$16-'1.1 Allgemein'!$I$22+1)),1,MIN(MAX($F56-('2.1 Kraftwerk allgemein'!$F$16-'1.1 Allgemein'!$I$22+1),1),COLUMN(AR56)-('2.1 Kraftwerk allgemein'!$F$16-'1.1 Allgemein'!$I$22+1)))))/$F56,
SUM(OFFSET('2.5 CAPEX'!BF59,0,-MIN($F56-1,COLUMN(AR56)-1),1,MIN($F56,COLUMN(AR56))))/$F56)))))))</f>
        <v>0</v>
      </c>
      <c r="BB56" s="199">
        <f ca="1">IF('2.1 Kraftwerk allgemein'!$F$15&lt;'1.1 Allgemein'!$I$22,
IF(OR(ISNUMBER($D56)=FALSE,$F56=""),"",
IF(AND('2.5 CAPEX'!$L59&lt;&gt;"x",'2.5 CAPEX'!$M59&lt;&gt;"x"),0,
IF($F56=0,0,
IF(BB$4&lt;'2.1 Kraftwerk allgemein'!$F$16,0,
IF(BB$4='2.1 Kraftwerk allgemein'!$F$16,'2.5 CAPEX'!$J59/$F56,
IF(BB$4&lt;'2.1 Kraftwerk allgemein'!$F$16+$F56,
('2.5 CAPEX'!$J59+SUM(OFFSET('2.5 CAPEX'!BG59,0,-MIN(MAX($F56-1-('2.1 Kraftwerk allgemein'!$F$16-'2.1 Kraftwerk allgemein'!$F$15+1),0),COLUMN(AS56)-1-('2.1 Kraftwerk allgemein'!$F$16-'2.1 Kraftwerk allgemein'!$F$15+1)),1,MIN(MAX($F56-('2.1 Kraftwerk allgemein'!$F$16-'2.1 Kraftwerk allgemein'!$F$15+1),1),COLUMN(AS56)-('2.1 Kraftwerk allgemein'!$F$16-'2.1 Kraftwerk allgemein'!$F$15+1)))))/$F56,
SUM(OFFSET('2.5 CAPEX'!BG59,0,-MIN($F56-1,COLUMN(AS56)-1),1,MIN($F56,COLUMN(AS56))))/$F56)))))),
IF(OR(ISNUMBER($D56)=FALSE,$F56=""),"",
IF(AND('2.5 CAPEX'!$L59&lt;&gt;"x",'2.5 CAPEX'!$M59&lt;&gt;"x"),0,
IF($F56=0,0,
IF(BB$4&lt;'2.1 Kraftwerk allgemein'!$F$16,0,
IF(BB$4='2.1 Kraftwerk allgemein'!$F$16,'2.5 CAPEX'!$J59/$F56,
IF(BB$4&lt;'2.1 Kraftwerk allgemein'!$F$16+$F56,
('2.5 CAPEX'!$J59+SUM(OFFSET('2.5 CAPEX'!BG59,0,-MIN(MAX($F56-1-('2.1 Kraftwerk allgemein'!$F$16-'1.1 Allgemein'!$I$22+1),0),COLUMN(AS56)-1-('2.1 Kraftwerk allgemein'!$F$16-'1.1 Allgemein'!$I$22+1)),1,MIN(MAX($F56-('2.1 Kraftwerk allgemein'!$F$16-'1.1 Allgemein'!$I$22+1),1),COLUMN(AS56)-('2.1 Kraftwerk allgemein'!$F$16-'1.1 Allgemein'!$I$22+1)))))/$F56,
SUM(OFFSET('2.5 CAPEX'!BG59,0,-MIN($F56-1,COLUMN(AS56)-1),1,MIN($F56,COLUMN(AS56))))/$F56)))))))</f>
        <v>0</v>
      </c>
      <c r="BC56" s="199">
        <f ca="1">IF('2.1 Kraftwerk allgemein'!$F$15&lt;'1.1 Allgemein'!$I$22,
IF(OR(ISNUMBER($D56)=FALSE,$F56=""),"",
IF(AND('2.5 CAPEX'!$L59&lt;&gt;"x",'2.5 CAPEX'!$M59&lt;&gt;"x"),0,
IF($F56=0,0,
IF(BC$4&lt;'2.1 Kraftwerk allgemein'!$F$16,0,
IF(BC$4='2.1 Kraftwerk allgemein'!$F$16,'2.5 CAPEX'!$J59/$F56,
IF(BC$4&lt;'2.1 Kraftwerk allgemein'!$F$16+$F56,
('2.5 CAPEX'!$J59+SUM(OFFSET('2.5 CAPEX'!BH59,0,-MIN(MAX($F56-1-('2.1 Kraftwerk allgemein'!$F$16-'2.1 Kraftwerk allgemein'!$F$15+1),0),COLUMN(AT56)-1-('2.1 Kraftwerk allgemein'!$F$16-'2.1 Kraftwerk allgemein'!$F$15+1)),1,MIN(MAX($F56-('2.1 Kraftwerk allgemein'!$F$16-'2.1 Kraftwerk allgemein'!$F$15+1),1),COLUMN(AT56)-('2.1 Kraftwerk allgemein'!$F$16-'2.1 Kraftwerk allgemein'!$F$15+1)))))/$F56,
SUM(OFFSET('2.5 CAPEX'!BH59,0,-MIN($F56-1,COLUMN(AT56)-1),1,MIN($F56,COLUMN(AT56))))/$F56)))))),
IF(OR(ISNUMBER($D56)=FALSE,$F56=""),"",
IF(AND('2.5 CAPEX'!$L59&lt;&gt;"x",'2.5 CAPEX'!$M59&lt;&gt;"x"),0,
IF($F56=0,0,
IF(BC$4&lt;'2.1 Kraftwerk allgemein'!$F$16,0,
IF(BC$4='2.1 Kraftwerk allgemein'!$F$16,'2.5 CAPEX'!$J59/$F56,
IF(BC$4&lt;'2.1 Kraftwerk allgemein'!$F$16+$F56,
('2.5 CAPEX'!$J59+SUM(OFFSET('2.5 CAPEX'!BH59,0,-MIN(MAX($F56-1-('2.1 Kraftwerk allgemein'!$F$16-'1.1 Allgemein'!$I$22+1),0),COLUMN(AT56)-1-('2.1 Kraftwerk allgemein'!$F$16-'1.1 Allgemein'!$I$22+1)),1,MIN(MAX($F56-('2.1 Kraftwerk allgemein'!$F$16-'1.1 Allgemein'!$I$22+1),1),COLUMN(AT56)-('2.1 Kraftwerk allgemein'!$F$16-'1.1 Allgemein'!$I$22+1)))))/$F56,
SUM(OFFSET('2.5 CAPEX'!BH59,0,-MIN($F56-1,COLUMN(AT56)-1),1,MIN($F56,COLUMN(AT56))))/$F56)))))))</f>
        <v>0</v>
      </c>
      <c r="BD56" s="199">
        <f ca="1">IF('2.1 Kraftwerk allgemein'!$F$15&lt;'1.1 Allgemein'!$I$22,
IF(OR(ISNUMBER($D56)=FALSE,$F56=""),"",
IF(AND('2.5 CAPEX'!$L59&lt;&gt;"x",'2.5 CAPEX'!$M59&lt;&gt;"x"),0,
IF($F56=0,0,
IF(BD$4&lt;'2.1 Kraftwerk allgemein'!$F$16,0,
IF(BD$4='2.1 Kraftwerk allgemein'!$F$16,'2.5 CAPEX'!$J59/$F56,
IF(BD$4&lt;'2.1 Kraftwerk allgemein'!$F$16+$F56,
('2.5 CAPEX'!$J59+SUM(OFFSET('2.5 CAPEX'!BI59,0,-MIN(MAX($F56-1-('2.1 Kraftwerk allgemein'!$F$16-'2.1 Kraftwerk allgemein'!$F$15+1),0),COLUMN(AU56)-1-('2.1 Kraftwerk allgemein'!$F$16-'2.1 Kraftwerk allgemein'!$F$15+1)),1,MIN(MAX($F56-('2.1 Kraftwerk allgemein'!$F$16-'2.1 Kraftwerk allgemein'!$F$15+1),1),COLUMN(AU56)-('2.1 Kraftwerk allgemein'!$F$16-'2.1 Kraftwerk allgemein'!$F$15+1)))))/$F56,
SUM(OFFSET('2.5 CAPEX'!BI59,0,-MIN($F56-1,COLUMN(AU56)-1),1,MIN($F56,COLUMN(AU56))))/$F56)))))),
IF(OR(ISNUMBER($D56)=FALSE,$F56=""),"",
IF(AND('2.5 CAPEX'!$L59&lt;&gt;"x",'2.5 CAPEX'!$M59&lt;&gt;"x"),0,
IF($F56=0,0,
IF(BD$4&lt;'2.1 Kraftwerk allgemein'!$F$16,0,
IF(BD$4='2.1 Kraftwerk allgemein'!$F$16,'2.5 CAPEX'!$J59/$F56,
IF(BD$4&lt;'2.1 Kraftwerk allgemein'!$F$16+$F56,
('2.5 CAPEX'!$J59+SUM(OFFSET('2.5 CAPEX'!BI59,0,-MIN(MAX($F56-1-('2.1 Kraftwerk allgemein'!$F$16-'1.1 Allgemein'!$I$22+1),0),COLUMN(AU56)-1-('2.1 Kraftwerk allgemein'!$F$16-'1.1 Allgemein'!$I$22+1)),1,MIN(MAX($F56-('2.1 Kraftwerk allgemein'!$F$16-'1.1 Allgemein'!$I$22+1),1),COLUMN(AU56)-('2.1 Kraftwerk allgemein'!$F$16-'1.1 Allgemein'!$I$22+1)))))/$F56,
SUM(OFFSET('2.5 CAPEX'!BI59,0,-MIN($F56-1,COLUMN(AU56)-1),1,MIN($F56,COLUMN(AU56))))/$F56)))))))</f>
        <v>0</v>
      </c>
      <c r="BE56" s="199">
        <f ca="1">IF('2.1 Kraftwerk allgemein'!$F$15&lt;'1.1 Allgemein'!$I$22,
IF(OR(ISNUMBER($D56)=FALSE,$F56=""),"",
IF(AND('2.5 CAPEX'!$L59&lt;&gt;"x",'2.5 CAPEX'!$M59&lt;&gt;"x"),0,
IF($F56=0,0,
IF(BE$4&lt;'2.1 Kraftwerk allgemein'!$F$16,0,
IF(BE$4='2.1 Kraftwerk allgemein'!$F$16,'2.5 CAPEX'!$J59/$F56,
IF(BE$4&lt;'2.1 Kraftwerk allgemein'!$F$16+$F56,
('2.5 CAPEX'!$J59+SUM(OFFSET('2.5 CAPEX'!BJ59,0,-MIN(MAX($F56-1-('2.1 Kraftwerk allgemein'!$F$16-'2.1 Kraftwerk allgemein'!$F$15+1),0),COLUMN(AV56)-1-('2.1 Kraftwerk allgemein'!$F$16-'2.1 Kraftwerk allgemein'!$F$15+1)),1,MIN(MAX($F56-('2.1 Kraftwerk allgemein'!$F$16-'2.1 Kraftwerk allgemein'!$F$15+1),1),COLUMN(AV56)-('2.1 Kraftwerk allgemein'!$F$16-'2.1 Kraftwerk allgemein'!$F$15+1)))))/$F56,
SUM(OFFSET('2.5 CAPEX'!BJ59,0,-MIN($F56-1,COLUMN(AV56)-1),1,MIN($F56,COLUMN(AV56))))/$F56)))))),
IF(OR(ISNUMBER($D56)=FALSE,$F56=""),"",
IF(AND('2.5 CAPEX'!$L59&lt;&gt;"x",'2.5 CAPEX'!$M59&lt;&gt;"x"),0,
IF($F56=0,0,
IF(BE$4&lt;'2.1 Kraftwerk allgemein'!$F$16,0,
IF(BE$4='2.1 Kraftwerk allgemein'!$F$16,'2.5 CAPEX'!$J59/$F56,
IF(BE$4&lt;'2.1 Kraftwerk allgemein'!$F$16+$F56,
('2.5 CAPEX'!$J59+SUM(OFFSET('2.5 CAPEX'!BJ59,0,-MIN(MAX($F56-1-('2.1 Kraftwerk allgemein'!$F$16-'1.1 Allgemein'!$I$22+1),0),COLUMN(AV56)-1-('2.1 Kraftwerk allgemein'!$F$16-'1.1 Allgemein'!$I$22+1)),1,MIN(MAX($F56-('2.1 Kraftwerk allgemein'!$F$16-'1.1 Allgemein'!$I$22+1),1),COLUMN(AV56)-('2.1 Kraftwerk allgemein'!$F$16-'1.1 Allgemein'!$I$22+1)))))/$F56,
SUM(OFFSET('2.5 CAPEX'!BJ59,0,-MIN($F56-1,COLUMN(AV56)-1),1,MIN($F56,COLUMN(AV56))))/$F56)))))))</f>
        <v>0</v>
      </c>
      <c r="BF56" s="199">
        <f ca="1">IF('2.1 Kraftwerk allgemein'!$F$15&lt;'1.1 Allgemein'!$I$22,
IF(OR(ISNUMBER($D56)=FALSE,$F56=""),"",
IF(AND('2.5 CAPEX'!$L59&lt;&gt;"x",'2.5 CAPEX'!$M59&lt;&gt;"x"),0,
IF($F56=0,0,
IF(BF$4&lt;'2.1 Kraftwerk allgemein'!$F$16,0,
IF(BF$4='2.1 Kraftwerk allgemein'!$F$16,'2.5 CAPEX'!$J59/$F56,
IF(BF$4&lt;'2.1 Kraftwerk allgemein'!$F$16+$F56,
('2.5 CAPEX'!$J59+SUM(OFFSET('2.5 CAPEX'!BK59,0,-MIN(MAX($F56-1-('2.1 Kraftwerk allgemein'!$F$16-'2.1 Kraftwerk allgemein'!$F$15+1),0),COLUMN(AW56)-1-('2.1 Kraftwerk allgemein'!$F$16-'2.1 Kraftwerk allgemein'!$F$15+1)),1,MIN(MAX($F56-('2.1 Kraftwerk allgemein'!$F$16-'2.1 Kraftwerk allgemein'!$F$15+1),1),COLUMN(AW56)-('2.1 Kraftwerk allgemein'!$F$16-'2.1 Kraftwerk allgemein'!$F$15+1)))))/$F56,
SUM(OFFSET('2.5 CAPEX'!BK59,0,-MIN($F56-1,COLUMN(AW56)-1),1,MIN($F56,COLUMN(AW56))))/$F56)))))),
IF(OR(ISNUMBER($D56)=FALSE,$F56=""),"",
IF(AND('2.5 CAPEX'!$L59&lt;&gt;"x",'2.5 CAPEX'!$M59&lt;&gt;"x"),0,
IF($F56=0,0,
IF(BF$4&lt;'2.1 Kraftwerk allgemein'!$F$16,0,
IF(BF$4='2.1 Kraftwerk allgemein'!$F$16,'2.5 CAPEX'!$J59/$F56,
IF(BF$4&lt;'2.1 Kraftwerk allgemein'!$F$16+$F56,
('2.5 CAPEX'!$J59+SUM(OFFSET('2.5 CAPEX'!BK59,0,-MIN(MAX($F56-1-('2.1 Kraftwerk allgemein'!$F$16-'1.1 Allgemein'!$I$22+1),0),COLUMN(AW56)-1-('2.1 Kraftwerk allgemein'!$F$16-'1.1 Allgemein'!$I$22+1)),1,MIN(MAX($F56-('2.1 Kraftwerk allgemein'!$F$16-'1.1 Allgemein'!$I$22+1),1),COLUMN(AW56)-('2.1 Kraftwerk allgemein'!$F$16-'1.1 Allgemein'!$I$22+1)))))/$F56,
SUM(OFFSET('2.5 CAPEX'!BK59,0,-MIN($F56-1,COLUMN(AW56)-1),1,MIN($F56,COLUMN(AW56))))/$F56)))))))</f>
        <v>0</v>
      </c>
      <c r="BG56" s="199">
        <f ca="1">IF('2.1 Kraftwerk allgemein'!$F$15&lt;'1.1 Allgemein'!$I$22,
IF(OR(ISNUMBER($D56)=FALSE,$F56=""),"",
IF(AND('2.5 CAPEX'!$L59&lt;&gt;"x",'2.5 CAPEX'!$M59&lt;&gt;"x"),0,
IF($F56=0,0,
IF(BG$4&lt;'2.1 Kraftwerk allgemein'!$F$16,0,
IF(BG$4='2.1 Kraftwerk allgemein'!$F$16,'2.5 CAPEX'!$J59/$F56,
IF(BG$4&lt;'2.1 Kraftwerk allgemein'!$F$16+$F56,
('2.5 CAPEX'!$J59+SUM(OFFSET('2.5 CAPEX'!BL59,0,-MIN(MAX($F56-1-('2.1 Kraftwerk allgemein'!$F$16-'2.1 Kraftwerk allgemein'!$F$15+1),0),COLUMN(AX56)-1-('2.1 Kraftwerk allgemein'!$F$16-'2.1 Kraftwerk allgemein'!$F$15+1)),1,MIN(MAX($F56-('2.1 Kraftwerk allgemein'!$F$16-'2.1 Kraftwerk allgemein'!$F$15+1),1),COLUMN(AX56)-('2.1 Kraftwerk allgemein'!$F$16-'2.1 Kraftwerk allgemein'!$F$15+1)))))/$F56,
SUM(OFFSET('2.5 CAPEX'!BL59,0,-MIN($F56-1,COLUMN(AX56)-1),1,MIN($F56,COLUMN(AX56))))/$F56)))))),
IF(OR(ISNUMBER($D56)=FALSE,$F56=""),"",
IF(AND('2.5 CAPEX'!$L59&lt;&gt;"x",'2.5 CAPEX'!$M59&lt;&gt;"x"),0,
IF($F56=0,0,
IF(BG$4&lt;'2.1 Kraftwerk allgemein'!$F$16,0,
IF(BG$4='2.1 Kraftwerk allgemein'!$F$16,'2.5 CAPEX'!$J59/$F56,
IF(BG$4&lt;'2.1 Kraftwerk allgemein'!$F$16+$F56,
('2.5 CAPEX'!$J59+SUM(OFFSET('2.5 CAPEX'!BL59,0,-MIN(MAX($F56-1-('2.1 Kraftwerk allgemein'!$F$16-'1.1 Allgemein'!$I$22+1),0),COLUMN(AX56)-1-('2.1 Kraftwerk allgemein'!$F$16-'1.1 Allgemein'!$I$22+1)),1,MIN(MAX($F56-('2.1 Kraftwerk allgemein'!$F$16-'1.1 Allgemein'!$I$22+1),1),COLUMN(AX56)-('2.1 Kraftwerk allgemein'!$F$16-'1.1 Allgemein'!$I$22+1)))))/$F56,
SUM(OFFSET('2.5 CAPEX'!BL59,0,-MIN($F56-1,COLUMN(AX56)-1),1,MIN($F56,COLUMN(AX56))))/$F56)))))))</f>
        <v>0</v>
      </c>
      <c r="BH56" s="199">
        <f ca="1">IF('2.1 Kraftwerk allgemein'!$F$15&lt;'1.1 Allgemein'!$I$22,
IF(OR(ISNUMBER($D56)=FALSE,$F56=""),"",
IF(AND('2.5 CAPEX'!$L59&lt;&gt;"x",'2.5 CAPEX'!$M59&lt;&gt;"x"),0,
IF($F56=0,0,
IF(BH$4&lt;'2.1 Kraftwerk allgemein'!$F$16,0,
IF(BH$4='2.1 Kraftwerk allgemein'!$F$16,'2.5 CAPEX'!$J59/$F56,
IF(BH$4&lt;'2.1 Kraftwerk allgemein'!$F$16+$F56,
('2.5 CAPEX'!$J59+SUM(OFFSET('2.5 CAPEX'!BM59,0,-MIN(MAX($F56-1-('2.1 Kraftwerk allgemein'!$F$16-'2.1 Kraftwerk allgemein'!$F$15+1),0),COLUMN(AY56)-1-('2.1 Kraftwerk allgemein'!$F$16-'2.1 Kraftwerk allgemein'!$F$15+1)),1,MIN(MAX($F56-('2.1 Kraftwerk allgemein'!$F$16-'2.1 Kraftwerk allgemein'!$F$15+1),1),COLUMN(AY56)-('2.1 Kraftwerk allgemein'!$F$16-'2.1 Kraftwerk allgemein'!$F$15+1)))))/$F56,
SUM(OFFSET('2.5 CAPEX'!BM59,0,-MIN($F56-1,COLUMN(AY56)-1),1,MIN($F56,COLUMN(AY56))))/$F56)))))),
IF(OR(ISNUMBER($D56)=FALSE,$F56=""),"",
IF(AND('2.5 CAPEX'!$L59&lt;&gt;"x",'2.5 CAPEX'!$M59&lt;&gt;"x"),0,
IF($F56=0,0,
IF(BH$4&lt;'2.1 Kraftwerk allgemein'!$F$16,0,
IF(BH$4='2.1 Kraftwerk allgemein'!$F$16,'2.5 CAPEX'!$J59/$F56,
IF(BH$4&lt;'2.1 Kraftwerk allgemein'!$F$16+$F56,
('2.5 CAPEX'!$J59+SUM(OFFSET('2.5 CAPEX'!BM59,0,-MIN(MAX($F56-1-('2.1 Kraftwerk allgemein'!$F$16-'1.1 Allgemein'!$I$22+1),0),COLUMN(AY56)-1-('2.1 Kraftwerk allgemein'!$F$16-'1.1 Allgemein'!$I$22+1)),1,MIN(MAX($F56-('2.1 Kraftwerk allgemein'!$F$16-'1.1 Allgemein'!$I$22+1),1),COLUMN(AY56)-('2.1 Kraftwerk allgemein'!$F$16-'1.1 Allgemein'!$I$22+1)))))/$F56,
SUM(OFFSET('2.5 CAPEX'!BM59,0,-MIN($F56-1,COLUMN(AY56)-1),1,MIN($F56,COLUMN(AY56))))/$F56)))))))</f>
        <v>0</v>
      </c>
      <c r="BI56" s="199">
        <f ca="1">IF('2.1 Kraftwerk allgemein'!$F$15&lt;'1.1 Allgemein'!$I$22,
IF(OR(ISNUMBER($D56)=FALSE,$F56=""),"",
IF(AND('2.5 CAPEX'!$L59&lt;&gt;"x",'2.5 CAPEX'!$M59&lt;&gt;"x"),0,
IF($F56=0,0,
IF(BI$4&lt;'2.1 Kraftwerk allgemein'!$F$16,0,
IF(BI$4='2.1 Kraftwerk allgemein'!$F$16,'2.5 CAPEX'!$J59/$F56,
IF(BI$4&lt;'2.1 Kraftwerk allgemein'!$F$16+$F56,
('2.5 CAPEX'!$J59+SUM(OFFSET('2.5 CAPEX'!BN59,0,-MIN(MAX($F56-1-('2.1 Kraftwerk allgemein'!$F$16-'2.1 Kraftwerk allgemein'!$F$15+1),0),COLUMN(AZ56)-1-('2.1 Kraftwerk allgemein'!$F$16-'2.1 Kraftwerk allgemein'!$F$15+1)),1,MIN(MAX($F56-('2.1 Kraftwerk allgemein'!$F$16-'2.1 Kraftwerk allgemein'!$F$15+1),1),COLUMN(AZ56)-('2.1 Kraftwerk allgemein'!$F$16-'2.1 Kraftwerk allgemein'!$F$15+1)))))/$F56,
SUM(OFFSET('2.5 CAPEX'!BN59,0,-MIN($F56-1,COLUMN(AZ56)-1),1,MIN($F56,COLUMN(AZ56))))/$F56)))))),
IF(OR(ISNUMBER($D56)=FALSE,$F56=""),"",
IF(AND('2.5 CAPEX'!$L59&lt;&gt;"x",'2.5 CAPEX'!$M59&lt;&gt;"x"),0,
IF($F56=0,0,
IF(BI$4&lt;'2.1 Kraftwerk allgemein'!$F$16,0,
IF(BI$4='2.1 Kraftwerk allgemein'!$F$16,'2.5 CAPEX'!$J59/$F56,
IF(BI$4&lt;'2.1 Kraftwerk allgemein'!$F$16+$F56,
('2.5 CAPEX'!$J59+SUM(OFFSET('2.5 CAPEX'!BN59,0,-MIN(MAX($F56-1-('2.1 Kraftwerk allgemein'!$F$16-'1.1 Allgemein'!$I$22+1),0),COLUMN(AZ56)-1-('2.1 Kraftwerk allgemein'!$F$16-'1.1 Allgemein'!$I$22+1)),1,MIN(MAX($F56-('2.1 Kraftwerk allgemein'!$F$16-'1.1 Allgemein'!$I$22+1),1),COLUMN(AZ56)-('2.1 Kraftwerk allgemein'!$F$16-'1.1 Allgemein'!$I$22+1)))))/$F56,
SUM(OFFSET('2.5 CAPEX'!BN59,0,-MIN($F56-1,COLUMN(AZ56)-1),1,MIN($F56,COLUMN(AZ56))))/$F56)))))))</f>
        <v>0</v>
      </c>
      <c r="BJ56" s="199">
        <f ca="1">IF('2.1 Kraftwerk allgemein'!$F$15&lt;'1.1 Allgemein'!$I$22,
IF(OR(ISNUMBER($D56)=FALSE,$F56=""),"",
IF(AND('2.5 CAPEX'!$L59&lt;&gt;"x",'2.5 CAPEX'!$M59&lt;&gt;"x"),0,
IF($F56=0,0,
IF(BJ$4&lt;'2.1 Kraftwerk allgemein'!$F$16,0,
IF(BJ$4='2.1 Kraftwerk allgemein'!$F$16,'2.5 CAPEX'!$J59/$F56,
IF(BJ$4&lt;'2.1 Kraftwerk allgemein'!$F$16+$F56,
('2.5 CAPEX'!$J59+SUM(OFFSET('2.5 CAPEX'!BO59,0,-MIN(MAX($F56-1-('2.1 Kraftwerk allgemein'!$F$16-'2.1 Kraftwerk allgemein'!$F$15+1),0),COLUMN(BA56)-1-('2.1 Kraftwerk allgemein'!$F$16-'2.1 Kraftwerk allgemein'!$F$15+1)),1,MIN(MAX($F56-('2.1 Kraftwerk allgemein'!$F$16-'2.1 Kraftwerk allgemein'!$F$15+1),1),COLUMN(BA56)-('2.1 Kraftwerk allgemein'!$F$16-'2.1 Kraftwerk allgemein'!$F$15+1)))))/$F56,
SUM(OFFSET('2.5 CAPEX'!BO59,0,-MIN($F56-1,COLUMN(BA56)-1),1,MIN($F56,COLUMN(BA56))))/$F56)))))),
IF(OR(ISNUMBER($D56)=FALSE,$F56=""),"",
IF(AND('2.5 CAPEX'!$L59&lt;&gt;"x",'2.5 CAPEX'!$M59&lt;&gt;"x"),0,
IF($F56=0,0,
IF(BJ$4&lt;'2.1 Kraftwerk allgemein'!$F$16,0,
IF(BJ$4='2.1 Kraftwerk allgemein'!$F$16,'2.5 CAPEX'!$J59/$F56,
IF(BJ$4&lt;'2.1 Kraftwerk allgemein'!$F$16+$F56,
('2.5 CAPEX'!$J59+SUM(OFFSET('2.5 CAPEX'!BO59,0,-MIN(MAX($F56-1-('2.1 Kraftwerk allgemein'!$F$16-'1.1 Allgemein'!$I$22+1),0),COLUMN(BA56)-1-('2.1 Kraftwerk allgemein'!$F$16-'1.1 Allgemein'!$I$22+1)),1,MIN(MAX($F56-('2.1 Kraftwerk allgemein'!$F$16-'1.1 Allgemein'!$I$22+1),1),COLUMN(BA56)-('2.1 Kraftwerk allgemein'!$F$16-'1.1 Allgemein'!$I$22+1)))))/$F56,
SUM(OFFSET('2.5 CAPEX'!BO59,0,-MIN($F56-1,COLUMN(BA56)-1),1,MIN($F56,COLUMN(BA56))))/$F56)))))))</f>
        <v>0</v>
      </c>
      <c r="BK56" s="199">
        <f ca="1">IF('2.1 Kraftwerk allgemein'!$F$15&lt;'1.1 Allgemein'!$I$22,
IF(OR(ISNUMBER($D56)=FALSE,$F56=""),"",
IF(AND('2.5 CAPEX'!$L59&lt;&gt;"x",'2.5 CAPEX'!$M59&lt;&gt;"x"),0,
IF($F56=0,0,
IF(BK$4&lt;'2.1 Kraftwerk allgemein'!$F$16,0,
IF(BK$4='2.1 Kraftwerk allgemein'!$F$16,'2.5 CAPEX'!$J59/$F56,
IF(BK$4&lt;'2.1 Kraftwerk allgemein'!$F$16+$F56,
('2.5 CAPEX'!$J59+SUM(OFFSET('2.5 CAPEX'!BP59,0,-MIN(MAX($F56-1-('2.1 Kraftwerk allgemein'!$F$16-'2.1 Kraftwerk allgemein'!$F$15+1),0),COLUMN(BB56)-1-('2.1 Kraftwerk allgemein'!$F$16-'2.1 Kraftwerk allgemein'!$F$15+1)),1,MIN(MAX($F56-('2.1 Kraftwerk allgemein'!$F$16-'2.1 Kraftwerk allgemein'!$F$15+1),1),COLUMN(BB56)-('2.1 Kraftwerk allgemein'!$F$16-'2.1 Kraftwerk allgemein'!$F$15+1)))))/$F56,
SUM(OFFSET('2.5 CAPEX'!BP59,0,-MIN($F56-1,COLUMN(BB56)-1),1,MIN($F56,COLUMN(BB56))))/$F56)))))),
IF(OR(ISNUMBER($D56)=FALSE,$F56=""),"",
IF(AND('2.5 CAPEX'!$L59&lt;&gt;"x",'2.5 CAPEX'!$M59&lt;&gt;"x"),0,
IF($F56=0,0,
IF(BK$4&lt;'2.1 Kraftwerk allgemein'!$F$16,0,
IF(BK$4='2.1 Kraftwerk allgemein'!$F$16,'2.5 CAPEX'!$J59/$F56,
IF(BK$4&lt;'2.1 Kraftwerk allgemein'!$F$16+$F56,
('2.5 CAPEX'!$J59+SUM(OFFSET('2.5 CAPEX'!BP59,0,-MIN(MAX($F56-1-('2.1 Kraftwerk allgemein'!$F$16-'1.1 Allgemein'!$I$22+1),0),COLUMN(BB56)-1-('2.1 Kraftwerk allgemein'!$F$16-'1.1 Allgemein'!$I$22+1)),1,MIN(MAX($F56-('2.1 Kraftwerk allgemein'!$F$16-'1.1 Allgemein'!$I$22+1),1),COLUMN(BB56)-('2.1 Kraftwerk allgemein'!$F$16-'1.1 Allgemein'!$I$22+1)))))/$F56,
SUM(OFFSET('2.5 CAPEX'!BP59,0,-MIN($F56-1,COLUMN(BB56)-1),1,MIN($F56,COLUMN(BB56))))/$F56)))))))</f>
        <v>0</v>
      </c>
      <c r="BL56" s="199">
        <f ca="1">IF('2.1 Kraftwerk allgemein'!$F$15&lt;'1.1 Allgemein'!$I$22,
IF(OR(ISNUMBER($D56)=FALSE,$F56=""),"",
IF(AND('2.5 CAPEX'!$L59&lt;&gt;"x",'2.5 CAPEX'!$M59&lt;&gt;"x"),0,
IF($F56=0,0,
IF(BL$4&lt;'2.1 Kraftwerk allgemein'!$F$16,0,
IF(BL$4='2.1 Kraftwerk allgemein'!$F$16,'2.5 CAPEX'!$J59/$F56,
IF(BL$4&lt;'2.1 Kraftwerk allgemein'!$F$16+$F56,
('2.5 CAPEX'!$J59+SUM(OFFSET('2.5 CAPEX'!BQ59,0,-MIN(MAX($F56-1-('2.1 Kraftwerk allgemein'!$F$16-'2.1 Kraftwerk allgemein'!$F$15+1),0),COLUMN(BC56)-1-('2.1 Kraftwerk allgemein'!$F$16-'2.1 Kraftwerk allgemein'!$F$15+1)),1,MIN(MAX($F56-('2.1 Kraftwerk allgemein'!$F$16-'2.1 Kraftwerk allgemein'!$F$15+1),1),COLUMN(BC56)-('2.1 Kraftwerk allgemein'!$F$16-'2.1 Kraftwerk allgemein'!$F$15+1)))))/$F56,
SUM(OFFSET('2.5 CAPEX'!BQ59,0,-MIN($F56-1,COLUMN(BC56)-1),1,MIN($F56,COLUMN(BC56))))/$F56)))))),
IF(OR(ISNUMBER($D56)=FALSE,$F56=""),"",
IF(AND('2.5 CAPEX'!$L59&lt;&gt;"x",'2.5 CAPEX'!$M59&lt;&gt;"x"),0,
IF($F56=0,0,
IF(BL$4&lt;'2.1 Kraftwerk allgemein'!$F$16,0,
IF(BL$4='2.1 Kraftwerk allgemein'!$F$16,'2.5 CAPEX'!$J59/$F56,
IF(BL$4&lt;'2.1 Kraftwerk allgemein'!$F$16+$F56,
('2.5 CAPEX'!$J59+SUM(OFFSET('2.5 CAPEX'!BQ59,0,-MIN(MAX($F56-1-('2.1 Kraftwerk allgemein'!$F$16-'1.1 Allgemein'!$I$22+1),0),COLUMN(BC56)-1-('2.1 Kraftwerk allgemein'!$F$16-'1.1 Allgemein'!$I$22+1)),1,MIN(MAX($F56-('2.1 Kraftwerk allgemein'!$F$16-'1.1 Allgemein'!$I$22+1),1),COLUMN(BC56)-('2.1 Kraftwerk allgemein'!$F$16-'1.1 Allgemein'!$I$22+1)))))/$F56,
SUM(OFFSET('2.5 CAPEX'!BQ59,0,-MIN($F56-1,COLUMN(BC56)-1),1,MIN($F56,COLUMN(BC56))))/$F56)))))))</f>
        <v>0</v>
      </c>
      <c r="BM56" s="199">
        <f ca="1">IF('2.1 Kraftwerk allgemein'!$F$15&lt;'1.1 Allgemein'!$I$22,
IF(OR(ISNUMBER($D56)=FALSE,$F56=""),"",
IF(AND('2.5 CAPEX'!$L59&lt;&gt;"x",'2.5 CAPEX'!$M59&lt;&gt;"x"),0,
IF($F56=0,0,
IF(BM$4&lt;'2.1 Kraftwerk allgemein'!$F$16,0,
IF(BM$4='2.1 Kraftwerk allgemein'!$F$16,'2.5 CAPEX'!$J59/$F56,
IF(BM$4&lt;'2.1 Kraftwerk allgemein'!$F$16+$F56,
('2.5 CAPEX'!$J59+SUM(OFFSET('2.5 CAPEX'!BR59,0,-MIN(MAX($F56-1-('2.1 Kraftwerk allgemein'!$F$16-'2.1 Kraftwerk allgemein'!$F$15+1),0),COLUMN(BD56)-1-('2.1 Kraftwerk allgemein'!$F$16-'2.1 Kraftwerk allgemein'!$F$15+1)),1,MIN(MAX($F56-('2.1 Kraftwerk allgemein'!$F$16-'2.1 Kraftwerk allgemein'!$F$15+1),1),COLUMN(BD56)-('2.1 Kraftwerk allgemein'!$F$16-'2.1 Kraftwerk allgemein'!$F$15+1)))))/$F56,
SUM(OFFSET('2.5 CAPEX'!BR59,0,-MIN($F56-1,COLUMN(BD56)-1),1,MIN($F56,COLUMN(BD56))))/$F56)))))),
IF(OR(ISNUMBER($D56)=FALSE,$F56=""),"",
IF(AND('2.5 CAPEX'!$L59&lt;&gt;"x",'2.5 CAPEX'!$M59&lt;&gt;"x"),0,
IF($F56=0,0,
IF(BM$4&lt;'2.1 Kraftwerk allgemein'!$F$16,0,
IF(BM$4='2.1 Kraftwerk allgemein'!$F$16,'2.5 CAPEX'!$J59/$F56,
IF(BM$4&lt;'2.1 Kraftwerk allgemein'!$F$16+$F56,
('2.5 CAPEX'!$J59+SUM(OFFSET('2.5 CAPEX'!BR59,0,-MIN(MAX($F56-1-('2.1 Kraftwerk allgemein'!$F$16-'1.1 Allgemein'!$I$22+1),0),COLUMN(BD56)-1-('2.1 Kraftwerk allgemein'!$F$16-'1.1 Allgemein'!$I$22+1)),1,MIN(MAX($F56-('2.1 Kraftwerk allgemein'!$F$16-'1.1 Allgemein'!$I$22+1),1),COLUMN(BD56)-('2.1 Kraftwerk allgemein'!$F$16-'1.1 Allgemein'!$I$22+1)))))/$F56,
SUM(OFFSET('2.5 CAPEX'!BR59,0,-MIN($F56-1,COLUMN(BD56)-1),1,MIN($F56,COLUMN(BD56))))/$F56)))))))</f>
        <v>0</v>
      </c>
      <c r="BN56" s="199">
        <f ca="1">IF('2.1 Kraftwerk allgemein'!$F$15&lt;'1.1 Allgemein'!$I$22,
IF(OR(ISNUMBER($D56)=FALSE,$F56=""),"",
IF(AND('2.5 CAPEX'!$L59&lt;&gt;"x",'2.5 CAPEX'!$M59&lt;&gt;"x"),0,
IF($F56=0,0,
IF(BN$4&lt;'2.1 Kraftwerk allgemein'!$F$16,0,
IF(BN$4='2.1 Kraftwerk allgemein'!$F$16,'2.5 CAPEX'!$J59/$F56,
IF(BN$4&lt;'2.1 Kraftwerk allgemein'!$F$16+$F56,
('2.5 CAPEX'!$J59+SUM(OFFSET('2.5 CAPEX'!BS59,0,-MIN(MAX($F56-1-('2.1 Kraftwerk allgemein'!$F$16-'2.1 Kraftwerk allgemein'!$F$15+1),0),COLUMN(BE56)-1-('2.1 Kraftwerk allgemein'!$F$16-'2.1 Kraftwerk allgemein'!$F$15+1)),1,MIN(MAX($F56-('2.1 Kraftwerk allgemein'!$F$16-'2.1 Kraftwerk allgemein'!$F$15+1),1),COLUMN(BE56)-('2.1 Kraftwerk allgemein'!$F$16-'2.1 Kraftwerk allgemein'!$F$15+1)))))/$F56,
SUM(OFFSET('2.5 CAPEX'!BS59,0,-MIN($F56-1,COLUMN(BE56)-1),1,MIN($F56,COLUMN(BE56))))/$F56)))))),
IF(OR(ISNUMBER($D56)=FALSE,$F56=""),"",
IF(AND('2.5 CAPEX'!$L59&lt;&gt;"x",'2.5 CAPEX'!$M59&lt;&gt;"x"),0,
IF($F56=0,0,
IF(BN$4&lt;'2.1 Kraftwerk allgemein'!$F$16,0,
IF(BN$4='2.1 Kraftwerk allgemein'!$F$16,'2.5 CAPEX'!$J59/$F56,
IF(BN$4&lt;'2.1 Kraftwerk allgemein'!$F$16+$F56,
('2.5 CAPEX'!$J59+SUM(OFFSET('2.5 CAPEX'!BS59,0,-MIN(MAX($F56-1-('2.1 Kraftwerk allgemein'!$F$16-'1.1 Allgemein'!$I$22+1),0),COLUMN(BE56)-1-('2.1 Kraftwerk allgemein'!$F$16-'1.1 Allgemein'!$I$22+1)),1,MIN(MAX($F56-('2.1 Kraftwerk allgemein'!$F$16-'1.1 Allgemein'!$I$22+1),1),COLUMN(BE56)-('2.1 Kraftwerk allgemein'!$F$16-'1.1 Allgemein'!$I$22+1)))))/$F56,
SUM(OFFSET('2.5 CAPEX'!BS59,0,-MIN($F56-1,COLUMN(BE56)-1),1,MIN($F56,COLUMN(BE56))))/$F56)))))))</f>
        <v>0</v>
      </c>
      <c r="BO56" s="199">
        <f ca="1">IF('2.1 Kraftwerk allgemein'!$F$15&lt;'1.1 Allgemein'!$I$22,
IF(OR(ISNUMBER($D56)=FALSE,$F56=""),"",
IF(AND('2.5 CAPEX'!$L59&lt;&gt;"x",'2.5 CAPEX'!$M59&lt;&gt;"x"),0,
IF($F56=0,0,
IF(BO$4&lt;'2.1 Kraftwerk allgemein'!$F$16,0,
IF(BO$4='2.1 Kraftwerk allgemein'!$F$16,'2.5 CAPEX'!$J59/$F56,
IF(BO$4&lt;'2.1 Kraftwerk allgemein'!$F$16+$F56,
('2.5 CAPEX'!$J59+SUM(OFFSET('2.5 CAPEX'!BT59,0,-MIN(MAX($F56-1-('2.1 Kraftwerk allgemein'!$F$16-'2.1 Kraftwerk allgemein'!$F$15+1),0),COLUMN(BF56)-1-('2.1 Kraftwerk allgemein'!$F$16-'2.1 Kraftwerk allgemein'!$F$15+1)),1,MIN(MAX($F56-('2.1 Kraftwerk allgemein'!$F$16-'2.1 Kraftwerk allgemein'!$F$15+1),1),COLUMN(BF56)-('2.1 Kraftwerk allgemein'!$F$16-'2.1 Kraftwerk allgemein'!$F$15+1)))))/$F56,
SUM(OFFSET('2.5 CAPEX'!BT59,0,-MIN($F56-1,COLUMN(BF56)-1),1,MIN($F56,COLUMN(BF56))))/$F56)))))),
IF(OR(ISNUMBER($D56)=FALSE,$F56=""),"",
IF(AND('2.5 CAPEX'!$L59&lt;&gt;"x",'2.5 CAPEX'!$M59&lt;&gt;"x"),0,
IF($F56=0,0,
IF(BO$4&lt;'2.1 Kraftwerk allgemein'!$F$16,0,
IF(BO$4='2.1 Kraftwerk allgemein'!$F$16,'2.5 CAPEX'!$J59/$F56,
IF(BO$4&lt;'2.1 Kraftwerk allgemein'!$F$16+$F56,
('2.5 CAPEX'!$J59+SUM(OFFSET('2.5 CAPEX'!BT59,0,-MIN(MAX($F56-1-('2.1 Kraftwerk allgemein'!$F$16-'1.1 Allgemein'!$I$22+1),0),COLUMN(BF56)-1-('2.1 Kraftwerk allgemein'!$F$16-'1.1 Allgemein'!$I$22+1)),1,MIN(MAX($F56-('2.1 Kraftwerk allgemein'!$F$16-'1.1 Allgemein'!$I$22+1),1),COLUMN(BF56)-('2.1 Kraftwerk allgemein'!$F$16-'1.1 Allgemein'!$I$22+1)))))/$F56,
SUM(OFFSET('2.5 CAPEX'!BT59,0,-MIN($F56-1,COLUMN(BF56)-1),1,MIN($F56,COLUMN(BF56))))/$F56)))))))</f>
        <v>0</v>
      </c>
      <c r="BP56" s="199">
        <f ca="1">IF('2.1 Kraftwerk allgemein'!$F$15&lt;'1.1 Allgemein'!$I$22,
IF(OR(ISNUMBER($D56)=FALSE,$F56=""),"",
IF(AND('2.5 CAPEX'!$L59&lt;&gt;"x",'2.5 CAPEX'!$M59&lt;&gt;"x"),0,
IF($F56=0,0,
IF(BP$4&lt;'2.1 Kraftwerk allgemein'!$F$16,0,
IF(BP$4='2.1 Kraftwerk allgemein'!$F$16,'2.5 CAPEX'!$J59/$F56,
IF(BP$4&lt;'2.1 Kraftwerk allgemein'!$F$16+$F56,
('2.5 CAPEX'!$J59+SUM(OFFSET('2.5 CAPEX'!BU59,0,-MIN(MAX($F56-1-('2.1 Kraftwerk allgemein'!$F$16-'2.1 Kraftwerk allgemein'!$F$15+1),0),COLUMN(BG56)-1-('2.1 Kraftwerk allgemein'!$F$16-'2.1 Kraftwerk allgemein'!$F$15+1)),1,MIN(MAX($F56-('2.1 Kraftwerk allgemein'!$F$16-'2.1 Kraftwerk allgemein'!$F$15+1),1),COLUMN(BG56)-('2.1 Kraftwerk allgemein'!$F$16-'2.1 Kraftwerk allgemein'!$F$15+1)))))/$F56,
SUM(OFFSET('2.5 CAPEX'!BU59,0,-MIN($F56-1,COLUMN(BG56)-1),1,MIN($F56,COLUMN(BG56))))/$F56)))))),
IF(OR(ISNUMBER($D56)=FALSE,$F56=""),"",
IF(AND('2.5 CAPEX'!$L59&lt;&gt;"x",'2.5 CAPEX'!$M59&lt;&gt;"x"),0,
IF($F56=0,0,
IF(BP$4&lt;'2.1 Kraftwerk allgemein'!$F$16,0,
IF(BP$4='2.1 Kraftwerk allgemein'!$F$16,'2.5 CAPEX'!$J59/$F56,
IF(BP$4&lt;'2.1 Kraftwerk allgemein'!$F$16+$F56,
('2.5 CAPEX'!$J59+SUM(OFFSET('2.5 CAPEX'!BU59,0,-MIN(MAX($F56-1-('2.1 Kraftwerk allgemein'!$F$16-'1.1 Allgemein'!$I$22+1),0),COLUMN(BG56)-1-('2.1 Kraftwerk allgemein'!$F$16-'1.1 Allgemein'!$I$22+1)),1,MIN(MAX($F56-('2.1 Kraftwerk allgemein'!$F$16-'1.1 Allgemein'!$I$22+1),1),COLUMN(BG56)-('2.1 Kraftwerk allgemein'!$F$16-'1.1 Allgemein'!$I$22+1)))))/$F56,
SUM(OFFSET('2.5 CAPEX'!BU59,0,-MIN($F56-1,COLUMN(BG56)-1),1,MIN($F56,COLUMN(BG56))))/$F56)))))))</f>
        <v>0</v>
      </c>
      <c r="BQ56" s="199">
        <f ca="1">IF('2.1 Kraftwerk allgemein'!$F$15&lt;'1.1 Allgemein'!$I$22,
IF(OR(ISNUMBER($D56)=FALSE,$F56=""),"",
IF(AND('2.5 CAPEX'!$L59&lt;&gt;"x",'2.5 CAPEX'!$M59&lt;&gt;"x"),0,
IF($F56=0,0,
IF(BQ$4&lt;'2.1 Kraftwerk allgemein'!$F$16,0,
IF(BQ$4='2.1 Kraftwerk allgemein'!$F$16,'2.5 CAPEX'!$J59/$F56,
IF(BQ$4&lt;'2.1 Kraftwerk allgemein'!$F$16+$F56,
('2.5 CAPEX'!$J59+SUM(OFFSET('2.5 CAPEX'!BV59,0,-MIN(MAX($F56-1-('2.1 Kraftwerk allgemein'!$F$16-'2.1 Kraftwerk allgemein'!$F$15+1),0),COLUMN(BH56)-1-('2.1 Kraftwerk allgemein'!$F$16-'2.1 Kraftwerk allgemein'!$F$15+1)),1,MIN(MAX($F56-('2.1 Kraftwerk allgemein'!$F$16-'2.1 Kraftwerk allgemein'!$F$15+1),1),COLUMN(BH56)-('2.1 Kraftwerk allgemein'!$F$16-'2.1 Kraftwerk allgemein'!$F$15+1)))))/$F56,
SUM(OFFSET('2.5 CAPEX'!BV59,0,-MIN($F56-1,COLUMN(BH56)-1),1,MIN($F56,COLUMN(BH56))))/$F56)))))),
IF(OR(ISNUMBER($D56)=FALSE,$F56=""),"",
IF(AND('2.5 CAPEX'!$L59&lt;&gt;"x",'2.5 CAPEX'!$M59&lt;&gt;"x"),0,
IF($F56=0,0,
IF(BQ$4&lt;'2.1 Kraftwerk allgemein'!$F$16,0,
IF(BQ$4='2.1 Kraftwerk allgemein'!$F$16,'2.5 CAPEX'!$J59/$F56,
IF(BQ$4&lt;'2.1 Kraftwerk allgemein'!$F$16+$F56,
('2.5 CAPEX'!$J59+SUM(OFFSET('2.5 CAPEX'!BV59,0,-MIN(MAX($F56-1-('2.1 Kraftwerk allgemein'!$F$16-'1.1 Allgemein'!$I$22+1),0),COLUMN(BH56)-1-('2.1 Kraftwerk allgemein'!$F$16-'1.1 Allgemein'!$I$22+1)),1,MIN(MAX($F56-('2.1 Kraftwerk allgemein'!$F$16-'1.1 Allgemein'!$I$22+1),1),COLUMN(BH56)-('2.1 Kraftwerk allgemein'!$F$16-'1.1 Allgemein'!$I$22+1)))))/$F56,
SUM(OFFSET('2.5 CAPEX'!BV59,0,-MIN($F56-1,COLUMN(BH56)-1),1,MIN($F56,COLUMN(BH56))))/$F56)))))))</f>
        <v>0</v>
      </c>
      <c r="BR56" s="199">
        <f ca="1">IF('2.1 Kraftwerk allgemein'!$F$15&lt;'1.1 Allgemein'!$I$22,
IF(OR(ISNUMBER($D56)=FALSE,$F56=""),"",
IF(AND('2.5 CAPEX'!$L59&lt;&gt;"x",'2.5 CAPEX'!$M59&lt;&gt;"x"),0,
IF($F56=0,0,
IF(BR$4&lt;'2.1 Kraftwerk allgemein'!$F$16,0,
IF(BR$4='2.1 Kraftwerk allgemein'!$F$16,'2.5 CAPEX'!$J59/$F56,
IF(BR$4&lt;'2.1 Kraftwerk allgemein'!$F$16+$F56,
('2.5 CAPEX'!$J59+SUM(OFFSET('2.5 CAPEX'!BW59,0,-MIN(MAX($F56-1-('2.1 Kraftwerk allgemein'!$F$16-'2.1 Kraftwerk allgemein'!$F$15+1),0),COLUMN(BI56)-1-('2.1 Kraftwerk allgemein'!$F$16-'2.1 Kraftwerk allgemein'!$F$15+1)),1,MIN(MAX($F56-('2.1 Kraftwerk allgemein'!$F$16-'2.1 Kraftwerk allgemein'!$F$15+1),1),COLUMN(BI56)-('2.1 Kraftwerk allgemein'!$F$16-'2.1 Kraftwerk allgemein'!$F$15+1)))))/$F56,
SUM(OFFSET('2.5 CAPEX'!BW59,0,-MIN($F56-1,COLUMN(BI56)-1),1,MIN($F56,COLUMN(BI56))))/$F56)))))),
IF(OR(ISNUMBER($D56)=FALSE,$F56=""),"",
IF(AND('2.5 CAPEX'!$L59&lt;&gt;"x",'2.5 CAPEX'!$M59&lt;&gt;"x"),0,
IF($F56=0,0,
IF(BR$4&lt;'2.1 Kraftwerk allgemein'!$F$16,0,
IF(BR$4='2.1 Kraftwerk allgemein'!$F$16,'2.5 CAPEX'!$J59/$F56,
IF(BR$4&lt;'2.1 Kraftwerk allgemein'!$F$16+$F56,
('2.5 CAPEX'!$J59+SUM(OFFSET('2.5 CAPEX'!BW59,0,-MIN(MAX($F56-1-('2.1 Kraftwerk allgemein'!$F$16-'1.1 Allgemein'!$I$22+1),0),COLUMN(BI56)-1-('2.1 Kraftwerk allgemein'!$F$16-'1.1 Allgemein'!$I$22+1)),1,MIN(MAX($F56-('2.1 Kraftwerk allgemein'!$F$16-'1.1 Allgemein'!$I$22+1),1),COLUMN(BI56)-('2.1 Kraftwerk allgemein'!$F$16-'1.1 Allgemein'!$I$22+1)))))/$F56,
SUM(OFFSET('2.5 CAPEX'!BW59,0,-MIN($F56-1,COLUMN(BI56)-1),1,MIN($F56,COLUMN(BI56))))/$F56)))))))</f>
        <v>0</v>
      </c>
      <c r="BS56" s="199">
        <f ca="1">IF('2.1 Kraftwerk allgemein'!$F$15&lt;'1.1 Allgemein'!$I$22,
IF(OR(ISNUMBER($D56)=FALSE,$F56=""),"",
IF(AND('2.5 CAPEX'!$L59&lt;&gt;"x",'2.5 CAPEX'!$M59&lt;&gt;"x"),0,
IF($F56=0,0,
IF(BS$4&lt;'2.1 Kraftwerk allgemein'!$F$16,0,
IF(BS$4='2.1 Kraftwerk allgemein'!$F$16,'2.5 CAPEX'!$J59/$F56,
IF(BS$4&lt;'2.1 Kraftwerk allgemein'!$F$16+$F56,
('2.5 CAPEX'!$J59+SUM(OFFSET('2.5 CAPEX'!BX59,0,-MIN(MAX($F56-1-('2.1 Kraftwerk allgemein'!$F$16-'2.1 Kraftwerk allgemein'!$F$15+1),0),COLUMN(BJ56)-1-('2.1 Kraftwerk allgemein'!$F$16-'2.1 Kraftwerk allgemein'!$F$15+1)),1,MIN(MAX($F56-('2.1 Kraftwerk allgemein'!$F$16-'2.1 Kraftwerk allgemein'!$F$15+1),1),COLUMN(BJ56)-('2.1 Kraftwerk allgemein'!$F$16-'2.1 Kraftwerk allgemein'!$F$15+1)))))/$F56,
SUM(OFFSET('2.5 CAPEX'!BX59,0,-MIN($F56-1,COLUMN(BJ56)-1),1,MIN($F56,COLUMN(BJ56))))/$F56)))))),
IF(OR(ISNUMBER($D56)=FALSE,$F56=""),"",
IF(AND('2.5 CAPEX'!$L59&lt;&gt;"x",'2.5 CAPEX'!$M59&lt;&gt;"x"),0,
IF($F56=0,0,
IF(BS$4&lt;'2.1 Kraftwerk allgemein'!$F$16,0,
IF(BS$4='2.1 Kraftwerk allgemein'!$F$16,'2.5 CAPEX'!$J59/$F56,
IF(BS$4&lt;'2.1 Kraftwerk allgemein'!$F$16+$F56,
('2.5 CAPEX'!$J59+SUM(OFFSET('2.5 CAPEX'!BX59,0,-MIN(MAX($F56-1-('2.1 Kraftwerk allgemein'!$F$16-'1.1 Allgemein'!$I$22+1),0),COLUMN(BJ56)-1-('2.1 Kraftwerk allgemein'!$F$16-'1.1 Allgemein'!$I$22+1)),1,MIN(MAX($F56-('2.1 Kraftwerk allgemein'!$F$16-'1.1 Allgemein'!$I$22+1),1),COLUMN(BJ56)-('2.1 Kraftwerk allgemein'!$F$16-'1.1 Allgemein'!$I$22+1)))))/$F56,
SUM(OFFSET('2.5 CAPEX'!BX59,0,-MIN($F56-1,COLUMN(BJ56)-1),1,MIN($F56,COLUMN(BJ56))))/$F56)))))))</f>
        <v>0</v>
      </c>
      <c r="BT56" s="199">
        <f ca="1">IF('2.1 Kraftwerk allgemein'!$F$15&lt;'1.1 Allgemein'!$I$22,
IF(OR(ISNUMBER($D56)=FALSE,$F56=""),"",
IF(AND('2.5 CAPEX'!$L59&lt;&gt;"x",'2.5 CAPEX'!$M59&lt;&gt;"x"),0,
IF($F56=0,0,
IF(BT$4&lt;'2.1 Kraftwerk allgemein'!$F$16,0,
IF(BT$4='2.1 Kraftwerk allgemein'!$F$16,'2.5 CAPEX'!$J59/$F56,
IF(BT$4&lt;'2.1 Kraftwerk allgemein'!$F$16+$F56,
('2.5 CAPEX'!$J59+SUM(OFFSET('2.5 CAPEX'!BY59,0,-MIN(MAX($F56-1-('2.1 Kraftwerk allgemein'!$F$16-'2.1 Kraftwerk allgemein'!$F$15+1),0),COLUMN(BK56)-1-('2.1 Kraftwerk allgemein'!$F$16-'2.1 Kraftwerk allgemein'!$F$15+1)),1,MIN(MAX($F56-('2.1 Kraftwerk allgemein'!$F$16-'2.1 Kraftwerk allgemein'!$F$15+1),1),COLUMN(BK56)-('2.1 Kraftwerk allgemein'!$F$16-'2.1 Kraftwerk allgemein'!$F$15+1)))))/$F56,
SUM(OFFSET('2.5 CAPEX'!BY59,0,-MIN($F56-1,COLUMN(BK56)-1),1,MIN($F56,COLUMN(BK56))))/$F56)))))),
IF(OR(ISNUMBER($D56)=FALSE,$F56=""),"",
IF(AND('2.5 CAPEX'!$L59&lt;&gt;"x",'2.5 CAPEX'!$M59&lt;&gt;"x"),0,
IF($F56=0,0,
IF(BT$4&lt;'2.1 Kraftwerk allgemein'!$F$16,0,
IF(BT$4='2.1 Kraftwerk allgemein'!$F$16,'2.5 CAPEX'!$J59/$F56,
IF(BT$4&lt;'2.1 Kraftwerk allgemein'!$F$16+$F56,
('2.5 CAPEX'!$J59+SUM(OFFSET('2.5 CAPEX'!BY59,0,-MIN(MAX($F56-1-('2.1 Kraftwerk allgemein'!$F$16-'1.1 Allgemein'!$I$22+1),0),COLUMN(BK56)-1-('2.1 Kraftwerk allgemein'!$F$16-'1.1 Allgemein'!$I$22+1)),1,MIN(MAX($F56-('2.1 Kraftwerk allgemein'!$F$16-'1.1 Allgemein'!$I$22+1),1),COLUMN(BK56)-('2.1 Kraftwerk allgemein'!$F$16-'1.1 Allgemein'!$I$22+1)))))/$F56,
SUM(OFFSET('2.5 CAPEX'!BY59,0,-MIN($F56-1,COLUMN(BK56)-1),1,MIN($F56,COLUMN(BK56))))/$F56)))))))</f>
        <v>0</v>
      </c>
      <c r="BU56" s="199">
        <f ca="1">IF('2.1 Kraftwerk allgemein'!$F$15&lt;'1.1 Allgemein'!$I$22,
IF(OR(ISNUMBER($D56)=FALSE,$F56=""),"",
IF(AND('2.5 CAPEX'!$L59&lt;&gt;"x",'2.5 CAPEX'!$M59&lt;&gt;"x"),0,
IF($F56=0,0,
IF(BU$4&lt;'2.1 Kraftwerk allgemein'!$F$16,0,
IF(BU$4='2.1 Kraftwerk allgemein'!$F$16,'2.5 CAPEX'!$J59/$F56,
IF(BU$4&lt;'2.1 Kraftwerk allgemein'!$F$16+$F56,
('2.5 CAPEX'!$J59+SUM(OFFSET('2.5 CAPEX'!BZ59,0,-MIN(MAX($F56-1-('2.1 Kraftwerk allgemein'!$F$16-'2.1 Kraftwerk allgemein'!$F$15+1),0),COLUMN(BL56)-1-('2.1 Kraftwerk allgemein'!$F$16-'2.1 Kraftwerk allgemein'!$F$15+1)),1,MIN(MAX($F56-('2.1 Kraftwerk allgemein'!$F$16-'2.1 Kraftwerk allgemein'!$F$15+1),1),COLUMN(BL56)-('2.1 Kraftwerk allgemein'!$F$16-'2.1 Kraftwerk allgemein'!$F$15+1)))))/$F56,
SUM(OFFSET('2.5 CAPEX'!BZ59,0,-MIN($F56-1,COLUMN(BL56)-1),1,MIN($F56,COLUMN(BL56))))/$F56)))))),
IF(OR(ISNUMBER($D56)=FALSE,$F56=""),"",
IF(AND('2.5 CAPEX'!$L59&lt;&gt;"x",'2.5 CAPEX'!$M59&lt;&gt;"x"),0,
IF($F56=0,0,
IF(BU$4&lt;'2.1 Kraftwerk allgemein'!$F$16,0,
IF(BU$4='2.1 Kraftwerk allgemein'!$F$16,'2.5 CAPEX'!$J59/$F56,
IF(BU$4&lt;'2.1 Kraftwerk allgemein'!$F$16+$F56,
('2.5 CAPEX'!$J59+SUM(OFFSET('2.5 CAPEX'!BZ59,0,-MIN(MAX($F56-1-('2.1 Kraftwerk allgemein'!$F$16-'1.1 Allgemein'!$I$22+1),0),COLUMN(BL56)-1-('2.1 Kraftwerk allgemein'!$F$16-'1.1 Allgemein'!$I$22+1)),1,MIN(MAX($F56-('2.1 Kraftwerk allgemein'!$F$16-'1.1 Allgemein'!$I$22+1),1),COLUMN(BL56)-('2.1 Kraftwerk allgemein'!$F$16-'1.1 Allgemein'!$I$22+1)))))/$F56,
SUM(OFFSET('2.5 CAPEX'!BZ59,0,-MIN($F56-1,COLUMN(BL56)-1),1,MIN($F56,COLUMN(BL56))))/$F56)))))))</f>
        <v>0</v>
      </c>
      <c r="BV56" s="199">
        <f ca="1">IF('2.1 Kraftwerk allgemein'!$F$15&lt;'1.1 Allgemein'!$I$22,
IF(OR(ISNUMBER($D56)=FALSE,$F56=""),"",
IF(AND('2.5 CAPEX'!$L59&lt;&gt;"x",'2.5 CAPEX'!$M59&lt;&gt;"x"),0,
IF($F56=0,0,
IF(BV$4&lt;'2.1 Kraftwerk allgemein'!$F$16,0,
IF(BV$4='2.1 Kraftwerk allgemein'!$F$16,'2.5 CAPEX'!$J59/$F56,
IF(BV$4&lt;'2.1 Kraftwerk allgemein'!$F$16+$F56,
('2.5 CAPEX'!$J59+SUM(OFFSET('2.5 CAPEX'!CA59,0,-MIN(MAX($F56-1-('2.1 Kraftwerk allgemein'!$F$16-'2.1 Kraftwerk allgemein'!$F$15+1),0),COLUMN(BM56)-1-('2.1 Kraftwerk allgemein'!$F$16-'2.1 Kraftwerk allgemein'!$F$15+1)),1,MIN(MAX($F56-('2.1 Kraftwerk allgemein'!$F$16-'2.1 Kraftwerk allgemein'!$F$15+1),1),COLUMN(BM56)-('2.1 Kraftwerk allgemein'!$F$16-'2.1 Kraftwerk allgemein'!$F$15+1)))))/$F56,
SUM(OFFSET('2.5 CAPEX'!CA59,0,-MIN($F56-1,COLUMN(BM56)-1),1,MIN($F56,COLUMN(BM56))))/$F56)))))),
IF(OR(ISNUMBER($D56)=FALSE,$F56=""),"",
IF(AND('2.5 CAPEX'!$L59&lt;&gt;"x",'2.5 CAPEX'!$M59&lt;&gt;"x"),0,
IF($F56=0,0,
IF(BV$4&lt;'2.1 Kraftwerk allgemein'!$F$16,0,
IF(BV$4='2.1 Kraftwerk allgemein'!$F$16,'2.5 CAPEX'!$J59/$F56,
IF(BV$4&lt;'2.1 Kraftwerk allgemein'!$F$16+$F56,
('2.5 CAPEX'!$J59+SUM(OFFSET('2.5 CAPEX'!CA59,0,-MIN(MAX($F56-1-('2.1 Kraftwerk allgemein'!$F$16-'1.1 Allgemein'!$I$22+1),0),COLUMN(BM56)-1-('2.1 Kraftwerk allgemein'!$F$16-'1.1 Allgemein'!$I$22+1)),1,MIN(MAX($F56-('2.1 Kraftwerk allgemein'!$F$16-'1.1 Allgemein'!$I$22+1),1),COLUMN(BM56)-('2.1 Kraftwerk allgemein'!$F$16-'1.1 Allgemein'!$I$22+1)))))/$F56,
SUM(OFFSET('2.5 CAPEX'!CA59,0,-MIN($F56-1,COLUMN(BM56)-1),1,MIN($F56,COLUMN(BM56))))/$F56)))))))</f>
        <v>0</v>
      </c>
      <c r="BW56" s="199">
        <f ca="1">IF('2.1 Kraftwerk allgemein'!$F$15&lt;'1.1 Allgemein'!$I$22,
IF(OR(ISNUMBER($D56)=FALSE,$F56=""),"",
IF(AND('2.5 CAPEX'!$L59&lt;&gt;"x",'2.5 CAPEX'!$M59&lt;&gt;"x"),0,
IF($F56=0,0,
IF(BW$4&lt;'2.1 Kraftwerk allgemein'!$F$16,0,
IF(BW$4='2.1 Kraftwerk allgemein'!$F$16,'2.5 CAPEX'!$J59/$F56,
IF(BW$4&lt;'2.1 Kraftwerk allgemein'!$F$16+$F56,
('2.5 CAPEX'!$J59+SUM(OFFSET('2.5 CAPEX'!CB59,0,-MIN(MAX($F56-1-('2.1 Kraftwerk allgemein'!$F$16-'2.1 Kraftwerk allgemein'!$F$15+1),0),COLUMN(BN56)-1-('2.1 Kraftwerk allgemein'!$F$16-'2.1 Kraftwerk allgemein'!$F$15+1)),1,MIN(MAX($F56-('2.1 Kraftwerk allgemein'!$F$16-'2.1 Kraftwerk allgemein'!$F$15+1),1),COLUMN(BN56)-('2.1 Kraftwerk allgemein'!$F$16-'2.1 Kraftwerk allgemein'!$F$15+1)))))/$F56,
SUM(OFFSET('2.5 CAPEX'!CB59,0,-MIN($F56-1,COLUMN(BN56)-1),1,MIN($F56,COLUMN(BN56))))/$F56)))))),
IF(OR(ISNUMBER($D56)=FALSE,$F56=""),"",
IF(AND('2.5 CAPEX'!$L59&lt;&gt;"x",'2.5 CAPEX'!$M59&lt;&gt;"x"),0,
IF($F56=0,0,
IF(BW$4&lt;'2.1 Kraftwerk allgemein'!$F$16,0,
IF(BW$4='2.1 Kraftwerk allgemein'!$F$16,'2.5 CAPEX'!$J59/$F56,
IF(BW$4&lt;'2.1 Kraftwerk allgemein'!$F$16+$F56,
('2.5 CAPEX'!$J59+SUM(OFFSET('2.5 CAPEX'!CB59,0,-MIN(MAX($F56-1-('2.1 Kraftwerk allgemein'!$F$16-'1.1 Allgemein'!$I$22+1),0),COLUMN(BN56)-1-('2.1 Kraftwerk allgemein'!$F$16-'1.1 Allgemein'!$I$22+1)),1,MIN(MAX($F56-('2.1 Kraftwerk allgemein'!$F$16-'1.1 Allgemein'!$I$22+1),1),COLUMN(BN56)-('2.1 Kraftwerk allgemein'!$F$16-'1.1 Allgemein'!$I$22+1)))))/$F56,
SUM(OFFSET('2.5 CAPEX'!CB59,0,-MIN($F56-1,COLUMN(BN56)-1),1,MIN($F56,COLUMN(BN56))))/$F56)))))))</f>
        <v>0</v>
      </c>
      <c r="BX56" s="199">
        <f ca="1">IF('2.1 Kraftwerk allgemein'!$F$15&lt;'1.1 Allgemein'!$I$22,
IF(OR(ISNUMBER($D56)=FALSE,$F56=""),"",
IF(AND('2.5 CAPEX'!$L59&lt;&gt;"x",'2.5 CAPEX'!$M59&lt;&gt;"x"),0,
IF($F56=0,0,
IF(BX$4&lt;'2.1 Kraftwerk allgemein'!$F$16,0,
IF(BX$4='2.1 Kraftwerk allgemein'!$F$16,'2.5 CAPEX'!$J59/$F56,
IF(BX$4&lt;'2.1 Kraftwerk allgemein'!$F$16+$F56,
('2.5 CAPEX'!$J59+SUM(OFFSET('2.5 CAPEX'!CC59,0,-MIN(MAX($F56-1-('2.1 Kraftwerk allgemein'!$F$16-'2.1 Kraftwerk allgemein'!$F$15+1),0),COLUMN(BO56)-1-('2.1 Kraftwerk allgemein'!$F$16-'2.1 Kraftwerk allgemein'!$F$15+1)),1,MIN(MAX($F56-('2.1 Kraftwerk allgemein'!$F$16-'2.1 Kraftwerk allgemein'!$F$15+1),1),COLUMN(BO56)-('2.1 Kraftwerk allgemein'!$F$16-'2.1 Kraftwerk allgemein'!$F$15+1)))))/$F56,
SUM(OFFSET('2.5 CAPEX'!CC59,0,-MIN($F56-1,COLUMN(BO56)-1),1,MIN($F56,COLUMN(BO56))))/$F56)))))),
IF(OR(ISNUMBER($D56)=FALSE,$F56=""),"",
IF(AND('2.5 CAPEX'!$L59&lt;&gt;"x",'2.5 CAPEX'!$M59&lt;&gt;"x"),0,
IF($F56=0,0,
IF(BX$4&lt;'2.1 Kraftwerk allgemein'!$F$16,0,
IF(BX$4='2.1 Kraftwerk allgemein'!$F$16,'2.5 CAPEX'!$J59/$F56,
IF(BX$4&lt;'2.1 Kraftwerk allgemein'!$F$16+$F56,
('2.5 CAPEX'!$J59+SUM(OFFSET('2.5 CAPEX'!CC59,0,-MIN(MAX($F56-1-('2.1 Kraftwerk allgemein'!$F$16-'1.1 Allgemein'!$I$22+1),0),COLUMN(BO56)-1-('2.1 Kraftwerk allgemein'!$F$16-'1.1 Allgemein'!$I$22+1)),1,MIN(MAX($F56-('2.1 Kraftwerk allgemein'!$F$16-'1.1 Allgemein'!$I$22+1),1),COLUMN(BO56)-('2.1 Kraftwerk allgemein'!$F$16-'1.1 Allgemein'!$I$22+1)))))/$F56,
SUM(OFFSET('2.5 CAPEX'!CC59,0,-MIN($F56-1,COLUMN(BO56)-1),1,MIN($F56,COLUMN(BO56))))/$F56)))))))</f>
        <v>0</v>
      </c>
      <c r="BY56" s="199">
        <f ca="1">IF('2.1 Kraftwerk allgemein'!$F$15&lt;'1.1 Allgemein'!$I$22,
IF(OR(ISNUMBER($D56)=FALSE,$F56=""),"",
IF(AND('2.5 CAPEX'!$L59&lt;&gt;"x",'2.5 CAPEX'!$M59&lt;&gt;"x"),0,
IF($F56=0,0,
IF(BY$4&lt;'2.1 Kraftwerk allgemein'!$F$16,0,
IF(BY$4='2.1 Kraftwerk allgemein'!$F$16,'2.5 CAPEX'!$J59/$F56,
IF(BY$4&lt;'2.1 Kraftwerk allgemein'!$F$16+$F56,
('2.5 CAPEX'!$J59+SUM(OFFSET('2.5 CAPEX'!CD59,0,-MIN(MAX($F56-1-('2.1 Kraftwerk allgemein'!$F$16-'2.1 Kraftwerk allgemein'!$F$15+1),0),COLUMN(BP56)-1-('2.1 Kraftwerk allgemein'!$F$16-'2.1 Kraftwerk allgemein'!$F$15+1)),1,MIN(MAX($F56-('2.1 Kraftwerk allgemein'!$F$16-'2.1 Kraftwerk allgemein'!$F$15+1),1),COLUMN(BP56)-('2.1 Kraftwerk allgemein'!$F$16-'2.1 Kraftwerk allgemein'!$F$15+1)))))/$F56,
SUM(OFFSET('2.5 CAPEX'!CD59,0,-MIN($F56-1,COLUMN(BP56)-1),1,MIN($F56,COLUMN(BP56))))/$F56)))))),
IF(OR(ISNUMBER($D56)=FALSE,$F56=""),"",
IF(AND('2.5 CAPEX'!$L59&lt;&gt;"x",'2.5 CAPEX'!$M59&lt;&gt;"x"),0,
IF($F56=0,0,
IF(BY$4&lt;'2.1 Kraftwerk allgemein'!$F$16,0,
IF(BY$4='2.1 Kraftwerk allgemein'!$F$16,'2.5 CAPEX'!$J59/$F56,
IF(BY$4&lt;'2.1 Kraftwerk allgemein'!$F$16+$F56,
('2.5 CAPEX'!$J59+SUM(OFFSET('2.5 CAPEX'!CD59,0,-MIN(MAX($F56-1-('2.1 Kraftwerk allgemein'!$F$16-'1.1 Allgemein'!$I$22+1),0),COLUMN(BP56)-1-('2.1 Kraftwerk allgemein'!$F$16-'1.1 Allgemein'!$I$22+1)),1,MIN(MAX($F56-('2.1 Kraftwerk allgemein'!$F$16-'1.1 Allgemein'!$I$22+1),1),COLUMN(BP56)-('2.1 Kraftwerk allgemein'!$F$16-'1.1 Allgemein'!$I$22+1)))))/$F56,
SUM(OFFSET('2.5 CAPEX'!CD59,0,-MIN($F56-1,COLUMN(BP56)-1),1,MIN($F56,COLUMN(BP56))))/$F56)))))))</f>
        <v>0</v>
      </c>
      <c r="BZ56" s="199">
        <f ca="1">IF('2.1 Kraftwerk allgemein'!$F$15&lt;'1.1 Allgemein'!$I$22,
IF(OR(ISNUMBER($D56)=FALSE,$F56=""),"",
IF(AND('2.5 CAPEX'!$L59&lt;&gt;"x",'2.5 CAPEX'!$M59&lt;&gt;"x"),0,
IF($F56=0,0,
IF(BZ$4&lt;'2.1 Kraftwerk allgemein'!$F$16,0,
IF(BZ$4='2.1 Kraftwerk allgemein'!$F$16,'2.5 CAPEX'!$J59/$F56,
IF(BZ$4&lt;'2.1 Kraftwerk allgemein'!$F$16+$F56,
('2.5 CAPEX'!$J59+SUM(OFFSET('2.5 CAPEX'!CE59,0,-MIN(MAX($F56-1-('2.1 Kraftwerk allgemein'!$F$16-'2.1 Kraftwerk allgemein'!$F$15+1),0),COLUMN(BQ56)-1-('2.1 Kraftwerk allgemein'!$F$16-'2.1 Kraftwerk allgemein'!$F$15+1)),1,MIN(MAX($F56-('2.1 Kraftwerk allgemein'!$F$16-'2.1 Kraftwerk allgemein'!$F$15+1),1),COLUMN(BQ56)-('2.1 Kraftwerk allgemein'!$F$16-'2.1 Kraftwerk allgemein'!$F$15+1)))))/$F56,
SUM(OFFSET('2.5 CAPEX'!CE59,0,-MIN($F56-1,COLUMN(BQ56)-1),1,MIN($F56,COLUMN(BQ56))))/$F56)))))),
IF(OR(ISNUMBER($D56)=FALSE,$F56=""),"",
IF(AND('2.5 CAPEX'!$L59&lt;&gt;"x",'2.5 CAPEX'!$M59&lt;&gt;"x"),0,
IF($F56=0,0,
IF(BZ$4&lt;'2.1 Kraftwerk allgemein'!$F$16,0,
IF(BZ$4='2.1 Kraftwerk allgemein'!$F$16,'2.5 CAPEX'!$J59/$F56,
IF(BZ$4&lt;'2.1 Kraftwerk allgemein'!$F$16+$F56,
('2.5 CAPEX'!$J59+SUM(OFFSET('2.5 CAPEX'!CE59,0,-MIN(MAX($F56-1-('2.1 Kraftwerk allgemein'!$F$16-'1.1 Allgemein'!$I$22+1),0),COLUMN(BQ56)-1-('2.1 Kraftwerk allgemein'!$F$16-'1.1 Allgemein'!$I$22+1)),1,MIN(MAX($F56-('2.1 Kraftwerk allgemein'!$F$16-'1.1 Allgemein'!$I$22+1),1),COLUMN(BQ56)-('2.1 Kraftwerk allgemein'!$F$16-'1.1 Allgemein'!$I$22+1)))))/$F56,
SUM(OFFSET('2.5 CAPEX'!CE59,0,-MIN($F56-1,COLUMN(BQ56)-1),1,MIN($F56,COLUMN(BQ56))))/$F56)))))))</f>
        <v>0</v>
      </c>
      <c r="CA56" s="199">
        <f ca="1">IF('2.1 Kraftwerk allgemein'!$F$15&lt;'1.1 Allgemein'!$I$22,
IF(OR(ISNUMBER($D56)=FALSE,$F56=""),"",
IF(AND('2.5 CAPEX'!$L59&lt;&gt;"x",'2.5 CAPEX'!$M59&lt;&gt;"x"),0,
IF($F56=0,0,
IF(CA$4&lt;'2.1 Kraftwerk allgemein'!$F$16,0,
IF(CA$4='2.1 Kraftwerk allgemein'!$F$16,'2.5 CAPEX'!$J59/$F56,
IF(CA$4&lt;'2.1 Kraftwerk allgemein'!$F$16+$F56,
('2.5 CAPEX'!$J59+SUM(OFFSET('2.5 CAPEX'!CF59,0,-MIN(MAX($F56-1-('2.1 Kraftwerk allgemein'!$F$16-'2.1 Kraftwerk allgemein'!$F$15+1),0),COLUMN(BR56)-1-('2.1 Kraftwerk allgemein'!$F$16-'2.1 Kraftwerk allgemein'!$F$15+1)),1,MIN(MAX($F56-('2.1 Kraftwerk allgemein'!$F$16-'2.1 Kraftwerk allgemein'!$F$15+1),1),COLUMN(BR56)-('2.1 Kraftwerk allgemein'!$F$16-'2.1 Kraftwerk allgemein'!$F$15+1)))))/$F56,
SUM(OFFSET('2.5 CAPEX'!CF59,0,-MIN($F56-1,COLUMN(BR56)-1),1,MIN($F56,COLUMN(BR56))))/$F56)))))),
IF(OR(ISNUMBER($D56)=FALSE,$F56=""),"",
IF(AND('2.5 CAPEX'!$L59&lt;&gt;"x",'2.5 CAPEX'!$M59&lt;&gt;"x"),0,
IF($F56=0,0,
IF(CA$4&lt;'2.1 Kraftwerk allgemein'!$F$16,0,
IF(CA$4='2.1 Kraftwerk allgemein'!$F$16,'2.5 CAPEX'!$J59/$F56,
IF(CA$4&lt;'2.1 Kraftwerk allgemein'!$F$16+$F56,
('2.5 CAPEX'!$J59+SUM(OFFSET('2.5 CAPEX'!CF59,0,-MIN(MAX($F56-1-('2.1 Kraftwerk allgemein'!$F$16-'1.1 Allgemein'!$I$22+1),0),COLUMN(BR56)-1-('2.1 Kraftwerk allgemein'!$F$16-'1.1 Allgemein'!$I$22+1)),1,MIN(MAX($F56-('2.1 Kraftwerk allgemein'!$F$16-'1.1 Allgemein'!$I$22+1),1),COLUMN(BR56)-('2.1 Kraftwerk allgemein'!$F$16-'1.1 Allgemein'!$I$22+1)))))/$F56,
SUM(OFFSET('2.5 CAPEX'!CF59,0,-MIN($F56-1,COLUMN(BR56)-1),1,MIN($F56,COLUMN(BR56))))/$F56)))))))</f>
        <v>0</v>
      </c>
      <c r="CB56" s="199">
        <f ca="1">IF('2.1 Kraftwerk allgemein'!$F$15&lt;'1.1 Allgemein'!$I$22,
IF(OR(ISNUMBER($D56)=FALSE,$F56=""),"",
IF(AND('2.5 CAPEX'!$L59&lt;&gt;"x",'2.5 CAPEX'!$M59&lt;&gt;"x"),0,
IF($F56=0,0,
IF(CB$4&lt;'2.1 Kraftwerk allgemein'!$F$16,0,
IF(CB$4='2.1 Kraftwerk allgemein'!$F$16,'2.5 CAPEX'!$J59/$F56,
IF(CB$4&lt;'2.1 Kraftwerk allgemein'!$F$16+$F56,
('2.5 CAPEX'!$J59+SUM(OFFSET('2.5 CAPEX'!CG59,0,-MIN(MAX($F56-1-('2.1 Kraftwerk allgemein'!$F$16-'2.1 Kraftwerk allgemein'!$F$15+1),0),COLUMN(BS56)-1-('2.1 Kraftwerk allgemein'!$F$16-'2.1 Kraftwerk allgemein'!$F$15+1)),1,MIN(MAX($F56-('2.1 Kraftwerk allgemein'!$F$16-'2.1 Kraftwerk allgemein'!$F$15+1),1),COLUMN(BS56)-('2.1 Kraftwerk allgemein'!$F$16-'2.1 Kraftwerk allgemein'!$F$15+1)))))/$F56,
SUM(OFFSET('2.5 CAPEX'!CG59,0,-MIN($F56-1,COLUMN(BS56)-1),1,MIN($F56,COLUMN(BS56))))/$F56)))))),
IF(OR(ISNUMBER($D56)=FALSE,$F56=""),"",
IF(AND('2.5 CAPEX'!$L59&lt;&gt;"x",'2.5 CAPEX'!$M59&lt;&gt;"x"),0,
IF($F56=0,0,
IF(CB$4&lt;'2.1 Kraftwerk allgemein'!$F$16,0,
IF(CB$4='2.1 Kraftwerk allgemein'!$F$16,'2.5 CAPEX'!$J59/$F56,
IF(CB$4&lt;'2.1 Kraftwerk allgemein'!$F$16+$F56,
('2.5 CAPEX'!$J59+SUM(OFFSET('2.5 CAPEX'!CG59,0,-MIN(MAX($F56-1-('2.1 Kraftwerk allgemein'!$F$16-'1.1 Allgemein'!$I$22+1),0),COLUMN(BS56)-1-('2.1 Kraftwerk allgemein'!$F$16-'1.1 Allgemein'!$I$22+1)),1,MIN(MAX($F56-('2.1 Kraftwerk allgemein'!$F$16-'1.1 Allgemein'!$I$22+1),1),COLUMN(BS56)-('2.1 Kraftwerk allgemein'!$F$16-'1.1 Allgemein'!$I$22+1)))))/$F56,
SUM(OFFSET('2.5 CAPEX'!CG59,0,-MIN($F56-1,COLUMN(BS56)-1),1,MIN($F56,COLUMN(BS56))))/$F56)))))))</f>
        <v>0</v>
      </c>
      <c r="CC56" s="199">
        <f ca="1">IF('2.1 Kraftwerk allgemein'!$F$15&lt;'1.1 Allgemein'!$I$22,
IF(OR(ISNUMBER($D56)=FALSE,$F56=""),"",
IF(AND('2.5 CAPEX'!$L59&lt;&gt;"x",'2.5 CAPEX'!$M59&lt;&gt;"x"),0,
IF($F56=0,0,
IF(CC$4&lt;'2.1 Kraftwerk allgemein'!$F$16,0,
IF(CC$4='2.1 Kraftwerk allgemein'!$F$16,'2.5 CAPEX'!$J59/$F56,
IF(CC$4&lt;'2.1 Kraftwerk allgemein'!$F$16+$F56,
('2.5 CAPEX'!$J59+SUM(OFFSET('2.5 CAPEX'!CH59,0,-MIN(MAX($F56-1-('2.1 Kraftwerk allgemein'!$F$16-'2.1 Kraftwerk allgemein'!$F$15+1),0),COLUMN(BT56)-1-('2.1 Kraftwerk allgemein'!$F$16-'2.1 Kraftwerk allgemein'!$F$15+1)),1,MIN(MAX($F56-('2.1 Kraftwerk allgemein'!$F$16-'2.1 Kraftwerk allgemein'!$F$15+1),1),COLUMN(BT56)-('2.1 Kraftwerk allgemein'!$F$16-'2.1 Kraftwerk allgemein'!$F$15+1)))))/$F56,
SUM(OFFSET('2.5 CAPEX'!CH59,0,-MIN($F56-1,COLUMN(BT56)-1),1,MIN($F56,COLUMN(BT56))))/$F56)))))),
IF(OR(ISNUMBER($D56)=FALSE,$F56=""),"",
IF(AND('2.5 CAPEX'!$L59&lt;&gt;"x",'2.5 CAPEX'!$M59&lt;&gt;"x"),0,
IF($F56=0,0,
IF(CC$4&lt;'2.1 Kraftwerk allgemein'!$F$16,0,
IF(CC$4='2.1 Kraftwerk allgemein'!$F$16,'2.5 CAPEX'!$J59/$F56,
IF(CC$4&lt;'2.1 Kraftwerk allgemein'!$F$16+$F56,
('2.5 CAPEX'!$J59+SUM(OFFSET('2.5 CAPEX'!CH59,0,-MIN(MAX($F56-1-('2.1 Kraftwerk allgemein'!$F$16-'1.1 Allgemein'!$I$22+1),0),COLUMN(BT56)-1-('2.1 Kraftwerk allgemein'!$F$16-'1.1 Allgemein'!$I$22+1)),1,MIN(MAX($F56-('2.1 Kraftwerk allgemein'!$F$16-'1.1 Allgemein'!$I$22+1),1),COLUMN(BT56)-('2.1 Kraftwerk allgemein'!$F$16-'1.1 Allgemein'!$I$22+1)))))/$F56,
SUM(OFFSET('2.5 CAPEX'!CH59,0,-MIN($F56-1,COLUMN(BT56)-1),1,MIN($F56,COLUMN(BT56))))/$F56)))))))</f>
        <v>0</v>
      </c>
      <c r="CD56" s="199">
        <f ca="1">IF('2.1 Kraftwerk allgemein'!$F$15&lt;'1.1 Allgemein'!$I$22,
IF(OR(ISNUMBER($D56)=FALSE,$F56=""),"",
IF(AND('2.5 CAPEX'!$L59&lt;&gt;"x",'2.5 CAPEX'!$M59&lt;&gt;"x"),0,
IF($F56=0,0,
IF(CD$4&lt;'2.1 Kraftwerk allgemein'!$F$16,0,
IF(CD$4='2.1 Kraftwerk allgemein'!$F$16,'2.5 CAPEX'!$J59/$F56,
IF(CD$4&lt;'2.1 Kraftwerk allgemein'!$F$16+$F56,
('2.5 CAPEX'!$J59+SUM(OFFSET('2.5 CAPEX'!CI59,0,-MIN(MAX($F56-1-('2.1 Kraftwerk allgemein'!$F$16-'2.1 Kraftwerk allgemein'!$F$15+1),0),COLUMN(BU56)-1-('2.1 Kraftwerk allgemein'!$F$16-'2.1 Kraftwerk allgemein'!$F$15+1)),1,MIN(MAX($F56-('2.1 Kraftwerk allgemein'!$F$16-'2.1 Kraftwerk allgemein'!$F$15+1),1),COLUMN(BU56)-('2.1 Kraftwerk allgemein'!$F$16-'2.1 Kraftwerk allgemein'!$F$15+1)))))/$F56,
SUM(OFFSET('2.5 CAPEX'!CI59,0,-MIN($F56-1,COLUMN(BU56)-1),1,MIN($F56,COLUMN(BU56))))/$F56)))))),
IF(OR(ISNUMBER($D56)=FALSE,$F56=""),"",
IF(AND('2.5 CAPEX'!$L59&lt;&gt;"x",'2.5 CAPEX'!$M59&lt;&gt;"x"),0,
IF($F56=0,0,
IF(CD$4&lt;'2.1 Kraftwerk allgemein'!$F$16,0,
IF(CD$4='2.1 Kraftwerk allgemein'!$F$16,'2.5 CAPEX'!$J59/$F56,
IF(CD$4&lt;'2.1 Kraftwerk allgemein'!$F$16+$F56,
('2.5 CAPEX'!$J59+SUM(OFFSET('2.5 CAPEX'!CI59,0,-MIN(MAX($F56-1-('2.1 Kraftwerk allgemein'!$F$16-'1.1 Allgemein'!$I$22+1),0),COLUMN(BU56)-1-('2.1 Kraftwerk allgemein'!$F$16-'1.1 Allgemein'!$I$22+1)),1,MIN(MAX($F56-('2.1 Kraftwerk allgemein'!$F$16-'1.1 Allgemein'!$I$22+1),1),COLUMN(BU56)-('2.1 Kraftwerk allgemein'!$F$16-'1.1 Allgemein'!$I$22+1)))))/$F56,
SUM(OFFSET('2.5 CAPEX'!CI59,0,-MIN($F56-1,COLUMN(BU56)-1),1,MIN($F56,COLUMN(BU56))))/$F56)))))))</f>
        <v>0</v>
      </c>
      <c r="CE56" s="199">
        <f ca="1">IF('2.1 Kraftwerk allgemein'!$F$15&lt;'1.1 Allgemein'!$I$22,
IF(OR(ISNUMBER($D56)=FALSE,$F56=""),"",
IF(AND('2.5 CAPEX'!$L59&lt;&gt;"x",'2.5 CAPEX'!$M59&lt;&gt;"x"),0,
IF($F56=0,0,
IF(CE$4&lt;'2.1 Kraftwerk allgemein'!$F$16,0,
IF(CE$4='2.1 Kraftwerk allgemein'!$F$16,'2.5 CAPEX'!$J59/$F56,
IF(CE$4&lt;'2.1 Kraftwerk allgemein'!$F$16+$F56,
('2.5 CAPEX'!$J59+SUM(OFFSET('2.5 CAPEX'!CJ59,0,-MIN(MAX($F56-1-('2.1 Kraftwerk allgemein'!$F$16-'2.1 Kraftwerk allgemein'!$F$15+1),0),COLUMN(BV56)-1-('2.1 Kraftwerk allgemein'!$F$16-'2.1 Kraftwerk allgemein'!$F$15+1)),1,MIN(MAX($F56-('2.1 Kraftwerk allgemein'!$F$16-'2.1 Kraftwerk allgemein'!$F$15+1),1),COLUMN(BV56)-('2.1 Kraftwerk allgemein'!$F$16-'2.1 Kraftwerk allgemein'!$F$15+1)))))/$F56,
SUM(OFFSET('2.5 CAPEX'!CJ59,0,-MIN($F56-1,COLUMN(BV56)-1),1,MIN($F56,COLUMN(BV56))))/$F56)))))),
IF(OR(ISNUMBER($D56)=FALSE,$F56=""),"",
IF(AND('2.5 CAPEX'!$L59&lt;&gt;"x",'2.5 CAPEX'!$M59&lt;&gt;"x"),0,
IF($F56=0,0,
IF(CE$4&lt;'2.1 Kraftwerk allgemein'!$F$16,0,
IF(CE$4='2.1 Kraftwerk allgemein'!$F$16,'2.5 CAPEX'!$J59/$F56,
IF(CE$4&lt;'2.1 Kraftwerk allgemein'!$F$16+$F56,
('2.5 CAPEX'!$J59+SUM(OFFSET('2.5 CAPEX'!CJ59,0,-MIN(MAX($F56-1-('2.1 Kraftwerk allgemein'!$F$16-'1.1 Allgemein'!$I$22+1),0),COLUMN(BV56)-1-('2.1 Kraftwerk allgemein'!$F$16-'1.1 Allgemein'!$I$22+1)),1,MIN(MAX($F56-('2.1 Kraftwerk allgemein'!$F$16-'1.1 Allgemein'!$I$22+1),1),COLUMN(BV56)-('2.1 Kraftwerk allgemein'!$F$16-'1.1 Allgemein'!$I$22+1)))))/$F56,
SUM(OFFSET('2.5 CAPEX'!CJ59,0,-MIN($F56-1,COLUMN(BV56)-1),1,MIN($F56,COLUMN(BV56))))/$F56)))))))</f>
        <v>0</v>
      </c>
      <c r="CF56" s="199">
        <f ca="1">IF('2.1 Kraftwerk allgemein'!$F$15&lt;'1.1 Allgemein'!$I$22,
IF(OR(ISNUMBER($D56)=FALSE,$F56=""),"",
IF(AND('2.5 CAPEX'!$L59&lt;&gt;"x",'2.5 CAPEX'!$M59&lt;&gt;"x"),0,
IF($F56=0,0,
IF(CF$4&lt;'2.1 Kraftwerk allgemein'!$F$16,0,
IF(CF$4='2.1 Kraftwerk allgemein'!$F$16,'2.5 CAPEX'!$J59/$F56,
IF(CF$4&lt;'2.1 Kraftwerk allgemein'!$F$16+$F56,
('2.5 CAPEX'!$J59+SUM(OFFSET('2.5 CAPEX'!CK59,0,-MIN(MAX($F56-1-('2.1 Kraftwerk allgemein'!$F$16-'2.1 Kraftwerk allgemein'!$F$15+1),0),COLUMN(BW56)-1-('2.1 Kraftwerk allgemein'!$F$16-'2.1 Kraftwerk allgemein'!$F$15+1)),1,MIN(MAX($F56-('2.1 Kraftwerk allgemein'!$F$16-'2.1 Kraftwerk allgemein'!$F$15+1),1),COLUMN(BW56)-('2.1 Kraftwerk allgemein'!$F$16-'2.1 Kraftwerk allgemein'!$F$15+1)))))/$F56,
SUM(OFFSET('2.5 CAPEX'!CK59,0,-MIN($F56-1,COLUMN(BW56)-1),1,MIN($F56,COLUMN(BW56))))/$F56)))))),
IF(OR(ISNUMBER($D56)=FALSE,$F56=""),"",
IF(AND('2.5 CAPEX'!$L59&lt;&gt;"x",'2.5 CAPEX'!$M59&lt;&gt;"x"),0,
IF($F56=0,0,
IF(CF$4&lt;'2.1 Kraftwerk allgemein'!$F$16,0,
IF(CF$4='2.1 Kraftwerk allgemein'!$F$16,'2.5 CAPEX'!$J59/$F56,
IF(CF$4&lt;'2.1 Kraftwerk allgemein'!$F$16+$F56,
('2.5 CAPEX'!$J59+SUM(OFFSET('2.5 CAPEX'!CK59,0,-MIN(MAX($F56-1-('2.1 Kraftwerk allgemein'!$F$16-'1.1 Allgemein'!$I$22+1),0),COLUMN(BW56)-1-('2.1 Kraftwerk allgemein'!$F$16-'1.1 Allgemein'!$I$22+1)),1,MIN(MAX($F56-('2.1 Kraftwerk allgemein'!$F$16-'1.1 Allgemein'!$I$22+1),1),COLUMN(BW56)-('2.1 Kraftwerk allgemein'!$F$16-'1.1 Allgemein'!$I$22+1)))))/$F56,
SUM(OFFSET('2.5 CAPEX'!CK59,0,-MIN($F56-1,COLUMN(BW56)-1),1,MIN($F56,COLUMN(BW56))))/$F56)))))))</f>
        <v>0</v>
      </c>
      <c r="CG56" s="199">
        <f ca="1">IF('2.1 Kraftwerk allgemein'!$F$15&lt;'1.1 Allgemein'!$I$22,
IF(OR(ISNUMBER($D56)=FALSE,$F56=""),"",
IF(AND('2.5 CAPEX'!$L59&lt;&gt;"x",'2.5 CAPEX'!$M59&lt;&gt;"x"),0,
IF($F56=0,0,
IF(CG$4&lt;'2.1 Kraftwerk allgemein'!$F$16,0,
IF(CG$4='2.1 Kraftwerk allgemein'!$F$16,'2.5 CAPEX'!$J59/$F56,
IF(CG$4&lt;'2.1 Kraftwerk allgemein'!$F$16+$F56,
('2.5 CAPEX'!$J59+SUM(OFFSET('2.5 CAPEX'!CL59,0,-MIN(MAX($F56-1-('2.1 Kraftwerk allgemein'!$F$16-'2.1 Kraftwerk allgemein'!$F$15+1),0),COLUMN(BX56)-1-('2.1 Kraftwerk allgemein'!$F$16-'2.1 Kraftwerk allgemein'!$F$15+1)),1,MIN(MAX($F56-('2.1 Kraftwerk allgemein'!$F$16-'2.1 Kraftwerk allgemein'!$F$15+1),1),COLUMN(BX56)-('2.1 Kraftwerk allgemein'!$F$16-'2.1 Kraftwerk allgemein'!$F$15+1)))))/$F56,
SUM(OFFSET('2.5 CAPEX'!CL59,0,-MIN($F56-1,COLUMN(BX56)-1),1,MIN($F56,COLUMN(BX56))))/$F56)))))),
IF(OR(ISNUMBER($D56)=FALSE,$F56=""),"",
IF(AND('2.5 CAPEX'!$L59&lt;&gt;"x",'2.5 CAPEX'!$M59&lt;&gt;"x"),0,
IF($F56=0,0,
IF(CG$4&lt;'2.1 Kraftwerk allgemein'!$F$16,0,
IF(CG$4='2.1 Kraftwerk allgemein'!$F$16,'2.5 CAPEX'!$J59/$F56,
IF(CG$4&lt;'2.1 Kraftwerk allgemein'!$F$16+$F56,
('2.5 CAPEX'!$J59+SUM(OFFSET('2.5 CAPEX'!CL59,0,-MIN(MAX($F56-1-('2.1 Kraftwerk allgemein'!$F$16-'1.1 Allgemein'!$I$22+1),0),COLUMN(BX56)-1-('2.1 Kraftwerk allgemein'!$F$16-'1.1 Allgemein'!$I$22+1)),1,MIN(MAX($F56-('2.1 Kraftwerk allgemein'!$F$16-'1.1 Allgemein'!$I$22+1),1),COLUMN(BX56)-('2.1 Kraftwerk allgemein'!$F$16-'1.1 Allgemein'!$I$22+1)))))/$F56,
SUM(OFFSET('2.5 CAPEX'!CL59,0,-MIN($F56-1,COLUMN(BX56)-1),1,MIN($F56,COLUMN(BX56))))/$F56)))))))</f>
        <v>0</v>
      </c>
      <c r="CH56" s="199">
        <f ca="1">IF('2.1 Kraftwerk allgemein'!$F$15&lt;'1.1 Allgemein'!$I$22,
IF(OR(ISNUMBER($D56)=FALSE,$F56=""),"",
IF(AND('2.5 CAPEX'!$L59&lt;&gt;"x",'2.5 CAPEX'!$M59&lt;&gt;"x"),0,
IF($F56=0,0,
IF(CH$4&lt;'2.1 Kraftwerk allgemein'!$F$16,0,
IF(CH$4='2.1 Kraftwerk allgemein'!$F$16,'2.5 CAPEX'!$J59/$F56,
IF(CH$4&lt;'2.1 Kraftwerk allgemein'!$F$16+$F56,
('2.5 CAPEX'!$J59+SUM(OFFSET('2.5 CAPEX'!CM59,0,-MIN(MAX($F56-1-('2.1 Kraftwerk allgemein'!$F$16-'2.1 Kraftwerk allgemein'!$F$15+1),0),COLUMN(BY56)-1-('2.1 Kraftwerk allgemein'!$F$16-'2.1 Kraftwerk allgemein'!$F$15+1)),1,MIN(MAX($F56-('2.1 Kraftwerk allgemein'!$F$16-'2.1 Kraftwerk allgemein'!$F$15+1),1),COLUMN(BY56)-('2.1 Kraftwerk allgemein'!$F$16-'2.1 Kraftwerk allgemein'!$F$15+1)))))/$F56,
SUM(OFFSET('2.5 CAPEX'!CM59,0,-MIN($F56-1,COLUMN(BY56)-1),1,MIN($F56,COLUMN(BY56))))/$F56)))))),
IF(OR(ISNUMBER($D56)=FALSE,$F56=""),"",
IF(AND('2.5 CAPEX'!$L59&lt;&gt;"x",'2.5 CAPEX'!$M59&lt;&gt;"x"),0,
IF($F56=0,0,
IF(CH$4&lt;'2.1 Kraftwerk allgemein'!$F$16,0,
IF(CH$4='2.1 Kraftwerk allgemein'!$F$16,'2.5 CAPEX'!$J59/$F56,
IF(CH$4&lt;'2.1 Kraftwerk allgemein'!$F$16+$F56,
('2.5 CAPEX'!$J59+SUM(OFFSET('2.5 CAPEX'!CM59,0,-MIN(MAX($F56-1-('2.1 Kraftwerk allgemein'!$F$16-'1.1 Allgemein'!$I$22+1),0),COLUMN(BY56)-1-('2.1 Kraftwerk allgemein'!$F$16-'1.1 Allgemein'!$I$22+1)),1,MIN(MAX($F56-('2.1 Kraftwerk allgemein'!$F$16-'1.1 Allgemein'!$I$22+1),1),COLUMN(BY56)-('2.1 Kraftwerk allgemein'!$F$16-'1.1 Allgemein'!$I$22+1)))))/$F56,
SUM(OFFSET('2.5 CAPEX'!CM59,0,-MIN($F56-1,COLUMN(BY56)-1),1,MIN($F56,COLUMN(BY56))))/$F56)))))))</f>
        <v>0</v>
      </c>
      <c r="CI56" s="199">
        <f ca="1">IF('2.1 Kraftwerk allgemein'!$F$15&lt;'1.1 Allgemein'!$I$22,
IF(OR(ISNUMBER($D56)=FALSE,$F56=""),"",
IF(AND('2.5 CAPEX'!$L59&lt;&gt;"x",'2.5 CAPEX'!$M59&lt;&gt;"x"),0,
IF($F56=0,0,
IF(CI$4&lt;'2.1 Kraftwerk allgemein'!$F$16,0,
IF(CI$4='2.1 Kraftwerk allgemein'!$F$16,'2.5 CAPEX'!$J59/$F56,
IF(CI$4&lt;'2.1 Kraftwerk allgemein'!$F$16+$F56,
('2.5 CAPEX'!$J59+SUM(OFFSET('2.5 CAPEX'!CN59,0,-MIN(MAX($F56-1-('2.1 Kraftwerk allgemein'!$F$16-'2.1 Kraftwerk allgemein'!$F$15+1),0),COLUMN(BZ56)-1-('2.1 Kraftwerk allgemein'!$F$16-'2.1 Kraftwerk allgemein'!$F$15+1)),1,MIN(MAX($F56-('2.1 Kraftwerk allgemein'!$F$16-'2.1 Kraftwerk allgemein'!$F$15+1),1),COLUMN(BZ56)-('2.1 Kraftwerk allgemein'!$F$16-'2.1 Kraftwerk allgemein'!$F$15+1)))))/$F56,
SUM(OFFSET('2.5 CAPEX'!CN59,0,-MIN($F56-1,COLUMN(BZ56)-1),1,MIN($F56,COLUMN(BZ56))))/$F56)))))),
IF(OR(ISNUMBER($D56)=FALSE,$F56=""),"",
IF(AND('2.5 CAPEX'!$L59&lt;&gt;"x",'2.5 CAPEX'!$M59&lt;&gt;"x"),0,
IF($F56=0,0,
IF(CI$4&lt;'2.1 Kraftwerk allgemein'!$F$16,0,
IF(CI$4='2.1 Kraftwerk allgemein'!$F$16,'2.5 CAPEX'!$J59/$F56,
IF(CI$4&lt;'2.1 Kraftwerk allgemein'!$F$16+$F56,
('2.5 CAPEX'!$J59+SUM(OFFSET('2.5 CAPEX'!CN59,0,-MIN(MAX($F56-1-('2.1 Kraftwerk allgemein'!$F$16-'1.1 Allgemein'!$I$22+1),0),COLUMN(BZ56)-1-('2.1 Kraftwerk allgemein'!$F$16-'1.1 Allgemein'!$I$22+1)),1,MIN(MAX($F56-('2.1 Kraftwerk allgemein'!$F$16-'1.1 Allgemein'!$I$22+1),1),COLUMN(BZ56)-('2.1 Kraftwerk allgemein'!$F$16-'1.1 Allgemein'!$I$22+1)))))/$F56,
SUM(OFFSET('2.5 CAPEX'!CN59,0,-MIN($F56-1,COLUMN(BZ56)-1),1,MIN($F56,COLUMN(BZ56))))/$F56)))))))</f>
        <v>0</v>
      </c>
      <c r="CJ56" s="199">
        <f ca="1">IF('2.1 Kraftwerk allgemein'!$F$15&lt;'1.1 Allgemein'!$I$22,
IF(OR(ISNUMBER($D56)=FALSE,$F56=""),"",
IF(AND('2.5 CAPEX'!$L59&lt;&gt;"x",'2.5 CAPEX'!$M59&lt;&gt;"x"),0,
IF($F56=0,0,
IF(CJ$4&lt;'2.1 Kraftwerk allgemein'!$F$16,0,
IF(CJ$4='2.1 Kraftwerk allgemein'!$F$16,'2.5 CAPEX'!$J59/$F56,
IF(CJ$4&lt;'2.1 Kraftwerk allgemein'!$F$16+$F56,
('2.5 CAPEX'!$J59+SUM(OFFSET('2.5 CAPEX'!CO59,0,-MIN(MAX($F56-1-('2.1 Kraftwerk allgemein'!$F$16-'2.1 Kraftwerk allgemein'!$F$15+1),0),COLUMN(CA56)-1-('2.1 Kraftwerk allgemein'!$F$16-'2.1 Kraftwerk allgemein'!$F$15+1)),1,MIN(MAX($F56-('2.1 Kraftwerk allgemein'!$F$16-'2.1 Kraftwerk allgemein'!$F$15+1),1),COLUMN(CA56)-('2.1 Kraftwerk allgemein'!$F$16-'2.1 Kraftwerk allgemein'!$F$15+1)))))/$F56,
SUM(OFFSET('2.5 CAPEX'!CO59,0,-MIN($F56-1,COLUMN(CA56)-1),1,MIN($F56,COLUMN(CA56))))/$F56)))))),
IF(OR(ISNUMBER($D56)=FALSE,$F56=""),"",
IF(AND('2.5 CAPEX'!$L59&lt;&gt;"x",'2.5 CAPEX'!$M59&lt;&gt;"x"),0,
IF($F56=0,0,
IF(CJ$4&lt;'2.1 Kraftwerk allgemein'!$F$16,0,
IF(CJ$4='2.1 Kraftwerk allgemein'!$F$16,'2.5 CAPEX'!$J59/$F56,
IF(CJ$4&lt;'2.1 Kraftwerk allgemein'!$F$16+$F56,
('2.5 CAPEX'!$J59+SUM(OFFSET('2.5 CAPEX'!CO59,0,-MIN(MAX($F56-1-('2.1 Kraftwerk allgemein'!$F$16-'1.1 Allgemein'!$I$22+1),0),COLUMN(CA56)-1-('2.1 Kraftwerk allgemein'!$F$16-'1.1 Allgemein'!$I$22+1)),1,MIN(MAX($F56-('2.1 Kraftwerk allgemein'!$F$16-'1.1 Allgemein'!$I$22+1),1),COLUMN(CA56)-('2.1 Kraftwerk allgemein'!$F$16-'1.1 Allgemein'!$I$22+1)))))/$F56,
SUM(OFFSET('2.5 CAPEX'!CO59,0,-MIN($F56-1,COLUMN(CA56)-1),1,MIN($F56,COLUMN(CA56))))/$F56)))))))</f>
        <v>0</v>
      </c>
      <c r="CK56" s="199">
        <f ca="1">IF('2.1 Kraftwerk allgemein'!$F$15&lt;'1.1 Allgemein'!$I$22,
IF(OR(ISNUMBER($D56)=FALSE,$F56=""),"",
IF(AND('2.5 CAPEX'!$L59&lt;&gt;"x",'2.5 CAPEX'!$M59&lt;&gt;"x"),0,
IF($F56=0,0,
IF(CK$4&lt;'2.1 Kraftwerk allgemein'!$F$16,0,
IF(CK$4='2.1 Kraftwerk allgemein'!$F$16,'2.5 CAPEX'!$J59/$F56,
IF(CK$4&lt;'2.1 Kraftwerk allgemein'!$F$16+$F56,
('2.5 CAPEX'!$J59+SUM(OFFSET('2.5 CAPEX'!CP59,0,-MIN(MAX($F56-1-('2.1 Kraftwerk allgemein'!$F$16-'2.1 Kraftwerk allgemein'!$F$15+1),0),COLUMN(CB56)-1-('2.1 Kraftwerk allgemein'!$F$16-'2.1 Kraftwerk allgemein'!$F$15+1)),1,MIN(MAX($F56-('2.1 Kraftwerk allgemein'!$F$16-'2.1 Kraftwerk allgemein'!$F$15+1),1),COLUMN(CB56)-('2.1 Kraftwerk allgemein'!$F$16-'2.1 Kraftwerk allgemein'!$F$15+1)))))/$F56,
SUM(OFFSET('2.5 CAPEX'!CP59,0,-MIN($F56-1,COLUMN(CB56)-1),1,MIN($F56,COLUMN(CB56))))/$F56)))))),
IF(OR(ISNUMBER($D56)=FALSE,$F56=""),"",
IF(AND('2.5 CAPEX'!$L59&lt;&gt;"x",'2.5 CAPEX'!$M59&lt;&gt;"x"),0,
IF($F56=0,0,
IF(CK$4&lt;'2.1 Kraftwerk allgemein'!$F$16,0,
IF(CK$4='2.1 Kraftwerk allgemein'!$F$16,'2.5 CAPEX'!$J59/$F56,
IF(CK$4&lt;'2.1 Kraftwerk allgemein'!$F$16+$F56,
('2.5 CAPEX'!$J59+SUM(OFFSET('2.5 CAPEX'!CP59,0,-MIN(MAX($F56-1-('2.1 Kraftwerk allgemein'!$F$16-'1.1 Allgemein'!$I$22+1),0),COLUMN(CB56)-1-('2.1 Kraftwerk allgemein'!$F$16-'1.1 Allgemein'!$I$22+1)),1,MIN(MAX($F56-('2.1 Kraftwerk allgemein'!$F$16-'1.1 Allgemein'!$I$22+1),1),COLUMN(CB56)-('2.1 Kraftwerk allgemein'!$F$16-'1.1 Allgemein'!$I$22+1)))))/$F56,
SUM(OFFSET('2.5 CAPEX'!CP59,0,-MIN($F56-1,COLUMN(CB56)-1),1,MIN($F56,COLUMN(CB56))))/$F56)))))))</f>
        <v>0</v>
      </c>
      <c r="CL56" s="199">
        <f ca="1">IF('2.1 Kraftwerk allgemein'!$F$15&lt;'1.1 Allgemein'!$I$22,
IF(OR(ISNUMBER($D56)=FALSE,$F56=""),"",
IF(AND('2.5 CAPEX'!$L59&lt;&gt;"x",'2.5 CAPEX'!$M59&lt;&gt;"x"),0,
IF($F56=0,0,
IF(CL$4&lt;'2.1 Kraftwerk allgemein'!$F$16,0,
IF(CL$4='2.1 Kraftwerk allgemein'!$F$16,'2.5 CAPEX'!$J59/$F56,
IF(CL$4&lt;'2.1 Kraftwerk allgemein'!$F$16+$F56,
('2.5 CAPEX'!$J59+SUM(OFFSET('2.5 CAPEX'!CQ59,0,-MIN(MAX($F56-1-('2.1 Kraftwerk allgemein'!$F$16-'2.1 Kraftwerk allgemein'!$F$15+1),0),COLUMN(CC56)-1-('2.1 Kraftwerk allgemein'!$F$16-'2.1 Kraftwerk allgemein'!$F$15+1)),1,MIN(MAX($F56-('2.1 Kraftwerk allgemein'!$F$16-'2.1 Kraftwerk allgemein'!$F$15+1),1),COLUMN(CC56)-('2.1 Kraftwerk allgemein'!$F$16-'2.1 Kraftwerk allgemein'!$F$15+1)))))/$F56,
SUM(OFFSET('2.5 CAPEX'!CQ59,0,-MIN($F56-1,COLUMN(CC56)-1),1,MIN($F56,COLUMN(CC56))))/$F56)))))),
IF(OR(ISNUMBER($D56)=FALSE,$F56=""),"",
IF(AND('2.5 CAPEX'!$L59&lt;&gt;"x",'2.5 CAPEX'!$M59&lt;&gt;"x"),0,
IF($F56=0,0,
IF(CL$4&lt;'2.1 Kraftwerk allgemein'!$F$16,0,
IF(CL$4='2.1 Kraftwerk allgemein'!$F$16,'2.5 CAPEX'!$J59/$F56,
IF(CL$4&lt;'2.1 Kraftwerk allgemein'!$F$16+$F56,
('2.5 CAPEX'!$J59+SUM(OFFSET('2.5 CAPEX'!CQ59,0,-MIN(MAX($F56-1-('2.1 Kraftwerk allgemein'!$F$16-'1.1 Allgemein'!$I$22+1),0),COLUMN(CC56)-1-('2.1 Kraftwerk allgemein'!$F$16-'1.1 Allgemein'!$I$22+1)),1,MIN(MAX($F56-('2.1 Kraftwerk allgemein'!$F$16-'1.1 Allgemein'!$I$22+1),1),COLUMN(CC56)-('2.1 Kraftwerk allgemein'!$F$16-'1.1 Allgemein'!$I$22+1)))))/$F56,
SUM(OFFSET('2.5 CAPEX'!CQ59,0,-MIN($F56-1,COLUMN(CC56)-1),1,MIN($F56,COLUMN(CC56))))/$F56)))))))</f>
        <v>0</v>
      </c>
      <c r="CM56" s="199">
        <f ca="1">IF('2.1 Kraftwerk allgemein'!$F$15&lt;'1.1 Allgemein'!$I$22,
IF(OR(ISNUMBER($D56)=FALSE,$F56=""),"",
IF(AND('2.5 CAPEX'!$L59&lt;&gt;"x",'2.5 CAPEX'!$M59&lt;&gt;"x"),0,
IF($F56=0,0,
IF(CM$4&lt;'2.1 Kraftwerk allgemein'!$F$16,0,
IF(CM$4='2.1 Kraftwerk allgemein'!$F$16,'2.5 CAPEX'!$J59/$F56,
IF(CM$4&lt;'2.1 Kraftwerk allgemein'!$F$16+$F56,
('2.5 CAPEX'!$J59+SUM(OFFSET('2.5 CAPEX'!CR59,0,-MIN(MAX($F56-1-('2.1 Kraftwerk allgemein'!$F$16-'2.1 Kraftwerk allgemein'!$F$15+1),0),COLUMN(CD56)-1-('2.1 Kraftwerk allgemein'!$F$16-'2.1 Kraftwerk allgemein'!$F$15+1)),1,MIN(MAX($F56-('2.1 Kraftwerk allgemein'!$F$16-'2.1 Kraftwerk allgemein'!$F$15+1),1),COLUMN(CD56)-('2.1 Kraftwerk allgemein'!$F$16-'2.1 Kraftwerk allgemein'!$F$15+1)))))/$F56,
SUM(OFFSET('2.5 CAPEX'!CR59,0,-MIN($F56-1,COLUMN(CD56)-1),1,MIN($F56,COLUMN(CD56))))/$F56)))))),
IF(OR(ISNUMBER($D56)=FALSE,$F56=""),"",
IF(AND('2.5 CAPEX'!$L59&lt;&gt;"x",'2.5 CAPEX'!$M59&lt;&gt;"x"),0,
IF($F56=0,0,
IF(CM$4&lt;'2.1 Kraftwerk allgemein'!$F$16,0,
IF(CM$4='2.1 Kraftwerk allgemein'!$F$16,'2.5 CAPEX'!$J59/$F56,
IF(CM$4&lt;'2.1 Kraftwerk allgemein'!$F$16+$F56,
('2.5 CAPEX'!$J59+SUM(OFFSET('2.5 CAPEX'!CR59,0,-MIN(MAX($F56-1-('2.1 Kraftwerk allgemein'!$F$16-'1.1 Allgemein'!$I$22+1),0),COLUMN(CD56)-1-('2.1 Kraftwerk allgemein'!$F$16-'1.1 Allgemein'!$I$22+1)),1,MIN(MAX($F56-('2.1 Kraftwerk allgemein'!$F$16-'1.1 Allgemein'!$I$22+1),1),COLUMN(CD56)-('2.1 Kraftwerk allgemein'!$F$16-'1.1 Allgemein'!$I$22+1)))))/$F56,
SUM(OFFSET('2.5 CAPEX'!CR59,0,-MIN($F56-1,COLUMN(CD56)-1),1,MIN($F56,COLUMN(CD56))))/$F56)))))))</f>
        <v>0</v>
      </c>
      <c r="CN56" s="199">
        <f ca="1">IF('2.1 Kraftwerk allgemein'!$F$15&lt;'1.1 Allgemein'!$I$22,
IF(OR(ISNUMBER($D56)=FALSE,$F56=""),"",
IF(AND('2.5 CAPEX'!$L59&lt;&gt;"x",'2.5 CAPEX'!$M59&lt;&gt;"x"),0,
IF($F56=0,0,
IF(CN$4&lt;'2.1 Kraftwerk allgemein'!$F$16,0,
IF(CN$4='2.1 Kraftwerk allgemein'!$F$16,'2.5 CAPEX'!$J59/$F56,
IF(CN$4&lt;'2.1 Kraftwerk allgemein'!$F$16+$F56,
('2.5 CAPEX'!$J59+SUM(OFFSET('2.5 CAPEX'!CS59,0,-MIN(MAX($F56-1-('2.1 Kraftwerk allgemein'!$F$16-'2.1 Kraftwerk allgemein'!$F$15+1),0),COLUMN(CE56)-1-('2.1 Kraftwerk allgemein'!$F$16-'2.1 Kraftwerk allgemein'!$F$15+1)),1,MIN(MAX($F56-('2.1 Kraftwerk allgemein'!$F$16-'2.1 Kraftwerk allgemein'!$F$15+1),1),COLUMN(CE56)-('2.1 Kraftwerk allgemein'!$F$16-'2.1 Kraftwerk allgemein'!$F$15+1)))))/$F56,
SUM(OFFSET('2.5 CAPEX'!CS59,0,-MIN($F56-1,COLUMN(CE56)-1),1,MIN($F56,COLUMN(CE56))))/$F56)))))),
IF(OR(ISNUMBER($D56)=FALSE,$F56=""),"",
IF(AND('2.5 CAPEX'!$L59&lt;&gt;"x",'2.5 CAPEX'!$M59&lt;&gt;"x"),0,
IF($F56=0,0,
IF(CN$4&lt;'2.1 Kraftwerk allgemein'!$F$16,0,
IF(CN$4='2.1 Kraftwerk allgemein'!$F$16,'2.5 CAPEX'!$J59/$F56,
IF(CN$4&lt;'2.1 Kraftwerk allgemein'!$F$16+$F56,
('2.5 CAPEX'!$J59+SUM(OFFSET('2.5 CAPEX'!CS59,0,-MIN(MAX($F56-1-('2.1 Kraftwerk allgemein'!$F$16-'1.1 Allgemein'!$I$22+1),0),COLUMN(CE56)-1-('2.1 Kraftwerk allgemein'!$F$16-'1.1 Allgemein'!$I$22+1)),1,MIN(MAX($F56-('2.1 Kraftwerk allgemein'!$F$16-'1.1 Allgemein'!$I$22+1),1),COLUMN(CE56)-('2.1 Kraftwerk allgemein'!$F$16-'1.1 Allgemein'!$I$22+1)))))/$F56,
SUM(OFFSET('2.5 CAPEX'!CS59,0,-MIN($F56-1,COLUMN(CE56)-1),1,MIN($F56,COLUMN(CE56))))/$F56)))))))</f>
        <v>0</v>
      </c>
      <c r="CO56" s="199">
        <f ca="1">IF('2.1 Kraftwerk allgemein'!$F$15&lt;'1.1 Allgemein'!$I$22,
IF(OR(ISNUMBER($D56)=FALSE,$F56=""),"",
IF(AND('2.5 CAPEX'!$L59&lt;&gt;"x",'2.5 CAPEX'!$M59&lt;&gt;"x"),0,
IF($F56=0,0,
IF(CO$4&lt;'2.1 Kraftwerk allgemein'!$F$16,0,
IF(CO$4='2.1 Kraftwerk allgemein'!$F$16,'2.5 CAPEX'!$J59/$F56,
IF(CO$4&lt;'2.1 Kraftwerk allgemein'!$F$16+$F56,
('2.5 CAPEX'!$J59+SUM(OFFSET('2.5 CAPEX'!CT59,0,-MIN(MAX($F56-1-('2.1 Kraftwerk allgemein'!$F$16-'2.1 Kraftwerk allgemein'!$F$15+1),0),COLUMN(CF56)-1-('2.1 Kraftwerk allgemein'!$F$16-'2.1 Kraftwerk allgemein'!$F$15+1)),1,MIN(MAX($F56-('2.1 Kraftwerk allgemein'!$F$16-'2.1 Kraftwerk allgemein'!$F$15+1),1),COLUMN(CF56)-('2.1 Kraftwerk allgemein'!$F$16-'2.1 Kraftwerk allgemein'!$F$15+1)))))/$F56,
SUM(OFFSET('2.5 CAPEX'!CT59,0,-MIN($F56-1,COLUMN(CF56)-1),1,MIN($F56,COLUMN(CF56))))/$F56)))))),
IF(OR(ISNUMBER($D56)=FALSE,$F56=""),"",
IF(AND('2.5 CAPEX'!$L59&lt;&gt;"x",'2.5 CAPEX'!$M59&lt;&gt;"x"),0,
IF($F56=0,0,
IF(CO$4&lt;'2.1 Kraftwerk allgemein'!$F$16,0,
IF(CO$4='2.1 Kraftwerk allgemein'!$F$16,'2.5 CAPEX'!$J59/$F56,
IF(CO$4&lt;'2.1 Kraftwerk allgemein'!$F$16+$F56,
('2.5 CAPEX'!$J59+SUM(OFFSET('2.5 CAPEX'!CT59,0,-MIN(MAX($F56-1-('2.1 Kraftwerk allgemein'!$F$16-'1.1 Allgemein'!$I$22+1),0),COLUMN(CF56)-1-('2.1 Kraftwerk allgemein'!$F$16-'1.1 Allgemein'!$I$22+1)),1,MIN(MAX($F56-('2.1 Kraftwerk allgemein'!$F$16-'1.1 Allgemein'!$I$22+1),1),COLUMN(CF56)-('2.1 Kraftwerk allgemein'!$F$16-'1.1 Allgemein'!$I$22+1)))))/$F56,
SUM(OFFSET('2.5 CAPEX'!CT59,0,-MIN($F56-1,COLUMN(CF56)-1),1,MIN($F56,COLUMN(CF56))))/$F56)))))))</f>
        <v>0</v>
      </c>
      <c r="CP56" s="199">
        <f ca="1">IF('2.1 Kraftwerk allgemein'!$F$15&lt;'1.1 Allgemein'!$I$22,
IF(OR(ISNUMBER($D56)=FALSE,$F56=""),"",
IF(AND('2.5 CAPEX'!$L59&lt;&gt;"x",'2.5 CAPEX'!$M59&lt;&gt;"x"),0,
IF($F56=0,0,
IF(CP$4&lt;'2.1 Kraftwerk allgemein'!$F$16,0,
IF(CP$4='2.1 Kraftwerk allgemein'!$F$16,'2.5 CAPEX'!$J59/$F56,
IF(CP$4&lt;'2.1 Kraftwerk allgemein'!$F$16+$F56,
('2.5 CAPEX'!$J59+SUM(OFFSET('2.5 CAPEX'!CU59,0,-MIN(MAX($F56-1-('2.1 Kraftwerk allgemein'!$F$16-'2.1 Kraftwerk allgemein'!$F$15+1),0),COLUMN(CG56)-1-('2.1 Kraftwerk allgemein'!$F$16-'2.1 Kraftwerk allgemein'!$F$15+1)),1,MIN(MAX($F56-('2.1 Kraftwerk allgemein'!$F$16-'2.1 Kraftwerk allgemein'!$F$15+1),1),COLUMN(CG56)-('2.1 Kraftwerk allgemein'!$F$16-'2.1 Kraftwerk allgemein'!$F$15+1)))))/$F56,
SUM(OFFSET('2.5 CAPEX'!CU59,0,-MIN($F56-1,COLUMN(CG56)-1),1,MIN($F56,COLUMN(CG56))))/$F56)))))),
IF(OR(ISNUMBER($D56)=FALSE,$F56=""),"",
IF(AND('2.5 CAPEX'!$L59&lt;&gt;"x",'2.5 CAPEX'!$M59&lt;&gt;"x"),0,
IF($F56=0,0,
IF(CP$4&lt;'2.1 Kraftwerk allgemein'!$F$16,0,
IF(CP$4='2.1 Kraftwerk allgemein'!$F$16,'2.5 CAPEX'!$J59/$F56,
IF(CP$4&lt;'2.1 Kraftwerk allgemein'!$F$16+$F56,
('2.5 CAPEX'!$J59+SUM(OFFSET('2.5 CAPEX'!CU59,0,-MIN(MAX($F56-1-('2.1 Kraftwerk allgemein'!$F$16-'1.1 Allgemein'!$I$22+1),0),COLUMN(CG56)-1-('2.1 Kraftwerk allgemein'!$F$16-'1.1 Allgemein'!$I$22+1)),1,MIN(MAX($F56-('2.1 Kraftwerk allgemein'!$F$16-'1.1 Allgemein'!$I$22+1),1),COLUMN(CG56)-('2.1 Kraftwerk allgemein'!$F$16-'1.1 Allgemein'!$I$22+1)))))/$F56,
SUM(OFFSET('2.5 CAPEX'!CU59,0,-MIN($F56-1,COLUMN(CG56)-1),1,MIN($F56,COLUMN(CG56))))/$F56)))))))</f>
        <v>0</v>
      </c>
      <c r="CQ56" s="199">
        <f ca="1">IF('2.1 Kraftwerk allgemein'!$F$15&lt;'1.1 Allgemein'!$I$22,
IF(OR(ISNUMBER($D56)=FALSE,$F56=""),"",
IF(AND('2.5 CAPEX'!$L59&lt;&gt;"x",'2.5 CAPEX'!$M59&lt;&gt;"x"),0,
IF($F56=0,0,
IF(CQ$4&lt;'2.1 Kraftwerk allgemein'!$F$16,0,
IF(CQ$4='2.1 Kraftwerk allgemein'!$F$16,'2.5 CAPEX'!$J59/$F56,
IF(CQ$4&lt;'2.1 Kraftwerk allgemein'!$F$16+$F56,
('2.5 CAPEX'!$J59+SUM(OFFSET('2.5 CAPEX'!CV59,0,-MIN(MAX($F56-1-('2.1 Kraftwerk allgemein'!$F$16-'2.1 Kraftwerk allgemein'!$F$15+1),0),COLUMN(CH56)-1-('2.1 Kraftwerk allgemein'!$F$16-'2.1 Kraftwerk allgemein'!$F$15+1)),1,MIN(MAX($F56-('2.1 Kraftwerk allgemein'!$F$16-'2.1 Kraftwerk allgemein'!$F$15+1),1),COLUMN(CH56)-('2.1 Kraftwerk allgemein'!$F$16-'2.1 Kraftwerk allgemein'!$F$15+1)))))/$F56,
SUM(OFFSET('2.5 CAPEX'!CV59,0,-MIN($F56-1,COLUMN(CH56)-1),1,MIN($F56,COLUMN(CH56))))/$F56)))))),
IF(OR(ISNUMBER($D56)=FALSE,$F56=""),"",
IF(AND('2.5 CAPEX'!$L59&lt;&gt;"x",'2.5 CAPEX'!$M59&lt;&gt;"x"),0,
IF($F56=0,0,
IF(CQ$4&lt;'2.1 Kraftwerk allgemein'!$F$16,0,
IF(CQ$4='2.1 Kraftwerk allgemein'!$F$16,'2.5 CAPEX'!$J59/$F56,
IF(CQ$4&lt;'2.1 Kraftwerk allgemein'!$F$16+$F56,
('2.5 CAPEX'!$J59+SUM(OFFSET('2.5 CAPEX'!CV59,0,-MIN(MAX($F56-1-('2.1 Kraftwerk allgemein'!$F$16-'1.1 Allgemein'!$I$22+1),0),COLUMN(CH56)-1-('2.1 Kraftwerk allgemein'!$F$16-'1.1 Allgemein'!$I$22+1)),1,MIN(MAX($F56-('2.1 Kraftwerk allgemein'!$F$16-'1.1 Allgemein'!$I$22+1),1),COLUMN(CH56)-('2.1 Kraftwerk allgemein'!$F$16-'1.1 Allgemein'!$I$22+1)))))/$F56,
SUM(OFFSET('2.5 CAPEX'!CV59,0,-MIN($F56-1,COLUMN(CH56)-1),1,MIN($F56,COLUMN(CH56))))/$F56)))))))</f>
        <v>0</v>
      </c>
      <c r="CR56" s="199">
        <f ca="1">IF('2.1 Kraftwerk allgemein'!$F$15&lt;'1.1 Allgemein'!$I$22,
IF(OR(ISNUMBER($D56)=FALSE,$F56=""),"",
IF(AND('2.5 CAPEX'!$L59&lt;&gt;"x",'2.5 CAPEX'!$M59&lt;&gt;"x"),0,
IF($F56=0,0,
IF(CR$4&lt;'2.1 Kraftwerk allgemein'!$F$16,0,
IF(CR$4='2.1 Kraftwerk allgemein'!$F$16,'2.5 CAPEX'!$J59/$F56,
IF(CR$4&lt;'2.1 Kraftwerk allgemein'!$F$16+$F56,
('2.5 CAPEX'!$J59+SUM(OFFSET('2.5 CAPEX'!CW59,0,-MIN(MAX($F56-1-('2.1 Kraftwerk allgemein'!$F$16-'2.1 Kraftwerk allgemein'!$F$15+1),0),COLUMN(CI56)-1-('2.1 Kraftwerk allgemein'!$F$16-'2.1 Kraftwerk allgemein'!$F$15+1)),1,MIN(MAX($F56-('2.1 Kraftwerk allgemein'!$F$16-'2.1 Kraftwerk allgemein'!$F$15+1),1),COLUMN(CI56)-('2.1 Kraftwerk allgemein'!$F$16-'2.1 Kraftwerk allgemein'!$F$15+1)))))/$F56,
SUM(OFFSET('2.5 CAPEX'!CW59,0,-MIN($F56-1,COLUMN(CI56)-1),1,MIN($F56,COLUMN(CI56))))/$F56)))))),
IF(OR(ISNUMBER($D56)=FALSE,$F56=""),"",
IF(AND('2.5 CAPEX'!$L59&lt;&gt;"x",'2.5 CAPEX'!$M59&lt;&gt;"x"),0,
IF($F56=0,0,
IF(CR$4&lt;'2.1 Kraftwerk allgemein'!$F$16,0,
IF(CR$4='2.1 Kraftwerk allgemein'!$F$16,'2.5 CAPEX'!$J59/$F56,
IF(CR$4&lt;'2.1 Kraftwerk allgemein'!$F$16+$F56,
('2.5 CAPEX'!$J59+SUM(OFFSET('2.5 CAPEX'!CW59,0,-MIN(MAX($F56-1-('2.1 Kraftwerk allgemein'!$F$16-'1.1 Allgemein'!$I$22+1),0),COLUMN(CI56)-1-('2.1 Kraftwerk allgemein'!$F$16-'1.1 Allgemein'!$I$22+1)),1,MIN(MAX($F56-('2.1 Kraftwerk allgemein'!$F$16-'1.1 Allgemein'!$I$22+1),1),COLUMN(CI56)-('2.1 Kraftwerk allgemein'!$F$16-'1.1 Allgemein'!$I$22+1)))))/$F56,
SUM(OFFSET('2.5 CAPEX'!CW59,0,-MIN($F56-1,COLUMN(CI56)-1),1,MIN($F56,COLUMN(CI56))))/$F56)))))))</f>
        <v>0</v>
      </c>
      <c r="CS56" s="199">
        <f ca="1">IF('2.1 Kraftwerk allgemein'!$F$15&lt;'1.1 Allgemein'!$I$22,
IF(OR(ISNUMBER($D56)=FALSE,$F56=""),"",
IF(AND('2.5 CAPEX'!$L59&lt;&gt;"x",'2.5 CAPEX'!$M59&lt;&gt;"x"),0,
IF($F56=0,0,
IF(CS$4&lt;'2.1 Kraftwerk allgemein'!$F$16,0,
IF(CS$4='2.1 Kraftwerk allgemein'!$F$16,'2.5 CAPEX'!$J59/$F56,
IF(CS$4&lt;'2.1 Kraftwerk allgemein'!$F$16+$F56,
('2.5 CAPEX'!$J59+SUM(OFFSET('2.5 CAPEX'!CX59,0,-MIN(MAX($F56-1-('2.1 Kraftwerk allgemein'!$F$16-'2.1 Kraftwerk allgemein'!$F$15+1),0),COLUMN(CJ56)-1-('2.1 Kraftwerk allgemein'!$F$16-'2.1 Kraftwerk allgemein'!$F$15+1)),1,MIN(MAX($F56-('2.1 Kraftwerk allgemein'!$F$16-'2.1 Kraftwerk allgemein'!$F$15+1),1),COLUMN(CJ56)-('2.1 Kraftwerk allgemein'!$F$16-'2.1 Kraftwerk allgemein'!$F$15+1)))))/$F56,
SUM(OFFSET('2.5 CAPEX'!CX59,0,-MIN($F56-1,COLUMN(CJ56)-1),1,MIN($F56,COLUMN(CJ56))))/$F56)))))),
IF(OR(ISNUMBER($D56)=FALSE,$F56=""),"",
IF(AND('2.5 CAPEX'!$L59&lt;&gt;"x",'2.5 CAPEX'!$M59&lt;&gt;"x"),0,
IF($F56=0,0,
IF(CS$4&lt;'2.1 Kraftwerk allgemein'!$F$16,0,
IF(CS$4='2.1 Kraftwerk allgemein'!$F$16,'2.5 CAPEX'!$J59/$F56,
IF(CS$4&lt;'2.1 Kraftwerk allgemein'!$F$16+$F56,
('2.5 CAPEX'!$J59+SUM(OFFSET('2.5 CAPEX'!CX59,0,-MIN(MAX($F56-1-('2.1 Kraftwerk allgemein'!$F$16-'1.1 Allgemein'!$I$22+1),0),COLUMN(CJ56)-1-('2.1 Kraftwerk allgemein'!$F$16-'1.1 Allgemein'!$I$22+1)),1,MIN(MAX($F56-('2.1 Kraftwerk allgemein'!$F$16-'1.1 Allgemein'!$I$22+1),1),COLUMN(CJ56)-('2.1 Kraftwerk allgemein'!$F$16-'1.1 Allgemein'!$I$22+1)))))/$F56,
SUM(OFFSET('2.5 CAPEX'!CX59,0,-MIN($F56-1,COLUMN(CJ56)-1),1,MIN($F56,COLUMN(CJ56))))/$F56)))))))</f>
        <v>0</v>
      </c>
      <c r="CT56" s="199">
        <f ca="1">IF('2.1 Kraftwerk allgemein'!$F$15&lt;'1.1 Allgemein'!$I$22,
IF(OR(ISNUMBER($D56)=FALSE,$F56=""),"",
IF(AND('2.5 CAPEX'!$L59&lt;&gt;"x",'2.5 CAPEX'!$M59&lt;&gt;"x"),0,
IF($F56=0,0,
IF(CT$4&lt;'2.1 Kraftwerk allgemein'!$F$16,0,
IF(CT$4='2.1 Kraftwerk allgemein'!$F$16,'2.5 CAPEX'!$J59/$F56,
IF(CT$4&lt;'2.1 Kraftwerk allgemein'!$F$16+$F56,
('2.5 CAPEX'!$J59+SUM(OFFSET('2.5 CAPEX'!CY59,0,-MIN(MAX($F56-1-('2.1 Kraftwerk allgemein'!$F$16-'2.1 Kraftwerk allgemein'!$F$15+1),0),COLUMN(CK56)-1-('2.1 Kraftwerk allgemein'!$F$16-'2.1 Kraftwerk allgemein'!$F$15+1)),1,MIN(MAX($F56-('2.1 Kraftwerk allgemein'!$F$16-'2.1 Kraftwerk allgemein'!$F$15+1),1),COLUMN(CK56)-('2.1 Kraftwerk allgemein'!$F$16-'2.1 Kraftwerk allgemein'!$F$15+1)))))/$F56,
SUM(OFFSET('2.5 CAPEX'!CY59,0,-MIN($F56-1,COLUMN(CK56)-1),1,MIN($F56,COLUMN(CK56))))/$F56)))))),
IF(OR(ISNUMBER($D56)=FALSE,$F56=""),"",
IF(AND('2.5 CAPEX'!$L59&lt;&gt;"x",'2.5 CAPEX'!$M59&lt;&gt;"x"),0,
IF($F56=0,0,
IF(CT$4&lt;'2.1 Kraftwerk allgemein'!$F$16,0,
IF(CT$4='2.1 Kraftwerk allgemein'!$F$16,'2.5 CAPEX'!$J59/$F56,
IF(CT$4&lt;'2.1 Kraftwerk allgemein'!$F$16+$F56,
('2.5 CAPEX'!$J59+SUM(OFFSET('2.5 CAPEX'!CY59,0,-MIN(MAX($F56-1-('2.1 Kraftwerk allgemein'!$F$16-'1.1 Allgemein'!$I$22+1),0),COLUMN(CK56)-1-('2.1 Kraftwerk allgemein'!$F$16-'1.1 Allgemein'!$I$22+1)),1,MIN(MAX($F56-('2.1 Kraftwerk allgemein'!$F$16-'1.1 Allgemein'!$I$22+1),1),COLUMN(CK56)-('2.1 Kraftwerk allgemein'!$F$16-'1.1 Allgemein'!$I$22+1)))))/$F56,
SUM(OFFSET('2.5 CAPEX'!CY59,0,-MIN($F56-1,COLUMN(CK56)-1),1,MIN($F56,COLUMN(CK56))))/$F56)))))))</f>
        <v>0</v>
      </c>
      <c r="CU56" s="199">
        <f ca="1">IF('2.1 Kraftwerk allgemein'!$F$15&lt;'1.1 Allgemein'!$I$22,
IF(OR(ISNUMBER($D56)=FALSE,$F56=""),"",
IF(AND('2.5 CAPEX'!$L59&lt;&gt;"x",'2.5 CAPEX'!$M59&lt;&gt;"x"),0,
IF($F56=0,0,
IF(CU$4&lt;'2.1 Kraftwerk allgemein'!$F$16,0,
IF(CU$4='2.1 Kraftwerk allgemein'!$F$16,'2.5 CAPEX'!$J59/$F56,
IF(CU$4&lt;'2.1 Kraftwerk allgemein'!$F$16+$F56,
('2.5 CAPEX'!$J59+SUM(OFFSET('2.5 CAPEX'!CZ59,0,-MIN(MAX($F56-1-('2.1 Kraftwerk allgemein'!$F$16-'2.1 Kraftwerk allgemein'!$F$15+1),0),COLUMN(CL56)-1-('2.1 Kraftwerk allgemein'!$F$16-'2.1 Kraftwerk allgemein'!$F$15+1)),1,MIN(MAX($F56-('2.1 Kraftwerk allgemein'!$F$16-'2.1 Kraftwerk allgemein'!$F$15+1),1),COLUMN(CL56)-('2.1 Kraftwerk allgemein'!$F$16-'2.1 Kraftwerk allgemein'!$F$15+1)))))/$F56,
SUM(OFFSET('2.5 CAPEX'!CZ59,0,-MIN($F56-1,COLUMN(CL56)-1),1,MIN($F56,COLUMN(CL56))))/$F56)))))),
IF(OR(ISNUMBER($D56)=FALSE,$F56=""),"",
IF(AND('2.5 CAPEX'!$L59&lt;&gt;"x",'2.5 CAPEX'!$M59&lt;&gt;"x"),0,
IF($F56=0,0,
IF(CU$4&lt;'2.1 Kraftwerk allgemein'!$F$16,0,
IF(CU$4='2.1 Kraftwerk allgemein'!$F$16,'2.5 CAPEX'!$J59/$F56,
IF(CU$4&lt;'2.1 Kraftwerk allgemein'!$F$16+$F56,
('2.5 CAPEX'!$J59+SUM(OFFSET('2.5 CAPEX'!CZ59,0,-MIN(MAX($F56-1-('2.1 Kraftwerk allgemein'!$F$16-'1.1 Allgemein'!$I$22+1),0),COLUMN(CL56)-1-('2.1 Kraftwerk allgemein'!$F$16-'1.1 Allgemein'!$I$22+1)),1,MIN(MAX($F56-('2.1 Kraftwerk allgemein'!$F$16-'1.1 Allgemein'!$I$22+1),1),COLUMN(CL56)-('2.1 Kraftwerk allgemein'!$F$16-'1.1 Allgemein'!$I$22+1)))))/$F56,
SUM(OFFSET('2.5 CAPEX'!CZ59,0,-MIN($F56-1,COLUMN(CL56)-1),1,MIN($F56,COLUMN(CL56))))/$F56)))))))</f>
        <v>0</v>
      </c>
      <c r="CV56" s="199">
        <f ca="1">IF('2.1 Kraftwerk allgemein'!$F$15&lt;'1.1 Allgemein'!$I$22,
IF(OR(ISNUMBER($D56)=FALSE,$F56=""),"",
IF(AND('2.5 CAPEX'!$L59&lt;&gt;"x",'2.5 CAPEX'!$M59&lt;&gt;"x"),0,
IF($F56=0,0,
IF(CV$4&lt;'2.1 Kraftwerk allgemein'!$F$16,0,
IF(CV$4='2.1 Kraftwerk allgemein'!$F$16,'2.5 CAPEX'!$J59/$F56,
IF(CV$4&lt;'2.1 Kraftwerk allgemein'!$F$16+$F56,
('2.5 CAPEX'!$J59+SUM(OFFSET('2.5 CAPEX'!DA59,0,-MIN(MAX($F56-1-('2.1 Kraftwerk allgemein'!$F$16-'2.1 Kraftwerk allgemein'!$F$15+1),0),COLUMN(CM56)-1-('2.1 Kraftwerk allgemein'!$F$16-'2.1 Kraftwerk allgemein'!$F$15+1)),1,MIN(MAX($F56-('2.1 Kraftwerk allgemein'!$F$16-'2.1 Kraftwerk allgemein'!$F$15+1),1),COLUMN(CM56)-('2.1 Kraftwerk allgemein'!$F$16-'2.1 Kraftwerk allgemein'!$F$15+1)))))/$F56,
SUM(OFFSET('2.5 CAPEX'!DA59,0,-MIN($F56-1,COLUMN(CM56)-1),1,MIN($F56,COLUMN(CM56))))/$F56)))))),
IF(OR(ISNUMBER($D56)=FALSE,$F56=""),"",
IF(AND('2.5 CAPEX'!$L59&lt;&gt;"x",'2.5 CAPEX'!$M59&lt;&gt;"x"),0,
IF($F56=0,0,
IF(CV$4&lt;'2.1 Kraftwerk allgemein'!$F$16,0,
IF(CV$4='2.1 Kraftwerk allgemein'!$F$16,'2.5 CAPEX'!$J59/$F56,
IF(CV$4&lt;'2.1 Kraftwerk allgemein'!$F$16+$F56,
('2.5 CAPEX'!$J59+SUM(OFFSET('2.5 CAPEX'!DA59,0,-MIN(MAX($F56-1-('2.1 Kraftwerk allgemein'!$F$16-'1.1 Allgemein'!$I$22+1),0),COLUMN(CM56)-1-('2.1 Kraftwerk allgemein'!$F$16-'1.1 Allgemein'!$I$22+1)),1,MIN(MAX($F56-('2.1 Kraftwerk allgemein'!$F$16-'1.1 Allgemein'!$I$22+1),1),COLUMN(CM56)-('2.1 Kraftwerk allgemein'!$F$16-'1.1 Allgemein'!$I$22+1)))))/$F56,
SUM(OFFSET('2.5 CAPEX'!DA59,0,-MIN($F56-1,COLUMN(CM56)-1),1,MIN($F56,COLUMN(CM56))))/$F56)))))))</f>
        <v>0</v>
      </c>
      <c r="CW56" s="199">
        <f ca="1">IF('2.1 Kraftwerk allgemein'!$F$15&lt;'1.1 Allgemein'!$I$22,
IF(OR(ISNUMBER($D56)=FALSE,$F56=""),"",
IF(AND('2.5 CAPEX'!$L59&lt;&gt;"x",'2.5 CAPEX'!$M59&lt;&gt;"x"),0,
IF($F56=0,0,
IF(CW$4&lt;'2.1 Kraftwerk allgemein'!$F$16,0,
IF(CW$4='2.1 Kraftwerk allgemein'!$F$16,'2.5 CAPEX'!$J59/$F56,
IF(CW$4&lt;'2.1 Kraftwerk allgemein'!$F$16+$F56,
('2.5 CAPEX'!$J59+SUM(OFFSET('2.5 CAPEX'!DB59,0,-MIN(MAX($F56-1-('2.1 Kraftwerk allgemein'!$F$16-'2.1 Kraftwerk allgemein'!$F$15+1),0),COLUMN(CN56)-1-('2.1 Kraftwerk allgemein'!$F$16-'2.1 Kraftwerk allgemein'!$F$15+1)),1,MIN(MAX($F56-('2.1 Kraftwerk allgemein'!$F$16-'2.1 Kraftwerk allgemein'!$F$15+1),1),COLUMN(CN56)-('2.1 Kraftwerk allgemein'!$F$16-'2.1 Kraftwerk allgemein'!$F$15+1)))))/$F56,
SUM(OFFSET('2.5 CAPEX'!DB59,0,-MIN($F56-1,COLUMN(CN56)-1),1,MIN($F56,COLUMN(CN56))))/$F56)))))),
IF(OR(ISNUMBER($D56)=FALSE,$F56=""),"",
IF(AND('2.5 CAPEX'!$L59&lt;&gt;"x",'2.5 CAPEX'!$M59&lt;&gt;"x"),0,
IF($F56=0,0,
IF(CW$4&lt;'2.1 Kraftwerk allgemein'!$F$16,0,
IF(CW$4='2.1 Kraftwerk allgemein'!$F$16,'2.5 CAPEX'!$J59/$F56,
IF(CW$4&lt;'2.1 Kraftwerk allgemein'!$F$16+$F56,
('2.5 CAPEX'!$J59+SUM(OFFSET('2.5 CAPEX'!DB59,0,-MIN(MAX($F56-1-('2.1 Kraftwerk allgemein'!$F$16-'1.1 Allgemein'!$I$22+1),0),COLUMN(CN56)-1-('2.1 Kraftwerk allgemein'!$F$16-'1.1 Allgemein'!$I$22+1)),1,MIN(MAX($F56-('2.1 Kraftwerk allgemein'!$F$16-'1.1 Allgemein'!$I$22+1),1),COLUMN(CN56)-('2.1 Kraftwerk allgemein'!$F$16-'1.1 Allgemein'!$I$22+1)))))/$F56,
SUM(OFFSET('2.5 CAPEX'!DB59,0,-MIN($F56-1,COLUMN(CN56)-1),1,MIN($F56,COLUMN(CN56))))/$F56)))))))</f>
        <v>0</v>
      </c>
      <c r="CX56" s="199">
        <f ca="1">IF('2.1 Kraftwerk allgemein'!$F$15&lt;'1.1 Allgemein'!$I$22,
IF(OR(ISNUMBER($D56)=FALSE,$F56=""),"",
IF(AND('2.5 CAPEX'!$L59&lt;&gt;"x",'2.5 CAPEX'!$M59&lt;&gt;"x"),0,
IF($F56=0,0,
IF(CX$4&lt;'2.1 Kraftwerk allgemein'!$F$16,0,
IF(CX$4='2.1 Kraftwerk allgemein'!$F$16,'2.5 CAPEX'!$J59/$F56,
IF(CX$4&lt;'2.1 Kraftwerk allgemein'!$F$16+$F56,
('2.5 CAPEX'!$J59+SUM(OFFSET('2.5 CAPEX'!DC59,0,-MIN(MAX($F56-1-('2.1 Kraftwerk allgemein'!$F$16-'2.1 Kraftwerk allgemein'!$F$15+1),0),COLUMN(CO56)-1-('2.1 Kraftwerk allgemein'!$F$16-'2.1 Kraftwerk allgemein'!$F$15+1)),1,MIN(MAX($F56-('2.1 Kraftwerk allgemein'!$F$16-'2.1 Kraftwerk allgemein'!$F$15+1),1),COLUMN(CO56)-('2.1 Kraftwerk allgemein'!$F$16-'2.1 Kraftwerk allgemein'!$F$15+1)))))/$F56,
SUM(OFFSET('2.5 CAPEX'!DC59,0,-MIN($F56-1,COLUMN(CO56)-1),1,MIN($F56,COLUMN(CO56))))/$F56)))))),
IF(OR(ISNUMBER($D56)=FALSE,$F56=""),"",
IF(AND('2.5 CAPEX'!$L59&lt;&gt;"x",'2.5 CAPEX'!$M59&lt;&gt;"x"),0,
IF($F56=0,0,
IF(CX$4&lt;'2.1 Kraftwerk allgemein'!$F$16,0,
IF(CX$4='2.1 Kraftwerk allgemein'!$F$16,'2.5 CAPEX'!$J59/$F56,
IF(CX$4&lt;'2.1 Kraftwerk allgemein'!$F$16+$F56,
('2.5 CAPEX'!$J59+SUM(OFFSET('2.5 CAPEX'!DC59,0,-MIN(MAX($F56-1-('2.1 Kraftwerk allgemein'!$F$16-'1.1 Allgemein'!$I$22+1),0),COLUMN(CO56)-1-('2.1 Kraftwerk allgemein'!$F$16-'1.1 Allgemein'!$I$22+1)),1,MIN(MAX($F56-('2.1 Kraftwerk allgemein'!$F$16-'1.1 Allgemein'!$I$22+1),1),COLUMN(CO56)-('2.1 Kraftwerk allgemein'!$F$16-'1.1 Allgemein'!$I$22+1)))))/$F56,
SUM(OFFSET('2.5 CAPEX'!DC59,0,-MIN($F56-1,COLUMN(CO56)-1),1,MIN($F56,COLUMN(CO56))))/$F56)))))))</f>
        <v>0</v>
      </c>
      <c r="CY56" s="199">
        <f ca="1">IF('2.1 Kraftwerk allgemein'!$F$15&lt;'1.1 Allgemein'!$I$22,
IF(OR(ISNUMBER($D56)=FALSE,$F56=""),"",
IF(AND('2.5 CAPEX'!$L59&lt;&gt;"x",'2.5 CAPEX'!$M59&lt;&gt;"x"),0,
IF($F56=0,0,
IF(CY$4&lt;'2.1 Kraftwerk allgemein'!$F$16,0,
IF(CY$4='2.1 Kraftwerk allgemein'!$F$16,'2.5 CAPEX'!$J59/$F56,
IF(CY$4&lt;'2.1 Kraftwerk allgemein'!$F$16+$F56,
('2.5 CAPEX'!$J59+SUM(OFFSET('2.5 CAPEX'!DD59,0,-MIN(MAX($F56-1-('2.1 Kraftwerk allgemein'!$F$16-'2.1 Kraftwerk allgemein'!$F$15+1),0),COLUMN(CP56)-1-('2.1 Kraftwerk allgemein'!$F$16-'2.1 Kraftwerk allgemein'!$F$15+1)),1,MIN(MAX($F56-('2.1 Kraftwerk allgemein'!$F$16-'2.1 Kraftwerk allgemein'!$F$15+1),1),COLUMN(CP56)-('2.1 Kraftwerk allgemein'!$F$16-'2.1 Kraftwerk allgemein'!$F$15+1)))))/$F56,
SUM(OFFSET('2.5 CAPEX'!DD59,0,-MIN($F56-1,COLUMN(CP56)-1),1,MIN($F56,COLUMN(CP56))))/$F56)))))),
IF(OR(ISNUMBER($D56)=FALSE,$F56=""),"",
IF(AND('2.5 CAPEX'!$L59&lt;&gt;"x",'2.5 CAPEX'!$M59&lt;&gt;"x"),0,
IF($F56=0,0,
IF(CY$4&lt;'2.1 Kraftwerk allgemein'!$F$16,0,
IF(CY$4='2.1 Kraftwerk allgemein'!$F$16,'2.5 CAPEX'!$J59/$F56,
IF(CY$4&lt;'2.1 Kraftwerk allgemein'!$F$16+$F56,
('2.5 CAPEX'!$J59+SUM(OFFSET('2.5 CAPEX'!DD59,0,-MIN(MAX($F56-1-('2.1 Kraftwerk allgemein'!$F$16-'1.1 Allgemein'!$I$22+1),0),COLUMN(CP56)-1-('2.1 Kraftwerk allgemein'!$F$16-'1.1 Allgemein'!$I$22+1)),1,MIN(MAX($F56-('2.1 Kraftwerk allgemein'!$F$16-'1.1 Allgemein'!$I$22+1),1),COLUMN(CP56)-('2.1 Kraftwerk allgemein'!$F$16-'1.1 Allgemein'!$I$22+1)))))/$F56,
SUM(OFFSET('2.5 CAPEX'!DD59,0,-MIN($F56-1,COLUMN(CP56)-1),1,MIN($F56,COLUMN(CP56))))/$F56)))))))</f>
        <v>0</v>
      </c>
      <c r="CZ56" s="199">
        <f ca="1">IF('2.1 Kraftwerk allgemein'!$F$15&lt;'1.1 Allgemein'!$I$22,
IF(OR(ISNUMBER($D56)=FALSE,$F56=""),"",
IF(AND('2.5 CAPEX'!$L59&lt;&gt;"x",'2.5 CAPEX'!$M59&lt;&gt;"x"),0,
IF($F56=0,0,
IF(CZ$4&lt;'2.1 Kraftwerk allgemein'!$F$16,0,
IF(CZ$4='2.1 Kraftwerk allgemein'!$F$16,'2.5 CAPEX'!$J59/$F56,
IF(CZ$4&lt;'2.1 Kraftwerk allgemein'!$F$16+$F56,
('2.5 CAPEX'!$J59+SUM(OFFSET('2.5 CAPEX'!DE59,0,-MIN(MAX($F56-1-('2.1 Kraftwerk allgemein'!$F$16-'2.1 Kraftwerk allgemein'!$F$15+1),0),COLUMN(CQ56)-1-('2.1 Kraftwerk allgemein'!$F$16-'2.1 Kraftwerk allgemein'!$F$15+1)),1,MIN(MAX($F56-('2.1 Kraftwerk allgemein'!$F$16-'2.1 Kraftwerk allgemein'!$F$15+1),1),COLUMN(CQ56)-('2.1 Kraftwerk allgemein'!$F$16-'2.1 Kraftwerk allgemein'!$F$15+1)))))/$F56,
SUM(OFFSET('2.5 CAPEX'!DE59,0,-MIN($F56-1,COLUMN(CQ56)-1),1,MIN($F56,COLUMN(CQ56))))/$F56)))))),
IF(OR(ISNUMBER($D56)=FALSE,$F56=""),"",
IF(AND('2.5 CAPEX'!$L59&lt;&gt;"x",'2.5 CAPEX'!$M59&lt;&gt;"x"),0,
IF($F56=0,0,
IF(CZ$4&lt;'2.1 Kraftwerk allgemein'!$F$16,0,
IF(CZ$4='2.1 Kraftwerk allgemein'!$F$16,'2.5 CAPEX'!$J59/$F56,
IF(CZ$4&lt;'2.1 Kraftwerk allgemein'!$F$16+$F56,
('2.5 CAPEX'!$J59+SUM(OFFSET('2.5 CAPEX'!DE59,0,-MIN(MAX($F56-1-('2.1 Kraftwerk allgemein'!$F$16-'1.1 Allgemein'!$I$22+1),0),COLUMN(CQ56)-1-('2.1 Kraftwerk allgemein'!$F$16-'1.1 Allgemein'!$I$22+1)),1,MIN(MAX($F56-('2.1 Kraftwerk allgemein'!$F$16-'1.1 Allgemein'!$I$22+1),1),COLUMN(CQ56)-('2.1 Kraftwerk allgemein'!$F$16-'1.1 Allgemein'!$I$22+1)))))/$F56,
SUM(OFFSET('2.5 CAPEX'!DE59,0,-MIN($F56-1,COLUMN(CQ56)-1),1,MIN($F56,COLUMN(CQ56))))/$F56)))))))</f>
        <v>0</v>
      </c>
      <c r="DA56" s="199">
        <f ca="1">IF('2.1 Kraftwerk allgemein'!$F$15&lt;'1.1 Allgemein'!$I$22,
IF(OR(ISNUMBER($D56)=FALSE,$F56=""),"",
IF(AND('2.5 CAPEX'!$L59&lt;&gt;"x",'2.5 CAPEX'!$M59&lt;&gt;"x"),0,
IF($F56=0,0,
IF(DA$4&lt;'2.1 Kraftwerk allgemein'!$F$16,0,
IF(DA$4='2.1 Kraftwerk allgemein'!$F$16,'2.5 CAPEX'!$J59/$F56,
IF(DA$4&lt;'2.1 Kraftwerk allgemein'!$F$16+$F56,
('2.5 CAPEX'!$J59+SUM(OFFSET('2.5 CAPEX'!DF59,0,-MIN(MAX($F56-1-('2.1 Kraftwerk allgemein'!$F$16-'2.1 Kraftwerk allgemein'!$F$15+1),0),COLUMN(CR56)-1-('2.1 Kraftwerk allgemein'!$F$16-'2.1 Kraftwerk allgemein'!$F$15+1)),1,MIN(MAX($F56-('2.1 Kraftwerk allgemein'!$F$16-'2.1 Kraftwerk allgemein'!$F$15+1),1),COLUMN(CR56)-('2.1 Kraftwerk allgemein'!$F$16-'2.1 Kraftwerk allgemein'!$F$15+1)))))/$F56,
SUM(OFFSET('2.5 CAPEX'!DF59,0,-MIN($F56-1,COLUMN(CR56)-1),1,MIN($F56,COLUMN(CR56))))/$F56)))))),
IF(OR(ISNUMBER($D56)=FALSE,$F56=""),"",
IF(AND('2.5 CAPEX'!$L59&lt;&gt;"x",'2.5 CAPEX'!$M59&lt;&gt;"x"),0,
IF($F56=0,0,
IF(DA$4&lt;'2.1 Kraftwerk allgemein'!$F$16,0,
IF(DA$4='2.1 Kraftwerk allgemein'!$F$16,'2.5 CAPEX'!$J59/$F56,
IF(DA$4&lt;'2.1 Kraftwerk allgemein'!$F$16+$F56,
('2.5 CAPEX'!$J59+SUM(OFFSET('2.5 CAPEX'!DF59,0,-MIN(MAX($F56-1-('2.1 Kraftwerk allgemein'!$F$16-'1.1 Allgemein'!$I$22+1),0),COLUMN(CR56)-1-('2.1 Kraftwerk allgemein'!$F$16-'1.1 Allgemein'!$I$22+1)),1,MIN(MAX($F56-('2.1 Kraftwerk allgemein'!$F$16-'1.1 Allgemein'!$I$22+1),1),COLUMN(CR56)-('2.1 Kraftwerk allgemein'!$F$16-'1.1 Allgemein'!$I$22+1)))))/$F56,
SUM(OFFSET('2.5 CAPEX'!DF59,0,-MIN($F56-1,COLUMN(CR56)-1),1,MIN($F56,COLUMN(CR56))))/$F56)))))))</f>
        <v>0</v>
      </c>
      <c r="DB56" s="199">
        <f ca="1">IF('2.1 Kraftwerk allgemein'!$F$15&lt;'1.1 Allgemein'!$I$22,
IF(OR(ISNUMBER($D56)=FALSE,$F56=""),"",
IF(AND('2.5 CAPEX'!$L59&lt;&gt;"x",'2.5 CAPEX'!$M59&lt;&gt;"x"),0,
IF($F56=0,0,
IF(DB$4&lt;'2.1 Kraftwerk allgemein'!$F$16,0,
IF(DB$4='2.1 Kraftwerk allgemein'!$F$16,'2.5 CAPEX'!$J59/$F56,
IF(DB$4&lt;'2.1 Kraftwerk allgemein'!$F$16+$F56,
('2.5 CAPEX'!$J59+SUM(OFFSET('2.5 CAPEX'!DG59,0,-MIN(MAX($F56-1-('2.1 Kraftwerk allgemein'!$F$16-'2.1 Kraftwerk allgemein'!$F$15+1),0),COLUMN(CS56)-1-('2.1 Kraftwerk allgemein'!$F$16-'2.1 Kraftwerk allgemein'!$F$15+1)),1,MIN(MAX($F56-('2.1 Kraftwerk allgemein'!$F$16-'2.1 Kraftwerk allgemein'!$F$15+1),1),COLUMN(CS56)-('2.1 Kraftwerk allgemein'!$F$16-'2.1 Kraftwerk allgemein'!$F$15+1)))))/$F56,
SUM(OFFSET('2.5 CAPEX'!DG59,0,-MIN($F56-1,COLUMN(CS56)-1),1,MIN($F56,COLUMN(CS56))))/$F56)))))),
IF(OR(ISNUMBER($D56)=FALSE,$F56=""),"",
IF(AND('2.5 CAPEX'!$L59&lt;&gt;"x",'2.5 CAPEX'!$M59&lt;&gt;"x"),0,
IF($F56=0,0,
IF(DB$4&lt;'2.1 Kraftwerk allgemein'!$F$16,0,
IF(DB$4='2.1 Kraftwerk allgemein'!$F$16,'2.5 CAPEX'!$J59/$F56,
IF(DB$4&lt;'2.1 Kraftwerk allgemein'!$F$16+$F56,
('2.5 CAPEX'!$J59+SUM(OFFSET('2.5 CAPEX'!DG59,0,-MIN(MAX($F56-1-('2.1 Kraftwerk allgemein'!$F$16-'1.1 Allgemein'!$I$22+1),0),COLUMN(CS56)-1-('2.1 Kraftwerk allgemein'!$F$16-'1.1 Allgemein'!$I$22+1)),1,MIN(MAX($F56-('2.1 Kraftwerk allgemein'!$F$16-'1.1 Allgemein'!$I$22+1),1),COLUMN(CS56)-('2.1 Kraftwerk allgemein'!$F$16-'1.1 Allgemein'!$I$22+1)))))/$F56,
SUM(OFFSET('2.5 CAPEX'!DG59,0,-MIN($F56-1,COLUMN(CS56)-1),1,MIN($F56,COLUMN(CS56))))/$F56)))))))</f>
        <v>0</v>
      </c>
      <c r="DC56" s="199">
        <f ca="1">IF('2.1 Kraftwerk allgemein'!$F$15&lt;'1.1 Allgemein'!$I$22,
IF(OR(ISNUMBER($D56)=FALSE,$F56=""),"",
IF(AND('2.5 CAPEX'!$L59&lt;&gt;"x",'2.5 CAPEX'!$M59&lt;&gt;"x"),0,
IF($F56=0,0,
IF(DC$4&lt;'2.1 Kraftwerk allgemein'!$F$16,0,
IF(DC$4='2.1 Kraftwerk allgemein'!$F$16,'2.5 CAPEX'!$J59/$F56,
IF(DC$4&lt;'2.1 Kraftwerk allgemein'!$F$16+$F56,
('2.5 CAPEX'!$J59+SUM(OFFSET('2.5 CAPEX'!DH59,0,-MIN(MAX($F56-1-('2.1 Kraftwerk allgemein'!$F$16-'2.1 Kraftwerk allgemein'!$F$15+1),0),COLUMN(CT56)-1-('2.1 Kraftwerk allgemein'!$F$16-'2.1 Kraftwerk allgemein'!$F$15+1)),1,MIN(MAX($F56-('2.1 Kraftwerk allgemein'!$F$16-'2.1 Kraftwerk allgemein'!$F$15+1),1),COLUMN(CT56)-('2.1 Kraftwerk allgemein'!$F$16-'2.1 Kraftwerk allgemein'!$F$15+1)))))/$F56,
SUM(OFFSET('2.5 CAPEX'!DH59,0,-MIN($F56-1,COLUMN(CT56)-1),1,MIN($F56,COLUMN(CT56))))/$F56)))))),
IF(OR(ISNUMBER($D56)=FALSE,$F56=""),"",
IF(AND('2.5 CAPEX'!$L59&lt;&gt;"x",'2.5 CAPEX'!$M59&lt;&gt;"x"),0,
IF($F56=0,0,
IF(DC$4&lt;'2.1 Kraftwerk allgemein'!$F$16,0,
IF(DC$4='2.1 Kraftwerk allgemein'!$F$16,'2.5 CAPEX'!$J59/$F56,
IF(DC$4&lt;'2.1 Kraftwerk allgemein'!$F$16+$F56,
('2.5 CAPEX'!$J59+SUM(OFFSET('2.5 CAPEX'!DH59,0,-MIN(MAX($F56-1-('2.1 Kraftwerk allgemein'!$F$16-'1.1 Allgemein'!$I$22+1),0),COLUMN(CT56)-1-('2.1 Kraftwerk allgemein'!$F$16-'1.1 Allgemein'!$I$22+1)),1,MIN(MAX($F56-('2.1 Kraftwerk allgemein'!$F$16-'1.1 Allgemein'!$I$22+1),1),COLUMN(CT56)-('2.1 Kraftwerk allgemein'!$F$16-'1.1 Allgemein'!$I$22+1)))))/$F56,
SUM(OFFSET('2.5 CAPEX'!DH59,0,-MIN($F56-1,COLUMN(CT56)-1),1,MIN($F56,COLUMN(CT56))))/$F56)))))))</f>
        <v>0</v>
      </c>
      <c r="DD56" s="199">
        <f ca="1">IF('2.1 Kraftwerk allgemein'!$F$15&lt;'1.1 Allgemein'!$I$22,
IF(OR(ISNUMBER($D56)=FALSE,$F56=""),"",
IF(AND('2.5 CAPEX'!$L59&lt;&gt;"x",'2.5 CAPEX'!$M59&lt;&gt;"x"),0,
IF($F56=0,0,
IF(DD$4&lt;'2.1 Kraftwerk allgemein'!$F$16,0,
IF(DD$4='2.1 Kraftwerk allgemein'!$F$16,'2.5 CAPEX'!$J59/$F56,
IF(DD$4&lt;'2.1 Kraftwerk allgemein'!$F$16+$F56,
('2.5 CAPEX'!$J59+SUM(OFFSET('2.5 CAPEX'!DI59,0,-MIN(MAX($F56-1-('2.1 Kraftwerk allgemein'!$F$16-'2.1 Kraftwerk allgemein'!$F$15+1),0),COLUMN(CU56)-1-('2.1 Kraftwerk allgemein'!$F$16-'2.1 Kraftwerk allgemein'!$F$15+1)),1,MIN(MAX($F56-('2.1 Kraftwerk allgemein'!$F$16-'2.1 Kraftwerk allgemein'!$F$15+1),1),COLUMN(CU56)-('2.1 Kraftwerk allgemein'!$F$16-'2.1 Kraftwerk allgemein'!$F$15+1)))))/$F56,
SUM(OFFSET('2.5 CAPEX'!DI59,0,-MIN($F56-1,COLUMN(CU56)-1),1,MIN($F56,COLUMN(CU56))))/$F56)))))),
IF(OR(ISNUMBER($D56)=FALSE,$F56=""),"",
IF(AND('2.5 CAPEX'!$L59&lt;&gt;"x",'2.5 CAPEX'!$M59&lt;&gt;"x"),0,
IF($F56=0,0,
IF(DD$4&lt;'2.1 Kraftwerk allgemein'!$F$16,0,
IF(DD$4='2.1 Kraftwerk allgemein'!$F$16,'2.5 CAPEX'!$J59/$F56,
IF(DD$4&lt;'2.1 Kraftwerk allgemein'!$F$16+$F56,
('2.5 CAPEX'!$J59+SUM(OFFSET('2.5 CAPEX'!DI59,0,-MIN(MAX($F56-1-('2.1 Kraftwerk allgemein'!$F$16-'1.1 Allgemein'!$I$22+1),0),COLUMN(CU56)-1-('2.1 Kraftwerk allgemein'!$F$16-'1.1 Allgemein'!$I$22+1)),1,MIN(MAX($F56-('2.1 Kraftwerk allgemein'!$F$16-'1.1 Allgemein'!$I$22+1),1),COLUMN(CU56)-('2.1 Kraftwerk allgemein'!$F$16-'1.1 Allgemein'!$I$22+1)))))/$F56,
SUM(OFFSET('2.5 CAPEX'!DI59,0,-MIN($F56-1,COLUMN(CU56)-1),1,MIN($F56,COLUMN(CU56))))/$F56)))))))</f>
        <v>0</v>
      </c>
      <c r="DE56" s="199">
        <f ca="1">IF('2.1 Kraftwerk allgemein'!$F$15&lt;'1.1 Allgemein'!$I$22,
IF(OR(ISNUMBER($D56)=FALSE,$F56=""),"",
IF(AND('2.5 CAPEX'!$L59&lt;&gt;"x",'2.5 CAPEX'!$M59&lt;&gt;"x"),0,
IF($F56=0,0,
IF(DE$4&lt;'2.1 Kraftwerk allgemein'!$F$16,0,
IF(DE$4='2.1 Kraftwerk allgemein'!$F$16,'2.5 CAPEX'!$J59/$F56,
IF(DE$4&lt;'2.1 Kraftwerk allgemein'!$F$16+$F56,
('2.5 CAPEX'!$J59+SUM(OFFSET('2.5 CAPEX'!DJ59,0,-MIN(MAX($F56-1-('2.1 Kraftwerk allgemein'!$F$16-'2.1 Kraftwerk allgemein'!$F$15+1),0),COLUMN(CV56)-1-('2.1 Kraftwerk allgemein'!$F$16-'2.1 Kraftwerk allgemein'!$F$15+1)),1,MIN(MAX($F56-('2.1 Kraftwerk allgemein'!$F$16-'2.1 Kraftwerk allgemein'!$F$15+1),1),COLUMN(CV56)-('2.1 Kraftwerk allgemein'!$F$16-'2.1 Kraftwerk allgemein'!$F$15+1)))))/$F56,
SUM(OFFSET('2.5 CAPEX'!DJ59,0,-MIN($F56-1,COLUMN(CV56)-1),1,MIN($F56,COLUMN(CV56))))/$F56)))))),
IF(OR(ISNUMBER($D56)=FALSE,$F56=""),"",
IF(AND('2.5 CAPEX'!$L59&lt;&gt;"x",'2.5 CAPEX'!$M59&lt;&gt;"x"),0,
IF($F56=0,0,
IF(DE$4&lt;'2.1 Kraftwerk allgemein'!$F$16,0,
IF(DE$4='2.1 Kraftwerk allgemein'!$F$16,'2.5 CAPEX'!$J59/$F56,
IF(DE$4&lt;'2.1 Kraftwerk allgemein'!$F$16+$F56,
('2.5 CAPEX'!$J59+SUM(OFFSET('2.5 CAPEX'!DJ59,0,-MIN(MAX($F56-1-('2.1 Kraftwerk allgemein'!$F$16-'1.1 Allgemein'!$I$22+1),0),COLUMN(CV56)-1-('2.1 Kraftwerk allgemein'!$F$16-'1.1 Allgemein'!$I$22+1)),1,MIN(MAX($F56-('2.1 Kraftwerk allgemein'!$F$16-'1.1 Allgemein'!$I$22+1),1),COLUMN(CV56)-('2.1 Kraftwerk allgemein'!$F$16-'1.1 Allgemein'!$I$22+1)))))/$F56,
SUM(OFFSET('2.5 CAPEX'!DJ59,0,-MIN($F56-1,COLUMN(CV56)-1),1,MIN($F56,COLUMN(CV56))))/$F56)))))))</f>
        <v>0</v>
      </c>
      <c r="DF56" s="199">
        <f ca="1">IF('2.1 Kraftwerk allgemein'!$F$15&lt;'1.1 Allgemein'!$I$22,
IF(OR(ISNUMBER($D56)=FALSE,$F56=""),"",
IF(AND('2.5 CAPEX'!$L59&lt;&gt;"x",'2.5 CAPEX'!$M59&lt;&gt;"x"),0,
IF($F56=0,0,
IF(DF$4&lt;'2.1 Kraftwerk allgemein'!$F$16,0,
IF(DF$4='2.1 Kraftwerk allgemein'!$F$16,'2.5 CAPEX'!$J59/$F56,
IF(DF$4&lt;'2.1 Kraftwerk allgemein'!$F$16+$F56,
('2.5 CAPEX'!$J59+SUM(OFFSET('2.5 CAPEX'!DK59,0,-MIN(MAX($F56-1-('2.1 Kraftwerk allgemein'!$F$16-'2.1 Kraftwerk allgemein'!$F$15+1),0),COLUMN(CW56)-1-('2.1 Kraftwerk allgemein'!$F$16-'2.1 Kraftwerk allgemein'!$F$15+1)),1,MIN(MAX($F56-('2.1 Kraftwerk allgemein'!$F$16-'2.1 Kraftwerk allgemein'!$F$15+1),1),COLUMN(CW56)-('2.1 Kraftwerk allgemein'!$F$16-'2.1 Kraftwerk allgemein'!$F$15+1)))))/$F56,
SUM(OFFSET('2.5 CAPEX'!DK59,0,-MIN($F56-1,COLUMN(CW56)-1),1,MIN($F56,COLUMN(CW56))))/$F56)))))),
IF(OR(ISNUMBER($D56)=FALSE,$F56=""),"",
IF(AND('2.5 CAPEX'!$L59&lt;&gt;"x",'2.5 CAPEX'!$M59&lt;&gt;"x"),0,
IF($F56=0,0,
IF(DF$4&lt;'2.1 Kraftwerk allgemein'!$F$16,0,
IF(DF$4='2.1 Kraftwerk allgemein'!$F$16,'2.5 CAPEX'!$J59/$F56,
IF(DF$4&lt;'2.1 Kraftwerk allgemein'!$F$16+$F56,
('2.5 CAPEX'!$J59+SUM(OFFSET('2.5 CAPEX'!DK59,0,-MIN(MAX($F56-1-('2.1 Kraftwerk allgemein'!$F$16-'1.1 Allgemein'!$I$22+1),0),COLUMN(CW56)-1-('2.1 Kraftwerk allgemein'!$F$16-'1.1 Allgemein'!$I$22+1)),1,MIN(MAX($F56-('2.1 Kraftwerk allgemein'!$F$16-'1.1 Allgemein'!$I$22+1),1),COLUMN(CW56)-('2.1 Kraftwerk allgemein'!$F$16-'1.1 Allgemein'!$I$22+1)))))/$F56,
SUM(OFFSET('2.5 CAPEX'!DK59,0,-MIN($F56-1,COLUMN(CW56)-1),1,MIN($F56,COLUMN(CW56))))/$F56)))))))</f>
        <v>0</v>
      </c>
    </row>
    <row r="57" spans="1:110" s="200" customFormat="1" ht="14" x14ac:dyDescent="0.3">
      <c r="A57" s="104"/>
      <c r="B57" s="104"/>
      <c r="C57" s="154"/>
      <c r="D57" s="191">
        <f>IF('2.5 CAPEX'!D60&lt;&gt;"",'2.5 CAPEX'!D60,"")</f>
        <v>501</v>
      </c>
      <c r="E57" s="191" t="str">
        <f>IF('2.5 CAPEX'!E60&lt;&gt;"",'2.5 CAPEX'!E60,"")</f>
        <v>Erschliessung im Solarmodulfeld (Naturwege)</v>
      </c>
      <c r="F57" s="196">
        <f>IF('2.5 CAPEX'!F60&lt;&gt;"",'2.5 CAPEX'!F60,"")</f>
        <v>60</v>
      </c>
      <c r="G57" s="197">
        <f ca="1">IF(ISNUMBER(D57)=FALSE,"",INDEX('2.5 CAPEX'!$H:$H,MATCH('3.1 Abschreibung'!$D57,'2.5 CAPEX'!$D:$D,0))+INDEX('2.5 CAPEX'!$J:$J,MATCH('3.1 Abschreibung'!$D57,'2.5 CAPEX'!$D:$D,0)))</f>
        <v>0</v>
      </c>
      <c r="H57" s="197"/>
      <c r="I57" s="198">
        <v>0</v>
      </c>
      <c r="J57" s="199">
        <f ca="1">IF('2.1 Kraftwerk allgemein'!$F$15&lt;'1.1 Allgemein'!$I$22,
IF(OR(ISNUMBER($D57)=FALSE,$F57=""),"",
IF(AND('2.5 CAPEX'!$L60&lt;&gt;"x",'2.5 CAPEX'!$M60&lt;&gt;"x"),0,
IF($F57=0,0,
IF(J$4&lt;'2.1 Kraftwerk allgemein'!$F$16,0,
IF(J$4='2.1 Kraftwerk allgemein'!$F$16,'2.5 CAPEX'!$J60/$F57,
IF(J$4&lt;'2.1 Kraftwerk allgemein'!$F$16+$F57,
('2.5 CAPEX'!$J60+SUM(OFFSET('2.5 CAPEX'!O60,0,-MIN(MAX($F57-1-('2.1 Kraftwerk allgemein'!$F$16-'2.1 Kraftwerk allgemein'!$F$15+1),0),COLUMN(A57)-1-('2.1 Kraftwerk allgemein'!$F$16-'2.1 Kraftwerk allgemein'!$F$15+1)),1,MIN(MAX($F57-('2.1 Kraftwerk allgemein'!$F$16-'2.1 Kraftwerk allgemein'!$F$15+1),1),COLUMN(A57)-('2.1 Kraftwerk allgemein'!$F$16-'2.1 Kraftwerk allgemein'!$F$15+1)))))/$F57,
SUM(OFFSET('2.5 CAPEX'!O60,0,-MIN($F57-1,COLUMN(A57)-1),1,MIN($F57,COLUMN(A57))))/$F57)))))),
IF(OR(ISNUMBER($D57)=FALSE,$F57=""),"",
IF(AND('2.5 CAPEX'!$L60&lt;&gt;"x",'2.5 CAPEX'!$M60&lt;&gt;"x"),0,
IF($F57=0,0,
IF(J$4&lt;'2.1 Kraftwerk allgemein'!$F$16,0,
IF(J$4='2.1 Kraftwerk allgemein'!$F$16,'2.5 CAPEX'!$J60/$F57,
IF(J$4&lt;'2.1 Kraftwerk allgemein'!$F$16+$F57,
('2.5 CAPEX'!$J60+SUM(OFFSET('2.5 CAPEX'!O60,0,-MIN(MAX($F57-1-('2.1 Kraftwerk allgemein'!$F$16-'1.1 Allgemein'!$I$22+1),0),COLUMN(A57)-1-('2.1 Kraftwerk allgemein'!$F$16-'1.1 Allgemein'!$I$22+1)),1,MIN(MAX($F57-('2.1 Kraftwerk allgemein'!$F$16-'1.1 Allgemein'!$I$22+1),1),COLUMN(A57)-('2.1 Kraftwerk allgemein'!$F$16-'1.1 Allgemein'!$I$22+1)))))/$F57,
SUM(OFFSET('2.5 CAPEX'!O60,0,-MIN($F57-1,COLUMN(A57)-1),1,MIN($F57,COLUMN(A57))))/$F57)))))))</f>
        <v>0</v>
      </c>
      <c r="K57" s="199">
        <f ca="1">IF('2.1 Kraftwerk allgemein'!$F$15&lt;'1.1 Allgemein'!$I$22,
IF(OR(ISNUMBER($D57)=FALSE,$F57=""),"",
IF(AND('2.5 CAPEX'!$L60&lt;&gt;"x",'2.5 CAPEX'!$M60&lt;&gt;"x"),0,
IF($F57=0,0,
IF(K$4&lt;'2.1 Kraftwerk allgemein'!$F$16,0,
IF(K$4='2.1 Kraftwerk allgemein'!$F$16,'2.5 CAPEX'!$J60/$F57,
IF(K$4&lt;'2.1 Kraftwerk allgemein'!$F$16+$F57,
('2.5 CAPEX'!$J60+SUM(OFFSET('2.5 CAPEX'!P60,0,-MIN(MAX($F57-1-('2.1 Kraftwerk allgemein'!$F$16-'2.1 Kraftwerk allgemein'!$F$15+1),0),COLUMN(B57)-1-('2.1 Kraftwerk allgemein'!$F$16-'2.1 Kraftwerk allgemein'!$F$15+1)),1,MIN(MAX($F57-('2.1 Kraftwerk allgemein'!$F$16-'2.1 Kraftwerk allgemein'!$F$15+1),1),COLUMN(B57)-('2.1 Kraftwerk allgemein'!$F$16-'2.1 Kraftwerk allgemein'!$F$15+1)))))/$F57,
SUM(OFFSET('2.5 CAPEX'!P60,0,-MIN($F57-1,COLUMN(B57)-1),1,MIN($F57,COLUMN(B57))))/$F57)))))),
IF(OR(ISNUMBER($D57)=FALSE,$F57=""),"",
IF(AND('2.5 CAPEX'!$L60&lt;&gt;"x",'2.5 CAPEX'!$M60&lt;&gt;"x"),0,
IF($F57=0,0,
IF(K$4&lt;'2.1 Kraftwerk allgemein'!$F$16,0,
IF(K$4='2.1 Kraftwerk allgemein'!$F$16,'2.5 CAPEX'!$J60/$F57,
IF(K$4&lt;'2.1 Kraftwerk allgemein'!$F$16+$F57,
('2.5 CAPEX'!$J60+SUM(OFFSET('2.5 CAPEX'!P60,0,-MIN(MAX($F57-1-('2.1 Kraftwerk allgemein'!$F$16-'1.1 Allgemein'!$I$22+1),0),COLUMN(B57)-1-('2.1 Kraftwerk allgemein'!$F$16-'1.1 Allgemein'!$I$22+1)),1,MIN(MAX($F57-('2.1 Kraftwerk allgemein'!$F$16-'1.1 Allgemein'!$I$22+1),1),COLUMN(B57)-('2.1 Kraftwerk allgemein'!$F$16-'1.1 Allgemein'!$I$22+1)))))/$F57,
SUM(OFFSET('2.5 CAPEX'!P60,0,-MIN($F57-1,COLUMN(B57)-1),1,MIN($F57,COLUMN(B57))))/$F57)))))))</f>
        <v>0</v>
      </c>
      <c r="L57" s="199">
        <f ca="1">IF('2.1 Kraftwerk allgemein'!$F$15&lt;'1.1 Allgemein'!$I$22,
IF(OR(ISNUMBER($D57)=FALSE,$F57=""),"",
IF(AND('2.5 CAPEX'!$L60&lt;&gt;"x",'2.5 CAPEX'!$M60&lt;&gt;"x"),0,
IF($F57=0,0,
IF(L$4&lt;'2.1 Kraftwerk allgemein'!$F$16,0,
IF(L$4='2.1 Kraftwerk allgemein'!$F$16,'2.5 CAPEX'!$J60/$F57,
IF(L$4&lt;'2.1 Kraftwerk allgemein'!$F$16+$F57,
('2.5 CAPEX'!$J60+SUM(OFFSET('2.5 CAPEX'!Q60,0,-MIN(MAX($F57-1-('2.1 Kraftwerk allgemein'!$F$16-'2.1 Kraftwerk allgemein'!$F$15+1),0),COLUMN(C57)-1-('2.1 Kraftwerk allgemein'!$F$16-'2.1 Kraftwerk allgemein'!$F$15+1)),1,MIN(MAX($F57-('2.1 Kraftwerk allgemein'!$F$16-'2.1 Kraftwerk allgemein'!$F$15+1),1),COLUMN(C57)-('2.1 Kraftwerk allgemein'!$F$16-'2.1 Kraftwerk allgemein'!$F$15+1)))))/$F57,
SUM(OFFSET('2.5 CAPEX'!Q60,0,-MIN($F57-1,COLUMN(C57)-1),1,MIN($F57,COLUMN(C57))))/$F57)))))),
IF(OR(ISNUMBER($D57)=FALSE,$F57=""),"",
IF(AND('2.5 CAPEX'!$L60&lt;&gt;"x",'2.5 CAPEX'!$M60&lt;&gt;"x"),0,
IF($F57=0,0,
IF(L$4&lt;'2.1 Kraftwerk allgemein'!$F$16,0,
IF(L$4='2.1 Kraftwerk allgemein'!$F$16,'2.5 CAPEX'!$J60/$F57,
IF(L$4&lt;'2.1 Kraftwerk allgemein'!$F$16+$F57,
('2.5 CAPEX'!$J60+SUM(OFFSET('2.5 CAPEX'!Q60,0,-MIN(MAX($F57-1-('2.1 Kraftwerk allgemein'!$F$16-'1.1 Allgemein'!$I$22+1),0),COLUMN(C57)-1-('2.1 Kraftwerk allgemein'!$F$16-'1.1 Allgemein'!$I$22+1)),1,MIN(MAX($F57-('2.1 Kraftwerk allgemein'!$F$16-'1.1 Allgemein'!$I$22+1),1),COLUMN(C57)-('2.1 Kraftwerk allgemein'!$F$16-'1.1 Allgemein'!$I$22+1)))))/$F57,
SUM(OFFSET('2.5 CAPEX'!Q60,0,-MIN($F57-1,COLUMN(C57)-1),1,MIN($F57,COLUMN(C57))))/$F57)))))))</f>
        <v>0</v>
      </c>
      <c r="M57" s="199">
        <f ca="1">IF('2.1 Kraftwerk allgemein'!$F$15&lt;'1.1 Allgemein'!$I$22,
IF(OR(ISNUMBER($D57)=FALSE,$F57=""),"",
IF(AND('2.5 CAPEX'!$L60&lt;&gt;"x",'2.5 CAPEX'!$M60&lt;&gt;"x"),0,
IF($F57=0,0,
IF(M$4&lt;'2.1 Kraftwerk allgemein'!$F$16,0,
IF(M$4='2.1 Kraftwerk allgemein'!$F$16,'2.5 CAPEX'!$J60/$F57,
IF(M$4&lt;'2.1 Kraftwerk allgemein'!$F$16+$F57,
('2.5 CAPEX'!$J60+SUM(OFFSET('2.5 CAPEX'!R60,0,-MIN(MAX($F57-1-('2.1 Kraftwerk allgemein'!$F$16-'2.1 Kraftwerk allgemein'!$F$15+1),0),COLUMN(D57)-1-('2.1 Kraftwerk allgemein'!$F$16-'2.1 Kraftwerk allgemein'!$F$15+1)),1,MIN(MAX($F57-('2.1 Kraftwerk allgemein'!$F$16-'2.1 Kraftwerk allgemein'!$F$15+1),1),COLUMN(D57)-('2.1 Kraftwerk allgemein'!$F$16-'2.1 Kraftwerk allgemein'!$F$15+1)))))/$F57,
SUM(OFFSET('2.5 CAPEX'!R60,0,-MIN($F57-1,COLUMN(D57)-1),1,MIN($F57,COLUMN(D57))))/$F57)))))),
IF(OR(ISNUMBER($D57)=FALSE,$F57=""),"",
IF(AND('2.5 CAPEX'!$L60&lt;&gt;"x",'2.5 CAPEX'!$M60&lt;&gt;"x"),0,
IF($F57=0,0,
IF(M$4&lt;'2.1 Kraftwerk allgemein'!$F$16,0,
IF(M$4='2.1 Kraftwerk allgemein'!$F$16,'2.5 CAPEX'!$J60/$F57,
IF(M$4&lt;'2.1 Kraftwerk allgemein'!$F$16+$F57,
('2.5 CAPEX'!$J60+SUM(OFFSET('2.5 CAPEX'!R60,0,-MIN(MAX($F57-1-('2.1 Kraftwerk allgemein'!$F$16-'1.1 Allgemein'!$I$22+1),0),COLUMN(D57)-1-('2.1 Kraftwerk allgemein'!$F$16-'1.1 Allgemein'!$I$22+1)),1,MIN(MAX($F57-('2.1 Kraftwerk allgemein'!$F$16-'1.1 Allgemein'!$I$22+1),1),COLUMN(D57)-('2.1 Kraftwerk allgemein'!$F$16-'1.1 Allgemein'!$I$22+1)))))/$F57,
SUM(OFFSET('2.5 CAPEX'!R60,0,-MIN($F57-1,COLUMN(D57)-1),1,MIN($F57,COLUMN(D57))))/$F57)))))))</f>
        <v>0</v>
      </c>
      <c r="N57" s="199">
        <f ca="1">IF('2.1 Kraftwerk allgemein'!$F$15&lt;'1.1 Allgemein'!$I$22,
IF(OR(ISNUMBER($D57)=FALSE,$F57=""),"",
IF(AND('2.5 CAPEX'!$L60&lt;&gt;"x",'2.5 CAPEX'!$M60&lt;&gt;"x"),0,
IF($F57=0,0,
IF(N$4&lt;'2.1 Kraftwerk allgemein'!$F$16,0,
IF(N$4='2.1 Kraftwerk allgemein'!$F$16,'2.5 CAPEX'!$J60/$F57,
IF(N$4&lt;'2.1 Kraftwerk allgemein'!$F$16+$F57,
('2.5 CAPEX'!$J60+SUM(OFFSET('2.5 CAPEX'!S60,0,-MIN(MAX($F57-1-('2.1 Kraftwerk allgemein'!$F$16-'2.1 Kraftwerk allgemein'!$F$15+1),0),COLUMN(E57)-1-('2.1 Kraftwerk allgemein'!$F$16-'2.1 Kraftwerk allgemein'!$F$15+1)),1,MIN(MAX($F57-('2.1 Kraftwerk allgemein'!$F$16-'2.1 Kraftwerk allgemein'!$F$15+1),1),COLUMN(E57)-('2.1 Kraftwerk allgemein'!$F$16-'2.1 Kraftwerk allgemein'!$F$15+1)))))/$F57,
SUM(OFFSET('2.5 CAPEX'!S60,0,-MIN($F57-1,COLUMN(E57)-1),1,MIN($F57,COLUMN(E57))))/$F57)))))),
IF(OR(ISNUMBER($D57)=FALSE,$F57=""),"",
IF(AND('2.5 CAPEX'!$L60&lt;&gt;"x",'2.5 CAPEX'!$M60&lt;&gt;"x"),0,
IF($F57=0,0,
IF(N$4&lt;'2.1 Kraftwerk allgemein'!$F$16,0,
IF(N$4='2.1 Kraftwerk allgemein'!$F$16,'2.5 CAPEX'!$J60/$F57,
IF(N$4&lt;'2.1 Kraftwerk allgemein'!$F$16+$F57,
('2.5 CAPEX'!$J60+SUM(OFFSET('2.5 CAPEX'!S60,0,-MIN(MAX($F57-1-('2.1 Kraftwerk allgemein'!$F$16-'1.1 Allgemein'!$I$22+1),0),COLUMN(E57)-1-('2.1 Kraftwerk allgemein'!$F$16-'1.1 Allgemein'!$I$22+1)),1,MIN(MAX($F57-('2.1 Kraftwerk allgemein'!$F$16-'1.1 Allgemein'!$I$22+1),1),COLUMN(E57)-('2.1 Kraftwerk allgemein'!$F$16-'1.1 Allgemein'!$I$22+1)))))/$F57,
SUM(OFFSET('2.5 CAPEX'!S60,0,-MIN($F57-1,COLUMN(E57)-1),1,MIN($F57,COLUMN(E57))))/$F57)))))))</f>
        <v>0</v>
      </c>
      <c r="O57" s="199">
        <f ca="1">IF('2.1 Kraftwerk allgemein'!$F$15&lt;'1.1 Allgemein'!$I$22,
IF(OR(ISNUMBER($D57)=FALSE,$F57=""),"",
IF(AND('2.5 CAPEX'!$L60&lt;&gt;"x",'2.5 CAPEX'!$M60&lt;&gt;"x"),0,
IF($F57=0,0,
IF(O$4&lt;'2.1 Kraftwerk allgemein'!$F$16,0,
IF(O$4='2.1 Kraftwerk allgemein'!$F$16,'2.5 CAPEX'!$J60/$F57,
IF(O$4&lt;'2.1 Kraftwerk allgemein'!$F$16+$F57,
('2.5 CAPEX'!$J60+SUM(OFFSET('2.5 CAPEX'!T60,0,-MIN(MAX($F57-1-('2.1 Kraftwerk allgemein'!$F$16-'2.1 Kraftwerk allgemein'!$F$15+1),0),COLUMN(F57)-1-('2.1 Kraftwerk allgemein'!$F$16-'2.1 Kraftwerk allgemein'!$F$15+1)),1,MIN(MAX($F57-('2.1 Kraftwerk allgemein'!$F$16-'2.1 Kraftwerk allgemein'!$F$15+1),1),COLUMN(F57)-('2.1 Kraftwerk allgemein'!$F$16-'2.1 Kraftwerk allgemein'!$F$15+1)))))/$F57,
SUM(OFFSET('2.5 CAPEX'!T60,0,-MIN($F57-1,COLUMN(F57)-1),1,MIN($F57,COLUMN(F57))))/$F57)))))),
IF(OR(ISNUMBER($D57)=FALSE,$F57=""),"",
IF(AND('2.5 CAPEX'!$L60&lt;&gt;"x",'2.5 CAPEX'!$M60&lt;&gt;"x"),0,
IF($F57=0,0,
IF(O$4&lt;'2.1 Kraftwerk allgemein'!$F$16,0,
IF(O$4='2.1 Kraftwerk allgemein'!$F$16,'2.5 CAPEX'!$J60/$F57,
IF(O$4&lt;'2.1 Kraftwerk allgemein'!$F$16+$F57,
('2.5 CAPEX'!$J60+SUM(OFFSET('2.5 CAPEX'!T60,0,-MIN(MAX($F57-1-('2.1 Kraftwerk allgemein'!$F$16-'1.1 Allgemein'!$I$22+1),0),COLUMN(F57)-1-('2.1 Kraftwerk allgemein'!$F$16-'1.1 Allgemein'!$I$22+1)),1,MIN(MAX($F57-('2.1 Kraftwerk allgemein'!$F$16-'1.1 Allgemein'!$I$22+1),1),COLUMN(F57)-('2.1 Kraftwerk allgemein'!$F$16-'1.1 Allgemein'!$I$22+1)))))/$F57,
SUM(OFFSET('2.5 CAPEX'!T60,0,-MIN($F57-1,COLUMN(F57)-1),1,MIN($F57,COLUMN(F57))))/$F57)))))))</f>
        <v>0</v>
      </c>
      <c r="P57" s="199">
        <f ca="1">IF('2.1 Kraftwerk allgemein'!$F$15&lt;'1.1 Allgemein'!$I$22,
IF(OR(ISNUMBER($D57)=FALSE,$F57=""),"",
IF(AND('2.5 CAPEX'!$L60&lt;&gt;"x",'2.5 CAPEX'!$M60&lt;&gt;"x"),0,
IF($F57=0,0,
IF(P$4&lt;'2.1 Kraftwerk allgemein'!$F$16,0,
IF(P$4='2.1 Kraftwerk allgemein'!$F$16,'2.5 CAPEX'!$J60/$F57,
IF(P$4&lt;'2.1 Kraftwerk allgemein'!$F$16+$F57,
('2.5 CAPEX'!$J60+SUM(OFFSET('2.5 CAPEX'!U60,0,-MIN(MAX($F57-1-('2.1 Kraftwerk allgemein'!$F$16-'2.1 Kraftwerk allgemein'!$F$15+1),0),COLUMN(G57)-1-('2.1 Kraftwerk allgemein'!$F$16-'2.1 Kraftwerk allgemein'!$F$15+1)),1,MIN(MAX($F57-('2.1 Kraftwerk allgemein'!$F$16-'2.1 Kraftwerk allgemein'!$F$15+1),1),COLUMN(G57)-('2.1 Kraftwerk allgemein'!$F$16-'2.1 Kraftwerk allgemein'!$F$15+1)))))/$F57,
SUM(OFFSET('2.5 CAPEX'!U60,0,-MIN($F57-1,COLUMN(G57)-1),1,MIN($F57,COLUMN(G57))))/$F57)))))),
IF(OR(ISNUMBER($D57)=FALSE,$F57=""),"",
IF(AND('2.5 CAPEX'!$L60&lt;&gt;"x",'2.5 CAPEX'!$M60&lt;&gt;"x"),0,
IF($F57=0,0,
IF(P$4&lt;'2.1 Kraftwerk allgemein'!$F$16,0,
IF(P$4='2.1 Kraftwerk allgemein'!$F$16,'2.5 CAPEX'!$J60/$F57,
IF(P$4&lt;'2.1 Kraftwerk allgemein'!$F$16+$F57,
('2.5 CAPEX'!$J60+SUM(OFFSET('2.5 CAPEX'!U60,0,-MIN(MAX($F57-1-('2.1 Kraftwerk allgemein'!$F$16-'1.1 Allgemein'!$I$22+1),0),COLUMN(G57)-1-('2.1 Kraftwerk allgemein'!$F$16-'1.1 Allgemein'!$I$22+1)),1,MIN(MAX($F57-('2.1 Kraftwerk allgemein'!$F$16-'1.1 Allgemein'!$I$22+1),1),COLUMN(G57)-('2.1 Kraftwerk allgemein'!$F$16-'1.1 Allgemein'!$I$22+1)))))/$F57,
SUM(OFFSET('2.5 CAPEX'!U60,0,-MIN($F57-1,COLUMN(G57)-1),1,MIN($F57,COLUMN(G57))))/$F57)))))))</f>
        <v>0</v>
      </c>
      <c r="Q57" s="199">
        <f ca="1">IF('2.1 Kraftwerk allgemein'!$F$15&lt;'1.1 Allgemein'!$I$22,
IF(OR(ISNUMBER($D57)=FALSE,$F57=""),"",
IF(AND('2.5 CAPEX'!$L60&lt;&gt;"x",'2.5 CAPEX'!$M60&lt;&gt;"x"),0,
IF($F57=0,0,
IF(Q$4&lt;'2.1 Kraftwerk allgemein'!$F$16,0,
IF(Q$4='2.1 Kraftwerk allgemein'!$F$16,'2.5 CAPEX'!$J60/$F57,
IF(Q$4&lt;'2.1 Kraftwerk allgemein'!$F$16+$F57,
('2.5 CAPEX'!$J60+SUM(OFFSET('2.5 CAPEX'!V60,0,-MIN(MAX($F57-1-('2.1 Kraftwerk allgemein'!$F$16-'2.1 Kraftwerk allgemein'!$F$15+1),0),COLUMN(H57)-1-('2.1 Kraftwerk allgemein'!$F$16-'2.1 Kraftwerk allgemein'!$F$15+1)),1,MIN(MAX($F57-('2.1 Kraftwerk allgemein'!$F$16-'2.1 Kraftwerk allgemein'!$F$15+1),1),COLUMN(H57)-('2.1 Kraftwerk allgemein'!$F$16-'2.1 Kraftwerk allgemein'!$F$15+1)))))/$F57,
SUM(OFFSET('2.5 CAPEX'!V60,0,-MIN($F57-1,COLUMN(H57)-1),1,MIN($F57,COLUMN(H57))))/$F57)))))),
IF(OR(ISNUMBER($D57)=FALSE,$F57=""),"",
IF(AND('2.5 CAPEX'!$L60&lt;&gt;"x",'2.5 CAPEX'!$M60&lt;&gt;"x"),0,
IF($F57=0,0,
IF(Q$4&lt;'2.1 Kraftwerk allgemein'!$F$16,0,
IF(Q$4='2.1 Kraftwerk allgemein'!$F$16,'2.5 CAPEX'!$J60/$F57,
IF(Q$4&lt;'2.1 Kraftwerk allgemein'!$F$16+$F57,
('2.5 CAPEX'!$J60+SUM(OFFSET('2.5 CAPEX'!V60,0,-MIN(MAX($F57-1-('2.1 Kraftwerk allgemein'!$F$16-'1.1 Allgemein'!$I$22+1),0),COLUMN(H57)-1-('2.1 Kraftwerk allgemein'!$F$16-'1.1 Allgemein'!$I$22+1)),1,MIN(MAX($F57-('2.1 Kraftwerk allgemein'!$F$16-'1.1 Allgemein'!$I$22+1),1),COLUMN(H57)-('2.1 Kraftwerk allgemein'!$F$16-'1.1 Allgemein'!$I$22+1)))))/$F57,
SUM(OFFSET('2.5 CAPEX'!V60,0,-MIN($F57-1,COLUMN(H57)-1),1,MIN($F57,COLUMN(H57))))/$F57)))))))</f>
        <v>0</v>
      </c>
      <c r="R57" s="199">
        <f ca="1">IF('2.1 Kraftwerk allgemein'!$F$15&lt;'1.1 Allgemein'!$I$22,
IF(OR(ISNUMBER($D57)=FALSE,$F57=""),"",
IF(AND('2.5 CAPEX'!$L60&lt;&gt;"x",'2.5 CAPEX'!$M60&lt;&gt;"x"),0,
IF($F57=0,0,
IF(R$4&lt;'2.1 Kraftwerk allgemein'!$F$16,0,
IF(R$4='2.1 Kraftwerk allgemein'!$F$16,'2.5 CAPEX'!$J60/$F57,
IF(R$4&lt;'2.1 Kraftwerk allgemein'!$F$16+$F57,
('2.5 CAPEX'!$J60+SUM(OFFSET('2.5 CAPEX'!W60,0,-MIN(MAX($F57-1-('2.1 Kraftwerk allgemein'!$F$16-'2.1 Kraftwerk allgemein'!$F$15+1),0),COLUMN(I57)-1-('2.1 Kraftwerk allgemein'!$F$16-'2.1 Kraftwerk allgemein'!$F$15+1)),1,MIN(MAX($F57-('2.1 Kraftwerk allgemein'!$F$16-'2.1 Kraftwerk allgemein'!$F$15+1),1),COLUMN(I57)-('2.1 Kraftwerk allgemein'!$F$16-'2.1 Kraftwerk allgemein'!$F$15+1)))))/$F57,
SUM(OFFSET('2.5 CAPEX'!W60,0,-MIN($F57-1,COLUMN(I57)-1),1,MIN($F57,COLUMN(I57))))/$F57)))))),
IF(OR(ISNUMBER($D57)=FALSE,$F57=""),"",
IF(AND('2.5 CAPEX'!$L60&lt;&gt;"x",'2.5 CAPEX'!$M60&lt;&gt;"x"),0,
IF($F57=0,0,
IF(R$4&lt;'2.1 Kraftwerk allgemein'!$F$16,0,
IF(R$4='2.1 Kraftwerk allgemein'!$F$16,'2.5 CAPEX'!$J60/$F57,
IF(R$4&lt;'2.1 Kraftwerk allgemein'!$F$16+$F57,
('2.5 CAPEX'!$J60+SUM(OFFSET('2.5 CAPEX'!W60,0,-MIN(MAX($F57-1-('2.1 Kraftwerk allgemein'!$F$16-'1.1 Allgemein'!$I$22+1),0),COLUMN(I57)-1-('2.1 Kraftwerk allgemein'!$F$16-'1.1 Allgemein'!$I$22+1)),1,MIN(MAX($F57-('2.1 Kraftwerk allgemein'!$F$16-'1.1 Allgemein'!$I$22+1),1),COLUMN(I57)-('2.1 Kraftwerk allgemein'!$F$16-'1.1 Allgemein'!$I$22+1)))))/$F57,
SUM(OFFSET('2.5 CAPEX'!W60,0,-MIN($F57-1,COLUMN(I57)-1),1,MIN($F57,COLUMN(I57))))/$F57)))))))</f>
        <v>0</v>
      </c>
      <c r="S57" s="199">
        <f ca="1">IF('2.1 Kraftwerk allgemein'!$F$15&lt;'1.1 Allgemein'!$I$22,
IF(OR(ISNUMBER($D57)=FALSE,$F57=""),"",
IF(AND('2.5 CAPEX'!$L60&lt;&gt;"x",'2.5 CAPEX'!$M60&lt;&gt;"x"),0,
IF($F57=0,0,
IF(S$4&lt;'2.1 Kraftwerk allgemein'!$F$16,0,
IF(S$4='2.1 Kraftwerk allgemein'!$F$16,'2.5 CAPEX'!$J60/$F57,
IF(S$4&lt;'2.1 Kraftwerk allgemein'!$F$16+$F57,
('2.5 CAPEX'!$J60+SUM(OFFSET('2.5 CAPEX'!X60,0,-MIN(MAX($F57-1-('2.1 Kraftwerk allgemein'!$F$16-'2.1 Kraftwerk allgemein'!$F$15+1),0),COLUMN(J57)-1-('2.1 Kraftwerk allgemein'!$F$16-'2.1 Kraftwerk allgemein'!$F$15+1)),1,MIN(MAX($F57-('2.1 Kraftwerk allgemein'!$F$16-'2.1 Kraftwerk allgemein'!$F$15+1),1),COLUMN(J57)-('2.1 Kraftwerk allgemein'!$F$16-'2.1 Kraftwerk allgemein'!$F$15+1)))))/$F57,
SUM(OFFSET('2.5 CAPEX'!X60,0,-MIN($F57-1,COLUMN(J57)-1),1,MIN($F57,COLUMN(J57))))/$F57)))))),
IF(OR(ISNUMBER($D57)=FALSE,$F57=""),"",
IF(AND('2.5 CAPEX'!$L60&lt;&gt;"x",'2.5 CAPEX'!$M60&lt;&gt;"x"),0,
IF($F57=0,0,
IF(S$4&lt;'2.1 Kraftwerk allgemein'!$F$16,0,
IF(S$4='2.1 Kraftwerk allgemein'!$F$16,'2.5 CAPEX'!$J60/$F57,
IF(S$4&lt;'2.1 Kraftwerk allgemein'!$F$16+$F57,
('2.5 CAPEX'!$J60+SUM(OFFSET('2.5 CAPEX'!X60,0,-MIN(MAX($F57-1-('2.1 Kraftwerk allgemein'!$F$16-'1.1 Allgemein'!$I$22+1),0),COLUMN(J57)-1-('2.1 Kraftwerk allgemein'!$F$16-'1.1 Allgemein'!$I$22+1)),1,MIN(MAX($F57-('2.1 Kraftwerk allgemein'!$F$16-'1.1 Allgemein'!$I$22+1),1),COLUMN(J57)-('2.1 Kraftwerk allgemein'!$F$16-'1.1 Allgemein'!$I$22+1)))))/$F57,
SUM(OFFSET('2.5 CAPEX'!X60,0,-MIN($F57-1,COLUMN(J57)-1),1,MIN($F57,COLUMN(J57))))/$F57)))))))</f>
        <v>0</v>
      </c>
      <c r="T57" s="199">
        <f ca="1">IF('2.1 Kraftwerk allgemein'!$F$15&lt;'1.1 Allgemein'!$I$22,
IF(OR(ISNUMBER($D57)=FALSE,$F57=""),"",
IF(AND('2.5 CAPEX'!$L60&lt;&gt;"x",'2.5 CAPEX'!$M60&lt;&gt;"x"),0,
IF($F57=0,0,
IF(T$4&lt;'2.1 Kraftwerk allgemein'!$F$16,0,
IF(T$4='2.1 Kraftwerk allgemein'!$F$16,'2.5 CAPEX'!$J60/$F57,
IF(T$4&lt;'2.1 Kraftwerk allgemein'!$F$16+$F57,
('2.5 CAPEX'!$J60+SUM(OFFSET('2.5 CAPEX'!Y60,0,-MIN(MAX($F57-1-('2.1 Kraftwerk allgemein'!$F$16-'2.1 Kraftwerk allgemein'!$F$15+1),0),COLUMN(K57)-1-('2.1 Kraftwerk allgemein'!$F$16-'2.1 Kraftwerk allgemein'!$F$15+1)),1,MIN(MAX($F57-('2.1 Kraftwerk allgemein'!$F$16-'2.1 Kraftwerk allgemein'!$F$15+1),1),COLUMN(K57)-('2.1 Kraftwerk allgemein'!$F$16-'2.1 Kraftwerk allgemein'!$F$15+1)))))/$F57,
SUM(OFFSET('2.5 CAPEX'!Y60,0,-MIN($F57-1,COLUMN(K57)-1),1,MIN($F57,COLUMN(K57))))/$F57)))))),
IF(OR(ISNUMBER($D57)=FALSE,$F57=""),"",
IF(AND('2.5 CAPEX'!$L60&lt;&gt;"x",'2.5 CAPEX'!$M60&lt;&gt;"x"),0,
IF($F57=0,0,
IF(T$4&lt;'2.1 Kraftwerk allgemein'!$F$16,0,
IF(T$4='2.1 Kraftwerk allgemein'!$F$16,'2.5 CAPEX'!$J60/$F57,
IF(T$4&lt;'2.1 Kraftwerk allgemein'!$F$16+$F57,
('2.5 CAPEX'!$J60+SUM(OFFSET('2.5 CAPEX'!Y60,0,-MIN(MAX($F57-1-('2.1 Kraftwerk allgemein'!$F$16-'1.1 Allgemein'!$I$22+1),0),COLUMN(K57)-1-('2.1 Kraftwerk allgemein'!$F$16-'1.1 Allgemein'!$I$22+1)),1,MIN(MAX($F57-('2.1 Kraftwerk allgemein'!$F$16-'1.1 Allgemein'!$I$22+1),1),COLUMN(K57)-('2.1 Kraftwerk allgemein'!$F$16-'1.1 Allgemein'!$I$22+1)))))/$F57,
SUM(OFFSET('2.5 CAPEX'!Y60,0,-MIN($F57-1,COLUMN(K57)-1),1,MIN($F57,COLUMN(K57))))/$F57)))))))</f>
        <v>0</v>
      </c>
      <c r="U57" s="199">
        <f ca="1">IF('2.1 Kraftwerk allgemein'!$F$15&lt;'1.1 Allgemein'!$I$22,
IF(OR(ISNUMBER($D57)=FALSE,$F57=""),"",
IF(AND('2.5 CAPEX'!$L60&lt;&gt;"x",'2.5 CAPEX'!$M60&lt;&gt;"x"),0,
IF($F57=0,0,
IF(U$4&lt;'2.1 Kraftwerk allgemein'!$F$16,0,
IF(U$4='2.1 Kraftwerk allgemein'!$F$16,'2.5 CAPEX'!$J60/$F57,
IF(U$4&lt;'2.1 Kraftwerk allgemein'!$F$16+$F57,
('2.5 CAPEX'!$J60+SUM(OFFSET('2.5 CAPEX'!Z60,0,-MIN(MAX($F57-1-('2.1 Kraftwerk allgemein'!$F$16-'2.1 Kraftwerk allgemein'!$F$15+1),0),COLUMN(L57)-1-('2.1 Kraftwerk allgemein'!$F$16-'2.1 Kraftwerk allgemein'!$F$15+1)),1,MIN(MAX($F57-('2.1 Kraftwerk allgemein'!$F$16-'2.1 Kraftwerk allgemein'!$F$15+1),1),COLUMN(L57)-('2.1 Kraftwerk allgemein'!$F$16-'2.1 Kraftwerk allgemein'!$F$15+1)))))/$F57,
SUM(OFFSET('2.5 CAPEX'!Z60,0,-MIN($F57-1,COLUMN(L57)-1),1,MIN($F57,COLUMN(L57))))/$F57)))))),
IF(OR(ISNUMBER($D57)=FALSE,$F57=""),"",
IF(AND('2.5 CAPEX'!$L60&lt;&gt;"x",'2.5 CAPEX'!$M60&lt;&gt;"x"),0,
IF($F57=0,0,
IF(U$4&lt;'2.1 Kraftwerk allgemein'!$F$16,0,
IF(U$4='2.1 Kraftwerk allgemein'!$F$16,'2.5 CAPEX'!$J60/$F57,
IF(U$4&lt;'2.1 Kraftwerk allgemein'!$F$16+$F57,
('2.5 CAPEX'!$J60+SUM(OFFSET('2.5 CAPEX'!Z60,0,-MIN(MAX($F57-1-('2.1 Kraftwerk allgemein'!$F$16-'1.1 Allgemein'!$I$22+1),0),COLUMN(L57)-1-('2.1 Kraftwerk allgemein'!$F$16-'1.1 Allgemein'!$I$22+1)),1,MIN(MAX($F57-('2.1 Kraftwerk allgemein'!$F$16-'1.1 Allgemein'!$I$22+1),1),COLUMN(L57)-('2.1 Kraftwerk allgemein'!$F$16-'1.1 Allgemein'!$I$22+1)))))/$F57,
SUM(OFFSET('2.5 CAPEX'!Z60,0,-MIN($F57-1,COLUMN(L57)-1),1,MIN($F57,COLUMN(L57))))/$F57)))))))</f>
        <v>0</v>
      </c>
      <c r="V57" s="199">
        <f ca="1">IF('2.1 Kraftwerk allgemein'!$F$15&lt;'1.1 Allgemein'!$I$22,
IF(OR(ISNUMBER($D57)=FALSE,$F57=""),"",
IF(AND('2.5 CAPEX'!$L60&lt;&gt;"x",'2.5 CAPEX'!$M60&lt;&gt;"x"),0,
IF($F57=0,0,
IF(V$4&lt;'2.1 Kraftwerk allgemein'!$F$16,0,
IF(V$4='2.1 Kraftwerk allgemein'!$F$16,'2.5 CAPEX'!$J60/$F57,
IF(V$4&lt;'2.1 Kraftwerk allgemein'!$F$16+$F57,
('2.5 CAPEX'!$J60+SUM(OFFSET('2.5 CAPEX'!AA60,0,-MIN(MAX($F57-1-('2.1 Kraftwerk allgemein'!$F$16-'2.1 Kraftwerk allgemein'!$F$15+1),0),COLUMN(M57)-1-('2.1 Kraftwerk allgemein'!$F$16-'2.1 Kraftwerk allgemein'!$F$15+1)),1,MIN(MAX($F57-('2.1 Kraftwerk allgemein'!$F$16-'2.1 Kraftwerk allgemein'!$F$15+1),1),COLUMN(M57)-('2.1 Kraftwerk allgemein'!$F$16-'2.1 Kraftwerk allgemein'!$F$15+1)))))/$F57,
SUM(OFFSET('2.5 CAPEX'!AA60,0,-MIN($F57-1,COLUMN(M57)-1),1,MIN($F57,COLUMN(M57))))/$F57)))))),
IF(OR(ISNUMBER($D57)=FALSE,$F57=""),"",
IF(AND('2.5 CAPEX'!$L60&lt;&gt;"x",'2.5 CAPEX'!$M60&lt;&gt;"x"),0,
IF($F57=0,0,
IF(V$4&lt;'2.1 Kraftwerk allgemein'!$F$16,0,
IF(V$4='2.1 Kraftwerk allgemein'!$F$16,'2.5 CAPEX'!$J60/$F57,
IF(V$4&lt;'2.1 Kraftwerk allgemein'!$F$16+$F57,
('2.5 CAPEX'!$J60+SUM(OFFSET('2.5 CAPEX'!AA60,0,-MIN(MAX($F57-1-('2.1 Kraftwerk allgemein'!$F$16-'1.1 Allgemein'!$I$22+1),0),COLUMN(M57)-1-('2.1 Kraftwerk allgemein'!$F$16-'1.1 Allgemein'!$I$22+1)),1,MIN(MAX($F57-('2.1 Kraftwerk allgemein'!$F$16-'1.1 Allgemein'!$I$22+1),1),COLUMN(M57)-('2.1 Kraftwerk allgemein'!$F$16-'1.1 Allgemein'!$I$22+1)))))/$F57,
SUM(OFFSET('2.5 CAPEX'!AA60,0,-MIN($F57-1,COLUMN(M57)-1),1,MIN($F57,COLUMN(M57))))/$F57)))))))</f>
        <v>0</v>
      </c>
      <c r="W57" s="199">
        <f ca="1">IF('2.1 Kraftwerk allgemein'!$F$15&lt;'1.1 Allgemein'!$I$22,
IF(OR(ISNUMBER($D57)=FALSE,$F57=""),"",
IF(AND('2.5 CAPEX'!$L60&lt;&gt;"x",'2.5 CAPEX'!$M60&lt;&gt;"x"),0,
IF($F57=0,0,
IF(W$4&lt;'2.1 Kraftwerk allgemein'!$F$16,0,
IF(W$4='2.1 Kraftwerk allgemein'!$F$16,'2.5 CAPEX'!$J60/$F57,
IF(W$4&lt;'2.1 Kraftwerk allgemein'!$F$16+$F57,
('2.5 CAPEX'!$J60+SUM(OFFSET('2.5 CAPEX'!AB60,0,-MIN(MAX($F57-1-('2.1 Kraftwerk allgemein'!$F$16-'2.1 Kraftwerk allgemein'!$F$15+1),0),COLUMN(N57)-1-('2.1 Kraftwerk allgemein'!$F$16-'2.1 Kraftwerk allgemein'!$F$15+1)),1,MIN(MAX($F57-('2.1 Kraftwerk allgemein'!$F$16-'2.1 Kraftwerk allgemein'!$F$15+1),1),COLUMN(N57)-('2.1 Kraftwerk allgemein'!$F$16-'2.1 Kraftwerk allgemein'!$F$15+1)))))/$F57,
SUM(OFFSET('2.5 CAPEX'!AB60,0,-MIN($F57-1,COLUMN(N57)-1),1,MIN($F57,COLUMN(N57))))/$F57)))))),
IF(OR(ISNUMBER($D57)=FALSE,$F57=""),"",
IF(AND('2.5 CAPEX'!$L60&lt;&gt;"x",'2.5 CAPEX'!$M60&lt;&gt;"x"),0,
IF($F57=0,0,
IF(W$4&lt;'2.1 Kraftwerk allgemein'!$F$16,0,
IF(W$4='2.1 Kraftwerk allgemein'!$F$16,'2.5 CAPEX'!$J60/$F57,
IF(W$4&lt;'2.1 Kraftwerk allgemein'!$F$16+$F57,
('2.5 CAPEX'!$J60+SUM(OFFSET('2.5 CAPEX'!AB60,0,-MIN(MAX($F57-1-('2.1 Kraftwerk allgemein'!$F$16-'1.1 Allgemein'!$I$22+1),0),COLUMN(N57)-1-('2.1 Kraftwerk allgemein'!$F$16-'1.1 Allgemein'!$I$22+1)),1,MIN(MAX($F57-('2.1 Kraftwerk allgemein'!$F$16-'1.1 Allgemein'!$I$22+1),1),COLUMN(N57)-('2.1 Kraftwerk allgemein'!$F$16-'1.1 Allgemein'!$I$22+1)))))/$F57,
SUM(OFFSET('2.5 CAPEX'!AB60,0,-MIN($F57-1,COLUMN(N57)-1),1,MIN($F57,COLUMN(N57))))/$F57)))))))</f>
        <v>0</v>
      </c>
      <c r="X57" s="199">
        <f ca="1">IF('2.1 Kraftwerk allgemein'!$F$15&lt;'1.1 Allgemein'!$I$22,
IF(OR(ISNUMBER($D57)=FALSE,$F57=""),"",
IF(AND('2.5 CAPEX'!$L60&lt;&gt;"x",'2.5 CAPEX'!$M60&lt;&gt;"x"),0,
IF($F57=0,0,
IF(X$4&lt;'2.1 Kraftwerk allgemein'!$F$16,0,
IF(X$4='2.1 Kraftwerk allgemein'!$F$16,'2.5 CAPEX'!$J60/$F57,
IF(X$4&lt;'2.1 Kraftwerk allgemein'!$F$16+$F57,
('2.5 CAPEX'!$J60+SUM(OFFSET('2.5 CAPEX'!AC60,0,-MIN(MAX($F57-1-('2.1 Kraftwerk allgemein'!$F$16-'2.1 Kraftwerk allgemein'!$F$15+1),0),COLUMN(O57)-1-('2.1 Kraftwerk allgemein'!$F$16-'2.1 Kraftwerk allgemein'!$F$15+1)),1,MIN(MAX($F57-('2.1 Kraftwerk allgemein'!$F$16-'2.1 Kraftwerk allgemein'!$F$15+1),1),COLUMN(O57)-('2.1 Kraftwerk allgemein'!$F$16-'2.1 Kraftwerk allgemein'!$F$15+1)))))/$F57,
SUM(OFFSET('2.5 CAPEX'!AC60,0,-MIN($F57-1,COLUMN(O57)-1),1,MIN($F57,COLUMN(O57))))/$F57)))))),
IF(OR(ISNUMBER($D57)=FALSE,$F57=""),"",
IF(AND('2.5 CAPEX'!$L60&lt;&gt;"x",'2.5 CAPEX'!$M60&lt;&gt;"x"),0,
IF($F57=0,0,
IF(X$4&lt;'2.1 Kraftwerk allgemein'!$F$16,0,
IF(X$4='2.1 Kraftwerk allgemein'!$F$16,'2.5 CAPEX'!$J60/$F57,
IF(X$4&lt;'2.1 Kraftwerk allgemein'!$F$16+$F57,
('2.5 CAPEX'!$J60+SUM(OFFSET('2.5 CAPEX'!AC60,0,-MIN(MAX($F57-1-('2.1 Kraftwerk allgemein'!$F$16-'1.1 Allgemein'!$I$22+1),0),COLUMN(O57)-1-('2.1 Kraftwerk allgemein'!$F$16-'1.1 Allgemein'!$I$22+1)),1,MIN(MAX($F57-('2.1 Kraftwerk allgemein'!$F$16-'1.1 Allgemein'!$I$22+1),1),COLUMN(O57)-('2.1 Kraftwerk allgemein'!$F$16-'1.1 Allgemein'!$I$22+1)))))/$F57,
SUM(OFFSET('2.5 CAPEX'!AC60,0,-MIN($F57-1,COLUMN(O57)-1),1,MIN($F57,COLUMN(O57))))/$F57)))))))</f>
        <v>0</v>
      </c>
      <c r="Y57" s="199">
        <f ca="1">IF('2.1 Kraftwerk allgemein'!$F$15&lt;'1.1 Allgemein'!$I$22,
IF(OR(ISNUMBER($D57)=FALSE,$F57=""),"",
IF(AND('2.5 CAPEX'!$L60&lt;&gt;"x",'2.5 CAPEX'!$M60&lt;&gt;"x"),0,
IF($F57=0,0,
IF(Y$4&lt;'2.1 Kraftwerk allgemein'!$F$16,0,
IF(Y$4='2.1 Kraftwerk allgemein'!$F$16,'2.5 CAPEX'!$J60/$F57,
IF(Y$4&lt;'2.1 Kraftwerk allgemein'!$F$16+$F57,
('2.5 CAPEX'!$J60+SUM(OFFSET('2.5 CAPEX'!AD60,0,-MIN(MAX($F57-1-('2.1 Kraftwerk allgemein'!$F$16-'2.1 Kraftwerk allgemein'!$F$15+1),0),COLUMN(P57)-1-('2.1 Kraftwerk allgemein'!$F$16-'2.1 Kraftwerk allgemein'!$F$15+1)),1,MIN(MAX($F57-('2.1 Kraftwerk allgemein'!$F$16-'2.1 Kraftwerk allgemein'!$F$15+1),1),COLUMN(P57)-('2.1 Kraftwerk allgemein'!$F$16-'2.1 Kraftwerk allgemein'!$F$15+1)))))/$F57,
SUM(OFFSET('2.5 CAPEX'!AD60,0,-MIN($F57-1,COLUMN(P57)-1),1,MIN($F57,COLUMN(P57))))/$F57)))))),
IF(OR(ISNUMBER($D57)=FALSE,$F57=""),"",
IF(AND('2.5 CAPEX'!$L60&lt;&gt;"x",'2.5 CAPEX'!$M60&lt;&gt;"x"),0,
IF($F57=0,0,
IF(Y$4&lt;'2.1 Kraftwerk allgemein'!$F$16,0,
IF(Y$4='2.1 Kraftwerk allgemein'!$F$16,'2.5 CAPEX'!$J60/$F57,
IF(Y$4&lt;'2.1 Kraftwerk allgemein'!$F$16+$F57,
('2.5 CAPEX'!$J60+SUM(OFFSET('2.5 CAPEX'!AD60,0,-MIN(MAX($F57-1-('2.1 Kraftwerk allgemein'!$F$16-'1.1 Allgemein'!$I$22+1),0),COLUMN(P57)-1-('2.1 Kraftwerk allgemein'!$F$16-'1.1 Allgemein'!$I$22+1)),1,MIN(MAX($F57-('2.1 Kraftwerk allgemein'!$F$16-'1.1 Allgemein'!$I$22+1),1),COLUMN(P57)-('2.1 Kraftwerk allgemein'!$F$16-'1.1 Allgemein'!$I$22+1)))))/$F57,
SUM(OFFSET('2.5 CAPEX'!AD60,0,-MIN($F57-1,COLUMN(P57)-1),1,MIN($F57,COLUMN(P57))))/$F57)))))))</f>
        <v>0</v>
      </c>
      <c r="Z57" s="199">
        <f ca="1">IF('2.1 Kraftwerk allgemein'!$F$15&lt;'1.1 Allgemein'!$I$22,
IF(OR(ISNUMBER($D57)=FALSE,$F57=""),"",
IF(AND('2.5 CAPEX'!$L60&lt;&gt;"x",'2.5 CAPEX'!$M60&lt;&gt;"x"),0,
IF($F57=0,0,
IF(Z$4&lt;'2.1 Kraftwerk allgemein'!$F$16,0,
IF(Z$4='2.1 Kraftwerk allgemein'!$F$16,'2.5 CAPEX'!$J60/$F57,
IF(Z$4&lt;'2.1 Kraftwerk allgemein'!$F$16+$F57,
('2.5 CAPEX'!$J60+SUM(OFFSET('2.5 CAPEX'!AE60,0,-MIN(MAX($F57-1-('2.1 Kraftwerk allgemein'!$F$16-'2.1 Kraftwerk allgemein'!$F$15+1),0),COLUMN(Q57)-1-('2.1 Kraftwerk allgemein'!$F$16-'2.1 Kraftwerk allgemein'!$F$15+1)),1,MIN(MAX($F57-('2.1 Kraftwerk allgemein'!$F$16-'2.1 Kraftwerk allgemein'!$F$15+1),1),COLUMN(Q57)-('2.1 Kraftwerk allgemein'!$F$16-'2.1 Kraftwerk allgemein'!$F$15+1)))))/$F57,
SUM(OFFSET('2.5 CAPEX'!AE60,0,-MIN($F57-1,COLUMN(Q57)-1),1,MIN($F57,COLUMN(Q57))))/$F57)))))),
IF(OR(ISNUMBER($D57)=FALSE,$F57=""),"",
IF(AND('2.5 CAPEX'!$L60&lt;&gt;"x",'2.5 CAPEX'!$M60&lt;&gt;"x"),0,
IF($F57=0,0,
IF(Z$4&lt;'2.1 Kraftwerk allgemein'!$F$16,0,
IF(Z$4='2.1 Kraftwerk allgemein'!$F$16,'2.5 CAPEX'!$J60/$F57,
IF(Z$4&lt;'2.1 Kraftwerk allgemein'!$F$16+$F57,
('2.5 CAPEX'!$J60+SUM(OFFSET('2.5 CAPEX'!AE60,0,-MIN(MAX($F57-1-('2.1 Kraftwerk allgemein'!$F$16-'1.1 Allgemein'!$I$22+1),0),COLUMN(Q57)-1-('2.1 Kraftwerk allgemein'!$F$16-'1.1 Allgemein'!$I$22+1)),1,MIN(MAX($F57-('2.1 Kraftwerk allgemein'!$F$16-'1.1 Allgemein'!$I$22+1),1),COLUMN(Q57)-('2.1 Kraftwerk allgemein'!$F$16-'1.1 Allgemein'!$I$22+1)))))/$F57,
SUM(OFFSET('2.5 CAPEX'!AE60,0,-MIN($F57-1,COLUMN(Q57)-1),1,MIN($F57,COLUMN(Q57))))/$F57)))))))</f>
        <v>0</v>
      </c>
      <c r="AA57" s="199">
        <f ca="1">IF('2.1 Kraftwerk allgemein'!$F$15&lt;'1.1 Allgemein'!$I$22,
IF(OR(ISNUMBER($D57)=FALSE,$F57=""),"",
IF(AND('2.5 CAPEX'!$L60&lt;&gt;"x",'2.5 CAPEX'!$M60&lt;&gt;"x"),0,
IF($F57=0,0,
IF(AA$4&lt;'2.1 Kraftwerk allgemein'!$F$16,0,
IF(AA$4='2.1 Kraftwerk allgemein'!$F$16,'2.5 CAPEX'!$J60/$F57,
IF(AA$4&lt;'2.1 Kraftwerk allgemein'!$F$16+$F57,
('2.5 CAPEX'!$J60+SUM(OFFSET('2.5 CAPEX'!AF60,0,-MIN(MAX($F57-1-('2.1 Kraftwerk allgemein'!$F$16-'2.1 Kraftwerk allgemein'!$F$15+1),0),COLUMN(R57)-1-('2.1 Kraftwerk allgemein'!$F$16-'2.1 Kraftwerk allgemein'!$F$15+1)),1,MIN(MAX($F57-('2.1 Kraftwerk allgemein'!$F$16-'2.1 Kraftwerk allgemein'!$F$15+1),1),COLUMN(R57)-('2.1 Kraftwerk allgemein'!$F$16-'2.1 Kraftwerk allgemein'!$F$15+1)))))/$F57,
SUM(OFFSET('2.5 CAPEX'!AF60,0,-MIN($F57-1,COLUMN(R57)-1),1,MIN($F57,COLUMN(R57))))/$F57)))))),
IF(OR(ISNUMBER($D57)=FALSE,$F57=""),"",
IF(AND('2.5 CAPEX'!$L60&lt;&gt;"x",'2.5 CAPEX'!$M60&lt;&gt;"x"),0,
IF($F57=0,0,
IF(AA$4&lt;'2.1 Kraftwerk allgemein'!$F$16,0,
IF(AA$4='2.1 Kraftwerk allgemein'!$F$16,'2.5 CAPEX'!$J60/$F57,
IF(AA$4&lt;'2.1 Kraftwerk allgemein'!$F$16+$F57,
('2.5 CAPEX'!$J60+SUM(OFFSET('2.5 CAPEX'!AF60,0,-MIN(MAX($F57-1-('2.1 Kraftwerk allgemein'!$F$16-'1.1 Allgemein'!$I$22+1),0),COLUMN(R57)-1-('2.1 Kraftwerk allgemein'!$F$16-'1.1 Allgemein'!$I$22+1)),1,MIN(MAX($F57-('2.1 Kraftwerk allgemein'!$F$16-'1.1 Allgemein'!$I$22+1),1),COLUMN(R57)-('2.1 Kraftwerk allgemein'!$F$16-'1.1 Allgemein'!$I$22+1)))))/$F57,
SUM(OFFSET('2.5 CAPEX'!AF60,0,-MIN($F57-1,COLUMN(R57)-1),1,MIN($F57,COLUMN(R57))))/$F57)))))))</f>
        <v>0</v>
      </c>
      <c r="AB57" s="199">
        <f ca="1">IF('2.1 Kraftwerk allgemein'!$F$15&lt;'1.1 Allgemein'!$I$22,
IF(OR(ISNUMBER($D57)=FALSE,$F57=""),"",
IF(AND('2.5 CAPEX'!$L60&lt;&gt;"x",'2.5 CAPEX'!$M60&lt;&gt;"x"),0,
IF($F57=0,0,
IF(AB$4&lt;'2.1 Kraftwerk allgemein'!$F$16,0,
IF(AB$4='2.1 Kraftwerk allgemein'!$F$16,'2.5 CAPEX'!$J60/$F57,
IF(AB$4&lt;'2.1 Kraftwerk allgemein'!$F$16+$F57,
('2.5 CAPEX'!$J60+SUM(OFFSET('2.5 CAPEX'!AG60,0,-MIN(MAX($F57-1-('2.1 Kraftwerk allgemein'!$F$16-'2.1 Kraftwerk allgemein'!$F$15+1),0),COLUMN(S57)-1-('2.1 Kraftwerk allgemein'!$F$16-'2.1 Kraftwerk allgemein'!$F$15+1)),1,MIN(MAX($F57-('2.1 Kraftwerk allgemein'!$F$16-'2.1 Kraftwerk allgemein'!$F$15+1),1),COLUMN(S57)-('2.1 Kraftwerk allgemein'!$F$16-'2.1 Kraftwerk allgemein'!$F$15+1)))))/$F57,
SUM(OFFSET('2.5 CAPEX'!AG60,0,-MIN($F57-1,COLUMN(S57)-1),1,MIN($F57,COLUMN(S57))))/$F57)))))),
IF(OR(ISNUMBER($D57)=FALSE,$F57=""),"",
IF(AND('2.5 CAPEX'!$L60&lt;&gt;"x",'2.5 CAPEX'!$M60&lt;&gt;"x"),0,
IF($F57=0,0,
IF(AB$4&lt;'2.1 Kraftwerk allgemein'!$F$16,0,
IF(AB$4='2.1 Kraftwerk allgemein'!$F$16,'2.5 CAPEX'!$J60/$F57,
IF(AB$4&lt;'2.1 Kraftwerk allgemein'!$F$16+$F57,
('2.5 CAPEX'!$J60+SUM(OFFSET('2.5 CAPEX'!AG60,0,-MIN(MAX($F57-1-('2.1 Kraftwerk allgemein'!$F$16-'1.1 Allgemein'!$I$22+1),0),COLUMN(S57)-1-('2.1 Kraftwerk allgemein'!$F$16-'1.1 Allgemein'!$I$22+1)),1,MIN(MAX($F57-('2.1 Kraftwerk allgemein'!$F$16-'1.1 Allgemein'!$I$22+1),1),COLUMN(S57)-('2.1 Kraftwerk allgemein'!$F$16-'1.1 Allgemein'!$I$22+1)))))/$F57,
SUM(OFFSET('2.5 CAPEX'!AG60,0,-MIN($F57-1,COLUMN(S57)-1),1,MIN($F57,COLUMN(S57))))/$F57)))))))</f>
        <v>0</v>
      </c>
      <c r="AC57" s="199">
        <f ca="1">IF('2.1 Kraftwerk allgemein'!$F$15&lt;'1.1 Allgemein'!$I$22,
IF(OR(ISNUMBER($D57)=FALSE,$F57=""),"",
IF(AND('2.5 CAPEX'!$L60&lt;&gt;"x",'2.5 CAPEX'!$M60&lt;&gt;"x"),0,
IF($F57=0,0,
IF(AC$4&lt;'2.1 Kraftwerk allgemein'!$F$16,0,
IF(AC$4='2.1 Kraftwerk allgemein'!$F$16,'2.5 CAPEX'!$J60/$F57,
IF(AC$4&lt;'2.1 Kraftwerk allgemein'!$F$16+$F57,
('2.5 CAPEX'!$J60+SUM(OFFSET('2.5 CAPEX'!AH60,0,-MIN(MAX($F57-1-('2.1 Kraftwerk allgemein'!$F$16-'2.1 Kraftwerk allgemein'!$F$15+1),0),COLUMN(T57)-1-('2.1 Kraftwerk allgemein'!$F$16-'2.1 Kraftwerk allgemein'!$F$15+1)),1,MIN(MAX($F57-('2.1 Kraftwerk allgemein'!$F$16-'2.1 Kraftwerk allgemein'!$F$15+1),1),COLUMN(T57)-('2.1 Kraftwerk allgemein'!$F$16-'2.1 Kraftwerk allgemein'!$F$15+1)))))/$F57,
SUM(OFFSET('2.5 CAPEX'!AH60,0,-MIN($F57-1,COLUMN(T57)-1),1,MIN($F57,COLUMN(T57))))/$F57)))))),
IF(OR(ISNUMBER($D57)=FALSE,$F57=""),"",
IF(AND('2.5 CAPEX'!$L60&lt;&gt;"x",'2.5 CAPEX'!$M60&lt;&gt;"x"),0,
IF($F57=0,0,
IF(AC$4&lt;'2.1 Kraftwerk allgemein'!$F$16,0,
IF(AC$4='2.1 Kraftwerk allgemein'!$F$16,'2.5 CAPEX'!$J60/$F57,
IF(AC$4&lt;'2.1 Kraftwerk allgemein'!$F$16+$F57,
('2.5 CAPEX'!$J60+SUM(OFFSET('2.5 CAPEX'!AH60,0,-MIN(MAX($F57-1-('2.1 Kraftwerk allgemein'!$F$16-'1.1 Allgemein'!$I$22+1),0),COLUMN(T57)-1-('2.1 Kraftwerk allgemein'!$F$16-'1.1 Allgemein'!$I$22+1)),1,MIN(MAX($F57-('2.1 Kraftwerk allgemein'!$F$16-'1.1 Allgemein'!$I$22+1),1),COLUMN(T57)-('2.1 Kraftwerk allgemein'!$F$16-'1.1 Allgemein'!$I$22+1)))))/$F57,
SUM(OFFSET('2.5 CAPEX'!AH60,0,-MIN($F57-1,COLUMN(T57)-1),1,MIN($F57,COLUMN(T57))))/$F57)))))))</f>
        <v>0</v>
      </c>
      <c r="AD57" s="199">
        <f ca="1">IF('2.1 Kraftwerk allgemein'!$F$15&lt;'1.1 Allgemein'!$I$22,
IF(OR(ISNUMBER($D57)=FALSE,$F57=""),"",
IF(AND('2.5 CAPEX'!$L60&lt;&gt;"x",'2.5 CAPEX'!$M60&lt;&gt;"x"),0,
IF($F57=0,0,
IF(AD$4&lt;'2.1 Kraftwerk allgemein'!$F$16,0,
IF(AD$4='2.1 Kraftwerk allgemein'!$F$16,'2.5 CAPEX'!$J60/$F57,
IF(AD$4&lt;'2.1 Kraftwerk allgemein'!$F$16+$F57,
('2.5 CAPEX'!$J60+SUM(OFFSET('2.5 CAPEX'!AI60,0,-MIN(MAX($F57-1-('2.1 Kraftwerk allgemein'!$F$16-'2.1 Kraftwerk allgemein'!$F$15+1),0),COLUMN(U57)-1-('2.1 Kraftwerk allgemein'!$F$16-'2.1 Kraftwerk allgemein'!$F$15+1)),1,MIN(MAX($F57-('2.1 Kraftwerk allgemein'!$F$16-'2.1 Kraftwerk allgemein'!$F$15+1),1),COLUMN(U57)-('2.1 Kraftwerk allgemein'!$F$16-'2.1 Kraftwerk allgemein'!$F$15+1)))))/$F57,
SUM(OFFSET('2.5 CAPEX'!AI60,0,-MIN($F57-1,COLUMN(U57)-1),1,MIN($F57,COLUMN(U57))))/$F57)))))),
IF(OR(ISNUMBER($D57)=FALSE,$F57=""),"",
IF(AND('2.5 CAPEX'!$L60&lt;&gt;"x",'2.5 CAPEX'!$M60&lt;&gt;"x"),0,
IF($F57=0,0,
IF(AD$4&lt;'2.1 Kraftwerk allgemein'!$F$16,0,
IF(AD$4='2.1 Kraftwerk allgemein'!$F$16,'2.5 CAPEX'!$J60/$F57,
IF(AD$4&lt;'2.1 Kraftwerk allgemein'!$F$16+$F57,
('2.5 CAPEX'!$J60+SUM(OFFSET('2.5 CAPEX'!AI60,0,-MIN(MAX($F57-1-('2.1 Kraftwerk allgemein'!$F$16-'1.1 Allgemein'!$I$22+1),0),COLUMN(U57)-1-('2.1 Kraftwerk allgemein'!$F$16-'1.1 Allgemein'!$I$22+1)),1,MIN(MAX($F57-('2.1 Kraftwerk allgemein'!$F$16-'1.1 Allgemein'!$I$22+1),1),COLUMN(U57)-('2.1 Kraftwerk allgemein'!$F$16-'1.1 Allgemein'!$I$22+1)))))/$F57,
SUM(OFFSET('2.5 CAPEX'!AI60,0,-MIN($F57-1,COLUMN(U57)-1),1,MIN($F57,COLUMN(U57))))/$F57)))))))</f>
        <v>0</v>
      </c>
      <c r="AE57" s="199">
        <f ca="1">IF('2.1 Kraftwerk allgemein'!$F$15&lt;'1.1 Allgemein'!$I$22,
IF(OR(ISNUMBER($D57)=FALSE,$F57=""),"",
IF(AND('2.5 CAPEX'!$L60&lt;&gt;"x",'2.5 CAPEX'!$M60&lt;&gt;"x"),0,
IF($F57=0,0,
IF(AE$4&lt;'2.1 Kraftwerk allgemein'!$F$16,0,
IF(AE$4='2.1 Kraftwerk allgemein'!$F$16,'2.5 CAPEX'!$J60/$F57,
IF(AE$4&lt;'2.1 Kraftwerk allgemein'!$F$16+$F57,
('2.5 CAPEX'!$J60+SUM(OFFSET('2.5 CAPEX'!AJ60,0,-MIN(MAX($F57-1-('2.1 Kraftwerk allgemein'!$F$16-'2.1 Kraftwerk allgemein'!$F$15+1),0),COLUMN(V57)-1-('2.1 Kraftwerk allgemein'!$F$16-'2.1 Kraftwerk allgemein'!$F$15+1)),1,MIN(MAX($F57-('2.1 Kraftwerk allgemein'!$F$16-'2.1 Kraftwerk allgemein'!$F$15+1),1),COLUMN(V57)-('2.1 Kraftwerk allgemein'!$F$16-'2.1 Kraftwerk allgemein'!$F$15+1)))))/$F57,
SUM(OFFSET('2.5 CAPEX'!AJ60,0,-MIN($F57-1,COLUMN(V57)-1),1,MIN($F57,COLUMN(V57))))/$F57)))))),
IF(OR(ISNUMBER($D57)=FALSE,$F57=""),"",
IF(AND('2.5 CAPEX'!$L60&lt;&gt;"x",'2.5 CAPEX'!$M60&lt;&gt;"x"),0,
IF($F57=0,0,
IF(AE$4&lt;'2.1 Kraftwerk allgemein'!$F$16,0,
IF(AE$4='2.1 Kraftwerk allgemein'!$F$16,'2.5 CAPEX'!$J60/$F57,
IF(AE$4&lt;'2.1 Kraftwerk allgemein'!$F$16+$F57,
('2.5 CAPEX'!$J60+SUM(OFFSET('2.5 CAPEX'!AJ60,0,-MIN(MAX($F57-1-('2.1 Kraftwerk allgemein'!$F$16-'1.1 Allgemein'!$I$22+1),0),COLUMN(V57)-1-('2.1 Kraftwerk allgemein'!$F$16-'1.1 Allgemein'!$I$22+1)),1,MIN(MAX($F57-('2.1 Kraftwerk allgemein'!$F$16-'1.1 Allgemein'!$I$22+1),1),COLUMN(V57)-('2.1 Kraftwerk allgemein'!$F$16-'1.1 Allgemein'!$I$22+1)))))/$F57,
SUM(OFFSET('2.5 CAPEX'!AJ60,0,-MIN($F57-1,COLUMN(V57)-1),1,MIN($F57,COLUMN(V57))))/$F57)))))))</f>
        <v>0</v>
      </c>
      <c r="AF57" s="199">
        <f ca="1">IF('2.1 Kraftwerk allgemein'!$F$15&lt;'1.1 Allgemein'!$I$22,
IF(OR(ISNUMBER($D57)=FALSE,$F57=""),"",
IF(AND('2.5 CAPEX'!$L60&lt;&gt;"x",'2.5 CAPEX'!$M60&lt;&gt;"x"),0,
IF($F57=0,0,
IF(AF$4&lt;'2.1 Kraftwerk allgemein'!$F$16,0,
IF(AF$4='2.1 Kraftwerk allgemein'!$F$16,'2.5 CAPEX'!$J60/$F57,
IF(AF$4&lt;'2.1 Kraftwerk allgemein'!$F$16+$F57,
('2.5 CAPEX'!$J60+SUM(OFFSET('2.5 CAPEX'!AK60,0,-MIN(MAX($F57-1-('2.1 Kraftwerk allgemein'!$F$16-'2.1 Kraftwerk allgemein'!$F$15+1),0),COLUMN(W57)-1-('2.1 Kraftwerk allgemein'!$F$16-'2.1 Kraftwerk allgemein'!$F$15+1)),1,MIN(MAX($F57-('2.1 Kraftwerk allgemein'!$F$16-'2.1 Kraftwerk allgemein'!$F$15+1),1),COLUMN(W57)-('2.1 Kraftwerk allgemein'!$F$16-'2.1 Kraftwerk allgemein'!$F$15+1)))))/$F57,
SUM(OFFSET('2.5 CAPEX'!AK60,0,-MIN($F57-1,COLUMN(W57)-1),1,MIN($F57,COLUMN(W57))))/$F57)))))),
IF(OR(ISNUMBER($D57)=FALSE,$F57=""),"",
IF(AND('2.5 CAPEX'!$L60&lt;&gt;"x",'2.5 CAPEX'!$M60&lt;&gt;"x"),0,
IF($F57=0,0,
IF(AF$4&lt;'2.1 Kraftwerk allgemein'!$F$16,0,
IF(AF$4='2.1 Kraftwerk allgemein'!$F$16,'2.5 CAPEX'!$J60/$F57,
IF(AF$4&lt;'2.1 Kraftwerk allgemein'!$F$16+$F57,
('2.5 CAPEX'!$J60+SUM(OFFSET('2.5 CAPEX'!AK60,0,-MIN(MAX($F57-1-('2.1 Kraftwerk allgemein'!$F$16-'1.1 Allgemein'!$I$22+1),0),COLUMN(W57)-1-('2.1 Kraftwerk allgemein'!$F$16-'1.1 Allgemein'!$I$22+1)),1,MIN(MAX($F57-('2.1 Kraftwerk allgemein'!$F$16-'1.1 Allgemein'!$I$22+1),1),COLUMN(W57)-('2.1 Kraftwerk allgemein'!$F$16-'1.1 Allgemein'!$I$22+1)))))/$F57,
SUM(OFFSET('2.5 CAPEX'!AK60,0,-MIN($F57-1,COLUMN(W57)-1),1,MIN($F57,COLUMN(W57))))/$F57)))))))</f>
        <v>0</v>
      </c>
      <c r="AG57" s="199">
        <f ca="1">IF('2.1 Kraftwerk allgemein'!$F$15&lt;'1.1 Allgemein'!$I$22,
IF(OR(ISNUMBER($D57)=FALSE,$F57=""),"",
IF(AND('2.5 CAPEX'!$L60&lt;&gt;"x",'2.5 CAPEX'!$M60&lt;&gt;"x"),0,
IF($F57=0,0,
IF(AG$4&lt;'2.1 Kraftwerk allgemein'!$F$16,0,
IF(AG$4='2.1 Kraftwerk allgemein'!$F$16,'2.5 CAPEX'!$J60/$F57,
IF(AG$4&lt;'2.1 Kraftwerk allgemein'!$F$16+$F57,
('2.5 CAPEX'!$J60+SUM(OFFSET('2.5 CAPEX'!AL60,0,-MIN(MAX($F57-1-('2.1 Kraftwerk allgemein'!$F$16-'2.1 Kraftwerk allgemein'!$F$15+1),0),COLUMN(X57)-1-('2.1 Kraftwerk allgemein'!$F$16-'2.1 Kraftwerk allgemein'!$F$15+1)),1,MIN(MAX($F57-('2.1 Kraftwerk allgemein'!$F$16-'2.1 Kraftwerk allgemein'!$F$15+1),1),COLUMN(X57)-('2.1 Kraftwerk allgemein'!$F$16-'2.1 Kraftwerk allgemein'!$F$15+1)))))/$F57,
SUM(OFFSET('2.5 CAPEX'!AL60,0,-MIN($F57-1,COLUMN(X57)-1),1,MIN($F57,COLUMN(X57))))/$F57)))))),
IF(OR(ISNUMBER($D57)=FALSE,$F57=""),"",
IF(AND('2.5 CAPEX'!$L60&lt;&gt;"x",'2.5 CAPEX'!$M60&lt;&gt;"x"),0,
IF($F57=0,0,
IF(AG$4&lt;'2.1 Kraftwerk allgemein'!$F$16,0,
IF(AG$4='2.1 Kraftwerk allgemein'!$F$16,'2.5 CAPEX'!$J60/$F57,
IF(AG$4&lt;'2.1 Kraftwerk allgemein'!$F$16+$F57,
('2.5 CAPEX'!$J60+SUM(OFFSET('2.5 CAPEX'!AL60,0,-MIN(MAX($F57-1-('2.1 Kraftwerk allgemein'!$F$16-'1.1 Allgemein'!$I$22+1),0),COLUMN(X57)-1-('2.1 Kraftwerk allgemein'!$F$16-'1.1 Allgemein'!$I$22+1)),1,MIN(MAX($F57-('2.1 Kraftwerk allgemein'!$F$16-'1.1 Allgemein'!$I$22+1),1),COLUMN(X57)-('2.1 Kraftwerk allgemein'!$F$16-'1.1 Allgemein'!$I$22+1)))))/$F57,
SUM(OFFSET('2.5 CAPEX'!AL60,0,-MIN($F57-1,COLUMN(X57)-1),1,MIN($F57,COLUMN(X57))))/$F57)))))))</f>
        <v>0</v>
      </c>
      <c r="AH57" s="199">
        <f ca="1">IF('2.1 Kraftwerk allgemein'!$F$15&lt;'1.1 Allgemein'!$I$22,
IF(OR(ISNUMBER($D57)=FALSE,$F57=""),"",
IF(AND('2.5 CAPEX'!$L60&lt;&gt;"x",'2.5 CAPEX'!$M60&lt;&gt;"x"),0,
IF($F57=0,0,
IF(AH$4&lt;'2.1 Kraftwerk allgemein'!$F$16,0,
IF(AH$4='2.1 Kraftwerk allgemein'!$F$16,'2.5 CAPEX'!$J60/$F57,
IF(AH$4&lt;'2.1 Kraftwerk allgemein'!$F$16+$F57,
('2.5 CAPEX'!$J60+SUM(OFFSET('2.5 CAPEX'!AM60,0,-MIN(MAX($F57-1-('2.1 Kraftwerk allgemein'!$F$16-'2.1 Kraftwerk allgemein'!$F$15+1),0),COLUMN(Y57)-1-('2.1 Kraftwerk allgemein'!$F$16-'2.1 Kraftwerk allgemein'!$F$15+1)),1,MIN(MAX($F57-('2.1 Kraftwerk allgemein'!$F$16-'2.1 Kraftwerk allgemein'!$F$15+1),1),COLUMN(Y57)-('2.1 Kraftwerk allgemein'!$F$16-'2.1 Kraftwerk allgemein'!$F$15+1)))))/$F57,
SUM(OFFSET('2.5 CAPEX'!AM60,0,-MIN($F57-1,COLUMN(Y57)-1),1,MIN($F57,COLUMN(Y57))))/$F57)))))),
IF(OR(ISNUMBER($D57)=FALSE,$F57=""),"",
IF(AND('2.5 CAPEX'!$L60&lt;&gt;"x",'2.5 CAPEX'!$M60&lt;&gt;"x"),0,
IF($F57=0,0,
IF(AH$4&lt;'2.1 Kraftwerk allgemein'!$F$16,0,
IF(AH$4='2.1 Kraftwerk allgemein'!$F$16,'2.5 CAPEX'!$J60/$F57,
IF(AH$4&lt;'2.1 Kraftwerk allgemein'!$F$16+$F57,
('2.5 CAPEX'!$J60+SUM(OFFSET('2.5 CAPEX'!AM60,0,-MIN(MAX($F57-1-('2.1 Kraftwerk allgemein'!$F$16-'1.1 Allgemein'!$I$22+1),0),COLUMN(Y57)-1-('2.1 Kraftwerk allgemein'!$F$16-'1.1 Allgemein'!$I$22+1)),1,MIN(MAX($F57-('2.1 Kraftwerk allgemein'!$F$16-'1.1 Allgemein'!$I$22+1),1),COLUMN(Y57)-('2.1 Kraftwerk allgemein'!$F$16-'1.1 Allgemein'!$I$22+1)))))/$F57,
SUM(OFFSET('2.5 CAPEX'!AM60,0,-MIN($F57-1,COLUMN(Y57)-1),1,MIN($F57,COLUMN(Y57))))/$F57)))))))</f>
        <v>0</v>
      </c>
      <c r="AI57" s="199">
        <f ca="1">IF('2.1 Kraftwerk allgemein'!$F$15&lt;'1.1 Allgemein'!$I$22,
IF(OR(ISNUMBER($D57)=FALSE,$F57=""),"",
IF(AND('2.5 CAPEX'!$L60&lt;&gt;"x",'2.5 CAPEX'!$M60&lt;&gt;"x"),0,
IF($F57=0,0,
IF(AI$4&lt;'2.1 Kraftwerk allgemein'!$F$16,0,
IF(AI$4='2.1 Kraftwerk allgemein'!$F$16,'2.5 CAPEX'!$J60/$F57,
IF(AI$4&lt;'2.1 Kraftwerk allgemein'!$F$16+$F57,
('2.5 CAPEX'!$J60+SUM(OFFSET('2.5 CAPEX'!AN60,0,-MIN(MAX($F57-1-('2.1 Kraftwerk allgemein'!$F$16-'2.1 Kraftwerk allgemein'!$F$15+1),0),COLUMN(Z57)-1-('2.1 Kraftwerk allgemein'!$F$16-'2.1 Kraftwerk allgemein'!$F$15+1)),1,MIN(MAX($F57-('2.1 Kraftwerk allgemein'!$F$16-'2.1 Kraftwerk allgemein'!$F$15+1),1),COLUMN(Z57)-('2.1 Kraftwerk allgemein'!$F$16-'2.1 Kraftwerk allgemein'!$F$15+1)))))/$F57,
SUM(OFFSET('2.5 CAPEX'!AN60,0,-MIN($F57-1,COLUMN(Z57)-1),1,MIN($F57,COLUMN(Z57))))/$F57)))))),
IF(OR(ISNUMBER($D57)=FALSE,$F57=""),"",
IF(AND('2.5 CAPEX'!$L60&lt;&gt;"x",'2.5 CAPEX'!$M60&lt;&gt;"x"),0,
IF($F57=0,0,
IF(AI$4&lt;'2.1 Kraftwerk allgemein'!$F$16,0,
IF(AI$4='2.1 Kraftwerk allgemein'!$F$16,'2.5 CAPEX'!$J60/$F57,
IF(AI$4&lt;'2.1 Kraftwerk allgemein'!$F$16+$F57,
('2.5 CAPEX'!$J60+SUM(OFFSET('2.5 CAPEX'!AN60,0,-MIN(MAX($F57-1-('2.1 Kraftwerk allgemein'!$F$16-'1.1 Allgemein'!$I$22+1),0),COLUMN(Z57)-1-('2.1 Kraftwerk allgemein'!$F$16-'1.1 Allgemein'!$I$22+1)),1,MIN(MAX($F57-('2.1 Kraftwerk allgemein'!$F$16-'1.1 Allgemein'!$I$22+1),1),COLUMN(Z57)-('2.1 Kraftwerk allgemein'!$F$16-'1.1 Allgemein'!$I$22+1)))))/$F57,
SUM(OFFSET('2.5 CAPEX'!AN60,0,-MIN($F57-1,COLUMN(Z57)-1),1,MIN($F57,COLUMN(Z57))))/$F57)))))))</f>
        <v>0</v>
      </c>
      <c r="AJ57" s="199">
        <f ca="1">IF('2.1 Kraftwerk allgemein'!$F$15&lt;'1.1 Allgemein'!$I$22,
IF(OR(ISNUMBER($D57)=FALSE,$F57=""),"",
IF(AND('2.5 CAPEX'!$L60&lt;&gt;"x",'2.5 CAPEX'!$M60&lt;&gt;"x"),0,
IF($F57=0,0,
IF(AJ$4&lt;'2.1 Kraftwerk allgemein'!$F$16,0,
IF(AJ$4='2.1 Kraftwerk allgemein'!$F$16,'2.5 CAPEX'!$J60/$F57,
IF(AJ$4&lt;'2.1 Kraftwerk allgemein'!$F$16+$F57,
('2.5 CAPEX'!$J60+SUM(OFFSET('2.5 CAPEX'!AO60,0,-MIN(MAX($F57-1-('2.1 Kraftwerk allgemein'!$F$16-'2.1 Kraftwerk allgemein'!$F$15+1),0),COLUMN(AA57)-1-('2.1 Kraftwerk allgemein'!$F$16-'2.1 Kraftwerk allgemein'!$F$15+1)),1,MIN(MAX($F57-('2.1 Kraftwerk allgemein'!$F$16-'2.1 Kraftwerk allgemein'!$F$15+1),1),COLUMN(AA57)-('2.1 Kraftwerk allgemein'!$F$16-'2.1 Kraftwerk allgemein'!$F$15+1)))))/$F57,
SUM(OFFSET('2.5 CAPEX'!AO60,0,-MIN($F57-1,COLUMN(AA57)-1),1,MIN($F57,COLUMN(AA57))))/$F57)))))),
IF(OR(ISNUMBER($D57)=FALSE,$F57=""),"",
IF(AND('2.5 CAPEX'!$L60&lt;&gt;"x",'2.5 CAPEX'!$M60&lt;&gt;"x"),0,
IF($F57=0,0,
IF(AJ$4&lt;'2.1 Kraftwerk allgemein'!$F$16,0,
IF(AJ$4='2.1 Kraftwerk allgemein'!$F$16,'2.5 CAPEX'!$J60/$F57,
IF(AJ$4&lt;'2.1 Kraftwerk allgemein'!$F$16+$F57,
('2.5 CAPEX'!$J60+SUM(OFFSET('2.5 CAPEX'!AO60,0,-MIN(MAX($F57-1-('2.1 Kraftwerk allgemein'!$F$16-'1.1 Allgemein'!$I$22+1),0),COLUMN(AA57)-1-('2.1 Kraftwerk allgemein'!$F$16-'1.1 Allgemein'!$I$22+1)),1,MIN(MAX($F57-('2.1 Kraftwerk allgemein'!$F$16-'1.1 Allgemein'!$I$22+1),1),COLUMN(AA57)-('2.1 Kraftwerk allgemein'!$F$16-'1.1 Allgemein'!$I$22+1)))))/$F57,
SUM(OFFSET('2.5 CAPEX'!AO60,0,-MIN($F57-1,COLUMN(AA57)-1),1,MIN($F57,COLUMN(AA57))))/$F57)))))))</f>
        <v>0</v>
      </c>
      <c r="AK57" s="199">
        <f ca="1">IF('2.1 Kraftwerk allgemein'!$F$15&lt;'1.1 Allgemein'!$I$22,
IF(OR(ISNUMBER($D57)=FALSE,$F57=""),"",
IF(AND('2.5 CAPEX'!$L60&lt;&gt;"x",'2.5 CAPEX'!$M60&lt;&gt;"x"),0,
IF($F57=0,0,
IF(AK$4&lt;'2.1 Kraftwerk allgemein'!$F$16,0,
IF(AK$4='2.1 Kraftwerk allgemein'!$F$16,'2.5 CAPEX'!$J60/$F57,
IF(AK$4&lt;'2.1 Kraftwerk allgemein'!$F$16+$F57,
('2.5 CAPEX'!$J60+SUM(OFFSET('2.5 CAPEX'!AP60,0,-MIN(MAX($F57-1-('2.1 Kraftwerk allgemein'!$F$16-'2.1 Kraftwerk allgemein'!$F$15+1),0),COLUMN(AB57)-1-('2.1 Kraftwerk allgemein'!$F$16-'2.1 Kraftwerk allgemein'!$F$15+1)),1,MIN(MAX($F57-('2.1 Kraftwerk allgemein'!$F$16-'2.1 Kraftwerk allgemein'!$F$15+1),1),COLUMN(AB57)-('2.1 Kraftwerk allgemein'!$F$16-'2.1 Kraftwerk allgemein'!$F$15+1)))))/$F57,
SUM(OFFSET('2.5 CAPEX'!AP60,0,-MIN($F57-1,COLUMN(AB57)-1),1,MIN($F57,COLUMN(AB57))))/$F57)))))),
IF(OR(ISNUMBER($D57)=FALSE,$F57=""),"",
IF(AND('2.5 CAPEX'!$L60&lt;&gt;"x",'2.5 CAPEX'!$M60&lt;&gt;"x"),0,
IF($F57=0,0,
IF(AK$4&lt;'2.1 Kraftwerk allgemein'!$F$16,0,
IF(AK$4='2.1 Kraftwerk allgemein'!$F$16,'2.5 CAPEX'!$J60/$F57,
IF(AK$4&lt;'2.1 Kraftwerk allgemein'!$F$16+$F57,
('2.5 CAPEX'!$J60+SUM(OFFSET('2.5 CAPEX'!AP60,0,-MIN(MAX($F57-1-('2.1 Kraftwerk allgemein'!$F$16-'1.1 Allgemein'!$I$22+1),0),COLUMN(AB57)-1-('2.1 Kraftwerk allgemein'!$F$16-'1.1 Allgemein'!$I$22+1)),1,MIN(MAX($F57-('2.1 Kraftwerk allgemein'!$F$16-'1.1 Allgemein'!$I$22+1),1),COLUMN(AB57)-('2.1 Kraftwerk allgemein'!$F$16-'1.1 Allgemein'!$I$22+1)))))/$F57,
SUM(OFFSET('2.5 CAPEX'!AP60,0,-MIN($F57-1,COLUMN(AB57)-1),1,MIN($F57,COLUMN(AB57))))/$F57)))))))</f>
        <v>0</v>
      </c>
      <c r="AL57" s="199">
        <f ca="1">IF('2.1 Kraftwerk allgemein'!$F$15&lt;'1.1 Allgemein'!$I$22,
IF(OR(ISNUMBER($D57)=FALSE,$F57=""),"",
IF(AND('2.5 CAPEX'!$L60&lt;&gt;"x",'2.5 CAPEX'!$M60&lt;&gt;"x"),0,
IF($F57=0,0,
IF(AL$4&lt;'2.1 Kraftwerk allgemein'!$F$16,0,
IF(AL$4='2.1 Kraftwerk allgemein'!$F$16,'2.5 CAPEX'!$J60/$F57,
IF(AL$4&lt;'2.1 Kraftwerk allgemein'!$F$16+$F57,
('2.5 CAPEX'!$J60+SUM(OFFSET('2.5 CAPEX'!AQ60,0,-MIN(MAX($F57-1-('2.1 Kraftwerk allgemein'!$F$16-'2.1 Kraftwerk allgemein'!$F$15+1),0),COLUMN(AC57)-1-('2.1 Kraftwerk allgemein'!$F$16-'2.1 Kraftwerk allgemein'!$F$15+1)),1,MIN(MAX($F57-('2.1 Kraftwerk allgemein'!$F$16-'2.1 Kraftwerk allgemein'!$F$15+1),1),COLUMN(AC57)-('2.1 Kraftwerk allgemein'!$F$16-'2.1 Kraftwerk allgemein'!$F$15+1)))))/$F57,
SUM(OFFSET('2.5 CAPEX'!AQ60,0,-MIN($F57-1,COLUMN(AC57)-1),1,MIN($F57,COLUMN(AC57))))/$F57)))))),
IF(OR(ISNUMBER($D57)=FALSE,$F57=""),"",
IF(AND('2.5 CAPEX'!$L60&lt;&gt;"x",'2.5 CAPEX'!$M60&lt;&gt;"x"),0,
IF($F57=0,0,
IF(AL$4&lt;'2.1 Kraftwerk allgemein'!$F$16,0,
IF(AL$4='2.1 Kraftwerk allgemein'!$F$16,'2.5 CAPEX'!$J60/$F57,
IF(AL$4&lt;'2.1 Kraftwerk allgemein'!$F$16+$F57,
('2.5 CAPEX'!$J60+SUM(OFFSET('2.5 CAPEX'!AQ60,0,-MIN(MAX($F57-1-('2.1 Kraftwerk allgemein'!$F$16-'1.1 Allgemein'!$I$22+1),0),COLUMN(AC57)-1-('2.1 Kraftwerk allgemein'!$F$16-'1.1 Allgemein'!$I$22+1)),1,MIN(MAX($F57-('2.1 Kraftwerk allgemein'!$F$16-'1.1 Allgemein'!$I$22+1),1),COLUMN(AC57)-('2.1 Kraftwerk allgemein'!$F$16-'1.1 Allgemein'!$I$22+1)))))/$F57,
SUM(OFFSET('2.5 CAPEX'!AQ60,0,-MIN($F57-1,COLUMN(AC57)-1),1,MIN($F57,COLUMN(AC57))))/$F57)))))))</f>
        <v>0</v>
      </c>
      <c r="AM57" s="199">
        <f ca="1">IF('2.1 Kraftwerk allgemein'!$F$15&lt;'1.1 Allgemein'!$I$22,
IF(OR(ISNUMBER($D57)=FALSE,$F57=""),"",
IF(AND('2.5 CAPEX'!$L60&lt;&gt;"x",'2.5 CAPEX'!$M60&lt;&gt;"x"),0,
IF($F57=0,0,
IF(AM$4&lt;'2.1 Kraftwerk allgemein'!$F$16,0,
IF(AM$4='2.1 Kraftwerk allgemein'!$F$16,'2.5 CAPEX'!$J60/$F57,
IF(AM$4&lt;'2.1 Kraftwerk allgemein'!$F$16+$F57,
('2.5 CAPEX'!$J60+SUM(OFFSET('2.5 CAPEX'!AR60,0,-MIN(MAX($F57-1-('2.1 Kraftwerk allgemein'!$F$16-'2.1 Kraftwerk allgemein'!$F$15+1),0),COLUMN(AD57)-1-('2.1 Kraftwerk allgemein'!$F$16-'2.1 Kraftwerk allgemein'!$F$15+1)),1,MIN(MAX($F57-('2.1 Kraftwerk allgemein'!$F$16-'2.1 Kraftwerk allgemein'!$F$15+1),1),COLUMN(AD57)-('2.1 Kraftwerk allgemein'!$F$16-'2.1 Kraftwerk allgemein'!$F$15+1)))))/$F57,
SUM(OFFSET('2.5 CAPEX'!AR60,0,-MIN($F57-1,COLUMN(AD57)-1),1,MIN($F57,COLUMN(AD57))))/$F57)))))),
IF(OR(ISNUMBER($D57)=FALSE,$F57=""),"",
IF(AND('2.5 CAPEX'!$L60&lt;&gt;"x",'2.5 CAPEX'!$M60&lt;&gt;"x"),0,
IF($F57=0,0,
IF(AM$4&lt;'2.1 Kraftwerk allgemein'!$F$16,0,
IF(AM$4='2.1 Kraftwerk allgemein'!$F$16,'2.5 CAPEX'!$J60/$F57,
IF(AM$4&lt;'2.1 Kraftwerk allgemein'!$F$16+$F57,
('2.5 CAPEX'!$J60+SUM(OFFSET('2.5 CAPEX'!AR60,0,-MIN(MAX($F57-1-('2.1 Kraftwerk allgemein'!$F$16-'1.1 Allgemein'!$I$22+1),0),COLUMN(AD57)-1-('2.1 Kraftwerk allgemein'!$F$16-'1.1 Allgemein'!$I$22+1)),1,MIN(MAX($F57-('2.1 Kraftwerk allgemein'!$F$16-'1.1 Allgemein'!$I$22+1),1),COLUMN(AD57)-('2.1 Kraftwerk allgemein'!$F$16-'1.1 Allgemein'!$I$22+1)))))/$F57,
SUM(OFFSET('2.5 CAPEX'!AR60,0,-MIN($F57-1,COLUMN(AD57)-1),1,MIN($F57,COLUMN(AD57))))/$F57)))))))</f>
        <v>0</v>
      </c>
      <c r="AN57" s="199">
        <f ca="1">IF('2.1 Kraftwerk allgemein'!$F$15&lt;'1.1 Allgemein'!$I$22,
IF(OR(ISNUMBER($D57)=FALSE,$F57=""),"",
IF(AND('2.5 CAPEX'!$L60&lt;&gt;"x",'2.5 CAPEX'!$M60&lt;&gt;"x"),0,
IF($F57=0,0,
IF(AN$4&lt;'2.1 Kraftwerk allgemein'!$F$16,0,
IF(AN$4='2.1 Kraftwerk allgemein'!$F$16,'2.5 CAPEX'!$J60/$F57,
IF(AN$4&lt;'2.1 Kraftwerk allgemein'!$F$16+$F57,
('2.5 CAPEX'!$J60+SUM(OFFSET('2.5 CAPEX'!AS60,0,-MIN(MAX($F57-1-('2.1 Kraftwerk allgemein'!$F$16-'2.1 Kraftwerk allgemein'!$F$15+1),0),COLUMN(AE57)-1-('2.1 Kraftwerk allgemein'!$F$16-'2.1 Kraftwerk allgemein'!$F$15+1)),1,MIN(MAX($F57-('2.1 Kraftwerk allgemein'!$F$16-'2.1 Kraftwerk allgemein'!$F$15+1),1),COLUMN(AE57)-('2.1 Kraftwerk allgemein'!$F$16-'2.1 Kraftwerk allgemein'!$F$15+1)))))/$F57,
SUM(OFFSET('2.5 CAPEX'!AS60,0,-MIN($F57-1,COLUMN(AE57)-1),1,MIN($F57,COLUMN(AE57))))/$F57)))))),
IF(OR(ISNUMBER($D57)=FALSE,$F57=""),"",
IF(AND('2.5 CAPEX'!$L60&lt;&gt;"x",'2.5 CAPEX'!$M60&lt;&gt;"x"),0,
IF($F57=0,0,
IF(AN$4&lt;'2.1 Kraftwerk allgemein'!$F$16,0,
IF(AN$4='2.1 Kraftwerk allgemein'!$F$16,'2.5 CAPEX'!$J60/$F57,
IF(AN$4&lt;'2.1 Kraftwerk allgemein'!$F$16+$F57,
('2.5 CAPEX'!$J60+SUM(OFFSET('2.5 CAPEX'!AS60,0,-MIN(MAX($F57-1-('2.1 Kraftwerk allgemein'!$F$16-'1.1 Allgemein'!$I$22+1),0),COLUMN(AE57)-1-('2.1 Kraftwerk allgemein'!$F$16-'1.1 Allgemein'!$I$22+1)),1,MIN(MAX($F57-('2.1 Kraftwerk allgemein'!$F$16-'1.1 Allgemein'!$I$22+1),1),COLUMN(AE57)-('2.1 Kraftwerk allgemein'!$F$16-'1.1 Allgemein'!$I$22+1)))))/$F57,
SUM(OFFSET('2.5 CAPEX'!AS60,0,-MIN($F57-1,COLUMN(AE57)-1),1,MIN($F57,COLUMN(AE57))))/$F57)))))))</f>
        <v>0</v>
      </c>
      <c r="AO57" s="199">
        <f ca="1">IF('2.1 Kraftwerk allgemein'!$F$15&lt;'1.1 Allgemein'!$I$22,
IF(OR(ISNUMBER($D57)=FALSE,$F57=""),"",
IF(AND('2.5 CAPEX'!$L60&lt;&gt;"x",'2.5 CAPEX'!$M60&lt;&gt;"x"),0,
IF($F57=0,0,
IF(AO$4&lt;'2.1 Kraftwerk allgemein'!$F$16,0,
IF(AO$4='2.1 Kraftwerk allgemein'!$F$16,'2.5 CAPEX'!$J60/$F57,
IF(AO$4&lt;'2.1 Kraftwerk allgemein'!$F$16+$F57,
('2.5 CAPEX'!$J60+SUM(OFFSET('2.5 CAPEX'!AT60,0,-MIN(MAX($F57-1-('2.1 Kraftwerk allgemein'!$F$16-'2.1 Kraftwerk allgemein'!$F$15+1),0),COLUMN(AF57)-1-('2.1 Kraftwerk allgemein'!$F$16-'2.1 Kraftwerk allgemein'!$F$15+1)),1,MIN(MAX($F57-('2.1 Kraftwerk allgemein'!$F$16-'2.1 Kraftwerk allgemein'!$F$15+1),1),COLUMN(AF57)-('2.1 Kraftwerk allgemein'!$F$16-'2.1 Kraftwerk allgemein'!$F$15+1)))))/$F57,
SUM(OFFSET('2.5 CAPEX'!AT60,0,-MIN($F57-1,COLUMN(AF57)-1),1,MIN($F57,COLUMN(AF57))))/$F57)))))),
IF(OR(ISNUMBER($D57)=FALSE,$F57=""),"",
IF(AND('2.5 CAPEX'!$L60&lt;&gt;"x",'2.5 CAPEX'!$M60&lt;&gt;"x"),0,
IF($F57=0,0,
IF(AO$4&lt;'2.1 Kraftwerk allgemein'!$F$16,0,
IF(AO$4='2.1 Kraftwerk allgemein'!$F$16,'2.5 CAPEX'!$J60/$F57,
IF(AO$4&lt;'2.1 Kraftwerk allgemein'!$F$16+$F57,
('2.5 CAPEX'!$J60+SUM(OFFSET('2.5 CAPEX'!AT60,0,-MIN(MAX($F57-1-('2.1 Kraftwerk allgemein'!$F$16-'1.1 Allgemein'!$I$22+1),0),COLUMN(AF57)-1-('2.1 Kraftwerk allgemein'!$F$16-'1.1 Allgemein'!$I$22+1)),1,MIN(MAX($F57-('2.1 Kraftwerk allgemein'!$F$16-'1.1 Allgemein'!$I$22+1),1),COLUMN(AF57)-('2.1 Kraftwerk allgemein'!$F$16-'1.1 Allgemein'!$I$22+1)))))/$F57,
SUM(OFFSET('2.5 CAPEX'!AT60,0,-MIN($F57-1,COLUMN(AF57)-1),1,MIN($F57,COLUMN(AF57))))/$F57)))))))</f>
        <v>0</v>
      </c>
      <c r="AP57" s="199">
        <f ca="1">IF('2.1 Kraftwerk allgemein'!$F$15&lt;'1.1 Allgemein'!$I$22,
IF(OR(ISNUMBER($D57)=FALSE,$F57=""),"",
IF(AND('2.5 CAPEX'!$L60&lt;&gt;"x",'2.5 CAPEX'!$M60&lt;&gt;"x"),0,
IF($F57=0,0,
IF(AP$4&lt;'2.1 Kraftwerk allgemein'!$F$16,0,
IF(AP$4='2.1 Kraftwerk allgemein'!$F$16,'2.5 CAPEX'!$J60/$F57,
IF(AP$4&lt;'2.1 Kraftwerk allgemein'!$F$16+$F57,
('2.5 CAPEX'!$J60+SUM(OFFSET('2.5 CAPEX'!AU60,0,-MIN(MAX($F57-1-('2.1 Kraftwerk allgemein'!$F$16-'2.1 Kraftwerk allgemein'!$F$15+1),0),COLUMN(AG57)-1-('2.1 Kraftwerk allgemein'!$F$16-'2.1 Kraftwerk allgemein'!$F$15+1)),1,MIN(MAX($F57-('2.1 Kraftwerk allgemein'!$F$16-'2.1 Kraftwerk allgemein'!$F$15+1),1),COLUMN(AG57)-('2.1 Kraftwerk allgemein'!$F$16-'2.1 Kraftwerk allgemein'!$F$15+1)))))/$F57,
SUM(OFFSET('2.5 CAPEX'!AU60,0,-MIN($F57-1,COLUMN(AG57)-1),1,MIN($F57,COLUMN(AG57))))/$F57)))))),
IF(OR(ISNUMBER($D57)=FALSE,$F57=""),"",
IF(AND('2.5 CAPEX'!$L60&lt;&gt;"x",'2.5 CAPEX'!$M60&lt;&gt;"x"),0,
IF($F57=0,0,
IF(AP$4&lt;'2.1 Kraftwerk allgemein'!$F$16,0,
IF(AP$4='2.1 Kraftwerk allgemein'!$F$16,'2.5 CAPEX'!$J60/$F57,
IF(AP$4&lt;'2.1 Kraftwerk allgemein'!$F$16+$F57,
('2.5 CAPEX'!$J60+SUM(OFFSET('2.5 CAPEX'!AU60,0,-MIN(MAX($F57-1-('2.1 Kraftwerk allgemein'!$F$16-'1.1 Allgemein'!$I$22+1),0),COLUMN(AG57)-1-('2.1 Kraftwerk allgemein'!$F$16-'1.1 Allgemein'!$I$22+1)),1,MIN(MAX($F57-('2.1 Kraftwerk allgemein'!$F$16-'1.1 Allgemein'!$I$22+1),1),COLUMN(AG57)-('2.1 Kraftwerk allgemein'!$F$16-'1.1 Allgemein'!$I$22+1)))))/$F57,
SUM(OFFSET('2.5 CAPEX'!AU60,0,-MIN($F57-1,COLUMN(AG57)-1),1,MIN($F57,COLUMN(AG57))))/$F57)))))))</f>
        <v>0</v>
      </c>
      <c r="AQ57" s="199">
        <f ca="1">IF('2.1 Kraftwerk allgemein'!$F$15&lt;'1.1 Allgemein'!$I$22,
IF(OR(ISNUMBER($D57)=FALSE,$F57=""),"",
IF(AND('2.5 CAPEX'!$L60&lt;&gt;"x",'2.5 CAPEX'!$M60&lt;&gt;"x"),0,
IF($F57=0,0,
IF(AQ$4&lt;'2.1 Kraftwerk allgemein'!$F$16,0,
IF(AQ$4='2.1 Kraftwerk allgemein'!$F$16,'2.5 CAPEX'!$J60/$F57,
IF(AQ$4&lt;'2.1 Kraftwerk allgemein'!$F$16+$F57,
('2.5 CAPEX'!$J60+SUM(OFFSET('2.5 CAPEX'!AV60,0,-MIN(MAX($F57-1-('2.1 Kraftwerk allgemein'!$F$16-'2.1 Kraftwerk allgemein'!$F$15+1),0),COLUMN(AH57)-1-('2.1 Kraftwerk allgemein'!$F$16-'2.1 Kraftwerk allgemein'!$F$15+1)),1,MIN(MAX($F57-('2.1 Kraftwerk allgemein'!$F$16-'2.1 Kraftwerk allgemein'!$F$15+1),1),COLUMN(AH57)-('2.1 Kraftwerk allgemein'!$F$16-'2.1 Kraftwerk allgemein'!$F$15+1)))))/$F57,
SUM(OFFSET('2.5 CAPEX'!AV60,0,-MIN($F57-1,COLUMN(AH57)-1),1,MIN($F57,COLUMN(AH57))))/$F57)))))),
IF(OR(ISNUMBER($D57)=FALSE,$F57=""),"",
IF(AND('2.5 CAPEX'!$L60&lt;&gt;"x",'2.5 CAPEX'!$M60&lt;&gt;"x"),0,
IF($F57=0,0,
IF(AQ$4&lt;'2.1 Kraftwerk allgemein'!$F$16,0,
IF(AQ$4='2.1 Kraftwerk allgemein'!$F$16,'2.5 CAPEX'!$J60/$F57,
IF(AQ$4&lt;'2.1 Kraftwerk allgemein'!$F$16+$F57,
('2.5 CAPEX'!$J60+SUM(OFFSET('2.5 CAPEX'!AV60,0,-MIN(MAX($F57-1-('2.1 Kraftwerk allgemein'!$F$16-'1.1 Allgemein'!$I$22+1),0),COLUMN(AH57)-1-('2.1 Kraftwerk allgemein'!$F$16-'1.1 Allgemein'!$I$22+1)),1,MIN(MAX($F57-('2.1 Kraftwerk allgemein'!$F$16-'1.1 Allgemein'!$I$22+1),1),COLUMN(AH57)-('2.1 Kraftwerk allgemein'!$F$16-'1.1 Allgemein'!$I$22+1)))))/$F57,
SUM(OFFSET('2.5 CAPEX'!AV60,0,-MIN($F57-1,COLUMN(AH57)-1),1,MIN($F57,COLUMN(AH57))))/$F57)))))))</f>
        <v>0</v>
      </c>
      <c r="AR57" s="199">
        <f ca="1">IF('2.1 Kraftwerk allgemein'!$F$15&lt;'1.1 Allgemein'!$I$22,
IF(OR(ISNUMBER($D57)=FALSE,$F57=""),"",
IF(AND('2.5 CAPEX'!$L60&lt;&gt;"x",'2.5 CAPEX'!$M60&lt;&gt;"x"),0,
IF($F57=0,0,
IF(AR$4&lt;'2.1 Kraftwerk allgemein'!$F$16,0,
IF(AR$4='2.1 Kraftwerk allgemein'!$F$16,'2.5 CAPEX'!$J60/$F57,
IF(AR$4&lt;'2.1 Kraftwerk allgemein'!$F$16+$F57,
('2.5 CAPEX'!$J60+SUM(OFFSET('2.5 CAPEX'!AW60,0,-MIN(MAX($F57-1-('2.1 Kraftwerk allgemein'!$F$16-'2.1 Kraftwerk allgemein'!$F$15+1),0),COLUMN(AI57)-1-('2.1 Kraftwerk allgemein'!$F$16-'2.1 Kraftwerk allgemein'!$F$15+1)),1,MIN(MAX($F57-('2.1 Kraftwerk allgemein'!$F$16-'2.1 Kraftwerk allgemein'!$F$15+1),1),COLUMN(AI57)-('2.1 Kraftwerk allgemein'!$F$16-'2.1 Kraftwerk allgemein'!$F$15+1)))))/$F57,
SUM(OFFSET('2.5 CAPEX'!AW60,0,-MIN($F57-1,COLUMN(AI57)-1),1,MIN($F57,COLUMN(AI57))))/$F57)))))),
IF(OR(ISNUMBER($D57)=FALSE,$F57=""),"",
IF(AND('2.5 CAPEX'!$L60&lt;&gt;"x",'2.5 CAPEX'!$M60&lt;&gt;"x"),0,
IF($F57=0,0,
IF(AR$4&lt;'2.1 Kraftwerk allgemein'!$F$16,0,
IF(AR$4='2.1 Kraftwerk allgemein'!$F$16,'2.5 CAPEX'!$J60/$F57,
IF(AR$4&lt;'2.1 Kraftwerk allgemein'!$F$16+$F57,
('2.5 CAPEX'!$J60+SUM(OFFSET('2.5 CAPEX'!AW60,0,-MIN(MAX($F57-1-('2.1 Kraftwerk allgemein'!$F$16-'1.1 Allgemein'!$I$22+1),0),COLUMN(AI57)-1-('2.1 Kraftwerk allgemein'!$F$16-'1.1 Allgemein'!$I$22+1)),1,MIN(MAX($F57-('2.1 Kraftwerk allgemein'!$F$16-'1.1 Allgemein'!$I$22+1),1),COLUMN(AI57)-('2.1 Kraftwerk allgemein'!$F$16-'1.1 Allgemein'!$I$22+1)))))/$F57,
SUM(OFFSET('2.5 CAPEX'!AW60,0,-MIN($F57-1,COLUMN(AI57)-1),1,MIN($F57,COLUMN(AI57))))/$F57)))))))</f>
        <v>0</v>
      </c>
      <c r="AS57" s="199">
        <f ca="1">IF('2.1 Kraftwerk allgemein'!$F$15&lt;'1.1 Allgemein'!$I$22,
IF(OR(ISNUMBER($D57)=FALSE,$F57=""),"",
IF(AND('2.5 CAPEX'!$L60&lt;&gt;"x",'2.5 CAPEX'!$M60&lt;&gt;"x"),0,
IF($F57=0,0,
IF(AS$4&lt;'2.1 Kraftwerk allgemein'!$F$16,0,
IF(AS$4='2.1 Kraftwerk allgemein'!$F$16,'2.5 CAPEX'!$J60/$F57,
IF(AS$4&lt;'2.1 Kraftwerk allgemein'!$F$16+$F57,
('2.5 CAPEX'!$J60+SUM(OFFSET('2.5 CAPEX'!AX60,0,-MIN(MAX($F57-1-('2.1 Kraftwerk allgemein'!$F$16-'2.1 Kraftwerk allgemein'!$F$15+1),0),COLUMN(AJ57)-1-('2.1 Kraftwerk allgemein'!$F$16-'2.1 Kraftwerk allgemein'!$F$15+1)),1,MIN(MAX($F57-('2.1 Kraftwerk allgemein'!$F$16-'2.1 Kraftwerk allgemein'!$F$15+1),1),COLUMN(AJ57)-('2.1 Kraftwerk allgemein'!$F$16-'2.1 Kraftwerk allgemein'!$F$15+1)))))/$F57,
SUM(OFFSET('2.5 CAPEX'!AX60,0,-MIN($F57-1,COLUMN(AJ57)-1),1,MIN($F57,COLUMN(AJ57))))/$F57)))))),
IF(OR(ISNUMBER($D57)=FALSE,$F57=""),"",
IF(AND('2.5 CAPEX'!$L60&lt;&gt;"x",'2.5 CAPEX'!$M60&lt;&gt;"x"),0,
IF($F57=0,0,
IF(AS$4&lt;'2.1 Kraftwerk allgemein'!$F$16,0,
IF(AS$4='2.1 Kraftwerk allgemein'!$F$16,'2.5 CAPEX'!$J60/$F57,
IF(AS$4&lt;'2.1 Kraftwerk allgemein'!$F$16+$F57,
('2.5 CAPEX'!$J60+SUM(OFFSET('2.5 CAPEX'!AX60,0,-MIN(MAX($F57-1-('2.1 Kraftwerk allgemein'!$F$16-'1.1 Allgemein'!$I$22+1),0),COLUMN(AJ57)-1-('2.1 Kraftwerk allgemein'!$F$16-'1.1 Allgemein'!$I$22+1)),1,MIN(MAX($F57-('2.1 Kraftwerk allgemein'!$F$16-'1.1 Allgemein'!$I$22+1),1),COLUMN(AJ57)-('2.1 Kraftwerk allgemein'!$F$16-'1.1 Allgemein'!$I$22+1)))))/$F57,
SUM(OFFSET('2.5 CAPEX'!AX60,0,-MIN($F57-1,COLUMN(AJ57)-1),1,MIN($F57,COLUMN(AJ57))))/$F57)))))))</f>
        <v>0</v>
      </c>
      <c r="AT57" s="199">
        <f ca="1">IF('2.1 Kraftwerk allgemein'!$F$15&lt;'1.1 Allgemein'!$I$22,
IF(OR(ISNUMBER($D57)=FALSE,$F57=""),"",
IF(AND('2.5 CAPEX'!$L60&lt;&gt;"x",'2.5 CAPEX'!$M60&lt;&gt;"x"),0,
IF($F57=0,0,
IF(AT$4&lt;'2.1 Kraftwerk allgemein'!$F$16,0,
IF(AT$4='2.1 Kraftwerk allgemein'!$F$16,'2.5 CAPEX'!$J60/$F57,
IF(AT$4&lt;'2.1 Kraftwerk allgemein'!$F$16+$F57,
('2.5 CAPEX'!$J60+SUM(OFFSET('2.5 CAPEX'!AY60,0,-MIN(MAX($F57-1-('2.1 Kraftwerk allgemein'!$F$16-'2.1 Kraftwerk allgemein'!$F$15+1),0),COLUMN(AK57)-1-('2.1 Kraftwerk allgemein'!$F$16-'2.1 Kraftwerk allgemein'!$F$15+1)),1,MIN(MAX($F57-('2.1 Kraftwerk allgemein'!$F$16-'2.1 Kraftwerk allgemein'!$F$15+1),1),COLUMN(AK57)-('2.1 Kraftwerk allgemein'!$F$16-'2.1 Kraftwerk allgemein'!$F$15+1)))))/$F57,
SUM(OFFSET('2.5 CAPEX'!AY60,0,-MIN($F57-1,COLUMN(AK57)-1),1,MIN($F57,COLUMN(AK57))))/$F57)))))),
IF(OR(ISNUMBER($D57)=FALSE,$F57=""),"",
IF(AND('2.5 CAPEX'!$L60&lt;&gt;"x",'2.5 CAPEX'!$M60&lt;&gt;"x"),0,
IF($F57=0,0,
IF(AT$4&lt;'2.1 Kraftwerk allgemein'!$F$16,0,
IF(AT$4='2.1 Kraftwerk allgemein'!$F$16,'2.5 CAPEX'!$J60/$F57,
IF(AT$4&lt;'2.1 Kraftwerk allgemein'!$F$16+$F57,
('2.5 CAPEX'!$J60+SUM(OFFSET('2.5 CAPEX'!AY60,0,-MIN(MAX($F57-1-('2.1 Kraftwerk allgemein'!$F$16-'1.1 Allgemein'!$I$22+1),0),COLUMN(AK57)-1-('2.1 Kraftwerk allgemein'!$F$16-'1.1 Allgemein'!$I$22+1)),1,MIN(MAX($F57-('2.1 Kraftwerk allgemein'!$F$16-'1.1 Allgemein'!$I$22+1),1),COLUMN(AK57)-('2.1 Kraftwerk allgemein'!$F$16-'1.1 Allgemein'!$I$22+1)))))/$F57,
SUM(OFFSET('2.5 CAPEX'!AY60,0,-MIN($F57-1,COLUMN(AK57)-1),1,MIN($F57,COLUMN(AK57))))/$F57)))))))</f>
        <v>0</v>
      </c>
      <c r="AU57" s="199">
        <f ca="1">IF('2.1 Kraftwerk allgemein'!$F$15&lt;'1.1 Allgemein'!$I$22,
IF(OR(ISNUMBER($D57)=FALSE,$F57=""),"",
IF(AND('2.5 CAPEX'!$L60&lt;&gt;"x",'2.5 CAPEX'!$M60&lt;&gt;"x"),0,
IF($F57=0,0,
IF(AU$4&lt;'2.1 Kraftwerk allgemein'!$F$16,0,
IF(AU$4='2.1 Kraftwerk allgemein'!$F$16,'2.5 CAPEX'!$J60/$F57,
IF(AU$4&lt;'2.1 Kraftwerk allgemein'!$F$16+$F57,
('2.5 CAPEX'!$J60+SUM(OFFSET('2.5 CAPEX'!AZ60,0,-MIN(MAX($F57-1-('2.1 Kraftwerk allgemein'!$F$16-'2.1 Kraftwerk allgemein'!$F$15+1),0),COLUMN(AL57)-1-('2.1 Kraftwerk allgemein'!$F$16-'2.1 Kraftwerk allgemein'!$F$15+1)),1,MIN(MAX($F57-('2.1 Kraftwerk allgemein'!$F$16-'2.1 Kraftwerk allgemein'!$F$15+1),1),COLUMN(AL57)-('2.1 Kraftwerk allgemein'!$F$16-'2.1 Kraftwerk allgemein'!$F$15+1)))))/$F57,
SUM(OFFSET('2.5 CAPEX'!AZ60,0,-MIN($F57-1,COLUMN(AL57)-1),1,MIN($F57,COLUMN(AL57))))/$F57)))))),
IF(OR(ISNUMBER($D57)=FALSE,$F57=""),"",
IF(AND('2.5 CAPEX'!$L60&lt;&gt;"x",'2.5 CAPEX'!$M60&lt;&gt;"x"),0,
IF($F57=0,0,
IF(AU$4&lt;'2.1 Kraftwerk allgemein'!$F$16,0,
IF(AU$4='2.1 Kraftwerk allgemein'!$F$16,'2.5 CAPEX'!$J60/$F57,
IF(AU$4&lt;'2.1 Kraftwerk allgemein'!$F$16+$F57,
('2.5 CAPEX'!$J60+SUM(OFFSET('2.5 CAPEX'!AZ60,0,-MIN(MAX($F57-1-('2.1 Kraftwerk allgemein'!$F$16-'1.1 Allgemein'!$I$22+1),0),COLUMN(AL57)-1-('2.1 Kraftwerk allgemein'!$F$16-'1.1 Allgemein'!$I$22+1)),1,MIN(MAX($F57-('2.1 Kraftwerk allgemein'!$F$16-'1.1 Allgemein'!$I$22+1),1),COLUMN(AL57)-('2.1 Kraftwerk allgemein'!$F$16-'1.1 Allgemein'!$I$22+1)))))/$F57,
SUM(OFFSET('2.5 CAPEX'!AZ60,0,-MIN($F57-1,COLUMN(AL57)-1),1,MIN($F57,COLUMN(AL57))))/$F57)))))))</f>
        <v>0</v>
      </c>
      <c r="AV57" s="199">
        <f ca="1">IF('2.1 Kraftwerk allgemein'!$F$15&lt;'1.1 Allgemein'!$I$22,
IF(OR(ISNUMBER($D57)=FALSE,$F57=""),"",
IF(AND('2.5 CAPEX'!$L60&lt;&gt;"x",'2.5 CAPEX'!$M60&lt;&gt;"x"),0,
IF($F57=0,0,
IF(AV$4&lt;'2.1 Kraftwerk allgemein'!$F$16,0,
IF(AV$4='2.1 Kraftwerk allgemein'!$F$16,'2.5 CAPEX'!$J60/$F57,
IF(AV$4&lt;'2.1 Kraftwerk allgemein'!$F$16+$F57,
('2.5 CAPEX'!$J60+SUM(OFFSET('2.5 CAPEX'!BA60,0,-MIN(MAX($F57-1-('2.1 Kraftwerk allgemein'!$F$16-'2.1 Kraftwerk allgemein'!$F$15+1),0),COLUMN(AM57)-1-('2.1 Kraftwerk allgemein'!$F$16-'2.1 Kraftwerk allgemein'!$F$15+1)),1,MIN(MAX($F57-('2.1 Kraftwerk allgemein'!$F$16-'2.1 Kraftwerk allgemein'!$F$15+1),1),COLUMN(AM57)-('2.1 Kraftwerk allgemein'!$F$16-'2.1 Kraftwerk allgemein'!$F$15+1)))))/$F57,
SUM(OFFSET('2.5 CAPEX'!BA60,0,-MIN($F57-1,COLUMN(AM57)-1),1,MIN($F57,COLUMN(AM57))))/$F57)))))),
IF(OR(ISNUMBER($D57)=FALSE,$F57=""),"",
IF(AND('2.5 CAPEX'!$L60&lt;&gt;"x",'2.5 CAPEX'!$M60&lt;&gt;"x"),0,
IF($F57=0,0,
IF(AV$4&lt;'2.1 Kraftwerk allgemein'!$F$16,0,
IF(AV$4='2.1 Kraftwerk allgemein'!$F$16,'2.5 CAPEX'!$J60/$F57,
IF(AV$4&lt;'2.1 Kraftwerk allgemein'!$F$16+$F57,
('2.5 CAPEX'!$J60+SUM(OFFSET('2.5 CAPEX'!BA60,0,-MIN(MAX($F57-1-('2.1 Kraftwerk allgemein'!$F$16-'1.1 Allgemein'!$I$22+1),0),COLUMN(AM57)-1-('2.1 Kraftwerk allgemein'!$F$16-'1.1 Allgemein'!$I$22+1)),1,MIN(MAX($F57-('2.1 Kraftwerk allgemein'!$F$16-'1.1 Allgemein'!$I$22+1),1),COLUMN(AM57)-('2.1 Kraftwerk allgemein'!$F$16-'1.1 Allgemein'!$I$22+1)))))/$F57,
SUM(OFFSET('2.5 CAPEX'!BA60,0,-MIN($F57-1,COLUMN(AM57)-1),1,MIN($F57,COLUMN(AM57))))/$F57)))))))</f>
        <v>0</v>
      </c>
      <c r="AW57" s="199">
        <f ca="1">IF('2.1 Kraftwerk allgemein'!$F$15&lt;'1.1 Allgemein'!$I$22,
IF(OR(ISNUMBER($D57)=FALSE,$F57=""),"",
IF(AND('2.5 CAPEX'!$L60&lt;&gt;"x",'2.5 CAPEX'!$M60&lt;&gt;"x"),0,
IF($F57=0,0,
IF(AW$4&lt;'2.1 Kraftwerk allgemein'!$F$16,0,
IF(AW$4='2.1 Kraftwerk allgemein'!$F$16,'2.5 CAPEX'!$J60/$F57,
IF(AW$4&lt;'2.1 Kraftwerk allgemein'!$F$16+$F57,
('2.5 CAPEX'!$J60+SUM(OFFSET('2.5 CAPEX'!BB60,0,-MIN(MAX($F57-1-('2.1 Kraftwerk allgemein'!$F$16-'2.1 Kraftwerk allgemein'!$F$15+1),0),COLUMN(AN57)-1-('2.1 Kraftwerk allgemein'!$F$16-'2.1 Kraftwerk allgemein'!$F$15+1)),1,MIN(MAX($F57-('2.1 Kraftwerk allgemein'!$F$16-'2.1 Kraftwerk allgemein'!$F$15+1),1),COLUMN(AN57)-('2.1 Kraftwerk allgemein'!$F$16-'2.1 Kraftwerk allgemein'!$F$15+1)))))/$F57,
SUM(OFFSET('2.5 CAPEX'!BB60,0,-MIN($F57-1,COLUMN(AN57)-1),1,MIN($F57,COLUMN(AN57))))/$F57)))))),
IF(OR(ISNUMBER($D57)=FALSE,$F57=""),"",
IF(AND('2.5 CAPEX'!$L60&lt;&gt;"x",'2.5 CAPEX'!$M60&lt;&gt;"x"),0,
IF($F57=0,0,
IF(AW$4&lt;'2.1 Kraftwerk allgemein'!$F$16,0,
IF(AW$4='2.1 Kraftwerk allgemein'!$F$16,'2.5 CAPEX'!$J60/$F57,
IF(AW$4&lt;'2.1 Kraftwerk allgemein'!$F$16+$F57,
('2.5 CAPEX'!$J60+SUM(OFFSET('2.5 CAPEX'!BB60,0,-MIN(MAX($F57-1-('2.1 Kraftwerk allgemein'!$F$16-'1.1 Allgemein'!$I$22+1),0),COLUMN(AN57)-1-('2.1 Kraftwerk allgemein'!$F$16-'1.1 Allgemein'!$I$22+1)),1,MIN(MAX($F57-('2.1 Kraftwerk allgemein'!$F$16-'1.1 Allgemein'!$I$22+1),1),COLUMN(AN57)-('2.1 Kraftwerk allgemein'!$F$16-'1.1 Allgemein'!$I$22+1)))))/$F57,
SUM(OFFSET('2.5 CAPEX'!BB60,0,-MIN($F57-1,COLUMN(AN57)-1),1,MIN($F57,COLUMN(AN57))))/$F57)))))))</f>
        <v>0</v>
      </c>
      <c r="AX57" s="199">
        <f ca="1">IF('2.1 Kraftwerk allgemein'!$F$15&lt;'1.1 Allgemein'!$I$22,
IF(OR(ISNUMBER($D57)=FALSE,$F57=""),"",
IF(AND('2.5 CAPEX'!$L60&lt;&gt;"x",'2.5 CAPEX'!$M60&lt;&gt;"x"),0,
IF($F57=0,0,
IF(AX$4&lt;'2.1 Kraftwerk allgemein'!$F$16,0,
IF(AX$4='2.1 Kraftwerk allgemein'!$F$16,'2.5 CAPEX'!$J60/$F57,
IF(AX$4&lt;'2.1 Kraftwerk allgemein'!$F$16+$F57,
('2.5 CAPEX'!$J60+SUM(OFFSET('2.5 CAPEX'!BC60,0,-MIN(MAX($F57-1-('2.1 Kraftwerk allgemein'!$F$16-'2.1 Kraftwerk allgemein'!$F$15+1),0),COLUMN(AO57)-1-('2.1 Kraftwerk allgemein'!$F$16-'2.1 Kraftwerk allgemein'!$F$15+1)),1,MIN(MAX($F57-('2.1 Kraftwerk allgemein'!$F$16-'2.1 Kraftwerk allgemein'!$F$15+1),1),COLUMN(AO57)-('2.1 Kraftwerk allgemein'!$F$16-'2.1 Kraftwerk allgemein'!$F$15+1)))))/$F57,
SUM(OFFSET('2.5 CAPEX'!BC60,0,-MIN($F57-1,COLUMN(AO57)-1),1,MIN($F57,COLUMN(AO57))))/$F57)))))),
IF(OR(ISNUMBER($D57)=FALSE,$F57=""),"",
IF(AND('2.5 CAPEX'!$L60&lt;&gt;"x",'2.5 CAPEX'!$M60&lt;&gt;"x"),0,
IF($F57=0,0,
IF(AX$4&lt;'2.1 Kraftwerk allgemein'!$F$16,0,
IF(AX$4='2.1 Kraftwerk allgemein'!$F$16,'2.5 CAPEX'!$J60/$F57,
IF(AX$4&lt;'2.1 Kraftwerk allgemein'!$F$16+$F57,
('2.5 CAPEX'!$J60+SUM(OFFSET('2.5 CAPEX'!BC60,0,-MIN(MAX($F57-1-('2.1 Kraftwerk allgemein'!$F$16-'1.1 Allgemein'!$I$22+1),0),COLUMN(AO57)-1-('2.1 Kraftwerk allgemein'!$F$16-'1.1 Allgemein'!$I$22+1)),1,MIN(MAX($F57-('2.1 Kraftwerk allgemein'!$F$16-'1.1 Allgemein'!$I$22+1),1),COLUMN(AO57)-('2.1 Kraftwerk allgemein'!$F$16-'1.1 Allgemein'!$I$22+1)))))/$F57,
SUM(OFFSET('2.5 CAPEX'!BC60,0,-MIN($F57-1,COLUMN(AO57)-1),1,MIN($F57,COLUMN(AO57))))/$F57)))))))</f>
        <v>0</v>
      </c>
      <c r="AY57" s="199">
        <f ca="1">IF('2.1 Kraftwerk allgemein'!$F$15&lt;'1.1 Allgemein'!$I$22,
IF(OR(ISNUMBER($D57)=FALSE,$F57=""),"",
IF(AND('2.5 CAPEX'!$L60&lt;&gt;"x",'2.5 CAPEX'!$M60&lt;&gt;"x"),0,
IF($F57=0,0,
IF(AY$4&lt;'2.1 Kraftwerk allgemein'!$F$16,0,
IF(AY$4='2.1 Kraftwerk allgemein'!$F$16,'2.5 CAPEX'!$J60/$F57,
IF(AY$4&lt;'2.1 Kraftwerk allgemein'!$F$16+$F57,
('2.5 CAPEX'!$J60+SUM(OFFSET('2.5 CAPEX'!BD60,0,-MIN(MAX($F57-1-('2.1 Kraftwerk allgemein'!$F$16-'2.1 Kraftwerk allgemein'!$F$15+1),0),COLUMN(AP57)-1-('2.1 Kraftwerk allgemein'!$F$16-'2.1 Kraftwerk allgemein'!$F$15+1)),1,MIN(MAX($F57-('2.1 Kraftwerk allgemein'!$F$16-'2.1 Kraftwerk allgemein'!$F$15+1),1),COLUMN(AP57)-('2.1 Kraftwerk allgemein'!$F$16-'2.1 Kraftwerk allgemein'!$F$15+1)))))/$F57,
SUM(OFFSET('2.5 CAPEX'!BD60,0,-MIN($F57-1,COLUMN(AP57)-1),1,MIN($F57,COLUMN(AP57))))/$F57)))))),
IF(OR(ISNUMBER($D57)=FALSE,$F57=""),"",
IF(AND('2.5 CAPEX'!$L60&lt;&gt;"x",'2.5 CAPEX'!$M60&lt;&gt;"x"),0,
IF($F57=0,0,
IF(AY$4&lt;'2.1 Kraftwerk allgemein'!$F$16,0,
IF(AY$4='2.1 Kraftwerk allgemein'!$F$16,'2.5 CAPEX'!$J60/$F57,
IF(AY$4&lt;'2.1 Kraftwerk allgemein'!$F$16+$F57,
('2.5 CAPEX'!$J60+SUM(OFFSET('2.5 CAPEX'!BD60,0,-MIN(MAX($F57-1-('2.1 Kraftwerk allgemein'!$F$16-'1.1 Allgemein'!$I$22+1),0),COLUMN(AP57)-1-('2.1 Kraftwerk allgemein'!$F$16-'1.1 Allgemein'!$I$22+1)),1,MIN(MAX($F57-('2.1 Kraftwerk allgemein'!$F$16-'1.1 Allgemein'!$I$22+1),1),COLUMN(AP57)-('2.1 Kraftwerk allgemein'!$F$16-'1.1 Allgemein'!$I$22+1)))))/$F57,
SUM(OFFSET('2.5 CAPEX'!BD60,0,-MIN($F57-1,COLUMN(AP57)-1),1,MIN($F57,COLUMN(AP57))))/$F57)))))))</f>
        <v>0</v>
      </c>
      <c r="AZ57" s="199">
        <f ca="1">IF('2.1 Kraftwerk allgemein'!$F$15&lt;'1.1 Allgemein'!$I$22,
IF(OR(ISNUMBER($D57)=FALSE,$F57=""),"",
IF(AND('2.5 CAPEX'!$L60&lt;&gt;"x",'2.5 CAPEX'!$M60&lt;&gt;"x"),0,
IF($F57=0,0,
IF(AZ$4&lt;'2.1 Kraftwerk allgemein'!$F$16,0,
IF(AZ$4='2.1 Kraftwerk allgemein'!$F$16,'2.5 CAPEX'!$J60/$F57,
IF(AZ$4&lt;'2.1 Kraftwerk allgemein'!$F$16+$F57,
('2.5 CAPEX'!$J60+SUM(OFFSET('2.5 CAPEX'!BE60,0,-MIN(MAX($F57-1-('2.1 Kraftwerk allgemein'!$F$16-'2.1 Kraftwerk allgemein'!$F$15+1),0),COLUMN(AQ57)-1-('2.1 Kraftwerk allgemein'!$F$16-'2.1 Kraftwerk allgemein'!$F$15+1)),1,MIN(MAX($F57-('2.1 Kraftwerk allgemein'!$F$16-'2.1 Kraftwerk allgemein'!$F$15+1),1),COLUMN(AQ57)-('2.1 Kraftwerk allgemein'!$F$16-'2.1 Kraftwerk allgemein'!$F$15+1)))))/$F57,
SUM(OFFSET('2.5 CAPEX'!BE60,0,-MIN($F57-1,COLUMN(AQ57)-1),1,MIN($F57,COLUMN(AQ57))))/$F57)))))),
IF(OR(ISNUMBER($D57)=FALSE,$F57=""),"",
IF(AND('2.5 CAPEX'!$L60&lt;&gt;"x",'2.5 CAPEX'!$M60&lt;&gt;"x"),0,
IF($F57=0,0,
IF(AZ$4&lt;'2.1 Kraftwerk allgemein'!$F$16,0,
IF(AZ$4='2.1 Kraftwerk allgemein'!$F$16,'2.5 CAPEX'!$J60/$F57,
IF(AZ$4&lt;'2.1 Kraftwerk allgemein'!$F$16+$F57,
('2.5 CAPEX'!$J60+SUM(OFFSET('2.5 CAPEX'!BE60,0,-MIN(MAX($F57-1-('2.1 Kraftwerk allgemein'!$F$16-'1.1 Allgemein'!$I$22+1),0),COLUMN(AQ57)-1-('2.1 Kraftwerk allgemein'!$F$16-'1.1 Allgemein'!$I$22+1)),1,MIN(MAX($F57-('2.1 Kraftwerk allgemein'!$F$16-'1.1 Allgemein'!$I$22+1),1),COLUMN(AQ57)-('2.1 Kraftwerk allgemein'!$F$16-'1.1 Allgemein'!$I$22+1)))))/$F57,
SUM(OFFSET('2.5 CAPEX'!BE60,0,-MIN($F57-1,COLUMN(AQ57)-1),1,MIN($F57,COLUMN(AQ57))))/$F57)))))))</f>
        <v>0</v>
      </c>
      <c r="BA57" s="199">
        <f ca="1">IF('2.1 Kraftwerk allgemein'!$F$15&lt;'1.1 Allgemein'!$I$22,
IF(OR(ISNUMBER($D57)=FALSE,$F57=""),"",
IF(AND('2.5 CAPEX'!$L60&lt;&gt;"x",'2.5 CAPEX'!$M60&lt;&gt;"x"),0,
IF($F57=0,0,
IF(BA$4&lt;'2.1 Kraftwerk allgemein'!$F$16,0,
IF(BA$4='2.1 Kraftwerk allgemein'!$F$16,'2.5 CAPEX'!$J60/$F57,
IF(BA$4&lt;'2.1 Kraftwerk allgemein'!$F$16+$F57,
('2.5 CAPEX'!$J60+SUM(OFFSET('2.5 CAPEX'!BF60,0,-MIN(MAX($F57-1-('2.1 Kraftwerk allgemein'!$F$16-'2.1 Kraftwerk allgemein'!$F$15+1),0),COLUMN(AR57)-1-('2.1 Kraftwerk allgemein'!$F$16-'2.1 Kraftwerk allgemein'!$F$15+1)),1,MIN(MAX($F57-('2.1 Kraftwerk allgemein'!$F$16-'2.1 Kraftwerk allgemein'!$F$15+1),1),COLUMN(AR57)-('2.1 Kraftwerk allgemein'!$F$16-'2.1 Kraftwerk allgemein'!$F$15+1)))))/$F57,
SUM(OFFSET('2.5 CAPEX'!BF60,0,-MIN($F57-1,COLUMN(AR57)-1),1,MIN($F57,COLUMN(AR57))))/$F57)))))),
IF(OR(ISNUMBER($D57)=FALSE,$F57=""),"",
IF(AND('2.5 CAPEX'!$L60&lt;&gt;"x",'2.5 CAPEX'!$M60&lt;&gt;"x"),0,
IF($F57=0,0,
IF(BA$4&lt;'2.1 Kraftwerk allgemein'!$F$16,0,
IF(BA$4='2.1 Kraftwerk allgemein'!$F$16,'2.5 CAPEX'!$J60/$F57,
IF(BA$4&lt;'2.1 Kraftwerk allgemein'!$F$16+$F57,
('2.5 CAPEX'!$J60+SUM(OFFSET('2.5 CAPEX'!BF60,0,-MIN(MAX($F57-1-('2.1 Kraftwerk allgemein'!$F$16-'1.1 Allgemein'!$I$22+1),0),COLUMN(AR57)-1-('2.1 Kraftwerk allgemein'!$F$16-'1.1 Allgemein'!$I$22+1)),1,MIN(MAX($F57-('2.1 Kraftwerk allgemein'!$F$16-'1.1 Allgemein'!$I$22+1),1),COLUMN(AR57)-('2.1 Kraftwerk allgemein'!$F$16-'1.1 Allgemein'!$I$22+1)))))/$F57,
SUM(OFFSET('2.5 CAPEX'!BF60,0,-MIN($F57-1,COLUMN(AR57)-1),1,MIN($F57,COLUMN(AR57))))/$F57)))))))</f>
        <v>0</v>
      </c>
      <c r="BB57" s="199">
        <f ca="1">IF('2.1 Kraftwerk allgemein'!$F$15&lt;'1.1 Allgemein'!$I$22,
IF(OR(ISNUMBER($D57)=FALSE,$F57=""),"",
IF(AND('2.5 CAPEX'!$L60&lt;&gt;"x",'2.5 CAPEX'!$M60&lt;&gt;"x"),0,
IF($F57=0,0,
IF(BB$4&lt;'2.1 Kraftwerk allgemein'!$F$16,0,
IF(BB$4='2.1 Kraftwerk allgemein'!$F$16,'2.5 CAPEX'!$J60/$F57,
IF(BB$4&lt;'2.1 Kraftwerk allgemein'!$F$16+$F57,
('2.5 CAPEX'!$J60+SUM(OFFSET('2.5 CAPEX'!BG60,0,-MIN(MAX($F57-1-('2.1 Kraftwerk allgemein'!$F$16-'2.1 Kraftwerk allgemein'!$F$15+1),0),COLUMN(AS57)-1-('2.1 Kraftwerk allgemein'!$F$16-'2.1 Kraftwerk allgemein'!$F$15+1)),1,MIN(MAX($F57-('2.1 Kraftwerk allgemein'!$F$16-'2.1 Kraftwerk allgemein'!$F$15+1),1),COLUMN(AS57)-('2.1 Kraftwerk allgemein'!$F$16-'2.1 Kraftwerk allgemein'!$F$15+1)))))/$F57,
SUM(OFFSET('2.5 CAPEX'!BG60,0,-MIN($F57-1,COLUMN(AS57)-1),1,MIN($F57,COLUMN(AS57))))/$F57)))))),
IF(OR(ISNUMBER($D57)=FALSE,$F57=""),"",
IF(AND('2.5 CAPEX'!$L60&lt;&gt;"x",'2.5 CAPEX'!$M60&lt;&gt;"x"),0,
IF($F57=0,0,
IF(BB$4&lt;'2.1 Kraftwerk allgemein'!$F$16,0,
IF(BB$4='2.1 Kraftwerk allgemein'!$F$16,'2.5 CAPEX'!$J60/$F57,
IF(BB$4&lt;'2.1 Kraftwerk allgemein'!$F$16+$F57,
('2.5 CAPEX'!$J60+SUM(OFFSET('2.5 CAPEX'!BG60,0,-MIN(MAX($F57-1-('2.1 Kraftwerk allgemein'!$F$16-'1.1 Allgemein'!$I$22+1),0),COLUMN(AS57)-1-('2.1 Kraftwerk allgemein'!$F$16-'1.1 Allgemein'!$I$22+1)),1,MIN(MAX($F57-('2.1 Kraftwerk allgemein'!$F$16-'1.1 Allgemein'!$I$22+1),1),COLUMN(AS57)-('2.1 Kraftwerk allgemein'!$F$16-'1.1 Allgemein'!$I$22+1)))))/$F57,
SUM(OFFSET('2.5 CAPEX'!BG60,0,-MIN($F57-1,COLUMN(AS57)-1),1,MIN($F57,COLUMN(AS57))))/$F57)))))))</f>
        <v>0</v>
      </c>
      <c r="BC57" s="199">
        <f ca="1">IF('2.1 Kraftwerk allgemein'!$F$15&lt;'1.1 Allgemein'!$I$22,
IF(OR(ISNUMBER($D57)=FALSE,$F57=""),"",
IF(AND('2.5 CAPEX'!$L60&lt;&gt;"x",'2.5 CAPEX'!$M60&lt;&gt;"x"),0,
IF($F57=0,0,
IF(BC$4&lt;'2.1 Kraftwerk allgemein'!$F$16,0,
IF(BC$4='2.1 Kraftwerk allgemein'!$F$16,'2.5 CAPEX'!$J60/$F57,
IF(BC$4&lt;'2.1 Kraftwerk allgemein'!$F$16+$F57,
('2.5 CAPEX'!$J60+SUM(OFFSET('2.5 CAPEX'!BH60,0,-MIN(MAX($F57-1-('2.1 Kraftwerk allgemein'!$F$16-'2.1 Kraftwerk allgemein'!$F$15+1),0),COLUMN(AT57)-1-('2.1 Kraftwerk allgemein'!$F$16-'2.1 Kraftwerk allgemein'!$F$15+1)),1,MIN(MAX($F57-('2.1 Kraftwerk allgemein'!$F$16-'2.1 Kraftwerk allgemein'!$F$15+1),1),COLUMN(AT57)-('2.1 Kraftwerk allgemein'!$F$16-'2.1 Kraftwerk allgemein'!$F$15+1)))))/$F57,
SUM(OFFSET('2.5 CAPEX'!BH60,0,-MIN($F57-1,COLUMN(AT57)-1),1,MIN($F57,COLUMN(AT57))))/$F57)))))),
IF(OR(ISNUMBER($D57)=FALSE,$F57=""),"",
IF(AND('2.5 CAPEX'!$L60&lt;&gt;"x",'2.5 CAPEX'!$M60&lt;&gt;"x"),0,
IF($F57=0,0,
IF(BC$4&lt;'2.1 Kraftwerk allgemein'!$F$16,0,
IF(BC$4='2.1 Kraftwerk allgemein'!$F$16,'2.5 CAPEX'!$J60/$F57,
IF(BC$4&lt;'2.1 Kraftwerk allgemein'!$F$16+$F57,
('2.5 CAPEX'!$J60+SUM(OFFSET('2.5 CAPEX'!BH60,0,-MIN(MAX($F57-1-('2.1 Kraftwerk allgemein'!$F$16-'1.1 Allgemein'!$I$22+1),0),COLUMN(AT57)-1-('2.1 Kraftwerk allgemein'!$F$16-'1.1 Allgemein'!$I$22+1)),1,MIN(MAX($F57-('2.1 Kraftwerk allgemein'!$F$16-'1.1 Allgemein'!$I$22+1),1),COLUMN(AT57)-('2.1 Kraftwerk allgemein'!$F$16-'1.1 Allgemein'!$I$22+1)))))/$F57,
SUM(OFFSET('2.5 CAPEX'!BH60,0,-MIN($F57-1,COLUMN(AT57)-1),1,MIN($F57,COLUMN(AT57))))/$F57)))))))</f>
        <v>0</v>
      </c>
      <c r="BD57" s="199">
        <f ca="1">IF('2.1 Kraftwerk allgemein'!$F$15&lt;'1.1 Allgemein'!$I$22,
IF(OR(ISNUMBER($D57)=FALSE,$F57=""),"",
IF(AND('2.5 CAPEX'!$L60&lt;&gt;"x",'2.5 CAPEX'!$M60&lt;&gt;"x"),0,
IF($F57=0,0,
IF(BD$4&lt;'2.1 Kraftwerk allgemein'!$F$16,0,
IF(BD$4='2.1 Kraftwerk allgemein'!$F$16,'2.5 CAPEX'!$J60/$F57,
IF(BD$4&lt;'2.1 Kraftwerk allgemein'!$F$16+$F57,
('2.5 CAPEX'!$J60+SUM(OFFSET('2.5 CAPEX'!BI60,0,-MIN(MAX($F57-1-('2.1 Kraftwerk allgemein'!$F$16-'2.1 Kraftwerk allgemein'!$F$15+1),0),COLUMN(AU57)-1-('2.1 Kraftwerk allgemein'!$F$16-'2.1 Kraftwerk allgemein'!$F$15+1)),1,MIN(MAX($F57-('2.1 Kraftwerk allgemein'!$F$16-'2.1 Kraftwerk allgemein'!$F$15+1),1),COLUMN(AU57)-('2.1 Kraftwerk allgemein'!$F$16-'2.1 Kraftwerk allgemein'!$F$15+1)))))/$F57,
SUM(OFFSET('2.5 CAPEX'!BI60,0,-MIN($F57-1,COLUMN(AU57)-1),1,MIN($F57,COLUMN(AU57))))/$F57)))))),
IF(OR(ISNUMBER($D57)=FALSE,$F57=""),"",
IF(AND('2.5 CAPEX'!$L60&lt;&gt;"x",'2.5 CAPEX'!$M60&lt;&gt;"x"),0,
IF($F57=0,0,
IF(BD$4&lt;'2.1 Kraftwerk allgemein'!$F$16,0,
IF(BD$4='2.1 Kraftwerk allgemein'!$F$16,'2.5 CAPEX'!$J60/$F57,
IF(BD$4&lt;'2.1 Kraftwerk allgemein'!$F$16+$F57,
('2.5 CAPEX'!$J60+SUM(OFFSET('2.5 CAPEX'!BI60,0,-MIN(MAX($F57-1-('2.1 Kraftwerk allgemein'!$F$16-'1.1 Allgemein'!$I$22+1),0),COLUMN(AU57)-1-('2.1 Kraftwerk allgemein'!$F$16-'1.1 Allgemein'!$I$22+1)),1,MIN(MAX($F57-('2.1 Kraftwerk allgemein'!$F$16-'1.1 Allgemein'!$I$22+1),1),COLUMN(AU57)-('2.1 Kraftwerk allgemein'!$F$16-'1.1 Allgemein'!$I$22+1)))))/$F57,
SUM(OFFSET('2.5 CAPEX'!BI60,0,-MIN($F57-1,COLUMN(AU57)-1),1,MIN($F57,COLUMN(AU57))))/$F57)))))))</f>
        <v>0</v>
      </c>
      <c r="BE57" s="199">
        <f ca="1">IF('2.1 Kraftwerk allgemein'!$F$15&lt;'1.1 Allgemein'!$I$22,
IF(OR(ISNUMBER($D57)=FALSE,$F57=""),"",
IF(AND('2.5 CAPEX'!$L60&lt;&gt;"x",'2.5 CAPEX'!$M60&lt;&gt;"x"),0,
IF($F57=0,0,
IF(BE$4&lt;'2.1 Kraftwerk allgemein'!$F$16,0,
IF(BE$4='2.1 Kraftwerk allgemein'!$F$16,'2.5 CAPEX'!$J60/$F57,
IF(BE$4&lt;'2.1 Kraftwerk allgemein'!$F$16+$F57,
('2.5 CAPEX'!$J60+SUM(OFFSET('2.5 CAPEX'!BJ60,0,-MIN(MAX($F57-1-('2.1 Kraftwerk allgemein'!$F$16-'2.1 Kraftwerk allgemein'!$F$15+1),0),COLUMN(AV57)-1-('2.1 Kraftwerk allgemein'!$F$16-'2.1 Kraftwerk allgemein'!$F$15+1)),1,MIN(MAX($F57-('2.1 Kraftwerk allgemein'!$F$16-'2.1 Kraftwerk allgemein'!$F$15+1),1),COLUMN(AV57)-('2.1 Kraftwerk allgemein'!$F$16-'2.1 Kraftwerk allgemein'!$F$15+1)))))/$F57,
SUM(OFFSET('2.5 CAPEX'!BJ60,0,-MIN($F57-1,COLUMN(AV57)-1),1,MIN($F57,COLUMN(AV57))))/$F57)))))),
IF(OR(ISNUMBER($D57)=FALSE,$F57=""),"",
IF(AND('2.5 CAPEX'!$L60&lt;&gt;"x",'2.5 CAPEX'!$M60&lt;&gt;"x"),0,
IF($F57=0,0,
IF(BE$4&lt;'2.1 Kraftwerk allgemein'!$F$16,0,
IF(BE$4='2.1 Kraftwerk allgemein'!$F$16,'2.5 CAPEX'!$J60/$F57,
IF(BE$4&lt;'2.1 Kraftwerk allgemein'!$F$16+$F57,
('2.5 CAPEX'!$J60+SUM(OFFSET('2.5 CAPEX'!BJ60,0,-MIN(MAX($F57-1-('2.1 Kraftwerk allgemein'!$F$16-'1.1 Allgemein'!$I$22+1),0),COLUMN(AV57)-1-('2.1 Kraftwerk allgemein'!$F$16-'1.1 Allgemein'!$I$22+1)),1,MIN(MAX($F57-('2.1 Kraftwerk allgemein'!$F$16-'1.1 Allgemein'!$I$22+1),1),COLUMN(AV57)-('2.1 Kraftwerk allgemein'!$F$16-'1.1 Allgemein'!$I$22+1)))))/$F57,
SUM(OFFSET('2.5 CAPEX'!BJ60,0,-MIN($F57-1,COLUMN(AV57)-1),1,MIN($F57,COLUMN(AV57))))/$F57)))))))</f>
        <v>0</v>
      </c>
      <c r="BF57" s="199">
        <f ca="1">IF('2.1 Kraftwerk allgemein'!$F$15&lt;'1.1 Allgemein'!$I$22,
IF(OR(ISNUMBER($D57)=FALSE,$F57=""),"",
IF(AND('2.5 CAPEX'!$L60&lt;&gt;"x",'2.5 CAPEX'!$M60&lt;&gt;"x"),0,
IF($F57=0,0,
IF(BF$4&lt;'2.1 Kraftwerk allgemein'!$F$16,0,
IF(BF$4='2.1 Kraftwerk allgemein'!$F$16,'2.5 CAPEX'!$J60/$F57,
IF(BF$4&lt;'2.1 Kraftwerk allgemein'!$F$16+$F57,
('2.5 CAPEX'!$J60+SUM(OFFSET('2.5 CAPEX'!BK60,0,-MIN(MAX($F57-1-('2.1 Kraftwerk allgemein'!$F$16-'2.1 Kraftwerk allgemein'!$F$15+1),0),COLUMN(AW57)-1-('2.1 Kraftwerk allgemein'!$F$16-'2.1 Kraftwerk allgemein'!$F$15+1)),1,MIN(MAX($F57-('2.1 Kraftwerk allgemein'!$F$16-'2.1 Kraftwerk allgemein'!$F$15+1),1),COLUMN(AW57)-('2.1 Kraftwerk allgemein'!$F$16-'2.1 Kraftwerk allgemein'!$F$15+1)))))/$F57,
SUM(OFFSET('2.5 CAPEX'!BK60,0,-MIN($F57-1,COLUMN(AW57)-1),1,MIN($F57,COLUMN(AW57))))/$F57)))))),
IF(OR(ISNUMBER($D57)=FALSE,$F57=""),"",
IF(AND('2.5 CAPEX'!$L60&lt;&gt;"x",'2.5 CAPEX'!$M60&lt;&gt;"x"),0,
IF($F57=0,0,
IF(BF$4&lt;'2.1 Kraftwerk allgemein'!$F$16,0,
IF(BF$4='2.1 Kraftwerk allgemein'!$F$16,'2.5 CAPEX'!$J60/$F57,
IF(BF$4&lt;'2.1 Kraftwerk allgemein'!$F$16+$F57,
('2.5 CAPEX'!$J60+SUM(OFFSET('2.5 CAPEX'!BK60,0,-MIN(MAX($F57-1-('2.1 Kraftwerk allgemein'!$F$16-'1.1 Allgemein'!$I$22+1),0),COLUMN(AW57)-1-('2.1 Kraftwerk allgemein'!$F$16-'1.1 Allgemein'!$I$22+1)),1,MIN(MAX($F57-('2.1 Kraftwerk allgemein'!$F$16-'1.1 Allgemein'!$I$22+1),1),COLUMN(AW57)-('2.1 Kraftwerk allgemein'!$F$16-'1.1 Allgemein'!$I$22+1)))))/$F57,
SUM(OFFSET('2.5 CAPEX'!BK60,0,-MIN($F57-1,COLUMN(AW57)-1),1,MIN($F57,COLUMN(AW57))))/$F57)))))))</f>
        <v>0</v>
      </c>
      <c r="BG57" s="199">
        <f ca="1">IF('2.1 Kraftwerk allgemein'!$F$15&lt;'1.1 Allgemein'!$I$22,
IF(OR(ISNUMBER($D57)=FALSE,$F57=""),"",
IF(AND('2.5 CAPEX'!$L60&lt;&gt;"x",'2.5 CAPEX'!$M60&lt;&gt;"x"),0,
IF($F57=0,0,
IF(BG$4&lt;'2.1 Kraftwerk allgemein'!$F$16,0,
IF(BG$4='2.1 Kraftwerk allgemein'!$F$16,'2.5 CAPEX'!$J60/$F57,
IF(BG$4&lt;'2.1 Kraftwerk allgemein'!$F$16+$F57,
('2.5 CAPEX'!$J60+SUM(OFFSET('2.5 CAPEX'!BL60,0,-MIN(MAX($F57-1-('2.1 Kraftwerk allgemein'!$F$16-'2.1 Kraftwerk allgemein'!$F$15+1),0),COLUMN(AX57)-1-('2.1 Kraftwerk allgemein'!$F$16-'2.1 Kraftwerk allgemein'!$F$15+1)),1,MIN(MAX($F57-('2.1 Kraftwerk allgemein'!$F$16-'2.1 Kraftwerk allgemein'!$F$15+1),1),COLUMN(AX57)-('2.1 Kraftwerk allgemein'!$F$16-'2.1 Kraftwerk allgemein'!$F$15+1)))))/$F57,
SUM(OFFSET('2.5 CAPEX'!BL60,0,-MIN($F57-1,COLUMN(AX57)-1),1,MIN($F57,COLUMN(AX57))))/$F57)))))),
IF(OR(ISNUMBER($D57)=FALSE,$F57=""),"",
IF(AND('2.5 CAPEX'!$L60&lt;&gt;"x",'2.5 CAPEX'!$M60&lt;&gt;"x"),0,
IF($F57=0,0,
IF(BG$4&lt;'2.1 Kraftwerk allgemein'!$F$16,0,
IF(BG$4='2.1 Kraftwerk allgemein'!$F$16,'2.5 CAPEX'!$J60/$F57,
IF(BG$4&lt;'2.1 Kraftwerk allgemein'!$F$16+$F57,
('2.5 CAPEX'!$J60+SUM(OFFSET('2.5 CAPEX'!BL60,0,-MIN(MAX($F57-1-('2.1 Kraftwerk allgemein'!$F$16-'1.1 Allgemein'!$I$22+1),0),COLUMN(AX57)-1-('2.1 Kraftwerk allgemein'!$F$16-'1.1 Allgemein'!$I$22+1)),1,MIN(MAX($F57-('2.1 Kraftwerk allgemein'!$F$16-'1.1 Allgemein'!$I$22+1),1),COLUMN(AX57)-('2.1 Kraftwerk allgemein'!$F$16-'1.1 Allgemein'!$I$22+1)))))/$F57,
SUM(OFFSET('2.5 CAPEX'!BL60,0,-MIN($F57-1,COLUMN(AX57)-1),1,MIN($F57,COLUMN(AX57))))/$F57)))))))</f>
        <v>0</v>
      </c>
      <c r="BH57" s="199">
        <f ca="1">IF('2.1 Kraftwerk allgemein'!$F$15&lt;'1.1 Allgemein'!$I$22,
IF(OR(ISNUMBER($D57)=FALSE,$F57=""),"",
IF(AND('2.5 CAPEX'!$L60&lt;&gt;"x",'2.5 CAPEX'!$M60&lt;&gt;"x"),0,
IF($F57=0,0,
IF(BH$4&lt;'2.1 Kraftwerk allgemein'!$F$16,0,
IF(BH$4='2.1 Kraftwerk allgemein'!$F$16,'2.5 CAPEX'!$J60/$F57,
IF(BH$4&lt;'2.1 Kraftwerk allgemein'!$F$16+$F57,
('2.5 CAPEX'!$J60+SUM(OFFSET('2.5 CAPEX'!BM60,0,-MIN(MAX($F57-1-('2.1 Kraftwerk allgemein'!$F$16-'2.1 Kraftwerk allgemein'!$F$15+1),0),COLUMN(AY57)-1-('2.1 Kraftwerk allgemein'!$F$16-'2.1 Kraftwerk allgemein'!$F$15+1)),1,MIN(MAX($F57-('2.1 Kraftwerk allgemein'!$F$16-'2.1 Kraftwerk allgemein'!$F$15+1),1),COLUMN(AY57)-('2.1 Kraftwerk allgemein'!$F$16-'2.1 Kraftwerk allgemein'!$F$15+1)))))/$F57,
SUM(OFFSET('2.5 CAPEX'!BM60,0,-MIN($F57-1,COLUMN(AY57)-1),1,MIN($F57,COLUMN(AY57))))/$F57)))))),
IF(OR(ISNUMBER($D57)=FALSE,$F57=""),"",
IF(AND('2.5 CAPEX'!$L60&lt;&gt;"x",'2.5 CAPEX'!$M60&lt;&gt;"x"),0,
IF($F57=0,0,
IF(BH$4&lt;'2.1 Kraftwerk allgemein'!$F$16,0,
IF(BH$4='2.1 Kraftwerk allgemein'!$F$16,'2.5 CAPEX'!$J60/$F57,
IF(BH$4&lt;'2.1 Kraftwerk allgemein'!$F$16+$F57,
('2.5 CAPEX'!$J60+SUM(OFFSET('2.5 CAPEX'!BM60,0,-MIN(MAX($F57-1-('2.1 Kraftwerk allgemein'!$F$16-'1.1 Allgemein'!$I$22+1),0),COLUMN(AY57)-1-('2.1 Kraftwerk allgemein'!$F$16-'1.1 Allgemein'!$I$22+1)),1,MIN(MAX($F57-('2.1 Kraftwerk allgemein'!$F$16-'1.1 Allgemein'!$I$22+1),1),COLUMN(AY57)-('2.1 Kraftwerk allgemein'!$F$16-'1.1 Allgemein'!$I$22+1)))))/$F57,
SUM(OFFSET('2.5 CAPEX'!BM60,0,-MIN($F57-1,COLUMN(AY57)-1),1,MIN($F57,COLUMN(AY57))))/$F57)))))))</f>
        <v>0</v>
      </c>
      <c r="BI57" s="199">
        <f ca="1">IF('2.1 Kraftwerk allgemein'!$F$15&lt;'1.1 Allgemein'!$I$22,
IF(OR(ISNUMBER($D57)=FALSE,$F57=""),"",
IF(AND('2.5 CAPEX'!$L60&lt;&gt;"x",'2.5 CAPEX'!$M60&lt;&gt;"x"),0,
IF($F57=0,0,
IF(BI$4&lt;'2.1 Kraftwerk allgemein'!$F$16,0,
IF(BI$4='2.1 Kraftwerk allgemein'!$F$16,'2.5 CAPEX'!$J60/$F57,
IF(BI$4&lt;'2.1 Kraftwerk allgemein'!$F$16+$F57,
('2.5 CAPEX'!$J60+SUM(OFFSET('2.5 CAPEX'!BN60,0,-MIN(MAX($F57-1-('2.1 Kraftwerk allgemein'!$F$16-'2.1 Kraftwerk allgemein'!$F$15+1),0),COLUMN(AZ57)-1-('2.1 Kraftwerk allgemein'!$F$16-'2.1 Kraftwerk allgemein'!$F$15+1)),1,MIN(MAX($F57-('2.1 Kraftwerk allgemein'!$F$16-'2.1 Kraftwerk allgemein'!$F$15+1),1),COLUMN(AZ57)-('2.1 Kraftwerk allgemein'!$F$16-'2.1 Kraftwerk allgemein'!$F$15+1)))))/$F57,
SUM(OFFSET('2.5 CAPEX'!BN60,0,-MIN($F57-1,COLUMN(AZ57)-1),1,MIN($F57,COLUMN(AZ57))))/$F57)))))),
IF(OR(ISNUMBER($D57)=FALSE,$F57=""),"",
IF(AND('2.5 CAPEX'!$L60&lt;&gt;"x",'2.5 CAPEX'!$M60&lt;&gt;"x"),0,
IF($F57=0,0,
IF(BI$4&lt;'2.1 Kraftwerk allgemein'!$F$16,0,
IF(BI$4='2.1 Kraftwerk allgemein'!$F$16,'2.5 CAPEX'!$J60/$F57,
IF(BI$4&lt;'2.1 Kraftwerk allgemein'!$F$16+$F57,
('2.5 CAPEX'!$J60+SUM(OFFSET('2.5 CAPEX'!BN60,0,-MIN(MAX($F57-1-('2.1 Kraftwerk allgemein'!$F$16-'1.1 Allgemein'!$I$22+1),0),COLUMN(AZ57)-1-('2.1 Kraftwerk allgemein'!$F$16-'1.1 Allgemein'!$I$22+1)),1,MIN(MAX($F57-('2.1 Kraftwerk allgemein'!$F$16-'1.1 Allgemein'!$I$22+1),1),COLUMN(AZ57)-('2.1 Kraftwerk allgemein'!$F$16-'1.1 Allgemein'!$I$22+1)))))/$F57,
SUM(OFFSET('2.5 CAPEX'!BN60,0,-MIN($F57-1,COLUMN(AZ57)-1),1,MIN($F57,COLUMN(AZ57))))/$F57)))))))</f>
        <v>0</v>
      </c>
      <c r="BJ57" s="199">
        <f ca="1">IF('2.1 Kraftwerk allgemein'!$F$15&lt;'1.1 Allgemein'!$I$22,
IF(OR(ISNUMBER($D57)=FALSE,$F57=""),"",
IF(AND('2.5 CAPEX'!$L60&lt;&gt;"x",'2.5 CAPEX'!$M60&lt;&gt;"x"),0,
IF($F57=0,0,
IF(BJ$4&lt;'2.1 Kraftwerk allgemein'!$F$16,0,
IF(BJ$4='2.1 Kraftwerk allgemein'!$F$16,'2.5 CAPEX'!$J60/$F57,
IF(BJ$4&lt;'2.1 Kraftwerk allgemein'!$F$16+$F57,
('2.5 CAPEX'!$J60+SUM(OFFSET('2.5 CAPEX'!BO60,0,-MIN(MAX($F57-1-('2.1 Kraftwerk allgemein'!$F$16-'2.1 Kraftwerk allgemein'!$F$15+1),0),COLUMN(BA57)-1-('2.1 Kraftwerk allgemein'!$F$16-'2.1 Kraftwerk allgemein'!$F$15+1)),1,MIN(MAX($F57-('2.1 Kraftwerk allgemein'!$F$16-'2.1 Kraftwerk allgemein'!$F$15+1),1),COLUMN(BA57)-('2.1 Kraftwerk allgemein'!$F$16-'2.1 Kraftwerk allgemein'!$F$15+1)))))/$F57,
SUM(OFFSET('2.5 CAPEX'!BO60,0,-MIN($F57-1,COLUMN(BA57)-1),1,MIN($F57,COLUMN(BA57))))/$F57)))))),
IF(OR(ISNUMBER($D57)=FALSE,$F57=""),"",
IF(AND('2.5 CAPEX'!$L60&lt;&gt;"x",'2.5 CAPEX'!$M60&lt;&gt;"x"),0,
IF($F57=0,0,
IF(BJ$4&lt;'2.1 Kraftwerk allgemein'!$F$16,0,
IF(BJ$4='2.1 Kraftwerk allgemein'!$F$16,'2.5 CAPEX'!$J60/$F57,
IF(BJ$4&lt;'2.1 Kraftwerk allgemein'!$F$16+$F57,
('2.5 CAPEX'!$J60+SUM(OFFSET('2.5 CAPEX'!BO60,0,-MIN(MAX($F57-1-('2.1 Kraftwerk allgemein'!$F$16-'1.1 Allgemein'!$I$22+1),0),COLUMN(BA57)-1-('2.1 Kraftwerk allgemein'!$F$16-'1.1 Allgemein'!$I$22+1)),1,MIN(MAX($F57-('2.1 Kraftwerk allgemein'!$F$16-'1.1 Allgemein'!$I$22+1),1),COLUMN(BA57)-('2.1 Kraftwerk allgemein'!$F$16-'1.1 Allgemein'!$I$22+1)))))/$F57,
SUM(OFFSET('2.5 CAPEX'!BO60,0,-MIN($F57-1,COLUMN(BA57)-1),1,MIN($F57,COLUMN(BA57))))/$F57)))))))</f>
        <v>0</v>
      </c>
      <c r="BK57" s="199">
        <f ca="1">IF('2.1 Kraftwerk allgemein'!$F$15&lt;'1.1 Allgemein'!$I$22,
IF(OR(ISNUMBER($D57)=FALSE,$F57=""),"",
IF(AND('2.5 CAPEX'!$L60&lt;&gt;"x",'2.5 CAPEX'!$M60&lt;&gt;"x"),0,
IF($F57=0,0,
IF(BK$4&lt;'2.1 Kraftwerk allgemein'!$F$16,0,
IF(BK$4='2.1 Kraftwerk allgemein'!$F$16,'2.5 CAPEX'!$J60/$F57,
IF(BK$4&lt;'2.1 Kraftwerk allgemein'!$F$16+$F57,
('2.5 CAPEX'!$J60+SUM(OFFSET('2.5 CAPEX'!BP60,0,-MIN(MAX($F57-1-('2.1 Kraftwerk allgemein'!$F$16-'2.1 Kraftwerk allgemein'!$F$15+1),0),COLUMN(BB57)-1-('2.1 Kraftwerk allgemein'!$F$16-'2.1 Kraftwerk allgemein'!$F$15+1)),1,MIN(MAX($F57-('2.1 Kraftwerk allgemein'!$F$16-'2.1 Kraftwerk allgemein'!$F$15+1),1),COLUMN(BB57)-('2.1 Kraftwerk allgemein'!$F$16-'2.1 Kraftwerk allgemein'!$F$15+1)))))/$F57,
SUM(OFFSET('2.5 CAPEX'!BP60,0,-MIN($F57-1,COLUMN(BB57)-1),1,MIN($F57,COLUMN(BB57))))/$F57)))))),
IF(OR(ISNUMBER($D57)=FALSE,$F57=""),"",
IF(AND('2.5 CAPEX'!$L60&lt;&gt;"x",'2.5 CAPEX'!$M60&lt;&gt;"x"),0,
IF($F57=0,0,
IF(BK$4&lt;'2.1 Kraftwerk allgemein'!$F$16,0,
IF(BK$4='2.1 Kraftwerk allgemein'!$F$16,'2.5 CAPEX'!$J60/$F57,
IF(BK$4&lt;'2.1 Kraftwerk allgemein'!$F$16+$F57,
('2.5 CAPEX'!$J60+SUM(OFFSET('2.5 CAPEX'!BP60,0,-MIN(MAX($F57-1-('2.1 Kraftwerk allgemein'!$F$16-'1.1 Allgemein'!$I$22+1),0),COLUMN(BB57)-1-('2.1 Kraftwerk allgemein'!$F$16-'1.1 Allgemein'!$I$22+1)),1,MIN(MAX($F57-('2.1 Kraftwerk allgemein'!$F$16-'1.1 Allgemein'!$I$22+1),1),COLUMN(BB57)-('2.1 Kraftwerk allgemein'!$F$16-'1.1 Allgemein'!$I$22+1)))))/$F57,
SUM(OFFSET('2.5 CAPEX'!BP60,0,-MIN($F57-1,COLUMN(BB57)-1),1,MIN($F57,COLUMN(BB57))))/$F57)))))))</f>
        <v>0</v>
      </c>
      <c r="BL57" s="199">
        <f ca="1">IF('2.1 Kraftwerk allgemein'!$F$15&lt;'1.1 Allgemein'!$I$22,
IF(OR(ISNUMBER($D57)=FALSE,$F57=""),"",
IF(AND('2.5 CAPEX'!$L60&lt;&gt;"x",'2.5 CAPEX'!$M60&lt;&gt;"x"),0,
IF($F57=0,0,
IF(BL$4&lt;'2.1 Kraftwerk allgemein'!$F$16,0,
IF(BL$4='2.1 Kraftwerk allgemein'!$F$16,'2.5 CAPEX'!$J60/$F57,
IF(BL$4&lt;'2.1 Kraftwerk allgemein'!$F$16+$F57,
('2.5 CAPEX'!$J60+SUM(OFFSET('2.5 CAPEX'!BQ60,0,-MIN(MAX($F57-1-('2.1 Kraftwerk allgemein'!$F$16-'2.1 Kraftwerk allgemein'!$F$15+1),0),COLUMN(BC57)-1-('2.1 Kraftwerk allgemein'!$F$16-'2.1 Kraftwerk allgemein'!$F$15+1)),1,MIN(MAX($F57-('2.1 Kraftwerk allgemein'!$F$16-'2.1 Kraftwerk allgemein'!$F$15+1),1),COLUMN(BC57)-('2.1 Kraftwerk allgemein'!$F$16-'2.1 Kraftwerk allgemein'!$F$15+1)))))/$F57,
SUM(OFFSET('2.5 CAPEX'!BQ60,0,-MIN($F57-1,COLUMN(BC57)-1),1,MIN($F57,COLUMN(BC57))))/$F57)))))),
IF(OR(ISNUMBER($D57)=FALSE,$F57=""),"",
IF(AND('2.5 CAPEX'!$L60&lt;&gt;"x",'2.5 CAPEX'!$M60&lt;&gt;"x"),0,
IF($F57=0,0,
IF(BL$4&lt;'2.1 Kraftwerk allgemein'!$F$16,0,
IF(BL$4='2.1 Kraftwerk allgemein'!$F$16,'2.5 CAPEX'!$J60/$F57,
IF(BL$4&lt;'2.1 Kraftwerk allgemein'!$F$16+$F57,
('2.5 CAPEX'!$J60+SUM(OFFSET('2.5 CAPEX'!BQ60,0,-MIN(MAX($F57-1-('2.1 Kraftwerk allgemein'!$F$16-'1.1 Allgemein'!$I$22+1),0),COLUMN(BC57)-1-('2.1 Kraftwerk allgemein'!$F$16-'1.1 Allgemein'!$I$22+1)),1,MIN(MAX($F57-('2.1 Kraftwerk allgemein'!$F$16-'1.1 Allgemein'!$I$22+1),1),COLUMN(BC57)-('2.1 Kraftwerk allgemein'!$F$16-'1.1 Allgemein'!$I$22+1)))))/$F57,
SUM(OFFSET('2.5 CAPEX'!BQ60,0,-MIN($F57-1,COLUMN(BC57)-1),1,MIN($F57,COLUMN(BC57))))/$F57)))))))</f>
        <v>0</v>
      </c>
      <c r="BM57" s="199">
        <f ca="1">IF('2.1 Kraftwerk allgemein'!$F$15&lt;'1.1 Allgemein'!$I$22,
IF(OR(ISNUMBER($D57)=FALSE,$F57=""),"",
IF(AND('2.5 CAPEX'!$L60&lt;&gt;"x",'2.5 CAPEX'!$M60&lt;&gt;"x"),0,
IF($F57=0,0,
IF(BM$4&lt;'2.1 Kraftwerk allgemein'!$F$16,0,
IF(BM$4='2.1 Kraftwerk allgemein'!$F$16,'2.5 CAPEX'!$J60/$F57,
IF(BM$4&lt;'2.1 Kraftwerk allgemein'!$F$16+$F57,
('2.5 CAPEX'!$J60+SUM(OFFSET('2.5 CAPEX'!BR60,0,-MIN(MAX($F57-1-('2.1 Kraftwerk allgemein'!$F$16-'2.1 Kraftwerk allgemein'!$F$15+1),0),COLUMN(BD57)-1-('2.1 Kraftwerk allgemein'!$F$16-'2.1 Kraftwerk allgemein'!$F$15+1)),1,MIN(MAX($F57-('2.1 Kraftwerk allgemein'!$F$16-'2.1 Kraftwerk allgemein'!$F$15+1),1),COLUMN(BD57)-('2.1 Kraftwerk allgemein'!$F$16-'2.1 Kraftwerk allgemein'!$F$15+1)))))/$F57,
SUM(OFFSET('2.5 CAPEX'!BR60,0,-MIN($F57-1,COLUMN(BD57)-1),1,MIN($F57,COLUMN(BD57))))/$F57)))))),
IF(OR(ISNUMBER($D57)=FALSE,$F57=""),"",
IF(AND('2.5 CAPEX'!$L60&lt;&gt;"x",'2.5 CAPEX'!$M60&lt;&gt;"x"),0,
IF($F57=0,0,
IF(BM$4&lt;'2.1 Kraftwerk allgemein'!$F$16,0,
IF(BM$4='2.1 Kraftwerk allgemein'!$F$16,'2.5 CAPEX'!$J60/$F57,
IF(BM$4&lt;'2.1 Kraftwerk allgemein'!$F$16+$F57,
('2.5 CAPEX'!$J60+SUM(OFFSET('2.5 CAPEX'!BR60,0,-MIN(MAX($F57-1-('2.1 Kraftwerk allgemein'!$F$16-'1.1 Allgemein'!$I$22+1),0),COLUMN(BD57)-1-('2.1 Kraftwerk allgemein'!$F$16-'1.1 Allgemein'!$I$22+1)),1,MIN(MAX($F57-('2.1 Kraftwerk allgemein'!$F$16-'1.1 Allgemein'!$I$22+1),1),COLUMN(BD57)-('2.1 Kraftwerk allgemein'!$F$16-'1.1 Allgemein'!$I$22+1)))))/$F57,
SUM(OFFSET('2.5 CAPEX'!BR60,0,-MIN($F57-1,COLUMN(BD57)-1),1,MIN($F57,COLUMN(BD57))))/$F57)))))))</f>
        <v>0</v>
      </c>
      <c r="BN57" s="199">
        <f ca="1">IF('2.1 Kraftwerk allgemein'!$F$15&lt;'1.1 Allgemein'!$I$22,
IF(OR(ISNUMBER($D57)=FALSE,$F57=""),"",
IF(AND('2.5 CAPEX'!$L60&lt;&gt;"x",'2.5 CAPEX'!$M60&lt;&gt;"x"),0,
IF($F57=0,0,
IF(BN$4&lt;'2.1 Kraftwerk allgemein'!$F$16,0,
IF(BN$4='2.1 Kraftwerk allgemein'!$F$16,'2.5 CAPEX'!$J60/$F57,
IF(BN$4&lt;'2.1 Kraftwerk allgemein'!$F$16+$F57,
('2.5 CAPEX'!$J60+SUM(OFFSET('2.5 CAPEX'!BS60,0,-MIN(MAX($F57-1-('2.1 Kraftwerk allgemein'!$F$16-'2.1 Kraftwerk allgemein'!$F$15+1),0),COLUMN(BE57)-1-('2.1 Kraftwerk allgemein'!$F$16-'2.1 Kraftwerk allgemein'!$F$15+1)),1,MIN(MAX($F57-('2.1 Kraftwerk allgemein'!$F$16-'2.1 Kraftwerk allgemein'!$F$15+1),1),COLUMN(BE57)-('2.1 Kraftwerk allgemein'!$F$16-'2.1 Kraftwerk allgemein'!$F$15+1)))))/$F57,
SUM(OFFSET('2.5 CAPEX'!BS60,0,-MIN($F57-1,COLUMN(BE57)-1),1,MIN($F57,COLUMN(BE57))))/$F57)))))),
IF(OR(ISNUMBER($D57)=FALSE,$F57=""),"",
IF(AND('2.5 CAPEX'!$L60&lt;&gt;"x",'2.5 CAPEX'!$M60&lt;&gt;"x"),0,
IF($F57=0,0,
IF(BN$4&lt;'2.1 Kraftwerk allgemein'!$F$16,0,
IF(BN$4='2.1 Kraftwerk allgemein'!$F$16,'2.5 CAPEX'!$J60/$F57,
IF(BN$4&lt;'2.1 Kraftwerk allgemein'!$F$16+$F57,
('2.5 CAPEX'!$J60+SUM(OFFSET('2.5 CAPEX'!BS60,0,-MIN(MAX($F57-1-('2.1 Kraftwerk allgemein'!$F$16-'1.1 Allgemein'!$I$22+1),0),COLUMN(BE57)-1-('2.1 Kraftwerk allgemein'!$F$16-'1.1 Allgemein'!$I$22+1)),1,MIN(MAX($F57-('2.1 Kraftwerk allgemein'!$F$16-'1.1 Allgemein'!$I$22+1),1),COLUMN(BE57)-('2.1 Kraftwerk allgemein'!$F$16-'1.1 Allgemein'!$I$22+1)))))/$F57,
SUM(OFFSET('2.5 CAPEX'!BS60,0,-MIN($F57-1,COLUMN(BE57)-1),1,MIN($F57,COLUMN(BE57))))/$F57)))))))</f>
        <v>0</v>
      </c>
      <c r="BO57" s="199">
        <f ca="1">IF('2.1 Kraftwerk allgemein'!$F$15&lt;'1.1 Allgemein'!$I$22,
IF(OR(ISNUMBER($D57)=FALSE,$F57=""),"",
IF(AND('2.5 CAPEX'!$L60&lt;&gt;"x",'2.5 CAPEX'!$M60&lt;&gt;"x"),0,
IF($F57=0,0,
IF(BO$4&lt;'2.1 Kraftwerk allgemein'!$F$16,0,
IF(BO$4='2.1 Kraftwerk allgemein'!$F$16,'2.5 CAPEX'!$J60/$F57,
IF(BO$4&lt;'2.1 Kraftwerk allgemein'!$F$16+$F57,
('2.5 CAPEX'!$J60+SUM(OFFSET('2.5 CAPEX'!BT60,0,-MIN(MAX($F57-1-('2.1 Kraftwerk allgemein'!$F$16-'2.1 Kraftwerk allgemein'!$F$15+1),0),COLUMN(BF57)-1-('2.1 Kraftwerk allgemein'!$F$16-'2.1 Kraftwerk allgemein'!$F$15+1)),1,MIN(MAX($F57-('2.1 Kraftwerk allgemein'!$F$16-'2.1 Kraftwerk allgemein'!$F$15+1),1),COLUMN(BF57)-('2.1 Kraftwerk allgemein'!$F$16-'2.1 Kraftwerk allgemein'!$F$15+1)))))/$F57,
SUM(OFFSET('2.5 CAPEX'!BT60,0,-MIN($F57-1,COLUMN(BF57)-1),1,MIN($F57,COLUMN(BF57))))/$F57)))))),
IF(OR(ISNUMBER($D57)=FALSE,$F57=""),"",
IF(AND('2.5 CAPEX'!$L60&lt;&gt;"x",'2.5 CAPEX'!$M60&lt;&gt;"x"),0,
IF($F57=0,0,
IF(BO$4&lt;'2.1 Kraftwerk allgemein'!$F$16,0,
IF(BO$4='2.1 Kraftwerk allgemein'!$F$16,'2.5 CAPEX'!$J60/$F57,
IF(BO$4&lt;'2.1 Kraftwerk allgemein'!$F$16+$F57,
('2.5 CAPEX'!$J60+SUM(OFFSET('2.5 CAPEX'!BT60,0,-MIN(MAX($F57-1-('2.1 Kraftwerk allgemein'!$F$16-'1.1 Allgemein'!$I$22+1),0),COLUMN(BF57)-1-('2.1 Kraftwerk allgemein'!$F$16-'1.1 Allgemein'!$I$22+1)),1,MIN(MAX($F57-('2.1 Kraftwerk allgemein'!$F$16-'1.1 Allgemein'!$I$22+1),1),COLUMN(BF57)-('2.1 Kraftwerk allgemein'!$F$16-'1.1 Allgemein'!$I$22+1)))))/$F57,
SUM(OFFSET('2.5 CAPEX'!BT60,0,-MIN($F57-1,COLUMN(BF57)-1),1,MIN($F57,COLUMN(BF57))))/$F57)))))))</f>
        <v>0</v>
      </c>
      <c r="BP57" s="199">
        <f ca="1">IF('2.1 Kraftwerk allgemein'!$F$15&lt;'1.1 Allgemein'!$I$22,
IF(OR(ISNUMBER($D57)=FALSE,$F57=""),"",
IF(AND('2.5 CAPEX'!$L60&lt;&gt;"x",'2.5 CAPEX'!$M60&lt;&gt;"x"),0,
IF($F57=0,0,
IF(BP$4&lt;'2.1 Kraftwerk allgemein'!$F$16,0,
IF(BP$4='2.1 Kraftwerk allgemein'!$F$16,'2.5 CAPEX'!$J60/$F57,
IF(BP$4&lt;'2.1 Kraftwerk allgemein'!$F$16+$F57,
('2.5 CAPEX'!$J60+SUM(OFFSET('2.5 CAPEX'!BU60,0,-MIN(MAX($F57-1-('2.1 Kraftwerk allgemein'!$F$16-'2.1 Kraftwerk allgemein'!$F$15+1),0),COLUMN(BG57)-1-('2.1 Kraftwerk allgemein'!$F$16-'2.1 Kraftwerk allgemein'!$F$15+1)),1,MIN(MAX($F57-('2.1 Kraftwerk allgemein'!$F$16-'2.1 Kraftwerk allgemein'!$F$15+1),1),COLUMN(BG57)-('2.1 Kraftwerk allgemein'!$F$16-'2.1 Kraftwerk allgemein'!$F$15+1)))))/$F57,
SUM(OFFSET('2.5 CAPEX'!BU60,0,-MIN($F57-1,COLUMN(BG57)-1),1,MIN($F57,COLUMN(BG57))))/$F57)))))),
IF(OR(ISNUMBER($D57)=FALSE,$F57=""),"",
IF(AND('2.5 CAPEX'!$L60&lt;&gt;"x",'2.5 CAPEX'!$M60&lt;&gt;"x"),0,
IF($F57=0,0,
IF(BP$4&lt;'2.1 Kraftwerk allgemein'!$F$16,0,
IF(BP$4='2.1 Kraftwerk allgemein'!$F$16,'2.5 CAPEX'!$J60/$F57,
IF(BP$4&lt;'2.1 Kraftwerk allgemein'!$F$16+$F57,
('2.5 CAPEX'!$J60+SUM(OFFSET('2.5 CAPEX'!BU60,0,-MIN(MAX($F57-1-('2.1 Kraftwerk allgemein'!$F$16-'1.1 Allgemein'!$I$22+1),0),COLUMN(BG57)-1-('2.1 Kraftwerk allgemein'!$F$16-'1.1 Allgemein'!$I$22+1)),1,MIN(MAX($F57-('2.1 Kraftwerk allgemein'!$F$16-'1.1 Allgemein'!$I$22+1),1),COLUMN(BG57)-('2.1 Kraftwerk allgemein'!$F$16-'1.1 Allgemein'!$I$22+1)))))/$F57,
SUM(OFFSET('2.5 CAPEX'!BU60,0,-MIN($F57-1,COLUMN(BG57)-1),1,MIN($F57,COLUMN(BG57))))/$F57)))))))</f>
        <v>0</v>
      </c>
      <c r="BQ57" s="199">
        <f ca="1">IF('2.1 Kraftwerk allgemein'!$F$15&lt;'1.1 Allgemein'!$I$22,
IF(OR(ISNUMBER($D57)=FALSE,$F57=""),"",
IF(AND('2.5 CAPEX'!$L60&lt;&gt;"x",'2.5 CAPEX'!$M60&lt;&gt;"x"),0,
IF($F57=0,0,
IF(BQ$4&lt;'2.1 Kraftwerk allgemein'!$F$16,0,
IF(BQ$4='2.1 Kraftwerk allgemein'!$F$16,'2.5 CAPEX'!$J60/$F57,
IF(BQ$4&lt;'2.1 Kraftwerk allgemein'!$F$16+$F57,
('2.5 CAPEX'!$J60+SUM(OFFSET('2.5 CAPEX'!BV60,0,-MIN(MAX($F57-1-('2.1 Kraftwerk allgemein'!$F$16-'2.1 Kraftwerk allgemein'!$F$15+1),0),COLUMN(BH57)-1-('2.1 Kraftwerk allgemein'!$F$16-'2.1 Kraftwerk allgemein'!$F$15+1)),1,MIN(MAX($F57-('2.1 Kraftwerk allgemein'!$F$16-'2.1 Kraftwerk allgemein'!$F$15+1),1),COLUMN(BH57)-('2.1 Kraftwerk allgemein'!$F$16-'2.1 Kraftwerk allgemein'!$F$15+1)))))/$F57,
SUM(OFFSET('2.5 CAPEX'!BV60,0,-MIN($F57-1,COLUMN(BH57)-1),1,MIN($F57,COLUMN(BH57))))/$F57)))))),
IF(OR(ISNUMBER($D57)=FALSE,$F57=""),"",
IF(AND('2.5 CAPEX'!$L60&lt;&gt;"x",'2.5 CAPEX'!$M60&lt;&gt;"x"),0,
IF($F57=0,0,
IF(BQ$4&lt;'2.1 Kraftwerk allgemein'!$F$16,0,
IF(BQ$4='2.1 Kraftwerk allgemein'!$F$16,'2.5 CAPEX'!$J60/$F57,
IF(BQ$4&lt;'2.1 Kraftwerk allgemein'!$F$16+$F57,
('2.5 CAPEX'!$J60+SUM(OFFSET('2.5 CAPEX'!BV60,0,-MIN(MAX($F57-1-('2.1 Kraftwerk allgemein'!$F$16-'1.1 Allgemein'!$I$22+1),0),COLUMN(BH57)-1-('2.1 Kraftwerk allgemein'!$F$16-'1.1 Allgemein'!$I$22+1)),1,MIN(MAX($F57-('2.1 Kraftwerk allgemein'!$F$16-'1.1 Allgemein'!$I$22+1),1),COLUMN(BH57)-('2.1 Kraftwerk allgemein'!$F$16-'1.1 Allgemein'!$I$22+1)))))/$F57,
SUM(OFFSET('2.5 CAPEX'!BV60,0,-MIN($F57-1,COLUMN(BH57)-1),1,MIN($F57,COLUMN(BH57))))/$F57)))))))</f>
        <v>0</v>
      </c>
      <c r="BR57" s="199">
        <f ca="1">IF('2.1 Kraftwerk allgemein'!$F$15&lt;'1.1 Allgemein'!$I$22,
IF(OR(ISNUMBER($D57)=FALSE,$F57=""),"",
IF(AND('2.5 CAPEX'!$L60&lt;&gt;"x",'2.5 CAPEX'!$M60&lt;&gt;"x"),0,
IF($F57=0,0,
IF(BR$4&lt;'2.1 Kraftwerk allgemein'!$F$16,0,
IF(BR$4='2.1 Kraftwerk allgemein'!$F$16,'2.5 CAPEX'!$J60/$F57,
IF(BR$4&lt;'2.1 Kraftwerk allgemein'!$F$16+$F57,
('2.5 CAPEX'!$J60+SUM(OFFSET('2.5 CAPEX'!BW60,0,-MIN(MAX($F57-1-('2.1 Kraftwerk allgemein'!$F$16-'2.1 Kraftwerk allgemein'!$F$15+1),0),COLUMN(BI57)-1-('2.1 Kraftwerk allgemein'!$F$16-'2.1 Kraftwerk allgemein'!$F$15+1)),1,MIN(MAX($F57-('2.1 Kraftwerk allgemein'!$F$16-'2.1 Kraftwerk allgemein'!$F$15+1),1),COLUMN(BI57)-('2.1 Kraftwerk allgemein'!$F$16-'2.1 Kraftwerk allgemein'!$F$15+1)))))/$F57,
SUM(OFFSET('2.5 CAPEX'!BW60,0,-MIN($F57-1,COLUMN(BI57)-1),1,MIN($F57,COLUMN(BI57))))/$F57)))))),
IF(OR(ISNUMBER($D57)=FALSE,$F57=""),"",
IF(AND('2.5 CAPEX'!$L60&lt;&gt;"x",'2.5 CAPEX'!$M60&lt;&gt;"x"),0,
IF($F57=0,0,
IF(BR$4&lt;'2.1 Kraftwerk allgemein'!$F$16,0,
IF(BR$4='2.1 Kraftwerk allgemein'!$F$16,'2.5 CAPEX'!$J60/$F57,
IF(BR$4&lt;'2.1 Kraftwerk allgemein'!$F$16+$F57,
('2.5 CAPEX'!$J60+SUM(OFFSET('2.5 CAPEX'!BW60,0,-MIN(MAX($F57-1-('2.1 Kraftwerk allgemein'!$F$16-'1.1 Allgemein'!$I$22+1),0),COLUMN(BI57)-1-('2.1 Kraftwerk allgemein'!$F$16-'1.1 Allgemein'!$I$22+1)),1,MIN(MAX($F57-('2.1 Kraftwerk allgemein'!$F$16-'1.1 Allgemein'!$I$22+1),1),COLUMN(BI57)-('2.1 Kraftwerk allgemein'!$F$16-'1.1 Allgemein'!$I$22+1)))))/$F57,
SUM(OFFSET('2.5 CAPEX'!BW60,0,-MIN($F57-1,COLUMN(BI57)-1),1,MIN($F57,COLUMN(BI57))))/$F57)))))))</f>
        <v>0</v>
      </c>
      <c r="BS57" s="199">
        <f ca="1">IF('2.1 Kraftwerk allgemein'!$F$15&lt;'1.1 Allgemein'!$I$22,
IF(OR(ISNUMBER($D57)=FALSE,$F57=""),"",
IF(AND('2.5 CAPEX'!$L60&lt;&gt;"x",'2.5 CAPEX'!$M60&lt;&gt;"x"),0,
IF($F57=0,0,
IF(BS$4&lt;'2.1 Kraftwerk allgemein'!$F$16,0,
IF(BS$4='2.1 Kraftwerk allgemein'!$F$16,'2.5 CAPEX'!$J60/$F57,
IF(BS$4&lt;'2.1 Kraftwerk allgemein'!$F$16+$F57,
('2.5 CAPEX'!$J60+SUM(OFFSET('2.5 CAPEX'!BX60,0,-MIN(MAX($F57-1-('2.1 Kraftwerk allgemein'!$F$16-'2.1 Kraftwerk allgemein'!$F$15+1),0),COLUMN(BJ57)-1-('2.1 Kraftwerk allgemein'!$F$16-'2.1 Kraftwerk allgemein'!$F$15+1)),1,MIN(MAX($F57-('2.1 Kraftwerk allgemein'!$F$16-'2.1 Kraftwerk allgemein'!$F$15+1),1),COLUMN(BJ57)-('2.1 Kraftwerk allgemein'!$F$16-'2.1 Kraftwerk allgemein'!$F$15+1)))))/$F57,
SUM(OFFSET('2.5 CAPEX'!BX60,0,-MIN($F57-1,COLUMN(BJ57)-1),1,MIN($F57,COLUMN(BJ57))))/$F57)))))),
IF(OR(ISNUMBER($D57)=FALSE,$F57=""),"",
IF(AND('2.5 CAPEX'!$L60&lt;&gt;"x",'2.5 CAPEX'!$M60&lt;&gt;"x"),0,
IF($F57=0,0,
IF(BS$4&lt;'2.1 Kraftwerk allgemein'!$F$16,0,
IF(BS$4='2.1 Kraftwerk allgemein'!$F$16,'2.5 CAPEX'!$J60/$F57,
IF(BS$4&lt;'2.1 Kraftwerk allgemein'!$F$16+$F57,
('2.5 CAPEX'!$J60+SUM(OFFSET('2.5 CAPEX'!BX60,0,-MIN(MAX($F57-1-('2.1 Kraftwerk allgemein'!$F$16-'1.1 Allgemein'!$I$22+1),0),COLUMN(BJ57)-1-('2.1 Kraftwerk allgemein'!$F$16-'1.1 Allgemein'!$I$22+1)),1,MIN(MAX($F57-('2.1 Kraftwerk allgemein'!$F$16-'1.1 Allgemein'!$I$22+1),1),COLUMN(BJ57)-('2.1 Kraftwerk allgemein'!$F$16-'1.1 Allgemein'!$I$22+1)))))/$F57,
SUM(OFFSET('2.5 CAPEX'!BX60,0,-MIN($F57-1,COLUMN(BJ57)-1),1,MIN($F57,COLUMN(BJ57))))/$F57)))))))</f>
        <v>0</v>
      </c>
      <c r="BT57" s="199">
        <f ca="1">IF('2.1 Kraftwerk allgemein'!$F$15&lt;'1.1 Allgemein'!$I$22,
IF(OR(ISNUMBER($D57)=FALSE,$F57=""),"",
IF(AND('2.5 CAPEX'!$L60&lt;&gt;"x",'2.5 CAPEX'!$M60&lt;&gt;"x"),0,
IF($F57=0,0,
IF(BT$4&lt;'2.1 Kraftwerk allgemein'!$F$16,0,
IF(BT$4='2.1 Kraftwerk allgemein'!$F$16,'2.5 CAPEX'!$J60/$F57,
IF(BT$4&lt;'2.1 Kraftwerk allgemein'!$F$16+$F57,
('2.5 CAPEX'!$J60+SUM(OFFSET('2.5 CAPEX'!BY60,0,-MIN(MAX($F57-1-('2.1 Kraftwerk allgemein'!$F$16-'2.1 Kraftwerk allgemein'!$F$15+1),0),COLUMN(BK57)-1-('2.1 Kraftwerk allgemein'!$F$16-'2.1 Kraftwerk allgemein'!$F$15+1)),1,MIN(MAX($F57-('2.1 Kraftwerk allgemein'!$F$16-'2.1 Kraftwerk allgemein'!$F$15+1),1),COLUMN(BK57)-('2.1 Kraftwerk allgemein'!$F$16-'2.1 Kraftwerk allgemein'!$F$15+1)))))/$F57,
SUM(OFFSET('2.5 CAPEX'!BY60,0,-MIN($F57-1,COLUMN(BK57)-1),1,MIN($F57,COLUMN(BK57))))/$F57)))))),
IF(OR(ISNUMBER($D57)=FALSE,$F57=""),"",
IF(AND('2.5 CAPEX'!$L60&lt;&gt;"x",'2.5 CAPEX'!$M60&lt;&gt;"x"),0,
IF($F57=0,0,
IF(BT$4&lt;'2.1 Kraftwerk allgemein'!$F$16,0,
IF(BT$4='2.1 Kraftwerk allgemein'!$F$16,'2.5 CAPEX'!$J60/$F57,
IF(BT$4&lt;'2.1 Kraftwerk allgemein'!$F$16+$F57,
('2.5 CAPEX'!$J60+SUM(OFFSET('2.5 CAPEX'!BY60,0,-MIN(MAX($F57-1-('2.1 Kraftwerk allgemein'!$F$16-'1.1 Allgemein'!$I$22+1),0),COLUMN(BK57)-1-('2.1 Kraftwerk allgemein'!$F$16-'1.1 Allgemein'!$I$22+1)),1,MIN(MAX($F57-('2.1 Kraftwerk allgemein'!$F$16-'1.1 Allgemein'!$I$22+1),1),COLUMN(BK57)-('2.1 Kraftwerk allgemein'!$F$16-'1.1 Allgemein'!$I$22+1)))))/$F57,
SUM(OFFSET('2.5 CAPEX'!BY60,0,-MIN($F57-1,COLUMN(BK57)-1),1,MIN($F57,COLUMN(BK57))))/$F57)))))))</f>
        <v>0</v>
      </c>
      <c r="BU57" s="199">
        <f ca="1">IF('2.1 Kraftwerk allgemein'!$F$15&lt;'1.1 Allgemein'!$I$22,
IF(OR(ISNUMBER($D57)=FALSE,$F57=""),"",
IF(AND('2.5 CAPEX'!$L60&lt;&gt;"x",'2.5 CAPEX'!$M60&lt;&gt;"x"),0,
IF($F57=0,0,
IF(BU$4&lt;'2.1 Kraftwerk allgemein'!$F$16,0,
IF(BU$4='2.1 Kraftwerk allgemein'!$F$16,'2.5 CAPEX'!$J60/$F57,
IF(BU$4&lt;'2.1 Kraftwerk allgemein'!$F$16+$F57,
('2.5 CAPEX'!$J60+SUM(OFFSET('2.5 CAPEX'!BZ60,0,-MIN(MAX($F57-1-('2.1 Kraftwerk allgemein'!$F$16-'2.1 Kraftwerk allgemein'!$F$15+1),0),COLUMN(BL57)-1-('2.1 Kraftwerk allgemein'!$F$16-'2.1 Kraftwerk allgemein'!$F$15+1)),1,MIN(MAX($F57-('2.1 Kraftwerk allgemein'!$F$16-'2.1 Kraftwerk allgemein'!$F$15+1),1),COLUMN(BL57)-('2.1 Kraftwerk allgemein'!$F$16-'2.1 Kraftwerk allgemein'!$F$15+1)))))/$F57,
SUM(OFFSET('2.5 CAPEX'!BZ60,0,-MIN($F57-1,COLUMN(BL57)-1),1,MIN($F57,COLUMN(BL57))))/$F57)))))),
IF(OR(ISNUMBER($D57)=FALSE,$F57=""),"",
IF(AND('2.5 CAPEX'!$L60&lt;&gt;"x",'2.5 CAPEX'!$M60&lt;&gt;"x"),0,
IF($F57=0,0,
IF(BU$4&lt;'2.1 Kraftwerk allgemein'!$F$16,0,
IF(BU$4='2.1 Kraftwerk allgemein'!$F$16,'2.5 CAPEX'!$J60/$F57,
IF(BU$4&lt;'2.1 Kraftwerk allgemein'!$F$16+$F57,
('2.5 CAPEX'!$J60+SUM(OFFSET('2.5 CAPEX'!BZ60,0,-MIN(MAX($F57-1-('2.1 Kraftwerk allgemein'!$F$16-'1.1 Allgemein'!$I$22+1),0),COLUMN(BL57)-1-('2.1 Kraftwerk allgemein'!$F$16-'1.1 Allgemein'!$I$22+1)),1,MIN(MAX($F57-('2.1 Kraftwerk allgemein'!$F$16-'1.1 Allgemein'!$I$22+1),1),COLUMN(BL57)-('2.1 Kraftwerk allgemein'!$F$16-'1.1 Allgemein'!$I$22+1)))))/$F57,
SUM(OFFSET('2.5 CAPEX'!BZ60,0,-MIN($F57-1,COLUMN(BL57)-1),1,MIN($F57,COLUMN(BL57))))/$F57)))))))</f>
        <v>0</v>
      </c>
      <c r="BV57" s="199">
        <f ca="1">IF('2.1 Kraftwerk allgemein'!$F$15&lt;'1.1 Allgemein'!$I$22,
IF(OR(ISNUMBER($D57)=FALSE,$F57=""),"",
IF(AND('2.5 CAPEX'!$L60&lt;&gt;"x",'2.5 CAPEX'!$M60&lt;&gt;"x"),0,
IF($F57=0,0,
IF(BV$4&lt;'2.1 Kraftwerk allgemein'!$F$16,0,
IF(BV$4='2.1 Kraftwerk allgemein'!$F$16,'2.5 CAPEX'!$J60/$F57,
IF(BV$4&lt;'2.1 Kraftwerk allgemein'!$F$16+$F57,
('2.5 CAPEX'!$J60+SUM(OFFSET('2.5 CAPEX'!CA60,0,-MIN(MAX($F57-1-('2.1 Kraftwerk allgemein'!$F$16-'2.1 Kraftwerk allgemein'!$F$15+1),0),COLUMN(BM57)-1-('2.1 Kraftwerk allgemein'!$F$16-'2.1 Kraftwerk allgemein'!$F$15+1)),1,MIN(MAX($F57-('2.1 Kraftwerk allgemein'!$F$16-'2.1 Kraftwerk allgemein'!$F$15+1),1),COLUMN(BM57)-('2.1 Kraftwerk allgemein'!$F$16-'2.1 Kraftwerk allgemein'!$F$15+1)))))/$F57,
SUM(OFFSET('2.5 CAPEX'!CA60,0,-MIN($F57-1,COLUMN(BM57)-1),1,MIN($F57,COLUMN(BM57))))/$F57)))))),
IF(OR(ISNUMBER($D57)=FALSE,$F57=""),"",
IF(AND('2.5 CAPEX'!$L60&lt;&gt;"x",'2.5 CAPEX'!$M60&lt;&gt;"x"),0,
IF($F57=0,0,
IF(BV$4&lt;'2.1 Kraftwerk allgemein'!$F$16,0,
IF(BV$4='2.1 Kraftwerk allgemein'!$F$16,'2.5 CAPEX'!$J60/$F57,
IF(BV$4&lt;'2.1 Kraftwerk allgemein'!$F$16+$F57,
('2.5 CAPEX'!$J60+SUM(OFFSET('2.5 CAPEX'!CA60,0,-MIN(MAX($F57-1-('2.1 Kraftwerk allgemein'!$F$16-'1.1 Allgemein'!$I$22+1),0),COLUMN(BM57)-1-('2.1 Kraftwerk allgemein'!$F$16-'1.1 Allgemein'!$I$22+1)),1,MIN(MAX($F57-('2.1 Kraftwerk allgemein'!$F$16-'1.1 Allgemein'!$I$22+1),1),COLUMN(BM57)-('2.1 Kraftwerk allgemein'!$F$16-'1.1 Allgemein'!$I$22+1)))))/$F57,
SUM(OFFSET('2.5 CAPEX'!CA60,0,-MIN($F57-1,COLUMN(BM57)-1),1,MIN($F57,COLUMN(BM57))))/$F57)))))))</f>
        <v>0</v>
      </c>
      <c r="BW57" s="199">
        <f ca="1">IF('2.1 Kraftwerk allgemein'!$F$15&lt;'1.1 Allgemein'!$I$22,
IF(OR(ISNUMBER($D57)=FALSE,$F57=""),"",
IF(AND('2.5 CAPEX'!$L60&lt;&gt;"x",'2.5 CAPEX'!$M60&lt;&gt;"x"),0,
IF($F57=0,0,
IF(BW$4&lt;'2.1 Kraftwerk allgemein'!$F$16,0,
IF(BW$4='2.1 Kraftwerk allgemein'!$F$16,'2.5 CAPEX'!$J60/$F57,
IF(BW$4&lt;'2.1 Kraftwerk allgemein'!$F$16+$F57,
('2.5 CAPEX'!$J60+SUM(OFFSET('2.5 CAPEX'!CB60,0,-MIN(MAX($F57-1-('2.1 Kraftwerk allgemein'!$F$16-'2.1 Kraftwerk allgemein'!$F$15+1),0),COLUMN(BN57)-1-('2.1 Kraftwerk allgemein'!$F$16-'2.1 Kraftwerk allgemein'!$F$15+1)),1,MIN(MAX($F57-('2.1 Kraftwerk allgemein'!$F$16-'2.1 Kraftwerk allgemein'!$F$15+1),1),COLUMN(BN57)-('2.1 Kraftwerk allgemein'!$F$16-'2.1 Kraftwerk allgemein'!$F$15+1)))))/$F57,
SUM(OFFSET('2.5 CAPEX'!CB60,0,-MIN($F57-1,COLUMN(BN57)-1),1,MIN($F57,COLUMN(BN57))))/$F57)))))),
IF(OR(ISNUMBER($D57)=FALSE,$F57=""),"",
IF(AND('2.5 CAPEX'!$L60&lt;&gt;"x",'2.5 CAPEX'!$M60&lt;&gt;"x"),0,
IF($F57=0,0,
IF(BW$4&lt;'2.1 Kraftwerk allgemein'!$F$16,0,
IF(BW$4='2.1 Kraftwerk allgemein'!$F$16,'2.5 CAPEX'!$J60/$F57,
IF(BW$4&lt;'2.1 Kraftwerk allgemein'!$F$16+$F57,
('2.5 CAPEX'!$J60+SUM(OFFSET('2.5 CAPEX'!CB60,0,-MIN(MAX($F57-1-('2.1 Kraftwerk allgemein'!$F$16-'1.1 Allgemein'!$I$22+1),0),COLUMN(BN57)-1-('2.1 Kraftwerk allgemein'!$F$16-'1.1 Allgemein'!$I$22+1)),1,MIN(MAX($F57-('2.1 Kraftwerk allgemein'!$F$16-'1.1 Allgemein'!$I$22+1),1),COLUMN(BN57)-('2.1 Kraftwerk allgemein'!$F$16-'1.1 Allgemein'!$I$22+1)))))/$F57,
SUM(OFFSET('2.5 CAPEX'!CB60,0,-MIN($F57-1,COLUMN(BN57)-1),1,MIN($F57,COLUMN(BN57))))/$F57)))))))</f>
        <v>0</v>
      </c>
      <c r="BX57" s="199">
        <f ca="1">IF('2.1 Kraftwerk allgemein'!$F$15&lt;'1.1 Allgemein'!$I$22,
IF(OR(ISNUMBER($D57)=FALSE,$F57=""),"",
IF(AND('2.5 CAPEX'!$L60&lt;&gt;"x",'2.5 CAPEX'!$M60&lt;&gt;"x"),0,
IF($F57=0,0,
IF(BX$4&lt;'2.1 Kraftwerk allgemein'!$F$16,0,
IF(BX$4='2.1 Kraftwerk allgemein'!$F$16,'2.5 CAPEX'!$J60/$F57,
IF(BX$4&lt;'2.1 Kraftwerk allgemein'!$F$16+$F57,
('2.5 CAPEX'!$J60+SUM(OFFSET('2.5 CAPEX'!CC60,0,-MIN(MAX($F57-1-('2.1 Kraftwerk allgemein'!$F$16-'2.1 Kraftwerk allgemein'!$F$15+1),0),COLUMN(BO57)-1-('2.1 Kraftwerk allgemein'!$F$16-'2.1 Kraftwerk allgemein'!$F$15+1)),1,MIN(MAX($F57-('2.1 Kraftwerk allgemein'!$F$16-'2.1 Kraftwerk allgemein'!$F$15+1),1),COLUMN(BO57)-('2.1 Kraftwerk allgemein'!$F$16-'2.1 Kraftwerk allgemein'!$F$15+1)))))/$F57,
SUM(OFFSET('2.5 CAPEX'!CC60,0,-MIN($F57-1,COLUMN(BO57)-1),1,MIN($F57,COLUMN(BO57))))/$F57)))))),
IF(OR(ISNUMBER($D57)=FALSE,$F57=""),"",
IF(AND('2.5 CAPEX'!$L60&lt;&gt;"x",'2.5 CAPEX'!$M60&lt;&gt;"x"),0,
IF($F57=0,0,
IF(BX$4&lt;'2.1 Kraftwerk allgemein'!$F$16,0,
IF(BX$4='2.1 Kraftwerk allgemein'!$F$16,'2.5 CAPEX'!$J60/$F57,
IF(BX$4&lt;'2.1 Kraftwerk allgemein'!$F$16+$F57,
('2.5 CAPEX'!$J60+SUM(OFFSET('2.5 CAPEX'!CC60,0,-MIN(MAX($F57-1-('2.1 Kraftwerk allgemein'!$F$16-'1.1 Allgemein'!$I$22+1),0),COLUMN(BO57)-1-('2.1 Kraftwerk allgemein'!$F$16-'1.1 Allgemein'!$I$22+1)),1,MIN(MAX($F57-('2.1 Kraftwerk allgemein'!$F$16-'1.1 Allgemein'!$I$22+1),1),COLUMN(BO57)-('2.1 Kraftwerk allgemein'!$F$16-'1.1 Allgemein'!$I$22+1)))))/$F57,
SUM(OFFSET('2.5 CAPEX'!CC60,0,-MIN($F57-1,COLUMN(BO57)-1),1,MIN($F57,COLUMN(BO57))))/$F57)))))))</f>
        <v>0</v>
      </c>
      <c r="BY57" s="199">
        <f ca="1">IF('2.1 Kraftwerk allgemein'!$F$15&lt;'1.1 Allgemein'!$I$22,
IF(OR(ISNUMBER($D57)=FALSE,$F57=""),"",
IF(AND('2.5 CAPEX'!$L60&lt;&gt;"x",'2.5 CAPEX'!$M60&lt;&gt;"x"),0,
IF($F57=0,0,
IF(BY$4&lt;'2.1 Kraftwerk allgemein'!$F$16,0,
IF(BY$4='2.1 Kraftwerk allgemein'!$F$16,'2.5 CAPEX'!$J60/$F57,
IF(BY$4&lt;'2.1 Kraftwerk allgemein'!$F$16+$F57,
('2.5 CAPEX'!$J60+SUM(OFFSET('2.5 CAPEX'!CD60,0,-MIN(MAX($F57-1-('2.1 Kraftwerk allgemein'!$F$16-'2.1 Kraftwerk allgemein'!$F$15+1),0),COLUMN(BP57)-1-('2.1 Kraftwerk allgemein'!$F$16-'2.1 Kraftwerk allgemein'!$F$15+1)),1,MIN(MAX($F57-('2.1 Kraftwerk allgemein'!$F$16-'2.1 Kraftwerk allgemein'!$F$15+1),1),COLUMN(BP57)-('2.1 Kraftwerk allgemein'!$F$16-'2.1 Kraftwerk allgemein'!$F$15+1)))))/$F57,
SUM(OFFSET('2.5 CAPEX'!CD60,0,-MIN($F57-1,COLUMN(BP57)-1),1,MIN($F57,COLUMN(BP57))))/$F57)))))),
IF(OR(ISNUMBER($D57)=FALSE,$F57=""),"",
IF(AND('2.5 CAPEX'!$L60&lt;&gt;"x",'2.5 CAPEX'!$M60&lt;&gt;"x"),0,
IF($F57=0,0,
IF(BY$4&lt;'2.1 Kraftwerk allgemein'!$F$16,0,
IF(BY$4='2.1 Kraftwerk allgemein'!$F$16,'2.5 CAPEX'!$J60/$F57,
IF(BY$4&lt;'2.1 Kraftwerk allgemein'!$F$16+$F57,
('2.5 CAPEX'!$J60+SUM(OFFSET('2.5 CAPEX'!CD60,0,-MIN(MAX($F57-1-('2.1 Kraftwerk allgemein'!$F$16-'1.1 Allgemein'!$I$22+1),0),COLUMN(BP57)-1-('2.1 Kraftwerk allgemein'!$F$16-'1.1 Allgemein'!$I$22+1)),1,MIN(MAX($F57-('2.1 Kraftwerk allgemein'!$F$16-'1.1 Allgemein'!$I$22+1),1),COLUMN(BP57)-('2.1 Kraftwerk allgemein'!$F$16-'1.1 Allgemein'!$I$22+1)))))/$F57,
SUM(OFFSET('2.5 CAPEX'!CD60,0,-MIN($F57-1,COLUMN(BP57)-1),1,MIN($F57,COLUMN(BP57))))/$F57)))))))</f>
        <v>0</v>
      </c>
      <c r="BZ57" s="199">
        <f ca="1">IF('2.1 Kraftwerk allgemein'!$F$15&lt;'1.1 Allgemein'!$I$22,
IF(OR(ISNUMBER($D57)=FALSE,$F57=""),"",
IF(AND('2.5 CAPEX'!$L60&lt;&gt;"x",'2.5 CAPEX'!$M60&lt;&gt;"x"),0,
IF($F57=0,0,
IF(BZ$4&lt;'2.1 Kraftwerk allgemein'!$F$16,0,
IF(BZ$4='2.1 Kraftwerk allgemein'!$F$16,'2.5 CAPEX'!$J60/$F57,
IF(BZ$4&lt;'2.1 Kraftwerk allgemein'!$F$16+$F57,
('2.5 CAPEX'!$J60+SUM(OFFSET('2.5 CAPEX'!CE60,0,-MIN(MAX($F57-1-('2.1 Kraftwerk allgemein'!$F$16-'2.1 Kraftwerk allgemein'!$F$15+1),0),COLUMN(BQ57)-1-('2.1 Kraftwerk allgemein'!$F$16-'2.1 Kraftwerk allgemein'!$F$15+1)),1,MIN(MAX($F57-('2.1 Kraftwerk allgemein'!$F$16-'2.1 Kraftwerk allgemein'!$F$15+1),1),COLUMN(BQ57)-('2.1 Kraftwerk allgemein'!$F$16-'2.1 Kraftwerk allgemein'!$F$15+1)))))/$F57,
SUM(OFFSET('2.5 CAPEX'!CE60,0,-MIN($F57-1,COLUMN(BQ57)-1),1,MIN($F57,COLUMN(BQ57))))/$F57)))))),
IF(OR(ISNUMBER($D57)=FALSE,$F57=""),"",
IF(AND('2.5 CAPEX'!$L60&lt;&gt;"x",'2.5 CAPEX'!$M60&lt;&gt;"x"),0,
IF($F57=0,0,
IF(BZ$4&lt;'2.1 Kraftwerk allgemein'!$F$16,0,
IF(BZ$4='2.1 Kraftwerk allgemein'!$F$16,'2.5 CAPEX'!$J60/$F57,
IF(BZ$4&lt;'2.1 Kraftwerk allgemein'!$F$16+$F57,
('2.5 CAPEX'!$J60+SUM(OFFSET('2.5 CAPEX'!CE60,0,-MIN(MAX($F57-1-('2.1 Kraftwerk allgemein'!$F$16-'1.1 Allgemein'!$I$22+1),0),COLUMN(BQ57)-1-('2.1 Kraftwerk allgemein'!$F$16-'1.1 Allgemein'!$I$22+1)),1,MIN(MAX($F57-('2.1 Kraftwerk allgemein'!$F$16-'1.1 Allgemein'!$I$22+1),1),COLUMN(BQ57)-('2.1 Kraftwerk allgemein'!$F$16-'1.1 Allgemein'!$I$22+1)))))/$F57,
SUM(OFFSET('2.5 CAPEX'!CE60,0,-MIN($F57-1,COLUMN(BQ57)-1),1,MIN($F57,COLUMN(BQ57))))/$F57)))))))</f>
        <v>0</v>
      </c>
      <c r="CA57" s="199">
        <f ca="1">IF('2.1 Kraftwerk allgemein'!$F$15&lt;'1.1 Allgemein'!$I$22,
IF(OR(ISNUMBER($D57)=FALSE,$F57=""),"",
IF(AND('2.5 CAPEX'!$L60&lt;&gt;"x",'2.5 CAPEX'!$M60&lt;&gt;"x"),0,
IF($F57=0,0,
IF(CA$4&lt;'2.1 Kraftwerk allgemein'!$F$16,0,
IF(CA$4='2.1 Kraftwerk allgemein'!$F$16,'2.5 CAPEX'!$J60/$F57,
IF(CA$4&lt;'2.1 Kraftwerk allgemein'!$F$16+$F57,
('2.5 CAPEX'!$J60+SUM(OFFSET('2.5 CAPEX'!CF60,0,-MIN(MAX($F57-1-('2.1 Kraftwerk allgemein'!$F$16-'2.1 Kraftwerk allgemein'!$F$15+1),0),COLUMN(BR57)-1-('2.1 Kraftwerk allgemein'!$F$16-'2.1 Kraftwerk allgemein'!$F$15+1)),1,MIN(MAX($F57-('2.1 Kraftwerk allgemein'!$F$16-'2.1 Kraftwerk allgemein'!$F$15+1),1),COLUMN(BR57)-('2.1 Kraftwerk allgemein'!$F$16-'2.1 Kraftwerk allgemein'!$F$15+1)))))/$F57,
SUM(OFFSET('2.5 CAPEX'!CF60,0,-MIN($F57-1,COLUMN(BR57)-1),1,MIN($F57,COLUMN(BR57))))/$F57)))))),
IF(OR(ISNUMBER($D57)=FALSE,$F57=""),"",
IF(AND('2.5 CAPEX'!$L60&lt;&gt;"x",'2.5 CAPEX'!$M60&lt;&gt;"x"),0,
IF($F57=0,0,
IF(CA$4&lt;'2.1 Kraftwerk allgemein'!$F$16,0,
IF(CA$4='2.1 Kraftwerk allgemein'!$F$16,'2.5 CAPEX'!$J60/$F57,
IF(CA$4&lt;'2.1 Kraftwerk allgemein'!$F$16+$F57,
('2.5 CAPEX'!$J60+SUM(OFFSET('2.5 CAPEX'!CF60,0,-MIN(MAX($F57-1-('2.1 Kraftwerk allgemein'!$F$16-'1.1 Allgemein'!$I$22+1),0),COLUMN(BR57)-1-('2.1 Kraftwerk allgemein'!$F$16-'1.1 Allgemein'!$I$22+1)),1,MIN(MAX($F57-('2.1 Kraftwerk allgemein'!$F$16-'1.1 Allgemein'!$I$22+1),1),COLUMN(BR57)-('2.1 Kraftwerk allgemein'!$F$16-'1.1 Allgemein'!$I$22+1)))))/$F57,
SUM(OFFSET('2.5 CAPEX'!CF60,0,-MIN($F57-1,COLUMN(BR57)-1),1,MIN($F57,COLUMN(BR57))))/$F57)))))))</f>
        <v>0</v>
      </c>
      <c r="CB57" s="199">
        <f ca="1">IF('2.1 Kraftwerk allgemein'!$F$15&lt;'1.1 Allgemein'!$I$22,
IF(OR(ISNUMBER($D57)=FALSE,$F57=""),"",
IF(AND('2.5 CAPEX'!$L60&lt;&gt;"x",'2.5 CAPEX'!$M60&lt;&gt;"x"),0,
IF($F57=0,0,
IF(CB$4&lt;'2.1 Kraftwerk allgemein'!$F$16,0,
IF(CB$4='2.1 Kraftwerk allgemein'!$F$16,'2.5 CAPEX'!$J60/$F57,
IF(CB$4&lt;'2.1 Kraftwerk allgemein'!$F$16+$F57,
('2.5 CAPEX'!$J60+SUM(OFFSET('2.5 CAPEX'!CG60,0,-MIN(MAX($F57-1-('2.1 Kraftwerk allgemein'!$F$16-'2.1 Kraftwerk allgemein'!$F$15+1),0),COLUMN(BS57)-1-('2.1 Kraftwerk allgemein'!$F$16-'2.1 Kraftwerk allgemein'!$F$15+1)),1,MIN(MAX($F57-('2.1 Kraftwerk allgemein'!$F$16-'2.1 Kraftwerk allgemein'!$F$15+1),1),COLUMN(BS57)-('2.1 Kraftwerk allgemein'!$F$16-'2.1 Kraftwerk allgemein'!$F$15+1)))))/$F57,
SUM(OFFSET('2.5 CAPEX'!CG60,0,-MIN($F57-1,COLUMN(BS57)-1),1,MIN($F57,COLUMN(BS57))))/$F57)))))),
IF(OR(ISNUMBER($D57)=FALSE,$F57=""),"",
IF(AND('2.5 CAPEX'!$L60&lt;&gt;"x",'2.5 CAPEX'!$M60&lt;&gt;"x"),0,
IF($F57=0,0,
IF(CB$4&lt;'2.1 Kraftwerk allgemein'!$F$16,0,
IF(CB$4='2.1 Kraftwerk allgemein'!$F$16,'2.5 CAPEX'!$J60/$F57,
IF(CB$4&lt;'2.1 Kraftwerk allgemein'!$F$16+$F57,
('2.5 CAPEX'!$J60+SUM(OFFSET('2.5 CAPEX'!CG60,0,-MIN(MAX($F57-1-('2.1 Kraftwerk allgemein'!$F$16-'1.1 Allgemein'!$I$22+1),0),COLUMN(BS57)-1-('2.1 Kraftwerk allgemein'!$F$16-'1.1 Allgemein'!$I$22+1)),1,MIN(MAX($F57-('2.1 Kraftwerk allgemein'!$F$16-'1.1 Allgemein'!$I$22+1),1),COLUMN(BS57)-('2.1 Kraftwerk allgemein'!$F$16-'1.1 Allgemein'!$I$22+1)))))/$F57,
SUM(OFFSET('2.5 CAPEX'!CG60,0,-MIN($F57-1,COLUMN(BS57)-1),1,MIN($F57,COLUMN(BS57))))/$F57)))))))</f>
        <v>0</v>
      </c>
      <c r="CC57" s="199">
        <f ca="1">IF('2.1 Kraftwerk allgemein'!$F$15&lt;'1.1 Allgemein'!$I$22,
IF(OR(ISNUMBER($D57)=FALSE,$F57=""),"",
IF(AND('2.5 CAPEX'!$L60&lt;&gt;"x",'2.5 CAPEX'!$M60&lt;&gt;"x"),0,
IF($F57=0,0,
IF(CC$4&lt;'2.1 Kraftwerk allgemein'!$F$16,0,
IF(CC$4='2.1 Kraftwerk allgemein'!$F$16,'2.5 CAPEX'!$J60/$F57,
IF(CC$4&lt;'2.1 Kraftwerk allgemein'!$F$16+$F57,
('2.5 CAPEX'!$J60+SUM(OFFSET('2.5 CAPEX'!CH60,0,-MIN(MAX($F57-1-('2.1 Kraftwerk allgemein'!$F$16-'2.1 Kraftwerk allgemein'!$F$15+1),0),COLUMN(BT57)-1-('2.1 Kraftwerk allgemein'!$F$16-'2.1 Kraftwerk allgemein'!$F$15+1)),1,MIN(MAX($F57-('2.1 Kraftwerk allgemein'!$F$16-'2.1 Kraftwerk allgemein'!$F$15+1),1),COLUMN(BT57)-('2.1 Kraftwerk allgemein'!$F$16-'2.1 Kraftwerk allgemein'!$F$15+1)))))/$F57,
SUM(OFFSET('2.5 CAPEX'!CH60,0,-MIN($F57-1,COLUMN(BT57)-1),1,MIN($F57,COLUMN(BT57))))/$F57)))))),
IF(OR(ISNUMBER($D57)=FALSE,$F57=""),"",
IF(AND('2.5 CAPEX'!$L60&lt;&gt;"x",'2.5 CAPEX'!$M60&lt;&gt;"x"),0,
IF($F57=0,0,
IF(CC$4&lt;'2.1 Kraftwerk allgemein'!$F$16,0,
IF(CC$4='2.1 Kraftwerk allgemein'!$F$16,'2.5 CAPEX'!$J60/$F57,
IF(CC$4&lt;'2.1 Kraftwerk allgemein'!$F$16+$F57,
('2.5 CAPEX'!$J60+SUM(OFFSET('2.5 CAPEX'!CH60,0,-MIN(MAX($F57-1-('2.1 Kraftwerk allgemein'!$F$16-'1.1 Allgemein'!$I$22+1),0),COLUMN(BT57)-1-('2.1 Kraftwerk allgemein'!$F$16-'1.1 Allgemein'!$I$22+1)),1,MIN(MAX($F57-('2.1 Kraftwerk allgemein'!$F$16-'1.1 Allgemein'!$I$22+1),1),COLUMN(BT57)-('2.1 Kraftwerk allgemein'!$F$16-'1.1 Allgemein'!$I$22+1)))))/$F57,
SUM(OFFSET('2.5 CAPEX'!CH60,0,-MIN($F57-1,COLUMN(BT57)-1),1,MIN($F57,COLUMN(BT57))))/$F57)))))))</f>
        <v>0</v>
      </c>
      <c r="CD57" s="199">
        <f ca="1">IF('2.1 Kraftwerk allgemein'!$F$15&lt;'1.1 Allgemein'!$I$22,
IF(OR(ISNUMBER($D57)=FALSE,$F57=""),"",
IF(AND('2.5 CAPEX'!$L60&lt;&gt;"x",'2.5 CAPEX'!$M60&lt;&gt;"x"),0,
IF($F57=0,0,
IF(CD$4&lt;'2.1 Kraftwerk allgemein'!$F$16,0,
IF(CD$4='2.1 Kraftwerk allgemein'!$F$16,'2.5 CAPEX'!$J60/$F57,
IF(CD$4&lt;'2.1 Kraftwerk allgemein'!$F$16+$F57,
('2.5 CAPEX'!$J60+SUM(OFFSET('2.5 CAPEX'!CI60,0,-MIN(MAX($F57-1-('2.1 Kraftwerk allgemein'!$F$16-'2.1 Kraftwerk allgemein'!$F$15+1),0),COLUMN(BU57)-1-('2.1 Kraftwerk allgemein'!$F$16-'2.1 Kraftwerk allgemein'!$F$15+1)),1,MIN(MAX($F57-('2.1 Kraftwerk allgemein'!$F$16-'2.1 Kraftwerk allgemein'!$F$15+1),1),COLUMN(BU57)-('2.1 Kraftwerk allgemein'!$F$16-'2.1 Kraftwerk allgemein'!$F$15+1)))))/$F57,
SUM(OFFSET('2.5 CAPEX'!CI60,0,-MIN($F57-1,COLUMN(BU57)-1),1,MIN($F57,COLUMN(BU57))))/$F57)))))),
IF(OR(ISNUMBER($D57)=FALSE,$F57=""),"",
IF(AND('2.5 CAPEX'!$L60&lt;&gt;"x",'2.5 CAPEX'!$M60&lt;&gt;"x"),0,
IF($F57=0,0,
IF(CD$4&lt;'2.1 Kraftwerk allgemein'!$F$16,0,
IF(CD$4='2.1 Kraftwerk allgemein'!$F$16,'2.5 CAPEX'!$J60/$F57,
IF(CD$4&lt;'2.1 Kraftwerk allgemein'!$F$16+$F57,
('2.5 CAPEX'!$J60+SUM(OFFSET('2.5 CAPEX'!CI60,0,-MIN(MAX($F57-1-('2.1 Kraftwerk allgemein'!$F$16-'1.1 Allgemein'!$I$22+1),0),COLUMN(BU57)-1-('2.1 Kraftwerk allgemein'!$F$16-'1.1 Allgemein'!$I$22+1)),1,MIN(MAX($F57-('2.1 Kraftwerk allgemein'!$F$16-'1.1 Allgemein'!$I$22+1),1),COLUMN(BU57)-('2.1 Kraftwerk allgemein'!$F$16-'1.1 Allgemein'!$I$22+1)))))/$F57,
SUM(OFFSET('2.5 CAPEX'!CI60,0,-MIN($F57-1,COLUMN(BU57)-1),1,MIN($F57,COLUMN(BU57))))/$F57)))))))</f>
        <v>0</v>
      </c>
      <c r="CE57" s="199">
        <f ca="1">IF('2.1 Kraftwerk allgemein'!$F$15&lt;'1.1 Allgemein'!$I$22,
IF(OR(ISNUMBER($D57)=FALSE,$F57=""),"",
IF(AND('2.5 CAPEX'!$L60&lt;&gt;"x",'2.5 CAPEX'!$M60&lt;&gt;"x"),0,
IF($F57=0,0,
IF(CE$4&lt;'2.1 Kraftwerk allgemein'!$F$16,0,
IF(CE$4='2.1 Kraftwerk allgemein'!$F$16,'2.5 CAPEX'!$J60/$F57,
IF(CE$4&lt;'2.1 Kraftwerk allgemein'!$F$16+$F57,
('2.5 CAPEX'!$J60+SUM(OFFSET('2.5 CAPEX'!CJ60,0,-MIN(MAX($F57-1-('2.1 Kraftwerk allgemein'!$F$16-'2.1 Kraftwerk allgemein'!$F$15+1),0),COLUMN(BV57)-1-('2.1 Kraftwerk allgemein'!$F$16-'2.1 Kraftwerk allgemein'!$F$15+1)),1,MIN(MAX($F57-('2.1 Kraftwerk allgemein'!$F$16-'2.1 Kraftwerk allgemein'!$F$15+1),1),COLUMN(BV57)-('2.1 Kraftwerk allgemein'!$F$16-'2.1 Kraftwerk allgemein'!$F$15+1)))))/$F57,
SUM(OFFSET('2.5 CAPEX'!CJ60,0,-MIN($F57-1,COLUMN(BV57)-1),1,MIN($F57,COLUMN(BV57))))/$F57)))))),
IF(OR(ISNUMBER($D57)=FALSE,$F57=""),"",
IF(AND('2.5 CAPEX'!$L60&lt;&gt;"x",'2.5 CAPEX'!$M60&lt;&gt;"x"),0,
IF($F57=0,0,
IF(CE$4&lt;'2.1 Kraftwerk allgemein'!$F$16,0,
IF(CE$4='2.1 Kraftwerk allgemein'!$F$16,'2.5 CAPEX'!$J60/$F57,
IF(CE$4&lt;'2.1 Kraftwerk allgemein'!$F$16+$F57,
('2.5 CAPEX'!$J60+SUM(OFFSET('2.5 CAPEX'!CJ60,0,-MIN(MAX($F57-1-('2.1 Kraftwerk allgemein'!$F$16-'1.1 Allgemein'!$I$22+1),0),COLUMN(BV57)-1-('2.1 Kraftwerk allgemein'!$F$16-'1.1 Allgemein'!$I$22+1)),1,MIN(MAX($F57-('2.1 Kraftwerk allgemein'!$F$16-'1.1 Allgemein'!$I$22+1),1),COLUMN(BV57)-('2.1 Kraftwerk allgemein'!$F$16-'1.1 Allgemein'!$I$22+1)))))/$F57,
SUM(OFFSET('2.5 CAPEX'!CJ60,0,-MIN($F57-1,COLUMN(BV57)-1),1,MIN($F57,COLUMN(BV57))))/$F57)))))))</f>
        <v>0</v>
      </c>
      <c r="CF57" s="199">
        <f ca="1">IF('2.1 Kraftwerk allgemein'!$F$15&lt;'1.1 Allgemein'!$I$22,
IF(OR(ISNUMBER($D57)=FALSE,$F57=""),"",
IF(AND('2.5 CAPEX'!$L60&lt;&gt;"x",'2.5 CAPEX'!$M60&lt;&gt;"x"),0,
IF($F57=0,0,
IF(CF$4&lt;'2.1 Kraftwerk allgemein'!$F$16,0,
IF(CF$4='2.1 Kraftwerk allgemein'!$F$16,'2.5 CAPEX'!$J60/$F57,
IF(CF$4&lt;'2.1 Kraftwerk allgemein'!$F$16+$F57,
('2.5 CAPEX'!$J60+SUM(OFFSET('2.5 CAPEX'!CK60,0,-MIN(MAX($F57-1-('2.1 Kraftwerk allgemein'!$F$16-'2.1 Kraftwerk allgemein'!$F$15+1),0),COLUMN(BW57)-1-('2.1 Kraftwerk allgemein'!$F$16-'2.1 Kraftwerk allgemein'!$F$15+1)),1,MIN(MAX($F57-('2.1 Kraftwerk allgemein'!$F$16-'2.1 Kraftwerk allgemein'!$F$15+1),1),COLUMN(BW57)-('2.1 Kraftwerk allgemein'!$F$16-'2.1 Kraftwerk allgemein'!$F$15+1)))))/$F57,
SUM(OFFSET('2.5 CAPEX'!CK60,0,-MIN($F57-1,COLUMN(BW57)-1),1,MIN($F57,COLUMN(BW57))))/$F57)))))),
IF(OR(ISNUMBER($D57)=FALSE,$F57=""),"",
IF(AND('2.5 CAPEX'!$L60&lt;&gt;"x",'2.5 CAPEX'!$M60&lt;&gt;"x"),0,
IF($F57=0,0,
IF(CF$4&lt;'2.1 Kraftwerk allgemein'!$F$16,0,
IF(CF$4='2.1 Kraftwerk allgemein'!$F$16,'2.5 CAPEX'!$J60/$F57,
IF(CF$4&lt;'2.1 Kraftwerk allgemein'!$F$16+$F57,
('2.5 CAPEX'!$J60+SUM(OFFSET('2.5 CAPEX'!CK60,0,-MIN(MAX($F57-1-('2.1 Kraftwerk allgemein'!$F$16-'1.1 Allgemein'!$I$22+1),0),COLUMN(BW57)-1-('2.1 Kraftwerk allgemein'!$F$16-'1.1 Allgemein'!$I$22+1)),1,MIN(MAX($F57-('2.1 Kraftwerk allgemein'!$F$16-'1.1 Allgemein'!$I$22+1),1),COLUMN(BW57)-('2.1 Kraftwerk allgemein'!$F$16-'1.1 Allgemein'!$I$22+1)))))/$F57,
SUM(OFFSET('2.5 CAPEX'!CK60,0,-MIN($F57-1,COLUMN(BW57)-1),1,MIN($F57,COLUMN(BW57))))/$F57)))))))</f>
        <v>0</v>
      </c>
      <c r="CG57" s="199">
        <f ca="1">IF('2.1 Kraftwerk allgemein'!$F$15&lt;'1.1 Allgemein'!$I$22,
IF(OR(ISNUMBER($D57)=FALSE,$F57=""),"",
IF(AND('2.5 CAPEX'!$L60&lt;&gt;"x",'2.5 CAPEX'!$M60&lt;&gt;"x"),0,
IF($F57=0,0,
IF(CG$4&lt;'2.1 Kraftwerk allgemein'!$F$16,0,
IF(CG$4='2.1 Kraftwerk allgemein'!$F$16,'2.5 CAPEX'!$J60/$F57,
IF(CG$4&lt;'2.1 Kraftwerk allgemein'!$F$16+$F57,
('2.5 CAPEX'!$J60+SUM(OFFSET('2.5 CAPEX'!CL60,0,-MIN(MAX($F57-1-('2.1 Kraftwerk allgemein'!$F$16-'2.1 Kraftwerk allgemein'!$F$15+1),0),COLUMN(BX57)-1-('2.1 Kraftwerk allgemein'!$F$16-'2.1 Kraftwerk allgemein'!$F$15+1)),1,MIN(MAX($F57-('2.1 Kraftwerk allgemein'!$F$16-'2.1 Kraftwerk allgemein'!$F$15+1),1),COLUMN(BX57)-('2.1 Kraftwerk allgemein'!$F$16-'2.1 Kraftwerk allgemein'!$F$15+1)))))/$F57,
SUM(OFFSET('2.5 CAPEX'!CL60,0,-MIN($F57-1,COLUMN(BX57)-1),1,MIN($F57,COLUMN(BX57))))/$F57)))))),
IF(OR(ISNUMBER($D57)=FALSE,$F57=""),"",
IF(AND('2.5 CAPEX'!$L60&lt;&gt;"x",'2.5 CAPEX'!$M60&lt;&gt;"x"),0,
IF($F57=0,0,
IF(CG$4&lt;'2.1 Kraftwerk allgemein'!$F$16,0,
IF(CG$4='2.1 Kraftwerk allgemein'!$F$16,'2.5 CAPEX'!$J60/$F57,
IF(CG$4&lt;'2.1 Kraftwerk allgemein'!$F$16+$F57,
('2.5 CAPEX'!$J60+SUM(OFFSET('2.5 CAPEX'!CL60,0,-MIN(MAX($F57-1-('2.1 Kraftwerk allgemein'!$F$16-'1.1 Allgemein'!$I$22+1),0),COLUMN(BX57)-1-('2.1 Kraftwerk allgemein'!$F$16-'1.1 Allgemein'!$I$22+1)),1,MIN(MAX($F57-('2.1 Kraftwerk allgemein'!$F$16-'1.1 Allgemein'!$I$22+1),1),COLUMN(BX57)-('2.1 Kraftwerk allgemein'!$F$16-'1.1 Allgemein'!$I$22+1)))))/$F57,
SUM(OFFSET('2.5 CAPEX'!CL60,0,-MIN($F57-1,COLUMN(BX57)-1),1,MIN($F57,COLUMN(BX57))))/$F57)))))))</f>
        <v>0</v>
      </c>
      <c r="CH57" s="199">
        <f ca="1">IF('2.1 Kraftwerk allgemein'!$F$15&lt;'1.1 Allgemein'!$I$22,
IF(OR(ISNUMBER($D57)=FALSE,$F57=""),"",
IF(AND('2.5 CAPEX'!$L60&lt;&gt;"x",'2.5 CAPEX'!$M60&lt;&gt;"x"),0,
IF($F57=0,0,
IF(CH$4&lt;'2.1 Kraftwerk allgemein'!$F$16,0,
IF(CH$4='2.1 Kraftwerk allgemein'!$F$16,'2.5 CAPEX'!$J60/$F57,
IF(CH$4&lt;'2.1 Kraftwerk allgemein'!$F$16+$F57,
('2.5 CAPEX'!$J60+SUM(OFFSET('2.5 CAPEX'!CM60,0,-MIN(MAX($F57-1-('2.1 Kraftwerk allgemein'!$F$16-'2.1 Kraftwerk allgemein'!$F$15+1),0),COLUMN(BY57)-1-('2.1 Kraftwerk allgemein'!$F$16-'2.1 Kraftwerk allgemein'!$F$15+1)),1,MIN(MAX($F57-('2.1 Kraftwerk allgemein'!$F$16-'2.1 Kraftwerk allgemein'!$F$15+1),1),COLUMN(BY57)-('2.1 Kraftwerk allgemein'!$F$16-'2.1 Kraftwerk allgemein'!$F$15+1)))))/$F57,
SUM(OFFSET('2.5 CAPEX'!CM60,0,-MIN($F57-1,COLUMN(BY57)-1),1,MIN($F57,COLUMN(BY57))))/$F57)))))),
IF(OR(ISNUMBER($D57)=FALSE,$F57=""),"",
IF(AND('2.5 CAPEX'!$L60&lt;&gt;"x",'2.5 CAPEX'!$M60&lt;&gt;"x"),0,
IF($F57=0,0,
IF(CH$4&lt;'2.1 Kraftwerk allgemein'!$F$16,0,
IF(CH$4='2.1 Kraftwerk allgemein'!$F$16,'2.5 CAPEX'!$J60/$F57,
IF(CH$4&lt;'2.1 Kraftwerk allgemein'!$F$16+$F57,
('2.5 CAPEX'!$J60+SUM(OFFSET('2.5 CAPEX'!CM60,0,-MIN(MAX($F57-1-('2.1 Kraftwerk allgemein'!$F$16-'1.1 Allgemein'!$I$22+1),0),COLUMN(BY57)-1-('2.1 Kraftwerk allgemein'!$F$16-'1.1 Allgemein'!$I$22+1)),1,MIN(MAX($F57-('2.1 Kraftwerk allgemein'!$F$16-'1.1 Allgemein'!$I$22+1),1),COLUMN(BY57)-('2.1 Kraftwerk allgemein'!$F$16-'1.1 Allgemein'!$I$22+1)))))/$F57,
SUM(OFFSET('2.5 CAPEX'!CM60,0,-MIN($F57-1,COLUMN(BY57)-1),1,MIN($F57,COLUMN(BY57))))/$F57)))))))</f>
        <v>0</v>
      </c>
      <c r="CI57" s="199">
        <f ca="1">IF('2.1 Kraftwerk allgemein'!$F$15&lt;'1.1 Allgemein'!$I$22,
IF(OR(ISNUMBER($D57)=FALSE,$F57=""),"",
IF(AND('2.5 CAPEX'!$L60&lt;&gt;"x",'2.5 CAPEX'!$M60&lt;&gt;"x"),0,
IF($F57=0,0,
IF(CI$4&lt;'2.1 Kraftwerk allgemein'!$F$16,0,
IF(CI$4='2.1 Kraftwerk allgemein'!$F$16,'2.5 CAPEX'!$J60/$F57,
IF(CI$4&lt;'2.1 Kraftwerk allgemein'!$F$16+$F57,
('2.5 CAPEX'!$J60+SUM(OFFSET('2.5 CAPEX'!CN60,0,-MIN(MAX($F57-1-('2.1 Kraftwerk allgemein'!$F$16-'2.1 Kraftwerk allgemein'!$F$15+1),0),COLUMN(BZ57)-1-('2.1 Kraftwerk allgemein'!$F$16-'2.1 Kraftwerk allgemein'!$F$15+1)),1,MIN(MAX($F57-('2.1 Kraftwerk allgemein'!$F$16-'2.1 Kraftwerk allgemein'!$F$15+1),1),COLUMN(BZ57)-('2.1 Kraftwerk allgemein'!$F$16-'2.1 Kraftwerk allgemein'!$F$15+1)))))/$F57,
SUM(OFFSET('2.5 CAPEX'!CN60,0,-MIN($F57-1,COLUMN(BZ57)-1),1,MIN($F57,COLUMN(BZ57))))/$F57)))))),
IF(OR(ISNUMBER($D57)=FALSE,$F57=""),"",
IF(AND('2.5 CAPEX'!$L60&lt;&gt;"x",'2.5 CAPEX'!$M60&lt;&gt;"x"),0,
IF($F57=0,0,
IF(CI$4&lt;'2.1 Kraftwerk allgemein'!$F$16,0,
IF(CI$4='2.1 Kraftwerk allgemein'!$F$16,'2.5 CAPEX'!$J60/$F57,
IF(CI$4&lt;'2.1 Kraftwerk allgemein'!$F$16+$F57,
('2.5 CAPEX'!$J60+SUM(OFFSET('2.5 CAPEX'!CN60,0,-MIN(MAX($F57-1-('2.1 Kraftwerk allgemein'!$F$16-'1.1 Allgemein'!$I$22+1),0),COLUMN(BZ57)-1-('2.1 Kraftwerk allgemein'!$F$16-'1.1 Allgemein'!$I$22+1)),1,MIN(MAX($F57-('2.1 Kraftwerk allgemein'!$F$16-'1.1 Allgemein'!$I$22+1),1),COLUMN(BZ57)-('2.1 Kraftwerk allgemein'!$F$16-'1.1 Allgemein'!$I$22+1)))))/$F57,
SUM(OFFSET('2.5 CAPEX'!CN60,0,-MIN($F57-1,COLUMN(BZ57)-1),1,MIN($F57,COLUMN(BZ57))))/$F57)))))))</f>
        <v>0</v>
      </c>
      <c r="CJ57" s="199">
        <f ca="1">IF('2.1 Kraftwerk allgemein'!$F$15&lt;'1.1 Allgemein'!$I$22,
IF(OR(ISNUMBER($D57)=FALSE,$F57=""),"",
IF(AND('2.5 CAPEX'!$L60&lt;&gt;"x",'2.5 CAPEX'!$M60&lt;&gt;"x"),0,
IF($F57=0,0,
IF(CJ$4&lt;'2.1 Kraftwerk allgemein'!$F$16,0,
IF(CJ$4='2.1 Kraftwerk allgemein'!$F$16,'2.5 CAPEX'!$J60/$F57,
IF(CJ$4&lt;'2.1 Kraftwerk allgemein'!$F$16+$F57,
('2.5 CAPEX'!$J60+SUM(OFFSET('2.5 CAPEX'!CO60,0,-MIN(MAX($F57-1-('2.1 Kraftwerk allgemein'!$F$16-'2.1 Kraftwerk allgemein'!$F$15+1),0),COLUMN(CA57)-1-('2.1 Kraftwerk allgemein'!$F$16-'2.1 Kraftwerk allgemein'!$F$15+1)),1,MIN(MAX($F57-('2.1 Kraftwerk allgemein'!$F$16-'2.1 Kraftwerk allgemein'!$F$15+1),1),COLUMN(CA57)-('2.1 Kraftwerk allgemein'!$F$16-'2.1 Kraftwerk allgemein'!$F$15+1)))))/$F57,
SUM(OFFSET('2.5 CAPEX'!CO60,0,-MIN($F57-1,COLUMN(CA57)-1),1,MIN($F57,COLUMN(CA57))))/$F57)))))),
IF(OR(ISNUMBER($D57)=FALSE,$F57=""),"",
IF(AND('2.5 CAPEX'!$L60&lt;&gt;"x",'2.5 CAPEX'!$M60&lt;&gt;"x"),0,
IF($F57=0,0,
IF(CJ$4&lt;'2.1 Kraftwerk allgemein'!$F$16,0,
IF(CJ$4='2.1 Kraftwerk allgemein'!$F$16,'2.5 CAPEX'!$J60/$F57,
IF(CJ$4&lt;'2.1 Kraftwerk allgemein'!$F$16+$F57,
('2.5 CAPEX'!$J60+SUM(OFFSET('2.5 CAPEX'!CO60,0,-MIN(MAX($F57-1-('2.1 Kraftwerk allgemein'!$F$16-'1.1 Allgemein'!$I$22+1),0),COLUMN(CA57)-1-('2.1 Kraftwerk allgemein'!$F$16-'1.1 Allgemein'!$I$22+1)),1,MIN(MAX($F57-('2.1 Kraftwerk allgemein'!$F$16-'1.1 Allgemein'!$I$22+1),1),COLUMN(CA57)-('2.1 Kraftwerk allgemein'!$F$16-'1.1 Allgemein'!$I$22+1)))))/$F57,
SUM(OFFSET('2.5 CAPEX'!CO60,0,-MIN($F57-1,COLUMN(CA57)-1),1,MIN($F57,COLUMN(CA57))))/$F57)))))))</f>
        <v>0</v>
      </c>
      <c r="CK57" s="199">
        <f ca="1">IF('2.1 Kraftwerk allgemein'!$F$15&lt;'1.1 Allgemein'!$I$22,
IF(OR(ISNUMBER($D57)=FALSE,$F57=""),"",
IF(AND('2.5 CAPEX'!$L60&lt;&gt;"x",'2.5 CAPEX'!$M60&lt;&gt;"x"),0,
IF($F57=0,0,
IF(CK$4&lt;'2.1 Kraftwerk allgemein'!$F$16,0,
IF(CK$4='2.1 Kraftwerk allgemein'!$F$16,'2.5 CAPEX'!$J60/$F57,
IF(CK$4&lt;'2.1 Kraftwerk allgemein'!$F$16+$F57,
('2.5 CAPEX'!$J60+SUM(OFFSET('2.5 CAPEX'!CP60,0,-MIN(MAX($F57-1-('2.1 Kraftwerk allgemein'!$F$16-'2.1 Kraftwerk allgemein'!$F$15+1),0),COLUMN(CB57)-1-('2.1 Kraftwerk allgemein'!$F$16-'2.1 Kraftwerk allgemein'!$F$15+1)),1,MIN(MAX($F57-('2.1 Kraftwerk allgemein'!$F$16-'2.1 Kraftwerk allgemein'!$F$15+1),1),COLUMN(CB57)-('2.1 Kraftwerk allgemein'!$F$16-'2.1 Kraftwerk allgemein'!$F$15+1)))))/$F57,
SUM(OFFSET('2.5 CAPEX'!CP60,0,-MIN($F57-1,COLUMN(CB57)-1),1,MIN($F57,COLUMN(CB57))))/$F57)))))),
IF(OR(ISNUMBER($D57)=FALSE,$F57=""),"",
IF(AND('2.5 CAPEX'!$L60&lt;&gt;"x",'2.5 CAPEX'!$M60&lt;&gt;"x"),0,
IF($F57=0,0,
IF(CK$4&lt;'2.1 Kraftwerk allgemein'!$F$16,0,
IF(CK$4='2.1 Kraftwerk allgemein'!$F$16,'2.5 CAPEX'!$J60/$F57,
IF(CK$4&lt;'2.1 Kraftwerk allgemein'!$F$16+$F57,
('2.5 CAPEX'!$J60+SUM(OFFSET('2.5 CAPEX'!CP60,0,-MIN(MAX($F57-1-('2.1 Kraftwerk allgemein'!$F$16-'1.1 Allgemein'!$I$22+1),0),COLUMN(CB57)-1-('2.1 Kraftwerk allgemein'!$F$16-'1.1 Allgemein'!$I$22+1)),1,MIN(MAX($F57-('2.1 Kraftwerk allgemein'!$F$16-'1.1 Allgemein'!$I$22+1),1),COLUMN(CB57)-('2.1 Kraftwerk allgemein'!$F$16-'1.1 Allgemein'!$I$22+1)))))/$F57,
SUM(OFFSET('2.5 CAPEX'!CP60,0,-MIN($F57-1,COLUMN(CB57)-1),1,MIN($F57,COLUMN(CB57))))/$F57)))))))</f>
        <v>0</v>
      </c>
      <c r="CL57" s="199">
        <f ca="1">IF('2.1 Kraftwerk allgemein'!$F$15&lt;'1.1 Allgemein'!$I$22,
IF(OR(ISNUMBER($D57)=FALSE,$F57=""),"",
IF(AND('2.5 CAPEX'!$L60&lt;&gt;"x",'2.5 CAPEX'!$M60&lt;&gt;"x"),0,
IF($F57=0,0,
IF(CL$4&lt;'2.1 Kraftwerk allgemein'!$F$16,0,
IF(CL$4='2.1 Kraftwerk allgemein'!$F$16,'2.5 CAPEX'!$J60/$F57,
IF(CL$4&lt;'2.1 Kraftwerk allgemein'!$F$16+$F57,
('2.5 CAPEX'!$J60+SUM(OFFSET('2.5 CAPEX'!CQ60,0,-MIN(MAX($F57-1-('2.1 Kraftwerk allgemein'!$F$16-'2.1 Kraftwerk allgemein'!$F$15+1),0),COLUMN(CC57)-1-('2.1 Kraftwerk allgemein'!$F$16-'2.1 Kraftwerk allgemein'!$F$15+1)),1,MIN(MAX($F57-('2.1 Kraftwerk allgemein'!$F$16-'2.1 Kraftwerk allgemein'!$F$15+1),1),COLUMN(CC57)-('2.1 Kraftwerk allgemein'!$F$16-'2.1 Kraftwerk allgemein'!$F$15+1)))))/$F57,
SUM(OFFSET('2.5 CAPEX'!CQ60,0,-MIN($F57-1,COLUMN(CC57)-1),1,MIN($F57,COLUMN(CC57))))/$F57)))))),
IF(OR(ISNUMBER($D57)=FALSE,$F57=""),"",
IF(AND('2.5 CAPEX'!$L60&lt;&gt;"x",'2.5 CAPEX'!$M60&lt;&gt;"x"),0,
IF($F57=0,0,
IF(CL$4&lt;'2.1 Kraftwerk allgemein'!$F$16,0,
IF(CL$4='2.1 Kraftwerk allgemein'!$F$16,'2.5 CAPEX'!$J60/$F57,
IF(CL$4&lt;'2.1 Kraftwerk allgemein'!$F$16+$F57,
('2.5 CAPEX'!$J60+SUM(OFFSET('2.5 CAPEX'!CQ60,0,-MIN(MAX($F57-1-('2.1 Kraftwerk allgemein'!$F$16-'1.1 Allgemein'!$I$22+1),0),COLUMN(CC57)-1-('2.1 Kraftwerk allgemein'!$F$16-'1.1 Allgemein'!$I$22+1)),1,MIN(MAX($F57-('2.1 Kraftwerk allgemein'!$F$16-'1.1 Allgemein'!$I$22+1),1),COLUMN(CC57)-('2.1 Kraftwerk allgemein'!$F$16-'1.1 Allgemein'!$I$22+1)))))/$F57,
SUM(OFFSET('2.5 CAPEX'!CQ60,0,-MIN($F57-1,COLUMN(CC57)-1),1,MIN($F57,COLUMN(CC57))))/$F57)))))))</f>
        <v>0</v>
      </c>
      <c r="CM57" s="199">
        <f ca="1">IF('2.1 Kraftwerk allgemein'!$F$15&lt;'1.1 Allgemein'!$I$22,
IF(OR(ISNUMBER($D57)=FALSE,$F57=""),"",
IF(AND('2.5 CAPEX'!$L60&lt;&gt;"x",'2.5 CAPEX'!$M60&lt;&gt;"x"),0,
IF($F57=0,0,
IF(CM$4&lt;'2.1 Kraftwerk allgemein'!$F$16,0,
IF(CM$4='2.1 Kraftwerk allgemein'!$F$16,'2.5 CAPEX'!$J60/$F57,
IF(CM$4&lt;'2.1 Kraftwerk allgemein'!$F$16+$F57,
('2.5 CAPEX'!$J60+SUM(OFFSET('2.5 CAPEX'!CR60,0,-MIN(MAX($F57-1-('2.1 Kraftwerk allgemein'!$F$16-'2.1 Kraftwerk allgemein'!$F$15+1),0),COLUMN(CD57)-1-('2.1 Kraftwerk allgemein'!$F$16-'2.1 Kraftwerk allgemein'!$F$15+1)),1,MIN(MAX($F57-('2.1 Kraftwerk allgemein'!$F$16-'2.1 Kraftwerk allgemein'!$F$15+1),1),COLUMN(CD57)-('2.1 Kraftwerk allgemein'!$F$16-'2.1 Kraftwerk allgemein'!$F$15+1)))))/$F57,
SUM(OFFSET('2.5 CAPEX'!CR60,0,-MIN($F57-1,COLUMN(CD57)-1),1,MIN($F57,COLUMN(CD57))))/$F57)))))),
IF(OR(ISNUMBER($D57)=FALSE,$F57=""),"",
IF(AND('2.5 CAPEX'!$L60&lt;&gt;"x",'2.5 CAPEX'!$M60&lt;&gt;"x"),0,
IF($F57=0,0,
IF(CM$4&lt;'2.1 Kraftwerk allgemein'!$F$16,0,
IF(CM$4='2.1 Kraftwerk allgemein'!$F$16,'2.5 CAPEX'!$J60/$F57,
IF(CM$4&lt;'2.1 Kraftwerk allgemein'!$F$16+$F57,
('2.5 CAPEX'!$J60+SUM(OFFSET('2.5 CAPEX'!CR60,0,-MIN(MAX($F57-1-('2.1 Kraftwerk allgemein'!$F$16-'1.1 Allgemein'!$I$22+1),0),COLUMN(CD57)-1-('2.1 Kraftwerk allgemein'!$F$16-'1.1 Allgemein'!$I$22+1)),1,MIN(MAX($F57-('2.1 Kraftwerk allgemein'!$F$16-'1.1 Allgemein'!$I$22+1),1),COLUMN(CD57)-('2.1 Kraftwerk allgemein'!$F$16-'1.1 Allgemein'!$I$22+1)))))/$F57,
SUM(OFFSET('2.5 CAPEX'!CR60,0,-MIN($F57-1,COLUMN(CD57)-1),1,MIN($F57,COLUMN(CD57))))/$F57)))))))</f>
        <v>0</v>
      </c>
      <c r="CN57" s="199">
        <f ca="1">IF('2.1 Kraftwerk allgemein'!$F$15&lt;'1.1 Allgemein'!$I$22,
IF(OR(ISNUMBER($D57)=FALSE,$F57=""),"",
IF(AND('2.5 CAPEX'!$L60&lt;&gt;"x",'2.5 CAPEX'!$M60&lt;&gt;"x"),0,
IF($F57=0,0,
IF(CN$4&lt;'2.1 Kraftwerk allgemein'!$F$16,0,
IF(CN$4='2.1 Kraftwerk allgemein'!$F$16,'2.5 CAPEX'!$J60/$F57,
IF(CN$4&lt;'2.1 Kraftwerk allgemein'!$F$16+$F57,
('2.5 CAPEX'!$J60+SUM(OFFSET('2.5 CAPEX'!CS60,0,-MIN(MAX($F57-1-('2.1 Kraftwerk allgemein'!$F$16-'2.1 Kraftwerk allgemein'!$F$15+1),0),COLUMN(CE57)-1-('2.1 Kraftwerk allgemein'!$F$16-'2.1 Kraftwerk allgemein'!$F$15+1)),1,MIN(MAX($F57-('2.1 Kraftwerk allgemein'!$F$16-'2.1 Kraftwerk allgemein'!$F$15+1),1),COLUMN(CE57)-('2.1 Kraftwerk allgemein'!$F$16-'2.1 Kraftwerk allgemein'!$F$15+1)))))/$F57,
SUM(OFFSET('2.5 CAPEX'!CS60,0,-MIN($F57-1,COLUMN(CE57)-1),1,MIN($F57,COLUMN(CE57))))/$F57)))))),
IF(OR(ISNUMBER($D57)=FALSE,$F57=""),"",
IF(AND('2.5 CAPEX'!$L60&lt;&gt;"x",'2.5 CAPEX'!$M60&lt;&gt;"x"),0,
IF($F57=0,0,
IF(CN$4&lt;'2.1 Kraftwerk allgemein'!$F$16,0,
IF(CN$4='2.1 Kraftwerk allgemein'!$F$16,'2.5 CAPEX'!$J60/$F57,
IF(CN$4&lt;'2.1 Kraftwerk allgemein'!$F$16+$F57,
('2.5 CAPEX'!$J60+SUM(OFFSET('2.5 CAPEX'!CS60,0,-MIN(MAX($F57-1-('2.1 Kraftwerk allgemein'!$F$16-'1.1 Allgemein'!$I$22+1),0),COLUMN(CE57)-1-('2.1 Kraftwerk allgemein'!$F$16-'1.1 Allgemein'!$I$22+1)),1,MIN(MAX($F57-('2.1 Kraftwerk allgemein'!$F$16-'1.1 Allgemein'!$I$22+1),1),COLUMN(CE57)-('2.1 Kraftwerk allgemein'!$F$16-'1.1 Allgemein'!$I$22+1)))))/$F57,
SUM(OFFSET('2.5 CAPEX'!CS60,0,-MIN($F57-1,COLUMN(CE57)-1),1,MIN($F57,COLUMN(CE57))))/$F57)))))))</f>
        <v>0</v>
      </c>
      <c r="CO57" s="199">
        <f ca="1">IF('2.1 Kraftwerk allgemein'!$F$15&lt;'1.1 Allgemein'!$I$22,
IF(OR(ISNUMBER($D57)=FALSE,$F57=""),"",
IF(AND('2.5 CAPEX'!$L60&lt;&gt;"x",'2.5 CAPEX'!$M60&lt;&gt;"x"),0,
IF($F57=0,0,
IF(CO$4&lt;'2.1 Kraftwerk allgemein'!$F$16,0,
IF(CO$4='2.1 Kraftwerk allgemein'!$F$16,'2.5 CAPEX'!$J60/$F57,
IF(CO$4&lt;'2.1 Kraftwerk allgemein'!$F$16+$F57,
('2.5 CAPEX'!$J60+SUM(OFFSET('2.5 CAPEX'!CT60,0,-MIN(MAX($F57-1-('2.1 Kraftwerk allgemein'!$F$16-'2.1 Kraftwerk allgemein'!$F$15+1),0),COLUMN(CF57)-1-('2.1 Kraftwerk allgemein'!$F$16-'2.1 Kraftwerk allgemein'!$F$15+1)),1,MIN(MAX($F57-('2.1 Kraftwerk allgemein'!$F$16-'2.1 Kraftwerk allgemein'!$F$15+1),1),COLUMN(CF57)-('2.1 Kraftwerk allgemein'!$F$16-'2.1 Kraftwerk allgemein'!$F$15+1)))))/$F57,
SUM(OFFSET('2.5 CAPEX'!CT60,0,-MIN($F57-1,COLUMN(CF57)-1),1,MIN($F57,COLUMN(CF57))))/$F57)))))),
IF(OR(ISNUMBER($D57)=FALSE,$F57=""),"",
IF(AND('2.5 CAPEX'!$L60&lt;&gt;"x",'2.5 CAPEX'!$M60&lt;&gt;"x"),0,
IF($F57=0,0,
IF(CO$4&lt;'2.1 Kraftwerk allgemein'!$F$16,0,
IF(CO$4='2.1 Kraftwerk allgemein'!$F$16,'2.5 CAPEX'!$J60/$F57,
IF(CO$4&lt;'2.1 Kraftwerk allgemein'!$F$16+$F57,
('2.5 CAPEX'!$J60+SUM(OFFSET('2.5 CAPEX'!CT60,0,-MIN(MAX($F57-1-('2.1 Kraftwerk allgemein'!$F$16-'1.1 Allgemein'!$I$22+1),0),COLUMN(CF57)-1-('2.1 Kraftwerk allgemein'!$F$16-'1.1 Allgemein'!$I$22+1)),1,MIN(MAX($F57-('2.1 Kraftwerk allgemein'!$F$16-'1.1 Allgemein'!$I$22+1),1),COLUMN(CF57)-('2.1 Kraftwerk allgemein'!$F$16-'1.1 Allgemein'!$I$22+1)))))/$F57,
SUM(OFFSET('2.5 CAPEX'!CT60,0,-MIN($F57-1,COLUMN(CF57)-1),1,MIN($F57,COLUMN(CF57))))/$F57)))))))</f>
        <v>0</v>
      </c>
      <c r="CP57" s="199">
        <f ca="1">IF('2.1 Kraftwerk allgemein'!$F$15&lt;'1.1 Allgemein'!$I$22,
IF(OR(ISNUMBER($D57)=FALSE,$F57=""),"",
IF(AND('2.5 CAPEX'!$L60&lt;&gt;"x",'2.5 CAPEX'!$M60&lt;&gt;"x"),0,
IF($F57=0,0,
IF(CP$4&lt;'2.1 Kraftwerk allgemein'!$F$16,0,
IF(CP$4='2.1 Kraftwerk allgemein'!$F$16,'2.5 CAPEX'!$J60/$F57,
IF(CP$4&lt;'2.1 Kraftwerk allgemein'!$F$16+$F57,
('2.5 CAPEX'!$J60+SUM(OFFSET('2.5 CAPEX'!CU60,0,-MIN(MAX($F57-1-('2.1 Kraftwerk allgemein'!$F$16-'2.1 Kraftwerk allgemein'!$F$15+1),0),COLUMN(CG57)-1-('2.1 Kraftwerk allgemein'!$F$16-'2.1 Kraftwerk allgemein'!$F$15+1)),1,MIN(MAX($F57-('2.1 Kraftwerk allgemein'!$F$16-'2.1 Kraftwerk allgemein'!$F$15+1),1),COLUMN(CG57)-('2.1 Kraftwerk allgemein'!$F$16-'2.1 Kraftwerk allgemein'!$F$15+1)))))/$F57,
SUM(OFFSET('2.5 CAPEX'!CU60,0,-MIN($F57-1,COLUMN(CG57)-1),1,MIN($F57,COLUMN(CG57))))/$F57)))))),
IF(OR(ISNUMBER($D57)=FALSE,$F57=""),"",
IF(AND('2.5 CAPEX'!$L60&lt;&gt;"x",'2.5 CAPEX'!$M60&lt;&gt;"x"),0,
IF($F57=0,0,
IF(CP$4&lt;'2.1 Kraftwerk allgemein'!$F$16,0,
IF(CP$4='2.1 Kraftwerk allgemein'!$F$16,'2.5 CAPEX'!$J60/$F57,
IF(CP$4&lt;'2.1 Kraftwerk allgemein'!$F$16+$F57,
('2.5 CAPEX'!$J60+SUM(OFFSET('2.5 CAPEX'!CU60,0,-MIN(MAX($F57-1-('2.1 Kraftwerk allgemein'!$F$16-'1.1 Allgemein'!$I$22+1),0),COLUMN(CG57)-1-('2.1 Kraftwerk allgemein'!$F$16-'1.1 Allgemein'!$I$22+1)),1,MIN(MAX($F57-('2.1 Kraftwerk allgemein'!$F$16-'1.1 Allgemein'!$I$22+1),1),COLUMN(CG57)-('2.1 Kraftwerk allgemein'!$F$16-'1.1 Allgemein'!$I$22+1)))))/$F57,
SUM(OFFSET('2.5 CAPEX'!CU60,0,-MIN($F57-1,COLUMN(CG57)-1),1,MIN($F57,COLUMN(CG57))))/$F57)))))))</f>
        <v>0</v>
      </c>
      <c r="CQ57" s="199">
        <f ca="1">IF('2.1 Kraftwerk allgemein'!$F$15&lt;'1.1 Allgemein'!$I$22,
IF(OR(ISNUMBER($D57)=FALSE,$F57=""),"",
IF(AND('2.5 CAPEX'!$L60&lt;&gt;"x",'2.5 CAPEX'!$M60&lt;&gt;"x"),0,
IF($F57=0,0,
IF(CQ$4&lt;'2.1 Kraftwerk allgemein'!$F$16,0,
IF(CQ$4='2.1 Kraftwerk allgemein'!$F$16,'2.5 CAPEX'!$J60/$F57,
IF(CQ$4&lt;'2.1 Kraftwerk allgemein'!$F$16+$F57,
('2.5 CAPEX'!$J60+SUM(OFFSET('2.5 CAPEX'!CV60,0,-MIN(MAX($F57-1-('2.1 Kraftwerk allgemein'!$F$16-'2.1 Kraftwerk allgemein'!$F$15+1),0),COLUMN(CH57)-1-('2.1 Kraftwerk allgemein'!$F$16-'2.1 Kraftwerk allgemein'!$F$15+1)),1,MIN(MAX($F57-('2.1 Kraftwerk allgemein'!$F$16-'2.1 Kraftwerk allgemein'!$F$15+1),1),COLUMN(CH57)-('2.1 Kraftwerk allgemein'!$F$16-'2.1 Kraftwerk allgemein'!$F$15+1)))))/$F57,
SUM(OFFSET('2.5 CAPEX'!CV60,0,-MIN($F57-1,COLUMN(CH57)-1),1,MIN($F57,COLUMN(CH57))))/$F57)))))),
IF(OR(ISNUMBER($D57)=FALSE,$F57=""),"",
IF(AND('2.5 CAPEX'!$L60&lt;&gt;"x",'2.5 CAPEX'!$M60&lt;&gt;"x"),0,
IF($F57=0,0,
IF(CQ$4&lt;'2.1 Kraftwerk allgemein'!$F$16,0,
IF(CQ$4='2.1 Kraftwerk allgemein'!$F$16,'2.5 CAPEX'!$J60/$F57,
IF(CQ$4&lt;'2.1 Kraftwerk allgemein'!$F$16+$F57,
('2.5 CAPEX'!$J60+SUM(OFFSET('2.5 CAPEX'!CV60,0,-MIN(MAX($F57-1-('2.1 Kraftwerk allgemein'!$F$16-'1.1 Allgemein'!$I$22+1),0),COLUMN(CH57)-1-('2.1 Kraftwerk allgemein'!$F$16-'1.1 Allgemein'!$I$22+1)),1,MIN(MAX($F57-('2.1 Kraftwerk allgemein'!$F$16-'1.1 Allgemein'!$I$22+1),1),COLUMN(CH57)-('2.1 Kraftwerk allgemein'!$F$16-'1.1 Allgemein'!$I$22+1)))))/$F57,
SUM(OFFSET('2.5 CAPEX'!CV60,0,-MIN($F57-1,COLUMN(CH57)-1),1,MIN($F57,COLUMN(CH57))))/$F57)))))))</f>
        <v>0</v>
      </c>
      <c r="CR57" s="199">
        <f ca="1">IF('2.1 Kraftwerk allgemein'!$F$15&lt;'1.1 Allgemein'!$I$22,
IF(OR(ISNUMBER($D57)=FALSE,$F57=""),"",
IF(AND('2.5 CAPEX'!$L60&lt;&gt;"x",'2.5 CAPEX'!$M60&lt;&gt;"x"),0,
IF($F57=0,0,
IF(CR$4&lt;'2.1 Kraftwerk allgemein'!$F$16,0,
IF(CR$4='2.1 Kraftwerk allgemein'!$F$16,'2.5 CAPEX'!$J60/$F57,
IF(CR$4&lt;'2.1 Kraftwerk allgemein'!$F$16+$F57,
('2.5 CAPEX'!$J60+SUM(OFFSET('2.5 CAPEX'!CW60,0,-MIN(MAX($F57-1-('2.1 Kraftwerk allgemein'!$F$16-'2.1 Kraftwerk allgemein'!$F$15+1),0),COLUMN(CI57)-1-('2.1 Kraftwerk allgemein'!$F$16-'2.1 Kraftwerk allgemein'!$F$15+1)),1,MIN(MAX($F57-('2.1 Kraftwerk allgemein'!$F$16-'2.1 Kraftwerk allgemein'!$F$15+1),1),COLUMN(CI57)-('2.1 Kraftwerk allgemein'!$F$16-'2.1 Kraftwerk allgemein'!$F$15+1)))))/$F57,
SUM(OFFSET('2.5 CAPEX'!CW60,0,-MIN($F57-1,COLUMN(CI57)-1),1,MIN($F57,COLUMN(CI57))))/$F57)))))),
IF(OR(ISNUMBER($D57)=FALSE,$F57=""),"",
IF(AND('2.5 CAPEX'!$L60&lt;&gt;"x",'2.5 CAPEX'!$M60&lt;&gt;"x"),0,
IF($F57=0,0,
IF(CR$4&lt;'2.1 Kraftwerk allgemein'!$F$16,0,
IF(CR$4='2.1 Kraftwerk allgemein'!$F$16,'2.5 CAPEX'!$J60/$F57,
IF(CR$4&lt;'2.1 Kraftwerk allgemein'!$F$16+$F57,
('2.5 CAPEX'!$J60+SUM(OFFSET('2.5 CAPEX'!CW60,0,-MIN(MAX($F57-1-('2.1 Kraftwerk allgemein'!$F$16-'1.1 Allgemein'!$I$22+1),0),COLUMN(CI57)-1-('2.1 Kraftwerk allgemein'!$F$16-'1.1 Allgemein'!$I$22+1)),1,MIN(MAX($F57-('2.1 Kraftwerk allgemein'!$F$16-'1.1 Allgemein'!$I$22+1),1),COLUMN(CI57)-('2.1 Kraftwerk allgemein'!$F$16-'1.1 Allgemein'!$I$22+1)))))/$F57,
SUM(OFFSET('2.5 CAPEX'!CW60,0,-MIN($F57-1,COLUMN(CI57)-1),1,MIN($F57,COLUMN(CI57))))/$F57)))))))</f>
        <v>0</v>
      </c>
      <c r="CS57" s="199">
        <f ca="1">IF('2.1 Kraftwerk allgemein'!$F$15&lt;'1.1 Allgemein'!$I$22,
IF(OR(ISNUMBER($D57)=FALSE,$F57=""),"",
IF(AND('2.5 CAPEX'!$L60&lt;&gt;"x",'2.5 CAPEX'!$M60&lt;&gt;"x"),0,
IF($F57=0,0,
IF(CS$4&lt;'2.1 Kraftwerk allgemein'!$F$16,0,
IF(CS$4='2.1 Kraftwerk allgemein'!$F$16,'2.5 CAPEX'!$J60/$F57,
IF(CS$4&lt;'2.1 Kraftwerk allgemein'!$F$16+$F57,
('2.5 CAPEX'!$J60+SUM(OFFSET('2.5 CAPEX'!CX60,0,-MIN(MAX($F57-1-('2.1 Kraftwerk allgemein'!$F$16-'2.1 Kraftwerk allgemein'!$F$15+1),0),COLUMN(CJ57)-1-('2.1 Kraftwerk allgemein'!$F$16-'2.1 Kraftwerk allgemein'!$F$15+1)),1,MIN(MAX($F57-('2.1 Kraftwerk allgemein'!$F$16-'2.1 Kraftwerk allgemein'!$F$15+1),1),COLUMN(CJ57)-('2.1 Kraftwerk allgemein'!$F$16-'2.1 Kraftwerk allgemein'!$F$15+1)))))/$F57,
SUM(OFFSET('2.5 CAPEX'!CX60,0,-MIN($F57-1,COLUMN(CJ57)-1),1,MIN($F57,COLUMN(CJ57))))/$F57)))))),
IF(OR(ISNUMBER($D57)=FALSE,$F57=""),"",
IF(AND('2.5 CAPEX'!$L60&lt;&gt;"x",'2.5 CAPEX'!$M60&lt;&gt;"x"),0,
IF($F57=0,0,
IF(CS$4&lt;'2.1 Kraftwerk allgemein'!$F$16,0,
IF(CS$4='2.1 Kraftwerk allgemein'!$F$16,'2.5 CAPEX'!$J60/$F57,
IF(CS$4&lt;'2.1 Kraftwerk allgemein'!$F$16+$F57,
('2.5 CAPEX'!$J60+SUM(OFFSET('2.5 CAPEX'!CX60,0,-MIN(MAX($F57-1-('2.1 Kraftwerk allgemein'!$F$16-'1.1 Allgemein'!$I$22+1),0),COLUMN(CJ57)-1-('2.1 Kraftwerk allgemein'!$F$16-'1.1 Allgemein'!$I$22+1)),1,MIN(MAX($F57-('2.1 Kraftwerk allgemein'!$F$16-'1.1 Allgemein'!$I$22+1),1),COLUMN(CJ57)-('2.1 Kraftwerk allgemein'!$F$16-'1.1 Allgemein'!$I$22+1)))))/$F57,
SUM(OFFSET('2.5 CAPEX'!CX60,0,-MIN($F57-1,COLUMN(CJ57)-1),1,MIN($F57,COLUMN(CJ57))))/$F57)))))))</f>
        <v>0</v>
      </c>
      <c r="CT57" s="199">
        <f ca="1">IF('2.1 Kraftwerk allgemein'!$F$15&lt;'1.1 Allgemein'!$I$22,
IF(OR(ISNUMBER($D57)=FALSE,$F57=""),"",
IF(AND('2.5 CAPEX'!$L60&lt;&gt;"x",'2.5 CAPEX'!$M60&lt;&gt;"x"),0,
IF($F57=0,0,
IF(CT$4&lt;'2.1 Kraftwerk allgemein'!$F$16,0,
IF(CT$4='2.1 Kraftwerk allgemein'!$F$16,'2.5 CAPEX'!$J60/$F57,
IF(CT$4&lt;'2.1 Kraftwerk allgemein'!$F$16+$F57,
('2.5 CAPEX'!$J60+SUM(OFFSET('2.5 CAPEX'!CY60,0,-MIN(MAX($F57-1-('2.1 Kraftwerk allgemein'!$F$16-'2.1 Kraftwerk allgemein'!$F$15+1),0),COLUMN(CK57)-1-('2.1 Kraftwerk allgemein'!$F$16-'2.1 Kraftwerk allgemein'!$F$15+1)),1,MIN(MAX($F57-('2.1 Kraftwerk allgemein'!$F$16-'2.1 Kraftwerk allgemein'!$F$15+1),1),COLUMN(CK57)-('2.1 Kraftwerk allgemein'!$F$16-'2.1 Kraftwerk allgemein'!$F$15+1)))))/$F57,
SUM(OFFSET('2.5 CAPEX'!CY60,0,-MIN($F57-1,COLUMN(CK57)-1),1,MIN($F57,COLUMN(CK57))))/$F57)))))),
IF(OR(ISNUMBER($D57)=FALSE,$F57=""),"",
IF(AND('2.5 CAPEX'!$L60&lt;&gt;"x",'2.5 CAPEX'!$M60&lt;&gt;"x"),0,
IF($F57=0,0,
IF(CT$4&lt;'2.1 Kraftwerk allgemein'!$F$16,0,
IF(CT$4='2.1 Kraftwerk allgemein'!$F$16,'2.5 CAPEX'!$J60/$F57,
IF(CT$4&lt;'2.1 Kraftwerk allgemein'!$F$16+$F57,
('2.5 CAPEX'!$J60+SUM(OFFSET('2.5 CAPEX'!CY60,0,-MIN(MAX($F57-1-('2.1 Kraftwerk allgemein'!$F$16-'1.1 Allgemein'!$I$22+1),0),COLUMN(CK57)-1-('2.1 Kraftwerk allgemein'!$F$16-'1.1 Allgemein'!$I$22+1)),1,MIN(MAX($F57-('2.1 Kraftwerk allgemein'!$F$16-'1.1 Allgemein'!$I$22+1),1),COLUMN(CK57)-('2.1 Kraftwerk allgemein'!$F$16-'1.1 Allgemein'!$I$22+1)))))/$F57,
SUM(OFFSET('2.5 CAPEX'!CY60,0,-MIN($F57-1,COLUMN(CK57)-1),1,MIN($F57,COLUMN(CK57))))/$F57)))))))</f>
        <v>0</v>
      </c>
      <c r="CU57" s="199">
        <f ca="1">IF('2.1 Kraftwerk allgemein'!$F$15&lt;'1.1 Allgemein'!$I$22,
IF(OR(ISNUMBER($D57)=FALSE,$F57=""),"",
IF(AND('2.5 CAPEX'!$L60&lt;&gt;"x",'2.5 CAPEX'!$M60&lt;&gt;"x"),0,
IF($F57=0,0,
IF(CU$4&lt;'2.1 Kraftwerk allgemein'!$F$16,0,
IF(CU$4='2.1 Kraftwerk allgemein'!$F$16,'2.5 CAPEX'!$J60/$F57,
IF(CU$4&lt;'2.1 Kraftwerk allgemein'!$F$16+$F57,
('2.5 CAPEX'!$J60+SUM(OFFSET('2.5 CAPEX'!CZ60,0,-MIN(MAX($F57-1-('2.1 Kraftwerk allgemein'!$F$16-'2.1 Kraftwerk allgemein'!$F$15+1),0),COLUMN(CL57)-1-('2.1 Kraftwerk allgemein'!$F$16-'2.1 Kraftwerk allgemein'!$F$15+1)),1,MIN(MAX($F57-('2.1 Kraftwerk allgemein'!$F$16-'2.1 Kraftwerk allgemein'!$F$15+1),1),COLUMN(CL57)-('2.1 Kraftwerk allgemein'!$F$16-'2.1 Kraftwerk allgemein'!$F$15+1)))))/$F57,
SUM(OFFSET('2.5 CAPEX'!CZ60,0,-MIN($F57-1,COLUMN(CL57)-1),1,MIN($F57,COLUMN(CL57))))/$F57)))))),
IF(OR(ISNUMBER($D57)=FALSE,$F57=""),"",
IF(AND('2.5 CAPEX'!$L60&lt;&gt;"x",'2.5 CAPEX'!$M60&lt;&gt;"x"),0,
IF($F57=0,0,
IF(CU$4&lt;'2.1 Kraftwerk allgemein'!$F$16,0,
IF(CU$4='2.1 Kraftwerk allgemein'!$F$16,'2.5 CAPEX'!$J60/$F57,
IF(CU$4&lt;'2.1 Kraftwerk allgemein'!$F$16+$F57,
('2.5 CAPEX'!$J60+SUM(OFFSET('2.5 CAPEX'!CZ60,0,-MIN(MAX($F57-1-('2.1 Kraftwerk allgemein'!$F$16-'1.1 Allgemein'!$I$22+1),0),COLUMN(CL57)-1-('2.1 Kraftwerk allgemein'!$F$16-'1.1 Allgemein'!$I$22+1)),1,MIN(MAX($F57-('2.1 Kraftwerk allgemein'!$F$16-'1.1 Allgemein'!$I$22+1),1),COLUMN(CL57)-('2.1 Kraftwerk allgemein'!$F$16-'1.1 Allgemein'!$I$22+1)))))/$F57,
SUM(OFFSET('2.5 CAPEX'!CZ60,0,-MIN($F57-1,COLUMN(CL57)-1),1,MIN($F57,COLUMN(CL57))))/$F57)))))))</f>
        <v>0</v>
      </c>
      <c r="CV57" s="199">
        <f ca="1">IF('2.1 Kraftwerk allgemein'!$F$15&lt;'1.1 Allgemein'!$I$22,
IF(OR(ISNUMBER($D57)=FALSE,$F57=""),"",
IF(AND('2.5 CAPEX'!$L60&lt;&gt;"x",'2.5 CAPEX'!$M60&lt;&gt;"x"),0,
IF($F57=0,0,
IF(CV$4&lt;'2.1 Kraftwerk allgemein'!$F$16,0,
IF(CV$4='2.1 Kraftwerk allgemein'!$F$16,'2.5 CAPEX'!$J60/$F57,
IF(CV$4&lt;'2.1 Kraftwerk allgemein'!$F$16+$F57,
('2.5 CAPEX'!$J60+SUM(OFFSET('2.5 CAPEX'!DA60,0,-MIN(MAX($F57-1-('2.1 Kraftwerk allgemein'!$F$16-'2.1 Kraftwerk allgemein'!$F$15+1),0),COLUMN(CM57)-1-('2.1 Kraftwerk allgemein'!$F$16-'2.1 Kraftwerk allgemein'!$F$15+1)),1,MIN(MAX($F57-('2.1 Kraftwerk allgemein'!$F$16-'2.1 Kraftwerk allgemein'!$F$15+1),1),COLUMN(CM57)-('2.1 Kraftwerk allgemein'!$F$16-'2.1 Kraftwerk allgemein'!$F$15+1)))))/$F57,
SUM(OFFSET('2.5 CAPEX'!DA60,0,-MIN($F57-1,COLUMN(CM57)-1),1,MIN($F57,COLUMN(CM57))))/$F57)))))),
IF(OR(ISNUMBER($D57)=FALSE,$F57=""),"",
IF(AND('2.5 CAPEX'!$L60&lt;&gt;"x",'2.5 CAPEX'!$M60&lt;&gt;"x"),0,
IF($F57=0,0,
IF(CV$4&lt;'2.1 Kraftwerk allgemein'!$F$16,0,
IF(CV$4='2.1 Kraftwerk allgemein'!$F$16,'2.5 CAPEX'!$J60/$F57,
IF(CV$4&lt;'2.1 Kraftwerk allgemein'!$F$16+$F57,
('2.5 CAPEX'!$J60+SUM(OFFSET('2.5 CAPEX'!DA60,0,-MIN(MAX($F57-1-('2.1 Kraftwerk allgemein'!$F$16-'1.1 Allgemein'!$I$22+1),0),COLUMN(CM57)-1-('2.1 Kraftwerk allgemein'!$F$16-'1.1 Allgemein'!$I$22+1)),1,MIN(MAX($F57-('2.1 Kraftwerk allgemein'!$F$16-'1.1 Allgemein'!$I$22+1),1),COLUMN(CM57)-('2.1 Kraftwerk allgemein'!$F$16-'1.1 Allgemein'!$I$22+1)))))/$F57,
SUM(OFFSET('2.5 CAPEX'!DA60,0,-MIN($F57-1,COLUMN(CM57)-1),1,MIN($F57,COLUMN(CM57))))/$F57)))))))</f>
        <v>0</v>
      </c>
      <c r="CW57" s="199">
        <f ca="1">IF('2.1 Kraftwerk allgemein'!$F$15&lt;'1.1 Allgemein'!$I$22,
IF(OR(ISNUMBER($D57)=FALSE,$F57=""),"",
IF(AND('2.5 CAPEX'!$L60&lt;&gt;"x",'2.5 CAPEX'!$M60&lt;&gt;"x"),0,
IF($F57=0,0,
IF(CW$4&lt;'2.1 Kraftwerk allgemein'!$F$16,0,
IF(CW$4='2.1 Kraftwerk allgemein'!$F$16,'2.5 CAPEX'!$J60/$F57,
IF(CW$4&lt;'2.1 Kraftwerk allgemein'!$F$16+$F57,
('2.5 CAPEX'!$J60+SUM(OFFSET('2.5 CAPEX'!DB60,0,-MIN(MAX($F57-1-('2.1 Kraftwerk allgemein'!$F$16-'2.1 Kraftwerk allgemein'!$F$15+1),0),COLUMN(CN57)-1-('2.1 Kraftwerk allgemein'!$F$16-'2.1 Kraftwerk allgemein'!$F$15+1)),1,MIN(MAX($F57-('2.1 Kraftwerk allgemein'!$F$16-'2.1 Kraftwerk allgemein'!$F$15+1),1),COLUMN(CN57)-('2.1 Kraftwerk allgemein'!$F$16-'2.1 Kraftwerk allgemein'!$F$15+1)))))/$F57,
SUM(OFFSET('2.5 CAPEX'!DB60,0,-MIN($F57-1,COLUMN(CN57)-1),1,MIN($F57,COLUMN(CN57))))/$F57)))))),
IF(OR(ISNUMBER($D57)=FALSE,$F57=""),"",
IF(AND('2.5 CAPEX'!$L60&lt;&gt;"x",'2.5 CAPEX'!$M60&lt;&gt;"x"),0,
IF($F57=0,0,
IF(CW$4&lt;'2.1 Kraftwerk allgemein'!$F$16,0,
IF(CW$4='2.1 Kraftwerk allgemein'!$F$16,'2.5 CAPEX'!$J60/$F57,
IF(CW$4&lt;'2.1 Kraftwerk allgemein'!$F$16+$F57,
('2.5 CAPEX'!$J60+SUM(OFFSET('2.5 CAPEX'!DB60,0,-MIN(MAX($F57-1-('2.1 Kraftwerk allgemein'!$F$16-'1.1 Allgemein'!$I$22+1),0),COLUMN(CN57)-1-('2.1 Kraftwerk allgemein'!$F$16-'1.1 Allgemein'!$I$22+1)),1,MIN(MAX($F57-('2.1 Kraftwerk allgemein'!$F$16-'1.1 Allgemein'!$I$22+1),1),COLUMN(CN57)-('2.1 Kraftwerk allgemein'!$F$16-'1.1 Allgemein'!$I$22+1)))))/$F57,
SUM(OFFSET('2.5 CAPEX'!DB60,0,-MIN($F57-1,COLUMN(CN57)-1),1,MIN($F57,COLUMN(CN57))))/$F57)))))))</f>
        <v>0</v>
      </c>
      <c r="CX57" s="199">
        <f ca="1">IF('2.1 Kraftwerk allgemein'!$F$15&lt;'1.1 Allgemein'!$I$22,
IF(OR(ISNUMBER($D57)=FALSE,$F57=""),"",
IF(AND('2.5 CAPEX'!$L60&lt;&gt;"x",'2.5 CAPEX'!$M60&lt;&gt;"x"),0,
IF($F57=0,0,
IF(CX$4&lt;'2.1 Kraftwerk allgemein'!$F$16,0,
IF(CX$4='2.1 Kraftwerk allgemein'!$F$16,'2.5 CAPEX'!$J60/$F57,
IF(CX$4&lt;'2.1 Kraftwerk allgemein'!$F$16+$F57,
('2.5 CAPEX'!$J60+SUM(OFFSET('2.5 CAPEX'!DC60,0,-MIN(MAX($F57-1-('2.1 Kraftwerk allgemein'!$F$16-'2.1 Kraftwerk allgemein'!$F$15+1),0),COLUMN(CO57)-1-('2.1 Kraftwerk allgemein'!$F$16-'2.1 Kraftwerk allgemein'!$F$15+1)),1,MIN(MAX($F57-('2.1 Kraftwerk allgemein'!$F$16-'2.1 Kraftwerk allgemein'!$F$15+1),1),COLUMN(CO57)-('2.1 Kraftwerk allgemein'!$F$16-'2.1 Kraftwerk allgemein'!$F$15+1)))))/$F57,
SUM(OFFSET('2.5 CAPEX'!DC60,0,-MIN($F57-1,COLUMN(CO57)-1),1,MIN($F57,COLUMN(CO57))))/$F57)))))),
IF(OR(ISNUMBER($D57)=FALSE,$F57=""),"",
IF(AND('2.5 CAPEX'!$L60&lt;&gt;"x",'2.5 CAPEX'!$M60&lt;&gt;"x"),0,
IF($F57=0,0,
IF(CX$4&lt;'2.1 Kraftwerk allgemein'!$F$16,0,
IF(CX$4='2.1 Kraftwerk allgemein'!$F$16,'2.5 CAPEX'!$J60/$F57,
IF(CX$4&lt;'2.1 Kraftwerk allgemein'!$F$16+$F57,
('2.5 CAPEX'!$J60+SUM(OFFSET('2.5 CAPEX'!DC60,0,-MIN(MAX($F57-1-('2.1 Kraftwerk allgemein'!$F$16-'1.1 Allgemein'!$I$22+1),0),COLUMN(CO57)-1-('2.1 Kraftwerk allgemein'!$F$16-'1.1 Allgemein'!$I$22+1)),1,MIN(MAX($F57-('2.1 Kraftwerk allgemein'!$F$16-'1.1 Allgemein'!$I$22+1),1),COLUMN(CO57)-('2.1 Kraftwerk allgemein'!$F$16-'1.1 Allgemein'!$I$22+1)))))/$F57,
SUM(OFFSET('2.5 CAPEX'!DC60,0,-MIN($F57-1,COLUMN(CO57)-1),1,MIN($F57,COLUMN(CO57))))/$F57)))))))</f>
        <v>0</v>
      </c>
      <c r="CY57" s="199">
        <f ca="1">IF('2.1 Kraftwerk allgemein'!$F$15&lt;'1.1 Allgemein'!$I$22,
IF(OR(ISNUMBER($D57)=FALSE,$F57=""),"",
IF(AND('2.5 CAPEX'!$L60&lt;&gt;"x",'2.5 CAPEX'!$M60&lt;&gt;"x"),0,
IF($F57=0,0,
IF(CY$4&lt;'2.1 Kraftwerk allgemein'!$F$16,0,
IF(CY$4='2.1 Kraftwerk allgemein'!$F$16,'2.5 CAPEX'!$J60/$F57,
IF(CY$4&lt;'2.1 Kraftwerk allgemein'!$F$16+$F57,
('2.5 CAPEX'!$J60+SUM(OFFSET('2.5 CAPEX'!DD60,0,-MIN(MAX($F57-1-('2.1 Kraftwerk allgemein'!$F$16-'2.1 Kraftwerk allgemein'!$F$15+1),0),COLUMN(CP57)-1-('2.1 Kraftwerk allgemein'!$F$16-'2.1 Kraftwerk allgemein'!$F$15+1)),1,MIN(MAX($F57-('2.1 Kraftwerk allgemein'!$F$16-'2.1 Kraftwerk allgemein'!$F$15+1),1),COLUMN(CP57)-('2.1 Kraftwerk allgemein'!$F$16-'2.1 Kraftwerk allgemein'!$F$15+1)))))/$F57,
SUM(OFFSET('2.5 CAPEX'!DD60,0,-MIN($F57-1,COLUMN(CP57)-1),1,MIN($F57,COLUMN(CP57))))/$F57)))))),
IF(OR(ISNUMBER($D57)=FALSE,$F57=""),"",
IF(AND('2.5 CAPEX'!$L60&lt;&gt;"x",'2.5 CAPEX'!$M60&lt;&gt;"x"),0,
IF($F57=0,0,
IF(CY$4&lt;'2.1 Kraftwerk allgemein'!$F$16,0,
IF(CY$4='2.1 Kraftwerk allgemein'!$F$16,'2.5 CAPEX'!$J60/$F57,
IF(CY$4&lt;'2.1 Kraftwerk allgemein'!$F$16+$F57,
('2.5 CAPEX'!$J60+SUM(OFFSET('2.5 CAPEX'!DD60,0,-MIN(MAX($F57-1-('2.1 Kraftwerk allgemein'!$F$16-'1.1 Allgemein'!$I$22+1),0),COLUMN(CP57)-1-('2.1 Kraftwerk allgemein'!$F$16-'1.1 Allgemein'!$I$22+1)),1,MIN(MAX($F57-('2.1 Kraftwerk allgemein'!$F$16-'1.1 Allgemein'!$I$22+1),1),COLUMN(CP57)-('2.1 Kraftwerk allgemein'!$F$16-'1.1 Allgemein'!$I$22+1)))))/$F57,
SUM(OFFSET('2.5 CAPEX'!DD60,0,-MIN($F57-1,COLUMN(CP57)-1),1,MIN($F57,COLUMN(CP57))))/$F57)))))))</f>
        <v>0</v>
      </c>
      <c r="CZ57" s="199">
        <f ca="1">IF('2.1 Kraftwerk allgemein'!$F$15&lt;'1.1 Allgemein'!$I$22,
IF(OR(ISNUMBER($D57)=FALSE,$F57=""),"",
IF(AND('2.5 CAPEX'!$L60&lt;&gt;"x",'2.5 CAPEX'!$M60&lt;&gt;"x"),0,
IF($F57=0,0,
IF(CZ$4&lt;'2.1 Kraftwerk allgemein'!$F$16,0,
IF(CZ$4='2.1 Kraftwerk allgemein'!$F$16,'2.5 CAPEX'!$J60/$F57,
IF(CZ$4&lt;'2.1 Kraftwerk allgemein'!$F$16+$F57,
('2.5 CAPEX'!$J60+SUM(OFFSET('2.5 CAPEX'!DE60,0,-MIN(MAX($F57-1-('2.1 Kraftwerk allgemein'!$F$16-'2.1 Kraftwerk allgemein'!$F$15+1),0),COLUMN(CQ57)-1-('2.1 Kraftwerk allgemein'!$F$16-'2.1 Kraftwerk allgemein'!$F$15+1)),1,MIN(MAX($F57-('2.1 Kraftwerk allgemein'!$F$16-'2.1 Kraftwerk allgemein'!$F$15+1),1),COLUMN(CQ57)-('2.1 Kraftwerk allgemein'!$F$16-'2.1 Kraftwerk allgemein'!$F$15+1)))))/$F57,
SUM(OFFSET('2.5 CAPEX'!DE60,0,-MIN($F57-1,COLUMN(CQ57)-1),1,MIN($F57,COLUMN(CQ57))))/$F57)))))),
IF(OR(ISNUMBER($D57)=FALSE,$F57=""),"",
IF(AND('2.5 CAPEX'!$L60&lt;&gt;"x",'2.5 CAPEX'!$M60&lt;&gt;"x"),0,
IF($F57=0,0,
IF(CZ$4&lt;'2.1 Kraftwerk allgemein'!$F$16,0,
IF(CZ$4='2.1 Kraftwerk allgemein'!$F$16,'2.5 CAPEX'!$J60/$F57,
IF(CZ$4&lt;'2.1 Kraftwerk allgemein'!$F$16+$F57,
('2.5 CAPEX'!$J60+SUM(OFFSET('2.5 CAPEX'!DE60,0,-MIN(MAX($F57-1-('2.1 Kraftwerk allgemein'!$F$16-'1.1 Allgemein'!$I$22+1),0),COLUMN(CQ57)-1-('2.1 Kraftwerk allgemein'!$F$16-'1.1 Allgemein'!$I$22+1)),1,MIN(MAX($F57-('2.1 Kraftwerk allgemein'!$F$16-'1.1 Allgemein'!$I$22+1),1),COLUMN(CQ57)-('2.1 Kraftwerk allgemein'!$F$16-'1.1 Allgemein'!$I$22+1)))))/$F57,
SUM(OFFSET('2.5 CAPEX'!DE60,0,-MIN($F57-1,COLUMN(CQ57)-1),1,MIN($F57,COLUMN(CQ57))))/$F57)))))))</f>
        <v>0</v>
      </c>
      <c r="DA57" s="199">
        <f ca="1">IF('2.1 Kraftwerk allgemein'!$F$15&lt;'1.1 Allgemein'!$I$22,
IF(OR(ISNUMBER($D57)=FALSE,$F57=""),"",
IF(AND('2.5 CAPEX'!$L60&lt;&gt;"x",'2.5 CAPEX'!$M60&lt;&gt;"x"),0,
IF($F57=0,0,
IF(DA$4&lt;'2.1 Kraftwerk allgemein'!$F$16,0,
IF(DA$4='2.1 Kraftwerk allgemein'!$F$16,'2.5 CAPEX'!$J60/$F57,
IF(DA$4&lt;'2.1 Kraftwerk allgemein'!$F$16+$F57,
('2.5 CAPEX'!$J60+SUM(OFFSET('2.5 CAPEX'!DF60,0,-MIN(MAX($F57-1-('2.1 Kraftwerk allgemein'!$F$16-'2.1 Kraftwerk allgemein'!$F$15+1),0),COLUMN(CR57)-1-('2.1 Kraftwerk allgemein'!$F$16-'2.1 Kraftwerk allgemein'!$F$15+1)),1,MIN(MAX($F57-('2.1 Kraftwerk allgemein'!$F$16-'2.1 Kraftwerk allgemein'!$F$15+1),1),COLUMN(CR57)-('2.1 Kraftwerk allgemein'!$F$16-'2.1 Kraftwerk allgemein'!$F$15+1)))))/$F57,
SUM(OFFSET('2.5 CAPEX'!DF60,0,-MIN($F57-1,COLUMN(CR57)-1),1,MIN($F57,COLUMN(CR57))))/$F57)))))),
IF(OR(ISNUMBER($D57)=FALSE,$F57=""),"",
IF(AND('2.5 CAPEX'!$L60&lt;&gt;"x",'2.5 CAPEX'!$M60&lt;&gt;"x"),0,
IF($F57=0,0,
IF(DA$4&lt;'2.1 Kraftwerk allgemein'!$F$16,0,
IF(DA$4='2.1 Kraftwerk allgemein'!$F$16,'2.5 CAPEX'!$J60/$F57,
IF(DA$4&lt;'2.1 Kraftwerk allgemein'!$F$16+$F57,
('2.5 CAPEX'!$J60+SUM(OFFSET('2.5 CAPEX'!DF60,0,-MIN(MAX($F57-1-('2.1 Kraftwerk allgemein'!$F$16-'1.1 Allgemein'!$I$22+1),0),COLUMN(CR57)-1-('2.1 Kraftwerk allgemein'!$F$16-'1.1 Allgemein'!$I$22+1)),1,MIN(MAX($F57-('2.1 Kraftwerk allgemein'!$F$16-'1.1 Allgemein'!$I$22+1),1),COLUMN(CR57)-('2.1 Kraftwerk allgemein'!$F$16-'1.1 Allgemein'!$I$22+1)))))/$F57,
SUM(OFFSET('2.5 CAPEX'!DF60,0,-MIN($F57-1,COLUMN(CR57)-1),1,MIN($F57,COLUMN(CR57))))/$F57)))))))</f>
        <v>0</v>
      </c>
      <c r="DB57" s="199">
        <f ca="1">IF('2.1 Kraftwerk allgemein'!$F$15&lt;'1.1 Allgemein'!$I$22,
IF(OR(ISNUMBER($D57)=FALSE,$F57=""),"",
IF(AND('2.5 CAPEX'!$L60&lt;&gt;"x",'2.5 CAPEX'!$M60&lt;&gt;"x"),0,
IF($F57=0,0,
IF(DB$4&lt;'2.1 Kraftwerk allgemein'!$F$16,0,
IF(DB$4='2.1 Kraftwerk allgemein'!$F$16,'2.5 CAPEX'!$J60/$F57,
IF(DB$4&lt;'2.1 Kraftwerk allgemein'!$F$16+$F57,
('2.5 CAPEX'!$J60+SUM(OFFSET('2.5 CAPEX'!DG60,0,-MIN(MAX($F57-1-('2.1 Kraftwerk allgemein'!$F$16-'2.1 Kraftwerk allgemein'!$F$15+1),0),COLUMN(CS57)-1-('2.1 Kraftwerk allgemein'!$F$16-'2.1 Kraftwerk allgemein'!$F$15+1)),1,MIN(MAX($F57-('2.1 Kraftwerk allgemein'!$F$16-'2.1 Kraftwerk allgemein'!$F$15+1),1),COLUMN(CS57)-('2.1 Kraftwerk allgemein'!$F$16-'2.1 Kraftwerk allgemein'!$F$15+1)))))/$F57,
SUM(OFFSET('2.5 CAPEX'!DG60,0,-MIN($F57-1,COLUMN(CS57)-1),1,MIN($F57,COLUMN(CS57))))/$F57)))))),
IF(OR(ISNUMBER($D57)=FALSE,$F57=""),"",
IF(AND('2.5 CAPEX'!$L60&lt;&gt;"x",'2.5 CAPEX'!$M60&lt;&gt;"x"),0,
IF($F57=0,0,
IF(DB$4&lt;'2.1 Kraftwerk allgemein'!$F$16,0,
IF(DB$4='2.1 Kraftwerk allgemein'!$F$16,'2.5 CAPEX'!$J60/$F57,
IF(DB$4&lt;'2.1 Kraftwerk allgemein'!$F$16+$F57,
('2.5 CAPEX'!$J60+SUM(OFFSET('2.5 CAPEX'!DG60,0,-MIN(MAX($F57-1-('2.1 Kraftwerk allgemein'!$F$16-'1.1 Allgemein'!$I$22+1),0),COLUMN(CS57)-1-('2.1 Kraftwerk allgemein'!$F$16-'1.1 Allgemein'!$I$22+1)),1,MIN(MAX($F57-('2.1 Kraftwerk allgemein'!$F$16-'1.1 Allgemein'!$I$22+1),1),COLUMN(CS57)-('2.1 Kraftwerk allgemein'!$F$16-'1.1 Allgemein'!$I$22+1)))))/$F57,
SUM(OFFSET('2.5 CAPEX'!DG60,0,-MIN($F57-1,COLUMN(CS57)-1),1,MIN($F57,COLUMN(CS57))))/$F57)))))))</f>
        <v>0</v>
      </c>
      <c r="DC57" s="199">
        <f ca="1">IF('2.1 Kraftwerk allgemein'!$F$15&lt;'1.1 Allgemein'!$I$22,
IF(OR(ISNUMBER($D57)=FALSE,$F57=""),"",
IF(AND('2.5 CAPEX'!$L60&lt;&gt;"x",'2.5 CAPEX'!$M60&lt;&gt;"x"),0,
IF($F57=0,0,
IF(DC$4&lt;'2.1 Kraftwerk allgemein'!$F$16,0,
IF(DC$4='2.1 Kraftwerk allgemein'!$F$16,'2.5 CAPEX'!$J60/$F57,
IF(DC$4&lt;'2.1 Kraftwerk allgemein'!$F$16+$F57,
('2.5 CAPEX'!$J60+SUM(OFFSET('2.5 CAPEX'!DH60,0,-MIN(MAX($F57-1-('2.1 Kraftwerk allgemein'!$F$16-'2.1 Kraftwerk allgemein'!$F$15+1),0),COLUMN(CT57)-1-('2.1 Kraftwerk allgemein'!$F$16-'2.1 Kraftwerk allgemein'!$F$15+1)),1,MIN(MAX($F57-('2.1 Kraftwerk allgemein'!$F$16-'2.1 Kraftwerk allgemein'!$F$15+1),1),COLUMN(CT57)-('2.1 Kraftwerk allgemein'!$F$16-'2.1 Kraftwerk allgemein'!$F$15+1)))))/$F57,
SUM(OFFSET('2.5 CAPEX'!DH60,0,-MIN($F57-1,COLUMN(CT57)-1),1,MIN($F57,COLUMN(CT57))))/$F57)))))),
IF(OR(ISNUMBER($D57)=FALSE,$F57=""),"",
IF(AND('2.5 CAPEX'!$L60&lt;&gt;"x",'2.5 CAPEX'!$M60&lt;&gt;"x"),0,
IF($F57=0,0,
IF(DC$4&lt;'2.1 Kraftwerk allgemein'!$F$16,0,
IF(DC$4='2.1 Kraftwerk allgemein'!$F$16,'2.5 CAPEX'!$J60/$F57,
IF(DC$4&lt;'2.1 Kraftwerk allgemein'!$F$16+$F57,
('2.5 CAPEX'!$J60+SUM(OFFSET('2.5 CAPEX'!DH60,0,-MIN(MAX($F57-1-('2.1 Kraftwerk allgemein'!$F$16-'1.1 Allgemein'!$I$22+1),0),COLUMN(CT57)-1-('2.1 Kraftwerk allgemein'!$F$16-'1.1 Allgemein'!$I$22+1)),1,MIN(MAX($F57-('2.1 Kraftwerk allgemein'!$F$16-'1.1 Allgemein'!$I$22+1),1),COLUMN(CT57)-('2.1 Kraftwerk allgemein'!$F$16-'1.1 Allgemein'!$I$22+1)))))/$F57,
SUM(OFFSET('2.5 CAPEX'!DH60,0,-MIN($F57-1,COLUMN(CT57)-1),1,MIN($F57,COLUMN(CT57))))/$F57)))))))</f>
        <v>0</v>
      </c>
      <c r="DD57" s="199">
        <f ca="1">IF('2.1 Kraftwerk allgemein'!$F$15&lt;'1.1 Allgemein'!$I$22,
IF(OR(ISNUMBER($D57)=FALSE,$F57=""),"",
IF(AND('2.5 CAPEX'!$L60&lt;&gt;"x",'2.5 CAPEX'!$M60&lt;&gt;"x"),0,
IF($F57=0,0,
IF(DD$4&lt;'2.1 Kraftwerk allgemein'!$F$16,0,
IF(DD$4='2.1 Kraftwerk allgemein'!$F$16,'2.5 CAPEX'!$J60/$F57,
IF(DD$4&lt;'2.1 Kraftwerk allgemein'!$F$16+$F57,
('2.5 CAPEX'!$J60+SUM(OFFSET('2.5 CAPEX'!DI60,0,-MIN(MAX($F57-1-('2.1 Kraftwerk allgemein'!$F$16-'2.1 Kraftwerk allgemein'!$F$15+1),0),COLUMN(CU57)-1-('2.1 Kraftwerk allgemein'!$F$16-'2.1 Kraftwerk allgemein'!$F$15+1)),1,MIN(MAX($F57-('2.1 Kraftwerk allgemein'!$F$16-'2.1 Kraftwerk allgemein'!$F$15+1),1),COLUMN(CU57)-('2.1 Kraftwerk allgemein'!$F$16-'2.1 Kraftwerk allgemein'!$F$15+1)))))/$F57,
SUM(OFFSET('2.5 CAPEX'!DI60,0,-MIN($F57-1,COLUMN(CU57)-1),1,MIN($F57,COLUMN(CU57))))/$F57)))))),
IF(OR(ISNUMBER($D57)=FALSE,$F57=""),"",
IF(AND('2.5 CAPEX'!$L60&lt;&gt;"x",'2.5 CAPEX'!$M60&lt;&gt;"x"),0,
IF($F57=0,0,
IF(DD$4&lt;'2.1 Kraftwerk allgemein'!$F$16,0,
IF(DD$4='2.1 Kraftwerk allgemein'!$F$16,'2.5 CAPEX'!$J60/$F57,
IF(DD$4&lt;'2.1 Kraftwerk allgemein'!$F$16+$F57,
('2.5 CAPEX'!$J60+SUM(OFFSET('2.5 CAPEX'!DI60,0,-MIN(MAX($F57-1-('2.1 Kraftwerk allgemein'!$F$16-'1.1 Allgemein'!$I$22+1),0),COLUMN(CU57)-1-('2.1 Kraftwerk allgemein'!$F$16-'1.1 Allgemein'!$I$22+1)),1,MIN(MAX($F57-('2.1 Kraftwerk allgemein'!$F$16-'1.1 Allgemein'!$I$22+1),1),COLUMN(CU57)-('2.1 Kraftwerk allgemein'!$F$16-'1.1 Allgemein'!$I$22+1)))))/$F57,
SUM(OFFSET('2.5 CAPEX'!DI60,0,-MIN($F57-1,COLUMN(CU57)-1),1,MIN($F57,COLUMN(CU57))))/$F57)))))))</f>
        <v>0</v>
      </c>
      <c r="DE57" s="199">
        <f ca="1">IF('2.1 Kraftwerk allgemein'!$F$15&lt;'1.1 Allgemein'!$I$22,
IF(OR(ISNUMBER($D57)=FALSE,$F57=""),"",
IF(AND('2.5 CAPEX'!$L60&lt;&gt;"x",'2.5 CAPEX'!$M60&lt;&gt;"x"),0,
IF($F57=0,0,
IF(DE$4&lt;'2.1 Kraftwerk allgemein'!$F$16,0,
IF(DE$4='2.1 Kraftwerk allgemein'!$F$16,'2.5 CAPEX'!$J60/$F57,
IF(DE$4&lt;'2.1 Kraftwerk allgemein'!$F$16+$F57,
('2.5 CAPEX'!$J60+SUM(OFFSET('2.5 CAPEX'!DJ60,0,-MIN(MAX($F57-1-('2.1 Kraftwerk allgemein'!$F$16-'2.1 Kraftwerk allgemein'!$F$15+1),0),COLUMN(CV57)-1-('2.1 Kraftwerk allgemein'!$F$16-'2.1 Kraftwerk allgemein'!$F$15+1)),1,MIN(MAX($F57-('2.1 Kraftwerk allgemein'!$F$16-'2.1 Kraftwerk allgemein'!$F$15+1),1),COLUMN(CV57)-('2.1 Kraftwerk allgemein'!$F$16-'2.1 Kraftwerk allgemein'!$F$15+1)))))/$F57,
SUM(OFFSET('2.5 CAPEX'!DJ60,0,-MIN($F57-1,COLUMN(CV57)-1),1,MIN($F57,COLUMN(CV57))))/$F57)))))),
IF(OR(ISNUMBER($D57)=FALSE,$F57=""),"",
IF(AND('2.5 CAPEX'!$L60&lt;&gt;"x",'2.5 CAPEX'!$M60&lt;&gt;"x"),0,
IF($F57=0,0,
IF(DE$4&lt;'2.1 Kraftwerk allgemein'!$F$16,0,
IF(DE$4='2.1 Kraftwerk allgemein'!$F$16,'2.5 CAPEX'!$J60/$F57,
IF(DE$4&lt;'2.1 Kraftwerk allgemein'!$F$16+$F57,
('2.5 CAPEX'!$J60+SUM(OFFSET('2.5 CAPEX'!DJ60,0,-MIN(MAX($F57-1-('2.1 Kraftwerk allgemein'!$F$16-'1.1 Allgemein'!$I$22+1),0),COLUMN(CV57)-1-('2.1 Kraftwerk allgemein'!$F$16-'1.1 Allgemein'!$I$22+1)),1,MIN(MAX($F57-('2.1 Kraftwerk allgemein'!$F$16-'1.1 Allgemein'!$I$22+1),1),COLUMN(CV57)-('2.1 Kraftwerk allgemein'!$F$16-'1.1 Allgemein'!$I$22+1)))))/$F57,
SUM(OFFSET('2.5 CAPEX'!DJ60,0,-MIN($F57-1,COLUMN(CV57)-1),1,MIN($F57,COLUMN(CV57))))/$F57)))))))</f>
        <v>0</v>
      </c>
      <c r="DF57" s="199">
        <f ca="1">IF('2.1 Kraftwerk allgemein'!$F$15&lt;'1.1 Allgemein'!$I$22,
IF(OR(ISNUMBER($D57)=FALSE,$F57=""),"",
IF(AND('2.5 CAPEX'!$L60&lt;&gt;"x",'2.5 CAPEX'!$M60&lt;&gt;"x"),0,
IF($F57=0,0,
IF(DF$4&lt;'2.1 Kraftwerk allgemein'!$F$16,0,
IF(DF$4='2.1 Kraftwerk allgemein'!$F$16,'2.5 CAPEX'!$J60/$F57,
IF(DF$4&lt;'2.1 Kraftwerk allgemein'!$F$16+$F57,
('2.5 CAPEX'!$J60+SUM(OFFSET('2.5 CAPEX'!DK60,0,-MIN(MAX($F57-1-('2.1 Kraftwerk allgemein'!$F$16-'2.1 Kraftwerk allgemein'!$F$15+1),0),COLUMN(CW57)-1-('2.1 Kraftwerk allgemein'!$F$16-'2.1 Kraftwerk allgemein'!$F$15+1)),1,MIN(MAX($F57-('2.1 Kraftwerk allgemein'!$F$16-'2.1 Kraftwerk allgemein'!$F$15+1),1),COLUMN(CW57)-('2.1 Kraftwerk allgemein'!$F$16-'2.1 Kraftwerk allgemein'!$F$15+1)))))/$F57,
SUM(OFFSET('2.5 CAPEX'!DK60,0,-MIN($F57-1,COLUMN(CW57)-1),1,MIN($F57,COLUMN(CW57))))/$F57)))))),
IF(OR(ISNUMBER($D57)=FALSE,$F57=""),"",
IF(AND('2.5 CAPEX'!$L60&lt;&gt;"x",'2.5 CAPEX'!$M60&lt;&gt;"x"),0,
IF($F57=0,0,
IF(DF$4&lt;'2.1 Kraftwerk allgemein'!$F$16,0,
IF(DF$4='2.1 Kraftwerk allgemein'!$F$16,'2.5 CAPEX'!$J60/$F57,
IF(DF$4&lt;'2.1 Kraftwerk allgemein'!$F$16+$F57,
('2.5 CAPEX'!$J60+SUM(OFFSET('2.5 CAPEX'!DK60,0,-MIN(MAX($F57-1-('2.1 Kraftwerk allgemein'!$F$16-'1.1 Allgemein'!$I$22+1),0),COLUMN(CW57)-1-('2.1 Kraftwerk allgemein'!$F$16-'1.1 Allgemein'!$I$22+1)),1,MIN(MAX($F57-('2.1 Kraftwerk allgemein'!$F$16-'1.1 Allgemein'!$I$22+1),1),COLUMN(CW57)-('2.1 Kraftwerk allgemein'!$F$16-'1.1 Allgemein'!$I$22+1)))))/$F57,
SUM(OFFSET('2.5 CAPEX'!DK60,0,-MIN($F57-1,COLUMN(CW57)-1),1,MIN($F57,COLUMN(CW57))))/$F57)))))))</f>
        <v>0</v>
      </c>
    </row>
    <row r="58" spans="1:110" s="200" customFormat="1" ht="14" x14ac:dyDescent="0.3">
      <c r="A58" s="104"/>
      <c r="B58" s="104"/>
      <c r="C58" s="154"/>
      <c r="D58" s="191">
        <f>IF('2.5 CAPEX'!D61&lt;&gt;"",'2.5 CAPEX'!D61,"")</f>
        <v>502</v>
      </c>
      <c r="E58" s="191" t="str">
        <f>IF('2.5 CAPEX'!E61&lt;&gt;"",'2.5 CAPEX'!E61,"")</f>
        <v>Brücken (Holz, Beton, Metall)</v>
      </c>
      <c r="F58" s="196">
        <f>IF('2.5 CAPEX'!F61&lt;&gt;"",'2.5 CAPEX'!F61,"")</f>
        <v>60</v>
      </c>
      <c r="G58" s="197">
        <f ca="1">IF(ISNUMBER(D58)=FALSE,"",INDEX('2.5 CAPEX'!$H:$H,MATCH('3.1 Abschreibung'!$D58,'2.5 CAPEX'!$D:$D,0))+INDEX('2.5 CAPEX'!$J:$J,MATCH('3.1 Abschreibung'!$D58,'2.5 CAPEX'!$D:$D,0)))</f>
        <v>0</v>
      </c>
      <c r="H58" s="197"/>
      <c r="I58" s="198">
        <v>0</v>
      </c>
      <c r="J58" s="199">
        <f ca="1">IF('2.1 Kraftwerk allgemein'!$F$15&lt;'1.1 Allgemein'!$I$22,
IF(OR(ISNUMBER($D58)=FALSE,$F58=""),"",
IF(AND('2.5 CAPEX'!$L61&lt;&gt;"x",'2.5 CAPEX'!$M61&lt;&gt;"x"),0,
IF($F58=0,0,
IF(J$4&lt;'2.1 Kraftwerk allgemein'!$F$16,0,
IF(J$4='2.1 Kraftwerk allgemein'!$F$16,'2.5 CAPEX'!$J61/$F58,
IF(J$4&lt;'2.1 Kraftwerk allgemein'!$F$16+$F58,
('2.5 CAPEX'!$J61+SUM(OFFSET('2.5 CAPEX'!O61,0,-MIN(MAX($F58-1-('2.1 Kraftwerk allgemein'!$F$16-'2.1 Kraftwerk allgemein'!$F$15+1),0),COLUMN(A58)-1-('2.1 Kraftwerk allgemein'!$F$16-'2.1 Kraftwerk allgemein'!$F$15+1)),1,MIN(MAX($F58-('2.1 Kraftwerk allgemein'!$F$16-'2.1 Kraftwerk allgemein'!$F$15+1),1),COLUMN(A58)-('2.1 Kraftwerk allgemein'!$F$16-'2.1 Kraftwerk allgemein'!$F$15+1)))))/$F58,
SUM(OFFSET('2.5 CAPEX'!O61,0,-MIN($F58-1,COLUMN(A58)-1),1,MIN($F58,COLUMN(A58))))/$F58)))))),
IF(OR(ISNUMBER($D58)=FALSE,$F58=""),"",
IF(AND('2.5 CAPEX'!$L61&lt;&gt;"x",'2.5 CAPEX'!$M61&lt;&gt;"x"),0,
IF($F58=0,0,
IF(J$4&lt;'2.1 Kraftwerk allgemein'!$F$16,0,
IF(J$4='2.1 Kraftwerk allgemein'!$F$16,'2.5 CAPEX'!$J61/$F58,
IF(J$4&lt;'2.1 Kraftwerk allgemein'!$F$16+$F58,
('2.5 CAPEX'!$J61+SUM(OFFSET('2.5 CAPEX'!O61,0,-MIN(MAX($F58-1-('2.1 Kraftwerk allgemein'!$F$16-'1.1 Allgemein'!$I$22+1),0),COLUMN(A58)-1-('2.1 Kraftwerk allgemein'!$F$16-'1.1 Allgemein'!$I$22+1)),1,MIN(MAX($F58-('2.1 Kraftwerk allgemein'!$F$16-'1.1 Allgemein'!$I$22+1),1),COLUMN(A58)-('2.1 Kraftwerk allgemein'!$F$16-'1.1 Allgemein'!$I$22+1)))))/$F58,
SUM(OFFSET('2.5 CAPEX'!O61,0,-MIN($F58-1,COLUMN(A58)-1),1,MIN($F58,COLUMN(A58))))/$F58)))))))</f>
        <v>0</v>
      </c>
      <c r="K58" s="199">
        <f ca="1">IF('2.1 Kraftwerk allgemein'!$F$15&lt;'1.1 Allgemein'!$I$22,
IF(OR(ISNUMBER($D58)=FALSE,$F58=""),"",
IF(AND('2.5 CAPEX'!$L61&lt;&gt;"x",'2.5 CAPEX'!$M61&lt;&gt;"x"),0,
IF($F58=0,0,
IF(K$4&lt;'2.1 Kraftwerk allgemein'!$F$16,0,
IF(K$4='2.1 Kraftwerk allgemein'!$F$16,'2.5 CAPEX'!$J61/$F58,
IF(K$4&lt;'2.1 Kraftwerk allgemein'!$F$16+$F58,
('2.5 CAPEX'!$J61+SUM(OFFSET('2.5 CAPEX'!P61,0,-MIN(MAX($F58-1-('2.1 Kraftwerk allgemein'!$F$16-'2.1 Kraftwerk allgemein'!$F$15+1),0),COLUMN(B58)-1-('2.1 Kraftwerk allgemein'!$F$16-'2.1 Kraftwerk allgemein'!$F$15+1)),1,MIN(MAX($F58-('2.1 Kraftwerk allgemein'!$F$16-'2.1 Kraftwerk allgemein'!$F$15+1),1),COLUMN(B58)-('2.1 Kraftwerk allgemein'!$F$16-'2.1 Kraftwerk allgemein'!$F$15+1)))))/$F58,
SUM(OFFSET('2.5 CAPEX'!P61,0,-MIN($F58-1,COLUMN(B58)-1),1,MIN($F58,COLUMN(B58))))/$F58)))))),
IF(OR(ISNUMBER($D58)=FALSE,$F58=""),"",
IF(AND('2.5 CAPEX'!$L61&lt;&gt;"x",'2.5 CAPEX'!$M61&lt;&gt;"x"),0,
IF($F58=0,0,
IF(K$4&lt;'2.1 Kraftwerk allgemein'!$F$16,0,
IF(K$4='2.1 Kraftwerk allgemein'!$F$16,'2.5 CAPEX'!$J61/$F58,
IF(K$4&lt;'2.1 Kraftwerk allgemein'!$F$16+$F58,
('2.5 CAPEX'!$J61+SUM(OFFSET('2.5 CAPEX'!P61,0,-MIN(MAX($F58-1-('2.1 Kraftwerk allgemein'!$F$16-'1.1 Allgemein'!$I$22+1),0),COLUMN(B58)-1-('2.1 Kraftwerk allgemein'!$F$16-'1.1 Allgemein'!$I$22+1)),1,MIN(MAX($F58-('2.1 Kraftwerk allgemein'!$F$16-'1.1 Allgemein'!$I$22+1),1),COLUMN(B58)-('2.1 Kraftwerk allgemein'!$F$16-'1.1 Allgemein'!$I$22+1)))))/$F58,
SUM(OFFSET('2.5 CAPEX'!P61,0,-MIN($F58-1,COLUMN(B58)-1),1,MIN($F58,COLUMN(B58))))/$F58)))))))</f>
        <v>0</v>
      </c>
      <c r="L58" s="199">
        <f ca="1">IF('2.1 Kraftwerk allgemein'!$F$15&lt;'1.1 Allgemein'!$I$22,
IF(OR(ISNUMBER($D58)=FALSE,$F58=""),"",
IF(AND('2.5 CAPEX'!$L61&lt;&gt;"x",'2.5 CAPEX'!$M61&lt;&gt;"x"),0,
IF($F58=0,0,
IF(L$4&lt;'2.1 Kraftwerk allgemein'!$F$16,0,
IF(L$4='2.1 Kraftwerk allgemein'!$F$16,'2.5 CAPEX'!$J61/$F58,
IF(L$4&lt;'2.1 Kraftwerk allgemein'!$F$16+$F58,
('2.5 CAPEX'!$J61+SUM(OFFSET('2.5 CAPEX'!Q61,0,-MIN(MAX($F58-1-('2.1 Kraftwerk allgemein'!$F$16-'2.1 Kraftwerk allgemein'!$F$15+1),0),COLUMN(C58)-1-('2.1 Kraftwerk allgemein'!$F$16-'2.1 Kraftwerk allgemein'!$F$15+1)),1,MIN(MAX($F58-('2.1 Kraftwerk allgemein'!$F$16-'2.1 Kraftwerk allgemein'!$F$15+1),1),COLUMN(C58)-('2.1 Kraftwerk allgemein'!$F$16-'2.1 Kraftwerk allgemein'!$F$15+1)))))/$F58,
SUM(OFFSET('2.5 CAPEX'!Q61,0,-MIN($F58-1,COLUMN(C58)-1),1,MIN($F58,COLUMN(C58))))/$F58)))))),
IF(OR(ISNUMBER($D58)=FALSE,$F58=""),"",
IF(AND('2.5 CAPEX'!$L61&lt;&gt;"x",'2.5 CAPEX'!$M61&lt;&gt;"x"),0,
IF($F58=0,0,
IF(L$4&lt;'2.1 Kraftwerk allgemein'!$F$16,0,
IF(L$4='2.1 Kraftwerk allgemein'!$F$16,'2.5 CAPEX'!$J61/$F58,
IF(L$4&lt;'2.1 Kraftwerk allgemein'!$F$16+$F58,
('2.5 CAPEX'!$J61+SUM(OFFSET('2.5 CAPEX'!Q61,0,-MIN(MAX($F58-1-('2.1 Kraftwerk allgemein'!$F$16-'1.1 Allgemein'!$I$22+1),0),COLUMN(C58)-1-('2.1 Kraftwerk allgemein'!$F$16-'1.1 Allgemein'!$I$22+1)),1,MIN(MAX($F58-('2.1 Kraftwerk allgemein'!$F$16-'1.1 Allgemein'!$I$22+1),1),COLUMN(C58)-('2.1 Kraftwerk allgemein'!$F$16-'1.1 Allgemein'!$I$22+1)))))/$F58,
SUM(OFFSET('2.5 CAPEX'!Q61,0,-MIN($F58-1,COLUMN(C58)-1),1,MIN($F58,COLUMN(C58))))/$F58)))))))</f>
        <v>0</v>
      </c>
      <c r="M58" s="199">
        <f ca="1">IF('2.1 Kraftwerk allgemein'!$F$15&lt;'1.1 Allgemein'!$I$22,
IF(OR(ISNUMBER($D58)=FALSE,$F58=""),"",
IF(AND('2.5 CAPEX'!$L61&lt;&gt;"x",'2.5 CAPEX'!$M61&lt;&gt;"x"),0,
IF($F58=0,0,
IF(M$4&lt;'2.1 Kraftwerk allgemein'!$F$16,0,
IF(M$4='2.1 Kraftwerk allgemein'!$F$16,'2.5 CAPEX'!$J61/$F58,
IF(M$4&lt;'2.1 Kraftwerk allgemein'!$F$16+$F58,
('2.5 CAPEX'!$J61+SUM(OFFSET('2.5 CAPEX'!R61,0,-MIN(MAX($F58-1-('2.1 Kraftwerk allgemein'!$F$16-'2.1 Kraftwerk allgemein'!$F$15+1),0),COLUMN(D58)-1-('2.1 Kraftwerk allgemein'!$F$16-'2.1 Kraftwerk allgemein'!$F$15+1)),1,MIN(MAX($F58-('2.1 Kraftwerk allgemein'!$F$16-'2.1 Kraftwerk allgemein'!$F$15+1),1),COLUMN(D58)-('2.1 Kraftwerk allgemein'!$F$16-'2.1 Kraftwerk allgemein'!$F$15+1)))))/$F58,
SUM(OFFSET('2.5 CAPEX'!R61,0,-MIN($F58-1,COLUMN(D58)-1),1,MIN($F58,COLUMN(D58))))/$F58)))))),
IF(OR(ISNUMBER($D58)=FALSE,$F58=""),"",
IF(AND('2.5 CAPEX'!$L61&lt;&gt;"x",'2.5 CAPEX'!$M61&lt;&gt;"x"),0,
IF($F58=0,0,
IF(M$4&lt;'2.1 Kraftwerk allgemein'!$F$16,0,
IF(M$4='2.1 Kraftwerk allgemein'!$F$16,'2.5 CAPEX'!$J61/$F58,
IF(M$4&lt;'2.1 Kraftwerk allgemein'!$F$16+$F58,
('2.5 CAPEX'!$J61+SUM(OFFSET('2.5 CAPEX'!R61,0,-MIN(MAX($F58-1-('2.1 Kraftwerk allgemein'!$F$16-'1.1 Allgemein'!$I$22+1),0),COLUMN(D58)-1-('2.1 Kraftwerk allgemein'!$F$16-'1.1 Allgemein'!$I$22+1)),1,MIN(MAX($F58-('2.1 Kraftwerk allgemein'!$F$16-'1.1 Allgemein'!$I$22+1),1),COLUMN(D58)-('2.1 Kraftwerk allgemein'!$F$16-'1.1 Allgemein'!$I$22+1)))))/$F58,
SUM(OFFSET('2.5 CAPEX'!R61,0,-MIN($F58-1,COLUMN(D58)-1),1,MIN($F58,COLUMN(D58))))/$F58)))))))</f>
        <v>0</v>
      </c>
      <c r="N58" s="199">
        <f ca="1">IF('2.1 Kraftwerk allgemein'!$F$15&lt;'1.1 Allgemein'!$I$22,
IF(OR(ISNUMBER($D58)=FALSE,$F58=""),"",
IF(AND('2.5 CAPEX'!$L61&lt;&gt;"x",'2.5 CAPEX'!$M61&lt;&gt;"x"),0,
IF($F58=0,0,
IF(N$4&lt;'2.1 Kraftwerk allgemein'!$F$16,0,
IF(N$4='2.1 Kraftwerk allgemein'!$F$16,'2.5 CAPEX'!$J61/$F58,
IF(N$4&lt;'2.1 Kraftwerk allgemein'!$F$16+$F58,
('2.5 CAPEX'!$J61+SUM(OFFSET('2.5 CAPEX'!S61,0,-MIN(MAX($F58-1-('2.1 Kraftwerk allgemein'!$F$16-'2.1 Kraftwerk allgemein'!$F$15+1),0),COLUMN(E58)-1-('2.1 Kraftwerk allgemein'!$F$16-'2.1 Kraftwerk allgemein'!$F$15+1)),1,MIN(MAX($F58-('2.1 Kraftwerk allgemein'!$F$16-'2.1 Kraftwerk allgemein'!$F$15+1),1),COLUMN(E58)-('2.1 Kraftwerk allgemein'!$F$16-'2.1 Kraftwerk allgemein'!$F$15+1)))))/$F58,
SUM(OFFSET('2.5 CAPEX'!S61,0,-MIN($F58-1,COLUMN(E58)-1),1,MIN($F58,COLUMN(E58))))/$F58)))))),
IF(OR(ISNUMBER($D58)=FALSE,$F58=""),"",
IF(AND('2.5 CAPEX'!$L61&lt;&gt;"x",'2.5 CAPEX'!$M61&lt;&gt;"x"),0,
IF($F58=0,0,
IF(N$4&lt;'2.1 Kraftwerk allgemein'!$F$16,0,
IF(N$4='2.1 Kraftwerk allgemein'!$F$16,'2.5 CAPEX'!$J61/$F58,
IF(N$4&lt;'2.1 Kraftwerk allgemein'!$F$16+$F58,
('2.5 CAPEX'!$J61+SUM(OFFSET('2.5 CAPEX'!S61,0,-MIN(MAX($F58-1-('2.1 Kraftwerk allgemein'!$F$16-'1.1 Allgemein'!$I$22+1),0),COLUMN(E58)-1-('2.1 Kraftwerk allgemein'!$F$16-'1.1 Allgemein'!$I$22+1)),1,MIN(MAX($F58-('2.1 Kraftwerk allgemein'!$F$16-'1.1 Allgemein'!$I$22+1),1),COLUMN(E58)-('2.1 Kraftwerk allgemein'!$F$16-'1.1 Allgemein'!$I$22+1)))))/$F58,
SUM(OFFSET('2.5 CAPEX'!S61,0,-MIN($F58-1,COLUMN(E58)-1),1,MIN($F58,COLUMN(E58))))/$F58)))))))</f>
        <v>0</v>
      </c>
      <c r="O58" s="199">
        <f ca="1">IF('2.1 Kraftwerk allgemein'!$F$15&lt;'1.1 Allgemein'!$I$22,
IF(OR(ISNUMBER($D58)=FALSE,$F58=""),"",
IF(AND('2.5 CAPEX'!$L61&lt;&gt;"x",'2.5 CAPEX'!$M61&lt;&gt;"x"),0,
IF($F58=0,0,
IF(O$4&lt;'2.1 Kraftwerk allgemein'!$F$16,0,
IF(O$4='2.1 Kraftwerk allgemein'!$F$16,'2.5 CAPEX'!$J61/$F58,
IF(O$4&lt;'2.1 Kraftwerk allgemein'!$F$16+$F58,
('2.5 CAPEX'!$J61+SUM(OFFSET('2.5 CAPEX'!T61,0,-MIN(MAX($F58-1-('2.1 Kraftwerk allgemein'!$F$16-'2.1 Kraftwerk allgemein'!$F$15+1),0),COLUMN(F58)-1-('2.1 Kraftwerk allgemein'!$F$16-'2.1 Kraftwerk allgemein'!$F$15+1)),1,MIN(MAX($F58-('2.1 Kraftwerk allgemein'!$F$16-'2.1 Kraftwerk allgemein'!$F$15+1),1),COLUMN(F58)-('2.1 Kraftwerk allgemein'!$F$16-'2.1 Kraftwerk allgemein'!$F$15+1)))))/$F58,
SUM(OFFSET('2.5 CAPEX'!T61,0,-MIN($F58-1,COLUMN(F58)-1),1,MIN($F58,COLUMN(F58))))/$F58)))))),
IF(OR(ISNUMBER($D58)=FALSE,$F58=""),"",
IF(AND('2.5 CAPEX'!$L61&lt;&gt;"x",'2.5 CAPEX'!$M61&lt;&gt;"x"),0,
IF($F58=0,0,
IF(O$4&lt;'2.1 Kraftwerk allgemein'!$F$16,0,
IF(O$4='2.1 Kraftwerk allgemein'!$F$16,'2.5 CAPEX'!$J61/$F58,
IF(O$4&lt;'2.1 Kraftwerk allgemein'!$F$16+$F58,
('2.5 CAPEX'!$J61+SUM(OFFSET('2.5 CAPEX'!T61,0,-MIN(MAX($F58-1-('2.1 Kraftwerk allgemein'!$F$16-'1.1 Allgemein'!$I$22+1),0),COLUMN(F58)-1-('2.1 Kraftwerk allgemein'!$F$16-'1.1 Allgemein'!$I$22+1)),1,MIN(MAX($F58-('2.1 Kraftwerk allgemein'!$F$16-'1.1 Allgemein'!$I$22+1),1),COLUMN(F58)-('2.1 Kraftwerk allgemein'!$F$16-'1.1 Allgemein'!$I$22+1)))))/$F58,
SUM(OFFSET('2.5 CAPEX'!T61,0,-MIN($F58-1,COLUMN(F58)-1),1,MIN($F58,COLUMN(F58))))/$F58)))))))</f>
        <v>0</v>
      </c>
      <c r="P58" s="199">
        <f ca="1">IF('2.1 Kraftwerk allgemein'!$F$15&lt;'1.1 Allgemein'!$I$22,
IF(OR(ISNUMBER($D58)=FALSE,$F58=""),"",
IF(AND('2.5 CAPEX'!$L61&lt;&gt;"x",'2.5 CAPEX'!$M61&lt;&gt;"x"),0,
IF($F58=0,0,
IF(P$4&lt;'2.1 Kraftwerk allgemein'!$F$16,0,
IF(P$4='2.1 Kraftwerk allgemein'!$F$16,'2.5 CAPEX'!$J61/$F58,
IF(P$4&lt;'2.1 Kraftwerk allgemein'!$F$16+$F58,
('2.5 CAPEX'!$J61+SUM(OFFSET('2.5 CAPEX'!U61,0,-MIN(MAX($F58-1-('2.1 Kraftwerk allgemein'!$F$16-'2.1 Kraftwerk allgemein'!$F$15+1),0),COLUMN(G58)-1-('2.1 Kraftwerk allgemein'!$F$16-'2.1 Kraftwerk allgemein'!$F$15+1)),1,MIN(MAX($F58-('2.1 Kraftwerk allgemein'!$F$16-'2.1 Kraftwerk allgemein'!$F$15+1),1),COLUMN(G58)-('2.1 Kraftwerk allgemein'!$F$16-'2.1 Kraftwerk allgemein'!$F$15+1)))))/$F58,
SUM(OFFSET('2.5 CAPEX'!U61,0,-MIN($F58-1,COLUMN(G58)-1),1,MIN($F58,COLUMN(G58))))/$F58)))))),
IF(OR(ISNUMBER($D58)=FALSE,$F58=""),"",
IF(AND('2.5 CAPEX'!$L61&lt;&gt;"x",'2.5 CAPEX'!$M61&lt;&gt;"x"),0,
IF($F58=0,0,
IF(P$4&lt;'2.1 Kraftwerk allgemein'!$F$16,0,
IF(P$4='2.1 Kraftwerk allgemein'!$F$16,'2.5 CAPEX'!$J61/$F58,
IF(P$4&lt;'2.1 Kraftwerk allgemein'!$F$16+$F58,
('2.5 CAPEX'!$J61+SUM(OFFSET('2.5 CAPEX'!U61,0,-MIN(MAX($F58-1-('2.1 Kraftwerk allgemein'!$F$16-'1.1 Allgemein'!$I$22+1),0),COLUMN(G58)-1-('2.1 Kraftwerk allgemein'!$F$16-'1.1 Allgemein'!$I$22+1)),1,MIN(MAX($F58-('2.1 Kraftwerk allgemein'!$F$16-'1.1 Allgemein'!$I$22+1),1),COLUMN(G58)-('2.1 Kraftwerk allgemein'!$F$16-'1.1 Allgemein'!$I$22+1)))))/$F58,
SUM(OFFSET('2.5 CAPEX'!U61,0,-MIN($F58-1,COLUMN(G58)-1),1,MIN($F58,COLUMN(G58))))/$F58)))))))</f>
        <v>0</v>
      </c>
      <c r="Q58" s="199">
        <f ca="1">IF('2.1 Kraftwerk allgemein'!$F$15&lt;'1.1 Allgemein'!$I$22,
IF(OR(ISNUMBER($D58)=FALSE,$F58=""),"",
IF(AND('2.5 CAPEX'!$L61&lt;&gt;"x",'2.5 CAPEX'!$M61&lt;&gt;"x"),0,
IF($F58=0,0,
IF(Q$4&lt;'2.1 Kraftwerk allgemein'!$F$16,0,
IF(Q$4='2.1 Kraftwerk allgemein'!$F$16,'2.5 CAPEX'!$J61/$F58,
IF(Q$4&lt;'2.1 Kraftwerk allgemein'!$F$16+$F58,
('2.5 CAPEX'!$J61+SUM(OFFSET('2.5 CAPEX'!V61,0,-MIN(MAX($F58-1-('2.1 Kraftwerk allgemein'!$F$16-'2.1 Kraftwerk allgemein'!$F$15+1),0),COLUMN(H58)-1-('2.1 Kraftwerk allgemein'!$F$16-'2.1 Kraftwerk allgemein'!$F$15+1)),1,MIN(MAX($F58-('2.1 Kraftwerk allgemein'!$F$16-'2.1 Kraftwerk allgemein'!$F$15+1),1),COLUMN(H58)-('2.1 Kraftwerk allgemein'!$F$16-'2.1 Kraftwerk allgemein'!$F$15+1)))))/$F58,
SUM(OFFSET('2.5 CAPEX'!V61,0,-MIN($F58-1,COLUMN(H58)-1),1,MIN($F58,COLUMN(H58))))/$F58)))))),
IF(OR(ISNUMBER($D58)=FALSE,$F58=""),"",
IF(AND('2.5 CAPEX'!$L61&lt;&gt;"x",'2.5 CAPEX'!$M61&lt;&gt;"x"),0,
IF($F58=0,0,
IF(Q$4&lt;'2.1 Kraftwerk allgemein'!$F$16,0,
IF(Q$4='2.1 Kraftwerk allgemein'!$F$16,'2.5 CAPEX'!$J61/$F58,
IF(Q$4&lt;'2.1 Kraftwerk allgemein'!$F$16+$F58,
('2.5 CAPEX'!$J61+SUM(OFFSET('2.5 CAPEX'!V61,0,-MIN(MAX($F58-1-('2.1 Kraftwerk allgemein'!$F$16-'1.1 Allgemein'!$I$22+1),0),COLUMN(H58)-1-('2.1 Kraftwerk allgemein'!$F$16-'1.1 Allgemein'!$I$22+1)),1,MIN(MAX($F58-('2.1 Kraftwerk allgemein'!$F$16-'1.1 Allgemein'!$I$22+1),1),COLUMN(H58)-('2.1 Kraftwerk allgemein'!$F$16-'1.1 Allgemein'!$I$22+1)))))/$F58,
SUM(OFFSET('2.5 CAPEX'!V61,0,-MIN($F58-1,COLUMN(H58)-1),1,MIN($F58,COLUMN(H58))))/$F58)))))))</f>
        <v>0</v>
      </c>
      <c r="R58" s="199">
        <f ca="1">IF('2.1 Kraftwerk allgemein'!$F$15&lt;'1.1 Allgemein'!$I$22,
IF(OR(ISNUMBER($D58)=FALSE,$F58=""),"",
IF(AND('2.5 CAPEX'!$L61&lt;&gt;"x",'2.5 CAPEX'!$M61&lt;&gt;"x"),0,
IF($F58=0,0,
IF(R$4&lt;'2.1 Kraftwerk allgemein'!$F$16,0,
IF(R$4='2.1 Kraftwerk allgemein'!$F$16,'2.5 CAPEX'!$J61/$F58,
IF(R$4&lt;'2.1 Kraftwerk allgemein'!$F$16+$F58,
('2.5 CAPEX'!$J61+SUM(OFFSET('2.5 CAPEX'!W61,0,-MIN(MAX($F58-1-('2.1 Kraftwerk allgemein'!$F$16-'2.1 Kraftwerk allgemein'!$F$15+1),0),COLUMN(I58)-1-('2.1 Kraftwerk allgemein'!$F$16-'2.1 Kraftwerk allgemein'!$F$15+1)),1,MIN(MAX($F58-('2.1 Kraftwerk allgemein'!$F$16-'2.1 Kraftwerk allgemein'!$F$15+1),1),COLUMN(I58)-('2.1 Kraftwerk allgemein'!$F$16-'2.1 Kraftwerk allgemein'!$F$15+1)))))/$F58,
SUM(OFFSET('2.5 CAPEX'!W61,0,-MIN($F58-1,COLUMN(I58)-1),1,MIN($F58,COLUMN(I58))))/$F58)))))),
IF(OR(ISNUMBER($D58)=FALSE,$F58=""),"",
IF(AND('2.5 CAPEX'!$L61&lt;&gt;"x",'2.5 CAPEX'!$M61&lt;&gt;"x"),0,
IF($F58=0,0,
IF(R$4&lt;'2.1 Kraftwerk allgemein'!$F$16,0,
IF(R$4='2.1 Kraftwerk allgemein'!$F$16,'2.5 CAPEX'!$J61/$F58,
IF(R$4&lt;'2.1 Kraftwerk allgemein'!$F$16+$F58,
('2.5 CAPEX'!$J61+SUM(OFFSET('2.5 CAPEX'!W61,0,-MIN(MAX($F58-1-('2.1 Kraftwerk allgemein'!$F$16-'1.1 Allgemein'!$I$22+1),0),COLUMN(I58)-1-('2.1 Kraftwerk allgemein'!$F$16-'1.1 Allgemein'!$I$22+1)),1,MIN(MAX($F58-('2.1 Kraftwerk allgemein'!$F$16-'1.1 Allgemein'!$I$22+1),1),COLUMN(I58)-('2.1 Kraftwerk allgemein'!$F$16-'1.1 Allgemein'!$I$22+1)))))/$F58,
SUM(OFFSET('2.5 CAPEX'!W61,0,-MIN($F58-1,COLUMN(I58)-1),1,MIN($F58,COLUMN(I58))))/$F58)))))))</f>
        <v>0</v>
      </c>
      <c r="S58" s="199">
        <f ca="1">IF('2.1 Kraftwerk allgemein'!$F$15&lt;'1.1 Allgemein'!$I$22,
IF(OR(ISNUMBER($D58)=FALSE,$F58=""),"",
IF(AND('2.5 CAPEX'!$L61&lt;&gt;"x",'2.5 CAPEX'!$M61&lt;&gt;"x"),0,
IF($F58=0,0,
IF(S$4&lt;'2.1 Kraftwerk allgemein'!$F$16,0,
IF(S$4='2.1 Kraftwerk allgemein'!$F$16,'2.5 CAPEX'!$J61/$F58,
IF(S$4&lt;'2.1 Kraftwerk allgemein'!$F$16+$F58,
('2.5 CAPEX'!$J61+SUM(OFFSET('2.5 CAPEX'!X61,0,-MIN(MAX($F58-1-('2.1 Kraftwerk allgemein'!$F$16-'2.1 Kraftwerk allgemein'!$F$15+1),0),COLUMN(J58)-1-('2.1 Kraftwerk allgemein'!$F$16-'2.1 Kraftwerk allgemein'!$F$15+1)),1,MIN(MAX($F58-('2.1 Kraftwerk allgemein'!$F$16-'2.1 Kraftwerk allgemein'!$F$15+1),1),COLUMN(J58)-('2.1 Kraftwerk allgemein'!$F$16-'2.1 Kraftwerk allgemein'!$F$15+1)))))/$F58,
SUM(OFFSET('2.5 CAPEX'!X61,0,-MIN($F58-1,COLUMN(J58)-1),1,MIN($F58,COLUMN(J58))))/$F58)))))),
IF(OR(ISNUMBER($D58)=FALSE,$F58=""),"",
IF(AND('2.5 CAPEX'!$L61&lt;&gt;"x",'2.5 CAPEX'!$M61&lt;&gt;"x"),0,
IF($F58=0,0,
IF(S$4&lt;'2.1 Kraftwerk allgemein'!$F$16,0,
IF(S$4='2.1 Kraftwerk allgemein'!$F$16,'2.5 CAPEX'!$J61/$F58,
IF(S$4&lt;'2.1 Kraftwerk allgemein'!$F$16+$F58,
('2.5 CAPEX'!$J61+SUM(OFFSET('2.5 CAPEX'!X61,0,-MIN(MAX($F58-1-('2.1 Kraftwerk allgemein'!$F$16-'1.1 Allgemein'!$I$22+1),0),COLUMN(J58)-1-('2.1 Kraftwerk allgemein'!$F$16-'1.1 Allgemein'!$I$22+1)),1,MIN(MAX($F58-('2.1 Kraftwerk allgemein'!$F$16-'1.1 Allgemein'!$I$22+1),1),COLUMN(J58)-('2.1 Kraftwerk allgemein'!$F$16-'1.1 Allgemein'!$I$22+1)))))/$F58,
SUM(OFFSET('2.5 CAPEX'!X61,0,-MIN($F58-1,COLUMN(J58)-1),1,MIN($F58,COLUMN(J58))))/$F58)))))))</f>
        <v>0</v>
      </c>
      <c r="T58" s="199">
        <f ca="1">IF('2.1 Kraftwerk allgemein'!$F$15&lt;'1.1 Allgemein'!$I$22,
IF(OR(ISNUMBER($D58)=FALSE,$F58=""),"",
IF(AND('2.5 CAPEX'!$L61&lt;&gt;"x",'2.5 CAPEX'!$M61&lt;&gt;"x"),0,
IF($F58=0,0,
IF(T$4&lt;'2.1 Kraftwerk allgemein'!$F$16,0,
IF(T$4='2.1 Kraftwerk allgemein'!$F$16,'2.5 CAPEX'!$J61/$F58,
IF(T$4&lt;'2.1 Kraftwerk allgemein'!$F$16+$F58,
('2.5 CAPEX'!$J61+SUM(OFFSET('2.5 CAPEX'!Y61,0,-MIN(MAX($F58-1-('2.1 Kraftwerk allgemein'!$F$16-'2.1 Kraftwerk allgemein'!$F$15+1),0),COLUMN(K58)-1-('2.1 Kraftwerk allgemein'!$F$16-'2.1 Kraftwerk allgemein'!$F$15+1)),1,MIN(MAX($F58-('2.1 Kraftwerk allgemein'!$F$16-'2.1 Kraftwerk allgemein'!$F$15+1),1),COLUMN(K58)-('2.1 Kraftwerk allgemein'!$F$16-'2.1 Kraftwerk allgemein'!$F$15+1)))))/$F58,
SUM(OFFSET('2.5 CAPEX'!Y61,0,-MIN($F58-1,COLUMN(K58)-1),1,MIN($F58,COLUMN(K58))))/$F58)))))),
IF(OR(ISNUMBER($D58)=FALSE,$F58=""),"",
IF(AND('2.5 CAPEX'!$L61&lt;&gt;"x",'2.5 CAPEX'!$M61&lt;&gt;"x"),0,
IF($F58=0,0,
IF(T$4&lt;'2.1 Kraftwerk allgemein'!$F$16,0,
IF(T$4='2.1 Kraftwerk allgemein'!$F$16,'2.5 CAPEX'!$J61/$F58,
IF(T$4&lt;'2.1 Kraftwerk allgemein'!$F$16+$F58,
('2.5 CAPEX'!$J61+SUM(OFFSET('2.5 CAPEX'!Y61,0,-MIN(MAX($F58-1-('2.1 Kraftwerk allgemein'!$F$16-'1.1 Allgemein'!$I$22+1),0),COLUMN(K58)-1-('2.1 Kraftwerk allgemein'!$F$16-'1.1 Allgemein'!$I$22+1)),1,MIN(MAX($F58-('2.1 Kraftwerk allgemein'!$F$16-'1.1 Allgemein'!$I$22+1),1),COLUMN(K58)-('2.1 Kraftwerk allgemein'!$F$16-'1.1 Allgemein'!$I$22+1)))))/$F58,
SUM(OFFSET('2.5 CAPEX'!Y61,0,-MIN($F58-1,COLUMN(K58)-1),1,MIN($F58,COLUMN(K58))))/$F58)))))))</f>
        <v>0</v>
      </c>
      <c r="U58" s="199">
        <f ca="1">IF('2.1 Kraftwerk allgemein'!$F$15&lt;'1.1 Allgemein'!$I$22,
IF(OR(ISNUMBER($D58)=FALSE,$F58=""),"",
IF(AND('2.5 CAPEX'!$L61&lt;&gt;"x",'2.5 CAPEX'!$M61&lt;&gt;"x"),0,
IF($F58=0,0,
IF(U$4&lt;'2.1 Kraftwerk allgemein'!$F$16,0,
IF(U$4='2.1 Kraftwerk allgemein'!$F$16,'2.5 CAPEX'!$J61/$F58,
IF(U$4&lt;'2.1 Kraftwerk allgemein'!$F$16+$F58,
('2.5 CAPEX'!$J61+SUM(OFFSET('2.5 CAPEX'!Z61,0,-MIN(MAX($F58-1-('2.1 Kraftwerk allgemein'!$F$16-'2.1 Kraftwerk allgemein'!$F$15+1),0),COLUMN(L58)-1-('2.1 Kraftwerk allgemein'!$F$16-'2.1 Kraftwerk allgemein'!$F$15+1)),1,MIN(MAX($F58-('2.1 Kraftwerk allgemein'!$F$16-'2.1 Kraftwerk allgemein'!$F$15+1),1),COLUMN(L58)-('2.1 Kraftwerk allgemein'!$F$16-'2.1 Kraftwerk allgemein'!$F$15+1)))))/$F58,
SUM(OFFSET('2.5 CAPEX'!Z61,0,-MIN($F58-1,COLUMN(L58)-1),1,MIN($F58,COLUMN(L58))))/$F58)))))),
IF(OR(ISNUMBER($D58)=FALSE,$F58=""),"",
IF(AND('2.5 CAPEX'!$L61&lt;&gt;"x",'2.5 CAPEX'!$M61&lt;&gt;"x"),0,
IF($F58=0,0,
IF(U$4&lt;'2.1 Kraftwerk allgemein'!$F$16,0,
IF(U$4='2.1 Kraftwerk allgemein'!$F$16,'2.5 CAPEX'!$J61/$F58,
IF(U$4&lt;'2.1 Kraftwerk allgemein'!$F$16+$F58,
('2.5 CAPEX'!$J61+SUM(OFFSET('2.5 CAPEX'!Z61,0,-MIN(MAX($F58-1-('2.1 Kraftwerk allgemein'!$F$16-'1.1 Allgemein'!$I$22+1),0),COLUMN(L58)-1-('2.1 Kraftwerk allgemein'!$F$16-'1.1 Allgemein'!$I$22+1)),1,MIN(MAX($F58-('2.1 Kraftwerk allgemein'!$F$16-'1.1 Allgemein'!$I$22+1),1),COLUMN(L58)-('2.1 Kraftwerk allgemein'!$F$16-'1.1 Allgemein'!$I$22+1)))))/$F58,
SUM(OFFSET('2.5 CAPEX'!Z61,0,-MIN($F58-1,COLUMN(L58)-1),1,MIN($F58,COLUMN(L58))))/$F58)))))))</f>
        <v>0</v>
      </c>
      <c r="V58" s="199">
        <f ca="1">IF('2.1 Kraftwerk allgemein'!$F$15&lt;'1.1 Allgemein'!$I$22,
IF(OR(ISNUMBER($D58)=FALSE,$F58=""),"",
IF(AND('2.5 CAPEX'!$L61&lt;&gt;"x",'2.5 CAPEX'!$M61&lt;&gt;"x"),0,
IF($F58=0,0,
IF(V$4&lt;'2.1 Kraftwerk allgemein'!$F$16,0,
IF(V$4='2.1 Kraftwerk allgemein'!$F$16,'2.5 CAPEX'!$J61/$F58,
IF(V$4&lt;'2.1 Kraftwerk allgemein'!$F$16+$F58,
('2.5 CAPEX'!$J61+SUM(OFFSET('2.5 CAPEX'!AA61,0,-MIN(MAX($F58-1-('2.1 Kraftwerk allgemein'!$F$16-'2.1 Kraftwerk allgemein'!$F$15+1),0),COLUMN(M58)-1-('2.1 Kraftwerk allgemein'!$F$16-'2.1 Kraftwerk allgemein'!$F$15+1)),1,MIN(MAX($F58-('2.1 Kraftwerk allgemein'!$F$16-'2.1 Kraftwerk allgemein'!$F$15+1),1),COLUMN(M58)-('2.1 Kraftwerk allgemein'!$F$16-'2.1 Kraftwerk allgemein'!$F$15+1)))))/$F58,
SUM(OFFSET('2.5 CAPEX'!AA61,0,-MIN($F58-1,COLUMN(M58)-1),1,MIN($F58,COLUMN(M58))))/$F58)))))),
IF(OR(ISNUMBER($D58)=FALSE,$F58=""),"",
IF(AND('2.5 CAPEX'!$L61&lt;&gt;"x",'2.5 CAPEX'!$M61&lt;&gt;"x"),0,
IF($F58=0,0,
IF(V$4&lt;'2.1 Kraftwerk allgemein'!$F$16,0,
IF(V$4='2.1 Kraftwerk allgemein'!$F$16,'2.5 CAPEX'!$J61/$F58,
IF(V$4&lt;'2.1 Kraftwerk allgemein'!$F$16+$F58,
('2.5 CAPEX'!$J61+SUM(OFFSET('2.5 CAPEX'!AA61,0,-MIN(MAX($F58-1-('2.1 Kraftwerk allgemein'!$F$16-'1.1 Allgemein'!$I$22+1),0),COLUMN(M58)-1-('2.1 Kraftwerk allgemein'!$F$16-'1.1 Allgemein'!$I$22+1)),1,MIN(MAX($F58-('2.1 Kraftwerk allgemein'!$F$16-'1.1 Allgemein'!$I$22+1),1),COLUMN(M58)-('2.1 Kraftwerk allgemein'!$F$16-'1.1 Allgemein'!$I$22+1)))))/$F58,
SUM(OFFSET('2.5 CAPEX'!AA61,0,-MIN($F58-1,COLUMN(M58)-1),1,MIN($F58,COLUMN(M58))))/$F58)))))))</f>
        <v>0</v>
      </c>
      <c r="W58" s="199">
        <f ca="1">IF('2.1 Kraftwerk allgemein'!$F$15&lt;'1.1 Allgemein'!$I$22,
IF(OR(ISNUMBER($D58)=FALSE,$F58=""),"",
IF(AND('2.5 CAPEX'!$L61&lt;&gt;"x",'2.5 CAPEX'!$M61&lt;&gt;"x"),0,
IF($F58=0,0,
IF(W$4&lt;'2.1 Kraftwerk allgemein'!$F$16,0,
IF(W$4='2.1 Kraftwerk allgemein'!$F$16,'2.5 CAPEX'!$J61/$F58,
IF(W$4&lt;'2.1 Kraftwerk allgemein'!$F$16+$F58,
('2.5 CAPEX'!$J61+SUM(OFFSET('2.5 CAPEX'!AB61,0,-MIN(MAX($F58-1-('2.1 Kraftwerk allgemein'!$F$16-'2.1 Kraftwerk allgemein'!$F$15+1),0),COLUMN(N58)-1-('2.1 Kraftwerk allgemein'!$F$16-'2.1 Kraftwerk allgemein'!$F$15+1)),1,MIN(MAX($F58-('2.1 Kraftwerk allgemein'!$F$16-'2.1 Kraftwerk allgemein'!$F$15+1),1),COLUMN(N58)-('2.1 Kraftwerk allgemein'!$F$16-'2.1 Kraftwerk allgemein'!$F$15+1)))))/$F58,
SUM(OFFSET('2.5 CAPEX'!AB61,0,-MIN($F58-1,COLUMN(N58)-1),1,MIN($F58,COLUMN(N58))))/$F58)))))),
IF(OR(ISNUMBER($D58)=FALSE,$F58=""),"",
IF(AND('2.5 CAPEX'!$L61&lt;&gt;"x",'2.5 CAPEX'!$M61&lt;&gt;"x"),0,
IF($F58=0,0,
IF(W$4&lt;'2.1 Kraftwerk allgemein'!$F$16,0,
IF(W$4='2.1 Kraftwerk allgemein'!$F$16,'2.5 CAPEX'!$J61/$F58,
IF(W$4&lt;'2.1 Kraftwerk allgemein'!$F$16+$F58,
('2.5 CAPEX'!$J61+SUM(OFFSET('2.5 CAPEX'!AB61,0,-MIN(MAX($F58-1-('2.1 Kraftwerk allgemein'!$F$16-'1.1 Allgemein'!$I$22+1),0),COLUMN(N58)-1-('2.1 Kraftwerk allgemein'!$F$16-'1.1 Allgemein'!$I$22+1)),1,MIN(MAX($F58-('2.1 Kraftwerk allgemein'!$F$16-'1.1 Allgemein'!$I$22+1),1),COLUMN(N58)-('2.1 Kraftwerk allgemein'!$F$16-'1.1 Allgemein'!$I$22+1)))))/$F58,
SUM(OFFSET('2.5 CAPEX'!AB61,0,-MIN($F58-1,COLUMN(N58)-1),1,MIN($F58,COLUMN(N58))))/$F58)))))))</f>
        <v>0</v>
      </c>
      <c r="X58" s="199">
        <f ca="1">IF('2.1 Kraftwerk allgemein'!$F$15&lt;'1.1 Allgemein'!$I$22,
IF(OR(ISNUMBER($D58)=FALSE,$F58=""),"",
IF(AND('2.5 CAPEX'!$L61&lt;&gt;"x",'2.5 CAPEX'!$M61&lt;&gt;"x"),0,
IF($F58=0,0,
IF(X$4&lt;'2.1 Kraftwerk allgemein'!$F$16,0,
IF(X$4='2.1 Kraftwerk allgemein'!$F$16,'2.5 CAPEX'!$J61/$F58,
IF(X$4&lt;'2.1 Kraftwerk allgemein'!$F$16+$F58,
('2.5 CAPEX'!$J61+SUM(OFFSET('2.5 CAPEX'!AC61,0,-MIN(MAX($F58-1-('2.1 Kraftwerk allgemein'!$F$16-'2.1 Kraftwerk allgemein'!$F$15+1),0),COLUMN(O58)-1-('2.1 Kraftwerk allgemein'!$F$16-'2.1 Kraftwerk allgemein'!$F$15+1)),1,MIN(MAX($F58-('2.1 Kraftwerk allgemein'!$F$16-'2.1 Kraftwerk allgemein'!$F$15+1),1),COLUMN(O58)-('2.1 Kraftwerk allgemein'!$F$16-'2.1 Kraftwerk allgemein'!$F$15+1)))))/$F58,
SUM(OFFSET('2.5 CAPEX'!AC61,0,-MIN($F58-1,COLUMN(O58)-1),1,MIN($F58,COLUMN(O58))))/$F58)))))),
IF(OR(ISNUMBER($D58)=FALSE,$F58=""),"",
IF(AND('2.5 CAPEX'!$L61&lt;&gt;"x",'2.5 CAPEX'!$M61&lt;&gt;"x"),0,
IF($F58=0,0,
IF(X$4&lt;'2.1 Kraftwerk allgemein'!$F$16,0,
IF(X$4='2.1 Kraftwerk allgemein'!$F$16,'2.5 CAPEX'!$J61/$F58,
IF(X$4&lt;'2.1 Kraftwerk allgemein'!$F$16+$F58,
('2.5 CAPEX'!$J61+SUM(OFFSET('2.5 CAPEX'!AC61,0,-MIN(MAX($F58-1-('2.1 Kraftwerk allgemein'!$F$16-'1.1 Allgemein'!$I$22+1),0),COLUMN(O58)-1-('2.1 Kraftwerk allgemein'!$F$16-'1.1 Allgemein'!$I$22+1)),1,MIN(MAX($F58-('2.1 Kraftwerk allgemein'!$F$16-'1.1 Allgemein'!$I$22+1),1),COLUMN(O58)-('2.1 Kraftwerk allgemein'!$F$16-'1.1 Allgemein'!$I$22+1)))))/$F58,
SUM(OFFSET('2.5 CAPEX'!AC61,0,-MIN($F58-1,COLUMN(O58)-1),1,MIN($F58,COLUMN(O58))))/$F58)))))))</f>
        <v>0</v>
      </c>
      <c r="Y58" s="199">
        <f ca="1">IF('2.1 Kraftwerk allgemein'!$F$15&lt;'1.1 Allgemein'!$I$22,
IF(OR(ISNUMBER($D58)=FALSE,$F58=""),"",
IF(AND('2.5 CAPEX'!$L61&lt;&gt;"x",'2.5 CAPEX'!$M61&lt;&gt;"x"),0,
IF($F58=0,0,
IF(Y$4&lt;'2.1 Kraftwerk allgemein'!$F$16,0,
IF(Y$4='2.1 Kraftwerk allgemein'!$F$16,'2.5 CAPEX'!$J61/$F58,
IF(Y$4&lt;'2.1 Kraftwerk allgemein'!$F$16+$F58,
('2.5 CAPEX'!$J61+SUM(OFFSET('2.5 CAPEX'!AD61,0,-MIN(MAX($F58-1-('2.1 Kraftwerk allgemein'!$F$16-'2.1 Kraftwerk allgemein'!$F$15+1),0),COLUMN(P58)-1-('2.1 Kraftwerk allgemein'!$F$16-'2.1 Kraftwerk allgemein'!$F$15+1)),1,MIN(MAX($F58-('2.1 Kraftwerk allgemein'!$F$16-'2.1 Kraftwerk allgemein'!$F$15+1),1),COLUMN(P58)-('2.1 Kraftwerk allgemein'!$F$16-'2.1 Kraftwerk allgemein'!$F$15+1)))))/$F58,
SUM(OFFSET('2.5 CAPEX'!AD61,0,-MIN($F58-1,COLUMN(P58)-1),1,MIN($F58,COLUMN(P58))))/$F58)))))),
IF(OR(ISNUMBER($D58)=FALSE,$F58=""),"",
IF(AND('2.5 CAPEX'!$L61&lt;&gt;"x",'2.5 CAPEX'!$M61&lt;&gt;"x"),0,
IF($F58=0,0,
IF(Y$4&lt;'2.1 Kraftwerk allgemein'!$F$16,0,
IF(Y$4='2.1 Kraftwerk allgemein'!$F$16,'2.5 CAPEX'!$J61/$F58,
IF(Y$4&lt;'2.1 Kraftwerk allgemein'!$F$16+$F58,
('2.5 CAPEX'!$J61+SUM(OFFSET('2.5 CAPEX'!AD61,0,-MIN(MAX($F58-1-('2.1 Kraftwerk allgemein'!$F$16-'1.1 Allgemein'!$I$22+1),0),COLUMN(P58)-1-('2.1 Kraftwerk allgemein'!$F$16-'1.1 Allgemein'!$I$22+1)),1,MIN(MAX($F58-('2.1 Kraftwerk allgemein'!$F$16-'1.1 Allgemein'!$I$22+1),1),COLUMN(P58)-('2.1 Kraftwerk allgemein'!$F$16-'1.1 Allgemein'!$I$22+1)))))/$F58,
SUM(OFFSET('2.5 CAPEX'!AD61,0,-MIN($F58-1,COLUMN(P58)-1),1,MIN($F58,COLUMN(P58))))/$F58)))))))</f>
        <v>0</v>
      </c>
      <c r="Z58" s="199">
        <f ca="1">IF('2.1 Kraftwerk allgemein'!$F$15&lt;'1.1 Allgemein'!$I$22,
IF(OR(ISNUMBER($D58)=FALSE,$F58=""),"",
IF(AND('2.5 CAPEX'!$L61&lt;&gt;"x",'2.5 CAPEX'!$M61&lt;&gt;"x"),0,
IF($F58=0,0,
IF(Z$4&lt;'2.1 Kraftwerk allgemein'!$F$16,0,
IF(Z$4='2.1 Kraftwerk allgemein'!$F$16,'2.5 CAPEX'!$J61/$F58,
IF(Z$4&lt;'2.1 Kraftwerk allgemein'!$F$16+$F58,
('2.5 CAPEX'!$J61+SUM(OFFSET('2.5 CAPEX'!AE61,0,-MIN(MAX($F58-1-('2.1 Kraftwerk allgemein'!$F$16-'2.1 Kraftwerk allgemein'!$F$15+1),0),COLUMN(Q58)-1-('2.1 Kraftwerk allgemein'!$F$16-'2.1 Kraftwerk allgemein'!$F$15+1)),1,MIN(MAX($F58-('2.1 Kraftwerk allgemein'!$F$16-'2.1 Kraftwerk allgemein'!$F$15+1),1),COLUMN(Q58)-('2.1 Kraftwerk allgemein'!$F$16-'2.1 Kraftwerk allgemein'!$F$15+1)))))/$F58,
SUM(OFFSET('2.5 CAPEX'!AE61,0,-MIN($F58-1,COLUMN(Q58)-1),1,MIN($F58,COLUMN(Q58))))/$F58)))))),
IF(OR(ISNUMBER($D58)=FALSE,$F58=""),"",
IF(AND('2.5 CAPEX'!$L61&lt;&gt;"x",'2.5 CAPEX'!$M61&lt;&gt;"x"),0,
IF($F58=0,0,
IF(Z$4&lt;'2.1 Kraftwerk allgemein'!$F$16,0,
IF(Z$4='2.1 Kraftwerk allgemein'!$F$16,'2.5 CAPEX'!$J61/$F58,
IF(Z$4&lt;'2.1 Kraftwerk allgemein'!$F$16+$F58,
('2.5 CAPEX'!$J61+SUM(OFFSET('2.5 CAPEX'!AE61,0,-MIN(MAX($F58-1-('2.1 Kraftwerk allgemein'!$F$16-'1.1 Allgemein'!$I$22+1),0),COLUMN(Q58)-1-('2.1 Kraftwerk allgemein'!$F$16-'1.1 Allgemein'!$I$22+1)),1,MIN(MAX($F58-('2.1 Kraftwerk allgemein'!$F$16-'1.1 Allgemein'!$I$22+1),1),COLUMN(Q58)-('2.1 Kraftwerk allgemein'!$F$16-'1.1 Allgemein'!$I$22+1)))))/$F58,
SUM(OFFSET('2.5 CAPEX'!AE61,0,-MIN($F58-1,COLUMN(Q58)-1),1,MIN($F58,COLUMN(Q58))))/$F58)))))))</f>
        <v>0</v>
      </c>
      <c r="AA58" s="199">
        <f ca="1">IF('2.1 Kraftwerk allgemein'!$F$15&lt;'1.1 Allgemein'!$I$22,
IF(OR(ISNUMBER($D58)=FALSE,$F58=""),"",
IF(AND('2.5 CAPEX'!$L61&lt;&gt;"x",'2.5 CAPEX'!$M61&lt;&gt;"x"),0,
IF($F58=0,0,
IF(AA$4&lt;'2.1 Kraftwerk allgemein'!$F$16,0,
IF(AA$4='2.1 Kraftwerk allgemein'!$F$16,'2.5 CAPEX'!$J61/$F58,
IF(AA$4&lt;'2.1 Kraftwerk allgemein'!$F$16+$F58,
('2.5 CAPEX'!$J61+SUM(OFFSET('2.5 CAPEX'!AF61,0,-MIN(MAX($F58-1-('2.1 Kraftwerk allgemein'!$F$16-'2.1 Kraftwerk allgemein'!$F$15+1),0),COLUMN(R58)-1-('2.1 Kraftwerk allgemein'!$F$16-'2.1 Kraftwerk allgemein'!$F$15+1)),1,MIN(MAX($F58-('2.1 Kraftwerk allgemein'!$F$16-'2.1 Kraftwerk allgemein'!$F$15+1),1),COLUMN(R58)-('2.1 Kraftwerk allgemein'!$F$16-'2.1 Kraftwerk allgemein'!$F$15+1)))))/$F58,
SUM(OFFSET('2.5 CAPEX'!AF61,0,-MIN($F58-1,COLUMN(R58)-1),1,MIN($F58,COLUMN(R58))))/$F58)))))),
IF(OR(ISNUMBER($D58)=FALSE,$F58=""),"",
IF(AND('2.5 CAPEX'!$L61&lt;&gt;"x",'2.5 CAPEX'!$M61&lt;&gt;"x"),0,
IF($F58=0,0,
IF(AA$4&lt;'2.1 Kraftwerk allgemein'!$F$16,0,
IF(AA$4='2.1 Kraftwerk allgemein'!$F$16,'2.5 CAPEX'!$J61/$F58,
IF(AA$4&lt;'2.1 Kraftwerk allgemein'!$F$16+$F58,
('2.5 CAPEX'!$J61+SUM(OFFSET('2.5 CAPEX'!AF61,0,-MIN(MAX($F58-1-('2.1 Kraftwerk allgemein'!$F$16-'1.1 Allgemein'!$I$22+1),0),COLUMN(R58)-1-('2.1 Kraftwerk allgemein'!$F$16-'1.1 Allgemein'!$I$22+1)),1,MIN(MAX($F58-('2.1 Kraftwerk allgemein'!$F$16-'1.1 Allgemein'!$I$22+1),1),COLUMN(R58)-('2.1 Kraftwerk allgemein'!$F$16-'1.1 Allgemein'!$I$22+1)))))/$F58,
SUM(OFFSET('2.5 CAPEX'!AF61,0,-MIN($F58-1,COLUMN(R58)-1),1,MIN($F58,COLUMN(R58))))/$F58)))))))</f>
        <v>0</v>
      </c>
      <c r="AB58" s="199">
        <f ca="1">IF('2.1 Kraftwerk allgemein'!$F$15&lt;'1.1 Allgemein'!$I$22,
IF(OR(ISNUMBER($D58)=FALSE,$F58=""),"",
IF(AND('2.5 CAPEX'!$L61&lt;&gt;"x",'2.5 CAPEX'!$M61&lt;&gt;"x"),0,
IF($F58=0,0,
IF(AB$4&lt;'2.1 Kraftwerk allgemein'!$F$16,0,
IF(AB$4='2.1 Kraftwerk allgemein'!$F$16,'2.5 CAPEX'!$J61/$F58,
IF(AB$4&lt;'2.1 Kraftwerk allgemein'!$F$16+$F58,
('2.5 CAPEX'!$J61+SUM(OFFSET('2.5 CAPEX'!AG61,0,-MIN(MAX($F58-1-('2.1 Kraftwerk allgemein'!$F$16-'2.1 Kraftwerk allgemein'!$F$15+1),0),COLUMN(S58)-1-('2.1 Kraftwerk allgemein'!$F$16-'2.1 Kraftwerk allgemein'!$F$15+1)),1,MIN(MAX($F58-('2.1 Kraftwerk allgemein'!$F$16-'2.1 Kraftwerk allgemein'!$F$15+1),1),COLUMN(S58)-('2.1 Kraftwerk allgemein'!$F$16-'2.1 Kraftwerk allgemein'!$F$15+1)))))/$F58,
SUM(OFFSET('2.5 CAPEX'!AG61,0,-MIN($F58-1,COLUMN(S58)-1),1,MIN($F58,COLUMN(S58))))/$F58)))))),
IF(OR(ISNUMBER($D58)=FALSE,$F58=""),"",
IF(AND('2.5 CAPEX'!$L61&lt;&gt;"x",'2.5 CAPEX'!$M61&lt;&gt;"x"),0,
IF($F58=0,0,
IF(AB$4&lt;'2.1 Kraftwerk allgemein'!$F$16,0,
IF(AB$4='2.1 Kraftwerk allgemein'!$F$16,'2.5 CAPEX'!$J61/$F58,
IF(AB$4&lt;'2.1 Kraftwerk allgemein'!$F$16+$F58,
('2.5 CAPEX'!$J61+SUM(OFFSET('2.5 CAPEX'!AG61,0,-MIN(MAX($F58-1-('2.1 Kraftwerk allgemein'!$F$16-'1.1 Allgemein'!$I$22+1),0),COLUMN(S58)-1-('2.1 Kraftwerk allgemein'!$F$16-'1.1 Allgemein'!$I$22+1)),1,MIN(MAX($F58-('2.1 Kraftwerk allgemein'!$F$16-'1.1 Allgemein'!$I$22+1),1),COLUMN(S58)-('2.1 Kraftwerk allgemein'!$F$16-'1.1 Allgemein'!$I$22+1)))))/$F58,
SUM(OFFSET('2.5 CAPEX'!AG61,0,-MIN($F58-1,COLUMN(S58)-1),1,MIN($F58,COLUMN(S58))))/$F58)))))))</f>
        <v>0</v>
      </c>
      <c r="AC58" s="199">
        <f ca="1">IF('2.1 Kraftwerk allgemein'!$F$15&lt;'1.1 Allgemein'!$I$22,
IF(OR(ISNUMBER($D58)=FALSE,$F58=""),"",
IF(AND('2.5 CAPEX'!$L61&lt;&gt;"x",'2.5 CAPEX'!$M61&lt;&gt;"x"),0,
IF($F58=0,0,
IF(AC$4&lt;'2.1 Kraftwerk allgemein'!$F$16,0,
IF(AC$4='2.1 Kraftwerk allgemein'!$F$16,'2.5 CAPEX'!$J61/$F58,
IF(AC$4&lt;'2.1 Kraftwerk allgemein'!$F$16+$F58,
('2.5 CAPEX'!$J61+SUM(OFFSET('2.5 CAPEX'!AH61,0,-MIN(MAX($F58-1-('2.1 Kraftwerk allgemein'!$F$16-'2.1 Kraftwerk allgemein'!$F$15+1),0),COLUMN(T58)-1-('2.1 Kraftwerk allgemein'!$F$16-'2.1 Kraftwerk allgemein'!$F$15+1)),1,MIN(MAX($F58-('2.1 Kraftwerk allgemein'!$F$16-'2.1 Kraftwerk allgemein'!$F$15+1),1),COLUMN(T58)-('2.1 Kraftwerk allgemein'!$F$16-'2.1 Kraftwerk allgemein'!$F$15+1)))))/$F58,
SUM(OFFSET('2.5 CAPEX'!AH61,0,-MIN($F58-1,COLUMN(T58)-1),1,MIN($F58,COLUMN(T58))))/$F58)))))),
IF(OR(ISNUMBER($D58)=FALSE,$F58=""),"",
IF(AND('2.5 CAPEX'!$L61&lt;&gt;"x",'2.5 CAPEX'!$M61&lt;&gt;"x"),0,
IF($F58=0,0,
IF(AC$4&lt;'2.1 Kraftwerk allgemein'!$F$16,0,
IF(AC$4='2.1 Kraftwerk allgemein'!$F$16,'2.5 CAPEX'!$J61/$F58,
IF(AC$4&lt;'2.1 Kraftwerk allgemein'!$F$16+$F58,
('2.5 CAPEX'!$J61+SUM(OFFSET('2.5 CAPEX'!AH61,0,-MIN(MAX($F58-1-('2.1 Kraftwerk allgemein'!$F$16-'1.1 Allgemein'!$I$22+1),0),COLUMN(T58)-1-('2.1 Kraftwerk allgemein'!$F$16-'1.1 Allgemein'!$I$22+1)),1,MIN(MAX($F58-('2.1 Kraftwerk allgemein'!$F$16-'1.1 Allgemein'!$I$22+1),1),COLUMN(T58)-('2.1 Kraftwerk allgemein'!$F$16-'1.1 Allgemein'!$I$22+1)))))/$F58,
SUM(OFFSET('2.5 CAPEX'!AH61,0,-MIN($F58-1,COLUMN(T58)-1),1,MIN($F58,COLUMN(T58))))/$F58)))))))</f>
        <v>0</v>
      </c>
      <c r="AD58" s="199">
        <f ca="1">IF('2.1 Kraftwerk allgemein'!$F$15&lt;'1.1 Allgemein'!$I$22,
IF(OR(ISNUMBER($D58)=FALSE,$F58=""),"",
IF(AND('2.5 CAPEX'!$L61&lt;&gt;"x",'2.5 CAPEX'!$M61&lt;&gt;"x"),0,
IF($F58=0,0,
IF(AD$4&lt;'2.1 Kraftwerk allgemein'!$F$16,0,
IF(AD$4='2.1 Kraftwerk allgemein'!$F$16,'2.5 CAPEX'!$J61/$F58,
IF(AD$4&lt;'2.1 Kraftwerk allgemein'!$F$16+$F58,
('2.5 CAPEX'!$J61+SUM(OFFSET('2.5 CAPEX'!AI61,0,-MIN(MAX($F58-1-('2.1 Kraftwerk allgemein'!$F$16-'2.1 Kraftwerk allgemein'!$F$15+1),0),COLUMN(U58)-1-('2.1 Kraftwerk allgemein'!$F$16-'2.1 Kraftwerk allgemein'!$F$15+1)),1,MIN(MAX($F58-('2.1 Kraftwerk allgemein'!$F$16-'2.1 Kraftwerk allgemein'!$F$15+1),1),COLUMN(U58)-('2.1 Kraftwerk allgemein'!$F$16-'2.1 Kraftwerk allgemein'!$F$15+1)))))/$F58,
SUM(OFFSET('2.5 CAPEX'!AI61,0,-MIN($F58-1,COLUMN(U58)-1),1,MIN($F58,COLUMN(U58))))/$F58)))))),
IF(OR(ISNUMBER($D58)=FALSE,$F58=""),"",
IF(AND('2.5 CAPEX'!$L61&lt;&gt;"x",'2.5 CAPEX'!$M61&lt;&gt;"x"),0,
IF($F58=0,0,
IF(AD$4&lt;'2.1 Kraftwerk allgemein'!$F$16,0,
IF(AD$4='2.1 Kraftwerk allgemein'!$F$16,'2.5 CAPEX'!$J61/$F58,
IF(AD$4&lt;'2.1 Kraftwerk allgemein'!$F$16+$F58,
('2.5 CAPEX'!$J61+SUM(OFFSET('2.5 CAPEX'!AI61,0,-MIN(MAX($F58-1-('2.1 Kraftwerk allgemein'!$F$16-'1.1 Allgemein'!$I$22+1),0),COLUMN(U58)-1-('2.1 Kraftwerk allgemein'!$F$16-'1.1 Allgemein'!$I$22+1)),1,MIN(MAX($F58-('2.1 Kraftwerk allgemein'!$F$16-'1.1 Allgemein'!$I$22+1),1),COLUMN(U58)-('2.1 Kraftwerk allgemein'!$F$16-'1.1 Allgemein'!$I$22+1)))))/$F58,
SUM(OFFSET('2.5 CAPEX'!AI61,0,-MIN($F58-1,COLUMN(U58)-1),1,MIN($F58,COLUMN(U58))))/$F58)))))))</f>
        <v>0</v>
      </c>
      <c r="AE58" s="199">
        <f ca="1">IF('2.1 Kraftwerk allgemein'!$F$15&lt;'1.1 Allgemein'!$I$22,
IF(OR(ISNUMBER($D58)=FALSE,$F58=""),"",
IF(AND('2.5 CAPEX'!$L61&lt;&gt;"x",'2.5 CAPEX'!$M61&lt;&gt;"x"),0,
IF($F58=0,0,
IF(AE$4&lt;'2.1 Kraftwerk allgemein'!$F$16,0,
IF(AE$4='2.1 Kraftwerk allgemein'!$F$16,'2.5 CAPEX'!$J61/$F58,
IF(AE$4&lt;'2.1 Kraftwerk allgemein'!$F$16+$F58,
('2.5 CAPEX'!$J61+SUM(OFFSET('2.5 CAPEX'!AJ61,0,-MIN(MAX($F58-1-('2.1 Kraftwerk allgemein'!$F$16-'2.1 Kraftwerk allgemein'!$F$15+1),0),COLUMN(V58)-1-('2.1 Kraftwerk allgemein'!$F$16-'2.1 Kraftwerk allgemein'!$F$15+1)),1,MIN(MAX($F58-('2.1 Kraftwerk allgemein'!$F$16-'2.1 Kraftwerk allgemein'!$F$15+1),1),COLUMN(V58)-('2.1 Kraftwerk allgemein'!$F$16-'2.1 Kraftwerk allgemein'!$F$15+1)))))/$F58,
SUM(OFFSET('2.5 CAPEX'!AJ61,0,-MIN($F58-1,COLUMN(V58)-1),1,MIN($F58,COLUMN(V58))))/$F58)))))),
IF(OR(ISNUMBER($D58)=FALSE,$F58=""),"",
IF(AND('2.5 CAPEX'!$L61&lt;&gt;"x",'2.5 CAPEX'!$M61&lt;&gt;"x"),0,
IF($F58=0,0,
IF(AE$4&lt;'2.1 Kraftwerk allgemein'!$F$16,0,
IF(AE$4='2.1 Kraftwerk allgemein'!$F$16,'2.5 CAPEX'!$J61/$F58,
IF(AE$4&lt;'2.1 Kraftwerk allgemein'!$F$16+$F58,
('2.5 CAPEX'!$J61+SUM(OFFSET('2.5 CAPEX'!AJ61,0,-MIN(MAX($F58-1-('2.1 Kraftwerk allgemein'!$F$16-'1.1 Allgemein'!$I$22+1),0),COLUMN(V58)-1-('2.1 Kraftwerk allgemein'!$F$16-'1.1 Allgemein'!$I$22+1)),1,MIN(MAX($F58-('2.1 Kraftwerk allgemein'!$F$16-'1.1 Allgemein'!$I$22+1),1),COLUMN(V58)-('2.1 Kraftwerk allgemein'!$F$16-'1.1 Allgemein'!$I$22+1)))))/$F58,
SUM(OFFSET('2.5 CAPEX'!AJ61,0,-MIN($F58-1,COLUMN(V58)-1),1,MIN($F58,COLUMN(V58))))/$F58)))))))</f>
        <v>0</v>
      </c>
      <c r="AF58" s="199">
        <f ca="1">IF('2.1 Kraftwerk allgemein'!$F$15&lt;'1.1 Allgemein'!$I$22,
IF(OR(ISNUMBER($D58)=FALSE,$F58=""),"",
IF(AND('2.5 CAPEX'!$L61&lt;&gt;"x",'2.5 CAPEX'!$M61&lt;&gt;"x"),0,
IF($F58=0,0,
IF(AF$4&lt;'2.1 Kraftwerk allgemein'!$F$16,0,
IF(AF$4='2.1 Kraftwerk allgemein'!$F$16,'2.5 CAPEX'!$J61/$F58,
IF(AF$4&lt;'2.1 Kraftwerk allgemein'!$F$16+$F58,
('2.5 CAPEX'!$J61+SUM(OFFSET('2.5 CAPEX'!AK61,0,-MIN(MAX($F58-1-('2.1 Kraftwerk allgemein'!$F$16-'2.1 Kraftwerk allgemein'!$F$15+1),0),COLUMN(W58)-1-('2.1 Kraftwerk allgemein'!$F$16-'2.1 Kraftwerk allgemein'!$F$15+1)),1,MIN(MAX($F58-('2.1 Kraftwerk allgemein'!$F$16-'2.1 Kraftwerk allgemein'!$F$15+1),1),COLUMN(W58)-('2.1 Kraftwerk allgemein'!$F$16-'2.1 Kraftwerk allgemein'!$F$15+1)))))/$F58,
SUM(OFFSET('2.5 CAPEX'!AK61,0,-MIN($F58-1,COLUMN(W58)-1),1,MIN($F58,COLUMN(W58))))/$F58)))))),
IF(OR(ISNUMBER($D58)=FALSE,$F58=""),"",
IF(AND('2.5 CAPEX'!$L61&lt;&gt;"x",'2.5 CAPEX'!$M61&lt;&gt;"x"),0,
IF($F58=0,0,
IF(AF$4&lt;'2.1 Kraftwerk allgemein'!$F$16,0,
IF(AF$4='2.1 Kraftwerk allgemein'!$F$16,'2.5 CAPEX'!$J61/$F58,
IF(AF$4&lt;'2.1 Kraftwerk allgemein'!$F$16+$F58,
('2.5 CAPEX'!$J61+SUM(OFFSET('2.5 CAPEX'!AK61,0,-MIN(MAX($F58-1-('2.1 Kraftwerk allgemein'!$F$16-'1.1 Allgemein'!$I$22+1),0),COLUMN(W58)-1-('2.1 Kraftwerk allgemein'!$F$16-'1.1 Allgemein'!$I$22+1)),1,MIN(MAX($F58-('2.1 Kraftwerk allgemein'!$F$16-'1.1 Allgemein'!$I$22+1),1),COLUMN(W58)-('2.1 Kraftwerk allgemein'!$F$16-'1.1 Allgemein'!$I$22+1)))))/$F58,
SUM(OFFSET('2.5 CAPEX'!AK61,0,-MIN($F58-1,COLUMN(W58)-1),1,MIN($F58,COLUMN(W58))))/$F58)))))))</f>
        <v>0</v>
      </c>
      <c r="AG58" s="199">
        <f ca="1">IF('2.1 Kraftwerk allgemein'!$F$15&lt;'1.1 Allgemein'!$I$22,
IF(OR(ISNUMBER($D58)=FALSE,$F58=""),"",
IF(AND('2.5 CAPEX'!$L61&lt;&gt;"x",'2.5 CAPEX'!$M61&lt;&gt;"x"),0,
IF($F58=0,0,
IF(AG$4&lt;'2.1 Kraftwerk allgemein'!$F$16,0,
IF(AG$4='2.1 Kraftwerk allgemein'!$F$16,'2.5 CAPEX'!$J61/$F58,
IF(AG$4&lt;'2.1 Kraftwerk allgemein'!$F$16+$F58,
('2.5 CAPEX'!$J61+SUM(OFFSET('2.5 CAPEX'!AL61,0,-MIN(MAX($F58-1-('2.1 Kraftwerk allgemein'!$F$16-'2.1 Kraftwerk allgemein'!$F$15+1),0),COLUMN(X58)-1-('2.1 Kraftwerk allgemein'!$F$16-'2.1 Kraftwerk allgemein'!$F$15+1)),1,MIN(MAX($F58-('2.1 Kraftwerk allgemein'!$F$16-'2.1 Kraftwerk allgemein'!$F$15+1),1),COLUMN(X58)-('2.1 Kraftwerk allgemein'!$F$16-'2.1 Kraftwerk allgemein'!$F$15+1)))))/$F58,
SUM(OFFSET('2.5 CAPEX'!AL61,0,-MIN($F58-1,COLUMN(X58)-1),1,MIN($F58,COLUMN(X58))))/$F58)))))),
IF(OR(ISNUMBER($D58)=FALSE,$F58=""),"",
IF(AND('2.5 CAPEX'!$L61&lt;&gt;"x",'2.5 CAPEX'!$M61&lt;&gt;"x"),0,
IF($F58=0,0,
IF(AG$4&lt;'2.1 Kraftwerk allgemein'!$F$16,0,
IF(AG$4='2.1 Kraftwerk allgemein'!$F$16,'2.5 CAPEX'!$J61/$F58,
IF(AG$4&lt;'2.1 Kraftwerk allgemein'!$F$16+$F58,
('2.5 CAPEX'!$J61+SUM(OFFSET('2.5 CAPEX'!AL61,0,-MIN(MAX($F58-1-('2.1 Kraftwerk allgemein'!$F$16-'1.1 Allgemein'!$I$22+1),0),COLUMN(X58)-1-('2.1 Kraftwerk allgemein'!$F$16-'1.1 Allgemein'!$I$22+1)),1,MIN(MAX($F58-('2.1 Kraftwerk allgemein'!$F$16-'1.1 Allgemein'!$I$22+1),1),COLUMN(X58)-('2.1 Kraftwerk allgemein'!$F$16-'1.1 Allgemein'!$I$22+1)))))/$F58,
SUM(OFFSET('2.5 CAPEX'!AL61,0,-MIN($F58-1,COLUMN(X58)-1),1,MIN($F58,COLUMN(X58))))/$F58)))))))</f>
        <v>0</v>
      </c>
      <c r="AH58" s="199">
        <f ca="1">IF('2.1 Kraftwerk allgemein'!$F$15&lt;'1.1 Allgemein'!$I$22,
IF(OR(ISNUMBER($D58)=FALSE,$F58=""),"",
IF(AND('2.5 CAPEX'!$L61&lt;&gt;"x",'2.5 CAPEX'!$M61&lt;&gt;"x"),0,
IF($F58=0,0,
IF(AH$4&lt;'2.1 Kraftwerk allgemein'!$F$16,0,
IF(AH$4='2.1 Kraftwerk allgemein'!$F$16,'2.5 CAPEX'!$J61/$F58,
IF(AH$4&lt;'2.1 Kraftwerk allgemein'!$F$16+$F58,
('2.5 CAPEX'!$J61+SUM(OFFSET('2.5 CAPEX'!AM61,0,-MIN(MAX($F58-1-('2.1 Kraftwerk allgemein'!$F$16-'2.1 Kraftwerk allgemein'!$F$15+1),0),COLUMN(Y58)-1-('2.1 Kraftwerk allgemein'!$F$16-'2.1 Kraftwerk allgemein'!$F$15+1)),1,MIN(MAX($F58-('2.1 Kraftwerk allgemein'!$F$16-'2.1 Kraftwerk allgemein'!$F$15+1),1),COLUMN(Y58)-('2.1 Kraftwerk allgemein'!$F$16-'2.1 Kraftwerk allgemein'!$F$15+1)))))/$F58,
SUM(OFFSET('2.5 CAPEX'!AM61,0,-MIN($F58-1,COLUMN(Y58)-1),1,MIN($F58,COLUMN(Y58))))/$F58)))))),
IF(OR(ISNUMBER($D58)=FALSE,$F58=""),"",
IF(AND('2.5 CAPEX'!$L61&lt;&gt;"x",'2.5 CAPEX'!$M61&lt;&gt;"x"),0,
IF($F58=0,0,
IF(AH$4&lt;'2.1 Kraftwerk allgemein'!$F$16,0,
IF(AH$4='2.1 Kraftwerk allgemein'!$F$16,'2.5 CAPEX'!$J61/$F58,
IF(AH$4&lt;'2.1 Kraftwerk allgemein'!$F$16+$F58,
('2.5 CAPEX'!$J61+SUM(OFFSET('2.5 CAPEX'!AM61,0,-MIN(MAX($F58-1-('2.1 Kraftwerk allgemein'!$F$16-'1.1 Allgemein'!$I$22+1),0),COLUMN(Y58)-1-('2.1 Kraftwerk allgemein'!$F$16-'1.1 Allgemein'!$I$22+1)),1,MIN(MAX($F58-('2.1 Kraftwerk allgemein'!$F$16-'1.1 Allgemein'!$I$22+1),1),COLUMN(Y58)-('2.1 Kraftwerk allgemein'!$F$16-'1.1 Allgemein'!$I$22+1)))))/$F58,
SUM(OFFSET('2.5 CAPEX'!AM61,0,-MIN($F58-1,COLUMN(Y58)-1),1,MIN($F58,COLUMN(Y58))))/$F58)))))))</f>
        <v>0</v>
      </c>
      <c r="AI58" s="199">
        <f ca="1">IF('2.1 Kraftwerk allgemein'!$F$15&lt;'1.1 Allgemein'!$I$22,
IF(OR(ISNUMBER($D58)=FALSE,$F58=""),"",
IF(AND('2.5 CAPEX'!$L61&lt;&gt;"x",'2.5 CAPEX'!$M61&lt;&gt;"x"),0,
IF($F58=0,0,
IF(AI$4&lt;'2.1 Kraftwerk allgemein'!$F$16,0,
IF(AI$4='2.1 Kraftwerk allgemein'!$F$16,'2.5 CAPEX'!$J61/$F58,
IF(AI$4&lt;'2.1 Kraftwerk allgemein'!$F$16+$F58,
('2.5 CAPEX'!$J61+SUM(OFFSET('2.5 CAPEX'!AN61,0,-MIN(MAX($F58-1-('2.1 Kraftwerk allgemein'!$F$16-'2.1 Kraftwerk allgemein'!$F$15+1),0),COLUMN(Z58)-1-('2.1 Kraftwerk allgemein'!$F$16-'2.1 Kraftwerk allgemein'!$F$15+1)),1,MIN(MAX($F58-('2.1 Kraftwerk allgemein'!$F$16-'2.1 Kraftwerk allgemein'!$F$15+1),1),COLUMN(Z58)-('2.1 Kraftwerk allgemein'!$F$16-'2.1 Kraftwerk allgemein'!$F$15+1)))))/$F58,
SUM(OFFSET('2.5 CAPEX'!AN61,0,-MIN($F58-1,COLUMN(Z58)-1),1,MIN($F58,COLUMN(Z58))))/$F58)))))),
IF(OR(ISNUMBER($D58)=FALSE,$F58=""),"",
IF(AND('2.5 CAPEX'!$L61&lt;&gt;"x",'2.5 CAPEX'!$M61&lt;&gt;"x"),0,
IF($F58=0,0,
IF(AI$4&lt;'2.1 Kraftwerk allgemein'!$F$16,0,
IF(AI$4='2.1 Kraftwerk allgemein'!$F$16,'2.5 CAPEX'!$J61/$F58,
IF(AI$4&lt;'2.1 Kraftwerk allgemein'!$F$16+$F58,
('2.5 CAPEX'!$J61+SUM(OFFSET('2.5 CAPEX'!AN61,0,-MIN(MAX($F58-1-('2.1 Kraftwerk allgemein'!$F$16-'1.1 Allgemein'!$I$22+1),0),COLUMN(Z58)-1-('2.1 Kraftwerk allgemein'!$F$16-'1.1 Allgemein'!$I$22+1)),1,MIN(MAX($F58-('2.1 Kraftwerk allgemein'!$F$16-'1.1 Allgemein'!$I$22+1),1),COLUMN(Z58)-('2.1 Kraftwerk allgemein'!$F$16-'1.1 Allgemein'!$I$22+1)))))/$F58,
SUM(OFFSET('2.5 CAPEX'!AN61,0,-MIN($F58-1,COLUMN(Z58)-1),1,MIN($F58,COLUMN(Z58))))/$F58)))))))</f>
        <v>0</v>
      </c>
      <c r="AJ58" s="199">
        <f ca="1">IF('2.1 Kraftwerk allgemein'!$F$15&lt;'1.1 Allgemein'!$I$22,
IF(OR(ISNUMBER($D58)=FALSE,$F58=""),"",
IF(AND('2.5 CAPEX'!$L61&lt;&gt;"x",'2.5 CAPEX'!$M61&lt;&gt;"x"),0,
IF($F58=0,0,
IF(AJ$4&lt;'2.1 Kraftwerk allgemein'!$F$16,0,
IF(AJ$4='2.1 Kraftwerk allgemein'!$F$16,'2.5 CAPEX'!$J61/$F58,
IF(AJ$4&lt;'2.1 Kraftwerk allgemein'!$F$16+$F58,
('2.5 CAPEX'!$J61+SUM(OFFSET('2.5 CAPEX'!AO61,0,-MIN(MAX($F58-1-('2.1 Kraftwerk allgemein'!$F$16-'2.1 Kraftwerk allgemein'!$F$15+1),0),COLUMN(AA58)-1-('2.1 Kraftwerk allgemein'!$F$16-'2.1 Kraftwerk allgemein'!$F$15+1)),1,MIN(MAX($F58-('2.1 Kraftwerk allgemein'!$F$16-'2.1 Kraftwerk allgemein'!$F$15+1),1),COLUMN(AA58)-('2.1 Kraftwerk allgemein'!$F$16-'2.1 Kraftwerk allgemein'!$F$15+1)))))/$F58,
SUM(OFFSET('2.5 CAPEX'!AO61,0,-MIN($F58-1,COLUMN(AA58)-1),1,MIN($F58,COLUMN(AA58))))/$F58)))))),
IF(OR(ISNUMBER($D58)=FALSE,$F58=""),"",
IF(AND('2.5 CAPEX'!$L61&lt;&gt;"x",'2.5 CAPEX'!$M61&lt;&gt;"x"),0,
IF($F58=0,0,
IF(AJ$4&lt;'2.1 Kraftwerk allgemein'!$F$16,0,
IF(AJ$4='2.1 Kraftwerk allgemein'!$F$16,'2.5 CAPEX'!$J61/$F58,
IF(AJ$4&lt;'2.1 Kraftwerk allgemein'!$F$16+$F58,
('2.5 CAPEX'!$J61+SUM(OFFSET('2.5 CAPEX'!AO61,0,-MIN(MAX($F58-1-('2.1 Kraftwerk allgemein'!$F$16-'1.1 Allgemein'!$I$22+1),0),COLUMN(AA58)-1-('2.1 Kraftwerk allgemein'!$F$16-'1.1 Allgemein'!$I$22+1)),1,MIN(MAX($F58-('2.1 Kraftwerk allgemein'!$F$16-'1.1 Allgemein'!$I$22+1),1),COLUMN(AA58)-('2.1 Kraftwerk allgemein'!$F$16-'1.1 Allgemein'!$I$22+1)))))/$F58,
SUM(OFFSET('2.5 CAPEX'!AO61,0,-MIN($F58-1,COLUMN(AA58)-1),1,MIN($F58,COLUMN(AA58))))/$F58)))))))</f>
        <v>0</v>
      </c>
      <c r="AK58" s="199">
        <f ca="1">IF('2.1 Kraftwerk allgemein'!$F$15&lt;'1.1 Allgemein'!$I$22,
IF(OR(ISNUMBER($D58)=FALSE,$F58=""),"",
IF(AND('2.5 CAPEX'!$L61&lt;&gt;"x",'2.5 CAPEX'!$M61&lt;&gt;"x"),0,
IF($F58=0,0,
IF(AK$4&lt;'2.1 Kraftwerk allgemein'!$F$16,0,
IF(AK$4='2.1 Kraftwerk allgemein'!$F$16,'2.5 CAPEX'!$J61/$F58,
IF(AK$4&lt;'2.1 Kraftwerk allgemein'!$F$16+$F58,
('2.5 CAPEX'!$J61+SUM(OFFSET('2.5 CAPEX'!AP61,0,-MIN(MAX($F58-1-('2.1 Kraftwerk allgemein'!$F$16-'2.1 Kraftwerk allgemein'!$F$15+1),0),COLUMN(AB58)-1-('2.1 Kraftwerk allgemein'!$F$16-'2.1 Kraftwerk allgemein'!$F$15+1)),1,MIN(MAX($F58-('2.1 Kraftwerk allgemein'!$F$16-'2.1 Kraftwerk allgemein'!$F$15+1),1),COLUMN(AB58)-('2.1 Kraftwerk allgemein'!$F$16-'2.1 Kraftwerk allgemein'!$F$15+1)))))/$F58,
SUM(OFFSET('2.5 CAPEX'!AP61,0,-MIN($F58-1,COLUMN(AB58)-1),1,MIN($F58,COLUMN(AB58))))/$F58)))))),
IF(OR(ISNUMBER($D58)=FALSE,$F58=""),"",
IF(AND('2.5 CAPEX'!$L61&lt;&gt;"x",'2.5 CAPEX'!$M61&lt;&gt;"x"),0,
IF($F58=0,0,
IF(AK$4&lt;'2.1 Kraftwerk allgemein'!$F$16,0,
IF(AK$4='2.1 Kraftwerk allgemein'!$F$16,'2.5 CAPEX'!$J61/$F58,
IF(AK$4&lt;'2.1 Kraftwerk allgemein'!$F$16+$F58,
('2.5 CAPEX'!$J61+SUM(OFFSET('2.5 CAPEX'!AP61,0,-MIN(MAX($F58-1-('2.1 Kraftwerk allgemein'!$F$16-'1.1 Allgemein'!$I$22+1),0),COLUMN(AB58)-1-('2.1 Kraftwerk allgemein'!$F$16-'1.1 Allgemein'!$I$22+1)),1,MIN(MAX($F58-('2.1 Kraftwerk allgemein'!$F$16-'1.1 Allgemein'!$I$22+1),1),COLUMN(AB58)-('2.1 Kraftwerk allgemein'!$F$16-'1.1 Allgemein'!$I$22+1)))))/$F58,
SUM(OFFSET('2.5 CAPEX'!AP61,0,-MIN($F58-1,COLUMN(AB58)-1),1,MIN($F58,COLUMN(AB58))))/$F58)))))))</f>
        <v>0</v>
      </c>
      <c r="AL58" s="199">
        <f ca="1">IF('2.1 Kraftwerk allgemein'!$F$15&lt;'1.1 Allgemein'!$I$22,
IF(OR(ISNUMBER($D58)=FALSE,$F58=""),"",
IF(AND('2.5 CAPEX'!$L61&lt;&gt;"x",'2.5 CAPEX'!$M61&lt;&gt;"x"),0,
IF($F58=0,0,
IF(AL$4&lt;'2.1 Kraftwerk allgemein'!$F$16,0,
IF(AL$4='2.1 Kraftwerk allgemein'!$F$16,'2.5 CAPEX'!$J61/$F58,
IF(AL$4&lt;'2.1 Kraftwerk allgemein'!$F$16+$F58,
('2.5 CAPEX'!$J61+SUM(OFFSET('2.5 CAPEX'!AQ61,0,-MIN(MAX($F58-1-('2.1 Kraftwerk allgemein'!$F$16-'2.1 Kraftwerk allgemein'!$F$15+1),0),COLUMN(AC58)-1-('2.1 Kraftwerk allgemein'!$F$16-'2.1 Kraftwerk allgemein'!$F$15+1)),1,MIN(MAX($F58-('2.1 Kraftwerk allgemein'!$F$16-'2.1 Kraftwerk allgemein'!$F$15+1),1),COLUMN(AC58)-('2.1 Kraftwerk allgemein'!$F$16-'2.1 Kraftwerk allgemein'!$F$15+1)))))/$F58,
SUM(OFFSET('2.5 CAPEX'!AQ61,0,-MIN($F58-1,COLUMN(AC58)-1),1,MIN($F58,COLUMN(AC58))))/$F58)))))),
IF(OR(ISNUMBER($D58)=FALSE,$F58=""),"",
IF(AND('2.5 CAPEX'!$L61&lt;&gt;"x",'2.5 CAPEX'!$M61&lt;&gt;"x"),0,
IF($F58=0,0,
IF(AL$4&lt;'2.1 Kraftwerk allgemein'!$F$16,0,
IF(AL$4='2.1 Kraftwerk allgemein'!$F$16,'2.5 CAPEX'!$J61/$F58,
IF(AL$4&lt;'2.1 Kraftwerk allgemein'!$F$16+$F58,
('2.5 CAPEX'!$J61+SUM(OFFSET('2.5 CAPEX'!AQ61,0,-MIN(MAX($F58-1-('2.1 Kraftwerk allgemein'!$F$16-'1.1 Allgemein'!$I$22+1),0),COLUMN(AC58)-1-('2.1 Kraftwerk allgemein'!$F$16-'1.1 Allgemein'!$I$22+1)),1,MIN(MAX($F58-('2.1 Kraftwerk allgemein'!$F$16-'1.1 Allgemein'!$I$22+1),1),COLUMN(AC58)-('2.1 Kraftwerk allgemein'!$F$16-'1.1 Allgemein'!$I$22+1)))))/$F58,
SUM(OFFSET('2.5 CAPEX'!AQ61,0,-MIN($F58-1,COLUMN(AC58)-1),1,MIN($F58,COLUMN(AC58))))/$F58)))))))</f>
        <v>0</v>
      </c>
      <c r="AM58" s="199">
        <f ca="1">IF('2.1 Kraftwerk allgemein'!$F$15&lt;'1.1 Allgemein'!$I$22,
IF(OR(ISNUMBER($D58)=FALSE,$F58=""),"",
IF(AND('2.5 CAPEX'!$L61&lt;&gt;"x",'2.5 CAPEX'!$M61&lt;&gt;"x"),0,
IF($F58=0,0,
IF(AM$4&lt;'2.1 Kraftwerk allgemein'!$F$16,0,
IF(AM$4='2.1 Kraftwerk allgemein'!$F$16,'2.5 CAPEX'!$J61/$F58,
IF(AM$4&lt;'2.1 Kraftwerk allgemein'!$F$16+$F58,
('2.5 CAPEX'!$J61+SUM(OFFSET('2.5 CAPEX'!AR61,0,-MIN(MAX($F58-1-('2.1 Kraftwerk allgemein'!$F$16-'2.1 Kraftwerk allgemein'!$F$15+1),0),COLUMN(AD58)-1-('2.1 Kraftwerk allgemein'!$F$16-'2.1 Kraftwerk allgemein'!$F$15+1)),1,MIN(MAX($F58-('2.1 Kraftwerk allgemein'!$F$16-'2.1 Kraftwerk allgemein'!$F$15+1),1),COLUMN(AD58)-('2.1 Kraftwerk allgemein'!$F$16-'2.1 Kraftwerk allgemein'!$F$15+1)))))/$F58,
SUM(OFFSET('2.5 CAPEX'!AR61,0,-MIN($F58-1,COLUMN(AD58)-1),1,MIN($F58,COLUMN(AD58))))/$F58)))))),
IF(OR(ISNUMBER($D58)=FALSE,$F58=""),"",
IF(AND('2.5 CAPEX'!$L61&lt;&gt;"x",'2.5 CAPEX'!$M61&lt;&gt;"x"),0,
IF($F58=0,0,
IF(AM$4&lt;'2.1 Kraftwerk allgemein'!$F$16,0,
IF(AM$4='2.1 Kraftwerk allgemein'!$F$16,'2.5 CAPEX'!$J61/$F58,
IF(AM$4&lt;'2.1 Kraftwerk allgemein'!$F$16+$F58,
('2.5 CAPEX'!$J61+SUM(OFFSET('2.5 CAPEX'!AR61,0,-MIN(MAX($F58-1-('2.1 Kraftwerk allgemein'!$F$16-'1.1 Allgemein'!$I$22+1),0),COLUMN(AD58)-1-('2.1 Kraftwerk allgemein'!$F$16-'1.1 Allgemein'!$I$22+1)),1,MIN(MAX($F58-('2.1 Kraftwerk allgemein'!$F$16-'1.1 Allgemein'!$I$22+1),1),COLUMN(AD58)-('2.1 Kraftwerk allgemein'!$F$16-'1.1 Allgemein'!$I$22+1)))))/$F58,
SUM(OFFSET('2.5 CAPEX'!AR61,0,-MIN($F58-1,COLUMN(AD58)-1),1,MIN($F58,COLUMN(AD58))))/$F58)))))))</f>
        <v>0</v>
      </c>
      <c r="AN58" s="199">
        <f ca="1">IF('2.1 Kraftwerk allgemein'!$F$15&lt;'1.1 Allgemein'!$I$22,
IF(OR(ISNUMBER($D58)=FALSE,$F58=""),"",
IF(AND('2.5 CAPEX'!$L61&lt;&gt;"x",'2.5 CAPEX'!$M61&lt;&gt;"x"),0,
IF($F58=0,0,
IF(AN$4&lt;'2.1 Kraftwerk allgemein'!$F$16,0,
IF(AN$4='2.1 Kraftwerk allgemein'!$F$16,'2.5 CAPEX'!$J61/$F58,
IF(AN$4&lt;'2.1 Kraftwerk allgemein'!$F$16+$F58,
('2.5 CAPEX'!$J61+SUM(OFFSET('2.5 CAPEX'!AS61,0,-MIN(MAX($F58-1-('2.1 Kraftwerk allgemein'!$F$16-'2.1 Kraftwerk allgemein'!$F$15+1),0),COLUMN(AE58)-1-('2.1 Kraftwerk allgemein'!$F$16-'2.1 Kraftwerk allgemein'!$F$15+1)),1,MIN(MAX($F58-('2.1 Kraftwerk allgemein'!$F$16-'2.1 Kraftwerk allgemein'!$F$15+1),1),COLUMN(AE58)-('2.1 Kraftwerk allgemein'!$F$16-'2.1 Kraftwerk allgemein'!$F$15+1)))))/$F58,
SUM(OFFSET('2.5 CAPEX'!AS61,0,-MIN($F58-1,COLUMN(AE58)-1),1,MIN($F58,COLUMN(AE58))))/$F58)))))),
IF(OR(ISNUMBER($D58)=FALSE,$F58=""),"",
IF(AND('2.5 CAPEX'!$L61&lt;&gt;"x",'2.5 CAPEX'!$M61&lt;&gt;"x"),0,
IF($F58=0,0,
IF(AN$4&lt;'2.1 Kraftwerk allgemein'!$F$16,0,
IF(AN$4='2.1 Kraftwerk allgemein'!$F$16,'2.5 CAPEX'!$J61/$F58,
IF(AN$4&lt;'2.1 Kraftwerk allgemein'!$F$16+$F58,
('2.5 CAPEX'!$J61+SUM(OFFSET('2.5 CAPEX'!AS61,0,-MIN(MAX($F58-1-('2.1 Kraftwerk allgemein'!$F$16-'1.1 Allgemein'!$I$22+1),0),COLUMN(AE58)-1-('2.1 Kraftwerk allgemein'!$F$16-'1.1 Allgemein'!$I$22+1)),1,MIN(MAX($F58-('2.1 Kraftwerk allgemein'!$F$16-'1.1 Allgemein'!$I$22+1),1),COLUMN(AE58)-('2.1 Kraftwerk allgemein'!$F$16-'1.1 Allgemein'!$I$22+1)))))/$F58,
SUM(OFFSET('2.5 CAPEX'!AS61,0,-MIN($F58-1,COLUMN(AE58)-1),1,MIN($F58,COLUMN(AE58))))/$F58)))))))</f>
        <v>0</v>
      </c>
      <c r="AO58" s="199">
        <f ca="1">IF('2.1 Kraftwerk allgemein'!$F$15&lt;'1.1 Allgemein'!$I$22,
IF(OR(ISNUMBER($D58)=FALSE,$F58=""),"",
IF(AND('2.5 CAPEX'!$L61&lt;&gt;"x",'2.5 CAPEX'!$M61&lt;&gt;"x"),0,
IF($F58=0,0,
IF(AO$4&lt;'2.1 Kraftwerk allgemein'!$F$16,0,
IF(AO$4='2.1 Kraftwerk allgemein'!$F$16,'2.5 CAPEX'!$J61/$F58,
IF(AO$4&lt;'2.1 Kraftwerk allgemein'!$F$16+$F58,
('2.5 CAPEX'!$J61+SUM(OFFSET('2.5 CAPEX'!AT61,0,-MIN(MAX($F58-1-('2.1 Kraftwerk allgemein'!$F$16-'2.1 Kraftwerk allgemein'!$F$15+1),0),COLUMN(AF58)-1-('2.1 Kraftwerk allgemein'!$F$16-'2.1 Kraftwerk allgemein'!$F$15+1)),1,MIN(MAX($F58-('2.1 Kraftwerk allgemein'!$F$16-'2.1 Kraftwerk allgemein'!$F$15+1),1),COLUMN(AF58)-('2.1 Kraftwerk allgemein'!$F$16-'2.1 Kraftwerk allgemein'!$F$15+1)))))/$F58,
SUM(OFFSET('2.5 CAPEX'!AT61,0,-MIN($F58-1,COLUMN(AF58)-1),1,MIN($F58,COLUMN(AF58))))/$F58)))))),
IF(OR(ISNUMBER($D58)=FALSE,$F58=""),"",
IF(AND('2.5 CAPEX'!$L61&lt;&gt;"x",'2.5 CAPEX'!$M61&lt;&gt;"x"),0,
IF($F58=0,0,
IF(AO$4&lt;'2.1 Kraftwerk allgemein'!$F$16,0,
IF(AO$4='2.1 Kraftwerk allgemein'!$F$16,'2.5 CAPEX'!$J61/$F58,
IF(AO$4&lt;'2.1 Kraftwerk allgemein'!$F$16+$F58,
('2.5 CAPEX'!$J61+SUM(OFFSET('2.5 CAPEX'!AT61,0,-MIN(MAX($F58-1-('2.1 Kraftwerk allgemein'!$F$16-'1.1 Allgemein'!$I$22+1),0),COLUMN(AF58)-1-('2.1 Kraftwerk allgemein'!$F$16-'1.1 Allgemein'!$I$22+1)),1,MIN(MAX($F58-('2.1 Kraftwerk allgemein'!$F$16-'1.1 Allgemein'!$I$22+1),1),COLUMN(AF58)-('2.1 Kraftwerk allgemein'!$F$16-'1.1 Allgemein'!$I$22+1)))))/$F58,
SUM(OFFSET('2.5 CAPEX'!AT61,0,-MIN($F58-1,COLUMN(AF58)-1),1,MIN($F58,COLUMN(AF58))))/$F58)))))))</f>
        <v>0</v>
      </c>
      <c r="AP58" s="199">
        <f ca="1">IF('2.1 Kraftwerk allgemein'!$F$15&lt;'1.1 Allgemein'!$I$22,
IF(OR(ISNUMBER($D58)=FALSE,$F58=""),"",
IF(AND('2.5 CAPEX'!$L61&lt;&gt;"x",'2.5 CAPEX'!$M61&lt;&gt;"x"),0,
IF($F58=0,0,
IF(AP$4&lt;'2.1 Kraftwerk allgemein'!$F$16,0,
IF(AP$4='2.1 Kraftwerk allgemein'!$F$16,'2.5 CAPEX'!$J61/$F58,
IF(AP$4&lt;'2.1 Kraftwerk allgemein'!$F$16+$F58,
('2.5 CAPEX'!$J61+SUM(OFFSET('2.5 CAPEX'!AU61,0,-MIN(MAX($F58-1-('2.1 Kraftwerk allgemein'!$F$16-'2.1 Kraftwerk allgemein'!$F$15+1),0),COLUMN(AG58)-1-('2.1 Kraftwerk allgemein'!$F$16-'2.1 Kraftwerk allgemein'!$F$15+1)),1,MIN(MAX($F58-('2.1 Kraftwerk allgemein'!$F$16-'2.1 Kraftwerk allgemein'!$F$15+1),1),COLUMN(AG58)-('2.1 Kraftwerk allgemein'!$F$16-'2.1 Kraftwerk allgemein'!$F$15+1)))))/$F58,
SUM(OFFSET('2.5 CAPEX'!AU61,0,-MIN($F58-1,COLUMN(AG58)-1),1,MIN($F58,COLUMN(AG58))))/$F58)))))),
IF(OR(ISNUMBER($D58)=FALSE,$F58=""),"",
IF(AND('2.5 CAPEX'!$L61&lt;&gt;"x",'2.5 CAPEX'!$M61&lt;&gt;"x"),0,
IF($F58=0,0,
IF(AP$4&lt;'2.1 Kraftwerk allgemein'!$F$16,0,
IF(AP$4='2.1 Kraftwerk allgemein'!$F$16,'2.5 CAPEX'!$J61/$F58,
IF(AP$4&lt;'2.1 Kraftwerk allgemein'!$F$16+$F58,
('2.5 CAPEX'!$J61+SUM(OFFSET('2.5 CAPEX'!AU61,0,-MIN(MAX($F58-1-('2.1 Kraftwerk allgemein'!$F$16-'1.1 Allgemein'!$I$22+1),0),COLUMN(AG58)-1-('2.1 Kraftwerk allgemein'!$F$16-'1.1 Allgemein'!$I$22+1)),1,MIN(MAX($F58-('2.1 Kraftwerk allgemein'!$F$16-'1.1 Allgemein'!$I$22+1),1),COLUMN(AG58)-('2.1 Kraftwerk allgemein'!$F$16-'1.1 Allgemein'!$I$22+1)))))/$F58,
SUM(OFFSET('2.5 CAPEX'!AU61,0,-MIN($F58-1,COLUMN(AG58)-1),1,MIN($F58,COLUMN(AG58))))/$F58)))))))</f>
        <v>0</v>
      </c>
      <c r="AQ58" s="199">
        <f ca="1">IF('2.1 Kraftwerk allgemein'!$F$15&lt;'1.1 Allgemein'!$I$22,
IF(OR(ISNUMBER($D58)=FALSE,$F58=""),"",
IF(AND('2.5 CAPEX'!$L61&lt;&gt;"x",'2.5 CAPEX'!$M61&lt;&gt;"x"),0,
IF($F58=0,0,
IF(AQ$4&lt;'2.1 Kraftwerk allgemein'!$F$16,0,
IF(AQ$4='2.1 Kraftwerk allgemein'!$F$16,'2.5 CAPEX'!$J61/$F58,
IF(AQ$4&lt;'2.1 Kraftwerk allgemein'!$F$16+$F58,
('2.5 CAPEX'!$J61+SUM(OFFSET('2.5 CAPEX'!AV61,0,-MIN(MAX($F58-1-('2.1 Kraftwerk allgemein'!$F$16-'2.1 Kraftwerk allgemein'!$F$15+1),0),COLUMN(AH58)-1-('2.1 Kraftwerk allgemein'!$F$16-'2.1 Kraftwerk allgemein'!$F$15+1)),1,MIN(MAX($F58-('2.1 Kraftwerk allgemein'!$F$16-'2.1 Kraftwerk allgemein'!$F$15+1),1),COLUMN(AH58)-('2.1 Kraftwerk allgemein'!$F$16-'2.1 Kraftwerk allgemein'!$F$15+1)))))/$F58,
SUM(OFFSET('2.5 CAPEX'!AV61,0,-MIN($F58-1,COLUMN(AH58)-1),1,MIN($F58,COLUMN(AH58))))/$F58)))))),
IF(OR(ISNUMBER($D58)=FALSE,$F58=""),"",
IF(AND('2.5 CAPEX'!$L61&lt;&gt;"x",'2.5 CAPEX'!$M61&lt;&gt;"x"),0,
IF($F58=0,0,
IF(AQ$4&lt;'2.1 Kraftwerk allgemein'!$F$16,0,
IF(AQ$4='2.1 Kraftwerk allgemein'!$F$16,'2.5 CAPEX'!$J61/$F58,
IF(AQ$4&lt;'2.1 Kraftwerk allgemein'!$F$16+$F58,
('2.5 CAPEX'!$J61+SUM(OFFSET('2.5 CAPEX'!AV61,0,-MIN(MAX($F58-1-('2.1 Kraftwerk allgemein'!$F$16-'1.1 Allgemein'!$I$22+1),0),COLUMN(AH58)-1-('2.1 Kraftwerk allgemein'!$F$16-'1.1 Allgemein'!$I$22+1)),1,MIN(MAX($F58-('2.1 Kraftwerk allgemein'!$F$16-'1.1 Allgemein'!$I$22+1),1),COLUMN(AH58)-('2.1 Kraftwerk allgemein'!$F$16-'1.1 Allgemein'!$I$22+1)))))/$F58,
SUM(OFFSET('2.5 CAPEX'!AV61,0,-MIN($F58-1,COLUMN(AH58)-1),1,MIN($F58,COLUMN(AH58))))/$F58)))))))</f>
        <v>0</v>
      </c>
      <c r="AR58" s="199">
        <f ca="1">IF('2.1 Kraftwerk allgemein'!$F$15&lt;'1.1 Allgemein'!$I$22,
IF(OR(ISNUMBER($D58)=FALSE,$F58=""),"",
IF(AND('2.5 CAPEX'!$L61&lt;&gt;"x",'2.5 CAPEX'!$M61&lt;&gt;"x"),0,
IF($F58=0,0,
IF(AR$4&lt;'2.1 Kraftwerk allgemein'!$F$16,0,
IF(AR$4='2.1 Kraftwerk allgemein'!$F$16,'2.5 CAPEX'!$J61/$F58,
IF(AR$4&lt;'2.1 Kraftwerk allgemein'!$F$16+$F58,
('2.5 CAPEX'!$J61+SUM(OFFSET('2.5 CAPEX'!AW61,0,-MIN(MAX($F58-1-('2.1 Kraftwerk allgemein'!$F$16-'2.1 Kraftwerk allgemein'!$F$15+1),0),COLUMN(AI58)-1-('2.1 Kraftwerk allgemein'!$F$16-'2.1 Kraftwerk allgemein'!$F$15+1)),1,MIN(MAX($F58-('2.1 Kraftwerk allgemein'!$F$16-'2.1 Kraftwerk allgemein'!$F$15+1),1),COLUMN(AI58)-('2.1 Kraftwerk allgemein'!$F$16-'2.1 Kraftwerk allgemein'!$F$15+1)))))/$F58,
SUM(OFFSET('2.5 CAPEX'!AW61,0,-MIN($F58-1,COLUMN(AI58)-1),1,MIN($F58,COLUMN(AI58))))/$F58)))))),
IF(OR(ISNUMBER($D58)=FALSE,$F58=""),"",
IF(AND('2.5 CAPEX'!$L61&lt;&gt;"x",'2.5 CAPEX'!$M61&lt;&gt;"x"),0,
IF($F58=0,0,
IF(AR$4&lt;'2.1 Kraftwerk allgemein'!$F$16,0,
IF(AR$4='2.1 Kraftwerk allgemein'!$F$16,'2.5 CAPEX'!$J61/$F58,
IF(AR$4&lt;'2.1 Kraftwerk allgemein'!$F$16+$F58,
('2.5 CAPEX'!$J61+SUM(OFFSET('2.5 CAPEX'!AW61,0,-MIN(MAX($F58-1-('2.1 Kraftwerk allgemein'!$F$16-'1.1 Allgemein'!$I$22+1),0),COLUMN(AI58)-1-('2.1 Kraftwerk allgemein'!$F$16-'1.1 Allgemein'!$I$22+1)),1,MIN(MAX($F58-('2.1 Kraftwerk allgemein'!$F$16-'1.1 Allgemein'!$I$22+1),1),COLUMN(AI58)-('2.1 Kraftwerk allgemein'!$F$16-'1.1 Allgemein'!$I$22+1)))))/$F58,
SUM(OFFSET('2.5 CAPEX'!AW61,0,-MIN($F58-1,COLUMN(AI58)-1),1,MIN($F58,COLUMN(AI58))))/$F58)))))))</f>
        <v>0</v>
      </c>
      <c r="AS58" s="199">
        <f ca="1">IF('2.1 Kraftwerk allgemein'!$F$15&lt;'1.1 Allgemein'!$I$22,
IF(OR(ISNUMBER($D58)=FALSE,$F58=""),"",
IF(AND('2.5 CAPEX'!$L61&lt;&gt;"x",'2.5 CAPEX'!$M61&lt;&gt;"x"),0,
IF($F58=0,0,
IF(AS$4&lt;'2.1 Kraftwerk allgemein'!$F$16,0,
IF(AS$4='2.1 Kraftwerk allgemein'!$F$16,'2.5 CAPEX'!$J61/$F58,
IF(AS$4&lt;'2.1 Kraftwerk allgemein'!$F$16+$F58,
('2.5 CAPEX'!$J61+SUM(OFFSET('2.5 CAPEX'!AX61,0,-MIN(MAX($F58-1-('2.1 Kraftwerk allgemein'!$F$16-'2.1 Kraftwerk allgemein'!$F$15+1),0),COLUMN(AJ58)-1-('2.1 Kraftwerk allgemein'!$F$16-'2.1 Kraftwerk allgemein'!$F$15+1)),1,MIN(MAX($F58-('2.1 Kraftwerk allgemein'!$F$16-'2.1 Kraftwerk allgemein'!$F$15+1),1),COLUMN(AJ58)-('2.1 Kraftwerk allgemein'!$F$16-'2.1 Kraftwerk allgemein'!$F$15+1)))))/$F58,
SUM(OFFSET('2.5 CAPEX'!AX61,0,-MIN($F58-1,COLUMN(AJ58)-1),1,MIN($F58,COLUMN(AJ58))))/$F58)))))),
IF(OR(ISNUMBER($D58)=FALSE,$F58=""),"",
IF(AND('2.5 CAPEX'!$L61&lt;&gt;"x",'2.5 CAPEX'!$M61&lt;&gt;"x"),0,
IF($F58=0,0,
IF(AS$4&lt;'2.1 Kraftwerk allgemein'!$F$16,0,
IF(AS$4='2.1 Kraftwerk allgemein'!$F$16,'2.5 CAPEX'!$J61/$F58,
IF(AS$4&lt;'2.1 Kraftwerk allgemein'!$F$16+$F58,
('2.5 CAPEX'!$J61+SUM(OFFSET('2.5 CAPEX'!AX61,0,-MIN(MAX($F58-1-('2.1 Kraftwerk allgemein'!$F$16-'1.1 Allgemein'!$I$22+1),0),COLUMN(AJ58)-1-('2.1 Kraftwerk allgemein'!$F$16-'1.1 Allgemein'!$I$22+1)),1,MIN(MAX($F58-('2.1 Kraftwerk allgemein'!$F$16-'1.1 Allgemein'!$I$22+1),1),COLUMN(AJ58)-('2.1 Kraftwerk allgemein'!$F$16-'1.1 Allgemein'!$I$22+1)))))/$F58,
SUM(OFFSET('2.5 CAPEX'!AX61,0,-MIN($F58-1,COLUMN(AJ58)-1),1,MIN($F58,COLUMN(AJ58))))/$F58)))))))</f>
        <v>0</v>
      </c>
      <c r="AT58" s="199">
        <f ca="1">IF('2.1 Kraftwerk allgemein'!$F$15&lt;'1.1 Allgemein'!$I$22,
IF(OR(ISNUMBER($D58)=FALSE,$F58=""),"",
IF(AND('2.5 CAPEX'!$L61&lt;&gt;"x",'2.5 CAPEX'!$M61&lt;&gt;"x"),0,
IF($F58=0,0,
IF(AT$4&lt;'2.1 Kraftwerk allgemein'!$F$16,0,
IF(AT$4='2.1 Kraftwerk allgemein'!$F$16,'2.5 CAPEX'!$J61/$F58,
IF(AT$4&lt;'2.1 Kraftwerk allgemein'!$F$16+$F58,
('2.5 CAPEX'!$J61+SUM(OFFSET('2.5 CAPEX'!AY61,0,-MIN(MAX($F58-1-('2.1 Kraftwerk allgemein'!$F$16-'2.1 Kraftwerk allgemein'!$F$15+1),0),COLUMN(AK58)-1-('2.1 Kraftwerk allgemein'!$F$16-'2.1 Kraftwerk allgemein'!$F$15+1)),1,MIN(MAX($F58-('2.1 Kraftwerk allgemein'!$F$16-'2.1 Kraftwerk allgemein'!$F$15+1),1),COLUMN(AK58)-('2.1 Kraftwerk allgemein'!$F$16-'2.1 Kraftwerk allgemein'!$F$15+1)))))/$F58,
SUM(OFFSET('2.5 CAPEX'!AY61,0,-MIN($F58-1,COLUMN(AK58)-1),1,MIN($F58,COLUMN(AK58))))/$F58)))))),
IF(OR(ISNUMBER($D58)=FALSE,$F58=""),"",
IF(AND('2.5 CAPEX'!$L61&lt;&gt;"x",'2.5 CAPEX'!$M61&lt;&gt;"x"),0,
IF($F58=0,0,
IF(AT$4&lt;'2.1 Kraftwerk allgemein'!$F$16,0,
IF(AT$4='2.1 Kraftwerk allgemein'!$F$16,'2.5 CAPEX'!$J61/$F58,
IF(AT$4&lt;'2.1 Kraftwerk allgemein'!$F$16+$F58,
('2.5 CAPEX'!$J61+SUM(OFFSET('2.5 CAPEX'!AY61,0,-MIN(MAX($F58-1-('2.1 Kraftwerk allgemein'!$F$16-'1.1 Allgemein'!$I$22+1),0),COLUMN(AK58)-1-('2.1 Kraftwerk allgemein'!$F$16-'1.1 Allgemein'!$I$22+1)),1,MIN(MAX($F58-('2.1 Kraftwerk allgemein'!$F$16-'1.1 Allgemein'!$I$22+1),1),COLUMN(AK58)-('2.1 Kraftwerk allgemein'!$F$16-'1.1 Allgemein'!$I$22+1)))))/$F58,
SUM(OFFSET('2.5 CAPEX'!AY61,0,-MIN($F58-1,COLUMN(AK58)-1),1,MIN($F58,COLUMN(AK58))))/$F58)))))))</f>
        <v>0</v>
      </c>
      <c r="AU58" s="199">
        <f ca="1">IF('2.1 Kraftwerk allgemein'!$F$15&lt;'1.1 Allgemein'!$I$22,
IF(OR(ISNUMBER($D58)=FALSE,$F58=""),"",
IF(AND('2.5 CAPEX'!$L61&lt;&gt;"x",'2.5 CAPEX'!$M61&lt;&gt;"x"),0,
IF($F58=0,0,
IF(AU$4&lt;'2.1 Kraftwerk allgemein'!$F$16,0,
IF(AU$4='2.1 Kraftwerk allgemein'!$F$16,'2.5 CAPEX'!$J61/$F58,
IF(AU$4&lt;'2.1 Kraftwerk allgemein'!$F$16+$F58,
('2.5 CAPEX'!$J61+SUM(OFFSET('2.5 CAPEX'!AZ61,0,-MIN(MAX($F58-1-('2.1 Kraftwerk allgemein'!$F$16-'2.1 Kraftwerk allgemein'!$F$15+1),0),COLUMN(AL58)-1-('2.1 Kraftwerk allgemein'!$F$16-'2.1 Kraftwerk allgemein'!$F$15+1)),1,MIN(MAX($F58-('2.1 Kraftwerk allgemein'!$F$16-'2.1 Kraftwerk allgemein'!$F$15+1),1),COLUMN(AL58)-('2.1 Kraftwerk allgemein'!$F$16-'2.1 Kraftwerk allgemein'!$F$15+1)))))/$F58,
SUM(OFFSET('2.5 CAPEX'!AZ61,0,-MIN($F58-1,COLUMN(AL58)-1),1,MIN($F58,COLUMN(AL58))))/$F58)))))),
IF(OR(ISNUMBER($D58)=FALSE,$F58=""),"",
IF(AND('2.5 CAPEX'!$L61&lt;&gt;"x",'2.5 CAPEX'!$M61&lt;&gt;"x"),0,
IF($F58=0,0,
IF(AU$4&lt;'2.1 Kraftwerk allgemein'!$F$16,0,
IF(AU$4='2.1 Kraftwerk allgemein'!$F$16,'2.5 CAPEX'!$J61/$F58,
IF(AU$4&lt;'2.1 Kraftwerk allgemein'!$F$16+$F58,
('2.5 CAPEX'!$J61+SUM(OFFSET('2.5 CAPEX'!AZ61,0,-MIN(MAX($F58-1-('2.1 Kraftwerk allgemein'!$F$16-'1.1 Allgemein'!$I$22+1),0),COLUMN(AL58)-1-('2.1 Kraftwerk allgemein'!$F$16-'1.1 Allgemein'!$I$22+1)),1,MIN(MAX($F58-('2.1 Kraftwerk allgemein'!$F$16-'1.1 Allgemein'!$I$22+1),1),COLUMN(AL58)-('2.1 Kraftwerk allgemein'!$F$16-'1.1 Allgemein'!$I$22+1)))))/$F58,
SUM(OFFSET('2.5 CAPEX'!AZ61,0,-MIN($F58-1,COLUMN(AL58)-1),1,MIN($F58,COLUMN(AL58))))/$F58)))))))</f>
        <v>0</v>
      </c>
      <c r="AV58" s="199">
        <f ca="1">IF('2.1 Kraftwerk allgemein'!$F$15&lt;'1.1 Allgemein'!$I$22,
IF(OR(ISNUMBER($D58)=FALSE,$F58=""),"",
IF(AND('2.5 CAPEX'!$L61&lt;&gt;"x",'2.5 CAPEX'!$M61&lt;&gt;"x"),0,
IF($F58=0,0,
IF(AV$4&lt;'2.1 Kraftwerk allgemein'!$F$16,0,
IF(AV$4='2.1 Kraftwerk allgemein'!$F$16,'2.5 CAPEX'!$J61/$F58,
IF(AV$4&lt;'2.1 Kraftwerk allgemein'!$F$16+$F58,
('2.5 CAPEX'!$J61+SUM(OFFSET('2.5 CAPEX'!BA61,0,-MIN(MAX($F58-1-('2.1 Kraftwerk allgemein'!$F$16-'2.1 Kraftwerk allgemein'!$F$15+1),0),COLUMN(AM58)-1-('2.1 Kraftwerk allgemein'!$F$16-'2.1 Kraftwerk allgemein'!$F$15+1)),1,MIN(MAX($F58-('2.1 Kraftwerk allgemein'!$F$16-'2.1 Kraftwerk allgemein'!$F$15+1),1),COLUMN(AM58)-('2.1 Kraftwerk allgemein'!$F$16-'2.1 Kraftwerk allgemein'!$F$15+1)))))/$F58,
SUM(OFFSET('2.5 CAPEX'!BA61,0,-MIN($F58-1,COLUMN(AM58)-1),1,MIN($F58,COLUMN(AM58))))/$F58)))))),
IF(OR(ISNUMBER($D58)=FALSE,$F58=""),"",
IF(AND('2.5 CAPEX'!$L61&lt;&gt;"x",'2.5 CAPEX'!$M61&lt;&gt;"x"),0,
IF($F58=0,0,
IF(AV$4&lt;'2.1 Kraftwerk allgemein'!$F$16,0,
IF(AV$4='2.1 Kraftwerk allgemein'!$F$16,'2.5 CAPEX'!$J61/$F58,
IF(AV$4&lt;'2.1 Kraftwerk allgemein'!$F$16+$F58,
('2.5 CAPEX'!$J61+SUM(OFFSET('2.5 CAPEX'!BA61,0,-MIN(MAX($F58-1-('2.1 Kraftwerk allgemein'!$F$16-'1.1 Allgemein'!$I$22+1),0),COLUMN(AM58)-1-('2.1 Kraftwerk allgemein'!$F$16-'1.1 Allgemein'!$I$22+1)),1,MIN(MAX($F58-('2.1 Kraftwerk allgemein'!$F$16-'1.1 Allgemein'!$I$22+1),1),COLUMN(AM58)-('2.1 Kraftwerk allgemein'!$F$16-'1.1 Allgemein'!$I$22+1)))))/$F58,
SUM(OFFSET('2.5 CAPEX'!BA61,0,-MIN($F58-1,COLUMN(AM58)-1),1,MIN($F58,COLUMN(AM58))))/$F58)))))))</f>
        <v>0</v>
      </c>
      <c r="AW58" s="199">
        <f ca="1">IF('2.1 Kraftwerk allgemein'!$F$15&lt;'1.1 Allgemein'!$I$22,
IF(OR(ISNUMBER($D58)=FALSE,$F58=""),"",
IF(AND('2.5 CAPEX'!$L61&lt;&gt;"x",'2.5 CAPEX'!$M61&lt;&gt;"x"),0,
IF($F58=0,0,
IF(AW$4&lt;'2.1 Kraftwerk allgemein'!$F$16,0,
IF(AW$4='2.1 Kraftwerk allgemein'!$F$16,'2.5 CAPEX'!$J61/$F58,
IF(AW$4&lt;'2.1 Kraftwerk allgemein'!$F$16+$F58,
('2.5 CAPEX'!$J61+SUM(OFFSET('2.5 CAPEX'!BB61,0,-MIN(MAX($F58-1-('2.1 Kraftwerk allgemein'!$F$16-'2.1 Kraftwerk allgemein'!$F$15+1),0),COLUMN(AN58)-1-('2.1 Kraftwerk allgemein'!$F$16-'2.1 Kraftwerk allgemein'!$F$15+1)),1,MIN(MAX($F58-('2.1 Kraftwerk allgemein'!$F$16-'2.1 Kraftwerk allgemein'!$F$15+1),1),COLUMN(AN58)-('2.1 Kraftwerk allgemein'!$F$16-'2.1 Kraftwerk allgemein'!$F$15+1)))))/$F58,
SUM(OFFSET('2.5 CAPEX'!BB61,0,-MIN($F58-1,COLUMN(AN58)-1),1,MIN($F58,COLUMN(AN58))))/$F58)))))),
IF(OR(ISNUMBER($D58)=FALSE,$F58=""),"",
IF(AND('2.5 CAPEX'!$L61&lt;&gt;"x",'2.5 CAPEX'!$M61&lt;&gt;"x"),0,
IF($F58=0,0,
IF(AW$4&lt;'2.1 Kraftwerk allgemein'!$F$16,0,
IF(AW$4='2.1 Kraftwerk allgemein'!$F$16,'2.5 CAPEX'!$J61/$F58,
IF(AW$4&lt;'2.1 Kraftwerk allgemein'!$F$16+$F58,
('2.5 CAPEX'!$J61+SUM(OFFSET('2.5 CAPEX'!BB61,0,-MIN(MAX($F58-1-('2.1 Kraftwerk allgemein'!$F$16-'1.1 Allgemein'!$I$22+1),0),COLUMN(AN58)-1-('2.1 Kraftwerk allgemein'!$F$16-'1.1 Allgemein'!$I$22+1)),1,MIN(MAX($F58-('2.1 Kraftwerk allgemein'!$F$16-'1.1 Allgemein'!$I$22+1),1),COLUMN(AN58)-('2.1 Kraftwerk allgemein'!$F$16-'1.1 Allgemein'!$I$22+1)))))/$F58,
SUM(OFFSET('2.5 CAPEX'!BB61,0,-MIN($F58-1,COLUMN(AN58)-1),1,MIN($F58,COLUMN(AN58))))/$F58)))))))</f>
        <v>0</v>
      </c>
      <c r="AX58" s="199">
        <f ca="1">IF('2.1 Kraftwerk allgemein'!$F$15&lt;'1.1 Allgemein'!$I$22,
IF(OR(ISNUMBER($D58)=FALSE,$F58=""),"",
IF(AND('2.5 CAPEX'!$L61&lt;&gt;"x",'2.5 CAPEX'!$M61&lt;&gt;"x"),0,
IF($F58=0,0,
IF(AX$4&lt;'2.1 Kraftwerk allgemein'!$F$16,0,
IF(AX$4='2.1 Kraftwerk allgemein'!$F$16,'2.5 CAPEX'!$J61/$F58,
IF(AX$4&lt;'2.1 Kraftwerk allgemein'!$F$16+$F58,
('2.5 CAPEX'!$J61+SUM(OFFSET('2.5 CAPEX'!BC61,0,-MIN(MAX($F58-1-('2.1 Kraftwerk allgemein'!$F$16-'2.1 Kraftwerk allgemein'!$F$15+1),0),COLUMN(AO58)-1-('2.1 Kraftwerk allgemein'!$F$16-'2.1 Kraftwerk allgemein'!$F$15+1)),1,MIN(MAX($F58-('2.1 Kraftwerk allgemein'!$F$16-'2.1 Kraftwerk allgemein'!$F$15+1),1),COLUMN(AO58)-('2.1 Kraftwerk allgemein'!$F$16-'2.1 Kraftwerk allgemein'!$F$15+1)))))/$F58,
SUM(OFFSET('2.5 CAPEX'!BC61,0,-MIN($F58-1,COLUMN(AO58)-1),1,MIN($F58,COLUMN(AO58))))/$F58)))))),
IF(OR(ISNUMBER($D58)=FALSE,$F58=""),"",
IF(AND('2.5 CAPEX'!$L61&lt;&gt;"x",'2.5 CAPEX'!$M61&lt;&gt;"x"),0,
IF($F58=0,0,
IF(AX$4&lt;'2.1 Kraftwerk allgemein'!$F$16,0,
IF(AX$4='2.1 Kraftwerk allgemein'!$F$16,'2.5 CAPEX'!$J61/$F58,
IF(AX$4&lt;'2.1 Kraftwerk allgemein'!$F$16+$F58,
('2.5 CAPEX'!$J61+SUM(OFFSET('2.5 CAPEX'!BC61,0,-MIN(MAX($F58-1-('2.1 Kraftwerk allgemein'!$F$16-'1.1 Allgemein'!$I$22+1),0),COLUMN(AO58)-1-('2.1 Kraftwerk allgemein'!$F$16-'1.1 Allgemein'!$I$22+1)),1,MIN(MAX($F58-('2.1 Kraftwerk allgemein'!$F$16-'1.1 Allgemein'!$I$22+1),1),COLUMN(AO58)-('2.1 Kraftwerk allgemein'!$F$16-'1.1 Allgemein'!$I$22+1)))))/$F58,
SUM(OFFSET('2.5 CAPEX'!BC61,0,-MIN($F58-1,COLUMN(AO58)-1),1,MIN($F58,COLUMN(AO58))))/$F58)))))))</f>
        <v>0</v>
      </c>
      <c r="AY58" s="199">
        <f ca="1">IF('2.1 Kraftwerk allgemein'!$F$15&lt;'1.1 Allgemein'!$I$22,
IF(OR(ISNUMBER($D58)=FALSE,$F58=""),"",
IF(AND('2.5 CAPEX'!$L61&lt;&gt;"x",'2.5 CAPEX'!$M61&lt;&gt;"x"),0,
IF($F58=0,0,
IF(AY$4&lt;'2.1 Kraftwerk allgemein'!$F$16,0,
IF(AY$4='2.1 Kraftwerk allgemein'!$F$16,'2.5 CAPEX'!$J61/$F58,
IF(AY$4&lt;'2.1 Kraftwerk allgemein'!$F$16+$F58,
('2.5 CAPEX'!$J61+SUM(OFFSET('2.5 CAPEX'!BD61,0,-MIN(MAX($F58-1-('2.1 Kraftwerk allgemein'!$F$16-'2.1 Kraftwerk allgemein'!$F$15+1),0),COLUMN(AP58)-1-('2.1 Kraftwerk allgemein'!$F$16-'2.1 Kraftwerk allgemein'!$F$15+1)),1,MIN(MAX($F58-('2.1 Kraftwerk allgemein'!$F$16-'2.1 Kraftwerk allgemein'!$F$15+1),1),COLUMN(AP58)-('2.1 Kraftwerk allgemein'!$F$16-'2.1 Kraftwerk allgemein'!$F$15+1)))))/$F58,
SUM(OFFSET('2.5 CAPEX'!BD61,0,-MIN($F58-1,COLUMN(AP58)-1),1,MIN($F58,COLUMN(AP58))))/$F58)))))),
IF(OR(ISNUMBER($D58)=FALSE,$F58=""),"",
IF(AND('2.5 CAPEX'!$L61&lt;&gt;"x",'2.5 CAPEX'!$M61&lt;&gt;"x"),0,
IF($F58=0,0,
IF(AY$4&lt;'2.1 Kraftwerk allgemein'!$F$16,0,
IF(AY$4='2.1 Kraftwerk allgemein'!$F$16,'2.5 CAPEX'!$J61/$F58,
IF(AY$4&lt;'2.1 Kraftwerk allgemein'!$F$16+$F58,
('2.5 CAPEX'!$J61+SUM(OFFSET('2.5 CAPEX'!BD61,0,-MIN(MAX($F58-1-('2.1 Kraftwerk allgemein'!$F$16-'1.1 Allgemein'!$I$22+1),0),COLUMN(AP58)-1-('2.1 Kraftwerk allgemein'!$F$16-'1.1 Allgemein'!$I$22+1)),1,MIN(MAX($F58-('2.1 Kraftwerk allgemein'!$F$16-'1.1 Allgemein'!$I$22+1),1),COLUMN(AP58)-('2.1 Kraftwerk allgemein'!$F$16-'1.1 Allgemein'!$I$22+1)))))/$F58,
SUM(OFFSET('2.5 CAPEX'!BD61,0,-MIN($F58-1,COLUMN(AP58)-1),1,MIN($F58,COLUMN(AP58))))/$F58)))))))</f>
        <v>0</v>
      </c>
      <c r="AZ58" s="199">
        <f ca="1">IF('2.1 Kraftwerk allgemein'!$F$15&lt;'1.1 Allgemein'!$I$22,
IF(OR(ISNUMBER($D58)=FALSE,$F58=""),"",
IF(AND('2.5 CAPEX'!$L61&lt;&gt;"x",'2.5 CAPEX'!$M61&lt;&gt;"x"),0,
IF($F58=0,0,
IF(AZ$4&lt;'2.1 Kraftwerk allgemein'!$F$16,0,
IF(AZ$4='2.1 Kraftwerk allgemein'!$F$16,'2.5 CAPEX'!$J61/$F58,
IF(AZ$4&lt;'2.1 Kraftwerk allgemein'!$F$16+$F58,
('2.5 CAPEX'!$J61+SUM(OFFSET('2.5 CAPEX'!BE61,0,-MIN(MAX($F58-1-('2.1 Kraftwerk allgemein'!$F$16-'2.1 Kraftwerk allgemein'!$F$15+1),0),COLUMN(AQ58)-1-('2.1 Kraftwerk allgemein'!$F$16-'2.1 Kraftwerk allgemein'!$F$15+1)),1,MIN(MAX($F58-('2.1 Kraftwerk allgemein'!$F$16-'2.1 Kraftwerk allgemein'!$F$15+1),1),COLUMN(AQ58)-('2.1 Kraftwerk allgemein'!$F$16-'2.1 Kraftwerk allgemein'!$F$15+1)))))/$F58,
SUM(OFFSET('2.5 CAPEX'!BE61,0,-MIN($F58-1,COLUMN(AQ58)-1),1,MIN($F58,COLUMN(AQ58))))/$F58)))))),
IF(OR(ISNUMBER($D58)=FALSE,$F58=""),"",
IF(AND('2.5 CAPEX'!$L61&lt;&gt;"x",'2.5 CAPEX'!$M61&lt;&gt;"x"),0,
IF($F58=0,0,
IF(AZ$4&lt;'2.1 Kraftwerk allgemein'!$F$16,0,
IF(AZ$4='2.1 Kraftwerk allgemein'!$F$16,'2.5 CAPEX'!$J61/$F58,
IF(AZ$4&lt;'2.1 Kraftwerk allgemein'!$F$16+$F58,
('2.5 CAPEX'!$J61+SUM(OFFSET('2.5 CAPEX'!BE61,0,-MIN(MAX($F58-1-('2.1 Kraftwerk allgemein'!$F$16-'1.1 Allgemein'!$I$22+1),0),COLUMN(AQ58)-1-('2.1 Kraftwerk allgemein'!$F$16-'1.1 Allgemein'!$I$22+1)),1,MIN(MAX($F58-('2.1 Kraftwerk allgemein'!$F$16-'1.1 Allgemein'!$I$22+1),1),COLUMN(AQ58)-('2.1 Kraftwerk allgemein'!$F$16-'1.1 Allgemein'!$I$22+1)))))/$F58,
SUM(OFFSET('2.5 CAPEX'!BE61,0,-MIN($F58-1,COLUMN(AQ58)-1),1,MIN($F58,COLUMN(AQ58))))/$F58)))))))</f>
        <v>0</v>
      </c>
      <c r="BA58" s="199">
        <f ca="1">IF('2.1 Kraftwerk allgemein'!$F$15&lt;'1.1 Allgemein'!$I$22,
IF(OR(ISNUMBER($D58)=FALSE,$F58=""),"",
IF(AND('2.5 CAPEX'!$L61&lt;&gt;"x",'2.5 CAPEX'!$M61&lt;&gt;"x"),0,
IF($F58=0,0,
IF(BA$4&lt;'2.1 Kraftwerk allgemein'!$F$16,0,
IF(BA$4='2.1 Kraftwerk allgemein'!$F$16,'2.5 CAPEX'!$J61/$F58,
IF(BA$4&lt;'2.1 Kraftwerk allgemein'!$F$16+$F58,
('2.5 CAPEX'!$J61+SUM(OFFSET('2.5 CAPEX'!BF61,0,-MIN(MAX($F58-1-('2.1 Kraftwerk allgemein'!$F$16-'2.1 Kraftwerk allgemein'!$F$15+1),0),COLUMN(AR58)-1-('2.1 Kraftwerk allgemein'!$F$16-'2.1 Kraftwerk allgemein'!$F$15+1)),1,MIN(MAX($F58-('2.1 Kraftwerk allgemein'!$F$16-'2.1 Kraftwerk allgemein'!$F$15+1),1),COLUMN(AR58)-('2.1 Kraftwerk allgemein'!$F$16-'2.1 Kraftwerk allgemein'!$F$15+1)))))/$F58,
SUM(OFFSET('2.5 CAPEX'!BF61,0,-MIN($F58-1,COLUMN(AR58)-1),1,MIN($F58,COLUMN(AR58))))/$F58)))))),
IF(OR(ISNUMBER($D58)=FALSE,$F58=""),"",
IF(AND('2.5 CAPEX'!$L61&lt;&gt;"x",'2.5 CAPEX'!$M61&lt;&gt;"x"),0,
IF($F58=0,0,
IF(BA$4&lt;'2.1 Kraftwerk allgemein'!$F$16,0,
IF(BA$4='2.1 Kraftwerk allgemein'!$F$16,'2.5 CAPEX'!$J61/$F58,
IF(BA$4&lt;'2.1 Kraftwerk allgemein'!$F$16+$F58,
('2.5 CAPEX'!$J61+SUM(OFFSET('2.5 CAPEX'!BF61,0,-MIN(MAX($F58-1-('2.1 Kraftwerk allgemein'!$F$16-'1.1 Allgemein'!$I$22+1),0),COLUMN(AR58)-1-('2.1 Kraftwerk allgemein'!$F$16-'1.1 Allgemein'!$I$22+1)),1,MIN(MAX($F58-('2.1 Kraftwerk allgemein'!$F$16-'1.1 Allgemein'!$I$22+1),1),COLUMN(AR58)-('2.1 Kraftwerk allgemein'!$F$16-'1.1 Allgemein'!$I$22+1)))))/$F58,
SUM(OFFSET('2.5 CAPEX'!BF61,0,-MIN($F58-1,COLUMN(AR58)-1),1,MIN($F58,COLUMN(AR58))))/$F58)))))))</f>
        <v>0</v>
      </c>
      <c r="BB58" s="199">
        <f ca="1">IF('2.1 Kraftwerk allgemein'!$F$15&lt;'1.1 Allgemein'!$I$22,
IF(OR(ISNUMBER($D58)=FALSE,$F58=""),"",
IF(AND('2.5 CAPEX'!$L61&lt;&gt;"x",'2.5 CAPEX'!$M61&lt;&gt;"x"),0,
IF($F58=0,0,
IF(BB$4&lt;'2.1 Kraftwerk allgemein'!$F$16,0,
IF(BB$4='2.1 Kraftwerk allgemein'!$F$16,'2.5 CAPEX'!$J61/$F58,
IF(BB$4&lt;'2.1 Kraftwerk allgemein'!$F$16+$F58,
('2.5 CAPEX'!$J61+SUM(OFFSET('2.5 CAPEX'!BG61,0,-MIN(MAX($F58-1-('2.1 Kraftwerk allgemein'!$F$16-'2.1 Kraftwerk allgemein'!$F$15+1),0),COLUMN(AS58)-1-('2.1 Kraftwerk allgemein'!$F$16-'2.1 Kraftwerk allgemein'!$F$15+1)),1,MIN(MAX($F58-('2.1 Kraftwerk allgemein'!$F$16-'2.1 Kraftwerk allgemein'!$F$15+1),1),COLUMN(AS58)-('2.1 Kraftwerk allgemein'!$F$16-'2.1 Kraftwerk allgemein'!$F$15+1)))))/$F58,
SUM(OFFSET('2.5 CAPEX'!BG61,0,-MIN($F58-1,COLUMN(AS58)-1),1,MIN($F58,COLUMN(AS58))))/$F58)))))),
IF(OR(ISNUMBER($D58)=FALSE,$F58=""),"",
IF(AND('2.5 CAPEX'!$L61&lt;&gt;"x",'2.5 CAPEX'!$M61&lt;&gt;"x"),0,
IF($F58=0,0,
IF(BB$4&lt;'2.1 Kraftwerk allgemein'!$F$16,0,
IF(BB$4='2.1 Kraftwerk allgemein'!$F$16,'2.5 CAPEX'!$J61/$F58,
IF(BB$4&lt;'2.1 Kraftwerk allgemein'!$F$16+$F58,
('2.5 CAPEX'!$J61+SUM(OFFSET('2.5 CAPEX'!BG61,0,-MIN(MAX($F58-1-('2.1 Kraftwerk allgemein'!$F$16-'1.1 Allgemein'!$I$22+1),0),COLUMN(AS58)-1-('2.1 Kraftwerk allgemein'!$F$16-'1.1 Allgemein'!$I$22+1)),1,MIN(MAX($F58-('2.1 Kraftwerk allgemein'!$F$16-'1.1 Allgemein'!$I$22+1),1),COLUMN(AS58)-('2.1 Kraftwerk allgemein'!$F$16-'1.1 Allgemein'!$I$22+1)))))/$F58,
SUM(OFFSET('2.5 CAPEX'!BG61,0,-MIN($F58-1,COLUMN(AS58)-1),1,MIN($F58,COLUMN(AS58))))/$F58)))))))</f>
        <v>0</v>
      </c>
      <c r="BC58" s="199">
        <f ca="1">IF('2.1 Kraftwerk allgemein'!$F$15&lt;'1.1 Allgemein'!$I$22,
IF(OR(ISNUMBER($D58)=FALSE,$F58=""),"",
IF(AND('2.5 CAPEX'!$L61&lt;&gt;"x",'2.5 CAPEX'!$M61&lt;&gt;"x"),0,
IF($F58=0,0,
IF(BC$4&lt;'2.1 Kraftwerk allgemein'!$F$16,0,
IF(BC$4='2.1 Kraftwerk allgemein'!$F$16,'2.5 CAPEX'!$J61/$F58,
IF(BC$4&lt;'2.1 Kraftwerk allgemein'!$F$16+$F58,
('2.5 CAPEX'!$J61+SUM(OFFSET('2.5 CAPEX'!BH61,0,-MIN(MAX($F58-1-('2.1 Kraftwerk allgemein'!$F$16-'2.1 Kraftwerk allgemein'!$F$15+1),0),COLUMN(AT58)-1-('2.1 Kraftwerk allgemein'!$F$16-'2.1 Kraftwerk allgemein'!$F$15+1)),1,MIN(MAX($F58-('2.1 Kraftwerk allgemein'!$F$16-'2.1 Kraftwerk allgemein'!$F$15+1),1),COLUMN(AT58)-('2.1 Kraftwerk allgemein'!$F$16-'2.1 Kraftwerk allgemein'!$F$15+1)))))/$F58,
SUM(OFFSET('2.5 CAPEX'!BH61,0,-MIN($F58-1,COLUMN(AT58)-1),1,MIN($F58,COLUMN(AT58))))/$F58)))))),
IF(OR(ISNUMBER($D58)=FALSE,$F58=""),"",
IF(AND('2.5 CAPEX'!$L61&lt;&gt;"x",'2.5 CAPEX'!$M61&lt;&gt;"x"),0,
IF($F58=0,0,
IF(BC$4&lt;'2.1 Kraftwerk allgemein'!$F$16,0,
IF(BC$4='2.1 Kraftwerk allgemein'!$F$16,'2.5 CAPEX'!$J61/$F58,
IF(BC$4&lt;'2.1 Kraftwerk allgemein'!$F$16+$F58,
('2.5 CAPEX'!$J61+SUM(OFFSET('2.5 CAPEX'!BH61,0,-MIN(MAX($F58-1-('2.1 Kraftwerk allgemein'!$F$16-'1.1 Allgemein'!$I$22+1),0),COLUMN(AT58)-1-('2.1 Kraftwerk allgemein'!$F$16-'1.1 Allgemein'!$I$22+1)),1,MIN(MAX($F58-('2.1 Kraftwerk allgemein'!$F$16-'1.1 Allgemein'!$I$22+1),1),COLUMN(AT58)-('2.1 Kraftwerk allgemein'!$F$16-'1.1 Allgemein'!$I$22+1)))))/$F58,
SUM(OFFSET('2.5 CAPEX'!BH61,0,-MIN($F58-1,COLUMN(AT58)-1),1,MIN($F58,COLUMN(AT58))))/$F58)))))))</f>
        <v>0</v>
      </c>
      <c r="BD58" s="199">
        <f ca="1">IF('2.1 Kraftwerk allgemein'!$F$15&lt;'1.1 Allgemein'!$I$22,
IF(OR(ISNUMBER($D58)=FALSE,$F58=""),"",
IF(AND('2.5 CAPEX'!$L61&lt;&gt;"x",'2.5 CAPEX'!$M61&lt;&gt;"x"),0,
IF($F58=0,0,
IF(BD$4&lt;'2.1 Kraftwerk allgemein'!$F$16,0,
IF(BD$4='2.1 Kraftwerk allgemein'!$F$16,'2.5 CAPEX'!$J61/$F58,
IF(BD$4&lt;'2.1 Kraftwerk allgemein'!$F$16+$F58,
('2.5 CAPEX'!$J61+SUM(OFFSET('2.5 CAPEX'!BI61,0,-MIN(MAX($F58-1-('2.1 Kraftwerk allgemein'!$F$16-'2.1 Kraftwerk allgemein'!$F$15+1),0),COLUMN(AU58)-1-('2.1 Kraftwerk allgemein'!$F$16-'2.1 Kraftwerk allgemein'!$F$15+1)),1,MIN(MAX($F58-('2.1 Kraftwerk allgemein'!$F$16-'2.1 Kraftwerk allgemein'!$F$15+1),1),COLUMN(AU58)-('2.1 Kraftwerk allgemein'!$F$16-'2.1 Kraftwerk allgemein'!$F$15+1)))))/$F58,
SUM(OFFSET('2.5 CAPEX'!BI61,0,-MIN($F58-1,COLUMN(AU58)-1),1,MIN($F58,COLUMN(AU58))))/$F58)))))),
IF(OR(ISNUMBER($D58)=FALSE,$F58=""),"",
IF(AND('2.5 CAPEX'!$L61&lt;&gt;"x",'2.5 CAPEX'!$M61&lt;&gt;"x"),0,
IF($F58=0,0,
IF(BD$4&lt;'2.1 Kraftwerk allgemein'!$F$16,0,
IF(BD$4='2.1 Kraftwerk allgemein'!$F$16,'2.5 CAPEX'!$J61/$F58,
IF(BD$4&lt;'2.1 Kraftwerk allgemein'!$F$16+$F58,
('2.5 CAPEX'!$J61+SUM(OFFSET('2.5 CAPEX'!BI61,0,-MIN(MAX($F58-1-('2.1 Kraftwerk allgemein'!$F$16-'1.1 Allgemein'!$I$22+1),0),COLUMN(AU58)-1-('2.1 Kraftwerk allgemein'!$F$16-'1.1 Allgemein'!$I$22+1)),1,MIN(MAX($F58-('2.1 Kraftwerk allgemein'!$F$16-'1.1 Allgemein'!$I$22+1),1),COLUMN(AU58)-('2.1 Kraftwerk allgemein'!$F$16-'1.1 Allgemein'!$I$22+1)))))/$F58,
SUM(OFFSET('2.5 CAPEX'!BI61,0,-MIN($F58-1,COLUMN(AU58)-1),1,MIN($F58,COLUMN(AU58))))/$F58)))))))</f>
        <v>0</v>
      </c>
      <c r="BE58" s="199">
        <f ca="1">IF('2.1 Kraftwerk allgemein'!$F$15&lt;'1.1 Allgemein'!$I$22,
IF(OR(ISNUMBER($D58)=FALSE,$F58=""),"",
IF(AND('2.5 CAPEX'!$L61&lt;&gt;"x",'2.5 CAPEX'!$M61&lt;&gt;"x"),0,
IF($F58=0,0,
IF(BE$4&lt;'2.1 Kraftwerk allgemein'!$F$16,0,
IF(BE$4='2.1 Kraftwerk allgemein'!$F$16,'2.5 CAPEX'!$J61/$F58,
IF(BE$4&lt;'2.1 Kraftwerk allgemein'!$F$16+$F58,
('2.5 CAPEX'!$J61+SUM(OFFSET('2.5 CAPEX'!BJ61,0,-MIN(MAX($F58-1-('2.1 Kraftwerk allgemein'!$F$16-'2.1 Kraftwerk allgemein'!$F$15+1),0),COLUMN(AV58)-1-('2.1 Kraftwerk allgemein'!$F$16-'2.1 Kraftwerk allgemein'!$F$15+1)),1,MIN(MAX($F58-('2.1 Kraftwerk allgemein'!$F$16-'2.1 Kraftwerk allgemein'!$F$15+1),1),COLUMN(AV58)-('2.1 Kraftwerk allgemein'!$F$16-'2.1 Kraftwerk allgemein'!$F$15+1)))))/$F58,
SUM(OFFSET('2.5 CAPEX'!BJ61,0,-MIN($F58-1,COLUMN(AV58)-1),1,MIN($F58,COLUMN(AV58))))/$F58)))))),
IF(OR(ISNUMBER($D58)=FALSE,$F58=""),"",
IF(AND('2.5 CAPEX'!$L61&lt;&gt;"x",'2.5 CAPEX'!$M61&lt;&gt;"x"),0,
IF($F58=0,0,
IF(BE$4&lt;'2.1 Kraftwerk allgemein'!$F$16,0,
IF(BE$4='2.1 Kraftwerk allgemein'!$F$16,'2.5 CAPEX'!$J61/$F58,
IF(BE$4&lt;'2.1 Kraftwerk allgemein'!$F$16+$F58,
('2.5 CAPEX'!$J61+SUM(OFFSET('2.5 CAPEX'!BJ61,0,-MIN(MAX($F58-1-('2.1 Kraftwerk allgemein'!$F$16-'1.1 Allgemein'!$I$22+1),0),COLUMN(AV58)-1-('2.1 Kraftwerk allgemein'!$F$16-'1.1 Allgemein'!$I$22+1)),1,MIN(MAX($F58-('2.1 Kraftwerk allgemein'!$F$16-'1.1 Allgemein'!$I$22+1),1),COLUMN(AV58)-('2.1 Kraftwerk allgemein'!$F$16-'1.1 Allgemein'!$I$22+1)))))/$F58,
SUM(OFFSET('2.5 CAPEX'!BJ61,0,-MIN($F58-1,COLUMN(AV58)-1),1,MIN($F58,COLUMN(AV58))))/$F58)))))))</f>
        <v>0</v>
      </c>
      <c r="BF58" s="199">
        <f ca="1">IF('2.1 Kraftwerk allgemein'!$F$15&lt;'1.1 Allgemein'!$I$22,
IF(OR(ISNUMBER($D58)=FALSE,$F58=""),"",
IF(AND('2.5 CAPEX'!$L61&lt;&gt;"x",'2.5 CAPEX'!$M61&lt;&gt;"x"),0,
IF($F58=0,0,
IF(BF$4&lt;'2.1 Kraftwerk allgemein'!$F$16,0,
IF(BF$4='2.1 Kraftwerk allgemein'!$F$16,'2.5 CAPEX'!$J61/$F58,
IF(BF$4&lt;'2.1 Kraftwerk allgemein'!$F$16+$F58,
('2.5 CAPEX'!$J61+SUM(OFFSET('2.5 CAPEX'!BK61,0,-MIN(MAX($F58-1-('2.1 Kraftwerk allgemein'!$F$16-'2.1 Kraftwerk allgemein'!$F$15+1),0),COLUMN(AW58)-1-('2.1 Kraftwerk allgemein'!$F$16-'2.1 Kraftwerk allgemein'!$F$15+1)),1,MIN(MAX($F58-('2.1 Kraftwerk allgemein'!$F$16-'2.1 Kraftwerk allgemein'!$F$15+1),1),COLUMN(AW58)-('2.1 Kraftwerk allgemein'!$F$16-'2.1 Kraftwerk allgemein'!$F$15+1)))))/$F58,
SUM(OFFSET('2.5 CAPEX'!BK61,0,-MIN($F58-1,COLUMN(AW58)-1),1,MIN($F58,COLUMN(AW58))))/$F58)))))),
IF(OR(ISNUMBER($D58)=FALSE,$F58=""),"",
IF(AND('2.5 CAPEX'!$L61&lt;&gt;"x",'2.5 CAPEX'!$M61&lt;&gt;"x"),0,
IF($F58=0,0,
IF(BF$4&lt;'2.1 Kraftwerk allgemein'!$F$16,0,
IF(BF$4='2.1 Kraftwerk allgemein'!$F$16,'2.5 CAPEX'!$J61/$F58,
IF(BF$4&lt;'2.1 Kraftwerk allgemein'!$F$16+$F58,
('2.5 CAPEX'!$J61+SUM(OFFSET('2.5 CAPEX'!BK61,0,-MIN(MAX($F58-1-('2.1 Kraftwerk allgemein'!$F$16-'1.1 Allgemein'!$I$22+1),0),COLUMN(AW58)-1-('2.1 Kraftwerk allgemein'!$F$16-'1.1 Allgemein'!$I$22+1)),1,MIN(MAX($F58-('2.1 Kraftwerk allgemein'!$F$16-'1.1 Allgemein'!$I$22+1),1),COLUMN(AW58)-('2.1 Kraftwerk allgemein'!$F$16-'1.1 Allgemein'!$I$22+1)))))/$F58,
SUM(OFFSET('2.5 CAPEX'!BK61,0,-MIN($F58-1,COLUMN(AW58)-1),1,MIN($F58,COLUMN(AW58))))/$F58)))))))</f>
        <v>0</v>
      </c>
      <c r="BG58" s="199">
        <f ca="1">IF('2.1 Kraftwerk allgemein'!$F$15&lt;'1.1 Allgemein'!$I$22,
IF(OR(ISNUMBER($D58)=FALSE,$F58=""),"",
IF(AND('2.5 CAPEX'!$L61&lt;&gt;"x",'2.5 CAPEX'!$M61&lt;&gt;"x"),0,
IF($F58=0,0,
IF(BG$4&lt;'2.1 Kraftwerk allgemein'!$F$16,0,
IF(BG$4='2.1 Kraftwerk allgemein'!$F$16,'2.5 CAPEX'!$J61/$F58,
IF(BG$4&lt;'2.1 Kraftwerk allgemein'!$F$16+$F58,
('2.5 CAPEX'!$J61+SUM(OFFSET('2.5 CAPEX'!BL61,0,-MIN(MAX($F58-1-('2.1 Kraftwerk allgemein'!$F$16-'2.1 Kraftwerk allgemein'!$F$15+1),0),COLUMN(AX58)-1-('2.1 Kraftwerk allgemein'!$F$16-'2.1 Kraftwerk allgemein'!$F$15+1)),1,MIN(MAX($F58-('2.1 Kraftwerk allgemein'!$F$16-'2.1 Kraftwerk allgemein'!$F$15+1),1),COLUMN(AX58)-('2.1 Kraftwerk allgemein'!$F$16-'2.1 Kraftwerk allgemein'!$F$15+1)))))/$F58,
SUM(OFFSET('2.5 CAPEX'!BL61,0,-MIN($F58-1,COLUMN(AX58)-1),1,MIN($F58,COLUMN(AX58))))/$F58)))))),
IF(OR(ISNUMBER($D58)=FALSE,$F58=""),"",
IF(AND('2.5 CAPEX'!$L61&lt;&gt;"x",'2.5 CAPEX'!$M61&lt;&gt;"x"),0,
IF($F58=0,0,
IF(BG$4&lt;'2.1 Kraftwerk allgemein'!$F$16,0,
IF(BG$4='2.1 Kraftwerk allgemein'!$F$16,'2.5 CAPEX'!$J61/$F58,
IF(BG$4&lt;'2.1 Kraftwerk allgemein'!$F$16+$F58,
('2.5 CAPEX'!$J61+SUM(OFFSET('2.5 CAPEX'!BL61,0,-MIN(MAX($F58-1-('2.1 Kraftwerk allgemein'!$F$16-'1.1 Allgemein'!$I$22+1),0),COLUMN(AX58)-1-('2.1 Kraftwerk allgemein'!$F$16-'1.1 Allgemein'!$I$22+1)),1,MIN(MAX($F58-('2.1 Kraftwerk allgemein'!$F$16-'1.1 Allgemein'!$I$22+1),1),COLUMN(AX58)-('2.1 Kraftwerk allgemein'!$F$16-'1.1 Allgemein'!$I$22+1)))))/$F58,
SUM(OFFSET('2.5 CAPEX'!BL61,0,-MIN($F58-1,COLUMN(AX58)-1),1,MIN($F58,COLUMN(AX58))))/$F58)))))))</f>
        <v>0</v>
      </c>
      <c r="BH58" s="199">
        <f ca="1">IF('2.1 Kraftwerk allgemein'!$F$15&lt;'1.1 Allgemein'!$I$22,
IF(OR(ISNUMBER($D58)=FALSE,$F58=""),"",
IF(AND('2.5 CAPEX'!$L61&lt;&gt;"x",'2.5 CAPEX'!$M61&lt;&gt;"x"),0,
IF($F58=0,0,
IF(BH$4&lt;'2.1 Kraftwerk allgemein'!$F$16,0,
IF(BH$4='2.1 Kraftwerk allgemein'!$F$16,'2.5 CAPEX'!$J61/$F58,
IF(BH$4&lt;'2.1 Kraftwerk allgemein'!$F$16+$F58,
('2.5 CAPEX'!$J61+SUM(OFFSET('2.5 CAPEX'!BM61,0,-MIN(MAX($F58-1-('2.1 Kraftwerk allgemein'!$F$16-'2.1 Kraftwerk allgemein'!$F$15+1),0),COLUMN(AY58)-1-('2.1 Kraftwerk allgemein'!$F$16-'2.1 Kraftwerk allgemein'!$F$15+1)),1,MIN(MAX($F58-('2.1 Kraftwerk allgemein'!$F$16-'2.1 Kraftwerk allgemein'!$F$15+1),1),COLUMN(AY58)-('2.1 Kraftwerk allgemein'!$F$16-'2.1 Kraftwerk allgemein'!$F$15+1)))))/$F58,
SUM(OFFSET('2.5 CAPEX'!BM61,0,-MIN($F58-1,COLUMN(AY58)-1),1,MIN($F58,COLUMN(AY58))))/$F58)))))),
IF(OR(ISNUMBER($D58)=FALSE,$F58=""),"",
IF(AND('2.5 CAPEX'!$L61&lt;&gt;"x",'2.5 CAPEX'!$M61&lt;&gt;"x"),0,
IF($F58=0,0,
IF(BH$4&lt;'2.1 Kraftwerk allgemein'!$F$16,0,
IF(BH$4='2.1 Kraftwerk allgemein'!$F$16,'2.5 CAPEX'!$J61/$F58,
IF(BH$4&lt;'2.1 Kraftwerk allgemein'!$F$16+$F58,
('2.5 CAPEX'!$J61+SUM(OFFSET('2.5 CAPEX'!BM61,0,-MIN(MAX($F58-1-('2.1 Kraftwerk allgemein'!$F$16-'1.1 Allgemein'!$I$22+1),0),COLUMN(AY58)-1-('2.1 Kraftwerk allgemein'!$F$16-'1.1 Allgemein'!$I$22+1)),1,MIN(MAX($F58-('2.1 Kraftwerk allgemein'!$F$16-'1.1 Allgemein'!$I$22+1),1),COLUMN(AY58)-('2.1 Kraftwerk allgemein'!$F$16-'1.1 Allgemein'!$I$22+1)))))/$F58,
SUM(OFFSET('2.5 CAPEX'!BM61,0,-MIN($F58-1,COLUMN(AY58)-1),1,MIN($F58,COLUMN(AY58))))/$F58)))))))</f>
        <v>0</v>
      </c>
      <c r="BI58" s="199">
        <f ca="1">IF('2.1 Kraftwerk allgemein'!$F$15&lt;'1.1 Allgemein'!$I$22,
IF(OR(ISNUMBER($D58)=FALSE,$F58=""),"",
IF(AND('2.5 CAPEX'!$L61&lt;&gt;"x",'2.5 CAPEX'!$M61&lt;&gt;"x"),0,
IF($F58=0,0,
IF(BI$4&lt;'2.1 Kraftwerk allgemein'!$F$16,0,
IF(BI$4='2.1 Kraftwerk allgemein'!$F$16,'2.5 CAPEX'!$J61/$F58,
IF(BI$4&lt;'2.1 Kraftwerk allgemein'!$F$16+$F58,
('2.5 CAPEX'!$J61+SUM(OFFSET('2.5 CAPEX'!BN61,0,-MIN(MAX($F58-1-('2.1 Kraftwerk allgemein'!$F$16-'2.1 Kraftwerk allgemein'!$F$15+1),0),COLUMN(AZ58)-1-('2.1 Kraftwerk allgemein'!$F$16-'2.1 Kraftwerk allgemein'!$F$15+1)),1,MIN(MAX($F58-('2.1 Kraftwerk allgemein'!$F$16-'2.1 Kraftwerk allgemein'!$F$15+1),1),COLUMN(AZ58)-('2.1 Kraftwerk allgemein'!$F$16-'2.1 Kraftwerk allgemein'!$F$15+1)))))/$F58,
SUM(OFFSET('2.5 CAPEX'!BN61,0,-MIN($F58-1,COLUMN(AZ58)-1),1,MIN($F58,COLUMN(AZ58))))/$F58)))))),
IF(OR(ISNUMBER($D58)=FALSE,$F58=""),"",
IF(AND('2.5 CAPEX'!$L61&lt;&gt;"x",'2.5 CAPEX'!$M61&lt;&gt;"x"),0,
IF($F58=0,0,
IF(BI$4&lt;'2.1 Kraftwerk allgemein'!$F$16,0,
IF(BI$4='2.1 Kraftwerk allgemein'!$F$16,'2.5 CAPEX'!$J61/$F58,
IF(BI$4&lt;'2.1 Kraftwerk allgemein'!$F$16+$F58,
('2.5 CAPEX'!$J61+SUM(OFFSET('2.5 CAPEX'!BN61,0,-MIN(MAX($F58-1-('2.1 Kraftwerk allgemein'!$F$16-'1.1 Allgemein'!$I$22+1),0),COLUMN(AZ58)-1-('2.1 Kraftwerk allgemein'!$F$16-'1.1 Allgemein'!$I$22+1)),1,MIN(MAX($F58-('2.1 Kraftwerk allgemein'!$F$16-'1.1 Allgemein'!$I$22+1),1),COLUMN(AZ58)-('2.1 Kraftwerk allgemein'!$F$16-'1.1 Allgemein'!$I$22+1)))))/$F58,
SUM(OFFSET('2.5 CAPEX'!BN61,0,-MIN($F58-1,COLUMN(AZ58)-1),1,MIN($F58,COLUMN(AZ58))))/$F58)))))))</f>
        <v>0</v>
      </c>
      <c r="BJ58" s="199">
        <f ca="1">IF('2.1 Kraftwerk allgemein'!$F$15&lt;'1.1 Allgemein'!$I$22,
IF(OR(ISNUMBER($D58)=FALSE,$F58=""),"",
IF(AND('2.5 CAPEX'!$L61&lt;&gt;"x",'2.5 CAPEX'!$M61&lt;&gt;"x"),0,
IF($F58=0,0,
IF(BJ$4&lt;'2.1 Kraftwerk allgemein'!$F$16,0,
IF(BJ$4='2.1 Kraftwerk allgemein'!$F$16,'2.5 CAPEX'!$J61/$F58,
IF(BJ$4&lt;'2.1 Kraftwerk allgemein'!$F$16+$F58,
('2.5 CAPEX'!$J61+SUM(OFFSET('2.5 CAPEX'!BO61,0,-MIN(MAX($F58-1-('2.1 Kraftwerk allgemein'!$F$16-'2.1 Kraftwerk allgemein'!$F$15+1),0),COLUMN(BA58)-1-('2.1 Kraftwerk allgemein'!$F$16-'2.1 Kraftwerk allgemein'!$F$15+1)),1,MIN(MAX($F58-('2.1 Kraftwerk allgemein'!$F$16-'2.1 Kraftwerk allgemein'!$F$15+1),1),COLUMN(BA58)-('2.1 Kraftwerk allgemein'!$F$16-'2.1 Kraftwerk allgemein'!$F$15+1)))))/$F58,
SUM(OFFSET('2.5 CAPEX'!BO61,0,-MIN($F58-1,COLUMN(BA58)-1),1,MIN($F58,COLUMN(BA58))))/$F58)))))),
IF(OR(ISNUMBER($D58)=FALSE,$F58=""),"",
IF(AND('2.5 CAPEX'!$L61&lt;&gt;"x",'2.5 CAPEX'!$M61&lt;&gt;"x"),0,
IF($F58=0,0,
IF(BJ$4&lt;'2.1 Kraftwerk allgemein'!$F$16,0,
IF(BJ$4='2.1 Kraftwerk allgemein'!$F$16,'2.5 CAPEX'!$J61/$F58,
IF(BJ$4&lt;'2.1 Kraftwerk allgemein'!$F$16+$F58,
('2.5 CAPEX'!$J61+SUM(OFFSET('2.5 CAPEX'!BO61,0,-MIN(MAX($F58-1-('2.1 Kraftwerk allgemein'!$F$16-'1.1 Allgemein'!$I$22+1),0),COLUMN(BA58)-1-('2.1 Kraftwerk allgemein'!$F$16-'1.1 Allgemein'!$I$22+1)),1,MIN(MAX($F58-('2.1 Kraftwerk allgemein'!$F$16-'1.1 Allgemein'!$I$22+1),1),COLUMN(BA58)-('2.1 Kraftwerk allgemein'!$F$16-'1.1 Allgemein'!$I$22+1)))))/$F58,
SUM(OFFSET('2.5 CAPEX'!BO61,0,-MIN($F58-1,COLUMN(BA58)-1),1,MIN($F58,COLUMN(BA58))))/$F58)))))))</f>
        <v>0</v>
      </c>
      <c r="BK58" s="199">
        <f ca="1">IF('2.1 Kraftwerk allgemein'!$F$15&lt;'1.1 Allgemein'!$I$22,
IF(OR(ISNUMBER($D58)=FALSE,$F58=""),"",
IF(AND('2.5 CAPEX'!$L61&lt;&gt;"x",'2.5 CAPEX'!$M61&lt;&gt;"x"),0,
IF($F58=0,0,
IF(BK$4&lt;'2.1 Kraftwerk allgemein'!$F$16,0,
IF(BK$4='2.1 Kraftwerk allgemein'!$F$16,'2.5 CAPEX'!$J61/$F58,
IF(BK$4&lt;'2.1 Kraftwerk allgemein'!$F$16+$F58,
('2.5 CAPEX'!$J61+SUM(OFFSET('2.5 CAPEX'!BP61,0,-MIN(MAX($F58-1-('2.1 Kraftwerk allgemein'!$F$16-'2.1 Kraftwerk allgemein'!$F$15+1),0),COLUMN(BB58)-1-('2.1 Kraftwerk allgemein'!$F$16-'2.1 Kraftwerk allgemein'!$F$15+1)),1,MIN(MAX($F58-('2.1 Kraftwerk allgemein'!$F$16-'2.1 Kraftwerk allgemein'!$F$15+1),1),COLUMN(BB58)-('2.1 Kraftwerk allgemein'!$F$16-'2.1 Kraftwerk allgemein'!$F$15+1)))))/$F58,
SUM(OFFSET('2.5 CAPEX'!BP61,0,-MIN($F58-1,COLUMN(BB58)-1),1,MIN($F58,COLUMN(BB58))))/$F58)))))),
IF(OR(ISNUMBER($D58)=FALSE,$F58=""),"",
IF(AND('2.5 CAPEX'!$L61&lt;&gt;"x",'2.5 CAPEX'!$M61&lt;&gt;"x"),0,
IF($F58=0,0,
IF(BK$4&lt;'2.1 Kraftwerk allgemein'!$F$16,0,
IF(BK$4='2.1 Kraftwerk allgemein'!$F$16,'2.5 CAPEX'!$J61/$F58,
IF(BK$4&lt;'2.1 Kraftwerk allgemein'!$F$16+$F58,
('2.5 CAPEX'!$J61+SUM(OFFSET('2.5 CAPEX'!BP61,0,-MIN(MAX($F58-1-('2.1 Kraftwerk allgemein'!$F$16-'1.1 Allgemein'!$I$22+1),0),COLUMN(BB58)-1-('2.1 Kraftwerk allgemein'!$F$16-'1.1 Allgemein'!$I$22+1)),1,MIN(MAX($F58-('2.1 Kraftwerk allgemein'!$F$16-'1.1 Allgemein'!$I$22+1),1),COLUMN(BB58)-('2.1 Kraftwerk allgemein'!$F$16-'1.1 Allgemein'!$I$22+1)))))/$F58,
SUM(OFFSET('2.5 CAPEX'!BP61,0,-MIN($F58-1,COLUMN(BB58)-1),1,MIN($F58,COLUMN(BB58))))/$F58)))))))</f>
        <v>0</v>
      </c>
      <c r="BL58" s="199">
        <f ca="1">IF('2.1 Kraftwerk allgemein'!$F$15&lt;'1.1 Allgemein'!$I$22,
IF(OR(ISNUMBER($D58)=FALSE,$F58=""),"",
IF(AND('2.5 CAPEX'!$L61&lt;&gt;"x",'2.5 CAPEX'!$M61&lt;&gt;"x"),0,
IF($F58=0,0,
IF(BL$4&lt;'2.1 Kraftwerk allgemein'!$F$16,0,
IF(BL$4='2.1 Kraftwerk allgemein'!$F$16,'2.5 CAPEX'!$J61/$F58,
IF(BL$4&lt;'2.1 Kraftwerk allgemein'!$F$16+$F58,
('2.5 CAPEX'!$J61+SUM(OFFSET('2.5 CAPEX'!BQ61,0,-MIN(MAX($F58-1-('2.1 Kraftwerk allgemein'!$F$16-'2.1 Kraftwerk allgemein'!$F$15+1),0),COLUMN(BC58)-1-('2.1 Kraftwerk allgemein'!$F$16-'2.1 Kraftwerk allgemein'!$F$15+1)),1,MIN(MAX($F58-('2.1 Kraftwerk allgemein'!$F$16-'2.1 Kraftwerk allgemein'!$F$15+1),1),COLUMN(BC58)-('2.1 Kraftwerk allgemein'!$F$16-'2.1 Kraftwerk allgemein'!$F$15+1)))))/$F58,
SUM(OFFSET('2.5 CAPEX'!BQ61,0,-MIN($F58-1,COLUMN(BC58)-1),1,MIN($F58,COLUMN(BC58))))/$F58)))))),
IF(OR(ISNUMBER($D58)=FALSE,$F58=""),"",
IF(AND('2.5 CAPEX'!$L61&lt;&gt;"x",'2.5 CAPEX'!$M61&lt;&gt;"x"),0,
IF($F58=0,0,
IF(BL$4&lt;'2.1 Kraftwerk allgemein'!$F$16,0,
IF(BL$4='2.1 Kraftwerk allgemein'!$F$16,'2.5 CAPEX'!$J61/$F58,
IF(BL$4&lt;'2.1 Kraftwerk allgemein'!$F$16+$F58,
('2.5 CAPEX'!$J61+SUM(OFFSET('2.5 CAPEX'!BQ61,0,-MIN(MAX($F58-1-('2.1 Kraftwerk allgemein'!$F$16-'1.1 Allgemein'!$I$22+1),0),COLUMN(BC58)-1-('2.1 Kraftwerk allgemein'!$F$16-'1.1 Allgemein'!$I$22+1)),1,MIN(MAX($F58-('2.1 Kraftwerk allgemein'!$F$16-'1.1 Allgemein'!$I$22+1),1),COLUMN(BC58)-('2.1 Kraftwerk allgemein'!$F$16-'1.1 Allgemein'!$I$22+1)))))/$F58,
SUM(OFFSET('2.5 CAPEX'!BQ61,0,-MIN($F58-1,COLUMN(BC58)-1),1,MIN($F58,COLUMN(BC58))))/$F58)))))))</f>
        <v>0</v>
      </c>
      <c r="BM58" s="199">
        <f ca="1">IF('2.1 Kraftwerk allgemein'!$F$15&lt;'1.1 Allgemein'!$I$22,
IF(OR(ISNUMBER($D58)=FALSE,$F58=""),"",
IF(AND('2.5 CAPEX'!$L61&lt;&gt;"x",'2.5 CAPEX'!$M61&lt;&gt;"x"),0,
IF($F58=0,0,
IF(BM$4&lt;'2.1 Kraftwerk allgemein'!$F$16,0,
IF(BM$4='2.1 Kraftwerk allgemein'!$F$16,'2.5 CAPEX'!$J61/$F58,
IF(BM$4&lt;'2.1 Kraftwerk allgemein'!$F$16+$F58,
('2.5 CAPEX'!$J61+SUM(OFFSET('2.5 CAPEX'!BR61,0,-MIN(MAX($F58-1-('2.1 Kraftwerk allgemein'!$F$16-'2.1 Kraftwerk allgemein'!$F$15+1),0),COLUMN(BD58)-1-('2.1 Kraftwerk allgemein'!$F$16-'2.1 Kraftwerk allgemein'!$F$15+1)),1,MIN(MAX($F58-('2.1 Kraftwerk allgemein'!$F$16-'2.1 Kraftwerk allgemein'!$F$15+1),1),COLUMN(BD58)-('2.1 Kraftwerk allgemein'!$F$16-'2.1 Kraftwerk allgemein'!$F$15+1)))))/$F58,
SUM(OFFSET('2.5 CAPEX'!BR61,0,-MIN($F58-1,COLUMN(BD58)-1),1,MIN($F58,COLUMN(BD58))))/$F58)))))),
IF(OR(ISNUMBER($D58)=FALSE,$F58=""),"",
IF(AND('2.5 CAPEX'!$L61&lt;&gt;"x",'2.5 CAPEX'!$M61&lt;&gt;"x"),0,
IF($F58=0,0,
IF(BM$4&lt;'2.1 Kraftwerk allgemein'!$F$16,0,
IF(BM$4='2.1 Kraftwerk allgemein'!$F$16,'2.5 CAPEX'!$J61/$F58,
IF(BM$4&lt;'2.1 Kraftwerk allgemein'!$F$16+$F58,
('2.5 CAPEX'!$J61+SUM(OFFSET('2.5 CAPEX'!BR61,0,-MIN(MAX($F58-1-('2.1 Kraftwerk allgemein'!$F$16-'1.1 Allgemein'!$I$22+1),0),COLUMN(BD58)-1-('2.1 Kraftwerk allgemein'!$F$16-'1.1 Allgemein'!$I$22+1)),1,MIN(MAX($F58-('2.1 Kraftwerk allgemein'!$F$16-'1.1 Allgemein'!$I$22+1),1),COLUMN(BD58)-('2.1 Kraftwerk allgemein'!$F$16-'1.1 Allgemein'!$I$22+1)))))/$F58,
SUM(OFFSET('2.5 CAPEX'!BR61,0,-MIN($F58-1,COLUMN(BD58)-1),1,MIN($F58,COLUMN(BD58))))/$F58)))))))</f>
        <v>0</v>
      </c>
      <c r="BN58" s="199">
        <f ca="1">IF('2.1 Kraftwerk allgemein'!$F$15&lt;'1.1 Allgemein'!$I$22,
IF(OR(ISNUMBER($D58)=FALSE,$F58=""),"",
IF(AND('2.5 CAPEX'!$L61&lt;&gt;"x",'2.5 CAPEX'!$M61&lt;&gt;"x"),0,
IF($F58=0,0,
IF(BN$4&lt;'2.1 Kraftwerk allgemein'!$F$16,0,
IF(BN$4='2.1 Kraftwerk allgemein'!$F$16,'2.5 CAPEX'!$J61/$F58,
IF(BN$4&lt;'2.1 Kraftwerk allgemein'!$F$16+$F58,
('2.5 CAPEX'!$J61+SUM(OFFSET('2.5 CAPEX'!BS61,0,-MIN(MAX($F58-1-('2.1 Kraftwerk allgemein'!$F$16-'2.1 Kraftwerk allgemein'!$F$15+1),0),COLUMN(BE58)-1-('2.1 Kraftwerk allgemein'!$F$16-'2.1 Kraftwerk allgemein'!$F$15+1)),1,MIN(MAX($F58-('2.1 Kraftwerk allgemein'!$F$16-'2.1 Kraftwerk allgemein'!$F$15+1),1),COLUMN(BE58)-('2.1 Kraftwerk allgemein'!$F$16-'2.1 Kraftwerk allgemein'!$F$15+1)))))/$F58,
SUM(OFFSET('2.5 CAPEX'!BS61,0,-MIN($F58-1,COLUMN(BE58)-1),1,MIN($F58,COLUMN(BE58))))/$F58)))))),
IF(OR(ISNUMBER($D58)=FALSE,$F58=""),"",
IF(AND('2.5 CAPEX'!$L61&lt;&gt;"x",'2.5 CAPEX'!$M61&lt;&gt;"x"),0,
IF($F58=0,0,
IF(BN$4&lt;'2.1 Kraftwerk allgemein'!$F$16,0,
IF(BN$4='2.1 Kraftwerk allgemein'!$F$16,'2.5 CAPEX'!$J61/$F58,
IF(BN$4&lt;'2.1 Kraftwerk allgemein'!$F$16+$F58,
('2.5 CAPEX'!$J61+SUM(OFFSET('2.5 CAPEX'!BS61,0,-MIN(MAX($F58-1-('2.1 Kraftwerk allgemein'!$F$16-'1.1 Allgemein'!$I$22+1),0),COLUMN(BE58)-1-('2.1 Kraftwerk allgemein'!$F$16-'1.1 Allgemein'!$I$22+1)),1,MIN(MAX($F58-('2.1 Kraftwerk allgemein'!$F$16-'1.1 Allgemein'!$I$22+1),1),COLUMN(BE58)-('2.1 Kraftwerk allgemein'!$F$16-'1.1 Allgemein'!$I$22+1)))))/$F58,
SUM(OFFSET('2.5 CAPEX'!BS61,0,-MIN($F58-1,COLUMN(BE58)-1),1,MIN($F58,COLUMN(BE58))))/$F58)))))))</f>
        <v>0</v>
      </c>
      <c r="BO58" s="199">
        <f ca="1">IF('2.1 Kraftwerk allgemein'!$F$15&lt;'1.1 Allgemein'!$I$22,
IF(OR(ISNUMBER($D58)=FALSE,$F58=""),"",
IF(AND('2.5 CAPEX'!$L61&lt;&gt;"x",'2.5 CAPEX'!$M61&lt;&gt;"x"),0,
IF($F58=0,0,
IF(BO$4&lt;'2.1 Kraftwerk allgemein'!$F$16,0,
IF(BO$4='2.1 Kraftwerk allgemein'!$F$16,'2.5 CAPEX'!$J61/$F58,
IF(BO$4&lt;'2.1 Kraftwerk allgemein'!$F$16+$F58,
('2.5 CAPEX'!$J61+SUM(OFFSET('2.5 CAPEX'!BT61,0,-MIN(MAX($F58-1-('2.1 Kraftwerk allgemein'!$F$16-'2.1 Kraftwerk allgemein'!$F$15+1),0),COLUMN(BF58)-1-('2.1 Kraftwerk allgemein'!$F$16-'2.1 Kraftwerk allgemein'!$F$15+1)),1,MIN(MAX($F58-('2.1 Kraftwerk allgemein'!$F$16-'2.1 Kraftwerk allgemein'!$F$15+1),1),COLUMN(BF58)-('2.1 Kraftwerk allgemein'!$F$16-'2.1 Kraftwerk allgemein'!$F$15+1)))))/$F58,
SUM(OFFSET('2.5 CAPEX'!BT61,0,-MIN($F58-1,COLUMN(BF58)-1),1,MIN($F58,COLUMN(BF58))))/$F58)))))),
IF(OR(ISNUMBER($D58)=FALSE,$F58=""),"",
IF(AND('2.5 CAPEX'!$L61&lt;&gt;"x",'2.5 CAPEX'!$M61&lt;&gt;"x"),0,
IF($F58=0,0,
IF(BO$4&lt;'2.1 Kraftwerk allgemein'!$F$16,0,
IF(BO$4='2.1 Kraftwerk allgemein'!$F$16,'2.5 CAPEX'!$J61/$F58,
IF(BO$4&lt;'2.1 Kraftwerk allgemein'!$F$16+$F58,
('2.5 CAPEX'!$J61+SUM(OFFSET('2.5 CAPEX'!BT61,0,-MIN(MAX($F58-1-('2.1 Kraftwerk allgemein'!$F$16-'1.1 Allgemein'!$I$22+1),0),COLUMN(BF58)-1-('2.1 Kraftwerk allgemein'!$F$16-'1.1 Allgemein'!$I$22+1)),1,MIN(MAX($F58-('2.1 Kraftwerk allgemein'!$F$16-'1.1 Allgemein'!$I$22+1),1),COLUMN(BF58)-('2.1 Kraftwerk allgemein'!$F$16-'1.1 Allgemein'!$I$22+1)))))/$F58,
SUM(OFFSET('2.5 CAPEX'!BT61,0,-MIN($F58-1,COLUMN(BF58)-1),1,MIN($F58,COLUMN(BF58))))/$F58)))))))</f>
        <v>0</v>
      </c>
      <c r="BP58" s="199">
        <f ca="1">IF('2.1 Kraftwerk allgemein'!$F$15&lt;'1.1 Allgemein'!$I$22,
IF(OR(ISNUMBER($D58)=FALSE,$F58=""),"",
IF(AND('2.5 CAPEX'!$L61&lt;&gt;"x",'2.5 CAPEX'!$M61&lt;&gt;"x"),0,
IF($F58=0,0,
IF(BP$4&lt;'2.1 Kraftwerk allgemein'!$F$16,0,
IF(BP$4='2.1 Kraftwerk allgemein'!$F$16,'2.5 CAPEX'!$J61/$F58,
IF(BP$4&lt;'2.1 Kraftwerk allgemein'!$F$16+$F58,
('2.5 CAPEX'!$J61+SUM(OFFSET('2.5 CAPEX'!BU61,0,-MIN(MAX($F58-1-('2.1 Kraftwerk allgemein'!$F$16-'2.1 Kraftwerk allgemein'!$F$15+1),0),COLUMN(BG58)-1-('2.1 Kraftwerk allgemein'!$F$16-'2.1 Kraftwerk allgemein'!$F$15+1)),1,MIN(MAX($F58-('2.1 Kraftwerk allgemein'!$F$16-'2.1 Kraftwerk allgemein'!$F$15+1),1),COLUMN(BG58)-('2.1 Kraftwerk allgemein'!$F$16-'2.1 Kraftwerk allgemein'!$F$15+1)))))/$F58,
SUM(OFFSET('2.5 CAPEX'!BU61,0,-MIN($F58-1,COLUMN(BG58)-1),1,MIN($F58,COLUMN(BG58))))/$F58)))))),
IF(OR(ISNUMBER($D58)=FALSE,$F58=""),"",
IF(AND('2.5 CAPEX'!$L61&lt;&gt;"x",'2.5 CAPEX'!$M61&lt;&gt;"x"),0,
IF($F58=0,0,
IF(BP$4&lt;'2.1 Kraftwerk allgemein'!$F$16,0,
IF(BP$4='2.1 Kraftwerk allgemein'!$F$16,'2.5 CAPEX'!$J61/$F58,
IF(BP$4&lt;'2.1 Kraftwerk allgemein'!$F$16+$F58,
('2.5 CAPEX'!$J61+SUM(OFFSET('2.5 CAPEX'!BU61,0,-MIN(MAX($F58-1-('2.1 Kraftwerk allgemein'!$F$16-'1.1 Allgemein'!$I$22+1),0),COLUMN(BG58)-1-('2.1 Kraftwerk allgemein'!$F$16-'1.1 Allgemein'!$I$22+1)),1,MIN(MAX($F58-('2.1 Kraftwerk allgemein'!$F$16-'1.1 Allgemein'!$I$22+1),1),COLUMN(BG58)-('2.1 Kraftwerk allgemein'!$F$16-'1.1 Allgemein'!$I$22+1)))))/$F58,
SUM(OFFSET('2.5 CAPEX'!BU61,0,-MIN($F58-1,COLUMN(BG58)-1),1,MIN($F58,COLUMN(BG58))))/$F58)))))))</f>
        <v>0</v>
      </c>
      <c r="BQ58" s="199">
        <f ca="1">IF('2.1 Kraftwerk allgemein'!$F$15&lt;'1.1 Allgemein'!$I$22,
IF(OR(ISNUMBER($D58)=FALSE,$F58=""),"",
IF(AND('2.5 CAPEX'!$L61&lt;&gt;"x",'2.5 CAPEX'!$M61&lt;&gt;"x"),0,
IF($F58=0,0,
IF(BQ$4&lt;'2.1 Kraftwerk allgemein'!$F$16,0,
IF(BQ$4='2.1 Kraftwerk allgemein'!$F$16,'2.5 CAPEX'!$J61/$F58,
IF(BQ$4&lt;'2.1 Kraftwerk allgemein'!$F$16+$F58,
('2.5 CAPEX'!$J61+SUM(OFFSET('2.5 CAPEX'!BV61,0,-MIN(MAX($F58-1-('2.1 Kraftwerk allgemein'!$F$16-'2.1 Kraftwerk allgemein'!$F$15+1),0),COLUMN(BH58)-1-('2.1 Kraftwerk allgemein'!$F$16-'2.1 Kraftwerk allgemein'!$F$15+1)),1,MIN(MAX($F58-('2.1 Kraftwerk allgemein'!$F$16-'2.1 Kraftwerk allgemein'!$F$15+1),1),COLUMN(BH58)-('2.1 Kraftwerk allgemein'!$F$16-'2.1 Kraftwerk allgemein'!$F$15+1)))))/$F58,
SUM(OFFSET('2.5 CAPEX'!BV61,0,-MIN($F58-1,COLUMN(BH58)-1),1,MIN($F58,COLUMN(BH58))))/$F58)))))),
IF(OR(ISNUMBER($D58)=FALSE,$F58=""),"",
IF(AND('2.5 CAPEX'!$L61&lt;&gt;"x",'2.5 CAPEX'!$M61&lt;&gt;"x"),0,
IF($F58=0,0,
IF(BQ$4&lt;'2.1 Kraftwerk allgemein'!$F$16,0,
IF(BQ$4='2.1 Kraftwerk allgemein'!$F$16,'2.5 CAPEX'!$J61/$F58,
IF(BQ$4&lt;'2.1 Kraftwerk allgemein'!$F$16+$F58,
('2.5 CAPEX'!$J61+SUM(OFFSET('2.5 CAPEX'!BV61,0,-MIN(MAX($F58-1-('2.1 Kraftwerk allgemein'!$F$16-'1.1 Allgemein'!$I$22+1),0),COLUMN(BH58)-1-('2.1 Kraftwerk allgemein'!$F$16-'1.1 Allgemein'!$I$22+1)),1,MIN(MAX($F58-('2.1 Kraftwerk allgemein'!$F$16-'1.1 Allgemein'!$I$22+1),1),COLUMN(BH58)-('2.1 Kraftwerk allgemein'!$F$16-'1.1 Allgemein'!$I$22+1)))))/$F58,
SUM(OFFSET('2.5 CAPEX'!BV61,0,-MIN($F58-1,COLUMN(BH58)-1),1,MIN($F58,COLUMN(BH58))))/$F58)))))))</f>
        <v>0</v>
      </c>
      <c r="BR58" s="199">
        <f ca="1">IF('2.1 Kraftwerk allgemein'!$F$15&lt;'1.1 Allgemein'!$I$22,
IF(OR(ISNUMBER($D58)=FALSE,$F58=""),"",
IF(AND('2.5 CAPEX'!$L61&lt;&gt;"x",'2.5 CAPEX'!$M61&lt;&gt;"x"),0,
IF($F58=0,0,
IF(BR$4&lt;'2.1 Kraftwerk allgemein'!$F$16,0,
IF(BR$4='2.1 Kraftwerk allgemein'!$F$16,'2.5 CAPEX'!$J61/$F58,
IF(BR$4&lt;'2.1 Kraftwerk allgemein'!$F$16+$F58,
('2.5 CAPEX'!$J61+SUM(OFFSET('2.5 CAPEX'!BW61,0,-MIN(MAX($F58-1-('2.1 Kraftwerk allgemein'!$F$16-'2.1 Kraftwerk allgemein'!$F$15+1),0),COLUMN(BI58)-1-('2.1 Kraftwerk allgemein'!$F$16-'2.1 Kraftwerk allgemein'!$F$15+1)),1,MIN(MAX($F58-('2.1 Kraftwerk allgemein'!$F$16-'2.1 Kraftwerk allgemein'!$F$15+1),1),COLUMN(BI58)-('2.1 Kraftwerk allgemein'!$F$16-'2.1 Kraftwerk allgemein'!$F$15+1)))))/$F58,
SUM(OFFSET('2.5 CAPEX'!BW61,0,-MIN($F58-1,COLUMN(BI58)-1),1,MIN($F58,COLUMN(BI58))))/$F58)))))),
IF(OR(ISNUMBER($D58)=FALSE,$F58=""),"",
IF(AND('2.5 CAPEX'!$L61&lt;&gt;"x",'2.5 CAPEX'!$M61&lt;&gt;"x"),0,
IF($F58=0,0,
IF(BR$4&lt;'2.1 Kraftwerk allgemein'!$F$16,0,
IF(BR$4='2.1 Kraftwerk allgemein'!$F$16,'2.5 CAPEX'!$J61/$F58,
IF(BR$4&lt;'2.1 Kraftwerk allgemein'!$F$16+$F58,
('2.5 CAPEX'!$J61+SUM(OFFSET('2.5 CAPEX'!BW61,0,-MIN(MAX($F58-1-('2.1 Kraftwerk allgemein'!$F$16-'1.1 Allgemein'!$I$22+1),0),COLUMN(BI58)-1-('2.1 Kraftwerk allgemein'!$F$16-'1.1 Allgemein'!$I$22+1)),1,MIN(MAX($F58-('2.1 Kraftwerk allgemein'!$F$16-'1.1 Allgemein'!$I$22+1),1),COLUMN(BI58)-('2.1 Kraftwerk allgemein'!$F$16-'1.1 Allgemein'!$I$22+1)))))/$F58,
SUM(OFFSET('2.5 CAPEX'!BW61,0,-MIN($F58-1,COLUMN(BI58)-1),1,MIN($F58,COLUMN(BI58))))/$F58)))))))</f>
        <v>0</v>
      </c>
      <c r="BS58" s="199">
        <f ca="1">IF('2.1 Kraftwerk allgemein'!$F$15&lt;'1.1 Allgemein'!$I$22,
IF(OR(ISNUMBER($D58)=FALSE,$F58=""),"",
IF(AND('2.5 CAPEX'!$L61&lt;&gt;"x",'2.5 CAPEX'!$M61&lt;&gt;"x"),0,
IF($F58=0,0,
IF(BS$4&lt;'2.1 Kraftwerk allgemein'!$F$16,0,
IF(BS$4='2.1 Kraftwerk allgemein'!$F$16,'2.5 CAPEX'!$J61/$F58,
IF(BS$4&lt;'2.1 Kraftwerk allgemein'!$F$16+$F58,
('2.5 CAPEX'!$J61+SUM(OFFSET('2.5 CAPEX'!BX61,0,-MIN(MAX($F58-1-('2.1 Kraftwerk allgemein'!$F$16-'2.1 Kraftwerk allgemein'!$F$15+1),0),COLUMN(BJ58)-1-('2.1 Kraftwerk allgemein'!$F$16-'2.1 Kraftwerk allgemein'!$F$15+1)),1,MIN(MAX($F58-('2.1 Kraftwerk allgemein'!$F$16-'2.1 Kraftwerk allgemein'!$F$15+1),1),COLUMN(BJ58)-('2.1 Kraftwerk allgemein'!$F$16-'2.1 Kraftwerk allgemein'!$F$15+1)))))/$F58,
SUM(OFFSET('2.5 CAPEX'!BX61,0,-MIN($F58-1,COLUMN(BJ58)-1),1,MIN($F58,COLUMN(BJ58))))/$F58)))))),
IF(OR(ISNUMBER($D58)=FALSE,$F58=""),"",
IF(AND('2.5 CAPEX'!$L61&lt;&gt;"x",'2.5 CAPEX'!$M61&lt;&gt;"x"),0,
IF($F58=0,0,
IF(BS$4&lt;'2.1 Kraftwerk allgemein'!$F$16,0,
IF(BS$4='2.1 Kraftwerk allgemein'!$F$16,'2.5 CAPEX'!$J61/$F58,
IF(BS$4&lt;'2.1 Kraftwerk allgemein'!$F$16+$F58,
('2.5 CAPEX'!$J61+SUM(OFFSET('2.5 CAPEX'!BX61,0,-MIN(MAX($F58-1-('2.1 Kraftwerk allgemein'!$F$16-'1.1 Allgemein'!$I$22+1),0),COLUMN(BJ58)-1-('2.1 Kraftwerk allgemein'!$F$16-'1.1 Allgemein'!$I$22+1)),1,MIN(MAX($F58-('2.1 Kraftwerk allgemein'!$F$16-'1.1 Allgemein'!$I$22+1),1),COLUMN(BJ58)-('2.1 Kraftwerk allgemein'!$F$16-'1.1 Allgemein'!$I$22+1)))))/$F58,
SUM(OFFSET('2.5 CAPEX'!BX61,0,-MIN($F58-1,COLUMN(BJ58)-1),1,MIN($F58,COLUMN(BJ58))))/$F58)))))))</f>
        <v>0</v>
      </c>
      <c r="BT58" s="199">
        <f ca="1">IF('2.1 Kraftwerk allgemein'!$F$15&lt;'1.1 Allgemein'!$I$22,
IF(OR(ISNUMBER($D58)=FALSE,$F58=""),"",
IF(AND('2.5 CAPEX'!$L61&lt;&gt;"x",'2.5 CAPEX'!$M61&lt;&gt;"x"),0,
IF($F58=0,0,
IF(BT$4&lt;'2.1 Kraftwerk allgemein'!$F$16,0,
IF(BT$4='2.1 Kraftwerk allgemein'!$F$16,'2.5 CAPEX'!$J61/$F58,
IF(BT$4&lt;'2.1 Kraftwerk allgemein'!$F$16+$F58,
('2.5 CAPEX'!$J61+SUM(OFFSET('2.5 CAPEX'!BY61,0,-MIN(MAX($F58-1-('2.1 Kraftwerk allgemein'!$F$16-'2.1 Kraftwerk allgemein'!$F$15+1),0),COLUMN(BK58)-1-('2.1 Kraftwerk allgemein'!$F$16-'2.1 Kraftwerk allgemein'!$F$15+1)),1,MIN(MAX($F58-('2.1 Kraftwerk allgemein'!$F$16-'2.1 Kraftwerk allgemein'!$F$15+1),1),COLUMN(BK58)-('2.1 Kraftwerk allgemein'!$F$16-'2.1 Kraftwerk allgemein'!$F$15+1)))))/$F58,
SUM(OFFSET('2.5 CAPEX'!BY61,0,-MIN($F58-1,COLUMN(BK58)-1),1,MIN($F58,COLUMN(BK58))))/$F58)))))),
IF(OR(ISNUMBER($D58)=FALSE,$F58=""),"",
IF(AND('2.5 CAPEX'!$L61&lt;&gt;"x",'2.5 CAPEX'!$M61&lt;&gt;"x"),0,
IF($F58=0,0,
IF(BT$4&lt;'2.1 Kraftwerk allgemein'!$F$16,0,
IF(BT$4='2.1 Kraftwerk allgemein'!$F$16,'2.5 CAPEX'!$J61/$F58,
IF(BT$4&lt;'2.1 Kraftwerk allgemein'!$F$16+$F58,
('2.5 CAPEX'!$J61+SUM(OFFSET('2.5 CAPEX'!BY61,0,-MIN(MAX($F58-1-('2.1 Kraftwerk allgemein'!$F$16-'1.1 Allgemein'!$I$22+1),0),COLUMN(BK58)-1-('2.1 Kraftwerk allgemein'!$F$16-'1.1 Allgemein'!$I$22+1)),1,MIN(MAX($F58-('2.1 Kraftwerk allgemein'!$F$16-'1.1 Allgemein'!$I$22+1),1),COLUMN(BK58)-('2.1 Kraftwerk allgemein'!$F$16-'1.1 Allgemein'!$I$22+1)))))/$F58,
SUM(OFFSET('2.5 CAPEX'!BY61,0,-MIN($F58-1,COLUMN(BK58)-1),1,MIN($F58,COLUMN(BK58))))/$F58)))))))</f>
        <v>0</v>
      </c>
      <c r="BU58" s="199">
        <f ca="1">IF('2.1 Kraftwerk allgemein'!$F$15&lt;'1.1 Allgemein'!$I$22,
IF(OR(ISNUMBER($D58)=FALSE,$F58=""),"",
IF(AND('2.5 CAPEX'!$L61&lt;&gt;"x",'2.5 CAPEX'!$M61&lt;&gt;"x"),0,
IF($F58=0,0,
IF(BU$4&lt;'2.1 Kraftwerk allgemein'!$F$16,0,
IF(BU$4='2.1 Kraftwerk allgemein'!$F$16,'2.5 CAPEX'!$J61/$F58,
IF(BU$4&lt;'2.1 Kraftwerk allgemein'!$F$16+$F58,
('2.5 CAPEX'!$J61+SUM(OFFSET('2.5 CAPEX'!BZ61,0,-MIN(MAX($F58-1-('2.1 Kraftwerk allgemein'!$F$16-'2.1 Kraftwerk allgemein'!$F$15+1),0),COLUMN(BL58)-1-('2.1 Kraftwerk allgemein'!$F$16-'2.1 Kraftwerk allgemein'!$F$15+1)),1,MIN(MAX($F58-('2.1 Kraftwerk allgemein'!$F$16-'2.1 Kraftwerk allgemein'!$F$15+1),1),COLUMN(BL58)-('2.1 Kraftwerk allgemein'!$F$16-'2.1 Kraftwerk allgemein'!$F$15+1)))))/$F58,
SUM(OFFSET('2.5 CAPEX'!BZ61,0,-MIN($F58-1,COLUMN(BL58)-1),1,MIN($F58,COLUMN(BL58))))/$F58)))))),
IF(OR(ISNUMBER($D58)=FALSE,$F58=""),"",
IF(AND('2.5 CAPEX'!$L61&lt;&gt;"x",'2.5 CAPEX'!$M61&lt;&gt;"x"),0,
IF($F58=0,0,
IF(BU$4&lt;'2.1 Kraftwerk allgemein'!$F$16,0,
IF(BU$4='2.1 Kraftwerk allgemein'!$F$16,'2.5 CAPEX'!$J61/$F58,
IF(BU$4&lt;'2.1 Kraftwerk allgemein'!$F$16+$F58,
('2.5 CAPEX'!$J61+SUM(OFFSET('2.5 CAPEX'!BZ61,0,-MIN(MAX($F58-1-('2.1 Kraftwerk allgemein'!$F$16-'1.1 Allgemein'!$I$22+1),0),COLUMN(BL58)-1-('2.1 Kraftwerk allgemein'!$F$16-'1.1 Allgemein'!$I$22+1)),1,MIN(MAX($F58-('2.1 Kraftwerk allgemein'!$F$16-'1.1 Allgemein'!$I$22+1),1),COLUMN(BL58)-('2.1 Kraftwerk allgemein'!$F$16-'1.1 Allgemein'!$I$22+1)))))/$F58,
SUM(OFFSET('2.5 CAPEX'!BZ61,0,-MIN($F58-1,COLUMN(BL58)-1),1,MIN($F58,COLUMN(BL58))))/$F58)))))))</f>
        <v>0</v>
      </c>
      <c r="BV58" s="199">
        <f ca="1">IF('2.1 Kraftwerk allgemein'!$F$15&lt;'1.1 Allgemein'!$I$22,
IF(OR(ISNUMBER($D58)=FALSE,$F58=""),"",
IF(AND('2.5 CAPEX'!$L61&lt;&gt;"x",'2.5 CAPEX'!$M61&lt;&gt;"x"),0,
IF($F58=0,0,
IF(BV$4&lt;'2.1 Kraftwerk allgemein'!$F$16,0,
IF(BV$4='2.1 Kraftwerk allgemein'!$F$16,'2.5 CAPEX'!$J61/$F58,
IF(BV$4&lt;'2.1 Kraftwerk allgemein'!$F$16+$F58,
('2.5 CAPEX'!$J61+SUM(OFFSET('2.5 CAPEX'!CA61,0,-MIN(MAX($F58-1-('2.1 Kraftwerk allgemein'!$F$16-'2.1 Kraftwerk allgemein'!$F$15+1),0),COLUMN(BM58)-1-('2.1 Kraftwerk allgemein'!$F$16-'2.1 Kraftwerk allgemein'!$F$15+1)),1,MIN(MAX($F58-('2.1 Kraftwerk allgemein'!$F$16-'2.1 Kraftwerk allgemein'!$F$15+1),1),COLUMN(BM58)-('2.1 Kraftwerk allgemein'!$F$16-'2.1 Kraftwerk allgemein'!$F$15+1)))))/$F58,
SUM(OFFSET('2.5 CAPEX'!CA61,0,-MIN($F58-1,COLUMN(BM58)-1),1,MIN($F58,COLUMN(BM58))))/$F58)))))),
IF(OR(ISNUMBER($D58)=FALSE,$F58=""),"",
IF(AND('2.5 CAPEX'!$L61&lt;&gt;"x",'2.5 CAPEX'!$M61&lt;&gt;"x"),0,
IF($F58=0,0,
IF(BV$4&lt;'2.1 Kraftwerk allgemein'!$F$16,0,
IF(BV$4='2.1 Kraftwerk allgemein'!$F$16,'2.5 CAPEX'!$J61/$F58,
IF(BV$4&lt;'2.1 Kraftwerk allgemein'!$F$16+$F58,
('2.5 CAPEX'!$J61+SUM(OFFSET('2.5 CAPEX'!CA61,0,-MIN(MAX($F58-1-('2.1 Kraftwerk allgemein'!$F$16-'1.1 Allgemein'!$I$22+1),0),COLUMN(BM58)-1-('2.1 Kraftwerk allgemein'!$F$16-'1.1 Allgemein'!$I$22+1)),1,MIN(MAX($F58-('2.1 Kraftwerk allgemein'!$F$16-'1.1 Allgemein'!$I$22+1),1),COLUMN(BM58)-('2.1 Kraftwerk allgemein'!$F$16-'1.1 Allgemein'!$I$22+1)))))/$F58,
SUM(OFFSET('2.5 CAPEX'!CA61,0,-MIN($F58-1,COLUMN(BM58)-1),1,MIN($F58,COLUMN(BM58))))/$F58)))))))</f>
        <v>0</v>
      </c>
      <c r="BW58" s="199">
        <f ca="1">IF('2.1 Kraftwerk allgemein'!$F$15&lt;'1.1 Allgemein'!$I$22,
IF(OR(ISNUMBER($D58)=FALSE,$F58=""),"",
IF(AND('2.5 CAPEX'!$L61&lt;&gt;"x",'2.5 CAPEX'!$M61&lt;&gt;"x"),0,
IF($F58=0,0,
IF(BW$4&lt;'2.1 Kraftwerk allgemein'!$F$16,0,
IF(BW$4='2.1 Kraftwerk allgemein'!$F$16,'2.5 CAPEX'!$J61/$F58,
IF(BW$4&lt;'2.1 Kraftwerk allgemein'!$F$16+$F58,
('2.5 CAPEX'!$J61+SUM(OFFSET('2.5 CAPEX'!CB61,0,-MIN(MAX($F58-1-('2.1 Kraftwerk allgemein'!$F$16-'2.1 Kraftwerk allgemein'!$F$15+1),0),COLUMN(BN58)-1-('2.1 Kraftwerk allgemein'!$F$16-'2.1 Kraftwerk allgemein'!$F$15+1)),1,MIN(MAX($F58-('2.1 Kraftwerk allgemein'!$F$16-'2.1 Kraftwerk allgemein'!$F$15+1),1),COLUMN(BN58)-('2.1 Kraftwerk allgemein'!$F$16-'2.1 Kraftwerk allgemein'!$F$15+1)))))/$F58,
SUM(OFFSET('2.5 CAPEX'!CB61,0,-MIN($F58-1,COLUMN(BN58)-1),1,MIN($F58,COLUMN(BN58))))/$F58)))))),
IF(OR(ISNUMBER($D58)=FALSE,$F58=""),"",
IF(AND('2.5 CAPEX'!$L61&lt;&gt;"x",'2.5 CAPEX'!$M61&lt;&gt;"x"),0,
IF($F58=0,0,
IF(BW$4&lt;'2.1 Kraftwerk allgemein'!$F$16,0,
IF(BW$4='2.1 Kraftwerk allgemein'!$F$16,'2.5 CAPEX'!$J61/$F58,
IF(BW$4&lt;'2.1 Kraftwerk allgemein'!$F$16+$F58,
('2.5 CAPEX'!$J61+SUM(OFFSET('2.5 CAPEX'!CB61,0,-MIN(MAX($F58-1-('2.1 Kraftwerk allgemein'!$F$16-'1.1 Allgemein'!$I$22+1),0),COLUMN(BN58)-1-('2.1 Kraftwerk allgemein'!$F$16-'1.1 Allgemein'!$I$22+1)),1,MIN(MAX($F58-('2.1 Kraftwerk allgemein'!$F$16-'1.1 Allgemein'!$I$22+1),1),COLUMN(BN58)-('2.1 Kraftwerk allgemein'!$F$16-'1.1 Allgemein'!$I$22+1)))))/$F58,
SUM(OFFSET('2.5 CAPEX'!CB61,0,-MIN($F58-1,COLUMN(BN58)-1),1,MIN($F58,COLUMN(BN58))))/$F58)))))))</f>
        <v>0</v>
      </c>
      <c r="BX58" s="199">
        <f ca="1">IF('2.1 Kraftwerk allgemein'!$F$15&lt;'1.1 Allgemein'!$I$22,
IF(OR(ISNUMBER($D58)=FALSE,$F58=""),"",
IF(AND('2.5 CAPEX'!$L61&lt;&gt;"x",'2.5 CAPEX'!$M61&lt;&gt;"x"),0,
IF($F58=0,0,
IF(BX$4&lt;'2.1 Kraftwerk allgemein'!$F$16,0,
IF(BX$4='2.1 Kraftwerk allgemein'!$F$16,'2.5 CAPEX'!$J61/$F58,
IF(BX$4&lt;'2.1 Kraftwerk allgemein'!$F$16+$F58,
('2.5 CAPEX'!$J61+SUM(OFFSET('2.5 CAPEX'!CC61,0,-MIN(MAX($F58-1-('2.1 Kraftwerk allgemein'!$F$16-'2.1 Kraftwerk allgemein'!$F$15+1),0),COLUMN(BO58)-1-('2.1 Kraftwerk allgemein'!$F$16-'2.1 Kraftwerk allgemein'!$F$15+1)),1,MIN(MAX($F58-('2.1 Kraftwerk allgemein'!$F$16-'2.1 Kraftwerk allgemein'!$F$15+1),1),COLUMN(BO58)-('2.1 Kraftwerk allgemein'!$F$16-'2.1 Kraftwerk allgemein'!$F$15+1)))))/$F58,
SUM(OFFSET('2.5 CAPEX'!CC61,0,-MIN($F58-1,COLUMN(BO58)-1),1,MIN($F58,COLUMN(BO58))))/$F58)))))),
IF(OR(ISNUMBER($D58)=FALSE,$F58=""),"",
IF(AND('2.5 CAPEX'!$L61&lt;&gt;"x",'2.5 CAPEX'!$M61&lt;&gt;"x"),0,
IF($F58=0,0,
IF(BX$4&lt;'2.1 Kraftwerk allgemein'!$F$16,0,
IF(BX$4='2.1 Kraftwerk allgemein'!$F$16,'2.5 CAPEX'!$J61/$F58,
IF(BX$4&lt;'2.1 Kraftwerk allgemein'!$F$16+$F58,
('2.5 CAPEX'!$J61+SUM(OFFSET('2.5 CAPEX'!CC61,0,-MIN(MAX($F58-1-('2.1 Kraftwerk allgemein'!$F$16-'1.1 Allgemein'!$I$22+1),0),COLUMN(BO58)-1-('2.1 Kraftwerk allgemein'!$F$16-'1.1 Allgemein'!$I$22+1)),1,MIN(MAX($F58-('2.1 Kraftwerk allgemein'!$F$16-'1.1 Allgemein'!$I$22+1),1),COLUMN(BO58)-('2.1 Kraftwerk allgemein'!$F$16-'1.1 Allgemein'!$I$22+1)))))/$F58,
SUM(OFFSET('2.5 CAPEX'!CC61,0,-MIN($F58-1,COLUMN(BO58)-1),1,MIN($F58,COLUMN(BO58))))/$F58)))))))</f>
        <v>0</v>
      </c>
      <c r="BY58" s="199">
        <f ca="1">IF('2.1 Kraftwerk allgemein'!$F$15&lt;'1.1 Allgemein'!$I$22,
IF(OR(ISNUMBER($D58)=FALSE,$F58=""),"",
IF(AND('2.5 CAPEX'!$L61&lt;&gt;"x",'2.5 CAPEX'!$M61&lt;&gt;"x"),0,
IF($F58=0,0,
IF(BY$4&lt;'2.1 Kraftwerk allgemein'!$F$16,0,
IF(BY$4='2.1 Kraftwerk allgemein'!$F$16,'2.5 CAPEX'!$J61/$F58,
IF(BY$4&lt;'2.1 Kraftwerk allgemein'!$F$16+$F58,
('2.5 CAPEX'!$J61+SUM(OFFSET('2.5 CAPEX'!CD61,0,-MIN(MAX($F58-1-('2.1 Kraftwerk allgemein'!$F$16-'2.1 Kraftwerk allgemein'!$F$15+1),0),COLUMN(BP58)-1-('2.1 Kraftwerk allgemein'!$F$16-'2.1 Kraftwerk allgemein'!$F$15+1)),1,MIN(MAX($F58-('2.1 Kraftwerk allgemein'!$F$16-'2.1 Kraftwerk allgemein'!$F$15+1),1),COLUMN(BP58)-('2.1 Kraftwerk allgemein'!$F$16-'2.1 Kraftwerk allgemein'!$F$15+1)))))/$F58,
SUM(OFFSET('2.5 CAPEX'!CD61,0,-MIN($F58-1,COLUMN(BP58)-1),1,MIN($F58,COLUMN(BP58))))/$F58)))))),
IF(OR(ISNUMBER($D58)=FALSE,$F58=""),"",
IF(AND('2.5 CAPEX'!$L61&lt;&gt;"x",'2.5 CAPEX'!$M61&lt;&gt;"x"),0,
IF($F58=0,0,
IF(BY$4&lt;'2.1 Kraftwerk allgemein'!$F$16,0,
IF(BY$4='2.1 Kraftwerk allgemein'!$F$16,'2.5 CAPEX'!$J61/$F58,
IF(BY$4&lt;'2.1 Kraftwerk allgemein'!$F$16+$F58,
('2.5 CAPEX'!$J61+SUM(OFFSET('2.5 CAPEX'!CD61,0,-MIN(MAX($F58-1-('2.1 Kraftwerk allgemein'!$F$16-'1.1 Allgemein'!$I$22+1),0),COLUMN(BP58)-1-('2.1 Kraftwerk allgemein'!$F$16-'1.1 Allgemein'!$I$22+1)),1,MIN(MAX($F58-('2.1 Kraftwerk allgemein'!$F$16-'1.1 Allgemein'!$I$22+1),1),COLUMN(BP58)-('2.1 Kraftwerk allgemein'!$F$16-'1.1 Allgemein'!$I$22+1)))))/$F58,
SUM(OFFSET('2.5 CAPEX'!CD61,0,-MIN($F58-1,COLUMN(BP58)-1),1,MIN($F58,COLUMN(BP58))))/$F58)))))))</f>
        <v>0</v>
      </c>
      <c r="BZ58" s="199">
        <f ca="1">IF('2.1 Kraftwerk allgemein'!$F$15&lt;'1.1 Allgemein'!$I$22,
IF(OR(ISNUMBER($D58)=FALSE,$F58=""),"",
IF(AND('2.5 CAPEX'!$L61&lt;&gt;"x",'2.5 CAPEX'!$M61&lt;&gt;"x"),0,
IF($F58=0,0,
IF(BZ$4&lt;'2.1 Kraftwerk allgemein'!$F$16,0,
IF(BZ$4='2.1 Kraftwerk allgemein'!$F$16,'2.5 CAPEX'!$J61/$F58,
IF(BZ$4&lt;'2.1 Kraftwerk allgemein'!$F$16+$F58,
('2.5 CAPEX'!$J61+SUM(OFFSET('2.5 CAPEX'!CE61,0,-MIN(MAX($F58-1-('2.1 Kraftwerk allgemein'!$F$16-'2.1 Kraftwerk allgemein'!$F$15+1),0),COLUMN(BQ58)-1-('2.1 Kraftwerk allgemein'!$F$16-'2.1 Kraftwerk allgemein'!$F$15+1)),1,MIN(MAX($F58-('2.1 Kraftwerk allgemein'!$F$16-'2.1 Kraftwerk allgemein'!$F$15+1),1),COLUMN(BQ58)-('2.1 Kraftwerk allgemein'!$F$16-'2.1 Kraftwerk allgemein'!$F$15+1)))))/$F58,
SUM(OFFSET('2.5 CAPEX'!CE61,0,-MIN($F58-1,COLUMN(BQ58)-1),1,MIN($F58,COLUMN(BQ58))))/$F58)))))),
IF(OR(ISNUMBER($D58)=FALSE,$F58=""),"",
IF(AND('2.5 CAPEX'!$L61&lt;&gt;"x",'2.5 CAPEX'!$M61&lt;&gt;"x"),0,
IF($F58=0,0,
IF(BZ$4&lt;'2.1 Kraftwerk allgemein'!$F$16,0,
IF(BZ$4='2.1 Kraftwerk allgemein'!$F$16,'2.5 CAPEX'!$J61/$F58,
IF(BZ$4&lt;'2.1 Kraftwerk allgemein'!$F$16+$F58,
('2.5 CAPEX'!$J61+SUM(OFFSET('2.5 CAPEX'!CE61,0,-MIN(MAX($F58-1-('2.1 Kraftwerk allgemein'!$F$16-'1.1 Allgemein'!$I$22+1),0),COLUMN(BQ58)-1-('2.1 Kraftwerk allgemein'!$F$16-'1.1 Allgemein'!$I$22+1)),1,MIN(MAX($F58-('2.1 Kraftwerk allgemein'!$F$16-'1.1 Allgemein'!$I$22+1),1),COLUMN(BQ58)-('2.1 Kraftwerk allgemein'!$F$16-'1.1 Allgemein'!$I$22+1)))))/$F58,
SUM(OFFSET('2.5 CAPEX'!CE61,0,-MIN($F58-1,COLUMN(BQ58)-1),1,MIN($F58,COLUMN(BQ58))))/$F58)))))))</f>
        <v>0</v>
      </c>
      <c r="CA58" s="199">
        <f ca="1">IF('2.1 Kraftwerk allgemein'!$F$15&lt;'1.1 Allgemein'!$I$22,
IF(OR(ISNUMBER($D58)=FALSE,$F58=""),"",
IF(AND('2.5 CAPEX'!$L61&lt;&gt;"x",'2.5 CAPEX'!$M61&lt;&gt;"x"),0,
IF($F58=0,0,
IF(CA$4&lt;'2.1 Kraftwerk allgemein'!$F$16,0,
IF(CA$4='2.1 Kraftwerk allgemein'!$F$16,'2.5 CAPEX'!$J61/$F58,
IF(CA$4&lt;'2.1 Kraftwerk allgemein'!$F$16+$F58,
('2.5 CAPEX'!$J61+SUM(OFFSET('2.5 CAPEX'!CF61,0,-MIN(MAX($F58-1-('2.1 Kraftwerk allgemein'!$F$16-'2.1 Kraftwerk allgemein'!$F$15+1),0),COLUMN(BR58)-1-('2.1 Kraftwerk allgemein'!$F$16-'2.1 Kraftwerk allgemein'!$F$15+1)),1,MIN(MAX($F58-('2.1 Kraftwerk allgemein'!$F$16-'2.1 Kraftwerk allgemein'!$F$15+1),1),COLUMN(BR58)-('2.1 Kraftwerk allgemein'!$F$16-'2.1 Kraftwerk allgemein'!$F$15+1)))))/$F58,
SUM(OFFSET('2.5 CAPEX'!CF61,0,-MIN($F58-1,COLUMN(BR58)-1),1,MIN($F58,COLUMN(BR58))))/$F58)))))),
IF(OR(ISNUMBER($D58)=FALSE,$F58=""),"",
IF(AND('2.5 CAPEX'!$L61&lt;&gt;"x",'2.5 CAPEX'!$M61&lt;&gt;"x"),0,
IF($F58=0,0,
IF(CA$4&lt;'2.1 Kraftwerk allgemein'!$F$16,0,
IF(CA$4='2.1 Kraftwerk allgemein'!$F$16,'2.5 CAPEX'!$J61/$F58,
IF(CA$4&lt;'2.1 Kraftwerk allgemein'!$F$16+$F58,
('2.5 CAPEX'!$J61+SUM(OFFSET('2.5 CAPEX'!CF61,0,-MIN(MAX($F58-1-('2.1 Kraftwerk allgemein'!$F$16-'1.1 Allgemein'!$I$22+1),0),COLUMN(BR58)-1-('2.1 Kraftwerk allgemein'!$F$16-'1.1 Allgemein'!$I$22+1)),1,MIN(MAX($F58-('2.1 Kraftwerk allgemein'!$F$16-'1.1 Allgemein'!$I$22+1),1),COLUMN(BR58)-('2.1 Kraftwerk allgemein'!$F$16-'1.1 Allgemein'!$I$22+1)))))/$F58,
SUM(OFFSET('2.5 CAPEX'!CF61,0,-MIN($F58-1,COLUMN(BR58)-1),1,MIN($F58,COLUMN(BR58))))/$F58)))))))</f>
        <v>0</v>
      </c>
      <c r="CB58" s="199">
        <f ca="1">IF('2.1 Kraftwerk allgemein'!$F$15&lt;'1.1 Allgemein'!$I$22,
IF(OR(ISNUMBER($D58)=FALSE,$F58=""),"",
IF(AND('2.5 CAPEX'!$L61&lt;&gt;"x",'2.5 CAPEX'!$M61&lt;&gt;"x"),0,
IF($F58=0,0,
IF(CB$4&lt;'2.1 Kraftwerk allgemein'!$F$16,0,
IF(CB$4='2.1 Kraftwerk allgemein'!$F$16,'2.5 CAPEX'!$J61/$F58,
IF(CB$4&lt;'2.1 Kraftwerk allgemein'!$F$16+$F58,
('2.5 CAPEX'!$J61+SUM(OFFSET('2.5 CAPEX'!CG61,0,-MIN(MAX($F58-1-('2.1 Kraftwerk allgemein'!$F$16-'2.1 Kraftwerk allgemein'!$F$15+1),0),COLUMN(BS58)-1-('2.1 Kraftwerk allgemein'!$F$16-'2.1 Kraftwerk allgemein'!$F$15+1)),1,MIN(MAX($F58-('2.1 Kraftwerk allgemein'!$F$16-'2.1 Kraftwerk allgemein'!$F$15+1),1),COLUMN(BS58)-('2.1 Kraftwerk allgemein'!$F$16-'2.1 Kraftwerk allgemein'!$F$15+1)))))/$F58,
SUM(OFFSET('2.5 CAPEX'!CG61,0,-MIN($F58-1,COLUMN(BS58)-1),1,MIN($F58,COLUMN(BS58))))/$F58)))))),
IF(OR(ISNUMBER($D58)=FALSE,$F58=""),"",
IF(AND('2.5 CAPEX'!$L61&lt;&gt;"x",'2.5 CAPEX'!$M61&lt;&gt;"x"),0,
IF($F58=0,0,
IF(CB$4&lt;'2.1 Kraftwerk allgemein'!$F$16,0,
IF(CB$4='2.1 Kraftwerk allgemein'!$F$16,'2.5 CAPEX'!$J61/$F58,
IF(CB$4&lt;'2.1 Kraftwerk allgemein'!$F$16+$F58,
('2.5 CAPEX'!$J61+SUM(OFFSET('2.5 CAPEX'!CG61,0,-MIN(MAX($F58-1-('2.1 Kraftwerk allgemein'!$F$16-'1.1 Allgemein'!$I$22+1),0),COLUMN(BS58)-1-('2.1 Kraftwerk allgemein'!$F$16-'1.1 Allgemein'!$I$22+1)),1,MIN(MAX($F58-('2.1 Kraftwerk allgemein'!$F$16-'1.1 Allgemein'!$I$22+1),1),COLUMN(BS58)-('2.1 Kraftwerk allgemein'!$F$16-'1.1 Allgemein'!$I$22+1)))))/$F58,
SUM(OFFSET('2.5 CAPEX'!CG61,0,-MIN($F58-1,COLUMN(BS58)-1),1,MIN($F58,COLUMN(BS58))))/$F58)))))))</f>
        <v>0</v>
      </c>
      <c r="CC58" s="199">
        <f ca="1">IF('2.1 Kraftwerk allgemein'!$F$15&lt;'1.1 Allgemein'!$I$22,
IF(OR(ISNUMBER($D58)=FALSE,$F58=""),"",
IF(AND('2.5 CAPEX'!$L61&lt;&gt;"x",'2.5 CAPEX'!$M61&lt;&gt;"x"),0,
IF($F58=0,0,
IF(CC$4&lt;'2.1 Kraftwerk allgemein'!$F$16,0,
IF(CC$4='2.1 Kraftwerk allgemein'!$F$16,'2.5 CAPEX'!$J61/$F58,
IF(CC$4&lt;'2.1 Kraftwerk allgemein'!$F$16+$F58,
('2.5 CAPEX'!$J61+SUM(OFFSET('2.5 CAPEX'!CH61,0,-MIN(MAX($F58-1-('2.1 Kraftwerk allgemein'!$F$16-'2.1 Kraftwerk allgemein'!$F$15+1),0),COLUMN(BT58)-1-('2.1 Kraftwerk allgemein'!$F$16-'2.1 Kraftwerk allgemein'!$F$15+1)),1,MIN(MAX($F58-('2.1 Kraftwerk allgemein'!$F$16-'2.1 Kraftwerk allgemein'!$F$15+1),1),COLUMN(BT58)-('2.1 Kraftwerk allgemein'!$F$16-'2.1 Kraftwerk allgemein'!$F$15+1)))))/$F58,
SUM(OFFSET('2.5 CAPEX'!CH61,0,-MIN($F58-1,COLUMN(BT58)-1),1,MIN($F58,COLUMN(BT58))))/$F58)))))),
IF(OR(ISNUMBER($D58)=FALSE,$F58=""),"",
IF(AND('2.5 CAPEX'!$L61&lt;&gt;"x",'2.5 CAPEX'!$M61&lt;&gt;"x"),0,
IF($F58=0,0,
IF(CC$4&lt;'2.1 Kraftwerk allgemein'!$F$16,0,
IF(CC$4='2.1 Kraftwerk allgemein'!$F$16,'2.5 CAPEX'!$J61/$F58,
IF(CC$4&lt;'2.1 Kraftwerk allgemein'!$F$16+$F58,
('2.5 CAPEX'!$J61+SUM(OFFSET('2.5 CAPEX'!CH61,0,-MIN(MAX($F58-1-('2.1 Kraftwerk allgemein'!$F$16-'1.1 Allgemein'!$I$22+1),0),COLUMN(BT58)-1-('2.1 Kraftwerk allgemein'!$F$16-'1.1 Allgemein'!$I$22+1)),1,MIN(MAX($F58-('2.1 Kraftwerk allgemein'!$F$16-'1.1 Allgemein'!$I$22+1),1),COLUMN(BT58)-('2.1 Kraftwerk allgemein'!$F$16-'1.1 Allgemein'!$I$22+1)))))/$F58,
SUM(OFFSET('2.5 CAPEX'!CH61,0,-MIN($F58-1,COLUMN(BT58)-1),1,MIN($F58,COLUMN(BT58))))/$F58)))))))</f>
        <v>0</v>
      </c>
      <c r="CD58" s="199">
        <f ca="1">IF('2.1 Kraftwerk allgemein'!$F$15&lt;'1.1 Allgemein'!$I$22,
IF(OR(ISNUMBER($D58)=FALSE,$F58=""),"",
IF(AND('2.5 CAPEX'!$L61&lt;&gt;"x",'2.5 CAPEX'!$M61&lt;&gt;"x"),0,
IF($F58=0,0,
IF(CD$4&lt;'2.1 Kraftwerk allgemein'!$F$16,0,
IF(CD$4='2.1 Kraftwerk allgemein'!$F$16,'2.5 CAPEX'!$J61/$F58,
IF(CD$4&lt;'2.1 Kraftwerk allgemein'!$F$16+$F58,
('2.5 CAPEX'!$J61+SUM(OFFSET('2.5 CAPEX'!CI61,0,-MIN(MAX($F58-1-('2.1 Kraftwerk allgemein'!$F$16-'2.1 Kraftwerk allgemein'!$F$15+1),0),COLUMN(BU58)-1-('2.1 Kraftwerk allgemein'!$F$16-'2.1 Kraftwerk allgemein'!$F$15+1)),1,MIN(MAX($F58-('2.1 Kraftwerk allgemein'!$F$16-'2.1 Kraftwerk allgemein'!$F$15+1),1),COLUMN(BU58)-('2.1 Kraftwerk allgemein'!$F$16-'2.1 Kraftwerk allgemein'!$F$15+1)))))/$F58,
SUM(OFFSET('2.5 CAPEX'!CI61,0,-MIN($F58-1,COLUMN(BU58)-1),1,MIN($F58,COLUMN(BU58))))/$F58)))))),
IF(OR(ISNUMBER($D58)=FALSE,$F58=""),"",
IF(AND('2.5 CAPEX'!$L61&lt;&gt;"x",'2.5 CAPEX'!$M61&lt;&gt;"x"),0,
IF($F58=0,0,
IF(CD$4&lt;'2.1 Kraftwerk allgemein'!$F$16,0,
IF(CD$4='2.1 Kraftwerk allgemein'!$F$16,'2.5 CAPEX'!$J61/$F58,
IF(CD$4&lt;'2.1 Kraftwerk allgemein'!$F$16+$F58,
('2.5 CAPEX'!$J61+SUM(OFFSET('2.5 CAPEX'!CI61,0,-MIN(MAX($F58-1-('2.1 Kraftwerk allgemein'!$F$16-'1.1 Allgemein'!$I$22+1),0),COLUMN(BU58)-1-('2.1 Kraftwerk allgemein'!$F$16-'1.1 Allgemein'!$I$22+1)),1,MIN(MAX($F58-('2.1 Kraftwerk allgemein'!$F$16-'1.1 Allgemein'!$I$22+1),1),COLUMN(BU58)-('2.1 Kraftwerk allgemein'!$F$16-'1.1 Allgemein'!$I$22+1)))))/$F58,
SUM(OFFSET('2.5 CAPEX'!CI61,0,-MIN($F58-1,COLUMN(BU58)-1),1,MIN($F58,COLUMN(BU58))))/$F58)))))))</f>
        <v>0</v>
      </c>
      <c r="CE58" s="199">
        <f ca="1">IF('2.1 Kraftwerk allgemein'!$F$15&lt;'1.1 Allgemein'!$I$22,
IF(OR(ISNUMBER($D58)=FALSE,$F58=""),"",
IF(AND('2.5 CAPEX'!$L61&lt;&gt;"x",'2.5 CAPEX'!$M61&lt;&gt;"x"),0,
IF($F58=0,0,
IF(CE$4&lt;'2.1 Kraftwerk allgemein'!$F$16,0,
IF(CE$4='2.1 Kraftwerk allgemein'!$F$16,'2.5 CAPEX'!$J61/$F58,
IF(CE$4&lt;'2.1 Kraftwerk allgemein'!$F$16+$F58,
('2.5 CAPEX'!$J61+SUM(OFFSET('2.5 CAPEX'!CJ61,0,-MIN(MAX($F58-1-('2.1 Kraftwerk allgemein'!$F$16-'2.1 Kraftwerk allgemein'!$F$15+1),0),COLUMN(BV58)-1-('2.1 Kraftwerk allgemein'!$F$16-'2.1 Kraftwerk allgemein'!$F$15+1)),1,MIN(MAX($F58-('2.1 Kraftwerk allgemein'!$F$16-'2.1 Kraftwerk allgemein'!$F$15+1),1),COLUMN(BV58)-('2.1 Kraftwerk allgemein'!$F$16-'2.1 Kraftwerk allgemein'!$F$15+1)))))/$F58,
SUM(OFFSET('2.5 CAPEX'!CJ61,0,-MIN($F58-1,COLUMN(BV58)-1),1,MIN($F58,COLUMN(BV58))))/$F58)))))),
IF(OR(ISNUMBER($D58)=FALSE,$F58=""),"",
IF(AND('2.5 CAPEX'!$L61&lt;&gt;"x",'2.5 CAPEX'!$M61&lt;&gt;"x"),0,
IF($F58=0,0,
IF(CE$4&lt;'2.1 Kraftwerk allgemein'!$F$16,0,
IF(CE$4='2.1 Kraftwerk allgemein'!$F$16,'2.5 CAPEX'!$J61/$F58,
IF(CE$4&lt;'2.1 Kraftwerk allgemein'!$F$16+$F58,
('2.5 CAPEX'!$J61+SUM(OFFSET('2.5 CAPEX'!CJ61,0,-MIN(MAX($F58-1-('2.1 Kraftwerk allgemein'!$F$16-'1.1 Allgemein'!$I$22+1),0),COLUMN(BV58)-1-('2.1 Kraftwerk allgemein'!$F$16-'1.1 Allgemein'!$I$22+1)),1,MIN(MAX($F58-('2.1 Kraftwerk allgemein'!$F$16-'1.1 Allgemein'!$I$22+1),1),COLUMN(BV58)-('2.1 Kraftwerk allgemein'!$F$16-'1.1 Allgemein'!$I$22+1)))))/$F58,
SUM(OFFSET('2.5 CAPEX'!CJ61,0,-MIN($F58-1,COLUMN(BV58)-1),1,MIN($F58,COLUMN(BV58))))/$F58)))))))</f>
        <v>0</v>
      </c>
      <c r="CF58" s="199">
        <f ca="1">IF('2.1 Kraftwerk allgemein'!$F$15&lt;'1.1 Allgemein'!$I$22,
IF(OR(ISNUMBER($D58)=FALSE,$F58=""),"",
IF(AND('2.5 CAPEX'!$L61&lt;&gt;"x",'2.5 CAPEX'!$M61&lt;&gt;"x"),0,
IF($F58=0,0,
IF(CF$4&lt;'2.1 Kraftwerk allgemein'!$F$16,0,
IF(CF$4='2.1 Kraftwerk allgemein'!$F$16,'2.5 CAPEX'!$J61/$F58,
IF(CF$4&lt;'2.1 Kraftwerk allgemein'!$F$16+$F58,
('2.5 CAPEX'!$J61+SUM(OFFSET('2.5 CAPEX'!CK61,0,-MIN(MAX($F58-1-('2.1 Kraftwerk allgemein'!$F$16-'2.1 Kraftwerk allgemein'!$F$15+1),0),COLUMN(BW58)-1-('2.1 Kraftwerk allgemein'!$F$16-'2.1 Kraftwerk allgemein'!$F$15+1)),1,MIN(MAX($F58-('2.1 Kraftwerk allgemein'!$F$16-'2.1 Kraftwerk allgemein'!$F$15+1),1),COLUMN(BW58)-('2.1 Kraftwerk allgemein'!$F$16-'2.1 Kraftwerk allgemein'!$F$15+1)))))/$F58,
SUM(OFFSET('2.5 CAPEX'!CK61,0,-MIN($F58-1,COLUMN(BW58)-1),1,MIN($F58,COLUMN(BW58))))/$F58)))))),
IF(OR(ISNUMBER($D58)=FALSE,$F58=""),"",
IF(AND('2.5 CAPEX'!$L61&lt;&gt;"x",'2.5 CAPEX'!$M61&lt;&gt;"x"),0,
IF($F58=0,0,
IF(CF$4&lt;'2.1 Kraftwerk allgemein'!$F$16,0,
IF(CF$4='2.1 Kraftwerk allgemein'!$F$16,'2.5 CAPEX'!$J61/$F58,
IF(CF$4&lt;'2.1 Kraftwerk allgemein'!$F$16+$F58,
('2.5 CAPEX'!$J61+SUM(OFFSET('2.5 CAPEX'!CK61,0,-MIN(MAX($F58-1-('2.1 Kraftwerk allgemein'!$F$16-'1.1 Allgemein'!$I$22+1),0),COLUMN(BW58)-1-('2.1 Kraftwerk allgemein'!$F$16-'1.1 Allgemein'!$I$22+1)),1,MIN(MAX($F58-('2.1 Kraftwerk allgemein'!$F$16-'1.1 Allgemein'!$I$22+1),1),COLUMN(BW58)-('2.1 Kraftwerk allgemein'!$F$16-'1.1 Allgemein'!$I$22+1)))))/$F58,
SUM(OFFSET('2.5 CAPEX'!CK61,0,-MIN($F58-1,COLUMN(BW58)-1),1,MIN($F58,COLUMN(BW58))))/$F58)))))))</f>
        <v>0</v>
      </c>
      <c r="CG58" s="199">
        <f ca="1">IF('2.1 Kraftwerk allgemein'!$F$15&lt;'1.1 Allgemein'!$I$22,
IF(OR(ISNUMBER($D58)=FALSE,$F58=""),"",
IF(AND('2.5 CAPEX'!$L61&lt;&gt;"x",'2.5 CAPEX'!$M61&lt;&gt;"x"),0,
IF($F58=0,0,
IF(CG$4&lt;'2.1 Kraftwerk allgemein'!$F$16,0,
IF(CG$4='2.1 Kraftwerk allgemein'!$F$16,'2.5 CAPEX'!$J61/$F58,
IF(CG$4&lt;'2.1 Kraftwerk allgemein'!$F$16+$F58,
('2.5 CAPEX'!$J61+SUM(OFFSET('2.5 CAPEX'!CL61,0,-MIN(MAX($F58-1-('2.1 Kraftwerk allgemein'!$F$16-'2.1 Kraftwerk allgemein'!$F$15+1),0),COLUMN(BX58)-1-('2.1 Kraftwerk allgemein'!$F$16-'2.1 Kraftwerk allgemein'!$F$15+1)),1,MIN(MAX($F58-('2.1 Kraftwerk allgemein'!$F$16-'2.1 Kraftwerk allgemein'!$F$15+1),1),COLUMN(BX58)-('2.1 Kraftwerk allgemein'!$F$16-'2.1 Kraftwerk allgemein'!$F$15+1)))))/$F58,
SUM(OFFSET('2.5 CAPEX'!CL61,0,-MIN($F58-1,COLUMN(BX58)-1),1,MIN($F58,COLUMN(BX58))))/$F58)))))),
IF(OR(ISNUMBER($D58)=FALSE,$F58=""),"",
IF(AND('2.5 CAPEX'!$L61&lt;&gt;"x",'2.5 CAPEX'!$M61&lt;&gt;"x"),0,
IF($F58=0,0,
IF(CG$4&lt;'2.1 Kraftwerk allgemein'!$F$16,0,
IF(CG$4='2.1 Kraftwerk allgemein'!$F$16,'2.5 CAPEX'!$J61/$F58,
IF(CG$4&lt;'2.1 Kraftwerk allgemein'!$F$16+$F58,
('2.5 CAPEX'!$J61+SUM(OFFSET('2.5 CAPEX'!CL61,0,-MIN(MAX($F58-1-('2.1 Kraftwerk allgemein'!$F$16-'1.1 Allgemein'!$I$22+1),0),COLUMN(BX58)-1-('2.1 Kraftwerk allgemein'!$F$16-'1.1 Allgemein'!$I$22+1)),1,MIN(MAX($F58-('2.1 Kraftwerk allgemein'!$F$16-'1.1 Allgemein'!$I$22+1),1),COLUMN(BX58)-('2.1 Kraftwerk allgemein'!$F$16-'1.1 Allgemein'!$I$22+1)))))/$F58,
SUM(OFFSET('2.5 CAPEX'!CL61,0,-MIN($F58-1,COLUMN(BX58)-1),1,MIN($F58,COLUMN(BX58))))/$F58)))))))</f>
        <v>0</v>
      </c>
      <c r="CH58" s="199">
        <f ca="1">IF('2.1 Kraftwerk allgemein'!$F$15&lt;'1.1 Allgemein'!$I$22,
IF(OR(ISNUMBER($D58)=FALSE,$F58=""),"",
IF(AND('2.5 CAPEX'!$L61&lt;&gt;"x",'2.5 CAPEX'!$M61&lt;&gt;"x"),0,
IF($F58=0,0,
IF(CH$4&lt;'2.1 Kraftwerk allgemein'!$F$16,0,
IF(CH$4='2.1 Kraftwerk allgemein'!$F$16,'2.5 CAPEX'!$J61/$F58,
IF(CH$4&lt;'2.1 Kraftwerk allgemein'!$F$16+$F58,
('2.5 CAPEX'!$J61+SUM(OFFSET('2.5 CAPEX'!CM61,0,-MIN(MAX($F58-1-('2.1 Kraftwerk allgemein'!$F$16-'2.1 Kraftwerk allgemein'!$F$15+1),0),COLUMN(BY58)-1-('2.1 Kraftwerk allgemein'!$F$16-'2.1 Kraftwerk allgemein'!$F$15+1)),1,MIN(MAX($F58-('2.1 Kraftwerk allgemein'!$F$16-'2.1 Kraftwerk allgemein'!$F$15+1),1),COLUMN(BY58)-('2.1 Kraftwerk allgemein'!$F$16-'2.1 Kraftwerk allgemein'!$F$15+1)))))/$F58,
SUM(OFFSET('2.5 CAPEX'!CM61,0,-MIN($F58-1,COLUMN(BY58)-1),1,MIN($F58,COLUMN(BY58))))/$F58)))))),
IF(OR(ISNUMBER($D58)=FALSE,$F58=""),"",
IF(AND('2.5 CAPEX'!$L61&lt;&gt;"x",'2.5 CAPEX'!$M61&lt;&gt;"x"),0,
IF($F58=0,0,
IF(CH$4&lt;'2.1 Kraftwerk allgemein'!$F$16,0,
IF(CH$4='2.1 Kraftwerk allgemein'!$F$16,'2.5 CAPEX'!$J61/$F58,
IF(CH$4&lt;'2.1 Kraftwerk allgemein'!$F$16+$F58,
('2.5 CAPEX'!$J61+SUM(OFFSET('2.5 CAPEX'!CM61,0,-MIN(MAX($F58-1-('2.1 Kraftwerk allgemein'!$F$16-'1.1 Allgemein'!$I$22+1),0),COLUMN(BY58)-1-('2.1 Kraftwerk allgemein'!$F$16-'1.1 Allgemein'!$I$22+1)),1,MIN(MAX($F58-('2.1 Kraftwerk allgemein'!$F$16-'1.1 Allgemein'!$I$22+1),1),COLUMN(BY58)-('2.1 Kraftwerk allgemein'!$F$16-'1.1 Allgemein'!$I$22+1)))))/$F58,
SUM(OFFSET('2.5 CAPEX'!CM61,0,-MIN($F58-1,COLUMN(BY58)-1),1,MIN($F58,COLUMN(BY58))))/$F58)))))))</f>
        <v>0</v>
      </c>
      <c r="CI58" s="199">
        <f ca="1">IF('2.1 Kraftwerk allgemein'!$F$15&lt;'1.1 Allgemein'!$I$22,
IF(OR(ISNUMBER($D58)=FALSE,$F58=""),"",
IF(AND('2.5 CAPEX'!$L61&lt;&gt;"x",'2.5 CAPEX'!$M61&lt;&gt;"x"),0,
IF($F58=0,0,
IF(CI$4&lt;'2.1 Kraftwerk allgemein'!$F$16,0,
IF(CI$4='2.1 Kraftwerk allgemein'!$F$16,'2.5 CAPEX'!$J61/$F58,
IF(CI$4&lt;'2.1 Kraftwerk allgemein'!$F$16+$F58,
('2.5 CAPEX'!$J61+SUM(OFFSET('2.5 CAPEX'!CN61,0,-MIN(MAX($F58-1-('2.1 Kraftwerk allgemein'!$F$16-'2.1 Kraftwerk allgemein'!$F$15+1),0),COLUMN(BZ58)-1-('2.1 Kraftwerk allgemein'!$F$16-'2.1 Kraftwerk allgemein'!$F$15+1)),1,MIN(MAX($F58-('2.1 Kraftwerk allgemein'!$F$16-'2.1 Kraftwerk allgemein'!$F$15+1),1),COLUMN(BZ58)-('2.1 Kraftwerk allgemein'!$F$16-'2.1 Kraftwerk allgemein'!$F$15+1)))))/$F58,
SUM(OFFSET('2.5 CAPEX'!CN61,0,-MIN($F58-1,COLUMN(BZ58)-1),1,MIN($F58,COLUMN(BZ58))))/$F58)))))),
IF(OR(ISNUMBER($D58)=FALSE,$F58=""),"",
IF(AND('2.5 CAPEX'!$L61&lt;&gt;"x",'2.5 CAPEX'!$M61&lt;&gt;"x"),0,
IF($F58=0,0,
IF(CI$4&lt;'2.1 Kraftwerk allgemein'!$F$16,0,
IF(CI$4='2.1 Kraftwerk allgemein'!$F$16,'2.5 CAPEX'!$J61/$F58,
IF(CI$4&lt;'2.1 Kraftwerk allgemein'!$F$16+$F58,
('2.5 CAPEX'!$J61+SUM(OFFSET('2.5 CAPEX'!CN61,0,-MIN(MAX($F58-1-('2.1 Kraftwerk allgemein'!$F$16-'1.1 Allgemein'!$I$22+1),0),COLUMN(BZ58)-1-('2.1 Kraftwerk allgemein'!$F$16-'1.1 Allgemein'!$I$22+1)),1,MIN(MAX($F58-('2.1 Kraftwerk allgemein'!$F$16-'1.1 Allgemein'!$I$22+1),1),COLUMN(BZ58)-('2.1 Kraftwerk allgemein'!$F$16-'1.1 Allgemein'!$I$22+1)))))/$F58,
SUM(OFFSET('2.5 CAPEX'!CN61,0,-MIN($F58-1,COLUMN(BZ58)-1),1,MIN($F58,COLUMN(BZ58))))/$F58)))))))</f>
        <v>0</v>
      </c>
      <c r="CJ58" s="199">
        <f ca="1">IF('2.1 Kraftwerk allgemein'!$F$15&lt;'1.1 Allgemein'!$I$22,
IF(OR(ISNUMBER($D58)=FALSE,$F58=""),"",
IF(AND('2.5 CAPEX'!$L61&lt;&gt;"x",'2.5 CAPEX'!$M61&lt;&gt;"x"),0,
IF($F58=0,0,
IF(CJ$4&lt;'2.1 Kraftwerk allgemein'!$F$16,0,
IF(CJ$4='2.1 Kraftwerk allgemein'!$F$16,'2.5 CAPEX'!$J61/$F58,
IF(CJ$4&lt;'2.1 Kraftwerk allgemein'!$F$16+$F58,
('2.5 CAPEX'!$J61+SUM(OFFSET('2.5 CAPEX'!CO61,0,-MIN(MAX($F58-1-('2.1 Kraftwerk allgemein'!$F$16-'2.1 Kraftwerk allgemein'!$F$15+1),0),COLUMN(CA58)-1-('2.1 Kraftwerk allgemein'!$F$16-'2.1 Kraftwerk allgemein'!$F$15+1)),1,MIN(MAX($F58-('2.1 Kraftwerk allgemein'!$F$16-'2.1 Kraftwerk allgemein'!$F$15+1),1),COLUMN(CA58)-('2.1 Kraftwerk allgemein'!$F$16-'2.1 Kraftwerk allgemein'!$F$15+1)))))/$F58,
SUM(OFFSET('2.5 CAPEX'!CO61,0,-MIN($F58-1,COLUMN(CA58)-1),1,MIN($F58,COLUMN(CA58))))/$F58)))))),
IF(OR(ISNUMBER($D58)=FALSE,$F58=""),"",
IF(AND('2.5 CAPEX'!$L61&lt;&gt;"x",'2.5 CAPEX'!$M61&lt;&gt;"x"),0,
IF($F58=0,0,
IF(CJ$4&lt;'2.1 Kraftwerk allgemein'!$F$16,0,
IF(CJ$4='2.1 Kraftwerk allgemein'!$F$16,'2.5 CAPEX'!$J61/$F58,
IF(CJ$4&lt;'2.1 Kraftwerk allgemein'!$F$16+$F58,
('2.5 CAPEX'!$J61+SUM(OFFSET('2.5 CAPEX'!CO61,0,-MIN(MAX($F58-1-('2.1 Kraftwerk allgemein'!$F$16-'1.1 Allgemein'!$I$22+1),0),COLUMN(CA58)-1-('2.1 Kraftwerk allgemein'!$F$16-'1.1 Allgemein'!$I$22+1)),1,MIN(MAX($F58-('2.1 Kraftwerk allgemein'!$F$16-'1.1 Allgemein'!$I$22+1),1),COLUMN(CA58)-('2.1 Kraftwerk allgemein'!$F$16-'1.1 Allgemein'!$I$22+1)))))/$F58,
SUM(OFFSET('2.5 CAPEX'!CO61,0,-MIN($F58-1,COLUMN(CA58)-1),1,MIN($F58,COLUMN(CA58))))/$F58)))))))</f>
        <v>0</v>
      </c>
      <c r="CK58" s="199">
        <f ca="1">IF('2.1 Kraftwerk allgemein'!$F$15&lt;'1.1 Allgemein'!$I$22,
IF(OR(ISNUMBER($D58)=FALSE,$F58=""),"",
IF(AND('2.5 CAPEX'!$L61&lt;&gt;"x",'2.5 CAPEX'!$M61&lt;&gt;"x"),0,
IF($F58=0,0,
IF(CK$4&lt;'2.1 Kraftwerk allgemein'!$F$16,0,
IF(CK$4='2.1 Kraftwerk allgemein'!$F$16,'2.5 CAPEX'!$J61/$F58,
IF(CK$4&lt;'2.1 Kraftwerk allgemein'!$F$16+$F58,
('2.5 CAPEX'!$J61+SUM(OFFSET('2.5 CAPEX'!CP61,0,-MIN(MAX($F58-1-('2.1 Kraftwerk allgemein'!$F$16-'2.1 Kraftwerk allgemein'!$F$15+1),0),COLUMN(CB58)-1-('2.1 Kraftwerk allgemein'!$F$16-'2.1 Kraftwerk allgemein'!$F$15+1)),1,MIN(MAX($F58-('2.1 Kraftwerk allgemein'!$F$16-'2.1 Kraftwerk allgemein'!$F$15+1),1),COLUMN(CB58)-('2.1 Kraftwerk allgemein'!$F$16-'2.1 Kraftwerk allgemein'!$F$15+1)))))/$F58,
SUM(OFFSET('2.5 CAPEX'!CP61,0,-MIN($F58-1,COLUMN(CB58)-1),1,MIN($F58,COLUMN(CB58))))/$F58)))))),
IF(OR(ISNUMBER($D58)=FALSE,$F58=""),"",
IF(AND('2.5 CAPEX'!$L61&lt;&gt;"x",'2.5 CAPEX'!$M61&lt;&gt;"x"),0,
IF($F58=0,0,
IF(CK$4&lt;'2.1 Kraftwerk allgemein'!$F$16,0,
IF(CK$4='2.1 Kraftwerk allgemein'!$F$16,'2.5 CAPEX'!$J61/$F58,
IF(CK$4&lt;'2.1 Kraftwerk allgemein'!$F$16+$F58,
('2.5 CAPEX'!$J61+SUM(OFFSET('2.5 CAPEX'!CP61,0,-MIN(MAX($F58-1-('2.1 Kraftwerk allgemein'!$F$16-'1.1 Allgemein'!$I$22+1),0),COLUMN(CB58)-1-('2.1 Kraftwerk allgemein'!$F$16-'1.1 Allgemein'!$I$22+1)),1,MIN(MAX($F58-('2.1 Kraftwerk allgemein'!$F$16-'1.1 Allgemein'!$I$22+1),1),COLUMN(CB58)-('2.1 Kraftwerk allgemein'!$F$16-'1.1 Allgemein'!$I$22+1)))))/$F58,
SUM(OFFSET('2.5 CAPEX'!CP61,0,-MIN($F58-1,COLUMN(CB58)-1),1,MIN($F58,COLUMN(CB58))))/$F58)))))))</f>
        <v>0</v>
      </c>
      <c r="CL58" s="199">
        <f ca="1">IF('2.1 Kraftwerk allgemein'!$F$15&lt;'1.1 Allgemein'!$I$22,
IF(OR(ISNUMBER($D58)=FALSE,$F58=""),"",
IF(AND('2.5 CAPEX'!$L61&lt;&gt;"x",'2.5 CAPEX'!$M61&lt;&gt;"x"),0,
IF($F58=0,0,
IF(CL$4&lt;'2.1 Kraftwerk allgemein'!$F$16,0,
IF(CL$4='2.1 Kraftwerk allgemein'!$F$16,'2.5 CAPEX'!$J61/$F58,
IF(CL$4&lt;'2.1 Kraftwerk allgemein'!$F$16+$F58,
('2.5 CAPEX'!$J61+SUM(OFFSET('2.5 CAPEX'!CQ61,0,-MIN(MAX($F58-1-('2.1 Kraftwerk allgemein'!$F$16-'2.1 Kraftwerk allgemein'!$F$15+1),0),COLUMN(CC58)-1-('2.1 Kraftwerk allgemein'!$F$16-'2.1 Kraftwerk allgemein'!$F$15+1)),1,MIN(MAX($F58-('2.1 Kraftwerk allgemein'!$F$16-'2.1 Kraftwerk allgemein'!$F$15+1),1),COLUMN(CC58)-('2.1 Kraftwerk allgemein'!$F$16-'2.1 Kraftwerk allgemein'!$F$15+1)))))/$F58,
SUM(OFFSET('2.5 CAPEX'!CQ61,0,-MIN($F58-1,COLUMN(CC58)-1),1,MIN($F58,COLUMN(CC58))))/$F58)))))),
IF(OR(ISNUMBER($D58)=FALSE,$F58=""),"",
IF(AND('2.5 CAPEX'!$L61&lt;&gt;"x",'2.5 CAPEX'!$M61&lt;&gt;"x"),0,
IF($F58=0,0,
IF(CL$4&lt;'2.1 Kraftwerk allgemein'!$F$16,0,
IF(CL$4='2.1 Kraftwerk allgemein'!$F$16,'2.5 CAPEX'!$J61/$F58,
IF(CL$4&lt;'2.1 Kraftwerk allgemein'!$F$16+$F58,
('2.5 CAPEX'!$J61+SUM(OFFSET('2.5 CAPEX'!CQ61,0,-MIN(MAX($F58-1-('2.1 Kraftwerk allgemein'!$F$16-'1.1 Allgemein'!$I$22+1),0),COLUMN(CC58)-1-('2.1 Kraftwerk allgemein'!$F$16-'1.1 Allgemein'!$I$22+1)),1,MIN(MAX($F58-('2.1 Kraftwerk allgemein'!$F$16-'1.1 Allgemein'!$I$22+1),1),COLUMN(CC58)-('2.1 Kraftwerk allgemein'!$F$16-'1.1 Allgemein'!$I$22+1)))))/$F58,
SUM(OFFSET('2.5 CAPEX'!CQ61,0,-MIN($F58-1,COLUMN(CC58)-1),1,MIN($F58,COLUMN(CC58))))/$F58)))))))</f>
        <v>0</v>
      </c>
      <c r="CM58" s="199">
        <f ca="1">IF('2.1 Kraftwerk allgemein'!$F$15&lt;'1.1 Allgemein'!$I$22,
IF(OR(ISNUMBER($D58)=FALSE,$F58=""),"",
IF(AND('2.5 CAPEX'!$L61&lt;&gt;"x",'2.5 CAPEX'!$M61&lt;&gt;"x"),0,
IF($F58=0,0,
IF(CM$4&lt;'2.1 Kraftwerk allgemein'!$F$16,0,
IF(CM$4='2.1 Kraftwerk allgemein'!$F$16,'2.5 CAPEX'!$J61/$F58,
IF(CM$4&lt;'2.1 Kraftwerk allgemein'!$F$16+$F58,
('2.5 CAPEX'!$J61+SUM(OFFSET('2.5 CAPEX'!CR61,0,-MIN(MAX($F58-1-('2.1 Kraftwerk allgemein'!$F$16-'2.1 Kraftwerk allgemein'!$F$15+1),0),COLUMN(CD58)-1-('2.1 Kraftwerk allgemein'!$F$16-'2.1 Kraftwerk allgemein'!$F$15+1)),1,MIN(MAX($F58-('2.1 Kraftwerk allgemein'!$F$16-'2.1 Kraftwerk allgemein'!$F$15+1),1),COLUMN(CD58)-('2.1 Kraftwerk allgemein'!$F$16-'2.1 Kraftwerk allgemein'!$F$15+1)))))/$F58,
SUM(OFFSET('2.5 CAPEX'!CR61,0,-MIN($F58-1,COLUMN(CD58)-1),1,MIN($F58,COLUMN(CD58))))/$F58)))))),
IF(OR(ISNUMBER($D58)=FALSE,$F58=""),"",
IF(AND('2.5 CAPEX'!$L61&lt;&gt;"x",'2.5 CAPEX'!$M61&lt;&gt;"x"),0,
IF($F58=0,0,
IF(CM$4&lt;'2.1 Kraftwerk allgemein'!$F$16,0,
IF(CM$4='2.1 Kraftwerk allgemein'!$F$16,'2.5 CAPEX'!$J61/$F58,
IF(CM$4&lt;'2.1 Kraftwerk allgemein'!$F$16+$F58,
('2.5 CAPEX'!$J61+SUM(OFFSET('2.5 CAPEX'!CR61,0,-MIN(MAX($F58-1-('2.1 Kraftwerk allgemein'!$F$16-'1.1 Allgemein'!$I$22+1),0),COLUMN(CD58)-1-('2.1 Kraftwerk allgemein'!$F$16-'1.1 Allgemein'!$I$22+1)),1,MIN(MAX($F58-('2.1 Kraftwerk allgemein'!$F$16-'1.1 Allgemein'!$I$22+1),1),COLUMN(CD58)-('2.1 Kraftwerk allgemein'!$F$16-'1.1 Allgemein'!$I$22+1)))))/$F58,
SUM(OFFSET('2.5 CAPEX'!CR61,0,-MIN($F58-1,COLUMN(CD58)-1),1,MIN($F58,COLUMN(CD58))))/$F58)))))))</f>
        <v>0</v>
      </c>
      <c r="CN58" s="199">
        <f ca="1">IF('2.1 Kraftwerk allgemein'!$F$15&lt;'1.1 Allgemein'!$I$22,
IF(OR(ISNUMBER($D58)=FALSE,$F58=""),"",
IF(AND('2.5 CAPEX'!$L61&lt;&gt;"x",'2.5 CAPEX'!$M61&lt;&gt;"x"),0,
IF($F58=0,0,
IF(CN$4&lt;'2.1 Kraftwerk allgemein'!$F$16,0,
IF(CN$4='2.1 Kraftwerk allgemein'!$F$16,'2.5 CAPEX'!$J61/$F58,
IF(CN$4&lt;'2.1 Kraftwerk allgemein'!$F$16+$F58,
('2.5 CAPEX'!$J61+SUM(OFFSET('2.5 CAPEX'!CS61,0,-MIN(MAX($F58-1-('2.1 Kraftwerk allgemein'!$F$16-'2.1 Kraftwerk allgemein'!$F$15+1),0),COLUMN(CE58)-1-('2.1 Kraftwerk allgemein'!$F$16-'2.1 Kraftwerk allgemein'!$F$15+1)),1,MIN(MAX($F58-('2.1 Kraftwerk allgemein'!$F$16-'2.1 Kraftwerk allgemein'!$F$15+1),1),COLUMN(CE58)-('2.1 Kraftwerk allgemein'!$F$16-'2.1 Kraftwerk allgemein'!$F$15+1)))))/$F58,
SUM(OFFSET('2.5 CAPEX'!CS61,0,-MIN($F58-1,COLUMN(CE58)-1),1,MIN($F58,COLUMN(CE58))))/$F58)))))),
IF(OR(ISNUMBER($D58)=FALSE,$F58=""),"",
IF(AND('2.5 CAPEX'!$L61&lt;&gt;"x",'2.5 CAPEX'!$M61&lt;&gt;"x"),0,
IF($F58=0,0,
IF(CN$4&lt;'2.1 Kraftwerk allgemein'!$F$16,0,
IF(CN$4='2.1 Kraftwerk allgemein'!$F$16,'2.5 CAPEX'!$J61/$F58,
IF(CN$4&lt;'2.1 Kraftwerk allgemein'!$F$16+$F58,
('2.5 CAPEX'!$J61+SUM(OFFSET('2.5 CAPEX'!CS61,0,-MIN(MAX($F58-1-('2.1 Kraftwerk allgemein'!$F$16-'1.1 Allgemein'!$I$22+1),0),COLUMN(CE58)-1-('2.1 Kraftwerk allgemein'!$F$16-'1.1 Allgemein'!$I$22+1)),1,MIN(MAX($F58-('2.1 Kraftwerk allgemein'!$F$16-'1.1 Allgemein'!$I$22+1),1),COLUMN(CE58)-('2.1 Kraftwerk allgemein'!$F$16-'1.1 Allgemein'!$I$22+1)))))/$F58,
SUM(OFFSET('2.5 CAPEX'!CS61,0,-MIN($F58-1,COLUMN(CE58)-1),1,MIN($F58,COLUMN(CE58))))/$F58)))))))</f>
        <v>0</v>
      </c>
      <c r="CO58" s="199">
        <f ca="1">IF('2.1 Kraftwerk allgemein'!$F$15&lt;'1.1 Allgemein'!$I$22,
IF(OR(ISNUMBER($D58)=FALSE,$F58=""),"",
IF(AND('2.5 CAPEX'!$L61&lt;&gt;"x",'2.5 CAPEX'!$M61&lt;&gt;"x"),0,
IF($F58=0,0,
IF(CO$4&lt;'2.1 Kraftwerk allgemein'!$F$16,0,
IF(CO$4='2.1 Kraftwerk allgemein'!$F$16,'2.5 CAPEX'!$J61/$F58,
IF(CO$4&lt;'2.1 Kraftwerk allgemein'!$F$16+$F58,
('2.5 CAPEX'!$J61+SUM(OFFSET('2.5 CAPEX'!CT61,0,-MIN(MAX($F58-1-('2.1 Kraftwerk allgemein'!$F$16-'2.1 Kraftwerk allgemein'!$F$15+1),0),COLUMN(CF58)-1-('2.1 Kraftwerk allgemein'!$F$16-'2.1 Kraftwerk allgemein'!$F$15+1)),1,MIN(MAX($F58-('2.1 Kraftwerk allgemein'!$F$16-'2.1 Kraftwerk allgemein'!$F$15+1),1),COLUMN(CF58)-('2.1 Kraftwerk allgemein'!$F$16-'2.1 Kraftwerk allgemein'!$F$15+1)))))/$F58,
SUM(OFFSET('2.5 CAPEX'!CT61,0,-MIN($F58-1,COLUMN(CF58)-1),1,MIN($F58,COLUMN(CF58))))/$F58)))))),
IF(OR(ISNUMBER($D58)=FALSE,$F58=""),"",
IF(AND('2.5 CAPEX'!$L61&lt;&gt;"x",'2.5 CAPEX'!$M61&lt;&gt;"x"),0,
IF($F58=0,0,
IF(CO$4&lt;'2.1 Kraftwerk allgemein'!$F$16,0,
IF(CO$4='2.1 Kraftwerk allgemein'!$F$16,'2.5 CAPEX'!$J61/$F58,
IF(CO$4&lt;'2.1 Kraftwerk allgemein'!$F$16+$F58,
('2.5 CAPEX'!$J61+SUM(OFFSET('2.5 CAPEX'!CT61,0,-MIN(MAX($F58-1-('2.1 Kraftwerk allgemein'!$F$16-'1.1 Allgemein'!$I$22+1),0),COLUMN(CF58)-1-('2.1 Kraftwerk allgemein'!$F$16-'1.1 Allgemein'!$I$22+1)),1,MIN(MAX($F58-('2.1 Kraftwerk allgemein'!$F$16-'1.1 Allgemein'!$I$22+1),1),COLUMN(CF58)-('2.1 Kraftwerk allgemein'!$F$16-'1.1 Allgemein'!$I$22+1)))))/$F58,
SUM(OFFSET('2.5 CAPEX'!CT61,0,-MIN($F58-1,COLUMN(CF58)-1),1,MIN($F58,COLUMN(CF58))))/$F58)))))))</f>
        <v>0</v>
      </c>
      <c r="CP58" s="199">
        <f ca="1">IF('2.1 Kraftwerk allgemein'!$F$15&lt;'1.1 Allgemein'!$I$22,
IF(OR(ISNUMBER($D58)=FALSE,$F58=""),"",
IF(AND('2.5 CAPEX'!$L61&lt;&gt;"x",'2.5 CAPEX'!$M61&lt;&gt;"x"),0,
IF($F58=0,0,
IF(CP$4&lt;'2.1 Kraftwerk allgemein'!$F$16,0,
IF(CP$4='2.1 Kraftwerk allgemein'!$F$16,'2.5 CAPEX'!$J61/$F58,
IF(CP$4&lt;'2.1 Kraftwerk allgemein'!$F$16+$F58,
('2.5 CAPEX'!$J61+SUM(OFFSET('2.5 CAPEX'!CU61,0,-MIN(MAX($F58-1-('2.1 Kraftwerk allgemein'!$F$16-'2.1 Kraftwerk allgemein'!$F$15+1),0),COLUMN(CG58)-1-('2.1 Kraftwerk allgemein'!$F$16-'2.1 Kraftwerk allgemein'!$F$15+1)),1,MIN(MAX($F58-('2.1 Kraftwerk allgemein'!$F$16-'2.1 Kraftwerk allgemein'!$F$15+1),1),COLUMN(CG58)-('2.1 Kraftwerk allgemein'!$F$16-'2.1 Kraftwerk allgemein'!$F$15+1)))))/$F58,
SUM(OFFSET('2.5 CAPEX'!CU61,0,-MIN($F58-1,COLUMN(CG58)-1),1,MIN($F58,COLUMN(CG58))))/$F58)))))),
IF(OR(ISNUMBER($D58)=FALSE,$F58=""),"",
IF(AND('2.5 CAPEX'!$L61&lt;&gt;"x",'2.5 CAPEX'!$M61&lt;&gt;"x"),0,
IF($F58=0,0,
IF(CP$4&lt;'2.1 Kraftwerk allgemein'!$F$16,0,
IF(CP$4='2.1 Kraftwerk allgemein'!$F$16,'2.5 CAPEX'!$J61/$F58,
IF(CP$4&lt;'2.1 Kraftwerk allgemein'!$F$16+$F58,
('2.5 CAPEX'!$J61+SUM(OFFSET('2.5 CAPEX'!CU61,0,-MIN(MAX($F58-1-('2.1 Kraftwerk allgemein'!$F$16-'1.1 Allgemein'!$I$22+1),0),COLUMN(CG58)-1-('2.1 Kraftwerk allgemein'!$F$16-'1.1 Allgemein'!$I$22+1)),1,MIN(MAX($F58-('2.1 Kraftwerk allgemein'!$F$16-'1.1 Allgemein'!$I$22+1),1),COLUMN(CG58)-('2.1 Kraftwerk allgemein'!$F$16-'1.1 Allgemein'!$I$22+1)))))/$F58,
SUM(OFFSET('2.5 CAPEX'!CU61,0,-MIN($F58-1,COLUMN(CG58)-1),1,MIN($F58,COLUMN(CG58))))/$F58)))))))</f>
        <v>0</v>
      </c>
      <c r="CQ58" s="199">
        <f ca="1">IF('2.1 Kraftwerk allgemein'!$F$15&lt;'1.1 Allgemein'!$I$22,
IF(OR(ISNUMBER($D58)=FALSE,$F58=""),"",
IF(AND('2.5 CAPEX'!$L61&lt;&gt;"x",'2.5 CAPEX'!$M61&lt;&gt;"x"),0,
IF($F58=0,0,
IF(CQ$4&lt;'2.1 Kraftwerk allgemein'!$F$16,0,
IF(CQ$4='2.1 Kraftwerk allgemein'!$F$16,'2.5 CAPEX'!$J61/$F58,
IF(CQ$4&lt;'2.1 Kraftwerk allgemein'!$F$16+$F58,
('2.5 CAPEX'!$J61+SUM(OFFSET('2.5 CAPEX'!CV61,0,-MIN(MAX($F58-1-('2.1 Kraftwerk allgemein'!$F$16-'2.1 Kraftwerk allgemein'!$F$15+1),0),COLUMN(CH58)-1-('2.1 Kraftwerk allgemein'!$F$16-'2.1 Kraftwerk allgemein'!$F$15+1)),1,MIN(MAX($F58-('2.1 Kraftwerk allgemein'!$F$16-'2.1 Kraftwerk allgemein'!$F$15+1),1),COLUMN(CH58)-('2.1 Kraftwerk allgemein'!$F$16-'2.1 Kraftwerk allgemein'!$F$15+1)))))/$F58,
SUM(OFFSET('2.5 CAPEX'!CV61,0,-MIN($F58-1,COLUMN(CH58)-1),1,MIN($F58,COLUMN(CH58))))/$F58)))))),
IF(OR(ISNUMBER($D58)=FALSE,$F58=""),"",
IF(AND('2.5 CAPEX'!$L61&lt;&gt;"x",'2.5 CAPEX'!$M61&lt;&gt;"x"),0,
IF($F58=0,0,
IF(CQ$4&lt;'2.1 Kraftwerk allgemein'!$F$16,0,
IF(CQ$4='2.1 Kraftwerk allgemein'!$F$16,'2.5 CAPEX'!$J61/$F58,
IF(CQ$4&lt;'2.1 Kraftwerk allgemein'!$F$16+$F58,
('2.5 CAPEX'!$J61+SUM(OFFSET('2.5 CAPEX'!CV61,0,-MIN(MAX($F58-1-('2.1 Kraftwerk allgemein'!$F$16-'1.1 Allgemein'!$I$22+1),0),COLUMN(CH58)-1-('2.1 Kraftwerk allgemein'!$F$16-'1.1 Allgemein'!$I$22+1)),1,MIN(MAX($F58-('2.1 Kraftwerk allgemein'!$F$16-'1.1 Allgemein'!$I$22+1),1),COLUMN(CH58)-('2.1 Kraftwerk allgemein'!$F$16-'1.1 Allgemein'!$I$22+1)))))/$F58,
SUM(OFFSET('2.5 CAPEX'!CV61,0,-MIN($F58-1,COLUMN(CH58)-1),1,MIN($F58,COLUMN(CH58))))/$F58)))))))</f>
        <v>0</v>
      </c>
      <c r="CR58" s="199">
        <f ca="1">IF('2.1 Kraftwerk allgemein'!$F$15&lt;'1.1 Allgemein'!$I$22,
IF(OR(ISNUMBER($D58)=FALSE,$F58=""),"",
IF(AND('2.5 CAPEX'!$L61&lt;&gt;"x",'2.5 CAPEX'!$M61&lt;&gt;"x"),0,
IF($F58=0,0,
IF(CR$4&lt;'2.1 Kraftwerk allgemein'!$F$16,0,
IF(CR$4='2.1 Kraftwerk allgemein'!$F$16,'2.5 CAPEX'!$J61/$F58,
IF(CR$4&lt;'2.1 Kraftwerk allgemein'!$F$16+$F58,
('2.5 CAPEX'!$J61+SUM(OFFSET('2.5 CAPEX'!CW61,0,-MIN(MAX($F58-1-('2.1 Kraftwerk allgemein'!$F$16-'2.1 Kraftwerk allgemein'!$F$15+1),0),COLUMN(CI58)-1-('2.1 Kraftwerk allgemein'!$F$16-'2.1 Kraftwerk allgemein'!$F$15+1)),1,MIN(MAX($F58-('2.1 Kraftwerk allgemein'!$F$16-'2.1 Kraftwerk allgemein'!$F$15+1),1),COLUMN(CI58)-('2.1 Kraftwerk allgemein'!$F$16-'2.1 Kraftwerk allgemein'!$F$15+1)))))/$F58,
SUM(OFFSET('2.5 CAPEX'!CW61,0,-MIN($F58-1,COLUMN(CI58)-1),1,MIN($F58,COLUMN(CI58))))/$F58)))))),
IF(OR(ISNUMBER($D58)=FALSE,$F58=""),"",
IF(AND('2.5 CAPEX'!$L61&lt;&gt;"x",'2.5 CAPEX'!$M61&lt;&gt;"x"),0,
IF($F58=0,0,
IF(CR$4&lt;'2.1 Kraftwerk allgemein'!$F$16,0,
IF(CR$4='2.1 Kraftwerk allgemein'!$F$16,'2.5 CAPEX'!$J61/$F58,
IF(CR$4&lt;'2.1 Kraftwerk allgemein'!$F$16+$F58,
('2.5 CAPEX'!$J61+SUM(OFFSET('2.5 CAPEX'!CW61,0,-MIN(MAX($F58-1-('2.1 Kraftwerk allgemein'!$F$16-'1.1 Allgemein'!$I$22+1),0),COLUMN(CI58)-1-('2.1 Kraftwerk allgemein'!$F$16-'1.1 Allgemein'!$I$22+1)),1,MIN(MAX($F58-('2.1 Kraftwerk allgemein'!$F$16-'1.1 Allgemein'!$I$22+1),1),COLUMN(CI58)-('2.1 Kraftwerk allgemein'!$F$16-'1.1 Allgemein'!$I$22+1)))))/$F58,
SUM(OFFSET('2.5 CAPEX'!CW61,0,-MIN($F58-1,COLUMN(CI58)-1),1,MIN($F58,COLUMN(CI58))))/$F58)))))))</f>
        <v>0</v>
      </c>
      <c r="CS58" s="199">
        <f ca="1">IF('2.1 Kraftwerk allgemein'!$F$15&lt;'1.1 Allgemein'!$I$22,
IF(OR(ISNUMBER($D58)=FALSE,$F58=""),"",
IF(AND('2.5 CAPEX'!$L61&lt;&gt;"x",'2.5 CAPEX'!$M61&lt;&gt;"x"),0,
IF($F58=0,0,
IF(CS$4&lt;'2.1 Kraftwerk allgemein'!$F$16,0,
IF(CS$4='2.1 Kraftwerk allgemein'!$F$16,'2.5 CAPEX'!$J61/$F58,
IF(CS$4&lt;'2.1 Kraftwerk allgemein'!$F$16+$F58,
('2.5 CAPEX'!$J61+SUM(OFFSET('2.5 CAPEX'!CX61,0,-MIN(MAX($F58-1-('2.1 Kraftwerk allgemein'!$F$16-'2.1 Kraftwerk allgemein'!$F$15+1),0),COLUMN(CJ58)-1-('2.1 Kraftwerk allgemein'!$F$16-'2.1 Kraftwerk allgemein'!$F$15+1)),1,MIN(MAX($F58-('2.1 Kraftwerk allgemein'!$F$16-'2.1 Kraftwerk allgemein'!$F$15+1),1),COLUMN(CJ58)-('2.1 Kraftwerk allgemein'!$F$16-'2.1 Kraftwerk allgemein'!$F$15+1)))))/$F58,
SUM(OFFSET('2.5 CAPEX'!CX61,0,-MIN($F58-1,COLUMN(CJ58)-1),1,MIN($F58,COLUMN(CJ58))))/$F58)))))),
IF(OR(ISNUMBER($D58)=FALSE,$F58=""),"",
IF(AND('2.5 CAPEX'!$L61&lt;&gt;"x",'2.5 CAPEX'!$M61&lt;&gt;"x"),0,
IF($F58=0,0,
IF(CS$4&lt;'2.1 Kraftwerk allgemein'!$F$16,0,
IF(CS$4='2.1 Kraftwerk allgemein'!$F$16,'2.5 CAPEX'!$J61/$F58,
IF(CS$4&lt;'2.1 Kraftwerk allgemein'!$F$16+$F58,
('2.5 CAPEX'!$J61+SUM(OFFSET('2.5 CAPEX'!CX61,0,-MIN(MAX($F58-1-('2.1 Kraftwerk allgemein'!$F$16-'1.1 Allgemein'!$I$22+1),0),COLUMN(CJ58)-1-('2.1 Kraftwerk allgemein'!$F$16-'1.1 Allgemein'!$I$22+1)),1,MIN(MAX($F58-('2.1 Kraftwerk allgemein'!$F$16-'1.1 Allgemein'!$I$22+1),1),COLUMN(CJ58)-('2.1 Kraftwerk allgemein'!$F$16-'1.1 Allgemein'!$I$22+1)))))/$F58,
SUM(OFFSET('2.5 CAPEX'!CX61,0,-MIN($F58-1,COLUMN(CJ58)-1),1,MIN($F58,COLUMN(CJ58))))/$F58)))))))</f>
        <v>0</v>
      </c>
      <c r="CT58" s="199">
        <f ca="1">IF('2.1 Kraftwerk allgemein'!$F$15&lt;'1.1 Allgemein'!$I$22,
IF(OR(ISNUMBER($D58)=FALSE,$F58=""),"",
IF(AND('2.5 CAPEX'!$L61&lt;&gt;"x",'2.5 CAPEX'!$M61&lt;&gt;"x"),0,
IF($F58=0,0,
IF(CT$4&lt;'2.1 Kraftwerk allgemein'!$F$16,0,
IF(CT$4='2.1 Kraftwerk allgemein'!$F$16,'2.5 CAPEX'!$J61/$F58,
IF(CT$4&lt;'2.1 Kraftwerk allgemein'!$F$16+$F58,
('2.5 CAPEX'!$J61+SUM(OFFSET('2.5 CAPEX'!CY61,0,-MIN(MAX($F58-1-('2.1 Kraftwerk allgemein'!$F$16-'2.1 Kraftwerk allgemein'!$F$15+1),0),COLUMN(CK58)-1-('2.1 Kraftwerk allgemein'!$F$16-'2.1 Kraftwerk allgemein'!$F$15+1)),1,MIN(MAX($F58-('2.1 Kraftwerk allgemein'!$F$16-'2.1 Kraftwerk allgemein'!$F$15+1),1),COLUMN(CK58)-('2.1 Kraftwerk allgemein'!$F$16-'2.1 Kraftwerk allgemein'!$F$15+1)))))/$F58,
SUM(OFFSET('2.5 CAPEX'!CY61,0,-MIN($F58-1,COLUMN(CK58)-1),1,MIN($F58,COLUMN(CK58))))/$F58)))))),
IF(OR(ISNUMBER($D58)=FALSE,$F58=""),"",
IF(AND('2.5 CAPEX'!$L61&lt;&gt;"x",'2.5 CAPEX'!$M61&lt;&gt;"x"),0,
IF($F58=0,0,
IF(CT$4&lt;'2.1 Kraftwerk allgemein'!$F$16,0,
IF(CT$4='2.1 Kraftwerk allgemein'!$F$16,'2.5 CAPEX'!$J61/$F58,
IF(CT$4&lt;'2.1 Kraftwerk allgemein'!$F$16+$F58,
('2.5 CAPEX'!$J61+SUM(OFFSET('2.5 CAPEX'!CY61,0,-MIN(MAX($F58-1-('2.1 Kraftwerk allgemein'!$F$16-'1.1 Allgemein'!$I$22+1),0),COLUMN(CK58)-1-('2.1 Kraftwerk allgemein'!$F$16-'1.1 Allgemein'!$I$22+1)),1,MIN(MAX($F58-('2.1 Kraftwerk allgemein'!$F$16-'1.1 Allgemein'!$I$22+1),1),COLUMN(CK58)-('2.1 Kraftwerk allgemein'!$F$16-'1.1 Allgemein'!$I$22+1)))))/$F58,
SUM(OFFSET('2.5 CAPEX'!CY61,0,-MIN($F58-1,COLUMN(CK58)-1),1,MIN($F58,COLUMN(CK58))))/$F58)))))))</f>
        <v>0</v>
      </c>
      <c r="CU58" s="199">
        <f ca="1">IF('2.1 Kraftwerk allgemein'!$F$15&lt;'1.1 Allgemein'!$I$22,
IF(OR(ISNUMBER($D58)=FALSE,$F58=""),"",
IF(AND('2.5 CAPEX'!$L61&lt;&gt;"x",'2.5 CAPEX'!$M61&lt;&gt;"x"),0,
IF($F58=0,0,
IF(CU$4&lt;'2.1 Kraftwerk allgemein'!$F$16,0,
IF(CU$4='2.1 Kraftwerk allgemein'!$F$16,'2.5 CAPEX'!$J61/$F58,
IF(CU$4&lt;'2.1 Kraftwerk allgemein'!$F$16+$F58,
('2.5 CAPEX'!$J61+SUM(OFFSET('2.5 CAPEX'!CZ61,0,-MIN(MAX($F58-1-('2.1 Kraftwerk allgemein'!$F$16-'2.1 Kraftwerk allgemein'!$F$15+1),0),COLUMN(CL58)-1-('2.1 Kraftwerk allgemein'!$F$16-'2.1 Kraftwerk allgemein'!$F$15+1)),1,MIN(MAX($F58-('2.1 Kraftwerk allgemein'!$F$16-'2.1 Kraftwerk allgemein'!$F$15+1),1),COLUMN(CL58)-('2.1 Kraftwerk allgemein'!$F$16-'2.1 Kraftwerk allgemein'!$F$15+1)))))/$F58,
SUM(OFFSET('2.5 CAPEX'!CZ61,0,-MIN($F58-1,COLUMN(CL58)-1),1,MIN($F58,COLUMN(CL58))))/$F58)))))),
IF(OR(ISNUMBER($D58)=FALSE,$F58=""),"",
IF(AND('2.5 CAPEX'!$L61&lt;&gt;"x",'2.5 CAPEX'!$M61&lt;&gt;"x"),0,
IF($F58=0,0,
IF(CU$4&lt;'2.1 Kraftwerk allgemein'!$F$16,0,
IF(CU$4='2.1 Kraftwerk allgemein'!$F$16,'2.5 CAPEX'!$J61/$F58,
IF(CU$4&lt;'2.1 Kraftwerk allgemein'!$F$16+$F58,
('2.5 CAPEX'!$J61+SUM(OFFSET('2.5 CAPEX'!CZ61,0,-MIN(MAX($F58-1-('2.1 Kraftwerk allgemein'!$F$16-'1.1 Allgemein'!$I$22+1),0),COLUMN(CL58)-1-('2.1 Kraftwerk allgemein'!$F$16-'1.1 Allgemein'!$I$22+1)),1,MIN(MAX($F58-('2.1 Kraftwerk allgemein'!$F$16-'1.1 Allgemein'!$I$22+1),1),COLUMN(CL58)-('2.1 Kraftwerk allgemein'!$F$16-'1.1 Allgemein'!$I$22+1)))))/$F58,
SUM(OFFSET('2.5 CAPEX'!CZ61,0,-MIN($F58-1,COLUMN(CL58)-1),1,MIN($F58,COLUMN(CL58))))/$F58)))))))</f>
        <v>0</v>
      </c>
      <c r="CV58" s="199">
        <f ca="1">IF('2.1 Kraftwerk allgemein'!$F$15&lt;'1.1 Allgemein'!$I$22,
IF(OR(ISNUMBER($D58)=FALSE,$F58=""),"",
IF(AND('2.5 CAPEX'!$L61&lt;&gt;"x",'2.5 CAPEX'!$M61&lt;&gt;"x"),0,
IF($F58=0,0,
IF(CV$4&lt;'2.1 Kraftwerk allgemein'!$F$16,0,
IF(CV$4='2.1 Kraftwerk allgemein'!$F$16,'2.5 CAPEX'!$J61/$F58,
IF(CV$4&lt;'2.1 Kraftwerk allgemein'!$F$16+$F58,
('2.5 CAPEX'!$J61+SUM(OFFSET('2.5 CAPEX'!DA61,0,-MIN(MAX($F58-1-('2.1 Kraftwerk allgemein'!$F$16-'2.1 Kraftwerk allgemein'!$F$15+1),0),COLUMN(CM58)-1-('2.1 Kraftwerk allgemein'!$F$16-'2.1 Kraftwerk allgemein'!$F$15+1)),1,MIN(MAX($F58-('2.1 Kraftwerk allgemein'!$F$16-'2.1 Kraftwerk allgemein'!$F$15+1),1),COLUMN(CM58)-('2.1 Kraftwerk allgemein'!$F$16-'2.1 Kraftwerk allgemein'!$F$15+1)))))/$F58,
SUM(OFFSET('2.5 CAPEX'!DA61,0,-MIN($F58-1,COLUMN(CM58)-1),1,MIN($F58,COLUMN(CM58))))/$F58)))))),
IF(OR(ISNUMBER($D58)=FALSE,$F58=""),"",
IF(AND('2.5 CAPEX'!$L61&lt;&gt;"x",'2.5 CAPEX'!$M61&lt;&gt;"x"),0,
IF($F58=0,0,
IF(CV$4&lt;'2.1 Kraftwerk allgemein'!$F$16,0,
IF(CV$4='2.1 Kraftwerk allgemein'!$F$16,'2.5 CAPEX'!$J61/$F58,
IF(CV$4&lt;'2.1 Kraftwerk allgemein'!$F$16+$F58,
('2.5 CAPEX'!$J61+SUM(OFFSET('2.5 CAPEX'!DA61,0,-MIN(MAX($F58-1-('2.1 Kraftwerk allgemein'!$F$16-'1.1 Allgemein'!$I$22+1),0),COLUMN(CM58)-1-('2.1 Kraftwerk allgemein'!$F$16-'1.1 Allgemein'!$I$22+1)),1,MIN(MAX($F58-('2.1 Kraftwerk allgemein'!$F$16-'1.1 Allgemein'!$I$22+1),1),COLUMN(CM58)-('2.1 Kraftwerk allgemein'!$F$16-'1.1 Allgemein'!$I$22+1)))))/$F58,
SUM(OFFSET('2.5 CAPEX'!DA61,0,-MIN($F58-1,COLUMN(CM58)-1),1,MIN($F58,COLUMN(CM58))))/$F58)))))))</f>
        <v>0</v>
      </c>
      <c r="CW58" s="199">
        <f ca="1">IF('2.1 Kraftwerk allgemein'!$F$15&lt;'1.1 Allgemein'!$I$22,
IF(OR(ISNUMBER($D58)=FALSE,$F58=""),"",
IF(AND('2.5 CAPEX'!$L61&lt;&gt;"x",'2.5 CAPEX'!$M61&lt;&gt;"x"),0,
IF($F58=0,0,
IF(CW$4&lt;'2.1 Kraftwerk allgemein'!$F$16,0,
IF(CW$4='2.1 Kraftwerk allgemein'!$F$16,'2.5 CAPEX'!$J61/$F58,
IF(CW$4&lt;'2.1 Kraftwerk allgemein'!$F$16+$F58,
('2.5 CAPEX'!$J61+SUM(OFFSET('2.5 CAPEX'!DB61,0,-MIN(MAX($F58-1-('2.1 Kraftwerk allgemein'!$F$16-'2.1 Kraftwerk allgemein'!$F$15+1),0),COLUMN(CN58)-1-('2.1 Kraftwerk allgemein'!$F$16-'2.1 Kraftwerk allgemein'!$F$15+1)),1,MIN(MAX($F58-('2.1 Kraftwerk allgemein'!$F$16-'2.1 Kraftwerk allgemein'!$F$15+1),1),COLUMN(CN58)-('2.1 Kraftwerk allgemein'!$F$16-'2.1 Kraftwerk allgemein'!$F$15+1)))))/$F58,
SUM(OFFSET('2.5 CAPEX'!DB61,0,-MIN($F58-1,COLUMN(CN58)-1),1,MIN($F58,COLUMN(CN58))))/$F58)))))),
IF(OR(ISNUMBER($D58)=FALSE,$F58=""),"",
IF(AND('2.5 CAPEX'!$L61&lt;&gt;"x",'2.5 CAPEX'!$M61&lt;&gt;"x"),0,
IF($F58=0,0,
IF(CW$4&lt;'2.1 Kraftwerk allgemein'!$F$16,0,
IF(CW$4='2.1 Kraftwerk allgemein'!$F$16,'2.5 CAPEX'!$J61/$F58,
IF(CW$4&lt;'2.1 Kraftwerk allgemein'!$F$16+$F58,
('2.5 CAPEX'!$J61+SUM(OFFSET('2.5 CAPEX'!DB61,0,-MIN(MAX($F58-1-('2.1 Kraftwerk allgemein'!$F$16-'1.1 Allgemein'!$I$22+1),0),COLUMN(CN58)-1-('2.1 Kraftwerk allgemein'!$F$16-'1.1 Allgemein'!$I$22+1)),1,MIN(MAX($F58-('2.1 Kraftwerk allgemein'!$F$16-'1.1 Allgemein'!$I$22+1),1),COLUMN(CN58)-('2.1 Kraftwerk allgemein'!$F$16-'1.1 Allgemein'!$I$22+1)))))/$F58,
SUM(OFFSET('2.5 CAPEX'!DB61,0,-MIN($F58-1,COLUMN(CN58)-1),1,MIN($F58,COLUMN(CN58))))/$F58)))))))</f>
        <v>0</v>
      </c>
      <c r="CX58" s="199">
        <f ca="1">IF('2.1 Kraftwerk allgemein'!$F$15&lt;'1.1 Allgemein'!$I$22,
IF(OR(ISNUMBER($D58)=FALSE,$F58=""),"",
IF(AND('2.5 CAPEX'!$L61&lt;&gt;"x",'2.5 CAPEX'!$M61&lt;&gt;"x"),0,
IF($F58=0,0,
IF(CX$4&lt;'2.1 Kraftwerk allgemein'!$F$16,0,
IF(CX$4='2.1 Kraftwerk allgemein'!$F$16,'2.5 CAPEX'!$J61/$F58,
IF(CX$4&lt;'2.1 Kraftwerk allgemein'!$F$16+$F58,
('2.5 CAPEX'!$J61+SUM(OFFSET('2.5 CAPEX'!DC61,0,-MIN(MAX($F58-1-('2.1 Kraftwerk allgemein'!$F$16-'2.1 Kraftwerk allgemein'!$F$15+1),0),COLUMN(CO58)-1-('2.1 Kraftwerk allgemein'!$F$16-'2.1 Kraftwerk allgemein'!$F$15+1)),1,MIN(MAX($F58-('2.1 Kraftwerk allgemein'!$F$16-'2.1 Kraftwerk allgemein'!$F$15+1),1),COLUMN(CO58)-('2.1 Kraftwerk allgemein'!$F$16-'2.1 Kraftwerk allgemein'!$F$15+1)))))/$F58,
SUM(OFFSET('2.5 CAPEX'!DC61,0,-MIN($F58-1,COLUMN(CO58)-1),1,MIN($F58,COLUMN(CO58))))/$F58)))))),
IF(OR(ISNUMBER($D58)=FALSE,$F58=""),"",
IF(AND('2.5 CAPEX'!$L61&lt;&gt;"x",'2.5 CAPEX'!$M61&lt;&gt;"x"),0,
IF($F58=0,0,
IF(CX$4&lt;'2.1 Kraftwerk allgemein'!$F$16,0,
IF(CX$4='2.1 Kraftwerk allgemein'!$F$16,'2.5 CAPEX'!$J61/$F58,
IF(CX$4&lt;'2.1 Kraftwerk allgemein'!$F$16+$F58,
('2.5 CAPEX'!$J61+SUM(OFFSET('2.5 CAPEX'!DC61,0,-MIN(MAX($F58-1-('2.1 Kraftwerk allgemein'!$F$16-'1.1 Allgemein'!$I$22+1),0),COLUMN(CO58)-1-('2.1 Kraftwerk allgemein'!$F$16-'1.1 Allgemein'!$I$22+1)),1,MIN(MAX($F58-('2.1 Kraftwerk allgemein'!$F$16-'1.1 Allgemein'!$I$22+1),1),COLUMN(CO58)-('2.1 Kraftwerk allgemein'!$F$16-'1.1 Allgemein'!$I$22+1)))))/$F58,
SUM(OFFSET('2.5 CAPEX'!DC61,0,-MIN($F58-1,COLUMN(CO58)-1),1,MIN($F58,COLUMN(CO58))))/$F58)))))))</f>
        <v>0</v>
      </c>
      <c r="CY58" s="199">
        <f ca="1">IF('2.1 Kraftwerk allgemein'!$F$15&lt;'1.1 Allgemein'!$I$22,
IF(OR(ISNUMBER($D58)=FALSE,$F58=""),"",
IF(AND('2.5 CAPEX'!$L61&lt;&gt;"x",'2.5 CAPEX'!$M61&lt;&gt;"x"),0,
IF($F58=0,0,
IF(CY$4&lt;'2.1 Kraftwerk allgemein'!$F$16,0,
IF(CY$4='2.1 Kraftwerk allgemein'!$F$16,'2.5 CAPEX'!$J61/$F58,
IF(CY$4&lt;'2.1 Kraftwerk allgemein'!$F$16+$F58,
('2.5 CAPEX'!$J61+SUM(OFFSET('2.5 CAPEX'!DD61,0,-MIN(MAX($F58-1-('2.1 Kraftwerk allgemein'!$F$16-'2.1 Kraftwerk allgemein'!$F$15+1),0),COLUMN(CP58)-1-('2.1 Kraftwerk allgemein'!$F$16-'2.1 Kraftwerk allgemein'!$F$15+1)),1,MIN(MAX($F58-('2.1 Kraftwerk allgemein'!$F$16-'2.1 Kraftwerk allgemein'!$F$15+1),1),COLUMN(CP58)-('2.1 Kraftwerk allgemein'!$F$16-'2.1 Kraftwerk allgemein'!$F$15+1)))))/$F58,
SUM(OFFSET('2.5 CAPEX'!DD61,0,-MIN($F58-1,COLUMN(CP58)-1),1,MIN($F58,COLUMN(CP58))))/$F58)))))),
IF(OR(ISNUMBER($D58)=FALSE,$F58=""),"",
IF(AND('2.5 CAPEX'!$L61&lt;&gt;"x",'2.5 CAPEX'!$M61&lt;&gt;"x"),0,
IF($F58=0,0,
IF(CY$4&lt;'2.1 Kraftwerk allgemein'!$F$16,0,
IF(CY$4='2.1 Kraftwerk allgemein'!$F$16,'2.5 CAPEX'!$J61/$F58,
IF(CY$4&lt;'2.1 Kraftwerk allgemein'!$F$16+$F58,
('2.5 CAPEX'!$J61+SUM(OFFSET('2.5 CAPEX'!DD61,0,-MIN(MAX($F58-1-('2.1 Kraftwerk allgemein'!$F$16-'1.1 Allgemein'!$I$22+1),0),COLUMN(CP58)-1-('2.1 Kraftwerk allgemein'!$F$16-'1.1 Allgemein'!$I$22+1)),1,MIN(MAX($F58-('2.1 Kraftwerk allgemein'!$F$16-'1.1 Allgemein'!$I$22+1),1),COLUMN(CP58)-('2.1 Kraftwerk allgemein'!$F$16-'1.1 Allgemein'!$I$22+1)))))/$F58,
SUM(OFFSET('2.5 CAPEX'!DD61,0,-MIN($F58-1,COLUMN(CP58)-1),1,MIN($F58,COLUMN(CP58))))/$F58)))))))</f>
        <v>0</v>
      </c>
      <c r="CZ58" s="199">
        <f ca="1">IF('2.1 Kraftwerk allgemein'!$F$15&lt;'1.1 Allgemein'!$I$22,
IF(OR(ISNUMBER($D58)=FALSE,$F58=""),"",
IF(AND('2.5 CAPEX'!$L61&lt;&gt;"x",'2.5 CAPEX'!$M61&lt;&gt;"x"),0,
IF($F58=0,0,
IF(CZ$4&lt;'2.1 Kraftwerk allgemein'!$F$16,0,
IF(CZ$4='2.1 Kraftwerk allgemein'!$F$16,'2.5 CAPEX'!$J61/$F58,
IF(CZ$4&lt;'2.1 Kraftwerk allgemein'!$F$16+$F58,
('2.5 CAPEX'!$J61+SUM(OFFSET('2.5 CAPEX'!DE61,0,-MIN(MAX($F58-1-('2.1 Kraftwerk allgemein'!$F$16-'2.1 Kraftwerk allgemein'!$F$15+1),0),COLUMN(CQ58)-1-('2.1 Kraftwerk allgemein'!$F$16-'2.1 Kraftwerk allgemein'!$F$15+1)),1,MIN(MAX($F58-('2.1 Kraftwerk allgemein'!$F$16-'2.1 Kraftwerk allgemein'!$F$15+1),1),COLUMN(CQ58)-('2.1 Kraftwerk allgemein'!$F$16-'2.1 Kraftwerk allgemein'!$F$15+1)))))/$F58,
SUM(OFFSET('2.5 CAPEX'!DE61,0,-MIN($F58-1,COLUMN(CQ58)-1),1,MIN($F58,COLUMN(CQ58))))/$F58)))))),
IF(OR(ISNUMBER($D58)=FALSE,$F58=""),"",
IF(AND('2.5 CAPEX'!$L61&lt;&gt;"x",'2.5 CAPEX'!$M61&lt;&gt;"x"),0,
IF($F58=0,0,
IF(CZ$4&lt;'2.1 Kraftwerk allgemein'!$F$16,0,
IF(CZ$4='2.1 Kraftwerk allgemein'!$F$16,'2.5 CAPEX'!$J61/$F58,
IF(CZ$4&lt;'2.1 Kraftwerk allgemein'!$F$16+$F58,
('2.5 CAPEX'!$J61+SUM(OFFSET('2.5 CAPEX'!DE61,0,-MIN(MAX($F58-1-('2.1 Kraftwerk allgemein'!$F$16-'1.1 Allgemein'!$I$22+1),0),COLUMN(CQ58)-1-('2.1 Kraftwerk allgemein'!$F$16-'1.1 Allgemein'!$I$22+1)),1,MIN(MAX($F58-('2.1 Kraftwerk allgemein'!$F$16-'1.1 Allgemein'!$I$22+1),1),COLUMN(CQ58)-('2.1 Kraftwerk allgemein'!$F$16-'1.1 Allgemein'!$I$22+1)))))/$F58,
SUM(OFFSET('2.5 CAPEX'!DE61,0,-MIN($F58-1,COLUMN(CQ58)-1),1,MIN($F58,COLUMN(CQ58))))/$F58)))))))</f>
        <v>0</v>
      </c>
      <c r="DA58" s="199">
        <f ca="1">IF('2.1 Kraftwerk allgemein'!$F$15&lt;'1.1 Allgemein'!$I$22,
IF(OR(ISNUMBER($D58)=FALSE,$F58=""),"",
IF(AND('2.5 CAPEX'!$L61&lt;&gt;"x",'2.5 CAPEX'!$M61&lt;&gt;"x"),0,
IF($F58=0,0,
IF(DA$4&lt;'2.1 Kraftwerk allgemein'!$F$16,0,
IF(DA$4='2.1 Kraftwerk allgemein'!$F$16,'2.5 CAPEX'!$J61/$F58,
IF(DA$4&lt;'2.1 Kraftwerk allgemein'!$F$16+$F58,
('2.5 CAPEX'!$J61+SUM(OFFSET('2.5 CAPEX'!DF61,0,-MIN(MAX($F58-1-('2.1 Kraftwerk allgemein'!$F$16-'2.1 Kraftwerk allgemein'!$F$15+1),0),COLUMN(CR58)-1-('2.1 Kraftwerk allgemein'!$F$16-'2.1 Kraftwerk allgemein'!$F$15+1)),1,MIN(MAX($F58-('2.1 Kraftwerk allgemein'!$F$16-'2.1 Kraftwerk allgemein'!$F$15+1),1),COLUMN(CR58)-('2.1 Kraftwerk allgemein'!$F$16-'2.1 Kraftwerk allgemein'!$F$15+1)))))/$F58,
SUM(OFFSET('2.5 CAPEX'!DF61,0,-MIN($F58-1,COLUMN(CR58)-1),1,MIN($F58,COLUMN(CR58))))/$F58)))))),
IF(OR(ISNUMBER($D58)=FALSE,$F58=""),"",
IF(AND('2.5 CAPEX'!$L61&lt;&gt;"x",'2.5 CAPEX'!$M61&lt;&gt;"x"),0,
IF($F58=0,0,
IF(DA$4&lt;'2.1 Kraftwerk allgemein'!$F$16,0,
IF(DA$4='2.1 Kraftwerk allgemein'!$F$16,'2.5 CAPEX'!$J61/$F58,
IF(DA$4&lt;'2.1 Kraftwerk allgemein'!$F$16+$F58,
('2.5 CAPEX'!$J61+SUM(OFFSET('2.5 CAPEX'!DF61,0,-MIN(MAX($F58-1-('2.1 Kraftwerk allgemein'!$F$16-'1.1 Allgemein'!$I$22+1),0),COLUMN(CR58)-1-('2.1 Kraftwerk allgemein'!$F$16-'1.1 Allgemein'!$I$22+1)),1,MIN(MAX($F58-('2.1 Kraftwerk allgemein'!$F$16-'1.1 Allgemein'!$I$22+1),1),COLUMN(CR58)-('2.1 Kraftwerk allgemein'!$F$16-'1.1 Allgemein'!$I$22+1)))))/$F58,
SUM(OFFSET('2.5 CAPEX'!DF61,0,-MIN($F58-1,COLUMN(CR58)-1),1,MIN($F58,COLUMN(CR58))))/$F58)))))))</f>
        <v>0</v>
      </c>
      <c r="DB58" s="199">
        <f ca="1">IF('2.1 Kraftwerk allgemein'!$F$15&lt;'1.1 Allgemein'!$I$22,
IF(OR(ISNUMBER($D58)=FALSE,$F58=""),"",
IF(AND('2.5 CAPEX'!$L61&lt;&gt;"x",'2.5 CAPEX'!$M61&lt;&gt;"x"),0,
IF($F58=0,0,
IF(DB$4&lt;'2.1 Kraftwerk allgemein'!$F$16,0,
IF(DB$4='2.1 Kraftwerk allgemein'!$F$16,'2.5 CAPEX'!$J61/$F58,
IF(DB$4&lt;'2.1 Kraftwerk allgemein'!$F$16+$F58,
('2.5 CAPEX'!$J61+SUM(OFFSET('2.5 CAPEX'!DG61,0,-MIN(MAX($F58-1-('2.1 Kraftwerk allgemein'!$F$16-'2.1 Kraftwerk allgemein'!$F$15+1),0),COLUMN(CS58)-1-('2.1 Kraftwerk allgemein'!$F$16-'2.1 Kraftwerk allgemein'!$F$15+1)),1,MIN(MAX($F58-('2.1 Kraftwerk allgemein'!$F$16-'2.1 Kraftwerk allgemein'!$F$15+1),1),COLUMN(CS58)-('2.1 Kraftwerk allgemein'!$F$16-'2.1 Kraftwerk allgemein'!$F$15+1)))))/$F58,
SUM(OFFSET('2.5 CAPEX'!DG61,0,-MIN($F58-1,COLUMN(CS58)-1),1,MIN($F58,COLUMN(CS58))))/$F58)))))),
IF(OR(ISNUMBER($D58)=FALSE,$F58=""),"",
IF(AND('2.5 CAPEX'!$L61&lt;&gt;"x",'2.5 CAPEX'!$M61&lt;&gt;"x"),0,
IF($F58=0,0,
IF(DB$4&lt;'2.1 Kraftwerk allgemein'!$F$16,0,
IF(DB$4='2.1 Kraftwerk allgemein'!$F$16,'2.5 CAPEX'!$J61/$F58,
IF(DB$4&lt;'2.1 Kraftwerk allgemein'!$F$16+$F58,
('2.5 CAPEX'!$J61+SUM(OFFSET('2.5 CAPEX'!DG61,0,-MIN(MAX($F58-1-('2.1 Kraftwerk allgemein'!$F$16-'1.1 Allgemein'!$I$22+1),0),COLUMN(CS58)-1-('2.1 Kraftwerk allgemein'!$F$16-'1.1 Allgemein'!$I$22+1)),1,MIN(MAX($F58-('2.1 Kraftwerk allgemein'!$F$16-'1.1 Allgemein'!$I$22+1),1),COLUMN(CS58)-('2.1 Kraftwerk allgemein'!$F$16-'1.1 Allgemein'!$I$22+1)))))/$F58,
SUM(OFFSET('2.5 CAPEX'!DG61,0,-MIN($F58-1,COLUMN(CS58)-1),1,MIN($F58,COLUMN(CS58))))/$F58)))))))</f>
        <v>0</v>
      </c>
      <c r="DC58" s="199">
        <f ca="1">IF('2.1 Kraftwerk allgemein'!$F$15&lt;'1.1 Allgemein'!$I$22,
IF(OR(ISNUMBER($D58)=FALSE,$F58=""),"",
IF(AND('2.5 CAPEX'!$L61&lt;&gt;"x",'2.5 CAPEX'!$M61&lt;&gt;"x"),0,
IF($F58=0,0,
IF(DC$4&lt;'2.1 Kraftwerk allgemein'!$F$16,0,
IF(DC$4='2.1 Kraftwerk allgemein'!$F$16,'2.5 CAPEX'!$J61/$F58,
IF(DC$4&lt;'2.1 Kraftwerk allgemein'!$F$16+$F58,
('2.5 CAPEX'!$J61+SUM(OFFSET('2.5 CAPEX'!DH61,0,-MIN(MAX($F58-1-('2.1 Kraftwerk allgemein'!$F$16-'2.1 Kraftwerk allgemein'!$F$15+1),0),COLUMN(CT58)-1-('2.1 Kraftwerk allgemein'!$F$16-'2.1 Kraftwerk allgemein'!$F$15+1)),1,MIN(MAX($F58-('2.1 Kraftwerk allgemein'!$F$16-'2.1 Kraftwerk allgemein'!$F$15+1),1),COLUMN(CT58)-('2.1 Kraftwerk allgemein'!$F$16-'2.1 Kraftwerk allgemein'!$F$15+1)))))/$F58,
SUM(OFFSET('2.5 CAPEX'!DH61,0,-MIN($F58-1,COLUMN(CT58)-1),1,MIN($F58,COLUMN(CT58))))/$F58)))))),
IF(OR(ISNUMBER($D58)=FALSE,$F58=""),"",
IF(AND('2.5 CAPEX'!$L61&lt;&gt;"x",'2.5 CAPEX'!$M61&lt;&gt;"x"),0,
IF($F58=0,0,
IF(DC$4&lt;'2.1 Kraftwerk allgemein'!$F$16,0,
IF(DC$4='2.1 Kraftwerk allgemein'!$F$16,'2.5 CAPEX'!$J61/$F58,
IF(DC$4&lt;'2.1 Kraftwerk allgemein'!$F$16+$F58,
('2.5 CAPEX'!$J61+SUM(OFFSET('2.5 CAPEX'!DH61,0,-MIN(MAX($F58-1-('2.1 Kraftwerk allgemein'!$F$16-'1.1 Allgemein'!$I$22+1),0),COLUMN(CT58)-1-('2.1 Kraftwerk allgemein'!$F$16-'1.1 Allgemein'!$I$22+1)),1,MIN(MAX($F58-('2.1 Kraftwerk allgemein'!$F$16-'1.1 Allgemein'!$I$22+1),1),COLUMN(CT58)-('2.1 Kraftwerk allgemein'!$F$16-'1.1 Allgemein'!$I$22+1)))))/$F58,
SUM(OFFSET('2.5 CAPEX'!DH61,0,-MIN($F58-1,COLUMN(CT58)-1),1,MIN($F58,COLUMN(CT58))))/$F58)))))))</f>
        <v>0</v>
      </c>
      <c r="DD58" s="199">
        <f ca="1">IF('2.1 Kraftwerk allgemein'!$F$15&lt;'1.1 Allgemein'!$I$22,
IF(OR(ISNUMBER($D58)=FALSE,$F58=""),"",
IF(AND('2.5 CAPEX'!$L61&lt;&gt;"x",'2.5 CAPEX'!$M61&lt;&gt;"x"),0,
IF($F58=0,0,
IF(DD$4&lt;'2.1 Kraftwerk allgemein'!$F$16,0,
IF(DD$4='2.1 Kraftwerk allgemein'!$F$16,'2.5 CAPEX'!$J61/$F58,
IF(DD$4&lt;'2.1 Kraftwerk allgemein'!$F$16+$F58,
('2.5 CAPEX'!$J61+SUM(OFFSET('2.5 CAPEX'!DI61,0,-MIN(MAX($F58-1-('2.1 Kraftwerk allgemein'!$F$16-'2.1 Kraftwerk allgemein'!$F$15+1),0),COLUMN(CU58)-1-('2.1 Kraftwerk allgemein'!$F$16-'2.1 Kraftwerk allgemein'!$F$15+1)),1,MIN(MAX($F58-('2.1 Kraftwerk allgemein'!$F$16-'2.1 Kraftwerk allgemein'!$F$15+1),1),COLUMN(CU58)-('2.1 Kraftwerk allgemein'!$F$16-'2.1 Kraftwerk allgemein'!$F$15+1)))))/$F58,
SUM(OFFSET('2.5 CAPEX'!DI61,0,-MIN($F58-1,COLUMN(CU58)-1),1,MIN($F58,COLUMN(CU58))))/$F58)))))),
IF(OR(ISNUMBER($D58)=FALSE,$F58=""),"",
IF(AND('2.5 CAPEX'!$L61&lt;&gt;"x",'2.5 CAPEX'!$M61&lt;&gt;"x"),0,
IF($F58=0,0,
IF(DD$4&lt;'2.1 Kraftwerk allgemein'!$F$16,0,
IF(DD$4='2.1 Kraftwerk allgemein'!$F$16,'2.5 CAPEX'!$J61/$F58,
IF(DD$4&lt;'2.1 Kraftwerk allgemein'!$F$16+$F58,
('2.5 CAPEX'!$J61+SUM(OFFSET('2.5 CAPEX'!DI61,0,-MIN(MAX($F58-1-('2.1 Kraftwerk allgemein'!$F$16-'1.1 Allgemein'!$I$22+1),0),COLUMN(CU58)-1-('2.1 Kraftwerk allgemein'!$F$16-'1.1 Allgemein'!$I$22+1)),1,MIN(MAX($F58-('2.1 Kraftwerk allgemein'!$F$16-'1.1 Allgemein'!$I$22+1),1),COLUMN(CU58)-('2.1 Kraftwerk allgemein'!$F$16-'1.1 Allgemein'!$I$22+1)))))/$F58,
SUM(OFFSET('2.5 CAPEX'!DI61,0,-MIN($F58-1,COLUMN(CU58)-1),1,MIN($F58,COLUMN(CU58))))/$F58)))))))</f>
        <v>0</v>
      </c>
      <c r="DE58" s="199">
        <f ca="1">IF('2.1 Kraftwerk allgemein'!$F$15&lt;'1.1 Allgemein'!$I$22,
IF(OR(ISNUMBER($D58)=FALSE,$F58=""),"",
IF(AND('2.5 CAPEX'!$L61&lt;&gt;"x",'2.5 CAPEX'!$M61&lt;&gt;"x"),0,
IF($F58=0,0,
IF(DE$4&lt;'2.1 Kraftwerk allgemein'!$F$16,0,
IF(DE$4='2.1 Kraftwerk allgemein'!$F$16,'2.5 CAPEX'!$J61/$F58,
IF(DE$4&lt;'2.1 Kraftwerk allgemein'!$F$16+$F58,
('2.5 CAPEX'!$J61+SUM(OFFSET('2.5 CAPEX'!DJ61,0,-MIN(MAX($F58-1-('2.1 Kraftwerk allgemein'!$F$16-'2.1 Kraftwerk allgemein'!$F$15+1),0),COLUMN(CV58)-1-('2.1 Kraftwerk allgemein'!$F$16-'2.1 Kraftwerk allgemein'!$F$15+1)),1,MIN(MAX($F58-('2.1 Kraftwerk allgemein'!$F$16-'2.1 Kraftwerk allgemein'!$F$15+1),1),COLUMN(CV58)-('2.1 Kraftwerk allgemein'!$F$16-'2.1 Kraftwerk allgemein'!$F$15+1)))))/$F58,
SUM(OFFSET('2.5 CAPEX'!DJ61,0,-MIN($F58-1,COLUMN(CV58)-1),1,MIN($F58,COLUMN(CV58))))/$F58)))))),
IF(OR(ISNUMBER($D58)=FALSE,$F58=""),"",
IF(AND('2.5 CAPEX'!$L61&lt;&gt;"x",'2.5 CAPEX'!$M61&lt;&gt;"x"),0,
IF($F58=0,0,
IF(DE$4&lt;'2.1 Kraftwerk allgemein'!$F$16,0,
IF(DE$4='2.1 Kraftwerk allgemein'!$F$16,'2.5 CAPEX'!$J61/$F58,
IF(DE$4&lt;'2.1 Kraftwerk allgemein'!$F$16+$F58,
('2.5 CAPEX'!$J61+SUM(OFFSET('2.5 CAPEX'!DJ61,0,-MIN(MAX($F58-1-('2.1 Kraftwerk allgemein'!$F$16-'1.1 Allgemein'!$I$22+1),0),COLUMN(CV58)-1-('2.1 Kraftwerk allgemein'!$F$16-'1.1 Allgemein'!$I$22+1)),1,MIN(MAX($F58-('2.1 Kraftwerk allgemein'!$F$16-'1.1 Allgemein'!$I$22+1),1),COLUMN(CV58)-('2.1 Kraftwerk allgemein'!$F$16-'1.1 Allgemein'!$I$22+1)))))/$F58,
SUM(OFFSET('2.5 CAPEX'!DJ61,0,-MIN($F58-1,COLUMN(CV58)-1),1,MIN($F58,COLUMN(CV58))))/$F58)))))))</f>
        <v>0</v>
      </c>
      <c r="DF58" s="199">
        <f ca="1">IF('2.1 Kraftwerk allgemein'!$F$15&lt;'1.1 Allgemein'!$I$22,
IF(OR(ISNUMBER($D58)=FALSE,$F58=""),"",
IF(AND('2.5 CAPEX'!$L61&lt;&gt;"x",'2.5 CAPEX'!$M61&lt;&gt;"x"),0,
IF($F58=0,0,
IF(DF$4&lt;'2.1 Kraftwerk allgemein'!$F$16,0,
IF(DF$4='2.1 Kraftwerk allgemein'!$F$16,'2.5 CAPEX'!$J61/$F58,
IF(DF$4&lt;'2.1 Kraftwerk allgemein'!$F$16+$F58,
('2.5 CAPEX'!$J61+SUM(OFFSET('2.5 CAPEX'!DK61,0,-MIN(MAX($F58-1-('2.1 Kraftwerk allgemein'!$F$16-'2.1 Kraftwerk allgemein'!$F$15+1),0),COLUMN(CW58)-1-('2.1 Kraftwerk allgemein'!$F$16-'2.1 Kraftwerk allgemein'!$F$15+1)),1,MIN(MAX($F58-('2.1 Kraftwerk allgemein'!$F$16-'2.1 Kraftwerk allgemein'!$F$15+1),1),COLUMN(CW58)-('2.1 Kraftwerk allgemein'!$F$16-'2.1 Kraftwerk allgemein'!$F$15+1)))))/$F58,
SUM(OFFSET('2.5 CAPEX'!DK61,0,-MIN($F58-1,COLUMN(CW58)-1),1,MIN($F58,COLUMN(CW58))))/$F58)))))),
IF(OR(ISNUMBER($D58)=FALSE,$F58=""),"",
IF(AND('2.5 CAPEX'!$L61&lt;&gt;"x",'2.5 CAPEX'!$M61&lt;&gt;"x"),0,
IF($F58=0,0,
IF(DF$4&lt;'2.1 Kraftwerk allgemein'!$F$16,0,
IF(DF$4='2.1 Kraftwerk allgemein'!$F$16,'2.5 CAPEX'!$J61/$F58,
IF(DF$4&lt;'2.1 Kraftwerk allgemein'!$F$16+$F58,
('2.5 CAPEX'!$J61+SUM(OFFSET('2.5 CAPEX'!DK61,0,-MIN(MAX($F58-1-('2.1 Kraftwerk allgemein'!$F$16-'1.1 Allgemein'!$I$22+1),0),COLUMN(CW58)-1-('2.1 Kraftwerk allgemein'!$F$16-'1.1 Allgemein'!$I$22+1)),1,MIN(MAX($F58-('2.1 Kraftwerk allgemein'!$F$16-'1.1 Allgemein'!$I$22+1),1),COLUMN(CW58)-('2.1 Kraftwerk allgemein'!$F$16-'1.1 Allgemein'!$I$22+1)))))/$F58,
SUM(OFFSET('2.5 CAPEX'!DK61,0,-MIN($F58-1,COLUMN(CW58)-1),1,MIN($F58,COLUMN(CW58))))/$F58)))))))</f>
        <v>0</v>
      </c>
    </row>
    <row r="59" spans="1:110" s="200" customFormat="1" ht="14" x14ac:dyDescent="0.3">
      <c r="A59" s="104"/>
      <c r="B59" s="104"/>
      <c r="C59" s="154"/>
      <c r="D59" s="191">
        <f>IF('2.5 CAPEX'!D62&lt;&gt;"",'2.5 CAPEX'!D62,"")</f>
        <v>503</v>
      </c>
      <c r="E59" s="191" t="str">
        <f>IF('2.5 CAPEX'!E62&lt;&gt;"",'2.5 CAPEX'!E62,"")</f>
        <v>Stützmauern Beton/Mauerwerk/Naturstein</v>
      </c>
      <c r="F59" s="196">
        <f>IF('2.5 CAPEX'!F62&lt;&gt;"",'2.5 CAPEX'!F62,"")</f>
        <v>60</v>
      </c>
      <c r="G59" s="197">
        <f ca="1">IF(ISNUMBER(D59)=FALSE,"",INDEX('2.5 CAPEX'!$H:$H,MATCH('3.1 Abschreibung'!$D59,'2.5 CAPEX'!$D:$D,0))+INDEX('2.5 CAPEX'!$J:$J,MATCH('3.1 Abschreibung'!$D59,'2.5 CAPEX'!$D:$D,0)))</f>
        <v>0</v>
      </c>
      <c r="H59" s="197"/>
      <c r="I59" s="198">
        <v>0</v>
      </c>
      <c r="J59" s="199">
        <f ca="1">IF('2.1 Kraftwerk allgemein'!$F$15&lt;'1.1 Allgemein'!$I$22,
IF(OR(ISNUMBER($D59)=FALSE,$F59=""),"",
IF(AND('2.5 CAPEX'!$L62&lt;&gt;"x",'2.5 CAPEX'!$M62&lt;&gt;"x"),0,
IF($F59=0,0,
IF(J$4&lt;'2.1 Kraftwerk allgemein'!$F$16,0,
IF(J$4='2.1 Kraftwerk allgemein'!$F$16,'2.5 CAPEX'!$J62/$F59,
IF(J$4&lt;'2.1 Kraftwerk allgemein'!$F$16+$F59,
('2.5 CAPEX'!$J62+SUM(OFFSET('2.5 CAPEX'!O62,0,-MIN(MAX($F59-1-('2.1 Kraftwerk allgemein'!$F$16-'2.1 Kraftwerk allgemein'!$F$15+1),0),COLUMN(A59)-1-('2.1 Kraftwerk allgemein'!$F$16-'2.1 Kraftwerk allgemein'!$F$15+1)),1,MIN(MAX($F59-('2.1 Kraftwerk allgemein'!$F$16-'2.1 Kraftwerk allgemein'!$F$15+1),1),COLUMN(A59)-('2.1 Kraftwerk allgemein'!$F$16-'2.1 Kraftwerk allgemein'!$F$15+1)))))/$F59,
SUM(OFFSET('2.5 CAPEX'!O62,0,-MIN($F59-1,COLUMN(A59)-1),1,MIN($F59,COLUMN(A59))))/$F59)))))),
IF(OR(ISNUMBER($D59)=FALSE,$F59=""),"",
IF(AND('2.5 CAPEX'!$L62&lt;&gt;"x",'2.5 CAPEX'!$M62&lt;&gt;"x"),0,
IF($F59=0,0,
IF(J$4&lt;'2.1 Kraftwerk allgemein'!$F$16,0,
IF(J$4='2.1 Kraftwerk allgemein'!$F$16,'2.5 CAPEX'!$J62/$F59,
IF(J$4&lt;'2.1 Kraftwerk allgemein'!$F$16+$F59,
('2.5 CAPEX'!$J62+SUM(OFFSET('2.5 CAPEX'!O62,0,-MIN(MAX($F59-1-('2.1 Kraftwerk allgemein'!$F$16-'1.1 Allgemein'!$I$22+1),0),COLUMN(A59)-1-('2.1 Kraftwerk allgemein'!$F$16-'1.1 Allgemein'!$I$22+1)),1,MIN(MAX($F59-('2.1 Kraftwerk allgemein'!$F$16-'1.1 Allgemein'!$I$22+1),1),COLUMN(A59)-('2.1 Kraftwerk allgemein'!$F$16-'1.1 Allgemein'!$I$22+1)))))/$F59,
SUM(OFFSET('2.5 CAPEX'!O62,0,-MIN($F59-1,COLUMN(A59)-1),1,MIN($F59,COLUMN(A59))))/$F59)))))))</f>
        <v>0</v>
      </c>
      <c r="K59" s="199">
        <f ca="1">IF('2.1 Kraftwerk allgemein'!$F$15&lt;'1.1 Allgemein'!$I$22,
IF(OR(ISNUMBER($D59)=FALSE,$F59=""),"",
IF(AND('2.5 CAPEX'!$L62&lt;&gt;"x",'2.5 CAPEX'!$M62&lt;&gt;"x"),0,
IF($F59=0,0,
IF(K$4&lt;'2.1 Kraftwerk allgemein'!$F$16,0,
IF(K$4='2.1 Kraftwerk allgemein'!$F$16,'2.5 CAPEX'!$J62/$F59,
IF(K$4&lt;'2.1 Kraftwerk allgemein'!$F$16+$F59,
('2.5 CAPEX'!$J62+SUM(OFFSET('2.5 CAPEX'!P62,0,-MIN(MAX($F59-1-('2.1 Kraftwerk allgemein'!$F$16-'2.1 Kraftwerk allgemein'!$F$15+1),0),COLUMN(B59)-1-('2.1 Kraftwerk allgemein'!$F$16-'2.1 Kraftwerk allgemein'!$F$15+1)),1,MIN(MAX($F59-('2.1 Kraftwerk allgemein'!$F$16-'2.1 Kraftwerk allgemein'!$F$15+1),1),COLUMN(B59)-('2.1 Kraftwerk allgemein'!$F$16-'2.1 Kraftwerk allgemein'!$F$15+1)))))/$F59,
SUM(OFFSET('2.5 CAPEX'!P62,0,-MIN($F59-1,COLUMN(B59)-1),1,MIN($F59,COLUMN(B59))))/$F59)))))),
IF(OR(ISNUMBER($D59)=FALSE,$F59=""),"",
IF(AND('2.5 CAPEX'!$L62&lt;&gt;"x",'2.5 CAPEX'!$M62&lt;&gt;"x"),0,
IF($F59=0,0,
IF(K$4&lt;'2.1 Kraftwerk allgemein'!$F$16,0,
IF(K$4='2.1 Kraftwerk allgemein'!$F$16,'2.5 CAPEX'!$J62/$F59,
IF(K$4&lt;'2.1 Kraftwerk allgemein'!$F$16+$F59,
('2.5 CAPEX'!$J62+SUM(OFFSET('2.5 CAPEX'!P62,0,-MIN(MAX($F59-1-('2.1 Kraftwerk allgemein'!$F$16-'1.1 Allgemein'!$I$22+1),0),COLUMN(B59)-1-('2.1 Kraftwerk allgemein'!$F$16-'1.1 Allgemein'!$I$22+1)),1,MIN(MAX($F59-('2.1 Kraftwerk allgemein'!$F$16-'1.1 Allgemein'!$I$22+1),1),COLUMN(B59)-('2.1 Kraftwerk allgemein'!$F$16-'1.1 Allgemein'!$I$22+1)))))/$F59,
SUM(OFFSET('2.5 CAPEX'!P62,0,-MIN($F59-1,COLUMN(B59)-1),1,MIN($F59,COLUMN(B59))))/$F59)))))))</f>
        <v>0</v>
      </c>
      <c r="L59" s="199">
        <f ca="1">IF('2.1 Kraftwerk allgemein'!$F$15&lt;'1.1 Allgemein'!$I$22,
IF(OR(ISNUMBER($D59)=FALSE,$F59=""),"",
IF(AND('2.5 CAPEX'!$L62&lt;&gt;"x",'2.5 CAPEX'!$M62&lt;&gt;"x"),0,
IF($F59=0,0,
IF(L$4&lt;'2.1 Kraftwerk allgemein'!$F$16,0,
IF(L$4='2.1 Kraftwerk allgemein'!$F$16,'2.5 CAPEX'!$J62/$F59,
IF(L$4&lt;'2.1 Kraftwerk allgemein'!$F$16+$F59,
('2.5 CAPEX'!$J62+SUM(OFFSET('2.5 CAPEX'!Q62,0,-MIN(MAX($F59-1-('2.1 Kraftwerk allgemein'!$F$16-'2.1 Kraftwerk allgemein'!$F$15+1),0),COLUMN(C59)-1-('2.1 Kraftwerk allgemein'!$F$16-'2.1 Kraftwerk allgemein'!$F$15+1)),1,MIN(MAX($F59-('2.1 Kraftwerk allgemein'!$F$16-'2.1 Kraftwerk allgemein'!$F$15+1),1),COLUMN(C59)-('2.1 Kraftwerk allgemein'!$F$16-'2.1 Kraftwerk allgemein'!$F$15+1)))))/$F59,
SUM(OFFSET('2.5 CAPEX'!Q62,0,-MIN($F59-1,COLUMN(C59)-1),1,MIN($F59,COLUMN(C59))))/$F59)))))),
IF(OR(ISNUMBER($D59)=FALSE,$F59=""),"",
IF(AND('2.5 CAPEX'!$L62&lt;&gt;"x",'2.5 CAPEX'!$M62&lt;&gt;"x"),0,
IF($F59=0,0,
IF(L$4&lt;'2.1 Kraftwerk allgemein'!$F$16,0,
IF(L$4='2.1 Kraftwerk allgemein'!$F$16,'2.5 CAPEX'!$J62/$F59,
IF(L$4&lt;'2.1 Kraftwerk allgemein'!$F$16+$F59,
('2.5 CAPEX'!$J62+SUM(OFFSET('2.5 CAPEX'!Q62,0,-MIN(MAX($F59-1-('2.1 Kraftwerk allgemein'!$F$16-'1.1 Allgemein'!$I$22+1),0),COLUMN(C59)-1-('2.1 Kraftwerk allgemein'!$F$16-'1.1 Allgemein'!$I$22+1)),1,MIN(MAX($F59-('2.1 Kraftwerk allgemein'!$F$16-'1.1 Allgemein'!$I$22+1),1),COLUMN(C59)-('2.1 Kraftwerk allgemein'!$F$16-'1.1 Allgemein'!$I$22+1)))))/$F59,
SUM(OFFSET('2.5 CAPEX'!Q62,0,-MIN($F59-1,COLUMN(C59)-1),1,MIN($F59,COLUMN(C59))))/$F59)))))))</f>
        <v>0</v>
      </c>
      <c r="M59" s="199">
        <f ca="1">IF('2.1 Kraftwerk allgemein'!$F$15&lt;'1.1 Allgemein'!$I$22,
IF(OR(ISNUMBER($D59)=FALSE,$F59=""),"",
IF(AND('2.5 CAPEX'!$L62&lt;&gt;"x",'2.5 CAPEX'!$M62&lt;&gt;"x"),0,
IF($F59=0,0,
IF(M$4&lt;'2.1 Kraftwerk allgemein'!$F$16,0,
IF(M$4='2.1 Kraftwerk allgemein'!$F$16,'2.5 CAPEX'!$J62/$F59,
IF(M$4&lt;'2.1 Kraftwerk allgemein'!$F$16+$F59,
('2.5 CAPEX'!$J62+SUM(OFFSET('2.5 CAPEX'!R62,0,-MIN(MAX($F59-1-('2.1 Kraftwerk allgemein'!$F$16-'2.1 Kraftwerk allgemein'!$F$15+1),0),COLUMN(D59)-1-('2.1 Kraftwerk allgemein'!$F$16-'2.1 Kraftwerk allgemein'!$F$15+1)),1,MIN(MAX($F59-('2.1 Kraftwerk allgemein'!$F$16-'2.1 Kraftwerk allgemein'!$F$15+1),1),COLUMN(D59)-('2.1 Kraftwerk allgemein'!$F$16-'2.1 Kraftwerk allgemein'!$F$15+1)))))/$F59,
SUM(OFFSET('2.5 CAPEX'!R62,0,-MIN($F59-1,COLUMN(D59)-1),1,MIN($F59,COLUMN(D59))))/$F59)))))),
IF(OR(ISNUMBER($D59)=FALSE,$F59=""),"",
IF(AND('2.5 CAPEX'!$L62&lt;&gt;"x",'2.5 CAPEX'!$M62&lt;&gt;"x"),0,
IF($F59=0,0,
IF(M$4&lt;'2.1 Kraftwerk allgemein'!$F$16,0,
IF(M$4='2.1 Kraftwerk allgemein'!$F$16,'2.5 CAPEX'!$J62/$F59,
IF(M$4&lt;'2.1 Kraftwerk allgemein'!$F$16+$F59,
('2.5 CAPEX'!$J62+SUM(OFFSET('2.5 CAPEX'!R62,0,-MIN(MAX($F59-1-('2.1 Kraftwerk allgemein'!$F$16-'1.1 Allgemein'!$I$22+1),0),COLUMN(D59)-1-('2.1 Kraftwerk allgemein'!$F$16-'1.1 Allgemein'!$I$22+1)),1,MIN(MAX($F59-('2.1 Kraftwerk allgemein'!$F$16-'1.1 Allgemein'!$I$22+1),1),COLUMN(D59)-('2.1 Kraftwerk allgemein'!$F$16-'1.1 Allgemein'!$I$22+1)))))/$F59,
SUM(OFFSET('2.5 CAPEX'!R62,0,-MIN($F59-1,COLUMN(D59)-1),1,MIN($F59,COLUMN(D59))))/$F59)))))))</f>
        <v>0</v>
      </c>
      <c r="N59" s="199">
        <f ca="1">IF('2.1 Kraftwerk allgemein'!$F$15&lt;'1.1 Allgemein'!$I$22,
IF(OR(ISNUMBER($D59)=FALSE,$F59=""),"",
IF(AND('2.5 CAPEX'!$L62&lt;&gt;"x",'2.5 CAPEX'!$M62&lt;&gt;"x"),0,
IF($F59=0,0,
IF(N$4&lt;'2.1 Kraftwerk allgemein'!$F$16,0,
IF(N$4='2.1 Kraftwerk allgemein'!$F$16,'2.5 CAPEX'!$J62/$F59,
IF(N$4&lt;'2.1 Kraftwerk allgemein'!$F$16+$F59,
('2.5 CAPEX'!$J62+SUM(OFFSET('2.5 CAPEX'!S62,0,-MIN(MAX($F59-1-('2.1 Kraftwerk allgemein'!$F$16-'2.1 Kraftwerk allgemein'!$F$15+1),0),COLUMN(E59)-1-('2.1 Kraftwerk allgemein'!$F$16-'2.1 Kraftwerk allgemein'!$F$15+1)),1,MIN(MAX($F59-('2.1 Kraftwerk allgemein'!$F$16-'2.1 Kraftwerk allgemein'!$F$15+1),1),COLUMN(E59)-('2.1 Kraftwerk allgemein'!$F$16-'2.1 Kraftwerk allgemein'!$F$15+1)))))/$F59,
SUM(OFFSET('2.5 CAPEX'!S62,0,-MIN($F59-1,COLUMN(E59)-1),1,MIN($F59,COLUMN(E59))))/$F59)))))),
IF(OR(ISNUMBER($D59)=FALSE,$F59=""),"",
IF(AND('2.5 CAPEX'!$L62&lt;&gt;"x",'2.5 CAPEX'!$M62&lt;&gt;"x"),0,
IF($F59=0,0,
IF(N$4&lt;'2.1 Kraftwerk allgemein'!$F$16,0,
IF(N$4='2.1 Kraftwerk allgemein'!$F$16,'2.5 CAPEX'!$J62/$F59,
IF(N$4&lt;'2.1 Kraftwerk allgemein'!$F$16+$F59,
('2.5 CAPEX'!$J62+SUM(OFFSET('2.5 CAPEX'!S62,0,-MIN(MAX($F59-1-('2.1 Kraftwerk allgemein'!$F$16-'1.1 Allgemein'!$I$22+1),0),COLUMN(E59)-1-('2.1 Kraftwerk allgemein'!$F$16-'1.1 Allgemein'!$I$22+1)),1,MIN(MAX($F59-('2.1 Kraftwerk allgemein'!$F$16-'1.1 Allgemein'!$I$22+1),1),COLUMN(E59)-('2.1 Kraftwerk allgemein'!$F$16-'1.1 Allgemein'!$I$22+1)))))/$F59,
SUM(OFFSET('2.5 CAPEX'!S62,0,-MIN($F59-1,COLUMN(E59)-1),1,MIN($F59,COLUMN(E59))))/$F59)))))))</f>
        <v>0</v>
      </c>
      <c r="O59" s="199">
        <f ca="1">IF('2.1 Kraftwerk allgemein'!$F$15&lt;'1.1 Allgemein'!$I$22,
IF(OR(ISNUMBER($D59)=FALSE,$F59=""),"",
IF(AND('2.5 CAPEX'!$L62&lt;&gt;"x",'2.5 CAPEX'!$M62&lt;&gt;"x"),0,
IF($F59=0,0,
IF(O$4&lt;'2.1 Kraftwerk allgemein'!$F$16,0,
IF(O$4='2.1 Kraftwerk allgemein'!$F$16,'2.5 CAPEX'!$J62/$F59,
IF(O$4&lt;'2.1 Kraftwerk allgemein'!$F$16+$F59,
('2.5 CAPEX'!$J62+SUM(OFFSET('2.5 CAPEX'!T62,0,-MIN(MAX($F59-1-('2.1 Kraftwerk allgemein'!$F$16-'2.1 Kraftwerk allgemein'!$F$15+1),0),COLUMN(F59)-1-('2.1 Kraftwerk allgemein'!$F$16-'2.1 Kraftwerk allgemein'!$F$15+1)),1,MIN(MAX($F59-('2.1 Kraftwerk allgemein'!$F$16-'2.1 Kraftwerk allgemein'!$F$15+1),1),COLUMN(F59)-('2.1 Kraftwerk allgemein'!$F$16-'2.1 Kraftwerk allgemein'!$F$15+1)))))/$F59,
SUM(OFFSET('2.5 CAPEX'!T62,0,-MIN($F59-1,COLUMN(F59)-1),1,MIN($F59,COLUMN(F59))))/$F59)))))),
IF(OR(ISNUMBER($D59)=FALSE,$F59=""),"",
IF(AND('2.5 CAPEX'!$L62&lt;&gt;"x",'2.5 CAPEX'!$M62&lt;&gt;"x"),0,
IF($F59=0,0,
IF(O$4&lt;'2.1 Kraftwerk allgemein'!$F$16,0,
IF(O$4='2.1 Kraftwerk allgemein'!$F$16,'2.5 CAPEX'!$J62/$F59,
IF(O$4&lt;'2.1 Kraftwerk allgemein'!$F$16+$F59,
('2.5 CAPEX'!$J62+SUM(OFFSET('2.5 CAPEX'!T62,0,-MIN(MAX($F59-1-('2.1 Kraftwerk allgemein'!$F$16-'1.1 Allgemein'!$I$22+1),0),COLUMN(F59)-1-('2.1 Kraftwerk allgemein'!$F$16-'1.1 Allgemein'!$I$22+1)),1,MIN(MAX($F59-('2.1 Kraftwerk allgemein'!$F$16-'1.1 Allgemein'!$I$22+1),1),COLUMN(F59)-('2.1 Kraftwerk allgemein'!$F$16-'1.1 Allgemein'!$I$22+1)))))/$F59,
SUM(OFFSET('2.5 CAPEX'!T62,0,-MIN($F59-1,COLUMN(F59)-1),1,MIN($F59,COLUMN(F59))))/$F59)))))))</f>
        <v>0</v>
      </c>
      <c r="P59" s="199">
        <f ca="1">IF('2.1 Kraftwerk allgemein'!$F$15&lt;'1.1 Allgemein'!$I$22,
IF(OR(ISNUMBER($D59)=FALSE,$F59=""),"",
IF(AND('2.5 CAPEX'!$L62&lt;&gt;"x",'2.5 CAPEX'!$M62&lt;&gt;"x"),0,
IF($F59=0,0,
IF(P$4&lt;'2.1 Kraftwerk allgemein'!$F$16,0,
IF(P$4='2.1 Kraftwerk allgemein'!$F$16,'2.5 CAPEX'!$J62/$F59,
IF(P$4&lt;'2.1 Kraftwerk allgemein'!$F$16+$F59,
('2.5 CAPEX'!$J62+SUM(OFFSET('2.5 CAPEX'!U62,0,-MIN(MAX($F59-1-('2.1 Kraftwerk allgemein'!$F$16-'2.1 Kraftwerk allgemein'!$F$15+1),0),COLUMN(G59)-1-('2.1 Kraftwerk allgemein'!$F$16-'2.1 Kraftwerk allgemein'!$F$15+1)),1,MIN(MAX($F59-('2.1 Kraftwerk allgemein'!$F$16-'2.1 Kraftwerk allgemein'!$F$15+1),1),COLUMN(G59)-('2.1 Kraftwerk allgemein'!$F$16-'2.1 Kraftwerk allgemein'!$F$15+1)))))/$F59,
SUM(OFFSET('2.5 CAPEX'!U62,0,-MIN($F59-1,COLUMN(G59)-1),1,MIN($F59,COLUMN(G59))))/$F59)))))),
IF(OR(ISNUMBER($D59)=FALSE,$F59=""),"",
IF(AND('2.5 CAPEX'!$L62&lt;&gt;"x",'2.5 CAPEX'!$M62&lt;&gt;"x"),0,
IF($F59=0,0,
IF(P$4&lt;'2.1 Kraftwerk allgemein'!$F$16,0,
IF(P$4='2.1 Kraftwerk allgemein'!$F$16,'2.5 CAPEX'!$J62/$F59,
IF(P$4&lt;'2.1 Kraftwerk allgemein'!$F$16+$F59,
('2.5 CAPEX'!$J62+SUM(OFFSET('2.5 CAPEX'!U62,0,-MIN(MAX($F59-1-('2.1 Kraftwerk allgemein'!$F$16-'1.1 Allgemein'!$I$22+1),0),COLUMN(G59)-1-('2.1 Kraftwerk allgemein'!$F$16-'1.1 Allgemein'!$I$22+1)),1,MIN(MAX($F59-('2.1 Kraftwerk allgemein'!$F$16-'1.1 Allgemein'!$I$22+1),1),COLUMN(G59)-('2.1 Kraftwerk allgemein'!$F$16-'1.1 Allgemein'!$I$22+1)))))/$F59,
SUM(OFFSET('2.5 CAPEX'!U62,0,-MIN($F59-1,COLUMN(G59)-1),1,MIN($F59,COLUMN(G59))))/$F59)))))))</f>
        <v>0</v>
      </c>
      <c r="Q59" s="199">
        <f ca="1">IF('2.1 Kraftwerk allgemein'!$F$15&lt;'1.1 Allgemein'!$I$22,
IF(OR(ISNUMBER($D59)=FALSE,$F59=""),"",
IF(AND('2.5 CAPEX'!$L62&lt;&gt;"x",'2.5 CAPEX'!$M62&lt;&gt;"x"),0,
IF($F59=0,0,
IF(Q$4&lt;'2.1 Kraftwerk allgemein'!$F$16,0,
IF(Q$4='2.1 Kraftwerk allgemein'!$F$16,'2.5 CAPEX'!$J62/$F59,
IF(Q$4&lt;'2.1 Kraftwerk allgemein'!$F$16+$F59,
('2.5 CAPEX'!$J62+SUM(OFFSET('2.5 CAPEX'!V62,0,-MIN(MAX($F59-1-('2.1 Kraftwerk allgemein'!$F$16-'2.1 Kraftwerk allgemein'!$F$15+1),0),COLUMN(H59)-1-('2.1 Kraftwerk allgemein'!$F$16-'2.1 Kraftwerk allgemein'!$F$15+1)),1,MIN(MAX($F59-('2.1 Kraftwerk allgemein'!$F$16-'2.1 Kraftwerk allgemein'!$F$15+1),1),COLUMN(H59)-('2.1 Kraftwerk allgemein'!$F$16-'2.1 Kraftwerk allgemein'!$F$15+1)))))/$F59,
SUM(OFFSET('2.5 CAPEX'!V62,0,-MIN($F59-1,COLUMN(H59)-1),1,MIN($F59,COLUMN(H59))))/$F59)))))),
IF(OR(ISNUMBER($D59)=FALSE,$F59=""),"",
IF(AND('2.5 CAPEX'!$L62&lt;&gt;"x",'2.5 CAPEX'!$M62&lt;&gt;"x"),0,
IF($F59=0,0,
IF(Q$4&lt;'2.1 Kraftwerk allgemein'!$F$16,0,
IF(Q$4='2.1 Kraftwerk allgemein'!$F$16,'2.5 CAPEX'!$J62/$F59,
IF(Q$4&lt;'2.1 Kraftwerk allgemein'!$F$16+$F59,
('2.5 CAPEX'!$J62+SUM(OFFSET('2.5 CAPEX'!V62,0,-MIN(MAX($F59-1-('2.1 Kraftwerk allgemein'!$F$16-'1.1 Allgemein'!$I$22+1),0),COLUMN(H59)-1-('2.1 Kraftwerk allgemein'!$F$16-'1.1 Allgemein'!$I$22+1)),1,MIN(MAX($F59-('2.1 Kraftwerk allgemein'!$F$16-'1.1 Allgemein'!$I$22+1),1),COLUMN(H59)-('2.1 Kraftwerk allgemein'!$F$16-'1.1 Allgemein'!$I$22+1)))))/$F59,
SUM(OFFSET('2.5 CAPEX'!V62,0,-MIN($F59-1,COLUMN(H59)-1),1,MIN($F59,COLUMN(H59))))/$F59)))))))</f>
        <v>0</v>
      </c>
      <c r="R59" s="199">
        <f ca="1">IF('2.1 Kraftwerk allgemein'!$F$15&lt;'1.1 Allgemein'!$I$22,
IF(OR(ISNUMBER($D59)=FALSE,$F59=""),"",
IF(AND('2.5 CAPEX'!$L62&lt;&gt;"x",'2.5 CAPEX'!$M62&lt;&gt;"x"),0,
IF($F59=0,0,
IF(R$4&lt;'2.1 Kraftwerk allgemein'!$F$16,0,
IF(R$4='2.1 Kraftwerk allgemein'!$F$16,'2.5 CAPEX'!$J62/$F59,
IF(R$4&lt;'2.1 Kraftwerk allgemein'!$F$16+$F59,
('2.5 CAPEX'!$J62+SUM(OFFSET('2.5 CAPEX'!W62,0,-MIN(MAX($F59-1-('2.1 Kraftwerk allgemein'!$F$16-'2.1 Kraftwerk allgemein'!$F$15+1),0),COLUMN(I59)-1-('2.1 Kraftwerk allgemein'!$F$16-'2.1 Kraftwerk allgemein'!$F$15+1)),1,MIN(MAX($F59-('2.1 Kraftwerk allgemein'!$F$16-'2.1 Kraftwerk allgemein'!$F$15+1),1),COLUMN(I59)-('2.1 Kraftwerk allgemein'!$F$16-'2.1 Kraftwerk allgemein'!$F$15+1)))))/$F59,
SUM(OFFSET('2.5 CAPEX'!W62,0,-MIN($F59-1,COLUMN(I59)-1),1,MIN($F59,COLUMN(I59))))/$F59)))))),
IF(OR(ISNUMBER($D59)=FALSE,$F59=""),"",
IF(AND('2.5 CAPEX'!$L62&lt;&gt;"x",'2.5 CAPEX'!$M62&lt;&gt;"x"),0,
IF($F59=0,0,
IF(R$4&lt;'2.1 Kraftwerk allgemein'!$F$16,0,
IF(R$4='2.1 Kraftwerk allgemein'!$F$16,'2.5 CAPEX'!$J62/$F59,
IF(R$4&lt;'2.1 Kraftwerk allgemein'!$F$16+$F59,
('2.5 CAPEX'!$J62+SUM(OFFSET('2.5 CAPEX'!W62,0,-MIN(MAX($F59-1-('2.1 Kraftwerk allgemein'!$F$16-'1.1 Allgemein'!$I$22+1),0),COLUMN(I59)-1-('2.1 Kraftwerk allgemein'!$F$16-'1.1 Allgemein'!$I$22+1)),1,MIN(MAX($F59-('2.1 Kraftwerk allgemein'!$F$16-'1.1 Allgemein'!$I$22+1),1),COLUMN(I59)-('2.1 Kraftwerk allgemein'!$F$16-'1.1 Allgemein'!$I$22+1)))))/$F59,
SUM(OFFSET('2.5 CAPEX'!W62,0,-MIN($F59-1,COLUMN(I59)-1),1,MIN($F59,COLUMN(I59))))/$F59)))))))</f>
        <v>0</v>
      </c>
      <c r="S59" s="199">
        <f ca="1">IF('2.1 Kraftwerk allgemein'!$F$15&lt;'1.1 Allgemein'!$I$22,
IF(OR(ISNUMBER($D59)=FALSE,$F59=""),"",
IF(AND('2.5 CAPEX'!$L62&lt;&gt;"x",'2.5 CAPEX'!$M62&lt;&gt;"x"),0,
IF($F59=0,0,
IF(S$4&lt;'2.1 Kraftwerk allgemein'!$F$16,0,
IF(S$4='2.1 Kraftwerk allgemein'!$F$16,'2.5 CAPEX'!$J62/$F59,
IF(S$4&lt;'2.1 Kraftwerk allgemein'!$F$16+$F59,
('2.5 CAPEX'!$J62+SUM(OFFSET('2.5 CAPEX'!X62,0,-MIN(MAX($F59-1-('2.1 Kraftwerk allgemein'!$F$16-'2.1 Kraftwerk allgemein'!$F$15+1),0),COLUMN(J59)-1-('2.1 Kraftwerk allgemein'!$F$16-'2.1 Kraftwerk allgemein'!$F$15+1)),1,MIN(MAX($F59-('2.1 Kraftwerk allgemein'!$F$16-'2.1 Kraftwerk allgemein'!$F$15+1),1),COLUMN(J59)-('2.1 Kraftwerk allgemein'!$F$16-'2.1 Kraftwerk allgemein'!$F$15+1)))))/$F59,
SUM(OFFSET('2.5 CAPEX'!X62,0,-MIN($F59-1,COLUMN(J59)-1),1,MIN($F59,COLUMN(J59))))/$F59)))))),
IF(OR(ISNUMBER($D59)=FALSE,$F59=""),"",
IF(AND('2.5 CAPEX'!$L62&lt;&gt;"x",'2.5 CAPEX'!$M62&lt;&gt;"x"),0,
IF($F59=0,0,
IF(S$4&lt;'2.1 Kraftwerk allgemein'!$F$16,0,
IF(S$4='2.1 Kraftwerk allgemein'!$F$16,'2.5 CAPEX'!$J62/$F59,
IF(S$4&lt;'2.1 Kraftwerk allgemein'!$F$16+$F59,
('2.5 CAPEX'!$J62+SUM(OFFSET('2.5 CAPEX'!X62,0,-MIN(MAX($F59-1-('2.1 Kraftwerk allgemein'!$F$16-'1.1 Allgemein'!$I$22+1),0),COLUMN(J59)-1-('2.1 Kraftwerk allgemein'!$F$16-'1.1 Allgemein'!$I$22+1)),1,MIN(MAX($F59-('2.1 Kraftwerk allgemein'!$F$16-'1.1 Allgemein'!$I$22+1),1),COLUMN(J59)-('2.1 Kraftwerk allgemein'!$F$16-'1.1 Allgemein'!$I$22+1)))))/$F59,
SUM(OFFSET('2.5 CAPEX'!X62,0,-MIN($F59-1,COLUMN(J59)-1),1,MIN($F59,COLUMN(J59))))/$F59)))))))</f>
        <v>0</v>
      </c>
      <c r="T59" s="199">
        <f ca="1">IF('2.1 Kraftwerk allgemein'!$F$15&lt;'1.1 Allgemein'!$I$22,
IF(OR(ISNUMBER($D59)=FALSE,$F59=""),"",
IF(AND('2.5 CAPEX'!$L62&lt;&gt;"x",'2.5 CAPEX'!$M62&lt;&gt;"x"),0,
IF($F59=0,0,
IF(T$4&lt;'2.1 Kraftwerk allgemein'!$F$16,0,
IF(T$4='2.1 Kraftwerk allgemein'!$F$16,'2.5 CAPEX'!$J62/$F59,
IF(T$4&lt;'2.1 Kraftwerk allgemein'!$F$16+$F59,
('2.5 CAPEX'!$J62+SUM(OFFSET('2.5 CAPEX'!Y62,0,-MIN(MAX($F59-1-('2.1 Kraftwerk allgemein'!$F$16-'2.1 Kraftwerk allgemein'!$F$15+1),0),COLUMN(K59)-1-('2.1 Kraftwerk allgemein'!$F$16-'2.1 Kraftwerk allgemein'!$F$15+1)),1,MIN(MAX($F59-('2.1 Kraftwerk allgemein'!$F$16-'2.1 Kraftwerk allgemein'!$F$15+1),1),COLUMN(K59)-('2.1 Kraftwerk allgemein'!$F$16-'2.1 Kraftwerk allgemein'!$F$15+1)))))/$F59,
SUM(OFFSET('2.5 CAPEX'!Y62,0,-MIN($F59-1,COLUMN(K59)-1),1,MIN($F59,COLUMN(K59))))/$F59)))))),
IF(OR(ISNUMBER($D59)=FALSE,$F59=""),"",
IF(AND('2.5 CAPEX'!$L62&lt;&gt;"x",'2.5 CAPEX'!$M62&lt;&gt;"x"),0,
IF($F59=0,0,
IF(T$4&lt;'2.1 Kraftwerk allgemein'!$F$16,0,
IF(T$4='2.1 Kraftwerk allgemein'!$F$16,'2.5 CAPEX'!$J62/$F59,
IF(T$4&lt;'2.1 Kraftwerk allgemein'!$F$16+$F59,
('2.5 CAPEX'!$J62+SUM(OFFSET('2.5 CAPEX'!Y62,0,-MIN(MAX($F59-1-('2.1 Kraftwerk allgemein'!$F$16-'1.1 Allgemein'!$I$22+1),0),COLUMN(K59)-1-('2.1 Kraftwerk allgemein'!$F$16-'1.1 Allgemein'!$I$22+1)),1,MIN(MAX($F59-('2.1 Kraftwerk allgemein'!$F$16-'1.1 Allgemein'!$I$22+1),1),COLUMN(K59)-('2.1 Kraftwerk allgemein'!$F$16-'1.1 Allgemein'!$I$22+1)))))/$F59,
SUM(OFFSET('2.5 CAPEX'!Y62,0,-MIN($F59-1,COLUMN(K59)-1),1,MIN($F59,COLUMN(K59))))/$F59)))))))</f>
        <v>0</v>
      </c>
      <c r="U59" s="199">
        <f ca="1">IF('2.1 Kraftwerk allgemein'!$F$15&lt;'1.1 Allgemein'!$I$22,
IF(OR(ISNUMBER($D59)=FALSE,$F59=""),"",
IF(AND('2.5 CAPEX'!$L62&lt;&gt;"x",'2.5 CAPEX'!$M62&lt;&gt;"x"),0,
IF($F59=0,0,
IF(U$4&lt;'2.1 Kraftwerk allgemein'!$F$16,0,
IF(U$4='2.1 Kraftwerk allgemein'!$F$16,'2.5 CAPEX'!$J62/$F59,
IF(U$4&lt;'2.1 Kraftwerk allgemein'!$F$16+$F59,
('2.5 CAPEX'!$J62+SUM(OFFSET('2.5 CAPEX'!Z62,0,-MIN(MAX($F59-1-('2.1 Kraftwerk allgemein'!$F$16-'2.1 Kraftwerk allgemein'!$F$15+1),0),COLUMN(L59)-1-('2.1 Kraftwerk allgemein'!$F$16-'2.1 Kraftwerk allgemein'!$F$15+1)),1,MIN(MAX($F59-('2.1 Kraftwerk allgemein'!$F$16-'2.1 Kraftwerk allgemein'!$F$15+1),1),COLUMN(L59)-('2.1 Kraftwerk allgemein'!$F$16-'2.1 Kraftwerk allgemein'!$F$15+1)))))/$F59,
SUM(OFFSET('2.5 CAPEX'!Z62,0,-MIN($F59-1,COLUMN(L59)-1),1,MIN($F59,COLUMN(L59))))/$F59)))))),
IF(OR(ISNUMBER($D59)=FALSE,$F59=""),"",
IF(AND('2.5 CAPEX'!$L62&lt;&gt;"x",'2.5 CAPEX'!$M62&lt;&gt;"x"),0,
IF($F59=0,0,
IF(U$4&lt;'2.1 Kraftwerk allgemein'!$F$16,0,
IF(U$4='2.1 Kraftwerk allgemein'!$F$16,'2.5 CAPEX'!$J62/$F59,
IF(U$4&lt;'2.1 Kraftwerk allgemein'!$F$16+$F59,
('2.5 CAPEX'!$J62+SUM(OFFSET('2.5 CAPEX'!Z62,0,-MIN(MAX($F59-1-('2.1 Kraftwerk allgemein'!$F$16-'1.1 Allgemein'!$I$22+1),0),COLUMN(L59)-1-('2.1 Kraftwerk allgemein'!$F$16-'1.1 Allgemein'!$I$22+1)),1,MIN(MAX($F59-('2.1 Kraftwerk allgemein'!$F$16-'1.1 Allgemein'!$I$22+1),1),COLUMN(L59)-('2.1 Kraftwerk allgemein'!$F$16-'1.1 Allgemein'!$I$22+1)))))/$F59,
SUM(OFFSET('2.5 CAPEX'!Z62,0,-MIN($F59-1,COLUMN(L59)-1),1,MIN($F59,COLUMN(L59))))/$F59)))))))</f>
        <v>0</v>
      </c>
      <c r="V59" s="199">
        <f ca="1">IF('2.1 Kraftwerk allgemein'!$F$15&lt;'1.1 Allgemein'!$I$22,
IF(OR(ISNUMBER($D59)=FALSE,$F59=""),"",
IF(AND('2.5 CAPEX'!$L62&lt;&gt;"x",'2.5 CAPEX'!$M62&lt;&gt;"x"),0,
IF($F59=0,0,
IF(V$4&lt;'2.1 Kraftwerk allgemein'!$F$16,0,
IF(V$4='2.1 Kraftwerk allgemein'!$F$16,'2.5 CAPEX'!$J62/$F59,
IF(V$4&lt;'2.1 Kraftwerk allgemein'!$F$16+$F59,
('2.5 CAPEX'!$J62+SUM(OFFSET('2.5 CAPEX'!AA62,0,-MIN(MAX($F59-1-('2.1 Kraftwerk allgemein'!$F$16-'2.1 Kraftwerk allgemein'!$F$15+1),0),COLUMN(M59)-1-('2.1 Kraftwerk allgemein'!$F$16-'2.1 Kraftwerk allgemein'!$F$15+1)),1,MIN(MAX($F59-('2.1 Kraftwerk allgemein'!$F$16-'2.1 Kraftwerk allgemein'!$F$15+1),1),COLUMN(M59)-('2.1 Kraftwerk allgemein'!$F$16-'2.1 Kraftwerk allgemein'!$F$15+1)))))/$F59,
SUM(OFFSET('2.5 CAPEX'!AA62,0,-MIN($F59-1,COLUMN(M59)-1),1,MIN($F59,COLUMN(M59))))/$F59)))))),
IF(OR(ISNUMBER($D59)=FALSE,$F59=""),"",
IF(AND('2.5 CAPEX'!$L62&lt;&gt;"x",'2.5 CAPEX'!$M62&lt;&gt;"x"),0,
IF($F59=0,0,
IF(V$4&lt;'2.1 Kraftwerk allgemein'!$F$16,0,
IF(V$4='2.1 Kraftwerk allgemein'!$F$16,'2.5 CAPEX'!$J62/$F59,
IF(V$4&lt;'2.1 Kraftwerk allgemein'!$F$16+$F59,
('2.5 CAPEX'!$J62+SUM(OFFSET('2.5 CAPEX'!AA62,0,-MIN(MAX($F59-1-('2.1 Kraftwerk allgemein'!$F$16-'1.1 Allgemein'!$I$22+1),0),COLUMN(M59)-1-('2.1 Kraftwerk allgemein'!$F$16-'1.1 Allgemein'!$I$22+1)),1,MIN(MAX($F59-('2.1 Kraftwerk allgemein'!$F$16-'1.1 Allgemein'!$I$22+1),1),COLUMN(M59)-('2.1 Kraftwerk allgemein'!$F$16-'1.1 Allgemein'!$I$22+1)))))/$F59,
SUM(OFFSET('2.5 CAPEX'!AA62,0,-MIN($F59-1,COLUMN(M59)-1),1,MIN($F59,COLUMN(M59))))/$F59)))))))</f>
        <v>0</v>
      </c>
      <c r="W59" s="199">
        <f ca="1">IF('2.1 Kraftwerk allgemein'!$F$15&lt;'1.1 Allgemein'!$I$22,
IF(OR(ISNUMBER($D59)=FALSE,$F59=""),"",
IF(AND('2.5 CAPEX'!$L62&lt;&gt;"x",'2.5 CAPEX'!$M62&lt;&gt;"x"),0,
IF($F59=0,0,
IF(W$4&lt;'2.1 Kraftwerk allgemein'!$F$16,0,
IF(W$4='2.1 Kraftwerk allgemein'!$F$16,'2.5 CAPEX'!$J62/$F59,
IF(W$4&lt;'2.1 Kraftwerk allgemein'!$F$16+$F59,
('2.5 CAPEX'!$J62+SUM(OFFSET('2.5 CAPEX'!AB62,0,-MIN(MAX($F59-1-('2.1 Kraftwerk allgemein'!$F$16-'2.1 Kraftwerk allgemein'!$F$15+1),0),COLUMN(N59)-1-('2.1 Kraftwerk allgemein'!$F$16-'2.1 Kraftwerk allgemein'!$F$15+1)),1,MIN(MAX($F59-('2.1 Kraftwerk allgemein'!$F$16-'2.1 Kraftwerk allgemein'!$F$15+1),1),COLUMN(N59)-('2.1 Kraftwerk allgemein'!$F$16-'2.1 Kraftwerk allgemein'!$F$15+1)))))/$F59,
SUM(OFFSET('2.5 CAPEX'!AB62,0,-MIN($F59-1,COLUMN(N59)-1),1,MIN($F59,COLUMN(N59))))/$F59)))))),
IF(OR(ISNUMBER($D59)=FALSE,$F59=""),"",
IF(AND('2.5 CAPEX'!$L62&lt;&gt;"x",'2.5 CAPEX'!$M62&lt;&gt;"x"),0,
IF($F59=0,0,
IF(W$4&lt;'2.1 Kraftwerk allgemein'!$F$16,0,
IF(W$4='2.1 Kraftwerk allgemein'!$F$16,'2.5 CAPEX'!$J62/$F59,
IF(W$4&lt;'2.1 Kraftwerk allgemein'!$F$16+$F59,
('2.5 CAPEX'!$J62+SUM(OFFSET('2.5 CAPEX'!AB62,0,-MIN(MAX($F59-1-('2.1 Kraftwerk allgemein'!$F$16-'1.1 Allgemein'!$I$22+1),0),COLUMN(N59)-1-('2.1 Kraftwerk allgemein'!$F$16-'1.1 Allgemein'!$I$22+1)),1,MIN(MAX($F59-('2.1 Kraftwerk allgemein'!$F$16-'1.1 Allgemein'!$I$22+1),1),COLUMN(N59)-('2.1 Kraftwerk allgemein'!$F$16-'1.1 Allgemein'!$I$22+1)))))/$F59,
SUM(OFFSET('2.5 CAPEX'!AB62,0,-MIN($F59-1,COLUMN(N59)-1),1,MIN($F59,COLUMN(N59))))/$F59)))))))</f>
        <v>0</v>
      </c>
      <c r="X59" s="199">
        <f ca="1">IF('2.1 Kraftwerk allgemein'!$F$15&lt;'1.1 Allgemein'!$I$22,
IF(OR(ISNUMBER($D59)=FALSE,$F59=""),"",
IF(AND('2.5 CAPEX'!$L62&lt;&gt;"x",'2.5 CAPEX'!$M62&lt;&gt;"x"),0,
IF($F59=0,0,
IF(X$4&lt;'2.1 Kraftwerk allgemein'!$F$16,0,
IF(X$4='2.1 Kraftwerk allgemein'!$F$16,'2.5 CAPEX'!$J62/$F59,
IF(X$4&lt;'2.1 Kraftwerk allgemein'!$F$16+$F59,
('2.5 CAPEX'!$J62+SUM(OFFSET('2.5 CAPEX'!AC62,0,-MIN(MAX($F59-1-('2.1 Kraftwerk allgemein'!$F$16-'2.1 Kraftwerk allgemein'!$F$15+1),0),COLUMN(O59)-1-('2.1 Kraftwerk allgemein'!$F$16-'2.1 Kraftwerk allgemein'!$F$15+1)),1,MIN(MAX($F59-('2.1 Kraftwerk allgemein'!$F$16-'2.1 Kraftwerk allgemein'!$F$15+1),1),COLUMN(O59)-('2.1 Kraftwerk allgemein'!$F$16-'2.1 Kraftwerk allgemein'!$F$15+1)))))/$F59,
SUM(OFFSET('2.5 CAPEX'!AC62,0,-MIN($F59-1,COLUMN(O59)-1),1,MIN($F59,COLUMN(O59))))/$F59)))))),
IF(OR(ISNUMBER($D59)=FALSE,$F59=""),"",
IF(AND('2.5 CAPEX'!$L62&lt;&gt;"x",'2.5 CAPEX'!$M62&lt;&gt;"x"),0,
IF($F59=0,0,
IF(X$4&lt;'2.1 Kraftwerk allgemein'!$F$16,0,
IF(X$4='2.1 Kraftwerk allgemein'!$F$16,'2.5 CAPEX'!$J62/$F59,
IF(X$4&lt;'2.1 Kraftwerk allgemein'!$F$16+$F59,
('2.5 CAPEX'!$J62+SUM(OFFSET('2.5 CAPEX'!AC62,0,-MIN(MAX($F59-1-('2.1 Kraftwerk allgemein'!$F$16-'1.1 Allgemein'!$I$22+1),0),COLUMN(O59)-1-('2.1 Kraftwerk allgemein'!$F$16-'1.1 Allgemein'!$I$22+1)),1,MIN(MAX($F59-('2.1 Kraftwerk allgemein'!$F$16-'1.1 Allgemein'!$I$22+1),1),COLUMN(O59)-('2.1 Kraftwerk allgemein'!$F$16-'1.1 Allgemein'!$I$22+1)))))/$F59,
SUM(OFFSET('2.5 CAPEX'!AC62,0,-MIN($F59-1,COLUMN(O59)-1),1,MIN($F59,COLUMN(O59))))/$F59)))))))</f>
        <v>0</v>
      </c>
      <c r="Y59" s="199">
        <f ca="1">IF('2.1 Kraftwerk allgemein'!$F$15&lt;'1.1 Allgemein'!$I$22,
IF(OR(ISNUMBER($D59)=FALSE,$F59=""),"",
IF(AND('2.5 CAPEX'!$L62&lt;&gt;"x",'2.5 CAPEX'!$M62&lt;&gt;"x"),0,
IF($F59=0,0,
IF(Y$4&lt;'2.1 Kraftwerk allgemein'!$F$16,0,
IF(Y$4='2.1 Kraftwerk allgemein'!$F$16,'2.5 CAPEX'!$J62/$F59,
IF(Y$4&lt;'2.1 Kraftwerk allgemein'!$F$16+$F59,
('2.5 CAPEX'!$J62+SUM(OFFSET('2.5 CAPEX'!AD62,0,-MIN(MAX($F59-1-('2.1 Kraftwerk allgemein'!$F$16-'2.1 Kraftwerk allgemein'!$F$15+1),0),COLUMN(P59)-1-('2.1 Kraftwerk allgemein'!$F$16-'2.1 Kraftwerk allgemein'!$F$15+1)),1,MIN(MAX($F59-('2.1 Kraftwerk allgemein'!$F$16-'2.1 Kraftwerk allgemein'!$F$15+1),1),COLUMN(P59)-('2.1 Kraftwerk allgemein'!$F$16-'2.1 Kraftwerk allgemein'!$F$15+1)))))/$F59,
SUM(OFFSET('2.5 CAPEX'!AD62,0,-MIN($F59-1,COLUMN(P59)-1),1,MIN($F59,COLUMN(P59))))/$F59)))))),
IF(OR(ISNUMBER($D59)=FALSE,$F59=""),"",
IF(AND('2.5 CAPEX'!$L62&lt;&gt;"x",'2.5 CAPEX'!$M62&lt;&gt;"x"),0,
IF($F59=0,0,
IF(Y$4&lt;'2.1 Kraftwerk allgemein'!$F$16,0,
IF(Y$4='2.1 Kraftwerk allgemein'!$F$16,'2.5 CAPEX'!$J62/$F59,
IF(Y$4&lt;'2.1 Kraftwerk allgemein'!$F$16+$F59,
('2.5 CAPEX'!$J62+SUM(OFFSET('2.5 CAPEX'!AD62,0,-MIN(MAX($F59-1-('2.1 Kraftwerk allgemein'!$F$16-'1.1 Allgemein'!$I$22+1),0),COLUMN(P59)-1-('2.1 Kraftwerk allgemein'!$F$16-'1.1 Allgemein'!$I$22+1)),1,MIN(MAX($F59-('2.1 Kraftwerk allgemein'!$F$16-'1.1 Allgemein'!$I$22+1),1),COLUMN(P59)-('2.1 Kraftwerk allgemein'!$F$16-'1.1 Allgemein'!$I$22+1)))))/$F59,
SUM(OFFSET('2.5 CAPEX'!AD62,0,-MIN($F59-1,COLUMN(P59)-1),1,MIN($F59,COLUMN(P59))))/$F59)))))))</f>
        <v>0</v>
      </c>
      <c r="Z59" s="199">
        <f ca="1">IF('2.1 Kraftwerk allgemein'!$F$15&lt;'1.1 Allgemein'!$I$22,
IF(OR(ISNUMBER($D59)=FALSE,$F59=""),"",
IF(AND('2.5 CAPEX'!$L62&lt;&gt;"x",'2.5 CAPEX'!$M62&lt;&gt;"x"),0,
IF($F59=0,0,
IF(Z$4&lt;'2.1 Kraftwerk allgemein'!$F$16,0,
IF(Z$4='2.1 Kraftwerk allgemein'!$F$16,'2.5 CAPEX'!$J62/$F59,
IF(Z$4&lt;'2.1 Kraftwerk allgemein'!$F$16+$F59,
('2.5 CAPEX'!$J62+SUM(OFFSET('2.5 CAPEX'!AE62,0,-MIN(MAX($F59-1-('2.1 Kraftwerk allgemein'!$F$16-'2.1 Kraftwerk allgemein'!$F$15+1),0),COLUMN(Q59)-1-('2.1 Kraftwerk allgemein'!$F$16-'2.1 Kraftwerk allgemein'!$F$15+1)),1,MIN(MAX($F59-('2.1 Kraftwerk allgemein'!$F$16-'2.1 Kraftwerk allgemein'!$F$15+1),1),COLUMN(Q59)-('2.1 Kraftwerk allgemein'!$F$16-'2.1 Kraftwerk allgemein'!$F$15+1)))))/$F59,
SUM(OFFSET('2.5 CAPEX'!AE62,0,-MIN($F59-1,COLUMN(Q59)-1),1,MIN($F59,COLUMN(Q59))))/$F59)))))),
IF(OR(ISNUMBER($D59)=FALSE,$F59=""),"",
IF(AND('2.5 CAPEX'!$L62&lt;&gt;"x",'2.5 CAPEX'!$M62&lt;&gt;"x"),0,
IF($F59=0,0,
IF(Z$4&lt;'2.1 Kraftwerk allgemein'!$F$16,0,
IF(Z$4='2.1 Kraftwerk allgemein'!$F$16,'2.5 CAPEX'!$J62/$F59,
IF(Z$4&lt;'2.1 Kraftwerk allgemein'!$F$16+$F59,
('2.5 CAPEX'!$J62+SUM(OFFSET('2.5 CAPEX'!AE62,0,-MIN(MAX($F59-1-('2.1 Kraftwerk allgemein'!$F$16-'1.1 Allgemein'!$I$22+1),0),COLUMN(Q59)-1-('2.1 Kraftwerk allgemein'!$F$16-'1.1 Allgemein'!$I$22+1)),1,MIN(MAX($F59-('2.1 Kraftwerk allgemein'!$F$16-'1.1 Allgemein'!$I$22+1),1),COLUMN(Q59)-('2.1 Kraftwerk allgemein'!$F$16-'1.1 Allgemein'!$I$22+1)))))/$F59,
SUM(OFFSET('2.5 CAPEX'!AE62,0,-MIN($F59-1,COLUMN(Q59)-1),1,MIN($F59,COLUMN(Q59))))/$F59)))))))</f>
        <v>0</v>
      </c>
      <c r="AA59" s="199">
        <f ca="1">IF('2.1 Kraftwerk allgemein'!$F$15&lt;'1.1 Allgemein'!$I$22,
IF(OR(ISNUMBER($D59)=FALSE,$F59=""),"",
IF(AND('2.5 CAPEX'!$L62&lt;&gt;"x",'2.5 CAPEX'!$M62&lt;&gt;"x"),0,
IF($F59=0,0,
IF(AA$4&lt;'2.1 Kraftwerk allgemein'!$F$16,0,
IF(AA$4='2.1 Kraftwerk allgemein'!$F$16,'2.5 CAPEX'!$J62/$F59,
IF(AA$4&lt;'2.1 Kraftwerk allgemein'!$F$16+$F59,
('2.5 CAPEX'!$J62+SUM(OFFSET('2.5 CAPEX'!AF62,0,-MIN(MAX($F59-1-('2.1 Kraftwerk allgemein'!$F$16-'2.1 Kraftwerk allgemein'!$F$15+1),0),COLUMN(R59)-1-('2.1 Kraftwerk allgemein'!$F$16-'2.1 Kraftwerk allgemein'!$F$15+1)),1,MIN(MAX($F59-('2.1 Kraftwerk allgemein'!$F$16-'2.1 Kraftwerk allgemein'!$F$15+1),1),COLUMN(R59)-('2.1 Kraftwerk allgemein'!$F$16-'2.1 Kraftwerk allgemein'!$F$15+1)))))/$F59,
SUM(OFFSET('2.5 CAPEX'!AF62,0,-MIN($F59-1,COLUMN(R59)-1),1,MIN($F59,COLUMN(R59))))/$F59)))))),
IF(OR(ISNUMBER($D59)=FALSE,$F59=""),"",
IF(AND('2.5 CAPEX'!$L62&lt;&gt;"x",'2.5 CAPEX'!$M62&lt;&gt;"x"),0,
IF($F59=0,0,
IF(AA$4&lt;'2.1 Kraftwerk allgemein'!$F$16,0,
IF(AA$4='2.1 Kraftwerk allgemein'!$F$16,'2.5 CAPEX'!$J62/$F59,
IF(AA$4&lt;'2.1 Kraftwerk allgemein'!$F$16+$F59,
('2.5 CAPEX'!$J62+SUM(OFFSET('2.5 CAPEX'!AF62,0,-MIN(MAX($F59-1-('2.1 Kraftwerk allgemein'!$F$16-'1.1 Allgemein'!$I$22+1),0),COLUMN(R59)-1-('2.1 Kraftwerk allgemein'!$F$16-'1.1 Allgemein'!$I$22+1)),1,MIN(MAX($F59-('2.1 Kraftwerk allgemein'!$F$16-'1.1 Allgemein'!$I$22+1),1),COLUMN(R59)-('2.1 Kraftwerk allgemein'!$F$16-'1.1 Allgemein'!$I$22+1)))))/$F59,
SUM(OFFSET('2.5 CAPEX'!AF62,0,-MIN($F59-1,COLUMN(R59)-1),1,MIN($F59,COLUMN(R59))))/$F59)))))))</f>
        <v>0</v>
      </c>
      <c r="AB59" s="199">
        <f ca="1">IF('2.1 Kraftwerk allgemein'!$F$15&lt;'1.1 Allgemein'!$I$22,
IF(OR(ISNUMBER($D59)=FALSE,$F59=""),"",
IF(AND('2.5 CAPEX'!$L62&lt;&gt;"x",'2.5 CAPEX'!$M62&lt;&gt;"x"),0,
IF($F59=0,0,
IF(AB$4&lt;'2.1 Kraftwerk allgemein'!$F$16,0,
IF(AB$4='2.1 Kraftwerk allgemein'!$F$16,'2.5 CAPEX'!$J62/$F59,
IF(AB$4&lt;'2.1 Kraftwerk allgemein'!$F$16+$F59,
('2.5 CAPEX'!$J62+SUM(OFFSET('2.5 CAPEX'!AG62,0,-MIN(MAX($F59-1-('2.1 Kraftwerk allgemein'!$F$16-'2.1 Kraftwerk allgemein'!$F$15+1),0),COLUMN(S59)-1-('2.1 Kraftwerk allgemein'!$F$16-'2.1 Kraftwerk allgemein'!$F$15+1)),1,MIN(MAX($F59-('2.1 Kraftwerk allgemein'!$F$16-'2.1 Kraftwerk allgemein'!$F$15+1),1),COLUMN(S59)-('2.1 Kraftwerk allgemein'!$F$16-'2.1 Kraftwerk allgemein'!$F$15+1)))))/$F59,
SUM(OFFSET('2.5 CAPEX'!AG62,0,-MIN($F59-1,COLUMN(S59)-1),1,MIN($F59,COLUMN(S59))))/$F59)))))),
IF(OR(ISNUMBER($D59)=FALSE,$F59=""),"",
IF(AND('2.5 CAPEX'!$L62&lt;&gt;"x",'2.5 CAPEX'!$M62&lt;&gt;"x"),0,
IF($F59=0,0,
IF(AB$4&lt;'2.1 Kraftwerk allgemein'!$F$16,0,
IF(AB$4='2.1 Kraftwerk allgemein'!$F$16,'2.5 CAPEX'!$J62/$F59,
IF(AB$4&lt;'2.1 Kraftwerk allgemein'!$F$16+$F59,
('2.5 CAPEX'!$J62+SUM(OFFSET('2.5 CAPEX'!AG62,0,-MIN(MAX($F59-1-('2.1 Kraftwerk allgemein'!$F$16-'1.1 Allgemein'!$I$22+1),0),COLUMN(S59)-1-('2.1 Kraftwerk allgemein'!$F$16-'1.1 Allgemein'!$I$22+1)),1,MIN(MAX($F59-('2.1 Kraftwerk allgemein'!$F$16-'1.1 Allgemein'!$I$22+1),1),COLUMN(S59)-('2.1 Kraftwerk allgemein'!$F$16-'1.1 Allgemein'!$I$22+1)))))/$F59,
SUM(OFFSET('2.5 CAPEX'!AG62,0,-MIN($F59-1,COLUMN(S59)-1),1,MIN($F59,COLUMN(S59))))/$F59)))))))</f>
        <v>0</v>
      </c>
      <c r="AC59" s="199">
        <f ca="1">IF('2.1 Kraftwerk allgemein'!$F$15&lt;'1.1 Allgemein'!$I$22,
IF(OR(ISNUMBER($D59)=FALSE,$F59=""),"",
IF(AND('2.5 CAPEX'!$L62&lt;&gt;"x",'2.5 CAPEX'!$M62&lt;&gt;"x"),0,
IF($F59=0,0,
IF(AC$4&lt;'2.1 Kraftwerk allgemein'!$F$16,0,
IF(AC$4='2.1 Kraftwerk allgemein'!$F$16,'2.5 CAPEX'!$J62/$F59,
IF(AC$4&lt;'2.1 Kraftwerk allgemein'!$F$16+$F59,
('2.5 CAPEX'!$J62+SUM(OFFSET('2.5 CAPEX'!AH62,0,-MIN(MAX($F59-1-('2.1 Kraftwerk allgemein'!$F$16-'2.1 Kraftwerk allgemein'!$F$15+1),0),COLUMN(T59)-1-('2.1 Kraftwerk allgemein'!$F$16-'2.1 Kraftwerk allgemein'!$F$15+1)),1,MIN(MAX($F59-('2.1 Kraftwerk allgemein'!$F$16-'2.1 Kraftwerk allgemein'!$F$15+1),1),COLUMN(T59)-('2.1 Kraftwerk allgemein'!$F$16-'2.1 Kraftwerk allgemein'!$F$15+1)))))/$F59,
SUM(OFFSET('2.5 CAPEX'!AH62,0,-MIN($F59-1,COLUMN(T59)-1),1,MIN($F59,COLUMN(T59))))/$F59)))))),
IF(OR(ISNUMBER($D59)=FALSE,$F59=""),"",
IF(AND('2.5 CAPEX'!$L62&lt;&gt;"x",'2.5 CAPEX'!$M62&lt;&gt;"x"),0,
IF($F59=0,0,
IF(AC$4&lt;'2.1 Kraftwerk allgemein'!$F$16,0,
IF(AC$4='2.1 Kraftwerk allgemein'!$F$16,'2.5 CAPEX'!$J62/$F59,
IF(AC$4&lt;'2.1 Kraftwerk allgemein'!$F$16+$F59,
('2.5 CAPEX'!$J62+SUM(OFFSET('2.5 CAPEX'!AH62,0,-MIN(MAX($F59-1-('2.1 Kraftwerk allgemein'!$F$16-'1.1 Allgemein'!$I$22+1),0),COLUMN(T59)-1-('2.1 Kraftwerk allgemein'!$F$16-'1.1 Allgemein'!$I$22+1)),1,MIN(MAX($F59-('2.1 Kraftwerk allgemein'!$F$16-'1.1 Allgemein'!$I$22+1),1),COLUMN(T59)-('2.1 Kraftwerk allgemein'!$F$16-'1.1 Allgemein'!$I$22+1)))))/$F59,
SUM(OFFSET('2.5 CAPEX'!AH62,0,-MIN($F59-1,COLUMN(T59)-1),1,MIN($F59,COLUMN(T59))))/$F59)))))))</f>
        <v>0</v>
      </c>
      <c r="AD59" s="199">
        <f ca="1">IF('2.1 Kraftwerk allgemein'!$F$15&lt;'1.1 Allgemein'!$I$22,
IF(OR(ISNUMBER($D59)=FALSE,$F59=""),"",
IF(AND('2.5 CAPEX'!$L62&lt;&gt;"x",'2.5 CAPEX'!$M62&lt;&gt;"x"),0,
IF($F59=0,0,
IF(AD$4&lt;'2.1 Kraftwerk allgemein'!$F$16,0,
IF(AD$4='2.1 Kraftwerk allgemein'!$F$16,'2.5 CAPEX'!$J62/$F59,
IF(AD$4&lt;'2.1 Kraftwerk allgemein'!$F$16+$F59,
('2.5 CAPEX'!$J62+SUM(OFFSET('2.5 CAPEX'!AI62,0,-MIN(MAX($F59-1-('2.1 Kraftwerk allgemein'!$F$16-'2.1 Kraftwerk allgemein'!$F$15+1),0),COLUMN(U59)-1-('2.1 Kraftwerk allgemein'!$F$16-'2.1 Kraftwerk allgemein'!$F$15+1)),1,MIN(MAX($F59-('2.1 Kraftwerk allgemein'!$F$16-'2.1 Kraftwerk allgemein'!$F$15+1),1),COLUMN(U59)-('2.1 Kraftwerk allgemein'!$F$16-'2.1 Kraftwerk allgemein'!$F$15+1)))))/$F59,
SUM(OFFSET('2.5 CAPEX'!AI62,0,-MIN($F59-1,COLUMN(U59)-1),1,MIN($F59,COLUMN(U59))))/$F59)))))),
IF(OR(ISNUMBER($D59)=FALSE,$F59=""),"",
IF(AND('2.5 CAPEX'!$L62&lt;&gt;"x",'2.5 CAPEX'!$M62&lt;&gt;"x"),0,
IF($F59=0,0,
IF(AD$4&lt;'2.1 Kraftwerk allgemein'!$F$16,0,
IF(AD$4='2.1 Kraftwerk allgemein'!$F$16,'2.5 CAPEX'!$J62/$F59,
IF(AD$4&lt;'2.1 Kraftwerk allgemein'!$F$16+$F59,
('2.5 CAPEX'!$J62+SUM(OFFSET('2.5 CAPEX'!AI62,0,-MIN(MAX($F59-1-('2.1 Kraftwerk allgemein'!$F$16-'1.1 Allgemein'!$I$22+1),0),COLUMN(U59)-1-('2.1 Kraftwerk allgemein'!$F$16-'1.1 Allgemein'!$I$22+1)),1,MIN(MAX($F59-('2.1 Kraftwerk allgemein'!$F$16-'1.1 Allgemein'!$I$22+1),1),COLUMN(U59)-('2.1 Kraftwerk allgemein'!$F$16-'1.1 Allgemein'!$I$22+1)))))/$F59,
SUM(OFFSET('2.5 CAPEX'!AI62,0,-MIN($F59-1,COLUMN(U59)-1),1,MIN($F59,COLUMN(U59))))/$F59)))))))</f>
        <v>0</v>
      </c>
      <c r="AE59" s="199">
        <f ca="1">IF('2.1 Kraftwerk allgemein'!$F$15&lt;'1.1 Allgemein'!$I$22,
IF(OR(ISNUMBER($D59)=FALSE,$F59=""),"",
IF(AND('2.5 CAPEX'!$L62&lt;&gt;"x",'2.5 CAPEX'!$M62&lt;&gt;"x"),0,
IF($F59=0,0,
IF(AE$4&lt;'2.1 Kraftwerk allgemein'!$F$16,0,
IF(AE$4='2.1 Kraftwerk allgemein'!$F$16,'2.5 CAPEX'!$J62/$F59,
IF(AE$4&lt;'2.1 Kraftwerk allgemein'!$F$16+$F59,
('2.5 CAPEX'!$J62+SUM(OFFSET('2.5 CAPEX'!AJ62,0,-MIN(MAX($F59-1-('2.1 Kraftwerk allgemein'!$F$16-'2.1 Kraftwerk allgemein'!$F$15+1),0),COLUMN(V59)-1-('2.1 Kraftwerk allgemein'!$F$16-'2.1 Kraftwerk allgemein'!$F$15+1)),1,MIN(MAX($F59-('2.1 Kraftwerk allgemein'!$F$16-'2.1 Kraftwerk allgemein'!$F$15+1),1),COLUMN(V59)-('2.1 Kraftwerk allgemein'!$F$16-'2.1 Kraftwerk allgemein'!$F$15+1)))))/$F59,
SUM(OFFSET('2.5 CAPEX'!AJ62,0,-MIN($F59-1,COLUMN(V59)-1),1,MIN($F59,COLUMN(V59))))/$F59)))))),
IF(OR(ISNUMBER($D59)=FALSE,$F59=""),"",
IF(AND('2.5 CAPEX'!$L62&lt;&gt;"x",'2.5 CAPEX'!$M62&lt;&gt;"x"),0,
IF($F59=0,0,
IF(AE$4&lt;'2.1 Kraftwerk allgemein'!$F$16,0,
IF(AE$4='2.1 Kraftwerk allgemein'!$F$16,'2.5 CAPEX'!$J62/$F59,
IF(AE$4&lt;'2.1 Kraftwerk allgemein'!$F$16+$F59,
('2.5 CAPEX'!$J62+SUM(OFFSET('2.5 CAPEX'!AJ62,0,-MIN(MAX($F59-1-('2.1 Kraftwerk allgemein'!$F$16-'1.1 Allgemein'!$I$22+1),0),COLUMN(V59)-1-('2.1 Kraftwerk allgemein'!$F$16-'1.1 Allgemein'!$I$22+1)),1,MIN(MAX($F59-('2.1 Kraftwerk allgemein'!$F$16-'1.1 Allgemein'!$I$22+1),1),COLUMN(V59)-('2.1 Kraftwerk allgemein'!$F$16-'1.1 Allgemein'!$I$22+1)))))/$F59,
SUM(OFFSET('2.5 CAPEX'!AJ62,0,-MIN($F59-1,COLUMN(V59)-1),1,MIN($F59,COLUMN(V59))))/$F59)))))))</f>
        <v>0</v>
      </c>
      <c r="AF59" s="199">
        <f ca="1">IF('2.1 Kraftwerk allgemein'!$F$15&lt;'1.1 Allgemein'!$I$22,
IF(OR(ISNUMBER($D59)=FALSE,$F59=""),"",
IF(AND('2.5 CAPEX'!$L62&lt;&gt;"x",'2.5 CAPEX'!$M62&lt;&gt;"x"),0,
IF($F59=0,0,
IF(AF$4&lt;'2.1 Kraftwerk allgemein'!$F$16,0,
IF(AF$4='2.1 Kraftwerk allgemein'!$F$16,'2.5 CAPEX'!$J62/$F59,
IF(AF$4&lt;'2.1 Kraftwerk allgemein'!$F$16+$F59,
('2.5 CAPEX'!$J62+SUM(OFFSET('2.5 CAPEX'!AK62,0,-MIN(MAX($F59-1-('2.1 Kraftwerk allgemein'!$F$16-'2.1 Kraftwerk allgemein'!$F$15+1),0),COLUMN(W59)-1-('2.1 Kraftwerk allgemein'!$F$16-'2.1 Kraftwerk allgemein'!$F$15+1)),1,MIN(MAX($F59-('2.1 Kraftwerk allgemein'!$F$16-'2.1 Kraftwerk allgemein'!$F$15+1),1),COLUMN(W59)-('2.1 Kraftwerk allgemein'!$F$16-'2.1 Kraftwerk allgemein'!$F$15+1)))))/$F59,
SUM(OFFSET('2.5 CAPEX'!AK62,0,-MIN($F59-1,COLUMN(W59)-1),1,MIN($F59,COLUMN(W59))))/$F59)))))),
IF(OR(ISNUMBER($D59)=FALSE,$F59=""),"",
IF(AND('2.5 CAPEX'!$L62&lt;&gt;"x",'2.5 CAPEX'!$M62&lt;&gt;"x"),0,
IF($F59=0,0,
IF(AF$4&lt;'2.1 Kraftwerk allgemein'!$F$16,0,
IF(AF$4='2.1 Kraftwerk allgemein'!$F$16,'2.5 CAPEX'!$J62/$F59,
IF(AF$4&lt;'2.1 Kraftwerk allgemein'!$F$16+$F59,
('2.5 CAPEX'!$J62+SUM(OFFSET('2.5 CAPEX'!AK62,0,-MIN(MAX($F59-1-('2.1 Kraftwerk allgemein'!$F$16-'1.1 Allgemein'!$I$22+1),0),COLUMN(W59)-1-('2.1 Kraftwerk allgemein'!$F$16-'1.1 Allgemein'!$I$22+1)),1,MIN(MAX($F59-('2.1 Kraftwerk allgemein'!$F$16-'1.1 Allgemein'!$I$22+1),1),COLUMN(W59)-('2.1 Kraftwerk allgemein'!$F$16-'1.1 Allgemein'!$I$22+1)))))/$F59,
SUM(OFFSET('2.5 CAPEX'!AK62,0,-MIN($F59-1,COLUMN(W59)-1),1,MIN($F59,COLUMN(W59))))/$F59)))))))</f>
        <v>0</v>
      </c>
      <c r="AG59" s="199">
        <f ca="1">IF('2.1 Kraftwerk allgemein'!$F$15&lt;'1.1 Allgemein'!$I$22,
IF(OR(ISNUMBER($D59)=FALSE,$F59=""),"",
IF(AND('2.5 CAPEX'!$L62&lt;&gt;"x",'2.5 CAPEX'!$M62&lt;&gt;"x"),0,
IF($F59=0,0,
IF(AG$4&lt;'2.1 Kraftwerk allgemein'!$F$16,0,
IF(AG$4='2.1 Kraftwerk allgemein'!$F$16,'2.5 CAPEX'!$J62/$F59,
IF(AG$4&lt;'2.1 Kraftwerk allgemein'!$F$16+$F59,
('2.5 CAPEX'!$J62+SUM(OFFSET('2.5 CAPEX'!AL62,0,-MIN(MAX($F59-1-('2.1 Kraftwerk allgemein'!$F$16-'2.1 Kraftwerk allgemein'!$F$15+1),0),COLUMN(X59)-1-('2.1 Kraftwerk allgemein'!$F$16-'2.1 Kraftwerk allgemein'!$F$15+1)),1,MIN(MAX($F59-('2.1 Kraftwerk allgemein'!$F$16-'2.1 Kraftwerk allgemein'!$F$15+1),1),COLUMN(X59)-('2.1 Kraftwerk allgemein'!$F$16-'2.1 Kraftwerk allgemein'!$F$15+1)))))/$F59,
SUM(OFFSET('2.5 CAPEX'!AL62,0,-MIN($F59-1,COLUMN(X59)-1),1,MIN($F59,COLUMN(X59))))/$F59)))))),
IF(OR(ISNUMBER($D59)=FALSE,$F59=""),"",
IF(AND('2.5 CAPEX'!$L62&lt;&gt;"x",'2.5 CAPEX'!$M62&lt;&gt;"x"),0,
IF($F59=0,0,
IF(AG$4&lt;'2.1 Kraftwerk allgemein'!$F$16,0,
IF(AG$4='2.1 Kraftwerk allgemein'!$F$16,'2.5 CAPEX'!$J62/$F59,
IF(AG$4&lt;'2.1 Kraftwerk allgemein'!$F$16+$F59,
('2.5 CAPEX'!$J62+SUM(OFFSET('2.5 CAPEX'!AL62,0,-MIN(MAX($F59-1-('2.1 Kraftwerk allgemein'!$F$16-'1.1 Allgemein'!$I$22+1),0),COLUMN(X59)-1-('2.1 Kraftwerk allgemein'!$F$16-'1.1 Allgemein'!$I$22+1)),1,MIN(MAX($F59-('2.1 Kraftwerk allgemein'!$F$16-'1.1 Allgemein'!$I$22+1),1),COLUMN(X59)-('2.1 Kraftwerk allgemein'!$F$16-'1.1 Allgemein'!$I$22+1)))))/$F59,
SUM(OFFSET('2.5 CAPEX'!AL62,0,-MIN($F59-1,COLUMN(X59)-1),1,MIN($F59,COLUMN(X59))))/$F59)))))))</f>
        <v>0</v>
      </c>
      <c r="AH59" s="199">
        <f ca="1">IF('2.1 Kraftwerk allgemein'!$F$15&lt;'1.1 Allgemein'!$I$22,
IF(OR(ISNUMBER($D59)=FALSE,$F59=""),"",
IF(AND('2.5 CAPEX'!$L62&lt;&gt;"x",'2.5 CAPEX'!$M62&lt;&gt;"x"),0,
IF($F59=0,0,
IF(AH$4&lt;'2.1 Kraftwerk allgemein'!$F$16,0,
IF(AH$4='2.1 Kraftwerk allgemein'!$F$16,'2.5 CAPEX'!$J62/$F59,
IF(AH$4&lt;'2.1 Kraftwerk allgemein'!$F$16+$F59,
('2.5 CAPEX'!$J62+SUM(OFFSET('2.5 CAPEX'!AM62,0,-MIN(MAX($F59-1-('2.1 Kraftwerk allgemein'!$F$16-'2.1 Kraftwerk allgemein'!$F$15+1),0),COLUMN(Y59)-1-('2.1 Kraftwerk allgemein'!$F$16-'2.1 Kraftwerk allgemein'!$F$15+1)),1,MIN(MAX($F59-('2.1 Kraftwerk allgemein'!$F$16-'2.1 Kraftwerk allgemein'!$F$15+1),1),COLUMN(Y59)-('2.1 Kraftwerk allgemein'!$F$16-'2.1 Kraftwerk allgemein'!$F$15+1)))))/$F59,
SUM(OFFSET('2.5 CAPEX'!AM62,0,-MIN($F59-1,COLUMN(Y59)-1),1,MIN($F59,COLUMN(Y59))))/$F59)))))),
IF(OR(ISNUMBER($D59)=FALSE,$F59=""),"",
IF(AND('2.5 CAPEX'!$L62&lt;&gt;"x",'2.5 CAPEX'!$M62&lt;&gt;"x"),0,
IF($F59=0,0,
IF(AH$4&lt;'2.1 Kraftwerk allgemein'!$F$16,0,
IF(AH$4='2.1 Kraftwerk allgemein'!$F$16,'2.5 CAPEX'!$J62/$F59,
IF(AH$4&lt;'2.1 Kraftwerk allgemein'!$F$16+$F59,
('2.5 CAPEX'!$J62+SUM(OFFSET('2.5 CAPEX'!AM62,0,-MIN(MAX($F59-1-('2.1 Kraftwerk allgemein'!$F$16-'1.1 Allgemein'!$I$22+1),0),COLUMN(Y59)-1-('2.1 Kraftwerk allgemein'!$F$16-'1.1 Allgemein'!$I$22+1)),1,MIN(MAX($F59-('2.1 Kraftwerk allgemein'!$F$16-'1.1 Allgemein'!$I$22+1),1),COLUMN(Y59)-('2.1 Kraftwerk allgemein'!$F$16-'1.1 Allgemein'!$I$22+1)))))/$F59,
SUM(OFFSET('2.5 CAPEX'!AM62,0,-MIN($F59-1,COLUMN(Y59)-1),1,MIN($F59,COLUMN(Y59))))/$F59)))))))</f>
        <v>0</v>
      </c>
      <c r="AI59" s="199">
        <f ca="1">IF('2.1 Kraftwerk allgemein'!$F$15&lt;'1.1 Allgemein'!$I$22,
IF(OR(ISNUMBER($D59)=FALSE,$F59=""),"",
IF(AND('2.5 CAPEX'!$L62&lt;&gt;"x",'2.5 CAPEX'!$M62&lt;&gt;"x"),0,
IF($F59=0,0,
IF(AI$4&lt;'2.1 Kraftwerk allgemein'!$F$16,0,
IF(AI$4='2.1 Kraftwerk allgemein'!$F$16,'2.5 CAPEX'!$J62/$F59,
IF(AI$4&lt;'2.1 Kraftwerk allgemein'!$F$16+$F59,
('2.5 CAPEX'!$J62+SUM(OFFSET('2.5 CAPEX'!AN62,0,-MIN(MAX($F59-1-('2.1 Kraftwerk allgemein'!$F$16-'2.1 Kraftwerk allgemein'!$F$15+1),0),COLUMN(Z59)-1-('2.1 Kraftwerk allgemein'!$F$16-'2.1 Kraftwerk allgemein'!$F$15+1)),1,MIN(MAX($F59-('2.1 Kraftwerk allgemein'!$F$16-'2.1 Kraftwerk allgemein'!$F$15+1),1),COLUMN(Z59)-('2.1 Kraftwerk allgemein'!$F$16-'2.1 Kraftwerk allgemein'!$F$15+1)))))/$F59,
SUM(OFFSET('2.5 CAPEX'!AN62,0,-MIN($F59-1,COLUMN(Z59)-1),1,MIN($F59,COLUMN(Z59))))/$F59)))))),
IF(OR(ISNUMBER($D59)=FALSE,$F59=""),"",
IF(AND('2.5 CAPEX'!$L62&lt;&gt;"x",'2.5 CAPEX'!$M62&lt;&gt;"x"),0,
IF($F59=0,0,
IF(AI$4&lt;'2.1 Kraftwerk allgemein'!$F$16,0,
IF(AI$4='2.1 Kraftwerk allgemein'!$F$16,'2.5 CAPEX'!$J62/$F59,
IF(AI$4&lt;'2.1 Kraftwerk allgemein'!$F$16+$F59,
('2.5 CAPEX'!$J62+SUM(OFFSET('2.5 CAPEX'!AN62,0,-MIN(MAX($F59-1-('2.1 Kraftwerk allgemein'!$F$16-'1.1 Allgemein'!$I$22+1),0),COLUMN(Z59)-1-('2.1 Kraftwerk allgemein'!$F$16-'1.1 Allgemein'!$I$22+1)),1,MIN(MAX($F59-('2.1 Kraftwerk allgemein'!$F$16-'1.1 Allgemein'!$I$22+1),1),COLUMN(Z59)-('2.1 Kraftwerk allgemein'!$F$16-'1.1 Allgemein'!$I$22+1)))))/$F59,
SUM(OFFSET('2.5 CAPEX'!AN62,0,-MIN($F59-1,COLUMN(Z59)-1),1,MIN($F59,COLUMN(Z59))))/$F59)))))))</f>
        <v>0</v>
      </c>
      <c r="AJ59" s="199">
        <f ca="1">IF('2.1 Kraftwerk allgemein'!$F$15&lt;'1.1 Allgemein'!$I$22,
IF(OR(ISNUMBER($D59)=FALSE,$F59=""),"",
IF(AND('2.5 CAPEX'!$L62&lt;&gt;"x",'2.5 CAPEX'!$M62&lt;&gt;"x"),0,
IF($F59=0,0,
IF(AJ$4&lt;'2.1 Kraftwerk allgemein'!$F$16,0,
IF(AJ$4='2.1 Kraftwerk allgemein'!$F$16,'2.5 CAPEX'!$J62/$F59,
IF(AJ$4&lt;'2.1 Kraftwerk allgemein'!$F$16+$F59,
('2.5 CAPEX'!$J62+SUM(OFFSET('2.5 CAPEX'!AO62,0,-MIN(MAX($F59-1-('2.1 Kraftwerk allgemein'!$F$16-'2.1 Kraftwerk allgemein'!$F$15+1),0),COLUMN(AA59)-1-('2.1 Kraftwerk allgemein'!$F$16-'2.1 Kraftwerk allgemein'!$F$15+1)),1,MIN(MAX($F59-('2.1 Kraftwerk allgemein'!$F$16-'2.1 Kraftwerk allgemein'!$F$15+1),1),COLUMN(AA59)-('2.1 Kraftwerk allgemein'!$F$16-'2.1 Kraftwerk allgemein'!$F$15+1)))))/$F59,
SUM(OFFSET('2.5 CAPEX'!AO62,0,-MIN($F59-1,COLUMN(AA59)-1),1,MIN($F59,COLUMN(AA59))))/$F59)))))),
IF(OR(ISNUMBER($D59)=FALSE,$F59=""),"",
IF(AND('2.5 CAPEX'!$L62&lt;&gt;"x",'2.5 CAPEX'!$M62&lt;&gt;"x"),0,
IF($F59=0,0,
IF(AJ$4&lt;'2.1 Kraftwerk allgemein'!$F$16,0,
IF(AJ$4='2.1 Kraftwerk allgemein'!$F$16,'2.5 CAPEX'!$J62/$F59,
IF(AJ$4&lt;'2.1 Kraftwerk allgemein'!$F$16+$F59,
('2.5 CAPEX'!$J62+SUM(OFFSET('2.5 CAPEX'!AO62,0,-MIN(MAX($F59-1-('2.1 Kraftwerk allgemein'!$F$16-'1.1 Allgemein'!$I$22+1),0),COLUMN(AA59)-1-('2.1 Kraftwerk allgemein'!$F$16-'1.1 Allgemein'!$I$22+1)),1,MIN(MAX($F59-('2.1 Kraftwerk allgemein'!$F$16-'1.1 Allgemein'!$I$22+1),1),COLUMN(AA59)-('2.1 Kraftwerk allgemein'!$F$16-'1.1 Allgemein'!$I$22+1)))))/$F59,
SUM(OFFSET('2.5 CAPEX'!AO62,0,-MIN($F59-1,COLUMN(AA59)-1),1,MIN($F59,COLUMN(AA59))))/$F59)))))))</f>
        <v>0</v>
      </c>
      <c r="AK59" s="199">
        <f ca="1">IF('2.1 Kraftwerk allgemein'!$F$15&lt;'1.1 Allgemein'!$I$22,
IF(OR(ISNUMBER($D59)=FALSE,$F59=""),"",
IF(AND('2.5 CAPEX'!$L62&lt;&gt;"x",'2.5 CAPEX'!$M62&lt;&gt;"x"),0,
IF($F59=0,0,
IF(AK$4&lt;'2.1 Kraftwerk allgemein'!$F$16,0,
IF(AK$4='2.1 Kraftwerk allgemein'!$F$16,'2.5 CAPEX'!$J62/$F59,
IF(AK$4&lt;'2.1 Kraftwerk allgemein'!$F$16+$F59,
('2.5 CAPEX'!$J62+SUM(OFFSET('2.5 CAPEX'!AP62,0,-MIN(MAX($F59-1-('2.1 Kraftwerk allgemein'!$F$16-'2.1 Kraftwerk allgemein'!$F$15+1),0),COLUMN(AB59)-1-('2.1 Kraftwerk allgemein'!$F$16-'2.1 Kraftwerk allgemein'!$F$15+1)),1,MIN(MAX($F59-('2.1 Kraftwerk allgemein'!$F$16-'2.1 Kraftwerk allgemein'!$F$15+1),1),COLUMN(AB59)-('2.1 Kraftwerk allgemein'!$F$16-'2.1 Kraftwerk allgemein'!$F$15+1)))))/$F59,
SUM(OFFSET('2.5 CAPEX'!AP62,0,-MIN($F59-1,COLUMN(AB59)-1),1,MIN($F59,COLUMN(AB59))))/$F59)))))),
IF(OR(ISNUMBER($D59)=FALSE,$F59=""),"",
IF(AND('2.5 CAPEX'!$L62&lt;&gt;"x",'2.5 CAPEX'!$M62&lt;&gt;"x"),0,
IF($F59=0,0,
IF(AK$4&lt;'2.1 Kraftwerk allgemein'!$F$16,0,
IF(AK$4='2.1 Kraftwerk allgemein'!$F$16,'2.5 CAPEX'!$J62/$F59,
IF(AK$4&lt;'2.1 Kraftwerk allgemein'!$F$16+$F59,
('2.5 CAPEX'!$J62+SUM(OFFSET('2.5 CAPEX'!AP62,0,-MIN(MAX($F59-1-('2.1 Kraftwerk allgemein'!$F$16-'1.1 Allgemein'!$I$22+1),0),COLUMN(AB59)-1-('2.1 Kraftwerk allgemein'!$F$16-'1.1 Allgemein'!$I$22+1)),1,MIN(MAX($F59-('2.1 Kraftwerk allgemein'!$F$16-'1.1 Allgemein'!$I$22+1),1),COLUMN(AB59)-('2.1 Kraftwerk allgemein'!$F$16-'1.1 Allgemein'!$I$22+1)))))/$F59,
SUM(OFFSET('2.5 CAPEX'!AP62,0,-MIN($F59-1,COLUMN(AB59)-1),1,MIN($F59,COLUMN(AB59))))/$F59)))))))</f>
        <v>0</v>
      </c>
      <c r="AL59" s="199">
        <f ca="1">IF('2.1 Kraftwerk allgemein'!$F$15&lt;'1.1 Allgemein'!$I$22,
IF(OR(ISNUMBER($D59)=FALSE,$F59=""),"",
IF(AND('2.5 CAPEX'!$L62&lt;&gt;"x",'2.5 CAPEX'!$M62&lt;&gt;"x"),0,
IF($F59=0,0,
IF(AL$4&lt;'2.1 Kraftwerk allgemein'!$F$16,0,
IF(AL$4='2.1 Kraftwerk allgemein'!$F$16,'2.5 CAPEX'!$J62/$F59,
IF(AL$4&lt;'2.1 Kraftwerk allgemein'!$F$16+$F59,
('2.5 CAPEX'!$J62+SUM(OFFSET('2.5 CAPEX'!AQ62,0,-MIN(MAX($F59-1-('2.1 Kraftwerk allgemein'!$F$16-'2.1 Kraftwerk allgemein'!$F$15+1),0),COLUMN(AC59)-1-('2.1 Kraftwerk allgemein'!$F$16-'2.1 Kraftwerk allgemein'!$F$15+1)),1,MIN(MAX($F59-('2.1 Kraftwerk allgemein'!$F$16-'2.1 Kraftwerk allgemein'!$F$15+1),1),COLUMN(AC59)-('2.1 Kraftwerk allgemein'!$F$16-'2.1 Kraftwerk allgemein'!$F$15+1)))))/$F59,
SUM(OFFSET('2.5 CAPEX'!AQ62,0,-MIN($F59-1,COLUMN(AC59)-1),1,MIN($F59,COLUMN(AC59))))/$F59)))))),
IF(OR(ISNUMBER($D59)=FALSE,$F59=""),"",
IF(AND('2.5 CAPEX'!$L62&lt;&gt;"x",'2.5 CAPEX'!$M62&lt;&gt;"x"),0,
IF($F59=0,0,
IF(AL$4&lt;'2.1 Kraftwerk allgemein'!$F$16,0,
IF(AL$4='2.1 Kraftwerk allgemein'!$F$16,'2.5 CAPEX'!$J62/$F59,
IF(AL$4&lt;'2.1 Kraftwerk allgemein'!$F$16+$F59,
('2.5 CAPEX'!$J62+SUM(OFFSET('2.5 CAPEX'!AQ62,0,-MIN(MAX($F59-1-('2.1 Kraftwerk allgemein'!$F$16-'1.1 Allgemein'!$I$22+1),0),COLUMN(AC59)-1-('2.1 Kraftwerk allgemein'!$F$16-'1.1 Allgemein'!$I$22+1)),1,MIN(MAX($F59-('2.1 Kraftwerk allgemein'!$F$16-'1.1 Allgemein'!$I$22+1),1),COLUMN(AC59)-('2.1 Kraftwerk allgemein'!$F$16-'1.1 Allgemein'!$I$22+1)))))/$F59,
SUM(OFFSET('2.5 CAPEX'!AQ62,0,-MIN($F59-1,COLUMN(AC59)-1),1,MIN($F59,COLUMN(AC59))))/$F59)))))))</f>
        <v>0</v>
      </c>
      <c r="AM59" s="199">
        <f ca="1">IF('2.1 Kraftwerk allgemein'!$F$15&lt;'1.1 Allgemein'!$I$22,
IF(OR(ISNUMBER($D59)=FALSE,$F59=""),"",
IF(AND('2.5 CAPEX'!$L62&lt;&gt;"x",'2.5 CAPEX'!$M62&lt;&gt;"x"),0,
IF($F59=0,0,
IF(AM$4&lt;'2.1 Kraftwerk allgemein'!$F$16,0,
IF(AM$4='2.1 Kraftwerk allgemein'!$F$16,'2.5 CAPEX'!$J62/$F59,
IF(AM$4&lt;'2.1 Kraftwerk allgemein'!$F$16+$F59,
('2.5 CAPEX'!$J62+SUM(OFFSET('2.5 CAPEX'!AR62,0,-MIN(MAX($F59-1-('2.1 Kraftwerk allgemein'!$F$16-'2.1 Kraftwerk allgemein'!$F$15+1),0),COLUMN(AD59)-1-('2.1 Kraftwerk allgemein'!$F$16-'2.1 Kraftwerk allgemein'!$F$15+1)),1,MIN(MAX($F59-('2.1 Kraftwerk allgemein'!$F$16-'2.1 Kraftwerk allgemein'!$F$15+1),1),COLUMN(AD59)-('2.1 Kraftwerk allgemein'!$F$16-'2.1 Kraftwerk allgemein'!$F$15+1)))))/$F59,
SUM(OFFSET('2.5 CAPEX'!AR62,0,-MIN($F59-1,COLUMN(AD59)-1),1,MIN($F59,COLUMN(AD59))))/$F59)))))),
IF(OR(ISNUMBER($D59)=FALSE,$F59=""),"",
IF(AND('2.5 CAPEX'!$L62&lt;&gt;"x",'2.5 CAPEX'!$M62&lt;&gt;"x"),0,
IF($F59=0,0,
IF(AM$4&lt;'2.1 Kraftwerk allgemein'!$F$16,0,
IF(AM$4='2.1 Kraftwerk allgemein'!$F$16,'2.5 CAPEX'!$J62/$F59,
IF(AM$4&lt;'2.1 Kraftwerk allgemein'!$F$16+$F59,
('2.5 CAPEX'!$J62+SUM(OFFSET('2.5 CAPEX'!AR62,0,-MIN(MAX($F59-1-('2.1 Kraftwerk allgemein'!$F$16-'1.1 Allgemein'!$I$22+1),0),COLUMN(AD59)-1-('2.1 Kraftwerk allgemein'!$F$16-'1.1 Allgemein'!$I$22+1)),1,MIN(MAX($F59-('2.1 Kraftwerk allgemein'!$F$16-'1.1 Allgemein'!$I$22+1),1),COLUMN(AD59)-('2.1 Kraftwerk allgemein'!$F$16-'1.1 Allgemein'!$I$22+1)))))/$F59,
SUM(OFFSET('2.5 CAPEX'!AR62,0,-MIN($F59-1,COLUMN(AD59)-1),1,MIN($F59,COLUMN(AD59))))/$F59)))))))</f>
        <v>0</v>
      </c>
      <c r="AN59" s="199">
        <f ca="1">IF('2.1 Kraftwerk allgemein'!$F$15&lt;'1.1 Allgemein'!$I$22,
IF(OR(ISNUMBER($D59)=FALSE,$F59=""),"",
IF(AND('2.5 CAPEX'!$L62&lt;&gt;"x",'2.5 CAPEX'!$M62&lt;&gt;"x"),0,
IF($F59=0,0,
IF(AN$4&lt;'2.1 Kraftwerk allgemein'!$F$16,0,
IF(AN$4='2.1 Kraftwerk allgemein'!$F$16,'2.5 CAPEX'!$J62/$F59,
IF(AN$4&lt;'2.1 Kraftwerk allgemein'!$F$16+$F59,
('2.5 CAPEX'!$J62+SUM(OFFSET('2.5 CAPEX'!AS62,0,-MIN(MAX($F59-1-('2.1 Kraftwerk allgemein'!$F$16-'2.1 Kraftwerk allgemein'!$F$15+1),0),COLUMN(AE59)-1-('2.1 Kraftwerk allgemein'!$F$16-'2.1 Kraftwerk allgemein'!$F$15+1)),1,MIN(MAX($F59-('2.1 Kraftwerk allgemein'!$F$16-'2.1 Kraftwerk allgemein'!$F$15+1),1),COLUMN(AE59)-('2.1 Kraftwerk allgemein'!$F$16-'2.1 Kraftwerk allgemein'!$F$15+1)))))/$F59,
SUM(OFFSET('2.5 CAPEX'!AS62,0,-MIN($F59-1,COLUMN(AE59)-1),1,MIN($F59,COLUMN(AE59))))/$F59)))))),
IF(OR(ISNUMBER($D59)=FALSE,$F59=""),"",
IF(AND('2.5 CAPEX'!$L62&lt;&gt;"x",'2.5 CAPEX'!$M62&lt;&gt;"x"),0,
IF($F59=0,0,
IF(AN$4&lt;'2.1 Kraftwerk allgemein'!$F$16,0,
IF(AN$4='2.1 Kraftwerk allgemein'!$F$16,'2.5 CAPEX'!$J62/$F59,
IF(AN$4&lt;'2.1 Kraftwerk allgemein'!$F$16+$F59,
('2.5 CAPEX'!$J62+SUM(OFFSET('2.5 CAPEX'!AS62,0,-MIN(MAX($F59-1-('2.1 Kraftwerk allgemein'!$F$16-'1.1 Allgemein'!$I$22+1),0),COLUMN(AE59)-1-('2.1 Kraftwerk allgemein'!$F$16-'1.1 Allgemein'!$I$22+1)),1,MIN(MAX($F59-('2.1 Kraftwerk allgemein'!$F$16-'1.1 Allgemein'!$I$22+1),1),COLUMN(AE59)-('2.1 Kraftwerk allgemein'!$F$16-'1.1 Allgemein'!$I$22+1)))))/$F59,
SUM(OFFSET('2.5 CAPEX'!AS62,0,-MIN($F59-1,COLUMN(AE59)-1),1,MIN($F59,COLUMN(AE59))))/$F59)))))))</f>
        <v>0</v>
      </c>
      <c r="AO59" s="199">
        <f ca="1">IF('2.1 Kraftwerk allgemein'!$F$15&lt;'1.1 Allgemein'!$I$22,
IF(OR(ISNUMBER($D59)=FALSE,$F59=""),"",
IF(AND('2.5 CAPEX'!$L62&lt;&gt;"x",'2.5 CAPEX'!$M62&lt;&gt;"x"),0,
IF($F59=0,0,
IF(AO$4&lt;'2.1 Kraftwerk allgemein'!$F$16,0,
IF(AO$4='2.1 Kraftwerk allgemein'!$F$16,'2.5 CAPEX'!$J62/$F59,
IF(AO$4&lt;'2.1 Kraftwerk allgemein'!$F$16+$F59,
('2.5 CAPEX'!$J62+SUM(OFFSET('2.5 CAPEX'!AT62,0,-MIN(MAX($F59-1-('2.1 Kraftwerk allgemein'!$F$16-'2.1 Kraftwerk allgemein'!$F$15+1),0),COLUMN(AF59)-1-('2.1 Kraftwerk allgemein'!$F$16-'2.1 Kraftwerk allgemein'!$F$15+1)),1,MIN(MAX($F59-('2.1 Kraftwerk allgemein'!$F$16-'2.1 Kraftwerk allgemein'!$F$15+1),1),COLUMN(AF59)-('2.1 Kraftwerk allgemein'!$F$16-'2.1 Kraftwerk allgemein'!$F$15+1)))))/$F59,
SUM(OFFSET('2.5 CAPEX'!AT62,0,-MIN($F59-1,COLUMN(AF59)-1),1,MIN($F59,COLUMN(AF59))))/$F59)))))),
IF(OR(ISNUMBER($D59)=FALSE,$F59=""),"",
IF(AND('2.5 CAPEX'!$L62&lt;&gt;"x",'2.5 CAPEX'!$M62&lt;&gt;"x"),0,
IF($F59=0,0,
IF(AO$4&lt;'2.1 Kraftwerk allgemein'!$F$16,0,
IF(AO$4='2.1 Kraftwerk allgemein'!$F$16,'2.5 CAPEX'!$J62/$F59,
IF(AO$4&lt;'2.1 Kraftwerk allgemein'!$F$16+$F59,
('2.5 CAPEX'!$J62+SUM(OFFSET('2.5 CAPEX'!AT62,0,-MIN(MAX($F59-1-('2.1 Kraftwerk allgemein'!$F$16-'1.1 Allgemein'!$I$22+1),0),COLUMN(AF59)-1-('2.1 Kraftwerk allgemein'!$F$16-'1.1 Allgemein'!$I$22+1)),1,MIN(MAX($F59-('2.1 Kraftwerk allgemein'!$F$16-'1.1 Allgemein'!$I$22+1),1),COLUMN(AF59)-('2.1 Kraftwerk allgemein'!$F$16-'1.1 Allgemein'!$I$22+1)))))/$F59,
SUM(OFFSET('2.5 CAPEX'!AT62,0,-MIN($F59-1,COLUMN(AF59)-1),1,MIN($F59,COLUMN(AF59))))/$F59)))))))</f>
        <v>0</v>
      </c>
      <c r="AP59" s="199">
        <f ca="1">IF('2.1 Kraftwerk allgemein'!$F$15&lt;'1.1 Allgemein'!$I$22,
IF(OR(ISNUMBER($D59)=FALSE,$F59=""),"",
IF(AND('2.5 CAPEX'!$L62&lt;&gt;"x",'2.5 CAPEX'!$M62&lt;&gt;"x"),0,
IF($F59=0,0,
IF(AP$4&lt;'2.1 Kraftwerk allgemein'!$F$16,0,
IF(AP$4='2.1 Kraftwerk allgemein'!$F$16,'2.5 CAPEX'!$J62/$F59,
IF(AP$4&lt;'2.1 Kraftwerk allgemein'!$F$16+$F59,
('2.5 CAPEX'!$J62+SUM(OFFSET('2.5 CAPEX'!AU62,0,-MIN(MAX($F59-1-('2.1 Kraftwerk allgemein'!$F$16-'2.1 Kraftwerk allgemein'!$F$15+1),0),COLUMN(AG59)-1-('2.1 Kraftwerk allgemein'!$F$16-'2.1 Kraftwerk allgemein'!$F$15+1)),1,MIN(MAX($F59-('2.1 Kraftwerk allgemein'!$F$16-'2.1 Kraftwerk allgemein'!$F$15+1),1),COLUMN(AG59)-('2.1 Kraftwerk allgemein'!$F$16-'2.1 Kraftwerk allgemein'!$F$15+1)))))/$F59,
SUM(OFFSET('2.5 CAPEX'!AU62,0,-MIN($F59-1,COLUMN(AG59)-1),1,MIN($F59,COLUMN(AG59))))/$F59)))))),
IF(OR(ISNUMBER($D59)=FALSE,$F59=""),"",
IF(AND('2.5 CAPEX'!$L62&lt;&gt;"x",'2.5 CAPEX'!$M62&lt;&gt;"x"),0,
IF($F59=0,0,
IF(AP$4&lt;'2.1 Kraftwerk allgemein'!$F$16,0,
IF(AP$4='2.1 Kraftwerk allgemein'!$F$16,'2.5 CAPEX'!$J62/$F59,
IF(AP$4&lt;'2.1 Kraftwerk allgemein'!$F$16+$F59,
('2.5 CAPEX'!$J62+SUM(OFFSET('2.5 CAPEX'!AU62,0,-MIN(MAX($F59-1-('2.1 Kraftwerk allgemein'!$F$16-'1.1 Allgemein'!$I$22+1),0),COLUMN(AG59)-1-('2.1 Kraftwerk allgemein'!$F$16-'1.1 Allgemein'!$I$22+1)),1,MIN(MAX($F59-('2.1 Kraftwerk allgemein'!$F$16-'1.1 Allgemein'!$I$22+1),1),COLUMN(AG59)-('2.1 Kraftwerk allgemein'!$F$16-'1.1 Allgemein'!$I$22+1)))))/$F59,
SUM(OFFSET('2.5 CAPEX'!AU62,0,-MIN($F59-1,COLUMN(AG59)-1),1,MIN($F59,COLUMN(AG59))))/$F59)))))))</f>
        <v>0</v>
      </c>
      <c r="AQ59" s="199">
        <f ca="1">IF('2.1 Kraftwerk allgemein'!$F$15&lt;'1.1 Allgemein'!$I$22,
IF(OR(ISNUMBER($D59)=FALSE,$F59=""),"",
IF(AND('2.5 CAPEX'!$L62&lt;&gt;"x",'2.5 CAPEX'!$M62&lt;&gt;"x"),0,
IF($F59=0,0,
IF(AQ$4&lt;'2.1 Kraftwerk allgemein'!$F$16,0,
IF(AQ$4='2.1 Kraftwerk allgemein'!$F$16,'2.5 CAPEX'!$J62/$F59,
IF(AQ$4&lt;'2.1 Kraftwerk allgemein'!$F$16+$F59,
('2.5 CAPEX'!$J62+SUM(OFFSET('2.5 CAPEX'!AV62,0,-MIN(MAX($F59-1-('2.1 Kraftwerk allgemein'!$F$16-'2.1 Kraftwerk allgemein'!$F$15+1),0),COLUMN(AH59)-1-('2.1 Kraftwerk allgemein'!$F$16-'2.1 Kraftwerk allgemein'!$F$15+1)),1,MIN(MAX($F59-('2.1 Kraftwerk allgemein'!$F$16-'2.1 Kraftwerk allgemein'!$F$15+1),1),COLUMN(AH59)-('2.1 Kraftwerk allgemein'!$F$16-'2.1 Kraftwerk allgemein'!$F$15+1)))))/$F59,
SUM(OFFSET('2.5 CAPEX'!AV62,0,-MIN($F59-1,COLUMN(AH59)-1),1,MIN($F59,COLUMN(AH59))))/$F59)))))),
IF(OR(ISNUMBER($D59)=FALSE,$F59=""),"",
IF(AND('2.5 CAPEX'!$L62&lt;&gt;"x",'2.5 CAPEX'!$M62&lt;&gt;"x"),0,
IF($F59=0,0,
IF(AQ$4&lt;'2.1 Kraftwerk allgemein'!$F$16,0,
IF(AQ$4='2.1 Kraftwerk allgemein'!$F$16,'2.5 CAPEX'!$J62/$F59,
IF(AQ$4&lt;'2.1 Kraftwerk allgemein'!$F$16+$F59,
('2.5 CAPEX'!$J62+SUM(OFFSET('2.5 CAPEX'!AV62,0,-MIN(MAX($F59-1-('2.1 Kraftwerk allgemein'!$F$16-'1.1 Allgemein'!$I$22+1),0),COLUMN(AH59)-1-('2.1 Kraftwerk allgemein'!$F$16-'1.1 Allgemein'!$I$22+1)),1,MIN(MAX($F59-('2.1 Kraftwerk allgemein'!$F$16-'1.1 Allgemein'!$I$22+1),1),COLUMN(AH59)-('2.1 Kraftwerk allgemein'!$F$16-'1.1 Allgemein'!$I$22+1)))))/$F59,
SUM(OFFSET('2.5 CAPEX'!AV62,0,-MIN($F59-1,COLUMN(AH59)-1),1,MIN($F59,COLUMN(AH59))))/$F59)))))))</f>
        <v>0</v>
      </c>
      <c r="AR59" s="199">
        <f ca="1">IF('2.1 Kraftwerk allgemein'!$F$15&lt;'1.1 Allgemein'!$I$22,
IF(OR(ISNUMBER($D59)=FALSE,$F59=""),"",
IF(AND('2.5 CAPEX'!$L62&lt;&gt;"x",'2.5 CAPEX'!$M62&lt;&gt;"x"),0,
IF($F59=0,0,
IF(AR$4&lt;'2.1 Kraftwerk allgemein'!$F$16,0,
IF(AR$4='2.1 Kraftwerk allgemein'!$F$16,'2.5 CAPEX'!$J62/$F59,
IF(AR$4&lt;'2.1 Kraftwerk allgemein'!$F$16+$F59,
('2.5 CAPEX'!$J62+SUM(OFFSET('2.5 CAPEX'!AW62,0,-MIN(MAX($F59-1-('2.1 Kraftwerk allgemein'!$F$16-'2.1 Kraftwerk allgemein'!$F$15+1),0),COLUMN(AI59)-1-('2.1 Kraftwerk allgemein'!$F$16-'2.1 Kraftwerk allgemein'!$F$15+1)),1,MIN(MAX($F59-('2.1 Kraftwerk allgemein'!$F$16-'2.1 Kraftwerk allgemein'!$F$15+1),1),COLUMN(AI59)-('2.1 Kraftwerk allgemein'!$F$16-'2.1 Kraftwerk allgemein'!$F$15+1)))))/$F59,
SUM(OFFSET('2.5 CAPEX'!AW62,0,-MIN($F59-1,COLUMN(AI59)-1),1,MIN($F59,COLUMN(AI59))))/$F59)))))),
IF(OR(ISNUMBER($D59)=FALSE,$F59=""),"",
IF(AND('2.5 CAPEX'!$L62&lt;&gt;"x",'2.5 CAPEX'!$M62&lt;&gt;"x"),0,
IF($F59=0,0,
IF(AR$4&lt;'2.1 Kraftwerk allgemein'!$F$16,0,
IF(AR$4='2.1 Kraftwerk allgemein'!$F$16,'2.5 CAPEX'!$J62/$F59,
IF(AR$4&lt;'2.1 Kraftwerk allgemein'!$F$16+$F59,
('2.5 CAPEX'!$J62+SUM(OFFSET('2.5 CAPEX'!AW62,0,-MIN(MAX($F59-1-('2.1 Kraftwerk allgemein'!$F$16-'1.1 Allgemein'!$I$22+1),0),COLUMN(AI59)-1-('2.1 Kraftwerk allgemein'!$F$16-'1.1 Allgemein'!$I$22+1)),1,MIN(MAX($F59-('2.1 Kraftwerk allgemein'!$F$16-'1.1 Allgemein'!$I$22+1),1),COLUMN(AI59)-('2.1 Kraftwerk allgemein'!$F$16-'1.1 Allgemein'!$I$22+1)))))/$F59,
SUM(OFFSET('2.5 CAPEX'!AW62,0,-MIN($F59-1,COLUMN(AI59)-1),1,MIN($F59,COLUMN(AI59))))/$F59)))))))</f>
        <v>0</v>
      </c>
      <c r="AS59" s="199">
        <f ca="1">IF('2.1 Kraftwerk allgemein'!$F$15&lt;'1.1 Allgemein'!$I$22,
IF(OR(ISNUMBER($D59)=FALSE,$F59=""),"",
IF(AND('2.5 CAPEX'!$L62&lt;&gt;"x",'2.5 CAPEX'!$M62&lt;&gt;"x"),0,
IF($F59=0,0,
IF(AS$4&lt;'2.1 Kraftwerk allgemein'!$F$16,0,
IF(AS$4='2.1 Kraftwerk allgemein'!$F$16,'2.5 CAPEX'!$J62/$F59,
IF(AS$4&lt;'2.1 Kraftwerk allgemein'!$F$16+$F59,
('2.5 CAPEX'!$J62+SUM(OFFSET('2.5 CAPEX'!AX62,0,-MIN(MAX($F59-1-('2.1 Kraftwerk allgemein'!$F$16-'2.1 Kraftwerk allgemein'!$F$15+1),0),COLUMN(AJ59)-1-('2.1 Kraftwerk allgemein'!$F$16-'2.1 Kraftwerk allgemein'!$F$15+1)),1,MIN(MAX($F59-('2.1 Kraftwerk allgemein'!$F$16-'2.1 Kraftwerk allgemein'!$F$15+1),1),COLUMN(AJ59)-('2.1 Kraftwerk allgemein'!$F$16-'2.1 Kraftwerk allgemein'!$F$15+1)))))/$F59,
SUM(OFFSET('2.5 CAPEX'!AX62,0,-MIN($F59-1,COLUMN(AJ59)-1),1,MIN($F59,COLUMN(AJ59))))/$F59)))))),
IF(OR(ISNUMBER($D59)=FALSE,$F59=""),"",
IF(AND('2.5 CAPEX'!$L62&lt;&gt;"x",'2.5 CAPEX'!$M62&lt;&gt;"x"),0,
IF($F59=0,0,
IF(AS$4&lt;'2.1 Kraftwerk allgemein'!$F$16,0,
IF(AS$4='2.1 Kraftwerk allgemein'!$F$16,'2.5 CAPEX'!$J62/$F59,
IF(AS$4&lt;'2.1 Kraftwerk allgemein'!$F$16+$F59,
('2.5 CAPEX'!$J62+SUM(OFFSET('2.5 CAPEX'!AX62,0,-MIN(MAX($F59-1-('2.1 Kraftwerk allgemein'!$F$16-'1.1 Allgemein'!$I$22+1),0),COLUMN(AJ59)-1-('2.1 Kraftwerk allgemein'!$F$16-'1.1 Allgemein'!$I$22+1)),1,MIN(MAX($F59-('2.1 Kraftwerk allgemein'!$F$16-'1.1 Allgemein'!$I$22+1),1),COLUMN(AJ59)-('2.1 Kraftwerk allgemein'!$F$16-'1.1 Allgemein'!$I$22+1)))))/$F59,
SUM(OFFSET('2.5 CAPEX'!AX62,0,-MIN($F59-1,COLUMN(AJ59)-1),1,MIN($F59,COLUMN(AJ59))))/$F59)))))))</f>
        <v>0</v>
      </c>
      <c r="AT59" s="199">
        <f ca="1">IF('2.1 Kraftwerk allgemein'!$F$15&lt;'1.1 Allgemein'!$I$22,
IF(OR(ISNUMBER($D59)=FALSE,$F59=""),"",
IF(AND('2.5 CAPEX'!$L62&lt;&gt;"x",'2.5 CAPEX'!$M62&lt;&gt;"x"),0,
IF($F59=0,0,
IF(AT$4&lt;'2.1 Kraftwerk allgemein'!$F$16,0,
IF(AT$4='2.1 Kraftwerk allgemein'!$F$16,'2.5 CAPEX'!$J62/$F59,
IF(AT$4&lt;'2.1 Kraftwerk allgemein'!$F$16+$F59,
('2.5 CAPEX'!$J62+SUM(OFFSET('2.5 CAPEX'!AY62,0,-MIN(MAX($F59-1-('2.1 Kraftwerk allgemein'!$F$16-'2.1 Kraftwerk allgemein'!$F$15+1),0),COLUMN(AK59)-1-('2.1 Kraftwerk allgemein'!$F$16-'2.1 Kraftwerk allgemein'!$F$15+1)),1,MIN(MAX($F59-('2.1 Kraftwerk allgemein'!$F$16-'2.1 Kraftwerk allgemein'!$F$15+1),1),COLUMN(AK59)-('2.1 Kraftwerk allgemein'!$F$16-'2.1 Kraftwerk allgemein'!$F$15+1)))))/$F59,
SUM(OFFSET('2.5 CAPEX'!AY62,0,-MIN($F59-1,COLUMN(AK59)-1),1,MIN($F59,COLUMN(AK59))))/$F59)))))),
IF(OR(ISNUMBER($D59)=FALSE,$F59=""),"",
IF(AND('2.5 CAPEX'!$L62&lt;&gt;"x",'2.5 CAPEX'!$M62&lt;&gt;"x"),0,
IF($F59=0,0,
IF(AT$4&lt;'2.1 Kraftwerk allgemein'!$F$16,0,
IF(AT$4='2.1 Kraftwerk allgemein'!$F$16,'2.5 CAPEX'!$J62/$F59,
IF(AT$4&lt;'2.1 Kraftwerk allgemein'!$F$16+$F59,
('2.5 CAPEX'!$J62+SUM(OFFSET('2.5 CAPEX'!AY62,0,-MIN(MAX($F59-1-('2.1 Kraftwerk allgemein'!$F$16-'1.1 Allgemein'!$I$22+1),0),COLUMN(AK59)-1-('2.1 Kraftwerk allgemein'!$F$16-'1.1 Allgemein'!$I$22+1)),1,MIN(MAX($F59-('2.1 Kraftwerk allgemein'!$F$16-'1.1 Allgemein'!$I$22+1),1),COLUMN(AK59)-('2.1 Kraftwerk allgemein'!$F$16-'1.1 Allgemein'!$I$22+1)))))/$F59,
SUM(OFFSET('2.5 CAPEX'!AY62,0,-MIN($F59-1,COLUMN(AK59)-1),1,MIN($F59,COLUMN(AK59))))/$F59)))))))</f>
        <v>0</v>
      </c>
      <c r="AU59" s="199">
        <f ca="1">IF('2.1 Kraftwerk allgemein'!$F$15&lt;'1.1 Allgemein'!$I$22,
IF(OR(ISNUMBER($D59)=FALSE,$F59=""),"",
IF(AND('2.5 CAPEX'!$L62&lt;&gt;"x",'2.5 CAPEX'!$M62&lt;&gt;"x"),0,
IF($F59=0,0,
IF(AU$4&lt;'2.1 Kraftwerk allgemein'!$F$16,0,
IF(AU$4='2.1 Kraftwerk allgemein'!$F$16,'2.5 CAPEX'!$J62/$F59,
IF(AU$4&lt;'2.1 Kraftwerk allgemein'!$F$16+$F59,
('2.5 CAPEX'!$J62+SUM(OFFSET('2.5 CAPEX'!AZ62,0,-MIN(MAX($F59-1-('2.1 Kraftwerk allgemein'!$F$16-'2.1 Kraftwerk allgemein'!$F$15+1),0),COLUMN(AL59)-1-('2.1 Kraftwerk allgemein'!$F$16-'2.1 Kraftwerk allgemein'!$F$15+1)),1,MIN(MAX($F59-('2.1 Kraftwerk allgemein'!$F$16-'2.1 Kraftwerk allgemein'!$F$15+1),1),COLUMN(AL59)-('2.1 Kraftwerk allgemein'!$F$16-'2.1 Kraftwerk allgemein'!$F$15+1)))))/$F59,
SUM(OFFSET('2.5 CAPEX'!AZ62,0,-MIN($F59-1,COLUMN(AL59)-1),1,MIN($F59,COLUMN(AL59))))/$F59)))))),
IF(OR(ISNUMBER($D59)=FALSE,$F59=""),"",
IF(AND('2.5 CAPEX'!$L62&lt;&gt;"x",'2.5 CAPEX'!$M62&lt;&gt;"x"),0,
IF($F59=0,0,
IF(AU$4&lt;'2.1 Kraftwerk allgemein'!$F$16,0,
IF(AU$4='2.1 Kraftwerk allgemein'!$F$16,'2.5 CAPEX'!$J62/$F59,
IF(AU$4&lt;'2.1 Kraftwerk allgemein'!$F$16+$F59,
('2.5 CAPEX'!$J62+SUM(OFFSET('2.5 CAPEX'!AZ62,0,-MIN(MAX($F59-1-('2.1 Kraftwerk allgemein'!$F$16-'1.1 Allgemein'!$I$22+1),0),COLUMN(AL59)-1-('2.1 Kraftwerk allgemein'!$F$16-'1.1 Allgemein'!$I$22+1)),1,MIN(MAX($F59-('2.1 Kraftwerk allgemein'!$F$16-'1.1 Allgemein'!$I$22+1),1),COLUMN(AL59)-('2.1 Kraftwerk allgemein'!$F$16-'1.1 Allgemein'!$I$22+1)))))/$F59,
SUM(OFFSET('2.5 CAPEX'!AZ62,0,-MIN($F59-1,COLUMN(AL59)-1),1,MIN($F59,COLUMN(AL59))))/$F59)))))))</f>
        <v>0</v>
      </c>
      <c r="AV59" s="199">
        <f ca="1">IF('2.1 Kraftwerk allgemein'!$F$15&lt;'1.1 Allgemein'!$I$22,
IF(OR(ISNUMBER($D59)=FALSE,$F59=""),"",
IF(AND('2.5 CAPEX'!$L62&lt;&gt;"x",'2.5 CAPEX'!$M62&lt;&gt;"x"),0,
IF($F59=0,0,
IF(AV$4&lt;'2.1 Kraftwerk allgemein'!$F$16,0,
IF(AV$4='2.1 Kraftwerk allgemein'!$F$16,'2.5 CAPEX'!$J62/$F59,
IF(AV$4&lt;'2.1 Kraftwerk allgemein'!$F$16+$F59,
('2.5 CAPEX'!$J62+SUM(OFFSET('2.5 CAPEX'!BA62,0,-MIN(MAX($F59-1-('2.1 Kraftwerk allgemein'!$F$16-'2.1 Kraftwerk allgemein'!$F$15+1),0),COLUMN(AM59)-1-('2.1 Kraftwerk allgemein'!$F$16-'2.1 Kraftwerk allgemein'!$F$15+1)),1,MIN(MAX($F59-('2.1 Kraftwerk allgemein'!$F$16-'2.1 Kraftwerk allgemein'!$F$15+1),1),COLUMN(AM59)-('2.1 Kraftwerk allgemein'!$F$16-'2.1 Kraftwerk allgemein'!$F$15+1)))))/$F59,
SUM(OFFSET('2.5 CAPEX'!BA62,0,-MIN($F59-1,COLUMN(AM59)-1),1,MIN($F59,COLUMN(AM59))))/$F59)))))),
IF(OR(ISNUMBER($D59)=FALSE,$F59=""),"",
IF(AND('2.5 CAPEX'!$L62&lt;&gt;"x",'2.5 CAPEX'!$M62&lt;&gt;"x"),0,
IF($F59=0,0,
IF(AV$4&lt;'2.1 Kraftwerk allgemein'!$F$16,0,
IF(AV$4='2.1 Kraftwerk allgemein'!$F$16,'2.5 CAPEX'!$J62/$F59,
IF(AV$4&lt;'2.1 Kraftwerk allgemein'!$F$16+$F59,
('2.5 CAPEX'!$J62+SUM(OFFSET('2.5 CAPEX'!BA62,0,-MIN(MAX($F59-1-('2.1 Kraftwerk allgemein'!$F$16-'1.1 Allgemein'!$I$22+1),0),COLUMN(AM59)-1-('2.1 Kraftwerk allgemein'!$F$16-'1.1 Allgemein'!$I$22+1)),1,MIN(MAX($F59-('2.1 Kraftwerk allgemein'!$F$16-'1.1 Allgemein'!$I$22+1),1),COLUMN(AM59)-('2.1 Kraftwerk allgemein'!$F$16-'1.1 Allgemein'!$I$22+1)))))/$F59,
SUM(OFFSET('2.5 CAPEX'!BA62,0,-MIN($F59-1,COLUMN(AM59)-1),1,MIN($F59,COLUMN(AM59))))/$F59)))))))</f>
        <v>0</v>
      </c>
      <c r="AW59" s="199">
        <f ca="1">IF('2.1 Kraftwerk allgemein'!$F$15&lt;'1.1 Allgemein'!$I$22,
IF(OR(ISNUMBER($D59)=FALSE,$F59=""),"",
IF(AND('2.5 CAPEX'!$L62&lt;&gt;"x",'2.5 CAPEX'!$M62&lt;&gt;"x"),0,
IF($F59=0,0,
IF(AW$4&lt;'2.1 Kraftwerk allgemein'!$F$16,0,
IF(AW$4='2.1 Kraftwerk allgemein'!$F$16,'2.5 CAPEX'!$J62/$F59,
IF(AW$4&lt;'2.1 Kraftwerk allgemein'!$F$16+$F59,
('2.5 CAPEX'!$J62+SUM(OFFSET('2.5 CAPEX'!BB62,0,-MIN(MAX($F59-1-('2.1 Kraftwerk allgemein'!$F$16-'2.1 Kraftwerk allgemein'!$F$15+1),0),COLUMN(AN59)-1-('2.1 Kraftwerk allgemein'!$F$16-'2.1 Kraftwerk allgemein'!$F$15+1)),1,MIN(MAX($F59-('2.1 Kraftwerk allgemein'!$F$16-'2.1 Kraftwerk allgemein'!$F$15+1),1),COLUMN(AN59)-('2.1 Kraftwerk allgemein'!$F$16-'2.1 Kraftwerk allgemein'!$F$15+1)))))/$F59,
SUM(OFFSET('2.5 CAPEX'!BB62,0,-MIN($F59-1,COLUMN(AN59)-1),1,MIN($F59,COLUMN(AN59))))/$F59)))))),
IF(OR(ISNUMBER($D59)=FALSE,$F59=""),"",
IF(AND('2.5 CAPEX'!$L62&lt;&gt;"x",'2.5 CAPEX'!$M62&lt;&gt;"x"),0,
IF($F59=0,0,
IF(AW$4&lt;'2.1 Kraftwerk allgemein'!$F$16,0,
IF(AW$4='2.1 Kraftwerk allgemein'!$F$16,'2.5 CAPEX'!$J62/$F59,
IF(AW$4&lt;'2.1 Kraftwerk allgemein'!$F$16+$F59,
('2.5 CAPEX'!$J62+SUM(OFFSET('2.5 CAPEX'!BB62,0,-MIN(MAX($F59-1-('2.1 Kraftwerk allgemein'!$F$16-'1.1 Allgemein'!$I$22+1),0),COLUMN(AN59)-1-('2.1 Kraftwerk allgemein'!$F$16-'1.1 Allgemein'!$I$22+1)),1,MIN(MAX($F59-('2.1 Kraftwerk allgemein'!$F$16-'1.1 Allgemein'!$I$22+1),1),COLUMN(AN59)-('2.1 Kraftwerk allgemein'!$F$16-'1.1 Allgemein'!$I$22+1)))))/$F59,
SUM(OFFSET('2.5 CAPEX'!BB62,0,-MIN($F59-1,COLUMN(AN59)-1),1,MIN($F59,COLUMN(AN59))))/$F59)))))))</f>
        <v>0</v>
      </c>
      <c r="AX59" s="199">
        <f ca="1">IF('2.1 Kraftwerk allgemein'!$F$15&lt;'1.1 Allgemein'!$I$22,
IF(OR(ISNUMBER($D59)=FALSE,$F59=""),"",
IF(AND('2.5 CAPEX'!$L62&lt;&gt;"x",'2.5 CAPEX'!$M62&lt;&gt;"x"),0,
IF($F59=0,0,
IF(AX$4&lt;'2.1 Kraftwerk allgemein'!$F$16,0,
IF(AX$4='2.1 Kraftwerk allgemein'!$F$16,'2.5 CAPEX'!$J62/$F59,
IF(AX$4&lt;'2.1 Kraftwerk allgemein'!$F$16+$F59,
('2.5 CAPEX'!$J62+SUM(OFFSET('2.5 CAPEX'!BC62,0,-MIN(MAX($F59-1-('2.1 Kraftwerk allgemein'!$F$16-'2.1 Kraftwerk allgemein'!$F$15+1),0),COLUMN(AO59)-1-('2.1 Kraftwerk allgemein'!$F$16-'2.1 Kraftwerk allgemein'!$F$15+1)),1,MIN(MAX($F59-('2.1 Kraftwerk allgemein'!$F$16-'2.1 Kraftwerk allgemein'!$F$15+1),1),COLUMN(AO59)-('2.1 Kraftwerk allgemein'!$F$16-'2.1 Kraftwerk allgemein'!$F$15+1)))))/$F59,
SUM(OFFSET('2.5 CAPEX'!BC62,0,-MIN($F59-1,COLUMN(AO59)-1),1,MIN($F59,COLUMN(AO59))))/$F59)))))),
IF(OR(ISNUMBER($D59)=FALSE,$F59=""),"",
IF(AND('2.5 CAPEX'!$L62&lt;&gt;"x",'2.5 CAPEX'!$M62&lt;&gt;"x"),0,
IF($F59=0,0,
IF(AX$4&lt;'2.1 Kraftwerk allgemein'!$F$16,0,
IF(AX$4='2.1 Kraftwerk allgemein'!$F$16,'2.5 CAPEX'!$J62/$F59,
IF(AX$4&lt;'2.1 Kraftwerk allgemein'!$F$16+$F59,
('2.5 CAPEX'!$J62+SUM(OFFSET('2.5 CAPEX'!BC62,0,-MIN(MAX($F59-1-('2.1 Kraftwerk allgemein'!$F$16-'1.1 Allgemein'!$I$22+1),0),COLUMN(AO59)-1-('2.1 Kraftwerk allgemein'!$F$16-'1.1 Allgemein'!$I$22+1)),1,MIN(MAX($F59-('2.1 Kraftwerk allgemein'!$F$16-'1.1 Allgemein'!$I$22+1),1),COLUMN(AO59)-('2.1 Kraftwerk allgemein'!$F$16-'1.1 Allgemein'!$I$22+1)))))/$F59,
SUM(OFFSET('2.5 CAPEX'!BC62,0,-MIN($F59-1,COLUMN(AO59)-1),1,MIN($F59,COLUMN(AO59))))/$F59)))))))</f>
        <v>0</v>
      </c>
      <c r="AY59" s="199">
        <f ca="1">IF('2.1 Kraftwerk allgemein'!$F$15&lt;'1.1 Allgemein'!$I$22,
IF(OR(ISNUMBER($D59)=FALSE,$F59=""),"",
IF(AND('2.5 CAPEX'!$L62&lt;&gt;"x",'2.5 CAPEX'!$M62&lt;&gt;"x"),0,
IF($F59=0,0,
IF(AY$4&lt;'2.1 Kraftwerk allgemein'!$F$16,0,
IF(AY$4='2.1 Kraftwerk allgemein'!$F$16,'2.5 CAPEX'!$J62/$F59,
IF(AY$4&lt;'2.1 Kraftwerk allgemein'!$F$16+$F59,
('2.5 CAPEX'!$J62+SUM(OFFSET('2.5 CAPEX'!BD62,0,-MIN(MAX($F59-1-('2.1 Kraftwerk allgemein'!$F$16-'2.1 Kraftwerk allgemein'!$F$15+1),0),COLUMN(AP59)-1-('2.1 Kraftwerk allgemein'!$F$16-'2.1 Kraftwerk allgemein'!$F$15+1)),1,MIN(MAX($F59-('2.1 Kraftwerk allgemein'!$F$16-'2.1 Kraftwerk allgemein'!$F$15+1),1),COLUMN(AP59)-('2.1 Kraftwerk allgemein'!$F$16-'2.1 Kraftwerk allgemein'!$F$15+1)))))/$F59,
SUM(OFFSET('2.5 CAPEX'!BD62,0,-MIN($F59-1,COLUMN(AP59)-1),1,MIN($F59,COLUMN(AP59))))/$F59)))))),
IF(OR(ISNUMBER($D59)=FALSE,$F59=""),"",
IF(AND('2.5 CAPEX'!$L62&lt;&gt;"x",'2.5 CAPEX'!$M62&lt;&gt;"x"),0,
IF($F59=0,0,
IF(AY$4&lt;'2.1 Kraftwerk allgemein'!$F$16,0,
IF(AY$4='2.1 Kraftwerk allgemein'!$F$16,'2.5 CAPEX'!$J62/$F59,
IF(AY$4&lt;'2.1 Kraftwerk allgemein'!$F$16+$F59,
('2.5 CAPEX'!$J62+SUM(OFFSET('2.5 CAPEX'!BD62,0,-MIN(MAX($F59-1-('2.1 Kraftwerk allgemein'!$F$16-'1.1 Allgemein'!$I$22+1),0),COLUMN(AP59)-1-('2.1 Kraftwerk allgemein'!$F$16-'1.1 Allgemein'!$I$22+1)),1,MIN(MAX($F59-('2.1 Kraftwerk allgemein'!$F$16-'1.1 Allgemein'!$I$22+1),1),COLUMN(AP59)-('2.1 Kraftwerk allgemein'!$F$16-'1.1 Allgemein'!$I$22+1)))))/$F59,
SUM(OFFSET('2.5 CAPEX'!BD62,0,-MIN($F59-1,COLUMN(AP59)-1),1,MIN($F59,COLUMN(AP59))))/$F59)))))))</f>
        <v>0</v>
      </c>
      <c r="AZ59" s="199">
        <f ca="1">IF('2.1 Kraftwerk allgemein'!$F$15&lt;'1.1 Allgemein'!$I$22,
IF(OR(ISNUMBER($D59)=FALSE,$F59=""),"",
IF(AND('2.5 CAPEX'!$L62&lt;&gt;"x",'2.5 CAPEX'!$M62&lt;&gt;"x"),0,
IF($F59=0,0,
IF(AZ$4&lt;'2.1 Kraftwerk allgemein'!$F$16,0,
IF(AZ$4='2.1 Kraftwerk allgemein'!$F$16,'2.5 CAPEX'!$J62/$F59,
IF(AZ$4&lt;'2.1 Kraftwerk allgemein'!$F$16+$F59,
('2.5 CAPEX'!$J62+SUM(OFFSET('2.5 CAPEX'!BE62,0,-MIN(MAX($F59-1-('2.1 Kraftwerk allgemein'!$F$16-'2.1 Kraftwerk allgemein'!$F$15+1),0),COLUMN(AQ59)-1-('2.1 Kraftwerk allgemein'!$F$16-'2.1 Kraftwerk allgemein'!$F$15+1)),1,MIN(MAX($F59-('2.1 Kraftwerk allgemein'!$F$16-'2.1 Kraftwerk allgemein'!$F$15+1),1),COLUMN(AQ59)-('2.1 Kraftwerk allgemein'!$F$16-'2.1 Kraftwerk allgemein'!$F$15+1)))))/$F59,
SUM(OFFSET('2.5 CAPEX'!BE62,0,-MIN($F59-1,COLUMN(AQ59)-1),1,MIN($F59,COLUMN(AQ59))))/$F59)))))),
IF(OR(ISNUMBER($D59)=FALSE,$F59=""),"",
IF(AND('2.5 CAPEX'!$L62&lt;&gt;"x",'2.5 CAPEX'!$M62&lt;&gt;"x"),0,
IF($F59=0,0,
IF(AZ$4&lt;'2.1 Kraftwerk allgemein'!$F$16,0,
IF(AZ$4='2.1 Kraftwerk allgemein'!$F$16,'2.5 CAPEX'!$J62/$F59,
IF(AZ$4&lt;'2.1 Kraftwerk allgemein'!$F$16+$F59,
('2.5 CAPEX'!$J62+SUM(OFFSET('2.5 CAPEX'!BE62,0,-MIN(MAX($F59-1-('2.1 Kraftwerk allgemein'!$F$16-'1.1 Allgemein'!$I$22+1),0),COLUMN(AQ59)-1-('2.1 Kraftwerk allgemein'!$F$16-'1.1 Allgemein'!$I$22+1)),1,MIN(MAX($F59-('2.1 Kraftwerk allgemein'!$F$16-'1.1 Allgemein'!$I$22+1),1),COLUMN(AQ59)-('2.1 Kraftwerk allgemein'!$F$16-'1.1 Allgemein'!$I$22+1)))))/$F59,
SUM(OFFSET('2.5 CAPEX'!BE62,0,-MIN($F59-1,COLUMN(AQ59)-1),1,MIN($F59,COLUMN(AQ59))))/$F59)))))))</f>
        <v>0</v>
      </c>
      <c r="BA59" s="199">
        <f ca="1">IF('2.1 Kraftwerk allgemein'!$F$15&lt;'1.1 Allgemein'!$I$22,
IF(OR(ISNUMBER($D59)=FALSE,$F59=""),"",
IF(AND('2.5 CAPEX'!$L62&lt;&gt;"x",'2.5 CAPEX'!$M62&lt;&gt;"x"),0,
IF($F59=0,0,
IF(BA$4&lt;'2.1 Kraftwerk allgemein'!$F$16,0,
IF(BA$4='2.1 Kraftwerk allgemein'!$F$16,'2.5 CAPEX'!$J62/$F59,
IF(BA$4&lt;'2.1 Kraftwerk allgemein'!$F$16+$F59,
('2.5 CAPEX'!$J62+SUM(OFFSET('2.5 CAPEX'!BF62,0,-MIN(MAX($F59-1-('2.1 Kraftwerk allgemein'!$F$16-'2.1 Kraftwerk allgemein'!$F$15+1),0),COLUMN(AR59)-1-('2.1 Kraftwerk allgemein'!$F$16-'2.1 Kraftwerk allgemein'!$F$15+1)),1,MIN(MAX($F59-('2.1 Kraftwerk allgemein'!$F$16-'2.1 Kraftwerk allgemein'!$F$15+1),1),COLUMN(AR59)-('2.1 Kraftwerk allgemein'!$F$16-'2.1 Kraftwerk allgemein'!$F$15+1)))))/$F59,
SUM(OFFSET('2.5 CAPEX'!BF62,0,-MIN($F59-1,COLUMN(AR59)-1),1,MIN($F59,COLUMN(AR59))))/$F59)))))),
IF(OR(ISNUMBER($D59)=FALSE,$F59=""),"",
IF(AND('2.5 CAPEX'!$L62&lt;&gt;"x",'2.5 CAPEX'!$M62&lt;&gt;"x"),0,
IF($F59=0,0,
IF(BA$4&lt;'2.1 Kraftwerk allgemein'!$F$16,0,
IF(BA$4='2.1 Kraftwerk allgemein'!$F$16,'2.5 CAPEX'!$J62/$F59,
IF(BA$4&lt;'2.1 Kraftwerk allgemein'!$F$16+$F59,
('2.5 CAPEX'!$J62+SUM(OFFSET('2.5 CAPEX'!BF62,0,-MIN(MAX($F59-1-('2.1 Kraftwerk allgemein'!$F$16-'1.1 Allgemein'!$I$22+1),0),COLUMN(AR59)-1-('2.1 Kraftwerk allgemein'!$F$16-'1.1 Allgemein'!$I$22+1)),1,MIN(MAX($F59-('2.1 Kraftwerk allgemein'!$F$16-'1.1 Allgemein'!$I$22+1),1),COLUMN(AR59)-('2.1 Kraftwerk allgemein'!$F$16-'1.1 Allgemein'!$I$22+1)))))/$F59,
SUM(OFFSET('2.5 CAPEX'!BF62,0,-MIN($F59-1,COLUMN(AR59)-1),1,MIN($F59,COLUMN(AR59))))/$F59)))))))</f>
        <v>0</v>
      </c>
      <c r="BB59" s="199">
        <f ca="1">IF('2.1 Kraftwerk allgemein'!$F$15&lt;'1.1 Allgemein'!$I$22,
IF(OR(ISNUMBER($D59)=FALSE,$F59=""),"",
IF(AND('2.5 CAPEX'!$L62&lt;&gt;"x",'2.5 CAPEX'!$M62&lt;&gt;"x"),0,
IF($F59=0,0,
IF(BB$4&lt;'2.1 Kraftwerk allgemein'!$F$16,0,
IF(BB$4='2.1 Kraftwerk allgemein'!$F$16,'2.5 CAPEX'!$J62/$F59,
IF(BB$4&lt;'2.1 Kraftwerk allgemein'!$F$16+$F59,
('2.5 CAPEX'!$J62+SUM(OFFSET('2.5 CAPEX'!BG62,0,-MIN(MAX($F59-1-('2.1 Kraftwerk allgemein'!$F$16-'2.1 Kraftwerk allgemein'!$F$15+1),0),COLUMN(AS59)-1-('2.1 Kraftwerk allgemein'!$F$16-'2.1 Kraftwerk allgemein'!$F$15+1)),1,MIN(MAX($F59-('2.1 Kraftwerk allgemein'!$F$16-'2.1 Kraftwerk allgemein'!$F$15+1),1),COLUMN(AS59)-('2.1 Kraftwerk allgemein'!$F$16-'2.1 Kraftwerk allgemein'!$F$15+1)))))/$F59,
SUM(OFFSET('2.5 CAPEX'!BG62,0,-MIN($F59-1,COLUMN(AS59)-1),1,MIN($F59,COLUMN(AS59))))/$F59)))))),
IF(OR(ISNUMBER($D59)=FALSE,$F59=""),"",
IF(AND('2.5 CAPEX'!$L62&lt;&gt;"x",'2.5 CAPEX'!$M62&lt;&gt;"x"),0,
IF($F59=0,0,
IF(BB$4&lt;'2.1 Kraftwerk allgemein'!$F$16,0,
IF(BB$4='2.1 Kraftwerk allgemein'!$F$16,'2.5 CAPEX'!$J62/$F59,
IF(BB$4&lt;'2.1 Kraftwerk allgemein'!$F$16+$F59,
('2.5 CAPEX'!$J62+SUM(OFFSET('2.5 CAPEX'!BG62,0,-MIN(MAX($F59-1-('2.1 Kraftwerk allgemein'!$F$16-'1.1 Allgemein'!$I$22+1),0),COLUMN(AS59)-1-('2.1 Kraftwerk allgemein'!$F$16-'1.1 Allgemein'!$I$22+1)),1,MIN(MAX($F59-('2.1 Kraftwerk allgemein'!$F$16-'1.1 Allgemein'!$I$22+1),1),COLUMN(AS59)-('2.1 Kraftwerk allgemein'!$F$16-'1.1 Allgemein'!$I$22+1)))))/$F59,
SUM(OFFSET('2.5 CAPEX'!BG62,0,-MIN($F59-1,COLUMN(AS59)-1),1,MIN($F59,COLUMN(AS59))))/$F59)))))))</f>
        <v>0</v>
      </c>
      <c r="BC59" s="199">
        <f ca="1">IF('2.1 Kraftwerk allgemein'!$F$15&lt;'1.1 Allgemein'!$I$22,
IF(OR(ISNUMBER($D59)=FALSE,$F59=""),"",
IF(AND('2.5 CAPEX'!$L62&lt;&gt;"x",'2.5 CAPEX'!$M62&lt;&gt;"x"),0,
IF($F59=0,0,
IF(BC$4&lt;'2.1 Kraftwerk allgemein'!$F$16,0,
IF(BC$4='2.1 Kraftwerk allgemein'!$F$16,'2.5 CAPEX'!$J62/$F59,
IF(BC$4&lt;'2.1 Kraftwerk allgemein'!$F$16+$F59,
('2.5 CAPEX'!$J62+SUM(OFFSET('2.5 CAPEX'!BH62,0,-MIN(MAX($F59-1-('2.1 Kraftwerk allgemein'!$F$16-'2.1 Kraftwerk allgemein'!$F$15+1),0),COLUMN(AT59)-1-('2.1 Kraftwerk allgemein'!$F$16-'2.1 Kraftwerk allgemein'!$F$15+1)),1,MIN(MAX($F59-('2.1 Kraftwerk allgemein'!$F$16-'2.1 Kraftwerk allgemein'!$F$15+1),1),COLUMN(AT59)-('2.1 Kraftwerk allgemein'!$F$16-'2.1 Kraftwerk allgemein'!$F$15+1)))))/$F59,
SUM(OFFSET('2.5 CAPEX'!BH62,0,-MIN($F59-1,COLUMN(AT59)-1),1,MIN($F59,COLUMN(AT59))))/$F59)))))),
IF(OR(ISNUMBER($D59)=FALSE,$F59=""),"",
IF(AND('2.5 CAPEX'!$L62&lt;&gt;"x",'2.5 CAPEX'!$M62&lt;&gt;"x"),0,
IF($F59=0,0,
IF(BC$4&lt;'2.1 Kraftwerk allgemein'!$F$16,0,
IF(BC$4='2.1 Kraftwerk allgemein'!$F$16,'2.5 CAPEX'!$J62/$F59,
IF(BC$4&lt;'2.1 Kraftwerk allgemein'!$F$16+$F59,
('2.5 CAPEX'!$J62+SUM(OFFSET('2.5 CAPEX'!BH62,0,-MIN(MAX($F59-1-('2.1 Kraftwerk allgemein'!$F$16-'1.1 Allgemein'!$I$22+1),0),COLUMN(AT59)-1-('2.1 Kraftwerk allgemein'!$F$16-'1.1 Allgemein'!$I$22+1)),1,MIN(MAX($F59-('2.1 Kraftwerk allgemein'!$F$16-'1.1 Allgemein'!$I$22+1),1),COLUMN(AT59)-('2.1 Kraftwerk allgemein'!$F$16-'1.1 Allgemein'!$I$22+1)))))/$F59,
SUM(OFFSET('2.5 CAPEX'!BH62,0,-MIN($F59-1,COLUMN(AT59)-1),1,MIN($F59,COLUMN(AT59))))/$F59)))))))</f>
        <v>0</v>
      </c>
      <c r="BD59" s="199">
        <f ca="1">IF('2.1 Kraftwerk allgemein'!$F$15&lt;'1.1 Allgemein'!$I$22,
IF(OR(ISNUMBER($D59)=FALSE,$F59=""),"",
IF(AND('2.5 CAPEX'!$L62&lt;&gt;"x",'2.5 CAPEX'!$M62&lt;&gt;"x"),0,
IF($F59=0,0,
IF(BD$4&lt;'2.1 Kraftwerk allgemein'!$F$16,0,
IF(BD$4='2.1 Kraftwerk allgemein'!$F$16,'2.5 CAPEX'!$J62/$F59,
IF(BD$4&lt;'2.1 Kraftwerk allgemein'!$F$16+$F59,
('2.5 CAPEX'!$J62+SUM(OFFSET('2.5 CAPEX'!BI62,0,-MIN(MAX($F59-1-('2.1 Kraftwerk allgemein'!$F$16-'2.1 Kraftwerk allgemein'!$F$15+1),0),COLUMN(AU59)-1-('2.1 Kraftwerk allgemein'!$F$16-'2.1 Kraftwerk allgemein'!$F$15+1)),1,MIN(MAX($F59-('2.1 Kraftwerk allgemein'!$F$16-'2.1 Kraftwerk allgemein'!$F$15+1),1),COLUMN(AU59)-('2.1 Kraftwerk allgemein'!$F$16-'2.1 Kraftwerk allgemein'!$F$15+1)))))/$F59,
SUM(OFFSET('2.5 CAPEX'!BI62,0,-MIN($F59-1,COLUMN(AU59)-1),1,MIN($F59,COLUMN(AU59))))/$F59)))))),
IF(OR(ISNUMBER($D59)=FALSE,$F59=""),"",
IF(AND('2.5 CAPEX'!$L62&lt;&gt;"x",'2.5 CAPEX'!$M62&lt;&gt;"x"),0,
IF($F59=0,0,
IF(BD$4&lt;'2.1 Kraftwerk allgemein'!$F$16,0,
IF(BD$4='2.1 Kraftwerk allgemein'!$F$16,'2.5 CAPEX'!$J62/$F59,
IF(BD$4&lt;'2.1 Kraftwerk allgemein'!$F$16+$F59,
('2.5 CAPEX'!$J62+SUM(OFFSET('2.5 CAPEX'!BI62,0,-MIN(MAX($F59-1-('2.1 Kraftwerk allgemein'!$F$16-'1.1 Allgemein'!$I$22+1),0),COLUMN(AU59)-1-('2.1 Kraftwerk allgemein'!$F$16-'1.1 Allgemein'!$I$22+1)),1,MIN(MAX($F59-('2.1 Kraftwerk allgemein'!$F$16-'1.1 Allgemein'!$I$22+1),1),COLUMN(AU59)-('2.1 Kraftwerk allgemein'!$F$16-'1.1 Allgemein'!$I$22+1)))))/$F59,
SUM(OFFSET('2.5 CAPEX'!BI62,0,-MIN($F59-1,COLUMN(AU59)-1),1,MIN($F59,COLUMN(AU59))))/$F59)))))))</f>
        <v>0</v>
      </c>
      <c r="BE59" s="199">
        <f ca="1">IF('2.1 Kraftwerk allgemein'!$F$15&lt;'1.1 Allgemein'!$I$22,
IF(OR(ISNUMBER($D59)=FALSE,$F59=""),"",
IF(AND('2.5 CAPEX'!$L62&lt;&gt;"x",'2.5 CAPEX'!$M62&lt;&gt;"x"),0,
IF($F59=0,0,
IF(BE$4&lt;'2.1 Kraftwerk allgemein'!$F$16,0,
IF(BE$4='2.1 Kraftwerk allgemein'!$F$16,'2.5 CAPEX'!$J62/$F59,
IF(BE$4&lt;'2.1 Kraftwerk allgemein'!$F$16+$F59,
('2.5 CAPEX'!$J62+SUM(OFFSET('2.5 CAPEX'!BJ62,0,-MIN(MAX($F59-1-('2.1 Kraftwerk allgemein'!$F$16-'2.1 Kraftwerk allgemein'!$F$15+1),0),COLUMN(AV59)-1-('2.1 Kraftwerk allgemein'!$F$16-'2.1 Kraftwerk allgemein'!$F$15+1)),1,MIN(MAX($F59-('2.1 Kraftwerk allgemein'!$F$16-'2.1 Kraftwerk allgemein'!$F$15+1),1),COLUMN(AV59)-('2.1 Kraftwerk allgemein'!$F$16-'2.1 Kraftwerk allgemein'!$F$15+1)))))/$F59,
SUM(OFFSET('2.5 CAPEX'!BJ62,0,-MIN($F59-1,COLUMN(AV59)-1),1,MIN($F59,COLUMN(AV59))))/$F59)))))),
IF(OR(ISNUMBER($D59)=FALSE,$F59=""),"",
IF(AND('2.5 CAPEX'!$L62&lt;&gt;"x",'2.5 CAPEX'!$M62&lt;&gt;"x"),0,
IF($F59=0,0,
IF(BE$4&lt;'2.1 Kraftwerk allgemein'!$F$16,0,
IF(BE$4='2.1 Kraftwerk allgemein'!$F$16,'2.5 CAPEX'!$J62/$F59,
IF(BE$4&lt;'2.1 Kraftwerk allgemein'!$F$16+$F59,
('2.5 CAPEX'!$J62+SUM(OFFSET('2.5 CAPEX'!BJ62,0,-MIN(MAX($F59-1-('2.1 Kraftwerk allgemein'!$F$16-'1.1 Allgemein'!$I$22+1),0),COLUMN(AV59)-1-('2.1 Kraftwerk allgemein'!$F$16-'1.1 Allgemein'!$I$22+1)),1,MIN(MAX($F59-('2.1 Kraftwerk allgemein'!$F$16-'1.1 Allgemein'!$I$22+1),1),COLUMN(AV59)-('2.1 Kraftwerk allgemein'!$F$16-'1.1 Allgemein'!$I$22+1)))))/$F59,
SUM(OFFSET('2.5 CAPEX'!BJ62,0,-MIN($F59-1,COLUMN(AV59)-1),1,MIN($F59,COLUMN(AV59))))/$F59)))))))</f>
        <v>0</v>
      </c>
      <c r="BF59" s="199">
        <f ca="1">IF('2.1 Kraftwerk allgemein'!$F$15&lt;'1.1 Allgemein'!$I$22,
IF(OR(ISNUMBER($D59)=FALSE,$F59=""),"",
IF(AND('2.5 CAPEX'!$L62&lt;&gt;"x",'2.5 CAPEX'!$M62&lt;&gt;"x"),0,
IF($F59=0,0,
IF(BF$4&lt;'2.1 Kraftwerk allgemein'!$F$16,0,
IF(BF$4='2.1 Kraftwerk allgemein'!$F$16,'2.5 CAPEX'!$J62/$F59,
IF(BF$4&lt;'2.1 Kraftwerk allgemein'!$F$16+$F59,
('2.5 CAPEX'!$J62+SUM(OFFSET('2.5 CAPEX'!BK62,0,-MIN(MAX($F59-1-('2.1 Kraftwerk allgemein'!$F$16-'2.1 Kraftwerk allgemein'!$F$15+1),0),COLUMN(AW59)-1-('2.1 Kraftwerk allgemein'!$F$16-'2.1 Kraftwerk allgemein'!$F$15+1)),1,MIN(MAX($F59-('2.1 Kraftwerk allgemein'!$F$16-'2.1 Kraftwerk allgemein'!$F$15+1),1),COLUMN(AW59)-('2.1 Kraftwerk allgemein'!$F$16-'2.1 Kraftwerk allgemein'!$F$15+1)))))/$F59,
SUM(OFFSET('2.5 CAPEX'!BK62,0,-MIN($F59-1,COLUMN(AW59)-1),1,MIN($F59,COLUMN(AW59))))/$F59)))))),
IF(OR(ISNUMBER($D59)=FALSE,$F59=""),"",
IF(AND('2.5 CAPEX'!$L62&lt;&gt;"x",'2.5 CAPEX'!$M62&lt;&gt;"x"),0,
IF($F59=0,0,
IF(BF$4&lt;'2.1 Kraftwerk allgemein'!$F$16,0,
IF(BF$4='2.1 Kraftwerk allgemein'!$F$16,'2.5 CAPEX'!$J62/$F59,
IF(BF$4&lt;'2.1 Kraftwerk allgemein'!$F$16+$F59,
('2.5 CAPEX'!$J62+SUM(OFFSET('2.5 CAPEX'!BK62,0,-MIN(MAX($F59-1-('2.1 Kraftwerk allgemein'!$F$16-'1.1 Allgemein'!$I$22+1),0),COLUMN(AW59)-1-('2.1 Kraftwerk allgemein'!$F$16-'1.1 Allgemein'!$I$22+1)),1,MIN(MAX($F59-('2.1 Kraftwerk allgemein'!$F$16-'1.1 Allgemein'!$I$22+1),1),COLUMN(AW59)-('2.1 Kraftwerk allgemein'!$F$16-'1.1 Allgemein'!$I$22+1)))))/$F59,
SUM(OFFSET('2.5 CAPEX'!BK62,0,-MIN($F59-1,COLUMN(AW59)-1),1,MIN($F59,COLUMN(AW59))))/$F59)))))))</f>
        <v>0</v>
      </c>
      <c r="BG59" s="199">
        <f ca="1">IF('2.1 Kraftwerk allgemein'!$F$15&lt;'1.1 Allgemein'!$I$22,
IF(OR(ISNUMBER($D59)=FALSE,$F59=""),"",
IF(AND('2.5 CAPEX'!$L62&lt;&gt;"x",'2.5 CAPEX'!$M62&lt;&gt;"x"),0,
IF($F59=0,0,
IF(BG$4&lt;'2.1 Kraftwerk allgemein'!$F$16,0,
IF(BG$4='2.1 Kraftwerk allgemein'!$F$16,'2.5 CAPEX'!$J62/$F59,
IF(BG$4&lt;'2.1 Kraftwerk allgemein'!$F$16+$F59,
('2.5 CAPEX'!$J62+SUM(OFFSET('2.5 CAPEX'!BL62,0,-MIN(MAX($F59-1-('2.1 Kraftwerk allgemein'!$F$16-'2.1 Kraftwerk allgemein'!$F$15+1),0),COLUMN(AX59)-1-('2.1 Kraftwerk allgemein'!$F$16-'2.1 Kraftwerk allgemein'!$F$15+1)),1,MIN(MAX($F59-('2.1 Kraftwerk allgemein'!$F$16-'2.1 Kraftwerk allgemein'!$F$15+1),1),COLUMN(AX59)-('2.1 Kraftwerk allgemein'!$F$16-'2.1 Kraftwerk allgemein'!$F$15+1)))))/$F59,
SUM(OFFSET('2.5 CAPEX'!BL62,0,-MIN($F59-1,COLUMN(AX59)-1),1,MIN($F59,COLUMN(AX59))))/$F59)))))),
IF(OR(ISNUMBER($D59)=FALSE,$F59=""),"",
IF(AND('2.5 CAPEX'!$L62&lt;&gt;"x",'2.5 CAPEX'!$M62&lt;&gt;"x"),0,
IF($F59=0,0,
IF(BG$4&lt;'2.1 Kraftwerk allgemein'!$F$16,0,
IF(BG$4='2.1 Kraftwerk allgemein'!$F$16,'2.5 CAPEX'!$J62/$F59,
IF(BG$4&lt;'2.1 Kraftwerk allgemein'!$F$16+$F59,
('2.5 CAPEX'!$J62+SUM(OFFSET('2.5 CAPEX'!BL62,0,-MIN(MAX($F59-1-('2.1 Kraftwerk allgemein'!$F$16-'1.1 Allgemein'!$I$22+1),0),COLUMN(AX59)-1-('2.1 Kraftwerk allgemein'!$F$16-'1.1 Allgemein'!$I$22+1)),1,MIN(MAX($F59-('2.1 Kraftwerk allgemein'!$F$16-'1.1 Allgemein'!$I$22+1),1),COLUMN(AX59)-('2.1 Kraftwerk allgemein'!$F$16-'1.1 Allgemein'!$I$22+1)))))/$F59,
SUM(OFFSET('2.5 CAPEX'!BL62,0,-MIN($F59-1,COLUMN(AX59)-1),1,MIN($F59,COLUMN(AX59))))/$F59)))))))</f>
        <v>0</v>
      </c>
      <c r="BH59" s="199">
        <f ca="1">IF('2.1 Kraftwerk allgemein'!$F$15&lt;'1.1 Allgemein'!$I$22,
IF(OR(ISNUMBER($D59)=FALSE,$F59=""),"",
IF(AND('2.5 CAPEX'!$L62&lt;&gt;"x",'2.5 CAPEX'!$M62&lt;&gt;"x"),0,
IF($F59=0,0,
IF(BH$4&lt;'2.1 Kraftwerk allgemein'!$F$16,0,
IF(BH$4='2.1 Kraftwerk allgemein'!$F$16,'2.5 CAPEX'!$J62/$F59,
IF(BH$4&lt;'2.1 Kraftwerk allgemein'!$F$16+$F59,
('2.5 CAPEX'!$J62+SUM(OFFSET('2.5 CAPEX'!BM62,0,-MIN(MAX($F59-1-('2.1 Kraftwerk allgemein'!$F$16-'2.1 Kraftwerk allgemein'!$F$15+1),0),COLUMN(AY59)-1-('2.1 Kraftwerk allgemein'!$F$16-'2.1 Kraftwerk allgemein'!$F$15+1)),1,MIN(MAX($F59-('2.1 Kraftwerk allgemein'!$F$16-'2.1 Kraftwerk allgemein'!$F$15+1),1),COLUMN(AY59)-('2.1 Kraftwerk allgemein'!$F$16-'2.1 Kraftwerk allgemein'!$F$15+1)))))/$F59,
SUM(OFFSET('2.5 CAPEX'!BM62,0,-MIN($F59-1,COLUMN(AY59)-1),1,MIN($F59,COLUMN(AY59))))/$F59)))))),
IF(OR(ISNUMBER($D59)=FALSE,$F59=""),"",
IF(AND('2.5 CAPEX'!$L62&lt;&gt;"x",'2.5 CAPEX'!$M62&lt;&gt;"x"),0,
IF($F59=0,0,
IF(BH$4&lt;'2.1 Kraftwerk allgemein'!$F$16,0,
IF(BH$4='2.1 Kraftwerk allgemein'!$F$16,'2.5 CAPEX'!$J62/$F59,
IF(BH$4&lt;'2.1 Kraftwerk allgemein'!$F$16+$F59,
('2.5 CAPEX'!$J62+SUM(OFFSET('2.5 CAPEX'!BM62,0,-MIN(MAX($F59-1-('2.1 Kraftwerk allgemein'!$F$16-'1.1 Allgemein'!$I$22+1),0),COLUMN(AY59)-1-('2.1 Kraftwerk allgemein'!$F$16-'1.1 Allgemein'!$I$22+1)),1,MIN(MAX($F59-('2.1 Kraftwerk allgemein'!$F$16-'1.1 Allgemein'!$I$22+1),1),COLUMN(AY59)-('2.1 Kraftwerk allgemein'!$F$16-'1.1 Allgemein'!$I$22+1)))))/$F59,
SUM(OFFSET('2.5 CAPEX'!BM62,0,-MIN($F59-1,COLUMN(AY59)-1),1,MIN($F59,COLUMN(AY59))))/$F59)))))))</f>
        <v>0</v>
      </c>
      <c r="BI59" s="199">
        <f ca="1">IF('2.1 Kraftwerk allgemein'!$F$15&lt;'1.1 Allgemein'!$I$22,
IF(OR(ISNUMBER($D59)=FALSE,$F59=""),"",
IF(AND('2.5 CAPEX'!$L62&lt;&gt;"x",'2.5 CAPEX'!$M62&lt;&gt;"x"),0,
IF($F59=0,0,
IF(BI$4&lt;'2.1 Kraftwerk allgemein'!$F$16,0,
IF(BI$4='2.1 Kraftwerk allgemein'!$F$16,'2.5 CAPEX'!$J62/$F59,
IF(BI$4&lt;'2.1 Kraftwerk allgemein'!$F$16+$F59,
('2.5 CAPEX'!$J62+SUM(OFFSET('2.5 CAPEX'!BN62,0,-MIN(MAX($F59-1-('2.1 Kraftwerk allgemein'!$F$16-'2.1 Kraftwerk allgemein'!$F$15+1),0),COLUMN(AZ59)-1-('2.1 Kraftwerk allgemein'!$F$16-'2.1 Kraftwerk allgemein'!$F$15+1)),1,MIN(MAX($F59-('2.1 Kraftwerk allgemein'!$F$16-'2.1 Kraftwerk allgemein'!$F$15+1),1),COLUMN(AZ59)-('2.1 Kraftwerk allgemein'!$F$16-'2.1 Kraftwerk allgemein'!$F$15+1)))))/$F59,
SUM(OFFSET('2.5 CAPEX'!BN62,0,-MIN($F59-1,COLUMN(AZ59)-1),1,MIN($F59,COLUMN(AZ59))))/$F59)))))),
IF(OR(ISNUMBER($D59)=FALSE,$F59=""),"",
IF(AND('2.5 CAPEX'!$L62&lt;&gt;"x",'2.5 CAPEX'!$M62&lt;&gt;"x"),0,
IF($F59=0,0,
IF(BI$4&lt;'2.1 Kraftwerk allgemein'!$F$16,0,
IF(BI$4='2.1 Kraftwerk allgemein'!$F$16,'2.5 CAPEX'!$J62/$F59,
IF(BI$4&lt;'2.1 Kraftwerk allgemein'!$F$16+$F59,
('2.5 CAPEX'!$J62+SUM(OFFSET('2.5 CAPEX'!BN62,0,-MIN(MAX($F59-1-('2.1 Kraftwerk allgemein'!$F$16-'1.1 Allgemein'!$I$22+1),0),COLUMN(AZ59)-1-('2.1 Kraftwerk allgemein'!$F$16-'1.1 Allgemein'!$I$22+1)),1,MIN(MAX($F59-('2.1 Kraftwerk allgemein'!$F$16-'1.1 Allgemein'!$I$22+1),1),COLUMN(AZ59)-('2.1 Kraftwerk allgemein'!$F$16-'1.1 Allgemein'!$I$22+1)))))/$F59,
SUM(OFFSET('2.5 CAPEX'!BN62,0,-MIN($F59-1,COLUMN(AZ59)-1),1,MIN($F59,COLUMN(AZ59))))/$F59)))))))</f>
        <v>0</v>
      </c>
      <c r="BJ59" s="199">
        <f ca="1">IF('2.1 Kraftwerk allgemein'!$F$15&lt;'1.1 Allgemein'!$I$22,
IF(OR(ISNUMBER($D59)=FALSE,$F59=""),"",
IF(AND('2.5 CAPEX'!$L62&lt;&gt;"x",'2.5 CAPEX'!$M62&lt;&gt;"x"),0,
IF($F59=0,0,
IF(BJ$4&lt;'2.1 Kraftwerk allgemein'!$F$16,0,
IF(BJ$4='2.1 Kraftwerk allgemein'!$F$16,'2.5 CAPEX'!$J62/$F59,
IF(BJ$4&lt;'2.1 Kraftwerk allgemein'!$F$16+$F59,
('2.5 CAPEX'!$J62+SUM(OFFSET('2.5 CAPEX'!BO62,0,-MIN(MAX($F59-1-('2.1 Kraftwerk allgemein'!$F$16-'2.1 Kraftwerk allgemein'!$F$15+1),0),COLUMN(BA59)-1-('2.1 Kraftwerk allgemein'!$F$16-'2.1 Kraftwerk allgemein'!$F$15+1)),1,MIN(MAX($F59-('2.1 Kraftwerk allgemein'!$F$16-'2.1 Kraftwerk allgemein'!$F$15+1),1),COLUMN(BA59)-('2.1 Kraftwerk allgemein'!$F$16-'2.1 Kraftwerk allgemein'!$F$15+1)))))/$F59,
SUM(OFFSET('2.5 CAPEX'!BO62,0,-MIN($F59-1,COLUMN(BA59)-1),1,MIN($F59,COLUMN(BA59))))/$F59)))))),
IF(OR(ISNUMBER($D59)=FALSE,$F59=""),"",
IF(AND('2.5 CAPEX'!$L62&lt;&gt;"x",'2.5 CAPEX'!$M62&lt;&gt;"x"),0,
IF($F59=0,0,
IF(BJ$4&lt;'2.1 Kraftwerk allgemein'!$F$16,0,
IF(BJ$4='2.1 Kraftwerk allgemein'!$F$16,'2.5 CAPEX'!$J62/$F59,
IF(BJ$4&lt;'2.1 Kraftwerk allgemein'!$F$16+$F59,
('2.5 CAPEX'!$J62+SUM(OFFSET('2.5 CAPEX'!BO62,0,-MIN(MAX($F59-1-('2.1 Kraftwerk allgemein'!$F$16-'1.1 Allgemein'!$I$22+1),0),COLUMN(BA59)-1-('2.1 Kraftwerk allgemein'!$F$16-'1.1 Allgemein'!$I$22+1)),1,MIN(MAX($F59-('2.1 Kraftwerk allgemein'!$F$16-'1.1 Allgemein'!$I$22+1),1),COLUMN(BA59)-('2.1 Kraftwerk allgemein'!$F$16-'1.1 Allgemein'!$I$22+1)))))/$F59,
SUM(OFFSET('2.5 CAPEX'!BO62,0,-MIN($F59-1,COLUMN(BA59)-1),1,MIN($F59,COLUMN(BA59))))/$F59)))))))</f>
        <v>0</v>
      </c>
      <c r="BK59" s="199">
        <f ca="1">IF('2.1 Kraftwerk allgemein'!$F$15&lt;'1.1 Allgemein'!$I$22,
IF(OR(ISNUMBER($D59)=FALSE,$F59=""),"",
IF(AND('2.5 CAPEX'!$L62&lt;&gt;"x",'2.5 CAPEX'!$M62&lt;&gt;"x"),0,
IF($F59=0,0,
IF(BK$4&lt;'2.1 Kraftwerk allgemein'!$F$16,0,
IF(BK$4='2.1 Kraftwerk allgemein'!$F$16,'2.5 CAPEX'!$J62/$F59,
IF(BK$4&lt;'2.1 Kraftwerk allgemein'!$F$16+$F59,
('2.5 CAPEX'!$J62+SUM(OFFSET('2.5 CAPEX'!BP62,0,-MIN(MAX($F59-1-('2.1 Kraftwerk allgemein'!$F$16-'2.1 Kraftwerk allgemein'!$F$15+1),0),COLUMN(BB59)-1-('2.1 Kraftwerk allgemein'!$F$16-'2.1 Kraftwerk allgemein'!$F$15+1)),1,MIN(MAX($F59-('2.1 Kraftwerk allgemein'!$F$16-'2.1 Kraftwerk allgemein'!$F$15+1),1),COLUMN(BB59)-('2.1 Kraftwerk allgemein'!$F$16-'2.1 Kraftwerk allgemein'!$F$15+1)))))/$F59,
SUM(OFFSET('2.5 CAPEX'!BP62,0,-MIN($F59-1,COLUMN(BB59)-1),1,MIN($F59,COLUMN(BB59))))/$F59)))))),
IF(OR(ISNUMBER($D59)=FALSE,$F59=""),"",
IF(AND('2.5 CAPEX'!$L62&lt;&gt;"x",'2.5 CAPEX'!$M62&lt;&gt;"x"),0,
IF($F59=0,0,
IF(BK$4&lt;'2.1 Kraftwerk allgemein'!$F$16,0,
IF(BK$4='2.1 Kraftwerk allgemein'!$F$16,'2.5 CAPEX'!$J62/$F59,
IF(BK$4&lt;'2.1 Kraftwerk allgemein'!$F$16+$F59,
('2.5 CAPEX'!$J62+SUM(OFFSET('2.5 CAPEX'!BP62,0,-MIN(MAX($F59-1-('2.1 Kraftwerk allgemein'!$F$16-'1.1 Allgemein'!$I$22+1),0),COLUMN(BB59)-1-('2.1 Kraftwerk allgemein'!$F$16-'1.1 Allgemein'!$I$22+1)),1,MIN(MAX($F59-('2.1 Kraftwerk allgemein'!$F$16-'1.1 Allgemein'!$I$22+1),1),COLUMN(BB59)-('2.1 Kraftwerk allgemein'!$F$16-'1.1 Allgemein'!$I$22+1)))))/$F59,
SUM(OFFSET('2.5 CAPEX'!BP62,0,-MIN($F59-1,COLUMN(BB59)-1),1,MIN($F59,COLUMN(BB59))))/$F59)))))))</f>
        <v>0</v>
      </c>
      <c r="BL59" s="199">
        <f ca="1">IF('2.1 Kraftwerk allgemein'!$F$15&lt;'1.1 Allgemein'!$I$22,
IF(OR(ISNUMBER($D59)=FALSE,$F59=""),"",
IF(AND('2.5 CAPEX'!$L62&lt;&gt;"x",'2.5 CAPEX'!$M62&lt;&gt;"x"),0,
IF($F59=0,0,
IF(BL$4&lt;'2.1 Kraftwerk allgemein'!$F$16,0,
IF(BL$4='2.1 Kraftwerk allgemein'!$F$16,'2.5 CAPEX'!$J62/$F59,
IF(BL$4&lt;'2.1 Kraftwerk allgemein'!$F$16+$F59,
('2.5 CAPEX'!$J62+SUM(OFFSET('2.5 CAPEX'!BQ62,0,-MIN(MAX($F59-1-('2.1 Kraftwerk allgemein'!$F$16-'2.1 Kraftwerk allgemein'!$F$15+1),0),COLUMN(BC59)-1-('2.1 Kraftwerk allgemein'!$F$16-'2.1 Kraftwerk allgemein'!$F$15+1)),1,MIN(MAX($F59-('2.1 Kraftwerk allgemein'!$F$16-'2.1 Kraftwerk allgemein'!$F$15+1),1),COLUMN(BC59)-('2.1 Kraftwerk allgemein'!$F$16-'2.1 Kraftwerk allgemein'!$F$15+1)))))/$F59,
SUM(OFFSET('2.5 CAPEX'!BQ62,0,-MIN($F59-1,COLUMN(BC59)-1),1,MIN($F59,COLUMN(BC59))))/$F59)))))),
IF(OR(ISNUMBER($D59)=FALSE,$F59=""),"",
IF(AND('2.5 CAPEX'!$L62&lt;&gt;"x",'2.5 CAPEX'!$M62&lt;&gt;"x"),0,
IF($F59=0,0,
IF(BL$4&lt;'2.1 Kraftwerk allgemein'!$F$16,0,
IF(BL$4='2.1 Kraftwerk allgemein'!$F$16,'2.5 CAPEX'!$J62/$F59,
IF(BL$4&lt;'2.1 Kraftwerk allgemein'!$F$16+$F59,
('2.5 CAPEX'!$J62+SUM(OFFSET('2.5 CAPEX'!BQ62,0,-MIN(MAX($F59-1-('2.1 Kraftwerk allgemein'!$F$16-'1.1 Allgemein'!$I$22+1),0),COLUMN(BC59)-1-('2.1 Kraftwerk allgemein'!$F$16-'1.1 Allgemein'!$I$22+1)),1,MIN(MAX($F59-('2.1 Kraftwerk allgemein'!$F$16-'1.1 Allgemein'!$I$22+1),1),COLUMN(BC59)-('2.1 Kraftwerk allgemein'!$F$16-'1.1 Allgemein'!$I$22+1)))))/$F59,
SUM(OFFSET('2.5 CAPEX'!BQ62,0,-MIN($F59-1,COLUMN(BC59)-1),1,MIN($F59,COLUMN(BC59))))/$F59)))))))</f>
        <v>0</v>
      </c>
      <c r="BM59" s="199">
        <f ca="1">IF('2.1 Kraftwerk allgemein'!$F$15&lt;'1.1 Allgemein'!$I$22,
IF(OR(ISNUMBER($D59)=FALSE,$F59=""),"",
IF(AND('2.5 CAPEX'!$L62&lt;&gt;"x",'2.5 CAPEX'!$M62&lt;&gt;"x"),0,
IF($F59=0,0,
IF(BM$4&lt;'2.1 Kraftwerk allgemein'!$F$16,0,
IF(BM$4='2.1 Kraftwerk allgemein'!$F$16,'2.5 CAPEX'!$J62/$F59,
IF(BM$4&lt;'2.1 Kraftwerk allgemein'!$F$16+$F59,
('2.5 CAPEX'!$J62+SUM(OFFSET('2.5 CAPEX'!BR62,0,-MIN(MAX($F59-1-('2.1 Kraftwerk allgemein'!$F$16-'2.1 Kraftwerk allgemein'!$F$15+1),0),COLUMN(BD59)-1-('2.1 Kraftwerk allgemein'!$F$16-'2.1 Kraftwerk allgemein'!$F$15+1)),1,MIN(MAX($F59-('2.1 Kraftwerk allgemein'!$F$16-'2.1 Kraftwerk allgemein'!$F$15+1),1),COLUMN(BD59)-('2.1 Kraftwerk allgemein'!$F$16-'2.1 Kraftwerk allgemein'!$F$15+1)))))/$F59,
SUM(OFFSET('2.5 CAPEX'!BR62,0,-MIN($F59-1,COLUMN(BD59)-1),1,MIN($F59,COLUMN(BD59))))/$F59)))))),
IF(OR(ISNUMBER($D59)=FALSE,$F59=""),"",
IF(AND('2.5 CAPEX'!$L62&lt;&gt;"x",'2.5 CAPEX'!$M62&lt;&gt;"x"),0,
IF($F59=0,0,
IF(BM$4&lt;'2.1 Kraftwerk allgemein'!$F$16,0,
IF(BM$4='2.1 Kraftwerk allgemein'!$F$16,'2.5 CAPEX'!$J62/$F59,
IF(BM$4&lt;'2.1 Kraftwerk allgemein'!$F$16+$F59,
('2.5 CAPEX'!$J62+SUM(OFFSET('2.5 CAPEX'!BR62,0,-MIN(MAX($F59-1-('2.1 Kraftwerk allgemein'!$F$16-'1.1 Allgemein'!$I$22+1),0),COLUMN(BD59)-1-('2.1 Kraftwerk allgemein'!$F$16-'1.1 Allgemein'!$I$22+1)),1,MIN(MAX($F59-('2.1 Kraftwerk allgemein'!$F$16-'1.1 Allgemein'!$I$22+1),1),COLUMN(BD59)-('2.1 Kraftwerk allgemein'!$F$16-'1.1 Allgemein'!$I$22+1)))))/$F59,
SUM(OFFSET('2.5 CAPEX'!BR62,0,-MIN($F59-1,COLUMN(BD59)-1),1,MIN($F59,COLUMN(BD59))))/$F59)))))))</f>
        <v>0</v>
      </c>
      <c r="BN59" s="199">
        <f ca="1">IF('2.1 Kraftwerk allgemein'!$F$15&lt;'1.1 Allgemein'!$I$22,
IF(OR(ISNUMBER($D59)=FALSE,$F59=""),"",
IF(AND('2.5 CAPEX'!$L62&lt;&gt;"x",'2.5 CAPEX'!$M62&lt;&gt;"x"),0,
IF($F59=0,0,
IF(BN$4&lt;'2.1 Kraftwerk allgemein'!$F$16,0,
IF(BN$4='2.1 Kraftwerk allgemein'!$F$16,'2.5 CAPEX'!$J62/$F59,
IF(BN$4&lt;'2.1 Kraftwerk allgemein'!$F$16+$F59,
('2.5 CAPEX'!$J62+SUM(OFFSET('2.5 CAPEX'!BS62,0,-MIN(MAX($F59-1-('2.1 Kraftwerk allgemein'!$F$16-'2.1 Kraftwerk allgemein'!$F$15+1),0),COLUMN(BE59)-1-('2.1 Kraftwerk allgemein'!$F$16-'2.1 Kraftwerk allgemein'!$F$15+1)),1,MIN(MAX($F59-('2.1 Kraftwerk allgemein'!$F$16-'2.1 Kraftwerk allgemein'!$F$15+1),1),COLUMN(BE59)-('2.1 Kraftwerk allgemein'!$F$16-'2.1 Kraftwerk allgemein'!$F$15+1)))))/$F59,
SUM(OFFSET('2.5 CAPEX'!BS62,0,-MIN($F59-1,COLUMN(BE59)-1),1,MIN($F59,COLUMN(BE59))))/$F59)))))),
IF(OR(ISNUMBER($D59)=FALSE,$F59=""),"",
IF(AND('2.5 CAPEX'!$L62&lt;&gt;"x",'2.5 CAPEX'!$M62&lt;&gt;"x"),0,
IF($F59=0,0,
IF(BN$4&lt;'2.1 Kraftwerk allgemein'!$F$16,0,
IF(BN$4='2.1 Kraftwerk allgemein'!$F$16,'2.5 CAPEX'!$J62/$F59,
IF(BN$4&lt;'2.1 Kraftwerk allgemein'!$F$16+$F59,
('2.5 CAPEX'!$J62+SUM(OFFSET('2.5 CAPEX'!BS62,0,-MIN(MAX($F59-1-('2.1 Kraftwerk allgemein'!$F$16-'1.1 Allgemein'!$I$22+1),0),COLUMN(BE59)-1-('2.1 Kraftwerk allgemein'!$F$16-'1.1 Allgemein'!$I$22+1)),1,MIN(MAX($F59-('2.1 Kraftwerk allgemein'!$F$16-'1.1 Allgemein'!$I$22+1),1),COLUMN(BE59)-('2.1 Kraftwerk allgemein'!$F$16-'1.1 Allgemein'!$I$22+1)))))/$F59,
SUM(OFFSET('2.5 CAPEX'!BS62,0,-MIN($F59-1,COLUMN(BE59)-1),1,MIN($F59,COLUMN(BE59))))/$F59)))))))</f>
        <v>0</v>
      </c>
      <c r="BO59" s="199">
        <f ca="1">IF('2.1 Kraftwerk allgemein'!$F$15&lt;'1.1 Allgemein'!$I$22,
IF(OR(ISNUMBER($D59)=FALSE,$F59=""),"",
IF(AND('2.5 CAPEX'!$L62&lt;&gt;"x",'2.5 CAPEX'!$M62&lt;&gt;"x"),0,
IF($F59=0,0,
IF(BO$4&lt;'2.1 Kraftwerk allgemein'!$F$16,0,
IF(BO$4='2.1 Kraftwerk allgemein'!$F$16,'2.5 CAPEX'!$J62/$F59,
IF(BO$4&lt;'2.1 Kraftwerk allgemein'!$F$16+$F59,
('2.5 CAPEX'!$J62+SUM(OFFSET('2.5 CAPEX'!BT62,0,-MIN(MAX($F59-1-('2.1 Kraftwerk allgemein'!$F$16-'2.1 Kraftwerk allgemein'!$F$15+1),0),COLUMN(BF59)-1-('2.1 Kraftwerk allgemein'!$F$16-'2.1 Kraftwerk allgemein'!$F$15+1)),1,MIN(MAX($F59-('2.1 Kraftwerk allgemein'!$F$16-'2.1 Kraftwerk allgemein'!$F$15+1),1),COLUMN(BF59)-('2.1 Kraftwerk allgemein'!$F$16-'2.1 Kraftwerk allgemein'!$F$15+1)))))/$F59,
SUM(OFFSET('2.5 CAPEX'!BT62,0,-MIN($F59-1,COLUMN(BF59)-1),1,MIN($F59,COLUMN(BF59))))/$F59)))))),
IF(OR(ISNUMBER($D59)=FALSE,$F59=""),"",
IF(AND('2.5 CAPEX'!$L62&lt;&gt;"x",'2.5 CAPEX'!$M62&lt;&gt;"x"),0,
IF($F59=0,0,
IF(BO$4&lt;'2.1 Kraftwerk allgemein'!$F$16,0,
IF(BO$4='2.1 Kraftwerk allgemein'!$F$16,'2.5 CAPEX'!$J62/$F59,
IF(BO$4&lt;'2.1 Kraftwerk allgemein'!$F$16+$F59,
('2.5 CAPEX'!$J62+SUM(OFFSET('2.5 CAPEX'!BT62,0,-MIN(MAX($F59-1-('2.1 Kraftwerk allgemein'!$F$16-'1.1 Allgemein'!$I$22+1),0),COLUMN(BF59)-1-('2.1 Kraftwerk allgemein'!$F$16-'1.1 Allgemein'!$I$22+1)),1,MIN(MAX($F59-('2.1 Kraftwerk allgemein'!$F$16-'1.1 Allgemein'!$I$22+1),1),COLUMN(BF59)-('2.1 Kraftwerk allgemein'!$F$16-'1.1 Allgemein'!$I$22+1)))))/$F59,
SUM(OFFSET('2.5 CAPEX'!BT62,0,-MIN($F59-1,COLUMN(BF59)-1),1,MIN($F59,COLUMN(BF59))))/$F59)))))))</f>
        <v>0</v>
      </c>
      <c r="BP59" s="199">
        <f ca="1">IF('2.1 Kraftwerk allgemein'!$F$15&lt;'1.1 Allgemein'!$I$22,
IF(OR(ISNUMBER($D59)=FALSE,$F59=""),"",
IF(AND('2.5 CAPEX'!$L62&lt;&gt;"x",'2.5 CAPEX'!$M62&lt;&gt;"x"),0,
IF($F59=0,0,
IF(BP$4&lt;'2.1 Kraftwerk allgemein'!$F$16,0,
IF(BP$4='2.1 Kraftwerk allgemein'!$F$16,'2.5 CAPEX'!$J62/$F59,
IF(BP$4&lt;'2.1 Kraftwerk allgemein'!$F$16+$F59,
('2.5 CAPEX'!$J62+SUM(OFFSET('2.5 CAPEX'!BU62,0,-MIN(MAX($F59-1-('2.1 Kraftwerk allgemein'!$F$16-'2.1 Kraftwerk allgemein'!$F$15+1),0),COLUMN(BG59)-1-('2.1 Kraftwerk allgemein'!$F$16-'2.1 Kraftwerk allgemein'!$F$15+1)),1,MIN(MAX($F59-('2.1 Kraftwerk allgemein'!$F$16-'2.1 Kraftwerk allgemein'!$F$15+1),1),COLUMN(BG59)-('2.1 Kraftwerk allgemein'!$F$16-'2.1 Kraftwerk allgemein'!$F$15+1)))))/$F59,
SUM(OFFSET('2.5 CAPEX'!BU62,0,-MIN($F59-1,COLUMN(BG59)-1),1,MIN($F59,COLUMN(BG59))))/$F59)))))),
IF(OR(ISNUMBER($D59)=FALSE,$F59=""),"",
IF(AND('2.5 CAPEX'!$L62&lt;&gt;"x",'2.5 CAPEX'!$M62&lt;&gt;"x"),0,
IF($F59=0,0,
IF(BP$4&lt;'2.1 Kraftwerk allgemein'!$F$16,0,
IF(BP$4='2.1 Kraftwerk allgemein'!$F$16,'2.5 CAPEX'!$J62/$F59,
IF(BP$4&lt;'2.1 Kraftwerk allgemein'!$F$16+$F59,
('2.5 CAPEX'!$J62+SUM(OFFSET('2.5 CAPEX'!BU62,0,-MIN(MAX($F59-1-('2.1 Kraftwerk allgemein'!$F$16-'1.1 Allgemein'!$I$22+1),0),COLUMN(BG59)-1-('2.1 Kraftwerk allgemein'!$F$16-'1.1 Allgemein'!$I$22+1)),1,MIN(MAX($F59-('2.1 Kraftwerk allgemein'!$F$16-'1.1 Allgemein'!$I$22+1),1),COLUMN(BG59)-('2.1 Kraftwerk allgemein'!$F$16-'1.1 Allgemein'!$I$22+1)))))/$F59,
SUM(OFFSET('2.5 CAPEX'!BU62,0,-MIN($F59-1,COLUMN(BG59)-1),1,MIN($F59,COLUMN(BG59))))/$F59)))))))</f>
        <v>0</v>
      </c>
      <c r="BQ59" s="199">
        <f ca="1">IF('2.1 Kraftwerk allgemein'!$F$15&lt;'1.1 Allgemein'!$I$22,
IF(OR(ISNUMBER($D59)=FALSE,$F59=""),"",
IF(AND('2.5 CAPEX'!$L62&lt;&gt;"x",'2.5 CAPEX'!$M62&lt;&gt;"x"),0,
IF($F59=0,0,
IF(BQ$4&lt;'2.1 Kraftwerk allgemein'!$F$16,0,
IF(BQ$4='2.1 Kraftwerk allgemein'!$F$16,'2.5 CAPEX'!$J62/$F59,
IF(BQ$4&lt;'2.1 Kraftwerk allgemein'!$F$16+$F59,
('2.5 CAPEX'!$J62+SUM(OFFSET('2.5 CAPEX'!BV62,0,-MIN(MAX($F59-1-('2.1 Kraftwerk allgemein'!$F$16-'2.1 Kraftwerk allgemein'!$F$15+1),0),COLUMN(BH59)-1-('2.1 Kraftwerk allgemein'!$F$16-'2.1 Kraftwerk allgemein'!$F$15+1)),1,MIN(MAX($F59-('2.1 Kraftwerk allgemein'!$F$16-'2.1 Kraftwerk allgemein'!$F$15+1),1),COLUMN(BH59)-('2.1 Kraftwerk allgemein'!$F$16-'2.1 Kraftwerk allgemein'!$F$15+1)))))/$F59,
SUM(OFFSET('2.5 CAPEX'!BV62,0,-MIN($F59-1,COLUMN(BH59)-1),1,MIN($F59,COLUMN(BH59))))/$F59)))))),
IF(OR(ISNUMBER($D59)=FALSE,$F59=""),"",
IF(AND('2.5 CAPEX'!$L62&lt;&gt;"x",'2.5 CAPEX'!$M62&lt;&gt;"x"),0,
IF($F59=0,0,
IF(BQ$4&lt;'2.1 Kraftwerk allgemein'!$F$16,0,
IF(BQ$4='2.1 Kraftwerk allgemein'!$F$16,'2.5 CAPEX'!$J62/$F59,
IF(BQ$4&lt;'2.1 Kraftwerk allgemein'!$F$16+$F59,
('2.5 CAPEX'!$J62+SUM(OFFSET('2.5 CAPEX'!BV62,0,-MIN(MAX($F59-1-('2.1 Kraftwerk allgemein'!$F$16-'1.1 Allgemein'!$I$22+1),0),COLUMN(BH59)-1-('2.1 Kraftwerk allgemein'!$F$16-'1.1 Allgemein'!$I$22+1)),1,MIN(MAX($F59-('2.1 Kraftwerk allgemein'!$F$16-'1.1 Allgemein'!$I$22+1),1),COLUMN(BH59)-('2.1 Kraftwerk allgemein'!$F$16-'1.1 Allgemein'!$I$22+1)))))/$F59,
SUM(OFFSET('2.5 CAPEX'!BV62,0,-MIN($F59-1,COLUMN(BH59)-1),1,MIN($F59,COLUMN(BH59))))/$F59)))))))</f>
        <v>0</v>
      </c>
      <c r="BR59" s="199">
        <f ca="1">IF('2.1 Kraftwerk allgemein'!$F$15&lt;'1.1 Allgemein'!$I$22,
IF(OR(ISNUMBER($D59)=FALSE,$F59=""),"",
IF(AND('2.5 CAPEX'!$L62&lt;&gt;"x",'2.5 CAPEX'!$M62&lt;&gt;"x"),0,
IF($F59=0,0,
IF(BR$4&lt;'2.1 Kraftwerk allgemein'!$F$16,0,
IF(BR$4='2.1 Kraftwerk allgemein'!$F$16,'2.5 CAPEX'!$J62/$F59,
IF(BR$4&lt;'2.1 Kraftwerk allgemein'!$F$16+$F59,
('2.5 CAPEX'!$J62+SUM(OFFSET('2.5 CAPEX'!BW62,0,-MIN(MAX($F59-1-('2.1 Kraftwerk allgemein'!$F$16-'2.1 Kraftwerk allgemein'!$F$15+1),0),COLUMN(BI59)-1-('2.1 Kraftwerk allgemein'!$F$16-'2.1 Kraftwerk allgemein'!$F$15+1)),1,MIN(MAX($F59-('2.1 Kraftwerk allgemein'!$F$16-'2.1 Kraftwerk allgemein'!$F$15+1),1),COLUMN(BI59)-('2.1 Kraftwerk allgemein'!$F$16-'2.1 Kraftwerk allgemein'!$F$15+1)))))/$F59,
SUM(OFFSET('2.5 CAPEX'!BW62,0,-MIN($F59-1,COLUMN(BI59)-1),1,MIN($F59,COLUMN(BI59))))/$F59)))))),
IF(OR(ISNUMBER($D59)=FALSE,$F59=""),"",
IF(AND('2.5 CAPEX'!$L62&lt;&gt;"x",'2.5 CAPEX'!$M62&lt;&gt;"x"),0,
IF($F59=0,0,
IF(BR$4&lt;'2.1 Kraftwerk allgemein'!$F$16,0,
IF(BR$4='2.1 Kraftwerk allgemein'!$F$16,'2.5 CAPEX'!$J62/$F59,
IF(BR$4&lt;'2.1 Kraftwerk allgemein'!$F$16+$F59,
('2.5 CAPEX'!$J62+SUM(OFFSET('2.5 CAPEX'!BW62,0,-MIN(MAX($F59-1-('2.1 Kraftwerk allgemein'!$F$16-'1.1 Allgemein'!$I$22+1),0),COLUMN(BI59)-1-('2.1 Kraftwerk allgemein'!$F$16-'1.1 Allgemein'!$I$22+1)),1,MIN(MAX($F59-('2.1 Kraftwerk allgemein'!$F$16-'1.1 Allgemein'!$I$22+1),1),COLUMN(BI59)-('2.1 Kraftwerk allgemein'!$F$16-'1.1 Allgemein'!$I$22+1)))))/$F59,
SUM(OFFSET('2.5 CAPEX'!BW62,0,-MIN($F59-1,COLUMN(BI59)-1),1,MIN($F59,COLUMN(BI59))))/$F59)))))))</f>
        <v>0</v>
      </c>
      <c r="BS59" s="199">
        <f ca="1">IF('2.1 Kraftwerk allgemein'!$F$15&lt;'1.1 Allgemein'!$I$22,
IF(OR(ISNUMBER($D59)=FALSE,$F59=""),"",
IF(AND('2.5 CAPEX'!$L62&lt;&gt;"x",'2.5 CAPEX'!$M62&lt;&gt;"x"),0,
IF($F59=0,0,
IF(BS$4&lt;'2.1 Kraftwerk allgemein'!$F$16,0,
IF(BS$4='2.1 Kraftwerk allgemein'!$F$16,'2.5 CAPEX'!$J62/$F59,
IF(BS$4&lt;'2.1 Kraftwerk allgemein'!$F$16+$F59,
('2.5 CAPEX'!$J62+SUM(OFFSET('2.5 CAPEX'!BX62,0,-MIN(MAX($F59-1-('2.1 Kraftwerk allgemein'!$F$16-'2.1 Kraftwerk allgemein'!$F$15+1),0),COLUMN(BJ59)-1-('2.1 Kraftwerk allgemein'!$F$16-'2.1 Kraftwerk allgemein'!$F$15+1)),1,MIN(MAX($F59-('2.1 Kraftwerk allgemein'!$F$16-'2.1 Kraftwerk allgemein'!$F$15+1),1),COLUMN(BJ59)-('2.1 Kraftwerk allgemein'!$F$16-'2.1 Kraftwerk allgemein'!$F$15+1)))))/$F59,
SUM(OFFSET('2.5 CAPEX'!BX62,0,-MIN($F59-1,COLUMN(BJ59)-1),1,MIN($F59,COLUMN(BJ59))))/$F59)))))),
IF(OR(ISNUMBER($D59)=FALSE,$F59=""),"",
IF(AND('2.5 CAPEX'!$L62&lt;&gt;"x",'2.5 CAPEX'!$M62&lt;&gt;"x"),0,
IF($F59=0,0,
IF(BS$4&lt;'2.1 Kraftwerk allgemein'!$F$16,0,
IF(BS$4='2.1 Kraftwerk allgemein'!$F$16,'2.5 CAPEX'!$J62/$F59,
IF(BS$4&lt;'2.1 Kraftwerk allgemein'!$F$16+$F59,
('2.5 CAPEX'!$J62+SUM(OFFSET('2.5 CAPEX'!BX62,0,-MIN(MAX($F59-1-('2.1 Kraftwerk allgemein'!$F$16-'1.1 Allgemein'!$I$22+1),0),COLUMN(BJ59)-1-('2.1 Kraftwerk allgemein'!$F$16-'1.1 Allgemein'!$I$22+1)),1,MIN(MAX($F59-('2.1 Kraftwerk allgemein'!$F$16-'1.1 Allgemein'!$I$22+1),1),COLUMN(BJ59)-('2.1 Kraftwerk allgemein'!$F$16-'1.1 Allgemein'!$I$22+1)))))/$F59,
SUM(OFFSET('2.5 CAPEX'!BX62,0,-MIN($F59-1,COLUMN(BJ59)-1),1,MIN($F59,COLUMN(BJ59))))/$F59)))))))</f>
        <v>0</v>
      </c>
      <c r="BT59" s="199">
        <f ca="1">IF('2.1 Kraftwerk allgemein'!$F$15&lt;'1.1 Allgemein'!$I$22,
IF(OR(ISNUMBER($D59)=FALSE,$F59=""),"",
IF(AND('2.5 CAPEX'!$L62&lt;&gt;"x",'2.5 CAPEX'!$M62&lt;&gt;"x"),0,
IF($F59=0,0,
IF(BT$4&lt;'2.1 Kraftwerk allgemein'!$F$16,0,
IF(BT$4='2.1 Kraftwerk allgemein'!$F$16,'2.5 CAPEX'!$J62/$F59,
IF(BT$4&lt;'2.1 Kraftwerk allgemein'!$F$16+$F59,
('2.5 CAPEX'!$J62+SUM(OFFSET('2.5 CAPEX'!BY62,0,-MIN(MAX($F59-1-('2.1 Kraftwerk allgemein'!$F$16-'2.1 Kraftwerk allgemein'!$F$15+1),0),COLUMN(BK59)-1-('2.1 Kraftwerk allgemein'!$F$16-'2.1 Kraftwerk allgemein'!$F$15+1)),1,MIN(MAX($F59-('2.1 Kraftwerk allgemein'!$F$16-'2.1 Kraftwerk allgemein'!$F$15+1),1),COLUMN(BK59)-('2.1 Kraftwerk allgemein'!$F$16-'2.1 Kraftwerk allgemein'!$F$15+1)))))/$F59,
SUM(OFFSET('2.5 CAPEX'!BY62,0,-MIN($F59-1,COLUMN(BK59)-1),1,MIN($F59,COLUMN(BK59))))/$F59)))))),
IF(OR(ISNUMBER($D59)=FALSE,$F59=""),"",
IF(AND('2.5 CAPEX'!$L62&lt;&gt;"x",'2.5 CAPEX'!$M62&lt;&gt;"x"),0,
IF($F59=0,0,
IF(BT$4&lt;'2.1 Kraftwerk allgemein'!$F$16,0,
IF(BT$4='2.1 Kraftwerk allgemein'!$F$16,'2.5 CAPEX'!$J62/$F59,
IF(BT$4&lt;'2.1 Kraftwerk allgemein'!$F$16+$F59,
('2.5 CAPEX'!$J62+SUM(OFFSET('2.5 CAPEX'!BY62,0,-MIN(MAX($F59-1-('2.1 Kraftwerk allgemein'!$F$16-'1.1 Allgemein'!$I$22+1),0),COLUMN(BK59)-1-('2.1 Kraftwerk allgemein'!$F$16-'1.1 Allgemein'!$I$22+1)),1,MIN(MAX($F59-('2.1 Kraftwerk allgemein'!$F$16-'1.1 Allgemein'!$I$22+1),1),COLUMN(BK59)-('2.1 Kraftwerk allgemein'!$F$16-'1.1 Allgemein'!$I$22+1)))))/$F59,
SUM(OFFSET('2.5 CAPEX'!BY62,0,-MIN($F59-1,COLUMN(BK59)-1),1,MIN($F59,COLUMN(BK59))))/$F59)))))))</f>
        <v>0</v>
      </c>
      <c r="BU59" s="199">
        <f ca="1">IF('2.1 Kraftwerk allgemein'!$F$15&lt;'1.1 Allgemein'!$I$22,
IF(OR(ISNUMBER($D59)=FALSE,$F59=""),"",
IF(AND('2.5 CAPEX'!$L62&lt;&gt;"x",'2.5 CAPEX'!$M62&lt;&gt;"x"),0,
IF($F59=0,0,
IF(BU$4&lt;'2.1 Kraftwerk allgemein'!$F$16,0,
IF(BU$4='2.1 Kraftwerk allgemein'!$F$16,'2.5 CAPEX'!$J62/$F59,
IF(BU$4&lt;'2.1 Kraftwerk allgemein'!$F$16+$F59,
('2.5 CAPEX'!$J62+SUM(OFFSET('2.5 CAPEX'!BZ62,0,-MIN(MAX($F59-1-('2.1 Kraftwerk allgemein'!$F$16-'2.1 Kraftwerk allgemein'!$F$15+1),0),COLUMN(BL59)-1-('2.1 Kraftwerk allgemein'!$F$16-'2.1 Kraftwerk allgemein'!$F$15+1)),1,MIN(MAX($F59-('2.1 Kraftwerk allgemein'!$F$16-'2.1 Kraftwerk allgemein'!$F$15+1),1),COLUMN(BL59)-('2.1 Kraftwerk allgemein'!$F$16-'2.1 Kraftwerk allgemein'!$F$15+1)))))/$F59,
SUM(OFFSET('2.5 CAPEX'!BZ62,0,-MIN($F59-1,COLUMN(BL59)-1),1,MIN($F59,COLUMN(BL59))))/$F59)))))),
IF(OR(ISNUMBER($D59)=FALSE,$F59=""),"",
IF(AND('2.5 CAPEX'!$L62&lt;&gt;"x",'2.5 CAPEX'!$M62&lt;&gt;"x"),0,
IF($F59=0,0,
IF(BU$4&lt;'2.1 Kraftwerk allgemein'!$F$16,0,
IF(BU$4='2.1 Kraftwerk allgemein'!$F$16,'2.5 CAPEX'!$J62/$F59,
IF(BU$4&lt;'2.1 Kraftwerk allgemein'!$F$16+$F59,
('2.5 CAPEX'!$J62+SUM(OFFSET('2.5 CAPEX'!BZ62,0,-MIN(MAX($F59-1-('2.1 Kraftwerk allgemein'!$F$16-'1.1 Allgemein'!$I$22+1),0),COLUMN(BL59)-1-('2.1 Kraftwerk allgemein'!$F$16-'1.1 Allgemein'!$I$22+1)),1,MIN(MAX($F59-('2.1 Kraftwerk allgemein'!$F$16-'1.1 Allgemein'!$I$22+1),1),COLUMN(BL59)-('2.1 Kraftwerk allgemein'!$F$16-'1.1 Allgemein'!$I$22+1)))))/$F59,
SUM(OFFSET('2.5 CAPEX'!BZ62,0,-MIN($F59-1,COLUMN(BL59)-1),1,MIN($F59,COLUMN(BL59))))/$F59)))))))</f>
        <v>0</v>
      </c>
      <c r="BV59" s="199">
        <f ca="1">IF('2.1 Kraftwerk allgemein'!$F$15&lt;'1.1 Allgemein'!$I$22,
IF(OR(ISNUMBER($D59)=FALSE,$F59=""),"",
IF(AND('2.5 CAPEX'!$L62&lt;&gt;"x",'2.5 CAPEX'!$M62&lt;&gt;"x"),0,
IF($F59=0,0,
IF(BV$4&lt;'2.1 Kraftwerk allgemein'!$F$16,0,
IF(BV$4='2.1 Kraftwerk allgemein'!$F$16,'2.5 CAPEX'!$J62/$F59,
IF(BV$4&lt;'2.1 Kraftwerk allgemein'!$F$16+$F59,
('2.5 CAPEX'!$J62+SUM(OFFSET('2.5 CAPEX'!CA62,0,-MIN(MAX($F59-1-('2.1 Kraftwerk allgemein'!$F$16-'2.1 Kraftwerk allgemein'!$F$15+1),0),COLUMN(BM59)-1-('2.1 Kraftwerk allgemein'!$F$16-'2.1 Kraftwerk allgemein'!$F$15+1)),1,MIN(MAX($F59-('2.1 Kraftwerk allgemein'!$F$16-'2.1 Kraftwerk allgemein'!$F$15+1),1),COLUMN(BM59)-('2.1 Kraftwerk allgemein'!$F$16-'2.1 Kraftwerk allgemein'!$F$15+1)))))/$F59,
SUM(OFFSET('2.5 CAPEX'!CA62,0,-MIN($F59-1,COLUMN(BM59)-1),1,MIN($F59,COLUMN(BM59))))/$F59)))))),
IF(OR(ISNUMBER($D59)=FALSE,$F59=""),"",
IF(AND('2.5 CAPEX'!$L62&lt;&gt;"x",'2.5 CAPEX'!$M62&lt;&gt;"x"),0,
IF($F59=0,0,
IF(BV$4&lt;'2.1 Kraftwerk allgemein'!$F$16,0,
IF(BV$4='2.1 Kraftwerk allgemein'!$F$16,'2.5 CAPEX'!$J62/$F59,
IF(BV$4&lt;'2.1 Kraftwerk allgemein'!$F$16+$F59,
('2.5 CAPEX'!$J62+SUM(OFFSET('2.5 CAPEX'!CA62,0,-MIN(MAX($F59-1-('2.1 Kraftwerk allgemein'!$F$16-'1.1 Allgemein'!$I$22+1),0),COLUMN(BM59)-1-('2.1 Kraftwerk allgemein'!$F$16-'1.1 Allgemein'!$I$22+1)),1,MIN(MAX($F59-('2.1 Kraftwerk allgemein'!$F$16-'1.1 Allgemein'!$I$22+1),1),COLUMN(BM59)-('2.1 Kraftwerk allgemein'!$F$16-'1.1 Allgemein'!$I$22+1)))))/$F59,
SUM(OFFSET('2.5 CAPEX'!CA62,0,-MIN($F59-1,COLUMN(BM59)-1),1,MIN($F59,COLUMN(BM59))))/$F59)))))))</f>
        <v>0</v>
      </c>
      <c r="BW59" s="199">
        <f ca="1">IF('2.1 Kraftwerk allgemein'!$F$15&lt;'1.1 Allgemein'!$I$22,
IF(OR(ISNUMBER($D59)=FALSE,$F59=""),"",
IF(AND('2.5 CAPEX'!$L62&lt;&gt;"x",'2.5 CAPEX'!$M62&lt;&gt;"x"),0,
IF($F59=0,0,
IF(BW$4&lt;'2.1 Kraftwerk allgemein'!$F$16,0,
IF(BW$4='2.1 Kraftwerk allgemein'!$F$16,'2.5 CAPEX'!$J62/$F59,
IF(BW$4&lt;'2.1 Kraftwerk allgemein'!$F$16+$F59,
('2.5 CAPEX'!$J62+SUM(OFFSET('2.5 CAPEX'!CB62,0,-MIN(MAX($F59-1-('2.1 Kraftwerk allgemein'!$F$16-'2.1 Kraftwerk allgemein'!$F$15+1),0),COLUMN(BN59)-1-('2.1 Kraftwerk allgemein'!$F$16-'2.1 Kraftwerk allgemein'!$F$15+1)),1,MIN(MAX($F59-('2.1 Kraftwerk allgemein'!$F$16-'2.1 Kraftwerk allgemein'!$F$15+1),1),COLUMN(BN59)-('2.1 Kraftwerk allgemein'!$F$16-'2.1 Kraftwerk allgemein'!$F$15+1)))))/$F59,
SUM(OFFSET('2.5 CAPEX'!CB62,0,-MIN($F59-1,COLUMN(BN59)-1),1,MIN($F59,COLUMN(BN59))))/$F59)))))),
IF(OR(ISNUMBER($D59)=FALSE,$F59=""),"",
IF(AND('2.5 CAPEX'!$L62&lt;&gt;"x",'2.5 CAPEX'!$M62&lt;&gt;"x"),0,
IF($F59=0,0,
IF(BW$4&lt;'2.1 Kraftwerk allgemein'!$F$16,0,
IF(BW$4='2.1 Kraftwerk allgemein'!$F$16,'2.5 CAPEX'!$J62/$F59,
IF(BW$4&lt;'2.1 Kraftwerk allgemein'!$F$16+$F59,
('2.5 CAPEX'!$J62+SUM(OFFSET('2.5 CAPEX'!CB62,0,-MIN(MAX($F59-1-('2.1 Kraftwerk allgemein'!$F$16-'1.1 Allgemein'!$I$22+1),0),COLUMN(BN59)-1-('2.1 Kraftwerk allgemein'!$F$16-'1.1 Allgemein'!$I$22+1)),1,MIN(MAX($F59-('2.1 Kraftwerk allgemein'!$F$16-'1.1 Allgemein'!$I$22+1),1),COLUMN(BN59)-('2.1 Kraftwerk allgemein'!$F$16-'1.1 Allgemein'!$I$22+1)))))/$F59,
SUM(OFFSET('2.5 CAPEX'!CB62,0,-MIN($F59-1,COLUMN(BN59)-1),1,MIN($F59,COLUMN(BN59))))/$F59)))))))</f>
        <v>0</v>
      </c>
      <c r="BX59" s="199">
        <f ca="1">IF('2.1 Kraftwerk allgemein'!$F$15&lt;'1.1 Allgemein'!$I$22,
IF(OR(ISNUMBER($D59)=FALSE,$F59=""),"",
IF(AND('2.5 CAPEX'!$L62&lt;&gt;"x",'2.5 CAPEX'!$M62&lt;&gt;"x"),0,
IF($F59=0,0,
IF(BX$4&lt;'2.1 Kraftwerk allgemein'!$F$16,0,
IF(BX$4='2.1 Kraftwerk allgemein'!$F$16,'2.5 CAPEX'!$J62/$F59,
IF(BX$4&lt;'2.1 Kraftwerk allgemein'!$F$16+$F59,
('2.5 CAPEX'!$J62+SUM(OFFSET('2.5 CAPEX'!CC62,0,-MIN(MAX($F59-1-('2.1 Kraftwerk allgemein'!$F$16-'2.1 Kraftwerk allgemein'!$F$15+1),0),COLUMN(BO59)-1-('2.1 Kraftwerk allgemein'!$F$16-'2.1 Kraftwerk allgemein'!$F$15+1)),1,MIN(MAX($F59-('2.1 Kraftwerk allgemein'!$F$16-'2.1 Kraftwerk allgemein'!$F$15+1),1),COLUMN(BO59)-('2.1 Kraftwerk allgemein'!$F$16-'2.1 Kraftwerk allgemein'!$F$15+1)))))/$F59,
SUM(OFFSET('2.5 CAPEX'!CC62,0,-MIN($F59-1,COLUMN(BO59)-1),1,MIN($F59,COLUMN(BO59))))/$F59)))))),
IF(OR(ISNUMBER($D59)=FALSE,$F59=""),"",
IF(AND('2.5 CAPEX'!$L62&lt;&gt;"x",'2.5 CAPEX'!$M62&lt;&gt;"x"),0,
IF($F59=0,0,
IF(BX$4&lt;'2.1 Kraftwerk allgemein'!$F$16,0,
IF(BX$4='2.1 Kraftwerk allgemein'!$F$16,'2.5 CAPEX'!$J62/$F59,
IF(BX$4&lt;'2.1 Kraftwerk allgemein'!$F$16+$F59,
('2.5 CAPEX'!$J62+SUM(OFFSET('2.5 CAPEX'!CC62,0,-MIN(MAX($F59-1-('2.1 Kraftwerk allgemein'!$F$16-'1.1 Allgemein'!$I$22+1),0),COLUMN(BO59)-1-('2.1 Kraftwerk allgemein'!$F$16-'1.1 Allgemein'!$I$22+1)),1,MIN(MAX($F59-('2.1 Kraftwerk allgemein'!$F$16-'1.1 Allgemein'!$I$22+1),1),COLUMN(BO59)-('2.1 Kraftwerk allgemein'!$F$16-'1.1 Allgemein'!$I$22+1)))))/$F59,
SUM(OFFSET('2.5 CAPEX'!CC62,0,-MIN($F59-1,COLUMN(BO59)-1),1,MIN($F59,COLUMN(BO59))))/$F59)))))))</f>
        <v>0</v>
      </c>
      <c r="BY59" s="199">
        <f ca="1">IF('2.1 Kraftwerk allgemein'!$F$15&lt;'1.1 Allgemein'!$I$22,
IF(OR(ISNUMBER($D59)=FALSE,$F59=""),"",
IF(AND('2.5 CAPEX'!$L62&lt;&gt;"x",'2.5 CAPEX'!$M62&lt;&gt;"x"),0,
IF($F59=0,0,
IF(BY$4&lt;'2.1 Kraftwerk allgemein'!$F$16,0,
IF(BY$4='2.1 Kraftwerk allgemein'!$F$16,'2.5 CAPEX'!$J62/$F59,
IF(BY$4&lt;'2.1 Kraftwerk allgemein'!$F$16+$F59,
('2.5 CAPEX'!$J62+SUM(OFFSET('2.5 CAPEX'!CD62,0,-MIN(MAX($F59-1-('2.1 Kraftwerk allgemein'!$F$16-'2.1 Kraftwerk allgemein'!$F$15+1),0),COLUMN(BP59)-1-('2.1 Kraftwerk allgemein'!$F$16-'2.1 Kraftwerk allgemein'!$F$15+1)),1,MIN(MAX($F59-('2.1 Kraftwerk allgemein'!$F$16-'2.1 Kraftwerk allgemein'!$F$15+1),1),COLUMN(BP59)-('2.1 Kraftwerk allgemein'!$F$16-'2.1 Kraftwerk allgemein'!$F$15+1)))))/$F59,
SUM(OFFSET('2.5 CAPEX'!CD62,0,-MIN($F59-1,COLUMN(BP59)-1),1,MIN($F59,COLUMN(BP59))))/$F59)))))),
IF(OR(ISNUMBER($D59)=FALSE,$F59=""),"",
IF(AND('2.5 CAPEX'!$L62&lt;&gt;"x",'2.5 CAPEX'!$M62&lt;&gt;"x"),0,
IF($F59=0,0,
IF(BY$4&lt;'2.1 Kraftwerk allgemein'!$F$16,0,
IF(BY$4='2.1 Kraftwerk allgemein'!$F$16,'2.5 CAPEX'!$J62/$F59,
IF(BY$4&lt;'2.1 Kraftwerk allgemein'!$F$16+$F59,
('2.5 CAPEX'!$J62+SUM(OFFSET('2.5 CAPEX'!CD62,0,-MIN(MAX($F59-1-('2.1 Kraftwerk allgemein'!$F$16-'1.1 Allgemein'!$I$22+1),0),COLUMN(BP59)-1-('2.1 Kraftwerk allgemein'!$F$16-'1.1 Allgemein'!$I$22+1)),1,MIN(MAX($F59-('2.1 Kraftwerk allgemein'!$F$16-'1.1 Allgemein'!$I$22+1),1),COLUMN(BP59)-('2.1 Kraftwerk allgemein'!$F$16-'1.1 Allgemein'!$I$22+1)))))/$F59,
SUM(OFFSET('2.5 CAPEX'!CD62,0,-MIN($F59-1,COLUMN(BP59)-1),1,MIN($F59,COLUMN(BP59))))/$F59)))))))</f>
        <v>0</v>
      </c>
      <c r="BZ59" s="199">
        <f ca="1">IF('2.1 Kraftwerk allgemein'!$F$15&lt;'1.1 Allgemein'!$I$22,
IF(OR(ISNUMBER($D59)=FALSE,$F59=""),"",
IF(AND('2.5 CAPEX'!$L62&lt;&gt;"x",'2.5 CAPEX'!$M62&lt;&gt;"x"),0,
IF($F59=0,0,
IF(BZ$4&lt;'2.1 Kraftwerk allgemein'!$F$16,0,
IF(BZ$4='2.1 Kraftwerk allgemein'!$F$16,'2.5 CAPEX'!$J62/$F59,
IF(BZ$4&lt;'2.1 Kraftwerk allgemein'!$F$16+$F59,
('2.5 CAPEX'!$J62+SUM(OFFSET('2.5 CAPEX'!CE62,0,-MIN(MAX($F59-1-('2.1 Kraftwerk allgemein'!$F$16-'2.1 Kraftwerk allgemein'!$F$15+1),0),COLUMN(BQ59)-1-('2.1 Kraftwerk allgemein'!$F$16-'2.1 Kraftwerk allgemein'!$F$15+1)),1,MIN(MAX($F59-('2.1 Kraftwerk allgemein'!$F$16-'2.1 Kraftwerk allgemein'!$F$15+1),1),COLUMN(BQ59)-('2.1 Kraftwerk allgemein'!$F$16-'2.1 Kraftwerk allgemein'!$F$15+1)))))/$F59,
SUM(OFFSET('2.5 CAPEX'!CE62,0,-MIN($F59-1,COLUMN(BQ59)-1),1,MIN($F59,COLUMN(BQ59))))/$F59)))))),
IF(OR(ISNUMBER($D59)=FALSE,$F59=""),"",
IF(AND('2.5 CAPEX'!$L62&lt;&gt;"x",'2.5 CAPEX'!$M62&lt;&gt;"x"),0,
IF($F59=0,0,
IF(BZ$4&lt;'2.1 Kraftwerk allgemein'!$F$16,0,
IF(BZ$4='2.1 Kraftwerk allgemein'!$F$16,'2.5 CAPEX'!$J62/$F59,
IF(BZ$4&lt;'2.1 Kraftwerk allgemein'!$F$16+$F59,
('2.5 CAPEX'!$J62+SUM(OFFSET('2.5 CAPEX'!CE62,0,-MIN(MAX($F59-1-('2.1 Kraftwerk allgemein'!$F$16-'1.1 Allgemein'!$I$22+1),0),COLUMN(BQ59)-1-('2.1 Kraftwerk allgemein'!$F$16-'1.1 Allgemein'!$I$22+1)),1,MIN(MAX($F59-('2.1 Kraftwerk allgemein'!$F$16-'1.1 Allgemein'!$I$22+1),1),COLUMN(BQ59)-('2.1 Kraftwerk allgemein'!$F$16-'1.1 Allgemein'!$I$22+1)))))/$F59,
SUM(OFFSET('2.5 CAPEX'!CE62,0,-MIN($F59-1,COLUMN(BQ59)-1),1,MIN($F59,COLUMN(BQ59))))/$F59)))))))</f>
        <v>0</v>
      </c>
      <c r="CA59" s="199">
        <f ca="1">IF('2.1 Kraftwerk allgemein'!$F$15&lt;'1.1 Allgemein'!$I$22,
IF(OR(ISNUMBER($D59)=FALSE,$F59=""),"",
IF(AND('2.5 CAPEX'!$L62&lt;&gt;"x",'2.5 CAPEX'!$M62&lt;&gt;"x"),0,
IF($F59=0,0,
IF(CA$4&lt;'2.1 Kraftwerk allgemein'!$F$16,0,
IF(CA$4='2.1 Kraftwerk allgemein'!$F$16,'2.5 CAPEX'!$J62/$F59,
IF(CA$4&lt;'2.1 Kraftwerk allgemein'!$F$16+$F59,
('2.5 CAPEX'!$J62+SUM(OFFSET('2.5 CAPEX'!CF62,0,-MIN(MAX($F59-1-('2.1 Kraftwerk allgemein'!$F$16-'2.1 Kraftwerk allgemein'!$F$15+1),0),COLUMN(BR59)-1-('2.1 Kraftwerk allgemein'!$F$16-'2.1 Kraftwerk allgemein'!$F$15+1)),1,MIN(MAX($F59-('2.1 Kraftwerk allgemein'!$F$16-'2.1 Kraftwerk allgemein'!$F$15+1),1),COLUMN(BR59)-('2.1 Kraftwerk allgemein'!$F$16-'2.1 Kraftwerk allgemein'!$F$15+1)))))/$F59,
SUM(OFFSET('2.5 CAPEX'!CF62,0,-MIN($F59-1,COLUMN(BR59)-1),1,MIN($F59,COLUMN(BR59))))/$F59)))))),
IF(OR(ISNUMBER($D59)=FALSE,$F59=""),"",
IF(AND('2.5 CAPEX'!$L62&lt;&gt;"x",'2.5 CAPEX'!$M62&lt;&gt;"x"),0,
IF($F59=0,0,
IF(CA$4&lt;'2.1 Kraftwerk allgemein'!$F$16,0,
IF(CA$4='2.1 Kraftwerk allgemein'!$F$16,'2.5 CAPEX'!$J62/$F59,
IF(CA$4&lt;'2.1 Kraftwerk allgemein'!$F$16+$F59,
('2.5 CAPEX'!$J62+SUM(OFFSET('2.5 CAPEX'!CF62,0,-MIN(MAX($F59-1-('2.1 Kraftwerk allgemein'!$F$16-'1.1 Allgemein'!$I$22+1),0),COLUMN(BR59)-1-('2.1 Kraftwerk allgemein'!$F$16-'1.1 Allgemein'!$I$22+1)),1,MIN(MAX($F59-('2.1 Kraftwerk allgemein'!$F$16-'1.1 Allgemein'!$I$22+1),1),COLUMN(BR59)-('2.1 Kraftwerk allgemein'!$F$16-'1.1 Allgemein'!$I$22+1)))))/$F59,
SUM(OFFSET('2.5 CAPEX'!CF62,0,-MIN($F59-1,COLUMN(BR59)-1),1,MIN($F59,COLUMN(BR59))))/$F59)))))))</f>
        <v>0</v>
      </c>
      <c r="CB59" s="199">
        <f ca="1">IF('2.1 Kraftwerk allgemein'!$F$15&lt;'1.1 Allgemein'!$I$22,
IF(OR(ISNUMBER($D59)=FALSE,$F59=""),"",
IF(AND('2.5 CAPEX'!$L62&lt;&gt;"x",'2.5 CAPEX'!$M62&lt;&gt;"x"),0,
IF($F59=0,0,
IF(CB$4&lt;'2.1 Kraftwerk allgemein'!$F$16,0,
IF(CB$4='2.1 Kraftwerk allgemein'!$F$16,'2.5 CAPEX'!$J62/$F59,
IF(CB$4&lt;'2.1 Kraftwerk allgemein'!$F$16+$F59,
('2.5 CAPEX'!$J62+SUM(OFFSET('2.5 CAPEX'!CG62,0,-MIN(MAX($F59-1-('2.1 Kraftwerk allgemein'!$F$16-'2.1 Kraftwerk allgemein'!$F$15+1),0),COLUMN(BS59)-1-('2.1 Kraftwerk allgemein'!$F$16-'2.1 Kraftwerk allgemein'!$F$15+1)),1,MIN(MAX($F59-('2.1 Kraftwerk allgemein'!$F$16-'2.1 Kraftwerk allgemein'!$F$15+1),1),COLUMN(BS59)-('2.1 Kraftwerk allgemein'!$F$16-'2.1 Kraftwerk allgemein'!$F$15+1)))))/$F59,
SUM(OFFSET('2.5 CAPEX'!CG62,0,-MIN($F59-1,COLUMN(BS59)-1),1,MIN($F59,COLUMN(BS59))))/$F59)))))),
IF(OR(ISNUMBER($D59)=FALSE,$F59=""),"",
IF(AND('2.5 CAPEX'!$L62&lt;&gt;"x",'2.5 CAPEX'!$M62&lt;&gt;"x"),0,
IF($F59=0,0,
IF(CB$4&lt;'2.1 Kraftwerk allgemein'!$F$16,0,
IF(CB$4='2.1 Kraftwerk allgemein'!$F$16,'2.5 CAPEX'!$J62/$F59,
IF(CB$4&lt;'2.1 Kraftwerk allgemein'!$F$16+$F59,
('2.5 CAPEX'!$J62+SUM(OFFSET('2.5 CAPEX'!CG62,0,-MIN(MAX($F59-1-('2.1 Kraftwerk allgemein'!$F$16-'1.1 Allgemein'!$I$22+1),0),COLUMN(BS59)-1-('2.1 Kraftwerk allgemein'!$F$16-'1.1 Allgemein'!$I$22+1)),1,MIN(MAX($F59-('2.1 Kraftwerk allgemein'!$F$16-'1.1 Allgemein'!$I$22+1),1),COLUMN(BS59)-('2.1 Kraftwerk allgemein'!$F$16-'1.1 Allgemein'!$I$22+1)))))/$F59,
SUM(OFFSET('2.5 CAPEX'!CG62,0,-MIN($F59-1,COLUMN(BS59)-1),1,MIN($F59,COLUMN(BS59))))/$F59)))))))</f>
        <v>0</v>
      </c>
      <c r="CC59" s="199">
        <f ca="1">IF('2.1 Kraftwerk allgemein'!$F$15&lt;'1.1 Allgemein'!$I$22,
IF(OR(ISNUMBER($D59)=FALSE,$F59=""),"",
IF(AND('2.5 CAPEX'!$L62&lt;&gt;"x",'2.5 CAPEX'!$M62&lt;&gt;"x"),0,
IF($F59=0,0,
IF(CC$4&lt;'2.1 Kraftwerk allgemein'!$F$16,0,
IF(CC$4='2.1 Kraftwerk allgemein'!$F$16,'2.5 CAPEX'!$J62/$F59,
IF(CC$4&lt;'2.1 Kraftwerk allgemein'!$F$16+$F59,
('2.5 CAPEX'!$J62+SUM(OFFSET('2.5 CAPEX'!CH62,0,-MIN(MAX($F59-1-('2.1 Kraftwerk allgemein'!$F$16-'2.1 Kraftwerk allgemein'!$F$15+1),0),COLUMN(BT59)-1-('2.1 Kraftwerk allgemein'!$F$16-'2.1 Kraftwerk allgemein'!$F$15+1)),1,MIN(MAX($F59-('2.1 Kraftwerk allgemein'!$F$16-'2.1 Kraftwerk allgemein'!$F$15+1),1),COLUMN(BT59)-('2.1 Kraftwerk allgemein'!$F$16-'2.1 Kraftwerk allgemein'!$F$15+1)))))/$F59,
SUM(OFFSET('2.5 CAPEX'!CH62,0,-MIN($F59-1,COLUMN(BT59)-1),1,MIN($F59,COLUMN(BT59))))/$F59)))))),
IF(OR(ISNUMBER($D59)=FALSE,$F59=""),"",
IF(AND('2.5 CAPEX'!$L62&lt;&gt;"x",'2.5 CAPEX'!$M62&lt;&gt;"x"),0,
IF($F59=0,0,
IF(CC$4&lt;'2.1 Kraftwerk allgemein'!$F$16,0,
IF(CC$4='2.1 Kraftwerk allgemein'!$F$16,'2.5 CAPEX'!$J62/$F59,
IF(CC$4&lt;'2.1 Kraftwerk allgemein'!$F$16+$F59,
('2.5 CAPEX'!$J62+SUM(OFFSET('2.5 CAPEX'!CH62,0,-MIN(MAX($F59-1-('2.1 Kraftwerk allgemein'!$F$16-'1.1 Allgemein'!$I$22+1),0),COLUMN(BT59)-1-('2.1 Kraftwerk allgemein'!$F$16-'1.1 Allgemein'!$I$22+1)),1,MIN(MAX($F59-('2.1 Kraftwerk allgemein'!$F$16-'1.1 Allgemein'!$I$22+1),1),COLUMN(BT59)-('2.1 Kraftwerk allgemein'!$F$16-'1.1 Allgemein'!$I$22+1)))))/$F59,
SUM(OFFSET('2.5 CAPEX'!CH62,0,-MIN($F59-1,COLUMN(BT59)-1),1,MIN($F59,COLUMN(BT59))))/$F59)))))))</f>
        <v>0</v>
      </c>
      <c r="CD59" s="199">
        <f ca="1">IF('2.1 Kraftwerk allgemein'!$F$15&lt;'1.1 Allgemein'!$I$22,
IF(OR(ISNUMBER($D59)=FALSE,$F59=""),"",
IF(AND('2.5 CAPEX'!$L62&lt;&gt;"x",'2.5 CAPEX'!$M62&lt;&gt;"x"),0,
IF($F59=0,0,
IF(CD$4&lt;'2.1 Kraftwerk allgemein'!$F$16,0,
IF(CD$4='2.1 Kraftwerk allgemein'!$F$16,'2.5 CAPEX'!$J62/$F59,
IF(CD$4&lt;'2.1 Kraftwerk allgemein'!$F$16+$F59,
('2.5 CAPEX'!$J62+SUM(OFFSET('2.5 CAPEX'!CI62,0,-MIN(MAX($F59-1-('2.1 Kraftwerk allgemein'!$F$16-'2.1 Kraftwerk allgemein'!$F$15+1),0),COLUMN(BU59)-1-('2.1 Kraftwerk allgemein'!$F$16-'2.1 Kraftwerk allgemein'!$F$15+1)),1,MIN(MAX($F59-('2.1 Kraftwerk allgemein'!$F$16-'2.1 Kraftwerk allgemein'!$F$15+1),1),COLUMN(BU59)-('2.1 Kraftwerk allgemein'!$F$16-'2.1 Kraftwerk allgemein'!$F$15+1)))))/$F59,
SUM(OFFSET('2.5 CAPEX'!CI62,0,-MIN($F59-1,COLUMN(BU59)-1),1,MIN($F59,COLUMN(BU59))))/$F59)))))),
IF(OR(ISNUMBER($D59)=FALSE,$F59=""),"",
IF(AND('2.5 CAPEX'!$L62&lt;&gt;"x",'2.5 CAPEX'!$M62&lt;&gt;"x"),0,
IF($F59=0,0,
IF(CD$4&lt;'2.1 Kraftwerk allgemein'!$F$16,0,
IF(CD$4='2.1 Kraftwerk allgemein'!$F$16,'2.5 CAPEX'!$J62/$F59,
IF(CD$4&lt;'2.1 Kraftwerk allgemein'!$F$16+$F59,
('2.5 CAPEX'!$J62+SUM(OFFSET('2.5 CAPEX'!CI62,0,-MIN(MAX($F59-1-('2.1 Kraftwerk allgemein'!$F$16-'1.1 Allgemein'!$I$22+1),0),COLUMN(BU59)-1-('2.1 Kraftwerk allgemein'!$F$16-'1.1 Allgemein'!$I$22+1)),1,MIN(MAX($F59-('2.1 Kraftwerk allgemein'!$F$16-'1.1 Allgemein'!$I$22+1),1),COLUMN(BU59)-('2.1 Kraftwerk allgemein'!$F$16-'1.1 Allgemein'!$I$22+1)))))/$F59,
SUM(OFFSET('2.5 CAPEX'!CI62,0,-MIN($F59-1,COLUMN(BU59)-1),1,MIN($F59,COLUMN(BU59))))/$F59)))))))</f>
        <v>0</v>
      </c>
      <c r="CE59" s="199">
        <f ca="1">IF('2.1 Kraftwerk allgemein'!$F$15&lt;'1.1 Allgemein'!$I$22,
IF(OR(ISNUMBER($D59)=FALSE,$F59=""),"",
IF(AND('2.5 CAPEX'!$L62&lt;&gt;"x",'2.5 CAPEX'!$M62&lt;&gt;"x"),0,
IF($F59=0,0,
IF(CE$4&lt;'2.1 Kraftwerk allgemein'!$F$16,0,
IF(CE$4='2.1 Kraftwerk allgemein'!$F$16,'2.5 CAPEX'!$J62/$F59,
IF(CE$4&lt;'2.1 Kraftwerk allgemein'!$F$16+$F59,
('2.5 CAPEX'!$J62+SUM(OFFSET('2.5 CAPEX'!CJ62,0,-MIN(MAX($F59-1-('2.1 Kraftwerk allgemein'!$F$16-'2.1 Kraftwerk allgemein'!$F$15+1),0),COLUMN(BV59)-1-('2.1 Kraftwerk allgemein'!$F$16-'2.1 Kraftwerk allgemein'!$F$15+1)),1,MIN(MAX($F59-('2.1 Kraftwerk allgemein'!$F$16-'2.1 Kraftwerk allgemein'!$F$15+1),1),COLUMN(BV59)-('2.1 Kraftwerk allgemein'!$F$16-'2.1 Kraftwerk allgemein'!$F$15+1)))))/$F59,
SUM(OFFSET('2.5 CAPEX'!CJ62,0,-MIN($F59-1,COLUMN(BV59)-1),1,MIN($F59,COLUMN(BV59))))/$F59)))))),
IF(OR(ISNUMBER($D59)=FALSE,$F59=""),"",
IF(AND('2.5 CAPEX'!$L62&lt;&gt;"x",'2.5 CAPEX'!$M62&lt;&gt;"x"),0,
IF($F59=0,0,
IF(CE$4&lt;'2.1 Kraftwerk allgemein'!$F$16,0,
IF(CE$4='2.1 Kraftwerk allgemein'!$F$16,'2.5 CAPEX'!$J62/$F59,
IF(CE$4&lt;'2.1 Kraftwerk allgemein'!$F$16+$F59,
('2.5 CAPEX'!$J62+SUM(OFFSET('2.5 CAPEX'!CJ62,0,-MIN(MAX($F59-1-('2.1 Kraftwerk allgemein'!$F$16-'1.1 Allgemein'!$I$22+1),0),COLUMN(BV59)-1-('2.1 Kraftwerk allgemein'!$F$16-'1.1 Allgemein'!$I$22+1)),1,MIN(MAX($F59-('2.1 Kraftwerk allgemein'!$F$16-'1.1 Allgemein'!$I$22+1),1),COLUMN(BV59)-('2.1 Kraftwerk allgemein'!$F$16-'1.1 Allgemein'!$I$22+1)))))/$F59,
SUM(OFFSET('2.5 CAPEX'!CJ62,0,-MIN($F59-1,COLUMN(BV59)-1),1,MIN($F59,COLUMN(BV59))))/$F59)))))))</f>
        <v>0</v>
      </c>
      <c r="CF59" s="199">
        <f ca="1">IF('2.1 Kraftwerk allgemein'!$F$15&lt;'1.1 Allgemein'!$I$22,
IF(OR(ISNUMBER($D59)=FALSE,$F59=""),"",
IF(AND('2.5 CAPEX'!$L62&lt;&gt;"x",'2.5 CAPEX'!$M62&lt;&gt;"x"),0,
IF($F59=0,0,
IF(CF$4&lt;'2.1 Kraftwerk allgemein'!$F$16,0,
IF(CF$4='2.1 Kraftwerk allgemein'!$F$16,'2.5 CAPEX'!$J62/$F59,
IF(CF$4&lt;'2.1 Kraftwerk allgemein'!$F$16+$F59,
('2.5 CAPEX'!$J62+SUM(OFFSET('2.5 CAPEX'!CK62,0,-MIN(MAX($F59-1-('2.1 Kraftwerk allgemein'!$F$16-'2.1 Kraftwerk allgemein'!$F$15+1),0),COLUMN(BW59)-1-('2.1 Kraftwerk allgemein'!$F$16-'2.1 Kraftwerk allgemein'!$F$15+1)),1,MIN(MAX($F59-('2.1 Kraftwerk allgemein'!$F$16-'2.1 Kraftwerk allgemein'!$F$15+1),1),COLUMN(BW59)-('2.1 Kraftwerk allgemein'!$F$16-'2.1 Kraftwerk allgemein'!$F$15+1)))))/$F59,
SUM(OFFSET('2.5 CAPEX'!CK62,0,-MIN($F59-1,COLUMN(BW59)-1),1,MIN($F59,COLUMN(BW59))))/$F59)))))),
IF(OR(ISNUMBER($D59)=FALSE,$F59=""),"",
IF(AND('2.5 CAPEX'!$L62&lt;&gt;"x",'2.5 CAPEX'!$M62&lt;&gt;"x"),0,
IF($F59=0,0,
IF(CF$4&lt;'2.1 Kraftwerk allgemein'!$F$16,0,
IF(CF$4='2.1 Kraftwerk allgemein'!$F$16,'2.5 CAPEX'!$J62/$F59,
IF(CF$4&lt;'2.1 Kraftwerk allgemein'!$F$16+$F59,
('2.5 CAPEX'!$J62+SUM(OFFSET('2.5 CAPEX'!CK62,0,-MIN(MAX($F59-1-('2.1 Kraftwerk allgemein'!$F$16-'1.1 Allgemein'!$I$22+1),0),COLUMN(BW59)-1-('2.1 Kraftwerk allgemein'!$F$16-'1.1 Allgemein'!$I$22+1)),1,MIN(MAX($F59-('2.1 Kraftwerk allgemein'!$F$16-'1.1 Allgemein'!$I$22+1),1),COLUMN(BW59)-('2.1 Kraftwerk allgemein'!$F$16-'1.1 Allgemein'!$I$22+1)))))/$F59,
SUM(OFFSET('2.5 CAPEX'!CK62,0,-MIN($F59-1,COLUMN(BW59)-1),1,MIN($F59,COLUMN(BW59))))/$F59)))))))</f>
        <v>0</v>
      </c>
      <c r="CG59" s="199">
        <f ca="1">IF('2.1 Kraftwerk allgemein'!$F$15&lt;'1.1 Allgemein'!$I$22,
IF(OR(ISNUMBER($D59)=FALSE,$F59=""),"",
IF(AND('2.5 CAPEX'!$L62&lt;&gt;"x",'2.5 CAPEX'!$M62&lt;&gt;"x"),0,
IF($F59=0,0,
IF(CG$4&lt;'2.1 Kraftwerk allgemein'!$F$16,0,
IF(CG$4='2.1 Kraftwerk allgemein'!$F$16,'2.5 CAPEX'!$J62/$F59,
IF(CG$4&lt;'2.1 Kraftwerk allgemein'!$F$16+$F59,
('2.5 CAPEX'!$J62+SUM(OFFSET('2.5 CAPEX'!CL62,0,-MIN(MAX($F59-1-('2.1 Kraftwerk allgemein'!$F$16-'2.1 Kraftwerk allgemein'!$F$15+1),0),COLUMN(BX59)-1-('2.1 Kraftwerk allgemein'!$F$16-'2.1 Kraftwerk allgemein'!$F$15+1)),1,MIN(MAX($F59-('2.1 Kraftwerk allgemein'!$F$16-'2.1 Kraftwerk allgemein'!$F$15+1),1),COLUMN(BX59)-('2.1 Kraftwerk allgemein'!$F$16-'2.1 Kraftwerk allgemein'!$F$15+1)))))/$F59,
SUM(OFFSET('2.5 CAPEX'!CL62,0,-MIN($F59-1,COLUMN(BX59)-1),1,MIN($F59,COLUMN(BX59))))/$F59)))))),
IF(OR(ISNUMBER($D59)=FALSE,$F59=""),"",
IF(AND('2.5 CAPEX'!$L62&lt;&gt;"x",'2.5 CAPEX'!$M62&lt;&gt;"x"),0,
IF($F59=0,0,
IF(CG$4&lt;'2.1 Kraftwerk allgemein'!$F$16,0,
IF(CG$4='2.1 Kraftwerk allgemein'!$F$16,'2.5 CAPEX'!$J62/$F59,
IF(CG$4&lt;'2.1 Kraftwerk allgemein'!$F$16+$F59,
('2.5 CAPEX'!$J62+SUM(OFFSET('2.5 CAPEX'!CL62,0,-MIN(MAX($F59-1-('2.1 Kraftwerk allgemein'!$F$16-'1.1 Allgemein'!$I$22+1),0),COLUMN(BX59)-1-('2.1 Kraftwerk allgemein'!$F$16-'1.1 Allgemein'!$I$22+1)),1,MIN(MAX($F59-('2.1 Kraftwerk allgemein'!$F$16-'1.1 Allgemein'!$I$22+1),1),COLUMN(BX59)-('2.1 Kraftwerk allgemein'!$F$16-'1.1 Allgemein'!$I$22+1)))))/$F59,
SUM(OFFSET('2.5 CAPEX'!CL62,0,-MIN($F59-1,COLUMN(BX59)-1),1,MIN($F59,COLUMN(BX59))))/$F59)))))))</f>
        <v>0</v>
      </c>
      <c r="CH59" s="199">
        <f ca="1">IF('2.1 Kraftwerk allgemein'!$F$15&lt;'1.1 Allgemein'!$I$22,
IF(OR(ISNUMBER($D59)=FALSE,$F59=""),"",
IF(AND('2.5 CAPEX'!$L62&lt;&gt;"x",'2.5 CAPEX'!$M62&lt;&gt;"x"),0,
IF($F59=0,0,
IF(CH$4&lt;'2.1 Kraftwerk allgemein'!$F$16,0,
IF(CH$4='2.1 Kraftwerk allgemein'!$F$16,'2.5 CAPEX'!$J62/$F59,
IF(CH$4&lt;'2.1 Kraftwerk allgemein'!$F$16+$F59,
('2.5 CAPEX'!$J62+SUM(OFFSET('2.5 CAPEX'!CM62,0,-MIN(MAX($F59-1-('2.1 Kraftwerk allgemein'!$F$16-'2.1 Kraftwerk allgemein'!$F$15+1),0),COLUMN(BY59)-1-('2.1 Kraftwerk allgemein'!$F$16-'2.1 Kraftwerk allgemein'!$F$15+1)),1,MIN(MAX($F59-('2.1 Kraftwerk allgemein'!$F$16-'2.1 Kraftwerk allgemein'!$F$15+1),1),COLUMN(BY59)-('2.1 Kraftwerk allgemein'!$F$16-'2.1 Kraftwerk allgemein'!$F$15+1)))))/$F59,
SUM(OFFSET('2.5 CAPEX'!CM62,0,-MIN($F59-1,COLUMN(BY59)-1),1,MIN($F59,COLUMN(BY59))))/$F59)))))),
IF(OR(ISNUMBER($D59)=FALSE,$F59=""),"",
IF(AND('2.5 CAPEX'!$L62&lt;&gt;"x",'2.5 CAPEX'!$M62&lt;&gt;"x"),0,
IF($F59=0,0,
IF(CH$4&lt;'2.1 Kraftwerk allgemein'!$F$16,0,
IF(CH$4='2.1 Kraftwerk allgemein'!$F$16,'2.5 CAPEX'!$J62/$F59,
IF(CH$4&lt;'2.1 Kraftwerk allgemein'!$F$16+$F59,
('2.5 CAPEX'!$J62+SUM(OFFSET('2.5 CAPEX'!CM62,0,-MIN(MAX($F59-1-('2.1 Kraftwerk allgemein'!$F$16-'1.1 Allgemein'!$I$22+1),0),COLUMN(BY59)-1-('2.1 Kraftwerk allgemein'!$F$16-'1.1 Allgemein'!$I$22+1)),1,MIN(MAX($F59-('2.1 Kraftwerk allgemein'!$F$16-'1.1 Allgemein'!$I$22+1),1),COLUMN(BY59)-('2.1 Kraftwerk allgemein'!$F$16-'1.1 Allgemein'!$I$22+1)))))/$F59,
SUM(OFFSET('2.5 CAPEX'!CM62,0,-MIN($F59-1,COLUMN(BY59)-1),1,MIN($F59,COLUMN(BY59))))/$F59)))))))</f>
        <v>0</v>
      </c>
      <c r="CI59" s="199">
        <f ca="1">IF('2.1 Kraftwerk allgemein'!$F$15&lt;'1.1 Allgemein'!$I$22,
IF(OR(ISNUMBER($D59)=FALSE,$F59=""),"",
IF(AND('2.5 CAPEX'!$L62&lt;&gt;"x",'2.5 CAPEX'!$M62&lt;&gt;"x"),0,
IF($F59=0,0,
IF(CI$4&lt;'2.1 Kraftwerk allgemein'!$F$16,0,
IF(CI$4='2.1 Kraftwerk allgemein'!$F$16,'2.5 CAPEX'!$J62/$F59,
IF(CI$4&lt;'2.1 Kraftwerk allgemein'!$F$16+$F59,
('2.5 CAPEX'!$J62+SUM(OFFSET('2.5 CAPEX'!CN62,0,-MIN(MAX($F59-1-('2.1 Kraftwerk allgemein'!$F$16-'2.1 Kraftwerk allgemein'!$F$15+1),0),COLUMN(BZ59)-1-('2.1 Kraftwerk allgemein'!$F$16-'2.1 Kraftwerk allgemein'!$F$15+1)),1,MIN(MAX($F59-('2.1 Kraftwerk allgemein'!$F$16-'2.1 Kraftwerk allgemein'!$F$15+1),1),COLUMN(BZ59)-('2.1 Kraftwerk allgemein'!$F$16-'2.1 Kraftwerk allgemein'!$F$15+1)))))/$F59,
SUM(OFFSET('2.5 CAPEX'!CN62,0,-MIN($F59-1,COLUMN(BZ59)-1),1,MIN($F59,COLUMN(BZ59))))/$F59)))))),
IF(OR(ISNUMBER($D59)=FALSE,$F59=""),"",
IF(AND('2.5 CAPEX'!$L62&lt;&gt;"x",'2.5 CAPEX'!$M62&lt;&gt;"x"),0,
IF($F59=0,0,
IF(CI$4&lt;'2.1 Kraftwerk allgemein'!$F$16,0,
IF(CI$4='2.1 Kraftwerk allgemein'!$F$16,'2.5 CAPEX'!$J62/$F59,
IF(CI$4&lt;'2.1 Kraftwerk allgemein'!$F$16+$F59,
('2.5 CAPEX'!$J62+SUM(OFFSET('2.5 CAPEX'!CN62,0,-MIN(MAX($F59-1-('2.1 Kraftwerk allgemein'!$F$16-'1.1 Allgemein'!$I$22+1),0),COLUMN(BZ59)-1-('2.1 Kraftwerk allgemein'!$F$16-'1.1 Allgemein'!$I$22+1)),1,MIN(MAX($F59-('2.1 Kraftwerk allgemein'!$F$16-'1.1 Allgemein'!$I$22+1),1),COLUMN(BZ59)-('2.1 Kraftwerk allgemein'!$F$16-'1.1 Allgemein'!$I$22+1)))))/$F59,
SUM(OFFSET('2.5 CAPEX'!CN62,0,-MIN($F59-1,COLUMN(BZ59)-1),1,MIN($F59,COLUMN(BZ59))))/$F59)))))))</f>
        <v>0</v>
      </c>
      <c r="CJ59" s="199">
        <f ca="1">IF('2.1 Kraftwerk allgemein'!$F$15&lt;'1.1 Allgemein'!$I$22,
IF(OR(ISNUMBER($D59)=FALSE,$F59=""),"",
IF(AND('2.5 CAPEX'!$L62&lt;&gt;"x",'2.5 CAPEX'!$M62&lt;&gt;"x"),0,
IF($F59=0,0,
IF(CJ$4&lt;'2.1 Kraftwerk allgemein'!$F$16,0,
IF(CJ$4='2.1 Kraftwerk allgemein'!$F$16,'2.5 CAPEX'!$J62/$F59,
IF(CJ$4&lt;'2.1 Kraftwerk allgemein'!$F$16+$F59,
('2.5 CAPEX'!$J62+SUM(OFFSET('2.5 CAPEX'!CO62,0,-MIN(MAX($F59-1-('2.1 Kraftwerk allgemein'!$F$16-'2.1 Kraftwerk allgemein'!$F$15+1),0),COLUMN(CA59)-1-('2.1 Kraftwerk allgemein'!$F$16-'2.1 Kraftwerk allgemein'!$F$15+1)),1,MIN(MAX($F59-('2.1 Kraftwerk allgemein'!$F$16-'2.1 Kraftwerk allgemein'!$F$15+1),1),COLUMN(CA59)-('2.1 Kraftwerk allgemein'!$F$16-'2.1 Kraftwerk allgemein'!$F$15+1)))))/$F59,
SUM(OFFSET('2.5 CAPEX'!CO62,0,-MIN($F59-1,COLUMN(CA59)-1),1,MIN($F59,COLUMN(CA59))))/$F59)))))),
IF(OR(ISNUMBER($D59)=FALSE,$F59=""),"",
IF(AND('2.5 CAPEX'!$L62&lt;&gt;"x",'2.5 CAPEX'!$M62&lt;&gt;"x"),0,
IF($F59=0,0,
IF(CJ$4&lt;'2.1 Kraftwerk allgemein'!$F$16,0,
IF(CJ$4='2.1 Kraftwerk allgemein'!$F$16,'2.5 CAPEX'!$J62/$F59,
IF(CJ$4&lt;'2.1 Kraftwerk allgemein'!$F$16+$F59,
('2.5 CAPEX'!$J62+SUM(OFFSET('2.5 CAPEX'!CO62,0,-MIN(MAX($F59-1-('2.1 Kraftwerk allgemein'!$F$16-'1.1 Allgemein'!$I$22+1),0),COLUMN(CA59)-1-('2.1 Kraftwerk allgemein'!$F$16-'1.1 Allgemein'!$I$22+1)),1,MIN(MAX($F59-('2.1 Kraftwerk allgemein'!$F$16-'1.1 Allgemein'!$I$22+1),1),COLUMN(CA59)-('2.1 Kraftwerk allgemein'!$F$16-'1.1 Allgemein'!$I$22+1)))))/$F59,
SUM(OFFSET('2.5 CAPEX'!CO62,0,-MIN($F59-1,COLUMN(CA59)-1),1,MIN($F59,COLUMN(CA59))))/$F59)))))))</f>
        <v>0</v>
      </c>
      <c r="CK59" s="199">
        <f ca="1">IF('2.1 Kraftwerk allgemein'!$F$15&lt;'1.1 Allgemein'!$I$22,
IF(OR(ISNUMBER($D59)=FALSE,$F59=""),"",
IF(AND('2.5 CAPEX'!$L62&lt;&gt;"x",'2.5 CAPEX'!$M62&lt;&gt;"x"),0,
IF($F59=0,0,
IF(CK$4&lt;'2.1 Kraftwerk allgemein'!$F$16,0,
IF(CK$4='2.1 Kraftwerk allgemein'!$F$16,'2.5 CAPEX'!$J62/$F59,
IF(CK$4&lt;'2.1 Kraftwerk allgemein'!$F$16+$F59,
('2.5 CAPEX'!$J62+SUM(OFFSET('2.5 CAPEX'!CP62,0,-MIN(MAX($F59-1-('2.1 Kraftwerk allgemein'!$F$16-'2.1 Kraftwerk allgemein'!$F$15+1),0),COLUMN(CB59)-1-('2.1 Kraftwerk allgemein'!$F$16-'2.1 Kraftwerk allgemein'!$F$15+1)),1,MIN(MAX($F59-('2.1 Kraftwerk allgemein'!$F$16-'2.1 Kraftwerk allgemein'!$F$15+1),1),COLUMN(CB59)-('2.1 Kraftwerk allgemein'!$F$16-'2.1 Kraftwerk allgemein'!$F$15+1)))))/$F59,
SUM(OFFSET('2.5 CAPEX'!CP62,0,-MIN($F59-1,COLUMN(CB59)-1),1,MIN($F59,COLUMN(CB59))))/$F59)))))),
IF(OR(ISNUMBER($D59)=FALSE,$F59=""),"",
IF(AND('2.5 CAPEX'!$L62&lt;&gt;"x",'2.5 CAPEX'!$M62&lt;&gt;"x"),0,
IF($F59=0,0,
IF(CK$4&lt;'2.1 Kraftwerk allgemein'!$F$16,0,
IF(CK$4='2.1 Kraftwerk allgemein'!$F$16,'2.5 CAPEX'!$J62/$F59,
IF(CK$4&lt;'2.1 Kraftwerk allgemein'!$F$16+$F59,
('2.5 CAPEX'!$J62+SUM(OFFSET('2.5 CAPEX'!CP62,0,-MIN(MAX($F59-1-('2.1 Kraftwerk allgemein'!$F$16-'1.1 Allgemein'!$I$22+1),0),COLUMN(CB59)-1-('2.1 Kraftwerk allgemein'!$F$16-'1.1 Allgemein'!$I$22+1)),1,MIN(MAX($F59-('2.1 Kraftwerk allgemein'!$F$16-'1.1 Allgemein'!$I$22+1),1),COLUMN(CB59)-('2.1 Kraftwerk allgemein'!$F$16-'1.1 Allgemein'!$I$22+1)))))/$F59,
SUM(OFFSET('2.5 CAPEX'!CP62,0,-MIN($F59-1,COLUMN(CB59)-1),1,MIN($F59,COLUMN(CB59))))/$F59)))))))</f>
        <v>0</v>
      </c>
      <c r="CL59" s="199">
        <f ca="1">IF('2.1 Kraftwerk allgemein'!$F$15&lt;'1.1 Allgemein'!$I$22,
IF(OR(ISNUMBER($D59)=FALSE,$F59=""),"",
IF(AND('2.5 CAPEX'!$L62&lt;&gt;"x",'2.5 CAPEX'!$M62&lt;&gt;"x"),0,
IF($F59=0,0,
IF(CL$4&lt;'2.1 Kraftwerk allgemein'!$F$16,0,
IF(CL$4='2.1 Kraftwerk allgemein'!$F$16,'2.5 CAPEX'!$J62/$F59,
IF(CL$4&lt;'2.1 Kraftwerk allgemein'!$F$16+$F59,
('2.5 CAPEX'!$J62+SUM(OFFSET('2.5 CAPEX'!CQ62,0,-MIN(MAX($F59-1-('2.1 Kraftwerk allgemein'!$F$16-'2.1 Kraftwerk allgemein'!$F$15+1),0),COLUMN(CC59)-1-('2.1 Kraftwerk allgemein'!$F$16-'2.1 Kraftwerk allgemein'!$F$15+1)),1,MIN(MAX($F59-('2.1 Kraftwerk allgemein'!$F$16-'2.1 Kraftwerk allgemein'!$F$15+1),1),COLUMN(CC59)-('2.1 Kraftwerk allgemein'!$F$16-'2.1 Kraftwerk allgemein'!$F$15+1)))))/$F59,
SUM(OFFSET('2.5 CAPEX'!CQ62,0,-MIN($F59-1,COLUMN(CC59)-1),1,MIN($F59,COLUMN(CC59))))/$F59)))))),
IF(OR(ISNUMBER($D59)=FALSE,$F59=""),"",
IF(AND('2.5 CAPEX'!$L62&lt;&gt;"x",'2.5 CAPEX'!$M62&lt;&gt;"x"),0,
IF($F59=0,0,
IF(CL$4&lt;'2.1 Kraftwerk allgemein'!$F$16,0,
IF(CL$4='2.1 Kraftwerk allgemein'!$F$16,'2.5 CAPEX'!$J62/$F59,
IF(CL$4&lt;'2.1 Kraftwerk allgemein'!$F$16+$F59,
('2.5 CAPEX'!$J62+SUM(OFFSET('2.5 CAPEX'!CQ62,0,-MIN(MAX($F59-1-('2.1 Kraftwerk allgemein'!$F$16-'1.1 Allgemein'!$I$22+1),0),COLUMN(CC59)-1-('2.1 Kraftwerk allgemein'!$F$16-'1.1 Allgemein'!$I$22+1)),1,MIN(MAX($F59-('2.1 Kraftwerk allgemein'!$F$16-'1.1 Allgemein'!$I$22+1),1),COLUMN(CC59)-('2.1 Kraftwerk allgemein'!$F$16-'1.1 Allgemein'!$I$22+1)))))/$F59,
SUM(OFFSET('2.5 CAPEX'!CQ62,0,-MIN($F59-1,COLUMN(CC59)-1),1,MIN($F59,COLUMN(CC59))))/$F59)))))))</f>
        <v>0</v>
      </c>
      <c r="CM59" s="199">
        <f ca="1">IF('2.1 Kraftwerk allgemein'!$F$15&lt;'1.1 Allgemein'!$I$22,
IF(OR(ISNUMBER($D59)=FALSE,$F59=""),"",
IF(AND('2.5 CAPEX'!$L62&lt;&gt;"x",'2.5 CAPEX'!$M62&lt;&gt;"x"),0,
IF($F59=0,0,
IF(CM$4&lt;'2.1 Kraftwerk allgemein'!$F$16,0,
IF(CM$4='2.1 Kraftwerk allgemein'!$F$16,'2.5 CAPEX'!$J62/$F59,
IF(CM$4&lt;'2.1 Kraftwerk allgemein'!$F$16+$F59,
('2.5 CAPEX'!$J62+SUM(OFFSET('2.5 CAPEX'!CR62,0,-MIN(MAX($F59-1-('2.1 Kraftwerk allgemein'!$F$16-'2.1 Kraftwerk allgemein'!$F$15+1),0),COLUMN(CD59)-1-('2.1 Kraftwerk allgemein'!$F$16-'2.1 Kraftwerk allgemein'!$F$15+1)),1,MIN(MAX($F59-('2.1 Kraftwerk allgemein'!$F$16-'2.1 Kraftwerk allgemein'!$F$15+1),1),COLUMN(CD59)-('2.1 Kraftwerk allgemein'!$F$16-'2.1 Kraftwerk allgemein'!$F$15+1)))))/$F59,
SUM(OFFSET('2.5 CAPEX'!CR62,0,-MIN($F59-1,COLUMN(CD59)-1),1,MIN($F59,COLUMN(CD59))))/$F59)))))),
IF(OR(ISNUMBER($D59)=FALSE,$F59=""),"",
IF(AND('2.5 CAPEX'!$L62&lt;&gt;"x",'2.5 CAPEX'!$M62&lt;&gt;"x"),0,
IF($F59=0,0,
IF(CM$4&lt;'2.1 Kraftwerk allgemein'!$F$16,0,
IF(CM$4='2.1 Kraftwerk allgemein'!$F$16,'2.5 CAPEX'!$J62/$F59,
IF(CM$4&lt;'2.1 Kraftwerk allgemein'!$F$16+$F59,
('2.5 CAPEX'!$J62+SUM(OFFSET('2.5 CAPEX'!CR62,0,-MIN(MAX($F59-1-('2.1 Kraftwerk allgemein'!$F$16-'1.1 Allgemein'!$I$22+1),0),COLUMN(CD59)-1-('2.1 Kraftwerk allgemein'!$F$16-'1.1 Allgemein'!$I$22+1)),1,MIN(MAX($F59-('2.1 Kraftwerk allgemein'!$F$16-'1.1 Allgemein'!$I$22+1),1),COLUMN(CD59)-('2.1 Kraftwerk allgemein'!$F$16-'1.1 Allgemein'!$I$22+1)))))/$F59,
SUM(OFFSET('2.5 CAPEX'!CR62,0,-MIN($F59-1,COLUMN(CD59)-1),1,MIN($F59,COLUMN(CD59))))/$F59)))))))</f>
        <v>0</v>
      </c>
      <c r="CN59" s="199">
        <f ca="1">IF('2.1 Kraftwerk allgemein'!$F$15&lt;'1.1 Allgemein'!$I$22,
IF(OR(ISNUMBER($D59)=FALSE,$F59=""),"",
IF(AND('2.5 CAPEX'!$L62&lt;&gt;"x",'2.5 CAPEX'!$M62&lt;&gt;"x"),0,
IF($F59=0,0,
IF(CN$4&lt;'2.1 Kraftwerk allgemein'!$F$16,0,
IF(CN$4='2.1 Kraftwerk allgemein'!$F$16,'2.5 CAPEX'!$J62/$F59,
IF(CN$4&lt;'2.1 Kraftwerk allgemein'!$F$16+$F59,
('2.5 CAPEX'!$J62+SUM(OFFSET('2.5 CAPEX'!CS62,0,-MIN(MAX($F59-1-('2.1 Kraftwerk allgemein'!$F$16-'2.1 Kraftwerk allgemein'!$F$15+1),0),COLUMN(CE59)-1-('2.1 Kraftwerk allgemein'!$F$16-'2.1 Kraftwerk allgemein'!$F$15+1)),1,MIN(MAX($F59-('2.1 Kraftwerk allgemein'!$F$16-'2.1 Kraftwerk allgemein'!$F$15+1),1),COLUMN(CE59)-('2.1 Kraftwerk allgemein'!$F$16-'2.1 Kraftwerk allgemein'!$F$15+1)))))/$F59,
SUM(OFFSET('2.5 CAPEX'!CS62,0,-MIN($F59-1,COLUMN(CE59)-1),1,MIN($F59,COLUMN(CE59))))/$F59)))))),
IF(OR(ISNUMBER($D59)=FALSE,$F59=""),"",
IF(AND('2.5 CAPEX'!$L62&lt;&gt;"x",'2.5 CAPEX'!$M62&lt;&gt;"x"),0,
IF($F59=0,0,
IF(CN$4&lt;'2.1 Kraftwerk allgemein'!$F$16,0,
IF(CN$4='2.1 Kraftwerk allgemein'!$F$16,'2.5 CAPEX'!$J62/$F59,
IF(CN$4&lt;'2.1 Kraftwerk allgemein'!$F$16+$F59,
('2.5 CAPEX'!$J62+SUM(OFFSET('2.5 CAPEX'!CS62,0,-MIN(MAX($F59-1-('2.1 Kraftwerk allgemein'!$F$16-'1.1 Allgemein'!$I$22+1),0),COLUMN(CE59)-1-('2.1 Kraftwerk allgemein'!$F$16-'1.1 Allgemein'!$I$22+1)),1,MIN(MAX($F59-('2.1 Kraftwerk allgemein'!$F$16-'1.1 Allgemein'!$I$22+1),1),COLUMN(CE59)-('2.1 Kraftwerk allgemein'!$F$16-'1.1 Allgemein'!$I$22+1)))))/$F59,
SUM(OFFSET('2.5 CAPEX'!CS62,0,-MIN($F59-1,COLUMN(CE59)-1),1,MIN($F59,COLUMN(CE59))))/$F59)))))))</f>
        <v>0</v>
      </c>
      <c r="CO59" s="199">
        <f ca="1">IF('2.1 Kraftwerk allgemein'!$F$15&lt;'1.1 Allgemein'!$I$22,
IF(OR(ISNUMBER($D59)=FALSE,$F59=""),"",
IF(AND('2.5 CAPEX'!$L62&lt;&gt;"x",'2.5 CAPEX'!$M62&lt;&gt;"x"),0,
IF($F59=0,0,
IF(CO$4&lt;'2.1 Kraftwerk allgemein'!$F$16,0,
IF(CO$4='2.1 Kraftwerk allgemein'!$F$16,'2.5 CAPEX'!$J62/$F59,
IF(CO$4&lt;'2.1 Kraftwerk allgemein'!$F$16+$F59,
('2.5 CAPEX'!$J62+SUM(OFFSET('2.5 CAPEX'!CT62,0,-MIN(MAX($F59-1-('2.1 Kraftwerk allgemein'!$F$16-'2.1 Kraftwerk allgemein'!$F$15+1),0),COLUMN(CF59)-1-('2.1 Kraftwerk allgemein'!$F$16-'2.1 Kraftwerk allgemein'!$F$15+1)),1,MIN(MAX($F59-('2.1 Kraftwerk allgemein'!$F$16-'2.1 Kraftwerk allgemein'!$F$15+1),1),COLUMN(CF59)-('2.1 Kraftwerk allgemein'!$F$16-'2.1 Kraftwerk allgemein'!$F$15+1)))))/$F59,
SUM(OFFSET('2.5 CAPEX'!CT62,0,-MIN($F59-1,COLUMN(CF59)-1),1,MIN($F59,COLUMN(CF59))))/$F59)))))),
IF(OR(ISNUMBER($D59)=FALSE,$F59=""),"",
IF(AND('2.5 CAPEX'!$L62&lt;&gt;"x",'2.5 CAPEX'!$M62&lt;&gt;"x"),0,
IF($F59=0,0,
IF(CO$4&lt;'2.1 Kraftwerk allgemein'!$F$16,0,
IF(CO$4='2.1 Kraftwerk allgemein'!$F$16,'2.5 CAPEX'!$J62/$F59,
IF(CO$4&lt;'2.1 Kraftwerk allgemein'!$F$16+$F59,
('2.5 CAPEX'!$J62+SUM(OFFSET('2.5 CAPEX'!CT62,0,-MIN(MAX($F59-1-('2.1 Kraftwerk allgemein'!$F$16-'1.1 Allgemein'!$I$22+1),0),COLUMN(CF59)-1-('2.1 Kraftwerk allgemein'!$F$16-'1.1 Allgemein'!$I$22+1)),1,MIN(MAX($F59-('2.1 Kraftwerk allgemein'!$F$16-'1.1 Allgemein'!$I$22+1),1),COLUMN(CF59)-('2.1 Kraftwerk allgemein'!$F$16-'1.1 Allgemein'!$I$22+1)))))/$F59,
SUM(OFFSET('2.5 CAPEX'!CT62,0,-MIN($F59-1,COLUMN(CF59)-1),1,MIN($F59,COLUMN(CF59))))/$F59)))))))</f>
        <v>0</v>
      </c>
      <c r="CP59" s="199">
        <f ca="1">IF('2.1 Kraftwerk allgemein'!$F$15&lt;'1.1 Allgemein'!$I$22,
IF(OR(ISNUMBER($D59)=FALSE,$F59=""),"",
IF(AND('2.5 CAPEX'!$L62&lt;&gt;"x",'2.5 CAPEX'!$M62&lt;&gt;"x"),0,
IF($F59=0,0,
IF(CP$4&lt;'2.1 Kraftwerk allgemein'!$F$16,0,
IF(CP$4='2.1 Kraftwerk allgemein'!$F$16,'2.5 CAPEX'!$J62/$F59,
IF(CP$4&lt;'2.1 Kraftwerk allgemein'!$F$16+$F59,
('2.5 CAPEX'!$J62+SUM(OFFSET('2.5 CAPEX'!CU62,0,-MIN(MAX($F59-1-('2.1 Kraftwerk allgemein'!$F$16-'2.1 Kraftwerk allgemein'!$F$15+1),0),COLUMN(CG59)-1-('2.1 Kraftwerk allgemein'!$F$16-'2.1 Kraftwerk allgemein'!$F$15+1)),1,MIN(MAX($F59-('2.1 Kraftwerk allgemein'!$F$16-'2.1 Kraftwerk allgemein'!$F$15+1),1),COLUMN(CG59)-('2.1 Kraftwerk allgemein'!$F$16-'2.1 Kraftwerk allgemein'!$F$15+1)))))/$F59,
SUM(OFFSET('2.5 CAPEX'!CU62,0,-MIN($F59-1,COLUMN(CG59)-1),1,MIN($F59,COLUMN(CG59))))/$F59)))))),
IF(OR(ISNUMBER($D59)=FALSE,$F59=""),"",
IF(AND('2.5 CAPEX'!$L62&lt;&gt;"x",'2.5 CAPEX'!$M62&lt;&gt;"x"),0,
IF($F59=0,0,
IF(CP$4&lt;'2.1 Kraftwerk allgemein'!$F$16,0,
IF(CP$4='2.1 Kraftwerk allgemein'!$F$16,'2.5 CAPEX'!$J62/$F59,
IF(CP$4&lt;'2.1 Kraftwerk allgemein'!$F$16+$F59,
('2.5 CAPEX'!$J62+SUM(OFFSET('2.5 CAPEX'!CU62,0,-MIN(MAX($F59-1-('2.1 Kraftwerk allgemein'!$F$16-'1.1 Allgemein'!$I$22+1),0),COLUMN(CG59)-1-('2.1 Kraftwerk allgemein'!$F$16-'1.1 Allgemein'!$I$22+1)),1,MIN(MAX($F59-('2.1 Kraftwerk allgemein'!$F$16-'1.1 Allgemein'!$I$22+1),1),COLUMN(CG59)-('2.1 Kraftwerk allgemein'!$F$16-'1.1 Allgemein'!$I$22+1)))))/$F59,
SUM(OFFSET('2.5 CAPEX'!CU62,0,-MIN($F59-1,COLUMN(CG59)-1),1,MIN($F59,COLUMN(CG59))))/$F59)))))))</f>
        <v>0</v>
      </c>
      <c r="CQ59" s="199">
        <f ca="1">IF('2.1 Kraftwerk allgemein'!$F$15&lt;'1.1 Allgemein'!$I$22,
IF(OR(ISNUMBER($D59)=FALSE,$F59=""),"",
IF(AND('2.5 CAPEX'!$L62&lt;&gt;"x",'2.5 CAPEX'!$M62&lt;&gt;"x"),0,
IF($F59=0,0,
IF(CQ$4&lt;'2.1 Kraftwerk allgemein'!$F$16,0,
IF(CQ$4='2.1 Kraftwerk allgemein'!$F$16,'2.5 CAPEX'!$J62/$F59,
IF(CQ$4&lt;'2.1 Kraftwerk allgemein'!$F$16+$F59,
('2.5 CAPEX'!$J62+SUM(OFFSET('2.5 CAPEX'!CV62,0,-MIN(MAX($F59-1-('2.1 Kraftwerk allgemein'!$F$16-'2.1 Kraftwerk allgemein'!$F$15+1),0),COLUMN(CH59)-1-('2.1 Kraftwerk allgemein'!$F$16-'2.1 Kraftwerk allgemein'!$F$15+1)),1,MIN(MAX($F59-('2.1 Kraftwerk allgemein'!$F$16-'2.1 Kraftwerk allgemein'!$F$15+1),1),COLUMN(CH59)-('2.1 Kraftwerk allgemein'!$F$16-'2.1 Kraftwerk allgemein'!$F$15+1)))))/$F59,
SUM(OFFSET('2.5 CAPEX'!CV62,0,-MIN($F59-1,COLUMN(CH59)-1),1,MIN($F59,COLUMN(CH59))))/$F59)))))),
IF(OR(ISNUMBER($D59)=FALSE,$F59=""),"",
IF(AND('2.5 CAPEX'!$L62&lt;&gt;"x",'2.5 CAPEX'!$M62&lt;&gt;"x"),0,
IF($F59=0,0,
IF(CQ$4&lt;'2.1 Kraftwerk allgemein'!$F$16,0,
IF(CQ$4='2.1 Kraftwerk allgemein'!$F$16,'2.5 CAPEX'!$J62/$F59,
IF(CQ$4&lt;'2.1 Kraftwerk allgemein'!$F$16+$F59,
('2.5 CAPEX'!$J62+SUM(OFFSET('2.5 CAPEX'!CV62,0,-MIN(MAX($F59-1-('2.1 Kraftwerk allgemein'!$F$16-'1.1 Allgemein'!$I$22+1),0),COLUMN(CH59)-1-('2.1 Kraftwerk allgemein'!$F$16-'1.1 Allgemein'!$I$22+1)),1,MIN(MAX($F59-('2.1 Kraftwerk allgemein'!$F$16-'1.1 Allgemein'!$I$22+1),1),COLUMN(CH59)-('2.1 Kraftwerk allgemein'!$F$16-'1.1 Allgemein'!$I$22+1)))))/$F59,
SUM(OFFSET('2.5 CAPEX'!CV62,0,-MIN($F59-1,COLUMN(CH59)-1),1,MIN($F59,COLUMN(CH59))))/$F59)))))))</f>
        <v>0</v>
      </c>
      <c r="CR59" s="199">
        <f ca="1">IF('2.1 Kraftwerk allgemein'!$F$15&lt;'1.1 Allgemein'!$I$22,
IF(OR(ISNUMBER($D59)=FALSE,$F59=""),"",
IF(AND('2.5 CAPEX'!$L62&lt;&gt;"x",'2.5 CAPEX'!$M62&lt;&gt;"x"),0,
IF($F59=0,0,
IF(CR$4&lt;'2.1 Kraftwerk allgemein'!$F$16,0,
IF(CR$4='2.1 Kraftwerk allgemein'!$F$16,'2.5 CAPEX'!$J62/$F59,
IF(CR$4&lt;'2.1 Kraftwerk allgemein'!$F$16+$F59,
('2.5 CAPEX'!$J62+SUM(OFFSET('2.5 CAPEX'!CW62,0,-MIN(MAX($F59-1-('2.1 Kraftwerk allgemein'!$F$16-'2.1 Kraftwerk allgemein'!$F$15+1),0),COLUMN(CI59)-1-('2.1 Kraftwerk allgemein'!$F$16-'2.1 Kraftwerk allgemein'!$F$15+1)),1,MIN(MAX($F59-('2.1 Kraftwerk allgemein'!$F$16-'2.1 Kraftwerk allgemein'!$F$15+1),1),COLUMN(CI59)-('2.1 Kraftwerk allgemein'!$F$16-'2.1 Kraftwerk allgemein'!$F$15+1)))))/$F59,
SUM(OFFSET('2.5 CAPEX'!CW62,0,-MIN($F59-1,COLUMN(CI59)-1),1,MIN($F59,COLUMN(CI59))))/$F59)))))),
IF(OR(ISNUMBER($D59)=FALSE,$F59=""),"",
IF(AND('2.5 CAPEX'!$L62&lt;&gt;"x",'2.5 CAPEX'!$M62&lt;&gt;"x"),0,
IF($F59=0,0,
IF(CR$4&lt;'2.1 Kraftwerk allgemein'!$F$16,0,
IF(CR$4='2.1 Kraftwerk allgemein'!$F$16,'2.5 CAPEX'!$J62/$F59,
IF(CR$4&lt;'2.1 Kraftwerk allgemein'!$F$16+$F59,
('2.5 CAPEX'!$J62+SUM(OFFSET('2.5 CAPEX'!CW62,0,-MIN(MAX($F59-1-('2.1 Kraftwerk allgemein'!$F$16-'1.1 Allgemein'!$I$22+1),0),COLUMN(CI59)-1-('2.1 Kraftwerk allgemein'!$F$16-'1.1 Allgemein'!$I$22+1)),1,MIN(MAX($F59-('2.1 Kraftwerk allgemein'!$F$16-'1.1 Allgemein'!$I$22+1),1),COLUMN(CI59)-('2.1 Kraftwerk allgemein'!$F$16-'1.1 Allgemein'!$I$22+1)))))/$F59,
SUM(OFFSET('2.5 CAPEX'!CW62,0,-MIN($F59-1,COLUMN(CI59)-1),1,MIN($F59,COLUMN(CI59))))/$F59)))))))</f>
        <v>0</v>
      </c>
      <c r="CS59" s="199">
        <f ca="1">IF('2.1 Kraftwerk allgemein'!$F$15&lt;'1.1 Allgemein'!$I$22,
IF(OR(ISNUMBER($D59)=FALSE,$F59=""),"",
IF(AND('2.5 CAPEX'!$L62&lt;&gt;"x",'2.5 CAPEX'!$M62&lt;&gt;"x"),0,
IF($F59=0,0,
IF(CS$4&lt;'2.1 Kraftwerk allgemein'!$F$16,0,
IF(CS$4='2.1 Kraftwerk allgemein'!$F$16,'2.5 CAPEX'!$J62/$F59,
IF(CS$4&lt;'2.1 Kraftwerk allgemein'!$F$16+$F59,
('2.5 CAPEX'!$J62+SUM(OFFSET('2.5 CAPEX'!CX62,0,-MIN(MAX($F59-1-('2.1 Kraftwerk allgemein'!$F$16-'2.1 Kraftwerk allgemein'!$F$15+1),0),COLUMN(CJ59)-1-('2.1 Kraftwerk allgemein'!$F$16-'2.1 Kraftwerk allgemein'!$F$15+1)),1,MIN(MAX($F59-('2.1 Kraftwerk allgemein'!$F$16-'2.1 Kraftwerk allgemein'!$F$15+1),1),COLUMN(CJ59)-('2.1 Kraftwerk allgemein'!$F$16-'2.1 Kraftwerk allgemein'!$F$15+1)))))/$F59,
SUM(OFFSET('2.5 CAPEX'!CX62,0,-MIN($F59-1,COLUMN(CJ59)-1),1,MIN($F59,COLUMN(CJ59))))/$F59)))))),
IF(OR(ISNUMBER($D59)=FALSE,$F59=""),"",
IF(AND('2.5 CAPEX'!$L62&lt;&gt;"x",'2.5 CAPEX'!$M62&lt;&gt;"x"),0,
IF($F59=0,0,
IF(CS$4&lt;'2.1 Kraftwerk allgemein'!$F$16,0,
IF(CS$4='2.1 Kraftwerk allgemein'!$F$16,'2.5 CAPEX'!$J62/$F59,
IF(CS$4&lt;'2.1 Kraftwerk allgemein'!$F$16+$F59,
('2.5 CAPEX'!$J62+SUM(OFFSET('2.5 CAPEX'!CX62,0,-MIN(MAX($F59-1-('2.1 Kraftwerk allgemein'!$F$16-'1.1 Allgemein'!$I$22+1),0),COLUMN(CJ59)-1-('2.1 Kraftwerk allgemein'!$F$16-'1.1 Allgemein'!$I$22+1)),1,MIN(MAX($F59-('2.1 Kraftwerk allgemein'!$F$16-'1.1 Allgemein'!$I$22+1),1),COLUMN(CJ59)-('2.1 Kraftwerk allgemein'!$F$16-'1.1 Allgemein'!$I$22+1)))))/$F59,
SUM(OFFSET('2.5 CAPEX'!CX62,0,-MIN($F59-1,COLUMN(CJ59)-1),1,MIN($F59,COLUMN(CJ59))))/$F59)))))))</f>
        <v>0</v>
      </c>
      <c r="CT59" s="199">
        <f ca="1">IF('2.1 Kraftwerk allgemein'!$F$15&lt;'1.1 Allgemein'!$I$22,
IF(OR(ISNUMBER($D59)=FALSE,$F59=""),"",
IF(AND('2.5 CAPEX'!$L62&lt;&gt;"x",'2.5 CAPEX'!$M62&lt;&gt;"x"),0,
IF($F59=0,0,
IF(CT$4&lt;'2.1 Kraftwerk allgemein'!$F$16,0,
IF(CT$4='2.1 Kraftwerk allgemein'!$F$16,'2.5 CAPEX'!$J62/$F59,
IF(CT$4&lt;'2.1 Kraftwerk allgemein'!$F$16+$F59,
('2.5 CAPEX'!$J62+SUM(OFFSET('2.5 CAPEX'!CY62,0,-MIN(MAX($F59-1-('2.1 Kraftwerk allgemein'!$F$16-'2.1 Kraftwerk allgemein'!$F$15+1),0),COLUMN(CK59)-1-('2.1 Kraftwerk allgemein'!$F$16-'2.1 Kraftwerk allgemein'!$F$15+1)),1,MIN(MAX($F59-('2.1 Kraftwerk allgemein'!$F$16-'2.1 Kraftwerk allgemein'!$F$15+1),1),COLUMN(CK59)-('2.1 Kraftwerk allgemein'!$F$16-'2.1 Kraftwerk allgemein'!$F$15+1)))))/$F59,
SUM(OFFSET('2.5 CAPEX'!CY62,0,-MIN($F59-1,COLUMN(CK59)-1),1,MIN($F59,COLUMN(CK59))))/$F59)))))),
IF(OR(ISNUMBER($D59)=FALSE,$F59=""),"",
IF(AND('2.5 CAPEX'!$L62&lt;&gt;"x",'2.5 CAPEX'!$M62&lt;&gt;"x"),0,
IF($F59=0,0,
IF(CT$4&lt;'2.1 Kraftwerk allgemein'!$F$16,0,
IF(CT$4='2.1 Kraftwerk allgemein'!$F$16,'2.5 CAPEX'!$J62/$F59,
IF(CT$4&lt;'2.1 Kraftwerk allgemein'!$F$16+$F59,
('2.5 CAPEX'!$J62+SUM(OFFSET('2.5 CAPEX'!CY62,0,-MIN(MAX($F59-1-('2.1 Kraftwerk allgemein'!$F$16-'1.1 Allgemein'!$I$22+1),0),COLUMN(CK59)-1-('2.1 Kraftwerk allgemein'!$F$16-'1.1 Allgemein'!$I$22+1)),1,MIN(MAX($F59-('2.1 Kraftwerk allgemein'!$F$16-'1.1 Allgemein'!$I$22+1),1),COLUMN(CK59)-('2.1 Kraftwerk allgemein'!$F$16-'1.1 Allgemein'!$I$22+1)))))/$F59,
SUM(OFFSET('2.5 CAPEX'!CY62,0,-MIN($F59-1,COLUMN(CK59)-1),1,MIN($F59,COLUMN(CK59))))/$F59)))))))</f>
        <v>0</v>
      </c>
      <c r="CU59" s="199">
        <f ca="1">IF('2.1 Kraftwerk allgemein'!$F$15&lt;'1.1 Allgemein'!$I$22,
IF(OR(ISNUMBER($D59)=FALSE,$F59=""),"",
IF(AND('2.5 CAPEX'!$L62&lt;&gt;"x",'2.5 CAPEX'!$M62&lt;&gt;"x"),0,
IF($F59=0,0,
IF(CU$4&lt;'2.1 Kraftwerk allgemein'!$F$16,0,
IF(CU$4='2.1 Kraftwerk allgemein'!$F$16,'2.5 CAPEX'!$J62/$F59,
IF(CU$4&lt;'2.1 Kraftwerk allgemein'!$F$16+$F59,
('2.5 CAPEX'!$J62+SUM(OFFSET('2.5 CAPEX'!CZ62,0,-MIN(MAX($F59-1-('2.1 Kraftwerk allgemein'!$F$16-'2.1 Kraftwerk allgemein'!$F$15+1),0),COLUMN(CL59)-1-('2.1 Kraftwerk allgemein'!$F$16-'2.1 Kraftwerk allgemein'!$F$15+1)),1,MIN(MAX($F59-('2.1 Kraftwerk allgemein'!$F$16-'2.1 Kraftwerk allgemein'!$F$15+1),1),COLUMN(CL59)-('2.1 Kraftwerk allgemein'!$F$16-'2.1 Kraftwerk allgemein'!$F$15+1)))))/$F59,
SUM(OFFSET('2.5 CAPEX'!CZ62,0,-MIN($F59-1,COLUMN(CL59)-1),1,MIN($F59,COLUMN(CL59))))/$F59)))))),
IF(OR(ISNUMBER($D59)=FALSE,$F59=""),"",
IF(AND('2.5 CAPEX'!$L62&lt;&gt;"x",'2.5 CAPEX'!$M62&lt;&gt;"x"),0,
IF($F59=0,0,
IF(CU$4&lt;'2.1 Kraftwerk allgemein'!$F$16,0,
IF(CU$4='2.1 Kraftwerk allgemein'!$F$16,'2.5 CAPEX'!$J62/$F59,
IF(CU$4&lt;'2.1 Kraftwerk allgemein'!$F$16+$F59,
('2.5 CAPEX'!$J62+SUM(OFFSET('2.5 CAPEX'!CZ62,0,-MIN(MAX($F59-1-('2.1 Kraftwerk allgemein'!$F$16-'1.1 Allgemein'!$I$22+1),0),COLUMN(CL59)-1-('2.1 Kraftwerk allgemein'!$F$16-'1.1 Allgemein'!$I$22+1)),1,MIN(MAX($F59-('2.1 Kraftwerk allgemein'!$F$16-'1.1 Allgemein'!$I$22+1),1),COLUMN(CL59)-('2.1 Kraftwerk allgemein'!$F$16-'1.1 Allgemein'!$I$22+1)))))/$F59,
SUM(OFFSET('2.5 CAPEX'!CZ62,0,-MIN($F59-1,COLUMN(CL59)-1),1,MIN($F59,COLUMN(CL59))))/$F59)))))))</f>
        <v>0</v>
      </c>
      <c r="CV59" s="199">
        <f ca="1">IF('2.1 Kraftwerk allgemein'!$F$15&lt;'1.1 Allgemein'!$I$22,
IF(OR(ISNUMBER($D59)=FALSE,$F59=""),"",
IF(AND('2.5 CAPEX'!$L62&lt;&gt;"x",'2.5 CAPEX'!$M62&lt;&gt;"x"),0,
IF($F59=0,0,
IF(CV$4&lt;'2.1 Kraftwerk allgemein'!$F$16,0,
IF(CV$4='2.1 Kraftwerk allgemein'!$F$16,'2.5 CAPEX'!$J62/$F59,
IF(CV$4&lt;'2.1 Kraftwerk allgemein'!$F$16+$F59,
('2.5 CAPEX'!$J62+SUM(OFFSET('2.5 CAPEX'!DA62,0,-MIN(MAX($F59-1-('2.1 Kraftwerk allgemein'!$F$16-'2.1 Kraftwerk allgemein'!$F$15+1),0),COLUMN(CM59)-1-('2.1 Kraftwerk allgemein'!$F$16-'2.1 Kraftwerk allgemein'!$F$15+1)),1,MIN(MAX($F59-('2.1 Kraftwerk allgemein'!$F$16-'2.1 Kraftwerk allgemein'!$F$15+1),1),COLUMN(CM59)-('2.1 Kraftwerk allgemein'!$F$16-'2.1 Kraftwerk allgemein'!$F$15+1)))))/$F59,
SUM(OFFSET('2.5 CAPEX'!DA62,0,-MIN($F59-1,COLUMN(CM59)-1),1,MIN($F59,COLUMN(CM59))))/$F59)))))),
IF(OR(ISNUMBER($D59)=FALSE,$F59=""),"",
IF(AND('2.5 CAPEX'!$L62&lt;&gt;"x",'2.5 CAPEX'!$M62&lt;&gt;"x"),0,
IF($F59=0,0,
IF(CV$4&lt;'2.1 Kraftwerk allgemein'!$F$16,0,
IF(CV$4='2.1 Kraftwerk allgemein'!$F$16,'2.5 CAPEX'!$J62/$F59,
IF(CV$4&lt;'2.1 Kraftwerk allgemein'!$F$16+$F59,
('2.5 CAPEX'!$J62+SUM(OFFSET('2.5 CAPEX'!DA62,0,-MIN(MAX($F59-1-('2.1 Kraftwerk allgemein'!$F$16-'1.1 Allgemein'!$I$22+1),0),COLUMN(CM59)-1-('2.1 Kraftwerk allgemein'!$F$16-'1.1 Allgemein'!$I$22+1)),1,MIN(MAX($F59-('2.1 Kraftwerk allgemein'!$F$16-'1.1 Allgemein'!$I$22+1),1),COLUMN(CM59)-('2.1 Kraftwerk allgemein'!$F$16-'1.1 Allgemein'!$I$22+1)))))/$F59,
SUM(OFFSET('2.5 CAPEX'!DA62,0,-MIN($F59-1,COLUMN(CM59)-1),1,MIN($F59,COLUMN(CM59))))/$F59)))))))</f>
        <v>0</v>
      </c>
      <c r="CW59" s="199">
        <f ca="1">IF('2.1 Kraftwerk allgemein'!$F$15&lt;'1.1 Allgemein'!$I$22,
IF(OR(ISNUMBER($D59)=FALSE,$F59=""),"",
IF(AND('2.5 CAPEX'!$L62&lt;&gt;"x",'2.5 CAPEX'!$M62&lt;&gt;"x"),0,
IF($F59=0,0,
IF(CW$4&lt;'2.1 Kraftwerk allgemein'!$F$16,0,
IF(CW$4='2.1 Kraftwerk allgemein'!$F$16,'2.5 CAPEX'!$J62/$F59,
IF(CW$4&lt;'2.1 Kraftwerk allgemein'!$F$16+$F59,
('2.5 CAPEX'!$J62+SUM(OFFSET('2.5 CAPEX'!DB62,0,-MIN(MAX($F59-1-('2.1 Kraftwerk allgemein'!$F$16-'2.1 Kraftwerk allgemein'!$F$15+1),0),COLUMN(CN59)-1-('2.1 Kraftwerk allgemein'!$F$16-'2.1 Kraftwerk allgemein'!$F$15+1)),1,MIN(MAX($F59-('2.1 Kraftwerk allgemein'!$F$16-'2.1 Kraftwerk allgemein'!$F$15+1),1),COLUMN(CN59)-('2.1 Kraftwerk allgemein'!$F$16-'2.1 Kraftwerk allgemein'!$F$15+1)))))/$F59,
SUM(OFFSET('2.5 CAPEX'!DB62,0,-MIN($F59-1,COLUMN(CN59)-1),1,MIN($F59,COLUMN(CN59))))/$F59)))))),
IF(OR(ISNUMBER($D59)=FALSE,$F59=""),"",
IF(AND('2.5 CAPEX'!$L62&lt;&gt;"x",'2.5 CAPEX'!$M62&lt;&gt;"x"),0,
IF($F59=0,0,
IF(CW$4&lt;'2.1 Kraftwerk allgemein'!$F$16,0,
IF(CW$4='2.1 Kraftwerk allgemein'!$F$16,'2.5 CAPEX'!$J62/$F59,
IF(CW$4&lt;'2.1 Kraftwerk allgemein'!$F$16+$F59,
('2.5 CAPEX'!$J62+SUM(OFFSET('2.5 CAPEX'!DB62,0,-MIN(MAX($F59-1-('2.1 Kraftwerk allgemein'!$F$16-'1.1 Allgemein'!$I$22+1),0),COLUMN(CN59)-1-('2.1 Kraftwerk allgemein'!$F$16-'1.1 Allgemein'!$I$22+1)),1,MIN(MAX($F59-('2.1 Kraftwerk allgemein'!$F$16-'1.1 Allgemein'!$I$22+1),1),COLUMN(CN59)-('2.1 Kraftwerk allgemein'!$F$16-'1.1 Allgemein'!$I$22+1)))))/$F59,
SUM(OFFSET('2.5 CAPEX'!DB62,0,-MIN($F59-1,COLUMN(CN59)-1),1,MIN($F59,COLUMN(CN59))))/$F59)))))))</f>
        <v>0</v>
      </c>
      <c r="CX59" s="199">
        <f ca="1">IF('2.1 Kraftwerk allgemein'!$F$15&lt;'1.1 Allgemein'!$I$22,
IF(OR(ISNUMBER($D59)=FALSE,$F59=""),"",
IF(AND('2.5 CAPEX'!$L62&lt;&gt;"x",'2.5 CAPEX'!$M62&lt;&gt;"x"),0,
IF($F59=0,0,
IF(CX$4&lt;'2.1 Kraftwerk allgemein'!$F$16,0,
IF(CX$4='2.1 Kraftwerk allgemein'!$F$16,'2.5 CAPEX'!$J62/$F59,
IF(CX$4&lt;'2.1 Kraftwerk allgemein'!$F$16+$F59,
('2.5 CAPEX'!$J62+SUM(OFFSET('2.5 CAPEX'!DC62,0,-MIN(MAX($F59-1-('2.1 Kraftwerk allgemein'!$F$16-'2.1 Kraftwerk allgemein'!$F$15+1),0),COLUMN(CO59)-1-('2.1 Kraftwerk allgemein'!$F$16-'2.1 Kraftwerk allgemein'!$F$15+1)),1,MIN(MAX($F59-('2.1 Kraftwerk allgemein'!$F$16-'2.1 Kraftwerk allgemein'!$F$15+1),1),COLUMN(CO59)-('2.1 Kraftwerk allgemein'!$F$16-'2.1 Kraftwerk allgemein'!$F$15+1)))))/$F59,
SUM(OFFSET('2.5 CAPEX'!DC62,0,-MIN($F59-1,COLUMN(CO59)-1),1,MIN($F59,COLUMN(CO59))))/$F59)))))),
IF(OR(ISNUMBER($D59)=FALSE,$F59=""),"",
IF(AND('2.5 CAPEX'!$L62&lt;&gt;"x",'2.5 CAPEX'!$M62&lt;&gt;"x"),0,
IF($F59=0,0,
IF(CX$4&lt;'2.1 Kraftwerk allgemein'!$F$16,0,
IF(CX$4='2.1 Kraftwerk allgemein'!$F$16,'2.5 CAPEX'!$J62/$F59,
IF(CX$4&lt;'2.1 Kraftwerk allgemein'!$F$16+$F59,
('2.5 CAPEX'!$J62+SUM(OFFSET('2.5 CAPEX'!DC62,0,-MIN(MAX($F59-1-('2.1 Kraftwerk allgemein'!$F$16-'1.1 Allgemein'!$I$22+1),0),COLUMN(CO59)-1-('2.1 Kraftwerk allgemein'!$F$16-'1.1 Allgemein'!$I$22+1)),1,MIN(MAX($F59-('2.1 Kraftwerk allgemein'!$F$16-'1.1 Allgemein'!$I$22+1),1),COLUMN(CO59)-('2.1 Kraftwerk allgemein'!$F$16-'1.1 Allgemein'!$I$22+1)))))/$F59,
SUM(OFFSET('2.5 CAPEX'!DC62,0,-MIN($F59-1,COLUMN(CO59)-1),1,MIN($F59,COLUMN(CO59))))/$F59)))))))</f>
        <v>0</v>
      </c>
      <c r="CY59" s="199">
        <f ca="1">IF('2.1 Kraftwerk allgemein'!$F$15&lt;'1.1 Allgemein'!$I$22,
IF(OR(ISNUMBER($D59)=FALSE,$F59=""),"",
IF(AND('2.5 CAPEX'!$L62&lt;&gt;"x",'2.5 CAPEX'!$M62&lt;&gt;"x"),0,
IF($F59=0,0,
IF(CY$4&lt;'2.1 Kraftwerk allgemein'!$F$16,0,
IF(CY$4='2.1 Kraftwerk allgemein'!$F$16,'2.5 CAPEX'!$J62/$F59,
IF(CY$4&lt;'2.1 Kraftwerk allgemein'!$F$16+$F59,
('2.5 CAPEX'!$J62+SUM(OFFSET('2.5 CAPEX'!DD62,0,-MIN(MAX($F59-1-('2.1 Kraftwerk allgemein'!$F$16-'2.1 Kraftwerk allgemein'!$F$15+1),0),COLUMN(CP59)-1-('2.1 Kraftwerk allgemein'!$F$16-'2.1 Kraftwerk allgemein'!$F$15+1)),1,MIN(MAX($F59-('2.1 Kraftwerk allgemein'!$F$16-'2.1 Kraftwerk allgemein'!$F$15+1),1),COLUMN(CP59)-('2.1 Kraftwerk allgemein'!$F$16-'2.1 Kraftwerk allgemein'!$F$15+1)))))/$F59,
SUM(OFFSET('2.5 CAPEX'!DD62,0,-MIN($F59-1,COLUMN(CP59)-1),1,MIN($F59,COLUMN(CP59))))/$F59)))))),
IF(OR(ISNUMBER($D59)=FALSE,$F59=""),"",
IF(AND('2.5 CAPEX'!$L62&lt;&gt;"x",'2.5 CAPEX'!$M62&lt;&gt;"x"),0,
IF($F59=0,0,
IF(CY$4&lt;'2.1 Kraftwerk allgemein'!$F$16,0,
IF(CY$4='2.1 Kraftwerk allgemein'!$F$16,'2.5 CAPEX'!$J62/$F59,
IF(CY$4&lt;'2.1 Kraftwerk allgemein'!$F$16+$F59,
('2.5 CAPEX'!$J62+SUM(OFFSET('2.5 CAPEX'!DD62,0,-MIN(MAX($F59-1-('2.1 Kraftwerk allgemein'!$F$16-'1.1 Allgemein'!$I$22+1),0),COLUMN(CP59)-1-('2.1 Kraftwerk allgemein'!$F$16-'1.1 Allgemein'!$I$22+1)),1,MIN(MAX($F59-('2.1 Kraftwerk allgemein'!$F$16-'1.1 Allgemein'!$I$22+1),1),COLUMN(CP59)-('2.1 Kraftwerk allgemein'!$F$16-'1.1 Allgemein'!$I$22+1)))))/$F59,
SUM(OFFSET('2.5 CAPEX'!DD62,0,-MIN($F59-1,COLUMN(CP59)-1),1,MIN($F59,COLUMN(CP59))))/$F59)))))))</f>
        <v>0</v>
      </c>
      <c r="CZ59" s="199">
        <f ca="1">IF('2.1 Kraftwerk allgemein'!$F$15&lt;'1.1 Allgemein'!$I$22,
IF(OR(ISNUMBER($D59)=FALSE,$F59=""),"",
IF(AND('2.5 CAPEX'!$L62&lt;&gt;"x",'2.5 CAPEX'!$M62&lt;&gt;"x"),0,
IF($F59=0,0,
IF(CZ$4&lt;'2.1 Kraftwerk allgemein'!$F$16,0,
IF(CZ$4='2.1 Kraftwerk allgemein'!$F$16,'2.5 CAPEX'!$J62/$F59,
IF(CZ$4&lt;'2.1 Kraftwerk allgemein'!$F$16+$F59,
('2.5 CAPEX'!$J62+SUM(OFFSET('2.5 CAPEX'!DE62,0,-MIN(MAX($F59-1-('2.1 Kraftwerk allgemein'!$F$16-'2.1 Kraftwerk allgemein'!$F$15+1),0),COLUMN(CQ59)-1-('2.1 Kraftwerk allgemein'!$F$16-'2.1 Kraftwerk allgemein'!$F$15+1)),1,MIN(MAX($F59-('2.1 Kraftwerk allgemein'!$F$16-'2.1 Kraftwerk allgemein'!$F$15+1),1),COLUMN(CQ59)-('2.1 Kraftwerk allgemein'!$F$16-'2.1 Kraftwerk allgemein'!$F$15+1)))))/$F59,
SUM(OFFSET('2.5 CAPEX'!DE62,0,-MIN($F59-1,COLUMN(CQ59)-1),1,MIN($F59,COLUMN(CQ59))))/$F59)))))),
IF(OR(ISNUMBER($D59)=FALSE,$F59=""),"",
IF(AND('2.5 CAPEX'!$L62&lt;&gt;"x",'2.5 CAPEX'!$M62&lt;&gt;"x"),0,
IF($F59=0,0,
IF(CZ$4&lt;'2.1 Kraftwerk allgemein'!$F$16,0,
IF(CZ$4='2.1 Kraftwerk allgemein'!$F$16,'2.5 CAPEX'!$J62/$F59,
IF(CZ$4&lt;'2.1 Kraftwerk allgemein'!$F$16+$F59,
('2.5 CAPEX'!$J62+SUM(OFFSET('2.5 CAPEX'!DE62,0,-MIN(MAX($F59-1-('2.1 Kraftwerk allgemein'!$F$16-'1.1 Allgemein'!$I$22+1),0),COLUMN(CQ59)-1-('2.1 Kraftwerk allgemein'!$F$16-'1.1 Allgemein'!$I$22+1)),1,MIN(MAX($F59-('2.1 Kraftwerk allgemein'!$F$16-'1.1 Allgemein'!$I$22+1),1),COLUMN(CQ59)-('2.1 Kraftwerk allgemein'!$F$16-'1.1 Allgemein'!$I$22+1)))))/$F59,
SUM(OFFSET('2.5 CAPEX'!DE62,0,-MIN($F59-1,COLUMN(CQ59)-1),1,MIN($F59,COLUMN(CQ59))))/$F59)))))))</f>
        <v>0</v>
      </c>
      <c r="DA59" s="199">
        <f ca="1">IF('2.1 Kraftwerk allgemein'!$F$15&lt;'1.1 Allgemein'!$I$22,
IF(OR(ISNUMBER($D59)=FALSE,$F59=""),"",
IF(AND('2.5 CAPEX'!$L62&lt;&gt;"x",'2.5 CAPEX'!$M62&lt;&gt;"x"),0,
IF($F59=0,0,
IF(DA$4&lt;'2.1 Kraftwerk allgemein'!$F$16,0,
IF(DA$4='2.1 Kraftwerk allgemein'!$F$16,'2.5 CAPEX'!$J62/$F59,
IF(DA$4&lt;'2.1 Kraftwerk allgemein'!$F$16+$F59,
('2.5 CAPEX'!$J62+SUM(OFFSET('2.5 CAPEX'!DF62,0,-MIN(MAX($F59-1-('2.1 Kraftwerk allgemein'!$F$16-'2.1 Kraftwerk allgemein'!$F$15+1),0),COLUMN(CR59)-1-('2.1 Kraftwerk allgemein'!$F$16-'2.1 Kraftwerk allgemein'!$F$15+1)),1,MIN(MAX($F59-('2.1 Kraftwerk allgemein'!$F$16-'2.1 Kraftwerk allgemein'!$F$15+1),1),COLUMN(CR59)-('2.1 Kraftwerk allgemein'!$F$16-'2.1 Kraftwerk allgemein'!$F$15+1)))))/$F59,
SUM(OFFSET('2.5 CAPEX'!DF62,0,-MIN($F59-1,COLUMN(CR59)-1),1,MIN($F59,COLUMN(CR59))))/$F59)))))),
IF(OR(ISNUMBER($D59)=FALSE,$F59=""),"",
IF(AND('2.5 CAPEX'!$L62&lt;&gt;"x",'2.5 CAPEX'!$M62&lt;&gt;"x"),0,
IF($F59=0,0,
IF(DA$4&lt;'2.1 Kraftwerk allgemein'!$F$16,0,
IF(DA$4='2.1 Kraftwerk allgemein'!$F$16,'2.5 CAPEX'!$J62/$F59,
IF(DA$4&lt;'2.1 Kraftwerk allgemein'!$F$16+$F59,
('2.5 CAPEX'!$J62+SUM(OFFSET('2.5 CAPEX'!DF62,0,-MIN(MAX($F59-1-('2.1 Kraftwerk allgemein'!$F$16-'1.1 Allgemein'!$I$22+1),0),COLUMN(CR59)-1-('2.1 Kraftwerk allgemein'!$F$16-'1.1 Allgemein'!$I$22+1)),1,MIN(MAX($F59-('2.1 Kraftwerk allgemein'!$F$16-'1.1 Allgemein'!$I$22+1),1),COLUMN(CR59)-('2.1 Kraftwerk allgemein'!$F$16-'1.1 Allgemein'!$I$22+1)))))/$F59,
SUM(OFFSET('2.5 CAPEX'!DF62,0,-MIN($F59-1,COLUMN(CR59)-1),1,MIN($F59,COLUMN(CR59))))/$F59)))))))</f>
        <v>0</v>
      </c>
      <c r="DB59" s="199">
        <f ca="1">IF('2.1 Kraftwerk allgemein'!$F$15&lt;'1.1 Allgemein'!$I$22,
IF(OR(ISNUMBER($D59)=FALSE,$F59=""),"",
IF(AND('2.5 CAPEX'!$L62&lt;&gt;"x",'2.5 CAPEX'!$M62&lt;&gt;"x"),0,
IF($F59=0,0,
IF(DB$4&lt;'2.1 Kraftwerk allgemein'!$F$16,0,
IF(DB$4='2.1 Kraftwerk allgemein'!$F$16,'2.5 CAPEX'!$J62/$F59,
IF(DB$4&lt;'2.1 Kraftwerk allgemein'!$F$16+$F59,
('2.5 CAPEX'!$J62+SUM(OFFSET('2.5 CAPEX'!DG62,0,-MIN(MAX($F59-1-('2.1 Kraftwerk allgemein'!$F$16-'2.1 Kraftwerk allgemein'!$F$15+1),0),COLUMN(CS59)-1-('2.1 Kraftwerk allgemein'!$F$16-'2.1 Kraftwerk allgemein'!$F$15+1)),1,MIN(MAX($F59-('2.1 Kraftwerk allgemein'!$F$16-'2.1 Kraftwerk allgemein'!$F$15+1),1),COLUMN(CS59)-('2.1 Kraftwerk allgemein'!$F$16-'2.1 Kraftwerk allgemein'!$F$15+1)))))/$F59,
SUM(OFFSET('2.5 CAPEX'!DG62,0,-MIN($F59-1,COLUMN(CS59)-1),1,MIN($F59,COLUMN(CS59))))/$F59)))))),
IF(OR(ISNUMBER($D59)=FALSE,$F59=""),"",
IF(AND('2.5 CAPEX'!$L62&lt;&gt;"x",'2.5 CAPEX'!$M62&lt;&gt;"x"),0,
IF($F59=0,0,
IF(DB$4&lt;'2.1 Kraftwerk allgemein'!$F$16,0,
IF(DB$4='2.1 Kraftwerk allgemein'!$F$16,'2.5 CAPEX'!$J62/$F59,
IF(DB$4&lt;'2.1 Kraftwerk allgemein'!$F$16+$F59,
('2.5 CAPEX'!$J62+SUM(OFFSET('2.5 CAPEX'!DG62,0,-MIN(MAX($F59-1-('2.1 Kraftwerk allgemein'!$F$16-'1.1 Allgemein'!$I$22+1),0),COLUMN(CS59)-1-('2.1 Kraftwerk allgemein'!$F$16-'1.1 Allgemein'!$I$22+1)),1,MIN(MAX($F59-('2.1 Kraftwerk allgemein'!$F$16-'1.1 Allgemein'!$I$22+1),1),COLUMN(CS59)-('2.1 Kraftwerk allgemein'!$F$16-'1.1 Allgemein'!$I$22+1)))))/$F59,
SUM(OFFSET('2.5 CAPEX'!DG62,0,-MIN($F59-1,COLUMN(CS59)-1),1,MIN($F59,COLUMN(CS59))))/$F59)))))))</f>
        <v>0</v>
      </c>
      <c r="DC59" s="199">
        <f ca="1">IF('2.1 Kraftwerk allgemein'!$F$15&lt;'1.1 Allgemein'!$I$22,
IF(OR(ISNUMBER($D59)=FALSE,$F59=""),"",
IF(AND('2.5 CAPEX'!$L62&lt;&gt;"x",'2.5 CAPEX'!$M62&lt;&gt;"x"),0,
IF($F59=0,0,
IF(DC$4&lt;'2.1 Kraftwerk allgemein'!$F$16,0,
IF(DC$4='2.1 Kraftwerk allgemein'!$F$16,'2.5 CAPEX'!$J62/$F59,
IF(DC$4&lt;'2.1 Kraftwerk allgemein'!$F$16+$F59,
('2.5 CAPEX'!$J62+SUM(OFFSET('2.5 CAPEX'!DH62,0,-MIN(MAX($F59-1-('2.1 Kraftwerk allgemein'!$F$16-'2.1 Kraftwerk allgemein'!$F$15+1),0),COLUMN(CT59)-1-('2.1 Kraftwerk allgemein'!$F$16-'2.1 Kraftwerk allgemein'!$F$15+1)),1,MIN(MAX($F59-('2.1 Kraftwerk allgemein'!$F$16-'2.1 Kraftwerk allgemein'!$F$15+1),1),COLUMN(CT59)-('2.1 Kraftwerk allgemein'!$F$16-'2.1 Kraftwerk allgemein'!$F$15+1)))))/$F59,
SUM(OFFSET('2.5 CAPEX'!DH62,0,-MIN($F59-1,COLUMN(CT59)-1),1,MIN($F59,COLUMN(CT59))))/$F59)))))),
IF(OR(ISNUMBER($D59)=FALSE,$F59=""),"",
IF(AND('2.5 CAPEX'!$L62&lt;&gt;"x",'2.5 CAPEX'!$M62&lt;&gt;"x"),0,
IF($F59=0,0,
IF(DC$4&lt;'2.1 Kraftwerk allgemein'!$F$16,0,
IF(DC$4='2.1 Kraftwerk allgemein'!$F$16,'2.5 CAPEX'!$J62/$F59,
IF(DC$4&lt;'2.1 Kraftwerk allgemein'!$F$16+$F59,
('2.5 CAPEX'!$J62+SUM(OFFSET('2.5 CAPEX'!DH62,0,-MIN(MAX($F59-1-('2.1 Kraftwerk allgemein'!$F$16-'1.1 Allgemein'!$I$22+1),0),COLUMN(CT59)-1-('2.1 Kraftwerk allgemein'!$F$16-'1.1 Allgemein'!$I$22+1)),1,MIN(MAX($F59-('2.1 Kraftwerk allgemein'!$F$16-'1.1 Allgemein'!$I$22+1),1),COLUMN(CT59)-('2.1 Kraftwerk allgemein'!$F$16-'1.1 Allgemein'!$I$22+1)))))/$F59,
SUM(OFFSET('2.5 CAPEX'!DH62,0,-MIN($F59-1,COLUMN(CT59)-1),1,MIN($F59,COLUMN(CT59))))/$F59)))))))</f>
        <v>0</v>
      </c>
      <c r="DD59" s="199">
        <f ca="1">IF('2.1 Kraftwerk allgemein'!$F$15&lt;'1.1 Allgemein'!$I$22,
IF(OR(ISNUMBER($D59)=FALSE,$F59=""),"",
IF(AND('2.5 CAPEX'!$L62&lt;&gt;"x",'2.5 CAPEX'!$M62&lt;&gt;"x"),0,
IF($F59=0,0,
IF(DD$4&lt;'2.1 Kraftwerk allgemein'!$F$16,0,
IF(DD$4='2.1 Kraftwerk allgemein'!$F$16,'2.5 CAPEX'!$J62/$F59,
IF(DD$4&lt;'2.1 Kraftwerk allgemein'!$F$16+$F59,
('2.5 CAPEX'!$J62+SUM(OFFSET('2.5 CAPEX'!DI62,0,-MIN(MAX($F59-1-('2.1 Kraftwerk allgemein'!$F$16-'2.1 Kraftwerk allgemein'!$F$15+1),0),COLUMN(CU59)-1-('2.1 Kraftwerk allgemein'!$F$16-'2.1 Kraftwerk allgemein'!$F$15+1)),1,MIN(MAX($F59-('2.1 Kraftwerk allgemein'!$F$16-'2.1 Kraftwerk allgemein'!$F$15+1),1),COLUMN(CU59)-('2.1 Kraftwerk allgemein'!$F$16-'2.1 Kraftwerk allgemein'!$F$15+1)))))/$F59,
SUM(OFFSET('2.5 CAPEX'!DI62,0,-MIN($F59-1,COLUMN(CU59)-1),1,MIN($F59,COLUMN(CU59))))/$F59)))))),
IF(OR(ISNUMBER($D59)=FALSE,$F59=""),"",
IF(AND('2.5 CAPEX'!$L62&lt;&gt;"x",'2.5 CAPEX'!$M62&lt;&gt;"x"),0,
IF($F59=0,0,
IF(DD$4&lt;'2.1 Kraftwerk allgemein'!$F$16,0,
IF(DD$4='2.1 Kraftwerk allgemein'!$F$16,'2.5 CAPEX'!$J62/$F59,
IF(DD$4&lt;'2.1 Kraftwerk allgemein'!$F$16+$F59,
('2.5 CAPEX'!$J62+SUM(OFFSET('2.5 CAPEX'!DI62,0,-MIN(MAX($F59-1-('2.1 Kraftwerk allgemein'!$F$16-'1.1 Allgemein'!$I$22+1),0),COLUMN(CU59)-1-('2.1 Kraftwerk allgemein'!$F$16-'1.1 Allgemein'!$I$22+1)),1,MIN(MAX($F59-('2.1 Kraftwerk allgemein'!$F$16-'1.1 Allgemein'!$I$22+1),1),COLUMN(CU59)-('2.1 Kraftwerk allgemein'!$F$16-'1.1 Allgemein'!$I$22+1)))))/$F59,
SUM(OFFSET('2.5 CAPEX'!DI62,0,-MIN($F59-1,COLUMN(CU59)-1),1,MIN($F59,COLUMN(CU59))))/$F59)))))))</f>
        <v>0</v>
      </c>
      <c r="DE59" s="199">
        <f ca="1">IF('2.1 Kraftwerk allgemein'!$F$15&lt;'1.1 Allgemein'!$I$22,
IF(OR(ISNUMBER($D59)=FALSE,$F59=""),"",
IF(AND('2.5 CAPEX'!$L62&lt;&gt;"x",'2.5 CAPEX'!$M62&lt;&gt;"x"),0,
IF($F59=0,0,
IF(DE$4&lt;'2.1 Kraftwerk allgemein'!$F$16,0,
IF(DE$4='2.1 Kraftwerk allgemein'!$F$16,'2.5 CAPEX'!$J62/$F59,
IF(DE$4&lt;'2.1 Kraftwerk allgemein'!$F$16+$F59,
('2.5 CAPEX'!$J62+SUM(OFFSET('2.5 CAPEX'!DJ62,0,-MIN(MAX($F59-1-('2.1 Kraftwerk allgemein'!$F$16-'2.1 Kraftwerk allgemein'!$F$15+1),0),COLUMN(CV59)-1-('2.1 Kraftwerk allgemein'!$F$16-'2.1 Kraftwerk allgemein'!$F$15+1)),1,MIN(MAX($F59-('2.1 Kraftwerk allgemein'!$F$16-'2.1 Kraftwerk allgemein'!$F$15+1),1),COLUMN(CV59)-('2.1 Kraftwerk allgemein'!$F$16-'2.1 Kraftwerk allgemein'!$F$15+1)))))/$F59,
SUM(OFFSET('2.5 CAPEX'!DJ62,0,-MIN($F59-1,COLUMN(CV59)-1),1,MIN($F59,COLUMN(CV59))))/$F59)))))),
IF(OR(ISNUMBER($D59)=FALSE,$F59=""),"",
IF(AND('2.5 CAPEX'!$L62&lt;&gt;"x",'2.5 CAPEX'!$M62&lt;&gt;"x"),0,
IF($F59=0,0,
IF(DE$4&lt;'2.1 Kraftwerk allgemein'!$F$16,0,
IF(DE$4='2.1 Kraftwerk allgemein'!$F$16,'2.5 CAPEX'!$J62/$F59,
IF(DE$4&lt;'2.1 Kraftwerk allgemein'!$F$16+$F59,
('2.5 CAPEX'!$J62+SUM(OFFSET('2.5 CAPEX'!DJ62,0,-MIN(MAX($F59-1-('2.1 Kraftwerk allgemein'!$F$16-'1.1 Allgemein'!$I$22+1),0),COLUMN(CV59)-1-('2.1 Kraftwerk allgemein'!$F$16-'1.1 Allgemein'!$I$22+1)),1,MIN(MAX($F59-('2.1 Kraftwerk allgemein'!$F$16-'1.1 Allgemein'!$I$22+1),1),COLUMN(CV59)-('2.1 Kraftwerk allgemein'!$F$16-'1.1 Allgemein'!$I$22+1)))))/$F59,
SUM(OFFSET('2.5 CAPEX'!DJ62,0,-MIN($F59-1,COLUMN(CV59)-1),1,MIN($F59,COLUMN(CV59))))/$F59)))))))</f>
        <v>0</v>
      </c>
      <c r="DF59" s="199">
        <f ca="1">IF('2.1 Kraftwerk allgemein'!$F$15&lt;'1.1 Allgemein'!$I$22,
IF(OR(ISNUMBER($D59)=FALSE,$F59=""),"",
IF(AND('2.5 CAPEX'!$L62&lt;&gt;"x",'2.5 CAPEX'!$M62&lt;&gt;"x"),0,
IF($F59=0,0,
IF(DF$4&lt;'2.1 Kraftwerk allgemein'!$F$16,0,
IF(DF$4='2.1 Kraftwerk allgemein'!$F$16,'2.5 CAPEX'!$J62/$F59,
IF(DF$4&lt;'2.1 Kraftwerk allgemein'!$F$16+$F59,
('2.5 CAPEX'!$J62+SUM(OFFSET('2.5 CAPEX'!DK62,0,-MIN(MAX($F59-1-('2.1 Kraftwerk allgemein'!$F$16-'2.1 Kraftwerk allgemein'!$F$15+1),0),COLUMN(CW59)-1-('2.1 Kraftwerk allgemein'!$F$16-'2.1 Kraftwerk allgemein'!$F$15+1)),1,MIN(MAX($F59-('2.1 Kraftwerk allgemein'!$F$16-'2.1 Kraftwerk allgemein'!$F$15+1),1),COLUMN(CW59)-('2.1 Kraftwerk allgemein'!$F$16-'2.1 Kraftwerk allgemein'!$F$15+1)))))/$F59,
SUM(OFFSET('2.5 CAPEX'!DK62,0,-MIN($F59-1,COLUMN(CW59)-1),1,MIN($F59,COLUMN(CW59))))/$F59)))))),
IF(OR(ISNUMBER($D59)=FALSE,$F59=""),"",
IF(AND('2.5 CAPEX'!$L62&lt;&gt;"x",'2.5 CAPEX'!$M62&lt;&gt;"x"),0,
IF($F59=0,0,
IF(DF$4&lt;'2.1 Kraftwerk allgemein'!$F$16,0,
IF(DF$4='2.1 Kraftwerk allgemein'!$F$16,'2.5 CAPEX'!$J62/$F59,
IF(DF$4&lt;'2.1 Kraftwerk allgemein'!$F$16+$F59,
('2.5 CAPEX'!$J62+SUM(OFFSET('2.5 CAPEX'!DK62,0,-MIN(MAX($F59-1-('2.1 Kraftwerk allgemein'!$F$16-'1.1 Allgemein'!$I$22+1),0),COLUMN(CW59)-1-('2.1 Kraftwerk allgemein'!$F$16-'1.1 Allgemein'!$I$22+1)),1,MIN(MAX($F59-('2.1 Kraftwerk allgemein'!$F$16-'1.1 Allgemein'!$I$22+1),1),COLUMN(CW59)-('2.1 Kraftwerk allgemein'!$F$16-'1.1 Allgemein'!$I$22+1)))))/$F59,
SUM(OFFSET('2.5 CAPEX'!DK62,0,-MIN($F59-1,COLUMN(CW59)-1),1,MIN($F59,COLUMN(CW59))))/$F59)))))))</f>
        <v>0</v>
      </c>
    </row>
    <row r="60" spans="1:110" s="200" customFormat="1" ht="14" x14ac:dyDescent="0.3">
      <c r="A60" s="104"/>
      <c r="B60" s="104"/>
      <c r="C60" s="154"/>
      <c r="D60" s="191">
        <f>IF('2.5 CAPEX'!D63&lt;&gt;"",'2.5 CAPEX'!D63,"")</f>
        <v>504</v>
      </c>
      <c r="E60" s="191" t="str">
        <f>IF('2.5 CAPEX'!E63&lt;&gt;"",'2.5 CAPEX'!E63,"")</f>
        <v>Seilbahnstatik</v>
      </c>
      <c r="F60" s="196">
        <f>IF('2.5 CAPEX'!F63&lt;&gt;"",'2.5 CAPEX'!F63,"")</f>
        <v>50</v>
      </c>
      <c r="G60" s="197">
        <f ca="1">IF(ISNUMBER(D60)=FALSE,"",INDEX('2.5 CAPEX'!$H:$H,MATCH('3.1 Abschreibung'!$D60,'2.5 CAPEX'!$D:$D,0))+INDEX('2.5 CAPEX'!$J:$J,MATCH('3.1 Abschreibung'!$D60,'2.5 CAPEX'!$D:$D,0)))</f>
        <v>0</v>
      </c>
      <c r="H60" s="197"/>
      <c r="I60" s="198">
        <v>0</v>
      </c>
      <c r="J60" s="199">
        <f ca="1">IF('2.1 Kraftwerk allgemein'!$F$15&lt;'1.1 Allgemein'!$I$22,
IF(OR(ISNUMBER($D60)=FALSE,$F60=""),"",
IF(AND('2.5 CAPEX'!$L63&lt;&gt;"x",'2.5 CAPEX'!$M63&lt;&gt;"x"),0,
IF($F60=0,0,
IF(J$4&lt;'2.1 Kraftwerk allgemein'!$F$16,0,
IF(J$4='2.1 Kraftwerk allgemein'!$F$16,'2.5 CAPEX'!$J63/$F60,
IF(J$4&lt;'2.1 Kraftwerk allgemein'!$F$16+$F60,
('2.5 CAPEX'!$J63+SUM(OFFSET('2.5 CAPEX'!O63,0,-MIN(MAX($F60-1-('2.1 Kraftwerk allgemein'!$F$16-'2.1 Kraftwerk allgemein'!$F$15+1),0),COLUMN(A60)-1-('2.1 Kraftwerk allgemein'!$F$16-'2.1 Kraftwerk allgemein'!$F$15+1)),1,MIN(MAX($F60-('2.1 Kraftwerk allgemein'!$F$16-'2.1 Kraftwerk allgemein'!$F$15+1),1),COLUMN(A60)-('2.1 Kraftwerk allgemein'!$F$16-'2.1 Kraftwerk allgemein'!$F$15+1)))))/$F60,
SUM(OFFSET('2.5 CAPEX'!O63,0,-MIN($F60-1,COLUMN(A60)-1),1,MIN($F60,COLUMN(A60))))/$F60)))))),
IF(OR(ISNUMBER($D60)=FALSE,$F60=""),"",
IF(AND('2.5 CAPEX'!$L63&lt;&gt;"x",'2.5 CAPEX'!$M63&lt;&gt;"x"),0,
IF($F60=0,0,
IF(J$4&lt;'2.1 Kraftwerk allgemein'!$F$16,0,
IF(J$4='2.1 Kraftwerk allgemein'!$F$16,'2.5 CAPEX'!$J63/$F60,
IF(J$4&lt;'2.1 Kraftwerk allgemein'!$F$16+$F60,
('2.5 CAPEX'!$J63+SUM(OFFSET('2.5 CAPEX'!O63,0,-MIN(MAX($F60-1-('2.1 Kraftwerk allgemein'!$F$16-'1.1 Allgemein'!$I$22+1),0),COLUMN(A60)-1-('2.1 Kraftwerk allgemein'!$F$16-'1.1 Allgemein'!$I$22+1)),1,MIN(MAX($F60-('2.1 Kraftwerk allgemein'!$F$16-'1.1 Allgemein'!$I$22+1),1),COLUMN(A60)-('2.1 Kraftwerk allgemein'!$F$16-'1.1 Allgemein'!$I$22+1)))))/$F60,
SUM(OFFSET('2.5 CAPEX'!O63,0,-MIN($F60-1,COLUMN(A60)-1),1,MIN($F60,COLUMN(A60))))/$F60)))))))</f>
        <v>0</v>
      </c>
      <c r="K60" s="199">
        <f ca="1">IF('2.1 Kraftwerk allgemein'!$F$15&lt;'1.1 Allgemein'!$I$22,
IF(OR(ISNUMBER($D60)=FALSE,$F60=""),"",
IF(AND('2.5 CAPEX'!$L63&lt;&gt;"x",'2.5 CAPEX'!$M63&lt;&gt;"x"),0,
IF($F60=0,0,
IF(K$4&lt;'2.1 Kraftwerk allgemein'!$F$16,0,
IF(K$4='2.1 Kraftwerk allgemein'!$F$16,'2.5 CAPEX'!$J63/$F60,
IF(K$4&lt;'2.1 Kraftwerk allgemein'!$F$16+$F60,
('2.5 CAPEX'!$J63+SUM(OFFSET('2.5 CAPEX'!P63,0,-MIN(MAX($F60-1-('2.1 Kraftwerk allgemein'!$F$16-'2.1 Kraftwerk allgemein'!$F$15+1),0),COLUMN(B60)-1-('2.1 Kraftwerk allgemein'!$F$16-'2.1 Kraftwerk allgemein'!$F$15+1)),1,MIN(MAX($F60-('2.1 Kraftwerk allgemein'!$F$16-'2.1 Kraftwerk allgemein'!$F$15+1),1),COLUMN(B60)-('2.1 Kraftwerk allgemein'!$F$16-'2.1 Kraftwerk allgemein'!$F$15+1)))))/$F60,
SUM(OFFSET('2.5 CAPEX'!P63,0,-MIN($F60-1,COLUMN(B60)-1),1,MIN($F60,COLUMN(B60))))/$F60)))))),
IF(OR(ISNUMBER($D60)=FALSE,$F60=""),"",
IF(AND('2.5 CAPEX'!$L63&lt;&gt;"x",'2.5 CAPEX'!$M63&lt;&gt;"x"),0,
IF($F60=0,0,
IF(K$4&lt;'2.1 Kraftwerk allgemein'!$F$16,0,
IF(K$4='2.1 Kraftwerk allgemein'!$F$16,'2.5 CAPEX'!$J63/$F60,
IF(K$4&lt;'2.1 Kraftwerk allgemein'!$F$16+$F60,
('2.5 CAPEX'!$J63+SUM(OFFSET('2.5 CAPEX'!P63,0,-MIN(MAX($F60-1-('2.1 Kraftwerk allgemein'!$F$16-'1.1 Allgemein'!$I$22+1),0),COLUMN(B60)-1-('2.1 Kraftwerk allgemein'!$F$16-'1.1 Allgemein'!$I$22+1)),1,MIN(MAX($F60-('2.1 Kraftwerk allgemein'!$F$16-'1.1 Allgemein'!$I$22+1),1),COLUMN(B60)-('2.1 Kraftwerk allgemein'!$F$16-'1.1 Allgemein'!$I$22+1)))))/$F60,
SUM(OFFSET('2.5 CAPEX'!P63,0,-MIN($F60-1,COLUMN(B60)-1),1,MIN($F60,COLUMN(B60))))/$F60)))))))</f>
        <v>0</v>
      </c>
      <c r="L60" s="199">
        <f ca="1">IF('2.1 Kraftwerk allgemein'!$F$15&lt;'1.1 Allgemein'!$I$22,
IF(OR(ISNUMBER($D60)=FALSE,$F60=""),"",
IF(AND('2.5 CAPEX'!$L63&lt;&gt;"x",'2.5 CAPEX'!$M63&lt;&gt;"x"),0,
IF($F60=0,0,
IF(L$4&lt;'2.1 Kraftwerk allgemein'!$F$16,0,
IF(L$4='2.1 Kraftwerk allgemein'!$F$16,'2.5 CAPEX'!$J63/$F60,
IF(L$4&lt;'2.1 Kraftwerk allgemein'!$F$16+$F60,
('2.5 CAPEX'!$J63+SUM(OFFSET('2.5 CAPEX'!Q63,0,-MIN(MAX($F60-1-('2.1 Kraftwerk allgemein'!$F$16-'2.1 Kraftwerk allgemein'!$F$15+1),0),COLUMN(C60)-1-('2.1 Kraftwerk allgemein'!$F$16-'2.1 Kraftwerk allgemein'!$F$15+1)),1,MIN(MAX($F60-('2.1 Kraftwerk allgemein'!$F$16-'2.1 Kraftwerk allgemein'!$F$15+1),1),COLUMN(C60)-('2.1 Kraftwerk allgemein'!$F$16-'2.1 Kraftwerk allgemein'!$F$15+1)))))/$F60,
SUM(OFFSET('2.5 CAPEX'!Q63,0,-MIN($F60-1,COLUMN(C60)-1),1,MIN($F60,COLUMN(C60))))/$F60)))))),
IF(OR(ISNUMBER($D60)=FALSE,$F60=""),"",
IF(AND('2.5 CAPEX'!$L63&lt;&gt;"x",'2.5 CAPEX'!$M63&lt;&gt;"x"),0,
IF($F60=0,0,
IF(L$4&lt;'2.1 Kraftwerk allgemein'!$F$16,0,
IF(L$4='2.1 Kraftwerk allgemein'!$F$16,'2.5 CAPEX'!$J63/$F60,
IF(L$4&lt;'2.1 Kraftwerk allgemein'!$F$16+$F60,
('2.5 CAPEX'!$J63+SUM(OFFSET('2.5 CAPEX'!Q63,0,-MIN(MAX($F60-1-('2.1 Kraftwerk allgemein'!$F$16-'1.1 Allgemein'!$I$22+1),0),COLUMN(C60)-1-('2.1 Kraftwerk allgemein'!$F$16-'1.1 Allgemein'!$I$22+1)),1,MIN(MAX($F60-('2.1 Kraftwerk allgemein'!$F$16-'1.1 Allgemein'!$I$22+1),1),COLUMN(C60)-('2.1 Kraftwerk allgemein'!$F$16-'1.1 Allgemein'!$I$22+1)))))/$F60,
SUM(OFFSET('2.5 CAPEX'!Q63,0,-MIN($F60-1,COLUMN(C60)-1),1,MIN($F60,COLUMN(C60))))/$F60)))))))</f>
        <v>0</v>
      </c>
      <c r="M60" s="199">
        <f ca="1">IF('2.1 Kraftwerk allgemein'!$F$15&lt;'1.1 Allgemein'!$I$22,
IF(OR(ISNUMBER($D60)=FALSE,$F60=""),"",
IF(AND('2.5 CAPEX'!$L63&lt;&gt;"x",'2.5 CAPEX'!$M63&lt;&gt;"x"),0,
IF($F60=0,0,
IF(M$4&lt;'2.1 Kraftwerk allgemein'!$F$16,0,
IF(M$4='2.1 Kraftwerk allgemein'!$F$16,'2.5 CAPEX'!$J63/$F60,
IF(M$4&lt;'2.1 Kraftwerk allgemein'!$F$16+$F60,
('2.5 CAPEX'!$J63+SUM(OFFSET('2.5 CAPEX'!R63,0,-MIN(MAX($F60-1-('2.1 Kraftwerk allgemein'!$F$16-'2.1 Kraftwerk allgemein'!$F$15+1),0),COLUMN(D60)-1-('2.1 Kraftwerk allgemein'!$F$16-'2.1 Kraftwerk allgemein'!$F$15+1)),1,MIN(MAX($F60-('2.1 Kraftwerk allgemein'!$F$16-'2.1 Kraftwerk allgemein'!$F$15+1),1),COLUMN(D60)-('2.1 Kraftwerk allgemein'!$F$16-'2.1 Kraftwerk allgemein'!$F$15+1)))))/$F60,
SUM(OFFSET('2.5 CAPEX'!R63,0,-MIN($F60-1,COLUMN(D60)-1),1,MIN($F60,COLUMN(D60))))/$F60)))))),
IF(OR(ISNUMBER($D60)=FALSE,$F60=""),"",
IF(AND('2.5 CAPEX'!$L63&lt;&gt;"x",'2.5 CAPEX'!$M63&lt;&gt;"x"),0,
IF($F60=0,0,
IF(M$4&lt;'2.1 Kraftwerk allgemein'!$F$16,0,
IF(M$4='2.1 Kraftwerk allgemein'!$F$16,'2.5 CAPEX'!$J63/$F60,
IF(M$4&lt;'2.1 Kraftwerk allgemein'!$F$16+$F60,
('2.5 CAPEX'!$J63+SUM(OFFSET('2.5 CAPEX'!R63,0,-MIN(MAX($F60-1-('2.1 Kraftwerk allgemein'!$F$16-'1.1 Allgemein'!$I$22+1),0),COLUMN(D60)-1-('2.1 Kraftwerk allgemein'!$F$16-'1.1 Allgemein'!$I$22+1)),1,MIN(MAX($F60-('2.1 Kraftwerk allgemein'!$F$16-'1.1 Allgemein'!$I$22+1),1),COLUMN(D60)-('2.1 Kraftwerk allgemein'!$F$16-'1.1 Allgemein'!$I$22+1)))))/$F60,
SUM(OFFSET('2.5 CAPEX'!R63,0,-MIN($F60-1,COLUMN(D60)-1),1,MIN($F60,COLUMN(D60))))/$F60)))))))</f>
        <v>0</v>
      </c>
      <c r="N60" s="199">
        <f ca="1">IF('2.1 Kraftwerk allgemein'!$F$15&lt;'1.1 Allgemein'!$I$22,
IF(OR(ISNUMBER($D60)=FALSE,$F60=""),"",
IF(AND('2.5 CAPEX'!$L63&lt;&gt;"x",'2.5 CAPEX'!$M63&lt;&gt;"x"),0,
IF($F60=0,0,
IF(N$4&lt;'2.1 Kraftwerk allgemein'!$F$16,0,
IF(N$4='2.1 Kraftwerk allgemein'!$F$16,'2.5 CAPEX'!$J63/$F60,
IF(N$4&lt;'2.1 Kraftwerk allgemein'!$F$16+$F60,
('2.5 CAPEX'!$J63+SUM(OFFSET('2.5 CAPEX'!S63,0,-MIN(MAX($F60-1-('2.1 Kraftwerk allgemein'!$F$16-'2.1 Kraftwerk allgemein'!$F$15+1),0),COLUMN(E60)-1-('2.1 Kraftwerk allgemein'!$F$16-'2.1 Kraftwerk allgemein'!$F$15+1)),1,MIN(MAX($F60-('2.1 Kraftwerk allgemein'!$F$16-'2.1 Kraftwerk allgemein'!$F$15+1),1),COLUMN(E60)-('2.1 Kraftwerk allgemein'!$F$16-'2.1 Kraftwerk allgemein'!$F$15+1)))))/$F60,
SUM(OFFSET('2.5 CAPEX'!S63,0,-MIN($F60-1,COLUMN(E60)-1),1,MIN($F60,COLUMN(E60))))/$F60)))))),
IF(OR(ISNUMBER($D60)=FALSE,$F60=""),"",
IF(AND('2.5 CAPEX'!$L63&lt;&gt;"x",'2.5 CAPEX'!$M63&lt;&gt;"x"),0,
IF($F60=0,0,
IF(N$4&lt;'2.1 Kraftwerk allgemein'!$F$16,0,
IF(N$4='2.1 Kraftwerk allgemein'!$F$16,'2.5 CAPEX'!$J63/$F60,
IF(N$4&lt;'2.1 Kraftwerk allgemein'!$F$16+$F60,
('2.5 CAPEX'!$J63+SUM(OFFSET('2.5 CAPEX'!S63,0,-MIN(MAX($F60-1-('2.1 Kraftwerk allgemein'!$F$16-'1.1 Allgemein'!$I$22+1),0),COLUMN(E60)-1-('2.1 Kraftwerk allgemein'!$F$16-'1.1 Allgemein'!$I$22+1)),1,MIN(MAX($F60-('2.1 Kraftwerk allgemein'!$F$16-'1.1 Allgemein'!$I$22+1),1),COLUMN(E60)-('2.1 Kraftwerk allgemein'!$F$16-'1.1 Allgemein'!$I$22+1)))))/$F60,
SUM(OFFSET('2.5 CAPEX'!S63,0,-MIN($F60-1,COLUMN(E60)-1),1,MIN($F60,COLUMN(E60))))/$F60)))))))</f>
        <v>0</v>
      </c>
      <c r="O60" s="199">
        <f ca="1">IF('2.1 Kraftwerk allgemein'!$F$15&lt;'1.1 Allgemein'!$I$22,
IF(OR(ISNUMBER($D60)=FALSE,$F60=""),"",
IF(AND('2.5 CAPEX'!$L63&lt;&gt;"x",'2.5 CAPEX'!$M63&lt;&gt;"x"),0,
IF($F60=0,0,
IF(O$4&lt;'2.1 Kraftwerk allgemein'!$F$16,0,
IF(O$4='2.1 Kraftwerk allgemein'!$F$16,'2.5 CAPEX'!$J63/$F60,
IF(O$4&lt;'2.1 Kraftwerk allgemein'!$F$16+$F60,
('2.5 CAPEX'!$J63+SUM(OFFSET('2.5 CAPEX'!T63,0,-MIN(MAX($F60-1-('2.1 Kraftwerk allgemein'!$F$16-'2.1 Kraftwerk allgemein'!$F$15+1),0),COLUMN(F60)-1-('2.1 Kraftwerk allgemein'!$F$16-'2.1 Kraftwerk allgemein'!$F$15+1)),1,MIN(MAX($F60-('2.1 Kraftwerk allgemein'!$F$16-'2.1 Kraftwerk allgemein'!$F$15+1),1),COLUMN(F60)-('2.1 Kraftwerk allgemein'!$F$16-'2.1 Kraftwerk allgemein'!$F$15+1)))))/$F60,
SUM(OFFSET('2.5 CAPEX'!T63,0,-MIN($F60-1,COLUMN(F60)-1),1,MIN($F60,COLUMN(F60))))/$F60)))))),
IF(OR(ISNUMBER($D60)=FALSE,$F60=""),"",
IF(AND('2.5 CAPEX'!$L63&lt;&gt;"x",'2.5 CAPEX'!$M63&lt;&gt;"x"),0,
IF($F60=0,0,
IF(O$4&lt;'2.1 Kraftwerk allgemein'!$F$16,0,
IF(O$4='2.1 Kraftwerk allgemein'!$F$16,'2.5 CAPEX'!$J63/$F60,
IF(O$4&lt;'2.1 Kraftwerk allgemein'!$F$16+$F60,
('2.5 CAPEX'!$J63+SUM(OFFSET('2.5 CAPEX'!T63,0,-MIN(MAX($F60-1-('2.1 Kraftwerk allgemein'!$F$16-'1.1 Allgemein'!$I$22+1),0),COLUMN(F60)-1-('2.1 Kraftwerk allgemein'!$F$16-'1.1 Allgemein'!$I$22+1)),1,MIN(MAX($F60-('2.1 Kraftwerk allgemein'!$F$16-'1.1 Allgemein'!$I$22+1),1),COLUMN(F60)-('2.1 Kraftwerk allgemein'!$F$16-'1.1 Allgemein'!$I$22+1)))))/$F60,
SUM(OFFSET('2.5 CAPEX'!T63,0,-MIN($F60-1,COLUMN(F60)-1),1,MIN($F60,COLUMN(F60))))/$F60)))))))</f>
        <v>0</v>
      </c>
      <c r="P60" s="199">
        <f ca="1">IF('2.1 Kraftwerk allgemein'!$F$15&lt;'1.1 Allgemein'!$I$22,
IF(OR(ISNUMBER($D60)=FALSE,$F60=""),"",
IF(AND('2.5 CAPEX'!$L63&lt;&gt;"x",'2.5 CAPEX'!$M63&lt;&gt;"x"),0,
IF($F60=0,0,
IF(P$4&lt;'2.1 Kraftwerk allgemein'!$F$16,0,
IF(P$4='2.1 Kraftwerk allgemein'!$F$16,'2.5 CAPEX'!$J63/$F60,
IF(P$4&lt;'2.1 Kraftwerk allgemein'!$F$16+$F60,
('2.5 CAPEX'!$J63+SUM(OFFSET('2.5 CAPEX'!U63,0,-MIN(MAX($F60-1-('2.1 Kraftwerk allgemein'!$F$16-'2.1 Kraftwerk allgemein'!$F$15+1),0),COLUMN(G60)-1-('2.1 Kraftwerk allgemein'!$F$16-'2.1 Kraftwerk allgemein'!$F$15+1)),1,MIN(MAX($F60-('2.1 Kraftwerk allgemein'!$F$16-'2.1 Kraftwerk allgemein'!$F$15+1),1),COLUMN(G60)-('2.1 Kraftwerk allgemein'!$F$16-'2.1 Kraftwerk allgemein'!$F$15+1)))))/$F60,
SUM(OFFSET('2.5 CAPEX'!U63,0,-MIN($F60-1,COLUMN(G60)-1),1,MIN($F60,COLUMN(G60))))/$F60)))))),
IF(OR(ISNUMBER($D60)=FALSE,$F60=""),"",
IF(AND('2.5 CAPEX'!$L63&lt;&gt;"x",'2.5 CAPEX'!$M63&lt;&gt;"x"),0,
IF($F60=0,0,
IF(P$4&lt;'2.1 Kraftwerk allgemein'!$F$16,0,
IF(P$4='2.1 Kraftwerk allgemein'!$F$16,'2.5 CAPEX'!$J63/$F60,
IF(P$4&lt;'2.1 Kraftwerk allgemein'!$F$16+$F60,
('2.5 CAPEX'!$J63+SUM(OFFSET('2.5 CAPEX'!U63,0,-MIN(MAX($F60-1-('2.1 Kraftwerk allgemein'!$F$16-'1.1 Allgemein'!$I$22+1),0),COLUMN(G60)-1-('2.1 Kraftwerk allgemein'!$F$16-'1.1 Allgemein'!$I$22+1)),1,MIN(MAX($F60-('2.1 Kraftwerk allgemein'!$F$16-'1.1 Allgemein'!$I$22+1),1),COLUMN(G60)-('2.1 Kraftwerk allgemein'!$F$16-'1.1 Allgemein'!$I$22+1)))))/$F60,
SUM(OFFSET('2.5 CAPEX'!U63,0,-MIN($F60-1,COLUMN(G60)-1),1,MIN($F60,COLUMN(G60))))/$F60)))))))</f>
        <v>0</v>
      </c>
      <c r="Q60" s="199">
        <f ca="1">IF('2.1 Kraftwerk allgemein'!$F$15&lt;'1.1 Allgemein'!$I$22,
IF(OR(ISNUMBER($D60)=FALSE,$F60=""),"",
IF(AND('2.5 CAPEX'!$L63&lt;&gt;"x",'2.5 CAPEX'!$M63&lt;&gt;"x"),0,
IF($F60=0,0,
IF(Q$4&lt;'2.1 Kraftwerk allgemein'!$F$16,0,
IF(Q$4='2.1 Kraftwerk allgemein'!$F$16,'2.5 CAPEX'!$J63/$F60,
IF(Q$4&lt;'2.1 Kraftwerk allgemein'!$F$16+$F60,
('2.5 CAPEX'!$J63+SUM(OFFSET('2.5 CAPEX'!V63,0,-MIN(MAX($F60-1-('2.1 Kraftwerk allgemein'!$F$16-'2.1 Kraftwerk allgemein'!$F$15+1),0),COLUMN(H60)-1-('2.1 Kraftwerk allgemein'!$F$16-'2.1 Kraftwerk allgemein'!$F$15+1)),1,MIN(MAX($F60-('2.1 Kraftwerk allgemein'!$F$16-'2.1 Kraftwerk allgemein'!$F$15+1),1),COLUMN(H60)-('2.1 Kraftwerk allgemein'!$F$16-'2.1 Kraftwerk allgemein'!$F$15+1)))))/$F60,
SUM(OFFSET('2.5 CAPEX'!V63,0,-MIN($F60-1,COLUMN(H60)-1),1,MIN($F60,COLUMN(H60))))/$F60)))))),
IF(OR(ISNUMBER($D60)=FALSE,$F60=""),"",
IF(AND('2.5 CAPEX'!$L63&lt;&gt;"x",'2.5 CAPEX'!$M63&lt;&gt;"x"),0,
IF($F60=0,0,
IF(Q$4&lt;'2.1 Kraftwerk allgemein'!$F$16,0,
IF(Q$4='2.1 Kraftwerk allgemein'!$F$16,'2.5 CAPEX'!$J63/$F60,
IF(Q$4&lt;'2.1 Kraftwerk allgemein'!$F$16+$F60,
('2.5 CAPEX'!$J63+SUM(OFFSET('2.5 CAPEX'!V63,0,-MIN(MAX($F60-1-('2.1 Kraftwerk allgemein'!$F$16-'1.1 Allgemein'!$I$22+1),0),COLUMN(H60)-1-('2.1 Kraftwerk allgemein'!$F$16-'1.1 Allgemein'!$I$22+1)),1,MIN(MAX($F60-('2.1 Kraftwerk allgemein'!$F$16-'1.1 Allgemein'!$I$22+1),1),COLUMN(H60)-('2.1 Kraftwerk allgemein'!$F$16-'1.1 Allgemein'!$I$22+1)))))/$F60,
SUM(OFFSET('2.5 CAPEX'!V63,0,-MIN($F60-1,COLUMN(H60)-1),1,MIN($F60,COLUMN(H60))))/$F60)))))))</f>
        <v>0</v>
      </c>
      <c r="R60" s="199">
        <f ca="1">IF('2.1 Kraftwerk allgemein'!$F$15&lt;'1.1 Allgemein'!$I$22,
IF(OR(ISNUMBER($D60)=FALSE,$F60=""),"",
IF(AND('2.5 CAPEX'!$L63&lt;&gt;"x",'2.5 CAPEX'!$M63&lt;&gt;"x"),0,
IF($F60=0,0,
IF(R$4&lt;'2.1 Kraftwerk allgemein'!$F$16,0,
IF(R$4='2.1 Kraftwerk allgemein'!$F$16,'2.5 CAPEX'!$J63/$F60,
IF(R$4&lt;'2.1 Kraftwerk allgemein'!$F$16+$F60,
('2.5 CAPEX'!$J63+SUM(OFFSET('2.5 CAPEX'!W63,0,-MIN(MAX($F60-1-('2.1 Kraftwerk allgemein'!$F$16-'2.1 Kraftwerk allgemein'!$F$15+1),0),COLUMN(I60)-1-('2.1 Kraftwerk allgemein'!$F$16-'2.1 Kraftwerk allgemein'!$F$15+1)),1,MIN(MAX($F60-('2.1 Kraftwerk allgemein'!$F$16-'2.1 Kraftwerk allgemein'!$F$15+1),1),COLUMN(I60)-('2.1 Kraftwerk allgemein'!$F$16-'2.1 Kraftwerk allgemein'!$F$15+1)))))/$F60,
SUM(OFFSET('2.5 CAPEX'!W63,0,-MIN($F60-1,COLUMN(I60)-1),1,MIN($F60,COLUMN(I60))))/$F60)))))),
IF(OR(ISNUMBER($D60)=FALSE,$F60=""),"",
IF(AND('2.5 CAPEX'!$L63&lt;&gt;"x",'2.5 CAPEX'!$M63&lt;&gt;"x"),0,
IF($F60=0,0,
IF(R$4&lt;'2.1 Kraftwerk allgemein'!$F$16,0,
IF(R$4='2.1 Kraftwerk allgemein'!$F$16,'2.5 CAPEX'!$J63/$F60,
IF(R$4&lt;'2.1 Kraftwerk allgemein'!$F$16+$F60,
('2.5 CAPEX'!$J63+SUM(OFFSET('2.5 CAPEX'!W63,0,-MIN(MAX($F60-1-('2.1 Kraftwerk allgemein'!$F$16-'1.1 Allgemein'!$I$22+1),0),COLUMN(I60)-1-('2.1 Kraftwerk allgemein'!$F$16-'1.1 Allgemein'!$I$22+1)),1,MIN(MAX($F60-('2.1 Kraftwerk allgemein'!$F$16-'1.1 Allgemein'!$I$22+1),1),COLUMN(I60)-('2.1 Kraftwerk allgemein'!$F$16-'1.1 Allgemein'!$I$22+1)))))/$F60,
SUM(OFFSET('2.5 CAPEX'!W63,0,-MIN($F60-1,COLUMN(I60)-1),1,MIN($F60,COLUMN(I60))))/$F60)))))))</f>
        <v>0</v>
      </c>
      <c r="S60" s="199">
        <f ca="1">IF('2.1 Kraftwerk allgemein'!$F$15&lt;'1.1 Allgemein'!$I$22,
IF(OR(ISNUMBER($D60)=FALSE,$F60=""),"",
IF(AND('2.5 CAPEX'!$L63&lt;&gt;"x",'2.5 CAPEX'!$M63&lt;&gt;"x"),0,
IF($F60=0,0,
IF(S$4&lt;'2.1 Kraftwerk allgemein'!$F$16,0,
IF(S$4='2.1 Kraftwerk allgemein'!$F$16,'2.5 CAPEX'!$J63/$F60,
IF(S$4&lt;'2.1 Kraftwerk allgemein'!$F$16+$F60,
('2.5 CAPEX'!$J63+SUM(OFFSET('2.5 CAPEX'!X63,0,-MIN(MAX($F60-1-('2.1 Kraftwerk allgemein'!$F$16-'2.1 Kraftwerk allgemein'!$F$15+1),0),COLUMN(J60)-1-('2.1 Kraftwerk allgemein'!$F$16-'2.1 Kraftwerk allgemein'!$F$15+1)),1,MIN(MAX($F60-('2.1 Kraftwerk allgemein'!$F$16-'2.1 Kraftwerk allgemein'!$F$15+1),1),COLUMN(J60)-('2.1 Kraftwerk allgemein'!$F$16-'2.1 Kraftwerk allgemein'!$F$15+1)))))/$F60,
SUM(OFFSET('2.5 CAPEX'!X63,0,-MIN($F60-1,COLUMN(J60)-1),1,MIN($F60,COLUMN(J60))))/$F60)))))),
IF(OR(ISNUMBER($D60)=FALSE,$F60=""),"",
IF(AND('2.5 CAPEX'!$L63&lt;&gt;"x",'2.5 CAPEX'!$M63&lt;&gt;"x"),0,
IF($F60=0,0,
IF(S$4&lt;'2.1 Kraftwerk allgemein'!$F$16,0,
IF(S$4='2.1 Kraftwerk allgemein'!$F$16,'2.5 CAPEX'!$J63/$F60,
IF(S$4&lt;'2.1 Kraftwerk allgemein'!$F$16+$F60,
('2.5 CAPEX'!$J63+SUM(OFFSET('2.5 CAPEX'!X63,0,-MIN(MAX($F60-1-('2.1 Kraftwerk allgemein'!$F$16-'1.1 Allgemein'!$I$22+1),0),COLUMN(J60)-1-('2.1 Kraftwerk allgemein'!$F$16-'1.1 Allgemein'!$I$22+1)),1,MIN(MAX($F60-('2.1 Kraftwerk allgemein'!$F$16-'1.1 Allgemein'!$I$22+1),1),COLUMN(J60)-('2.1 Kraftwerk allgemein'!$F$16-'1.1 Allgemein'!$I$22+1)))))/$F60,
SUM(OFFSET('2.5 CAPEX'!X63,0,-MIN($F60-1,COLUMN(J60)-1),1,MIN($F60,COLUMN(J60))))/$F60)))))))</f>
        <v>0</v>
      </c>
      <c r="T60" s="199">
        <f ca="1">IF('2.1 Kraftwerk allgemein'!$F$15&lt;'1.1 Allgemein'!$I$22,
IF(OR(ISNUMBER($D60)=FALSE,$F60=""),"",
IF(AND('2.5 CAPEX'!$L63&lt;&gt;"x",'2.5 CAPEX'!$M63&lt;&gt;"x"),0,
IF($F60=0,0,
IF(T$4&lt;'2.1 Kraftwerk allgemein'!$F$16,0,
IF(T$4='2.1 Kraftwerk allgemein'!$F$16,'2.5 CAPEX'!$J63/$F60,
IF(T$4&lt;'2.1 Kraftwerk allgemein'!$F$16+$F60,
('2.5 CAPEX'!$J63+SUM(OFFSET('2.5 CAPEX'!Y63,0,-MIN(MAX($F60-1-('2.1 Kraftwerk allgemein'!$F$16-'2.1 Kraftwerk allgemein'!$F$15+1),0),COLUMN(K60)-1-('2.1 Kraftwerk allgemein'!$F$16-'2.1 Kraftwerk allgemein'!$F$15+1)),1,MIN(MAX($F60-('2.1 Kraftwerk allgemein'!$F$16-'2.1 Kraftwerk allgemein'!$F$15+1),1),COLUMN(K60)-('2.1 Kraftwerk allgemein'!$F$16-'2.1 Kraftwerk allgemein'!$F$15+1)))))/$F60,
SUM(OFFSET('2.5 CAPEX'!Y63,0,-MIN($F60-1,COLUMN(K60)-1),1,MIN($F60,COLUMN(K60))))/$F60)))))),
IF(OR(ISNUMBER($D60)=FALSE,$F60=""),"",
IF(AND('2.5 CAPEX'!$L63&lt;&gt;"x",'2.5 CAPEX'!$M63&lt;&gt;"x"),0,
IF($F60=0,0,
IF(T$4&lt;'2.1 Kraftwerk allgemein'!$F$16,0,
IF(T$4='2.1 Kraftwerk allgemein'!$F$16,'2.5 CAPEX'!$J63/$F60,
IF(T$4&lt;'2.1 Kraftwerk allgemein'!$F$16+$F60,
('2.5 CAPEX'!$J63+SUM(OFFSET('2.5 CAPEX'!Y63,0,-MIN(MAX($F60-1-('2.1 Kraftwerk allgemein'!$F$16-'1.1 Allgemein'!$I$22+1),0),COLUMN(K60)-1-('2.1 Kraftwerk allgemein'!$F$16-'1.1 Allgemein'!$I$22+1)),1,MIN(MAX($F60-('2.1 Kraftwerk allgemein'!$F$16-'1.1 Allgemein'!$I$22+1),1),COLUMN(K60)-('2.1 Kraftwerk allgemein'!$F$16-'1.1 Allgemein'!$I$22+1)))))/$F60,
SUM(OFFSET('2.5 CAPEX'!Y63,0,-MIN($F60-1,COLUMN(K60)-1),1,MIN($F60,COLUMN(K60))))/$F60)))))))</f>
        <v>0</v>
      </c>
      <c r="U60" s="199">
        <f ca="1">IF('2.1 Kraftwerk allgemein'!$F$15&lt;'1.1 Allgemein'!$I$22,
IF(OR(ISNUMBER($D60)=FALSE,$F60=""),"",
IF(AND('2.5 CAPEX'!$L63&lt;&gt;"x",'2.5 CAPEX'!$M63&lt;&gt;"x"),0,
IF($F60=0,0,
IF(U$4&lt;'2.1 Kraftwerk allgemein'!$F$16,0,
IF(U$4='2.1 Kraftwerk allgemein'!$F$16,'2.5 CAPEX'!$J63/$F60,
IF(U$4&lt;'2.1 Kraftwerk allgemein'!$F$16+$F60,
('2.5 CAPEX'!$J63+SUM(OFFSET('2.5 CAPEX'!Z63,0,-MIN(MAX($F60-1-('2.1 Kraftwerk allgemein'!$F$16-'2.1 Kraftwerk allgemein'!$F$15+1),0),COLUMN(L60)-1-('2.1 Kraftwerk allgemein'!$F$16-'2.1 Kraftwerk allgemein'!$F$15+1)),1,MIN(MAX($F60-('2.1 Kraftwerk allgemein'!$F$16-'2.1 Kraftwerk allgemein'!$F$15+1),1),COLUMN(L60)-('2.1 Kraftwerk allgemein'!$F$16-'2.1 Kraftwerk allgemein'!$F$15+1)))))/$F60,
SUM(OFFSET('2.5 CAPEX'!Z63,0,-MIN($F60-1,COLUMN(L60)-1),1,MIN($F60,COLUMN(L60))))/$F60)))))),
IF(OR(ISNUMBER($D60)=FALSE,$F60=""),"",
IF(AND('2.5 CAPEX'!$L63&lt;&gt;"x",'2.5 CAPEX'!$M63&lt;&gt;"x"),0,
IF($F60=0,0,
IF(U$4&lt;'2.1 Kraftwerk allgemein'!$F$16,0,
IF(U$4='2.1 Kraftwerk allgemein'!$F$16,'2.5 CAPEX'!$J63/$F60,
IF(U$4&lt;'2.1 Kraftwerk allgemein'!$F$16+$F60,
('2.5 CAPEX'!$J63+SUM(OFFSET('2.5 CAPEX'!Z63,0,-MIN(MAX($F60-1-('2.1 Kraftwerk allgemein'!$F$16-'1.1 Allgemein'!$I$22+1),0),COLUMN(L60)-1-('2.1 Kraftwerk allgemein'!$F$16-'1.1 Allgemein'!$I$22+1)),1,MIN(MAX($F60-('2.1 Kraftwerk allgemein'!$F$16-'1.1 Allgemein'!$I$22+1),1),COLUMN(L60)-('2.1 Kraftwerk allgemein'!$F$16-'1.1 Allgemein'!$I$22+1)))))/$F60,
SUM(OFFSET('2.5 CAPEX'!Z63,0,-MIN($F60-1,COLUMN(L60)-1),1,MIN($F60,COLUMN(L60))))/$F60)))))))</f>
        <v>0</v>
      </c>
      <c r="V60" s="199">
        <f ca="1">IF('2.1 Kraftwerk allgemein'!$F$15&lt;'1.1 Allgemein'!$I$22,
IF(OR(ISNUMBER($D60)=FALSE,$F60=""),"",
IF(AND('2.5 CAPEX'!$L63&lt;&gt;"x",'2.5 CAPEX'!$M63&lt;&gt;"x"),0,
IF($F60=0,0,
IF(V$4&lt;'2.1 Kraftwerk allgemein'!$F$16,0,
IF(V$4='2.1 Kraftwerk allgemein'!$F$16,'2.5 CAPEX'!$J63/$F60,
IF(V$4&lt;'2.1 Kraftwerk allgemein'!$F$16+$F60,
('2.5 CAPEX'!$J63+SUM(OFFSET('2.5 CAPEX'!AA63,0,-MIN(MAX($F60-1-('2.1 Kraftwerk allgemein'!$F$16-'2.1 Kraftwerk allgemein'!$F$15+1),0),COLUMN(M60)-1-('2.1 Kraftwerk allgemein'!$F$16-'2.1 Kraftwerk allgemein'!$F$15+1)),1,MIN(MAX($F60-('2.1 Kraftwerk allgemein'!$F$16-'2.1 Kraftwerk allgemein'!$F$15+1),1),COLUMN(M60)-('2.1 Kraftwerk allgemein'!$F$16-'2.1 Kraftwerk allgemein'!$F$15+1)))))/$F60,
SUM(OFFSET('2.5 CAPEX'!AA63,0,-MIN($F60-1,COLUMN(M60)-1),1,MIN($F60,COLUMN(M60))))/$F60)))))),
IF(OR(ISNUMBER($D60)=FALSE,$F60=""),"",
IF(AND('2.5 CAPEX'!$L63&lt;&gt;"x",'2.5 CAPEX'!$M63&lt;&gt;"x"),0,
IF($F60=0,0,
IF(V$4&lt;'2.1 Kraftwerk allgemein'!$F$16,0,
IF(V$4='2.1 Kraftwerk allgemein'!$F$16,'2.5 CAPEX'!$J63/$F60,
IF(V$4&lt;'2.1 Kraftwerk allgemein'!$F$16+$F60,
('2.5 CAPEX'!$J63+SUM(OFFSET('2.5 CAPEX'!AA63,0,-MIN(MAX($F60-1-('2.1 Kraftwerk allgemein'!$F$16-'1.1 Allgemein'!$I$22+1),0),COLUMN(M60)-1-('2.1 Kraftwerk allgemein'!$F$16-'1.1 Allgemein'!$I$22+1)),1,MIN(MAX($F60-('2.1 Kraftwerk allgemein'!$F$16-'1.1 Allgemein'!$I$22+1),1),COLUMN(M60)-('2.1 Kraftwerk allgemein'!$F$16-'1.1 Allgemein'!$I$22+1)))))/$F60,
SUM(OFFSET('2.5 CAPEX'!AA63,0,-MIN($F60-1,COLUMN(M60)-1),1,MIN($F60,COLUMN(M60))))/$F60)))))))</f>
        <v>0</v>
      </c>
      <c r="W60" s="199">
        <f ca="1">IF('2.1 Kraftwerk allgemein'!$F$15&lt;'1.1 Allgemein'!$I$22,
IF(OR(ISNUMBER($D60)=FALSE,$F60=""),"",
IF(AND('2.5 CAPEX'!$L63&lt;&gt;"x",'2.5 CAPEX'!$M63&lt;&gt;"x"),0,
IF($F60=0,0,
IF(W$4&lt;'2.1 Kraftwerk allgemein'!$F$16,0,
IF(W$4='2.1 Kraftwerk allgemein'!$F$16,'2.5 CAPEX'!$J63/$F60,
IF(W$4&lt;'2.1 Kraftwerk allgemein'!$F$16+$F60,
('2.5 CAPEX'!$J63+SUM(OFFSET('2.5 CAPEX'!AB63,0,-MIN(MAX($F60-1-('2.1 Kraftwerk allgemein'!$F$16-'2.1 Kraftwerk allgemein'!$F$15+1),0),COLUMN(N60)-1-('2.1 Kraftwerk allgemein'!$F$16-'2.1 Kraftwerk allgemein'!$F$15+1)),1,MIN(MAX($F60-('2.1 Kraftwerk allgemein'!$F$16-'2.1 Kraftwerk allgemein'!$F$15+1),1),COLUMN(N60)-('2.1 Kraftwerk allgemein'!$F$16-'2.1 Kraftwerk allgemein'!$F$15+1)))))/$F60,
SUM(OFFSET('2.5 CAPEX'!AB63,0,-MIN($F60-1,COLUMN(N60)-1),1,MIN($F60,COLUMN(N60))))/$F60)))))),
IF(OR(ISNUMBER($D60)=FALSE,$F60=""),"",
IF(AND('2.5 CAPEX'!$L63&lt;&gt;"x",'2.5 CAPEX'!$M63&lt;&gt;"x"),0,
IF($F60=0,0,
IF(W$4&lt;'2.1 Kraftwerk allgemein'!$F$16,0,
IF(W$4='2.1 Kraftwerk allgemein'!$F$16,'2.5 CAPEX'!$J63/$F60,
IF(W$4&lt;'2.1 Kraftwerk allgemein'!$F$16+$F60,
('2.5 CAPEX'!$J63+SUM(OFFSET('2.5 CAPEX'!AB63,0,-MIN(MAX($F60-1-('2.1 Kraftwerk allgemein'!$F$16-'1.1 Allgemein'!$I$22+1),0),COLUMN(N60)-1-('2.1 Kraftwerk allgemein'!$F$16-'1.1 Allgemein'!$I$22+1)),1,MIN(MAX($F60-('2.1 Kraftwerk allgemein'!$F$16-'1.1 Allgemein'!$I$22+1),1),COLUMN(N60)-('2.1 Kraftwerk allgemein'!$F$16-'1.1 Allgemein'!$I$22+1)))))/$F60,
SUM(OFFSET('2.5 CAPEX'!AB63,0,-MIN($F60-1,COLUMN(N60)-1),1,MIN($F60,COLUMN(N60))))/$F60)))))))</f>
        <v>0</v>
      </c>
      <c r="X60" s="199">
        <f ca="1">IF('2.1 Kraftwerk allgemein'!$F$15&lt;'1.1 Allgemein'!$I$22,
IF(OR(ISNUMBER($D60)=FALSE,$F60=""),"",
IF(AND('2.5 CAPEX'!$L63&lt;&gt;"x",'2.5 CAPEX'!$M63&lt;&gt;"x"),0,
IF($F60=0,0,
IF(X$4&lt;'2.1 Kraftwerk allgemein'!$F$16,0,
IF(X$4='2.1 Kraftwerk allgemein'!$F$16,'2.5 CAPEX'!$J63/$F60,
IF(X$4&lt;'2.1 Kraftwerk allgemein'!$F$16+$F60,
('2.5 CAPEX'!$J63+SUM(OFFSET('2.5 CAPEX'!AC63,0,-MIN(MAX($F60-1-('2.1 Kraftwerk allgemein'!$F$16-'2.1 Kraftwerk allgemein'!$F$15+1),0),COLUMN(O60)-1-('2.1 Kraftwerk allgemein'!$F$16-'2.1 Kraftwerk allgemein'!$F$15+1)),1,MIN(MAX($F60-('2.1 Kraftwerk allgemein'!$F$16-'2.1 Kraftwerk allgemein'!$F$15+1),1),COLUMN(O60)-('2.1 Kraftwerk allgemein'!$F$16-'2.1 Kraftwerk allgemein'!$F$15+1)))))/$F60,
SUM(OFFSET('2.5 CAPEX'!AC63,0,-MIN($F60-1,COLUMN(O60)-1),1,MIN($F60,COLUMN(O60))))/$F60)))))),
IF(OR(ISNUMBER($D60)=FALSE,$F60=""),"",
IF(AND('2.5 CAPEX'!$L63&lt;&gt;"x",'2.5 CAPEX'!$M63&lt;&gt;"x"),0,
IF($F60=0,0,
IF(X$4&lt;'2.1 Kraftwerk allgemein'!$F$16,0,
IF(X$4='2.1 Kraftwerk allgemein'!$F$16,'2.5 CAPEX'!$J63/$F60,
IF(X$4&lt;'2.1 Kraftwerk allgemein'!$F$16+$F60,
('2.5 CAPEX'!$J63+SUM(OFFSET('2.5 CAPEX'!AC63,0,-MIN(MAX($F60-1-('2.1 Kraftwerk allgemein'!$F$16-'1.1 Allgemein'!$I$22+1),0),COLUMN(O60)-1-('2.1 Kraftwerk allgemein'!$F$16-'1.1 Allgemein'!$I$22+1)),1,MIN(MAX($F60-('2.1 Kraftwerk allgemein'!$F$16-'1.1 Allgemein'!$I$22+1),1),COLUMN(O60)-('2.1 Kraftwerk allgemein'!$F$16-'1.1 Allgemein'!$I$22+1)))))/$F60,
SUM(OFFSET('2.5 CAPEX'!AC63,0,-MIN($F60-1,COLUMN(O60)-1),1,MIN($F60,COLUMN(O60))))/$F60)))))))</f>
        <v>0</v>
      </c>
      <c r="Y60" s="199">
        <f ca="1">IF('2.1 Kraftwerk allgemein'!$F$15&lt;'1.1 Allgemein'!$I$22,
IF(OR(ISNUMBER($D60)=FALSE,$F60=""),"",
IF(AND('2.5 CAPEX'!$L63&lt;&gt;"x",'2.5 CAPEX'!$M63&lt;&gt;"x"),0,
IF($F60=0,0,
IF(Y$4&lt;'2.1 Kraftwerk allgemein'!$F$16,0,
IF(Y$4='2.1 Kraftwerk allgemein'!$F$16,'2.5 CAPEX'!$J63/$F60,
IF(Y$4&lt;'2.1 Kraftwerk allgemein'!$F$16+$F60,
('2.5 CAPEX'!$J63+SUM(OFFSET('2.5 CAPEX'!AD63,0,-MIN(MAX($F60-1-('2.1 Kraftwerk allgemein'!$F$16-'2.1 Kraftwerk allgemein'!$F$15+1),0),COLUMN(P60)-1-('2.1 Kraftwerk allgemein'!$F$16-'2.1 Kraftwerk allgemein'!$F$15+1)),1,MIN(MAX($F60-('2.1 Kraftwerk allgemein'!$F$16-'2.1 Kraftwerk allgemein'!$F$15+1),1),COLUMN(P60)-('2.1 Kraftwerk allgemein'!$F$16-'2.1 Kraftwerk allgemein'!$F$15+1)))))/$F60,
SUM(OFFSET('2.5 CAPEX'!AD63,0,-MIN($F60-1,COLUMN(P60)-1),1,MIN($F60,COLUMN(P60))))/$F60)))))),
IF(OR(ISNUMBER($D60)=FALSE,$F60=""),"",
IF(AND('2.5 CAPEX'!$L63&lt;&gt;"x",'2.5 CAPEX'!$M63&lt;&gt;"x"),0,
IF($F60=0,0,
IF(Y$4&lt;'2.1 Kraftwerk allgemein'!$F$16,0,
IF(Y$4='2.1 Kraftwerk allgemein'!$F$16,'2.5 CAPEX'!$J63/$F60,
IF(Y$4&lt;'2.1 Kraftwerk allgemein'!$F$16+$F60,
('2.5 CAPEX'!$J63+SUM(OFFSET('2.5 CAPEX'!AD63,0,-MIN(MAX($F60-1-('2.1 Kraftwerk allgemein'!$F$16-'1.1 Allgemein'!$I$22+1),0),COLUMN(P60)-1-('2.1 Kraftwerk allgemein'!$F$16-'1.1 Allgemein'!$I$22+1)),1,MIN(MAX($F60-('2.1 Kraftwerk allgemein'!$F$16-'1.1 Allgemein'!$I$22+1),1),COLUMN(P60)-('2.1 Kraftwerk allgemein'!$F$16-'1.1 Allgemein'!$I$22+1)))))/$F60,
SUM(OFFSET('2.5 CAPEX'!AD63,0,-MIN($F60-1,COLUMN(P60)-1),1,MIN($F60,COLUMN(P60))))/$F60)))))))</f>
        <v>0</v>
      </c>
      <c r="Z60" s="199">
        <f ca="1">IF('2.1 Kraftwerk allgemein'!$F$15&lt;'1.1 Allgemein'!$I$22,
IF(OR(ISNUMBER($D60)=FALSE,$F60=""),"",
IF(AND('2.5 CAPEX'!$L63&lt;&gt;"x",'2.5 CAPEX'!$M63&lt;&gt;"x"),0,
IF($F60=0,0,
IF(Z$4&lt;'2.1 Kraftwerk allgemein'!$F$16,0,
IF(Z$4='2.1 Kraftwerk allgemein'!$F$16,'2.5 CAPEX'!$J63/$F60,
IF(Z$4&lt;'2.1 Kraftwerk allgemein'!$F$16+$F60,
('2.5 CAPEX'!$J63+SUM(OFFSET('2.5 CAPEX'!AE63,0,-MIN(MAX($F60-1-('2.1 Kraftwerk allgemein'!$F$16-'2.1 Kraftwerk allgemein'!$F$15+1),0),COLUMN(Q60)-1-('2.1 Kraftwerk allgemein'!$F$16-'2.1 Kraftwerk allgemein'!$F$15+1)),1,MIN(MAX($F60-('2.1 Kraftwerk allgemein'!$F$16-'2.1 Kraftwerk allgemein'!$F$15+1),1),COLUMN(Q60)-('2.1 Kraftwerk allgemein'!$F$16-'2.1 Kraftwerk allgemein'!$F$15+1)))))/$F60,
SUM(OFFSET('2.5 CAPEX'!AE63,0,-MIN($F60-1,COLUMN(Q60)-1),1,MIN($F60,COLUMN(Q60))))/$F60)))))),
IF(OR(ISNUMBER($D60)=FALSE,$F60=""),"",
IF(AND('2.5 CAPEX'!$L63&lt;&gt;"x",'2.5 CAPEX'!$M63&lt;&gt;"x"),0,
IF($F60=0,0,
IF(Z$4&lt;'2.1 Kraftwerk allgemein'!$F$16,0,
IF(Z$4='2.1 Kraftwerk allgemein'!$F$16,'2.5 CAPEX'!$J63/$F60,
IF(Z$4&lt;'2.1 Kraftwerk allgemein'!$F$16+$F60,
('2.5 CAPEX'!$J63+SUM(OFFSET('2.5 CAPEX'!AE63,0,-MIN(MAX($F60-1-('2.1 Kraftwerk allgemein'!$F$16-'1.1 Allgemein'!$I$22+1),0),COLUMN(Q60)-1-('2.1 Kraftwerk allgemein'!$F$16-'1.1 Allgemein'!$I$22+1)),1,MIN(MAX($F60-('2.1 Kraftwerk allgemein'!$F$16-'1.1 Allgemein'!$I$22+1),1),COLUMN(Q60)-('2.1 Kraftwerk allgemein'!$F$16-'1.1 Allgemein'!$I$22+1)))))/$F60,
SUM(OFFSET('2.5 CAPEX'!AE63,0,-MIN($F60-1,COLUMN(Q60)-1),1,MIN($F60,COLUMN(Q60))))/$F60)))))))</f>
        <v>0</v>
      </c>
      <c r="AA60" s="199">
        <f ca="1">IF('2.1 Kraftwerk allgemein'!$F$15&lt;'1.1 Allgemein'!$I$22,
IF(OR(ISNUMBER($D60)=FALSE,$F60=""),"",
IF(AND('2.5 CAPEX'!$L63&lt;&gt;"x",'2.5 CAPEX'!$M63&lt;&gt;"x"),0,
IF($F60=0,0,
IF(AA$4&lt;'2.1 Kraftwerk allgemein'!$F$16,0,
IF(AA$4='2.1 Kraftwerk allgemein'!$F$16,'2.5 CAPEX'!$J63/$F60,
IF(AA$4&lt;'2.1 Kraftwerk allgemein'!$F$16+$F60,
('2.5 CAPEX'!$J63+SUM(OFFSET('2.5 CAPEX'!AF63,0,-MIN(MAX($F60-1-('2.1 Kraftwerk allgemein'!$F$16-'2.1 Kraftwerk allgemein'!$F$15+1),0),COLUMN(R60)-1-('2.1 Kraftwerk allgemein'!$F$16-'2.1 Kraftwerk allgemein'!$F$15+1)),1,MIN(MAX($F60-('2.1 Kraftwerk allgemein'!$F$16-'2.1 Kraftwerk allgemein'!$F$15+1),1),COLUMN(R60)-('2.1 Kraftwerk allgemein'!$F$16-'2.1 Kraftwerk allgemein'!$F$15+1)))))/$F60,
SUM(OFFSET('2.5 CAPEX'!AF63,0,-MIN($F60-1,COLUMN(R60)-1),1,MIN($F60,COLUMN(R60))))/$F60)))))),
IF(OR(ISNUMBER($D60)=FALSE,$F60=""),"",
IF(AND('2.5 CAPEX'!$L63&lt;&gt;"x",'2.5 CAPEX'!$M63&lt;&gt;"x"),0,
IF($F60=0,0,
IF(AA$4&lt;'2.1 Kraftwerk allgemein'!$F$16,0,
IF(AA$4='2.1 Kraftwerk allgemein'!$F$16,'2.5 CAPEX'!$J63/$F60,
IF(AA$4&lt;'2.1 Kraftwerk allgemein'!$F$16+$F60,
('2.5 CAPEX'!$J63+SUM(OFFSET('2.5 CAPEX'!AF63,0,-MIN(MAX($F60-1-('2.1 Kraftwerk allgemein'!$F$16-'1.1 Allgemein'!$I$22+1),0),COLUMN(R60)-1-('2.1 Kraftwerk allgemein'!$F$16-'1.1 Allgemein'!$I$22+1)),1,MIN(MAX($F60-('2.1 Kraftwerk allgemein'!$F$16-'1.1 Allgemein'!$I$22+1),1),COLUMN(R60)-('2.1 Kraftwerk allgemein'!$F$16-'1.1 Allgemein'!$I$22+1)))))/$F60,
SUM(OFFSET('2.5 CAPEX'!AF63,0,-MIN($F60-1,COLUMN(R60)-1),1,MIN($F60,COLUMN(R60))))/$F60)))))))</f>
        <v>0</v>
      </c>
      <c r="AB60" s="199">
        <f ca="1">IF('2.1 Kraftwerk allgemein'!$F$15&lt;'1.1 Allgemein'!$I$22,
IF(OR(ISNUMBER($D60)=FALSE,$F60=""),"",
IF(AND('2.5 CAPEX'!$L63&lt;&gt;"x",'2.5 CAPEX'!$M63&lt;&gt;"x"),0,
IF($F60=0,0,
IF(AB$4&lt;'2.1 Kraftwerk allgemein'!$F$16,0,
IF(AB$4='2.1 Kraftwerk allgemein'!$F$16,'2.5 CAPEX'!$J63/$F60,
IF(AB$4&lt;'2.1 Kraftwerk allgemein'!$F$16+$F60,
('2.5 CAPEX'!$J63+SUM(OFFSET('2.5 CAPEX'!AG63,0,-MIN(MAX($F60-1-('2.1 Kraftwerk allgemein'!$F$16-'2.1 Kraftwerk allgemein'!$F$15+1),0),COLUMN(S60)-1-('2.1 Kraftwerk allgemein'!$F$16-'2.1 Kraftwerk allgemein'!$F$15+1)),1,MIN(MAX($F60-('2.1 Kraftwerk allgemein'!$F$16-'2.1 Kraftwerk allgemein'!$F$15+1),1),COLUMN(S60)-('2.1 Kraftwerk allgemein'!$F$16-'2.1 Kraftwerk allgemein'!$F$15+1)))))/$F60,
SUM(OFFSET('2.5 CAPEX'!AG63,0,-MIN($F60-1,COLUMN(S60)-1),1,MIN($F60,COLUMN(S60))))/$F60)))))),
IF(OR(ISNUMBER($D60)=FALSE,$F60=""),"",
IF(AND('2.5 CAPEX'!$L63&lt;&gt;"x",'2.5 CAPEX'!$M63&lt;&gt;"x"),0,
IF($F60=0,0,
IF(AB$4&lt;'2.1 Kraftwerk allgemein'!$F$16,0,
IF(AB$4='2.1 Kraftwerk allgemein'!$F$16,'2.5 CAPEX'!$J63/$F60,
IF(AB$4&lt;'2.1 Kraftwerk allgemein'!$F$16+$F60,
('2.5 CAPEX'!$J63+SUM(OFFSET('2.5 CAPEX'!AG63,0,-MIN(MAX($F60-1-('2.1 Kraftwerk allgemein'!$F$16-'1.1 Allgemein'!$I$22+1),0),COLUMN(S60)-1-('2.1 Kraftwerk allgemein'!$F$16-'1.1 Allgemein'!$I$22+1)),1,MIN(MAX($F60-('2.1 Kraftwerk allgemein'!$F$16-'1.1 Allgemein'!$I$22+1),1),COLUMN(S60)-('2.1 Kraftwerk allgemein'!$F$16-'1.1 Allgemein'!$I$22+1)))))/$F60,
SUM(OFFSET('2.5 CAPEX'!AG63,0,-MIN($F60-1,COLUMN(S60)-1),1,MIN($F60,COLUMN(S60))))/$F60)))))))</f>
        <v>0</v>
      </c>
      <c r="AC60" s="199">
        <f ca="1">IF('2.1 Kraftwerk allgemein'!$F$15&lt;'1.1 Allgemein'!$I$22,
IF(OR(ISNUMBER($D60)=FALSE,$F60=""),"",
IF(AND('2.5 CAPEX'!$L63&lt;&gt;"x",'2.5 CAPEX'!$M63&lt;&gt;"x"),0,
IF($F60=0,0,
IF(AC$4&lt;'2.1 Kraftwerk allgemein'!$F$16,0,
IF(AC$4='2.1 Kraftwerk allgemein'!$F$16,'2.5 CAPEX'!$J63/$F60,
IF(AC$4&lt;'2.1 Kraftwerk allgemein'!$F$16+$F60,
('2.5 CAPEX'!$J63+SUM(OFFSET('2.5 CAPEX'!AH63,0,-MIN(MAX($F60-1-('2.1 Kraftwerk allgemein'!$F$16-'2.1 Kraftwerk allgemein'!$F$15+1),0),COLUMN(T60)-1-('2.1 Kraftwerk allgemein'!$F$16-'2.1 Kraftwerk allgemein'!$F$15+1)),1,MIN(MAX($F60-('2.1 Kraftwerk allgemein'!$F$16-'2.1 Kraftwerk allgemein'!$F$15+1),1),COLUMN(T60)-('2.1 Kraftwerk allgemein'!$F$16-'2.1 Kraftwerk allgemein'!$F$15+1)))))/$F60,
SUM(OFFSET('2.5 CAPEX'!AH63,0,-MIN($F60-1,COLUMN(T60)-1),1,MIN($F60,COLUMN(T60))))/$F60)))))),
IF(OR(ISNUMBER($D60)=FALSE,$F60=""),"",
IF(AND('2.5 CAPEX'!$L63&lt;&gt;"x",'2.5 CAPEX'!$M63&lt;&gt;"x"),0,
IF($F60=0,0,
IF(AC$4&lt;'2.1 Kraftwerk allgemein'!$F$16,0,
IF(AC$4='2.1 Kraftwerk allgemein'!$F$16,'2.5 CAPEX'!$J63/$F60,
IF(AC$4&lt;'2.1 Kraftwerk allgemein'!$F$16+$F60,
('2.5 CAPEX'!$J63+SUM(OFFSET('2.5 CAPEX'!AH63,0,-MIN(MAX($F60-1-('2.1 Kraftwerk allgemein'!$F$16-'1.1 Allgemein'!$I$22+1),0),COLUMN(T60)-1-('2.1 Kraftwerk allgemein'!$F$16-'1.1 Allgemein'!$I$22+1)),1,MIN(MAX($F60-('2.1 Kraftwerk allgemein'!$F$16-'1.1 Allgemein'!$I$22+1),1),COLUMN(T60)-('2.1 Kraftwerk allgemein'!$F$16-'1.1 Allgemein'!$I$22+1)))))/$F60,
SUM(OFFSET('2.5 CAPEX'!AH63,0,-MIN($F60-1,COLUMN(T60)-1),1,MIN($F60,COLUMN(T60))))/$F60)))))))</f>
        <v>0</v>
      </c>
      <c r="AD60" s="199">
        <f ca="1">IF('2.1 Kraftwerk allgemein'!$F$15&lt;'1.1 Allgemein'!$I$22,
IF(OR(ISNUMBER($D60)=FALSE,$F60=""),"",
IF(AND('2.5 CAPEX'!$L63&lt;&gt;"x",'2.5 CAPEX'!$M63&lt;&gt;"x"),0,
IF($F60=0,0,
IF(AD$4&lt;'2.1 Kraftwerk allgemein'!$F$16,0,
IF(AD$4='2.1 Kraftwerk allgemein'!$F$16,'2.5 CAPEX'!$J63/$F60,
IF(AD$4&lt;'2.1 Kraftwerk allgemein'!$F$16+$F60,
('2.5 CAPEX'!$J63+SUM(OFFSET('2.5 CAPEX'!AI63,0,-MIN(MAX($F60-1-('2.1 Kraftwerk allgemein'!$F$16-'2.1 Kraftwerk allgemein'!$F$15+1),0),COLUMN(U60)-1-('2.1 Kraftwerk allgemein'!$F$16-'2.1 Kraftwerk allgemein'!$F$15+1)),1,MIN(MAX($F60-('2.1 Kraftwerk allgemein'!$F$16-'2.1 Kraftwerk allgemein'!$F$15+1),1),COLUMN(U60)-('2.1 Kraftwerk allgemein'!$F$16-'2.1 Kraftwerk allgemein'!$F$15+1)))))/$F60,
SUM(OFFSET('2.5 CAPEX'!AI63,0,-MIN($F60-1,COLUMN(U60)-1),1,MIN($F60,COLUMN(U60))))/$F60)))))),
IF(OR(ISNUMBER($D60)=FALSE,$F60=""),"",
IF(AND('2.5 CAPEX'!$L63&lt;&gt;"x",'2.5 CAPEX'!$M63&lt;&gt;"x"),0,
IF($F60=0,0,
IF(AD$4&lt;'2.1 Kraftwerk allgemein'!$F$16,0,
IF(AD$4='2.1 Kraftwerk allgemein'!$F$16,'2.5 CAPEX'!$J63/$F60,
IF(AD$4&lt;'2.1 Kraftwerk allgemein'!$F$16+$F60,
('2.5 CAPEX'!$J63+SUM(OFFSET('2.5 CAPEX'!AI63,0,-MIN(MAX($F60-1-('2.1 Kraftwerk allgemein'!$F$16-'1.1 Allgemein'!$I$22+1),0),COLUMN(U60)-1-('2.1 Kraftwerk allgemein'!$F$16-'1.1 Allgemein'!$I$22+1)),1,MIN(MAX($F60-('2.1 Kraftwerk allgemein'!$F$16-'1.1 Allgemein'!$I$22+1),1),COLUMN(U60)-('2.1 Kraftwerk allgemein'!$F$16-'1.1 Allgemein'!$I$22+1)))))/$F60,
SUM(OFFSET('2.5 CAPEX'!AI63,0,-MIN($F60-1,COLUMN(U60)-1),1,MIN($F60,COLUMN(U60))))/$F60)))))))</f>
        <v>0</v>
      </c>
      <c r="AE60" s="199">
        <f ca="1">IF('2.1 Kraftwerk allgemein'!$F$15&lt;'1.1 Allgemein'!$I$22,
IF(OR(ISNUMBER($D60)=FALSE,$F60=""),"",
IF(AND('2.5 CAPEX'!$L63&lt;&gt;"x",'2.5 CAPEX'!$M63&lt;&gt;"x"),0,
IF($F60=0,0,
IF(AE$4&lt;'2.1 Kraftwerk allgemein'!$F$16,0,
IF(AE$4='2.1 Kraftwerk allgemein'!$F$16,'2.5 CAPEX'!$J63/$F60,
IF(AE$4&lt;'2.1 Kraftwerk allgemein'!$F$16+$F60,
('2.5 CAPEX'!$J63+SUM(OFFSET('2.5 CAPEX'!AJ63,0,-MIN(MAX($F60-1-('2.1 Kraftwerk allgemein'!$F$16-'2.1 Kraftwerk allgemein'!$F$15+1),0),COLUMN(V60)-1-('2.1 Kraftwerk allgemein'!$F$16-'2.1 Kraftwerk allgemein'!$F$15+1)),1,MIN(MAX($F60-('2.1 Kraftwerk allgemein'!$F$16-'2.1 Kraftwerk allgemein'!$F$15+1),1),COLUMN(V60)-('2.1 Kraftwerk allgemein'!$F$16-'2.1 Kraftwerk allgemein'!$F$15+1)))))/$F60,
SUM(OFFSET('2.5 CAPEX'!AJ63,0,-MIN($F60-1,COLUMN(V60)-1),1,MIN($F60,COLUMN(V60))))/$F60)))))),
IF(OR(ISNUMBER($D60)=FALSE,$F60=""),"",
IF(AND('2.5 CAPEX'!$L63&lt;&gt;"x",'2.5 CAPEX'!$M63&lt;&gt;"x"),0,
IF($F60=0,0,
IF(AE$4&lt;'2.1 Kraftwerk allgemein'!$F$16,0,
IF(AE$4='2.1 Kraftwerk allgemein'!$F$16,'2.5 CAPEX'!$J63/$F60,
IF(AE$4&lt;'2.1 Kraftwerk allgemein'!$F$16+$F60,
('2.5 CAPEX'!$J63+SUM(OFFSET('2.5 CAPEX'!AJ63,0,-MIN(MAX($F60-1-('2.1 Kraftwerk allgemein'!$F$16-'1.1 Allgemein'!$I$22+1),0),COLUMN(V60)-1-('2.1 Kraftwerk allgemein'!$F$16-'1.1 Allgemein'!$I$22+1)),1,MIN(MAX($F60-('2.1 Kraftwerk allgemein'!$F$16-'1.1 Allgemein'!$I$22+1),1),COLUMN(V60)-('2.1 Kraftwerk allgemein'!$F$16-'1.1 Allgemein'!$I$22+1)))))/$F60,
SUM(OFFSET('2.5 CAPEX'!AJ63,0,-MIN($F60-1,COLUMN(V60)-1),1,MIN($F60,COLUMN(V60))))/$F60)))))))</f>
        <v>0</v>
      </c>
      <c r="AF60" s="199">
        <f ca="1">IF('2.1 Kraftwerk allgemein'!$F$15&lt;'1.1 Allgemein'!$I$22,
IF(OR(ISNUMBER($D60)=FALSE,$F60=""),"",
IF(AND('2.5 CAPEX'!$L63&lt;&gt;"x",'2.5 CAPEX'!$M63&lt;&gt;"x"),0,
IF($F60=0,0,
IF(AF$4&lt;'2.1 Kraftwerk allgemein'!$F$16,0,
IF(AF$4='2.1 Kraftwerk allgemein'!$F$16,'2.5 CAPEX'!$J63/$F60,
IF(AF$4&lt;'2.1 Kraftwerk allgemein'!$F$16+$F60,
('2.5 CAPEX'!$J63+SUM(OFFSET('2.5 CAPEX'!AK63,0,-MIN(MAX($F60-1-('2.1 Kraftwerk allgemein'!$F$16-'2.1 Kraftwerk allgemein'!$F$15+1),0),COLUMN(W60)-1-('2.1 Kraftwerk allgemein'!$F$16-'2.1 Kraftwerk allgemein'!$F$15+1)),1,MIN(MAX($F60-('2.1 Kraftwerk allgemein'!$F$16-'2.1 Kraftwerk allgemein'!$F$15+1),1),COLUMN(W60)-('2.1 Kraftwerk allgemein'!$F$16-'2.1 Kraftwerk allgemein'!$F$15+1)))))/$F60,
SUM(OFFSET('2.5 CAPEX'!AK63,0,-MIN($F60-1,COLUMN(W60)-1),1,MIN($F60,COLUMN(W60))))/$F60)))))),
IF(OR(ISNUMBER($D60)=FALSE,$F60=""),"",
IF(AND('2.5 CAPEX'!$L63&lt;&gt;"x",'2.5 CAPEX'!$M63&lt;&gt;"x"),0,
IF($F60=0,0,
IF(AF$4&lt;'2.1 Kraftwerk allgemein'!$F$16,0,
IF(AF$4='2.1 Kraftwerk allgemein'!$F$16,'2.5 CAPEX'!$J63/$F60,
IF(AF$4&lt;'2.1 Kraftwerk allgemein'!$F$16+$F60,
('2.5 CAPEX'!$J63+SUM(OFFSET('2.5 CAPEX'!AK63,0,-MIN(MAX($F60-1-('2.1 Kraftwerk allgemein'!$F$16-'1.1 Allgemein'!$I$22+1),0),COLUMN(W60)-1-('2.1 Kraftwerk allgemein'!$F$16-'1.1 Allgemein'!$I$22+1)),1,MIN(MAX($F60-('2.1 Kraftwerk allgemein'!$F$16-'1.1 Allgemein'!$I$22+1),1),COLUMN(W60)-('2.1 Kraftwerk allgemein'!$F$16-'1.1 Allgemein'!$I$22+1)))))/$F60,
SUM(OFFSET('2.5 CAPEX'!AK63,0,-MIN($F60-1,COLUMN(W60)-1),1,MIN($F60,COLUMN(W60))))/$F60)))))))</f>
        <v>0</v>
      </c>
      <c r="AG60" s="199">
        <f ca="1">IF('2.1 Kraftwerk allgemein'!$F$15&lt;'1.1 Allgemein'!$I$22,
IF(OR(ISNUMBER($D60)=FALSE,$F60=""),"",
IF(AND('2.5 CAPEX'!$L63&lt;&gt;"x",'2.5 CAPEX'!$M63&lt;&gt;"x"),0,
IF($F60=0,0,
IF(AG$4&lt;'2.1 Kraftwerk allgemein'!$F$16,0,
IF(AG$4='2.1 Kraftwerk allgemein'!$F$16,'2.5 CAPEX'!$J63/$F60,
IF(AG$4&lt;'2.1 Kraftwerk allgemein'!$F$16+$F60,
('2.5 CAPEX'!$J63+SUM(OFFSET('2.5 CAPEX'!AL63,0,-MIN(MAX($F60-1-('2.1 Kraftwerk allgemein'!$F$16-'2.1 Kraftwerk allgemein'!$F$15+1),0),COLUMN(X60)-1-('2.1 Kraftwerk allgemein'!$F$16-'2.1 Kraftwerk allgemein'!$F$15+1)),1,MIN(MAX($F60-('2.1 Kraftwerk allgemein'!$F$16-'2.1 Kraftwerk allgemein'!$F$15+1),1),COLUMN(X60)-('2.1 Kraftwerk allgemein'!$F$16-'2.1 Kraftwerk allgemein'!$F$15+1)))))/$F60,
SUM(OFFSET('2.5 CAPEX'!AL63,0,-MIN($F60-1,COLUMN(X60)-1),1,MIN($F60,COLUMN(X60))))/$F60)))))),
IF(OR(ISNUMBER($D60)=FALSE,$F60=""),"",
IF(AND('2.5 CAPEX'!$L63&lt;&gt;"x",'2.5 CAPEX'!$M63&lt;&gt;"x"),0,
IF($F60=0,0,
IF(AG$4&lt;'2.1 Kraftwerk allgemein'!$F$16,0,
IF(AG$4='2.1 Kraftwerk allgemein'!$F$16,'2.5 CAPEX'!$J63/$F60,
IF(AG$4&lt;'2.1 Kraftwerk allgemein'!$F$16+$F60,
('2.5 CAPEX'!$J63+SUM(OFFSET('2.5 CAPEX'!AL63,0,-MIN(MAX($F60-1-('2.1 Kraftwerk allgemein'!$F$16-'1.1 Allgemein'!$I$22+1),0),COLUMN(X60)-1-('2.1 Kraftwerk allgemein'!$F$16-'1.1 Allgemein'!$I$22+1)),1,MIN(MAX($F60-('2.1 Kraftwerk allgemein'!$F$16-'1.1 Allgemein'!$I$22+1),1),COLUMN(X60)-('2.1 Kraftwerk allgemein'!$F$16-'1.1 Allgemein'!$I$22+1)))))/$F60,
SUM(OFFSET('2.5 CAPEX'!AL63,0,-MIN($F60-1,COLUMN(X60)-1),1,MIN($F60,COLUMN(X60))))/$F60)))))))</f>
        <v>0</v>
      </c>
      <c r="AH60" s="199">
        <f ca="1">IF('2.1 Kraftwerk allgemein'!$F$15&lt;'1.1 Allgemein'!$I$22,
IF(OR(ISNUMBER($D60)=FALSE,$F60=""),"",
IF(AND('2.5 CAPEX'!$L63&lt;&gt;"x",'2.5 CAPEX'!$M63&lt;&gt;"x"),0,
IF($F60=0,0,
IF(AH$4&lt;'2.1 Kraftwerk allgemein'!$F$16,0,
IF(AH$4='2.1 Kraftwerk allgemein'!$F$16,'2.5 CAPEX'!$J63/$F60,
IF(AH$4&lt;'2.1 Kraftwerk allgemein'!$F$16+$F60,
('2.5 CAPEX'!$J63+SUM(OFFSET('2.5 CAPEX'!AM63,0,-MIN(MAX($F60-1-('2.1 Kraftwerk allgemein'!$F$16-'2.1 Kraftwerk allgemein'!$F$15+1),0),COLUMN(Y60)-1-('2.1 Kraftwerk allgemein'!$F$16-'2.1 Kraftwerk allgemein'!$F$15+1)),1,MIN(MAX($F60-('2.1 Kraftwerk allgemein'!$F$16-'2.1 Kraftwerk allgemein'!$F$15+1),1),COLUMN(Y60)-('2.1 Kraftwerk allgemein'!$F$16-'2.1 Kraftwerk allgemein'!$F$15+1)))))/$F60,
SUM(OFFSET('2.5 CAPEX'!AM63,0,-MIN($F60-1,COLUMN(Y60)-1),1,MIN($F60,COLUMN(Y60))))/$F60)))))),
IF(OR(ISNUMBER($D60)=FALSE,$F60=""),"",
IF(AND('2.5 CAPEX'!$L63&lt;&gt;"x",'2.5 CAPEX'!$M63&lt;&gt;"x"),0,
IF($F60=0,0,
IF(AH$4&lt;'2.1 Kraftwerk allgemein'!$F$16,0,
IF(AH$4='2.1 Kraftwerk allgemein'!$F$16,'2.5 CAPEX'!$J63/$F60,
IF(AH$4&lt;'2.1 Kraftwerk allgemein'!$F$16+$F60,
('2.5 CAPEX'!$J63+SUM(OFFSET('2.5 CAPEX'!AM63,0,-MIN(MAX($F60-1-('2.1 Kraftwerk allgemein'!$F$16-'1.1 Allgemein'!$I$22+1),0),COLUMN(Y60)-1-('2.1 Kraftwerk allgemein'!$F$16-'1.1 Allgemein'!$I$22+1)),1,MIN(MAX($F60-('2.1 Kraftwerk allgemein'!$F$16-'1.1 Allgemein'!$I$22+1),1),COLUMN(Y60)-('2.1 Kraftwerk allgemein'!$F$16-'1.1 Allgemein'!$I$22+1)))))/$F60,
SUM(OFFSET('2.5 CAPEX'!AM63,0,-MIN($F60-1,COLUMN(Y60)-1),1,MIN($F60,COLUMN(Y60))))/$F60)))))))</f>
        <v>0</v>
      </c>
      <c r="AI60" s="199">
        <f ca="1">IF('2.1 Kraftwerk allgemein'!$F$15&lt;'1.1 Allgemein'!$I$22,
IF(OR(ISNUMBER($D60)=FALSE,$F60=""),"",
IF(AND('2.5 CAPEX'!$L63&lt;&gt;"x",'2.5 CAPEX'!$M63&lt;&gt;"x"),0,
IF($F60=0,0,
IF(AI$4&lt;'2.1 Kraftwerk allgemein'!$F$16,0,
IF(AI$4='2.1 Kraftwerk allgemein'!$F$16,'2.5 CAPEX'!$J63/$F60,
IF(AI$4&lt;'2.1 Kraftwerk allgemein'!$F$16+$F60,
('2.5 CAPEX'!$J63+SUM(OFFSET('2.5 CAPEX'!AN63,0,-MIN(MAX($F60-1-('2.1 Kraftwerk allgemein'!$F$16-'2.1 Kraftwerk allgemein'!$F$15+1),0),COLUMN(Z60)-1-('2.1 Kraftwerk allgemein'!$F$16-'2.1 Kraftwerk allgemein'!$F$15+1)),1,MIN(MAX($F60-('2.1 Kraftwerk allgemein'!$F$16-'2.1 Kraftwerk allgemein'!$F$15+1),1),COLUMN(Z60)-('2.1 Kraftwerk allgemein'!$F$16-'2.1 Kraftwerk allgemein'!$F$15+1)))))/$F60,
SUM(OFFSET('2.5 CAPEX'!AN63,0,-MIN($F60-1,COLUMN(Z60)-1),1,MIN($F60,COLUMN(Z60))))/$F60)))))),
IF(OR(ISNUMBER($D60)=FALSE,$F60=""),"",
IF(AND('2.5 CAPEX'!$L63&lt;&gt;"x",'2.5 CAPEX'!$M63&lt;&gt;"x"),0,
IF($F60=0,0,
IF(AI$4&lt;'2.1 Kraftwerk allgemein'!$F$16,0,
IF(AI$4='2.1 Kraftwerk allgemein'!$F$16,'2.5 CAPEX'!$J63/$F60,
IF(AI$4&lt;'2.1 Kraftwerk allgemein'!$F$16+$F60,
('2.5 CAPEX'!$J63+SUM(OFFSET('2.5 CAPEX'!AN63,0,-MIN(MAX($F60-1-('2.1 Kraftwerk allgemein'!$F$16-'1.1 Allgemein'!$I$22+1),0),COLUMN(Z60)-1-('2.1 Kraftwerk allgemein'!$F$16-'1.1 Allgemein'!$I$22+1)),1,MIN(MAX($F60-('2.1 Kraftwerk allgemein'!$F$16-'1.1 Allgemein'!$I$22+1),1),COLUMN(Z60)-('2.1 Kraftwerk allgemein'!$F$16-'1.1 Allgemein'!$I$22+1)))))/$F60,
SUM(OFFSET('2.5 CAPEX'!AN63,0,-MIN($F60-1,COLUMN(Z60)-1),1,MIN($F60,COLUMN(Z60))))/$F60)))))))</f>
        <v>0</v>
      </c>
      <c r="AJ60" s="199">
        <f ca="1">IF('2.1 Kraftwerk allgemein'!$F$15&lt;'1.1 Allgemein'!$I$22,
IF(OR(ISNUMBER($D60)=FALSE,$F60=""),"",
IF(AND('2.5 CAPEX'!$L63&lt;&gt;"x",'2.5 CAPEX'!$M63&lt;&gt;"x"),0,
IF($F60=0,0,
IF(AJ$4&lt;'2.1 Kraftwerk allgemein'!$F$16,0,
IF(AJ$4='2.1 Kraftwerk allgemein'!$F$16,'2.5 CAPEX'!$J63/$F60,
IF(AJ$4&lt;'2.1 Kraftwerk allgemein'!$F$16+$F60,
('2.5 CAPEX'!$J63+SUM(OFFSET('2.5 CAPEX'!AO63,0,-MIN(MAX($F60-1-('2.1 Kraftwerk allgemein'!$F$16-'2.1 Kraftwerk allgemein'!$F$15+1),0),COLUMN(AA60)-1-('2.1 Kraftwerk allgemein'!$F$16-'2.1 Kraftwerk allgemein'!$F$15+1)),1,MIN(MAX($F60-('2.1 Kraftwerk allgemein'!$F$16-'2.1 Kraftwerk allgemein'!$F$15+1),1),COLUMN(AA60)-('2.1 Kraftwerk allgemein'!$F$16-'2.1 Kraftwerk allgemein'!$F$15+1)))))/$F60,
SUM(OFFSET('2.5 CAPEX'!AO63,0,-MIN($F60-1,COLUMN(AA60)-1),1,MIN($F60,COLUMN(AA60))))/$F60)))))),
IF(OR(ISNUMBER($D60)=FALSE,$F60=""),"",
IF(AND('2.5 CAPEX'!$L63&lt;&gt;"x",'2.5 CAPEX'!$M63&lt;&gt;"x"),0,
IF($F60=0,0,
IF(AJ$4&lt;'2.1 Kraftwerk allgemein'!$F$16,0,
IF(AJ$4='2.1 Kraftwerk allgemein'!$F$16,'2.5 CAPEX'!$J63/$F60,
IF(AJ$4&lt;'2.1 Kraftwerk allgemein'!$F$16+$F60,
('2.5 CAPEX'!$J63+SUM(OFFSET('2.5 CAPEX'!AO63,0,-MIN(MAX($F60-1-('2.1 Kraftwerk allgemein'!$F$16-'1.1 Allgemein'!$I$22+1),0),COLUMN(AA60)-1-('2.1 Kraftwerk allgemein'!$F$16-'1.1 Allgemein'!$I$22+1)),1,MIN(MAX($F60-('2.1 Kraftwerk allgemein'!$F$16-'1.1 Allgemein'!$I$22+1),1),COLUMN(AA60)-('2.1 Kraftwerk allgemein'!$F$16-'1.1 Allgemein'!$I$22+1)))))/$F60,
SUM(OFFSET('2.5 CAPEX'!AO63,0,-MIN($F60-1,COLUMN(AA60)-1),1,MIN($F60,COLUMN(AA60))))/$F60)))))))</f>
        <v>0</v>
      </c>
      <c r="AK60" s="199">
        <f ca="1">IF('2.1 Kraftwerk allgemein'!$F$15&lt;'1.1 Allgemein'!$I$22,
IF(OR(ISNUMBER($D60)=FALSE,$F60=""),"",
IF(AND('2.5 CAPEX'!$L63&lt;&gt;"x",'2.5 CAPEX'!$M63&lt;&gt;"x"),0,
IF($F60=0,0,
IF(AK$4&lt;'2.1 Kraftwerk allgemein'!$F$16,0,
IF(AK$4='2.1 Kraftwerk allgemein'!$F$16,'2.5 CAPEX'!$J63/$F60,
IF(AK$4&lt;'2.1 Kraftwerk allgemein'!$F$16+$F60,
('2.5 CAPEX'!$J63+SUM(OFFSET('2.5 CAPEX'!AP63,0,-MIN(MAX($F60-1-('2.1 Kraftwerk allgemein'!$F$16-'2.1 Kraftwerk allgemein'!$F$15+1),0),COLUMN(AB60)-1-('2.1 Kraftwerk allgemein'!$F$16-'2.1 Kraftwerk allgemein'!$F$15+1)),1,MIN(MAX($F60-('2.1 Kraftwerk allgemein'!$F$16-'2.1 Kraftwerk allgemein'!$F$15+1),1),COLUMN(AB60)-('2.1 Kraftwerk allgemein'!$F$16-'2.1 Kraftwerk allgemein'!$F$15+1)))))/$F60,
SUM(OFFSET('2.5 CAPEX'!AP63,0,-MIN($F60-1,COLUMN(AB60)-1),1,MIN($F60,COLUMN(AB60))))/$F60)))))),
IF(OR(ISNUMBER($D60)=FALSE,$F60=""),"",
IF(AND('2.5 CAPEX'!$L63&lt;&gt;"x",'2.5 CAPEX'!$M63&lt;&gt;"x"),0,
IF($F60=0,0,
IF(AK$4&lt;'2.1 Kraftwerk allgemein'!$F$16,0,
IF(AK$4='2.1 Kraftwerk allgemein'!$F$16,'2.5 CAPEX'!$J63/$F60,
IF(AK$4&lt;'2.1 Kraftwerk allgemein'!$F$16+$F60,
('2.5 CAPEX'!$J63+SUM(OFFSET('2.5 CAPEX'!AP63,0,-MIN(MAX($F60-1-('2.1 Kraftwerk allgemein'!$F$16-'1.1 Allgemein'!$I$22+1),0),COLUMN(AB60)-1-('2.1 Kraftwerk allgemein'!$F$16-'1.1 Allgemein'!$I$22+1)),1,MIN(MAX($F60-('2.1 Kraftwerk allgemein'!$F$16-'1.1 Allgemein'!$I$22+1),1),COLUMN(AB60)-('2.1 Kraftwerk allgemein'!$F$16-'1.1 Allgemein'!$I$22+1)))))/$F60,
SUM(OFFSET('2.5 CAPEX'!AP63,0,-MIN($F60-1,COLUMN(AB60)-1),1,MIN($F60,COLUMN(AB60))))/$F60)))))))</f>
        <v>0</v>
      </c>
      <c r="AL60" s="199">
        <f ca="1">IF('2.1 Kraftwerk allgemein'!$F$15&lt;'1.1 Allgemein'!$I$22,
IF(OR(ISNUMBER($D60)=FALSE,$F60=""),"",
IF(AND('2.5 CAPEX'!$L63&lt;&gt;"x",'2.5 CAPEX'!$M63&lt;&gt;"x"),0,
IF($F60=0,0,
IF(AL$4&lt;'2.1 Kraftwerk allgemein'!$F$16,0,
IF(AL$4='2.1 Kraftwerk allgemein'!$F$16,'2.5 CAPEX'!$J63/$F60,
IF(AL$4&lt;'2.1 Kraftwerk allgemein'!$F$16+$F60,
('2.5 CAPEX'!$J63+SUM(OFFSET('2.5 CAPEX'!AQ63,0,-MIN(MAX($F60-1-('2.1 Kraftwerk allgemein'!$F$16-'2.1 Kraftwerk allgemein'!$F$15+1),0),COLUMN(AC60)-1-('2.1 Kraftwerk allgemein'!$F$16-'2.1 Kraftwerk allgemein'!$F$15+1)),1,MIN(MAX($F60-('2.1 Kraftwerk allgemein'!$F$16-'2.1 Kraftwerk allgemein'!$F$15+1),1),COLUMN(AC60)-('2.1 Kraftwerk allgemein'!$F$16-'2.1 Kraftwerk allgemein'!$F$15+1)))))/$F60,
SUM(OFFSET('2.5 CAPEX'!AQ63,0,-MIN($F60-1,COLUMN(AC60)-1),1,MIN($F60,COLUMN(AC60))))/$F60)))))),
IF(OR(ISNUMBER($D60)=FALSE,$F60=""),"",
IF(AND('2.5 CAPEX'!$L63&lt;&gt;"x",'2.5 CAPEX'!$M63&lt;&gt;"x"),0,
IF($F60=0,0,
IF(AL$4&lt;'2.1 Kraftwerk allgemein'!$F$16,0,
IF(AL$4='2.1 Kraftwerk allgemein'!$F$16,'2.5 CAPEX'!$J63/$F60,
IF(AL$4&lt;'2.1 Kraftwerk allgemein'!$F$16+$F60,
('2.5 CAPEX'!$J63+SUM(OFFSET('2.5 CAPEX'!AQ63,0,-MIN(MAX($F60-1-('2.1 Kraftwerk allgemein'!$F$16-'1.1 Allgemein'!$I$22+1),0),COLUMN(AC60)-1-('2.1 Kraftwerk allgemein'!$F$16-'1.1 Allgemein'!$I$22+1)),1,MIN(MAX($F60-('2.1 Kraftwerk allgemein'!$F$16-'1.1 Allgemein'!$I$22+1),1),COLUMN(AC60)-('2.1 Kraftwerk allgemein'!$F$16-'1.1 Allgemein'!$I$22+1)))))/$F60,
SUM(OFFSET('2.5 CAPEX'!AQ63,0,-MIN($F60-1,COLUMN(AC60)-1),1,MIN($F60,COLUMN(AC60))))/$F60)))))))</f>
        <v>0</v>
      </c>
      <c r="AM60" s="199">
        <f ca="1">IF('2.1 Kraftwerk allgemein'!$F$15&lt;'1.1 Allgemein'!$I$22,
IF(OR(ISNUMBER($D60)=FALSE,$F60=""),"",
IF(AND('2.5 CAPEX'!$L63&lt;&gt;"x",'2.5 CAPEX'!$M63&lt;&gt;"x"),0,
IF($F60=0,0,
IF(AM$4&lt;'2.1 Kraftwerk allgemein'!$F$16,0,
IF(AM$4='2.1 Kraftwerk allgemein'!$F$16,'2.5 CAPEX'!$J63/$F60,
IF(AM$4&lt;'2.1 Kraftwerk allgemein'!$F$16+$F60,
('2.5 CAPEX'!$J63+SUM(OFFSET('2.5 CAPEX'!AR63,0,-MIN(MAX($F60-1-('2.1 Kraftwerk allgemein'!$F$16-'2.1 Kraftwerk allgemein'!$F$15+1),0),COLUMN(AD60)-1-('2.1 Kraftwerk allgemein'!$F$16-'2.1 Kraftwerk allgemein'!$F$15+1)),1,MIN(MAX($F60-('2.1 Kraftwerk allgemein'!$F$16-'2.1 Kraftwerk allgemein'!$F$15+1),1),COLUMN(AD60)-('2.1 Kraftwerk allgemein'!$F$16-'2.1 Kraftwerk allgemein'!$F$15+1)))))/$F60,
SUM(OFFSET('2.5 CAPEX'!AR63,0,-MIN($F60-1,COLUMN(AD60)-1),1,MIN($F60,COLUMN(AD60))))/$F60)))))),
IF(OR(ISNUMBER($D60)=FALSE,$F60=""),"",
IF(AND('2.5 CAPEX'!$L63&lt;&gt;"x",'2.5 CAPEX'!$M63&lt;&gt;"x"),0,
IF($F60=0,0,
IF(AM$4&lt;'2.1 Kraftwerk allgemein'!$F$16,0,
IF(AM$4='2.1 Kraftwerk allgemein'!$F$16,'2.5 CAPEX'!$J63/$F60,
IF(AM$4&lt;'2.1 Kraftwerk allgemein'!$F$16+$F60,
('2.5 CAPEX'!$J63+SUM(OFFSET('2.5 CAPEX'!AR63,0,-MIN(MAX($F60-1-('2.1 Kraftwerk allgemein'!$F$16-'1.1 Allgemein'!$I$22+1),0),COLUMN(AD60)-1-('2.1 Kraftwerk allgemein'!$F$16-'1.1 Allgemein'!$I$22+1)),1,MIN(MAX($F60-('2.1 Kraftwerk allgemein'!$F$16-'1.1 Allgemein'!$I$22+1),1),COLUMN(AD60)-('2.1 Kraftwerk allgemein'!$F$16-'1.1 Allgemein'!$I$22+1)))))/$F60,
SUM(OFFSET('2.5 CAPEX'!AR63,0,-MIN($F60-1,COLUMN(AD60)-1),1,MIN($F60,COLUMN(AD60))))/$F60)))))))</f>
        <v>0</v>
      </c>
      <c r="AN60" s="199">
        <f ca="1">IF('2.1 Kraftwerk allgemein'!$F$15&lt;'1.1 Allgemein'!$I$22,
IF(OR(ISNUMBER($D60)=FALSE,$F60=""),"",
IF(AND('2.5 CAPEX'!$L63&lt;&gt;"x",'2.5 CAPEX'!$M63&lt;&gt;"x"),0,
IF($F60=0,0,
IF(AN$4&lt;'2.1 Kraftwerk allgemein'!$F$16,0,
IF(AN$4='2.1 Kraftwerk allgemein'!$F$16,'2.5 CAPEX'!$J63/$F60,
IF(AN$4&lt;'2.1 Kraftwerk allgemein'!$F$16+$F60,
('2.5 CAPEX'!$J63+SUM(OFFSET('2.5 CAPEX'!AS63,0,-MIN(MAX($F60-1-('2.1 Kraftwerk allgemein'!$F$16-'2.1 Kraftwerk allgemein'!$F$15+1),0),COLUMN(AE60)-1-('2.1 Kraftwerk allgemein'!$F$16-'2.1 Kraftwerk allgemein'!$F$15+1)),1,MIN(MAX($F60-('2.1 Kraftwerk allgemein'!$F$16-'2.1 Kraftwerk allgemein'!$F$15+1),1),COLUMN(AE60)-('2.1 Kraftwerk allgemein'!$F$16-'2.1 Kraftwerk allgemein'!$F$15+1)))))/$F60,
SUM(OFFSET('2.5 CAPEX'!AS63,0,-MIN($F60-1,COLUMN(AE60)-1),1,MIN($F60,COLUMN(AE60))))/$F60)))))),
IF(OR(ISNUMBER($D60)=FALSE,$F60=""),"",
IF(AND('2.5 CAPEX'!$L63&lt;&gt;"x",'2.5 CAPEX'!$M63&lt;&gt;"x"),0,
IF($F60=0,0,
IF(AN$4&lt;'2.1 Kraftwerk allgemein'!$F$16,0,
IF(AN$4='2.1 Kraftwerk allgemein'!$F$16,'2.5 CAPEX'!$J63/$F60,
IF(AN$4&lt;'2.1 Kraftwerk allgemein'!$F$16+$F60,
('2.5 CAPEX'!$J63+SUM(OFFSET('2.5 CAPEX'!AS63,0,-MIN(MAX($F60-1-('2.1 Kraftwerk allgemein'!$F$16-'1.1 Allgemein'!$I$22+1),0),COLUMN(AE60)-1-('2.1 Kraftwerk allgemein'!$F$16-'1.1 Allgemein'!$I$22+1)),1,MIN(MAX($F60-('2.1 Kraftwerk allgemein'!$F$16-'1.1 Allgemein'!$I$22+1),1),COLUMN(AE60)-('2.1 Kraftwerk allgemein'!$F$16-'1.1 Allgemein'!$I$22+1)))))/$F60,
SUM(OFFSET('2.5 CAPEX'!AS63,0,-MIN($F60-1,COLUMN(AE60)-1),1,MIN($F60,COLUMN(AE60))))/$F60)))))))</f>
        <v>0</v>
      </c>
      <c r="AO60" s="199">
        <f ca="1">IF('2.1 Kraftwerk allgemein'!$F$15&lt;'1.1 Allgemein'!$I$22,
IF(OR(ISNUMBER($D60)=FALSE,$F60=""),"",
IF(AND('2.5 CAPEX'!$L63&lt;&gt;"x",'2.5 CAPEX'!$M63&lt;&gt;"x"),0,
IF($F60=0,0,
IF(AO$4&lt;'2.1 Kraftwerk allgemein'!$F$16,0,
IF(AO$4='2.1 Kraftwerk allgemein'!$F$16,'2.5 CAPEX'!$J63/$F60,
IF(AO$4&lt;'2.1 Kraftwerk allgemein'!$F$16+$F60,
('2.5 CAPEX'!$J63+SUM(OFFSET('2.5 CAPEX'!AT63,0,-MIN(MAX($F60-1-('2.1 Kraftwerk allgemein'!$F$16-'2.1 Kraftwerk allgemein'!$F$15+1),0),COLUMN(AF60)-1-('2.1 Kraftwerk allgemein'!$F$16-'2.1 Kraftwerk allgemein'!$F$15+1)),1,MIN(MAX($F60-('2.1 Kraftwerk allgemein'!$F$16-'2.1 Kraftwerk allgemein'!$F$15+1),1),COLUMN(AF60)-('2.1 Kraftwerk allgemein'!$F$16-'2.1 Kraftwerk allgemein'!$F$15+1)))))/$F60,
SUM(OFFSET('2.5 CAPEX'!AT63,0,-MIN($F60-1,COLUMN(AF60)-1),1,MIN($F60,COLUMN(AF60))))/$F60)))))),
IF(OR(ISNUMBER($D60)=FALSE,$F60=""),"",
IF(AND('2.5 CAPEX'!$L63&lt;&gt;"x",'2.5 CAPEX'!$M63&lt;&gt;"x"),0,
IF($F60=0,0,
IF(AO$4&lt;'2.1 Kraftwerk allgemein'!$F$16,0,
IF(AO$4='2.1 Kraftwerk allgemein'!$F$16,'2.5 CAPEX'!$J63/$F60,
IF(AO$4&lt;'2.1 Kraftwerk allgemein'!$F$16+$F60,
('2.5 CAPEX'!$J63+SUM(OFFSET('2.5 CAPEX'!AT63,0,-MIN(MAX($F60-1-('2.1 Kraftwerk allgemein'!$F$16-'1.1 Allgemein'!$I$22+1),0),COLUMN(AF60)-1-('2.1 Kraftwerk allgemein'!$F$16-'1.1 Allgemein'!$I$22+1)),1,MIN(MAX($F60-('2.1 Kraftwerk allgemein'!$F$16-'1.1 Allgemein'!$I$22+1),1),COLUMN(AF60)-('2.1 Kraftwerk allgemein'!$F$16-'1.1 Allgemein'!$I$22+1)))))/$F60,
SUM(OFFSET('2.5 CAPEX'!AT63,0,-MIN($F60-1,COLUMN(AF60)-1),1,MIN($F60,COLUMN(AF60))))/$F60)))))))</f>
        <v>0</v>
      </c>
      <c r="AP60" s="199">
        <f ca="1">IF('2.1 Kraftwerk allgemein'!$F$15&lt;'1.1 Allgemein'!$I$22,
IF(OR(ISNUMBER($D60)=FALSE,$F60=""),"",
IF(AND('2.5 CAPEX'!$L63&lt;&gt;"x",'2.5 CAPEX'!$M63&lt;&gt;"x"),0,
IF($F60=0,0,
IF(AP$4&lt;'2.1 Kraftwerk allgemein'!$F$16,0,
IF(AP$4='2.1 Kraftwerk allgemein'!$F$16,'2.5 CAPEX'!$J63/$F60,
IF(AP$4&lt;'2.1 Kraftwerk allgemein'!$F$16+$F60,
('2.5 CAPEX'!$J63+SUM(OFFSET('2.5 CAPEX'!AU63,0,-MIN(MAX($F60-1-('2.1 Kraftwerk allgemein'!$F$16-'2.1 Kraftwerk allgemein'!$F$15+1),0),COLUMN(AG60)-1-('2.1 Kraftwerk allgemein'!$F$16-'2.1 Kraftwerk allgemein'!$F$15+1)),1,MIN(MAX($F60-('2.1 Kraftwerk allgemein'!$F$16-'2.1 Kraftwerk allgemein'!$F$15+1),1),COLUMN(AG60)-('2.1 Kraftwerk allgemein'!$F$16-'2.1 Kraftwerk allgemein'!$F$15+1)))))/$F60,
SUM(OFFSET('2.5 CAPEX'!AU63,0,-MIN($F60-1,COLUMN(AG60)-1),1,MIN($F60,COLUMN(AG60))))/$F60)))))),
IF(OR(ISNUMBER($D60)=FALSE,$F60=""),"",
IF(AND('2.5 CAPEX'!$L63&lt;&gt;"x",'2.5 CAPEX'!$M63&lt;&gt;"x"),0,
IF($F60=0,0,
IF(AP$4&lt;'2.1 Kraftwerk allgemein'!$F$16,0,
IF(AP$4='2.1 Kraftwerk allgemein'!$F$16,'2.5 CAPEX'!$J63/$F60,
IF(AP$4&lt;'2.1 Kraftwerk allgemein'!$F$16+$F60,
('2.5 CAPEX'!$J63+SUM(OFFSET('2.5 CAPEX'!AU63,0,-MIN(MAX($F60-1-('2.1 Kraftwerk allgemein'!$F$16-'1.1 Allgemein'!$I$22+1),0),COLUMN(AG60)-1-('2.1 Kraftwerk allgemein'!$F$16-'1.1 Allgemein'!$I$22+1)),1,MIN(MAX($F60-('2.1 Kraftwerk allgemein'!$F$16-'1.1 Allgemein'!$I$22+1),1),COLUMN(AG60)-('2.1 Kraftwerk allgemein'!$F$16-'1.1 Allgemein'!$I$22+1)))))/$F60,
SUM(OFFSET('2.5 CAPEX'!AU63,0,-MIN($F60-1,COLUMN(AG60)-1),1,MIN($F60,COLUMN(AG60))))/$F60)))))))</f>
        <v>0</v>
      </c>
      <c r="AQ60" s="199">
        <f ca="1">IF('2.1 Kraftwerk allgemein'!$F$15&lt;'1.1 Allgemein'!$I$22,
IF(OR(ISNUMBER($D60)=FALSE,$F60=""),"",
IF(AND('2.5 CAPEX'!$L63&lt;&gt;"x",'2.5 CAPEX'!$M63&lt;&gt;"x"),0,
IF($F60=0,0,
IF(AQ$4&lt;'2.1 Kraftwerk allgemein'!$F$16,0,
IF(AQ$4='2.1 Kraftwerk allgemein'!$F$16,'2.5 CAPEX'!$J63/$F60,
IF(AQ$4&lt;'2.1 Kraftwerk allgemein'!$F$16+$F60,
('2.5 CAPEX'!$J63+SUM(OFFSET('2.5 CAPEX'!AV63,0,-MIN(MAX($F60-1-('2.1 Kraftwerk allgemein'!$F$16-'2.1 Kraftwerk allgemein'!$F$15+1),0),COLUMN(AH60)-1-('2.1 Kraftwerk allgemein'!$F$16-'2.1 Kraftwerk allgemein'!$F$15+1)),1,MIN(MAX($F60-('2.1 Kraftwerk allgemein'!$F$16-'2.1 Kraftwerk allgemein'!$F$15+1),1),COLUMN(AH60)-('2.1 Kraftwerk allgemein'!$F$16-'2.1 Kraftwerk allgemein'!$F$15+1)))))/$F60,
SUM(OFFSET('2.5 CAPEX'!AV63,0,-MIN($F60-1,COLUMN(AH60)-1),1,MIN($F60,COLUMN(AH60))))/$F60)))))),
IF(OR(ISNUMBER($D60)=FALSE,$F60=""),"",
IF(AND('2.5 CAPEX'!$L63&lt;&gt;"x",'2.5 CAPEX'!$M63&lt;&gt;"x"),0,
IF($F60=0,0,
IF(AQ$4&lt;'2.1 Kraftwerk allgemein'!$F$16,0,
IF(AQ$4='2.1 Kraftwerk allgemein'!$F$16,'2.5 CAPEX'!$J63/$F60,
IF(AQ$4&lt;'2.1 Kraftwerk allgemein'!$F$16+$F60,
('2.5 CAPEX'!$J63+SUM(OFFSET('2.5 CAPEX'!AV63,0,-MIN(MAX($F60-1-('2.1 Kraftwerk allgemein'!$F$16-'1.1 Allgemein'!$I$22+1),0),COLUMN(AH60)-1-('2.1 Kraftwerk allgemein'!$F$16-'1.1 Allgemein'!$I$22+1)),1,MIN(MAX($F60-('2.1 Kraftwerk allgemein'!$F$16-'1.1 Allgemein'!$I$22+1),1),COLUMN(AH60)-('2.1 Kraftwerk allgemein'!$F$16-'1.1 Allgemein'!$I$22+1)))))/$F60,
SUM(OFFSET('2.5 CAPEX'!AV63,0,-MIN($F60-1,COLUMN(AH60)-1),1,MIN($F60,COLUMN(AH60))))/$F60)))))))</f>
        <v>0</v>
      </c>
      <c r="AR60" s="199">
        <f ca="1">IF('2.1 Kraftwerk allgemein'!$F$15&lt;'1.1 Allgemein'!$I$22,
IF(OR(ISNUMBER($D60)=FALSE,$F60=""),"",
IF(AND('2.5 CAPEX'!$L63&lt;&gt;"x",'2.5 CAPEX'!$M63&lt;&gt;"x"),0,
IF($F60=0,0,
IF(AR$4&lt;'2.1 Kraftwerk allgemein'!$F$16,0,
IF(AR$4='2.1 Kraftwerk allgemein'!$F$16,'2.5 CAPEX'!$J63/$F60,
IF(AR$4&lt;'2.1 Kraftwerk allgemein'!$F$16+$F60,
('2.5 CAPEX'!$J63+SUM(OFFSET('2.5 CAPEX'!AW63,0,-MIN(MAX($F60-1-('2.1 Kraftwerk allgemein'!$F$16-'2.1 Kraftwerk allgemein'!$F$15+1),0),COLUMN(AI60)-1-('2.1 Kraftwerk allgemein'!$F$16-'2.1 Kraftwerk allgemein'!$F$15+1)),1,MIN(MAX($F60-('2.1 Kraftwerk allgemein'!$F$16-'2.1 Kraftwerk allgemein'!$F$15+1),1),COLUMN(AI60)-('2.1 Kraftwerk allgemein'!$F$16-'2.1 Kraftwerk allgemein'!$F$15+1)))))/$F60,
SUM(OFFSET('2.5 CAPEX'!AW63,0,-MIN($F60-1,COLUMN(AI60)-1),1,MIN($F60,COLUMN(AI60))))/$F60)))))),
IF(OR(ISNUMBER($D60)=FALSE,$F60=""),"",
IF(AND('2.5 CAPEX'!$L63&lt;&gt;"x",'2.5 CAPEX'!$M63&lt;&gt;"x"),0,
IF($F60=0,0,
IF(AR$4&lt;'2.1 Kraftwerk allgemein'!$F$16,0,
IF(AR$4='2.1 Kraftwerk allgemein'!$F$16,'2.5 CAPEX'!$J63/$F60,
IF(AR$4&lt;'2.1 Kraftwerk allgemein'!$F$16+$F60,
('2.5 CAPEX'!$J63+SUM(OFFSET('2.5 CAPEX'!AW63,0,-MIN(MAX($F60-1-('2.1 Kraftwerk allgemein'!$F$16-'1.1 Allgemein'!$I$22+1),0),COLUMN(AI60)-1-('2.1 Kraftwerk allgemein'!$F$16-'1.1 Allgemein'!$I$22+1)),1,MIN(MAX($F60-('2.1 Kraftwerk allgemein'!$F$16-'1.1 Allgemein'!$I$22+1),1),COLUMN(AI60)-('2.1 Kraftwerk allgemein'!$F$16-'1.1 Allgemein'!$I$22+1)))))/$F60,
SUM(OFFSET('2.5 CAPEX'!AW63,0,-MIN($F60-1,COLUMN(AI60)-1),1,MIN($F60,COLUMN(AI60))))/$F60)))))))</f>
        <v>0</v>
      </c>
      <c r="AS60" s="199">
        <f ca="1">IF('2.1 Kraftwerk allgemein'!$F$15&lt;'1.1 Allgemein'!$I$22,
IF(OR(ISNUMBER($D60)=FALSE,$F60=""),"",
IF(AND('2.5 CAPEX'!$L63&lt;&gt;"x",'2.5 CAPEX'!$M63&lt;&gt;"x"),0,
IF($F60=0,0,
IF(AS$4&lt;'2.1 Kraftwerk allgemein'!$F$16,0,
IF(AS$4='2.1 Kraftwerk allgemein'!$F$16,'2.5 CAPEX'!$J63/$F60,
IF(AS$4&lt;'2.1 Kraftwerk allgemein'!$F$16+$F60,
('2.5 CAPEX'!$J63+SUM(OFFSET('2.5 CAPEX'!AX63,0,-MIN(MAX($F60-1-('2.1 Kraftwerk allgemein'!$F$16-'2.1 Kraftwerk allgemein'!$F$15+1),0),COLUMN(AJ60)-1-('2.1 Kraftwerk allgemein'!$F$16-'2.1 Kraftwerk allgemein'!$F$15+1)),1,MIN(MAX($F60-('2.1 Kraftwerk allgemein'!$F$16-'2.1 Kraftwerk allgemein'!$F$15+1),1),COLUMN(AJ60)-('2.1 Kraftwerk allgemein'!$F$16-'2.1 Kraftwerk allgemein'!$F$15+1)))))/$F60,
SUM(OFFSET('2.5 CAPEX'!AX63,0,-MIN($F60-1,COLUMN(AJ60)-1),1,MIN($F60,COLUMN(AJ60))))/$F60)))))),
IF(OR(ISNUMBER($D60)=FALSE,$F60=""),"",
IF(AND('2.5 CAPEX'!$L63&lt;&gt;"x",'2.5 CAPEX'!$M63&lt;&gt;"x"),0,
IF($F60=0,0,
IF(AS$4&lt;'2.1 Kraftwerk allgemein'!$F$16,0,
IF(AS$4='2.1 Kraftwerk allgemein'!$F$16,'2.5 CAPEX'!$J63/$F60,
IF(AS$4&lt;'2.1 Kraftwerk allgemein'!$F$16+$F60,
('2.5 CAPEX'!$J63+SUM(OFFSET('2.5 CAPEX'!AX63,0,-MIN(MAX($F60-1-('2.1 Kraftwerk allgemein'!$F$16-'1.1 Allgemein'!$I$22+1),0),COLUMN(AJ60)-1-('2.1 Kraftwerk allgemein'!$F$16-'1.1 Allgemein'!$I$22+1)),1,MIN(MAX($F60-('2.1 Kraftwerk allgemein'!$F$16-'1.1 Allgemein'!$I$22+1),1),COLUMN(AJ60)-('2.1 Kraftwerk allgemein'!$F$16-'1.1 Allgemein'!$I$22+1)))))/$F60,
SUM(OFFSET('2.5 CAPEX'!AX63,0,-MIN($F60-1,COLUMN(AJ60)-1),1,MIN($F60,COLUMN(AJ60))))/$F60)))))))</f>
        <v>0</v>
      </c>
      <c r="AT60" s="199">
        <f ca="1">IF('2.1 Kraftwerk allgemein'!$F$15&lt;'1.1 Allgemein'!$I$22,
IF(OR(ISNUMBER($D60)=FALSE,$F60=""),"",
IF(AND('2.5 CAPEX'!$L63&lt;&gt;"x",'2.5 CAPEX'!$M63&lt;&gt;"x"),0,
IF($F60=0,0,
IF(AT$4&lt;'2.1 Kraftwerk allgemein'!$F$16,0,
IF(AT$4='2.1 Kraftwerk allgemein'!$F$16,'2.5 CAPEX'!$J63/$F60,
IF(AT$4&lt;'2.1 Kraftwerk allgemein'!$F$16+$F60,
('2.5 CAPEX'!$J63+SUM(OFFSET('2.5 CAPEX'!AY63,0,-MIN(MAX($F60-1-('2.1 Kraftwerk allgemein'!$F$16-'2.1 Kraftwerk allgemein'!$F$15+1),0),COLUMN(AK60)-1-('2.1 Kraftwerk allgemein'!$F$16-'2.1 Kraftwerk allgemein'!$F$15+1)),1,MIN(MAX($F60-('2.1 Kraftwerk allgemein'!$F$16-'2.1 Kraftwerk allgemein'!$F$15+1),1),COLUMN(AK60)-('2.1 Kraftwerk allgemein'!$F$16-'2.1 Kraftwerk allgemein'!$F$15+1)))))/$F60,
SUM(OFFSET('2.5 CAPEX'!AY63,0,-MIN($F60-1,COLUMN(AK60)-1),1,MIN($F60,COLUMN(AK60))))/$F60)))))),
IF(OR(ISNUMBER($D60)=FALSE,$F60=""),"",
IF(AND('2.5 CAPEX'!$L63&lt;&gt;"x",'2.5 CAPEX'!$M63&lt;&gt;"x"),0,
IF($F60=0,0,
IF(AT$4&lt;'2.1 Kraftwerk allgemein'!$F$16,0,
IF(AT$4='2.1 Kraftwerk allgemein'!$F$16,'2.5 CAPEX'!$J63/$F60,
IF(AT$4&lt;'2.1 Kraftwerk allgemein'!$F$16+$F60,
('2.5 CAPEX'!$J63+SUM(OFFSET('2.5 CAPEX'!AY63,0,-MIN(MAX($F60-1-('2.1 Kraftwerk allgemein'!$F$16-'1.1 Allgemein'!$I$22+1),0),COLUMN(AK60)-1-('2.1 Kraftwerk allgemein'!$F$16-'1.1 Allgemein'!$I$22+1)),1,MIN(MAX($F60-('2.1 Kraftwerk allgemein'!$F$16-'1.1 Allgemein'!$I$22+1),1),COLUMN(AK60)-('2.1 Kraftwerk allgemein'!$F$16-'1.1 Allgemein'!$I$22+1)))))/$F60,
SUM(OFFSET('2.5 CAPEX'!AY63,0,-MIN($F60-1,COLUMN(AK60)-1),1,MIN($F60,COLUMN(AK60))))/$F60)))))))</f>
        <v>0</v>
      </c>
      <c r="AU60" s="199">
        <f ca="1">IF('2.1 Kraftwerk allgemein'!$F$15&lt;'1.1 Allgemein'!$I$22,
IF(OR(ISNUMBER($D60)=FALSE,$F60=""),"",
IF(AND('2.5 CAPEX'!$L63&lt;&gt;"x",'2.5 CAPEX'!$M63&lt;&gt;"x"),0,
IF($F60=0,0,
IF(AU$4&lt;'2.1 Kraftwerk allgemein'!$F$16,0,
IF(AU$4='2.1 Kraftwerk allgemein'!$F$16,'2.5 CAPEX'!$J63/$F60,
IF(AU$4&lt;'2.1 Kraftwerk allgemein'!$F$16+$F60,
('2.5 CAPEX'!$J63+SUM(OFFSET('2.5 CAPEX'!AZ63,0,-MIN(MAX($F60-1-('2.1 Kraftwerk allgemein'!$F$16-'2.1 Kraftwerk allgemein'!$F$15+1),0),COLUMN(AL60)-1-('2.1 Kraftwerk allgemein'!$F$16-'2.1 Kraftwerk allgemein'!$F$15+1)),1,MIN(MAX($F60-('2.1 Kraftwerk allgemein'!$F$16-'2.1 Kraftwerk allgemein'!$F$15+1),1),COLUMN(AL60)-('2.1 Kraftwerk allgemein'!$F$16-'2.1 Kraftwerk allgemein'!$F$15+1)))))/$F60,
SUM(OFFSET('2.5 CAPEX'!AZ63,0,-MIN($F60-1,COLUMN(AL60)-1),1,MIN($F60,COLUMN(AL60))))/$F60)))))),
IF(OR(ISNUMBER($D60)=FALSE,$F60=""),"",
IF(AND('2.5 CAPEX'!$L63&lt;&gt;"x",'2.5 CAPEX'!$M63&lt;&gt;"x"),0,
IF($F60=0,0,
IF(AU$4&lt;'2.1 Kraftwerk allgemein'!$F$16,0,
IF(AU$4='2.1 Kraftwerk allgemein'!$F$16,'2.5 CAPEX'!$J63/$F60,
IF(AU$4&lt;'2.1 Kraftwerk allgemein'!$F$16+$F60,
('2.5 CAPEX'!$J63+SUM(OFFSET('2.5 CAPEX'!AZ63,0,-MIN(MAX($F60-1-('2.1 Kraftwerk allgemein'!$F$16-'1.1 Allgemein'!$I$22+1),0),COLUMN(AL60)-1-('2.1 Kraftwerk allgemein'!$F$16-'1.1 Allgemein'!$I$22+1)),1,MIN(MAX($F60-('2.1 Kraftwerk allgemein'!$F$16-'1.1 Allgemein'!$I$22+1),1),COLUMN(AL60)-('2.1 Kraftwerk allgemein'!$F$16-'1.1 Allgemein'!$I$22+1)))))/$F60,
SUM(OFFSET('2.5 CAPEX'!AZ63,0,-MIN($F60-1,COLUMN(AL60)-1),1,MIN($F60,COLUMN(AL60))))/$F60)))))))</f>
        <v>0</v>
      </c>
      <c r="AV60" s="199">
        <f ca="1">IF('2.1 Kraftwerk allgemein'!$F$15&lt;'1.1 Allgemein'!$I$22,
IF(OR(ISNUMBER($D60)=FALSE,$F60=""),"",
IF(AND('2.5 CAPEX'!$L63&lt;&gt;"x",'2.5 CAPEX'!$M63&lt;&gt;"x"),0,
IF($F60=0,0,
IF(AV$4&lt;'2.1 Kraftwerk allgemein'!$F$16,0,
IF(AV$4='2.1 Kraftwerk allgemein'!$F$16,'2.5 CAPEX'!$J63/$F60,
IF(AV$4&lt;'2.1 Kraftwerk allgemein'!$F$16+$F60,
('2.5 CAPEX'!$J63+SUM(OFFSET('2.5 CAPEX'!BA63,0,-MIN(MAX($F60-1-('2.1 Kraftwerk allgemein'!$F$16-'2.1 Kraftwerk allgemein'!$F$15+1),0),COLUMN(AM60)-1-('2.1 Kraftwerk allgemein'!$F$16-'2.1 Kraftwerk allgemein'!$F$15+1)),1,MIN(MAX($F60-('2.1 Kraftwerk allgemein'!$F$16-'2.1 Kraftwerk allgemein'!$F$15+1),1),COLUMN(AM60)-('2.1 Kraftwerk allgemein'!$F$16-'2.1 Kraftwerk allgemein'!$F$15+1)))))/$F60,
SUM(OFFSET('2.5 CAPEX'!BA63,0,-MIN($F60-1,COLUMN(AM60)-1),1,MIN($F60,COLUMN(AM60))))/$F60)))))),
IF(OR(ISNUMBER($D60)=FALSE,$F60=""),"",
IF(AND('2.5 CAPEX'!$L63&lt;&gt;"x",'2.5 CAPEX'!$M63&lt;&gt;"x"),0,
IF($F60=0,0,
IF(AV$4&lt;'2.1 Kraftwerk allgemein'!$F$16,0,
IF(AV$4='2.1 Kraftwerk allgemein'!$F$16,'2.5 CAPEX'!$J63/$F60,
IF(AV$4&lt;'2.1 Kraftwerk allgemein'!$F$16+$F60,
('2.5 CAPEX'!$J63+SUM(OFFSET('2.5 CAPEX'!BA63,0,-MIN(MAX($F60-1-('2.1 Kraftwerk allgemein'!$F$16-'1.1 Allgemein'!$I$22+1),0),COLUMN(AM60)-1-('2.1 Kraftwerk allgemein'!$F$16-'1.1 Allgemein'!$I$22+1)),1,MIN(MAX($F60-('2.1 Kraftwerk allgemein'!$F$16-'1.1 Allgemein'!$I$22+1),1),COLUMN(AM60)-('2.1 Kraftwerk allgemein'!$F$16-'1.1 Allgemein'!$I$22+1)))))/$F60,
SUM(OFFSET('2.5 CAPEX'!BA63,0,-MIN($F60-1,COLUMN(AM60)-1),1,MIN($F60,COLUMN(AM60))))/$F60)))))))</f>
        <v>0</v>
      </c>
      <c r="AW60" s="199">
        <f ca="1">IF('2.1 Kraftwerk allgemein'!$F$15&lt;'1.1 Allgemein'!$I$22,
IF(OR(ISNUMBER($D60)=FALSE,$F60=""),"",
IF(AND('2.5 CAPEX'!$L63&lt;&gt;"x",'2.5 CAPEX'!$M63&lt;&gt;"x"),0,
IF($F60=0,0,
IF(AW$4&lt;'2.1 Kraftwerk allgemein'!$F$16,0,
IF(AW$4='2.1 Kraftwerk allgemein'!$F$16,'2.5 CAPEX'!$J63/$F60,
IF(AW$4&lt;'2.1 Kraftwerk allgemein'!$F$16+$F60,
('2.5 CAPEX'!$J63+SUM(OFFSET('2.5 CAPEX'!BB63,0,-MIN(MAX($F60-1-('2.1 Kraftwerk allgemein'!$F$16-'2.1 Kraftwerk allgemein'!$F$15+1),0),COLUMN(AN60)-1-('2.1 Kraftwerk allgemein'!$F$16-'2.1 Kraftwerk allgemein'!$F$15+1)),1,MIN(MAX($F60-('2.1 Kraftwerk allgemein'!$F$16-'2.1 Kraftwerk allgemein'!$F$15+1),1),COLUMN(AN60)-('2.1 Kraftwerk allgemein'!$F$16-'2.1 Kraftwerk allgemein'!$F$15+1)))))/$F60,
SUM(OFFSET('2.5 CAPEX'!BB63,0,-MIN($F60-1,COLUMN(AN60)-1),1,MIN($F60,COLUMN(AN60))))/$F60)))))),
IF(OR(ISNUMBER($D60)=FALSE,$F60=""),"",
IF(AND('2.5 CAPEX'!$L63&lt;&gt;"x",'2.5 CAPEX'!$M63&lt;&gt;"x"),0,
IF($F60=0,0,
IF(AW$4&lt;'2.1 Kraftwerk allgemein'!$F$16,0,
IF(AW$4='2.1 Kraftwerk allgemein'!$F$16,'2.5 CAPEX'!$J63/$F60,
IF(AW$4&lt;'2.1 Kraftwerk allgemein'!$F$16+$F60,
('2.5 CAPEX'!$J63+SUM(OFFSET('2.5 CAPEX'!BB63,0,-MIN(MAX($F60-1-('2.1 Kraftwerk allgemein'!$F$16-'1.1 Allgemein'!$I$22+1),0),COLUMN(AN60)-1-('2.1 Kraftwerk allgemein'!$F$16-'1.1 Allgemein'!$I$22+1)),1,MIN(MAX($F60-('2.1 Kraftwerk allgemein'!$F$16-'1.1 Allgemein'!$I$22+1),1),COLUMN(AN60)-('2.1 Kraftwerk allgemein'!$F$16-'1.1 Allgemein'!$I$22+1)))))/$F60,
SUM(OFFSET('2.5 CAPEX'!BB63,0,-MIN($F60-1,COLUMN(AN60)-1),1,MIN($F60,COLUMN(AN60))))/$F60)))))))</f>
        <v>0</v>
      </c>
      <c r="AX60" s="199">
        <f ca="1">IF('2.1 Kraftwerk allgemein'!$F$15&lt;'1.1 Allgemein'!$I$22,
IF(OR(ISNUMBER($D60)=FALSE,$F60=""),"",
IF(AND('2.5 CAPEX'!$L63&lt;&gt;"x",'2.5 CAPEX'!$M63&lt;&gt;"x"),0,
IF($F60=0,0,
IF(AX$4&lt;'2.1 Kraftwerk allgemein'!$F$16,0,
IF(AX$4='2.1 Kraftwerk allgemein'!$F$16,'2.5 CAPEX'!$J63/$F60,
IF(AX$4&lt;'2.1 Kraftwerk allgemein'!$F$16+$F60,
('2.5 CAPEX'!$J63+SUM(OFFSET('2.5 CAPEX'!BC63,0,-MIN(MAX($F60-1-('2.1 Kraftwerk allgemein'!$F$16-'2.1 Kraftwerk allgemein'!$F$15+1),0),COLUMN(AO60)-1-('2.1 Kraftwerk allgemein'!$F$16-'2.1 Kraftwerk allgemein'!$F$15+1)),1,MIN(MAX($F60-('2.1 Kraftwerk allgemein'!$F$16-'2.1 Kraftwerk allgemein'!$F$15+1),1),COLUMN(AO60)-('2.1 Kraftwerk allgemein'!$F$16-'2.1 Kraftwerk allgemein'!$F$15+1)))))/$F60,
SUM(OFFSET('2.5 CAPEX'!BC63,0,-MIN($F60-1,COLUMN(AO60)-1),1,MIN($F60,COLUMN(AO60))))/$F60)))))),
IF(OR(ISNUMBER($D60)=FALSE,$F60=""),"",
IF(AND('2.5 CAPEX'!$L63&lt;&gt;"x",'2.5 CAPEX'!$M63&lt;&gt;"x"),0,
IF($F60=0,0,
IF(AX$4&lt;'2.1 Kraftwerk allgemein'!$F$16,0,
IF(AX$4='2.1 Kraftwerk allgemein'!$F$16,'2.5 CAPEX'!$J63/$F60,
IF(AX$4&lt;'2.1 Kraftwerk allgemein'!$F$16+$F60,
('2.5 CAPEX'!$J63+SUM(OFFSET('2.5 CAPEX'!BC63,0,-MIN(MAX($F60-1-('2.1 Kraftwerk allgemein'!$F$16-'1.1 Allgemein'!$I$22+1),0),COLUMN(AO60)-1-('2.1 Kraftwerk allgemein'!$F$16-'1.1 Allgemein'!$I$22+1)),1,MIN(MAX($F60-('2.1 Kraftwerk allgemein'!$F$16-'1.1 Allgemein'!$I$22+1),1),COLUMN(AO60)-('2.1 Kraftwerk allgemein'!$F$16-'1.1 Allgemein'!$I$22+1)))))/$F60,
SUM(OFFSET('2.5 CAPEX'!BC63,0,-MIN($F60-1,COLUMN(AO60)-1),1,MIN($F60,COLUMN(AO60))))/$F60)))))))</f>
        <v>0</v>
      </c>
      <c r="AY60" s="199">
        <f ca="1">IF('2.1 Kraftwerk allgemein'!$F$15&lt;'1.1 Allgemein'!$I$22,
IF(OR(ISNUMBER($D60)=FALSE,$F60=""),"",
IF(AND('2.5 CAPEX'!$L63&lt;&gt;"x",'2.5 CAPEX'!$M63&lt;&gt;"x"),0,
IF($F60=0,0,
IF(AY$4&lt;'2.1 Kraftwerk allgemein'!$F$16,0,
IF(AY$4='2.1 Kraftwerk allgemein'!$F$16,'2.5 CAPEX'!$J63/$F60,
IF(AY$4&lt;'2.1 Kraftwerk allgemein'!$F$16+$F60,
('2.5 CAPEX'!$J63+SUM(OFFSET('2.5 CAPEX'!BD63,0,-MIN(MAX($F60-1-('2.1 Kraftwerk allgemein'!$F$16-'2.1 Kraftwerk allgemein'!$F$15+1),0),COLUMN(AP60)-1-('2.1 Kraftwerk allgemein'!$F$16-'2.1 Kraftwerk allgemein'!$F$15+1)),1,MIN(MAX($F60-('2.1 Kraftwerk allgemein'!$F$16-'2.1 Kraftwerk allgemein'!$F$15+1),1),COLUMN(AP60)-('2.1 Kraftwerk allgemein'!$F$16-'2.1 Kraftwerk allgemein'!$F$15+1)))))/$F60,
SUM(OFFSET('2.5 CAPEX'!BD63,0,-MIN($F60-1,COLUMN(AP60)-1),1,MIN($F60,COLUMN(AP60))))/$F60)))))),
IF(OR(ISNUMBER($D60)=FALSE,$F60=""),"",
IF(AND('2.5 CAPEX'!$L63&lt;&gt;"x",'2.5 CAPEX'!$M63&lt;&gt;"x"),0,
IF($F60=0,0,
IF(AY$4&lt;'2.1 Kraftwerk allgemein'!$F$16,0,
IF(AY$4='2.1 Kraftwerk allgemein'!$F$16,'2.5 CAPEX'!$J63/$F60,
IF(AY$4&lt;'2.1 Kraftwerk allgemein'!$F$16+$F60,
('2.5 CAPEX'!$J63+SUM(OFFSET('2.5 CAPEX'!BD63,0,-MIN(MAX($F60-1-('2.1 Kraftwerk allgemein'!$F$16-'1.1 Allgemein'!$I$22+1),0),COLUMN(AP60)-1-('2.1 Kraftwerk allgemein'!$F$16-'1.1 Allgemein'!$I$22+1)),1,MIN(MAX($F60-('2.1 Kraftwerk allgemein'!$F$16-'1.1 Allgemein'!$I$22+1),1),COLUMN(AP60)-('2.1 Kraftwerk allgemein'!$F$16-'1.1 Allgemein'!$I$22+1)))))/$F60,
SUM(OFFSET('2.5 CAPEX'!BD63,0,-MIN($F60-1,COLUMN(AP60)-1),1,MIN($F60,COLUMN(AP60))))/$F60)))))))</f>
        <v>0</v>
      </c>
      <c r="AZ60" s="199">
        <f ca="1">IF('2.1 Kraftwerk allgemein'!$F$15&lt;'1.1 Allgemein'!$I$22,
IF(OR(ISNUMBER($D60)=FALSE,$F60=""),"",
IF(AND('2.5 CAPEX'!$L63&lt;&gt;"x",'2.5 CAPEX'!$M63&lt;&gt;"x"),0,
IF($F60=0,0,
IF(AZ$4&lt;'2.1 Kraftwerk allgemein'!$F$16,0,
IF(AZ$4='2.1 Kraftwerk allgemein'!$F$16,'2.5 CAPEX'!$J63/$F60,
IF(AZ$4&lt;'2.1 Kraftwerk allgemein'!$F$16+$F60,
('2.5 CAPEX'!$J63+SUM(OFFSET('2.5 CAPEX'!BE63,0,-MIN(MAX($F60-1-('2.1 Kraftwerk allgemein'!$F$16-'2.1 Kraftwerk allgemein'!$F$15+1),0),COLUMN(AQ60)-1-('2.1 Kraftwerk allgemein'!$F$16-'2.1 Kraftwerk allgemein'!$F$15+1)),1,MIN(MAX($F60-('2.1 Kraftwerk allgemein'!$F$16-'2.1 Kraftwerk allgemein'!$F$15+1),1),COLUMN(AQ60)-('2.1 Kraftwerk allgemein'!$F$16-'2.1 Kraftwerk allgemein'!$F$15+1)))))/$F60,
SUM(OFFSET('2.5 CAPEX'!BE63,0,-MIN($F60-1,COLUMN(AQ60)-1),1,MIN($F60,COLUMN(AQ60))))/$F60)))))),
IF(OR(ISNUMBER($D60)=FALSE,$F60=""),"",
IF(AND('2.5 CAPEX'!$L63&lt;&gt;"x",'2.5 CAPEX'!$M63&lt;&gt;"x"),0,
IF($F60=0,0,
IF(AZ$4&lt;'2.1 Kraftwerk allgemein'!$F$16,0,
IF(AZ$4='2.1 Kraftwerk allgemein'!$F$16,'2.5 CAPEX'!$J63/$F60,
IF(AZ$4&lt;'2.1 Kraftwerk allgemein'!$F$16+$F60,
('2.5 CAPEX'!$J63+SUM(OFFSET('2.5 CAPEX'!BE63,0,-MIN(MAX($F60-1-('2.1 Kraftwerk allgemein'!$F$16-'1.1 Allgemein'!$I$22+1),0),COLUMN(AQ60)-1-('2.1 Kraftwerk allgemein'!$F$16-'1.1 Allgemein'!$I$22+1)),1,MIN(MAX($F60-('2.1 Kraftwerk allgemein'!$F$16-'1.1 Allgemein'!$I$22+1),1),COLUMN(AQ60)-('2.1 Kraftwerk allgemein'!$F$16-'1.1 Allgemein'!$I$22+1)))))/$F60,
SUM(OFFSET('2.5 CAPEX'!BE63,0,-MIN($F60-1,COLUMN(AQ60)-1),1,MIN($F60,COLUMN(AQ60))))/$F60)))))))</f>
        <v>0</v>
      </c>
      <c r="BA60" s="199">
        <f ca="1">IF('2.1 Kraftwerk allgemein'!$F$15&lt;'1.1 Allgemein'!$I$22,
IF(OR(ISNUMBER($D60)=FALSE,$F60=""),"",
IF(AND('2.5 CAPEX'!$L63&lt;&gt;"x",'2.5 CAPEX'!$M63&lt;&gt;"x"),0,
IF($F60=0,0,
IF(BA$4&lt;'2.1 Kraftwerk allgemein'!$F$16,0,
IF(BA$4='2.1 Kraftwerk allgemein'!$F$16,'2.5 CAPEX'!$J63/$F60,
IF(BA$4&lt;'2.1 Kraftwerk allgemein'!$F$16+$F60,
('2.5 CAPEX'!$J63+SUM(OFFSET('2.5 CAPEX'!BF63,0,-MIN(MAX($F60-1-('2.1 Kraftwerk allgemein'!$F$16-'2.1 Kraftwerk allgemein'!$F$15+1),0),COLUMN(AR60)-1-('2.1 Kraftwerk allgemein'!$F$16-'2.1 Kraftwerk allgemein'!$F$15+1)),1,MIN(MAX($F60-('2.1 Kraftwerk allgemein'!$F$16-'2.1 Kraftwerk allgemein'!$F$15+1),1),COLUMN(AR60)-('2.1 Kraftwerk allgemein'!$F$16-'2.1 Kraftwerk allgemein'!$F$15+1)))))/$F60,
SUM(OFFSET('2.5 CAPEX'!BF63,0,-MIN($F60-1,COLUMN(AR60)-1),1,MIN($F60,COLUMN(AR60))))/$F60)))))),
IF(OR(ISNUMBER($D60)=FALSE,$F60=""),"",
IF(AND('2.5 CAPEX'!$L63&lt;&gt;"x",'2.5 CAPEX'!$M63&lt;&gt;"x"),0,
IF($F60=0,0,
IF(BA$4&lt;'2.1 Kraftwerk allgemein'!$F$16,0,
IF(BA$4='2.1 Kraftwerk allgemein'!$F$16,'2.5 CAPEX'!$J63/$F60,
IF(BA$4&lt;'2.1 Kraftwerk allgemein'!$F$16+$F60,
('2.5 CAPEX'!$J63+SUM(OFFSET('2.5 CAPEX'!BF63,0,-MIN(MAX($F60-1-('2.1 Kraftwerk allgemein'!$F$16-'1.1 Allgemein'!$I$22+1),0),COLUMN(AR60)-1-('2.1 Kraftwerk allgemein'!$F$16-'1.1 Allgemein'!$I$22+1)),1,MIN(MAX($F60-('2.1 Kraftwerk allgemein'!$F$16-'1.1 Allgemein'!$I$22+1),1),COLUMN(AR60)-('2.1 Kraftwerk allgemein'!$F$16-'1.1 Allgemein'!$I$22+1)))))/$F60,
SUM(OFFSET('2.5 CAPEX'!BF63,0,-MIN($F60-1,COLUMN(AR60)-1),1,MIN($F60,COLUMN(AR60))))/$F60)))))))</f>
        <v>0</v>
      </c>
      <c r="BB60" s="199">
        <f ca="1">IF('2.1 Kraftwerk allgemein'!$F$15&lt;'1.1 Allgemein'!$I$22,
IF(OR(ISNUMBER($D60)=FALSE,$F60=""),"",
IF(AND('2.5 CAPEX'!$L63&lt;&gt;"x",'2.5 CAPEX'!$M63&lt;&gt;"x"),0,
IF($F60=0,0,
IF(BB$4&lt;'2.1 Kraftwerk allgemein'!$F$16,0,
IF(BB$4='2.1 Kraftwerk allgemein'!$F$16,'2.5 CAPEX'!$J63/$F60,
IF(BB$4&lt;'2.1 Kraftwerk allgemein'!$F$16+$F60,
('2.5 CAPEX'!$J63+SUM(OFFSET('2.5 CAPEX'!BG63,0,-MIN(MAX($F60-1-('2.1 Kraftwerk allgemein'!$F$16-'2.1 Kraftwerk allgemein'!$F$15+1),0),COLUMN(AS60)-1-('2.1 Kraftwerk allgemein'!$F$16-'2.1 Kraftwerk allgemein'!$F$15+1)),1,MIN(MAX($F60-('2.1 Kraftwerk allgemein'!$F$16-'2.1 Kraftwerk allgemein'!$F$15+1),1),COLUMN(AS60)-('2.1 Kraftwerk allgemein'!$F$16-'2.1 Kraftwerk allgemein'!$F$15+1)))))/$F60,
SUM(OFFSET('2.5 CAPEX'!BG63,0,-MIN($F60-1,COLUMN(AS60)-1),1,MIN($F60,COLUMN(AS60))))/$F60)))))),
IF(OR(ISNUMBER($D60)=FALSE,$F60=""),"",
IF(AND('2.5 CAPEX'!$L63&lt;&gt;"x",'2.5 CAPEX'!$M63&lt;&gt;"x"),0,
IF($F60=0,0,
IF(BB$4&lt;'2.1 Kraftwerk allgemein'!$F$16,0,
IF(BB$4='2.1 Kraftwerk allgemein'!$F$16,'2.5 CAPEX'!$J63/$F60,
IF(BB$4&lt;'2.1 Kraftwerk allgemein'!$F$16+$F60,
('2.5 CAPEX'!$J63+SUM(OFFSET('2.5 CAPEX'!BG63,0,-MIN(MAX($F60-1-('2.1 Kraftwerk allgemein'!$F$16-'1.1 Allgemein'!$I$22+1),0),COLUMN(AS60)-1-('2.1 Kraftwerk allgemein'!$F$16-'1.1 Allgemein'!$I$22+1)),1,MIN(MAX($F60-('2.1 Kraftwerk allgemein'!$F$16-'1.1 Allgemein'!$I$22+1),1),COLUMN(AS60)-('2.1 Kraftwerk allgemein'!$F$16-'1.1 Allgemein'!$I$22+1)))))/$F60,
SUM(OFFSET('2.5 CAPEX'!BG63,0,-MIN($F60-1,COLUMN(AS60)-1),1,MIN($F60,COLUMN(AS60))))/$F60)))))))</f>
        <v>0</v>
      </c>
      <c r="BC60" s="199">
        <f ca="1">IF('2.1 Kraftwerk allgemein'!$F$15&lt;'1.1 Allgemein'!$I$22,
IF(OR(ISNUMBER($D60)=FALSE,$F60=""),"",
IF(AND('2.5 CAPEX'!$L63&lt;&gt;"x",'2.5 CAPEX'!$M63&lt;&gt;"x"),0,
IF($F60=0,0,
IF(BC$4&lt;'2.1 Kraftwerk allgemein'!$F$16,0,
IF(BC$4='2.1 Kraftwerk allgemein'!$F$16,'2.5 CAPEX'!$J63/$F60,
IF(BC$4&lt;'2.1 Kraftwerk allgemein'!$F$16+$F60,
('2.5 CAPEX'!$J63+SUM(OFFSET('2.5 CAPEX'!BH63,0,-MIN(MAX($F60-1-('2.1 Kraftwerk allgemein'!$F$16-'2.1 Kraftwerk allgemein'!$F$15+1),0),COLUMN(AT60)-1-('2.1 Kraftwerk allgemein'!$F$16-'2.1 Kraftwerk allgemein'!$F$15+1)),1,MIN(MAX($F60-('2.1 Kraftwerk allgemein'!$F$16-'2.1 Kraftwerk allgemein'!$F$15+1),1),COLUMN(AT60)-('2.1 Kraftwerk allgemein'!$F$16-'2.1 Kraftwerk allgemein'!$F$15+1)))))/$F60,
SUM(OFFSET('2.5 CAPEX'!BH63,0,-MIN($F60-1,COLUMN(AT60)-1),1,MIN($F60,COLUMN(AT60))))/$F60)))))),
IF(OR(ISNUMBER($D60)=FALSE,$F60=""),"",
IF(AND('2.5 CAPEX'!$L63&lt;&gt;"x",'2.5 CAPEX'!$M63&lt;&gt;"x"),0,
IF($F60=0,0,
IF(BC$4&lt;'2.1 Kraftwerk allgemein'!$F$16,0,
IF(BC$4='2.1 Kraftwerk allgemein'!$F$16,'2.5 CAPEX'!$J63/$F60,
IF(BC$4&lt;'2.1 Kraftwerk allgemein'!$F$16+$F60,
('2.5 CAPEX'!$J63+SUM(OFFSET('2.5 CAPEX'!BH63,0,-MIN(MAX($F60-1-('2.1 Kraftwerk allgemein'!$F$16-'1.1 Allgemein'!$I$22+1),0),COLUMN(AT60)-1-('2.1 Kraftwerk allgemein'!$F$16-'1.1 Allgemein'!$I$22+1)),1,MIN(MAX($F60-('2.1 Kraftwerk allgemein'!$F$16-'1.1 Allgemein'!$I$22+1),1),COLUMN(AT60)-('2.1 Kraftwerk allgemein'!$F$16-'1.1 Allgemein'!$I$22+1)))))/$F60,
SUM(OFFSET('2.5 CAPEX'!BH63,0,-MIN($F60-1,COLUMN(AT60)-1),1,MIN($F60,COLUMN(AT60))))/$F60)))))))</f>
        <v>0</v>
      </c>
      <c r="BD60" s="199">
        <f ca="1">IF('2.1 Kraftwerk allgemein'!$F$15&lt;'1.1 Allgemein'!$I$22,
IF(OR(ISNUMBER($D60)=FALSE,$F60=""),"",
IF(AND('2.5 CAPEX'!$L63&lt;&gt;"x",'2.5 CAPEX'!$M63&lt;&gt;"x"),0,
IF($F60=0,0,
IF(BD$4&lt;'2.1 Kraftwerk allgemein'!$F$16,0,
IF(BD$4='2.1 Kraftwerk allgemein'!$F$16,'2.5 CAPEX'!$J63/$F60,
IF(BD$4&lt;'2.1 Kraftwerk allgemein'!$F$16+$F60,
('2.5 CAPEX'!$J63+SUM(OFFSET('2.5 CAPEX'!BI63,0,-MIN(MAX($F60-1-('2.1 Kraftwerk allgemein'!$F$16-'2.1 Kraftwerk allgemein'!$F$15+1),0),COLUMN(AU60)-1-('2.1 Kraftwerk allgemein'!$F$16-'2.1 Kraftwerk allgemein'!$F$15+1)),1,MIN(MAX($F60-('2.1 Kraftwerk allgemein'!$F$16-'2.1 Kraftwerk allgemein'!$F$15+1),1),COLUMN(AU60)-('2.1 Kraftwerk allgemein'!$F$16-'2.1 Kraftwerk allgemein'!$F$15+1)))))/$F60,
SUM(OFFSET('2.5 CAPEX'!BI63,0,-MIN($F60-1,COLUMN(AU60)-1),1,MIN($F60,COLUMN(AU60))))/$F60)))))),
IF(OR(ISNUMBER($D60)=FALSE,$F60=""),"",
IF(AND('2.5 CAPEX'!$L63&lt;&gt;"x",'2.5 CAPEX'!$M63&lt;&gt;"x"),0,
IF($F60=0,0,
IF(BD$4&lt;'2.1 Kraftwerk allgemein'!$F$16,0,
IF(BD$4='2.1 Kraftwerk allgemein'!$F$16,'2.5 CAPEX'!$J63/$F60,
IF(BD$4&lt;'2.1 Kraftwerk allgemein'!$F$16+$F60,
('2.5 CAPEX'!$J63+SUM(OFFSET('2.5 CAPEX'!BI63,0,-MIN(MAX($F60-1-('2.1 Kraftwerk allgemein'!$F$16-'1.1 Allgemein'!$I$22+1),0),COLUMN(AU60)-1-('2.1 Kraftwerk allgemein'!$F$16-'1.1 Allgemein'!$I$22+1)),1,MIN(MAX($F60-('2.1 Kraftwerk allgemein'!$F$16-'1.1 Allgemein'!$I$22+1),1),COLUMN(AU60)-('2.1 Kraftwerk allgemein'!$F$16-'1.1 Allgemein'!$I$22+1)))))/$F60,
SUM(OFFSET('2.5 CAPEX'!BI63,0,-MIN($F60-1,COLUMN(AU60)-1),1,MIN($F60,COLUMN(AU60))))/$F60)))))))</f>
        <v>0</v>
      </c>
      <c r="BE60" s="199">
        <f ca="1">IF('2.1 Kraftwerk allgemein'!$F$15&lt;'1.1 Allgemein'!$I$22,
IF(OR(ISNUMBER($D60)=FALSE,$F60=""),"",
IF(AND('2.5 CAPEX'!$L63&lt;&gt;"x",'2.5 CAPEX'!$M63&lt;&gt;"x"),0,
IF($F60=0,0,
IF(BE$4&lt;'2.1 Kraftwerk allgemein'!$F$16,0,
IF(BE$4='2.1 Kraftwerk allgemein'!$F$16,'2.5 CAPEX'!$J63/$F60,
IF(BE$4&lt;'2.1 Kraftwerk allgemein'!$F$16+$F60,
('2.5 CAPEX'!$J63+SUM(OFFSET('2.5 CAPEX'!BJ63,0,-MIN(MAX($F60-1-('2.1 Kraftwerk allgemein'!$F$16-'2.1 Kraftwerk allgemein'!$F$15+1),0),COLUMN(AV60)-1-('2.1 Kraftwerk allgemein'!$F$16-'2.1 Kraftwerk allgemein'!$F$15+1)),1,MIN(MAX($F60-('2.1 Kraftwerk allgemein'!$F$16-'2.1 Kraftwerk allgemein'!$F$15+1),1),COLUMN(AV60)-('2.1 Kraftwerk allgemein'!$F$16-'2.1 Kraftwerk allgemein'!$F$15+1)))))/$F60,
SUM(OFFSET('2.5 CAPEX'!BJ63,0,-MIN($F60-1,COLUMN(AV60)-1),1,MIN($F60,COLUMN(AV60))))/$F60)))))),
IF(OR(ISNUMBER($D60)=FALSE,$F60=""),"",
IF(AND('2.5 CAPEX'!$L63&lt;&gt;"x",'2.5 CAPEX'!$M63&lt;&gt;"x"),0,
IF($F60=0,0,
IF(BE$4&lt;'2.1 Kraftwerk allgemein'!$F$16,0,
IF(BE$4='2.1 Kraftwerk allgemein'!$F$16,'2.5 CAPEX'!$J63/$F60,
IF(BE$4&lt;'2.1 Kraftwerk allgemein'!$F$16+$F60,
('2.5 CAPEX'!$J63+SUM(OFFSET('2.5 CAPEX'!BJ63,0,-MIN(MAX($F60-1-('2.1 Kraftwerk allgemein'!$F$16-'1.1 Allgemein'!$I$22+1),0),COLUMN(AV60)-1-('2.1 Kraftwerk allgemein'!$F$16-'1.1 Allgemein'!$I$22+1)),1,MIN(MAX($F60-('2.1 Kraftwerk allgemein'!$F$16-'1.1 Allgemein'!$I$22+1),1),COLUMN(AV60)-('2.1 Kraftwerk allgemein'!$F$16-'1.1 Allgemein'!$I$22+1)))))/$F60,
SUM(OFFSET('2.5 CAPEX'!BJ63,0,-MIN($F60-1,COLUMN(AV60)-1),1,MIN($F60,COLUMN(AV60))))/$F60)))))))</f>
        <v>0</v>
      </c>
      <c r="BF60" s="199">
        <f ca="1">IF('2.1 Kraftwerk allgemein'!$F$15&lt;'1.1 Allgemein'!$I$22,
IF(OR(ISNUMBER($D60)=FALSE,$F60=""),"",
IF(AND('2.5 CAPEX'!$L63&lt;&gt;"x",'2.5 CAPEX'!$M63&lt;&gt;"x"),0,
IF($F60=0,0,
IF(BF$4&lt;'2.1 Kraftwerk allgemein'!$F$16,0,
IF(BF$4='2.1 Kraftwerk allgemein'!$F$16,'2.5 CAPEX'!$J63/$F60,
IF(BF$4&lt;'2.1 Kraftwerk allgemein'!$F$16+$F60,
('2.5 CAPEX'!$J63+SUM(OFFSET('2.5 CAPEX'!BK63,0,-MIN(MAX($F60-1-('2.1 Kraftwerk allgemein'!$F$16-'2.1 Kraftwerk allgemein'!$F$15+1),0),COLUMN(AW60)-1-('2.1 Kraftwerk allgemein'!$F$16-'2.1 Kraftwerk allgemein'!$F$15+1)),1,MIN(MAX($F60-('2.1 Kraftwerk allgemein'!$F$16-'2.1 Kraftwerk allgemein'!$F$15+1),1),COLUMN(AW60)-('2.1 Kraftwerk allgemein'!$F$16-'2.1 Kraftwerk allgemein'!$F$15+1)))))/$F60,
SUM(OFFSET('2.5 CAPEX'!BK63,0,-MIN($F60-1,COLUMN(AW60)-1),1,MIN($F60,COLUMN(AW60))))/$F60)))))),
IF(OR(ISNUMBER($D60)=FALSE,$F60=""),"",
IF(AND('2.5 CAPEX'!$L63&lt;&gt;"x",'2.5 CAPEX'!$M63&lt;&gt;"x"),0,
IF($F60=0,0,
IF(BF$4&lt;'2.1 Kraftwerk allgemein'!$F$16,0,
IF(BF$4='2.1 Kraftwerk allgemein'!$F$16,'2.5 CAPEX'!$J63/$F60,
IF(BF$4&lt;'2.1 Kraftwerk allgemein'!$F$16+$F60,
('2.5 CAPEX'!$J63+SUM(OFFSET('2.5 CAPEX'!BK63,0,-MIN(MAX($F60-1-('2.1 Kraftwerk allgemein'!$F$16-'1.1 Allgemein'!$I$22+1),0),COLUMN(AW60)-1-('2.1 Kraftwerk allgemein'!$F$16-'1.1 Allgemein'!$I$22+1)),1,MIN(MAX($F60-('2.1 Kraftwerk allgemein'!$F$16-'1.1 Allgemein'!$I$22+1),1),COLUMN(AW60)-('2.1 Kraftwerk allgemein'!$F$16-'1.1 Allgemein'!$I$22+1)))))/$F60,
SUM(OFFSET('2.5 CAPEX'!BK63,0,-MIN($F60-1,COLUMN(AW60)-1),1,MIN($F60,COLUMN(AW60))))/$F60)))))))</f>
        <v>0</v>
      </c>
      <c r="BG60" s="199">
        <f ca="1">IF('2.1 Kraftwerk allgemein'!$F$15&lt;'1.1 Allgemein'!$I$22,
IF(OR(ISNUMBER($D60)=FALSE,$F60=""),"",
IF(AND('2.5 CAPEX'!$L63&lt;&gt;"x",'2.5 CAPEX'!$M63&lt;&gt;"x"),0,
IF($F60=0,0,
IF(BG$4&lt;'2.1 Kraftwerk allgemein'!$F$16,0,
IF(BG$4='2.1 Kraftwerk allgemein'!$F$16,'2.5 CAPEX'!$J63/$F60,
IF(BG$4&lt;'2.1 Kraftwerk allgemein'!$F$16+$F60,
('2.5 CAPEX'!$J63+SUM(OFFSET('2.5 CAPEX'!BL63,0,-MIN(MAX($F60-1-('2.1 Kraftwerk allgemein'!$F$16-'2.1 Kraftwerk allgemein'!$F$15+1),0),COLUMN(AX60)-1-('2.1 Kraftwerk allgemein'!$F$16-'2.1 Kraftwerk allgemein'!$F$15+1)),1,MIN(MAX($F60-('2.1 Kraftwerk allgemein'!$F$16-'2.1 Kraftwerk allgemein'!$F$15+1),1),COLUMN(AX60)-('2.1 Kraftwerk allgemein'!$F$16-'2.1 Kraftwerk allgemein'!$F$15+1)))))/$F60,
SUM(OFFSET('2.5 CAPEX'!BL63,0,-MIN($F60-1,COLUMN(AX60)-1),1,MIN($F60,COLUMN(AX60))))/$F60)))))),
IF(OR(ISNUMBER($D60)=FALSE,$F60=""),"",
IF(AND('2.5 CAPEX'!$L63&lt;&gt;"x",'2.5 CAPEX'!$M63&lt;&gt;"x"),0,
IF($F60=0,0,
IF(BG$4&lt;'2.1 Kraftwerk allgemein'!$F$16,0,
IF(BG$4='2.1 Kraftwerk allgemein'!$F$16,'2.5 CAPEX'!$J63/$F60,
IF(BG$4&lt;'2.1 Kraftwerk allgemein'!$F$16+$F60,
('2.5 CAPEX'!$J63+SUM(OFFSET('2.5 CAPEX'!BL63,0,-MIN(MAX($F60-1-('2.1 Kraftwerk allgemein'!$F$16-'1.1 Allgemein'!$I$22+1),0),COLUMN(AX60)-1-('2.1 Kraftwerk allgemein'!$F$16-'1.1 Allgemein'!$I$22+1)),1,MIN(MAX($F60-('2.1 Kraftwerk allgemein'!$F$16-'1.1 Allgemein'!$I$22+1),1),COLUMN(AX60)-('2.1 Kraftwerk allgemein'!$F$16-'1.1 Allgemein'!$I$22+1)))))/$F60,
SUM(OFFSET('2.5 CAPEX'!BL63,0,-MIN($F60-1,COLUMN(AX60)-1),1,MIN($F60,COLUMN(AX60))))/$F60)))))))</f>
        <v>0</v>
      </c>
      <c r="BH60" s="199">
        <f ca="1">IF('2.1 Kraftwerk allgemein'!$F$15&lt;'1.1 Allgemein'!$I$22,
IF(OR(ISNUMBER($D60)=FALSE,$F60=""),"",
IF(AND('2.5 CAPEX'!$L63&lt;&gt;"x",'2.5 CAPEX'!$M63&lt;&gt;"x"),0,
IF($F60=0,0,
IF(BH$4&lt;'2.1 Kraftwerk allgemein'!$F$16,0,
IF(BH$4='2.1 Kraftwerk allgemein'!$F$16,'2.5 CAPEX'!$J63/$F60,
IF(BH$4&lt;'2.1 Kraftwerk allgemein'!$F$16+$F60,
('2.5 CAPEX'!$J63+SUM(OFFSET('2.5 CAPEX'!BM63,0,-MIN(MAX($F60-1-('2.1 Kraftwerk allgemein'!$F$16-'2.1 Kraftwerk allgemein'!$F$15+1),0),COLUMN(AY60)-1-('2.1 Kraftwerk allgemein'!$F$16-'2.1 Kraftwerk allgemein'!$F$15+1)),1,MIN(MAX($F60-('2.1 Kraftwerk allgemein'!$F$16-'2.1 Kraftwerk allgemein'!$F$15+1),1),COLUMN(AY60)-('2.1 Kraftwerk allgemein'!$F$16-'2.1 Kraftwerk allgemein'!$F$15+1)))))/$F60,
SUM(OFFSET('2.5 CAPEX'!BM63,0,-MIN($F60-1,COLUMN(AY60)-1),1,MIN($F60,COLUMN(AY60))))/$F60)))))),
IF(OR(ISNUMBER($D60)=FALSE,$F60=""),"",
IF(AND('2.5 CAPEX'!$L63&lt;&gt;"x",'2.5 CAPEX'!$M63&lt;&gt;"x"),0,
IF($F60=0,0,
IF(BH$4&lt;'2.1 Kraftwerk allgemein'!$F$16,0,
IF(BH$4='2.1 Kraftwerk allgemein'!$F$16,'2.5 CAPEX'!$J63/$F60,
IF(BH$4&lt;'2.1 Kraftwerk allgemein'!$F$16+$F60,
('2.5 CAPEX'!$J63+SUM(OFFSET('2.5 CAPEX'!BM63,0,-MIN(MAX($F60-1-('2.1 Kraftwerk allgemein'!$F$16-'1.1 Allgemein'!$I$22+1),0),COLUMN(AY60)-1-('2.1 Kraftwerk allgemein'!$F$16-'1.1 Allgemein'!$I$22+1)),1,MIN(MAX($F60-('2.1 Kraftwerk allgemein'!$F$16-'1.1 Allgemein'!$I$22+1),1),COLUMN(AY60)-('2.1 Kraftwerk allgemein'!$F$16-'1.1 Allgemein'!$I$22+1)))))/$F60,
SUM(OFFSET('2.5 CAPEX'!BM63,0,-MIN($F60-1,COLUMN(AY60)-1),1,MIN($F60,COLUMN(AY60))))/$F60)))))))</f>
        <v>0</v>
      </c>
      <c r="BI60" s="199">
        <f ca="1">IF('2.1 Kraftwerk allgemein'!$F$15&lt;'1.1 Allgemein'!$I$22,
IF(OR(ISNUMBER($D60)=FALSE,$F60=""),"",
IF(AND('2.5 CAPEX'!$L63&lt;&gt;"x",'2.5 CAPEX'!$M63&lt;&gt;"x"),0,
IF($F60=0,0,
IF(BI$4&lt;'2.1 Kraftwerk allgemein'!$F$16,0,
IF(BI$4='2.1 Kraftwerk allgemein'!$F$16,'2.5 CAPEX'!$J63/$F60,
IF(BI$4&lt;'2.1 Kraftwerk allgemein'!$F$16+$F60,
('2.5 CAPEX'!$J63+SUM(OFFSET('2.5 CAPEX'!BN63,0,-MIN(MAX($F60-1-('2.1 Kraftwerk allgemein'!$F$16-'2.1 Kraftwerk allgemein'!$F$15+1),0),COLUMN(AZ60)-1-('2.1 Kraftwerk allgemein'!$F$16-'2.1 Kraftwerk allgemein'!$F$15+1)),1,MIN(MAX($F60-('2.1 Kraftwerk allgemein'!$F$16-'2.1 Kraftwerk allgemein'!$F$15+1),1),COLUMN(AZ60)-('2.1 Kraftwerk allgemein'!$F$16-'2.1 Kraftwerk allgemein'!$F$15+1)))))/$F60,
SUM(OFFSET('2.5 CAPEX'!BN63,0,-MIN($F60-1,COLUMN(AZ60)-1),1,MIN($F60,COLUMN(AZ60))))/$F60)))))),
IF(OR(ISNUMBER($D60)=FALSE,$F60=""),"",
IF(AND('2.5 CAPEX'!$L63&lt;&gt;"x",'2.5 CAPEX'!$M63&lt;&gt;"x"),0,
IF($F60=0,0,
IF(BI$4&lt;'2.1 Kraftwerk allgemein'!$F$16,0,
IF(BI$4='2.1 Kraftwerk allgemein'!$F$16,'2.5 CAPEX'!$J63/$F60,
IF(BI$4&lt;'2.1 Kraftwerk allgemein'!$F$16+$F60,
('2.5 CAPEX'!$J63+SUM(OFFSET('2.5 CAPEX'!BN63,0,-MIN(MAX($F60-1-('2.1 Kraftwerk allgemein'!$F$16-'1.1 Allgemein'!$I$22+1),0),COLUMN(AZ60)-1-('2.1 Kraftwerk allgemein'!$F$16-'1.1 Allgemein'!$I$22+1)),1,MIN(MAX($F60-('2.1 Kraftwerk allgemein'!$F$16-'1.1 Allgemein'!$I$22+1),1),COLUMN(AZ60)-('2.1 Kraftwerk allgemein'!$F$16-'1.1 Allgemein'!$I$22+1)))))/$F60,
SUM(OFFSET('2.5 CAPEX'!BN63,0,-MIN($F60-1,COLUMN(AZ60)-1),1,MIN($F60,COLUMN(AZ60))))/$F60)))))))</f>
        <v>0</v>
      </c>
      <c r="BJ60" s="199">
        <f ca="1">IF('2.1 Kraftwerk allgemein'!$F$15&lt;'1.1 Allgemein'!$I$22,
IF(OR(ISNUMBER($D60)=FALSE,$F60=""),"",
IF(AND('2.5 CAPEX'!$L63&lt;&gt;"x",'2.5 CAPEX'!$M63&lt;&gt;"x"),0,
IF($F60=0,0,
IF(BJ$4&lt;'2.1 Kraftwerk allgemein'!$F$16,0,
IF(BJ$4='2.1 Kraftwerk allgemein'!$F$16,'2.5 CAPEX'!$J63/$F60,
IF(BJ$4&lt;'2.1 Kraftwerk allgemein'!$F$16+$F60,
('2.5 CAPEX'!$J63+SUM(OFFSET('2.5 CAPEX'!BO63,0,-MIN(MAX($F60-1-('2.1 Kraftwerk allgemein'!$F$16-'2.1 Kraftwerk allgemein'!$F$15+1),0),COLUMN(BA60)-1-('2.1 Kraftwerk allgemein'!$F$16-'2.1 Kraftwerk allgemein'!$F$15+1)),1,MIN(MAX($F60-('2.1 Kraftwerk allgemein'!$F$16-'2.1 Kraftwerk allgemein'!$F$15+1),1),COLUMN(BA60)-('2.1 Kraftwerk allgemein'!$F$16-'2.1 Kraftwerk allgemein'!$F$15+1)))))/$F60,
SUM(OFFSET('2.5 CAPEX'!BO63,0,-MIN($F60-1,COLUMN(BA60)-1),1,MIN($F60,COLUMN(BA60))))/$F60)))))),
IF(OR(ISNUMBER($D60)=FALSE,$F60=""),"",
IF(AND('2.5 CAPEX'!$L63&lt;&gt;"x",'2.5 CAPEX'!$M63&lt;&gt;"x"),0,
IF($F60=0,0,
IF(BJ$4&lt;'2.1 Kraftwerk allgemein'!$F$16,0,
IF(BJ$4='2.1 Kraftwerk allgemein'!$F$16,'2.5 CAPEX'!$J63/$F60,
IF(BJ$4&lt;'2.1 Kraftwerk allgemein'!$F$16+$F60,
('2.5 CAPEX'!$J63+SUM(OFFSET('2.5 CAPEX'!BO63,0,-MIN(MAX($F60-1-('2.1 Kraftwerk allgemein'!$F$16-'1.1 Allgemein'!$I$22+1),0),COLUMN(BA60)-1-('2.1 Kraftwerk allgemein'!$F$16-'1.1 Allgemein'!$I$22+1)),1,MIN(MAX($F60-('2.1 Kraftwerk allgemein'!$F$16-'1.1 Allgemein'!$I$22+1),1),COLUMN(BA60)-('2.1 Kraftwerk allgemein'!$F$16-'1.1 Allgemein'!$I$22+1)))))/$F60,
SUM(OFFSET('2.5 CAPEX'!BO63,0,-MIN($F60-1,COLUMN(BA60)-1),1,MIN($F60,COLUMN(BA60))))/$F60)))))))</f>
        <v>0</v>
      </c>
      <c r="BK60" s="199">
        <f ca="1">IF('2.1 Kraftwerk allgemein'!$F$15&lt;'1.1 Allgemein'!$I$22,
IF(OR(ISNUMBER($D60)=FALSE,$F60=""),"",
IF(AND('2.5 CAPEX'!$L63&lt;&gt;"x",'2.5 CAPEX'!$M63&lt;&gt;"x"),0,
IF($F60=0,0,
IF(BK$4&lt;'2.1 Kraftwerk allgemein'!$F$16,0,
IF(BK$4='2.1 Kraftwerk allgemein'!$F$16,'2.5 CAPEX'!$J63/$F60,
IF(BK$4&lt;'2.1 Kraftwerk allgemein'!$F$16+$F60,
('2.5 CAPEX'!$J63+SUM(OFFSET('2.5 CAPEX'!BP63,0,-MIN(MAX($F60-1-('2.1 Kraftwerk allgemein'!$F$16-'2.1 Kraftwerk allgemein'!$F$15+1),0),COLUMN(BB60)-1-('2.1 Kraftwerk allgemein'!$F$16-'2.1 Kraftwerk allgemein'!$F$15+1)),1,MIN(MAX($F60-('2.1 Kraftwerk allgemein'!$F$16-'2.1 Kraftwerk allgemein'!$F$15+1),1),COLUMN(BB60)-('2.1 Kraftwerk allgemein'!$F$16-'2.1 Kraftwerk allgemein'!$F$15+1)))))/$F60,
SUM(OFFSET('2.5 CAPEX'!BP63,0,-MIN($F60-1,COLUMN(BB60)-1),1,MIN($F60,COLUMN(BB60))))/$F60)))))),
IF(OR(ISNUMBER($D60)=FALSE,$F60=""),"",
IF(AND('2.5 CAPEX'!$L63&lt;&gt;"x",'2.5 CAPEX'!$M63&lt;&gt;"x"),0,
IF($F60=0,0,
IF(BK$4&lt;'2.1 Kraftwerk allgemein'!$F$16,0,
IF(BK$4='2.1 Kraftwerk allgemein'!$F$16,'2.5 CAPEX'!$J63/$F60,
IF(BK$4&lt;'2.1 Kraftwerk allgemein'!$F$16+$F60,
('2.5 CAPEX'!$J63+SUM(OFFSET('2.5 CAPEX'!BP63,0,-MIN(MAX($F60-1-('2.1 Kraftwerk allgemein'!$F$16-'1.1 Allgemein'!$I$22+1),0),COLUMN(BB60)-1-('2.1 Kraftwerk allgemein'!$F$16-'1.1 Allgemein'!$I$22+1)),1,MIN(MAX($F60-('2.1 Kraftwerk allgemein'!$F$16-'1.1 Allgemein'!$I$22+1),1),COLUMN(BB60)-('2.1 Kraftwerk allgemein'!$F$16-'1.1 Allgemein'!$I$22+1)))))/$F60,
SUM(OFFSET('2.5 CAPEX'!BP63,0,-MIN($F60-1,COLUMN(BB60)-1),1,MIN($F60,COLUMN(BB60))))/$F60)))))))</f>
        <v>0</v>
      </c>
      <c r="BL60" s="199">
        <f ca="1">IF('2.1 Kraftwerk allgemein'!$F$15&lt;'1.1 Allgemein'!$I$22,
IF(OR(ISNUMBER($D60)=FALSE,$F60=""),"",
IF(AND('2.5 CAPEX'!$L63&lt;&gt;"x",'2.5 CAPEX'!$M63&lt;&gt;"x"),0,
IF($F60=0,0,
IF(BL$4&lt;'2.1 Kraftwerk allgemein'!$F$16,0,
IF(BL$4='2.1 Kraftwerk allgemein'!$F$16,'2.5 CAPEX'!$J63/$F60,
IF(BL$4&lt;'2.1 Kraftwerk allgemein'!$F$16+$F60,
('2.5 CAPEX'!$J63+SUM(OFFSET('2.5 CAPEX'!BQ63,0,-MIN(MAX($F60-1-('2.1 Kraftwerk allgemein'!$F$16-'2.1 Kraftwerk allgemein'!$F$15+1),0),COLUMN(BC60)-1-('2.1 Kraftwerk allgemein'!$F$16-'2.1 Kraftwerk allgemein'!$F$15+1)),1,MIN(MAX($F60-('2.1 Kraftwerk allgemein'!$F$16-'2.1 Kraftwerk allgemein'!$F$15+1),1),COLUMN(BC60)-('2.1 Kraftwerk allgemein'!$F$16-'2.1 Kraftwerk allgemein'!$F$15+1)))))/$F60,
SUM(OFFSET('2.5 CAPEX'!BQ63,0,-MIN($F60-1,COLUMN(BC60)-1),1,MIN($F60,COLUMN(BC60))))/$F60)))))),
IF(OR(ISNUMBER($D60)=FALSE,$F60=""),"",
IF(AND('2.5 CAPEX'!$L63&lt;&gt;"x",'2.5 CAPEX'!$M63&lt;&gt;"x"),0,
IF($F60=0,0,
IF(BL$4&lt;'2.1 Kraftwerk allgemein'!$F$16,0,
IF(BL$4='2.1 Kraftwerk allgemein'!$F$16,'2.5 CAPEX'!$J63/$F60,
IF(BL$4&lt;'2.1 Kraftwerk allgemein'!$F$16+$F60,
('2.5 CAPEX'!$J63+SUM(OFFSET('2.5 CAPEX'!BQ63,0,-MIN(MAX($F60-1-('2.1 Kraftwerk allgemein'!$F$16-'1.1 Allgemein'!$I$22+1),0),COLUMN(BC60)-1-('2.1 Kraftwerk allgemein'!$F$16-'1.1 Allgemein'!$I$22+1)),1,MIN(MAX($F60-('2.1 Kraftwerk allgemein'!$F$16-'1.1 Allgemein'!$I$22+1),1),COLUMN(BC60)-('2.1 Kraftwerk allgemein'!$F$16-'1.1 Allgemein'!$I$22+1)))))/$F60,
SUM(OFFSET('2.5 CAPEX'!BQ63,0,-MIN($F60-1,COLUMN(BC60)-1),1,MIN($F60,COLUMN(BC60))))/$F60)))))))</f>
        <v>0</v>
      </c>
      <c r="BM60" s="199">
        <f ca="1">IF('2.1 Kraftwerk allgemein'!$F$15&lt;'1.1 Allgemein'!$I$22,
IF(OR(ISNUMBER($D60)=FALSE,$F60=""),"",
IF(AND('2.5 CAPEX'!$L63&lt;&gt;"x",'2.5 CAPEX'!$M63&lt;&gt;"x"),0,
IF($F60=0,0,
IF(BM$4&lt;'2.1 Kraftwerk allgemein'!$F$16,0,
IF(BM$4='2.1 Kraftwerk allgemein'!$F$16,'2.5 CAPEX'!$J63/$F60,
IF(BM$4&lt;'2.1 Kraftwerk allgemein'!$F$16+$F60,
('2.5 CAPEX'!$J63+SUM(OFFSET('2.5 CAPEX'!BR63,0,-MIN(MAX($F60-1-('2.1 Kraftwerk allgemein'!$F$16-'2.1 Kraftwerk allgemein'!$F$15+1),0),COLUMN(BD60)-1-('2.1 Kraftwerk allgemein'!$F$16-'2.1 Kraftwerk allgemein'!$F$15+1)),1,MIN(MAX($F60-('2.1 Kraftwerk allgemein'!$F$16-'2.1 Kraftwerk allgemein'!$F$15+1),1),COLUMN(BD60)-('2.1 Kraftwerk allgemein'!$F$16-'2.1 Kraftwerk allgemein'!$F$15+1)))))/$F60,
SUM(OFFSET('2.5 CAPEX'!BR63,0,-MIN($F60-1,COLUMN(BD60)-1),1,MIN($F60,COLUMN(BD60))))/$F60)))))),
IF(OR(ISNUMBER($D60)=FALSE,$F60=""),"",
IF(AND('2.5 CAPEX'!$L63&lt;&gt;"x",'2.5 CAPEX'!$M63&lt;&gt;"x"),0,
IF($F60=0,0,
IF(BM$4&lt;'2.1 Kraftwerk allgemein'!$F$16,0,
IF(BM$4='2.1 Kraftwerk allgemein'!$F$16,'2.5 CAPEX'!$J63/$F60,
IF(BM$4&lt;'2.1 Kraftwerk allgemein'!$F$16+$F60,
('2.5 CAPEX'!$J63+SUM(OFFSET('2.5 CAPEX'!BR63,0,-MIN(MAX($F60-1-('2.1 Kraftwerk allgemein'!$F$16-'1.1 Allgemein'!$I$22+1),0),COLUMN(BD60)-1-('2.1 Kraftwerk allgemein'!$F$16-'1.1 Allgemein'!$I$22+1)),1,MIN(MAX($F60-('2.1 Kraftwerk allgemein'!$F$16-'1.1 Allgemein'!$I$22+1),1),COLUMN(BD60)-('2.1 Kraftwerk allgemein'!$F$16-'1.1 Allgemein'!$I$22+1)))))/$F60,
SUM(OFFSET('2.5 CAPEX'!BR63,0,-MIN($F60-1,COLUMN(BD60)-1),1,MIN($F60,COLUMN(BD60))))/$F60)))))))</f>
        <v>0</v>
      </c>
      <c r="BN60" s="199">
        <f ca="1">IF('2.1 Kraftwerk allgemein'!$F$15&lt;'1.1 Allgemein'!$I$22,
IF(OR(ISNUMBER($D60)=FALSE,$F60=""),"",
IF(AND('2.5 CAPEX'!$L63&lt;&gt;"x",'2.5 CAPEX'!$M63&lt;&gt;"x"),0,
IF($F60=0,0,
IF(BN$4&lt;'2.1 Kraftwerk allgemein'!$F$16,0,
IF(BN$4='2.1 Kraftwerk allgemein'!$F$16,'2.5 CAPEX'!$J63/$F60,
IF(BN$4&lt;'2.1 Kraftwerk allgemein'!$F$16+$F60,
('2.5 CAPEX'!$J63+SUM(OFFSET('2.5 CAPEX'!BS63,0,-MIN(MAX($F60-1-('2.1 Kraftwerk allgemein'!$F$16-'2.1 Kraftwerk allgemein'!$F$15+1),0),COLUMN(BE60)-1-('2.1 Kraftwerk allgemein'!$F$16-'2.1 Kraftwerk allgemein'!$F$15+1)),1,MIN(MAX($F60-('2.1 Kraftwerk allgemein'!$F$16-'2.1 Kraftwerk allgemein'!$F$15+1),1),COLUMN(BE60)-('2.1 Kraftwerk allgemein'!$F$16-'2.1 Kraftwerk allgemein'!$F$15+1)))))/$F60,
SUM(OFFSET('2.5 CAPEX'!BS63,0,-MIN($F60-1,COLUMN(BE60)-1),1,MIN($F60,COLUMN(BE60))))/$F60)))))),
IF(OR(ISNUMBER($D60)=FALSE,$F60=""),"",
IF(AND('2.5 CAPEX'!$L63&lt;&gt;"x",'2.5 CAPEX'!$M63&lt;&gt;"x"),0,
IF($F60=0,0,
IF(BN$4&lt;'2.1 Kraftwerk allgemein'!$F$16,0,
IF(BN$4='2.1 Kraftwerk allgemein'!$F$16,'2.5 CAPEX'!$J63/$F60,
IF(BN$4&lt;'2.1 Kraftwerk allgemein'!$F$16+$F60,
('2.5 CAPEX'!$J63+SUM(OFFSET('2.5 CAPEX'!BS63,0,-MIN(MAX($F60-1-('2.1 Kraftwerk allgemein'!$F$16-'1.1 Allgemein'!$I$22+1),0),COLUMN(BE60)-1-('2.1 Kraftwerk allgemein'!$F$16-'1.1 Allgemein'!$I$22+1)),1,MIN(MAX($F60-('2.1 Kraftwerk allgemein'!$F$16-'1.1 Allgemein'!$I$22+1),1),COLUMN(BE60)-('2.1 Kraftwerk allgemein'!$F$16-'1.1 Allgemein'!$I$22+1)))))/$F60,
SUM(OFFSET('2.5 CAPEX'!BS63,0,-MIN($F60-1,COLUMN(BE60)-1),1,MIN($F60,COLUMN(BE60))))/$F60)))))))</f>
        <v>0</v>
      </c>
      <c r="BO60" s="199">
        <f ca="1">IF('2.1 Kraftwerk allgemein'!$F$15&lt;'1.1 Allgemein'!$I$22,
IF(OR(ISNUMBER($D60)=FALSE,$F60=""),"",
IF(AND('2.5 CAPEX'!$L63&lt;&gt;"x",'2.5 CAPEX'!$M63&lt;&gt;"x"),0,
IF($F60=0,0,
IF(BO$4&lt;'2.1 Kraftwerk allgemein'!$F$16,0,
IF(BO$4='2.1 Kraftwerk allgemein'!$F$16,'2.5 CAPEX'!$J63/$F60,
IF(BO$4&lt;'2.1 Kraftwerk allgemein'!$F$16+$F60,
('2.5 CAPEX'!$J63+SUM(OFFSET('2.5 CAPEX'!BT63,0,-MIN(MAX($F60-1-('2.1 Kraftwerk allgemein'!$F$16-'2.1 Kraftwerk allgemein'!$F$15+1),0),COLUMN(BF60)-1-('2.1 Kraftwerk allgemein'!$F$16-'2.1 Kraftwerk allgemein'!$F$15+1)),1,MIN(MAX($F60-('2.1 Kraftwerk allgemein'!$F$16-'2.1 Kraftwerk allgemein'!$F$15+1),1),COLUMN(BF60)-('2.1 Kraftwerk allgemein'!$F$16-'2.1 Kraftwerk allgemein'!$F$15+1)))))/$F60,
SUM(OFFSET('2.5 CAPEX'!BT63,0,-MIN($F60-1,COLUMN(BF60)-1),1,MIN($F60,COLUMN(BF60))))/$F60)))))),
IF(OR(ISNUMBER($D60)=FALSE,$F60=""),"",
IF(AND('2.5 CAPEX'!$L63&lt;&gt;"x",'2.5 CAPEX'!$M63&lt;&gt;"x"),0,
IF($F60=0,0,
IF(BO$4&lt;'2.1 Kraftwerk allgemein'!$F$16,0,
IF(BO$4='2.1 Kraftwerk allgemein'!$F$16,'2.5 CAPEX'!$J63/$F60,
IF(BO$4&lt;'2.1 Kraftwerk allgemein'!$F$16+$F60,
('2.5 CAPEX'!$J63+SUM(OFFSET('2.5 CAPEX'!BT63,0,-MIN(MAX($F60-1-('2.1 Kraftwerk allgemein'!$F$16-'1.1 Allgemein'!$I$22+1),0),COLUMN(BF60)-1-('2.1 Kraftwerk allgemein'!$F$16-'1.1 Allgemein'!$I$22+1)),1,MIN(MAX($F60-('2.1 Kraftwerk allgemein'!$F$16-'1.1 Allgemein'!$I$22+1),1),COLUMN(BF60)-('2.1 Kraftwerk allgemein'!$F$16-'1.1 Allgemein'!$I$22+1)))))/$F60,
SUM(OFFSET('2.5 CAPEX'!BT63,0,-MIN($F60-1,COLUMN(BF60)-1),1,MIN($F60,COLUMN(BF60))))/$F60)))))))</f>
        <v>0</v>
      </c>
      <c r="BP60" s="199">
        <f ca="1">IF('2.1 Kraftwerk allgemein'!$F$15&lt;'1.1 Allgemein'!$I$22,
IF(OR(ISNUMBER($D60)=FALSE,$F60=""),"",
IF(AND('2.5 CAPEX'!$L63&lt;&gt;"x",'2.5 CAPEX'!$M63&lt;&gt;"x"),0,
IF($F60=0,0,
IF(BP$4&lt;'2.1 Kraftwerk allgemein'!$F$16,0,
IF(BP$4='2.1 Kraftwerk allgemein'!$F$16,'2.5 CAPEX'!$J63/$F60,
IF(BP$4&lt;'2.1 Kraftwerk allgemein'!$F$16+$F60,
('2.5 CAPEX'!$J63+SUM(OFFSET('2.5 CAPEX'!BU63,0,-MIN(MAX($F60-1-('2.1 Kraftwerk allgemein'!$F$16-'2.1 Kraftwerk allgemein'!$F$15+1),0),COLUMN(BG60)-1-('2.1 Kraftwerk allgemein'!$F$16-'2.1 Kraftwerk allgemein'!$F$15+1)),1,MIN(MAX($F60-('2.1 Kraftwerk allgemein'!$F$16-'2.1 Kraftwerk allgemein'!$F$15+1),1),COLUMN(BG60)-('2.1 Kraftwerk allgemein'!$F$16-'2.1 Kraftwerk allgemein'!$F$15+1)))))/$F60,
SUM(OFFSET('2.5 CAPEX'!BU63,0,-MIN($F60-1,COLUMN(BG60)-1),1,MIN($F60,COLUMN(BG60))))/$F60)))))),
IF(OR(ISNUMBER($D60)=FALSE,$F60=""),"",
IF(AND('2.5 CAPEX'!$L63&lt;&gt;"x",'2.5 CAPEX'!$M63&lt;&gt;"x"),0,
IF($F60=0,0,
IF(BP$4&lt;'2.1 Kraftwerk allgemein'!$F$16,0,
IF(BP$4='2.1 Kraftwerk allgemein'!$F$16,'2.5 CAPEX'!$J63/$F60,
IF(BP$4&lt;'2.1 Kraftwerk allgemein'!$F$16+$F60,
('2.5 CAPEX'!$J63+SUM(OFFSET('2.5 CAPEX'!BU63,0,-MIN(MAX($F60-1-('2.1 Kraftwerk allgemein'!$F$16-'1.1 Allgemein'!$I$22+1),0),COLUMN(BG60)-1-('2.1 Kraftwerk allgemein'!$F$16-'1.1 Allgemein'!$I$22+1)),1,MIN(MAX($F60-('2.1 Kraftwerk allgemein'!$F$16-'1.1 Allgemein'!$I$22+1),1),COLUMN(BG60)-('2.1 Kraftwerk allgemein'!$F$16-'1.1 Allgemein'!$I$22+1)))))/$F60,
SUM(OFFSET('2.5 CAPEX'!BU63,0,-MIN($F60-1,COLUMN(BG60)-1),1,MIN($F60,COLUMN(BG60))))/$F60)))))))</f>
        <v>0</v>
      </c>
      <c r="BQ60" s="199">
        <f ca="1">IF('2.1 Kraftwerk allgemein'!$F$15&lt;'1.1 Allgemein'!$I$22,
IF(OR(ISNUMBER($D60)=FALSE,$F60=""),"",
IF(AND('2.5 CAPEX'!$L63&lt;&gt;"x",'2.5 CAPEX'!$M63&lt;&gt;"x"),0,
IF($F60=0,0,
IF(BQ$4&lt;'2.1 Kraftwerk allgemein'!$F$16,0,
IF(BQ$4='2.1 Kraftwerk allgemein'!$F$16,'2.5 CAPEX'!$J63/$F60,
IF(BQ$4&lt;'2.1 Kraftwerk allgemein'!$F$16+$F60,
('2.5 CAPEX'!$J63+SUM(OFFSET('2.5 CAPEX'!BV63,0,-MIN(MAX($F60-1-('2.1 Kraftwerk allgemein'!$F$16-'2.1 Kraftwerk allgemein'!$F$15+1),0),COLUMN(BH60)-1-('2.1 Kraftwerk allgemein'!$F$16-'2.1 Kraftwerk allgemein'!$F$15+1)),1,MIN(MAX($F60-('2.1 Kraftwerk allgemein'!$F$16-'2.1 Kraftwerk allgemein'!$F$15+1),1),COLUMN(BH60)-('2.1 Kraftwerk allgemein'!$F$16-'2.1 Kraftwerk allgemein'!$F$15+1)))))/$F60,
SUM(OFFSET('2.5 CAPEX'!BV63,0,-MIN($F60-1,COLUMN(BH60)-1),1,MIN($F60,COLUMN(BH60))))/$F60)))))),
IF(OR(ISNUMBER($D60)=FALSE,$F60=""),"",
IF(AND('2.5 CAPEX'!$L63&lt;&gt;"x",'2.5 CAPEX'!$M63&lt;&gt;"x"),0,
IF($F60=0,0,
IF(BQ$4&lt;'2.1 Kraftwerk allgemein'!$F$16,0,
IF(BQ$4='2.1 Kraftwerk allgemein'!$F$16,'2.5 CAPEX'!$J63/$F60,
IF(BQ$4&lt;'2.1 Kraftwerk allgemein'!$F$16+$F60,
('2.5 CAPEX'!$J63+SUM(OFFSET('2.5 CAPEX'!BV63,0,-MIN(MAX($F60-1-('2.1 Kraftwerk allgemein'!$F$16-'1.1 Allgemein'!$I$22+1),0),COLUMN(BH60)-1-('2.1 Kraftwerk allgemein'!$F$16-'1.1 Allgemein'!$I$22+1)),1,MIN(MAX($F60-('2.1 Kraftwerk allgemein'!$F$16-'1.1 Allgemein'!$I$22+1),1),COLUMN(BH60)-('2.1 Kraftwerk allgemein'!$F$16-'1.1 Allgemein'!$I$22+1)))))/$F60,
SUM(OFFSET('2.5 CAPEX'!BV63,0,-MIN($F60-1,COLUMN(BH60)-1),1,MIN($F60,COLUMN(BH60))))/$F60)))))))</f>
        <v>0</v>
      </c>
      <c r="BR60" s="199">
        <f ca="1">IF('2.1 Kraftwerk allgemein'!$F$15&lt;'1.1 Allgemein'!$I$22,
IF(OR(ISNUMBER($D60)=FALSE,$F60=""),"",
IF(AND('2.5 CAPEX'!$L63&lt;&gt;"x",'2.5 CAPEX'!$M63&lt;&gt;"x"),0,
IF($F60=0,0,
IF(BR$4&lt;'2.1 Kraftwerk allgemein'!$F$16,0,
IF(BR$4='2.1 Kraftwerk allgemein'!$F$16,'2.5 CAPEX'!$J63/$F60,
IF(BR$4&lt;'2.1 Kraftwerk allgemein'!$F$16+$F60,
('2.5 CAPEX'!$J63+SUM(OFFSET('2.5 CAPEX'!BW63,0,-MIN(MAX($F60-1-('2.1 Kraftwerk allgemein'!$F$16-'2.1 Kraftwerk allgemein'!$F$15+1),0),COLUMN(BI60)-1-('2.1 Kraftwerk allgemein'!$F$16-'2.1 Kraftwerk allgemein'!$F$15+1)),1,MIN(MAX($F60-('2.1 Kraftwerk allgemein'!$F$16-'2.1 Kraftwerk allgemein'!$F$15+1),1),COLUMN(BI60)-('2.1 Kraftwerk allgemein'!$F$16-'2.1 Kraftwerk allgemein'!$F$15+1)))))/$F60,
SUM(OFFSET('2.5 CAPEX'!BW63,0,-MIN($F60-1,COLUMN(BI60)-1),1,MIN($F60,COLUMN(BI60))))/$F60)))))),
IF(OR(ISNUMBER($D60)=FALSE,$F60=""),"",
IF(AND('2.5 CAPEX'!$L63&lt;&gt;"x",'2.5 CAPEX'!$M63&lt;&gt;"x"),0,
IF($F60=0,0,
IF(BR$4&lt;'2.1 Kraftwerk allgemein'!$F$16,0,
IF(BR$4='2.1 Kraftwerk allgemein'!$F$16,'2.5 CAPEX'!$J63/$F60,
IF(BR$4&lt;'2.1 Kraftwerk allgemein'!$F$16+$F60,
('2.5 CAPEX'!$J63+SUM(OFFSET('2.5 CAPEX'!BW63,0,-MIN(MAX($F60-1-('2.1 Kraftwerk allgemein'!$F$16-'1.1 Allgemein'!$I$22+1),0),COLUMN(BI60)-1-('2.1 Kraftwerk allgemein'!$F$16-'1.1 Allgemein'!$I$22+1)),1,MIN(MAX($F60-('2.1 Kraftwerk allgemein'!$F$16-'1.1 Allgemein'!$I$22+1),1),COLUMN(BI60)-('2.1 Kraftwerk allgemein'!$F$16-'1.1 Allgemein'!$I$22+1)))))/$F60,
SUM(OFFSET('2.5 CAPEX'!BW63,0,-MIN($F60-1,COLUMN(BI60)-1),1,MIN($F60,COLUMN(BI60))))/$F60)))))))</f>
        <v>0</v>
      </c>
      <c r="BS60" s="199">
        <f ca="1">IF('2.1 Kraftwerk allgemein'!$F$15&lt;'1.1 Allgemein'!$I$22,
IF(OR(ISNUMBER($D60)=FALSE,$F60=""),"",
IF(AND('2.5 CAPEX'!$L63&lt;&gt;"x",'2.5 CAPEX'!$M63&lt;&gt;"x"),0,
IF($F60=0,0,
IF(BS$4&lt;'2.1 Kraftwerk allgemein'!$F$16,0,
IF(BS$4='2.1 Kraftwerk allgemein'!$F$16,'2.5 CAPEX'!$J63/$F60,
IF(BS$4&lt;'2.1 Kraftwerk allgemein'!$F$16+$F60,
('2.5 CAPEX'!$J63+SUM(OFFSET('2.5 CAPEX'!BX63,0,-MIN(MAX($F60-1-('2.1 Kraftwerk allgemein'!$F$16-'2.1 Kraftwerk allgemein'!$F$15+1),0),COLUMN(BJ60)-1-('2.1 Kraftwerk allgemein'!$F$16-'2.1 Kraftwerk allgemein'!$F$15+1)),1,MIN(MAX($F60-('2.1 Kraftwerk allgemein'!$F$16-'2.1 Kraftwerk allgemein'!$F$15+1),1),COLUMN(BJ60)-('2.1 Kraftwerk allgemein'!$F$16-'2.1 Kraftwerk allgemein'!$F$15+1)))))/$F60,
SUM(OFFSET('2.5 CAPEX'!BX63,0,-MIN($F60-1,COLUMN(BJ60)-1),1,MIN($F60,COLUMN(BJ60))))/$F60)))))),
IF(OR(ISNUMBER($D60)=FALSE,$F60=""),"",
IF(AND('2.5 CAPEX'!$L63&lt;&gt;"x",'2.5 CAPEX'!$M63&lt;&gt;"x"),0,
IF($F60=0,0,
IF(BS$4&lt;'2.1 Kraftwerk allgemein'!$F$16,0,
IF(BS$4='2.1 Kraftwerk allgemein'!$F$16,'2.5 CAPEX'!$J63/$F60,
IF(BS$4&lt;'2.1 Kraftwerk allgemein'!$F$16+$F60,
('2.5 CAPEX'!$J63+SUM(OFFSET('2.5 CAPEX'!BX63,0,-MIN(MAX($F60-1-('2.1 Kraftwerk allgemein'!$F$16-'1.1 Allgemein'!$I$22+1),0),COLUMN(BJ60)-1-('2.1 Kraftwerk allgemein'!$F$16-'1.1 Allgemein'!$I$22+1)),1,MIN(MAX($F60-('2.1 Kraftwerk allgemein'!$F$16-'1.1 Allgemein'!$I$22+1),1),COLUMN(BJ60)-('2.1 Kraftwerk allgemein'!$F$16-'1.1 Allgemein'!$I$22+1)))))/$F60,
SUM(OFFSET('2.5 CAPEX'!BX63,0,-MIN($F60-1,COLUMN(BJ60)-1),1,MIN($F60,COLUMN(BJ60))))/$F60)))))))</f>
        <v>0</v>
      </c>
      <c r="BT60" s="199">
        <f ca="1">IF('2.1 Kraftwerk allgemein'!$F$15&lt;'1.1 Allgemein'!$I$22,
IF(OR(ISNUMBER($D60)=FALSE,$F60=""),"",
IF(AND('2.5 CAPEX'!$L63&lt;&gt;"x",'2.5 CAPEX'!$M63&lt;&gt;"x"),0,
IF($F60=0,0,
IF(BT$4&lt;'2.1 Kraftwerk allgemein'!$F$16,0,
IF(BT$4='2.1 Kraftwerk allgemein'!$F$16,'2.5 CAPEX'!$J63/$F60,
IF(BT$4&lt;'2.1 Kraftwerk allgemein'!$F$16+$F60,
('2.5 CAPEX'!$J63+SUM(OFFSET('2.5 CAPEX'!BY63,0,-MIN(MAX($F60-1-('2.1 Kraftwerk allgemein'!$F$16-'2.1 Kraftwerk allgemein'!$F$15+1),0),COLUMN(BK60)-1-('2.1 Kraftwerk allgemein'!$F$16-'2.1 Kraftwerk allgemein'!$F$15+1)),1,MIN(MAX($F60-('2.1 Kraftwerk allgemein'!$F$16-'2.1 Kraftwerk allgemein'!$F$15+1),1),COLUMN(BK60)-('2.1 Kraftwerk allgemein'!$F$16-'2.1 Kraftwerk allgemein'!$F$15+1)))))/$F60,
SUM(OFFSET('2.5 CAPEX'!BY63,0,-MIN($F60-1,COLUMN(BK60)-1),1,MIN($F60,COLUMN(BK60))))/$F60)))))),
IF(OR(ISNUMBER($D60)=FALSE,$F60=""),"",
IF(AND('2.5 CAPEX'!$L63&lt;&gt;"x",'2.5 CAPEX'!$M63&lt;&gt;"x"),0,
IF($F60=0,0,
IF(BT$4&lt;'2.1 Kraftwerk allgemein'!$F$16,0,
IF(BT$4='2.1 Kraftwerk allgemein'!$F$16,'2.5 CAPEX'!$J63/$F60,
IF(BT$4&lt;'2.1 Kraftwerk allgemein'!$F$16+$F60,
('2.5 CAPEX'!$J63+SUM(OFFSET('2.5 CAPEX'!BY63,0,-MIN(MAX($F60-1-('2.1 Kraftwerk allgemein'!$F$16-'1.1 Allgemein'!$I$22+1),0),COLUMN(BK60)-1-('2.1 Kraftwerk allgemein'!$F$16-'1.1 Allgemein'!$I$22+1)),1,MIN(MAX($F60-('2.1 Kraftwerk allgemein'!$F$16-'1.1 Allgemein'!$I$22+1),1),COLUMN(BK60)-('2.1 Kraftwerk allgemein'!$F$16-'1.1 Allgemein'!$I$22+1)))))/$F60,
SUM(OFFSET('2.5 CAPEX'!BY63,0,-MIN($F60-1,COLUMN(BK60)-1),1,MIN($F60,COLUMN(BK60))))/$F60)))))))</f>
        <v>0</v>
      </c>
      <c r="BU60" s="199">
        <f ca="1">IF('2.1 Kraftwerk allgemein'!$F$15&lt;'1.1 Allgemein'!$I$22,
IF(OR(ISNUMBER($D60)=FALSE,$F60=""),"",
IF(AND('2.5 CAPEX'!$L63&lt;&gt;"x",'2.5 CAPEX'!$M63&lt;&gt;"x"),0,
IF($F60=0,0,
IF(BU$4&lt;'2.1 Kraftwerk allgemein'!$F$16,0,
IF(BU$4='2.1 Kraftwerk allgemein'!$F$16,'2.5 CAPEX'!$J63/$F60,
IF(BU$4&lt;'2.1 Kraftwerk allgemein'!$F$16+$F60,
('2.5 CAPEX'!$J63+SUM(OFFSET('2.5 CAPEX'!BZ63,0,-MIN(MAX($F60-1-('2.1 Kraftwerk allgemein'!$F$16-'2.1 Kraftwerk allgemein'!$F$15+1),0),COLUMN(BL60)-1-('2.1 Kraftwerk allgemein'!$F$16-'2.1 Kraftwerk allgemein'!$F$15+1)),1,MIN(MAX($F60-('2.1 Kraftwerk allgemein'!$F$16-'2.1 Kraftwerk allgemein'!$F$15+1),1),COLUMN(BL60)-('2.1 Kraftwerk allgemein'!$F$16-'2.1 Kraftwerk allgemein'!$F$15+1)))))/$F60,
SUM(OFFSET('2.5 CAPEX'!BZ63,0,-MIN($F60-1,COLUMN(BL60)-1),1,MIN($F60,COLUMN(BL60))))/$F60)))))),
IF(OR(ISNUMBER($D60)=FALSE,$F60=""),"",
IF(AND('2.5 CAPEX'!$L63&lt;&gt;"x",'2.5 CAPEX'!$M63&lt;&gt;"x"),0,
IF($F60=0,0,
IF(BU$4&lt;'2.1 Kraftwerk allgemein'!$F$16,0,
IF(BU$4='2.1 Kraftwerk allgemein'!$F$16,'2.5 CAPEX'!$J63/$F60,
IF(BU$4&lt;'2.1 Kraftwerk allgemein'!$F$16+$F60,
('2.5 CAPEX'!$J63+SUM(OFFSET('2.5 CAPEX'!BZ63,0,-MIN(MAX($F60-1-('2.1 Kraftwerk allgemein'!$F$16-'1.1 Allgemein'!$I$22+1),0),COLUMN(BL60)-1-('2.1 Kraftwerk allgemein'!$F$16-'1.1 Allgemein'!$I$22+1)),1,MIN(MAX($F60-('2.1 Kraftwerk allgemein'!$F$16-'1.1 Allgemein'!$I$22+1),1),COLUMN(BL60)-('2.1 Kraftwerk allgemein'!$F$16-'1.1 Allgemein'!$I$22+1)))))/$F60,
SUM(OFFSET('2.5 CAPEX'!BZ63,0,-MIN($F60-1,COLUMN(BL60)-1),1,MIN($F60,COLUMN(BL60))))/$F60)))))))</f>
        <v>0</v>
      </c>
      <c r="BV60" s="199">
        <f ca="1">IF('2.1 Kraftwerk allgemein'!$F$15&lt;'1.1 Allgemein'!$I$22,
IF(OR(ISNUMBER($D60)=FALSE,$F60=""),"",
IF(AND('2.5 CAPEX'!$L63&lt;&gt;"x",'2.5 CAPEX'!$M63&lt;&gt;"x"),0,
IF($F60=0,0,
IF(BV$4&lt;'2.1 Kraftwerk allgemein'!$F$16,0,
IF(BV$4='2.1 Kraftwerk allgemein'!$F$16,'2.5 CAPEX'!$J63/$F60,
IF(BV$4&lt;'2.1 Kraftwerk allgemein'!$F$16+$F60,
('2.5 CAPEX'!$J63+SUM(OFFSET('2.5 CAPEX'!CA63,0,-MIN(MAX($F60-1-('2.1 Kraftwerk allgemein'!$F$16-'2.1 Kraftwerk allgemein'!$F$15+1),0),COLUMN(BM60)-1-('2.1 Kraftwerk allgemein'!$F$16-'2.1 Kraftwerk allgemein'!$F$15+1)),1,MIN(MAX($F60-('2.1 Kraftwerk allgemein'!$F$16-'2.1 Kraftwerk allgemein'!$F$15+1),1),COLUMN(BM60)-('2.1 Kraftwerk allgemein'!$F$16-'2.1 Kraftwerk allgemein'!$F$15+1)))))/$F60,
SUM(OFFSET('2.5 CAPEX'!CA63,0,-MIN($F60-1,COLUMN(BM60)-1),1,MIN($F60,COLUMN(BM60))))/$F60)))))),
IF(OR(ISNUMBER($D60)=FALSE,$F60=""),"",
IF(AND('2.5 CAPEX'!$L63&lt;&gt;"x",'2.5 CAPEX'!$M63&lt;&gt;"x"),0,
IF($F60=0,0,
IF(BV$4&lt;'2.1 Kraftwerk allgemein'!$F$16,0,
IF(BV$4='2.1 Kraftwerk allgemein'!$F$16,'2.5 CAPEX'!$J63/$F60,
IF(BV$4&lt;'2.1 Kraftwerk allgemein'!$F$16+$F60,
('2.5 CAPEX'!$J63+SUM(OFFSET('2.5 CAPEX'!CA63,0,-MIN(MAX($F60-1-('2.1 Kraftwerk allgemein'!$F$16-'1.1 Allgemein'!$I$22+1),0),COLUMN(BM60)-1-('2.1 Kraftwerk allgemein'!$F$16-'1.1 Allgemein'!$I$22+1)),1,MIN(MAX($F60-('2.1 Kraftwerk allgemein'!$F$16-'1.1 Allgemein'!$I$22+1),1),COLUMN(BM60)-('2.1 Kraftwerk allgemein'!$F$16-'1.1 Allgemein'!$I$22+1)))))/$F60,
SUM(OFFSET('2.5 CAPEX'!CA63,0,-MIN($F60-1,COLUMN(BM60)-1),1,MIN($F60,COLUMN(BM60))))/$F60)))))))</f>
        <v>0</v>
      </c>
      <c r="BW60" s="199">
        <f ca="1">IF('2.1 Kraftwerk allgemein'!$F$15&lt;'1.1 Allgemein'!$I$22,
IF(OR(ISNUMBER($D60)=FALSE,$F60=""),"",
IF(AND('2.5 CAPEX'!$L63&lt;&gt;"x",'2.5 CAPEX'!$M63&lt;&gt;"x"),0,
IF($F60=0,0,
IF(BW$4&lt;'2.1 Kraftwerk allgemein'!$F$16,0,
IF(BW$4='2.1 Kraftwerk allgemein'!$F$16,'2.5 CAPEX'!$J63/$F60,
IF(BW$4&lt;'2.1 Kraftwerk allgemein'!$F$16+$F60,
('2.5 CAPEX'!$J63+SUM(OFFSET('2.5 CAPEX'!CB63,0,-MIN(MAX($F60-1-('2.1 Kraftwerk allgemein'!$F$16-'2.1 Kraftwerk allgemein'!$F$15+1),0),COLUMN(BN60)-1-('2.1 Kraftwerk allgemein'!$F$16-'2.1 Kraftwerk allgemein'!$F$15+1)),1,MIN(MAX($F60-('2.1 Kraftwerk allgemein'!$F$16-'2.1 Kraftwerk allgemein'!$F$15+1),1),COLUMN(BN60)-('2.1 Kraftwerk allgemein'!$F$16-'2.1 Kraftwerk allgemein'!$F$15+1)))))/$F60,
SUM(OFFSET('2.5 CAPEX'!CB63,0,-MIN($F60-1,COLUMN(BN60)-1),1,MIN($F60,COLUMN(BN60))))/$F60)))))),
IF(OR(ISNUMBER($D60)=FALSE,$F60=""),"",
IF(AND('2.5 CAPEX'!$L63&lt;&gt;"x",'2.5 CAPEX'!$M63&lt;&gt;"x"),0,
IF($F60=0,0,
IF(BW$4&lt;'2.1 Kraftwerk allgemein'!$F$16,0,
IF(BW$4='2.1 Kraftwerk allgemein'!$F$16,'2.5 CAPEX'!$J63/$F60,
IF(BW$4&lt;'2.1 Kraftwerk allgemein'!$F$16+$F60,
('2.5 CAPEX'!$J63+SUM(OFFSET('2.5 CAPEX'!CB63,0,-MIN(MAX($F60-1-('2.1 Kraftwerk allgemein'!$F$16-'1.1 Allgemein'!$I$22+1),0),COLUMN(BN60)-1-('2.1 Kraftwerk allgemein'!$F$16-'1.1 Allgemein'!$I$22+1)),1,MIN(MAX($F60-('2.1 Kraftwerk allgemein'!$F$16-'1.1 Allgemein'!$I$22+1),1),COLUMN(BN60)-('2.1 Kraftwerk allgemein'!$F$16-'1.1 Allgemein'!$I$22+1)))))/$F60,
SUM(OFFSET('2.5 CAPEX'!CB63,0,-MIN($F60-1,COLUMN(BN60)-1),1,MIN($F60,COLUMN(BN60))))/$F60)))))))</f>
        <v>0</v>
      </c>
      <c r="BX60" s="199">
        <f ca="1">IF('2.1 Kraftwerk allgemein'!$F$15&lt;'1.1 Allgemein'!$I$22,
IF(OR(ISNUMBER($D60)=FALSE,$F60=""),"",
IF(AND('2.5 CAPEX'!$L63&lt;&gt;"x",'2.5 CAPEX'!$M63&lt;&gt;"x"),0,
IF($F60=0,0,
IF(BX$4&lt;'2.1 Kraftwerk allgemein'!$F$16,0,
IF(BX$4='2.1 Kraftwerk allgemein'!$F$16,'2.5 CAPEX'!$J63/$F60,
IF(BX$4&lt;'2.1 Kraftwerk allgemein'!$F$16+$F60,
('2.5 CAPEX'!$J63+SUM(OFFSET('2.5 CAPEX'!CC63,0,-MIN(MAX($F60-1-('2.1 Kraftwerk allgemein'!$F$16-'2.1 Kraftwerk allgemein'!$F$15+1),0),COLUMN(BO60)-1-('2.1 Kraftwerk allgemein'!$F$16-'2.1 Kraftwerk allgemein'!$F$15+1)),1,MIN(MAX($F60-('2.1 Kraftwerk allgemein'!$F$16-'2.1 Kraftwerk allgemein'!$F$15+1),1),COLUMN(BO60)-('2.1 Kraftwerk allgemein'!$F$16-'2.1 Kraftwerk allgemein'!$F$15+1)))))/$F60,
SUM(OFFSET('2.5 CAPEX'!CC63,0,-MIN($F60-1,COLUMN(BO60)-1),1,MIN($F60,COLUMN(BO60))))/$F60)))))),
IF(OR(ISNUMBER($D60)=FALSE,$F60=""),"",
IF(AND('2.5 CAPEX'!$L63&lt;&gt;"x",'2.5 CAPEX'!$M63&lt;&gt;"x"),0,
IF($F60=0,0,
IF(BX$4&lt;'2.1 Kraftwerk allgemein'!$F$16,0,
IF(BX$4='2.1 Kraftwerk allgemein'!$F$16,'2.5 CAPEX'!$J63/$F60,
IF(BX$4&lt;'2.1 Kraftwerk allgemein'!$F$16+$F60,
('2.5 CAPEX'!$J63+SUM(OFFSET('2.5 CAPEX'!CC63,0,-MIN(MAX($F60-1-('2.1 Kraftwerk allgemein'!$F$16-'1.1 Allgemein'!$I$22+1),0),COLUMN(BO60)-1-('2.1 Kraftwerk allgemein'!$F$16-'1.1 Allgemein'!$I$22+1)),1,MIN(MAX($F60-('2.1 Kraftwerk allgemein'!$F$16-'1.1 Allgemein'!$I$22+1),1),COLUMN(BO60)-('2.1 Kraftwerk allgemein'!$F$16-'1.1 Allgemein'!$I$22+1)))))/$F60,
SUM(OFFSET('2.5 CAPEX'!CC63,0,-MIN($F60-1,COLUMN(BO60)-1),1,MIN($F60,COLUMN(BO60))))/$F60)))))))</f>
        <v>0</v>
      </c>
      <c r="BY60" s="199">
        <f ca="1">IF('2.1 Kraftwerk allgemein'!$F$15&lt;'1.1 Allgemein'!$I$22,
IF(OR(ISNUMBER($D60)=FALSE,$F60=""),"",
IF(AND('2.5 CAPEX'!$L63&lt;&gt;"x",'2.5 CAPEX'!$M63&lt;&gt;"x"),0,
IF($F60=0,0,
IF(BY$4&lt;'2.1 Kraftwerk allgemein'!$F$16,0,
IF(BY$4='2.1 Kraftwerk allgemein'!$F$16,'2.5 CAPEX'!$J63/$F60,
IF(BY$4&lt;'2.1 Kraftwerk allgemein'!$F$16+$F60,
('2.5 CAPEX'!$J63+SUM(OFFSET('2.5 CAPEX'!CD63,0,-MIN(MAX($F60-1-('2.1 Kraftwerk allgemein'!$F$16-'2.1 Kraftwerk allgemein'!$F$15+1),0),COLUMN(BP60)-1-('2.1 Kraftwerk allgemein'!$F$16-'2.1 Kraftwerk allgemein'!$F$15+1)),1,MIN(MAX($F60-('2.1 Kraftwerk allgemein'!$F$16-'2.1 Kraftwerk allgemein'!$F$15+1),1),COLUMN(BP60)-('2.1 Kraftwerk allgemein'!$F$16-'2.1 Kraftwerk allgemein'!$F$15+1)))))/$F60,
SUM(OFFSET('2.5 CAPEX'!CD63,0,-MIN($F60-1,COLUMN(BP60)-1),1,MIN($F60,COLUMN(BP60))))/$F60)))))),
IF(OR(ISNUMBER($D60)=FALSE,$F60=""),"",
IF(AND('2.5 CAPEX'!$L63&lt;&gt;"x",'2.5 CAPEX'!$M63&lt;&gt;"x"),0,
IF($F60=0,0,
IF(BY$4&lt;'2.1 Kraftwerk allgemein'!$F$16,0,
IF(BY$4='2.1 Kraftwerk allgemein'!$F$16,'2.5 CAPEX'!$J63/$F60,
IF(BY$4&lt;'2.1 Kraftwerk allgemein'!$F$16+$F60,
('2.5 CAPEX'!$J63+SUM(OFFSET('2.5 CAPEX'!CD63,0,-MIN(MAX($F60-1-('2.1 Kraftwerk allgemein'!$F$16-'1.1 Allgemein'!$I$22+1),0),COLUMN(BP60)-1-('2.1 Kraftwerk allgemein'!$F$16-'1.1 Allgemein'!$I$22+1)),1,MIN(MAX($F60-('2.1 Kraftwerk allgemein'!$F$16-'1.1 Allgemein'!$I$22+1),1),COLUMN(BP60)-('2.1 Kraftwerk allgemein'!$F$16-'1.1 Allgemein'!$I$22+1)))))/$F60,
SUM(OFFSET('2.5 CAPEX'!CD63,0,-MIN($F60-1,COLUMN(BP60)-1),1,MIN($F60,COLUMN(BP60))))/$F60)))))))</f>
        <v>0</v>
      </c>
      <c r="BZ60" s="199">
        <f ca="1">IF('2.1 Kraftwerk allgemein'!$F$15&lt;'1.1 Allgemein'!$I$22,
IF(OR(ISNUMBER($D60)=FALSE,$F60=""),"",
IF(AND('2.5 CAPEX'!$L63&lt;&gt;"x",'2.5 CAPEX'!$M63&lt;&gt;"x"),0,
IF($F60=0,0,
IF(BZ$4&lt;'2.1 Kraftwerk allgemein'!$F$16,0,
IF(BZ$4='2.1 Kraftwerk allgemein'!$F$16,'2.5 CAPEX'!$J63/$F60,
IF(BZ$4&lt;'2.1 Kraftwerk allgemein'!$F$16+$F60,
('2.5 CAPEX'!$J63+SUM(OFFSET('2.5 CAPEX'!CE63,0,-MIN(MAX($F60-1-('2.1 Kraftwerk allgemein'!$F$16-'2.1 Kraftwerk allgemein'!$F$15+1),0),COLUMN(BQ60)-1-('2.1 Kraftwerk allgemein'!$F$16-'2.1 Kraftwerk allgemein'!$F$15+1)),1,MIN(MAX($F60-('2.1 Kraftwerk allgemein'!$F$16-'2.1 Kraftwerk allgemein'!$F$15+1),1),COLUMN(BQ60)-('2.1 Kraftwerk allgemein'!$F$16-'2.1 Kraftwerk allgemein'!$F$15+1)))))/$F60,
SUM(OFFSET('2.5 CAPEX'!CE63,0,-MIN($F60-1,COLUMN(BQ60)-1),1,MIN($F60,COLUMN(BQ60))))/$F60)))))),
IF(OR(ISNUMBER($D60)=FALSE,$F60=""),"",
IF(AND('2.5 CAPEX'!$L63&lt;&gt;"x",'2.5 CAPEX'!$M63&lt;&gt;"x"),0,
IF($F60=0,0,
IF(BZ$4&lt;'2.1 Kraftwerk allgemein'!$F$16,0,
IF(BZ$4='2.1 Kraftwerk allgemein'!$F$16,'2.5 CAPEX'!$J63/$F60,
IF(BZ$4&lt;'2.1 Kraftwerk allgemein'!$F$16+$F60,
('2.5 CAPEX'!$J63+SUM(OFFSET('2.5 CAPEX'!CE63,0,-MIN(MAX($F60-1-('2.1 Kraftwerk allgemein'!$F$16-'1.1 Allgemein'!$I$22+1),0),COLUMN(BQ60)-1-('2.1 Kraftwerk allgemein'!$F$16-'1.1 Allgemein'!$I$22+1)),1,MIN(MAX($F60-('2.1 Kraftwerk allgemein'!$F$16-'1.1 Allgemein'!$I$22+1),1),COLUMN(BQ60)-('2.1 Kraftwerk allgemein'!$F$16-'1.1 Allgemein'!$I$22+1)))))/$F60,
SUM(OFFSET('2.5 CAPEX'!CE63,0,-MIN($F60-1,COLUMN(BQ60)-1),1,MIN($F60,COLUMN(BQ60))))/$F60)))))))</f>
        <v>0</v>
      </c>
      <c r="CA60" s="199">
        <f ca="1">IF('2.1 Kraftwerk allgemein'!$F$15&lt;'1.1 Allgemein'!$I$22,
IF(OR(ISNUMBER($D60)=FALSE,$F60=""),"",
IF(AND('2.5 CAPEX'!$L63&lt;&gt;"x",'2.5 CAPEX'!$M63&lt;&gt;"x"),0,
IF($F60=0,0,
IF(CA$4&lt;'2.1 Kraftwerk allgemein'!$F$16,0,
IF(CA$4='2.1 Kraftwerk allgemein'!$F$16,'2.5 CAPEX'!$J63/$F60,
IF(CA$4&lt;'2.1 Kraftwerk allgemein'!$F$16+$F60,
('2.5 CAPEX'!$J63+SUM(OFFSET('2.5 CAPEX'!CF63,0,-MIN(MAX($F60-1-('2.1 Kraftwerk allgemein'!$F$16-'2.1 Kraftwerk allgemein'!$F$15+1),0),COLUMN(BR60)-1-('2.1 Kraftwerk allgemein'!$F$16-'2.1 Kraftwerk allgemein'!$F$15+1)),1,MIN(MAX($F60-('2.1 Kraftwerk allgemein'!$F$16-'2.1 Kraftwerk allgemein'!$F$15+1),1),COLUMN(BR60)-('2.1 Kraftwerk allgemein'!$F$16-'2.1 Kraftwerk allgemein'!$F$15+1)))))/$F60,
SUM(OFFSET('2.5 CAPEX'!CF63,0,-MIN($F60-1,COLUMN(BR60)-1),1,MIN($F60,COLUMN(BR60))))/$F60)))))),
IF(OR(ISNUMBER($D60)=FALSE,$F60=""),"",
IF(AND('2.5 CAPEX'!$L63&lt;&gt;"x",'2.5 CAPEX'!$M63&lt;&gt;"x"),0,
IF($F60=0,0,
IF(CA$4&lt;'2.1 Kraftwerk allgemein'!$F$16,0,
IF(CA$4='2.1 Kraftwerk allgemein'!$F$16,'2.5 CAPEX'!$J63/$F60,
IF(CA$4&lt;'2.1 Kraftwerk allgemein'!$F$16+$F60,
('2.5 CAPEX'!$J63+SUM(OFFSET('2.5 CAPEX'!CF63,0,-MIN(MAX($F60-1-('2.1 Kraftwerk allgemein'!$F$16-'1.1 Allgemein'!$I$22+1),0),COLUMN(BR60)-1-('2.1 Kraftwerk allgemein'!$F$16-'1.1 Allgemein'!$I$22+1)),1,MIN(MAX($F60-('2.1 Kraftwerk allgemein'!$F$16-'1.1 Allgemein'!$I$22+1),1),COLUMN(BR60)-('2.1 Kraftwerk allgemein'!$F$16-'1.1 Allgemein'!$I$22+1)))))/$F60,
SUM(OFFSET('2.5 CAPEX'!CF63,0,-MIN($F60-1,COLUMN(BR60)-1),1,MIN($F60,COLUMN(BR60))))/$F60)))))))</f>
        <v>0</v>
      </c>
      <c r="CB60" s="199">
        <f ca="1">IF('2.1 Kraftwerk allgemein'!$F$15&lt;'1.1 Allgemein'!$I$22,
IF(OR(ISNUMBER($D60)=FALSE,$F60=""),"",
IF(AND('2.5 CAPEX'!$L63&lt;&gt;"x",'2.5 CAPEX'!$M63&lt;&gt;"x"),0,
IF($F60=0,0,
IF(CB$4&lt;'2.1 Kraftwerk allgemein'!$F$16,0,
IF(CB$4='2.1 Kraftwerk allgemein'!$F$16,'2.5 CAPEX'!$J63/$F60,
IF(CB$4&lt;'2.1 Kraftwerk allgemein'!$F$16+$F60,
('2.5 CAPEX'!$J63+SUM(OFFSET('2.5 CAPEX'!CG63,0,-MIN(MAX($F60-1-('2.1 Kraftwerk allgemein'!$F$16-'2.1 Kraftwerk allgemein'!$F$15+1),0),COLUMN(BS60)-1-('2.1 Kraftwerk allgemein'!$F$16-'2.1 Kraftwerk allgemein'!$F$15+1)),1,MIN(MAX($F60-('2.1 Kraftwerk allgemein'!$F$16-'2.1 Kraftwerk allgemein'!$F$15+1),1),COLUMN(BS60)-('2.1 Kraftwerk allgemein'!$F$16-'2.1 Kraftwerk allgemein'!$F$15+1)))))/$F60,
SUM(OFFSET('2.5 CAPEX'!CG63,0,-MIN($F60-1,COLUMN(BS60)-1),1,MIN($F60,COLUMN(BS60))))/$F60)))))),
IF(OR(ISNUMBER($D60)=FALSE,$F60=""),"",
IF(AND('2.5 CAPEX'!$L63&lt;&gt;"x",'2.5 CAPEX'!$M63&lt;&gt;"x"),0,
IF($F60=0,0,
IF(CB$4&lt;'2.1 Kraftwerk allgemein'!$F$16,0,
IF(CB$4='2.1 Kraftwerk allgemein'!$F$16,'2.5 CAPEX'!$J63/$F60,
IF(CB$4&lt;'2.1 Kraftwerk allgemein'!$F$16+$F60,
('2.5 CAPEX'!$J63+SUM(OFFSET('2.5 CAPEX'!CG63,0,-MIN(MAX($F60-1-('2.1 Kraftwerk allgemein'!$F$16-'1.1 Allgemein'!$I$22+1),0),COLUMN(BS60)-1-('2.1 Kraftwerk allgemein'!$F$16-'1.1 Allgemein'!$I$22+1)),1,MIN(MAX($F60-('2.1 Kraftwerk allgemein'!$F$16-'1.1 Allgemein'!$I$22+1),1),COLUMN(BS60)-('2.1 Kraftwerk allgemein'!$F$16-'1.1 Allgemein'!$I$22+1)))))/$F60,
SUM(OFFSET('2.5 CAPEX'!CG63,0,-MIN($F60-1,COLUMN(BS60)-1),1,MIN($F60,COLUMN(BS60))))/$F60)))))))</f>
        <v>0</v>
      </c>
      <c r="CC60" s="199">
        <f ca="1">IF('2.1 Kraftwerk allgemein'!$F$15&lt;'1.1 Allgemein'!$I$22,
IF(OR(ISNUMBER($D60)=FALSE,$F60=""),"",
IF(AND('2.5 CAPEX'!$L63&lt;&gt;"x",'2.5 CAPEX'!$M63&lt;&gt;"x"),0,
IF($F60=0,0,
IF(CC$4&lt;'2.1 Kraftwerk allgemein'!$F$16,0,
IF(CC$4='2.1 Kraftwerk allgemein'!$F$16,'2.5 CAPEX'!$J63/$F60,
IF(CC$4&lt;'2.1 Kraftwerk allgemein'!$F$16+$F60,
('2.5 CAPEX'!$J63+SUM(OFFSET('2.5 CAPEX'!CH63,0,-MIN(MAX($F60-1-('2.1 Kraftwerk allgemein'!$F$16-'2.1 Kraftwerk allgemein'!$F$15+1),0),COLUMN(BT60)-1-('2.1 Kraftwerk allgemein'!$F$16-'2.1 Kraftwerk allgemein'!$F$15+1)),1,MIN(MAX($F60-('2.1 Kraftwerk allgemein'!$F$16-'2.1 Kraftwerk allgemein'!$F$15+1),1),COLUMN(BT60)-('2.1 Kraftwerk allgemein'!$F$16-'2.1 Kraftwerk allgemein'!$F$15+1)))))/$F60,
SUM(OFFSET('2.5 CAPEX'!CH63,0,-MIN($F60-1,COLUMN(BT60)-1),1,MIN($F60,COLUMN(BT60))))/$F60)))))),
IF(OR(ISNUMBER($D60)=FALSE,$F60=""),"",
IF(AND('2.5 CAPEX'!$L63&lt;&gt;"x",'2.5 CAPEX'!$M63&lt;&gt;"x"),0,
IF($F60=0,0,
IF(CC$4&lt;'2.1 Kraftwerk allgemein'!$F$16,0,
IF(CC$4='2.1 Kraftwerk allgemein'!$F$16,'2.5 CAPEX'!$J63/$F60,
IF(CC$4&lt;'2.1 Kraftwerk allgemein'!$F$16+$F60,
('2.5 CAPEX'!$J63+SUM(OFFSET('2.5 CAPEX'!CH63,0,-MIN(MAX($F60-1-('2.1 Kraftwerk allgemein'!$F$16-'1.1 Allgemein'!$I$22+1),0),COLUMN(BT60)-1-('2.1 Kraftwerk allgemein'!$F$16-'1.1 Allgemein'!$I$22+1)),1,MIN(MAX($F60-('2.1 Kraftwerk allgemein'!$F$16-'1.1 Allgemein'!$I$22+1),1),COLUMN(BT60)-('2.1 Kraftwerk allgemein'!$F$16-'1.1 Allgemein'!$I$22+1)))))/$F60,
SUM(OFFSET('2.5 CAPEX'!CH63,0,-MIN($F60-1,COLUMN(BT60)-1),1,MIN($F60,COLUMN(BT60))))/$F60)))))))</f>
        <v>0</v>
      </c>
      <c r="CD60" s="199">
        <f ca="1">IF('2.1 Kraftwerk allgemein'!$F$15&lt;'1.1 Allgemein'!$I$22,
IF(OR(ISNUMBER($D60)=FALSE,$F60=""),"",
IF(AND('2.5 CAPEX'!$L63&lt;&gt;"x",'2.5 CAPEX'!$M63&lt;&gt;"x"),0,
IF($F60=0,0,
IF(CD$4&lt;'2.1 Kraftwerk allgemein'!$F$16,0,
IF(CD$4='2.1 Kraftwerk allgemein'!$F$16,'2.5 CAPEX'!$J63/$F60,
IF(CD$4&lt;'2.1 Kraftwerk allgemein'!$F$16+$F60,
('2.5 CAPEX'!$J63+SUM(OFFSET('2.5 CAPEX'!CI63,0,-MIN(MAX($F60-1-('2.1 Kraftwerk allgemein'!$F$16-'2.1 Kraftwerk allgemein'!$F$15+1),0),COLUMN(BU60)-1-('2.1 Kraftwerk allgemein'!$F$16-'2.1 Kraftwerk allgemein'!$F$15+1)),1,MIN(MAX($F60-('2.1 Kraftwerk allgemein'!$F$16-'2.1 Kraftwerk allgemein'!$F$15+1),1),COLUMN(BU60)-('2.1 Kraftwerk allgemein'!$F$16-'2.1 Kraftwerk allgemein'!$F$15+1)))))/$F60,
SUM(OFFSET('2.5 CAPEX'!CI63,0,-MIN($F60-1,COLUMN(BU60)-1),1,MIN($F60,COLUMN(BU60))))/$F60)))))),
IF(OR(ISNUMBER($D60)=FALSE,$F60=""),"",
IF(AND('2.5 CAPEX'!$L63&lt;&gt;"x",'2.5 CAPEX'!$M63&lt;&gt;"x"),0,
IF($F60=0,0,
IF(CD$4&lt;'2.1 Kraftwerk allgemein'!$F$16,0,
IF(CD$4='2.1 Kraftwerk allgemein'!$F$16,'2.5 CAPEX'!$J63/$F60,
IF(CD$4&lt;'2.1 Kraftwerk allgemein'!$F$16+$F60,
('2.5 CAPEX'!$J63+SUM(OFFSET('2.5 CAPEX'!CI63,0,-MIN(MAX($F60-1-('2.1 Kraftwerk allgemein'!$F$16-'1.1 Allgemein'!$I$22+1),0),COLUMN(BU60)-1-('2.1 Kraftwerk allgemein'!$F$16-'1.1 Allgemein'!$I$22+1)),1,MIN(MAX($F60-('2.1 Kraftwerk allgemein'!$F$16-'1.1 Allgemein'!$I$22+1),1),COLUMN(BU60)-('2.1 Kraftwerk allgemein'!$F$16-'1.1 Allgemein'!$I$22+1)))))/$F60,
SUM(OFFSET('2.5 CAPEX'!CI63,0,-MIN($F60-1,COLUMN(BU60)-1),1,MIN($F60,COLUMN(BU60))))/$F60)))))))</f>
        <v>0</v>
      </c>
      <c r="CE60" s="199">
        <f ca="1">IF('2.1 Kraftwerk allgemein'!$F$15&lt;'1.1 Allgemein'!$I$22,
IF(OR(ISNUMBER($D60)=FALSE,$F60=""),"",
IF(AND('2.5 CAPEX'!$L63&lt;&gt;"x",'2.5 CAPEX'!$M63&lt;&gt;"x"),0,
IF($F60=0,0,
IF(CE$4&lt;'2.1 Kraftwerk allgemein'!$F$16,0,
IF(CE$4='2.1 Kraftwerk allgemein'!$F$16,'2.5 CAPEX'!$J63/$F60,
IF(CE$4&lt;'2.1 Kraftwerk allgemein'!$F$16+$F60,
('2.5 CAPEX'!$J63+SUM(OFFSET('2.5 CAPEX'!CJ63,0,-MIN(MAX($F60-1-('2.1 Kraftwerk allgemein'!$F$16-'2.1 Kraftwerk allgemein'!$F$15+1),0),COLUMN(BV60)-1-('2.1 Kraftwerk allgemein'!$F$16-'2.1 Kraftwerk allgemein'!$F$15+1)),1,MIN(MAX($F60-('2.1 Kraftwerk allgemein'!$F$16-'2.1 Kraftwerk allgemein'!$F$15+1),1),COLUMN(BV60)-('2.1 Kraftwerk allgemein'!$F$16-'2.1 Kraftwerk allgemein'!$F$15+1)))))/$F60,
SUM(OFFSET('2.5 CAPEX'!CJ63,0,-MIN($F60-1,COLUMN(BV60)-1),1,MIN($F60,COLUMN(BV60))))/$F60)))))),
IF(OR(ISNUMBER($D60)=FALSE,$F60=""),"",
IF(AND('2.5 CAPEX'!$L63&lt;&gt;"x",'2.5 CAPEX'!$M63&lt;&gt;"x"),0,
IF($F60=0,0,
IF(CE$4&lt;'2.1 Kraftwerk allgemein'!$F$16,0,
IF(CE$4='2.1 Kraftwerk allgemein'!$F$16,'2.5 CAPEX'!$J63/$F60,
IF(CE$4&lt;'2.1 Kraftwerk allgemein'!$F$16+$F60,
('2.5 CAPEX'!$J63+SUM(OFFSET('2.5 CAPEX'!CJ63,0,-MIN(MAX($F60-1-('2.1 Kraftwerk allgemein'!$F$16-'1.1 Allgemein'!$I$22+1),0),COLUMN(BV60)-1-('2.1 Kraftwerk allgemein'!$F$16-'1.1 Allgemein'!$I$22+1)),1,MIN(MAX($F60-('2.1 Kraftwerk allgemein'!$F$16-'1.1 Allgemein'!$I$22+1),1),COLUMN(BV60)-('2.1 Kraftwerk allgemein'!$F$16-'1.1 Allgemein'!$I$22+1)))))/$F60,
SUM(OFFSET('2.5 CAPEX'!CJ63,0,-MIN($F60-1,COLUMN(BV60)-1),1,MIN($F60,COLUMN(BV60))))/$F60)))))))</f>
        <v>0</v>
      </c>
      <c r="CF60" s="199">
        <f ca="1">IF('2.1 Kraftwerk allgemein'!$F$15&lt;'1.1 Allgemein'!$I$22,
IF(OR(ISNUMBER($D60)=FALSE,$F60=""),"",
IF(AND('2.5 CAPEX'!$L63&lt;&gt;"x",'2.5 CAPEX'!$M63&lt;&gt;"x"),0,
IF($F60=0,0,
IF(CF$4&lt;'2.1 Kraftwerk allgemein'!$F$16,0,
IF(CF$4='2.1 Kraftwerk allgemein'!$F$16,'2.5 CAPEX'!$J63/$F60,
IF(CF$4&lt;'2.1 Kraftwerk allgemein'!$F$16+$F60,
('2.5 CAPEX'!$J63+SUM(OFFSET('2.5 CAPEX'!CK63,0,-MIN(MAX($F60-1-('2.1 Kraftwerk allgemein'!$F$16-'2.1 Kraftwerk allgemein'!$F$15+1),0),COLUMN(BW60)-1-('2.1 Kraftwerk allgemein'!$F$16-'2.1 Kraftwerk allgemein'!$F$15+1)),1,MIN(MAX($F60-('2.1 Kraftwerk allgemein'!$F$16-'2.1 Kraftwerk allgemein'!$F$15+1),1),COLUMN(BW60)-('2.1 Kraftwerk allgemein'!$F$16-'2.1 Kraftwerk allgemein'!$F$15+1)))))/$F60,
SUM(OFFSET('2.5 CAPEX'!CK63,0,-MIN($F60-1,COLUMN(BW60)-1),1,MIN($F60,COLUMN(BW60))))/$F60)))))),
IF(OR(ISNUMBER($D60)=FALSE,$F60=""),"",
IF(AND('2.5 CAPEX'!$L63&lt;&gt;"x",'2.5 CAPEX'!$M63&lt;&gt;"x"),0,
IF($F60=0,0,
IF(CF$4&lt;'2.1 Kraftwerk allgemein'!$F$16,0,
IF(CF$4='2.1 Kraftwerk allgemein'!$F$16,'2.5 CAPEX'!$J63/$F60,
IF(CF$4&lt;'2.1 Kraftwerk allgemein'!$F$16+$F60,
('2.5 CAPEX'!$J63+SUM(OFFSET('2.5 CAPEX'!CK63,0,-MIN(MAX($F60-1-('2.1 Kraftwerk allgemein'!$F$16-'1.1 Allgemein'!$I$22+1),0),COLUMN(BW60)-1-('2.1 Kraftwerk allgemein'!$F$16-'1.1 Allgemein'!$I$22+1)),1,MIN(MAX($F60-('2.1 Kraftwerk allgemein'!$F$16-'1.1 Allgemein'!$I$22+1),1),COLUMN(BW60)-('2.1 Kraftwerk allgemein'!$F$16-'1.1 Allgemein'!$I$22+1)))))/$F60,
SUM(OFFSET('2.5 CAPEX'!CK63,0,-MIN($F60-1,COLUMN(BW60)-1),1,MIN($F60,COLUMN(BW60))))/$F60)))))))</f>
        <v>0</v>
      </c>
      <c r="CG60" s="199">
        <f ca="1">IF('2.1 Kraftwerk allgemein'!$F$15&lt;'1.1 Allgemein'!$I$22,
IF(OR(ISNUMBER($D60)=FALSE,$F60=""),"",
IF(AND('2.5 CAPEX'!$L63&lt;&gt;"x",'2.5 CAPEX'!$M63&lt;&gt;"x"),0,
IF($F60=0,0,
IF(CG$4&lt;'2.1 Kraftwerk allgemein'!$F$16,0,
IF(CG$4='2.1 Kraftwerk allgemein'!$F$16,'2.5 CAPEX'!$J63/$F60,
IF(CG$4&lt;'2.1 Kraftwerk allgemein'!$F$16+$F60,
('2.5 CAPEX'!$J63+SUM(OFFSET('2.5 CAPEX'!CL63,0,-MIN(MAX($F60-1-('2.1 Kraftwerk allgemein'!$F$16-'2.1 Kraftwerk allgemein'!$F$15+1),0),COLUMN(BX60)-1-('2.1 Kraftwerk allgemein'!$F$16-'2.1 Kraftwerk allgemein'!$F$15+1)),1,MIN(MAX($F60-('2.1 Kraftwerk allgemein'!$F$16-'2.1 Kraftwerk allgemein'!$F$15+1),1),COLUMN(BX60)-('2.1 Kraftwerk allgemein'!$F$16-'2.1 Kraftwerk allgemein'!$F$15+1)))))/$F60,
SUM(OFFSET('2.5 CAPEX'!CL63,0,-MIN($F60-1,COLUMN(BX60)-1),1,MIN($F60,COLUMN(BX60))))/$F60)))))),
IF(OR(ISNUMBER($D60)=FALSE,$F60=""),"",
IF(AND('2.5 CAPEX'!$L63&lt;&gt;"x",'2.5 CAPEX'!$M63&lt;&gt;"x"),0,
IF($F60=0,0,
IF(CG$4&lt;'2.1 Kraftwerk allgemein'!$F$16,0,
IF(CG$4='2.1 Kraftwerk allgemein'!$F$16,'2.5 CAPEX'!$J63/$F60,
IF(CG$4&lt;'2.1 Kraftwerk allgemein'!$F$16+$F60,
('2.5 CAPEX'!$J63+SUM(OFFSET('2.5 CAPEX'!CL63,0,-MIN(MAX($F60-1-('2.1 Kraftwerk allgemein'!$F$16-'1.1 Allgemein'!$I$22+1),0),COLUMN(BX60)-1-('2.1 Kraftwerk allgemein'!$F$16-'1.1 Allgemein'!$I$22+1)),1,MIN(MAX($F60-('2.1 Kraftwerk allgemein'!$F$16-'1.1 Allgemein'!$I$22+1),1),COLUMN(BX60)-('2.1 Kraftwerk allgemein'!$F$16-'1.1 Allgemein'!$I$22+1)))))/$F60,
SUM(OFFSET('2.5 CAPEX'!CL63,0,-MIN($F60-1,COLUMN(BX60)-1),1,MIN($F60,COLUMN(BX60))))/$F60)))))))</f>
        <v>0</v>
      </c>
      <c r="CH60" s="199">
        <f ca="1">IF('2.1 Kraftwerk allgemein'!$F$15&lt;'1.1 Allgemein'!$I$22,
IF(OR(ISNUMBER($D60)=FALSE,$F60=""),"",
IF(AND('2.5 CAPEX'!$L63&lt;&gt;"x",'2.5 CAPEX'!$M63&lt;&gt;"x"),0,
IF($F60=0,0,
IF(CH$4&lt;'2.1 Kraftwerk allgemein'!$F$16,0,
IF(CH$4='2.1 Kraftwerk allgemein'!$F$16,'2.5 CAPEX'!$J63/$F60,
IF(CH$4&lt;'2.1 Kraftwerk allgemein'!$F$16+$F60,
('2.5 CAPEX'!$J63+SUM(OFFSET('2.5 CAPEX'!CM63,0,-MIN(MAX($F60-1-('2.1 Kraftwerk allgemein'!$F$16-'2.1 Kraftwerk allgemein'!$F$15+1),0),COLUMN(BY60)-1-('2.1 Kraftwerk allgemein'!$F$16-'2.1 Kraftwerk allgemein'!$F$15+1)),1,MIN(MAX($F60-('2.1 Kraftwerk allgemein'!$F$16-'2.1 Kraftwerk allgemein'!$F$15+1),1),COLUMN(BY60)-('2.1 Kraftwerk allgemein'!$F$16-'2.1 Kraftwerk allgemein'!$F$15+1)))))/$F60,
SUM(OFFSET('2.5 CAPEX'!CM63,0,-MIN($F60-1,COLUMN(BY60)-1),1,MIN($F60,COLUMN(BY60))))/$F60)))))),
IF(OR(ISNUMBER($D60)=FALSE,$F60=""),"",
IF(AND('2.5 CAPEX'!$L63&lt;&gt;"x",'2.5 CAPEX'!$M63&lt;&gt;"x"),0,
IF($F60=0,0,
IF(CH$4&lt;'2.1 Kraftwerk allgemein'!$F$16,0,
IF(CH$4='2.1 Kraftwerk allgemein'!$F$16,'2.5 CAPEX'!$J63/$F60,
IF(CH$4&lt;'2.1 Kraftwerk allgemein'!$F$16+$F60,
('2.5 CAPEX'!$J63+SUM(OFFSET('2.5 CAPEX'!CM63,0,-MIN(MAX($F60-1-('2.1 Kraftwerk allgemein'!$F$16-'1.1 Allgemein'!$I$22+1),0),COLUMN(BY60)-1-('2.1 Kraftwerk allgemein'!$F$16-'1.1 Allgemein'!$I$22+1)),1,MIN(MAX($F60-('2.1 Kraftwerk allgemein'!$F$16-'1.1 Allgemein'!$I$22+1),1),COLUMN(BY60)-('2.1 Kraftwerk allgemein'!$F$16-'1.1 Allgemein'!$I$22+1)))))/$F60,
SUM(OFFSET('2.5 CAPEX'!CM63,0,-MIN($F60-1,COLUMN(BY60)-1),1,MIN($F60,COLUMN(BY60))))/$F60)))))))</f>
        <v>0</v>
      </c>
      <c r="CI60" s="199">
        <f ca="1">IF('2.1 Kraftwerk allgemein'!$F$15&lt;'1.1 Allgemein'!$I$22,
IF(OR(ISNUMBER($D60)=FALSE,$F60=""),"",
IF(AND('2.5 CAPEX'!$L63&lt;&gt;"x",'2.5 CAPEX'!$M63&lt;&gt;"x"),0,
IF($F60=0,0,
IF(CI$4&lt;'2.1 Kraftwerk allgemein'!$F$16,0,
IF(CI$4='2.1 Kraftwerk allgemein'!$F$16,'2.5 CAPEX'!$J63/$F60,
IF(CI$4&lt;'2.1 Kraftwerk allgemein'!$F$16+$F60,
('2.5 CAPEX'!$J63+SUM(OFFSET('2.5 CAPEX'!CN63,0,-MIN(MAX($F60-1-('2.1 Kraftwerk allgemein'!$F$16-'2.1 Kraftwerk allgemein'!$F$15+1),0),COLUMN(BZ60)-1-('2.1 Kraftwerk allgemein'!$F$16-'2.1 Kraftwerk allgemein'!$F$15+1)),1,MIN(MAX($F60-('2.1 Kraftwerk allgemein'!$F$16-'2.1 Kraftwerk allgemein'!$F$15+1),1),COLUMN(BZ60)-('2.1 Kraftwerk allgemein'!$F$16-'2.1 Kraftwerk allgemein'!$F$15+1)))))/$F60,
SUM(OFFSET('2.5 CAPEX'!CN63,0,-MIN($F60-1,COLUMN(BZ60)-1),1,MIN($F60,COLUMN(BZ60))))/$F60)))))),
IF(OR(ISNUMBER($D60)=FALSE,$F60=""),"",
IF(AND('2.5 CAPEX'!$L63&lt;&gt;"x",'2.5 CAPEX'!$M63&lt;&gt;"x"),0,
IF($F60=0,0,
IF(CI$4&lt;'2.1 Kraftwerk allgemein'!$F$16,0,
IF(CI$4='2.1 Kraftwerk allgemein'!$F$16,'2.5 CAPEX'!$J63/$F60,
IF(CI$4&lt;'2.1 Kraftwerk allgemein'!$F$16+$F60,
('2.5 CAPEX'!$J63+SUM(OFFSET('2.5 CAPEX'!CN63,0,-MIN(MAX($F60-1-('2.1 Kraftwerk allgemein'!$F$16-'1.1 Allgemein'!$I$22+1),0),COLUMN(BZ60)-1-('2.1 Kraftwerk allgemein'!$F$16-'1.1 Allgemein'!$I$22+1)),1,MIN(MAX($F60-('2.1 Kraftwerk allgemein'!$F$16-'1.1 Allgemein'!$I$22+1),1),COLUMN(BZ60)-('2.1 Kraftwerk allgemein'!$F$16-'1.1 Allgemein'!$I$22+1)))))/$F60,
SUM(OFFSET('2.5 CAPEX'!CN63,0,-MIN($F60-1,COLUMN(BZ60)-1),1,MIN($F60,COLUMN(BZ60))))/$F60)))))))</f>
        <v>0</v>
      </c>
      <c r="CJ60" s="199">
        <f ca="1">IF('2.1 Kraftwerk allgemein'!$F$15&lt;'1.1 Allgemein'!$I$22,
IF(OR(ISNUMBER($D60)=FALSE,$F60=""),"",
IF(AND('2.5 CAPEX'!$L63&lt;&gt;"x",'2.5 CAPEX'!$M63&lt;&gt;"x"),0,
IF($F60=0,0,
IF(CJ$4&lt;'2.1 Kraftwerk allgemein'!$F$16,0,
IF(CJ$4='2.1 Kraftwerk allgemein'!$F$16,'2.5 CAPEX'!$J63/$F60,
IF(CJ$4&lt;'2.1 Kraftwerk allgemein'!$F$16+$F60,
('2.5 CAPEX'!$J63+SUM(OFFSET('2.5 CAPEX'!CO63,0,-MIN(MAX($F60-1-('2.1 Kraftwerk allgemein'!$F$16-'2.1 Kraftwerk allgemein'!$F$15+1),0),COLUMN(CA60)-1-('2.1 Kraftwerk allgemein'!$F$16-'2.1 Kraftwerk allgemein'!$F$15+1)),1,MIN(MAX($F60-('2.1 Kraftwerk allgemein'!$F$16-'2.1 Kraftwerk allgemein'!$F$15+1),1),COLUMN(CA60)-('2.1 Kraftwerk allgemein'!$F$16-'2.1 Kraftwerk allgemein'!$F$15+1)))))/$F60,
SUM(OFFSET('2.5 CAPEX'!CO63,0,-MIN($F60-1,COLUMN(CA60)-1),1,MIN($F60,COLUMN(CA60))))/$F60)))))),
IF(OR(ISNUMBER($D60)=FALSE,$F60=""),"",
IF(AND('2.5 CAPEX'!$L63&lt;&gt;"x",'2.5 CAPEX'!$M63&lt;&gt;"x"),0,
IF($F60=0,0,
IF(CJ$4&lt;'2.1 Kraftwerk allgemein'!$F$16,0,
IF(CJ$4='2.1 Kraftwerk allgemein'!$F$16,'2.5 CAPEX'!$J63/$F60,
IF(CJ$4&lt;'2.1 Kraftwerk allgemein'!$F$16+$F60,
('2.5 CAPEX'!$J63+SUM(OFFSET('2.5 CAPEX'!CO63,0,-MIN(MAX($F60-1-('2.1 Kraftwerk allgemein'!$F$16-'1.1 Allgemein'!$I$22+1),0),COLUMN(CA60)-1-('2.1 Kraftwerk allgemein'!$F$16-'1.1 Allgemein'!$I$22+1)),1,MIN(MAX($F60-('2.1 Kraftwerk allgemein'!$F$16-'1.1 Allgemein'!$I$22+1),1),COLUMN(CA60)-('2.1 Kraftwerk allgemein'!$F$16-'1.1 Allgemein'!$I$22+1)))))/$F60,
SUM(OFFSET('2.5 CAPEX'!CO63,0,-MIN($F60-1,COLUMN(CA60)-1),1,MIN($F60,COLUMN(CA60))))/$F60)))))))</f>
        <v>0</v>
      </c>
      <c r="CK60" s="199">
        <f ca="1">IF('2.1 Kraftwerk allgemein'!$F$15&lt;'1.1 Allgemein'!$I$22,
IF(OR(ISNUMBER($D60)=FALSE,$F60=""),"",
IF(AND('2.5 CAPEX'!$L63&lt;&gt;"x",'2.5 CAPEX'!$M63&lt;&gt;"x"),0,
IF($F60=0,0,
IF(CK$4&lt;'2.1 Kraftwerk allgemein'!$F$16,0,
IF(CK$4='2.1 Kraftwerk allgemein'!$F$16,'2.5 CAPEX'!$J63/$F60,
IF(CK$4&lt;'2.1 Kraftwerk allgemein'!$F$16+$F60,
('2.5 CAPEX'!$J63+SUM(OFFSET('2.5 CAPEX'!CP63,0,-MIN(MAX($F60-1-('2.1 Kraftwerk allgemein'!$F$16-'2.1 Kraftwerk allgemein'!$F$15+1),0),COLUMN(CB60)-1-('2.1 Kraftwerk allgemein'!$F$16-'2.1 Kraftwerk allgemein'!$F$15+1)),1,MIN(MAX($F60-('2.1 Kraftwerk allgemein'!$F$16-'2.1 Kraftwerk allgemein'!$F$15+1),1),COLUMN(CB60)-('2.1 Kraftwerk allgemein'!$F$16-'2.1 Kraftwerk allgemein'!$F$15+1)))))/$F60,
SUM(OFFSET('2.5 CAPEX'!CP63,0,-MIN($F60-1,COLUMN(CB60)-1),1,MIN($F60,COLUMN(CB60))))/$F60)))))),
IF(OR(ISNUMBER($D60)=FALSE,$F60=""),"",
IF(AND('2.5 CAPEX'!$L63&lt;&gt;"x",'2.5 CAPEX'!$M63&lt;&gt;"x"),0,
IF($F60=0,0,
IF(CK$4&lt;'2.1 Kraftwerk allgemein'!$F$16,0,
IF(CK$4='2.1 Kraftwerk allgemein'!$F$16,'2.5 CAPEX'!$J63/$F60,
IF(CK$4&lt;'2.1 Kraftwerk allgemein'!$F$16+$F60,
('2.5 CAPEX'!$J63+SUM(OFFSET('2.5 CAPEX'!CP63,0,-MIN(MAX($F60-1-('2.1 Kraftwerk allgemein'!$F$16-'1.1 Allgemein'!$I$22+1),0),COLUMN(CB60)-1-('2.1 Kraftwerk allgemein'!$F$16-'1.1 Allgemein'!$I$22+1)),1,MIN(MAX($F60-('2.1 Kraftwerk allgemein'!$F$16-'1.1 Allgemein'!$I$22+1),1),COLUMN(CB60)-('2.1 Kraftwerk allgemein'!$F$16-'1.1 Allgemein'!$I$22+1)))))/$F60,
SUM(OFFSET('2.5 CAPEX'!CP63,0,-MIN($F60-1,COLUMN(CB60)-1),1,MIN($F60,COLUMN(CB60))))/$F60)))))))</f>
        <v>0</v>
      </c>
      <c r="CL60" s="199">
        <f ca="1">IF('2.1 Kraftwerk allgemein'!$F$15&lt;'1.1 Allgemein'!$I$22,
IF(OR(ISNUMBER($D60)=FALSE,$F60=""),"",
IF(AND('2.5 CAPEX'!$L63&lt;&gt;"x",'2.5 CAPEX'!$M63&lt;&gt;"x"),0,
IF($F60=0,0,
IF(CL$4&lt;'2.1 Kraftwerk allgemein'!$F$16,0,
IF(CL$4='2.1 Kraftwerk allgemein'!$F$16,'2.5 CAPEX'!$J63/$F60,
IF(CL$4&lt;'2.1 Kraftwerk allgemein'!$F$16+$F60,
('2.5 CAPEX'!$J63+SUM(OFFSET('2.5 CAPEX'!CQ63,0,-MIN(MAX($F60-1-('2.1 Kraftwerk allgemein'!$F$16-'2.1 Kraftwerk allgemein'!$F$15+1),0),COLUMN(CC60)-1-('2.1 Kraftwerk allgemein'!$F$16-'2.1 Kraftwerk allgemein'!$F$15+1)),1,MIN(MAX($F60-('2.1 Kraftwerk allgemein'!$F$16-'2.1 Kraftwerk allgemein'!$F$15+1),1),COLUMN(CC60)-('2.1 Kraftwerk allgemein'!$F$16-'2.1 Kraftwerk allgemein'!$F$15+1)))))/$F60,
SUM(OFFSET('2.5 CAPEX'!CQ63,0,-MIN($F60-1,COLUMN(CC60)-1),1,MIN($F60,COLUMN(CC60))))/$F60)))))),
IF(OR(ISNUMBER($D60)=FALSE,$F60=""),"",
IF(AND('2.5 CAPEX'!$L63&lt;&gt;"x",'2.5 CAPEX'!$M63&lt;&gt;"x"),0,
IF($F60=0,0,
IF(CL$4&lt;'2.1 Kraftwerk allgemein'!$F$16,0,
IF(CL$4='2.1 Kraftwerk allgemein'!$F$16,'2.5 CAPEX'!$J63/$F60,
IF(CL$4&lt;'2.1 Kraftwerk allgemein'!$F$16+$F60,
('2.5 CAPEX'!$J63+SUM(OFFSET('2.5 CAPEX'!CQ63,0,-MIN(MAX($F60-1-('2.1 Kraftwerk allgemein'!$F$16-'1.1 Allgemein'!$I$22+1),0),COLUMN(CC60)-1-('2.1 Kraftwerk allgemein'!$F$16-'1.1 Allgemein'!$I$22+1)),1,MIN(MAX($F60-('2.1 Kraftwerk allgemein'!$F$16-'1.1 Allgemein'!$I$22+1),1),COLUMN(CC60)-('2.1 Kraftwerk allgemein'!$F$16-'1.1 Allgemein'!$I$22+1)))))/$F60,
SUM(OFFSET('2.5 CAPEX'!CQ63,0,-MIN($F60-1,COLUMN(CC60)-1),1,MIN($F60,COLUMN(CC60))))/$F60)))))))</f>
        <v>0</v>
      </c>
      <c r="CM60" s="199">
        <f ca="1">IF('2.1 Kraftwerk allgemein'!$F$15&lt;'1.1 Allgemein'!$I$22,
IF(OR(ISNUMBER($D60)=FALSE,$F60=""),"",
IF(AND('2.5 CAPEX'!$L63&lt;&gt;"x",'2.5 CAPEX'!$M63&lt;&gt;"x"),0,
IF($F60=0,0,
IF(CM$4&lt;'2.1 Kraftwerk allgemein'!$F$16,0,
IF(CM$4='2.1 Kraftwerk allgemein'!$F$16,'2.5 CAPEX'!$J63/$F60,
IF(CM$4&lt;'2.1 Kraftwerk allgemein'!$F$16+$F60,
('2.5 CAPEX'!$J63+SUM(OFFSET('2.5 CAPEX'!CR63,0,-MIN(MAX($F60-1-('2.1 Kraftwerk allgemein'!$F$16-'2.1 Kraftwerk allgemein'!$F$15+1),0),COLUMN(CD60)-1-('2.1 Kraftwerk allgemein'!$F$16-'2.1 Kraftwerk allgemein'!$F$15+1)),1,MIN(MAX($F60-('2.1 Kraftwerk allgemein'!$F$16-'2.1 Kraftwerk allgemein'!$F$15+1),1),COLUMN(CD60)-('2.1 Kraftwerk allgemein'!$F$16-'2.1 Kraftwerk allgemein'!$F$15+1)))))/$F60,
SUM(OFFSET('2.5 CAPEX'!CR63,0,-MIN($F60-1,COLUMN(CD60)-1),1,MIN($F60,COLUMN(CD60))))/$F60)))))),
IF(OR(ISNUMBER($D60)=FALSE,$F60=""),"",
IF(AND('2.5 CAPEX'!$L63&lt;&gt;"x",'2.5 CAPEX'!$M63&lt;&gt;"x"),0,
IF($F60=0,0,
IF(CM$4&lt;'2.1 Kraftwerk allgemein'!$F$16,0,
IF(CM$4='2.1 Kraftwerk allgemein'!$F$16,'2.5 CAPEX'!$J63/$F60,
IF(CM$4&lt;'2.1 Kraftwerk allgemein'!$F$16+$F60,
('2.5 CAPEX'!$J63+SUM(OFFSET('2.5 CAPEX'!CR63,0,-MIN(MAX($F60-1-('2.1 Kraftwerk allgemein'!$F$16-'1.1 Allgemein'!$I$22+1),0),COLUMN(CD60)-1-('2.1 Kraftwerk allgemein'!$F$16-'1.1 Allgemein'!$I$22+1)),1,MIN(MAX($F60-('2.1 Kraftwerk allgemein'!$F$16-'1.1 Allgemein'!$I$22+1),1),COLUMN(CD60)-('2.1 Kraftwerk allgemein'!$F$16-'1.1 Allgemein'!$I$22+1)))))/$F60,
SUM(OFFSET('2.5 CAPEX'!CR63,0,-MIN($F60-1,COLUMN(CD60)-1),1,MIN($F60,COLUMN(CD60))))/$F60)))))))</f>
        <v>0</v>
      </c>
      <c r="CN60" s="199">
        <f ca="1">IF('2.1 Kraftwerk allgemein'!$F$15&lt;'1.1 Allgemein'!$I$22,
IF(OR(ISNUMBER($D60)=FALSE,$F60=""),"",
IF(AND('2.5 CAPEX'!$L63&lt;&gt;"x",'2.5 CAPEX'!$M63&lt;&gt;"x"),0,
IF($F60=0,0,
IF(CN$4&lt;'2.1 Kraftwerk allgemein'!$F$16,0,
IF(CN$4='2.1 Kraftwerk allgemein'!$F$16,'2.5 CAPEX'!$J63/$F60,
IF(CN$4&lt;'2.1 Kraftwerk allgemein'!$F$16+$F60,
('2.5 CAPEX'!$J63+SUM(OFFSET('2.5 CAPEX'!CS63,0,-MIN(MAX($F60-1-('2.1 Kraftwerk allgemein'!$F$16-'2.1 Kraftwerk allgemein'!$F$15+1),0),COLUMN(CE60)-1-('2.1 Kraftwerk allgemein'!$F$16-'2.1 Kraftwerk allgemein'!$F$15+1)),1,MIN(MAX($F60-('2.1 Kraftwerk allgemein'!$F$16-'2.1 Kraftwerk allgemein'!$F$15+1),1),COLUMN(CE60)-('2.1 Kraftwerk allgemein'!$F$16-'2.1 Kraftwerk allgemein'!$F$15+1)))))/$F60,
SUM(OFFSET('2.5 CAPEX'!CS63,0,-MIN($F60-1,COLUMN(CE60)-1),1,MIN($F60,COLUMN(CE60))))/$F60)))))),
IF(OR(ISNUMBER($D60)=FALSE,$F60=""),"",
IF(AND('2.5 CAPEX'!$L63&lt;&gt;"x",'2.5 CAPEX'!$M63&lt;&gt;"x"),0,
IF($F60=0,0,
IF(CN$4&lt;'2.1 Kraftwerk allgemein'!$F$16,0,
IF(CN$4='2.1 Kraftwerk allgemein'!$F$16,'2.5 CAPEX'!$J63/$F60,
IF(CN$4&lt;'2.1 Kraftwerk allgemein'!$F$16+$F60,
('2.5 CAPEX'!$J63+SUM(OFFSET('2.5 CAPEX'!CS63,0,-MIN(MAX($F60-1-('2.1 Kraftwerk allgemein'!$F$16-'1.1 Allgemein'!$I$22+1),0),COLUMN(CE60)-1-('2.1 Kraftwerk allgemein'!$F$16-'1.1 Allgemein'!$I$22+1)),1,MIN(MAX($F60-('2.1 Kraftwerk allgemein'!$F$16-'1.1 Allgemein'!$I$22+1),1),COLUMN(CE60)-('2.1 Kraftwerk allgemein'!$F$16-'1.1 Allgemein'!$I$22+1)))))/$F60,
SUM(OFFSET('2.5 CAPEX'!CS63,0,-MIN($F60-1,COLUMN(CE60)-1),1,MIN($F60,COLUMN(CE60))))/$F60)))))))</f>
        <v>0</v>
      </c>
      <c r="CO60" s="199">
        <f ca="1">IF('2.1 Kraftwerk allgemein'!$F$15&lt;'1.1 Allgemein'!$I$22,
IF(OR(ISNUMBER($D60)=FALSE,$F60=""),"",
IF(AND('2.5 CAPEX'!$L63&lt;&gt;"x",'2.5 CAPEX'!$M63&lt;&gt;"x"),0,
IF($F60=0,0,
IF(CO$4&lt;'2.1 Kraftwerk allgemein'!$F$16,0,
IF(CO$4='2.1 Kraftwerk allgemein'!$F$16,'2.5 CAPEX'!$J63/$F60,
IF(CO$4&lt;'2.1 Kraftwerk allgemein'!$F$16+$F60,
('2.5 CAPEX'!$J63+SUM(OFFSET('2.5 CAPEX'!CT63,0,-MIN(MAX($F60-1-('2.1 Kraftwerk allgemein'!$F$16-'2.1 Kraftwerk allgemein'!$F$15+1),0),COLUMN(CF60)-1-('2.1 Kraftwerk allgemein'!$F$16-'2.1 Kraftwerk allgemein'!$F$15+1)),1,MIN(MAX($F60-('2.1 Kraftwerk allgemein'!$F$16-'2.1 Kraftwerk allgemein'!$F$15+1),1),COLUMN(CF60)-('2.1 Kraftwerk allgemein'!$F$16-'2.1 Kraftwerk allgemein'!$F$15+1)))))/$F60,
SUM(OFFSET('2.5 CAPEX'!CT63,0,-MIN($F60-1,COLUMN(CF60)-1),1,MIN($F60,COLUMN(CF60))))/$F60)))))),
IF(OR(ISNUMBER($D60)=FALSE,$F60=""),"",
IF(AND('2.5 CAPEX'!$L63&lt;&gt;"x",'2.5 CAPEX'!$M63&lt;&gt;"x"),0,
IF($F60=0,0,
IF(CO$4&lt;'2.1 Kraftwerk allgemein'!$F$16,0,
IF(CO$4='2.1 Kraftwerk allgemein'!$F$16,'2.5 CAPEX'!$J63/$F60,
IF(CO$4&lt;'2.1 Kraftwerk allgemein'!$F$16+$F60,
('2.5 CAPEX'!$J63+SUM(OFFSET('2.5 CAPEX'!CT63,0,-MIN(MAX($F60-1-('2.1 Kraftwerk allgemein'!$F$16-'1.1 Allgemein'!$I$22+1),0),COLUMN(CF60)-1-('2.1 Kraftwerk allgemein'!$F$16-'1.1 Allgemein'!$I$22+1)),1,MIN(MAX($F60-('2.1 Kraftwerk allgemein'!$F$16-'1.1 Allgemein'!$I$22+1),1),COLUMN(CF60)-('2.1 Kraftwerk allgemein'!$F$16-'1.1 Allgemein'!$I$22+1)))))/$F60,
SUM(OFFSET('2.5 CAPEX'!CT63,0,-MIN($F60-1,COLUMN(CF60)-1),1,MIN($F60,COLUMN(CF60))))/$F60)))))))</f>
        <v>0</v>
      </c>
      <c r="CP60" s="199">
        <f ca="1">IF('2.1 Kraftwerk allgemein'!$F$15&lt;'1.1 Allgemein'!$I$22,
IF(OR(ISNUMBER($D60)=FALSE,$F60=""),"",
IF(AND('2.5 CAPEX'!$L63&lt;&gt;"x",'2.5 CAPEX'!$M63&lt;&gt;"x"),0,
IF($F60=0,0,
IF(CP$4&lt;'2.1 Kraftwerk allgemein'!$F$16,0,
IF(CP$4='2.1 Kraftwerk allgemein'!$F$16,'2.5 CAPEX'!$J63/$F60,
IF(CP$4&lt;'2.1 Kraftwerk allgemein'!$F$16+$F60,
('2.5 CAPEX'!$J63+SUM(OFFSET('2.5 CAPEX'!CU63,0,-MIN(MAX($F60-1-('2.1 Kraftwerk allgemein'!$F$16-'2.1 Kraftwerk allgemein'!$F$15+1),0),COLUMN(CG60)-1-('2.1 Kraftwerk allgemein'!$F$16-'2.1 Kraftwerk allgemein'!$F$15+1)),1,MIN(MAX($F60-('2.1 Kraftwerk allgemein'!$F$16-'2.1 Kraftwerk allgemein'!$F$15+1),1),COLUMN(CG60)-('2.1 Kraftwerk allgemein'!$F$16-'2.1 Kraftwerk allgemein'!$F$15+1)))))/$F60,
SUM(OFFSET('2.5 CAPEX'!CU63,0,-MIN($F60-1,COLUMN(CG60)-1),1,MIN($F60,COLUMN(CG60))))/$F60)))))),
IF(OR(ISNUMBER($D60)=FALSE,$F60=""),"",
IF(AND('2.5 CAPEX'!$L63&lt;&gt;"x",'2.5 CAPEX'!$M63&lt;&gt;"x"),0,
IF($F60=0,0,
IF(CP$4&lt;'2.1 Kraftwerk allgemein'!$F$16,0,
IF(CP$4='2.1 Kraftwerk allgemein'!$F$16,'2.5 CAPEX'!$J63/$F60,
IF(CP$4&lt;'2.1 Kraftwerk allgemein'!$F$16+$F60,
('2.5 CAPEX'!$J63+SUM(OFFSET('2.5 CAPEX'!CU63,0,-MIN(MAX($F60-1-('2.1 Kraftwerk allgemein'!$F$16-'1.1 Allgemein'!$I$22+1),0),COLUMN(CG60)-1-('2.1 Kraftwerk allgemein'!$F$16-'1.1 Allgemein'!$I$22+1)),1,MIN(MAX($F60-('2.1 Kraftwerk allgemein'!$F$16-'1.1 Allgemein'!$I$22+1),1),COLUMN(CG60)-('2.1 Kraftwerk allgemein'!$F$16-'1.1 Allgemein'!$I$22+1)))))/$F60,
SUM(OFFSET('2.5 CAPEX'!CU63,0,-MIN($F60-1,COLUMN(CG60)-1),1,MIN($F60,COLUMN(CG60))))/$F60)))))))</f>
        <v>0</v>
      </c>
      <c r="CQ60" s="199">
        <f ca="1">IF('2.1 Kraftwerk allgemein'!$F$15&lt;'1.1 Allgemein'!$I$22,
IF(OR(ISNUMBER($D60)=FALSE,$F60=""),"",
IF(AND('2.5 CAPEX'!$L63&lt;&gt;"x",'2.5 CAPEX'!$M63&lt;&gt;"x"),0,
IF($F60=0,0,
IF(CQ$4&lt;'2.1 Kraftwerk allgemein'!$F$16,0,
IF(CQ$4='2.1 Kraftwerk allgemein'!$F$16,'2.5 CAPEX'!$J63/$F60,
IF(CQ$4&lt;'2.1 Kraftwerk allgemein'!$F$16+$F60,
('2.5 CAPEX'!$J63+SUM(OFFSET('2.5 CAPEX'!CV63,0,-MIN(MAX($F60-1-('2.1 Kraftwerk allgemein'!$F$16-'2.1 Kraftwerk allgemein'!$F$15+1),0),COLUMN(CH60)-1-('2.1 Kraftwerk allgemein'!$F$16-'2.1 Kraftwerk allgemein'!$F$15+1)),1,MIN(MAX($F60-('2.1 Kraftwerk allgemein'!$F$16-'2.1 Kraftwerk allgemein'!$F$15+1),1),COLUMN(CH60)-('2.1 Kraftwerk allgemein'!$F$16-'2.1 Kraftwerk allgemein'!$F$15+1)))))/$F60,
SUM(OFFSET('2.5 CAPEX'!CV63,0,-MIN($F60-1,COLUMN(CH60)-1),1,MIN($F60,COLUMN(CH60))))/$F60)))))),
IF(OR(ISNUMBER($D60)=FALSE,$F60=""),"",
IF(AND('2.5 CAPEX'!$L63&lt;&gt;"x",'2.5 CAPEX'!$M63&lt;&gt;"x"),0,
IF($F60=0,0,
IF(CQ$4&lt;'2.1 Kraftwerk allgemein'!$F$16,0,
IF(CQ$4='2.1 Kraftwerk allgemein'!$F$16,'2.5 CAPEX'!$J63/$F60,
IF(CQ$4&lt;'2.1 Kraftwerk allgemein'!$F$16+$F60,
('2.5 CAPEX'!$J63+SUM(OFFSET('2.5 CAPEX'!CV63,0,-MIN(MAX($F60-1-('2.1 Kraftwerk allgemein'!$F$16-'1.1 Allgemein'!$I$22+1),0),COLUMN(CH60)-1-('2.1 Kraftwerk allgemein'!$F$16-'1.1 Allgemein'!$I$22+1)),1,MIN(MAX($F60-('2.1 Kraftwerk allgemein'!$F$16-'1.1 Allgemein'!$I$22+1),1),COLUMN(CH60)-('2.1 Kraftwerk allgemein'!$F$16-'1.1 Allgemein'!$I$22+1)))))/$F60,
SUM(OFFSET('2.5 CAPEX'!CV63,0,-MIN($F60-1,COLUMN(CH60)-1),1,MIN($F60,COLUMN(CH60))))/$F60)))))))</f>
        <v>0</v>
      </c>
      <c r="CR60" s="199">
        <f ca="1">IF('2.1 Kraftwerk allgemein'!$F$15&lt;'1.1 Allgemein'!$I$22,
IF(OR(ISNUMBER($D60)=FALSE,$F60=""),"",
IF(AND('2.5 CAPEX'!$L63&lt;&gt;"x",'2.5 CAPEX'!$M63&lt;&gt;"x"),0,
IF($F60=0,0,
IF(CR$4&lt;'2.1 Kraftwerk allgemein'!$F$16,0,
IF(CR$4='2.1 Kraftwerk allgemein'!$F$16,'2.5 CAPEX'!$J63/$F60,
IF(CR$4&lt;'2.1 Kraftwerk allgemein'!$F$16+$F60,
('2.5 CAPEX'!$J63+SUM(OFFSET('2.5 CAPEX'!CW63,0,-MIN(MAX($F60-1-('2.1 Kraftwerk allgemein'!$F$16-'2.1 Kraftwerk allgemein'!$F$15+1),0),COLUMN(CI60)-1-('2.1 Kraftwerk allgemein'!$F$16-'2.1 Kraftwerk allgemein'!$F$15+1)),1,MIN(MAX($F60-('2.1 Kraftwerk allgemein'!$F$16-'2.1 Kraftwerk allgemein'!$F$15+1),1),COLUMN(CI60)-('2.1 Kraftwerk allgemein'!$F$16-'2.1 Kraftwerk allgemein'!$F$15+1)))))/$F60,
SUM(OFFSET('2.5 CAPEX'!CW63,0,-MIN($F60-1,COLUMN(CI60)-1),1,MIN($F60,COLUMN(CI60))))/$F60)))))),
IF(OR(ISNUMBER($D60)=FALSE,$F60=""),"",
IF(AND('2.5 CAPEX'!$L63&lt;&gt;"x",'2.5 CAPEX'!$M63&lt;&gt;"x"),0,
IF($F60=0,0,
IF(CR$4&lt;'2.1 Kraftwerk allgemein'!$F$16,0,
IF(CR$4='2.1 Kraftwerk allgemein'!$F$16,'2.5 CAPEX'!$J63/$F60,
IF(CR$4&lt;'2.1 Kraftwerk allgemein'!$F$16+$F60,
('2.5 CAPEX'!$J63+SUM(OFFSET('2.5 CAPEX'!CW63,0,-MIN(MAX($F60-1-('2.1 Kraftwerk allgemein'!$F$16-'1.1 Allgemein'!$I$22+1),0),COLUMN(CI60)-1-('2.1 Kraftwerk allgemein'!$F$16-'1.1 Allgemein'!$I$22+1)),1,MIN(MAX($F60-('2.1 Kraftwerk allgemein'!$F$16-'1.1 Allgemein'!$I$22+1),1),COLUMN(CI60)-('2.1 Kraftwerk allgemein'!$F$16-'1.1 Allgemein'!$I$22+1)))))/$F60,
SUM(OFFSET('2.5 CAPEX'!CW63,0,-MIN($F60-1,COLUMN(CI60)-1),1,MIN($F60,COLUMN(CI60))))/$F60)))))))</f>
        <v>0</v>
      </c>
      <c r="CS60" s="199">
        <f ca="1">IF('2.1 Kraftwerk allgemein'!$F$15&lt;'1.1 Allgemein'!$I$22,
IF(OR(ISNUMBER($D60)=FALSE,$F60=""),"",
IF(AND('2.5 CAPEX'!$L63&lt;&gt;"x",'2.5 CAPEX'!$M63&lt;&gt;"x"),0,
IF($F60=0,0,
IF(CS$4&lt;'2.1 Kraftwerk allgemein'!$F$16,0,
IF(CS$4='2.1 Kraftwerk allgemein'!$F$16,'2.5 CAPEX'!$J63/$F60,
IF(CS$4&lt;'2.1 Kraftwerk allgemein'!$F$16+$F60,
('2.5 CAPEX'!$J63+SUM(OFFSET('2.5 CAPEX'!CX63,0,-MIN(MAX($F60-1-('2.1 Kraftwerk allgemein'!$F$16-'2.1 Kraftwerk allgemein'!$F$15+1),0),COLUMN(CJ60)-1-('2.1 Kraftwerk allgemein'!$F$16-'2.1 Kraftwerk allgemein'!$F$15+1)),1,MIN(MAX($F60-('2.1 Kraftwerk allgemein'!$F$16-'2.1 Kraftwerk allgemein'!$F$15+1),1),COLUMN(CJ60)-('2.1 Kraftwerk allgemein'!$F$16-'2.1 Kraftwerk allgemein'!$F$15+1)))))/$F60,
SUM(OFFSET('2.5 CAPEX'!CX63,0,-MIN($F60-1,COLUMN(CJ60)-1),1,MIN($F60,COLUMN(CJ60))))/$F60)))))),
IF(OR(ISNUMBER($D60)=FALSE,$F60=""),"",
IF(AND('2.5 CAPEX'!$L63&lt;&gt;"x",'2.5 CAPEX'!$M63&lt;&gt;"x"),0,
IF($F60=0,0,
IF(CS$4&lt;'2.1 Kraftwerk allgemein'!$F$16,0,
IF(CS$4='2.1 Kraftwerk allgemein'!$F$16,'2.5 CAPEX'!$J63/$F60,
IF(CS$4&lt;'2.1 Kraftwerk allgemein'!$F$16+$F60,
('2.5 CAPEX'!$J63+SUM(OFFSET('2.5 CAPEX'!CX63,0,-MIN(MAX($F60-1-('2.1 Kraftwerk allgemein'!$F$16-'1.1 Allgemein'!$I$22+1),0),COLUMN(CJ60)-1-('2.1 Kraftwerk allgemein'!$F$16-'1.1 Allgemein'!$I$22+1)),1,MIN(MAX($F60-('2.1 Kraftwerk allgemein'!$F$16-'1.1 Allgemein'!$I$22+1),1),COLUMN(CJ60)-('2.1 Kraftwerk allgemein'!$F$16-'1.1 Allgemein'!$I$22+1)))))/$F60,
SUM(OFFSET('2.5 CAPEX'!CX63,0,-MIN($F60-1,COLUMN(CJ60)-1),1,MIN($F60,COLUMN(CJ60))))/$F60)))))))</f>
        <v>0</v>
      </c>
      <c r="CT60" s="199">
        <f ca="1">IF('2.1 Kraftwerk allgemein'!$F$15&lt;'1.1 Allgemein'!$I$22,
IF(OR(ISNUMBER($D60)=FALSE,$F60=""),"",
IF(AND('2.5 CAPEX'!$L63&lt;&gt;"x",'2.5 CAPEX'!$M63&lt;&gt;"x"),0,
IF($F60=0,0,
IF(CT$4&lt;'2.1 Kraftwerk allgemein'!$F$16,0,
IF(CT$4='2.1 Kraftwerk allgemein'!$F$16,'2.5 CAPEX'!$J63/$F60,
IF(CT$4&lt;'2.1 Kraftwerk allgemein'!$F$16+$F60,
('2.5 CAPEX'!$J63+SUM(OFFSET('2.5 CAPEX'!CY63,0,-MIN(MAX($F60-1-('2.1 Kraftwerk allgemein'!$F$16-'2.1 Kraftwerk allgemein'!$F$15+1),0),COLUMN(CK60)-1-('2.1 Kraftwerk allgemein'!$F$16-'2.1 Kraftwerk allgemein'!$F$15+1)),1,MIN(MAX($F60-('2.1 Kraftwerk allgemein'!$F$16-'2.1 Kraftwerk allgemein'!$F$15+1),1),COLUMN(CK60)-('2.1 Kraftwerk allgemein'!$F$16-'2.1 Kraftwerk allgemein'!$F$15+1)))))/$F60,
SUM(OFFSET('2.5 CAPEX'!CY63,0,-MIN($F60-1,COLUMN(CK60)-1),1,MIN($F60,COLUMN(CK60))))/$F60)))))),
IF(OR(ISNUMBER($D60)=FALSE,$F60=""),"",
IF(AND('2.5 CAPEX'!$L63&lt;&gt;"x",'2.5 CAPEX'!$M63&lt;&gt;"x"),0,
IF($F60=0,0,
IF(CT$4&lt;'2.1 Kraftwerk allgemein'!$F$16,0,
IF(CT$4='2.1 Kraftwerk allgemein'!$F$16,'2.5 CAPEX'!$J63/$F60,
IF(CT$4&lt;'2.1 Kraftwerk allgemein'!$F$16+$F60,
('2.5 CAPEX'!$J63+SUM(OFFSET('2.5 CAPEX'!CY63,0,-MIN(MAX($F60-1-('2.1 Kraftwerk allgemein'!$F$16-'1.1 Allgemein'!$I$22+1),0),COLUMN(CK60)-1-('2.1 Kraftwerk allgemein'!$F$16-'1.1 Allgemein'!$I$22+1)),1,MIN(MAX($F60-('2.1 Kraftwerk allgemein'!$F$16-'1.1 Allgemein'!$I$22+1),1),COLUMN(CK60)-('2.1 Kraftwerk allgemein'!$F$16-'1.1 Allgemein'!$I$22+1)))))/$F60,
SUM(OFFSET('2.5 CAPEX'!CY63,0,-MIN($F60-1,COLUMN(CK60)-1),1,MIN($F60,COLUMN(CK60))))/$F60)))))))</f>
        <v>0</v>
      </c>
      <c r="CU60" s="199">
        <f ca="1">IF('2.1 Kraftwerk allgemein'!$F$15&lt;'1.1 Allgemein'!$I$22,
IF(OR(ISNUMBER($D60)=FALSE,$F60=""),"",
IF(AND('2.5 CAPEX'!$L63&lt;&gt;"x",'2.5 CAPEX'!$M63&lt;&gt;"x"),0,
IF($F60=0,0,
IF(CU$4&lt;'2.1 Kraftwerk allgemein'!$F$16,0,
IF(CU$4='2.1 Kraftwerk allgemein'!$F$16,'2.5 CAPEX'!$J63/$F60,
IF(CU$4&lt;'2.1 Kraftwerk allgemein'!$F$16+$F60,
('2.5 CAPEX'!$J63+SUM(OFFSET('2.5 CAPEX'!CZ63,0,-MIN(MAX($F60-1-('2.1 Kraftwerk allgemein'!$F$16-'2.1 Kraftwerk allgemein'!$F$15+1),0),COLUMN(CL60)-1-('2.1 Kraftwerk allgemein'!$F$16-'2.1 Kraftwerk allgemein'!$F$15+1)),1,MIN(MAX($F60-('2.1 Kraftwerk allgemein'!$F$16-'2.1 Kraftwerk allgemein'!$F$15+1),1),COLUMN(CL60)-('2.1 Kraftwerk allgemein'!$F$16-'2.1 Kraftwerk allgemein'!$F$15+1)))))/$F60,
SUM(OFFSET('2.5 CAPEX'!CZ63,0,-MIN($F60-1,COLUMN(CL60)-1),1,MIN($F60,COLUMN(CL60))))/$F60)))))),
IF(OR(ISNUMBER($D60)=FALSE,$F60=""),"",
IF(AND('2.5 CAPEX'!$L63&lt;&gt;"x",'2.5 CAPEX'!$M63&lt;&gt;"x"),0,
IF($F60=0,0,
IF(CU$4&lt;'2.1 Kraftwerk allgemein'!$F$16,0,
IF(CU$4='2.1 Kraftwerk allgemein'!$F$16,'2.5 CAPEX'!$J63/$F60,
IF(CU$4&lt;'2.1 Kraftwerk allgemein'!$F$16+$F60,
('2.5 CAPEX'!$J63+SUM(OFFSET('2.5 CAPEX'!CZ63,0,-MIN(MAX($F60-1-('2.1 Kraftwerk allgemein'!$F$16-'1.1 Allgemein'!$I$22+1),0),COLUMN(CL60)-1-('2.1 Kraftwerk allgemein'!$F$16-'1.1 Allgemein'!$I$22+1)),1,MIN(MAX($F60-('2.1 Kraftwerk allgemein'!$F$16-'1.1 Allgemein'!$I$22+1),1),COLUMN(CL60)-('2.1 Kraftwerk allgemein'!$F$16-'1.1 Allgemein'!$I$22+1)))))/$F60,
SUM(OFFSET('2.5 CAPEX'!CZ63,0,-MIN($F60-1,COLUMN(CL60)-1),1,MIN($F60,COLUMN(CL60))))/$F60)))))))</f>
        <v>0</v>
      </c>
      <c r="CV60" s="199">
        <f ca="1">IF('2.1 Kraftwerk allgemein'!$F$15&lt;'1.1 Allgemein'!$I$22,
IF(OR(ISNUMBER($D60)=FALSE,$F60=""),"",
IF(AND('2.5 CAPEX'!$L63&lt;&gt;"x",'2.5 CAPEX'!$M63&lt;&gt;"x"),0,
IF($F60=0,0,
IF(CV$4&lt;'2.1 Kraftwerk allgemein'!$F$16,0,
IF(CV$4='2.1 Kraftwerk allgemein'!$F$16,'2.5 CAPEX'!$J63/$F60,
IF(CV$4&lt;'2.1 Kraftwerk allgemein'!$F$16+$F60,
('2.5 CAPEX'!$J63+SUM(OFFSET('2.5 CAPEX'!DA63,0,-MIN(MAX($F60-1-('2.1 Kraftwerk allgemein'!$F$16-'2.1 Kraftwerk allgemein'!$F$15+1),0),COLUMN(CM60)-1-('2.1 Kraftwerk allgemein'!$F$16-'2.1 Kraftwerk allgemein'!$F$15+1)),1,MIN(MAX($F60-('2.1 Kraftwerk allgemein'!$F$16-'2.1 Kraftwerk allgemein'!$F$15+1),1),COLUMN(CM60)-('2.1 Kraftwerk allgemein'!$F$16-'2.1 Kraftwerk allgemein'!$F$15+1)))))/$F60,
SUM(OFFSET('2.5 CAPEX'!DA63,0,-MIN($F60-1,COLUMN(CM60)-1),1,MIN($F60,COLUMN(CM60))))/$F60)))))),
IF(OR(ISNUMBER($D60)=FALSE,$F60=""),"",
IF(AND('2.5 CAPEX'!$L63&lt;&gt;"x",'2.5 CAPEX'!$M63&lt;&gt;"x"),0,
IF($F60=0,0,
IF(CV$4&lt;'2.1 Kraftwerk allgemein'!$F$16,0,
IF(CV$4='2.1 Kraftwerk allgemein'!$F$16,'2.5 CAPEX'!$J63/$F60,
IF(CV$4&lt;'2.1 Kraftwerk allgemein'!$F$16+$F60,
('2.5 CAPEX'!$J63+SUM(OFFSET('2.5 CAPEX'!DA63,0,-MIN(MAX($F60-1-('2.1 Kraftwerk allgemein'!$F$16-'1.1 Allgemein'!$I$22+1),0),COLUMN(CM60)-1-('2.1 Kraftwerk allgemein'!$F$16-'1.1 Allgemein'!$I$22+1)),1,MIN(MAX($F60-('2.1 Kraftwerk allgemein'!$F$16-'1.1 Allgemein'!$I$22+1),1),COLUMN(CM60)-('2.1 Kraftwerk allgemein'!$F$16-'1.1 Allgemein'!$I$22+1)))))/$F60,
SUM(OFFSET('2.5 CAPEX'!DA63,0,-MIN($F60-1,COLUMN(CM60)-1),1,MIN($F60,COLUMN(CM60))))/$F60)))))))</f>
        <v>0</v>
      </c>
      <c r="CW60" s="199">
        <f ca="1">IF('2.1 Kraftwerk allgemein'!$F$15&lt;'1.1 Allgemein'!$I$22,
IF(OR(ISNUMBER($D60)=FALSE,$F60=""),"",
IF(AND('2.5 CAPEX'!$L63&lt;&gt;"x",'2.5 CAPEX'!$M63&lt;&gt;"x"),0,
IF($F60=0,0,
IF(CW$4&lt;'2.1 Kraftwerk allgemein'!$F$16,0,
IF(CW$4='2.1 Kraftwerk allgemein'!$F$16,'2.5 CAPEX'!$J63/$F60,
IF(CW$4&lt;'2.1 Kraftwerk allgemein'!$F$16+$F60,
('2.5 CAPEX'!$J63+SUM(OFFSET('2.5 CAPEX'!DB63,0,-MIN(MAX($F60-1-('2.1 Kraftwerk allgemein'!$F$16-'2.1 Kraftwerk allgemein'!$F$15+1),0),COLUMN(CN60)-1-('2.1 Kraftwerk allgemein'!$F$16-'2.1 Kraftwerk allgemein'!$F$15+1)),1,MIN(MAX($F60-('2.1 Kraftwerk allgemein'!$F$16-'2.1 Kraftwerk allgemein'!$F$15+1),1),COLUMN(CN60)-('2.1 Kraftwerk allgemein'!$F$16-'2.1 Kraftwerk allgemein'!$F$15+1)))))/$F60,
SUM(OFFSET('2.5 CAPEX'!DB63,0,-MIN($F60-1,COLUMN(CN60)-1),1,MIN($F60,COLUMN(CN60))))/$F60)))))),
IF(OR(ISNUMBER($D60)=FALSE,$F60=""),"",
IF(AND('2.5 CAPEX'!$L63&lt;&gt;"x",'2.5 CAPEX'!$M63&lt;&gt;"x"),0,
IF($F60=0,0,
IF(CW$4&lt;'2.1 Kraftwerk allgemein'!$F$16,0,
IF(CW$4='2.1 Kraftwerk allgemein'!$F$16,'2.5 CAPEX'!$J63/$F60,
IF(CW$4&lt;'2.1 Kraftwerk allgemein'!$F$16+$F60,
('2.5 CAPEX'!$J63+SUM(OFFSET('2.5 CAPEX'!DB63,0,-MIN(MAX($F60-1-('2.1 Kraftwerk allgemein'!$F$16-'1.1 Allgemein'!$I$22+1),0),COLUMN(CN60)-1-('2.1 Kraftwerk allgemein'!$F$16-'1.1 Allgemein'!$I$22+1)),1,MIN(MAX($F60-('2.1 Kraftwerk allgemein'!$F$16-'1.1 Allgemein'!$I$22+1),1),COLUMN(CN60)-('2.1 Kraftwerk allgemein'!$F$16-'1.1 Allgemein'!$I$22+1)))))/$F60,
SUM(OFFSET('2.5 CAPEX'!DB63,0,-MIN($F60-1,COLUMN(CN60)-1),1,MIN($F60,COLUMN(CN60))))/$F60)))))))</f>
        <v>0</v>
      </c>
      <c r="CX60" s="199">
        <f ca="1">IF('2.1 Kraftwerk allgemein'!$F$15&lt;'1.1 Allgemein'!$I$22,
IF(OR(ISNUMBER($D60)=FALSE,$F60=""),"",
IF(AND('2.5 CAPEX'!$L63&lt;&gt;"x",'2.5 CAPEX'!$M63&lt;&gt;"x"),0,
IF($F60=0,0,
IF(CX$4&lt;'2.1 Kraftwerk allgemein'!$F$16,0,
IF(CX$4='2.1 Kraftwerk allgemein'!$F$16,'2.5 CAPEX'!$J63/$F60,
IF(CX$4&lt;'2.1 Kraftwerk allgemein'!$F$16+$F60,
('2.5 CAPEX'!$J63+SUM(OFFSET('2.5 CAPEX'!DC63,0,-MIN(MAX($F60-1-('2.1 Kraftwerk allgemein'!$F$16-'2.1 Kraftwerk allgemein'!$F$15+1),0),COLUMN(CO60)-1-('2.1 Kraftwerk allgemein'!$F$16-'2.1 Kraftwerk allgemein'!$F$15+1)),1,MIN(MAX($F60-('2.1 Kraftwerk allgemein'!$F$16-'2.1 Kraftwerk allgemein'!$F$15+1),1),COLUMN(CO60)-('2.1 Kraftwerk allgemein'!$F$16-'2.1 Kraftwerk allgemein'!$F$15+1)))))/$F60,
SUM(OFFSET('2.5 CAPEX'!DC63,0,-MIN($F60-1,COLUMN(CO60)-1),1,MIN($F60,COLUMN(CO60))))/$F60)))))),
IF(OR(ISNUMBER($D60)=FALSE,$F60=""),"",
IF(AND('2.5 CAPEX'!$L63&lt;&gt;"x",'2.5 CAPEX'!$M63&lt;&gt;"x"),0,
IF($F60=0,0,
IF(CX$4&lt;'2.1 Kraftwerk allgemein'!$F$16,0,
IF(CX$4='2.1 Kraftwerk allgemein'!$F$16,'2.5 CAPEX'!$J63/$F60,
IF(CX$4&lt;'2.1 Kraftwerk allgemein'!$F$16+$F60,
('2.5 CAPEX'!$J63+SUM(OFFSET('2.5 CAPEX'!DC63,0,-MIN(MAX($F60-1-('2.1 Kraftwerk allgemein'!$F$16-'1.1 Allgemein'!$I$22+1),0),COLUMN(CO60)-1-('2.1 Kraftwerk allgemein'!$F$16-'1.1 Allgemein'!$I$22+1)),1,MIN(MAX($F60-('2.1 Kraftwerk allgemein'!$F$16-'1.1 Allgemein'!$I$22+1),1),COLUMN(CO60)-('2.1 Kraftwerk allgemein'!$F$16-'1.1 Allgemein'!$I$22+1)))))/$F60,
SUM(OFFSET('2.5 CAPEX'!DC63,0,-MIN($F60-1,COLUMN(CO60)-1),1,MIN($F60,COLUMN(CO60))))/$F60)))))))</f>
        <v>0</v>
      </c>
      <c r="CY60" s="199">
        <f ca="1">IF('2.1 Kraftwerk allgemein'!$F$15&lt;'1.1 Allgemein'!$I$22,
IF(OR(ISNUMBER($D60)=FALSE,$F60=""),"",
IF(AND('2.5 CAPEX'!$L63&lt;&gt;"x",'2.5 CAPEX'!$M63&lt;&gt;"x"),0,
IF($F60=0,0,
IF(CY$4&lt;'2.1 Kraftwerk allgemein'!$F$16,0,
IF(CY$4='2.1 Kraftwerk allgemein'!$F$16,'2.5 CAPEX'!$J63/$F60,
IF(CY$4&lt;'2.1 Kraftwerk allgemein'!$F$16+$F60,
('2.5 CAPEX'!$J63+SUM(OFFSET('2.5 CAPEX'!DD63,0,-MIN(MAX($F60-1-('2.1 Kraftwerk allgemein'!$F$16-'2.1 Kraftwerk allgemein'!$F$15+1),0),COLUMN(CP60)-1-('2.1 Kraftwerk allgemein'!$F$16-'2.1 Kraftwerk allgemein'!$F$15+1)),1,MIN(MAX($F60-('2.1 Kraftwerk allgemein'!$F$16-'2.1 Kraftwerk allgemein'!$F$15+1),1),COLUMN(CP60)-('2.1 Kraftwerk allgemein'!$F$16-'2.1 Kraftwerk allgemein'!$F$15+1)))))/$F60,
SUM(OFFSET('2.5 CAPEX'!DD63,0,-MIN($F60-1,COLUMN(CP60)-1),1,MIN($F60,COLUMN(CP60))))/$F60)))))),
IF(OR(ISNUMBER($D60)=FALSE,$F60=""),"",
IF(AND('2.5 CAPEX'!$L63&lt;&gt;"x",'2.5 CAPEX'!$M63&lt;&gt;"x"),0,
IF($F60=0,0,
IF(CY$4&lt;'2.1 Kraftwerk allgemein'!$F$16,0,
IF(CY$4='2.1 Kraftwerk allgemein'!$F$16,'2.5 CAPEX'!$J63/$F60,
IF(CY$4&lt;'2.1 Kraftwerk allgemein'!$F$16+$F60,
('2.5 CAPEX'!$J63+SUM(OFFSET('2.5 CAPEX'!DD63,0,-MIN(MAX($F60-1-('2.1 Kraftwerk allgemein'!$F$16-'1.1 Allgemein'!$I$22+1),0),COLUMN(CP60)-1-('2.1 Kraftwerk allgemein'!$F$16-'1.1 Allgemein'!$I$22+1)),1,MIN(MAX($F60-('2.1 Kraftwerk allgemein'!$F$16-'1.1 Allgemein'!$I$22+1),1),COLUMN(CP60)-('2.1 Kraftwerk allgemein'!$F$16-'1.1 Allgemein'!$I$22+1)))))/$F60,
SUM(OFFSET('2.5 CAPEX'!DD63,0,-MIN($F60-1,COLUMN(CP60)-1),1,MIN($F60,COLUMN(CP60))))/$F60)))))))</f>
        <v>0</v>
      </c>
      <c r="CZ60" s="199">
        <f ca="1">IF('2.1 Kraftwerk allgemein'!$F$15&lt;'1.1 Allgemein'!$I$22,
IF(OR(ISNUMBER($D60)=FALSE,$F60=""),"",
IF(AND('2.5 CAPEX'!$L63&lt;&gt;"x",'2.5 CAPEX'!$M63&lt;&gt;"x"),0,
IF($F60=0,0,
IF(CZ$4&lt;'2.1 Kraftwerk allgemein'!$F$16,0,
IF(CZ$4='2.1 Kraftwerk allgemein'!$F$16,'2.5 CAPEX'!$J63/$F60,
IF(CZ$4&lt;'2.1 Kraftwerk allgemein'!$F$16+$F60,
('2.5 CAPEX'!$J63+SUM(OFFSET('2.5 CAPEX'!DE63,0,-MIN(MAX($F60-1-('2.1 Kraftwerk allgemein'!$F$16-'2.1 Kraftwerk allgemein'!$F$15+1),0),COLUMN(CQ60)-1-('2.1 Kraftwerk allgemein'!$F$16-'2.1 Kraftwerk allgemein'!$F$15+1)),1,MIN(MAX($F60-('2.1 Kraftwerk allgemein'!$F$16-'2.1 Kraftwerk allgemein'!$F$15+1),1),COLUMN(CQ60)-('2.1 Kraftwerk allgemein'!$F$16-'2.1 Kraftwerk allgemein'!$F$15+1)))))/$F60,
SUM(OFFSET('2.5 CAPEX'!DE63,0,-MIN($F60-1,COLUMN(CQ60)-1),1,MIN($F60,COLUMN(CQ60))))/$F60)))))),
IF(OR(ISNUMBER($D60)=FALSE,$F60=""),"",
IF(AND('2.5 CAPEX'!$L63&lt;&gt;"x",'2.5 CAPEX'!$M63&lt;&gt;"x"),0,
IF($F60=0,0,
IF(CZ$4&lt;'2.1 Kraftwerk allgemein'!$F$16,0,
IF(CZ$4='2.1 Kraftwerk allgemein'!$F$16,'2.5 CAPEX'!$J63/$F60,
IF(CZ$4&lt;'2.1 Kraftwerk allgemein'!$F$16+$F60,
('2.5 CAPEX'!$J63+SUM(OFFSET('2.5 CAPEX'!DE63,0,-MIN(MAX($F60-1-('2.1 Kraftwerk allgemein'!$F$16-'1.1 Allgemein'!$I$22+1),0),COLUMN(CQ60)-1-('2.1 Kraftwerk allgemein'!$F$16-'1.1 Allgemein'!$I$22+1)),1,MIN(MAX($F60-('2.1 Kraftwerk allgemein'!$F$16-'1.1 Allgemein'!$I$22+1),1),COLUMN(CQ60)-('2.1 Kraftwerk allgemein'!$F$16-'1.1 Allgemein'!$I$22+1)))))/$F60,
SUM(OFFSET('2.5 CAPEX'!DE63,0,-MIN($F60-1,COLUMN(CQ60)-1),1,MIN($F60,COLUMN(CQ60))))/$F60)))))))</f>
        <v>0</v>
      </c>
      <c r="DA60" s="199">
        <f ca="1">IF('2.1 Kraftwerk allgemein'!$F$15&lt;'1.1 Allgemein'!$I$22,
IF(OR(ISNUMBER($D60)=FALSE,$F60=""),"",
IF(AND('2.5 CAPEX'!$L63&lt;&gt;"x",'2.5 CAPEX'!$M63&lt;&gt;"x"),0,
IF($F60=0,0,
IF(DA$4&lt;'2.1 Kraftwerk allgemein'!$F$16,0,
IF(DA$4='2.1 Kraftwerk allgemein'!$F$16,'2.5 CAPEX'!$J63/$F60,
IF(DA$4&lt;'2.1 Kraftwerk allgemein'!$F$16+$F60,
('2.5 CAPEX'!$J63+SUM(OFFSET('2.5 CAPEX'!DF63,0,-MIN(MAX($F60-1-('2.1 Kraftwerk allgemein'!$F$16-'2.1 Kraftwerk allgemein'!$F$15+1),0),COLUMN(CR60)-1-('2.1 Kraftwerk allgemein'!$F$16-'2.1 Kraftwerk allgemein'!$F$15+1)),1,MIN(MAX($F60-('2.1 Kraftwerk allgemein'!$F$16-'2.1 Kraftwerk allgemein'!$F$15+1),1),COLUMN(CR60)-('2.1 Kraftwerk allgemein'!$F$16-'2.1 Kraftwerk allgemein'!$F$15+1)))))/$F60,
SUM(OFFSET('2.5 CAPEX'!DF63,0,-MIN($F60-1,COLUMN(CR60)-1),1,MIN($F60,COLUMN(CR60))))/$F60)))))),
IF(OR(ISNUMBER($D60)=FALSE,$F60=""),"",
IF(AND('2.5 CAPEX'!$L63&lt;&gt;"x",'2.5 CAPEX'!$M63&lt;&gt;"x"),0,
IF($F60=0,0,
IF(DA$4&lt;'2.1 Kraftwerk allgemein'!$F$16,0,
IF(DA$4='2.1 Kraftwerk allgemein'!$F$16,'2.5 CAPEX'!$J63/$F60,
IF(DA$4&lt;'2.1 Kraftwerk allgemein'!$F$16+$F60,
('2.5 CAPEX'!$J63+SUM(OFFSET('2.5 CAPEX'!DF63,0,-MIN(MAX($F60-1-('2.1 Kraftwerk allgemein'!$F$16-'1.1 Allgemein'!$I$22+1),0),COLUMN(CR60)-1-('2.1 Kraftwerk allgemein'!$F$16-'1.1 Allgemein'!$I$22+1)),1,MIN(MAX($F60-('2.1 Kraftwerk allgemein'!$F$16-'1.1 Allgemein'!$I$22+1),1),COLUMN(CR60)-('2.1 Kraftwerk allgemein'!$F$16-'1.1 Allgemein'!$I$22+1)))))/$F60,
SUM(OFFSET('2.5 CAPEX'!DF63,0,-MIN($F60-1,COLUMN(CR60)-1),1,MIN($F60,COLUMN(CR60))))/$F60)))))))</f>
        <v>0</v>
      </c>
      <c r="DB60" s="199">
        <f ca="1">IF('2.1 Kraftwerk allgemein'!$F$15&lt;'1.1 Allgemein'!$I$22,
IF(OR(ISNUMBER($D60)=FALSE,$F60=""),"",
IF(AND('2.5 CAPEX'!$L63&lt;&gt;"x",'2.5 CAPEX'!$M63&lt;&gt;"x"),0,
IF($F60=0,0,
IF(DB$4&lt;'2.1 Kraftwerk allgemein'!$F$16,0,
IF(DB$4='2.1 Kraftwerk allgemein'!$F$16,'2.5 CAPEX'!$J63/$F60,
IF(DB$4&lt;'2.1 Kraftwerk allgemein'!$F$16+$F60,
('2.5 CAPEX'!$J63+SUM(OFFSET('2.5 CAPEX'!DG63,0,-MIN(MAX($F60-1-('2.1 Kraftwerk allgemein'!$F$16-'2.1 Kraftwerk allgemein'!$F$15+1),0),COLUMN(CS60)-1-('2.1 Kraftwerk allgemein'!$F$16-'2.1 Kraftwerk allgemein'!$F$15+1)),1,MIN(MAX($F60-('2.1 Kraftwerk allgemein'!$F$16-'2.1 Kraftwerk allgemein'!$F$15+1),1),COLUMN(CS60)-('2.1 Kraftwerk allgemein'!$F$16-'2.1 Kraftwerk allgemein'!$F$15+1)))))/$F60,
SUM(OFFSET('2.5 CAPEX'!DG63,0,-MIN($F60-1,COLUMN(CS60)-1),1,MIN($F60,COLUMN(CS60))))/$F60)))))),
IF(OR(ISNUMBER($D60)=FALSE,$F60=""),"",
IF(AND('2.5 CAPEX'!$L63&lt;&gt;"x",'2.5 CAPEX'!$M63&lt;&gt;"x"),0,
IF($F60=0,0,
IF(DB$4&lt;'2.1 Kraftwerk allgemein'!$F$16,0,
IF(DB$4='2.1 Kraftwerk allgemein'!$F$16,'2.5 CAPEX'!$J63/$F60,
IF(DB$4&lt;'2.1 Kraftwerk allgemein'!$F$16+$F60,
('2.5 CAPEX'!$J63+SUM(OFFSET('2.5 CAPEX'!DG63,0,-MIN(MAX($F60-1-('2.1 Kraftwerk allgemein'!$F$16-'1.1 Allgemein'!$I$22+1),0),COLUMN(CS60)-1-('2.1 Kraftwerk allgemein'!$F$16-'1.1 Allgemein'!$I$22+1)),1,MIN(MAX($F60-('2.1 Kraftwerk allgemein'!$F$16-'1.1 Allgemein'!$I$22+1),1),COLUMN(CS60)-('2.1 Kraftwerk allgemein'!$F$16-'1.1 Allgemein'!$I$22+1)))))/$F60,
SUM(OFFSET('2.5 CAPEX'!DG63,0,-MIN($F60-1,COLUMN(CS60)-1),1,MIN($F60,COLUMN(CS60))))/$F60)))))))</f>
        <v>0</v>
      </c>
      <c r="DC60" s="199">
        <f ca="1">IF('2.1 Kraftwerk allgemein'!$F$15&lt;'1.1 Allgemein'!$I$22,
IF(OR(ISNUMBER($D60)=FALSE,$F60=""),"",
IF(AND('2.5 CAPEX'!$L63&lt;&gt;"x",'2.5 CAPEX'!$M63&lt;&gt;"x"),0,
IF($F60=0,0,
IF(DC$4&lt;'2.1 Kraftwerk allgemein'!$F$16,0,
IF(DC$4='2.1 Kraftwerk allgemein'!$F$16,'2.5 CAPEX'!$J63/$F60,
IF(DC$4&lt;'2.1 Kraftwerk allgemein'!$F$16+$F60,
('2.5 CAPEX'!$J63+SUM(OFFSET('2.5 CAPEX'!DH63,0,-MIN(MAX($F60-1-('2.1 Kraftwerk allgemein'!$F$16-'2.1 Kraftwerk allgemein'!$F$15+1),0),COLUMN(CT60)-1-('2.1 Kraftwerk allgemein'!$F$16-'2.1 Kraftwerk allgemein'!$F$15+1)),1,MIN(MAX($F60-('2.1 Kraftwerk allgemein'!$F$16-'2.1 Kraftwerk allgemein'!$F$15+1),1),COLUMN(CT60)-('2.1 Kraftwerk allgemein'!$F$16-'2.1 Kraftwerk allgemein'!$F$15+1)))))/$F60,
SUM(OFFSET('2.5 CAPEX'!DH63,0,-MIN($F60-1,COLUMN(CT60)-1),1,MIN($F60,COLUMN(CT60))))/$F60)))))),
IF(OR(ISNUMBER($D60)=FALSE,$F60=""),"",
IF(AND('2.5 CAPEX'!$L63&lt;&gt;"x",'2.5 CAPEX'!$M63&lt;&gt;"x"),0,
IF($F60=0,0,
IF(DC$4&lt;'2.1 Kraftwerk allgemein'!$F$16,0,
IF(DC$4='2.1 Kraftwerk allgemein'!$F$16,'2.5 CAPEX'!$J63/$F60,
IF(DC$4&lt;'2.1 Kraftwerk allgemein'!$F$16+$F60,
('2.5 CAPEX'!$J63+SUM(OFFSET('2.5 CAPEX'!DH63,0,-MIN(MAX($F60-1-('2.1 Kraftwerk allgemein'!$F$16-'1.1 Allgemein'!$I$22+1),0),COLUMN(CT60)-1-('2.1 Kraftwerk allgemein'!$F$16-'1.1 Allgemein'!$I$22+1)),1,MIN(MAX($F60-('2.1 Kraftwerk allgemein'!$F$16-'1.1 Allgemein'!$I$22+1),1),COLUMN(CT60)-('2.1 Kraftwerk allgemein'!$F$16-'1.1 Allgemein'!$I$22+1)))))/$F60,
SUM(OFFSET('2.5 CAPEX'!DH63,0,-MIN($F60-1,COLUMN(CT60)-1),1,MIN($F60,COLUMN(CT60))))/$F60)))))))</f>
        <v>0</v>
      </c>
      <c r="DD60" s="199">
        <f ca="1">IF('2.1 Kraftwerk allgemein'!$F$15&lt;'1.1 Allgemein'!$I$22,
IF(OR(ISNUMBER($D60)=FALSE,$F60=""),"",
IF(AND('2.5 CAPEX'!$L63&lt;&gt;"x",'2.5 CAPEX'!$M63&lt;&gt;"x"),0,
IF($F60=0,0,
IF(DD$4&lt;'2.1 Kraftwerk allgemein'!$F$16,0,
IF(DD$4='2.1 Kraftwerk allgemein'!$F$16,'2.5 CAPEX'!$J63/$F60,
IF(DD$4&lt;'2.1 Kraftwerk allgemein'!$F$16+$F60,
('2.5 CAPEX'!$J63+SUM(OFFSET('2.5 CAPEX'!DI63,0,-MIN(MAX($F60-1-('2.1 Kraftwerk allgemein'!$F$16-'2.1 Kraftwerk allgemein'!$F$15+1),0),COLUMN(CU60)-1-('2.1 Kraftwerk allgemein'!$F$16-'2.1 Kraftwerk allgemein'!$F$15+1)),1,MIN(MAX($F60-('2.1 Kraftwerk allgemein'!$F$16-'2.1 Kraftwerk allgemein'!$F$15+1),1),COLUMN(CU60)-('2.1 Kraftwerk allgemein'!$F$16-'2.1 Kraftwerk allgemein'!$F$15+1)))))/$F60,
SUM(OFFSET('2.5 CAPEX'!DI63,0,-MIN($F60-1,COLUMN(CU60)-1),1,MIN($F60,COLUMN(CU60))))/$F60)))))),
IF(OR(ISNUMBER($D60)=FALSE,$F60=""),"",
IF(AND('2.5 CAPEX'!$L63&lt;&gt;"x",'2.5 CAPEX'!$M63&lt;&gt;"x"),0,
IF($F60=0,0,
IF(DD$4&lt;'2.1 Kraftwerk allgemein'!$F$16,0,
IF(DD$4='2.1 Kraftwerk allgemein'!$F$16,'2.5 CAPEX'!$J63/$F60,
IF(DD$4&lt;'2.1 Kraftwerk allgemein'!$F$16+$F60,
('2.5 CAPEX'!$J63+SUM(OFFSET('2.5 CAPEX'!DI63,0,-MIN(MAX($F60-1-('2.1 Kraftwerk allgemein'!$F$16-'1.1 Allgemein'!$I$22+1),0),COLUMN(CU60)-1-('2.1 Kraftwerk allgemein'!$F$16-'1.1 Allgemein'!$I$22+1)),1,MIN(MAX($F60-('2.1 Kraftwerk allgemein'!$F$16-'1.1 Allgemein'!$I$22+1),1),COLUMN(CU60)-('2.1 Kraftwerk allgemein'!$F$16-'1.1 Allgemein'!$I$22+1)))))/$F60,
SUM(OFFSET('2.5 CAPEX'!DI63,0,-MIN($F60-1,COLUMN(CU60)-1),1,MIN($F60,COLUMN(CU60))))/$F60)))))))</f>
        <v>0</v>
      </c>
      <c r="DE60" s="199">
        <f ca="1">IF('2.1 Kraftwerk allgemein'!$F$15&lt;'1.1 Allgemein'!$I$22,
IF(OR(ISNUMBER($D60)=FALSE,$F60=""),"",
IF(AND('2.5 CAPEX'!$L63&lt;&gt;"x",'2.5 CAPEX'!$M63&lt;&gt;"x"),0,
IF($F60=0,0,
IF(DE$4&lt;'2.1 Kraftwerk allgemein'!$F$16,0,
IF(DE$4='2.1 Kraftwerk allgemein'!$F$16,'2.5 CAPEX'!$J63/$F60,
IF(DE$4&lt;'2.1 Kraftwerk allgemein'!$F$16+$F60,
('2.5 CAPEX'!$J63+SUM(OFFSET('2.5 CAPEX'!DJ63,0,-MIN(MAX($F60-1-('2.1 Kraftwerk allgemein'!$F$16-'2.1 Kraftwerk allgemein'!$F$15+1),0),COLUMN(CV60)-1-('2.1 Kraftwerk allgemein'!$F$16-'2.1 Kraftwerk allgemein'!$F$15+1)),1,MIN(MAX($F60-('2.1 Kraftwerk allgemein'!$F$16-'2.1 Kraftwerk allgemein'!$F$15+1),1),COLUMN(CV60)-('2.1 Kraftwerk allgemein'!$F$16-'2.1 Kraftwerk allgemein'!$F$15+1)))))/$F60,
SUM(OFFSET('2.5 CAPEX'!DJ63,0,-MIN($F60-1,COLUMN(CV60)-1),1,MIN($F60,COLUMN(CV60))))/$F60)))))),
IF(OR(ISNUMBER($D60)=FALSE,$F60=""),"",
IF(AND('2.5 CAPEX'!$L63&lt;&gt;"x",'2.5 CAPEX'!$M63&lt;&gt;"x"),0,
IF($F60=0,0,
IF(DE$4&lt;'2.1 Kraftwerk allgemein'!$F$16,0,
IF(DE$4='2.1 Kraftwerk allgemein'!$F$16,'2.5 CAPEX'!$J63/$F60,
IF(DE$4&lt;'2.1 Kraftwerk allgemein'!$F$16+$F60,
('2.5 CAPEX'!$J63+SUM(OFFSET('2.5 CAPEX'!DJ63,0,-MIN(MAX($F60-1-('2.1 Kraftwerk allgemein'!$F$16-'1.1 Allgemein'!$I$22+1),0),COLUMN(CV60)-1-('2.1 Kraftwerk allgemein'!$F$16-'1.1 Allgemein'!$I$22+1)),1,MIN(MAX($F60-('2.1 Kraftwerk allgemein'!$F$16-'1.1 Allgemein'!$I$22+1),1),COLUMN(CV60)-('2.1 Kraftwerk allgemein'!$F$16-'1.1 Allgemein'!$I$22+1)))))/$F60,
SUM(OFFSET('2.5 CAPEX'!DJ63,0,-MIN($F60-1,COLUMN(CV60)-1),1,MIN($F60,COLUMN(CV60))))/$F60)))))))</f>
        <v>0</v>
      </c>
      <c r="DF60" s="199">
        <f ca="1">IF('2.1 Kraftwerk allgemein'!$F$15&lt;'1.1 Allgemein'!$I$22,
IF(OR(ISNUMBER($D60)=FALSE,$F60=""),"",
IF(AND('2.5 CAPEX'!$L63&lt;&gt;"x",'2.5 CAPEX'!$M63&lt;&gt;"x"),0,
IF($F60=0,0,
IF(DF$4&lt;'2.1 Kraftwerk allgemein'!$F$16,0,
IF(DF$4='2.1 Kraftwerk allgemein'!$F$16,'2.5 CAPEX'!$J63/$F60,
IF(DF$4&lt;'2.1 Kraftwerk allgemein'!$F$16+$F60,
('2.5 CAPEX'!$J63+SUM(OFFSET('2.5 CAPEX'!DK63,0,-MIN(MAX($F60-1-('2.1 Kraftwerk allgemein'!$F$16-'2.1 Kraftwerk allgemein'!$F$15+1),0),COLUMN(CW60)-1-('2.1 Kraftwerk allgemein'!$F$16-'2.1 Kraftwerk allgemein'!$F$15+1)),1,MIN(MAX($F60-('2.1 Kraftwerk allgemein'!$F$16-'2.1 Kraftwerk allgemein'!$F$15+1),1),COLUMN(CW60)-('2.1 Kraftwerk allgemein'!$F$16-'2.1 Kraftwerk allgemein'!$F$15+1)))))/$F60,
SUM(OFFSET('2.5 CAPEX'!DK63,0,-MIN($F60-1,COLUMN(CW60)-1),1,MIN($F60,COLUMN(CW60))))/$F60)))))),
IF(OR(ISNUMBER($D60)=FALSE,$F60=""),"",
IF(AND('2.5 CAPEX'!$L63&lt;&gt;"x",'2.5 CAPEX'!$M63&lt;&gt;"x"),0,
IF($F60=0,0,
IF(DF$4&lt;'2.1 Kraftwerk allgemein'!$F$16,0,
IF(DF$4='2.1 Kraftwerk allgemein'!$F$16,'2.5 CAPEX'!$J63/$F60,
IF(DF$4&lt;'2.1 Kraftwerk allgemein'!$F$16+$F60,
('2.5 CAPEX'!$J63+SUM(OFFSET('2.5 CAPEX'!DK63,0,-MIN(MAX($F60-1-('2.1 Kraftwerk allgemein'!$F$16-'1.1 Allgemein'!$I$22+1),0),COLUMN(CW60)-1-('2.1 Kraftwerk allgemein'!$F$16-'1.1 Allgemein'!$I$22+1)),1,MIN(MAX($F60-('2.1 Kraftwerk allgemein'!$F$16-'1.1 Allgemein'!$I$22+1),1),COLUMN(CW60)-('2.1 Kraftwerk allgemein'!$F$16-'1.1 Allgemein'!$I$22+1)))))/$F60,
SUM(OFFSET('2.5 CAPEX'!DK63,0,-MIN($F60-1,COLUMN(CW60)-1),1,MIN($F60,COLUMN(CW60))))/$F60)))))))</f>
        <v>0</v>
      </c>
    </row>
    <row r="61" spans="1:110" s="200" customFormat="1" ht="14" x14ac:dyDescent="0.3">
      <c r="A61" s="104"/>
      <c r="B61" s="104"/>
      <c r="C61" s="154"/>
      <c r="D61" s="191">
        <f>IF('2.5 CAPEX'!D64&lt;&gt;"",'2.5 CAPEX'!D64,"")</f>
        <v>505</v>
      </c>
      <c r="E61" s="191" t="str">
        <f>IF('2.5 CAPEX'!E64&lt;&gt;"",'2.5 CAPEX'!E64,"")</f>
        <v>Seilbahntechnik</v>
      </c>
      <c r="F61" s="196">
        <f>IF('2.5 CAPEX'!F64&lt;&gt;"",'2.5 CAPEX'!F64,"")</f>
        <v>20</v>
      </c>
      <c r="G61" s="197">
        <f ca="1">IF(ISNUMBER(D61)=FALSE,"",INDEX('2.5 CAPEX'!$H:$H,MATCH('3.1 Abschreibung'!$D61,'2.5 CAPEX'!$D:$D,0))+INDEX('2.5 CAPEX'!$J:$J,MATCH('3.1 Abschreibung'!$D61,'2.5 CAPEX'!$D:$D,0)))</f>
        <v>0</v>
      </c>
      <c r="H61" s="197"/>
      <c r="I61" s="198">
        <v>0</v>
      </c>
      <c r="J61" s="199">
        <f ca="1">IF('2.1 Kraftwerk allgemein'!$F$15&lt;'1.1 Allgemein'!$I$22,
IF(OR(ISNUMBER($D61)=FALSE,$F61=""),"",
IF(AND('2.5 CAPEX'!$L64&lt;&gt;"x",'2.5 CAPEX'!$M64&lt;&gt;"x"),0,
IF($F61=0,0,
IF(J$4&lt;'2.1 Kraftwerk allgemein'!$F$16,0,
IF(J$4='2.1 Kraftwerk allgemein'!$F$16,'2.5 CAPEX'!$J64/$F61,
IF(J$4&lt;'2.1 Kraftwerk allgemein'!$F$16+$F61,
('2.5 CAPEX'!$J64+SUM(OFFSET('2.5 CAPEX'!O64,0,-MIN(MAX($F61-1-('2.1 Kraftwerk allgemein'!$F$16-'2.1 Kraftwerk allgemein'!$F$15+1),0),COLUMN(A61)-1-('2.1 Kraftwerk allgemein'!$F$16-'2.1 Kraftwerk allgemein'!$F$15+1)),1,MIN(MAX($F61-('2.1 Kraftwerk allgemein'!$F$16-'2.1 Kraftwerk allgemein'!$F$15+1),1),COLUMN(A61)-('2.1 Kraftwerk allgemein'!$F$16-'2.1 Kraftwerk allgemein'!$F$15+1)))))/$F61,
SUM(OFFSET('2.5 CAPEX'!O64,0,-MIN($F61-1,COLUMN(A61)-1),1,MIN($F61,COLUMN(A61))))/$F61)))))),
IF(OR(ISNUMBER($D61)=FALSE,$F61=""),"",
IF(AND('2.5 CAPEX'!$L64&lt;&gt;"x",'2.5 CAPEX'!$M64&lt;&gt;"x"),0,
IF($F61=0,0,
IF(J$4&lt;'2.1 Kraftwerk allgemein'!$F$16,0,
IF(J$4='2.1 Kraftwerk allgemein'!$F$16,'2.5 CAPEX'!$J64/$F61,
IF(J$4&lt;'2.1 Kraftwerk allgemein'!$F$16+$F61,
('2.5 CAPEX'!$J64+SUM(OFFSET('2.5 CAPEX'!O64,0,-MIN(MAX($F61-1-('2.1 Kraftwerk allgemein'!$F$16-'1.1 Allgemein'!$I$22+1),0),COLUMN(A61)-1-('2.1 Kraftwerk allgemein'!$F$16-'1.1 Allgemein'!$I$22+1)),1,MIN(MAX($F61-('2.1 Kraftwerk allgemein'!$F$16-'1.1 Allgemein'!$I$22+1),1),COLUMN(A61)-('2.1 Kraftwerk allgemein'!$F$16-'1.1 Allgemein'!$I$22+1)))))/$F61,
SUM(OFFSET('2.5 CAPEX'!O64,0,-MIN($F61-1,COLUMN(A61)-1),1,MIN($F61,COLUMN(A61))))/$F61)))))))</f>
        <v>0</v>
      </c>
      <c r="K61" s="199">
        <f ca="1">IF('2.1 Kraftwerk allgemein'!$F$15&lt;'1.1 Allgemein'!$I$22,
IF(OR(ISNUMBER($D61)=FALSE,$F61=""),"",
IF(AND('2.5 CAPEX'!$L64&lt;&gt;"x",'2.5 CAPEX'!$M64&lt;&gt;"x"),0,
IF($F61=0,0,
IF(K$4&lt;'2.1 Kraftwerk allgemein'!$F$16,0,
IF(K$4='2.1 Kraftwerk allgemein'!$F$16,'2.5 CAPEX'!$J64/$F61,
IF(K$4&lt;'2.1 Kraftwerk allgemein'!$F$16+$F61,
('2.5 CAPEX'!$J64+SUM(OFFSET('2.5 CAPEX'!P64,0,-MIN(MAX($F61-1-('2.1 Kraftwerk allgemein'!$F$16-'2.1 Kraftwerk allgemein'!$F$15+1),0),COLUMN(B61)-1-('2.1 Kraftwerk allgemein'!$F$16-'2.1 Kraftwerk allgemein'!$F$15+1)),1,MIN(MAX($F61-('2.1 Kraftwerk allgemein'!$F$16-'2.1 Kraftwerk allgemein'!$F$15+1),1),COLUMN(B61)-('2.1 Kraftwerk allgemein'!$F$16-'2.1 Kraftwerk allgemein'!$F$15+1)))))/$F61,
SUM(OFFSET('2.5 CAPEX'!P64,0,-MIN($F61-1,COLUMN(B61)-1),1,MIN($F61,COLUMN(B61))))/$F61)))))),
IF(OR(ISNUMBER($D61)=FALSE,$F61=""),"",
IF(AND('2.5 CAPEX'!$L64&lt;&gt;"x",'2.5 CAPEX'!$M64&lt;&gt;"x"),0,
IF($F61=0,0,
IF(K$4&lt;'2.1 Kraftwerk allgemein'!$F$16,0,
IF(K$4='2.1 Kraftwerk allgemein'!$F$16,'2.5 CAPEX'!$J64/$F61,
IF(K$4&lt;'2.1 Kraftwerk allgemein'!$F$16+$F61,
('2.5 CAPEX'!$J64+SUM(OFFSET('2.5 CAPEX'!P64,0,-MIN(MAX($F61-1-('2.1 Kraftwerk allgemein'!$F$16-'1.1 Allgemein'!$I$22+1),0),COLUMN(B61)-1-('2.1 Kraftwerk allgemein'!$F$16-'1.1 Allgemein'!$I$22+1)),1,MIN(MAX($F61-('2.1 Kraftwerk allgemein'!$F$16-'1.1 Allgemein'!$I$22+1),1),COLUMN(B61)-('2.1 Kraftwerk allgemein'!$F$16-'1.1 Allgemein'!$I$22+1)))))/$F61,
SUM(OFFSET('2.5 CAPEX'!P64,0,-MIN($F61-1,COLUMN(B61)-1),1,MIN($F61,COLUMN(B61))))/$F61)))))))</f>
        <v>0</v>
      </c>
      <c r="L61" s="199">
        <f ca="1">IF('2.1 Kraftwerk allgemein'!$F$15&lt;'1.1 Allgemein'!$I$22,
IF(OR(ISNUMBER($D61)=FALSE,$F61=""),"",
IF(AND('2.5 CAPEX'!$L64&lt;&gt;"x",'2.5 CAPEX'!$M64&lt;&gt;"x"),0,
IF($F61=0,0,
IF(L$4&lt;'2.1 Kraftwerk allgemein'!$F$16,0,
IF(L$4='2.1 Kraftwerk allgemein'!$F$16,'2.5 CAPEX'!$J64/$F61,
IF(L$4&lt;'2.1 Kraftwerk allgemein'!$F$16+$F61,
('2.5 CAPEX'!$J64+SUM(OFFSET('2.5 CAPEX'!Q64,0,-MIN(MAX($F61-1-('2.1 Kraftwerk allgemein'!$F$16-'2.1 Kraftwerk allgemein'!$F$15+1),0),COLUMN(C61)-1-('2.1 Kraftwerk allgemein'!$F$16-'2.1 Kraftwerk allgemein'!$F$15+1)),1,MIN(MAX($F61-('2.1 Kraftwerk allgemein'!$F$16-'2.1 Kraftwerk allgemein'!$F$15+1),1),COLUMN(C61)-('2.1 Kraftwerk allgemein'!$F$16-'2.1 Kraftwerk allgemein'!$F$15+1)))))/$F61,
SUM(OFFSET('2.5 CAPEX'!Q64,0,-MIN($F61-1,COLUMN(C61)-1),1,MIN($F61,COLUMN(C61))))/$F61)))))),
IF(OR(ISNUMBER($D61)=FALSE,$F61=""),"",
IF(AND('2.5 CAPEX'!$L64&lt;&gt;"x",'2.5 CAPEX'!$M64&lt;&gt;"x"),0,
IF($F61=0,0,
IF(L$4&lt;'2.1 Kraftwerk allgemein'!$F$16,0,
IF(L$4='2.1 Kraftwerk allgemein'!$F$16,'2.5 CAPEX'!$J64/$F61,
IF(L$4&lt;'2.1 Kraftwerk allgemein'!$F$16+$F61,
('2.5 CAPEX'!$J64+SUM(OFFSET('2.5 CAPEX'!Q64,0,-MIN(MAX($F61-1-('2.1 Kraftwerk allgemein'!$F$16-'1.1 Allgemein'!$I$22+1),0),COLUMN(C61)-1-('2.1 Kraftwerk allgemein'!$F$16-'1.1 Allgemein'!$I$22+1)),1,MIN(MAX($F61-('2.1 Kraftwerk allgemein'!$F$16-'1.1 Allgemein'!$I$22+1),1),COLUMN(C61)-('2.1 Kraftwerk allgemein'!$F$16-'1.1 Allgemein'!$I$22+1)))))/$F61,
SUM(OFFSET('2.5 CAPEX'!Q64,0,-MIN($F61-1,COLUMN(C61)-1),1,MIN($F61,COLUMN(C61))))/$F61)))))))</f>
        <v>0</v>
      </c>
      <c r="M61" s="199">
        <f ca="1">IF('2.1 Kraftwerk allgemein'!$F$15&lt;'1.1 Allgemein'!$I$22,
IF(OR(ISNUMBER($D61)=FALSE,$F61=""),"",
IF(AND('2.5 CAPEX'!$L64&lt;&gt;"x",'2.5 CAPEX'!$M64&lt;&gt;"x"),0,
IF($F61=0,0,
IF(M$4&lt;'2.1 Kraftwerk allgemein'!$F$16,0,
IF(M$4='2.1 Kraftwerk allgemein'!$F$16,'2.5 CAPEX'!$J64/$F61,
IF(M$4&lt;'2.1 Kraftwerk allgemein'!$F$16+$F61,
('2.5 CAPEX'!$J64+SUM(OFFSET('2.5 CAPEX'!R64,0,-MIN(MAX($F61-1-('2.1 Kraftwerk allgemein'!$F$16-'2.1 Kraftwerk allgemein'!$F$15+1),0),COLUMN(D61)-1-('2.1 Kraftwerk allgemein'!$F$16-'2.1 Kraftwerk allgemein'!$F$15+1)),1,MIN(MAX($F61-('2.1 Kraftwerk allgemein'!$F$16-'2.1 Kraftwerk allgemein'!$F$15+1),1),COLUMN(D61)-('2.1 Kraftwerk allgemein'!$F$16-'2.1 Kraftwerk allgemein'!$F$15+1)))))/$F61,
SUM(OFFSET('2.5 CAPEX'!R64,0,-MIN($F61-1,COLUMN(D61)-1),1,MIN($F61,COLUMN(D61))))/$F61)))))),
IF(OR(ISNUMBER($D61)=FALSE,$F61=""),"",
IF(AND('2.5 CAPEX'!$L64&lt;&gt;"x",'2.5 CAPEX'!$M64&lt;&gt;"x"),0,
IF($F61=0,0,
IF(M$4&lt;'2.1 Kraftwerk allgemein'!$F$16,0,
IF(M$4='2.1 Kraftwerk allgemein'!$F$16,'2.5 CAPEX'!$J64/$F61,
IF(M$4&lt;'2.1 Kraftwerk allgemein'!$F$16+$F61,
('2.5 CAPEX'!$J64+SUM(OFFSET('2.5 CAPEX'!R64,0,-MIN(MAX($F61-1-('2.1 Kraftwerk allgemein'!$F$16-'1.1 Allgemein'!$I$22+1),0),COLUMN(D61)-1-('2.1 Kraftwerk allgemein'!$F$16-'1.1 Allgemein'!$I$22+1)),1,MIN(MAX($F61-('2.1 Kraftwerk allgemein'!$F$16-'1.1 Allgemein'!$I$22+1),1),COLUMN(D61)-('2.1 Kraftwerk allgemein'!$F$16-'1.1 Allgemein'!$I$22+1)))))/$F61,
SUM(OFFSET('2.5 CAPEX'!R64,0,-MIN($F61-1,COLUMN(D61)-1),1,MIN($F61,COLUMN(D61))))/$F61)))))))</f>
        <v>0</v>
      </c>
      <c r="N61" s="199">
        <f ca="1">IF('2.1 Kraftwerk allgemein'!$F$15&lt;'1.1 Allgemein'!$I$22,
IF(OR(ISNUMBER($D61)=FALSE,$F61=""),"",
IF(AND('2.5 CAPEX'!$L64&lt;&gt;"x",'2.5 CAPEX'!$M64&lt;&gt;"x"),0,
IF($F61=0,0,
IF(N$4&lt;'2.1 Kraftwerk allgemein'!$F$16,0,
IF(N$4='2.1 Kraftwerk allgemein'!$F$16,'2.5 CAPEX'!$J64/$F61,
IF(N$4&lt;'2.1 Kraftwerk allgemein'!$F$16+$F61,
('2.5 CAPEX'!$J64+SUM(OFFSET('2.5 CAPEX'!S64,0,-MIN(MAX($F61-1-('2.1 Kraftwerk allgemein'!$F$16-'2.1 Kraftwerk allgemein'!$F$15+1),0),COLUMN(E61)-1-('2.1 Kraftwerk allgemein'!$F$16-'2.1 Kraftwerk allgemein'!$F$15+1)),1,MIN(MAX($F61-('2.1 Kraftwerk allgemein'!$F$16-'2.1 Kraftwerk allgemein'!$F$15+1),1),COLUMN(E61)-('2.1 Kraftwerk allgemein'!$F$16-'2.1 Kraftwerk allgemein'!$F$15+1)))))/$F61,
SUM(OFFSET('2.5 CAPEX'!S64,0,-MIN($F61-1,COLUMN(E61)-1),1,MIN($F61,COLUMN(E61))))/$F61)))))),
IF(OR(ISNUMBER($D61)=FALSE,$F61=""),"",
IF(AND('2.5 CAPEX'!$L64&lt;&gt;"x",'2.5 CAPEX'!$M64&lt;&gt;"x"),0,
IF($F61=0,0,
IF(N$4&lt;'2.1 Kraftwerk allgemein'!$F$16,0,
IF(N$4='2.1 Kraftwerk allgemein'!$F$16,'2.5 CAPEX'!$J64/$F61,
IF(N$4&lt;'2.1 Kraftwerk allgemein'!$F$16+$F61,
('2.5 CAPEX'!$J64+SUM(OFFSET('2.5 CAPEX'!S64,0,-MIN(MAX($F61-1-('2.1 Kraftwerk allgemein'!$F$16-'1.1 Allgemein'!$I$22+1),0),COLUMN(E61)-1-('2.1 Kraftwerk allgemein'!$F$16-'1.1 Allgemein'!$I$22+1)),1,MIN(MAX($F61-('2.1 Kraftwerk allgemein'!$F$16-'1.1 Allgemein'!$I$22+1),1),COLUMN(E61)-('2.1 Kraftwerk allgemein'!$F$16-'1.1 Allgemein'!$I$22+1)))))/$F61,
SUM(OFFSET('2.5 CAPEX'!S64,0,-MIN($F61-1,COLUMN(E61)-1),1,MIN($F61,COLUMN(E61))))/$F61)))))))</f>
        <v>0</v>
      </c>
      <c r="O61" s="199">
        <f ca="1">IF('2.1 Kraftwerk allgemein'!$F$15&lt;'1.1 Allgemein'!$I$22,
IF(OR(ISNUMBER($D61)=FALSE,$F61=""),"",
IF(AND('2.5 CAPEX'!$L64&lt;&gt;"x",'2.5 CAPEX'!$M64&lt;&gt;"x"),0,
IF($F61=0,0,
IF(O$4&lt;'2.1 Kraftwerk allgemein'!$F$16,0,
IF(O$4='2.1 Kraftwerk allgemein'!$F$16,'2.5 CAPEX'!$J64/$F61,
IF(O$4&lt;'2.1 Kraftwerk allgemein'!$F$16+$F61,
('2.5 CAPEX'!$J64+SUM(OFFSET('2.5 CAPEX'!T64,0,-MIN(MAX($F61-1-('2.1 Kraftwerk allgemein'!$F$16-'2.1 Kraftwerk allgemein'!$F$15+1),0),COLUMN(F61)-1-('2.1 Kraftwerk allgemein'!$F$16-'2.1 Kraftwerk allgemein'!$F$15+1)),1,MIN(MAX($F61-('2.1 Kraftwerk allgemein'!$F$16-'2.1 Kraftwerk allgemein'!$F$15+1),1),COLUMN(F61)-('2.1 Kraftwerk allgemein'!$F$16-'2.1 Kraftwerk allgemein'!$F$15+1)))))/$F61,
SUM(OFFSET('2.5 CAPEX'!T64,0,-MIN($F61-1,COLUMN(F61)-1),1,MIN($F61,COLUMN(F61))))/$F61)))))),
IF(OR(ISNUMBER($D61)=FALSE,$F61=""),"",
IF(AND('2.5 CAPEX'!$L64&lt;&gt;"x",'2.5 CAPEX'!$M64&lt;&gt;"x"),0,
IF($F61=0,0,
IF(O$4&lt;'2.1 Kraftwerk allgemein'!$F$16,0,
IF(O$4='2.1 Kraftwerk allgemein'!$F$16,'2.5 CAPEX'!$J64/$F61,
IF(O$4&lt;'2.1 Kraftwerk allgemein'!$F$16+$F61,
('2.5 CAPEX'!$J64+SUM(OFFSET('2.5 CAPEX'!T64,0,-MIN(MAX($F61-1-('2.1 Kraftwerk allgemein'!$F$16-'1.1 Allgemein'!$I$22+1),0),COLUMN(F61)-1-('2.1 Kraftwerk allgemein'!$F$16-'1.1 Allgemein'!$I$22+1)),1,MIN(MAX($F61-('2.1 Kraftwerk allgemein'!$F$16-'1.1 Allgemein'!$I$22+1),1),COLUMN(F61)-('2.1 Kraftwerk allgemein'!$F$16-'1.1 Allgemein'!$I$22+1)))))/$F61,
SUM(OFFSET('2.5 CAPEX'!T64,0,-MIN($F61-1,COLUMN(F61)-1),1,MIN($F61,COLUMN(F61))))/$F61)))))))</f>
        <v>0</v>
      </c>
      <c r="P61" s="199">
        <f ca="1">IF('2.1 Kraftwerk allgemein'!$F$15&lt;'1.1 Allgemein'!$I$22,
IF(OR(ISNUMBER($D61)=FALSE,$F61=""),"",
IF(AND('2.5 CAPEX'!$L64&lt;&gt;"x",'2.5 CAPEX'!$M64&lt;&gt;"x"),0,
IF($F61=0,0,
IF(P$4&lt;'2.1 Kraftwerk allgemein'!$F$16,0,
IF(P$4='2.1 Kraftwerk allgemein'!$F$16,'2.5 CAPEX'!$J64/$F61,
IF(P$4&lt;'2.1 Kraftwerk allgemein'!$F$16+$F61,
('2.5 CAPEX'!$J64+SUM(OFFSET('2.5 CAPEX'!U64,0,-MIN(MAX($F61-1-('2.1 Kraftwerk allgemein'!$F$16-'2.1 Kraftwerk allgemein'!$F$15+1),0),COLUMN(G61)-1-('2.1 Kraftwerk allgemein'!$F$16-'2.1 Kraftwerk allgemein'!$F$15+1)),1,MIN(MAX($F61-('2.1 Kraftwerk allgemein'!$F$16-'2.1 Kraftwerk allgemein'!$F$15+1),1),COLUMN(G61)-('2.1 Kraftwerk allgemein'!$F$16-'2.1 Kraftwerk allgemein'!$F$15+1)))))/$F61,
SUM(OFFSET('2.5 CAPEX'!U64,0,-MIN($F61-1,COLUMN(G61)-1),1,MIN($F61,COLUMN(G61))))/$F61)))))),
IF(OR(ISNUMBER($D61)=FALSE,$F61=""),"",
IF(AND('2.5 CAPEX'!$L64&lt;&gt;"x",'2.5 CAPEX'!$M64&lt;&gt;"x"),0,
IF($F61=0,0,
IF(P$4&lt;'2.1 Kraftwerk allgemein'!$F$16,0,
IF(P$4='2.1 Kraftwerk allgemein'!$F$16,'2.5 CAPEX'!$J64/$F61,
IF(P$4&lt;'2.1 Kraftwerk allgemein'!$F$16+$F61,
('2.5 CAPEX'!$J64+SUM(OFFSET('2.5 CAPEX'!U64,0,-MIN(MAX($F61-1-('2.1 Kraftwerk allgemein'!$F$16-'1.1 Allgemein'!$I$22+1),0),COLUMN(G61)-1-('2.1 Kraftwerk allgemein'!$F$16-'1.1 Allgemein'!$I$22+1)),1,MIN(MAX($F61-('2.1 Kraftwerk allgemein'!$F$16-'1.1 Allgemein'!$I$22+1),1),COLUMN(G61)-('2.1 Kraftwerk allgemein'!$F$16-'1.1 Allgemein'!$I$22+1)))))/$F61,
SUM(OFFSET('2.5 CAPEX'!U64,0,-MIN($F61-1,COLUMN(G61)-1),1,MIN($F61,COLUMN(G61))))/$F61)))))))</f>
        <v>0</v>
      </c>
      <c r="Q61" s="199">
        <f ca="1">IF('2.1 Kraftwerk allgemein'!$F$15&lt;'1.1 Allgemein'!$I$22,
IF(OR(ISNUMBER($D61)=FALSE,$F61=""),"",
IF(AND('2.5 CAPEX'!$L64&lt;&gt;"x",'2.5 CAPEX'!$M64&lt;&gt;"x"),0,
IF($F61=0,0,
IF(Q$4&lt;'2.1 Kraftwerk allgemein'!$F$16,0,
IF(Q$4='2.1 Kraftwerk allgemein'!$F$16,'2.5 CAPEX'!$J64/$F61,
IF(Q$4&lt;'2.1 Kraftwerk allgemein'!$F$16+$F61,
('2.5 CAPEX'!$J64+SUM(OFFSET('2.5 CAPEX'!V64,0,-MIN(MAX($F61-1-('2.1 Kraftwerk allgemein'!$F$16-'2.1 Kraftwerk allgemein'!$F$15+1),0),COLUMN(H61)-1-('2.1 Kraftwerk allgemein'!$F$16-'2.1 Kraftwerk allgemein'!$F$15+1)),1,MIN(MAX($F61-('2.1 Kraftwerk allgemein'!$F$16-'2.1 Kraftwerk allgemein'!$F$15+1),1),COLUMN(H61)-('2.1 Kraftwerk allgemein'!$F$16-'2.1 Kraftwerk allgemein'!$F$15+1)))))/$F61,
SUM(OFFSET('2.5 CAPEX'!V64,0,-MIN($F61-1,COLUMN(H61)-1),1,MIN($F61,COLUMN(H61))))/$F61)))))),
IF(OR(ISNUMBER($D61)=FALSE,$F61=""),"",
IF(AND('2.5 CAPEX'!$L64&lt;&gt;"x",'2.5 CAPEX'!$M64&lt;&gt;"x"),0,
IF($F61=0,0,
IF(Q$4&lt;'2.1 Kraftwerk allgemein'!$F$16,0,
IF(Q$4='2.1 Kraftwerk allgemein'!$F$16,'2.5 CAPEX'!$J64/$F61,
IF(Q$4&lt;'2.1 Kraftwerk allgemein'!$F$16+$F61,
('2.5 CAPEX'!$J64+SUM(OFFSET('2.5 CAPEX'!V64,0,-MIN(MAX($F61-1-('2.1 Kraftwerk allgemein'!$F$16-'1.1 Allgemein'!$I$22+1),0),COLUMN(H61)-1-('2.1 Kraftwerk allgemein'!$F$16-'1.1 Allgemein'!$I$22+1)),1,MIN(MAX($F61-('2.1 Kraftwerk allgemein'!$F$16-'1.1 Allgemein'!$I$22+1),1),COLUMN(H61)-('2.1 Kraftwerk allgemein'!$F$16-'1.1 Allgemein'!$I$22+1)))))/$F61,
SUM(OFFSET('2.5 CAPEX'!V64,0,-MIN($F61-1,COLUMN(H61)-1),1,MIN($F61,COLUMN(H61))))/$F61)))))))</f>
        <v>0</v>
      </c>
      <c r="R61" s="199">
        <f ca="1">IF('2.1 Kraftwerk allgemein'!$F$15&lt;'1.1 Allgemein'!$I$22,
IF(OR(ISNUMBER($D61)=FALSE,$F61=""),"",
IF(AND('2.5 CAPEX'!$L64&lt;&gt;"x",'2.5 CAPEX'!$M64&lt;&gt;"x"),0,
IF($F61=0,0,
IF(R$4&lt;'2.1 Kraftwerk allgemein'!$F$16,0,
IF(R$4='2.1 Kraftwerk allgemein'!$F$16,'2.5 CAPEX'!$J64/$F61,
IF(R$4&lt;'2.1 Kraftwerk allgemein'!$F$16+$F61,
('2.5 CAPEX'!$J64+SUM(OFFSET('2.5 CAPEX'!W64,0,-MIN(MAX($F61-1-('2.1 Kraftwerk allgemein'!$F$16-'2.1 Kraftwerk allgemein'!$F$15+1),0),COLUMN(I61)-1-('2.1 Kraftwerk allgemein'!$F$16-'2.1 Kraftwerk allgemein'!$F$15+1)),1,MIN(MAX($F61-('2.1 Kraftwerk allgemein'!$F$16-'2.1 Kraftwerk allgemein'!$F$15+1),1),COLUMN(I61)-('2.1 Kraftwerk allgemein'!$F$16-'2.1 Kraftwerk allgemein'!$F$15+1)))))/$F61,
SUM(OFFSET('2.5 CAPEX'!W64,0,-MIN($F61-1,COLUMN(I61)-1),1,MIN($F61,COLUMN(I61))))/$F61)))))),
IF(OR(ISNUMBER($D61)=FALSE,$F61=""),"",
IF(AND('2.5 CAPEX'!$L64&lt;&gt;"x",'2.5 CAPEX'!$M64&lt;&gt;"x"),0,
IF($F61=0,0,
IF(R$4&lt;'2.1 Kraftwerk allgemein'!$F$16,0,
IF(R$4='2.1 Kraftwerk allgemein'!$F$16,'2.5 CAPEX'!$J64/$F61,
IF(R$4&lt;'2.1 Kraftwerk allgemein'!$F$16+$F61,
('2.5 CAPEX'!$J64+SUM(OFFSET('2.5 CAPEX'!W64,0,-MIN(MAX($F61-1-('2.1 Kraftwerk allgemein'!$F$16-'1.1 Allgemein'!$I$22+1),0),COLUMN(I61)-1-('2.1 Kraftwerk allgemein'!$F$16-'1.1 Allgemein'!$I$22+1)),1,MIN(MAX($F61-('2.1 Kraftwerk allgemein'!$F$16-'1.1 Allgemein'!$I$22+1),1),COLUMN(I61)-('2.1 Kraftwerk allgemein'!$F$16-'1.1 Allgemein'!$I$22+1)))))/$F61,
SUM(OFFSET('2.5 CAPEX'!W64,0,-MIN($F61-1,COLUMN(I61)-1),1,MIN($F61,COLUMN(I61))))/$F61)))))))</f>
        <v>0</v>
      </c>
      <c r="S61" s="199">
        <f ca="1">IF('2.1 Kraftwerk allgemein'!$F$15&lt;'1.1 Allgemein'!$I$22,
IF(OR(ISNUMBER($D61)=FALSE,$F61=""),"",
IF(AND('2.5 CAPEX'!$L64&lt;&gt;"x",'2.5 CAPEX'!$M64&lt;&gt;"x"),0,
IF($F61=0,0,
IF(S$4&lt;'2.1 Kraftwerk allgemein'!$F$16,0,
IF(S$4='2.1 Kraftwerk allgemein'!$F$16,'2.5 CAPEX'!$J64/$F61,
IF(S$4&lt;'2.1 Kraftwerk allgemein'!$F$16+$F61,
('2.5 CAPEX'!$J64+SUM(OFFSET('2.5 CAPEX'!X64,0,-MIN(MAX($F61-1-('2.1 Kraftwerk allgemein'!$F$16-'2.1 Kraftwerk allgemein'!$F$15+1),0),COLUMN(J61)-1-('2.1 Kraftwerk allgemein'!$F$16-'2.1 Kraftwerk allgemein'!$F$15+1)),1,MIN(MAX($F61-('2.1 Kraftwerk allgemein'!$F$16-'2.1 Kraftwerk allgemein'!$F$15+1),1),COLUMN(J61)-('2.1 Kraftwerk allgemein'!$F$16-'2.1 Kraftwerk allgemein'!$F$15+1)))))/$F61,
SUM(OFFSET('2.5 CAPEX'!X64,0,-MIN($F61-1,COLUMN(J61)-1),1,MIN($F61,COLUMN(J61))))/$F61)))))),
IF(OR(ISNUMBER($D61)=FALSE,$F61=""),"",
IF(AND('2.5 CAPEX'!$L64&lt;&gt;"x",'2.5 CAPEX'!$M64&lt;&gt;"x"),0,
IF($F61=0,0,
IF(S$4&lt;'2.1 Kraftwerk allgemein'!$F$16,0,
IF(S$4='2.1 Kraftwerk allgemein'!$F$16,'2.5 CAPEX'!$J64/$F61,
IF(S$4&lt;'2.1 Kraftwerk allgemein'!$F$16+$F61,
('2.5 CAPEX'!$J64+SUM(OFFSET('2.5 CAPEX'!X64,0,-MIN(MAX($F61-1-('2.1 Kraftwerk allgemein'!$F$16-'1.1 Allgemein'!$I$22+1),0),COLUMN(J61)-1-('2.1 Kraftwerk allgemein'!$F$16-'1.1 Allgemein'!$I$22+1)),1,MIN(MAX($F61-('2.1 Kraftwerk allgemein'!$F$16-'1.1 Allgemein'!$I$22+1),1),COLUMN(J61)-('2.1 Kraftwerk allgemein'!$F$16-'1.1 Allgemein'!$I$22+1)))))/$F61,
SUM(OFFSET('2.5 CAPEX'!X64,0,-MIN($F61-1,COLUMN(J61)-1),1,MIN($F61,COLUMN(J61))))/$F61)))))))</f>
        <v>0</v>
      </c>
      <c r="T61" s="199">
        <f ca="1">IF('2.1 Kraftwerk allgemein'!$F$15&lt;'1.1 Allgemein'!$I$22,
IF(OR(ISNUMBER($D61)=FALSE,$F61=""),"",
IF(AND('2.5 CAPEX'!$L64&lt;&gt;"x",'2.5 CAPEX'!$M64&lt;&gt;"x"),0,
IF($F61=0,0,
IF(T$4&lt;'2.1 Kraftwerk allgemein'!$F$16,0,
IF(T$4='2.1 Kraftwerk allgemein'!$F$16,'2.5 CAPEX'!$J64/$F61,
IF(T$4&lt;'2.1 Kraftwerk allgemein'!$F$16+$F61,
('2.5 CAPEX'!$J64+SUM(OFFSET('2.5 CAPEX'!Y64,0,-MIN(MAX($F61-1-('2.1 Kraftwerk allgemein'!$F$16-'2.1 Kraftwerk allgemein'!$F$15+1),0),COLUMN(K61)-1-('2.1 Kraftwerk allgemein'!$F$16-'2.1 Kraftwerk allgemein'!$F$15+1)),1,MIN(MAX($F61-('2.1 Kraftwerk allgemein'!$F$16-'2.1 Kraftwerk allgemein'!$F$15+1),1),COLUMN(K61)-('2.1 Kraftwerk allgemein'!$F$16-'2.1 Kraftwerk allgemein'!$F$15+1)))))/$F61,
SUM(OFFSET('2.5 CAPEX'!Y64,0,-MIN($F61-1,COLUMN(K61)-1),1,MIN($F61,COLUMN(K61))))/$F61)))))),
IF(OR(ISNUMBER($D61)=FALSE,$F61=""),"",
IF(AND('2.5 CAPEX'!$L64&lt;&gt;"x",'2.5 CAPEX'!$M64&lt;&gt;"x"),0,
IF($F61=0,0,
IF(T$4&lt;'2.1 Kraftwerk allgemein'!$F$16,0,
IF(T$4='2.1 Kraftwerk allgemein'!$F$16,'2.5 CAPEX'!$J64/$F61,
IF(T$4&lt;'2.1 Kraftwerk allgemein'!$F$16+$F61,
('2.5 CAPEX'!$J64+SUM(OFFSET('2.5 CAPEX'!Y64,0,-MIN(MAX($F61-1-('2.1 Kraftwerk allgemein'!$F$16-'1.1 Allgemein'!$I$22+1),0),COLUMN(K61)-1-('2.1 Kraftwerk allgemein'!$F$16-'1.1 Allgemein'!$I$22+1)),1,MIN(MAX($F61-('2.1 Kraftwerk allgemein'!$F$16-'1.1 Allgemein'!$I$22+1),1),COLUMN(K61)-('2.1 Kraftwerk allgemein'!$F$16-'1.1 Allgemein'!$I$22+1)))))/$F61,
SUM(OFFSET('2.5 CAPEX'!Y64,0,-MIN($F61-1,COLUMN(K61)-1),1,MIN($F61,COLUMN(K61))))/$F61)))))))</f>
        <v>0</v>
      </c>
      <c r="U61" s="199">
        <f ca="1">IF('2.1 Kraftwerk allgemein'!$F$15&lt;'1.1 Allgemein'!$I$22,
IF(OR(ISNUMBER($D61)=FALSE,$F61=""),"",
IF(AND('2.5 CAPEX'!$L64&lt;&gt;"x",'2.5 CAPEX'!$M64&lt;&gt;"x"),0,
IF($F61=0,0,
IF(U$4&lt;'2.1 Kraftwerk allgemein'!$F$16,0,
IF(U$4='2.1 Kraftwerk allgemein'!$F$16,'2.5 CAPEX'!$J64/$F61,
IF(U$4&lt;'2.1 Kraftwerk allgemein'!$F$16+$F61,
('2.5 CAPEX'!$J64+SUM(OFFSET('2.5 CAPEX'!Z64,0,-MIN(MAX($F61-1-('2.1 Kraftwerk allgemein'!$F$16-'2.1 Kraftwerk allgemein'!$F$15+1),0),COLUMN(L61)-1-('2.1 Kraftwerk allgemein'!$F$16-'2.1 Kraftwerk allgemein'!$F$15+1)),1,MIN(MAX($F61-('2.1 Kraftwerk allgemein'!$F$16-'2.1 Kraftwerk allgemein'!$F$15+1),1),COLUMN(L61)-('2.1 Kraftwerk allgemein'!$F$16-'2.1 Kraftwerk allgemein'!$F$15+1)))))/$F61,
SUM(OFFSET('2.5 CAPEX'!Z64,0,-MIN($F61-1,COLUMN(L61)-1),1,MIN($F61,COLUMN(L61))))/$F61)))))),
IF(OR(ISNUMBER($D61)=FALSE,$F61=""),"",
IF(AND('2.5 CAPEX'!$L64&lt;&gt;"x",'2.5 CAPEX'!$M64&lt;&gt;"x"),0,
IF($F61=0,0,
IF(U$4&lt;'2.1 Kraftwerk allgemein'!$F$16,0,
IF(U$4='2.1 Kraftwerk allgemein'!$F$16,'2.5 CAPEX'!$J64/$F61,
IF(U$4&lt;'2.1 Kraftwerk allgemein'!$F$16+$F61,
('2.5 CAPEX'!$J64+SUM(OFFSET('2.5 CAPEX'!Z64,0,-MIN(MAX($F61-1-('2.1 Kraftwerk allgemein'!$F$16-'1.1 Allgemein'!$I$22+1),0),COLUMN(L61)-1-('2.1 Kraftwerk allgemein'!$F$16-'1.1 Allgemein'!$I$22+1)),1,MIN(MAX($F61-('2.1 Kraftwerk allgemein'!$F$16-'1.1 Allgemein'!$I$22+1),1),COLUMN(L61)-('2.1 Kraftwerk allgemein'!$F$16-'1.1 Allgemein'!$I$22+1)))))/$F61,
SUM(OFFSET('2.5 CAPEX'!Z64,0,-MIN($F61-1,COLUMN(L61)-1),1,MIN($F61,COLUMN(L61))))/$F61)))))))</f>
        <v>0</v>
      </c>
      <c r="V61" s="199">
        <f ca="1">IF('2.1 Kraftwerk allgemein'!$F$15&lt;'1.1 Allgemein'!$I$22,
IF(OR(ISNUMBER($D61)=FALSE,$F61=""),"",
IF(AND('2.5 CAPEX'!$L64&lt;&gt;"x",'2.5 CAPEX'!$M64&lt;&gt;"x"),0,
IF($F61=0,0,
IF(V$4&lt;'2.1 Kraftwerk allgemein'!$F$16,0,
IF(V$4='2.1 Kraftwerk allgemein'!$F$16,'2.5 CAPEX'!$J64/$F61,
IF(V$4&lt;'2.1 Kraftwerk allgemein'!$F$16+$F61,
('2.5 CAPEX'!$J64+SUM(OFFSET('2.5 CAPEX'!AA64,0,-MIN(MAX($F61-1-('2.1 Kraftwerk allgemein'!$F$16-'2.1 Kraftwerk allgemein'!$F$15+1),0),COLUMN(M61)-1-('2.1 Kraftwerk allgemein'!$F$16-'2.1 Kraftwerk allgemein'!$F$15+1)),1,MIN(MAX($F61-('2.1 Kraftwerk allgemein'!$F$16-'2.1 Kraftwerk allgemein'!$F$15+1),1),COLUMN(M61)-('2.1 Kraftwerk allgemein'!$F$16-'2.1 Kraftwerk allgemein'!$F$15+1)))))/$F61,
SUM(OFFSET('2.5 CAPEX'!AA64,0,-MIN($F61-1,COLUMN(M61)-1),1,MIN($F61,COLUMN(M61))))/$F61)))))),
IF(OR(ISNUMBER($D61)=FALSE,$F61=""),"",
IF(AND('2.5 CAPEX'!$L64&lt;&gt;"x",'2.5 CAPEX'!$M64&lt;&gt;"x"),0,
IF($F61=0,0,
IF(V$4&lt;'2.1 Kraftwerk allgemein'!$F$16,0,
IF(V$4='2.1 Kraftwerk allgemein'!$F$16,'2.5 CAPEX'!$J64/$F61,
IF(V$4&lt;'2.1 Kraftwerk allgemein'!$F$16+$F61,
('2.5 CAPEX'!$J64+SUM(OFFSET('2.5 CAPEX'!AA64,0,-MIN(MAX($F61-1-('2.1 Kraftwerk allgemein'!$F$16-'1.1 Allgemein'!$I$22+1),0),COLUMN(M61)-1-('2.1 Kraftwerk allgemein'!$F$16-'1.1 Allgemein'!$I$22+1)),1,MIN(MAX($F61-('2.1 Kraftwerk allgemein'!$F$16-'1.1 Allgemein'!$I$22+1),1),COLUMN(M61)-('2.1 Kraftwerk allgemein'!$F$16-'1.1 Allgemein'!$I$22+1)))))/$F61,
SUM(OFFSET('2.5 CAPEX'!AA64,0,-MIN($F61-1,COLUMN(M61)-1),1,MIN($F61,COLUMN(M61))))/$F61)))))))</f>
        <v>0</v>
      </c>
      <c r="W61" s="199">
        <f ca="1">IF('2.1 Kraftwerk allgemein'!$F$15&lt;'1.1 Allgemein'!$I$22,
IF(OR(ISNUMBER($D61)=FALSE,$F61=""),"",
IF(AND('2.5 CAPEX'!$L64&lt;&gt;"x",'2.5 CAPEX'!$M64&lt;&gt;"x"),0,
IF($F61=0,0,
IF(W$4&lt;'2.1 Kraftwerk allgemein'!$F$16,0,
IF(W$4='2.1 Kraftwerk allgemein'!$F$16,'2.5 CAPEX'!$J64/$F61,
IF(W$4&lt;'2.1 Kraftwerk allgemein'!$F$16+$F61,
('2.5 CAPEX'!$J64+SUM(OFFSET('2.5 CAPEX'!AB64,0,-MIN(MAX($F61-1-('2.1 Kraftwerk allgemein'!$F$16-'2.1 Kraftwerk allgemein'!$F$15+1),0),COLUMN(N61)-1-('2.1 Kraftwerk allgemein'!$F$16-'2.1 Kraftwerk allgemein'!$F$15+1)),1,MIN(MAX($F61-('2.1 Kraftwerk allgemein'!$F$16-'2.1 Kraftwerk allgemein'!$F$15+1),1),COLUMN(N61)-('2.1 Kraftwerk allgemein'!$F$16-'2.1 Kraftwerk allgemein'!$F$15+1)))))/$F61,
SUM(OFFSET('2.5 CAPEX'!AB64,0,-MIN($F61-1,COLUMN(N61)-1),1,MIN($F61,COLUMN(N61))))/$F61)))))),
IF(OR(ISNUMBER($D61)=FALSE,$F61=""),"",
IF(AND('2.5 CAPEX'!$L64&lt;&gt;"x",'2.5 CAPEX'!$M64&lt;&gt;"x"),0,
IF($F61=0,0,
IF(W$4&lt;'2.1 Kraftwerk allgemein'!$F$16,0,
IF(W$4='2.1 Kraftwerk allgemein'!$F$16,'2.5 CAPEX'!$J64/$F61,
IF(W$4&lt;'2.1 Kraftwerk allgemein'!$F$16+$F61,
('2.5 CAPEX'!$J64+SUM(OFFSET('2.5 CAPEX'!AB64,0,-MIN(MAX($F61-1-('2.1 Kraftwerk allgemein'!$F$16-'1.1 Allgemein'!$I$22+1),0),COLUMN(N61)-1-('2.1 Kraftwerk allgemein'!$F$16-'1.1 Allgemein'!$I$22+1)),1,MIN(MAX($F61-('2.1 Kraftwerk allgemein'!$F$16-'1.1 Allgemein'!$I$22+1),1),COLUMN(N61)-('2.1 Kraftwerk allgemein'!$F$16-'1.1 Allgemein'!$I$22+1)))))/$F61,
SUM(OFFSET('2.5 CAPEX'!AB64,0,-MIN($F61-1,COLUMN(N61)-1),1,MIN($F61,COLUMN(N61))))/$F61)))))))</f>
        <v>0</v>
      </c>
      <c r="X61" s="199">
        <f ca="1">IF('2.1 Kraftwerk allgemein'!$F$15&lt;'1.1 Allgemein'!$I$22,
IF(OR(ISNUMBER($D61)=FALSE,$F61=""),"",
IF(AND('2.5 CAPEX'!$L64&lt;&gt;"x",'2.5 CAPEX'!$M64&lt;&gt;"x"),0,
IF($F61=0,0,
IF(X$4&lt;'2.1 Kraftwerk allgemein'!$F$16,0,
IF(X$4='2.1 Kraftwerk allgemein'!$F$16,'2.5 CAPEX'!$J64/$F61,
IF(X$4&lt;'2.1 Kraftwerk allgemein'!$F$16+$F61,
('2.5 CAPEX'!$J64+SUM(OFFSET('2.5 CAPEX'!AC64,0,-MIN(MAX($F61-1-('2.1 Kraftwerk allgemein'!$F$16-'2.1 Kraftwerk allgemein'!$F$15+1),0),COLUMN(O61)-1-('2.1 Kraftwerk allgemein'!$F$16-'2.1 Kraftwerk allgemein'!$F$15+1)),1,MIN(MAX($F61-('2.1 Kraftwerk allgemein'!$F$16-'2.1 Kraftwerk allgemein'!$F$15+1),1),COLUMN(O61)-('2.1 Kraftwerk allgemein'!$F$16-'2.1 Kraftwerk allgemein'!$F$15+1)))))/$F61,
SUM(OFFSET('2.5 CAPEX'!AC64,0,-MIN($F61-1,COLUMN(O61)-1),1,MIN($F61,COLUMN(O61))))/$F61)))))),
IF(OR(ISNUMBER($D61)=FALSE,$F61=""),"",
IF(AND('2.5 CAPEX'!$L64&lt;&gt;"x",'2.5 CAPEX'!$M64&lt;&gt;"x"),0,
IF($F61=0,0,
IF(X$4&lt;'2.1 Kraftwerk allgemein'!$F$16,0,
IF(X$4='2.1 Kraftwerk allgemein'!$F$16,'2.5 CAPEX'!$J64/$F61,
IF(X$4&lt;'2.1 Kraftwerk allgemein'!$F$16+$F61,
('2.5 CAPEX'!$J64+SUM(OFFSET('2.5 CAPEX'!AC64,0,-MIN(MAX($F61-1-('2.1 Kraftwerk allgemein'!$F$16-'1.1 Allgemein'!$I$22+1),0),COLUMN(O61)-1-('2.1 Kraftwerk allgemein'!$F$16-'1.1 Allgemein'!$I$22+1)),1,MIN(MAX($F61-('2.1 Kraftwerk allgemein'!$F$16-'1.1 Allgemein'!$I$22+1),1),COLUMN(O61)-('2.1 Kraftwerk allgemein'!$F$16-'1.1 Allgemein'!$I$22+1)))))/$F61,
SUM(OFFSET('2.5 CAPEX'!AC64,0,-MIN($F61-1,COLUMN(O61)-1),1,MIN($F61,COLUMN(O61))))/$F61)))))))</f>
        <v>0</v>
      </c>
      <c r="Y61" s="199">
        <f ca="1">IF('2.1 Kraftwerk allgemein'!$F$15&lt;'1.1 Allgemein'!$I$22,
IF(OR(ISNUMBER($D61)=FALSE,$F61=""),"",
IF(AND('2.5 CAPEX'!$L64&lt;&gt;"x",'2.5 CAPEX'!$M64&lt;&gt;"x"),0,
IF($F61=0,0,
IF(Y$4&lt;'2.1 Kraftwerk allgemein'!$F$16,0,
IF(Y$4='2.1 Kraftwerk allgemein'!$F$16,'2.5 CAPEX'!$J64/$F61,
IF(Y$4&lt;'2.1 Kraftwerk allgemein'!$F$16+$F61,
('2.5 CAPEX'!$J64+SUM(OFFSET('2.5 CAPEX'!AD64,0,-MIN(MAX($F61-1-('2.1 Kraftwerk allgemein'!$F$16-'2.1 Kraftwerk allgemein'!$F$15+1),0),COLUMN(P61)-1-('2.1 Kraftwerk allgemein'!$F$16-'2.1 Kraftwerk allgemein'!$F$15+1)),1,MIN(MAX($F61-('2.1 Kraftwerk allgemein'!$F$16-'2.1 Kraftwerk allgemein'!$F$15+1),1),COLUMN(P61)-('2.1 Kraftwerk allgemein'!$F$16-'2.1 Kraftwerk allgemein'!$F$15+1)))))/$F61,
SUM(OFFSET('2.5 CAPEX'!AD64,0,-MIN($F61-1,COLUMN(P61)-1),1,MIN($F61,COLUMN(P61))))/$F61)))))),
IF(OR(ISNUMBER($D61)=FALSE,$F61=""),"",
IF(AND('2.5 CAPEX'!$L64&lt;&gt;"x",'2.5 CAPEX'!$M64&lt;&gt;"x"),0,
IF($F61=0,0,
IF(Y$4&lt;'2.1 Kraftwerk allgemein'!$F$16,0,
IF(Y$4='2.1 Kraftwerk allgemein'!$F$16,'2.5 CAPEX'!$J64/$F61,
IF(Y$4&lt;'2.1 Kraftwerk allgemein'!$F$16+$F61,
('2.5 CAPEX'!$J64+SUM(OFFSET('2.5 CAPEX'!AD64,0,-MIN(MAX($F61-1-('2.1 Kraftwerk allgemein'!$F$16-'1.1 Allgemein'!$I$22+1),0),COLUMN(P61)-1-('2.1 Kraftwerk allgemein'!$F$16-'1.1 Allgemein'!$I$22+1)),1,MIN(MAX($F61-('2.1 Kraftwerk allgemein'!$F$16-'1.1 Allgemein'!$I$22+1),1),COLUMN(P61)-('2.1 Kraftwerk allgemein'!$F$16-'1.1 Allgemein'!$I$22+1)))))/$F61,
SUM(OFFSET('2.5 CAPEX'!AD64,0,-MIN($F61-1,COLUMN(P61)-1),1,MIN($F61,COLUMN(P61))))/$F61)))))))</f>
        <v>0</v>
      </c>
      <c r="Z61" s="199">
        <f ca="1">IF('2.1 Kraftwerk allgemein'!$F$15&lt;'1.1 Allgemein'!$I$22,
IF(OR(ISNUMBER($D61)=FALSE,$F61=""),"",
IF(AND('2.5 CAPEX'!$L64&lt;&gt;"x",'2.5 CAPEX'!$M64&lt;&gt;"x"),0,
IF($F61=0,0,
IF(Z$4&lt;'2.1 Kraftwerk allgemein'!$F$16,0,
IF(Z$4='2.1 Kraftwerk allgemein'!$F$16,'2.5 CAPEX'!$J64/$F61,
IF(Z$4&lt;'2.1 Kraftwerk allgemein'!$F$16+$F61,
('2.5 CAPEX'!$J64+SUM(OFFSET('2.5 CAPEX'!AE64,0,-MIN(MAX($F61-1-('2.1 Kraftwerk allgemein'!$F$16-'2.1 Kraftwerk allgemein'!$F$15+1),0),COLUMN(Q61)-1-('2.1 Kraftwerk allgemein'!$F$16-'2.1 Kraftwerk allgemein'!$F$15+1)),1,MIN(MAX($F61-('2.1 Kraftwerk allgemein'!$F$16-'2.1 Kraftwerk allgemein'!$F$15+1),1),COLUMN(Q61)-('2.1 Kraftwerk allgemein'!$F$16-'2.1 Kraftwerk allgemein'!$F$15+1)))))/$F61,
SUM(OFFSET('2.5 CAPEX'!AE64,0,-MIN($F61-1,COLUMN(Q61)-1),1,MIN($F61,COLUMN(Q61))))/$F61)))))),
IF(OR(ISNUMBER($D61)=FALSE,$F61=""),"",
IF(AND('2.5 CAPEX'!$L64&lt;&gt;"x",'2.5 CAPEX'!$M64&lt;&gt;"x"),0,
IF($F61=0,0,
IF(Z$4&lt;'2.1 Kraftwerk allgemein'!$F$16,0,
IF(Z$4='2.1 Kraftwerk allgemein'!$F$16,'2.5 CAPEX'!$J64/$F61,
IF(Z$4&lt;'2.1 Kraftwerk allgemein'!$F$16+$F61,
('2.5 CAPEX'!$J64+SUM(OFFSET('2.5 CAPEX'!AE64,0,-MIN(MAX($F61-1-('2.1 Kraftwerk allgemein'!$F$16-'1.1 Allgemein'!$I$22+1),0),COLUMN(Q61)-1-('2.1 Kraftwerk allgemein'!$F$16-'1.1 Allgemein'!$I$22+1)),1,MIN(MAX($F61-('2.1 Kraftwerk allgemein'!$F$16-'1.1 Allgemein'!$I$22+1),1),COLUMN(Q61)-('2.1 Kraftwerk allgemein'!$F$16-'1.1 Allgemein'!$I$22+1)))))/$F61,
SUM(OFFSET('2.5 CAPEX'!AE64,0,-MIN($F61-1,COLUMN(Q61)-1),1,MIN($F61,COLUMN(Q61))))/$F61)))))))</f>
        <v>0</v>
      </c>
      <c r="AA61" s="199">
        <f ca="1">IF('2.1 Kraftwerk allgemein'!$F$15&lt;'1.1 Allgemein'!$I$22,
IF(OR(ISNUMBER($D61)=FALSE,$F61=""),"",
IF(AND('2.5 CAPEX'!$L64&lt;&gt;"x",'2.5 CAPEX'!$M64&lt;&gt;"x"),0,
IF($F61=0,0,
IF(AA$4&lt;'2.1 Kraftwerk allgemein'!$F$16,0,
IF(AA$4='2.1 Kraftwerk allgemein'!$F$16,'2.5 CAPEX'!$J64/$F61,
IF(AA$4&lt;'2.1 Kraftwerk allgemein'!$F$16+$F61,
('2.5 CAPEX'!$J64+SUM(OFFSET('2.5 CAPEX'!AF64,0,-MIN(MAX($F61-1-('2.1 Kraftwerk allgemein'!$F$16-'2.1 Kraftwerk allgemein'!$F$15+1),0),COLUMN(R61)-1-('2.1 Kraftwerk allgemein'!$F$16-'2.1 Kraftwerk allgemein'!$F$15+1)),1,MIN(MAX($F61-('2.1 Kraftwerk allgemein'!$F$16-'2.1 Kraftwerk allgemein'!$F$15+1),1),COLUMN(R61)-('2.1 Kraftwerk allgemein'!$F$16-'2.1 Kraftwerk allgemein'!$F$15+1)))))/$F61,
SUM(OFFSET('2.5 CAPEX'!AF64,0,-MIN($F61-1,COLUMN(R61)-1),1,MIN($F61,COLUMN(R61))))/$F61)))))),
IF(OR(ISNUMBER($D61)=FALSE,$F61=""),"",
IF(AND('2.5 CAPEX'!$L64&lt;&gt;"x",'2.5 CAPEX'!$M64&lt;&gt;"x"),0,
IF($F61=0,0,
IF(AA$4&lt;'2.1 Kraftwerk allgemein'!$F$16,0,
IF(AA$4='2.1 Kraftwerk allgemein'!$F$16,'2.5 CAPEX'!$J64/$F61,
IF(AA$4&lt;'2.1 Kraftwerk allgemein'!$F$16+$F61,
('2.5 CAPEX'!$J64+SUM(OFFSET('2.5 CAPEX'!AF64,0,-MIN(MAX($F61-1-('2.1 Kraftwerk allgemein'!$F$16-'1.1 Allgemein'!$I$22+1),0),COLUMN(R61)-1-('2.1 Kraftwerk allgemein'!$F$16-'1.1 Allgemein'!$I$22+1)),1,MIN(MAX($F61-('2.1 Kraftwerk allgemein'!$F$16-'1.1 Allgemein'!$I$22+1),1),COLUMN(R61)-('2.1 Kraftwerk allgemein'!$F$16-'1.1 Allgemein'!$I$22+1)))))/$F61,
SUM(OFFSET('2.5 CAPEX'!AF64,0,-MIN($F61-1,COLUMN(R61)-1),1,MIN($F61,COLUMN(R61))))/$F61)))))))</f>
        <v>0</v>
      </c>
      <c r="AB61" s="199">
        <f ca="1">IF('2.1 Kraftwerk allgemein'!$F$15&lt;'1.1 Allgemein'!$I$22,
IF(OR(ISNUMBER($D61)=FALSE,$F61=""),"",
IF(AND('2.5 CAPEX'!$L64&lt;&gt;"x",'2.5 CAPEX'!$M64&lt;&gt;"x"),0,
IF($F61=0,0,
IF(AB$4&lt;'2.1 Kraftwerk allgemein'!$F$16,0,
IF(AB$4='2.1 Kraftwerk allgemein'!$F$16,'2.5 CAPEX'!$J64/$F61,
IF(AB$4&lt;'2.1 Kraftwerk allgemein'!$F$16+$F61,
('2.5 CAPEX'!$J64+SUM(OFFSET('2.5 CAPEX'!AG64,0,-MIN(MAX($F61-1-('2.1 Kraftwerk allgemein'!$F$16-'2.1 Kraftwerk allgemein'!$F$15+1),0),COLUMN(S61)-1-('2.1 Kraftwerk allgemein'!$F$16-'2.1 Kraftwerk allgemein'!$F$15+1)),1,MIN(MAX($F61-('2.1 Kraftwerk allgemein'!$F$16-'2.1 Kraftwerk allgemein'!$F$15+1),1),COLUMN(S61)-('2.1 Kraftwerk allgemein'!$F$16-'2.1 Kraftwerk allgemein'!$F$15+1)))))/$F61,
SUM(OFFSET('2.5 CAPEX'!AG64,0,-MIN($F61-1,COLUMN(S61)-1),1,MIN($F61,COLUMN(S61))))/$F61)))))),
IF(OR(ISNUMBER($D61)=FALSE,$F61=""),"",
IF(AND('2.5 CAPEX'!$L64&lt;&gt;"x",'2.5 CAPEX'!$M64&lt;&gt;"x"),0,
IF($F61=0,0,
IF(AB$4&lt;'2.1 Kraftwerk allgemein'!$F$16,0,
IF(AB$4='2.1 Kraftwerk allgemein'!$F$16,'2.5 CAPEX'!$J64/$F61,
IF(AB$4&lt;'2.1 Kraftwerk allgemein'!$F$16+$F61,
('2.5 CAPEX'!$J64+SUM(OFFSET('2.5 CAPEX'!AG64,0,-MIN(MAX($F61-1-('2.1 Kraftwerk allgemein'!$F$16-'1.1 Allgemein'!$I$22+1),0),COLUMN(S61)-1-('2.1 Kraftwerk allgemein'!$F$16-'1.1 Allgemein'!$I$22+1)),1,MIN(MAX($F61-('2.1 Kraftwerk allgemein'!$F$16-'1.1 Allgemein'!$I$22+1),1),COLUMN(S61)-('2.1 Kraftwerk allgemein'!$F$16-'1.1 Allgemein'!$I$22+1)))))/$F61,
SUM(OFFSET('2.5 CAPEX'!AG64,0,-MIN($F61-1,COLUMN(S61)-1),1,MIN($F61,COLUMN(S61))))/$F61)))))))</f>
        <v>0</v>
      </c>
      <c r="AC61" s="199">
        <f ca="1">IF('2.1 Kraftwerk allgemein'!$F$15&lt;'1.1 Allgemein'!$I$22,
IF(OR(ISNUMBER($D61)=FALSE,$F61=""),"",
IF(AND('2.5 CAPEX'!$L64&lt;&gt;"x",'2.5 CAPEX'!$M64&lt;&gt;"x"),0,
IF($F61=0,0,
IF(AC$4&lt;'2.1 Kraftwerk allgemein'!$F$16,0,
IF(AC$4='2.1 Kraftwerk allgemein'!$F$16,'2.5 CAPEX'!$J64/$F61,
IF(AC$4&lt;'2.1 Kraftwerk allgemein'!$F$16+$F61,
('2.5 CAPEX'!$J64+SUM(OFFSET('2.5 CAPEX'!AH64,0,-MIN(MAX($F61-1-('2.1 Kraftwerk allgemein'!$F$16-'2.1 Kraftwerk allgemein'!$F$15+1),0),COLUMN(T61)-1-('2.1 Kraftwerk allgemein'!$F$16-'2.1 Kraftwerk allgemein'!$F$15+1)),1,MIN(MAX($F61-('2.1 Kraftwerk allgemein'!$F$16-'2.1 Kraftwerk allgemein'!$F$15+1),1),COLUMN(T61)-('2.1 Kraftwerk allgemein'!$F$16-'2.1 Kraftwerk allgemein'!$F$15+1)))))/$F61,
SUM(OFFSET('2.5 CAPEX'!AH64,0,-MIN($F61-1,COLUMN(T61)-1),1,MIN($F61,COLUMN(T61))))/$F61)))))),
IF(OR(ISNUMBER($D61)=FALSE,$F61=""),"",
IF(AND('2.5 CAPEX'!$L64&lt;&gt;"x",'2.5 CAPEX'!$M64&lt;&gt;"x"),0,
IF($F61=0,0,
IF(AC$4&lt;'2.1 Kraftwerk allgemein'!$F$16,0,
IF(AC$4='2.1 Kraftwerk allgemein'!$F$16,'2.5 CAPEX'!$J64/$F61,
IF(AC$4&lt;'2.1 Kraftwerk allgemein'!$F$16+$F61,
('2.5 CAPEX'!$J64+SUM(OFFSET('2.5 CAPEX'!AH64,0,-MIN(MAX($F61-1-('2.1 Kraftwerk allgemein'!$F$16-'1.1 Allgemein'!$I$22+1),0),COLUMN(T61)-1-('2.1 Kraftwerk allgemein'!$F$16-'1.1 Allgemein'!$I$22+1)),1,MIN(MAX($F61-('2.1 Kraftwerk allgemein'!$F$16-'1.1 Allgemein'!$I$22+1),1),COLUMN(T61)-('2.1 Kraftwerk allgemein'!$F$16-'1.1 Allgemein'!$I$22+1)))))/$F61,
SUM(OFFSET('2.5 CAPEX'!AH64,0,-MIN($F61-1,COLUMN(T61)-1),1,MIN($F61,COLUMN(T61))))/$F61)))))))</f>
        <v>0</v>
      </c>
      <c r="AD61" s="199">
        <f ca="1">IF('2.1 Kraftwerk allgemein'!$F$15&lt;'1.1 Allgemein'!$I$22,
IF(OR(ISNUMBER($D61)=FALSE,$F61=""),"",
IF(AND('2.5 CAPEX'!$L64&lt;&gt;"x",'2.5 CAPEX'!$M64&lt;&gt;"x"),0,
IF($F61=0,0,
IF(AD$4&lt;'2.1 Kraftwerk allgemein'!$F$16,0,
IF(AD$4='2.1 Kraftwerk allgemein'!$F$16,'2.5 CAPEX'!$J64/$F61,
IF(AD$4&lt;'2.1 Kraftwerk allgemein'!$F$16+$F61,
('2.5 CAPEX'!$J64+SUM(OFFSET('2.5 CAPEX'!AI64,0,-MIN(MAX($F61-1-('2.1 Kraftwerk allgemein'!$F$16-'2.1 Kraftwerk allgemein'!$F$15+1),0),COLUMN(U61)-1-('2.1 Kraftwerk allgemein'!$F$16-'2.1 Kraftwerk allgemein'!$F$15+1)),1,MIN(MAX($F61-('2.1 Kraftwerk allgemein'!$F$16-'2.1 Kraftwerk allgemein'!$F$15+1),1),COLUMN(U61)-('2.1 Kraftwerk allgemein'!$F$16-'2.1 Kraftwerk allgemein'!$F$15+1)))))/$F61,
SUM(OFFSET('2.5 CAPEX'!AI64,0,-MIN($F61-1,COLUMN(U61)-1),1,MIN($F61,COLUMN(U61))))/$F61)))))),
IF(OR(ISNUMBER($D61)=FALSE,$F61=""),"",
IF(AND('2.5 CAPEX'!$L64&lt;&gt;"x",'2.5 CAPEX'!$M64&lt;&gt;"x"),0,
IF($F61=0,0,
IF(AD$4&lt;'2.1 Kraftwerk allgemein'!$F$16,0,
IF(AD$4='2.1 Kraftwerk allgemein'!$F$16,'2.5 CAPEX'!$J64/$F61,
IF(AD$4&lt;'2.1 Kraftwerk allgemein'!$F$16+$F61,
('2.5 CAPEX'!$J64+SUM(OFFSET('2.5 CAPEX'!AI64,0,-MIN(MAX($F61-1-('2.1 Kraftwerk allgemein'!$F$16-'1.1 Allgemein'!$I$22+1),0),COLUMN(U61)-1-('2.1 Kraftwerk allgemein'!$F$16-'1.1 Allgemein'!$I$22+1)),1,MIN(MAX($F61-('2.1 Kraftwerk allgemein'!$F$16-'1.1 Allgemein'!$I$22+1),1),COLUMN(U61)-('2.1 Kraftwerk allgemein'!$F$16-'1.1 Allgemein'!$I$22+1)))))/$F61,
SUM(OFFSET('2.5 CAPEX'!AI64,0,-MIN($F61-1,COLUMN(U61)-1),1,MIN($F61,COLUMN(U61))))/$F61)))))))</f>
        <v>0</v>
      </c>
      <c r="AE61" s="199">
        <f ca="1">IF('2.1 Kraftwerk allgemein'!$F$15&lt;'1.1 Allgemein'!$I$22,
IF(OR(ISNUMBER($D61)=FALSE,$F61=""),"",
IF(AND('2.5 CAPEX'!$L64&lt;&gt;"x",'2.5 CAPEX'!$M64&lt;&gt;"x"),0,
IF($F61=0,0,
IF(AE$4&lt;'2.1 Kraftwerk allgemein'!$F$16,0,
IF(AE$4='2.1 Kraftwerk allgemein'!$F$16,'2.5 CAPEX'!$J64/$F61,
IF(AE$4&lt;'2.1 Kraftwerk allgemein'!$F$16+$F61,
('2.5 CAPEX'!$J64+SUM(OFFSET('2.5 CAPEX'!AJ64,0,-MIN(MAX($F61-1-('2.1 Kraftwerk allgemein'!$F$16-'2.1 Kraftwerk allgemein'!$F$15+1),0),COLUMN(V61)-1-('2.1 Kraftwerk allgemein'!$F$16-'2.1 Kraftwerk allgemein'!$F$15+1)),1,MIN(MAX($F61-('2.1 Kraftwerk allgemein'!$F$16-'2.1 Kraftwerk allgemein'!$F$15+1),1),COLUMN(V61)-('2.1 Kraftwerk allgemein'!$F$16-'2.1 Kraftwerk allgemein'!$F$15+1)))))/$F61,
SUM(OFFSET('2.5 CAPEX'!AJ64,0,-MIN($F61-1,COLUMN(V61)-1),1,MIN($F61,COLUMN(V61))))/$F61)))))),
IF(OR(ISNUMBER($D61)=FALSE,$F61=""),"",
IF(AND('2.5 CAPEX'!$L64&lt;&gt;"x",'2.5 CAPEX'!$M64&lt;&gt;"x"),0,
IF($F61=0,0,
IF(AE$4&lt;'2.1 Kraftwerk allgemein'!$F$16,0,
IF(AE$4='2.1 Kraftwerk allgemein'!$F$16,'2.5 CAPEX'!$J64/$F61,
IF(AE$4&lt;'2.1 Kraftwerk allgemein'!$F$16+$F61,
('2.5 CAPEX'!$J64+SUM(OFFSET('2.5 CAPEX'!AJ64,0,-MIN(MAX($F61-1-('2.1 Kraftwerk allgemein'!$F$16-'1.1 Allgemein'!$I$22+1),0),COLUMN(V61)-1-('2.1 Kraftwerk allgemein'!$F$16-'1.1 Allgemein'!$I$22+1)),1,MIN(MAX($F61-('2.1 Kraftwerk allgemein'!$F$16-'1.1 Allgemein'!$I$22+1),1),COLUMN(V61)-('2.1 Kraftwerk allgemein'!$F$16-'1.1 Allgemein'!$I$22+1)))))/$F61,
SUM(OFFSET('2.5 CAPEX'!AJ64,0,-MIN($F61-1,COLUMN(V61)-1),1,MIN($F61,COLUMN(V61))))/$F61)))))))</f>
        <v>0</v>
      </c>
      <c r="AF61" s="199">
        <f ca="1">IF('2.1 Kraftwerk allgemein'!$F$15&lt;'1.1 Allgemein'!$I$22,
IF(OR(ISNUMBER($D61)=FALSE,$F61=""),"",
IF(AND('2.5 CAPEX'!$L64&lt;&gt;"x",'2.5 CAPEX'!$M64&lt;&gt;"x"),0,
IF($F61=0,0,
IF(AF$4&lt;'2.1 Kraftwerk allgemein'!$F$16,0,
IF(AF$4='2.1 Kraftwerk allgemein'!$F$16,'2.5 CAPEX'!$J64/$F61,
IF(AF$4&lt;'2.1 Kraftwerk allgemein'!$F$16+$F61,
('2.5 CAPEX'!$J64+SUM(OFFSET('2.5 CAPEX'!AK64,0,-MIN(MAX($F61-1-('2.1 Kraftwerk allgemein'!$F$16-'2.1 Kraftwerk allgemein'!$F$15+1),0),COLUMN(W61)-1-('2.1 Kraftwerk allgemein'!$F$16-'2.1 Kraftwerk allgemein'!$F$15+1)),1,MIN(MAX($F61-('2.1 Kraftwerk allgemein'!$F$16-'2.1 Kraftwerk allgemein'!$F$15+1),1),COLUMN(W61)-('2.1 Kraftwerk allgemein'!$F$16-'2.1 Kraftwerk allgemein'!$F$15+1)))))/$F61,
SUM(OFFSET('2.5 CAPEX'!AK64,0,-MIN($F61-1,COLUMN(W61)-1),1,MIN($F61,COLUMN(W61))))/$F61)))))),
IF(OR(ISNUMBER($D61)=FALSE,$F61=""),"",
IF(AND('2.5 CAPEX'!$L64&lt;&gt;"x",'2.5 CAPEX'!$M64&lt;&gt;"x"),0,
IF($F61=0,0,
IF(AF$4&lt;'2.1 Kraftwerk allgemein'!$F$16,0,
IF(AF$4='2.1 Kraftwerk allgemein'!$F$16,'2.5 CAPEX'!$J64/$F61,
IF(AF$4&lt;'2.1 Kraftwerk allgemein'!$F$16+$F61,
('2.5 CAPEX'!$J64+SUM(OFFSET('2.5 CAPEX'!AK64,0,-MIN(MAX($F61-1-('2.1 Kraftwerk allgemein'!$F$16-'1.1 Allgemein'!$I$22+1),0),COLUMN(W61)-1-('2.1 Kraftwerk allgemein'!$F$16-'1.1 Allgemein'!$I$22+1)),1,MIN(MAX($F61-('2.1 Kraftwerk allgemein'!$F$16-'1.1 Allgemein'!$I$22+1),1),COLUMN(W61)-('2.1 Kraftwerk allgemein'!$F$16-'1.1 Allgemein'!$I$22+1)))))/$F61,
SUM(OFFSET('2.5 CAPEX'!AK64,0,-MIN($F61-1,COLUMN(W61)-1),1,MIN($F61,COLUMN(W61))))/$F61)))))))</f>
        <v>0</v>
      </c>
      <c r="AG61" s="199">
        <f ca="1">IF('2.1 Kraftwerk allgemein'!$F$15&lt;'1.1 Allgemein'!$I$22,
IF(OR(ISNUMBER($D61)=FALSE,$F61=""),"",
IF(AND('2.5 CAPEX'!$L64&lt;&gt;"x",'2.5 CAPEX'!$M64&lt;&gt;"x"),0,
IF($F61=0,0,
IF(AG$4&lt;'2.1 Kraftwerk allgemein'!$F$16,0,
IF(AG$4='2.1 Kraftwerk allgemein'!$F$16,'2.5 CAPEX'!$J64/$F61,
IF(AG$4&lt;'2.1 Kraftwerk allgemein'!$F$16+$F61,
('2.5 CAPEX'!$J64+SUM(OFFSET('2.5 CAPEX'!AL64,0,-MIN(MAX($F61-1-('2.1 Kraftwerk allgemein'!$F$16-'2.1 Kraftwerk allgemein'!$F$15+1),0),COLUMN(X61)-1-('2.1 Kraftwerk allgemein'!$F$16-'2.1 Kraftwerk allgemein'!$F$15+1)),1,MIN(MAX($F61-('2.1 Kraftwerk allgemein'!$F$16-'2.1 Kraftwerk allgemein'!$F$15+1),1),COLUMN(X61)-('2.1 Kraftwerk allgemein'!$F$16-'2.1 Kraftwerk allgemein'!$F$15+1)))))/$F61,
SUM(OFFSET('2.5 CAPEX'!AL64,0,-MIN($F61-1,COLUMN(X61)-1),1,MIN($F61,COLUMN(X61))))/$F61)))))),
IF(OR(ISNUMBER($D61)=FALSE,$F61=""),"",
IF(AND('2.5 CAPEX'!$L64&lt;&gt;"x",'2.5 CAPEX'!$M64&lt;&gt;"x"),0,
IF($F61=0,0,
IF(AG$4&lt;'2.1 Kraftwerk allgemein'!$F$16,0,
IF(AG$4='2.1 Kraftwerk allgemein'!$F$16,'2.5 CAPEX'!$J64/$F61,
IF(AG$4&lt;'2.1 Kraftwerk allgemein'!$F$16+$F61,
('2.5 CAPEX'!$J64+SUM(OFFSET('2.5 CAPEX'!AL64,0,-MIN(MAX($F61-1-('2.1 Kraftwerk allgemein'!$F$16-'1.1 Allgemein'!$I$22+1),0),COLUMN(X61)-1-('2.1 Kraftwerk allgemein'!$F$16-'1.1 Allgemein'!$I$22+1)),1,MIN(MAX($F61-('2.1 Kraftwerk allgemein'!$F$16-'1.1 Allgemein'!$I$22+1),1),COLUMN(X61)-('2.1 Kraftwerk allgemein'!$F$16-'1.1 Allgemein'!$I$22+1)))))/$F61,
SUM(OFFSET('2.5 CAPEX'!AL64,0,-MIN($F61-1,COLUMN(X61)-1),1,MIN($F61,COLUMN(X61))))/$F61)))))))</f>
        <v>0</v>
      </c>
      <c r="AH61" s="199">
        <f ca="1">IF('2.1 Kraftwerk allgemein'!$F$15&lt;'1.1 Allgemein'!$I$22,
IF(OR(ISNUMBER($D61)=FALSE,$F61=""),"",
IF(AND('2.5 CAPEX'!$L64&lt;&gt;"x",'2.5 CAPEX'!$M64&lt;&gt;"x"),0,
IF($F61=0,0,
IF(AH$4&lt;'2.1 Kraftwerk allgemein'!$F$16,0,
IF(AH$4='2.1 Kraftwerk allgemein'!$F$16,'2.5 CAPEX'!$J64/$F61,
IF(AH$4&lt;'2.1 Kraftwerk allgemein'!$F$16+$F61,
('2.5 CAPEX'!$J64+SUM(OFFSET('2.5 CAPEX'!AM64,0,-MIN(MAX($F61-1-('2.1 Kraftwerk allgemein'!$F$16-'2.1 Kraftwerk allgemein'!$F$15+1),0),COLUMN(Y61)-1-('2.1 Kraftwerk allgemein'!$F$16-'2.1 Kraftwerk allgemein'!$F$15+1)),1,MIN(MAX($F61-('2.1 Kraftwerk allgemein'!$F$16-'2.1 Kraftwerk allgemein'!$F$15+1),1),COLUMN(Y61)-('2.1 Kraftwerk allgemein'!$F$16-'2.1 Kraftwerk allgemein'!$F$15+1)))))/$F61,
SUM(OFFSET('2.5 CAPEX'!AM64,0,-MIN($F61-1,COLUMN(Y61)-1),1,MIN($F61,COLUMN(Y61))))/$F61)))))),
IF(OR(ISNUMBER($D61)=FALSE,$F61=""),"",
IF(AND('2.5 CAPEX'!$L64&lt;&gt;"x",'2.5 CAPEX'!$M64&lt;&gt;"x"),0,
IF($F61=0,0,
IF(AH$4&lt;'2.1 Kraftwerk allgemein'!$F$16,0,
IF(AH$4='2.1 Kraftwerk allgemein'!$F$16,'2.5 CAPEX'!$J64/$F61,
IF(AH$4&lt;'2.1 Kraftwerk allgemein'!$F$16+$F61,
('2.5 CAPEX'!$J64+SUM(OFFSET('2.5 CAPEX'!AM64,0,-MIN(MAX($F61-1-('2.1 Kraftwerk allgemein'!$F$16-'1.1 Allgemein'!$I$22+1),0),COLUMN(Y61)-1-('2.1 Kraftwerk allgemein'!$F$16-'1.1 Allgemein'!$I$22+1)),1,MIN(MAX($F61-('2.1 Kraftwerk allgemein'!$F$16-'1.1 Allgemein'!$I$22+1),1),COLUMN(Y61)-('2.1 Kraftwerk allgemein'!$F$16-'1.1 Allgemein'!$I$22+1)))))/$F61,
SUM(OFFSET('2.5 CAPEX'!AM64,0,-MIN($F61-1,COLUMN(Y61)-1),1,MIN($F61,COLUMN(Y61))))/$F61)))))))</f>
        <v>0</v>
      </c>
      <c r="AI61" s="199">
        <f ca="1">IF('2.1 Kraftwerk allgemein'!$F$15&lt;'1.1 Allgemein'!$I$22,
IF(OR(ISNUMBER($D61)=FALSE,$F61=""),"",
IF(AND('2.5 CAPEX'!$L64&lt;&gt;"x",'2.5 CAPEX'!$M64&lt;&gt;"x"),0,
IF($F61=0,0,
IF(AI$4&lt;'2.1 Kraftwerk allgemein'!$F$16,0,
IF(AI$4='2.1 Kraftwerk allgemein'!$F$16,'2.5 CAPEX'!$J64/$F61,
IF(AI$4&lt;'2.1 Kraftwerk allgemein'!$F$16+$F61,
('2.5 CAPEX'!$J64+SUM(OFFSET('2.5 CAPEX'!AN64,0,-MIN(MAX($F61-1-('2.1 Kraftwerk allgemein'!$F$16-'2.1 Kraftwerk allgemein'!$F$15+1),0),COLUMN(Z61)-1-('2.1 Kraftwerk allgemein'!$F$16-'2.1 Kraftwerk allgemein'!$F$15+1)),1,MIN(MAX($F61-('2.1 Kraftwerk allgemein'!$F$16-'2.1 Kraftwerk allgemein'!$F$15+1),1),COLUMN(Z61)-('2.1 Kraftwerk allgemein'!$F$16-'2.1 Kraftwerk allgemein'!$F$15+1)))))/$F61,
SUM(OFFSET('2.5 CAPEX'!AN64,0,-MIN($F61-1,COLUMN(Z61)-1),1,MIN($F61,COLUMN(Z61))))/$F61)))))),
IF(OR(ISNUMBER($D61)=FALSE,$F61=""),"",
IF(AND('2.5 CAPEX'!$L64&lt;&gt;"x",'2.5 CAPEX'!$M64&lt;&gt;"x"),0,
IF($F61=0,0,
IF(AI$4&lt;'2.1 Kraftwerk allgemein'!$F$16,0,
IF(AI$4='2.1 Kraftwerk allgemein'!$F$16,'2.5 CAPEX'!$J64/$F61,
IF(AI$4&lt;'2.1 Kraftwerk allgemein'!$F$16+$F61,
('2.5 CAPEX'!$J64+SUM(OFFSET('2.5 CAPEX'!AN64,0,-MIN(MAX($F61-1-('2.1 Kraftwerk allgemein'!$F$16-'1.1 Allgemein'!$I$22+1),0),COLUMN(Z61)-1-('2.1 Kraftwerk allgemein'!$F$16-'1.1 Allgemein'!$I$22+1)),1,MIN(MAX($F61-('2.1 Kraftwerk allgemein'!$F$16-'1.1 Allgemein'!$I$22+1),1),COLUMN(Z61)-('2.1 Kraftwerk allgemein'!$F$16-'1.1 Allgemein'!$I$22+1)))))/$F61,
SUM(OFFSET('2.5 CAPEX'!AN64,0,-MIN($F61-1,COLUMN(Z61)-1),1,MIN($F61,COLUMN(Z61))))/$F61)))))))</f>
        <v>0</v>
      </c>
      <c r="AJ61" s="199">
        <f ca="1">IF('2.1 Kraftwerk allgemein'!$F$15&lt;'1.1 Allgemein'!$I$22,
IF(OR(ISNUMBER($D61)=FALSE,$F61=""),"",
IF(AND('2.5 CAPEX'!$L64&lt;&gt;"x",'2.5 CAPEX'!$M64&lt;&gt;"x"),0,
IF($F61=0,0,
IF(AJ$4&lt;'2.1 Kraftwerk allgemein'!$F$16,0,
IF(AJ$4='2.1 Kraftwerk allgemein'!$F$16,'2.5 CAPEX'!$J64/$F61,
IF(AJ$4&lt;'2.1 Kraftwerk allgemein'!$F$16+$F61,
('2.5 CAPEX'!$J64+SUM(OFFSET('2.5 CAPEX'!AO64,0,-MIN(MAX($F61-1-('2.1 Kraftwerk allgemein'!$F$16-'2.1 Kraftwerk allgemein'!$F$15+1),0),COLUMN(AA61)-1-('2.1 Kraftwerk allgemein'!$F$16-'2.1 Kraftwerk allgemein'!$F$15+1)),1,MIN(MAX($F61-('2.1 Kraftwerk allgemein'!$F$16-'2.1 Kraftwerk allgemein'!$F$15+1),1),COLUMN(AA61)-('2.1 Kraftwerk allgemein'!$F$16-'2.1 Kraftwerk allgemein'!$F$15+1)))))/$F61,
SUM(OFFSET('2.5 CAPEX'!AO64,0,-MIN($F61-1,COLUMN(AA61)-1),1,MIN($F61,COLUMN(AA61))))/$F61)))))),
IF(OR(ISNUMBER($D61)=FALSE,$F61=""),"",
IF(AND('2.5 CAPEX'!$L64&lt;&gt;"x",'2.5 CAPEX'!$M64&lt;&gt;"x"),0,
IF($F61=0,0,
IF(AJ$4&lt;'2.1 Kraftwerk allgemein'!$F$16,0,
IF(AJ$4='2.1 Kraftwerk allgemein'!$F$16,'2.5 CAPEX'!$J64/$F61,
IF(AJ$4&lt;'2.1 Kraftwerk allgemein'!$F$16+$F61,
('2.5 CAPEX'!$J64+SUM(OFFSET('2.5 CAPEX'!AO64,0,-MIN(MAX($F61-1-('2.1 Kraftwerk allgemein'!$F$16-'1.1 Allgemein'!$I$22+1),0),COLUMN(AA61)-1-('2.1 Kraftwerk allgemein'!$F$16-'1.1 Allgemein'!$I$22+1)),1,MIN(MAX($F61-('2.1 Kraftwerk allgemein'!$F$16-'1.1 Allgemein'!$I$22+1),1),COLUMN(AA61)-('2.1 Kraftwerk allgemein'!$F$16-'1.1 Allgemein'!$I$22+1)))))/$F61,
SUM(OFFSET('2.5 CAPEX'!AO64,0,-MIN($F61-1,COLUMN(AA61)-1),1,MIN($F61,COLUMN(AA61))))/$F61)))))))</f>
        <v>0</v>
      </c>
      <c r="AK61" s="199">
        <f ca="1">IF('2.1 Kraftwerk allgemein'!$F$15&lt;'1.1 Allgemein'!$I$22,
IF(OR(ISNUMBER($D61)=FALSE,$F61=""),"",
IF(AND('2.5 CAPEX'!$L64&lt;&gt;"x",'2.5 CAPEX'!$M64&lt;&gt;"x"),0,
IF($F61=0,0,
IF(AK$4&lt;'2.1 Kraftwerk allgemein'!$F$16,0,
IF(AK$4='2.1 Kraftwerk allgemein'!$F$16,'2.5 CAPEX'!$J64/$F61,
IF(AK$4&lt;'2.1 Kraftwerk allgemein'!$F$16+$F61,
('2.5 CAPEX'!$J64+SUM(OFFSET('2.5 CAPEX'!AP64,0,-MIN(MAX($F61-1-('2.1 Kraftwerk allgemein'!$F$16-'2.1 Kraftwerk allgemein'!$F$15+1),0),COLUMN(AB61)-1-('2.1 Kraftwerk allgemein'!$F$16-'2.1 Kraftwerk allgemein'!$F$15+1)),1,MIN(MAX($F61-('2.1 Kraftwerk allgemein'!$F$16-'2.1 Kraftwerk allgemein'!$F$15+1),1),COLUMN(AB61)-('2.1 Kraftwerk allgemein'!$F$16-'2.1 Kraftwerk allgemein'!$F$15+1)))))/$F61,
SUM(OFFSET('2.5 CAPEX'!AP64,0,-MIN($F61-1,COLUMN(AB61)-1),1,MIN($F61,COLUMN(AB61))))/$F61)))))),
IF(OR(ISNUMBER($D61)=FALSE,$F61=""),"",
IF(AND('2.5 CAPEX'!$L64&lt;&gt;"x",'2.5 CAPEX'!$M64&lt;&gt;"x"),0,
IF($F61=0,0,
IF(AK$4&lt;'2.1 Kraftwerk allgemein'!$F$16,0,
IF(AK$4='2.1 Kraftwerk allgemein'!$F$16,'2.5 CAPEX'!$J64/$F61,
IF(AK$4&lt;'2.1 Kraftwerk allgemein'!$F$16+$F61,
('2.5 CAPEX'!$J64+SUM(OFFSET('2.5 CAPEX'!AP64,0,-MIN(MAX($F61-1-('2.1 Kraftwerk allgemein'!$F$16-'1.1 Allgemein'!$I$22+1),0),COLUMN(AB61)-1-('2.1 Kraftwerk allgemein'!$F$16-'1.1 Allgemein'!$I$22+1)),1,MIN(MAX($F61-('2.1 Kraftwerk allgemein'!$F$16-'1.1 Allgemein'!$I$22+1),1),COLUMN(AB61)-('2.1 Kraftwerk allgemein'!$F$16-'1.1 Allgemein'!$I$22+1)))))/$F61,
SUM(OFFSET('2.5 CAPEX'!AP64,0,-MIN($F61-1,COLUMN(AB61)-1),1,MIN($F61,COLUMN(AB61))))/$F61)))))))</f>
        <v>0</v>
      </c>
      <c r="AL61" s="199">
        <f ca="1">IF('2.1 Kraftwerk allgemein'!$F$15&lt;'1.1 Allgemein'!$I$22,
IF(OR(ISNUMBER($D61)=FALSE,$F61=""),"",
IF(AND('2.5 CAPEX'!$L64&lt;&gt;"x",'2.5 CAPEX'!$M64&lt;&gt;"x"),0,
IF($F61=0,0,
IF(AL$4&lt;'2.1 Kraftwerk allgemein'!$F$16,0,
IF(AL$4='2.1 Kraftwerk allgemein'!$F$16,'2.5 CAPEX'!$J64/$F61,
IF(AL$4&lt;'2.1 Kraftwerk allgemein'!$F$16+$F61,
('2.5 CAPEX'!$J64+SUM(OFFSET('2.5 CAPEX'!AQ64,0,-MIN(MAX($F61-1-('2.1 Kraftwerk allgemein'!$F$16-'2.1 Kraftwerk allgemein'!$F$15+1),0),COLUMN(AC61)-1-('2.1 Kraftwerk allgemein'!$F$16-'2.1 Kraftwerk allgemein'!$F$15+1)),1,MIN(MAX($F61-('2.1 Kraftwerk allgemein'!$F$16-'2.1 Kraftwerk allgemein'!$F$15+1),1),COLUMN(AC61)-('2.1 Kraftwerk allgemein'!$F$16-'2.1 Kraftwerk allgemein'!$F$15+1)))))/$F61,
SUM(OFFSET('2.5 CAPEX'!AQ64,0,-MIN($F61-1,COLUMN(AC61)-1),1,MIN($F61,COLUMN(AC61))))/$F61)))))),
IF(OR(ISNUMBER($D61)=FALSE,$F61=""),"",
IF(AND('2.5 CAPEX'!$L64&lt;&gt;"x",'2.5 CAPEX'!$M64&lt;&gt;"x"),0,
IF($F61=0,0,
IF(AL$4&lt;'2.1 Kraftwerk allgemein'!$F$16,0,
IF(AL$4='2.1 Kraftwerk allgemein'!$F$16,'2.5 CAPEX'!$J64/$F61,
IF(AL$4&lt;'2.1 Kraftwerk allgemein'!$F$16+$F61,
('2.5 CAPEX'!$J64+SUM(OFFSET('2.5 CAPEX'!AQ64,0,-MIN(MAX($F61-1-('2.1 Kraftwerk allgemein'!$F$16-'1.1 Allgemein'!$I$22+1),0),COLUMN(AC61)-1-('2.1 Kraftwerk allgemein'!$F$16-'1.1 Allgemein'!$I$22+1)),1,MIN(MAX($F61-('2.1 Kraftwerk allgemein'!$F$16-'1.1 Allgemein'!$I$22+1),1),COLUMN(AC61)-('2.1 Kraftwerk allgemein'!$F$16-'1.1 Allgemein'!$I$22+1)))))/$F61,
SUM(OFFSET('2.5 CAPEX'!AQ64,0,-MIN($F61-1,COLUMN(AC61)-1),1,MIN($F61,COLUMN(AC61))))/$F61)))))))</f>
        <v>0</v>
      </c>
      <c r="AM61" s="199">
        <f ca="1">IF('2.1 Kraftwerk allgemein'!$F$15&lt;'1.1 Allgemein'!$I$22,
IF(OR(ISNUMBER($D61)=FALSE,$F61=""),"",
IF(AND('2.5 CAPEX'!$L64&lt;&gt;"x",'2.5 CAPEX'!$M64&lt;&gt;"x"),0,
IF($F61=0,0,
IF(AM$4&lt;'2.1 Kraftwerk allgemein'!$F$16,0,
IF(AM$4='2.1 Kraftwerk allgemein'!$F$16,'2.5 CAPEX'!$J64/$F61,
IF(AM$4&lt;'2.1 Kraftwerk allgemein'!$F$16+$F61,
('2.5 CAPEX'!$J64+SUM(OFFSET('2.5 CAPEX'!AR64,0,-MIN(MAX($F61-1-('2.1 Kraftwerk allgemein'!$F$16-'2.1 Kraftwerk allgemein'!$F$15+1),0),COLUMN(AD61)-1-('2.1 Kraftwerk allgemein'!$F$16-'2.1 Kraftwerk allgemein'!$F$15+1)),1,MIN(MAX($F61-('2.1 Kraftwerk allgemein'!$F$16-'2.1 Kraftwerk allgemein'!$F$15+1),1),COLUMN(AD61)-('2.1 Kraftwerk allgemein'!$F$16-'2.1 Kraftwerk allgemein'!$F$15+1)))))/$F61,
SUM(OFFSET('2.5 CAPEX'!AR64,0,-MIN($F61-1,COLUMN(AD61)-1),1,MIN($F61,COLUMN(AD61))))/$F61)))))),
IF(OR(ISNUMBER($D61)=FALSE,$F61=""),"",
IF(AND('2.5 CAPEX'!$L64&lt;&gt;"x",'2.5 CAPEX'!$M64&lt;&gt;"x"),0,
IF($F61=0,0,
IF(AM$4&lt;'2.1 Kraftwerk allgemein'!$F$16,0,
IF(AM$4='2.1 Kraftwerk allgemein'!$F$16,'2.5 CAPEX'!$J64/$F61,
IF(AM$4&lt;'2.1 Kraftwerk allgemein'!$F$16+$F61,
('2.5 CAPEX'!$J64+SUM(OFFSET('2.5 CAPEX'!AR64,0,-MIN(MAX($F61-1-('2.1 Kraftwerk allgemein'!$F$16-'1.1 Allgemein'!$I$22+1),0),COLUMN(AD61)-1-('2.1 Kraftwerk allgemein'!$F$16-'1.1 Allgemein'!$I$22+1)),1,MIN(MAX($F61-('2.1 Kraftwerk allgemein'!$F$16-'1.1 Allgemein'!$I$22+1),1),COLUMN(AD61)-('2.1 Kraftwerk allgemein'!$F$16-'1.1 Allgemein'!$I$22+1)))))/$F61,
SUM(OFFSET('2.5 CAPEX'!AR64,0,-MIN($F61-1,COLUMN(AD61)-1),1,MIN($F61,COLUMN(AD61))))/$F61)))))))</f>
        <v>0</v>
      </c>
      <c r="AN61" s="199">
        <f ca="1">IF('2.1 Kraftwerk allgemein'!$F$15&lt;'1.1 Allgemein'!$I$22,
IF(OR(ISNUMBER($D61)=FALSE,$F61=""),"",
IF(AND('2.5 CAPEX'!$L64&lt;&gt;"x",'2.5 CAPEX'!$M64&lt;&gt;"x"),0,
IF($F61=0,0,
IF(AN$4&lt;'2.1 Kraftwerk allgemein'!$F$16,0,
IF(AN$4='2.1 Kraftwerk allgemein'!$F$16,'2.5 CAPEX'!$J64/$F61,
IF(AN$4&lt;'2.1 Kraftwerk allgemein'!$F$16+$F61,
('2.5 CAPEX'!$J64+SUM(OFFSET('2.5 CAPEX'!AS64,0,-MIN(MAX($F61-1-('2.1 Kraftwerk allgemein'!$F$16-'2.1 Kraftwerk allgemein'!$F$15+1),0),COLUMN(AE61)-1-('2.1 Kraftwerk allgemein'!$F$16-'2.1 Kraftwerk allgemein'!$F$15+1)),1,MIN(MAX($F61-('2.1 Kraftwerk allgemein'!$F$16-'2.1 Kraftwerk allgemein'!$F$15+1),1),COLUMN(AE61)-('2.1 Kraftwerk allgemein'!$F$16-'2.1 Kraftwerk allgemein'!$F$15+1)))))/$F61,
SUM(OFFSET('2.5 CAPEX'!AS64,0,-MIN($F61-1,COLUMN(AE61)-1),1,MIN($F61,COLUMN(AE61))))/$F61)))))),
IF(OR(ISNUMBER($D61)=FALSE,$F61=""),"",
IF(AND('2.5 CAPEX'!$L64&lt;&gt;"x",'2.5 CAPEX'!$M64&lt;&gt;"x"),0,
IF($F61=0,0,
IF(AN$4&lt;'2.1 Kraftwerk allgemein'!$F$16,0,
IF(AN$4='2.1 Kraftwerk allgemein'!$F$16,'2.5 CAPEX'!$J64/$F61,
IF(AN$4&lt;'2.1 Kraftwerk allgemein'!$F$16+$F61,
('2.5 CAPEX'!$J64+SUM(OFFSET('2.5 CAPEX'!AS64,0,-MIN(MAX($F61-1-('2.1 Kraftwerk allgemein'!$F$16-'1.1 Allgemein'!$I$22+1),0),COLUMN(AE61)-1-('2.1 Kraftwerk allgemein'!$F$16-'1.1 Allgemein'!$I$22+1)),1,MIN(MAX($F61-('2.1 Kraftwerk allgemein'!$F$16-'1.1 Allgemein'!$I$22+1),1),COLUMN(AE61)-('2.1 Kraftwerk allgemein'!$F$16-'1.1 Allgemein'!$I$22+1)))))/$F61,
SUM(OFFSET('2.5 CAPEX'!AS64,0,-MIN($F61-1,COLUMN(AE61)-1),1,MIN($F61,COLUMN(AE61))))/$F61)))))))</f>
        <v>0</v>
      </c>
      <c r="AO61" s="199">
        <f ca="1">IF('2.1 Kraftwerk allgemein'!$F$15&lt;'1.1 Allgemein'!$I$22,
IF(OR(ISNUMBER($D61)=FALSE,$F61=""),"",
IF(AND('2.5 CAPEX'!$L64&lt;&gt;"x",'2.5 CAPEX'!$M64&lt;&gt;"x"),0,
IF($F61=0,0,
IF(AO$4&lt;'2.1 Kraftwerk allgemein'!$F$16,0,
IF(AO$4='2.1 Kraftwerk allgemein'!$F$16,'2.5 CAPEX'!$J64/$F61,
IF(AO$4&lt;'2.1 Kraftwerk allgemein'!$F$16+$F61,
('2.5 CAPEX'!$J64+SUM(OFFSET('2.5 CAPEX'!AT64,0,-MIN(MAX($F61-1-('2.1 Kraftwerk allgemein'!$F$16-'2.1 Kraftwerk allgemein'!$F$15+1),0),COLUMN(AF61)-1-('2.1 Kraftwerk allgemein'!$F$16-'2.1 Kraftwerk allgemein'!$F$15+1)),1,MIN(MAX($F61-('2.1 Kraftwerk allgemein'!$F$16-'2.1 Kraftwerk allgemein'!$F$15+1),1),COLUMN(AF61)-('2.1 Kraftwerk allgemein'!$F$16-'2.1 Kraftwerk allgemein'!$F$15+1)))))/$F61,
SUM(OFFSET('2.5 CAPEX'!AT64,0,-MIN($F61-1,COLUMN(AF61)-1),1,MIN($F61,COLUMN(AF61))))/$F61)))))),
IF(OR(ISNUMBER($D61)=FALSE,$F61=""),"",
IF(AND('2.5 CAPEX'!$L64&lt;&gt;"x",'2.5 CAPEX'!$M64&lt;&gt;"x"),0,
IF($F61=0,0,
IF(AO$4&lt;'2.1 Kraftwerk allgemein'!$F$16,0,
IF(AO$4='2.1 Kraftwerk allgemein'!$F$16,'2.5 CAPEX'!$J64/$F61,
IF(AO$4&lt;'2.1 Kraftwerk allgemein'!$F$16+$F61,
('2.5 CAPEX'!$J64+SUM(OFFSET('2.5 CAPEX'!AT64,0,-MIN(MAX($F61-1-('2.1 Kraftwerk allgemein'!$F$16-'1.1 Allgemein'!$I$22+1),0),COLUMN(AF61)-1-('2.1 Kraftwerk allgemein'!$F$16-'1.1 Allgemein'!$I$22+1)),1,MIN(MAX($F61-('2.1 Kraftwerk allgemein'!$F$16-'1.1 Allgemein'!$I$22+1),1),COLUMN(AF61)-('2.1 Kraftwerk allgemein'!$F$16-'1.1 Allgemein'!$I$22+1)))))/$F61,
SUM(OFFSET('2.5 CAPEX'!AT64,0,-MIN($F61-1,COLUMN(AF61)-1),1,MIN($F61,COLUMN(AF61))))/$F61)))))))</f>
        <v>0</v>
      </c>
      <c r="AP61" s="199">
        <f ca="1">IF('2.1 Kraftwerk allgemein'!$F$15&lt;'1.1 Allgemein'!$I$22,
IF(OR(ISNUMBER($D61)=FALSE,$F61=""),"",
IF(AND('2.5 CAPEX'!$L64&lt;&gt;"x",'2.5 CAPEX'!$M64&lt;&gt;"x"),0,
IF($F61=0,0,
IF(AP$4&lt;'2.1 Kraftwerk allgemein'!$F$16,0,
IF(AP$4='2.1 Kraftwerk allgemein'!$F$16,'2.5 CAPEX'!$J64/$F61,
IF(AP$4&lt;'2.1 Kraftwerk allgemein'!$F$16+$F61,
('2.5 CAPEX'!$J64+SUM(OFFSET('2.5 CAPEX'!AU64,0,-MIN(MAX($F61-1-('2.1 Kraftwerk allgemein'!$F$16-'2.1 Kraftwerk allgemein'!$F$15+1),0),COLUMN(AG61)-1-('2.1 Kraftwerk allgemein'!$F$16-'2.1 Kraftwerk allgemein'!$F$15+1)),1,MIN(MAX($F61-('2.1 Kraftwerk allgemein'!$F$16-'2.1 Kraftwerk allgemein'!$F$15+1),1),COLUMN(AG61)-('2.1 Kraftwerk allgemein'!$F$16-'2.1 Kraftwerk allgemein'!$F$15+1)))))/$F61,
SUM(OFFSET('2.5 CAPEX'!AU64,0,-MIN($F61-1,COLUMN(AG61)-1),1,MIN($F61,COLUMN(AG61))))/$F61)))))),
IF(OR(ISNUMBER($D61)=FALSE,$F61=""),"",
IF(AND('2.5 CAPEX'!$L64&lt;&gt;"x",'2.5 CAPEX'!$M64&lt;&gt;"x"),0,
IF($F61=0,0,
IF(AP$4&lt;'2.1 Kraftwerk allgemein'!$F$16,0,
IF(AP$4='2.1 Kraftwerk allgemein'!$F$16,'2.5 CAPEX'!$J64/$F61,
IF(AP$4&lt;'2.1 Kraftwerk allgemein'!$F$16+$F61,
('2.5 CAPEX'!$J64+SUM(OFFSET('2.5 CAPEX'!AU64,0,-MIN(MAX($F61-1-('2.1 Kraftwerk allgemein'!$F$16-'1.1 Allgemein'!$I$22+1),0),COLUMN(AG61)-1-('2.1 Kraftwerk allgemein'!$F$16-'1.1 Allgemein'!$I$22+1)),1,MIN(MAX($F61-('2.1 Kraftwerk allgemein'!$F$16-'1.1 Allgemein'!$I$22+1),1),COLUMN(AG61)-('2.1 Kraftwerk allgemein'!$F$16-'1.1 Allgemein'!$I$22+1)))))/$F61,
SUM(OFFSET('2.5 CAPEX'!AU64,0,-MIN($F61-1,COLUMN(AG61)-1),1,MIN($F61,COLUMN(AG61))))/$F61)))))))</f>
        <v>0</v>
      </c>
      <c r="AQ61" s="199">
        <f ca="1">IF('2.1 Kraftwerk allgemein'!$F$15&lt;'1.1 Allgemein'!$I$22,
IF(OR(ISNUMBER($D61)=FALSE,$F61=""),"",
IF(AND('2.5 CAPEX'!$L64&lt;&gt;"x",'2.5 CAPEX'!$M64&lt;&gt;"x"),0,
IF($F61=0,0,
IF(AQ$4&lt;'2.1 Kraftwerk allgemein'!$F$16,0,
IF(AQ$4='2.1 Kraftwerk allgemein'!$F$16,'2.5 CAPEX'!$J64/$F61,
IF(AQ$4&lt;'2.1 Kraftwerk allgemein'!$F$16+$F61,
('2.5 CAPEX'!$J64+SUM(OFFSET('2.5 CAPEX'!AV64,0,-MIN(MAX($F61-1-('2.1 Kraftwerk allgemein'!$F$16-'2.1 Kraftwerk allgemein'!$F$15+1),0),COLUMN(AH61)-1-('2.1 Kraftwerk allgemein'!$F$16-'2.1 Kraftwerk allgemein'!$F$15+1)),1,MIN(MAX($F61-('2.1 Kraftwerk allgemein'!$F$16-'2.1 Kraftwerk allgemein'!$F$15+1),1),COLUMN(AH61)-('2.1 Kraftwerk allgemein'!$F$16-'2.1 Kraftwerk allgemein'!$F$15+1)))))/$F61,
SUM(OFFSET('2.5 CAPEX'!AV64,0,-MIN($F61-1,COLUMN(AH61)-1),1,MIN($F61,COLUMN(AH61))))/$F61)))))),
IF(OR(ISNUMBER($D61)=FALSE,$F61=""),"",
IF(AND('2.5 CAPEX'!$L64&lt;&gt;"x",'2.5 CAPEX'!$M64&lt;&gt;"x"),0,
IF($F61=0,0,
IF(AQ$4&lt;'2.1 Kraftwerk allgemein'!$F$16,0,
IF(AQ$4='2.1 Kraftwerk allgemein'!$F$16,'2.5 CAPEX'!$J64/$F61,
IF(AQ$4&lt;'2.1 Kraftwerk allgemein'!$F$16+$F61,
('2.5 CAPEX'!$J64+SUM(OFFSET('2.5 CAPEX'!AV64,0,-MIN(MAX($F61-1-('2.1 Kraftwerk allgemein'!$F$16-'1.1 Allgemein'!$I$22+1),0),COLUMN(AH61)-1-('2.1 Kraftwerk allgemein'!$F$16-'1.1 Allgemein'!$I$22+1)),1,MIN(MAX($F61-('2.1 Kraftwerk allgemein'!$F$16-'1.1 Allgemein'!$I$22+1),1),COLUMN(AH61)-('2.1 Kraftwerk allgemein'!$F$16-'1.1 Allgemein'!$I$22+1)))))/$F61,
SUM(OFFSET('2.5 CAPEX'!AV64,0,-MIN($F61-1,COLUMN(AH61)-1),1,MIN($F61,COLUMN(AH61))))/$F61)))))))</f>
        <v>0</v>
      </c>
      <c r="AR61" s="199">
        <f ca="1">IF('2.1 Kraftwerk allgemein'!$F$15&lt;'1.1 Allgemein'!$I$22,
IF(OR(ISNUMBER($D61)=FALSE,$F61=""),"",
IF(AND('2.5 CAPEX'!$L64&lt;&gt;"x",'2.5 CAPEX'!$M64&lt;&gt;"x"),0,
IF($F61=0,0,
IF(AR$4&lt;'2.1 Kraftwerk allgemein'!$F$16,0,
IF(AR$4='2.1 Kraftwerk allgemein'!$F$16,'2.5 CAPEX'!$J64/$F61,
IF(AR$4&lt;'2.1 Kraftwerk allgemein'!$F$16+$F61,
('2.5 CAPEX'!$J64+SUM(OFFSET('2.5 CAPEX'!AW64,0,-MIN(MAX($F61-1-('2.1 Kraftwerk allgemein'!$F$16-'2.1 Kraftwerk allgemein'!$F$15+1),0),COLUMN(AI61)-1-('2.1 Kraftwerk allgemein'!$F$16-'2.1 Kraftwerk allgemein'!$F$15+1)),1,MIN(MAX($F61-('2.1 Kraftwerk allgemein'!$F$16-'2.1 Kraftwerk allgemein'!$F$15+1),1),COLUMN(AI61)-('2.1 Kraftwerk allgemein'!$F$16-'2.1 Kraftwerk allgemein'!$F$15+1)))))/$F61,
SUM(OFFSET('2.5 CAPEX'!AW64,0,-MIN($F61-1,COLUMN(AI61)-1),1,MIN($F61,COLUMN(AI61))))/$F61)))))),
IF(OR(ISNUMBER($D61)=FALSE,$F61=""),"",
IF(AND('2.5 CAPEX'!$L64&lt;&gt;"x",'2.5 CAPEX'!$M64&lt;&gt;"x"),0,
IF($F61=0,0,
IF(AR$4&lt;'2.1 Kraftwerk allgemein'!$F$16,0,
IF(AR$4='2.1 Kraftwerk allgemein'!$F$16,'2.5 CAPEX'!$J64/$F61,
IF(AR$4&lt;'2.1 Kraftwerk allgemein'!$F$16+$F61,
('2.5 CAPEX'!$J64+SUM(OFFSET('2.5 CAPEX'!AW64,0,-MIN(MAX($F61-1-('2.1 Kraftwerk allgemein'!$F$16-'1.1 Allgemein'!$I$22+1),0),COLUMN(AI61)-1-('2.1 Kraftwerk allgemein'!$F$16-'1.1 Allgemein'!$I$22+1)),1,MIN(MAX($F61-('2.1 Kraftwerk allgemein'!$F$16-'1.1 Allgemein'!$I$22+1),1),COLUMN(AI61)-('2.1 Kraftwerk allgemein'!$F$16-'1.1 Allgemein'!$I$22+1)))))/$F61,
SUM(OFFSET('2.5 CAPEX'!AW64,0,-MIN($F61-1,COLUMN(AI61)-1),1,MIN($F61,COLUMN(AI61))))/$F61)))))))</f>
        <v>0</v>
      </c>
      <c r="AS61" s="199">
        <f ca="1">IF('2.1 Kraftwerk allgemein'!$F$15&lt;'1.1 Allgemein'!$I$22,
IF(OR(ISNUMBER($D61)=FALSE,$F61=""),"",
IF(AND('2.5 CAPEX'!$L64&lt;&gt;"x",'2.5 CAPEX'!$M64&lt;&gt;"x"),0,
IF($F61=0,0,
IF(AS$4&lt;'2.1 Kraftwerk allgemein'!$F$16,0,
IF(AS$4='2.1 Kraftwerk allgemein'!$F$16,'2.5 CAPEX'!$J64/$F61,
IF(AS$4&lt;'2.1 Kraftwerk allgemein'!$F$16+$F61,
('2.5 CAPEX'!$J64+SUM(OFFSET('2.5 CAPEX'!AX64,0,-MIN(MAX($F61-1-('2.1 Kraftwerk allgemein'!$F$16-'2.1 Kraftwerk allgemein'!$F$15+1),0),COLUMN(AJ61)-1-('2.1 Kraftwerk allgemein'!$F$16-'2.1 Kraftwerk allgemein'!$F$15+1)),1,MIN(MAX($F61-('2.1 Kraftwerk allgemein'!$F$16-'2.1 Kraftwerk allgemein'!$F$15+1),1),COLUMN(AJ61)-('2.1 Kraftwerk allgemein'!$F$16-'2.1 Kraftwerk allgemein'!$F$15+1)))))/$F61,
SUM(OFFSET('2.5 CAPEX'!AX64,0,-MIN($F61-1,COLUMN(AJ61)-1),1,MIN($F61,COLUMN(AJ61))))/$F61)))))),
IF(OR(ISNUMBER($D61)=FALSE,$F61=""),"",
IF(AND('2.5 CAPEX'!$L64&lt;&gt;"x",'2.5 CAPEX'!$M64&lt;&gt;"x"),0,
IF($F61=0,0,
IF(AS$4&lt;'2.1 Kraftwerk allgemein'!$F$16,0,
IF(AS$4='2.1 Kraftwerk allgemein'!$F$16,'2.5 CAPEX'!$J64/$F61,
IF(AS$4&lt;'2.1 Kraftwerk allgemein'!$F$16+$F61,
('2.5 CAPEX'!$J64+SUM(OFFSET('2.5 CAPEX'!AX64,0,-MIN(MAX($F61-1-('2.1 Kraftwerk allgemein'!$F$16-'1.1 Allgemein'!$I$22+1),0),COLUMN(AJ61)-1-('2.1 Kraftwerk allgemein'!$F$16-'1.1 Allgemein'!$I$22+1)),1,MIN(MAX($F61-('2.1 Kraftwerk allgemein'!$F$16-'1.1 Allgemein'!$I$22+1),1),COLUMN(AJ61)-('2.1 Kraftwerk allgemein'!$F$16-'1.1 Allgemein'!$I$22+1)))))/$F61,
SUM(OFFSET('2.5 CAPEX'!AX64,0,-MIN($F61-1,COLUMN(AJ61)-1),1,MIN($F61,COLUMN(AJ61))))/$F61)))))))</f>
        <v>0</v>
      </c>
      <c r="AT61" s="199">
        <f ca="1">IF('2.1 Kraftwerk allgemein'!$F$15&lt;'1.1 Allgemein'!$I$22,
IF(OR(ISNUMBER($D61)=FALSE,$F61=""),"",
IF(AND('2.5 CAPEX'!$L64&lt;&gt;"x",'2.5 CAPEX'!$M64&lt;&gt;"x"),0,
IF($F61=0,0,
IF(AT$4&lt;'2.1 Kraftwerk allgemein'!$F$16,0,
IF(AT$4='2.1 Kraftwerk allgemein'!$F$16,'2.5 CAPEX'!$J64/$F61,
IF(AT$4&lt;'2.1 Kraftwerk allgemein'!$F$16+$F61,
('2.5 CAPEX'!$J64+SUM(OFFSET('2.5 CAPEX'!AY64,0,-MIN(MAX($F61-1-('2.1 Kraftwerk allgemein'!$F$16-'2.1 Kraftwerk allgemein'!$F$15+1),0),COLUMN(AK61)-1-('2.1 Kraftwerk allgemein'!$F$16-'2.1 Kraftwerk allgemein'!$F$15+1)),1,MIN(MAX($F61-('2.1 Kraftwerk allgemein'!$F$16-'2.1 Kraftwerk allgemein'!$F$15+1),1),COLUMN(AK61)-('2.1 Kraftwerk allgemein'!$F$16-'2.1 Kraftwerk allgemein'!$F$15+1)))))/$F61,
SUM(OFFSET('2.5 CAPEX'!AY64,0,-MIN($F61-1,COLUMN(AK61)-1),1,MIN($F61,COLUMN(AK61))))/$F61)))))),
IF(OR(ISNUMBER($D61)=FALSE,$F61=""),"",
IF(AND('2.5 CAPEX'!$L64&lt;&gt;"x",'2.5 CAPEX'!$M64&lt;&gt;"x"),0,
IF($F61=0,0,
IF(AT$4&lt;'2.1 Kraftwerk allgemein'!$F$16,0,
IF(AT$4='2.1 Kraftwerk allgemein'!$F$16,'2.5 CAPEX'!$J64/$F61,
IF(AT$4&lt;'2.1 Kraftwerk allgemein'!$F$16+$F61,
('2.5 CAPEX'!$J64+SUM(OFFSET('2.5 CAPEX'!AY64,0,-MIN(MAX($F61-1-('2.1 Kraftwerk allgemein'!$F$16-'1.1 Allgemein'!$I$22+1),0),COLUMN(AK61)-1-('2.1 Kraftwerk allgemein'!$F$16-'1.1 Allgemein'!$I$22+1)),1,MIN(MAX($F61-('2.1 Kraftwerk allgemein'!$F$16-'1.1 Allgemein'!$I$22+1),1),COLUMN(AK61)-('2.1 Kraftwerk allgemein'!$F$16-'1.1 Allgemein'!$I$22+1)))))/$F61,
SUM(OFFSET('2.5 CAPEX'!AY64,0,-MIN($F61-1,COLUMN(AK61)-1),1,MIN($F61,COLUMN(AK61))))/$F61)))))))</f>
        <v>0</v>
      </c>
      <c r="AU61" s="199">
        <f ca="1">IF('2.1 Kraftwerk allgemein'!$F$15&lt;'1.1 Allgemein'!$I$22,
IF(OR(ISNUMBER($D61)=FALSE,$F61=""),"",
IF(AND('2.5 CAPEX'!$L64&lt;&gt;"x",'2.5 CAPEX'!$M64&lt;&gt;"x"),0,
IF($F61=0,0,
IF(AU$4&lt;'2.1 Kraftwerk allgemein'!$F$16,0,
IF(AU$4='2.1 Kraftwerk allgemein'!$F$16,'2.5 CAPEX'!$J64/$F61,
IF(AU$4&lt;'2.1 Kraftwerk allgemein'!$F$16+$F61,
('2.5 CAPEX'!$J64+SUM(OFFSET('2.5 CAPEX'!AZ64,0,-MIN(MAX($F61-1-('2.1 Kraftwerk allgemein'!$F$16-'2.1 Kraftwerk allgemein'!$F$15+1),0),COLUMN(AL61)-1-('2.1 Kraftwerk allgemein'!$F$16-'2.1 Kraftwerk allgemein'!$F$15+1)),1,MIN(MAX($F61-('2.1 Kraftwerk allgemein'!$F$16-'2.1 Kraftwerk allgemein'!$F$15+1),1),COLUMN(AL61)-('2.1 Kraftwerk allgemein'!$F$16-'2.1 Kraftwerk allgemein'!$F$15+1)))))/$F61,
SUM(OFFSET('2.5 CAPEX'!AZ64,0,-MIN($F61-1,COLUMN(AL61)-1),1,MIN($F61,COLUMN(AL61))))/$F61)))))),
IF(OR(ISNUMBER($D61)=FALSE,$F61=""),"",
IF(AND('2.5 CAPEX'!$L64&lt;&gt;"x",'2.5 CAPEX'!$M64&lt;&gt;"x"),0,
IF($F61=0,0,
IF(AU$4&lt;'2.1 Kraftwerk allgemein'!$F$16,0,
IF(AU$4='2.1 Kraftwerk allgemein'!$F$16,'2.5 CAPEX'!$J64/$F61,
IF(AU$4&lt;'2.1 Kraftwerk allgemein'!$F$16+$F61,
('2.5 CAPEX'!$J64+SUM(OFFSET('2.5 CAPEX'!AZ64,0,-MIN(MAX($F61-1-('2.1 Kraftwerk allgemein'!$F$16-'1.1 Allgemein'!$I$22+1),0),COLUMN(AL61)-1-('2.1 Kraftwerk allgemein'!$F$16-'1.1 Allgemein'!$I$22+1)),1,MIN(MAX($F61-('2.1 Kraftwerk allgemein'!$F$16-'1.1 Allgemein'!$I$22+1),1),COLUMN(AL61)-('2.1 Kraftwerk allgemein'!$F$16-'1.1 Allgemein'!$I$22+1)))))/$F61,
SUM(OFFSET('2.5 CAPEX'!AZ64,0,-MIN($F61-1,COLUMN(AL61)-1),1,MIN($F61,COLUMN(AL61))))/$F61)))))))</f>
        <v>0</v>
      </c>
      <c r="AV61" s="199">
        <f ca="1">IF('2.1 Kraftwerk allgemein'!$F$15&lt;'1.1 Allgemein'!$I$22,
IF(OR(ISNUMBER($D61)=FALSE,$F61=""),"",
IF(AND('2.5 CAPEX'!$L64&lt;&gt;"x",'2.5 CAPEX'!$M64&lt;&gt;"x"),0,
IF($F61=0,0,
IF(AV$4&lt;'2.1 Kraftwerk allgemein'!$F$16,0,
IF(AV$4='2.1 Kraftwerk allgemein'!$F$16,'2.5 CAPEX'!$J64/$F61,
IF(AV$4&lt;'2.1 Kraftwerk allgemein'!$F$16+$F61,
('2.5 CAPEX'!$J64+SUM(OFFSET('2.5 CAPEX'!BA64,0,-MIN(MAX($F61-1-('2.1 Kraftwerk allgemein'!$F$16-'2.1 Kraftwerk allgemein'!$F$15+1),0),COLUMN(AM61)-1-('2.1 Kraftwerk allgemein'!$F$16-'2.1 Kraftwerk allgemein'!$F$15+1)),1,MIN(MAX($F61-('2.1 Kraftwerk allgemein'!$F$16-'2.1 Kraftwerk allgemein'!$F$15+1),1),COLUMN(AM61)-('2.1 Kraftwerk allgemein'!$F$16-'2.1 Kraftwerk allgemein'!$F$15+1)))))/$F61,
SUM(OFFSET('2.5 CAPEX'!BA64,0,-MIN($F61-1,COLUMN(AM61)-1),1,MIN($F61,COLUMN(AM61))))/$F61)))))),
IF(OR(ISNUMBER($D61)=FALSE,$F61=""),"",
IF(AND('2.5 CAPEX'!$L64&lt;&gt;"x",'2.5 CAPEX'!$M64&lt;&gt;"x"),0,
IF($F61=0,0,
IF(AV$4&lt;'2.1 Kraftwerk allgemein'!$F$16,0,
IF(AV$4='2.1 Kraftwerk allgemein'!$F$16,'2.5 CAPEX'!$J64/$F61,
IF(AV$4&lt;'2.1 Kraftwerk allgemein'!$F$16+$F61,
('2.5 CAPEX'!$J64+SUM(OFFSET('2.5 CAPEX'!BA64,0,-MIN(MAX($F61-1-('2.1 Kraftwerk allgemein'!$F$16-'1.1 Allgemein'!$I$22+1),0),COLUMN(AM61)-1-('2.1 Kraftwerk allgemein'!$F$16-'1.1 Allgemein'!$I$22+1)),1,MIN(MAX($F61-('2.1 Kraftwerk allgemein'!$F$16-'1.1 Allgemein'!$I$22+1),1),COLUMN(AM61)-('2.1 Kraftwerk allgemein'!$F$16-'1.1 Allgemein'!$I$22+1)))))/$F61,
SUM(OFFSET('2.5 CAPEX'!BA64,0,-MIN($F61-1,COLUMN(AM61)-1),1,MIN($F61,COLUMN(AM61))))/$F61)))))))</f>
        <v>0</v>
      </c>
      <c r="AW61" s="199">
        <f ca="1">IF('2.1 Kraftwerk allgemein'!$F$15&lt;'1.1 Allgemein'!$I$22,
IF(OR(ISNUMBER($D61)=FALSE,$F61=""),"",
IF(AND('2.5 CAPEX'!$L64&lt;&gt;"x",'2.5 CAPEX'!$M64&lt;&gt;"x"),0,
IF($F61=0,0,
IF(AW$4&lt;'2.1 Kraftwerk allgemein'!$F$16,0,
IF(AW$4='2.1 Kraftwerk allgemein'!$F$16,'2.5 CAPEX'!$J64/$F61,
IF(AW$4&lt;'2.1 Kraftwerk allgemein'!$F$16+$F61,
('2.5 CAPEX'!$J64+SUM(OFFSET('2.5 CAPEX'!BB64,0,-MIN(MAX($F61-1-('2.1 Kraftwerk allgemein'!$F$16-'2.1 Kraftwerk allgemein'!$F$15+1),0),COLUMN(AN61)-1-('2.1 Kraftwerk allgemein'!$F$16-'2.1 Kraftwerk allgemein'!$F$15+1)),1,MIN(MAX($F61-('2.1 Kraftwerk allgemein'!$F$16-'2.1 Kraftwerk allgemein'!$F$15+1),1),COLUMN(AN61)-('2.1 Kraftwerk allgemein'!$F$16-'2.1 Kraftwerk allgemein'!$F$15+1)))))/$F61,
SUM(OFFSET('2.5 CAPEX'!BB64,0,-MIN($F61-1,COLUMN(AN61)-1),1,MIN($F61,COLUMN(AN61))))/$F61)))))),
IF(OR(ISNUMBER($D61)=FALSE,$F61=""),"",
IF(AND('2.5 CAPEX'!$L64&lt;&gt;"x",'2.5 CAPEX'!$M64&lt;&gt;"x"),0,
IF($F61=0,0,
IF(AW$4&lt;'2.1 Kraftwerk allgemein'!$F$16,0,
IF(AW$4='2.1 Kraftwerk allgemein'!$F$16,'2.5 CAPEX'!$J64/$F61,
IF(AW$4&lt;'2.1 Kraftwerk allgemein'!$F$16+$F61,
('2.5 CAPEX'!$J64+SUM(OFFSET('2.5 CAPEX'!BB64,0,-MIN(MAX($F61-1-('2.1 Kraftwerk allgemein'!$F$16-'1.1 Allgemein'!$I$22+1),0),COLUMN(AN61)-1-('2.1 Kraftwerk allgemein'!$F$16-'1.1 Allgemein'!$I$22+1)),1,MIN(MAX($F61-('2.1 Kraftwerk allgemein'!$F$16-'1.1 Allgemein'!$I$22+1),1),COLUMN(AN61)-('2.1 Kraftwerk allgemein'!$F$16-'1.1 Allgemein'!$I$22+1)))))/$F61,
SUM(OFFSET('2.5 CAPEX'!BB64,0,-MIN($F61-1,COLUMN(AN61)-1),1,MIN($F61,COLUMN(AN61))))/$F61)))))))</f>
        <v>0</v>
      </c>
      <c r="AX61" s="199">
        <f ca="1">IF('2.1 Kraftwerk allgemein'!$F$15&lt;'1.1 Allgemein'!$I$22,
IF(OR(ISNUMBER($D61)=FALSE,$F61=""),"",
IF(AND('2.5 CAPEX'!$L64&lt;&gt;"x",'2.5 CAPEX'!$M64&lt;&gt;"x"),0,
IF($F61=0,0,
IF(AX$4&lt;'2.1 Kraftwerk allgemein'!$F$16,0,
IF(AX$4='2.1 Kraftwerk allgemein'!$F$16,'2.5 CAPEX'!$J64/$F61,
IF(AX$4&lt;'2.1 Kraftwerk allgemein'!$F$16+$F61,
('2.5 CAPEX'!$J64+SUM(OFFSET('2.5 CAPEX'!BC64,0,-MIN(MAX($F61-1-('2.1 Kraftwerk allgemein'!$F$16-'2.1 Kraftwerk allgemein'!$F$15+1),0),COLUMN(AO61)-1-('2.1 Kraftwerk allgemein'!$F$16-'2.1 Kraftwerk allgemein'!$F$15+1)),1,MIN(MAX($F61-('2.1 Kraftwerk allgemein'!$F$16-'2.1 Kraftwerk allgemein'!$F$15+1),1),COLUMN(AO61)-('2.1 Kraftwerk allgemein'!$F$16-'2.1 Kraftwerk allgemein'!$F$15+1)))))/$F61,
SUM(OFFSET('2.5 CAPEX'!BC64,0,-MIN($F61-1,COLUMN(AO61)-1),1,MIN($F61,COLUMN(AO61))))/$F61)))))),
IF(OR(ISNUMBER($D61)=FALSE,$F61=""),"",
IF(AND('2.5 CAPEX'!$L64&lt;&gt;"x",'2.5 CAPEX'!$M64&lt;&gt;"x"),0,
IF($F61=0,0,
IF(AX$4&lt;'2.1 Kraftwerk allgemein'!$F$16,0,
IF(AX$4='2.1 Kraftwerk allgemein'!$F$16,'2.5 CAPEX'!$J64/$F61,
IF(AX$4&lt;'2.1 Kraftwerk allgemein'!$F$16+$F61,
('2.5 CAPEX'!$J64+SUM(OFFSET('2.5 CAPEX'!BC64,0,-MIN(MAX($F61-1-('2.1 Kraftwerk allgemein'!$F$16-'1.1 Allgemein'!$I$22+1),0),COLUMN(AO61)-1-('2.1 Kraftwerk allgemein'!$F$16-'1.1 Allgemein'!$I$22+1)),1,MIN(MAX($F61-('2.1 Kraftwerk allgemein'!$F$16-'1.1 Allgemein'!$I$22+1),1),COLUMN(AO61)-('2.1 Kraftwerk allgemein'!$F$16-'1.1 Allgemein'!$I$22+1)))))/$F61,
SUM(OFFSET('2.5 CAPEX'!BC64,0,-MIN($F61-1,COLUMN(AO61)-1),1,MIN($F61,COLUMN(AO61))))/$F61)))))))</f>
        <v>0</v>
      </c>
      <c r="AY61" s="199">
        <f ca="1">IF('2.1 Kraftwerk allgemein'!$F$15&lt;'1.1 Allgemein'!$I$22,
IF(OR(ISNUMBER($D61)=FALSE,$F61=""),"",
IF(AND('2.5 CAPEX'!$L64&lt;&gt;"x",'2.5 CAPEX'!$M64&lt;&gt;"x"),0,
IF($F61=0,0,
IF(AY$4&lt;'2.1 Kraftwerk allgemein'!$F$16,0,
IF(AY$4='2.1 Kraftwerk allgemein'!$F$16,'2.5 CAPEX'!$J64/$F61,
IF(AY$4&lt;'2.1 Kraftwerk allgemein'!$F$16+$F61,
('2.5 CAPEX'!$J64+SUM(OFFSET('2.5 CAPEX'!BD64,0,-MIN(MAX($F61-1-('2.1 Kraftwerk allgemein'!$F$16-'2.1 Kraftwerk allgemein'!$F$15+1),0),COLUMN(AP61)-1-('2.1 Kraftwerk allgemein'!$F$16-'2.1 Kraftwerk allgemein'!$F$15+1)),1,MIN(MAX($F61-('2.1 Kraftwerk allgemein'!$F$16-'2.1 Kraftwerk allgemein'!$F$15+1),1),COLUMN(AP61)-('2.1 Kraftwerk allgemein'!$F$16-'2.1 Kraftwerk allgemein'!$F$15+1)))))/$F61,
SUM(OFFSET('2.5 CAPEX'!BD64,0,-MIN($F61-1,COLUMN(AP61)-1),1,MIN($F61,COLUMN(AP61))))/$F61)))))),
IF(OR(ISNUMBER($D61)=FALSE,$F61=""),"",
IF(AND('2.5 CAPEX'!$L64&lt;&gt;"x",'2.5 CAPEX'!$M64&lt;&gt;"x"),0,
IF($F61=0,0,
IF(AY$4&lt;'2.1 Kraftwerk allgemein'!$F$16,0,
IF(AY$4='2.1 Kraftwerk allgemein'!$F$16,'2.5 CAPEX'!$J64/$F61,
IF(AY$4&lt;'2.1 Kraftwerk allgemein'!$F$16+$F61,
('2.5 CAPEX'!$J64+SUM(OFFSET('2.5 CAPEX'!BD64,0,-MIN(MAX($F61-1-('2.1 Kraftwerk allgemein'!$F$16-'1.1 Allgemein'!$I$22+1),0),COLUMN(AP61)-1-('2.1 Kraftwerk allgemein'!$F$16-'1.1 Allgemein'!$I$22+1)),1,MIN(MAX($F61-('2.1 Kraftwerk allgemein'!$F$16-'1.1 Allgemein'!$I$22+1),1),COLUMN(AP61)-('2.1 Kraftwerk allgemein'!$F$16-'1.1 Allgemein'!$I$22+1)))))/$F61,
SUM(OFFSET('2.5 CAPEX'!BD64,0,-MIN($F61-1,COLUMN(AP61)-1),1,MIN($F61,COLUMN(AP61))))/$F61)))))))</f>
        <v>0</v>
      </c>
      <c r="AZ61" s="199">
        <f ca="1">IF('2.1 Kraftwerk allgemein'!$F$15&lt;'1.1 Allgemein'!$I$22,
IF(OR(ISNUMBER($D61)=FALSE,$F61=""),"",
IF(AND('2.5 CAPEX'!$L64&lt;&gt;"x",'2.5 CAPEX'!$M64&lt;&gt;"x"),0,
IF($F61=0,0,
IF(AZ$4&lt;'2.1 Kraftwerk allgemein'!$F$16,0,
IF(AZ$4='2.1 Kraftwerk allgemein'!$F$16,'2.5 CAPEX'!$J64/$F61,
IF(AZ$4&lt;'2.1 Kraftwerk allgemein'!$F$16+$F61,
('2.5 CAPEX'!$J64+SUM(OFFSET('2.5 CAPEX'!BE64,0,-MIN(MAX($F61-1-('2.1 Kraftwerk allgemein'!$F$16-'2.1 Kraftwerk allgemein'!$F$15+1),0),COLUMN(AQ61)-1-('2.1 Kraftwerk allgemein'!$F$16-'2.1 Kraftwerk allgemein'!$F$15+1)),1,MIN(MAX($F61-('2.1 Kraftwerk allgemein'!$F$16-'2.1 Kraftwerk allgemein'!$F$15+1),1),COLUMN(AQ61)-('2.1 Kraftwerk allgemein'!$F$16-'2.1 Kraftwerk allgemein'!$F$15+1)))))/$F61,
SUM(OFFSET('2.5 CAPEX'!BE64,0,-MIN($F61-1,COLUMN(AQ61)-1),1,MIN($F61,COLUMN(AQ61))))/$F61)))))),
IF(OR(ISNUMBER($D61)=FALSE,$F61=""),"",
IF(AND('2.5 CAPEX'!$L64&lt;&gt;"x",'2.5 CAPEX'!$M64&lt;&gt;"x"),0,
IF($F61=0,0,
IF(AZ$4&lt;'2.1 Kraftwerk allgemein'!$F$16,0,
IF(AZ$4='2.1 Kraftwerk allgemein'!$F$16,'2.5 CAPEX'!$J64/$F61,
IF(AZ$4&lt;'2.1 Kraftwerk allgemein'!$F$16+$F61,
('2.5 CAPEX'!$J64+SUM(OFFSET('2.5 CAPEX'!BE64,0,-MIN(MAX($F61-1-('2.1 Kraftwerk allgemein'!$F$16-'1.1 Allgemein'!$I$22+1),0),COLUMN(AQ61)-1-('2.1 Kraftwerk allgemein'!$F$16-'1.1 Allgemein'!$I$22+1)),1,MIN(MAX($F61-('2.1 Kraftwerk allgemein'!$F$16-'1.1 Allgemein'!$I$22+1),1),COLUMN(AQ61)-('2.1 Kraftwerk allgemein'!$F$16-'1.1 Allgemein'!$I$22+1)))))/$F61,
SUM(OFFSET('2.5 CAPEX'!BE64,0,-MIN($F61-1,COLUMN(AQ61)-1),1,MIN($F61,COLUMN(AQ61))))/$F61)))))))</f>
        <v>0</v>
      </c>
      <c r="BA61" s="199">
        <f ca="1">IF('2.1 Kraftwerk allgemein'!$F$15&lt;'1.1 Allgemein'!$I$22,
IF(OR(ISNUMBER($D61)=FALSE,$F61=""),"",
IF(AND('2.5 CAPEX'!$L64&lt;&gt;"x",'2.5 CAPEX'!$M64&lt;&gt;"x"),0,
IF($F61=0,0,
IF(BA$4&lt;'2.1 Kraftwerk allgemein'!$F$16,0,
IF(BA$4='2.1 Kraftwerk allgemein'!$F$16,'2.5 CAPEX'!$J64/$F61,
IF(BA$4&lt;'2.1 Kraftwerk allgemein'!$F$16+$F61,
('2.5 CAPEX'!$J64+SUM(OFFSET('2.5 CAPEX'!BF64,0,-MIN(MAX($F61-1-('2.1 Kraftwerk allgemein'!$F$16-'2.1 Kraftwerk allgemein'!$F$15+1),0),COLUMN(AR61)-1-('2.1 Kraftwerk allgemein'!$F$16-'2.1 Kraftwerk allgemein'!$F$15+1)),1,MIN(MAX($F61-('2.1 Kraftwerk allgemein'!$F$16-'2.1 Kraftwerk allgemein'!$F$15+1),1),COLUMN(AR61)-('2.1 Kraftwerk allgemein'!$F$16-'2.1 Kraftwerk allgemein'!$F$15+1)))))/$F61,
SUM(OFFSET('2.5 CAPEX'!BF64,0,-MIN($F61-1,COLUMN(AR61)-1),1,MIN($F61,COLUMN(AR61))))/$F61)))))),
IF(OR(ISNUMBER($D61)=FALSE,$F61=""),"",
IF(AND('2.5 CAPEX'!$L64&lt;&gt;"x",'2.5 CAPEX'!$M64&lt;&gt;"x"),0,
IF($F61=0,0,
IF(BA$4&lt;'2.1 Kraftwerk allgemein'!$F$16,0,
IF(BA$4='2.1 Kraftwerk allgemein'!$F$16,'2.5 CAPEX'!$J64/$F61,
IF(BA$4&lt;'2.1 Kraftwerk allgemein'!$F$16+$F61,
('2.5 CAPEX'!$J64+SUM(OFFSET('2.5 CAPEX'!BF64,0,-MIN(MAX($F61-1-('2.1 Kraftwerk allgemein'!$F$16-'1.1 Allgemein'!$I$22+1),0),COLUMN(AR61)-1-('2.1 Kraftwerk allgemein'!$F$16-'1.1 Allgemein'!$I$22+1)),1,MIN(MAX($F61-('2.1 Kraftwerk allgemein'!$F$16-'1.1 Allgemein'!$I$22+1),1),COLUMN(AR61)-('2.1 Kraftwerk allgemein'!$F$16-'1.1 Allgemein'!$I$22+1)))))/$F61,
SUM(OFFSET('2.5 CAPEX'!BF64,0,-MIN($F61-1,COLUMN(AR61)-1),1,MIN($F61,COLUMN(AR61))))/$F61)))))))</f>
        <v>0</v>
      </c>
      <c r="BB61" s="199">
        <f ca="1">IF('2.1 Kraftwerk allgemein'!$F$15&lt;'1.1 Allgemein'!$I$22,
IF(OR(ISNUMBER($D61)=FALSE,$F61=""),"",
IF(AND('2.5 CAPEX'!$L64&lt;&gt;"x",'2.5 CAPEX'!$M64&lt;&gt;"x"),0,
IF($F61=0,0,
IF(BB$4&lt;'2.1 Kraftwerk allgemein'!$F$16,0,
IF(BB$4='2.1 Kraftwerk allgemein'!$F$16,'2.5 CAPEX'!$J64/$F61,
IF(BB$4&lt;'2.1 Kraftwerk allgemein'!$F$16+$F61,
('2.5 CAPEX'!$J64+SUM(OFFSET('2.5 CAPEX'!BG64,0,-MIN(MAX($F61-1-('2.1 Kraftwerk allgemein'!$F$16-'2.1 Kraftwerk allgemein'!$F$15+1),0),COLUMN(AS61)-1-('2.1 Kraftwerk allgemein'!$F$16-'2.1 Kraftwerk allgemein'!$F$15+1)),1,MIN(MAX($F61-('2.1 Kraftwerk allgemein'!$F$16-'2.1 Kraftwerk allgemein'!$F$15+1),1),COLUMN(AS61)-('2.1 Kraftwerk allgemein'!$F$16-'2.1 Kraftwerk allgemein'!$F$15+1)))))/$F61,
SUM(OFFSET('2.5 CAPEX'!BG64,0,-MIN($F61-1,COLUMN(AS61)-1),1,MIN($F61,COLUMN(AS61))))/$F61)))))),
IF(OR(ISNUMBER($D61)=FALSE,$F61=""),"",
IF(AND('2.5 CAPEX'!$L64&lt;&gt;"x",'2.5 CAPEX'!$M64&lt;&gt;"x"),0,
IF($F61=0,0,
IF(BB$4&lt;'2.1 Kraftwerk allgemein'!$F$16,0,
IF(BB$4='2.1 Kraftwerk allgemein'!$F$16,'2.5 CAPEX'!$J64/$F61,
IF(BB$4&lt;'2.1 Kraftwerk allgemein'!$F$16+$F61,
('2.5 CAPEX'!$J64+SUM(OFFSET('2.5 CAPEX'!BG64,0,-MIN(MAX($F61-1-('2.1 Kraftwerk allgemein'!$F$16-'1.1 Allgemein'!$I$22+1),0),COLUMN(AS61)-1-('2.1 Kraftwerk allgemein'!$F$16-'1.1 Allgemein'!$I$22+1)),1,MIN(MAX($F61-('2.1 Kraftwerk allgemein'!$F$16-'1.1 Allgemein'!$I$22+1),1),COLUMN(AS61)-('2.1 Kraftwerk allgemein'!$F$16-'1.1 Allgemein'!$I$22+1)))))/$F61,
SUM(OFFSET('2.5 CAPEX'!BG64,0,-MIN($F61-1,COLUMN(AS61)-1),1,MIN($F61,COLUMN(AS61))))/$F61)))))))</f>
        <v>0</v>
      </c>
      <c r="BC61" s="199">
        <f ca="1">IF('2.1 Kraftwerk allgemein'!$F$15&lt;'1.1 Allgemein'!$I$22,
IF(OR(ISNUMBER($D61)=FALSE,$F61=""),"",
IF(AND('2.5 CAPEX'!$L64&lt;&gt;"x",'2.5 CAPEX'!$M64&lt;&gt;"x"),0,
IF($F61=0,0,
IF(BC$4&lt;'2.1 Kraftwerk allgemein'!$F$16,0,
IF(BC$4='2.1 Kraftwerk allgemein'!$F$16,'2.5 CAPEX'!$J64/$F61,
IF(BC$4&lt;'2.1 Kraftwerk allgemein'!$F$16+$F61,
('2.5 CAPEX'!$J64+SUM(OFFSET('2.5 CAPEX'!BH64,0,-MIN(MAX($F61-1-('2.1 Kraftwerk allgemein'!$F$16-'2.1 Kraftwerk allgemein'!$F$15+1),0),COLUMN(AT61)-1-('2.1 Kraftwerk allgemein'!$F$16-'2.1 Kraftwerk allgemein'!$F$15+1)),1,MIN(MAX($F61-('2.1 Kraftwerk allgemein'!$F$16-'2.1 Kraftwerk allgemein'!$F$15+1),1),COLUMN(AT61)-('2.1 Kraftwerk allgemein'!$F$16-'2.1 Kraftwerk allgemein'!$F$15+1)))))/$F61,
SUM(OFFSET('2.5 CAPEX'!BH64,0,-MIN($F61-1,COLUMN(AT61)-1),1,MIN($F61,COLUMN(AT61))))/$F61)))))),
IF(OR(ISNUMBER($D61)=FALSE,$F61=""),"",
IF(AND('2.5 CAPEX'!$L64&lt;&gt;"x",'2.5 CAPEX'!$M64&lt;&gt;"x"),0,
IF($F61=0,0,
IF(BC$4&lt;'2.1 Kraftwerk allgemein'!$F$16,0,
IF(BC$4='2.1 Kraftwerk allgemein'!$F$16,'2.5 CAPEX'!$J64/$F61,
IF(BC$4&lt;'2.1 Kraftwerk allgemein'!$F$16+$F61,
('2.5 CAPEX'!$J64+SUM(OFFSET('2.5 CAPEX'!BH64,0,-MIN(MAX($F61-1-('2.1 Kraftwerk allgemein'!$F$16-'1.1 Allgemein'!$I$22+1),0),COLUMN(AT61)-1-('2.1 Kraftwerk allgemein'!$F$16-'1.1 Allgemein'!$I$22+1)),1,MIN(MAX($F61-('2.1 Kraftwerk allgemein'!$F$16-'1.1 Allgemein'!$I$22+1),1),COLUMN(AT61)-('2.1 Kraftwerk allgemein'!$F$16-'1.1 Allgemein'!$I$22+1)))))/$F61,
SUM(OFFSET('2.5 CAPEX'!BH64,0,-MIN($F61-1,COLUMN(AT61)-1),1,MIN($F61,COLUMN(AT61))))/$F61)))))))</f>
        <v>0</v>
      </c>
      <c r="BD61" s="199">
        <f ca="1">IF('2.1 Kraftwerk allgemein'!$F$15&lt;'1.1 Allgemein'!$I$22,
IF(OR(ISNUMBER($D61)=FALSE,$F61=""),"",
IF(AND('2.5 CAPEX'!$L64&lt;&gt;"x",'2.5 CAPEX'!$M64&lt;&gt;"x"),0,
IF($F61=0,0,
IF(BD$4&lt;'2.1 Kraftwerk allgemein'!$F$16,0,
IF(BD$4='2.1 Kraftwerk allgemein'!$F$16,'2.5 CAPEX'!$J64/$F61,
IF(BD$4&lt;'2.1 Kraftwerk allgemein'!$F$16+$F61,
('2.5 CAPEX'!$J64+SUM(OFFSET('2.5 CAPEX'!BI64,0,-MIN(MAX($F61-1-('2.1 Kraftwerk allgemein'!$F$16-'2.1 Kraftwerk allgemein'!$F$15+1),0),COLUMN(AU61)-1-('2.1 Kraftwerk allgemein'!$F$16-'2.1 Kraftwerk allgemein'!$F$15+1)),1,MIN(MAX($F61-('2.1 Kraftwerk allgemein'!$F$16-'2.1 Kraftwerk allgemein'!$F$15+1),1),COLUMN(AU61)-('2.1 Kraftwerk allgemein'!$F$16-'2.1 Kraftwerk allgemein'!$F$15+1)))))/$F61,
SUM(OFFSET('2.5 CAPEX'!BI64,0,-MIN($F61-1,COLUMN(AU61)-1),1,MIN($F61,COLUMN(AU61))))/$F61)))))),
IF(OR(ISNUMBER($D61)=FALSE,$F61=""),"",
IF(AND('2.5 CAPEX'!$L64&lt;&gt;"x",'2.5 CAPEX'!$M64&lt;&gt;"x"),0,
IF($F61=0,0,
IF(BD$4&lt;'2.1 Kraftwerk allgemein'!$F$16,0,
IF(BD$4='2.1 Kraftwerk allgemein'!$F$16,'2.5 CAPEX'!$J64/$F61,
IF(BD$4&lt;'2.1 Kraftwerk allgemein'!$F$16+$F61,
('2.5 CAPEX'!$J64+SUM(OFFSET('2.5 CAPEX'!BI64,0,-MIN(MAX($F61-1-('2.1 Kraftwerk allgemein'!$F$16-'1.1 Allgemein'!$I$22+1),0),COLUMN(AU61)-1-('2.1 Kraftwerk allgemein'!$F$16-'1.1 Allgemein'!$I$22+1)),1,MIN(MAX($F61-('2.1 Kraftwerk allgemein'!$F$16-'1.1 Allgemein'!$I$22+1),1),COLUMN(AU61)-('2.1 Kraftwerk allgemein'!$F$16-'1.1 Allgemein'!$I$22+1)))))/$F61,
SUM(OFFSET('2.5 CAPEX'!BI64,0,-MIN($F61-1,COLUMN(AU61)-1),1,MIN($F61,COLUMN(AU61))))/$F61)))))))</f>
        <v>0</v>
      </c>
      <c r="BE61" s="199">
        <f ca="1">IF('2.1 Kraftwerk allgemein'!$F$15&lt;'1.1 Allgemein'!$I$22,
IF(OR(ISNUMBER($D61)=FALSE,$F61=""),"",
IF(AND('2.5 CAPEX'!$L64&lt;&gt;"x",'2.5 CAPEX'!$M64&lt;&gt;"x"),0,
IF($F61=0,0,
IF(BE$4&lt;'2.1 Kraftwerk allgemein'!$F$16,0,
IF(BE$4='2.1 Kraftwerk allgemein'!$F$16,'2.5 CAPEX'!$J64/$F61,
IF(BE$4&lt;'2.1 Kraftwerk allgemein'!$F$16+$F61,
('2.5 CAPEX'!$J64+SUM(OFFSET('2.5 CAPEX'!BJ64,0,-MIN(MAX($F61-1-('2.1 Kraftwerk allgemein'!$F$16-'2.1 Kraftwerk allgemein'!$F$15+1),0),COLUMN(AV61)-1-('2.1 Kraftwerk allgemein'!$F$16-'2.1 Kraftwerk allgemein'!$F$15+1)),1,MIN(MAX($F61-('2.1 Kraftwerk allgemein'!$F$16-'2.1 Kraftwerk allgemein'!$F$15+1),1),COLUMN(AV61)-('2.1 Kraftwerk allgemein'!$F$16-'2.1 Kraftwerk allgemein'!$F$15+1)))))/$F61,
SUM(OFFSET('2.5 CAPEX'!BJ64,0,-MIN($F61-1,COLUMN(AV61)-1),1,MIN($F61,COLUMN(AV61))))/$F61)))))),
IF(OR(ISNUMBER($D61)=FALSE,$F61=""),"",
IF(AND('2.5 CAPEX'!$L64&lt;&gt;"x",'2.5 CAPEX'!$M64&lt;&gt;"x"),0,
IF($F61=0,0,
IF(BE$4&lt;'2.1 Kraftwerk allgemein'!$F$16,0,
IF(BE$4='2.1 Kraftwerk allgemein'!$F$16,'2.5 CAPEX'!$J64/$F61,
IF(BE$4&lt;'2.1 Kraftwerk allgemein'!$F$16+$F61,
('2.5 CAPEX'!$J64+SUM(OFFSET('2.5 CAPEX'!BJ64,0,-MIN(MAX($F61-1-('2.1 Kraftwerk allgemein'!$F$16-'1.1 Allgemein'!$I$22+1),0),COLUMN(AV61)-1-('2.1 Kraftwerk allgemein'!$F$16-'1.1 Allgemein'!$I$22+1)),1,MIN(MAX($F61-('2.1 Kraftwerk allgemein'!$F$16-'1.1 Allgemein'!$I$22+1),1),COLUMN(AV61)-('2.1 Kraftwerk allgemein'!$F$16-'1.1 Allgemein'!$I$22+1)))))/$F61,
SUM(OFFSET('2.5 CAPEX'!BJ64,0,-MIN($F61-1,COLUMN(AV61)-1),1,MIN($F61,COLUMN(AV61))))/$F61)))))))</f>
        <v>0</v>
      </c>
      <c r="BF61" s="199">
        <f ca="1">IF('2.1 Kraftwerk allgemein'!$F$15&lt;'1.1 Allgemein'!$I$22,
IF(OR(ISNUMBER($D61)=FALSE,$F61=""),"",
IF(AND('2.5 CAPEX'!$L64&lt;&gt;"x",'2.5 CAPEX'!$M64&lt;&gt;"x"),0,
IF($F61=0,0,
IF(BF$4&lt;'2.1 Kraftwerk allgemein'!$F$16,0,
IF(BF$4='2.1 Kraftwerk allgemein'!$F$16,'2.5 CAPEX'!$J64/$F61,
IF(BF$4&lt;'2.1 Kraftwerk allgemein'!$F$16+$F61,
('2.5 CAPEX'!$J64+SUM(OFFSET('2.5 CAPEX'!BK64,0,-MIN(MAX($F61-1-('2.1 Kraftwerk allgemein'!$F$16-'2.1 Kraftwerk allgemein'!$F$15+1),0),COLUMN(AW61)-1-('2.1 Kraftwerk allgemein'!$F$16-'2.1 Kraftwerk allgemein'!$F$15+1)),1,MIN(MAX($F61-('2.1 Kraftwerk allgemein'!$F$16-'2.1 Kraftwerk allgemein'!$F$15+1),1),COLUMN(AW61)-('2.1 Kraftwerk allgemein'!$F$16-'2.1 Kraftwerk allgemein'!$F$15+1)))))/$F61,
SUM(OFFSET('2.5 CAPEX'!BK64,0,-MIN($F61-1,COLUMN(AW61)-1),1,MIN($F61,COLUMN(AW61))))/$F61)))))),
IF(OR(ISNUMBER($D61)=FALSE,$F61=""),"",
IF(AND('2.5 CAPEX'!$L64&lt;&gt;"x",'2.5 CAPEX'!$M64&lt;&gt;"x"),0,
IF($F61=0,0,
IF(BF$4&lt;'2.1 Kraftwerk allgemein'!$F$16,0,
IF(BF$4='2.1 Kraftwerk allgemein'!$F$16,'2.5 CAPEX'!$J64/$F61,
IF(BF$4&lt;'2.1 Kraftwerk allgemein'!$F$16+$F61,
('2.5 CAPEX'!$J64+SUM(OFFSET('2.5 CAPEX'!BK64,0,-MIN(MAX($F61-1-('2.1 Kraftwerk allgemein'!$F$16-'1.1 Allgemein'!$I$22+1),0),COLUMN(AW61)-1-('2.1 Kraftwerk allgemein'!$F$16-'1.1 Allgemein'!$I$22+1)),1,MIN(MAX($F61-('2.1 Kraftwerk allgemein'!$F$16-'1.1 Allgemein'!$I$22+1),1),COLUMN(AW61)-('2.1 Kraftwerk allgemein'!$F$16-'1.1 Allgemein'!$I$22+1)))))/$F61,
SUM(OFFSET('2.5 CAPEX'!BK64,0,-MIN($F61-1,COLUMN(AW61)-1),1,MIN($F61,COLUMN(AW61))))/$F61)))))))</f>
        <v>0</v>
      </c>
      <c r="BG61" s="199">
        <f ca="1">IF('2.1 Kraftwerk allgemein'!$F$15&lt;'1.1 Allgemein'!$I$22,
IF(OR(ISNUMBER($D61)=FALSE,$F61=""),"",
IF(AND('2.5 CAPEX'!$L64&lt;&gt;"x",'2.5 CAPEX'!$M64&lt;&gt;"x"),0,
IF($F61=0,0,
IF(BG$4&lt;'2.1 Kraftwerk allgemein'!$F$16,0,
IF(BG$4='2.1 Kraftwerk allgemein'!$F$16,'2.5 CAPEX'!$J64/$F61,
IF(BG$4&lt;'2.1 Kraftwerk allgemein'!$F$16+$F61,
('2.5 CAPEX'!$J64+SUM(OFFSET('2.5 CAPEX'!BL64,0,-MIN(MAX($F61-1-('2.1 Kraftwerk allgemein'!$F$16-'2.1 Kraftwerk allgemein'!$F$15+1),0),COLUMN(AX61)-1-('2.1 Kraftwerk allgemein'!$F$16-'2.1 Kraftwerk allgemein'!$F$15+1)),1,MIN(MAX($F61-('2.1 Kraftwerk allgemein'!$F$16-'2.1 Kraftwerk allgemein'!$F$15+1),1),COLUMN(AX61)-('2.1 Kraftwerk allgemein'!$F$16-'2.1 Kraftwerk allgemein'!$F$15+1)))))/$F61,
SUM(OFFSET('2.5 CAPEX'!BL64,0,-MIN($F61-1,COLUMN(AX61)-1),1,MIN($F61,COLUMN(AX61))))/$F61)))))),
IF(OR(ISNUMBER($D61)=FALSE,$F61=""),"",
IF(AND('2.5 CAPEX'!$L64&lt;&gt;"x",'2.5 CAPEX'!$M64&lt;&gt;"x"),0,
IF($F61=0,0,
IF(BG$4&lt;'2.1 Kraftwerk allgemein'!$F$16,0,
IF(BG$4='2.1 Kraftwerk allgemein'!$F$16,'2.5 CAPEX'!$J64/$F61,
IF(BG$4&lt;'2.1 Kraftwerk allgemein'!$F$16+$F61,
('2.5 CAPEX'!$J64+SUM(OFFSET('2.5 CAPEX'!BL64,0,-MIN(MAX($F61-1-('2.1 Kraftwerk allgemein'!$F$16-'1.1 Allgemein'!$I$22+1),0),COLUMN(AX61)-1-('2.1 Kraftwerk allgemein'!$F$16-'1.1 Allgemein'!$I$22+1)),1,MIN(MAX($F61-('2.1 Kraftwerk allgemein'!$F$16-'1.1 Allgemein'!$I$22+1),1),COLUMN(AX61)-('2.1 Kraftwerk allgemein'!$F$16-'1.1 Allgemein'!$I$22+1)))))/$F61,
SUM(OFFSET('2.5 CAPEX'!BL64,0,-MIN($F61-1,COLUMN(AX61)-1),1,MIN($F61,COLUMN(AX61))))/$F61)))))))</f>
        <v>0</v>
      </c>
      <c r="BH61" s="199">
        <f ca="1">IF('2.1 Kraftwerk allgemein'!$F$15&lt;'1.1 Allgemein'!$I$22,
IF(OR(ISNUMBER($D61)=FALSE,$F61=""),"",
IF(AND('2.5 CAPEX'!$L64&lt;&gt;"x",'2.5 CAPEX'!$M64&lt;&gt;"x"),0,
IF($F61=0,0,
IF(BH$4&lt;'2.1 Kraftwerk allgemein'!$F$16,0,
IF(BH$4='2.1 Kraftwerk allgemein'!$F$16,'2.5 CAPEX'!$J64/$F61,
IF(BH$4&lt;'2.1 Kraftwerk allgemein'!$F$16+$F61,
('2.5 CAPEX'!$J64+SUM(OFFSET('2.5 CAPEX'!BM64,0,-MIN(MAX($F61-1-('2.1 Kraftwerk allgemein'!$F$16-'2.1 Kraftwerk allgemein'!$F$15+1),0),COLUMN(AY61)-1-('2.1 Kraftwerk allgemein'!$F$16-'2.1 Kraftwerk allgemein'!$F$15+1)),1,MIN(MAX($F61-('2.1 Kraftwerk allgemein'!$F$16-'2.1 Kraftwerk allgemein'!$F$15+1),1),COLUMN(AY61)-('2.1 Kraftwerk allgemein'!$F$16-'2.1 Kraftwerk allgemein'!$F$15+1)))))/$F61,
SUM(OFFSET('2.5 CAPEX'!BM64,0,-MIN($F61-1,COLUMN(AY61)-1),1,MIN($F61,COLUMN(AY61))))/$F61)))))),
IF(OR(ISNUMBER($D61)=FALSE,$F61=""),"",
IF(AND('2.5 CAPEX'!$L64&lt;&gt;"x",'2.5 CAPEX'!$M64&lt;&gt;"x"),0,
IF($F61=0,0,
IF(BH$4&lt;'2.1 Kraftwerk allgemein'!$F$16,0,
IF(BH$4='2.1 Kraftwerk allgemein'!$F$16,'2.5 CAPEX'!$J64/$F61,
IF(BH$4&lt;'2.1 Kraftwerk allgemein'!$F$16+$F61,
('2.5 CAPEX'!$J64+SUM(OFFSET('2.5 CAPEX'!BM64,0,-MIN(MAX($F61-1-('2.1 Kraftwerk allgemein'!$F$16-'1.1 Allgemein'!$I$22+1),0),COLUMN(AY61)-1-('2.1 Kraftwerk allgemein'!$F$16-'1.1 Allgemein'!$I$22+1)),1,MIN(MAX($F61-('2.1 Kraftwerk allgemein'!$F$16-'1.1 Allgemein'!$I$22+1),1),COLUMN(AY61)-('2.1 Kraftwerk allgemein'!$F$16-'1.1 Allgemein'!$I$22+1)))))/$F61,
SUM(OFFSET('2.5 CAPEX'!BM64,0,-MIN($F61-1,COLUMN(AY61)-1),1,MIN($F61,COLUMN(AY61))))/$F61)))))))</f>
        <v>0</v>
      </c>
      <c r="BI61" s="199">
        <f ca="1">IF('2.1 Kraftwerk allgemein'!$F$15&lt;'1.1 Allgemein'!$I$22,
IF(OR(ISNUMBER($D61)=FALSE,$F61=""),"",
IF(AND('2.5 CAPEX'!$L64&lt;&gt;"x",'2.5 CAPEX'!$M64&lt;&gt;"x"),0,
IF($F61=0,0,
IF(BI$4&lt;'2.1 Kraftwerk allgemein'!$F$16,0,
IF(BI$4='2.1 Kraftwerk allgemein'!$F$16,'2.5 CAPEX'!$J64/$F61,
IF(BI$4&lt;'2.1 Kraftwerk allgemein'!$F$16+$F61,
('2.5 CAPEX'!$J64+SUM(OFFSET('2.5 CAPEX'!BN64,0,-MIN(MAX($F61-1-('2.1 Kraftwerk allgemein'!$F$16-'2.1 Kraftwerk allgemein'!$F$15+1),0),COLUMN(AZ61)-1-('2.1 Kraftwerk allgemein'!$F$16-'2.1 Kraftwerk allgemein'!$F$15+1)),1,MIN(MAX($F61-('2.1 Kraftwerk allgemein'!$F$16-'2.1 Kraftwerk allgemein'!$F$15+1),1),COLUMN(AZ61)-('2.1 Kraftwerk allgemein'!$F$16-'2.1 Kraftwerk allgemein'!$F$15+1)))))/$F61,
SUM(OFFSET('2.5 CAPEX'!BN64,0,-MIN($F61-1,COLUMN(AZ61)-1),1,MIN($F61,COLUMN(AZ61))))/$F61)))))),
IF(OR(ISNUMBER($D61)=FALSE,$F61=""),"",
IF(AND('2.5 CAPEX'!$L64&lt;&gt;"x",'2.5 CAPEX'!$M64&lt;&gt;"x"),0,
IF($F61=0,0,
IF(BI$4&lt;'2.1 Kraftwerk allgemein'!$F$16,0,
IF(BI$4='2.1 Kraftwerk allgemein'!$F$16,'2.5 CAPEX'!$J64/$F61,
IF(BI$4&lt;'2.1 Kraftwerk allgemein'!$F$16+$F61,
('2.5 CAPEX'!$J64+SUM(OFFSET('2.5 CAPEX'!BN64,0,-MIN(MAX($F61-1-('2.1 Kraftwerk allgemein'!$F$16-'1.1 Allgemein'!$I$22+1),0),COLUMN(AZ61)-1-('2.1 Kraftwerk allgemein'!$F$16-'1.1 Allgemein'!$I$22+1)),1,MIN(MAX($F61-('2.1 Kraftwerk allgemein'!$F$16-'1.1 Allgemein'!$I$22+1),1),COLUMN(AZ61)-('2.1 Kraftwerk allgemein'!$F$16-'1.1 Allgemein'!$I$22+1)))))/$F61,
SUM(OFFSET('2.5 CAPEX'!BN64,0,-MIN($F61-1,COLUMN(AZ61)-1),1,MIN($F61,COLUMN(AZ61))))/$F61)))))))</f>
        <v>0</v>
      </c>
      <c r="BJ61" s="199">
        <f ca="1">IF('2.1 Kraftwerk allgemein'!$F$15&lt;'1.1 Allgemein'!$I$22,
IF(OR(ISNUMBER($D61)=FALSE,$F61=""),"",
IF(AND('2.5 CAPEX'!$L64&lt;&gt;"x",'2.5 CAPEX'!$M64&lt;&gt;"x"),0,
IF($F61=0,0,
IF(BJ$4&lt;'2.1 Kraftwerk allgemein'!$F$16,0,
IF(BJ$4='2.1 Kraftwerk allgemein'!$F$16,'2.5 CAPEX'!$J64/$F61,
IF(BJ$4&lt;'2.1 Kraftwerk allgemein'!$F$16+$F61,
('2.5 CAPEX'!$J64+SUM(OFFSET('2.5 CAPEX'!BO64,0,-MIN(MAX($F61-1-('2.1 Kraftwerk allgemein'!$F$16-'2.1 Kraftwerk allgemein'!$F$15+1),0),COLUMN(BA61)-1-('2.1 Kraftwerk allgemein'!$F$16-'2.1 Kraftwerk allgemein'!$F$15+1)),1,MIN(MAX($F61-('2.1 Kraftwerk allgemein'!$F$16-'2.1 Kraftwerk allgemein'!$F$15+1),1),COLUMN(BA61)-('2.1 Kraftwerk allgemein'!$F$16-'2.1 Kraftwerk allgemein'!$F$15+1)))))/$F61,
SUM(OFFSET('2.5 CAPEX'!BO64,0,-MIN($F61-1,COLUMN(BA61)-1),1,MIN($F61,COLUMN(BA61))))/$F61)))))),
IF(OR(ISNUMBER($D61)=FALSE,$F61=""),"",
IF(AND('2.5 CAPEX'!$L64&lt;&gt;"x",'2.5 CAPEX'!$M64&lt;&gt;"x"),0,
IF($F61=0,0,
IF(BJ$4&lt;'2.1 Kraftwerk allgemein'!$F$16,0,
IF(BJ$4='2.1 Kraftwerk allgemein'!$F$16,'2.5 CAPEX'!$J64/$F61,
IF(BJ$4&lt;'2.1 Kraftwerk allgemein'!$F$16+$F61,
('2.5 CAPEX'!$J64+SUM(OFFSET('2.5 CAPEX'!BO64,0,-MIN(MAX($F61-1-('2.1 Kraftwerk allgemein'!$F$16-'1.1 Allgemein'!$I$22+1),0),COLUMN(BA61)-1-('2.1 Kraftwerk allgemein'!$F$16-'1.1 Allgemein'!$I$22+1)),1,MIN(MAX($F61-('2.1 Kraftwerk allgemein'!$F$16-'1.1 Allgemein'!$I$22+1),1),COLUMN(BA61)-('2.1 Kraftwerk allgemein'!$F$16-'1.1 Allgemein'!$I$22+1)))))/$F61,
SUM(OFFSET('2.5 CAPEX'!BO64,0,-MIN($F61-1,COLUMN(BA61)-1),1,MIN($F61,COLUMN(BA61))))/$F61)))))))</f>
        <v>0</v>
      </c>
      <c r="BK61" s="199">
        <f ca="1">IF('2.1 Kraftwerk allgemein'!$F$15&lt;'1.1 Allgemein'!$I$22,
IF(OR(ISNUMBER($D61)=FALSE,$F61=""),"",
IF(AND('2.5 CAPEX'!$L64&lt;&gt;"x",'2.5 CAPEX'!$M64&lt;&gt;"x"),0,
IF($F61=0,0,
IF(BK$4&lt;'2.1 Kraftwerk allgemein'!$F$16,0,
IF(BK$4='2.1 Kraftwerk allgemein'!$F$16,'2.5 CAPEX'!$J64/$F61,
IF(BK$4&lt;'2.1 Kraftwerk allgemein'!$F$16+$F61,
('2.5 CAPEX'!$J64+SUM(OFFSET('2.5 CAPEX'!BP64,0,-MIN(MAX($F61-1-('2.1 Kraftwerk allgemein'!$F$16-'2.1 Kraftwerk allgemein'!$F$15+1),0),COLUMN(BB61)-1-('2.1 Kraftwerk allgemein'!$F$16-'2.1 Kraftwerk allgemein'!$F$15+1)),1,MIN(MAX($F61-('2.1 Kraftwerk allgemein'!$F$16-'2.1 Kraftwerk allgemein'!$F$15+1),1),COLUMN(BB61)-('2.1 Kraftwerk allgemein'!$F$16-'2.1 Kraftwerk allgemein'!$F$15+1)))))/$F61,
SUM(OFFSET('2.5 CAPEX'!BP64,0,-MIN($F61-1,COLUMN(BB61)-1),1,MIN($F61,COLUMN(BB61))))/$F61)))))),
IF(OR(ISNUMBER($D61)=FALSE,$F61=""),"",
IF(AND('2.5 CAPEX'!$L64&lt;&gt;"x",'2.5 CAPEX'!$M64&lt;&gt;"x"),0,
IF($F61=0,0,
IF(BK$4&lt;'2.1 Kraftwerk allgemein'!$F$16,0,
IF(BK$4='2.1 Kraftwerk allgemein'!$F$16,'2.5 CAPEX'!$J64/$F61,
IF(BK$4&lt;'2.1 Kraftwerk allgemein'!$F$16+$F61,
('2.5 CAPEX'!$J64+SUM(OFFSET('2.5 CAPEX'!BP64,0,-MIN(MAX($F61-1-('2.1 Kraftwerk allgemein'!$F$16-'1.1 Allgemein'!$I$22+1),0),COLUMN(BB61)-1-('2.1 Kraftwerk allgemein'!$F$16-'1.1 Allgemein'!$I$22+1)),1,MIN(MAX($F61-('2.1 Kraftwerk allgemein'!$F$16-'1.1 Allgemein'!$I$22+1),1),COLUMN(BB61)-('2.1 Kraftwerk allgemein'!$F$16-'1.1 Allgemein'!$I$22+1)))))/$F61,
SUM(OFFSET('2.5 CAPEX'!BP64,0,-MIN($F61-1,COLUMN(BB61)-1),1,MIN($F61,COLUMN(BB61))))/$F61)))))))</f>
        <v>0</v>
      </c>
      <c r="BL61" s="199">
        <f ca="1">IF('2.1 Kraftwerk allgemein'!$F$15&lt;'1.1 Allgemein'!$I$22,
IF(OR(ISNUMBER($D61)=FALSE,$F61=""),"",
IF(AND('2.5 CAPEX'!$L64&lt;&gt;"x",'2.5 CAPEX'!$M64&lt;&gt;"x"),0,
IF($F61=0,0,
IF(BL$4&lt;'2.1 Kraftwerk allgemein'!$F$16,0,
IF(BL$4='2.1 Kraftwerk allgemein'!$F$16,'2.5 CAPEX'!$J64/$F61,
IF(BL$4&lt;'2.1 Kraftwerk allgemein'!$F$16+$F61,
('2.5 CAPEX'!$J64+SUM(OFFSET('2.5 CAPEX'!BQ64,0,-MIN(MAX($F61-1-('2.1 Kraftwerk allgemein'!$F$16-'2.1 Kraftwerk allgemein'!$F$15+1),0),COLUMN(BC61)-1-('2.1 Kraftwerk allgemein'!$F$16-'2.1 Kraftwerk allgemein'!$F$15+1)),1,MIN(MAX($F61-('2.1 Kraftwerk allgemein'!$F$16-'2.1 Kraftwerk allgemein'!$F$15+1),1),COLUMN(BC61)-('2.1 Kraftwerk allgemein'!$F$16-'2.1 Kraftwerk allgemein'!$F$15+1)))))/$F61,
SUM(OFFSET('2.5 CAPEX'!BQ64,0,-MIN($F61-1,COLUMN(BC61)-1),1,MIN($F61,COLUMN(BC61))))/$F61)))))),
IF(OR(ISNUMBER($D61)=FALSE,$F61=""),"",
IF(AND('2.5 CAPEX'!$L64&lt;&gt;"x",'2.5 CAPEX'!$M64&lt;&gt;"x"),0,
IF($F61=0,0,
IF(BL$4&lt;'2.1 Kraftwerk allgemein'!$F$16,0,
IF(BL$4='2.1 Kraftwerk allgemein'!$F$16,'2.5 CAPEX'!$J64/$F61,
IF(BL$4&lt;'2.1 Kraftwerk allgemein'!$F$16+$F61,
('2.5 CAPEX'!$J64+SUM(OFFSET('2.5 CAPEX'!BQ64,0,-MIN(MAX($F61-1-('2.1 Kraftwerk allgemein'!$F$16-'1.1 Allgemein'!$I$22+1),0),COLUMN(BC61)-1-('2.1 Kraftwerk allgemein'!$F$16-'1.1 Allgemein'!$I$22+1)),1,MIN(MAX($F61-('2.1 Kraftwerk allgemein'!$F$16-'1.1 Allgemein'!$I$22+1),1),COLUMN(BC61)-('2.1 Kraftwerk allgemein'!$F$16-'1.1 Allgemein'!$I$22+1)))))/$F61,
SUM(OFFSET('2.5 CAPEX'!BQ64,0,-MIN($F61-1,COLUMN(BC61)-1),1,MIN($F61,COLUMN(BC61))))/$F61)))))))</f>
        <v>0</v>
      </c>
      <c r="BM61" s="199">
        <f ca="1">IF('2.1 Kraftwerk allgemein'!$F$15&lt;'1.1 Allgemein'!$I$22,
IF(OR(ISNUMBER($D61)=FALSE,$F61=""),"",
IF(AND('2.5 CAPEX'!$L64&lt;&gt;"x",'2.5 CAPEX'!$M64&lt;&gt;"x"),0,
IF($F61=0,0,
IF(BM$4&lt;'2.1 Kraftwerk allgemein'!$F$16,0,
IF(BM$4='2.1 Kraftwerk allgemein'!$F$16,'2.5 CAPEX'!$J64/$F61,
IF(BM$4&lt;'2.1 Kraftwerk allgemein'!$F$16+$F61,
('2.5 CAPEX'!$J64+SUM(OFFSET('2.5 CAPEX'!BR64,0,-MIN(MAX($F61-1-('2.1 Kraftwerk allgemein'!$F$16-'2.1 Kraftwerk allgemein'!$F$15+1),0),COLUMN(BD61)-1-('2.1 Kraftwerk allgemein'!$F$16-'2.1 Kraftwerk allgemein'!$F$15+1)),1,MIN(MAX($F61-('2.1 Kraftwerk allgemein'!$F$16-'2.1 Kraftwerk allgemein'!$F$15+1),1),COLUMN(BD61)-('2.1 Kraftwerk allgemein'!$F$16-'2.1 Kraftwerk allgemein'!$F$15+1)))))/$F61,
SUM(OFFSET('2.5 CAPEX'!BR64,0,-MIN($F61-1,COLUMN(BD61)-1),1,MIN($F61,COLUMN(BD61))))/$F61)))))),
IF(OR(ISNUMBER($D61)=FALSE,$F61=""),"",
IF(AND('2.5 CAPEX'!$L64&lt;&gt;"x",'2.5 CAPEX'!$M64&lt;&gt;"x"),0,
IF($F61=0,0,
IF(BM$4&lt;'2.1 Kraftwerk allgemein'!$F$16,0,
IF(BM$4='2.1 Kraftwerk allgemein'!$F$16,'2.5 CAPEX'!$J64/$F61,
IF(BM$4&lt;'2.1 Kraftwerk allgemein'!$F$16+$F61,
('2.5 CAPEX'!$J64+SUM(OFFSET('2.5 CAPEX'!BR64,0,-MIN(MAX($F61-1-('2.1 Kraftwerk allgemein'!$F$16-'1.1 Allgemein'!$I$22+1),0),COLUMN(BD61)-1-('2.1 Kraftwerk allgemein'!$F$16-'1.1 Allgemein'!$I$22+1)),1,MIN(MAX($F61-('2.1 Kraftwerk allgemein'!$F$16-'1.1 Allgemein'!$I$22+1),1),COLUMN(BD61)-('2.1 Kraftwerk allgemein'!$F$16-'1.1 Allgemein'!$I$22+1)))))/$F61,
SUM(OFFSET('2.5 CAPEX'!BR64,0,-MIN($F61-1,COLUMN(BD61)-1),1,MIN($F61,COLUMN(BD61))))/$F61)))))))</f>
        <v>0</v>
      </c>
      <c r="BN61" s="199">
        <f ca="1">IF('2.1 Kraftwerk allgemein'!$F$15&lt;'1.1 Allgemein'!$I$22,
IF(OR(ISNUMBER($D61)=FALSE,$F61=""),"",
IF(AND('2.5 CAPEX'!$L64&lt;&gt;"x",'2.5 CAPEX'!$M64&lt;&gt;"x"),0,
IF($F61=0,0,
IF(BN$4&lt;'2.1 Kraftwerk allgemein'!$F$16,0,
IF(BN$4='2.1 Kraftwerk allgemein'!$F$16,'2.5 CAPEX'!$J64/$F61,
IF(BN$4&lt;'2.1 Kraftwerk allgemein'!$F$16+$F61,
('2.5 CAPEX'!$J64+SUM(OFFSET('2.5 CAPEX'!BS64,0,-MIN(MAX($F61-1-('2.1 Kraftwerk allgemein'!$F$16-'2.1 Kraftwerk allgemein'!$F$15+1),0),COLUMN(BE61)-1-('2.1 Kraftwerk allgemein'!$F$16-'2.1 Kraftwerk allgemein'!$F$15+1)),1,MIN(MAX($F61-('2.1 Kraftwerk allgemein'!$F$16-'2.1 Kraftwerk allgemein'!$F$15+1),1),COLUMN(BE61)-('2.1 Kraftwerk allgemein'!$F$16-'2.1 Kraftwerk allgemein'!$F$15+1)))))/$F61,
SUM(OFFSET('2.5 CAPEX'!BS64,0,-MIN($F61-1,COLUMN(BE61)-1),1,MIN($F61,COLUMN(BE61))))/$F61)))))),
IF(OR(ISNUMBER($D61)=FALSE,$F61=""),"",
IF(AND('2.5 CAPEX'!$L64&lt;&gt;"x",'2.5 CAPEX'!$M64&lt;&gt;"x"),0,
IF($F61=0,0,
IF(BN$4&lt;'2.1 Kraftwerk allgemein'!$F$16,0,
IF(BN$4='2.1 Kraftwerk allgemein'!$F$16,'2.5 CAPEX'!$J64/$F61,
IF(BN$4&lt;'2.1 Kraftwerk allgemein'!$F$16+$F61,
('2.5 CAPEX'!$J64+SUM(OFFSET('2.5 CAPEX'!BS64,0,-MIN(MAX($F61-1-('2.1 Kraftwerk allgemein'!$F$16-'1.1 Allgemein'!$I$22+1),0),COLUMN(BE61)-1-('2.1 Kraftwerk allgemein'!$F$16-'1.1 Allgemein'!$I$22+1)),1,MIN(MAX($F61-('2.1 Kraftwerk allgemein'!$F$16-'1.1 Allgemein'!$I$22+1),1),COLUMN(BE61)-('2.1 Kraftwerk allgemein'!$F$16-'1.1 Allgemein'!$I$22+1)))))/$F61,
SUM(OFFSET('2.5 CAPEX'!BS64,0,-MIN($F61-1,COLUMN(BE61)-1),1,MIN($F61,COLUMN(BE61))))/$F61)))))))</f>
        <v>0</v>
      </c>
      <c r="BO61" s="199">
        <f ca="1">IF('2.1 Kraftwerk allgemein'!$F$15&lt;'1.1 Allgemein'!$I$22,
IF(OR(ISNUMBER($D61)=FALSE,$F61=""),"",
IF(AND('2.5 CAPEX'!$L64&lt;&gt;"x",'2.5 CAPEX'!$M64&lt;&gt;"x"),0,
IF($F61=0,0,
IF(BO$4&lt;'2.1 Kraftwerk allgemein'!$F$16,0,
IF(BO$4='2.1 Kraftwerk allgemein'!$F$16,'2.5 CAPEX'!$J64/$F61,
IF(BO$4&lt;'2.1 Kraftwerk allgemein'!$F$16+$F61,
('2.5 CAPEX'!$J64+SUM(OFFSET('2.5 CAPEX'!BT64,0,-MIN(MAX($F61-1-('2.1 Kraftwerk allgemein'!$F$16-'2.1 Kraftwerk allgemein'!$F$15+1),0),COLUMN(BF61)-1-('2.1 Kraftwerk allgemein'!$F$16-'2.1 Kraftwerk allgemein'!$F$15+1)),1,MIN(MAX($F61-('2.1 Kraftwerk allgemein'!$F$16-'2.1 Kraftwerk allgemein'!$F$15+1),1),COLUMN(BF61)-('2.1 Kraftwerk allgemein'!$F$16-'2.1 Kraftwerk allgemein'!$F$15+1)))))/$F61,
SUM(OFFSET('2.5 CAPEX'!BT64,0,-MIN($F61-1,COLUMN(BF61)-1),1,MIN($F61,COLUMN(BF61))))/$F61)))))),
IF(OR(ISNUMBER($D61)=FALSE,$F61=""),"",
IF(AND('2.5 CAPEX'!$L64&lt;&gt;"x",'2.5 CAPEX'!$M64&lt;&gt;"x"),0,
IF($F61=0,0,
IF(BO$4&lt;'2.1 Kraftwerk allgemein'!$F$16,0,
IF(BO$4='2.1 Kraftwerk allgemein'!$F$16,'2.5 CAPEX'!$J64/$F61,
IF(BO$4&lt;'2.1 Kraftwerk allgemein'!$F$16+$F61,
('2.5 CAPEX'!$J64+SUM(OFFSET('2.5 CAPEX'!BT64,0,-MIN(MAX($F61-1-('2.1 Kraftwerk allgemein'!$F$16-'1.1 Allgemein'!$I$22+1),0),COLUMN(BF61)-1-('2.1 Kraftwerk allgemein'!$F$16-'1.1 Allgemein'!$I$22+1)),1,MIN(MAX($F61-('2.1 Kraftwerk allgemein'!$F$16-'1.1 Allgemein'!$I$22+1),1),COLUMN(BF61)-('2.1 Kraftwerk allgemein'!$F$16-'1.1 Allgemein'!$I$22+1)))))/$F61,
SUM(OFFSET('2.5 CAPEX'!BT64,0,-MIN($F61-1,COLUMN(BF61)-1),1,MIN($F61,COLUMN(BF61))))/$F61)))))))</f>
        <v>0</v>
      </c>
      <c r="BP61" s="199">
        <f ca="1">IF('2.1 Kraftwerk allgemein'!$F$15&lt;'1.1 Allgemein'!$I$22,
IF(OR(ISNUMBER($D61)=FALSE,$F61=""),"",
IF(AND('2.5 CAPEX'!$L64&lt;&gt;"x",'2.5 CAPEX'!$M64&lt;&gt;"x"),0,
IF($F61=0,0,
IF(BP$4&lt;'2.1 Kraftwerk allgemein'!$F$16,0,
IF(BP$4='2.1 Kraftwerk allgemein'!$F$16,'2.5 CAPEX'!$J64/$F61,
IF(BP$4&lt;'2.1 Kraftwerk allgemein'!$F$16+$F61,
('2.5 CAPEX'!$J64+SUM(OFFSET('2.5 CAPEX'!BU64,0,-MIN(MAX($F61-1-('2.1 Kraftwerk allgemein'!$F$16-'2.1 Kraftwerk allgemein'!$F$15+1),0),COLUMN(BG61)-1-('2.1 Kraftwerk allgemein'!$F$16-'2.1 Kraftwerk allgemein'!$F$15+1)),1,MIN(MAX($F61-('2.1 Kraftwerk allgemein'!$F$16-'2.1 Kraftwerk allgemein'!$F$15+1),1),COLUMN(BG61)-('2.1 Kraftwerk allgemein'!$F$16-'2.1 Kraftwerk allgemein'!$F$15+1)))))/$F61,
SUM(OFFSET('2.5 CAPEX'!BU64,0,-MIN($F61-1,COLUMN(BG61)-1),1,MIN($F61,COLUMN(BG61))))/$F61)))))),
IF(OR(ISNUMBER($D61)=FALSE,$F61=""),"",
IF(AND('2.5 CAPEX'!$L64&lt;&gt;"x",'2.5 CAPEX'!$M64&lt;&gt;"x"),0,
IF($F61=0,0,
IF(BP$4&lt;'2.1 Kraftwerk allgemein'!$F$16,0,
IF(BP$4='2.1 Kraftwerk allgemein'!$F$16,'2.5 CAPEX'!$J64/$F61,
IF(BP$4&lt;'2.1 Kraftwerk allgemein'!$F$16+$F61,
('2.5 CAPEX'!$J64+SUM(OFFSET('2.5 CAPEX'!BU64,0,-MIN(MAX($F61-1-('2.1 Kraftwerk allgemein'!$F$16-'1.1 Allgemein'!$I$22+1),0),COLUMN(BG61)-1-('2.1 Kraftwerk allgemein'!$F$16-'1.1 Allgemein'!$I$22+1)),1,MIN(MAX($F61-('2.1 Kraftwerk allgemein'!$F$16-'1.1 Allgemein'!$I$22+1),1),COLUMN(BG61)-('2.1 Kraftwerk allgemein'!$F$16-'1.1 Allgemein'!$I$22+1)))))/$F61,
SUM(OFFSET('2.5 CAPEX'!BU64,0,-MIN($F61-1,COLUMN(BG61)-1),1,MIN($F61,COLUMN(BG61))))/$F61)))))))</f>
        <v>0</v>
      </c>
      <c r="BQ61" s="199">
        <f ca="1">IF('2.1 Kraftwerk allgemein'!$F$15&lt;'1.1 Allgemein'!$I$22,
IF(OR(ISNUMBER($D61)=FALSE,$F61=""),"",
IF(AND('2.5 CAPEX'!$L64&lt;&gt;"x",'2.5 CAPEX'!$M64&lt;&gt;"x"),0,
IF($F61=0,0,
IF(BQ$4&lt;'2.1 Kraftwerk allgemein'!$F$16,0,
IF(BQ$4='2.1 Kraftwerk allgemein'!$F$16,'2.5 CAPEX'!$J64/$F61,
IF(BQ$4&lt;'2.1 Kraftwerk allgemein'!$F$16+$F61,
('2.5 CAPEX'!$J64+SUM(OFFSET('2.5 CAPEX'!BV64,0,-MIN(MAX($F61-1-('2.1 Kraftwerk allgemein'!$F$16-'2.1 Kraftwerk allgemein'!$F$15+1),0),COLUMN(BH61)-1-('2.1 Kraftwerk allgemein'!$F$16-'2.1 Kraftwerk allgemein'!$F$15+1)),1,MIN(MAX($F61-('2.1 Kraftwerk allgemein'!$F$16-'2.1 Kraftwerk allgemein'!$F$15+1),1),COLUMN(BH61)-('2.1 Kraftwerk allgemein'!$F$16-'2.1 Kraftwerk allgemein'!$F$15+1)))))/$F61,
SUM(OFFSET('2.5 CAPEX'!BV64,0,-MIN($F61-1,COLUMN(BH61)-1),1,MIN($F61,COLUMN(BH61))))/$F61)))))),
IF(OR(ISNUMBER($D61)=FALSE,$F61=""),"",
IF(AND('2.5 CAPEX'!$L64&lt;&gt;"x",'2.5 CAPEX'!$M64&lt;&gt;"x"),0,
IF($F61=0,0,
IF(BQ$4&lt;'2.1 Kraftwerk allgemein'!$F$16,0,
IF(BQ$4='2.1 Kraftwerk allgemein'!$F$16,'2.5 CAPEX'!$J64/$F61,
IF(BQ$4&lt;'2.1 Kraftwerk allgemein'!$F$16+$F61,
('2.5 CAPEX'!$J64+SUM(OFFSET('2.5 CAPEX'!BV64,0,-MIN(MAX($F61-1-('2.1 Kraftwerk allgemein'!$F$16-'1.1 Allgemein'!$I$22+1),0),COLUMN(BH61)-1-('2.1 Kraftwerk allgemein'!$F$16-'1.1 Allgemein'!$I$22+1)),1,MIN(MAX($F61-('2.1 Kraftwerk allgemein'!$F$16-'1.1 Allgemein'!$I$22+1),1),COLUMN(BH61)-('2.1 Kraftwerk allgemein'!$F$16-'1.1 Allgemein'!$I$22+1)))))/$F61,
SUM(OFFSET('2.5 CAPEX'!BV64,0,-MIN($F61-1,COLUMN(BH61)-1),1,MIN($F61,COLUMN(BH61))))/$F61)))))))</f>
        <v>0</v>
      </c>
      <c r="BR61" s="199">
        <f ca="1">IF('2.1 Kraftwerk allgemein'!$F$15&lt;'1.1 Allgemein'!$I$22,
IF(OR(ISNUMBER($D61)=FALSE,$F61=""),"",
IF(AND('2.5 CAPEX'!$L64&lt;&gt;"x",'2.5 CAPEX'!$M64&lt;&gt;"x"),0,
IF($F61=0,0,
IF(BR$4&lt;'2.1 Kraftwerk allgemein'!$F$16,0,
IF(BR$4='2.1 Kraftwerk allgemein'!$F$16,'2.5 CAPEX'!$J64/$F61,
IF(BR$4&lt;'2.1 Kraftwerk allgemein'!$F$16+$F61,
('2.5 CAPEX'!$J64+SUM(OFFSET('2.5 CAPEX'!BW64,0,-MIN(MAX($F61-1-('2.1 Kraftwerk allgemein'!$F$16-'2.1 Kraftwerk allgemein'!$F$15+1),0),COLUMN(BI61)-1-('2.1 Kraftwerk allgemein'!$F$16-'2.1 Kraftwerk allgemein'!$F$15+1)),1,MIN(MAX($F61-('2.1 Kraftwerk allgemein'!$F$16-'2.1 Kraftwerk allgemein'!$F$15+1),1),COLUMN(BI61)-('2.1 Kraftwerk allgemein'!$F$16-'2.1 Kraftwerk allgemein'!$F$15+1)))))/$F61,
SUM(OFFSET('2.5 CAPEX'!BW64,0,-MIN($F61-1,COLUMN(BI61)-1),1,MIN($F61,COLUMN(BI61))))/$F61)))))),
IF(OR(ISNUMBER($D61)=FALSE,$F61=""),"",
IF(AND('2.5 CAPEX'!$L64&lt;&gt;"x",'2.5 CAPEX'!$M64&lt;&gt;"x"),0,
IF($F61=0,0,
IF(BR$4&lt;'2.1 Kraftwerk allgemein'!$F$16,0,
IF(BR$4='2.1 Kraftwerk allgemein'!$F$16,'2.5 CAPEX'!$J64/$F61,
IF(BR$4&lt;'2.1 Kraftwerk allgemein'!$F$16+$F61,
('2.5 CAPEX'!$J64+SUM(OFFSET('2.5 CAPEX'!BW64,0,-MIN(MAX($F61-1-('2.1 Kraftwerk allgemein'!$F$16-'1.1 Allgemein'!$I$22+1),0),COLUMN(BI61)-1-('2.1 Kraftwerk allgemein'!$F$16-'1.1 Allgemein'!$I$22+1)),1,MIN(MAX($F61-('2.1 Kraftwerk allgemein'!$F$16-'1.1 Allgemein'!$I$22+1),1),COLUMN(BI61)-('2.1 Kraftwerk allgemein'!$F$16-'1.1 Allgemein'!$I$22+1)))))/$F61,
SUM(OFFSET('2.5 CAPEX'!BW64,0,-MIN($F61-1,COLUMN(BI61)-1),1,MIN($F61,COLUMN(BI61))))/$F61)))))))</f>
        <v>0</v>
      </c>
      <c r="BS61" s="199">
        <f ca="1">IF('2.1 Kraftwerk allgemein'!$F$15&lt;'1.1 Allgemein'!$I$22,
IF(OR(ISNUMBER($D61)=FALSE,$F61=""),"",
IF(AND('2.5 CAPEX'!$L64&lt;&gt;"x",'2.5 CAPEX'!$M64&lt;&gt;"x"),0,
IF($F61=0,0,
IF(BS$4&lt;'2.1 Kraftwerk allgemein'!$F$16,0,
IF(BS$4='2.1 Kraftwerk allgemein'!$F$16,'2.5 CAPEX'!$J64/$F61,
IF(BS$4&lt;'2.1 Kraftwerk allgemein'!$F$16+$F61,
('2.5 CAPEX'!$J64+SUM(OFFSET('2.5 CAPEX'!BX64,0,-MIN(MAX($F61-1-('2.1 Kraftwerk allgemein'!$F$16-'2.1 Kraftwerk allgemein'!$F$15+1),0),COLUMN(BJ61)-1-('2.1 Kraftwerk allgemein'!$F$16-'2.1 Kraftwerk allgemein'!$F$15+1)),1,MIN(MAX($F61-('2.1 Kraftwerk allgemein'!$F$16-'2.1 Kraftwerk allgemein'!$F$15+1),1),COLUMN(BJ61)-('2.1 Kraftwerk allgemein'!$F$16-'2.1 Kraftwerk allgemein'!$F$15+1)))))/$F61,
SUM(OFFSET('2.5 CAPEX'!BX64,0,-MIN($F61-1,COLUMN(BJ61)-1),1,MIN($F61,COLUMN(BJ61))))/$F61)))))),
IF(OR(ISNUMBER($D61)=FALSE,$F61=""),"",
IF(AND('2.5 CAPEX'!$L64&lt;&gt;"x",'2.5 CAPEX'!$M64&lt;&gt;"x"),0,
IF($F61=0,0,
IF(BS$4&lt;'2.1 Kraftwerk allgemein'!$F$16,0,
IF(BS$4='2.1 Kraftwerk allgemein'!$F$16,'2.5 CAPEX'!$J64/$F61,
IF(BS$4&lt;'2.1 Kraftwerk allgemein'!$F$16+$F61,
('2.5 CAPEX'!$J64+SUM(OFFSET('2.5 CAPEX'!BX64,0,-MIN(MAX($F61-1-('2.1 Kraftwerk allgemein'!$F$16-'1.1 Allgemein'!$I$22+1),0),COLUMN(BJ61)-1-('2.1 Kraftwerk allgemein'!$F$16-'1.1 Allgemein'!$I$22+1)),1,MIN(MAX($F61-('2.1 Kraftwerk allgemein'!$F$16-'1.1 Allgemein'!$I$22+1),1),COLUMN(BJ61)-('2.1 Kraftwerk allgemein'!$F$16-'1.1 Allgemein'!$I$22+1)))))/$F61,
SUM(OFFSET('2.5 CAPEX'!BX64,0,-MIN($F61-1,COLUMN(BJ61)-1),1,MIN($F61,COLUMN(BJ61))))/$F61)))))))</f>
        <v>0</v>
      </c>
      <c r="BT61" s="199">
        <f ca="1">IF('2.1 Kraftwerk allgemein'!$F$15&lt;'1.1 Allgemein'!$I$22,
IF(OR(ISNUMBER($D61)=FALSE,$F61=""),"",
IF(AND('2.5 CAPEX'!$L64&lt;&gt;"x",'2.5 CAPEX'!$M64&lt;&gt;"x"),0,
IF($F61=0,0,
IF(BT$4&lt;'2.1 Kraftwerk allgemein'!$F$16,0,
IF(BT$4='2.1 Kraftwerk allgemein'!$F$16,'2.5 CAPEX'!$J64/$F61,
IF(BT$4&lt;'2.1 Kraftwerk allgemein'!$F$16+$F61,
('2.5 CAPEX'!$J64+SUM(OFFSET('2.5 CAPEX'!BY64,0,-MIN(MAX($F61-1-('2.1 Kraftwerk allgemein'!$F$16-'2.1 Kraftwerk allgemein'!$F$15+1),0),COLUMN(BK61)-1-('2.1 Kraftwerk allgemein'!$F$16-'2.1 Kraftwerk allgemein'!$F$15+1)),1,MIN(MAX($F61-('2.1 Kraftwerk allgemein'!$F$16-'2.1 Kraftwerk allgemein'!$F$15+1),1),COLUMN(BK61)-('2.1 Kraftwerk allgemein'!$F$16-'2.1 Kraftwerk allgemein'!$F$15+1)))))/$F61,
SUM(OFFSET('2.5 CAPEX'!BY64,0,-MIN($F61-1,COLUMN(BK61)-1),1,MIN($F61,COLUMN(BK61))))/$F61)))))),
IF(OR(ISNUMBER($D61)=FALSE,$F61=""),"",
IF(AND('2.5 CAPEX'!$L64&lt;&gt;"x",'2.5 CAPEX'!$M64&lt;&gt;"x"),0,
IF($F61=0,0,
IF(BT$4&lt;'2.1 Kraftwerk allgemein'!$F$16,0,
IF(BT$4='2.1 Kraftwerk allgemein'!$F$16,'2.5 CAPEX'!$J64/$F61,
IF(BT$4&lt;'2.1 Kraftwerk allgemein'!$F$16+$F61,
('2.5 CAPEX'!$J64+SUM(OFFSET('2.5 CAPEX'!BY64,0,-MIN(MAX($F61-1-('2.1 Kraftwerk allgemein'!$F$16-'1.1 Allgemein'!$I$22+1),0),COLUMN(BK61)-1-('2.1 Kraftwerk allgemein'!$F$16-'1.1 Allgemein'!$I$22+1)),1,MIN(MAX($F61-('2.1 Kraftwerk allgemein'!$F$16-'1.1 Allgemein'!$I$22+1),1),COLUMN(BK61)-('2.1 Kraftwerk allgemein'!$F$16-'1.1 Allgemein'!$I$22+1)))))/$F61,
SUM(OFFSET('2.5 CAPEX'!BY64,0,-MIN($F61-1,COLUMN(BK61)-1),1,MIN($F61,COLUMN(BK61))))/$F61)))))))</f>
        <v>0</v>
      </c>
      <c r="BU61" s="199">
        <f ca="1">IF('2.1 Kraftwerk allgemein'!$F$15&lt;'1.1 Allgemein'!$I$22,
IF(OR(ISNUMBER($D61)=FALSE,$F61=""),"",
IF(AND('2.5 CAPEX'!$L64&lt;&gt;"x",'2.5 CAPEX'!$M64&lt;&gt;"x"),0,
IF($F61=0,0,
IF(BU$4&lt;'2.1 Kraftwerk allgemein'!$F$16,0,
IF(BU$4='2.1 Kraftwerk allgemein'!$F$16,'2.5 CAPEX'!$J64/$F61,
IF(BU$4&lt;'2.1 Kraftwerk allgemein'!$F$16+$F61,
('2.5 CAPEX'!$J64+SUM(OFFSET('2.5 CAPEX'!BZ64,0,-MIN(MAX($F61-1-('2.1 Kraftwerk allgemein'!$F$16-'2.1 Kraftwerk allgemein'!$F$15+1),0),COLUMN(BL61)-1-('2.1 Kraftwerk allgemein'!$F$16-'2.1 Kraftwerk allgemein'!$F$15+1)),1,MIN(MAX($F61-('2.1 Kraftwerk allgemein'!$F$16-'2.1 Kraftwerk allgemein'!$F$15+1),1),COLUMN(BL61)-('2.1 Kraftwerk allgemein'!$F$16-'2.1 Kraftwerk allgemein'!$F$15+1)))))/$F61,
SUM(OFFSET('2.5 CAPEX'!BZ64,0,-MIN($F61-1,COLUMN(BL61)-1),1,MIN($F61,COLUMN(BL61))))/$F61)))))),
IF(OR(ISNUMBER($D61)=FALSE,$F61=""),"",
IF(AND('2.5 CAPEX'!$L64&lt;&gt;"x",'2.5 CAPEX'!$M64&lt;&gt;"x"),0,
IF($F61=0,0,
IF(BU$4&lt;'2.1 Kraftwerk allgemein'!$F$16,0,
IF(BU$4='2.1 Kraftwerk allgemein'!$F$16,'2.5 CAPEX'!$J64/$F61,
IF(BU$4&lt;'2.1 Kraftwerk allgemein'!$F$16+$F61,
('2.5 CAPEX'!$J64+SUM(OFFSET('2.5 CAPEX'!BZ64,0,-MIN(MAX($F61-1-('2.1 Kraftwerk allgemein'!$F$16-'1.1 Allgemein'!$I$22+1),0),COLUMN(BL61)-1-('2.1 Kraftwerk allgemein'!$F$16-'1.1 Allgemein'!$I$22+1)),1,MIN(MAX($F61-('2.1 Kraftwerk allgemein'!$F$16-'1.1 Allgemein'!$I$22+1),1),COLUMN(BL61)-('2.1 Kraftwerk allgemein'!$F$16-'1.1 Allgemein'!$I$22+1)))))/$F61,
SUM(OFFSET('2.5 CAPEX'!BZ64,0,-MIN($F61-1,COLUMN(BL61)-1),1,MIN($F61,COLUMN(BL61))))/$F61)))))))</f>
        <v>0</v>
      </c>
      <c r="BV61" s="199">
        <f ca="1">IF('2.1 Kraftwerk allgemein'!$F$15&lt;'1.1 Allgemein'!$I$22,
IF(OR(ISNUMBER($D61)=FALSE,$F61=""),"",
IF(AND('2.5 CAPEX'!$L64&lt;&gt;"x",'2.5 CAPEX'!$M64&lt;&gt;"x"),0,
IF($F61=0,0,
IF(BV$4&lt;'2.1 Kraftwerk allgemein'!$F$16,0,
IF(BV$4='2.1 Kraftwerk allgemein'!$F$16,'2.5 CAPEX'!$J64/$F61,
IF(BV$4&lt;'2.1 Kraftwerk allgemein'!$F$16+$F61,
('2.5 CAPEX'!$J64+SUM(OFFSET('2.5 CAPEX'!CA64,0,-MIN(MAX($F61-1-('2.1 Kraftwerk allgemein'!$F$16-'2.1 Kraftwerk allgemein'!$F$15+1),0),COLUMN(BM61)-1-('2.1 Kraftwerk allgemein'!$F$16-'2.1 Kraftwerk allgemein'!$F$15+1)),1,MIN(MAX($F61-('2.1 Kraftwerk allgemein'!$F$16-'2.1 Kraftwerk allgemein'!$F$15+1),1),COLUMN(BM61)-('2.1 Kraftwerk allgemein'!$F$16-'2.1 Kraftwerk allgemein'!$F$15+1)))))/$F61,
SUM(OFFSET('2.5 CAPEX'!CA64,0,-MIN($F61-1,COLUMN(BM61)-1),1,MIN($F61,COLUMN(BM61))))/$F61)))))),
IF(OR(ISNUMBER($D61)=FALSE,$F61=""),"",
IF(AND('2.5 CAPEX'!$L64&lt;&gt;"x",'2.5 CAPEX'!$M64&lt;&gt;"x"),0,
IF($F61=0,0,
IF(BV$4&lt;'2.1 Kraftwerk allgemein'!$F$16,0,
IF(BV$4='2.1 Kraftwerk allgemein'!$F$16,'2.5 CAPEX'!$J64/$F61,
IF(BV$4&lt;'2.1 Kraftwerk allgemein'!$F$16+$F61,
('2.5 CAPEX'!$J64+SUM(OFFSET('2.5 CAPEX'!CA64,0,-MIN(MAX($F61-1-('2.1 Kraftwerk allgemein'!$F$16-'1.1 Allgemein'!$I$22+1),0),COLUMN(BM61)-1-('2.1 Kraftwerk allgemein'!$F$16-'1.1 Allgemein'!$I$22+1)),1,MIN(MAX($F61-('2.1 Kraftwerk allgemein'!$F$16-'1.1 Allgemein'!$I$22+1),1),COLUMN(BM61)-('2.1 Kraftwerk allgemein'!$F$16-'1.1 Allgemein'!$I$22+1)))))/$F61,
SUM(OFFSET('2.5 CAPEX'!CA64,0,-MIN($F61-1,COLUMN(BM61)-1),1,MIN($F61,COLUMN(BM61))))/$F61)))))))</f>
        <v>0</v>
      </c>
      <c r="BW61" s="199">
        <f ca="1">IF('2.1 Kraftwerk allgemein'!$F$15&lt;'1.1 Allgemein'!$I$22,
IF(OR(ISNUMBER($D61)=FALSE,$F61=""),"",
IF(AND('2.5 CAPEX'!$L64&lt;&gt;"x",'2.5 CAPEX'!$M64&lt;&gt;"x"),0,
IF($F61=0,0,
IF(BW$4&lt;'2.1 Kraftwerk allgemein'!$F$16,0,
IF(BW$4='2.1 Kraftwerk allgemein'!$F$16,'2.5 CAPEX'!$J64/$F61,
IF(BW$4&lt;'2.1 Kraftwerk allgemein'!$F$16+$F61,
('2.5 CAPEX'!$J64+SUM(OFFSET('2.5 CAPEX'!CB64,0,-MIN(MAX($F61-1-('2.1 Kraftwerk allgemein'!$F$16-'2.1 Kraftwerk allgemein'!$F$15+1),0),COLUMN(BN61)-1-('2.1 Kraftwerk allgemein'!$F$16-'2.1 Kraftwerk allgemein'!$F$15+1)),1,MIN(MAX($F61-('2.1 Kraftwerk allgemein'!$F$16-'2.1 Kraftwerk allgemein'!$F$15+1),1),COLUMN(BN61)-('2.1 Kraftwerk allgemein'!$F$16-'2.1 Kraftwerk allgemein'!$F$15+1)))))/$F61,
SUM(OFFSET('2.5 CAPEX'!CB64,0,-MIN($F61-1,COLUMN(BN61)-1),1,MIN($F61,COLUMN(BN61))))/$F61)))))),
IF(OR(ISNUMBER($D61)=FALSE,$F61=""),"",
IF(AND('2.5 CAPEX'!$L64&lt;&gt;"x",'2.5 CAPEX'!$M64&lt;&gt;"x"),0,
IF($F61=0,0,
IF(BW$4&lt;'2.1 Kraftwerk allgemein'!$F$16,0,
IF(BW$4='2.1 Kraftwerk allgemein'!$F$16,'2.5 CAPEX'!$J64/$F61,
IF(BW$4&lt;'2.1 Kraftwerk allgemein'!$F$16+$F61,
('2.5 CAPEX'!$J64+SUM(OFFSET('2.5 CAPEX'!CB64,0,-MIN(MAX($F61-1-('2.1 Kraftwerk allgemein'!$F$16-'1.1 Allgemein'!$I$22+1),0),COLUMN(BN61)-1-('2.1 Kraftwerk allgemein'!$F$16-'1.1 Allgemein'!$I$22+1)),1,MIN(MAX($F61-('2.1 Kraftwerk allgemein'!$F$16-'1.1 Allgemein'!$I$22+1),1),COLUMN(BN61)-('2.1 Kraftwerk allgemein'!$F$16-'1.1 Allgemein'!$I$22+1)))))/$F61,
SUM(OFFSET('2.5 CAPEX'!CB64,0,-MIN($F61-1,COLUMN(BN61)-1),1,MIN($F61,COLUMN(BN61))))/$F61)))))))</f>
        <v>0</v>
      </c>
      <c r="BX61" s="199">
        <f ca="1">IF('2.1 Kraftwerk allgemein'!$F$15&lt;'1.1 Allgemein'!$I$22,
IF(OR(ISNUMBER($D61)=FALSE,$F61=""),"",
IF(AND('2.5 CAPEX'!$L64&lt;&gt;"x",'2.5 CAPEX'!$M64&lt;&gt;"x"),0,
IF($F61=0,0,
IF(BX$4&lt;'2.1 Kraftwerk allgemein'!$F$16,0,
IF(BX$4='2.1 Kraftwerk allgemein'!$F$16,'2.5 CAPEX'!$J64/$F61,
IF(BX$4&lt;'2.1 Kraftwerk allgemein'!$F$16+$F61,
('2.5 CAPEX'!$J64+SUM(OFFSET('2.5 CAPEX'!CC64,0,-MIN(MAX($F61-1-('2.1 Kraftwerk allgemein'!$F$16-'2.1 Kraftwerk allgemein'!$F$15+1),0),COLUMN(BO61)-1-('2.1 Kraftwerk allgemein'!$F$16-'2.1 Kraftwerk allgemein'!$F$15+1)),1,MIN(MAX($F61-('2.1 Kraftwerk allgemein'!$F$16-'2.1 Kraftwerk allgemein'!$F$15+1),1),COLUMN(BO61)-('2.1 Kraftwerk allgemein'!$F$16-'2.1 Kraftwerk allgemein'!$F$15+1)))))/$F61,
SUM(OFFSET('2.5 CAPEX'!CC64,0,-MIN($F61-1,COLUMN(BO61)-1),1,MIN($F61,COLUMN(BO61))))/$F61)))))),
IF(OR(ISNUMBER($D61)=FALSE,$F61=""),"",
IF(AND('2.5 CAPEX'!$L64&lt;&gt;"x",'2.5 CAPEX'!$M64&lt;&gt;"x"),0,
IF($F61=0,0,
IF(BX$4&lt;'2.1 Kraftwerk allgemein'!$F$16,0,
IF(BX$4='2.1 Kraftwerk allgemein'!$F$16,'2.5 CAPEX'!$J64/$F61,
IF(BX$4&lt;'2.1 Kraftwerk allgemein'!$F$16+$F61,
('2.5 CAPEX'!$J64+SUM(OFFSET('2.5 CAPEX'!CC64,0,-MIN(MAX($F61-1-('2.1 Kraftwerk allgemein'!$F$16-'1.1 Allgemein'!$I$22+1),0),COLUMN(BO61)-1-('2.1 Kraftwerk allgemein'!$F$16-'1.1 Allgemein'!$I$22+1)),1,MIN(MAX($F61-('2.1 Kraftwerk allgemein'!$F$16-'1.1 Allgemein'!$I$22+1),1),COLUMN(BO61)-('2.1 Kraftwerk allgemein'!$F$16-'1.1 Allgemein'!$I$22+1)))))/$F61,
SUM(OFFSET('2.5 CAPEX'!CC64,0,-MIN($F61-1,COLUMN(BO61)-1),1,MIN($F61,COLUMN(BO61))))/$F61)))))))</f>
        <v>0</v>
      </c>
      <c r="BY61" s="199">
        <f ca="1">IF('2.1 Kraftwerk allgemein'!$F$15&lt;'1.1 Allgemein'!$I$22,
IF(OR(ISNUMBER($D61)=FALSE,$F61=""),"",
IF(AND('2.5 CAPEX'!$L64&lt;&gt;"x",'2.5 CAPEX'!$M64&lt;&gt;"x"),0,
IF($F61=0,0,
IF(BY$4&lt;'2.1 Kraftwerk allgemein'!$F$16,0,
IF(BY$4='2.1 Kraftwerk allgemein'!$F$16,'2.5 CAPEX'!$J64/$F61,
IF(BY$4&lt;'2.1 Kraftwerk allgemein'!$F$16+$F61,
('2.5 CAPEX'!$J64+SUM(OFFSET('2.5 CAPEX'!CD64,0,-MIN(MAX($F61-1-('2.1 Kraftwerk allgemein'!$F$16-'2.1 Kraftwerk allgemein'!$F$15+1),0),COLUMN(BP61)-1-('2.1 Kraftwerk allgemein'!$F$16-'2.1 Kraftwerk allgemein'!$F$15+1)),1,MIN(MAX($F61-('2.1 Kraftwerk allgemein'!$F$16-'2.1 Kraftwerk allgemein'!$F$15+1),1),COLUMN(BP61)-('2.1 Kraftwerk allgemein'!$F$16-'2.1 Kraftwerk allgemein'!$F$15+1)))))/$F61,
SUM(OFFSET('2.5 CAPEX'!CD64,0,-MIN($F61-1,COLUMN(BP61)-1),1,MIN($F61,COLUMN(BP61))))/$F61)))))),
IF(OR(ISNUMBER($D61)=FALSE,$F61=""),"",
IF(AND('2.5 CAPEX'!$L64&lt;&gt;"x",'2.5 CAPEX'!$M64&lt;&gt;"x"),0,
IF($F61=0,0,
IF(BY$4&lt;'2.1 Kraftwerk allgemein'!$F$16,0,
IF(BY$4='2.1 Kraftwerk allgemein'!$F$16,'2.5 CAPEX'!$J64/$F61,
IF(BY$4&lt;'2.1 Kraftwerk allgemein'!$F$16+$F61,
('2.5 CAPEX'!$J64+SUM(OFFSET('2.5 CAPEX'!CD64,0,-MIN(MAX($F61-1-('2.1 Kraftwerk allgemein'!$F$16-'1.1 Allgemein'!$I$22+1),0),COLUMN(BP61)-1-('2.1 Kraftwerk allgemein'!$F$16-'1.1 Allgemein'!$I$22+1)),1,MIN(MAX($F61-('2.1 Kraftwerk allgemein'!$F$16-'1.1 Allgemein'!$I$22+1),1),COLUMN(BP61)-('2.1 Kraftwerk allgemein'!$F$16-'1.1 Allgemein'!$I$22+1)))))/$F61,
SUM(OFFSET('2.5 CAPEX'!CD64,0,-MIN($F61-1,COLUMN(BP61)-1),1,MIN($F61,COLUMN(BP61))))/$F61)))))))</f>
        <v>0</v>
      </c>
      <c r="BZ61" s="199">
        <f ca="1">IF('2.1 Kraftwerk allgemein'!$F$15&lt;'1.1 Allgemein'!$I$22,
IF(OR(ISNUMBER($D61)=FALSE,$F61=""),"",
IF(AND('2.5 CAPEX'!$L64&lt;&gt;"x",'2.5 CAPEX'!$M64&lt;&gt;"x"),0,
IF($F61=0,0,
IF(BZ$4&lt;'2.1 Kraftwerk allgemein'!$F$16,0,
IF(BZ$4='2.1 Kraftwerk allgemein'!$F$16,'2.5 CAPEX'!$J64/$F61,
IF(BZ$4&lt;'2.1 Kraftwerk allgemein'!$F$16+$F61,
('2.5 CAPEX'!$J64+SUM(OFFSET('2.5 CAPEX'!CE64,0,-MIN(MAX($F61-1-('2.1 Kraftwerk allgemein'!$F$16-'2.1 Kraftwerk allgemein'!$F$15+1),0),COLUMN(BQ61)-1-('2.1 Kraftwerk allgemein'!$F$16-'2.1 Kraftwerk allgemein'!$F$15+1)),1,MIN(MAX($F61-('2.1 Kraftwerk allgemein'!$F$16-'2.1 Kraftwerk allgemein'!$F$15+1),1),COLUMN(BQ61)-('2.1 Kraftwerk allgemein'!$F$16-'2.1 Kraftwerk allgemein'!$F$15+1)))))/$F61,
SUM(OFFSET('2.5 CAPEX'!CE64,0,-MIN($F61-1,COLUMN(BQ61)-1),1,MIN($F61,COLUMN(BQ61))))/$F61)))))),
IF(OR(ISNUMBER($D61)=FALSE,$F61=""),"",
IF(AND('2.5 CAPEX'!$L64&lt;&gt;"x",'2.5 CAPEX'!$M64&lt;&gt;"x"),0,
IF($F61=0,0,
IF(BZ$4&lt;'2.1 Kraftwerk allgemein'!$F$16,0,
IF(BZ$4='2.1 Kraftwerk allgemein'!$F$16,'2.5 CAPEX'!$J64/$F61,
IF(BZ$4&lt;'2.1 Kraftwerk allgemein'!$F$16+$F61,
('2.5 CAPEX'!$J64+SUM(OFFSET('2.5 CAPEX'!CE64,0,-MIN(MAX($F61-1-('2.1 Kraftwerk allgemein'!$F$16-'1.1 Allgemein'!$I$22+1),0),COLUMN(BQ61)-1-('2.1 Kraftwerk allgemein'!$F$16-'1.1 Allgemein'!$I$22+1)),1,MIN(MAX($F61-('2.1 Kraftwerk allgemein'!$F$16-'1.1 Allgemein'!$I$22+1),1),COLUMN(BQ61)-('2.1 Kraftwerk allgemein'!$F$16-'1.1 Allgemein'!$I$22+1)))))/$F61,
SUM(OFFSET('2.5 CAPEX'!CE64,0,-MIN($F61-1,COLUMN(BQ61)-1),1,MIN($F61,COLUMN(BQ61))))/$F61)))))))</f>
        <v>0</v>
      </c>
      <c r="CA61" s="199">
        <f ca="1">IF('2.1 Kraftwerk allgemein'!$F$15&lt;'1.1 Allgemein'!$I$22,
IF(OR(ISNUMBER($D61)=FALSE,$F61=""),"",
IF(AND('2.5 CAPEX'!$L64&lt;&gt;"x",'2.5 CAPEX'!$M64&lt;&gt;"x"),0,
IF($F61=0,0,
IF(CA$4&lt;'2.1 Kraftwerk allgemein'!$F$16,0,
IF(CA$4='2.1 Kraftwerk allgemein'!$F$16,'2.5 CAPEX'!$J64/$F61,
IF(CA$4&lt;'2.1 Kraftwerk allgemein'!$F$16+$F61,
('2.5 CAPEX'!$J64+SUM(OFFSET('2.5 CAPEX'!CF64,0,-MIN(MAX($F61-1-('2.1 Kraftwerk allgemein'!$F$16-'2.1 Kraftwerk allgemein'!$F$15+1),0),COLUMN(BR61)-1-('2.1 Kraftwerk allgemein'!$F$16-'2.1 Kraftwerk allgemein'!$F$15+1)),1,MIN(MAX($F61-('2.1 Kraftwerk allgemein'!$F$16-'2.1 Kraftwerk allgemein'!$F$15+1),1),COLUMN(BR61)-('2.1 Kraftwerk allgemein'!$F$16-'2.1 Kraftwerk allgemein'!$F$15+1)))))/$F61,
SUM(OFFSET('2.5 CAPEX'!CF64,0,-MIN($F61-1,COLUMN(BR61)-1),1,MIN($F61,COLUMN(BR61))))/$F61)))))),
IF(OR(ISNUMBER($D61)=FALSE,$F61=""),"",
IF(AND('2.5 CAPEX'!$L64&lt;&gt;"x",'2.5 CAPEX'!$M64&lt;&gt;"x"),0,
IF($F61=0,0,
IF(CA$4&lt;'2.1 Kraftwerk allgemein'!$F$16,0,
IF(CA$4='2.1 Kraftwerk allgemein'!$F$16,'2.5 CAPEX'!$J64/$F61,
IF(CA$4&lt;'2.1 Kraftwerk allgemein'!$F$16+$F61,
('2.5 CAPEX'!$J64+SUM(OFFSET('2.5 CAPEX'!CF64,0,-MIN(MAX($F61-1-('2.1 Kraftwerk allgemein'!$F$16-'1.1 Allgemein'!$I$22+1),0),COLUMN(BR61)-1-('2.1 Kraftwerk allgemein'!$F$16-'1.1 Allgemein'!$I$22+1)),1,MIN(MAX($F61-('2.1 Kraftwerk allgemein'!$F$16-'1.1 Allgemein'!$I$22+1),1),COLUMN(BR61)-('2.1 Kraftwerk allgemein'!$F$16-'1.1 Allgemein'!$I$22+1)))))/$F61,
SUM(OFFSET('2.5 CAPEX'!CF64,0,-MIN($F61-1,COLUMN(BR61)-1),1,MIN($F61,COLUMN(BR61))))/$F61)))))))</f>
        <v>0</v>
      </c>
      <c r="CB61" s="199">
        <f ca="1">IF('2.1 Kraftwerk allgemein'!$F$15&lt;'1.1 Allgemein'!$I$22,
IF(OR(ISNUMBER($D61)=FALSE,$F61=""),"",
IF(AND('2.5 CAPEX'!$L64&lt;&gt;"x",'2.5 CAPEX'!$M64&lt;&gt;"x"),0,
IF($F61=0,0,
IF(CB$4&lt;'2.1 Kraftwerk allgemein'!$F$16,0,
IF(CB$4='2.1 Kraftwerk allgemein'!$F$16,'2.5 CAPEX'!$J64/$F61,
IF(CB$4&lt;'2.1 Kraftwerk allgemein'!$F$16+$F61,
('2.5 CAPEX'!$J64+SUM(OFFSET('2.5 CAPEX'!CG64,0,-MIN(MAX($F61-1-('2.1 Kraftwerk allgemein'!$F$16-'2.1 Kraftwerk allgemein'!$F$15+1),0),COLUMN(BS61)-1-('2.1 Kraftwerk allgemein'!$F$16-'2.1 Kraftwerk allgemein'!$F$15+1)),1,MIN(MAX($F61-('2.1 Kraftwerk allgemein'!$F$16-'2.1 Kraftwerk allgemein'!$F$15+1),1),COLUMN(BS61)-('2.1 Kraftwerk allgemein'!$F$16-'2.1 Kraftwerk allgemein'!$F$15+1)))))/$F61,
SUM(OFFSET('2.5 CAPEX'!CG64,0,-MIN($F61-1,COLUMN(BS61)-1),1,MIN($F61,COLUMN(BS61))))/$F61)))))),
IF(OR(ISNUMBER($D61)=FALSE,$F61=""),"",
IF(AND('2.5 CAPEX'!$L64&lt;&gt;"x",'2.5 CAPEX'!$M64&lt;&gt;"x"),0,
IF($F61=0,0,
IF(CB$4&lt;'2.1 Kraftwerk allgemein'!$F$16,0,
IF(CB$4='2.1 Kraftwerk allgemein'!$F$16,'2.5 CAPEX'!$J64/$F61,
IF(CB$4&lt;'2.1 Kraftwerk allgemein'!$F$16+$F61,
('2.5 CAPEX'!$J64+SUM(OFFSET('2.5 CAPEX'!CG64,0,-MIN(MAX($F61-1-('2.1 Kraftwerk allgemein'!$F$16-'1.1 Allgemein'!$I$22+1),0),COLUMN(BS61)-1-('2.1 Kraftwerk allgemein'!$F$16-'1.1 Allgemein'!$I$22+1)),1,MIN(MAX($F61-('2.1 Kraftwerk allgemein'!$F$16-'1.1 Allgemein'!$I$22+1),1),COLUMN(BS61)-('2.1 Kraftwerk allgemein'!$F$16-'1.1 Allgemein'!$I$22+1)))))/$F61,
SUM(OFFSET('2.5 CAPEX'!CG64,0,-MIN($F61-1,COLUMN(BS61)-1),1,MIN($F61,COLUMN(BS61))))/$F61)))))))</f>
        <v>0</v>
      </c>
      <c r="CC61" s="199">
        <f ca="1">IF('2.1 Kraftwerk allgemein'!$F$15&lt;'1.1 Allgemein'!$I$22,
IF(OR(ISNUMBER($D61)=FALSE,$F61=""),"",
IF(AND('2.5 CAPEX'!$L64&lt;&gt;"x",'2.5 CAPEX'!$M64&lt;&gt;"x"),0,
IF($F61=0,0,
IF(CC$4&lt;'2.1 Kraftwerk allgemein'!$F$16,0,
IF(CC$4='2.1 Kraftwerk allgemein'!$F$16,'2.5 CAPEX'!$J64/$F61,
IF(CC$4&lt;'2.1 Kraftwerk allgemein'!$F$16+$F61,
('2.5 CAPEX'!$J64+SUM(OFFSET('2.5 CAPEX'!CH64,0,-MIN(MAX($F61-1-('2.1 Kraftwerk allgemein'!$F$16-'2.1 Kraftwerk allgemein'!$F$15+1),0),COLUMN(BT61)-1-('2.1 Kraftwerk allgemein'!$F$16-'2.1 Kraftwerk allgemein'!$F$15+1)),1,MIN(MAX($F61-('2.1 Kraftwerk allgemein'!$F$16-'2.1 Kraftwerk allgemein'!$F$15+1),1),COLUMN(BT61)-('2.1 Kraftwerk allgemein'!$F$16-'2.1 Kraftwerk allgemein'!$F$15+1)))))/$F61,
SUM(OFFSET('2.5 CAPEX'!CH64,0,-MIN($F61-1,COLUMN(BT61)-1),1,MIN($F61,COLUMN(BT61))))/$F61)))))),
IF(OR(ISNUMBER($D61)=FALSE,$F61=""),"",
IF(AND('2.5 CAPEX'!$L64&lt;&gt;"x",'2.5 CAPEX'!$M64&lt;&gt;"x"),0,
IF($F61=0,0,
IF(CC$4&lt;'2.1 Kraftwerk allgemein'!$F$16,0,
IF(CC$4='2.1 Kraftwerk allgemein'!$F$16,'2.5 CAPEX'!$J64/$F61,
IF(CC$4&lt;'2.1 Kraftwerk allgemein'!$F$16+$F61,
('2.5 CAPEX'!$J64+SUM(OFFSET('2.5 CAPEX'!CH64,0,-MIN(MAX($F61-1-('2.1 Kraftwerk allgemein'!$F$16-'1.1 Allgemein'!$I$22+1),0),COLUMN(BT61)-1-('2.1 Kraftwerk allgemein'!$F$16-'1.1 Allgemein'!$I$22+1)),1,MIN(MAX($F61-('2.1 Kraftwerk allgemein'!$F$16-'1.1 Allgemein'!$I$22+1),1),COLUMN(BT61)-('2.1 Kraftwerk allgemein'!$F$16-'1.1 Allgemein'!$I$22+1)))))/$F61,
SUM(OFFSET('2.5 CAPEX'!CH64,0,-MIN($F61-1,COLUMN(BT61)-1),1,MIN($F61,COLUMN(BT61))))/$F61)))))))</f>
        <v>0</v>
      </c>
      <c r="CD61" s="199">
        <f ca="1">IF('2.1 Kraftwerk allgemein'!$F$15&lt;'1.1 Allgemein'!$I$22,
IF(OR(ISNUMBER($D61)=FALSE,$F61=""),"",
IF(AND('2.5 CAPEX'!$L64&lt;&gt;"x",'2.5 CAPEX'!$M64&lt;&gt;"x"),0,
IF($F61=0,0,
IF(CD$4&lt;'2.1 Kraftwerk allgemein'!$F$16,0,
IF(CD$4='2.1 Kraftwerk allgemein'!$F$16,'2.5 CAPEX'!$J64/$F61,
IF(CD$4&lt;'2.1 Kraftwerk allgemein'!$F$16+$F61,
('2.5 CAPEX'!$J64+SUM(OFFSET('2.5 CAPEX'!CI64,0,-MIN(MAX($F61-1-('2.1 Kraftwerk allgemein'!$F$16-'2.1 Kraftwerk allgemein'!$F$15+1),0),COLUMN(BU61)-1-('2.1 Kraftwerk allgemein'!$F$16-'2.1 Kraftwerk allgemein'!$F$15+1)),1,MIN(MAX($F61-('2.1 Kraftwerk allgemein'!$F$16-'2.1 Kraftwerk allgemein'!$F$15+1),1),COLUMN(BU61)-('2.1 Kraftwerk allgemein'!$F$16-'2.1 Kraftwerk allgemein'!$F$15+1)))))/$F61,
SUM(OFFSET('2.5 CAPEX'!CI64,0,-MIN($F61-1,COLUMN(BU61)-1),1,MIN($F61,COLUMN(BU61))))/$F61)))))),
IF(OR(ISNUMBER($D61)=FALSE,$F61=""),"",
IF(AND('2.5 CAPEX'!$L64&lt;&gt;"x",'2.5 CAPEX'!$M64&lt;&gt;"x"),0,
IF($F61=0,0,
IF(CD$4&lt;'2.1 Kraftwerk allgemein'!$F$16,0,
IF(CD$4='2.1 Kraftwerk allgemein'!$F$16,'2.5 CAPEX'!$J64/$F61,
IF(CD$4&lt;'2.1 Kraftwerk allgemein'!$F$16+$F61,
('2.5 CAPEX'!$J64+SUM(OFFSET('2.5 CAPEX'!CI64,0,-MIN(MAX($F61-1-('2.1 Kraftwerk allgemein'!$F$16-'1.1 Allgemein'!$I$22+1),0),COLUMN(BU61)-1-('2.1 Kraftwerk allgemein'!$F$16-'1.1 Allgemein'!$I$22+1)),1,MIN(MAX($F61-('2.1 Kraftwerk allgemein'!$F$16-'1.1 Allgemein'!$I$22+1),1),COLUMN(BU61)-('2.1 Kraftwerk allgemein'!$F$16-'1.1 Allgemein'!$I$22+1)))))/$F61,
SUM(OFFSET('2.5 CAPEX'!CI64,0,-MIN($F61-1,COLUMN(BU61)-1),1,MIN($F61,COLUMN(BU61))))/$F61)))))))</f>
        <v>0</v>
      </c>
      <c r="CE61" s="199">
        <f ca="1">IF('2.1 Kraftwerk allgemein'!$F$15&lt;'1.1 Allgemein'!$I$22,
IF(OR(ISNUMBER($D61)=FALSE,$F61=""),"",
IF(AND('2.5 CAPEX'!$L64&lt;&gt;"x",'2.5 CAPEX'!$M64&lt;&gt;"x"),0,
IF($F61=0,0,
IF(CE$4&lt;'2.1 Kraftwerk allgemein'!$F$16,0,
IF(CE$4='2.1 Kraftwerk allgemein'!$F$16,'2.5 CAPEX'!$J64/$F61,
IF(CE$4&lt;'2.1 Kraftwerk allgemein'!$F$16+$F61,
('2.5 CAPEX'!$J64+SUM(OFFSET('2.5 CAPEX'!CJ64,0,-MIN(MAX($F61-1-('2.1 Kraftwerk allgemein'!$F$16-'2.1 Kraftwerk allgemein'!$F$15+1),0),COLUMN(BV61)-1-('2.1 Kraftwerk allgemein'!$F$16-'2.1 Kraftwerk allgemein'!$F$15+1)),1,MIN(MAX($F61-('2.1 Kraftwerk allgemein'!$F$16-'2.1 Kraftwerk allgemein'!$F$15+1),1),COLUMN(BV61)-('2.1 Kraftwerk allgemein'!$F$16-'2.1 Kraftwerk allgemein'!$F$15+1)))))/$F61,
SUM(OFFSET('2.5 CAPEX'!CJ64,0,-MIN($F61-1,COLUMN(BV61)-1),1,MIN($F61,COLUMN(BV61))))/$F61)))))),
IF(OR(ISNUMBER($D61)=FALSE,$F61=""),"",
IF(AND('2.5 CAPEX'!$L64&lt;&gt;"x",'2.5 CAPEX'!$M64&lt;&gt;"x"),0,
IF($F61=0,0,
IF(CE$4&lt;'2.1 Kraftwerk allgemein'!$F$16,0,
IF(CE$4='2.1 Kraftwerk allgemein'!$F$16,'2.5 CAPEX'!$J64/$F61,
IF(CE$4&lt;'2.1 Kraftwerk allgemein'!$F$16+$F61,
('2.5 CAPEX'!$J64+SUM(OFFSET('2.5 CAPEX'!CJ64,0,-MIN(MAX($F61-1-('2.1 Kraftwerk allgemein'!$F$16-'1.1 Allgemein'!$I$22+1),0),COLUMN(BV61)-1-('2.1 Kraftwerk allgemein'!$F$16-'1.1 Allgemein'!$I$22+1)),1,MIN(MAX($F61-('2.1 Kraftwerk allgemein'!$F$16-'1.1 Allgemein'!$I$22+1),1),COLUMN(BV61)-('2.1 Kraftwerk allgemein'!$F$16-'1.1 Allgemein'!$I$22+1)))))/$F61,
SUM(OFFSET('2.5 CAPEX'!CJ64,0,-MIN($F61-1,COLUMN(BV61)-1),1,MIN($F61,COLUMN(BV61))))/$F61)))))))</f>
        <v>0</v>
      </c>
      <c r="CF61" s="199">
        <f ca="1">IF('2.1 Kraftwerk allgemein'!$F$15&lt;'1.1 Allgemein'!$I$22,
IF(OR(ISNUMBER($D61)=FALSE,$F61=""),"",
IF(AND('2.5 CAPEX'!$L64&lt;&gt;"x",'2.5 CAPEX'!$M64&lt;&gt;"x"),0,
IF($F61=0,0,
IF(CF$4&lt;'2.1 Kraftwerk allgemein'!$F$16,0,
IF(CF$4='2.1 Kraftwerk allgemein'!$F$16,'2.5 CAPEX'!$J64/$F61,
IF(CF$4&lt;'2.1 Kraftwerk allgemein'!$F$16+$F61,
('2.5 CAPEX'!$J64+SUM(OFFSET('2.5 CAPEX'!CK64,0,-MIN(MAX($F61-1-('2.1 Kraftwerk allgemein'!$F$16-'2.1 Kraftwerk allgemein'!$F$15+1),0),COLUMN(BW61)-1-('2.1 Kraftwerk allgemein'!$F$16-'2.1 Kraftwerk allgemein'!$F$15+1)),1,MIN(MAX($F61-('2.1 Kraftwerk allgemein'!$F$16-'2.1 Kraftwerk allgemein'!$F$15+1),1),COLUMN(BW61)-('2.1 Kraftwerk allgemein'!$F$16-'2.1 Kraftwerk allgemein'!$F$15+1)))))/$F61,
SUM(OFFSET('2.5 CAPEX'!CK64,0,-MIN($F61-1,COLUMN(BW61)-1),1,MIN($F61,COLUMN(BW61))))/$F61)))))),
IF(OR(ISNUMBER($D61)=FALSE,$F61=""),"",
IF(AND('2.5 CAPEX'!$L64&lt;&gt;"x",'2.5 CAPEX'!$M64&lt;&gt;"x"),0,
IF($F61=0,0,
IF(CF$4&lt;'2.1 Kraftwerk allgemein'!$F$16,0,
IF(CF$4='2.1 Kraftwerk allgemein'!$F$16,'2.5 CAPEX'!$J64/$F61,
IF(CF$4&lt;'2.1 Kraftwerk allgemein'!$F$16+$F61,
('2.5 CAPEX'!$J64+SUM(OFFSET('2.5 CAPEX'!CK64,0,-MIN(MAX($F61-1-('2.1 Kraftwerk allgemein'!$F$16-'1.1 Allgemein'!$I$22+1),0),COLUMN(BW61)-1-('2.1 Kraftwerk allgemein'!$F$16-'1.1 Allgemein'!$I$22+1)),1,MIN(MAX($F61-('2.1 Kraftwerk allgemein'!$F$16-'1.1 Allgemein'!$I$22+1),1),COLUMN(BW61)-('2.1 Kraftwerk allgemein'!$F$16-'1.1 Allgemein'!$I$22+1)))))/$F61,
SUM(OFFSET('2.5 CAPEX'!CK64,0,-MIN($F61-1,COLUMN(BW61)-1),1,MIN($F61,COLUMN(BW61))))/$F61)))))))</f>
        <v>0</v>
      </c>
      <c r="CG61" s="199">
        <f ca="1">IF('2.1 Kraftwerk allgemein'!$F$15&lt;'1.1 Allgemein'!$I$22,
IF(OR(ISNUMBER($D61)=FALSE,$F61=""),"",
IF(AND('2.5 CAPEX'!$L64&lt;&gt;"x",'2.5 CAPEX'!$M64&lt;&gt;"x"),0,
IF($F61=0,0,
IF(CG$4&lt;'2.1 Kraftwerk allgemein'!$F$16,0,
IF(CG$4='2.1 Kraftwerk allgemein'!$F$16,'2.5 CAPEX'!$J64/$F61,
IF(CG$4&lt;'2.1 Kraftwerk allgemein'!$F$16+$F61,
('2.5 CAPEX'!$J64+SUM(OFFSET('2.5 CAPEX'!CL64,0,-MIN(MAX($F61-1-('2.1 Kraftwerk allgemein'!$F$16-'2.1 Kraftwerk allgemein'!$F$15+1),0),COLUMN(BX61)-1-('2.1 Kraftwerk allgemein'!$F$16-'2.1 Kraftwerk allgemein'!$F$15+1)),1,MIN(MAX($F61-('2.1 Kraftwerk allgemein'!$F$16-'2.1 Kraftwerk allgemein'!$F$15+1),1),COLUMN(BX61)-('2.1 Kraftwerk allgemein'!$F$16-'2.1 Kraftwerk allgemein'!$F$15+1)))))/$F61,
SUM(OFFSET('2.5 CAPEX'!CL64,0,-MIN($F61-1,COLUMN(BX61)-1),1,MIN($F61,COLUMN(BX61))))/$F61)))))),
IF(OR(ISNUMBER($D61)=FALSE,$F61=""),"",
IF(AND('2.5 CAPEX'!$L64&lt;&gt;"x",'2.5 CAPEX'!$M64&lt;&gt;"x"),0,
IF($F61=0,0,
IF(CG$4&lt;'2.1 Kraftwerk allgemein'!$F$16,0,
IF(CG$4='2.1 Kraftwerk allgemein'!$F$16,'2.5 CAPEX'!$J64/$F61,
IF(CG$4&lt;'2.1 Kraftwerk allgemein'!$F$16+$F61,
('2.5 CAPEX'!$J64+SUM(OFFSET('2.5 CAPEX'!CL64,0,-MIN(MAX($F61-1-('2.1 Kraftwerk allgemein'!$F$16-'1.1 Allgemein'!$I$22+1),0),COLUMN(BX61)-1-('2.1 Kraftwerk allgemein'!$F$16-'1.1 Allgemein'!$I$22+1)),1,MIN(MAX($F61-('2.1 Kraftwerk allgemein'!$F$16-'1.1 Allgemein'!$I$22+1),1),COLUMN(BX61)-('2.1 Kraftwerk allgemein'!$F$16-'1.1 Allgemein'!$I$22+1)))))/$F61,
SUM(OFFSET('2.5 CAPEX'!CL64,0,-MIN($F61-1,COLUMN(BX61)-1),1,MIN($F61,COLUMN(BX61))))/$F61)))))))</f>
        <v>0</v>
      </c>
      <c r="CH61" s="199">
        <f ca="1">IF('2.1 Kraftwerk allgemein'!$F$15&lt;'1.1 Allgemein'!$I$22,
IF(OR(ISNUMBER($D61)=FALSE,$F61=""),"",
IF(AND('2.5 CAPEX'!$L64&lt;&gt;"x",'2.5 CAPEX'!$M64&lt;&gt;"x"),0,
IF($F61=0,0,
IF(CH$4&lt;'2.1 Kraftwerk allgemein'!$F$16,0,
IF(CH$4='2.1 Kraftwerk allgemein'!$F$16,'2.5 CAPEX'!$J64/$F61,
IF(CH$4&lt;'2.1 Kraftwerk allgemein'!$F$16+$F61,
('2.5 CAPEX'!$J64+SUM(OFFSET('2.5 CAPEX'!CM64,0,-MIN(MAX($F61-1-('2.1 Kraftwerk allgemein'!$F$16-'2.1 Kraftwerk allgemein'!$F$15+1),0),COLUMN(BY61)-1-('2.1 Kraftwerk allgemein'!$F$16-'2.1 Kraftwerk allgemein'!$F$15+1)),1,MIN(MAX($F61-('2.1 Kraftwerk allgemein'!$F$16-'2.1 Kraftwerk allgemein'!$F$15+1),1),COLUMN(BY61)-('2.1 Kraftwerk allgemein'!$F$16-'2.1 Kraftwerk allgemein'!$F$15+1)))))/$F61,
SUM(OFFSET('2.5 CAPEX'!CM64,0,-MIN($F61-1,COLUMN(BY61)-1),1,MIN($F61,COLUMN(BY61))))/$F61)))))),
IF(OR(ISNUMBER($D61)=FALSE,$F61=""),"",
IF(AND('2.5 CAPEX'!$L64&lt;&gt;"x",'2.5 CAPEX'!$M64&lt;&gt;"x"),0,
IF($F61=0,0,
IF(CH$4&lt;'2.1 Kraftwerk allgemein'!$F$16,0,
IF(CH$4='2.1 Kraftwerk allgemein'!$F$16,'2.5 CAPEX'!$J64/$F61,
IF(CH$4&lt;'2.1 Kraftwerk allgemein'!$F$16+$F61,
('2.5 CAPEX'!$J64+SUM(OFFSET('2.5 CAPEX'!CM64,0,-MIN(MAX($F61-1-('2.1 Kraftwerk allgemein'!$F$16-'1.1 Allgemein'!$I$22+1),0),COLUMN(BY61)-1-('2.1 Kraftwerk allgemein'!$F$16-'1.1 Allgemein'!$I$22+1)),1,MIN(MAX($F61-('2.1 Kraftwerk allgemein'!$F$16-'1.1 Allgemein'!$I$22+1),1),COLUMN(BY61)-('2.1 Kraftwerk allgemein'!$F$16-'1.1 Allgemein'!$I$22+1)))))/$F61,
SUM(OFFSET('2.5 CAPEX'!CM64,0,-MIN($F61-1,COLUMN(BY61)-1),1,MIN($F61,COLUMN(BY61))))/$F61)))))))</f>
        <v>0</v>
      </c>
      <c r="CI61" s="199">
        <f ca="1">IF('2.1 Kraftwerk allgemein'!$F$15&lt;'1.1 Allgemein'!$I$22,
IF(OR(ISNUMBER($D61)=FALSE,$F61=""),"",
IF(AND('2.5 CAPEX'!$L64&lt;&gt;"x",'2.5 CAPEX'!$M64&lt;&gt;"x"),0,
IF($F61=0,0,
IF(CI$4&lt;'2.1 Kraftwerk allgemein'!$F$16,0,
IF(CI$4='2.1 Kraftwerk allgemein'!$F$16,'2.5 CAPEX'!$J64/$F61,
IF(CI$4&lt;'2.1 Kraftwerk allgemein'!$F$16+$F61,
('2.5 CAPEX'!$J64+SUM(OFFSET('2.5 CAPEX'!CN64,0,-MIN(MAX($F61-1-('2.1 Kraftwerk allgemein'!$F$16-'2.1 Kraftwerk allgemein'!$F$15+1),0),COLUMN(BZ61)-1-('2.1 Kraftwerk allgemein'!$F$16-'2.1 Kraftwerk allgemein'!$F$15+1)),1,MIN(MAX($F61-('2.1 Kraftwerk allgemein'!$F$16-'2.1 Kraftwerk allgemein'!$F$15+1),1),COLUMN(BZ61)-('2.1 Kraftwerk allgemein'!$F$16-'2.1 Kraftwerk allgemein'!$F$15+1)))))/$F61,
SUM(OFFSET('2.5 CAPEX'!CN64,0,-MIN($F61-1,COLUMN(BZ61)-1),1,MIN($F61,COLUMN(BZ61))))/$F61)))))),
IF(OR(ISNUMBER($D61)=FALSE,$F61=""),"",
IF(AND('2.5 CAPEX'!$L64&lt;&gt;"x",'2.5 CAPEX'!$M64&lt;&gt;"x"),0,
IF($F61=0,0,
IF(CI$4&lt;'2.1 Kraftwerk allgemein'!$F$16,0,
IF(CI$4='2.1 Kraftwerk allgemein'!$F$16,'2.5 CAPEX'!$J64/$F61,
IF(CI$4&lt;'2.1 Kraftwerk allgemein'!$F$16+$F61,
('2.5 CAPEX'!$J64+SUM(OFFSET('2.5 CAPEX'!CN64,0,-MIN(MAX($F61-1-('2.1 Kraftwerk allgemein'!$F$16-'1.1 Allgemein'!$I$22+1),0),COLUMN(BZ61)-1-('2.1 Kraftwerk allgemein'!$F$16-'1.1 Allgemein'!$I$22+1)),1,MIN(MAX($F61-('2.1 Kraftwerk allgemein'!$F$16-'1.1 Allgemein'!$I$22+1),1),COLUMN(BZ61)-('2.1 Kraftwerk allgemein'!$F$16-'1.1 Allgemein'!$I$22+1)))))/$F61,
SUM(OFFSET('2.5 CAPEX'!CN64,0,-MIN($F61-1,COLUMN(BZ61)-1),1,MIN($F61,COLUMN(BZ61))))/$F61)))))))</f>
        <v>0</v>
      </c>
      <c r="CJ61" s="199">
        <f ca="1">IF('2.1 Kraftwerk allgemein'!$F$15&lt;'1.1 Allgemein'!$I$22,
IF(OR(ISNUMBER($D61)=FALSE,$F61=""),"",
IF(AND('2.5 CAPEX'!$L64&lt;&gt;"x",'2.5 CAPEX'!$M64&lt;&gt;"x"),0,
IF($F61=0,0,
IF(CJ$4&lt;'2.1 Kraftwerk allgemein'!$F$16,0,
IF(CJ$4='2.1 Kraftwerk allgemein'!$F$16,'2.5 CAPEX'!$J64/$F61,
IF(CJ$4&lt;'2.1 Kraftwerk allgemein'!$F$16+$F61,
('2.5 CAPEX'!$J64+SUM(OFFSET('2.5 CAPEX'!CO64,0,-MIN(MAX($F61-1-('2.1 Kraftwerk allgemein'!$F$16-'2.1 Kraftwerk allgemein'!$F$15+1),0),COLUMN(CA61)-1-('2.1 Kraftwerk allgemein'!$F$16-'2.1 Kraftwerk allgemein'!$F$15+1)),1,MIN(MAX($F61-('2.1 Kraftwerk allgemein'!$F$16-'2.1 Kraftwerk allgemein'!$F$15+1),1),COLUMN(CA61)-('2.1 Kraftwerk allgemein'!$F$16-'2.1 Kraftwerk allgemein'!$F$15+1)))))/$F61,
SUM(OFFSET('2.5 CAPEX'!CO64,0,-MIN($F61-1,COLUMN(CA61)-1),1,MIN($F61,COLUMN(CA61))))/$F61)))))),
IF(OR(ISNUMBER($D61)=FALSE,$F61=""),"",
IF(AND('2.5 CAPEX'!$L64&lt;&gt;"x",'2.5 CAPEX'!$M64&lt;&gt;"x"),0,
IF($F61=0,0,
IF(CJ$4&lt;'2.1 Kraftwerk allgemein'!$F$16,0,
IF(CJ$4='2.1 Kraftwerk allgemein'!$F$16,'2.5 CAPEX'!$J64/$F61,
IF(CJ$4&lt;'2.1 Kraftwerk allgemein'!$F$16+$F61,
('2.5 CAPEX'!$J64+SUM(OFFSET('2.5 CAPEX'!CO64,0,-MIN(MAX($F61-1-('2.1 Kraftwerk allgemein'!$F$16-'1.1 Allgemein'!$I$22+1),0),COLUMN(CA61)-1-('2.1 Kraftwerk allgemein'!$F$16-'1.1 Allgemein'!$I$22+1)),1,MIN(MAX($F61-('2.1 Kraftwerk allgemein'!$F$16-'1.1 Allgemein'!$I$22+1),1),COLUMN(CA61)-('2.1 Kraftwerk allgemein'!$F$16-'1.1 Allgemein'!$I$22+1)))))/$F61,
SUM(OFFSET('2.5 CAPEX'!CO64,0,-MIN($F61-1,COLUMN(CA61)-1),1,MIN($F61,COLUMN(CA61))))/$F61)))))))</f>
        <v>0</v>
      </c>
      <c r="CK61" s="199">
        <f ca="1">IF('2.1 Kraftwerk allgemein'!$F$15&lt;'1.1 Allgemein'!$I$22,
IF(OR(ISNUMBER($D61)=FALSE,$F61=""),"",
IF(AND('2.5 CAPEX'!$L64&lt;&gt;"x",'2.5 CAPEX'!$M64&lt;&gt;"x"),0,
IF($F61=0,0,
IF(CK$4&lt;'2.1 Kraftwerk allgemein'!$F$16,0,
IF(CK$4='2.1 Kraftwerk allgemein'!$F$16,'2.5 CAPEX'!$J64/$F61,
IF(CK$4&lt;'2.1 Kraftwerk allgemein'!$F$16+$F61,
('2.5 CAPEX'!$J64+SUM(OFFSET('2.5 CAPEX'!CP64,0,-MIN(MAX($F61-1-('2.1 Kraftwerk allgemein'!$F$16-'2.1 Kraftwerk allgemein'!$F$15+1),0),COLUMN(CB61)-1-('2.1 Kraftwerk allgemein'!$F$16-'2.1 Kraftwerk allgemein'!$F$15+1)),1,MIN(MAX($F61-('2.1 Kraftwerk allgemein'!$F$16-'2.1 Kraftwerk allgemein'!$F$15+1),1),COLUMN(CB61)-('2.1 Kraftwerk allgemein'!$F$16-'2.1 Kraftwerk allgemein'!$F$15+1)))))/$F61,
SUM(OFFSET('2.5 CAPEX'!CP64,0,-MIN($F61-1,COLUMN(CB61)-1),1,MIN($F61,COLUMN(CB61))))/$F61)))))),
IF(OR(ISNUMBER($D61)=FALSE,$F61=""),"",
IF(AND('2.5 CAPEX'!$L64&lt;&gt;"x",'2.5 CAPEX'!$M64&lt;&gt;"x"),0,
IF($F61=0,0,
IF(CK$4&lt;'2.1 Kraftwerk allgemein'!$F$16,0,
IF(CK$4='2.1 Kraftwerk allgemein'!$F$16,'2.5 CAPEX'!$J64/$F61,
IF(CK$4&lt;'2.1 Kraftwerk allgemein'!$F$16+$F61,
('2.5 CAPEX'!$J64+SUM(OFFSET('2.5 CAPEX'!CP64,0,-MIN(MAX($F61-1-('2.1 Kraftwerk allgemein'!$F$16-'1.1 Allgemein'!$I$22+1),0),COLUMN(CB61)-1-('2.1 Kraftwerk allgemein'!$F$16-'1.1 Allgemein'!$I$22+1)),1,MIN(MAX($F61-('2.1 Kraftwerk allgemein'!$F$16-'1.1 Allgemein'!$I$22+1),1),COLUMN(CB61)-('2.1 Kraftwerk allgemein'!$F$16-'1.1 Allgemein'!$I$22+1)))))/$F61,
SUM(OFFSET('2.5 CAPEX'!CP64,0,-MIN($F61-1,COLUMN(CB61)-1),1,MIN($F61,COLUMN(CB61))))/$F61)))))))</f>
        <v>0</v>
      </c>
      <c r="CL61" s="199">
        <f ca="1">IF('2.1 Kraftwerk allgemein'!$F$15&lt;'1.1 Allgemein'!$I$22,
IF(OR(ISNUMBER($D61)=FALSE,$F61=""),"",
IF(AND('2.5 CAPEX'!$L64&lt;&gt;"x",'2.5 CAPEX'!$M64&lt;&gt;"x"),0,
IF($F61=0,0,
IF(CL$4&lt;'2.1 Kraftwerk allgemein'!$F$16,0,
IF(CL$4='2.1 Kraftwerk allgemein'!$F$16,'2.5 CAPEX'!$J64/$F61,
IF(CL$4&lt;'2.1 Kraftwerk allgemein'!$F$16+$F61,
('2.5 CAPEX'!$J64+SUM(OFFSET('2.5 CAPEX'!CQ64,0,-MIN(MAX($F61-1-('2.1 Kraftwerk allgemein'!$F$16-'2.1 Kraftwerk allgemein'!$F$15+1),0),COLUMN(CC61)-1-('2.1 Kraftwerk allgemein'!$F$16-'2.1 Kraftwerk allgemein'!$F$15+1)),1,MIN(MAX($F61-('2.1 Kraftwerk allgemein'!$F$16-'2.1 Kraftwerk allgemein'!$F$15+1),1),COLUMN(CC61)-('2.1 Kraftwerk allgemein'!$F$16-'2.1 Kraftwerk allgemein'!$F$15+1)))))/$F61,
SUM(OFFSET('2.5 CAPEX'!CQ64,0,-MIN($F61-1,COLUMN(CC61)-1),1,MIN($F61,COLUMN(CC61))))/$F61)))))),
IF(OR(ISNUMBER($D61)=FALSE,$F61=""),"",
IF(AND('2.5 CAPEX'!$L64&lt;&gt;"x",'2.5 CAPEX'!$M64&lt;&gt;"x"),0,
IF($F61=0,0,
IF(CL$4&lt;'2.1 Kraftwerk allgemein'!$F$16,0,
IF(CL$4='2.1 Kraftwerk allgemein'!$F$16,'2.5 CAPEX'!$J64/$F61,
IF(CL$4&lt;'2.1 Kraftwerk allgemein'!$F$16+$F61,
('2.5 CAPEX'!$J64+SUM(OFFSET('2.5 CAPEX'!CQ64,0,-MIN(MAX($F61-1-('2.1 Kraftwerk allgemein'!$F$16-'1.1 Allgemein'!$I$22+1),0),COLUMN(CC61)-1-('2.1 Kraftwerk allgemein'!$F$16-'1.1 Allgemein'!$I$22+1)),1,MIN(MAX($F61-('2.1 Kraftwerk allgemein'!$F$16-'1.1 Allgemein'!$I$22+1),1),COLUMN(CC61)-('2.1 Kraftwerk allgemein'!$F$16-'1.1 Allgemein'!$I$22+1)))))/$F61,
SUM(OFFSET('2.5 CAPEX'!CQ64,0,-MIN($F61-1,COLUMN(CC61)-1),1,MIN($F61,COLUMN(CC61))))/$F61)))))))</f>
        <v>0</v>
      </c>
      <c r="CM61" s="199">
        <f ca="1">IF('2.1 Kraftwerk allgemein'!$F$15&lt;'1.1 Allgemein'!$I$22,
IF(OR(ISNUMBER($D61)=FALSE,$F61=""),"",
IF(AND('2.5 CAPEX'!$L64&lt;&gt;"x",'2.5 CAPEX'!$M64&lt;&gt;"x"),0,
IF($F61=0,0,
IF(CM$4&lt;'2.1 Kraftwerk allgemein'!$F$16,0,
IF(CM$4='2.1 Kraftwerk allgemein'!$F$16,'2.5 CAPEX'!$J64/$F61,
IF(CM$4&lt;'2.1 Kraftwerk allgemein'!$F$16+$F61,
('2.5 CAPEX'!$J64+SUM(OFFSET('2.5 CAPEX'!CR64,0,-MIN(MAX($F61-1-('2.1 Kraftwerk allgemein'!$F$16-'2.1 Kraftwerk allgemein'!$F$15+1),0),COLUMN(CD61)-1-('2.1 Kraftwerk allgemein'!$F$16-'2.1 Kraftwerk allgemein'!$F$15+1)),1,MIN(MAX($F61-('2.1 Kraftwerk allgemein'!$F$16-'2.1 Kraftwerk allgemein'!$F$15+1),1),COLUMN(CD61)-('2.1 Kraftwerk allgemein'!$F$16-'2.1 Kraftwerk allgemein'!$F$15+1)))))/$F61,
SUM(OFFSET('2.5 CAPEX'!CR64,0,-MIN($F61-1,COLUMN(CD61)-1),1,MIN($F61,COLUMN(CD61))))/$F61)))))),
IF(OR(ISNUMBER($D61)=FALSE,$F61=""),"",
IF(AND('2.5 CAPEX'!$L64&lt;&gt;"x",'2.5 CAPEX'!$M64&lt;&gt;"x"),0,
IF($F61=0,0,
IF(CM$4&lt;'2.1 Kraftwerk allgemein'!$F$16,0,
IF(CM$4='2.1 Kraftwerk allgemein'!$F$16,'2.5 CAPEX'!$J64/$F61,
IF(CM$4&lt;'2.1 Kraftwerk allgemein'!$F$16+$F61,
('2.5 CAPEX'!$J64+SUM(OFFSET('2.5 CAPEX'!CR64,0,-MIN(MAX($F61-1-('2.1 Kraftwerk allgemein'!$F$16-'1.1 Allgemein'!$I$22+1),0),COLUMN(CD61)-1-('2.1 Kraftwerk allgemein'!$F$16-'1.1 Allgemein'!$I$22+1)),1,MIN(MAX($F61-('2.1 Kraftwerk allgemein'!$F$16-'1.1 Allgemein'!$I$22+1),1),COLUMN(CD61)-('2.1 Kraftwerk allgemein'!$F$16-'1.1 Allgemein'!$I$22+1)))))/$F61,
SUM(OFFSET('2.5 CAPEX'!CR64,0,-MIN($F61-1,COLUMN(CD61)-1),1,MIN($F61,COLUMN(CD61))))/$F61)))))))</f>
        <v>0</v>
      </c>
      <c r="CN61" s="199">
        <f ca="1">IF('2.1 Kraftwerk allgemein'!$F$15&lt;'1.1 Allgemein'!$I$22,
IF(OR(ISNUMBER($D61)=FALSE,$F61=""),"",
IF(AND('2.5 CAPEX'!$L64&lt;&gt;"x",'2.5 CAPEX'!$M64&lt;&gt;"x"),0,
IF($F61=0,0,
IF(CN$4&lt;'2.1 Kraftwerk allgemein'!$F$16,0,
IF(CN$4='2.1 Kraftwerk allgemein'!$F$16,'2.5 CAPEX'!$J64/$F61,
IF(CN$4&lt;'2.1 Kraftwerk allgemein'!$F$16+$F61,
('2.5 CAPEX'!$J64+SUM(OFFSET('2.5 CAPEX'!CS64,0,-MIN(MAX($F61-1-('2.1 Kraftwerk allgemein'!$F$16-'2.1 Kraftwerk allgemein'!$F$15+1),0),COLUMN(CE61)-1-('2.1 Kraftwerk allgemein'!$F$16-'2.1 Kraftwerk allgemein'!$F$15+1)),1,MIN(MAX($F61-('2.1 Kraftwerk allgemein'!$F$16-'2.1 Kraftwerk allgemein'!$F$15+1),1),COLUMN(CE61)-('2.1 Kraftwerk allgemein'!$F$16-'2.1 Kraftwerk allgemein'!$F$15+1)))))/$F61,
SUM(OFFSET('2.5 CAPEX'!CS64,0,-MIN($F61-1,COLUMN(CE61)-1),1,MIN($F61,COLUMN(CE61))))/$F61)))))),
IF(OR(ISNUMBER($D61)=FALSE,$F61=""),"",
IF(AND('2.5 CAPEX'!$L64&lt;&gt;"x",'2.5 CAPEX'!$M64&lt;&gt;"x"),0,
IF($F61=0,0,
IF(CN$4&lt;'2.1 Kraftwerk allgemein'!$F$16,0,
IF(CN$4='2.1 Kraftwerk allgemein'!$F$16,'2.5 CAPEX'!$J64/$F61,
IF(CN$4&lt;'2.1 Kraftwerk allgemein'!$F$16+$F61,
('2.5 CAPEX'!$J64+SUM(OFFSET('2.5 CAPEX'!CS64,0,-MIN(MAX($F61-1-('2.1 Kraftwerk allgemein'!$F$16-'1.1 Allgemein'!$I$22+1),0),COLUMN(CE61)-1-('2.1 Kraftwerk allgemein'!$F$16-'1.1 Allgemein'!$I$22+1)),1,MIN(MAX($F61-('2.1 Kraftwerk allgemein'!$F$16-'1.1 Allgemein'!$I$22+1),1),COLUMN(CE61)-('2.1 Kraftwerk allgemein'!$F$16-'1.1 Allgemein'!$I$22+1)))))/$F61,
SUM(OFFSET('2.5 CAPEX'!CS64,0,-MIN($F61-1,COLUMN(CE61)-1),1,MIN($F61,COLUMN(CE61))))/$F61)))))))</f>
        <v>0</v>
      </c>
      <c r="CO61" s="199">
        <f ca="1">IF('2.1 Kraftwerk allgemein'!$F$15&lt;'1.1 Allgemein'!$I$22,
IF(OR(ISNUMBER($D61)=FALSE,$F61=""),"",
IF(AND('2.5 CAPEX'!$L64&lt;&gt;"x",'2.5 CAPEX'!$M64&lt;&gt;"x"),0,
IF($F61=0,0,
IF(CO$4&lt;'2.1 Kraftwerk allgemein'!$F$16,0,
IF(CO$4='2.1 Kraftwerk allgemein'!$F$16,'2.5 CAPEX'!$J64/$F61,
IF(CO$4&lt;'2.1 Kraftwerk allgemein'!$F$16+$F61,
('2.5 CAPEX'!$J64+SUM(OFFSET('2.5 CAPEX'!CT64,0,-MIN(MAX($F61-1-('2.1 Kraftwerk allgemein'!$F$16-'2.1 Kraftwerk allgemein'!$F$15+1),0),COLUMN(CF61)-1-('2.1 Kraftwerk allgemein'!$F$16-'2.1 Kraftwerk allgemein'!$F$15+1)),1,MIN(MAX($F61-('2.1 Kraftwerk allgemein'!$F$16-'2.1 Kraftwerk allgemein'!$F$15+1),1),COLUMN(CF61)-('2.1 Kraftwerk allgemein'!$F$16-'2.1 Kraftwerk allgemein'!$F$15+1)))))/$F61,
SUM(OFFSET('2.5 CAPEX'!CT64,0,-MIN($F61-1,COLUMN(CF61)-1),1,MIN($F61,COLUMN(CF61))))/$F61)))))),
IF(OR(ISNUMBER($D61)=FALSE,$F61=""),"",
IF(AND('2.5 CAPEX'!$L64&lt;&gt;"x",'2.5 CAPEX'!$M64&lt;&gt;"x"),0,
IF($F61=0,0,
IF(CO$4&lt;'2.1 Kraftwerk allgemein'!$F$16,0,
IF(CO$4='2.1 Kraftwerk allgemein'!$F$16,'2.5 CAPEX'!$J64/$F61,
IF(CO$4&lt;'2.1 Kraftwerk allgemein'!$F$16+$F61,
('2.5 CAPEX'!$J64+SUM(OFFSET('2.5 CAPEX'!CT64,0,-MIN(MAX($F61-1-('2.1 Kraftwerk allgemein'!$F$16-'1.1 Allgemein'!$I$22+1),0),COLUMN(CF61)-1-('2.1 Kraftwerk allgemein'!$F$16-'1.1 Allgemein'!$I$22+1)),1,MIN(MAX($F61-('2.1 Kraftwerk allgemein'!$F$16-'1.1 Allgemein'!$I$22+1),1),COLUMN(CF61)-('2.1 Kraftwerk allgemein'!$F$16-'1.1 Allgemein'!$I$22+1)))))/$F61,
SUM(OFFSET('2.5 CAPEX'!CT64,0,-MIN($F61-1,COLUMN(CF61)-1),1,MIN($F61,COLUMN(CF61))))/$F61)))))))</f>
        <v>0</v>
      </c>
      <c r="CP61" s="199">
        <f ca="1">IF('2.1 Kraftwerk allgemein'!$F$15&lt;'1.1 Allgemein'!$I$22,
IF(OR(ISNUMBER($D61)=FALSE,$F61=""),"",
IF(AND('2.5 CAPEX'!$L64&lt;&gt;"x",'2.5 CAPEX'!$M64&lt;&gt;"x"),0,
IF($F61=0,0,
IF(CP$4&lt;'2.1 Kraftwerk allgemein'!$F$16,0,
IF(CP$4='2.1 Kraftwerk allgemein'!$F$16,'2.5 CAPEX'!$J64/$F61,
IF(CP$4&lt;'2.1 Kraftwerk allgemein'!$F$16+$F61,
('2.5 CAPEX'!$J64+SUM(OFFSET('2.5 CAPEX'!CU64,0,-MIN(MAX($F61-1-('2.1 Kraftwerk allgemein'!$F$16-'2.1 Kraftwerk allgemein'!$F$15+1),0),COLUMN(CG61)-1-('2.1 Kraftwerk allgemein'!$F$16-'2.1 Kraftwerk allgemein'!$F$15+1)),1,MIN(MAX($F61-('2.1 Kraftwerk allgemein'!$F$16-'2.1 Kraftwerk allgemein'!$F$15+1),1),COLUMN(CG61)-('2.1 Kraftwerk allgemein'!$F$16-'2.1 Kraftwerk allgemein'!$F$15+1)))))/$F61,
SUM(OFFSET('2.5 CAPEX'!CU64,0,-MIN($F61-1,COLUMN(CG61)-1),1,MIN($F61,COLUMN(CG61))))/$F61)))))),
IF(OR(ISNUMBER($D61)=FALSE,$F61=""),"",
IF(AND('2.5 CAPEX'!$L64&lt;&gt;"x",'2.5 CAPEX'!$M64&lt;&gt;"x"),0,
IF($F61=0,0,
IF(CP$4&lt;'2.1 Kraftwerk allgemein'!$F$16,0,
IF(CP$4='2.1 Kraftwerk allgemein'!$F$16,'2.5 CAPEX'!$J64/$F61,
IF(CP$4&lt;'2.1 Kraftwerk allgemein'!$F$16+$F61,
('2.5 CAPEX'!$J64+SUM(OFFSET('2.5 CAPEX'!CU64,0,-MIN(MAX($F61-1-('2.1 Kraftwerk allgemein'!$F$16-'1.1 Allgemein'!$I$22+1),0),COLUMN(CG61)-1-('2.1 Kraftwerk allgemein'!$F$16-'1.1 Allgemein'!$I$22+1)),1,MIN(MAX($F61-('2.1 Kraftwerk allgemein'!$F$16-'1.1 Allgemein'!$I$22+1),1),COLUMN(CG61)-('2.1 Kraftwerk allgemein'!$F$16-'1.1 Allgemein'!$I$22+1)))))/$F61,
SUM(OFFSET('2.5 CAPEX'!CU64,0,-MIN($F61-1,COLUMN(CG61)-1),1,MIN($F61,COLUMN(CG61))))/$F61)))))))</f>
        <v>0</v>
      </c>
      <c r="CQ61" s="199">
        <f ca="1">IF('2.1 Kraftwerk allgemein'!$F$15&lt;'1.1 Allgemein'!$I$22,
IF(OR(ISNUMBER($D61)=FALSE,$F61=""),"",
IF(AND('2.5 CAPEX'!$L64&lt;&gt;"x",'2.5 CAPEX'!$M64&lt;&gt;"x"),0,
IF($F61=0,0,
IF(CQ$4&lt;'2.1 Kraftwerk allgemein'!$F$16,0,
IF(CQ$4='2.1 Kraftwerk allgemein'!$F$16,'2.5 CAPEX'!$J64/$F61,
IF(CQ$4&lt;'2.1 Kraftwerk allgemein'!$F$16+$F61,
('2.5 CAPEX'!$J64+SUM(OFFSET('2.5 CAPEX'!CV64,0,-MIN(MAX($F61-1-('2.1 Kraftwerk allgemein'!$F$16-'2.1 Kraftwerk allgemein'!$F$15+1),0),COLUMN(CH61)-1-('2.1 Kraftwerk allgemein'!$F$16-'2.1 Kraftwerk allgemein'!$F$15+1)),1,MIN(MAX($F61-('2.1 Kraftwerk allgemein'!$F$16-'2.1 Kraftwerk allgemein'!$F$15+1),1),COLUMN(CH61)-('2.1 Kraftwerk allgemein'!$F$16-'2.1 Kraftwerk allgemein'!$F$15+1)))))/$F61,
SUM(OFFSET('2.5 CAPEX'!CV64,0,-MIN($F61-1,COLUMN(CH61)-1),1,MIN($F61,COLUMN(CH61))))/$F61)))))),
IF(OR(ISNUMBER($D61)=FALSE,$F61=""),"",
IF(AND('2.5 CAPEX'!$L64&lt;&gt;"x",'2.5 CAPEX'!$M64&lt;&gt;"x"),0,
IF($F61=0,0,
IF(CQ$4&lt;'2.1 Kraftwerk allgemein'!$F$16,0,
IF(CQ$4='2.1 Kraftwerk allgemein'!$F$16,'2.5 CAPEX'!$J64/$F61,
IF(CQ$4&lt;'2.1 Kraftwerk allgemein'!$F$16+$F61,
('2.5 CAPEX'!$J64+SUM(OFFSET('2.5 CAPEX'!CV64,0,-MIN(MAX($F61-1-('2.1 Kraftwerk allgemein'!$F$16-'1.1 Allgemein'!$I$22+1),0),COLUMN(CH61)-1-('2.1 Kraftwerk allgemein'!$F$16-'1.1 Allgemein'!$I$22+1)),1,MIN(MAX($F61-('2.1 Kraftwerk allgemein'!$F$16-'1.1 Allgemein'!$I$22+1),1),COLUMN(CH61)-('2.1 Kraftwerk allgemein'!$F$16-'1.1 Allgemein'!$I$22+1)))))/$F61,
SUM(OFFSET('2.5 CAPEX'!CV64,0,-MIN($F61-1,COLUMN(CH61)-1),1,MIN($F61,COLUMN(CH61))))/$F61)))))))</f>
        <v>0</v>
      </c>
      <c r="CR61" s="199">
        <f ca="1">IF('2.1 Kraftwerk allgemein'!$F$15&lt;'1.1 Allgemein'!$I$22,
IF(OR(ISNUMBER($D61)=FALSE,$F61=""),"",
IF(AND('2.5 CAPEX'!$L64&lt;&gt;"x",'2.5 CAPEX'!$M64&lt;&gt;"x"),0,
IF($F61=0,0,
IF(CR$4&lt;'2.1 Kraftwerk allgemein'!$F$16,0,
IF(CR$4='2.1 Kraftwerk allgemein'!$F$16,'2.5 CAPEX'!$J64/$F61,
IF(CR$4&lt;'2.1 Kraftwerk allgemein'!$F$16+$F61,
('2.5 CAPEX'!$J64+SUM(OFFSET('2.5 CAPEX'!CW64,0,-MIN(MAX($F61-1-('2.1 Kraftwerk allgemein'!$F$16-'2.1 Kraftwerk allgemein'!$F$15+1),0),COLUMN(CI61)-1-('2.1 Kraftwerk allgemein'!$F$16-'2.1 Kraftwerk allgemein'!$F$15+1)),1,MIN(MAX($F61-('2.1 Kraftwerk allgemein'!$F$16-'2.1 Kraftwerk allgemein'!$F$15+1),1),COLUMN(CI61)-('2.1 Kraftwerk allgemein'!$F$16-'2.1 Kraftwerk allgemein'!$F$15+1)))))/$F61,
SUM(OFFSET('2.5 CAPEX'!CW64,0,-MIN($F61-1,COLUMN(CI61)-1),1,MIN($F61,COLUMN(CI61))))/$F61)))))),
IF(OR(ISNUMBER($D61)=FALSE,$F61=""),"",
IF(AND('2.5 CAPEX'!$L64&lt;&gt;"x",'2.5 CAPEX'!$M64&lt;&gt;"x"),0,
IF($F61=0,0,
IF(CR$4&lt;'2.1 Kraftwerk allgemein'!$F$16,0,
IF(CR$4='2.1 Kraftwerk allgemein'!$F$16,'2.5 CAPEX'!$J64/$F61,
IF(CR$4&lt;'2.1 Kraftwerk allgemein'!$F$16+$F61,
('2.5 CAPEX'!$J64+SUM(OFFSET('2.5 CAPEX'!CW64,0,-MIN(MAX($F61-1-('2.1 Kraftwerk allgemein'!$F$16-'1.1 Allgemein'!$I$22+1),0),COLUMN(CI61)-1-('2.1 Kraftwerk allgemein'!$F$16-'1.1 Allgemein'!$I$22+1)),1,MIN(MAX($F61-('2.1 Kraftwerk allgemein'!$F$16-'1.1 Allgemein'!$I$22+1),1),COLUMN(CI61)-('2.1 Kraftwerk allgemein'!$F$16-'1.1 Allgemein'!$I$22+1)))))/$F61,
SUM(OFFSET('2.5 CAPEX'!CW64,0,-MIN($F61-1,COLUMN(CI61)-1),1,MIN($F61,COLUMN(CI61))))/$F61)))))))</f>
        <v>0</v>
      </c>
      <c r="CS61" s="199">
        <f ca="1">IF('2.1 Kraftwerk allgemein'!$F$15&lt;'1.1 Allgemein'!$I$22,
IF(OR(ISNUMBER($D61)=FALSE,$F61=""),"",
IF(AND('2.5 CAPEX'!$L64&lt;&gt;"x",'2.5 CAPEX'!$M64&lt;&gt;"x"),0,
IF($F61=0,0,
IF(CS$4&lt;'2.1 Kraftwerk allgemein'!$F$16,0,
IF(CS$4='2.1 Kraftwerk allgemein'!$F$16,'2.5 CAPEX'!$J64/$F61,
IF(CS$4&lt;'2.1 Kraftwerk allgemein'!$F$16+$F61,
('2.5 CAPEX'!$J64+SUM(OFFSET('2.5 CAPEX'!CX64,0,-MIN(MAX($F61-1-('2.1 Kraftwerk allgemein'!$F$16-'2.1 Kraftwerk allgemein'!$F$15+1),0),COLUMN(CJ61)-1-('2.1 Kraftwerk allgemein'!$F$16-'2.1 Kraftwerk allgemein'!$F$15+1)),1,MIN(MAX($F61-('2.1 Kraftwerk allgemein'!$F$16-'2.1 Kraftwerk allgemein'!$F$15+1),1),COLUMN(CJ61)-('2.1 Kraftwerk allgemein'!$F$16-'2.1 Kraftwerk allgemein'!$F$15+1)))))/$F61,
SUM(OFFSET('2.5 CAPEX'!CX64,0,-MIN($F61-1,COLUMN(CJ61)-1),1,MIN($F61,COLUMN(CJ61))))/$F61)))))),
IF(OR(ISNUMBER($D61)=FALSE,$F61=""),"",
IF(AND('2.5 CAPEX'!$L64&lt;&gt;"x",'2.5 CAPEX'!$M64&lt;&gt;"x"),0,
IF($F61=0,0,
IF(CS$4&lt;'2.1 Kraftwerk allgemein'!$F$16,0,
IF(CS$4='2.1 Kraftwerk allgemein'!$F$16,'2.5 CAPEX'!$J64/$F61,
IF(CS$4&lt;'2.1 Kraftwerk allgemein'!$F$16+$F61,
('2.5 CAPEX'!$J64+SUM(OFFSET('2.5 CAPEX'!CX64,0,-MIN(MAX($F61-1-('2.1 Kraftwerk allgemein'!$F$16-'1.1 Allgemein'!$I$22+1),0),COLUMN(CJ61)-1-('2.1 Kraftwerk allgemein'!$F$16-'1.1 Allgemein'!$I$22+1)),1,MIN(MAX($F61-('2.1 Kraftwerk allgemein'!$F$16-'1.1 Allgemein'!$I$22+1),1),COLUMN(CJ61)-('2.1 Kraftwerk allgemein'!$F$16-'1.1 Allgemein'!$I$22+1)))))/$F61,
SUM(OFFSET('2.5 CAPEX'!CX64,0,-MIN($F61-1,COLUMN(CJ61)-1),1,MIN($F61,COLUMN(CJ61))))/$F61)))))))</f>
        <v>0</v>
      </c>
      <c r="CT61" s="199">
        <f ca="1">IF('2.1 Kraftwerk allgemein'!$F$15&lt;'1.1 Allgemein'!$I$22,
IF(OR(ISNUMBER($D61)=FALSE,$F61=""),"",
IF(AND('2.5 CAPEX'!$L64&lt;&gt;"x",'2.5 CAPEX'!$M64&lt;&gt;"x"),0,
IF($F61=0,0,
IF(CT$4&lt;'2.1 Kraftwerk allgemein'!$F$16,0,
IF(CT$4='2.1 Kraftwerk allgemein'!$F$16,'2.5 CAPEX'!$J64/$F61,
IF(CT$4&lt;'2.1 Kraftwerk allgemein'!$F$16+$F61,
('2.5 CAPEX'!$J64+SUM(OFFSET('2.5 CAPEX'!CY64,0,-MIN(MAX($F61-1-('2.1 Kraftwerk allgemein'!$F$16-'2.1 Kraftwerk allgemein'!$F$15+1),0),COLUMN(CK61)-1-('2.1 Kraftwerk allgemein'!$F$16-'2.1 Kraftwerk allgemein'!$F$15+1)),1,MIN(MAX($F61-('2.1 Kraftwerk allgemein'!$F$16-'2.1 Kraftwerk allgemein'!$F$15+1),1),COLUMN(CK61)-('2.1 Kraftwerk allgemein'!$F$16-'2.1 Kraftwerk allgemein'!$F$15+1)))))/$F61,
SUM(OFFSET('2.5 CAPEX'!CY64,0,-MIN($F61-1,COLUMN(CK61)-1),1,MIN($F61,COLUMN(CK61))))/$F61)))))),
IF(OR(ISNUMBER($D61)=FALSE,$F61=""),"",
IF(AND('2.5 CAPEX'!$L64&lt;&gt;"x",'2.5 CAPEX'!$M64&lt;&gt;"x"),0,
IF($F61=0,0,
IF(CT$4&lt;'2.1 Kraftwerk allgemein'!$F$16,0,
IF(CT$4='2.1 Kraftwerk allgemein'!$F$16,'2.5 CAPEX'!$J64/$F61,
IF(CT$4&lt;'2.1 Kraftwerk allgemein'!$F$16+$F61,
('2.5 CAPEX'!$J64+SUM(OFFSET('2.5 CAPEX'!CY64,0,-MIN(MAX($F61-1-('2.1 Kraftwerk allgemein'!$F$16-'1.1 Allgemein'!$I$22+1),0),COLUMN(CK61)-1-('2.1 Kraftwerk allgemein'!$F$16-'1.1 Allgemein'!$I$22+1)),1,MIN(MAX($F61-('2.1 Kraftwerk allgemein'!$F$16-'1.1 Allgemein'!$I$22+1),1),COLUMN(CK61)-('2.1 Kraftwerk allgemein'!$F$16-'1.1 Allgemein'!$I$22+1)))))/$F61,
SUM(OFFSET('2.5 CAPEX'!CY64,0,-MIN($F61-1,COLUMN(CK61)-1),1,MIN($F61,COLUMN(CK61))))/$F61)))))))</f>
        <v>0</v>
      </c>
      <c r="CU61" s="199">
        <f ca="1">IF('2.1 Kraftwerk allgemein'!$F$15&lt;'1.1 Allgemein'!$I$22,
IF(OR(ISNUMBER($D61)=FALSE,$F61=""),"",
IF(AND('2.5 CAPEX'!$L64&lt;&gt;"x",'2.5 CAPEX'!$M64&lt;&gt;"x"),0,
IF($F61=0,0,
IF(CU$4&lt;'2.1 Kraftwerk allgemein'!$F$16,0,
IF(CU$4='2.1 Kraftwerk allgemein'!$F$16,'2.5 CAPEX'!$J64/$F61,
IF(CU$4&lt;'2.1 Kraftwerk allgemein'!$F$16+$F61,
('2.5 CAPEX'!$J64+SUM(OFFSET('2.5 CAPEX'!CZ64,0,-MIN(MAX($F61-1-('2.1 Kraftwerk allgemein'!$F$16-'2.1 Kraftwerk allgemein'!$F$15+1),0),COLUMN(CL61)-1-('2.1 Kraftwerk allgemein'!$F$16-'2.1 Kraftwerk allgemein'!$F$15+1)),1,MIN(MAX($F61-('2.1 Kraftwerk allgemein'!$F$16-'2.1 Kraftwerk allgemein'!$F$15+1),1),COLUMN(CL61)-('2.1 Kraftwerk allgemein'!$F$16-'2.1 Kraftwerk allgemein'!$F$15+1)))))/$F61,
SUM(OFFSET('2.5 CAPEX'!CZ64,0,-MIN($F61-1,COLUMN(CL61)-1),1,MIN($F61,COLUMN(CL61))))/$F61)))))),
IF(OR(ISNUMBER($D61)=FALSE,$F61=""),"",
IF(AND('2.5 CAPEX'!$L64&lt;&gt;"x",'2.5 CAPEX'!$M64&lt;&gt;"x"),0,
IF($F61=0,0,
IF(CU$4&lt;'2.1 Kraftwerk allgemein'!$F$16,0,
IF(CU$4='2.1 Kraftwerk allgemein'!$F$16,'2.5 CAPEX'!$J64/$F61,
IF(CU$4&lt;'2.1 Kraftwerk allgemein'!$F$16+$F61,
('2.5 CAPEX'!$J64+SUM(OFFSET('2.5 CAPEX'!CZ64,0,-MIN(MAX($F61-1-('2.1 Kraftwerk allgemein'!$F$16-'1.1 Allgemein'!$I$22+1),0),COLUMN(CL61)-1-('2.1 Kraftwerk allgemein'!$F$16-'1.1 Allgemein'!$I$22+1)),1,MIN(MAX($F61-('2.1 Kraftwerk allgemein'!$F$16-'1.1 Allgemein'!$I$22+1),1),COLUMN(CL61)-('2.1 Kraftwerk allgemein'!$F$16-'1.1 Allgemein'!$I$22+1)))))/$F61,
SUM(OFFSET('2.5 CAPEX'!CZ64,0,-MIN($F61-1,COLUMN(CL61)-1),1,MIN($F61,COLUMN(CL61))))/$F61)))))))</f>
        <v>0</v>
      </c>
      <c r="CV61" s="199">
        <f ca="1">IF('2.1 Kraftwerk allgemein'!$F$15&lt;'1.1 Allgemein'!$I$22,
IF(OR(ISNUMBER($D61)=FALSE,$F61=""),"",
IF(AND('2.5 CAPEX'!$L64&lt;&gt;"x",'2.5 CAPEX'!$M64&lt;&gt;"x"),0,
IF($F61=0,0,
IF(CV$4&lt;'2.1 Kraftwerk allgemein'!$F$16,0,
IF(CV$4='2.1 Kraftwerk allgemein'!$F$16,'2.5 CAPEX'!$J64/$F61,
IF(CV$4&lt;'2.1 Kraftwerk allgemein'!$F$16+$F61,
('2.5 CAPEX'!$J64+SUM(OFFSET('2.5 CAPEX'!DA64,0,-MIN(MAX($F61-1-('2.1 Kraftwerk allgemein'!$F$16-'2.1 Kraftwerk allgemein'!$F$15+1),0),COLUMN(CM61)-1-('2.1 Kraftwerk allgemein'!$F$16-'2.1 Kraftwerk allgemein'!$F$15+1)),1,MIN(MAX($F61-('2.1 Kraftwerk allgemein'!$F$16-'2.1 Kraftwerk allgemein'!$F$15+1),1),COLUMN(CM61)-('2.1 Kraftwerk allgemein'!$F$16-'2.1 Kraftwerk allgemein'!$F$15+1)))))/$F61,
SUM(OFFSET('2.5 CAPEX'!DA64,0,-MIN($F61-1,COLUMN(CM61)-1),1,MIN($F61,COLUMN(CM61))))/$F61)))))),
IF(OR(ISNUMBER($D61)=FALSE,$F61=""),"",
IF(AND('2.5 CAPEX'!$L64&lt;&gt;"x",'2.5 CAPEX'!$M64&lt;&gt;"x"),0,
IF($F61=0,0,
IF(CV$4&lt;'2.1 Kraftwerk allgemein'!$F$16,0,
IF(CV$4='2.1 Kraftwerk allgemein'!$F$16,'2.5 CAPEX'!$J64/$F61,
IF(CV$4&lt;'2.1 Kraftwerk allgemein'!$F$16+$F61,
('2.5 CAPEX'!$J64+SUM(OFFSET('2.5 CAPEX'!DA64,0,-MIN(MAX($F61-1-('2.1 Kraftwerk allgemein'!$F$16-'1.1 Allgemein'!$I$22+1),0),COLUMN(CM61)-1-('2.1 Kraftwerk allgemein'!$F$16-'1.1 Allgemein'!$I$22+1)),1,MIN(MAX($F61-('2.1 Kraftwerk allgemein'!$F$16-'1.1 Allgemein'!$I$22+1),1),COLUMN(CM61)-('2.1 Kraftwerk allgemein'!$F$16-'1.1 Allgemein'!$I$22+1)))))/$F61,
SUM(OFFSET('2.5 CAPEX'!DA64,0,-MIN($F61-1,COLUMN(CM61)-1),1,MIN($F61,COLUMN(CM61))))/$F61)))))))</f>
        <v>0</v>
      </c>
      <c r="CW61" s="199">
        <f ca="1">IF('2.1 Kraftwerk allgemein'!$F$15&lt;'1.1 Allgemein'!$I$22,
IF(OR(ISNUMBER($D61)=FALSE,$F61=""),"",
IF(AND('2.5 CAPEX'!$L64&lt;&gt;"x",'2.5 CAPEX'!$M64&lt;&gt;"x"),0,
IF($F61=0,0,
IF(CW$4&lt;'2.1 Kraftwerk allgemein'!$F$16,0,
IF(CW$4='2.1 Kraftwerk allgemein'!$F$16,'2.5 CAPEX'!$J64/$F61,
IF(CW$4&lt;'2.1 Kraftwerk allgemein'!$F$16+$F61,
('2.5 CAPEX'!$J64+SUM(OFFSET('2.5 CAPEX'!DB64,0,-MIN(MAX($F61-1-('2.1 Kraftwerk allgemein'!$F$16-'2.1 Kraftwerk allgemein'!$F$15+1),0),COLUMN(CN61)-1-('2.1 Kraftwerk allgemein'!$F$16-'2.1 Kraftwerk allgemein'!$F$15+1)),1,MIN(MAX($F61-('2.1 Kraftwerk allgemein'!$F$16-'2.1 Kraftwerk allgemein'!$F$15+1),1),COLUMN(CN61)-('2.1 Kraftwerk allgemein'!$F$16-'2.1 Kraftwerk allgemein'!$F$15+1)))))/$F61,
SUM(OFFSET('2.5 CAPEX'!DB64,0,-MIN($F61-1,COLUMN(CN61)-1),1,MIN($F61,COLUMN(CN61))))/$F61)))))),
IF(OR(ISNUMBER($D61)=FALSE,$F61=""),"",
IF(AND('2.5 CAPEX'!$L64&lt;&gt;"x",'2.5 CAPEX'!$M64&lt;&gt;"x"),0,
IF($F61=0,0,
IF(CW$4&lt;'2.1 Kraftwerk allgemein'!$F$16,0,
IF(CW$4='2.1 Kraftwerk allgemein'!$F$16,'2.5 CAPEX'!$J64/$F61,
IF(CW$4&lt;'2.1 Kraftwerk allgemein'!$F$16+$F61,
('2.5 CAPEX'!$J64+SUM(OFFSET('2.5 CAPEX'!DB64,0,-MIN(MAX($F61-1-('2.1 Kraftwerk allgemein'!$F$16-'1.1 Allgemein'!$I$22+1),0),COLUMN(CN61)-1-('2.1 Kraftwerk allgemein'!$F$16-'1.1 Allgemein'!$I$22+1)),1,MIN(MAX($F61-('2.1 Kraftwerk allgemein'!$F$16-'1.1 Allgemein'!$I$22+1),1),COLUMN(CN61)-('2.1 Kraftwerk allgemein'!$F$16-'1.1 Allgemein'!$I$22+1)))))/$F61,
SUM(OFFSET('2.5 CAPEX'!DB64,0,-MIN($F61-1,COLUMN(CN61)-1),1,MIN($F61,COLUMN(CN61))))/$F61)))))))</f>
        <v>0</v>
      </c>
      <c r="CX61" s="199">
        <f ca="1">IF('2.1 Kraftwerk allgemein'!$F$15&lt;'1.1 Allgemein'!$I$22,
IF(OR(ISNUMBER($D61)=FALSE,$F61=""),"",
IF(AND('2.5 CAPEX'!$L64&lt;&gt;"x",'2.5 CAPEX'!$M64&lt;&gt;"x"),0,
IF($F61=0,0,
IF(CX$4&lt;'2.1 Kraftwerk allgemein'!$F$16,0,
IF(CX$4='2.1 Kraftwerk allgemein'!$F$16,'2.5 CAPEX'!$J64/$F61,
IF(CX$4&lt;'2.1 Kraftwerk allgemein'!$F$16+$F61,
('2.5 CAPEX'!$J64+SUM(OFFSET('2.5 CAPEX'!DC64,0,-MIN(MAX($F61-1-('2.1 Kraftwerk allgemein'!$F$16-'2.1 Kraftwerk allgemein'!$F$15+1),0),COLUMN(CO61)-1-('2.1 Kraftwerk allgemein'!$F$16-'2.1 Kraftwerk allgemein'!$F$15+1)),1,MIN(MAX($F61-('2.1 Kraftwerk allgemein'!$F$16-'2.1 Kraftwerk allgemein'!$F$15+1),1),COLUMN(CO61)-('2.1 Kraftwerk allgemein'!$F$16-'2.1 Kraftwerk allgemein'!$F$15+1)))))/$F61,
SUM(OFFSET('2.5 CAPEX'!DC64,0,-MIN($F61-1,COLUMN(CO61)-1),1,MIN($F61,COLUMN(CO61))))/$F61)))))),
IF(OR(ISNUMBER($D61)=FALSE,$F61=""),"",
IF(AND('2.5 CAPEX'!$L64&lt;&gt;"x",'2.5 CAPEX'!$M64&lt;&gt;"x"),0,
IF($F61=0,0,
IF(CX$4&lt;'2.1 Kraftwerk allgemein'!$F$16,0,
IF(CX$4='2.1 Kraftwerk allgemein'!$F$16,'2.5 CAPEX'!$J64/$F61,
IF(CX$4&lt;'2.1 Kraftwerk allgemein'!$F$16+$F61,
('2.5 CAPEX'!$J64+SUM(OFFSET('2.5 CAPEX'!DC64,0,-MIN(MAX($F61-1-('2.1 Kraftwerk allgemein'!$F$16-'1.1 Allgemein'!$I$22+1),0),COLUMN(CO61)-1-('2.1 Kraftwerk allgemein'!$F$16-'1.1 Allgemein'!$I$22+1)),1,MIN(MAX($F61-('2.1 Kraftwerk allgemein'!$F$16-'1.1 Allgemein'!$I$22+1),1),COLUMN(CO61)-('2.1 Kraftwerk allgemein'!$F$16-'1.1 Allgemein'!$I$22+1)))))/$F61,
SUM(OFFSET('2.5 CAPEX'!DC64,0,-MIN($F61-1,COLUMN(CO61)-1),1,MIN($F61,COLUMN(CO61))))/$F61)))))))</f>
        <v>0</v>
      </c>
      <c r="CY61" s="199">
        <f ca="1">IF('2.1 Kraftwerk allgemein'!$F$15&lt;'1.1 Allgemein'!$I$22,
IF(OR(ISNUMBER($D61)=FALSE,$F61=""),"",
IF(AND('2.5 CAPEX'!$L64&lt;&gt;"x",'2.5 CAPEX'!$M64&lt;&gt;"x"),0,
IF($F61=0,0,
IF(CY$4&lt;'2.1 Kraftwerk allgemein'!$F$16,0,
IF(CY$4='2.1 Kraftwerk allgemein'!$F$16,'2.5 CAPEX'!$J64/$F61,
IF(CY$4&lt;'2.1 Kraftwerk allgemein'!$F$16+$F61,
('2.5 CAPEX'!$J64+SUM(OFFSET('2.5 CAPEX'!DD64,0,-MIN(MAX($F61-1-('2.1 Kraftwerk allgemein'!$F$16-'2.1 Kraftwerk allgemein'!$F$15+1),0),COLUMN(CP61)-1-('2.1 Kraftwerk allgemein'!$F$16-'2.1 Kraftwerk allgemein'!$F$15+1)),1,MIN(MAX($F61-('2.1 Kraftwerk allgemein'!$F$16-'2.1 Kraftwerk allgemein'!$F$15+1),1),COLUMN(CP61)-('2.1 Kraftwerk allgemein'!$F$16-'2.1 Kraftwerk allgemein'!$F$15+1)))))/$F61,
SUM(OFFSET('2.5 CAPEX'!DD64,0,-MIN($F61-1,COLUMN(CP61)-1),1,MIN($F61,COLUMN(CP61))))/$F61)))))),
IF(OR(ISNUMBER($D61)=FALSE,$F61=""),"",
IF(AND('2.5 CAPEX'!$L64&lt;&gt;"x",'2.5 CAPEX'!$M64&lt;&gt;"x"),0,
IF($F61=0,0,
IF(CY$4&lt;'2.1 Kraftwerk allgemein'!$F$16,0,
IF(CY$4='2.1 Kraftwerk allgemein'!$F$16,'2.5 CAPEX'!$J64/$F61,
IF(CY$4&lt;'2.1 Kraftwerk allgemein'!$F$16+$F61,
('2.5 CAPEX'!$J64+SUM(OFFSET('2.5 CAPEX'!DD64,0,-MIN(MAX($F61-1-('2.1 Kraftwerk allgemein'!$F$16-'1.1 Allgemein'!$I$22+1),0),COLUMN(CP61)-1-('2.1 Kraftwerk allgemein'!$F$16-'1.1 Allgemein'!$I$22+1)),1,MIN(MAX($F61-('2.1 Kraftwerk allgemein'!$F$16-'1.1 Allgemein'!$I$22+1),1),COLUMN(CP61)-('2.1 Kraftwerk allgemein'!$F$16-'1.1 Allgemein'!$I$22+1)))))/$F61,
SUM(OFFSET('2.5 CAPEX'!DD64,0,-MIN($F61-1,COLUMN(CP61)-1),1,MIN($F61,COLUMN(CP61))))/$F61)))))))</f>
        <v>0</v>
      </c>
      <c r="CZ61" s="199">
        <f ca="1">IF('2.1 Kraftwerk allgemein'!$F$15&lt;'1.1 Allgemein'!$I$22,
IF(OR(ISNUMBER($D61)=FALSE,$F61=""),"",
IF(AND('2.5 CAPEX'!$L64&lt;&gt;"x",'2.5 CAPEX'!$M64&lt;&gt;"x"),0,
IF($F61=0,0,
IF(CZ$4&lt;'2.1 Kraftwerk allgemein'!$F$16,0,
IF(CZ$4='2.1 Kraftwerk allgemein'!$F$16,'2.5 CAPEX'!$J64/$F61,
IF(CZ$4&lt;'2.1 Kraftwerk allgemein'!$F$16+$F61,
('2.5 CAPEX'!$J64+SUM(OFFSET('2.5 CAPEX'!DE64,0,-MIN(MAX($F61-1-('2.1 Kraftwerk allgemein'!$F$16-'2.1 Kraftwerk allgemein'!$F$15+1),0),COLUMN(CQ61)-1-('2.1 Kraftwerk allgemein'!$F$16-'2.1 Kraftwerk allgemein'!$F$15+1)),1,MIN(MAX($F61-('2.1 Kraftwerk allgemein'!$F$16-'2.1 Kraftwerk allgemein'!$F$15+1),1),COLUMN(CQ61)-('2.1 Kraftwerk allgemein'!$F$16-'2.1 Kraftwerk allgemein'!$F$15+1)))))/$F61,
SUM(OFFSET('2.5 CAPEX'!DE64,0,-MIN($F61-1,COLUMN(CQ61)-1),1,MIN($F61,COLUMN(CQ61))))/$F61)))))),
IF(OR(ISNUMBER($D61)=FALSE,$F61=""),"",
IF(AND('2.5 CAPEX'!$L64&lt;&gt;"x",'2.5 CAPEX'!$M64&lt;&gt;"x"),0,
IF($F61=0,0,
IF(CZ$4&lt;'2.1 Kraftwerk allgemein'!$F$16,0,
IF(CZ$4='2.1 Kraftwerk allgemein'!$F$16,'2.5 CAPEX'!$J64/$F61,
IF(CZ$4&lt;'2.1 Kraftwerk allgemein'!$F$16+$F61,
('2.5 CAPEX'!$J64+SUM(OFFSET('2.5 CAPEX'!DE64,0,-MIN(MAX($F61-1-('2.1 Kraftwerk allgemein'!$F$16-'1.1 Allgemein'!$I$22+1),0),COLUMN(CQ61)-1-('2.1 Kraftwerk allgemein'!$F$16-'1.1 Allgemein'!$I$22+1)),1,MIN(MAX($F61-('2.1 Kraftwerk allgemein'!$F$16-'1.1 Allgemein'!$I$22+1),1),COLUMN(CQ61)-('2.1 Kraftwerk allgemein'!$F$16-'1.1 Allgemein'!$I$22+1)))))/$F61,
SUM(OFFSET('2.5 CAPEX'!DE64,0,-MIN($F61-1,COLUMN(CQ61)-1),1,MIN($F61,COLUMN(CQ61))))/$F61)))))))</f>
        <v>0</v>
      </c>
      <c r="DA61" s="199">
        <f ca="1">IF('2.1 Kraftwerk allgemein'!$F$15&lt;'1.1 Allgemein'!$I$22,
IF(OR(ISNUMBER($D61)=FALSE,$F61=""),"",
IF(AND('2.5 CAPEX'!$L64&lt;&gt;"x",'2.5 CAPEX'!$M64&lt;&gt;"x"),0,
IF($F61=0,0,
IF(DA$4&lt;'2.1 Kraftwerk allgemein'!$F$16,0,
IF(DA$4='2.1 Kraftwerk allgemein'!$F$16,'2.5 CAPEX'!$J64/$F61,
IF(DA$4&lt;'2.1 Kraftwerk allgemein'!$F$16+$F61,
('2.5 CAPEX'!$J64+SUM(OFFSET('2.5 CAPEX'!DF64,0,-MIN(MAX($F61-1-('2.1 Kraftwerk allgemein'!$F$16-'2.1 Kraftwerk allgemein'!$F$15+1),0),COLUMN(CR61)-1-('2.1 Kraftwerk allgemein'!$F$16-'2.1 Kraftwerk allgemein'!$F$15+1)),1,MIN(MAX($F61-('2.1 Kraftwerk allgemein'!$F$16-'2.1 Kraftwerk allgemein'!$F$15+1),1),COLUMN(CR61)-('2.1 Kraftwerk allgemein'!$F$16-'2.1 Kraftwerk allgemein'!$F$15+1)))))/$F61,
SUM(OFFSET('2.5 CAPEX'!DF64,0,-MIN($F61-1,COLUMN(CR61)-1),1,MIN($F61,COLUMN(CR61))))/$F61)))))),
IF(OR(ISNUMBER($D61)=FALSE,$F61=""),"",
IF(AND('2.5 CAPEX'!$L64&lt;&gt;"x",'2.5 CAPEX'!$M64&lt;&gt;"x"),0,
IF($F61=0,0,
IF(DA$4&lt;'2.1 Kraftwerk allgemein'!$F$16,0,
IF(DA$4='2.1 Kraftwerk allgemein'!$F$16,'2.5 CAPEX'!$J64/$F61,
IF(DA$4&lt;'2.1 Kraftwerk allgemein'!$F$16+$F61,
('2.5 CAPEX'!$J64+SUM(OFFSET('2.5 CAPEX'!DF64,0,-MIN(MAX($F61-1-('2.1 Kraftwerk allgemein'!$F$16-'1.1 Allgemein'!$I$22+1),0),COLUMN(CR61)-1-('2.1 Kraftwerk allgemein'!$F$16-'1.1 Allgemein'!$I$22+1)),1,MIN(MAX($F61-('2.1 Kraftwerk allgemein'!$F$16-'1.1 Allgemein'!$I$22+1),1),COLUMN(CR61)-('2.1 Kraftwerk allgemein'!$F$16-'1.1 Allgemein'!$I$22+1)))))/$F61,
SUM(OFFSET('2.5 CAPEX'!DF64,0,-MIN($F61-1,COLUMN(CR61)-1),1,MIN($F61,COLUMN(CR61))))/$F61)))))))</f>
        <v>0</v>
      </c>
      <c r="DB61" s="199">
        <f ca="1">IF('2.1 Kraftwerk allgemein'!$F$15&lt;'1.1 Allgemein'!$I$22,
IF(OR(ISNUMBER($D61)=FALSE,$F61=""),"",
IF(AND('2.5 CAPEX'!$L64&lt;&gt;"x",'2.5 CAPEX'!$M64&lt;&gt;"x"),0,
IF($F61=0,0,
IF(DB$4&lt;'2.1 Kraftwerk allgemein'!$F$16,0,
IF(DB$4='2.1 Kraftwerk allgemein'!$F$16,'2.5 CAPEX'!$J64/$F61,
IF(DB$4&lt;'2.1 Kraftwerk allgemein'!$F$16+$F61,
('2.5 CAPEX'!$J64+SUM(OFFSET('2.5 CAPEX'!DG64,0,-MIN(MAX($F61-1-('2.1 Kraftwerk allgemein'!$F$16-'2.1 Kraftwerk allgemein'!$F$15+1),0),COLUMN(CS61)-1-('2.1 Kraftwerk allgemein'!$F$16-'2.1 Kraftwerk allgemein'!$F$15+1)),1,MIN(MAX($F61-('2.1 Kraftwerk allgemein'!$F$16-'2.1 Kraftwerk allgemein'!$F$15+1),1),COLUMN(CS61)-('2.1 Kraftwerk allgemein'!$F$16-'2.1 Kraftwerk allgemein'!$F$15+1)))))/$F61,
SUM(OFFSET('2.5 CAPEX'!DG64,0,-MIN($F61-1,COLUMN(CS61)-1),1,MIN($F61,COLUMN(CS61))))/$F61)))))),
IF(OR(ISNUMBER($D61)=FALSE,$F61=""),"",
IF(AND('2.5 CAPEX'!$L64&lt;&gt;"x",'2.5 CAPEX'!$M64&lt;&gt;"x"),0,
IF($F61=0,0,
IF(DB$4&lt;'2.1 Kraftwerk allgemein'!$F$16,0,
IF(DB$4='2.1 Kraftwerk allgemein'!$F$16,'2.5 CAPEX'!$J64/$F61,
IF(DB$4&lt;'2.1 Kraftwerk allgemein'!$F$16+$F61,
('2.5 CAPEX'!$J64+SUM(OFFSET('2.5 CAPEX'!DG64,0,-MIN(MAX($F61-1-('2.1 Kraftwerk allgemein'!$F$16-'1.1 Allgemein'!$I$22+1),0),COLUMN(CS61)-1-('2.1 Kraftwerk allgemein'!$F$16-'1.1 Allgemein'!$I$22+1)),1,MIN(MAX($F61-('2.1 Kraftwerk allgemein'!$F$16-'1.1 Allgemein'!$I$22+1),1),COLUMN(CS61)-('2.1 Kraftwerk allgemein'!$F$16-'1.1 Allgemein'!$I$22+1)))))/$F61,
SUM(OFFSET('2.5 CAPEX'!DG64,0,-MIN($F61-1,COLUMN(CS61)-1),1,MIN($F61,COLUMN(CS61))))/$F61)))))))</f>
        <v>0</v>
      </c>
      <c r="DC61" s="199">
        <f ca="1">IF('2.1 Kraftwerk allgemein'!$F$15&lt;'1.1 Allgemein'!$I$22,
IF(OR(ISNUMBER($D61)=FALSE,$F61=""),"",
IF(AND('2.5 CAPEX'!$L64&lt;&gt;"x",'2.5 CAPEX'!$M64&lt;&gt;"x"),0,
IF($F61=0,0,
IF(DC$4&lt;'2.1 Kraftwerk allgemein'!$F$16,0,
IF(DC$4='2.1 Kraftwerk allgemein'!$F$16,'2.5 CAPEX'!$J64/$F61,
IF(DC$4&lt;'2.1 Kraftwerk allgemein'!$F$16+$F61,
('2.5 CAPEX'!$J64+SUM(OFFSET('2.5 CAPEX'!DH64,0,-MIN(MAX($F61-1-('2.1 Kraftwerk allgemein'!$F$16-'2.1 Kraftwerk allgemein'!$F$15+1),0),COLUMN(CT61)-1-('2.1 Kraftwerk allgemein'!$F$16-'2.1 Kraftwerk allgemein'!$F$15+1)),1,MIN(MAX($F61-('2.1 Kraftwerk allgemein'!$F$16-'2.1 Kraftwerk allgemein'!$F$15+1),1),COLUMN(CT61)-('2.1 Kraftwerk allgemein'!$F$16-'2.1 Kraftwerk allgemein'!$F$15+1)))))/$F61,
SUM(OFFSET('2.5 CAPEX'!DH64,0,-MIN($F61-1,COLUMN(CT61)-1),1,MIN($F61,COLUMN(CT61))))/$F61)))))),
IF(OR(ISNUMBER($D61)=FALSE,$F61=""),"",
IF(AND('2.5 CAPEX'!$L64&lt;&gt;"x",'2.5 CAPEX'!$M64&lt;&gt;"x"),0,
IF($F61=0,0,
IF(DC$4&lt;'2.1 Kraftwerk allgemein'!$F$16,0,
IF(DC$4='2.1 Kraftwerk allgemein'!$F$16,'2.5 CAPEX'!$J64/$F61,
IF(DC$4&lt;'2.1 Kraftwerk allgemein'!$F$16+$F61,
('2.5 CAPEX'!$J64+SUM(OFFSET('2.5 CAPEX'!DH64,0,-MIN(MAX($F61-1-('2.1 Kraftwerk allgemein'!$F$16-'1.1 Allgemein'!$I$22+1),0),COLUMN(CT61)-1-('2.1 Kraftwerk allgemein'!$F$16-'1.1 Allgemein'!$I$22+1)),1,MIN(MAX($F61-('2.1 Kraftwerk allgemein'!$F$16-'1.1 Allgemein'!$I$22+1),1),COLUMN(CT61)-('2.1 Kraftwerk allgemein'!$F$16-'1.1 Allgemein'!$I$22+1)))))/$F61,
SUM(OFFSET('2.5 CAPEX'!DH64,0,-MIN($F61-1,COLUMN(CT61)-1),1,MIN($F61,COLUMN(CT61))))/$F61)))))))</f>
        <v>0</v>
      </c>
      <c r="DD61" s="199">
        <f ca="1">IF('2.1 Kraftwerk allgemein'!$F$15&lt;'1.1 Allgemein'!$I$22,
IF(OR(ISNUMBER($D61)=FALSE,$F61=""),"",
IF(AND('2.5 CAPEX'!$L64&lt;&gt;"x",'2.5 CAPEX'!$M64&lt;&gt;"x"),0,
IF($F61=0,0,
IF(DD$4&lt;'2.1 Kraftwerk allgemein'!$F$16,0,
IF(DD$4='2.1 Kraftwerk allgemein'!$F$16,'2.5 CAPEX'!$J64/$F61,
IF(DD$4&lt;'2.1 Kraftwerk allgemein'!$F$16+$F61,
('2.5 CAPEX'!$J64+SUM(OFFSET('2.5 CAPEX'!DI64,0,-MIN(MAX($F61-1-('2.1 Kraftwerk allgemein'!$F$16-'2.1 Kraftwerk allgemein'!$F$15+1),0),COLUMN(CU61)-1-('2.1 Kraftwerk allgemein'!$F$16-'2.1 Kraftwerk allgemein'!$F$15+1)),1,MIN(MAX($F61-('2.1 Kraftwerk allgemein'!$F$16-'2.1 Kraftwerk allgemein'!$F$15+1),1),COLUMN(CU61)-('2.1 Kraftwerk allgemein'!$F$16-'2.1 Kraftwerk allgemein'!$F$15+1)))))/$F61,
SUM(OFFSET('2.5 CAPEX'!DI64,0,-MIN($F61-1,COLUMN(CU61)-1),1,MIN($F61,COLUMN(CU61))))/$F61)))))),
IF(OR(ISNUMBER($D61)=FALSE,$F61=""),"",
IF(AND('2.5 CAPEX'!$L64&lt;&gt;"x",'2.5 CAPEX'!$M64&lt;&gt;"x"),0,
IF($F61=0,0,
IF(DD$4&lt;'2.1 Kraftwerk allgemein'!$F$16,0,
IF(DD$4='2.1 Kraftwerk allgemein'!$F$16,'2.5 CAPEX'!$J64/$F61,
IF(DD$4&lt;'2.1 Kraftwerk allgemein'!$F$16+$F61,
('2.5 CAPEX'!$J64+SUM(OFFSET('2.5 CAPEX'!DI64,0,-MIN(MAX($F61-1-('2.1 Kraftwerk allgemein'!$F$16-'1.1 Allgemein'!$I$22+1),0),COLUMN(CU61)-1-('2.1 Kraftwerk allgemein'!$F$16-'1.1 Allgemein'!$I$22+1)),1,MIN(MAX($F61-('2.1 Kraftwerk allgemein'!$F$16-'1.1 Allgemein'!$I$22+1),1),COLUMN(CU61)-('2.1 Kraftwerk allgemein'!$F$16-'1.1 Allgemein'!$I$22+1)))))/$F61,
SUM(OFFSET('2.5 CAPEX'!DI64,0,-MIN($F61-1,COLUMN(CU61)-1),1,MIN($F61,COLUMN(CU61))))/$F61)))))))</f>
        <v>0</v>
      </c>
      <c r="DE61" s="199">
        <f ca="1">IF('2.1 Kraftwerk allgemein'!$F$15&lt;'1.1 Allgemein'!$I$22,
IF(OR(ISNUMBER($D61)=FALSE,$F61=""),"",
IF(AND('2.5 CAPEX'!$L64&lt;&gt;"x",'2.5 CAPEX'!$M64&lt;&gt;"x"),0,
IF($F61=0,0,
IF(DE$4&lt;'2.1 Kraftwerk allgemein'!$F$16,0,
IF(DE$4='2.1 Kraftwerk allgemein'!$F$16,'2.5 CAPEX'!$J64/$F61,
IF(DE$4&lt;'2.1 Kraftwerk allgemein'!$F$16+$F61,
('2.5 CAPEX'!$J64+SUM(OFFSET('2.5 CAPEX'!DJ64,0,-MIN(MAX($F61-1-('2.1 Kraftwerk allgemein'!$F$16-'2.1 Kraftwerk allgemein'!$F$15+1),0),COLUMN(CV61)-1-('2.1 Kraftwerk allgemein'!$F$16-'2.1 Kraftwerk allgemein'!$F$15+1)),1,MIN(MAX($F61-('2.1 Kraftwerk allgemein'!$F$16-'2.1 Kraftwerk allgemein'!$F$15+1),1),COLUMN(CV61)-('2.1 Kraftwerk allgemein'!$F$16-'2.1 Kraftwerk allgemein'!$F$15+1)))))/$F61,
SUM(OFFSET('2.5 CAPEX'!DJ64,0,-MIN($F61-1,COLUMN(CV61)-1),1,MIN($F61,COLUMN(CV61))))/$F61)))))),
IF(OR(ISNUMBER($D61)=FALSE,$F61=""),"",
IF(AND('2.5 CAPEX'!$L64&lt;&gt;"x",'2.5 CAPEX'!$M64&lt;&gt;"x"),0,
IF($F61=0,0,
IF(DE$4&lt;'2.1 Kraftwerk allgemein'!$F$16,0,
IF(DE$4='2.1 Kraftwerk allgemein'!$F$16,'2.5 CAPEX'!$J64/$F61,
IF(DE$4&lt;'2.1 Kraftwerk allgemein'!$F$16+$F61,
('2.5 CAPEX'!$J64+SUM(OFFSET('2.5 CAPEX'!DJ64,0,-MIN(MAX($F61-1-('2.1 Kraftwerk allgemein'!$F$16-'1.1 Allgemein'!$I$22+1),0),COLUMN(CV61)-1-('2.1 Kraftwerk allgemein'!$F$16-'1.1 Allgemein'!$I$22+1)),1,MIN(MAX($F61-('2.1 Kraftwerk allgemein'!$F$16-'1.1 Allgemein'!$I$22+1),1),COLUMN(CV61)-('2.1 Kraftwerk allgemein'!$F$16-'1.1 Allgemein'!$I$22+1)))))/$F61,
SUM(OFFSET('2.5 CAPEX'!DJ64,0,-MIN($F61-1,COLUMN(CV61)-1),1,MIN($F61,COLUMN(CV61))))/$F61)))))))</f>
        <v>0</v>
      </c>
      <c r="DF61" s="199">
        <f ca="1">IF('2.1 Kraftwerk allgemein'!$F$15&lt;'1.1 Allgemein'!$I$22,
IF(OR(ISNUMBER($D61)=FALSE,$F61=""),"",
IF(AND('2.5 CAPEX'!$L64&lt;&gt;"x",'2.5 CAPEX'!$M64&lt;&gt;"x"),0,
IF($F61=0,0,
IF(DF$4&lt;'2.1 Kraftwerk allgemein'!$F$16,0,
IF(DF$4='2.1 Kraftwerk allgemein'!$F$16,'2.5 CAPEX'!$J64/$F61,
IF(DF$4&lt;'2.1 Kraftwerk allgemein'!$F$16+$F61,
('2.5 CAPEX'!$J64+SUM(OFFSET('2.5 CAPEX'!DK64,0,-MIN(MAX($F61-1-('2.1 Kraftwerk allgemein'!$F$16-'2.1 Kraftwerk allgemein'!$F$15+1),0),COLUMN(CW61)-1-('2.1 Kraftwerk allgemein'!$F$16-'2.1 Kraftwerk allgemein'!$F$15+1)),1,MIN(MAX($F61-('2.1 Kraftwerk allgemein'!$F$16-'2.1 Kraftwerk allgemein'!$F$15+1),1),COLUMN(CW61)-('2.1 Kraftwerk allgemein'!$F$16-'2.1 Kraftwerk allgemein'!$F$15+1)))))/$F61,
SUM(OFFSET('2.5 CAPEX'!DK64,0,-MIN($F61-1,COLUMN(CW61)-1),1,MIN($F61,COLUMN(CW61))))/$F61)))))),
IF(OR(ISNUMBER($D61)=FALSE,$F61=""),"",
IF(AND('2.5 CAPEX'!$L64&lt;&gt;"x",'2.5 CAPEX'!$M64&lt;&gt;"x"),0,
IF($F61=0,0,
IF(DF$4&lt;'2.1 Kraftwerk allgemein'!$F$16,0,
IF(DF$4='2.1 Kraftwerk allgemein'!$F$16,'2.5 CAPEX'!$J64/$F61,
IF(DF$4&lt;'2.1 Kraftwerk allgemein'!$F$16+$F61,
('2.5 CAPEX'!$J64+SUM(OFFSET('2.5 CAPEX'!DK64,0,-MIN(MAX($F61-1-('2.1 Kraftwerk allgemein'!$F$16-'1.1 Allgemein'!$I$22+1),0),COLUMN(CW61)-1-('2.1 Kraftwerk allgemein'!$F$16-'1.1 Allgemein'!$I$22+1)),1,MIN(MAX($F61-('2.1 Kraftwerk allgemein'!$F$16-'1.1 Allgemein'!$I$22+1),1),COLUMN(CW61)-('2.1 Kraftwerk allgemein'!$F$16-'1.1 Allgemein'!$I$22+1)))))/$F61,
SUM(OFFSET('2.5 CAPEX'!DK64,0,-MIN($F61-1,COLUMN(CW61)-1),1,MIN($F61,COLUMN(CW61))))/$F61)))))))</f>
        <v>0</v>
      </c>
    </row>
    <row r="62" spans="1:110" s="200" customFormat="1" ht="14" x14ac:dyDescent="0.3">
      <c r="A62" s="104"/>
      <c r="B62" s="104"/>
      <c r="C62" s="154"/>
      <c r="D62" s="191">
        <f>IF('2.5 CAPEX'!D65&lt;&gt;"",'2.5 CAPEX'!D65,"")</f>
        <v>506</v>
      </c>
      <c r="E62" s="191" t="str">
        <f>IF('2.5 CAPEX'!E65&lt;&gt;"",'2.5 CAPEX'!E65,"")</f>
        <v/>
      </c>
      <c r="F62" s="196" t="str">
        <f>IF('2.5 CAPEX'!F65&lt;&gt;"",'2.5 CAPEX'!F65,"")</f>
        <v/>
      </c>
      <c r="G62" s="197">
        <f ca="1">IF(ISNUMBER(D62)=FALSE,"",INDEX('2.5 CAPEX'!$H:$H,MATCH('3.1 Abschreibung'!$D62,'2.5 CAPEX'!$D:$D,0))+INDEX('2.5 CAPEX'!$J:$J,MATCH('3.1 Abschreibung'!$D62,'2.5 CAPEX'!$D:$D,0)))</f>
        <v>0</v>
      </c>
      <c r="H62" s="197"/>
      <c r="I62" s="198">
        <v>0</v>
      </c>
      <c r="J62" s="199" t="str">
        <f ca="1">IF('2.1 Kraftwerk allgemein'!$F$15&lt;'1.1 Allgemein'!$I$22,
IF(OR(ISNUMBER($D62)=FALSE,$F62=""),"",
IF(AND('2.5 CAPEX'!$L65&lt;&gt;"x",'2.5 CAPEX'!$M65&lt;&gt;"x"),0,
IF($F62=0,0,
IF(J$4&lt;'2.1 Kraftwerk allgemein'!$F$16,0,
IF(J$4='2.1 Kraftwerk allgemein'!$F$16,'2.5 CAPEX'!$J65/$F62,
IF(J$4&lt;'2.1 Kraftwerk allgemein'!$F$16+$F62,
('2.5 CAPEX'!$J65+SUM(OFFSET('2.5 CAPEX'!O65,0,-MIN(MAX($F62-1-('2.1 Kraftwerk allgemein'!$F$16-'2.1 Kraftwerk allgemein'!$F$15+1),0),COLUMN(A62)-1-('2.1 Kraftwerk allgemein'!$F$16-'2.1 Kraftwerk allgemein'!$F$15+1)),1,MIN(MAX($F62-('2.1 Kraftwerk allgemein'!$F$16-'2.1 Kraftwerk allgemein'!$F$15+1),1),COLUMN(A62)-('2.1 Kraftwerk allgemein'!$F$16-'2.1 Kraftwerk allgemein'!$F$15+1)))))/$F62,
SUM(OFFSET('2.5 CAPEX'!O65,0,-MIN($F62-1,COLUMN(A62)-1),1,MIN($F62,COLUMN(A62))))/$F62)))))),
IF(OR(ISNUMBER($D62)=FALSE,$F62=""),"",
IF(AND('2.5 CAPEX'!$L65&lt;&gt;"x",'2.5 CAPEX'!$M65&lt;&gt;"x"),0,
IF($F62=0,0,
IF(J$4&lt;'2.1 Kraftwerk allgemein'!$F$16,0,
IF(J$4='2.1 Kraftwerk allgemein'!$F$16,'2.5 CAPEX'!$J65/$F62,
IF(J$4&lt;'2.1 Kraftwerk allgemein'!$F$16+$F62,
('2.5 CAPEX'!$J65+SUM(OFFSET('2.5 CAPEX'!O65,0,-MIN(MAX($F62-1-('2.1 Kraftwerk allgemein'!$F$16-'1.1 Allgemein'!$I$22+1),0),COLUMN(A62)-1-('2.1 Kraftwerk allgemein'!$F$16-'1.1 Allgemein'!$I$22+1)),1,MIN(MAX($F62-('2.1 Kraftwerk allgemein'!$F$16-'1.1 Allgemein'!$I$22+1),1),COLUMN(A62)-('2.1 Kraftwerk allgemein'!$F$16-'1.1 Allgemein'!$I$22+1)))))/$F62,
SUM(OFFSET('2.5 CAPEX'!O65,0,-MIN($F62-1,COLUMN(A62)-1),1,MIN($F62,COLUMN(A62))))/$F62)))))))</f>
        <v/>
      </c>
      <c r="K62" s="199" t="str">
        <f ca="1">IF('2.1 Kraftwerk allgemein'!$F$15&lt;'1.1 Allgemein'!$I$22,
IF(OR(ISNUMBER($D62)=FALSE,$F62=""),"",
IF(AND('2.5 CAPEX'!$L65&lt;&gt;"x",'2.5 CAPEX'!$M65&lt;&gt;"x"),0,
IF($F62=0,0,
IF(K$4&lt;'2.1 Kraftwerk allgemein'!$F$16,0,
IF(K$4='2.1 Kraftwerk allgemein'!$F$16,'2.5 CAPEX'!$J65/$F62,
IF(K$4&lt;'2.1 Kraftwerk allgemein'!$F$16+$F62,
('2.5 CAPEX'!$J65+SUM(OFFSET('2.5 CAPEX'!P65,0,-MIN(MAX($F62-1-('2.1 Kraftwerk allgemein'!$F$16-'2.1 Kraftwerk allgemein'!$F$15+1),0),COLUMN(B62)-1-('2.1 Kraftwerk allgemein'!$F$16-'2.1 Kraftwerk allgemein'!$F$15+1)),1,MIN(MAX($F62-('2.1 Kraftwerk allgemein'!$F$16-'2.1 Kraftwerk allgemein'!$F$15+1),1),COLUMN(B62)-('2.1 Kraftwerk allgemein'!$F$16-'2.1 Kraftwerk allgemein'!$F$15+1)))))/$F62,
SUM(OFFSET('2.5 CAPEX'!P65,0,-MIN($F62-1,COLUMN(B62)-1),1,MIN($F62,COLUMN(B62))))/$F62)))))),
IF(OR(ISNUMBER($D62)=FALSE,$F62=""),"",
IF(AND('2.5 CAPEX'!$L65&lt;&gt;"x",'2.5 CAPEX'!$M65&lt;&gt;"x"),0,
IF($F62=0,0,
IF(K$4&lt;'2.1 Kraftwerk allgemein'!$F$16,0,
IF(K$4='2.1 Kraftwerk allgemein'!$F$16,'2.5 CAPEX'!$J65/$F62,
IF(K$4&lt;'2.1 Kraftwerk allgemein'!$F$16+$F62,
('2.5 CAPEX'!$J65+SUM(OFFSET('2.5 CAPEX'!P65,0,-MIN(MAX($F62-1-('2.1 Kraftwerk allgemein'!$F$16-'1.1 Allgemein'!$I$22+1),0),COLUMN(B62)-1-('2.1 Kraftwerk allgemein'!$F$16-'1.1 Allgemein'!$I$22+1)),1,MIN(MAX($F62-('2.1 Kraftwerk allgemein'!$F$16-'1.1 Allgemein'!$I$22+1),1),COLUMN(B62)-('2.1 Kraftwerk allgemein'!$F$16-'1.1 Allgemein'!$I$22+1)))))/$F62,
SUM(OFFSET('2.5 CAPEX'!P65,0,-MIN($F62-1,COLUMN(B62)-1),1,MIN($F62,COLUMN(B62))))/$F62)))))))</f>
        <v/>
      </c>
      <c r="L62" s="199" t="str">
        <f ca="1">IF('2.1 Kraftwerk allgemein'!$F$15&lt;'1.1 Allgemein'!$I$22,
IF(OR(ISNUMBER($D62)=FALSE,$F62=""),"",
IF(AND('2.5 CAPEX'!$L65&lt;&gt;"x",'2.5 CAPEX'!$M65&lt;&gt;"x"),0,
IF($F62=0,0,
IF(L$4&lt;'2.1 Kraftwerk allgemein'!$F$16,0,
IF(L$4='2.1 Kraftwerk allgemein'!$F$16,'2.5 CAPEX'!$J65/$F62,
IF(L$4&lt;'2.1 Kraftwerk allgemein'!$F$16+$F62,
('2.5 CAPEX'!$J65+SUM(OFFSET('2.5 CAPEX'!Q65,0,-MIN(MAX($F62-1-('2.1 Kraftwerk allgemein'!$F$16-'2.1 Kraftwerk allgemein'!$F$15+1),0),COLUMN(C62)-1-('2.1 Kraftwerk allgemein'!$F$16-'2.1 Kraftwerk allgemein'!$F$15+1)),1,MIN(MAX($F62-('2.1 Kraftwerk allgemein'!$F$16-'2.1 Kraftwerk allgemein'!$F$15+1),1),COLUMN(C62)-('2.1 Kraftwerk allgemein'!$F$16-'2.1 Kraftwerk allgemein'!$F$15+1)))))/$F62,
SUM(OFFSET('2.5 CAPEX'!Q65,0,-MIN($F62-1,COLUMN(C62)-1),1,MIN($F62,COLUMN(C62))))/$F62)))))),
IF(OR(ISNUMBER($D62)=FALSE,$F62=""),"",
IF(AND('2.5 CAPEX'!$L65&lt;&gt;"x",'2.5 CAPEX'!$M65&lt;&gt;"x"),0,
IF($F62=0,0,
IF(L$4&lt;'2.1 Kraftwerk allgemein'!$F$16,0,
IF(L$4='2.1 Kraftwerk allgemein'!$F$16,'2.5 CAPEX'!$J65/$F62,
IF(L$4&lt;'2.1 Kraftwerk allgemein'!$F$16+$F62,
('2.5 CAPEX'!$J65+SUM(OFFSET('2.5 CAPEX'!Q65,0,-MIN(MAX($F62-1-('2.1 Kraftwerk allgemein'!$F$16-'1.1 Allgemein'!$I$22+1),0),COLUMN(C62)-1-('2.1 Kraftwerk allgemein'!$F$16-'1.1 Allgemein'!$I$22+1)),1,MIN(MAX($F62-('2.1 Kraftwerk allgemein'!$F$16-'1.1 Allgemein'!$I$22+1),1),COLUMN(C62)-('2.1 Kraftwerk allgemein'!$F$16-'1.1 Allgemein'!$I$22+1)))))/$F62,
SUM(OFFSET('2.5 CAPEX'!Q65,0,-MIN($F62-1,COLUMN(C62)-1),1,MIN($F62,COLUMN(C62))))/$F62)))))))</f>
        <v/>
      </c>
      <c r="M62" s="199" t="str">
        <f ca="1">IF('2.1 Kraftwerk allgemein'!$F$15&lt;'1.1 Allgemein'!$I$22,
IF(OR(ISNUMBER($D62)=FALSE,$F62=""),"",
IF(AND('2.5 CAPEX'!$L65&lt;&gt;"x",'2.5 CAPEX'!$M65&lt;&gt;"x"),0,
IF($F62=0,0,
IF(M$4&lt;'2.1 Kraftwerk allgemein'!$F$16,0,
IF(M$4='2.1 Kraftwerk allgemein'!$F$16,'2.5 CAPEX'!$J65/$F62,
IF(M$4&lt;'2.1 Kraftwerk allgemein'!$F$16+$F62,
('2.5 CAPEX'!$J65+SUM(OFFSET('2.5 CAPEX'!R65,0,-MIN(MAX($F62-1-('2.1 Kraftwerk allgemein'!$F$16-'2.1 Kraftwerk allgemein'!$F$15+1),0),COLUMN(D62)-1-('2.1 Kraftwerk allgemein'!$F$16-'2.1 Kraftwerk allgemein'!$F$15+1)),1,MIN(MAX($F62-('2.1 Kraftwerk allgemein'!$F$16-'2.1 Kraftwerk allgemein'!$F$15+1),1),COLUMN(D62)-('2.1 Kraftwerk allgemein'!$F$16-'2.1 Kraftwerk allgemein'!$F$15+1)))))/$F62,
SUM(OFFSET('2.5 CAPEX'!R65,0,-MIN($F62-1,COLUMN(D62)-1),1,MIN($F62,COLUMN(D62))))/$F62)))))),
IF(OR(ISNUMBER($D62)=FALSE,$F62=""),"",
IF(AND('2.5 CAPEX'!$L65&lt;&gt;"x",'2.5 CAPEX'!$M65&lt;&gt;"x"),0,
IF($F62=0,0,
IF(M$4&lt;'2.1 Kraftwerk allgemein'!$F$16,0,
IF(M$4='2.1 Kraftwerk allgemein'!$F$16,'2.5 CAPEX'!$J65/$F62,
IF(M$4&lt;'2.1 Kraftwerk allgemein'!$F$16+$F62,
('2.5 CAPEX'!$J65+SUM(OFFSET('2.5 CAPEX'!R65,0,-MIN(MAX($F62-1-('2.1 Kraftwerk allgemein'!$F$16-'1.1 Allgemein'!$I$22+1),0),COLUMN(D62)-1-('2.1 Kraftwerk allgemein'!$F$16-'1.1 Allgemein'!$I$22+1)),1,MIN(MAX($F62-('2.1 Kraftwerk allgemein'!$F$16-'1.1 Allgemein'!$I$22+1),1),COLUMN(D62)-('2.1 Kraftwerk allgemein'!$F$16-'1.1 Allgemein'!$I$22+1)))))/$F62,
SUM(OFFSET('2.5 CAPEX'!R65,0,-MIN($F62-1,COLUMN(D62)-1),1,MIN($F62,COLUMN(D62))))/$F62)))))))</f>
        <v/>
      </c>
      <c r="N62" s="199" t="str">
        <f ca="1">IF('2.1 Kraftwerk allgemein'!$F$15&lt;'1.1 Allgemein'!$I$22,
IF(OR(ISNUMBER($D62)=FALSE,$F62=""),"",
IF(AND('2.5 CAPEX'!$L65&lt;&gt;"x",'2.5 CAPEX'!$M65&lt;&gt;"x"),0,
IF($F62=0,0,
IF(N$4&lt;'2.1 Kraftwerk allgemein'!$F$16,0,
IF(N$4='2.1 Kraftwerk allgemein'!$F$16,'2.5 CAPEX'!$J65/$F62,
IF(N$4&lt;'2.1 Kraftwerk allgemein'!$F$16+$F62,
('2.5 CAPEX'!$J65+SUM(OFFSET('2.5 CAPEX'!S65,0,-MIN(MAX($F62-1-('2.1 Kraftwerk allgemein'!$F$16-'2.1 Kraftwerk allgemein'!$F$15+1),0),COLUMN(E62)-1-('2.1 Kraftwerk allgemein'!$F$16-'2.1 Kraftwerk allgemein'!$F$15+1)),1,MIN(MAX($F62-('2.1 Kraftwerk allgemein'!$F$16-'2.1 Kraftwerk allgemein'!$F$15+1),1),COLUMN(E62)-('2.1 Kraftwerk allgemein'!$F$16-'2.1 Kraftwerk allgemein'!$F$15+1)))))/$F62,
SUM(OFFSET('2.5 CAPEX'!S65,0,-MIN($F62-1,COLUMN(E62)-1),1,MIN($F62,COLUMN(E62))))/$F62)))))),
IF(OR(ISNUMBER($D62)=FALSE,$F62=""),"",
IF(AND('2.5 CAPEX'!$L65&lt;&gt;"x",'2.5 CAPEX'!$M65&lt;&gt;"x"),0,
IF($F62=0,0,
IF(N$4&lt;'2.1 Kraftwerk allgemein'!$F$16,0,
IF(N$4='2.1 Kraftwerk allgemein'!$F$16,'2.5 CAPEX'!$J65/$F62,
IF(N$4&lt;'2.1 Kraftwerk allgemein'!$F$16+$F62,
('2.5 CAPEX'!$J65+SUM(OFFSET('2.5 CAPEX'!S65,0,-MIN(MAX($F62-1-('2.1 Kraftwerk allgemein'!$F$16-'1.1 Allgemein'!$I$22+1),0),COLUMN(E62)-1-('2.1 Kraftwerk allgemein'!$F$16-'1.1 Allgemein'!$I$22+1)),1,MIN(MAX($F62-('2.1 Kraftwerk allgemein'!$F$16-'1.1 Allgemein'!$I$22+1),1),COLUMN(E62)-('2.1 Kraftwerk allgemein'!$F$16-'1.1 Allgemein'!$I$22+1)))))/$F62,
SUM(OFFSET('2.5 CAPEX'!S65,0,-MIN($F62-1,COLUMN(E62)-1),1,MIN($F62,COLUMN(E62))))/$F62)))))))</f>
        <v/>
      </c>
      <c r="O62" s="199" t="str">
        <f ca="1">IF('2.1 Kraftwerk allgemein'!$F$15&lt;'1.1 Allgemein'!$I$22,
IF(OR(ISNUMBER($D62)=FALSE,$F62=""),"",
IF(AND('2.5 CAPEX'!$L65&lt;&gt;"x",'2.5 CAPEX'!$M65&lt;&gt;"x"),0,
IF($F62=0,0,
IF(O$4&lt;'2.1 Kraftwerk allgemein'!$F$16,0,
IF(O$4='2.1 Kraftwerk allgemein'!$F$16,'2.5 CAPEX'!$J65/$F62,
IF(O$4&lt;'2.1 Kraftwerk allgemein'!$F$16+$F62,
('2.5 CAPEX'!$J65+SUM(OFFSET('2.5 CAPEX'!T65,0,-MIN(MAX($F62-1-('2.1 Kraftwerk allgemein'!$F$16-'2.1 Kraftwerk allgemein'!$F$15+1),0),COLUMN(F62)-1-('2.1 Kraftwerk allgemein'!$F$16-'2.1 Kraftwerk allgemein'!$F$15+1)),1,MIN(MAX($F62-('2.1 Kraftwerk allgemein'!$F$16-'2.1 Kraftwerk allgemein'!$F$15+1),1),COLUMN(F62)-('2.1 Kraftwerk allgemein'!$F$16-'2.1 Kraftwerk allgemein'!$F$15+1)))))/$F62,
SUM(OFFSET('2.5 CAPEX'!T65,0,-MIN($F62-1,COLUMN(F62)-1),1,MIN($F62,COLUMN(F62))))/$F62)))))),
IF(OR(ISNUMBER($D62)=FALSE,$F62=""),"",
IF(AND('2.5 CAPEX'!$L65&lt;&gt;"x",'2.5 CAPEX'!$M65&lt;&gt;"x"),0,
IF($F62=0,0,
IF(O$4&lt;'2.1 Kraftwerk allgemein'!$F$16,0,
IF(O$4='2.1 Kraftwerk allgemein'!$F$16,'2.5 CAPEX'!$J65/$F62,
IF(O$4&lt;'2.1 Kraftwerk allgemein'!$F$16+$F62,
('2.5 CAPEX'!$J65+SUM(OFFSET('2.5 CAPEX'!T65,0,-MIN(MAX($F62-1-('2.1 Kraftwerk allgemein'!$F$16-'1.1 Allgemein'!$I$22+1),0),COLUMN(F62)-1-('2.1 Kraftwerk allgemein'!$F$16-'1.1 Allgemein'!$I$22+1)),1,MIN(MAX($F62-('2.1 Kraftwerk allgemein'!$F$16-'1.1 Allgemein'!$I$22+1),1),COLUMN(F62)-('2.1 Kraftwerk allgemein'!$F$16-'1.1 Allgemein'!$I$22+1)))))/$F62,
SUM(OFFSET('2.5 CAPEX'!T65,0,-MIN($F62-1,COLUMN(F62)-1),1,MIN($F62,COLUMN(F62))))/$F62)))))))</f>
        <v/>
      </c>
      <c r="P62" s="199" t="str">
        <f ca="1">IF('2.1 Kraftwerk allgemein'!$F$15&lt;'1.1 Allgemein'!$I$22,
IF(OR(ISNUMBER($D62)=FALSE,$F62=""),"",
IF(AND('2.5 CAPEX'!$L65&lt;&gt;"x",'2.5 CAPEX'!$M65&lt;&gt;"x"),0,
IF($F62=0,0,
IF(P$4&lt;'2.1 Kraftwerk allgemein'!$F$16,0,
IF(P$4='2.1 Kraftwerk allgemein'!$F$16,'2.5 CAPEX'!$J65/$F62,
IF(P$4&lt;'2.1 Kraftwerk allgemein'!$F$16+$F62,
('2.5 CAPEX'!$J65+SUM(OFFSET('2.5 CAPEX'!U65,0,-MIN(MAX($F62-1-('2.1 Kraftwerk allgemein'!$F$16-'2.1 Kraftwerk allgemein'!$F$15+1),0),COLUMN(G62)-1-('2.1 Kraftwerk allgemein'!$F$16-'2.1 Kraftwerk allgemein'!$F$15+1)),1,MIN(MAX($F62-('2.1 Kraftwerk allgemein'!$F$16-'2.1 Kraftwerk allgemein'!$F$15+1),1),COLUMN(G62)-('2.1 Kraftwerk allgemein'!$F$16-'2.1 Kraftwerk allgemein'!$F$15+1)))))/$F62,
SUM(OFFSET('2.5 CAPEX'!U65,0,-MIN($F62-1,COLUMN(G62)-1),1,MIN($F62,COLUMN(G62))))/$F62)))))),
IF(OR(ISNUMBER($D62)=FALSE,$F62=""),"",
IF(AND('2.5 CAPEX'!$L65&lt;&gt;"x",'2.5 CAPEX'!$M65&lt;&gt;"x"),0,
IF($F62=0,0,
IF(P$4&lt;'2.1 Kraftwerk allgemein'!$F$16,0,
IF(P$4='2.1 Kraftwerk allgemein'!$F$16,'2.5 CAPEX'!$J65/$F62,
IF(P$4&lt;'2.1 Kraftwerk allgemein'!$F$16+$F62,
('2.5 CAPEX'!$J65+SUM(OFFSET('2.5 CAPEX'!U65,0,-MIN(MAX($F62-1-('2.1 Kraftwerk allgemein'!$F$16-'1.1 Allgemein'!$I$22+1),0),COLUMN(G62)-1-('2.1 Kraftwerk allgemein'!$F$16-'1.1 Allgemein'!$I$22+1)),1,MIN(MAX($F62-('2.1 Kraftwerk allgemein'!$F$16-'1.1 Allgemein'!$I$22+1),1),COLUMN(G62)-('2.1 Kraftwerk allgemein'!$F$16-'1.1 Allgemein'!$I$22+1)))))/$F62,
SUM(OFFSET('2.5 CAPEX'!U65,0,-MIN($F62-1,COLUMN(G62)-1),1,MIN($F62,COLUMN(G62))))/$F62)))))))</f>
        <v/>
      </c>
      <c r="Q62" s="199" t="str">
        <f ca="1">IF('2.1 Kraftwerk allgemein'!$F$15&lt;'1.1 Allgemein'!$I$22,
IF(OR(ISNUMBER($D62)=FALSE,$F62=""),"",
IF(AND('2.5 CAPEX'!$L65&lt;&gt;"x",'2.5 CAPEX'!$M65&lt;&gt;"x"),0,
IF($F62=0,0,
IF(Q$4&lt;'2.1 Kraftwerk allgemein'!$F$16,0,
IF(Q$4='2.1 Kraftwerk allgemein'!$F$16,'2.5 CAPEX'!$J65/$F62,
IF(Q$4&lt;'2.1 Kraftwerk allgemein'!$F$16+$F62,
('2.5 CAPEX'!$J65+SUM(OFFSET('2.5 CAPEX'!V65,0,-MIN(MAX($F62-1-('2.1 Kraftwerk allgemein'!$F$16-'2.1 Kraftwerk allgemein'!$F$15+1),0),COLUMN(H62)-1-('2.1 Kraftwerk allgemein'!$F$16-'2.1 Kraftwerk allgemein'!$F$15+1)),1,MIN(MAX($F62-('2.1 Kraftwerk allgemein'!$F$16-'2.1 Kraftwerk allgemein'!$F$15+1),1),COLUMN(H62)-('2.1 Kraftwerk allgemein'!$F$16-'2.1 Kraftwerk allgemein'!$F$15+1)))))/$F62,
SUM(OFFSET('2.5 CAPEX'!V65,0,-MIN($F62-1,COLUMN(H62)-1),1,MIN($F62,COLUMN(H62))))/$F62)))))),
IF(OR(ISNUMBER($D62)=FALSE,$F62=""),"",
IF(AND('2.5 CAPEX'!$L65&lt;&gt;"x",'2.5 CAPEX'!$M65&lt;&gt;"x"),0,
IF($F62=0,0,
IF(Q$4&lt;'2.1 Kraftwerk allgemein'!$F$16,0,
IF(Q$4='2.1 Kraftwerk allgemein'!$F$16,'2.5 CAPEX'!$J65/$F62,
IF(Q$4&lt;'2.1 Kraftwerk allgemein'!$F$16+$F62,
('2.5 CAPEX'!$J65+SUM(OFFSET('2.5 CAPEX'!V65,0,-MIN(MAX($F62-1-('2.1 Kraftwerk allgemein'!$F$16-'1.1 Allgemein'!$I$22+1),0),COLUMN(H62)-1-('2.1 Kraftwerk allgemein'!$F$16-'1.1 Allgemein'!$I$22+1)),1,MIN(MAX($F62-('2.1 Kraftwerk allgemein'!$F$16-'1.1 Allgemein'!$I$22+1),1),COLUMN(H62)-('2.1 Kraftwerk allgemein'!$F$16-'1.1 Allgemein'!$I$22+1)))))/$F62,
SUM(OFFSET('2.5 CAPEX'!V65,0,-MIN($F62-1,COLUMN(H62)-1),1,MIN($F62,COLUMN(H62))))/$F62)))))))</f>
        <v/>
      </c>
      <c r="R62" s="199" t="str">
        <f ca="1">IF('2.1 Kraftwerk allgemein'!$F$15&lt;'1.1 Allgemein'!$I$22,
IF(OR(ISNUMBER($D62)=FALSE,$F62=""),"",
IF(AND('2.5 CAPEX'!$L65&lt;&gt;"x",'2.5 CAPEX'!$M65&lt;&gt;"x"),0,
IF($F62=0,0,
IF(R$4&lt;'2.1 Kraftwerk allgemein'!$F$16,0,
IF(R$4='2.1 Kraftwerk allgemein'!$F$16,'2.5 CAPEX'!$J65/$F62,
IF(R$4&lt;'2.1 Kraftwerk allgemein'!$F$16+$F62,
('2.5 CAPEX'!$J65+SUM(OFFSET('2.5 CAPEX'!W65,0,-MIN(MAX($F62-1-('2.1 Kraftwerk allgemein'!$F$16-'2.1 Kraftwerk allgemein'!$F$15+1),0),COLUMN(I62)-1-('2.1 Kraftwerk allgemein'!$F$16-'2.1 Kraftwerk allgemein'!$F$15+1)),1,MIN(MAX($F62-('2.1 Kraftwerk allgemein'!$F$16-'2.1 Kraftwerk allgemein'!$F$15+1),1),COLUMN(I62)-('2.1 Kraftwerk allgemein'!$F$16-'2.1 Kraftwerk allgemein'!$F$15+1)))))/$F62,
SUM(OFFSET('2.5 CAPEX'!W65,0,-MIN($F62-1,COLUMN(I62)-1),1,MIN($F62,COLUMN(I62))))/$F62)))))),
IF(OR(ISNUMBER($D62)=FALSE,$F62=""),"",
IF(AND('2.5 CAPEX'!$L65&lt;&gt;"x",'2.5 CAPEX'!$M65&lt;&gt;"x"),0,
IF($F62=0,0,
IF(R$4&lt;'2.1 Kraftwerk allgemein'!$F$16,0,
IF(R$4='2.1 Kraftwerk allgemein'!$F$16,'2.5 CAPEX'!$J65/$F62,
IF(R$4&lt;'2.1 Kraftwerk allgemein'!$F$16+$F62,
('2.5 CAPEX'!$J65+SUM(OFFSET('2.5 CAPEX'!W65,0,-MIN(MAX($F62-1-('2.1 Kraftwerk allgemein'!$F$16-'1.1 Allgemein'!$I$22+1),0),COLUMN(I62)-1-('2.1 Kraftwerk allgemein'!$F$16-'1.1 Allgemein'!$I$22+1)),1,MIN(MAX($F62-('2.1 Kraftwerk allgemein'!$F$16-'1.1 Allgemein'!$I$22+1),1),COLUMN(I62)-('2.1 Kraftwerk allgemein'!$F$16-'1.1 Allgemein'!$I$22+1)))))/$F62,
SUM(OFFSET('2.5 CAPEX'!W65,0,-MIN($F62-1,COLUMN(I62)-1),1,MIN($F62,COLUMN(I62))))/$F62)))))))</f>
        <v/>
      </c>
      <c r="S62" s="199" t="str">
        <f ca="1">IF('2.1 Kraftwerk allgemein'!$F$15&lt;'1.1 Allgemein'!$I$22,
IF(OR(ISNUMBER($D62)=FALSE,$F62=""),"",
IF(AND('2.5 CAPEX'!$L65&lt;&gt;"x",'2.5 CAPEX'!$M65&lt;&gt;"x"),0,
IF($F62=0,0,
IF(S$4&lt;'2.1 Kraftwerk allgemein'!$F$16,0,
IF(S$4='2.1 Kraftwerk allgemein'!$F$16,'2.5 CAPEX'!$J65/$F62,
IF(S$4&lt;'2.1 Kraftwerk allgemein'!$F$16+$F62,
('2.5 CAPEX'!$J65+SUM(OFFSET('2.5 CAPEX'!X65,0,-MIN(MAX($F62-1-('2.1 Kraftwerk allgemein'!$F$16-'2.1 Kraftwerk allgemein'!$F$15+1),0),COLUMN(J62)-1-('2.1 Kraftwerk allgemein'!$F$16-'2.1 Kraftwerk allgemein'!$F$15+1)),1,MIN(MAX($F62-('2.1 Kraftwerk allgemein'!$F$16-'2.1 Kraftwerk allgemein'!$F$15+1),1),COLUMN(J62)-('2.1 Kraftwerk allgemein'!$F$16-'2.1 Kraftwerk allgemein'!$F$15+1)))))/$F62,
SUM(OFFSET('2.5 CAPEX'!X65,0,-MIN($F62-1,COLUMN(J62)-1),1,MIN($F62,COLUMN(J62))))/$F62)))))),
IF(OR(ISNUMBER($D62)=FALSE,$F62=""),"",
IF(AND('2.5 CAPEX'!$L65&lt;&gt;"x",'2.5 CAPEX'!$M65&lt;&gt;"x"),0,
IF($F62=0,0,
IF(S$4&lt;'2.1 Kraftwerk allgemein'!$F$16,0,
IF(S$4='2.1 Kraftwerk allgemein'!$F$16,'2.5 CAPEX'!$J65/$F62,
IF(S$4&lt;'2.1 Kraftwerk allgemein'!$F$16+$F62,
('2.5 CAPEX'!$J65+SUM(OFFSET('2.5 CAPEX'!X65,0,-MIN(MAX($F62-1-('2.1 Kraftwerk allgemein'!$F$16-'1.1 Allgemein'!$I$22+1),0),COLUMN(J62)-1-('2.1 Kraftwerk allgemein'!$F$16-'1.1 Allgemein'!$I$22+1)),1,MIN(MAX($F62-('2.1 Kraftwerk allgemein'!$F$16-'1.1 Allgemein'!$I$22+1),1),COLUMN(J62)-('2.1 Kraftwerk allgemein'!$F$16-'1.1 Allgemein'!$I$22+1)))))/$F62,
SUM(OFFSET('2.5 CAPEX'!X65,0,-MIN($F62-1,COLUMN(J62)-1),1,MIN($F62,COLUMN(J62))))/$F62)))))))</f>
        <v/>
      </c>
      <c r="T62" s="199" t="str">
        <f ca="1">IF('2.1 Kraftwerk allgemein'!$F$15&lt;'1.1 Allgemein'!$I$22,
IF(OR(ISNUMBER($D62)=FALSE,$F62=""),"",
IF(AND('2.5 CAPEX'!$L65&lt;&gt;"x",'2.5 CAPEX'!$M65&lt;&gt;"x"),0,
IF($F62=0,0,
IF(T$4&lt;'2.1 Kraftwerk allgemein'!$F$16,0,
IF(T$4='2.1 Kraftwerk allgemein'!$F$16,'2.5 CAPEX'!$J65/$F62,
IF(T$4&lt;'2.1 Kraftwerk allgemein'!$F$16+$F62,
('2.5 CAPEX'!$J65+SUM(OFFSET('2.5 CAPEX'!Y65,0,-MIN(MAX($F62-1-('2.1 Kraftwerk allgemein'!$F$16-'2.1 Kraftwerk allgemein'!$F$15+1),0),COLUMN(K62)-1-('2.1 Kraftwerk allgemein'!$F$16-'2.1 Kraftwerk allgemein'!$F$15+1)),1,MIN(MAX($F62-('2.1 Kraftwerk allgemein'!$F$16-'2.1 Kraftwerk allgemein'!$F$15+1),1),COLUMN(K62)-('2.1 Kraftwerk allgemein'!$F$16-'2.1 Kraftwerk allgemein'!$F$15+1)))))/$F62,
SUM(OFFSET('2.5 CAPEX'!Y65,0,-MIN($F62-1,COLUMN(K62)-1),1,MIN($F62,COLUMN(K62))))/$F62)))))),
IF(OR(ISNUMBER($D62)=FALSE,$F62=""),"",
IF(AND('2.5 CAPEX'!$L65&lt;&gt;"x",'2.5 CAPEX'!$M65&lt;&gt;"x"),0,
IF($F62=0,0,
IF(T$4&lt;'2.1 Kraftwerk allgemein'!$F$16,0,
IF(T$4='2.1 Kraftwerk allgemein'!$F$16,'2.5 CAPEX'!$J65/$F62,
IF(T$4&lt;'2.1 Kraftwerk allgemein'!$F$16+$F62,
('2.5 CAPEX'!$J65+SUM(OFFSET('2.5 CAPEX'!Y65,0,-MIN(MAX($F62-1-('2.1 Kraftwerk allgemein'!$F$16-'1.1 Allgemein'!$I$22+1),0),COLUMN(K62)-1-('2.1 Kraftwerk allgemein'!$F$16-'1.1 Allgemein'!$I$22+1)),1,MIN(MAX($F62-('2.1 Kraftwerk allgemein'!$F$16-'1.1 Allgemein'!$I$22+1),1),COLUMN(K62)-('2.1 Kraftwerk allgemein'!$F$16-'1.1 Allgemein'!$I$22+1)))))/$F62,
SUM(OFFSET('2.5 CAPEX'!Y65,0,-MIN($F62-1,COLUMN(K62)-1),1,MIN($F62,COLUMN(K62))))/$F62)))))))</f>
        <v/>
      </c>
      <c r="U62" s="199" t="str">
        <f ca="1">IF('2.1 Kraftwerk allgemein'!$F$15&lt;'1.1 Allgemein'!$I$22,
IF(OR(ISNUMBER($D62)=FALSE,$F62=""),"",
IF(AND('2.5 CAPEX'!$L65&lt;&gt;"x",'2.5 CAPEX'!$M65&lt;&gt;"x"),0,
IF($F62=0,0,
IF(U$4&lt;'2.1 Kraftwerk allgemein'!$F$16,0,
IF(U$4='2.1 Kraftwerk allgemein'!$F$16,'2.5 CAPEX'!$J65/$F62,
IF(U$4&lt;'2.1 Kraftwerk allgemein'!$F$16+$F62,
('2.5 CAPEX'!$J65+SUM(OFFSET('2.5 CAPEX'!Z65,0,-MIN(MAX($F62-1-('2.1 Kraftwerk allgemein'!$F$16-'2.1 Kraftwerk allgemein'!$F$15+1),0),COLUMN(L62)-1-('2.1 Kraftwerk allgemein'!$F$16-'2.1 Kraftwerk allgemein'!$F$15+1)),1,MIN(MAX($F62-('2.1 Kraftwerk allgemein'!$F$16-'2.1 Kraftwerk allgemein'!$F$15+1),1),COLUMN(L62)-('2.1 Kraftwerk allgemein'!$F$16-'2.1 Kraftwerk allgemein'!$F$15+1)))))/$F62,
SUM(OFFSET('2.5 CAPEX'!Z65,0,-MIN($F62-1,COLUMN(L62)-1),1,MIN($F62,COLUMN(L62))))/$F62)))))),
IF(OR(ISNUMBER($D62)=FALSE,$F62=""),"",
IF(AND('2.5 CAPEX'!$L65&lt;&gt;"x",'2.5 CAPEX'!$M65&lt;&gt;"x"),0,
IF($F62=0,0,
IF(U$4&lt;'2.1 Kraftwerk allgemein'!$F$16,0,
IF(U$4='2.1 Kraftwerk allgemein'!$F$16,'2.5 CAPEX'!$J65/$F62,
IF(U$4&lt;'2.1 Kraftwerk allgemein'!$F$16+$F62,
('2.5 CAPEX'!$J65+SUM(OFFSET('2.5 CAPEX'!Z65,0,-MIN(MAX($F62-1-('2.1 Kraftwerk allgemein'!$F$16-'1.1 Allgemein'!$I$22+1),0),COLUMN(L62)-1-('2.1 Kraftwerk allgemein'!$F$16-'1.1 Allgemein'!$I$22+1)),1,MIN(MAX($F62-('2.1 Kraftwerk allgemein'!$F$16-'1.1 Allgemein'!$I$22+1),1),COLUMN(L62)-('2.1 Kraftwerk allgemein'!$F$16-'1.1 Allgemein'!$I$22+1)))))/$F62,
SUM(OFFSET('2.5 CAPEX'!Z65,0,-MIN($F62-1,COLUMN(L62)-1),1,MIN($F62,COLUMN(L62))))/$F62)))))))</f>
        <v/>
      </c>
      <c r="V62" s="199" t="str">
        <f ca="1">IF('2.1 Kraftwerk allgemein'!$F$15&lt;'1.1 Allgemein'!$I$22,
IF(OR(ISNUMBER($D62)=FALSE,$F62=""),"",
IF(AND('2.5 CAPEX'!$L65&lt;&gt;"x",'2.5 CAPEX'!$M65&lt;&gt;"x"),0,
IF($F62=0,0,
IF(V$4&lt;'2.1 Kraftwerk allgemein'!$F$16,0,
IF(V$4='2.1 Kraftwerk allgemein'!$F$16,'2.5 CAPEX'!$J65/$F62,
IF(V$4&lt;'2.1 Kraftwerk allgemein'!$F$16+$F62,
('2.5 CAPEX'!$J65+SUM(OFFSET('2.5 CAPEX'!AA65,0,-MIN(MAX($F62-1-('2.1 Kraftwerk allgemein'!$F$16-'2.1 Kraftwerk allgemein'!$F$15+1),0),COLUMN(M62)-1-('2.1 Kraftwerk allgemein'!$F$16-'2.1 Kraftwerk allgemein'!$F$15+1)),1,MIN(MAX($F62-('2.1 Kraftwerk allgemein'!$F$16-'2.1 Kraftwerk allgemein'!$F$15+1),1),COLUMN(M62)-('2.1 Kraftwerk allgemein'!$F$16-'2.1 Kraftwerk allgemein'!$F$15+1)))))/$F62,
SUM(OFFSET('2.5 CAPEX'!AA65,0,-MIN($F62-1,COLUMN(M62)-1),1,MIN($F62,COLUMN(M62))))/$F62)))))),
IF(OR(ISNUMBER($D62)=FALSE,$F62=""),"",
IF(AND('2.5 CAPEX'!$L65&lt;&gt;"x",'2.5 CAPEX'!$M65&lt;&gt;"x"),0,
IF($F62=0,0,
IF(V$4&lt;'2.1 Kraftwerk allgemein'!$F$16,0,
IF(V$4='2.1 Kraftwerk allgemein'!$F$16,'2.5 CAPEX'!$J65/$F62,
IF(V$4&lt;'2.1 Kraftwerk allgemein'!$F$16+$F62,
('2.5 CAPEX'!$J65+SUM(OFFSET('2.5 CAPEX'!AA65,0,-MIN(MAX($F62-1-('2.1 Kraftwerk allgemein'!$F$16-'1.1 Allgemein'!$I$22+1),0),COLUMN(M62)-1-('2.1 Kraftwerk allgemein'!$F$16-'1.1 Allgemein'!$I$22+1)),1,MIN(MAX($F62-('2.1 Kraftwerk allgemein'!$F$16-'1.1 Allgemein'!$I$22+1),1),COLUMN(M62)-('2.1 Kraftwerk allgemein'!$F$16-'1.1 Allgemein'!$I$22+1)))))/$F62,
SUM(OFFSET('2.5 CAPEX'!AA65,0,-MIN($F62-1,COLUMN(M62)-1),1,MIN($F62,COLUMN(M62))))/$F62)))))))</f>
        <v/>
      </c>
      <c r="W62" s="199" t="str">
        <f ca="1">IF('2.1 Kraftwerk allgemein'!$F$15&lt;'1.1 Allgemein'!$I$22,
IF(OR(ISNUMBER($D62)=FALSE,$F62=""),"",
IF(AND('2.5 CAPEX'!$L65&lt;&gt;"x",'2.5 CAPEX'!$M65&lt;&gt;"x"),0,
IF($F62=0,0,
IF(W$4&lt;'2.1 Kraftwerk allgemein'!$F$16,0,
IF(W$4='2.1 Kraftwerk allgemein'!$F$16,'2.5 CAPEX'!$J65/$F62,
IF(W$4&lt;'2.1 Kraftwerk allgemein'!$F$16+$F62,
('2.5 CAPEX'!$J65+SUM(OFFSET('2.5 CAPEX'!AB65,0,-MIN(MAX($F62-1-('2.1 Kraftwerk allgemein'!$F$16-'2.1 Kraftwerk allgemein'!$F$15+1),0),COLUMN(N62)-1-('2.1 Kraftwerk allgemein'!$F$16-'2.1 Kraftwerk allgemein'!$F$15+1)),1,MIN(MAX($F62-('2.1 Kraftwerk allgemein'!$F$16-'2.1 Kraftwerk allgemein'!$F$15+1),1),COLUMN(N62)-('2.1 Kraftwerk allgemein'!$F$16-'2.1 Kraftwerk allgemein'!$F$15+1)))))/$F62,
SUM(OFFSET('2.5 CAPEX'!AB65,0,-MIN($F62-1,COLUMN(N62)-1),1,MIN($F62,COLUMN(N62))))/$F62)))))),
IF(OR(ISNUMBER($D62)=FALSE,$F62=""),"",
IF(AND('2.5 CAPEX'!$L65&lt;&gt;"x",'2.5 CAPEX'!$M65&lt;&gt;"x"),0,
IF($F62=0,0,
IF(W$4&lt;'2.1 Kraftwerk allgemein'!$F$16,0,
IF(W$4='2.1 Kraftwerk allgemein'!$F$16,'2.5 CAPEX'!$J65/$F62,
IF(W$4&lt;'2.1 Kraftwerk allgemein'!$F$16+$F62,
('2.5 CAPEX'!$J65+SUM(OFFSET('2.5 CAPEX'!AB65,0,-MIN(MAX($F62-1-('2.1 Kraftwerk allgemein'!$F$16-'1.1 Allgemein'!$I$22+1),0),COLUMN(N62)-1-('2.1 Kraftwerk allgemein'!$F$16-'1.1 Allgemein'!$I$22+1)),1,MIN(MAX($F62-('2.1 Kraftwerk allgemein'!$F$16-'1.1 Allgemein'!$I$22+1),1),COLUMN(N62)-('2.1 Kraftwerk allgemein'!$F$16-'1.1 Allgemein'!$I$22+1)))))/$F62,
SUM(OFFSET('2.5 CAPEX'!AB65,0,-MIN($F62-1,COLUMN(N62)-1),1,MIN($F62,COLUMN(N62))))/$F62)))))))</f>
        <v/>
      </c>
      <c r="X62" s="199" t="str">
        <f ca="1">IF('2.1 Kraftwerk allgemein'!$F$15&lt;'1.1 Allgemein'!$I$22,
IF(OR(ISNUMBER($D62)=FALSE,$F62=""),"",
IF(AND('2.5 CAPEX'!$L65&lt;&gt;"x",'2.5 CAPEX'!$M65&lt;&gt;"x"),0,
IF($F62=0,0,
IF(X$4&lt;'2.1 Kraftwerk allgemein'!$F$16,0,
IF(X$4='2.1 Kraftwerk allgemein'!$F$16,'2.5 CAPEX'!$J65/$F62,
IF(X$4&lt;'2.1 Kraftwerk allgemein'!$F$16+$F62,
('2.5 CAPEX'!$J65+SUM(OFFSET('2.5 CAPEX'!AC65,0,-MIN(MAX($F62-1-('2.1 Kraftwerk allgemein'!$F$16-'2.1 Kraftwerk allgemein'!$F$15+1),0),COLUMN(O62)-1-('2.1 Kraftwerk allgemein'!$F$16-'2.1 Kraftwerk allgemein'!$F$15+1)),1,MIN(MAX($F62-('2.1 Kraftwerk allgemein'!$F$16-'2.1 Kraftwerk allgemein'!$F$15+1),1),COLUMN(O62)-('2.1 Kraftwerk allgemein'!$F$16-'2.1 Kraftwerk allgemein'!$F$15+1)))))/$F62,
SUM(OFFSET('2.5 CAPEX'!AC65,0,-MIN($F62-1,COLUMN(O62)-1),1,MIN($F62,COLUMN(O62))))/$F62)))))),
IF(OR(ISNUMBER($D62)=FALSE,$F62=""),"",
IF(AND('2.5 CAPEX'!$L65&lt;&gt;"x",'2.5 CAPEX'!$M65&lt;&gt;"x"),0,
IF($F62=0,0,
IF(X$4&lt;'2.1 Kraftwerk allgemein'!$F$16,0,
IF(X$4='2.1 Kraftwerk allgemein'!$F$16,'2.5 CAPEX'!$J65/$F62,
IF(X$4&lt;'2.1 Kraftwerk allgemein'!$F$16+$F62,
('2.5 CAPEX'!$J65+SUM(OFFSET('2.5 CAPEX'!AC65,0,-MIN(MAX($F62-1-('2.1 Kraftwerk allgemein'!$F$16-'1.1 Allgemein'!$I$22+1),0),COLUMN(O62)-1-('2.1 Kraftwerk allgemein'!$F$16-'1.1 Allgemein'!$I$22+1)),1,MIN(MAX($F62-('2.1 Kraftwerk allgemein'!$F$16-'1.1 Allgemein'!$I$22+1),1),COLUMN(O62)-('2.1 Kraftwerk allgemein'!$F$16-'1.1 Allgemein'!$I$22+1)))))/$F62,
SUM(OFFSET('2.5 CAPEX'!AC65,0,-MIN($F62-1,COLUMN(O62)-1),1,MIN($F62,COLUMN(O62))))/$F62)))))))</f>
        <v/>
      </c>
      <c r="Y62" s="199" t="str">
        <f ca="1">IF('2.1 Kraftwerk allgemein'!$F$15&lt;'1.1 Allgemein'!$I$22,
IF(OR(ISNUMBER($D62)=FALSE,$F62=""),"",
IF(AND('2.5 CAPEX'!$L65&lt;&gt;"x",'2.5 CAPEX'!$M65&lt;&gt;"x"),0,
IF($F62=0,0,
IF(Y$4&lt;'2.1 Kraftwerk allgemein'!$F$16,0,
IF(Y$4='2.1 Kraftwerk allgemein'!$F$16,'2.5 CAPEX'!$J65/$F62,
IF(Y$4&lt;'2.1 Kraftwerk allgemein'!$F$16+$F62,
('2.5 CAPEX'!$J65+SUM(OFFSET('2.5 CAPEX'!AD65,0,-MIN(MAX($F62-1-('2.1 Kraftwerk allgemein'!$F$16-'2.1 Kraftwerk allgemein'!$F$15+1),0),COLUMN(P62)-1-('2.1 Kraftwerk allgemein'!$F$16-'2.1 Kraftwerk allgemein'!$F$15+1)),1,MIN(MAX($F62-('2.1 Kraftwerk allgemein'!$F$16-'2.1 Kraftwerk allgemein'!$F$15+1),1),COLUMN(P62)-('2.1 Kraftwerk allgemein'!$F$16-'2.1 Kraftwerk allgemein'!$F$15+1)))))/$F62,
SUM(OFFSET('2.5 CAPEX'!AD65,0,-MIN($F62-1,COLUMN(P62)-1),1,MIN($F62,COLUMN(P62))))/$F62)))))),
IF(OR(ISNUMBER($D62)=FALSE,$F62=""),"",
IF(AND('2.5 CAPEX'!$L65&lt;&gt;"x",'2.5 CAPEX'!$M65&lt;&gt;"x"),0,
IF($F62=0,0,
IF(Y$4&lt;'2.1 Kraftwerk allgemein'!$F$16,0,
IF(Y$4='2.1 Kraftwerk allgemein'!$F$16,'2.5 CAPEX'!$J65/$F62,
IF(Y$4&lt;'2.1 Kraftwerk allgemein'!$F$16+$F62,
('2.5 CAPEX'!$J65+SUM(OFFSET('2.5 CAPEX'!AD65,0,-MIN(MAX($F62-1-('2.1 Kraftwerk allgemein'!$F$16-'1.1 Allgemein'!$I$22+1),0),COLUMN(P62)-1-('2.1 Kraftwerk allgemein'!$F$16-'1.1 Allgemein'!$I$22+1)),1,MIN(MAX($F62-('2.1 Kraftwerk allgemein'!$F$16-'1.1 Allgemein'!$I$22+1),1),COLUMN(P62)-('2.1 Kraftwerk allgemein'!$F$16-'1.1 Allgemein'!$I$22+1)))))/$F62,
SUM(OFFSET('2.5 CAPEX'!AD65,0,-MIN($F62-1,COLUMN(P62)-1),1,MIN($F62,COLUMN(P62))))/$F62)))))))</f>
        <v/>
      </c>
      <c r="Z62" s="199" t="str">
        <f ca="1">IF('2.1 Kraftwerk allgemein'!$F$15&lt;'1.1 Allgemein'!$I$22,
IF(OR(ISNUMBER($D62)=FALSE,$F62=""),"",
IF(AND('2.5 CAPEX'!$L65&lt;&gt;"x",'2.5 CAPEX'!$M65&lt;&gt;"x"),0,
IF($F62=0,0,
IF(Z$4&lt;'2.1 Kraftwerk allgemein'!$F$16,0,
IF(Z$4='2.1 Kraftwerk allgemein'!$F$16,'2.5 CAPEX'!$J65/$F62,
IF(Z$4&lt;'2.1 Kraftwerk allgemein'!$F$16+$F62,
('2.5 CAPEX'!$J65+SUM(OFFSET('2.5 CAPEX'!AE65,0,-MIN(MAX($F62-1-('2.1 Kraftwerk allgemein'!$F$16-'2.1 Kraftwerk allgemein'!$F$15+1),0),COLUMN(Q62)-1-('2.1 Kraftwerk allgemein'!$F$16-'2.1 Kraftwerk allgemein'!$F$15+1)),1,MIN(MAX($F62-('2.1 Kraftwerk allgemein'!$F$16-'2.1 Kraftwerk allgemein'!$F$15+1),1),COLUMN(Q62)-('2.1 Kraftwerk allgemein'!$F$16-'2.1 Kraftwerk allgemein'!$F$15+1)))))/$F62,
SUM(OFFSET('2.5 CAPEX'!AE65,0,-MIN($F62-1,COLUMN(Q62)-1),1,MIN($F62,COLUMN(Q62))))/$F62)))))),
IF(OR(ISNUMBER($D62)=FALSE,$F62=""),"",
IF(AND('2.5 CAPEX'!$L65&lt;&gt;"x",'2.5 CAPEX'!$M65&lt;&gt;"x"),0,
IF($F62=0,0,
IF(Z$4&lt;'2.1 Kraftwerk allgemein'!$F$16,0,
IF(Z$4='2.1 Kraftwerk allgemein'!$F$16,'2.5 CAPEX'!$J65/$F62,
IF(Z$4&lt;'2.1 Kraftwerk allgemein'!$F$16+$F62,
('2.5 CAPEX'!$J65+SUM(OFFSET('2.5 CAPEX'!AE65,0,-MIN(MAX($F62-1-('2.1 Kraftwerk allgemein'!$F$16-'1.1 Allgemein'!$I$22+1),0),COLUMN(Q62)-1-('2.1 Kraftwerk allgemein'!$F$16-'1.1 Allgemein'!$I$22+1)),1,MIN(MAX($F62-('2.1 Kraftwerk allgemein'!$F$16-'1.1 Allgemein'!$I$22+1),1),COLUMN(Q62)-('2.1 Kraftwerk allgemein'!$F$16-'1.1 Allgemein'!$I$22+1)))))/$F62,
SUM(OFFSET('2.5 CAPEX'!AE65,0,-MIN($F62-1,COLUMN(Q62)-1),1,MIN($F62,COLUMN(Q62))))/$F62)))))))</f>
        <v/>
      </c>
      <c r="AA62" s="199" t="str">
        <f ca="1">IF('2.1 Kraftwerk allgemein'!$F$15&lt;'1.1 Allgemein'!$I$22,
IF(OR(ISNUMBER($D62)=FALSE,$F62=""),"",
IF(AND('2.5 CAPEX'!$L65&lt;&gt;"x",'2.5 CAPEX'!$M65&lt;&gt;"x"),0,
IF($F62=0,0,
IF(AA$4&lt;'2.1 Kraftwerk allgemein'!$F$16,0,
IF(AA$4='2.1 Kraftwerk allgemein'!$F$16,'2.5 CAPEX'!$J65/$F62,
IF(AA$4&lt;'2.1 Kraftwerk allgemein'!$F$16+$F62,
('2.5 CAPEX'!$J65+SUM(OFFSET('2.5 CAPEX'!AF65,0,-MIN(MAX($F62-1-('2.1 Kraftwerk allgemein'!$F$16-'2.1 Kraftwerk allgemein'!$F$15+1),0),COLUMN(R62)-1-('2.1 Kraftwerk allgemein'!$F$16-'2.1 Kraftwerk allgemein'!$F$15+1)),1,MIN(MAX($F62-('2.1 Kraftwerk allgemein'!$F$16-'2.1 Kraftwerk allgemein'!$F$15+1),1),COLUMN(R62)-('2.1 Kraftwerk allgemein'!$F$16-'2.1 Kraftwerk allgemein'!$F$15+1)))))/$F62,
SUM(OFFSET('2.5 CAPEX'!AF65,0,-MIN($F62-1,COLUMN(R62)-1),1,MIN($F62,COLUMN(R62))))/$F62)))))),
IF(OR(ISNUMBER($D62)=FALSE,$F62=""),"",
IF(AND('2.5 CAPEX'!$L65&lt;&gt;"x",'2.5 CAPEX'!$M65&lt;&gt;"x"),0,
IF($F62=0,0,
IF(AA$4&lt;'2.1 Kraftwerk allgemein'!$F$16,0,
IF(AA$4='2.1 Kraftwerk allgemein'!$F$16,'2.5 CAPEX'!$J65/$F62,
IF(AA$4&lt;'2.1 Kraftwerk allgemein'!$F$16+$F62,
('2.5 CAPEX'!$J65+SUM(OFFSET('2.5 CAPEX'!AF65,0,-MIN(MAX($F62-1-('2.1 Kraftwerk allgemein'!$F$16-'1.1 Allgemein'!$I$22+1),0),COLUMN(R62)-1-('2.1 Kraftwerk allgemein'!$F$16-'1.1 Allgemein'!$I$22+1)),1,MIN(MAX($F62-('2.1 Kraftwerk allgemein'!$F$16-'1.1 Allgemein'!$I$22+1),1),COLUMN(R62)-('2.1 Kraftwerk allgemein'!$F$16-'1.1 Allgemein'!$I$22+1)))))/$F62,
SUM(OFFSET('2.5 CAPEX'!AF65,0,-MIN($F62-1,COLUMN(R62)-1),1,MIN($F62,COLUMN(R62))))/$F62)))))))</f>
        <v/>
      </c>
      <c r="AB62" s="199" t="str">
        <f ca="1">IF('2.1 Kraftwerk allgemein'!$F$15&lt;'1.1 Allgemein'!$I$22,
IF(OR(ISNUMBER($D62)=FALSE,$F62=""),"",
IF(AND('2.5 CAPEX'!$L65&lt;&gt;"x",'2.5 CAPEX'!$M65&lt;&gt;"x"),0,
IF($F62=0,0,
IF(AB$4&lt;'2.1 Kraftwerk allgemein'!$F$16,0,
IF(AB$4='2.1 Kraftwerk allgemein'!$F$16,'2.5 CAPEX'!$J65/$F62,
IF(AB$4&lt;'2.1 Kraftwerk allgemein'!$F$16+$F62,
('2.5 CAPEX'!$J65+SUM(OFFSET('2.5 CAPEX'!AG65,0,-MIN(MAX($F62-1-('2.1 Kraftwerk allgemein'!$F$16-'2.1 Kraftwerk allgemein'!$F$15+1),0),COLUMN(S62)-1-('2.1 Kraftwerk allgemein'!$F$16-'2.1 Kraftwerk allgemein'!$F$15+1)),1,MIN(MAX($F62-('2.1 Kraftwerk allgemein'!$F$16-'2.1 Kraftwerk allgemein'!$F$15+1),1),COLUMN(S62)-('2.1 Kraftwerk allgemein'!$F$16-'2.1 Kraftwerk allgemein'!$F$15+1)))))/$F62,
SUM(OFFSET('2.5 CAPEX'!AG65,0,-MIN($F62-1,COLUMN(S62)-1),1,MIN($F62,COLUMN(S62))))/$F62)))))),
IF(OR(ISNUMBER($D62)=FALSE,$F62=""),"",
IF(AND('2.5 CAPEX'!$L65&lt;&gt;"x",'2.5 CAPEX'!$M65&lt;&gt;"x"),0,
IF($F62=0,0,
IF(AB$4&lt;'2.1 Kraftwerk allgemein'!$F$16,0,
IF(AB$4='2.1 Kraftwerk allgemein'!$F$16,'2.5 CAPEX'!$J65/$F62,
IF(AB$4&lt;'2.1 Kraftwerk allgemein'!$F$16+$F62,
('2.5 CAPEX'!$J65+SUM(OFFSET('2.5 CAPEX'!AG65,0,-MIN(MAX($F62-1-('2.1 Kraftwerk allgemein'!$F$16-'1.1 Allgemein'!$I$22+1),0),COLUMN(S62)-1-('2.1 Kraftwerk allgemein'!$F$16-'1.1 Allgemein'!$I$22+1)),1,MIN(MAX($F62-('2.1 Kraftwerk allgemein'!$F$16-'1.1 Allgemein'!$I$22+1),1),COLUMN(S62)-('2.1 Kraftwerk allgemein'!$F$16-'1.1 Allgemein'!$I$22+1)))))/$F62,
SUM(OFFSET('2.5 CAPEX'!AG65,0,-MIN($F62-1,COLUMN(S62)-1),1,MIN($F62,COLUMN(S62))))/$F62)))))))</f>
        <v/>
      </c>
      <c r="AC62" s="199" t="str">
        <f ca="1">IF('2.1 Kraftwerk allgemein'!$F$15&lt;'1.1 Allgemein'!$I$22,
IF(OR(ISNUMBER($D62)=FALSE,$F62=""),"",
IF(AND('2.5 CAPEX'!$L65&lt;&gt;"x",'2.5 CAPEX'!$M65&lt;&gt;"x"),0,
IF($F62=0,0,
IF(AC$4&lt;'2.1 Kraftwerk allgemein'!$F$16,0,
IF(AC$4='2.1 Kraftwerk allgemein'!$F$16,'2.5 CAPEX'!$J65/$F62,
IF(AC$4&lt;'2.1 Kraftwerk allgemein'!$F$16+$F62,
('2.5 CAPEX'!$J65+SUM(OFFSET('2.5 CAPEX'!AH65,0,-MIN(MAX($F62-1-('2.1 Kraftwerk allgemein'!$F$16-'2.1 Kraftwerk allgemein'!$F$15+1),0),COLUMN(T62)-1-('2.1 Kraftwerk allgemein'!$F$16-'2.1 Kraftwerk allgemein'!$F$15+1)),1,MIN(MAX($F62-('2.1 Kraftwerk allgemein'!$F$16-'2.1 Kraftwerk allgemein'!$F$15+1),1),COLUMN(T62)-('2.1 Kraftwerk allgemein'!$F$16-'2.1 Kraftwerk allgemein'!$F$15+1)))))/$F62,
SUM(OFFSET('2.5 CAPEX'!AH65,0,-MIN($F62-1,COLUMN(T62)-1),1,MIN($F62,COLUMN(T62))))/$F62)))))),
IF(OR(ISNUMBER($D62)=FALSE,$F62=""),"",
IF(AND('2.5 CAPEX'!$L65&lt;&gt;"x",'2.5 CAPEX'!$M65&lt;&gt;"x"),0,
IF($F62=0,0,
IF(AC$4&lt;'2.1 Kraftwerk allgemein'!$F$16,0,
IF(AC$4='2.1 Kraftwerk allgemein'!$F$16,'2.5 CAPEX'!$J65/$F62,
IF(AC$4&lt;'2.1 Kraftwerk allgemein'!$F$16+$F62,
('2.5 CAPEX'!$J65+SUM(OFFSET('2.5 CAPEX'!AH65,0,-MIN(MAX($F62-1-('2.1 Kraftwerk allgemein'!$F$16-'1.1 Allgemein'!$I$22+1),0),COLUMN(T62)-1-('2.1 Kraftwerk allgemein'!$F$16-'1.1 Allgemein'!$I$22+1)),1,MIN(MAX($F62-('2.1 Kraftwerk allgemein'!$F$16-'1.1 Allgemein'!$I$22+1),1),COLUMN(T62)-('2.1 Kraftwerk allgemein'!$F$16-'1.1 Allgemein'!$I$22+1)))))/$F62,
SUM(OFFSET('2.5 CAPEX'!AH65,0,-MIN($F62-1,COLUMN(T62)-1),1,MIN($F62,COLUMN(T62))))/$F62)))))))</f>
        <v/>
      </c>
      <c r="AD62" s="199" t="str">
        <f ca="1">IF('2.1 Kraftwerk allgemein'!$F$15&lt;'1.1 Allgemein'!$I$22,
IF(OR(ISNUMBER($D62)=FALSE,$F62=""),"",
IF(AND('2.5 CAPEX'!$L65&lt;&gt;"x",'2.5 CAPEX'!$M65&lt;&gt;"x"),0,
IF($F62=0,0,
IF(AD$4&lt;'2.1 Kraftwerk allgemein'!$F$16,0,
IF(AD$4='2.1 Kraftwerk allgemein'!$F$16,'2.5 CAPEX'!$J65/$F62,
IF(AD$4&lt;'2.1 Kraftwerk allgemein'!$F$16+$F62,
('2.5 CAPEX'!$J65+SUM(OFFSET('2.5 CAPEX'!AI65,0,-MIN(MAX($F62-1-('2.1 Kraftwerk allgemein'!$F$16-'2.1 Kraftwerk allgemein'!$F$15+1),0),COLUMN(U62)-1-('2.1 Kraftwerk allgemein'!$F$16-'2.1 Kraftwerk allgemein'!$F$15+1)),1,MIN(MAX($F62-('2.1 Kraftwerk allgemein'!$F$16-'2.1 Kraftwerk allgemein'!$F$15+1),1),COLUMN(U62)-('2.1 Kraftwerk allgemein'!$F$16-'2.1 Kraftwerk allgemein'!$F$15+1)))))/$F62,
SUM(OFFSET('2.5 CAPEX'!AI65,0,-MIN($F62-1,COLUMN(U62)-1),1,MIN($F62,COLUMN(U62))))/$F62)))))),
IF(OR(ISNUMBER($D62)=FALSE,$F62=""),"",
IF(AND('2.5 CAPEX'!$L65&lt;&gt;"x",'2.5 CAPEX'!$M65&lt;&gt;"x"),0,
IF($F62=0,0,
IF(AD$4&lt;'2.1 Kraftwerk allgemein'!$F$16,0,
IF(AD$4='2.1 Kraftwerk allgemein'!$F$16,'2.5 CAPEX'!$J65/$F62,
IF(AD$4&lt;'2.1 Kraftwerk allgemein'!$F$16+$F62,
('2.5 CAPEX'!$J65+SUM(OFFSET('2.5 CAPEX'!AI65,0,-MIN(MAX($F62-1-('2.1 Kraftwerk allgemein'!$F$16-'1.1 Allgemein'!$I$22+1),0),COLUMN(U62)-1-('2.1 Kraftwerk allgemein'!$F$16-'1.1 Allgemein'!$I$22+1)),1,MIN(MAX($F62-('2.1 Kraftwerk allgemein'!$F$16-'1.1 Allgemein'!$I$22+1),1),COLUMN(U62)-('2.1 Kraftwerk allgemein'!$F$16-'1.1 Allgemein'!$I$22+1)))))/$F62,
SUM(OFFSET('2.5 CAPEX'!AI65,0,-MIN($F62-1,COLUMN(U62)-1),1,MIN($F62,COLUMN(U62))))/$F62)))))))</f>
        <v/>
      </c>
      <c r="AE62" s="199" t="str">
        <f ca="1">IF('2.1 Kraftwerk allgemein'!$F$15&lt;'1.1 Allgemein'!$I$22,
IF(OR(ISNUMBER($D62)=FALSE,$F62=""),"",
IF(AND('2.5 CAPEX'!$L65&lt;&gt;"x",'2.5 CAPEX'!$M65&lt;&gt;"x"),0,
IF($F62=0,0,
IF(AE$4&lt;'2.1 Kraftwerk allgemein'!$F$16,0,
IF(AE$4='2.1 Kraftwerk allgemein'!$F$16,'2.5 CAPEX'!$J65/$F62,
IF(AE$4&lt;'2.1 Kraftwerk allgemein'!$F$16+$F62,
('2.5 CAPEX'!$J65+SUM(OFFSET('2.5 CAPEX'!AJ65,0,-MIN(MAX($F62-1-('2.1 Kraftwerk allgemein'!$F$16-'2.1 Kraftwerk allgemein'!$F$15+1),0),COLUMN(V62)-1-('2.1 Kraftwerk allgemein'!$F$16-'2.1 Kraftwerk allgemein'!$F$15+1)),1,MIN(MAX($F62-('2.1 Kraftwerk allgemein'!$F$16-'2.1 Kraftwerk allgemein'!$F$15+1),1),COLUMN(V62)-('2.1 Kraftwerk allgemein'!$F$16-'2.1 Kraftwerk allgemein'!$F$15+1)))))/$F62,
SUM(OFFSET('2.5 CAPEX'!AJ65,0,-MIN($F62-1,COLUMN(V62)-1),1,MIN($F62,COLUMN(V62))))/$F62)))))),
IF(OR(ISNUMBER($D62)=FALSE,$F62=""),"",
IF(AND('2.5 CAPEX'!$L65&lt;&gt;"x",'2.5 CAPEX'!$M65&lt;&gt;"x"),0,
IF($F62=0,0,
IF(AE$4&lt;'2.1 Kraftwerk allgemein'!$F$16,0,
IF(AE$4='2.1 Kraftwerk allgemein'!$F$16,'2.5 CAPEX'!$J65/$F62,
IF(AE$4&lt;'2.1 Kraftwerk allgemein'!$F$16+$F62,
('2.5 CAPEX'!$J65+SUM(OFFSET('2.5 CAPEX'!AJ65,0,-MIN(MAX($F62-1-('2.1 Kraftwerk allgemein'!$F$16-'1.1 Allgemein'!$I$22+1),0),COLUMN(V62)-1-('2.1 Kraftwerk allgemein'!$F$16-'1.1 Allgemein'!$I$22+1)),1,MIN(MAX($F62-('2.1 Kraftwerk allgemein'!$F$16-'1.1 Allgemein'!$I$22+1),1),COLUMN(V62)-('2.1 Kraftwerk allgemein'!$F$16-'1.1 Allgemein'!$I$22+1)))))/$F62,
SUM(OFFSET('2.5 CAPEX'!AJ65,0,-MIN($F62-1,COLUMN(V62)-1),1,MIN($F62,COLUMN(V62))))/$F62)))))))</f>
        <v/>
      </c>
      <c r="AF62" s="199" t="str">
        <f ca="1">IF('2.1 Kraftwerk allgemein'!$F$15&lt;'1.1 Allgemein'!$I$22,
IF(OR(ISNUMBER($D62)=FALSE,$F62=""),"",
IF(AND('2.5 CAPEX'!$L65&lt;&gt;"x",'2.5 CAPEX'!$M65&lt;&gt;"x"),0,
IF($F62=0,0,
IF(AF$4&lt;'2.1 Kraftwerk allgemein'!$F$16,0,
IF(AF$4='2.1 Kraftwerk allgemein'!$F$16,'2.5 CAPEX'!$J65/$F62,
IF(AF$4&lt;'2.1 Kraftwerk allgemein'!$F$16+$F62,
('2.5 CAPEX'!$J65+SUM(OFFSET('2.5 CAPEX'!AK65,0,-MIN(MAX($F62-1-('2.1 Kraftwerk allgemein'!$F$16-'2.1 Kraftwerk allgemein'!$F$15+1),0),COLUMN(W62)-1-('2.1 Kraftwerk allgemein'!$F$16-'2.1 Kraftwerk allgemein'!$F$15+1)),1,MIN(MAX($F62-('2.1 Kraftwerk allgemein'!$F$16-'2.1 Kraftwerk allgemein'!$F$15+1),1),COLUMN(W62)-('2.1 Kraftwerk allgemein'!$F$16-'2.1 Kraftwerk allgemein'!$F$15+1)))))/$F62,
SUM(OFFSET('2.5 CAPEX'!AK65,0,-MIN($F62-1,COLUMN(W62)-1),1,MIN($F62,COLUMN(W62))))/$F62)))))),
IF(OR(ISNUMBER($D62)=FALSE,$F62=""),"",
IF(AND('2.5 CAPEX'!$L65&lt;&gt;"x",'2.5 CAPEX'!$M65&lt;&gt;"x"),0,
IF($F62=0,0,
IF(AF$4&lt;'2.1 Kraftwerk allgemein'!$F$16,0,
IF(AF$4='2.1 Kraftwerk allgemein'!$F$16,'2.5 CAPEX'!$J65/$F62,
IF(AF$4&lt;'2.1 Kraftwerk allgemein'!$F$16+$F62,
('2.5 CAPEX'!$J65+SUM(OFFSET('2.5 CAPEX'!AK65,0,-MIN(MAX($F62-1-('2.1 Kraftwerk allgemein'!$F$16-'1.1 Allgemein'!$I$22+1),0),COLUMN(W62)-1-('2.1 Kraftwerk allgemein'!$F$16-'1.1 Allgemein'!$I$22+1)),1,MIN(MAX($F62-('2.1 Kraftwerk allgemein'!$F$16-'1.1 Allgemein'!$I$22+1),1),COLUMN(W62)-('2.1 Kraftwerk allgemein'!$F$16-'1.1 Allgemein'!$I$22+1)))))/$F62,
SUM(OFFSET('2.5 CAPEX'!AK65,0,-MIN($F62-1,COLUMN(W62)-1),1,MIN($F62,COLUMN(W62))))/$F62)))))))</f>
        <v/>
      </c>
      <c r="AG62" s="199" t="str">
        <f ca="1">IF('2.1 Kraftwerk allgemein'!$F$15&lt;'1.1 Allgemein'!$I$22,
IF(OR(ISNUMBER($D62)=FALSE,$F62=""),"",
IF(AND('2.5 CAPEX'!$L65&lt;&gt;"x",'2.5 CAPEX'!$M65&lt;&gt;"x"),0,
IF($F62=0,0,
IF(AG$4&lt;'2.1 Kraftwerk allgemein'!$F$16,0,
IF(AG$4='2.1 Kraftwerk allgemein'!$F$16,'2.5 CAPEX'!$J65/$F62,
IF(AG$4&lt;'2.1 Kraftwerk allgemein'!$F$16+$F62,
('2.5 CAPEX'!$J65+SUM(OFFSET('2.5 CAPEX'!AL65,0,-MIN(MAX($F62-1-('2.1 Kraftwerk allgemein'!$F$16-'2.1 Kraftwerk allgemein'!$F$15+1),0),COLUMN(X62)-1-('2.1 Kraftwerk allgemein'!$F$16-'2.1 Kraftwerk allgemein'!$F$15+1)),1,MIN(MAX($F62-('2.1 Kraftwerk allgemein'!$F$16-'2.1 Kraftwerk allgemein'!$F$15+1),1),COLUMN(X62)-('2.1 Kraftwerk allgemein'!$F$16-'2.1 Kraftwerk allgemein'!$F$15+1)))))/$F62,
SUM(OFFSET('2.5 CAPEX'!AL65,0,-MIN($F62-1,COLUMN(X62)-1),1,MIN($F62,COLUMN(X62))))/$F62)))))),
IF(OR(ISNUMBER($D62)=FALSE,$F62=""),"",
IF(AND('2.5 CAPEX'!$L65&lt;&gt;"x",'2.5 CAPEX'!$M65&lt;&gt;"x"),0,
IF($F62=0,0,
IF(AG$4&lt;'2.1 Kraftwerk allgemein'!$F$16,0,
IF(AG$4='2.1 Kraftwerk allgemein'!$F$16,'2.5 CAPEX'!$J65/$F62,
IF(AG$4&lt;'2.1 Kraftwerk allgemein'!$F$16+$F62,
('2.5 CAPEX'!$J65+SUM(OFFSET('2.5 CAPEX'!AL65,0,-MIN(MAX($F62-1-('2.1 Kraftwerk allgemein'!$F$16-'1.1 Allgemein'!$I$22+1),0),COLUMN(X62)-1-('2.1 Kraftwerk allgemein'!$F$16-'1.1 Allgemein'!$I$22+1)),1,MIN(MAX($F62-('2.1 Kraftwerk allgemein'!$F$16-'1.1 Allgemein'!$I$22+1),1),COLUMN(X62)-('2.1 Kraftwerk allgemein'!$F$16-'1.1 Allgemein'!$I$22+1)))))/$F62,
SUM(OFFSET('2.5 CAPEX'!AL65,0,-MIN($F62-1,COLUMN(X62)-1),1,MIN($F62,COLUMN(X62))))/$F62)))))))</f>
        <v/>
      </c>
      <c r="AH62" s="199" t="str">
        <f ca="1">IF('2.1 Kraftwerk allgemein'!$F$15&lt;'1.1 Allgemein'!$I$22,
IF(OR(ISNUMBER($D62)=FALSE,$F62=""),"",
IF(AND('2.5 CAPEX'!$L65&lt;&gt;"x",'2.5 CAPEX'!$M65&lt;&gt;"x"),0,
IF($F62=0,0,
IF(AH$4&lt;'2.1 Kraftwerk allgemein'!$F$16,0,
IF(AH$4='2.1 Kraftwerk allgemein'!$F$16,'2.5 CAPEX'!$J65/$F62,
IF(AH$4&lt;'2.1 Kraftwerk allgemein'!$F$16+$F62,
('2.5 CAPEX'!$J65+SUM(OFFSET('2.5 CAPEX'!AM65,0,-MIN(MAX($F62-1-('2.1 Kraftwerk allgemein'!$F$16-'2.1 Kraftwerk allgemein'!$F$15+1),0),COLUMN(Y62)-1-('2.1 Kraftwerk allgemein'!$F$16-'2.1 Kraftwerk allgemein'!$F$15+1)),1,MIN(MAX($F62-('2.1 Kraftwerk allgemein'!$F$16-'2.1 Kraftwerk allgemein'!$F$15+1),1),COLUMN(Y62)-('2.1 Kraftwerk allgemein'!$F$16-'2.1 Kraftwerk allgemein'!$F$15+1)))))/$F62,
SUM(OFFSET('2.5 CAPEX'!AM65,0,-MIN($F62-1,COLUMN(Y62)-1),1,MIN($F62,COLUMN(Y62))))/$F62)))))),
IF(OR(ISNUMBER($D62)=FALSE,$F62=""),"",
IF(AND('2.5 CAPEX'!$L65&lt;&gt;"x",'2.5 CAPEX'!$M65&lt;&gt;"x"),0,
IF($F62=0,0,
IF(AH$4&lt;'2.1 Kraftwerk allgemein'!$F$16,0,
IF(AH$4='2.1 Kraftwerk allgemein'!$F$16,'2.5 CAPEX'!$J65/$F62,
IF(AH$4&lt;'2.1 Kraftwerk allgemein'!$F$16+$F62,
('2.5 CAPEX'!$J65+SUM(OFFSET('2.5 CAPEX'!AM65,0,-MIN(MAX($F62-1-('2.1 Kraftwerk allgemein'!$F$16-'1.1 Allgemein'!$I$22+1),0),COLUMN(Y62)-1-('2.1 Kraftwerk allgemein'!$F$16-'1.1 Allgemein'!$I$22+1)),1,MIN(MAX($F62-('2.1 Kraftwerk allgemein'!$F$16-'1.1 Allgemein'!$I$22+1),1),COLUMN(Y62)-('2.1 Kraftwerk allgemein'!$F$16-'1.1 Allgemein'!$I$22+1)))))/$F62,
SUM(OFFSET('2.5 CAPEX'!AM65,0,-MIN($F62-1,COLUMN(Y62)-1),1,MIN($F62,COLUMN(Y62))))/$F62)))))))</f>
        <v/>
      </c>
      <c r="AI62" s="199" t="str">
        <f ca="1">IF('2.1 Kraftwerk allgemein'!$F$15&lt;'1.1 Allgemein'!$I$22,
IF(OR(ISNUMBER($D62)=FALSE,$F62=""),"",
IF(AND('2.5 CAPEX'!$L65&lt;&gt;"x",'2.5 CAPEX'!$M65&lt;&gt;"x"),0,
IF($F62=0,0,
IF(AI$4&lt;'2.1 Kraftwerk allgemein'!$F$16,0,
IF(AI$4='2.1 Kraftwerk allgemein'!$F$16,'2.5 CAPEX'!$J65/$F62,
IF(AI$4&lt;'2.1 Kraftwerk allgemein'!$F$16+$F62,
('2.5 CAPEX'!$J65+SUM(OFFSET('2.5 CAPEX'!AN65,0,-MIN(MAX($F62-1-('2.1 Kraftwerk allgemein'!$F$16-'2.1 Kraftwerk allgemein'!$F$15+1),0),COLUMN(Z62)-1-('2.1 Kraftwerk allgemein'!$F$16-'2.1 Kraftwerk allgemein'!$F$15+1)),1,MIN(MAX($F62-('2.1 Kraftwerk allgemein'!$F$16-'2.1 Kraftwerk allgemein'!$F$15+1),1),COLUMN(Z62)-('2.1 Kraftwerk allgemein'!$F$16-'2.1 Kraftwerk allgemein'!$F$15+1)))))/$F62,
SUM(OFFSET('2.5 CAPEX'!AN65,0,-MIN($F62-1,COLUMN(Z62)-1),1,MIN($F62,COLUMN(Z62))))/$F62)))))),
IF(OR(ISNUMBER($D62)=FALSE,$F62=""),"",
IF(AND('2.5 CAPEX'!$L65&lt;&gt;"x",'2.5 CAPEX'!$M65&lt;&gt;"x"),0,
IF($F62=0,0,
IF(AI$4&lt;'2.1 Kraftwerk allgemein'!$F$16,0,
IF(AI$4='2.1 Kraftwerk allgemein'!$F$16,'2.5 CAPEX'!$J65/$F62,
IF(AI$4&lt;'2.1 Kraftwerk allgemein'!$F$16+$F62,
('2.5 CAPEX'!$J65+SUM(OFFSET('2.5 CAPEX'!AN65,0,-MIN(MAX($F62-1-('2.1 Kraftwerk allgemein'!$F$16-'1.1 Allgemein'!$I$22+1),0),COLUMN(Z62)-1-('2.1 Kraftwerk allgemein'!$F$16-'1.1 Allgemein'!$I$22+1)),1,MIN(MAX($F62-('2.1 Kraftwerk allgemein'!$F$16-'1.1 Allgemein'!$I$22+1),1),COLUMN(Z62)-('2.1 Kraftwerk allgemein'!$F$16-'1.1 Allgemein'!$I$22+1)))))/$F62,
SUM(OFFSET('2.5 CAPEX'!AN65,0,-MIN($F62-1,COLUMN(Z62)-1),1,MIN($F62,COLUMN(Z62))))/$F62)))))))</f>
        <v/>
      </c>
      <c r="AJ62" s="199" t="str">
        <f ca="1">IF('2.1 Kraftwerk allgemein'!$F$15&lt;'1.1 Allgemein'!$I$22,
IF(OR(ISNUMBER($D62)=FALSE,$F62=""),"",
IF(AND('2.5 CAPEX'!$L65&lt;&gt;"x",'2.5 CAPEX'!$M65&lt;&gt;"x"),0,
IF($F62=0,0,
IF(AJ$4&lt;'2.1 Kraftwerk allgemein'!$F$16,0,
IF(AJ$4='2.1 Kraftwerk allgemein'!$F$16,'2.5 CAPEX'!$J65/$F62,
IF(AJ$4&lt;'2.1 Kraftwerk allgemein'!$F$16+$F62,
('2.5 CAPEX'!$J65+SUM(OFFSET('2.5 CAPEX'!AO65,0,-MIN(MAX($F62-1-('2.1 Kraftwerk allgemein'!$F$16-'2.1 Kraftwerk allgemein'!$F$15+1),0),COLUMN(AA62)-1-('2.1 Kraftwerk allgemein'!$F$16-'2.1 Kraftwerk allgemein'!$F$15+1)),1,MIN(MAX($F62-('2.1 Kraftwerk allgemein'!$F$16-'2.1 Kraftwerk allgemein'!$F$15+1),1),COLUMN(AA62)-('2.1 Kraftwerk allgemein'!$F$16-'2.1 Kraftwerk allgemein'!$F$15+1)))))/$F62,
SUM(OFFSET('2.5 CAPEX'!AO65,0,-MIN($F62-1,COLUMN(AA62)-1),1,MIN($F62,COLUMN(AA62))))/$F62)))))),
IF(OR(ISNUMBER($D62)=FALSE,$F62=""),"",
IF(AND('2.5 CAPEX'!$L65&lt;&gt;"x",'2.5 CAPEX'!$M65&lt;&gt;"x"),0,
IF($F62=0,0,
IF(AJ$4&lt;'2.1 Kraftwerk allgemein'!$F$16,0,
IF(AJ$4='2.1 Kraftwerk allgemein'!$F$16,'2.5 CAPEX'!$J65/$F62,
IF(AJ$4&lt;'2.1 Kraftwerk allgemein'!$F$16+$F62,
('2.5 CAPEX'!$J65+SUM(OFFSET('2.5 CAPEX'!AO65,0,-MIN(MAX($F62-1-('2.1 Kraftwerk allgemein'!$F$16-'1.1 Allgemein'!$I$22+1),0),COLUMN(AA62)-1-('2.1 Kraftwerk allgemein'!$F$16-'1.1 Allgemein'!$I$22+1)),1,MIN(MAX($F62-('2.1 Kraftwerk allgemein'!$F$16-'1.1 Allgemein'!$I$22+1),1),COLUMN(AA62)-('2.1 Kraftwerk allgemein'!$F$16-'1.1 Allgemein'!$I$22+1)))))/$F62,
SUM(OFFSET('2.5 CAPEX'!AO65,0,-MIN($F62-1,COLUMN(AA62)-1),1,MIN($F62,COLUMN(AA62))))/$F62)))))))</f>
        <v/>
      </c>
      <c r="AK62" s="199" t="str">
        <f ca="1">IF('2.1 Kraftwerk allgemein'!$F$15&lt;'1.1 Allgemein'!$I$22,
IF(OR(ISNUMBER($D62)=FALSE,$F62=""),"",
IF(AND('2.5 CAPEX'!$L65&lt;&gt;"x",'2.5 CAPEX'!$M65&lt;&gt;"x"),0,
IF($F62=0,0,
IF(AK$4&lt;'2.1 Kraftwerk allgemein'!$F$16,0,
IF(AK$4='2.1 Kraftwerk allgemein'!$F$16,'2.5 CAPEX'!$J65/$F62,
IF(AK$4&lt;'2.1 Kraftwerk allgemein'!$F$16+$F62,
('2.5 CAPEX'!$J65+SUM(OFFSET('2.5 CAPEX'!AP65,0,-MIN(MAX($F62-1-('2.1 Kraftwerk allgemein'!$F$16-'2.1 Kraftwerk allgemein'!$F$15+1),0),COLUMN(AB62)-1-('2.1 Kraftwerk allgemein'!$F$16-'2.1 Kraftwerk allgemein'!$F$15+1)),1,MIN(MAX($F62-('2.1 Kraftwerk allgemein'!$F$16-'2.1 Kraftwerk allgemein'!$F$15+1),1),COLUMN(AB62)-('2.1 Kraftwerk allgemein'!$F$16-'2.1 Kraftwerk allgemein'!$F$15+1)))))/$F62,
SUM(OFFSET('2.5 CAPEX'!AP65,0,-MIN($F62-1,COLUMN(AB62)-1),1,MIN($F62,COLUMN(AB62))))/$F62)))))),
IF(OR(ISNUMBER($D62)=FALSE,$F62=""),"",
IF(AND('2.5 CAPEX'!$L65&lt;&gt;"x",'2.5 CAPEX'!$M65&lt;&gt;"x"),0,
IF($F62=0,0,
IF(AK$4&lt;'2.1 Kraftwerk allgemein'!$F$16,0,
IF(AK$4='2.1 Kraftwerk allgemein'!$F$16,'2.5 CAPEX'!$J65/$F62,
IF(AK$4&lt;'2.1 Kraftwerk allgemein'!$F$16+$F62,
('2.5 CAPEX'!$J65+SUM(OFFSET('2.5 CAPEX'!AP65,0,-MIN(MAX($F62-1-('2.1 Kraftwerk allgemein'!$F$16-'1.1 Allgemein'!$I$22+1),0),COLUMN(AB62)-1-('2.1 Kraftwerk allgemein'!$F$16-'1.1 Allgemein'!$I$22+1)),1,MIN(MAX($F62-('2.1 Kraftwerk allgemein'!$F$16-'1.1 Allgemein'!$I$22+1),1),COLUMN(AB62)-('2.1 Kraftwerk allgemein'!$F$16-'1.1 Allgemein'!$I$22+1)))))/$F62,
SUM(OFFSET('2.5 CAPEX'!AP65,0,-MIN($F62-1,COLUMN(AB62)-1),1,MIN($F62,COLUMN(AB62))))/$F62)))))))</f>
        <v/>
      </c>
      <c r="AL62" s="199" t="str">
        <f ca="1">IF('2.1 Kraftwerk allgemein'!$F$15&lt;'1.1 Allgemein'!$I$22,
IF(OR(ISNUMBER($D62)=FALSE,$F62=""),"",
IF(AND('2.5 CAPEX'!$L65&lt;&gt;"x",'2.5 CAPEX'!$M65&lt;&gt;"x"),0,
IF($F62=0,0,
IF(AL$4&lt;'2.1 Kraftwerk allgemein'!$F$16,0,
IF(AL$4='2.1 Kraftwerk allgemein'!$F$16,'2.5 CAPEX'!$J65/$F62,
IF(AL$4&lt;'2.1 Kraftwerk allgemein'!$F$16+$F62,
('2.5 CAPEX'!$J65+SUM(OFFSET('2.5 CAPEX'!AQ65,0,-MIN(MAX($F62-1-('2.1 Kraftwerk allgemein'!$F$16-'2.1 Kraftwerk allgemein'!$F$15+1),0),COLUMN(AC62)-1-('2.1 Kraftwerk allgemein'!$F$16-'2.1 Kraftwerk allgemein'!$F$15+1)),1,MIN(MAX($F62-('2.1 Kraftwerk allgemein'!$F$16-'2.1 Kraftwerk allgemein'!$F$15+1),1),COLUMN(AC62)-('2.1 Kraftwerk allgemein'!$F$16-'2.1 Kraftwerk allgemein'!$F$15+1)))))/$F62,
SUM(OFFSET('2.5 CAPEX'!AQ65,0,-MIN($F62-1,COLUMN(AC62)-1),1,MIN($F62,COLUMN(AC62))))/$F62)))))),
IF(OR(ISNUMBER($D62)=FALSE,$F62=""),"",
IF(AND('2.5 CAPEX'!$L65&lt;&gt;"x",'2.5 CAPEX'!$M65&lt;&gt;"x"),0,
IF($F62=0,0,
IF(AL$4&lt;'2.1 Kraftwerk allgemein'!$F$16,0,
IF(AL$4='2.1 Kraftwerk allgemein'!$F$16,'2.5 CAPEX'!$J65/$F62,
IF(AL$4&lt;'2.1 Kraftwerk allgemein'!$F$16+$F62,
('2.5 CAPEX'!$J65+SUM(OFFSET('2.5 CAPEX'!AQ65,0,-MIN(MAX($F62-1-('2.1 Kraftwerk allgemein'!$F$16-'1.1 Allgemein'!$I$22+1),0),COLUMN(AC62)-1-('2.1 Kraftwerk allgemein'!$F$16-'1.1 Allgemein'!$I$22+1)),1,MIN(MAX($F62-('2.1 Kraftwerk allgemein'!$F$16-'1.1 Allgemein'!$I$22+1),1),COLUMN(AC62)-('2.1 Kraftwerk allgemein'!$F$16-'1.1 Allgemein'!$I$22+1)))))/$F62,
SUM(OFFSET('2.5 CAPEX'!AQ65,0,-MIN($F62-1,COLUMN(AC62)-1),1,MIN($F62,COLUMN(AC62))))/$F62)))))))</f>
        <v/>
      </c>
      <c r="AM62" s="199" t="str">
        <f ca="1">IF('2.1 Kraftwerk allgemein'!$F$15&lt;'1.1 Allgemein'!$I$22,
IF(OR(ISNUMBER($D62)=FALSE,$F62=""),"",
IF(AND('2.5 CAPEX'!$L65&lt;&gt;"x",'2.5 CAPEX'!$M65&lt;&gt;"x"),0,
IF($F62=0,0,
IF(AM$4&lt;'2.1 Kraftwerk allgemein'!$F$16,0,
IF(AM$4='2.1 Kraftwerk allgemein'!$F$16,'2.5 CAPEX'!$J65/$F62,
IF(AM$4&lt;'2.1 Kraftwerk allgemein'!$F$16+$F62,
('2.5 CAPEX'!$J65+SUM(OFFSET('2.5 CAPEX'!AR65,0,-MIN(MAX($F62-1-('2.1 Kraftwerk allgemein'!$F$16-'2.1 Kraftwerk allgemein'!$F$15+1),0),COLUMN(AD62)-1-('2.1 Kraftwerk allgemein'!$F$16-'2.1 Kraftwerk allgemein'!$F$15+1)),1,MIN(MAX($F62-('2.1 Kraftwerk allgemein'!$F$16-'2.1 Kraftwerk allgemein'!$F$15+1),1),COLUMN(AD62)-('2.1 Kraftwerk allgemein'!$F$16-'2.1 Kraftwerk allgemein'!$F$15+1)))))/$F62,
SUM(OFFSET('2.5 CAPEX'!AR65,0,-MIN($F62-1,COLUMN(AD62)-1),1,MIN($F62,COLUMN(AD62))))/$F62)))))),
IF(OR(ISNUMBER($D62)=FALSE,$F62=""),"",
IF(AND('2.5 CAPEX'!$L65&lt;&gt;"x",'2.5 CAPEX'!$M65&lt;&gt;"x"),0,
IF($F62=0,0,
IF(AM$4&lt;'2.1 Kraftwerk allgemein'!$F$16,0,
IF(AM$4='2.1 Kraftwerk allgemein'!$F$16,'2.5 CAPEX'!$J65/$F62,
IF(AM$4&lt;'2.1 Kraftwerk allgemein'!$F$16+$F62,
('2.5 CAPEX'!$J65+SUM(OFFSET('2.5 CAPEX'!AR65,0,-MIN(MAX($F62-1-('2.1 Kraftwerk allgemein'!$F$16-'1.1 Allgemein'!$I$22+1),0),COLUMN(AD62)-1-('2.1 Kraftwerk allgemein'!$F$16-'1.1 Allgemein'!$I$22+1)),1,MIN(MAX($F62-('2.1 Kraftwerk allgemein'!$F$16-'1.1 Allgemein'!$I$22+1),1),COLUMN(AD62)-('2.1 Kraftwerk allgemein'!$F$16-'1.1 Allgemein'!$I$22+1)))))/$F62,
SUM(OFFSET('2.5 CAPEX'!AR65,0,-MIN($F62-1,COLUMN(AD62)-1),1,MIN($F62,COLUMN(AD62))))/$F62)))))))</f>
        <v/>
      </c>
      <c r="AN62" s="199" t="str">
        <f ca="1">IF('2.1 Kraftwerk allgemein'!$F$15&lt;'1.1 Allgemein'!$I$22,
IF(OR(ISNUMBER($D62)=FALSE,$F62=""),"",
IF(AND('2.5 CAPEX'!$L65&lt;&gt;"x",'2.5 CAPEX'!$M65&lt;&gt;"x"),0,
IF($F62=0,0,
IF(AN$4&lt;'2.1 Kraftwerk allgemein'!$F$16,0,
IF(AN$4='2.1 Kraftwerk allgemein'!$F$16,'2.5 CAPEX'!$J65/$F62,
IF(AN$4&lt;'2.1 Kraftwerk allgemein'!$F$16+$F62,
('2.5 CAPEX'!$J65+SUM(OFFSET('2.5 CAPEX'!AS65,0,-MIN(MAX($F62-1-('2.1 Kraftwerk allgemein'!$F$16-'2.1 Kraftwerk allgemein'!$F$15+1),0),COLUMN(AE62)-1-('2.1 Kraftwerk allgemein'!$F$16-'2.1 Kraftwerk allgemein'!$F$15+1)),1,MIN(MAX($F62-('2.1 Kraftwerk allgemein'!$F$16-'2.1 Kraftwerk allgemein'!$F$15+1),1),COLUMN(AE62)-('2.1 Kraftwerk allgemein'!$F$16-'2.1 Kraftwerk allgemein'!$F$15+1)))))/$F62,
SUM(OFFSET('2.5 CAPEX'!AS65,0,-MIN($F62-1,COLUMN(AE62)-1),1,MIN($F62,COLUMN(AE62))))/$F62)))))),
IF(OR(ISNUMBER($D62)=FALSE,$F62=""),"",
IF(AND('2.5 CAPEX'!$L65&lt;&gt;"x",'2.5 CAPEX'!$M65&lt;&gt;"x"),0,
IF($F62=0,0,
IF(AN$4&lt;'2.1 Kraftwerk allgemein'!$F$16,0,
IF(AN$4='2.1 Kraftwerk allgemein'!$F$16,'2.5 CAPEX'!$J65/$F62,
IF(AN$4&lt;'2.1 Kraftwerk allgemein'!$F$16+$F62,
('2.5 CAPEX'!$J65+SUM(OFFSET('2.5 CAPEX'!AS65,0,-MIN(MAX($F62-1-('2.1 Kraftwerk allgemein'!$F$16-'1.1 Allgemein'!$I$22+1),0),COLUMN(AE62)-1-('2.1 Kraftwerk allgemein'!$F$16-'1.1 Allgemein'!$I$22+1)),1,MIN(MAX($F62-('2.1 Kraftwerk allgemein'!$F$16-'1.1 Allgemein'!$I$22+1),1),COLUMN(AE62)-('2.1 Kraftwerk allgemein'!$F$16-'1.1 Allgemein'!$I$22+1)))))/$F62,
SUM(OFFSET('2.5 CAPEX'!AS65,0,-MIN($F62-1,COLUMN(AE62)-1),1,MIN($F62,COLUMN(AE62))))/$F62)))))))</f>
        <v/>
      </c>
      <c r="AO62" s="199" t="str">
        <f ca="1">IF('2.1 Kraftwerk allgemein'!$F$15&lt;'1.1 Allgemein'!$I$22,
IF(OR(ISNUMBER($D62)=FALSE,$F62=""),"",
IF(AND('2.5 CAPEX'!$L65&lt;&gt;"x",'2.5 CAPEX'!$M65&lt;&gt;"x"),0,
IF($F62=0,0,
IF(AO$4&lt;'2.1 Kraftwerk allgemein'!$F$16,0,
IF(AO$4='2.1 Kraftwerk allgemein'!$F$16,'2.5 CAPEX'!$J65/$F62,
IF(AO$4&lt;'2.1 Kraftwerk allgemein'!$F$16+$F62,
('2.5 CAPEX'!$J65+SUM(OFFSET('2.5 CAPEX'!AT65,0,-MIN(MAX($F62-1-('2.1 Kraftwerk allgemein'!$F$16-'2.1 Kraftwerk allgemein'!$F$15+1),0),COLUMN(AF62)-1-('2.1 Kraftwerk allgemein'!$F$16-'2.1 Kraftwerk allgemein'!$F$15+1)),1,MIN(MAX($F62-('2.1 Kraftwerk allgemein'!$F$16-'2.1 Kraftwerk allgemein'!$F$15+1),1),COLUMN(AF62)-('2.1 Kraftwerk allgemein'!$F$16-'2.1 Kraftwerk allgemein'!$F$15+1)))))/$F62,
SUM(OFFSET('2.5 CAPEX'!AT65,0,-MIN($F62-1,COLUMN(AF62)-1),1,MIN($F62,COLUMN(AF62))))/$F62)))))),
IF(OR(ISNUMBER($D62)=FALSE,$F62=""),"",
IF(AND('2.5 CAPEX'!$L65&lt;&gt;"x",'2.5 CAPEX'!$M65&lt;&gt;"x"),0,
IF($F62=0,0,
IF(AO$4&lt;'2.1 Kraftwerk allgemein'!$F$16,0,
IF(AO$4='2.1 Kraftwerk allgemein'!$F$16,'2.5 CAPEX'!$J65/$F62,
IF(AO$4&lt;'2.1 Kraftwerk allgemein'!$F$16+$F62,
('2.5 CAPEX'!$J65+SUM(OFFSET('2.5 CAPEX'!AT65,0,-MIN(MAX($F62-1-('2.1 Kraftwerk allgemein'!$F$16-'1.1 Allgemein'!$I$22+1),0),COLUMN(AF62)-1-('2.1 Kraftwerk allgemein'!$F$16-'1.1 Allgemein'!$I$22+1)),1,MIN(MAX($F62-('2.1 Kraftwerk allgemein'!$F$16-'1.1 Allgemein'!$I$22+1),1),COLUMN(AF62)-('2.1 Kraftwerk allgemein'!$F$16-'1.1 Allgemein'!$I$22+1)))))/$F62,
SUM(OFFSET('2.5 CAPEX'!AT65,0,-MIN($F62-1,COLUMN(AF62)-1),1,MIN($F62,COLUMN(AF62))))/$F62)))))))</f>
        <v/>
      </c>
      <c r="AP62" s="199" t="str">
        <f ca="1">IF('2.1 Kraftwerk allgemein'!$F$15&lt;'1.1 Allgemein'!$I$22,
IF(OR(ISNUMBER($D62)=FALSE,$F62=""),"",
IF(AND('2.5 CAPEX'!$L65&lt;&gt;"x",'2.5 CAPEX'!$M65&lt;&gt;"x"),0,
IF($F62=0,0,
IF(AP$4&lt;'2.1 Kraftwerk allgemein'!$F$16,0,
IF(AP$4='2.1 Kraftwerk allgemein'!$F$16,'2.5 CAPEX'!$J65/$F62,
IF(AP$4&lt;'2.1 Kraftwerk allgemein'!$F$16+$F62,
('2.5 CAPEX'!$J65+SUM(OFFSET('2.5 CAPEX'!AU65,0,-MIN(MAX($F62-1-('2.1 Kraftwerk allgemein'!$F$16-'2.1 Kraftwerk allgemein'!$F$15+1),0),COLUMN(AG62)-1-('2.1 Kraftwerk allgemein'!$F$16-'2.1 Kraftwerk allgemein'!$F$15+1)),1,MIN(MAX($F62-('2.1 Kraftwerk allgemein'!$F$16-'2.1 Kraftwerk allgemein'!$F$15+1),1),COLUMN(AG62)-('2.1 Kraftwerk allgemein'!$F$16-'2.1 Kraftwerk allgemein'!$F$15+1)))))/$F62,
SUM(OFFSET('2.5 CAPEX'!AU65,0,-MIN($F62-1,COLUMN(AG62)-1),1,MIN($F62,COLUMN(AG62))))/$F62)))))),
IF(OR(ISNUMBER($D62)=FALSE,$F62=""),"",
IF(AND('2.5 CAPEX'!$L65&lt;&gt;"x",'2.5 CAPEX'!$M65&lt;&gt;"x"),0,
IF($F62=0,0,
IF(AP$4&lt;'2.1 Kraftwerk allgemein'!$F$16,0,
IF(AP$4='2.1 Kraftwerk allgemein'!$F$16,'2.5 CAPEX'!$J65/$F62,
IF(AP$4&lt;'2.1 Kraftwerk allgemein'!$F$16+$F62,
('2.5 CAPEX'!$J65+SUM(OFFSET('2.5 CAPEX'!AU65,0,-MIN(MAX($F62-1-('2.1 Kraftwerk allgemein'!$F$16-'1.1 Allgemein'!$I$22+1),0),COLUMN(AG62)-1-('2.1 Kraftwerk allgemein'!$F$16-'1.1 Allgemein'!$I$22+1)),1,MIN(MAX($F62-('2.1 Kraftwerk allgemein'!$F$16-'1.1 Allgemein'!$I$22+1),1),COLUMN(AG62)-('2.1 Kraftwerk allgemein'!$F$16-'1.1 Allgemein'!$I$22+1)))))/$F62,
SUM(OFFSET('2.5 CAPEX'!AU65,0,-MIN($F62-1,COLUMN(AG62)-1),1,MIN($F62,COLUMN(AG62))))/$F62)))))))</f>
        <v/>
      </c>
      <c r="AQ62" s="199" t="str">
        <f ca="1">IF('2.1 Kraftwerk allgemein'!$F$15&lt;'1.1 Allgemein'!$I$22,
IF(OR(ISNUMBER($D62)=FALSE,$F62=""),"",
IF(AND('2.5 CAPEX'!$L65&lt;&gt;"x",'2.5 CAPEX'!$M65&lt;&gt;"x"),0,
IF($F62=0,0,
IF(AQ$4&lt;'2.1 Kraftwerk allgemein'!$F$16,0,
IF(AQ$4='2.1 Kraftwerk allgemein'!$F$16,'2.5 CAPEX'!$J65/$F62,
IF(AQ$4&lt;'2.1 Kraftwerk allgemein'!$F$16+$F62,
('2.5 CAPEX'!$J65+SUM(OFFSET('2.5 CAPEX'!AV65,0,-MIN(MAX($F62-1-('2.1 Kraftwerk allgemein'!$F$16-'2.1 Kraftwerk allgemein'!$F$15+1),0),COLUMN(AH62)-1-('2.1 Kraftwerk allgemein'!$F$16-'2.1 Kraftwerk allgemein'!$F$15+1)),1,MIN(MAX($F62-('2.1 Kraftwerk allgemein'!$F$16-'2.1 Kraftwerk allgemein'!$F$15+1),1),COLUMN(AH62)-('2.1 Kraftwerk allgemein'!$F$16-'2.1 Kraftwerk allgemein'!$F$15+1)))))/$F62,
SUM(OFFSET('2.5 CAPEX'!AV65,0,-MIN($F62-1,COLUMN(AH62)-1),1,MIN($F62,COLUMN(AH62))))/$F62)))))),
IF(OR(ISNUMBER($D62)=FALSE,$F62=""),"",
IF(AND('2.5 CAPEX'!$L65&lt;&gt;"x",'2.5 CAPEX'!$M65&lt;&gt;"x"),0,
IF($F62=0,0,
IF(AQ$4&lt;'2.1 Kraftwerk allgemein'!$F$16,0,
IF(AQ$4='2.1 Kraftwerk allgemein'!$F$16,'2.5 CAPEX'!$J65/$F62,
IF(AQ$4&lt;'2.1 Kraftwerk allgemein'!$F$16+$F62,
('2.5 CAPEX'!$J65+SUM(OFFSET('2.5 CAPEX'!AV65,0,-MIN(MAX($F62-1-('2.1 Kraftwerk allgemein'!$F$16-'1.1 Allgemein'!$I$22+1),0),COLUMN(AH62)-1-('2.1 Kraftwerk allgemein'!$F$16-'1.1 Allgemein'!$I$22+1)),1,MIN(MAX($F62-('2.1 Kraftwerk allgemein'!$F$16-'1.1 Allgemein'!$I$22+1),1),COLUMN(AH62)-('2.1 Kraftwerk allgemein'!$F$16-'1.1 Allgemein'!$I$22+1)))))/$F62,
SUM(OFFSET('2.5 CAPEX'!AV65,0,-MIN($F62-1,COLUMN(AH62)-1),1,MIN($F62,COLUMN(AH62))))/$F62)))))))</f>
        <v/>
      </c>
      <c r="AR62" s="199" t="str">
        <f ca="1">IF('2.1 Kraftwerk allgemein'!$F$15&lt;'1.1 Allgemein'!$I$22,
IF(OR(ISNUMBER($D62)=FALSE,$F62=""),"",
IF(AND('2.5 CAPEX'!$L65&lt;&gt;"x",'2.5 CAPEX'!$M65&lt;&gt;"x"),0,
IF($F62=0,0,
IF(AR$4&lt;'2.1 Kraftwerk allgemein'!$F$16,0,
IF(AR$4='2.1 Kraftwerk allgemein'!$F$16,'2.5 CAPEX'!$J65/$F62,
IF(AR$4&lt;'2.1 Kraftwerk allgemein'!$F$16+$F62,
('2.5 CAPEX'!$J65+SUM(OFFSET('2.5 CAPEX'!AW65,0,-MIN(MAX($F62-1-('2.1 Kraftwerk allgemein'!$F$16-'2.1 Kraftwerk allgemein'!$F$15+1),0),COLUMN(AI62)-1-('2.1 Kraftwerk allgemein'!$F$16-'2.1 Kraftwerk allgemein'!$F$15+1)),1,MIN(MAX($F62-('2.1 Kraftwerk allgemein'!$F$16-'2.1 Kraftwerk allgemein'!$F$15+1),1),COLUMN(AI62)-('2.1 Kraftwerk allgemein'!$F$16-'2.1 Kraftwerk allgemein'!$F$15+1)))))/$F62,
SUM(OFFSET('2.5 CAPEX'!AW65,0,-MIN($F62-1,COLUMN(AI62)-1),1,MIN($F62,COLUMN(AI62))))/$F62)))))),
IF(OR(ISNUMBER($D62)=FALSE,$F62=""),"",
IF(AND('2.5 CAPEX'!$L65&lt;&gt;"x",'2.5 CAPEX'!$M65&lt;&gt;"x"),0,
IF($F62=0,0,
IF(AR$4&lt;'2.1 Kraftwerk allgemein'!$F$16,0,
IF(AR$4='2.1 Kraftwerk allgemein'!$F$16,'2.5 CAPEX'!$J65/$F62,
IF(AR$4&lt;'2.1 Kraftwerk allgemein'!$F$16+$F62,
('2.5 CAPEX'!$J65+SUM(OFFSET('2.5 CAPEX'!AW65,0,-MIN(MAX($F62-1-('2.1 Kraftwerk allgemein'!$F$16-'1.1 Allgemein'!$I$22+1),0),COLUMN(AI62)-1-('2.1 Kraftwerk allgemein'!$F$16-'1.1 Allgemein'!$I$22+1)),1,MIN(MAX($F62-('2.1 Kraftwerk allgemein'!$F$16-'1.1 Allgemein'!$I$22+1),1),COLUMN(AI62)-('2.1 Kraftwerk allgemein'!$F$16-'1.1 Allgemein'!$I$22+1)))))/$F62,
SUM(OFFSET('2.5 CAPEX'!AW65,0,-MIN($F62-1,COLUMN(AI62)-1),1,MIN($F62,COLUMN(AI62))))/$F62)))))))</f>
        <v/>
      </c>
      <c r="AS62" s="199" t="str">
        <f ca="1">IF('2.1 Kraftwerk allgemein'!$F$15&lt;'1.1 Allgemein'!$I$22,
IF(OR(ISNUMBER($D62)=FALSE,$F62=""),"",
IF(AND('2.5 CAPEX'!$L65&lt;&gt;"x",'2.5 CAPEX'!$M65&lt;&gt;"x"),0,
IF($F62=0,0,
IF(AS$4&lt;'2.1 Kraftwerk allgemein'!$F$16,0,
IF(AS$4='2.1 Kraftwerk allgemein'!$F$16,'2.5 CAPEX'!$J65/$F62,
IF(AS$4&lt;'2.1 Kraftwerk allgemein'!$F$16+$F62,
('2.5 CAPEX'!$J65+SUM(OFFSET('2.5 CAPEX'!AX65,0,-MIN(MAX($F62-1-('2.1 Kraftwerk allgemein'!$F$16-'2.1 Kraftwerk allgemein'!$F$15+1),0),COLUMN(AJ62)-1-('2.1 Kraftwerk allgemein'!$F$16-'2.1 Kraftwerk allgemein'!$F$15+1)),1,MIN(MAX($F62-('2.1 Kraftwerk allgemein'!$F$16-'2.1 Kraftwerk allgemein'!$F$15+1),1),COLUMN(AJ62)-('2.1 Kraftwerk allgemein'!$F$16-'2.1 Kraftwerk allgemein'!$F$15+1)))))/$F62,
SUM(OFFSET('2.5 CAPEX'!AX65,0,-MIN($F62-1,COLUMN(AJ62)-1),1,MIN($F62,COLUMN(AJ62))))/$F62)))))),
IF(OR(ISNUMBER($D62)=FALSE,$F62=""),"",
IF(AND('2.5 CAPEX'!$L65&lt;&gt;"x",'2.5 CAPEX'!$M65&lt;&gt;"x"),0,
IF($F62=0,0,
IF(AS$4&lt;'2.1 Kraftwerk allgemein'!$F$16,0,
IF(AS$4='2.1 Kraftwerk allgemein'!$F$16,'2.5 CAPEX'!$J65/$F62,
IF(AS$4&lt;'2.1 Kraftwerk allgemein'!$F$16+$F62,
('2.5 CAPEX'!$J65+SUM(OFFSET('2.5 CAPEX'!AX65,0,-MIN(MAX($F62-1-('2.1 Kraftwerk allgemein'!$F$16-'1.1 Allgemein'!$I$22+1),0),COLUMN(AJ62)-1-('2.1 Kraftwerk allgemein'!$F$16-'1.1 Allgemein'!$I$22+1)),1,MIN(MAX($F62-('2.1 Kraftwerk allgemein'!$F$16-'1.1 Allgemein'!$I$22+1),1),COLUMN(AJ62)-('2.1 Kraftwerk allgemein'!$F$16-'1.1 Allgemein'!$I$22+1)))))/$F62,
SUM(OFFSET('2.5 CAPEX'!AX65,0,-MIN($F62-1,COLUMN(AJ62)-1),1,MIN($F62,COLUMN(AJ62))))/$F62)))))))</f>
        <v/>
      </c>
      <c r="AT62" s="199" t="str">
        <f ca="1">IF('2.1 Kraftwerk allgemein'!$F$15&lt;'1.1 Allgemein'!$I$22,
IF(OR(ISNUMBER($D62)=FALSE,$F62=""),"",
IF(AND('2.5 CAPEX'!$L65&lt;&gt;"x",'2.5 CAPEX'!$M65&lt;&gt;"x"),0,
IF($F62=0,0,
IF(AT$4&lt;'2.1 Kraftwerk allgemein'!$F$16,0,
IF(AT$4='2.1 Kraftwerk allgemein'!$F$16,'2.5 CAPEX'!$J65/$F62,
IF(AT$4&lt;'2.1 Kraftwerk allgemein'!$F$16+$F62,
('2.5 CAPEX'!$J65+SUM(OFFSET('2.5 CAPEX'!AY65,0,-MIN(MAX($F62-1-('2.1 Kraftwerk allgemein'!$F$16-'2.1 Kraftwerk allgemein'!$F$15+1),0),COLUMN(AK62)-1-('2.1 Kraftwerk allgemein'!$F$16-'2.1 Kraftwerk allgemein'!$F$15+1)),1,MIN(MAX($F62-('2.1 Kraftwerk allgemein'!$F$16-'2.1 Kraftwerk allgemein'!$F$15+1),1),COLUMN(AK62)-('2.1 Kraftwerk allgemein'!$F$16-'2.1 Kraftwerk allgemein'!$F$15+1)))))/$F62,
SUM(OFFSET('2.5 CAPEX'!AY65,0,-MIN($F62-1,COLUMN(AK62)-1),1,MIN($F62,COLUMN(AK62))))/$F62)))))),
IF(OR(ISNUMBER($D62)=FALSE,$F62=""),"",
IF(AND('2.5 CAPEX'!$L65&lt;&gt;"x",'2.5 CAPEX'!$M65&lt;&gt;"x"),0,
IF($F62=0,0,
IF(AT$4&lt;'2.1 Kraftwerk allgemein'!$F$16,0,
IF(AT$4='2.1 Kraftwerk allgemein'!$F$16,'2.5 CAPEX'!$J65/$F62,
IF(AT$4&lt;'2.1 Kraftwerk allgemein'!$F$16+$F62,
('2.5 CAPEX'!$J65+SUM(OFFSET('2.5 CAPEX'!AY65,0,-MIN(MAX($F62-1-('2.1 Kraftwerk allgemein'!$F$16-'1.1 Allgemein'!$I$22+1),0),COLUMN(AK62)-1-('2.1 Kraftwerk allgemein'!$F$16-'1.1 Allgemein'!$I$22+1)),1,MIN(MAX($F62-('2.1 Kraftwerk allgemein'!$F$16-'1.1 Allgemein'!$I$22+1),1),COLUMN(AK62)-('2.1 Kraftwerk allgemein'!$F$16-'1.1 Allgemein'!$I$22+1)))))/$F62,
SUM(OFFSET('2.5 CAPEX'!AY65,0,-MIN($F62-1,COLUMN(AK62)-1),1,MIN($F62,COLUMN(AK62))))/$F62)))))))</f>
        <v/>
      </c>
      <c r="AU62" s="199" t="str">
        <f ca="1">IF('2.1 Kraftwerk allgemein'!$F$15&lt;'1.1 Allgemein'!$I$22,
IF(OR(ISNUMBER($D62)=FALSE,$F62=""),"",
IF(AND('2.5 CAPEX'!$L65&lt;&gt;"x",'2.5 CAPEX'!$M65&lt;&gt;"x"),0,
IF($F62=0,0,
IF(AU$4&lt;'2.1 Kraftwerk allgemein'!$F$16,0,
IF(AU$4='2.1 Kraftwerk allgemein'!$F$16,'2.5 CAPEX'!$J65/$F62,
IF(AU$4&lt;'2.1 Kraftwerk allgemein'!$F$16+$F62,
('2.5 CAPEX'!$J65+SUM(OFFSET('2.5 CAPEX'!AZ65,0,-MIN(MAX($F62-1-('2.1 Kraftwerk allgemein'!$F$16-'2.1 Kraftwerk allgemein'!$F$15+1),0),COLUMN(AL62)-1-('2.1 Kraftwerk allgemein'!$F$16-'2.1 Kraftwerk allgemein'!$F$15+1)),1,MIN(MAX($F62-('2.1 Kraftwerk allgemein'!$F$16-'2.1 Kraftwerk allgemein'!$F$15+1),1),COLUMN(AL62)-('2.1 Kraftwerk allgemein'!$F$16-'2.1 Kraftwerk allgemein'!$F$15+1)))))/$F62,
SUM(OFFSET('2.5 CAPEX'!AZ65,0,-MIN($F62-1,COLUMN(AL62)-1),1,MIN($F62,COLUMN(AL62))))/$F62)))))),
IF(OR(ISNUMBER($D62)=FALSE,$F62=""),"",
IF(AND('2.5 CAPEX'!$L65&lt;&gt;"x",'2.5 CAPEX'!$M65&lt;&gt;"x"),0,
IF($F62=0,0,
IF(AU$4&lt;'2.1 Kraftwerk allgemein'!$F$16,0,
IF(AU$4='2.1 Kraftwerk allgemein'!$F$16,'2.5 CAPEX'!$J65/$F62,
IF(AU$4&lt;'2.1 Kraftwerk allgemein'!$F$16+$F62,
('2.5 CAPEX'!$J65+SUM(OFFSET('2.5 CAPEX'!AZ65,0,-MIN(MAX($F62-1-('2.1 Kraftwerk allgemein'!$F$16-'1.1 Allgemein'!$I$22+1),0),COLUMN(AL62)-1-('2.1 Kraftwerk allgemein'!$F$16-'1.1 Allgemein'!$I$22+1)),1,MIN(MAX($F62-('2.1 Kraftwerk allgemein'!$F$16-'1.1 Allgemein'!$I$22+1),1),COLUMN(AL62)-('2.1 Kraftwerk allgemein'!$F$16-'1.1 Allgemein'!$I$22+1)))))/$F62,
SUM(OFFSET('2.5 CAPEX'!AZ65,0,-MIN($F62-1,COLUMN(AL62)-1),1,MIN($F62,COLUMN(AL62))))/$F62)))))))</f>
        <v/>
      </c>
      <c r="AV62" s="199" t="str">
        <f ca="1">IF('2.1 Kraftwerk allgemein'!$F$15&lt;'1.1 Allgemein'!$I$22,
IF(OR(ISNUMBER($D62)=FALSE,$F62=""),"",
IF(AND('2.5 CAPEX'!$L65&lt;&gt;"x",'2.5 CAPEX'!$M65&lt;&gt;"x"),0,
IF($F62=0,0,
IF(AV$4&lt;'2.1 Kraftwerk allgemein'!$F$16,0,
IF(AV$4='2.1 Kraftwerk allgemein'!$F$16,'2.5 CAPEX'!$J65/$F62,
IF(AV$4&lt;'2.1 Kraftwerk allgemein'!$F$16+$F62,
('2.5 CAPEX'!$J65+SUM(OFFSET('2.5 CAPEX'!BA65,0,-MIN(MAX($F62-1-('2.1 Kraftwerk allgemein'!$F$16-'2.1 Kraftwerk allgemein'!$F$15+1),0),COLUMN(AM62)-1-('2.1 Kraftwerk allgemein'!$F$16-'2.1 Kraftwerk allgemein'!$F$15+1)),1,MIN(MAX($F62-('2.1 Kraftwerk allgemein'!$F$16-'2.1 Kraftwerk allgemein'!$F$15+1),1),COLUMN(AM62)-('2.1 Kraftwerk allgemein'!$F$16-'2.1 Kraftwerk allgemein'!$F$15+1)))))/$F62,
SUM(OFFSET('2.5 CAPEX'!BA65,0,-MIN($F62-1,COLUMN(AM62)-1),1,MIN($F62,COLUMN(AM62))))/$F62)))))),
IF(OR(ISNUMBER($D62)=FALSE,$F62=""),"",
IF(AND('2.5 CAPEX'!$L65&lt;&gt;"x",'2.5 CAPEX'!$M65&lt;&gt;"x"),0,
IF($F62=0,0,
IF(AV$4&lt;'2.1 Kraftwerk allgemein'!$F$16,0,
IF(AV$4='2.1 Kraftwerk allgemein'!$F$16,'2.5 CAPEX'!$J65/$F62,
IF(AV$4&lt;'2.1 Kraftwerk allgemein'!$F$16+$F62,
('2.5 CAPEX'!$J65+SUM(OFFSET('2.5 CAPEX'!BA65,0,-MIN(MAX($F62-1-('2.1 Kraftwerk allgemein'!$F$16-'1.1 Allgemein'!$I$22+1),0),COLUMN(AM62)-1-('2.1 Kraftwerk allgemein'!$F$16-'1.1 Allgemein'!$I$22+1)),1,MIN(MAX($F62-('2.1 Kraftwerk allgemein'!$F$16-'1.1 Allgemein'!$I$22+1),1),COLUMN(AM62)-('2.1 Kraftwerk allgemein'!$F$16-'1.1 Allgemein'!$I$22+1)))))/$F62,
SUM(OFFSET('2.5 CAPEX'!BA65,0,-MIN($F62-1,COLUMN(AM62)-1),1,MIN($F62,COLUMN(AM62))))/$F62)))))))</f>
        <v/>
      </c>
      <c r="AW62" s="199" t="str">
        <f ca="1">IF('2.1 Kraftwerk allgemein'!$F$15&lt;'1.1 Allgemein'!$I$22,
IF(OR(ISNUMBER($D62)=FALSE,$F62=""),"",
IF(AND('2.5 CAPEX'!$L65&lt;&gt;"x",'2.5 CAPEX'!$M65&lt;&gt;"x"),0,
IF($F62=0,0,
IF(AW$4&lt;'2.1 Kraftwerk allgemein'!$F$16,0,
IF(AW$4='2.1 Kraftwerk allgemein'!$F$16,'2.5 CAPEX'!$J65/$F62,
IF(AW$4&lt;'2.1 Kraftwerk allgemein'!$F$16+$F62,
('2.5 CAPEX'!$J65+SUM(OFFSET('2.5 CAPEX'!BB65,0,-MIN(MAX($F62-1-('2.1 Kraftwerk allgemein'!$F$16-'2.1 Kraftwerk allgemein'!$F$15+1),0),COLUMN(AN62)-1-('2.1 Kraftwerk allgemein'!$F$16-'2.1 Kraftwerk allgemein'!$F$15+1)),1,MIN(MAX($F62-('2.1 Kraftwerk allgemein'!$F$16-'2.1 Kraftwerk allgemein'!$F$15+1),1),COLUMN(AN62)-('2.1 Kraftwerk allgemein'!$F$16-'2.1 Kraftwerk allgemein'!$F$15+1)))))/$F62,
SUM(OFFSET('2.5 CAPEX'!BB65,0,-MIN($F62-1,COLUMN(AN62)-1),1,MIN($F62,COLUMN(AN62))))/$F62)))))),
IF(OR(ISNUMBER($D62)=FALSE,$F62=""),"",
IF(AND('2.5 CAPEX'!$L65&lt;&gt;"x",'2.5 CAPEX'!$M65&lt;&gt;"x"),0,
IF($F62=0,0,
IF(AW$4&lt;'2.1 Kraftwerk allgemein'!$F$16,0,
IF(AW$4='2.1 Kraftwerk allgemein'!$F$16,'2.5 CAPEX'!$J65/$F62,
IF(AW$4&lt;'2.1 Kraftwerk allgemein'!$F$16+$F62,
('2.5 CAPEX'!$J65+SUM(OFFSET('2.5 CAPEX'!BB65,0,-MIN(MAX($F62-1-('2.1 Kraftwerk allgemein'!$F$16-'1.1 Allgemein'!$I$22+1),0),COLUMN(AN62)-1-('2.1 Kraftwerk allgemein'!$F$16-'1.1 Allgemein'!$I$22+1)),1,MIN(MAX($F62-('2.1 Kraftwerk allgemein'!$F$16-'1.1 Allgemein'!$I$22+1),1),COLUMN(AN62)-('2.1 Kraftwerk allgemein'!$F$16-'1.1 Allgemein'!$I$22+1)))))/$F62,
SUM(OFFSET('2.5 CAPEX'!BB65,0,-MIN($F62-1,COLUMN(AN62)-1),1,MIN($F62,COLUMN(AN62))))/$F62)))))))</f>
        <v/>
      </c>
      <c r="AX62" s="199" t="str">
        <f ca="1">IF('2.1 Kraftwerk allgemein'!$F$15&lt;'1.1 Allgemein'!$I$22,
IF(OR(ISNUMBER($D62)=FALSE,$F62=""),"",
IF(AND('2.5 CAPEX'!$L65&lt;&gt;"x",'2.5 CAPEX'!$M65&lt;&gt;"x"),0,
IF($F62=0,0,
IF(AX$4&lt;'2.1 Kraftwerk allgemein'!$F$16,0,
IF(AX$4='2.1 Kraftwerk allgemein'!$F$16,'2.5 CAPEX'!$J65/$F62,
IF(AX$4&lt;'2.1 Kraftwerk allgemein'!$F$16+$F62,
('2.5 CAPEX'!$J65+SUM(OFFSET('2.5 CAPEX'!BC65,0,-MIN(MAX($F62-1-('2.1 Kraftwerk allgemein'!$F$16-'2.1 Kraftwerk allgemein'!$F$15+1),0),COLUMN(AO62)-1-('2.1 Kraftwerk allgemein'!$F$16-'2.1 Kraftwerk allgemein'!$F$15+1)),1,MIN(MAX($F62-('2.1 Kraftwerk allgemein'!$F$16-'2.1 Kraftwerk allgemein'!$F$15+1),1),COLUMN(AO62)-('2.1 Kraftwerk allgemein'!$F$16-'2.1 Kraftwerk allgemein'!$F$15+1)))))/$F62,
SUM(OFFSET('2.5 CAPEX'!BC65,0,-MIN($F62-1,COLUMN(AO62)-1),1,MIN($F62,COLUMN(AO62))))/$F62)))))),
IF(OR(ISNUMBER($D62)=FALSE,$F62=""),"",
IF(AND('2.5 CAPEX'!$L65&lt;&gt;"x",'2.5 CAPEX'!$M65&lt;&gt;"x"),0,
IF($F62=0,0,
IF(AX$4&lt;'2.1 Kraftwerk allgemein'!$F$16,0,
IF(AX$4='2.1 Kraftwerk allgemein'!$F$16,'2.5 CAPEX'!$J65/$F62,
IF(AX$4&lt;'2.1 Kraftwerk allgemein'!$F$16+$F62,
('2.5 CAPEX'!$J65+SUM(OFFSET('2.5 CAPEX'!BC65,0,-MIN(MAX($F62-1-('2.1 Kraftwerk allgemein'!$F$16-'1.1 Allgemein'!$I$22+1),0),COLUMN(AO62)-1-('2.1 Kraftwerk allgemein'!$F$16-'1.1 Allgemein'!$I$22+1)),1,MIN(MAX($F62-('2.1 Kraftwerk allgemein'!$F$16-'1.1 Allgemein'!$I$22+1),1),COLUMN(AO62)-('2.1 Kraftwerk allgemein'!$F$16-'1.1 Allgemein'!$I$22+1)))))/$F62,
SUM(OFFSET('2.5 CAPEX'!BC65,0,-MIN($F62-1,COLUMN(AO62)-1),1,MIN($F62,COLUMN(AO62))))/$F62)))))))</f>
        <v/>
      </c>
      <c r="AY62" s="199" t="str">
        <f ca="1">IF('2.1 Kraftwerk allgemein'!$F$15&lt;'1.1 Allgemein'!$I$22,
IF(OR(ISNUMBER($D62)=FALSE,$F62=""),"",
IF(AND('2.5 CAPEX'!$L65&lt;&gt;"x",'2.5 CAPEX'!$M65&lt;&gt;"x"),0,
IF($F62=0,0,
IF(AY$4&lt;'2.1 Kraftwerk allgemein'!$F$16,0,
IF(AY$4='2.1 Kraftwerk allgemein'!$F$16,'2.5 CAPEX'!$J65/$F62,
IF(AY$4&lt;'2.1 Kraftwerk allgemein'!$F$16+$F62,
('2.5 CAPEX'!$J65+SUM(OFFSET('2.5 CAPEX'!BD65,0,-MIN(MAX($F62-1-('2.1 Kraftwerk allgemein'!$F$16-'2.1 Kraftwerk allgemein'!$F$15+1),0),COLUMN(AP62)-1-('2.1 Kraftwerk allgemein'!$F$16-'2.1 Kraftwerk allgemein'!$F$15+1)),1,MIN(MAX($F62-('2.1 Kraftwerk allgemein'!$F$16-'2.1 Kraftwerk allgemein'!$F$15+1),1),COLUMN(AP62)-('2.1 Kraftwerk allgemein'!$F$16-'2.1 Kraftwerk allgemein'!$F$15+1)))))/$F62,
SUM(OFFSET('2.5 CAPEX'!BD65,0,-MIN($F62-1,COLUMN(AP62)-1),1,MIN($F62,COLUMN(AP62))))/$F62)))))),
IF(OR(ISNUMBER($D62)=FALSE,$F62=""),"",
IF(AND('2.5 CAPEX'!$L65&lt;&gt;"x",'2.5 CAPEX'!$M65&lt;&gt;"x"),0,
IF($F62=0,0,
IF(AY$4&lt;'2.1 Kraftwerk allgemein'!$F$16,0,
IF(AY$4='2.1 Kraftwerk allgemein'!$F$16,'2.5 CAPEX'!$J65/$F62,
IF(AY$4&lt;'2.1 Kraftwerk allgemein'!$F$16+$F62,
('2.5 CAPEX'!$J65+SUM(OFFSET('2.5 CAPEX'!BD65,0,-MIN(MAX($F62-1-('2.1 Kraftwerk allgemein'!$F$16-'1.1 Allgemein'!$I$22+1),0),COLUMN(AP62)-1-('2.1 Kraftwerk allgemein'!$F$16-'1.1 Allgemein'!$I$22+1)),1,MIN(MAX($F62-('2.1 Kraftwerk allgemein'!$F$16-'1.1 Allgemein'!$I$22+1),1),COLUMN(AP62)-('2.1 Kraftwerk allgemein'!$F$16-'1.1 Allgemein'!$I$22+1)))))/$F62,
SUM(OFFSET('2.5 CAPEX'!BD65,0,-MIN($F62-1,COLUMN(AP62)-1),1,MIN($F62,COLUMN(AP62))))/$F62)))))))</f>
        <v/>
      </c>
      <c r="AZ62" s="199" t="str">
        <f ca="1">IF('2.1 Kraftwerk allgemein'!$F$15&lt;'1.1 Allgemein'!$I$22,
IF(OR(ISNUMBER($D62)=FALSE,$F62=""),"",
IF(AND('2.5 CAPEX'!$L65&lt;&gt;"x",'2.5 CAPEX'!$M65&lt;&gt;"x"),0,
IF($F62=0,0,
IF(AZ$4&lt;'2.1 Kraftwerk allgemein'!$F$16,0,
IF(AZ$4='2.1 Kraftwerk allgemein'!$F$16,'2.5 CAPEX'!$J65/$F62,
IF(AZ$4&lt;'2.1 Kraftwerk allgemein'!$F$16+$F62,
('2.5 CAPEX'!$J65+SUM(OFFSET('2.5 CAPEX'!BE65,0,-MIN(MAX($F62-1-('2.1 Kraftwerk allgemein'!$F$16-'2.1 Kraftwerk allgemein'!$F$15+1),0),COLUMN(AQ62)-1-('2.1 Kraftwerk allgemein'!$F$16-'2.1 Kraftwerk allgemein'!$F$15+1)),1,MIN(MAX($F62-('2.1 Kraftwerk allgemein'!$F$16-'2.1 Kraftwerk allgemein'!$F$15+1),1),COLUMN(AQ62)-('2.1 Kraftwerk allgemein'!$F$16-'2.1 Kraftwerk allgemein'!$F$15+1)))))/$F62,
SUM(OFFSET('2.5 CAPEX'!BE65,0,-MIN($F62-1,COLUMN(AQ62)-1),1,MIN($F62,COLUMN(AQ62))))/$F62)))))),
IF(OR(ISNUMBER($D62)=FALSE,$F62=""),"",
IF(AND('2.5 CAPEX'!$L65&lt;&gt;"x",'2.5 CAPEX'!$M65&lt;&gt;"x"),0,
IF($F62=0,0,
IF(AZ$4&lt;'2.1 Kraftwerk allgemein'!$F$16,0,
IF(AZ$4='2.1 Kraftwerk allgemein'!$F$16,'2.5 CAPEX'!$J65/$F62,
IF(AZ$4&lt;'2.1 Kraftwerk allgemein'!$F$16+$F62,
('2.5 CAPEX'!$J65+SUM(OFFSET('2.5 CAPEX'!BE65,0,-MIN(MAX($F62-1-('2.1 Kraftwerk allgemein'!$F$16-'1.1 Allgemein'!$I$22+1),0),COLUMN(AQ62)-1-('2.1 Kraftwerk allgemein'!$F$16-'1.1 Allgemein'!$I$22+1)),1,MIN(MAX($F62-('2.1 Kraftwerk allgemein'!$F$16-'1.1 Allgemein'!$I$22+1),1),COLUMN(AQ62)-('2.1 Kraftwerk allgemein'!$F$16-'1.1 Allgemein'!$I$22+1)))))/$F62,
SUM(OFFSET('2.5 CAPEX'!BE65,0,-MIN($F62-1,COLUMN(AQ62)-1),1,MIN($F62,COLUMN(AQ62))))/$F62)))))))</f>
        <v/>
      </c>
      <c r="BA62" s="199" t="str">
        <f ca="1">IF('2.1 Kraftwerk allgemein'!$F$15&lt;'1.1 Allgemein'!$I$22,
IF(OR(ISNUMBER($D62)=FALSE,$F62=""),"",
IF(AND('2.5 CAPEX'!$L65&lt;&gt;"x",'2.5 CAPEX'!$M65&lt;&gt;"x"),0,
IF($F62=0,0,
IF(BA$4&lt;'2.1 Kraftwerk allgemein'!$F$16,0,
IF(BA$4='2.1 Kraftwerk allgemein'!$F$16,'2.5 CAPEX'!$J65/$F62,
IF(BA$4&lt;'2.1 Kraftwerk allgemein'!$F$16+$F62,
('2.5 CAPEX'!$J65+SUM(OFFSET('2.5 CAPEX'!BF65,0,-MIN(MAX($F62-1-('2.1 Kraftwerk allgemein'!$F$16-'2.1 Kraftwerk allgemein'!$F$15+1),0),COLUMN(AR62)-1-('2.1 Kraftwerk allgemein'!$F$16-'2.1 Kraftwerk allgemein'!$F$15+1)),1,MIN(MAX($F62-('2.1 Kraftwerk allgemein'!$F$16-'2.1 Kraftwerk allgemein'!$F$15+1),1),COLUMN(AR62)-('2.1 Kraftwerk allgemein'!$F$16-'2.1 Kraftwerk allgemein'!$F$15+1)))))/$F62,
SUM(OFFSET('2.5 CAPEX'!BF65,0,-MIN($F62-1,COLUMN(AR62)-1),1,MIN($F62,COLUMN(AR62))))/$F62)))))),
IF(OR(ISNUMBER($D62)=FALSE,$F62=""),"",
IF(AND('2.5 CAPEX'!$L65&lt;&gt;"x",'2.5 CAPEX'!$M65&lt;&gt;"x"),0,
IF($F62=0,0,
IF(BA$4&lt;'2.1 Kraftwerk allgemein'!$F$16,0,
IF(BA$4='2.1 Kraftwerk allgemein'!$F$16,'2.5 CAPEX'!$J65/$F62,
IF(BA$4&lt;'2.1 Kraftwerk allgemein'!$F$16+$F62,
('2.5 CAPEX'!$J65+SUM(OFFSET('2.5 CAPEX'!BF65,0,-MIN(MAX($F62-1-('2.1 Kraftwerk allgemein'!$F$16-'1.1 Allgemein'!$I$22+1),0),COLUMN(AR62)-1-('2.1 Kraftwerk allgemein'!$F$16-'1.1 Allgemein'!$I$22+1)),1,MIN(MAX($F62-('2.1 Kraftwerk allgemein'!$F$16-'1.1 Allgemein'!$I$22+1),1),COLUMN(AR62)-('2.1 Kraftwerk allgemein'!$F$16-'1.1 Allgemein'!$I$22+1)))))/$F62,
SUM(OFFSET('2.5 CAPEX'!BF65,0,-MIN($F62-1,COLUMN(AR62)-1),1,MIN($F62,COLUMN(AR62))))/$F62)))))))</f>
        <v/>
      </c>
      <c r="BB62" s="199" t="str">
        <f ca="1">IF('2.1 Kraftwerk allgemein'!$F$15&lt;'1.1 Allgemein'!$I$22,
IF(OR(ISNUMBER($D62)=FALSE,$F62=""),"",
IF(AND('2.5 CAPEX'!$L65&lt;&gt;"x",'2.5 CAPEX'!$M65&lt;&gt;"x"),0,
IF($F62=0,0,
IF(BB$4&lt;'2.1 Kraftwerk allgemein'!$F$16,0,
IF(BB$4='2.1 Kraftwerk allgemein'!$F$16,'2.5 CAPEX'!$J65/$F62,
IF(BB$4&lt;'2.1 Kraftwerk allgemein'!$F$16+$F62,
('2.5 CAPEX'!$J65+SUM(OFFSET('2.5 CAPEX'!BG65,0,-MIN(MAX($F62-1-('2.1 Kraftwerk allgemein'!$F$16-'2.1 Kraftwerk allgemein'!$F$15+1),0),COLUMN(AS62)-1-('2.1 Kraftwerk allgemein'!$F$16-'2.1 Kraftwerk allgemein'!$F$15+1)),1,MIN(MAX($F62-('2.1 Kraftwerk allgemein'!$F$16-'2.1 Kraftwerk allgemein'!$F$15+1),1),COLUMN(AS62)-('2.1 Kraftwerk allgemein'!$F$16-'2.1 Kraftwerk allgemein'!$F$15+1)))))/$F62,
SUM(OFFSET('2.5 CAPEX'!BG65,0,-MIN($F62-1,COLUMN(AS62)-1),1,MIN($F62,COLUMN(AS62))))/$F62)))))),
IF(OR(ISNUMBER($D62)=FALSE,$F62=""),"",
IF(AND('2.5 CAPEX'!$L65&lt;&gt;"x",'2.5 CAPEX'!$M65&lt;&gt;"x"),0,
IF($F62=0,0,
IF(BB$4&lt;'2.1 Kraftwerk allgemein'!$F$16,0,
IF(BB$4='2.1 Kraftwerk allgemein'!$F$16,'2.5 CAPEX'!$J65/$F62,
IF(BB$4&lt;'2.1 Kraftwerk allgemein'!$F$16+$F62,
('2.5 CAPEX'!$J65+SUM(OFFSET('2.5 CAPEX'!BG65,0,-MIN(MAX($F62-1-('2.1 Kraftwerk allgemein'!$F$16-'1.1 Allgemein'!$I$22+1),0),COLUMN(AS62)-1-('2.1 Kraftwerk allgemein'!$F$16-'1.1 Allgemein'!$I$22+1)),1,MIN(MAX($F62-('2.1 Kraftwerk allgemein'!$F$16-'1.1 Allgemein'!$I$22+1),1),COLUMN(AS62)-('2.1 Kraftwerk allgemein'!$F$16-'1.1 Allgemein'!$I$22+1)))))/$F62,
SUM(OFFSET('2.5 CAPEX'!BG65,0,-MIN($F62-1,COLUMN(AS62)-1),1,MIN($F62,COLUMN(AS62))))/$F62)))))))</f>
        <v/>
      </c>
      <c r="BC62" s="199" t="str">
        <f ca="1">IF('2.1 Kraftwerk allgemein'!$F$15&lt;'1.1 Allgemein'!$I$22,
IF(OR(ISNUMBER($D62)=FALSE,$F62=""),"",
IF(AND('2.5 CAPEX'!$L65&lt;&gt;"x",'2.5 CAPEX'!$M65&lt;&gt;"x"),0,
IF($F62=0,0,
IF(BC$4&lt;'2.1 Kraftwerk allgemein'!$F$16,0,
IF(BC$4='2.1 Kraftwerk allgemein'!$F$16,'2.5 CAPEX'!$J65/$F62,
IF(BC$4&lt;'2.1 Kraftwerk allgemein'!$F$16+$F62,
('2.5 CAPEX'!$J65+SUM(OFFSET('2.5 CAPEX'!BH65,0,-MIN(MAX($F62-1-('2.1 Kraftwerk allgemein'!$F$16-'2.1 Kraftwerk allgemein'!$F$15+1),0),COLUMN(AT62)-1-('2.1 Kraftwerk allgemein'!$F$16-'2.1 Kraftwerk allgemein'!$F$15+1)),1,MIN(MAX($F62-('2.1 Kraftwerk allgemein'!$F$16-'2.1 Kraftwerk allgemein'!$F$15+1),1),COLUMN(AT62)-('2.1 Kraftwerk allgemein'!$F$16-'2.1 Kraftwerk allgemein'!$F$15+1)))))/$F62,
SUM(OFFSET('2.5 CAPEX'!BH65,0,-MIN($F62-1,COLUMN(AT62)-1),1,MIN($F62,COLUMN(AT62))))/$F62)))))),
IF(OR(ISNUMBER($D62)=FALSE,$F62=""),"",
IF(AND('2.5 CAPEX'!$L65&lt;&gt;"x",'2.5 CAPEX'!$M65&lt;&gt;"x"),0,
IF($F62=0,0,
IF(BC$4&lt;'2.1 Kraftwerk allgemein'!$F$16,0,
IF(BC$4='2.1 Kraftwerk allgemein'!$F$16,'2.5 CAPEX'!$J65/$F62,
IF(BC$4&lt;'2.1 Kraftwerk allgemein'!$F$16+$F62,
('2.5 CAPEX'!$J65+SUM(OFFSET('2.5 CAPEX'!BH65,0,-MIN(MAX($F62-1-('2.1 Kraftwerk allgemein'!$F$16-'1.1 Allgemein'!$I$22+1),0),COLUMN(AT62)-1-('2.1 Kraftwerk allgemein'!$F$16-'1.1 Allgemein'!$I$22+1)),1,MIN(MAX($F62-('2.1 Kraftwerk allgemein'!$F$16-'1.1 Allgemein'!$I$22+1),1),COLUMN(AT62)-('2.1 Kraftwerk allgemein'!$F$16-'1.1 Allgemein'!$I$22+1)))))/$F62,
SUM(OFFSET('2.5 CAPEX'!BH65,0,-MIN($F62-1,COLUMN(AT62)-1),1,MIN($F62,COLUMN(AT62))))/$F62)))))))</f>
        <v/>
      </c>
      <c r="BD62" s="199" t="str">
        <f ca="1">IF('2.1 Kraftwerk allgemein'!$F$15&lt;'1.1 Allgemein'!$I$22,
IF(OR(ISNUMBER($D62)=FALSE,$F62=""),"",
IF(AND('2.5 CAPEX'!$L65&lt;&gt;"x",'2.5 CAPEX'!$M65&lt;&gt;"x"),0,
IF($F62=0,0,
IF(BD$4&lt;'2.1 Kraftwerk allgemein'!$F$16,0,
IF(BD$4='2.1 Kraftwerk allgemein'!$F$16,'2.5 CAPEX'!$J65/$F62,
IF(BD$4&lt;'2.1 Kraftwerk allgemein'!$F$16+$F62,
('2.5 CAPEX'!$J65+SUM(OFFSET('2.5 CAPEX'!BI65,0,-MIN(MAX($F62-1-('2.1 Kraftwerk allgemein'!$F$16-'2.1 Kraftwerk allgemein'!$F$15+1),0),COLUMN(AU62)-1-('2.1 Kraftwerk allgemein'!$F$16-'2.1 Kraftwerk allgemein'!$F$15+1)),1,MIN(MAX($F62-('2.1 Kraftwerk allgemein'!$F$16-'2.1 Kraftwerk allgemein'!$F$15+1),1),COLUMN(AU62)-('2.1 Kraftwerk allgemein'!$F$16-'2.1 Kraftwerk allgemein'!$F$15+1)))))/$F62,
SUM(OFFSET('2.5 CAPEX'!BI65,0,-MIN($F62-1,COLUMN(AU62)-1),1,MIN($F62,COLUMN(AU62))))/$F62)))))),
IF(OR(ISNUMBER($D62)=FALSE,$F62=""),"",
IF(AND('2.5 CAPEX'!$L65&lt;&gt;"x",'2.5 CAPEX'!$M65&lt;&gt;"x"),0,
IF($F62=0,0,
IF(BD$4&lt;'2.1 Kraftwerk allgemein'!$F$16,0,
IF(BD$4='2.1 Kraftwerk allgemein'!$F$16,'2.5 CAPEX'!$J65/$F62,
IF(BD$4&lt;'2.1 Kraftwerk allgemein'!$F$16+$F62,
('2.5 CAPEX'!$J65+SUM(OFFSET('2.5 CAPEX'!BI65,0,-MIN(MAX($F62-1-('2.1 Kraftwerk allgemein'!$F$16-'1.1 Allgemein'!$I$22+1),0),COLUMN(AU62)-1-('2.1 Kraftwerk allgemein'!$F$16-'1.1 Allgemein'!$I$22+1)),1,MIN(MAX($F62-('2.1 Kraftwerk allgemein'!$F$16-'1.1 Allgemein'!$I$22+1),1),COLUMN(AU62)-('2.1 Kraftwerk allgemein'!$F$16-'1.1 Allgemein'!$I$22+1)))))/$F62,
SUM(OFFSET('2.5 CAPEX'!BI65,0,-MIN($F62-1,COLUMN(AU62)-1),1,MIN($F62,COLUMN(AU62))))/$F62)))))))</f>
        <v/>
      </c>
      <c r="BE62" s="199" t="str">
        <f ca="1">IF('2.1 Kraftwerk allgemein'!$F$15&lt;'1.1 Allgemein'!$I$22,
IF(OR(ISNUMBER($D62)=FALSE,$F62=""),"",
IF(AND('2.5 CAPEX'!$L65&lt;&gt;"x",'2.5 CAPEX'!$M65&lt;&gt;"x"),0,
IF($F62=0,0,
IF(BE$4&lt;'2.1 Kraftwerk allgemein'!$F$16,0,
IF(BE$4='2.1 Kraftwerk allgemein'!$F$16,'2.5 CAPEX'!$J65/$F62,
IF(BE$4&lt;'2.1 Kraftwerk allgemein'!$F$16+$F62,
('2.5 CAPEX'!$J65+SUM(OFFSET('2.5 CAPEX'!BJ65,0,-MIN(MAX($F62-1-('2.1 Kraftwerk allgemein'!$F$16-'2.1 Kraftwerk allgemein'!$F$15+1),0),COLUMN(AV62)-1-('2.1 Kraftwerk allgemein'!$F$16-'2.1 Kraftwerk allgemein'!$F$15+1)),1,MIN(MAX($F62-('2.1 Kraftwerk allgemein'!$F$16-'2.1 Kraftwerk allgemein'!$F$15+1),1),COLUMN(AV62)-('2.1 Kraftwerk allgemein'!$F$16-'2.1 Kraftwerk allgemein'!$F$15+1)))))/$F62,
SUM(OFFSET('2.5 CAPEX'!BJ65,0,-MIN($F62-1,COLUMN(AV62)-1),1,MIN($F62,COLUMN(AV62))))/$F62)))))),
IF(OR(ISNUMBER($D62)=FALSE,$F62=""),"",
IF(AND('2.5 CAPEX'!$L65&lt;&gt;"x",'2.5 CAPEX'!$M65&lt;&gt;"x"),0,
IF($F62=0,0,
IF(BE$4&lt;'2.1 Kraftwerk allgemein'!$F$16,0,
IF(BE$4='2.1 Kraftwerk allgemein'!$F$16,'2.5 CAPEX'!$J65/$F62,
IF(BE$4&lt;'2.1 Kraftwerk allgemein'!$F$16+$F62,
('2.5 CAPEX'!$J65+SUM(OFFSET('2.5 CAPEX'!BJ65,0,-MIN(MAX($F62-1-('2.1 Kraftwerk allgemein'!$F$16-'1.1 Allgemein'!$I$22+1),0),COLUMN(AV62)-1-('2.1 Kraftwerk allgemein'!$F$16-'1.1 Allgemein'!$I$22+1)),1,MIN(MAX($F62-('2.1 Kraftwerk allgemein'!$F$16-'1.1 Allgemein'!$I$22+1),1),COLUMN(AV62)-('2.1 Kraftwerk allgemein'!$F$16-'1.1 Allgemein'!$I$22+1)))))/$F62,
SUM(OFFSET('2.5 CAPEX'!BJ65,0,-MIN($F62-1,COLUMN(AV62)-1),1,MIN($F62,COLUMN(AV62))))/$F62)))))))</f>
        <v/>
      </c>
      <c r="BF62" s="199" t="str">
        <f ca="1">IF('2.1 Kraftwerk allgemein'!$F$15&lt;'1.1 Allgemein'!$I$22,
IF(OR(ISNUMBER($D62)=FALSE,$F62=""),"",
IF(AND('2.5 CAPEX'!$L65&lt;&gt;"x",'2.5 CAPEX'!$M65&lt;&gt;"x"),0,
IF($F62=0,0,
IF(BF$4&lt;'2.1 Kraftwerk allgemein'!$F$16,0,
IF(BF$4='2.1 Kraftwerk allgemein'!$F$16,'2.5 CAPEX'!$J65/$F62,
IF(BF$4&lt;'2.1 Kraftwerk allgemein'!$F$16+$F62,
('2.5 CAPEX'!$J65+SUM(OFFSET('2.5 CAPEX'!BK65,0,-MIN(MAX($F62-1-('2.1 Kraftwerk allgemein'!$F$16-'2.1 Kraftwerk allgemein'!$F$15+1),0),COLUMN(AW62)-1-('2.1 Kraftwerk allgemein'!$F$16-'2.1 Kraftwerk allgemein'!$F$15+1)),1,MIN(MAX($F62-('2.1 Kraftwerk allgemein'!$F$16-'2.1 Kraftwerk allgemein'!$F$15+1),1),COLUMN(AW62)-('2.1 Kraftwerk allgemein'!$F$16-'2.1 Kraftwerk allgemein'!$F$15+1)))))/$F62,
SUM(OFFSET('2.5 CAPEX'!BK65,0,-MIN($F62-1,COLUMN(AW62)-1),1,MIN($F62,COLUMN(AW62))))/$F62)))))),
IF(OR(ISNUMBER($D62)=FALSE,$F62=""),"",
IF(AND('2.5 CAPEX'!$L65&lt;&gt;"x",'2.5 CAPEX'!$M65&lt;&gt;"x"),0,
IF($F62=0,0,
IF(BF$4&lt;'2.1 Kraftwerk allgemein'!$F$16,0,
IF(BF$4='2.1 Kraftwerk allgemein'!$F$16,'2.5 CAPEX'!$J65/$F62,
IF(BF$4&lt;'2.1 Kraftwerk allgemein'!$F$16+$F62,
('2.5 CAPEX'!$J65+SUM(OFFSET('2.5 CAPEX'!BK65,0,-MIN(MAX($F62-1-('2.1 Kraftwerk allgemein'!$F$16-'1.1 Allgemein'!$I$22+1),0),COLUMN(AW62)-1-('2.1 Kraftwerk allgemein'!$F$16-'1.1 Allgemein'!$I$22+1)),1,MIN(MAX($F62-('2.1 Kraftwerk allgemein'!$F$16-'1.1 Allgemein'!$I$22+1),1),COLUMN(AW62)-('2.1 Kraftwerk allgemein'!$F$16-'1.1 Allgemein'!$I$22+1)))))/$F62,
SUM(OFFSET('2.5 CAPEX'!BK65,0,-MIN($F62-1,COLUMN(AW62)-1),1,MIN($F62,COLUMN(AW62))))/$F62)))))))</f>
        <v/>
      </c>
      <c r="BG62" s="199" t="str">
        <f ca="1">IF('2.1 Kraftwerk allgemein'!$F$15&lt;'1.1 Allgemein'!$I$22,
IF(OR(ISNUMBER($D62)=FALSE,$F62=""),"",
IF(AND('2.5 CAPEX'!$L65&lt;&gt;"x",'2.5 CAPEX'!$M65&lt;&gt;"x"),0,
IF($F62=0,0,
IF(BG$4&lt;'2.1 Kraftwerk allgemein'!$F$16,0,
IF(BG$4='2.1 Kraftwerk allgemein'!$F$16,'2.5 CAPEX'!$J65/$F62,
IF(BG$4&lt;'2.1 Kraftwerk allgemein'!$F$16+$F62,
('2.5 CAPEX'!$J65+SUM(OFFSET('2.5 CAPEX'!BL65,0,-MIN(MAX($F62-1-('2.1 Kraftwerk allgemein'!$F$16-'2.1 Kraftwerk allgemein'!$F$15+1),0),COLUMN(AX62)-1-('2.1 Kraftwerk allgemein'!$F$16-'2.1 Kraftwerk allgemein'!$F$15+1)),1,MIN(MAX($F62-('2.1 Kraftwerk allgemein'!$F$16-'2.1 Kraftwerk allgemein'!$F$15+1),1),COLUMN(AX62)-('2.1 Kraftwerk allgemein'!$F$16-'2.1 Kraftwerk allgemein'!$F$15+1)))))/$F62,
SUM(OFFSET('2.5 CAPEX'!BL65,0,-MIN($F62-1,COLUMN(AX62)-1),1,MIN($F62,COLUMN(AX62))))/$F62)))))),
IF(OR(ISNUMBER($D62)=FALSE,$F62=""),"",
IF(AND('2.5 CAPEX'!$L65&lt;&gt;"x",'2.5 CAPEX'!$M65&lt;&gt;"x"),0,
IF($F62=0,0,
IF(BG$4&lt;'2.1 Kraftwerk allgemein'!$F$16,0,
IF(BG$4='2.1 Kraftwerk allgemein'!$F$16,'2.5 CAPEX'!$J65/$F62,
IF(BG$4&lt;'2.1 Kraftwerk allgemein'!$F$16+$F62,
('2.5 CAPEX'!$J65+SUM(OFFSET('2.5 CAPEX'!BL65,0,-MIN(MAX($F62-1-('2.1 Kraftwerk allgemein'!$F$16-'1.1 Allgemein'!$I$22+1),0),COLUMN(AX62)-1-('2.1 Kraftwerk allgemein'!$F$16-'1.1 Allgemein'!$I$22+1)),1,MIN(MAX($F62-('2.1 Kraftwerk allgemein'!$F$16-'1.1 Allgemein'!$I$22+1),1),COLUMN(AX62)-('2.1 Kraftwerk allgemein'!$F$16-'1.1 Allgemein'!$I$22+1)))))/$F62,
SUM(OFFSET('2.5 CAPEX'!BL65,0,-MIN($F62-1,COLUMN(AX62)-1),1,MIN($F62,COLUMN(AX62))))/$F62)))))))</f>
        <v/>
      </c>
      <c r="BH62" s="199" t="str">
        <f ca="1">IF('2.1 Kraftwerk allgemein'!$F$15&lt;'1.1 Allgemein'!$I$22,
IF(OR(ISNUMBER($D62)=FALSE,$F62=""),"",
IF(AND('2.5 CAPEX'!$L65&lt;&gt;"x",'2.5 CAPEX'!$M65&lt;&gt;"x"),0,
IF($F62=0,0,
IF(BH$4&lt;'2.1 Kraftwerk allgemein'!$F$16,0,
IF(BH$4='2.1 Kraftwerk allgemein'!$F$16,'2.5 CAPEX'!$J65/$F62,
IF(BH$4&lt;'2.1 Kraftwerk allgemein'!$F$16+$F62,
('2.5 CAPEX'!$J65+SUM(OFFSET('2.5 CAPEX'!BM65,0,-MIN(MAX($F62-1-('2.1 Kraftwerk allgemein'!$F$16-'2.1 Kraftwerk allgemein'!$F$15+1),0),COLUMN(AY62)-1-('2.1 Kraftwerk allgemein'!$F$16-'2.1 Kraftwerk allgemein'!$F$15+1)),1,MIN(MAX($F62-('2.1 Kraftwerk allgemein'!$F$16-'2.1 Kraftwerk allgemein'!$F$15+1),1),COLUMN(AY62)-('2.1 Kraftwerk allgemein'!$F$16-'2.1 Kraftwerk allgemein'!$F$15+1)))))/$F62,
SUM(OFFSET('2.5 CAPEX'!BM65,0,-MIN($F62-1,COLUMN(AY62)-1),1,MIN($F62,COLUMN(AY62))))/$F62)))))),
IF(OR(ISNUMBER($D62)=FALSE,$F62=""),"",
IF(AND('2.5 CAPEX'!$L65&lt;&gt;"x",'2.5 CAPEX'!$M65&lt;&gt;"x"),0,
IF($F62=0,0,
IF(BH$4&lt;'2.1 Kraftwerk allgemein'!$F$16,0,
IF(BH$4='2.1 Kraftwerk allgemein'!$F$16,'2.5 CAPEX'!$J65/$F62,
IF(BH$4&lt;'2.1 Kraftwerk allgemein'!$F$16+$F62,
('2.5 CAPEX'!$J65+SUM(OFFSET('2.5 CAPEX'!BM65,0,-MIN(MAX($F62-1-('2.1 Kraftwerk allgemein'!$F$16-'1.1 Allgemein'!$I$22+1),0),COLUMN(AY62)-1-('2.1 Kraftwerk allgemein'!$F$16-'1.1 Allgemein'!$I$22+1)),1,MIN(MAX($F62-('2.1 Kraftwerk allgemein'!$F$16-'1.1 Allgemein'!$I$22+1),1),COLUMN(AY62)-('2.1 Kraftwerk allgemein'!$F$16-'1.1 Allgemein'!$I$22+1)))))/$F62,
SUM(OFFSET('2.5 CAPEX'!BM65,0,-MIN($F62-1,COLUMN(AY62)-1),1,MIN($F62,COLUMN(AY62))))/$F62)))))))</f>
        <v/>
      </c>
      <c r="BI62" s="199" t="str">
        <f ca="1">IF('2.1 Kraftwerk allgemein'!$F$15&lt;'1.1 Allgemein'!$I$22,
IF(OR(ISNUMBER($D62)=FALSE,$F62=""),"",
IF(AND('2.5 CAPEX'!$L65&lt;&gt;"x",'2.5 CAPEX'!$M65&lt;&gt;"x"),0,
IF($F62=0,0,
IF(BI$4&lt;'2.1 Kraftwerk allgemein'!$F$16,0,
IF(BI$4='2.1 Kraftwerk allgemein'!$F$16,'2.5 CAPEX'!$J65/$F62,
IF(BI$4&lt;'2.1 Kraftwerk allgemein'!$F$16+$F62,
('2.5 CAPEX'!$J65+SUM(OFFSET('2.5 CAPEX'!BN65,0,-MIN(MAX($F62-1-('2.1 Kraftwerk allgemein'!$F$16-'2.1 Kraftwerk allgemein'!$F$15+1),0),COLUMN(AZ62)-1-('2.1 Kraftwerk allgemein'!$F$16-'2.1 Kraftwerk allgemein'!$F$15+1)),1,MIN(MAX($F62-('2.1 Kraftwerk allgemein'!$F$16-'2.1 Kraftwerk allgemein'!$F$15+1),1),COLUMN(AZ62)-('2.1 Kraftwerk allgemein'!$F$16-'2.1 Kraftwerk allgemein'!$F$15+1)))))/$F62,
SUM(OFFSET('2.5 CAPEX'!BN65,0,-MIN($F62-1,COLUMN(AZ62)-1),1,MIN($F62,COLUMN(AZ62))))/$F62)))))),
IF(OR(ISNUMBER($D62)=FALSE,$F62=""),"",
IF(AND('2.5 CAPEX'!$L65&lt;&gt;"x",'2.5 CAPEX'!$M65&lt;&gt;"x"),0,
IF($F62=0,0,
IF(BI$4&lt;'2.1 Kraftwerk allgemein'!$F$16,0,
IF(BI$4='2.1 Kraftwerk allgemein'!$F$16,'2.5 CAPEX'!$J65/$F62,
IF(BI$4&lt;'2.1 Kraftwerk allgemein'!$F$16+$F62,
('2.5 CAPEX'!$J65+SUM(OFFSET('2.5 CAPEX'!BN65,0,-MIN(MAX($F62-1-('2.1 Kraftwerk allgemein'!$F$16-'1.1 Allgemein'!$I$22+1),0),COLUMN(AZ62)-1-('2.1 Kraftwerk allgemein'!$F$16-'1.1 Allgemein'!$I$22+1)),1,MIN(MAX($F62-('2.1 Kraftwerk allgemein'!$F$16-'1.1 Allgemein'!$I$22+1),1),COLUMN(AZ62)-('2.1 Kraftwerk allgemein'!$F$16-'1.1 Allgemein'!$I$22+1)))))/$F62,
SUM(OFFSET('2.5 CAPEX'!BN65,0,-MIN($F62-1,COLUMN(AZ62)-1),1,MIN($F62,COLUMN(AZ62))))/$F62)))))))</f>
        <v/>
      </c>
      <c r="BJ62" s="199" t="str">
        <f ca="1">IF('2.1 Kraftwerk allgemein'!$F$15&lt;'1.1 Allgemein'!$I$22,
IF(OR(ISNUMBER($D62)=FALSE,$F62=""),"",
IF(AND('2.5 CAPEX'!$L65&lt;&gt;"x",'2.5 CAPEX'!$M65&lt;&gt;"x"),0,
IF($F62=0,0,
IF(BJ$4&lt;'2.1 Kraftwerk allgemein'!$F$16,0,
IF(BJ$4='2.1 Kraftwerk allgemein'!$F$16,'2.5 CAPEX'!$J65/$F62,
IF(BJ$4&lt;'2.1 Kraftwerk allgemein'!$F$16+$F62,
('2.5 CAPEX'!$J65+SUM(OFFSET('2.5 CAPEX'!BO65,0,-MIN(MAX($F62-1-('2.1 Kraftwerk allgemein'!$F$16-'2.1 Kraftwerk allgemein'!$F$15+1),0),COLUMN(BA62)-1-('2.1 Kraftwerk allgemein'!$F$16-'2.1 Kraftwerk allgemein'!$F$15+1)),1,MIN(MAX($F62-('2.1 Kraftwerk allgemein'!$F$16-'2.1 Kraftwerk allgemein'!$F$15+1),1),COLUMN(BA62)-('2.1 Kraftwerk allgemein'!$F$16-'2.1 Kraftwerk allgemein'!$F$15+1)))))/$F62,
SUM(OFFSET('2.5 CAPEX'!BO65,0,-MIN($F62-1,COLUMN(BA62)-1),1,MIN($F62,COLUMN(BA62))))/$F62)))))),
IF(OR(ISNUMBER($D62)=FALSE,$F62=""),"",
IF(AND('2.5 CAPEX'!$L65&lt;&gt;"x",'2.5 CAPEX'!$M65&lt;&gt;"x"),0,
IF($F62=0,0,
IF(BJ$4&lt;'2.1 Kraftwerk allgemein'!$F$16,0,
IF(BJ$4='2.1 Kraftwerk allgemein'!$F$16,'2.5 CAPEX'!$J65/$F62,
IF(BJ$4&lt;'2.1 Kraftwerk allgemein'!$F$16+$F62,
('2.5 CAPEX'!$J65+SUM(OFFSET('2.5 CAPEX'!BO65,0,-MIN(MAX($F62-1-('2.1 Kraftwerk allgemein'!$F$16-'1.1 Allgemein'!$I$22+1),0),COLUMN(BA62)-1-('2.1 Kraftwerk allgemein'!$F$16-'1.1 Allgemein'!$I$22+1)),1,MIN(MAX($F62-('2.1 Kraftwerk allgemein'!$F$16-'1.1 Allgemein'!$I$22+1),1),COLUMN(BA62)-('2.1 Kraftwerk allgemein'!$F$16-'1.1 Allgemein'!$I$22+1)))))/$F62,
SUM(OFFSET('2.5 CAPEX'!BO65,0,-MIN($F62-1,COLUMN(BA62)-1),1,MIN($F62,COLUMN(BA62))))/$F62)))))))</f>
        <v/>
      </c>
      <c r="BK62" s="199" t="str">
        <f ca="1">IF('2.1 Kraftwerk allgemein'!$F$15&lt;'1.1 Allgemein'!$I$22,
IF(OR(ISNUMBER($D62)=FALSE,$F62=""),"",
IF(AND('2.5 CAPEX'!$L65&lt;&gt;"x",'2.5 CAPEX'!$M65&lt;&gt;"x"),0,
IF($F62=0,0,
IF(BK$4&lt;'2.1 Kraftwerk allgemein'!$F$16,0,
IF(BK$4='2.1 Kraftwerk allgemein'!$F$16,'2.5 CAPEX'!$J65/$F62,
IF(BK$4&lt;'2.1 Kraftwerk allgemein'!$F$16+$F62,
('2.5 CAPEX'!$J65+SUM(OFFSET('2.5 CAPEX'!BP65,0,-MIN(MAX($F62-1-('2.1 Kraftwerk allgemein'!$F$16-'2.1 Kraftwerk allgemein'!$F$15+1),0),COLUMN(BB62)-1-('2.1 Kraftwerk allgemein'!$F$16-'2.1 Kraftwerk allgemein'!$F$15+1)),1,MIN(MAX($F62-('2.1 Kraftwerk allgemein'!$F$16-'2.1 Kraftwerk allgemein'!$F$15+1),1),COLUMN(BB62)-('2.1 Kraftwerk allgemein'!$F$16-'2.1 Kraftwerk allgemein'!$F$15+1)))))/$F62,
SUM(OFFSET('2.5 CAPEX'!BP65,0,-MIN($F62-1,COLUMN(BB62)-1),1,MIN($F62,COLUMN(BB62))))/$F62)))))),
IF(OR(ISNUMBER($D62)=FALSE,$F62=""),"",
IF(AND('2.5 CAPEX'!$L65&lt;&gt;"x",'2.5 CAPEX'!$M65&lt;&gt;"x"),0,
IF($F62=0,0,
IF(BK$4&lt;'2.1 Kraftwerk allgemein'!$F$16,0,
IF(BK$4='2.1 Kraftwerk allgemein'!$F$16,'2.5 CAPEX'!$J65/$F62,
IF(BK$4&lt;'2.1 Kraftwerk allgemein'!$F$16+$F62,
('2.5 CAPEX'!$J65+SUM(OFFSET('2.5 CAPEX'!BP65,0,-MIN(MAX($F62-1-('2.1 Kraftwerk allgemein'!$F$16-'1.1 Allgemein'!$I$22+1),0),COLUMN(BB62)-1-('2.1 Kraftwerk allgemein'!$F$16-'1.1 Allgemein'!$I$22+1)),1,MIN(MAX($F62-('2.1 Kraftwerk allgemein'!$F$16-'1.1 Allgemein'!$I$22+1),1),COLUMN(BB62)-('2.1 Kraftwerk allgemein'!$F$16-'1.1 Allgemein'!$I$22+1)))))/$F62,
SUM(OFFSET('2.5 CAPEX'!BP65,0,-MIN($F62-1,COLUMN(BB62)-1),1,MIN($F62,COLUMN(BB62))))/$F62)))))))</f>
        <v/>
      </c>
      <c r="BL62" s="199" t="str">
        <f ca="1">IF('2.1 Kraftwerk allgemein'!$F$15&lt;'1.1 Allgemein'!$I$22,
IF(OR(ISNUMBER($D62)=FALSE,$F62=""),"",
IF(AND('2.5 CAPEX'!$L65&lt;&gt;"x",'2.5 CAPEX'!$M65&lt;&gt;"x"),0,
IF($F62=0,0,
IF(BL$4&lt;'2.1 Kraftwerk allgemein'!$F$16,0,
IF(BL$4='2.1 Kraftwerk allgemein'!$F$16,'2.5 CAPEX'!$J65/$F62,
IF(BL$4&lt;'2.1 Kraftwerk allgemein'!$F$16+$F62,
('2.5 CAPEX'!$J65+SUM(OFFSET('2.5 CAPEX'!BQ65,0,-MIN(MAX($F62-1-('2.1 Kraftwerk allgemein'!$F$16-'2.1 Kraftwerk allgemein'!$F$15+1),0),COLUMN(BC62)-1-('2.1 Kraftwerk allgemein'!$F$16-'2.1 Kraftwerk allgemein'!$F$15+1)),1,MIN(MAX($F62-('2.1 Kraftwerk allgemein'!$F$16-'2.1 Kraftwerk allgemein'!$F$15+1),1),COLUMN(BC62)-('2.1 Kraftwerk allgemein'!$F$16-'2.1 Kraftwerk allgemein'!$F$15+1)))))/$F62,
SUM(OFFSET('2.5 CAPEX'!BQ65,0,-MIN($F62-1,COLUMN(BC62)-1),1,MIN($F62,COLUMN(BC62))))/$F62)))))),
IF(OR(ISNUMBER($D62)=FALSE,$F62=""),"",
IF(AND('2.5 CAPEX'!$L65&lt;&gt;"x",'2.5 CAPEX'!$M65&lt;&gt;"x"),0,
IF($F62=0,0,
IF(BL$4&lt;'2.1 Kraftwerk allgemein'!$F$16,0,
IF(BL$4='2.1 Kraftwerk allgemein'!$F$16,'2.5 CAPEX'!$J65/$F62,
IF(BL$4&lt;'2.1 Kraftwerk allgemein'!$F$16+$F62,
('2.5 CAPEX'!$J65+SUM(OFFSET('2.5 CAPEX'!BQ65,0,-MIN(MAX($F62-1-('2.1 Kraftwerk allgemein'!$F$16-'1.1 Allgemein'!$I$22+1),0),COLUMN(BC62)-1-('2.1 Kraftwerk allgemein'!$F$16-'1.1 Allgemein'!$I$22+1)),1,MIN(MAX($F62-('2.1 Kraftwerk allgemein'!$F$16-'1.1 Allgemein'!$I$22+1),1),COLUMN(BC62)-('2.1 Kraftwerk allgemein'!$F$16-'1.1 Allgemein'!$I$22+1)))))/$F62,
SUM(OFFSET('2.5 CAPEX'!BQ65,0,-MIN($F62-1,COLUMN(BC62)-1),1,MIN($F62,COLUMN(BC62))))/$F62)))))))</f>
        <v/>
      </c>
      <c r="BM62" s="199" t="str">
        <f ca="1">IF('2.1 Kraftwerk allgemein'!$F$15&lt;'1.1 Allgemein'!$I$22,
IF(OR(ISNUMBER($D62)=FALSE,$F62=""),"",
IF(AND('2.5 CAPEX'!$L65&lt;&gt;"x",'2.5 CAPEX'!$M65&lt;&gt;"x"),0,
IF($F62=0,0,
IF(BM$4&lt;'2.1 Kraftwerk allgemein'!$F$16,0,
IF(BM$4='2.1 Kraftwerk allgemein'!$F$16,'2.5 CAPEX'!$J65/$F62,
IF(BM$4&lt;'2.1 Kraftwerk allgemein'!$F$16+$F62,
('2.5 CAPEX'!$J65+SUM(OFFSET('2.5 CAPEX'!BR65,0,-MIN(MAX($F62-1-('2.1 Kraftwerk allgemein'!$F$16-'2.1 Kraftwerk allgemein'!$F$15+1),0),COLUMN(BD62)-1-('2.1 Kraftwerk allgemein'!$F$16-'2.1 Kraftwerk allgemein'!$F$15+1)),1,MIN(MAX($F62-('2.1 Kraftwerk allgemein'!$F$16-'2.1 Kraftwerk allgemein'!$F$15+1),1),COLUMN(BD62)-('2.1 Kraftwerk allgemein'!$F$16-'2.1 Kraftwerk allgemein'!$F$15+1)))))/$F62,
SUM(OFFSET('2.5 CAPEX'!BR65,0,-MIN($F62-1,COLUMN(BD62)-1),1,MIN($F62,COLUMN(BD62))))/$F62)))))),
IF(OR(ISNUMBER($D62)=FALSE,$F62=""),"",
IF(AND('2.5 CAPEX'!$L65&lt;&gt;"x",'2.5 CAPEX'!$M65&lt;&gt;"x"),0,
IF($F62=0,0,
IF(BM$4&lt;'2.1 Kraftwerk allgemein'!$F$16,0,
IF(BM$4='2.1 Kraftwerk allgemein'!$F$16,'2.5 CAPEX'!$J65/$F62,
IF(BM$4&lt;'2.1 Kraftwerk allgemein'!$F$16+$F62,
('2.5 CAPEX'!$J65+SUM(OFFSET('2.5 CAPEX'!BR65,0,-MIN(MAX($F62-1-('2.1 Kraftwerk allgemein'!$F$16-'1.1 Allgemein'!$I$22+1),0),COLUMN(BD62)-1-('2.1 Kraftwerk allgemein'!$F$16-'1.1 Allgemein'!$I$22+1)),1,MIN(MAX($F62-('2.1 Kraftwerk allgemein'!$F$16-'1.1 Allgemein'!$I$22+1),1),COLUMN(BD62)-('2.1 Kraftwerk allgemein'!$F$16-'1.1 Allgemein'!$I$22+1)))))/$F62,
SUM(OFFSET('2.5 CAPEX'!BR65,0,-MIN($F62-1,COLUMN(BD62)-1),1,MIN($F62,COLUMN(BD62))))/$F62)))))))</f>
        <v/>
      </c>
      <c r="BN62" s="199" t="str">
        <f ca="1">IF('2.1 Kraftwerk allgemein'!$F$15&lt;'1.1 Allgemein'!$I$22,
IF(OR(ISNUMBER($D62)=FALSE,$F62=""),"",
IF(AND('2.5 CAPEX'!$L65&lt;&gt;"x",'2.5 CAPEX'!$M65&lt;&gt;"x"),0,
IF($F62=0,0,
IF(BN$4&lt;'2.1 Kraftwerk allgemein'!$F$16,0,
IF(BN$4='2.1 Kraftwerk allgemein'!$F$16,'2.5 CAPEX'!$J65/$F62,
IF(BN$4&lt;'2.1 Kraftwerk allgemein'!$F$16+$F62,
('2.5 CAPEX'!$J65+SUM(OFFSET('2.5 CAPEX'!BS65,0,-MIN(MAX($F62-1-('2.1 Kraftwerk allgemein'!$F$16-'2.1 Kraftwerk allgemein'!$F$15+1),0),COLUMN(BE62)-1-('2.1 Kraftwerk allgemein'!$F$16-'2.1 Kraftwerk allgemein'!$F$15+1)),1,MIN(MAX($F62-('2.1 Kraftwerk allgemein'!$F$16-'2.1 Kraftwerk allgemein'!$F$15+1),1),COLUMN(BE62)-('2.1 Kraftwerk allgemein'!$F$16-'2.1 Kraftwerk allgemein'!$F$15+1)))))/$F62,
SUM(OFFSET('2.5 CAPEX'!BS65,0,-MIN($F62-1,COLUMN(BE62)-1),1,MIN($F62,COLUMN(BE62))))/$F62)))))),
IF(OR(ISNUMBER($D62)=FALSE,$F62=""),"",
IF(AND('2.5 CAPEX'!$L65&lt;&gt;"x",'2.5 CAPEX'!$M65&lt;&gt;"x"),0,
IF($F62=0,0,
IF(BN$4&lt;'2.1 Kraftwerk allgemein'!$F$16,0,
IF(BN$4='2.1 Kraftwerk allgemein'!$F$16,'2.5 CAPEX'!$J65/$F62,
IF(BN$4&lt;'2.1 Kraftwerk allgemein'!$F$16+$F62,
('2.5 CAPEX'!$J65+SUM(OFFSET('2.5 CAPEX'!BS65,0,-MIN(MAX($F62-1-('2.1 Kraftwerk allgemein'!$F$16-'1.1 Allgemein'!$I$22+1),0),COLUMN(BE62)-1-('2.1 Kraftwerk allgemein'!$F$16-'1.1 Allgemein'!$I$22+1)),1,MIN(MAX($F62-('2.1 Kraftwerk allgemein'!$F$16-'1.1 Allgemein'!$I$22+1),1),COLUMN(BE62)-('2.1 Kraftwerk allgemein'!$F$16-'1.1 Allgemein'!$I$22+1)))))/$F62,
SUM(OFFSET('2.5 CAPEX'!BS65,0,-MIN($F62-1,COLUMN(BE62)-1),1,MIN($F62,COLUMN(BE62))))/$F62)))))))</f>
        <v/>
      </c>
      <c r="BO62" s="199" t="str">
        <f ca="1">IF('2.1 Kraftwerk allgemein'!$F$15&lt;'1.1 Allgemein'!$I$22,
IF(OR(ISNUMBER($D62)=FALSE,$F62=""),"",
IF(AND('2.5 CAPEX'!$L65&lt;&gt;"x",'2.5 CAPEX'!$M65&lt;&gt;"x"),0,
IF($F62=0,0,
IF(BO$4&lt;'2.1 Kraftwerk allgemein'!$F$16,0,
IF(BO$4='2.1 Kraftwerk allgemein'!$F$16,'2.5 CAPEX'!$J65/$F62,
IF(BO$4&lt;'2.1 Kraftwerk allgemein'!$F$16+$F62,
('2.5 CAPEX'!$J65+SUM(OFFSET('2.5 CAPEX'!BT65,0,-MIN(MAX($F62-1-('2.1 Kraftwerk allgemein'!$F$16-'2.1 Kraftwerk allgemein'!$F$15+1),0),COLUMN(BF62)-1-('2.1 Kraftwerk allgemein'!$F$16-'2.1 Kraftwerk allgemein'!$F$15+1)),1,MIN(MAX($F62-('2.1 Kraftwerk allgemein'!$F$16-'2.1 Kraftwerk allgemein'!$F$15+1),1),COLUMN(BF62)-('2.1 Kraftwerk allgemein'!$F$16-'2.1 Kraftwerk allgemein'!$F$15+1)))))/$F62,
SUM(OFFSET('2.5 CAPEX'!BT65,0,-MIN($F62-1,COLUMN(BF62)-1),1,MIN($F62,COLUMN(BF62))))/$F62)))))),
IF(OR(ISNUMBER($D62)=FALSE,$F62=""),"",
IF(AND('2.5 CAPEX'!$L65&lt;&gt;"x",'2.5 CAPEX'!$M65&lt;&gt;"x"),0,
IF($F62=0,0,
IF(BO$4&lt;'2.1 Kraftwerk allgemein'!$F$16,0,
IF(BO$4='2.1 Kraftwerk allgemein'!$F$16,'2.5 CAPEX'!$J65/$F62,
IF(BO$4&lt;'2.1 Kraftwerk allgemein'!$F$16+$F62,
('2.5 CAPEX'!$J65+SUM(OFFSET('2.5 CAPEX'!BT65,0,-MIN(MAX($F62-1-('2.1 Kraftwerk allgemein'!$F$16-'1.1 Allgemein'!$I$22+1),0),COLUMN(BF62)-1-('2.1 Kraftwerk allgemein'!$F$16-'1.1 Allgemein'!$I$22+1)),1,MIN(MAX($F62-('2.1 Kraftwerk allgemein'!$F$16-'1.1 Allgemein'!$I$22+1),1),COLUMN(BF62)-('2.1 Kraftwerk allgemein'!$F$16-'1.1 Allgemein'!$I$22+1)))))/$F62,
SUM(OFFSET('2.5 CAPEX'!BT65,0,-MIN($F62-1,COLUMN(BF62)-1),1,MIN($F62,COLUMN(BF62))))/$F62)))))))</f>
        <v/>
      </c>
      <c r="BP62" s="199" t="str">
        <f ca="1">IF('2.1 Kraftwerk allgemein'!$F$15&lt;'1.1 Allgemein'!$I$22,
IF(OR(ISNUMBER($D62)=FALSE,$F62=""),"",
IF(AND('2.5 CAPEX'!$L65&lt;&gt;"x",'2.5 CAPEX'!$M65&lt;&gt;"x"),0,
IF($F62=0,0,
IF(BP$4&lt;'2.1 Kraftwerk allgemein'!$F$16,0,
IF(BP$4='2.1 Kraftwerk allgemein'!$F$16,'2.5 CAPEX'!$J65/$F62,
IF(BP$4&lt;'2.1 Kraftwerk allgemein'!$F$16+$F62,
('2.5 CAPEX'!$J65+SUM(OFFSET('2.5 CAPEX'!BU65,0,-MIN(MAX($F62-1-('2.1 Kraftwerk allgemein'!$F$16-'2.1 Kraftwerk allgemein'!$F$15+1),0),COLUMN(BG62)-1-('2.1 Kraftwerk allgemein'!$F$16-'2.1 Kraftwerk allgemein'!$F$15+1)),1,MIN(MAX($F62-('2.1 Kraftwerk allgemein'!$F$16-'2.1 Kraftwerk allgemein'!$F$15+1),1),COLUMN(BG62)-('2.1 Kraftwerk allgemein'!$F$16-'2.1 Kraftwerk allgemein'!$F$15+1)))))/$F62,
SUM(OFFSET('2.5 CAPEX'!BU65,0,-MIN($F62-1,COLUMN(BG62)-1),1,MIN($F62,COLUMN(BG62))))/$F62)))))),
IF(OR(ISNUMBER($D62)=FALSE,$F62=""),"",
IF(AND('2.5 CAPEX'!$L65&lt;&gt;"x",'2.5 CAPEX'!$M65&lt;&gt;"x"),0,
IF($F62=0,0,
IF(BP$4&lt;'2.1 Kraftwerk allgemein'!$F$16,0,
IF(BP$4='2.1 Kraftwerk allgemein'!$F$16,'2.5 CAPEX'!$J65/$F62,
IF(BP$4&lt;'2.1 Kraftwerk allgemein'!$F$16+$F62,
('2.5 CAPEX'!$J65+SUM(OFFSET('2.5 CAPEX'!BU65,0,-MIN(MAX($F62-1-('2.1 Kraftwerk allgemein'!$F$16-'1.1 Allgemein'!$I$22+1),0),COLUMN(BG62)-1-('2.1 Kraftwerk allgemein'!$F$16-'1.1 Allgemein'!$I$22+1)),1,MIN(MAX($F62-('2.1 Kraftwerk allgemein'!$F$16-'1.1 Allgemein'!$I$22+1),1),COLUMN(BG62)-('2.1 Kraftwerk allgemein'!$F$16-'1.1 Allgemein'!$I$22+1)))))/$F62,
SUM(OFFSET('2.5 CAPEX'!BU65,0,-MIN($F62-1,COLUMN(BG62)-1),1,MIN($F62,COLUMN(BG62))))/$F62)))))))</f>
        <v/>
      </c>
      <c r="BQ62" s="199" t="str">
        <f ca="1">IF('2.1 Kraftwerk allgemein'!$F$15&lt;'1.1 Allgemein'!$I$22,
IF(OR(ISNUMBER($D62)=FALSE,$F62=""),"",
IF(AND('2.5 CAPEX'!$L65&lt;&gt;"x",'2.5 CAPEX'!$M65&lt;&gt;"x"),0,
IF($F62=0,0,
IF(BQ$4&lt;'2.1 Kraftwerk allgemein'!$F$16,0,
IF(BQ$4='2.1 Kraftwerk allgemein'!$F$16,'2.5 CAPEX'!$J65/$F62,
IF(BQ$4&lt;'2.1 Kraftwerk allgemein'!$F$16+$F62,
('2.5 CAPEX'!$J65+SUM(OFFSET('2.5 CAPEX'!BV65,0,-MIN(MAX($F62-1-('2.1 Kraftwerk allgemein'!$F$16-'2.1 Kraftwerk allgemein'!$F$15+1),0),COLUMN(BH62)-1-('2.1 Kraftwerk allgemein'!$F$16-'2.1 Kraftwerk allgemein'!$F$15+1)),1,MIN(MAX($F62-('2.1 Kraftwerk allgemein'!$F$16-'2.1 Kraftwerk allgemein'!$F$15+1),1),COLUMN(BH62)-('2.1 Kraftwerk allgemein'!$F$16-'2.1 Kraftwerk allgemein'!$F$15+1)))))/$F62,
SUM(OFFSET('2.5 CAPEX'!BV65,0,-MIN($F62-1,COLUMN(BH62)-1),1,MIN($F62,COLUMN(BH62))))/$F62)))))),
IF(OR(ISNUMBER($D62)=FALSE,$F62=""),"",
IF(AND('2.5 CAPEX'!$L65&lt;&gt;"x",'2.5 CAPEX'!$M65&lt;&gt;"x"),0,
IF($F62=0,0,
IF(BQ$4&lt;'2.1 Kraftwerk allgemein'!$F$16,0,
IF(BQ$4='2.1 Kraftwerk allgemein'!$F$16,'2.5 CAPEX'!$J65/$F62,
IF(BQ$4&lt;'2.1 Kraftwerk allgemein'!$F$16+$F62,
('2.5 CAPEX'!$J65+SUM(OFFSET('2.5 CAPEX'!BV65,0,-MIN(MAX($F62-1-('2.1 Kraftwerk allgemein'!$F$16-'1.1 Allgemein'!$I$22+1),0),COLUMN(BH62)-1-('2.1 Kraftwerk allgemein'!$F$16-'1.1 Allgemein'!$I$22+1)),1,MIN(MAX($F62-('2.1 Kraftwerk allgemein'!$F$16-'1.1 Allgemein'!$I$22+1),1),COLUMN(BH62)-('2.1 Kraftwerk allgemein'!$F$16-'1.1 Allgemein'!$I$22+1)))))/$F62,
SUM(OFFSET('2.5 CAPEX'!BV65,0,-MIN($F62-1,COLUMN(BH62)-1),1,MIN($F62,COLUMN(BH62))))/$F62)))))))</f>
        <v/>
      </c>
      <c r="BR62" s="199" t="str">
        <f ca="1">IF('2.1 Kraftwerk allgemein'!$F$15&lt;'1.1 Allgemein'!$I$22,
IF(OR(ISNUMBER($D62)=FALSE,$F62=""),"",
IF(AND('2.5 CAPEX'!$L65&lt;&gt;"x",'2.5 CAPEX'!$M65&lt;&gt;"x"),0,
IF($F62=0,0,
IF(BR$4&lt;'2.1 Kraftwerk allgemein'!$F$16,0,
IF(BR$4='2.1 Kraftwerk allgemein'!$F$16,'2.5 CAPEX'!$J65/$F62,
IF(BR$4&lt;'2.1 Kraftwerk allgemein'!$F$16+$F62,
('2.5 CAPEX'!$J65+SUM(OFFSET('2.5 CAPEX'!BW65,0,-MIN(MAX($F62-1-('2.1 Kraftwerk allgemein'!$F$16-'2.1 Kraftwerk allgemein'!$F$15+1),0),COLUMN(BI62)-1-('2.1 Kraftwerk allgemein'!$F$16-'2.1 Kraftwerk allgemein'!$F$15+1)),1,MIN(MAX($F62-('2.1 Kraftwerk allgemein'!$F$16-'2.1 Kraftwerk allgemein'!$F$15+1),1),COLUMN(BI62)-('2.1 Kraftwerk allgemein'!$F$16-'2.1 Kraftwerk allgemein'!$F$15+1)))))/$F62,
SUM(OFFSET('2.5 CAPEX'!BW65,0,-MIN($F62-1,COLUMN(BI62)-1),1,MIN($F62,COLUMN(BI62))))/$F62)))))),
IF(OR(ISNUMBER($D62)=FALSE,$F62=""),"",
IF(AND('2.5 CAPEX'!$L65&lt;&gt;"x",'2.5 CAPEX'!$M65&lt;&gt;"x"),0,
IF($F62=0,0,
IF(BR$4&lt;'2.1 Kraftwerk allgemein'!$F$16,0,
IF(BR$4='2.1 Kraftwerk allgemein'!$F$16,'2.5 CAPEX'!$J65/$F62,
IF(BR$4&lt;'2.1 Kraftwerk allgemein'!$F$16+$F62,
('2.5 CAPEX'!$J65+SUM(OFFSET('2.5 CAPEX'!BW65,0,-MIN(MAX($F62-1-('2.1 Kraftwerk allgemein'!$F$16-'1.1 Allgemein'!$I$22+1),0),COLUMN(BI62)-1-('2.1 Kraftwerk allgemein'!$F$16-'1.1 Allgemein'!$I$22+1)),1,MIN(MAX($F62-('2.1 Kraftwerk allgemein'!$F$16-'1.1 Allgemein'!$I$22+1),1),COLUMN(BI62)-('2.1 Kraftwerk allgemein'!$F$16-'1.1 Allgemein'!$I$22+1)))))/$F62,
SUM(OFFSET('2.5 CAPEX'!BW65,0,-MIN($F62-1,COLUMN(BI62)-1),1,MIN($F62,COLUMN(BI62))))/$F62)))))))</f>
        <v/>
      </c>
      <c r="BS62" s="199" t="str">
        <f ca="1">IF('2.1 Kraftwerk allgemein'!$F$15&lt;'1.1 Allgemein'!$I$22,
IF(OR(ISNUMBER($D62)=FALSE,$F62=""),"",
IF(AND('2.5 CAPEX'!$L65&lt;&gt;"x",'2.5 CAPEX'!$M65&lt;&gt;"x"),0,
IF($F62=0,0,
IF(BS$4&lt;'2.1 Kraftwerk allgemein'!$F$16,0,
IF(BS$4='2.1 Kraftwerk allgemein'!$F$16,'2.5 CAPEX'!$J65/$F62,
IF(BS$4&lt;'2.1 Kraftwerk allgemein'!$F$16+$F62,
('2.5 CAPEX'!$J65+SUM(OFFSET('2.5 CAPEX'!BX65,0,-MIN(MAX($F62-1-('2.1 Kraftwerk allgemein'!$F$16-'2.1 Kraftwerk allgemein'!$F$15+1),0),COLUMN(BJ62)-1-('2.1 Kraftwerk allgemein'!$F$16-'2.1 Kraftwerk allgemein'!$F$15+1)),1,MIN(MAX($F62-('2.1 Kraftwerk allgemein'!$F$16-'2.1 Kraftwerk allgemein'!$F$15+1),1),COLUMN(BJ62)-('2.1 Kraftwerk allgemein'!$F$16-'2.1 Kraftwerk allgemein'!$F$15+1)))))/$F62,
SUM(OFFSET('2.5 CAPEX'!BX65,0,-MIN($F62-1,COLUMN(BJ62)-1),1,MIN($F62,COLUMN(BJ62))))/$F62)))))),
IF(OR(ISNUMBER($D62)=FALSE,$F62=""),"",
IF(AND('2.5 CAPEX'!$L65&lt;&gt;"x",'2.5 CAPEX'!$M65&lt;&gt;"x"),0,
IF($F62=0,0,
IF(BS$4&lt;'2.1 Kraftwerk allgemein'!$F$16,0,
IF(BS$4='2.1 Kraftwerk allgemein'!$F$16,'2.5 CAPEX'!$J65/$F62,
IF(BS$4&lt;'2.1 Kraftwerk allgemein'!$F$16+$F62,
('2.5 CAPEX'!$J65+SUM(OFFSET('2.5 CAPEX'!BX65,0,-MIN(MAX($F62-1-('2.1 Kraftwerk allgemein'!$F$16-'1.1 Allgemein'!$I$22+1),0),COLUMN(BJ62)-1-('2.1 Kraftwerk allgemein'!$F$16-'1.1 Allgemein'!$I$22+1)),1,MIN(MAX($F62-('2.1 Kraftwerk allgemein'!$F$16-'1.1 Allgemein'!$I$22+1),1),COLUMN(BJ62)-('2.1 Kraftwerk allgemein'!$F$16-'1.1 Allgemein'!$I$22+1)))))/$F62,
SUM(OFFSET('2.5 CAPEX'!BX65,0,-MIN($F62-1,COLUMN(BJ62)-1),1,MIN($F62,COLUMN(BJ62))))/$F62)))))))</f>
        <v/>
      </c>
      <c r="BT62" s="199" t="str">
        <f ca="1">IF('2.1 Kraftwerk allgemein'!$F$15&lt;'1.1 Allgemein'!$I$22,
IF(OR(ISNUMBER($D62)=FALSE,$F62=""),"",
IF(AND('2.5 CAPEX'!$L65&lt;&gt;"x",'2.5 CAPEX'!$M65&lt;&gt;"x"),0,
IF($F62=0,0,
IF(BT$4&lt;'2.1 Kraftwerk allgemein'!$F$16,0,
IF(BT$4='2.1 Kraftwerk allgemein'!$F$16,'2.5 CAPEX'!$J65/$F62,
IF(BT$4&lt;'2.1 Kraftwerk allgemein'!$F$16+$F62,
('2.5 CAPEX'!$J65+SUM(OFFSET('2.5 CAPEX'!BY65,0,-MIN(MAX($F62-1-('2.1 Kraftwerk allgemein'!$F$16-'2.1 Kraftwerk allgemein'!$F$15+1),0),COLUMN(BK62)-1-('2.1 Kraftwerk allgemein'!$F$16-'2.1 Kraftwerk allgemein'!$F$15+1)),1,MIN(MAX($F62-('2.1 Kraftwerk allgemein'!$F$16-'2.1 Kraftwerk allgemein'!$F$15+1),1),COLUMN(BK62)-('2.1 Kraftwerk allgemein'!$F$16-'2.1 Kraftwerk allgemein'!$F$15+1)))))/$F62,
SUM(OFFSET('2.5 CAPEX'!BY65,0,-MIN($F62-1,COLUMN(BK62)-1),1,MIN($F62,COLUMN(BK62))))/$F62)))))),
IF(OR(ISNUMBER($D62)=FALSE,$F62=""),"",
IF(AND('2.5 CAPEX'!$L65&lt;&gt;"x",'2.5 CAPEX'!$M65&lt;&gt;"x"),0,
IF($F62=0,0,
IF(BT$4&lt;'2.1 Kraftwerk allgemein'!$F$16,0,
IF(BT$4='2.1 Kraftwerk allgemein'!$F$16,'2.5 CAPEX'!$J65/$F62,
IF(BT$4&lt;'2.1 Kraftwerk allgemein'!$F$16+$F62,
('2.5 CAPEX'!$J65+SUM(OFFSET('2.5 CAPEX'!BY65,0,-MIN(MAX($F62-1-('2.1 Kraftwerk allgemein'!$F$16-'1.1 Allgemein'!$I$22+1),0),COLUMN(BK62)-1-('2.1 Kraftwerk allgemein'!$F$16-'1.1 Allgemein'!$I$22+1)),1,MIN(MAX($F62-('2.1 Kraftwerk allgemein'!$F$16-'1.1 Allgemein'!$I$22+1),1),COLUMN(BK62)-('2.1 Kraftwerk allgemein'!$F$16-'1.1 Allgemein'!$I$22+1)))))/$F62,
SUM(OFFSET('2.5 CAPEX'!BY65,0,-MIN($F62-1,COLUMN(BK62)-1),1,MIN($F62,COLUMN(BK62))))/$F62)))))))</f>
        <v/>
      </c>
      <c r="BU62" s="199" t="str">
        <f ca="1">IF('2.1 Kraftwerk allgemein'!$F$15&lt;'1.1 Allgemein'!$I$22,
IF(OR(ISNUMBER($D62)=FALSE,$F62=""),"",
IF(AND('2.5 CAPEX'!$L65&lt;&gt;"x",'2.5 CAPEX'!$M65&lt;&gt;"x"),0,
IF($F62=0,0,
IF(BU$4&lt;'2.1 Kraftwerk allgemein'!$F$16,0,
IF(BU$4='2.1 Kraftwerk allgemein'!$F$16,'2.5 CAPEX'!$J65/$F62,
IF(BU$4&lt;'2.1 Kraftwerk allgemein'!$F$16+$F62,
('2.5 CAPEX'!$J65+SUM(OFFSET('2.5 CAPEX'!BZ65,0,-MIN(MAX($F62-1-('2.1 Kraftwerk allgemein'!$F$16-'2.1 Kraftwerk allgemein'!$F$15+1),0),COLUMN(BL62)-1-('2.1 Kraftwerk allgemein'!$F$16-'2.1 Kraftwerk allgemein'!$F$15+1)),1,MIN(MAX($F62-('2.1 Kraftwerk allgemein'!$F$16-'2.1 Kraftwerk allgemein'!$F$15+1),1),COLUMN(BL62)-('2.1 Kraftwerk allgemein'!$F$16-'2.1 Kraftwerk allgemein'!$F$15+1)))))/$F62,
SUM(OFFSET('2.5 CAPEX'!BZ65,0,-MIN($F62-1,COLUMN(BL62)-1),1,MIN($F62,COLUMN(BL62))))/$F62)))))),
IF(OR(ISNUMBER($D62)=FALSE,$F62=""),"",
IF(AND('2.5 CAPEX'!$L65&lt;&gt;"x",'2.5 CAPEX'!$M65&lt;&gt;"x"),0,
IF($F62=0,0,
IF(BU$4&lt;'2.1 Kraftwerk allgemein'!$F$16,0,
IF(BU$4='2.1 Kraftwerk allgemein'!$F$16,'2.5 CAPEX'!$J65/$F62,
IF(BU$4&lt;'2.1 Kraftwerk allgemein'!$F$16+$F62,
('2.5 CAPEX'!$J65+SUM(OFFSET('2.5 CAPEX'!BZ65,0,-MIN(MAX($F62-1-('2.1 Kraftwerk allgemein'!$F$16-'1.1 Allgemein'!$I$22+1),0),COLUMN(BL62)-1-('2.1 Kraftwerk allgemein'!$F$16-'1.1 Allgemein'!$I$22+1)),1,MIN(MAX($F62-('2.1 Kraftwerk allgemein'!$F$16-'1.1 Allgemein'!$I$22+1),1),COLUMN(BL62)-('2.1 Kraftwerk allgemein'!$F$16-'1.1 Allgemein'!$I$22+1)))))/$F62,
SUM(OFFSET('2.5 CAPEX'!BZ65,0,-MIN($F62-1,COLUMN(BL62)-1),1,MIN($F62,COLUMN(BL62))))/$F62)))))))</f>
        <v/>
      </c>
      <c r="BV62" s="199" t="str">
        <f ca="1">IF('2.1 Kraftwerk allgemein'!$F$15&lt;'1.1 Allgemein'!$I$22,
IF(OR(ISNUMBER($D62)=FALSE,$F62=""),"",
IF(AND('2.5 CAPEX'!$L65&lt;&gt;"x",'2.5 CAPEX'!$M65&lt;&gt;"x"),0,
IF($F62=0,0,
IF(BV$4&lt;'2.1 Kraftwerk allgemein'!$F$16,0,
IF(BV$4='2.1 Kraftwerk allgemein'!$F$16,'2.5 CAPEX'!$J65/$F62,
IF(BV$4&lt;'2.1 Kraftwerk allgemein'!$F$16+$F62,
('2.5 CAPEX'!$J65+SUM(OFFSET('2.5 CAPEX'!CA65,0,-MIN(MAX($F62-1-('2.1 Kraftwerk allgemein'!$F$16-'2.1 Kraftwerk allgemein'!$F$15+1),0),COLUMN(BM62)-1-('2.1 Kraftwerk allgemein'!$F$16-'2.1 Kraftwerk allgemein'!$F$15+1)),1,MIN(MAX($F62-('2.1 Kraftwerk allgemein'!$F$16-'2.1 Kraftwerk allgemein'!$F$15+1),1),COLUMN(BM62)-('2.1 Kraftwerk allgemein'!$F$16-'2.1 Kraftwerk allgemein'!$F$15+1)))))/$F62,
SUM(OFFSET('2.5 CAPEX'!CA65,0,-MIN($F62-1,COLUMN(BM62)-1),1,MIN($F62,COLUMN(BM62))))/$F62)))))),
IF(OR(ISNUMBER($D62)=FALSE,$F62=""),"",
IF(AND('2.5 CAPEX'!$L65&lt;&gt;"x",'2.5 CAPEX'!$M65&lt;&gt;"x"),0,
IF($F62=0,0,
IF(BV$4&lt;'2.1 Kraftwerk allgemein'!$F$16,0,
IF(BV$4='2.1 Kraftwerk allgemein'!$F$16,'2.5 CAPEX'!$J65/$F62,
IF(BV$4&lt;'2.1 Kraftwerk allgemein'!$F$16+$F62,
('2.5 CAPEX'!$J65+SUM(OFFSET('2.5 CAPEX'!CA65,0,-MIN(MAX($F62-1-('2.1 Kraftwerk allgemein'!$F$16-'1.1 Allgemein'!$I$22+1),0),COLUMN(BM62)-1-('2.1 Kraftwerk allgemein'!$F$16-'1.1 Allgemein'!$I$22+1)),1,MIN(MAX($F62-('2.1 Kraftwerk allgemein'!$F$16-'1.1 Allgemein'!$I$22+1),1),COLUMN(BM62)-('2.1 Kraftwerk allgemein'!$F$16-'1.1 Allgemein'!$I$22+1)))))/$F62,
SUM(OFFSET('2.5 CAPEX'!CA65,0,-MIN($F62-1,COLUMN(BM62)-1),1,MIN($F62,COLUMN(BM62))))/$F62)))))))</f>
        <v/>
      </c>
      <c r="BW62" s="199" t="str">
        <f ca="1">IF('2.1 Kraftwerk allgemein'!$F$15&lt;'1.1 Allgemein'!$I$22,
IF(OR(ISNUMBER($D62)=FALSE,$F62=""),"",
IF(AND('2.5 CAPEX'!$L65&lt;&gt;"x",'2.5 CAPEX'!$M65&lt;&gt;"x"),0,
IF($F62=0,0,
IF(BW$4&lt;'2.1 Kraftwerk allgemein'!$F$16,0,
IF(BW$4='2.1 Kraftwerk allgemein'!$F$16,'2.5 CAPEX'!$J65/$F62,
IF(BW$4&lt;'2.1 Kraftwerk allgemein'!$F$16+$F62,
('2.5 CAPEX'!$J65+SUM(OFFSET('2.5 CAPEX'!CB65,0,-MIN(MAX($F62-1-('2.1 Kraftwerk allgemein'!$F$16-'2.1 Kraftwerk allgemein'!$F$15+1),0),COLUMN(BN62)-1-('2.1 Kraftwerk allgemein'!$F$16-'2.1 Kraftwerk allgemein'!$F$15+1)),1,MIN(MAX($F62-('2.1 Kraftwerk allgemein'!$F$16-'2.1 Kraftwerk allgemein'!$F$15+1),1),COLUMN(BN62)-('2.1 Kraftwerk allgemein'!$F$16-'2.1 Kraftwerk allgemein'!$F$15+1)))))/$F62,
SUM(OFFSET('2.5 CAPEX'!CB65,0,-MIN($F62-1,COLUMN(BN62)-1),1,MIN($F62,COLUMN(BN62))))/$F62)))))),
IF(OR(ISNUMBER($D62)=FALSE,$F62=""),"",
IF(AND('2.5 CAPEX'!$L65&lt;&gt;"x",'2.5 CAPEX'!$M65&lt;&gt;"x"),0,
IF($F62=0,0,
IF(BW$4&lt;'2.1 Kraftwerk allgemein'!$F$16,0,
IF(BW$4='2.1 Kraftwerk allgemein'!$F$16,'2.5 CAPEX'!$J65/$F62,
IF(BW$4&lt;'2.1 Kraftwerk allgemein'!$F$16+$F62,
('2.5 CAPEX'!$J65+SUM(OFFSET('2.5 CAPEX'!CB65,0,-MIN(MAX($F62-1-('2.1 Kraftwerk allgemein'!$F$16-'1.1 Allgemein'!$I$22+1),0),COLUMN(BN62)-1-('2.1 Kraftwerk allgemein'!$F$16-'1.1 Allgemein'!$I$22+1)),1,MIN(MAX($F62-('2.1 Kraftwerk allgemein'!$F$16-'1.1 Allgemein'!$I$22+1),1),COLUMN(BN62)-('2.1 Kraftwerk allgemein'!$F$16-'1.1 Allgemein'!$I$22+1)))))/$F62,
SUM(OFFSET('2.5 CAPEX'!CB65,0,-MIN($F62-1,COLUMN(BN62)-1),1,MIN($F62,COLUMN(BN62))))/$F62)))))))</f>
        <v/>
      </c>
      <c r="BX62" s="199" t="str">
        <f ca="1">IF('2.1 Kraftwerk allgemein'!$F$15&lt;'1.1 Allgemein'!$I$22,
IF(OR(ISNUMBER($D62)=FALSE,$F62=""),"",
IF(AND('2.5 CAPEX'!$L65&lt;&gt;"x",'2.5 CAPEX'!$M65&lt;&gt;"x"),0,
IF($F62=0,0,
IF(BX$4&lt;'2.1 Kraftwerk allgemein'!$F$16,0,
IF(BX$4='2.1 Kraftwerk allgemein'!$F$16,'2.5 CAPEX'!$J65/$F62,
IF(BX$4&lt;'2.1 Kraftwerk allgemein'!$F$16+$F62,
('2.5 CAPEX'!$J65+SUM(OFFSET('2.5 CAPEX'!CC65,0,-MIN(MAX($F62-1-('2.1 Kraftwerk allgemein'!$F$16-'2.1 Kraftwerk allgemein'!$F$15+1),0),COLUMN(BO62)-1-('2.1 Kraftwerk allgemein'!$F$16-'2.1 Kraftwerk allgemein'!$F$15+1)),1,MIN(MAX($F62-('2.1 Kraftwerk allgemein'!$F$16-'2.1 Kraftwerk allgemein'!$F$15+1),1),COLUMN(BO62)-('2.1 Kraftwerk allgemein'!$F$16-'2.1 Kraftwerk allgemein'!$F$15+1)))))/$F62,
SUM(OFFSET('2.5 CAPEX'!CC65,0,-MIN($F62-1,COLUMN(BO62)-1),1,MIN($F62,COLUMN(BO62))))/$F62)))))),
IF(OR(ISNUMBER($D62)=FALSE,$F62=""),"",
IF(AND('2.5 CAPEX'!$L65&lt;&gt;"x",'2.5 CAPEX'!$M65&lt;&gt;"x"),0,
IF($F62=0,0,
IF(BX$4&lt;'2.1 Kraftwerk allgemein'!$F$16,0,
IF(BX$4='2.1 Kraftwerk allgemein'!$F$16,'2.5 CAPEX'!$J65/$F62,
IF(BX$4&lt;'2.1 Kraftwerk allgemein'!$F$16+$F62,
('2.5 CAPEX'!$J65+SUM(OFFSET('2.5 CAPEX'!CC65,0,-MIN(MAX($F62-1-('2.1 Kraftwerk allgemein'!$F$16-'1.1 Allgemein'!$I$22+1),0),COLUMN(BO62)-1-('2.1 Kraftwerk allgemein'!$F$16-'1.1 Allgemein'!$I$22+1)),1,MIN(MAX($F62-('2.1 Kraftwerk allgemein'!$F$16-'1.1 Allgemein'!$I$22+1),1),COLUMN(BO62)-('2.1 Kraftwerk allgemein'!$F$16-'1.1 Allgemein'!$I$22+1)))))/$F62,
SUM(OFFSET('2.5 CAPEX'!CC65,0,-MIN($F62-1,COLUMN(BO62)-1),1,MIN($F62,COLUMN(BO62))))/$F62)))))))</f>
        <v/>
      </c>
      <c r="BY62" s="199" t="str">
        <f ca="1">IF('2.1 Kraftwerk allgemein'!$F$15&lt;'1.1 Allgemein'!$I$22,
IF(OR(ISNUMBER($D62)=FALSE,$F62=""),"",
IF(AND('2.5 CAPEX'!$L65&lt;&gt;"x",'2.5 CAPEX'!$M65&lt;&gt;"x"),0,
IF($F62=0,0,
IF(BY$4&lt;'2.1 Kraftwerk allgemein'!$F$16,0,
IF(BY$4='2.1 Kraftwerk allgemein'!$F$16,'2.5 CAPEX'!$J65/$F62,
IF(BY$4&lt;'2.1 Kraftwerk allgemein'!$F$16+$F62,
('2.5 CAPEX'!$J65+SUM(OFFSET('2.5 CAPEX'!CD65,0,-MIN(MAX($F62-1-('2.1 Kraftwerk allgemein'!$F$16-'2.1 Kraftwerk allgemein'!$F$15+1),0),COLUMN(BP62)-1-('2.1 Kraftwerk allgemein'!$F$16-'2.1 Kraftwerk allgemein'!$F$15+1)),1,MIN(MAX($F62-('2.1 Kraftwerk allgemein'!$F$16-'2.1 Kraftwerk allgemein'!$F$15+1),1),COLUMN(BP62)-('2.1 Kraftwerk allgemein'!$F$16-'2.1 Kraftwerk allgemein'!$F$15+1)))))/$F62,
SUM(OFFSET('2.5 CAPEX'!CD65,0,-MIN($F62-1,COLUMN(BP62)-1),1,MIN($F62,COLUMN(BP62))))/$F62)))))),
IF(OR(ISNUMBER($D62)=FALSE,$F62=""),"",
IF(AND('2.5 CAPEX'!$L65&lt;&gt;"x",'2.5 CAPEX'!$M65&lt;&gt;"x"),0,
IF($F62=0,0,
IF(BY$4&lt;'2.1 Kraftwerk allgemein'!$F$16,0,
IF(BY$4='2.1 Kraftwerk allgemein'!$F$16,'2.5 CAPEX'!$J65/$F62,
IF(BY$4&lt;'2.1 Kraftwerk allgemein'!$F$16+$F62,
('2.5 CAPEX'!$J65+SUM(OFFSET('2.5 CAPEX'!CD65,0,-MIN(MAX($F62-1-('2.1 Kraftwerk allgemein'!$F$16-'1.1 Allgemein'!$I$22+1),0),COLUMN(BP62)-1-('2.1 Kraftwerk allgemein'!$F$16-'1.1 Allgemein'!$I$22+1)),1,MIN(MAX($F62-('2.1 Kraftwerk allgemein'!$F$16-'1.1 Allgemein'!$I$22+1),1),COLUMN(BP62)-('2.1 Kraftwerk allgemein'!$F$16-'1.1 Allgemein'!$I$22+1)))))/$F62,
SUM(OFFSET('2.5 CAPEX'!CD65,0,-MIN($F62-1,COLUMN(BP62)-1),1,MIN($F62,COLUMN(BP62))))/$F62)))))))</f>
        <v/>
      </c>
      <c r="BZ62" s="199" t="str">
        <f ca="1">IF('2.1 Kraftwerk allgemein'!$F$15&lt;'1.1 Allgemein'!$I$22,
IF(OR(ISNUMBER($D62)=FALSE,$F62=""),"",
IF(AND('2.5 CAPEX'!$L65&lt;&gt;"x",'2.5 CAPEX'!$M65&lt;&gt;"x"),0,
IF($F62=0,0,
IF(BZ$4&lt;'2.1 Kraftwerk allgemein'!$F$16,0,
IF(BZ$4='2.1 Kraftwerk allgemein'!$F$16,'2.5 CAPEX'!$J65/$F62,
IF(BZ$4&lt;'2.1 Kraftwerk allgemein'!$F$16+$F62,
('2.5 CAPEX'!$J65+SUM(OFFSET('2.5 CAPEX'!CE65,0,-MIN(MAX($F62-1-('2.1 Kraftwerk allgemein'!$F$16-'2.1 Kraftwerk allgemein'!$F$15+1),0),COLUMN(BQ62)-1-('2.1 Kraftwerk allgemein'!$F$16-'2.1 Kraftwerk allgemein'!$F$15+1)),1,MIN(MAX($F62-('2.1 Kraftwerk allgemein'!$F$16-'2.1 Kraftwerk allgemein'!$F$15+1),1),COLUMN(BQ62)-('2.1 Kraftwerk allgemein'!$F$16-'2.1 Kraftwerk allgemein'!$F$15+1)))))/$F62,
SUM(OFFSET('2.5 CAPEX'!CE65,0,-MIN($F62-1,COLUMN(BQ62)-1),1,MIN($F62,COLUMN(BQ62))))/$F62)))))),
IF(OR(ISNUMBER($D62)=FALSE,$F62=""),"",
IF(AND('2.5 CAPEX'!$L65&lt;&gt;"x",'2.5 CAPEX'!$M65&lt;&gt;"x"),0,
IF($F62=0,0,
IF(BZ$4&lt;'2.1 Kraftwerk allgemein'!$F$16,0,
IF(BZ$4='2.1 Kraftwerk allgemein'!$F$16,'2.5 CAPEX'!$J65/$F62,
IF(BZ$4&lt;'2.1 Kraftwerk allgemein'!$F$16+$F62,
('2.5 CAPEX'!$J65+SUM(OFFSET('2.5 CAPEX'!CE65,0,-MIN(MAX($F62-1-('2.1 Kraftwerk allgemein'!$F$16-'1.1 Allgemein'!$I$22+1),0),COLUMN(BQ62)-1-('2.1 Kraftwerk allgemein'!$F$16-'1.1 Allgemein'!$I$22+1)),1,MIN(MAX($F62-('2.1 Kraftwerk allgemein'!$F$16-'1.1 Allgemein'!$I$22+1),1),COLUMN(BQ62)-('2.1 Kraftwerk allgemein'!$F$16-'1.1 Allgemein'!$I$22+1)))))/$F62,
SUM(OFFSET('2.5 CAPEX'!CE65,0,-MIN($F62-1,COLUMN(BQ62)-1),1,MIN($F62,COLUMN(BQ62))))/$F62)))))))</f>
        <v/>
      </c>
      <c r="CA62" s="199" t="str">
        <f ca="1">IF('2.1 Kraftwerk allgemein'!$F$15&lt;'1.1 Allgemein'!$I$22,
IF(OR(ISNUMBER($D62)=FALSE,$F62=""),"",
IF(AND('2.5 CAPEX'!$L65&lt;&gt;"x",'2.5 CAPEX'!$M65&lt;&gt;"x"),0,
IF($F62=0,0,
IF(CA$4&lt;'2.1 Kraftwerk allgemein'!$F$16,0,
IF(CA$4='2.1 Kraftwerk allgemein'!$F$16,'2.5 CAPEX'!$J65/$F62,
IF(CA$4&lt;'2.1 Kraftwerk allgemein'!$F$16+$F62,
('2.5 CAPEX'!$J65+SUM(OFFSET('2.5 CAPEX'!CF65,0,-MIN(MAX($F62-1-('2.1 Kraftwerk allgemein'!$F$16-'2.1 Kraftwerk allgemein'!$F$15+1),0),COLUMN(BR62)-1-('2.1 Kraftwerk allgemein'!$F$16-'2.1 Kraftwerk allgemein'!$F$15+1)),1,MIN(MAX($F62-('2.1 Kraftwerk allgemein'!$F$16-'2.1 Kraftwerk allgemein'!$F$15+1),1),COLUMN(BR62)-('2.1 Kraftwerk allgemein'!$F$16-'2.1 Kraftwerk allgemein'!$F$15+1)))))/$F62,
SUM(OFFSET('2.5 CAPEX'!CF65,0,-MIN($F62-1,COLUMN(BR62)-1),1,MIN($F62,COLUMN(BR62))))/$F62)))))),
IF(OR(ISNUMBER($D62)=FALSE,$F62=""),"",
IF(AND('2.5 CAPEX'!$L65&lt;&gt;"x",'2.5 CAPEX'!$M65&lt;&gt;"x"),0,
IF($F62=0,0,
IF(CA$4&lt;'2.1 Kraftwerk allgemein'!$F$16,0,
IF(CA$4='2.1 Kraftwerk allgemein'!$F$16,'2.5 CAPEX'!$J65/$F62,
IF(CA$4&lt;'2.1 Kraftwerk allgemein'!$F$16+$F62,
('2.5 CAPEX'!$J65+SUM(OFFSET('2.5 CAPEX'!CF65,0,-MIN(MAX($F62-1-('2.1 Kraftwerk allgemein'!$F$16-'1.1 Allgemein'!$I$22+1),0),COLUMN(BR62)-1-('2.1 Kraftwerk allgemein'!$F$16-'1.1 Allgemein'!$I$22+1)),1,MIN(MAX($F62-('2.1 Kraftwerk allgemein'!$F$16-'1.1 Allgemein'!$I$22+1),1),COLUMN(BR62)-('2.1 Kraftwerk allgemein'!$F$16-'1.1 Allgemein'!$I$22+1)))))/$F62,
SUM(OFFSET('2.5 CAPEX'!CF65,0,-MIN($F62-1,COLUMN(BR62)-1),1,MIN($F62,COLUMN(BR62))))/$F62)))))))</f>
        <v/>
      </c>
      <c r="CB62" s="199" t="str">
        <f ca="1">IF('2.1 Kraftwerk allgemein'!$F$15&lt;'1.1 Allgemein'!$I$22,
IF(OR(ISNUMBER($D62)=FALSE,$F62=""),"",
IF(AND('2.5 CAPEX'!$L65&lt;&gt;"x",'2.5 CAPEX'!$M65&lt;&gt;"x"),0,
IF($F62=0,0,
IF(CB$4&lt;'2.1 Kraftwerk allgemein'!$F$16,0,
IF(CB$4='2.1 Kraftwerk allgemein'!$F$16,'2.5 CAPEX'!$J65/$F62,
IF(CB$4&lt;'2.1 Kraftwerk allgemein'!$F$16+$F62,
('2.5 CAPEX'!$J65+SUM(OFFSET('2.5 CAPEX'!CG65,0,-MIN(MAX($F62-1-('2.1 Kraftwerk allgemein'!$F$16-'2.1 Kraftwerk allgemein'!$F$15+1),0),COLUMN(BS62)-1-('2.1 Kraftwerk allgemein'!$F$16-'2.1 Kraftwerk allgemein'!$F$15+1)),1,MIN(MAX($F62-('2.1 Kraftwerk allgemein'!$F$16-'2.1 Kraftwerk allgemein'!$F$15+1),1),COLUMN(BS62)-('2.1 Kraftwerk allgemein'!$F$16-'2.1 Kraftwerk allgemein'!$F$15+1)))))/$F62,
SUM(OFFSET('2.5 CAPEX'!CG65,0,-MIN($F62-1,COLUMN(BS62)-1),1,MIN($F62,COLUMN(BS62))))/$F62)))))),
IF(OR(ISNUMBER($D62)=FALSE,$F62=""),"",
IF(AND('2.5 CAPEX'!$L65&lt;&gt;"x",'2.5 CAPEX'!$M65&lt;&gt;"x"),0,
IF($F62=0,0,
IF(CB$4&lt;'2.1 Kraftwerk allgemein'!$F$16,0,
IF(CB$4='2.1 Kraftwerk allgemein'!$F$16,'2.5 CAPEX'!$J65/$F62,
IF(CB$4&lt;'2.1 Kraftwerk allgemein'!$F$16+$F62,
('2.5 CAPEX'!$J65+SUM(OFFSET('2.5 CAPEX'!CG65,0,-MIN(MAX($F62-1-('2.1 Kraftwerk allgemein'!$F$16-'1.1 Allgemein'!$I$22+1),0),COLUMN(BS62)-1-('2.1 Kraftwerk allgemein'!$F$16-'1.1 Allgemein'!$I$22+1)),1,MIN(MAX($F62-('2.1 Kraftwerk allgemein'!$F$16-'1.1 Allgemein'!$I$22+1),1),COLUMN(BS62)-('2.1 Kraftwerk allgemein'!$F$16-'1.1 Allgemein'!$I$22+1)))))/$F62,
SUM(OFFSET('2.5 CAPEX'!CG65,0,-MIN($F62-1,COLUMN(BS62)-1),1,MIN($F62,COLUMN(BS62))))/$F62)))))))</f>
        <v/>
      </c>
      <c r="CC62" s="199" t="str">
        <f ca="1">IF('2.1 Kraftwerk allgemein'!$F$15&lt;'1.1 Allgemein'!$I$22,
IF(OR(ISNUMBER($D62)=FALSE,$F62=""),"",
IF(AND('2.5 CAPEX'!$L65&lt;&gt;"x",'2.5 CAPEX'!$M65&lt;&gt;"x"),0,
IF($F62=0,0,
IF(CC$4&lt;'2.1 Kraftwerk allgemein'!$F$16,0,
IF(CC$4='2.1 Kraftwerk allgemein'!$F$16,'2.5 CAPEX'!$J65/$F62,
IF(CC$4&lt;'2.1 Kraftwerk allgemein'!$F$16+$F62,
('2.5 CAPEX'!$J65+SUM(OFFSET('2.5 CAPEX'!CH65,0,-MIN(MAX($F62-1-('2.1 Kraftwerk allgemein'!$F$16-'2.1 Kraftwerk allgemein'!$F$15+1),0),COLUMN(BT62)-1-('2.1 Kraftwerk allgemein'!$F$16-'2.1 Kraftwerk allgemein'!$F$15+1)),1,MIN(MAX($F62-('2.1 Kraftwerk allgemein'!$F$16-'2.1 Kraftwerk allgemein'!$F$15+1),1),COLUMN(BT62)-('2.1 Kraftwerk allgemein'!$F$16-'2.1 Kraftwerk allgemein'!$F$15+1)))))/$F62,
SUM(OFFSET('2.5 CAPEX'!CH65,0,-MIN($F62-1,COLUMN(BT62)-1),1,MIN($F62,COLUMN(BT62))))/$F62)))))),
IF(OR(ISNUMBER($D62)=FALSE,$F62=""),"",
IF(AND('2.5 CAPEX'!$L65&lt;&gt;"x",'2.5 CAPEX'!$M65&lt;&gt;"x"),0,
IF($F62=0,0,
IF(CC$4&lt;'2.1 Kraftwerk allgemein'!$F$16,0,
IF(CC$4='2.1 Kraftwerk allgemein'!$F$16,'2.5 CAPEX'!$J65/$F62,
IF(CC$4&lt;'2.1 Kraftwerk allgemein'!$F$16+$F62,
('2.5 CAPEX'!$J65+SUM(OFFSET('2.5 CAPEX'!CH65,0,-MIN(MAX($F62-1-('2.1 Kraftwerk allgemein'!$F$16-'1.1 Allgemein'!$I$22+1),0),COLUMN(BT62)-1-('2.1 Kraftwerk allgemein'!$F$16-'1.1 Allgemein'!$I$22+1)),1,MIN(MAX($F62-('2.1 Kraftwerk allgemein'!$F$16-'1.1 Allgemein'!$I$22+1),1),COLUMN(BT62)-('2.1 Kraftwerk allgemein'!$F$16-'1.1 Allgemein'!$I$22+1)))))/$F62,
SUM(OFFSET('2.5 CAPEX'!CH65,0,-MIN($F62-1,COLUMN(BT62)-1),1,MIN($F62,COLUMN(BT62))))/$F62)))))))</f>
        <v/>
      </c>
      <c r="CD62" s="199" t="str">
        <f ca="1">IF('2.1 Kraftwerk allgemein'!$F$15&lt;'1.1 Allgemein'!$I$22,
IF(OR(ISNUMBER($D62)=FALSE,$F62=""),"",
IF(AND('2.5 CAPEX'!$L65&lt;&gt;"x",'2.5 CAPEX'!$M65&lt;&gt;"x"),0,
IF($F62=0,0,
IF(CD$4&lt;'2.1 Kraftwerk allgemein'!$F$16,0,
IF(CD$4='2.1 Kraftwerk allgemein'!$F$16,'2.5 CAPEX'!$J65/$F62,
IF(CD$4&lt;'2.1 Kraftwerk allgemein'!$F$16+$F62,
('2.5 CAPEX'!$J65+SUM(OFFSET('2.5 CAPEX'!CI65,0,-MIN(MAX($F62-1-('2.1 Kraftwerk allgemein'!$F$16-'2.1 Kraftwerk allgemein'!$F$15+1),0),COLUMN(BU62)-1-('2.1 Kraftwerk allgemein'!$F$16-'2.1 Kraftwerk allgemein'!$F$15+1)),1,MIN(MAX($F62-('2.1 Kraftwerk allgemein'!$F$16-'2.1 Kraftwerk allgemein'!$F$15+1),1),COLUMN(BU62)-('2.1 Kraftwerk allgemein'!$F$16-'2.1 Kraftwerk allgemein'!$F$15+1)))))/$F62,
SUM(OFFSET('2.5 CAPEX'!CI65,0,-MIN($F62-1,COLUMN(BU62)-1),1,MIN($F62,COLUMN(BU62))))/$F62)))))),
IF(OR(ISNUMBER($D62)=FALSE,$F62=""),"",
IF(AND('2.5 CAPEX'!$L65&lt;&gt;"x",'2.5 CAPEX'!$M65&lt;&gt;"x"),0,
IF($F62=0,0,
IF(CD$4&lt;'2.1 Kraftwerk allgemein'!$F$16,0,
IF(CD$4='2.1 Kraftwerk allgemein'!$F$16,'2.5 CAPEX'!$J65/$F62,
IF(CD$4&lt;'2.1 Kraftwerk allgemein'!$F$16+$F62,
('2.5 CAPEX'!$J65+SUM(OFFSET('2.5 CAPEX'!CI65,0,-MIN(MAX($F62-1-('2.1 Kraftwerk allgemein'!$F$16-'1.1 Allgemein'!$I$22+1),0),COLUMN(BU62)-1-('2.1 Kraftwerk allgemein'!$F$16-'1.1 Allgemein'!$I$22+1)),1,MIN(MAX($F62-('2.1 Kraftwerk allgemein'!$F$16-'1.1 Allgemein'!$I$22+1),1),COLUMN(BU62)-('2.1 Kraftwerk allgemein'!$F$16-'1.1 Allgemein'!$I$22+1)))))/$F62,
SUM(OFFSET('2.5 CAPEX'!CI65,0,-MIN($F62-1,COLUMN(BU62)-1),1,MIN($F62,COLUMN(BU62))))/$F62)))))))</f>
        <v/>
      </c>
      <c r="CE62" s="199" t="str">
        <f ca="1">IF('2.1 Kraftwerk allgemein'!$F$15&lt;'1.1 Allgemein'!$I$22,
IF(OR(ISNUMBER($D62)=FALSE,$F62=""),"",
IF(AND('2.5 CAPEX'!$L65&lt;&gt;"x",'2.5 CAPEX'!$M65&lt;&gt;"x"),0,
IF($F62=0,0,
IF(CE$4&lt;'2.1 Kraftwerk allgemein'!$F$16,0,
IF(CE$4='2.1 Kraftwerk allgemein'!$F$16,'2.5 CAPEX'!$J65/$F62,
IF(CE$4&lt;'2.1 Kraftwerk allgemein'!$F$16+$F62,
('2.5 CAPEX'!$J65+SUM(OFFSET('2.5 CAPEX'!CJ65,0,-MIN(MAX($F62-1-('2.1 Kraftwerk allgemein'!$F$16-'2.1 Kraftwerk allgemein'!$F$15+1),0),COLUMN(BV62)-1-('2.1 Kraftwerk allgemein'!$F$16-'2.1 Kraftwerk allgemein'!$F$15+1)),1,MIN(MAX($F62-('2.1 Kraftwerk allgemein'!$F$16-'2.1 Kraftwerk allgemein'!$F$15+1),1),COLUMN(BV62)-('2.1 Kraftwerk allgemein'!$F$16-'2.1 Kraftwerk allgemein'!$F$15+1)))))/$F62,
SUM(OFFSET('2.5 CAPEX'!CJ65,0,-MIN($F62-1,COLUMN(BV62)-1),1,MIN($F62,COLUMN(BV62))))/$F62)))))),
IF(OR(ISNUMBER($D62)=FALSE,$F62=""),"",
IF(AND('2.5 CAPEX'!$L65&lt;&gt;"x",'2.5 CAPEX'!$M65&lt;&gt;"x"),0,
IF($F62=0,0,
IF(CE$4&lt;'2.1 Kraftwerk allgemein'!$F$16,0,
IF(CE$4='2.1 Kraftwerk allgemein'!$F$16,'2.5 CAPEX'!$J65/$F62,
IF(CE$4&lt;'2.1 Kraftwerk allgemein'!$F$16+$F62,
('2.5 CAPEX'!$J65+SUM(OFFSET('2.5 CAPEX'!CJ65,0,-MIN(MAX($F62-1-('2.1 Kraftwerk allgemein'!$F$16-'1.1 Allgemein'!$I$22+1),0),COLUMN(BV62)-1-('2.1 Kraftwerk allgemein'!$F$16-'1.1 Allgemein'!$I$22+1)),1,MIN(MAX($F62-('2.1 Kraftwerk allgemein'!$F$16-'1.1 Allgemein'!$I$22+1),1),COLUMN(BV62)-('2.1 Kraftwerk allgemein'!$F$16-'1.1 Allgemein'!$I$22+1)))))/$F62,
SUM(OFFSET('2.5 CAPEX'!CJ65,0,-MIN($F62-1,COLUMN(BV62)-1),1,MIN($F62,COLUMN(BV62))))/$F62)))))))</f>
        <v/>
      </c>
      <c r="CF62" s="199" t="str">
        <f ca="1">IF('2.1 Kraftwerk allgemein'!$F$15&lt;'1.1 Allgemein'!$I$22,
IF(OR(ISNUMBER($D62)=FALSE,$F62=""),"",
IF(AND('2.5 CAPEX'!$L65&lt;&gt;"x",'2.5 CAPEX'!$M65&lt;&gt;"x"),0,
IF($F62=0,0,
IF(CF$4&lt;'2.1 Kraftwerk allgemein'!$F$16,0,
IF(CF$4='2.1 Kraftwerk allgemein'!$F$16,'2.5 CAPEX'!$J65/$F62,
IF(CF$4&lt;'2.1 Kraftwerk allgemein'!$F$16+$F62,
('2.5 CAPEX'!$J65+SUM(OFFSET('2.5 CAPEX'!CK65,0,-MIN(MAX($F62-1-('2.1 Kraftwerk allgemein'!$F$16-'2.1 Kraftwerk allgemein'!$F$15+1),0),COLUMN(BW62)-1-('2.1 Kraftwerk allgemein'!$F$16-'2.1 Kraftwerk allgemein'!$F$15+1)),1,MIN(MAX($F62-('2.1 Kraftwerk allgemein'!$F$16-'2.1 Kraftwerk allgemein'!$F$15+1),1),COLUMN(BW62)-('2.1 Kraftwerk allgemein'!$F$16-'2.1 Kraftwerk allgemein'!$F$15+1)))))/$F62,
SUM(OFFSET('2.5 CAPEX'!CK65,0,-MIN($F62-1,COLUMN(BW62)-1),1,MIN($F62,COLUMN(BW62))))/$F62)))))),
IF(OR(ISNUMBER($D62)=FALSE,$F62=""),"",
IF(AND('2.5 CAPEX'!$L65&lt;&gt;"x",'2.5 CAPEX'!$M65&lt;&gt;"x"),0,
IF($F62=0,0,
IF(CF$4&lt;'2.1 Kraftwerk allgemein'!$F$16,0,
IF(CF$4='2.1 Kraftwerk allgemein'!$F$16,'2.5 CAPEX'!$J65/$F62,
IF(CF$4&lt;'2.1 Kraftwerk allgemein'!$F$16+$F62,
('2.5 CAPEX'!$J65+SUM(OFFSET('2.5 CAPEX'!CK65,0,-MIN(MAX($F62-1-('2.1 Kraftwerk allgemein'!$F$16-'1.1 Allgemein'!$I$22+1),0),COLUMN(BW62)-1-('2.1 Kraftwerk allgemein'!$F$16-'1.1 Allgemein'!$I$22+1)),1,MIN(MAX($F62-('2.1 Kraftwerk allgemein'!$F$16-'1.1 Allgemein'!$I$22+1),1),COLUMN(BW62)-('2.1 Kraftwerk allgemein'!$F$16-'1.1 Allgemein'!$I$22+1)))))/$F62,
SUM(OFFSET('2.5 CAPEX'!CK65,0,-MIN($F62-1,COLUMN(BW62)-1),1,MIN($F62,COLUMN(BW62))))/$F62)))))))</f>
        <v/>
      </c>
      <c r="CG62" s="199" t="str">
        <f ca="1">IF('2.1 Kraftwerk allgemein'!$F$15&lt;'1.1 Allgemein'!$I$22,
IF(OR(ISNUMBER($D62)=FALSE,$F62=""),"",
IF(AND('2.5 CAPEX'!$L65&lt;&gt;"x",'2.5 CAPEX'!$M65&lt;&gt;"x"),0,
IF($F62=0,0,
IF(CG$4&lt;'2.1 Kraftwerk allgemein'!$F$16,0,
IF(CG$4='2.1 Kraftwerk allgemein'!$F$16,'2.5 CAPEX'!$J65/$F62,
IF(CG$4&lt;'2.1 Kraftwerk allgemein'!$F$16+$F62,
('2.5 CAPEX'!$J65+SUM(OFFSET('2.5 CAPEX'!CL65,0,-MIN(MAX($F62-1-('2.1 Kraftwerk allgemein'!$F$16-'2.1 Kraftwerk allgemein'!$F$15+1),0),COLUMN(BX62)-1-('2.1 Kraftwerk allgemein'!$F$16-'2.1 Kraftwerk allgemein'!$F$15+1)),1,MIN(MAX($F62-('2.1 Kraftwerk allgemein'!$F$16-'2.1 Kraftwerk allgemein'!$F$15+1),1),COLUMN(BX62)-('2.1 Kraftwerk allgemein'!$F$16-'2.1 Kraftwerk allgemein'!$F$15+1)))))/$F62,
SUM(OFFSET('2.5 CAPEX'!CL65,0,-MIN($F62-1,COLUMN(BX62)-1),1,MIN($F62,COLUMN(BX62))))/$F62)))))),
IF(OR(ISNUMBER($D62)=FALSE,$F62=""),"",
IF(AND('2.5 CAPEX'!$L65&lt;&gt;"x",'2.5 CAPEX'!$M65&lt;&gt;"x"),0,
IF($F62=0,0,
IF(CG$4&lt;'2.1 Kraftwerk allgemein'!$F$16,0,
IF(CG$4='2.1 Kraftwerk allgemein'!$F$16,'2.5 CAPEX'!$J65/$F62,
IF(CG$4&lt;'2.1 Kraftwerk allgemein'!$F$16+$F62,
('2.5 CAPEX'!$J65+SUM(OFFSET('2.5 CAPEX'!CL65,0,-MIN(MAX($F62-1-('2.1 Kraftwerk allgemein'!$F$16-'1.1 Allgemein'!$I$22+1),0),COLUMN(BX62)-1-('2.1 Kraftwerk allgemein'!$F$16-'1.1 Allgemein'!$I$22+1)),1,MIN(MAX($F62-('2.1 Kraftwerk allgemein'!$F$16-'1.1 Allgemein'!$I$22+1),1),COLUMN(BX62)-('2.1 Kraftwerk allgemein'!$F$16-'1.1 Allgemein'!$I$22+1)))))/$F62,
SUM(OFFSET('2.5 CAPEX'!CL65,0,-MIN($F62-1,COLUMN(BX62)-1),1,MIN($F62,COLUMN(BX62))))/$F62)))))))</f>
        <v/>
      </c>
      <c r="CH62" s="199" t="str">
        <f ca="1">IF('2.1 Kraftwerk allgemein'!$F$15&lt;'1.1 Allgemein'!$I$22,
IF(OR(ISNUMBER($D62)=FALSE,$F62=""),"",
IF(AND('2.5 CAPEX'!$L65&lt;&gt;"x",'2.5 CAPEX'!$M65&lt;&gt;"x"),0,
IF($F62=0,0,
IF(CH$4&lt;'2.1 Kraftwerk allgemein'!$F$16,0,
IF(CH$4='2.1 Kraftwerk allgemein'!$F$16,'2.5 CAPEX'!$J65/$F62,
IF(CH$4&lt;'2.1 Kraftwerk allgemein'!$F$16+$F62,
('2.5 CAPEX'!$J65+SUM(OFFSET('2.5 CAPEX'!CM65,0,-MIN(MAX($F62-1-('2.1 Kraftwerk allgemein'!$F$16-'2.1 Kraftwerk allgemein'!$F$15+1),0),COLUMN(BY62)-1-('2.1 Kraftwerk allgemein'!$F$16-'2.1 Kraftwerk allgemein'!$F$15+1)),1,MIN(MAX($F62-('2.1 Kraftwerk allgemein'!$F$16-'2.1 Kraftwerk allgemein'!$F$15+1),1),COLUMN(BY62)-('2.1 Kraftwerk allgemein'!$F$16-'2.1 Kraftwerk allgemein'!$F$15+1)))))/$F62,
SUM(OFFSET('2.5 CAPEX'!CM65,0,-MIN($F62-1,COLUMN(BY62)-1),1,MIN($F62,COLUMN(BY62))))/$F62)))))),
IF(OR(ISNUMBER($D62)=FALSE,$F62=""),"",
IF(AND('2.5 CAPEX'!$L65&lt;&gt;"x",'2.5 CAPEX'!$M65&lt;&gt;"x"),0,
IF($F62=0,0,
IF(CH$4&lt;'2.1 Kraftwerk allgemein'!$F$16,0,
IF(CH$4='2.1 Kraftwerk allgemein'!$F$16,'2.5 CAPEX'!$J65/$F62,
IF(CH$4&lt;'2.1 Kraftwerk allgemein'!$F$16+$F62,
('2.5 CAPEX'!$J65+SUM(OFFSET('2.5 CAPEX'!CM65,0,-MIN(MAX($F62-1-('2.1 Kraftwerk allgemein'!$F$16-'1.1 Allgemein'!$I$22+1),0),COLUMN(BY62)-1-('2.1 Kraftwerk allgemein'!$F$16-'1.1 Allgemein'!$I$22+1)),1,MIN(MAX($F62-('2.1 Kraftwerk allgemein'!$F$16-'1.1 Allgemein'!$I$22+1),1),COLUMN(BY62)-('2.1 Kraftwerk allgemein'!$F$16-'1.1 Allgemein'!$I$22+1)))))/$F62,
SUM(OFFSET('2.5 CAPEX'!CM65,0,-MIN($F62-1,COLUMN(BY62)-1),1,MIN($F62,COLUMN(BY62))))/$F62)))))))</f>
        <v/>
      </c>
      <c r="CI62" s="199" t="str">
        <f ca="1">IF('2.1 Kraftwerk allgemein'!$F$15&lt;'1.1 Allgemein'!$I$22,
IF(OR(ISNUMBER($D62)=FALSE,$F62=""),"",
IF(AND('2.5 CAPEX'!$L65&lt;&gt;"x",'2.5 CAPEX'!$M65&lt;&gt;"x"),0,
IF($F62=0,0,
IF(CI$4&lt;'2.1 Kraftwerk allgemein'!$F$16,0,
IF(CI$4='2.1 Kraftwerk allgemein'!$F$16,'2.5 CAPEX'!$J65/$F62,
IF(CI$4&lt;'2.1 Kraftwerk allgemein'!$F$16+$F62,
('2.5 CAPEX'!$J65+SUM(OFFSET('2.5 CAPEX'!CN65,0,-MIN(MAX($F62-1-('2.1 Kraftwerk allgemein'!$F$16-'2.1 Kraftwerk allgemein'!$F$15+1),0),COLUMN(BZ62)-1-('2.1 Kraftwerk allgemein'!$F$16-'2.1 Kraftwerk allgemein'!$F$15+1)),1,MIN(MAX($F62-('2.1 Kraftwerk allgemein'!$F$16-'2.1 Kraftwerk allgemein'!$F$15+1),1),COLUMN(BZ62)-('2.1 Kraftwerk allgemein'!$F$16-'2.1 Kraftwerk allgemein'!$F$15+1)))))/$F62,
SUM(OFFSET('2.5 CAPEX'!CN65,0,-MIN($F62-1,COLUMN(BZ62)-1),1,MIN($F62,COLUMN(BZ62))))/$F62)))))),
IF(OR(ISNUMBER($D62)=FALSE,$F62=""),"",
IF(AND('2.5 CAPEX'!$L65&lt;&gt;"x",'2.5 CAPEX'!$M65&lt;&gt;"x"),0,
IF($F62=0,0,
IF(CI$4&lt;'2.1 Kraftwerk allgemein'!$F$16,0,
IF(CI$4='2.1 Kraftwerk allgemein'!$F$16,'2.5 CAPEX'!$J65/$F62,
IF(CI$4&lt;'2.1 Kraftwerk allgemein'!$F$16+$F62,
('2.5 CAPEX'!$J65+SUM(OFFSET('2.5 CAPEX'!CN65,0,-MIN(MAX($F62-1-('2.1 Kraftwerk allgemein'!$F$16-'1.1 Allgemein'!$I$22+1),0),COLUMN(BZ62)-1-('2.1 Kraftwerk allgemein'!$F$16-'1.1 Allgemein'!$I$22+1)),1,MIN(MAX($F62-('2.1 Kraftwerk allgemein'!$F$16-'1.1 Allgemein'!$I$22+1),1),COLUMN(BZ62)-('2.1 Kraftwerk allgemein'!$F$16-'1.1 Allgemein'!$I$22+1)))))/$F62,
SUM(OFFSET('2.5 CAPEX'!CN65,0,-MIN($F62-1,COLUMN(BZ62)-1),1,MIN($F62,COLUMN(BZ62))))/$F62)))))))</f>
        <v/>
      </c>
      <c r="CJ62" s="199" t="str">
        <f ca="1">IF('2.1 Kraftwerk allgemein'!$F$15&lt;'1.1 Allgemein'!$I$22,
IF(OR(ISNUMBER($D62)=FALSE,$F62=""),"",
IF(AND('2.5 CAPEX'!$L65&lt;&gt;"x",'2.5 CAPEX'!$M65&lt;&gt;"x"),0,
IF($F62=0,0,
IF(CJ$4&lt;'2.1 Kraftwerk allgemein'!$F$16,0,
IF(CJ$4='2.1 Kraftwerk allgemein'!$F$16,'2.5 CAPEX'!$J65/$F62,
IF(CJ$4&lt;'2.1 Kraftwerk allgemein'!$F$16+$F62,
('2.5 CAPEX'!$J65+SUM(OFFSET('2.5 CAPEX'!CO65,0,-MIN(MAX($F62-1-('2.1 Kraftwerk allgemein'!$F$16-'2.1 Kraftwerk allgemein'!$F$15+1),0),COLUMN(CA62)-1-('2.1 Kraftwerk allgemein'!$F$16-'2.1 Kraftwerk allgemein'!$F$15+1)),1,MIN(MAX($F62-('2.1 Kraftwerk allgemein'!$F$16-'2.1 Kraftwerk allgemein'!$F$15+1),1),COLUMN(CA62)-('2.1 Kraftwerk allgemein'!$F$16-'2.1 Kraftwerk allgemein'!$F$15+1)))))/$F62,
SUM(OFFSET('2.5 CAPEX'!CO65,0,-MIN($F62-1,COLUMN(CA62)-1),1,MIN($F62,COLUMN(CA62))))/$F62)))))),
IF(OR(ISNUMBER($D62)=FALSE,$F62=""),"",
IF(AND('2.5 CAPEX'!$L65&lt;&gt;"x",'2.5 CAPEX'!$M65&lt;&gt;"x"),0,
IF($F62=0,0,
IF(CJ$4&lt;'2.1 Kraftwerk allgemein'!$F$16,0,
IF(CJ$4='2.1 Kraftwerk allgemein'!$F$16,'2.5 CAPEX'!$J65/$F62,
IF(CJ$4&lt;'2.1 Kraftwerk allgemein'!$F$16+$F62,
('2.5 CAPEX'!$J65+SUM(OFFSET('2.5 CAPEX'!CO65,0,-MIN(MAX($F62-1-('2.1 Kraftwerk allgemein'!$F$16-'1.1 Allgemein'!$I$22+1),0),COLUMN(CA62)-1-('2.1 Kraftwerk allgemein'!$F$16-'1.1 Allgemein'!$I$22+1)),1,MIN(MAX($F62-('2.1 Kraftwerk allgemein'!$F$16-'1.1 Allgemein'!$I$22+1),1),COLUMN(CA62)-('2.1 Kraftwerk allgemein'!$F$16-'1.1 Allgemein'!$I$22+1)))))/$F62,
SUM(OFFSET('2.5 CAPEX'!CO65,0,-MIN($F62-1,COLUMN(CA62)-1),1,MIN($F62,COLUMN(CA62))))/$F62)))))))</f>
        <v/>
      </c>
      <c r="CK62" s="199" t="str">
        <f ca="1">IF('2.1 Kraftwerk allgemein'!$F$15&lt;'1.1 Allgemein'!$I$22,
IF(OR(ISNUMBER($D62)=FALSE,$F62=""),"",
IF(AND('2.5 CAPEX'!$L65&lt;&gt;"x",'2.5 CAPEX'!$M65&lt;&gt;"x"),0,
IF($F62=0,0,
IF(CK$4&lt;'2.1 Kraftwerk allgemein'!$F$16,0,
IF(CK$4='2.1 Kraftwerk allgemein'!$F$16,'2.5 CAPEX'!$J65/$F62,
IF(CK$4&lt;'2.1 Kraftwerk allgemein'!$F$16+$F62,
('2.5 CAPEX'!$J65+SUM(OFFSET('2.5 CAPEX'!CP65,0,-MIN(MAX($F62-1-('2.1 Kraftwerk allgemein'!$F$16-'2.1 Kraftwerk allgemein'!$F$15+1),0),COLUMN(CB62)-1-('2.1 Kraftwerk allgemein'!$F$16-'2.1 Kraftwerk allgemein'!$F$15+1)),1,MIN(MAX($F62-('2.1 Kraftwerk allgemein'!$F$16-'2.1 Kraftwerk allgemein'!$F$15+1),1),COLUMN(CB62)-('2.1 Kraftwerk allgemein'!$F$16-'2.1 Kraftwerk allgemein'!$F$15+1)))))/$F62,
SUM(OFFSET('2.5 CAPEX'!CP65,0,-MIN($F62-1,COLUMN(CB62)-1),1,MIN($F62,COLUMN(CB62))))/$F62)))))),
IF(OR(ISNUMBER($D62)=FALSE,$F62=""),"",
IF(AND('2.5 CAPEX'!$L65&lt;&gt;"x",'2.5 CAPEX'!$M65&lt;&gt;"x"),0,
IF($F62=0,0,
IF(CK$4&lt;'2.1 Kraftwerk allgemein'!$F$16,0,
IF(CK$4='2.1 Kraftwerk allgemein'!$F$16,'2.5 CAPEX'!$J65/$F62,
IF(CK$4&lt;'2.1 Kraftwerk allgemein'!$F$16+$F62,
('2.5 CAPEX'!$J65+SUM(OFFSET('2.5 CAPEX'!CP65,0,-MIN(MAX($F62-1-('2.1 Kraftwerk allgemein'!$F$16-'1.1 Allgemein'!$I$22+1),0),COLUMN(CB62)-1-('2.1 Kraftwerk allgemein'!$F$16-'1.1 Allgemein'!$I$22+1)),1,MIN(MAX($F62-('2.1 Kraftwerk allgemein'!$F$16-'1.1 Allgemein'!$I$22+1),1),COLUMN(CB62)-('2.1 Kraftwerk allgemein'!$F$16-'1.1 Allgemein'!$I$22+1)))))/$F62,
SUM(OFFSET('2.5 CAPEX'!CP65,0,-MIN($F62-1,COLUMN(CB62)-1),1,MIN($F62,COLUMN(CB62))))/$F62)))))))</f>
        <v/>
      </c>
      <c r="CL62" s="199" t="str">
        <f ca="1">IF('2.1 Kraftwerk allgemein'!$F$15&lt;'1.1 Allgemein'!$I$22,
IF(OR(ISNUMBER($D62)=FALSE,$F62=""),"",
IF(AND('2.5 CAPEX'!$L65&lt;&gt;"x",'2.5 CAPEX'!$M65&lt;&gt;"x"),0,
IF($F62=0,0,
IF(CL$4&lt;'2.1 Kraftwerk allgemein'!$F$16,0,
IF(CL$4='2.1 Kraftwerk allgemein'!$F$16,'2.5 CAPEX'!$J65/$F62,
IF(CL$4&lt;'2.1 Kraftwerk allgemein'!$F$16+$F62,
('2.5 CAPEX'!$J65+SUM(OFFSET('2.5 CAPEX'!CQ65,0,-MIN(MAX($F62-1-('2.1 Kraftwerk allgemein'!$F$16-'2.1 Kraftwerk allgemein'!$F$15+1),0),COLUMN(CC62)-1-('2.1 Kraftwerk allgemein'!$F$16-'2.1 Kraftwerk allgemein'!$F$15+1)),1,MIN(MAX($F62-('2.1 Kraftwerk allgemein'!$F$16-'2.1 Kraftwerk allgemein'!$F$15+1),1),COLUMN(CC62)-('2.1 Kraftwerk allgemein'!$F$16-'2.1 Kraftwerk allgemein'!$F$15+1)))))/$F62,
SUM(OFFSET('2.5 CAPEX'!CQ65,0,-MIN($F62-1,COLUMN(CC62)-1),1,MIN($F62,COLUMN(CC62))))/$F62)))))),
IF(OR(ISNUMBER($D62)=FALSE,$F62=""),"",
IF(AND('2.5 CAPEX'!$L65&lt;&gt;"x",'2.5 CAPEX'!$M65&lt;&gt;"x"),0,
IF($F62=0,0,
IF(CL$4&lt;'2.1 Kraftwerk allgemein'!$F$16,0,
IF(CL$4='2.1 Kraftwerk allgemein'!$F$16,'2.5 CAPEX'!$J65/$F62,
IF(CL$4&lt;'2.1 Kraftwerk allgemein'!$F$16+$F62,
('2.5 CAPEX'!$J65+SUM(OFFSET('2.5 CAPEX'!CQ65,0,-MIN(MAX($F62-1-('2.1 Kraftwerk allgemein'!$F$16-'1.1 Allgemein'!$I$22+1),0),COLUMN(CC62)-1-('2.1 Kraftwerk allgemein'!$F$16-'1.1 Allgemein'!$I$22+1)),1,MIN(MAX($F62-('2.1 Kraftwerk allgemein'!$F$16-'1.1 Allgemein'!$I$22+1),1),COLUMN(CC62)-('2.1 Kraftwerk allgemein'!$F$16-'1.1 Allgemein'!$I$22+1)))))/$F62,
SUM(OFFSET('2.5 CAPEX'!CQ65,0,-MIN($F62-1,COLUMN(CC62)-1),1,MIN($F62,COLUMN(CC62))))/$F62)))))))</f>
        <v/>
      </c>
      <c r="CM62" s="199" t="str">
        <f ca="1">IF('2.1 Kraftwerk allgemein'!$F$15&lt;'1.1 Allgemein'!$I$22,
IF(OR(ISNUMBER($D62)=FALSE,$F62=""),"",
IF(AND('2.5 CAPEX'!$L65&lt;&gt;"x",'2.5 CAPEX'!$M65&lt;&gt;"x"),0,
IF($F62=0,0,
IF(CM$4&lt;'2.1 Kraftwerk allgemein'!$F$16,0,
IF(CM$4='2.1 Kraftwerk allgemein'!$F$16,'2.5 CAPEX'!$J65/$F62,
IF(CM$4&lt;'2.1 Kraftwerk allgemein'!$F$16+$F62,
('2.5 CAPEX'!$J65+SUM(OFFSET('2.5 CAPEX'!CR65,0,-MIN(MAX($F62-1-('2.1 Kraftwerk allgemein'!$F$16-'2.1 Kraftwerk allgemein'!$F$15+1),0),COLUMN(CD62)-1-('2.1 Kraftwerk allgemein'!$F$16-'2.1 Kraftwerk allgemein'!$F$15+1)),1,MIN(MAX($F62-('2.1 Kraftwerk allgemein'!$F$16-'2.1 Kraftwerk allgemein'!$F$15+1),1),COLUMN(CD62)-('2.1 Kraftwerk allgemein'!$F$16-'2.1 Kraftwerk allgemein'!$F$15+1)))))/$F62,
SUM(OFFSET('2.5 CAPEX'!CR65,0,-MIN($F62-1,COLUMN(CD62)-1),1,MIN($F62,COLUMN(CD62))))/$F62)))))),
IF(OR(ISNUMBER($D62)=FALSE,$F62=""),"",
IF(AND('2.5 CAPEX'!$L65&lt;&gt;"x",'2.5 CAPEX'!$M65&lt;&gt;"x"),0,
IF($F62=0,0,
IF(CM$4&lt;'2.1 Kraftwerk allgemein'!$F$16,0,
IF(CM$4='2.1 Kraftwerk allgemein'!$F$16,'2.5 CAPEX'!$J65/$F62,
IF(CM$4&lt;'2.1 Kraftwerk allgemein'!$F$16+$F62,
('2.5 CAPEX'!$J65+SUM(OFFSET('2.5 CAPEX'!CR65,0,-MIN(MAX($F62-1-('2.1 Kraftwerk allgemein'!$F$16-'1.1 Allgemein'!$I$22+1),0),COLUMN(CD62)-1-('2.1 Kraftwerk allgemein'!$F$16-'1.1 Allgemein'!$I$22+1)),1,MIN(MAX($F62-('2.1 Kraftwerk allgemein'!$F$16-'1.1 Allgemein'!$I$22+1),1),COLUMN(CD62)-('2.1 Kraftwerk allgemein'!$F$16-'1.1 Allgemein'!$I$22+1)))))/$F62,
SUM(OFFSET('2.5 CAPEX'!CR65,0,-MIN($F62-1,COLUMN(CD62)-1),1,MIN($F62,COLUMN(CD62))))/$F62)))))))</f>
        <v/>
      </c>
      <c r="CN62" s="199" t="str">
        <f ca="1">IF('2.1 Kraftwerk allgemein'!$F$15&lt;'1.1 Allgemein'!$I$22,
IF(OR(ISNUMBER($D62)=FALSE,$F62=""),"",
IF(AND('2.5 CAPEX'!$L65&lt;&gt;"x",'2.5 CAPEX'!$M65&lt;&gt;"x"),0,
IF($F62=0,0,
IF(CN$4&lt;'2.1 Kraftwerk allgemein'!$F$16,0,
IF(CN$4='2.1 Kraftwerk allgemein'!$F$16,'2.5 CAPEX'!$J65/$F62,
IF(CN$4&lt;'2.1 Kraftwerk allgemein'!$F$16+$F62,
('2.5 CAPEX'!$J65+SUM(OFFSET('2.5 CAPEX'!CS65,0,-MIN(MAX($F62-1-('2.1 Kraftwerk allgemein'!$F$16-'2.1 Kraftwerk allgemein'!$F$15+1),0),COLUMN(CE62)-1-('2.1 Kraftwerk allgemein'!$F$16-'2.1 Kraftwerk allgemein'!$F$15+1)),1,MIN(MAX($F62-('2.1 Kraftwerk allgemein'!$F$16-'2.1 Kraftwerk allgemein'!$F$15+1),1),COLUMN(CE62)-('2.1 Kraftwerk allgemein'!$F$16-'2.1 Kraftwerk allgemein'!$F$15+1)))))/$F62,
SUM(OFFSET('2.5 CAPEX'!CS65,0,-MIN($F62-1,COLUMN(CE62)-1),1,MIN($F62,COLUMN(CE62))))/$F62)))))),
IF(OR(ISNUMBER($D62)=FALSE,$F62=""),"",
IF(AND('2.5 CAPEX'!$L65&lt;&gt;"x",'2.5 CAPEX'!$M65&lt;&gt;"x"),0,
IF($F62=0,0,
IF(CN$4&lt;'2.1 Kraftwerk allgemein'!$F$16,0,
IF(CN$4='2.1 Kraftwerk allgemein'!$F$16,'2.5 CAPEX'!$J65/$F62,
IF(CN$4&lt;'2.1 Kraftwerk allgemein'!$F$16+$F62,
('2.5 CAPEX'!$J65+SUM(OFFSET('2.5 CAPEX'!CS65,0,-MIN(MAX($F62-1-('2.1 Kraftwerk allgemein'!$F$16-'1.1 Allgemein'!$I$22+1),0),COLUMN(CE62)-1-('2.1 Kraftwerk allgemein'!$F$16-'1.1 Allgemein'!$I$22+1)),1,MIN(MAX($F62-('2.1 Kraftwerk allgemein'!$F$16-'1.1 Allgemein'!$I$22+1),1),COLUMN(CE62)-('2.1 Kraftwerk allgemein'!$F$16-'1.1 Allgemein'!$I$22+1)))))/$F62,
SUM(OFFSET('2.5 CAPEX'!CS65,0,-MIN($F62-1,COLUMN(CE62)-1),1,MIN($F62,COLUMN(CE62))))/$F62)))))))</f>
        <v/>
      </c>
      <c r="CO62" s="199" t="str">
        <f ca="1">IF('2.1 Kraftwerk allgemein'!$F$15&lt;'1.1 Allgemein'!$I$22,
IF(OR(ISNUMBER($D62)=FALSE,$F62=""),"",
IF(AND('2.5 CAPEX'!$L65&lt;&gt;"x",'2.5 CAPEX'!$M65&lt;&gt;"x"),0,
IF($F62=0,0,
IF(CO$4&lt;'2.1 Kraftwerk allgemein'!$F$16,0,
IF(CO$4='2.1 Kraftwerk allgemein'!$F$16,'2.5 CAPEX'!$J65/$F62,
IF(CO$4&lt;'2.1 Kraftwerk allgemein'!$F$16+$F62,
('2.5 CAPEX'!$J65+SUM(OFFSET('2.5 CAPEX'!CT65,0,-MIN(MAX($F62-1-('2.1 Kraftwerk allgemein'!$F$16-'2.1 Kraftwerk allgemein'!$F$15+1),0),COLUMN(CF62)-1-('2.1 Kraftwerk allgemein'!$F$16-'2.1 Kraftwerk allgemein'!$F$15+1)),1,MIN(MAX($F62-('2.1 Kraftwerk allgemein'!$F$16-'2.1 Kraftwerk allgemein'!$F$15+1),1),COLUMN(CF62)-('2.1 Kraftwerk allgemein'!$F$16-'2.1 Kraftwerk allgemein'!$F$15+1)))))/$F62,
SUM(OFFSET('2.5 CAPEX'!CT65,0,-MIN($F62-1,COLUMN(CF62)-1),1,MIN($F62,COLUMN(CF62))))/$F62)))))),
IF(OR(ISNUMBER($D62)=FALSE,$F62=""),"",
IF(AND('2.5 CAPEX'!$L65&lt;&gt;"x",'2.5 CAPEX'!$M65&lt;&gt;"x"),0,
IF($F62=0,0,
IF(CO$4&lt;'2.1 Kraftwerk allgemein'!$F$16,0,
IF(CO$4='2.1 Kraftwerk allgemein'!$F$16,'2.5 CAPEX'!$J65/$F62,
IF(CO$4&lt;'2.1 Kraftwerk allgemein'!$F$16+$F62,
('2.5 CAPEX'!$J65+SUM(OFFSET('2.5 CAPEX'!CT65,0,-MIN(MAX($F62-1-('2.1 Kraftwerk allgemein'!$F$16-'1.1 Allgemein'!$I$22+1),0),COLUMN(CF62)-1-('2.1 Kraftwerk allgemein'!$F$16-'1.1 Allgemein'!$I$22+1)),1,MIN(MAX($F62-('2.1 Kraftwerk allgemein'!$F$16-'1.1 Allgemein'!$I$22+1),1),COLUMN(CF62)-('2.1 Kraftwerk allgemein'!$F$16-'1.1 Allgemein'!$I$22+1)))))/$F62,
SUM(OFFSET('2.5 CAPEX'!CT65,0,-MIN($F62-1,COLUMN(CF62)-1),1,MIN($F62,COLUMN(CF62))))/$F62)))))))</f>
        <v/>
      </c>
      <c r="CP62" s="199" t="str">
        <f ca="1">IF('2.1 Kraftwerk allgemein'!$F$15&lt;'1.1 Allgemein'!$I$22,
IF(OR(ISNUMBER($D62)=FALSE,$F62=""),"",
IF(AND('2.5 CAPEX'!$L65&lt;&gt;"x",'2.5 CAPEX'!$M65&lt;&gt;"x"),0,
IF($F62=0,0,
IF(CP$4&lt;'2.1 Kraftwerk allgemein'!$F$16,0,
IF(CP$4='2.1 Kraftwerk allgemein'!$F$16,'2.5 CAPEX'!$J65/$F62,
IF(CP$4&lt;'2.1 Kraftwerk allgemein'!$F$16+$F62,
('2.5 CAPEX'!$J65+SUM(OFFSET('2.5 CAPEX'!CU65,0,-MIN(MAX($F62-1-('2.1 Kraftwerk allgemein'!$F$16-'2.1 Kraftwerk allgemein'!$F$15+1),0),COLUMN(CG62)-1-('2.1 Kraftwerk allgemein'!$F$16-'2.1 Kraftwerk allgemein'!$F$15+1)),1,MIN(MAX($F62-('2.1 Kraftwerk allgemein'!$F$16-'2.1 Kraftwerk allgemein'!$F$15+1),1),COLUMN(CG62)-('2.1 Kraftwerk allgemein'!$F$16-'2.1 Kraftwerk allgemein'!$F$15+1)))))/$F62,
SUM(OFFSET('2.5 CAPEX'!CU65,0,-MIN($F62-1,COLUMN(CG62)-1),1,MIN($F62,COLUMN(CG62))))/$F62)))))),
IF(OR(ISNUMBER($D62)=FALSE,$F62=""),"",
IF(AND('2.5 CAPEX'!$L65&lt;&gt;"x",'2.5 CAPEX'!$M65&lt;&gt;"x"),0,
IF($F62=0,0,
IF(CP$4&lt;'2.1 Kraftwerk allgemein'!$F$16,0,
IF(CP$4='2.1 Kraftwerk allgemein'!$F$16,'2.5 CAPEX'!$J65/$F62,
IF(CP$4&lt;'2.1 Kraftwerk allgemein'!$F$16+$F62,
('2.5 CAPEX'!$J65+SUM(OFFSET('2.5 CAPEX'!CU65,0,-MIN(MAX($F62-1-('2.1 Kraftwerk allgemein'!$F$16-'1.1 Allgemein'!$I$22+1),0),COLUMN(CG62)-1-('2.1 Kraftwerk allgemein'!$F$16-'1.1 Allgemein'!$I$22+1)),1,MIN(MAX($F62-('2.1 Kraftwerk allgemein'!$F$16-'1.1 Allgemein'!$I$22+1),1),COLUMN(CG62)-('2.1 Kraftwerk allgemein'!$F$16-'1.1 Allgemein'!$I$22+1)))))/$F62,
SUM(OFFSET('2.5 CAPEX'!CU65,0,-MIN($F62-1,COLUMN(CG62)-1),1,MIN($F62,COLUMN(CG62))))/$F62)))))))</f>
        <v/>
      </c>
      <c r="CQ62" s="199" t="str">
        <f ca="1">IF('2.1 Kraftwerk allgemein'!$F$15&lt;'1.1 Allgemein'!$I$22,
IF(OR(ISNUMBER($D62)=FALSE,$F62=""),"",
IF(AND('2.5 CAPEX'!$L65&lt;&gt;"x",'2.5 CAPEX'!$M65&lt;&gt;"x"),0,
IF($F62=0,0,
IF(CQ$4&lt;'2.1 Kraftwerk allgemein'!$F$16,0,
IF(CQ$4='2.1 Kraftwerk allgemein'!$F$16,'2.5 CAPEX'!$J65/$F62,
IF(CQ$4&lt;'2.1 Kraftwerk allgemein'!$F$16+$F62,
('2.5 CAPEX'!$J65+SUM(OFFSET('2.5 CAPEX'!CV65,0,-MIN(MAX($F62-1-('2.1 Kraftwerk allgemein'!$F$16-'2.1 Kraftwerk allgemein'!$F$15+1),0),COLUMN(CH62)-1-('2.1 Kraftwerk allgemein'!$F$16-'2.1 Kraftwerk allgemein'!$F$15+1)),1,MIN(MAX($F62-('2.1 Kraftwerk allgemein'!$F$16-'2.1 Kraftwerk allgemein'!$F$15+1),1),COLUMN(CH62)-('2.1 Kraftwerk allgemein'!$F$16-'2.1 Kraftwerk allgemein'!$F$15+1)))))/$F62,
SUM(OFFSET('2.5 CAPEX'!CV65,0,-MIN($F62-1,COLUMN(CH62)-1),1,MIN($F62,COLUMN(CH62))))/$F62)))))),
IF(OR(ISNUMBER($D62)=FALSE,$F62=""),"",
IF(AND('2.5 CAPEX'!$L65&lt;&gt;"x",'2.5 CAPEX'!$M65&lt;&gt;"x"),0,
IF($F62=0,0,
IF(CQ$4&lt;'2.1 Kraftwerk allgemein'!$F$16,0,
IF(CQ$4='2.1 Kraftwerk allgemein'!$F$16,'2.5 CAPEX'!$J65/$F62,
IF(CQ$4&lt;'2.1 Kraftwerk allgemein'!$F$16+$F62,
('2.5 CAPEX'!$J65+SUM(OFFSET('2.5 CAPEX'!CV65,0,-MIN(MAX($F62-1-('2.1 Kraftwerk allgemein'!$F$16-'1.1 Allgemein'!$I$22+1),0),COLUMN(CH62)-1-('2.1 Kraftwerk allgemein'!$F$16-'1.1 Allgemein'!$I$22+1)),1,MIN(MAX($F62-('2.1 Kraftwerk allgemein'!$F$16-'1.1 Allgemein'!$I$22+1),1),COLUMN(CH62)-('2.1 Kraftwerk allgemein'!$F$16-'1.1 Allgemein'!$I$22+1)))))/$F62,
SUM(OFFSET('2.5 CAPEX'!CV65,0,-MIN($F62-1,COLUMN(CH62)-1),1,MIN($F62,COLUMN(CH62))))/$F62)))))))</f>
        <v/>
      </c>
      <c r="CR62" s="199" t="str">
        <f ca="1">IF('2.1 Kraftwerk allgemein'!$F$15&lt;'1.1 Allgemein'!$I$22,
IF(OR(ISNUMBER($D62)=FALSE,$F62=""),"",
IF(AND('2.5 CAPEX'!$L65&lt;&gt;"x",'2.5 CAPEX'!$M65&lt;&gt;"x"),0,
IF($F62=0,0,
IF(CR$4&lt;'2.1 Kraftwerk allgemein'!$F$16,0,
IF(CR$4='2.1 Kraftwerk allgemein'!$F$16,'2.5 CAPEX'!$J65/$F62,
IF(CR$4&lt;'2.1 Kraftwerk allgemein'!$F$16+$F62,
('2.5 CAPEX'!$J65+SUM(OFFSET('2.5 CAPEX'!CW65,0,-MIN(MAX($F62-1-('2.1 Kraftwerk allgemein'!$F$16-'2.1 Kraftwerk allgemein'!$F$15+1),0),COLUMN(CI62)-1-('2.1 Kraftwerk allgemein'!$F$16-'2.1 Kraftwerk allgemein'!$F$15+1)),1,MIN(MAX($F62-('2.1 Kraftwerk allgemein'!$F$16-'2.1 Kraftwerk allgemein'!$F$15+1),1),COLUMN(CI62)-('2.1 Kraftwerk allgemein'!$F$16-'2.1 Kraftwerk allgemein'!$F$15+1)))))/$F62,
SUM(OFFSET('2.5 CAPEX'!CW65,0,-MIN($F62-1,COLUMN(CI62)-1),1,MIN($F62,COLUMN(CI62))))/$F62)))))),
IF(OR(ISNUMBER($D62)=FALSE,$F62=""),"",
IF(AND('2.5 CAPEX'!$L65&lt;&gt;"x",'2.5 CAPEX'!$M65&lt;&gt;"x"),0,
IF($F62=0,0,
IF(CR$4&lt;'2.1 Kraftwerk allgemein'!$F$16,0,
IF(CR$4='2.1 Kraftwerk allgemein'!$F$16,'2.5 CAPEX'!$J65/$F62,
IF(CR$4&lt;'2.1 Kraftwerk allgemein'!$F$16+$F62,
('2.5 CAPEX'!$J65+SUM(OFFSET('2.5 CAPEX'!CW65,0,-MIN(MAX($F62-1-('2.1 Kraftwerk allgemein'!$F$16-'1.1 Allgemein'!$I$22+1),0),COLUMN(CI62)-1-('2.1 Kraftwerk allgemein'!$F$16-'1.1 Allgemein'!$I$22+1)),1,MIN(MAX($F62-('2.1 Kraftwerk allgemein'!$F$16-'1.1 Allgemein'!$I$22+1),1),COLUMN(CI62)-('2.1 Kraftwerk allgemein'!$F$16-'1.1 Allgemein'!$I$22+1)))))/$F62,
SUM(OFFSET('2.5 CAPEX'!CW65,0,-MIN($F62-1,COLUMN(CI62)-1),1,MIN($F62,COLUMN(CI62))))/$F62)))))))</f>
        <v/>
      </c>
      <c r="CS62" s="199" t="str">
        <f ca="1">IF('2.1 Kraftwerk allgemein'!$F$15&lt;'1.1 Allgemein'!$I$22,
IF(OR(ISNUMBER($D62)=FALSE,$F62=""),"",
IF(AND('2.5 CAPEX'!$L65&lt;&gt;"x",'2.5 CAPEX'!$M65&lt;&gt;"x"),0,
IF($F62=0,0,
IF(CS$4&lt;'2.1 Kraftwerk allgemein'!$F$16,0,
IF(CS$4='2.1 Kraftwerk allgemein'!$F$16,'2.5 CAPEX'!$J65/$F62,
IF(CS$4&lt;'2.1 Kraftwerk allgemein'!$F$16+$F62,
('2.5 CAPEX'!$J65+SUM(OFFSET('2.5 CAPEX'!CX65,0,-MIN(MAX($F62-1-('2.1 Kraftwerk allgemein'!$F$16-'2.1 Kraftwerk allgemein'!$F$15+1),0),COLUMN(CJ62)-1-('2.1 Kraftwerk allgemein'!$F$16-'2.1 Kraftwerk allgemein'!$F$15+1)),1,MIN(MAX($F62-('2.1 Kraftwerk allgemein'!$F$16-'2.1 Kraftwerk allgemein'!$F$15+1),1),COLUMN(CJ62)-('2.1 Kraftwerk allgemein'!$F$16-'2.1 Kraftwerk allgemein'!$F$15+1)))))/$F62,
SUM(OFFSET('2.5 CAPEX'!CX65,0,-MIN($F62-1,COLUMN(CJ62)-1),1,MIN($F62,COLUMN(CJ62))))/$F62)))))),
IF(OR(ISNUMBER($D62)=FALSE,$F62=""),"",
IF(AND('2.5 CAPEX'!$L65&lt;&gt;"x",'2.5 CAPEX'!$M65&lt;&gt;"x"),0,
IF($F62=0,0,
IF(CS$4&lt;'2.1 Kraftwerk allgemein'!$F$16,0,
IF(CS$4='2.1 Kraftwerk allgemein'!$F$16,'2.5 CAPEX'!$J65/$F62,
IF(CS$4&lt;'2.1 Kraftwerk allgemein'!$F$16+$F62,
('2.5 CAPEX'!$J65+SUM(OFFSET('2.5 CAPEX'!CX65,0,-MIN(MAX($F62-1-('2.1 Kraftwerk allgemein'!$F$16-'1.1 Allgemein'!$I$22+1),0),COLUMN(CJ62)-1-('2.1 Kraftwerk allgemein'!$F$16-'1.1 Allgemein'!$I$22+1)),1,MIN(MAX($F62-('2.1 Kraftwerk allgemein'!$F$16-'1.1 Allgemein'!$I$22+1),1),COLUMN(CJ62)-('2.1 Kraftwerk allgemein'!$F$16-'1.1 Allgemein'!$I$22+1)))))/$F62,
SUM(OFFSET('2.5 CAPEX'!CX65,0,-MIN($F62-1,COLUMN(CJ62)-1),1,MIN($F62,COLUMN(CJ62))))/$F62)))))))</f>
        <v/>
      </c>
      <c r="CT62" s="199" t="str">
        <f ca="1">IF('2.1 Kraftwerk allgemein'!$F$15&lt;'1.1 Allgemein'!$I$22,
IF(OR(ISNUMBER($D62)=FALSE,$F62=""),"",
IF(AND('2.5 CAPEX'!$L65&lt;&gt;"x",'2.5 CAPEX'!$M65&lt;&gt;"x"),0,
IF($F62=0,0,
IF(CT$4&lt;'2.1 Kraftwerk allgemein'!$F$16,0,
IF(CT$4='2.1 Kraftwerk allgemein'!$F$16,'2.5 CAPEX'!$J65/$F62,
IF(CT$4&lt;'2.1 Kraftwerk allgemein'!$F$16+$F62,
('2.5 CAPEX'!$J65+SUM(OFFSET('2.5 CAPEX'!CY65,0,-MIN(MAX($F62-1-('2.1 Kraftwerk allgemein'!$F$16-'2.1 Kraftwerk allgemein'!$F$15+1),0),COLUMN(CK62)-1-('2.1 Kraftwerk allgemein'!$F$16-'2.1 Kraftwerk allgemein'!$F$15+1)),1,MIN(MAX($F62-('2.1 Kraftwerk allgemein'!$F$16-'2.1 Kraftwerk allgemein'!$F$15+1),1),COLUMN(CK62)-('2.1 Kraftwerk allgemein'!$F$16-'2.1 Kraftwerk allgemein'!$F$15+1)))))/$F62,
SUM(OFFSET('2.5 CAPEX'!CY65,0,-MIN($F62-1,COLUMN(CK62)-1),1,MIN($F62,COLUMN(CK62))))/$F62)))))),
IF(OR(ISNUMBER($D62)=FALSE,$F62=""),"",
IF(AND('2.5 CAPEX'!$L65&lt;&gt;"x",'2.5 CAPEX'!$M65&lt;&gt;"x"),0,
IF($F62=0,0,
IF(CT$4&lt;'2.1 Kraftwerk allgemein'!$F$16,0,
IF(CT$4='2.1 Kraftwerk allgemein'!$F$16,'2.5 CAPEX'!$J65/$F62,
IF(CT$4&lt;'2.1 Kraftwerk allgemein'!$F$16+$F62,
('2.5 CAPEX'!$J65+SUM(OFFSET('2.5 CAPEX'!CY65,0,-MIN(MAX($F62-1-('2.1 Kraftwerk allgemein'!$F$16-'1.1 Allgemein'!$I$22+1),0),COLUMN(CK62)-1-('2.1 Kraftwerk allgemein'!$F$16-'1.1 Allgemein'!$I$22+1)),1,MIN(MAX($F62-('2.1 Kraftwerk allgemein'!$F$16-'1.1 Allgemein'!$I$22+1),1),COLUMN(CK62)-('2.1 Kraftwerk allgemein'!$F$16-'1.1 Allgemein'!$I$22+1)))))/$F62,
SUM(OFFSET('2.5 CAPEX'!CY65,0,-MIN($F62-1,COLUMN(CK62)-1),1,MIN($F62,COLUMN(CK62))))/$F62)))))))</f>
        <v/>
      </c>
      <c r="CU62" s="199" t="str">
        <f ca="1">IF('2.1 Kraftwerk allgemein'!$F$15&lt;'1.1 Allgemein'!$I$22,
IF(OR(ISNUMBER($D62)=FALSE,$F62=""),"",
IF(AND('2.5 CAPEX'!$L65&lt;&gt;"x",'2.5 CAPEX'!$M65&lt;&gt;"x"),0,
IF($F62=0,0,
IF(CU$4&lt;'2.1 Kraftwerk allgemein'!$F$16,0,
IF(CU$4='2.1 Kraftwerk allgemein'!$F$16,'2.5 CAPEX'!$J65/$F62,
IF(CU$4&lt;'2.1 Kraftwerk allgemein'!$F$16+$F62,
('2.5 CAPEX'!$J65+SUM(OFFSET('2.5 CAPEX'!CZ65,0,-MIN(MAX($F62-1-('2.1 Kraftwerk allgemein'!$F$16-'2.1 Kraftwerk allgemein'!$F$15+1),0),COLUMN(CL62)-1-('2.1 Kraftwerk allgemein'!$F$16-'2.1 Kraftwerk allgemein'!$F$15+1)),1,MIN(MAX($F62-('2.1 Kraftwerk allgemein'!$F$16-'2.1 Kraftwerk allgemein'!$F$15+1),1),COLUMN(CL62)-('2.1 Kraftwerk allgemein'!$F$16-'2.1 Kraftwerk allgemein'!$F$15+1)))))/$F62,
SUM(OFFSET('2.5 CAPEX'!CZ65,0,-MIN($F62-1,COLUMN(CL62)-1),1,MIN($F62,COLUMN(CL62))))/$F62)))))),
IF(OR(ISNUMBER($D62)=FALSE,$F62=""),"",
IF(AND('2.5 CAPEX'!$L65&lt;&gt;"x",'2.5 CAPEX'!$M65&lt;&gt;"x"),0,
IF($F62=0,0,
IF(CU$4&lt;'2.1 Kraftwerk allgemein'!$F$16,0,
IF(CU$4='2.1 Kraftwerk allgemein'!$F$16,'2.5 CAPEX'!$J65/$F62,
IF(CU$4&lt;'2.1 Kraftwerk allgemein'!$F$16+$F62,
('2.5 CAPEX'!$J65+SUM(OFFSET('2.5 CAPEX'!CZ65,0,-MIN(MAX($F62-1-('2.1 Kraftwerk allgemein'!$F$16-'1.1 Allgemein'!$I$22+1),0),COLUMN(CL62)-1-('2.1 Kraftwerk allgemein'!$F$16-'1.1 Allgemein'!$I$22+1)),1,MIN(MAX($F62-('2.1 Kraftwerk allgemein'!$F$16-'1.1 Allgemein'!$I$22+1),1),COLUMN(CL62)-('2.1 Kraftwerk allgemein'!$F$16-'1.1 Allgemein'!$I$22+1)))))/$F62,
SUM(OFFSET('2.5 CAPEX'!CZ65,0,-MIN($F62-1,COLUMN(CL62)-1),1,MIN($F62,COLUMN(CL62))))/$F62)))))))</f>
        <v/>
      </c>
      <c r="CV62" s="199" t="str">
        <f ca="1">IF('2.1 Kraftwerk allgemein'!$F$15&lt;'1.1 Allgemein'!$I$22,
IF(OR(ISNUMBER($D62)=FALSE,$F62=""),"",
IF(AND('2.5 CAPEX'!$L65&lt;&gt;"x",'2.5 CAPEX'!$M65&lt;&gt;"x"),0,
IF($F62=0,0,
IF(CV$4&lt;'2.1 Kraftwerk allgemein'!$F$16,0,
IF(CV$4='2.1 Kraftwerk allgemein'!$F$16,'2.5 CAPEX'!$J65/$F62,
IF(CV$4&lt;'2.1 Kraftwerk allgemein'!$F$16+$F62,
('2.5 CAPEX'!$J65+SUM(OFFSET('2.5 CAPEX'!DA65,0,-MIN(MAX($F62-1-('2.1 Kraftwerk allgemein'!$F$16-'2.1 Kraftwerk allgemein'!$F$15+1),0),COLUMN(CM62)-1-('2.1 Kraftwerk allgemein'!$F$16-'2.1 Kraftwerk allgemein'!$F$15+1)),1,MIN(MAX($F62-('2.1 Kraftwerk allgemein'!$F$16-'2.1 Kraftwerk allgemein'!$F$15+1),1),COLUMN(CM62)-('2.1 Kraftwerk allgemein'!$F$16-'2.1 Kraftwerk allgemein'!$F$15+1)))))/$F62,
SUM(OFFSET('2.5 CAPEX'!DA65,0,-MIN($F62-1,COLUMN(CM62)-1),1,MIN($F62,COLUMN(CM62))))/$F62)))))),
IF(OR(ISNUMBER($D62)=FALSE,$F62=""),"",
IF(AND('2.5 CAPEX'!$L65&lt;&gt;"x",'2.5 CAPEX'!$M65&lt;&gt;"x"),0,
IF($F62=0,0,
IF(CV$4&lt;'2.1 Kraftwerk allgemein'!$F$16,0,
IF(CV$4='2.1 Kraftwerk allgemein'!$F$16,'2.5 CAPEX'!$J65/$F62,
IF(CV$4&lt;'2.1 Kraftwerk allgemein'!$F$16+$F62,
('2.5 CAPEX'!$J65+SUM(OFFSET('2.5 CAPEX'!DA65,0,-MIN(MAX($F62-1-('2.1 Kraftwerk allgemein'!$F$16-'1.1 Allgemein'!$I$22+1),0),COLUMN(CM62)-1-('2.1 Kraftwerk allgemein'!$F$16-'1.1 Allgemein'!$I$22+1)),1,MIN(MAX($F62-('2.1 Kraftwerk allgemein'!$F$16-'1.1 Allgemein'!$I$22+1),1),COLUMN(CM62)-('2.1 Kraftwerk allgemein'!$F$16-'1.1 Allgemein'!$I$22+1)))))/$F62,
SUM(OFFSET('2.5 CAPEX'!DA65,0,-MIN($F62-1,COLUMN(CM62)-1),1,MIN($F62,COLUMN(CM62))))/$F62)))))))</f>
        <v/>
      </c>
      <c r="CW62" s="199" t="str">
        <f ca="1">IF('2.1 Kraftwerk allgemein'!$F$15&lt;'1.1 Allgemein'!$I$22,
IF(OR(ISNUMBER($D62)=FALSE,$F62=""),"",
IF(AND('2.5 CAPEX'!$L65&lt;&gt;"x",'2.5 CAPEX'!$M65&lt;&gt;"x"),0,
IF($F62=0,0,
IF(CW$4&lt;'2.1 Kraftwerk allgemein'!$F$16,0,
IF(CW$4='2.1 Kraftwerk allgemein'!$F$16,'2.5 CAPEX'!$J65/$F62,
IF(CW$4&lt;'2.1 Kraftwerk allgemein'!$F$16+$F62,
('2.5 CAPEX'!$J65+SUM(OFFSET('2.5 CAPEX'!DB65,0,-MIN(MAX($F62-1-('2.1 Kraftwerk allgemein'!$F$16-'2.1 Kraftwerk allgemein'!$F$15+1),0),COLUMN(CN62)-1-('2.1 Kraftwerk allgemein'!$F$16-'2.1 Kraftwerk allgemein'!$F$15+1)),1,MIN(MAX($F62-('2.1 Kraftwerk allgemein'!$F$16-'2.1 Kraftwerk allgemein'!$F$15+1),1),COLUMN(CN62)-('2.1 Kraftwerk allgemein'!$F$16-'2.1 Kraftwerk allgemein'!$F$15+1)))))/$F62,
SUM(OFFSET('2.5 CAPEX'!DB65,0,-MIN($F62-1,COLUMN(CN62)-1),1,MIN($F62,COLUMN(CN62))))/$F62)))))),
IF(OR(ISNUMBER($D62)=FALSE,$F62=""),"",
IF(AND('2.5 CAPEX'!$L65&lt;&gt;"x",'2.5 CAPEX'!$M65&lt;&gt;"x"),0,
IF($F62=0,0,
IF(CW$4&lt;'2.1 Kraftwerk allgemein'!$F$16,0,
IF(CW$4='2.1 Kraftwerk allgemein'!$F$16,'2.5 CAPEX'!$J65/$F62,
IF(CW$4&lt;'2.1 Kraftwerk allgemein'!$F$16+$F62,
('2.5 CAPEX'!$J65+SUM(OFFSET('2.5 CAPEX'!DB65,0,-MIN(MAX($F62-1-('2.1 Kraftwerk allgemein'!$F$16-'1.1 Allgemein'!$I$22+1),0),COLUMN(CN62)-1-('2.1 Kraftwerk allgemein'!$F$16-'1.1 Allgemein'!$I$22+1)),1,MIN(MAX($F62-('2.1 Kraftwerk allgemein'!$F$16-'1.1 Allgemein'!$I$22+1),1),COLUMN(CN62)-('2.1 Kraftwerk allgemein'!$F$16-'1.1 Allgemein'!$I$22+1)))))/$F62,
SUM(OFFSET('2.5 CAPEX'!DB65,0,-MIN($F62-1,COLUMN(CN62)-1),1,MIN($F62,COLUMN(CN62))))/$F62)))))))</f>
        <v/>
      </c>
      <c r="CX62" s="199" t="str">
        <f ca="1">IF('2.1 Kraftwerk allgemein'!$F$15&lt;'1.1 Allgemein'!$I$22,
IF(OR(ISNUMBER($D62)=FALSE,$F62=""),"",
IF(AND('2.5 CAPEX'!$L65&lt;&gt;"x",'2.5 CAPEX'!$M65&lt;&gt;"x"),0,
IF($F62=0,0,
IF(CX$4&lt;'2.1 Kraftwerk allgemein'!$F$16,0,
IF(CX$4='2.1 Kraftwerk allgemein'!$F$16,'2.5 CAPEX'!$J65/$F62,
IF(CX$4&lt;'2.1 Kraftwerk allgemein'!$F$16+$F62,
('2.5 CAPEX'!$J65+SUM(OFFSET('2.5 CAPEX'!DC65,0,-MIN(MAX($F62-1-('2.1 Kraftwerk allgemein'!$F$16-'2.1 Kraftwerk allgemein'!$F$15+1),0),COLUMN(CO62)-1-('2.1 Kraftwerk allgemein'!$F$16-'2.1 Kraftwerk allgemein'!$F$15+1)),1,MIN(MAX($F62-('2.1 Kraftwerk allgemein'!$F$16-'2.1 Kraftwerk allgemein'!$F$15+1),1),COLUMN(CO62)-('2.1 Kraftwerk allgemein'!$F$16-'2.1 Kraftwerk allgemein'!$F$15+1)))))/$F62,
SUM(OFFSET('2.5 CAPEX'!DC65,0,-MIN($F62-1,COLUMN(CO62)-1),1,MIN($F62,COLUMN(CO62))))/$F62)))))),
IF(OR(ISNUMBER($D62)=FALSE,$F62=""),"",
IF(AND('2.5 CAPEX'!$L65&lt;&gt;"x",'2.5 CAPEX'!$M65&lt;&gt;"x"),0,
IF($F62=0,0,
IF(CX$4&lt;'2.1 Kraftwerk allgemein'!$F$16,0,
IF(CX$4='2.1 Kraftwerk allgemein'!$F$16,'2.5 CAPEX'!$J65/$F62,
IF(CX$4&lt;'2.1 Kraftwerk allgemein'!$F$16+$F62,
('2.5 CAPEX'!$J65+SUM(OFFSET('2.5 CAPEX'!DC65,0,-MIN(MAX($F62-1-('2.1 Kraftwerk allgemein'!$F$16-'1.1 Allgemein'!$I$22+1),0),COLUMN(CO62)-1-('2.1 Kraftwerk allgemein'!$F$16-'1.1 Allgemein'!$I$22+1)),1,MIN(MAX($F62-('2.1 Kraftwerk allgemein'!$F$16-'1.1 Allgemein'!$I$22+1),1),COLUMN(CO62)-('2.1 Kraftwerk allgemein'!$F$16-'1.1 Allgemein'!$I$22+1)))))/$F62,
SUM(OFFSET('2.5 CAPEX'!DC65,0,-MIN($F62-1,COLUMN(CO62)-1),1,MIN($F62,COLUMN(CO62))))/$F62)))))))</f>
        <v/>
      </c>
      <c r="CY62" s="199" t="str">
        <f ca="1">IF('2.1 Kraftwerk allgemein'!$F$15&lt;'1.1 Allgemein'!$I$22,
IF(OR(ISNUMBER($D62)=FALSE,$F62=""),"",
IF(AND('2.5 CAPEX'!$L65&lt;&gt;"x",'2.5 CAPEX'!$M65&lt;&gt;"x"),0,
IF($F62=0,0,
IF(CY$4&lt;'2.1 Kraftwerk allgemein'!$F$16,0,
IF(CY$4='2.1 Kraftwerk allgemein'!$F$16,'2.5 CAPEX'!$J65/$F62,
IF(CY$4&lt;'2.1 Kraftwerk allgemein'!$F$16+$F62,
('2.5 CAPEX'!$J65+SUM(OFFSET('2.5 CAPEX'!DD65,0,-MIN(MAX($F62-1-('2.1 Kraftwerk allgemein'!$F$16-'2.1 Kraftwerk allgemein'!$F$15+1),0),COLUMN(CP62)-1-('2.1 Kraftwerk allgemein'!$F$16-'2.1 Kraftwerk allgemein'!$F$15+1)),1,MIN(MAX($F62-('2.1 Kraftwerk allgemein'!$F$16-'2.1 Kraftwerk allgemein'!$F$15+1),1),COLUMN(CP62)-('2.1 Kraftwerk allgemein'!$F$16-'2.1 Kraftwerk allgemein'!$F$15+1)))))/$F62,
SUM(OFFSET('2.5 CAPEX'!DD65,0,-MIN($F62-1,COLUMN(CP62)-1),1,MIN($F62,COLUMN(CP62))))/$F62)))))),
IF(OR(ISNUMBER($D62)=FALSE,$F62=""),"",
IF(AND('2.5 CAPEX'!$L65&lt;&gt;"x",'2.5 CAPEX'!$M65&lt;&gt;"x"),0,
IF($F62=0,0,
IF(CY$4&lt;'2.1 Kraftwerk allgemein'!$F$16,0,
IF(CY$4='2.1 Kraftwerk allgemein'!$F$16,'2.5 CAPEX'!$J65/$F62,
IF(CY$4&lt;'2.1 Kraftwerk allgemein'!$F$16+$F62,
('2.5 CAPEX'!$J65+SUM(OFFSET('2.5 CAPEX'!DD65,0,-MIN(MAX($F62-1-('2.1 Kraftwerk allgemein'!$F$16-'1.1 Allgemein'!$I$22+1),0),COLUMN(CP62)-1-('2.1 Kraftwerk allgemein'!$F$16-'1.1 Allgemein'!$I$22+1)),1,MIN(MAX($F62-('2.1 Kraftwerk allgemein'!$F$16-'1.1 Allgemein'!$I$22+1),1),COLUMN(CP62)-('2.1 Kraftwerk allgemein'!$F$16-'1.1 Allgemein'!$I$22+1)))))/$F62,
SUM(OFFSET('2.5 CAPEX'!DD65,0,-MIN($F62-1,COLUMN(CP62)-1),1,MIN($F62,COLUMN(CP62))))/$F62)))))))</f>
        <v/>
      </c>
      <c r="CZ62" s="199" t="str">
        <f ca="1">IF('2.1 Kraftwerk allgemein'!$F$15&lt;'1.1 Allgemein'!$I$22,
IF(OR(ISNUMBER($D62)=FALSE,$F62=""),"",
IF(AND('2.5 CAPEX'!$L65&lt;&gt;"x",'2.5 CAPEX'!$M65&lt;&gt;"x"),0,
IF($F62=0,0,
IF(CZ$4&lt;'2.1 Kraftwerk allgemein'!$F$16,0,
IF(CZ$4='2.1 Kraftwerk allgemein'!$F$16,'2.5 CAPEX'!$J65/$F62,
IF(CZ$4&lt;'2.1 Kraftwerk allgemein'!$F$16+$F62,
('2.5 CAPEX'!$J65+SUM(OFFSET('2.5 CAPEX'!DE65,0,-MIN(MAX($F62-1-('2.1 Kraftwerk allgemein'!$F$16-'2.1 Kraftwerk allgemein'!$F$15+1),0),COLUMN(CQ62)-1-('2.1 Kraftwerk allgemein'!$F$16-'2.1 Kraftwerk allgemein'!$F$15+1)),1,MIN(MAX($F62-('2.1 Kraftwerk allgemein'!$F$16-'2.1 Kraftwerk allgemein'!$F$15+1),1),COLUMN(CQ62)-('2.1 Kraftwerk allgemein'!$F$16-'2.1 Kraftwerk allgemein'!$F$15+1)))))/$F62,
SUM(OFFSET('2.5 CAPEX'!DE65,0,-MIN($F62-1,COLUMN(CQ62)-1),1,MIN($F62,COLUMN(CQ62))))/$F62)))))),
IF(OR(ISNUMBER($D62)=FALSE,$F62=""),"",
IF(AND('2.5 CAPEX'!$L65&lt;&gt;"x",'2.5 CAPEX'!$M65&lt;&gt;"x"),0,
IF($F62=0,0,
IF(CZ$4&lt;'2.1 Kraftwerk allgemein'!$F$16,0,
IF(CZ$4='2.1 Kraftwerk allgemein'!$F$16,'2.5 CAPEX'!$J65/$F62,
IF(CZ$4&lt;'2.1 Kraftwerk allgemein'!$F$16+$F62,
('2.5 CAPEX'!$J65+SUM(OFFSET('2.5 CAPEX'!DE65,0,-MIN(MAX($F62-1-('2.1 Kraftwerk allgemein'!$F$16-'1.1 Allgemein'!$I$22+1),0),COLUMN(CQ62)-1-('2.1 Kraftwerk allgemein'!$F$16-'1.1 Allgemein'!$I$22+1)),1,MIN(MAX($F62-('2.1 Kraftwerk allgemein'!$F$16-'1.1 Allgemein'!$I$22+1),1),COLUMN(CQ62)-('2.1 Kraftwerk allgemein'!$F$16-'1.1 Allgemein'!$I$22+1)))))/$F62,
SUM(OFFSET('2.5 CAPEX'!DE65,0,-MIN($F62-1,COLUMN(CQ62)-1),1,MIN($F62,COLUMN(CQ62))))/$F62)))))))</f>
        <v/>
      </c>
      <c r="DA62" s="199" t="str">
        <f ca="1">IF('2.1 Kraftwerk allgemein'!$F$15&lt;'1.1 Allgemein'!$I$22,
IF(OR(ISNUMBER($D62)=FALSE,$F62=""),"",
IF(AND('2.5 CAPEX'!$L65&lt;&gt;"x",'2.5 CAPEX'!$M65&lt;&gt;"x"),0,
IF($F62=0,0,
IF(DA$4&lt;'2.1 Kraftwerk allgemein'!$F$16,0,
IF(DA$4='2.1 Kraftwerk allgemein'!$F$16,'2.5 CAPEX'!$J65/$F62,
IF(DA$4&lt;'2.1 Kraftwerk allgemein'!$F$16+$F62,
('2.5 CAPEX'!$J65+SUM(OFFSET('2.5 CAPEX'!DF65,0,-MIN(MAX($F62-1-('2.1 Kraftwerk allgemein'!$F$16-'2.1 Kraftwerk allgemein'!$F$15+1),0),COLUMN(CR62)-1-('2.1 Kraftwerk allgemein'!$F$16-'2.1 Kraftwerk allgemein'!$F$15+1)),1,MIN(MAX($F62-('2.1 Kraftwerk allgemein'!$F$16-'2.1 Kraftwerk allgemein'!$F$15+1),1),COLUMN(CR62)-('2.1 Kraftwerk allgemein'!$F$16-'2.1 Kraftwerk allgemein'!$F$15+1)))))/$F62,
SUM(OFFSET('2.5 CAPEX'!DF65,0,-MIN($F62-1,COLUMN(CR62)-1),1,MIN($F62,COLUMN(CR62))))/$F62)))))),
IF(OR(ISNUMBER($D62)=FALSE,$F62=""),"",
IF(AND('2.5 CAPEX'!$L65&lt;&gt;"x",'2.5 CAPEX'!$M65&lt;&gt;"x"),0,
IF($F62=0,0,
IF(DA$4&lt;'2.1 Kraftwerk allgemein'!$F$16,0,
IF(DA$4='2.1 Kraftwerk allgemein'!$F$16,'2.5 CAPEX'!$J65/$F62,
IF(DA$4&lt;'2.1 Kraftwerk allgemein'!$F$16+$F62,
('2.5 CAPEX'!$J65+SUM(OFFSET('2.5 CAPEX'!DF65,0,-MIN(MAX($F62-1-('2.1 Kraftwerk allgemein'!$F$16-'1.1 Allgemein'!$I$22+1),0),COLUMN(CR62)-1-('2.1 Kraftwerk allgemein'!$F$16-'1.1 Allgemein'!$I$22+1)),1,MIN(MAX($F62-('2.1 Kraftwerk allgemein'!$F$16-'1.1 Allgemein'!$I$22+1),1),COLUMN(CR62)-('2.1 Kraftwerk allgemein'!$F$16-'1.1 Allgemein'!$I$22+1)))))/$F62,
SUM(OFFSET('2.5 CAPEX'!DF65,0,-MIN($F62-1,COLUMN(CR62)-1),1,MIN($F62,COLUMN(CR62))))/$F62)))))))</f>
        <v/>
      </c>
      <c r="DB62" s="199" t="str">
        <f ca="1">IF('2.1 Kraftwerk allgemein'!$F$15&lt;'1.1 Allgemein'!$I$22,
IF(OR(ISNUMBER($D62)=FALSE,$F62=""),"",
IF(AND('2.5 CAPEX'!$L65&lt;&gt;"x",'2.5 CAPEX'!$M65&lt;&gt;"x"),0,
IF($F62=0,0,
IF(DB$4&lt;'2.1 Kraftwerk allgemein'!$F$16,0,
IF(DB$4='2.1 Kraftwerk allgemein'!$F$16,'2.5 CAPEX'!$J65/$F62,
IF(DB$4&lt;'2.1 Kraftwerk allgemein'!$F$16+$F62,
('2.5 CAPEX'!$J65+SUM(OFFSET('2.5 CAPEX'!DG65,0,-MIN(MAX($F62-1-('2.1 Kraftwerk allgemein'!$F$16-'2.1 Kraftwerk allgemein'!$F$15+1),0),COLUMN(CS62)-1-('2.1 Kraftwerk allgemein'!$F$16-'2.1 Kraftwerk allgemein'!$F$15+1)),1,MIN(MAX($F62-('2.1 Kraftwerk allgemein'!$F$16-'2.1 Kraftwerk allgemein'!$F$15+1),1),COLUMN(CS62)-('2.1 Kraftwerk allgemein'!$F$16-'2.1 Kraftwerk allgemein'!$F$15+1)))))/$F62,
SUM(OFFSET('2.5 CAPEX'!DG65,0,-MIN($F62-1,COLUMN(CS62)-1),1,MIN($F62,COLUMN(CS62))))/$F62)))))),
IF(OR(ISNUMBER($D62)=FALSE,$F62=""),"",
IF(AND('2.5 CAPEX'!$L65&lt;&gt;"x",'2.5 CAPEX'!$M65&lt;&gt;"x"),0,
IF($F62=0,0,
IF(DB$4&lt;'2.1 Kraftwerk allgemein'!$F$16,0,
IF(DB$4='2.1 Kraftwerk allgemein'!$F$16,'2.5 CAPEX'!$J65/$F62,
IF(DB$4&lt;'2.1 Kraftwerk allgemein'!$F$16+$F62,
('2.5 CAPEX'!$J65+SUM(OFFSET('2.5 CAPEX'!DG65,0,-MIN(MAX($F62-1-('2.1 Kraftwerk allgemein'!$F$16-'1.1 Allgemein'!$I$22+1),0),COLUMN(CS62)-1-('2.1 Kraftwerk allgemein'!$F$16-'1.1 Allgemein'!$I$22+1)),1,MIN(MAX($F62-('2.1 Kraftwerk allgemein'!$F$16-'1.1 Allgemein'!$I$22+1),1),COLUMN(CS62)-('2.1 Kraftwerk allgemein'!$F$16-'1.1 Allgemein'!$I$22+1)))))/$F62,
SUM(OFFSET('2.5 CAPEX'!DG65,0,-MIN($F62-1,COLUMN(CS62)-1),1,MIN($F62,COLUMN(CS62))))/$F62)))))))</f>
        <v/>
      </c>
      <c r="DC62" s="199" t="str">
        <f ca="1">IF('2.1 Kraftwerk allgemein'!$F$15&lt;'1.1 Allgemein'!$I$22,
IF(OR(ISNUMBER($D62)=FALSE,$F62=""),"",
IF(AND('2.5 CAPEX'!$L65&lt;&gt;"x",'2.5 CAPEX'!$M65&lt;&gt;"x"),0,
IF($F62=0,0,
IF(DC$4&lt;'2.1 Kraftwerk allgemein'!$F$16,0,
IF(DC$4='2.1 Kraftwerk allgemein'!$F$16,'2.5 CAPEX'!$J65/$F62,
IF(DC$4&lt;'2.1 Kraftwerk allgemein'!$F$16+$F62,
('2.5 CAPEX'!$J65+SUM(OFFSET('2.5 CAPEX'!DH65,0,-MIN(MAX($F62-1-('2.1 Kraftwerk allgemein'!$F$16-'2.1 Kraftwerk allgemein'!$F$15+1),0),COLUMN(CT62)-1-('2.1 Kraftwerk allgemein'!$F$16-'2.1 Kraftwerk allgemein'!$F$15+1)),1,MIN(MAX($F62-('2.1 Kraftwerk allgemein'!$F$16-'2.1 Kraftwerk allgemein'!$F$15+1),1),COLUMN(CT62)-('2.1 Kraftwerk allgemein'!$F$16-'2.1 Kraftwerk allgemein'!$F$15+1)))))/$F62,
SUM(OFFSET('2.5 CAPEX'!DH65,0,-MIN($F62-1,COLUMN(CT62)-1),1,MIN($F62,COLUMN(CT62))))/$F62)))))),
IF(OR(ISNUMBER($D62)=FALSE,$F62=""),"",
IF(AND('2.5 CAPEX'!$L65&lt;&gt;"x",'2.5 CAPEX'!$M65&lt;&gt;"x"),0,
IF($F62=0,0,
IF(DC$4&lt;'2.1 Kraftwerk allgemein'!$F$16,0,
IF(DC$4='2.1 Kraftwerk allgemein'!$F$16,'2.5 CAPEX'!$J65/$F62,
IF(DC$4&lt;'2.1 Kraftwerk allgemein'!$F$16+$F62,
('2.5 CAPEX'!$J65+SUM(OFFSET('2.5 CAPEX'!DH65,0,-MIN(MAX($F62-1-('2.1 Kraftwerk allgemein'!$F$16-'1.1 Allgemein'!$I$22+1),0),COLUMN(CT62)-1-('2.1 Kraftwerk allgemein'!$F$16-'1.1 Allgemein'!$I$22+1)),1,MIN(MAX($F62-('2.1 Kraftwerk allgemein'!$F$16-'1.1 Allgemein'!$I$22+1),1),COLUMN(CT62)-('2.1 Kraftwerk allgemein'!$F$16-'1.1 Allgemein'!$I$22+1)))))/$F62,
SUM(OFFSET('2.5 CAPEX'!DH65,0,-MIN($F62-1,COLUMN(CT62)-1),1,MIN($F62,COLUMN(CT62))))/$F62)))))))</f>
        <v/>
      </c>
      <c r="DD62" s="199" t="str">
        <f ca="1">IF('2.1 Kraftwerk allgemein'!$F$15&lt;'1.1 Allgemein'!$I$22,
IF(OR(ISNUMBER($D62)=FALSE,$F62=""),"",
IF(AND('2.5 CAPEX'!$L65&lt;&gt;"x",'2.5 CAPEX'!$M65&lt;&gt;"x"),0,
IF($F62=0,0,
IF(DD$4&lt;'2.1 Kraftwerk allgemein'!$F$16,0,
IF(DD$4='2.1 Kraftwerk allgemein'!$F$16,'2.5 CAPEX'!$J65/$F62,
IF(DD$4&lt;'2.1 Kraftwerk allgemein'!$F$16+$F62,
('2.5 CAPEX'!$J65+SUM(OFFSET('2.5 CAPEX'!DI65,0,-MIN(MAX($F62-1-('2.1 Kraftwerk allgemein'!$F$16-'2.1 Kraftwerk allgemein'!$F$15+1),0),COLUMN(CU62)-1-('2.1 Kraftwerk allgemein'!$F$16-'2.1 Kraftwerk allgemein'!$F$15+1)),1,MIN(MAX($F62-('2.1 Kraftwerk allgemein'!$F$16-'2.1 Kraftwerk allgemein'!$F$15+1),1),COLUMN(CU62)-('2.1 Kraftwerk allgemein'!$F$16-'2.1 Kraftwerk allgemein'!$F$15+1)))))/$F62,
SUM(OFFSET('2.5 CAPEX'!DI65,0,-MIN($F62-1,COLUMN(CU62)-1),1,MIN($F62,COLUMN(CU62))))/$F62)))))),
IF(OR(ISNUMBER($D62)=FALSE,$F62=""),"",
IF(AND('2.5 CAPEX'!$L65&lt;&gt;"x",'2.5 CAPEX'!$M65&lt;&gt;"x"),0,
IF($F62=0,0,
IF(DD$4&lt;'2.1 Kraftwerk allgemein'!$F$16,0,
IF(DD$4='2.1 Kraftwerk allgemein'!$F$16,'2.5 CAPEX'!$J65/$F62,
IF(DD$4&lt;'2.1 Kraftwerk allgemein'!$F$16+$F62,
('2.5 CAPEX'!$J65+SUM(OFFSET('2.5 CAPEX'!DI65,0,-MIN(MAX($F62-1-('2.1 Kraftwerk allgemein'!$F$16-'1.1 Allgemein'!$I$22+1),0),COLUMN(CU62)-1-('2.1 Kraftwerk allgemein'!$F$16-'1.1 Allgemein'!$I$22+1)),1,MIN(MAX($F62-('2.1 Kraftwerk allgemein'!$F$16-'1.1 Allgemein'!$I$22+1),1),COLUMN(CU62)-('2.1 Kraftwerk allgemein'!$F$16-'1.1 Allgemein'!$I$22+1)))))/$F62,
SUM(OFFSET('2.5 CAPEX'!DI65,0,-MIN($F62-1,COLUMN(CU62)-1),1,MIN($F62,COLUMN(CU62))))/$F62)))))))</f>
        <v/>
      </c>
      <c r="DE62" s="199" t="str">
        <f ca="1">IF('2.1 Kraftwerk allgemein'!$F$15&lt;'1.1 Allgemein'!$I$22,
IF(OR(ISNUMBER($D62)=FALSE,$F62=""),"",
IF(AND('2.5 CAPEX'!$L65&lt;&gt;"x",'2.5 CAPEX'!$M65&lt;&gt;"x"),0,
IF($F62=0,0,
IF(DE$4&lt;'2.1 Kraftwerk allgemein'!$F$16,0,
IF(DE$4='2.1 Kraftwerk allgemein'!$F$16,'2.5 CAPEX'!$J65/$F62,
IF(DE$4&lt;'2.1 Kraftwerk allgemein'!$F$16+$F62,
('2.5 CAPEX'!$J65+SUM(OFFSET('2.5 CAPEX'!DJ65,0,-MIN(MAX($F62-1-('2.1 Kraftwerk allgemein'!$F$16-'2.1 Kraftwerk allgemein'!$F$15+1),0),COLUMN(CV62)-1-('2.1 Kraftwerk allgemein'!$F$16-'2.1 Kraftwerk allgemein'!$F$15+1)),1,MIN(MAX($F62-('2.1 Kraftwerk allgemein'!$F$16-'2.1 Kraftwerk allgemein'!$F$15+1),1),COLUMN(CV62)-('2.1 Kraftwerk allgemein'!$F$16-'2.1 Kraftwerk allgemein'!$F$15+1)))))/$F62,
SUM(OFFSET('2.5 CAPEX'!DJ65,0,-MIN($F62-1,COLUMN(CV62)-1),1,MIN($F62,COLUMN(CV62))))/$F62)))))),
IF(OR(ISNUMBER($D62)=FALSE,$F62=""),"",
IF(AND('2.5 CAPEX'!$L65&lt;&gt;"x",'2.5 CAPEX'!$M65&lt;&gt;"x"),0,
IF($F62=0,0,
IF(DE$4&lt;'2.1 Kraftwerk allgemein'!$F$16,0,
IF(DE$4='2.1 Kraftwerk allgemein'!$F$16,'2.5 CAPEX'!$J65/$F62,
IF(DE$4&lt;'2.1 Kraftwerk allgemein'!$F$16+$F62,
('2.5 CAPEX'!$J65+SUM(OFFSET('2.5 CAPEX'!DJ65,0,-MIN(MAX($F62-1-('2.1 Kraftwerk allgemein'!$F$16-'1.1 Allgemein'!$I$22+1),0),COLUMN(CV62)-1-('2.1 Kraftwerk allgemein'!$F$16-'1.1 Allgemein'!$I$22+1)),1,MIN(MAX($F62-('2.1 Kraftwerk allgemein'!$F$16-'1.1 Allgemein'!$I$22+1),1),COLUMN(CV62)-('2.1 Kraftwerk allgemein'!$F$16-'1.1 Allgemein'!$I$22+1)))))/$F62,
SUM(OFFSET('2.5 CAPEX'!DJ65,0,-MIN($F62-1,COLUMN(CV62)-1),1,MIN($F62,COLUMN(CV62))))/$F62)))))))</f>
        <v/>
      </c>
      <c r="DF62" s="199" t="str">
        <f ca="1">IF('2.1 Kraftwerk allgemein'!$F$15&lt;'1.1 Allgemein'!$I$22,
IF(OR(ISNUMBER($D62)=FALSE,$F62=""),"",
IF(AND('2.5 CAPEX'!$L65&lt;&gt;"x",'2.5 CAPEX'!$M65&lt;&gt;"x"),0,
IF($F62=0,0,
IF(DF$4&lt;'2.1 Kraftwerk allgemein'!$F$16,0,
IF(DF$4='2.1 Kraftwerk allgemein'!$F$16,'2.5 CAPEX'!$J65/$F62,
IF(DF$4&lt;'2.1 Kraftwerk allgemein'!$F$16+$F62,
('2.5 CAPEX'!$J65+SUM(OFFSET('2.5 CAPEX'!DK65,0,-MIN(MAX($F62-1-('2.1 Kraftwerk allgemein'!$F$16-'2.1 Kraftwerk allgemein'!$F$15+1),0),COLUMN(CW62)-1-('2.1 Kraftwerk allgemein'!$F$16-'2.1 Kraftwerk allgemein'!$F$15+1)),1,MIN(MAX($F62-('2.1 Kraftwerk allgemein'!$F$16-'2.1 Kraftwerk allgemein'!$F$15+1),1),COLUMN(CW62)-('2.1 Kraftwerk allgemein'!$F$16-'2.1 Kraftwerk allgemein'!$F$15+1)))))/$F62,
SUM(OFFSET('2.5 CAPEX'!DK65,0,-MIN($F62-1,COLUMN(CW62)-1),1,MIN($F62,COLUMN(CW62))))/$F62)))))),
IF(OR(ISNUMBER($D62)=FALSE,$F62=""),"",
IF(AND('2.5 CAPEX'!$L65&lt;&gt;"x",'2.5 CAPEX'!$M65&lt;&gt;"x"),0,
IF($F62=0,0,
IF(DF$4&lt;'2.1 Kraftwerk allgemein'!$F$16,0,
IF(DF$4='2.1 Kraftwerk allgemein'!$F$16,'2.5 CAPEX'!$J65/$F62,
IF(DF$4&lt;'2.1 Kraftwerk allgemein'!$F$16+$F62,
('2.5 CAPEX'!$J65+SUM(OFFSET('2.5 CAPEX'!DK65,0,-MIN(MAX($F62-1-('2.1 Kraftwerk allgemein'!$F$16-'1.1 Allgemein'!$I$22+1),0),COLUMN(CW62)-1-('2.1 Kraftwerk allgemein'!$F$16-'1.1 Allgemein'!$I$22+1)),1,MIN(MAX($F62-('2.1 Kraftwerk allgemein'!$F$16-'1.1 Allgemein'!$I$22+1),1),COLUMN(CW62)-('2.1 Kraftwerk allgemein'!$F$16-'1.1 Allgemein'!$I$22+1)))))/$F62,
SUM(OFFSET('2.5 CAPEX'!DK65,0,-MIN($F62-1,COLUMN(CW62)-1),1,MIN($F62,COLUMN(CW62))))/$F62)))))))</f>
        <v/>
      </c>
    </row>
    <row r="63" spans="1:110" s="200" customFormat="1" ht="14" x14ac:dyDescent="0.3">
      <c r="A63" s="104"/>
      <c r="B63" s="104"/>
      <c r="C63" s="154"/>
      <c r="D63" s="191">
        <f>IF('2.5 CAPEX'!D66&lt;&gt;"",'2.5 CAPEX'!D66,"")</f>
        <v>507</v>
      </c>
      <c r="E63" s="191" t="str">
        <f>IF('2.5 CAPEX'!E66&lt;&gt;"",'2.5 CAPEX'!E66,"")</f>
        <v/>
      </c>
      <c r="F63" s="196" t="str">
        <f>IF('2.5 CAPEX'!F66&lt;&gt;"",'2.5 CAPEX'!F66,"")</f>
        <v/>
      </c>
      <c r="G63" s="197">
        <f ca="1">IF(ISNUMBER(D63)=FALSE,"",INDEX('2.5 CAPEX'!$H:$H,MATCH('3.1 Abschreibung'!$D63,'2.5 CAPEX'!$D:$D,0))+INDEX('2.5 CAPEX'!$J:$J,MATCH('3.1 Abschreibung'!$D63,'2.5 CAPEX'!$D:$D,0)))</f>
        <v>0</v>
      </c>
      <c r="H63" s="197"/>
      <c r="I63" s="198">
        <v>0</v>
      </c>
      <c r="J63" s="199" t="str">
        <f ca="1">IF('2.1 Kraftwerk allgemein'!$F$15&lt;'1.1 Allgemein'!$I$22,
IF(OR(ISNUMBER($D63)=FALSE,$F63=""),"",
IF(AND('2.5 CAPEX'!$L66&lt;&gt;"x",'2.5 CAPEX'!$M66&lt;&gt;"x"),0,
IF($F63=0,0,
IF(J$4&lt;'2.1 Kraftwerk allgemein'!$F$16,0,
IF(J$4='2.1 Kraftwerk allgemein'!$F$16,'2.5 CAPEX'!$J66/$F63,
IF(J$4&lt;'2.1 Kraftwerk allgemein'!$F$16+$F63,
('2.5 CAPEX'!$J66+SUM(OFFSET('2.5 CAPEX'!O66,0,-MIN(MAX($F63-1-('2.1 Kraftwerk allgemein'!$F$16-'2.1 Kraftwerk allgemein'!$F$15+1),0),COLUMN(A63)-1-('2.1 Kraftwerk allgemein'!$F$16-'2.1 Kraftwerk allgemein'!$F$15+1)),1,MIN(MAX($F63-('2.1 Kraftwerk allgemein'!$F$16-'2.1 Kraftwerk allgemein'!$F$15+1),1),COLUMN(A63)-('2.1 Kraftwerk allgemein'!$F$16-'2.1 Kraftwerk allgemein'!$F$15+1)))))/$F63,
SUM(OFFSET('2.5 CAPEX'!O66,0,-MIN($F63-1,COLUMN(A63)-1),1,MIN($F63,COLUMN(A63))))/$F63)))))),
IF(OR(ISNUMBER($D63)=FALSE,$F63=""),"",
IF(AND('2.5 CAPEX'!$L66&lt;&gt;"x",'2.5 CAPEX'!$M66&lt;&gt;"x"),0,
IF($F63=0,0,
IF(J$4&lt;'2.1 Kraftwerk allgemein'!$F$16,0,
IF(J$4='2.1 Kraftwerk allgemein'!$F$16,'2.5 CAPEX'!$J66/$F63,
IF(J$4&lt;'2.1 Kraftwerk allgemein'!$F$16+$F63,
('2.5 CAPEX'!$J66+SUM(OFFSET('2.5 CAPEX'!O66,0,-MIN(MAX($F63-1-('2.1 Kraftwerk allgemein'!$F$16-'1.1 Allgemein'!$I$22+1),0),COLUMN(A63)-1-('2.1 Kraftwerk allgemein'!$F$16-'1.1 Allgemein'!$I$22+1)),1,MIN(MAX($F63-('2.1 Kraftwerk allgemein'!$F$16-'1.1 Allgemein'!$I$22+1),1),COLUMN(A63)-('2.1 Kraftwerk allgemein'!$F$16-'1.1 Allgemein'!$I$22+1)))))/$F63,
SUM(OFFSET('2.5 CAPEX'!O66,0,-MIN($F63-1,COLUMN(A63)-1),1,MIN($F63,COLUMN(A63))))/$F63)))))))</f>
        <v/>
      </c>
      <c r="K63" s="199" t="str">
        <f ca="1">IF('2.1 Kraftwerk allgemein'!$F$15&lt;'1.1 Allgemein'!$I$22,
IF(OR(ISNUMBER($D63)=FALSE,$F63=""),"",
IF(AND('2.5 CAPEX'!$L66&lt;&gt;"x",'2.5 CAPEX'!$M66&lt;&gt;"x"),0,
IF($F63=0,0,
IF(K$4&lt;'2.1 Kraftwerk allgemein'!$F$16,0,
IF(K$4='2.1 Kraftwerk allgemein'!$F$16,'2.5 CAPEX'!$J66/$F63,
IF(K$4&lt;'2.1 Kraftwerk allgemein'!$F$16+$F63,
('2.5 CAPEX'!$J66+SUM(OFFSET('2.5 CAPEX'!P66,0,-MIN(MAX($F63-1-('2.1 Kraftwerk allgemein'!$F$16-'2.1 Kraftwerk allgemein'!$F$15+1),0),COLUMN(B63)-1-('2.1 Kraftwerk allgemein'!$F$16-'2.1 Kraftwerk allgemein'!$F$15+1)),1,MIN(MAX($F63-('2.1 Kraftwerk allgemein'!$F$16-'2.1 Kraftwerk allgemein'!$F$15+1),1),COLUMN(B63)-('2.1 Kraftwerk allgemein'!$F$16-'2.1 Kraftwerk allgemein'!$F$15+1)))))/$F63,
SUM(OFFSET('2.5 CAPEX'!P66,0,-MIN($F63-1,COLUMN(B63)-1),1,MIN($F63,COLUMN(B63))))/$F63)))))),
IF(OR(ISNUMBER($D63)=FALSE,$F63=""),"",
IF(AND('2.5 CAPEX'!$L66&lt;&gt;"x",'2.5 CAPEX'!$M66&lt;&gt;"x"),0,
IF($F63=0,0,
IF(K$4&lt;'2.1 Kraftwerk allgemein'!$F$16,0,
IF(K$4='2.1 Kraftwerk allgemein'!$F$16,'2.5 CAPEX'!$J66/$F63,
IF(K$4&lt;'2.1 Kraftwerk allgemein'!$F$16+$F63,
('2.5 CAPEX'!$J66+SUM(OFFSET('2.5 CAPEX'!P66,0,-MIN(MAX($F63-1-('2.1 Kraftwerk allgemein'!$F$16-'1.1 Allgemein'!$I$22+1),0),COLUMN(B63)-1-('2.1 Kraftwerk allgemein'!$F$16-'1.1 Allgemein'!$I$22+1)),1,MIN(MAX($F63-('2.1 Kraftwerk allgemein'!$F$16-'1.1 Allgemein'!$I$22+1),1),COLUMN(B63)-('2.1 Kraftwerk allgemein'!$F$16-'1.1 Allgemein'!$I$22+1)))))/$F63,
SUM(OFFSET('2.5 CAPEX'!P66,0,-MIN($F63-1,COLUMN(B63)-1),1,MIN($F63,COLUMN(B63))))/$F63)))))))</f>
        <v/>
      </c>
      <c r="L63" s="199" t="str">
        <f ca="1">IF('2.1 Kraftwerk allgemein'!$F$15&lt;'1.1 Allgemein'!$I$22,
IF(OR(ISNUMBER($D63)=FALSE,$F63=""),"",
IF(AND('2.5 CAPEX'!$L66&lt;&gt;"x",'2.5 CAPEX'!$M66&lt;&gt;"x"),0,
IF($F63=0,0,
IF(L$4&lt;'2.1 Kraftwerk allgemein'!$F$16,0,
IF(L$4='2.1 Kraftwerk allgemein'!$F$16,'2.5 CAPEX'!$J66/$F63,
IF(L$4&lt;'2.1 Kraftwerk allgemein'!$F$16+$F63,
('2.5 CAPEX'!$J66+SUM(OFFSET('2.5 CAPEX'!Q66,0,-MIN(MAX($F63-1-('2.1 Kraftwerk allgemein'!$F$16-'2.1 Kraftwerk allgemein'!$F$15+1),0),COLUMN(C63)-1-('2.1 Kraftwerk allgemein'!$F$16-'2.1 Kraftwerk allgemein'!$F$15+1)),1,MIN(MAX($F63-('2.1 Kraftwerk allgemein'!$F$16-'2.1 Kraftwerk allgemein'!$F$15+1),1),COLUMN(C63)-('2.1 Kraftwerk allgemein'!$F$16-'2.1 Kraftwerk allgemein'!$F$15+1)))))/$F63,
SUM(OFFSET('2.5 CAPEX'!Q66,0,-MIN($F63-1,COLUMN(C63)-1),1,MIN($F63,COLUMN(C63))))/$F63)))))),
IF(OR(ISNUMBER($D63)=FALSE,$F63=""),"",
IF(AND('2.5 CAPEX'!$L66&lt;&gt;"x",'2.5 CAPEX'!$M66&lt;&gt;"x"),0,
IF($F63=0,0,
IF(L$4&lt;'2.1 Kraftwerk allgemein'!$F$16,0,
IF(L$4='2.1 Kraftwerk allgemein'!$F$16,'2.5 CAPEX'!$J66/$F63,
IF(L$4&lt;'2.1 Kraftwerk allgemein'!$F$16+$F63,
('2.5 CAPEX'!$J66+SUM(OFFSET('2.5 CAPEX'!Q66,0,-MIN(MAX($F63-1-('2.1 Kraftwerk allgemein'!$F$16-'1.1 Allgemein'!$I$22+1),0),COLUMN(C63)-1-('2.1 Kraftwerk allgemein'!$F$16-'1.1 Allgemein'!$I$22+1)),1,MIN(MAX($F63-('2.1 Kraftwerk allgemein'!$F$16-'1.1 Allgemein'!$I$22+1),1),COLUMN(C63)-('2.1 Kraftwerk allgemein'!$F$16-'1.1 Allgemein'!$I$22+1)))))/$F63,
SUM(OFFSET('2.5 CAPEX'!Q66,0,-MIN($F63-1,COLUMN(C63)-1),1,MIN($F63,COLUMN(C63))))/$F63)))))))</f>
        <v/>
      </c>
      <c r="M63" s="199" t="str">
        <f ca="1">IF('2.1 Kraftwerk allgemein'!$F$15&lt;'1.1 Allgemein'!$I$22,
IF(OR(ISNUMBER($D63)=FALSE,$F63=""),"",
IF(AND('2.5 CAPEX'!$L66&lt;&gt;"x",'2.5 CAPEX'!$M66&lt;&gt;"x"),0,
IF($F63=0,0,
IF(M$4&lt;'2.1 Kraftwerk allgemein'!$F$16,0,
IF(M$4='2.1 Kraftwerk allgemein'!$F$16,'2.5 CAPEX'!$J66/$F63,
IF(M$4&lt;'2.1 Kraftwerk allgemein'!$F$16+$F63,
('2.5 CAPEX'!$J66+SUM(OFFSET('2.5 CAPEX'!R66,0,-MIN(MAX($F63-1-('2.1 Kraftwerk allgemein'!$F$16-'2.1 Kraftwerk allgemein'!$F$15+1),0),COLUMN(D63)-1-('2.1 Kraftwerk allgemein'!$F$16-'2.1 Kraftwerk allgemein'!$F$15+1)),1,MIN(MAX($F63-('2.1 Kraftwerk allgemein'!$F$16-'2.1 Kraftwerk allgemein'!$F$15+1),1),COLUMN(D63)-('2.1 Kraftwerk allgemein'!$F$16-'2.1 Kraftwerk allgemein'!$F$15+1)))))/$F63,
SUM(OFFSET('2.5 CAPEX'!R66,0,-MIN($F63-1,COLUMN(D63)-1),1,MIN($F63,COLUMN(D63))))/$F63)))))),
IF(OR(ISNUMBER($D63)=FALSE,$F63=""),"",
IF(AND('2.5 CAPEX'!$L66&lt;&gt;"x",'2.5 CAPEX'!$M66&lt;&gt;"x"),0,
IF($F63=0,0,
IF(M$4&lt;'2.1 Kraftwerk allgemein'!$F$16,0,
IF(M$4='2.1 Kraftwerk allgemein'!$F$16,'2.5 CAPEX'!$J66/$F63,
IF(M$4&lt;'2.1 Kraftwerk allgemein'!$F$16+$F63,
('2.5 CAPEX'!$J66+SUM(OFFSET('2.5 CAPEX'!R66,0,-MIN(MAX($F63-1-('2.1 Kraftwerk allgemein'!$F$16-'1.1 Allgemein'!$I$22+1),0),COLUMN(D63)-1-('2.1 Kraftwerk allgemein'!$F$16-'1.1 Allgemein'!$I$22+1)),1,MIN(MAX($F63-('2.1 Kraftwerk allgemein'!$F$16-'1.1 Allgemein'!$I$22+1),1),COLUMN(D63)-('2.1 Kraftwerk allgemein'!$F$16-'1.1 Allgemein'!$I$22+1)))))/$F63,
SUM(OFFSET('2.5 CAPEX'!R66,0,-MIN($F63-1,COLUMN(D63)-1),1,MIN($F63,COLUMN(D63))))/$F63)))))))</f>
        <v/>
      </c>
      <c r="N63" s="199" t="str">
        <f ca="1">IF('2.1 Kraftwerk allgemein'!$F$15&lt;'1.1 Allgemein'!$I$22,
IF(OR(ISNUMBER($D63)=FALSE,$F63=""),"",
IF(AND('2.5 CAPEX'!$L66&lt;&gt;"x",'2.5 CAPEX'!$M66&lt;&gt;"x"),0,
IF($F63=0,0,
IF(N$4&lt;'2.1 Kraftwerk allgemein'!$F$16,0,
IF(N$4='2.1 Kraftwerk allgemein'!$F$16,'2.5 CAPEX'!$J66/$F63,
IF(N$4&lt;'2.1 Kraftwerk allgemein'!$F$16+$F63,
('2.5 CAPEX'!$J66+SUM(OFFSET('2.5 CAPEX'!S66,0,-MIN(MAX($F63-1-('2.1 Kraftwerk allgemein'!$F$16-'2.1 Kraftwerk allgemein'!$F$15+1),0),COLUMN(E63)-1-('2.1 Kraftwerk allgemein'!$F$16-'2.1 Kraftwerk allgemein'!$F$15+1)),1,MIN(MAX($F63-('2.1 Kraftwerk allgemein'!$F$16-'2.1 Kraftwerk allgemein'!$F$15+1),1),COLUMN(E63)-('2.1 Kraftwerk allgemein'!$F$16-'2.1 Kraftwerk allgemein'!$F$15+1)))))/$F63,
SUM(OFFSET('2.5 CAPEX'!S66,0,-MIN($F63-1,COLUMN(E63)-1),1,MIN($F63,COLUMN(E63))))/$F63)))))),
IF(OR(ISNUMBER($D63)=FALSE,$F63=""),"",
IF(AND('2.5 CAPEX'!$L66&lt;&gt;"x",'2.5 CAPEX'!$M66&lt;&gt;"x"),0,
IF($F63=0,0,
IF(N$4&lt;'2.1 Kraftwerk allgemein'!$F$16,0,
IF(N$4='2.1 Kraftwerk allgemein'!$F$16,'2.5 CAPEX'!$J66/$F63,
IF(N$4&lt;'2.1 Kraftwerk allgemein'!$F$16+$F63,
('2.5 CAPEX'!$J66+SUM(OFFSET('2.5 CAPEX'!S66,0,-MIN(MAX($F63-1-('2.1 Kraftwerk allgemein'!$F$16-'1.1 Allgemein'!$I$22+1),0),COLUMN(E63)-1-('2.1 Kraftwerk allgemein'!$F$16-'1.1 Allgemein'!$I$22+1)),1,MIN(MAX($F63-('2.1 Kraftwerk allgemein'!$F$16-'1.1 Allgemein'!$I$22+1),1),COLUMN(E63)-('2.1 Kraftwerk allgemein'!$F$16-'1.1 Allgemein'!$I$22+1)))))/$F63,
SUM(OFFSET('2.5 CAPEX'!S66,0,-MIN($F63-1,COLUMN(E63)-1),1,MIN($F63,COLUMN(E63))))/$F63)))))))</f>
        <v/>
      </c>
      <c r="O63" s="199" t="str">
        <f ca="1">IF('2.1 Kraftwerk allgemein'!$F$15&lt;'1.1 Allgemein'!$I$22,
IF(OR(ISNUMBER($D63)=FALSE,$F63=""),"",
IF(AND('2.5 CAPEX'!$L66&lt;&gt;"x",'2.5 CAPEX'!$M66&lt;&gt;"x"),0,
IF($F63=0,0,
IF(O$4&lt;'2.1 Kraftwerk allgemein'!$F$16,0,
IF(O$4='2.1 Kraftwerk allgemein'!$F$16,'2.5 CAPEX'!$J66/$F63,
IF(O$4&lt;'2.1 Kraftwerk allgemein'!$F$16+$F63,
('2.5 CAPEX'!$J66+SUM(OFFSET('2.5 CAPEX'!T66,0,-MIN(MAX($F63-1-('2.1 Kraftwerk allgemein'!$F$16-'2.1 Kraftwerk allgemein'!$F$15+1),0),COLUMN(F63)-1-('2.1 Kraftwerk allgemein'!$F$16-'2.1 Kraftwerk allgemein'!$F$15+1)),1,MIN(MAX($F63-('2.1 Kraftwerk allgemein'!$F$16-'2.1 Kraftwerk allgemein'!$F$15+1),1),COLUMN(F63)-('2.1 Kraftwerk allgemein'!$F$16-'2.1 Kraftwerk allgemein'!$F$15+1)))))/$F63,
SUM(OFFSET('2.5 CAPEX'!T66,0,-MIN($F63-1,COLUMN(F63)-1),1,MIN($F63,COLUMN(F63))))/$F63)))))),
IF(OR(ISNUMBER($D63)=FALSE,$F63=""),"",
IF(AND('2.5 CAPEX'!$L66&lt;&gt;"x",'2.5 CAPEX'!$M66&lt;&gt;"x"),0,
IF($F63=0,0,
IF(O$4&lt;'2.1 Kraftwerk allgemein'!$F$16,0,
IF(O$4='2.1 Kraftwerk allgemein'!$F$16,'2.5 CAPEX'!$J66/$F63,
IF(O$4&lt;'2.1 Kraftwerk allgemein'!$F$16+$F63,
('2.5 CAPEX'!$J66+SUM(OFFSET('2.5 CAPEX'!T66,0,-MIN(MAX($F63-1-('2.1 Kraftwerk allgemein'!$F$16-'1.1 Allgemein'!$I$22+1),0),COLUMN(F63)-1-('2.1 Kraftwerk allgemein'!$F$16-'1.1 Allgemein'!$I$22+1)),1,MIN(MAX($F63-('2.1 Kraftwerk allgemein'!$F$16-'1.1 Allgemein'!$I$22+1),1),COLUMN(F63)-('2.1 Kraftwerk allgemein'!$F$16-'1.1 Allgemein'!$I$22+1)))))/$F63,
SUM(OFFSET('2.5 CAPEX'!T66,0,-MIN($F63-1,COLUMN(F63)-1),1,MIN($F63,COLUMN(F63))))/$F63)))))))</f>
        <v/>
      </c>
      <c r="P63" s="199" t="str">
        <f ca="1">IF('2.1 Kraftwerk allgemein'!$F$15&lt;'1.1 Allgemein'!$I$22,
IF(OR(ISNUMBER($D63)=FALSE,$F63=""),"",
IF(AND('2.5 CAPEX'!$L66&lt;&gt;"x",'2.5 CAPEX'!$M66&lt;&gt;"x"),0,
IF($F63=0,0,
IF(P$4&lt;'2.1 Kraftwerk allgemein'!$F$16,0,
IF(P$4='2.1 Kraftwerk allgemein'!$F$16,'2.5 CAPEX'!$J66/$F63,
IF(P$4&lt;'2.1 Kraftwerk allgemein'!$F$16+$F63,
('2.5 CAPEX'!$J66+SUM(OFFSET('2.5 CAPEX'!U66,0,-MIN(MAX($F63-1-('2.1 Kraftwerk allgemein'!$F$16-'2.1 Kraftwerk allgemein'!$F$15+1),0),COLUMN(G63)-1-('2.1 Kraftwerk allgemein'!$F$16-'2.1 Kraftwerk allgemein'!$F$15+1)),1,MIN(MAX($F63-('2.1 Kraftwerk allgemein'!$F$16-'2.1 Kraftwerk allgemein'!$F$15+1),1),COLUMN(G63)-('2.1 Kraftwerk allgemein'!$F$16-'2.1 Kraftwerk allgemein'!$F$15+1)))))/$F63,
SUM(OFFSET('2.5 CAPEX'!U66,0,-MIN($F63-1,COLUMN(G63)-1),1,MIN($F63,COLUMN(G63))))/$F63)))))),
IF(OR(ISNUMBER($D63)=FALSE,$F63=""),"",
IF(AND('2.5 CAPEX'!$L66&lt;&gt;"x",'2.5 CAPEX'!$M66&lt;&gt;"x"),0,
IF($F63=0,0,
IF(P$4&lt;'2.1 Kraftwerk allgemein'!$F$16,0,
IF(P$4='2.1 Kraftwerk allgemein'!$F$16,'2.5 CAPEX'!$J66/$F63,
IF(P$4&lt;'2.1 Kraftwerk allgemein'!$F$16+$F63,
('2.5 CAPEX'!$J66+SUM(OFFSET('2.5 CAPEX'!U66,0,-MIN(MAX($F63-1-('2.1 Kraftwerk allgemein'!$F$16-'1.1 Allgemein'!$I$22+1),0),COLUMN(G63)-1-('2.1 Kraftwerk allgemein'!$F$16-'1.1 Allgemein'!$I$22+1)),1,MIN(MAX($F63-('2.1 Kraftwerk allgemein'!$F$16-'1.1 Allgemein'!$I$22+1),1),COLUMN(G63)-('2.1 Kraftwerk allgemein'!$F$16-'1.1 Allgemein'!$I$22+1)))))/$F63,
SUM(OFFSET('2.5 CAPEX'!U66,0,-MIN($F63-1,COLUMN(G63)-1),1,MIN($F63,COLUMN(G63))))/$F63)))))))</f>
        <v/>
      </c>
      <c r="Q63" s="199" t="str">
        <f ca="1">IF('2.1 Kraftwerk allgemein'!$F$15&lt;'1.1 Allgemein'!$I$22,
IF(OR(ISNUMBER($D63)=FALSE,$F63=""),"",
IF(AND('2.5 CAPEX'!$L66&lt;&gt;"x",'2.5 CAPEX'!$M66&lt;&gt;"x"),0,
IF($F63=0,0,
IF(Q$4&lt;'2.1 Kraftwerk allgemein'!$F$16,0,
IF(Q$4='2.1 Kraftwerk allgemein'!$F$16,'2.5 CAPEX'!$J66/$F63,
IF(Q$4&lt;'2.1 Kraftwerk allgemein'!$F$16+$F63,
('2.5 CAPEX'!$J66+SUM(OFFSET('2.5 CAPEX'!V66,0,-MIN(MAX($F63-1-('2.1 Kraftwerk allgemein'!$F$16-'2.1 Kraftwerk allgemein'!$F$15+1),0),COLUMN(H63)-1-('2.1 Kraftwerk allgemein'!$F$16-'2.1 Kraftwerk allgemein'!$F$15+1)),1,MIN(MAX($F63-('2.1 Kraftwerk allgemein'!$F$16-'2.1 Kraftwerk allgemein'!$F$15+1),1),COLUMN(H63)-('2.1 Kraftwerk allgemein'!$F$16-'2.1 Kraftwerk allgemein'!$F$15+1)))))/$F63,
SUM(OFFSET('2.5 CAPEX'!V66,0,-MIN($F63-1,COLUMN(H63)-1),1,MIN($F63,COLUMN(H63))))/$F63)))))),
IF(OR(ISNUMBER($D63)=FALSE,$F63=""),"",
IF(AND('2.5 CAPEX'!$L66&lt;&gt;"x",'2.5 CAPEX'!$M66&lt;&gt;"x"),0,
IF($F63=0,0,
IF(Q$4&lt;'2.1 Kraftwerk allgemein'!$F$16,0,
IF(Q$4='2.1 Kraftwerk allgemein'!$F$16,'2.5 CAPEX'!$J66/$F63,
IF(Q$4&lt;'2.1 Kraftwerk allgemein'!$F$16+$F63,
('2.5 CAPEX'!$J66+SUM(OFFSET('2.5 CAPEX'!V66,0,-MIN(MAX($F63-1-('2.1 Kraftwerk allgemein'!$F$16-'1.1 Allgemein'!$I$22+1),0),COLUMN(H63)-1-('2.1 Kraftwerk allgemein'!$F$16-'1.1 Allgemein'!$I$22+1)),1,MIN(MAX($F63-('2.1 Kraftwerk allgemein'!$F$16-'1.1 Allgemein'!$I$22+1),1),COLUMN(H63)-('2.1 Kraftwerk allgemein'!$F$16-'1.1 Allgemein'!$I$22+1)))))/$F63,
SUM(OFFSET('2.5 CAPEX'!V66,0,-MIN($F63-1,COLUMN(H63)-1),1,MIN($F63,COLUMN(H63))))/$F63)))))))</f>
        <v/>
      </c>
      <c r="R63" s="199" t="str">
        <f ca="1">IF('2.1 Kraftwerk allgemein'!$F$15&lt;'1.1 Allgemein'!$I$22,
IF(OR(ISNUMBER($D63)=FALSE,$F63=""),"",
IF(AND('2.5 CAPEX'!$L66&lt;&gt;"x",'2.5 CAPEX'!$M66&lt;&gt;"x"),0,
IF($F63=0,0,
IF(R$4&lt;'2.1 Kraftwerk allgemein'!$F$16,0,
IF(R$4='2.1 Kraftwerk allgemein'!$F$16,'2.5 CAPEX'!$J66/$F63,
IF(R$4&lt;'2.1 Kraftwerk allgemein'!$F$16+$F63,
('2.5 CAPEX'!$J66+SUM(OFFSET('2.5 CAPEX'!W66,0,-MIN(MAX($F63-1-('2.1 Kraftwerk allgemein'!$F$16-'2.1 Kraftwerk allgemein'!$F$15+1),0),COLUMN(I63)-1-('2.1 Kraftwerk allgemein'!$F$16-'2.1 Kraftwerk allgemein'!$F$15+1)),1,MIN(MAX($F63-('2.1 Kraftwerk allgemein'!$F$16-'2.1 Kraftwerk allgemein'!$F$15+1),1),COLUMN(I63)-('2.1 Kraftwerk allgemein'!$F$16-'2.1 Kraftwerk allgemein'!$F$15+1)))))/$F63,
SUM(OFFSET('2.5 CAPEX'!W66,0,-MIN($F63-1,COLUMN(I63)-1),1,MIN($F63,COLUMN(I63))))/$F63)))))),
IF(OR(ISNUMBER($D63)=FALSE,$F63=""),"",
IF(AND('2.5 CAPEX'!$L66&lt;&gt;"x",'2.5 CAPEX'!$M66&lt;&gt;"x"),0,
IF($F63=0,0,
IF(R$4&lt;'2.1 Kraftwerk allgemein'!$F$16,0,
IF(R$4='2.1 Kraftwerk allgemein'!$F$16,'2.5 CAPEX'!$J66/$F63,
IF(R$4&lt;'2.1 Kraftwerk allgemein'!$F$16+$F63,
('2.5 CAPEX'!$J66+SUM(OFFSET('2.5 CAPEX'!W66,0,-MIN(MAX($F63-1-('2.1 Kraftwerk allgemein'!$F$16-'1.1 Allgemein'!$I$22+1),0),COLUMN(I63)-1-('2.1 Kraftwerk allgemein'!$F$16-'1.1 Allgemein'!$I$22+1)),1,MIN(MAX($F63-('2.1 Kraftwerk allgemein'!$F$16-'1.1 Allgemein'!$I$22+1),1),COLUMN(I63)-('2.1 Kraftwerk allgemein'!$F$16-'1.1 Allgemein'!$I$22+1)))))/$F63,
SUM(OFFSET('2.5 CAPEX'!W66,0,-MIN($F63-1,COLUMN(I63)-1),1,MIN($F63,COLUMN(I63))))/$F63)))))))</f>
        <v/>
      </c>
      <c r="S63" s="199" t="str">
        <f ca="1">IF('2.1 Kraftwerk allgemein'!$F$15&lt;'1.1 Allgemein'!$I$22,
IF(OR(ISNUMBER($D63)=FALSE,$F63=""),"",
IF(AND('2.5 CAPEX'!$L66&lt;&gt;"x",'2.5 CAPEX'!$M66&lt;&gt;"x"),0,
IF($F63=0,0,
IF(S$4&lt;'2.1 Kraftwerk allgemein'!$F$16,0,
IF(S$4='2.1 Kraftwerk allgemein'!$F$16,'2.5 CAPEX'!$J66/$F63,
IF(S$4&lt;'2.1 Kraftwerk allgemein'!$F$16+$F63,
('2.5 CAPEX'!$J66+SUM(OFFSET('2.5 CAPEX'!X66,0,-MIN(MAX($F63-1-('2.1 Kraftwerk allgemein'!$F$16-'2.1 Kraftwerk allgemein'!$F$15+1),0),COLUMN(J63)-1-('2.1 Kraftwerk allgemein'!$F$16-'2.1 Kraftwerk allgemein'!$F$15+1)),1,MIN(MAX($F63-('2.1 Kraftwerk allgemein'!$F$16-'2.1 Kraftwerk allgemein'!$F$15+1),1),COLUMN(J63)-('2.1 Kraftwerk allgemein'!$F$16-'2.1 Kraftwerk allgemein'!$F$15+1)))))/$F63,
SUM(OFFSET('2.5 CAPEX'!X66,0,-MIN($F63-1,COLUMN(J63)-1),1,MIN($F63,COLUMN(J63))))/$F63)))))),
IF(OR(ISNUMBER($D63)=FALSE,$F63=""),"",
IF(AND('2.5 CAPEX'!$L66&lt;&gt;"x",'2.5 CAPEX'!$M66&lt;&gt;"x"),0,
IF($F63=0,0,
IF(S$4&lt;'2.1 Kraftwerk allgemein'!$F$16,0,
IF(S$4='2.1 Kraftwerk allgemein'!$F$16,'2.5 CAPEX'!$J66/$F63,
IF(S$4&lt;'2.1 Kraftwerk allgemein'!$F$16+$F63,
('2.5 CAPEX'!$J66+SUM(OFFSET('2.5 CAPEX'!X66,0,-MIN(MAX($F63-1-('2.1 Kraftwerk allgemein'!$F$16-'1.1 Allgemein'!$I$22+1),0),COLUMN(J63)-1-('2.1 Kraftwerk allgemein'!$F$16-'1.1 Allgemein'!$I$22+1)),1,MIN(MAX($F63-('2.1 Kraftwerk allgemein'!$F$16-'1.1 Allgemein'!$I$22+1),1),COLUMN(J63)-('2.1 Kraftwerk allgemein'!$F$16-'1.1 Allgemein'!$I$22+1)))))/$F63,
SUM(OFFSET('2.5 CAPEX'!X66,0,-MIN($F63-1,COLUMN(J63)-1),1,MIN($F63,COLUMN(J63))))/$F63)))))))</f>
        <v/>
      </c>
      <c r="T63" s="199" t="str">
        <f ca="1">IF('2.1 Kraftwerk allgemein'!$F$15&lt;'1.1 Allgemein'!$I$22,
IF(OR(ISNUMBER($D63)=FALSE,$F63=""),"",
IF(AND('2.5 CAPEX'!$L66&lt;&gt;"x",'2.5 CAPEX'!$M66&lt;&gt;"x"),0,
IF($F63=0,0,
IF(T$4&lt;'2.1 Kraftwerk allgemein'!$F$16,0,
IF(T$4='2.1 Kraftwerk allgemein'!$F$16,'2.5 CAPEX'!$J66/$F63,
IF(T$4&lt;'2.1 Kraftwerk allgemein'!$F$16+$F63,
('2.5 CAPEX'!$J66+SUM(OFFSET('2.5 CAPEX'!Y66,0,-MIN(MAX($F63-1-('2.1 Kraftwerk allgemein'!$F$16-'2.1 Kraftwerk allgemein'!$F$15+1),0),COLUMN(K63)-1-('2.1 Kraftwerk allgemein'!$F$16-'2.1 Kraftwerk allgemein'!$F$15+1)),1,MIN(MAX($F63-('2.1 Kraftwerk allgemein'!$F$16-'2.1 Kraftwerk allgemein'!$F$15+1),1),COLUMN(K63)-('2.1 Kraftwerk allgemein'!$F$16-'2.1 Kraftwerk allgemein'!$F$15+1)))))/$F63,
SUM(OFFSET('2.5 CAPEX'!Y66,0,-MIN($F63-1,COLUMN(K63)-1),1,MIN($F63,COLUMN(K63))))/$F63)))))),
IF(OR(ISNUMBER($D63)=FALSE,$F63=""),"",
IF(AND('2.5 CAPEX'!$L66&lt;&gt;"x",'2.5 CAPEX'!$M66&lt;&gt;"x"),0,
IF($F63=0,0,
IF(T$4&lt;'2.1 Kraftwerk allgemein'!$F$16,0,
IF(T$4='2.1 Kraftwerk allgemein'!$F$16,'2.5 CAPEX'!$J66/$F63,
IF(T$4&lt;'2.1 Kraftwerk allgemein'!$F$16+$F63,
('2.5 CAPEX'!$J66+SUM(OFFSET('2.5 CAPEX'!Y66,0,-MIN(MAX($F63-1-('2.1 Kraftwerk allgemein'!$F$16-'1.1 Allgemein'!$I$22+1),0),COLUMN(K63)-1-('2.1 Kraftwerk allgemein'!$F$16-'1.1 Allgemein'!$I$22+1)),1,MIN(MAX($F63-('2.1 Kraftwerk allgemein'!$F$16-'1.1 Allgemein'!$I$22+1),1),COLUMN(K63)-('2.1 Kraftwerk allgemein'!$F$16-'1.1 Allgemein'!$I$22+1)))))/$F63,
SUM(OFFSET('2.5 CAPEX'!Y66,0,-MIN($F63-1,COLUMN(K63)-1),1,MIN($F63,COLUMN(K63))))/$F63)))))))</f>
        <v/>
      </c>
      <c r="U63" s="199" t="str">
        <f ca="1">IF('2.1 Kraftwerk allgemein'!$F$15&lt;'1.1 Allgemein'!$I$22,
IF(OR(ISNUMBER($D63)=FALSE,$F63=""),"",
IF(AND('2.5 CAPEX'!$L66&lt;&gt;"x",'2.5 CAPEX'!$M66&lt;&gt;"x"),0,
IF($F63=0,0,
IF(U$4&lt;'2.1 Kraftwerk allgemein'!$F$16,0,
IF(U$4='2.1 Kraftwerk allgemein'!$F$16,'2.5 CAPEX'!$J66/$F63,
IF(U$4&lt;'2.1 Kraftwerk allgemein'!$F$16+$F63,
('2.5 CAPEX'!$J66+SUM(OFFSET('2.5 CAPEX'!Z66,0,-MIN(MAX($F63-1-('2.1 Kraftwerk allgemein'!$F$16-'2.1 Kraftwerk allgemein'!$F$15+1),0),COLUMN(L63)-1-('2.1 Kraftwerk allgemein'!$F$16-'2.1 Kraftwerk allgemein'!$F$15+1)),1,MIN(MAX($F63-('2.1 Kraftwerk allgemein'!$F$16-'2.1 Kraftwerk allgemein'!$F$15+1),1),COLUMN(L63)-('2.1 Kraftwerk allgemein'!$F$16-'2.1 Kraftwerk allgemein'!$F$15+1)))))/$F63,
SUM(OFFSET('2.5 CAPEX'!Z66,0,-MIN($F63-1,COLUMN(L63)-1),1,MIN($F63,COLUMN(L63))))/$F63)))))),
IF(OR(ISNUMBER($D63)=FALSE,$F63=""),"",
IF(AND('2.5 CAPEX'!$L66&lt;&gt;"x",'2.5 CAPEX'!$M66&lt;&gt;"x"),0,
IF($F63=0,0,
IF(U$4&lt;'2.1 Kraftwerk allgemein'!$F$16,0,
IF(U$4='2.1 Kraftwerk allgemein'!$F$16,'2.5 CAPEX'!$J66/$F63,
IF(U$4&lt;'2.1 Kraftwerk allgemein'!$F$16+$F63,
('2.5 CAPEX'!$J66+SUM(OFFSET('2.5 CAPEX'!Z66,0,-MIN(MAX($F63-1-('2.1 Kraftwerk allgemein'!$F$16-'1.1 Allgemein'!$I$22+1),0),COLUMN(L63)-1-('2.1 Kraftwerk allgemein'!$F$16-'1.1 Allgemein'!$I$22+1)),1,MIN(MAX($F63-('2.1 Kraftwerk allgemein'!$F$16-'1.1 Allgemein'!$I$22+1),1),COLUMN(L63)-('2.1 Kraftwerk allgemein'!$F$16-'1.1 Allgemein'!$I$22+1)))))/$F63,
SUM(OFFSET('2.5 CAPEX'!Z66,0,-MIN($F63-1,COLUMN(L63)-1),1,MIN($F63,COLUMN(L63))))/$F63)))))))</f>
        <v/>
      </c>
      <c r="V63" s="199" t="str">
        <f ca="1">IF('2.1 Kraftwerk allgemein'!$F$15&lt;'1.1 Allgemein'!$I$22,
IF(OR(ISNUMBER($D63)=FALSE,$F63=""),"",
IF(AND('2.5 CAPEX'!$L66&lt;&gt;"x",'2.5 CAPEX'!$M66&lt;&gt;"x"),0,
IF($F63=0,0,
IF(V$4&lt;'2.1 Kraftwerk allgemein'!$F$16,0,
IF(V$4='2.1 Kraftwerk allgemein'!$F$16,'2.5 CAPEX'!$J66/$F63,
IF(V$4&lt;'2.1 Kraftwerk allgemein'!$F$16+$F63,
('2.5 CAPEX'!$J66+SUM(OFFSET('2.5 CAPEX'!AA66,0,-MIN(MAX($F63-1-('2.1 Kraftwerk allgemein'!$F$16-'2.1 Kraftwerk allgemein'!$F$15+1),0),COLUMN(M63)-1-('2.1 Kraftwerk allgemein'!$F$16-'2.1 Kraftwerk allgemein'!$F$15+1)),1,MIN(MAX($F63-('2.1 Kraftwerk allgemein'!$F$16-'2.1 Kraftwerk allgemein'!$F$15+1),1),COLUMN(M63)-('2.1 Kraftwerk allgemein'!$F$16-'2.1 Kraftwerk allgemein'!$F$15+1)))))/$F63,
SUM(OFFSET('2.5 CAPEX'!AA66,0,-MIN($F63-1,COLUMN(M63)-1),1,MIN($F63,COLUMN(M63))))/$F63)))))),
IF(OR(ISNUMBER($D63)=FALSE,$F63=""),"",
IF(AND('2.5 CAPEX'!$L66&lt;&gt;"x",'2.5 CAPEX'!$M66&lt;&gt;"x"),0,
IF($F63=0,0,
IF(V$4&lt;'2.1 Kraftwerk allgemein'!$F$16,0,
IF(V$4='2.1 Kraftwerk allgemein'!$F$16,'2.5 CAPEX'!$J66/$F63,
IF(V$4&lt;'2.1 Kraftwerk allgemein'!$F$16+$F63,
('2.5 CAPEX'!$J66+SUM(OFFSET('2.5 CAPEX'!AA66,0,-MIN(MAX($F63-1-('2.1 Kraftwerk allgemein'!$F$16-'1.1 Allgemein'!$I$22+1),0),COLUMN(M63)-1-('2.1 Kraftwerk allgemein'!$F$16-'1.1 Allgemein'!$I$22+1)),1,MIN(MAX($F63-('2.1 Kraftwerk allgemein'!$F$16-'1.1 Allgemein'!$I$22+1),1),COLUMN(M63)-('2.1 Kraftwerk allgemein'!$F$16-'1.1 Allgemein'!$I$22+1)))))/$F63,
SUM(OFFSET('2.5 CAPEX'!AA66,0,-MIN($F63-1,COLUMN(M63)-1),1,MIN($F63,COLUMN(M63))))/$F63)))))))</f>
        <v/>
      </c>
      <c r="W63" s="199" t="str">
        <f ca="1">IF('2.1 Kraftwerk allgemein'!$F$15&lt;'1.1 Allgemein'!$I$22,
IF(OR(ISNUMBER($D63)=FALSE,$F63=""),"",
IF(AND('2.5 CAPEX'!$L66&lt;&gt;"x",'2.5 CAPEX'!$M66&lt;&gt;"x"),0,
IF($F63=0,0,
IF(W$4&lt;'2.1 Kraftwerk allgemein'!$F$16,0,
IF(W$4='2.1 Kraftwerk allgemein'!$F$16,'2.5 CAPEX'!$J66/$F63,
IF(W$4&lt;'2.1 Kraftwerk allgemein'!$F$16+$F63,
('2.5 CAPEX'!$J66+SUM(OFFSET('2.5 CAPEX'!AB66,0,-MIN(MAX($F63-1-('2.1 Kraftwerk allgemein'!$F$16-'2.1 Kraftwerk allgemein'!$F$15+1),0),COLUMN(N63)-1-('2.1 Kraftwerk allgemein'!$F$16-'2.1 Kraftwerk allgemein'!$F$15+1)),1,MIN(MAX($F63-('2.1 Kraftwerk allgemein'!$F$16-'2.1 Kraftwerk allgemein'!$F$15+1),1),COLUMN(N63)-('2.1 Kraftwerk allgemein'!$F$16-'2.1 Kraftwerk allgemein'!$F$15+1)))))/$F63,
SUM(OFFSET('2.5 CAPEX'!AB66,0,-MIN($F63-1,COLUMN(N63)-1),1,MIN($F63,COLUMN(N63))))/$F63)))))),
IF(OR(ISNUMBER($D63)=FALSE,$F63=""),"",
IF(AND('2.5 CAPEX'!$L66&lt;&gt;"x",'2.5 CAPEX'!$M66&lt;&gt;"x"),0,
IF($F63=0,0,
IF(W$4&lt;'2.1 Kraftwerk allgemein'!$F$16,0,
IF(W$4='2.1 Kraftwerk allgemein'!$F$16,'2.5 CAPEX'!$J66/$F63,
IF(W$4&lt;'2.1 Kraftwerk allgemein'!$F$16+$F63,
('2.5 CAPEX'!$J66+SUM(OFFSET('2.5 CAPEX'!AB66,0,-MIN(MAX($F63-1-('2.1 Kraftwerk allgemein'!$F$16-'1.1 Allgemein'!$I$22+1),0),COLUMN(N63)-1-('2.1 Kraftwerk allgemein'!$F$16-'1.1 Allgemein'!$I$22+1)),1,MIN(MAX($F63-('2.1 Kraftwerk allgemein'!$F$16-'1.1 Allgemein'!$I$22+1),1),COLUMN(N63)-('2.1 Kraftwerk allgemein'!$F$16-'1.1 Allgemein'!$I$22+1)))))/$F63,
SUM(OFFSET('2.5 CAPEX'!AB66,0,-MIN($F63-1,COLUMN(N63)-1),1,MIN($F63,COLUMN(N63))))/$F63)))))))</f>
        <v/>
      </c>
      <c r="X63" s="199" t="str">
        <f ca="1">IF('2.1 Kraftwerk allgemein'!$F$15&lt;'1.1 Allgemein'!$I$22,
IF(OR(ISNUMBER($D63)=FALSE,$F63=""),"",
IF(AND('2.5 CAPEX'!$L66&lt;&gt;"x",'2.5 CAPEX'!$M66&lt;&gt;"x"),0,
IF($F63=0,0,
IF(X$4&lt;'2.1 Kraftwerk allgemein'!$F$16,0,
IF(X$4='2.1 Kraftwerk allgemein'!$F$16,'2.5 CAPEX'!$J66/$F63,
IF(X$4&lt;'2.1 Kraftwerk allgemein'!$F$16+$F63,
('2.5 CAPEX'!$J66+SUM(OFFSET('2.5 CAPEX'!AC66,0,-MIN(MAX($F63-1-('2.1 Kraftwerk allgemein'!$F$16-'2.1 Kraftwerk allgemein'!$F$15+1),0),COLUMN(O63)-1-('2.1 Kraftwerk allgemein'!$F$16-'2.1 Kraftwerk allgemein'!$F$15+1)),1,MIN(MAX($F63-('2.1 Kraftwerk allgemein'!$F$16-'2.1 Kraftwerk allgemein'!$F$15+1),1),COLUMN(O63)-('2.1 Kraftwerk allgemein'!$F$16-'2.1 Kraftwerk allgemein'!$F$15+1)))))/$F63,
SUM(OFFSET('2.5 CAPEX'!AC66,0,-MIN($F63-1,COLUMN(O63)-1),1,MIN($F63,COLUMN(O63))))/$F63)))))),
IF(OR(ISNUMBER($D63)=FALSE,$F63=""),"",
IF(AND('2.5 CAPEX'!$L66&lt;&gt;"x",'2.5 CAPEX'!$M66&lt;&gt;"x"),0,
IF($F63=0,0,
IF(X$4&lt;'2.1 Kraftwerk allgemein'!$F$16,0,
IF(X$4='2.1 Kraftwerk allgemein'!$F$16,'2.5 CAPEX'!$J66/$F63,
IF(X$4&lt;'2.1 Kraftwerk allgemein'!$F$16+$F63,
('2.5 CAPEX'!$J66+SUM(OFFSET('2.5 CAPEX'!AC66,0,-MIN(MAX($F63-1-('2.1 Kraftwerk allgemein'!$F$16-'1.1 Allgemein'!$I$22+1),0),COLUMN(O63)-1-('2.1 Kraftwerk allgemein'!$F$16-'1.1 Allgemein'!$I$22+1)),1,MIN(MAX($F63-('2.1 Kraftwerk allgemein'!$F$16-'1.1 Allgemein'!$I$22+1),1),COLUMN(O63)-('2.1 Kraftwerk allgemein'!$F$16-'1.1 Allgemein'!$I$22+1)))))/$F63,
SUM(OFFSET('2.5 CAPEX'!AC66,0,-MIN($F63-1,COLUMN(O63)-1),1,MIN($F63,COLUMN(O63))))/$F63)))))))</f>
        <v/>
      </c>
      <c r="Y63" s="199" t="str">
        <f ca="1">IF('2.1 Kraftwerk allgemein'!$F$15&lt;'1.1 Allgemein'!$I$22,
IF(OR(ISNUMBER($D63)=FALSE,$F63=""),"",
IF(AND('2.5 CAPEX'!$L66&lt;&gt;"x",'2.5 CAPEX'!$M66&lt;&gt;"x"),0,
IF($F63=0,0,
IF(Y$4&lt;'2.1 Kraftwerk allgemein'!$F$16,0,
IF(Y$4='2.1 Kraftwerk allgemein'!$F$16,'2.5 CAPEX'!$J66/$F63,
IF(Y$4&lt;'2.1 Kraftwerk allgemein'!$F$16+$F63,
('2.5 CAPEX'!$J66+SUM(OFFSET('2.5 CAPEX'!AD66,0,-MIN(MAX($F63-1-('2.1 Kraftwerk allgemein'!$F$16-'2.1 Kraftwerk allgemein'!$F$15+1),0),COLUMN(P63)-1-('2.1 Kraftwerk allgemein'!$F$16-'2.1 Kraftwerk allgemein'!$F$15+1)),1,MIN(MAX($F63-('2.1 Kraftwerk allgemein'!$F$16-'2.1 Kraftwerk allgemein'!$F$15+1),1),COLUMN(P63)-('2.1 Kraftwerk allgemein'!$F$16-'2.1 Kraftwerk allgemein'!$F$15+1)))))/$F63,
SUM(OFFSET('2.5 CAPEX'!AD66,0,-MIN($F63-1,COLUMN(P63)-1),1,MIN($F63,COLUMN(P63))))/$F63)))))),
IF(OR(ISNUMBER($D63)=FALSE,$F63=""),"",
IF(AND('2.5 CAPEX'!$L66&lt;&gt;"x",'2.5 CAPEX'!$M66&lt;&gt;"x"),0,
IF($F63=0,0,
IF(Y$4&lt;'2.1 Kraftwerk allgemein'!$F$16,0,
IF(Y$4='2.1 Kraftwerk allgemein'!$F$16,'2.5 CAPEX'!$J66/$F63,
IF(Y$4&lt;'2.1 Kraftwerk allgemein'!$F$16+$F63,
('2.5 CAPEX'!$J66+SUM(OFFSET('2.5 CAPEX'!AD66,0,-MIN(MAX($F63-1-('2.1 Kraftwerk allgemein'!$F$16-'1.1 Allgemein'!$I$22+1),0),COLUMN(P63)-1-('2.1 Kraftwerk allgemein'!$F$16-'1.1 Allgemein'!$I$22+1)),1,MIN(MAX($F63-('2.1 Kraftwerk allgemein'!$F$16-'1.1 Allgemein'!$I$22+1),1),COLUMN(P63)-('2.1 Kraftwerk allgemein'!$F$16-'1.1 Allgemein'!$I$22+1)))))/$F63,
SUM(OFFSET('2.5 CAPEX'!AD66,0,-MIN($F63-1,COLUMN(P63)-1),1,MIN($F63,COLUMN(P63))))/$F63)))))))</f>
        <v/>
      </c>
      <c r="Z63" s="199" t="str">
        <f ca="1">IF('2.1 Kraftwerk allgemein'!$F$15&lt;'1.1 Allgemein'!$I$22,
IF(OR(ISNUMBER($D63)=FALSE,$F63=""),"",
IF(AND('2.5 CAPEX'!$L66&lt;&gt;"x",'2.5 CAPEX'!$M66&lt;&gt;"x"),0,
IF($F63=0,0,
IF(Z$4&lt;'2.1 Kraftwerk allgemein'!$F$16,0,
IF(Z$4='2.1 Kraftwerk allgemein'!$F$16,'2.5 CAPEX'!$J66/$F63,
IF(Z$4&lt;'2.1 Kraftwerk allgemein'!$F$16+$F63,
('2.5 CAPEX'!$J66+SUM(OFFSET('2.5 CAPEX'!AE66,0,-MIN(MAX($F63-1-('2.1 Kraftwerk allgemein'!$F$16-'2.1 Kraftwerk allgemein'!$F$15+1),0),COLUMN(Q63)-1-('2.1 Kraftwerk allgemein'!$F$16-'2.1 Kraftwerk allgemein'!$F$15+1)),1,MIN(MAX($F63-('2.1 Kraftwerk allgemein'!$F$16-'2.1 Kraftwerk allgemein'!$F$15+1),1),COLUMN(Q63)-('2.1 Kraftwerk allgemein'!$F$16-'2.1 Kraftwerk allgemein'!$F$15+1)))))/$F63,
SUM(OFFSET('2.5 CAPEX'!AE66,0,-MIN($F63-1,COLUMN(Q63)-1),1,MIN($F63,COLUMN(Q63))))/$F63)))))),
IF(OR(ISNUMBER($D63)=FALSE,$F63=""),"",
IF(AND('2.5 CAPEX'!$L66&lt;&gt;"x",'2.5 CAPEX'!$M66&lt;&gt;"x"),0,
IF($F63=0,0,
IF(Z$4&lt;'2.1 Kraftwerk allgemein'!$F$16,0,
IF(Z$4='2.1 Kraftwerk allgemein'!$F$16,'2.5 CAPEX'!$J66/$F63,
IF(Z$4&lt;'2.1 Kraftwerk allgemein'!$F$16+$F63,
('2.5 CAPEX'!$J66+SUM(OFFSET('2.5 CAPEX'!AE66,0,-MIN(MAX($F63-1-('2.1 Kraftwerk allgemein'!$F$16-'1.1 Allgemein'!$I$22+1),0),COLUMN(Q63)-1-('2.1 Kraftwerk allgemein'!$F$16-'1.1 Allgemein'!$I$22+1)),1,MIN(MAX($F63-('2.1 Kraftwerk allgemein'!$F$16-'1.1 Allgemein'!$I$22+1),1),COLUMN(Q63)-('2.1 Kraftwerk allgemein'!$F$16-'1.1 Allgemein'!$I$22+1)))))/$F63,
SUM(OFFSET('2.5 CAPEX'!AE66,0,-MIN($F63-1,COLUMN(Q63)-1),1,MIN($F63,COLUMN(Q63))))/$F63)))))))</f>
        <v/>
      </c>
      <c r="AA63" s="199" t="str">
        <f ca="1">IF('2.1 Kraftwerk allgemein'!$F$15&lt;'1.1 Allgemein'!$I$22,
IF(OR(ISNUMBER($D63)=FALSE,$F63=""),"",
IF(AND('2.5 CAPEX'!$L66&lt;&gt;"x",'2.5 CAPEX'!$M66&lt;&gt;"x"),0,
IF($F63=0,0,
IF(AA$4&lt;'2.1 Kraftwerk allgemein'!$F$16,0,
IF(AA$4='2.1 Kraftwerk allgemein'!$F$16,'2.5 CAPEX'!$J66/$F63,
IF(AA$4&lt;'2.1 Kraftwerk allgemein'!$F$16+$F63,
('2.5 CAPEX'!$J66+SUM(OFFSET('2.5 CAPEX'!AF66,0,-MIN(MAX($F63-1-('2.1 Kraftwerk allgemein'!$F$16-'2.1 Kraftwerk allgemein'!$F$15+1),0),COLUMN(R63)-1-('2.1 Kraftwerk allgemein'!$F$16-'2.1 Kraftwerk allgemein'!$F$15+1)),1,MIN(MAX($F63-('2.1 Kraftwerk allgemein'!$F$16-'2.1 Kraftwerk allgemein'!$F$15+1),1),COLUMN(R63)-('2.1 Kraftwerk allgemein'!$F$16-'2.1 Kraftwerk allgemein'!$F$15+1)))))/$F63,
SUM(OFFSET('2.5 CAPEX'!AF66,0,-MIN($F63-1,COLUMN(R63)-1),1,MIN($F63,COLUMN(R63))))/$F63)))))),
IF(OR(ISNUMBER($D63)=FALSE,$F63=""),"",
IF(AND('2.5 CAPEX'!$L66&lt;&gt;"x",'2.5 CAPEX'!$M66&lt;&gt;"x"),0,
IF($F63=0,0,
IF(AA$4&lt;'2.1 Kraftwerk allgemein'!$F$16,0,
IF(AA$4='2.1 Kraftwerk allgemein'!$F$16,'2.5 CAPEX'!$J66/$F63,
IF(AA$4&lt;'2.1 Kraftwerk allgemein'!$F$16+$F63,
('2.5 CAPEX'!$J66+SUM(OFFSET('2.5 CAPEX'!AF66,0,-MIN(MAX($F63-1-('2.1 Kraftwerk allgemein'!$F$16-'1.1 Allgemein'!$I$22+1),0),COLUMN(R63)-1-('2.1 Kraftwerk allgemein'!$F$16-'1.1 Allgemein'!$I$22+1)),1,MIN(MAX($F63-('2.1 Kraftwerk allgemein'!$F$16-'1.1 Allgemein'!$I$22+1),1),COLUMN(R63)-('2.1 Kraftwerk allgemein'!$F$16-'1.1 Allgemein'!$I$22+1)))))/$F63,
SUM(OFFSET('2.5 CAPEX'!AF66,0,-MIN($F63-1,COLUMN(R63)-1),1,MIN($F63,COLUMN(R63))))/$F63)))))))</f>
        <v/>
      </c>
      <c r="AB63" s="199" t="str">
        <f ca="1">IF('2.1 Kraftwerk allgemein'!$F$15&lt;'1.1 Allgemein'!$I$22,
IF(OR(ISNUMBER($D63)=FALSE,$F63=""),"",
IF(AND('2.5 CAPEX'!$L66&lt;&gt;"x",'2.5 CAPEX'!$M66&lt;&gt;"x"),0,
IF($F63=0,0,
IF(AB$4&lt;'2.1 Kraftwerk allgemein'!$F$16,0,
IF(AB$4='2.1 Kraftwerk allgemein'!$F$16,'2.5 CAPEX'!$J66/$F63,
IF(AB$4&lt;'2.1 Kraftwerk allgemein'!$F$16+$F63,
('2.5 CAPEX'!$J66+SUM(OFFSET('2.5 CAPEX'!AG66,0,-MIN(MAX($F63-1-('2.1 Kraftwerk allgemein'!$F$16-'2.1 Kraftwerk allgemein'!$F$15+1),0),COLUMN(S63)-1-('2.1 Kraftwerk allgemein'!$F$16-'2.1 Kraftwerk allgemein'!$F$15+1)),1,MIN(MAX($F63-('2.1 Kraftwerk allgemein'!$F$16-'2.1 Kraftwerk allgemein'!$F$15+1),1),COLUMN(S63)-('2.1 Kraftwerk allgemein'!$F$16-'2.1 Kraftwerk allgemein'!$F$15+1)))))/$F63,
SUM(OFFSET('2.5 CAPEX'!AG66,0,-MIN($F63-1,COLUMN(S63)-1),1,MIN($F63,COLUMN(S63))))/$F63)))))),
IF(OR(ISNUMBER($D63)=FALSE,$F63=""),"",
IF(AND('2.5 CAPEX'!$L66&lt;&gt;"x",'2.5 CAPEX'!$M66&lt;&gt;"x"),0,
IF($F63=0,0,
IF(AB$4&lt;'2.1 Kraftwerk allgemein'!$F$16,0,
IF(AB$4='2.1 Kraftwerk allgemein'!$F$16,'2.5 CAPEX'!$J66/$F63,
IF(AB$4&lt;'2.1 Kraftwerk allgemein'!$F$16+$F63,
('2.5 CAPEX'!$J66+SUM(OFFSET('2.5 CAPEX'!AG66,0,-MIN(MAX($F63-1-('2.1 Kraftwerk allgemein'!$F$16-'1.1 Allgemein'!$I$22+1),0),COLUMN(S63)-1-('2.1 Kraftwerk allgemein'!$F$16-'1.1 Allgemein'!$I$22+1)),1,MIN(MAX($F63-('2.1 Kraftwerk allgemein'!$F$16-'1.1 Allgemein'!$I$22+1),1),COLUMN(S63)-('2.1 Kraftwerk allgemein'!$F$16-'1.1 Allgemein'!$I$22+1)))))/$F63,
SUM(OFFSET('2.5 CAPEX'!AG66,0,-MIN($F63-1,COLUMN(S63)-1),1,MIN($F63,COLUMN(S63))))/$F63)))))))</f>
        <v/>
      </c>
      <c r="AC63" s="199" t="str">
        <f ca="1">IF('2.1 Kraftwerk allgemein'!$F$15&lt;'1.1 Allgemein'!$I$22,
IF(OR(ISNUMBER($D63)=FALSE,$F63=""),"",
IF(AND('2.5 CAPEX'!$L66&lt;&gt;"x",'2.5 CAPEX'!$M66&lt;&gt;"x"),0,
IF($F63=0,0,
IF(AC$4&lt;'2.1 Kraftwerk allgemein'!$F$16,0,
IF(AC$4='2.1 Kraftwerk allgemein'!$F$16,'2.5 CAPEX'!$J66/$F63,
IF(AC$4&lt;'2.1 Kraftwerk allgemein'!$F$16+$F63,
('2.5 CAPEX'!$J66+SUM(OFFSET('2.5 CAPEX'!AH66,0,-MIN(MAX($F63-1-('2.1 Kraftwerk allgemein'!$F$16-'2.1 Kraftwerk allgemein'!$F$15+1),0),COLUMN(T63)-1-('2.1 Kraftwerk allgemein'!$F$16-'2.1 Kraftwerk allgemein'!$F$15+1)),1,MIN(MAX($F63-('2.1 Kraftwerk allgemein'!$F$16-'2.1 Kraftwerk allgemein'!$F$15+1),1),COLUMN(T63)-('2.1 Kraftwerk allgemein'!$F$16-'2.1 Kraftwerk allgemein'!$F$15+1)))))/$F63,
SUM(OFFSET('2.5 CAPEX'!AH66,0,-MIN($F63-1,COLUMN(T63)-1),1,MIN($F63,COLUMN(T63))))/$F63)))))),
IF(OR(ISNUMBER($D63)=FALSE,$F63=""),"",
IF(AND('2.5 CAPEX'!$L66&lt;&gt;"x",'2.5 CAPEX'!$M66&lt;&gt;"x"),0,
IF($F63=0,0,
IF(AC$4&lt;'2.1 Kraftwerk allgemein'!$F$16,0,
IF(AC$4='2.1 Kraftwerk allgemein'!$F$16,'2.5 CAPEX'!$J66/$F63,
IF(AC$4&lt;'2.1 Kraftwerk allgemein'!$F$16+$F63,
('2.5 CAPEX'!$J66+SUM(OFFSET('2.5 CAPEX'!AH66,0,-MIN(MAX($F63-1-('2.1 Kraftwerk allgemein'!$F$16-'1.1 Allgemein'!$I$22+1),0),COLUMN(T63)-1-('2.1 Kraftwerk allgemein'!$F$16-'1.1 Allgemein'!$I$22+1)),1,MIN(MAX($F63-('2.1 Kraftwerk allgemein'!$F$16-'1.1 Allgemein'!$I$22+1),1),COLUMN(T63)-('2.1 Kraftwerk allgemein'!$F$16-'1.1 Allgemein'!$I$22+1)))))/$F63,
SUM(OFFSET('2.5 CAPEX'!AH66,0,-MIN($F63-1,COLUMN(T63)-1),1,MIN($F63,COLUMN(T63))))/$F63)))))))</f>
        <v/>
      </c>
      <c r="AD63" s="199" t="str">
        <f ca="1">IF('2.1 Kraftwerk allgemein'!$F$15&lt;'1.1 Allgemein'!$I$22,
IF(OR(ISNUMBER($D63)=FALSE,$F63=""),"",
IF(AND('2.5 CAPEX'!$L66&lt;&gt;"x",'2.5 CAPEX'!$M66&lt;&gt;"x"),0,
IF($F63=0,0,
IF(AD$4&lt;'2.1 Kraftwerk allgemein'!$F$16,0,
IF(AD$4='2.1 Kraftwerk allgemein'!$F$16,'2.5 CAPEX'!$J66/$F63,
IF(AD$4&lt;'2.1 Kraftwerk allgemein'!$F$16+$F63,
('2.5 CAPEX'!$J66+SUM(OFFSET('2.5 CAPEX'!AI66,0,-MIN(MAX($F63-1-('2.1 Kraftwerk allgemein'!$F$16-'2.1 Kraftwerk allgemein'!$F$15+1),0),COLUMN(U63)-1-('2.1 Kraftwerk allgemein'!$F$16-'2.1 Kraftwerk allgemein'!$F$15+1)),1,MIN(MAX($F63-('2.1 Kraftwerk allgemein'!$F$16-'2.1 Kraftwerk allgemein'!$F$15+1),1),COLUMN(U63)-('2.1 Kraftwerk allgemein'!$F$16-'2.1 Kraftwerk allgemein'!$F$15+1)))))/$F63,
SUM(OFFSET('2.5 CAPEX'!AI66,0,-MIN($F63-1,COLUMN(U63)-1),1,MIN($F63,COLUMN(U63))))/$F63)))))),
IF(OR(ISNUMBER($D63)=FALSE,$F63=""),"",
IF(AND('2.5 CAPEX'!$L66&lt;&gt;"x",'2.5 CAPEX'!$M66&lt;&gt;"x"),0,
IF($F63=0,0,
IF(AD$4&lt;'2.1 Kraftwerk allgemein'!$F$16,0,
IF(AD$4='2.1 Kraftwerk allgemein'!$F$16,'2.5 CAPEX'!$J66/$F63,
IF(AD$4&lt;'2.1 Kraftwerk allgemein'!$F$16+$F63,
('2.5 CAPEX'!$J66+SUM(OFFSET('2.5 CAPEX'!AI66,0,-MIN(MAX($F63-1-('2.1 Kraftwerk allgemein'!$F$16-'1.1 Allgemein'!$I$22+1),0),COLUMN(U63)-1-('2.1 Kraftwerk allgemein'!$F$16-'1.1 Allgemein'!$I$22+1)),1,MIN(MAX($F63-('2.1 Kraftwerk allgemein'!$F$16-'1.1 Allgemein'!$I$22+1),1),COLUMN(U63)-('2.1 Kraftwerk allgemein'!$F$16-'1.1 Allgemein'!$I$22+1)))))/$F63,
SUM(OFFSET('2.5 CAPEX'!AI66,0,-MIN($F63-1,COLUMN(U63)-1),1,MIN($F63,COLUMN(U63))))/$F63)))))))</f>
        <v/>
      </c>
      <c r="AE63" s="199" t="str">
        <f ca="1">IF('2.1 Kraftwerk allgemein'!$F$15&lt;'1.1 Allgemein'!$I$22,
IF(OR(ISNUMBER($D63)=FALSE,$F63=""),"",
IF(AND('2.5 CAPEX'!$L66&lt;&gt;"x",'2.5 CAPEX'!$M66&lt;&gt;"x"),0,
IF($F63=0,0,
IF(AE$4&lt;'2.1 Kraftwerk allgemein'!$F$16,0,
IF(AE$4='2.1 Kraftwerk allgemein'!$F$16,'2.5 CAPEX'!$J66/$F63,
IF(AE$4&lt;'2.1 Kraftwerk allgemein'!$F$16+$F63,
('2.5 CAPEX'!$J66+SUM(OFFSET('2.5 CAPEX'!AJ66,0,-MIN(MAX($F63-1-('2.1 Kraftwerk allgemein'!$F$16-'2.1 Kraftwerk allgemein'!$F$15+1),0),COLUMN(V63)-1-('2.1 Kraftwerk allgemein'!$F$16-'2.1 Kraftwerk allgemein'!$F$15+1)),1,MIN(MAX($F63-('2.1 Kraftwerk allgemein'!$F$16-'2.1 Kraftwerk allgemein'!$F$15+1),1),COLUMN(V63)-('2.1 Kraftwerk allgemein'!$F$16-'2.1 Kraftwerk allgemein'!$F$15+1)))))/$F63,
SUM(OFFSET('2.5 CAPEX'!AJ66,0,-MIN($F63-1,COLUMN(V63)-1),1,MIN($F63,COLUMN(V63))))/$F63)))))),
IF(OR(ISNUMBER($D63)=FALSE,$F63=""),"",
IF(AND('2.5 CAPEX'!$L66&lt;&gt;"x",'2.5 CAPEX'!$M66&lt;&gt;"x"),0,
IF($F63=0,0,
IF(AE$4&lt;'2.1 Kraftwerk allgemein'!$F$16,0,
IF(AE$4='2.1 Kraftwerk allgemein'!$F$16,'2.5 CAPEX'!$J66/$F63,
IF(AE$4&lt;'2.1 Kraftwerk allgemein'!$F$16+$F63,
('2.5 CAPEX'!$J66+SUM(OFFSET('2.5 CAPEX'!AJ66,0,-MIN(MAX($F63-1-('2.1 Kraftwerk allgemein'!$F$16-'1.1 Allgemein'!$I$22+1),0),COLUMN(V63)-1-('2.1 Kraftwerk allgemein'!$F$16-'1.1 Allgemein'!$I$22+1)),1,MIN(MAX($F63-('2.1 Kraftwerk allgemein'!$F$16-'1.1 Allgemein'!$I$22+1),1),COLUMN(V63)-('2.1 Kraftwerk allgemein'!$F$16-'1.1 Allgemein'!$I$22+1)))))/$F63,
SUM(OFFSET('2.5 CAPEX'!AJ66,0,-MIN($F63-1,COLUMN(V63)-1),1,MIN($F63,COLUMN(V63))))/$F63)))))))</f>
        <v/>
      </c>
      <c r="AF63" s="199" t="str">
        <f ca="1">IF('2.1 Kraftwerk allgemein'!$F$15&lt;'1.1 Allgemein'!$I$22,
IF(OR(ISNUMBER($D63)=FALSE,$F63=""),"",
IF(AND('2.5 CAPEX'!$L66&lt;&gt;"x",'2.5 CAPEX'!$M66&lt;&gt;"x"),0,
IF($F63=0,0,
IF(AF$4&lt;'2.1 Kraftwerk allgemein'!$F$16,0,
IF(AF$4='2.1 Kraftwerk allgemein'!$F$16,'2.5 CAPEX'!$J66/$F63,
IF(AF$4&lt;'2.1 Kraftwerk allgemein'!$F$16+$F63,
('2.5 CAPEX'!$J66+SUM(OFFSET('2.5 CAPEX'!AK66,0,-MIN(MAX($F63-1-('2.1 Kraftwerk allgemein'!$F$16-'2.1 Kraftwerk allgemein'!$F$15+1),0),COLUMN(W63)-1-('2.1 Kraftwerk allgemein'!$F$16-'2.1 Kraftwerk allgemein'!$F$15+1)),1,MIN(MAX($F63-('2.1 Kraftwerk allgemein'!$F$16-'2.1 Kraftwerk allgemein'!$F$15+1),1),COLUMN(W63)-('2.1 Kraftwerk allgemein'!$F$16-'2.1 Kraftwerk allgemein'!$F$15+1)))))/$F63,
SUM(OFFSET('2.5 CAPEX'!AK66,0,-MIN($F63-1,COLUMN(W63)-1),1,MIN($F63,COLUMN(W63))))/$F63)))))),
IF(OR(ISNUMBER($D63)=FALSE,$F63=""),"",
IF(AND('2.5 CAPEX'!$L66&lt;&gt;"x",'2.5 CAPEX'!$M66&lt;&gt;"x"),0,
IF($F63=0,0,
IF(AF$4&lt;'2.1 Kraftwerk allgemein'!$F$16,0,
IF(AF$4='2.1 Kraftwerk allgemein'!$F$16,'2.5 CAPEX'!$J66/$F63,
IF(AF$4&lt;'2.1 Kraftwerk allgemein'!$F$16+$F63,
('2.5 CAPEX'!$J66+SUM(OFFSET('2.5 CAPEX'!AK66,0,-MIN(MAX($F63-1-('2.1 Kraftwerk allgemein'!$F$16-'1.1 Allgemein'!$I$22+1),0),COLUMN(W63)-1-('2.1 Kraftwerk allgemein'!$F$16-'1.1 Allgemein'!$I$22+1)),1,MIN(MAX($F63-('2.1 Kraftwerk allgemein'!$F$16-'1.1 Allgemein'!$I$22+1),1),COLUMN(W63)-('2.1 Kraftwerk allgemein'!$F$16-'1.1 Allgemein'!$I$22+1)))))/$F63,
SUM(OFFSET('2.5 CAPEX'!AK66,0,-MIN($F63-1,COLUMN(W63)-1),1,MIN($F63,COLUMN(W63))))/$F63)))))))</f>
        <v/>
      </c>
      <c r="AG63" s="199" t="str">
        <f ca="1">IF('2.1 Kraftwerk allgemein'!$F$15&lt;'1.1 Allgemein'!$I$22,
IF(OR(ISNUMBER($D63)=FALSE,$F63=""),"",
IF(AND('2.5 CAPEX'!$L66&lt;&gt;"x",'2.5 CAPEX'!$M66&lt;&gt;"x"),0,
IF($F63=0,0,
IF(AG$4&lt;'2.1 Kraftwerk allgemein'!$F$16,0,
IF(AG$4='2.1 Kraftwerk allgemein'!$F$16,'2.5 CAPEX'!$J66/$F63,
IF(AG$4&lt;'2.1 Kraftwerk allgemein'!$F$16+$F63,
('2.5 CAPEX'!$J66+SUM(OFFSET('2.5 CAPEX'!AL66,0,-MIN(MAX($F63-1-('2.1 Kraftwerk allgemein'!$F$16-'2.1 Kraftwerk allgemein'!$F$15+1),0),COLUMN(X63)-1-('2.1 Kraftwerk allgemein'!$F$16-'2.1 Kraftwerk allgemein'!$F$15+1)),1,MIN(MAX($F63-('2.1 Kraftwerk allgemein'!$F$16-'2.1 Kraftwerk allgemein'!$F$15+1),1),COLUMN(X63)-('2.1 Kraftwerk allgemein'!$F$16-'2.1 Kraftwerk allgemein'!$F$15+1)))))/$F63,
SUM(OFFSET('2.5 CAPEX'!AL66,0,-MIN($F63-1,COLUMN(X63)-1),1,MIN($F63,COLUMN(X63))))/$F63)))))),
IF(OR(ISNUMBER($D63)=FALSE,$F63=""),"",
IF(AND('2.5 CAPEX'!$L66&lt;&gt;"x",'2.5 CAPEX'!$M66&lt;&gt;"x"),0,
IF($F63=0,0,
IF(AG$4&lt;'2.1 Kraftwerk allgemein'!$F$16,0,
IF(AG$4='2.1 Kraftwerk allgemein'!$F$16,'2.5 CAPEX'!$J66/$F63,
IF(AG$4&lt;'2.1 Kraftwerk allgemein'!$F$16+$F63,
('2.5 CAPEX'!$J66+SUM(OFFSET('2.5 CAPEX'!AL66,0,-MIN(MAX($F63-1-('2.1 Kraftwerk allgemein'!$F$16-'1.1 Allgemein'!$I$22+1),0),COLUMN(X63)-1-('2.1 Kraftwerk allgemein'!$F$16-'1.1 Allgemein'!$I$22+1)),1,MIN(MAX($F63-('2.1 Kraftwerk allgemein'!$F$16-'1.1 Allgemein'!$I$22+1),1),COLUMN(X63)-('2.1 Kraftwerk allgemein'!$F$16-'1.1 Allgemein'!$I$22+1)))))/$F63,
SUM(OFFSET('2.5 CAPEX'!AL66,0,-MIN($F63-1,COLUMN(X63)-1),1,MIN($F63,COLUMN(X63))))/$F63)))))))</f>
        <v/>
      </c>
      <c r="AH63" s="199" t="str">
        <f ca="1">IF('2.1 Kraftwerk allgemein'!$F$15&lt;'1.1 Allgemein'!$I$22,
IF(OR(ISNUMBER($D63)=FALSE,$F63=""),"",
IF(AND('2.5 CAPEX'!$L66&lt;&gt;"x",'2.5 CAPEX'!$M66&lt;&gt;"x"),0,
IF($F63=0,0,
IF(AH$4&lt;'2.1 Kraftwerk allgemein'!$F$16,0,
IF(AH$4='2.1 Kraftwerk allgemein'!$F$16,'2.5 CAPEX'!$J66/$F63,
IF(AH$4&lt;'2.1 Kraftwerk allgemein'!$F$16+$F63,
('2.5 CAPEX'!$J66+SUM(OFFSET('2.5 CAPEX'!AM66,0,-MIN(MAX($F63-1-('2.1 Kraftwerk allgemein'!$F$16-'2.1 Kraftwerk allgemein'!$F$15+1),0),COLUMN(Y63)-1-('2.1 Kraftwerk allgemein'!$F$16-'2.1 Kraftwerk allgemein'!$F$15+1)),1,MIN(MAX($F63-('2.1 Kraftwerk allgemein'!$F$16-'2.1 Kraftwerk allgemein'!$F$15+1),1),COLUMN(Y63)-('2.1 Kraftwerk allgemein'!$F$16-'2.1 Kraftwerk allgemein'!$F$15+1)))))/$F63,
SUM(OFFSET('2.5 CAPEX'!AM66,0,-MIN($F63-1,COLUMN(Y63)-1),1,MIN($F63,COLUMN(Y63))))/$F63)))))),
IF(OR(ISNUMBER($D63)=FALSE,$F63=""),"",
IF(AND('2.5 CAPEX'!$L66&lt;&gt;"x",'2.5 CAPEX'!$M66&lt;&gt;"x"),0,
IF($F63=0,0,
IF(AH$4&lt;'2.1 Kraftwerk allgemein'!$F$16,0,
IF(AH$4='2.1 Kraftwerk allgemein'!$F$16,'2.5 CAPEX'!$J66/$F63,
IF(AH$4&lt;'2.1 Kraftwerk allgemein'!$F$16+$F63,
('2.5 CAPEX'!$J66+SUM(OFFSET('2.5 CAPEX'!AM66,0,-MIN(MAX($F63-1-('2.1 Kraftwerk allgemein'!$F$16-'1.1 Allgemein'!$I$22+1),0),COLUMN(Y63)-1-('2.1 Kraftwerk allgemein'!$F$16-'1.1 Allgemein'!$I$22+1)),1,MIN(MAX($F63-('2.1 Kraftwerk allgemein'!$F$16-'1.1 Allgemein'!$I$22+1),1),COLUMN(Y63)-('2.1 Kraftwerk allgemein'!$F$16-'1.1 Allgemein'!$I$22+1)))))/$F63,
SUM(OFFSET('2.5 CAPEX'!AM66,0,-MIN($F63-1,COLUMN(Y63)-1),1,MIN($F63,COLUMN(Y63))))/$F63)))))))</f>
        <v/>
      </c>
      <c r="AI63" s="199" t="str">
        <f ca="1">IF('2.1 Kraftwerk allgemein'!$F$15&lt;'1.1 Allgemein'!$I$22,
IF(OR(ISNUMBER($D63)=FALSE,$F63=""),"",
IF(AND('2.5 CAPEX'!$L66&lt;&gt;"x",'2.5 CAPEX'!$M66&lt;&gt;"x"),0,
IF($F63=0,0,
IF(AI$4&lt;'2.1 Kraftwerk allgemein'!$F$16,0,
IF(AI$4='2.1 Kraftwerk allgemein'!$F$16,'2.5 CAPEX'!$J66/$F63,
IF(AI$4&lt;'2.1 Kraftwerk allgemein'!$F$16+$F63,
('2.5 CAPEX'!$J66+SUM(OFFSET('2.5 CAPEX'!AN66,0,-MIN(MAX($F63-1-('2.1 Kraftwerk allgemein'!$F$16-'2.1 Kraftwerk allgemein'!$F$15+1),0),COLUMN(Z63)-1-('2.1 Kraftwerk allgemein'!$F$16-'2.1 Kraftwerk allgemein'!$F$15+1)),1,MIN(MAX($F63-('2.1 Kraftwerk allgemein'!$F$16-'2.1 Kraftwerk allgemein'!$F$15+1),1),COLUMN(Z63)-('2.1 Kraftwerk allgemein'!$F$16-'2.1 Kraftwerk allgemein'!$F$15+1)))))/$F63,
SUM(OFFSET('2.5 CAPEX'!AN66,0,-MIN($F63-1,COLUMN(Z63)-1),1,MIN($F63,COLUMN(Z63))))/$F63)))))),
IF(OR(ISNUMBER($D63)=FALSE,$F63=""),"",
IF(AND('2.5 CAPEX'!$L66&lt;&gt;"x",'2.5 CAPEX'!$M66&lt;&gt;"x"),0,
IF($F63=0,0,
IF(AI$4&lt;'2.1 Kraftwerk allgemein'!$F$16,0,
IF(AI$4='2.1 Kraftwerk allgemein'!$F$16,'2.5 CAPEX'!$J66/$F63,
IF(AI$4&lt;'2.1 Kraftwerk allgemein'!$F$16+$F63,
('2.5 CAPEX'!$J66+SUM(OFFSET('2.5 CAPEX'!AN66,0,-MIN(MAX($F63-1-('2.1 Kraftwerk allgemein'!$F$16-'1.1 Allgemein'!$I$22+1),0),COLUMN(Z63)-1-('2.1 Kraftwerk allgemein'!$F$16-'1.1 Allgemein'!$I$22+1)),1,MIN(MAX($F63-('2.1 Kraftwerk allgemein'!$F$16-'1.1 Allgemein'!$I$22+1),1),COLUMN(Z63)-('2.1 Kraftwerk allgemein'!$F$16-'1.1 Allgemein'!$I$22+1)))))/$F63,
SUM(OFFSET('2.5 CAPEX'!AN66,0,-MIN($F63-1,COLUMN(Z63)-1),1,MIN($F63,COLUMN(Z63))))/$F63)))))))</f>
        <v/>
      </c>
      <c r="AJ63" s="199" t="str">
        <f ca="1">IF('2.1 Kraftwerk allgemein'!$F$15&lt;'1.1 Allgemein'!$I$22,
IF(OR(ISNUMBER($D63)=FALSE,$F63=""),"",
IF(AND('2.5 CAPEX'!$L66&lt;&gt;"x",'2.5 CAPEX'!$M66&lt;&gt;"x"),0,
IF($F63=0,0,
IF(AJ$4&lt;'2.1 Kraftwerk allgemein'!$F$16,0,
IF(AJ$4='2.1 Kraftwerk allgemein'!$F$16,'2.5 CAPEX'!$J66/$F63,
IF(AJ$4&lt;'2.1 Kraftwerk allgemein'!$F$16+$F63,
('2.5 CAPEX'!$J66+SUM(OFFSET('2.5 CAPEX'!AO66,0,-MIN(MAX($F63-1-('2.1 Kraftwerk allgemein'!$F$16-'2.1 Kraftwerk allgemein'!$F$15+1),0),COLUMN(AA63)-1-('2.1 Kraftwerk allgemein'!$F$16-'2.1 Kraftwerk allgemein'!$F$15+1)),1,MIN(MAX($F63-('2.1 Kraftwerk allgemein'!$F$16-'2.1 Kraftwerk allgemein'!$F$15+1),1),COLUMN(AA63)-('2.1 Kraftwerk allgemein'!$F$16-'2.1 Kraftwerk allgemein'!$F$15+1)))))/$F63,
SUM(OFFSET('2.5 CAPEX'!AO66,0,-MIN($F63-1,COLUMN(AA63)-1),1,MIN($F63,COLUMN(AA63))))/$F63)))))),
IF(OR(ISNUMBER($D63)=FALSE,$F63=""),"",
IF(AND('2.5 CAPEX'!$L66&lt;&gt;"x",'2.5 CAPEX'!$M66&lt;&gt;"x"),0,
IF($F63=0,0,
IF(AJ$4&lt;'2.1 Kraftwerk allgemein'!$F$16,0,
IF(AJ$4='2.1 Kraftwerk allgemein'!$F$16,'2.5 CAPEX'!$J66/$F63,
IF(AJ$4&lt;'2.1 Kraftwerk allgemein'!$F$16+$F63,
('2.5 CAPEX'!$J66+SUM(OFFSET('2.5 CAPEX'!AO66,0,-MIN(MAX($F63-1-('2.1 Kraftwerk allgemein'!$F$16-'1.1 Allgemein'!$I$22+1),0),COLUMN(AA63)-1-('2.1 Kraftwerk allgemein'!$F$16-'1.1 Allgemein'!$I$22+1)),1,MIN(MAX($F63-('2.1 Kraftwerk allgemein'!$F$16-'1.1 Allgemein'!$I$22+1),1),COLUMN(AA63)-('2.1 Kraftwerk allgemein'!$F$16-'1.1 Allgemein'!$I$22+1)))))/$F63,
SUM(OFFSET('2.5 CAPEX'!AO66,0,-MIN($F63-1,COLUMN(AA63)-1),1,MIN($F63,COLUMN(AA63))))/$F63)))))))</f>
        <v/>
      </c>
      <c r="AK63" s="199" t="str">
        <f ca="1">IF('2.1 Kraftwerk allgemein'!$F$15&lt;'1.1 Allgemein'!$I$22,
IF(OR(ISNUMBER($D63)=FALSE,$F63=""),"",
IF(AND('2.5 CAPEX'!$L66&lt;&gt;"x",'2.5 CAPEX'!$M66&lt;&gt;"x"),0,
IF($F63=0,0,
IF(AK$4&lt;'2.1 Kraftwerk allgemein'!$F$16,0,
IF(AK$4='2.1 Kraftwerk allgemein'!$F$16,'2.5 CAPEX'!$J66/$F63,
IF(AK$4&lt;'2.1 Kraftwerk allgemein'!$F$16+$F63,
('2.5 CAPEX'!$J66+SUM(OFFSET('2.5 CAPEX'!AP66,0,-MIN(MAX($F63-1-('2.1 Kraftwerk allgemein'!$F$16-'2.1 Kraftwerk allgemein'!$F$15+1),0),COLUMN(AB63)-1-('2.1 Kraftwerk allgemein'!$F$16-'2.1 Kraftwerk allgemein'!$F$15+1)),1,MIN(MAX($F63-('2.1 Kraftwerk allgemein'!$F$16-'2.1 Kraftwerk allgemein'!$F$15+1),1),COLUMN(AB63)-('2.1 Kraftwerk allgemein'!$F$16-'2.1 Kraftwerk allgemein'!$F$15+1)))))/$F63,
SUM(OFFSET('2.5 CAPEX'!AP66,0,-MIN($F63-1,COLUMN(AB63)-1),1,MIN($F63,COLUMN(AB63))))/$F63)))))),
IF(OR(ISNUMBER($D63)=FALSE,$F63=""),"",
IF(AND('2.5 CAPEX'!$L66&lt;&gt;"x",'2.5 CAPEX'!$M66&lt;&gt;"x"),0,
IF($F63=0,0,
IF(AK$4&lt;'2.1 Kraftwerk allgemein'!$F$16,0,
IF(AK$4='2.1 Kraftwerk allgemein'!$F$16,'2.5 CAPEX'!$J66/$F63,
IF(AK$4&lt;'2.1 Kraftwerk allgemein'!$F$16+$F63,
('2.5 CAPEX'!$J66+SUM(OFFSET('2.5 CAPEX'!AP66,0,-MIN(MAX($F63-1-('2.1 Kraftwerk allgemein'!$F$16-'1.1 Allgemein'!$I$22+1),0),COLUMN(AB63)-1-('2.1 Kraftwerk allgemein'!$F$16-'1.1 Allgemein'!$I$22+1)),1,MIN(MAX($F63-('2.1 Kraftwerk allgemein'!$F$16-'1.1 Allgemein'!$I$22+1),1),COLUMN(AB63)-('2.1 Kraftwerk allgemein'!$F$16-'1.1 Allgemein'!$I$22+1)))))/$F63,
SUM(OFFSET('2.5 CAPEX'!AP66,0,-MIN($F63-1,COLUMN(AB63)-1),1,MIN($F63,COLUMN(AB63))))/$F63)))))))</f>
        <v/>
      </c>
      <c r="AL63" s="199" t="str">
        <f ca="1">IF('2.1 Kraftwerk allgemein'!$F$15&lt;'1.1 Allgemein'!$I$22,
IF(OR(ISNUMBER($D63)=FALSE,$F63=""),"",
IF(AND('2.5 CAPEX'!$L66&lt;&gt;"x",'2.5 CAPEX'!$M66&lt;&gt;"x"),0,
IF($F63=0,0,
IF(AL$4&lt;'2.1 Kraftwerk allgemein'!$F$16,0,
IF(AL$4='2.1 Kraftwerk allgemein'!$F$16,'2.5 CAPEX'!$J66/$F63,
IF(AL$4&lt;'2.1 Kraftwerk allgemein'!$F$16+$F63,
('2.5 CAPEX'!$J66+SUM(OFFSET('2.5 CAPEX'!AQ66,0,-MIN(MAX($F63-1-('2.1 Kraftwerk allgemein'!$F$16-'2.1 Kraftwerk allgemein'!$F$15+1),0),COLUMN(AC63)-1-('2.1 Kraftwerk allgemein'!$F$16-'2.1 Kraftwerk allgemein'!$F$15+1)),1,MIN(MAX($F63-('2.1 Kraftwerk allgemein'!$F$16-'2.1 Kraftwerk allgemein'!$F$15+1),1),COLUMN(AC63)-('2.1 Kraftwerk allgemein'!$F$16-'2.1 Kraftwerk allgemein'!$F$15+1)))))/$F63,
SUM(OFFSET('2.5 CAPEX'!AQ66,0,-MIN($F63-1,COLUMN(AC63)-1),1,MIN($F63,COLUMN(AC63))))/$F63)))))),
IF(OR(ISNUMBER($D63)=FALSE,$F63=""),"",
IF(AND('2.5 CAPEX'!$L66&lt;&gt;"x",'2.5 CAPEX'!$M66&lt;&gt;"x"),0,
IF($F63=0,0,
IF(AL$4&lt;'2.1 Kraftwerk allgemein'!$F$16,0,
IF(AL$4='2.1 Kraftwerk allgemein'!$F$16,'2.5 CAPEX'!$J66/$F63,
IF(AL$4&lt;'2.1 Kraftwerk allgemein'!$F$16+$F63,
('2.5 CAPEX'!$J66+SUM(OFFSET('2.5 CAPEX'!AQ66,0,-MIN(MAX($F63-1-('2.1 Kraftwerk allgemein'!$F$16-'1.1 Allgemein'!$I$22+1),0),COLUMN(AC63)-1-('2.1 Kraftwerk allgemein'!$F$16-'1.1 Allgemein'!$I$22+1)),1,MIN(MAX($F63-('2.1 Kraftwerk allgemein'!$F$16-'1.1 Allgemein'!$I$22+1),1),COLUMN(AC63)-('2.1 Kraftwerk allgemein'!$F$16-'1.1 Allgemein'!$I$22+1)))))/$F63,
SUM(OFFSET('2.5 CAPEX'!AQ66,0,-MIN($F63-1,COLUMN(AC63)-1),1,MIN($F63,COLUMN(AC63))))/$F63)))))))</f>
        <v/>
      </c>
      <c r="AM63" s="199" t="str">
        <f ca="1">IF('2.1 Kraftwerk allgemein'!$F$15&lt;'1.1 Allgemein'!$I$22,
IF(OR(ISNUMBER($D63)=FALSE,$F63=""),"",
IF(AND('2.5 CAPEX'!$L66&lt;&gt;"x",'2.5 CAPEX'!$M66&lt;&gt;"x"),0,
IF($F63=0,0,
IF(AM$4&lt;'2.1 Kraftwerk allgemein'!$F$16,0,
IF(AM$4='2.1 Kraftwerk allgemein'!$F$16,'2.5 CAPEX'!$J66/$F63,
IF(AM$4&lt;'2.1 Kraftwerk allgemein'!$F$16+$F63,
('2.5 CAPEX'!$J66+SUM(OFFSET('2.5 CAPEX'!AR66,0,-MIN(MAX($F63-1-('2.1 Kraftwerk allgemein'!$F$16-'2.1 Kraftwerk allgemein'!$F$15+1),0),COLUMN(AD63)-1-('2.1 Kraftwerk allgemein'!$F$16-'2.1 Kraftwerk allgemein'!$F$15+1)),1,MIN(MAX($F63-('2.1 Kraftwerk allgemein'!$F$16-'2.1 Kraftwerk allgemein'!$F$15+1),1),COLUMN(AD63)-('2.1 Kraftwerk allgemein'!$F$16-'2.1 Kraftwerk allgemein'!$F$15+1)))))/$F63,
SUM(OFFSET('2.5 CAPEX'!AR66,0,-MIN($F63-1,COLUMN(AD63)-1),1,MIN($F63,COLUMN(AD63))))/$F63)))))),
IF(OR(ISNUMBER($D63)=FALSE,$F63=""),"",
IF(AND('2.5 CAPEX'!$L66&lt;&gt;"x",'2.5 CAPEX'!$M66&lt;&gt;"x"),0,
IF($F63=0,0,
IF(AM$4&lt;'2.1 Kraftwerk allgemein'!$F$16,0,
IF(AM$4='2.1 Kraftwerk allgemein'!$F$16,'2.5 CAPEX'!$J66/$F63,
IF(AM$4&lt;'2.1 Kraftwerk allgemein'!$F$16+$F63,
('2.5 CAPEX'!$J66+SUM(OFFSET('2.5 CAPEX'!AR66,0,-MIN(MAX($F63-1-('2.1 Kraftwerk allgemein'!$F$16-'1.1 Allgemein'!$I$22+1),0),COLUMN(AD63)-1-('2.1 Kraftwerk allgemein'!$F$16-'1.1 Allgemein'!$I$22+1)),1,MIN(MAX($F63-('2.1 Kraftwerk allgemein'!$F$16-'1.1 Allgemein'!$I$22+1),1),COLUMN(AD63)-('2.1 Kraftwerk allgemein'!$F$16-'1.1 Allgemein'!$I$22+1)))))/$F63,
SUM(OFFSET('2.5 CAPEX'!AR66,0,-MIN($F63-1,COLUMN(AD63)-1),1,MIN($F63,COLUMN(AD63))))/$F63)))))))</f>
        <v/>
      </c>
      <c r="AN63" s="199" t="str">
        <f ca="1">IF('2.1 Kraftwerk allgemein'!$F$15&lt;'1.1 Allgemein'!$I$22,
IF(OR(ISNUMBER($D63)=FALSE,$F63=""),"",
IF(AND('2.5 CAPEX'!$L66&lt;&gt;"x",'2.5 CAPEX'!$M66&lt;&gt;"x"),0,
IF($F63=0,0,
IF(AN$4&lt;'2.1 Kraftwerk allgemein'!$F$16,0,
IF(AN$4='2.1 Kraftwerk allgemein'!$F$16,'2.5 CAPEX'!$J66/$F63,
IF(AN$4&lt;'2.1 Kraftwerk allgemein'!$F$16+$F63,
('2.5 CAPEX'!$J66+SUM(OFFSET('2.5 CAPEX'!AS66,0,-MIN(MAX($F63-1-('2.1 Kraftwerk allgemein'!$F$16-'2.1 Kraftwerk allgemein'!$F$15+1),0),COLUMN(AE63)-1-('2.1 Kraftwerk allgemein'!$F$16-'2.1 Kraftwerk allgemein'!$F$15+1)),1,MIN(MAX($F63-('2.1 Kraftwerk allgemein'!$F$16-'2.1 Kraftwerk allgemein'!$F$15+1),1),COLUMN(AE63)-('2.1 Kraftwerk allgemein'!$F$16-'2.1 Kraftwerk allgemein'!$F$15+1)))))/$F63,
SUM(OFFSET('2.5 CAPEX'!AS66,0,-MIN($F63-1,COLUMN(AE63)-1),1,MIN($F63,COLUMN(AE63))))/$F63)))))),
IF(OR(ISNUMBER($D63)=FALSE,$F63=""),"",
IF(AND('2.5 CAPEX'!$L66&lt;&gt;"x",'2.5 CAPEX'!$M66&lt;&gt;"x"),0,
IF($F63=0,0,
IF(AN$4&lt;'2.1 Kraftwerk allgemein'!$F$16,0,
IF(AN$4='2.1 Kraftwerk allgemein'!$F$16,'2.5 CAPEX'!$J66/$F63,
IF(AN$4&lt;'2.1 Kraftwerk allgemein'!$F$16+$F63,
('2.5 CAPEX'!$J66+SUM(OFFSET('2.5 CAPEX'!AS66,0,-MIN(MAX($F63-1-('2.1 Kraftwerk allgemein'!$F$16-'1.1 Allgemein'!$I$22+1),0),COLUMN(AE63)-1-('2.1 Kraftwerk allgemein'!$F$16-'1.1 Allgemein'!$I$22+1)),1,MIN(MAX($F63-('2.1 Kraftwerk allgemein'!$F$16-'1.1 Allgemein'!$I$22+1),1),COLUMN(AE63)-('2.1 Kraftwerk allgemein'!$F$16-'1.1 Allgemein'!$I$22+1)))))/$F63,
SUM(OFFSET('2.5 CAPEX'!AS66,0,-MIN($F63-1,COLUMN(AE63)-1),1,MIN($F63,COLUMN(AE63))))/$F63)))))))</f>
        <v/>
      </c>
      <c r="AO63" s="199" t="str">
        <f ca="1">IF('2.1 Kraftwerk allgemein'!$F$15&lt;'1.1 Allgemein'!$I$22,
IF(OR(ISNUMBER($D63)=FALSE,$F63=""),"",
IF(AND('2.5 CAPEX'!$L66&lt;&gt;"x",'2.5 CAPEX'!$M66&lt;&gt;"x"),0,
IF($F63=0,0,
IF(AO$4&lt;'2.1 Kraftwerk allgemein'!$F$16,0,
IF(AO$4='2.1 Kraftwerk allgemein'!$F$16,'2.5 CAPEX'!$J66/$F63,
IF(AO$4&lt;'2.1 Kraftwerk allgemein'!$F$16+$F63,
('2.5 CAPEX'!$J66+SUM(OFFSET('2.5 CAPEX'!AT66,0,-MIN(MAX($F63-1-('2.1 Kraftwerk allgemein'!$F$16-'2.1 Kraftwerk allgemein'!$F$15+1),0),COLUMN(AF63)-1-('2.1 Kraftwerk allgemein'!$F$16-'2.1 Kraftwerk allgemein'!$F$15+1)),1,MIN(MAX($F63-('2.1 Kraftwerk allgemein'!$F$16-'2.1 Kraftwerk allgemein'!$F$15+1),1),COLUMN(AF63)-('2.1 Kraftwerk allgemein'!$F$16-'2.1 Kraftwerk allgemein'!$F$15+1)))))/$F63,
SUM(OFFSET('2.5 CAPEX'!AT66,0,-MIN($F63-1,COLUMN(AF63)-1),1,MIN($F63,COLUMN(AF63))))/$F63)))))),
IF(OR(ISNUMBER($D63)=FALSE,$F63=""),"",
IF(AND('2.5 CAPEX'!$L66&lt;&gt;"x",'2.5 CAPEX'!$M66&lt;&gt;"x"),0,
IF($F63=0,0,
IF(AO$4&lt;'2.1 Kraftwerk allgemein'!$F$16,0,
IF(AO$4='2.1 Kraftwerk allgemein'!$F$16,'2.5 CAPEX'!$J66/$F63,
IF(AO$4&lt;'2.1 Kraftwerk allgemein'!$F$16+$F63,
('2.5 CAPEX'!$J66+SUM(OFFSET('2.5 CAPEX'!AT66,0,-MIN(MAX($F63-1-('2.1 Kraftwerk allgemein'!$F$16-'1.1 Allgemein'!$I$22+1),0),COLUMN(AF63)-1-('2.1 Kraftwerk allgemein'!$F$16-'1.1 Allgemein'!$I$22+1)),1,MIN(MAX($F63-('2.1 Kraftwerk allgemein'!$F$16-'1.1 Allgemein'!$I$22+1),1),COLUMN(AF63)-('2.1 Kraftwerk allgemein'!$F$16-'1.1 Allgemein'!$I$22+1)))))/$F63,
SUM(OFFSET('2.5 CAPEX'!AT66,0,-MIN($F63-1,COLUMN(AF63)-1),1,MIN($F63,COLUMN(AF63))))/$F63)))))))</f>
        <v/>
      </c>
      <c r="AP63" s="199" t="str">
        <f ca="1">IF('2.1 Kraftwerk allgemein'!$F$15&lt;'1.1 Allgemein'!$I$22,
IF(OR(ISNUMBER($D63)=FALSE,$F63=""),"",
IF(AND('2.5 CAPEX'!$L66&lt;&gt;"x",'2.5 CAPEX'!$M66&lt;&gt;"x"),0,
IF($F63=0,0,
IF(AP$4&lt;'2.1 Kraftwerk allgemein'!$F$16,0,
IF(AP$4='2.1 Kraftwerk allgemein'!$F$16,'2.5 CAPEX'!$J66/$F63,
IF(AP$4&lt;'2.1 Kraftwerk allgemein'!$F$16+$F63,
('2.5 CAPEX'!$J66+SUM(OFFSET('2.5 CAPEX'!AU66,0,-MIN(MAX($F63-1-('2.1 Kraftwerk allgemein'!$F$16-'2.1 Kraftwerk allgemein'!$F$15+1),0),COLUMN(AG63)-1-('2.1 Kraftwerk allgemein'!$F$16-'2.1 Kraftwerk allgemein'!$F$15+1)),1,MIN(MAX($F63-('2.1 Kraftwerk allgemein'!$F$16-'2.1 Kraftwerk allgemein'!$F$15+1),1),COLUMN(AG63)-('2.1 Kraftwerk allgemein'!$F$16-'2.1 Kraftwerk allgemein'!$F$15+1)))))/$F63,
SUM(OFFSET('2.5 CAPEX'!AU66,0,-MIN($F63-1,COLUMN(AG63)-1),1,MIN($F63,COLUMN(AG63))))/$F63)))))),
IF(OR(ISNUMBER($D63)=FALSE,$F63=""),"",
IF(AND('2.5 CAPEX'!$L66&lt;&gt;"x",'2.5 CAPEX'!$M66&lt;&gt;"x"),0,
IF($F63=0,0,
IF(AP$4&lt;'2.1 Kraftwerk allgemein'!$F$16,0,
IF(AP$4='2.1 Kraftwerk allgemein'!$F$16,'2.5 CAPEX'!$J66/$F63,
IF(AP$4&lt;'2.1 Kraftwerk allgemein'!$F$16+$F63,
('2.5 CAPEX'!$J66+SUM(OFFSET('2.5 CAPEX'!AU66,0,-MIN(MAX($F63-1-('2.1 Kraftwerk allgemein'!$F$16-'1.1 Allgemein'!$I$22+1),0),COLUMN(AG63)-1-('2.1 Kraftwerk allgemein'!$F$16-'1.1 Allgemein'!$I$22+1)),1,MIN(MAX($F63-('2.1 Kraftwerk allgemein'!$F$16-'1.1 Allgemein'!$I$22+1),1),COLUMN(AG63)-('2.1 Kraftwerk allgemein'!$F$16-'1.1 Allgemein'!$I$22+1)))))/$F63,
SUM(OFFSET('2.5 CAPEX'!AU66,0,-MIN($F63-1,COLUMN(AG63)-1),1,MIN($F63,COLUMN(AG63))))/$F63)))))))</f>
        <v/>
      </c>
      <c r="AQ63" s="199" t="str">
        <f ca="1">IF('2.1 Kraftwerk allgemein'!$F$15&lt;'1.1 Allgemein'!$I$22,
IF(OR(ISNUMBER($D63)=FALSE,$F63=""),"",
IF(AND('2.5 CAPEX'!$L66&lt;&gt;"x",'2.5 CAPEX'!$M66&lt;&gt;"x"),0,
IF($F63=0,0,
IF(AQ$4&lt;'2.1 Kraftwerk allgemein'!$F$16,0,
IF(AQ$4='2.1 Kraftwerk allgemein'!$F$16,'2.5 CAPEX'!$J66/$F63,
IF(AQ$4&lt;'2.1 Kraftwerk allgemein'!$F$16+$F63,
('2.5 CAPEX'!$J66+SUM(OFFSET('2.5 CAPEX'!AV66,0,-MIN(MAX($F63-1-('2.1 Kraftwerk allgemein'!$F$16-'2.1 Kraftwerk allgemein'!$F$15+1),0),COLUMN(AH63)-1-('2.1 Kraftwerk allgemein'!$F$16-'2.1 Kraftwerk allgemein'!$F$15+1)),1,MIN(MAX($F63-('2.1 Kraftwerk allgemein'!$F$16-'2.1 Kraftwerk allgemein'!$F$15+1),1),COLUMN(AH63)-('2.1 Kraftwerk allgemein'!$F$16-'2.1 Kraftwerk allgemein'!$F$15+1)))))/$F63,
SUM(OFFSET('2.5 CAPEX'!AV66,0,-MIN($F63-1,COLUMN(AH63)-1),1,MIN($F63,COLUMN(AH63))))/$F63)))))),
IF(OR(ISNUMBER($D63)=FALSE,$F63=""),"",
IF(AND('2.5 CAPEX'!$L66&lt;&gt;"x",'2.5 CAPEX'!$M66&lt;&gt;"x"),0,
IF($F63=0,0,
IF(AQ$4&lt;'2.1 Kraftwerk allgemein'!$F$16,0,
IF(AQ$4='2.1 Kraftwerk allgemein'!$F$16,'2.5 CAPEX'!$J66/$F63,
IF(AQ$4&lt;'2.1 Kraftwerk allgemein'!$F$16+$F63,
('2.5 CAPEX'!$J66+SUM(OFFSET('2.5 CAPEX'!AV66,0,-MIN(MAX($F63-1-('2.1 Kraftwerk allgemein'!$F$16-'1.1 Allgemein'!$I$22+1),0),COLUMN(AH63)-1-('2.1 Kraftwerk allgemein'!$F$16-'1.1 Allgemein'!$I$22+1)),1,MIN(MAX($F63-('2.1 Kraftwerk allgemein'!$F$16-'1.1 Allgemein'!$I$22+1),1),COLUMN(AH63)-('2.1 Kraftwerk allgemein'!$F$16-'1.1 Allgemein'!$I$22+1)))))/$F63,
SUM(OFFSET('2.5 CAPEX'!AV66,0,-MIN($F63-1,COLUMN(AH63)-1),1,MIN($F63,COLUMN(AH63))))/$F63)))))))</f>
        <v/>
      </c>
      <c r="AR63" s="199" t="str">
        <f ca="1">IF('2.1 Kraftwerk allgemein'!$F$15&lt;'1.1 Allgemein'!$I$22,
IF(OR(ISNUMBER($D63)=FALSE,$F63=""),"",
IF(AND('2.5 CAPEX'!$L66&lt;&gt;"x",'2.5 CAPEX'!$M66&lt;&gt;"x"),0,
IF($F63=0,0,
IF(AR$4&lt;'2.1 Kraftwerk allgemein'!$F$16,0,
IF(AR$4='2.1 Kraftwerk allgemein'!$F$16,'2.5 CAPEX'!$J66/$F63,
IF(AR$4&lt;'2.1 Kraftwerk allgemein'!$F$16+$F63,
('2.5 CAPEX'!$J66+SUM(OFFSET('2.5 CAPEX'!AW66,0,-MIN(MAX($F63-1-('2.1 Kraftwerk allgemein'!$F$16-'2.1 Kraftwerk allgemein'!$F$15+1),0),COLUMN(AI63)-1-('2.1 Kraftwerk allgemein'!$F$16-'2.1 Kraftwerk allgemein'!$F$15+1)),1,MIN(MAX($F63-('2.1 Kraftwerk allgemein'!$F$16-'2.1 Kraftwerk allgemein'!$F$15+1),1),COLUMN(AI63)-('2.1 Kraftwerk allgemein'!$F$16-'2.1 Kraftwerk allgemein'!$F$15+1)))))/$F63,
SUM(OFFSET('2.5 CAPEX'!AW66,0,-MIN($F63-1,COLUMN(AI63)-1),1,MIN($F63,COLUMN(AI63))))/$F63)))))),
IF(OR(ISNUMBER($D63)=FALSE,$F63=""),"",
IF(AND('2.5 CAPEX'!$L66&lt;&gt;"x",'2.5 CAPEX'!$M66&lt;&gt;"x"),0,
IF($F63=0,0,
IF(AR$4&lt;'2.1 Kraftwerk allgemein'!$F$16,0,
IF(AR$4='2.1 Kraftwerk allgemein'!$F$16,'2.5 CAPEX'!$J66/$F63,
IF(AR$4&lt;'2.1 Kraftwerk allgemein'!$F$16+$F63,
('2.5 CAPEX'!$J66+SUM(OFFSET('2.5 CAPEX'!AW66,0,-MIN(MAX($F63-1-('2.1 Kraftwerk allgemein'!$F$16-'1.1 Allgemein'!$I$22+1),0),COLUMN(AI63)-1-('2.1 Kraftwerk allgemein'!$F$16-'1.1 Allgemein'!$I$22+1)),1,MIN(MAX($F63-('2.1 Kraftwerk allgemein'!$F$16-'1.1 Allgemein'!$I$22+1),1),COLUMN(AI63)-('2.1 Kraftwerk allgemein'!$F$16-'1.1 Allgemein'!$I$22+1)))))/$F63,
SUM(OFFSET('2.5 CAPEX'!AW66,0,-MIN($F63-1,COLUMN(AI63)-1),1,MIN($F63,COLUMN(AI63))))/$F63)))))))</f>
        <v/>
      </c>
      <c r="AS63" s="199" t="str">
        <f ca="1">IF('2.1 Kraftwerk allgemein'!$F$15&lt;'1.1 Allgemein'!$I$22,
IF(OR(ISNUMBER($D63)=FALSE,$F63=""),"",
IF(AND('2.5 CAPEX'!$L66&lt;&gt;"x",'2.5 CAPEX'!$M66&lt;&gt;"x"),0,
IF($F63=0,0,
IF(AS$4&lt;'2.1 Kraftwerk allgemein'!$F$16,0,
IF(AS$4='2.1 Kraftwerk allgemein'!$F$16,'2.5 CAPEX'!$J66/$F63,
IF(AS$4&lt;'2.1 Kraftwerk allgemein'!$F$16+$F63,
('2.5 CAPEX'!$J66+SUM(OFFSET('2.5 CAPEX'!AX66,0,-MIN(MAX($F63-1-('2.1 Kraftwerk allgemein'!$F$16-'2.1 Kraftwerk allgemein'!$F$15+1),0),COLUMN(AJ63)-1-('2.1 Kraftwerk allgemein'!$F$16-'2.1 Kraftwerk allgemein'!$F$15+1)),1,MIN(MAX($F63-('2.1 Kraftwerk allgemein'!$F$16-'2.1 Kraftwerk allgemein'!$F$15+1),1),COLUMN(AJ63)-('2.1 Kraftwerk allgemein'!$F$16-'2.1 Kraftwerk allgemein'!$F$15+1)))))/$F63,
SUM(OFFSET('2.5 CAPEX'!AX66,0,-MIN($F63-1,COLUMN(AJ63)-1),1,MIN($F63,COLUMN(AJ63))))/$F63)))))),
IF(OR(ISNUMBER($D63)=FALSE,$F63=""),"",
IF(AND('2.5 CAPEX'!$L66&lt;&gt;"x",'2.5 CAPEX'!$M66&lt;&gt;"x"),0,
IF($F63=0,0,
IF(AS$4&lt;'2.1 Kraftwerk allgemein'!$F$16,0,
IF(AS$4='2.1 Kraftwerk allgemein'!$F$16,'2.5 CAPEX'!$J66/$F63,
IF(AS$4&lt;'2.1 Kraftwerk allgemein'!$F$16+$F63,
('2.5 CAPEX'!$J66+SUM(OFFSET('2.5 CAPEX'!AX66,0,-MIN(MAX($F63-1-('2.1 Kraftwerk allgemein'!$F$16-'1.1 Allgemein'!$I$22+1),0),COLUMN(AJ63)-1-('2.1 Kraftwerk allgemein'!$F$16-'1.1 Allgemein'!$I$22+1)),1,MIN(MAX($F63-('2.1 Kraftwerk allgemein'!$F$16-'1.1 Allgemein'!$I$22+1),1),COLUMN(AJ63)-('2.1 Kraftwerk allgemein'!$F$16-'1.1 Allgemein'!$I$22+1)))))/$F63,
SUM(OFFSET('2.5 CAPEX'!AX66,0,-MIN($F63-1,COLUMN(AJ63)-1),1,MIN($F63,COLUMN(AJ63))))/$F63)))))))</f>
        <v/>
      </c>
      <c r="AT63" s="199" t="str">
        <f ca="1">IF('2.1 Kraftwerk allgemein'!$F$15&lt;'1.1 Allgemein'!$I$22,
IF(OR(ISNUMBER($D63)=FALSE,$F63=""),"",
IF(AND('2.5 CAPEX'!$L66&lt;&gt;"x",'2.5 CAPEX'!$M66&lt;&gt;"x"),0,
IF($F63=0,0,
IF(AT$4&lt;'2.1 Kraftwerk allgemein'!$F$16,0,
IF(AT$4='2.1 Kraftwerk allgemein'!$F$16,'2.5 CAPEX'!$J66/$F63,
IF(AT$4&lt;'2.1 Kraftwerk allgemein'!$F$16+$F63,
('2.5 CAPEX'!$J66+SUM(OFFSET('2.5 CAPEX'!AY66,0,-MIN(MAX($F63-1-('2.1 Kraftwerk allgemein'!$F$16-'2.1 Kraftwerk allgemein'!$F$15+1),0),COLUMN(AK63)-1-('2.1 Kraftwerk allgemein'!$F$16-'2.1 Kraftwerk allgemein'!$F$15+1)),1,MIN(MAX($F63-('2.1 Kraftwerk allgemein'!$F$16-'2.1 Kraftwerk allgemein'!$F$15+1),1),COLUMN(AK63)-('2.1 Kraftwerk allgemein'!$F$16-'2.1 Kraftwerk allgemein'!$F$15+1)))))/$F63,
SUM(OFFSET('2.5 CAPEX'!AY66,0,-MIN($F63-1,COLUMN(AK63)-1),1,MIN($F63,COLUMN(AK63))))/$F63)))))),
IF(OR(ISNUMBER($D63)=FALSE,$F63=""),"",
IF(AND('2.5 CAPEX'!$L66&lt;&gt;"x",'2.5 CAPEX'!$M66&lt;&gt;"x"),0,
IF($F63=0,0,
IF(AT$4&lt;'2.1 Kraftwerk allgemein'!$F$16,0,
IF(AT$4='2.1 Kraftwerk allgemein'!$F$16,'2.5 CAPEX'!$J66/$F63,
IF(AT$4&lt;'2.1 Kraftwerk allgemein'!$F$16+$F63,
('2.5 CAPEX'!$J66+SUM(OFFSET('2.5 CAPEX'!AY66,0,-MIN(MAX($F63-1-('2.1 Kraftwerk allgemein'!$F$16-'1.1 Allgemein'!$I$22+1),0),COLUMN(AK63)-1-('2.1 Kraftwerk allgemein'!$F$16-'1.1 Allgemein'!$I$22+1)),1,MIN(MAX($F63-('2.1 Kraftwerk allgemein'!$F$16-'1.1 Allgemein'!$I$22+1),1),COLUMN(AK63)-('2.1 Kraftwerk allgemein'!$F$16-'1.1 Allgemein'!$I$22+1)))))/$F63,
SUM(OFFSET('2.5 CAPEX'!AY66,0,-MIN($F63-1,COLUMN(AK63)-1),1,MIN($F63,COLUMN(AK63))))/$F63)))))))</f>
        <v/>
      </c>
      <c r="AU63" s="199" t="str">
        <f ca="1">IF('2.1 Kraftwerk allgemein'!$F$15&lt;'1.1 Allgemein'!$I$22,
IF(OR(ISNUMBER($D63)=FALSE,$F63=""),"",
IF(AND('2.5 CAPEX'!$L66&lt;&gt;"x",'2.5 CAPEX'!$M66&lt;&gt;"x"),0,
IF($F63=0,0,
IF(AU$4&lt;'2.1 Kraftwerk allgemein'!$F$16,0,
IF(AU$4='2.1 Kraftwerk allgemein'!$F$16,'2.5 CAPEX'!$J66/$F63,
IF(AU$4&lt;'2.1 Kraftwerk allgemein'!$F$16+$F63,
('2.5 CAPEX'!$J66+SUM(OFFSET('2.5 CAPEX'!AZ66,0,-MIN(MAX($F63-1-('2.1 Kraftwerk allgemein'!$F$16-'2.1 Kraftwerk allgemein'!$F$15+1),0),COLUMN(AL63)-1-('2.1 Kraftwerk allgemein'!$F$16-'2.1 Kraftwerk allgemein'!$F$15+1)),1,MIN(MAX($F63-('2.1 Kraftwerk allgemein'!$F$16-'2.1 Kraftwerk allgemein'!$F$15+1),1),COLUMN(AL63)-('2.1 Kraftwerk allgemein'!$F$16-'2.1 Kraftwerk allgemein'!$F$15+1)))))/$F63,
SUM(OFFSET('2.5 CAPEX'!AZ66,0,-MIN($F63-1,COLUMN(AL63)-1),1,MIN($F63,COLUMN(AL63))))/$F63)))))),
IF(OR(ISNUMBER($D63)=FALSE,$F63=""),"",
IF(AND('2.5 CAPEX'!$L66&lt;&gt;"x",'2.5 CAPEX'!$M66&lt;&gt;"x"),0,
IF($F63=0,0,
IF(AU$4&lt;'2.1 Kraftwerk allgemein'!$F$16,0,
IF(AU$4='2.1 Kraftwerk allgemein'!$F$16,'2.5 CAPEX'!$J66/$F63,
IF(AU$4&lt;'2.1 Kraftwerk allgemein'!$F$16+$F63,
('2.5 CAPEX'!$J66+SUM(OFFSET('2.5 CAPEX'!AZ66,0,-MIN(MAX($F63-1-('2.1 Kraftwerk allgemein'!$F$16-'1.1 Allgemein'!$I$22+1),0),COLUMN(AL63)-1-('2.1 Kraftwerk allgemein'!$F$16-'1.1 Allgemein'!$I$22+1)),1,MIN(MAX($F63-('2.1 Kraftwerk allgemein'!$F$16-'1.1 Allgemein'!$I$22+1),1),COLUMN(AL63)-('2.1 Kraftwerk allgemein'!$F$16-'1.1 Allgemein'!$I$22+1)))))/$F63,
SUM(OFFSET('2.5 CAPEX'!AZ66,0,-MIN($F63-1,COLUMN(AL63)-1),1,MIN($F63,COLUMN(AL63))))/$F63)))))))</f>
        <v/>
      </c>
      <c r="AV63" s="199" t="str">
        <f ca="1">IF('2.1 Kraftwerk allgemein'!$F$15&lt;'1.1 Allgemein'!$I$22,
IF(OR(ISNUMBER($D63)=FALSE,$F63=""),"",
IF(AND('2.5 CAPEX'!$L66&lt;&gt;"x",'2.5 CAPEX'!$M66&lt;&gt;"x"),0,
IF($F63=0,0,
IF(AV$4&lt;'2.1 Kraftwerk allgemein'!$F$16,0,
IF(AV$4='2.1 Kraftwerk allgemein'!$F$16,'2.5 CAPEX'!$J66/$F63,
IF(AV$4&lt;'2.1 Kraftwerk allgemein'!$F$16+$F63,
('2.5 CAPEX'!$J66+SUM(OFFSET('2.5 CAPEX'!BA66,0,-MIN(MAX($F63-1-('2.1 Kraftwerk allgemein'!$F$16-'2.1 Kraftwerk allgemein'!$F$15+1),0),COLUMN(AM63)-1-('2.1 Kraftwerk allgemein'!$F$16-'2.1 Kraftwerk allgemein'!$F$15+1)),1,MIN(MAX($F63-('2.1 Kraftwerk allgemein'!$F$16-'2.1 Kraftwerk allgemein'!$F$15+1),1),COLUMN(AM63)-('2.1 Kraftwerk allgemein'!$F$16-'2.1 Kraftwerk allgemein'!$F$15+1)))))/$F63,
SUM(OFFSET('2.5 CAPEX'!BA66,0,-MIN($F63-1,COLUMN(AM63)-1),1,MIN($F63,COLUMN(AM63))))/$F63)))))),
IF(OR(ISNUMBER($D63)=FALSE,$F63=""),"",
IF(AND('2.5 CAPEX'!$L66&lt;&gt;"x",'2.5 CAPEX'!$M66&lt;&gt;"x"),0,
IF($F63=0,0,
IF(AV$4&lt;'2.1 Kraftwerk allgemein'!$F$16,0,
IF(AV$4='2.1 Kraftwerk allgemein'!$F$16,'2.5 CAPEX'!$J66/$F63,
IF(AV$4&lt;'2.1 Kraftwerk allgemein'!$F$16+$F63,
('2.5 CAPEX'!$J66+SUM(OFFSET('2.5 CAPEX'!BA66,0,-MIN(MAX($F63-1-('2.1 Kraftwerk allgemein'!$F$16-'1.1 Allgemein'!$I$22+1),0),COLUMN(AM63)-1-('2.1 Kraftwerk allgemein'!$F$16-'1.1 Allgemein'!$I$22+1)),1,MIN(MAX($F63-('2.1 Kraftwerk allgemein'!$F$16-'1.1 Allgemein'!$I$22+1),1),COLUMN(AM63)-('2.1 Kraftwerk allgemein'!$F$16-'1.1 Allgemein'!$I$22+1)))))/$F63,
SUM(OFFSET('2.5 CAPEX'!BA66,0,-MIN($F63-1,COLUMN(AM63)-1),1,MIN($F63,COLUMN(AM63))))/$F63)))))))</f>
        <v/>
      </c>
      <c r="AW63" s="199" t="str">
        <f ca="1">IF('2.1 Kraftwerk allgemein'!$F$15&lt;'1.1 Allgemein'!$I$22,
IF(OR(ISNUMBER($D63)=FALSE,$F63=""),"",
IF(AND('2.5 CAPEX'!$L66&lt;&gt;"x",'2.5 CAPEX'!$M66&lt;&gt;"x"),0,
IF($F63=0,0,
IF(AW$4&lt;'2.1 Kraftwerk allgemein'!$F$16,0,
IF(AW$4='2.1 Kraftwerk allgemein'!$F$16,'2.5 CAPEX'!$J66/$F63,
IF(AW$4&lt;'2.1 Kraftwerk allgemein'!$F$16+$F63,
('2.5 CAPEX'!$J66+SUM(OFFSET('2.5 CAPEX'!BB66,0,-MIN(MAX($F63-1-('2.1 Kraftwerk allgemein'!$F$16-'2.1 Kraftwerk allgemein'!$F$15+1),0),COLUMN(AN63)-1-('2.1 Kraftwerk allgemein'!$F$16-'2.1 Kraftwerk allgemein'!$F$15+1)),1,MIN(MAX($F63-('2.1 Kraftwerk allgemein'!$F$16-'2.1 Kraftwerk allgemein'!$F$15+1),1),COLUMN(AN63)-('2.1 Kraftwerk allgemein'!$F$16-'2.1 Kraftwerk allgemein'!$F$15+1)))))/$F63,
SUM(OFFSET('2.5 CAPEX'!BB66,0,-MIN($F63-1,COLUMN(AN63)-1),1,MIN($F63,COLUMN(AN63))))/$F63)))))),
IF(OR(ISNUMBER($D63)=FALSE,$F63=""),"",
IF(AND('2.5 CAPEX'!$L66&lt;&gt;"x",'2.5 CAPEX'!$M66&lt;&gt;"x"),0,
IF($F63=0,0,
IF(AW$4&lt;'2.1 Kraftwerk allgemein'!$F$16,0,
IF(AW$4='2.1 Kraftwerk allgemein'!$F$16,'2.5 CAPEX'!$J66/$F63,
IF(AW$4&lt;'2.1 Kraftwerk allgemein'!$F$16+$F63,
('2.5 CAPEX'!$J66+SUM(OFFSET('2.5 CAPEX'!BB66,0,-MIN(MAX($F63-1-('2.1 Kraftwerk allgemein'!$F$16-'1.1 Allgemein'!$I$22+1),0),COLUMN(AN63)-1-('2.1 Kraftwerk allgemein'!$F$16-'1.1 Allgemein'!$I$22+1)),1,MIN(MAX($F63-('2.1 Kraftwerk allgemein'!$F$16-'1.1 Allgemein'!$I$22+1),1),COLUMN(AN63)-('2.1 Kraftwerk allgemein'!$F$16-'1.1 Allgemein'!$I$22+1)))))/$F63,
SUM(OFFSET('2.5 CAPEX'!BB66,0,-MIN($F63-1,COLUMN(AN63)-1),1,MIN($F63,COLUMN(AN63))))/$F63)))))))</f>
        <v/>
      </c>
      <c r="AX63" s="199" t="str">
        <f ca="1">IF('2.1 Kraftwerk allgemein'!$F$15&lt;'1.1 Allgemein'!$I$22,
IF(OR(ISNUMBER($D63)=FALSE,$F63=""),"",
IF(AND('2.5 CAPEX'!$L66&lt;&gt;"x",'2.5 CAPEX'!$M66&lt;&gt;"x"),0,
IF($F63=0,0,
IF(AX$4&lt;'2.1 Kraftwerk allgemein'!$F$16,0,
IF(AX$4='2.1 Kraftwerk allgemein'!$F$16,'2.5 CAPEX'!$J66/$F63,
IF(AX$4&lt;'2.1 Kraftwerk allgemein'!$F$16+$F63,
('2.5 CAPEX'!$J66+SUM(OFFSET('2.5 CAPEX'!BC66,0,-MIN(MAX($F63-1-('2.1 Kraftwerk allgemein'!$F$16-'2.1 Kraftwerk allgemein'!$F$15+1),0),COLUMN(AO63)-1-('2.1 Kraftwerk allgemein'!$F$16-'2.1 Kraftwerk allgemein'!$F$15+1)),1,MIN(MAX($F63-('2.1 Kraftwerk allgemein'!$F$16-'2.1 Kraftwerk allgemein'!$F$15+1),1),COLUMN(AO63)-('2.1 Kraftwerk allgemein'!$F$16-'2.1 Kraftwerk allgemein'!$F$15+1)))))/$F63,
SUM(OFFSET('2.5 CAPEX'!BC66,0,-MIN($F63-1,COLUMN(AO63)-1),1,MIN($F63,COLUMN(AO63))))/$F63)))))),
IF(OR(ISNUMBER($D63)=FALSE,$F63=""),"",
IF(AND('2.5 CAPEX'!$L66&lt;&gt;"x",'2.5 CAPEX'!$M66&lt;&gt;"x"),0,
IF($F63=0,0,
IF(AX$4&lt;'2.1 Kraftwerk allgemein'!$F$16,0,
IF(AX$4='2.1 Kraftwerk allgemein'!$F$16,'2.5 CAPEX'!$J66/$F63,
IF(AX$4&lt;'2.1 Kraftwerk allgemein'!$F$16+$F63,
('2.5 CAPEX'!$J66+SUM(OFFSET('2.5 CAPEX'!BC66,0,-MIN(MAX($F63-1-('2.1 Kraftwerk allgemein'!$F$16-'1.1 Allgemein'!$I$22+1),0),COLUMN(AO63)-1-('2.1 Kraftwerk allgemein'!$F$16-'1.1 Allgemein'!$I$22+1)),1,MIN(MAX($F63-('2.1 Kraftwerk allgemein'!$F$16-'1.1 Allgemein'!$I$22+1),1),COLUMN(AO63)-('2.1 Kraftwerk allgemein'!$F$16-'1.1 Allgemein'!$I$22+1)))))/$F63,
SUM(OFFSET('2.5 CAPEX'!BC66,0,-MIN($F63-1,COLUMN(AO63)-1),1,MIN($F63,COLUMN(AO63))))/$F63)))))))</f>
        <v/>
      </c>
      <c r="AY63" s="199" t="str">
        <f ca="1">IF('2.1 Kraftwerk allgemein'!$F$15&lt;'1.1 Allgemein'!$I$22,
IF(OR(ISNUMBER($D63)=FALSE,$F63=""),"",
IF(AND('2.5 CAPEX'!$L66&lt;&gt;"x",'2.5 CAPEX'!$M66&lt;&gt;"x"),0,
IF($F63=0,0,
IF(AY$4&lt;'2.1 Kraftwerk allgemein'!$F$16,0,
IF(AY$4='2.1 Kraftwerk allgemein'!$F$16,'2.5 CAPEX'!$J66/$F63,
IF(AY$4&lt;'2.1 Kraftwerk allgemein'!$F$16+$F63,
('2.5 CAPEX'!$J66+SUM(OFFSET('2.5 CAPEX'!BD66,0,-MIN(MAX($F63-1-('2.1 Kraftwerk allgemein'!$F$16-'2.1 Kraftwerk allgemein'!$F$15+1),0),COLUMN(AP63)-1-('2.1 Kraftwerk allgemein'!$F$16-'2.1 Kraftwerk allgemein'!$F$15+1)),1,MIN(MAX($F63-('2.1 Kraftwerk allgemein'!$F$16-'2.1 Kraftwerk allgemein'!$F$15+1),1),COLUMN(AP63)-('2.1 Kraftwerk allgemein'!$F$16-'2.1 Kraftwerk allgemein'!$F$15+1)))))/$F63,
SUM(OFFSET('2.5 CAPEX'!BD66,0,-MIN($F63-1,COLUMN(AP63)-1),1,MIN($F63,COLUMN(AP63))))/$F63)))))),
IF(OR(ISNUMBER($D63)=FALSE,$F63=""),"",
IF(AND('2.5 CAPEX'!$L66&lt;&gt;"x",'2.5 CAPEX'!$M66&lt;&gt;"x"),0,
IF($F63=0,0,
IF(AY$4&lt;'2.1 Kraftwerk allgemein'!$F$16,0,
IF(AY$4='2.1 Kraftwerk allgemein'!$F$16,'2.5 CAPEX'!$J66/$F63,
IF(AY$4&lt;'2.1 Kraftwerk allgemein'!$F$16+$F63,
('2.5 CAPEX'!$J66+SUM(OFFSET('2.5 CAPEX'!BD66,0,-MIN(MAX($F63-1-('2.1 Kraftwerk allgemein'!$F$16-'1.1 Allgemein'!$I$22+1),0),COLUMN(AP63)-1-('2.1 Kraftwerk allgemein'!$F$16-'1.1 Allgemein'!$I$22+1)),1,MIN(MAX($F63-('2.1 Kraftwerk allgemein'!$F$16-'1.1 Allgemein'!$I$22+1),1),COLUMN(AP63)-('2.1 Kraftwerk allgemein'!$F$16-'1.1 Allgemein'!$I$22+1)))))/$F63,
SUM(OFFSET('2.5 CAPEX'!BD66,0,-MIN($F63-1,COLUMN(AP63)-1),1,MIN($F63,COLUMN(AP63))))/$F63)))))))</f>
        <v/>
      </c>
      <c r="AZ63" s="199" t="str">
        <f ca="1">IF('2.1 Kraftwerk allgemein'!$F$15&lt;'1.1 Allgemein'!$I$22,
IF(OR(ISNUMBER($D63)=FALSE,$F63=""),"",
IF(AND('2.5 CAPEX'!$L66&lt;&gt;"x",'2.5 CAPEX'!$M66&lt;&gt;"x"),0,
IF($F63=0,0,
IF(AZ$4&lt;'2.1 Kraftwerk allgemein'!$F$16,0,
IF(AZ$4='2.1 Kraftwerk allgemein'!$F$16,'2.5 CAPEX'!$J66/$F63,
IF(AZ$4&lt;'2.1 Kraftwerk allgemein'!$F$16+$F63,
('2.5 CAPEX'!$J66+SUM(OFFSET('2.5 CAPEX'!BE66,0,-MIN(MAX($F63-1-('2.1 Kraftwerk allgemein'!$F$16-'2.1 Kraftwerk allgemein'!$F$15+1),0),COLUMN(AQ63)-1-('2.1 Kraftwerk allgemein'!$F$16-'2.1 Kraftwerk allgemein'!$F$15+1)),1,MIN(MAX($F63-('2.1 Kraftwerk allgemein'!$F$16-'2.1 Kraftwerk allgemein'!$F$15+1),1),COLUMN(AQ63)-('2.1 Kraftwerk allgemein'!$F$16-'2.1 Kraftwerk allgemein'!$F$15+1)))))/$F63,
SUM(OFFSET('2.5 CAPEX'!BE66,0,-MIN($F63-1,COLUMN(AQ63)-1),1,MIN($F63,COLUMN(AQ63))))/$F63)))))),
IF(OR(ISNUMBER($D63)=FALSE,$F63=""),"",
IF(AND('2.5 CAPEX'!$L66&lt;&gt;"x",'2.5 CAPEX'!$M66&lt;&gt;"x"),0,
IF($F63=0,0,
IF(AZ$4&lt;'2.1 Kraftwerk allgemein'!$F$16,0,
IF(AZ$4='2.1 Kraftwerk allgemein'!$F$16,'2.5 CAPEX'!$J66/$F63,
IF(AZ$4&lt;'2.1 Kraftwerk allgemein'!$F$16+$F63,
('2.5 CAPEX'!$J66+SUM(OFFSET('2.5 CAPEX'!BE66,0,-MIN(MAX($F63-1-('2.1 Kraftwerk allgemein'!$F$16-'1.1 Allgemein'!$I$22+1),0),COLUMN(AQ63)-1-('2.1 Kraftwerk allgemein'!$F$16-'1.1 Allgemein'!$I$22+1)),1,MIN(MAX($F63-('2.1 Kraftwerk allgemein'!$F$16-'1.1 Allgemein'!$I$22+1),1),COLUMN(AQ63)-('2.1 Kraftwerk allgemein'!$F$16-'1.1 Allgemein'!$I$22+1)))))/$F63,
SUM(OFFSET('2.5 CAPEX'!BE66,0,-MIN($F63-1,COLUMN(AQ63)-1),1,MIN($F63,COLUMN(AQ63))))/$F63)))))))</f>
        <v/>
      </c>
      <c r="BA63" s="199" t="str">
        <f ca="1">IF('2.1 Kraftwerk allgemein'!$F$15&lt;'1.1 Allgemein'!$I$22,
IF(OR(ISNUMBER($D63)=FALSE,$F63=""),"",
IF(AND('2.5 CAPEX'!$L66&lt;&gt;"x",'2.5 CAPEX'!$M66&lt;&gt;"x"),0,
IF($F63=0,0,
IF(BA$4&lt;'2.1 Kraftwerk allgemein'!$F$16,0,
IF(BA$4='2.1 Kraftwerk allgemein'!$F$16,'2.5 CAPEX'!$J66/$F63,
IF(BA$4&lt;'2.1 Kraftwerk allgemein'!$F$16+$F63,
('2.5 CAPEX'!$J66+SUM(OFFSET('2.5 CAPEX'!BF66,0,-MIN(MAX($F63-1-('2.1 Kraftwerk allgemein'!$F$16-'2.1 Kraftwerk allgemein'!$F$15+1),0),COLUMN(AR63)-1-('2.1 Kraftwerk allgemein'!$F$16-'2.1 Kraftwerk allgemein'!$F$15+1)),1,MIN(MAX($F63-('2.1 Kraftwerk allgemein'!$F$16-'2.1 Kraftwerk allgemein'!$F$15+1),1),COLUMN(AR63)-('2.1 Kraftwerk allgemein'!$F$16-'2.1 Kraftwerk allgemein'!$F$15+1)))))/$F63,
SUM(OFFSET('2.5 CAPEX'!BF66,0,-MIN($F63-1,COLUMN(AR63)-1),1,MIN($F63,COLUMN(AR63))))/$F63)))))),
IF(OR(ISNUMBER($D63)=FALSE,$F63=""),"",
IF(AND('2.5 CAPEX'!$L66&lt;&gt;"x",'2.5 CAPEX'!$M66&lt;&gt;"x"),0,
IF($F63=0,0,
IF(BA$4&lt;'2.1 Kraftwerk allgemein'!$F$16,0,
IF(BA$4='2.1 Kraftwerk allgemein'!$F$16,'2.5 CAPEX'!$J66/$F63,
IF(BA$4&lt;'2.1 Kraftwerk allgemein'!$F$16+$F63,
('2.5 CAPEX'!$J66+SUM(OFFSET('2.5 CAPEX'!BF66,0,-MIN(MAX($F63-1-('2.1 Kraftwerk allgemein'!$F$16-'1.1 Allgemein'!$I$22+1),0),COLUMN(AR63)-1-('2.1 Kraftwerk allgemein'!$F$16-'1.1 Allgemein'!$I$22+1)),1,MIN(MAX($F63-('2.1 Kraftwerk allgemein'!$F$16-'1.1 Allgemein'!$I$22+1),1),COLUMN(AR63)-('2.1 Kraftwerk allgemein'!$F$16-'1.1 Allgemein'!$I$22+1)))))/$F63,
SUM(OFFSET('2.5 CAPEX'!BF66,0,-MIN($F63-1,COLUMN(AR63)-1),1,MIN($F63,COLUMN(AR63))))/$F63)))))))</f>
        <v/>
      </c>
      <c r="BB63" s="199" t="str">
        <f ca="1">IF('2.1 Kraftwerk allgemein'!$F$15&lt;'1.1 Allgemein'!$I$22,
IF(OR(ISNUMBER($D63)=FALSE,$F63=""),"",
IF(AND('2.5 CAPEX'!$L66&lt;&gt;"x",'2.5 CAPEX'!$M66&lt;&gt;"x"),0,
IF($F63=0,0,
IF(BB$4&lt;'2.1 Kraftwerk allgemein'!$F$16,0,
IF(BB$4='2.1 Kraftwerk allgemein'!$F$16,'2.5 CAPEX'!$J66/$F63,
IF(BB$4&lt;'2.1 Kraftwerk allgemein'!$F$16+$F63,
('2.5 CAPEX'!$J66+SUM(OFFSET('2.5 CAPEX'!BG66,0,-MIN(MAX($F63-1-('2.1 Kraftwerk allgemein'!$F$16-'2.1 Kraftwerk allgemein'!$F$15+1),0),COLUMN(AS63)-1-('2.1 Kraftwerk allgemein'!$F$16-'2.1 Kraftwerk allgemein'!$F$15+1)),1,MIN(MAX($F63-('2.1 Kraftwerk allgemein'!$F$16-'2.1 Kraftwerk allgemein'!$F$15+1),1),COLUMN(AS63)-('2.1 Kraftwerk allgemein'!$F$16-'2.1 Kraftwerk allgemein'!$F$15+1)))))/$F63,
SUM(OFFSET('2.5 CAPEX'!BG66,0,-MIN($F63-1,COLUMN(AS63)-1),1,MIN($F63,COLUMN(AS63))))/$F63)))))),
IF(OR(ISNUMBER($D63)=FALSE,$F63=""),"",
IF(AND('2.5 CAPEX'!$L66&lt;&gt;"x",'2.5 CAPEX'!$M66&lt;&gt;"x"),0,
IF($F63=0,0,
IF(BB$4&lt;'2.1 Kraftwerk allgemein'!$F$16,0,
IF(BB$4='2.1 Kraftwerk allgemein'!$F$16,'2.5 CAPEX'!$J66/$F63,
IF(BB$4&lt;'2.1 Kraftwerk allgemein'!$F$16+$F63,
('2.5 CAPEX'!$J66+SUM(OFFSET('2.5 CAPEX'!BG66,0,-MIN(MAX($F63-1-('2.1 Kraftwerk allgemein'!$F$16-'1.1 Allgemein'!$I$22+1),0),COLUMN(AS63)-1-('2.1 Kraftwerk allgemein'!$F$16-'1.1 Allgemein'!$I$22+1)),1,MIN(MAX($F63-('2.1 Kraftwerk allgemein'!$F$16-'1.1 Allgemein'!$I$22+1),1),COLUMN(AS63)-('2.1 Kraftwerk allgemein'!$F$16-'1.1 Allgemein'!$I$22+1)))))/$F63,
SUM(OFFSET('2.5 CAPEX'!BG66,0,-MIN($F63-1,COLUMN(AS63)-1),1,MIN($F63,COLUMN(AS63))))/$F63)))))))</f>
        <v/>
      </c>
      <c r="BC63" s="199" t="str">
        <f ca="1">IF('2.1 Kraftwerk allgemein'!$F$15&lt;'1.1 Allgemein'!$I$22,
IF(OR(ISNUMBER($D63)=FALSE,$F63=""),"",
IF(AND('2.5 CAPEX'!$L66&lt;&gt;"x",'2.5 CAPEX'!$M66&lt;&gt;"x"),0,
IF($F63=0,0,
IF(BC$4&lt;'2.1 Kraftwerk allgemein'!$F$16,0,
IF(BC$4='2.1 Kraftwerk allgemein'!$F$16,'2.5 CAPEX'!$J66/$F63,
IF(BC$4&lt;'2.1 Kraftwerk allgemein'!$F$16+$F63,
('2.5 CAPEX'!$J66+SUM(OFFSET('2.5 CAPEX'!BH66,0,-MIN(MAX($F63-1-('2.1 Kraftwerk allgemein'!$F$16-'2.1 Kraftwerk allgemein'!$F$15+1),0),COLUMN(AT63)-1-('2.1 Kraftwerk allgemein'!$F$16-'2.1 Kraftwerk allgemein'!$F$15+1)),1,MIN(MAX($F63-('2.1 Kraftwerk allgemein'!$F$16-'2.1 Kraftwerk allgemein'!$F$15+1),1),COLUMN(AT63)-('2.1 Kraftwerk allgemein'!$F$16-'2.1 Kraftwerk allgemein'!$F$15+1)))))/$F63,
SUM(OFFSET('2.5 CAPEX'!BH66,0,-MIN($F63-1,COLUMN(AT63)-1),1,MIN($F63,COLUMN(AT63))))/$F63)))))),
IF(OR(ISNUMBER($D63)=FALSE,$F63=""),"",
IF(AND('2.5 CAPEX'!$L66&lt;&gt;"x",'2.5 CAPEX'!$M66&lt;&gt;"x"),0,
IF($F63=0,0,
IF(BC$4&lt;'2.1 Kraftwerk allgemein'!$F$16,0,
IF(BC$4='2.1 Kraftwerk allgemein'!$F$16,'2.5 CAPEX'!$J66/$F63,
IF(BC$4&lt;'2.1 Kraftwerk allgemein'!$F$16+$F63,
('2.5 CAPEX'!$J66+SUM(OFFSET('2.5 CAPEX'!BH66,0,-MIN(MAX($F63-1-('2.1 Kraftwerk allgemein'!$F$16-'1.1 Allgemein'!$I$22+1),0),COLUMN(AT63)-1-('2.1 Kraftwerk allgemein'!$F$16-'1.1 Allgemein'!$I$22+1)),1,MIN(MAX($F63-('2.1 Kraftwerk allgemein'!$F$16-'1.1 Allgemein'!$I$22+1),1),COLUMN(AT63)-('2.1 Kraftwerk allgemein'!$F$16-'1.1 Allgemein'!$I$22+1)))))/$F63,
SUM(OFFSET('2.5 CAPEX'!BH66,0,-MIN($F63-1,COLUMN(AT63)-1),1,MIN($F63,COLUMN(AT63))))/$F63)))))))</f>
        <v/>
      </c>
      <c r="BD63" s="199" t="str">
        <f ca="1">IF('2.1 Kraftwerk allgemein'!$F$15&lt;'1.1 Allgemein'!$I$22,
IF(OR(ISNUMBER($D63)=FALSE,$F63=""),"",
IF(AND('2.5 CAPEX'!$L66&lt;&gt;"x",'2.5 CAPEX'!$M66&lt;&gt;"x"),0,
IF($F63=0,0,
IF(BD$4&lt;'2.1 Kraftwerk allgemein'!$F$16,0,
IF(BD$4='2.1 Kraftwerk allgemein'!$F$16,'2.5 CAPEX'!$J66/$F63,
IF(BD$4&lt;'2.1 Kraftwerk allgemein'!$F$16+$F63,
('2.5 CAPEX'!$J66+SUM(OFFSET('2.5 CAPEX'!BI66,0,-MIN(MAX($F63-1-('2.1 Kraftwerk allgemein'!$F$16-'2.1 Kraftwerk allgemein'!$F$15+1),0),COLUMN(AU63)-1-('2.1 Kraftwerk allgemein'!$F$16-'2.1 Kraftwerk allgemein'!$F$15+1)),1,MIN(MAX($F63-('2.1 Kraftwerk allgemein'!$F$16-'2.1 Kraftwerk allgemein'!$F$15+1),1),COLUMN(AU63)-('2.1 Kraftwerk allgemein'!$F$16-'2.1 Kraftwerk allgemein'!$F$15+1)))))/$F63,
SUM(OFFSET('2.5 CAPEX'!BI66,0,-MIN($F63-1,COLUMN(AU63)-1),1,MIN($F63,COLUMN(AU63))))/$F63)))))),
IF(OR(ISNUMBER($D63)=FALSE,$F63=""),"",
IF(AND('2.5 CAPEX'!$L66&lt;&gt;"x",'2.5 CAPEX'!$M66&lt;&gt;"x"),0,
IF($F63=0,0,
IF(BD$4&lt;'2.1 Kraftwerk allgemein'!$F$16,0,
IF(BD$4='2.1 Kraftwerk allgemein'!$F$16,'2.5 CAPEX'!$J66/$F63,
IF(BD$4&lt;'2.1 Kraftwerk allgemein'!$F$16+$F63,
('2.5 CAPEX'!$J66+SUM(OFFSET('2.5 CAPEX'!BI66,0,-MIN(MAX($F63-1-('2.1 Kraftwerk allgemein'!$F$16-'1.1 Allgemein'!$I$22+1),0),COLUMN(AU63)-1-('2.1 Kraftwerk allgemein'!$F$16-'1.1 Allgemein'!$I$22+1)),1,MIN(MAX($F63-('2.1 Kraftwerk allgemein'!$F$16-'1.1 Allgemein'!$I$22+1),1),COLUMN(AU63)-('2.1 Kraftwerk allgemein'!$F$16-'1.1 Allgemein'!$I$22+1)))))/$F63,
SUM(OFFSET('2.5 CAPEX'!BI66,0,-MIN($F63-1,COLUMN(AU63)-1),1,MIN($F63,COLUMN(AU63))))/$F63)))))))</f>
        <v/>
      </c>
      <c r="BE63" s="199" t="str">
        <f ca="1">IF('2.1 Kraftwerk allgemein'!$F$15&lt;'1.1 Allgemein'!$I$22,
IF(OR(ISNUMBER($D63)=FALSE,$F63=""),"",
IF(AND('2.5 CAPEX'!$L66&lt;&gt;"x",'2.5 CAPEX'!$M66&lt;&gt;"x"),0,
IF($F63=0,0,
IF(BE$4&lt;'2.1 Kraftwerk allgemein'!$F$16,0,
IF(BE$4='2.1 Kraftwerk allgemein'!$F$16,'2.5 CAPEX'!$J66/$F63,
IF(BE$4&lt;'2.1 Kraftwerk allgemein'!$F$16+$F63,
('2.5 CAPEX'!$J66+SUM(OFFSET('2.5 CAPEX'!BJ66,0,-MIN(MAX($F63-1-('2.1 Kraftwerk allgemein'!$F$16-'2.1 Kraftwerk allgemein'!$F$15+1),0),COLUMN(AV63)-1-('2.1 Kraftwerk allgemein'!$F$16-'2.1 Kraftwerk allgemein'!$F$15+1)),1,MIN(MAX($F63-('2.1 Kraftwerk allgemein'!$F$16-'2.1 Kraftwerk allgemein'!$F$15+1),1),COLUMN(AV63)-('2.1 Kraftwerk allgemein'!$F$16-'2.1 Kraftwerk allgemein'!$F$15+1)))))/$F63,
SUM(OFFSET('2.5 CAPEX'!BJ66,0,-MIN($F63-1,COLUMN(AV63)-1),1,MIN($F63,COLUMN(AV63))))/$F63)))))),
IF(OR(ISNUMBER($D63)=FALSE,$F63=""),"",
IF(AND('2.5 CAPEX'!$L66&lt;&gt;"x",'2.5 CAPEX'!$M66&lt;&gt;"x"),0,
IF($F63=0,0,
IF(BE$4&lt;'2.1 Kraftwerk allgemein'!$F$16,0,
IF(BE$4='2.1 Kraftwerk allgemein'!$F$16,'2.5 CAPEX'!$J66/$F63,
IF(BE$4&lt;'2.1 Kraftwerk allgemein'!$F$16+$F63,
('2.5 CAPEX'!$J66+SUM(OFFSET('2.5 CAPEX'!BJ66,0,-MIN(MAX($F63-1-('2.1 Kraftwerk allgemein'!$F$16-'1.1 Allgemein'!$I$22+1),0),COLUMN(AV63)-1-('2.1 Kraftwerk allgemein'!$F$16-'1.1 Allgemein'!$I$22+1)),1,MIN(MAX($F63-('2.1 Kraftwerk allgemein'!$F$16-'1.1 Allgemein'!$I$22+1),1),COLUMN(AV63)-('2.1 Kraftwerk allgemein'!$F$16-'1.1 Allgemein'!$I$22+1)))))/$F63,
SUM(OFFSET('2.5 CAPEX'!BJ66,0,-MIN($F63-1,COLUMN(AV63)-1),1,MIN($F63,COLUMN(AV63))))/$F63)))))))</f>
        <v/>
      </c>
      <c r="BF63" s="199" t="str">
        <f ca="1">IF('2.1 Kraftwerk allgemein'!$F$15&lt;'1.1 Allgemein'!$I$22,
IF(OR(ISNUMBER($D63)=FALSE,$F63=""),"",
IF(AND('2.5 CAPEX'!$L66&lt;&gt;"x",'2.5 CAPEX'!$M66&lt;&gt;"x"),0,
IF($F63=0,0,
IF(BF$4&lt;'2.1 Kraftwerk allgemein'!$F$16,0,
IF(BF$4='2.1 Kraftwerk allgemein'!$F$16,'2.5 CAPEX'!$J66/$F63,
IF(BF$4&lt;'2.1 Kraftwerk allgemein'!$F$16+$F63,
('2.5 CAPEX'!$J66+SUM(OFFSET('2.5 CAPEX'!BK66,0,-MIN(MAX($F63-1-('2.1 Kraftwerk allgemein'!$F$16-'2.1 Kraftwerk allgemein'!$F$15+1),0),COLUMN(AW63)-1-('2.1 Kraftwerk allgemein'!$F$16-'2.1 Kraftwerk allgemein'!$F$15+1)),1,MIN(MAX($F63-('2.1 Kraftwerk allgemein'!$F$16-'2.1 Kraftwerk allgemein'!$F$15+1),1),COLUMN(AW63)-('2.1 Kraftwerk allgemein'!$F$16-'2.1 Kraftwerk allgemein'!$F$15+1)))))/$F63,
SUM(OFFSET('2.5 CAPEX'!BK66,0,-MIN($F63-1,COLUMN(AW63)-1),1,MIN($F63,COLUMN(AW63))))/$F63)))))),
IF(OR(ISNUMBER($D63)=FALSE,$F63=""),"",
IF(AND('2.5 CAPEX'!$L66&lt;&gt;"x",'2.5 CAPEX'!$M66&lt;&gt;"x"),0,
IF($F63=0,0,
IF(BF$4&lt;'2.1 Kraftwerk allgemein'!$F$16,0,
IF(BF$4='2.1 Kraftwerk allgemein'!$F$16,'2.5 CAPEX'!$J66/$F63,
IF(BF$4&lt;'2.1 Kraftwerk allgemein'!$F$16+$F63,
('2.5 CAPEX'!$J66+SUM(OFFSET('2.5 CAPEX'!BK66,0,-MIN(MAX($F63-1-('2.1 Kraftwerk allgemein'!$F$16-'1.1 Allgemein'!$I$22+1),0),COLUMN(AW63)-1-('2.1 Kraftwerk allgemein'!$F$16-'1.1 Allgemein'!$I$22+1)),1,MIN(MAX($F63-('2.1 Kraftwerk allgemein'!$F$16-'1.1 Allgemein'!$I$22+1),1),COLUMN(AW63)-('2.1 Kraftwerk allgemein'!$F$16-'1.1 Allgemein'!$I$22+1)))))/$F63,
SUM(OFFSET('2.5 CAPEX'!BK66,0,-MIN($F63-1,COLUMN(AW63)-1),1,MIN($F63,COLUMN(AW63))))/$F63)))))))</f>
        <v/>
      </c>
      <c r="BG63" s="199" t="str">
        <f ca="1">IF('2.1 Kraftwerk allgemein'!$F$15&lt;'1.1 Allgemein'!$I$22,
IF(OR(ISNUMBER($D63)=FALSE,$F63=""),"",
IF(AND('2.5 CAPEX'!$L66&lt;&gt;"x",'2.5 CAPEX'!$M66&lt;&gt;"x"),0,
IF($F63=0,0,
IF(BG$4&lt;'2.1 Kraftwerk allgemein'!$F$16,0,
IF(BG$4='2.1 Kraftwerk allgemein'!$F$16,'2.5 CAPEX'!$J66/$F63,
IF(BG$4&lt;'2.1 Kraftwerk allgemein'!$F$16+$F63,
('2.5 CAPEX'!$J66+SUM(OFFSET('2.5 CAPEX'!BL66,0,-MIN(MAX($F63-1-('2.1 Kraftwerk allgemein'!$F$16-'2.1 Kraftwerk allgemein'!$F$15+1),0),COLUMN(AX63)-1-('2.1 Kraftwerk allgemein'!$F$16-'2.1 Kraftwerk allgemein'!$F$15+1)),1,MIN(MAX($F63-('2.1 Kraftwerk allgemein'!$F$16-'2.1 Kraftwerk allgemein'!$F$15+1),1),COLUMN(AX63)-('2.1 Kraftwerk allgemein'!$F$16-'2.1 Kraftwerk allgemein'!$F$15+1)))))/$F63,
SUM(OFFSET('2.5 CAPEX'!BL66,0,-MIN($F63-1,COLUMN(AX63)-1),1,MIN($F63,COLUMN(AX63))))/$F63)))))),
IF(OR(ISNUMBER($D63)=FALSE,$F63=""),"",
IF(AND('2.5 CAPEX'!$L66&lt;&gt;"x",'2.5 CAPEX'!$M66&lt;&gt;"x"),0,
IF($F63=0,0,
IF(BG$4&lt;'2.1 Kraftwerk allgemein'!$F$16,0,
IF(BG$4='2.1 Kraftwerk allgemein'!$F$16,'2.5 CAPEX'!$J66/$F63,
IF(BG$4&lt;'2.1 Kraftwerk allgemein'!$F$16+$F63,
('2.5 CAPEX'!$J66+SUM(OFFSET('2.5 CAPEX'!BL66,0,-MIN(MAX($F63-1-('2.1 Kraftwerk allgemein'!$F$16-'1.1 Allgemein'!$I$22+1),0),COLUMN(AX63)-1-('2.1 Kraftwerk allgemein'!$F$16-'1.1 Allgemein'!$I$22+1)),1,MIN(MAX($F63-('2.1 Kraftwerk allgemein'!$F$16-'1.1 Allgemein'!$I$22+1),1),COLUMN(AX63)-('2.1 Kraftwerk allgemein'!$F$16-'1.1 Allgemein'!$I$22+1)))))/$F63,
SUM(OFFSET('2.5 CAPEX'!BL66,0,-MIN($F63-1,COLUMN(AX63)-1),1,MIN($F63,COLUMN(AX63))))/$F63)))))))</f>
        <v/>
      </c>
      <c r="BH63" s="199" t="str">
        <f ca="1">IF('2.1 Kraftwerk allgemein'!$F$15&lt;'1.1 Allgemein'!$I$22,
IF(OR(ISNUMBER($D63)=FALSE,$F63=""),"",
IF(AND('2.5 CAPEX'!$L66&lt;&gt;"x",'2.5 CAPEX'!$M66&lt;&gt;"x"),0,
IF($F63=0,0,
IF(BH$4&lt;'2.1 Kraftwerk allgemein'!$F$16,0,
IF(BH$4='2.1 Kraftwerk allgemein'!$F$16,'2.5 CAPEX'!$J66/$F63,
IF(BH$4&lt;'2.1 Kraftwerk allgemein'!$F$16+$F63,
('2.5 CAPEX'!$J66+SUM(OFFSET('2.5 CAPEX'!BM66,0,-MIN(MAX($F63-1-('2.1 Kraftwerk allgemein'!$F$16-'2.1 Kraftwerk allgemein'!$F$15+1),0),COLUMN(AY63)-1-('2.1 Kraftwerk allgemein'!$F$16-'2.1 Kraftwerk allgemein'!$F$15+1)),1,MIN(MAX($F63-('2.1 Kraftwerk allgemein'!$F$16-'2.1 Kraftwerk allgemein'!$F$15+1),1),COLUMN(AY63)-('2.1 Kraftwerk allgemein'!$F$16-'2.1 Kraftwerk allgemein'!$F$15+1)))))/$F63,
SUM(OFFSET('2.5 CAPEX'!BM66,0,-MIN($F63-1,COLUMN(AY63)-1),1,MIN($F63,COLUMN(AY63))))/$F63)))))),
IF(OR(ISNUMBER($D63)=FALSE,$F63=""),"",
IF(AND('2.5 CAPEX'!$L66&lt;&gt;"x",'2.5 CAPEX'!$M66&lt;&gt;"x"),0,
IF($F63=0,0,
IF(BH$4&lt;'2.1 Kraftwerk allgemein'!$F$16,0,
IF(BH$4='2.1 Kraftwerk allgemein'!$F$16,'2.5 CAPEX'!$J66/$F63,
IF(BH$4&lt;'2.1 Kraftwerk allgemein'!$F$16+$F63,
('2.5 CAPEX'!$J66+SUM(OFFSET('2.5 CAPEX'!BM66,0,-MIN(MAX($F63-1-('2.1 Kraftwerk allgemein'!$F$16-'1.1 Allgemein'!$I$22+1),0),COLUMN(AY63)-1-('2.1 Kraftwerk allgemein'!$F$16-'1.1 Allgemein'!$I$22+1)),1,MIN(MAX($F63-('2.1 Kraftwerk allgemein'!$F$16-'1.1 Allgemein'!$I$22+1),1),COLUMN(AY63)-('2.1 Kraftwerk allgemein'!$F$16-'1.1 Allgemein'!$I$22+1)))))/$F63,
SUM(OFFSET('2.5 CAPEX'!BM66,0,-MIN($F63-1,COLUMN(AY63)-1),1,MIN($F63,COLUMN(AY63))))/$F63)))))))</f>
        <v/>
      </c>
      <c r="BI63" s="199" t="str">
        <f ca="1">IF('2.1 Kraftwerk allgemein'!$F$15&lt;'1.1 Allgemein'!$I$22,
IF(OR(ISNUMBER($D63)=FALSE,$F63=""),"",
IF(AND('2.5 CAPEX'!$L66&lt;&gt;"x",'2.5 CAPEX'!$M66&lt;&gt;"x"),0,
IF($F63=0,0,
IF(BI$4&lt;'2.1 Kraftwerk allgemein'!$F$16,0,
IF(BI$4='2.1 Kraftwerk allgemein'!$F$16,'2.5 CAPEX'!$J66/$F63,
IF(BI$4&lt;'2.1 Kraftwerk allgemein'!$F$16+$F63,
('2.5 CAPEX'!$J66+SUM(OFFSET('2.5 CAPEX'!BN66,0,-MIN(MAX($F63-1-('2.1 Kraftwerk allgemein'!$F$16-'2.1 Kraftwerk allgemein'!$F$15+1),0),COLUMN(AZ63)-1-('2.1 Kraftwerk allgemein'!$F$16-'2.1 Kraftwerk allgemein'!$F$15+1)),1,MIN(MAX($F63-('2.1 Kraftwerk allgemein'!$F$16-'2.1 Kraftwerk allgemein'!$F$15+1),1),COLUMN(AZ63)-('2.1 Kraftwerk allgemein'!$F$16-'2.1 Kraftwerk allgemein'!$F$15+1)))))/$F63,
SUM(OFFSET('2.5 CAPEX'!BN66,0,-MIN($F63-1,COLUMN(AZ63)-1),1,MIN($F63,COLUMN(AZ63))))/$F63)))))),
IF(OR(ISNUMBER($D63)=FALSE,$F63=""),"",
IF(AND('2.5 CAPEX'!$L66&lt;&gt;"x",'2.5 CAPEX'!$M66&lt;&gt;"x"),0,
IF($F63=0,0,
IF(BI$4&lt;'2.1 Kraftwerk allgemein'!$F$16,0,
IF(BI$4='2.1 Kraftwerk allgemein'!$F$16,'2.5 CAPEX'!$J66/$F63,
IF(BI$4&lt;'2.1 Kraftwerk allgemein'!$F$16+$F63,
('2.5 CAPEX'!$J66+SUM(OFFSET('2.5 CAPEX'!BN66,0,-MIN(MAX($F63-1-('2.1 Kraftwerk allgemein'!$F$16-'1.1 Allgemein'!$I$22+1),0),COLUMN(AZ63)-1-('2.1 Kraftwerk allgemein'!$F$16-'1.1 Allgemein'!$I$22+1)),1,MIN(MAX($F63-('2.1 Kraftwerk allgemein'!$F$16-'1.1 Allgemein'!$I$22+1),1),COLUMN(AZ63)-('2.1 Kraftwerk allgemein'!$F$16-'1.1 Allgemein'!$I$22+1)))))/$F63,
SUM(OFFSET('2.5 CAPEX'!BN66,0,-MIN($F63-1,COLUMN(AZ63)-1),1,MIN($F63,COLUMN(AZ63))))/$F63)))))))</f>
        <v/>
      </c>
      <c r="BJ63" s="199" t="str">
        <f ca="1">IF('2.1 Kraftwerk allgemein'!$F$15&lt;'1.1 Allgemein'!$I$22,
IF(OR(ISNUMBER($D63)=FALSE,$F63=""),"",
IF(AND('2.5 CAPEX'!$L66&lt;&gt;"x",'2.5 CAPEX'!$M66&lt;&gt;"x"),0,
IF($F63=0,0,
IF(BJ$4&lt;'2.1 Kraftwerk allgemein'!$F$16,0,
IF(BJ$4='2.1 Kraftwerk allgemein'!$F$16,'2.5 CAPEX'!$J66/$F63,
IF(BJ$4&lt;'2.1 Kraftwerk allgemein'!$F$16+$F63,
('2.5 CAPEX'!$J66+SUM(OFFSET('2.5 CAPEX'!BO66,0,-MIN(MAX($F63-1-('2.1 Kraftwerk allgemein'!$F$16-'2.1 Kraftwerk allgemein'!$F$15+1),0),COLUMN(BA63)-1-('2.1 Kraftwerk allgemein'!$F$16-'2.1 Kraftwerk allgemein'!$F$15+1)),1,MIN(MAX($F63-('2.1 Kraftwerk allgemein'!$F$16-'2.1 Kraftwerk allgemein'!$F$15+1),1),COLUMN(BA63)-('2.1 Kraftwerk allgemein'!$F$16-'2.1 Kraftwerk allgemein'!$F$15+1)))))/$F63,
SUM(OFFSET('2.5 CAPEX'!BO66,0,-MIN($F63-1,COLUMN(BA63)-1),1,MIN($F63,COLUMN(BA63))))/$F63)))))),
IF(OR(ISNUMBER($D63)=FALSE,$F63=""),"",
IF(AND('2.5 CAPEX'!$L66&lt;&gt;"x",'2.5 CAPEX'!$M66&lt;&gt;"x"),0,
IF($F63=0,0,
IF(BJ$4&lt;'2.1 Kraftwerk allgemein'!$F$16,0,
IF(BJ$4='2.1 Kraftwerk allgemein'!$F$16,'2.5 CAPEX'!$J66/$F63,
IF(BJ$4&lt;'2.1 Kraftwerk allgemein'!$F$16+$F63,
('2.5 CAPEX'!$J66+SUM(OFFSET('2.5 CAPEX'!BO66,0,-MIN(MAX($F63-1-('2.1 Kraftwerk allgemein'!$F$16-'1.1 Allgemein'!$I$22+1),0),COLUMN(BA63)-1-('2.1 Kraftwerk allgemein'!$F$16-'1.1 Allgemein'!$I$22+1)),1,MIN(MAX($F63-('2.1 Kraftwerk allgemein'!$F$16-'1.1 Allgemein'!$I$22+1),1),COLUMN(BA63)-('2.1 Kraftwerk allgemein'!$F$16-'1.1 Allgemein'!$I$22+1)))))/$F63,
SUM(OFFSET('2.5 CAPEX'!BO66,0,-MIN($F63-1,COLUMN(BA63)-1),1,MIN($F63,COLUMN(BA63))))/$F63)))))))</f>
        <v/>
      </c>
      <c r="BK63" s="199" t="str">
        <f ca="1">IF('2.1 Kraftwerk allgemein'!$F$15&lt;'1.1 Allgemein'!$I$22,
IF(OR(ISNUMBER($D63)=FALSE,$F63=""),"",
IF(AND('2.5 CAPEX'!$L66&lt;&gt;"x",'2.5 CAPEX'!$M66&lt;&gt;"x"),0,
IF($F63=0,0,
IF(BK$4&lt;'2.1 Kraftwerk allgemein'!$F$16,0,
IF(BK$4='2.1 Kraftwerk allgemein'!$F$16,'2.5 CAPEX'!$J66/$F63,
IF(BK$4&lt;'2.1 Kraftwerk allgemein'!$F$16+$F63,
('2.5 CAPEX'!$J66+SUM(OFFSET('2.5 CAPEX'!BP66,0,-MIN(MAX($F63-1-('2.1 Kraftwerk allgemein'!$F$16-'2.1 Kraftwerk allgemein'!$F$15+1),0),COLUMN(BB63)-1-('2.1 Kraftwerk allgemein'!$F$16-'2.1 Kraftwerk allgemein'!$F$15+1)),1,MIN(MAX($F63-('2.1 Kraftwerk allgemein'!$F$16-'2.1 Kraftwerk allgemein'!$F$15+1),1),COLUMN(BB63)-('2.1 Kraftwerk allgemein'!$F$16-'2.1 Kraftwerk allgemein'!$F$15+1)))))/$F63,
SUM(OFFSET('2.5 CAPEX'!BP66,0,-MIN($F63-1,COLUMN(BB63)-1),1,MIN($F63,COLUMN(BB63))))/$F63)))))),
IF(OR(ISNUMBER($D63)=FALSE,$F63=""),"",
IF(AND('2.5 CAPEX'!$L66&lt;&gt;"x",'2.5 CAPEX'!$M66&lt;&gt;"x"),0,
IF($F63=0,0,
IF(BK$4&lt;'2.1 Kraftwerk allgemein'!$F$16,0,
IF(BK$4='2.1 Kraftwerk allgemein'!$F$16,'2.5 CAPEX'!$J66/$F63,
IF(BK$4&lt;'2.1 Kraftwerk allgemein'!$F$16+$F63,
('2.5 CAPEX'!$J66+SUM(OFFSET('2.5 CAPEX'!BP66,0,-MIN(MAX($F63-1-('2.1 Kraftwerk allgemein'!$F$16-'1.1 Allgemein'!$I$22+1),0),COLUMN(BB63)-1-('2.1 Kraftwerk allgemein'!$F$16-'1.1 Allgemein'!$I$22+1)),1,MIN(MAX($F63-('2.1 Kraftwerk allgemein'!$F$16-'1.1 Allgemein'!$I$22+1),1),COLUMN(BB63)-('2.1 Kraftwerk allgemein'!$F$16-'1.1 Allgemein'!$I$22+1)))))/$F63,
SUM(OFFSET('2.5 CAPEX'!BP66,0,-MIN($F63-1,COLUMN(BB63)-1),1,MIN($F63,COLUMN(BB63))))/$F63)))))))</f>
        <v/>
      </c>
      <c r="BL63" s="199" t="str">
        <f ca="1">IF('2.1 Kraftwerk allgemein'!$F$15&lt;'1.1 Allgemein'!$I$22,
IF(OR(ISNUMBER($D63)=FALSE,$F63=""),"",
IF(AND('2.5 CAPEX'!$L66&lt;&gt;"x",'2.5 CAPEX'!$M66&lt;&gt;"x"),0,
IF($F63=0,0,
IF(BL$4&lt;'2.1 Kraftwerk allgemein'!$F$16,0,
IF(BL$4='2.1 Kraftwerk allgemein'!$F$16,'2.5 CAPEX'!$J66/$F63,
IF(BL$4&lt;'2.1 Kraftwerk allgemein'!$F$16+$F63,
('2.5 CAPEX'!$J66+SUM(OFFSET('2.5 CAPEX'!BQ66,0,-MIN(MAX($F63-1-('2.1 Kraftwerk allgemein'!$F$16-'2.1 Kraftwerk allgemein'!$F$15+1),0),COLUMN(BC63)-1-('2.1 Kraftwerk allgemein'!$F$16-'2.1 Kraftwerk allgemein'!$F$15+1)),1,MIN(MAX($F63-('2.1 Kraftwerk allgemein'!$F$16-'2.1 Kraftwerk allgemein'!$F$15+1),1),COLUMN(BC63)-('2.1 Kraftwerk allgemein'!$F$16-'2.1 Kraftwerk allgemein'!$F$15+1)))))/$F63,
SUM(OFFSET('2.5 CAPEX'!BQ66,0,-MIN($F63-1,COLUMN(BC63)-1),1,MIN($F63,COLUMN(BC63))))/$F63)))))),
IF(OR(ISNUMBER($D63)=FALSE,$F63=""),"",
IF(AND('2.5 CAPEX'!$L66&lt;&gt;"x",'2.5 CAPEX'!$M66&lt;&gt;"x"),0,
IF($F63=0,0,
IF(BL$4&lt;'2.1 Kraftwerk allgemein'!$F$16,0,
IF(BL$4='2.1 Kraftwerk allgemein'!$F$16,'2.5 CAPEX'!$J66/$F63,
IF(BL$4&lt;'2.1 Kraftwerk allgemein'!$F$16+$F63,
('2.5 CAPEX'!$J66+SUM(OFFSET('2.5 CAPEX'!BQ66,0,-MIN(MAX($F63-1-('2.1 Kraftwerk allgemein'!$F$16-'1.1 Allgemein'!$I$22+1),0),COLUMN(BC63)-1-('2.1 Kraftwerk allgemein'!$F$16-'1.1 Allgemein'!$I$22+1)),1,MIN(MAX($F63-('2.1 Kraftwerk allgemein'!$F$16-'1.1 Allgemein'!$I$22+1),1),COLUMN(BC63)-('2.1 Kraftwerk allgemein'!$F$16-'1.1 Allgemein'!$I$22+1)))))/$F63,
SUM(OFFSET('2.5 CAPEX'!BQ66,0,-MIN($F63-1,COLUMN(BC63)-1),1,MIN($F63,COLUMN(BC63))))/$F63)))))))</f>
        <v/>
      </c>
      <c r="BM63" s="199" t="str">
        <f ca="1">IF('2.1 Kraftwerk allgemein'!$F$15&lt;'1.1 Allgemein'!$I$22,
IF(OR(ISNUMBER($D63)=FALSE,$F63=""),"",
IF(AND('2.5 CAPEX'!$L66&lt;&gt;"x",'2.5 CAPEX'!$M66&lt;&gt;"x"),0,
IF($F63=0,0,
IF(BM$4&lt;'2.1 Kraftwerk allgemein'!$F$16,0,
IF(BM$4='2.1 Kraftwerk allgemein'!$F$16,'2.5 CAPEX'!$J66/$F63,
IF(BM$4&lt;'2.1 Kraftwerk allgemein'!$F$16+$F63,
('2.5 CAPEX'!$J66+SUM(OFFSET('2.5 CAPEX'!BR66,0,-MIN(MAX($F63-1-('2.1 Kraftwerk allgemein'!$F$16-'2.1 Kraftwerk allgemein'!$F$15+1),0),COLUMN(BD63)-1-('2.1 Kraftwerk allgemein'!$F$16-'2.1 Kraftwerk allgemein'!$F$15+1)),1,MIN(MAX($F63-('2.1 Kraftwerk allgemein'!$F$16-'2.1 Kraftwerk allgemein'!$F$15+1),1),COLUMN(BD63)-('2.1 Kraftwerk allgemein'!$F$16-'2.1 Kraftwerk allgemein'!$F$15+1)))))/$F63,
SUM(OFFSET('2.5 CAPEX'!BR66,0,-MIN($F63-1,COLUMN(BD63)-1),1,MIN($F63,COLUMN(BD63))))/$F63)))))),
IF(OR(ISNUMBER($D63)=FALSE,$F63=""),"",
IF(AND('2.5 CAPEX'!$L66&lt;&gt;"x",'2.5 CAPEX'!$M66&lt;&gt;"x"),0,
IF($F63=0,0,
IF(BM$4&lt;'2.1 Kraftwerk allgemein'!$F$16,0,
IF(BM$4='2.1 Kraftwerk allgemein'!$F$16,'2.5 CAPEX'!$J66/$F63,
IF(BM$4&lt;'2.1 Kraftwerk allgemein'!$F$16+$F63,
('2.5 CAPEX'!$J66+SUM(OFFSET('2.5 CAPEX'!BR66,0,-MIN(MAX($F63-1-('2.1 Kraftwerk allgemein'!$F$16-'1.1 Allgemein'!$I$22+1),0),COLUMN(BD63)-1-('2.1 Kraftwerk allgemein'!$F$16-'1.1 Allgemein'!$I$22+1)),1,MIN(MAX($F63-('2.1 Kraftwerk allgemein'!$F$16-'1.1 Allgemein'!$I$22+1),1),COLUMN(BD63)-('2.1 Kraftwerk allgemein'!$F$16-'1.1 Allgemein'!$I$22+1)))))/$F63,
SUM(OFFSET('2.5 CAPEX'!BR66,0,-MIN($F63-1,COLUMN(BD63)-1),1,MIN($F63,COLUMN(BD63))))/$F63)))))))</f>
        <v/>
      </c>
      <c r="BN63" s="199" t="str">
        <f ca="1">IF('2.1 Kraftwerk allgemein'!$F$15&lt;'1.1 Allgemein'!$I$22,
IF(OR(ISNUMBER($D63)=FALSE,$F63=""),"",
IF(AND('2.5 CAPEX'!$L66&lt;&gt;"x",'2.5 CAPEX'!$M66&lt;&gt;"x"),0,
IF($F63=0,0,
IF(BN$4&lt;'2.1 Kraftwerk allgemein'!$F$16,0,
IF(BN$4='2.1 Kraftwerk allgemein'!$F$16,'2.5 CAPEX'!$J66/$F63,
IF(BN$4&lt;'2.1 Kraftwerk allgemein'!$F$16+$F63,
('2.5 CAPEX'!$J66+SUM(OFFSET('2.5 CAPEX'!BS66,0,-MIN(MAX($F63-1-('2.1 Kraftwerk allgemein'!$F$16-'2.1 Kraftwerk allgemein'!$F$15+1),0),COLUMN(BE63)-1-('2.1 Kraftwerk allgemein'!$F$16-'2.1 Kraftwerk allgemein'!$F$15+1)),1,MIN(MAX($F63-('2.1 Kraftwerk allgemein'!$F$16-'2.1 Kraftwerk allgemein'!$F$15+1),1),COLUMN(BE63)-('2.1 Kraftwerk allgemein'!$F$16-'2.1 Kraftwerk allgemein'!$F$15+1)))))/$F63,
SUM(OFFSET('2.5 CAPEX'!BS66,0,-MIN($F63-1,COLUMN(BE63)-1),1,MIN($F63,COLUMN(BE63))))/$F63)))))),
IF(OR(ISNUMBER($D63)=FALSE,$F63=""),"",
IF(AND('2.5 CAPEX'!$L66&lt;&gt;"x",'2.5 CAPEX'!$M66&lt;&gt;"x"),0,
IF($F63=0,0,
IF(BN$4&lt;'2.1 Kraftwerk allgemein'!$F$16,0,
IF(BN$4='2.1 Kraftwerk allgemein'!$F$16,'2.5 CAPEX'!$J66/$F63,
IF(BN$4&lt;'2.1 Kraftwerk allgemein'!$F$16+$F63,
('2.5 CAPEX'!$J66+SUM(OFFSET('2.5 CAPEX'!BS66,0,-MIN(MAX($F63-1-('2.1 Kraftwerk allgemein'!$F$16-'1.1 Allgemein'!$I$22+1),0),COLUMN(BE63)-1-('2.1 Kraftwerk allgemein'!$F$16-'1.1 Allgemein'!$I$22+1)),1,MIN(MAX($F63-('2.1 Kraftwerk allgemein'!$F$16-'1.1 Allgemein'!$I$22+1),1),COLUMN(BE63)-('2.1 Kraftwerk allgemein'!$F$16-'1.1 Allgemein'!$I$22+1)))))/$F63,
SUM(OFFSET('2.5 CAPEX'!BS66,0,-MIN($F63-1,COLUMN(BE63)-1),1,MIN($F63,COLUMN(BE63))))/$F63)))))))</f>
        <v/>
      </c>
      <c r="BO63" s="199" t="str">
        <f ca="1">IF('2.1 Kraftwerk allgemein'!$F$15&lt;'1.1 Allgemein'!$I$22,
IF(OR(ISNUMBER($D63)=FALSE,$F63=""),"",
IF(AND('2.5 CAPEX'!$L66&lt;&gt;"x",'2.5 CAPEX'!$M66&lt;&gt;"x"),0,
IF($F63=0,0,
IF(BO$4&lt;'2.1 Kraftwerk allgemein'!$F$16,0,
IF(BO$4='2.1 Kraftwerk allgemein'!$F$16,'2.5 CAPEX'!$J66/$F63,
IF(BO$4&lt;'2.1 Kraftwerk allgemein'!$F$16+$F63,
('2.5 CAPEX'!$J66+SUM(OFFSET('2.5 CAPEX'!BT66,0,-MIN(MAX($F63-1-('2.1 Kraftwerk allgemein'!$F$16-'2.1 Kraftwerk allgemein'!$F$15+1),0),COLUMN(BF63)-1-('2.1 Kraftwerk allgemein'!$F$16-'2.1 Kraftwerk allgemein'!$F$15+1)),1,MIN(MAX($F63-('2.1 Kraftwerk allgemein'!$F$16-'2.1 Kraftwerk allgemein'!$F$15+1),1),COLUMN(BF63)-('2.1 Kraftwerk allgemein'!$F$16-'2.1 Kraftwerk allgemein'!$F$15+1)))))/$F63,
SUM(OFFSET('2.5 CAPEX'!BT66,0,-MIN($F63-1,COLUMN(BF63)-1),1,MIN($F63,COLUMN(BF63))))/$F63)))))),
IF(OR(ISNUMBER($D63)=FALSE,$F63=""),"",
IF(AND('2.5 CAPEX'!$L66&lt;&gt;"x",'2.5 CAPEX'!$M66&lt;&gt;"x"),0,
IF($F63=0,0,
IF(BO$4&lt;'2.1 Kraftwerk allgemein'!$F$16,0,
IF(BO$4='2.1 Kraftwerk allgemein'!$F$16,'2.5 CAPEX'!$J66/$F63,
IF(BO$4&lt;'2.1 Kraftwerk allgemein'!$F$16+$F63,
('2.5 CAPEX'!$J66+SUM(OFFSET('2.5 CAPEX'!BT66,0,-MIN(MAX($F63-1-('2.1 Kraftwerk allgemein'!$F$16-'1.1 Allgemein'!$I$22+1),0),COLUMN(BF63)-1-('2.1 Kraftwerk allgemein'!$F$16-'1.1 Allgemein'!$I$22+1)),1,MIN(MAX($F63-('2.1 Kraftwerk allgemein'!$F$16-'1.1 Allgemein'!$I$22+1),1),COLUMN(BF63)-('2.1 Kraftwerk allgemein'!$F$16-'1.1 Allgemein'!$I$22+1)))))/$F63,
SUM(OFFSET('2.5 CAPEX'!BT66,0,-MIN($F63-1,COLUMN(BF63)-1),1,MIN($F63,COLUMN(BF63))))/$F63)))))))</f>
        <v/>
      </c>
      <c r="BP63" s="199" t="str">
        <f ca="1">IF('2.1 Kraftwerk allgemein'!$F$15&lt;'1.1 Allgemein'!$I$22,
IF(OR(ISNUMBER($D63)=FALSE,$F63=""),"",
IF(AND('2.5 CAPEX'!$L66&lt;&gt;"x",'2.5 CAPEX'!$M66&lt;&gt;"x"),0,
IF($F63=0,0,
IF(BP$4&lt;'2.1 Kraftwerk allgemein'!$F$16,0,
IF(BP$4='2.1 Kraftwerk allgemein'!$F$16,'2.5 CAPEX'!$J66/$F63,
IF(BP$4&lt;'2.1 Kraftwerk allgemein'!$F$16+$F63,
('2.5 CAPEX'!$J66+SUM(OFFSET('2.5 CAPEX'!BU66,0,-MIN(MAX($F63-1-('2.1 Kraftwerk allgemein'!$F$16-'2.1 Kraftwerk allgemein'!$F$15+1),0),COLUMN(BG63)-1-('2.1 Kraftwerk allgemein'!$F$16-'2.1 Kraftwerk allgemein'!$F$15+1)),1,MIN(MAX($F63-('2.1 Kraftwerk allgemein'!$F$16-'2.1 Kraftwerk allgemein'!$F$15+1),1),COLUMN(BG63)-('2.1 Kraftwerk allgemein'!$F$16-'2.1 Kraftwerk allgemein'!$F$15+1)))))/$F63,
SUM(OFFSET('2.5 CAPEX'!BU66,0,-MIN($F63-1,COLUMN(BG63)-1),1,MIN($F63,COLUMN(BG63))))/$F63)))))),
IF(OR(ISNUMBER($D63)=FALSE,$F63=""),"",
IF(AND('2.5 CAPEX'!$L66&lt;&gt;"x",'2.5 CAPEX'!$M66&lt;&gt;"x"),0,
IF($F63=0,0,
IF(BP$4&lt;'2.1 Kraftwerk allgemein'!$F$16,0,
IF(BP$4='2.1 Kraftwerk allgemein'!$F$16,'2.5 CAPEX'!$J66/$F63,
IF(BP$4&lt;'2.1 Kraftwerk allgemein'!$F$16+$F63,
('2.5 CAPEX'!$J66+SUM(OFFSET('2.5 CAPEX'!BU66,0,-MIN(MAX($F63-1-('2.1 Kraftwerk allgemein'!$F$16-'1.1 Allgemein'!$I$22+1),0),COLUMN(BG63)-1-('2.1 Kraftwerk allgemein'!$F$16-'1.1 Allgemein'!$I$22+1)),1,MIN(MAX($F63-('2.1 Kraftwerk allgemein'!$F$16-'1.1 Allgemein'!$I$22+1),1),COLUMN(BG63)-('2.1 Kraftwerk allgemein'!$F$16-'1.1 Allgemein'!$I$22+1)))))/$F63,
SUM(OFFSET('2.5 CAPEX'!BU66,0,-MIN($F63-1,COLUMN(BG63)-1),1,MIN($F63,COLUMN(BG63))))/$F63)))))))</f>
        <v/>
      </c>
      <c r="BQ63" s="199" t="str">
        <f ca="1">IF('2.1 Kraftwerk allgemein'!$F$15&lt;'1.1 Allgemein'!$I$22,
IF(OR(ISNUMBER($D63)=FALSE,$F63=""),"",
IF(AND('2.5 CAPEX'!$L66&lt;&gt;"x",'2.5 CAPEX'!$M66&lt;&gt;"x"),0,
IF($F63=0,0,
IF(BQ$4&lt;'2.1 Kraftwerk allgemein'!$F$16,0,
IF(BQ$4='2.1 Kraftwerk allgemein'!$F$16,'2.5 CAPEX'!$J66/$F63,
IF(BQ$4&lt;'2.1 Kraftwerk allgemein'!$F$16+$F63,
('2.5 CAPEX'!$J66+SUM(OFFSET('2.5 CAPEX'!BV66,0,-MIN(MAX($F63-1-('2.1 Kraftwerk allgemein'!$F$16-'2.1 Kraftwerk allgemein'!$F$15+1),0),COLUMN(BH63)-1-('2.1 Kraftwerk allgemein'!$F$16-'2.1 Kraftwerk allgemein'!$F$15+1)),1,MIN(MAX($F63-('2.1 Kraftwerk allgemein'!$F$16-'2.1 Kraftwerk allgemein'!$F$15+1),1),COLUMN(BH63)-('2.1 Kraftwerk allgemein'!$F$16-'2.1 Kraftwerk allgemein'!$F$15+1)))))/$F63,
SUM(OFFSET('2.5 CAPEX'!BV66,0,-MIN($F63-1,COLUMN(BH63)-1),1,MIN($F63,COLUMN(BH63))))/$F63)))))),
IF(OR(ISNUMBER($D63)=FALSE,$F63=""),"",
IF(AND('2.5 CAPEX'!$L66&lt;&gt;"x",'2.5 CAPEX'!$M66&lt;&gt;"x"),0,
IF($F63=0,0,
IF(BQ$4&lt;'2.1 Kraftwerk allgemein'!$F$16,0,
IF(BQ$4='2.1 Kraftwerk allgemein'!$F$16,'2.5 CAPEX'!$J66/$F63,
IF(BQ$4&lt;'2.1 Kraftwerk allgemein'!$F$16+$F63,
('2.5 CAPEX'!$J66+SUM(OFFSET('2.5 CAPEX'!BV66,0,-MIN(MAX($F63-1-('2.1 Kraftwerk allgemein'!$F$16-'1.1 Allgemein'!$I$22+1),0),COLUMN(BH63)-1-('2.1 Kraftwerk allgemein'!$F$16-'1.1 Allgemein'!$I$22+1)),1,MIN(MAX($F63-('2.1 Kraftwerk allgemein'!$F$16-'1.1 Allgemein'!$I$22+1),1),COLUMN(BH63)-('2.1 Kraftwerk allgemein'!$F$16-'1.1 Allgemein'!$I$22+1)))))/$F63,
SUM(OFFSET('2.5 CAPEX'!BV66,0,-MIN($F63-1,COLUMN(BH63)-1),1,MIN($F63,COLUMN(BH63))))/$F63)))))))</f>
        <v/>
      </c>
      <c r="BR63" s="199" t="str">
        <f ca="1">IF('2.1 Kraftwerk allgemein'!$F$15&lt;'1.1 Allgemein'!$I$22,
IF(OR(ISNUMBER($D63)=FALSE,$F63=""),"",
IF(AND('2.5 CAPEX'!$L66&lt;&gt;"x",'2.5 CAPEX'!$M66&lt;&gt;"x"),0,
IF($F63=0,0,
IF(BR$4&lt;'2.1 Kraftwerk allgemein'!$F$16,0,
IF(BR$4='2.1 Kraftwerk allgemein'!$F$16,'2.5 CAPEX'!$J66/$F63,
IF(BR$4&lt;'2.1 Kraftwerk allgemein'!$F$16+$F63,
('2.5 CAPEX'!$J66+SUM(OFFSET('2.5 CAPEX'!BW66,0,-MIN(MAX($F63-1-('2.1 Kraftwerk allgemein'!$F$16-'2.1 Kraftwerk allgemein'!$F$15+1),0),COLUMN(BI63)-1-('2.1 Kraftwerk allgemein'!$F$16-'2.1 Kraftwerk allgemein'!$F$15+1)),1,MIN(MAX($F63-('2.1 Kraftwerk allgemein'!$F$16-'2.1 Kraftwerk allgemein'!$F$15+1),1),COLUMN(BI63)-('2.1 Kraftwerk allgemein'!$F$16-'2.1 Kraftwerk allgemein'!$F$15+1)))))/$F63,
SUM(OFFSET('2.5 CAPEX'!BW66,0,-MIN($F63-1,COLUMN(BI63)-1),1,MIN($F63,COLUMN(BI63))))/$F63)))))),
IF(OR(ISNUMBER($D63)=FALSE,$F63=""),"",
IF(AND('2.5 CAPEX'!$L66&lt;&gt;"x",'2.5 CAPEX'!$M66&lt;&gt;"x"),0,
IF($F63=0,0,
IF(BR$4&lt;'2.1 Kraftwerk allgemein'!$F$16,0,
IF(BR$4='2.1 Kraftwerk allgemein'!$F$16,'2.5 CAPEX'!$J66/$F63,
IF(BR$4&lt;'2.1 Kraftwerk allgemein'!$F$16+$F63,
('2.5 CAPEX'!$J66+SUM(OFFSET('2.5 CAPEX'!BW66,0,-MIN(MAX($F63-1-('2.1 Kraftwerk allgemein'!$F$16-'1.1 Allgemein'!$I$22+1),0),COLUMN(BI63)-1-('2.1 Kraftwerk allgemein'!$F$16-'1.1 Allgemein'!$I$22+1)),1,MIN(MAX($F63-('2.1 Kraftwerk allgemein'!$F$16-'1.1 Allgemein'!$I$22+1),1),COLUMN(BI63)-('2.1 Kraftwerk allgemein'!$F$16-'1.1 Allgemein'!$I$22+1)))))/$F63,
SUM(OFFSET('2.5 CAPEX'!BW66,0,-MIN($F63-1,COLUMN(BI63)-1),1,MIN($F63,COLUMN(BI63))))/$F63)))))))</f>
        <v/>
      </c>
      <c r="BS63" s="199" t="str">
        <f ca="1">IF('2.1 Kraftwerk allgemein'!$F$15&lt;'1.1 Allgemein'!$I$22,
IF(OR(ISNUMBER($D63)=FALSE,$F63=""),"",
IF(AND('2.5 CAPEX'!$L66&lt;&gt;"x",'2.5 CAPEX'!$M66&lt;&gt;"x"),0,
IF($F63=0,0,
IF(BS$4&lt;'2.1 Kraftwerk allgemein'!$F$16,0,
IF(BS$4='2.1 Kraftwerk allgemein'!$F$16,'2.5 CAPEX'!$J66/$F63,
IF(BS$4&lt;'2.1 Kraftwerk allgemein'!$F$16+$F63,
('2.5 CAPEX'!$J66+SUM(OFFSET('2.5 CAPEX'!BX66,0,-MIN(MAX($F63-1-('2.1 Kraftwerk allgemein'!$F$16-'2.1 Kraftwerk allgemein'!$F$15+1),0),COLUMN(BJ63)-1-('2.1 Kraftwerk allgemein'!$F$16-'2.1 Kraftwerk allgemein'!$F$15+1)),1,MIN(MAX($F63-('2.1 Kraftwerk allgemein'!$F$16-'2.1 Kraftwerk allgemein'!$F$15+1),1),COLUMN(BJ63)-('2.1 Kraftwerk allgemein'!$F$16-'2.1 Kraftwerk allgemein'!$F$15+1)))))/$F63,
SUM(OFFSET('2.5 CAPEX'!BX66,0,-MIN($F63-1,COLUMN(BJ63)-1),1,MIN($F63,COLUMN(BJ63))))/$F63)))))),
IF(OR(ISNUMBER($D63)=FALSE,$F63=""),"",
IF(AND('2.5 CAPEX'!$L66&lt;&gt;"x",'2.5 CAPEX'!$M66&lt;&gt;"x"),0,
IF($F63=0,0,
IF(BS$4&lt;'2.1 Kraftwerk allgemein'!$F$16,0,
IF(BS$4='2.1 Kraftwerk allgemein'!$F$16,'2.5 CAPEX'!$J66/$F63,
IF(BS$4&lt;'2.1 Kraftwerk allgemein'!$F$16+$F63,
('2.5 CAPEX'!$J66+SUM(OFFSET('2.5 CAPEX'!BX66,0,-MIN(MAX($F63-1-('2.1 Kraftwerk allgemein'!$F$16-'1.1 Allgemein'!$I$22+1),0),COLUMN(BJ63)-1-('2.1 Kraftwerk allgemein'!$F$16-'1.1 Allgemein'!$I$22+1)),1,MIN(MAX($F63-('2.1 Kraftwerk allgemein'!$F$16-'1.1 Allgemein'!$I$22+1),1),COLUMN(BJ63)-('2.1 Kraftwerk allgemein'!$F$16-'1.1 Allgemein'!$I$22+1)))))/$F63,
SUM(OFFSET('2.5 CAPEX'!BX66,0,-MIN($F63-1,COLUMN(BJ63)-1),1,MIN($F63,COLUMN(BJ63))))/$F63)))))))</f>
        <v/>
      </c>
      <c r="BT63" s="199" t="str">
        <f ca="1">IF('2.1 Kraftwerk allgemein'!$F$15&lt;'1.1 Allgemein'!$I$22,
IF(OR(ISNUMBER($D63)=FALSE,$F63=""),"",
IF(AND('2.5 CAPEX'!$L66&lt;&gt;"x",'2.5 CAPEX'!$M66&lt;&gt;"x"),0,
IF($F63=0,0,
IF(BT$4&lt;'2.1 Kraftwerk allgemein'!$F$16,0,
IF(BT$4='2.1 Kraftwerk allgemein'!$F$16,'2.5 CAPEX'!$J66/$F63,
IF(BT$4&lt;'2.1 Kraftwerk allgemein'!$F$16+$F63,
('2.5 CAPEX'!$J66+SUM(OFFSET('2.5 CAPEX'!BY66,0,-MIN(MAX($F63-1-('2.1 Kraftwerk allgemein'!$F$16-'2.1 Kraftwerk allgemein'!$F$15+1),0),COLUMN(BK63)-1-('2.1 Kraftwerk allgemein'!$F$16-'2.1 Kraftwerk allgemein'!$F$15+1)),1,MIN(MAX($F63-('2.1 Kraftwerk allgemein'!$F$16-'2.1 Kraftwerk allgemein'!$F$15+1),1),COLUMN(BK63)-('2.1 Kraftwerk allgemein'!$F$16-'2.1 Kraftwerk allgemein'!$F$15+1)))))/$F63,
SUM(OFFSET('2.5 CAPEX'!BY66,0,-MIN($F63-1,COLUMN(BK63)-1),1,MIN($F63,COLUMN(BK63))))/$F63)))))),
IF(OR(ISNUMBER($D63)=FALSE,$F63=""),"",
IF(AND('2.5 CAPEX'!$L66&lt;&gt;"x",'2.5 CAPEX'!$M66&lt;&gt;"x"),0,
IF($F63=0,0,
IF(BT$4&lt;'2.1 Kraftwerk allgemein'!$F$16,0,
IF(BT$4='2.1 Kraftwerk allgemein'!$F$16,'2.5 CAPEX'!$J66/$F63,
IF(BT$4&lt;'2.1 Kraftwerk allgemein'!$F$16+$F63,
('2.5 CAPEX'!$J66+SUM(OFFSET('2.5 CAPEX'!BY66,0,-MIN(MAX($F63-1-('2.1 Kraftwerk allgemein'!$F$16-'1.1 Allgemein'!$I$22+1),0),COLUMN(BK63)-1-('2.1 Kraftwerk allgemein'!$F$16-'1.1 Allgemein'!$I$22+1)),1,MIN(MAX($F63-('2.1 Kraftwerk allgemein'!$F$16-'1.1 Allgemein'!$I$22+1),1),COLUMN(BK63)-('2.1 Kraftwerk allgemein'!$F$16-'1.1 Allgemein'!$I$22+1)))))/$F63,
SUM(OFFSET('2.5 CAPEX'!BY66,0,-MIN($F63-1,COLUMN(BK63)-1),1,MIN($F63,COLUMN(BK63))))/$F63)))))))</f>
        <v/>
      </c>
      <c r="BU63" s="199" t="str">
        <f ca="1">IF('2.1 Kraftwerk allgemein'!$F$15&lt;'1.1 Allgemein'!$I$22,
IF(OR(ISNUMBER($D63)=FALSE,$F63=""),"",
IF(AND('2.5 CAPEX'!$L66&lt;&gt;"x",'2.5 CAPEX'!$M66&lt;&gt;"x"),0,
IF($F63=0,0,
IF(BU$4&lt;'2.1 Kraftwerk allgemein'!$F$16,0,
IF(BU$4='2.1 Kraftwerk allgemein'!$F$16,'2.5 CAPEX'!$J66/$F63,
IF(BU$4&lt;'2.1 Kraftwerk allgemein'!$F$16+$F63,
('2.5 CAPEX'!$J66+SUM(OFFSET('2.5 CAPEX'!BZ66,0,-MIN(MAX($F63-1-('2.1 Kraftwerk allgemein'!$F$16-'2.1 Kraftwerk allgemein'!$F$15+1),0),COLUMN(BL63)-1-('2.1 Kraftwerk allgemein'!$F$16-'2.1 Kraftwerk allgemein'!$F$15+1)),1,MIN(MAX($F63-('2.1 Kraftwerk allgemein'!$F$16-'2.1 Kraftwerk allgemein'!$F$15+1),1),COLUMN(BL63)-('2.1 Kraftwerk allgemein'!$F$16-'2.1 Kraftwerk allgemein'!$F$15+1)))))/$F63,
SUM(OFFSET('2.5 CAPEX'!BZ66,0,-MIN($F63-1,COLUMN(BL63)-1),1,MIN($F63,COLUMN(BL63))))/$F63)))))),
IF(OR(ISNUMBER($D63)=FALSE,$F63=""),"",
IF(AND('2.5 CAPEX'!$L66&lt;&gt;"x",'2.5 CAPEX'!$M66&lt;&gt;"x"),0,
IF($F63=0,0,
IF(BU$4&lt;'2.1 Kraftwerk allgemein'!$F$16,0,
IF(BU$4='2.1 Kraftwerk allgemein'!$F$16,'2.5 CAPEX'!$J66/$F63,
IF(BU$4&lt;'2.1 Kraftwerk allgemein'!$F$16+$F63,
('2.5 CAPEX'!$J66+SUM(OFFSET('2.5 CAPEX'!BZ66,0,-MIN(MAX($F63-1-('2.1 Kraftwerk allgemein'!$F$16-'1.1 Allgemein'!$I$22+1),0),COLUMN(BL63)-1-('2.1 Kraftwerk allgemein'!$F$16-'1.1 Allgemein'!$I$22+1)),1,MIN(MAX($F63-('2.1 Kraftwerk allgemein'!$F$16-'1.1 Allgemein'!$I$22+1),1),COLUMN(BL63)-('2.1 Kraftwerk allgemein'!$F$16-'1.1 Allgemein'!$I$22+1)))))/$F63,
SUM(OFFSET('2.5 CAPEX'!BZ66,0,-MIN($F63-1,COLUMN(BL63)-1),1,MIN($F63,COLUMN(BL63))))/$F63)))))))</f>
        <v/>
      </c>
      <c r="BV63" s="199" t="str">
        <f ca="1">IF('2.1 Kraftwerk allgemein'!$F$15&lt;'1.1 Allgemein'!$I$22,
IF(OR(ISNUMBER($D63)=FALSE,$F63=""),"",
IF(AND('2.5 CAPEX'!$L66&lt;&gt;"x",'2.5 CAPEX'!$M66&lt;&gt;"x"),0,
IF($F63=0,0,
IF(BV$4&lt;'2.1 Kraftwerk allgemein'!$F$16,0,
IF(BV$4='2.1 Kraftwerk allgemein'!$F$16,'2.5 CAPEX'!$J66/$F63,
IF(BV$4&lt;'2.1 Kraftwerk allgemein'!$F$16+$F63,
('2.5 CAPEX'!$J66+SUM(OFFSET('2.5 CAPEX'!CA66,0,-MIN(MAX($F63-1-('2.1 Kraftwerk allgemein'!$F$16-'2.1 Kraftwerk allgemein'!$F$15+1),0),COLUMN(BM63)-1-('2.1 Kraftwerk allgemein'!$F$16-'2.1 Kraftwerk allgemein'!$F$15+1)),1,MIN(MAX($F63-('2.1 Kraftwerk allgemein'!$F$16-'2.1 Kraftwerk allgemein'!$F$15+1),1),COLUMN(BM63)-('2.1 Kraftwerk allgemein'!$F$16-'2.1 Kraftwerk allgemein'!$F$15+1)))))/$F63,
SUM(OFFSET('2.5 CAPEX'!CA66,0,-MIN($F63-1,COLUMN(BM63)-1),1,MIN($F63,COLUMN(BM63))))/$F63)))))),
IF(OR(ISNUMBER($D63)=FALSE,$F63=""),"",
IF(AND('2.5 CAPEX'!$L66&lt;&gt;"x",'2.5 CAPEX'!$M66&lt;&gt;"x"),0,
IF($F63=0,0,
IF(BV$4&lt;'2.1 Kraftwerk allgemein'!$F$16,0,
IF(BV$4='2.1 Kraftwerk allgemein'!$F$16,'2.5 CAPEX'!$J66/$F63,
IF(BV$4&lt;'2.1 Kraftwerk allgemein'!$F$16+$F63,
('2.5 CAPEX'!$J66+SUM(OFFSET('2.5 CAPEX'!CA66,0,-MIN(MAX($F63-1-('2.1 Kraftwerk allgemein'!$F$16-'1.1 Allgemein'!$I$22+1),0),COLUMN(BM63)-1-('2.1 Kraftwerk allgemein'!$F$16-'1.1 Allgemein'!$I$22+1)),1,MIN(MAX($F63-('2.1 Kraftwerk allgemein'!$F$16-'1.1 Allgemein'!$I$22+1),1),COLUMN(BM63)-('2.1 Kraftwerk allgemein'!$F$16-'1.1 Allgemein'!$I$22+1)))))/$F63,
SUM(OFFSET('2.5 CAPEX'!CA66,0,-MIN($F63-1,COLUMN(BM63)-1),1,MIN($F63,COLUMN(BM63))))/$F63)))))))</f>
        <v/>
      </c>
      <c r="BW63" s="199" t="str">
        <f ca="1">IF('2.1 Kraftwerk allgemein'!$F$15&lt;'1.1 Allgemein'!$I$22,
IF(OR(ISNUMBER($D63)=FALSE,$F63=""),"",
IF(AND('2.5 CAPEX'!$L66&lt;&gt;"x",'2.5 CAPEX'!$M66&lt;&gt;"x"),0,
IF($F63=0,0,
IF(BW$4&lt;'2.1 Kraftwerk allgemein'!$F$16,0,
IF(BW$4='2.1 Kraftwerk allgemein'!$F$16,'2.5 CAPEX'!$J66/$F63,
IF(BW$4&lt;'2.1 Kraftwerk allgemein'!$F$16+$F63,
('2.5 CAPEX'!$J66+SUM(OFFSET('2.5 CAPEX'!CB66,0,-MIN(MAX($F63-1-('2.1 Kraftwerk allgemein'!$F$16-'2.1 Kraftwerk allgemein'!$F$15+1),0),COLUMN(BN63)-1-('2.1 Kraftwerk allgemein'!$F$16-'2.1 Kraftwerk allgemein'!$F$15+1)),1,MIN(MAX($F63-('2.1 Kraftwerk allgemein'!$F$16-'2.1 Kraftwerk allgemein'!$F$15+1),1),COLUMN(BN63)-('2.1 Kraftwerk allgemein'!$F$16-'2.1 Kraftwerk allgemein'!$F$15+1)))))/$F63,
SUM(OFFSET('2.5 CAPEX'!CB66,0,-MIN($F63-1,COLUMN(BN63)-1),1,MIN($F63,COLUMN(BN63))))/$F63)))))),
IF(OR(ISNUMBER($D63)=FALSE,$F63=""),"",
IF(AND('2.5 CAPEX'!$L66&lt;&gt;"x",'2.5 CAPEX'!$M66&lt;&gt;"x"),0,
IF($F63=0,0,
IF(BW$4&lt;'2.1 Kraftwerk allgemein'!$F$16,0,
IF(BW$4='2.1 Kraftwerk allgemein'!$F$16,'2.5 CAPEX'!$J66/$F63,
IF(BW$4&lt;'2.1 Kraftwerk allgemein'!$F$16+$F63,
('2.5 CAPEX'!$J66+SUM(OFFSET('2.5 CAPEX'!CB66,0,-MIN(MAX($F63-1-('2.1 Kraftwerk allgemein'!$F$16-'1.1 Allgemein'!$I$22+1),0),COLUMN(BN63)-1-('2.1 Kraftwerk allgemein'!$F$16-'1.1 Allgemein'!$I$22+1)),1,MIN(MAX($F63-('2.1 Kraftwerk allgemein'!$F$16-'1.1 Allgemein'!$I$22+1),1),COLUMN(BN63)-('2.1 Kraftwerk allgemein'!$F$16-'1.1 Allgemein'!$I$22+1)))))/$F63,
SUM(OFFSET('2.5 CAPEX'!CB66,0,-MIN($F63-1,COLUMN(BN63)-1),1,MIN($F63,COLUMN(BN63))))/$F63)))))))</f>
        <v/>
      </c>
      <c r="BX63" s="199" t="str">
        <f ca="1">IF('2.1 Kraftwerk allgemein'!$F$15&lt;'1.1 Allgemein'!$I$22,
IF(OR(ISNUMBER($D63)=FALSE,$F63=""),"",
IF(AND('2.5 CAPEX'!$L66&lt;&gt;"x",'2.5 CAPEX'!$M66&lt;&gt;"x"),0,
IF($F63=0,0,
IF(BX$4&lt;'2.1 Kraftwerk allgemein'!$F$16,0,
IF(BX$4='2.1 Kraftwerk allgemein'!$F$16,'2.5 CAPEX'!$J66/$F63,
IF(BX$4&lt;'2.1 Kraftwerk allgemein'!$F$16+$F63,
('2.5 CAPEX'!$J66+SUM(OFFSET('2.5 CAPEX'!CC66,0,-MIN(MAX($F63-1-('2.1 Kraftwerk allgemein'!$F$16-'2.1 Kraftwerk allgemein'!$F$15+1),0),COLUMN(BO63)-1-('2.1 Kraftwerk allgemein'!$F$16-'2.1 Kraftwerk allgemein'!$F$15+1)),1,MIN(MAX($F63-('2.1 Kraftwerk allgemein'!$F$16-'2.1 Kraftwerk allgemein'!$F$15+1),1),COLUMN(BO63)-('2.1 Kraftwerk allgemein'!$F$16-'2.1 Kraftwerk allgemein'!$F$15+1)))))/$F63,
SUM(OFFSET('2.5 CAPEX'!CC66,0,-MIN($F63-1,COLUMN(BO63)-1),1,MIN($F63,COLUMN(BO63))))/$F63)))))),
IF(OR(ISNUMBER($D63)=FALSE,$F63=""),"",
IF(AND('2.5 CAPEX'!$L66&lt;&gt;"x",'2.5 CAPEX'!$M66&lt;&gt;"x"),0,
IF($F63=0,0,
IF(BX$4&lt;'2.1 Kraftwerk allgemein'!$F$16,0,
IF(BX$4='2.1 Kraftwerk allgemein'!$F$16,'2.5 CAPEX'!$J66/$F63,
IF(BX$4&lt;'2.1 Kraftwerk allgemein'!$F$16+$F63,
('2.5 CAPEX'!$J66+SUM(OFFSET('2.5 CAPEX'!CC66,0,-MIN(MAX($F63-1-('2.1 Kraftwerk allgemein'!$F$16-'1.1 Allgemein'!$I$22+1),0),COLUMN(BO63)-1-('2.1 Kraftwerk allgemein'!$F$16-'1.1 Allgemein'!$I$22+1)),1,MIN(MAX($F63-('2.1 Kraftwerk allgemein'!$F$16-'1.1 Allgemein'!$I$22+1),1),COLUMN(BO63)-('2.1 Kraftwerk allgemein'!$F$16-'1.1 Allgemein'!$I$22+1)))))/$F63,
SUM(OFFSET('2.5 CAPEX'!CC66,0,-MIN($F63-1,COLUMN(BO63)-1),1,MIN($F63,COLUMN(BO63))))/$F63)))))))</f>
        <v/>
      </c>
      <c r="BY63" s="199" t="str">
        <f ca="1">IF('2.1 Kraftwerk allgemein'!$F$15&lt;'1.1 Allgemein'!$I$22,
IF(OR(ISNUMBER($D63)=FALSE,$F63=""),"",
IF(AND('2.5 CAPEX'!$L66&lt;&gt;"x",'2.5 CAPEX'!$M66&lt;&gt;"x"),0,
IF($F63=0,0,
IF(BY$4&lt;'2.1 Kraftwerk allgemein'!$F$16,0,
IF(BY$4='2.1 Kraftwerk allgemein'!$F$16,'2.5 CAPEX'!$J66/$F63,
IF(BY$4&lt;'2.1 Kraftwerk allgemein'!$F$16+$F63,
('2.5 CAPEX'!$J66+SUM(OFFSET('2.5 CAPEX'!CD66,0,-MIN(MAX($F63-1-('2.1 Kraftwerk allgemein'!$F$16-'2.1 Kraftwerk allgemein'!$F$15+1),0),COLUMN(BP63)-1-('2.1 Kraftwerk allgemein'!$F$16-'2.1 Kraftwerk allgemein'!$F$15+1)),1,MIN(MAX($F63-('2.1 Kraftwerk allgemein'!$F$16-'2.1 Kraftwerk allgemein'!$F$15+1),1),COLUMN(BP63)-('2.1 Kraftwerk allgemein'!$F$16-'2.1 Kraftwerk allgemein'!$F$15+1)))))/$F63,
SUM(OFFSET('2.5 CAPEX'!CD66,0,-MIN($F63-1,COLUMN(BP63)-1),1,MIN($F63,COLUMN(BP63))))/$F63)))))),
IF(OR(ISNUMBER($D63)=FALSE,$F63=""),"",
IF(AND('2.5 CAPEX'!$L66&lt;&gt;"x",'2.5 CAPEX'!$M66&lt;&gt;"x"),0,
IF($F63=0,0,
IF(BY$4&lt;'2.1 Kraftwerk allgemein'!$F$16,0,
IF(BY$4='2.1 Kraftwerk allgemein'!$F$16,'2.5 CAPEX'!$J66/$F63,
IF(BY$4&lt;'2.1 Kraftwerk allgemein'!$F$16+$F63,
('2.5 CAPEX'!$J66+SUM(OFFSET('2.5 CAPEX'!CD66,0,-MIN(MAX($F63-1-('2.1 Kraftwerk allgemein'!$F$16-'1.1 Allgemein'!$I$22+1),0),COLUMN(BP63)-1-('2.1 Kraftwerk allgemein'!$F$16-'1.1 Allgemein'!$I$22+1)),1,MIN(MAX($F63-('2.1 Kraftwerk allgemein'!$F$16-'1.1 Allgemein'!$I$22+1),1),COLUMN(BP63)-('2.1 Kraftwerk allgemein'!$F$16-'1.1 Allgemein'!$I$22+1)))))/$F63,
SUM(OFFSET('2.5 CAPEX'!CD66,0,-MIN($F63-1,COLUMN(BP63)-1),1,MIN($F63,COLUMN(BP63))))/$F63)))))))</f>
        <v/>
      </c>
      <c r="BZ63" s="199" t="str">
        <f ca="1">IF('2.1 Kraftwerk allgemein'!$F$15&lt;'1.1 Allgemein'!$I$22,
IF(OR(ISNUMBER($D63)=FALSE,$F63=""),"",
IF(AND('2.5 CAPEX'!$L66&lt;&gt;"x",'2.5 CAPEX'!$M66&lt;&gt;"x"),0,
IF($F63=0,0,
IF(BZ$4&lt;'2.1 Kraftwerk allgemein'!$F$16,0,
IF(BZ$4='2.1 Kraftwerk allgemein'!$F$16,'2.5 CAPEX'!$J66/$F63,
IF(BZ$4&lt;'2.1 Kraftwerk allgemein'!$F$16+$F63,
('2.5 CAPEX'!$J66+SUM(OFFSET('2.5 CAPEX'!CE66,0,-MIN(MAX($F63-1-('2.1 Kraftwerk allgemein'!$F$16-'2.1 Kraftwerk allgemein'!$F$15+1),0),COLUMN(BQ63)-1-('2.1 Kraftwerk allgemein'!$F$16-'2.1 Kraftwerk allgemein'!$F$15+1)),1,MIN(MAX($F63-('2.1 Kraftwerk allgemein'!$F$16-'2.1 Kraftwerk allgemein'!$F$15+1),1),COLUMN(BQ63)-('2.1 Kraftwerk allgemein'!$F$16-'2.1 Kraftwerk allgemein'!$F$15+1)))))/$F63,
SUM(OFFSET('2.5 CAPEX'!CE66,0,-MIN($F63-1,COLUMN(BQ63)-1),1,MIN($F63,COLUMN(BQ63))))/$F63)))))),
IF(OR(ISNUMBER($D63)=FALSE,$F63=""),"",
IF(AND('2.5 CAPEX'!$L66&lt;&gt;"x",'2.5 CAPEX'!$M66&lt;&gt;"x"),0,
IF($F63=0,0,
IF(BZ$4&lt;'2.1 Kraftwerk allgemein'!$F$16,0,
IF(BZ$4='2.1 Kraftwerk allgemein'!$F$16,'2.5 CAPEX'!$J66/$F63,
IF(BZ$4&lt;'2.1 Kraftwerk allgemein'!$F$16+$F63,
('2.5 CAPEX'!$J66+SUM(OFFSET('2.5 CAPEX'!CE66,0,-MIN(MAX($F63-1-('2.1 Kraftwerk allgemein'!$F$16-'1.1 Allgemein'!$I$22+1),0),COLUMN(BQ63)-1-('2.1 Kraftwerk allgemein'!$F$16-'1.1 Allgemein'!$I$22+1)),1,MIN(MAX($F63-('2.1 Kraftwerk allgemein'!$F$16-'1.1 Allgemein'!$I$22+1),1),COLUMN(BQ63)-('2.1 Kraftwerk allgemein'!$F$16-'1.1 Allgemein'!$I$22+1)))))/$F63,
SUM(OFFSET('2.5 CAPEX'!CE66,0,-MIN($F63-1,COLUMN(BQ63)-1),1,MIN($F63,COLUMN(BQ63))))/$F63)))))))</f>
        <v/>
      </c>
      <c r="CA63" s="199" t="str">
        <f ca="1">IF('2.1 Kraftwerk allgemein'!$F$15&lt;'1.1 Allgemein'!$I$22,
IF(OR(ISNUMBER($D63)=FALSE,$F63=""),"",
IF(AND('2.5 CAPEX'!$L66&lt;&gt;"x",'2.5 CAPEX'!$M66&lt;&gt;"x"),0,
IF($F63=0,0,
IF(CA$4&lt;'2.1 Kraftwerk allgemein'!$F$16,0,
IF(CA$4='2.1 Kraftwerk allgemein'!$F$16,'2.5 CAPEX'!$J66/$F63,
IF(CA$4&lt;'2.1 Kraftwerk allgemein'!$F$16+$F63,
('2.5 CAPEX'!$J66+SUM(OFFSET('2.5 CAPEX'!CF66,0,-MIN(MAX($F63-1-('2.1 Kraftwerk allgemein'!$F$16-'2.1 Kraftwerk allgemein'!$F$15+1),0),COLUMN(BR63)-1-('2.1 Kraftwerk allgemein'!$F$16-'2.1 Kraftwerk allgemein'!$F$15+1)),1,MIN(MAX($F63-('2.1 Kraftwerk allgemein'!$F$16-'2.1 Kraftwerk allgemein'!$F$15+1),1),COLUMN(BR63)-('2.1 Kraftwerk allgemein'!$F$16-'2.1 Kraftwerk allgemein'!$F$15+1)))))/$F63,
SUM(OFFSET('2.5 CAPEX'!CF66,0,-MIN($F63-1,COLUMN(BR63)-1),1,MIN($F63,COLUMN(BR63))))/$F63)))))),
IF(OR(ISNUMBER($D63)=FALSE,$F63=""),"",
IF(AND('2.5 CAPEX'!$L66&lt;&gt;"x",'2.5 CAPEX'!$M66&lt;&gt;"x"),0,
IF($F63=0,0,
IF(CA$4&lt;'2.1 Kraftwerk allgemein'!$F$16,0,
IF(CA$4='2.1 Kraftwerk allgemein'!$F$16,'2.5 CAPEX'!$J66/$F63,
IF(CA$4&lt;'2.1 Kraftwerk allgemein'!$F$16+$F63,
('2.5 CAPEX'!$J66+SUM(OFFSET('2.5 CAPEX'!CF66,0,-MIN(MAX($F63-1-('2.1 Kraftwerk allgemein'!$F$16-'1.1 Allgemein'!$I$22+1),0),COLUMN(BR63)-1-('2.1 Kraftwerk allgemein'!$F$16-'1.1 Allgemein'!$I$22+1)),1,MIN(MAX($F63-('2.1 Kraftwerk allgemein'!$F$16-'1.1 Allgemein'!$I$22+1),1),COLUMN(BR63)-('2.1 Kraftwerk allgemein'!$F$16-'1.1 Allgemein'!$I$22+1)))))/$F63,
SUM(OFFSET('2.5 CAPEX'!CF66,0,-MIN($F63-1,COLUMN(BR63)-1),1,MIN($F63,COLUMN(BR63))))/$F63)))))))</f>
        <v/>
      </c>
      <c r="CB63" s="199" t="str">
        <f ca="1">IF('2.1 Kraftwerk allgemein'!$F$15&lt;'1.1 Allgemein'!$I$22,
IF(OR(ISNUMBER($D63)=FALSE,$F63=""),"",
IF(AND('2.5 CAPEX'!$L66&lt;&gt;"x",'2.5 CAPEX'!$M66&lt;&gt;"x"),0,
IF($F63=0,0,
IF(CB$4&lt;'2.1 Kraftwerk allgemein'!$F$16,0,
IF(CB$4='2.1 Kraftwerk allgemein'!$F$16,'2.5 CAPEX'!$J66/$F63,
IF(CB$4&lt;'2.1 Kraftwerk allgemein'!$F$16+$F63,
('2.5 CAPEX'!$J66+SUM(OFFSET('2.5 CAPEX'!CG66,0,-MIN(MAX($F63-1-('2.1 Kraftwerk allgemein'!$F$16-'2.1 Kraftwerk allgemein'!$F$15+1),0),COLUMN(BS63)-1-('2.1 Kraftwerk allgemein'!$F$16-'2.1 Kraftwerk allgemein'!$F$15+1)),1,MIN(MAX($F63-('2.1 Kraftwerk allgemein'!$F$16-'2.1 Kraftwerk allgemein'!$F$15+1),1),COLUMN(BS63)-('2.1 Kraftwerk allgemein'!$F$16-'2.1 Kraftwerk allgemein'!$F$15+1)))))/$F63,
SUM(OFFSET('2.5 CAPEX'!CG66,0,-MIN($F63-1,COLUMN(BS63)-1),1,MIN($F63,COLUMN(BS63))))/$F63)))))),
IF(OR(ISNUMBER($D63)=FALSE,$F63=""),"",
IF(AND('2.5 CAPEX'!$L66&lt;&gt;"x",'2.5 CAPEX'!$M66&lt;&gt;"x"),0,
IF($F63=0,0,
IF(CB$4&lt;'2.1 Kraftwerk allgemein'!$F$16,0,
IF(CB$4='2.1 Kraftwerk allgemein'!$F$16,'2.5 CAPEX'!$J66/$F63,
IF(CB$4&lt;'2.1 Kraftwerk allgemein'!$F$16+$F63,
('2.5 CAPEX'!$J66+SUM(OFFSET('2.5 CAPEX'!CG66,0,-MIN(MAX($F63-1-('2.1 Kraftwerk allgemein'!$F$16-'1.1 Allgemein'!$I$22+1),0),COLUMN(BS63)-1-('2.1 Kraftwerk allgemein'!$F$16-'1.1 Allgemein'!$I$22+1)),1,MIN(MAX($F63-('2.1 Kraftwerk allgemein'!$F$16-'1.1 Allgemein'!$I$22+1),1),COLUMN(BS63)-('2.1 Kraftwerk allgemein'!$F$16-'1.1 Allgemein'!$I$22+1)))))/$F63,
SUM(OFFSET('2.5 CAPEX'!CG66,0,-MIN($F63-1,COLUMN(BS63)-1),1,MIN($F63,COLUMN(BS63))))/$F63)))))))</f>
        <v/>
      </c>
      <c r="CC63" s="199" t="str">
        <f ca="1">IF('2.1 Kraftwerk allgemein'!$F$15&lt;'1.1 Allgemein'!$I$22,
IF(OR(ISNUMBER($D63)=FALSE,$F63=""),"",
IF(AND('2.5 CAPEX'!$L66&lt;&gt;"x",'2.5 CAPEX'!$M66&lt;&gt;"x"),0,
IF($F63=0,0,
IF(CC$4&lt;'2.1 Kraftwerk allgemein'!$F$16,0,
IF(CC$4='2.1 Kraftwerk allgemein'!$F$16,'2.5 CAPEX'!$J66/$F63,
IF(CC$4&lt;'2.1 Kraftwerk allgemein'!$F$16+$F63,
('2.5 CAPEX'!$J66+SUM(OFFSET('2.5 CAPEX'!CH66,0,-MIN(MAX($F63-1-('2.1 Kraftwerk allgemein'!$F$16-'2.1 Kraftwerk allgemein'!$F$15+1),0),COLUMN(BT63)-1-('2.1 Kraftwerk allgemein'!$F$16-'2.1 Kraftwerk allgemein'!$F$15+1)),1,MIN(MAX($F63-('2.1 Kraftwerk allgemein'!$F$16-'2.1 Kraftwerk allgemein'!$F$15+1),1),COLUMN(BT63)-('2.1 Kraftwerk allgemein'!$F$16-'2.1 Kraftwerk allgemein'!$F$15+1)))))/$F63,
SUM(OFFSET('2.5 CAPEX'!CH66,0,-MIN($F63-1,COLUMN(BT63)-1),1,MIN($F63,COLUMN(BT63))))/$F63)))))),
IF(OR(ISNUMBER($D63)=FALSE,$F63=""),"",
IF(AND('2.5 CAPEX'!$L66&lt;&gt;"x",'2.5 CAPEX'!$M66&lt;&gt;"x"),0,
IF($F63=0,0,
IF(CC$4&lt;'2.1 Kraftwerk allgemein'!$F$16,0,
IF(CC$4='2.1 Kraftwerk allgemein'!$F$16,'2.5 CAPEX'!$J66/$F63,
IF(CC$4&lt;'2.1 Kraftwerk allgemein'!$F$16+$F63,
('2.5 CAPEX'!$J66+SUM(OFFSET('2.5 CAPEX'!CH66,0,-MIN(MAX($F63-1-('2.1 Kraftwerk allgemein'!$F$16-'1.1 Allgemein'!$I$22+1),0),COLUMN(BT63)-1-('2.1 Kraftwerk allgemein'!$F$16-'1.1 Allgemein'!$I$22+1)),1,MIN(MAX($F63-('2.1 Kraftwerk allgemein'!$F$16-'1.1 Allgemein'!$I$22+1),1),COLUMN(BT63)-('2.1 Kraftwerk allgemein'!$F$16-'1.1 Allgemein'!$I$22+1)))))/$F63,
SUM(OFFSET('2.5 CAPEX'!CH66,0,-MIN($F63-1,COLUMN(BT63)-1),1,MIN($F63,COLUMN(BT63))))/$F63)))))))</f>
        <v/>
      </c>
      <c r="CD63" s="199" t="str">
        <f ca="1">IF('2.1 Kraftwerk allgemein'!$F$15&lt;'1.1 Allgemein'!$I$22,
IF(OR(ISNUMBER($D63)=FALSE,$F63=""),"",
IF(AND('2.5 CAPEX'!$L66&lt;&gt;"x",'2.5 CAPEX'!$M66&lt;&gt;"x"),0,
IF($F63=0,0,
IF(CD$4&lt;'2.1 Kraftwerk allgemein'!$F$16,0,
IF(CD$4='2.1 Kraftwerk allgemein'!$F$16,'2.5 CAPEX'!$J66/$F63,
IF(CD$4&lt;'2.1 Kraftwerk allgemein'!$F$16+$F63,
('2.5 CAPEX'!$J66+SUM(OFFSET('2.5 CAPEX'!CI66,0,-MIN(MAX($F63-1-('2.1 Kraftwerk allgemein'!$F$16-'2.1 Kraftwerk allgemein'!$F$15+1),0),COLUMN(BU63)-1-('2.1 Kraftwerk allgemein'!$F$16-'2.1 Kraftwerk allgemein'!$F$15+1)),1,MIN(MAX($F63-('2.1 Kraftwerk allgemein'!$F$16-'2.1 Kraftwerk allgemein'!$F$15+1),1),COLUMN(BU63)-('2.1 Kraftwerk allgemein'!$F$16-'2.1 Kraftwerk allgemein'!$F$15+1)))))/$F63,
SUM(OFFSET('2.5 CAPEX'!CI66,0,-MIN($F63-1,COLUMN(BU63)-1),1,MIN($F63,COLUMN(BU63))))/$F63)))))),
IF(OR(ISNUMBER($D63)=FALSE,$F63=""),"",
IF(AND('2.5 CAPEX'!$L66&lt;&gt;"x",'2.5 CAPEX'!$M66&lt;&gt;"x"),0,
IF($F63=0,0,
IF(CD$4&lt;'2.1 Kraftwerk allgemein'!$F$16,0,
IF(CD$4='2.1 Kraftwerk allgemein'!$F$16,'2.5 CAPEX'!$J66/$F63,
IF(CD$4&lt;'2.1 Kraftwerk allgemein'!$F$16+$F63,
('2.5 CAPEX'!$J66+SUM(OFFSET('2.5 CAPEX'!CI66,0,-MIN(MAX($F63-1-('2.1 Kraftwerk allgemein'!$F$16-'1.1 Allgemein'!$I$22+1),0),COLUMN(BU63)-1-('2.1 Kraftwerk allgemein'!$F$16-'1.1 Allgemein'!$I$22+1)),1,MIN(MAX($F63-('2.1 Kraftwerk allgemein'!$F$16-'1.1 Allgemein'!$I$22+1),1),COLUMN(BU63)-('2.1 Kraftwerk allgemein'!$F$16-'1.1 Allgemein'!$I$22+1)))))/$F63,
SUM(OFFSET('2.5 CAPEX'!CI66,0,-MIN($F63-1,COLUMN(BU63)-1),1,MIN($F63,COLUMN(BU63))))/$F63)))))))</f>
        <v/>
      </c>
      <c r="CE63" s="199" t="str">
        <f ca="1">IF('2.1 Kraftwerk allgemein'!$F$15&lt;'1.1 Allgemein'!$I$22,
IF(OR(ISNUMBER($D63)=FALSE,$F63=""),"",
IF(AND('2.5 CAPEX'!$L66&lt;&gt;"x",'2.5 CAPEX'!$M66&lt;&gt;"x"),0,
IF($F63=0,0,
IF(CE$4&lt;'2.1 Kraftwerk allgemein'!$F$16,0,
IF(CE$4='2.1 Kraftwerk allgemein'!$F$16,'2.5 CAPEX'!$J66/$F63,
IF(CE$4&lt;'2.1 Kraftwerk allgemein'!$F$16+$F63,
('2.5 CAPEX'!$J66+SUM(OFFSET('2.5 CAPEX'!CJ66,0,-MIN(MAX($F63-1-('2.1 Kraftwerk allgemein'!$F$16-'2.1 Kraftwerk allgemein'!$F$15+1),0),COLUMN(BV63)-1-('2.1 Kraftwerk allgemein'!$F$16-'2.1 Kraftwerk allgemein'!$F$15+1)),1,MIN(MAX($F63-('2.1 Kraftwerk allgemein'!$F$16-'2.1 Kraftwerk allgemein'!$F$15+1),1),COLUMN(BV63)-('2.1 Kraftwerk allgemein'!$F$16-'2.1 Kraftwerk allgemein'!$F$15+1)))))/$F63,
SUM(OFFSET('2.5 CAPEX'!CJ66,0,-MIN($F63-1,COLUMN(BV63)-1),1,MIN($F63,COLUMN(BV63))))/$F63)))))),
IF(OR(ISNUMBER($D63)=FALSE,$F63=""),"",
IF(AND('2.5 CAPEX'!$L66&lt;&gt;"x",'2.5 CAPEX'!$M66&lt;&gt;"x"),0,
IF($F63=0,0,
IF(CE$4&lt;'2.1 Kraftwerk allgemein'!$F$16,0,
IF(CE$4='2.1 Kraftwerk allgemein'!$F$16,'2.5 CAPEX'!$J66/$F63,
IF(CE$4&lt;'2.1 Kraftwerk allgemein'!$F$16+$F63,
('2.5 CAPEX'!$J66+SUM(OFFSET('2.5 CAPEX'!CJ66,0,-MIN(MAX($F63-1-('2.1 Kraftwerk allgemein'!$F$16-'1.1 Allgemein'!$I$22+1),0),COLUMN(BV63)-1-('2.1 Kraftwerk allgemein'!$F$16-'1.1 Allgemein'!$I$22+1)),1,MIN(MAX($F63-('2.1 Kraftwerk allgemein'!$F$16-'1.1 Allgemein'!$I$22+1),1),COLUMN(BV63)-('2.1 Kraftwerk allgemein'!$F$16-'1.1 Allgemein'!$I$22+1)))))/$F63,
SUM(OFFSET('2.5 CAPEX'!CJ66,0,-MIN($F63-1,COLUMN(BV63)-1),1,MIN($F63,COLUMN(BV63))))/$F63)))))))</f>
        <v/>
      </c>
      <c r="CF63" s="199" t="str">
        <f ca="1">IF('2.1 Kraftwerk allgemein'!$F$15&lt;'1.1 Allgemein'!$I$22,
IF(OR(ISNUMBER($D63)=FALSE,$F63=""),"",
IF(AND('2.5 CAPEX'!$L66&lt;&gt;"x",'2.5 CAPEX'!$M66&lt;&gt;"x"),0,
IF($F63=0,0,
IF(CF$4&lt;'2.1 Kraftwerk allgemein'!$F$16,0,
IF(CF$4='2.1 Kraftwerk allgemein'!$F$16,'2.5 CAPEX'!$J66/$F63,
IF(CF$4&lt;'2.1 Kraftwerk allgemein'!$F$16+$F63,
('2.5 CAPEX'!$J66+SUM(OFFSET('2.5 CAPEX'!CK66,0,-MIN(MAX($F63-1-('2.1 Kraftwerk allgemein'!$F$16-'2.1 Kraftwerk allgemein'!$F$15+1),0),COLUMN(BW63)-1-('2.1 Kraftwerk allgemein'!$F$16-'2.1 Kraftwerk allgemein'!$F$15+1)),1,MIN(MAX($F63-('2.1 Kraftwerk allgemein'!$F$16-'2.1 Kraftwerk allgemein'!$F$15+1),1),COLUMN(BW63)-('2.1 Kraftwerk allgemein'!$F$16-'2.1 Kraftwerk allgemein'!$F$15+1)))))/$F63,
SUM(OFFSET('2.5 CAPEX'!CK66,0,-MIN($F63-1,COLUMN(BW63)-1),1,MIN($F63,COLUMN(BW63))))/$F63)))))),
IF(OR(ISNUMBER($D63)=FALSE,$F63=""),"",
IF(AND('2.5 CAPEX'!$L66&lt;&gt;"x",'2.5 CAPEX'!$M66&lt;&gt;"x"),0,
IF($F63=0,0,
IF(CF$4&lt;'2.1 Kraftwerk allgemein'!$F$16,0,
IF(CF$4='2.1 Kraftwerk allgemein'!$F$16,'2.5 CAPEX'!$J66/$F63,
IF(CF$4&lt;'2.1 Kraftwerk allgemein'!$F$16+$F63,
('2.5 CAPEX'!$J66+SUM(OFFSET('2.5 CAPEX'!CK66,0,-MIN(MAX($F63-1-('2.1 Kraftwerk allgemein'!$F$16-'1.1 Allgemein'!$I$22+1),0),COLUMN(BW63)-1-('2.1 Kraftwerk allgemein'!$F$16-'1.1 Allgemein'!$I$22+1)),1,MIN(MAX($F63-('2.1 Kraftwerk allgemein'!$F$16-'1.1 Allgemein'!$I$22+1),1),COLUMN(BW63)-('2.1 Kraftwerk allgemein'!$F$16-'1.1 Allgemein'!$I$22+1)))))/$F63,
SUM(OFFSET('2.5 CAPEX'!CK66,0,-MIN($F63-1,COLUMN(BW63)-1),1,MIN($F63,COLUMN(BW63))))/$F63)))))))</f>
        <v/>
      </c>
      <c r="CG63" s="199" t="str">
        <f ca="1">IF('2.1 Kraftwerk allgemein'!$F$15&lt;'1.1 Allgemein'!$I$22,
IF(OR(ISNUMBER($D63)=FALSE,$F63=""),"",
IF(AND('2.5 CAPEX'!$L66&lt;&gt;"x",'2.5 CAPEX'!$M66&lt;&gt;"x"),0,
IF($F63=0,0,
IF(CG$4&lt;'2.1 Kraftwerk allgemein'!$F$16,0,
IF(CG$4='2.1 Kraftwerk allgemein'!$F$16,'2.5 CAPEX'!$J66/$F63,
IF(CG$4&lt;'2.1 Kraftwerk allgemein'!$F$16+$F63,
('2.5 CAPEX'!$J66+SUM(OFFSET('2.5 CAPEX'!CL66,0,-MIN(MAX($F63-1-('2.1 Kraftwerk allgemein'!$F$16-'2.1 Kraftwerk allgemein'!$F$15+1),0),COLUMN(BX63)-1-('2.1 Kraftwerk allgemein'!$F$16-'2.1 Kraftwerk allgemein'!$F$15+1)),1,MIN(MAX($F63-('2.1 Kraftwerk allgemein'!$F$16-'2.1 Kraftwerk allgemein'!$F$15+1),1),COLUMN(BX63)-('2.1 Kraftwerk allgemein'!$F$16-'2.1 Kraftwerk allgemein'!$F$15+1)))))/$F63,
SUM(OFFSET('2.5 CAPEX'!CL66,0,-MIN($F63-1,COLUMN(BX63)-1),1,MIN($F63,COLUMN(BX63))))/$F63)))))),
IF(OR(ISNUMBER($D63)=FALSE,$F63=""),"",
IF(AND('2.5 CAPEX'!$L66&lt;&gt;"x",'2.5 CAPEX'!$M66&lt;&gt;"x"),0,
IF($F63=0,0,
IF(CG$4&lt;'2.1 Kraftwerk allgemein'!$F$16,0,
IF(CG$4='2.1 Kraftwerk allgemein'!$F$16,'2.5 CAPEX'!$J66/$F63,
IF(CG$4&lt;'2.1 Kraftwerk allgemein'!$F$16+$F63,
('2.5 CAPEX'!$J66+SUM(OFFSET('2.5 CAPEX'!CL66,0,-MIN(MAX($F63-1-('2.1 Kraftwerk allgemein'!$F$16-'1.1 Allgemein'!$I$22+1),0),COLUMN(BX63)-1-('2.1 Kraftwerk allgemein'!$F$16-'1.1 Allgemein'!$I$22+1)),1,MIN(MAX($F63-('2.1 Kraftwerk allgemein'!$F$16-'1.1 Allgemein'!$I$22+1),1),COLUMN(BX63)-('2.1 Kraftwerk allgemein'!$F$16-'1.1 Allgemein'!$I$22+1)))))/$F63,
SUM(OFFSET('2.5 CAPEX'!CL66,0,-MIN($F63-1,COLUMN(BX63)-1),1,MIN($F63,COLUMN(BX63))))/$F63)))))))</f>
        <v/>
      </c>
      <c r="CH63" s="199" t="str">
        <f ca="1">IF('2.1 Kraftwerk allgemein'!$F$15&lt;'1.1 Allgemein'!$I$22,
IF(OR(ISNUMBER($D63)=FALSE,$F63=""),"",
IF(AND('2.5 CAPEX'!$L66&lt;&gt;"x",'2.5 CAPEX'!$M66&lt;&gt;"x"),0,
IF($F63=0,0,
IF(CH$4&lt;'2.1 Kraftwerk allgemein'!$F$16,0,
IF(CH$4='2.1 Kraftwerk allgemein'!$F$16,'2.5 CAPEX'!$J66/$F63,
IF(CH$4&lt;'2.1 Kraftwerk allgemein'!$F$16+$F63,
('2.5 CAPEX'!$J66+SUM(OFFSET('2.5 CAPEX'!CM66,0,-MIN(MAX($F63-1-('2.1 Kraftwerk allgemein'!$F$16-'2.1 Kraftwerk allgemein'!$F$15+1),0),COLUMN(BY63)-1-('2.1 Kraftwerk allgemein'!$F$16-'2.1 Kraftwerk allgemein'!$F$15+1)),1,MIN(MAX($F63-('2.1 Kraftwerk allgemein'!$F$16-'2.1 Kraftwerk allgemein'!$F$15+1),1),COLUMN(BY63)-('2.1 Kraftwerk allgemein'!$F$16-'2.1 Kraftwerk allgemein'!$F$15+1)))))/$F63,
SUM(OFFSET('2.5 CAPEX'!CM66,0,-MIN($F63-1,COLUMN(BY63)-1),1,MIN($F63,COLUMN(BY63))))/$F63)))))),
IF(OR(ISNUMBER($D63)=FALSE,$F63=""),"",
IF(AND('2.5 CAPEX'!$L66&lt;&gt;"x",'2.5 CAPEX'!$M66&lt;&gt;"x"),0,
IF($F63=0,0,
IF(CH$4&lt;'2.1 Kraftwerk allgemein'!$F$16,0,
IF(CH$4='2.1 Kraftwerk allgemein'!$F$16,'2.5 CAPEX'!$J66/$F63,
IF(CH$4&lt;'2.1 Kraftwerk allgemein'!$F$16+$F63,
('2.5 CAPEX'!$J66+SUM(OFFSET('2.5 CAPEX'!CM66,0,-MIN(MAX($F63-1-('2.1 Kraftwerk allgemein'!$F$16-'1.1 Allgemein'!$I$22+1),0),COLUMN(BY63)-1-('2.1 Kraftwerk allgemein'!$F$16-'1.1 Allgemein'!$I$22+1)),1,MIN(MAX($F63-('2.1 Kraftwerk allgemein'!$F$16-'1.1 Allgemein'!$I$22+1),1),COLUMN(BY63)-('2.1 Kraftwerk allgemein'!$F$16-'1.1 Allgemein'!$I$22+1)))))/$F63,
SUM(OFFSET('2.5 CAPEX'!CM66,0,-MIN($F63-1,COLUMN(BY63)-1),1,MIN($F63,COLUMN(BY63))))/$F63)))))))</f>
        <v/>
      </c>
      <c r="CI63" s="199" t="str">
        <f ca="1">IF('2.1 Kraftwerk allgemein'!$F$15&lt;'1.1 Allgemein'!$I$22,
IF(OR(ISNUMBER($D63)=FALSE,$F63=""),"",
IF(AND('2.5 CAPEX'!$L66&lt;&gt;"x",'2.5 CAPEX'!$M66&lt;&gt;"x"),0,
IF($F63=0,0,
IF(CI$4&lt;'2.1 Kraftwerk allgemein'!$F$16,0,
IF(CI$4='2.1 Kraftwerk allgemein'!$F$16,'2.5 CAPEX'!$J66/$F63,
IF(CI$4&lt;'2.1 Kraftwerk allgemein'!$F$16+$F63,
('2.5 CAPEX'!$J66+SUM(OFFSET('2.5 CAPEX'!CN66,0,-MIN(MAX($F63-1-('2.1 Kraftwerk allgemein'!$F$16-'2.1 Kraftwerk allgemein'!$F$15+1),0),COLUMN(BZ63)-1-('2.1 Kraftwerk allgemein'!$F$16-'2.1 Kraftwerk allgemein'!$F$15+1)),1,MIN(MAX($F63-('2.1 Kraftwerk allgemein'!$F$16-'2.1 Kraftwerk allgemein'!$F$15+1),1),COLUMN(BZ63)-('2.1 Kraftwerk allgemein'!$F$16-'2.1 Kraftwerk allgemein'!$F$15+1)))))/$F63,
SUM(OFFSET('2.5 CAPEX'!CN66,0,-MIN($F63-1,COLUMN(BZ63)-1),1,MIN($F63,COLUMN(BZ63))))/$F63)))))),
IF(OR(ISNUMBER($D63)=FALSE,$F63=""),"",
IF(AND('2.5 CAPEX'!$L66&lt;&gt;"x",'2.5 CAPEX'!$M66&lt;&gt;"x"),0,
IF($F63=0,0,
IF(CI$4&lt;'2.1 Kraftwerk allgemein'!$F$16,0,
IF(CI$4='2.1 Kraftwerk allgemein'!$F$16,'2.5 CAPEX'!$J66/$F63,
IF(CI$4&lt;'2.1 Kraftwerk allgemein'!$F$16+$F63,
('2.5 CAPEX'!$J66+SUM(OFFSET('2.5 CAPEX'!CN66,0,-MIN(MAX($F63-1-('2.1 Kraftwerk allgemein'!$F$16-'1.1 Allgemein'!$I$22+1),0),COLUMN(BZ63)-1-('2.1 Kraftwerk allgemein'!$F$16-'1.1 Allgemein'!$I$22+1)),1,MIN(MAX($F63-('2.1 Kraftwerk allgemein'!$F$16-'1.1 Allgemein'!$I$22+1),1),COLUMN(BZ63)-('2.1 Kraftwerk allgemein'!$F$16-'1.1 Allgemein'!$I$22+1)))))/$F63,
SUM(OFFSET('2.5 CAPEX'!CN66,0,-MIN($F63-1,COLUMN(BZ63)-1),1,MIN($F63,COLUMN(BZ63))))/$F63)))))))</f>
        <v/>
      </c>
      <c r="CJ63" s="199" t="str">
        <f ca="1">IF('2.1 Kraftwerk allgemein'!$F$15&lt;'1.1 Allgemein'!$I$22,
IF(OR(ISNUMBER($D63)=FALSE,$F63=""),"",
IF(AND('2.5 CAPEX'!$L66&lt;&gt;"x",'2.5 CAPEX'!$M66&lt;&gt;"x"),0,
IF($F63=0,0,
IF(CJ$4&lt;'2.1 Kraftwerk allgemein'!$F$16,0,
IF(CJ$4='2.1 Kraftwerk allgemein'!$F$16,'2.5 CAPEX'!$J66/$F63,
IF(CJ$4&lt;'2.1 Kraftwerk allgemein'!$F$16+$F63,
('2.5 CAPEX'!$J66+SUM(OFFSET('2.5 CAPEX'!CO66,0,-MIN(MAX($F63-1-('2.1 Kraftwerk allgemein'!$F$16-'2.1 Kraftwerk allgemein'!$F$15+1),0),COLUMN(CA63)-1-('2.1 Kraftwerk allgemein'!$F$16-'2.1 Kraftwerk allgemein'!$F$15+1)),1,MIN(MAX($F63-('2.1 Kraftwerk allgemein'!$F$16-'2.1 Kraftwerk allgemein'!$F$15+1),1),COLUMN(CA63)-('2.1 Kraftwerk allgemein'!$F$16-'2.1 Kraftwerk allgemein'!$F$15+1)))))/$F63,
SUM(OFFSET('2.5 CAPEX'!CO66,0,-MIN($F63-1,COLUMN(CA63)-1),1,MIN($F63,COLUMN(CA63))))/$F63)))))),
IF(OR(ISNUMBER($D63)=FALSE,$F63=""),"",
IF(AND('2.5 CAPEX'!$L66&lt;&gt;"x",'2.5 CAPEX'!$M66&lt;&gt;"x"),0,
IF($F63=0,0,
IF(CJ$4&lt;'2.1 Kraftwerk allgemein'!$F$16,0,
IF(CJ$4='2.1 Kraftwerk allgemein'!$F$16,'2.5 CAPEX'!$J66/$F63,
IF(CJ$4&lt;'2.1 Kraftwerk allgemein'!$F$16+$F63,
('2.5 CAPEX'!$J66+SUM(OFFSET('2.5 CAPEX'!CO66,0,-MIN(MAX($F63-1-('2.1 Kraftwerk allgemein'!$F$16-'1.1 Allgemein'!$I$22+1),0),COLUMN(CA63)-1-('2.1 Kraftwerk allgemein'!$F$16-'1.1 Allgemein'!$I$22+1)),1,MIN(MAX($F63-('2.1 Kraftwerk allgemein'!$F$16-'1.1 Allgemein'!$I$22+1),1),COLUMN(CA63)-('2.1 Kraftwerk allgemein'!$F$16-'1.1 Allgemein'!$I$22+1)))))/$F63,
SUM(OFFSET('2.5 CAPEX'!CO66,0,-MIN($F63-1,COLUMN(CA63)-1),1,MIN($F63,COLUMN(CA63))))/$F63)))))))</f>
        <v/>
      </c>
      <c r="CK63" s="199" t="str">
        <f ca="1">IF('2.1 Kraftwerk allgemein'!$F$15&lt;'1.1 Allgemein'!$I$22,
IF(OR(ISNUMBER($D63)=FALSE,$F63=""),"",
IF(AND('2.5 CAPEX'!$L66&lt;&gt;"x",'2.5 CAPEX'!$M66&lt;&gt;"x"),0,
IF($F63=0,0,
IF(CK$4&lt;'2.1 Kraftwerk allgemein'!$F$16,0,
IF(CK$4='2.1 Kraftwerk allgemein'!$F$16,'2.5 CAPEX'!$J66/$F63,
IF(CK$4&lt;'2.1 Kraftwerk allgemein'!$F$16+$F63,
('2.5 CAPEX'!$J66+SUM(OFFSET('2.5 CAPEX'!CP66,0,-MIN(MAX($F63-1-('2.1 Kraftwerk allgemein'!$F$16-'2.1 Kraftwerk allgemein'!$F$15+1),0),COLUMN(CB63)-1-('2.1 Kraftwerk allgemein'!$F$16-'2.1 Kraftwerk allgemein'!$F$15+1)),1,MIN(MAX($F63-('2.1 Kraftwerk allgemein'!$F$16-'2.1 Kraftwerk allgemein'!$F$15+1),1),COLUMN(CB63)-('2.1 Kraftwerk allgemein'!$F$16-'2.1 Kraftwerk allgemein'!$F$15+1)))))/$F63,
SUM(OFFSET('2.5 CAPEX'!CP66,0,-MIN($F63-1,COLUMN(CB63)-1),1,MIN($F63,COLUMN(CB63))))/$F63)))))),
IF(OR(ISNUMBER($D63)=FALSE,$F63=""),"",
IF(AND('2.5 CAPEX'!$L66&lt;&gt;"x",'2.5 CAPEX'!$M66&lt;&gt;"x"),0,
IF($F63=0,0,
IF(CK$4&lt;'2.1 Kraftwerk allgemein'!$F$16,0,
IF(CK$4='2.1 Kraftwerk allgemein'!$F$16,'2.5 CAPEX'!$J66/$F63,
IF(CK$4&lt;'2.1 Kraftwerk allgemein'!$F$16+$F63,
('2.5 CAPEX'!$J66+SUM(OFFSET('2.5 CAPEX'!CP66,0,-MIN(MAX($F63-1-('2.1 Kraftwerk allgemein'!$F$16-'1.1 Allgemein'!$I$22+1),0),COLUMN(CB63)-1-('2.1 Kraftwerk allgemein'!$F$16-'1.1 Allgemein'!$I$22+1)),1,MIN(MAX($F63-('2.1 Kraftwerk allgemein'!$F$16-'1.1 Allgemein'!$I$22+1),1),COLUMN(CB63)-('2.1 Kraftwerk allgemein'!$F$16-'1.1 Allgemein'!$I$22+1)))))/$F63,
SUM(OFFSET('2.5 CAPEX'!CP66,0,-MIN($F63-1,COLUMN(CB63)-1),1,MIN($F63,COLUMN(CB63))))/$F63)))))))</f>
        <v/>
      </c>
      <c r="CL63" s="199" t="str">
        <f ca="1">IF('2.1 Kraftwerk allgemein'!$F$15&lt;'1.1 Allgemein'!$I$22,
IF(OR(ISNUMBER($D63)=FALSE,$F63=""),"",
IF(AND('2.5 CAPEX'!$L66&lt;&gt;"x",'2.5 CAPEX'!$M66&lt;&gt;"x"),0,
IF($F63=0,0,
IF(CL$4&lt;'2.1 Kraftwerk allgemein'!$F$16,0,
IF(CL$4='2.1 Kraftwerk allgemein'!$F$16,'2.5 CAPEX'!$J66/$F63,
IF(CL$4&lt;'2.1 Kraftwerk allgemein'!$F$16+$F63,
('2.5 CAPEX'!$J66+SUM(OFFSET('2.5 CAPEX'!CQ66,0,-MIN(MAX($F63-1-('2.1 Kraftwerk allgemein'!$F$16-'2.1 Kraftwerk allgemein'!$F$15+1),0),COLUMN(CC63)-1-('2.1 Kraftwerk allgemein'!$F$16-'2.1 Kraftwerk allgemein'!$F$15+1)),1,MIN(MAX($F63-('2.1 Kraftwerk allgemein'!$F$16-'2.1 Kraftwerk allgemein'!$F$15+1),1),COLUMN(CC63)-('2.1 Kraftwerk allgemein'!$F$16-'2.1 Kraftwerk allgemein'!$F$15+1)))))/$F63,
SUM(OFFSET('2.5 CAPEX'!CQ66,0,-MIN($F63-1,COLUMN(CC63)-1),1,MIN($F63,COLUMN(CC63))))/$F63)))))),
IF(OR(ISNUMBER($D63)=FALSE,$F63=""),"",
IF(AND('2.5 CAPEX'!$L66&lt;&gt;"x",'2.5 CAPEX'!$M66&lt;&gt;"x"),0,
IF($F63=0,0,
IF(CL$4&lt;'2.1 Kraftwerk allgemein'!$F$16,0,
IF(CL$4='2.1 Kraftwerk allgemein'!$F$16,'2.5 CAPEX'!$J66/$F63,
IF(CL$4&lt;'2.1 Kraftwerk allgemein'!$F$16+$F63,
('2.5 CAPEX'!$J66+SUM(OFFSET('2.5 CAPEX'!CQ66,0,-MIN(MAX($F63-1-('2.1 Kraftwerk allgemein'!$F$16-'1.1 Allgemein'!$I$22+1),0),COLUMN(CC63)-1-('2.1 Kraftwerk allgemein'!$F$16-'1.1 Allgemein'!$I$22+1)),1,MIN(MAX($F63-('2.1 Kraftwerk allgemein'!$F$16-'1.1 Allgemein'!$I$22+1),1),COLUMN(CC63)-('2.1 Kraftwerk allgemein'!$F$16-'1.1 Allgemein'!$I$22+1)))))/$F63,
SUM(OFFSET('2.5 CAPEX'!CQ66,0,-MIN($F63-1,COLUMN(CC63)-1),1,MIN($F63,COLUMN(CC63))))/$F63)))))))</f>
        <v/>
      </c>
      <c r="CM63" s="199" t="str">
        <f ca="1">IF('2.1 Kraftwerk allgemein'!$F$15&lt;'1.1 Allgemein'!$I$22,
IF(OR(ISNUMBER($D63)=FALSE,$F63=""),"",
IF(AND('2.5 CAPEX'!$L66&lt;&gt;"x",'2.5 CAPEX'!$M66&lt;&gt;"x"),0,
IF($F63=0,0,
IF(CM$4&lt;'2.1 Kraftwerk allgemein'!$F$16,0,
IF(CM$4='2.1 Kraftwerk allgemein'!$F$16,'2.5 CAPEX'!$J66/$F63,
IF(CM$4&lt;'2.1 Kraftwerk allgemein'!$F$16+$F63,
('2.5 CAPEX'!$J66+SUM(OFFSET('2.5 CAPEX'!CR66,0,-MIN(MAX($F63-1-('2.1 Kraftwerk allgemein'!$F$16-'2.1 Kraftwerk allgemein'!$F$15+1),0),COLUMN(CD63)-1-('2.1 Kraftwerk allgemein'!$F$16-'2.1 Kraftwerk allgemein'!$F$15+1)),1,MIN(MAX($F63-('2.1 Kraftwerk allgemein'!$F$16-'2.1 Kraftwerk allgemein'!$F$15+1),1),COLUMN(CD63)-('2.1 Kraftwerk allgemein'!$F$16-'2.1 Kraftwerk allgemein'!$F$15+1)))))/$F63,
SUM(OFFSET('2.5 CAPEX'!CR66,0,-MIN($F63-1,COLUMN(CD63)-1),1,MIN($F63,COLUMN(CD63))))/$F63)))))),
IF(OR(ISNUMBER($D63)=FALSE,$F63=""),"",
IF(AND('2.5 CAPEX'!$L66&lt;&gt;"x",'2.5 CAPEX'!$M66&lt;&gt;"x"),0,
IF($F63=0,0,
IF(CM$4&lt;'2.1 Kraftwerk allgemein'!$F$16,0,
IF(CM$4='2.1 Kraftwerk allgemein'!$F$16,'2.5 CAPEX'!$J66/$F63,
IF(CM$4&lt;'2.1 Kraftwerk allgemein'!$F$16+$F63,
('2.5 CAPEX'!$J66+SUM(OFFSET('2.5 CAPEX'!CR66,0,-MIN(MAX($F63-1-('2.1 Kraftwerk allgemein'!$F$16-'1.1 Allgemein'!$I$22+1),0),COLUMN(CD63)-1-('2.1 Kraftwerk allgemein'!$F$16-'1.1 Allgemein'!$I$22+1)),1,MIN(MAX($F63-('2.1 Kraftwerk allgemein'!$F$16-'1.1 Allgemein'!$I$22+1),1),COLUMN(CD63)-('2.1 Kraftwerk allgemein'!$F$16-'1.1 Allgemein'!$I$22+1)))))/$F63,
SUM(OFFSET('2.5 CAPEX'!CR66,0,-MIN($F63-1,COLUMN(CD63)-1),1,MIN($F63,COLUMN(CD63))))/$F63)))))))</f>
        <v/>
      </c>
      <c r="CN63" s="199" t="str">
        <f ca="1">IF('2.1 Kraftwerk allgemein'!$F$15&lt;'1.1 Allgemein'!$I$22,
IF(OR(ISNUMBER($D63)=FALSE,$F63=""),"",
IF(AND('2.5 CAPEX'!$L66&lt;&gt;"x",'2.5 CAPEX'!$M66&lt;&gt;"x"),0,
IF($F63=0,0,
IF(CN$4&lt;'2.1 Kraftwerk allgemein'!$F$16,0,
IF(CN$4='2.1 Kraftwerk allgemein'!$F$16,'2.5 CAPEX'!$J66/$F63,
IF(CN$4&lt;'2.1 Kraftwerk allgemein'!$F$16+$F63,
('2.5 CAPEX'!$J66+SUM(OFFSET('2.5 CAPEX'!CS66,0,-MIN(MAX($F63-1-('2.1 Kraftwerk allgemein'!$F$16-'2.1 Kraftwerk allgemein'!$F$15+1),0),COLUMN(CE63)-1-('2.1 Kraftwerk allgemein'!$F$16-'2.1 Kraftwerk allgemein'!$F$15+1)),1,MIN(MAX($F63-('2.1 Kraftwerk allgemein'!$F$16-'2.1 Kraftwerk allgemein'!$F$15+1),1),COLUMN(CE63)-('2.1 Kraftwerk allgemein'!$F$16-'2.1 Kraftwerk allgemein'!$F$15+1)))))/$F63,
SUM(OFFSET('2.5 CAPEX'!CS66,0,-MIN($F63-1,COLUMN(CE63)-1),1,MIN($F63,COLUMN(CE63))))/$F63)))))),
IF(OR(ISNUMBER($D63)=FALSE,$F63=""),"",
IF(AND('2.5 CAPEX'!$L66&lt;&gt;"x",'2.5 CAPEX'!$M66&lt;&gt;"x"),0,
IF($F63=0,0,
IF(CN$4&lt;'2.1 Kraftwerk allgemein'!$F$16,0,
IF(CN$4='2.1 Kraftwerk allgemein'!$F$16,'2.5 CAPEX'!$J66/$F63,
IF(CN$4&lt;'2.1 Kraftwerk allgemein'!$F$16+$F63,
('2.5 CAPEX'!$J66+SUM(OFFSET('2.5 CAPEX'!CS66,0,-MIN(MAX($F63-1-('2.1 Kraftwerk allgemein'!$F$16-'1.1 Allgemein'!$I$22+1),0),COLUMN(CE63)-1-('2.1 Kraftwerk allgemein'!$F$16-'1.1 Allgemein'!$I$22+1)),1,MIN(MAX($F63-('2.1 Kraftwerk allgemein'!$F$16-'1.1 Allgemein'!$I$22+1),1),COLUMN(CE63)-('2.1 Kraftwerk allgemein'!$F$16-'1.1 Allgemein'!$I$22+1)))))/$F63,
SUM(OFFSET('2.5 CAPEX'!CS66,0,-MIN($F63-1,COLUMN(CE63)-1),1,MIN($F63,COLUMN(CE63))))/$F63)))))))</f>
        <v/>
      </c>
      <c r="CO63" s="199" t="str">
        <f ca="1">IF('2.1 Kraftwerk allgemein'!$F$15&lt;'1.1 Allgemein'!$I$22,
IF(OR(ISNUMBER($D63)=FALSE,$F63=""),"",
IF(AND('2.5 CAPEX'!$L66&lt;&gt;"x",'2.5 CAPEX'!$M66&lt;&gt;"x"),0,
IF($F63=0,0,
IF(CO$4&lt;'2.1 Kraftwerk allgemein'!$F$16,0,
IF(CO$4='2.1 Kraftwerk allgemein'!$F$16,'2.5 CAPEX'!$J66/$F63,
IF(CO$4&lt;'2.1 Kraftwerk allgemein'!$F$16+$F63,
('2.5 CAPEX'!$J66+SUM(OFFSET('2.5 CAPEX'!CT66,0,-MIN(MAX($F63-1-('2.1 Kraftwerk allgemein'!$F$16-'2.1 Kraftwerk allgemein'!$F$15+1),0),COLUMN(CF63)-1-('2.1 Kraftwerk allgemein'!$F$16-'2.1 Kraftwerk allgemein'!$F$15+1)),1,MIN(MAX($F63-('2.1 Kraftwerk allgemein'!$F$16-'2.1 Kraftwerk allgemein'!$F$15+1),1),COLUMN(CF63)-('2.1 Kraftwerk allgemein'!$F$16-'2.1 Kraftwerk allgemein'!$F$15+1)))))/$F63,
SUM(OFFSET('2.5 CAPEX'!CT66,0,-MIN($F63-1,COLUMN(CF63)-1),1,MIN($F63,COLUMN(CF63))))/$F63)))))),
IF(OR(ISNUMBER($D63)=FALSE,$F63=""),"",
IF(AND('2.5 CAPEX'!$L66&lt;&gt;"x",'2.5 CAPEX'!$M66&lt;&gt;"x"),0,
IF($F63=0,0,
IF(CO$4&lt;'2.1 Kraftwerk allgemein'!$F$16,0,
IF(CO$4='2.1 Kraftwerk allgemein'!$F$16,'2.5 CAPEX'!$J66/$F63,
IF(CO$4&lt;'2.1 Kraftwerk allgemein'!$F$16+$F63,
('2.5 CAPEX'!$J66+SUM(OFFSET('2.5 CAPEX'!CT66,0,-MIN(MAX($F63-1-('2.1 Kraftwerk allgemein'!$F$16-'1.1 Allgemein'!$I$22+1),0),COLUMN(CF63)-1-('2.1 Kraftwerk allgemein'!$F$16-'1.1 Allgemein'!$I$22+1)),1,MIN(MAX($F63-('2.1 Kraftwerk allgemein'!$F$16-'1.1 Allgemein'!$I$22+1),1),COLUMN(CF63)-('2.1 Kraftwerk allgemein'!$F$16-'1.1 Allgemein'!$I$22+1)))))/$F63,
SUM(OFFSET('2.5 CAPEX'!CT66,0,-MIN($F63-1,COLUMN(CF63)-1),1,MIN($F63,COLUMN(CF63))))/$F63)))))))</f>
        <v/>
      </c>
      <c r="CP63" s="199" t="str">
        <f ca="1">IF('2.1 Kraftwerk allgemein'!$F$15&lt;'1.1 Allgemein'!$I$22,
IF(OR(ISNUMBER($D63)=FALSE,$F63=""),"",
IF(AND('2.5 CAPEX'!$L66&lt;&gt;"x",'2.5 CAPEX'!$M66&lt;&gt;"x"),0,
IF($F63=0,0,
IF(CP$4&lt;'2.1 Kraftwerk allgemein'!$F$16,0,
IF(CP$4='2.1 Kraftwerk allgemein'!$F$16,'2.5 CAPEX'!$J66/$F63,
IF(CP$4&lt;'2.1 Kraftwerk allgemein'!$F$16+$F63,
('2.5 CAPEX'!$J66+SUM(OFFSET('2.5 CAPEX'!CU66,0,-MIN(MAX($F63-1-('2.1 Kraftwerk allgemein'!$F$16-'2.1 Kraftwerk allgemein'!$F$15+1),0),COLUMN(CG63)-1-('2.1 Kraftwerk allgemein'!$F$16-'2.1 Kraftwerk allgemein'!$F$15+1)),1,MIN(MAX($F63-('2.1 Kraftwerk allgemein'!$F$16-'2.1 Kraftwerk allgemein'!$F$15+1),1),COLUMN(CG63)-('2.1 Kraftwerk allgemein'!$F$16-'2.1 Kraftwerk allgemein'!$F$15+1)))))/$F63,
SUM(OFFSET('2.5 CAPEX'!CU66,0,-MIN($F63-1,COLUMN(CG63)-1),1,MIN($F63,COLUMN(CG63))))/$F63)))))),
IF(OR(ISNUMBER($D63)=FALSE,$F63=""),"",
IF(AND('2.5 CAPEX'!$L66&lt;&gt;"x",'2.5 CAPEX'!$M66&lt;&gt;"x"),0,
IF($F63=0,0,
IF(CP$4&lt;'2.1 Kraftwerk allgemein'!$F$16,0,
IF(CP$4='2.1 Kraftwerk allgemein'!$F$16,'2.5 CAPEX'!$J66/$F63,
IF(CP$4&lt;'2.1 Kraftwerk allgemein'!$F$16+$F63,
('2.5 CAPEX'!$J66+SUM(OFFSET('2.5 CAPEX'!CU66,0,-MIN(MAX($F63-1-('2.1 Kraftwerk allgemein'!$F$16-'1.1 Allgemein'!$I$22+1),0),COLUMN(CG63)-1-('2.1 Kraftwerk allgemein'!$F$16-'1.1 Allgemein'!$I$22+1)),1,MIN(MAX($F63-('2.1 Kraftwerk allgemein'!$F$16-'1.1 Allgemein'!$I$22+1),1),COLUMN(CG63)-('2.1 Kraftwerk allgemein'!$F$16-'1.1 Allgemein'!$I$22+1)))))/$F63,
SUM(OFFSET('2.5 CAPEX'!CU66,0,-MIN($F63-1,COLUMN(CG63)-1),1,MIN($F63,COLUMN(CG63))))/$F63)))))))</f>
        <v/>
      </c>
      <c r="CQ63" s="199" t="str">
        <f ca="1">IF('2.1 Kraftwerk allgemein'!$F$15&lt;'1.1 Allgemein'!$I$22,
IF(OR(ISNUMBER($D63)=FALSE,$F63=""),"",
IF(AND('2.5 CAPEX'!$L66&lt;&gt;"x",'2.5 CAPEX'!$M66&lt;&gt;"x"),0,
IF($F63=0,0,
IF(CQ$4&lt;'2.1 Kraftwerk allgemein'!$F$16,0,
IF(CQ$4='2.1 Kraftwerk allgemein'!$F$16,'2.5 CAPEX'!$J66/$F63,
IF(CQ$4&lt;'2.1 Kraftwerk allgemein'!$F$16+$F63,
('2.5 CAPEX'!$J66+SUM(OFFSET('2.5 CAPEX'!CV66,0,-MIN(MAX($F63-1-('2.1 Kraftwerk allgemein'!$F$16-'2.1 Kraftwerk allgemein'!$F$15+1),0),COLUMN(CH63)-1-('2.1 Kraftwerk allgemein'!$F$16-'2.1 Kraftwerk allgemein'!$F$15+1)),1,MIN(MAX($F63-('2.1 Kraftwerk allgemein'!$F$16-'2.1 Kraftwerk allgemein'!$F$15+1),1),COLUMN(CH63)-('2.1 Kraftwerk allgemein'!$F$16-'2.1 Kraftwerk allgemein'!$F$15+1)))))/$F63,
SUM(OFFSET('2.5 CAPEX'!CV66,0,-MIN($F63-1,COLUMN(CH63)-1),1,MIN($F63,COLUMN(CH63))))/$F63)))))),
IF(OR(ISNUMBER($D63)=FALSE,$F63=""),"",
IF(AND('2.5 CAPEX'!$L66&lt;&gt;"x",'2.5 CAPEX'!$M66&lt;&gt;"x"),0,
IF($F63=0,0,
IF(CQ$4&lt;'2.1 Kraftwerk allgemein'!$F$16,0,
IF(CQ$4='2.1 Kraftwerk allgemein'!$F$16,'2.5 CAPEX'!$J66/$F63,
IF(CQ$4&lt;'2.1 Kraftwerk allgemein'!$F$16+$F63,
('2.5 CAPEX'!$J66+SUM(OFFSET('2.5 CAPEX'!CV66,0,-MIN(MAX($F63-1-('2.1 Kraftwerk allgemein'!$F$16-'1.1 Allgemein'!$I$22+1),0),COLUMN(CH63)-1-('2.1 Kraftwerk allgemein'!$F$16-'1.1 Allgemein'!$I$22+1)),1,MIN(MAX($F63-('2.1 Kraftwerk allgemein'!$F$16-'1.1 Allgemein'!$I$22+1),1),COLUMN(CH63)-('2.1 Kraftwerk allgemein'!$F$16-'1.1 Allgemein'!$I$22+1)))))/$F63,
SUM(OFFSET('2.5 CAPEX'!CV66,0,-MIN($F63-1,COLUMN(CH63)-1),1,MIN($F63,COLUMN(CH63))))/$F63)))))))</f>
        <v/>
      </c>
      <c r="CR63" s="199" t="str">
        <f ca="1">IF('2.1 Kraftwerk allgemein'!$F$15&lt;'1.1 Allgemein'!$I$22,
IF(OR(ISNUMBER($D63)=FALSE,$F63=""),"",
IF(AND('2.5 CAPEX'!$L66&lt;&gt;"x",'2.5 CAPEX'!$M66&lt;&gt;"x"),0,
IF($F63=0,0,
IF(CR$4&lt;'2.1 Kraftwerk allgemein'!$F$16,0,
IF(CR$4='2.1 Kraftwerk allgemein'!$F$16,'2.5 CAPEX'!$J66/$F63,
IF(CR$4&lt;'2.1 Kraftwerk allgemein'!$F$16+$F63,
('2.5 CAPEX'!$J66+SUM(OFFSET('2.5 CAPEX'!CW66,0,-MIN(MAX($F63-1-('2.1 Kraftwerk allgemein'!$F$16-'2.1 Kraftwerk allgemein'!$F$15+1),0),COLUMN(CI63)-1-('2.1 Kraftwerk allgemein'!$F$16-'2.1 Kraftwerk allgemein'!$F$15+1)),1,MIN(MAX($F63-('2.1 Kraftwerk allgemein'!$F$16-'2.1 Kraftwerk allgemein'!$F$15+1),1),COLUMN(CI63)-('2.1 Kraftwerk allgemein'!$F$16-'2.1 Kraftwerk allgemein'!$F$15+1)))))/$F63,
SUM(OFFSET('2.5 CAPEX'!CW66,0,-MIN($F63-1,COLUMN(CI63)-1),1,MIN($F63,COLUMN(CI63))))/$F63)))))),
IF(OR(ISNUMBER($D63)=FALSE,$F63=""),"",
IF(AND('2.5 CAPEX'!$L66&lt;&gt;"x",'2.5 CAPEX'!$M66&lt;&gt;"x"),0,
IF($F63=0,0,
IF(CR$4&lt;'2.1 Kraftwerk allgemein'!$F$16,0,
IF(CR$4='2.1 Kraftwerk allgemein'!$F$16,'2.5 CAPEX'!$J66/$F63,
IF(CR$4&lt;'2.1 Kraftwerk allgemein'!$F$16+$F63,
('2.5 CAPEX'!$J66+SUM(OFFSET('2.5 CAPEX'!CW66,0,-MIN(MAX($F63-1-('2.1 Kraftwerk allgemein'!$F$16-'1.1 Allgemein'!$I$22+1),0),COLUMN(CI63)-1-('2.1 Kraftwerk allgemein'!$F$16-'1.1 Allgemein'!$I$22+1)),1,MIN(MAX($F63-('2.1 Kraftwerk allgemein'!$F$16-'1.1 Allgemein'!$I$22+1),1),COLUMN(CI63)-('2.1 Kraftwerk allgemein'!$F$16-'1.1 Allgemein'!$I$22+1)))))/$F63,
SUM(OFFSET('2.5 CAPEX'!CW66,0,-MIN($F63-1,COLUMN(CI63)-1),1,MIN($F63,COLUMN(CI63))))/$F63)))))))</f>
        <v/>
      </c>
      <c r="CS63" s="199" t="str">
        <f ca="1">IF('2.1 Kraftwerk allgemein'!$F$15&lt;'1.1 Allgemein'!$I$22,
IF(OR(ISNUMBER($D63)=FALSE,$F63=""),"",
IF(AND('2.5 CAPEX'!$L66&lt;&gt;"x",'2.5 CAPEX'!$M66&lt;&gt;"x"),0,
IF($F63=0,0,
IF(CS$4&lt;'2.1 Kraftwerk allgemein'!$F$16,0,
IF(CS$4='2.1 Kraftwerk allgemein'!$F$16,'2.5 CAPEX'!$J66/$F63,
IF(CS$4&lt;'2.1 Kraftwerk allgemein'!$F$16+$F63,
('2.5 CAPEX'!$J66+SUM(OFFSET('2.5 CAPEX'!CX66,0,-MIN(MAX($F63-1-('2.1 Kraftwerk allgemein'!$F$16-'2.1 Kraftwerk allgemein'!$F$15+1),0),COLUMN(CJ63)-1-('2.1 Kraftwerk allgemein'!$F$16-'2.1 Kraftwerk allgemein'!$F$15+1)),1,MIN(MAX($F63-('2.1 Kraftwerk allgemein'!$F$16-'2.1 Kraftwerk allgemein'!$F$15+1),1),COLUMN(CJ63)-('2.1 Kraftwerk allgemein'!$F$16-'2.1 Kraftwerk allgemein'!$F$15+1)))))/$F63,
SUM(OFFSET('2.5 CAPEX'!CX66,0,-MIN($F63-1,COLUMN(CJ63)-1),1,MIN($F63,COLUMN(CJ63))))/$F63)))))),
IF(OR(ISNUMBER($D63)=FALSE,$F63=""),"",
IF(AND('2.5 CAPEX'!$L66&lt;&gt;"x",'2.5 CAPEX'!$M66&lt;&gt;"x"),0,
IF($F63=0,0,
IF(CS$4&lt;'2.1 Kraftwerk allgemein'!$F$16,0,
IF(CS$4='2.1 Kraftwerk allgemein'!$F$16,'2.5 CAPEX'!$J66/$F63,
IF(CS$4&lt;'2.1 Kraftwerk allgemein'!$F$16+$F63,
('2.5 CAPEX'!$J66+SUM(OFFSET('2.5 CAPEX'!CX66,0,-MIN(MAX($F63-1-('2.1 Kraftwerk allgemein'!$F$16-'1.1 Allgemein'!$I$22+1),0),COLUMN(CJ63)-1-('2.1 Kraftwerk allgemein'!$F$16-'1.1 Allgemein'!$I$22+1)),1,MIN(MAX($F63-('2.1 Kraftwerk allgemein'!$F$16-'1.1 Allgemein'!$I$22+1),1),COLUMN(CJ63)-('2.1 Kraftwerk allgemein'!$F$16-'1.1 Allgemein'!$I$22+1)))))/$F63,
SUM(OFFSET('2.5 CAPEX'!CX66,0,-MIN($F63-1,COLUMN(CJ63)-1),1,MIN($F63,COLUMN(CJ63))))/$F63)))))))</f>
        <v/>
      </c>
      <c r="CT63" s="199" t="str">
        <f ca="1">IF('2.1 Kraftwerk allgemein'!$F$15&lt;'1.1 Allgemein'!$I$22,
IF(OR(ISNUMBER($D63)=FALSE,$F63=""),"",
IF(AND('2.5 CAPEX'!$L66&lt;&gt;"x",'2.5 CAPEX'!$M66&lt;&gt;"x"),0,
IF($F63=0,0,
IF(CT$4&lt;'2.1 Kraftwerk allgemein'!$F$16,0,
IF(CT$4='2.1 Kraftwerk allgemein'!$F$16,'2.5 CAPEX'!$J66/$F63,
IF(CT$4&lt;'2.1 Kraftwerk allgemein'!$F$16+$F63,
('2.5 CAPEX'!$J66+SUM(OFFSET('2.5 CAPEX'!CY66,0,-MIN(MAX($F63-1-('2.1 Kraftwerk allgemein'!$F$16-'2.1 Kraftwerk allgemein'!$F$15+1),0),COLUMN(CK63)-1-('2.1 Kraftwerk allgemein'!$F$16-'2.1 Kraftwerk allgemein'!$F$15+1)),1,MIN(MAX($F63-('2.1 Kraftwerk allgemein'!$F$16-'2.1 Kraftwerk allgemein'!$F$15+1),1),COLUMN(CK63)-('2.1 Kraftwerk allgemein'!$F$16-'2.1 Kraftwerk allgemein'!$F$15+1)))))/$F63,
SUM(OFFSET('2.5 CAPEX'!CY66,0,-MIN($F63-1,COLUMN(CK63)-1),1,MIN($F63,COLUMN(CK63))))/$F63)))))),
IF(OR(ISNUMBER($D63)=FALSE,$F63=""),"",
IF(AND('2.5 CAPEX'!$L66&lt;&gt;"x",'2.5 CAPEX'!$M66&lt;&gt;"x"),0,
IF($F63=0,0,
IF(CT$4&lt;'2.1 Kraftwerk allgemein'!$F$16,0,
IF(CT$4='2.1 Kraftwerk allgemein'!$F$16,'2.5 CAPEX'!$J66/$F63,
IF(CT$4&lt;'2.1 Kraftwerk allgemein'!$F$16+$F63,
('2.5 CAPEX'!$J66+SUM(OFFSET('2.5 CAPEX'!CY66,0,-MIN(MAX($F63-1-('2.1 Kraftwerk allgemein'!$F$16-'1.1 Allgemein'!$I$22+1),0),COLUMN(CK63)-1-('2.1 Kraftwerk allgemein'!$F$16-'1.1 Allgemein'!$I$22+1)),1,MIN(MAX($F63-('2.1 Kraftwerk allgemein'!$F$16-'1.1 Allgemein'!$I$22+1),1),COLUMN(CK63)-('2.1 Kraftwerk allgemein'!$F$16-'1.1 Allgemein'!$I$22+1)))))/$F63,
SUM(OFFSET('2.5 CAPEX'!CY66,0,-MIN($F63-1,COLUMN(CK63)-1),1,MIN($F63,COLUMN(CK63))))/$F63)))))))</f>
        <v/>
      </c>
      <c r="CU63" s="199" t="str">
        <f ca="1">IF('2.1 Kraftwerk allgemein'!$F$15&lt;'1.1 Allgemein'!$I$22,
IF(OR(ISNUMBER($D63)=FALSE,$F63=""),"",
IF(AND('2.5 CAPEX'!$L66&lt;&gt;"x",'2.5 CAPEX'!$M66&lt;&gt;"x"),0,
IF($F63=0,0,
IF(CU$4&lt;'2.1 Kraftwerk allgemein'!$F$16,0,
IF(CU$4='2.1 Kraftwerk allgemein'!$F$16,'2.5 CAPEX'!$J66/$F63,
IF(CU$4&lt;'2.1 Kraftwerk allgemein'!$F$16+$F63,
('2.5 CAPEX'!$J66+SUM(OFFSET('2.5 CAPEX'!CZ66,0,-MIN(MAX($F63-1-('2.1 Kraftwerk allgemein'!$F$16-'2.1 Kraftwerk allgemein'!$F$15+1),0),COLUMN(CL63)-1-('2.1 Kraftwerk allgemein'!$F$16-'2.1 Kraftwerk allgemein'!$F$15+1)),1,MIN(MAX($F63-('2.1 Kraftwerk allgemein'!$F$16-'2.1 Kraftwerk allgemein'!$F$15+1),1),COLUMN(CL63)-('2.1 Kraftwerk allgemein'!$F$16-'2.1 Kraftwerk allgemein'!$F$15+1)))))/$F63,
SUM(OFFSET('2.5 CAPEX'!CZ66,0,-MIN($F63-1,COLUMN(CL63)-1),1,MIN($F63,COLUMN(CL63))))/$F63)))))),
IF(OR(ISNUMBER($D63)=FALSE,$F63=""),"",
IF(AND('2.5 CAPEX'!$L66&lt;&gt;"x",'2.5 CAPEX'!$M66&lt;&gt;"x"),0,
IF($F63=0,0,
IF(CU$4&lt;'2.1 Kraftwerk allgemein'!$F$16,0,
IF(CU$4='2.1 Kraftwerk allgemein'!$F$16,'2.5 CAPEX'!$J66/$F63,
IF(CU$4&lt;'2.1 Kraftwerk allgemein'!$F$16+$F63,
('2.5 CAPEX'!$J66+SUM(OFFSET('2.5 CAPEX'!CZ66,0,-MIN(MAX($F63-1-('2.1 Kraftwerk allgemein'!$F$16-'1.1 Allgemein'!$I$22+1),0),COLUMN(CL63)-1-('2.1 Kraftwerk allgemein'!$F$16-'1.1 Allgemein'!$I$22+1)),1,MIN(MAX($F63-('2.1 Kraftwerk allgemein'!$F$16-'1.1 Allgemein'!$I$22+1),1),COLUMN(CL63)-('2.1 Kraftwerk allgemein'!$F$16-'1.1 Allgemein'!$I$22+1)))))/$F63,
SUM(OFFSET('2.5 CAPEX'!CZ66,0,-MIN($F63-1,COLUMN(CL63)-1),1,MIN($F63,COLUMN(CL63))))/$F63)))))))</f>
        <v/>
      </c>
      <c r="CV63" s="199" t="str">
        <f ca="1">IF('2.1 Kraftwerk allgemein'!$F$15&lt;'1.1 Allgemein'!$I$22,
IF(OR(ISNUMBER($D63)=FALSE,$F63=""),"",
IF(AND('2.5 CAPEX'!$L66&lt;&gt;"x",'2.5 CAPEX'!$M66&lt;&gt;"x"),0,
IF($F63=0,0,
IF(CV$4&lt;'2.1 Kraftwerk allgemein'!$F$16,0,
IF(CV$4='2.1 Kraftwerk allgemein'!$F$16,'2.5 CAPEX'!$J66/$F63,
IF(CV$4&lt;'2.1 Kraftwerk allgemein'!$F$16+$F63,
('2.5 CAPEX'!$J66+SUM(OFFSET('2.5 CAPEX'!DA66,0,-MIN(MAX($F63-1-('2.1 Kraftwerk allgemein'!$F$16-'2.1 Kraftwerk allgemein'!$F$15+1),0),COLUMN(CM63)-1-('2.1 Kraftwerk allgemein'!$F$16-'2.1 Kraftwerk allgemein'!$F$15+1)),1,MIN(MAX($F63-('2.1 Kraftwerk allgemein'!$F$16-'2.1 Kraftwerk allgemein'!$F$15+1),1),COLUMN(CM63)-('2.1 Kraftwerk allgemein'!$F$16-'2.1 Kraftwerk allgemein'!$F$15+1)))))/$F63,
SUM(OFFSET('2.5 CAPEX'!DA66,0,-MIN($F63-1,COLUMN(CM63)-1),1,MIN($F63,COLUMN(CM63))))/$F63)))))),
IF(OR(ISNUMBER($D63)=FALSE,$F63=""),"",
IF(AND('2.5 CAPEX'!$L66&lt;&gt;"x",'2.5 CAPEX'!$M66&lt;&gt;"x"),0,
IF($F63=0,0,
IF(CV$4&lt;'2.1 Kraftwerk allgemein'!$F$16,0,
IF(CV$4='2.1 Kraftwerk allgemein'!$F$16,'2.5 CAPEX'!$J66/$F63,
IF(CV$4&lt;'2.1 Kraftwerk allgemein'!$F$16+$F63,
('2.5 CAPEX'!$J66+SUM(OFFSET('2.5 CAPEX'!DA66,0,-MIN(MAX($F63-1-('2.1 Kraftwerk allgemein'!$F$16-'1.1 Allgemein'!$I$22+1),0),COLUMN(CM63)-1-('2.1 Kraftwerk allgemein'!$F$16-'1.1 Allgemein'!$I$22+1)),1,MIN(MAX($F63-('2.1 Kraftwerk allgemein'!$F$16-'1.1 Allgemein'!$I$22+1),1),COLUMN(CM63)-('2.1 Kraftwerk allgemein'!$F$16-'1.1 Allgemein'!$I$22+1)))))/$F63,
SUM(OFFSET('2.5 CAPEX'!DA66,0,-MIN($F63-1,COLUMN(CM63)-1),1,MIN($F63,COLUMN(CM63))))/$F63)))))))</f>
        <v/>
      </c>
      <c r="CW63" s="199" t="str">
        <f ca="1">IF('2.1 Kraftwerk allgemein'!$F$15&lt;'1.1 Allgemein'!$I$22,
IF(OR(ISNUMBER($D63)=FALSE,$F63=""),"",
IF(AND('2.5 CAPEX'!$L66&lt;&gt;"x",'2.5 CAPEX'!$M66&lt;&gt;"x"),0,
IF($F63=0,0,
IF(CW$4&lt;'2.1 Kraftwerk allgemein'!$F$16,0,
IF(CW$4='2.1 Kraftwerk allgemein'!$F$16,'2.5 CAPEX'!$J66/$F63,
IF(CW$4&lt;'2.1 Kraftwerk allgemein'!$F$16+$F63,
('2.5 CAPEX'!$J66+SUM(OFFSET('2.5 CAPEX'!DB66,0,-MIN(MAX($F63-1-('2.1 Kraftwerk allgemein'!$F$16-'2.1 Kraftwerk allgemein'!$F$15+1),0),COLUMN(CN63)-1-('2.1 Kraftwerk allgemein'!$F$16-'2.1 Kraftwerk allgemein'!$F$15+1)),1,MIN(MAX($F63-('2.1 Kraftwerk allgemein'!$F$16-'2.1 Kraftwerk allgemein'!$F$15+1),1),COLUMN(CN63)-('2.1 Kraftwerk allgemein'!$F$16-'2.1 Kraftwerk allgemein'!$F$15+1)))))/$F63,
SUM(OFFSET('2.5 CAPEX'!DB66,0,-MIN($F63-1,COLUMN(CN63)-1),1,MIN($F63,COLUMN(CN63))))/$F63)))))),
IF(OR(ISNUMBER($D63)=FALSE,$F63=""),"",
IF(AND('2.5 CAPEX'!$L66&lt;&gt;"x",'2.5 CAPEX'!$M66&lt;&gt;"x"),0,
IF($F63=0,0,
IF(CW$4&lt;'2.1 Kraftwerk allgemein'!$F$16,0,
IF(CW$4='2.1 Kraftwerk allgemein'!$F$16,'2.5 CAPEX'!$J66/$F63,
IF(CW$4&lt;'2.1 Kraftwerk allgemein'!$F$16+$F63,
('2.5 CAPEX'!$J66+SUM(OFFSET('2.5 CAPEX'!DB66,0,-MIN(MAX($F63-1-('2.1 Kraftwerk allgemein'!$F$16-'1.1 Allgemein'!$I$22+1),0),COLUMN(CN63)-1-('2.1 Kraftwerk allgemein'!$F$16-'1.1 Allgemein'!$I$22+1)),1,MIN(MAX($F63-('2.1 Kraftwerk allgemein'!$F$16-'1.1 Allgemein'!$I$22+1),1),COLUMN(CN63)-('2.1 Kraftwerk allgemein'!$F$16-'1.1 Allgemein'!$I$22+1)))))/$F63,
SUM(OFFSET('2.5 CAPEX'!DB66,0,-MIN($F63-1,COLUMN(CN63)-1),1,MIN($F63,COLUMN(CN63))))/$F63)))))))</f>
        <v/>
      </c>
      <c r="CX63" s="199" t="str">
        <f ca="1">IF('2.1 Kraftwerk allgemein'!$F$15&lt;'1.1 Allgemein'!$I$22,
IF(OR(ISNUMBER($D63)=FALSE,$F63=""),"",
IF(AND('2.5 CAPEX'!$L66&lt;&gt;"x",'2.5 CAPEX'!$M66&lt;&gt;"x"),0,
IF($F63=0,0,
IF(CX$4&lt;'2.1 Kraftwerk allgemein'!$F$16,0,
IF(CX$4='2.1 Kraftwerk allgemein'!$F$16,'2.5 CAPEX'!$J66/$F63,
IF(CX$4&lt;'2.1 Kraftwerk allgemein'!$F$16+$F63,
('2.5 CAPEX'!$J66+SUM(OFFSET('2.5 CAPEX'!DC66,0,-MIN(MAX($F63-1-('2.1 Kraftwerk allgemein'!$F$16-'2.1 Kraftwerk allgemein'!$F$15+1),0),COLUMN(CO63)-1-('2.1 Kraftwerk allgemein'!$F$16-'2.1 Kraftwerk allgemein'!$F$15+1)),1,MIN(MAX($F63-('2.1 Kraftwerk allgemein'!$F$16-'2.1 Kraftwerk allgemein'!$F$15+1),1),COLUMN(CO63)-('2.1 Kraftwerk allgemein'!$F$16-'2.1 Kraftwerk allgemein'!$F$15+1)))))/$F63,
SUM(OFFSET('2.5 CAPEX'!DC66,0,-MIN($F63-1,COLUMN(CO63)-1),1,MIN($F63,COLUMN(CO63))))/$F63)))))),
IF(OR(ISNUMBER($D63)=FALSE,$F63=""),"",
IF(AND('2.5 CAPEX'!$L66&lt;&gt;"x",'2.5 CAPEX'!$M66&lt;&gt;"x"),0,
IF($F63=0,0,
IF(CX$4&lt;'2.1 Kraftwerk allgemein'!$F$16,0,
IF(CX$4='2.1 Kraftwerk allgemein'!$F$16,'2.5 CAPEX'!$J66/$F63,
IF(CX$4&lt;'2.1 Kraftwerk allgemein'!$F$16+$F63,
('2.5 CAPEX'!$J66+SUM(OFFSET('2.5 CAPEX'!DC66,0,-MIN(MAX($F63-1-('2.1 Kraftwerk allgemein'!$F$16-'1.1 Allgemein'!$I$22+1),0),COLUMN(CO63)-1-('2.1 Kraftwerk allgemein'!$F$16-'1.1 Allgemein'!$I$22+1)),1,MIN(MAX($F63-('2.1 Kraftwerk allgemein'!$F$16-'1.1 Allgemein'!$I$22+1),1),COLUMN(CO63)-('2.1 Kraftwerk allgemein'!$F$16-'1.1 Allgemein'!$I$22+1)))))/$F63,
SUM(OFFSET('2.5 CAPEX'!DC66,0,-MIN($F63-1,COLUMN(CO63)-1),1,MIN($F63,COLUMN(CO63))))/$F63)))))))</f>
        <v/>
      </c>
      <c r="CY63" s="199" t="str">
        <f ca="1">IF('2.1 Kraftwerk allgemein'!$F$15&lt;'1.1 Allgemein'!$I$22,
IF(OR(ISNUMBER($D63)=FALSE,$F63=""),"",
IF(AND('2.5 CAPEX'!$L66&lt;&gt;"x",'2.5 CAPEX'!$M66&lt;&gt;"x"),0,
IF($F63=0,0,
IF(CY$4&lt;'2.1 Kraftwerk allgemein'!$F$16,0,
IF(CY$4='2.1 Kraftwerk allgemein'!$F$16,'2.5 CAPEX'!$J66/$F63,
IF(CY$4&lt;'2.1 Kraftwerk allgemein'!$F$16+$F63,
('2.5 CAPEX'!$J66+SUM(OFFSET('2.5 CAPEX'!DD66,0,-MIN(MAX($F63-1-('2.1 Kraftwerk allgemein'!$F$16-'2.1 Kraftwerk allgemein'!$F$15+1),0),COLUMN(CP63)-1-('2.1 Kraftwerk allgemein'!$F$16-'2.1 Kraftwerk allgemein'!$F$15+1)),1,MIN(MAX($F63-('2.1 Kraftwerk allgemein'!$F$16-'2.1 Kraftwerk allgemein'!$F$15+1),1),COLUMN(CP63)-('2.1 Kraftwerk allgemein'!$F$16-'2.1 Kraftwerk allgemein'!$F$15+1)))))/$F63,
SUM(OFFSET('2.5 CAPEX'!DD66,0,-MIN($F63-1,COLUMN(CP63)-1),1,MIN($F63,COLUMN(CP63))))/$F63)))))),
IF(OR(ISNUMBER($D63)=FALSE,$F63=""),"",
IF(AND('2.5 CAPEX'!$L66&lt;&gt;"x",'2.5 CAPEX'!$M66&lt;&gt;"x"),0,
IF($F63=0,0,
IF(CY$4&lt;'2.1 Kraftwerk allgemein'!$F$16,0,
IF(CY$4='2.1 Kraftwerk allgemein'!$F$16,'2.5 CAPEX'!$J66/$F63,
IF(CY$4&lt;'2.1 Kraftwerk allgemein'!$F$16+$F63,
('2.5 CAPEX'!$J66+SUM(OFFSET('2.5 CAPEX'!DD66,0,-MIN(MAX($F63-1-('2.1 Kraftwerk allgemein'!$F$16-'1.1 Allgemein'!$I$22+1),0),COLUMN(CP63)-1-('2.1 Kraftwerk allgemein'!$F$16-'1.1 Allgemein'!$I$22+1)),1,MIN(MAX($F63-('2.1 Kraftwerk allgemein'!$F$16-'1.1 Allgemein'!$I$22+1),1),COLUMN(CP63)-('2.1 Kraftwerk allgemein'!$F$16-'1.1 Allgemein'!$I$22+1)))))/$F63,
SUM(OFFSET('2.5 CAPEX'!DD66,0,-MIN($F63-1,COLUMN(CP63)-1),1,MIN($F63,COLUMN(CP63))))/$F63)))))))</f>
        <v/>
      </c>
      <c r="CZ63" s="199" t="str">
        <f ca="1">IF('2.1 Kraftwerk allgemein'!$F$15&lt;'1.1 Allgemein'!$I$22,
IF(OR(ISNUMBER($D63)=FALSE,$F63=""),"",
IF(AND('2.5 CAPEX'!$L66&lt;&gt;"x",'2.5 CAPEX'!$M66&lt;&gt;"x"),0,
IF($F63=0,0,
IF(CZ$4&lt;'2.1 Kraftwerk allgemein'!$F$16,0,
IF(CZ$4='2.1 Kraftwerk allgemein'!$F$16,'2.5 CAPEX'!$J66/$F63,
IF(CZ$4&lt;'2.1 Kraftwerk allgemein'!$F$16+$F63,
('2.5 CAPEX'!$J66+SUM(OFFSET('2.5 CAPEX'!DE66,0,-MIN(MAX($F63-1-('2.1 Kraftwerk allgemein'!$F$16-'2.1 Kraftwerk allgemein'!$F$15+1),0),COLUMN(CQ63)-1-('2.1 Kraftwerk allgemein'!$F$16-'2.1 Kraftwerk allgemein'!$F$15+1)),1,MIN(MAX($F63-('2.1 Kraftwerk allgemein'!$F$16-'2.1 Kraftwerk allgemein'!$F$15+1),1),COLUMN(CQ63)-('2.1 Kraftwerk allgemein'!$F$16-'2.1 Kraftwerk allgemein'!$F$15+1)))))/$F63,
SUM(OFFSET('2.5 CAPEX'!DE66,0,-MIN($F63-1,COLUMN(CQ63)-1),1,MIN($F63,COLUMN(CQ63))))/$F63)))))),
IF(OR(ISNUMBER($D63)=FALSE,$F63=""),"",
IF(AND('2.5 CAPEX'!$L66&lt;&gt;"x",'2.5 CAPEX'!$M66&lt;&gt;"x"),0,
IF($F63=0,0,
IF(CZ$4&lt;'2.1 Kraftwerk allgemein'!$F$16,0,
IF(CZ$4='2.1 Kraftwerk allgemein'!$F$16,'2.5 CAPEX'!$J66/$F63,
IF(CZ$4&lt;'2.1 Kraftwerk allgemein'!$F$16+$F63,
('2.5 CAPEX'!$J66+SUM(OFFSET('2.5 CAPEX'!DE66,0,-MIN(MAX($F63-1-('2.1 Kraftwerk allgemein'!$F$16-'1.1 Allgemein'!$I$22+1),0),COLUMN(CQ63)-1-('2.1 Kraftwerk allgemein'!$F$16-'1.1 Allgemein'!$I$22+1)),1,MIN(MAX($F63-('2.1 Kraftwerk allgemein'!$F$16-'1.1 Allgemein'!$I$22+1),1),COLUMN(CQ63)-('2.1 Kraftwerk allgemein'!$F$16-'1.1 Allgemein'!$I$22+1)))))/$F63,
SUM(OFFSET('2.5 CAPEX'!DE66,0,-MIN($F63-1,COLUMN(CQ63)-1),1,MIN($F63,COLUMN(CQ63))))/$F63)))))))</f>
        <v/>
      </c>
      <c r="DA63" s="199" t="str">
        <f ca="1">IF('2.1 Kraftwerk allgemein'!$F$15&lt;'1.1 Allgemein'!$I$22,
IF(OR(ISNUMBER($D63)=FALSE,$F63=""),"",
IF(AND('2.5 CAPEX'!$L66&lt;&gt;"x",'2.5 CAPEX'!$M66&lt;&gt;"x"),0,
IF($F63=0,0,
IF(DA$4&lt;'2.1 Kraftwerk allgemein'!$F$16,0,
IF(DA$4='2.1 Kraftwerk allgemein'!$F$16,'2.5 CAPEX'!$J66/$F63,
IF(DA$4&lt;'2.1 Kraftwerk allgemein'!$F$16+$F63,
('2.5 CAPEX'!$J66+SUM(OFFSET('2.5 CAPEX'!DF66,0,-MIN(MAX($F63-1-('2.1 Kraftwerk allgemein'!$F$16-'2.1 Kraftwerk allgemein'!$F$15+1),0),COLUMN(CR63)-1-('2.1 Kraftwerk allgemein'!$F$16-'2.1 Kraftwerk allgemein'!$F$15+1)),1,MIN(MAX($F63-('2.1 Kraftwerk allgemein'!$F$16-'2.1 Kraftwerk allgemein'!$F$15+1),1),COLUMN(CR63)-('2.1 Kraftwerk allgemein'!$F$16-'2.1 Kraftwerk allgemein'!$F$15+1)))))/$F63,
SUM(OFFSET('2.5 CAPEX'!DF66,0,-MIN($F63-1,COLUMN(CR63)-1),1,MIN($F63,COLUMN(CR63))))/$F63)))))),
IF(OR(ISNUMBER($D63)=FALSE,$F63=""),"",
IF(AND('2.5 CAPEX'!$L66&lt;&gt;"x",'2.5 CAPEX'!$M66&lt;&gt;"x"),0,
IF($F63=0,0,
IF(DA$4&lt;'2.1 Kraftwerk allgemein'!$F$16,0,
IF(DA$4='2.1 Kraftwerk allgemein'!$F$16,'2.5 CAPEX'!$J66/$F63,
IF(DA$4&lt;'2.1 Kraftwerk allgemein'!$F$16+$F63,
('2.5 CAPEX'!$J66+SUM(OFFSET('2.5 CAPEX'!DF66,0,-MIN(MAX($F63-1-('2.1 Kraftwerk allgemein'!$F$16-'1.1 Allgemein'!$I$22+1),0),COLUMN(CR63)-1-('2.1 Kraftwerk allgemein'!$F$16-'1.1 Allgemein'!$I$22+1)),1,MIN(MAX($F63-('2.1 Kraftwerk allgemein'!$F$16-'1.1 Allgemein'!$I$22+1),1),COLUMN(CR63)-('2.1 Kraftwerk allgemein'!$F$16-'1.1 Allgemein'!$I$22+1)))))/$F63,
SUM(OFFSET('2.5 CAPEX'!DF66,0,-MIN($F63-1,COLUMN(CR63)-1),1,MIN($F63,COLUMN(CR63))))/$F63)))))))</f>
        <v/>
      </c>
      <c r="DB63" s="199" t="str">
        <f ca="1">IF('2.1 Kraftwerk allgemein'!$F$15&lt;'1.1 Allgemein'!$I$22,
IF(OR(ISNUMBER($D63)=FALSE,$F63=""),"",
IF(AND('2.5 CAPEX'!$L66&lt;&gt;"x",'2.5 CAPEX'!$M66&lt;&gt;"x"),0,
IF($F63=0,0,
IF(DB$4&lt;'2.1 Kraftwerk allgemein'!$F$16,0,
IF(DB$4='2.1 Kraftwerk allgemein'!$F$16,'2.5 CAPEX'!$J66/$F63,
IF(DB$4&lt;'2.1 Kraftwerk allgemein'!$F$16+$F63,
('2.5 CAPEX'!$J66+SUM(OFFSET('2.5 CAPEX'!DG66,0,-MIN(MAX($F63-1-('2.1 Kraftwerk allgemein'!$F$16-'2.1 Kraftwerk allgemein'!$F$15+1),0),COLUMN(CS63)-1-('2.1 Kraftwerk allgemein'!$F$16-'2.1 Kraftwerk allgemein'!$F$15+1)),1,MIN(MAX($F63-('2.1 Kraftwerk allgemein'!$F$16-'2.1 Kraftwerk allgemein'!$F$15+1),1),COLUMN(CS63)-('2.1 Kraftwerk allgemein'!$F$16-'2.1 Kraftwerk allgemein'!$F$15+1)))))/$F63,
SUM(OFFSET('2.5 CAPEX'!DG66,0,-MIN($F63-1,COLUMN(CS63)-1),1,MIN($F63,COLUMN(CS63))))/$F63)))))),
IF(OR(ISNUMBER($D63)=FALSE,$F63=""),"",
IF(AND('2.5 CAPEX'!$L66&lt;&gt;"x",'2.5 CAPEX'!$M66&lt;&gt;"x"),0,
IF($F63=0,0,
IF(DB$4&lt;'2.1 Kraftwerk allgemein'!$F$16,0,
IF(DB$4='2.1 Kraftwerk allgemein'!$F$16,'2.5 CAPEX'!$J66/$F63,
IF(DB$4&lt;'2.1 Kraftwerk allgemein'!$F$16+$F63,
('2.5 CAPEX'!$J66+SUM(OFFSET('2.5 CAPEX'!DG66,0,-MIN(MAX($F63-1-('2.1 Kraftwerk allgemein'!$F$16-'1.1 Allgemein'!$I$22+1),0),COLUMN(CS63)-1-('2.1 Kraftwerk allgemein'!$F$16-'1.1 Allgemein'!$I$22+1)),1,MIN(MAX($F63-('2.1 Kraftwerk allgemein'!$F$16-'1.1 Allgemein'!$I$22+1),1),COLUMN(CS63)-('2.1 Kraftwerk allgemein'!$F$16-'1.1 Allgemein'!$I$22+1)))))/$F63,
SUM(OFFSET('2.5 CAPEX'!DG66,0,-MIN($F63-1,COLUMN(CS63)-1),1,MIN($F63,COLUMN(CS63))))/$F63)))))))</f>
        <v/>
      </c>
      <c r="DC63" s="199" t="str">
        <f ca="1">IF('2.1 Kraftwerk allgemein'!$F$15&lt;'1.1 Allgemein'!$I$22,
IF(OR(ISNUMBER($D63)=FALSE,$F63=""),"",
IF(AND('2.5 CAPEX'!$L66&lt;&gt;"x",'2.5 CAPEX'!$M66&lt;&gt;"x"),0,
IF($F63=0,0,
IF(DC$4&lt;'2.1 Kraftwerk allgemein'!$F$16,0,
IF(DC$4='2.1 Kraftwerk allgemein'!$F$16,'2.5 CAPEX'!$J66/$F63,
IF(DC$4&lt;'2.1 Kraftwerk allgemein'!$F$16+$F63,
('2.5 CAPEX'!$J66+SUM(OFFSET('2.5 CAPEX'!DH66,0,-MIN(MAX($F63-1-('2.1 Kraftwerk allgemein'!$F$16-'2.1 Kraftwerk allgemein'!$F$15+1),0),COLUMN(CT63)-1-('2.1 Kraftwerk allgemein'!$F$16-'2.1 Kraftwerk allgemein'!$F$15+1)),1,MIN(MAX($F63-('2.1 Kraftwerk allgemein'!$F$16-'2.1 Kraftwerk allgemein'!$F$15+1),1),COLUMN(CT63)-('2.1 Kraftwerk allgemein'!$F$16-'2.1 Kraftwerk allgemein'!$F$15+1)))))/$F63,
SUM(OFFSET('2.5 CAPEX'!DH66,0,-MIN($F63-1,COLUMN(CT63)-1),1,MIN($F63,COLUMN(CT63))))/$F63)))))),
IF(OR(ISNUMBER($D63)=FALSE,$F63=""),"",
IF(AND('2.5 CAPEX'!$L66&lt;&gt;"x",'2.5 CAPEX'!$M66&lt;&gt;"x"),0,
IF($F63=0,0,
IF(DC$4&lt;'2.1 Kraftwerk allgemein'!$F$16,0,
IF(DC$4='2.1 Kraftwerk allgemein'!$F$16,'2.5 CAPEX'!$J66/$F63,
IF(DC$4&lt;'2.1 Kraftwerk allgemein'!$F$16+$F63,
('2.5 CAPEX'!$J66+SUM(OFFSET('2.5 CAPEX'!DH66,0,-MIN(MAX($F63-1-('2.1 Kraftwerk allgemein'!$F$16-'1.1 Allgemein'!$I$22+1),0),COLUMN(CT63)-1-('2.1 Kraftwerk allgemein'!$F$16-'1.1 Allgemein'!$I$22+1)),1,MIN(MAX($F63-('2.1 Kraftwerk allgemein'!$F$16-'1.1 Allgemein'!$I$22+1),1),COLUMN(CT63)-('2.1 Kraftwerk allgemein'!$F$16-'1.1 Allgemein'!$I$22+1)))))/$F63,
SUM(OFFSET('2.5 CAPEX'!DH66,0,-MIN($F63-1,COLUMN(CT63)-1),1,MIN($F63,COLUMN(CT63))))/$F63)))))))</f>
        <v/>
      </c>
      <c r="DD63" s="199" t="str">
        <f ca="1">IF('2.1 Kraftwerk allgemein'!$F$15&lt;'1.1 Allgemein'!$I$22,
IF(OR(ISNUMBER($D63)=FALSE,$F63=""),"",
IF(AND('2.5 CAPEX'!$L66&lt;&gt;"x",'2.5 CAPEX'!$M66&lt;&gt;"x"),0,
IF($F63=0,0,
IF(DD$4&lt;'2.1 Kraftwerk allgemein'!$F$16,0,
IF(DD$4='2.1 Kraftwerk allgemein'!$F$16,'2.5 CAPEX'!$J66/$F63,
IF(DD$4&lt;'2.1 Kraftwerk allgemein'!$F$16+$F63,
('2.5 CAPEX'!$J66+SUM(OFFSET('2.5 CAPEX'!DI66,0,-MIN(MAX($F63-1-('2.1 Kraftwerk allgemein'!$F$16-'2.1 Kraftwerk allgemein'!$F$15+1),0),COLUMN(CU63)-1-('2.1 Kraftwerk allgemein'!$F$16-'2.1 Kraftwerk allgemein'!$F$15+1)),1,MIN(MAX($F63-('2.1 Kraftwerk allgemein'!$F$16-'2.1 Kraftwerk allgemein'!$F$15+1),1),COLUMN(CU63)-('2.1 Kraftwerk allgemein'!$F$16-'2.1 Kraftwerk allgemein'!$F$15+1)))))/$F63,
SUM(OFFSET('2.5 CAPEX'!DI66,0,-MIN($F63-1,COLUMN(CU63)-1),1,MIN($F63,COLUMN(CU63))))/$F63)))))),
IF(OR(ISNUMBER($D63)=FALSE,$F63=""),"",
IF(AND('2.5 CAPEX'!$L66&lt;&gt;"x",'2.5 CAPEX'!$M66&lt;&gt;"x"),0,
IF($F63=0,0,
IF(DD$4&lt;'2.1 Kraftwerk allgemein'!$F$16,0,
IF(DD$4='2.1 Kraftwerk allgemein'!$F$16,'2.5 CAPEX'!$J66/$F63,
IF(DD$4&lt;'2.1 Kraftwerk allgemein'!$F$16+$F63,
('2.5 CAPEX'!$J66+SUM(OFFSET('2.5 CAPEX'!DI66,0,-MIN(MAX($F63-1-('2.1 Kraftwerk allgemein'!$F$16-'1.1 Allgemein'!$I$22+1),0),COLUMN(CU63)-1-('2.1 Kraftwerk allgemein'!$F$16-'1.1 Allgemein'!$I$22+1)),1,MIN(MAX($F63-('2.1 Kraftwerk allgemein'!$F$16-'1.1 Allgemein'!$I$22+1),1),COLUMN(CU63)-('2.1 Kraftwerk allgemein'!$F$16-'1.1 Allgemein'!$I$22+1)))))/$F63,
SUM(OFFSET('2.5 CAPEX'!DI66,0,-MIN($F63-1,COLUMN(CU63)-1),1,MIN($F63,COLUMN(CU63))))/$F63)))))))</f>
        <v/>
      </c>
      <c r="DE63" s="199" t="str">
        <f ca="1">IF('2.1 Kraftwerk allgemein'!$F$15&lt;'1.1 Allgemein'!$I$22,
IF(OR(ISNUMBER($D63)=FALSE,$F63=""),"",
IF(AND('2.5 CAPEX'!$L66&lt;&gt;"x",'2.5 CAPEX'!$M66&lt;&gt;"x"),0,
IF($F63=0,0,
IF(DE$4&lt;'2.1 Kraftwerk allgemein'!$F$16,0,
IF(DE$4='2.1 Kraftwerk allgemein'!$F$16,'2.5 CAPEX'!$J66/$F63,
IF(DE$4&lt;'2.1 Kraftwerk allgemein'!$F$16+$F63,
('2.5 CAPEX'!$J66+SUM(OFFSET('2.5 CAPEX'!DJ66,0,-MIN(MAX($F63-1-('2.1 Kraftwerk allgemein'!$F$16-'2.1 Kraftwerk allgemein'!$F$15+1),0),COLUMN(CV63)-1-('2.1 Kraftwerk allgemein'!$F$16-'2.1 Kraftwerk allgemein'!$F$15+1)),1,MIN(MAX($F63-('2.1 Kraftwerk allgemein'!$F$16-'2.1 Kraftwerk allgemein'!$F$15+1),1),COLUMN(CV63)-('2.1 Kraftwerk allgemein'!$F$16-'2.1 Kraftwerk allgemein'!$F$15+1)))))/$F63,
SUM(OFFSET('2.5 CAPEX'!DJ66,0,-MIN($F63-1,COLUMN(CV63)-1),1,MIN($F63,COLUMN(CV63))))/$F63)))))),
IF(OR(ISNUMBER($D63)=FALSE,$F63=""),"",
IF(AND('2.5 CAPEX'!$L66&lt;&gt;"x",'2.5 CAPEX'!$M66&lt;&gt;"x"),0,
IF($F63=0,0,
IF(DE$4&lt;'2.1 Kraftwerk allgemein'!$F$16,0,
IF(DE$4='2.1 Kraftwerk allgemein'!$F$16,'2.5 CAPEX'!$J66/$F63,
IF(DE$4&lt;'2.1 Kraftwerk allgemein'!$F$16+$F63,
('2.5 CAPEX'!$J66+SUM(OFFSET('2.5 CAPEX'!DJ66,0,-MIN(MAX($F63-1-('2.1 Kraftwerk allgemein'!$F$16-'1.1 Allgemein'!$I$22+1),0),COLUMN(CV63)-1-('2.1 Kraftwerk allgemein'!$F$16-'1.1 Allgemein'!$I$22+1)),1,MIN(MAX($F63-('2.1 Kraftwerk allgemein'!$F$16-'1.1 Allgemein'!$I$22+1),1),COLUMN(CV63)-('2.1 Kraftwerk allgemein'!$F$16-'1.1 Allgemein'!$I$22+1)))))/$F63,
SUM(OFFSET('2.5 CAPEX'!DJ66,0,-MIN($F63-1,COLUMN(CV63)-1),1,MIN($F63,COLUMN(CV63))))/$F63)))))))</f>
        <v/>
      </c>
      <c r="DF63" s="199" t="str">
        <f ca="1">IF('2.1 Kraftwerk allgemein'!$F$15&lt;'1.1 Allgemein'!$I$22,
IF(OR(ISNUMBER($D63)=FALSE,$F63=""),"",
IF(AND('2.5 CAPEX'!$L66&lt;&gt;"x",'2.5 CAPEX'!$M66&lt;&gt;"x"),0,
IF($F63=0,0,
IF(DF$4&lt;'2.1 Kraftwerk allgemein'!$F$16,0,
IF(DF$4='2.1 Kraftwerk allgemein'!$F$16,'2.5 CAPEX'!$J66/$F63,
IF(DF$4&lt;'2.1 Kraftwerk allgemein'!$F$16+$F63,
('2.5 CAPEX'!$J66+SUM(OFFSET('2.5 CAPEX'!DK66,0,-MIN(MAX($F63-1-('2.1 Kraftwerk allgemein'!$F$16-'2.1 Kraftwerk allgemein'!$F$15+1),0),COLUMN(CW63)-1-('2.1 Kraftwerk allgemein'!$F$16-'2.1 Kraftwerk allgemein'!$F$15+1)),1,MIN(MAX($F63-('2.1 Kraftwerk allgemein'!$F$16-'2.1 Kraftwerk allgemein'!$F$15+1),1),COLUMN(CW63)-('2.1 Kraftwerk allgemein'!$F$16-'2.1 Kraftwerk allgemein'!$F$15+1)))))/$F63,
SUM(OFFSET('2.5 CAPEX'!DK66,0,-MIN($F63-1,COLUMN(CW63)-1),1,MIN($F63,COLUMN(CW63))))/$F63)))))),
IF(OR(ISNUMBER($D63)=FALSE,$F63=""),"",
IF(AND('2.5 CAPEX'!$L66&lt;&gt;"x",'2.5 CAPEX'!$M66&lt;&gt;"x"),0,
IF($F63=0,0,
IF(DF$4&lt;'2.1 Kraftwerk allgemein'!$F$16,0,
IF(DF$4='2.1 Kraftwerk allgemein'!$F$16,'2.5 CAPEX'!$J66/$F63,
IF(DF$4&lt;'2.1 Kraftwerk allgemein'!$F$16+$F63,
('2.5 CAPEX'!$J66+SUM(OFFSET('2.5 CAPEX'!DK66,0,-MIN(MAX($F63-1-('2.1 Kraftwerk allgemein'!$F$16-'1.1 Allgemein'!$I$22+1),0),COLUMN(CW63)-1-('2.1 Kraftwerk allgemein'!$F$16-'1.1 Allgemein'!$I$22+1)),1,MIN(MAX($F63-('2.1 Kraftwerk allgemein'!$F$16-'1.1 Allgemein'!$I$22+1),1),COLUMN(CW63)-('2.1 Kraftwerk allgemein'!$F$16-'1.1 Allgemein'!$I$22+1)))))/$F63,
SUM(OFFSET('2.5 CAPEX'!DK66,0,-MIN($F63-1,COLUMN(CW63)-1),1,MIN($F63,COLUMN(CW63))))/$F63)))))))</f>
        <v/>
      </c>
    </row>
    <row r="64" spans="1:110" s="200" customFormat="1" ht="14" x14ac:dyDescent="0.3">
      <c r="A64" s="104"/>
      <c r="B64" s="104"/>
      <c r="C64" s="154"/>
      <c r="D64" s="191">
        <f>IF('2.5 CAPEX'!D67&lt;&gt;"",'2.5 CAPEX'!D67,"")</f>
        <v>508</v>
      </c>
      <c r="E64" s="191" t="str">
        <f>IF('2.5 CAPEX'!E67&lt;&gt;"",'2.5 CAPEX'!E67,"")</f>
        <v/>
      </c>
      <c r="F64" s="196" t="str">
        <f>IF('2.5 CAPEX'!F67&lt;&gt;"",'2.5 CAPEX'!F67,"")</f>
        <v/>
      </c>
      <c r="G64" s="197">
        <f ca="1">IF(ISNUMBER(D64)=FALSE,"",INDEX('2.5 CAPEX'!$H:$H,MATCH('3.1 Abschreibung'!$D64,'2.5 CAPEX'!$D:$D,0))+INDEX('2.5 CAPEX'!$J:$J,MATCH('3.1 Abschreibung'!$D64,'2.5 CAPEX'!$D:$D,0)))</f>
        <v>0</v>
      </c>
      <c r="H64" s="197"/>
      <c r="I64" s="198">
        <v>0</v>
      </c>
      <c r="J64" s="199" t="str">
        <f ca="1">IF('2.1 Kraftwerk allgemein'!$F$15&lt;'1.1 Allgemein'!$I$22,
IF(OR(ISNUMBER($D64)=FALSE,$F64=""),"",
IF(AND('2.5 CAPEX'!$L67&lt;&gt;"x",'2.5 CAPEX'!$M67&lt;&gt;"x"),0,
IF($F64=0,0,
IF(J$4&lt;'2.1 Kraftwerk allgemein'!$F$16,0,
IF(J$4='2.1 Kraftwerk allgemein'!$F$16,'2.5 CAPEX'!$J67/$F64,
IF(J$4&lt;'2.1 Kraftwerk allgemein'!$F$16+$F64,
('2.5 CAPEX'!$J67+SUM(OFFSET('2.5 CAPEX'!O67,0,-MIN(MAX($F64-1-('2.1 Kraftwerk allgemein'!$F$16-'2.1 Kraftwerk allgemein'!$F$15+1),0),COLUMN(A64)-1-('2.1 Kraftwerk allgemein'!$F$16-'2.1 Kraftwerk allgemein'!$F$15+1)),1,MIN(MAX($F64-('2.1 Kraftwerk allgemein'!$F$16-'2.1 Kraftwerk allgemein'!$F$15+1),1),COLUMN(A64)-('2.1 Kraftwerk allgemein'!$F$16-'2.1 Kraftwerk allgemein'!$F$15+1)))))/$F64,
SUM(OFFSET('2.5 CAPEX'!O67,0,-MIN($F64-1,COLUMN(A64)-1),1,MIN($F64,COLUMN(A64))))/$F64)))))),
IF(OR(ISNUMBER($D64)=FALSE,$F64=""),"",
IF(AND('2.5 CAPEX'!$L67&lt;&gt;"x",'2.5 CAPEX'!$M67&lt;&gt;"x"),0,
IF($F64=0,0,
IF(J$4&lt;'2.1 Kraftwerk allgemein'!$F$16,0,
IF(J$4='2.1 Kraftwerk allgemein'!$F$16,'2.5 CAPEX'!$J67/$F64,
IF(J$4&lt;'2.1 Kraftwerk allgemein'!$F$16+$F64,
('2.5 CAPEX'!$J67+SUM(OFFSET('2.5 CAPEX'!O67,0,-MIN(MAX($F64-1-('2.1 Kraftwerk allgemein'!$F$16-'1.1 Allgemein'!$I$22+1),0),COLUMN(A64)-1-('2.1 Kraftwerk allgemein'!$F$16-'1.1 Allgemein'!$I$22+1)),1,MIN(MAX($F64-('2.1 Kraftwerk allgemein'!$F$16-'1.1 Allgemein'!$I$22+1),1),COLUMN(A64)-('2.1 Kraftwerk allgemein'!$F$16-'1.1 Allgemein'!$I$22+1)))))/$F64,
SUM(OFFSET('2.5 CAPEX'!O67,0,-MIN($F64-1,COLUMN(A64)-1),1,MIN($F64,COLUMN(A64))))/$F64)))))))</f>
        <v/>
      </c>
      <c r="K64" s="199" t="str">
        <f ca="1">IF('2.1 Kraftwerk allgemein'!$F$15&lt;'1.1 Allgemein'!$I$22,
IF(OR(ISNUMBER($D64)=FALSE,$F64=""),"",
IF(AND('2.5 CAPEX'!$L67&lt;&gt;"x",'2.5 CAPEX'!$M67&lt;&gt;"x"),0,
IF($F64=0,0,
IF(K$4&lt;'2.1 Kraftwerk allgemein'!$F$16,0,
IF(K$4='2.1 Kraftwerk allgemein'!$F$16,'2.5 CAPEX'!$J67/$F64,
IF(K$4&lt;'2.1 Kraftwerk allgemein'!$F$16+$F64,
('2.5 CAPEX'!$J67+SUM(OFFSET('2.5 CAPEX'!P67,0,-MIN(MAX($F64-1-('2.1 Kraftwerk allgemein'!$F$16-'2.1 Kraftwerk allgemein'!$F$15+1),0),COLUMN(B64)-1-('2.1 Kraftwerk allgemein'!$F$16-'2.1 Kraftwerk allgemein'!$F$15+1)),1,MIN(MAX($F64-('2.1 Kraftwerk allgemein'!$F$16-'2.1 Kraftwerk allgemein'!$F$15+1),1),COLUMN(B64)-('2.1 Kraftwerk allgemein'!$F$16-'2.1 Kraftwerk allgemein'!$F$15+1)))))/$F64,
SUM(OFFSET('2.5 CAPEX'!P67,0,-MIN($F64-1,COLUMN(B64)-1),1,MIN($F64,COLUMN(B64))))/$F64)))))),
IF(OR(ISNUMBER($D64)=FALSE,$F64=""),"",
IF(AND('2.5 CAPEX'!$L67&lt;&gt;"x",'2.5 CAPEX'!$M67&lt;&gt;"x"),0,
IF($F64=0,0,
IF(K$4&lt;'2.1 Kraftwerk allgemein'!$F$16,0,
IF(K$4='2.1 Kraftwerk allgemein'!$F$16,'2.5 CAPEX'!$J67/$F64,
IF(K$4&lt;'2.1 Kraftwerk allgemein'!$F$16+$F64,
('2.5 CAPEX'!$J67+SUM(OFFSET('2.5 CAPEX'!P67,0,-MIN(MAX($F64-1-('2.1 Kraftwerk allgemein'!$F$16-'1.1 Allgemein'!$I$22+1),0),COLUMN(B64)-1-('2.1 Kraftwerk allgemein'!$F$16-'1.1 Allgemein'!$I$22+1)),1,MIN(MAX($F64-('2.1 Kraftwerk allgemein'!$F$16-'1.1 Allgemein'!$I$22+1),1),COLUMN(B64)-('2.1 Kraftwerk allgemein'!$F$16-'1.1 Allgemein'!$I$22+1)))))/$F64,
SUM(OFFSET('2.5 CAPEX'!P67,0,-MIN($F64-1,COLUMN(B64)-1),1,MIN($F64,COLUMN(B64))))/$F64)))))))</f>
        <v/>
      </c>
      <c r="L64" s="199" t="str">
        <f ca="1">IF('2.1 Kraftwerk allgemein'!$F$15&lt;'1.1 Allgemein'!$I$22,
IF(OR(ISNUMBER($D64)=FALSE,$F64=""),"",
IF(AND('2.5 CAPEX'!$L67&lt;&gt;"x",'2.5 CAPEX'!$M67&lt;&gt;"x"),0,
IF($F64=0,0,
IF(L$4&lt;'2.1 Kraftwerk allgemein'!$F$16,0,
IF(L$4='2.1 Kraftwerk allgemein'!$F$16,'2.5 CAPEX'!$J67/$F64,
IF(L$4&lt;'2.1 Kraftwerk allgemein'!$F$16+$F64,
('2.5 CAPEX'!$J67+SUM(OFFSET('2.5 CAPEX'!Q67,0,-MIN(MAX($F64-1-('2.1 Kraftwerk allgemein'!$F$16-'2.1 Kraftwerk allgemein'!$F$15+1),0),COLUMN(C64)-1-('2.1 Kraftwerk allgemein'!$F$16-'2.1 Kraftwerk allgemein'!$F$15+1)),1,MIN(MAX($F64-('2.1 Kraftwerk allgemein'!$F$16-'2.1 Kraftwerk allgemein'!$F$15+1),1),COLUMN(C64)-('2.1 Kraftwerk allgemein'!$F$16-'2.1 Kraftwerk allgemein'!$F$15+1)))))/$F64,
SUM(OFFSET('2.5 CAPEX'!Q67,0,-MIN($F64-1,COLUMN(C64)-1),1,MIN($F64,COLUMN(C64))))/$F64)))))),
IF(OR(ISNUMBER($D64)=FALSE,$F64=""),"",
IF(AND('2.5 CAPEX'!$L67&lt;&gt;"x",'2.5 CAPEX'!$M67&lt;&gt;"x"),0,
IF($F64=0,0,
IF(L$4&lt;'2.1 Kraftwerk allgemein'!$F$16,0,
IF(L$4='2.1 Kraftwerk allgemein'!$F$16,'2.5 CAPEX'!$J67/$F64,
IF(L$4&lt;'2.1 Kraftwerk allgemein'!$F$16+$F64,
('2.5 CAPEX'!$J67+SUM(OFFSET('2.5 CAPEX'!Q67,0,-MIN(MAX($F64-1-('2.1 Kraftwerk allgemein'!$F$16-'1.1 Allgemein'!$I$22+1),0),COLUMN(C64)-1-('2.1 Kraftwerk allgemein'!$F$16-'1.1 Allgemein'!$I$22+1)),1,MIN(MAX($F64-('2.1 Kraftwerk allgemein'!$F$16-'1.1 Allgemein'!$I$22+1),1),COLUMN(C64)-('2.1 Kraftwerk allgemein'!$F$16-'1.1 Allgemein'!$I$22+1)))))/$F64,
SUM(OFFSET('2.5 CAPEX'!Q67,0,-MIN($F64-1,COLUMN(C64)-1),1,MIN($F64,COLUMN(C64))))/$F64)))))))</f>
        <v/>
      </c>
      <c r="M64" s="199" t="str">
        <f ca="1">IF('2.1 Kraftwerk allgemein'!$F$15&lt;'1.1 Allgemein'!$I$22,
IF(OR(ISNUMBER($D64)=FALSE,$F64=""),"",
IF(AND('2.5 CAPEX'!$L67&lt;&gt;"x",'2.5 CAPEX'!$M67&lt;&gt;"x"),0,
IF($F64=0,0,
IF(M$4&lt;'2.1 Kraftwerk allgemein'!$F$16,0,
IF(M$4='2.1 Kraftwerk allgemein'!$F$16,'2.5 CAPEX'!$J67/$F64,
IF(M$4&lt;'2.1 Kraftwerk allgemein'!$F$16+$F64,
('2.5 CAPEX'!$J67+SUM(OFFSET('2.5 CAPEX'!R67,0,-MIN(MAX($F64-1-('2.1 Kraftwerk allgemein'!$F$16-'2.1 Kraftwerk allgemein'!$F$15+1),0),COLUMN(D64)-1-('2.1 Kraftwerk allgemein'!$F$16-'2.1 Kraftwerk allgemein'!$F$15+1)),1,MIN(MAX($F64-('2.1 Kraftwerk allgemein'!$F$16-'2.1 Kraftwerk allgemein'!$F$15+1),1),COLUMN(D64)-('2.1 Kraftwerk allgemein'!$F$16-'2.1 Kraftwerk allgemein'!$F$15+1)))))/$F64,
SUM(OFFSET('2.5 CAPEX'!R67,0,-MIN($F64-1,COLUMN(D64)-1),1,MIN($F64,COLUMN(D64))))/$F64)))))),
IF(OR(ISNUMBER($D64)=FALSE,$F64=""),"",
IF(AND('2.5 CAPEX'!$L67&lt;&gt;"x",'2.5 CAPEX'!$M67&lt;&gt;"x"),0,
IF($F64=0,0,
IF(M$4&lt;'2.1 Kraftwerk allgemein'!$F$16,0,
IF(M$4='2.1 Kraftwerk allgemein'!$F$16,'2.5 CAPEX'!$J67/$F64,
IF(M$4&lt;'2.1 Kraftwerk allgemein'!$F$16+$F64,
('2.5 CAPEX'!$J67+SUM(OFFSET('2.5 CAPEX'!R67,0,-MIN(MAX($F64-1-('2.1 Kraftwerk allgemein'!$F$16-'1.1 Allgemein'!$I$22+1),0),COLUMN(D64)-1-('2.1 Kraftwerk allgemein'!$F$16-'1.1 Allgemein'!$I$22+1)),1,MIN(MAX($F64-('2.1 Kraftwerk allgemein'!$F$16-'1.1 Allgemein'!$I$22+1),1),COLUMN(D64)-('2.1 Kraftwerk allgemein'!$F$16-'1.1 Allgemein'!$I$22+1)))))/$F64,
SUM(OFFSET('2.5 CAPEX'!R67,0,-MIN($F64-1,COLUMN(D64)-1),1,MIN($F64,COLUMN(D64))))/$F64)))))))</f>
        <v/>
      </c>
      <c r="N64" s="199" t="str">
        <f ca="1">IF('2.1 Kraftwerk allgemein'!$F$15&lt;'1.1 Allgemein'!$I$22,
IF(OR(ISNUMBER($D64)=FALSE,$F64=""),"",
IF(AND('2.5 CAPEX'!$L67&lt;&gt;"x",'2.5 CAPEX'!$M67&lt;&gt;"x"),0,
IF($F64=0,0,
IF(N$4&lt;'2.1 Kraftwerk allgemein'!$F$16,0,
IF(N$4='2.1 Kraftwerk allgemein'!$F$16,'2.5 CAPEX'!$J67/$F64,
IF(N$4&lt;'2.1 Kraftwerk allgemein'!$F$16+$F64,
('2.5 CAPEX'!$J67+SUM(OFFSET('2.5 CAPEX'!S67,0,-MIN(MAX($F64-1-('2.1 Kraftwerk allgemein'!$F$16-'2.1 Kraftwerk allgemein'!$F$15+1),0),COLUMN(E64)-1-('2.1 Kraftwerk allgemein'!$F$16-'2.1 Kraftwerk allgemein'!$F$15+1)),1,MIN(MAX($F64-('2.1 Kraftwerk allgemein'!$F$16-'2.1 Kraftwerk allgemein'!$F$15+1),1),COLUMN(E64)-('2.1 Kraftwerk allgemein'!$F$16-'2.1 Kraftwerk allgemein'!$F$15+1)))))/$F64,
SUM(OFFSET('2.5 CAPEX'!S67,0,-MIN($F64-1,COLUMN(E64)-1),1,MIN($F64,COLUMN(E64))))/$F64)))))),
IF(OR(ISNUMBER($D64)=FALSE,$F64=""),"",
IF(AND('2.5 CAPEX'!$L67&lt;&gt;"x",'2.5 CAPEX'!$M67&lt;&gt;"x"),0,
IF($F64=0,0,
IF(N$4&lt;'2.1 Kraftwerk allgemein'!$F$16,0,
IF(N$4='2.1 Kraftwerk allgemein'!$F$16,'2.5 CAPEX'!$J67/$F64,
IF(N$4&lt;'2.1 Kraftwerk allgemein'!$F$16+$F64,
('2.5 CAPEX'!$J67+SUM(OFFSET('2.5 CAPEX'!S67,0,-MIN(MAX($F64-1-('2.1 Kraftwerk allgemein'!$F$16-'1.1 Allgemein'!$I$22+1),0),COLUMN(E64)-1-('2.1 Kraftwerk allgemein'!$F$16-'1.1 Allgemein'!$I$22+1)),1,MIN(MAX($F64-('2.1 Kraftwerk allgemein'!$F$16-'1.1 Allgemein'!$I$22+1),1),COLUMN(E64)-('2.1 Kraftwerk allgemein'!$F$16-'1.1 Allgemein'!$I$22+1)))))/$F64,
SUM(OFFSET('2.5 CAPEX'!S67,0,-MIN($F64-1,COLUMN(E64)-1),1,MIN($F64,COLUMN(E64))))/$F64)))))))</f>
        <v/>
      </c>
      <c r="O64" s="199" t="str">
        <f ca="1">IF('2.1 Kraftwerk allgemein'!$F$15&lt;'1.1 Allgemein'!$I$22,
IF(OR(ISNUMBER($D64)=FALSE,$F64=""),"",
IF(AND('2.5 CAPEX'!$L67&lt;&gt;"x",'2.5 CAPEX'!$M67&lt;&gt;"x"),0,
IF($F64=0,0,
IF(O$4&lt;'2.1 Kraftwerk allgemein'!$F$16,0,
IF(O$4='2.1 Kraftwerk allgemein'!$F$16,'2.5 CAPEX'!$J67/$F64,
IF(O$4&lt;'2.1 Kraftwerk allgemein'!$F$16+$F64,
('2.5 CAPEX'!$J67+SUM(OFFSET('2.5 CAPEX'!T67,0,-MIN(MAX($F64-1-('2.1 Kraftwerk allgemein'!$F$16-'2.1 Kraftwerk allgemein'!$F$15+1),0),COLUMN(F64)-1-('2.1 Kraftwerk allgemein'!$F$16-'2.1 Kraftwerk allgemein'!$F$15+1)),1,MIN(MAX($F64-('2.1 Kraftwerk allgemein'!$F$16-'2.1 Kraftwerk allgemein'!$F$15+1),1),COLUMN(F64)-('2.1 Kraftwerk allgemein'!$F$16-'2.1 Kraftwerk allgemein'!$F$15+1)))))/$F64,
SUM(OFFSET('2.5 CAPEX'!T67,0,-MIN($F64-1,COLUMN(F64)-1),1,MIN($F64,COLUMN(F64))))/$F64)))))),
IF(OR(ISNUMBER($D64)=FALSE,$F64=""),"",
IF(AND('2.5 CAPEX'!$L67&lt;&gt;"x",'2.5 CAPEX'!$M67&lt;&gt;"x"),0,
IF($F64=0,0,
IF(O$4&lt;'2.1 Kraftwerk allgemein'!$F$16,0,
IF(O$4='2.1 Kraftwerk allgemein'!$F$16,'2.5 CAPEX'!$J67/$F64,
IF(O$4&lt;'2.1 Kraftwerk allgemein'!$F$16+$F64,
('2.5 CAPEX'!$J67+SUM(OFFSET('2.5 CAPEX'!T67,0,-MIN(MAX($F64-1-('2.1 Kraftwerk allgemein'!$F$16-'1.1 Allgemein'!$I$22+1),0),COLUMN(F64)-1-('2.1 Kraftwerk allgemein'!$F$16-'1.1 Allgemein'!$I$22+1)),1,MIN(MAX($F64-('2.1 Kraftwerk allgemein'!$F$16-'1.1 Allgemein'!$I$22+1),1),COLUMN(F64)-('2.1 Kraftwerk allgemein'!$F$16-'1.1 Allgemein'!$I$22+1)))))/$F64,
SUM(OFFSET('2.5 CAPEX'!T67,0,-MIN($F64-1,COLUMN(F64)-1),1,MIN($F64,COLUMN(F64))))/$F64)))))))</f>
        <v/>
      </c>
      <c r="P64" s="199" t="str">
        <f ca="1">IF('2.1 Kraftwerk allgemein'!$F$15&lt;'1.1 Allgemein'!$I$22,
IF(OR(ISNUMBER($D64)=FALSE,$F64=""),"",
IF(AND('2.5 CAPEX'!$L67&lt;&gt;"x",'2.5 CAPEX'!$M67&lt;&gt;"x"),0,
IF($F64=0,0,
IF(P$4&lt;'2.1 Kraftwerk allgemein'!$F$16,0,
IF(P$4='2.1 Kraftwerk allgemein'!$F$16,'2.5 CAPEX'!$J67/$F64,
IF(P$4&lt;'2.1 Kraftwerk allgemein'!$F$16+$F64,
('2.5 CAPEX'!$J67+SUM(OFFSET('2.5 CAPEX'!U67,0,-MIN(MAX($F64-1-('2.1 Kraftwerk allgemein'!$F$16-'2.1 Kraftwerk allgemein'!$F$15+1),0),COLUMN(G64)-1-('2.1 Kraftwerk allgemein'!$F$16-'2.1 Kraftwerk allgemein'!$F$15+1)),1,MIN(MAX($F64-('2.1 Kraftwerk allgemein'!$F$16-'2.1 Kraftwerk allgemein'!$F$15+1),1),COLUMN(G64)-('2.1 Kraftwerk allgemein'!$F$16-'2.1 Kraftwerk allgemein'!$F$15+1)))))/$F64,
SUM(OFFSET('2.5 CAPEX'!U67,0,-MIN($F64-1,COLUMN(G64)-1),1,MIN($F64,COLUMN(G64))))/$F64)))))),
IF(OR(ISNUMBER($D64)=FALSE,$F64=""),"",
IF(AND('2.5 CAPEX'!$L67&lt;&gt;"x",'2.5 CAPEX'!$M67&lt;&gt;"x"),0,
IF($F64=0,0,
IF(P$4&lt;'2.1 Kraftwerk allgemein'!$F$16,0,
IF(P$4='2.1 Kraftwerk allgemein'!$F$16,'2.5 CAPEX'!$J67/$F64,
IF(P$4&lt;'2.1 Kraftwerk allgemein'!$F$16+$F64,
('2.5 CAPEX'!$J67+SUM(OFFSET('2.5 CAPEX'!U67,0,-MIN(MAX($F64-1-('2.1 Kraftwerk allgemein'!$F$16-'1.1 Allgemein'!$I$22+1),0),COLUMN(G64)-1-('2.1 Kraftwerk allgemein'!$F$16-'1.1 Allgemein'!$I$22+1)),1,MIN(MAX($F64-('2.1 Kraftwerk allgemein'!$F$16-'1.1 Allgemein'!$I$22+1),1),COLUMN(G64)-('2.1 Kraftwerk allgemein'!$F$16-'1.1 Allgemein'!$I$22+1)))))/$F64,
SUM(OFFSET('2.5 CAPEX'!U67,0,-MIN($F64-1,COLUMN(G64)-1),1,MIN($F64,COLUMN(G64))))/$F64)))))))</f>
        <v/>
      </c>
      <c r="Q64" s="199" t="str">
        <f ca="1">IF('2.1 Kraftwerk allgemein'!$F$15&lt;'1.1 Allgemein'!$I$22,
IF(OR(ISNUMBER($D64)=FALSE,$F64=""),"",
IF(AND('2.5 CAPEX'!$L67&lt;&gt;"x",'2.5 CAPEX'!$M67&lt;&gt;"x"),0,
IF($F64=0,0,
IF(Q$4&lt;'2.1 Kraftwerk allgemein'!$F$16,0,
IF(Q$4='2.1 Kraftwerk allgemein'!$F$16,'2.5 CAPEX'!$J67/$F64,
IF(Q$4&lt;'2.1 Kraftwerk allgemein'!$F$16+$F64,
('2.5 CAPEX'!$J67+SUM(OFFSET('2.5 CAPEX'!V67,0,-MIN(MAX($F64-1-('2.1 Kraftwerk allgemein'!$F$16-'2.1 Kraftwerk allgemein'!$F$15+1),0),COLUMN(H64)-1-('2.1 Kraftwerk allgemein'!$F$16-'2.1 Kraftwerk allgemein'!$F$15+1)),1,MIN(MAX($F64-('2.1 Kraftwerk allgemein'!$F$16-'2.1 Kraftwerk allgemein'!$F$15+1),1),COLUMN(H64)-('2.1 Kraftwerk allgemein'!$F$16-'2.1 Kraftwerk allgemein'!$F$15+1)))))/$F64,
SUM(OFFSET('2.5 CAPEX'!V67,0,-MIN($F64-1,COLUMN(H64)-1),1,MIN($F64,COLUMN(H64))))/$F64)))))),
IF(OR(ISNUMBER($D64)=FALSE,$F64=""),"",
IF(AND('2.5 CAPEX'!$L67&lt;&gt;"x",'2.5 CAPEX'!$M67&lt;&gt;"x"),0,
IF($F64=0,0,
IF(Q$4&lt;'2.1 Kraftwerk allgemein'!$F$16,0,
IF(Q$4='2.1 Kraftwerk allgemein'!$F$16,'2.5 CAPEX'!$J67/$F64,
IF(Q$4&lt;'2.1 Kraftwerk allgemein'!$F$16+$F64,
('2.5 CAPEX'!$J67+SUM(OFFSET('2.5 CAPEX'!V67,0,-MIN(MAX($F64-1-('2.1 Kraftwerk allgemein'!$F$16-'1.1 Allgemein'!$I$22+1),0),COLUMN(H64)-1-('2.1 Kraftwerk allgemein'!$F$16-'1.1 Allgemein'!$I$22+1)),1,MIN(MAX($F64-('2.1 Kraftwerk allgemein'!$F$16-'1.1 Allgemein'!$I$22+1),1),COLUMN(H64)-('2.1 Kraftwerk allgemein'!$F$16-'1.1 Allgemein'!$I$22+1)))))/$F64,
SUM(OFFSET('2.5 CAPEX'!V67,0,-MIN($F64-1,COLUMN(H64)-1),1,MIN($F64,COLUMN(H64))))/$F64)))))))</f>
        <v/>
      </c>
      <c r="R64" s="199" t="str">
        <f ca="1">IF('2.1 Kraftwerk allgemein'!$F$15&lt;'1.1 Allgemein'!$I$22,
IF(OR(ISNUMBER($D64)=FALSE,$F64=""),"",
IF(AND('2.5 CAPEX'!$L67&lt;&gt;"x",'2.5 CAPEX'!$M67&lt;&gt;"x"),0,
IF($F64=0,0,
IF(R$4&lt;'2.1 Kraftwerk allgemein'!$F$16,0,
IF(R$4='2.1 Kraftwerk allgemein'!$F$16,'2.5 CAPEX'!$J67/$F64,
IF(R$4&lt;'2.1 Kraftwerk allgemein'!$F$16+$F64,
('2.5 CAPEX'!$J67+SUM(OFFSET('2.5 CAPEX'!W67,0,-MIN(MAX($F64-1-('2.1 Kraftwerk allgemein'!$F$16-'2.1 Kraftwerk allgemein'!$F$15+1),0),COLUMN(I64)-1-('2.1 Kraftwerk allgemein'!$F$16-'2.1 Kraftwerk allgemein'!$F$15+1)),1,MIN(MAX($F64-('2.1 Kraftwerk allgemein'!$F$16-'2.1 Kraftwerk allgemein'!$F$15+1),1),COLUMN(I64)-('2.1 Kraftwerk allgemein'!$F$16-'2.1 Kraftwerk allgemein'!$F$15+1)))))/$F64,
SUM(OFFSET('2.5 CAPEX'!W67,0,-MIN($F64-1,COLUMN(I64)-1),1,MIN($F64,COLUMN(I64))))/$F64)))))),
IF(OR(ISNUMBER($D64)=FALSE,$F64=""),"",
IF(AND('2.5 CAPEX'!$L67&lt;&gt;"x",'2.5 CAPEX'!$M67&lt;&gt;"x"),0,
IF($F64=0,0,
IF(R$4&lt;'2.1 Kraftwerk allgemein'!$F$16,0,
IF(R$4='2.1 Kraftwerk allgemein'!$F$16,'2.5 CAPEX'!$J67/$F64,
IF(R$4&lt;'2.1 Kraftwerk allgemein'!$F$16+$F64,
('2.5 CAPEX'!$J67+SUM(OFFSET('2.5 CAPEX'!W67,0,-MIN(MAX($F64-1-('2.1 Kraftwerk allgemein'!$F$16-'1.1 Allgemein'!$I$22+1),0),COLUMN(I64)-1-('2.1 Kraftwerk allgemein'!$F$16-'1.1 Allgemein'!$I$22+1)),1,MIN(MAX($F64-('2.1 Kraftwerk allgemein'!$F$16-'1.1 Allgemein'!$I$22+1),1),COLUMN(I64)-('2.1 Kraftwerk allgemein'!$F$16-'1.1 Allgemein'!$I$22+1)))))/$F64,
SUM(OFFSET('2.5 CAPEX'!W67,0,-MIN($F64-1,COLUMN(I64)-1),1,MIN($F64,COLUMN(I64))))/$F64)))))))</f>
        <v/>
      </c>
      <c r="S64" s="199" t="str">
        <f ca="1">IF('2.1 Kraftwerk allgemein'!$F$15&lt;'1.1 Allgemein'!$I$22,
IF(OR(ISNUMBER($D64)=FALSE,$F64=""),"",
IF(AND('2.5 CAPEX'!$L67&lt;&gt;"x",'2.5 CAPEX'!$M67&lt;&gt;"x"),0,
IF($F64=0,0,
IF(S$4&lt;'2.1 Kraftwerk allgemein'!$F$16,0,
IF(S$4='2.1 Kraftwerk allgemein'!$F$16,'2.5 CAPEX'!$J67/$F64,
IF(S$4&lt;'2.1 Kraftwerk allgemein'!$F$16+$F64,
('2.5 CAPEX'!$J67+SUM(OFFSET('2.5 CAPEX'!X67,0,-MIN(MAX($F64-1-('2.1 Kraftwerk allgemein'!$F$16-'2.1 Kraftwerk allgemein'!$F$15+1),0),COLUMN(J64)-1-('2.1 Kraftwerk allgemein'!$F$16-'2.1 Kraftwerk allgemein'!$F$15+1)),1,MIN(MAX($F64-('2.1 Kraftwerk allgemein'!$F$16-'2.1 Kraftwerk allgemein'!$F$15+1),1),COLUMN(J64)-('2.1 Kraftwerk allgemein'!$F$16-'2.1 Kraftwerk allgemein'!$F$15+1)))))/$F64,
SUM(OFFSET('2.5 CAPEX'!X67,0,-MIN($F64-1,COLUMN(J64)-1),1,MIN($F64,COLUMN(J64))))/$F64)))))),
IF(OR(ISNUMBER($D64)=FALSE,$F64=""),"",
IF(AND('2.5 CAPEX'!$L67&lt;&gt;"x",'2.5 CAPEX'!$M67&lt;&gt;"x"),0,
IF($F64=0,0,
IF(S$4&lt;'2.1 Kraftwerk allgemein'!$F$16,0,
IF(S$4='2.1 Kraftwerk allgemein'!$F$16,'2.5 CAPEX'!$J67/$F64,
IF(S$4&lt;'2.1 Kraftwerk allgemein'!$F$16+$F64,
('2.5 CAPEX'!$J67+SUM(OFFSET('2.5 CAPEX'!X67,0,-MIN(MAX($F64-1-('2.1 Kraftwerk allgemein'!$F$16-'1.1 Allgemein'!$I$22+1),0),COLUMN(J64)-1-('2.1 Kraftwerk allgemein'!$F$16-'1.1 Allgemein'!$I$22+1)),1,MIN(MAX($F64-('2.1 Kraftwerk allgemein'!$F$16-'1.1 Allgemein'!$I$22+1),1),COLUMN(J64)-('2.1 Kraftwerk allgemein'!$F$16-'1.1 Allgemein'!$I$22+1)))))/$F64,
SUM(OFFSET('2.5 CAPEX'!X67,0,-MIN($F64-1,COLUMN(J64)-1),1,MIN($F64,COLUMN(J64))))/$F64)))))))</f>
        <v/>
      </c>
      <c r="T64" s="199" t="str">
        <f ca="1">IF('2.1 Kraftwerk allgemein'!$F$15&lt;'1.1 Allgemein'!$I$22,
IF(OR(ISNUMBER($D64)=FALSE,$F64=""),"",
IF(AND('2.5 CAPEX'!$L67&lt;&gt;"x",'2.5 CAPEX'!$M67&lt;&gt;"x"),0,
IF($F64=0,0,
IF(T$4&lt;'2.1 Kraftwerk allgemein'!$F$16,0,
IF(T$4='2.1 Kraftwerk allgemein'!$F$16,'2.5 CAPEX'!$J67/$F64,
IF(T$4&lt;'2.1 Kraftwerk allgemein'!$F$16+$F64,
('2.5 CAPEX'!$J67+SUM(OFFSET('2.5 CAPEX'!Y67,0,-MIN(MAX($F64-1-('2.1 Kraftwerk allgemein'!$F$16-'2.1 Kraftwerk allgemein'!$F$15+1),0),COLUMN(K64)-1-('2.1 Kraftwerk allgemein'!$F$16-'2.1 Kraftwerk allgemein'!$F$15+1)),1,MIN(MAX($F64-('2.1 Kraftwerk allgemein'!$F$16-'2.1 Kraftwerk allgemein'!$F$15+1),1),COLUMN(K64)-('2.1 Kraftwerk allgemein'!$F$16-'2.1 Kraftwerk allgemein'!$F$15+1)))))/$F64,
SUM(OFFSET('2.5 CAPEX'!Y67,0,-MIN($F64-1,COLUMN(K64)-1),1,MIN($F64,COLUMN(K64))))/$F64)))))),
IF(OR(ISNUMBER($D64)=FALSE,$F64=""),"",
IF(AND('2.5 CAPEX'!$L67&lt;&gt;"x",'2.5 CAPEX'!$M67&lt;&gt;"x"),0,
IF($F64=0,0,
IF(T$4&lt;'2.1 Kraftwerk allgemein'!$F$16,0,
IF(T$4='2.1 Kraftwerk allgemein'!$F$16,'2.5 CAPEX'!$J67/$F64,
IF(T$4&lt;'2.1 Kraftwerk allgemein'!$F$16+$F64,
('2.5 CAPEX'!$J67+SUM(OFFSET('2.5 CAPEX'!Y67,0,-MIN(MAX($F64-1-('2.1 Kraftwerk allgemein'!$F$16-'1.1 Allgemein'!$I$22+1),0),COLUMN(K64)-1-('2.1 Kraftwerk allgemein'!$F$16-'1.1 Allgemein'!$I$22+1)),1,MIN(MAX($F64-('2.1 Kraftwerk allgemein'!$F$16-'1.1 Allgemein'!$I$22+1),1),COLUMN(K64)-('2.1 Kraftwerk allgemein'!$F$16-'1.1 Allgemein'!$I$22+1)))))/$F64,
SUM(OFFSET('2.5 CAPEX'!Y67,0,-MIN($F64-1,COLUMN(K64)-1),1,MIN($F64,COLUMN(K64))))/$F64)))))))</f>
        <v/>
      </c>
      <c r="U64" s="199" t="str">
        <f ca="1">IF('2.1 Kraftwerk allgemein'!$F$15&lt;'1.1 Allgemein'!$I$22,
IF(OR(ISNUMBER($D64)=FALSE,$F64=""),"",
IF(AND('2.5 CAPEX'!$L67&lt;&gt;"x",'2.5 CAPEX'!$M67&lt;&gt;"x"),0,
IF($F64=0,0,
IF(U$4&lt;'2.1 Kraftwerk allgemein'!$F$16,0,
IF(U$4='2.1 Kraftwerk allgemein'!$F$16,'2.5 CAPEX'!$J67/$F64,
IF(U$4&lt;'2.1 Kraftwerk allgemein'!$F$16+$F64,
('2.5 CAPEX'!$J67+SUM(OFFSET('2.5 CAPEX'!Z67,0,-MIN(MAX($F64-1-('2.1 Kraftwerk allgemein'!$F$16-'2.1 Kraftwerk allgemein'!$F$15+1),0),COLUMN(L64)-1-('2.1 Kraftwerk allgemein'!$F$16-'2.1 Kraftwerk allgemein'!$F$15+1)),1,MIN(MAX($F64-('2.1 Kraftwerk allgemein'!$F$16-'2.1 Kraftwerk allgemein'!$F$15+1),1),COLUMN(L64)-('2.1 Kraftwerk allgemein'!$F$16-'2.1 Kraftwerk allgemein'!$F$15+1)))))/$F64,
SUM(OFFSET('2.5 CAPEX'!Z67,0,-MIN($F64-1,COLUMN(L64)-1),1,MIN($F64,COLUMN(L64))))/$F64)))))),
IF(OR(ISNUMBER($D64)=FALSE,$F64=""),"",
IF(AND('2.5 CAPEX'!$L67&lt;&gt;"x",'2.5 CAPEX'!$M67&lt;&gt;"x"),0,
IF($F64=0,0,
IF(U$4&lt;'2.1 Kraftwerk allgemein'!$F$16,0,
IF(U$4='2.1 Kraftwerk allgemein'!$F$16,'2.5 CAPEX'!$J67/$F64,
IF(U$4&lt;'2.1 Kraftwerk allgemein'!$F$16+$F64,
('2.5 CAPEX'!$J67+SUM(OFFSET('2.5 CAPEX'!Z67,0,-MIN(MAX($F64-1-('2.1 Kraftwerk allgemein'!$F$16-'1.1 Allgemein'!$I$22+1),0),COLUMN(L64)-1-('2.1 Kraftwerk allgemein'!$F$16-'1.1 Allgemein'!$I$22+1)),1,MIN(MAX($F64-('2.1 Kraftwerk allgemein'!$F$16-'1.1 Allgemein'!$I$22+1),1),COLUMN(L64)-('2.1 Kraftwerk allgemein'!$F$16-'1.1 Allgemein'!$I$22+1)))))/$F64,
SUM(OFFSET('2.5 CAPEX'!Z67,0,-MIN($F64-1,COLUMN(L64)-1),1,MIN($F64,COLUMN(L64))))/$F64)))))))</f>
        <v/>
      </c>
      <c r="V64" s="199" t="str">
        <f ca="1">IF('2.1 Kraftwerk allgemein'!$F$15&lt;'1.1 Allgemein'!$I$22,
IF(OR(ISNUMBER($D64)=FALSE,$F64=""),"",
IF(AND('2.5 CAPEX'!$L67&lt;&gt;"x",'2.5 CAPEX'!$M67&lt;&gt;"x"),0,
IF($F64=0,0,
IF(V$4&lt;'2.1 Kraftwerk allgemein'!$F$16,0,
IF(V$4='2.1 Kraftwerk allgemein'!$F$16,'2.5 CAPEX'!$J67/$F64,
IF(V$4&lt;'2.1 Kraftwerk allgemein'!$F$16+$F64,
('2.5 CAPEX'!$J67+SUM(OFFSET('2.5 CAPEX'!AA67,0,-MIN(MAX($F64-1-('2.1 Kraftwerk allgemein'!$F$16-'2.1 Kraftwerk allgemein'!$F$15+1),0),COLUMN(M64)-1-('2.1 Kraftwerk allgemein'!$F$16-'2.1 Kraftwerk allgemein'!$F$15+1)),1,MIN(MAX($F64-('2.1 Kraftwerk allgemein'!$F$16-'2.1 Kraftwerk allgemein'!$F$15+1),1),COLUMN(M64)-('2.1 Kraftwerk allgemein'!$F$16-'2.1 Kraftwerk allgemein'!$F$15+1)))))/$F64,
SUM(OFFSET('2.5 CAPEX'!AA67,0,-MIN($F64-1,COLUMN(M64)-1),1,MIN($F64,COLUMN(M64))))/$F64)))))),
IF(OR(ISNUMBER($D64)=FALSE,$F64=""),"",
IF(AND('2.5 CAPEX'!$L67&lt;&gt;"x",'2.5 CAPEX'!$M67&lt;&gt;"x"),0,
IF($F64=0,0,
IF(V$4&lt;'2.1 Kraftwerk allgemein'!$F$16,0,
IF(V$4='2.1 Kraftwerk allgemein'!$F$16,'2.5 CAPEX'!$J67/$F64,
IF(V$4&lt;'2.1 Kraftwerk allgemein'!$F$16+$F64,
('2.5 CAPEX'!$J67+SUM(OFFSET('2.5 CAPEX'!AA67,0,-MIN(MAX($F64-1-('2.1 Kraftwerk allgemein'!$F$16-'1.1 Allgemein'!$I$22+1),0),COLUMN(M64)-1-('2.1 Kraftwerk allgemein'!$F$16-'1.1 Allgemein'!$I$22+1)),1,MIN(MAX($F64-('2.1 Kraftwerk allgemein'!$F$16-'1.1 Allgemein'!$I$22+1),1),COLUMN(M64)-('2.1 Kraftwerk allgemein'!$F$16-'1.1 Allgemein'!$I$22+1)))))/$F64,
SUM(OFFSET('2.5 CAPEX'!AA67,0,-MIN($F64-1,COLUMN(M64)-1),1,MIN($F64,COLUMN(M64))))/$F64)))))))</f>
        <v/>
      </c>
      <c r="W64" s="199" t="str">
        <f ca="1">IF('2.1 Kraftwerk allgemein'!$F$15&lt;'1.1 Allgemein'!$I$22,
IF(OR(ISNUMBER($D64)=FALSE,$F64=""),"",
IF(AND('2.5 CAPEX'!$L67&lt;&gt;"x",'2.5 CAPEX'!$M67&lt;&gt;"x"),0,
IF($F64=0,0,
IF(W$4&lt;'2.1 Kraftwerk allgemein'!$F$16,0,
IF(W$4='2.1 Kraftwerk allgemein'!$F$16,'2.5 CAPEX'!$J67/$F64,
IF(W$4&lt;'2.1 Kraftwerk allgemein'!$F$16+$F64,
('2.5 CAPEX'!$J67+SUM(OFFSET('2.5 CAPEX'!AB67,0,-MIN(MAX($F64-1-('2.1 Kraftwerk allgemein'!$F$16-'2.1 Kraftwerk allgemein'!$F$15+1),0),COLUMN(N64)-1-('2.1 Kraftwerk allgemein'!$F$16-'2.1 Kraftwerk allgemein'!$F$15+1)),1,MIN(MAX($F64-('2.1 Kraftwerk allgemein'!$F$16-'2.1 Kraftwerk allgemein'!$F$15+1),1),COLUMN(N64)-('2.1 Kraftwerk allgemein'!$F$16-'2.1 Kraftwerk allgemein'!$F$15+1)))))/$F64,
SUM(OFFSET('2.5 CAPEX'!AB67,0,-MIN($F64-1,COLUMN(N64)-1),1,MIN($F64,COLUMN(N64))))/$F64)))))),
IF(OR(ISNUMBER($D64)=FALSE,$F64=""),"",
IF(AND('2.5 CAPEX'!$L67&lt;&gt;"x",'2.5 CAPEX'!$M67&lt;&gt;"x"),0,
IF($F64=0,0,
IF(W$4&lt;'2.1 Kraftwerk allgemein'!$F$16,0,
IF(W$4='2.1 Kraftwerk allgemein'!$F$16,'2.5 CAPEX'!$J67/$F64,
IF(W$4&lt;'2.1 Kraftwerk allgemein'!$F$16+$F64,
('2.5 CAPEX'!$J67+SUM(OFFSET('2.5 CAPEX'!AB67,0,-MIN(MAX($F64-1-('2.1 Kraftwerk allgemein'!$F$16-'1.1 Allgemein'!$I$22+1),0),COLUMN(N64)-1-('2.1 Kraftwerk allgemein'!$F$16-'1.1 Allgemein'!$I$22+1)),1,MIN(MAX($F64-('2.1 Kraftwerk allgemein'!$F$16-'1.1 Allgemein'!$I$22+1),1),COLUMN(N64)-('2.1 Kraftwerk allgemein'!$F$16-'1.1 Allgemein'!$I$22+1)))))/$F64,
SUM(OFFSET('2.5 CAPEX'!AB67,0,-MIN($F64-1,COLUMN(N64)-1),1,MIN($F64,COLUMN(N64))))/$F64)))))))</f>
        <v/>
      </c>
      <c r="X64" s="199" t="str">
        <f ca="1">IF('2.1 Kraftwerk allgemein'!$F$15&lt;'1.1 Allgemein'!$I$22,
IF(OR(ISNUMBER($D64)=FALSE,$F64=""),"",
IF(AND('2.5 CAPEX'!$L67&lt;&gt;"x",'2.5 CAPEX'!$M67&lt;&gt;"x"),0,
IF($F64=0,0,
IF(X$4&lt;'2.1 Kraftwerk allgemein'!$F$16,0,
IF(X$4='2.1 Kraftwerk allgemein'!$F$16,'2.5 CAPEX'!$J67/$F64,
IF(X$4&lt;'2.1 Kraftwerk allgemein'!$F$16+$F64,
('2.5 CAPEX'!$J67+SUM(OFFSET('2.5 CAPEX'!AC67,0,-MIN(MAX($F64-1-('2.1 Kraftwerk allgemein'!$F$16-'2.1 Kraftwerk allgemein'!$F$15+1),0),COLUMN(O64)-1-('2.1 Kraftwerk allgemein'!$F$16-'2.1 Kraftwerk allgemein'!$F$15+1)),1,MIN(MAX($F64-('2.1 Kraftwerk allgemein'!$F$16-'2.1 Kraftwerk allgemein'!$F$15+1),1),COLUMN(O64)-('2.1 Kraftwerk allgemein'!$F$16-'2.1 Kraftwerk allgemein'!$F$15+1)))))/$F64,
SUM(OFFSET('2.5 CAPEX'!AC67,0,-MIN($F64-1,COLUMN(O64)-1),1,MIN($F64,COLUMN(O64))))/$F64)))))),
IF(OR(ISNUMBER($D64)=FALSE,$F64=""),"",
IF(AND('2.5 CAPEX'!$L67&lt;&gt;"x",'2.5 CAPEX'!$M67&lt;&gt;"x"),0,
IF($F64=0,0,
IF(X$4&lt;'2.1 Kraftwerk allgemein'!$F$16,0,
IF(X$4='2.1 Kraftwerk allgemein'!$F$16,'2.5 CAPEX'!$J67/$F64,
IF(X$4&lt;'2.1 Kraftwerk allgemein'!$F$16+$F64,
('2.5 CAPEX'!$J67+SUM(OFFSET('2.5 CAPEX'!AC67,0,-MIN(MAX($F64-1-('2.1 Kraftwerk allgemein'!$F$16-'1.1 Allgemein'!$I$22+1),0),COLUMN(O64)-1-('2.1 Kraftwerk allgemein'!$F$16-'1.1 Allgemein'!$I$22+1)),1,MIN(MAX($F64-('2.1 Kraftwerk allgemein'!$F$16-'1.1 Allgemein'!$I$22+1),1),COLUMN(O64)-('2.1 Kraftwerk allgemein'!$F$16-'1.1 Allgemein'!$I$22+1)))))/$F64,
SUM(OFFSET('2.5 CAPEX'!AC67,0,-MIN($F64-1,COLUMN(O64)-1),1,MIN($F64,COLUMN(O64))))/$F64)))))))</f>
        <v/>
      </c>
      <c r="Y64" s="199" t="str">
        <f ca="1">IF('2.1 Kraftwerk allgemein'!$F$15&lt;'1.1 Allgemein'!$I$22,
IF(OR(ISNUMBER($D64)=FALSE,$F64=""),"",
IF(AND('2.5 CAPEX'!$L67&lt;&gt;"x",'2.5 CAPEX'!$M67&lt;&gt;"x"),0,
IF($F64=0,0,
IF(Y$4&lt;'2.1 Kraftwerk allgemein'!$F$16,0,
IF(Y$4='2.1 Kraftwerk allgemein'!$F$16,'2.5 CAPEX'!$J67/$F64,
IF(Y$4&lt;'2.1 Kraftwerk allgemein'!$F$16+$F64,
('2.5 CAPEX'!$J67+SUM(OFFSET('2.5 CAPEX'!AD67,0,-MIN(MAX($F64-1-('2.1 Kraftwerk allgemein'!$F$16-'2.1 Kraftwerk allgemein'!$F$15+1),0),COLUMN(P64)-1-('2.1 Kraftwerk allgemein'!$F$16-'2.1 Kraftwerk allgemein'!$F$15+1)),1,MIN(MAX($F64-('2.1 Kraftwerk allgemein'!$F$16-'2.1 Kraftwerk allgemein'!$F$15+1),1),COLUMN(P64)-('2.1 Kraftwerk allgemein'!$F$16-'2.1 Kraftwerk allgemein'!$F$15+1)))))/$F64,
SUM(OFFSET('2.5 CAPEX'!AD67,0,-MIN($F64-1,COLUMN(P64)-1),1,MIN($F64,COLUMN(P64))))/$F64)))))),
IF(OR(ISNUMBER($D64)=FALSE,$F64=""),"",
IF(AND('2.5 CAPEX'!$L67&lt;&gt;"x",'2.5 CAPEX'!$M67&lt;&gt;"x"),0,
IF($F64=0,0,
IF(Y$4&lt;'2.1 Kraftwerk allgemein'!$F$16,0,
IF(Y$4='2.1 Kraftwerk allgemein'!$F$16,'2.5 CAPEX'!$J67/$F64,
IF(Y$4&lt;'2.1 Kraftwerk allgemein'!$F$16+$F64,
('2.5 CAPEX'!$J67+SUM(OFFSET('2.5 CAPEX'!AD67,0,-MIN(MAX($F64-1-('2.1 Kraftwerk allgemein'!$F$16-'1.1 Allgemein'!$I$22+1),0),COLUMN(P64)-1-('2.1 Kraftwerk allgemein'!$F$16-'1.1 Allgemein'!$I$22+1)),1,MIN(MAX($F64-('2.1 Kraftwerk allgemein'!$F$16-'1.1 Allgemein'!$I$22+1),1),COLUMN(P64)-('2.1 Kraftwerk allgemein'!$F$16-'1.1 Allgemein'!$I$22+1)))))/$F64,
SUM(OFFSET('2.5 CAPEX'!AD67,0,-MIN($F64-1,COLUMN(P64)-1),1,MIN($F64,COLUMN(P64))))/$F64)))))))</f>
        <v/>
      </c>
      <c r="Z64" s="199" t="str">
        <f ca="1">IF('2.1 Kraftwerk allgemein'!$F$15&lt;'1.1 Allgemein'!$I$22,
IF(OR(ISNUMBER($D64)=FALSE,$F64=""),"",
IF(AND('2.5 CAPEX'!$L67&lt;&gt;"x",'2.5 CAPEX'!$M67&lt;&gt;"x"),0,
IF($F64=0,0,
IF(Z$4&lt;'2.1 Kraftwerk allgemein'!$F$16,0,
IF(Z$4='2.1 Kraftwerk allgemein'!$F$16,'2.5 CAPEX'!$J67/$F64,
IF(Z$4&lt;'2.1 Kraftwerk allgemein'!$F$16+$F64,
('2.5 CAPEX'!$J67+SUM(OFFSET('2.5 CAPEX'!AE67,0,-MIN(MAX($F64-1-('2.1 Kraftwerk allgemein'!$F$16-'2.1 Kraftwerk allgemein'!$F$15+1),0),COLUMN(Q64)-1-('2.1 Kraftwerk allgemein'!$F$16-'2.1 Kraftwerk allgemein'!$F$15+1)),1,MIN(MAX($F64-('2.1 Kraftwerk allgemein'!$F$16-'2.1 Kraftwerk allgemein'!$F$15+1),1),COLUMN(Q64)-('2.1 Kraftwerk allgemein'!$F$16-'2.1 Kraftwerk allgemein'!$F$15+1)))))/$F64,
SUM(OFFSET('2.5 CAPEX'!AE67,0,-MIN($F64-1,COLUMN(Q64)-1),1,MIN($F64,COLUMN(Q64))))/$F64)))))),
IF(OR(ISNUMBER($D64)=FALSE,$F64=""),"",
IF(AND('2.5 CAPEX'!$L67&lt;&gt;"x",'2.5 CAPEX'!$M67&lt;&gt;"x"),0,
IF($F64=0,0,
IF(Z$4&lt;'2.1 Kraftwerk allgemein'!$F$16,0,
IF(Z$4='2.1 Kraftwerk allgemein'!$F$16,'2.5 CAPEX'!$J67/$F64,
IF(Z$4&lt;'2.1 Kraftwerk allgemein'!$F$16+$F64,
('2.5 CAPEX'!$J67+SUM(OFFSET('2.5 CAPEX'!AE67,0,-MIN(MAX($F64-1-('2.1 Kraftwerk allgemein'!$F$16-'1.1 Allgemein'!$I$22+1),0),COLUMN(Q64)-1-('2.1 Kraftwerk allgemein'!$F$16-'1.1 Allgemein'!$I$22+1)),1,MIN(MAX($F64-('2.1 Kraftwerk allgemein'!$F$16-'1.1 Allgemein'!$I$22+1),1),COLUMN(Q64)-('2.1 Kraftwerk allgemein'!$F$16-'1.1 Allgemein'!$I$22+1)))))/$F64,
SUM(OFFSET('2.5 CAPEX'!AE67,0,-MIN($F64-1,COLUMN(Q64)-1),1,MIN($F64,COLUMN(Q64))))/$F64)))))))</f>
        <v/>
      </c>
      <c r="AA64" s="199" t="str">
        <f ca="1">IF('2.1 Kraftwerk allgemein'!$F$15&lt;'1.1 Allgemein'!$I$22,
IF(OR(ISNUMBER($D64)=FALSE,$F64=""),"",
IF(AND('2.5 CAPEX'!$L67&lt;&gt;"x",'2.5 CAPEX'!$M67&lt;&gt;"x"),0,
IF($F64=0,0,
IF(AA$4&lt;'2.1 Kraftwerk allgemein'!$F$16,0,
IF(AA$4='2.1 Kraftwerk allgemein'!$F$16,'2.5 CAPEX'!$J67/$F64,
IF(AA$4&lt;'2.1 Kraftwerk allgemein'!$F$16+$F64,
('2.5 CAPEX'!$J67+SUM(OFFSET('2.5 CAPEX'!AF67,0,-MIN(MAX($F64-1-('2.1 Kraftwerk allgemein'!$F$16-'2.1 Kraftwerk allgemein'!$F$15+1),0),COLUMN(R64)-1-('2.1 Kraftwerk allgemein'!$F$16-'2.1 Kraftwerk allgemein'!$F$15+1)),1,MIN(MAX($F64-('2.1 Kraftwerk allgemein'!$F$16-'2.1 Kraftwerk allgemein'!$F$15+1),1),COLUMN(R64)-('2.1 Kraftwerk allgemein'!$F$16-'2.1 Kraftwerk allgemein'!$F$15+1)))))/$F64,
SUM(OFFSET('2.5 CAPEX'!AF67,0,-MIN($F64-1,COLUMN(R64)-1),1,MIN($F64,COLUMN(R64))))/$F64)))))),
IF(OR(ISNUMBER($D64)=FALSE,$F64=""),"",
IF(AND('2.5 CAPEX'!$L67&lt;&gt;"x",'2.5 CAPEX'!$M67&lt;&gt;"x"),0,
IF($F64=0,0,
IF(AA$4&lt;'2.1 Kraftwerk allgemein'!$F$16,0,
IF(AA$4='2.1 Kraftwerk allgemein'!$F$16,'2.5 CAPEX'!$J67/$F64,
IF(AA$4&lt;'2.1 Kraftwerk allgemein'!$F$16+$F64,
('2.5 CAPEX'!$J67+SUM(OFFSET('2.5 CAPEX'!AF67,0,-MIN(MAX($F64-1-('2.1 Kraftwerk allgemein'!$F$16-'1.1 Allgemein'!$I$22+1),0),COLUMN(R64)-1-('2.1 Kraftwerk allgemein'!$F$16-'1.1 Allgemein'!$I$22+1)),1,MIN(MAX($F64-('2.1 Kraftwerk allgemein'!$F$16-'1.1 Allgemein'!$I$22+1),1),COLUMN(R64)-('2.1 Kraftwerk allgemein'!$F$16-'1.1 Allgemein'!$I$22+1)))))/$F64,
SUM(OFFSET('2.5 CAPEX'!AF67,0,-MIN($F64-1,COLUMN(R64)-1),1,MIN($F64,COLUMN(R64))))/$F64)))))))</f>
        <v/>
      </c>
      <c r="AB64" s="199" t="str">
        <f ca="1">IF('2.1 Kraftwerk allgemein'!$F$15&lt;'1.1 Allgemein'!$I$22,
IF(OR(ISNUMBER($D64)=FALSE,$F64=""),"",
IF(AND('2.5 CAPEX'!$L67&lt;&gt;"x",'2.5 CAPEX'!$M67&lt;&gt;"x"),0,
IF($F64=0,0,
IF(AB$4&lt;'2.1 Kraftwerk allgemein'!$F$16,0,
IF(AB$4='2.1 Kraftwerk allgemein'!$F$16,'2.5 CAPEX'!$J67/$F64,
IF(AB$4&lt;'2.1 Kraftwerk allgemein'!$F$16+$F64,
('2.5 CAPEX'!$J67+SUM(OFFSET('2.5 CAPEX'!AG67,0,-MIN(MAX($F64-1-('2.1 Kraftwerk allgemein'!$F$16-'2.1 Kraftwerk allgemein'!$F$15+1),0),COLUMN(S64)-1-('2.1 Kraftwerk allgemein'!$F$16-'2.1 Kraftwerk allgemein'!$F$15+1)),1,MIN(MAX($F64-('2.1 Kraftwerk allgemein'!$F$16-'2.1 Kraftwerk allgemein'!$F$15+1),1),COLUMN(S64)-('2.1 Kraftwerk allgemein'!$F$16-'2.1 Kraftwerk allgemein'!$F$15+1)))))/$F64,
SUM(OFFSET('2.5 CAPEX'!AG67,0,-MIN($F64-1,COLUMN(S64)-1),1,MIN($F64,COLUMN(S64))))/$F64)))))),
IF(OR(ISNUMBER($D64)=FALSE,$F64=""),"",
IF(AND('2.5 CAPEX'!$L67&lt;&gt;"x",'2.5 CAPEX'!$M67&lt;&gt;"x"),0,
IF($F64=0,0,
IF(AB$4&lt;'2.1 Kraftwerk allgemein'!$F$16,0,
IF(AB$4='2.1 Kraftwerk allgemein'!$F$16,'2.5 CAPEX'!$J67/$F64,
IF(AB$4&lt;'2.1 Kraftwerk allgemein'!$F$16+$F64,
('2.5 CAPEX'!$J67+SUM(OFFSET('2.5 CAPEX'!AG67,0,-MIN(MAX($F64-1-('2.1 Kraftwerk allgemein'!$F$16-'1.1 Allgemein'!$I$22+1),0),COLUMN(S64)-1-('2.1 Kraftwerk allgemein'!$F$16-'1.1 Allgemein'!$I$22+1)),1,MIN(MAX($F64-('2.1 Kraftwerk allgemein'!$F$16-'1.1 Allgemein'!$I$22+1),1),COLUMN(S64)-('2.1 Kraftwerk allgemein'!$F$16-'1.1 Allgemein'!$I$22+1)))))/$F64,
SUM(OFFSET('2.5 CAPEX'!AG67,0,-MIN($F64-1,COLUMN(S64)-1),1,MIN($F64,COLUMN(S64))))/$F64)))))))</f>
        <v/>
      </c>
      <c r="AC64" s="199" t="str">
        <f ca="1">IF('2.1 Kraftwerk allgemein'!$F$15&lt;'1.1 Allgemein'!$I$22,
IF(OR(ISNUMBER($D64)=FALSE,$F64=""),"",
IF(AND('2.5 CAPEX'!$L67&lt;&gt;"x",'2.5 CAPEX'!$M67&lt;&gt;"x"),0,
IF($F64=0,0,
IF(AC$4&lt;'2.1 Kraftwerk allgemein'!$F$16,0,
IF(AC$4='2.1 Kraftwerk allgemein'!$F$16,'2.5 CAPEX'!$J67/$F64,
IF(AC$4&lt;'2.1 Kraftwerk allgemein'!$F$16+$F64,
('2.5 CAPEX'!$J67+SUM(OFFSET('2.5 CAPEX'!AH67,0,-MIN(MAX($F64-1-('2.1 Kraftwerk allgemein'!$F$16-'2.1 Kraftwerk allgemein'!$F$15+1),0),COLUMN(T64)-1-('2.1 Kraftwerk allgemein'!$F$16-'2.1 Kraftwerk allgemein'!$F$15+1)),1,MIN(MAX($F64-('2.1 Kraftwerk allgemein'!$F$16-'2.1 Kraftwerk allgemein'!$F$15+1),1),COLUMN(T64)-('2.1 Kraftwerk allgemein'!$F$16-'2.1 Kraftwerk allgemein'!$F$15+1)))))/$F64,
SUM(OFFSET('2.5 CAPEX'!AH67,0,-MIN($F64-1,COLUMN(T64)-1),1,MIN($F64,COLUMN(T64))))/$F64)))))),
IF(OR(ISNUMBER($D64)=FALSE,$F64=""),"",
IF(AND('2.5 CAPEX'!$L67&lt;&gt;"x",'2.5 CAPEX'!$M67&lt;&gt;"x"),0,
IF($F64=0,0,
IF(AC$4&lt;'2.1 Kraftwerk allgemein'!$F$16,0,
IF(AC$4='2.1 Kraftwerk allgemein'!$F$16,'2.5 CAPEX'!$J67/$F64,
IF(AC$4&lt;'2.1 Kraftwerk allgemein'!$F$16+$F64,
('2.5 CAPEX'!$J67+SUM(OFFSET('2.5 CAPEX'!AH67,0,-MIN(MAX($F64-1-('2.1 Kraftwerk allgemein'!$F$16-'1.1 Allgemein'!$I$22+1),0),COLUMN(T64)-1-('2.1 Kraftwerk allgemein'!$F$16-'1.1 Allgemein'!$I$22+1)),1,MIN(MAX($F64-('2.1 Kraftwerk allgemein'!$F$16-'1.1 Allgemein'!$I$22+1),1),COLUMN(T64)-('2.1 Kraftwerk allgemein'!$F$16-'1.1 Allgemein'!$I$22+1)))))/$F64,
SUM(OFFSET('2.5 CAPEX'!AH67,0,-MIN($F64-1,COLUMN(T64)-1),1,MIN($F64,COLUMN(T64))))/$F64)))))))</f>
        <v/>
      </c>
      <c r="AD64" s="199" t="str">
        <f ca="1">IF('2.1 Kraftwerk allgemein'!$F$15&lt;'1.1 Allgemein'!$I$22,
IF(OR(ISNUMBER($D64)=FALSE,$F64=""),"",
IF(AND('2.5 CAPEX'!$L67&lt;&gt;"x",'2.5 CAPEX'!$M67&lt;&gt;"x"),0,
IF($F64=0,0,
IF(AD$4&lt;'2.1 Kraftwerk allgemein'!$F$16,0,
IF(AD$4='2.1 Kraftwerk allgemein'!$F$16,'2.5 CAPEX'!$J67/$F64,
IF(AD$4&lt;'2.1 Kraftwerk allgemein'!$F$16+$F64,
('2.5 CAPEX'!$J67+SUM(OFFSET('2.5 CAPEX'!AI67,0,-MIN(MAX($F64-1-('2.1 Kraftwerk allgemein'!$F$16-'2.1 Kraftwerk allgemein'!$F$15+1),0),COLUMN(U64)-1-('2.1 Kraftwerk allgemein'!$F$16-'2.1 Kraftwerk allgemein'!$F$15+1)),1,MIN(MAX($F64-('2.1 Kraftwerk allgemein'!$F$16-'2.1 Kraftwerk allgemein'!$F$15+1),1),COLUMN(U64)-('2.1 Kraftwerk allgemein'!$F$16-'2.1 Kraftwerk allgemein'!$F$15+1)))))/$F64,
SUM(OFFSET('2.5 CAPEX'!AI67,0,-MIN($F64-1,COLUMN(U64)-1),1,MIN($F64,COLUMN(U64))))/$F64)))))),
IF(OR(ISNUMBER($D64)=FALSE,$F64=""),"",
IF(AND('2.5 CAPEX'!$L67&lt;&gt;"x",'2.5 CAPEX'!$M67&lt;&gt;"x"),0,
IF($F64=0,0,
IF(AD$4&lt;'2.1 Kraftwerk allgemein'!$F$16,0,
IF(AD$4='2.1 Kraftwerk allgemein'!$F$16,'2.5 CAPEX'!$J67/$F64,
IF(AD$4&lt;'2.1 Kraftwerk allgemein'!$F$16+$F64,
('2.5 CAPEX'!$J67+SUM(OFFSET('2.5 CAPEX'!AI67,0,-MIN(MAX($F64-1-('2.1 Kraftwerk allgemein'!$F$16-'1.1 Allgemein'!$I$22+1),0),COLUMN(U64)-1-('2.1 Kraftwerk allgemein'!$F$16-'1.1 Allgemein'!$I$22+1)),1,MIN(MAX($F64-('2.1 Kraftwerk allgemein'!$F$16-'1.1 Allgemein'!$I$22+1),1),COLUMN(U64)-('2.1 Kraftwerk allgemein'!$F$16-'1.1 Allgemein'!$I$22+1)))))/$F64,
SUM(OFFSET('2.5 CAPEX'!AI67,0,-MIN($F64-1,COLUMN(U64)-1),1,MIN($F64,COLUMN(U64))))/$F64)))))))</f>
        <v/>
      </c>
      <c r="AE64" s="199" t="str">
        <f ca="1">IF('2.1 Kraftwerk allgemein'!$F$15&lt;'1.1 Allgemein'!$I$22,
IF(OR(ISNUMBER($D64)=FALSE,$F64=""),"",
IF(AND('2.5 CAPEX'!$L67&lt;&gt;"x",'2.5 CAPEX'!$M67&lt;&gt;"x"),0,
IF($F64=0,0,
IF(AE$4&lt;'2.1 Kraftwerk allgemein'!$F$16,0,
IF(AE$4='2.1 Kraftwerk allgemein'!$F$16,'2.5 CAPEX'!$J67/$F64,
IF(AE$4&lt;'2.1 Kraftwerk allgemein'!$F$16+$F64,
('2.5 CAPEX'!$J67+SUM(OFFSET('2.5 CAPEX'!AJ67,0,-MIN(MAX($F64-1-('2.1 Kraftwerk allgemein'!$F$16-'2.1 Kraftwerk allgemein'!$F$15+1),0),COLUMN(V64)-1-('2.1 Kraftwerk allgemein'!$F$16-'2.1 Kraftwerk allgemein'!$F$15+1)),1,MIN(MAX($F64-('2.1 Kraftwerk allgemein'!$F$16-'2.1 Kraftwerk allgemein'!$F$15+1),1),COLUMN(V64)-('2.1 Kraftwerk allgemein'!$F$16-'2.1 Kraftwerk allgemein'!$F$15+1)))))/$F64,
SUM(OFFSET('2.5 CAPEX'!AJ67,0,-MIN($F64-1,COLUMN(V64)-1),1,MIN($F64,COLUMN(V64))))/$F64)))))),
IF(OR(ISNUMBER($D64)=FALSE,$F64=""),"",
IF(AND('2.5 CAPEX'!$L67&lt;&gt;"x",'2.5 CAPEX'!$M67&lt;&gt;"x"),0,
IF($F64=0,0,
IF(AE$4&lt;'2.1 Kraftwerk allgemein'!$F$16,0,
IF(AE$4='2.1 Kraftwerk allgemein'!$F$16,'2.5 CAPEX'!$J67/$F64,
IF(AE$4&lt;'2.1 Kraftwerk allgemein'!$F$16+$F64,
('2.5 CAPEX'!$J67+SUM(OFFSET('2.5 CAPEX'!AJ67,0,-MIN(MAX($F64-1-('2.1 Kraftwerk allgemein'!$F$16-'1.1 Allgemein'!$I$22+1),0),COLUMN(V64)-1-('2.1 Kraftwerk allgemein'!$F$16-'1.1 Allgemein'!$I$22+1)),1,MIN(MAX($F64-('2.1 Kraftwerk allgemein'!$F$16-'1.1 Allgemein'!$I$22+1),1),COLUMN(V64)-('2.1 Kraftwerk allgemein'!$F$16-'1.1 Allgemein'!$I$22+1)))))/$F64,
SUM(OFFSET('2.5 CAPEX'!AJ67,0,-MIN($F64-1,COLUMN(V64)-1),1,MIN($F64,COLUMN(V64))))/$F64)))))))</f>
        <v/>
      </c>
      <c r="AF64" s="199" t="str">
        <f ca="1">IF('2.1 Kraftwerk allgemein'!$F$15&lt;'1.1 Allgemein'!$I$22,
IF(OR(ISNUMBER($D64)=FALSE,$F64=""),"",
IF(AND('2.5 CAPEX'!$L67&lt;&gt;"x",'2.5 CAPEX'!$M67&lt;&gt;"x"),0,
IF($F64=0,0,
IF(AF$4&lt;'2.1 Kraftwerk allgemein'!$F$16,0,
IF(AF$4='2.1 Kraftwerk allgemein'!$F$16,'2.5 CAPEX'!$J67/$F64,
IF(AF$4&lt;'2.1 Kraftwerk allgemein'!$F$16+$F64,
('2.5 CAPEX'!$J67+SUM(OFFSET('2.5 CAPEX'!AK67,0,-MIN(MAX($F64-1-('2.1 Kraftwerk allgemein'!$F$16-'2.1 Kraftwerk allgemein'!$F$15+1),0),COLUMN(W64)-1-('2.1 Kraftwerk allgemein'!$F$16-'2.1 Kraftwerk allgemein'!$F$15+1)),1,MIN(MAX($F64-('2.1 Kraftwerk allgemein'!$F$16-'2.1 Kraftwerk allgemein'!$F$15+1),1),COLUMN(W64)-('2.1 Kraftwerk allgemein'!$F$16-'2.1 Kraftwerk allgemein'!$F$15+1)))))/$F64,
SUM(OFFSET('2.5 CAPEX'!AK67,0,-MIN($F64-1,COLUMN(W64)-1),1,MIN($F64,COLUMN(W64))))/$F64)))))),
IF(OR(ISNUMBER($D64)=FALSE,$F64=""),"",
IF(AND('2.5 CAPEX'!$L67&lt;&gt;"x",'2.5 CAPEX'!$M67&lt;&gt;"x"),0,
IF($F64=0,0,
IF(AF$4&lt;'2.1 Kraftwerk allgemein'!$F$16,0,
IF(AF$4='2.1 Kraftwerk allgemein'!$F$16,'2.5 CAPEX'!$J67/$F64,
IF(AF$4&lt;'2.1 Kraftwerk allgemein'!$F$16+$F64,
('2.5 CAPEX'!$J67+SUM(OFFSET('2.5 CAPEX'!AK67,0,-MIN(MAX($F64-1-('2.1 Kraftwerk allgemein'!$F$16-'1.1 Allgemein'!$I$22+1),0),COLUMN(W64)-1-('2.1 Kraftwerk allgemein'!$F$16-'1.1 Allgemein'!$I$22+1)),1,MIN(MAX($F64-('2.1 Kraftwerk allgemein'!$F$16-'1.1 Allgemein'!$I$22+1),1),COLUMN(W64)-('2.1 Kraftwerk allgemein'!$F$16-'1.1 Allgemein'!$I$22+1)))))/$F64,
SUM(OFFSET('2.5 CAPEX'!AK67,0,-MIN($F64-1,COLUMN(W64)-1),1,MIN($F64,COLUMN(W64))))/$F64)))))))</f>
        <v/>
      </c>
      <c r="AG64" s="199" t="str">
        <f ca="1">IF('2.1 Kraftwerk allgemein'!$F$15&lt;'1.1 Allgemein'!$I$22,
IF(OR(ISNUMBER($D64)=FALSE,$F64=""),"",
IF(AND('2.5 CAPEX'!$L67&lt;&gt;"x",'2.5 CAPEX'!$M67&lt;&gt;"x"),0,
IF($F64=0,0,
IF(AG$4&lt;'2.1 Kraftwerk allgemein'!$F$16,0,
IF(AG$4='2.1 Kraftwerk allgemein'!$F$16,'2.5 CAPEX'!$J67/$F64,
IF(AG$4&lt;'2.1 Kraftwerk allgemein'!$F$16+$F64,
('2.5 CAPEX'!$J67+SUM(OFFSET('2.5 CAPEX'!AL67,0,-MIN(MAX($F64-1-('2.1 Kraftwerk allgemein'!$F$16-'2.1 Kraftwerk allgemein'!$F$15+1),0),COLUMN(X64)-1-('2.1 Kraftwerk allgemein'!$F$16-'2.1 Kraftwerk allgemein'!$F$15+1)),1,MIN(MAX($F64-('2.1 Kraftwerk allgemein'!$F$16-'2.1 Kraftwerk allgemein'!$F$15+1),1),COLUMN(X64)-('2.1 Kraftwerk allgemein'!$F$16-'2.1 Kraftwerk allgemein'!$F$15+1)))))/$F64,
SUM(OFFSET('2.5 CAPEX'!AL67,0,-MIN($F64-1,COLUMN(X64)-1),1,MIN($F64,COLUMN(X64))))/$F64)))))),
IF(OR(ISNUMBER($D64)=FALSE,$F64=""),"",
IF(AND('2.5 CAPEX'!$L67&lt;&gt;"x",'2.5 CAPEX'!$M67&lt;&gt;"x"),0,
IF($F64=0,0,
IF(AG$4&lt;'2.1 Kraftwerk allgemein'!$F$16,0,
IF(AG$4='2.1 Kraftwerk allgemein'!$F$16,'2.5 CAPEX'!$J67/$F64,
IF(AG$4&lt;'2.1 Kraftwerk allgemein'!$F$16+$F64,
('2.5 CAPEX'!$J67+SUM(OFFSET('2.5 CAPEX'!AL67,0,-MIN(MAX($F64-1-('2.1 Kraftwerk allgemein'!$F$16-'1.1 Allgemein'!$I$22+1),0),COLUMN(X64)-1-('2.1 Kraftwerk allgemein'!$F$16-'1.1 Allgemein'!$I$22+1)),1,MIN(MAX($F64-('2.1 Kraftwerk allgemein'!$F$16-'1.1 Allgemein'!$I$22+1),1),COLUMN(X64)-('2.1 Kraftwerk allgemein'!$F$16-'1.1 Allgemein'!$I$22+1)))))/$F64,
SUM(OFFSET('2.5 CAPEX'!AL67,0,-MIN($F64-1,COLUMN(X64)-1),1,MIN($F64,COLUMN(X64))))/$F64)))))))</f>
        <v/>
      </c>
      <c r="AH64" s="199" t="str">
        <f ca="1">IF('2.1 Kraftwerk allgemein'!$F$15&lt;'1.1 Allgemein'!$I$22,
IF(OR(ISNUMBER($D64)=FALSE,$F64=""),"",
IF(AND('2.5 CAPEX'!$L67&lt;&gt;"x",'2.5 CAPEX'!$M67&lt;&gt;"x"),0,
IF($F64=0,0,
IF(AH$4&lt;'2.1 Kraftwerk allgemein'!$F$16,0,
IF(AH$4='2.1 Kraftwerk allgemein'!$F$16,'2.5 CAPEX'!$J67/$F64,
IF(AH$4&lt;'2.1 Kraftwerk allgemein'!$F$16+$F64,
('2.5 CAPEX'!$J67+SUM(OFFSET('2.5 CAPEX'!AM67,0,-MIN(MAX($F64-1-('2.1 Kraftwerk allgemein'!$F$16-'2.1 Kraftwerk allgemein'!$F$15+1),0),COLUMN(Y64)-1-('2.1 Kraftwerk allgemein'!$F$16-'2.1 Kraftwerk allgemein'!$F$15+1)),1,MIN(MAX($F64-('2.1 Kraftwerk allgemein'!$F$16-'2.1 Kraftwerk allgemein'!$F$15+1),1),COLUMN(Y64)-('2.1 Kraftwerk allgemein'!$F$16-'2.1 Kraftwerk allgemein'!$F$15+1)))))/$F64,
SUM(OFFSET('2.5 CAPEX'!AM67,0,-MIN($F64-1,COLUMN(Y64)-1),1,MIN($F64,COLUMN(Y64))))/$F64)))))),
IF(OR(ISNUMBER($D64)=FALSE,$F64=""),"",
IF(AND('2.5 CAPEX'!$L67&lt;&gt;"x",'2.5 CAPEX'!$M67&lt;&gt;"x"),0,
IF($F64=0,0,
IF(AH$4&lt;'2.1 Kraftwerk allgemein'!$F$16,0,
IF(AH$4='2.1 Kraftwerk allgemein'!$F$16,'2.5 CAPEX'!$J67/$F64,
IF(AH$4&lt;'2.1 Kraftwerk allgemein'!$F$16+$F64,
('2.5 CAPEX'!$J67+SUM(OFFSET('2.5 CAPEX'!AM67,0,-MIN(MAX($F64-1-('2.1 Kraftwerk allgemein'!$F$16-'1.1 Allgemein'!$I$22+1),0),COLUMN(Y64)-1-('2.1 Kraftwerk allgemein'!$F$16-'1.1 Allgemein'!$I$22+1)),1,MIN(MAX($F64-('2.1 Kraftwerk allgemein'!$F$16-'1.1 Allgemein'!$I$22+1),1),COLUMN(Y64)-('2.1 Kraftwerk allgemein'!$F$16-'1.1 Allgemein'!$I$22+1)))))/$F64,
SUM(OFFSET('2.5 CAPEX'!AM67,0,-MIN($F64-1,COLUMN(Y64)-1),1,MIN($F64,COLUMN(Y64))))/$F64)))))))</f>
        <v/>
      </c>
      <c r="AI64" s="199" t="str">
        <f ca="1">IF('2.1 Kraftwerk allgemein'!$F$15&lt;'1.1 Allgemein'!$I$22,
IF(OR(ISNUMBER($D64)=FALSE,$F64=""),"",
IF(AND('2.5 CAPEX'!$L67&lt;&gt;"x",'2.5 CAPEX'!$M67&lt;&gt;"x"),0,
IF($F64=0,0,
IF(AI$4&lt;'2.1 Kraftwerk allgemein'!$F$16,0,
IF(AI$4='2.1 Kraftwerk allgemein'!$F$16,'2.5 CAPEX'!$J67/$F64,
IF(AI$4&lt;'2.1 Kraftwerk allgemein'!$F$16+$F64,
('2.5 CAPEX'!$J67+SUM(OFFSET('2.5 CAPEX'!AN67,0,-MIN(MAX($F64-1-('2.1 Kraftwerk allgemein'!$F$16-'2.1 Kraftwerk allgemein'!$F$15+1),0),COLUMN(Z64)-1-('2.1 Kraftwerk allgemein'!$F$16-'2.1 Kraftwerk allgemein'!$F$15+1)),1,MIN(MAX($F64-('2.1 Kraftwerk allgemein'!$F$16-'2.1 Kraftwerk allgemein'!$F$15+1),1),COLUMN(Z64)-('2.1 Kraftwerk allgemein'!$F$16-'2.1 Kraftwerk allgemein'!$F$15+1)))))/$F64,
SUM(OFFSET('2.5 CAPEX'!AN67,0,-MIN($F64-1,COLUMN(Z64)-1),1,MIN($F64,COLUMN(Z64))))/$F64)))))),
IF(OR(ISNUMBER($D64)=FALSE,$F64=""),"",
IF(AND('2.5 CAPEX'!$L67&lt;&gt;"x",'2.5 CAPEX'!$M67&lt;&gt;"x"),0,
IF($F64=0,0,
IF(AI$4&lt;'2.1 Kraftwerk allgemein'!$F$16,0,
IF(AI$4='2.1 Kraftwerk allgemein'!$F$16,'2.5 CAPEX'!$J67/$F64,
IF(AI$4&lt;'2.1 Kraftwerk allgemein'!$F$16+$F64,
('2.5 CAPEX'!$J67+SUM(OFFSET('2.5 CAPEX'!AN67,0,-MIN(MAX($F64-1-('2.1 Kraftwerk allgemein'!$F$16-'1.1 Allgemein'!$I$22+1),0),COLUMN(Z64)-1-('2.1 Kraftwerk allgemein'!$F$16-'1.1 Allgemein'!$I$22+1)),1,MIN(MAX($F64-('2.1 Kraftwerk allgemein'!$F$16-'1.1 Allgemein'!$I$22+1),1),COLUMN(Z64)-('2.1 Kraftwerk allgemein'!$F$16-'1.1 Allgemein'!$I$22+1)))))/$F64,
SUM(OFFSET('2.5 CAPEX'!AN67,0,-MIN($F64-1,COLUMN(Z64)-1),1,MIN($F64,COLUMN(Z64))))/$F64)))))))</f>
        <v/>
      </c>
      <c r="AJ64" s="199" t="str">
        <f ca="1">IF('2.1 Kraftwerk allgemein'!$F$15&lt;'1.1 Allgemein'!$I$22,
IF(OR(ISNUMBER($D64)=FALSE,$F64=""),"",
IF(AND('2.5 CAPEX'!$L67&lt;&gt;"x",'2.5 CAPEX'!$M67&lt;&gt;"x"),0,
IF($F64=0,0,
IF(AJ$4&lt;'2.1 Kraftwerk allgemein'!$F$16,0,
IF(AJ$4='2.1 Kraftwerk allgemein'!$F$16,'2.5 CAPEX'!$J67/$F64,
IF(AJ$4&lt;'2.1 Kraftwerk allgemein'!$F$16+$F64,
('2.5 CAPEX'!$J67+SUM(OFFSET('2.5 CAPEX'!AO67,0,-MIN(MAX($F64-1-('2.1 Kraftwerk allgemein'!$F$16-'2.1 Kraftwerk allgemein'!$F$15+1),0),COLUMN(AA64)-1-('2.1 Kraftwerk allgemein'!$F$16-'2.1 Kraftwerk allgemein'!$F$15+1)),1,MIN(MAX($F64-('2.1 Kraftwerk allgemein'!$F$16-'2.1 Kraftwerk allgemein'!$F$15+1),1),COLUMN(AA64)-('2.1 Kraftwerk allgemein'!$F$16-'2.1 Kraftwerk allgemein'!$F$15+1)))))/$F64,
SUM(OFFSET('2.5 CAPEX'!AO67,0,-MIN($F64-1,COLUMN(AA64)-1),1,MIN($F64,COLUMN(AA64))))/$F64)))))),
IF(OR(ISNUMBER($D64)=FALSE,$F64=""),"",
IF(AND('2.5 CAPEX'!$L67&lt;&gt;"x",'2.5 CAPEX'!$M67&lt;&gt;"x"),0,
IF($F64=0,0,
IF(AJ$4&lt;'2.1 Kraftwerk allgemein'!$F$16,0,
IF(AJ$4='2.1 Kraftwerk allgemein'!$F$16,'2.5 CAPEX'!$J67/$F64,
IF(AJ$4&lt;'2.1 Kraftwerk allgemein'!$F$16+$F64,
('2.5 CAPEX'!$J67+SUM(OFFSET('2.5 CAPEX'!AO67,0,-MIN(MAX($F64-1-('2.1 Kraftwerk allgemein'!$F$16-'1.1 Allgemein'!$I$22+1),0),COLUMN(AA64)-1-('2.1 Kraftwerk allgemein'!$F$16-'1.1 Allgemein'!$I$22+1)),1,MIN(MAX($F64-('2.1 Kraftwerk allgemein'!$F$16-'1.1 Allgemein'!$I$22+1),1),COLUMN(AA64)-('2.1 Kraftwerk allgemein'!$F$16-'1.1 Allgemein'!$I$22+1)))))/$F64,
SUM(OFFSET('2.5 CAPEX'!AO67,0,-MIN($F64-1,COLUMN(AA64)-1),1,MIN($F64,COLUMN(AA64))))/$F64)))))))</f>
        <v/>
      </c>
      <c r="AK64" s="199" t="str">
        <f ca="1">IF('2.1 Kraftwerk allgemein'!$F$15&lt;'1.1 Allgemein'!$I$22,
IF(OR(ISNUMBER($D64)=FALSE,$F64=""),"",
IF(AND('2.5 CAPEX'!$L67&lt;&gt;"x",'2.5 CAPEX'!$M67&lt;&gt;"x"),0,
IF($F64=0,0,
IF(AK$4&lt;'2.1 Kraftwerk allgemein'!$F$16,0,
IF(AK$4='2.1 Kraftwerk allgemein'!$F$16,'2.5 CAPEX'!$J67/$F64,
IF(AK$4&lt;'2.1 Kraftwerk allgemein'!$F$16+$F64,
('2.5 CAPEX'!$J67+SUM(OFFSET('2.5 CAPEX'!AP67,0,-MIN(MAX($F64-1-('2.1 Kraftwerk allgemein'!$F$16-'2.1 Kraftwerk allgemein'!$F$15+1),0),COLUMN(AB64)-1-('2.1 Kraftwerk allgemein'!$F$16-'2.1 Kraftwerk allgemein'!$F$15+1)),1,MIN(MAX($F64-('2.1 Kraftwerk allgemein'!$F$16-'2.1 Kraftwerk allgemein'!$F$15+1),1),COLUMN(AB64)-('2.1 Kraftwerk allgemein'!$F$16-'2.1 Kraftwerk allgemein'!$F$15+1)))))/$F64,
SUM(OFFSET('2.5 CAPEX'!AP67,0,-MIN($F64-1,COLUMN(AB64)-1),1,MIN($F64,COLUMN(AB64))))/$F64)))))),
IF(OR(ISNUMBER($D64)=FALSE,$F64=""),"",
IF(AND('2.5 CAPEX'!$L67&lt;&gt;"x",'2.5 CAPEX'!$M67&lt;&gt;"x"),0,
IF($F64=0,0,
IF(AK$4&lt;'2.1 Kraftwerk allgemein'!$F$16,0,
IF(AK$4='2.1 Kraftwerk allgemein'!$F$16,'2.5 CAPEX'!$J67/$F64,
IF(AK$4&lt;'2.1 Kraftwerk allgemein'!$F$16+$F64,
('2.5 CAPEX'!$J67+SUM(OFFSET('2.5 CAPEX'!AP67,0,-MIN(MAX($F64-1-('2.1 Kraftwerk allgemein'!$F$16-'1.1 Allgemein'!$I$22+1),0),COLUMN(AB64)-1-('2.1 Kraftwerk allgemein'!$F$16-'1.1 Allgemein'!$I$22+1)),1,MIN(MAX($F64-('2.1 Kraftwerk allgemein'!$F$16-'1.1 Allgemein'!$I$22+1),1),COLUMN(AB64)-('2.1 Kraftwerk allgemein'!$F$16-'1.1 Allgemein'!$I$22+1)))))/$F64,
SUM(OFFSET('2.5 CAPEX'!AP67,0,-MIN($F64-1,COLUMN(AB64)-1),1,MIN($F64,COLUMN(AB64))))/$F64)))))))</f>
        <v/>
      </c>
      <c r="AL64" s="199" t="str">
        <f ca="1">IF('2.1 Kraftwerk allgemein'!$F$15&lt;'1.1 Allgemein'!$I$22,
IF(OR(ISNUMBER($D64)=FALSE,$F64=""),"",
IF(AND('2.5 CAPEX'!$L67&lt;&gt;"x",'2.5 CAPEX'!$M67&lt;&gt;"x"),0,
IF($F64=0,0,
IF(AL$4&lt;'2.1 Kraftwerk allgemein'!$F$16,0,
IF(AL$4='2.1 Kraftwerk allgemein'!$F$16,'2.5 CAPEX'!$J67/$F64,
IF(AL$4&lt;'2.1 Kraftwerk allgemein'!$F$16+$F64,
('2.5 CAPEX'!$J67+SUM(OFFSET('2.5 CAPEX'!AQ67,0,-MIN(MAX($F64-1-('2.1 Kraftwerk allgemein'!$F$16-'2.1 Kraftwerk allgemein'!$F$15+1),0),COLUMN(AC64)-1-('2.1 Kraftwerk allgemein'!$F$16-'2.1 Kraftwerk allgemein'!$F$15+1)),1,MIN(MAX($F64-('2.1 Kraftwerk allgemein'!$F$16-'2.1 Kraftwerk allgemein'!$F$15+1),1),COLUMN(AC64)-('2.1 Kraftwerk allgemein'!$F$16-'2.1 Kraftwerk allgemein'!$F$15+1)))))/$F64,
SUM(OFFSET('2.5 CAPEX'!AQ67,0,-MIN($F64-1,COLUMN(AC64)-1),1,MIN($F64,COLUMN(AC64))))/$F64)))))),
IF(OR(ISNUMBER($D64)=FALSE,$F64=""),"",
IF(AND('2.5 CAPEX'!$L67&lt;&gt;"x",'2.5 CAPEX'!$M67&lt;&gt;"x"),0,
IF($F64=0,0,
IF(AL$4&lt;'2.1 Kraftwerk allgemein'!$F$16,0,
IF(AL$4='2.1 Kraftwerk allgemein'!$F$16,'2.5 CAPEX'!$J67/$F64,
IF(AL$4&lt;'2.1 Kraftwerk allgemein'!$F$16+$F64,
('2.5 CAPEX'!$J67+SUM(OFFSET('2.5 CAPEX'!AQ67,0,-MIN(MAX($F64-1-('2.1 Kraftwerk allgemein'!$F$16-'1.1 Allgemein'!$I$22+1),0),COLUMN(AC64)-1-('2.1 Kraftwerk allgemein'!$F$16-'1.1 Allgemein'!$I$22+1)),1,MIN(MAX($F64-('2.1 Kraftwerk allgemein'!$F$16-'1.1 Allgemein'!$I$22+1),1),COLUMN(AC64)-('2.1 Kraftwerk allgemein'!$F$16-'1.1 Allgemein'!$I$22+1)))))/$F64,
SUM(OFFSET('2.5 CAPEX'!AQ67,0,-MIN($F64-1,COLUMN(AC64)-1),1,MIN($F64,COLUMN(AC64))))/$F64)))))))</f>
        <v/>
      </c>
      <c r="AM64" s="199" t="str">
        <f ca="1">IF('2.1 Kraftwerk allgemein'!$F$15&lt;'1.1 Allgemein'!$I$22,
IF(OR(ISNUMBER($D64)=FALSE,$F64=""),"",
IF(AND('2.5 CAPEX'!$L67&lt;&gt;"x",'2.5 CAPEX'!$M67&lt;&gt;"x"),0,
IF($F64=0,0,
IF(AM$4&lt;'2.1 Kraftwerk allgemein'!$F$16,0,
IF(AM$4='2.1 Kraftwerk allgemein'!$F$16,'2.5 CAPEX'!$J67/$F64,
IF(AM$4&lt;'2.1 Kraftwerk allgemein'!$F$16+$F64,
('2.5 CAPEX'!$J67+SUM(OFFSET('2.5 CAPEX'!AR67,0,-MIN(MAX($F64-1-('2.1 Kraftwerk allgemein'!$F$16-'2.1 Kraftwerk allgemein'!$F$15+1),0),COLUMN(AD64)-1-('2.1 Kraftwerk allgemein'!$F$16-'2.1 Kraftwerk allgemein'!$F$15+1)),1,MIN(MAX($F64-('2.1 Kraftwerk allgemein'!$F$16-'2.1 Kraftwerk allgemein'!$F$15+1),1),COLUMN(AD64)-('2.1 Kraftwerk allgemein'!$F$16-'2.1 Kraftwerk allgemein'!$F$15+1)))))/$F64,
SUM(OFFSET('2.5 CAPEX'!AR67,0,-MIN($F64-1,COLUMN(AD64)-1),1,MIN($F64,COLUMN(AD64))))/$F64)))))),
IF(OR(ISNUMBER($D64)=FALSE,$F64=""),"",
IF(AND('2.5 CAPEX'!$L67&lt;&gt;"x",'2.5 CAPEX'!$M67&lt;&gt;"x"),0,
IF($F64=0,0,
IF(AM$4&lt;'2.1 Kraftwerk allgemein'!$F$16,0,
IF(AM$4='2.1 Kraftwerk allgemein'!$F$16,'2.5 CAPEX'!$J67/$F64,
IF(AM$4&lt;'2.1 Kraftwerk allgemein'!$F$16+$F64,
('2.5 CAPEX'!$J67+SUM(OFFSET('2.5 CAPEX'!AR67,0,-MIN(MAX($F64-1-('2.1 Kraftwerk allgemein'!$F$16-'1.1 Allgemein'!$I$22+1),0),COLUMN(AD64)-1-('2.1 Kraftwerk allgemein'!$F$16-'1.1 Allgemein'!$I$22+1)),1,MIN(MAX($F64-('2.1 Kraftwerk allgemein'!$F$16-'1.1 Allgemein'!$I$22+1),1),COLUMN(AD64)-('2.1 Kraftwerk allgemein'!$F$16-'1.1 Allgemein'!$I$22+1)))))/$F64,
SUM(OFFSET('2.5 CAPEX'!AR67,0,-MIN($F64-1,COLUMN(AD64)-1),1,MIN($F64,COLUMN(AD64))))/$F64)))))))</f>
        <v/>
      </c>
      <c r="AN64" s="199" t="str">
        <f ca="1">IF('2.1 Kraftwerk allgemein'!$F$15&lt;'1.1 Allgemein'!$I$22,
IF(OR(ISNUMBER($D64)=FALSE,$F64=""),"",
IF(AND('2.5 CAPEX'!$L67&lt;&gt;"x",'2.5 CAPEX'!$M67&lt;&gt;"x"),0,
IF($F64=0,0,
IF(AN$4&lt;'2.1 Kraftwerk allgemein'!$F$16,0,
IF(AN$4='2.1 Kraftwerk allgemein'!$F$16,'2.5 CAPEX'!$J67/$F64,
IF(AN$4&lt;'2.1 Kraftwerk allgemein'!$F$16+$F64,
('2.5 CAPEX'!$J67+SUM(OFFSET('2.5 CAPEX'!AS67,0,-MIN(MAX($F64-1-('2.1 Kraftwerk allgemein'!$F$16-'2.1 Kraftwerk allgemein'!$F$15+1),0),COLUMN(AE64)-1-('2.1 Kraftwerk allgemein'!$F$16-'2.1 Kraftwerk allgemein'!$F$15+1)),1,MIN(MAX($F64-('2.1 Kraftwerk allgemein'!$F$16-'2.1 Kraftwerk allgemein'!$F$15+1),1),COLUMN(AE64)-('2.1 Kraftwerk allgemein'!$F$16-'2.1 Kraftwerk allgemein'!$F$15+1)))))/$F64,
SUM(OFFSET('2.5 CAPEX'!AS67,0,-MIN($F64-1,COLUMN(AE64)-1),1,MIN($F64,COLUMN(AE64))))/$F64)))))),
IF(OR(ISNUMBER($D64)=FALSE,$F64=""),"",
IF(AND('2.5 CAPEX'!$L67&lt;&gt;"x",'2.5 CAPEX'!$M67&lt;&gt;"x"),0,
IF($F64=0,0,
IF(AN$4&lt;'2.1 Kraftwerk allgemein'!$F$16,0,
IF(AN$4='2.1 Kraftwerk allgemein'!$F$16,'2.5 CAPEX'!$J67/$F64,
IF(AN$4&lt;'2.1 Kraftwerk allgemein'!$F$16+$F64,
('2.5 CAPEX'!$J67+SUM(OFFSET('2.5 CAPEX'!AS67,0,-MIN(MAX($F64-1-('2.1 Kraftwerk allgemein'!$F$16-'1.1 Allgemein'!$I$22+1),0),COLUMN(AE64)-1-('2.1 Kraftwerk allgemein'!$F$16-'1.1 Allgemein'!$I$22+1)),1,MIN(MAX($F64-('2.1 Kraftwerk allgemein'!$F$16-'1.1 Allgemein'!$I$22+1),1),COLUMN(AE64)-('2.1 Kraftwerk allgemein'!$F$16-'1.1 Allgemein'!$I$22+1)))))/$F64,
SUM(OFFSET('2.5 CAPEX'!AS67,0,-MIN($F64-1,COLUMN(AE64)-1),1,MIN($F64,COLUMN(AE64))))/$F64)))))))</f>
        <v/>
      </c>
      <c r="AO64" s="199" t="str">
        <f ca="1">IF('2.1 Kraftwerk allgemein'!$F$15&lt;'1.1 Allgemein'!$I$22,
IF(OR(ISNUMBER($D64)=FALSE,$F64=""),"",
IF(AND('2.5 CAPEX'!$L67&lt;&gt;"x",'2.5 CAPEX'!$M67&lt;&gt;"x"),0,
IF($F64=0,0,
IF(AO$4&lt;'2.1 Kraftwerk allgemein'!$F$16,0,
IF(AO$4='2.1 Kraftwerk allgemein'!$F$16,'2.5 CAPEX'!$J67/$F64,
IF(AO$4&lt;'2.1 Kraftwerk allgemein'!$F$16+$F64,
('2.5 CAPEX'!$J67+SUM(OFFSET('2.5 CAPEX'!AT67,0,-MIN(MAX($F64-1-('2.1 Kraftwerk allgemein'!$F$16-'2.1 Kraftwerk allgemein'!$F$15+1),0),COLUMN(AF64)-1-('2.1 Kraftwerk allgemein'!$F$16-'2.1 Kraftwerk allgemein'!$F$15+1)),1,MIN(MAX($F64-('2.1 Kraftwerk allgemein'!$F$16-'2.1 Kraftwerk allgemein'!$F$15+1),1),COLUMN(AF64)-('2.1 Kraftwerk allgemein'!$F$16-'2.1 Kraftwerk allgemein'!$F$15+1)))))/$F64,
SUM(OFFSET('2.5 CAPEX'!AT67,0,-MIN($F64-1,COLUMN(AF64)-1),1,MIN($F64,COLUMN(AF64))))/$F64)))))),
IF(OR(ISNUMBER($D64)=FALSE,$F64=""),"",
IF(AND('2.5 CAPEX'!$L67&lt;&gt;"x",'2.5 CAPEX'!$M67&lt;&gt;"x"),0,
IF($F64=0,0,
IF(AO$4&lt;'2.1 Kraftwerk allgemein'!$F$16,0,
IF(AO$4='2.1 Kraftwerk allgemein'!$F$16,'2.5 CAPEX'!$J67/$F64,
IF(AO$4&lt;'2.1 Kraftwerk allgemein'!$F$16+$F64,
('2.5 CAPEX'!$J67+SUM(OFFSET('2.5 CAPEX'!AT67,0,-MIN(MAX($F64-1-('2.1 Kraftwerk allgemein'!$F$16-'1.1 Allgemein'!$I$22+1),0),COLUMN(AF64)-1-('2.1 Kraftwerk allgemein'!$F$16-'1.1 Allgemein'!$I$22+1)),1,MIN(MAX($F64-('2.1 Kraftwerk allgemein'!$F$16-'1.1 Allgemein'!$I$22+1),1),COLUMN(AF64)-('2.1 Kraftwerk allgemein'!$F$16-'1.1 Allgemein'!$I$22+1)))))/$F64,
SUM(OFFSET('2.5 CAPEX'!AT67,0,-MIN($F64-1,COLUMN(AF64)-1),1,MIN($F64,COLUMN(AF64))))/$F64)))))))</f>
        <v/>
      </c>
      <c r="AP64" s="199" t="str">
        <f ca="1">IF('2.1 Kraftwerk allgemein'!$F$15&lt;'1.1 Allgemein'!$I$22,
IF(OR(ISNUMBER($D64)=FALSE,$F64=""),"",
IF(AND('2.5 CAPEX'!$L67&lt;&gt;"x",'2.5 CAPEX'!$M67&lt;&gt;"x"),0,
IF($F64=0,0,
IF(AP$4&lt;'2.1 Kraftwerk allgemein'!$F$16,0,
IF(AP$4='2.1 Kraftwerk allgemein'!$F$16,'2.5 CAPEX'!$J67/$F64,
IF(AP$4&lt;'2.1 Kraftwerk allgemein'!$F$16+$F64,
('2.5 CAPEX'!$J67+SUM(OFFSET('2.5 CAPEX'!AU67,0,-MIN(MAX($F64-1-('2.1 Kraftwerk allgemein'!$F$16-'2.1 Kraftwerk allgemein'!$F$15+1),0),COLUMN(AG64)-1-('2.1 Kraftwerk allgemein'!$F$16-'2.1 Kraftwerk allgemein'!$F$15+1)),1,MIN(MAX($F64-('2.1 Kraftwerk allgemein'!$F$16-'2.1 Kraftwerk allgemein'!$F$15+1),1),COLUMN(AG64)-('2.1 Kraftwerk allgemein'!$F$16-'2.1 Kraftwerk allgemein'!$F$15+1)))))/$F64,
SUM(OFFSET('2.5 CAPEX'!AU67,0,-MIN($F64-1,COLUMN(AG64)-1),1,MIN($F64,COLUMN(AG64))))/$F64)))))),
IF(OR(ISNUMBER($D64)=FALSE,$F64=""),"",
IF(AND('2.5 CAPEX'!$L67&lt;&gt;"x",'2.5 CAPEX'!$M67&lt;&gt;"x"),0,
IF($F64=0,0,
IF(AP$4&lt;'2.1 Kraftwerk allgemein'!$F$16,0,
IF(AP$4='2.1 Kraftwerk allgemein'!$F$16,'2.5 CAPEX'!$J67/$F64,
IF(AP$4&lt;'2.1 Kraftwerk allgemein'!$F$16+$F64,
('2.5 CAPEX'!$J67+SUM(OFFSET('2.5 CAPEX'!AU67,0,-MIN(MAX($F64-1-('2.1 Kraftwerk allgemein'!$F$16-'1.1 Allgemein'!$I$22+1),0),COLUMN(AG64)-1-('2.1 Kraftwerk allgemein'!$F$16-'1.1 Allgemein'!$I$22+1)),1,MIN(MAX($F64-('2.1 Kraftwerk allgemein'!$F$16-'1.1 Allgemein'!$I$22+1),1),COLUMN(AG64)-('2.1 Kraftwerk allgemein'!$F$16-'1.1 Allgemein'!$I$22+1)))))/$F64,
SUM(OFFSET('2.5 CAPEX'!AU67,0,-MIN($F64-1,COLUMN(AG64)-1),1,MIN($F64,COLUMN(AG64))))/$F64)))))))</f>
        <v/>
      </c>
      <c r="AQ64" s="199" t="str">
        <f ca="1">IF('2.1 Kraftwerk allgemein'!$F$15&lt;'1.1 Allgemein'!$I$22,
IF(OR(ISNUMBER($D64)=FALSE,$F64=""),"",
IF(AND('2.5 CAPEX'!$L67&lt;&gt;"x",'2.5 CAPEX'!$M67&lt;&gt;"x"),0,
IF($F64=0,0,
IF(AQ$4&lt;'2.1 Kraftwerk allgemein'!$F$16,0,
IF(AQ$4='2.1 Kraftwerk allgemein'!$F$16,'2.5 CAPEX'!$J67/$F64,
IF(AQ$4&lt;'2.1 Kraftwerk allgemein'!$F$16+$F64,
('2.5 CAPEX'!$J67+SUM(OFFSET('2.5 CAPEX'!AV67,0,-MIN(MAX($F64-1-('2.1 Kraftwerk allgemein'!$F$16-'2.1 Kraftwerk allgemein'!$F$15+1),0),COLUMN(AH64)-1-('2.1 Kraftwerk allgemein'!$F$16-'2.1 Kraftwerk allgemein'!$F$15+1)),1,MIN(MAX($F64-('2.1 Kraftwerk allgemein'!$F$16-'2.1 Kraftwerk allgemein'!$F$15+1),1),COLUMN(AH64)-('2.1 Kraftwerk allgemein'!$F$16-'2.1 Kraftwerk allgemein'!$F$15+1)))))/$F64,
SUM(OFFSET('2.5 CAPEX'!AV67,0,-MIN($F64-1,COLUMN(AH64)-1),1,MIN($F64,COLUMN(AH64))))/$F64)))))),
IF(OR(ISNUMBER($D64)=FALSE,$F64=""),"",
IF(AND('2.5 CAPEX'!$L67&lt;&gt;"x",'2.5 CAPEX'!$M67&lt;&gt;"x"),0,
IF($F64=0,0,
IF(AQ$4&lt;'2.1 Kraftwerk allgemein'!$F$16,0,
IF(AQ$4='2.1 Kraftwerk allgemein'!$F$16,'2.5 CAPEX'!$J67/$F64,
IF(AQ$4&lt;'2.1 Kraftwerk allgemein'!$F$16+$F64,
('2.5 CAPEX'!$J67+SUM(OFFSET('2.5 CAPEX'!AV67,0,-MIN(MAX($F64-1-('2.1 Kraftwerk allgemein'!$F$16-'1.1 Allgemein'!$I$22+1),0),COLUMN(AH64)-1-('2.1 Kraftwerk allgemein'!$F$16-'1.1 Allgemein'!$I$22+1)),1,MIN(MAX($F64-('2.1 Kraftwerk allgemein'!$F$16-'1.1 Allgemein'!$I$22+1),1),COLUMN(AH64)-('2.1 Kraftwerk allgemein'!$F$16-'1.1 Allgemein'!$I$22+1)))))/$F64,
SUM(OFFSET('2.5 CAPEX'!AV67,0,-MIN($F64-1,COLUMN(AH64)-1),1,MIN($F64,COLUMN(AH64))))/$F64)))))))</f>
        <v/>
      </c>
      <c r="AR64" s="199" t="str">
        <f ca="1">IF('2.1 Kraftwerk allgemein'!$F$15&lt;'1.1 Allgemein'!$I$22,
IF(OR(ISNUMBER($D64)=FALSE,$F64=""),"",
IF(AND('2.5 CAPEX'!$L67&lt;&gt;"x",'2.5 CAPEX'!$M67&lt;&gt;"x"),0,
IF($F64=0,0,
IF(AR$4&lt;'2.1 Kraftwerk allgemein'!$F$16,0,
IF(AR$4='2.1 Kraftwerk allgemein'!$F$16,'2.5 CAPEX'!$J67/$F64,
IF(AR$4&lt;'2.1 Kraftwerk allgemein'!$F$16+$F64,
('2.5 CAPEX'!$J67+SUM(OFFSET('2.5 CAPEX'!AW67,0,-MIN(MAX($F64-1-('2.1 Kraftwerk allgemein'!$F$16-'2.1 Kraftwerk allgemein'!$F$15+1),0),COLUMN(AI64)-1-('2.1 Kraftwerk allgemein'!$F$16-'2.1 Kraftwerk allgemein'!$F$15+1)),1,MIN(MAX($F64-('2.1 Kraftwerk allgemein'!$F$16-'2.1 Kraftwerk allgemein'!$F$15+1),1),COLUMN(AI64)-('2.1 Kraftwerk allgemein'!$F$16-'2.1 Kraftwerk allgemein'!$F$15+1)))))/$F64,
SUM(OFFSET('2.5 CAPEX'!AW67,0,-MIN($F64-1,COLUMN(AI64)-1),1,MIN($F64,COLUMN(AI64))))/$F64)))))),
IF(OR(ISNUMBER($D64)=FALSE,$F64=""),"",
IF(AND('2.5 CAPEX'!$L67&lt;&gt;"x",'2.5 CAPEX'!$M67&lt;&gt;"x"),0,
IF($F64=0,0,
IF(AR$4&lt;'2.1 Kraftwerk allgemein'!$F$16,0,
IF(AR$4='2.1 Kraftwerk allgemein'!$F$16,'2.5 CAPEX'!$J67/$F64,
IF(AR$4&lt;'2.1 Kraftwerk allgemein'!$F$16+$F64,
('2.5 CAPEX'!$J67+SUM(OFFSET('2.5 CAPEX'!AW67,0,-MIN(MAX($F64-1-('2.1 Kraftwerk allgemein'!$F$16-'1.1 Allgemein'!$I$22+1),0),COLUMN(AI64)-1-('2.1 Kraftwerk allgemein'!$F$16-'1.1 Allgemein'!$I$22+1)),1,MIN(MAX($F64-('2.1 Kraftwerk allgemein'!$F$16-'1.1 Allgemein'!$I$22+1),1),COLUMN(AI64)-('2.1 Kraftwerk allgemein'!$F$16-'1.1 Allgemein'!$I$22+1)))))/$F64,
SUM(OFFSET('2.5 CAPEX'!AW67,0,-MIN($F64-1,COLUMN(AI64)-1),1,MIN($F64,COLUMN(AI64))))/$F64)))))))</f>
        <v/>
      </c>
      <c r="AS64" s="199" t="str">
        <f ca="1">IF('2.1 Kraftwerk allgemein'!$F$15&lt;'1.1 Allgemein'!$I$22,
IF(OR(ISNUMBER($D64)=FALSE,$F64=""),"",
IF(AND('2.5 CAPEX'!$L67&lt;&gt;"x",'2.5 CAPEX'!$M67&lt;&gt;"x"),0,
IF($F64=0,0,
IF(AS$4&lt;'2.1 Kraftwerk allgemein'!$F$16,0,
IF(AS$4='2.1 Kraftwerk allgemein'!$F$16,'2.5 CAPEX'!$J67/$F64,
IF(AS$4&lt;'2.1 Kraftwerk allgemein'!$F$16+$F64,
('2.5 CAPEX'!$J67+SUM(OFFSET('2.5 CAPEX'!AX67,0,-MIN(MAX($F64-1-('2.1 Kraftwerk allgemein'!$F$16-'2.1 Kraftwerk allgemein'!$F$15+1),0),COLUMN(AJ64)-1-('2.1 Kraftwerk allgemein'!$F$16-'2.1 Kraftwerk allgemein'!$F$15+1)),1,MIN(MAX($F64-('2.1 Kraftwerk allgemein'!$F$16-'2.1 Kraftwerk allgemein'!$F$15+1),1),COLUMN(AJ64)-('2.1 Kraftwerk allgemein'!$F$16-'2.1 Kraftwerk allgemein'!$F$15+1)))))/$F64,
SUM(OFFSET('2.5 CAPEX'!AX67,0,-MIN($F64-1,COLUMN(AJ64)-1),1,MIN($F64,COLUMN(AJ64))))/$F64)))))),
IF(OR(ISNUMBER($D64)=FALSE,$F64=""),"",
IF(AND('2.5 CAPEX'!$L67&lt;&gt;"x",'2.5 CAPEX'!$M67&lt;&gt;"x"),0,
IF($F64=0,0,
IF(AS$4&lt;'2.1 Kraftwerk allgemein'!$F$16,0,
IF(AS$4='2.1 Kraftwerk allgemein'!$F$16,'2.5 CAPEX'!$J67/$F64,
IF(AS$4&lt;'2.1 Kraftwerk allgemein'!$F$16+$F64,
('2.5 CAPEX'!$J67+SUM(OFFSET('2.5 CAPEX'!AX67,0,-MIN(MAX($F64-1-('2.1 Kraftwerk allgemein'!$F$16-'1.1 Allgemein'!$I$22+1),0),COLUMN(AJ64)-1-('2.1 Kraftwerk allgemein'!$F$16-'1.1 Allgemein'!$I$22+1)),1,MIN(MAX($F64-('2.1 Kraftwerk allgemein'!$F$16-'1.1 Allgemein'!$I$22+1),1),COLUMN(AJ64)-('2.1 Kraftwerk allgemein'!$F$16-'1.1 Allgemein'!$I$22+1)))))/$F64,
SUM(OFFSET('2.5 CAPEX'!AX67,0,-MIN($F64-1,COLUMN(AJ64)-1),1,MIN($F64,COLUMN(AJ64))))/$F64)))))))</f>
        <v/>
      </c>
      <c r="AT64" s="199" t="str">
        <f ca="1">IF('2.1 Kraftwerk allgemein'!$F$15&lt;'1.1 Allgemein'!$I$22,
IF(OR(ISNUMBER($D64)=FALSE,$F64=""),"",
IF(AND('2.5 CAPEX'!$L67&lt;&gt;"x",'2.5 CAPEX'!$M67&lt;&gt;"x"),0,
IF($F64=0,0,
IF(AT$4&lt;'2.1 Kraftwerk allgemein'!$F$16,0,
IF(AT$4='2.1 Kraftwerk allgemein'!$F$16,'2.5 CAPEX'!$J67/$F64,
IF(AT$4&lt;'2.1 Kraftwerk allgemein'!$F$16+$F64,
('2.5 CAPEX'!$J67+SUM(OFFSET('2.5 CAPEX'!AY67,0,-MIN(MAX($F64-1-('2.1 Kraftwerk allgemein'!$F$16-'2.1 Kraftwerk allgemein'!$F$15+1),0),COLUMN(AK64)-1-('2.1 Kraftwerk allgemein'!$F$16-'2.1 Kraftwerk allgemein'!$F$15+1)),1,MIN(MAX($F64-('2.1 Kraftwerk allgemein'!$F$16-'2.1 Kraftwerk allgemein'!$F$15+1),1),COLUMN(AK64)-('2.1 Kraftwerk allgemein'!$F$16-'2.1 Kraftwerk allgemein'!$F$15+1)))))/$F64,
SUM(OFFSET('2.5 CAPEX'!AY67,0,-MIN($F64-1,COLUMN(AK64)-1),1,MIN($F64,COLUMN(AK64))))/$F64)))))),
IF(OR(ISNUMBER($D64)=FALSE,$F64=""),"",
IF(AND('2.5 CAPEX'!$L67&lt;&gt;"x",'2.5 CAPEX'!$M67&lt;&gt;"x"),0,
IF($F64=0,0,
IF(AT$4&lt;'2.1 Kraftwerk allgemein'!$F$16,0,
IF(AT$4='2.1 Kraftwerk allgemein'!$F$16,'2.5 CAPEX'!$J67/$F64,
IF(AT$4&lt;'2.1 Kraftwerk allgemein'!$F$16+$F64,
('2.5 CAPEX'!$J67+SUM(OFFSET('2.5 CAPEX'!AY67,0,-MIN(MAX($F64-1-('2.1 Kraftwerk allgemein'!$F$16-'1.1 Allgemein'!$I$22+1),0),COLUMN(AK64)-1-('2.1 Kraftwerk allgemein'!$F$16-'1.1 Allgemein'!$I$22+1)),1,MIN(MAX($F64-('2.1 Kraftwerk allgemein'!$F$16-'1.1 Allgemein'!$I$22+1),1),COLUMN(AK64)-('2.1 Kraftwerk allgemein'!$F$16-'1.1 Allgemein'!$I$22+1)))))/$F64,
SUM(OFFSET('2.5 CAPEX'!AY67,0,-MIN($F64-1,COLUMN(AK64)-1),1,MIN($F64,COLUMN(AK64))))/$F64)))))))</f>
        <v/>
      </c>
      <c r="AU64" s="199" t="str">
        <f ca="1">IF('2.1 Kraftwerk allgemein'!$F$15&lt;'1.1 Allgemein'!$I$22,
IF(OR(ISNUMBER($D64)=FALSE,$F64=""),"",
IF(AND('2.5 CAPEX'!$L67&lt;&gt;"x",'2.5 CAPEX'!$M67&lt;&gt;"x"),0,
IF($F64=0,0,
IF(AU$4&lt;'2.1 Kraftwerk allgemein'!$F$16,0,
IF(AU$4='2.1 Kraftwerk allgemein'!$F$16,'2.5 CAPEX'!$J67/$F64,
IF(AU$4&lt;'2.1 Kraftwerk allgemein'!$F$16+$F64,
('2.5 CAPEX'!$J67+SUM(OFFSET('2.5 CAPEX'!AZ67,0,-MIN(MAX($F64-1-('2.1 Kraftwerk allgemein'!$F$16-'2.1 Kraftwerk allgemein'!$F$15+1),0),COLUMN(AL64)-1-('2.1 Kraftwerk allgemein'!$F$16-'2.1 Kraftwerk allgemein'!$F$15+1)),1,MIN(MAX($F64-('2.1 Kraftwerk allgemein'!$F$16-'2.1 Kraftwerk allgemein'!$F$15+1),1),COLUMN(AL64)-('2.1 Kraftwerk allgemein'!$F$16-'2.1 Kraftwerk allgemein'!$F$15+1)))))/$F64,
SUM(OFFSET('2.5 CAPEX'!AZ67,0,-MIN($F64-1,COLUMN(AL64)-1),1,MIN($F64,COLUMN(AL64))))/$F64)))))),
IF(OR(ISNUMBER($D64)=FALSE,$F64=""),"",
IF(AND('2.5 CAPEX'!$L67&lt;&gt;"x",'2.5 CAPEX'!$M67&lt;&gt;"x"),0,
IF($F64=0,0,
IF(AU$4&lt;'2.1 Kraftwerk allgemein'!$F$16,0,
IF(AU$4='2.1 Kraftwerk allgemein'!$F$16,'2.5 CAPEX'!$J67/$F64,
IF(AU$4&lt;'2.1 Kraftwerk allgemein'!$F$16+$F64,
('2.5 CAPEX'!$J67+SUM(OFFSET('2.5 CAPEX'!AZ67,0,-MIN(MAX($F64-1-('2.1 Kraftwerk allgemein'!$F$16-'1.1 Allgemein'!$I$22+1),0),COLUMN(AL64)-1-('2.1 Kraftwerk allgemein'!$F$16-'1.1 Allgemein'!$I$22+1)),1,MIN(MAX($F64-('2.1 Kraftwerk allgemein'!$F$16-'1.1 Allgemein'!$I$22+1),1),COLUMN(AL64)-('2.1 Kraftwerk allgemein'!$F$16-'1.1 Allgemein'!$I$22+1)))))/$F64,
SUM(OFFSET('2.5 CAPEX'!AZ67,0,-MIN($F64-1,COLUMN(AL64)-1),1,MIN($F64,COLUMN(AL64))))/$F64)))))))</f>
        <v/>
      </c>
      <c r="AV64" s="199" t="str">
        <f ca="1">IF('2.1 Kraftwerk allgemein'!$F$15&lt;'1.1 Allgemein'!$I$22,
IF(OR(ISNUMBER($D64)=FALSE,$F64=""),"",
IF(AND('2.5 CAPEX'!$L67&lt;&gt;"x",'2.5 CAPEX'!$M67&lt;&gt;"x"),0,
IF($F64=0,0,
IF(AV$4&lt;'2.1 Kraftwerk allgemein'!$F$16,0,
IF(AV$4='2.1 Kraftwerk allgemein'!$F$16,'2.5 CAPEX'!$J67/$F64,
IF(AV$4&lt;'2.1 Kraftwerk allgemein'!$F$16+$F64,
('2.5 CAPEX'!$J67+SUM(OFFSET('2.5 CAPEX'!BA67,0,-MIN(MAX($F64-1-('2.1 Kraftwerk allgemein'!$F$16-'2.1 Kraftwerk allgemein'!$F$15+1),0),COLUMN(AM64)-1-('2.1 Kraftwerk allgemein'!$F$16-'2.1 Kraftwerk allgemein'!$F$15+1)),1,MIN(MAX($F64-('2.1 Kraftwerk allgemein'!$F$16-'2.1 Kraftwerk allgemein'!$F$15+1),1),COLUMN(AM64)-('2.1 Kraftwerk allgemein'!$F$16-'2.1 Kraftwerk allgemein'!$F$15+1)))))/$F64,
SUM(OFFSET('2.5 CAPEX'!BA67,0,-MIN($F64-1,COLUMN(AM64)-1),1,MIN($F64,COLUMN(AM64))))/$F64)))))),
IF(OR(ISNUMBER($D64)=FALSE,$F64=""),"",
IF(AND('2.5 CAPEX'!$L67&lt;&gt;"x",'2.5 CAPEX'!$M67&lt;&gt;"x"),0,
IF($F64=0,0,
IF(AV$4&lt;'2.1 Kraftwerk allgemein'!$F$16,0,
IF(AV$4='2.1 Kraftwerk allgemein'!$F$16,'2.5 CAPEX'!$J67/$F64,
IF(AV$4&lt;'2.1 Kraftwerk allgemein'!$F$16+$F64,
('2.5 CAPEX'!$J67+SUM(OFFSET('2.5 CAPEX'!BA67,0,-MIN(MAX($F64-1-('2.1 Kraftwerk allgemein'!$F$16-'1.1 Allgemein'!$I$22+1),0),COLUMN(AM64)-1-('2.1 Kraftwerk allgemein'!$F$16-'1.1 Allgemein'!$I$22+1)),1,MIN(MAX($F64-('2.1 Kraftwerk allgemein'!$F$16-'1.1 Allgemein'!$I$22+1),1),COLUMN(AM64)-('2.1 Kraftwerk allgemein'!$F$16-'1.1 Allgemein'!$I$22+1)))))/$F64,
SUM(OFFSET('2.5 CAPEX'!BA67,0,-MIN($F64-1,COLUMN(AM64)-1),1,MIN($F64,COLUMN(AM64))))/$F64)))))))</f>
        <v/>
      </c>
      <c r="AW64" s="199" t="str">
        <f ca="1">IF('2.1 Kraftwerk allgemein'!$F$15&lt;'1.1 Allgemein'!$I$22,
IF(OR(ISNUMBER($D64)=FALSE,$F64=""),"",
IF(AND('2.5 CAPEX'!$L67&lt;&gt;"x",'2.5 CAPEX'!$M67&lt;&gt;"x"),0,
IF($F64=0,0,
IF(AW$4&lt;'2.1 Kraftwerk allgemein'!$F$16,0,
IF(AW$4='2.1 Kraftwerk allgemein'!$F$16,'2.5 CAPEX'!$J67/$F64,
IF(AW$4&lt;'2.1 Kraftwerk allgemein'!$F$16+$F64,
('2.5 CAPEX'!$J67+SUM(OFFSET('2.5 CAPEX'!BB67,0,-MIN(MAX($F64-1-('2.1 Kraftwerk allgemein'!$F$16-'2.1 Kraftwerk allgemein'!$F$15+1),0),COLUMN(AN64)-1-('2.1 Kraftwerk allgemein'!$F$16-'2.1 Kraftwerk allgemein'!$F$15+1)),1,MIN(MAX($F64-('2.1 Kraftwerk allgemein'!$F$16-'2.1 Kraftwerk allgemein'!$F$15+1),1),COLUMN(AN64)-('2.1 Kraftwerk allgemein'!$F$16-'2.1 Kraftwerk allgemein'!$F$15+1)))))/$F64,
SUM(OFFSET('2.5 CAPEX'!BB67,0,-MIN($F64-1,COLUMN(AN64)-1),1,MIN($F64,COLUMN(AN64))))/$F64)))))),
IF(OR(ISNUMBER($D64)=FALSE,$F64=""),"",
IF(AND('2.5 CAPEX'!$L67&lt;&gt;"x",'2.5 CAPEX'!$M67&lt;&gt;"x"),0,
IF($F64=0,0,
IF(AW$4&lt;'2.1 Kraftwerk allgemein'!$F$16,0,
IF(AW$4='2.1 Kraftwerk allgemein'!$F$16,'2.5 CAPEX'!$J67/$F64,
IF(AW$4&lt;'2.1 Kraftwerk allgemein'!$F$16+$F64,
('2.5 CAPEX'!$J67+SUM(OFFSET('2.5 CAPEX'!BB67,0,-MIN(MAX($F64-1-('2.1 Kraftwerk allgemein'!$F$16-'1.1 Allgemein'!$I$22+1),0),COLUMN(AN64)-1-('2.1 Kraftwerk allgemein'!$F$16-'1.1 Allgemein'!$I$22+1)),1,MIN(MAX($F64-('2.1 Kraftwerk allgemein'!$F$16-'1.1 Allgemein'!$I$22+1),1),COLUMN(AN64)-('2.1 Kraftwerk allgemein'!$F$16-'1.1 Allgemein'!$I$22+1)))))/$F64,
SUM(OFFSET('2.5 CAPEX'!BB67,0,-MIN($F64-1,COLUMN(AN64)-1),1,MIN($F64,COLUMN(AN64))))/$F64)))))))</f>
        <v/>
      </c>
      <c r="AX64" s="199" t="str">
        <f ca="1">IF('2.1 Kraftwerk allgemein'!$F$15&lt;'1.1 Allgemein'!$I$22,
IF(OR(ISNUMBER($D64)=FALSE,$F64=""),"",
IF(AND('2.5 CAPEX'!$L67&lt;&gt;"x",'2.5 CAPEX'!$M67&lt;&gt;"x"),0,
IF($F64=0,0,
IF(AX$4&lt;'2.1 Kraftwerk allgemein'!$F$16,0,
IF(AX$4='2.1 Kraftwerk allgemein'!$F$16,'2.5 CAPEX'!$J67/$F64,
IF(AX$4&lt;'2.1 Kraftwerk allgemein'!$F$16+$F64,
('2.5 CAPEX'!$J67+SUM(OFFSET('2.5 CAPEX'!BC67,0,-MIN(MAX($F64-1-('2.1 Kraftwerk allgemein'!$F$16-'2.1 Kraftwerk allgemein'!$F$15+1),0),COLUMN(AO64)-1-('2.1 Kraftwerk allgemein'!$F$16-'2.1 Kraftwerk allgemein'!$F$15+1)),1,MIN(MAX($F64-('2.1 Kraftwerk allgemein'!$F$16-'2.1 Kraftwerk allgemein'!$F$15+1),1),COLUMN(AO64)-('2.1 Kraftwerk allgemein'!$F$16-'2.1 Kraftwerk allgemein'!$F$15+1)))))/$F64,
SUM(OFFSET('2.5 CAPEX'!BC67,0,-MIN($F64-1,COLUMN(AO64)-1),1,MIN($F64,COLUMN(AO64))))/$F64)))))),
IF(OR(ISNUMBER($D64)=FALSE,$F64=""),"",
IF(AND('2.5 CAPEX'!$L67&lt;&gt;"x",'2.5 CAPEX'!$M67&lt;&gt;"x"),0,
IF($F64=0,0,
IF(AX$4&lt;'2.1 Kraftwerk allgemein'!$F$16,0,
IF(AX$4='2.1 Kraftwerk allgemein'!$F$16,'2.5 CAPEX'!$J67/$F64,
IF(AX$4&lt;'2.1 Kraftwerk allgemein'!$F$16+$F64,
('2.5 CAPEX'!$J67+SUM(OFFSET('2.5 CAPEX'!BC67,0,-MIN(MAX($F64-1-('2.1 Kraftwerk allgemein'!$F$16-'1.1 Allgemein'!$I$22+1),0),COLUMN(AO64)-1-('2.1 Kraftwerk allgemein'!$F$16-'1.1 Allgemein'!$I$22+1)),1,MIN(MAX($F64-('2.1 Kraftwerk allgemein'!$F$16-'1.1 Allgemein'!$I$22+1),1),COLUMN(AO64)-('2.1 Kraftwerk allgemein'!$F$16-'1.1 Allgemein'!$I$22+1)))))/$F64,
SUM(OFFSET('2.5 CAPEX'!BC67,0,-MIN($F64-1,COLUMN(AO64)-1),1,MIN($F64,COLUMN(AO64))))/$F64)))))))</f>
        <v/>
      </c>
      <c r="AY64" s="199" t="str">
        <f ca="1">IF('2.1 Kraftwerk allgemein'!$F$15&lt;'1.1 Allgemein'!$I$22,
IF(OR(ISNUMBER($D64)=FALSE,$F64=""),"",
IF(AND('2.5 CAPEX'!$L67&lt;&gt;"x",'2.5 CAPEX'!$M67&lt;&gt;"x"),0,
IF($F64=0,0,
IF(AY$4&lt;'2.1 Kraftwerk allgemein'!$F$16,0,
IF(AY$4='2.1 Kraftwerk allgemein'!$F$16,'2.5 CAPEX'!$J67/$F64,
IF(AY$4&lt;'2.1 Kraftwerk allgemein'!$F$16+$F64,
('2.5 CAPEX'!$J67+SUM(OFFSET('2.5 CAPEX'!BD67,0,-MIN(MAX($F64-1-('2.1 Kraftwerk allgemein'!$F$16-'2.1 Kraftwerk allgemein'!$F$15+1),0),COLUMN(AP64)-1-('2.1 Kraftwerk allgemein'!$F$16-'2.1 Kraftwerk allgemein'!$F$15+1)),1,MIN(MAX($F64-('2.1 Kraftwerk allgemein'!$F$16-'2.1 Kraftwerk allgemein'!$F$15+1),1),COLUMN(AP64)-('2.1 Kraftwerk allgemein'!$F$16-'2.1 Kraftwerk allgemein'!$F$15+1)))))/$F64,
SUM(OFFSET('2.5 CAPEX'!BD67,0,-MIN($F64-1,COLUMN(AP64)-1),1,MIN($F64,COLUMN(AP64))))/$F64)))))),
IF(OR(ISNUMBER($D64)=FALSE,$F64=""),"",
IF(AND('2.5 CAPEX'!$L67&lt;&gt;"x",'2.5 CAPEX'!$M67&lt;&gt;"x"),0,
IF($F64=0,0,
IF(AY$4&lt;'2.1 Kraftwerk allgemein'!$F$16,0,
IF(AY$4='2.1 Kraftwerk allgemein'!$F$16,'2.5 CAPEX'!$J67/$F64,
IF(AY$4&lt;'2.1 Kraftwerk allgemein'!$F$16+$F64,
('2.5 CAPEX'!$J67+SUM(OFFSET('2.5 CAPEX'!BD67,0,-MIN(MAX($F64-1-('2.1 Kraftwerk allgemein'!$F$16-'1.1 Allgemein'!$I$22+1),0),COLUMN(AP64)-1-('2.1 Kraftwerk allgemein'!$F$16-'1.1 Allgemein'!$I$22+1)),1,MIN(MAX($F64-('2.1 Kraftwerk allgemein'!$F$16-'1.1 Allgemein'!$I$22+1),1),COLUMN(AP64)-('2.1 Kraftwerk allgemein'!$F$16-'1.1 Allgemein'!$I$22+1)))))/$F64,
SUM(OFFSET('2.5 CAPEX'!BD67,0,-MIN($F64-1,COLUMN(AP64)-1),1,MIN($F64,COLUMN(AP64))))/$F64)))))))</f>
        <v/>
      </c>
      <c r="AZ64" s="199" t="str">
        <f ca="1">IF('2.1 Kraftwerk allgemein'!$F$15&lt;'1.1 Allgemein'!$I$22,
IF(OR(ISNUMBER($D64)=FALSE,$F64=""),"",
IF(AND('2.5 CAPEX'!$L67&lt;&gt;"x",'2.5 CAPEX'!$M67&lt;&gt;"x"),0,
IF($F64=0,0,
IF(AZ$4&lt;'2.1 Kraftwerk allgemein'!$F$16,0,
IF(AZ$4='2.1 Kraftwerk allgemein'!$F$16,'2.5 CAPEX'!$J67/$F64,
IF(AZ$4&lt;'2.1 Kraftwerk allgemein'!$F$16+$F64,
('2.5 CAPEX'!$J67+SUM(OFFSET('2.5 CAPEX'!BE67,0,-MIN(MAX($F64-1-('2.1 Kraftwerk allgemein'!$F$16-'2.1 Kraftwerk allgemein'!$F$15+1),0),COLUMN(AQ64)-1-('2.1 Kraftwerk allgemein'!$F$16-'2.1 Kraftwerk allgemein'!$F$15+1)),1,MIN(MAX($F64-('2.1 Kraftwerk allgemein'!$F$16-'2.1 Kraftwerk allgemein'!$F$15+1),1),COLUMN(AQ64)-('2.1 Kraftwerk allgemein'!$F$16-'2.1 Kraftwerk allgemein'!$F$15+1)))))/$F64,
SUM(OFFSET('2.5 CAPEX'!BE67,0,-MIN($F64-1,COLUMN(AQ64)-1),1,MIN($F64,COLUMN(AQ64))))/$F64)))))),
IF(OR(ISNUMBER($D64)=FALSE,$F64=""),"",
IF(AND('2.5 CAPEX'!$L67&lt;&gt;"x",'2.5 CAPEX'!$M67&lt;&gt;"x"),0,
IF($F64=0,0,
IF(AZ$4&lt;'2.1 Kraftwerk allgemein'!$F$16,0,
IF(AZ$4='2.1 Kraftwerk allgemein'!$F$16,'2.5 CAPEX'!$J67/$F64,
IF(AZ$4&lt;'2.1 Kraftwerk allgemein'!$F$16+$F64,
('2.5 CAPEX'!$J67+SUM(OFFSET('2.5 CAPEX'!BE67,0,-MIN(MAX($F64-1-('2.1 Kraftwerk allgemein'!$F$16-'1.1 Allgemein'!$I$22+1),0),COLUMN(AQ64)-1-('2.1 Kraftwerk allgemein'!$F$16-'1.1 Allgemein'!$I$22+1)),1,MIN(MAX($F64-('2.1 Kraftwerk allgemein'!$F$16-'1.1 Allgemein'!$I$22+1),1),COLUMN(AQ64)-('2.1 Kraftwerk allgemein'!$F$16-'1.1 Allgemein'!$I$22+1)))))/$F64,
SUM(OFFSET('2.5 CAPEX'!BE67,0,-MIN($F64-1,COLUMN(AQ64)-1),1,MIN($F64,COLUMN(AQ64))))/$F64)))))))</f>
        <v/>
      </c>
      <c r="BA64" s="199" t="str">
        <f ca="1">IF('2.1 Kraftwerk allgemein'!$F$15&lt;'1.1 Allgemein'!$I$22,
IF(OR(ISNUMBER($D64)=FALSE,$F64=""),"",
IF(AND('2.5 CAPEX'!$L67&lt;&gt;"x",'2.5 CAPEX'!$M67&lt;&gt;"x"),0,
IF($F64=0,0,
IF(BA$4&lt;'2.1 Kraftwerk allgemein'!$F$16,0,
IF(BA$4='2.1 Kraftwerk allgemein'!$F$16,'2.5 CAPEX'!$J67/$F64,
IF(BA$4&lt;'2.1 Kraftwerk allgemein'!$F$16+$F64,
('2.5 CAPEX'!$J67+SUM(OFFSET('2.5 CAPEX'!BF67,0,-MIN(MAX($F64-1-('2.1 Kraftwerk allgemein'!$F$16-'2.1 Kraftwerk allgemein'!$F$15+1),0),COLUMN(AR64)-1-('2.1 Kraftwerk allgemein'!$F$16-'2.1 Kraftwerk allgemein'!$F$15+1)),1,MIN(MAX($F64-('2.1 Kraftwerk allgemein'!$F$16-'2.1 Kraftwerk allgemein'!$F$15+1),1),COLUMN(AR64)-('2.1 Kraftwerk allgemein'!$F$16-'2.1 Kraftwerk allgemein'!$F$15+1)))))/$F64,
SUM(OFFSET('2.5 CAPEX'!BF67,0,-MIN($F64-1,COLUMN(AR64)-1),1,MIN($F64,COLUMN(AR64))))/$F64)))))),
IF(OR(ISNUMBER($D64)=FALSE,$F64=""),"",
IF(AND('2.5 CAPEX'!$L67&lt;&gt;"x",'2.5 CAPEX'!$M67&lt;&gt;"x"),0,
IF($F64=0,0,
IF(BA$4&lt;'2.1 Kraftwerk allgemein'!$F$16,0,
IF(BA$4='2.1 Kraftwerk allgemein'!$F$16,'2.5 CAPEX'!$J67/$F64,
IF(BA$4&lt;'2.1 Kraftwerk allgemein'!$F$16+$F64,
('2.5 CAPEX'!$J67+SUM(OFFSET('2.5 CAPEX'!BF67,0,-MIN(MAX($F64-1-('2.1 Kraftwerk allgemein'!$F$16-'1.1 Allgemein'!$I$22+1),0),COLUMN(AR64)-1-('2.1 Kraftwerk allgemein'!$F$16-'1.1 Allgemein'!$I$22+1)),1,MIN(MAX($F64-('2.1 Kraftwerk allgemein'!$F$16-'1.1 Allgemein'!$I$22+1),1),COLUMN(AR64)-('2.1 Kraftwerk allgemein'!$F$16-'1.1 Allgemein'!$I$22+1)))))/$F64,
SUM(OFFSET('2.5 CAPEX'!BF67,0,-MIN($F64-1,COLUMN(AR64)-1),1,MIN($F64,COLUMN(AR64))))/$F64)))))))</f>
        <v/>
      </c>
      <c r="BB64" s="199" t="str">
        <f ca="1">IF('2.1 Kraftwerk allgemein'!$F$15&lt;'1.1 Allgemein'!$I$22,
IF(OR(ISNUMBER($D64)=FALSE,$F64=""),"",
IF(AND('2.5 CAPEX'!$L67&lt;&gt;"x",'2.5 CAPEX'!$M67&lt;&gt;"x"),0,
IF($F64=0,0,
IF(BB$4&lt;'2.1 Kraftwerk allgemein'!$F$16,0,
IF(BB$4='2.1 Kraftwerk allgemein'!$F$16,'2.5 CAPEX'!$J67/$F64,
IF(BB$4&lt;'2.1 Kraftwerk allgemein'!$F$16+$F64,
('2.5 CAPEX'!$J67+SUM(OFFSET('2.5 CAPEX'!BG67,0,-MIN(MAX($F64-1-('2.1 Kraftwerk allgemein'!$F$16-'2.1 Kraftwerk allgemein'!$F$15+1),0),COLUMN(AS64)-1-('2.1 Kraftwerk allgemein'!$F$16-'2.1 Kraftwerk allgemein'!$F$15+1)),1,MIN(MAX($F64-('2.1 Kraftwerk allgemein'!$F$16-'2.1 Kraftwerk allgemein'!$F$15+1),1),COLUMN(AS64)-('2.1 Kraftwerk allgemein'!$F$16-'2.1 Kraftwerk allgemein'!$F$15+1)))))/$F64,
SUM(OFFSET('2.5 CAPEX'!BG67,0,-MIN($F64-1,COLUMN(AS64)-1),1,MIN($F64,COLUMN(AS64))))/$F64)))))),
IF(OR(ISNUMBER($D64)=FALSE,$F64=""),"",
IF(AND('2.5 CAPEX'!$L67&lt;&gt;"x",'2.5 CAPEX'!$M67&lt;&gt;"x"),0,
IF($F64=0,0,
IF(BB$4&lt;'2.1 Kraftwerk allgemein'!$F$16,0,
IF(BB$4='2.1 Kraftwerk allgemein'!$F$16,'2.5 CAPEX'!$J67/$F64,
IF(BB$4&lt;'2.1 Kraftwerk allgemein'!$F$16+$F64,
('2.5 CAPEX'!$J67+SUM(OFFSET('2.5 CAPEX'!BG67,0,-MIN(MAX($F64-1-('2.1 Kraftwerk allgemein'!$F$16-'1.1 Allgemein'!$I$22+1),0),COLUMN(AS64)-1-('2.1 Kraftwerk allgemein'!$F$16-'1.1 Allgemein'!$I$22+1)),1,MIN(MAX($F64-('2.1 Kraftwerk allgemein'!$F$16-'1.1 Allgemein'!$I$22+1),1),COLUMN(AS64)-('2.1 Kraftwerk allgemein'!$F$16-'1.1 Allgemein'!$I$22+1)))))/$F64,
SUM(OFFSET('2.5 CAPEX'!BG67,0,-MIN($F64-1,COLUMN(AS64)-1),1,MIN($F64,COLUMN(AS64))))/$F64)))))))</f>
        <v/>
      </c>
      <c r="BC64" s="199" t="str">
        <f ca="1">IF('2.1 Kraftwerk allgemein'!$F$15&lt;'1.1 Allgemein'!$I$22,
IF(OR(ISNUMBER($D64)=FALSE,$F64=""),"",
IF(AND('2.5 CAPEX'!$L67&lt;&gt;"x",'2.5 CAPEX'!$M67&lt;&gt;"x"),0,
IF($F64=0,0,
IF(BC$4&lt;'2.1 Kraftwerk allgemein'!$F$16,0,
IF(BC$4='2.1 Kraftwerk allgemein'!$F$16,'2.5 CAPEX'!$J67/$F64,
IF(BC$4&lt;'2.1 Kraftwerk allgemein'!$F$16+$F64,
('2.5 CAPEX'!$J67+SUM(OFFSET('2.5 CAPEX'!BH67,0,-MIN(MAX($F64-1-('2.1 Kraftwerk allgemein'!$F$16-'2.1 Kraftwerk allgemein'!$F$15+1),0),COLUMN(AT64)-1-('2.1 Kraftwerk allgemein'!$F$16-'2.1 Kraftwerk allgemein'!$F$15+1)),1,MIN(MAX($F64-('2.1 Kraftwerk allgemein'!$F$16-'2.1 Kraftwerk allgemein'!$F$15+1),1),COLUMN(AT64)-('2.1 Kraftwerk allgemein'!$F$16-'2.1 Kraftwerk allgemein'!$F$15+1)))))/$F64,
SUM(OFFSET('2.5 CAPEX'!BH67,0,-MIN($F64-1,COLUMN(AT64)-1),1,MIN($F64,COLUMN(AT64))))/$F64)))))),
IF(OR(ISNUMBER($D64)=FALSE,$F64=""),"",
IF(AND('2.5 CAPEX'!$L67&lt;&gt;"x",'2.5 CAPEX'!$M67&lt;&gt;"x"),0,
IF($F64=0,0,
IF(BC$4&lt;'2.1 Kraftwerk allgemein'!$F$16,0,
IF(BC$4='2.1 Kraftwerk allgemein'!$F$16,'2.5 CAPEX'!$J67/$F64,
IF(BC$4&lt;'2.1 Kraftwerk allgemein'!$F$16+$F64,
('2.5 CAPEX'!$J67+SUM(OFFSET('2.5 CAPEX'!BH67,0,-MIN(MAX($F64-1-('2.1 Kraftwerk allgemein'!$F$16-'1.1 Allgemein'!$I$22+1),0),COLUMN(AT64)-1-('2.1 Kraftwerk allgemein'!$F$16-'1.1 Allgemein'!$I$22+1)),1,MIN(MAX($F64-('2.1 Kraftwerk allgemein'!$F$16-'1.1 Allgemein'!$I$22+1),1),COLUMN(AT64)-('2.1 Kraftwerk allgemein'!$F$16-'1.1 Allgemein'!$I$22+1)))))/$F64,
SUM(OFFSET('2.5 CAPEX'!BH67,0,-MIN($F64-1,COLUMN(AT64)-1),1,MIN($F64,COLUMN(AT64))))/$F64)))))))</f>
        <v/>
      </c>
      <c r="BD64" s="199" t="str">
        <f ca="1">IF('2.1 Kraftwerk allgemein'!$F$15&lt;'1.1 Allgemein'!$I$22,
IF(OR(ISNUMBER($D64)=FALSE,$F64=""),"",
IF(AND('2.5 CAPEX'!$L67&lt;&gt;"x",'2.5 CAPEX'!$M67&lt;&gt;"x"),0,
IF($F64=0,0,
IF(BD$4&lt;'2.1 Kraftwerk allgemein'!$F$16,0,
IF(BD$4='2.1 Kraftwerk allgemein'!$F$16,'2.5 CAPEX'!$J67/$F64,
IF(BD$4&lt;'2.1 Kraftwerk allgemein'!$F$16+$F64,
('2.5 CAPEX'!$J67+SUM(OFFSET('2.5 CAPEX'!BI67,0,-MIN(MAX($F64-1-('2.1 Kraftwerk allgemein'!$F$16-'2.1 Kraftwerk allgemein'!$F$15+1),0),COLUMN(AU64)-1-('2.1 Kraftwerk allgemein'!$F$16-'2.1 Kraftwerk allgemein'!$F$15+1)),1,MIN(MAX($F64-('2.1 Kraftwerk allgemein'!$F$16-'2.1 Kraftwerk allgemein'!$F$15+1),1),COLUMN(AU64)-('2.1 Kraftwerk allgemein'!$F$16-'2.1 Kraftwerk allgemein'!$F$15+1)))))/$F64,
SUM(OFFSET('2.5 CAPEX'!BI67,0,-MIN($F64-1,COLUMN(AU64)-1),1,MIN($F64,COLUMN(AU64))))/$F64)))))),
IF(OR(ISNUMBER($D64)=FALSE,$F64=""),"",
IF(AND('2.5 CAPEX'!$L67&lt;&gt;"x",'2.5 CAPEX'!$M67&lt;&gt;"x"),0,
IF($F64=0,0,
IF(BD$4&lt;'2.1 Kraftwerk allgemein'!$F$16,0,
IF(BD$4='2.1 Kraftwerk allgemein'!$F$16,'2.5 CAPEX'!$J67/$F64,
IF(BD$4&lt;'2.1 Kraftwerk allgemein'!$F$16+$F64,
('2.5 CAPEX'!$J67+SUM(OFFSET('2.5 CAPEX'!BI67,0,-MIN(MAX($F64-1-('2.1 Kraftwerk allgemein'!$F$16-'1.1 Allgemein'!$I$22+1),0),COLUMN(AU64)-1-('2.1 Kraftwerk allgemein'!$F$16-'1.1 Allgemein'!$I$22+1)),1,MIN(MAX($F64-('2.1 Kraftwerk allgemein'!$F$16-'1.1 Allgemein'!$I$22+1),1),COLUMN(AU64)-('2.1 Kraftwerk allgemein'!$F$16-'1.1 Allgemein'!$I$22+1)))))/$F64,
SUM(OFFSET('2.5 CAPEX'!BI67,0,-MIN($F64-1,COLUMN(AU64)-1),1,MIN($F64,COLUMN(AU64))))/$F64)))))))</f>
        <v/>
      </c>
      <c r="BE64" s="199" t="str">
        <f ca="1">IF('2.1 Kraftwerk allgemein'!$F$15&lt;'1.1 Allgemein'!$I$22,
IF(OR(ISNUMBER($D64)=FALSE,$F64=""),"",
IF(AND('2.5 CAPEX'!$L67&lt;&gt;"x",'2.5 CAPEX'!$M67&lt;&gt;"x"),0,
IF($F64=0,0,
IF(BE$4&lt;'2.1 Kraftwerk allgemein'!$F$16,0,
IF(BE$4='2.1 Kraftwerk allgemein'!$F$16,'2.5 CAPEX'!$J67/$F64,
IF(BE$4&lt;'2.1 Kraftwerk allgemein'!$F$16+$F64,
('2.5 CAPEX'!$J67+SUM(OFFSET('2.5 CAPEX'!BJ67,0,-MIN(MAX($F64-1-('2.1 Kraftwerk allgemein'!$F$16-'2.1 Kraftwerk allgemein'!$F$15+1),0),COLUMN(AV64)-1-('2.1 Kraftwerk allgemein'!$F$16-'2.1 Kraftwerk allgemein'!$F$15+1)),1,MIN(MAX($F64-('2.1 Kraftwerk allgemein'!$F$16-'2.1 Kraftwerk allgemein'!$F$15+1),1),COLUMN(AV64)-('2.1 Kraftwerk allgemein'!$F$16-'2.1 Kraftwerk allgemein'!$F$15+1)))))/$F64,
SUM(OFFSET('2.5 CAPEX'!BJ67,0,-MIN($F64-1,COLUMN(AV64)-1),1,MIN($F64,COLUMN(AV64))))/$F64)))))),
IF(OR(ISNUMBER($D64)=FALSE,$F64=""),"",
IF(AND('2.5 CAPEX'!$L67&lt;&gt;"x",'2.5 CAPEX'!$M67&lt;&gt;"x"),0,
IF($F64=0,0,
IF(BE$4&lt;'2.1 Kraftwerk allgemein'!$F$16,0,
IF(BE$4='2.1 Kraftwerk allgemein'!$F$16,'2.5 CAPEX'!$J67/$F64,
IF(BE$4&lt;'2.1 Kraftwerk allgemein'!$F$16+$F64,
('2.5 CAPEX'!$J67+SUM(OFFSET('2.5 CAPEX'!BJ67,0,-MIN(MAX($F64-1-('2.1 Kraftwerk allgemein'!$F$16-'1.1 Allgemein'!$I$22+1),0),COLUMN(AV64)-1-('2.1 Kraftwerk allgemein'!$F$16-'1.1 Allgemein'!$I$22+1)),1,MIN(MAX($F64-('2.1 Kraftwerk allgemein'!$F$16-'1.1 Allgemein'!$I$22+1),1),COLUMN(AV64)-('2.1 Kraftwerk allgemein'!$F$16-'1.1 Allgemein'!$I$22+1)))))/$F64,
SUM(OFFSET('2.5 CAPEX'!BJ67,0,-MIN($F64-1,COLUMN(AV64)-1),1,MIN($F64,COLUMN(AV64))))/$F64)))))))</f>
        <v/>
      </c>
      <c r="BF64" s="199" t="str">
        <f ca="1">IF('2.1 Kraftwerk allgemein'!$F$15&lt;'1.1 Allgemein'!$I$22,
IF(OR(ISNUMBER($D64)=FALSE,$F64=""),"",
IF(AND('2.5 CAPEX'!$L67&lt;&gt;"x",'2.5 CAPEX'!$M67&lt;&gt;"x"),0,
IF($F64=0,0,
IF(BF$4&lt;'2.1 Kraftwerk allgemein'!$F$16,0,
IF(BF$4='2.1 Kraftwerk allgemein'!$F$16,'2.5 CAPEX'!$J67/$F64,
IF(BF$4&lt;'2.1 Kraftwerk allgemein'!$F$16+$F64,
('2.5 CAPEX'!$J67+SUM(OFFSET('2.5 CAPEX'!BK67,0,-MIN(MAX($F64-1-('2.1 Kraftwerk allgemein'!$F$16-'2.1 Kraftwerk allgemein'!$F$15+1),0),COLUMN(AW64)-1-('2.1 Kraftwerk allgemein'!$F$16-'2.1 Kraftwerk allgemein'!$F$15+1)),1,MIN(MAX($F64-('2.1 Kraftwerk allgemein'!$F$16-'2.1 Kraftwerk allgemein'!$F$15+1),1),COLUMN(AW64)-('2.1 Kraftwerk allgemein'!$F$16-'2.1 Kraftwerk allgemein'!$F$15+1)))))/$F64,
SUM(OFFSET('2.5 CAPEX'!BK67,0,-MIN($F64-1,COLUMN(AW64)-1),1,MIN($F64,COLUMN(AW64))))/$F64)))))),
IF(OR(ISNUMBER($D64)=FALSE,$F64=""),"",
IF(AND('2.5 CAPEX'!$L67&lt;&gt;"x",'2.5 CAPEX'!$M67&lt;&gt;"x"),0,
IF($F64=0,0,
IF(BF$4&lt;'2.1 Kraftwerk allgemein'!$F$16,0,
IF(BF$4='2.1 Kraftwerk allgemein'!$F$16,'2.5 CAPEX'!$J67/$F64,
IF(BF$4&lt;'2.1 Kraftwerk allgemein'!$F$16+$F64,
('2.5 CAPEX'!$J67+SUM(OFFSET('2.5 CAPEX'!BK67,0,-MIN(MAX($F64-1-('2.1 Kraftwerk allgemein'!$F$16-'1.1 Allgemein'!$I$22+1),0),COLUMN(AW64)-1-('2.1 Kraftwerk allgemein'!$F$16-'1.1 Allgemein'!$I$22+1)),1,MIN(MAX($F64-('2.1 Kraftwerk allgemein'!$F$16-'1.1 Allgemein'!$I$22+1),1),COLUMN(AW64)-('2.1 Kraftwerk allgemein'!$F$16-'1.1 Allgemein'!$I$22+1)))))/$F64,
SUM(OFFSET('2.5 CAPEX'!BK67,0,-MIN($F64-1,COLUMN(AW64)-1),1,MIN($F64,COLUMN(AW64))))/$F64)))))))</f>
        <v/>
      </c>
      <c r="BG64" s="199" t="str">
        <f ca="1">IF('2.1 Kraftwerk allgemein'!$F$15&lt;'1.1 Allgemein'!$I$22,
IF(OR(ISNUMBER($D64)=FALSE,$F64=""),"",
IF(AND('2.5 CAPEX'!$L67&lt;&gt;"x",'2.5 CAPEX'!$M67&lt;&gt;"x"),0,
IF($F64=0,0,
IF(BG$4&lt;'2.1 Kraftwerk allgemein'!$F$16,0,
IF(BG$4='2.1 Kraftwerk allgemein'!$F$16,'2.5 CAPEX'!$J67/$F64,
IF(BG$4&lt;'2.1 Kraftwerk allgemein'!$F$16+$F64,
('2.5 CAPEX'!$J67+SUM(OFFSET('2.5 CAPEX'!BL67,0,-MIN(MAX($F64-1-('2.1 Kraftwerk allgemein'!$F$16-'2.1 Kraftwerk allgemein'!$F$15+1),0),COLUMN(AX64)-1-('2.1 Kraftwerk allgemein'!$F$16-'2.1 Kraftwerk allgemein'!$F$15+1)),1,MIN(MAX($F64-('2.1 Kraftwerk allgemein'!$F$16-'2.1 Kraftwerk allgemein'!$F$15+1),1),COLUMN(AX64)-('2.1 Kraftwerk allgemein'!$F$16-'2.1 Kraftwerk allgemein'!$F$15+1)))))/$F64,
SUM(OFFSET('2.5 CAPEX'!BL67,0,-MIN($F64-1,COLUMN(AX64)-1),1,MIN($F64,COLUMN(AX64))))/$F64)))))),
IF(OR(ISNUMBER($D64)=FALSE,$F64=""),"",
IF(AND('2.5 CAPEX'!$L67&lt;&gt;"x",'2.5 CAPEX'!$M67&lt;&gt;"x"),0,
IF($F64=0,0,
IF(BG$4&lt;'2.1 Kraftwerk allgemein'!$F$16,0,
IF(BG$4='2.1 Kraftwerk allgemein'!$F$16,'2.5 CAPEX'!$J67/$F64,
IF(BG$4&lt;'2.1 Kraftwerk allgemein'!$F$16+$F64,
('2.5 CAPEX'!$J67+SUM(OFFSET('2.5 CAPEX'!BL67,0,-MIN(MAX($F64-1-('2.1 Kraftwerk allgemein'!$F$16-'1.1 Allgemein'!$I$22+1),0),COLUMN(AX64)-1-('2.1 Kraftwerk allgemein'!$F$16-'1.1 Allgemein'!$I$22+1)),1,MIN(MAX($F64-('2.1 Kraftwerk allgemein'!$F$16-'1.1 Allgemein'!$I$22+1),1),COLUMN(AX64)-('2.1 Kraftwerk allgemein'!$F$16-'1.1 Allgemein'!$I$22+1)))))/$F64,
SUM(OFFSET('2.5 CAPEX'!BL67,0,-MIN($F64-1,COLUMN(AX64)-1),1,MIN($F64,COLUMN(AX64))))/$F64)))))))</f>
        <v/>
      </c>
      <c r="BH64" s="199" t="str">
        <f ca="1">IF('2.1 Kraftwerk allgemein'!$F$15&lt;'1.1 Allgemein'!$I$22,
IF(OR(ISNUMBER($D64)=FALSE,$F64=""),"",
IF(AND('2.5 CAPEX'!$L67&lt;&gt;"x",'2.5 CAPEX'!$M67&lt;&gt;"x"),0,
IF($F64=0,0,
IF(BH$4&lt;'2.1 Kraftwerk allgemein'!$F$16,0,
IF(BH$4='2.1 Kraftwerk allgemein'!$F$16,'2.5 CAPEX'!$J67/$F64,
IF(BH$4&lt;'2.1 Kraftwerk allgemein'!$F$16+$F64,
('2.5 CAPEX'!$J67+SUM(OFFSET('2.5 CAPEX'!BM67,0,-MIN(MAX($F64-1-('2.1 Kraftwerk allgemein'!$F$16-'2.1 Kraftwerk allgemein'!$F$15+1),0),COLUMN(AY64)-1-('2.1 Kraftwerk allgemein'!$F$16-'2.1 Kraftwerk allgemein'!$F$15+1)),1,MIN(MAX($F64-('2.1 Kraftwerk allgemein'!$F$16-'2.1 Kraftwerk allgemein'!$F$15+1),1),COLUMN(AY64)-('2.1 Kraftwerk allgemein'!$F$16-'2.1 Kraftwerk allgemein'!$F$15+1)))))/$F64,
SUM(OFFSET('2.5 CAPEX'!BM67,0,-MIN($F64-1,COLUMN(AY64)-1),1,MIN($F64,COLUMN(AY64))))/$F64)))))),
IF(OR(ISNUMBER($D64)=FALSE,$F64=""),"",
IF(AND('2.5 CAPEX'!$L67&lt;&gt;"x",'2.5 CAPEX'!$M67&lt;&gt;"x"),0,
IF($F64=0,0,
IF(BH$4&lt;'2.1 Kraftwerk allgemein'!$F$16,0,
IF(BH$4='2.1 Kraftwerk allgemein'!$F$16,'2.5 CAPEX'!$J67/$F64,
IF(BH$4&lt;'2.1 Kraftwerk allgemein'!$F$16+$F64,
('2.5 CAPEX'!$J67+SUM(OFFSET('2.5 CAPEX'!BM67,0,-MIN(MAX($F64-1-('2.1 Kraftwerk allgemein'!$F$16-'1.1 Allgemein'!$I$22+1),0),COLUMN(AY64)-1-('2.1 Kraftwerk allgemein'!$F$16-'1.1 Allgemein'!$I$22+1)),1,MIN(MAX($F64-('2.1 Kraftwerk allgemein'!$F$16-'1.1 Allgemein'!$I$22+1),1),COLUMN(AY64)-('2.1 Kraftwerk allgemein'!$F$16-'1.1 Allgemein'!$I$22+1)))))/$F64,
SUM(OFFSET('2.5 CAPEX'!BM67,0,-MIN($F64-1,COLUMN(AY64)-1),1,MIN($F64,COLUMN(AY64))))/$F64)))))))</f>
        <v/>
      </c>
      <c r="BI64" s="199" t="str">
        <f ca="1">IF('2.1 Kraftwerk allgemein'!$F$15&lt;'1.1 Allgemein'!$I$22,
IF(OR(ISNUMBER($D64)=FALSE,$F64=""),"",
IF(AND('2.5 CAPEX'!$L67&lt;&gt;"x",'2.5 CAPEX'!$M67&lt;&gt;"x"),0,
IF($F64=0,0,
IF(BI$4&lt;'2.1 Kraftwerk allgemein'!$F$16,0,
IF(BI$4='2.1 Kraftwerk allgemein'!$F$16,'2.5 CAPEX'!$J67/$F64,
IF(BI$4&lt;'2.1 Kraftwerk allgemein'!$F$16+$F64,
('2.5 CAPEX'!$J67+SUM(OFFSET('2.5 CAPEX'!BN67,0,-MIN(MAX($F64-1-('2.1 Kraftwerk allgemein'!$F$16-'2.1 Kraftwerk allgemein'!$F$15+1),0),COLUMN(AZ64)-1-('2.1 Kraftwerk allgemein'!$F$16-'2.1 Kraftwerk allgemein'!$F$15+1)),1,MIN(MAX($F64-('2.1 Kraftwerk allgemein'!$F$16-'2.1 Kraftwerk allgemein'!$F$15+1),1),COLUMN(AZ64)-('2.1 Kraftwerk allgemein'!$F$16-'2.1 Kraftwerk allgemein'!$F$15+1)))))/$F64,
SUM(OFFSET('2.5 CAPEX'!BN67,0,-MIN($F64-1,COLUMN(AZ64)-1),1,MIN($F64,COLUMN(AZ64))))/$F64)))))),
IF(OR(ISNUMBER($D64)=FALSE,$F64=""),"",
IF(AND('2.5 CAPEX'!$L67&lt;&gt;"x",'2.5 CAPEX'!$M67&lt;&gt;"x"),0,
IF($F64=0,0,
IF(BI$4&lt;'2.1 Kraftwerk allgemein'!$F$16,0,
IF(BI$4='2.1 Kraftwerk allgemein'!$F$16,'2.5 CAPEX'!$J67/$F64,
IF(BI$4&lt;'2.1 Kraftwerk allgemein'!$F$16+$F64,
('2.5 CAPEX'!$J67+SUM(OFFSET('2.5 CAPEX'!BN67,0,-MIN(MAX($F64-1-('2.1 Kraftwerk allgemein'!$F$16-'1.1 Allgemein'!$I$22+1),0),COLUMN(AZ64)-1-('2.1 Kraftwerk allgemein'!$F$16-'1.1 Allgemein'!$I$22+1)),1,MIN(MAX($F64-('2.1 Kraftwerk allgemein'!$F$16-'1.1 Allgemein'!$I$22+1),1),COLUMN(AZ64)-('2.1 Kraftwerk allgemein'!$F$16-'1.1 Allgemein'!$I$22+1)))))/$F64,
SUM(OFFSET('2.5 CAPEX'!BN67,0,-MIN($F64-1,COLUMN(AZ64)-1),1,MIN($F64,COLUMN(AZ64))))/$F64)))))))</f>
        <v/>
      </c>
      <c r="BJ64" s="199" t="str">
        <f ca="1">IF('2.1 Kraftwerk allgemein'!$F$15&lt;'1.1 Allgemein'!$I$22,
IF(OR(ISNUMBER($D64)=FALSE,$F64=""),"",
IF(AND('2.5 CAPEX'!$L67&lt;&gt;"x",'2.5 CAPEX'!$M67&lt;&gt;"x"),0,
IF($F64=0,0,
IF(BJ$4&lt;'2.1 Kraftwerk allgemein'!$F$16,0,
IF(BJ$4='2.1 Kraftwerk allgemein'!$F$16,'2.5 CAPEX'!$J67/$F64,
IF(BJ$4&lt;'2.1 Kraftwerk allgemein'!$F$16+$F64,
('2.5 CAPEX'!$J67+SUM(OFFSET('2.5 CAPEX'!BO67,0,-MIN(MAX($F64-1-('2.1 Kraftwerk allgemein'!$F$16-'2.1 Kraftwerk allgemein'!$F$15+1),0),COLUMN(BA64)-1-('2.1 Kraftwerk allgemein'!$F$16-'2.1 Kraftwerk allgemein'!$F$15+1)),1,MIN(MAX($F64-('2.1 Kraftwerk allgemein'!$F$16-'2.1 Kraftwerk allgemein'!$F$15+1),1),COLUMN(BA64)-('2.1 Kraftwerk allgemein'!$F$16-'2.1 Kraftwerk allgemein'!$F$15+1)))))/$F64,
SUM(OFFSET('2.5 CAPEX'!BO67,0,-MIN($F64-1,COLUMN(BA64)-1),1,MIN($F64,COLUMN(BA64))))/$F64)))))),
IF(OR(ISNUMBER($D64)=FALSE,$F64=""),"",
IF(AND('2.5 CAPEX'!$L67&lt;&gt;"x",'2.5 CAPEX'!$M67&lt;&gt;"x"),0,
IF($F64=0,0,
IF(BJ$4&lt;'2.1 Kraftwerk allgemein'!$F$16,0,
IF(BJ$4='2.1 Kraftwerk allgemein'!$F$16,'2.5 CAPEX'!$J67/$F64,
IF(BJ$4&lt;'2.1 Kraftwerk allgemein'!$F$16+$F64,
('2.5 CAPEX'!$J67+SUM(OFFSET('2.5 CAPEX'!BO67,0,-MIN(MAX($F64-1-('2.1 Kraftwerk allgemein'!$F$16-'1.1 Allgemein'!$I$22+1),0),COLUMN(BA64)-1-('2.1 Kraftwerk allgemein'!$F$16-'1.1 Allgemein'!$I$22+1)),1,MIN(MAX($F64-('2.1 Kraftwerk allgemein'!$F$16-'1.1 Allgemein'!$I$22+1),1),COLUMN(BA64)-('2.1 Kraftwerk allgemein'!$F$16-'1.1 Allgemein'!$I$22+1)))))/$F64,
SUM(OFFSET('2.5 CAPEX'!BO67,0,-MIN($F64-1,COLUMN(BA64)-1),1,MIN($F64,COLUMN(BA64))))/$F64)))))))</f>
        <v/>
      </c>
      <c r="BK64" s="199" t="str">
        <f ca="1">IF('2.1 Kraftwerk allgemein'!$F$15&lt;'1.1 Allgemein'!$I$22,
IF(OR(ISNUMBER($D64)=FALSE,$F64=""),"",
IF(AND('2.5 CAPEX'!$L67&lt;&gt;"x",'2.5 CAPEX'!$M67&lt;&gt;"x"),0,
IF($F64=0,0,
IF(BK$4&lt;'2.1 Kraftwerk allgemein'!$F$16,0,
IF(BK$4='2.1 Kraftwerk allgemein'!$F$16,'2.5 CAPEX'!$J67/$F64,
IF(BK$4&lt;'2.1 Kraftwerk allgemein'!$F$16+$F64,
('2.5 CAPEX'!$J67+SUM(OFFSET('2.5 CAPEX'!BP67,0,-MIN(MAX($F64-1-('2.1 Kraftwerk allgemein'!$F$16-'2.1 Kraftwerk allgemein'!$F$15+1),0),COLUMN(BB64)-1-('2.1 Kraftwerk allgemein'!$F$16-'2.1 Kraftwerk allgemein'!$F$15+1)),1,MIN(MAX($F64-('2.1 Kraftwerk allgemein'!$F$16-'2.1 Kraftwerk allgemein'!$F$15+1),1),COLUMN(BB64)-('2.1 Kraftwerk allgemein'!$F$16-'2.1 Kraftwerk allgemein'!$F$15+1)))))/$F64,
SUM(OFFSET('2.5 CAPEX'!BP67,0,-MIN($F64-1,COLUMN(BB64)-1),1,MIN($F64,COLUMN(BB64))))/$F64)))))),
IF(OR(ISNUMBER($D64)=FALSE,$F64=""),"",
IF(AND('2.5 CAPEX'!$L67&lt;&gt;"x",'2.5 CAPEX'!$M67&lt;&gt;"x"),0,
IF($F64=0,0,
IF(BK$4&lt;'2.1 Kraftwerk allgemein'!$F$16,0,
IF(BK$4='2.1 Kraftwerk allgemein'!$F$16,'2.5 CAPEX'!$J67/$F64,
IF(BK$4&lt;'2.1 Kraftwerk allgemein'!$F$16+$F64,
('2.5 CAPEX'!$J67+SUM(OFFSET('2.5 CAPEX'!BP67,0,-MIN(MAX($F64-1-('2.1 Kraftwerk allgemein'!$F$16-'1.1 Allgemein'!$I$22+1),0),COLUMN(BB64)-1-('2.1 Kraftwerk allgemein'!$F$16-'1.1 Allgemein'!$I$22+1)),1,MIN(MAX($F64-('2.1 Kraftwerk allgemein'!$F$16-'1.1 Allgemein'!$I$22+1),1),COLUMN(BB64)-('2.1 Kraftwerk allgemein'!$F$16-'1.1 Allgemein'!$I$22+1)))))/$F64,
SUM(OFFSET('2.5 CAPEX'!BP67,0,-MIN($F64-1,COLUMN(BB64)-1),1,MIN($F64,COLUMN(BB64))))/$F64)))))))</f>
        <v/>
      </c>
      <c r="BL64" s="199" t="str">
        <f ca="1">IF('2.1 Kraftwerk allgemein'!$F$15&lt;'1.1 Allgemein'!$I$22,
IF(OR(ISNUMBER($D64)=FALSE,$F64=""),"",
IF(AND('2.5 CAPEX'!$L67&lt;&gt;"x",'2.5 CAPEX'!$M67&lt;&gt;"x"),0,
IF($F64=0,0,
IF(BL$4&lt;'2.1 Kraftwerk allgemein'!$F$16,0,
IF(BL$4='2.1 Kraftwerk allgemein'!$F$16,'2.5 CAPEX'!$J67/$F64,
IF(BL$4&lt;'2.1 Kraftwerk allgemein'!$F$16+$F64,
('2.5 CAPEX'!$J67+SUM(OFFSET('2.5 CAPEX'!BQ67,0,-MIN(MAX($F64-1-('2.1 Kraftwerk allgemein'!$F$16-'2.1 Kraftwerk allgemein'!$F$15+1),0),COLUMN(BC64)-1-('2.1 Kraftwerk allgemein'!$F$16-'2.1 Kraftwerk allgemein'!$F$15+1)),1,MIN(MAX($F64-('2.1 Kraftwerk allgemein'!$F$16-'2.1 Kraftwerk allgemein'!$F$15+1),1),COLUMN(BC64)-('2.1 Kraftwerk allgemein'!$F$16-'2.1 Kraftwerk allgemein'!$F$15+1)))))/$F64,
SUM(OFFSET('2.5 CAPEX'!BQ67,0,-MIN($F64-1,COLUMN(BC64)-1),1,MIN($F64,COLUMN(BC64))))/$F64)))))),
IF(OR(ISNUMBER($D64)=FALSE,$F64=""),"",
IF(AND('2.5 CAPEX'!$L67&lt;&gt;"x",'2.5 CAPEX'!$M67&lt;&gt;"x"),0,
IF($F64=0,0,
IF(BL$4&lt;'2.1 Kraftwerk allgemein'!$F$16,0,
IF(BL$4='2.1 Kraftwerk allgemein'!$F$16,'2.5 CAPEX'!$J67/$F64,
IF(BL$4&lt;'2.1 Kraftwerk allgemein'!$F$16+$F64,
('2.5 CAPEX'!$J67+SUM(OFFSET('2.5 CAPEX'!BQ67,0,-MIN(MAX($F64-1-('2.1 Kraftwerk allgemein'!$F$16-'1.1 Allgemein'!$I$22+1),0),COLUMN(BC64)-1-('2.1 Kraftwerk allgemein'!$F$16-'1.1 Allgemein'!$I$22+1)),1,MIN(MAX($F64-('2.1 Kraftwerk allgemein'!$F$16-'1.1 Allgemein'!$I$22+1),1),COLUMN(BC64)-('2.1 Kraftwerk allgemein'!$F$16-'1.1 Allgemein'!$I$22+1)))))/$F64,
SUM(OFFSET('2.5 CAPEX'!BQ67,0,-MIN($F64-1,COLUMN(BC64)-1),1,MIN($F64,COLUMN(BC64))))/$F64)))))))</f>
        <v/>
      </c>
      <c r="BM64" s="199" t="str">
        <f ca="1">IF('2.1 Kraftwerk allgemein'!$F$15&lt;'1.1 Allgemein'!$I$22,
IF(OR(ISNUMBER($D64)=FALSE,$F64=""),"",
IF(AND('2.5 CAPEX'!$L67&lt;&gt;"x",'2.5 CAPEX'!$M67&lt;&gt;"x"),0,
IF($F64=0,0,
IF(BM$4&lt;'2.1 Kraftwerk allgemein'!$F$16,0,
IF(BM$4='2.1 Kraftwerk allgemein'!$F$16,'2.5 CAPEX'!$J67/$F64,
IF(BM$4&lt;'2.1 Kraftwerk allgemein'!$F$16+$F64,
('2.5 CAPEX'!$J67+SUM(OFFSET('2.5 CAPEX'!BR67,0,-MIN(MAX($F64-1-('2.1 Kraftwerk allgemein'!$F$16-'2.1 Kraftwerk allgemein'!$F$15+1),0),COLUMN(BD64)-1-('2.1 Kraftwerk allgemein'!$F$16-'2.1 Kraftwerk allgemein'!$F$15+1)),1,MIN(MAX($F64-('2.1 Kraftwerk allgemein'!$F$16-'2.1 Kraftwerk allgemein'!$F$15+1),1),COLUMN(BD64)-('2.1 Kraftwerk allgemein'!$F$16-'2.1 Kraftwerk allgemein'!$F$15+1)))))/$F64,
SUM(OFFSET('2.5 CAPEX'!BR67,0,-MIN($F64-1,COLUMN(BD64)-1),1,MIN($F64,COLUMN(BD64))))/$F64)))))),
IF(OR(ISNUMBER($D64)=FALSE,$F64=""),"",
IF(AND('2.5 CAPEX'!$L67&lt;&gt;"x",'2.5 CAPEX'!$M67&lt;&gt;"x"),0,
IF($F64=0,0,
IF(BM$4&lt;'2.1 Kraftwerk allgemein'!$F$16,0,
IF(BM$4='2.1 Kraftwerk allgemein'!$F$16,'2.5 CAPEX'!$J67/$F64,
IF(BM$4&lt;'2.1 Kraftwerk allgemein'!$F$16+$F64,
('2.5 CAPEX'!$J67+SUM(OFFSET('2.5 CAPEX'!BR67,0,-MIN(MAX($F64-1-('2.1 Kraftwerk allgemein'!$F$16-'1.1 Allgemein'!$I$22+1),0),COLUMN(BD64)-1-('2.1 Kraftwerk allgemein'!$F$16-'1.1 Allgemein'!$I$22+1)),1,MIN(MAX($F64-('2.1 Kraftwerk allgemein'!$F$16-'1.1 Allgemein'!$I$22+1),1),COLUMN(BD64)-('2.1 Kraftwerk allgemein'!$F$16-'1.1 Allgemein'!$I$22+1)))))/$F64,
SUM(OFFSET('2.5 CAPEX'!BR67,0,-MIN($F64-1,COLUMN(BD64)-1),1,MIN($F64,COLUMN(BD64))))/$F64)))))))</f>
        <v/>
      </c>
      <c r="BN64" s="199" t="str">
        <f ca="1">IF('2.1 Kraftwerk allgemein'!$F$15&lt;'1.1 Allgemein'!$I$22,
IF(OR(ISNUMBER($D64)=FALSE,$F64=""),"",
IF(AND('2.5 CAPEX'!$L67&lt;&gt;"x",'2.5 CAPEX'!$M67&lt;&gt;"x"),0,
IF($F64=0,0,
IF(BN$4&lt;'2.1 Kraftwerk allgemein'!$F$16,0,
IF(BN$4='2.1 Kraftwerk allgemein'!$F$16,'2.5 CAPEX'!$J67/$F64,
IF(BN$4&lt;'2.1 Kraftwerk allgemein'!$F$16+$F64,
('2.5 CAPEX'!$J67+SUM(OFFSET('2.5 CAPEX'!BS67,0,-MIN(MAX($F64-1-('2.1 Kraftwerk allgemein'!$F$16-'2.1 Kraftwerk allgemein'!$F$15+1),0),COLUMN(BE64)-1-('2.1 Kraftwerk allgemein'!$F$16-'2.1 Kraftwerk allgemein'!$F$15+1)),1,MIN(MAX($F64-('2.1 Kraftwerk allgemein'!$F$16-'2.1 Kraftwerk allgemein'!$F$15+1),1),COLUMN(BE64)-('2.1 Kraftwerk allgemein'!$F$16-'2.1 Kraftwerk allgemein'!$F$15+1)))))/$F64,
SUM(OFFSET('2.5 CAPEX'!BS67,0,-MIN($F64-1,COLUMN(BE64)-1),1,MIN($F64,COLUMN(BE64))))/$F64)))))),
IF(OR(ISNUMBER($D64)=FALSE,$F64=""),"",
IF(AND('2.5 CAPEX'!$L67&lt;&gt;"x",'2.5 CAPEX'!$M67&lt;&gt;"x"),0,
IF($F64=0,0,
IF(BN$4&lt;'2.1 Kraftwerk allgemein'!$F$16,0,
IF(BN$4='2.1 Kraftwerk allgemein'!$F$16,'2.5 CAPEX'!$J67/$F64,
IF(BN$4&lt;'2.1 Kraftwerk allgemein'!$F$16+$F64,
('2.5 CAPEX'!$J67+SUM(OFFSET('2.5 CAPEX'!BS67,0,-MIN(MAX($F64-1-('2.1 Kraftwerk allgemein'!$F$16-'1.1 Allgemein'!$I$22+1),0),COLUMN(BE64)-1-('2.1 Kraftwerk allgemein'!$F$16-'1.1 Allgemein'!$I$22+1)),1,MIN(MAX($F64-('2.1 Kraftwerk allgemein'!$F$16-'1.1 Allgemein'!$I$22+1),1),COLUMN(BE64)-('2.1 Kraftwerk allgemein'!$F$16-'1.1 Allgemein'!$I$22+1)))))/$F64,
SUM(OFFSET('2.5 CAPEX'!BS67,0,-MIN($F64-1,COLUMN(BE64)-1),1,MIN($F64,COLUMN(BE64))))/$F64)))))))</f>
        <v/>
      </c>
      <c r="BO64" s="199" t="str">
        <f ca="1">IF('2.1 Kraftwerk allgemein'!$F$15&lt;'1.1 Allgemein'!$I$22,
IF(OR(ISNUMBER($D64)=FALSE,$F64=""),"",
IF(AND('2.5 CAPEX'!$L67&lt;&gt;"x",'2.5 CAPEX'!$M67&lt;&gt;"x"),0,
IF($F64=0,0,
IF(BO$4&lt;'2.1 Kraftwerk allgemein'!$F$16,0,
IF(BO$4='2.1 Kraftwerk allgemein'!$F$16,'2.5 CAPEX'!$J67/$F64,
IF(BO$4&lt;'2.1 Kraftwerk allgemein'!$F$16+$F64,
('2.5 CAPEX'!$J67+SUM(OFFSET('2.5 CAPEX'!BT67,0,-MIN(MAX($F64-1-('2.1 Kraftwerk allgemein'!$F$16-'2.1 Kraftwerk allgemein'!$F$15+1),0),COLUMN(BF64)-1-('2.1 Kraftwerk allgemein'!$F$16-'2.1 Kraftwerk allgemein'!$F$15+1)),1,MIN(MAX($F64-('2.1 Kraftwerk allgemein'!$F$16-'2.1 Kraftwerk allgemein'!$F$15+1),1),COLUMN(BF64)-('2.1 Kraftwerk allgemein'!$F$16-'2.1 Kraftwerk allgemein'!$F$15+1)))))/$F64,
SUM(OFFSET('2.5 CAPEX'!BT67,0,-MIN($F64-1,COLUMN(BF64)-1),1,MIN($F64,COLUMN(BF64))))/$F64)))))),
IF(OR(ISNUMBER($D64)=FALSE,$F64=""),"",
IF(AND('2.5 CAPEX'!$L67&lt;&gt;"x",'2.5 CAPEX'!$M67&lt;&gt;"x"),0,
IF($F64=0,0,
IF(BO$4&lt;'2.1 Kraftwerk allgemein'!$F$16,0,
IF(BO$4='2.1 Kraftwerk allgemein'!$F$16,'2.5 CAPEX'!$J67/$F64,
IF(BO$4&lt;'2.1 Kraftwerk allgemein'!$F$16+$F64,
('2.5 CAPEX'!$J67+SUM(OFFSET('2.5 CAPEX'!BT67,0,-MIN(MAX($F64-1-('2.1 Kraftwerk allgemein'!$F$16-'1.1 Allgemein'!$I$22+1),0),COLUMN(BF64)-1-('2.1 Kraftwerk allgemein'!$F$16-'1.1 Allgemein'!$I$22+1)),1,MIN(MAX($F64-('2.1 Kraftwerk allgemein'!$F$16-'1.1 Allgemein'!$I$22+1),1),COLUMN(BF64)-('2.1 Kraftwerk allgemein'!$F$16-'1.1 Allgemein'!$I$22+1)))))/$F64,
SUM(OFFSET('2.5 CAPEX'!BT67,0,-MIN($F64-1,COLUMN(BF64)-1),1,MIN($F64,COLUMN(BF64))))/$F64)))))))</f>
        <v/>
      </c>
      <c r="BP64" s="199" t="str">
        <f ca="1">IF('2.1 Kraftwerk allgemein'!$F$15&lt;'1.1 Allgemein'!$I$22,
IF(OR(ISNUMBER($D64)=FALSE,$F64=""),"",
IF(AND('2.5 CAPEX'!$L67&lt;&gt;"x",'2.5 CAPEX'!$M67&lt;&gt;"x"),0,
IF($F64=0,0,
IF(BP$4&lt;'2.1 Kraftwerk allgemein'!$F$16,0,
IF(BP$4='2.1 Kraftwerk allgemein'!$F$16,'2.5 CAPEX'!$J67/$F64,
IF(BP$4&lt;'2.1 Kraftwerk allgemein'!$F$16+$F64,
('2.5 CAPEX'!$J67+SUM(OFFSET('2.5 CAPEX'!BU67,0,-MIN(MAX($F64-1-('2.1 Kraftwerk allgemein'!$F$16-'2.1 Kraftwerk allgemein'!$F$15+1),0),COLUMN(BG64)-1-('2.1 Kraftwerk allgemein'!$F$16-'2.1 Kraftwerk allgemein'!$F$15+1)),1,MIN(MAX($F64-('2.1 Kraftwerk allgemein'!$F$16-'2.1 Kraftwerk allgemein'!$F$15+1),1),COLUMN(BG64)-('2.1 Kraftwerk allgemein'!$F$16-'2.1 Kraftwerk allgemein'!$F$15+1)))))/$F64,
SUM(OFFSET('2.5 CAPEX'!BU67,0,-MIN($F64-1,COLUMN(BG64)-1),1,MIN($F64,COLUMN(BG64))))/$F64)))))),
IF(OR(ISNUMBER($D64)=FALSE,$F64=""),"",
IF(AND('2.5 CAPEX'!$L67&lt;&gt;"x",'2.5 CAPEX'!$M67&lt;&gt;"x"),0,
IF($F64=0,0,
IF(BP$4&lt;'2.1 Kraftwerk allgemein'!$F$16,0,
IF(BP$4='2.1 Kraftwerk allgemein'!$F$16,'2.5 CAPEX'!$J67/$F64,
IF(BP$4&lt;'2.1 Kraftwerk allgemein'!$F$16+$F64,
('2.5 CAPEX'!$J67+SUM(OFFSET('2.5 CAPEX'!BU67,0,-MIN(MAX($F64-1-('2.1 Kraftwerk allgemein'!$F$16-'1.1 Allgemein'!$I$22+1),0),COLUMN(BG64)-1-('2.1 Kraftwerk allgemein'!$F$16-'1.1 Allgemein'!$I$22+1)),1,MIN(MAX($F64-('2.1 Kraftwerk allgemein'!$F$16-'1.1 Allgemein'!$I$22+1),1),COLUMN(BG64)-('2.1 Kraftwerk allgemein'!$F$16-'1.1 Allgemein'!$I$22+1)))))/$F64,
SUM(OFFSET('2.5 CAPEX'!BU67,0,-MIN($F64-1,COLUMN(BG64)-1),1,MIN($F64,COLUMN(BG64))))/$F64)))))))</f>
        <v/>
      </c>
      <c r="BQ64" s="199" t="str">
        <f ca="1">IF('2.1 Kraftwerk allgemein'!$F$15&lt;'1.1 Allgemein'!$I$22,
IF(OR(ISNUMBER($D64)=FALSE,$F64=""),"",
IF(AND('2.5 CAPEX'!$L67&lt;&gt;"x",'2.5 CAPEX'!$M67&lt;&gt;"x"),0,
IF($F64=0,0,
IF(BQ$4&lt;'2.1 Kraftwerk allgemein'!$F$16,0,
IF(BQ$4='2.1 Kraftwerk allgemein'!$F$16,'2.5 CAPEX'!$J67/$F64,
IF(BQ$4&lt;'2.1 Kraftwerk allgemein'!$F$16+$F64,
('2.5 CAPEX'!$J67+SUM(OFFSET('2.5 CAPEX'!BV67,0,-MIN(MAX($F64-1-('2.1 Kraftwerk allgemein'!$F$16-'2.1 Kraftwerk allgemein'!$F$15+1),0),COLUMN(BH64)-1-('2.1 Kraftwerk allgemein'!$F$16-'2.1 Kraftwerk allgemein'!$F$15+1)),1,MIN(MAX($F64-('2.1 Kraftwerk allgemein'!$F$16-'2.1 Kraftwerk allgemein'!$F$15+1),1),COLUMN(BH64)-('2.1 Kraftwerk allgemein'!$F$16-'2.1 Kraftwerk allgemein'!$F$15+1)))))/$F64,
SUM(OFFSET('2.5 CAPEX'!BV67,0,-MIN($F64-1,COLUMN(BH64)-1),1,MIN($F64,COLUMN(BH64))))/$F64)))))),
IF(OR(ISNUMBER($D64)=FALSE,$F64=""),"",
IF(AND('2.5 CAPEX'!$L67&lt;&gt;"x",'2.5 CAPEX'!$M67&lt;&gt;"x"),0,
IF($F64=0,0,
IF(BQ$4&lt;'2.1 Kraftwerk allgemein'!$F$16,0,
IF(BQ$4='2.1 Kraftwerk allgemein'!$F$16,'2.5 CAPEX'!$J67/$F64,
IF(BQ$4&lt;'2.1 Kraftwerk allgemein'!$F$16+$F64,
('2.5 CAPEX'!$J67+SUM(OFFSET('2.5 CAPEX'!BV67,0,-MIN(MAX($F64-1-('2.1 Kraftwerk allgemein'!$F$16-'1.1 Allgemein'!$I$22+1),0),COLUMN(BH64)-1-('2.1 Kraftwerk allgemein'!$F$16-'1.1 Allgemein'!$I$22+1)),1,MIN(MAX($F64-('2.1 Kraftwerk allgemein'!$F$16-'1.1 Allgemein'!$I$22+1),1),COLUMN(BH64)-('2.1 Kraftwerk allgemein'!$F$16-'1.1 Allgemein'!$I$22+1)))))/$F64,
SUM(OFFSET('2.5 CAPEX'!BV67,0,-MIN($F64-1,COLUMN(BH64)-1),1,MIN($F64,COLUMN(BH64))))/$F64)))))))</f>
        <v/>
      </c>
      <c r="BR64" s="199" t="str">
        <f ca="1">IF('2.1 Kraftwerk allgemein'!$F$15&lt;'1.1 Allgemein'!$I$22,
IF(OR(ISNUMBER($D64)=FALSE,$F64=""),"",
IF(AND('2.5 CAPEX'!$L67&lt;&gt;"x",'2.5 CAPEX'!$M67&lt;&gt;"x"),0,
IF($F64=0,0,
IF(BR$4&lt;'2.1 Kraftwerk allgemein'!$F$16,0,
IF(BR$4='2.1 Kraftwerk allgemein'!$F$16,'2.5 CAPEX'!$J67/$F64,
IF(BR$4&lt;'2.1 Kraftwerk allgemein'!$F$16+$F64,
('2.5 CAPEX'!$J67+SUM(OFFSET('2.5 CAPEX'!BW67,0,-MIN(MAX($F64-1-('2.1 Kraftwerk allgemein'!$F$16-'2.1 Kraftwerk allgemein'!$F$15+1),0),COLUMN(BI64)-1-('2.1 Kraftwerk allgemein'!$F$16-'2.1 Kraftwerk allgemein'!$F$15+1)),1,MIN(MAX($F64-('2.1 Kraftwerk allgemein'!$F$16-'2.1 Kraftwerk allgemein'!$F$15+1),1),COLUMN(BI64)-('2.1 Kraftwerk allgemein'!$F$16-'2.1 Kraftwerk allgemein'!$F$15+1)))))/$F64,
SUM(OFFSET('2.5 CAPEX'!BW67,0,-MIN($F64-1,COLUMN(BI64)-1),1,MIN($F64,COLUMN(BI64))))/$F64)))))),
IF(OR(ISNUMBER($D64)=FALSE,$F64=""),"",
IF(AND('2.5 CAPEX'!$L67&lt;&gt;"x",'2.5 CAPEX'!$M67&lt;&gt;"x"),0,
IF($F64=0,0,
IF(BR$4&lt;'2.1 Kraftwerk allgemein'!$F$16,0,
IF(BR$4='2.1 Kraftwerk allgemein'!$F$16,'2.5 CAPEX'!$J67/$F64,
IF(BR$4&lt;'2.1 Kraftwerk allgemein'!$F$16+$F64,
('2.5 CAPEX'!$J67+SUM(OFFSET('2.5 CAPEX'!BW67,0,-MIN(MAX($F64-1-('2.1 Kraftwerk allgemein'!$F$16-'1.1 Allgemein'!$I$22+1),0),COLUMN(BI64)-1-('2.1 Kraftwerk allgemein'!$F$16-'1.1 Allgemein'!$I$22+1)),1,MIN(MAX($F64-('2.1 Kraftwerk allgemein'!$F$16-'1.1 Allgemein'!$I$22+1),1),COLUMN(BI64)-('2.1 Kraftwerk allgemein'!$F$16-'1.1 Allgemein'!$I$22+1)))))/$F64,
SUM(OFFSET('2.5 CAPEX'!BW67,0,-MIN($F64-1,COLUMN(BI64)-1),1,MIN($F64,COLUMN(BI64))))/$F64)))))))</f>
        <v/>
      </c>
      <c r="BS64" s="199" t="str">
        <f ca="1">IF('2.1 Kraftwerk allgemein'!$F$15&lt;'1.1 Allgemein'!$I$22,
IF(OR(ISNUMBER($D64)=FALSE,$F64=""),"",
IF(AND('2.5 CAPEX'!$L67&lt;&gt;"x",'2.5 CAPEX'!$M67&lt;&gt;"x"),0,
IF($F64=0,0,
IF(BS$4&lt;'2.1 Kraftwerk allgemein'!$F$16,0,
IF(BS$4='2.1 Kraftwerk allgemein'!$F$16,'2.5 CAPEX'!$J67/$F64,
IF(BS$4&lt;'2.1 Kraftwerk allgemein'!$F$16+$F64,
('2.5 CAPEX'!$J67+SUM(OFFSET('2.5 CAPEX'!BX67,0,-MIN(MAX($F64-1-('2.1 Kraftwerk allgemein'!$F$16-'2.1 Kraftwerk allgemein'!$F$15+1),0),COLUMN(BJ64)-1-('2.1 Kraftwerk allgemein'!$F$16-'2.1 Kraftwerk allgemein'!$F$15+1)),1,MIN(MAX($F64-('2.1 Kraftwerk allgemein'!$F$16-'2.1 Kraftwerk allgemein'!$F$15+1),1),COLUMN(BJ64)-('2.1 Kraftwerk allgemein'!$F$16-'2.1 Kraftwerk allgemein'!$F$15+1)))))/$F64,
SUM(OFFSET('2.5 CAPEX'!BX67,0,-MIN($F64-1,COLUMN(BJ64)-1),1,MIN($F64,COLUMN(BJ64))))/$F64)))))),
IF(OR(ISNUMBER($D64)=FALSE,$F64=""),"",
IF(AND('2.5 CAPEX'!$L67&lt;&gt;"x",'2.5 CAPEX'!$M67&lt;&gt;"x"),0,
IF($F64=0,0,
IF(BS$4&lt;'2.1 Kraftwerk allgemein'!$F$16,0,
IF(BS$4='2.1 Kraftwerk allgemein'!$F$16,'2.5 CAPEX'!$J67/$F64,
IF(BS$4&lt;'2.1 Kraftwerk allgemein'!$F$16+$F64,
('2.5 CAPEX'!$J67+SUM(OFFSET('2.5 CAPEX'!BX67,0,-MIN(MAX($F64-1-('2.1 Kraftwerk allgemein'!$F$16-'1.1 Allgemein'!$I$22+1),0),COLUMN(BJ64)-1-('2.1 Kraftwerk allgemein'!$F$16-'1.1 Allgemein'!$I$22+1)),1,MIN(MAX($F64-('2.1 Kraftwerk allgemein'!$F$16-'1.1 Allgemein'!$I$22+1),1),COLUMN(BJ64)-('2.1 Kraftwerk allgemein'!$F$16-'1.1 Allgemein'!$I$22+1)))))/$F64,
SUM(OFFSET('2.5 CAPEX'!BX67,0,-MIN($F64-1,COLUMN(BJ64)-1),1,MIN($F64,COLUMN(BJ64))))/$F64)))))))</f>
        <v/>
      </c>
      <c r="BT64" s="199" t="str">
        <f ca="1">IF('2.1 Kraftwerk allgemein'!$F$15&lt;'1.1 Allgemein'!$I$22,
IF(OR(ISNUMBER($D64)=FALSE,$F64=""),"",
IF(AND('2.5 CAPEX'!$L67&lt;&gt;"x",'2.5 CAPEX'!$M67&lt;&gt;"x"),0,
IF($F64=0,0,
IF(BT$4&lt;'2.1 Kraftwerk allgemein'!$F$16,0,
IF(BT$4='2.1 Kraftwerk allgemein'!$F$16,'2.5 CAPEX'!$J67/$F64,
IF(BT$4&lt;'2.1 Kraftwerk allgemein'!$F$16+$F64,
('2.5 CAPEX'!$J67+SUM(OFFSET('2.5 CAPEX'!BY67,0,-MIN(MAX($F64-1-('2.1 Kraftwerk allgemein'!$F$16-'2.1 Kraftwerk allgemein'!$F$15+1),0),COLUMN(BK64)-1-('2.1 Kraftwerk allgemein'!$F$16-'2.1 Kraftwerk allgemein'!$F$15+1)),1,MIN(MAX($F64-('2.1 Kraftwerk allgemein'!$F$16-'2.1 Kraftwerk allgemein'!$F$15+1),1),COLUMN(BK64)-('2.1 Kraftwerk allgemein'!$F$16-'2.1 Kraftwerk allgemein'!$F$15+1)))))/$F64,
SUM(OFFSET('2.5 CAPEX'!BY67,0,-MIN($F64-1,COLUMN(BK64)-1),1,MIN($F64,COLUMN(BK64))))/$F64)))))),
IF(OR(ISNUMBER($D64)=FALSE,$F64=""),"",
IF(AND('2.5 CAPEX'!$L67&lt;&gt;"x",'2.5 CAPEX'!$M67&lt;&gt;"x"),0,
IF($F64=0,0,
IF(BT$4&lt;'2.1 Kraftwerk allgemein'!$F$16,0,
IF(BT$4='2.1 Kraftwerk allgemein'!$F$16,'2.5 CAPEX'!$J67/$F64,
IF(BT$4&lt;'2.1 Kraftwerk allgemein'!$F$16+$F64,
('2.5 CAPEX'!$J67+SUM(OFFSET('2.5 CAPEX'!BY67,0,-MIN(MAX($F64-1-('2.1 Kraftwerk allgemein'!$F$16-'1.1 Allgemein'!$I$22+1),0),COLUMN(BK64)-1-('2.1 Kraftwerk allgemein'!$F$16-'1.1 Allgemein'!$I$22+1)),1,MIN(MAX($F64-('2.1 Kraftwerk allgemein'!$F$16-'1.1 Allgemein'!$I$22+1),1),COLUMN(BK64)-('2.1 Kraftwerk allgemein'!$F$16-'1.1 Allgemein'!$I$22+1)))))/$F64,
SUM(OFFSET('2.5 CAPEX'!BY67,0,-MIN($F64-1,COLUMN(BK64)-1),1,MIN($F64,COLUMN(BK64))))/$F64)))))))</f>
        <v/>
      </c>
      <c r="BU64" s="199" t="str">
        <f ca="1">IF('2.1 Kraftwerk allgemein'!$F$15&lt;'1.1 Allgemein'!$I$22,
IF(OR(ISNUMBER($D64)=FALSE,$F64=""),"",
IF(AND('2.5 CAPEX'!$L67&lt;&gt;"x",'2.5 CAPEX'!$M67&lt;&gt;"x"),0,
IF($F64=0,0,
IF(BU$4&lt;'2.1 Kraftwerk allgemein'!$F$16,0,
IF(BU$4='2.1 Kraftwerk allgemein'!$F$16,'2.5 CAPEX'!$J67/$F64,
IF(BU$4&lt;'2.1 Kraftwerk allgemein'!$F$16+$F64,
('2.5 CAPEX'!$J67+SUM(OFFSET('2.5 CAPEX'!BZ67,0,-MIN(MAX($F64-1-('2.1 Kraftwerk allgemein'!$F$16-'2.1 Kraftwerk allgemein'!$F$15+1),0),COLUMN(BL64)-1-('2.1 Kraftwerk allgemein'!$F$16-'2.1 Kraftwerk allgemein'!$F$15+1)),1,MIN(MAX($F64-('2.1 Kraftwerk allgemein'!$F$16-'2.1 Kraftwerk allgemein'!$F$15+1),1),COLUMN(BL64)-('2.1 Kraftwerk allgemein'!$F$16-'2.1 Kraftwerk allgemein'!$F$15+1)))))/$F64,
SUM(OFFSET('2.5 CAPEX'!BZ67,0,-MIN($F64-1,COLUMN(BL64)-1),1,MIN($F64,COLUMN(BL64))))/$F64)))))),
IF(OR(ISNUMBER($D64)=FALSE,$F64=""),"",
IF(AND('2.5 CAPEX'!$L67&lt;&gt;"x",'2.5 CAPEX'!$M67&lt;&gt;"x"),0,
IF($F64=0,0,
IF(BU$4&lt;'2.1 Kraftwerk allgemein'!$F$16,0,
IF(BU$4='2.1 Kraftwerk allgemein'!$F$16,'2.5 CAPEX'!$J67/$F64,
IF(BU$4&lt;'2.1 Kraftwerk allgemein'!$F$16+$F64,
('2.5 CAPEX'!$J67+SUM(OFFSET('2.5 CAPEX'!BZ67,0,-MIN(MAX($F64-1-('2.1 Kraftwerk allgemein'!$F$16-'1.1 Allgemein'!$I$22+1),0),COLUMN(BL64)-1-('2.1 Kraftwerk allgemein'!$F$16-'1.1 Allgemein'!$I$22+1)),1,MIN(MAX($F64-('2.1 Kraftwerk allgemein'!$F$16-'1.1 Allgemein'!$I$22+1),1),COLUMN(BL64)-('2.1 Kraftwerk allgemein'!$F$16-'1.1 Allgemein'!$I$22+1)))))/$F64,
SUM(OFFSET('2.5 CAPEX'!BZ67,0,-MIN($F64-1,COLUMN(BL64)-1),1,MIN($F64,COLUMN(BL64))))/$F64)))))))</f>
        <v/>
      </c>
      <c r="BV64" s="199" t="str">
        <f ca="1">IF('2.1 Kraftwerk allgemein'!$F$15&lt;'1.1 Allgemein'!$I$22,
IF(OR(ISNUMBER($D64)=FALSE,$F64=""),"",
IF(AND('2.5 CAPEX'!$L67&lt;&gt;"x",'2.5 CAPEX'!$M67&lt;&gt;"x"),0,
IF($F64=0,0,
IF(BV$4&lt;'2.1 Kraftwerk allgemein'!$F$16,0,
IF(BV$4='2.1 Kraftwerk allgemein'!$F$16,'2.5 CAPEX'!$J67/$F64,
IF(BV$4&lt;'2.1 Kraftwerk allgemein'!$F$16+$F64,
('2.5 CAPEX'!$J67+SUM(OFFSET('2.5 CAPEX'!CA67,0,-MIN(MAX($F64-1-('2.1 Kraftwerk allgemein'!$F$16-'2.1 Kraftwerk allgemein'!$F$15+1),0),COLUMN(BM64)-1-('2.1 Kraftwerk allgemein'!$F$16-'2.1 Kraftwerk allgemein'!$F$15+1)),1,MIN(MAX($F64-('2.1 Kraftwerk allgemein'!$F$16-'2.1 Kraftwerk allgemein'!$F$15+1),1),COLUMN(BM64)-('2.1 Kraftwerk allgemein'!$F$16-'2.1 Kraftwerk allgemein'!$F$15+1)))))/$F64,
SUM(OFFSET('2.5 CAPEX'!CA67,0,-MIN($F64-1,COLUMN(BM64)-1),1,MIN($F64,COLUMN(BM64))))/$F64)))))),
IF(OR(ISNUMBER($D64)=FALSE,$F64=""),"",
IF(AND('2.5 CAPEX'!$L67&lt;&gt;"x",'2.5 CAPEX'!$M67&lt;&gt;"x"),0,
IF($F64=0,0,
IF(BV$4&lt;'2.1 Kraftwerk allgemein'!$F$16,0,
IF(BV$4='2.1 Kraftwerk allgemein'!$F$16,'2.5 CAPEX'!$J67/$F64,
IF(BV$4&lt;'2.1 Kraftwerk allgemein'!$F$16+$F64,
('2.5 CAPEX'!$J67+SUM(OFFSET('2.5 CAPEX'!CA67,0,-MIN(MAX($F64-1-('2.1 Kraftwerk allgemein'!$F$16-'1.1 Allgemein'!$I$22+1),0),COLUMN(BM64)-1-('2.1 Kraftwerk allgemein'!$F$16-'1.1 Allgemein'!$I$22+1)),1,MIN(MAX($F64-('2.1 Kraftwerk allgemein'!$F$16-'1.1 Allgemein'!$I$22+1),1),COLUMN(BM64)-('2.1 Kraftwerk allgemein'!$F$16-'1.1 Allgemein'!$I$22+1)))))/$F64,
SUM(OFFSET('2.5 CAPEX'!CA67,0,-MIN($F64-1,COLUMN(BM64)-1),1,MIN($F64,COLUMN(BM64))))/$F64)))))))</f>
        <v/>
      </c>
      <c r="BW64" s="199" t="str">
        <f ca="1">IF('2.1 Kraftwerk allgemein'!$F$15&lt;'1.1 Allgemein'!$I$22,
IF(OR(ISNUMBER($D64)=FALSE,$F64=""),"",
IF(AND('2.5 CAPEX'!$L67&lt;&gt;"x",'2.5 CAPEX'!$M67&lt;&gt;"x"),0,
IF($F64=0,0,
IF(BW$4&lt;'2.1 Kraftwerk allgemein'!$F$16,0,
IF(BW$4='2.1 Kraftwerk allgemein'!$F$16,'2.5 CAPEX'!$J67/$F64,
IF(BW$4&lt;'2.1 Kraftwerk allgemein'!$F$16+$F64,
('2.5 CAPEX'!$J67+SUM(OFFSET('2.5 CAPEX'!CB67,0,-MIN(MAX($F64-1-('2.1 Kraftwerk allgemein'!$F$16-'2.1 Kraftwerk allgemein'!$F$15+1),0),COLUMN(BN64)-1-('2.1 Kraftwerk allgemein'!$F$16-'2.1 Kraftwerk allgemein'!$F$15+1)),1,MIN(MAX($F64-('2.1 Kraftwerk allgemein'!$F$16-'2.1 Kraftwerk allgemein'!$F$15+1),1),COLUMN(BN64)-('2.1 Kraftwerk allgemein'!$F$16-'2.1 Kraftwerk allgemein'!$F$15+1)))))/$F64,
SUM(OFFSET('2.5 CAPEX'!CB67,0,-MIN($F64-1,COLUMN(BN64)-1),1,MIN($F64,COLUMN(BN64))))/$F64)))))),
IF(OR(ISNUMBER($D64)=FALSE,$F64=""),"",
IF(AND('2.5 CAPEX'!$L67&lt;&gt;"x",'2.5 CAPEX'!$M67&lt;&gt;"x"),0,
IF($F64=0,0,
IF(BW$4&lt;'2.1 Kraftwerk allgemein'!$F$16,0,
IF(BW$4='2.1 Kraftwerk allgemein'!$F$16,'2.5 CAPEX'!$J67/$F64,
IF(BW$4&lt;'2.1 Kraftwerk allgemein'!$F$16+$F64,
('2.5 CAPEX'!$J67+SUM(OFFSET('2.5 CAPEX'!CB67,0,-MIN(MAX($F64-1-('2.1 Kraftwerk allgemein'!$F$16-'1.1 Allgemein'!$I$22+1),0),COLUMN(BN64)-1-('2.1 Kraftwerk allgemein'!$F$16-'1.1 Allgemein'!$I$22+1)),1,MIN(MAX($F64-('2.1 Kraftwerk allgemein'!$F$16-'1.1 Allgemein'!$I$22+1),1),COLUMN(BN64)-('2.1 Kraftwerk allgemein'!$F$16-'1.1 Allgemein'!$I$22+1)))))/$F64,
SUM(OFFSET('2.5 CAPEX'!CB67,0,-MIN($F64-1,COLUMN(BN64)-1),1,MIN($F64,COLUMN(BN64))))/$F64)))))))</f>
        <v/>
      </c>
      <c r="BX64" s="199" t="str">
        <f ca="1">IF('2.1 Kraftwerk allgemein'!$F$15&lt;'1.1 Allgemein'!$I$22,
IF(OR(ISNUMBER($D64)=FALSE,$F64=""),"",
IF(AND('2.5 CAPEX'!$L67&lt;&gt;"x",'2.5 CAPEX'!$M67&lt;&gt;"x"),0,
IF($F64=0,0,
IF(BX$4&lt;'2.1 Kraftwerk allgemein'!$F$16,0,
IF(BX$4='2.1 Kraftwerk allgemein'!$F$16,'2.5 CAPEX'!$J67/$F64,
IF(BX$4&lt;'2.1 Kraftwerk allgemein'!$F$16+$F64,
('2.5 CAPEX'!$J67+SUM(OFFSET('2.5 CAPEX'!CC67,0,-MIN(MAX($F64-1-('2.1 Kraftwerk allgemein'!$F$16-'2.1 Kraftwerk allgemein'!$F$15+1),0),COLUMN(BO64)-1-('2.1 Kraftwerk allgemein'!$F$16-'2.1 Kraftwerk allgemein'!$F$15+1)),1,MIN(MAX($F64-('2.1 Kraftwerk allgemein'!$F$16-'2.1 Kraftwerk allgemein'!$F$15+1),1),COLUMN(BO64)-('2.1 Kraftwerk allgemein'!$F$16-'2.1 Kraftwerk allgemein'!$F$15+1)))))/$F64,
SUM(OFFSET('2.5 CAPEX'!CC67,0,-MIN($F64-1,COLUMN(BO64)-1),1,MIN($F64,COLUMN(BO64))))/$F64)))))),
IF(OR(ISNUMBER($D64)=FALSE,$F64=""),"",
IF(AND('2.5 CAPEX'!$L67&lt;&gt;"x",'2.5 CAPEX'!$M67&lt;&gt;"x"),0,
IF($F64=0,0,
IF(BX$4&lt;'2.1 Kraftwerk allgemein'!$F$16,0,
IF(BX$4='2.1 Kraftwerk allgemein'!$F$16,'2.5 CAPEX'!$J67/$F64,
IF(BX$4&lt;'2.1 Kraftwerk allgemein'!$F$16+$F64,
('2.5 CAPEX'!$J67+SUM(OFFSET('2.5 CAPEX'!CC67,0,-MIN(MAX($F64-1-('2.1 Kraftwerk allgemein'!$F$16-'1.1 Allgemein'!$I$22+1),0),COLUMN(BO64)-1-('2.1 Kraftwerk allgemein'!$F$16-'1.1 Allgemein'!$I$22+1)),1,MIN(MAX($F64-('2.1 Kraftwerk allgemein'!$F$16-'1.1 Allgemein'!$I$22+1),1),COLUMN(BO64)-('2.1 Kraftwerk allgemein'!$F$16-'1.1 Allgemein'!$I$22+1)))))/$F64,
SUM(OFFSET('2.5 CAPEX'!CC67,0,-MIN($F64-1,COLUMN(BO64)-1),1,MIN($F64,COLUMN(BO64))))/$F64)))))))</f>
        <v/>
      </c>
      <c r="BY64" s="199" t="str">
        <f ca="1">IF('2.1 Kraftwerk allgemein'!$F$15&lt;'1.1 Allgemein'!$I$22,
IF(OR(ISNUMBER($D64)=FALSE,$F64=""),"",
IF(AND('2.5 CAPEX'!$L67&lt;&gt;"x",'2.5 CAPEX'!$M67&lt;&gt;"x"),0,
IF($F64=0,0,
IF(BY$4&lt;'2.1 Kraftwerk allgemein'!$F$16,0,
IF(BY$4='2.1 Kraftwerk allgemein'!$F$16,'2.5 CAPEX'!$J67/$F64,
IF(BY$4&lt;'2.1 Kraftwerk allgemein'!$F$16+$F64,
('2.5 CAPEX'!$J67+SUM(OFFSET('2.5 CAPEX'!CD67,0,-MIN(MAX($F64-1-('2.1 Kraftwerk allgemein'!$F$16-'2.1 Kraftwerk allgemein'!$F$15+1),0),COLUMN(BP64)-1-('2.1 Kraftwerk allgemein'!$F$16-'2.1 Kraftwerk allgemein'!$F$15+1)),1,MIN(MAX($F64-('2.1 Kraftwerk allgemein'!$F$16-'2.1 Kraftwerk allgemein'!$F$15+1),1),COLUMN(BP64)-('2.1 Kraftwerk allgemein'!$F$16-'2.1 Kraftwerk allgemein'!$F$15+1)))))/$F64,
SUM(OFFSET('2.5 CAPEX'!CD67,0,-MIN($F64-1,COLUMN(BP64)-1),1,MIN($F64,COLUMN(BP64))))/$F64)))))),
IF(OR(ISNUMBER($D64)=FALSE,$F64=""),"",
IF(AND('2.5 CAPEX'!$L67&lt;&gt;"x",'2.5 CAPEX'!$M67&lt;&gt;"x"),0,
IF($F64=0,0,
IF(BY$4&lt;'2.1 Kraftwerk allgemein'!$F$16,0,
IF(BY$4='2.1 Kraftwerk allgemein'!$F$16,'2.5 CAPEX'!$J67/$F64,
IF(BY$4&lt;'2.1 Kraftwerk allgemein'!$F$16+$F64,
('2.5 CAPEX'!$J67+SUM(OFFSET('2.5 CAPEX'!CD67,0,-MIN(MAX($F64-1-('2.1 Kraftwerk allgemein'!$F$16-'1.1 Allgemein'!$I$22+1),0),COLUMN(BP64)-1-('2.1 Kraftwerk allgemein'!$F$16-'1.1 Allgemein'!$I$22+1)),1,MIN(MAX($F64-('2.1 Kraftwerk allgemein'!$F$16-'1.1 Allgemein'!$I$22+1),1),COLUMN(BP64)-('2.1 Kraftwerk allgemein'!$F$16-'1.1 Allgemein'!$I$22+1)))))/$F64,
SUM(OFFSET('2.5 CAPEX'!CD67,0,-MIN($F64-1,COLUMN(BP64)-1),1,MIN($F64,COLUMN(BP64))))/$F64)))))))</f>
        <v/>
      </c>
      <c r="BZ64" s="199" t="str">
        <f ca="1">IF('2.1 Kraftwerk allgemein'!$F$15&lt;'1.1 Allgemein'!$I$22,
IF(OR(ISNUMBER($D64)=FALSE,$F64=""),"",
IF(AND('2.5 CAPEX'!$L67&lt;&gt;"x",'2.5 CAPEX'!$M67&lt;&gt;"x"),0,
IF($F64=0,0,
IF(BZ$4&lt;'2.1 Kraftwerk allgemein'!$F$16,0,
IF(BZ$4='2.1 Kraftwerk allgemein'!$F$16,'2.5 CAPEX'!$J67/$F64,
IF(BZ$4&lt;'2.1 Kraftwerk allgemein'!$F$16+$F64,
('2.5 CAPEX'!$J67+SUM(OFFSET('2.5 CAPEX'!CE67,0,-MIN(MAX($F64-1-('2.1 Kraftwerk allgemein'!$F$16-'2.1 Kraftwerk allgemein'!$F$15+1),0),COLUMN(BQ64)-1-('2.1 Kraftwerk allgemein'!$F$16-'2.1 Kraftwerk allgemein'!$F$15+1)),1,MIN(MAX($F64-('2.1 Kraftwerk allgemein'!$F$16-'2.1 Kraftwerk allgemein'!$F$15+1),1),COLUMN(BQ64)-('2.1 Kraftwerk allgemein'!$F$16-'2.1 Kraftwerk allgemein'!$F$15+1)))))/$F64,
SUM(OFFSET('2.5 CAPEX'!CE67,0,-MIN($F64-1,COLUMN(BQ64)-1),1,MIN($F64,COLUMN(BQ64))))/$F64)))))),
IF(OR(ISNUMBER($D64)=FALSE,$F64=""),"",
IF(AND('2.5 CAPEX'!$L67&lt;&gt;"x",'2.5 CAPEX'!$M67&lt;&gt;"x"),0,
IF($F64=0,0,
IF(BZ$4&lt;'2.1 Kraftwerk allgemein'!$F$16,0,
IF(BZ$4='2.1 Kraftwerk allgemein'!$F$16,'2.5 CAPEX'!$J67/$F64,
IF(BZ$4&lt;'2.1 Kraftwerk allgemein'!$F$16+$F64,
('2.5 CAPEX'!$J67+SUM(OFFSET('2.5 CAPEX'!CE67,0,-MIN(MAX($F64-1-('2.1 Kraftwerk allgemein'!$F$16-'1.1 Allgemein'!$I$22+1),0),COLUMN(BQ64)-1-('2.1 Kraftwerk allgemein'!$F$16-'1.1 Allgemein'!$I$22+1)),1,MIN(MAX($F64-('2.1 Kraftwerk allgemein'!$F$16-'1.1 Allgemein'!$I$22+1),1),COLUMN(BQ64)-('2.1 Kraftwerk allgemein'!$F$16-'1.1 Allgemein'!$I$22+1)))))/$F64,
SUM(OFFSET('2.5 CAPEX'!CE67,0,-MIN($F64-1,COLUMN(BQ64)-1),1,MIN($F64,COLUMN(BQ64))))/$F64)))))))</f>
        <v/>
      </c>
      <c r="CA64" s="199" t="str">
        <f ca="1">IF('2.1 Kraftwerk allgemein'!$F$15&lt;'1.1 Allgemein'!$I$22,
IF(OR(ISNUMBER($D64)=FALSE,$F64=""),"",
IF(AND('2.5 CAPEX'!$L67&lt;&gt;"x",'2.5 CAPEX'!$M67&lt;&gt;"x"),0,
IF($F64=0,0,
IF(CA$4&lt;'2.1 Kraftwerk allgemein'!$F$16,0,
IF(CA$4='2.1 Kraftwerk allgemein'!$F$16,'2.5 CAPEX'!$J67/$F64,
IF(CA$4&lt;'2.1 Kraftwerk allgemein'!$F$16+$F64,
('2.5 CAPEX'!$J67+SUM(OFFSET('2.5 CAPEX'!CF67,0,-MIN(MAX($F64-1-('2.1 Kraftwerk allgemein'!$F$16-'2.1 Kraftwerk allgemein'!$F$15+1),0),COLUMN(BR64)-1-('2.1 Kraftwerk allgemein'!$F$16-'2.1 Kraftwerk allgemein'!$F$15+1)),1,MIN(MAX($F64-('2.1 Kraftwerk allgemein'!$F$16-'2.1 Kraftwerk allgemein'!$F$15+1),1),COLUMN(BR64)-('2.1 Kraftwerk allgemein'!$F$16-'2.1 Kraftwerk allgemein'!$F$15+1)))))/$F64,
SUM(OFFSET('2.5 CAPEX'!CF67,0,-MIN($F64-1,COLUMN(BR64)-1),1,MIN($F64,COLUMN(BR64))))/$F64)))))),
IF(OR(ISNUMBER($D64)=FALSE,$F64=""),"",
IF(AND('2.5 CAPEX'!$L67&lt;&gt;"x",'2.5 CAPEX'!$M67&lt;&gt;"x"),0,
IF($F64=0,0,
IF(CA$4&lt;'2.1 Kraftwerk allgemein'!$F$16,0,
IF(CA$4='2.1 Kraftwerk allgemein'!$F$16,'2.5 CAPEX'!$J67/$F64,
IF(CA$4&lt;'2.1 Kraftwerk allgemein'!$F$16+$F64,
('2.5 CAPEX'!$J67+SUM(OFFSET('2.5 CAPEX'!CF67,0,-MIN(MAX($F64-1-('2.1 Kraftwerk allgemein'!$F$16-'1.1 Allgemein'!$I$22+1),0),COLUMN(BR64)-1-('2.1 Kraftwerk allgemein'!$F$16-'1.1 Allgemein'!$I$22+1)),1,MIN(MAX($F64-('2.1 Kraftwerk allgemein'!$F$16-'1.1 Allgemein'!$I$22+1),1),COLUMN(BR64)-('2.1 Kraftwerk allgemein'!$F$16-'1.1 Allgemein'!$I$22+1)))))/$F64,
SUM(OFFSET('2.5 CAPEX'!CF67,0,-MIN($F64-1,COLUMN(BR64)-1),1,MIN($F64,COLUMN(BR64))))/$F64)))))))</f>
        <v/>
      </c>
      <c r="CB64" s="199" t="str">
        <f ca="1">IF('2.1 Kraftwerk allgemein'!$F$15&lt;'1.1 Allgemein'!$I$22,
IF(OR(ISNUMBER($D64)=FALSE,$F64=""),"",
IF(AND('2.5 CAPEX'!$L67&lt;&gt;"x",'2.5 CAPEX'!$M67&lt;&gt;"x"),0,
IF($F64=0,0,
IF(CB$4&lt;'2.1 Kraftwerk allgemein'!$F$16,0,
IF(CB$4='2.1 Kraftwerk allgemein'!$F$16,'2.5 CAPEX'!$J67/$F64,
IF(CB$4&lt;'2.1 Kraftwerk allgemein'!$F$16+$F64,
('2.5 CAPEX'!$J67+SUM(OFFSET('2.5 CAPEX'!CG67,0,-MIN(MAX($F64-1-('2.1 Kraftwerk allgemein'!$F$16-'2.1 Kraftwerk allgemein'!$F$15+1),0),COLUMN(BS64)-1-('2.1 Kraftwerk allgemein'!$F$16-'2.1 Kraftwerk allgemein'!$F$15+1)),1,MIN(MAX($F64-('2.1 Kraftwerk allgemein'!$F$16-'2.1 Kraftwerk allgemein'!$F$15+1),1),COLUMN(BS64)-('2.1 Kraftwerk allgemein'!$F$16-'2.1 Kraftwerk allgemein'!$F$15+1)))))/$F64,
SUM(OFFSET('2.5 CAPEX'!CG67,0,-MIN($F64-1,COLUMN(BS64)-1),1,MIN($F64,COLUMN(BS64))))/$F64)))))),
IF(OR(ISNUMBER($D64)=FALSE,$F64=""),"",
IF(AND('2.5 CAPEX'!$L67&lt;&gt;"x",'2.5 CAPEX'!$M67&lt;&gt;"x"),0,
IF($F64=0,0,
IF(CB$4&lt;'2.1 Kraftwerk allgemein'!$F$16,0,
IF(CB$4='2.1 Kraftwerk allgemein'!$F$16,'2.5 CAPEX'!$J67/$F64,
IF(CB$4&lt;'2.1 Kraftwerk allgemein'!$F$16+$F64,
('2.5 CAPEX'!$J67+SUM(OFFSET('2.5 CAPEX'!CG67,0,-MIN(MAX($F64-1-('2.1 Kraftwerk allgemein'!$F$16-'1.1 Allgemein'!$I$22+1),0),COLUMN(BS64)-1-('2.1 Kraftwerk allgemein'!$F$16-'1.1 Allgemein'!$I$22+1)),1,MIN(MAX($F64-('2.1 Kraftwerk allgemein'!$F$16-'1.1 Allgemein'!$I$22+1),1),COLUMN(BS64)-('2.1 Kraftwerk allgemein'!$F$16-'1.1 Allgemein'!$I$22+1)))))/$F64,
SUM(OFFSET('2.5 CAPEX'!CG67,0,-MIN($F64-1,COLUMN(BS64)-1),1,MIN($F64,COLUMN(BS64))))/$F64)))))))</f>
        <v/>
      </c>
      <c r="CC64" s="199" t="str">
        <f ca="1">IF('2.1 Kraftwerk allgemein'!$F$15&lt;'1.1 Allgemein'!$I$22,
IF(OR(ISNUMBER($D64)=FALSE,$F64=""),"",
IF(AND('2.5 CAPEX'!$L67&lt;&gt;"x",'2.5 CAPEX'!$M67&lt;&gt;"x"),0,
IF($F64=0,0,
IF(CC$4&lt;'2.1 Kraftwerk allgemein'!$F$16,0,
IF(CC$4='2.1 Kraftwerk allgemein'!$F$16,'2.5 CAPEX'!$J67/$F64,
IF(CC$4&lt;'2.1 Kraftwerk allgemein'!$F$16+$F64,
('2.5 CAPEX'!$J67+SUM(OFFSET('2.5 CAPEX'!CH67,0,-MIN(MAX($F64-1-('2.1 Kraftwerk allgemein'!$F$16-'2.1 Kraftwerk allgemein'!$F$15+1),0),COLUMN(BT64)-1-('2.1 Kraftwerk allgemein'!$F$16-'2.1 Kraftwerk allgemein'!$F$15+1)),1,MIN(MAX($F64-('2.1 Kraftwerk allgemein'!$F$16-'2.1 Kraftwerk allgemein'!$F$15+1),1),COLUMN(BT64)-('2.1 Kraftwerk allgemein'!$F$16-'2.1 Kraftwerk allgemein'!$F$15+1)))))/$F64,
SUM(OFFSET('2.5 CAPEX'!CH67,0,-MIN($F64-1,COLUMN(BT64)-1),1,MIN($F64,COLUMN(BT64))))/$F64)))))),
IF(OR(ISNUMBER($D64)=FALSE,$F64=""),"",
IF(AND('2.5 CAPEX'!$L67&lt;&gt;"x",'2.5 CAPEX'!$M67&lt;&gt;"x"),0,
IF($F64=0,0,
IF(CC$4&lt;'2.1 Kraftwerk allgemein'!$F$16,0,
IF(CC$4='2.1 Kraftwerk allgemein'!$F$16,'2.5 CAPEX'!$J67/$F64,
IF(CC$4&lt;'2.1 Kraftwerk allgemein'!$F$16+$F64,
('2.5 CAPEX'!$J67+SUM(OFFSET('2.5 CAPEX'!CH67,0,-MIN(MAX($F64-1-('2.1 Kraftwerk allgemein'!$F$16-'1.1 Allgemein'!$I$22+1),0),COLUMN(BT64)-1-('2.1 Kraftwerk allgemein'!$F$16-'1.1 Allgemein'!$I$22+1)),1,MIN(MAX($F64-('2.1 Kraftwerk allgemein'!$F$16-'1.1 Allgemein'!$I$22+1),1),COLUMN(BT64)-('2.1 Kraftwerk allgemein'!$F$16-'1.1 Allgemein'!$I$22+1)))))/$F64,
SUM(OFFSET('2.5 CAPEX'!CH67,0,-MIN($F64-1,COLUMN(BT64)-1),1,MIN($F64,COLUMN(BT64))))/$F64)))))))</f>
        <v/>
      </c>
      <c r="CD64" s="199" t="str">
        <f ca="1">IF('2.1 Kraftwerk allgemein'!$F$15&lt;'1.1 Allgemein'!$I$22,
IF(OR(ISNUMBER($D64)=FALSE,$F64=""),"",
IF(AND('2.5 CAPEX'!$L67&lt;&gt;"x",'2.5 CAPEX'!$M67&lt;&gt;"x"),0,
IF($F64=0,0,
IF(CD$4&lt;'2.1 Kraftwerk allgemein'!$F$16,0,
IF(CD$4='2.1 Kraftwerk allgemein'!$F$16,'2.5 CAPEX'!$J67/$F64,
IF(CD$4&lt;'2.1 Kraftwerk allgemein'!$F$16+$F64,
('2.5 CAPEX'!$J67+SUM(OFFSET('2.5 CAPEX'!CI67,0,-MIN(MAX($F64-1-('2.1 Kraftwerk allgemein'!$F$16-'2.1 Kraftwerk allgemein'!$F$15+1),0),COLUMN(BU64)-1-('2.1 Kraftwerk allgemein'!$F$16-'2.1 Kraftwerk allgemein'!$F$15+1)),1,MIN(MAX($F64-('2.1 Kraftwerk allgemein'!$F$16-'2.1 Kraftwerk allgemein'!$F$15+1),1),COLUMN(BU64)-('2.1 Kraftwerk allgemein'!$F$16-'2.1 Kraftwerk allgemein'!$F$15+1)))))/$F64,
SUM(OFFSET('2.5 CAPEX'!CI67,0,-MIN($F64-1,COLUMN(BU64)-1),1,MIN($F64,COLUMN(BU64))))/$F64)))))),
IF(OR(ISNUMBER($D64)=FALSE,$F64=""),"",
IF(AND('2.5 CAPEX'!$L67&lt;&gt;"x",'2.5 CAPEX'!$M67&lt;&gt;"x"),0,
IF($F64=0,0,
IF(CD$4&lt;'2.1 Kraftwerk allgemein'!$F$16,0,
IF(CD$4='2.1 Kraftwerk allgemein'!$F$16,'2.5 CAPEX'!$J67/$F64,
IF(CD$4&lt;'2.1 Kraftwerk allgemein'!$F$16+$F64,
('2.5 CAPEX'!$J67+SUM(OFFSET('2.5 CAPEX'!CI67,0,-MIN(MAX($F64-1-('2.1 Kraftwerk allgemein'!$F$16-'1.1 Allgemein'!$I$22+1),0),COLUMN(BU64)-1-('2.1 Kraftwerk allgemein'!$F$16-'1.1 Allgemein'!$I$22+1)),1,MIN(MAX($F64-('2.1 Kraftwerk allgemein'!$F$16-'1.1 Allgemein'!$I$22+1),1),COLUMN(BU64)-('2.1 Kraftwerk allgemein'!$F$16-'1.1 Allgemein'!$I$22+1)))))/$F64,
SUM(OFFSET('2.5 CAPEX'!CI67,0,-MIN($F64-1,COLUMN(BU64)-1),1,MIN($F64,COLUMN(BU64))))/$F64)))))))</f>
        <v/>
      </c>
      <c r="CE64" s="199" t="str">
        <f ca="1">IF('2.1 Kraftwerk allgemein'!$F$15&lt;'1.1 Allgemein'!$I$22,
IF(OR(ISNUMBER($D64)=FALSE,$F64=""),"",
IF(AND('2.5 CAPEX'!$L67&lt;&gt;"x",'2.5 CAPEX'!$M67&lt;&gt;"x"),0,
IF($F64=0,0,
IF(CE$4&lt;'2.1 Kraftwerk allgemein'!$F$16,0,
IF(CE$4='2.1 Kraftwerk allgemein'!$F$16,'2.5 CAPEX'!$J67/$F64,
IF(CE$4&lt;'2.1 Kraftwerk allgemein'!$F$16+$F64,
('2.5 CAPEX'!$J67+SUM(OFFSET('2.5 CAPEX'!CJ67,0,-MIN(MAX($F64-1-('2.1 Kraftwerk allgemein'!$F$16-'2.1 Kraftwerk allgemein'!$F$15+1),0),COLUMN(BV64)-1-('2.1 Kraftwerk allgemein'!$F$16-'2.1 Kraftwerk allgemein'!$F$15+1)),1,MIN(MAX($F64-('2.1 Kraftwerk allgemein'!$F$16-'2.1 Kraftwerk allgemein'!$F$15+1),1),COLUMN(BV64)-('2.1 Kraftwerk allgemein'!$F$16-'2.1 Kraftwerk allgemein'!$F$15+1)))))/$F64,
SUM(OFFSET('2.5 CAPEX'!CJ67,0,-MIN($F64-1,COLUMN(BV64)-1),1,MIN($F64,COLUMN(BV64))))/$F64)))))),
IF(OR(ISNUMBER($D64)=FALSE,$F64=""),"",
IF(AND('2.5 CAPEX'!$L67&lt;&gt;"x",'2.5 CAPEX'!$M67&lt;&gt;"x"),0,
IF($F64=0,0,
IF(CE$4&lt;'2.1 Kraftwerk allgemein'!$F$16,0,
IF(CE$4='2.1 Kraftwerk allgemein'!$F$16,'2.5 CAPEX'!$J67/$F64,
IF(CE$4&lt;'2.1 Kraftwerk allgemein'!$F$16+$F64,
('2.5 CAPEX'!$J67+SUM(OFFSET('2.5 CAPEX'!CJ67,0,-MIN(MAX($F64-1-('2.1 Kraftwerk allgemein'!$F$16-'1.1 Allgemein'!$I$22+1),0),COLUMN(BV64)-1-('2.1 Kraftwerk allgemein'!$F$16-'1.1 Allgemein'!$I$22+1)),1,MIN(MAX($F64-('2.1 Kraftwerk allgemein'!$F$16-'1.1 Allgemein'!$I$22+1),1),COLUMN(BV64)-('2.1 Kraftwerk allgemein'!$F$16-'1.1 Allgemein'!$I$22+1)))))/$F64,
SUM(OFFSET('2.5 CAPEX'!CJ67,0,-MIN($F64-1,COLUMN(BV64)-1),1,MIN($F64,COLUMN(BV64))))/$F64)))))))</f>
        <v/>
      </c>
      <c r="CF64" s="199" t="str">
        <f ca="1">IF('2.1 Kraftwerk allgemein'!$F$15&lt;'1.1 Allgemein'!$I$22,
IF(OR(ISNUMBER($D64)=FALSE,$F64=""),"",
IF(AND('2.5 CAPEX'!$L67&lt;&gt;"x",'2.5 CAPEX'!$M67&lt;&gt;"x"),0,
IF($F64=0,0,
IF(CF$4&lt;'2.1 Kraftwerk allgemein'!$F$16,0,
IF(CF$4='2.1 Kraftwerk allgemein'!$F$16,'2.5 CAPEX'!$J67/$F64,
IF(CF$4&lt;'2.1 Kraftwerk allgemein'!$F$16+$F64,
('2.5 CAPEX'!$J67+SUM(OFFSET('2.5 CAPEX'!CK67,0,-MIN(MAX($F64-1-('2.1 Kraftwerk allgemein'!$F$16-'2.1 Kraftwerk allgemein'!$F$15+1),0),COLUMN(BW64)-1-('2.1 Kraftwerk allgemein'!$F$16-'2.1 Kraftwerk allgemein'!$F$15+1)),1,MIN(MAX($F64-('2.1 Kraftwerk allgemein'!$F$16-'2.1 Kraftwerk allgemein'!$F$15+1),1),COLUMN(BW64)-('2.1 Kraftwerk allgemein'!$F$16-'2.1 Kraftwerk allgemein'!$F$15+1)))))/$F64,
SUM(OFFSET('2.5 CAPEX'!CK67,0,-MIN($F64-1,COLUMN(BW64)-1),1,MIN($F64,COLUMN(BW64))))/$F64)))))),
IF(OR(ISNUMBER($D64)=FALSE,$F64=""),"",
IF(AND('2.5 CAPEX'!$L67&lt;&gt;"x",'2.5 CAPEX'!$M67&lt;&gt;"x"),0,
IF($F64=0,0,
IF(CF$4&lt;'2.1 Kraftwerk allgemein'!$F$16,0,
IF(CF$4='2.1 Kraftwerk allgemein'!$F$16,'2.5 CAPEX'!$J67/$F64,
IF(CF$4&lt;'2.1 Kraftwerk allgemein'!$F$16+$F64,
('2.5 CAPEX'!$J67+SUM(OFFSET('2.5 CAPEX'!CK67,0,-MIN(MAX($F64-1-('2.1 Kraftwerk allgemein'!$F$16-'1.1 Allgemein'!$I$22+1),0),COLUMN(BW64)-1-('2.1 Kraftwerk allgemein'!$F$16-'1.1 Allgemein'!$I$22+1)),1,MIN(MAX($F64-('2.1 Kraftwerk allgemein'!$F$16-'1.1 Allgemein'!$I$22+1),1),COLUMN(BW64)-('2.1 Kraftwerk allgemein'!$F$16-'1.1 Allgemein'!$I$22+1)))))/$F64,
SUM(OFFSET('2.5 CAPEX'!CK67,0,-MIN($F64-1,COLUMN(BW64)-1),1,MIN($F64,COLUMN(BW64))))/$F64)))))))</f>
        <v/>
      </c>
      <c r="CG64" s="199" t="str">
        <f ca="1">IF('2.1 Kraftwerk allgemein'!$F$15&lt;'1.1 Allgemein'!$I$22,
IF(OR(ISNUMBER($D64)=FALSE,$F64=""),"",
IF(AND('2.5 CAPEX'!$L67&lt;&gt;"x",'2.5 CAPEX'!$M67&lt;&gt;"x"),0,
IF($F64=0,0,
IF(CG$4&lt;'2.1 Kraftwerk allgemein'!$F$16,0,
IF(CG$4='2.1 Kraftwerk allgemein'!$F$16,'2.5 CAPEX'!$J67/$F64,
IF(CG$4&lt;'2.1 Kraftwerk allgemein'!$F$16+$F64,
('2.5 CAPEX'!$J67+SUM(OFFSET('2.5 CAPEX'!CL67,0,-MIN(MAX($F64-1-('2.1 Kraftwerk allgemein'!$F$16-'2.1 Kraftwerk allgemein'!$F$15+1),0),COLUMN(BX64)-1-('2.1 Kraftwerk allgemein'!$F$16-'2.1 Kraftwerk allgemein'!$F$15+1)),1,MIN(MAX($F64-('2.1 Kraftwerk allgemein'!$F$16-'2.1 Kraftwerk allgemein'!$F$15+1),1),COLUMN(BX64)-('2.1 Kraftwerk allgemein'!$F$16-'2.1 Kraftwerk allgemein'!$F$15+1)))))/$F64,
SUM(OFFSET('2.5 CAPEX'!CL67,0,-MIN($F64-1,COLUMN(BX64)-1),1,MIN($F64,COLUMN(BX64))))/$F64)))))),
IF(OR(ISNUMBER($D64)=FALSE,$F64=""),"",
IF(AND('2.5 CAPEX'!$L67&lt;&gt;"x",'2.5 CAPEX'!$M67&lt;&gt;"x"),0,
IF($F64=0,0,
IF(CG$4&lt;'2.1 Kraftwerk allgemein'!$F$16,0,
IF(CG$4='2.1 Kraftwerk allgemein'!$F$16,'2.5 CAPEX'!$J67/$F64,
IF(CG$4&lt;'2.1 Kraftwerk allgemein'!$F$16+$F64,
('2.5 CAPEX'!$J67+SUM(OFFSET('2.5 CAPEX'!CL67,0,-MIN(MAX($F64-1-('2.1 Kraftwerk allgemein'!$F$16-'1.1 Allgemein'!$I$22+1),0),COLUMN(BX64)-1-('2.1 Kraftwerk allgemein'!$F$16-'1.1 Allgemein'!$I$22+1)),1,MIN(MAX($F64-('2.1 Kraftwerk allgemein'!$F$16-'1.1 Allgemein'!$I$22+1),1),COLUMN(BX64)-('2.1 Kraftwerk allgemein'!$F$16-'1.1 Allgemein'!$I$22+1)))))/$F64,
SUM(OFFSET('2.5 CAPEX'!CL67,0,-MIN($F64-1,COLUMN(BX64)-1),1,MIN($F64,COLUMN(BX64))))/$F64)))))))</f>
        <v/>
      </c>
      <c r="CH64" s="199" t="str">
        <f ca="1">IF('2.1 Kraftwerk allgemein'!$F$15&lt;'1.1 Allgemein'!$I$22,
IF(OR(ISNUMBER($D64)=FALSE,$F64=""),"",
IF(AND('2.5 CAPEX'!$L67&lt;&gt;"x",'2.5 CAPEX'!$M67&lt;&gt;"x"),0,
IF($F64=0,0,
IF(CH$4&lt;'2.1 Kraftwerk allgemein'!$F$16,0,
IF(CH$4='2.1 Kraftwerk allgemein'!$F$16,'2.5 CAPEX'!$J67/$F64,
IF(CH$4&lt;'2.1 Kraftwerk allgemein'!$F$16+$F64,
('2.5 CAPEX'!$J67+SUM(OFFSET('2.5 CAPEX'!CM67,0,-MIN(MAX($F64-1-('2.1 Kraftwerk allgemein'!$F$16-'2.1 Kraftwerk allgemein'!$F$15+1),0),COLUMN(BY64)-1-('2.1 Kraftwerk allgemein'!$F$16-'2.1 Kraftwerk allgemein'!$F$15+1)),1,MIN(MAX($F64-('2.1 Kraftwerk allgemein'!$F$16-'2.1 Kraftwerk allgemein'!$F$15+1),1),COLUMN(BY64)-('2.1 Kraftwerk allgemein'!$F$16-'2.1 Kraftwerk allgemein'!$F$15+1)))))/$F64,
SUM(OFFSET('2.5 CAPEX'!CM67,0,-MIN($F64-1,COLUMN(BY64)-1),1,MIN($F64,COLUMN(BY64))))/$F64)))))),
IF(OR(ISNUMBER($D64)=FALSE,$F64=""),"",
IF(AND('2.5 CAPEX'!$L67&lt;&gt;"x",'2.5 CAPEX'!$M67&lt;&gt;"x"),0,
IF($F64=0,0,
IF(CH$4&lt;'2.1 Kraftwerk allgemein'!$F$16,0,
IF(CH$4='2.1 Kraftwerk allgemein'!$F$16,'2.5 CAPEX'!$J67/$F64,
IF(CH$4&lt;'2.1 Kraftwerk allgemein'!$F$16+$F64,
('2.5 CAPEX'!$J67+SUM(OFFSET('2.5 CAPEX'!CM67,0,-MIN(MAX($F64-1-('2.1 Kraftwerk allgemein'!$F$16-'1.1 Allgemein'!$I$22+1),0),COLUMN(BY64)-1-('2.1 Kraftwerk allgemein'!$F$16-'1.1 Allgemein'!$I$22+1)),1,MIN(MAX($F64-('2.1 Kraftwerk allgemein'!$F$16-'1.1 Allgemein'!$I$22+1),1),COLUMN(BY64)-('2.1 Kraftwerk allgemein'!$F$16-'1.1 Allgemein'!$I$22+1)))))/$F64,
SUM(OFFSET('2.5 CAPEX'!CM67,0,-MIN($F64-1,COLUMN(BY64)-1),1,MIN($F64,COLUMN(BY64))))/$F64)))))))</f>
        <v/>
      </c>
      <c r="CI64" s="199" t="str">
        <f ca="1">IF('2.1 Kraftwerk allgemein'!$F$15&lt;'1.1 Allgemein'!$I$22,
IF(OR(ISNUMBER($D64)=FALSE,$F64=""),"",
IF(AND('2.5 CAPEX'!$L67&lt;&gt;"x",'2.5 CAPEX'!$M67&lt;&gt;"x"),0,
IF($F64=0,0,
IF(CI$4&lt;'2.1 Kraftwerk allgemein'!$F$16,0,
IF(CI$4='2.1 Kraftwerk allgemein'!$F$16,'2.5 CAPEX'!$J67/$F64,
IF(CI$4&lt;'2.1 Kraftwerk allgemein'!$F$16+$F64,
('2.5 CAPEX'!$J67+SUM(OFFSET('2.5 CAPEX'!CN67,0,-MIN(MAX($F64-1-('2.1 Kraftwerk allgemein'!$F$16-'2.1 Kraftwerk allgemein'!$F$15+1),0),COLUMN(BZ64)-1-('2.1 Kraftwerk allgemein'!$F$16-'2.1 Kraftwerk allgemein'!$F$15+1)),1,MIN(MAX($F64-('2.1 Kraftwerk allgemein'!$F$16-'2.1 Kraftwerk allgemein'!$F$15+1),1),COLUMN(BZ64)-('2.1 Kraftwerk allgemein'!$F$16-'2.1 Kraftwerk allgemein'!$F$15+1)))))/$F64,
SUM(OFFSET('2.5 CAPEX'!CN67,0,-MIN($F64-1,COLUMN(BZ64)-1),1,MIN($F64,COLUMN(BZ64))))/$F64)))))),
IF(OR(ISNUMBER($D64)=FALSE,$F64=""),"",
IF(AND('2.5 CAPEX'!$L67&lt;&gt;"x",'2.5 CAPEX'!$M67&lt;&gt;"x"),0,
IF($F64=0,0,
IF(CI$4&lt;'2.1 Kraftwerk allgemein'!$F$16,0,
IF(CI$4='2.1 Kraftwerk allgemein'!$F$16,'2.5 CAPEX'!$J67/$F64,
IF(CI$4&lt;'2.1 Kraftwerk allgemein'!$F$16+$F64,
('2.5 CAPEX'!$J67+SUM(OFFSET('2.5 CAPEX'!CN67,0,-MIN(MAX($F64-1-('2.1 Kraftwerk allgemein'!$F$16-'1.1 Allgemein'!$I$22+1),0),COLUMN(BZ64)-1-('2.1 Kraftwerk allgemein'!$F$16-'1.1 Allgemein'!$I$22+1)),1,MIN(MAX($F64-('2.1 Kraftwerk allgemein'!$F$16-'1.1 Allgemein'!$I$22+1),1),COLUMN(BZ64)-('2.1 Kraftwerk allgemein'!$F$16-'1.1 Allgemein'!$I$22+1)))))/$F64,
SUM(OFFSET('2.5 CAPEX'!CN67,0,-MIN($F64-1,COLUMN(BZ64)-1),1,MIN($F64,COLUMN(BZ64))))/$F64)))))))</f>
        <v/>
      </c>
      <c r="CJ64" s="199" t="str">
        <f ca="1">IF('2.1 Kraftwerk allgemein'!$F$15&lt;'1.1 Allgemein'!$I$22,
IF(OR(ISNUMBER($D64)=FALSE,$F64=""),"",
IF(AND('2.5 CAPEX'!$L67&lt;&gt;"x",'2.5 CAPEX'!$M67&lt;&gt;"x"),0,
IF($F64=0,0,
IF(CJ$4&lt;'2.1 Kraftwerk allgemein'!$F$16,0,
IF(CJ$4='2.1 Kraftwerk allgemein'!$F$16,'2.5 CAPEX'!$J67/$F64,
IF(CJ$4&lt;'2.1 Kraftwerk allgemein'!$F$16+$F64,
('2.5 CAPEX'!$J67+SUM(OFFSET('2.5 CAPEX'!CO67,0,-MIN(MAX($F64-1-('2.1 Kraftwerk allgemein'!$F$16-'2.1 Kraftwerk allgemein'!$F$15+1),0),COLUMN(CA64)-1-('2.1 Kraftwerk allgemein'!$F$16-'2.1 Kraftwerk allgemein'!$F$15+1)),1,MIN(MAX($F64-('2.1 Kraftwerk allgemein'!$F$16-'2.1 Kraftwerk allgemein'!$F$15+1),1),COLUMN(CA64)-('2.1 Kraftwerk allgemein'!$F$16-'2.1 Kraftwerk allgemein'!$F$15+1)))))/$F64,
SUM(OFFSET('2.5 CAPEX'!CO67,0,-MIN($F64-1,COLUMN(CA64)-1),1,MIN($F64,COLUMN(CA64))))/$F64)))))),
IF(OR(ISNUMBER($D64)=FALSE,$F64=""),"",
IF(AND('2.5 CAPEX'!$L67&lt;&gt;"x",'2.5 CAPEX'!$M67&lt;&gt;"x"),0,
IF($F64=0,0,
IF(CJ$4&lt;'2.1 Kraftwerk allgemein'!$F$16,0,
IF(CJ$4='2.1 Kraftwerk allgemein'!$F$16,'2.5 CAPEX'!$J67/$F64,
IF(CJ$4&lt;'2.1 Kraftwerk allgemein'!$F$16+$F64,
('2.5 CAPEX'!$J67+SUM(OFFSET('2.5 CAPEX'!CO67,0,-MIN(MAX($F64-1-('2.1 Kraftwerk allgemein'!$F$16-'1.1 Allgemein'!$I$22+1),0),COLUMN(CA64)-1-('2.1 Kraftwerk allgemein'!$F$16-'1.1 Allgemein'!$I$22+1)),1,MIN(MAX($F64-('2.1 Kraftwerk allgemein'!$F$16-'1.1 Allgemein'!$I$22+1),1),COLUMN(CA64)-('2.1 Kraftwerk allgemein'!$F$16-'1.1 Allgemein'!$I$22+1)))))/$F64,
SUM(OFFSET('2.5 CAPEX'!CO67,0,-MIN($F64-1,COLUMN(CA64)-1),1,MIN($F64,COLUMN(CA64))))/$F64)))))))</f>
        <v/>
      </c>
      <c r="CK64" s="199" t="str">
        <f ca="1">IF('2.1 Kraftwerk allgemein'!$F$15&lt;'1.1 Allgemein'!$I$22,
IF(OR(ISNUMBER($D64)=FALSE,$F64=""),"",
IF(AND('2.5 CAPEX'!$L67&lt;&gt;"x",'2.5 CAPEX'!$M67&lt;&gt;"x"),0,
IF($F64=0,0,
IF(CK$4&lt;'2.1 Kraftwerk allgemein'!$F$16,0,
IF(CK$4='2.1 Kraftwerk allgemein'!$F$16,'2.5 CAPEX'!$J67/$F64,
IF(CK$4&lt;'2.1 Kraftwerk allgemein'!$F$16+$F64,
('2.5 CAPEX'!$J67+SUM(OFFSET('2.5 CAPEX'!CP67,0,-MIN(MAX($F64-1-('2.1 Kraftwerk allgemein'!$F$16-'2.1 Kraftwerk allgemein'!$F$15+1),0),COLUMN(CB64)-1-('2.1 Kraftwerk allgemein'!$F$16-'2.1 Kraftwerk allgemein'!$F$15+1)),1,MIN(MAX($F64-('2.1 Kraftwerk allgemein'!$F$16-'2.1 Kraftwerk allgemein'!$F$15+1),1),COLUMN(CB64)-('2.1 Kraftwerk allgemein'!$F$16-'2.1 Kraftwerk allgemein'!$F$15+1)))))/$F64,
SUM(OFFSET('2.5 CAPEX'!CP67,0,-MIN($F64-1,COLUMN(CB64)-1),1,MIN($F64,COLUMN(CB64))))/$F64)))))),
IF(OR(ISNUMBER($D64)=FALSE,$F64=""),"",
IF(AND('2.5 CAPEX'!$L67&lt;&gt;"x",'2.5 CAPEX'!$M67&lt;&gt;"x"),0,
IF($F64=0,0,
IF(CK$4&lt;'2.1 Kraftwerk allgemein'!$F$16,0,
IF(CK$4='2.1 Kraftwerk allgemein'!$F$16,'2.5 CAPEX'!$J67/$F64,
IF(CK$4&lt;'2.1 Kraftwerk allgemein'!$F$16+$F64,
('2.5 CAPEX'!$J67+SUM(OFFSET('2.5 CAPEX'!CP67,0,-MIN(MAX($F64-1-('2.1 Kraftwerk allgemein'!$F$16-'1.1 Allgemein'!$I$22+1),0),COLUMN(CB64)-1-('2.1 Kraftwerk allgemein'!$F$16-'1.1 Allgemein'!$I$22+1)),1,MIN(MAX($F64-('2.1 Kraftwerk allgemein'!$F$16-'1.1 Allgemein'!$I$22+1),1),COLUMN(CB64)-('2.1 Kraftwerk allgemein'!$F$16-'1.1 Allgemein'!$I$22+1)))))/$F64,
SUM(OFFSET('2.5 CAPEX'!CP67,0,-MIN($F64-1,COLUMN(CB64)-1),1,MIN($F64,COLUMN(CB64))))/$F64)))))))</f>
        <v/>
      </c>
      <c r="CL64" s="199" t="str">
        <f ca="1">IF('2.1 Kraftwerk allgemein'!$F$15&lt;'1.1 Allgemein'!$I$22,
IF(OR(ISNUMBER($D64)=FALSE,$F64=""),"",
IF(AND('2.5 CAPEX'!$L67&lt;&gt;"x",'2.5 CAPEX'!$M67&lt;&gt;"x"),0,
IF($F64=0,0,
IF(CL$4&lt;'2.1 Kraftwerk allgemein'!$F$16,0,
IF(CL$4='2.1 Kraftwerk allgemein'!$F$16,'2.5 CAPEX'!$J67/$F64,
IF(CL$4&lt;'2.1 Kraftwerk allgemein'!$F$16+$F64,
('2.5 CAPEX'!$J67+SUM(OFFSET('2.5 CAPEX'!CQ67,0,-MIN(MAX($F64-1-('2.1 Kraftwerk allgemein'!$F$16-'2.1 Kraftwerk allgemein'!$F$15+1),0),COLUMN(CC64)-1-('2.1 Kraftwerk allgemein'!$F$16-'2.1 Kraftwerk allgemein'!$F$15+1)),1,MIN(MAX($F64-('2.1 Kraftwerk allgemein'!$F$16-'2.1 Kraftwerk allgemein'!$F$15+1),1),COLUMN(CC64)-('2.1 Kraftwerk allgemein'!$F$16-'2.1 Kraftwerk allgemein'!$F$15+1)))))/$F64,
SUM(OFFSET('2.5 CAPEX'!CQ67,0,-MIN($F64-1,COLUMN(CC64)-1),1,MIN($F64,COLUMN(CC64))))/$F64)))))),
IF(OR(ISNUMBER($D64)=FALSE,$F64=""),"",
IF(AND('2.5 CAPEX'!$L67&lt;&gt;"x",'2.5 CAPEX'!$M67&lt;&gt;"x"),0,
IF($F64=0,0,
IF(CL$4&lt;'2.1 Kraftwerk allgemein'!$F$16,0,
IF(CL$4='2.1 Kraftwerk allgemein'!$F$16,'2.5 CAPEX'!$J67/$F64,
IF(CL$4&lt;'2.1 Kraftwerk allgemein'!$F$16+$F64,
('2.5 CAPEX'!$J67+SUM(OFFSET('2.5 CAPEX'!CQ67,0,-MIN(MAX($F64-1-('2.1 Kraftwerk allgemein'!$F$16-'1.1 Allgemein'!$I$22+1),0),COLUMN(CC64)-1-('2.1 Kraftwerk allgemein'!$F$16-'1.1 Allgemein'!$I$22+1)),1,MIN(MAX($F64-('2.1 Kraftwerk allgemein'!$F$16-'1.1 Allgemein'!$I$22+1),1),COLUMN(CC64)-('2.1 Kraftwerk allgemein'!$F$16-'1.1 Allgemein'!$I$22+1)))))/$F64,
SUM(OFFSET('2.5 CAPEX'!CQ67,0,-MIN($F64-1,COLUMN(CC64)-1),1,MIN($F64,COLUMN(CC64))))/$F64)))))))</f>
        <v/>
      </c>
      <c r="CM64" s="199" t="str">
        <f ca="1">IF('2.1 Kraftwerk allgemein'!$F$15&lt;'1.1 Allgemein'!$I$22,
IF(OR(ISNUMBER($D64)=FALSE,$F64=""),"",
IF(AND('2.5 CAPEX'!$L67&lt;&gt;"x",'2.5 CAPEX'!$M67&lt;&gt;"x"),0,
IF($F64=0,0,
IF(CM$4&lt;'2.1 Kraftwerk allgemein'!$F$16,0,
IF(CM$4='2.1 Kraftwerk allgemein'!$F$16,'2.5 CAPEX'!$J67/$F64,
IF(CM$4&lt;'2.1 Kraftwerk allgemein'!$F$16+$F64,
('2.5 CAPEX'!$J67+SUM(OFFSET('2.5 CAPEX'!CR67,0,-MIN(MAX($F64-1-('2.1 Kraftwerk allgemein'!$F$16-'2.1 Kraftwerk allgemein'!$F$15+1),0),COLUMN(CD64)-1-('2.1 Kraftwerk allgemein'!$F$16-'2.1 Kraftwerk allgemein'!$F$15+1)),1,MIN(MAX($F64-('2.1 Kraftwerk allgemein'!$F$16-'2.1 Kraftwerk allgemein'!$F$15+1),1),COLUMN(CD64)-('2.1 Kraftwerk allgemein'!$F$16-'2.1 Kraftwerk allgemein'!$F$15+1)))))/$F64,
SUM(OFFSET('2.5 CAPEX'!CR67,0,-MIN($F64-1,COLUMN(CD64)-1),1,MIN($F64,COLUMN(CD64))))/$F64)))))),
IF(OR(ISNUMBER($D64)=FALSE,$F64=""),"",
IF(AND('2.5 CAPEX'!$L67&lt;&gt;"x",'2.5 CAPEX'!$M67&lt;&gt;"x"),0,
IF($F64=0,0,
IF(CM$4&lt;'2.1 Kraftwerk allgemein'!$F$16,0,
IF(CM$4='2.1 Kraftwerk allgemein'!$F$16,'2.5 CAPEX'!$J67/$F64,
IF(CM$4&lt;'2.1 Kraftwerk allgemein'!$F$16+$F64,
('2.5 CAPEX'!$J67+SUM(OFFSET('2.5 CAPEX'!CR67,0,-MIN(MAX($F64-1-('2.1 Kraftwerk allgemein'!$F$16-'1.1 Allgemein'!$I$22+1),0),COLUMN(CD64)-1-('2.1 Kraftwerk allgemein'!$F$16-'1.1 Allgemein'!$I$22+1)),1,MIN(MAX($F64-('2.1 Kraftwerk allgemein'!$F$16-'1.1 Allgemein'!$I$22+1),1),COLUMN(CD64)-('2.1 Kraftwerk allgemein'!$F$16-'1.1 Allgemein'!$I$22+1)))))/$F64,
SUM(OFFSET('2.5 CAPEX'!CR67,0,-MIN($F64-1,COLUMN(CD64)-1),1,MIN($F64,COLUMN(CD64))))/$F64)))))))</f>
        <v/>
      </c>
      <c r="CN64" s="199" t="str">
        <f ca="1">IF('2.1 Kraftwerk allgemein'!$F$15&lt;'1.1 Allgemein'!$I$22,
IF(OR(ISNUMBER($D64)=FALSE,$F64=""),"",
IF(AND('2.5 CAPEX'!$L67&lt;&gt;"x",'2.5 CAPEX'!$M67&lt;&gt;"x"),0,
IF($F64=0,0,
IF(CN$4&lt;'2.1 Kraftwerk allgemein'!$F$16,0,
IF(CN$4='2.1 Kraftwerk allgemein'!$F$16,'2.5 CAPEX'!$J67/$F64,
IF(CN$4&lt;'2.1 Kraftwerk allgemein'!$F$16+$F64,
('2.5 CAPEX'!$J67+SUM(OFFSET('2.5 CAPEX'!CS67,0,-MIN(MAX($F64-1-('2.1 Kraftwerk allgemein'!$F$16-'2.1 Kraftwerk allgemein'!$F$15+1),0),COLUMN(CE64)-1-('2.1 Kraftwerk allgemein'!$F$16-'2.1 Kraftwerk allgemein'!$F$15+1)),1,MIN(MAX($F64-('2.1 Kraftwerk allgemein'!$F$16-'2.1 Kraftwerk allgemein'!$F$15+1),1),COLUMN(CE64)-('2.1 Kraftwerk allgemein'!$F$16-'2.1 Kraftwerk allgemein'!$F$15+1)))))/$F64,
SUM(OFFSET('2.5 CAPEX'!CS67,0,-MIN($F64-1,COLUMN(CE64)-1),1,MIN($F64,COLUMN(CE64))))/$F64)))))),
IF(OR(ISNUMBER($D64)=FALSE,$F64=""),"",
IF(AND('2.5 CAPEX'!$L67&lt;&gt;"x",'2.5 CAPEX'!$M67&lt;&gt;"x"),0,
IF($F64=0,0,
IF(CN$4&lt;'2.1 Kraftwerk allgemein'!$F$16,0,
IF(CN$4='2.1 Kraftwerk allgemein'!$F$16,'2.5 CAPEX'!$J67/$F64,
IF(CN$4&lt;'2.1 Kraftwerk allgemein'!$F$16+$F64,
('2.5 CAPEX'!$J67+SUM(OFFSET('2.5 CAPEX'!CS67,0,-MIN(MAX($F64-1-('2.1 Kraftwerk allgemein'!$F$16-'1.1 Allgemein'!$I$22+1),0),COLUMN(CE64)-1-('2.1 Kraftwerk allgemein'!$F$16-'1.1 Allgemein'!$I$22+1)),1,MIN(MAX($F64-('2.1 Kraftwerk allgemein'!$F$16-'1.1 Allgemein'!$I$22+1),1),COLUMN(CE64)-('2.1 Kraftwerk allgemein'!$F$16-'1.1 Allgemein'!$I$22+1)))))/$F64,
SUM(OFFSET('2.5 CAPEX'!CS67,0,-MIN($F64-1,COLUMN(CE64)-1),1,MIN($F64,COLUMN(CE64))))/$F64)))))))</f>
        <v/>
      </c>
      <c r="CO64" s="199" t="str">
        <f ca="1">IF('2.1 Kraftwerk allgemein'!$F$15&lt;'1.1 Allgemein'!$I$22,
IF(OR(ISNUMBER($D64)=FALSE,$F64=""),"",
IF(AND('2.5 CAPEX'!$L67&lt;&gt;"x",'2.5 CAPEX'!$M67&lt;&gt;"x"),0,
IF($F64=0,0,
IF(CO$4&lt;'2.1 Kraftwerk allgemein'!$F$16,0,
IF(CO$4='2.1 Kraftwerk allgemein'!$F$16,'2.5 CAPEX'!$J67/$F64,
IF(CO$4&lt;'2.1 Kraftwerk allgemein'!$F$16+$F64,
('2.5 CAPEX'!$J67+SUM(OFFSET('2.5 CAPEX'!CT67,0,-MIN(MAX($F64-1-('2.1 Kraftwerk allgemein'!$F$16-'2.1 Kraftwerk allgemein'!$F$15+1),0),COLUMN(CF64)-1-('2.1 Kraftwerk allgemein'!$F$16-'2.1 Kraftwerk allgemein'!$F$15+1)),1,MIN(MAX($F64-('2.1 Kraftwerk allgemein'!$F$16-'2.1 Kraftwerk allgemein'!$F$15+1),1),COLUMN(CF64)-('2.1 Kraftwerk allgemein'!$F$16-'2.1 Kraftwerk allgemein'!$F$15+1)))))/$F64,
SUM(OFFSET('2.5 CAPEX'!CT67,0,-MIN($F64-1,COLUMN(CF64)-1),1,MIN($F64,COLUMN(CF64))))/$F64)))))),
IF(OR(ISNUMBER($D64)=FALSE,$F64=""),"",
IF(AND('2.5 CAPEX'!$L67&lt;&gt;"x",'2.5 CAPEX'!$M67&lt;&gt;"x"),0,
IF($F64=0,0,
IF(CO$4&lt;'2.1 Kraftwerk allgemein'!$F$16,0,
IF(CO$4='2.1 Kraftwerk allgemein'!$F$16,'2.5 CAPEX'!$J67/$F64,
IF(CO$4&lt;'2.1 Kraftwerk allgemein'!$F$16+$F64,
('2.5 CAPEX'!$J67+SUM(OFFSET('2.5 CAPEX'!CT67,0,-MIN(MAX($F64-1-('2.1 Kraftwerk allgemein'!$F$16-'1.1 Allgemein'!$I$22+1),0),COLUMN(CF64)-1-('2.1 Kraftwerk allgemein'!$F$16-'1.1 Allgemein'!$I$22+1)),1,MIN(MAX($F64-('2.1 Kraftwerk allgemein'!$F$16-'1.1 Allgemein'!$I$22+1),1),COLUMN(CF64)-('2.1 Kraftwerk allgemein'!$F$16-'1.1 Allgemein'!$I$22+1)))))/$F64,
SUM(OFFSET('2.5 CAPEX'!CT67,0,-MIN($F64-1,COLUMN(CF64)-1),1,MIN($F64,COLUMN(CF64))))/$F64)))))))</f>
        <v/>
      </c>
      <c r="CP64" s="199" t="str">
        <f ca="1">IF('2.1 Kraftwerk allgemein'!$F$15&lt;'1.1 Allgemein'!$I$22,
IF(OR(ISNUMBER($D64)=FALSE,$F64=""),"",
IF(AND('2.5 CAPEX'!$L67&lt;&gt;"x",'2.5 CAPEX'!$M67&lt;&gt;"x"),0,
IF($F64=0,0,
IF(CP$4&lt;'2.1 Kraftwerk allgemein'!$F$16,0,
IF(CP$4='2.1 Kraftwerk allgemein'!$F$16,'2.5 CAPEX'!$J67/$F64,
IF(CP$4&lt;'2.1 Kraftwerk allgemein'!$F$16+$F64,
('2.5 CAPEX'!$J67+SUM(OFFSET('2.5 CAPEX'!CU67,0,-MIN(MAX($F64-1-('2.1 Kraftwerk allgemein'!$F$16-'2.1 Kraftwerk allgemein'!$F$15+1),0),COLUMN(CG64)-1-('2.1 Kraftwerk allgemein'!$F$16-'2.1 Kraftwerk allgemein'!$F$15+1)),1,MIN(MAX($F64-('2.1 Kraftwerk allgemein'!$F$16-'2.1 Kraftwerk allgemein'!$F$15+1),1),COLUMN(CG64)-('2.1 Kraftwerk allgemein'!$F$16-'2.1 Kraftwerk allgemein'!$F$15+1)))))/$F64,
SUM(OFFSET('2.5 CAPEX'!CU67,0,-MIN($F64-1,COLUMN(CG64)-1),1,MIN($F64,COLUMN(CG64))))/$F64)))))),
IF(OR(ISNUMBER($D64)=FALSE,$F64=""),"",
IF(AND('2.5 CAPEX'!$L67&lt;&gt;"x",'2.5 CAPEX'!$M67&lt;&gt;"x"),0,
IF($F64=0,0,
IF(CP$4&lt;'2.1 Kraftwerk allgemein'!$F$16,0,
IF(CP$4='2.1 Kraftwerk allgemein'!$F$16,'2.5 CAPEX'!$J67/$F64,
IF(CP$4&lt;'2.1 Kraftwerk allgemein'!$F$16+$F64,
('2.5 CAPEX'!$J67+SUM(OFFSET('2.5 CAPEX'!CU67,0,-MIN(MAX($F64-1-('2.1 Kraftwerk allgemein'!$F$16-'1.1 Allgemein'!$I$22+1),0),COLUMN(CG64)-1-('2.1 Kraftwerk allgemein'!$F$16-'1.1 Allgemein'!$I$22+1)),1,MIN(MAX($F64-('2.1 Kraftwerk allgemein'!$F$16-'1.1 Allgemein'!$I$22+1),1),COLUMN(CG64)-('2.1 Kraftwerk allgemein'!$F$16-'1.1 Allgemein'!$I$22+1)))))/$F64,
SUM(OFFSET('2.5 CAPEX'!CU67,0,-MIN($F64-1,COLUMN(CG64)-1),1,MIN($F64,COLUMN(CG64))))/$F64)))))))</f>
        <v/>
      </c>
      <c r="CQ64" s="199" t="str">
        <f ca="1">IF('2.1 Kraftwerk allgemein'!$F$15&lt;'1.1 Allgemein'!$I$22,
IF(OR(ISNUMBER($D64)=FALSE,$F64=""),"",
IF(AND('2.5 CAPEX'!$L67&lt;&gt;"x",'2.5 CAPEX'!$M67&lt;&gt;"x"),0,
IF($F64=0,0,
IF(CQ$4&lt;'2.1 Kraftwerk allgemein'!$F$16,0,
IF(CQ$4='2.1 Kraftwerk allgemein'!$F$16,'2.5 CAPEX'!$J67/$F64,
IF(CQ$4&lt;'2.1 Kraftwerk allgemein'!$F$16+$F64,
('2.5 CAPEX'!$J67+SUM(OFFSET('2.5 CAPEX'!CV67,0,-MIN(MAX($F64-1-('2.1 Kraftwerk allgemein'!$F$16-'2.1 Kraftwerk allgemein'!$F$15+1),0),COLUMN(CH64)-1-('2.1 Kraftwerk allgemein'!$F$16-'2.1 Kraftwerk allgemein'!$F$15+1)),1,MIN(MAX($F64-('2.1 Kraftwerk allgemein'!$F$16-'2.1 Kraftwerk allgemein'!$F$15+1),1),COLUMN(CH64)-('2.1 Kraftwerk allgemein'!$F$16-'2.1 Kraftwerk allgemein'!$F$15+1)))))/$F64,
SUM(OFFSET('2.5 CAPEX'!CV67,0,-MIN($F64-1,COLUMN(CH64)-1),1,MIN($F64,COLUMN(CH64))))/$F64)))))),
IF(OR(ISNUMBER($D64)=FALSE,$F64=""),"",
IF(AND('2.5 CAPEX'!$L67&lt;&gt;"x",'2.5 CAPEX'!$M67&lt;&gt;"x"),0,
IF($F64=0,0,
IF(CQ$4&lt;'2.1 Kraftwerk allgemein'!$F$16,0,
IF(CQ$4='2.1 Kraftwerk allgemein'!$F$16,'2.5 CAPEX'!$J67/$F64,
IF(CQ$4&lt;'2.1 Kraftwerk allgemein'!$F$16+$F64,
('2.5 CAPEX'!$J67+SUM(OFFSET('2.5 CAPEX'!CV67,0,-MIN(MAX($F64-1-('2.1 Kraftwerk allgemein'!$F$16-'1.1 Allgemein'!$I$22+1),0),COLUMN(CH64)-1-('2.1 Kraftwerk allgemein'!$F$16-'1.1 Allgemein'!$I$22+1)),1,MIN(MAX($F64-('2.1 Kraftwerk allgemein'!$F$16-'1.1 Allgemein'!$I$22+1),1),COLUMN(CH64)-('2.1 Kraftwerk allgemein'!$F$16-'1.1 Allgemein'!$I$22+1)))))/$F64,
SUM(OFFSET('2.5 CAPEX'!CV67,0,-MIN($F64-1,COLUMN(CH64)-1),1,MIN($F64,COLUMN(CH64))))/$F64)))))))</f>
        <v/>
      </c>
      <c r="CR64" s="199" t="str">
        <f ca="1">IF('2.1 Kraftwerk allgemein'!$F$15&lt;'1.1 Allgemein'!$I$22,
IF(OR(ISNUMBER($D64)=FALSE,$F64=""),"",
IF(AND('2.5 CAPEX'!$L67&lt;&gt;"x",'2.5 CAPEX'!$M67&lt;&gt;"x"),0,
IF($F64=0,0,
IF(CR$4&lt;'2.1 Kraftwerk allgemein'!$F$16,0,
IF(CR$4='2.1 Kraftwerk allgemein'!$F$16,'2.5 CAPEX'!$J67/$F64,
IF(CR$4&lt;'2.1 Kraftwerk allgemein'!$F$16+$F64,
('2.5 CAPEX'!$J67+SUM(OFFSET('2.5 CAPEX'!CW67,0,-MIN(MAX($F64-1-('2.1 Kraftwerk allgemein'!$F$16-'2.1 Kraftwerk allgemein'!$F$15+1),0),COLUMN(CI64)-1-('2.1 Kraftwerk allgemein'!$F$16-'2.1 Kraftwerk allgemein'!$F$15+1)),1,MIN(MAX($F64-('2.1 Kraftwerk allgemein'!$F$16-'2.1 Kraftwerk allgemein'!$F$15+1),1),COLUMN(CI64)-('2.1 Kraftwerk allgemein'!$F$16-'2.1 Kraftwerk allgemein'!$F$15+1)))))/$F64,
SUM(OFFSET('2.5 CAPEX'!CW67,0,-MIN($F64-1,COLUMN(CI64)-1),1,MIN($F64,COLUMN(CI64))))/$F64)))))),
IF(OR(ISNUMBER($D64)=FALSE,$F64=""),"",
IF(AND('2.5 CAPEX'!$L67&lt;&gt;"x",'2.5 CAPEX'!$M67&lt;&gt;"x"),0,
IF($F64=0,0,
IF(CR$4&lt;'2.1 Kraftwerk allgemein'!$F$16,0,
IF(CR$4='2.1 Kraftwerk allgemein'!$F$16,'2.5 CAPEX'!$J67/$F64,
IF(CR$4&lt;'2.1 Kraftwerk allgemein'!$F$16+$F64,
('2.5 CAPEX'!$J67+SUM(OFFSET('2.5 CAPEX'!CW67,0,-MIN(MAX($F64-1-('2.1 Kraftwerk allgemein'!$F$16-'1.1 Allgemein'!$I$22+1),0),COLUMN(CI64)-1-('2.1 Kraftwerk allgemein'!$F$16-'1.1 Allgemein'!$I$22+1)),1,MIN(MAX($F64-('2.1 Kraftwerk allgemein'!$F$16-'1.1 Allgemein'!$I$22+1),1),COLUMN(CI64)-('2.1 Kraftwerk allgemein'!$F$16-'1.1 Allgemein'!$I$22+1)))))/$F64,
SUM(OFFSET('2.5 CAPEX'!CW67,0,-MIN($F64-1,COLUMN(CI64)-1),1,MIN($F64,COLUMN(CI64))))/$F64)))))))</f>
        <v/>
      </c>
      <c r="CS64" s="199" t="str">
        <f ca="1">IF('2.1 Kraftwerk allgemein'!$F$15&lt;'1.1 Allgemein'!$I$22,
IF(OR(ISNUMBER($D64)=FALSE,$F64=""),"",
IF(AND('2.5 CAPEX'!$L67&lt;&gt;"x",'2.5 CAPEX'!$M67&lt;&gt;"x"),0,
IF($F64=0,0,
IF(CS$4&lt;'2.1 Kraftwerk allgemein'!$F$16,0,
IF(CS$4='2.1 Kraftwerk allgemein'!$F$16,'2.5 CAPEX'!$J67/$F64,
IF(CS$4&lt;'2.1 Kraftwerk allgemein'!$F$16+$F64,
('2.5 CAPEX'!$J67+SUM(OFFSET('2.5 CAPEX'!CX67,0,-MIN(MAX($F64-1-('2.1 Kraftwerk allgemein'!$F$16-'2.1 Kraftwerk allgemein'!$F$15+1),0),COLUMN(CJ64)-1-('2.1 Kraftwerk allgemein'!$F$16-'2.1 Kraftwerk allgemein'!$F$15+1)),1,MIN(MAX($F64-('2.1 Kraftwerk allgemein'!$F$16-'2.1 Kraftwerk allgemein'!$F$15+1),1),COLUMN(CJ64)-('2.1 Kraftwerk allgemein'!$F$16-'2.1 Kraftwerk allgemein'!$F$15+1)))))/$F64,
SUM(OFFSET('2.5 CAPEX'!CX67,0,-MIN($F64-1,COLUMN(CJ64)-1),1,MIN($F64,COLUMN(CJ64))))/$F64)))))),
IF(OR(ISNUMBER($D64)=FALSE,$F64=""),"",
IF(AND('2.5 CAPEX'!$L67&lt;&gt;"x",'2.5 CAPEX'!$M67&lt;&gt;"x"),0,
IF($F64=0,0,
IF(CS$4&lt;'2.1 Kraftwerk allgemein'!$F$16,0,
IF(CS$4='2.1 Kraftwerk allgemein'!$F$16,'2.5 CAPEX'!$J67/$F64,
IF(CS$4&lt;'2.1 Kraftwerk allgemein'!$F$16+$F64,
('2.5 CAPEX'!$J67+SUM(OFFSET('2.5 CAPEX'!CX67,0,-MIN(MAX($F64-1-('2.1 Kraftwerk allgemein'!$F$16-'1.1 Allgemein'!$I$22+1),0),COLUMN(CJ64)-1-('2.1 Kraftwerk allgemein'!$F$16-'1.1 Allgemein'!$I$22+1)),1,MIN(MAX($F64-('2.1 Kraftwerk allgemein'!$F$16-'1.1 Allgemein'!$I$22+1),1),COLUMN(CJ64)-('2.1 Kraftwerk allgemein'!$F$16-'1.1 Allgemein'!$I$22+1)))))/$F64,
SUM(OFFSET('2.5 CAPEX'!CX67,0,-MIN($F64-1,COLUMN(CJ64)-1),1,MIN($F64,COLUMN(CJ64))))/$F64)))))))</f>
        <v/>
      </c>
      <c r="CT64" s="199" t="str">
        <f ca="1">IF('2.1 Kraftwerk allgemein'!$F$15&lt;'1.1 Allgemein'!$I$22,
IF(OR(ISNUMBER($D64)=FALSE,$F64=""),"",
IF(AND('2.5 CAPEX'!$L67&lt;&gt;"x",'2.5 CAPEX'!$M67&lt;&gt;"x"),0,
IF($F64=0,0,
IF(CT$4&lt;'2.1 Kraftwerk allgemein'!$F$16,0,
IF(CT$4='2.1 Kraftwerk allgemein'!$F$16,'2.5 CAPEX'!$J67/$F64,
IF(CT$4&lt;'2.1 Kraftwerk allgemein'!$F$16+$F64,
('2.5 CAPEX'!$J67+SUM(OFFSET('2.5 CAPEX'!CY67,0,-MIN(MAX($F64-1-('2.1 Kraftwerk allgemein'!$F$16-'2.1 Kraftwerk allgemein'!$F$15+1),0),COLUMN(CK64)-1-('2.1 Kraftwerk allgemein'!$F$16-'2.1 Kraftwerk allgemein'!$F$15+1)),1,MIN(MAX($F64-('2.1 Kraftwerk allgemein'!$F$16-'2.1 Kraftwerk allgemein'!$F$15+1),1),COLUMN(CK64)-('2.1 Kraftwerk allgemein'!$F$16-'2.1 Kraftwerk allgemein'!$F$15+1)))))/$F64,
SUM(OFFSET('2.5 CAPEX'!CY67,0,-MIN($F64-1,COLUMN(CK64)-1),1,MIN($F64,COLUMN(CK64))))/$F64)))))),
IF(OR(ISNUMBER($D64)=FALSE,$F64=""),"",
IF(AND('2.5 CAPEX'!$L67&lt;&gt;"x",'2.5 CAPEX'!$M67&lt;&gt;"x"),0,
IF($F64=0,0,
IF(CT$4&lt;'2.1 Kraftwerk allgemein'!$F$16,0,
IF(CT$4='2.1 Kraftwerk allgemein'!$F$16,'2.5 CAPEX'!$J67/$F64,
IF(CT$4&lt;'2.1 Kraftwerk allgemein'!$F$16+$F64,
('2.5 CAPEX'!$J67+SUM(OFFSET('2.5 CAPEX'!CY67,0,-MIN(MAX($F64-1-('2.1 Kraftwerk allgemein'!$F$16-'1.1 Allgemein'!$I$22+1),0),COLUMN(CK64)-1-('2.1 Kraftwerk allgemein'!$F$16-'1.1 Allgemein'!$I$22+1)),1,MIN(MAX($F64-('2.1 Kraftwerk allgemein'!$F$16-'1.1 Allgemein'!$I$22+1),1),COLUMN(CK64)-('2.1 Kraftwerk allgemein'!$F$16-'1.1 Allgemein'!$I$22+1)))))/$F64,
SUM(OFFSET('2.5 CAPEX'!CY67,0,-MIN($F64-1,COLUMN(CK64)-1),1,MIN($F64,COLUMN(CK64))))/$F64)))))))</f>
        <v/>
      </c>
      <c r="CU64" s="199" t="str">
        <f ca="1">IF('2.1 Kraftwerk allgemein'!$F$15&lt;'1.1 Allgemein'!$I$22,
IF(OR(ISNUMBER($D64)=FALSE,$F64=""),"",
IF(AND('2.5 CAPEX'!$L67&lt;&gt;"x",'2.5 CAPEX'!$M67&lt;&gt;"x"),0,
IF($F64=0,0,
IF(CU$4&lt;'2.1 Kraftwerk allgemein'!$F$16,0,
IF(CU$4='2.1 Kraftwerk allgemein'!$F$16,'2.5 CAPEX'!$J67/$F64,
IF(CU$4&lt;'2.1 Kraftwerk allgemein'!$F$16+$F64,
('2.5 CAPEX'!$J67+SUM(OFFSET('2.5 CAPEX'!CZ67,0,-MIN(MAX($F64-1-('2.1 Kraftwerk allgemein'!$F$16-'2.1 Kraftwerk allgemein'!$F$15+1),0),COLUMN(CL64)-1-('2.1 Kraftwerk allgemein'!$F$16-'2.1 Kraftwerk allgemein'!$F$15+1)),1,MIN(MAX($F64-('2.1 Kraftwerk allgemein'!$F$16-'2.1 Kraftwerk allgemein'!$F$15+1),1),COLUMN(CL64)-('2.1 Kraftwerk allgemein'!$F$16-'2.1 Kraftwerk allgemein'!$F$15+1)))))/$F64,
SUM(OFFSET('2.5 CAPEX'!CZ67,0,-MIN($F64-1,COLUMN(CL64)-1),1,MIN($F64,COLUMN(CL64))))/$F64)))))),
IF(OR(ISNUMBER($D64)=FALSE,$F64=""),"",
IF(AND('2.5 CAPEX'!$L67&lt;&gt;"x",'2.5 CAPEX'!$M67&lt;&gt;"x"),0,
IF($F64=0,0,
IF(CU$4&lt;'2.1 Kraftwerk allgemein'!$F$16,0,
IF(CU$4='2.1 Kraftwerk allgemein'!$F$16,'2.5 CAPEX'!$J67/$F64,
IF(CU$4&lt;'2.1 Kraftwerk allgemein'!$F$16+$F64,
('2.5 CAPEX'!$J67+SUM(OFFSET('2.5 CAPEX'!CZ67,0,-MIN(MAX($F64-1-('2.1 Kraftwerk allgemein'!$F$16-'1.1 Allgemein'!$I$22+1),0),COLUMN(CL64)-1-('2.1 Kraftwerk allgemein'!$F$16-'1.1 Allgemein'!$I$22+1)),1,MIN(MAX($F64-('2.1 Kraftwerk allgemein'!$F$16-'1.1 Allgemein'!$I$22+1),1),COLUMN(CL64)-('2.1 Kraftwerk allgemein'!$F$16-'1.1 Allgemein'!$I$22+1)))))/$F64,
SUM(OFFSET('2.5 CAPEX'!CZ67,0,-MIN($F64-1,COLUMN(CL64)-1),1,MIN($F64,COLUMN(CL64))))/$F64)))))))</f>
        <v/>
      </c>
      <c r="CV64" s="199" t="str">
        <f ca="1">IF('2.1 Kraftwerk allgemein'!$F$15&lt;'1.1 Allgemein'!$I$22,
IF(OR(ISNUMBER($D64)=FALSE,$F64=""),"",
IF(AND('2.5 CAPEX'!$L67&lt;&gt;"x",'2.5 CAPEX'!$M67&lt;&gt;"x"),0,
IF($F64=0,0,
IF(CV$4&lt;'2.1 Kraftwerk allgemein'!$F$16,0,
IF(CV$4='2.1 Kraftwerk allgemein'!$F$16,'2.5 CAPEX'!$J67/$F64,
IF(CV$4&lt;'2.1 Kraftwerk allgemein'!$F$16+$F64,
('2.5 CAPEX'!$J67+SUM(OFFSET('2.5 CAPEX'!DA67,0,-MIN(MAX($F64-1-('2.1 Kraftwerk allgemein'!$F$16-'2.1 Kraftwerk allgemein'!$F$15+1),0),COLUMN(CM64)-1-('2.1 Kraftwerk allgemein'!$F$16-'2.1 Kraftwerk allgemein'!$F$15+1)),1,MIN(MAX($F64-('2.1 Kraftwerk allgemein'!$F$16-'2.1 Kraftwerk allgemein'!$F$15+1),1),COLUMN(CM64)-('2.1 Kraftwerk allgemein'!$F$16-'2.1 Kraftwerk allgemein'!$F$15+1)))))/$F64,
SUM(OFFSET('2.5 CAPEX'!DA67,0,-MIN($F64-1,COLUMN(CM64)-1),1,MIN($F64,COLUMN(CM64))))/$F64)))))),
IF(OR(ISNUMBER($D64)=FALSE,$F64=""),"",
IF(AND('2.5 CAPEX'!$L67&lt;&gt;"x",'2.5 CAPEX'!$M67&lt;&gt;"x"),0,
IF($F64=0,0,
IF(CV$4&lt;'2.1 Kraftwerk allgemein'!$F$16,0,
IF(CV$4='2.1 Kraftwerk allgemein'!$F$16,'2.5 CAPEX'!$J67/$F64,
IF(CV$4&lt;'2.1 Kraftwerk allgemein'!$F$16+$F64,
('2.5 CAPEX'!$J67+SUM(OFFSET('2.5 CAPEX'!DA67,0,-MIN(MAX($F64-1-('2.1 Kraftwerk allgemein'!$F$16-'1.1 Allgemein'!$I$22+1),0),COLUMN(CM64)-1-('2.1 Kraftwerk allgemein'!$F$16-'1.1 Allgemein'!$I$22+1)),1,MIN(MAX($F64-('2.1 Kraftwerk allgemein'!$F$16-'1.1 Allgemein'!$I$22+1),1),COLUMN(CM64)-('2.1 Kraftwerk allgemein'!$F$16-'1.1 Allgemein'!$I$22+1)))))/$F64,
SUM(OFFSET('2.5 CAPEX'!DA67,0,-MIN($F64-1,COLUMN(CM64)-1),1,MIN($F64,COLUMN(CM64))))/$F64)))))))</f>
        <v/>
      </c>
      <c r="CW64" s="199" t="str">
        <f ca="1">IF('2.1 Kraftwerk allgemein'!$F$15&lt;'1.1 Allgemein'!$I$22,
IF(OR(ISNUMBER($D64)=FALSE,$F64=""),"",
IF(AND('2.5 CAPEX'!$L67&lt;&gt;"x",'2.5 CAPEX'!$M67&lt;&gt;"x"),0,
IF($F64=0,0,
IF(CW$4&lt;'2.1 Kraftwerk allgemein'!$F$16,0,
IF(CW$4='2.1 Kraftwerk allgemein'!$F$16,'2.5 CAPEX'!$J67/$F64,
IF(CW$4&lt;'2.1 Kraftwerk allgemein'!$F$16+$F64,
('2.5 CAPEX'!$J67+SUM(OFFSET('2.5 CAPEX'!DB67,0,-MIN(MAX($F64-1-('2.1 Kraftwerk allgemein'!$F$16-'2.1 Kraftwerk allgemein'!$F$15+1),0),COLUMN(CN64)-1-('2.1 Kraftwerk allgemein'!$F$16-'2.1 Kraftwerk allgemein'!$F$15+1)),1,MIN(MAX($F64-('2.1 Kraftwerk allgemein'!$F$16-'2.1 Kraftwerk allgemein'!$F$15+1),1),COLUMN(CN64)-('2.1 Kraftwerk allgemein'!$F$16-'2.1 Kraftwerk allgemein'!$F$15+1)))))/$F64,
SUM(OFFSET('2.5 CAPEX'!DB67,0,-MIN($F64-1,COLUMN(CN64)-1),1,MIN($F64,COLUMN(CN64))))/$F64)))))),
IF(OR(ISNUMBER($D64)=FALSE,$F64=""),"",
IF(AND('2.5 CAPEX'!$L67&lt;&gt;"x",'2.5 CAPEX'!$M67&lt;&gt;"x"),0,
IF($F64=0,0,
IF(CW$4&lt;'2.1 Kraftwerk allgemein'!$F$16,0,
IF(CW$4='2.1 Kraftwerk allgemein'!$F$16,'2.5 CAPEX'!$J67/$F64,
IF(CW$4&lt;'2.1 Kraftwerk allgemein'!$F$16+$F64,
('2.5 CAPEX'!$J67+SUM(OFFSET('2.5 CAPEX'!DB67,0,-MIN(MAX($F64-1-('2.1 Kraftwerk allgemein'!$F$16-'1.1 Allgemein'!$I$22+1),0),COLUMN(CN64)-1-('2.1 Kraftwerk allgemein'!$F$16-'1.1 Allgemein'!$I$22+1)),1,MIN(MAX($F64-('2.1 Kraftwerk allgemein'!$F$16-'1.1 Allgemein'!$I$22+1),1),COLUMN(CN64)-('2.1 Kraftwerk allgemein'!$F$16-'1.1 Allgemein'!$I$22+1)))))/$F64,
SUM(OFFSET('2.5 CAPEX'!DB67,0,-MIN($F64-1,COLUMN(CN64)-1),1,MIN($F64,COLUMN(CN64))))/$F64)))))))</f>
        <v/>
      </c>
      <c r="CX64" s="199" t="str">
        <f ca="1">IF('2.1 Kraftwerk allgemein'!$F$15&lt;'1.1 Allgemein'!$I$22,
IF(OR(ISNUMBER($D64)=FALSE,$F64=""),"",
IF(AND('2.5 CAPEX'!$L67&lt;&gt;"x",'2.5 CAPEX'!$M67&lt;&gt;"x"),0,
IF($F64=0,0,
IF(CX$4&lt;'2.1 Kraftwerk allgemein'!$F$16,0,
IF(CX$4='2.1 Kraftwerk allgemein'!$F$16,'2.5 CAPEX'!$J67/$F64,
IF(CX$4&lt;'2.1 Kraftwerk allgemein'!$F$16+$F64,
('2.5 CAPEX'!$J67+SUM(OFFSET('2.5 CAPEX'!DC67,0,-MIN(MAX($F64-1-('2.1 Kraftwerk allgemein'!$F$16-'2.1 Kraftwerk allgemein'!$F$15+1),0),COLUMN(CO64)-1-('2.1 Kraftwerk allgemein'!$F$16-'2.1 Kraftwerk allgemein'!$F$15+1)),1,MIN(MAX($F64-('2.1 Kraftwerk allgemein'!$F$16-'2.1 Kraftwerk allgemein'!$F$15+1),1),COLUMN(CO64)-('2.1 Kraftwerk allgemein'!$F$16-'2.1 Kraftwerk allgemein'!$F$15+1)))))/$F64,
SUM(OFFSET('2.5 CAPEX'!DC67,0,-MIN($F64-1,COLUMN(CO64)-1),1,MIN($F64,COLUMN(CO64))))/$F64)))))),
IF(OR(ISNUMBER($D64)=FALSE,$F64=""),"",
IF(AND('2.5 CAPEX'!$L67&lt;&gt;"x",'2.5 CAPEX'!$M67&lt;&gt;"x"),0,
IF($F64=0,0,
IF(CX$4&lt;'2.1 Kraftwerk allgemein'!$F$16,0,
IF(CX$4='2.1 Kraftwerk allgemein'!$F$16,'2.5 CAPEX'!$J67/$F64,
IF(CX$4&lt;'2.1 Kraftwerk allgemein'!$F$16+$F64,
('2.5 CAPEX'!$J67+SUM(OFFSET('2.5 CAPEX'!DC67,0,-MIN(MAX($F64-1-('2.1 Kraftwerk allgemein'!$F$16-'1.1 Allgemein'!$I$22+1),0),COLUMN(CO64)-1-('2.1 Kraftwerk allgemein'!$F$16-'1.1 Allgemein'!$I$22+1)),1,MIN(MAX($F64-('2.1 Kraftwerk allgemein'!$F$16-'1.1 Allgemein'!$I$22+1),1),COLUMN(CO64)-('2.1 Kraftwerk allgemein'!$F$16-'1.1 Allgemein'!$I$22+1)))))/$F64,
SUM(OFFSET('2.5 CAPEX'!DC67,0,-MIN($F64-1,COLUMN(CO64)-1),1,MIN($F64,COLUMN(CO64))))/$F64)))))))</f>
        <v/>
      </c>
      <c r="CY64" s="199" t="str">
        <f ca="1">IF('2.1 Kraftwerk allgemein'!$F$15&lt;'1.1 Allgemein'!$I$22,
IF(OR(ISNUMBER($D64)=FALSE,$F64=""),"",
IF(AND('2.5 CAPEX'!$L67&lt;&gt;"x",'2.5 CAPEX'!$M67&lt;&gt;"x"),0,
IF($F64=0,0,
IF(CY$4&lt;'2.1 Kraftwerk allgemein'!$F$16,0,
IF(CY$4='2.1 Kraftwerk allgemein'!$F$16,'2.5 CAPEX'!$J67/$F64,
IF(CY$4&lt;'2.1 Kraftwerk allgemein'!$F$16+$F64,
('2.5 CAPEX'!$J67+SUM(OFFSET('2.5 CAPEX'!DD67,0,-MIN(MAX($F64-1-('2.1 Kraftwerk allgemein'!$F$16-'2.1 Kraftwerk allgemein'!$F$15+1),0),COLUMN(CP64)-1-('2.1 Kraftwerk allgemein'!$F$16-'2.1 Kraftwerk allgemein'!$F$15+1)),1,MIN(MAX($F64-('2.1 Kraftwerk allgemein'!$F$16-'2.1 Kraftwerk allgemein'!$F$15+1),1),COLUMN(CP64)-('2.1 Kraftwerk allgemein'!$F$16-'2.1 Kraftwerk allgemein'!$F$15+1)))))/$F64,
SUM(OFFSET('2.5 CAPEX'!DD67,0,-MIN($F64-1,COLUMN(CP64)-1),1,MIN($F64,COLUMN(CP64))))/$F64)))))),
IF(OR(ISNUMBER($D64)=FALSE,$F64=""),"",
IF(AND('2.5 CAPEX'!$L67&lt;&gt;"x",'2.5 CAPEX'!$M67&lt;&gt;"x"),0,
IF($F64=0,0,
IF(CY$4&lt;'2.1 Kraftwerk allgemein'!$F$16,0,
IF(CY$4='2.1 Kraftwerk allgemein'!$F$16,'2.5 CAPEX'!$J67/$F64,
IF(CY$4&lt;'2.1 Kraftwerk allgemein'!$F$16+$F64,
('2.5 CAPEX'!$J67+SUM(OFFSET('2.5 CAPEX'!DD67,0,-MIN(MAX($F64-1-('2.1 Kraftwerk allgemein'!$F$16-'1.1 Allgemein'!$I$22+1),0),COLUMN(CP64)-1-('2.1 Kraftwerk allgemein'!$F$16-'1.1 Allgemein'!$I$22+1)),1,MIN(MAX($F64-('2.1 Kraftwerk allgemein'!$F$16-'1.1 Allgemein'!$I$22+1),1),COLUMN(CP64)-('2.1 Kraftwerk allgemein'!$F$16-'1.1 Allgemein'!$I$22+1)))))/$F64,
SUM(OFFSET('2.5 CAPEX'!DD67,0,-MIN($F64-1,COLUMN(CP64)-1),1,MIN($F64,COLUMN(CP64))))/$F64)))))))</f>
        <v/>
      </c>
      <c r="CZ64" s="199" t="str">
        <f ca="1">IF('2.1 Kraftwerk allgemein'!$F$15&lt;'1.1 Allgemein'!$I$22,
IF(OR(ISNUMBER($D64)=FALSE,$F64=""),"",
IF(AND('2.5 CAPEX'!$L67&lt;&gt;"x",'2.5 CAPEX'!$M67&lt;&gt;"x"),0,
IF($F64=0,0,
IF(CZ$4&lt;'2.1 Kraftwerk allgemein'!$F$16,0,
IF(CZ$4='2.1 Kraftwerk allgemein'!$F$16,'2.5 CAPEX'!$J67/$F64,
IF(CZ$4&lt;'2.1 Kraftwerk allgemein'!$F$16+$F64,
('2.5 CAPEX'!$J67+SUM(OFFSET('2.5 CAPEX'!DE67,0,-MIN(MAX($F64-1-('2.1 Kraftwerk allgemein'!$F$16-'2.1 Kraftwerk allgemein'!$F$15+1),0),COLUMN(CQ64)-1-('2.1 Kraftwerk allgemein'!$F$16-'2.1 Kraftwerk allgemein'!$F$15+1)),1,MIN(MAX($F64-('2.1 Kraftwerk allgemein'!$F$16-'2.1 Kraftwerk allgemein'!$F$15+1),1),COLUMN(CQ64)-('2.1 Kraftwerk allgemein'!$F$16-'2.1 Kraftwerk allgemein'!$F$15+1)))))/$F64,
SUM(OFFSET('2.5 CAPEX'!DE67,0,-MIN($F64-1,COLUMN(CQ64)-1),1,MIN($F64,COLUMN(CQ64))))/$F64)))))),
IF(OR(ISNUMBER($D64)=FALSE,$F64=""),"",
IF(AND('2.5 CAPEX'!$L67&lt;&gt;"x",'2.5 CAPEX'!$M67&lt;&gt;"x"),0,
IF($F64=0,0,
IF(CZ$4&lt;'2.1 Kraftwerk allgemein'!$F$16,0,
IF(CZ$4='2.1 Kraftwerk allgemein'!$F$16,'2.5 CAPEX'!$J67/$F64,
IF(CZ$4&lt;'2.1 Kraftwerk allgemein'!$F$16+$F64,
('2.5 CAPEX'!$J67+SUM(OFFSET('2.5 CAPEX'!DE67,0,-MIN(MAX($F64-1-('2.1 Kraftwerk allgemein'!$F$16-'1.1 Allgemein'!$I$22+1),0),COLUMN(CQ64)-1-('2.1 Kraftwerk allgemein'!$F$16-'1.1 Allgemein'!$I$22+1)),1,MIN(MAX($F64-('2.1 Kraftwerk allgemein'!$F$16-'1.1 Allgemein'!$I$22+1),1),COLUMN(CQ64)-('2.1 Kraftwerk allgemein'!$F$16-'1.1 Allgemein'!$I$22+1)))))/$F64,
SUM(OFFSET('2.5 CAPEX'!DE67,0,-MIN($F64-1,COLUMN(CQ64)-1),1,MIN($F64,COLUMN(CQ64))))/$F64)))))))</f>
        <v/>
      </c>
      <c r="DA64" s="199" t="str">
        <f ca="1">IF('2.1 Kraftwerk allgemein'!$F$15&lt;'1.1 Allgemein'!$I$22,
IF(OR(ISNUMBER($D64)=FALSE,$F64=""),"",
IF(AND('2.5 CAPEX'!$L67&lt;&gt;"x",'2.5 CAPEX'!$M67&lt;&gt;"x"),0,
IF($F64=0,0,
IF(DA$4&lt;'2.1 Kraftwerk allgemein'!$F$16,0,
IF(DA$4='2.1 Kraftwerk allgemein'!$F$16,'2.5 CAPEX'!$J67/$F64,
IF(DA$4&lt;'2.1 Kraftwerk allgemein'!$F$16+$F64,
('2.5 CAPEX'!$J67+SUM(OFFSET('2.5 CAPEX'!DF67,0,-MIN(MAX($F64-1-('2.1 Kraftwerk allgemein'!$F$16-'2.1 Kraftwerk allgemein'!$F$15+1),0),COLUMN(CR64)-1-('2.1 Kraftwerk allgemein'!$F$16-'2.1 Kraftwerk allgemein'!$F$15+1)),1,MIN(MAX($F64-('2.1 Kraftwerk allgemein'!$F$16-'2.1 Kraftwerk allgemein'!$F$15+1),1),COLUMN(CR64)-('2.1 Kraftwerk allgemein'!$F$16-'2.1 Kraftwerk allgemein'!$F$15+1)))))/$F64,
SUM(OFFSET('2.5 CAPEX'!DF67,0,-MIN($F64-1,COLUMN(CR64)-1),1,MIN($F64,COLUMN(CR64))))/$F64)))))),
IF(OR(ISNUMBER($D64)=FALSE,$F64=""),"",
IF(AND('2.5 CAPEX'!$L67&lt;&gt;"x",'2.5 CAPEX'!$M67&lt;&gt;"x"),0,
IF($F64=0,0,
IF(DA$4&lt;'2.1 Kraftwerk allgemein'!$F$16,0,
IF(DA$4='2.1 Kraftwerk allgemein'!$F$16,'2.5 CAPEX'!$J67/$F64,
IF(DA$4&lt;'2.1 Kraftwerk allgemein'!$F$16+$F64,
('2.5 CAPEX'!$J67+SUM(OFFSET('2.5 CAPEX'!DF67,0,-MIN(MAX($F64-1-('2.1 Kraftwerk allgemein'!$F$16-'1.1 Allgemein'!$I$22+1),0),COLUMN(CR64)-1-('2.1 Kraftwerk allgemein'!$F$16-'1.1 Allgemein'!$I$22+1)),1,MIN(MAX($F64-('2.1 Kraftwerk allgemein'!$F$16-'1.1 Allgemein'!$I$22+1),1),COLUMN(CR64)-('2.1 Kraftwerk allgemein'!$F$16-'1.1 Allgemein'!$I$22+1)))))/$F64,
SUM(OFFSET('2.5 CAPEX'!DF67,0,-MIN($F64-1,COLUMN(CR64)-1),1,MIN($F64,COLUMN(CR64))))/$F64)))))))</f>
        <v/>
      </c>
      <c r="DB64" s="199" t="str">
        <f ca="1">IF('2.1 Kraftwerk allgemein'!$F$15&lt;'1.1 Allgemein'!$I$22,
IF(OR(ISNUMBER($D64)=FALSE,$F64=""),"",
IF(AND('2.5 CAPEX'!$L67&lt;&gt;"x",'2.5 CAPEX'!$M67&lt;&gt;"x"),0,
IF($F64=0,0,
IF(DB$4&lt;'2.1 Kraftwerk allgemein'!$F$16,0,
IF(DB$4='2.1 Kraftwerk allgemein'!$F$16,'2.5 CAPEX'!$J67/$F64,
IF(DB$4&lt;'2.1 Kraftwerk allgemein'!$F$16+$F64,
('2.5 CAPEX'!$J67+SUM(OFFSET('2.5 CAPEX'!DG67,0,-MIN(MAX($F64-1-('2.1 Kraftwerk allgemein'!$F$16-'2.1 Kraftwerk allgemein'!$F$15+1),0),COLUMN(CS64)-1-('2.1 Kraftwerk allgemein'!$F$16-'2.1 Kraftwerk allgemein'!$F$15+1)),1,MIN(MAX($F64-('2.1 Kraftwerk allgemein'!$F$16-'2.1 Kraftwerk allgemein'!$F$15+1),1),COLUMN(CS64)-('2.1 Kraftwerk allgemein'!$F$16-'2.1 Kraftwerk allgemein'!$F$15+1)))))/$F64,
SUM(OFFSET('2.5 CAPEX'!DG67,0,-MIN($F64-1,COLUMN(CS64)-1),1,MIN($F64,COLUMN(CS64))))/$F64)))))),
IF(OR(ISNUMBER($D64)=FALSE,$F64=""),"",
IF(AND('2.5 CAPEX'!$L67&lt;&gt;"x",'2.5 CAPEX'!$M67&lt;&gt;"x"),0,
IF($F64=0,0,
IF(DB$4&lt;'2.1 Kraftwerk allgemein'!$F$16,0,
IF(DB$4='2.1 Kraftwerk allgemein'!$F$16,'2.5 CAPEX'!$J67/$F64,
IF(DB$4&lt;'2.1 Kraftwerk allgemein'!$F$16+$F64,
('2.5 CAPEX'!$J67+SUM(OFFSET('2.5 CAPEX'!DG67,0,-MIN(MAX($F64-1-('2.1 Kraftwerk allgemein'!$F$16-'1.1 Allgemein'!$I$22+1),0),COLUMN(CS64)-1-('2.1 Kraftwerk allgemein'!$F$16-'1.1 Allgemein'!$I$22+1)),1,MIN(MAX($F64-('2.1 Kraftwerk allgemein'!$F$16-'1.1 Allgemein'!$I$22+1),1),COLUMN(CS64)-('2.1 Kraftwerk allgemein'!$F$16-'1.1 Allgemein'!$I$22+1)))))/$F64,
SUM(OFFSET('2.5 CAPEX'!DG67,0,-MIN($F64-1,COLUMN(CS64)-1),1,MIN($F64,COLUMN(CS64))))/$F64)))))))</f>
        <v/>
      </c>
      <c r="DC64" s="199" t="str">
        <f ca="1">IF('2.1 Kraftwerk allgemein'!$F$15&lt;'1.1 Allgemein'!$I$22,
IF(OR(ISNUMBER($D64)=FALSE,$F64=""),"",
IF(AND('2.5 CAPEX'!$L67&lt;&gt;"x",'2.5 CAPEX'!$M67&lt;&gt;"x"),0,
IF($F64=0,0,
IF(DC$4&lt;'2.1 Kraftwerk allgemein'!$F$16,0,
IF(DC$4='2.1 Kraftwerk allgemein'!$F$16,'2.5 CAPEX'!$J67/$F64,
IF(DC$4&lt;'2.1 Kraftwerk allgemein'!$F$16+$F64,
('2.5 CAPEX'!$J67+SUM(OFFSET('2.5 CAPEX'!DH67,0,-MIN(MAX($F64-1-('2.1 Kraftwerk allgemein'!$F$16-'2.1 Kraftwerk allgemein'!$F$15+1),0),COLUMN(CT64)-1-('2.1 Kraftwerk allgemein'!$F$16-'2.1 Kraftwerk allgemein'!$F$15+1)),1,MIN(MAX($F64-('2.1 Kraftwerk allgemein'!$F$16-'2.1 Kraftwerk allgemein'!$F$15+1),1),COLUMN(CT64)-('2.1 Kraftwerk allgemein'!$F$16-'2.1 Kraftwerk allgemein'!$F$15+1)))))/$F64,
SUM(OFFSET('2.5 CAPEX'!DH67,0,-MIN($F64-1,COLUMN(CT64)-1),1,MIN($F64,COLUMN(CT64))))/$F64)))))),
IF(OR(ISNUMBER($D64)=FALSE,$F64=""),"",
IF(AND('2.5 CAPEX'!$L67&lt;&gt;"x",'2.5 CAPEX'!$M67&lt;&gt;"x"),0,
IF($F64=0,0,
IF(DC$4&lt;'2.1 Kraftwerk allgemein'!$F$16,0,
IF(DC$4='2.1 Kraftwerk allgemein'!$F$16,'2.5 CAPEX'!$J67/$F64,
IF(DC$4&lt;'2.1 Kraftwerk allgemein'!$F$16+$F64,
('2.5 CAPEX'!$J67+SUM(OFFSET('2.5 CAPEX'!DH67,0,-MIN(MAX($F64-1-('2.1 Kraftwerk allgemein'!$F$16-'1.1 Allgemein'!$I$22+1),0),COLUMN(CT64)-1-('2.1 Kraftwerk allgemein'!$F$16-'1.1 Allgemein'!$I$22+1)),1,MIN(MAX($F64-('2.1 Kraftwerk allgemein'!$F$16-'1.1 Allgemein'!$I$22+1),1),COLUMN(CT64)-('2.1 Kraftwerk allgemein'!$F$16-'1.1 Allgemein'!$I$22+1)))))/$F64,
SUM(OFFSET('2.5 CAPEX'!DH67,0,-MIN($F64-1,COLUMN(CT64)-1),1,MIN($F64,COLUMN(CT64))))/$F64)))))))</f>
        <v/>
      </c>
      <c r="DD64" s="199" t="str">
        <f ca="1">IF('2.1 Kraftwerk allgemein'!$F$15&lt;'1.1 Allgemein'!$I$22,
IF(OR(ISNUMBER($D64)=FALSE,$F64=""),"",
IF(AND('2.5 CAPEX'!$L67&lt;&gt;"x",'2.5 CAPEX'!$M67&lt;&gt;"x"),0,
IF($F64=0,0,
IF(DD$4&lt;'2.1 Kraftwerk allgemein'!$F$16,0,
IF(DD$4='2.1 Kraftwerk allgemein'!$F$16,'2.5 CAPEX'!$J67/$F64,
IF(DD$4&lt;'2.1 Kraftwerk allgemein'!$F$16+$F64,
('2.5 CAPEX'!$J67+SUM(OFFSET('2.5 CAPEX'!DI67,0,-MIN(MAX($F64-1-('2.1 Kraftwerk allgemein'!$F$16-'2.1 Kraftwerk allgemein'!$F$15+1),0),COLUMN(CU64)-1-('2.1 Kraftwerk allgemein'!$F$16-'2.1 Kraftwerk allgemein'!$F$15+1)),1,MIN(MAX($F64-('2.1 Kraftwerk allgemein'!$F$16-'2.1 Kraftwerk allgemein'!$F$15+1),1),COLUMN(CU64)-('2.1 Kraftwerk allgemein'!$F$16-'2.1 Kraftwerk allgemein'!$F$15+1)))))/$F64,
SUM(OFFSET('2.5 CAPEX'!DI67,0,-MIN($F64-1,COLUMN(CU64)-1),1,MIN($F64,COLUMN(CU64))))/$F64)))))),
IF(OR(ISNUMBER($D64)=FALSE,$F64=""),"",
IF(AND('2.5 CAPEX'!$L67&lt;&gt;"x",'2.5 CAPEX'!$M67&lt;&gt;"x"),0,
IF($F64=0,0,
IF(DD$4&lt;'2.1 Kraftwerk allgemein'!$F$16,0,
IF(DD$4='2.1 Kraftwerk allgemein'!$F$16,'2.5 CAPEX'!$J67/$F64,
IF(DD$4&lt;'2.1 Kraftwerk allgemein'!$F$16+$F64,
('2.5 CAPEX'!$J67+SUM(OFFSET('2.5 CAPEX'!DI67,0,-MIN(MAX($F64-1-('2.1 Kraftwerk allgemein'!$F$16-'1.1 Allgemein'!$I$22+1),0),COLUMN(CU64)-1-('2.1 Kraftwerk allgemein'!$F$16-'1.1 Allgemein'!$I$22+1)),1,MIN(MAX($F64-('2.1 Kraftwerk allgemein'!$F$16-'1.1 Allgemein'!$I$22+1),1),COLUMN(CU64)-('2.1 Kraftwerk allgemein'!$F$16-'1.1 Allgemein'!$I$22+1)))))/$F64,
SUM(OFFSET('2.5 CAPEX'!DI67,0,-MIN($F64-1,COLUMN(CU64)-1),1,MIN($F64,COLUMN(CU64))))/$F64)))))))</f>
        <v/>
      </c>
      <c r="DE64" s="199" t="str">
        <f ca="1">IF('2.1 Kraftwerk allgemein'!$F$15&lt;'1.1 Allgemein'!$I$22,
IF(OR(ISNUMBER($D64)=FALSE,$F64=""),"",
IF(AND('2.5 CAPEX'!$L67&lt;&gt;"x",'2.5 CAPEX'!$M67&lt;&gt;"x"),0,
IF($F64=0,0,
IF(DE$4&lt;'2.1 Kraftwerk allgemein'!$F$16,0,
IF(DE$4='2.1 Kraftwerk allgemein'!$F$16,'2.5 CAPEX'!$J67/$F64,
IF(DE$4&lt;'2.1 Kraftwerk allgemein'!$F$16+$F64,
('2.5 CAPEX'!$J67+SUM(OFFSET('2.5 CAPEX'!DJ67,0,-MIN(MAX($F64-1-('2.1 Kraftwerk allgemein'!$F$16-'2.1 Kraftwerk allgemein'!$F$15+1),0),COLUMN(CV64)-1-('2.1 Kraftwerk allgemein'!$F$16-'2.1 Kraftwerk allgemein'!$F$15+1)),1,MIN(MAX($F64-('2.1 Kraftwerk allgemein'!$F$16-'2.1 Kraftwerk allgemein'!$F$15+1),1),COLUMN(CV64)-('2.1 Kraftwerk allgemein'!$F$16-'2.1 Kraftwerk allgemein'!$F$15+1)))))/$F64,
SUM(OFFSET('2.5 CAPEX'!DJ67,0,-MIN($F64-1,COLUMN(CV64)-1),1,MIN($F64,COLUMN(CV64))))/$F64)))))),
IF(OR(ISNUMBER($D64)=FALSE,$F64=""),"",
IF(AND('2.5 CAPEX'!$L67&lt;&gt;"x",'2.5 CAPEX'!$M67&lt;&gt;"x"),0,
IF($F64=0,0,
IF(DE$4&lt;'2.1 Kraftwerk allgemein'!$F$16,0,
IF(DE$4='2.1 Kraftwerk allgemein'!$F$16,'2.5 CAPEX'!$J67/$F64,
IF(DE$4&lt;'2.1 Kraftwerk allgemein'!$F$16+$F64,
('2.5 CAPEX'!$J67+SUM(OFFSET('2.5 CAPEX'!DJ67,0,-MIN(MAX($F64-1-('2.1 Kraftwerk allgemein'!$F$16-'1.1 Allgemein'!$I$22+1),0),COLUMN(CV64)-1-('2.1 Kraftwerk allgemein'!$F$16-'1.1 Allgemein'!$I$22+1)),1,MIN(MAX($F64-('2.1 Kraftwerk allgemein'!$F$16-'1.1 Allgemein'!$I$22+1),1),COLUMN(CV64)-('2.1 Kraftwerk allgemein'!$F$16-'1.1 Allgemein'!$I$22+1)))))/$F64,
SUM(OFFSET('2.5 CAPEX'!DJ67,0,-MIN($F64-1,COLUMN(CV64)-1),1,MIN($F64,COLUMN(CV64))))/$F64)))))))</f>
        <v/>
      </c>
      <c r="DF64" s="199" t="str">
        <f ca="1">IF('2.1 Kraftwerk allgemein'!$F$15&lt;'1.1 Allgemein'!$I$22,
IF(OR(ISNUMBER($D64)=FALSE,$F64=""),"",
IF(AND('2.5 CAPEX'!$L67&lt;&gt;"x",'2.5 CAPEX'!$M67&lt;&gt;"x"),0,
IF($F64=0,0,
IF(DF$4&lt;'2.1 Kraftwerk allgemein'!$F$16,0,
IF(DF$4='2.1 Kraftwerk allgemein'!$F$16,'2.5 CAPEX'!$J67/$F64,
IF(DF$4&lt;'2.1 Kraftwerk allgemein'!$F$16+$F64,
('2.5 CAPEX'!$J67+SUM(OFFSET('2.5 CAPEX'!DK67,0,-MIN(MAX($F64-1-('2.1 Kraftwerk allgemein'!$F$16-'2.1 Kraftwerk allgemein'!$F$15+1),0),COLUMN(CW64)-1-('2.1 Kraftwerk allgemein'!$F$16-'2.1 Kraftwerk allgemein'!$F$15+1)),1,MIN(MAX($F64-('2.1 Kraftwerk allgemein'!$F$16-'2.1 Kraftwerk allgemein'!$F$15+1),1),COLUMN(CW64)-('2.1 Kraftwerk allgemein'!$F$16-'2.1 Kraftwerk allgemein'!$F$15+1)))))/$F64,
SUM(OFFSET('2.5 CAPEX'!DK67,0,-MIN($F64-1,COLUMN(CW64)-1),1,MIN($F64,COLUMN(CW64))))/$F64)))))),
IF(OR(ISNUMBER($D64)=FALSE,$F64=""),"",
IF(AND('2.5 CAPEX'!$L67&lt;&gt;"x",'2.5 CAPEX'!$M67&lt;&gt;"x"),0,
IF($F64=0,0,
IF(DF$4&lt;'2.1 Kraftwerk allgemein'!$F$16,0,
IF(DF$4='2.1 Kraftwerk allgemein'!$F$16,'2.5 CAPEX'!$J67/$F64,
IF(DF$4&lt;'2.1 Kraftwerk allgemein'!$F$16+$F64,
('2.5 CAPEX'!$J67+SUM(OFFSET('2.5 CAPEX'!DK67,0,-MIN(MAX($F64-1-('2.1 Kraftwerk allgemein'!$F$16-'1.1 Allgemein'!$I$22+1),0),COLUMN(CW64)-1-('2.1 Kraftwerk allgemein'!$F$16-'1.1 Allgemein'!$I$22+1)),1,MIN(MAX($F64-('2.1 Kraftwerk allgemein'!$F$16-'1.1 Allgemein'!$I$22+1),1),COLUMN(CW64)-('2.1 Kraftwerk allgemein'!$F$16-'1.1 Allgemein'!$I$22+1)))))/$F64,
SUM(OFFSET('2.5 CAPEX'!DK67,0,-MIN($F64-1,COLUMN(CW64)-1),1,MIN($F64,COLUMN(CW64))))/$F64)))))))</f>
        <v/>
      </c>
    </row>
    <row r="65" spans="1:110" s="200" customFormat="1" ht="14" x14ac:dyDescent="0.3">
      <c r="A65" s="104"/>
      <c r="B65" s="190"/>
      <c r="C65" s="190">
        <v>60</v>
      </c>
      <c r="D65" s="190" t="str">
        <f>IF('2.5 CAPEX'!D68&lt;&gt;"",'2.5 CAPEX'!D68,"")</f>
        <v>Sonstige Komponenten</v>
      </c>
      <c r="E65" s="190"/>
      <c r="F65" s="192" t="str">
        <f>IF('2.5 CAPEX'!F68&lt;&gt;"",'2.5 CAPEX'!F68,"")</f>
        <v/>
      </c>
      <c r="G65" s="201" t="str">
        <f>IF(ISNUMBER(D65)=FALSE,"",INDEX('2.5 CAPEX'!$H:$H,MATCH('3.1 Abschreibung'!$D65,'2.5 CAPEX'!$D:$D,0))+INDEX('2.5 CAPEX'!$J:$J,MATCH('3.1 Abschreibung'!$D65,'2.5 CAPEX'!$D:$D,0)))</f>
        <v/>
      </c>
      <c r="H65" s="201"/>
      <c r="I65" s="202"/>
      <c r="J65" s="199" t="str">
        <f ca="1">IF('2.1 Kraftwerk allgemein'!$F$15&lt;'1.1 Allgemein'!$I$22,
IF(OR(ISNUMBER($D65)=FALSE,$F65=""),"",
IF(AND('2.5 CAPEX'!$L68&lt;&gt;"x",'2.5 CAPEX'!$M68&lt;&gt;"x"),0,
IF($F65=0,0,
IF(J$4&lt;'2.1 Kraftwerk allgemein'!$F$16,0,
IF(J$4='2.1 Kraftwerk allgemein'!$F$16,'2.5 CAPEX'!$J68/$F65,
IF(J$4&lt;'2.1 Kraftwerk allgemein'!$F$16+$F65,
('2.5 CAPEX'!$J68+SUM(OFFSET('2.5 CAPEX'!O68,0,-MIN(MAX($F65-1-('2.1 Kraftwerk allgemein'!$F$16-'2.1 Kraftwerk allgemein'!$F$15+1),0),COLUMN(A65)-1-('2.1 Kraftwerk allgemein'!$F$16-'2.1 Kraftwerk allgemein'!$F$15+1)),1,MIN(MAX($F65-('2.1 Kraftwerk allgemein'!$F$16-'2.1 Kraftwerk allgemein'!$F$15+1),1),COLUMN(A65)-('2.1 Kraftwerk allgemein'!$F$16-'2.1 Kraftwerk allgemein'!$F$15+1)))))/$F65,
SUM(OFFSET('2.5 CAPEX'!O68,0,-MIN($F65-1,COLUMN(A65)-1),1,MIN($F65,COLUMN(A65))))/$F65)))))),
IF(OR(ISNUMBER($D65)=FALSE,$F65=""),"",
IF(AND('2.5 CAPEX'!$L68&lt;&gt;"x",'2.5 CAPEX'!$M68&lt;&gt;"x"),0,
IF($F65=0,0,
IF(J$4&lt;'2.1 Kraftwerk allgemein'!$F$16,0,
IF(J$4='2.1 Kraftwerk allgemein'!$F$16,'2.5 CAPEX'!$J68/$F65,
IF(J$4&lt;'2.1 Kraftwerk allgemein'!$F$16+$F65,
('2.5 CAPEX'!$J68+SUM(OFFSET('2.5 CAPEX'!O68,0,-MIN(MAX($F65-1-('2.1 Kraftwerk allgemein'!$F$16-'1.1 Allgemein'!$I$22+1),0),COLUMN(A65)-1-('2.1 Kraftwerk allgemein'!$F$16-'1.1 Allgemein'!$I$22+1)),1,MIN(MAX($F65-('2.1 Kraftwerk allgemein'!$F$16-'1.1 Allgemein'!$I$22+1),1),COLUMN(A65)-('2.1 Kraftwerk allgemein'!$F$16-'1.1 Allgemein'!$I$22+1)))))/$F65,
SUM(OFFSET('2.5 CAPEX'!O68,0,-MIN($F65-1,COLUMN(A65)-1),1,MIN($F65,COLUMN(A65))))/$F65)))))))</f>
        <v/>
      </c>
      <c r="K65" s="199" t="str">
        <f ca="1">IF('2.1 Kraftwerk allgemein'!$F$15&lt;'1.1 Allgemein'!$I$22,
IF(OR(ISNUMBER($D65)=FALSE,$F65=""),"",
IF(AND('2.5 CAPEX'!$L68&lt;&gt;"x",'2.5 CAPEX'!$M68&lt;&gt;"x"),0,
IF($F65=0,0,
IF(K$4&lt;'2.1 Kraftwerk allgemein'!$F$16,0,
IF(K$4='2.1 Kraftwerk allgemein'!$F$16,'2.5 CAPEX'!$J68/$F65,
IF(K$4&lt;'2.1 Kraftwerk allgemein'!$F$16+$F65,
('2.5 CAPEX'!$J68+SUM(OFFSET('2.5 CAPEX'!P68,0,-MIN(MAX($F65-1-('2.1 Kraftwerk allgemein'!$F$16-'2.1 Kraftwerk allgemein'!$F$15+1),0),COLUMN(B65)-1-('2.1 Kraftwerk allgemein'!$F$16-'2.1 Kraftwerk allgemein'!$F$15+1)),1,MIN(MAX($F65-('2.1 Kraftwerk allgemein'!$F$16-'2.1 Kraftwerk allgemein'!$F$15+1),1),COLUMN(B65)-('2.1 Kraftwerk allgemein'!$F$16-'2.1 Kraftwerk allgemein'!$F$15+1)))))/$F65,
SUM(OFFSET('2.5 CAPEX'!P68,0,-MIN($F65-1,COLUMN(B65)-1),1,MIN($F65,COLUMN(B65))))/$F65)))))),
IF(OR(ISNUMBER($D65)=FALSE,$F65=""),"",
IF(AND('2.5 CAPEX'!$L68&lt;&gt;"x",'2.5 CAPEX'!$M68&lt;&gt;"x"),0,
IF($F65=0,0,
IF(K$4&lt;'2.1 Kraftwerk allgemein'!$F$16,0,
IF(K$4='2.1 Kraftwerk allgemein'!$F$16,'2.5 CAPEX'!$J68/$F65,
IF(K$4&lt;'2.1 Kraftwerk allgemein'!$F$16+$F65,
('2.5 CAPEX'!$J68+SUM(OFFSET('2.5 CAPEX'!P68,0,-MIN(MAX($F65-1-('2.1 Kraftwerk allgemein'!$F$16-'1.1 Allgemein'!$I$22+1),0),COLUMN(B65)-1-('2.1 Kraftwerk allgemein'!$F$16-'1.1 Allgemein'!$I$22+1)),1,MIN(MAX($F65-('2.1 Kraftwerk allgemein'!$F$16-'1.1 Allgemein'!$I$22+1),1),COLUMN(B65)-('2.1 Kraftwerk allgemein'!$F$16-'1.1 Allgemein'!$I$22+1)))))/$F65,
SUM(OFFSET('2.5 CAPEX'!P68,0,-MIN($F65-1,COLUMN(B65)-1),1,MIN($F65,COLUMN(B65))))/$F65)))))))</f>
        <v/>
      </c>
      <c r="L65" s="199" t="str">
        <f ca="1">IF('2.1 Kraftwerk allgemein'!$F$15&lt;'1.1 Allgemein'!$I$22,
IF(OR(ISNUMBER($D65)=FALSE,$F65=""),"",
IF(AND('2.5 CAPEX'!$L68&lt;&gt;"x",'2.5 CAPEX'!$M68&lt;&gt;"x"),0,
IF($F65=0,0,
IF(L$4&lt;'2.1 Kraftwerk allgemein'!$F$16,0,
IF(L$4='2.1 Kraftwerk allgemein'!$F$16,'2.5 CAPEX'!$J68/$F65,
IF(L$4&lt;'2.1 Kraftwerk allgemein'!$F$16+$F65,
('2.5 CAPEX'!$J68+SUM(OFFSET('2.5 CAPEX'!Q68,0,-MIN(MAX($F65-1-('2.1 Kraftwerk allgemein'!$F$16-'2.1 Kraftwerk allgemein'!$F$15+1),0),COLUMN(C65)-1-('2.1 Kraftwerk allgemein'!$F$16-'2.1 Kraftwerk allgemein'!$F$15+1)),1,MIN(MAX($F65-('2.1 Kraftwerk allgemein'!$F$16-'2.1 Kraftwerk allgemein'!$F$15+1),1),COLUMN(C65)-('2.1 Kraftwerk allgemein'!$F$16-'2.1 Kraftwerk allgemein'!$F$15+1)))))/$F65,
SUM(OFFSET('2.5 CAPEX'!Q68,0,-MIN($F65-1,COLUMN(C65)-1),1,MIN($F65,COLUMN(C65))))/$F65)))))),
IF(OR(ISNUMBER($D65)=FALSE,$F65=""),"",
IF(AND('2.5 CAPEX'!$L68&lt;&gt;"x",'2.5 CAPEX'!$M68&lt;&gt;"x"),0,
IF($F65=0,0,
IF(L$4&lt;'2.1 Kraftwerk allgemein'!$F$16,0,
IF(L$4='2.1 Kraftwerk allgemein'!$F$16,'2.5 CAPEX'!$J68/$F65,
IF(L$4&lt;'2.1 Kraftwerk allgemein'!$F$16+$F65,
('2.5 CAPEX'!$J68+SUM(OFFSET('2.5 CAPEX'!Q68,0,-MIN(MAX($F65-1-('2.1 Kraftwerk allgemein'!$F$16-'1.1 Allgemein'!$I$22+1),0),COLUMN(C65)-1-('2.1 Kraftwerk allgemein'!$F$16-'1.1 Allgemein'!$I$22+1)),1,MIN(MAX($F65-('2.1 Kraftwerk allgemein'!$F$16-'1.1 Allgemein'!$I$22+1),1),COLUMN(C65)-('2.1 Kraftwerk allgemein'!$F$16-'1.1 Allgemein'!$I$22+1)))))/$F65,
SUM(OFFSET('2.5 CAPEX'!Q68,0,-MIN($F65-1,COLUMN(C65)-1),1,MIN($F65,COLUMN(C65))))/$F65)))))))</f>
        <v/>
      </c>
      <c r="M65" s="199" t="str">
        <f ca="1">IF('2.1 Kraftwerk allgemein'!$F$15&lt;'1.1 Allgemein'!$I$22,
IF(OR(ISNUMBER($D65)=FALSE,$F65=""),"",
IF(AND('2.5 CAPEX'!$L68&lt;&gt;"x",'2.5 CAPEX'!$M68&lt;&gt;"x"),0,
IF($F65=0,0,
IF(M$4&lt;'2.1 Kraftwerk allgemein'!$F$16,0,
IF(M$4='2.1 Kraftwerk allgemein'!$F$16,'2.5 CAPEX'!$J68/$F65,
IF(M$4&lt;'2.1 Kraftwerk allgemein'!$F$16+$F65,
('2.5 CAPEX'!$J68+SUM(OFFSET('2.5 CAPEX'!R68,0,-MIN(MAX($F65-1-('2.1 Kraftwerk allgemein'!$F$16-'2.1 Kraftwerk allgemein'!$F$15+1),0),COLUMN(D65)-1-('2.1 Kraftwerk allgemein'!$F$16-'2.1 Kraftwerk allgemein'!$F$15+1)),1,MIN(MAX($F65-('2.1 Kraftwerk allgemein'!$F$16-'2.1 Kraftwerk allgemein'!$F$15+1),1),COLUMN(D65)-('2.1 Kraftwerk allgemein'!$F$16-'2.1 Kraftwerk allgemein'!$F$15+1)))))/$F65,
SUM(OFFSET('2.5 CAPEX'!R68,0,-MIN($F65-1,COLUMN(D65)-1),1,MIN($F65,COLUMN(D65))))/$F65)))))),
IF(OR(ISNUMBER($D65)=FALSE,$F65=""),"",
IF(AND('2.5 CAPEX'!$L68&lt;&gt;"x",'2.5 CAPEX'!$M68&lt;&gt;"x"),0,
IF($F65=0,0,
IF(M$4&lt;'2.1 Kraftwerk allgemein'!$F$16,0,
IF(M$4='2.1 Kraftwerk allgemein'!$F$16,'2.5 CAPEX'!$J68/$F65,
IF(M$4&lt;'2.1 Kraftwerk allgemein'!$F$16+$F65,
('2.5 CAPEX'!$J68+SUM(OFFSET('2.5 CAPEX'!R68,0,-MIN(MAX($F65-1-('2.1 Kraftwerk allgemein'!$F$16-'1.1 Allgemein'!$I$22+1),0),COLUMN(D65)-1-('2.1 Kraftwerk allgemein'!$F$16-'1.1 Allgemein'!$I$22+1)),1,MIN(MAX($F65-('2.1 Kraftwerk allgemein'!$F$16-'1.1 Allgemein'!$I$22+1),1),COLUMN(D65)-('2.1 Kraftwerk allgemein'!$F$16-'1.1 Allgemein'!$I$22+1)))))/$F65,
SUM(OFFSET('2.5 CAPEX'!R68,0,-MIN($F65-1,COLUMN(D65)-1),1,MIN($F65,COLUMN(D65))))/$F65)))))))</f>
        <v/>
      </c>
      <c r="N65" s="199" t="str">
        <f ca="1">IF('2.1 Kraftwerk allgemein'!$F$15&lt;'1.1 Allgemein'!$I$22,
IF(OR(ISNUMBER($D65)=FALSE,$F65=""),"",
IF(AND('2.5 CAPEX'!$L68&lt;&gt;"x",'2.5 CAPEX'!$M68&lt;&gt;"x"),0,
IF($F65=0,0,
IF(N$4&lt;'2.1 Kraftwerk allgemein'!$F$16,0,
IF(N$4='2.1 Kraftwerk allgemein'!$F$16,'2.5 CAPEX'!$J68/$F65,
IF(N$4&lt;'2.1 Kraftwerk allgemein'!$F$16+$F65,
('2.5 CAPEX'!$J68+SUM(OFFSET('2.5 CAPEX'!S68,0,-MIN(MAX($F65-1-('2.1 Kraftwerk allgemein'!$F$16-'2.1 Kraftwerk allgemein'!$F$15+1),0),COLUMN(E65)-1-('2.1 Kraftwerk allgemein'!$F$16-'2.1 Kraftwerk allgemein'!$F$15+1)),1,MIN(MAX($F65-('2.1 Kraftwerk allgemein'!$F$16-'2.1 Kraftwerk allgemein'!$F$15+1),1),COLUMN(E65)-('2.1 Kraftwerk allgemein'!$F$16-'2.1 Kraftwerk allgemein'!$F$15+1)))))/$F65,
SUM(OFFSET('2.5 CAPEX'!S68,0,-MIN($F65-1,COLUMN(E65)-1),1,MIN($F65,COLUMN(E65))))/$F65)))))),
IF(OR(ISNUMBER($D65)=FALSE,$F65=""),"",
IF(AND('2.5 CAPEX'!$L68&lt;&gt;"x",'2.5 CAPEX'!$M68&lt;&gt;"x"),0,
IF($F65=0,0,
IF(N$4&lt;'2.1 Kraftwerk allgemein'!$F$16,0,
IF(N$4='2.1 Kraftwerk allgemein'!$F$16,'2.5 CAPEX'!$J68/$F65,
IF(N$4&lt;'2.1 Kraftwerk allgemein'!$F$16+$F65,
('2.5 CAPEX'!$J68+SUM(OFFSET('2.5 CAPEX'!S68,0,-MIN(MAX($F65-1-('2.1 Kraftwerk allgemein'!$F$16-'1.1 Allgemein'!$I$22+1),0),COLUMN(E65)-1-('2.1 Kraftwerk allgemein'!$F$16-'1.1 Allgemein'!$I$22+1)),1,MIN(MAX($F65-('2.1 Kraftwerk allgemein'!$F$16-'1.1 Allgemein'!$I$22+1),1),COLUMN(E65)-('2.1 Kraftwerk allgemein'!$F$16-'1.1 Allgemein'!$I$22+1)))))/$F65,
SUM(OFFSET('2.5 CAPEX'!S68,0,-MIN($F65-1,COLUMN(E65)-1),1,MIN($F65,COLUMN(E65))))/$F65)))))))</f>
        <v/>
      </c>
      <c r="O65" s="199" t="str">
        <f ca="1">IF('2.1 Kraftwerk allgemein'!$F$15&lt;'1.1 Allgemein'!$I$22,
IF(OR(ISNUMBER($D65)=FALSE,$F65=""),"",
IF(AND('2.5 CAPEX'!$L68&lt;&gt;"x",'2.5 CAPEX'!$M68&lt;&gt;"x"),0,
IF($F65=0,0,
IF(O$4&lt;'2.1 Kraftwerk allgemein'!$F$16,0,
IF(O$4='2.1 Kraftwerk allgemein'!$F$16,'2.5 CAPEX'!$J68/$F65,
IF(O$4&lt;'2.1 Kraftwerk allgemein'!$F$16+$F65,
('2.5 CAPEX'!$J68+SUM(OFFSET('2.5 CAPEX'!T68,0,-MIN(MAX($F65-1-('2.1 Kraftwerk allgemein'!$F$16-'2.1 Kraftwerk allgemein'!$F$15+1),0),COLUMN(F65)-1-('2.1 Kraftwerk allgemein'!$F$16-'2.1 Kraftwerk allgemein'!$F$15+1)),1,MIN(MAX($F65-('2.1 Kraftwerk allgemein'!$F$16-'2.1 Kraftwerk allgemein'!$F$15+1),1),COLUMN(F65)-('2.1 Kraftwerk allgemein'!$F$16-'2.1 Kraftwerk allgemein'!$F$15+1)))))/$F65,
SUM(OFFSET('2.5 CAPEX'!T68,0,-MIN($F65-1,COLUMN(F65)-1),1,MIN($F65,COLUMN(F65))))/$F65)))))),
IF(OR(ISNUMBER($D65)=FALSE,$F65=""),"",
IF(AND('2.5 CAPEX'!$L68&lt;&gt;"x",'2.5 CAPEX'!$M68&lt;&gt;"x"),0,
IF($F65=0,0,
IF(O$4&lt;'2.1 Kraftwerk allgemein'!$F$16,0,
IF(O$4='2.1 Kraftwerk allgemein'!$F$16,'2.5 CAPEX'!$J68/$F65,
IF(O$4&lt;'2.1 Kraftwerk allgemein'!$F$16+$F65,
('2.5 CAPEX'!$J68+SUM(OFFSET('2.5 CAPEX'!T68,0,-MIN(MAX($F65-1-('2.1 Kraftwerk allgemein'!$F$16-'1.1 Allgemein'!$I$22+1),0),COLUMN(F65)-1-('2.1 Kraftwerk allgemein'!$F$16-'1.1 Allgemein'!$I$22+1)),1,MIN(MAX($F65-('2.1 Kraftwerk allgemein'!$F$16-'1.1 Allgemein'!$I$22+1),1),COLUMN(F65)-('2.1 Kraftwerk allgemein'!$F$16-'1.1 Allgemein'!$I$22+1)))))/$F65,
SUM(OFFSET('2.5 CAPEX'!T68,0,-MIN($F65-1,COLUMN(F65)-1),1,MIN($F65,COLUMN(F65))))/$F65)))))))</f>
        <v/>
      </c>
      <c r="P65" s="199" t="str">
        <f ca="1">IF('2.1 Kraftwerk allgemein'!$F$15&lt;'1.1 Allgemein'!$I$22,
IF(OR(ISNUMBER($D65)=FALSE,$F65=""),"",
IF(AND('2.5 CAPEX'!$L68&lt;&gt;"x",'2.5 CAPEX'!$M68&lt;&gt;"x"),0,
IF($F65=0,0,
IF(P$4&lt;'2.1 Kraftwerk allgemein'!$F$16,0,
IF(P$4='2.1 Kraftwerk allgemein'!$F$16,'2.5 CAPEX'!$J68/$F65,
IF(P$4&lt;'2.1 Kraftwerk allgemein'!$F$16+$F65,
('2.5 CAPEX'!$J68+SUM(OFFSET('2.5 CAPEX'!U68,0,-MIN(MAX($F65-1-('2.1 Kraftwerk allgemein'!$F$16-'2.1 Kraftwerk allgemein'!$F$15+1),0),COLUMN(G65)-1-('2.1 Kraftwerk allgemein'!$F$16-'2.1 Kraftwerk allgemein'!$F$15+1)),1,MIN(MAX($F65-('2.1 Kraftwerk allgemein'!$F$16-'2.1 Kraftwerk allgemein'!$F$15+1),1),COLUMN(G65)-('2.1 Kraftwerk allgemein'!$F$16-'2.1 Kraftwerk allgemein'!$F$15+1)))))/$F65,
SUM(OFFSET('2.5 CAPEX'!U68,0,-MIN($F65-1,COLUMN(G65)-1),1,MIN($F65,COLUMN(G65))))/$F65)))))),
IF(OR(ISNUMBER($D65)=FALSE,$F65=""),"",
IF(AND('2.5 CAPEX'!$L68&lt;&gt;"x",'2.5 CAPEX'!$M68&lt;&gt;"x"),0,
IF($F65=0,0,
IF(P$4&lt;'2.1 Kraftwerk allgemein'!$F$16,0,
IF(P$4='2.1 Kraftwerk allgemein'!$F$16,'2.5 CAPEX'!$J68/$F65,
IF(P$4&lt;'2.1 Kraftwerk allgemein'!$F$16+$F65,
('2.5 CAPEX'!$J68+SUM(OFFSET('2.5 CAPEX'!U68,0,-MIN(MAX($F65-1-('2.1 Kraftwerk allgemein'!$F$16-'1.1 Allgemein'!$I$22+1),0),COLUMN(G65)-1-('2.1 Kraftwerk allgemein'!$F$16-'1.1 Allgemein'!$I$22+1)),1,MIN(MAX($F65-('2.1 Kraftwerk allgemein'!$F$16-'1.1 Allgemein'!$I$22+1),1),COLUMN(G65)-('2.1 Kraftwerk allgemein'!$F$16-'1.1 Allgemein'!$I$22+1)))))/$F65,
SUM(OFFSET('2.5 CAPEX'!U68,0,-MIN($F65-1,COLUMN(G65)-1),1,MIN($F65,COLUMN(G65))))/$F65)))))))</f>
        <v/>
      </c>
      <c r="Q65" s="199" t="str">
        <f ca="1">IF('2.1 Kraftwerk allgemein'!$F$15&lt;'1.1 Allgemein'!$I$22,
IF(OR(ISNUMBER($D65)=FALSE,$F65=""),"",
IF(AND('2.5 CAPEX'!$L68&lt;&gt;"x",'2.5 CAPEX'!$M68&lt;&gt;"x"),0,
IF($F65=0,0,
IF(Q$4&lt;'2.1 Kraftwerk allgemein'!$F$16,0,
IF(Q$4='2.1 Kraftwerk allgemein'!$F$16,'2.5 CAPEX'!$J68/$F65,
IF(Q$4&lt;'2.1 Kraftwerk allgemein'!$F$16+$F65,
('2.5 CAPEX'!$J68+SUM(OFFSET('2.5 CAPEX'!V68,0,-MIN(MAX($F65-1-('2.1 Kraftwerk allgemein'!$F$16-'2.1 Kraftwerk allgemein'!$F$15+1),0),COLUMN(H65)-1-('2.1 Kraftwerk allgemein'!$F$16-'2.1 Kraftwerk allgemein'!$F$15+1)),1,MIN(MAX($F65-('2.1 Kraftwerk allgemein'!$F$16-'2.1 Kraftwerk allgemein'!$F$15+1),1),COLUMN(H65)-('2.1 Kraftwerk allgemein'!$F$16-'2.1 Kraftwerk allgemein'!$F$15+1)))))/$F65,
SUM(OFFSET('2.5 CAPEX'!V68,0,-MIN($F65-1,COLUMN(H65)-1),1,MIN($F65,COLUMN(H65))))/$F65)))))),
IF(OR(ISNUMBER($D65)=FALSE,$F65=""),"",
IF(AND('2.5 CAPEX'!$L68&lt;&gt;"x",'2.5 CAPEX'!$M68&lt;&gt;"x"),0,
IF($F65=0,0,
IF(Q$4&lt;'2.1 Kraftwerk allgemein'!$F$16,0,
IF(Q$4='2.1 Kraftwerk allgemein'!$F$16,'2.5 CAPEX'!$J68/$F65,
IF(Q$4&lt;'2.1 Kraftwerk allgemein'!$F$16+$F65,
('2.5 CAPEX'!$J68+SUM(OFFSET('2.5 CAPEX'!V68,0,-MIN(MAX($F65-1-('2.1 Kraftwerk allgemein'!$F$16-'1.1 Allgemein'!$I$22+1),0),COLUMN(H65)-1-('2.1 Kraftwerk allgemein'!$F$16-'1.1 Allgemein'!$I$22+1)),1,MIN(MAX($F65-('2.1 Kraftwerk allgemein'!$F$16-'1.1 Allgemein'!$I$22+1),1),COLUMN(H65)-('2.1 Kraftwerk allgemein'!$F$16-'1.1 Allgemein'!$I$22+1)))))/$F65,
SUM(OFFSET('2.5 CAPEX'!V68,0,-MIN($F65-1,COLUMN(H65)-1),1,MIN($F65,COLUMN(H65))))/$F65)))))))</f>
        <v/>
      </c>
      <c r="R65" s="199" t="str">
        <f ca="1">IF('2.1 Kraftwerk allgemein'!$F$15&lt;'1.1 Allgemein'!$I$22,
IF(OR(ISNUMBER($D65)=FALSE,$F65=""),"",
IF(AND('2.5 CAPEX'!$L68&lt;&gt;"x",'2.5 CAPEX'!$M68&lt;&gt;"x"),0,
IF($F65=0,0,
IF(R$4&lt;'2.1 Kraftwerk allgemein'!$F$16,0,
IF(R$4='2.1 Kraftwerk allgemein'!$F$16,'2.5 CAPEX'!$J68/$F65,
IF(R$4&lt;'2.1 Kraftwerk allgemein'!$F$16+$F65,
('2.5 CAPEX'!$J68+SUM(OFFSET('2.5 CAPEX'!W68,0,-MIN(MAX($F65-1-('2.1 Kraftwerk allgemein'!$F$16-'2.1 Kraftwerk allgemein'!$F$15+1),0),COLUMN(I65)-1-('2.1 Kraftwerk allgemein'!$F$16-'2.1 Kraftwerk allgemein'!$F$15+1)),1,MIN(MAX($F65-('2.1 Kraftwerk allgemein'!$F$16-'2.1 Kraftwerk allgemein'!$F$15+1),1),COLUMN(I65)-('2.1 Kraftwerk allgemein'!$F$16-'2.1 Kraftwerk allgemein'!$F$15+1)))))/$F65,
SUM(OFFSET('2.5 CAPEX'!W68,0,-MIN($F65-1,COLUMN(I65)-1),1,MIN($F65,COLUMN(I65))))/$F65)))))),
IF(OR(ISNUMBER($D65)=FALSE,$F65=""),"",
IF(AND('2.5 CAPEX'!$L68&lt;&gt;"x",'2.5 CAPEX'!$M68&lt;&gt;"x"),0,
IF($F65=0,0,
IF(R$4&lt;'2.1 Kraftwerk allgemein'!$F$16,0,
IF(R$4='2.1 Kraftwerk allgemein'!$F$16,'2.5 CAPEX'!$J68/$F65,
IF(R$4&lt;'2.1 Kraftwerk allgemein'!$F$16+$F65,
('2.5 CAPEX'!$J68+SUM(OFFSET('2.5 CAPEX'!W68,0,-MIN(MAX($F65-1-('2.1 Kraftwerk allgemein'!$F$16-'1.1 Allgemein'!$I$22+1),0),COLUMN(I65)-1-('2.1 Kraftwerk allgemein'!$F$16-'1.1 Allgemein'!$I$22+1)),1,MIN(MAX($F65-('2.1 Kraftwerk allgemein'!$F$16-'1.1 Allgemein'!$I$22+1),1),COLUMN(I65)-('2.1 Kraftwerk allgemein'!$F$16-'1.1 Allgemein'!$I$22+1)))))/$F65,
SUM(OFFSET('2.5 CAPEX'!W68,0,-MIN($F65-1,COLUMN(I65)-1),1,MIN($F65,COLUMN(I65))))/$F65)))))))</f>
        <v/>
      </c>
      <c r="S65" s="199" t="str">
        <f ca="1">IF('2.1 Kraftwerk allgemein'!$F$15&lt;'1.1 Allgemein'!$I$22,
IF(OR(ISNUMBER($D65)=FALSE,$F65=""),"",
IF(AND('2.5 CAPEX'!$L68&lt;&gt;"x",'2.5 CAPEX'!$M68&lt;&gt;"x"),0,
IF($F65=0,0,
IF(S$4&lt;'2.1 Kraftwerk allgemein'!$F$16,0,
IF(S$4='2.1 Kraftwerk allgemein'!$F$16,'2.5 CAPEX'!$J68/$F65,
IF(S$4&lt;'2.1 Kraftwerk allgemein'!$F$16+$F65,
('2.5 CAPEX'!$J68+SUM(OFFSET('2.5 CAPEX'!X68,0,-MIN(MAX($F65-1-('2.1 Kraftwerk allgemein'!$F$16-'2.1 Kraftwerk allgemein'!$F$15+1),0),COLUMN(J65)-1-('2.1 Kraftwerk allgemein'!$F$16-'2.1 Kraftwerk allgemein'!$F$15+1)),1,MIN(MAX($F65-('2.1 Kraftwerk allgemein'!$F$16-'2.1 Kraftwerk allgemein'!$F$15+1),1),COLUMN(J65)-('2.1 Kraftwerk allgemein'!$F$16-'2.1 Kraftwerk allgemein'!$F$15+1)))))/$F65,
SUM(OFFSET('2.5 CAPEX'!X68,0,-MIN($F65-1,COLUMN(J65)-1),1,MIN($F65,COLUMN(J65))))/$F65)))))),
IF(OR(ISNUMBER($D65)=FALSE,$F65=""),"",
IF(AND('2.5 CAPEX'!$L68&lt;&gt;"x",'2.5 CAPEX'!$M68&lt;&gt;"x"),0,
IF($F65=0,0,
IF(S$4&lt;'2.1 Kraftwerk allgemein'!$F$16,0,
IF(S$4='2.1 Kraftwerk allgemein'!$F$16,'2.5 CAPEX'!$J68/$F65,
IF(S$4&lt;'2.1 Kraftwerk allgemein'!$F$16+$F65,
('2.5 CAPEX'!$J68+SUM(OFFSET('2.5 CAPEX'!X68,0,-MIN(MAX($F65-1-('2.1 Kraftwerk allgemein'!$F$16-'1.1 Allgemein'!$I$22+1),0),COLUMN(J65)-1-('2.1 Kraftwerk allgemein'!$F$16-'1.1 Allgemein'!$I$22+1)),1,MIN(MAX($F65-('2.1 Kraftwerk allgemein'!$F$16-'1.1 Allgemein'!$I$22+1),1),COLUMN(J65)-('2.1 Kraftwerk allgemein'!$F$16-'1.1 Allgemein'!$I$22+1)))))/$F65,
SUM(OFFSET('2.5 CAPEX'!X68,0,-MIN($F65-1,COLUMN(J65)-1),1,MIN($F65,COLUMN(J65))))/$F65)))))))</f>
        <v/>
      </c>
      <c r="T65" s="199" t="str">
        <f ca="1">IF('2.1 Kraftwerk allgemein'!$F$15&lt;'1.1 Allgemein'!$I$22,
IF(OR(ISNUMBER($D65)=FALSE,$F65=""),"",
IF(AND('2.5 CAPEX'!$L68&lt;&gt;"x",'2.5 CAPEX'!$M68&lt;&gt;"x"),0,
IF($F65=0,0,
IF(T$4&lt;'2.1 Kraftwerk allgemein'!$F$16,0,
IF(T$4='2.1 Kraftwerk allgemein'!$F$16,'2.5 CAPEX'!$J68/$F65,
IF(T$4&lt;'2.1 Kraftwerk allgemein'!$F$16+$F65,
('2.5 CAPEX'!$J68+SUM(OFFSET('2.5 CAPEX'!Y68,0,-MIN(MAX($F65-1-('2.1 Kraftwerk allgemein'!$F$16-'2.1 Kraftwerk allgemein'!$F$15+1),0),COLUMN(K65)-1-('2.1 Kraftwerk allgemein'!$F$16-'2.1 Kraftwerk allgemein'!$F$15+1)),1,MIN(MAX($F65-('2.1 Kraftwerk allgemein'!$F$16-'2.1 Kraftwerk allgemein'!$F$15+1),1),COLUMN(K65)-('2.1 Kraftwerk allgemein'!$F$16-'2.1 Kraftwerk allgemein'!$F$15+1)))))/$F65,
SUM(OFFSET('2.5 CAPEX'!Y68,0,-MIN($F65-1,COLUMN(K65)-1),1,MIN($F65,COLUMN(K65))))/$F65)))))),
IF(OR(ISNUMBER($D65)=FALSE,$F65=""),"",
IF(AND('2.5 CAPEX'!$L68&lt;&gt;"x",'2.5 CAPEX'!$M68&lt;&gt;"x"),0,
IF($F65=0,0,
IF(T$4&lt;'2.1 Kraftwerk allgemein'!$F$16,0,
IF(T$4='2.1 Kraftwerk allgemein'!$F$16,'2.5 CAPEX'!$J68/$F65,
IF(T$4&lt;'2.1 Kraftwerk allgemein'!$F$16+$F65,
('2.5 CAPEX'!$J68+SUM(OFFSET('2.5 CAPEX'!Y68,0,-MIN(MAX($F65-1-('2.1 Kraftwerk allgemein'!$F$16-'1.1 Allgemein'!$I$22+1),0),COLUMN(K65)-1-('2.1 Kraftwerk allgemein'!$F$16-'1.1 Allgemein'!$I$22+1)),1,MIN(MAX($F65-('2.1 Kraftwerk allgemein'!$F$16-'1.1 Allgemein'!$I$22+1),1),COLUMN(K65)-('2.1 Kraftwerk allgemein'!$F$16-'1.1 Allgemein'!$I$22+1)))))/$F65,
SUM(OFFSET('2.5 CAPEX'!Y68,0,-MIN($F65-1,COLUMN(K65)-1),1,MIN($F65,COLUMN(K65))))/$F65)))))))</f>
        <v/>
      </c>
      <c r="U65" s="199" t="str">
        <f ca="1">IF('2.1 Kraftwerk allgemein'!$F$15&lt;'1.1 Allgemein'!$I$22,
IF(OR(ISNUMBER($D65)=FALSE,$F65=""),"",
IF(AND('2.5 CAPEX'!$L68&lt;&gt;"x",'2.5 CAPEX'!$M68&lt;&gt;"x"),0,
IF($F65=0,0,
IF(U$4&lt;'2.1 Kraftwerk allgemein'!$F$16,0,
IF(U$4='2.1 Kraftwerk allgemein'!$F$16,'2.5 CAPEX'!$J68/$F65,
IF(U$4&lt;'2.1 Kraftwerk allgemein'!$F$16+$F65,
('2.5 CAPEX'!$J68+SUM(OFFSET('2.5 CAPEX'!Z68,0,-MIN(MAX($F65-1-('2.1 Kraftwerk allgemein'!$F$16-'2.1 Kraftwerk allgemein'!$F$15+1),0),COLUMN(L65)-1-('2.1 Kraftwerk allgemein'!$F$16-'2.1 Kraftwerk allgemein'!$F$15+1)),1,MIN(MAX($F65-('2.1 Kraftwerk allgemein'!$F$16-'2.1 Kraftwerk allgemein'!$F$15+1),1),COLUMN(L65)-('2.1 Kraftwerk allgemein'!$F$16-'2.1 Kraftwerk allgemein'!$F$15+1)))))/$F65,
SUM(OFFSET('2.5 CAPEX'!Z68,0,-MIN($F65-1,COLUMN(L65)-1),1,MIN($F65,COLUMN(L65))))/$F65)))))),
IF(OR(ISNUMBER($D65)=FALSE,$F65=""),"",
IF(AND('2.5 CAPEX'!$L68&lt;&gt;"x",'2.5 CAPEX'!$M68&lt;&gt;"x"),0,
IF($F65=0,0,
IF(U$4&lt;'2.1 Kraftwerk allgemein'!$F$16,0,
IF(U$4='2.1 Kraftwerk allgemein'!$F$16,'2.5 CAPEX'!$J68/$F65,
IF(U$4&lt;'2.1 Kraftwerk allgemein'!$F$16+$F65,
('2.5 CAPEX'!$J68+SUM(OFFSET('2.5 CAPEX'!Z68,0,-MIN(MAX($F65-1-('2.1 Kraftwerk allgemein'!$F$16-'1.1 Allgemein'!$I$22+1),0),COLUMN(L65)-1-('2.1 Kraftwerk allgemein'!$F$16-'1.1 Allgemein'!$I$22+1)),1,MIN(MAX($F65-('2.1 Kraftwerk allgemein'!$F$16-'1.1 Allgemein'!$I$22+1),1),COLUMN(L65)-('2.1 Kraftwerk allgemein'!$F$16-'1.1 Allgemein'!$I$22+1)))))/$F65,
SUM(OFFSET('2.5 CAPEX'!Z68,0,-MIN($F65-1,COLUMN(L65)-1),1,MIN($F65,COLUMN(L65))))/$F65)))))))</f>
        <v/>
      </c>
      <c r="V65" s="199" t="str">
        <f ca="1">IF('2.1 Kraftwerk allgemein'!$F$15&lt;'1.1 Allgemein'!$I$22,
IF(OR(ISNUMBER($D65)=FALSE,$F65=""),"",
IF(AND('2.5 CAPEX'!$L68&lt;&gt;"x",'2.5 CAPEX'!$M68&lt;&gt;"x"),0,
IF($F65=0,0,
IF(V$4&lt;'2.1 Kraftwerk allgemein'!$F$16,0,
IF(V$4='2.1 Kraftwerk allgemein'!$F$16,'2.5 CAPEX'!$J68/$F65,
IF(V$4&lt;'2.1 Kraftwerk allgemein'!$F$16+$F65,
('2.5 CAPEX'!$J68+SUM(OFFSET('2.5 CAPEX'!AA68,0,-MIN(MAX($F65-1-('2.1 Kraftwerk allgemein'!$F$16-'2.1 Kraftwerk allgemein'!$F$15+1),0),COLUMN(M65)-1-('2.1 Kraftwerk allgemein'!$F$16-'2.1 Kraftwerk allgemein'!$F$15+1)),1,MIN(MAX($F65-('2.1 Kraftwerk allgemein'!$F$16-'2.1 Kraftwerk allgemein'!$F$15+1),1),COLUMN(M65)-('2.1 Kraftwerk allgemein'!$F$16-'2.1 Kraftwerk allgemein'!$F$15+1)))))/$F65,
SUM(OFFSET('2.5 CAPEX'!AA68,0,-MIN($F65-1,COLUMN(M65)-1),1,MIN($F65,COLUMN(M65))))/$F65)))))),
IF(OR(ISNUMBER($D65)=FALSE,$F65=""),"",
IF(AND('2.5 CAPEX'!$L68&lt;&gt;"x",'2.5 CAPEX'!$M68&lt;&gt;"x"),0,
IF($F65=0,0,
IF(V$4&lt;'2.1 Kraftwerk allgemein'!$F$16,0,
IF(V$4='2.1 Kraftwerk allgemein'!$F$16,'2.5 CAPEX'!$J68/$F65,
IF(V$4&lt;'2.1 Kraftwerk allgemein'!$F$16+$F65,
('2.5 CAPEX'!$J68+SUM(OFFSET('2.5 CAPEX'!AA68,0,-MIN(MAX($F65-1-('2.1 Kraftwerk allgemein'!$F$16-'1.1 Allgemein'!$I$22+1),0),COLUMN(M65)-1-('2.1 Kraftwerk allgemein'!$F$16-'1.1 Allgemein'!$I$22+1)),1,MIN(MAX($F65-('2.1 Kraftwerk allgemein'!$F$16-'1.1 Allgemein'!$I$22+1),1),COLUMN(M65)-('2.1 Kraftwerk allgemein'!$F$16-'1.1 Allgemein'!$I$22+1)))))/$F65,
SUM(OFFSET('2.5 CAPEX'!AA68,0,-MIN($F65-1,COLUMN(M65)-1),1,MIN($F65,COLUMN(M65))))/$F65)))))))</f>
        <v/>
      </c>
      <c r="W65" s="199" t="str">
        <f ca="1">IF('2.1 Kraftwerk allgemein'!$F$15&lt;'1.1 Allgemein'!$I$22,
IF(OR(ISNUMBER($D65)=FALSE,$F65=""),"",
IF(AND('2.5 CAPEX'!$L68&lt;&gt;"x",'2.5 CAPEX'!$M68&lt;&gt;"x"),0,
IF($F65=0,0,
IF(W$4&lt;'2.1 Kraftwerk allgemein'!$F$16,0,
IF(W$4='2.1 Kraftwerk allgemein'!$F$16,'2.5 CAPEX'!$J68/$F65,
IF(W$4&lt;'2.1 Kraftwerk allgemein'!$F$16+$F65,
('2.5 CAPEX'!$J68+SUM(OFFSET('2.5 CAPEX'!AB68,0,-MIN(MAX($F65-1-('2.1 Kraftwerk allgemein'!$F$16-'2.1 Kraftwerk allgemein'!$F$15+1),0),COLUMN(N65)-1-('2.1 Kraftwerk allgemein'!$F$16-'2.1 Kraftwerk allgemein'!$F$15+1)),1,MIN(MAX($F65-('2.1 Kraftwerk allgemein'!$F$16-'2.1 Kraftwerk allgemein'!$F$15+1),1),COLUMN(N65)-('2.1 Kraftwerk allgemein'!$F$16-'2.1 Kraftwerk allgemein'!$F$15+1)))))/$F65,
SUM(OFFSET('2.5 CAPEX'!AB68,0,-MIN($F65-1,COLUMN(N65)-1),1,MIN($F65,COLUMN(N65))))/$F65)))))),
IF(OR(ISNUMBER($D65)=FALSE,$F65=""),"",
IF(AND('2.5 CAPEX'!$L68&lt;&gt;"x",'2.5 CAPEX'!$M68&lt;&gt;"x"),0,
IF($F65=0,0,
IF(W$4&lt;'2.1 Kraftwerk allgemein'!$F$16,0,
IF(W$4='2.1 Kraftwerk allgemein'!$F$16,'2.5 CAPEX'!$J68/$F65,
IF(W$4&lt;'2.1 Kraftwerk allgemein'!$F$16+$F65,
('2.5 CAPEX'!$J68+SUM(OFFSET('2.5 CAPEX'!AB68,0,-MIN(MAX($F65-1-('2.1 Kraftwerk allgemein'!$F$16-'1.1 Allgemein'!$I$22+1),0),COLUMN(N65)-1-('2.1 Kraftwerk allgemein'!$F$16-'1.1 Allgemein'!$I$22+1)),1,MIN(MAX($F65-('2.1 Kraftwerk allgemein'!$F$16-'1.1 Allgemein'!$I$22+1),1),COLUMN(N65)-('2.1 Kraftwerk allgemein'!$F$16-'1.1 Allgemein'!$I$22+1)))))/$F65,
SUM(OFFSET('2.5 CAPEX'!AB68,0,-MIN($F65-1,COLUMN(N65)-1),1,MIN($F65,COLUMN(N65))))/$F65)))))))</f>
        <v/>
      </c>
      <c r="X65" s="199" t="str">
        <f ca="1">IF('2.1 Kraftwerk allgemein'!$F$15&lt;'1.1 Allgemein'!$I$22,
IF(OR(ISNUMBER($D65)=FALSE,$F65=""),"",
IF(AND('2.5 CAPEX'!$L68&lt;&gt;"x",'2.5 CAPEX'!$M68&lt;&gt;"x"),0,
IF($F65=0,0,
IF(X$4&lt;'2.1 Kraftwerk allgemein'!$F$16,0,
IF(X$4='2.1 Kraftwerk allgemein'!$F$16,'2.5 CAPEX'!$J68/$F65,
IF(X$4&lt;'2.1 Kraftwerk allgemein'!$F$16+$F65,
('2.5 CAPEX'!$J68+SUM(OFFSET('2.5 CAPEX'!AC68,0,-MIN(MAX($F65-1-('2.1 Kraftwerk allgemein'!$F$16-'2.1 Kraftwerk allgemein'!$F$15+1),0),COLUMN(O65)-1-('2.1 Kraftwerk allgemein'!$F$16-'2.1 Kraftwerk allgemein'!$F$15+1)),1,MIN(MAX($F65-('2.1 Kraftwerk allgemein'!$F$16-'2.1 Kraftwerk allgemein'!$F$15+1),1),COLUMN(O65)-('2.1 Kraftwerk allgemein'!$F$16-'2.1 Kraftwerk allgemein'!$F$15+1)))))/$F65,
SUM(OFFSET('2.5 CAPEX'!AC68,0,-MIN($F65-1,COLUMN(O65)-1),1,MIN($F65,COLUMN(O65))))/$F65)))))),
IF(OR(ISNUMBER($D65)=FALSE,$F65=""),"",
IF(AND('2.5 CAPEX'!$L68&lt;&gt;"x",'2.5 CAPEX'!$M68&lt;&gt;"x"),0,
IF($F65=0,0,
IF(X$4&lt;'2.1 Kraftwerk allgemein'!$F$16,0,
IF(X$4='2.1 Kraftwerk allgemein'!$F$16,'2.5 CAPEX'!$J68/$F65,
IF(X$4&lt;'2.1 Kraftwerk allgemein'!$F$16+$F65,
('2.5 CAPEX'!$J68+SUM(OFFSET('2.5 CAPEX'!AC68,0,-MIN(MAX($F65-1-('2.1 Kraftwerk allgemein'!$F$16-'1.1 Allgemein'!$I$22+1),0),COLUMN(O65)-1-('2.1 Kraftwerk allgemein'!$F$16-'1.1 Allgemein'!$I$22+1)),1,MIN(MAX($F65-('2.1 Kraftwerk allgemein'!$F$16-'1.1 Allgemein'!$I$22+1),1),COLUMN(O65)-('2.1 Kraftwerk allgemein'!$F$16-'1.1 Allgemein'!$I$22+1)))))/$F65,
SUM(OFFSET('2.5 CAPEX'!AC68,0,-MIN($F65-1,COLUMN(O65)-1),1,MIN($F65,COLUMN(O65))))/$F65)))))))</f>
        <v/>
      </c>
      <c r="Y65" s="199" t="str">
        <f ca="1">IF('2.1 Kraftwerk allgemein'!$F$15&lt;'1.1 Allgemein'!$I$22,
IF(OR(ISNUMBER($D65)=FALSE,$F65=""),"",
IF(AND('2.5 CAPEX'!$L68&lt;&gt;"x",'2.5 CAPEX'!$M68&lt;&gt;"x"),0,
IF($F65=0,0,
IF(Y$4&lt;'2.1 Kraftwerk allgemein'!$F$16,0,
IF(Y$4='2.1 Kraftwerk allgemein'!$F$16,'2.5 CAPEX'!$J68/$F65,
IF(Y$4&lt;'2.1 Kraftwerk allgemein'!$F$16+$F65,
('2.5 CAPEX'!$J68+SUM(OFFSET('2.5 CAPEX'!AD68,0,-MIN(MAX($F65-1-('2.1 Kraftwerk allgemein'!$F$16-'2.1 Kraftwerk allgemein'!$F$15+1),0),COLUMN(P65)-1-('2.1 Kraftwerk allgemein'!$F$16-'2.1 Kraftwerk allgemein'!$F$15+1)),1,MIN(MAX($F65-('2.1 Kraftwerk allgemein'!$F$16-'2.1 Kraftwerk allgemein'!$F$15+1),1),COLUMN(P65)-('2.1 Kraftwerk allgemein'!$F$16-'2.1 Kraftwerk allgemein'!$F$15+1)))))/$F65,
SUM(OFFSET('2.5 CAPEX'!AD68,0,-MIN($F65-1,COLUMN(P65)-1),1,MIN($F65,COLUMN(P65))))/$F65)))))),
IF(OR(ISNUMBER($D65)=FALSE,$F65=""),"",
IF(AND('2.5 CAPEX'!$L68&lt;&gt;"x",'2.5 CAPEX'!$M68&lt;&gt;"x"),0,
IF($F65=0,0,
IF(Y$4&lt;'2.1 Kraftwerk allgemein'!$F$16,0,
IF(Y$4='2.1 Kraftwerk allgemein'!$F$16,'2.5 CAPEX'!$J68/$F65,
IF(Y$4&lt;'2.1 Kraftwerk allgemein'!$F$16+$F65,
('2.5 CAPEX'!$J68+SUM(OFFSET('2.5 CAPEX'!AD68,0,-MIN(MAX($F65-1-('2.1 Kraftwerk allgemein'!$F$16-'1.1 Allgemein'!$I$22+1),0),COLUMN(P65)-1-('2.1 Kraftwerk allgemein'!$F$16-'1.1 Allgemein'!$I$22+1)),1,MIN(MAX($F65-('2.1 Kraftwerk allgemein'!$F$16-'1.1 Allgemein'!$I$22+1),1),COLUMN(P65)-('2.1 Kraftwerk allgemein'!$F$16-'1.1 Allgemein'!$I$22+1)))))/$F65,
SUM(OFFSET('2.5 CAPEX'!AD68,0,-MIN($F65-1,COLUMN(P65)-1),1,MIN($F65,COLUMN(P65))))/$F65)))))))</f>
        <v/>
      </c>
      <c r="Z65" s="199" t="str">
        <f ca="1">IF('2.1 Kraftwerk allgemein'!$F$15&lt;'1.1 Allgemein'!$I$22,
IF(OR(ISNUMBER($D65)=FALSE,$F65=""),"",
IF(AND('2.5 CAPEX'!$L68&lt;&gt;"x",'2.5 CAPEX'!$M68&lt;&gt;"x"),0,
IF($F65=0,0,
IF(Z$4&lt;'2.1 Kraftwerk allgemein'!$F$16,0,
IF(Z$4='2.1 Kraftwerk allgemein'!$F$16,'2.5 CAPEX'!$J68/$F65,
IF(Z$4&lt;'2.1 Kraftwerk allgemein'!$F$16+$F65,
('2.5 CAPEX'!$J68+SUM(OFFSET('2.5 CAPEX'!AE68,0,-MIN(MAX($F65-1-('2.1 Kraftwerk allgemein'!$F$16-'2.1 Kraftwerk allgemein'!$F$15+1),0),COLUMN(Q65)-1-('2.1 Kraftwerk allgemein'!$F$16-'2.1 Kraftwerk allgemein'!$F$15+1)),1,MIN(MAX($F65-('2.1 Kraftwerk allgemein'!$F$16-'2.1 Kraftwerk allgemein'!$F$15+1),1),COLUMN(Q65)-('2.1 Kraftwerk allgemein'!$F$16-'2.1 Kraftwerk allgemein'!$F$15+1)))))/$F65,
SUM(OFFSET('2.5 CAPEX'!AE68,0,-MIN($F65-1,COLUMN(Q65)-1),1,MIN($F65,COLUMN(Q65))))/$F65)))))),
IF(OR(ISNUMBER($D65)=FALSE,$F65=""),"",
IF(AND('2.5 CAPEX'!$L68&lt;&gt;"x",'2.5 CAPEX'!$M68&lt;&gt;"x"),0,
IF($F65=0,0,
IF(Z$4&lt;'2.1 Kraftwerk allgemein'!$F$16,0,
IF(Z$4='2.1 Kraftwerk allgemein'!$F$16,'2.5 CAPEX'!$J68/$F65,
IF(Z$4&lt;'2.1 Kraftwerk allgemein'!$F$16+$F65,
('2.5 CAPEX'!$J68+SUM(OFFSET('2.5 CAPEX'!AE68,0,-MIN(MAX($F65-1-('2.1 Kraftwerk allgemein'!$F$16-'1.1 Allgemein'!$I$22+1),0),COLUMN(Q65)-1-('2.1 Kraftwerk allgemein'!$F$16-'1.1 Allgemein'!$I$22+1)),1,MIN(MAX($F65-('2.1 Kraftwerk allgemein'!$F$16-'1.1 Allgemein'!$I$22+1),1),COLUMN(Q65)-('2.1 Kraftwerk allgemein'!$F$16-'1.1 Allgemein'!$I$22+1)))))/$F65,
SUM(OFFSET('2.5 CAPEX'!AE68,0,-MIN($F65-1,COLUMN(Q65)-1),1,MIN($F65,COLUMN(Q65))))/$F65)))))))</f>
        <v/>
      </c>
      <c r="AA65" s="199" t="str">
        <f ca="1">IF('2.1 Kraftwerk allgemein'!$F$15&lt;'1.1 Allgemein'!$I$22,
IF(OR(ISNUMBER($D65)=FALSE,$F65=""),"",
IF(AND('2.5 CAPEX'!$L68&lt;&gt;"x",'2.5 CAPEX'!$M68&lt;&gt;"x"),0,
IF($F65=0,0,
IF(AA$4&lt;'2.1 Kraftwerk allgemein'!$F$16,0,
IF(AA$4='2.1 Kraftwerk allgemein'!$F$16,'2.5 CAPEX'!$J68/$F65,
IF(AA$4&lt;'2.1 Kraftwerk allgemein'!$F$16+$F65,
('2.5 CAPEX'!$J68+SUM(OFFSET('2.5 CAPEX'!AF68,0,-MIN(MAX($F65-1-('2.1 Kraftwerk allgemein'!$F$16-'2.1 Kraftwerk allgemein'!$F$15+1),0),COLUMN(R65)-1-('2.1 Kraftwerk allgemein'!$F$16-'2.1 Kraftwerk allgemein'!$F$15+1)),1,MIN(MAX($F65-('2.1 Kraftwerk allgemein'!$F$16-'2.1 Kraftwerk allgemein'!$F$15+1),1),COLUMN(R65)-('2.1 Kraftwerk allgemein'!$F$16-'2.1 Kraftwerk allgemein'!$F$15+1)))))/$F65,
SUM(OFFSET('2.5 CAPEX'!AF68,0,-MIN($F65-1,COLUMN(R65)-1),1,MIN($F65,COLUMN(R65))))/$F65)))))),
IF(OR(ISNUMBER($D65)=FALSE,$F65=""),"",
IF(AND('2.5 CAPEX'!$L68&lt;&gt;"x",'2.5 CAPEX'!$M68&lt;&gt;"x"),0,
IF($F65=0,0,
IF(AA$4&lt;'2.1 Kraftwerk allgemein'!$F$16,0,
IF(AA$4='2.1 Kraftwerk allgemein'!$F$16,'2.5 CAPEX'!$J68/$F65,
IF(AA$4&lt;'2.1 Kraftwerk allgemein'!$F$16+$F65,
('2.5 CAPEX'!$J68+SUM(OFFSET('2.5 CAPEX'!AF68,0,-MIN(MAX($F65-1-('2.1 Kraftwerk allgemein'!$F$16-'1.1 Allgemein'!$I$22+1),0),COLUMN(R65)-1-('2.1 Kraftwerk allgemein'!$F$16-'1.1 Allgemein'!$I$22+1)),1,MIN(MAX($F65-('2.1 Kraftwerk allgemein'!$F$16-'1.1 Allgemein'!$I$22+1),1),COLUMN(R65)-('2.1 Kraftwerk allgemein'!$F$16-'1.1 Allgemein'!$I$22+1)))))/$F65,
SUM(OFFSET('2.5 CAPEX'!AF68,0,-MIN($F65-1,COLUMN(R65)-1),1,MIN($F65,COLUMN(R65))))/$F65)))))))</f>
        <v/>
      </c>
      <c r="AB65" s="199" t="str">
        <f ca="1">IF('2.1 Kraftwerk allgemein'!$F$15&lt;'1.1 Allgemein'!$I$22,
IF(OR(ISNUMBER($D65)=FALSE,$F65=""),"",
IF(AND('2.5 CAPEX'!$L68&lt;&gt;"x",'2.5 CAPEX'!$M68&lt;&gt;"x"),0,
IF($F65=0,0,
IF(AB$4&lt;'2.1 Kraftwerk allgemein'!$F$16,0,
IF(AB$4='2.1 Kraftwerk allgemein'!$F$16,'2.5 CAPEX'!$J68/$F65,
IF(AB$4&lt;'2.1 Kraftwerk allgemein'!$F$16+$F65,
('2.5 CAPEX'!$J68+SUM(OFFSET('2.5 CAPEX'!AG68,0,-MIN(MAX($F65-1-('2.1 Kraftwerk allgemein'!$F$16-'2.1 Kraftwerk allgemein'!$F$15+1),0),COLUMN(S65)-1-('2.1 Kraftwerk allgemein'!$F$16-'2.1 Kraftwerk allgemein'!$F$15+1)),1,MIN(MAX($F65-('2.1 Kraftwerk allgemein'!$F$16-'2.1 Kraftwerk allgemein'!$F$15+1),1),COLUMN(S65)-('2.1 Kraftwerk allgemein'!$F$16-'2.1 Kraftwerk allgemein'!$F$15+1)))))/$F65,
SUM(OFFSET('2.5 CAPEX'!AG68,0,-MIN($F65-1,COLUMN(S65)-1),1,MIN($F65,COLUMN(S65))))/$F65)))))),
IF(OR(ISNUMBER($D65)=FALSE,$F65=""),"",
IF(AND('2.5 CAPEX'!$L68&lt;&gt;"x",'2.5 CAPEX'!$M68&lt;&gt;"x"),0,
IF($F65=0,0,
IF(AB$4&lt;'2.1 Kraftwerk allgemein'!$F$16,0,
IF(AB$4='2.1 Kraftwerk allgemein'!$F$16,'2.5 CAPEX'!$J68/$F65,
IF(AB$4&lt;'2.1 Kraftwerk allgemein'!$F$16+$F65,
('2.5 CAPEX'!$J68+SUM(OFFSET('2.5 CAPEX'!AG68,0,-MIN(MAX($F65-1-('2.1 Kraftwerk allgemein'!$F$16-'1.1 Allgemein'!$I$22+1),0),COLUMN(S65)-1-('2.1 Kraftwerk allgemein'!$F$16-'1.1 Allgemein'!$I$22+1)),1,MIN(MAX($F65-('2.1 Kraftwerk allgemein'!$F$16-'1.1 Allgemein'!$I$22+1),1),COLUMN(S65)-('2.1 Kraftwerk allgemein'!$F$16-'1.1 Allgemein'!$I$22+1)))))/$F65,
SUM(OFFSET('2.5 CAPEX'!AG68,0,-MIN($F65-1,COLUMN(S65)-1),1,MIN($F65,COLUMN(S65))))/$F65)))))))</f>
        <v/>
      </c>
      <c r="AC65" s="199" t="str">
        <f ca="1">IF('2.1 Kraftwerk allgemein'!$F$15&lt;'1.1 Allgemein'!$I$22,
IF(OR(ISNUMBER($D65)=FALSE,$F65=""),"",
IF(AND('2.5 CAPEX'!$L68&lt;&gt;"x",'2.5 CAPEX'!$M68&lt;&gt;"x"),0,
IF($F65=0,0,
IF(AC$4&lt;'2.1 Kraftwerk allgemein'!$F$16,0,
IF(AC$4='2.1 Kraftwerk allgemein'!$F$16,'2.5 CAPEX'!$J68/$F65,
IF(AC$4&lt;'2.1 Kraftwerk allgemein'!$F$16+$F65,
('2.5 CAPEX'!$J68+SUM(OFFSET('2.5 CAPEX'!AH68,0,-MIN(MAX($F65-1-('2.1 Kraftwerk allgemein'!$F$16-'2.1 Kraftwerk allgemein'!$F$15+1),0),COLUMN(T65)-1-('2.1 Kraftwerk allgemein'!$F$16-'2.1 Kraftwerk allgemein'!$F$15+1)),1,MIN(MAX($F65-('2.1 Kraftwerk allgemein'!$F$16-'2.1 Kraftwerk allgemein'!$F$15+1),1),COLUMN(T65)-('2.1 Kraftwerk allgemein'!$F$16-'2.1 Kraftwerk allgemein'!$F$15+1)))))/$F65,
SUM(OFFSET('2.5 CAPEX'!AH68,0,-MIN($F65-1,COLUMN(T65)-1),1,MIN($F65,COLUMN(T65))))/$F65)))))),
IF(OR(ISNUMBER($D65)=FALSE,$F65=""),"",
IF(AND('2.5 CAPEX'!$L68&lt;&gt;"x",'2.5 CAPEX'!$M68&lt;&gt;"x"),0,
IF($F65=0,0,
IF(AC$4&lt;'2.1 Kraftwerk allgemein'!$F$16,0,
IF(AC$4='2.1 Kraftwerk allgemein'!$F$16,'2.5 CAPEX'!$J68/$F65,
IF(AC$4&lt;'2.1 Kraftwerk allgemein'!$F$16+$F65,
('2.5 CAPEX'!$J68+SUM(OFFSET('2.5 CAPEX'!AH68,0,-MIN(MAX($F65-1-('2.1 Kraftwerk allgemein'!$F$16-'1.1 Allgemein'!$I$22+1),0),COLUMN(T65)-1-('2.1 Kraftwerk allgemein'!$F$16-'1.1 Allgemein'!$I$22+1)),1,MIN(MAX($F65-('2.1 Kraftwerk allgemein'!$F$16-'1.1 Allgemein'!$I$22+1),1),COLUMN(T65)-('2.1 Kraftwerk allgemein'!$F$16-'1.1 Allgemein'!$I$22+1)))))/$F65,
SUM(OFFSET('2.5 CAPEX'!AH68,0,-MIN($F65-1,COLUMN(T65)-1),1,MIN($F65,COLUMN(T65))))/$F65)))))))</f>
        <v/>
      </c>
      <c r="AD65" s="199" t="str">
        <f ca="1">IF('2.1 Kraftwerk allgemein'!$F$15&lt;'1.1 Allgemein'!$I$22,
IF(OR(ISNUMBER($D65)=FALSE,$F65=""),"",
IF(AND('2.5 CAPEX'!$L68&lt;&gt;"x",'2.5 CAPEX'!$M68&lt;&gt;"x"),0,
IF($F65=0,0,
IF(AD$4&lt;'2.1 Kraftwerk allgemein'!$F$16,0,
IF(AD$4='2.1 Kraftwerk allgemein'!$F$16,'2.5 CAPEX'!$J68/$F65,
IF(AD$4&lt;'2.1 Kraftwerk allgemein'!$F$16+$F65,
('2.5 CAPEX'!$J68+SUM(OFFSET('2.5 CAPEX'!AI68,0,-MIN(MAX($F65-1-('2.1 Kraftwerk allgemein'!$F$16-'2.1 Kraftwerk allgemein'!$F$15+1),0),COLUMN(U65)-1-('2.1 Kraftwerk allgemein'!$F$16-'2.1 Kraftwerk allgemein'!$F$15+1)),1,MIN(MAX($F65-('2.1 Kraftwerk allgemein'!$F$16-'2.1 Kraftwerk allgemein'!$F$15+1),1),COLUMN(U65)-('2.1 Kraftwerk allgemein'!$F$16-'2.1 Kraftwerk allgemein'!$F$15+1)))))/$F65,
SUM(OFFSET('2.5 CAPEX'!AI68,0,-MIN($F65-1,COLUMN(U65)-1),1,MIN($F65,COLUMN(U65))))/$F65)))))),
IF(OR(ISNUMBER($D65)=FALSE,$F65=""),"",
IF(AND('2.5 CAPEX'!$L68&lt;&gt;"x",'2.5 CAPEX'!$M68&lt;&gt;"x"),0,
IF($F65=0,0,
IF(AD$4&lt;'2.1 Kraftwerk allgemein'!$F$16,0,
IF(AD$4='2.1 Kraftwerk allgemein'!$F$16,'2.5 CAPEX'!$J68/$F65,
IF(AD$4&lt;'2.1 Kraftwerk allgemein'!$F$16+$F65,
('2.5 CAPEX'!$J68+SUM(OFFSET('2.5 CAPEX'!AI68,0,-MIN(MAX($F65-1-('2.1 Kraftwerk allgemein'!$F$16-'1.1 Allgemein'!$I$22+1),0),COLUMN(U65)-1-('2.1 Kraftwerk allgemein'!$F$16-'1.1 Allgemein'!$I$22+1)),1,MIN(MAX($F65-('2.1 Kraftwerk allgemein'!$F$16-'1.1 Allgemein'!$I$22+1),1),COLUMN(U65)-('2.1 Kraftwerk allgemein'!$F$16-'1.1 Allgemein'!$I$22+1)))))/$F65,
SUM(OFFSET('2.5 CAPEX'!AI68,0,-MIN($F65-1,COLUMN(U65)-1),1,MIN($F65,COLUMN(U65))))/$F65)))))))</f>
        <v/>
      </c>
      <c r="AE65" s="199" t="str">
        <f ca="1">IF('2.1 Kraftwerk allgemein'!$F$15&lt;'1.1 Allgemein'!$I$22,
IF(OR(ISNUMBER($D65)=FALSE,$F65=""),"",
IF(AND('2.5 CAPEX'!$L68&lt;&gt;"x",'2.5 CAPEX'!$M68&lt;&gt;"x"),0,
IF($F65=0,0,
IF(AE$4&lt;'2.1 Kraftwerk allgemein'!$F$16,0,
IF(AE$4='2.1 Kraftwerk allgemein'!$F$16,'2.5 CAPEX'!$J68/$F65,
IF(AE$4&lt;'2.1 Kraftwerk allgemein'!$F$16+$F65,
('2.5 CAPEX'!$J68+SUM(OFFSET('2.5 CAPEX'!AJ68,0,-MIN(MAX($F65-1-('2.1 Kraftwerk allgemein'!$F$16-'2.1 Kraftwerk allgemein'!$F$15+1),0),COLUMN(V65)-1-('2.1 Kraftwerk allgemein'!$F$16-'2.1 Kraftwerk allgemein'!$F$15+1)),1,MIN(MAX($F65-('2.1 Kraftwerk allgemein'!$F$16-'2.1 Kraftwerk allgemein'!$F$15+1),1),COLUMN(V65)-('2.1 Kraftwerk allgemein'!$F$16-'2.1 Kraftwerk allgemein'!$F$15+1)))))/$F65,
SUM(OFFSET('2.5 CAPEX'!AJ68,0,-MIN($F65-1,COLUMN(V65)-1),1,MIN($F65,COLUMN(V65))))/$F65)))))),
IF(OR(ISNUMBER($D65)=FALSE,$F65=""),"",
IF(AND('2.5 CAPEX'!$L68&lt;&gt;"x",'2.5 CAPEX'!$M68&lt;&gt;"x"),0,
IF($F65=0,0,
IF(AE$4&lt;'2.1 Kraftwerk allgemein'!$F$16,0,
IF(AE$4='2.1 Kraftwerk allgemein'!$F$16,'2.5 CAPEX'!$J68/$F65,
IF(AE$4&lt;'2.1 Kraftwerk allgemein'!$F$16+$F65,
('2.5 CAPEX'!$J68+SUM(OFFSET('2.5 CAPEX'!AJ68,0,-MIN(MAX($F65-1-('2.1 Kraftwerk allgemein'!$F$16-'1.1 Allgemein'!$I$22+1),0),COLUMN(V65)-1-('2.1 Kraftwerk allgemein'!$F$16-'1.1 Allgemein'!$I$22+1)),1,MIN(MAX($F65-('2.1 Kraftwerk allgemein'!$F$16-'1.1 Allgemein'!$I$22+1),1),COLUMN(V65)-('2.1 Kraftwerk allgemein'!$F$16-'1.1 Allgemein'!$I$22+1)))))/$F65,
SUM(OFFSET('2.5 CAPEX'!AJ68,0,-MIN($F65-1,COLUMN(V65)-1),1,MIN($F65,COLUMN(V65))))/$F65)))))))</f>
        <v/>
      </c>
      <c r="AF65" s="199" t="str">
        <f ca="1">IF('2.1 Kraftwerk allgemein'!$F$15&lt;'1.1 Allgemein'!$I$22,
IF(OR(ISNUMBER($D65)=FALSE,$F65=""),"",
IF(AND('2.5 CAPEX'!$L68&lt;&gt;"x",'2.5 CAPEX'!$M68&lt;&gt;"x"),0,
IF($F65=0,0,
IF(AF$4&lt;'2.1 Kraftwerk allgemein'!$F$16,0,
IF(AF$4='2.1 Kraftwerk allgemein'!$F$16,'2.5 CAPEX'!$J68/$F65,
IF(AF$4&lt;'2.1 Kraftwerk allgemein'!$F$16+$F65,
('2.5 CAPEX'!$J68+SUM(OFFSET('2.5 CAPEX'!AK68,0,-MIN(MAX($F65-1-('2.1 Kraftwerk allgemein'!$F$16-'2.1 Kraftwerk allgemein'!$F$15+1),0),COLUMN(W65)-1-('2.1 Kraftwerk allgemein'!$F$16-'2.1 Kraftwerk allgemein'!$F$15+1)),1,MIN(MAX($F65-('2.1 Kraftwerk allgemein'!$F$16-'2.1 Kraftwerk allgemein'!$F$15+1),1),COLUMN(W65)-('2.1 Kraftwerk allgemein'!$F$16-'2.1 Kraftwerk allgemein'!$F$15+1)))))/$F65,
SUM(OFFSET('2.5 CAPEX'!AK68,0,-MIN($F65-1,COLUMN(W65)-1),1,MIN($F65,COLUMN(W65))))/$F65)))))),
IF(OR(ISNUMBER($D65)=FALSE,$F65=""),"",
IF(AND('2.5 CAPEX'!$L68&lt;&gt;"x",'2.5 CAPEX'!$M68&lt;&gt;"x"),0,
IF($F65=0,0,
IF(AF$4&lt;'2.1 Kraftwerk allgemein'!$F$16,0,
IF(AF$4='2.1 Kraftwerk allgemein'!$F$16,'2.5 CAPEX'!$J68/$F65,
IF(AF$4&lt;'2.1 Kraftwerk allgemein'!$F$16+$F65,
('2.5 CAPEX'!$J68+SUM(OFFSET('2.5 CAPEX'!AK68,0,-MIN(MAX($F65-1-('2.1 Kraftwerk allgemein'!$F$16-'1.1 Allgemein'!$I$22+1),0),COLUMN(W65)-1-('2.1 Kraftwerk allgemein'!$F$16-'1.1 Allgemein'!$I$22+1)),1,MIN(MAX($F65-('2.1 Kraftwerk allgemein'!$F$16-'1.1 Allgemein'!$I$22+1),1),COLUMN(W65)-('2.1 Kraftwerk allgemein'!$F$16-'1.1 Allgemein'!$I$22+1)))))/$F65,
SUM(OFFSET('2.5 CAPEX'!AK68,0,-MIN($F65-1,COLUMN(W65)-1),1,MIN($F65,COLUMN(W65))))/$F65)))))))</f>
        <v/>
      </c>
      <c r="AG65" s="199" t="str">
        <f ca="1">IF('2.1 Kraftwerk allgemein'!$F$15&lt;'1.1 Allgemein'!$I$22,
IF(OR(ISNUMBER($D65)=FALSE,$F65=""),"",
IF(AND('2.5 CAPEX'!$L68&lt;&gt;"x",'2.5 CAPEX'!$M68&lt;&gt;"x"),0,
IF($F65=0,0,
IF(AG$4&lt;'2.1 Kraftwerk allgemein'!$F$16,0,
IF(AG$4='2.1 Kraftwerk allgemein'!$F$16,'2.5 CAPEX'!$J68/$F65,
IF(AG$4&lt;'2.1 Kraftwerk allgemein'!$F$16+$F65,
('2.5 CAPEX'!$J68+SUM(OFFSET('2.5 CAPEX'!AL68,0,-MIN(MAX($F65-1-('2.1 Kraftwerk allgemein'!$F$16-'2.1 Kraftwerk allgemein'!$F$15+1),0),COLUMN(X65)-1-('2.1 Kraftwerk allgemein'!$F$16-'2.1 Kraftwerk allgemein'!$F$15+1)),1,MIN(MAX($F65-('2.1 Kraftwerk allgemein'!$F$16-'2.1 Kraftwerk allgemein'!$F$15+1),1),COLUMN(X65)-('2.1 Kraftwerk allgemein'!$F$16-'2.1 Kraftwerk allgemein'!$F$15+1)))))/$F65,
SUM(OFFSET('2.5 CAPEX'!AL68,0,-MIN($F65-1,COLUMN(X65)-1),1,MIN($F65,COLUMN(X65))))/$F65)))))),
IF(OR(ISNUMBER($D65)=FALSE,$F65=""),"",
IF(AND('2.5 CAPEX'!$L68&lt;&gt;"x",'2.5 CAPEX'!$M68&lt;&gt;"x"),0,
IF($F65=0,0,
IF(AG$4&lt;'2.1 Kraftwerk allgemein'!$F$16,0,
IF(AG$4='2.1 Kraftwerk allgemein'!$F$16,'2.5 CAPEX'!$J68/$F65,
IF(AG$4&lt;'2.1 Kraftwerk allgemein'!$F$16+$F65,
('2.5 CAPEX'!$J68+SUM(OFFSET('2.5 CAPEX'!AL68,0,-MIN(MAX($F65-1-('2.1 Kraftwerk allgemein'!$F$16-'1.1 Allgemein'!$I$22+1),0),COLUMN(X65)-1-('2.1 Kraftwerk allgemein'!$F$16-'1.1 Allgemein'!$I$22+1)),1,MIN(MAX($F65-('2.1 Kraftwerk allgemein'!$F$16-'1.1 Allgemein'!$I$22+1),1),COLUMN(X65)-('2.1 Kraftwerk allgemein'!$F$16-'1.1 Allgemein'!$I$22+1)))))/$F65,
SUM(OFFSET('2.5 CAPEX'!AL68,0,-MIN($F65-1,COLUMN(X65)-1),1,MIN($F65,COLUMN(X65))))/$F65)))))))</f>
        <v/>
      </c>
      <c r="AH65" s="199" t="str">
        <f ca="1">IF('2.1 Kraftwerk allgemein'!$F$15&lt;'1.1 Allgemein'!$I$22,
IF(OR(ISNUMBER($D65)=FALSE,$F65=""),"",
IF(AND('2.5 CAPEX'!$L68&lt;&gt;"x",'2.5 CAPEX'!$M68&lt;&gt;"x"),0,
IF($F65=0,0,
IF(AH$4&lt;'2.1 Kraftwerk allgemein'!$F$16,0,
IF(AH$4='2.1 Kraftwerk allgemein'!$F$16,'2.5 CAPEX'!$J68/$F65,
IF(AH$4&lt;'2.1 Kraftwerk allgemein'!$F$16+$F65,
('2.5 CAPEX'!$J68+SUM(OFFSET('2.5 CAPEX'!AM68,0,-MIN(MAX($F65-1-('2.1 Kraftwerk allgemein'!$F$16-'2.1 Kraftwerk allgemein'!$F$15+1),0),COLUMN(Y65)-1-('2.1 Kraftwerk allgemein'!$F$16-'2.1 Kraftwerk allgemein'!$F$15+1)),1,MIN(MAX($F65-('2.1 Kraftwerk allgemein'!$F$16-'2.1 Kraftwerk allgemein'!$F$15+1),1),COLUMN(Y65)-('2.1 Kraftwerk allgemein'!$F$16-'2.1 Kraftwerk allgemein'!$F$15+1)))))/$F65,
SUM(OFFSET('2.5 CAPEX'!AM68,0,-MIN($F65-1,COLUMN(Y65)-1),1,MIN($F65,COLUMN(Y65))))/$F65)))))),
IF(OR(ISNUMBER($D65)=FALSE,$F65=""),"",
IF(AND('2.5 CAPEX'!$L68&lt;&gt;"x",'2.5 CAPEX'!$M68&lt;&gt;"x"),0,
IF($F65=0,0,
IF(AH$4&lt;'2.1 Kraftwerk allgemein'!$F$16,0,
IF(AH$4='2.1 Kraftwerk allgemein'!$F$16,'2.5 CAPEX'!$J68/$F65,
IF(AH$4&lt;'2.1 Kraftwerk allgemein'!$F$16+$F65,
('2.5 CAPEX'!$J68+SUM(OFFSET('2.5 CAPEX'!AM68,0,-MIN(MAX($F65-1-('2.1 Kraftwerk allgemein'!$F$16-'1.1 Allgemein'!$I$22+1),0),COLUMN(Y65)-1-('2.1 Kraftwerk allgemein'!$F$16-'1.1 Allgemein'!$I$22+1)),1,MIN(MAX($F65-('2.1 Kraftwerk allgemein'!$F$16-'1.1 Allgemein'!$I$22+1),1),COLUMN(Y65)-('2.1 Kraftwerk allgemein'!$F$16-'1.1 Allgemein'!$I$22+1)))))/$F65,
SUM(OFFSET('2.5 CAPEX'!AM68,0,-MIN($F65-1,COLUMN(Y65)-1),1,MIN($F65,COLUMN(Y65))))/$F65)))))))</f>
        <v/>
      </c>
      <c r="AI65" s="199" t="str">
        <f ca="1">IF('2.1 Kraftwerk allgemein'!$F$15&lt;'1.1 Allgemein'!$I$22,
IF(OR(ISNUMBER($D65)=FALSE,$F65=""),"",
IF(AND('2.5 CAPEX'!$L68&lt;&gt;"x",'2.5 CAPEX'!$M68&lt;&gt;"x"),0,
IF($F65=0,0,
IF(AI$4&lt;'2.1 Kraftwerk allgemein'!$F$16,0,
IF(AI$4='2.1 Kraftwerk allgemein'!$F$16,'2.5 CAPEX'!$J68/$F65,
IF(AI$4&lt;'2.1 Kraftwerk allgemein'!$F$16+$F65,
('2.5 CAPEX'!$J68+SUM(OFFSET('2.5 CAPEX'!AN68,0,-MIN(MAX($F65-1-('2.1 Kraftwerk allgemein'!$F$16-'2.1 Kraftwerk allgemein'!$F$15+1),0),COLUMN(Z65)-1-('2.1 Kraftwerk allgemein'!$F$16-'2.1 Kraftwerk allgemein'!$F$15+1)),1,MIN(MAX($F65-('2.1 Kraftwerk allgemein'!$F$16-'2.1 Kraftwerk allgemein'!$F$15+1),1),COLUMN(Z65)-('2.1 Kraftwerk allgemein'!$F$16-'2.1 Kraftwerk allgemein'!$F$15+1)))))/$F65,
SUM(OFFSET('2.5 CAPEX'!AN68,0,-MIN($F65-1,COLUMN(Z65)-1),1,MIN($F65,COLUMN(Z65))))/$F65)))))),
IF(OR(ISNUMBER($D65)=FALSE,$F65=""),"",
IF(AND('2.5 CAPEX'!$L68&lt;&gt;"x",'2.5 CAPEX'!$M68&lt;&gt;"x"),0,
IF($F65=0,0,
IF(AI$4&lt;'2.1 Kraftwerk allgemein'!$F$16,0,
IF(AI$4='2.1 Kraftwerk allgemein'!$F$16,'2.5 CAPEX'!$J68/$F65,
IF(AI$4&lt;'2.1 Kraftwerk allgemein'!$F$16+$F65,
('2.5 CAPEX'!$J68+SUM(OFFSET('2.5 CAPEX'!AN68,0,-MIN(MAX($F65-1-('2.1 Kraftwerk allgemein'!$F$16-'1.1 Allgemein'!$I$22+1),0),COLUMN(Z65)-1-('2.1 Kraftwerk allgemein'!$F$16-'1.1 Allgemein'!$I$22+1)),1,MIN(MAX($F65-('2.1 Kraftwerk allgemein'!$F$16-'1.1 Allgemein'!$I$22+1),1),COLUMN(Z65)-('2.1 Kraftwerk allgemein'!$F$16-'1.1 Allgemein'!$I$22+1)))))/$F65,
SUM(OFFSET('2.5 CAPEX'!AN68,0,-MIN($F65-1,COLUMN(Z65)-1),1,MIN($F65,COLUMN(Z65))))/$F65)))))))</f>
        <v/>
      </c>
      <c r="AJ65" s="199" t="str">
        <f ca="1">IF('2.1 Kraftwerk allgemein'!$F$15&lt;'1.1 Allgemein'!$I$22,
IF(OR(ISNUMBER($D65)=FALSE,$F65=""),"",
IF(AND('2.5 CAPEX'!$L68&lt;&gt;"x",'2.5 CAPEX'!$M68&lt;&gt;"x"),0,
IF($F65=0,0,
IF(AJ$4&lt;'2.1 Kraftwerk allgemein'!$F$16,0,
IF(AJ$4='2.1 Kraftwerk allgemein'!$F$16,'2.5 CAPEX'!$J68/$F65,
IF(AJ$4&lt;'2.1 Kraftwerk allgemein'!$F$16+$F65,
('2.5 CAPEX'!$J68+SUM(OFFSET('2.5 CAPEX'!AO68,0,-MIN(MAX($F65-1-('2.1 Kraftwerk allgemein'!$F$16-'2.1 Kraftwerk allgemein'!$F$15+1),0),COLUMN(AA65)-1-('2.1 Kraftwerk allgemein'!$F$16-'2.1 Kraftwerk allgemein'!$F$15+1)),1,MIN(MAX($F65-('2.1 Kraftwerk allgemein'!$F$16-'2.1 Kraftwerk allgemein'!$F$15+1),1),COLUMN(AA65)-('2.1 Kraftwerk allgemein'!$F$16-'2.1 Kraftwerk allgemein'!$F$15+1)))))/$F65,
SUM(OFFSET('2.5 CAPEX'!AO68,0,-MIN($F65-1,COLUMN(AA65)-1),1,MIN($F65,COLUMN(AA65))))/$F65)))))),
IF(OR(ISNUMBER($D65)=FALSE,$F65=""),"",
IF(AND('2.5 CAPEX'!$L68&lt;&gt;"x",'2.5 CAPEX'!$M68&lt;&gt;"x"),0,
IF($F65=0,0,
IF(AJ$4&lt;'2.1 Kraftwerk allgemein'!$F$16,0,
IF(AJ$4='2.1 Kraftwerk allgemein'!$F$16,'2.5 CAPEX'!$J68/$F65,
IF(AJ$4&lt;'2.1 Kraftwerk allgemein'!$F$16+$F65,
('2.5 CAPEX'!$J68+SUM(OFFSET('2.5 CAPEX'!AO68,0,-MIN(MAX($F65-1-('2.1 Kraftwerk allgemein'!$F$16-'1.1 Allgemein'!$I$22+1),0),COLUMN(AA65)-1-('2.1 Kraftwerk allgemein'!$F$16-'1.1 Allgemein'!$I$22+1)),1,MIN(MAX($F65-('2.1 Kraftwerk allgemein'!$F$16-'1.1 Allgemein'!$I$22+1),1),COLUMN(AA65)-('2.1 Kraftwerk allgemein'!$F$16-'1.1 Allgemein'!$I$22+1)))))/$F65,
SUM(OFFSET('2.5 CAPEX'!AO68,0,-MIN($F65-1,COLUMN(AA65)-1),1,MIN($F65,COLUMN(AA65))))/$F65)))))))</f>
        <v/>
      </c>
      <c r="AK65" s="199" t="str">
        <f ca="1">IF('2.1 Kraftwerk allgemein'!$F$15&lt;'1.1 Allgemein'!$I$22,
IF(OR(ISNUMBER($D65)=FALSE,$F65=""),"",
IF(AND('2.5 CAPEX'!$L68&lt;&gt;"x",'2.5 CAPEX'!$M68&lt;&gt;"x"),0,
IF($F65=0,0,
IF(AK$4&lt;'2.1 Kraftwerk allgemein'!$F$16,0,
IF(AK$4='2.1 Kraftwerk allgemein'!$F$16,'2.5 CAPEX'!$J68/$F65,
IF(AK$4&lt;'2.1 Kraftwerk allgemein'!$F$16+$F65,
('2.5 CAPEX'!$J68+SUM(OFFSET('2.5 CAPEX'!AP68,0,-MIN(MAX($F65-1-('2.1 Kraftwerk allgemein'!$F$16-'2.1 Kraftwerk allgemein'!$F$15+1),0),COLUMN(AB65)-1-('2.1 Kraftwerk allgemein'!$F$16-'2.1 Kraftwerk allgemein'!$F$15+1)),1,MIN(MAX($F65-('2.1 Kraftwerk allgemein'!$F$16-'2.1 Kraftwerk allgemein'!$F$15+1),1),COLUMN(AB65)-('2.1 Kraftwerk allgemein'!$F$16-'2.1 Kraftwerk allgemein'!$F$15+1)))))/$F65,
SUM(OFFSET('2.5 CAPEX'!AP68,0,-MIN($F65-1,COLUMN(AB65)-1),1,MIN($F65,COLUMN(AB65))))/$F65)))))),
IF(OR(ISNUMBER($D65)=FALSE,$F65=""),"",
IF(AND('2.5 CAPEX'!$L68&lt;&gt;"x",'2.5 CAPEX'!$M68&lt;&gt;"x"),0,
IF($F65=0,0,
IF(AK$4&lt;'2.1 Kraftwerk allgemein'!$F$16,0,
IF(AK$4='2.1 Kraftwerk allgemein'!$F$16,'2.5 CAPEX'!$J68/$F65,
IF(AK$4&lt;'2.1 Kraftwerk allgemein'!$F$16+$F65,
('2.5 CAPEX'!$J68+SUM(OFFSET('2.5 CAPEX'!AP68,0,-MIN(MAX($F65-1-('2.1 Kraftwerk allgemein'!$F$16-'1.1 Allgemein'!$I$22+1),0),COLUMN(AB65)-1-('2.1 Kraftwerk allgemein'!$F$16-'1.1 Allgemein'!$I$22+1)),1,MIN(MAX($F65-('2.1 Kraftwerk allgemein'!$F$16-'1.1 Allgemein'!$I$22+1),1),COLUMN(AB65)-('2.1 Kraftwerk allgemein'!$F$16-'1.1 Allgemein'!$I$22+1)))))/$F65,
SUM(OFFSET('2.5 CAPEX'!AP68,0,-MIN($F65-1,COLUMN(AB65)-1),1,MIN($F65,COLUMN(AB65))))/$F65)))))))</f>
        <v/>
      </c>
      <c r="AL65" s="199" t="str">
        <f ca="1">IF('2.1 Kraftwerk allgemein'!$F$15&lt;'1.1 Allgemein'!$I$22,
IF(OR(ISNUMBER($D65)=FALSE,$F65=""),"",
IF(AND('2.5 CAPEX'!$L68&lt;&gt;"x",'2.5 CAPEX'!$M68&lt;&gt;"x"),0,
IF($F65=0,0,
IF(AL$4&lt;'2.1 Kraftwerk allgemein'!$F$16,0,
IF(AL$4='2.1 Kraftwerk allgemein'!$F$16,'2.5 CAPEX'!$J68/$F65,
IF(AL$4&lt;'2.1 Kraftwerk allgemein'!$F$16+$F65,
('2.5 CAPEX'!$J68+SUM(OFFSET('2.5 CAPEX'!AQ68,0,-MIN(MAX($F65-1-('2.1 Kraftwerk allgemein'!$F$16-'2.1 Kraftwerk allgemein'!$F$15+1),0),COLUMN(AC65)-1-('2.1 Kraftwerk allgemein'!$F$16-'2.1 Kraftwerk allgemein'!$F$15+1)),1,MIN(MAX($F65-('2.1 Kraftwerk allgemein'!$F$16-'2.1 Kraftwerk allgemein'!$F$15+1),1),COLUMN(AC65)-('2.1 Kraftwerk allgemein'!$F$16-'2.1 Kraftwerk allgemein'!$F$15+1)))))/$F65,
SUM(OFFSET('2.5 CAPEX'!AQ68,0,-MIN($F65-1,COLUMN(AC65)-1),1,MIN($F65,COLUMN(AC65))))/$F65)))))),
IF(OR(ISNUMBER($D65)=FALSE,$F65=""),"",
IF(AND('2.5 CAPEX'!$L68&lt;&gt;"x",'2.5 CAPEX'!$M68&lt;&gt;"x"),0,
IF($F65=0,0,
IF(AL$4&lt;'2.1 Kraftwerk allgemein'!$F$16,0,
IF(AL$4='2.1 Kraftwerk allgemein'!$F$16,'2.5 CAPEX'!$J68/$F65,
IF(AL$4&lt;'2.1 Kraftwerk allgemein'!$F$16+$F65,
('2.5 CAPEX'!$J68+SUM(OFFSET('2.5 CAPEX'!AQ68,0,-MIN(MAX($F65-1-('2.1 Kraftwerk allgemein'!$F$16-'1.1 Allgemein'!$I$22+1),0),COLUMN(AC65)-1-('2.1 Kraftwerk allgemein'!$F$16-'1.1 Allgemein'!$I$22+1)),1,MIN(MAX($F65-('2.1 Kraftwerk allgemein'!$F$16-'1.1 Allgemein'!$I$22+1),1),COLUMN(AC65)-('2.1 Kraftwerk allgemein'!$F$16-'1.1 Allgemein'!$I$22+1)))))/$F65,
SUM(OFFSET('2.5 CAPEX'!AQ68,0,-MIN($F65-1,COLUMN(AC65)-1),1,MIN($F65,COLUMN(AC65))))/$F65)))))))</f>
        <v/>
      </c>
      <c r="AM65" s="199" t="str">
        <f ca="1">IF('2.1 Kraftwerk allgemein'!$F$15&lt;'1.1 Allgemein'!$I$22,
IF(OR(ISNUMBER($D65)=FALSE,$F65=""),"",
IF(AND('2.5 CAPEX'!$L68&lt;&gt;"x",'2.5 CAPEX'!$M68&lt;&gt;"x"),0,
IF($F65=0,0,
IF(AM$4&lt;'2.1 Kraftwerk allgemein'!$F$16,0,
IF(AM$4='2.1 Kraftwerk allgemein'!$F$16,'2.5 CAPEX'!$J68/$F65,
IF(AM$4&lt;'2.1 Kraftwerk allgemein'!$F$16+$F65,
('2.5 CAPEX'!$J68+SUM(OFFSET('2.5 CAPEX'!AR68,0,-MIN(MAX($F65-1-('2.1 Kraftwerk allgemein'!$F$16-'2.1 Kraftwerk allgemein'!$F$15+1),0),COLUMN(AD65)-1-('2.1 Kraftwerk allgemein'!$F$16-'2.1 Kraftwerk allgemein'!$F$15+1)),1,MIN(MAX($F65-('2.1 Kraftwerk allgemein'!$F$16-'2.1 Kraftwerk allgemein'!$F$15+1),1),COLUMN(AD65)-('2.1 Kraftwerk allgemein'!$F$16-'2.1 Kraftwerk allgemein'!$F$15+1)))))/$F65,
SUM(OFFSET('2.5 CAPEX'!AR68,0,-MIN($F65-1,COLUMN(AD65)-1),1,MIN($F65,COLUMN(AD65))))/$F65)))))),
IF(OR(ISNUMBER($D65)=FALSE,$F65=""),"",
IF(AND('2.5 CAPEX'!$L68&lt;&gt;"x",'2.5 CAPEX'!$M68&lt;&gt;"x"),0,
IF($F65=0,0,
IF(AM$4&lt;'2.1 Kraftwerk allgemein'!$F$16,0,
IF(AM$4='2.1 Kraftwerk allgemein'!$F$16,'2.5 CAPEX'!$J68/$F65,
IF(AM$4&lt;'2.1 Kraftwerk allgemein'!$F$16+$F65,
('2.5 CAPEX'!$J68+SUM(OFFSET('2.5 CAPEX'!AR68,0,-MIN(MAX($F65-1-('2.1 Kraftwerk allgemein'!$F$16-'1.1 Allgemein'!$I$22+1),0),COLUMN(AD65)-1-('2.1 Kraftwerk allgemein'!$F$16-'1.1 Allgemein'!$I$22+1)),1,MIN(MAX($F65-('2.1 Kraftwerk allgemein'!$F$16-'1.1 Allgemein'!$I$22+1),1),COLUMN(AD65)-('2.1 Kraftwerk allgemein'!$F$16-'1.1 Allgemein'!$I$22+1)))))/$F65,
SUM(OFFSET('2.5 CAPEX'!AR68,0,-MIN($F65-1,COLUMN(AD65)-1),1,MIN($F65,COLUMN(AD65))))/$F65)))))))</f>
        <v/>
      </c>
      <c r="AN65" s="199" t="str">
        <f ca="1">IF('2.1 Kraftwerk allgemein'!$F$15&lt;'1.1 Allgemein'!$I$22,
IF(OR(ISNUMBER($D65)=FALSE,$F65=""),"",
IF(AND('2.5 CAPEX'!$L68&lt;&gt;"x",'2.5 CAPEX'!$M68&lt;&gt;"x"),0,
IF($F65=0,0,
IF(AN$4&lt;'2.1 Kraftwerk allgemein'!$F$16,0,
IF(AN$4='2.1 Kraftwerk allgemein'!$F$16,'2.5 CAPEX'!$J68/$F65,
IF(AN$4&lt;'2.1 Kraftwerk allgemein'!$F$16+$F65,
('2.5 CAPEX'!$J68+SUM(OFFSET('2.5 CAPEX'!AS68,0,-MIN(MAX($F65-1-('2.1 Kraftwerk allgemein'!$F$16-'2.1 Kraftwerk allgemein'!$F$15+1),0),COLUMN(AE65)-1-('2.1 Kraftwerk allgemein'!$F$16-'2.1 Kraftwerk allgemein'!$F$15+1)),1,MIN(MAX($F65-('2.1 Kraftwerk allgemein'!$F$16-'2.1 Kraftwerk allgemein'!$F$15+1),1),COLUMN(AE65)-('2.1 Kraftwerk allgemein'!$F$16-'2.1 Kraftwerk allgemein'!$F$15+1)))))/$F65,
SUM(OFFSET('2.5 CAPEX'!AS68,0,-MIN($F65-1,COLUMN(AE65)-1),1,MIN($F65,COLUMN(AE65))))/$F65)))))),
IF(OR(ISNUMBER($D65)=FALSE,$F65=""),"",
IF(AND('2.5 CAPEX'!$L68&lt;&gt;"x",'2.5 CAPEX'!$M68&lt;&gt;"x"),0,
IF($F65=0,0,
IF(AN$4&lt;'2.1 Kraftwerk allgemein'!$F$16,0,
IF(AN$4='2.1 Kraftwerk allgemein'!$F$16,'2.5 CAPEX'!$J68/$F65,
IF(AN$4&lt;'2.1 Kraftwerk allgemein'!$F$16+$F65,
('2.5 CAPEX'!$J68+SUM(OFFSET('2.5 CAPEX'!AS68,0,-MIN(MAX($F65-1-('2.1 Kraftwerk allgemein'!$F$16-'1.1 Allgemein'!$I$22+1),0),COLUMN(AE65)-1-('2.1 Kraftwerk allgemein'!$F$16-'1.1 Allgemein'!$I$22+1)),1,MIN(MAX($F65-('2.1 Kraftwerk allgemein'!$F$16-'1.1 Allgemein'!$I$22+1),1),COLUMN(AE65)-('2.1 Kraftwerk allgemein'!$F$16-'1.1 Allgemein'!$I$22+1)))))/$F65,
SUM(OFFSET('2.5 CAPEX'!AS68,0,-MIN($F65-1,COLUMN(AE65)-1),1,MIN($F65,COLUMN(AE65))))/$F65)))))))</f>
        <v/>
      </c>
      <c r="AO65" s="199" t="str">
        <f ca="1">IF('2.1 Kraftwerk allgemein'!$F$15&lt;'1.1 Allgemein'!$I$22,
IF(OR(ISNUMBER($D65)=FALSE,$F65=""),"",
IF(AND('2.5 CAPEX'!$L68&lt;&gt;"x",'2.5 CAPEX'!$M68&lt;&gt;"x"),0,
IF($F65=0,0,
IF(AO$4&lt;'2.1 Kraftwerk allgemein'!$F$16,0,
IF(AO$4='2.1 Kraftwerk allgemein'!$F$16,'2.5 CAPEX'!$J68/$F65,
IF(AO$4&lt;'2.1 Kraftwerk allgemein'!$F$16+$F65,
('2.5 CAPEX'!$J68+SUM(OFFSET('2.5 CAPEX'!AT68,0,-MIN(MAX($F65-1-('2.1 Kraftwerk allgemein'!$F$16-'2.1 Kraftwerk allgemein'!$F$15+1),0),COLUMN(AF65)-1-('2.1 Kraftwerk allgemein'!$F$16-'2.1 Kraftwerk allgemein'!$F$15+1)),1,MIN(MAX($F65-('2.1 Kraftwerk allgemein'!$F$16-'2.1 Kraftwerk allgemein'!$F$15+1),1),COLUMN(AF65)-('2.1 Kraftwerk allgemein'!$F$16-'2.1 Kraftwerk allgemein'!$F$15+1)))))/$F65,
SUM(OFFSET('2.5 CAPEX'!AT68,0,-MIN($F65-1,COLUMN(AF65)-1),1,MIN($F65,COLUMN(AF65))))/$F65)))))),
IF(OR(ISNUMBER($D65)=FALSE,$F65=""),"",
IF(AND('2.5 CAPEX'!$L68&lt;&gt;"x",'2.5 CAPEX'!$M68&lt;&gt;"x"),0,
IF($F65=0,0,
IF(AO$4&lt;'2.1 Kraftwerk allgemein'!$F$16,0,
IF(AO$4='2.1 Kraftwerk allgemein'!$F$16,'2.5 CAPEX'!$J68/$F65,
IF(AO$4&lt;'2.1 Kraftwerk allgemein'!$F$16+$F65,
('2.5 CAPEX'!$J68+SUM(OFFSET('2.5 CAPEX'!AT68,0,-MIN(MAX($F65-1-('2.1 Kraftwerk allgemein'!$F$16-'1.1 Allgemein'!$I$22+1),0),COLUMN(AF65)-1-('2.1 Kraftwerk allgemein'!$F$16-'1.1 Allgemein'!$I$22+1)),1,MIN(MAX($F65-('2.1 Kraftwerk allgemein'!$F$16-'1.1 Allgemein'!$I$22+1),1),COLUMN(AF65)-('2.1 Kraftwerk allgemein'!$F$16-'1.1 Allgemein'!$I$22+1)))))/$F65,
SUM(OFFSET('2.5 CAPEX'!AT68,0,-MIN($F65-1,COLUMN(AF65)-1),1,MIN($F65,COLUMN(AF65))))/$F65)))))))</f>
        <v/>
      </c>
      <c r="AP65" s="199" t="str">
        <f ca="1">IF('2.1 Kraftwerk allgemein'!$F$15&lt;'1.1 Allgemein'!$I$22,
IF(OR(ISNUMBER($D65)=FALSE,$F65=""),"",
IF(AND('2.5 CAPEX'!$L68&lt;&gt;"x",'2.5 CAPEX'!$M68&lt;&gt;"x"),0,
IF($F65=0,0,
IF(AP$4&lt;'2.1 Kraftwerk allgemein'!$F$16,0,
IF(AP$4='2.1 Kraftwerk allgemein'!$F$16,'2.5 CAPEX'!$J68/$F65,
IF(AP$4&lt;'2.1 Kraftwerk allgemein'!$F$16+$F65,
('2.5 CAPEX'!$J68+SUM(OFFSET('2.5 CAPEX'!AU68,0,-MIN(MAX($F65-1-('2.1 Kraftwerk allgemein'!$F$16-'2.1 Kraftwerk allgemein'!$F$15+1),0),COLUMN(AG65)-1-('2.1 Kraftwerk allgemein'!$F$16-'2.1 Kraftwerk allgemein'!$F$15+1)),1,MIN(MAX($F65-('2.1 Kraftwerk allgemein'!$F$16-'2.1 Kraftwerk allgemein'!$F$15+1),1),COLUMN(AG65)-('2.1 Kraftwerk allgemein'!$F$16-'2.1 Kraftwerk allgemein'!$F$15+1)))))/$F65,
SUM(OFFSET('2.5 CAPEX'!AU68,0,-MIN($F65-1,COLUMN(AG65)-1),1,MIN($F65,COLUMN(AG65))))/$F65)))))),
IF(OR(ISNUMBER($D65)=FALSE,$F65=""),"",
IF(AND('2.5 CAPEX'!$L68&lt;&gt;"x",'2.5 CAPEX'!$M68&lt;&gt;"x"),0,
IF($F65=0,0,
IF(AP$4&lt;'2.1 Kraftwerk allgemein'!$F$16,0,
IF(AP$4='2.1 Kraftwerk allgemein'!$F$16,'2.5 CAPEX'!$J68/$F65,
IF(AP$4&lt;'2.1 Kraftwerk allgemein'!$F$16+$F65,
('2.5 CAPEX'!$J68+SUM(OFFSET('2.5 CAPEX'!AU68,0,-MIN(MAX($F65-1-('2.1 Kraftwerk allgemein'!$F$16-'1.1 Allgemein'!$I$22+1),0),COLUMN(AG65)-1-('2.1 Kraftwerk allgemein'!$F$16-'1.1 Allgemein'!$I$22+1)),1,MIN(MAX($F65-('2.1 Kraftwerk allgemein'!$F$16-'1.1 Allgemein'!$I$22+1),1),COLUMN(AG65)-('2.1 Kraftwerk allgemein'!$F$16-'1.1 Allgemein'!$I$22+1)))))/$F65,
SUM(OFFSET('2.5 CAPEX'!AU68,0,-MIN($F65-1,COLUMN(AG65)-1),1,MIN($F65,COLUMN(AG65))))/$F65)))))))</f>
        <v/>
      </c>
      <c r="AQ65" s="199" t="str">
        <f ca="1">IF('2.1 Kraftwerk allgemein'!$F$15&lt;'1.1 Allgemein'!$I$22,
IF(OR(ISNUMBER($D65)=FALSE,$F65=""),"",
IF(AND('2.5 CAPEX'!$L68&lt;&gt;"x",'2.5 CAPEX'!$M68&lt;&gt;"x"),0,
IF($F65=0,0,
IF(AQ$4&lt;'2.1 Kraftwerk allgemein'!$F$16,0,
IF(AQ$4='2.1 Kraftwerk allgemein'!$F$16,'2.5 CAPEX'!$J68/$F65,
IF(AQ$4&lt;'2.1 Kraftwerk allgemein'!$F$16+$F65,
('2.5 CAPEX'!$J68+SUM(OFFSET('2.5 CAPEX'!AV68,0,-MIN(MAX($F65-1-('2.1 Kraftwerk allgemein'!$F$16-'2.1 Kraftwerk allgemein'!$F$15+1),0),COLUMN(AH65)-1-('2.1 Kraftwerk allgemein'!$F$16-'2.1 Kraftwerk allgemein'!$F$15+1)),1,MIN(MAX($F65-('2.1 Kraftwerk allgemein'!$F$16-'2.1 Kraftwerk allgemein'!$F$15+1),1),COLUMN(AH65)-('2.1 Kraftwerk allgemein'!$F$16-'2.1 Kraftwerk allgemein'!$F$15+1)))))/$F65,
SUM(OFFSET('2.5 CAPEX'!AV68,0,-MIN($F65-1,COLUMN(AH65)-1),1,MIN($F65,COLUMN(AH65))))/$F65)))))),
IF(OR(ISNUMBER($D65)=FALSE,$F65=""),"",
IF(AND('2.5 CAPEX'!$L68&lt;&gt;"x",'2.5 CAPEX'!$M68&lt;&gt;"x"),0,
IF($F65=0,0,
IF(AQ$4&lt;'2.1 Kraftwerk allgemein'!$F$16,0,
IF(AQ$4='2.1 Kraftwerk allgemein'!$F$16,'2.5 CAPEX'!$J68/$F65,
IF(AQ$4&lt;'2.1 Kraftwerk allgemein'!$F$16+$F65,
('2.5 CAPEX'!$J68+SUM(OFFSET('2.5 CAPEX'!AV68,0,-MIN(MAX($F65-1-('2.1 Kraftwerk allgemein'!$F$16-'1.1 Allgemein'!$I$22+1),0),COLUMN(AH65)-1-('2.1 Kraftwerk allgemein'!$F$16-'1.1 Allgemein'!$I$22+1)),1,MIN(MAX($F65-('2.1 Kraftwerk allgemein'!$F$16-'1.1 Allgemein'!$I$22+1),1),COLUMN(AH65)-('2.1 Kraftwerk allgemein'!$F$16-'1.1 Allgemein'!$I$22+1)))))/$F65,
SUM(OFFSET('2.5 CAPEX'!AV68,0,-MIN($F65-1,COLUMN(AH65)-1),1,MIN($F65,COLUMN(AH65))))/$F65)))))))</f>
        <v/>
      </c>
      <c r="AR65" s="199" t="str">
        <f ca="1">IF('2.1 Kraftwerk allgemein'!$F$15&lt;'1.1 Allgemein'!$I$22,
IF(OR(ISNUMBER($D65)=FALSE,$F65=""),"",
IF(AND('2.5 CAPEX'!$L68&lt;&gt;"x",'2.5 CAPEX'!$M68&lt;&gt;"x"),0,
IF($F65=0,0,
IF(AR$4&lt;'2.1 Kraftwerk allgemein'!$F$16,0,
IF(AR$4='2.1 Kraftwerk allgemein'!$F$16,'2.5 CAPEX'!$J68/$F65,
IF(AR$4&lt;'2.1 Kraftwerk allgemein'!$F$16+$F65,
('2.5 CAPEX'!$J68+SUM(OFFSET('2.5 CAPEX'!AW68,0,-MIN(MAX($F65-1-('2.1 Kraftwerk allgemein'!$F$16-'2.1 Kraftwerk allgemein'!$F$15+1),0),COLUMN(AI65)-1-('2.1 Kraftwerk allgemein'!$F$16-'2.1 Kraftwerk allgemein'!$F$15+1)),1,MIN(MAX($F65-('2.1 Kraftwerk allgemein'!$F$16-'2.1 Kraftwerk allgemein'!$F$15+1),1),COLUMN(AI65)-('2.1 Kraftwerk allgemein'!$F$16-'2.1 Kraftwerk allgemein'!$F$15+1)))))/$F65,
SUM(OFFSET('2.5 CAPEX'!AW68,0,-MIN($F65-1,COLUMN(AI65)-1),1,MIN($F65,COLUMN(AI65))))/$F65)))))),
IF(OR(ISNUMBER($D65)=FALSE,$F65=""),"",
IF(AND('2.5 CAPEX'!$L68&lt;&gt;"x",'2.5 CAPEX'!$M68&lt;&gt;"x"),0,
IF($F65=0,0,
IF(AR$4&lt;'2.1 Kraftwerk allgemein'!$F$16,0,
IF(AR$4='2.1 Kraftwerk allgemein'!$F$16,'2.5 CAPEX'!$J68/$F65,
IF(AR$4&lt;'2.1 Kraftwerk allgemein'!$F$16+$F65,
('2.5 CAPEX'!$J68+SUM(OFFSET('2.5 CAPEX'!AW68,0,-MIN(MAX($F65-1-('2.1 Kraftwerk allgemein'!$F$16-'1.1 Allgemein'!$I$22+1),0),COLUMN(AI65)-1-('2.1 Kraftwerk allgemein'!$F$16-'1.1 Allgemein'!$I$22+1)),1,MIN(MAX($F65-('2.1 Kraftwerk allgemein'!$F$16-'1.1 Allgemein'!$I$22+1),1),COLUMN(AI65)-('2.1 Kraftwerk allgemein'!$F$16-'1.1 Allgemein'!$I$22+1)))))/$F65,
SUM(OFFSET('2.5 CAPEX'!AW68,0,-MIN($F65-1,COLUMN(AI65)-1),1,MIN($F65,COLUMN(AI65))))/$F65)))))))</f>
        <v/>
      </c>
      <c r="AS65" s="199" t="str">
        <f ca="1">IF('2.1 Kraftwerk allgemein'!$F$15&lt;'1.1 Allgemein'!$I$22,
IF(OR(ISNUMBER($D65)=FALSE,$F65=""),"",
IF(AND('2.5 CAPEX'!$L68&lt;&gt;"x",'2.5 CAPEX'!$M68&lt;&gt;"x"),0,
IF($F65=0,0,
IF(AS$4&lt;'2.1 Kraftwerk allgemein'!$F$16,0,
IF(AS$4='2.1 Kraftwerk allgemein'!$F$16,'2.5 CAPEX'!$J68/$F65,
IF(AS$4&lt;'2.1 Kraftwerk allgemein'!$F$16+$F65,
('2.5 CAPEX'!$J68+SUM(OFFSET('2.5 CAPEX'!AX68,0,-MIN(MAX($F65-1-('2.1 Kraftwerk allgemein'!$F$16-'2.1 Kraftwerk allgemein'!$F$15+1),0),COLUMN(AJ65)-1-('2.1 Kraftwerk allgemein'!$F$16-'2.1 Kraftwerk allgemein'!$F$15+1)),1,MIN(MAX($F65-('2.1 Kraftwerk allgemein'!$F$16-'2.1 Kraftwerk allgemein'!$F$15+1),1),COLUMN(AJ65)-('2.1 Kraftwerk allgemein'!$F$16-'2.1 Kraftwerk allgemein'!$F$15+1)))))/$F65,
SUM(OFFSET('2.5 CAPEX'!AX68,0,-MIN($F65-1,COLUMN(AJ65)-1),1,MIN($F65,COLUMN(AJ65))))/$F65)))))),
IF(OR(ISNUMBER($D65)=FALSE,$F65=""),"",
IF(AND('2.5 CAPEX'!$L68&lt;&gt;"x",'2.5 CAPEX'!$M68&lt;&gt;"x"),0,
IF($F65=0,0,
IF(AS$4&lt;'2.1 Kraftwerk allgemein'!$F$16,0,
IF(AS$4='2.1 Kraftwerk allgemein'!$F$16,'2.5 CAPEX'!$J68/$F65,
IF(AS$4&lt;'2.1 Kraftwerk allgemein'!$F$16+$F65,
('2.5 CAPEX'!$J68+SUM(OFFSET('2.5 CAPEX'!AX68,0,-MIN(MAX($F65-1-('2.1 Kraftwerk allgemein'!$F$16-'1.1 Allgemein'!$I$22+1),0),COLUMN(AJ65)-1-('2.1 Kraftwerk allgemein'!$F$16-'1.1 Allgemein'!$I$22+1)),1,MIN(MAX($F65-('2.1 Kraftwerk allgemein'!$F$16-'1.1 Allgemein'!$I$22+1),1),COLUMN(AJ65)-('2.1 Kraftwerk allgemein'!$F$16-'1.1 Allgemein'!$I$22+1)))))/$F65,
SUM(OFFSET('2.5 CAPEX'!AX68,0,-MIN($F65-1,COLUMN(AJ65)-1),1,MIN($F65,COLUMN(AJ65))))/$F65)))))))</f>
        <v/>
      </c>
      <c r="AT65" s="199" t="str">
        <f ca="1">IF('2.1 Kraftwerk allgemein'!$F$15&lt;'1.1 Allgemein'!$I$22,
IF(OR(ISNUMBER($D65)=FALSE,$F65=""),"",
IF(AND('2.5 CAPEX'!$L68&lt;&gt;"x",'2.5 CAPEX'!$M68&lt;&gt;"x"),0,
IF($F65=0,0,
IF(AT$4&lt;'2.1 Kraftwerk allgemein'!$F$16,0,
IF(AT$4='2.1 Kraftwerk allgemein'!$F$16,'2.5 CAPEX'!$J68/$F65,
IF(AT$4&lt;'2.1 Kraftwerk allgemein'!$F$16+$F65,
('2.5 CAPEX'!$J68+SUM(OFFSET('2.5 CAPEX'!AY68,0,-MIN(MAX($F65-1-('2.1 Kraftwerk allgemein'!$F$16-'2.1 Kraftwerk allgemein'!$F$15+1),0),COLUMN(AK65)-1-('2.1 Kraftwerk allgemein'!$F$16-'2.1 Kraftwerk allgemein'!$F$15+1)),1,MIN(MAX($F65-('2.1 Kraftwerk allgemein'!$F$16-'2.1 Kraftwerk allgemein'!$F$15+1),1),COLUMN(AK65)-('2.1 Kraftwerk allgemein'!$F$16-'2.1 Kraftwerk allgemein'!$F$15+1)))))/$F65,
SUM(OFFSET('2.5 CAPEX'!AY68,0,-MIN($F65-1,COLUMN(AK65)-1),1,MIN($F65,COLUMN(AK65))))/$F65)))))),
IF(OR(ISNUMBER($D65)=FALSE,$F65=""),"",
IF(AND('2.5 CAPEX'!$L68&lt;&gt;"x",'2.5 CAPEX'!$M68&lt;&gt;"x"),0,
IF($F65=0,0,
IF(AT$4&lt;'2.1 Kraftwerk allgemein'!$F$16,0,
IF(AT$4='2.1 Kraftwerk allgemein'!$F$16,'2.5 CAPEX'!$J68/$F65,
IF(AT$4&lt;'2.1 Kraftwerk allgemein'!$F$16+$F65,
('2.5 CAPEX'!$J68+SUM(OFFSET('2.5 CAPEX'!AY68,0,-MIN(MAX($F65-1-('2.1 Kraftwerk allgemein'!$F$16-'1.1 Allgemein'!$I$22+1),0),COLUMN(AK65)-1-('2.1 Kraftwerk allgemein'!$F$16-'1.1 Allgemein'!$I$22+1)),1,MIN(MAX($F65-('2.1 Kraftwerk allgemein'!$F$16-'1.1 Allgemein'!$I$22+1),1),COLUMN(AK65)-('2.1 Kraftwerk allgemein'!$F$16-'1.1 Allgemein'!$I$22+1)))))/$F65,
SUM(OFFSET('2.5 CAPEX'!AY68,0,-MIN($F65-1,COLUMN(AK65)-1),1,MIN($F65,COLUMN(AK65))))/$F65)))))))</f>
        <v/>
      </c>
      <c r="AU65" s="199" t="str">
        <f ca="1">IF('2.1 Kraftwerk allgemein'!$F$15&lt;'1.1 Allgemein'!$I$22,
IF(OR(ISNUMBER($D65)=FALSE,$F65=""),"",
IF(AND('2.5 CAPEX'!$L68&lt;&gt;"x",'2.5 CAPEX'!$M68&lt;&gt;"x"),0,
IF($F65=0,0,
IF(AU$4&lt;'2.1 Kraftwerk allgemein'!$F$16,0,
IF(AU$4='2.1 Kraftwerk allgemein'!$F$16,'2.5 CAPEX'!$J68/$F65,
IF(AU$4&lt;'2.1 Kraftwerk allgemein'!$F$16+$F65,
('2.5 CAPEX'!$J68+SUM(OFFSET('2.5 CAPEX'!AZ68,0,-MIN(MAX($F65-1-('2.1 Kraftwerk allgemein'!$F$16-'2.1 Kraftwerk allgemein'!$F$15+1),0),COLUMN(AL65)-1-('2.1 Kraftwerk allgemein'!$F$16-'2.1 Kraftwerk allgemein'!$F$15+1)),1,MIN(MAX($F65-('2.1 Kraftwerk allgemein'!$F$16-'2.1 Kraftwerk allgemein'!$F$15+1),1),COLUMN(AL65)-('2.1 Kraftwerk allgemein'!$F$16-'2.1 Kraftwerk allgemein'!$F$15+1)))))/$F65,
SUM(OFFSET('2.5 CAPEX'!AZ68,0,-MIN($F65-1,COLUMN(AL65)-1),1,MIN($F65,COLUMN(AL65))))/$F65)))))),
IF(OR(ISNUMBER($D65)=FALSE,$F65=""),"",
IF(AND('2.5 CAPEX'!$L68&lt;&gt;"x",'2.5 CAPEX'!$M68&lt;&gt;"x"),0,
IF($F65=0,0,
IF(AU$4&lt;'2.1 Kraftwerk allgemein'!$F$16,0,
IF(AU$4='2.1 Kraftwerk allgemein'!$F$16,'2.5 CAPEX'!$J68/$F65,
IF(AU$4&lt;'2.1 Kraftwerk allgemein'!$F$16+$F65,
('2.5 CAPEX'!$J68+SUM(OFFSET('2.5 CAPEX'!AZ68,0,-MIN(MAX($F65-1-('2.1 Kraftwerk allgemein'!$F$16-'1.1 Allgemein'!$I$22+1),0),COLUMN(AL65)-1-('2.1 Kraftwerk allgemein'!$F$16-'1.1 Allgemein'!$I$22+1)),1,MIN(MAX($F65-('2.1 Kraftwerk allgemein'!$F$16-'1.1 Allgemein'!$I$22+1),1),COLUMN(AL65)-('2.1 Kraftwerk allgemein'!$F$16-'1.1 Allgemein'!$I$22+1)))))/$F65,
SUM(OFFSET('2.5 CAPEX'!AZ68,0,-MIN($F65-1,COLUMN(AL65)-1),1,MIN($F65,COLUMN(AL65))))/$F65)))))))</f>
        <v/>
      </c>
      <c r="AV65" s="199" t="str">
        <f ca="1">IF('2.1 Kraftwerk allgemein'!$F$15&lt;'1.1 Allgemein'!$I$22,
IF(OR(ISNUMBER($D65)=FALSE,$F65=""),"",
IF(AND('2.5 CAPEX'!$L68&lt;&gt;"x",'2.5 CAPEX'!$M68&lt;&gt;"x"),0,
IF($F65=0,0,
IF(AV$4&lt;'2.1 Kraftwerk allgemein'!$F$16,0,
IF(AV$4='2.1 Kraftwerk allgemein'!$F$16,'2.5 CAPEX'!$J68/$F65,
IF(AV$4&lt;'2.1 Kraftwerk allgemein'!$F$16+$F65,
('2.5 CAPEX'!$J68+SUM(OFFSET('2.5 CAPEX'!BA68,0,-MIN(MAX($F65-1-('2.1 Kraftwerk allgemein'!$F$16-'2.1 Kraftwerk allgemein'!$F$15+1),0),COLUMN(AM65)-1-('2.1 Kraftwerk allgemein'!$F$16-'2.1 Kraftwerk allgemein'!$F$15+1)),1,MIN(MAX($F65-('2.1 Kraftwerk allgemein'!$F$16-'2.1 Kraftwerk allgemein'!$F$15+1),1),COLUMN(AM65)-('2.1 Kraftwerk allgemein'!$F$16-'2.1 Kraftwerk allgemein'!$F$15+1)))))/$F65,
SUM(OFFSET('2.5 CAPEX'!BA68,0,-MIN($F65-1,COLUMN(AM65)-1),1,MIN($F65,COLUMN(AM65))))/$F65)))))),
IF(OR(ISNUMBER($D65)=FALSE,$F65=""),"",
IF(AND('2.5 CAPEX'!$L68&lt;&gt;"x",'2.5 CAPEX'!$M68&lt;&gt;"x"),0,
IF($F65=0,0,
IF(AV$4&lt;'2.1 Kraftwerk allgemein'!$F$16,0,
IF(AV$4='2.1 Kraftwerk allgemein'!$F$16,'2.5 CAPEX'!$J68/$F65,
IF(AV$4&lt;'2.1 Kraftwerk allgemein'!$F$16+$F65,
('2.5 CAPEX'!$J68+SUM(OFFSET('2.5 CAPEX'!BA68,0,-MIN(MAX($F65-1-('2.1 Kraftwerk allgemein'!$F$16-'1.1 Allgemein'!$I$22+1),0),COLUMN(AM65)-1-('2.1 Kraftwerk allgemein'!$F$16-'1.1 Allgemein'!$I$22+1)),1,MIN(MAX($F65-('2.1 Kraftwerk allgemein'!$F$16-'1.1 Allgemein'!$I$22+1),1),COLUMN(AM65)-('2.1 Kraftwerk allgemein'!$F$16-'1.1 Allgemein'!$I$22+1)))))/$F65,
SUM(OFFSET('2.5 CAPEX'!BA68,0,-MIN($F65-1,COLUMN(AM65)-1),1,MIN($F65,COLUMN(AM65))))/$F65)))))))</f>
        <v/>
      </c>
      <c r="AW65" s="199" t="str">
        <f ca="1">IF('2.1 Kraftwerk allgemein'!$F$15&lt;'1.1 Allgemein'!$I$22,
IF(OR(ISNUMBER($D65)=FALSE,$F65=""),"",
IF(AND('2.5 CAPEX'!$L68&lt;&gt;"x",'2.5 CAPEX'!$M68&lt;&gt;"x"),0,
IF($F65=0,0,
IF(AW$4&lt;'2.1 Kraftwerk allgemein'!$F$16,0,
IF(AW$4='2.1 Kraftwerk allgemein'!$F$16,'2.5 CAPEX'!$J68/$F65,
IF(AW$4&lt;'2.1 Kraftwerk allgemein'!$F$16+$F65,
('2.5 CAPEX'!$J68+SUM(OFFSET('2.5 CAPEX'!BB68,0,-MIN(MAX($F65-1-('2.1 Kraftwerk allgemein'!$F$16-'2.1 Kraftwerk allgemein'!$F$15+1),0),COLUMN(AN65)-1-('2.1 Kraftwerk allgemein'!$F$16-'2.1 Kraftwerk allgemein'!$F$15+1)),1,MIN(MAX($F65-('2.1 Kraftwerk allgemein'!$F$16-'2.1 Kraftwerk allgemein'!$F$15+1),1),COLUMN(AN65)-('2.1 Kraftwerk allgemein'!$F$16-'2.1 Kraftwerk allgemein'!$F$15+1)))))/$F65,
SUM(OFFSET('2.5 CAPEX'!BB68,0,-MIN($F65-1,COLUMN(AN65)-1),1,MIN($F65,COLUMN(AN65))))/$F65)))))),
IF(OR(ISNUMBER($D65)=FALSE,$F65=""),"",
IF(AND('2.5 CAPEX'!$L68&lt;&gt;"x",'2.5 CAPEX'!$M68&lt;&gt;"x"),0,
IF($F65=0,0,
IF(AW$4&lt;'2.1 Kraftwerk allgemein'!$F$16,0,
IF(AW$4='2.1 Kraftwerk allgemein'!$F$16,'2.5 CAPEX'!$J68/$F65,
IF(AW$4&lt;'2.1 Kraftwerk allgemein'!$F$16+$F65,
('2.5 CAPEX'!$J68+SUM(OFFSET('2.5 CAPEX'!BB68,0,-MIN(MAX($F65-1-('2.1 Kraftwerk allgemein'!$F$16-'1.1 Allgemein'!$I$22+1),0),COLUMN(AN65)-1-('2.1 Kraftwerk allgemein'!$F$16-'1.1 Allgemein'!$I$22+1)),1,MIN(MAX($F65-('2.1 Kraftwerk allgemein'!$F$16-'1.1 Allgemein'!$I$22+1),1),COLUMN(AN65)-('2.1 Kraftwerk allgemein'!$F$16-'1.1 Allgemein'!$I$22+1)))))/$F65,
SUM(OFFSET('2.5 CAPEX'!BB68,0,-MIN($F65-1,COLUMN(AN65)-1),1,MIN($F65,COLUMN(AN65))))/$F65)))))))</f>
        <v/>
      </c>
      <c r="AX65" s="199" t="str">
        <f ca="1">IF('2.1 Kraftwerk allgemein'!$F$15&lt;'1.1 Allgemein'!$I$22,
IF(OR(ISNUMBER($D65)=FALSE,$F65=""),"",
IF(AND('2.5 CAPEX'!$L68&lt;&gt;"x",'2.5 CAPEX'!$M68&lt;&gt;"x"),0,
IF($F65=0,0,
IF(AX$4&lt;'2.1 Kraftwerk allgemein'!$F$16,0,
IF(AX$4='2.1 Kraftwerk allgemein'!$F$16,'2.5 CAPEX'!$J68/$F65,
IF(AX$4&lt;'2.1 Kraftwerk allgemein'!$F$16+$F65,
('2.5 CAPEX'!$J68+SUM(OFFSET('2.5 CAPEX'!BC68,0,-MIN(MAX($F65-1-('2.1 Kraftwerk allgemein'!$F$16-'2.1 Kraftwerk allgemein'!$F$15+1),0),COLUMN(AO65)-1-('2.1 Kraftwerk allgemein'!$F$16-'2.1 Kraftwerk allgemein'!$F$15+1)),1,MIN(MAX($F65-('2.1 Kraftwerk allgemein'!$F$16-'2.1 Kraftwerk allgemein'!$F$15+1),1),COLUMN(AO65)-('2.1 Kraftwerk allgemein'!$F$16-'2.1 Kraftwerk allgemein'!$F$15+1)))))/$F65,
SUM(OFFSET('2.5 CAPEX'!BC68,0,-MIN($F65-1,COLUMN(AO65)-1),1,MIN($F65,COLUMN(AO65))))/$F65)))))),
IF(OR(ISNUMBER($D65)=FALSE,$F65=""),"",
IF(AND('2.5 CAPEX'!$L68&lt;&gt;"x",'2.5 CAPEX'!$M68&lt;&gt;"x"),0,
IF($F65=0,0,
IF(AX$4&lt;'2.1 Kraftwerk allgemein'!$F$16,0,
IF(AX$4='2.1 Kraftwerk allgemein'!$F$16,'2.5 CAPEX'!$J68/$F65,
IF(AX$4&lt;'2.1 Kraftwerk allgemein'!$F$16+$F65,
('2.5 CAPEX'!$J68+SUM(OFFSET('2.5 CAPEX'!BC68,0,-MIN(MAX($F65-1-('2.1 Kraftwerk allgemein'!$F$16-'1.1 Allgemein'!$I$22+1),0),COLUMN(AO65)-1-('2.1 Kraftwerk allgemein'!$F$16-'1.1 Allgemein'!$I$22+1)),1,MIN(MAX($F65-('2.1 Kraftwerk allgemein'!$F$16-'1.1 Allgemein'!$I$22+1),1),COLUMN(AO65)-('2.1 Kraftwerk allgemein'!$F$16-'1.1 Allgemein'!$I$22+1)))))/$F65,
SUM(OFFSET('2.5 CAPEX'!BC68,0,-MIN($F65-1,COLUMN(AO65)-1),1,MIN($F65,COLUMN(AO65))))/$F65)))))))</f>
        <v/>
      </c>
      <c r="AY65" s="199" t="str">
        <f ca="1">IF('2.1 Kraftwerk allgemein'!$F$15&lt;'1.1 Allgemein'!$I$22,
IF(OR(ISNUMBER($D65)=FALSE,$F65=""),"",
IF(AND('2.5 CAPEX'!$L68&lt;&gt;"x",'2.5 CAPEX'!$M68&lt;&gt;"x"),0,
IF($F65=0,0,
IF(AY$4&lt;'2.1 Kraftwerk allgemein'!$F$16,0,
IF(AY$4='2.1 Kraftwerk allgemein'!$F$16,'2.5 CAPEX'!$J68/$F65,
IF(AY$4&lt;'2.1 Kraftwerk allgemein'!$F$16+$F65,
('2.5 CAPEX'!$J68+SUM(OFFSET('2.5 CAPEX'!BD68,0,-MIN(MAX($F65-1-('2.1 Kraftwerk allgemein'!$F$16-'2.1 Kraftwerk allgemein'!$F$15+1),0),COLUMN(AP65)-1-('2.1 Kraftwerk allgemein'!$F$16-'2.1 Kraftwerk allgemein'!$F$15+1)),1,MIN(MAX($F65-('2.1 Kraftwerk allgemein'!$F$16-'2.1 Kraftwerk allgemein'!$F$15+1),1),COLUMN(AP65)-('2.1 Kraftwerk allgemein'!$F$16-'2.1 Kraftwerk allgemein'!$F$15+1)))))/$F65,
SUM(OFFSET('2.5 CAPEX'!BD68,0,-MIN($F65-1,COLUMN(AP65)-1),1,MIN($F65,COLUMN(AP65))))/$F65)))))),
IF(OR(ISNUMBER($D65)=FALSE,$F65=""),"",
IF(AND('2.5 CAPEX'!$L68&lt;&gt;"x",'2.5 CAPEX'!$M68&lt;&gt;"x"),0,
IF($F65=0,0,
IF(AY$4&lt;'2.1 Kraftwerk allgemein'!$F$16,0,
IF(AY$4='2.1 Kraftwerk allgemein'!$F$16,'2.5 CAPEX'!$J68/$F65,
IF(AY$4&lt;'2.1 Kraftwerk allgemein'!$F$16+$F65,
('2.5 CAPEX'!$J68+SUM(OFFSET('2.5 CAPEX'!BD68,0,-MIN(MAX($F65-1-('2.1 Kraftwerk allgemein'!$F$16-'1.1 Allgemein'!$I$22+1),0),COLUMN(AP65)-1-('2.1 Kraftwerk allgemein'!$F$16-'1.1 Allgemein'!$I$22+1)),1,MIN(MAX($F65-('2.1 Kraftwerk allgemein'!$F$16-'1.1 Allgemein'!$I$22+1),1),COLUMN(AP65)-('2.1 Kraftwerk allgemein'!$F$16-'1.1 Allgemein'!$I$22+1)))))/$F65,
SUM(OFFSET('2.5 CAPEX'!BD68,0,-MIN($F65-1,COLUMN(AP65)-1),1,MIN($F65,COLUMN(AP65))))/$F65)))))))</f>
        <v/>
      </c>
      <c r="AZ65" s="199" t="str">
        <f ca="1">IF('2.1 Kraftwerk allgemein'!$F$15&lt;'1.1 Allgemein'!$I$22,
IF(OR(ISNUMBER($D65)=FALSE,$F65=""),"",
IF(AND('2.5 CAPEX'!$L68&lt;&gt;"x",'2.5 CAPEX'!$M68&lt;&gt;"x"),0,
IF($F65=0,0,
IF(AZ$4&lt;'2.1 Kraftwerk allgemein'!$F$16,0,
IF(AZ$4='2.1 Kraftwerk allgemein'!$F$16,'2.5 CAPEX'!$J68/$F65,
IF(AZ$4&lt;'2.1 Kraftwerk allgemein'!$F$16+$F65,
('2.5 CAPEX'!$J68+SUM(OFFSET('2.5 CAPEX'!BE68,0,-MIN(MAX($F65-1-('2.1 Kraftwerk allgemein'!$F$16-'2.1 Kraftwerk allgemein'!$F$15+1),0),COLUMN(AQ65)-1-('2.1 Kraftwerk allgemein'!$F$16-'2.1 Kraftwerk allgemein'!$F$15+1)),1,MIN(MAX($F65-('2.1 Kraftwerk allgemein'!$F$16-'2.1 Kraftwerk allgemein'!$F$15+1),1),COLUMN(AQ65)-('2.1 Kraftwerk allgemein'!$F$16-'2.1 Kraftwerk allgemein'!$F$15+1)))))/$F65,
SUM(OFFSET('2.5 CAPEX'!BE68,0,-MIN($F65-1,COLUMN(AQ65)-1),1,MIN($F65,COLUMN(AQ65))))/$F65)))))),
IF(OR(ISNUMBER($D65)=FALSE,$F65=""),"",
IF(AND('2.5 CAPEX'!$L68&lt;&gt;"x",'2.5 CAPEX'!$M68&lt;&gt;"x"),0,
IF($F65=0,0,
IF(AZ$4&lt;'2.1 Kraftwerk allgemein'!$F$16,0,
IF(AZ$4='2.1 Kraftwerk allgemein'!$F$16,'2.5 CAPEX'!$J68/$F65,
IF(AZ$4&lt;'2.1 Kraftwerk allgemein'!$F$16+$F65,
('2.5 CAPEX'!$J68+SUM(OFFSET('2.5 CAPEX'!BE68,0,-MIN(MAX($F65-1-('2.1 Kraftwerk allgemein'!$F$16-'1.1 Allgemein'!$I$22+1),0),COLUMN(AQ65)-1-('2.1 Kraftwerk allgemein'!$F$16-'1.1 Allgemein'!$I$22+1)),1,MIN(MAX($F65-('2.1 Kraftwerk allgemein'!$F$16-'1.1 Allgemein'!$I$22+1),1),COLUMN(AQ65)-('2.1 Kraftwerk allgemein'!$F$16-'1.1 Allgemein'!$I$22+1)))))/$F65,
SUM(OFFSET('2.5 CAPEX'!BE68,0,-MIN($F65-1,COLUMN(AQ65)-1),1,MIN($F65,COLUMN(AQ65))))/$F65)))))))</f>
        <v/>
      </c>
      <c r="BA65" s="199" t="str">
        <f ca="1">IF('2.1 Kraftwerk allgemein'!$F$15&lt;'1.1 Allgemein'!$I$22,
IF(OR(ISNUMBER($D65)=FALSE,$F65=""),"",
IF(AND('2.5 CAPEX'!$L68&lt;&gt;"x",'2.5 CAPEX'!$M68&lt;&gt;"x"),0,
IF($F65=0,0,
IF(BA$4&lt;'2.1 Kraftwerk allgemein'!$F$16,0,
IF(BA$4='2.1 Kraftwerk allgemein'!$F$16,'2.5 CAPEX'!$J68/$F65,
IF(BA$4&lt;'2.1 Kraftwerk allgemein'!$F$16+$F65,
('2.5 CAPEX'!$J68+SUM(OFFSET('2.5 CAPEX'!BF68,0,-MIN(MAX($F65-1-('2.1 Kraftwerk allgemein'!$F$16-'2.1 Kraftwerk allgemein'!$F$15+1),0),COLUMN(AR65)-1-('2.1 Kraftwerk allgemein'!$F$16-'2.1 Kraftwerk allgemein'!$F$15+1)),1,MIN(MAX($F65-('2.1 Kraftwerk allgemein'!$F$16-'2.1 Kraftwerk allgemein'!$F$15+1),1),COLUMN(AR65)-('2.1 Kraftwerk allgemein'!$F$16-'2.1 Kraftwerk allgemein'!$F$15+1)))))/$F65,
SUM(OFFSET('2.5 CAPEX'!BF68,0,-MIN($F65-1,COLUMN(AR65)-1),1,MIN($F65,COLUMN(AR65))))/$F65)))))),
IF(OR(ISNUMBER($D65)=FALSE,$F65=""),"",
IF(AND('2.5 CAPEX'!$L68&lt;&gt;"x",'2.5 CAPEX'!$M68&lt;&gt;"x"),0,
IF($F65=0,0,
IF(BA$4&lt;'2.1 Kraftwerk allgemein'!$F$16,0,
IF(BA$4='2.1 Kraftwerk allgemein'!$F$16,'2.5 CAPEX'!$J68/$F65,
IF(BA$4&lt;'2.1 Kraftwerk allgemein'!$F$16+$F65,
('2.5 CAPEX'!$J68+SUM(OFFSET('2.5 CAPEX'!BF68,0,-MIN(MAX($F65-1-('2.1 Kraftwerk allgemein'!$F$16-'1.1 Allgemein'!$I$22+1),0),COLUMN(AR65)-1-('2.1 Kraftwerk allgemein'!$F$16-'1.1 Allgemein'!$I$22+1)),1,MIN(MAX($F65-('2.1 Kraftwerk allgemein'!$F$16-'1.1 Allgemein'!$I$22+1),1),COLUMN(AR65)-('2.1 Kraftwerk allgemein'!$F$16-'1.1 Allgemein'!$I$22+1)))))/$F65,
SUM(OFFSET('2.5 CAPEX'!BF68,0,-MIN($F65-1,COLUMN(AR65)-1),1,MIN($F65,COLUMN(AR65))))/$F65)))))))</f>
        <v/>
      </c>
      <c r="BB65" s="199" t="str">
        <f ca="1">IF('2.1 Kraftwerk allgemein'!$F$15&lt;'1.1 Allgemein'!$I$22,
IF(OR(ISNUMBER($D65)=FALSE,$F65=""),"",
IF(AND('2.5 CAPEX'!$L68&lt;&gt;"x",'2.5 CAPEX'!$M68&lt;&gt;"x"),0,
IF($F65=0,0,
IF(BB$4&lt;'2.1 Kraftwerk allgemein'!$F$16,0,
IF(BB$4='2.1 Kraftwerk allgemein'!$F$16,'2.5 CAPEX'!$J68/$F65,
IF(BB$4&lt;'2.1 Kraftwerk allgemein'!$F$16+$F65,
('2.5 CAPEX'!$J68+SUM(OFFSET('2.5 CAPEX'!BG68,0,-MIN(MAX($F65-1-('2.1 Kraftwerk allgemein'!$F$16-'2.1 Kraftwerk allgemein'!$F$15+1),0),COLUMN(AS65)-1-('2.1 Kraftwerk allgemein'!$F$16-'2.1 Kraftwerk allgemein'!$F$15+1)),1,MIN(MAX($F65-('2.1 Kraftwerk allgemein'!$F$16-'2.1 Kraftwerk allgemein'!$F$15+1),1),COLUMN(AS65)-('2.1 Kraftwerk allgemein'!$F$16-'2.1 Kraftwerk allgemein'!$F$15+1)))))/$F65,
SUM(OFFSET('2.5 CAPEX'!BG68,0,-MIN($F65-1,COLUMN(AS65)-1),1,MIN($F65,COLUMN(AS65))))/$F65)))))),
IF(OR(ISNUMBER($D65)=FALSE,$F65=""),"",
IF(AND('2.5 CAPEX'!$L68&lt;&gt;"x",'2.5 CAPEX'!$M68&lt;&gt;"x"),0,
IF($F65=0,0,
IF(BB$4&lt;'2.1 Kraftwerk allgemein'!$F$16,0,
IF(BB$4='2.1 Kraftwerk allgemein'!$F$16,'2.5 CAPEX'!$J68/$F65,
IF(BB$4&lt;'2.1 Kraftwerk allgemein'!$F$16+$F65,
('2.5 CAPEX'!$J68+SUM(OFFSET('2.5 CAPEX'!BG68,0,-MIN(MAX($F65-1-('2.1 Kraftwerk allgemein'!$F$16-'1.1 Allgemein'!$I$22+1),0),COLUMN(AS65)-1-('2.1 Kraftwerk allgemein'!$F$16-'1.1 Allgemein'!$I$22+1)),1,MIN(MAX($F65-('2.1 Kraftwerk allgemein'!$F$16-'1.1 Allgemein'!$I$22+1),1),COLUMN(AS65)-('2.1 Kraftwerk allgemein'!$F$16-'1.1 Allgemein'!$I$22+1)))))/$F65,
SUM(OFFSET('2.5 CAPEX'!BG68,0,-MIN($F65-1,COLUMN(AS65)-1),1,MIN($F65,COLUMN(AS65))))/$F65)))))))</f>
        <v/>
      </c>
      <c r="BC65" s="199" t="str">
        <f ca="1">IF('2.1 Kraftwerk allgemein'!$F$15&lt;'1.1 Allgemein'!$I$22,
IF(OR(ISNUMBER($D65)=FALSE,$F65=""),"",
IF(AND('2.5 CAPEX'!$L68&lt;&gt;"x",'2.5 CAPEX'!$M68&lt;&gt;"x"),0,
IF($F65=0,0,
IF(BC$4&lt;'2.1 Kraftwerk allgemein'!$F$16,0,
IF(BC$4='2.1 Kraftwerk allgemein'!$F$16,'2.5 CAPEX'!$J68/$F65,
IF(BC$4&lt;'2.1 Kraftwerk allgemein'!$F$16+$F65,
('2.5 CAPEX'!$J68+SUM(OFFSET('2.5 CAPEX'!BH68,0,-MIN(MAX($F65-1-('2.1 Kraftwerk allgemein'!$F$16-'2.1 Kraftwerk allgemein'!$F$15+1),0),COLUMN(AT65)-1-('2.1 Kraftwerk allgemein'!$F$16-'2.1 Kraftwerk allgemein'!$F$15+1)),1,MIN(MAX($F65-('2.1 Kraftwerk allgemein'!$F$16-'2.1 Kraftwerk allgemein'!$F$15+1),1),COLUMN(AT65)-('2.1 Kraftwerk allgemein'!$F$16-'2.1 Kraftwerk allgemein'!$F$15+1)))))/$F65,
SUM(OFFSET('2.5 CAPEX'!BH68,0,-MIN($F65-1,COLUMN(AT65)-1),1,MIN($F65,COLUMN(AT65))))/$F65)))))),
IF(OR(ISNUMBER($D65)=FALSE,$F65=""),"",
IF(AND('2.5 CAPEX'!$L68&lt;&gt;"x",'2.5 CAPEX'!$M68&lt;&gt;"x"),0,
IF($F65=0,0,
IF(BC$4&lt;'2.1 Kraftwerk allgemein'!$F$16,0,
IF(BC$4='2.1 Kraftwerk allgemein'!$F$16,'2.5 CAPEX'!$J68/$F65,
IF(BC$4&lt;'2.1 Kraftwerk allgemein'!$F$16+$F65,
('2.5 CAPEX'!$J68+SUM(OFFSET('2.5 CAPEX'!BH68,0,-MIN(MAX($F65-1-('2.1 Kraftwerk allgemein'!$F$16-'1.1 Allgemein'!$I$22+1),0),COLUMN(AT65)-1-('2.1 Kraftwerk allgemein'!$F$16-'1.1 Allgemein'!$I$22+1)),1,MIN(MAX($F65-('2.1 Kraftwerk allgemein'!$F$16-'1.1 Allgemein'!$I$22+1),1),COLUMN(AT65)-('2.1 Kraftwerk allgemein'!$F$16-'1.1 Allgemein'!$I$22+1)))))/$F65,
SUM(OFFSET('2.5 CAPEX'!BH68,0,-MIN($F65-1,COLUMN(AT65)-1),1,MIN($F65,COLUMN(AT65))))/$F65)))))))</f>
        <v/>
      </c>
      <c r="BD65" s="199" t="str">
        <f ca="1">IF('2.1 Kraftwerk allgemein'!$F$15&lt;'1.1 Allgemein'!$I$22,
IF(OR(ISNUMBER($D65)=FALSE,$F65=""),"",
IF(AND('2.5 CAPEX'!$L68&lt;&gt;"x",'2.5 CAPEX'!$M68&lt;&gt;"x"),0,
IF($F65=0,0,
IF(BD$4&lt;'2.1 Kraftwerk allgemein'!$F$16,0,
IF(BD$4='2.1 Kraftwerk allgemein'!$F$16,'2.5 CAPEX'!$J68/$F65,
IF(BD$4&lt;'2.1 Kraftwerk allgemein'!$F$16+$F65,
('2.5 CAPEX'!$J68+SUM(OFFSET('2.5 CAPEX'!BI68,0,-MIN(MAX($F65-1-('2.1 Kraftwerk allgemein'!$F$16-'2.1 Kraftwerk allgemein'!$F$15+1),0),COLUMN(AU65)-1-('2.1 Kraftwerk allgemein'!$F$16-'2.1 Kraftwerk allgemein'!$F$15+1)),1,MIN(MAX($F65-('2.1 Kraftwerk allgemein'!$F$16-'2.1 Kraftwerk allgemein'!$F$15+1),1),COLUMN(AU65)-('2.1 Kraftwerk allgemein'!$F$16-'2.1 Kraftwerk allgemein'!$F$15+1)))))/$F65,
SUM(OFFSET('2.5 CAPEX'!BI68,0,-MIN($F65-1,COLUMN(AU65)-1),1,MIN($F65,COLUMN(AU65))))/$F65)))))),
IF(OR(ISNUMBER($D65)=FALSE,$F65=""),"",
IF(AND('2.5 CAPEX'!$L68&lt;&gt;"x",'2.5 CAPEX'!$M68&lt;&gt;"x"),0,
IF($F65=0,0,
IF(BD$4&lt;'2.1 Kraftwerk allgemein'!$F$16,0,
IF(BD$4='2.1 Kraftwerk allgemein'!$F$16,'2.5 CAPEX'!$J68/$F65,
IF(BD$4&lt;'2.1 Kraftwerk allgemein'!$F$16+$F65,
('2.5 CAPEX'!$J68+SUM(OFFSET('2.5 CAPEX'!BI68,0,-MIN(MAX($F65-1-('2.1 Kraftwerk allgemein'!$F$16-'1.1 Allgemein'!$I$22+1),0),COLUMN(AU65)-1-('2.1 Kraftwerk allgemein'!$F$16-'1.1 Allgemein'!$I$22+1)),1,MIN(MAX($F65-('2.1 Kraftwerk allgemein'!$F$16-'1.1 Allgemein'!$I$22+1),1),COLUMN(AU65)-('2.1 Kraftwerk allgemein'!$F$16-'1.1 Allgemein'!$I$22+1)))))/$F65,
SUM(OFFSET('2.5 CAPEX'!BI68,0,-MIN($F65-1,COLUMN(AU65)-1),1,MIN($F65,COLUMN(AU65))))/$F65)))))))</f>
        <v/>
      </c>
      <c r="BE65" s="199" t="str">
        <f ca="1">IF('2.1 Kraftwerk allgemein'!$F$15&lt;'1.1 Allgemein'!$I$22,
IF(OR(ISNUMBER($D65)=FALSE,$F65=""),"",
IF(AND('2.5 CAPEX'!$L68&lt;&gt;"x",'2.5 CAPEX'!$M68&lt;&gt;"x"),0,
IF($F65=0,0,
IF(BE$4&lt;'2.1 Kraftwerk allgemein'!$F$16,0,
IF(BE$4='2.1 Kraftwerk allgemein'!$F$16,'2.5 CAPEX'!$J68/$F65,
IF(BE$4&lt;'2.1 Kraftwerk allgemein'!$F$16+$F65,
('2.5 CAPEX'!$J68+SUM(OFFSET('2.5 CAPEX'!BJ68,0,-MIN(MAX($F65-1-('2.1 Kraftwerk allgemein'!$F$16-'2.1 Kraftwerk allgemein'!$F$15+1),0),COLUMN(AV65)-1-('2.1 Kraftwerk allgemein'!$F$16-'2.1 Kraftwerk allgemein'!$F$15+1)),1,MIN(MAX($F65-('2.1 Kraftwerk allgemein'!$F$16-'2.1 Kraftwerk allgemein'!$F$15+1),1),COLUMN(AV65)-('2.1 Kraftwerk allgemein'!$F$16-'2.1 Kraftwerk allgemein'!$F$15+1)))))/$F65,
SUM(OFFSET('2.5 CAPEX'!BJ68,0,-MIN($F65-1,COLUMN(AV65)-1),1,MIN($F65,COLUMN(AV65))))/$F65)))))),
IF(OR(ISNUMBER($D65)=FALSE,$F65=""),"",
IF(AND('2.5 CAPEX'!$L68&lt;&gt;"x",'2.5 CAPEX'!$M68&lt;&gt;"x"),0,
IF($F65=0,0,
IF(BE$4&lt;'2.1 Kraftwerk allgemein'!$F$16,0,
IF(BE$4='2.1 Kraftwerk allgemein'!$F$16,'2.5 CAPEX'!$J68/$F65,
IF(BE$4&lt;'2.1 Kraftwerk allgemein'!$F$16+$F65,
('2.5 CAPEX'!$J68+SUM(OFFSET('2.5 CAPEX'!BJ68,0,-MIN(MAX($F65-1-('2.1 Kraftwerk allgemein'!$F$16-'1.1 Allgemein'!$I$22+1),0),COLUMN(AV65)-1-('2.1 Kraftwerk allgemein'!$F$16-'1.1 Allgemein'!$I$22+1)),1,MIN(MAX($F65-('2.1 Kraftwerk allgemein'!$F$16-'1.1 Allgemein'!$I$22+1),1),COLUMN(AV65)-('2.1 Kraftwerk allgemein'!$F$16-'1.1 Allgemein'!$I$22+1)))))/$F65,
SUM(OFFSET('2.5 CAPEX'!BJ68,0,-MIN($F65-1,COLUMN(AV65)-1),1,MIN($F65,COLUMN(AV65))))/$F65)))))))</f>
        <v/>
      </c>
      <c r="BF65" s="199" t="str">
        <f ca="1">IF('2.1 Kraftwerk allgemein'!$F$15&lt;'1.1 Allgemein'!$I$22,
IF(OR(ISNUMBER($D65)=FALSE,$F65=""),"",
IF(AND('2.5 CAPEX'!$L68&lt;&gt;"x",'2.5 CAPEX'!$M68&lt;&gt;"x"),0,
IF($F65=0,0,
IF(BF$4&lt;'2.1 Kraftwerk allgemein'!$F$16,0,
IF(BF$4='2.1 Kraftwerk allgemein'!$F$16,'2.5 CAPEX'!$J68/$F65,
IF(BF$4&lt;'2.1 Kraftwerk allgemein'!$F$16+$F65,
('2.5 CAPEX'!$J68+SUM(OFFSET('2.5 CAPEX'!BK68,0,-MIN(MAX($F65-1-('2.1 Kraftwerk allgemein'!$F$16-'2.1 Kraftwerk allgemein'!$F$15+1),0),COLUMN(AW65)-1-('2.1 Kraftwerk allgemein'!$F$16-'2.1 Kraftwerk allgemein'!$F$15+1)),1,MIN(MAX($F65-('2.1 Kraftwerk allgemein'!$F$16-'2.1 Kraftwerk allgemein'!$F$15+1),1),COLUMN(AW65)-('2.1 Kraftwerk allgemein'!$F$16-'2.1 Kraftwerk allgemein'!$F$15+1)))))/$F65,
SUM(OFFSET('2.5 CAPEX'!BK68,0,-MIN($F65-1,COLUMN(AW65)-1),1,MIN($F65,COLUMN(AW65))))/$F65)))))),
IF(OR(ISNUMBER($D65)=FALSE,$F65=""),"",
IF(AND('2.5 CAPEX'!$L68&lt;&gt;"x",'2.5 CAPEX'!$M68&lt;&gt;"x"),0,
IF($F65=0,0,
IF(BF$4&lt;'2.1 Kraftwerk allgemein'!$F$16,0,
IF(BF$4='2.1 Kraftwerk allgemein'!$F$16,'2.5 CAPEX'!$J68/$F65,
IF(BF$4&lt;'2.1 Kraftwerk allgemein'!$F$16+$F65,
('2.5 CAPEX'!$J68+SUM(OFFSET('2.5 CAPEX'!BK68,0,-MIN(MAX($F65-1-('2.1 Kraftwerk allgemein'!$F$16-'1.1 Allgemein'!$I$22+1),0),COLUMN(AW65)-1-('2.1 Kraftwerk allgemein'!$F$16-'1.1 Allgemein'!$I$22+1)),1,MIN(MAX($F65-('2.1 Kraftwerk allgemein'!$F$16-'1.1 Allgemein'!$I$22+1),1),COLUMN(AW65)-('2.1 Kraftwerk allgemein'!$F$16-'1.1 Allgemein'!$I$22+1)))))/$F65,
SUM(OFFSET('2.5 CAPEX'!BK68,0,-MIN($F65-1,COLUMN(AW65)-1),1,MIN($F65,COLUMN(AW65))))/$F65)))))))</f>
        <v/>
      </c>
      <c r="BG65" s="199" t="str">
        <f ca="1">IF('2.1 Kraftwerk allgemein'!$F$15&lt;'1.1 Allgemein'!$I$22,
IF(OR(ISNUMBER($D65)=FALSE,$F65=""),"",
IF(AND('2.5 CAPEX'!$L68&lt;&gt;"x",'2.5 CAPEX'!$M68&lt;&gt;"x"),0,
IF($F65=0,0,
IF(BG$4&lt;'2.1 Kraftwerk allgemein'!$F$16,0,
IF(BG$4='2.1 Kraftwerk allgemein'!$F$16,'2.5 CAPEX'!$J68/$F65,
IF(BG$4&lt;'2.1 Kraftwerk allgemein'!$F$16+$F65,
('2.5 CAPEX'!$J68+SUM(OFFSET('2.5 CAPEX'!BL68,0,-MIN(MAX($F65-1-('2.1 Kraftwerk allgemein'!$F$16-'2.1 Kraftwerk allgemein'!$F$15+1),0),COLUMN(AX65)-1-('2.1 Kraftwerk allgemein'!$F$16-'2.1 Kraftwerk allgemein'!$F$15+1)),1,MIN(MAX($F65-('2.1 Kraftwerk allgemein'!$F$16-'2.1 Kraftwerk allgemein'!$F$15+1),1),COLUMN(AX65)-('2.1 Kraftwerk allgemein'!$F$16-'2.1 Kraftwerk allgemein'!$F$15+1)))))/$F65,
SUM(OFFSET('2.5 CAPEX'!BL68,0,-MIN($F65-1,COLUMN(AX65)-1),1,MIN($F65,COLUMN(AX65))))/$F65)))))),
IF(OR(ISNUMBER($D65)=FALSE,$F65=""),"",
IF(AND('2.5 CAPEX'!$L68&lt;&gt;"x",'2.5 CAPEX'!$M68&lt;&gt;"x"),0,
IF($F65=0,0,
IF(BG$4&lt;'2.1 Kraftwerk allgemein'!$F$16,0,
IF(BG$4='2.1 Kraftwerk allgemein'!$F$16,'2.5 CAPEX'!$J68/$F65,
IF(BG$4&lt;'2.1 Kraftwerk allgemein'!$F$16+$F65,
('2.5 CAPEX'!$J68+SUM(OFFSET('2.5 CAPEX'!BL68,0,-MIN(MAX($F65-1-('2.1 Kraftwerk allgemein'!$F$16-'1.1 Allgemein'!$I$22+1),0),COLUMN(AX65)-1-('2.1 Kraftwerk allgemein'!$F$16-'1.1 Allgemein'!$I$22+1)),1,MIN(MAX($F65-('2.1 Kraftwerk allgemein'!$F$16-'1.1 Allgemein'!$I$22+1),1),COLUMN(AX65)-('2.1 Kraftwerk allgemein'!$F$16-'1.1 Allgemein'!$I$22+1)))))/$F65,
SUM(OFFSET('2.5 CAPEX'!BL68,0,-MIN($F65-1,COLUMN(AX65)-1),1,MIN($F65,COLUMN(AX65))))/$F65)))))))</f>
        <v/>
      </c>
      <c r="BH65" s="199" t="str">
        <f ca="1">IF('2.1 Kraftwerk allgemein'!$F$15&lt;'1.1 Allgemein'!$I$22,
IF(OR(ISNUMBER($D65)=FALSE,$F65=""),"",
IF(AND('2.5 CAPEX'!$L68&lt;&gt;"x",'2.5 CAPEX'!$M68&lt;&gt;"x"),0,
IF($F65=0,0,
IF(BH$4&lt;'2.1 Kraftwerk allgemein'!$F$16,0,
IF(BH$4='2.1 Kraftwerk allgemein'!$F$16,'2.5 CAPEX'!$J68/$F65,
IF(BH$4&lt;'2.1 Kraftwerk allgemein'!$F$16+$F65,
('2.5 CAPEX'!$J68+SUM(OFFSET('2.5 CAPEX'!BM68,0,-MIN(MAX($F65-1-('2.1 Kraftwerk allgemein'!$F$16-'2.1 Kraftwerk allgemein'!$F$15+1),0),COLUMN(AY65)-1-('2.1 Kraftwerk allgemein'!$F$16-'2.1 Kraftwerk allgemein'!$F$15+1)),1,MIN(MAX($F65-('2.1 Kraftwerk allgemein'!$F$16-'2.1 Kraftwerk allgemein'!$F$15+1),1),COLUMN(AY65)-('2.1 Kraftwerk allgemein'!$F$16-'2.1 Kraftwerk allgemein'!$F$15+1)))))/$F65,
SUM(OFFSET('2.5 CAPEX'!BM68,0,-MIN($F65-1,COLUMN(AY65)-1),1,MIN($F65,COLUMN(AY65))))/$F65)))))),
IF(OR(ISNUMBER($D65)=FALSE,$F65=""),"",
IF(AND('2.5 CAPEX'!$L68&lt;&gt;"x",'2.5 CAPEX'!$M68&lt;&gt;"x"),0,
IF($F65=0,0,
IF(BH$4&lt;'2.1 Kraftwerk allgemein'!$F$16,0,
IF(BH$4='2.1 Kraftwerk allgemein'!$F$16,'2.5 CAPEX'!$J68/$F65,
IF(BH$4&lt;'2.1 Kraftwerk allgemein'!$F$16+$F65,
('2.5 CAPEX'!$J68+SUM(OFFSET('2.5 CAPEX'!BM68,0,-MIN(MAX($F65-1-('2.1 Kraftwerk allgemein'!$F$16-'1.1 Allgemein'!$I$22+1),0),COLUMN(AY65)-1-('2.1 Kraftwerk allgemein'!$F$16-'1.1 Allgemein'!$I$22+1)),1,MIN(MAX($F65-('2.1 Kraftwerk allgemein'!$F$16-'1.1 Allgemein'!$I$22+1),1),COLUMN(AY65)-('2.1 Kraftwerk allgemein'!$F$16-'1.1 Allgemein'!$I$22+1)))))/$F65,
SUM(OFFSET('2.5 CAPEX'!BM68,0,-MIN($F65-1,COLUMN(AY65)-1),1,MIN($F65,COLUMN(AY65))))/$F65)))))))</f>
        <v/>
      </c>
      <c r="BI65" s="199" t="str">
        <f ca="1">IF('2.1 Kraftwerk allgemein'!$F$15&lt;'1.1 Allgemein'!$I$22,
IF(OR(ISNUMBER($D65)=FALSE,$F65=""),"",
IF(AND('2.5 CAPEX'!$L68&lt;&gt;"x",'2.5 CAPEX'!$M68&lt;&gt;"x"),0,
IF($F65=0,0,
IF(BI$4&lt;'2.1 Kraftwerk allgemein'!$F$16,0,
IF(BI$4='2.1 Kraftwerk allgemein'!$F$16,'2.5 CAPEX'!$J68/$F65,
IF(BI$4&lt;'2.1 Kraftwerk allgemein'!$F$16+$F65,
('2.5 CAPEX'!$J68+SUM(OFFSET('2.5 CAPEX'!BN68,0,-MIN(MAX($F65-1-('2.1 Kraftwerk allgemein'!$F$16-'2.1 Kraftwerk allgemein'!$F$15+1),0),COLUMN(AZ65)-1-('2.1 Kraftwerk allgemein'!$F$16-'2.1 Kraftwerk allgemein'!$F$15+1)),1,MIN(MAX($F65-('2.1 Kraftwerk allgemein'!$F$16-'2.1 Kraftwerk allgemein'!$F$15+1),1),COLUMN(AZ65)-('2.1 Kraftwerk allgemein'!$F$16-'2.1 Kraftwerk allgemein'!$F$15+1)))))/$F65,
SUM(OFFSET('2.5 CAPEX'!BN68,0,-MIN($F65-1,COLUMN(AZ65)-1),1,MIN($F65,COLUMN(AZ65))))/$F65)))))),
IF(OR(ISNUMBER($D65)=FALSE,$F65=""),"",
IF(AND('2.5 CAPEX'!$L68&lt;&gt;"x",'2.5 CAPEX'!$M68&lt;&gt;"x"),0,
IF($F65=0,0,
IF(BI$4&lt;'2.1 Kraftwerk allgemein'!$F$16,0,
IF(BI$4='2.1 Kraftwerk allgemein'!$F$16,'2.5 CAPEX'!$J68/$F65,
IF(BI$4&lt;'2.1 Kraftwerk allgemein'!$F$16+$F65,
('2.5 CAPEX'!$J68+SUM(OFFSET('2.5 CAPEX'!BN68,0,-MIN(MAX($F65-1-('2.1 Kraftwerk allgemein'!$F$16-'1.1 Allgemein'!$I$22+1),0),COLUMN(AZ65)-1-('2.1 Kraftwerk allgemein'!$F$16-'1.1 Allgemein'!$I$22+1)),1,MIN(MAX($F65-('2.1 Kraftwerk allgemein'!$F$16-'1.1 Allgemein'!$I$22+1),1),COLUMN(AZ65)-('2.1 Kraftwerk allgemein'!$F$16-'1.1 Allgemein'!$I$22+1)))))/$F65,
SUM(OFFSET('2.5 CAPEX'!BN68,0,-MIN($F65-1,COLUMN(AZ65)-1),1,MIN($F65,COLUMN(AZ65))))/$F65)))))))</f>
        <v/>
      </c>
      <c r="BJ65" s="199" t="str">
        <f ca="1">IF('2.1 Kraftwerk allgemein'!$F$15&lt;'1.1 Allgemein'!$I$22,
IF(OR(ISNUMBER($D65)=FALSE,$F65=""),"",
IF(AND('2.5 CAPEX'!$L68&lt;&gt;"x",'2.5 CAPEX'!$M68&lt;&gt;"x"),0,
IF($F65=0,0,
IF(BJ$4&lt;'2.1 Kraftwerk allgemein'!$F$16,0,
IF(BJ$4='2.1 Kraftwerk allgemein'!$F$16,'2.5 CAPEX'!$J68/$F65,
IF(BJ$4&lt;'2.1 Kraftwerk allgemein'!$F$16+$F65,
('2.5 CAPEX'!$J68+SUM(OFFSET('2.5 CAPEX'!BO68,0,-MIN(MAX($F65-1-('2.1 Kraftwerk allgemein'!$F$16-'2.1 Kraftwerk allgemein'!$F$15+1),0),COLUMN(BA65)-1-('2.1 Kraftwerk allgemein'!$F$16-'2.1 Kraftwerk allgemein'!$F$15+1)),1,MIN(MAX($F65-('2.1 Kraftwerk allgemein'!$F$16-'2.1 Kraftwerk allgemein'!$F$15+1),1),COLUMN(BA65)-('2.1 Kraftwerk allgemein'!$F$16-'2.1 Kraftwerk allgemein'!$F$15+1)))))/$F65,
SUM(OFFSET('2.5 CAPEX'!BO68,0,-MIN($F65-1,COLUMN(BA65)-1),1,MIN($F65,COLUMN(BA65))))/$F65)))))),
IF(OR(ISNUMBER($D65)=FALSE,$F65=""),"",
IF(AND('2.5 CAPEX'!$L68&lt;&gt;"x",'2.5 CAPEX'!$M68&lt;&gt;"x"),0,
IF($F65=0,0,
IF(BJ$4&lt;'2.1 Kraftwerk allgemein'!$F$16,0,
IF(BJ$4='2.1 Kraftwerk allgemein'!$F$16,'2.5 CAPEX'!$J68/$F65,
IF(BJ$4&lt;'2.1 Kraftwerk allgemein'!$F$16+$F65,
('2.5 CAPEX'!$J68+SUM(OFFSET('2.5 CAPEX'!BO68,0,-MIN(MAX($F65-1-('2.1 Kraftwerk allgemein'!$F$16-'1.1 Allgemein'!$I$22+1),0),COLUMN(BA65)-1-('2.1 Kraftwerk allgemein'!$F$16-'1.1 Allgemein'!$I$22+1)),1,MIN(MAX($F65-('2.1 Kraftwerk allgemein'!$F$16-'1.1 Allgemein'!$I$22+1),1),COLUMN(BA65)-('2.1 Kraftwerk allgemein'!$F$16-'1.1 Allgemein'!$I$22+1)))))/$F65,
SUM(OFFSET('2.5 CAPEX'!BO68,0,-MIN($F65-1,COLUMN(BA65)-1),1,MIN($F65,COLUMN(BA65))))/$F65)))))))</f>
        <v/>
      </c>
      <c r="BK65" s="199" t="str">
        <f ca="1">IF('2.1 Kraftwerk allgemein'!$F$15&lt;'1.1 Allgemein'!$I$22,
IF(OR(ISNUMBER($D65)=FALSE,$F65=""),"",
IF(AND('2.5 CAPEX'!$L68&lt;&gt;"x",'2.5 CAPEX'!$M68&lt;&gt;"x"),0,
IF($F65=0,0,
IF(BK$4&lt;'2.1 Kraftwerk allgemein'!$F$16,0,
IF(BK$4='2.1 Kraftwerk allgemein'!$F$16,'2.5 CAPEX'!$J68/$F65,
IF(BK$4&lt;'2.1 Kraftwerk allgemein'!$F$16+$F65,
('2.5 CAPEX'!$J68+SUM(OFFSET('2.5 CAPEX'!BP68,0,-MIN(MAX($F65-1-('2.1 Kraftwerk allgemein'!$F$16-'2.1 Kraftwerk allgemein'!$F$15+1),0),COLUMN(BB65)-1-('2.1 Kraftwerk allgemein'!$F$16-'2.1 Kraftwerk allgemein'!$F$15+1)),1,MIN(MAX($F65-('2.1 Kraftwerk allgemein'!$F$16-'2.1 Kraftwerk allgemein'!$F$15+1),1),COLUMN(BB65)-('2.1 Kraftwerk allgemein'!$F$16-'2.1 Kraftwerk allgemein'!$F$15+1)))))/$F65,
SUM(OFFSET('2.5 CAPEX'!BP68,0,-MIN($F65-1,COLUMN(BB65)-1),1,MIN($F65,COLUMN(BB65))))/$F65)))))),
IF(OR(ISNUMBER($D65)=FALSE,$F65=""),"",
IF(AND('2.5 CAPEX'!$L68&lt;&gt;"x",'2.5 CAPEX'!$M68&lt;&gt;"x"),0,
IF($F65=0,0,
IF(BK$4&lt;'2.1 Kraftwerk allgemein'!$F$16,0,
IF(BK$4='2.1 Kraftwerk allgemein'!$F$16,'2.5 CAPEX'!$J68/$F65,
IF(BK$4&lt;'2.1 Kraftwerk allgemein'!$F$16+$F65,
('2.5 CAPEX'!$J68+SUM(OFFSET('2.5 CAPEX'!BP68,0,-MIN(MAX($F65-1-('2.1 Kraftwerk allgemein'!$F$16-'1.1 Allgemein'!$I$22+1),0),COLUMN(BB65)-1-('2.1 Kraftwerk allgemein'!$F$16-'1.1 Allgemein'!$I$22+1)),1,MIN(MAX($F65-('2.1 Kraftwerk allgemein'!$F$16-'1.1 Allgemein'!$I$22+1),1),COLUMN(BB65)-('2.1 Kraftwerk allgemein'!$F$16-'1.1 Allgemein'!$I$22+1)))))/$F65,
SUM(OFFSET('2.5 CAPEX'!BP68,0,-MIN($F65-1,COLUMN(BB65)-1),1,MIN($F65,COLUMN(BB65))))/$F65)))))))</f>
        <v/>
      </c>
      <c r="BL65" s="199" t="str">
        <f ca="1">IF('2.1 Kraftwerk allgemein'!$F$15&lt;'1.1 Allgemein'!$I$22,
IF(OR(ISNUMBER($D65)=FALSE,$F65=""),"",
IF(AND('2.5 CAPEX'!$L68&lt;&gt;"x",'2.5 CAPEX'!$M68&lt;&gt;"x"),0,
IF($F65=0,0,
IF(BL$4&lt;'2.1 Kraftwerk allgemein'!$F$16,0,
IF(BL$4='2.1 Kraftwerk allgemein'!$F$16,'2.5 CAPEX'!$J68/$F65,
IF(BL$4&lt;'2.1 Kraftwerk allgemein'!$F$16+$F65,
('2.5 CAPEX'!$J68+SUM(OFFSET('2.5 CAPEX'!BQ68,0,-MIN(MAX($F65-1-('2.1 Kraftwerk allgemein'!$F$16-'2.1 Kraftwerk allgemein'!$F$15+1),0),COLUMN(BC65)-1-('2.1 Kraftwerk allgemein'!$F$16-'2.1 Kraftwerk allgemein'!$F$15+1)),1,MIN(MAX($F65-('2.1 Kraftwerk allgemein'!$F$16-'2.1 Kraftwerk allgemein'!$F$15+1),1),COLUMN(BC65)-('2.1 Kraftwerk allgemein'!$F$16-'2.1 Kraftwerk allgemein'!$F$15+1)))))/$F65,
SUM(OFFSET('2.5 CAPEX'!BQ68,0,-MIN($F65-1,COLUMN(BC65)-1),1,MIN($F65,COLUMN(BC65))))/$F65)))))),
IF(OR(ISNUMBER($D65)=FALSE,$F65=""),"",
IF(AND('2.5 CAPEX'!$L68&lt;&gt;"x",'2.5 CAPEX'!$M68&lt;&gt;"x"),0,
IF($F65=0,0,
IF(BL$4&lt;'2.1 Kraftwerk allgemein'!$F$16,0,
IF(BL$4='2.1 Kraftwerk allgemein'!$F$16,'2.5 CAPEX'!$J68/$F65,
IF(BL$4&lt;'2.1 Kraftwerk allgemein'!$F$16+$F65,
('2.5 CAPEX'!$J68+SUM(OFFSET('2.5 CAPEX'!BQ68,0,-MIN(MAX($F65-1-('2.1 Kraftwerk allgemein'!$F$16-'1.1 Allgemein'!$I$22+1),0),COLUMN(BC65)-1-('2.1 Kraftwerk allgemein'!$F$16-'1.1 Allgemein'!$I$22+1)),1,MIN(MAX($F65-('2.1 Kraftwerk allgemein'!$F$16-'1.1 Allgemein'!$I$22+1),1),COLUMN(BC65)-('2.1 Kraftwerk allgemein'!$F$16-'1.1 Allgemein'!$I$22+1)))))/$F65,
SUM(OFFSET('2.5 CAPEX'!BQ68,0,-MIN($F65-1,COLUMN(BC65)-1),1,MIN($F65,COLUMN(BC65))))/$F65)))))))</f>
        <v/>
      </c>
      <c r="BM65" s="199" t="str">
        <f ca="1">IF('2.1 Kraftwerk allgemein'!$F$15&lt;'1.1 Allgemein'!$I$22,
IF(OR(ISNUMBER($D65)=FALSE,$F65=""),"",
IF(AND('2.5 CAPEX'!$L68&lt;&gt;"x",'2.5 CAPEX'!$M68&lt;&gt;"x"),0,
IF($F65=0,0,
IF(BM$4&lt;'2.1 Kraftwerk allgemein'!$F$16,0,
IF(BM$4='2.1 Kraftwerk allgemein'!$F$16,'2.5 CAPEX'!$J68/$F65,
IF(BM$4&lt;'2.1 Kraftwerk allgemein'!$F$16+$F65,
('2.5 CAPEX'!$J68+SUM(OFFSET('2.5 CAPEX'!BR68,0,-MIN(MAX($F65-1-('2.1 Kraftwerk allgemein'!$F$16-'2.1 Kraftwerk allgemein'!$F$15+1),0),COLUMN(BD65)-1-('2.1 Kraftwerk allgemein'!$F$16-'2.1 Kraftwerk allgemein'!$F$15+1)),1,MIN(MAX($F65-('2.1 Kraftwerk allgemein'!$F$16-'2.1 Kraftwerk allgemein'!$F$15+1),1),COLUMN(BD65)-('2.1 Kraftwerk allgemein'!$F$16-'2.1 Kraftwerk allgemein'!$F$15+1)))))/$F65,
SUM(OFFSET('2.5 CAPEX'!BR68,0,-MIN($F65-1,COLUMN(BD65)-1),1,MIN($F65,COLUMN(BD65))))/$F65)))))),
IF(OR(ISNUMBER($D65)=FALSE,$F65=""),"",
IF(AND('2.5 CAPEX'!$L68&lt;&gt;"x",'2.5 CAPEX'!$M68&lt;&gt;"x"),0,
IF($F65=0,0,
IF(BM$4&lt;'2.1 Kraftwerk allgemein'!$F$16,0,
IF(BM$4='2.1 Kraftwerk allgemein'!$F$16,'2.5 CAPEX'!$J68/$F65,
IF(BM$4&lt;'2.1 Kraftwerk allgemein'!$F$16+$F65,
('2.5 CAPEX'!$J68+SUM(OFFSET('2.5 CAPEX'!BR68,0,-MIN(MAX($F65-1-('2.1 Kraftwerk allgemein'!$F$16-'1.1 Allgemein'!$I$22+1),0),COLUMN(BD65)-1-('2.1 Kraftwerk allgemein'!$F$16-'1.1 Allgemein'!$I$22+1)),1,MIN(MAX($F65-('2.1 Kraftwerk allgemein'!$F$16-'1.1 Allgemein'!$I$22+1),1),COLUMN(BD65)-('2.1 Kraftwerk allgemein'!$F$16-'1.1 Allgemein'!$I$22+1)))))/$F65,
SUM(OFFSET('2.5 CAPEX'!BR68,0,-MIN($F65-1,COLUMN(BD65)-1),1,MIN($F65,COLUMN(BD65))))/$F65)))))))</f>
        <v/>
      </c>
      <c r="BN65" s="199" t="str">
        <f ca="1">IF('2.1 Kraftwerk allgemein'!$F$15&lt;'1.1 Allgemein'!$I$22,
IF(OR(ISNUMBER($D65)=FALSE,$F65=""),"",
IF(AND('2.5 CAPEX'!$L68&lt;&gt;"x",'2.5 CAPEX'!$M68&lt;&gt;"x"),0,
IF($F65=0,0,
IF(BN$4&lt;'2.1 Kraftwerk allgemein'!$F$16,0,
IF(BN$4='2.1 Kraftwerk allgemein'!$F$16,'2.5 CAPEX'!$J68/$F65,
IF(BN$4&lt;'2.1 Kraftwerk allgemein'!$F$16+$F65,
('2.5 CAPEX'!$J68+SUM(OFFSET('2.5 CAPEX'!BS68,0,-MIN(MAX($F65-1-('2.1 Kraftwerk allgemein'!$F$16-'2.1 Kraftwerk allgemein'!$F$15+1),0),COLUMN(BE65)-1-('2.1 Kraftwerk allgemein'!$F$16-'2.1 Kraftwerk allgemein'!$F$15+1)),1,MIN(MAX($F65-('2.1 Kraftwerk allgemein'!$F$16-'2.1 Kraftwerk allgemein'!$F$15+1),1),COLUMN(BE65)-('2.1 Kraftwerk allgemein'!$F$16-'2.1 Kraftwerk allgemein'!$F$15+1)))))/$F65,
SUM(OFFSET('2.5 CAPEX'!BS68,0,-MIN($F65-1,COLUMN(BE65)-1),1,MIN($F65,COLUMN(BE65))))/$F65)))))),
IF(OR(ISNUMBER($D65)=FALSE,$F65=""),"",
IF(AND('2.5 CAPEX'!$L68&lt;&gt;"x",'2.5 CAPEX'!$M68&lt;&gt;"x"),0,
IF($F65=0,0,
IF(BN$4&lt;'2.1 Kraftwerk allgemein'!$F$16,0,
IF(BN$4='2.1 Kraftwerk allgemein'!$F$16,'2.5 CAPEX'!$J68/$F65,
IF(BN$4&lt;'2.1 Kraftwerk allgemein'!$F$16+$F65,
('2.5 CAPEX'!$J68+SUM(OFFSET('2.5 CAPEX'!BS68,0,-MIN(MAX($F65-1-('2.1 Kraftwerk allgemein'!$F$16-'1.1 Allgemein'!$I$22+1),0),COLUMN(BE65)-1-('2.1 Kraftwerk allgemein'!$F$16-'1.1 Allgemein'!$I$22+1)),1,MIN(MAX($F65-('2.1 Kraftwerk allgemein'!$F$16-'1.1 Allgemein'!$I$22+1),1),COLUMN(BE65)-('2.1 Kraftwerk allgemein'!$F$16-'1.1 Allgemein'!$I$22+1)))))/$F65,
SUM(OFFSET('2.5 CAPEX'!BS68,0,-MIN($F65-1,COLUMN(BE65)-1),1,MIN($F65,COLUMN(BE65))))/$F65)))))))</f>
        <v/>
      </c>
      <c r="BO65" s="199" t="str">
        <f ca="1">IF('2.1 Kraftwerk allgemein'!$F$15&lt;'1.1 Allgemein'!$I$22,
IF(OR(ISNUMBER($D65)=FALSE,$F65=""),"",
IF(AND('2.5 CAPEX'!$L68&lt;&gt;"x",'2.5 CAPEX'!$M68&lt;&gt;"x"),0,
IF($F65=0,0,
IF(BO$4&lt;'2.1 Kraftwerk allgemein'!$F$16,0,
IF(BO$4='2.1 Kraftwerk allgemein'!$F$16,'2.5 CAPEX'!$J68/$F65,
IF(BO$4&lt;'2.1 Kraftwerk allgemein'!$F$16+$F65,
('2.5 CAPEX'!$J68+SUM(OFFSET('2.5 CAPEX'!BT68,0,-MIN(MAX($F65-1-('2.1 Kraftwerk allgemein'!$F$16-'2.1 Kraftwerk allgemein'!$F$15+1),0),COLUMN(BF65)-1-('2.1 Kraftwerk allgemein'!$F$16-'2.1 Kraftwerk allgemein'!$F$15+1)),1,MIN(MAX($F65-('2.1 Kraftwerk allgemein'!$F$16-'2.1 Kraftwerk allgemein'!$F$15+1),1),COLUMN(BF65)-('2.1 Kraftwerk allgemein'!$F$16-'2.1 Kraftwerk allgemein'!$F$15+1)))))/$F65,
SUM(OFFSET('2.5 CAPEX'!BT68,0,-MIN($F65-1,COLUMN(BF65)-1),1,MIN($F65,COLUMN(BF65))))/$F65)))))),
IF(OR(ISNUMBER($D65)=FALSE,$F65=""),"",
IF(AND('2.5 CAPEX'!$L68&lt;&gt;"x",'2.5 CAPEX'!$M68&lt;&gt;"x"),0,
IF($F65=0,0,
IF(BO$4&lt;'2.1 Kraftwerk allgemein'!$F$16,0,
IF(BO$4='2.1 Kraftwerk allgemein'!$F$16,'2.5 CAPEX'!$J68/$F65,
IF(BO$4&lt;'2.1 Kraftwerk allgemein'!$F$16+$F65,
('2.5 CAPEX'!$J68+SUM(OFFSET('2.5 CAPEX'!BT68,0,-MIN(MAX($F65-1-('2.1 Kraftwerk allgemein'!$F$16-'1.1 Allgemein'!$I$22+1),0),COLUMN(BF65)-1-('2.1 Kraftwerk allgemein'!$F$16-'1.1 Allgemein'!$I$22+1)),1,MIN(MAX($F65-('2.1 Kraftwerk allgemein'!$F$16-'1.1 Allgemein'!$I$22+1),1),COLUMN(BF65)-('2.1 Kraftwerk allgemein'!$F$16-'1.1 Allgemein'!$I$22+1)))))/$F65,
SUM(OFFSET('2.5 CAPEX'!BT68,0,-MIN($F65-1,COLUMN(BF65)-1),1,MIN($F65,COLUMN(BF65))))/$F65)))))))</f>
        <v/>
      </c>
      <c r="BP65" s="199" t="str">
        <f ca="1">IF('2.1 Kraftwerk allgemein'!$F$15&lt;'1.1 Allgemein'!$I$22,
IF(OR(ISNUMBER($D65)=FALSE,$F65=""),"",
IF(AND('2.5 CAPEX'!$L68&lt;&gt;"x",'2.5 CAPEX'!$M68&lt;&gt;"x"),0,
IF($F65=0,0,
IF(BP$4&lt;'2.1 Kraftwerk allgemein'!$F$16,0,
IF(BP$4='2.1 Kraftwerk allgemein'!$F$16,'2.5 CAPEX'!$J68/$F65,
IF(BP$4&lt;'2.1 Kraftwerk allgemein'!$F$16+$F65,
('2.5 CAPEX'!$J68+SUM(OFFSET('2.5 CAPEX'!BU68,0,-MIN(MAX($F65-1-('2.1 Kraftwerk allgemein'!$F$16-'2.1 Kraftwerk allgemein'!$F$15+1),0),COLUMN(BG65)-1-('2.1 Kraftwerk allgemein'!$F$16-'2.1 Kraftwerk allgemein'!$F$15+1)),1,MIN(MAX($F65-('2.1 Kraftwerk allgemein'!$F$16-'2.1 Kraftwerk allgemein'!$F$15+1),1),COLUMN(BG65)-('2.1 Kraftwerk allgemein'!$F$16-'2.1 Kraftwerk allgemein'!$F$15+1)))))/$F65,
SUM(OFFSET('2.5 CAPEX'!BU68,0,-MIN($F65-1,COLUMN(BG65)-1),1,MIN($F65,COLUMN(BG65))))/$F65)))))),
IF(OR(ISNUMBER($D65)=FALSE,$F65=""),"",
IF(AND('2.5 CAPEX'!$L68&lt;&gt;"x",'2.5 CAPEX'!$M68&lt;&gt;"x"),0,
IF($F65=0,0,
IF(BP$4&lt;'2.1 Kraftwerk allgemein'!$F$16,0,
IF(BP$4='2.1 Kraftwerk allgemein'!$F$16,'2.5 CAPEX'!$J68/$F65,
IF(BP$4&lt;'2.1 Kraftwerk allgemein'!$F$16+$F65,
('2.5 CAPEX'!$J68+SUM(OFFSET('2.5 CAPEX'!BU68,0,-MIN(MAX($F65-1-('2.1 Kraftwerk allgemein'!$F$16-'1.1 Allgemein'!$I$22+1),0),COLUMN(BG65)-1-('2.1 Kraftwerk allgemein'!$F$16-'1.1 Allgemein'!$I$22+1)),1,MIN(MAX($F65-('2.1 Kraftwerk allgemein'!$F$16-'1.1 Allgemein'!$I$22+1),1),COLUMN(BG65)-('2.1 Kraftwerk allgemein'!$F$16-'1.1 Allgemein'!$I$22+1)))))/$F65,
SUM(OFFSET('2.5 CAPEX'!BU68,0,-MIN($F65-1,COLUMN(BG65)-1),1,MIN($F65,COLUMN(BG65))))/$F65)))))))</f>
        <v/>
      </c>
      <c r="BQ65" s="199" t="str">
        <f ca="1">IF('2.1 Kraftwerk allgemein'!$F$15&lt;'1.1 Allgemein'!$I$22,
IF(OR(ISNUMBER($D65)=FALSE,$F65=""),"",
IF(AND('2.5 CAPEX'!$L68&lt;&gt;"x",'2.5 CAPEX'!$M68&lt;&gt;"x"),0,
IF($F65=0,0,
IF(BQ$4&lt;'2.1 Kraftwerk allgemein'!$F$16,0,
IF(BQ$4='2.1 Kraftwerk allgemein'!$F$16,'2.5 CAPEX'!$J68/$F65,
IF(BQ$4&lt;'2.1 Kraftwerk allgemein'!$F$16+$F65,
('2.5 CAPEX'!$J68+SUM(OFFSET('2.5 CAPEX'!BV68,0,-MIN(MAX($F65-1-('2.1 Kraftwerk allgemein'!$F$16-'2.1 Kraftwerk allgemein'!$F$15+1),0),COLUMN(BH65)-1-('2.1 Kraftwerk allgemein'!$F$16-'2.1 Kraftwerk allgemein'!$F$15+1)),1,MIN(MAX($F65-('2.1 Kraftwerk allgemein'!$F$16-'2.1 Kraftwerk allgemein'!$F$15+1),1),COLUMN(BH65)-('2.1 Kraftwerk allgemein'!$F$16-'2.1 Kraftwerk allgemein'!$F$15+1)))))/$F65,
SUM(OFFSET('2.5 CAPEX'!BV68,0,-MIN($F65-1,COLUMN(BH65)-1),1,MIN($F65,COLUMN(BH65))))/$F65)))))),
IF(OR(ISNUMBER($D65)=FALSE,$F65=""),"",
IF(AND('2.5 CAPEX'!$L68&lt;&gt;"x",'2.5 CAPEX'!$M68&lt;&gt;"x"),0,
IF($F65=0,0,
IF(BQ$4&lt;'2.1 Kraftwerk allgemein'!$F$16,0,
IF(BQ$4='2.1 Kraftwerk allgemein'!$F$16,'2.5 CAPEX'!$J68/$F65,
IF(BQ$4&lt;'2.1 Kraftwerk allgemein'!$F$16+$F65,
('2.5 CAPEX'!$J68+SUM(OFFSET('2.5 CAPEX'!BV68,0,-MIN(MAX($F65-1-('2.1 Kraftwerk allgemein'!$F$16-'1.1 Allgemein'!$I$22+1),0),COLUMN(BH65)-1-('2.1 Kraftwerk allgemein'!$F$16-'1.1 Allgemein'!$I$22+1)),1,MIN(MAX($F65-('2.1 Kraftwerk allgemein'!$F$16-'1.1 Allgemein'!$I$22+1),1),COLUMN(BH65)-('2.1 Kraftwerk allgemein'!$F$16-'1.1 Allgemein'!$I$22+1)))))/$F65,
SUM(OFFSET('2.5 CAPEX'!BV68,0,-MIN($F65-1,COLUMN(BH65)-1),1,MIN($F65,COLUMN(BH65))))/$F65)))))))</f>
        <v/>
      </c>
      <c r="BR65" s="199" t="str">
        <f ca="1">IF('2.1 Kraftwerk allgemein'!$F$15&lt;'1.1 Allgemein'!$I$22,
IF(OR(ISNUMBER($D65)=FALSE,$F65=""),"",
IF(AND('2.5 CAPEX'!$L68&lt;&gt;"x",'2.5 CAPEX'!$M68&lt;&gt;"x"),0,
IF($F65=0,0,
IF(BR$4&lt;'2.1 Kraftwerk allgemein'!$F$16,0,
IF(BR$4='2.1 Kraftwerk allgemein'!$F$16,'2.5 CAPEX'!$J68/$F65,
IF(BR$4&lt;'2.1 Kraftwerk allgemein'!$F$16+$F65,
('2.5 CAPEX'!$J68+SUM(OFFSET('2.5 CAPEX'!BW68,0,-MIN(MAX($F65-1-('2.1 Kraftwerk allgemein'!$F$16-'2.1 Kraftwerk allgemein'!$F$15+1),0),COLUMN(BI65)-1-('2.1 Kraftwerk allgemein'!$F$16-'2.1 Kraftwerk allgemein'!$F$15+1)),1,MIN(MAX($F65-('2.1 Kraftwerk allgemein'!$F$16-'2.1 Kraftwerk allgemein'!$F$15+1),1),COLUMN(BI65)-('2.1 Kraftwerk allgemein'!$F$16-'2.1 Kraftwerk allgemein'!$F$15+1)))))/$F65,
SUM(OFFSET('2.5 CAPEX'!BW68,0,-MIN($F65-1,COLUMN(BI65)-1),1,MIN($F65,COLUMN(BI65))))/$F65)))))),
IF(OR(ISNUMBER($D65)=FALSE,$F65=""),"",
IF(AND('2.5 CAPEX'!$L68&lt;&gt;"x",'2.5 CAPEX'!$M68&lt;&gt;"x"),0,
IF($F65=0,0,
IF(BR$4&lt;'2.1 Kraftwerk allgemein'!$F$16,0,
IF(BR$4='2.1 Kraftwerk allgemein'!$F$16,'2.5 CAPEX'!$J68/$F65,
IF(BR$4&lt;'2.1 Kraftwerk allgemein'!$F$16+$F65,
('2.5 CAPEX'!$J68+SUM(OFFSET('2.5 CAPEX'!BW68,0,-MIN(MAX($F65-1-('2.1 Kraftwerk allgemein'!$F$16-'1.1 Allgemein'!$I$22+1),0),COLUMN(BI65)-1-('2.1 Kraftwerk allgemein'!$F$16-'1.1 Allgemein'!$I$22+1)),1,MIN(MAX($F65-('2.1 Kraftwerk allgemein'!$F$16-'1.1 Allgemein'!$I$22+1),1),COLUMN(BI65)-('2.1 Kraftwerk allgemein'!$F$16-'1.1 Allgemein'!$I$22+1)))))/$F65,
SUM(OFFSET('2.5 CAPEX'!BW68,0,-MIN($F65-1,COLUMN(BI65)-1),1,MIN($F65,COLUMN(BI65))))/$F65)))))))</f>
        <v/>
      </c>
      <c r="BS65" s="199" t="str">
        <f ca="1">IF('2.1 Kraftwerk allgemein'!$F$15&lt;'1.1 Allgemein'!$I$22,
IF(OR(ISNUMBER($D65)=FALSE,$F65=""),"",
IF(AND('2.5 CAPEX'!$L68&lt;&gt;"x",'2.5 CAPEX'!$M68&lt;&gt;"x"),0,
IF($F65=0,0,
IF(BS$4&lt;'2.1 Kraftwerk allgemein'!$F$16,0,
IF(BS$4='2.1 Kraftwerk allgemein'!$F$16,'2.5 CAPEX'!$J68/$F65,
IF(BS$4&lt;'2.1 Kraftwerk allgemein'!$F$16+$F65,
('2.5 CAPEX'!$J68+SUM(OFFSET('2.5 CAPEX'!BX68,0,-MIN(MAX($F65-1-('2.1 Kraftwerk allgemein'!$F$16-'2.1 Kraftwerk allgemein'!$F$15+1),0),COLUMN(BJ65)-1-('2.1 Kraftwerk allgemein'!$F$16-'2.1 Kraftwerk allgemein'!$F$15+1)),1,MIN(MAX($F65-('2.1 Kraftwerk allgemein'!$F$16-'2.1 Kraftwerk allgemein'!$F$15+1),1),COLUMN(BJ65)-('2.1 Kraftwerk allgemein'!$F$16-'2.1 Kraftwerk allgemein'!$F$15+1)))))/$F65,
SUM(OFFSET('2.5 CAPEX'!BX68,0,-MIN($F65-1,COLUMN(BJ65)-1),1,MIN($F65,COLUMN(BJ65))))/$F65)))))),
IF(OR(ISNUMBER($D65)=FALSE,$F65=""),"",
IF(AND('2.5 CAPEX'!$L68&lt;&gt;"x",'2.5 CAPEX'!$M68&lt;&gt;"x"),0,
IF($F65=0,0,
IF(BS$4&lt;'2.1 Kraftwerk allgemein'!$F$16,0,
IF(BS$4='2.1 Kraftwerk allgemein'!$F$16,'2.5 CAPEX'!$J68/$F65,
IF(BS$4&lt;'2.1 Kraftwerk allgemein'!$F$16+$F65,
('2.5 CAPEX'!$J68+SUM(OFFSET('2.5 CAPEX'!BX68,0,-MIN(MAX($F65-1-('2.1 Kraftwerk allgemein'!$F$16-'1.1 Allgemein'!$I$22+1),0),COLUMN(BJ65)-1-('2.1 Kraftwerk allgemein'!$F$16-'1.1 Allgemein'!$I$22+1)),1,MIN(MAX($F65-('2.1 Kraftwerk allgemein'!$F$16-'1.1 Allgemein'!$I$22+1),1),COLUMN(BJ65)-('2.1 Kraftwerk allgemein'!$F$16-'1.1 Allgemein'!$I$22+1)))))/$F65,
SUM(OFFSET('2.5 CAPEX'!BX68,0,-MIN($F65-1,COLUMN(BJ65)-1),1,MIN($F65,COLUMN(BJ65))))/$F65)))))))</f>
        <v/>
      </c>
      <c r="BT65" s="199" t="str">
        <f ca="1">IF('2.1 Kraftwerk allgemein'!$F$15&lt;'1.1 Allgemein'!$I$22,
IF(OR(ISNUMBER($D65)=FALSE,$F65=""),"",
IF(AND('2.5 CAPEX'!$L68&lt;&gt;"x",'2.5 CAPEX'!$M68&lt;&gt;"x"),0,
IF($F65=0,0,
IF(BT$4&lt;'2.1 Kraftwerk allgemein'!$F$16,0,
IF(BT$4='2.1 Kraftwerk allgemein'!$F$16,'2.5 CAPEX'!$J68/$F65,
IF(BT$4&lt;'2.1 Kraftwerk allgemein'!$F$16+$F65,
('2.5 CAPEX'!$J68+SUM(OFFSET('2.5 CAPEX'!BY68,0,-MIN(MAX($F65-1-('2.1 Kraftwerk allgemein'!$F$16-'2.1 Kraftwerk allgemein'!$F$15+1),0),COLUMN(BK65)-1-('2.1 Kraftwerk allgemein'!$F$16-'2.1 Kraftwerk allgemein'!$F$15+1)),1,MIN(MAX($F65-('2.1 Kraftwerk allgemein'!$F$16-'2.1 Kraftwerk allgemein'!$F$15+1),1),COLUMN(BK65)-('2.1 Kraftwerk allgemein'!$F$16-'2.1 Kraftwerk allgemein'!$F$15+1)))))/$F65,
SUM(OFFSET('2.5 CAPEX'!BY68,0,-MIN($F65-1,COLUMN(BK65)-1),1,MIN($F65,COLUMN(BK65))))/$F65)))))),
IF(OR(ISNUMBER($D65)=FALSE,$F65=""),"",
IF(AND('2.5 CAPEX'!$L68&lt;&gt;"x",'2.5 CAPEX'!$M68&lt;&gt;"x"),0,
IF($F65=0,0,
IF(BT$4&lt;'2.1 Kraftwerk allgemein'!$F$16,0,
IF(BT$4='2.1 Kraftwerk allgemein'!$F$16,'2.5 CAPEX'!$J68/$F65,
IF(BT$4&lt;'2.1 Kraftwerk allgemein'!$F$16+$F65,
('2.5 CAPEX'!$J68+SUM(OFFSET('2.5 CAPEX'!BY68,0,-MIN(MAX($F65-1-('2.1 Kraftwerk allgemein'!$F$16-'1.1 Allgemein'!$I$22+1),0),COLUMN(BK65)-1-('2.1 Kraftwerk allgemein'!$F$16-'1.1 Allgemein'!$I$22+1)),1,MIN(MAX($F65-('2.1 Kraftwerk allgemein'!$F$16-'1.1 Allgemein'!$I$22+1),1),COLUMN(BK65)-('2.1 Kraftwerk allgemein'!$F$16-'1.1 Allgemein'!$I$22+1)))))/$F65,
SUM(OFFSET('2.5 CAPEX'!BY68,0,-MIN($F65-1,COLUMN(BK65)-1),1,MIN($F65,COLUMN(BK65))))/$F65)))))))</f>
        <v/>
      </c>
      <c r="BU65" s="199" t="str">
        <f ca="1">IF('2.1 Kraftwerk allgemein'!$F$15&lt;'1.1 Allgemein'!$I$22,
IF(OR(ISNUMBER($D65)=FALSE,$F65=""),"",
IF(AND('2.5 CAPEX'!$L68&lt;&gt;"x",'2.5 CAPEX'!$M68&lt;&gt;"x"),0,
IF($F65=0,0,
IF(BU$4&lt;'2.1 Kraftwerk allgemein'!$F$16,0,
IF(BU$4='2.1 Kraftwerk allgemein'!$F$16,'2.5 CAPEX'!$J68/$F65,
IF(BU$4&lt;'2.1 Kraftwerk allgemein'!$F$16+$F65,
('2.5 CAPEX'!$J68+SUM(OFFSET('2.5 CAPEX'!BZ68,0,-MIN(MAX($F65-1-('2.1 Kraftwerk allgemein'!$F$16-'2.1 Kraftwerk allgemein'!$F$15+1),0),COLUMN(BL65)-1-('2.1 Kraftwerk allgemein'!$F$16-'2.1 Kraftwerk allgemein'!$F$15+1)),1,MIN(MAX($F65-('2.1 Kraftwerk allgemein'!$F$16-'2.1 Kraftwerk allgemein'!$F$15+1),1),COLUMN(BL65)-('2.1 Kraftwerk allgemein'!$F$16-'2.1 Kraftwerk allgemein'!$F$15+1)))))/$F65,
SUM(OFFSET('2.5 CAPEX'!BZ68,0,-MIN($F65-1,COLUMN(BL65)-1),1,MIN($F65,COLUMN(BL65))))/$F65)))))),
IF(OR(ISNUMBER($D65)=FALSE,$F65=""),"",
IF(AND('2.5 CAPEX'!$L68&lt;&gt;"x",'2.5 CAPEX'!$M68&lt;&gt;"x"),0,
IF($F65=0,0,
IF(BU$4&lt;'2.1 Kraftwerk allgemein'!$F$16,0,
IF(BU$4='2.1 Kraftwerk allgemein'!$F$16,'2.5 CAPEX'!$J68/$F65,
IF(BU$4&lt;'2.1 Kraftwerk allgemein'!$F$16+$F65,
('2.5 CAPEX'!$J68+SUM(OFFSET('2.5 CAPEX'!BZ68,0,-MIN(MAX($F65-1-('2.1 Kraftwerk allgemein'!$F$16-'1.1 Allgemein'!$I$22+1),0),COLUMN(BL65)-1-('2.1 Kraftwerk allgemein'!$F$16-'1.1 Allgemein'!$I$22+1)),1,MIN(MAX($F65-('2.1 Kraftwerk allgemein'!$F$16-'1.1 Allgemein'!$I$22+1),1),COLUMN(BL65)-('2.1 Kraftwerk allgemein'!$F$16-'1.1 Allgemein'!$I$22+1)))))/$F65,
SUM(OFFSET('2.5 CAPEX'!BZ68,0,-MIN($F65-1,COLUMN(BL65)-1),1,MIN($F65,COLUMN(BL65))))/$F65)))))))</f>
        <v/>
      </c>
      <c r="BV65" s="199" t="str">
        <f ca="1">IF('2.1 Kraftwerk allgemein'!$F$15&lt;'1.1 Allgemein'!$I$22,
IF(OR(ISNUMBER($D65)=FALSE,$F65=""),"",
IF(AND('2.5 CAPEX'!$L68&lt;&gt;"x",'2.5 CAPEX'!$M68&lt;&gt;"x"),0,
IF($F65=0,0,
IF(BV$4&lt;'2.1 Kraftwerk allgemein'!$F$16,0,
IF(BV$4='2.1 Kraftwerk allgemein'!$F$16,'2.5 CAPEX'!$J68/$F65,
IF(BV$4&lt;'2.1 Kraftwerk allgemein'!$F$16+$F65,
('2.5 CAPEX'!$J68+SUM(OFFSET('2.5 CAPEX'!CA68,0,-MIN(MAX($F65-1-('2.1 Kraftwerk allgemein'!$F$16-'2.1 Kraftwerk allgemein'!$F$15+1),0),COLUMN(BM65)-1-('2.1 Kraftwerk allgemein'!$F$16-'2.1 Kraftwerk allgemein'!$F$15+1)),1,MIN(MAX($F65-('2.1 Kraftwerk allgemein'!$F$16-'2.1 Kraftwerk allgemein'!$F$15+1),1),COLUMN(BM65)-('2.1 Kraftwerk allgemein'!$F$16-'2.1 Kraftwerk allgemein'!$F$15+1)))))/$F65,
SUM(OFFSET('2.5 CAPEX'!CA68,0,-MIN($F65-1,COLUMN(BM65)-1),1,MIN($F65,COLUMN(BM65))))/$F65)))))),
IF(OR(ISNUMBER($D65)=FALSE,$F65=""),"",
IF(AND('2.5 CAPEX'!$L68&lt;&gt;"x",'2.5 CAPEX'!$M68&lt;&gt;"x"),0,
IF($F65=0,0,
IF(BV$4&lt;'2.1 Kraftwerk allgemein'!$F$16,0,
IF(BV$4='2.1 Kraftwerk allgemein'!$F$16,'2.5 CAPEX'!$J68/$F65,
IF(BV$4&lt;'2.1 Kraftwerk allgemein'!$F$16+$F65,
('2.5 CAPEX'!$J68+SUM(OFFSET('2.5 CAPEX'!CA68,0,-MIN(MAX($F65-1-('2.1 Kraftwerk allgemein'!$F$16-'1.1 Allgemein'!$I$22+1),0),COLUMN(BM65)-1-('2.1 Kraftwerk allgemein'!$F$16-'1.1 Allgemein'!$I$22+1)),1,MIN(MAX($F65-('2.1 Kraftwerk allgemein'!$F$16-'1.1 Allgemein'!$I$22+1),1),COLUMN(BM65)-('2.1 Kraftwerk allgemein'!$F$16-'1.1 Allgemein'!$I$22+1)))))/$F65,
SUM(OFFSET('2.5 CAPEX'!CA68,0,-MIN($F65-1,COLUMN(BM65)-1),1,MIN($F65,COLUMN(BM65))))/$F65)))))))</f>
        <v/>
      </c>
      <c r="BW65" s="199" t="str">
        <f ca="1">IF('2.1 Kraftwerk allgemein'!$F$15&lt;'1.1 Allgemein'!$I$22,
IF(OR(ISNUMBER($D65)=FALSE,$F65=""),"",
IF(AND('2.5 CAPEX'!$L68&lt;&gt;"x",'2.5 CAPEX'!$M68&lt;&gt;"x"),0,
IF($F65=0,0,
IF(BW$4&lt;'2.1 Kraftwerk allgemein'!$F$16,0,
IF(BW$4='2.1 Kraftwerk allgemein'!$F$16,'2.5 CAPEX'!$J68/$F65,
IF(BW$4&lt;'2.1 Kraftwerk allgemein'!$F$16+$F65,
('2.5 CAPEX'!$J68+SUM(OFFSET('2.5 CAPEX'!CB68,0,-MIN(MAX($F65-1-('2.1 Kraftwerk allgemein'!$F$16-'2.1 Kraftwerk allgemein'!$F$15+1),0),COLUMN(BN65)-1-('2.1 Kraftwerk allgemein'!$F$16-'2.1 Kraftwerk allgemein'!$F$15+1)),1,MIN(MAX($F65-('2.1 Kraftwerk allgemein'!$F$16-'2.1 Kraftwerk allgemein'!$F$15+1),1),COLUMN(BN65)-('2.1 Kraftwerk allgemein'!$F$16-'2.1 Kraftwerk allgemein'!$F$15+1)))))/$F65,
SUM(OFFSET('2.5 CAPEX'!CB68,0,-MIN($F65-1,COLUMN(BN65)-1),1,MIN($F65,COLUMN(BN65))))/$F65)))))),
IF(OR(ISNUMBER($D65)=FALSE,$F65=""),"",
IF(AND('2.5 CAPEX'!$L68&lt;&gt;"x",'2.5 CAPEX'!$M68&lt;&gt;"x"),0,
IF($F65=0,0,
IF(BW$4&lt;'2.1 Kraftwerk allgemein'!$F$16,0,
IF(BW$4='2.1 Kraftwerk allgemein'!$F$16,'2.5 CAPEX'!$J68/$F65,
IF(BW$4&lt;'2.1 Kraftwerk allgemein'!$F$16+$F65,
('2.5 CAPEX'!$J68+SUM(OFFSET('2.5 CAPEX'!CB68,0,-MIN(MAX($F65-1-('2.1 Kraftwerk allgemein'!$F$16-'1.1 Allgemein'!$I$22+1),0),COLUMN(BN65)-1-('2.1 Kraftwerk allgemein'!$F$16-'1.1 Allgemein'!$I$22+1)),1,MIN(MAX($F65-('2.1 Kraftwerk allgemein'!$F$16-'1.1 Allgemein'!$I$22+1),1),COLUMN(BN65)-('2.1 Kraftwerk allgemein'!$F$16-'1.1 Allgemein'!$I$22+1)))))/$F65,
SUM(OFFSET('2.5 CAPEX'!CB68,0,-MIN($F65-1,COLUMN(BN65)-1),1,MIN($F65,COLUMN(BN65))))/$F65)))))))</f>
        <v/>
      </c>
      <c r="BX65" s="199" t="str">
        <f ca="1">IF('2.1 Kraftwerk allgemein'!$F$15&lt;'1.1 Allgemein'!$I$22,
IF(OR(ISNUMBER($D65)=FALSE,$F65=""),"",
IF(AND('2.5 CAPEX'!$L68&lt;&gt;"x",'2.5 CAPEX'!$M68&lt;&gt;"x"),0,
IF($F65=0,0,
IF(BX$4&lt;'2.1 Kraftwerk allgemein'!$F$16,0,
IF(BX$4='2.1 Kraftwerk allgemein'!$F$16,'2.5 CAPEX'!$J68/$F65,
IF(BX$4&lt;'2.1 Kraftwerk allgemein'!$F$16+$F65,
('2.5 CAPEX'!$J68+SUM(OFFSET('2.5 CAPEX'!CC68,0,-MIN(MAX($F65-1-('2.1 Kraftwerk allgemein'!$F$16-'2.1 Kraftwerk allgemein'!$F$15+1),0),COLUMN(BO65)-1-('2.1 Kraftwerk allgemein'!$F$16-'2.1 Kraftwerk allgemein'!$F$15+1)),1,MIN(MAX($F65-('2.1 Kraftwerk allgemein'!$F$16-'2.1 Kraftwerk allgemein'!$F$15+1),1),COLUMN(BO65)-('2.1 Kraftwerk allgemein'!$F$16-'2.1 Kraftwerk allgemein'!$F$15+1)))))/$F65,
SUM(OFFSET('2.5 CAPEX'!CC68,0,-MIN($F65-1,COLUMN(BO65)-1),1,MIN($F65,COLUMN(BO65))))/$F65)))))),
IF(OR(ISNUMBER($D65)=FALSE,$F65=""),"",
IF(AND('2.5 CAPEX'!$L68&lt;&gt;"x",'2.5 CAPEX'!$M68&lt;&gt;"x"),0,
IF($F65=0,0,
IF(BX$4&lt;'2.1 Kraftwerk allgemein'!$F$16,0,
IF(BX$4='2.1 Kraftwerk allgemein'!$F$16,'2.5 CAPEX'!$J68/$F65,
IF(BX$4&lt;'2.1 Kraftwerk allgemein'!$F$16+$F65,
('2.5 CAPEX'!$J68+SUM(OFFSET('2.5 CAPEX'!CC68,0,-MIN(MAX($F65-1-('2.1 Kraftwerk allgemein'!$F$16-'1.1 Allgemein'!$I$22+1),0),COLUMN(BO65)-1-('2.1 Kraftwerk allgemein'!$F$16-'1.1 Allgemein'!$I$22+1)),1,MIN(MAX($F65-('2.1 Kraftwerk allgemein'!$F$16-'1.1 Allgemein'!$I$22+1),1),COLUMN(BO65)-('2.1 Kraftwerk allgemein'!$F$16-'1.1 Allgemein'!$I$22+1)))))/$F65,
SUM(OFFSET('2.5 CAPEX'!CC68,0,-MIN($F65-1,COLUMN(BO65)-1),1,MIN($F65,COLUMN(BO65))))/$F65)))))))</f>
        <v/>
      </c>
      <c r="BY65" s="199" t="str">
        <f ca="1">IF('2.1 Kraftwerk allgemein'!$F$15&lt;'1.1 Allgemein'!$I$22,
IF(OR(ISNUMBER($D65)=FALSE,$F65=""),"",
IF(AND('2.5 CAPEX'!$L68&lt;&gt;"x",'2.5 CAPEX'!$M68&lt;&gt;"x"),0,
IF($F65=0,0,
IF(BY$4&lt;'2.1 Kraftwerk allgemein'!$F$16,0,
IF(BY$4='2.1 Kraftwerk allgemein'!$F$16,'2.5 CAPEX'!$J68/$F65,
IF(BY$4&lt;'2.1 Kraftwerk allgemein'!$F$16+$F65,
('2.5 CAPEX'!$J68+SUM(OFFSET('2.5 CAPEX'!CD68,0,-MIN(MAX($F65-1-('2.1 Kraftwerk allgemein'!$F$16-'2.1 Kraftwerk allgemein'!$F$15+1),0),COLUMN(BP65)-1-('2.1 Kraftwerk allgemein'!$F$16-'2.1 Kraftwerk allgemein'!$F$15+1)),1,MIN(MAX($F65-('2.1 Kraftwerk allgemein'!$F$16-'2.1 Kraftwerk allgemein'!$F$15+1),1),COLUMN(BP65)-('2.1 Kraftwerk allgemein'!$F$16-'2.1 Kraftwerk allgemein'!$F$15+1)))))/$F65,
SUM(OFFSET('2.5 CAPEX'!CD68,0,-MIN($F65-1,COLUMN(BP65)-1),1,MIN($F65,COLUMN(BP65))))/$F65)))))),
IF(OR(ISNUMBER($D65)=FALSE,$F65=""),"",
IF(AND('2.5 CAPEX'!$L68&lt;&gt;"x",'2.5 CAPEX'!$M68&lt;&gt;"x"),0,
IF($F65=0,0,
IF(BY$4&lt;'2.1 Kraftwerk allgemein'!$F$16,0,
IF(BY$4='2.1 Kraftwerk allgemein'!$F$16,'2.5 CAPEX'!$J68/$F65,
IF(BY$4&lt;'2.1 Kraftwerk allgemein'!$F$16+$F65,
('2.5 CAPEX'!$J68+SUM(OFFSET('2.5 CAPEX'!CD68,0,-MIN(MAX($F65-1-('2.1 Kraftwerk allgemein'!$F$16-'1.1 Allgemein'!$I$22+1),0),COLUMN(BP65)-1-('2.1 Kraftwerk allgemein'!$F$16-'1.1 Allgemein'!$I$22+1)),1,MIN(MAX($F65-('2.1 Kraftwerk allgemein'!$F$16-'1.1 Allgemein'!$I$22+1),1),COLUMN(BP65)-('2.1 Kraftwerk allgemein'!$F$16-'1.1 Allgemein'!$I$22+1)))))/$F65,
SUM(OFFSET('2.5 CAPEX'!CD68,0,-MIN($F65-1,COLUMN(BP65)-1),1,MIN($F65,COLUMN(BP65))))/$F65)))))))</f>
        <v/>
      </c>
      <c r="BZ65" s="199" t="str">
        <f ca="1">IF('2.1 Kraftwerk allgemein'!$F$15&lt;'1.1 Allgemein'!$I$22,
IF(OR(ISNUMBER($D65)=FALSE,$F65=""),"",
IF(AND('2.5 CAPEX'!$L68&lt;&gt;"x",'2.5 CAPEX'!$M68&lt;&gt;"x"),0,
IF($F65=0,0,
IF(BZ$4&lt;'2.1 Kraftwerk allgemein'!$F$16,0,
IF(BZ$4='2.1 Kraftwerk allgemein'!$F$16,'2.5 CAPEX'!$J68/$F65,
IF(BZ$4&lt;'2.1 Kraftwerk allgemein'!$F$16+$F65,
('2.5 CAPEX'!$J68+SUM(OFFSET('2.5 CAPEX'!CE68,0,-MIN(MAX($F65-1-('2.1 Kraftwerk allgemein'!$F$16-'2.1 Kraftwerk allgemein'!$F$15+1),0),COLUMN(BQ65)-1-('2.1 Kraftwerk allgemein'!$F$16-'2.1 Kraftwerk allgemein'!$F$15+1)),1,MIN(MAX($F65-('2.1 Kraftwerk allgemein'!$F$16-'2.1 Kraftwerk allgemein'!$F$15+1),1),COLUMN(BQ65)-('2.1 Kraftwerk allgemein'!$F$16-'2.1 Kraftwerk allgemein'!$F$15+1)))))/$F65,
SUM(OFFSET('2.5 CAPEX'!CE68,0,-MIN($F65-1,COLUMN(BQ65)-1),1,MIN($F65,COLUMN(BQ65))))/$F65)))))),
IF(OR(ISNUMBER($D65)=FALSE,$F65=""),"",
IF(AND('2.5 CAPEX'!$L68&lt;&gt;"x",'2.5 CAPEX'!$M68&lt;&gt;"x"),0,
IF($F65=0,0,
IF(BZ$4&lt;'2.1 Kraftwerk allgemein'!$F$16,0,
IF(BZ$4='2.1 Kraftwerk allgemein'!$F$16,'2.5 CAPEX'!$J68/$F65,
IF(BZ$4&lt;'2.1 Kraftwerk allgemein'!$F$16+$F65,
('2.5 CAPEX'!$J68+SUM(OFFSET('2.5 CAPEX'!CE68,0,-MIN(MAX($F65-1-('2.1 Kraftwerk allgemein'!$F$16-'1.1 Allgemein'!$I$22+1),0),COLUMN(BQ65)-1-('2.1 Kraftwerk allgemein'!$F$16-'1.1 Allgemein'!$I$22+1)),1,MIN(MAX($F65-('2.1 Kraftwerk allgemein'!$F$16-'1.1 Allgemein'!$I$22+1),1),COLUMN(BQ65)-('2.1 Kraftwerk allgemein'!$F$16-'1.1 Allgemein'!$I$22+1)))))/$F65,
SUM(OFFSET('2.5 CAPEX'!CE68,0,-MIN($F65-1,COLUMN(BQ65)-1),1,MIN($F65,COLUMN(BQ65))))/$F65)))))))</f>
        <v/>
      </c>
      <c r="CA65" s="199" t="str">
        <f ca="1">IF('2.1 Kraftwerk allgemein'!$F$15&lt;'1.1 Allgemein'!$I$22,
IF(OR(ISNUMBER($D65)=FALSE,$F65=""),"",
IF(AND('2.5 CAPEX'!$L68&lt;&gt;"x",'2.5 CAPEX'!$M68&lt;&gt;"x"),0,
IF($F65=0,0,
IF(CA$4&lt;'2.1 Kraftwerk allgemein'!$F$16,0,
IF(CA$4='2.1 Kraftwerk allgemein'!$F$16,'2.5 CAPEX'!$J68/$F65,
IF(CA$4&lt;'2.1 Kraftwerk allgemein'!$F$16+$F65,
('2.5 CAPEX'!$J68+SUM(OFFSET('2.5 CAPEX'!CF68,0,-MIN(MAX($F65-1-('2.1 Kraftwerk allgemein'!$F$16-'2.1 Kraftwerk allgemein'!$F$15+1),0),COLUMN(BR65)-1-('2.1 Kraftwerk allgemein'!$F$16-'2.1 Kraftwerk allgemein'!$F$15+1)),1,MIN(MAX($F65-('2.1 Kraftwerk allgemein'!$F$16-'2.1 Kraftwerk allgemein'!$F$15+1),1),COLUMN(BR65)-('2.1 Kraftwerk allgemein'!$F$16-'2.1 Kraftwerk allgemein'!$F$15+1)))))/$F65,
SUM(OFFSET('2.5 CAPEX'!CF68,0,-MIN($F65-1,COLUMN(BR65)-1),1,MIN($F65,COLUMN(BR65))))/$F65)))))),
IF(OR(ISNUMBER($D65)=FALSE,$F65=""),"",
IF(AND('2.5 CAPEX'!$L68&lt;&gt;"x",'2.5 CAPEX'!$M68&lt;&gt;"x"),0,
IF($F65=0,0,
IF(CA$4&lt;'2.1 Kraftwerk allgemein'!$F$16,0,
IF(CA$4='2.1 Kraftwerk allgemein'!$F$16,'2.5 CAPEX'!$J68/$F65,
IF(CA$4&lt;'2.1 Kraftwerk allgemein'!$F$16+$F65,
('2.5 CAPEX'!$J68+SUM(OFFSET('2.5 CAPEX'!CF68,0,-MIN(MAX($F65-1-('2.1 Kraftwerk allgemein'!$F$16-'1.1 Allgemein'!$I$22+1),0),COLUMN(BR65)-1-('2.1 Kraftwerk allgemein'!$F$16-'1.1 Allgemein'!$I$22+1)),1,MIN(MAX($F65-('2.1 Kraftwerk allgemein'!$F$16-'1.1 Allgemein'!$I$22+1),1),COLUMN(BR65)-('2.1 Kraftwerk allgemein'!$F$16-'1.1 Allgemein'!$I$22+1)))))/$F65,
SUM(OFFSET('2.5 CAPEX'!CF68,0,-MIN($F65-1,COLUMN(BR65)-1),1,MIN($F65,COLUMN(BR65))))/$F65)))))))</f>
        <v/>
      </c>
      <c r="CB65" s="199" t="str">
        <f ca="1">IF('2.1 Kraftwerk allgemein'!$F$15&lt;'1.1 Allgemein'!$I$22,
IF(OR(ISNUMBER($D65)=FALSE,$F65=""),"",
IF(AND('2.5 CAPEX'!$L68&lt;&gt;"x",'2.5 CAPEX'!$M68&lt;&gt;"x"),0,
IF($F65=0,0,
IF(CB$4&lt;'2.1 Kraftwerk allgemein'!$F$16,0,
IF(CB$4='2.1 Kraftwerk allgemein'!$F$16,'2.5 CAPEX'!$J68/$F65,
IF(CB$4&lt;'2.1 Kraftwerk allgemein'!$F$16+$F65,
('2.5 CAPEX'!$J68+SUM(OFFSET('2.5 CAPEX'!CG68,0,-MIN(MAX($F65-1-('2.1 Kraftwerk allgemein'!$F$16-'2.1 Kraftwerk allgemein'!$F$15+1),0),COLUMN(BS65)-1-('2.1 Kraftwerk allgemein'!$F$16-'2.1 Kraftwerk allgemein'!$F$15+1)),1,MIN(MAX($F65-('2.1 Kraftwerk allgemein'!$F$16-'2.1 Kraftwerk allgemein'!$F$15+1),1),COLUMN(BS65)-('2.1 Kraftwerk allgemein'!$F$16-'2.1 Kraftwerk allgemein'!$F$15+1)))))/$F65,
SUM(OFFSET('2.5 CAPEX'!CG68,0,-MIN($F65-1,COLUMN(BS65)-1),1,MIN($F65,COLUMN(BS65))))/$F65)))))),
IF(OR(ISNUMBER($D65)=FALSE,$F65=""),"",
IF(AND('2.5 CAPEX'!$L68&lt;&gt;"x",'2.5 CAPEX'!$M68&lt;&gt;"x"),0,
IF($F65=0,0,
IF(CB$4&lt;'2.1 Kraftwerk allgemein'!$F$16,0,
IF(CB$4='2.1 Kraftwerk allgemein'!$F$16,'2.5 CAPEX'!$J68/$F65,
IF(CB$4&lt;'2.1 Kraftwerk allgemein'!$F$16+$F65,
('2.5 CAPEX'!$J68+SUM(OFFSET('2.5 CAPEX'!CG68,0,-MIN(MAX($F65-1-('2.1 Kraftwerk allgemein'!$F$16-'1.1 Allgemein'!$I$22+1),0),COLUMN(BS65)-1-('2.1 Kraftwerk allgemein'!$F$16-'1.1 Allgemein'!$I$22+1)),1,MIN(MAX($F65-('2.1 Kraftwerk allgemein'!$F$16-'1.1 Allgemein'!$I$22+1),1),COLUMN(BS65)-('2.1 Kraftwerk allgemein'!$F$16-'1.1 Allgemein'!$I$22+1)))))/$F65,
SUM(OFFSET('2.5 CAPEX'!CG68,0,-MIN($F65-1,COLUMN(BS65)-1),1,MIN($F65,COLUMN(BS65))))/$F65)))))))</f>
        <v/>
      </c>
      <c r="CC65" s="199" t="str">
        <f ca="1">IF('2.1 Kraftwerk allgemein'!$F$15&lt;'1.1 Allgemein'!$I$22,
IF(OR(ISNUMBER($D65)=FALSE,$F65=""),"",
IF(AND('2.5 CAPEX'!$L68&lt;&gt;"x",'2.5 CAPEX'!$M68&lt;&gt;"x"),0,
IF($F65=0,0,
IF(CC$4&lt;'2.1 Kraftwerk allgemein'!$F$16,0,
IF(CC$4='2.1 Kraftwerk allgemein'!$F$16,'2.5 CAPEX'!$J68/$F65,
IF(CC$4&lt;'2.1 Kraftwerk allgemein'!$F$16+$F65,
('2.5 CAPEX'!$J68+SUM(OFFSET('2.5 CAPEX'!CH68,0,-MIN(MAX($F65-1-('2.1 Kraftwerk allgemein'!$F$16-'2.1 Kraftwerk allgemein'!$F$15+1),0),COLUMN(BT65)-1-('2.1 Kraftwerk allgemein'!$F$16-'2.1 Kraftwerk allgemein'!$F$15+1)),1,MIN(MAX($F65-('2.1 Kraftwerk allgemein'!$F$16-'2.1 Kraftwerk allgemein'!$F$15+1),1),COLUMN(BT65)-('2.1 Kraftwerk allgemein'!$F$16-'2.1 Kraftwerk allgemein'!$F$15+1)))))/$F65,
SUM(OFFSET('2.5 CAPEX'!CH68,0,-MIN($F65-1,COLUMN(BT65)-1),1,MIN($F65,COLUMN(BT65))))/$F65)))))),
IF(OR(ISNUMBER($D65)=FALSE,$F65=""),"",
IF(AND('2.5 CAPEX'!$L68&lt;&gt;"x",'2.5 CAPEX'!$M68&lt;&gt;"x"),0,
IF($F65=0,0,
IF(CC$4&lt;'2.1 Kraftwerk allgemein'!$F$16,0,
IF(CC$4='2.1 Kraftwerk allgemein'!$F$16,'2.5 CAPEX'!$J68/$F65,
IF(CC$4&lt;'2.1 Kraftwerk allgemein'!$F$16+$F65,
('2.5 CAPEX'!$J68+SUM(OFFSET('2.5 CAPEX'!CH68,0,-MIN(MAX($F65-1-('2.1 Kraftwerk allgemein'!$F$16-'1.1 Allgemein'!$I$22+1),0),COLUMN(BT65)-1-('2.1 Kraftwerk allgemein'!$F$16-'1.1 Allgemein'!$I$22+1)),1,MIN(MAX($F65-('2.1 Kraftwerk allgemein'!$F$16-'1.1 Allgemein'!$I$22+1),1),COLUMN(BT65)-('2.1 Kraftwerk allgemein'!$F$16-'1.1 Allgemein'!$I$22+1)))))/$F65,
SUM(OFFSET('2.5 CAPEX'!CH68,0,-MIN($F65-1,COLUMN(BT65)-1),1,MIN($F65,COLUMN(BT65))))/$F65)))))))</f>
        <v/>
      </c>
      <c r="CD65" s="199" t="str">
        <f ca="1">IF('2.1 Kraftwerk allgemein'!$F$15&lt;'1.1 Allgemein'!$I$22,
IF(OR(ISNUMBER($D65)=FALSE,$F65=""),"",
IF(AND('2.5 CAPEX'!$L68&lt;&gt;"x",'2.5 CAPEX'!$M68&lt;&gt;"x"),0,
IF($F65=0,0,
IF(CD$4&lt;'2.1 Kraftwerk allgemein'!$F$16,0,
IF(CD$4='2.1 Kraftwerk allgemein'!$F$16,'2.5 CAPEX'!$J68/$F65,
IF(CD$4&lt;'2.1 Kraftwerk allgemein'!$F$16+$F65,
('2.5 CAPEX'!$J68+SUM(OFFSET('2.5 CAPEX'!CI68,0,-MIN(MAX($F65-1-('2.1 Kraftwerk allgemein'!$F$16-'2.1 Kraftwerk allgemein'!$F$15+1),0),COLUMN(BU65)-1-('2.1 Kraftwerk allgemein'!$F$16-'2.1 Kraftwerk allgemein'!$F$15+1)),1,MIN(MAX($F65-('2.1 Kraftwerk allgemein'!$F$16-'2.1 Kraftwerk allgemein'!$F$15+1),1),COLUMN(BU65)-('2.1 Kraftwerk allgemein'!$F$16-'2.1 Kraftwerk allgemein'!$F$15+1)))))/$F65,
SUM(OFFSET('2.5 CAPEX'!CI68,0,-MIN($F65-1,COLUMN(BU65)-1),1,MIN($F65,COLUMN(BU65))))/$F65)))))),
IF(OR(ISNUMBER($D65)=FALSE,$F65=""),"",
IF(AND('2.5 CAPEX'!$L68&lt;&gt;"x",'2.5 CAPEX'!$M68&lt;&gt;"x"),0,
IF($F65=0,0,
IF(CD$4&lt;'2.1 Kraftwerk allgemein'!$F$16,0,
IF(CD$4='2.1 Kraftwerk allgemein'!$F$16,'2.5 CAPEX'!$J68/$F65,
IF(CD$4&lt;'2.1 Kraftwerk allgemein'!$F$16+$F65,
('2.5 CAPEX'!$J68+SUM(OFFSET('2.5 CAPEX'!CI68,0,-MIN(MAX($F65-1-('2.1 Kraftwerk allgemein'!$F$16-'1.1 Allgemein'!$I$22+1),0),COLUMN(BU65)-1-('2.1 Kraftwerk allgemein'!$F$16-'1.1 Allgemein'!$I$22+1)),1,MIN(MAX($F65-('2.1 Kraftwerk allgemein'!$F$16-'1.1 Allgemein'!$I$22+1),1),COLUMN(BU65)-('2.1 Kraftwerk allgemein'!$F$16-'1.1 Allgemein'!$I$22+1)))))/$F65,
SUM(OFFSET('2.5 CAPEX'!CI68,0,-MIN($F65-1,COLUMN(BU65)-1),1,MIN($F65,COLUMN(BU65))))/$F65)))))))</f>
        <v/>
      </c>
      <c r="CE65" s="199" t="str">
        <f ca="1">IF('2.1 Kraftwerk allgemein'!$F$15&lt;'1.1 Allgemein'!$I$22,
IF(OR(ISNUMBER($D65)=FALSE,$F65=""),"",
IF(AND('2.5 CAPEX'!$L68&lt;&gt;"x",'2.5 CAPEX'!$M68&lt;&gt;"x"),0,
IF($F65=0,0,
IF(CE$4&lt;'2.1 Kraftwerk allgemein'!$F$16,0,
IF(CE$4='2.1 Kraftwerk allgemein'!$F$16,'2.5 CAPEX'!$J68/$F65,
IF(CE$4&lt;'2.1 Kraftwerk allgemein'!$F$16+$F65,
('2.5 CAPEX'!$J68+SUM(OFFSET('2.5 CAPEX'!CJ68,0,-MIN(MAX($F65-1-('2.1 Kraftwerk allgemein'!$F$16-'2.1 Kraftwerk allgemein'!$F$15+1),0),COLUMN(BV65)-1-('2.1 Kraftwerk allgemein'!$F$16-'2.1 Kraftwerk allgemein'!$F$15+1)),1,MIN(MAX($F65-('2.1 Kraftwerk allgemein'!$F$16-'2.1 Kraftwerk allgemein'!$F$15+1),1),COLUMN(BV65)-('2.1 Kraftwerk allgemein'!$F$16-'2.1 Kraftwerk allgemein'!$F$15+1)))))/$F65,
SUM(OFFSET('2.5 CAPEX'!CJ68,0,-MIN($F65-1,COLUMN(BV65)-1),1,MIN($F65,COLUMN(BV65))))/$F65)))))),
IF(OR(ISNUMBER($D65)=FALSE,$F65=""),"",
IF(AND('2.5 CAPEX'!$L68&lt;&gt;"x",'2.5 CAPEX'!$M68&lt;&gt;"x"),0,
IF($F65=0,0,
IF(CE$4&lt;'2.1 Kraftwerk allgemein'!$F$16,0,
IF(CE$4='2.1 Kraftwerk allgemein'!$F$16,'2.5 CAPEX'!$J68/$F65,
IF(CE$4&lt;'2.1 Kraftwerk allgemein'!$F$16+$F65,
('2.5 CAPEX'!$J68+SUM(OFFSET('2.5 CAPEX'!CJ68,0,-MIN(MAX($F65-1-('2.1 Kraftwerk allgemein'!$F$16-'1.1 Allgemein'!$I$22+1),0),COLUMN(BV65)-1-('2.1 Kraftwerk allgemein'!$F$16-'1.1 Allgemein'!$I$22+1)),1,MIN(MAX($F65-('2.1 Kraftwerk allgemein'!$F$16-'1.1 Allgemein'!$I$22+1),1),COLUMN(BV65)-('2.1 Kraftwerk allgemein'!$F$16-'1.1 Allgemein'!$I$22+1)))))/$F65,
SUM(OFFSET('2.5 CAPEX'!CJ68,0,-MIN($F65-1,COLUMN(BV65)-1),1,MIN($F65,COLUMN(BV65))))/$F65)))))))</f>
        <v/>
      </c>
      <c r="CF65" s="199" t="str">
        <f ca="1">IF('2.1 Kraftwerk allgemein'!$F$15&lt;'1.1 Allgemein'!$I$22,
IF(OR(ISNUMBER($D65)=FALSE,$F65=""),"",
IF(AND('2.5 CAPEX'!$L68&lt;&gt;"x",'2.5 CAPEX'!$M68&lt;&gt;"x"),0,
IF($F65=0,0,
IF(CF$4&lt;'2.1 Kraftwerk allgemein'!$F$16,0,
IF(CF$4='2.1 Kraftwerk allgemein'!$F$16,'2.5 CAPEX'!$J68/$F65,
IF(CF$4&lt;'2.1 Kraftwerk allgemein'!$F$16+$F65,
('2.5 CAPEX'!$J68+SUM(OFFSET('2.5 CAPEX'!CK68,0,-MIN(MAX($F65-1-('2.1 Kraftwerk allgemein'!$F$16-'2.1 Kraftwerk allgemein'!$F$15+1),0),COLUMN(BW65)-1-('2.1 Kraftwerk allgemein'!$F$16-'2.1 Kraftwerk allgemein'!$F$15+1)),1,MIN(MAX($F65-('2.1 Kraftwerk allgemein'!$F$16-'2.1 Kraftwerk allgemein'!$F$15+1),1),COLUMN(BW65)-('2.1 Kraftwerk allgemein'!$F$16-'2.1 Kraftwerk allgemein'!$F$15+1)))))/$F65,
SUM(OFFSET('2.5 CAPEX'!CK68,0,-MIN($F65-1,COLUMN(BW65)-1),1,MIN($F65,COLUMN(BW65))))/$F65)))))),
IF(OR(ISNUMBER($D65)=FALSE,$F65=""),"",
IF(AND('2.5 CAPEX'!$L68&lt;&gt;"x",'2.5 CAPEX'!$M68&lt;&gt;"x"),0,
IF($F65=0,0,
IF(CF$4&lt;'2.1 Kraftwerk allgemein'!$F$16,0,
IF(CF$4='2.1 Kraftwerk allgemein'!$F$16,'2.5 CAPEX'!$J68/$F65,
IF(CF$4&lt;'2.1 Kraftwerk allgemein'!$F$16+$F65,
('2.5 CAPEX'!$J68+SUM(OFFSET('2.5 CAPEX'!CK68,0,-MIN(MAX($F65-1-('2.1 Kraftwerk allgemein'!$F$16-'1.1 Allgemein'!$I$22+1),0),COLUMN(BW65)-1-('2.1 Kraftwerk allgemein'!$F$16-'1.1 Allgemein'!$I$22+1)),1,MIN(MAX($F65-('2.1 Kraftwerk allgemein'!$F$16-'1.1 Allgemein'!$I$22+1),1),COLUMN(BW65)-('2.1 Kraftwerk allgemein'!$F$16-'1.1 Allgemein'!$I$22+1)))))/$F65,
SUM(OFFSET('2.5 CAPEX'!CK68,0,-MIN($F65-1,COLUMN(BW65)-1),1,MIN($F65,COLUMN(BW65))))/$F65)))))))</f>
        <v/>
      </c>
      <c r="CG65" s="199" t="str">
        <f ca="1">IF('2.1 Kraftwerk allgemein'!$F$15&lt;'1.1 Allgemein'!$I$22,
IF(OR(ISNUMBER($D65)=FALSE,$F65=""),"",
IF(AND('2.5 CAPEX'!$L68&lt;&gt;"x",'2.5 CAPEX'!$M68&lt;&gt;"x"),0,
IF($F65=0,0,
IF(CG$4&lt;'2.1 Kraftwerk allgemein'!$F$16,0,
IF(CG$4='2.1 Kraftwerk allgemein'!$F$16,'2.5 CAPEX'!$J68/$F65,
IF(CG$4&lt;'2.1 Kraftwerk allgemein'!$F$16+$F65,
('2.5 CAPEX'!$J68+SUM(OFFSET('2.5 CAPEX'!CL68,0,-MIN(MAX($F65-1-('2.1 Kraftwerk allgemein'!$F$16-'2.1 Kraftwerk allgemein'!$F$15+1),0),COLUMN(BX65)-1-('2.1 Kraftwerk allgemein'!$F$16-'2.1 Kraftwerk allgemein'!$F$15+1)),1,MIN(MAX($F65-('2.1 Kraftwerk allgemein'!$F$16-'2.1 Kraftwerk allgemein'!$F$15+1),1),COLUMN(BX65)-('2.1 Kraftwerk allgemein'!$F$16-'2.1 Kraftwerk allgemein'!$F$15+1)))))/$F65,
SUM(OFFSET('2.5 CAPEX'!CL68,0,-MIN($F65-1,COLUMN(BX65)-1),1,MIN($F65,COLUMN(BX65))))/$F65)))))),
IF(OR(ISNUMBER($D65)=FALSE,$F65=""),"",
IF(AND('2.5 CAPEX'!$L68&lt;&gt;"x",'2.5 CAPEX'!$M68&lt;&gt;"x"),0,
IF($F65=0,0,
IF(CG$4&lt;'2.1 Kraftwerk allgemein'!$F$16,0,
IF(CG$4='2.1 Kraftwerk allgemein'!$F$16,'2.5 CAPEX'!$J68/$F65,
IF(CG$4&lt;'2.1 Kraftwerk allgemein'!$F$16+$F65,
('2.5 CAPEX'!$J68+SUM(OFFSET('2.5 CAPEX'!CL68,0,-MIN(MAX($F65-1-('2.1 Kraftwerk allgemein'!$F$16-'1.1 Allgemein'!$I$22+1),0),COLUMN(BX65)-1-('2.1 Kraftwerk allgemein'!$F$16-'1.1 Allgemein'!$I$22+1)),1,MIN(MAX($F65-('2.1 Kraftwerk allgemein'!$F$16-'1.1 Allgemein'!$I$22+1),1),COLUMN(BX65)-('2.1 Kraftwerk allgemein'!$F$16-'1.1 Allgemein'!$I$22+1)))))/$F65,
SUM(OFFSET('2.5 CAPEX'!CL68,0,-MIN($F65-1,COLUMN(BX65)-1),1,MIN($F65,COLUMN(BX65))))/$F65)))))))</f>
        <v/>
      </c>
      <c r="CH65" s="199" t="str">
        <f ca="1">IF('2.1 Kraftwerk allgemein'!$F$15&lt;'1.1 Allgemein'!$I$22,
IF(OR(ISNUMBER($D65)=FALSE,$F65=""),"",
IF(AND('2.5 CAPEX'!$L68&lt;&gt;"x",'2.5 CAPEX'!$M68&lt;&gt;"x"),0,
IF($F65=0,0,
IF(CH$4&lt;'2.1 Kraftwerk allgemein'!$F$16,0,
IF(CH$4='2.1 Kraftwerk allgemein'!$F$16,'2.5 CAPEX'!$J68/$F65,
IF(CH$4&lt;'2.1 Kraftwerk allgemein'!$F$16+$F65,
('2.5 CAPEX'!$J68+SUM(OFFSET('2.5 CAPEX'!CM68,0,-MIN(MAX($F65-1-('2.1 Kraftwerk allgemein'!$F$16-'2.1 Kraftwerk allgemein'!$F$15+1),0),COLUMN(BY65)-1-('2.1 Kraftwerk allgemein'!$F$16-'2.1 Kraftwerk allgemein'!$F$15+1)),1,MIN(MAX($F65-('2.1 Kraftwerk allgemein'!$F$16-'2.1 Kraftwerk allgemein'!$F$15+1),1),COLUMN(BY65)-('2.1 Kraftwerk allgemein'!$F$16-'2.1 Kraftwerk allgemein'!$F$15+1)))))/$F65,
SUM(OFFSET('2.5 CAPEX'!CM68,0,-MIN($F65-1,COLUMN(BY65)-1),1,MIN($F65,COLUMN(BY65))))/$F65)))))),
IF(OR(ISNUMBER($D65)=FALSE,$F65=""),"",
IF(AND('2.5 CAPEX'!$L68&lt;&gt;"x",'2.5 CAPEX'!$M68&lt;&gt;"x"),0,
IF($F65=0,0,
IF(CH$4&lt;'2.1 Kraftwerk allgemein'!$F$16,0,
IF(CH$4='2.1 Kraftwerk allgemein'!$F$16,'2.5 CAPEX'!$J68/$F65,
IF(CH$4&lt;'2.1 Kraftwerk allgemein'!$F$16+$F65,
('2.5 CAPEX'!$J68+SUM(OFFSET('2.5 CAPEX'!CM68,0,-MIN(MAX($F65-1-('2.1 Kraftwerk allgemein'!$F$16-'1.1 Allgemein'!$I$22+1),0),COLUMN(BY65)-1-('2.1 Kraftwerk allgemein'!$F$16-'1.1 Allgemein'!$I$22+1)),1,MIN(MAX($F65-('2.1 Kraftwerk allgemein'!$F$16-'1.1 Allgemein'!$I$22+1),1),COLUMN(BY65)-('2.1 Kraftwerk allgemein'!$F$16-'1.1 Allgemein'!$I$22+1)))))/$F65,
SUM(OFFSET('2.5 CAPEX'!CM68,0,-MIN($F65-1,COLUMN(BY65)-1),1,MIN($F65,COLUMN(BY65))))/$F65)))))))</f>
        <v/>
      </c>
      <c r="CI65" s="199" t="str">
        <f ca="1">IF('2.1 Kraftwerk allgemein'!$F$15&lt;'1.1 Allgemein'!$I$22,
IF(OR(ISNUMBER($D65)=FALSE,$F65=""),"",
IF(AND('2.5 CAPEX'!$L68&lt;&gt;"x",'2.5 CAPEX'!$M68&lt;&gt;"x"),0,
IF($F65=0,0,
IF(CI$4&lt;'2.1 Kraftwerk allgemein'!$F$16,0,
IF(CI$4='2.1 Kraftwerk allgemein'!$F$16,'2.5 CAPEX'!$J68/$F65,
IF(CI$4&lt;'2.1 Kraftwerk allgemein'!$F$16+$F65,
('2.5 CAPEX'!$J68+SUM(OFFSET('2.5 CAPEX'!CN68,0,-MIN(MAX($F65-1-('2.1 Kraftwerk allgemein'!$F$16-'2.1 Kraftwerk allgemein'!$F$15+1),0),COLUMN(BZ65)-1-('2.1 Kraftwerk allgemein'!$F$16-'2.1 Kraftwerk allgemein'!$F$15+1)),1,MIN(MAX($F65-('2.1 Kraftwerk allgemein'!$F$16-'2.1 Kraftwerk allgemein'!$F$15+1),1),COLUMN(BZ65)-('2.1 Kraftwerk allgemein'!$F$16-'2.1 Kraftwerk allgemein'!$F$15+1)))))/$F65,
SUM(OFFSET('2.5 CAPEX'!CN68,0,-MIN($F65-1,COLUMN(BZ65)-1),1,MIN($F65,COLUMN(BZ65))))/$F65)))))),
IF(OR(ISNUMBER($D65)=FALSE,$F65=""),"",
IF(AND('2.5 CAPEX'!$L68&lt;&gt;"x",'2.5 CAPEX'!$M68&lt;&gt;"x"),0,
IF($F65=0,0,
IF(CI$4&lt;'2.1 Kraftwerk allgemein'!$F$16,0,
IF(CI$4='2.1 Kraftwerk allgemein'!$F$16,'2.5 CAPEX'!$J68/$F65,
IF(CI$4&lt;'2.1 Kraftwerk allgemein'!$F$16+$F65,
('2.5 CAPEX'!$J68+SUM(OFFSET('2.5 CAPEX'!CN68,0,-MIN(MAX($F65-1-('2.1 Kraftwerk allgemein'!$F$16-'1.1 Allgemein'!$I$22+1),0),COLUMN(BZ65)-1-('2.1 Kraftwerk allgemein'!$F$16-'1.1 Allgemein'!$I$22+1)),1,MIN(MAX($F65-('2.1 Kraftwerk allgemein'!$F$16-'1.1 Allgemein'!$I$22+1),1),COLUMN(BZ65)-('2.1 Kraftwerk allgemein'!$F$16-'1.1 Allgemein'!$I$22+1)))))/$F65,
SUM(OFFSET('2.5 CAPEX'!CN68,0,-MIN($F65-1,COLUMN(BZ65)-1),1,MIN($F65,COLUMN(BZ65))))/$F65)))))))</f>
        <v/>
      </c>
      <c r="CJ65" s="199" t="str">
        <f ca="1">IF('2.1 Kraftwerk allgemein'!$F$15&lt;'1.1 Allgemein'!$I$22,
IF(OR(ISNUMBER($D65)=FALSE,$F65=""),"",
IF(AND('2.5 CAPEX'!$L68&lt;&gt;"x",'2.5 CAPEX'!$M68&lt;&gt;"x"),0,
IF($F65=0,0,
IF(CJ$4&lt;'2.1 Kraftwerk allgemein'!$F$16,0,
IF(CJ$4='2.1 Kraftwerk allgemein'!$F$16,'2.5 CAPEX'!$J68/$F65,
IF(CJ$4&lt;'2.1 Kraftwerk allgemein'!$F$16+$F65,
('2.5 CAPEX'!$J68+SUM(OFFSET('2.5 CAPEX'!CO68,0,-MIN(MAX($F65-1-('2.1 Kraftwerk allgemein'!$F$16-'2.1 Kraftwerk allgemein'!$F$15+1),0),COLUMN(CA65)-1-('2.1 Kraftwerk allgemein'!$F$16-'2.1 Kraftwerk allgemein'!$F$15+1)),1,MIN(MAX($F65-('2.1 Kraftwerk allgemein'!$F$16-'2.1 Kraftwerk allgemein'!$F$15+1),1),COLUMN(CA65)-('2.1 Kraftwerk allgemein'!$F$16-'2.1 Kraftwerk allgemein'!$F$15+1)))))/$F65,
SUM(OFFSET('2.5 CAPEX'!CO68,0,-MIN($F65-1,COLUMN(CA65)-1),1,MIN($F65,COLUMN(CA65))))/$F65)))))),
IF(OR(ISNUMBER($D65)=FALSE,$F65=""),"",
IF(AND('2.5 CAPEX'!$L68&lt;&gt;"x",'2.5 CAPEX'!$M68&lt;&gt;"x"),0,
IF($F65=0,0,
IF(CJ$4&lt;'2.1 Kraftwerk allgemein'!$F$16,0,
IF(CJ$4='2.1 Kraftwerk allgemein'!$F$16,'2.5 CAPEX'!$J68/$F65,
IF(CJ$4&lt;'2.1 Kraftwerk allgemein'!$F$16+$F65,
('2.5 CAPEX'!$J68+SUM(OFFSET('2.5 CAPEX'!CO68,0,-MIN(MAX($F65-1-('2.1 Kraftwerk allgemein'!$F$16-'1.1 Allgemein'!$I$22+1),0),COLUMN(CA65)-1-('2.1 Kraftwerk allgemein'!$F$16-'1.1 Allgemein'!$I$22+1)),1,MIN(MAX($F65-('2.1 Kraftwerk allgemein'!$F$16-'1.1 Allgemein'!$I$22+1),1),COLUMN(CA65)-('2.1 Kraftwerk allgemein'!$F$16-'1.1 Allgemein'!$I$22+1)))))/$F65,
SUM(OFFSET('2.5 CAPEX'!CO68,0,-MIN($F65-1,COLUMN(CA65)-1),1,MIN($F65,COLUMN(CA65))))/$F65)))))))</f>
        <v/>
      </c>
      <c r="CK65" s="199" t="str">
        <f ca="1">IF('2.1 Kraftwerk allgemein'!$F$15&lt;'1.1 Allgemein'!$I$22,
IF(OR(ISNUMBER($D65)=FALSE,$F65=""),"",
IF(AND('2.5 CAPEX'!$L68&lt;&gt;"x",'2.5 CAPEX'!$M68&lt;&gt;"x"),0,
IF($F65=0,0,
IF(CK$4&lt;'2.1 Kraftwerk allgemein'!$F$16,0,
IF(CK$4='2.1 Kraftwerk allgemein'!$F$16,'2.5 CAPEX'!$J68/$F65,
IF(CK$4&lt;'2.1 Kraftwerk allgemein'!$F$16+$F65,
('2.5 CAPEX'!$J68+SUM(OFFSET('2.5 CAPEX'!CP68,0,-MIN(MAX($F65-1-('2.1 Kraftwerk allgemein'!$F$16-'2.1 Kraftwerk allgemein'!$F$15+1),0),COLUMN(CB65)-1-('2.1 Kraftwerk allgemein'!$F$16-'2.1 Kraftwerk allgemein'!$F$15+1)),1,MIN(MAX($F65-('2.1 Kraftwerk allgemein'!$F$16-'2.1 Kraftwerk allgemein'!$F$15+1),1),COLUMN(CB65)-('2.1 Kraftwerk allgemein'!$F$16-'2.1 Kraftwerk allgemein'!$F$15+1)))))/$F65,
SUM(OFFSET('2.5 CAPEX'!CP68,0,-MIN($F65-1,COLUMN(CB65)-1),1,MIN($F65,COLUMN(CB65))))/$F65)))))),
IF(OR(ISNUMBER($D65)=FALSE,$F65=""),"",
IF(AND('2.5 CAPEX'!$L68&lt;&gt;"x",'2.5 CAPEX'!$M68&lt;&gt;"x"),0,
IF($F65=0,0,
IF(CK$4&lt;'2.1 Kraftwerk allgemein'!$F$16,0,
IF(CK$4='2.1 Kraftwerk allgemein'!$F$16,'2.5 CAPEX'!$J68/$F65,
IF(CK$4&lt;'2.1 Kraftwerk allgemein'!$F$16+$F65,
('2.5 CAPEX'!$J68+SUM(OFFSET('2.5 CAPEX'!CP68,0,-MIN(MAX($F65-1-('2.1 Kraftwerk allgemein'!$F$16-'1.1 Allgemein'!$I$22+1),0),COLUMN(CB65)-1-('2.1 Kraftwerk allgemein'!$F$16-'1.1 Allgemein'!$I$22+1)),1,MIN(MAX($F65-('2.1 Kraftwerk allgemein'!$F$16-'1.1 Allgemein'!$I$22+1),1),COLUMN(CB65)-('2.1 Kraftwerk allgemein'!$F$16-'1.1 Allgemein'!$I$22+1)))))/$F65,
SUM(OFFSET('2.5 CAPEX'!CP68,0,-MIN($F65-1,COLUMN(CB65)-1),1,MIN($F65,COLUMN(CB65))))/$F65)))))))</f>
        <v/>
      </c>
      <c r="CL65" s="199" t="str">
        <f ca="1">IF('2.1 Kraftwerk allgemein'!$F$15&lt;'1.1 Allgemein'!$I$22,
IF(OR(ISNUMBER($D65)=FALSE,$F65=""),"",
IF(AND('2.5 CAPEX'!$L68&lt;&gt;"x",'2.5 CAPEX'!$M68&lt;&gt;"x"),0,
IF($F65=0,0,
IF(CL$4&lt;'2.1 Kraftwerk allgemein'!$F$16,0,
IF(CL$4='2.1 Kraftwerk allgemein'!$F$16,'2.5 CAPEX'!$J68/$F65,
IF(CL$4&lt;'2.1 Kraftwerk allgemein'!$F$16+$F65,
('2.5 CAPEX'!$J68+SUM(OFFSET('2.5 CAPEX'!CQ68,0,-MIN(MAX($F65-1-('2.1 Kraftwerk allgemein'!$F$16-'2.1 Kraftwerk allgemein'!$F$15+1),0),COLUMN(CC65)-1-('2.1 Kraftwerk allgemein'!$F$16-'2.1 Kraftwerk allgemein'!$F$15+1)),1,MIN(MAX($F65-('2.1 Kraftwerk allgemein'!$F$16-'2.1 Kraftwerk allgemein'!$F$15+1),1),COLUMN(CC65)-('2.1 Kraftwerk allgemein'!$F$16-'2.1 Kraftwerk allgemein'!$F$15+1)))))/$F65,
SUM(OFFSET('2.5 CAPEX'!CQ68,0,-MIN($F65-1,COLUMN(CC65)-1),1,MIN($F65,COLUMN(CC65))))/$F65)))))),
IF(OR(ISNUMBER($D65)=FALSE,$F65=""),"",
IF(AND('2.5 CAPEX'!$L68&lt;&gt;"x",'2.5 CAPEX'!$M68&lt;&gt;"x"),0,
IF($F65=0,0,
IF(CL$4&lt;'2.1 Kraftwerk allgemein'!$F$16,0,
IF(CL$4='2.1 Kraftwerk allgemein'!$F$16,'2.5 CAPEX'!$J68/$F65,
IF(CL$4&lt;'2.1 Kraftwerk allgemein'!$F$16+$F65,
('2.5 CAPEX'!$J68+SUM(OFFSET('2.5 CAPEX'!CQ68,0,-MIN(MAX($F65-1-('2.1 Kraftwerk allgemein'!$F$16-'1.1 Allgemein'!$I$22+1),0),COLUMN(CC65)-1-('2.1 Kraftwerk allgemein'!$F$16-'1.1 Allgemein'!$I$22+1)),1,MIN(MAX($F65-('2.1 Kraftwerk allgemein'!$F$16-'1.1 Allgemein'!$I$22+1),1),COLUMN(CC65)-('2.1 Kraftwerk allgemein'!$F$16-'1.1 Allgemein'!$I$22+1)))))/$F65,
SUM(OFFSET('2.5 CAPEX'!CQ68,0,-MIN($F65-1,COLUMN(CC65)-1),1,MIN($F65,COLUMN(CC65))))/$F65)))))))</f>
        <v/>
      </c>
      <c r="CM65" s="199" t="str">
        <f ca="1">IF('2.1 Kraftwerk allgemein'!$F$15&lt;'1.1 Allgemein'!$I$22,
IF(OR(ISNUMBER($D65)=FALSE,$F65=""),"",
IF(AND('2.5 CAPEX'!$L68&lt;&gt;"x",'2.5 CAPEX'!$M68&lt;&gt;"x"),0,
IF($F65=0,0,
IF(CM$4&lt;'2.1 Kraftwerk allgemein'!$F$16,0,
IF(CM$4='2.1 Kraftwerk allgemein'!$F$16,'2.5 CAPEX'!$J68/$F65,
IF(CM$4&lt;'2.1 Kraftwerk allgemein'!$F$16+$F65,
('2.5 CAPEX'!$J68+SUM(OFFSET('2.5 CAPEX'!CR68,0,-MIN(MAX($F65-1-('2.1 Kraftwerk allgemein'!$F$16-'2.1 Kraftwerk allgemein'!$F$15+1),0),COLUMN(CD65)-1-('2.1 Kraftwerk allgemein'!$F$16-'2.1 Kraftwerk allgemein'!$F$15+1)),1,MIN(MAX($F65-('2.1 Kraftwerk allgemein'!$F$16-'2.1 Kraftwerk allgemein'!$F$15+1),1),COLUMN(CD65)-('2.1 Kraftwerk allgemein'!$F$16-'2.1 Kraftwerk allgemein'!$F$15+1)))))/$F65,
SUM(OFFSET('2.5 CAPEX'!CR68,0,-MIN($F65-1,COLUMN(CD65)-1),1,MIN($F65,COLUMN(CD65))))/$F65)))))),
IF(OR(ISNUMBER($D65)=FALSE,$F65=""),"",
IF(AND('2.5 CAPEX'!$L68&lt;&gt;"x",'2.5 CAPEX'!$M68&lt;&gt;"x"),0,
IF($F65=0,0,
IF(CM$4&lt;'2.1 Kraftwerk allgemein'!$F$16,0,
IF(CM$4='2.1 Kraftwerk allgemein'!$F$16,'2.5 CAPEX'!$J68/$F65,
IF(CM$4&lt;'2.1 Kraftwerk allgemein'!$F$16+$F65,
('2.5 CAPEX'!$J68+SUM(OFFSET('2.5 CAPEX'!CR68,0,-MIN(MAX($F65-1-('2.1 Kraftwerk allgemein'!$F$16-'1.1 Allgemein'!$I$22+1),0),COLUMN(CD65)-1-('2.1 Kraftwerk allgemein'!$F$16-'1.1 Allgemein'!$I$22+1)),1,MIN(MAX($F65-('2.1 Kraftwerk allgemein'!$F$16-'1.1 Allgemein'!$I$22+1),1),COLUMN(CD65)-('2.1 Kraftwerk allgemein'!$F$16-'1.1 Allgemein'!$I$22+1)))))/$F65,
SUM(OFFSET('2.5 CAPEX'!CR68,0,-MIN($F65-1,COLUMN(CD65)-1),1,MIN($F65,COLUMN(CD65))))/$F65)))))))</f>
        <v/>
      </c>
      <c r="CN65" s="199" t="str">
        <f ca="1">IF('2.1 Kraftwerk allgemein'!$F$15&lt;'1.1 Allgemein'!$I$22,
IF(OR(ISNUMBER($D65)=FALSE,$F65=""),"",
IF(AND('2.5 CAPEX'!$L68&lt;&gt;"x",'2.5 CAPEX'!$M68&lt;&gt;"x"),0,
IF($F65=0,0,
IF(CN$4&lt;'2.1 Kraftwerk allgemein'!$F$16,0,
IF(CN$4='2.1 Kraftwerk allgemein'!$F$16,'2.5 CAPEX'!$J68/$F65,
IF(CN$4&lt;'2.1 Kraftwerk allgemein'!$F$16+$F65,
('2.5 CAPEX'!$J68+SUM(OFFSET('2.5 CAPEX'!CS68,0,-MIN(MAX($F65-1-('2.1 Kraftwerk allgemein'!$F$16-'2.1 Kraftwerk allgemein'!$F$15+1),0),COLUMN(CE65)-1-('2.1 Kraftwerk allgemein'!$F$16-'2.1 Kraftwerk allgemein'!$F$15+1)),1,MIN(MAX($F65-('2.1 Kraftwerk allgemein'!$F$16-'2.1 Kraftwerk allgemein'!$F$15+1),1),COLUMN(CE65)-('2.1 Kraftwerk allgemein'!$F$16-'2.1 Kraftwerk allgemein'!$F$15+1)))))/$F65,
SUM(OFFSET('2.5 CAPEX'!CS68,0,-MIN($F65-1,COLUMN(CE65)-1),1,MIN($F65,COLUMN(CE65))))/$F65)))))),
IF(OR(ISNUMBER($D65)=FALSE,$F65=""),"",
IF(AND('2.5 CAPEX'!$L68&lt;&gt;"x",'2.5 CAPEX'!$M68&lt;&gt;"x"),0,
IF($F65=0,0,
IF(CN$4&lt;'2.1 Kraftwerk allgemein'!$F$16,0,
IF(CN$4='2.1 Kraftwerk allgemein'!$F$16,'2.5 CAPEX'!$J68/$F65,
IF(CN$4&lt;'2.1 Kraftwerk allgemein'!$F$16+$F65,
('2.5 CAPEX'!$J68+SUM(OFFSET('2.5 CAPEX'!CS68,0,-MIN(MAX($F65-1-('2.1 Kraftwerk allgemein'!$F$16-'1.1 Allgemein'!$I$22+1),0),COLUMN(CE65)-1-('2.1 Kraftwerk allgemein'!$F$16-'1.1 Allgemein'!$I$22+1)),1,MIN(MAX($F65-('2.1 Kraftwerk allgemein'!$F$16-'1.1 Allgemein'!$I$22+1),1),COLUMN(CE65)-('2.1 Kraftwerk allgemein'!$F$16-'1.1 Allgemein'!$I$22+1)))))/$F65,
SUM(OFFSET('2.5 CAPEX'!CS68,0,-MIN($F65-1,COLUMN(CE65)-1),1,MIN($F65,COLUMN(CE65))))/$F65)))))))</f>
        <v/>
      </c>
      <c r="CO65" s="199" t="str">
        <f ca="1">IF('2.1 Kraftwerk allgemein'!$F$15&lt;'1.1 Allgemein'!$I$22,
IF(OR(ISNUMBER($D65)=FALSE,$F65=""),"",
IF(AND('2.5 CAPEX'!$L68&lt;&gt;"x",'2.5 CAPEX'!$M68&lt;&gt;"x"),0,
IF($F65=0,0,
IF(CO$4&lt;'2.1 Kraftwerk allgemein'!$F$16,0,
IF(CO$4='2.1 Kraftwerk allgemein'!$F$16,'2.5 CAPEX'!$J68/$F65,
IF(CO$4&lt;'2.1 Kraftwerk allgemein'!$F$16+$F65,
('2.5 CAPEX'!$J68+SUM(OFFSET('2.5 CAPEX'!CT68,0,-MIN(MAX($F65-1-('2.1 Kraftwerk allgemein'!$F$16-'2.1 Kraftwerk allgemein'!$F$15+1),0),COLUMN(CF65)-1-('2.1 Kraftwerk allgemein'!$F$16-'2.1 Kraftwerk allgemein'!$F$15+1)),1,MIN(MAX($F65-('2.1 Kraftwerk allgemein'!$F$16-'2.1 Kraftwerk allgemein'!$F$15+1),1),COLUMN(CF65)-('2.1 Kraftwerk allgemein'!$F$16-'2.1 Kraftwerk allgemein'!$F$15+1)))))/$F65,
SUM(OFFSET('2.5 CAPEX'!CT68,0,-MIN($F65-1,COLUMN(CF65)-1),1,MIN($F65,COLUMN(CF65))))/$F65)))))),
IF(OR(ISNUMBER($D65)=FALSE,$F65=""),"",
IF(AND('2.5 CAPEX'!$L68&lt;&gt;"x",'2.5 CAPEX'!$M68&lt;&gt;"x"),0,
IF($F65=0,0,
IF(CO$4&lt;'2.1 Kraftwerk allgemein'!$F$16,0,
IF(CO$4='2.1 Kraftwerk allgemein'!$F$16,'2.5 CAPEX'!$J68/$F65,
IF(CO$4&lt;'2.1 Kraftwerk allgemein'!$F$16+$F65,
('2.5 CAPEX'!$J68+SUM(OFFSET('2.5 CAPEX'!CT68,0,-MIN(MAX($F65-1-('2.1 Kraftwerk allgemein'!$F$16-'1.1 Allgemein'!$I$22+1),0),COLUMN(CF65)-1-('2.1 Kraftwerk allgemein'!$F$16-'1.1 Allgemein'!$I$22+1)),1,MIN(MAX($F65-('2.1 Kraftwerk allgemein'!$F$16-'1.1 Allgemein'!$I$22+1),1),COLUMN(CF65)-('2.1 Kraftwerk allgemein'!$F$16-'1.1 Allgemein'!$I$22+1)))))/$F65,
SUM(OFFSET('2.5 CAPEX'!CT68,0,-MIN($F65-1,COLUMN(CF65)-1),1,MIN($F65,COLUMN(CF65))))/$F65)))))))</f>
        <v/>
      </c>
      <c r="CP65" s="199" t="str">
        <f ca="1">IF('2.1 Kraftwerk allgemein'!$F$15&lt;'1.1 Allgemein'!$I$22,
IF(OR(ISNUMBER($D65)=FALSE,$F65=""),"",
IF(AND('2.5 CAPEX'!$L68&lt;&gt;"x",'2.5 CAPEX'!$M68&lt;&gt;"x"),0,
IF($F65=0,0,
IF(CP$4&lt;'2.1 Kraftwerk allgemein'!$F$16,0,
IF(CP$4='2.1 Kraftwerk allgemein'!$F$16,'2.5 CAPEX'!$J68/$F65,
IF(CP$4&lt;'2.1 Kraftwerk allgemein'!$F$16+$F65,
('2.5 CAPEX'!$J68+SUM(OFFSET('2.5 CAPEX'!CU68,0,-MIN(MAX($F65-1-('2.1 Kraftwerk allgemein'!$F$16-'2.1 Kraftwerk allgemein'!$F$15+1),0),COLUMN(CG65)-1-('2.1 Kraftwerk allgemein'!$F$16-'2.1 Kraftwerk allgemein'!$F$15+1)),1,MIN(MAX($F65-('2.1 Kraftwerk allgemein'!$F$16-'2.1 Kraftwerk allgemein'!$F$15+1),1),COLUMN(CG65)-('2.1 Kraftwerk allgemein'!$F$16-'2.1 Kraftwerk allgemein'!$F$15+1)))))/$F65,
SUM(OFFSET('2.5 CAPEX'!CU68,0,-MIN($F65-1,COLUMN(CG65)-1),1,MIN($F65,COLUMN(CG65))))/$F65)))))),
IF(OR(ISNUMBER($D65)=FALSE,$F65=""),"",
IF(AND('2.5 CAPEX'!$L68&lt;&gt;"x",'2.5 CAPEX'!$M68&lt;&gt;"x"),0,
IF($F65=0,0,
IF(CP$4&lt;'2.1 Kraftwerk allgemein'!$F$16,0,
IF(CP$4='2.1 Kraftwerk allgemein'!$F$16,'2.5 CAPEX'!$J68/$F65,
IF(CP$4&lt;'2.1 Kraftwerk allgemein'!$F$16+$F65,
('2.5 CAPEX'!$J68+SUM(OFFSET('2.5 CAPEX'!CU68,0,-MIN(MAX($F65-1-('2.1 Kraftwerk allgemein'!$F$16-'1.1 Allgemein'!$I$22+1),0),COLUMN(CG65)-1-('2.1 Kraftwerk allgemein'!$F$16-'1.1 Allgemein'!$I$22+1)),1,MIN(MAX($F65-('2.1 Kraftwerk allgemein'!$F$16-'1.1 Allgemein'!$I$22+1),1),COLUMN(CG65)-('2.1 Kraftwerk allgemein'!$F$16-'1.1 Allgemein'!$I$22+1)))))/$F65,
SUM(OFFSET('2.5 CAPEX'!CU68,0,-MIN($F65-1,COLUMN(CG65)-1),1,MIN($F65,COLUMN(CG65))))/$F65)))))))</f>
        <v/>
      </c>
      <c r="CQ65" s="199" t="str">
        <f ca="1">IF('2.1 Kraftwerk allgemein'!$F$15&lt;'1.1 Allgemein'!$I$22,
IF(OR(ISNUMBER($D65)=FALSE,$F65=""),"",
IF(AND('2.5 CAPEX'!$L68&lt;&gt;"x",'2.5 CAPEX'!$M68&lt;&gt;"x"),0,
IF($F65=0,0,
IF(CQ$4&lt;'2.1 Kraftwerk allgemein'!$F$16,0,
IF(CQ$4='2.1 Kraftwerk allgemein'!$F$16,'2.5 CAPEX'!$J68/$F65,
IF(CQ$4&lt;'2.1 Kraftwerk allgemein'!$F$16+$F65,
('2.5 CAPEX'!$J68+SUM(OFFSET('2.5 CAPEX'!CV68,0,-MIN(MAX($F65-1-('2.1 Kraftwerk allgemein'!$F$16-'2.1 Kraftwerk allgemein'!$F$15+1),0),COLUMN(CH65)-1-('2.1 Kraftwerk allgemein'!$F$16-'2.1 Kraftwerk allgemein'!$F$15+1)),1,MIN(MAX($F65-('2.1 Kraftwerk allgemein'!$F$16-'2.1 Kraftwerk allgemein'!$F$15+1),1),COLUMN(CH65)-('2.1 Kraftwerk allgemein'!$F$16-'2.1 Kraftwerk allgemein'!$F$15+1)))))/$F65,
SUM(OFFSET('2.5 CAPEX'!CV68,0,-MIN($F65-1,COLUMN(CH65)-1),1,MIN($F65,COLUMN(CH65))))/$F65)))))),
IF(OR(ISNUMBER($D65)=FALSE,$F65=""),"",
IF(AND('2.5 CAPEX'!$L68&lt;&gt;"x",'2.5 CAPEX'!$M68&lt;&gt;"x"),0,
IF($F65=0,0,
IF(CQ$4&lt;'2.1 Kraftwerk allgemein'!$F$16,0,
IF(CQ$4='2.1 Kraftwerk allgemein'!$F$16,'2.5 CAPEX'!$J68/$F65,
IF(CQ$4&lt;'2.1 Kraftwerk allgemein'!$F$16+$F65,
('2.5 CAPEX'!$J68+SUM(OFFSET('2.5 CAPEX'!CV68,0,-MIN(MAX($F65-1-('2.1 Kraftwerk allgemein'!$F$16-'1.1 Allgemein'!$I$22+1),0),COLUMN(CH65)-1-('2.1 Kraftwerk allgemein'!$F$16-'1.1 Allgemein'!$I$22+1)),1,MIN(MAX($F65-('2.1 Kraftwerk allgemein'!$F$16-'1.1 Allgemein'!$I$22+1),1),COLUMN(CH65)-('2.1 Kraftwerk allgemein'!$F$16-'1.1 Allgemein'!$I$22+1)))))/$F65,
SUM(OFFSET('2.5 CAPEX'!CV68,0,-MIN($F65-1,COLUMN(CH65)-1),1,MIN($F65,COLUMN(CH65))))/$F65)))))))</f>
        <v/>
      </c>
      <c r="CR65" s="199" t="str">
        <f ca="1">IF('2.1 Kraftwerk allgemein'!$F$15&lt;'1.1 Allgemein'!$I$22,
IF(OR(ISNUMBER($D65)=FALSE,$F65=""),"",
IF(AND('2.5 CAPEX'!$L68&lt;&gt;"x",'2.5 CAPEX'!$M68&lt;&gt;"x"),0,
IF($F65=0,0,
IF(CR$4&lt;'2.1 Kraftwerk allgemein'!$F$16,0,
IF(CR$4='2.1 Kraftwerk allgemein'!$F$16,'2.5 CAPEX'!$J68/$F65,
IF(CR$4&lt;'2.1 Kraftwerk allgemein'!$F$16+$F65,
('2.5 CAPEX'!$J68+SUM(OFFSET('2.5 CAPEX'!CW68,0,-MIN(MAX($F65-1-('2.1 Kraftwerk allgemein'!$F$16-'2.1 Kraftwerk allgemein'!$F$15+1),0),COLUMN(CI65)-1-('2.1 Kraftwerk allgemein'!$F$16-'2.1 Kraftwerk allgemein'!$F$15+1)),1,MIN(MAX($F65-('2.1 Kraftwerk allgemein'!$F$16-'2.1 Kraftwerk allgemein'!$F$15+1),1),COLUMN(CI65)-('2.1 Kraftwerk allgemein'!$F$16-'2.1 Kraftwerk allgemein'!$F$15+1)))))/$F65,
SUM(OFFSET('2.5 CAPEX'!CW68,0,-MIN($F65-1,COLUMN(CI65)-1),1,MIN($F65,COLUMN(CI65))))/$F65)))))),
IF(OR(ISNUMBER($D65)=FALSE,$F65=""),"",
IF(AND('2.5 CAPEX'!$L68&lt;&gt;"x",'2.5 CAPEX'!$M68&lt;&gt;"x"),0,
IF($F65=0,0,
IF(CR$4&lt;'2.1 Kraftwerk allgemein'!$F$16,0,
IF(CR$4='2.1 Kraftwerk allgemein'!$F$16,'2.5 CAPEX'!$J68/$F65,
IF(CR$4&lt;'2.1 Kraftwerk allgemein'!$F$16+$F65,
('2.5 CAPEX'!$J68+SUM(OFFSET('2.5 CAPEX'!CW68,0,-MIN(MAX($F65-1-('2.1 Kraftwerk allgemein'!$F$16-'1.1 Allgemein'!$I$22+1),0),COLUMN(CI65)-1-('2.1 Kraftwerk allgemein'!$F$16-'1.1 Allgemein'!$I$22+1)),1,MIN(MAX($F65-('2.1 Kraftwerk allgemein'!$F$16-'1.1 Allgemein'!$I$22+1),1),COLUMN(CI65)-('2.1 Kraftwerk allgemein'!$F$16-'1.1 Allgemein'!$I$22+1)))))/$F65,
SUM(OFFSET('2.5 CAPEX'!CW68,0,-MIN($F65-1,COLUMN(CI65)-1),1,MIN($F65,COLUMN(CI65))))/$F65)))))))</f>
        <v/>
      </c>
      <c r="CS65" s="199" t="str">
        <f ca="1">IF('2.1 Kraftwerk allgemein'!$F$15&lt;'1.1 Allgemein'!$I$22,
IF(OR(ISNUMBER($D65)=FALSE,$F65=""),"",
IF(AND('2.5 CAPEX'!$L68&lt;&gt;"x",'2.5 CAPEX'!$M68&lt;&gt;"x"),0,
IF($F65=0,0,
IF(CS$4&lt;'2.1 Kraftwerk allgemein'!$F$16,0,
IF(CS$4='2.1 Kraftwerk allgemein'!$F$16,'2.5 CAPEX'!$J68/$F65,
IF(CS$4&lt;'2.1 Kraftwerk allgemein'!$F$16+$F65,
('2.5 CAPEX'!$J68+SUM(OFFSET('2.5 CAPEX'!CX68,0,-MIN(MAX($F65-1-('2.1 Kraftwerk allgemein'!$F$16-'2.1 Kraftwerk allgemein'!$F$15+1),0),COLUMN(CJ65)-1-('2.1 Kraftwerk allgemein'!$F$16-'2.1 Kraftwerk allgemein'!$F$15+1)),1,MIN(MAX($F65-('2.1 Kraftwerk allgemein'!$F$16-'2.1 Kraftwerk allgemein'!$F$15+1),1),COLUMN(CJ65)-('2.1 Kraftwerk allgemein'!$F$16-'2.1 Kraftwerk allgemein'!$F$15+1)))))/$F65,
SUM(OFFSET('2.5 CAPEX'!CX68,0,-MIN($F65-1,COLUMN(CJ65)-1),1,MIN($F65,COLUMN(CJ65))))/$F65)))))),
IF(OR(ISNUMBER($D65)=FALSE,$F65=""),"",
IF(AND('2.5 CAPEX'!$L68&lt;&gt;"x",'2.5 CAPEX'!$M68&lt;&gt;"x"),0,
IF($F65=0,0,
IF(CS$4&lt;'2.1 Kraftwerk allgemein'!$F$16,0,
IF(CS$4='2.1 Kraftwerk allgemein'!$F$16,'2.5 CAPEX'!$J68/$F65,
IF(CS$4&lt;'2.1 Kraftwerk allgemein'!$F$16+$F65,
('2.5 CAPEX'!$J68+SUM(OFFSET('2.5 CAPEX'!CX68,0,-MIN(MAX($F65-1-('2.1 Kraftwerk allgemein'!$F$16-'1.1 Allgemein'!$I$22+1),0),COLUMN(CJ65)-1-('2.1 Kraftwerk allgemein'!$F$16-'1.1 Allgemein'!$I$22+1)),1,MIN(MAX($F65-('2.1 Kraftwerk allgemein'!$F$16-'1.1 Allgemein'!$I$22+1),1),COLUMN(CJ65)-('2.1 Kraftwerk allgemein'!$F$16-'1.1 Allgemein'!$I$22+1)))))/$F65,
SUM(OFFSET('2.5 CAPEX'!CX68,0,-MIN($F65-1,COLUMN(CJ65)-1),1,MIN($F65,COLUMN(CJ65))))/$F65)))))))</f>
        <v/>
      </c>
      <c r="CT65" s="199" t="str">
        <f ca="1">IF('2.1 Kraftwerk allgemein'!$F$15&lt;'1.1 Allgemein'!$I$22,
IF(OR(ISNUMBER($D65)=FALSE,$F65=""),"",
IF(AND('2.5 CAPEX'!$L68&lt;&gt;"x",'2.5 CAPEX'!$M68&lt;&gt;"x"),0,
IF($F65=0,0,
IF(CT$4&lt;'2.1 Kraftwerk allgemein'!$F$16,0,
IF(CT$4='2.1 Kraftwerk allgemein'!$F$16,'2.5 CAPEX'!$J68/$F65,
IF(CT$4&lt;'2.1 Kraftwerk allgemein'!$F$16+$F65,
('2.5 CAPEX'!$J68+SUM(OFFSET('2.5 CAPEX'!CY68,0,-MIN(MAX($F65-1-('2.1 Kraftwerk allgemein'!$F$16-'2.1 Kraftwerk allgemein'!$F$15+1),0),COLUMN(CK65)-1-('2.1 Kraftwerk allgemein'!$F$16-'2.1 Kraftwerk allgemein'!$F$15+1)),1,MIN(MAX($F65-('2.1 Kraftwerk allgemein'!$F$16-'2.1 Kraftwerk allgemein'!$F$15+1),1),COLUMN(CK65)-('2.1 Kraftwerk allgemein'!$F$16-'2.1 Kraftwerk allgemein'!$F$15+1)))))/$F65,
SUM(OFFSET('2.5 CAPEX'!CY68,0,-MIN($F65-1,COLUMN(CK65)-1),1,MIN($F65,COLUMN(CK65))))/$F65)))))),
IF(OR(ISNUMBER($D65)=FALSE,$F65=""),"",
IF(AND('2.5 CAPEX'!$L68&lt;&gt;"x",'2.5 CAPEX'!$M68&lt;&gt;"x"),0,
IF($F65=0,0,
IF(CT$4&lt;'2.1 Kraftwerk allgemein'!$F$16,0,
IF(CT$4='2.1 Kraftwerk allgemein'!$F$16,'2.5 CAPEX'!$J68/$F65,
IF(CT$4&lt;'2.1 Kraftwerk allgemein'!$F$16+$F65,
('2.5 CAPEX'!$J68+SUM(OFFSET('2.5 CAPEX'!CY68,0,-MIN(MAX($F65-1-('2.1 Kraftwerk allgemein'!$F$16-'1.1 Allgemein'!$I$22+1),0),COLUMN(CK65)-1-('2.1 Kraftwerk allgemein'!$F$16-'1.1 Allgemein'!$I$22+1)),1,MIN(MAX($F65-('2.1 Kraftwerk allgemein'!$F$16-'1.1 Allgemein'!$I$22+1),1),COLUMN(CK65)-('2.1 Kraftwerk allgemein'!$F$16-'1.1 Allgemein'!$I$22+1)))))/$F65,
SUM(OFFSET('2.5 CAPEX'!CY68,0,-MIN($F65-1,COLUMN(CK65)-1),1,MIN($F65,COLUMN(CK65))))/$F65)))))))</f>
        <v/>
      </c>
      <c r="CU65" s="199" t="str">
        <f ca="1">IF('2.1 Kraftwerk allgemein'!$F$15&lt;'1.1 Allgemein'!$I$22,
IF(OR(ISNUMBER($D65)=FALSE,$F65=""),"",
IF(AND('2.5 CAPEX'!$L68&lt;&gt;"x",'2.5 CAPEX'!$M68&lt;&gt;"x"),0,
IF($F65=0,0,
IF(CU$4&lt;'2.1 Kraftwerk allgemein'!$F$16,0,
IF(CU$4='2.1 Kraftwerk allgemein'!$F$16,'2.5 CAPEX'!$J68/$F65,
IF(CU$4&lt;'2.1 Kraftwerk allgemein'!$F$16+$F65,
('2.5 CAPEX'!$J68+SUM(OFFSET('2.5 CAPEX'!CZ68,0,-MIN(MAX($F65-1-('2.1 Kraftwerk allgemein'!$F$16-'2.1 Kraftwerk allgemein'!$F$15+1),0),COLUMN(CL65)-1-('2.1 Kraftwerk allgemein'!$F$16-'2.1 Kraftwerk allgemein'!$F$15+1)),1,MIN(MAX($F65-('2.1 Kraftwerk allgemein'!$F$16-'2.1 Kraftwerk allgemein'!$F$15+1),1),COLUMN(CL65)-('2.1 Kraftwerk allgemein'!$F$16-'2.1 Kraftwerk allgemein'!$F$15+1)))))/$F65,
SUM(OFFSET('2.5 CAPEX'!CZ68,0,-MIN($F65-1,COLUMN(CL65)-1),1,MIN($F65,COLUMN(CL65))))/$F65)))))),
IF(OR(ISNUMBER($D65)=FALSE,$F65=""),"",
IF(AND('2.5 CAPEX'!$L68&lt;&gt;"x",'2.5 CAPEX'!$M68&lt;&gt;"x"),0,
IF($F65=0,0,
IF(CU$4&lt;'2.1 Kraftwerk allgemein'!$F$16,0,
IF(CU$4='2.1 Kraftwerk allgemein'!$F$16,'2.5 CAPEX'!$J68/$F65,
IF(CU$4&lt;'2.1 Kraftwerk allgemein'!$F$16+$F65,
('2.5 CAPEX'!$J68+SUM(OFFSET('2.5 CAPEX'!CZ68,0,-MIN(MAX($F65-1-('2.1 Kraftwerk allgemein'!$F$16-'1.1 Allgemein'!$I$22+1),0),COLUMN(CL65)-1-('2.1 Kraftwerk allgemein'!$F$16-'1.1 Allgemein'!$I$22+1)),1,MIN(MAX($F65-('2.1 Kraftwerk allgemein'!$F$16-'1.1 Allgemein'!$I$22+1),1),COLUMN(CL65)-('2.1 Kraftwerk allgemein'!$F$16-'1.1 Allgemein'!$I$22+1)))))/$F65,
SUM(OFFSET('2.5 CAPEX'!CZ68,0,-MIN($F65-1,COLUMN(CL65)-1),1,MIN($F65,COLUMN(CL65))))/$F65)))))))</f>
        <v/>
      </c>
      <c r="CV65" s="199" t="str">
        <f ca="1">IF('2.1 Kraftwerk allgemein'!$F$15&lt;'1.1 Allgemein'!$I$22,
IF(OR(ISNUMBER($D65)=FALSE,$F65=""),"",
IF(AND('2.5 CAPEX'!$L68&lt;&gt;"x",'2.5 CAPEX'!$M68&lt;&gt;"x"),0,
IF($F65=0,0,
IF(CV$4&lt;'2.1 Kraftwerk allgemein'!$F$16,0,
IF(CV$4='2.1 Kraftwerk allgemein'!$F$16,'2.5 CAPEX'!$J68/$F65,
IF(CV$4&lt;'2.1 Kraftwerk allgemein'!$F$16+$F65,
('2.5 CAPEX'!$J68+SUM(OFFSET('2.5 CAPEX'!DA68,0,-MIN(MAX($F65-1-('2.1 Kraftwerk allgemein'!$F$16-'2.1 Kraftwerk allgemein'!$F$15+1),0),COLUMN(CM65)-1-('2.1 Kraftwerk allgemein'!$F$16-'2.1 Kraftwerk allgemein'!$F$15+1)),1,MIN(MAX($F65-('2.1 Kraftwerk allgemein'!$F$16-'2.1 Kraftwerk allgemein'!$F$15+1),1),COLUMN(CM65)-('2.1 Kraftwerk allgemein'!$F$16-'2.1 Kraftwerk allgemein'!$F$15+1)))))/$F65,
SUM(OFFSET('2.5 CAPEX'!DA68,0,-MIN($F65-1,COLUMN(CM65)-1),1,MIN($F65,COLUMN(CM65))))/$F65)))))),
IF(OR(ISNUMBER($D65)=FALSE,$F65=""),"",
IF(AND('2.5 CAPEX'!$L68&lt;&gt;"x",'2.5 CAPEX'!$M68&lt;&gt;"x"),0,
IF($F65=0,0,
IF(CV$4&lt;'2.1 Kraftwerk allgemein'!$F$16,0,
IF(CV$4='2.1 Kraftwerk allgemein'!$F$16,'2.5 CAPEX'!$J68/$F65,
IF(CV$4&lt;'2.1 Kraftwerk allgemein'!$F$16+$F65,
('2.5 CAPEX'!$J68+SUM(OFFSET('2.5 CAPEX'!DA68,0,-MIN(MAX($F65-1-('2.1 Kraftwerk allgemein'!$F$16-'1.1 Allgemein'!$I$22+1),0),COLUMN(CM65)-1-('2.1 Kraftwerk allgemein'!$F$16-'1.1 Allgemein'!$I$22+1)),1,MIN(MAX($F65-('2.1 Kraftwerk allgemein'!$F$16-'1.1 Allgemein'!$I$22+1),1),COLUMN(CM65)-('2.1 Kraftwerk allgemein'!$F$16-'1.1 Allgemein'!$I$22+1)))))/$F65,
SUM(OFFSET('2.5 CAPEX'!DA68,0,-MIN($F65-1,COLUMN(CM65)-1),1,MIN($F65,COLUMN(CM65))))/$F65)))))))</f>
        <v/>
      </c>
      <c r="CW65" s="199" t="str">
        <f ca="1">IF('2.1 Kraftwerk allgemein'!$F$15&lt;'1.1 Allgemein'!$I$22,
IF(OR(ISNUMBER($D65)=FALSE,$F65=""),"",
IF(AND('2.5 CAPEX'!$L68&lt;&gt;"x",'2.5 CAPEX'!$M68&lt;&gt;"x"),0,
IF($F65=0,0,
IF(CW$4&lt;'2.1 Kraftwerk allgemein'!$F$16,0,
IF(CW$4='2.1 Kraftwerk allgemein'!$F$16,'2.5 CAPEX'!$J68/$F65,
IF(CW$4&lt;'2.1 Kraftwerk allgemein'!$F$16+$F65,
('2.5 CAPEX'!$J68+SUM(OFFSET('2.5 CAPEX'!DB68,0,-MIN(MAX($F65-1-('2.1 Kraftwerk allgemein'!$F$16-'2.1 Kraftwerk allgemein'!$F$15+1),0),COLUMN(CN65)-1-('2.1 Kraftwerk allgemein'!$F$16-'2.1 Kraftwerk allgemein'!$F$15+1)),1,MIN(MAX($F65-('2.1 Kraftwerk allgemein'!$F$16-'2.1 Kraftwerk allgemein'!$F$15+1),1),COLUMN(CN65)-('2.1 Kraftwerk allgemein'!$F$16-'2.1 Kraftwerk allgemein'!$F$15+1)))))/$F65,
SUM(OFFSET('2.5 CAPEX'!DB68,0,-MIN($F65-1,COLUMN(CN65)-1),1,MIN($F65,COLUMN(CN65))))/$F65)))))),
IF(OR(ISNUMBER($D65)=FALSE,$F65=""),"",
IF(AND('2.5 CAPEX'!$L68&lt;&gt;"x",'2.5 CAPEX'!$M68&lt;&gt;"x"),0,
IF($F65=0,0,
IF(CW$4&lt;'2.1 Kraftwerk allgemein'!$F$16,0,
IF(CW$4='2.1 Kraftwerk allgemein'!$F$16,'2.5 CAPEX'!$J68/$F65,
IF(CW$4&lt;'2.1 Kraftwerk allgemein'!$F$16+$F65,
('2.5 CAPEX'!$J68+SUM(OFFSET('2.5 CAPEX'!DB68,0,-MIN(MAX($F65-1-('2.1 Kraftwerk allgemein'!$F$16-'1.1 Allgemein'!$I$22+1),0),COLUMN(CN65)-1-('2.1 Kraftwerk allgemein'!$F$16-'1.1 Allgemein'!$I$22+1)),1,MIN(MAX($F65-('2.1 Kraftwerk allgemein'!$F$16-'1.1 Allgemein'!$I$22+1),1),COLUMN(CN65)-('2.1 Kraftwerk allgemein'!$F$16-'1.1 Allgemein'!$I$22+1)))))/$F65,
SUM(OFFSET('2.5 CAPEX'!DB68,0,-MIN($F65-1,COLUMN(CN65)-1),1,MIN($F65,COLUMN(CN65))))/$F65)))))))</f>
        <v/>
      </c>
      <c r="CX65" s="199" t="str">
        <f ca="1">IF('2.1 Kraftwerk allgemein'!$F$15&lt;'1.1 Allgemein'!$I$22,
IF(OR(ISNUMBER($D65)=FALSE,$F65=""),"",
IF(AND('2.5 CAPEX'!$L68&lt;&gt;"x",'2.5 CAPEX'!$M68&lt;&gt;"x"),0,
IF($F65=0,0,
IF(CX$4&lt;'2.1 Kraftwerk allgemein'!$F$16,0,
IF(CX$4='2.1 Kraftwerk allgemein'!$F$16,'2.5 CAPEX'!$J68/$F65,
IF(CX$4&lt;'2.1 Kraftwerk allgemein'!$F$16+$F65,
('2.5 CAPEX'!$J68+SUM(OFFSET('2.5 CAPEX'!DC68,0,-MIN(MAX($F65-1-('2.1 Kraftwerk allgemein'!$F$16-'2.1 Kraftwerk allgemein'!$F$15+1),0),COLUMN(CO65)-1-('2.1 Kraftwerk allgemein'!$F$16-'2.1 Kraftwerk allgemein'!$F$15+1)),1,MIN(MAX($F65-('2.1 Kraftwerk allgemein'!$F$16-'2.1 Kraftwerk allgemein'!$F$15+1),1),COLUMN(CO65)-('2.1 Kraftwerk allgemein'!$F$16-'2.1 Kraftwerk allgemein'!$F$15+1)))))/$F65,
SUM(OFFSET('2.5 CAPEX'!DC68,0,-MIN($F65-1,COLUMN(CO65)-1),1,MIN($F65,COLUMN(CO65))))/$F65)))))),
IF(OR(ISNUMBER($D65)=FALSE,$F65=""),"",
IF(AND('2.5 CAPEX'!$L68&lt;&gt;"x",'2.5 CAPEX'!$M68&lt;&gt;"x"),0,
IF($F65=0,0,
IF(CX$4&lt;'2.1 Kraftwerk allgemein'!$F$16,0,
IF(CX$4='2.1 Kraftwerk allgemein'!$F$16,'2.5 CAPEX'!$J68/$F65,
IF(CX$4&lt;'2.1 Kraftwerk allgemein'!$F$16+$F65,
('2.5 CAPEX'!$J68+SUM(OFFSET('2.5 CAPEX'!DC68,0,-MIN(MAX($F65-1-('2.1 Kraftwerk allgemein'!$F$16-'1.1 Allgemein'!$I$22+1),0),COLUMN(CO65)-1-('2.1 Kraftwerk allgemein'!$F$16-'1.1 Allgemein'!$I$22+1)),1,MIN(MAX($F65-('2.1 Kraftwerk allgemein'!$F$16-'1.1 Allgemein'!$I$22+1),1),COLUMN(CO65)-('2.1 Kraftwerk allgemein'!$F$16-'1.1 Allgemein'!$I$22+1)))))/$F65,
SUM(OFFSET('2.5 CAPEX'!DC68,0,-MIN($F65-1,COLUMN(CO65)-1),1,MIN($F65,COLUMN(CO65))))/$F65)))))))</f>
        <v/>
      </c>
      <c r="CY65" s="199" t="str">
        <f ca="1">IF('2.1 Kraftwerk allgemein'!$F$15&lt;'1.1 Allgemein'!$I$22,
IF(OR(ISNUMBER($D65)=FALSE,$F65=""),"",
IF(AND('2.5 CAPEX'!$L68&lt;&gt;"x",'2.5 CAPEX'!$M68&lt;&gt;"x"),0,
IF($F65=0,0,
IF(CY$4&lt;'2.1 Kraftwerk allgemein'!$F$16,0,
IF(CY$4='2.1 Kraftwerk allgemein'!$F$16,'2.5 CAPEX'!$J68/$F65,
IF(CY$4&lt;'2.1 Kraftwerk allgemein'!$F$16+$F65,
('2.5 CAPEX'!$J68+SUM(OFFSET('2.5 CAPEX'!DD68,0,-MIN(MAX($F65-1-('2.1 Kraftwerk allgemein'!$F$16-'2.1 Kraftwerk allgemein'!$F$15+1),0),COLUMN(CP65)-1-('2.1 Kraftwerk allgemein'!$F$16-'2.1 Kraftwerk allgemein'!$F$15+1)),1,MIN(MAX($F65-('2.1 Kraftwerk allgemein'!$F$16-'2.1 Kraftwerk allgemein'!$F$15+1),1),COLUMN(CP65)-('2.1 Kraftwerk allgemein'!$F$16-'2.1 Kraftwerk allgemein'!$F$15+1)))))/$F65,
SUM(OFFSET('2.5 CAPEX'!DD68,0,-MIN($F65-1,COLUMN(CP65)-1),1,MIN($F65,COLUMN(CP65))))/$F65)))))),
IF(OR(ISNUMBER($D65)=FALSE,$F65=""),"",
IF(AND('2.5 CAPEX'!$L68&lt;&gt;"x",'2.5 CAPEX'!$M68&lt;&gt;"x"),0,
IF($F65=0,0,
IF(CY$4&lt;'2.1 Kraftwerk allgemein'!$F$16,0,
IF(CY$4='2.1 Kraftwerk allgemein'!$F$16,'2.5 CAPEX'!$J68/$F65,
IF(CY$4&lt;'2.1 Kraftwerk allgemein'!$F$16+$F65,
('2.5 CAPEX'!$J68+SUM(OFFSET('2.5 CAPEX'!DD68,0,-MIN(MAX($F65-1-('2.1 Kraftwerk allgemein'!$F$16-'1.1 Allgemein'!$I$22+1),0),COLUMN(CP65)-1-('2.1 Kraftwerk allgemein'!$F$16-'1.1 Allgemein'!$I$22+1)),1,MIN(MAX($F65-('2.1 Kraftwerk allgemein'!$F$16-'1.1 Allgemein'!$I$22+1),1),COLUMN(CP65)-('2.1 Kraftwerk allgemein'!$F$16-'1.1 Allgemein'!$I$22+1)))))/$F65,
SUM(OFFSET('2.5 CAPEX'!DD68,0,-MIN($F65-1,COLUMN(CP65)-1),1,MIN($F65,COLUMN(CP65))))/$F65)))))))</f>
        <v/>
      </c>
      <c r="CZ65" s="199" t="str">
        <f ca="1">IF('2.1 Kraftwerk allgemein'!$F$15&lt;'1.1 Allgemein'!$I$22,
IF(OR(ISNUMBER($D65)=FALSE,$F65=""),"",
IF(AND('2.5 CAPEX'!$L68&lt;&gt;"x",'2.5 CAPEX'!$M68&lt;&gt;"x"),0,
IF($F65=0,0,
IF(CZ$4&lt;'2.1 Kraftwerk allgemein'!$F$16,0,
IF(CZ$4='2.1 Kraftwerk allgemein'!$F$16,'2.5 CAPEX'!$J68/$F65,
IF(CZ$4&lt;'2.1 Kraftwerk allgemein'!$F$16+$F65,
('2.5 CAPEX'!$J68+SUM(OFFSET('2.5 CAPEX'!DE68,0,-MIN(MAX($F65-1-('2.1 Kraftwerk allgemein'!$F$16-'2.1 Kraftwerk allgemein'!$F$15+1),0),COLUMN(CQ65)-1-('2.1 Kraftwerk allgemein'!$F$16-'2.1 Kraftwerk allgemein'!$F$15+1)),1,MIN(MAX($F65-('2.1 Kraftwerk allgemein'!$F$16-'2.1 Kraftwerk allgemein'!$F$15+1),1),COLUMN(CQ65)-('2.1 Kraftwerk allgemein'!$F$16-'2.1 Kraftwerk allgemein'!$F$15+1)))))/$F65,
SUM(OFFSET('2.5 CAPEX'!DE68,0,-MIN($F65-1,COLUMN(CQ65)-1),1,MIN($F65,COLUMN(CQ65))))/$F65)))))),
IF(OR(ISNUMBER($D65)=FALSE,$F65=""),"",
IF(AND('2.5 CAPEX'!$L68&lt;&gt;"x",'2.5 CAPEX'!$M68&lt;&gt;"x"),0,
IF($F65=0,0,
IF(CZ$4&lt;'2.1 Kraftwerk allgemein'!$F$16,0,
IF(CZ$4='2.1 Kraftwerk allgemein'!$F$16,'2.5 CAPEX'!$J68/$F65,
IF(CZ$4&lt;'2.1 Kraftwerk allgemein'!$F$16+$F65,
('2.5 CAPEX'!$J68+SUM(OFFSET('2.5 CAPEX'!DE68,0,-MIN(MAX($F65-1-('2.1 Kraftwerk allgemein'!$F$16-'1.1 Allgemein'!$I$22+1),0),COLUMN(CQ65)-1-('2.1 Kraftwerk allgemein'!$F$16-'1.1 Allgemein'!$I$22+1)),1,MIN(MAX($F65-('2.1 Kraftwerk allgemein'!$F$16-'1.1 Allgemein'!$I$22+1),1),COLUMN(CQ65)-('2.1 Kraftwerk allgemein'!$F$16-'1.1 Allgemein'!$I$22+1)))))/$F65,
SUM(OFFSET('2.5 CAPEX'!DE68,0,-MIN($F65-1,COLUMN(CQ65)-1),1,MIN($F65,COLUMN(CQ65))))/$F65)))))))</f>
        <v/>
      </c>
      <c r="DA65" s="199" t="str">
        <f ca="1">IF('2.1 Kraftwerk allgemein'!$F$15&lt;'1.1 Allgemein'!$I$22,
IF(OR(ISNUMBER($D65)=FALSE,$F65=""),"",
IF(AND('2.5 CAPEX'!$L68&lt;&gt;"x",'2.5 CAPEX'!$M68&lt;&gt;"x"),0,
IF($F65=0,0,
IF(DA$4&lt;'2.1 Kraftwerk allgemein'!$F$16,0,
IF(DA$4='2.1 Kraftwerk allgemein'!$F$16,'2.5 CAPEX'!$J68/$F65,
IF(DA$4&lt;'2.1 Kraftwerk allgemein'!$F$16+$F65,
('2.5 CAPEX'!$J68+SUM(OFFSET('2.5 CAPEX'!DF68,0,-MIN(MAX($F65-1-('2.1 Kraftwerk allgemein'!$F$16-'2.1 Kraftwerk allgemein'!$F$15+1),0),COLUMN(CR65)-1-('2.1 Kraftwerk allgemein'!$F$16-'2.1 Kraftwerk allgemein'!$F$15+1)),1,MIN(MAX($F65-('2.1 Kraftwerk allgemein'!$F$16-'2.1 Kraftwerk allgemein'!$F$15+1),1),COLUMN(CR65)-('2.1 Kraftwerk allgemein'!$F$16-'2.1 Kraftwerk allgemein'!$F$15+1)))))/$F65,
SUM(OFFSET('2.5 CAPEX'!DF68,0,-MIN($F65-1,COLUMN(CR65)-1),1,MIN($F65,COLUMN(CR65))))/$F65)))))),
IF(OR(ISNUMBER($D65)=FALSE,$F65=""),"",
IF(AND('2.5 CAPEX'!$L68&lt;&gt;"x",'2.5 CAPEX'!$M68&lt;&gt;"x"),0,
IF($F65=0,0,
IF(DA$4&lt;'2.1 Kraftwerk allgemein'!$F$16,0,
IF(DA$4='2.1 Kraftwerk allgemein'!$F$16,'2.5 CAPEX'!$J68/$F65,
IF(DA$4&lt;'2.1 Kraftwerk allgemein'!$F$16+$F65,
('2.5 CAPEX'!$J68+SUM(OFFSET('2.5 CAPEX'!DF68,0,-MIN(MAX($F65-1-('2.1 Kraftwerk allgemein'!$F$16-'1.1 Allgemein'!$I$22+1),0),COLUMN(CR65)-1-('2.1 Kraftwerk allgemein'!$F$16-'1.1 Allgemein'!$I$22+1)),1,MIN(MAX($F65-('2.1 Kraftwerk allgemein'!$F$16-'1.1 Allgemein'!$I$22+1),1),COLUMN(CR65)-('2.1 Kraftwerk allgemein'!$F$16-'1.1 Allgemein'!$I$22+1)))))/$F65,
SUM(OFFSET('2.5 CAPEX'!DF68,0,-MIN($F65-1,COLUMN(CR65)-1),1,MIN($F65,COLUMN(CR65))))/$F65)))))))</f>
        <v/>
      </c>
      <c r="DB65" s="199" t="str">
        <f ca="1">IF('2.1 Kraftwerk allgemein'!$F$15&lt;'1.1 Allgemein'!$I$22,
IF(OR(ISNUMBER($D65)=FALSE,$F65=""),"",
IF(AND('2.5 CAPEX'!$L68&lt;&gt;"x",'2.5 CAPEX'!$M68&lt;&gt;"x"),0,
IF($F65=0,0,
IF(DB$4&lt;'2.1 Kraftwerk allgemein'!$F$16,0,
IF(DB$4='2.1 Kraftwerk allgemein'!$F$16,'2.5 CAPEX'!$J68/$F65,
IF(DB$4&lt;'2.1 Kraftwerk allgemein'!$F$16+$F65,
('2.5 CAPEX'!$J68+SUM(OFFSET('2.5 CAPEX'!DG68,0,-MIN(MAX($F65-1-('2.1 Kraftwerk allgemein'!$F$16-'2.1 Kraftwerk allgemein'!$F$15+1),0),COLUMN(CS65)-1-('2.1 Kraftwerk allgemein'!$F$16-'2.1 Kraftwerk allgemein'!$F$15+1)),1,MIN(MAX($F65-('2.1 Kraftwerk allgemein'!$F$16-'2.1 Kraftwerk allgemein'!$F$15+1),1),COLUMN(CS65)-('2.1 Kraftwerk allgemein'!$F$16-'2.1 Kraftwerk allgemein'!$F$15+1)))))/$F65,
SUM(OFFSET('2.5 CAPEX'!DG68,0,-MIN($F65-1,COLUMN(CS65)-1),1,MIN($F65,COLUMN(CS65))))/$F65)))))),
IF(OR(ISNUMBER($D65)=FALSE,$F65=""),"",
IF(AND('2.5 CAPEX'!$L68&lt;&gt;"x",'2.5 CAPEX'!$M68&lt;&gt;"x"),0,
IF($F65=0,0,
IF(DB$4&lt;'2.1 Kraftwerk allgemein'!$F$16,0,
IF(DB$4='2.1 Kraftwerk allgemein'!$F$16,'2.5 CAPEX'!$J68/$F65,
IF(DB$4&lt;'2.1 Kraftwerk allgemein'!$F$16+$F65,
('2.5 CAPEX'!$J68+SUM(OFFSET('2.5 CAPEX'!DG68,0,-MIN(MAX($F65-1-('2.1 Kraftwerk allgemein'!$F$16-'1.1 Allgemein'!$I$22+1),0),COLUMN(CS65)-1-('2.1 Kraftwerk allgemein'!$F$16-'1.1 Allgemein'!$I$22+1)),1,MIN(MAX($F65-('2.1 Kraftwerk allgemein'!$F$16-'1.1 Allgemein'!$I$22+1),1),COLUMN(CS65)-('2.1 Kraftwerk allgemein'!$F$16-'1.1 Allgemein'!$I$22+1)))))/$F65,
SUM(OFFSET('2.5 CAPEX'!DG68,0,-MIN($F65-1,COLUMN(CS65)-1),1,MIN($F65,COLUMN(CS65))))/$F65)))))))</f>
        <v/>
      </c>
      <c r="DC65" s="199" t="str">
        <f ca="1">IF('2.1 Kraftwerk allgemein'!$F$15&lt;'1.1 Allgemein'!$I$22,
IF(OR(ISNUMBER($D65)=FALSE,$F65=""),"",
IF(AND('2.5 CAPEX'!$L68&lt;&gt;"x",'2.5 CAPEX'!$M68&lt;&gt;"x"),0,
IF($F65=0,0,
IF(DC$4&lt;'2.1 Kraftwerk allgemein'!$F$16,0,
IF(DC$4='2.1 Kraftwerk allgemein'!$F$16,'2.5 CAPEX'!$J68/$F65,
IF(DC$4&lt;'2.1 Kraftwerk allgemein'!$F$16+$F65,
('2.5 CAPEX'!$J68+SUM(OFFSET('2.5 CAPEX'!DH68,0,-MIN(MAX($F65-1-('2.1 Kraftwerk allgemein'!$F$16-'2.1 Kraftwerk allgemein'!$F$15+1),0),COLUMN(CT65)-1-('2.1 Kraftwerk allgemein'!$F$16-'2.1 Kraftwerk allgemein'!$F$15+1)),1,MIN(MAX($F65-('2.1 Kraftwerk allgemein'!$F$16-'2.1 Kraftwerk allgemein'!$F$15+1),1),COLUMN(CT65)-('2.1 Kraftwerk allgemein'!$F$16-'2.1 Kraftwerk allgemein'!$F$15+1)))))/$F65,
SUM(OFFSET('2.5 CAPEX'!DH68,0,-MIN($F65-1,COLUMN(CT65)-1),1,MIN($F65,COLUMN(CT65))))/$F65)))))),
IF(OR(ISNUMBER($D65)=FALSE,$F65=""),"",
IF(AND('2.5 CAPEX'!$L68&lt;&gt;"x",'2.5 CAPEX'!$M68&lt;&gt;"x"),0,
IF($F65=0,0,
IF(DC$4&lt;'2.1 Kraftwerk allgemein'!$F$16,0,
IF(DC$4='2.1 Kraftwerk allgemein'!$F$16,'2.5 CAPEX'!$J68/$F65,
IF(DC$4&lt;'2.1 Kraftwerk allgemein'!$F$16+$F65,
('2.5 CAPEX'!$J68+SUM(OFFSET('2.5 CAPEX'!DH68,0,-MIN(MAX($F65-1-('2.1 Kraftwerk allgemein'!$F$16-'1.1 Allgemein'!$I$22+1),0),COLUMN(CT65)-1-('2.1 Kraftwerk allgemein'!$F$16-'1.1 Allgemein'!$I$22+1)),1,MIN(MAX($F65-('2.1 Kraftwerk allgemein'!$F$16-'1.1 Allgemein'!$I$22+1),1),COLUMN(CT65)-('2.1 Kraftwerk allgemein'!$F$16-'1.1 Allgemein'!$I$22+1)))))/$F65,
SUM(OFFSET('2.5 CAPEX'!DH68,0,-MIN($F65-1,COLUMN(CT65)-1),1,MIN($F65,COLUMN(CT65))))/$F65)))))))</f>
        <v/>
      </c>
      <c r="DD65" s="199" t="str">
        <f ca="1">IF('2.1 Kraftwerk allgemein'!$F$15&lt;'1.1 Allgemein'!$I$22,
IF(OR(ISNUMBER($D65)=FALSE,$F65=""),"",
IF(AND('2.5 CAPEX'!$L68&lt;&gt;"x",'2.5 CAPEX'!$M68&lt;&gt;"x"),0,
IF($F65=0,0,
IF(DD$4&lt;'2.1 Kraftwerk allgemein'!$F$16,0,
IF(DD$4='2.1 Kraftwerk allgemein'!$F$16,'2.5 CAPEX'!$J68/$F65,
IF(DD$4&lt;'2.1 Kraftwerk allgemein'!$F$16+$F65,
('2.5 CAPEX'!$J68+SUM(OFFSET('2.5 CAPEX'!DI68,0,-MIN(MAX($F65-1-('2.1 Kraftwerk allgemein'!$F$16-'2.1 Kraftwerk allgemein'!$F$15+1),0),COLUMN(CU65)-1-('2.1 Kraftwerk allgemein'!$F$16-'2.1 Kraftwerk allgemein'!$F$15+1)),1,MIN(MAX($F65-('2.1 Kraftwerk allgemein'!$F$16-'2.1 Kraftwerk allgemein'!$F$15+1),1),COLUMN(CU65)-('2.1 Kraftwerk allgemein'!$F$16-'2.1 Kraftwerk allgemein'!$F$15+1)))))/$F65,
SUM(OFFSET('2.5 CAPEX'!DI68,0,-MIN($F65-1,COLUMN(CU65)-1),1,MIN($F65,COLUMN(CU65))))/$F65)))))),
IF(OR(ISNUMBER($D65)=FALSE,$F65=""),"",
IF(AND('2.5 CAPEX'!$L68&lt;&gt;"x",'2.5 CAPEX'!$M68&lt;&gt;"x"),0,
IF($F65=0,0,
IF(DD$4&lt;'2.1 Kraftwerk allgemein'!$F$16,0,
IF(DD$4='2.1 Kraftwerk allgemein'!$F$16,'2.5 CAPEX'!$J68/$F65,
IF(DD$4&lt;'2.1 Kraftwerk allgemein'!$F$16+$F65,
('2.5 CAPEX'!$J68+SUM(OFFSET('2.5 CAPEX'!DI68,0,-MIN(MAX($F65-1-('2.1 Kraftwerk allgemein'!$F$16-'1.1 Allgemein'!$I$22+1),0),COLUMN(CU65)-1-('2.1 Kraftwerk allgemein'!$F$16-'1.1 Allgemein'!$I$22+1)),1,MIN(MAX($F65-('2.1 Kraftwerk allgemein'!$F$16-'1.1 Allgemein'!$I$22+1),1),COLUMN(CU65)-('2.1 Kraftwerk allgemein'!$F$16-'1.1 Allgemein'!$I$22+1)))))/$F65,
SUM(OFFSET('2.5 CAPEX'!DI68,0,-MIN($F65-1,COLUMN(CU65)-1),1,MIN($F65,COLUMN(CU65))))/$F65)))))))</f>
        <v/>
      </c>
      <c r="DE65" s="199" t="str">
        <f ca="1">IF('2.1 Kraftwerk allgemein'!$F$15&lt;'1.1 Allgemein'!$I$22,
IF(OR(ISNUMBER($D65)=FALSE,$F65=""),"",
IF(AND('2.5 CAPEX'!$L68&lt;&gt;"x",'2.5 CAPEX'!$M68&lt;&gt;"x"),0,
IF($F65=0,0,
IF(DE$4&lt;'2.1 Kraftwerk allgemein'!$F$16,0,
IF(DE$4='2.1 Kraftwerk allgemein'!$F$16,'2.5 CAPEX'!$J68/$F65,
IF(DE$4&lt;'2.1 Kraftwerk allgemein'!$F$16+$F65,
('2.5 CAPEX'!$J68+SUM(OFFSET('2.5 CAPEX'!DJ68,0,-MIN(MAX($F65-1-('2.1 Kraftwerk allgemein'!$F$16-'2.1 Kraftwerk allgemein'!$F$15+1),0),COLUMN(CV65)-1-('2.1 Kraftwerk allgemein'!$F$16-'2.1 Kraftwerk allgemein'!$F$15+1)),1,MIN(MAX($F65-('2.1 Kraftwerk allgemein'!$F$16-'2.1 Kraftwerk allgemein'!$F$15+1),1),COLUMN(CV65)-('2.1 Kraftwerk allgemein'!$F$16-'2.1 Kraftwerk allgemein'!$F$15+1)))))/$F65,
SUM(OFFSET('2.5 CAPEX'!DJ68,0,-MIN($F65-1,COLUMN(CV65)-1),1,MIN($F65,COLUMN(CV65))))/$F65)))))),
IF(OR(ISNUMBER($D65)=FALSE,$F65=""),"",
IF(AND('2.5 CAPEX'!$L68&lt;&gt;"x",'2.5 CAPEX'!$M68&lt;&gt;"x"),0,
IF($F65=0,0,
IF(DE$4&lt;'2.1 Kraftwerk allgemein'!$F$16,0,
IF(DE$4='2.1 Kraftwerk allgemein'!$F$16,'2.5 CAPEX'!$J68/$F65,
IF(DE$4&lt;'2.1 Kraftwerk allgemein'!$F$16+$F65,
('2.5 CAPEX'!$J68+SUM(OFFSET('2.5 CAPEX'!DJ68,0,-MIN(MAX($F65-1-('2.1 Kraftwerk allgemein'!$F$16-'1.1 Allgemein'!$I$22+1),0),COLUMN(CV65)-1-('2.1 Kraftwerk allgemein'!$F$16-'1.1 Allgemein'!$I$22+1)),1,MIN(MAX($F65-('2.1 Kraftwerk allgemein'!$F$16-'1.1 Allgemein'!$I$22+1),1),COLUMN(CV65)-('2.1 Kraftwerk allgemein'!$F$16-'1.1 Allgemein'!$I$22+1)))))/$F65,
SUM(OFFSET('2.5 CAPEX'!DJ68,0,-MIN($F65-1,COLUMN(CV65)-1),1,MIN($F65,COLUMN(CV65))))/$F65)))))))</f>
        <v/>
      </c>
      <c r="DF65" s="199" t="str">
        <f ca="1">IF('2.1 Kraftwerk allgemein'!$F$15&lt;'1.1 Allgemein'!$I$22,
IF(OR(ISNUMBER($D65)=FALSE,$F65=""),"",
IF(AND('2.5 CAPEX'!$L68&lt;&gt;"x",'2.5 CAPEX'!$M68&lt;&gt;"x"),0,
IF($F65=0,0,
IF(DF$4&lt;'2.1 Kraftwerk allgemein'!$F$16,0,
IF(DF$4='2.1 Kraftwerk allgemein'!$F$16,'2.5 CAPEX'!$J68/$F65,
IF(DF$4&lt;'2.1 Kraftwerk allgemein'!$F$16+$F65,
('2.5 CAPEX'!$J68+SUM(OFFSET('2.5 CAPEX'!DK68,0,-MIN(MAX($F65-1-('2.1 Kraftwerk allgemein'!$F$16-'2.1 Kraftwerk allgemein'!$F$15+1),0),COLUMN(CW65)-1-('2.1 Kraftwerk allgemein'!$F$16-'2.1 Kraftwerk allgemein'!$F$15+1)),1,MIN(MAX($F65-('2.1 Kraftwerk allgemein'!$F$16-'2.1 Kraftwerk allgemein'!$F$15+1),1),COLUMN(CW65)-('2.1 Kraftwerk allgemein'!$F$16-'2.1 Kraftwerk allgemein'!$F$15+1)))))/$F65,
SUM(OFFSET('2.5 CAPEX'!DK68,0,-MIN($F65-1,COLUMN(CW65)-1),1,MIN($F65,COLUMN(CW65))))/$F65)))))),
IF(OR(ISNUMBER($D65)=FALSE,$F65=""),"",
IF(AND('2.5 CAPEX'!$L68&lt;&gt;"x",'2.5 CAPEX'!$M68&lt;&gt;"x"),0,
IF($F65=0,0,
IF(DF$4&lt;'2.1 Kraftwerk allgemein'!$F$16,0,
IF(DF$4='2.1 Kraftwerk allgemein'!$F$16,'2.5 CAPEX'!$J68/$F65,
IF(DF$4&lt;'2.1 Kraftwerk allgemein'!$F$16+$F65,
('2.5 CAPEX'!$J68+SUM(OFFSET('2.5 CAPEX'!DK68,0,-MIN(MAX($F65-1-('2.1 Kraftwerk allgemein'!$F$16-'1.1 Allgemein'!$I$22+1),0),COLUMN(CW65)-1-('2.1 Kraftwerk allgemein'!$F$16-'1.1 Allgemein'!$I$22+1)),1,MIN(MAX($F65-('2.1 Kraftwerk allgemein'!$F$16-'1.1 Allgemein'!$I$22+1),1),COLUMN(CW65)-('2.1 Kraftwerk allgemein'!$F$16-'1.1 Allgemein'!$I$22+1)))))/$F65,
SUM(OFFSET('2.5 CAPEX'!DK68,0,-MIN($F65-1,COLUMN(CW65)-1),1,MIN($F65,COLUMN(CW65))))/$F65)))))))</f>
        <v/>
      </c>
    </row>
    <row r="66" spans="1:110" s="200" customFormat="1" ht="14" x14ac:dyDescent="0.3">
      <c r="A66" s="104"/>
      <c r="B66" s="104"/>
      <c r="C66" s="104"/>
      <c r="D66" s="191">
        <f>IF('2.5 CAPEX'!D69&lt;&gt;"",'2.5 CAPEX'!D69,"")</f>
        <v>600</v>
      </c>
      <c r="E66" s="191" t="str">
        <f>IF('2.5 CAPEX'!E69&lt;&gt;"",'2.5 CAPEX'!E69,"")</f>
        <v>Meteostation</v>
      </c>
      <c r="F66" s="196">
        <f>IF('2.5 CAPEX'!F69&lt;&gt;"",'2.5 CAPEX'!F69,"")</f>
        <v>30</v>
      </c>
      <c r="G66" s="197">
        <f ca="1">IF(ISNUMBER(D66)=FALSE,"",INDEX('2.5 CAPEX'!$H:$H,MATCH('3.1 Abschreibung'!$D66,'2.5 CAPEX'!$D:$D,0))+INDEX('2.5 CAPEX'!$J:$J,MATCH('3.1 Abschreibung'!$D66,'2.5 CAPEX'!$D:$D,0)))</f>
        <v>0</v>
      </c>
      <c r="H66" s="197"/>
      <c r="I66" s="198">
        <v>0</v>
      </c>
      <c r="J66" s="199">
        <f ca="1">IF('2.1 Kraftwerk allgemein'!$F$15&lt;'1.1 Allgemein'!$I$22,
IF(OR(ISNUMBER($D66)=FALSE,$F66=""),"",
IF(AND('2.5 CAPEX'!$L69&lt;&gt;"x",'2.5 CAPEX'!$M69&lt;&gt;"x"),0,
IF($F66=0,0,
IF(J$4&lt;'2.1 Kraftwerk allgemein'!$F$16,0,
IF(J$4='2.1 Kraftwerk allgemein'!$F$16,'2.5 CAPEX'!$J69/$F66,
IF(J$4&lt;'2.1 Kraftwerk allgemein'!$F$16+$F66,
('2.5 CAPEX'!$J69+SUM(OFFSET('2.5 CAPEX'!O69,0,-MIN(MAX($F66-1-('2.1 Kraftwerk allgemein'!$F$16-'2.1 Kraftwerk allgemein'!$F$15+1),0),COLUMN(A66)-1-('2.1 Kraftwerk allgemein'!$F$16-'2.1 Kraftwerk allgemein'!$F$15+1)),1,MIN(MAX($F66-('2.1 Kraftwerk allgemein'!$F$16-'2.1 Kraftwerk allgemein'!$F$15+1),1),COLUMN(A66)-('2.1 Kraftwerk allgemein'!$F$16-'2.1 Kraftwerk allgemein'!$F$15+1)))))/$F66,
SUM(OFFSET('2.5 CAPEX'!O69,0,-MIN($F66-1,COLUMN(A66)-1),1,MIN($F66,COLUMN(A66))))/$F66)))))),
IF(OR(ISNUMBER($D66)=FALSE,$F66=""),"",
IF(AND('2.5 CAPEX'!$L69&lt;&gt;"x",'2.5 CAPEX'!$M69&lt;&gt;"x"),0,
IF($F66=0,0,
IF(J$4&lt;'2.1 Kraftwerk allgemein'!$F$16,0,
IF(J$4='2.1 Kraftwerk allgemein'!$F$16,'2.5 CAPEX'!$J69/$F66,
IF(J$4&lt;'2.1 Kraftwerk allgemein'!$F$16+$F66,
('2.5 CAPEX'!$J69+SUM(OFFSET('2.5 CAPEX'!O69,0,-MIN(MAX($F66-1-('2.1 Kraftwerk allgemein'!$F$16-'1.1 Allgemein'!$I$22+1),0),COLUMN(A66)-1-('2.1 Kraftwerk allgemein'!$F$16-'1.1 Allgemein'!$I$22+1)),1,MIN(MAX($F66-('2.1 Kraftwerk allgemein'!$F$16-'1.1 Allgemein'!$I$22+1),1),COLUMN(A66)-('2.1 Kraftwerk allgemein'!$F$16-'1.1 Allgemein'!$I$22+1)))))/$F66,
SUM(OFFSET('2.5 CAPEX'!O69,0,-MIN($F66-1,COLUMN(A66)-1),1,MIN($F66,COLUMN(A66))))/$F66)))))))</f>
        <v>0</v>
      </c>
      <c r="K66" s="199">
        <f ca="1">IF('2.1 Kraftwerk allgemein'!$F$15&lt;'1.1 Allgemein'!$I$22,
IF(OR(ISNUMBER($D66)=FALSE,$F66=""),"",
IF(AND('2.5 CAPEX'!$L69&lt;&gt;"x",'2.5 CAPEX'!$M69&lt;&gt;"x"),0,
IF($F66=0,0,
IF(K$4&lt;'2.1 Kraftwerk allgemein'!$F$16,0,
IF(K$4='2.1 Kraftwerk allgemein'!$F$16,'2.5 CAPEX'!$J69/$F66,
IF(K$4&lt;'2.1 Kraftwerk allgemein'!$F$16+$F66,
('2.5 CAPEX'!$J69+SUM(OFFSET('2.5 CAPEX'!P69,0,-MIN(MAX($F66-1-('2.1 Kraftwerk allgemein'!$F$16-'2.1 Kraftwerk allgemein'!$F$15+1),0),COLUMN(B66)-1-('2.1 Kraftwerk allgemein'!$F$16-'2.1 Kraftwerk allgemein'!$F$15+1)),1,MIN(MAX($F66-('2.1 Kraftwerk allgemein'!$F$16-'2.1 Kraftwerk allgemein'!$F$15+1),1),COLUMN(B66)-('2.1 Kraftwerk allgemein'!$F$16-'2.1 Kraftwerk allgemein'!$F$15+1)))))/$F66,
SUM(OFFSET('2.5 CAPEX'!P69,0,-MIN($F66-1,COLUMN(B66)-1),1,MIN($F66,COLUMN(B66))))/$F66)))))),
IF(OR(ISNUMBER($D66)=FALSE,$F66=""),"",
IF(AND('2.5 CAPEX'!$L69&lt;&gt;"x",'2.5 CAPEX'!$M69&lt;&gt;"x"),0,
IF($F66=0,0,
IF(K$4&lt;'2.1 Kraftwerk allgemein'!$F$16,0,
IF(K$4='2.1 Kraftwerk allgemein'!$F$16,'2.5 CAPEX'!$J69/$F66,
IF(K$4&lt;'2.1 Kraftwerk allgemein'!$F$16+$F66,
('2.5 CAPEX'!$J69+SUM(OFFSET('2.5 CAPEX'!P69,0,-MIN(MAX($F66-1-('2.1 Kraftwerk allgemein'!$F$16-'1.1 Allgemein'!$I$22+1),0),COLUMN(B66)-1-('2.1 Kraftwerk allgemein'!$F$16-'1.1 Allgemein'!$I$22+1)),1,MIN(MAX($F66-('2.1 Kraftwerk allgemein'!$F$16-'1.1 Allgemein'!$I$22+1),1),COLUMN(B66)-('2.1 Kraftwerk allgemein'!$F$16-'1.1 Allgemein'!$I$22+1)))))/$F66,
SUM(OFFSET('2.5 CAPEX'!P69,0,-MIN($F66-1,COLUMN(B66)-1),1,MIN($F66,COLUMN(B66))))/$F66)))))))</f>
        <v>0</v>
      </c>
      <c r="L66" s="199">
        <f ca="1">IF('2.1 Kraftwerk allgemein'!$F$15&lt;'1.1 Allgemein'!$I$22,
IF(OR(ISNUMBER($D66)=FALSE,$F66=""),"",
IF(AND('2.5 CAPEX'!$L69&lt;&gt;"x",'2.5 CAPEX'!$M69&lt;&gt;"x"),0,
IF($F66=0,0,
IF(L$4&lt;'2.1 Kraftwerk allgemein'!$F$16,0,
IF(L$4='2.1 Kraftwerk allgemein'!$F$16,'2.5 CAPEX'!$J69/$F66,
IF(L$4&lt;'2.1 Kraftwerk allgemein'!$F$16+$F66,
('2.5 CAPEX'!$J69+SUM(OFFSET('2.5 CAPEX'!Q69,0,-MIN(MAX($F66-1-('2.1 Kraftwerk allgemein'!$F$16-'2.1 Kraftwerk allgemein'!$F$15+1),0),COLUMN(C66)-1-('2.1 Kraftwerk allgemein'!$F$16-'2.1 Kraftwerk allgemein'!$F$15+1)),1,MIN(MAX($F66-('2.1 Kraftwerk allgemein'!$F$16-'2.1 Kraftwerk allgemein'!$F$15+1),1),COLUMN(C66)-('2.1 Kraftwerk allgemein'!$F$16-'2.1 Kraftwerk allgemein'!$F$15+1)))))/$F66,
SUM(OFFSET('2.5 CAPEX'!Q69,0,-MIN($F66-1,COLUMN(C66)-1),1,MIN($F66,COLUMN(C66))))/$F66)))))),
IF(OR(ISNUMBER($D66)=FALSE,$F66=""),"",
IF(AND('2.5 CAPEX'!$L69&lt;&gt;"x",'2.5 CAPEX'!$M69&lt;&gt;"x"),0,
IF($F66=0,0,
IF(L$4&lt;'2.1 Kraftwerk allgemein'!$F$16,0,
IF(L$4='2.1 Kraftwerk allgemein'!$F$16,'2.5 CAPEX'!$J69/$F66,
IF(L$4&lt;'2.1 Kraftwerk allgemein'!$F$16+$F66,
('2.5 CAPEX'!$J69+SUM(OFFSET('2.5 CAPEX'!Q69,0,-MIN(MAX($F66-1-('2.1 Kraftwerk allgemein'!$F$16-'1.1 Allgemein'!$I$22+1),0),COLUMN(C66)-1-('2.1 Kraftwerk allgemein'!$F$16-'1.1 Allgemein'!$I$22+1)),1,MIN(MAX($F66-('2.1 Kraftwerk allgemein'!$F$16-'1.1 Allgemein'!$I$22+1),1),COLUMN(C66)-('2.1 Kraftwerk allgemein'!$F$16-'1.1 Allgemein'!$I$22+1)))))/$F66,
SUM(OFFSET('2.5 CAPEX'!Q69,0,-MIN($F66-1,COLUMN(C66)-1),1,MIN($F66,COLUMN(C66))))/$F66)))))))</f>
        <v>0</v>
      </c>
      <c r="M66" s="199">
        <f ca="1">IF('2.1 Kraftwerk allgemein'!$F$15&lt;'1.1 Allgemein'!$I$22,
IF(OR(ISNUMBER($D66)=FALSE,$F66=""),"",
IF(AND('2.5 CAPEX'!$L69&lt;&gt;"x",'2.5 CAPEX'!$M69&lt;&gt;"x"),0,
IF($F66=0,0,
IF(M$4&lt;'2.1 Kraftwerk allgemein'!$F$16,0,
IF(M$4='2.1 Kraftwerk allgemein'!$F$16,'2.5 CAPEX'!$J69/$F66,
IF(M$4&lt;'2.1 Kraftwerk allgemein'!$F$16+$F66,
('2.5 CAPEX'!$J69+SUM(OFFSET('2.5 CAPEX'!R69,0,-MIN(MAX($F66-1-('2.1 Kraftwerk allgemein'!$F$16-'2.1 Kraftwerk allgemein'!$F$15+1),0),COLUMN(D66)-1-('2.1 Kraftwerk allgemein'!$F$16-'2.1 Kraftwerk allgemein'!$F$15+1)),1,MIN(MAX($F66-('2.1 Kraftwerk allgemein'!$F$16-'2.1 Kraftwerk allgemein'!$F$15+1),1),COLUMN(D66)-('2.1 Kraftwerk allgemein'!$F$16-'2.1 Kraftwerk allgemein'!$F$15+1)))))/$F66,
SUM(OFFSET('2.5 CAPEX'!R69,0,-MIN($F66-1,COLUMN(D66)-1),1,MIN($F66,COLUMN(D66))))/$F66)))))),
IF(OR(ISNUMBER($D66)=FALSE,$F66=""),"",
IF(AND('2.5 CAPEX'!$L69&lt;&gt;"x",'2.5 CAPEX'!$M69&lt;&gt;"x"),0,
IF($F66=0,0,
IF(M$4&lt;'2.1 Kraftwerk allgemein'!$F$16,0,
IF(M$4='2.1 Kraftwerk allgemein'!$F$16,'2.5 CAPEX'!$J69/$F66,
IF(M$4&lt;'2.1 Kraftwerk allgemein'!$F$16+$F66,
('2.5 CAPEX'!$J69+SUM(OFFSET('2.5 CAPEX'!R69,0,-MIN(MAX($F66-1-('2.1 Kraftwerk allgemein'!$F$16-'1.1 Allgemein'!$I$22+1),0),COLUMN(D66)-1-('2.1 Kraftwerk allgemein'!$F$16-'1.1 Allgemein'!$I$22+1)),1,MIN(MAX($F66-('2.1 Kraftwerk allgemein'!$F$16-'1.1 Allgemein'!$I$22+1),1),COLUMN(D66)-('2.1 Kraftwerk allgemein'!$F$16-'1.1 Allgemein'!$I$22+1)))))/$F66,
SUM(OFFSET('2.5 CAPEX'!R69,0,-MIN($F66-1,COLUMN(D66)-1),1,MIN($F66,COLUMN(D66))))/$F66)))))))</f>
        <v>0</v>
      </c>
      <c r="N66" s="199">
        <f ca="1">IF('2.1 Kraftwerk allgemein'!$F$15&lt;'1.1 Allgemein'!$I$22,
IF(OR(ISNUMBER($D66)=FALSE,$F66=""),"",
IF(AND('2.5 CAPEX'!$L69&lt;&gt;"x",'2.5 CAPEX'!$M69&lt;&gt;"x"),0,
IF($F66=0,0,
IF(N$4&lt;'2.1 Kraftwerk allgemein'!$F$16,0,
IF(N$4='2.1 Kraftwerk allgemein'!$F$16,'2.5 CAPEX'!$J69/$F66,
IF(N$4&lt;'2.1 Kraftwerk allgemein'!$F$16+$F66,
('2.5 CAPEX'!$J69+SUM(OFFSET('2.5 CAPEX'!S69,0,-MIN(MAX($F66-1-('2.1 Kraftwerk allgemein'!$F$16-'2.1 Kraftwerk allgemein'!$F$15+1),0),COLUMN(E66)-1-('2.1 Kraftwerk allgemein'!$F$16-'2.1 Kraftwerk allgemein'!$F$15+1)),1,MIN(MAX($F66-('2.1 Kraftwerk allgemein'!$F$16-'2.1 Kraftwerk allgemein'!$F$15+1),1),COLUMN(E66)-('2.1 Kraftwerk allgemein'!$F$16-'2.1 Kraftwerk allgemein'!$F$15+1)))))/$F66,
SUM(OFFSET('2.5 CAPEX'!S69,0,-MIN($F66-1,COLUMN(E66)-1),1,MIN($F66,COLUMN(E66))))/$F66)))))),
IF(OR(ISNUMBER($D66)=FALSE,$F66=""),"",
IF(AND('2.5 CAPEX'!$L69&lt;&gt;"x",'2.5 CAPEX'!$M69&lt;&gt;"x"),0,
IF($F66=0,0,
IF(N$4&lt;'2.1 Kraftwerk allgemein'!$F$16,0,
IF(N$4='2.1 Kraftwerk allgemein'!$F$16,'2.5 CAPEX'!$J69/$F66,
IF(N$4&lt;'2.1 Kraftwerk allgemein'!$F$16+$F66,
('2.5 CAPEX'!$J69+SUM(OFFSET('2.5 CAPEX'!S69,0,-MIN(MAX($F66-1-('2.1 Kraftwerk allgemein'!$F$16-'1.1 Allgemein'!$I$22+1),0),COLUMN(E66)-1-('2.1 Kraftwerk allgemein'!$F$16-'1.1 Allgemein'!$I$22+1)),1,MIN(MAX($F66-('2.1 Kraftwerk allgemein'!$F$16-'1.1 Allgemein'!$I$22+1),1),COLUMN(E66)-('2.1 Kraftwerk allgemein'!$F$16-'1.1 Allgemein'!$I$22+1)))))/$F66,
SUM(OFFSET('2.5 CAPEX'!S69,0,-MIN($F66-1,COLUMN(E66)-1),1,MIN($F66,COLUMN(E66))))/$F66)))))))</f>
        <v>0</v>
      </c>
      <c r="O66" s="199">
        <f ca="1">IF('2.1 Kraftwerk allgemein'!$F$15&lt;'1.1 Allgemein'!$I$22,
IF(OR(ISNUMBER($D66)=FALSE,$F66=""),"",
IF(AND('2.5 CAPEX'!$L69&lt;&gt;"x",'2.5 CAPEX'!$M69&lt;&gt;"x"),0,
IF($F66=0,0,
IF(O$4&lt;'2.1 Kraftwerk allgemein'!$F$16,0,
IF(O$4='2.1 Kraftwerk allgemein'!$F$16,'2.5 CAPEX'!$J69/$F66,
IF(O$4&lt;'2.1 Kraftwerk allgemein'!$F$16+$F66,
('2.5 CAPEX'!$J69+SUM(OFFSET('2.5 CAPEX'!T69,0,-MIN(MAX($F66-1-('2.1 Kraftwerk allgemein'!$F$16-'2.1 Kraftwerk allgemein'!$F$15+1),0),COLUMN(F66)-1-('2.1 Kraftwerk allgemein'!$F$16-'2.1 Kraftwerk allgemein'!$F$15+1)),1,MIN(MAX($F66-('2.1 Kraftwerk allgemein'!$F$16-'2.1 Kraftwerk allgemein'!$F$15+1),1),COLUMN(F66)-('2.1 Kraftwerk allgemein'!$F$16-'2.1 Kraftwerk allgemein'!$F$15+1)))))/$F66,
SUM(OFFSET('2.5 CAPEX'!T69,0,-MIN($F66-1,COLUMN(F66)-1),1,MIN($F66,COLUMN(F66))))/$F66)))))),
IF(OR(ISNUMBER($D66)=FALSE,$F66=""),"",
IF(AND('2.5 CAPEX'!$L69&lt;&gt;"x",'2.5 CAPEX'!$M69&lt;&gt;"x"),0,
IF($F66=0,0,
IF(O$4&lt;'2.1 Kraftwerk allgemein'!$F$16,0,
IF(O$4='2.1 Kraftwerk allgemein'!$F$16,'2.5 CAPEX'!$J69/$F66,
IF(O$4&lt;'2.1 Kraftwerk allgemein'!$F$16+$F66,
('2.5 CAPEX'!$J69+SUM(OFFSET('2.5 CAPEX'!T69,0,-MIN(MAX($F66-1-('2.1 Kraftwerk allgemein'!$F$16-'1.1 Allgemein'!$I$22+1),0),COLUMN(F66)-1-('2.1 Kraftwerk allgemein'!$F$16-'1.1 Allgemein'!$I$22+1)),1,MIN(MAX($F66-('2.1 Kraftwerk allgemein'!$F$16-'1.1 Allgemein'!$I$22+1),1),COLUMN(F66)-('2.1 Kraftwerk allgemein'!$F$16-'1.1 Allgemein'!$I$22+1)))))/$F66,
SUM(OFFSET('2.5 CAPEX'!T69,0,-MIN($F66-1,COLUMN(F66)-1),1,MIN($F66,COLUMN(F66))))/$F66)))))))</f>
        <v>0</v>
      </c>
      <c r="P66" s="199">
        <f ca="1">IF('2.1 Kraftwerk allgemein'!$F$15&lt;'1.1 Allgemein'!$I$22,
IF(OR(ISNUMBER($D66)=FALSE,$F66=""),"",
IF(AND('2.5 CAPEX'!$L69&lt;&gt;"x",'2.5 CAPEX'!$M69&lt;&gt;"x"),0,
IF($F66=0,0,
IF(P$4&lt;'2.1 Kraftwerk allgemein'!$F$16,0,
IF(P$4='2.1 Kraftwerk allgemein'!$F$16,'2.5 CAPEX'!$J69/$F66,
IF(P$4&lt;'2.1 Kraftwerk allgemein'!$F$16+$F66,
('2.5 CAPEX'!$J69+SUM(OFFSET('2.5 CAPEX'!U69,0,-MIN(MAX($F66-1-('2.1 Kraftwerk allgemein'!$F$16-'2.1 Kraftwerk allgemein'!$F$15+1),0),COLUMN(G66)-1-('2.1 Kraftwerk allgemein'!$F$16-'2.1 Kraftwerk allgemein'!$F$15+1)),1,MIN(MAX($F66-('2.1 Kraftwerk allgemein'!$F$16-'2.1 Kraftwerk allgemein'!$F$15+1),1),COLUMN(G66)-('2.1 Kraftwerk allgemein'!$F$16-'2.1 Kraftwerk allgemein'!$F$15+1)))))/$F66,
SUM(OFFSET('2.5 CAPEX'!U69,0,-MIN($F66-1,COLUMN(G66)-1),1,MIN($F66,COLUMN(G66))))/$F66)))))),
IF(OR(ISNUMBER($D66)=FALSE,$F66=""),"",
IF(AND('2.5 CAPEX'!$L69&lt;&gt;"x",'2.5 CAPEX'!$M69&lt;&gt;"x"),0,
IF($F66=0,0,
IF(P$4&lt;'2.1 Kraftwerk allgemein'!$F$16,0,
IF(P$4='2.1 Kraftwerk allgemein'!$F$16,'2.5 CAPEX'!$J69/$F66,
IF(P$4&lt;'2.1 Kraftwerk allgemein'!$F$16+$F66,
('2.5 CAPEX'!$J69+SUM(OFFSET('2.5 CAPEX'!U69,0,-MIN(MAX($F66-1-('2.1 Kraftwerk allgemein'!$F$16-'1.1 Allgemein'!$I$22+1),0),COLUMN(G66)-1-('2.1 Kraftwerk allgemein'!$F$16-'1.1 Allgemein'!$I$22+1)),1,MIN(MAX($F66-('2.1 Kraftwerk allgemein'!$F$16-'1.1 Allgemein'!$I$22+1),1),COLUMN(G66)-('2.1 Kraftwerk allgemein'!$F$16-'1.1 Allgemein'!$I$22+1)))))/$F66,
SUM(OFFSET('2.5 CAPEX'!U69,0,-MIN($F66-1,COLUMN(G66)-1),1,MIN($F66,COLUMN(G66))))/$F66)))))))</f>
        <v>0</v>
      </c>
      <c r="Q66" s="199">
        <f ca="1">IF('2.1 Kraftwerk allgemein'!$F$15&lt;'1.1 Allgemein'!$I$22,
IF(OR(ISNUMBER($D66)=FALSE,$F66=""),"",
IF(AND('2.5 CAPEX'!$L69&lt;&gt;"x",'2.5 CAPEX'!$M69&lt;&gt;"x"),0,
IF($F66=0,0,
IF(Q$4&lt;'2.1 Kraftwerk allgemein'!$F$16,0,
IF(Q$4='2.1 Kraftwerk allgemein'!$F$16,'2.5 CAPEX'!$J69/$F66,
IF(Q$4&lt;'2.1 Kraftwerk allgemein'!$F$16+$F66,
('2.5 CAPEX'!$J69+SUM(OFFSET('2.5 CAPEX'!V69,0,-MIN(MAX($F66-1-('2.1 Kraftwerk allgemein'!$F$16-'2.1 Kraftwerk allgemein'!$F$15+1),0),COLUMN(H66)-1-('2.1 Kraftwerk allgemein'!$F$16-'2.1 Kraftwerk allgemein'!$F$15+1)),1,MIN(MAX($F66-('2.1 Kraftwerk allgemein'!$F$16-'2.1 Kraftwerk allgemein'!$F$15+1),1),COLUMN(H66)-('2.1 Kraftwerk allgemein'!$F$16-'2.1 Kraftwerk allgemein'!$F$15+1)))))/$F66,
SUM(OFFSET('2.5 CAPEX'!V69,0,-MIN($F66-1,COLUMN(H66)-1),1,MIN($F66,COLUMN(H66))))/$F66)))))),
IF(OR(ISNUMBER($D66)=FALSE,$F66=""),"",
IF(AND('2.5 CAPEX'!$L69&lt;&gt;"x",'2.5 CAPEX'!$M69&lt;&gt;"x"),0,
IF($F66=0,0,
IF(Q$4&lt;'2.1 Kraftwerk allgemein'!$F$16,0,
IF(Q$4='2.1 Kraftwerk allgemein'!$F$16,'2.5 CAPEX'!$J69/$F66,
IF(Q$4&lt;'2.1 Kraftwerk allgemein'!$F$16+$F66,
('2.5 CAPEX'!$J69+SUM(OFFSET('2.5 CAPEX'!V69,0,-MIN(MAX($F66-1-('2.1 Kraftwerk allgemein'!$F$16-'1.1 Allgemein'!$I$22+1),0),COLUMN(H66)-1-('2.1 Kraftwerk allgemein'!$F$16-'1.1 Allgemein'!$I$22+1)),1,MIN(MAX($F66-('2.1 Kraftwerk allgemein'!$F$16-'1.1 Allgemein'!$I$22+1),1),COLUMN(H66)-('2.1 Kraftwerk allgemein'!$F$16-'1.1 Allgemein'!$I$22+1)))))/$F66,
SUM(OFFSET('2.5 CAPEX'!V69,0,-MIN($F66-1,COLUMN(H66)-1),1,MIN($F66,COLUMN(H66))))/$F66)))))))</f>
        <v>0</v>
      </c>
      <c r="R66" s="199">
        <f ca="1">IF('2.1 Kraftwerk allgemein'!$F$15&lt;'1.1 Allgemein'!$I$22,
IF(OR(ISNUMBER($D66)=FALSE,$F66=""),"",
IF(AND('2.5 CAPEX'!$L69&lt;&gt;"x",'2.5 CAPEX'!$M69&lt;&gt;"x"),0,
IF($F66=0,0,
IF(R$4&lt;'2.1 Kraftwerk allgemein'!$F$16,0,
IF(R$4='2.1 Kraftwerk allgemein'!$F$16,'2.5 CAPEX'!$J69/$F66,
IF(R$4&lt;'2.1 Kraftwerk allgemein'!$F$16+$F66,
('2.5 CAPEX'!$J69+SUM(OFFSET('2.5 CAPEX'!W69,0,-MIN(MAX($F66-1-('2.1 Kraftwerk allgemein'!$F$16-'2.1 Kraftwerk allgemein'!$F$15+1),0),COLUMN(I66)-1-('2.1 Kraftwerk allgemein'!$F$16-'2.1 Kraftwerk allgemein'!$F$15+1)),1,MIN(MAX($F66-('2.1 Kraftwerk allgemein'!$F$16-'2.1 Kraftwerk allgemein'!$F$15+1),1),COLUMN(I66)-('2.1 Kraftwerk allgemein'!$F$16-'2.1 Kraftwerk allgemein'!$F$15+1)))))/$F66,
SUM(OFFSET('2.5 CAPEX'!W69,0,-MIN($F66-1,COLUMN(I66)-1),1,MIN($F66,COLUMN(I66))))/$F66)))))),
IF(OR(ISNUMBER($D66)=FALSE,$F66=""),"",
IF(AND('2.5 CAPEX'!$L69&lt;&gt;"x",'2.5 CAPEX'!$M69&lt;&gt;"x"),0,
IF($F66=0,0,
IF(R$4&lt;'2.1 Kraftwerk allgemein'!$F$16,0,
IF(R$4='2.1 Kraftwerk allgemein'!$F$16,'2.5 CAPEX'!$J69/$F66,
IF(R$4&lt;'2.1 Kraftwerk allgemein'!$F$16+$F66,
('2.5 CAPEX'!$J69+SUM(OFFSET('2.5 CAPEX'!W69,0,-MIN(MAX($F66-1-('2.1 Kraftwerk allgemein'!$F$16-'1.1 Allgemein'!$I$22+1),0),COLUMN(I66)-1-('2.1 Kraftwerk allgemein'!$F$16-'1.1 Allgemein'!$I$22+1)),1,MIN(MAX($F66-('2.1 Kraftwerk allgemein'!$F$16-'1.1 Allgemein'!$I$22+1),1),COLUMN(I66)-('2.1 Kraftwerk allgemein'!$F$16-'1.1 Allgemein'!$I$22+1)))))/$F66,
SUM(OFFSET('2.5 CAPEX'!W69,0,-MIN($F66-1,COLUMN(I66)-1),1,MIN($F66,COLUMN(I66))))/$F66)))))))</f>
        <v>0</v>
      </c>
      <c r="S66" s="199">
        <f ca="1">IF('2.1 Kraftwerk allgemein'!$F$15&lt;'1.1 Allgemein'!$I$22,
IF(OR(ISNUMBER($D66)=FALSE,$F66=""),"",
IF(AND('2.5 CAPEX'!$L69&lt;&gt;"x",'2.5 CAPEX'!$M69&lt;&gt;"x"),0,
IF($F66=0,0,
IF(S$4&lt;'2.1 Kraftwerk allgemein'!$F$16,0,
IF(S$4='2.1 Kraftwerk allgemein'!$F$16,'2.5 CAPEX'!$J69/$F66,
IF(S$4&lt;'2.1 Kraftwerk allgemein'!$F$16+$F66,
('2.5 CAPEX'!$J69+SUM(OFFSET('2.5 CAPEX'!X69,0,-MIN(MAX($F66-1-('2.1 Kraftwerk allgemein'!$F$16-'2.1 Kraftwerk allgemein'!$F$15+1),0),COLUMN(J66)-1-('2.1 Kraftwerk allgemein'!$F$16-'2.1 Kraftwerk allgemein'!$F$15+1)),1,MIN(MAX($F66-('2.1 Kraftwerk allgemein'!$F$16-'2.1 Kraftwerk allgemein'!$F$15+1),1),COLUMN(J66)-('2.1 Kraftwerk allgemein'!$F$16-'2.1 Kraftwerk allgemein'!$F$15+1)))))/$F66,
SUM(OFFSET('2.5 CAPEX'!X69,0,-MIN($F66-1,COLUMN(J66)-1),1,MIN($F66,COLUMN(J66))))/$F66)))))),
IF(OR(ISNUMBER($D66)=FALSE,$F66=""),"",
IF(AND('2.5 CAPEX'!$L69&lt;&gt;"x",'2.5 CAPEX'!$M69&lt;&gt;"x"),0,
IF($F66=0,0,
IF(S$4&lt;'2.1 Kraftwerk allgemein'!$F$16,0,
IF(S$4='2.1 Kraftwerk allgemein'!$F$16,'2.5 CAPEX'!$J69/$F66,
IF(S$4&lt;'2.1 Kraftwerk allgemein'!$F$16+$F66,
('2.5 CAPEX'!$J69+SUM(OFFSET('2.5 CAPEX'!X69,0,-MIN(MAX($F66-1-('2.1 Kraftwerk allgemein'!$F$16-'1.1 Allgemein'!$I$22+1),0),COLUMN(J66)-1-('2.1 Kraftwerk allgemein'!$F$16-'1.1 Allgemein'!$I$22+1)),1,MIN(MAX($F66-('2.1 Kraftwerk allgemein'!$F$16-'1.1 Allgemein'!$I$22+1),1),COLUMN(J66)-('2.1 Kraftwerk allgemein'!$F$16-'1.1 Allgemein'!$I$22+1)))))/$F66,
SUM(OFFSET('2.5 CAPEX'!X69,0,-MIN($F66-1,COLUMN(J66)-1),1,MIN($F66,COLUMN(J66))))/$F66)))))))</f>
        <v>0</v>
      </c>
      <c r="T66" s="199">
        <f ca="1">IF('2.1 Kraftwerk allgemein'!$F$15&lt;'1.1 Allgemein'!$I$22,
IF(OR(ISNUMBER($D66)=FALSE,$F66=""),"",
IF(AND('2.5 CAPEX'!$L69&lt;&gt;"x",'2.5 CAPEX'!$M69&lt;&gt;"x"),0,
IF($F66=0,0,
IF(T$4&lt;'2.1 Kraftwerk allgemein'!$F$16,0,
IF(T$4='2.1 Kraftwerk allgemein'!$F$16,'2.5 CAPEX'!$J69/$F66,
IF(T$4&lt;'2.1 Kraftwerk allgemein'!$F$16+$F66,
('2.5 CAPEX'!$J69+SUM(OFFSET('2.5 CAPEX'!Y69,0,-MIN(MAX($F66-1-('2.1 Kraftwerk allgemein'!$F$16-'2.1 Kraftwerk allgemein'!$F$15+1),0),COLUMN(K66)-1-('2.1 Kraftwerk allgemein'!$F$16-'2.1 Kraftwerk allgemein'!$F$15+1)),1,MIN(MAX($F66-('2.1 Kraftwerk allgemein'!$F$16-'2.1 Kraftwerk allgemein'!$F$15+1),1),COLUMN(K66)-('2.1 Kraftwerk allgemein'!$F$16-'2.1 Kraftwerk allgemein'!$F$15+1)))))/$F66,
SUM(OFFSET('2.5 CAPEX'!Y69,0,-MIN($F66-1,COLUMN(K66)-1),1,MIN($F66,COLUMN(K66))))/$F66)))))),
IF(OR(ISNUMBER($D66)=FALSE,$F66=""),"",
IF(AND('2.5 CAPEX'!$L69&lt;&gt;"x",'2.5 CAPEX'!$M69&lt;&gt;"x"),0,
IF($F66=0,0,
IF(T$4&lt;'2.1 Kraftwerk allgemein'!$F$16,0,
IF(T$4='2.1 Kraftwerk allgemein'!$F$16,'2.5 CAPEX'!$J69/$F66,
IF(T$4&lt;'2.1 Kraftwerk allgemein'!$F$16+$F66,
('2.5 CAPEX'!$J69+SUM(OFFSET('2.5 CAPEX'!Y69,0,-MIN(MAX($F66-1-('2.1 Kraftwerk allgemein'!$F$16-'1.1 Allgemein'!$I$22+1),0),COLUMN(K66)-1-('2.1 Kraftwerk allgemein'!$F$16-'1.1 Allgemein'!$I$22+1)),1,MIN(MAX($F66-('2.1 Kraftwerk allgemein'!$F$16-'1.1 Allgemein'!$I$22+1),1),COLUMN(K66)-('2.1 Kraftwerk allgemein'!$F$16-'1.1 Allgemein'!$I$22+1)))))/$F66,
SUM(OFFSET('2.5 CAPEX'!Y69,0,-MIN($F66-1,COLUMN(K66)-1),1,MIN($F66,COLUMN(K66))))/$F66)))))))</f>
        <v>0</v>
      </c>
      <c r="U66" s="199">
        <f ca="1">IF('2.1 Kraftwerk allgemein'!$F$15&lt;'1.1 Allgemein'!$I$22,
IF(OR(ISNUMBER($D66)=FALSE,$F66=""),"",
IF(AND('2.5 CAPEX'!$L69&lt;&gt;"x",'2.5 CAPEX'!$M69&lt;&gt;"x"),0,
IF($F66=0,0,
IF(U$4&lt;'2.1 Kraftwerk allgemein'!$F$16,0,
IF(U$4='2.1 Kraftwerk allgemein'!$F$16,'2.5 CAPEX'!$J69/$F66,
IF(U$4&lt;'2.1 Kraftwerk allgemein'!$F$16+$F66,
('2.5 CAPEX'!$J69+SUM(OFFSET('2.5 CAPEX'!Z69,0,-MIN(MAX($F66-1-('2.1 Kraftwerk allgemein'!$F$16-'2.1 Kraftwerk allgemein'!$F$15+1),0),COLUMN(L66)-1-('2.1 Kraftwerk allgemein'!$F$16-'2.1 Kraftwerk allgemein'!$F$15+1)),1,MIN(MAX($F66-('2.1 Kraftwerk allgemein'!$F$16-'2.1 Kraftwerk allgemein'!$F$15+1),1),COLUMN(L66)-('2.1 Kraftwerk allgemein'!$F$16-'2.1 Kraftwerk allgemein'!$F$15+1)))))/$F66,
SUM(OFFSET('2.5 CAPEX'!Z69,0,-MIN($F66-1,COLUMN(L66)-1),1,MIN($F66,COLUMN(L66))))/$F66)))))),
IF(OR(ISNUMBER($D66)=FALSE,$F66=""),"",
IF(AND('2.5 CAPEX'!$L69&lt;&gt;"x",'2.5 CAPEX'!$M69&lt;&gt;"x"),0,
IF($F66=0,0,
IF(U$4&lt;'2.1 Kraftwerk allgemein'!$F$16,0,
IF(U$4='2.1 Kraftwerk allgemein'!$F$16,'2.5 CAPEX'!$J69/$F66,
IF(U$4&lt;'2.1 Kraftwerk allgemein'!$F$16+$F66,
('2.5 CAPEX'!$J69+SUM(OFFSET('2.5 CAPEX'!Z69,0,-MIN(MAX($F66-1-('2.1 Kraftwerk allgemein'!$F$16-'1.1 Allgemein'!$I$22+1),0),COLUMN(L66)-1-('2.1 Kraftwerk allgemein'!$F$16-'1.1 Allgemein'!$I$22+1)),1,MIN(MAX($F66-('2.1 Kraftwerk allgemein'!$F$16-'1.1 Allgemein'!$I$22+1),1),COLUMN(L66)-('2.1 Kraftwerk allgemein'!$F$16-'1.1 Allgemein'!$I$22+1)))))/$F66,
SUM(OFFSET('2.5 CAPEX'!Z69,0,-MIN($F66-1,COLUMN(L66)-1),1,MIN($F66,COLUMN(L66))))/$F66)))))))</f>
        <v>0</v>
      </c>
      <c r="V66" s="199">
        <f ca="1">IF('2.1 Kraftwerk allgemein'!$F$15&lt;'1.1 Allgemein'!$I$22,
IF(OR(ISNUMBER($D66)=FALSE,$F66=""),"",
IF(AND('2.5 CAPEX'!$L69&lt;&gt;"x",'2.5 CAPEX'!$M69&lt;&gt;"x"),0,
IF($F66=0,0,
IF(V$4&lt;'2.1 Kraftwerk allgemein'!$F$16,0,
IF(V$4='2.1 Kraftwerk allgemein'!$F$16,'2.5 CAPEX'!$J69/$F66,
IF(V$4&lt;'2.1 Kraftwerk allgemein'!$F$16+$F66,
('2.5 CAPEX'!$J69+SUM(OFFSET('2.5 CAPEX'!AA69,0,-MIN(MAX($F66-1-('2.1 Kraftwerk allgemein'!$F$16-'2.1 Kraftwerk allgemein'!$F$15+1),0),COLUMN(M66)-1-('2.1 Kraftwerk allgemein'!$F$16-'2.1 Kraftwerk allgemein'!$F$15+1)),1,MIN(MAX($F66-('2.1 Kraftwerk allgemein'!$F$16-'2.1 Kraftwerk allgemein'!$F$15+1),1),COLUMN(M66)-('2.1 Kraftwerk allgemein'!$F$16-'2.1 Kraftwerk allgemein'!$F$15+1)))))/$F66,
SUM(OFFSET('2.5 CAPEX'!AA69,0,-MIN($F66-1,COLUMN(M66)-1),1,MIN($F66,COLUMN(M66))))/$F66)))))),
IF(OR(ISNUMBER($D66)=FALSE,$F66=""),"",
IF(AND('2.5 CAPEX'!$L69&lt;&gt;"x",'2.5 CAPEX'!$M69&lt;&gt;"x"),0,
IF($F66=0,0,
IF(V$4&lt;'2.1 Kraftwerk allgemein'!$F$16,0,
IF(V$4='2.1 Kraftwerk allgemein'!$F$16,'2.5 CAPEX'!$J69/$F66,
IF(V$4&lt;'2.1 Kraftwerk allgemein'!$F$16+$F66,
('2.5 CAPEX'!$J69+SUM(OFFSET('2.5 CAPEX'!AA69,0,-MIN(MAX($F66-1-('2.1 Kraftwerk allgemein'!$F$16-'1.1 Allgemein'!$I$22+1),0),COLUMN(M66)-1-('2.1 Kraftwerk allgemein'!$F$16-'1.1 Allgemein'!$I$22+1)),1,MIN(MAX($F66-('2.1 Kraftwerk allgemein'!$F$16-'1.1 Allgemein'!$I$22+1),1),COLUMN(M66)-('2.1 Kraftwerk allgemein'!$F$16-'1.1 Allgemein'!$I$22+1)))))/$F66,
SUM(OFFSET('2.5 CAPEX'!AA69,0,-MIN($F66-1,COLUMN(M66)-1),1,MIN($F66,COLUMN(M66))))/$F66)))))))</f>
        <v>0</v>
      </c>
      <c r="W66" s="199">
        <f ca="1">IF('2.1 Kraftwerk allgemein'!$F$15&lt;'1.1 Allgemein'!$I$22,
IF(OR(ISNUMBER($D66)=FALSE,$F66=""),"",
IF(AND('2.5 CAPEX'!$L69&lt;&gt;"x",'2.5 CAPEX'!$M69&lt;&gt;"x"),0,
IF($F66=0,0,
IF(W$4&lt;'2.1 Kraftwerk allgemein'!$F$16,0,
IF(W$4='2.1 Kraftwerk allgemein'!$F$16,'2.5 CAPEX'!$J69/$F66,
IF(W$4&lt;'2.1 Kraftwerk allgemein'!$F$16+$F66,
('2.5 CAPEX'!$J69+SUM(OFFSET('2.5 CAPEX'!AB69,0,-MIN(MAX($F66-1-('2.1 Kraftwerk allgemein'!$F$16-'2.1 Kraftwerk allgemein'!$F$15+1),0),COLUMN(N66)-1-('2.1 Kraftwerk allgemein'!$F$16-'2.1 Kraftwerk allgemein'!$F$15+1)),1,MIN(MAX($F66-('2.1 Kraftwerk allgemein'!$F$16-'2.1 Kraftwerk allgemein'!$F$15+1),1),COLUMN(N66)-('2.1 Kraftwerk allgemein'!$F$16-'2.1 Kraftwerk allgemein'!$F$15+1)))))/$F66,
SUM(OFFSET('2.5 CAPEX'!AB69,0,-MIN($F66-1,COLUMN(N66)-1),1,MIN($F66,COLUMN(N66))))/$F66)))))),
IF(OR(ISNUMBER($D66)=FALSE,$F66=""),"",
IF(AND('2.5 CAPEX'!$L69&lt;&gt;"x",'2.5 CAPEX'!$M69&lt;&gt;"x"),0,
IF($F66=0,0,
IF(W$4&lt;'2.1 Kraftwerk allgemein'!$F$16,0,
IF(W$4='2.1 Kraftwerk allgemein'!$F$16,'2.5 CAPEX'!$J69/$F66,
IF(W$4&lt;'2.1 Kraftwerk allgemein'!$F$16+$F66,
('2.5 CAPEX'!$J69+SUM(OFFSET('2.5 CAPEX'!AB69,0,-MIN(MAX($F66-1-('2.1 Kraftwerk allgemein'!$F$16-'1.1 Allgemein'!$I$22+1),0),COLUMN(N66)-1-('2.1 Kraftwerk allgemein'!$F$16-'1.1 Allgemein'!$I$22+1)),1,MIN(MAX($F66-('2.1 Kraftwerk allgemein'!$F$16-'1.1 Allgemein'!$I$22+1),1),COLUMN(N66)-('2.1 Kraftwerk allgemein'!$F$16-'1.1 Allgemein'!$I$22+1)))))/$F66,
SUM(OFFSET('2.5 CAPEX'!AB69,0,-MIN($F66-1,COLUMN(N66)-1),1,MIN($F66,COLUMN(N66))))/$F66)))))))</f>
        <v>0</v>
      </c>
      <c r="X66" s="199">
        <f ca="1">IF('2.1 Kraftwerk allgemein'!$F$15&lt;'1.1 Allgemein'!$I$22,
IF(OR(ISNUMBER($D66)=FALSE,$F66=""),"",
IF(AND('2.5 CAPEX'!$L69&lt;&gt;"x",'2.5 CAPEX'!$M69&lt;&gt;"x"),0,
IF($F66=0,0,
IF(X$4&lt;'2.1 Kraftwerk allgemein'!$F$16,0,
IF(X$4='2.1 Kraftwerk allgemein'!$F$16,'2.5 CAPEX'!$J69/$F66,
IF(X$4&lt;'2.1 Kraftwerk allgemein'!$F$16+$F66,
('2.5 CAPEX'!$J69+SUM(OFFSET('2.5 CAPEX'!AC69,0,-MIN(MAX($F66-1-('2.1 Kraftwerk allgemein'!$F$16-'2.1 Kraftwerk allgemein'!$F$15+1),0),COLUMN(O66)-1-('2.1 Kraftwerk allgemein'!$F$16-'2.1 Kraftwerk allgemein'!$F$15+1)),1,MIN(MAX($F66-('2.1 Kraftwerk allgemein'!$F$16-'2.1 Kraftwerk allgemein'!$F$15+1),1),COLUMN(O66)-('2.1 Kraftwerk allgemein'!$F$16-'2.1 Kraftwerk allgemein'!$F$15+1)))))/$F66,
SUM(OFFSET('2.5 CAPEX'!AC69,0,-MIN($F66-1,COLUMN(O66)-1),1,MIN($F66,COLUMN(O66))))/$F66)))))),
IF(OR(ISNUMBER($D66)=FALSE,$F66=""),"",
IF(AND('2.5 CAPEX'!$L69&lt;&gt;"x",'2.5 CAPEX'!$M69&lt;&gt;"x"),0,
IF($F66=0,0,
IF(X$4&lt;'2.1 Kraftwerk allgemein'!$F$16,0,
IF(X$4='2.1 Kraftwerk allgemein'!$F$16,'2.5 CAPEX'!$J69/$F66,
IF(X$4&lt;'2.1 Kraftwerk allgemein'!$F$16+$F66,
('2.5 CAPEX'!$J69+SUM(OFFSET('2.5 CAPEX'!AC69,0,-MIN(MAX($F66-1-('2.1 Kraftwerk allgemein'!$F$16-'1.1 Allgemein'!$I$22+1),0),COLUMN(O66)-1-('2.1 Kraftwerk allgemein'!$F$16-'1.1 Allgemein'!$I$22+1)),1,MIN(MAX($F66-('2.1 Kraftwerk allgemein'!$F$16-'1.1 Allgemein'!$I$22+1),1),COLUMN(O66)-('2.1 Kraftwerk allgemein'!$F$16-'1.1 Allgemein'!$I$22+1)))))/$F66,
SUM(OFFSET('2.5 CAPEX'!AC69,0,-MIN($F66-1,COLUMN(O66)-1),1,MIN($F66,COLUMN(O66))))/$F66)))))))</f>
        <v>0</v>
      </c>
      <c r="Y66" s="199">
        <f ca="1">IF('2.1 Kraftwerk allgemein'!$F$15&lt;'1.1 Allgemein'!$I$22,
IF(OR(ISNUMBER($D66)=FALSE,$F66=""),"",
IF(AND('2.5 CAPEX'!$L69&lt;&gt;"x",'2.5 CAPEX'!$M69&lt;&gt;"x"),0,
IF($F66=0,0,
IF(Y$4&lt;'2.1 Kraftwerk allgemein'!$F$16,0,
IF(Y$4='2.1 Kraftwerk allgemein'!$F$16,'2.5 CAPEX'!$J69/$F66,
IF(Y$4&lt;'2.1 Kraftwerk allgemein'!$F$16+$F66,
('2.5 CAPEX'!$J69+SUM(OFFSET('2.5 CAPEX'!AD69,0,-MIN(MAX($F66-1-('2.1 Kraftwerk allgemein'!$F$16-'2.1 Kraftwerk allgemein'!$F$15+1),0),COLUMN(P66)-1-('2.1 Kraftwerk allgemein'!$F$16-'2.1 Kraftwerk allgemein'!$F$15+1)),1,MIN(MAX($F66-('2.1 Kraftwerk allgemein'!$F$16-'2.1 Kraftwerk allgemein'!$F$15+1),1),COLUMN(P66)-('2.1 Kraftwerk allgemein'!$F$16-'2.1 Kraftwerk allgemein'!$F$15+1)))))/$F66,
SUM(OFFSET('2.5 CAPEX'!AD69,0,-MIN($F66-1,COLUMN(P66)-1),1,MIN($F66,COLUMN(P66))))/$F66)))))),
IF(OR(ISNUMBER($D66)=FALSE,$F66=""),"",
IF(AND('2.5 CAPEX'!$L69&lt;&gt;"x",'2.5 CAPEX'!$M69&lt;&gt;"x"),0,
IF($F66=0,0,
IF(Y$4&lt;'2.1 Kraftwerk allgemein'!$F$16,0,
IF(Y$4='2.1 Kraftwerk allgemein'!$F$16,'2.5 CAPEX'!$J69/$F66,
IF(Y$4&lt;'2.1 Kraftwerk allgemein'!$F$16+$F66,
('2.5 CAPEX'!$J69+SUM(OFFSET('2.5 CAPEX'!AD69,0,-MIN(MAX($F66-1-('2.1 Kraftwerk allgemein'!$F$16-'1.1 Allgemein'!$I$22+1),0),COLUMN(P66)-1-('2.1 Kraftwerk allgemein'!$F$16-'1.1 Allgemein'!$I$22+1)),1,MIN(MAX($F66-('2.1 Kraftwerk allgemein'!$F$16-'1.1 Allgemein'!$I$22+1),1),COLUMN(P66)-('2.1 Kraftwerk allgemein'!$F$16-'1.1 Allgemein'!$I$22+1)))))/$F66,
SUM(OFFSET('2.5 CAPEX'!AD69,0,-MIN($F66-1,COLUMN(P66)-1),1,MIN($F66,COLUMN(P66))))/$F66)))))))</f>
        <v>0</v>
      </c>
      <c r="Z66" s="199">
        <f ca="1">IF('2.1 Kraftwerk allgemein'!$F$15&lt;'1.1 Allgemein'!$I$22,
IF(OR(ISNUMBER($D66)=FALSE,$F66=""),"",
IF(AND('2.5 CAPEX'!$L69&lt;&gt;"x",'2.5 CAPEX'!$M69&lt;&gt;"x"),0,
IF($F66=0,0,
IF(Z$4&lt;'2.1 Kraftwerk allgemein'!$F$16,0,
IF(Z$4='2.1 Kraftwerk allgemein'!$F$16,'2.5 CAPEX'!$J69/$F66,
IF(Z$4&lt;'2.1 Kraftwerk allgemein'!$F$16+$F66,
('2.5 CAPEX'!$J69+SUM(OFFSET('2.5 CAPEX'!AE69,0,-MIN(MAX($F66-1-('2.1 Kraftwerk allgemein'!$F$16-'2.1 Kraftwerk allgemein'!$F$15+1),0),COLUMN(Q66)-1-('2.1 Kraftwerk allgemein'!$F$16-'2.1 Kraftwerk allgemein'!$F$15+1)),1,MIN(MAX($F66-('2.1 Kraftwerk allgemein'!$F$16-'2.1 Kraftwerk allgemein'!$F$15+1),1),COLUMN(Q66)-('2.1 Kraftwerk allgemein'!$F$16-'2.1 Kraftwerk allgemein'!$F$15+1)))))/$F66,
SUM(OFFSET('2.5 CAPEX'!AE69,0,-MIN($F66-1,COLUMN(Q66)-1),1,MIN($F66,COLUMN(Q66))))/$F66)))))),
IF(OR(ISNUMBER($D66)=FALSE,$F66=""),"",
IF(AND('2.5 CAPEX'!$L69&lt;&gt;"x",'2.5 CAPEX'!$M69&lt;&gt;"x"),0,
IF($F66=0,0,
IF(Z$4&lt;'2.1 Kraftwerk allgemein'!$F$16,0,
IF(Z$4='2.1 Kraftwerk allgemein'!$F$16,'2.5 CAPEX'!$J69/$F66,
IF(Z$4&lt;'2.1 Kraftwerk allgemein'!$F$16+$F66,
('2.5 CAPEX'!$J69+SUM(OFFSET('2.5 CAPEX'!AE69,0,-MIN(MAX($F66-1-('2.1 Kraftwerk allgemein'!$F$16-'1.1 Allgemein'!$I$22+1),0),COLUMN(Q66)-1-('2.1 Kraftwerk allgemein'!$F$16-'1.1 Allgemein'!$I$22+1)),1,MIN(MAX($F66-('2.1 Kraftwerk allgemein'!$F$16-'1.1 Allgemein'!$I$22+1),1),COLUMN(Q66)-('2.1 Kraftwerk allgemein'!$F$16-'1.1 Allgemein'!$I$22+1)))))/$F66,
SUM(OFFSET('2.5 CAPEX'!AE69,0,-MIN($F66-1,COLUMN(Q66)-1),1,MIN($F66,COLUMN(Q66))))/$F66)))))))</f>
        <v>0</v>
      </c>
      <c r="AA66" s="199">
        <f ca="1">IF('2.1 Kraftwerk allgemein'!$F$15&lt;'1.1 Allgemein'!$I$22,
IF(OR(ISNUMBER($D66)=FALSE,$F66=""),"",
IF(AND('2.5 CAPEX'!$L69&lt;&gt;"x",'2.5 CAPEX'!$M69&lt;&gt;"x"),0,
IF($F66=0,0,
IF(AA$4&lt;'2.1 Kraftwerk allgemein'!$F$16,0,
IF(AA$4='2.1 Kraftwerk allgemein'!$F$16,'2.5 CAPEX'!$J69/$F66,
IF(AA$4&lt;'2.1 Kraftwerk allgemein'!$F$16+$F66,
('2.5 CAPEX'!$J69+SUM(OFFSET('2.5 CAPEX'!AF69,0,-MIN(MAX($F66-1-('2.1 Kraftwerk allgemein'!$F$16-'2.1 Kraftwerk allgemein'!$F$15+1),0),COLUMN(R66)-1-('2.1 Kraftwerk allgemein'!$F$16-'2.1 Kraftwerk allgemein'!$F$15+1)),1,MIN(MAX($F66-('2.1 Kraftwerk allgemein'!$F$16-'2.1 Kraftwerk allgemein'!$F$15+1),1),COLUMN(R66)-('2.1 Kraftwerk allgemein'!$F$16-'2.1 Kraftwerk allgemein'!$F$15+1)))))/$F66,
SUM(OFFSET('2.5 CAPEX'!AF69,0,-MIN($F66-1,COLUMN(R66)-1),1,MIN($F66,COLUMN(R66))))/$F66)))))),
IF(OR(ISNUMBER($D66)=FALSE,$F66=""),"",
IF(AND('2.5 CAPEX'!$L69&lt;&gt;"x",'2.5 CAPEX'!$M69&lt;&gt;"x"),0,
IF($F66=0,0,
IF(AA$4&lt;'2.1 Kraftwerk allgemein'!$F$16,0,
IF(AA$4='2.1 Kraftwerk allgemein'!$F$16,'2.5 CAPEX'!$J69/$F66,
IF(AA$4&lt;'2.1 Kraftwerk allgemein'!$F$16+$F66,
('2.5 CAPEX'!$J69+SUM(OFFSET('2.5 CAPEX'!AF69,0,-MIN(MAX($F66-1-('2.1 Kraftwerk allgemein'!$F$16-'1.1 Allgemein'!$I$22+1),0),COLUMN(R66)-1-('2.1 Kraftwerk allgemein'!$F$16-'1.1 Allgemein'!$I$22+1)),1,MIN(MAX($F66-('2.1 Kraftwerk allgemein'!$F$16-'1.1 Allgemein'!$I$22+1),1),COLUMN(R66)-('2.1 Kraftwerk allgemein'!$F$16-'1.1 Allgemein'!$I$22+1)))))/$F66,
SUM(OFFSET('2.5 CAPEX'!AF69,0,-MIN($F66-1,COLUMN(R66)-1),1,MIN($F66,COLUMN(R66))))/$F66)))))))</f>
        <v>0</v>
      </c>
      <c r="AB66" s="199">
        <f ca="1">IF('2.1 Kraftwerk allgemein'!$F$15&lt;'1.1 Allgemein'!$I$22,
IF(OR(ISNUMBER($D66)=FALSE,$F66=""),"",
IF(AND('2.5 CAPEX'!$L69&lt;&gt;"x",'2.5 CAPEX'!$M69&lt;&gt;"x"),0,
IF($F66=0,0,
IF(AB$4&lt;'2.1 Kraftwerk allgemein'!$F$16,0,
IF(AB$4='2.1 Kraftwerk allgemein'!$F$16,'2.5 CAPEX'!$J69/$F66,
IF(AB$4&lt;'2.1 Kraftwerk allgemein'!$F$16+$F66,
('2.5 CAPEX'!$J69+SUM(OFFSET('2.5 CAPEX'!AG69,0,-MIN(MAX($F66-1-('2.1 Kraftwerk allgemein'!$F$16-'2.1 Kraftwerk allgemein'!$F$15+1),0),COLUMN(S66)-1-('2.1 Kraftwerk allgemein'!$F$16-'2.1 Kraftwerk allgemein'!$F$15+1)),1,MIN(MAX($F66-('2.1 Kraftwerk allgemein'!$F$16-'2.1 Kraftwerk allgemein'!$F$15+1),1),COLUMN(S66)-('2.1 Kraftwerk allgemein'!$F$16-'2.1 Kraftwerk allgemein'!$F$15+1)))))/$F66,
SUM(OFFSET('2.5 CAPEX'!AG69,0,-MIN($F66-1,COLUMN(S66)-1),1,MIN($F66,COLUMN(S66))))/$F66)))))),
IF(OR(ISNUMBER($D66)=FALSE,$F66=""),"",
IF(AND('2.5 CAPEX'!$L69&lt;&gt;"x",'2.5 CAPEX'!$M69&lt;&gt;"x"),0,
IF($F66=0,0,
IF(AB$4&lt;'2.1 Kraftwerk allgemein'!$F$16,0,
IF(AB$4='2.1 Kraftwerk allgemein'!$F$16,'2.5 CAPEX'!$J69/$F66,
IF(AB$4&lt;'2.1 Kraftwerk allgemein'!$F$16+$F66,
('2.5 CAPEX'!$J69+SUM(OFFSET('2.5 CAPEX'!AG69,0,-MIN(MAX($F66-1-('2.1 Kraftwerk allgemein'!$F$16-'1.1 Allgemein'!$I$22+1),0),COLUMN(S66)-1-('2.1 Kraftwerk allgemein'!$F$16-'1.1 Allgemein'!$I$22+1)),1,MIN(MAX($F66-('2.1 Kraftwerk allgemein'!$F$16-'1.1 Allgemein'!$I$22+1),1),COLUMN(S66)-('2.1 Kraftwerk allgemein'!$F$16-'1.1 Allgemein'!$I$22+1)))))/$F66,
SUM(OFFSET('2.5 CAPEX'!AG69,0,-MIN($F66-1,COLUMN(S66)-1),1,MIN($F66,COLUMN(S66))))/$F66)))))))</f>
        <v>0</v>
      </c>
      <c r="AC66" s="199">
        <f ca="1">IF('2.1 Kraftwerk allgemein'!$F$15&lt;'1.1 Allgemein'!$I$22,
IF(OR(ISNUMBER($D66)=FALSE,$F66=""),"",
IF(AND('2.5 CAPEX'!$L69&lt;&gt;"x",'2.5 CAPEX'!$M69&lt;&gt;"x"),0,
IF($F66=0,0,
IF(AC$4&lt;'2.1 Kraftwerk allgemein'!$F$16,0,
IF(AC$4='2.1 Kraftwerk allgemein'!$F$16,'2.5 CAPEX'!$J69/$F66,
IF(AC$4&lt;'2.1 Kraftwerk allgemein'!$F$16+$F66,
('2.5 CAPEX'!$J69+SUM(OFFSET('2.5 CAPEX'!AH69,0,-MIN(MAX($F66-1-('2.1 Kraftwerk allgemein'!$F$16-'2.1 Kraftwerk allgemein'!$F$15+1),0),COLUMN(T66)-1-('2.1 Kraftwerk allgemein'!$F$16-'2.1 Kraftwerk allgemein'!$F$15+1)),1,MIN(MAX($F66-('2.1 Kraftwerk allgemein'!$F$16-'2.1 Kraftwerk allgemein'!$F$15+1),1),COLUMN(T66)-('2.1 Kraftwerk allgemein'!$F$16-'2.1 Kraftwerk allgemein'!$F$15+1)))))/$F66,
SUM(OFFSET('2.5 CAPEX'!AH69,0,-MIN($F66-1,COLUMN(T66)-1),1,MIN($F66,COLUMN(T66))))/$F66)))))),
IF(OR(ISNUMBER($D66)=FALSE,$F66=""),"",
IF(AND('2.5 CAPEX'!$L69&lt;&gt;"x",'2.5 CAPEX'!$M69&lt;&gt;"x"),0,
IF($F66=0,0,
IF(AC$4&lt;'2.1 Kraftwerk allgemein'!$F$16,0,
IF(AC$4='2.1 Kraftwerk allgemein'!$F$16,'2.5 CAPEX'!$J69/$F66,
IF(AC$4&lt;'2.1 Kraftwerk allgemein'!$F$16+$F66,
('2.5 CAPEX'!$J69+SUM(OFFSET('2.5 CAPEX'!AH69,0,-MIN(MAX($F66-1-('2.1 Kraftwerk allgemein'!$F$16-'1.1 Allgemein'!$I$22+1),0),COLUMN(T66)-1-('2.1 Kraftwerk allgemein'!$F$16-'1.1 Allgemein'!$I$22+1)),1,MIN(MAX($F66-('2.1 Kraftwerk allgemein'!$F$16-'1.1 Allgemein'!$I$22+1),1),COLUMN(T66)-('2.1 Kraftwerk allgemein'!$F$16-'1.1 Allgemein'!$I$22+1)))))/$F66,
SUM(OFFSET('2.5 CAPEX'!AH69,0,-MIN($F66-1,COLUMN(T66)-1),1,MIN($F66,COLUMN(T66))))/$F66)))))))</f>
        <v>0</v>
      </c>
      <c r="AD66" s="199">
        <f ca="1">IF('2.1 Kraftwerk allgemein'!$F$15&lt;'1.1 Allgemein'!$I$22,
IF(OR(ISNUMBER($D66)=FALSE,$F66=""),"",
IF(AND('2.5 CAPEX'!$L69&lt;&gt;"x",'2.5 CAPEX'!$M69&lt;&gt;"x"),0,
IF($F66=0,0,
IF(AD$4&lt;'2.1 Kraftwerk allgemein'!$F$16,0,
IF(AD$4='2.1 Kraftwerk allgemein'!$F$16,'2.5 CAPEX'!$J69/$F66,
IF(AD$4&lt;'2.1 Kraftwerk allgemein'!$F$16+$F66,
('2.5 CAPEX'!$J69+SUM(OFFSET('2.5 CAPEX'!AI69,0,-MIN(MAX($F66-1-('2.1 Kraftwerk allgemein'!$F$16-'2.1 Kraftwerk allgemein'!$F$15+1),0),COLUMN(U66)-1-('2.1 Kraftwerk allgemein'!$F$16-'2.1 Kraftwerk allgemein'!$F$15+1)),1,MIN(MAX($F66-('2.1 Kraftwerk allgemein'!$F$16-'2.1 Kraftwerk allgemein'!$F$15+1),1),COLUMN(U66)-('2.1 Kraftwerk allgemein'!$F$16-'2.1 Kraftwerk allgemein'!$F$15+1)))))/$F66,
SUM(OFFSET('2.5 CAPEX'!AI69,0,-MIN($F66-1,COLUMN(U66)-1),1,MIN($F66,COLUMN(U66))))/$F66)))))),
IF(OR(ISNUMBER($D66)=FALSE,$F66=""),"",
IF(AND('2.5 CAPEX'!$L69&lt;&gt;"x",'2.5 CAPEX'!$M69&lt;&gt;"x"),0,
IF($F66=0,0,
IF(AD$4&lt;'2.1 Kraftwerk allgemein'!$F$16,0,
IF(AD$4='2.1 Kraftwerk allgemein'!$F$16,'2.5 CAPEX'!$J69/$F66,
IF(AD$4&lt;'2.1 Kraftwerk allgemein'!$F$16+$F66,
('2.5 CAPEX'!$J69+SUM(OFFSET('2.5 CAPEX'!AI69,0,-MIN(MAX($F66-1-('2.1 Kraftwerk allgemein'!$F$16-'1.1 Allgemein'!$I$22+1),0),COLUMN(U66)-1-('2.1 Kraftwerk allgemein'!$F$16-'1.1 Allgemein'!$I$22+1)),1,MIN(MAX($F66-('2.1 Kraftwerk allgemein'!$F$16-'1.1 Allgemein'!$I$22+1),1),COLUMN(U66)-('2.1 Kraftwerk allgemein'!$F$16-'1.1 Allgemein'!$I$22+1)))))/$F66,
SUM(OFFSET('2.5 CAPEX'!AI69,0,-MIN($F66-1,COLUMN(U66)-1),1,MIN($F66,COLUMN(U66))))/$F66)))))))</f>
        <v>0</v>
      </c>
      <c r="AE66" s="199">
        <f ca="1">IF('2.1 Kraftwerk allgemein'!$F$15&lt;'1.1 Allgemein'!$I$22,
IF(OR(ISNUMBER($D66)=FALSE,$F66=""),"",
IF(AND('2.5 CAPEX'!$L69&lt;&gt;"x",'2.5 CAPEX'!$M69&lt;&gt;"x"),0,
IF($F66=0,0,
IF(AE$4&lt;'2.1 Kraftwerk allgemein'!$F$16,0,
IF(AE$4='2.1 Kraftwerk allgemein'!$F$16,'2.5 CAPEX'!$J69/$F66,
IF(AE$4&lt;'2.1 Kraftwerk allgemein'!$F$16+$F66,
('2.5 CAPEX'!$J69+SUM(OFFSET('2.5 CAPEX'!AJ69,0,-MIN(MAX($F66-1-('2.1 Kraftwerk allgemein'!$F$16-'2.1 Kraftwerk allgemein'!$F$15+1),0),COLUMN(V66)-1-('2.1 Kraftwerk allgemein'!$F$16-'2.1 Kraftwerk allgemein'!$F$15+1)),1,MIN(MAX($F66-('2.1 Kraftwerk allgemein'!$F$16-'2.1 Kraftwerk allgemein'!$F$15+1),1),COLUMN(V66)-('2.1 Kraftwerk allgemein'!$F$16-'2.1 Kraftwerk allgemein'!$F$15+1)))))/$F66,
SUM(OFFSET('2.5 CAPEX'!AJ69,0,-MIN($F66-1,COLUMN(V66)-1),1,MIN($F66,COLUMN(V66))))/$F66)))))),
IF(OR(ISNUMBER($D66)=FALSE,$F66=""),"",
IF(AND('2.5 CAPEX'!$L69&lt;&gt;"x",'2.5 CAPEX'!$M69&lt;&gt;"x"),0,
IF($F66=0,0,
IF(AE$4&lt;'2.1 Kraftwerk allgemein'!$F$16,0,
IF(AE$4='2.1 Kraftwerk allgemein'!$F$16,'2.5 CAPEX'!$J69/$F66,
IF(AE$4&lt;'2.1 Kraftwerk allgemein'!$F$16+$F66,
('2.5 CAPEX'!$J69+SUM(OFFSET('2.5 CAPEX'!AJ69,0,-MIN(MAX($F66-1-('2.1 Kraftwerk allgemein'!$F$16-'1.1 Allgemein'!$I$22+1),0),COLUMN(V66)-1-('2.1 Kraftwerk allgemein'!$F$16-'1.1 Allgemein'!$I$22+1)),1,MIN(MAX($F66-('2.1 Kraftwerk allgemein'!$F$16-'1.1 Allgemein'!$I$22+1),1),COLUMN(V66)-('2.1 Kraftwerk allgemein'!$F$16-'1.1 Allgemein'!$I$22+1)))))/$F66,
SUM(OFFSET('2.5 CAPEX'!AJ69,0,-MIN($F66-1,COLUMN(V66)-1),1,MIN($F66,COLUMN(V66))))/$F66)))))))</f>
        <v>0</v>
      </c>
      <c r="AF66" s="199">
        <f ca="1">IF('2.1 Kraftwerk allgemein'!$F$15&lt;'1.1 Allgemein'!$I$22,
IF(OR(ISNUMBER($D66)=FALSE,$F66=""),"",
IF(AND('2.5 CAPEX'!$L69&lt;&gt;"x",'2.5 CAPEX'!$M69&lt;&gt;"x"),0,
IF($F66=0,0,
IF(AF$4&lt;'2.1 Kraftwerk allgemein'!$F$16,0,
IF(AF$4='2.1 Kraftwerk allgemein'!$F$16,'2.5 CAPEX'!$J69/$F66,
IF(AF$4&lt;'2.1 Kraftwerk allgemein'!$F$16+$F66,
('2.5 CAPEX'!$J69+SUM(OFFSET('2.5 CAPEX'!AK69,0,-MIN(MAX($F66-1-('2.1 Kraftwerk allgemein'!$F$16-'2.1 Kraftwerk allgemein'!$F$15+1),0),COLUMN(W66)-1-('2.1 Kraftwerk allgemein'!$F$16-'2.1 Kraftwerk allgemein'!$F$15+1)),1,MIN(MAX($F66-('2.1 Kraftwerk allgemein'!$F$16-'2.1 Kraftwerk allgemein'!$F$15+1),1),COLUMN(W66)-('2.1 Kraftwerk allgemein'!$F$16-'2.1 Kraftwerk allgemein'!$F$15+1)))))/$F66,
SUM(OFFSET('2.5 CAPEX'!AK69,0,-MIN($F66-1,COLUMN(W66)-1),1,MIN($F66,COLUMN(W66))))/$F66)))))),
IF(OR(ISNUMBER($D66)=FALSE,$F66=""),"",
IF(AND('2.5 CAPEX'!$L69&lt;&gt;"x",'2.5 CAPEX'!$M69&lt;&gt;"x"),0,
IF($F66=0,0,
IF(AF$4&lt;'2.1 Kraftwerk allgemein'!$F$16,0,
IF(AF$4='2.1 Kraftwerk allgemein'!$F$16,'2.5 CAPEX'!$J69/$F66,
IF(AF$4&lt;'2.1 Kraftwerk allgemein'!$F$16+$F66,
('2.5 CAPEX'!$J69+SUM(OFFSET('2.5 CAPEX'!AK69,0,-MIN(MAX($F66-1-('2.1 Kraftwerk allgemein'!$F$16-'1.1 Allgemein'!$I$22+1),0),COLUMN(W66)-1-('2.1 Kraftwerk allgemein'!$F$16-'1.1 Allgemein'!$I$22+1)),1,MIN(MAX($F66-('2.1 Kraftwerk allgemein'!$F$16-'1.1 Allgemein'!$I$22+1),1),COLUMN(W66)-('2.1 Kraftwerk allgemein'!$F$16-'1.1 Allgemein'!$I$22+1)))))/$F66,
SUM(OFFSET('2.5 CAPEX'!AK69,0,-MIN($F66-1,COLUMN(W66)-1),1,MIN($F66,COLUMN(W66))))/$F66)))))))</f>
        <v>0</v>
      </c>
      <c r="AG66" s="199">
        <f ca="1">IF('2.1 Kraftwerk allgemein'!$F$15&lt;'1.1 Allgemein'!$I$22,
IF(OR(ISNUMBER($D66)=FALSE,$F66=""),"",
IF(AND('2.5 CAPEX'!$L69&lt;&gt;"x",'2.5 CAPEX'!$M69&lt;&gt;"x"),0,
IF($F66=0,0,
IF(AG$4&lt;'2.1 Kraftwerk allgemein'!$F$16,0,
IF(AG$4='2.1 Kraftwerk allgemein'!$F$16,'2.5 CAPEX'!$J69/$F66,
IF(AG$4&lt;'2.1 Kraftwerk allgemein'!$F$16+$F66,
('2.5 CAPEX'!$J69+SUM(OFFSET('2.5 CAPEX'!AL69,0,-MIN(MAX($F66-1-('2.1 Kraftwerk allgemein'!$F$16-'2.1 Kraftwerk allgemein'!$F$15+1),0),COLUMN(X66)-1-('2.1 Kraftwerk allgemein'!$F$16-'2.1 Kraftwerk allgemein'!$F$15+1)),1,MIN(MAX($F66-('2.1 Kraftwerk allgemein'!$F$16-'2.1 Kraftwerk allgemein'!$F$15+1),1),COLUMN(X66)-('2.1 Kraftwerk allgemein'!$F$16-'2.1 Kraftwerk allgemein'!$F$15+1)))))/$F66,
SUM(OFFSET('2.5 CAPEX'!AL69,0,-MIN($F66-1,COLUMN(X66)-1),1,MIN($F66,COLUMN(X66))))/$F66)))))),
IF(OR(ISNUMBER($D66)=FALSE,$F66=""),"",
IF(AND('2.5 CAPEX'!$L69&lt;&gt;"x",'2.5 CAPEX'!$M69&lt;&gt;"x"),0,
IF($F66=0,0,
IF(AG$4&lt;'2.1 Kraftwerk allgemein'!$F$16,0,
IF(AG$4='2.1 Kraftwerk allgemein'!$F$16,'2.5 CAPEX'!$J69/$F66,
IF(AG$4&lt;'2.1 Kraftwerk allgemein'!$F$16+$F66,
('2.5 CAPEX'!$J69+SUM(OFFSET('2.5 CAPEX'!AL69,0,-MIN(MAX($F66-1-('2.1 Kraftwerk allgemein'!$F$16-'1.1 Allgemein'!$I$22+1),0),COLUMN(X66)-1-('2.1 Kraftwerk allgemein'!$F$16-'1.1 Allgemein'!$I$22+1)),1,MIN(MAX($F66-('2.1 Kraftwerk allgemein'!$F$16-'1.1 Allgemein'!$I$22+1),1),COLUMN(X66)-('2.1 Kraftwerk allgemein'!$F$16-'1.1 Allgemein'!$I$22+1)))))/$F66,
SUM(OFFSET('2.5 CAPEX'!AL69,0,-MIN($F66-1,COLUMN(X66)-1),1,MIN($F66,COLUMN(X66))))/$F66)))))))</f>
        <v>0</v>
      </c>
      <c r="AH66" s="199">
        <f ca="1">IF('2.1 Kraftwerk allgemein'!$F$15&lt;'1.1 Allgemein'!$I$22,
IF(OR(ISNUMBER($D66)=FALSE,$F66=""),"",
IF(AND('2.5 CAPEX'!$L69&lt;&gt;"x",'2.5 CAPEX'!$M69&lt;&gt;"x"),0,
IF($F66=0,0,
IF(AH$4&lt;'2.1 Kraftwerk allgemein'!$F$16,0,
IF(AH$4='2.1 Kraftwerk allgemein'!$F$16,'2.5 CAPEX'!$J69/$F66,
IF(AH$4&lt;'2.1 Kraftwerk allgemein'!$F$16+$F66,
('2.5 CAPEX'!$J69+SUM(OFFSET('2.5 CAPEX'!AM69,0,-MIN(MAX($F66-1-('2.1 Kraftwerk allgemein'!$F$16-'2.1 Kraftwerk allgemein'!$F$15+1),0),COLUMN(Y66)-1-('2.1 Kraftwerk allgemein'!$F$16-'2.1 Kraftwerk allgemein'!$F$15+1)),1,MIN(MAX($F66-('2.1 Kraftwerk allgemein'!$F$16-'2.1 Kraftwerk allgemein'!$F$15+1),1),COLUMN(Y66)-('2.1 Kraftwerk allgemein'!$F$16-'2.1 Kraftwerk allgemein'!$F$15+1)))))/$F66,
SUM(OFFSET('2.5 CAPEX'!AM69,0,-MIN($F66-1,COLUMN(Y66)-1),1,MIN($F66,COLUMN(Y66))))/$F66)))))),
IF(OR(ISNUMBER($D66)=FALSE,$F66=""),"",
IF(AND('2.5 CAPEX'!$L69&lt;&gt;"x",'2.5 CAPEX'!$M69&lt;&gt;"x"),0,
IF($F66=0,0,
IF(AH$4&lt;'2.1 Kraftwerk allgemein'!$F$16,0,
IF(AH$4='2.1 Kraftwerk allgemein'!$F$16,'2.5 CAPEX'!$J69/$F66,
IF(AH$4&lt;'2.1 Kraftwerk allgemein'!$F$16+$F66,
('2.5 CAPEX'!$J69+SUM(OFFSET('2.5 CAPEX'!AM69,0,-MIN(MAX($F66-1-('2.1 Kraftwerk allgemein'!$F$16-'1.1 Allgemein'!$I$22+1),0),COLUMN(Y66)-1-('2.1 Kraftwerk allgemein'!$F$16-'1.1 Allgemein'!$I$22+1)),1,MIN(MAX($F66-('2.1 Kraftwerk allgemein'!$F$16-'1.1 Allgemein'!$I$22+1),1),COLUMN(Y66)-('2.1 Kraftwerk allgemein'!$F$16-'1.1 Allgemein'!$I$22+1)))))/$F66,
SUM(OFFSET('2.5 CAPEX'!AM69,0,-MIN($F66-1,COLUMN(Y66)-1),1,MIN($F66,COLUMN(Y66))))/$F66)))))))</f>
        <v>0</v>
      </c>
      <c r="AI66" s="199">
        <f ca="1">IF('2.1 Kraftwerk allgemein'!$F$15&lt;'1.1 Allgemein'!$I$22,
IF(OR(ISNUMBER($D66)=FALSE,$F66=""),"",
IF(AND('2.5 CAPEX'!$L69&lt;&gt;"x",'2.5 CAPEX'!$M69&lt;&gt;"x"),0,
IF($F66=0,0,
IF(AI$4&lt;'2.1 Kraftwerk allgemein'!$F$16,0,
IF(AI$4='2.1 Kraftwerk allgemein'!$F$16,'2.5 CAPEX'!$J69/$F66,
IF(AI$4&lt;'2.1 Kraftwerk allgemein'!$F$16+$F66,
('2.5 CAPEX'!$J69+SUM(OFFSET('2.5 CAPEX'!AN69,0,-MIN(MAX($F66-1-('2.1 Kraftwerk allgemein'!$F$16-'2.1 Kraftwerk allgemein'!$F$15+1),0),COLUMN(Z66)-1-('2.1 Kraftwerk allgemein'!$F$16-'2.1 Kraftwerk allgemein'!$F$15+1)),1,MIN(MAX($F66-('2.1 Kraftwerk allgemein'!$F$16-'2.1 Kraftwerk allgemein'!$F$15+1),1),COLUMN(Z66)-('2.1 Kraftwerk allgemein'!$F$16-'2.1 Kraftwerk allgemein'!$F$15+1)))))/$F66,
SUM(OFFSET('2.5 CAPEX'!AN69,0,-MIN($F66-1,COLUMN(Z66)-1),1,MIN($F66,COLUMN(Z66))))/$F66)))))),
IF(OR(ISNUMBER($D66)=FALSE,$F66=""),"",
IF(AND('2.5 CAPEX'!$L69&lt;&gt;"x",'2.5 CAPEX'!$M69&lt;&gt;"x"),0,
IF($F66=0,0,
IF(AI$4&lt;'2.1 Kraftwerk allgemein'!$F$16,0,
IF(AI$4='2.1 Kraftwerk allgemein'!$F$16,'2.5 CAPEX'!$J69/$F66,
IF(AI$4&lt;'2.1 Kraftwerk allgemein'!$F$16+$F66,
('2.5 CAPEX'!$J69+SUM(OFFSET('2.5 CAPEX'!AN69,0,-MIN(MAX($F66-1-('2.1 Kraftwerk allgemein'!$F$16-'1.1 Allgemein'!$I$22+1),0),COLUMN(Z66)-1-('2.1 Kraftwerk allgemein'!$F$16-'1.1 Allgemein'!$I$22+1)),1,MIN(MAX($F66-('2.1 Kraftwerk allgemein'!$F$16-'1.1 Allgemein'!$I$22+1),1),COLUMN(Z66)-('2.1 Kraftwerk allgemein'!$F$16-'1.1 Allgemein'!$I$22+1)))))/$F66,
SUM(OFFSET('2.5 CAPEX'!AN69,0,-MIN($F66-1,COLUMN(Z66)-1),1,MIN($F66,COLUMN(Z66))))/$F66)))))))</f>
        <v>0</v>
      </c>
      <c r="AJ66" s="199">
        <f ca="1">IF('2.1 Kraftwerk allgemein'!$F$15&lt;'1.1 Allgemein'!$I$22,
IF(OR(ISNUMBER($D66)=FALSE,$F66=""),"",
IF(AND('2.5 CAPEX'!$L69&lt;&gt;"x",'2.5 CAPEX'!$M69&lt;&gt;"x"),0,
IF($F66=0,0,
IF(AJ$4&lt;'2.1 Kraftwerk allgemein'!$F$16,0,
IF(AJ$4='2.1 Kraftwerk allgemein'!$F$16,'2.5 CAPEX'!$J69/$F66,
IF(AJ$4&lt;'2.1 Kraftwerk allgemein'!$F$16+$F66,
('2.5 CAPEX'!$J69+SUM(OFFSET('2.5 CAPEX'!AO69,0,-MIN(MAX($F66-1-('2.1 Kraftwerk allgemein'!$F$16-'2.1 Kraftwerk allgemein'!$F$15+1),0),COLUMN(AA66)-1-('2.1 Kraftwerk allgemein'!$F$16-'2.1 Kraftwerk allgemein'!$F$15+1)),1,MIN(MAX($F66-('2.1 Kraftwerk allgemein'!$F$16-'2.1 Kraftwerk allgemein'!$F$15+1),1),COLUMN(AA66)-('2.1 Kraftwerk allgemein'!$F$16-'2.1 Kraftwerk allgemein'!$F$15+1)))))/$F66,
SUM(OFFSET('2.5 CAPEX'!AO69,0,-MIN($F66-1,COLUMN(AA66)-1),1,MIN($F66,COLUMN(AA66))))/$F66)))))),
IF(OR(ISNUMBER($D66)=FALSE,$F66=""),"",
IF(AND('2.5 CAPEX'!$L69&lt;&gt;"x",'2.5 CAPEX'!$M69&lt;&gt;"x"),0,
IF($F66=0,0,
IF(AJ$4&lt;'2.1 Kraftwerk allgemein'!$F$16,0,
IF(AJ$4='2.1 Kraftwerk allgemein'!$F$16,'2.5 CAPEX'!$J69/$F66,
IF(AJ$4&lt;'2.1 Kraftwerk allgemein'!$F$16+$F66,
('2.5 CAPEX'!$J69+SUM(OFFSET('2.5 CAPEX'!AO69,0,-MIN(MAX($F66-1-('2.1 Kraftwerk allgemein'!$F$16-'1.1 Allgemein'!$I$22+1),0),COLUMN(AA66)-1-('2.1 Kraftwerk allgemein'!$F$16-'1.1 Allgemein'!$I$22+1)),1,MIN(MAX($F66-('2.1 Kraftwerk allgemein'!$F$16-'1.1 Allgemein'!$I$22+1),1),COLUMN(AA66)-('2.1 Kraftwerk allgemein'!$F$16-'1.1 Allgemein'!$I$22+1)))))/$F66,
SUM(OFFSET('2.5 CAPEX'!AO69,0,-MIN($F66-1,COLUMN(AA66)-1),1,MIN($F66,COLUMN(AA66))))/$F66)))))))</f>
        <v>0</v>
      </c>
      <c r="AK66" s="199">
        <f ca="1">IF('2.1 Kraftwerk allgemein'!$F$15&lt;'1.1 Allgemein'!$I$22,
IF(OR(ISNUMBER($D66)=FALSE,$F66=""),"",
IF(AND('2.5 CAPEX'!$L69&lt;&gt;"x",'2.5 CAPEX'!$M69&lt;&gt;"x"),0,
IF($F66=0,0,
IF(AK$4&lt;'2.1 Kraftwerk allgemein'!$F$16,0,
IF(AK$4='2.1 Kraftwerk allgemein'!$F$16,'2.5 CAPEX'!$J69/$F66,
IF(AK$4&lt;'2.1 Kraftwerk allgemein'!$F$16+$F66,
('2.5 CAPEX'!$J69+SUM(OFFSET('2.5 CAPEX'!AP69,0,-MIN(MAX($F66-1-('2.1 Kraftwerk allgemein'!$F$16-'2.1 Kraftwerk allgemein'!$F$15+1),0),COLUMN(AB66)-1-('2.1 Kraftwerk allgemein'!$F$16-'2.1 Kraftwerk allgemein'!$F$15+1)),1,MIN(MAX($F66-('2.1 Kraftwerk allgemein'!$F$16-'2.1 Kraftwerk allgemein'!$F$15+1),1),COLUMN(AB66)-('2.1 Kraftwerk allgemein'!$F$16-'2.1 Kraftwerk allgemein'!$F$15+1)))))/$F66,
SUM(OFFSET('2.5 CAPEX'!AP69,0,-MIN($F66-1,COLUMN(AB66)-1),1,MIN($F66,COLUMN(AB66))))/$F66)))))),
IF(OR(ISNUMBER($D66)=FALSE,$F66=""),"",
IF(AND('2.5 CAPEX'!$L69&lt;&gt;"x",'2.5 CAPEX'!$M69&lt;&gt;"x"),0,
IF($F66=0,0,
IF(AK$4&lt;'2.1 Kraftwerk allgemein'!$F$16,0,
IF(AK$4='2.1 Kraftwerk allgemein'!$F$16,'2.5 CAPEX'!$J69/$F66,
IF(AK$4&lt;'2.1 Kraftwerk allgemein'!$F$16+$F66,
('2.5 CAPEX'!$J69+SUM(OFFSET('2.5 CAPEX'!AP69,0,-MIN(MAX($F66-1-('2.1 Kraftwerk allgemein'!$F$16-'1.1 Allgemein'!$I$22+1),0),COLUMN(AB66)-1-('2.1 Kraftwerk allgemein'!$F$16-'1.1 Allgemein'!$I$22+1)),1,MIN(MAX($F66-('2.1 Kraftwerk allgemein'!$F$16-'1.1 Allgemein'!$I$22+1),1),COLUMN(AB66)-('2.1 Kraftwerk allgemein'!$F$16-'1.1 Allgemein'!$I$22+1)))))/$F66,
SUM(OFFSET('2.5 CAPEX'!AP69,0,-MIN($F66-1,COLUMN(AB66)-1),1,MIN($F66,COLUMN(AB66))))/$F66)))))))</f>
        <v>0</v>
      </c>
      <c r="AL66" s="199">
        <f ca="1">IF('2.1 Kraftwerk allgemein'!$F$15&lt;'1.1 Allgemein'!$I$22,
IF(OR(ISNUMBER($D66)=FALSE,$F66=""),"",
IF(AND('2.5 CAPEX'!$L69&lt;&gt;"x",'2.5 CAPEX'!$M69&lt;&gt;"x"),0,
IF($F66=0,0,
IF(AL$4&lt;'2.1 Kraftwerk allgemein'!$F$16,0,
IF(AL$4='2.1 Kraftwerk allgemein'!$F$16,'2.5 CAPEX'!$J69/$F66,
IF(AL$4&lt;'2.1 Kraftwerk allgemein'!$F$16+$F66,
('2.5 CAPEX'!$J69+SUM(OFFSET('2.5 CAPEX'!AQ69,0,-MIN(MAX($F66-1-('2.1 Kraftwerk allgemein'!$F$16-'2.1 Kraftwerk allgemein'!$F$15+1),0),COLUMN(AC66)-1-('2.1 Kraftwerk allgemein'!$F$16-'2.1 Kraftwerk allgemein'!$F$15+1)),1,MIN(MAX($F66-('2.1 Kraftwerk allgemein'!$F$16-'2.1 Kraftwerk allgemein'!$F$15+1),1),COLUMN(AC66)-('2.1 Kraftwerk allgemein'!$F$16-'2.1 Kraftwerk allgemein'!$F$15+1)))))/$F66,
SUM(OFFSET('2.5 CAPEX'!AQ69,0,-MIN($F66-1,COLUMN(AC66)-1),1,MIN($F66,COLUMN(AC66))))/$F66)))))),
IF(OR(ISNUMBER($D66)=FALSE,$F66=""),"",
IF(AND('2.5 CAPEX'!$L69&lt;&gt;"x",'2.5 CAPEX'!$M69&lt;&gt;"x"),0,
IF($F66=0,0,
IF(AL$4&lt;'2.1 Kraftwerk allgemein'!$F$16,0,
IF(AL$4='2.1 Kraftwerk allgemein'!$F$16,'2.5 CAPEX'!$J69/$F66,
IF(AL$4&lt;'2.1 Kraftwerk allgemein'!$F$16+$F66,
('2.5 CAPEX'!$J69+SUM(OFFSET('2.5 CAPEX'!AQ69,0,-MIN(MAX($F66-1-('2.1 Kraftwerk allgemein'!$F$16-'1.1 Allgemein'!$I$22+1),0),COLUMN(AC66)-1-('2.1 Kraftwerk allgemein'!$F$16-'1.1 Allgemein'!$I$22+1)),1,MIN(MAX($F66-('2.1 Kraftwerk allgemein'!$F$16-'1.1 Allgemein'!$I$22+1),1),COLUMN(AC66)-('2.1 Kraftwerk allgemein'!$F$16-'1.1 Allgemein'!$I$22+1)))))/$F66,
SUM(OFFSET('2.5 CAPEX'!AQ69,0,-MIN($F66-1,COLUMN(AC66)-1),1,MIN($F66,COLUMN(AC66))))/$F66)))))))</f>
        <v>0</v>
      </c>
      <c r="AM66" s="199">
        <f ca="1">IF('2.1 Kraftwerk allgemein'!$F$15&lt;'1.1 Allgemein'!$I$22,
IF(OR(ISNUMBER($D66)=FALSE,$F66=""),"",
IF(AND('2.5 CAPEX'!$L69&lt;&gt;"x",'2.5 CAPEX'!$M69&lt;&gt;"x"),0,
IF($F66=0,0,
IF(AM$4&lt;'2.1 Kraftwerk allgemein'!$F$16,0,
IF(AM$4='2.1 Kraftwerk allgemein'!$F$16,'2.5 CAPEX'!$J69/$F66,
IF(AM$4&lt;'2.1 Kraftwerk allgemein'!$F$16+$F66,
('2.5 CAPEX'!$J69+SUM(OFFSET('2.5 CAPEX'!AR69,0,-MIN(MAX($F66-1-('2.1 Kraftwerk allgemein'!$F$16-'2.1 Kraftwerk allgemein'!$F$15+1),0),COLUMN(AD66)-1-('2.1 Kraftwerk allgemein'!$F$16-'2.1 Kraftwerk allgemein'!$F$15+1)),1,MIN(MAX($F66-('2.1 Kraftwerk allgemein'!$F$16-'2.1 Kraftwerk allgemein'!$F$15+1),1),COLUMN(AD66)-('2.1 Kraftwerk allgemein'!$F$16-'2.1 Kraftwerk allgemein'!$F$15+1)))))/$F66,
SUM(OFFSET('2.5 CAPEX'!AR69,0,-MIN($F66-1,COLUMN(AD66)-1),1,MIN($F66,COLUMN(AD66))))/$F66)))))),
IF(OR(ISNUMBER($D66)=FALSE,$F66=""),"",
IF(AND('2.5 CAPEX'!$L69&lt;&gt;"x",'2.5 CAPEX'!$M69&lt;&gt;"x"),0,
IF($F66=0,0,
IF(AM$4&lt;'2.1 Kraftwerk allgemein'!$F$16,0,
IF(AM$4='2.1 Kraftwerk allgemein'!$F$16,'2.5 CAPEX'!$J69/$F66,
IF(AM$4&lt;'2.1 Kraftwerk allgemein'!$F$16+$F66,
('2.5 CAPEX'!$J69+SUM(OFFSET('2.5 CAPEX'!AR69,0,-MIN(MAX($F66-1-('2.1 Kraftwerk allgemein'!$F$16-'1.1 Allgemein'!$I$22+1),0),COLUMN(AD66)-1-('2.1 Kraftwerk allgemein'!$F$16-'1.1 Allgemein'!$I$22+1)),1,MIN(MAX($F66-('2.1 Kraftwerk allgemein'!$F$16-'1.1 Allgemein'!$I$22+1),1),COLUMN(AD66)-('2.1 Kraftwerk allgemein'!$F$16-'1.1 Allgemein'!$I$22+1)))))/$F66,
SUM(OFFSET('2.5 CAPEX'!AR69,0,-MIN($F66-1,COLUMN(AD66)-1),1,MIN($F66,COLUMN(AD66))))/$F66)))))))</f>
        <v>0</v>
      </c>
      <c r="AN66" s="199">
        <f ca="1">IF('2.1 Kraftwerk allgemein'!$F$15&lt;'1.1 Allgemein'!$I$22,
IF(OR(ISNUMBER($D66)=FALSE,$F66=""),"",
IF(AND('2.5 CAPEX'!$L69&lt;&gt;"x",'2.5 CAPEX'!$M69&lt;&gt;"x"),0,
IF($F66=0,0,
IF(AN$4&lt;'2.1 Kraftwerk allgemein'!$F$16,0,
IF(AN$4='2.1 Kraftwerk allgemein'!$F$16,'2.5 CAPEX'!$J69/$F66,
IF(AN$4&lt;'2.1 Kraftwerk allgemein'!$F$16+$F66,
('2.5 CAPEX'!$J69+SUM(OFFSET('2.5 CAPEX'!AS69,0,-MIN(MAX($F66-1-('2.1 Kraftwerk allgemein'!$F$16-'2.1 Kraftwerk allgemein'!$F$15+1),0),COLUMN(AE66)-1-('2.1 Kraftwerk allgemein'!$F$16-'2.1 Kraftwerk allgemein'!$F$15+1)),1,MIN(MAX($F66-('2.1 Kraftwerk allgemein'!$F$16-'2.1 Kraftwerk allgemein'!$F$15+1),1),COLUMN(AE66)-('2.1 Kraftwerk allgemein'!$F$16-'2.1 Kraftwerk allgemein'!$F$15+1)))))/$F66,
SUM(OFFSET('2.5 CAPEX'!AS69,0,-MIN($F66-1,COLUMN(AE66)-1),1,MIN($F66,COLUMN(AE66))))/$F66)))))),
IF(OR(ISNUMBER($D66)=FALSE,$F66=""),"",
IF(AND('2.5 CAPEX'!$L69&lt;&gt;"x",'2.5 CAPEX'!$M69&lt;&gt;"x"),0,
IF($F66=0,0,
IF(AN$4&lt;'2.1 Kraftwerk allgemein'!$F$16,0,
IF(AN$4='2.1 Kraftwerk allgemein'!$F$16,'2.5 CAPEX'!$J69/$F66,
IF(AN$4&lt;'2.1 Kraftwerk allgemein'!$F$16+$F66,
('2.5 CAPEX'!$J69+SUM(OFFSET('2.5 CAPEX'!AS69,0,-MIN(MAX($F66-1-('2.1 Kraftwerk allgemein'!$F$16-'1.1 Allgemein'!$I$22+1),0),COLUMN(AE66)-1-('2.1 Kraftwerk allgemein'!$F$16-'1.1 Allgemein'!$I$22+1)),1,MIN(MAX($F66-('2.1 Kraftwerk allgemein'!$F$16-'1.1 Allgemein'!$I$22+1),1),COLUMN(AE66)-('2.1 Kraftwerk allgemein'!$F$16-'1.1 Allgemein'!$I$22+1)))))/$F66,
SUM(OFFSET('2.5 CAPEX'!AS69,0,-MIN($F66-1,COLUMN(AE66)-1),1,MIN($F66,COLUMN(AE66))))/$F66)))))))</f>
        <v>0</v>
      </c>
      <c r="AO66" s="199">
        <f ca="1">IF('2.1 Kraftwerk allgemein'!$F$15&lt;'1.1 Allgemein'!$I$22,
IF(OR(ISNUMBER($D66)=FALSE,$F66=""),"",
IF(AND('2.5 CAPEX'!$L69&lt;&gt;"x",'2.5 CAPEX'!$M69&lt;&gt;"x"),0,
IF($F66=0,0,
IF(AO$4&lt;'2.1 Kraftwerk allgemein'!$F$16,0,
IF(AO$4='2.1 Kraftwerk allgemein'!$F$16,'2.5 CAPEX'!$J69/$F66,
IF(AO$4&lt;'2.1 Kraftwerk allgemein'!$F$16+$F66,
('2.5 CAPEX'!$J69+SUM(OFFSET('2.5 CAPEX'!AT69,0,-MIN(MAX($F66-1-('2.1 Kraftwerk allgemein'!$F$16-'2.1 Kraftwerk allgemein'!$F$15+1),0),COLUMN(AF66)-1-('2.1 Kraftwerk allgemein'!$F$16-'2.1 Kraftwerk allgemein'!$F$15+1)),1,MIN(MAX($F66-('2.1 Kraftwerk allgemein'!$F$16-'2.1 Kraftwerk allgemein'!$F$15+1),1),COLUMN(AF66)-('2.1 Kraftwerk allgemein'!$F$16-'2.1 Kraftwerk allgemein'!$F$15+1)))))/$F66,
SUM(OFFSET('2.5 CAPEX'!AT69,0,-MIN($F66-1,COLUMN(AF66)-1),1,MIN($F66,COLUMN(AF66))))/$F66)))))),
IF(OR(ISNUMBER($D66)=FALSE,$F66=""),"",
IF(AND('2.5 CAPEX'!$L69&lt;&gt;"x",'2.5 CAPEX'!$M69&lt;&gt;"x"),0,
IF($F66=0,0,
IF(AO$4&lt;'2.1 Kraftwerk allgemein'!$F$16,0,
IF(AO$4='2.1 Kraftwerk allgemein'!$F$16,'2.5 CAPEX'!$J69/$F66,
IF(AO$4&lt;'2.1 Kraftwerk allgemein'!$F$16+$F66,
('2.5 CAPEX'!$J69+SUM(OFFSET('2.5 CAPEX'!AT69,0,-MIN(MAX($F66-1-('2.1 Kraftwerk allgemein'!$F$16-'1.1 Allgemein'!$I$22+1),0),COLUMN(AF66)-1-('2.1 Kraftwerk allgemein'!$F$16-'1.1 Allgemein'!$I$22+1)),1,MIN(MAX($F66-('2.1 Kraftwerk allgemein'!$F$16-'1.1 Allgemein'!$I$22+1),1),COLUMN(AF66)-('2.1 Kraftwerk allgemein'!$F$16-'1.1 Allgemein'!$I$22+1)))))/$F66,
SUM(OFFSET('2.5 CAPEX'!AT69,0,-MIN($F66-1,COLUMN(AF66)-1),1,MIN($F66,COLUMN(AF66))))/$F66)))))))</f>
        <v>0</v>
      </c>
      <c r="AP66" s="199">
        <f ca="1">IF('2.1 Kraftwerk allgemein'!$F$15&lt;'1.1 Allgemein'!$I$22,
IF(OR(ISNUMBER($D66)=FALSE,$F66=""),"",
IF(AND('2.5 CAPEX'!$L69&lt;&gt;"x",'2.5 CAPEX'!$M69&lt;&gt;"x"),0,
IF($F66=0,0,
IF(AP$4&lt;'2.1 Kraftwerk allgemein'!$F$16,0,
IF(AP$4='2.1 Kraftwerk allgemein'!$F$16,'2.5 CAPEX'!$J69/$F66,
IF(AP$4&lt;'2.1 Kraftwerk allgemein'!$F$16+$F66,
('2.5 CAPEX'!$J69+SUM(OFFSET('2.5 CAPEX'!AU69,0,-MIN(MAX($F66-1-('2.1 Kraftwerk allgemein'!$F$16-'2.1 Kraftwerk allgemein'!$F$15+1),0),COLUMN(AG66)-1-('2.1 Kraftwerk allgemein'!$F$16-'2.1 Kraftwerk allgemein'!$F$15+1)),1,MIN(MAX($F66-('2.1 Kraftwerk allgemein'!$F$16-'2.1 Kraftwerk allgemein'!$F$15+1),1),COLUMN(AG66)-('2.1 Kraftwerk allgemein'!$F$16-'2.1 Kraftwerk allgemein'!$F$15+1)))))/$F66,
SUM(OFFSET('2.5 CAPEX'!AU69,0,-MIN($F66-1,COLUMN(AG66)-1),1,MIN($F66,COLUMN(AG66))))/$F66)))))),
IF(OR(ISNUMBER($D66)=FALSE,$F66=""),"",
IF(AND('2.5 CAPEX'!$L69&lt;&gt;"x",'2.5 CAPEX'!$M69&lt;&gt;"x"),0,
IF($F66=0,0,
IF(AP$4&lt;'2.1 Kraftwerk allgemein'!$F$16,0,
IF(AP$4='2.1 Kraftwerk allgemein'!$F$16,'2.5 CAPEX'!$J69/$F66,
IF(AP$4&lt;'2.1 Kraftwerk allgemein'!$F$16+$F66,
('2.5 CAPEX'!$J69+SUM(OFFSET('2.5 CAPEX'!AU69,0,-MIN(MAX($F66-1-('2.1 Kraftwerk allgemein'!$F$16-'1.1 Allgemein'!$I$22+1),0),COLUMN(AG66)-1-('2.1 Kraftwerk allgemein'!$F$16-'1.1 Allgemein'!$I$22+1)),1,MIN(MAX($F66-('2.1 Kraftwerk allgemein'!$F$16-'1.1 Allgemein'!$I$22+1),1),COLUMN(AG66)-('2.1 Kraftwerk allgemein'!$F$16-'1.1 Allgemein'!$I$22+1)))))/$F66,
SUM(OFFSET('2.5 CAPEX'!AU69,0,-MIN($F66-1,COLUMN(AG66)-1),1,MIN($F66,COLUMN(AG66))))/$F66)))))))</f>
        <v>0</v>
      </c>
      <c r="AQ66" s="199">
        <f ca="1">IF('2.1 Kraftwerk allgemein'!$F$15&lt;'1.1 Allgemein'!$I$22,
IF(OR(ISNUMBER($D66)=FALSE,$F66=""),"",
IF(AND('2.5 CAPEX'!$L69&lt;&gt;"x",'2.5 CAPEX'!$M69&lt;&gt;"x"),0,
IF($F66=0,0,
IF(AQ$4&lt;'2.1 Kraftwerk allgemein'!$F$16,0,
IF(AQ$4='2.1 Kraftwerk allgemein'!$F$16,'2.5 CAPEX'!$J69/$F66,
IF(AQ$4&lt;'2.1 Kraftwerk allgemein'!$F$16+$F66,
('2.5 CAPEX'!$J69+SUM(OFFSET('2.5 CAPEX'!AV69,0,-MIN(MAX($F66-1-('2.1 Kraftwerk allgemein'!$F$16-'2.1 Kraftwerk allgemein'!$F$15+1),0),COLUMN(AH66)-1-('2.1 Kraftwerk allgemein'!$F$16-'2.1 Kraftwerk allgemein'!$F$15+1)),1,MIN(MAX($F66-('2.1 Kraftwerk allgemein'!$F$16-'2.1 Kraftwerk allgemein'!$F$15+1),1),COLUMN(AH66)-('2.1 Kraftwerk allgemein'!$F$16-'2.1 Kraftwerk allgemein'!$F$15+1)))))/$F66,
SUM(OFFSET('2.5 CAPEX'!AV69,0,-MIN($F66-1,COLUMN(AH66)-1),1,MIN($F66,COLUMN(AH66))))/$F66)))))),
IF(OR(ISNUMBER($D66)=FALSE,$F66=""),"",
IF(AND('2.5 CAPEX'!$L69&lt;&gt;"x",'2.5 CAPEX'!$M69&lt;&gt;"x"),0,
IF($F66=0,0,
IF(AQ$4&lt;'2.1 Kraftwerk allgemein'!$F$16,0,
IF(AQ$4='2.1 Kraftwerk allgemein'!$F$16,'2.5 CAPEX'!$J69/$F66,
IF(AQ$4&lt;'2.1 Kraftwerk allgemein'!$F$16+$F66,
('2.5 CAPEX'!$J69+SUM(OFFSET('2.5 CAPEX'!AV69,0,-MIN(MAX($F66-1-('2.1 Kraftwerk allgemein'!$F$16-'1.1 Allgemein'!$I$22+1),0),COLUMN(AH66)-1-('2.1 Kraftwerk allgemein'!$F$16-'1.1 Allgemein'!$I$22+1)),1,MIN(MAX($F66-('2.1 Kraftwerk allgemein'!$F$16-'1.1 Allgemein'!$I$22+1),1),COLUMN(AH66)-('2.1 Kraftwerk allgemein'!$F$16-'1.1 Allgemein'!$I$22+1)))))/$F66,
SUM(OFFSET('2.5 CAPEX'!AV69,0,-MIN($F66-1,COLUMN(AH66)-1),1,MIN($F66,COLUMN(AH66))))/$F66)))))))</f>
        <v>0</v>
      </c>
      <c r="AR66" s="199">
        <f ca="1">IF('2.1 Kraftwerk allgemein'!$F$15&lt;'1.1 Allgemein'!$I$22,
IF(OR(ISNUMBER($D66)=FALSE,$F66=""),"",
IF(AND('2.5 CAPEX'!$L69&lt;&gt;"x",'2.5 CAPEX'!$M69&lt;&gt;"x"),0,
IF($F66=0,0,
IF(AR$4&lt;'2.1 Kraftwerk allgemein'!$F$16,0,
IF(AR$4='2.1 Kraftwerk allgemein'!$F$16,'2.5 CAPEX'!$J69/$F66,
IF(AR$4&lt;'2.1 Kraftwerk allgemein'!$F$16+$F66,
('2.5 CAPEX'!$J69+SUM(OFFSET('2.5 CAPEX'!AW69,0,-MIN(MAX($F66-1-('2.1 Kraftwerk allgemein'!$F$16-'2.1 Kraftwerk allgemein'!$F$15+1),0),COLUMN(AI66)-1-('2.1 Kraftwerk allgemein'!$F$16-'2.1 Kraftwerk allgemein'!$F$15+1)),1,MIN(MAX($F66-('2.1 Kraftwerk allgemein'!$F$16-'2.1 Kraftwerk allgemein'!$F$15+1),1),COLUMN(AI66)-('2.1 Kraftwerk allgemein'!$F$16-'2.1 Kraftwerk allgemein'!$F$15+1)))))/$F66,
SUM(OFFSET('2.5 CAPEX'!AW69,0,-MIN($F66-1,COLUMN(AI66)-1),1,MIN($F66,COLUMN(AI66))))/$F66)))))),
IF(OR(ISNUMBER($D66)=FALSE,$F66=""),"",
IF(AND('2.5 CAPEX'!$L69&lt;&gt;"x",'2.5 CAPEX'!$M69&lt;&gt;"x"),0,
IF($F66=0,0,
IF(AR$4&lt;'2.1 Kraftwerk allgemein'!$F$16,0,
IF(AR$4='2.1 Kraftwerk allgemein'!$F$16,'2.5 CAPEX'!$J69/$F66,
IF(AR$4&lt;'2.1 Kraftwerk allgemein'!$F$16+$F66,
('2.5 CAPEX'!$J69+SUM(OFFSET('2.5 CAPEX'!AW69,0,-MIN(MAX($F66-1-('2.1 Kraftwerk allgemein'!$F$16-'1.1 Allgemein'!$I$22+1),0),COLUMN(AI66)-1-('2.1 Kraftwerk allgemein'!$F$16-'1.1 Allgemein'!$I$22+1)),1,MIN(MAX($F66-('2.1 Kraftwerk allgemein'!$F$16-'1.1 Allgemein'!$I$22+1),1),COLUMN(AI66)-('2.1 Kraftwerk allgemein'!$F$16-'1.1 Allgemein'!$I$22+1)))))/$F66,
SUM(OFFSET('2.5 CAPEX'!AW69,0,-MIN($F66-1,COLUMN(AI66)-1),1,MIN($F66,COLUMN(AI66))))/$F66)))))))</f>
        <v>0</v>
      </c>
      <c r="AS66" s="199">
        <f ca="1">IF('2.1 Kraftwerk allgemein'!$F$15&lt;'1.1 Allgemein'!$I$22,
IF(OR(ISNUMBER($D66)=FALSE,$F66=""),"",
IF(AND('2.5 CAPEX'!$L69&lt;&gt;"x",'2.5 CAPEX'!$M69&lt;&gt;"x"),0,
IF($F66=0,0,
IF(AS$4&lt;'2.1 Kraftwerk allgemein'!$F$16,0,
IF(AS$4='2.1 Kraftwerk allgemein'!$F$16,'2.5 CAPEX'!$J69/$F66,
IF(AS$4&lt;'2.1 Kraftwerk allgemein'!$F$16+$F66,
('2.5 CAPEX'!$J69+SUM(OFFSET('2.5 CAPEX'!AX69,0,-MIN(MAX($F66-1-('2.1 Kraftwerk allgemein'!$F$16-'2.1 Kraftwerk allgemein'!$F$15+1),0),COLUMN(AJ66)-1-('2.1 Kraftwerk allgemein'!$F$16-'2.1 Kraftwerk allgemein'!$F$15+1)),1,MIN(MAX($F66-('2.1 Kraftwerk allgemein'!$F$16-'2.1 Kraftwerk allgemein'!$F$15+1),1),COLUMN(AJ66)-('2.1 Kraftwerk allgemein'!$F$16-'2.1 Kraftwerk allgemein'!$F$15+1)))))/$F66,
SUM(OFFSET('2.5 CAPEX'!AX69,0,-MIN($F66-1,COLUMN(AJ66)-1),1,MIN($F66,COLUMN(AJ66))))/$F66)))))),
IF(OR(ISNUMBER($D66)=FALSE,$F66=""),"",
IF(AND('2.5 CAPEX'!$L69&lt;&gt;"x",'2.5 CAPEX'!$M69&lt;&gt;"x"),0,
IF($F66=0,0,
IF(AS$4&lt;'2.1 Kraftwerk allgemein'!$F$16,0,
IF(AS$4='2.1 Kraftwerk allgemein'!$F$16,'2.5 CAPEX'!$J69/$F66,
IF(AS$4&lt;'2.1 Kraftwerk allgemein'!$F$16+$F66,
('2.5 CAPEX'!$J69+SUM(OFFSET('2.5 CAPEX'!AX69,0,-MIN(MAX($F66-1-('2.1 Kraftwerk allgemein'!$F$16-'1.1 Allgemein'!$I$22+1),0),COLUMN(AJ66)-1-('2.1 Kraftwerk allgemein'!$F$16-'1.1 Allgemein'!$I$22+1)),1,MIN(MAX($F66-('2.1 Kraftwerk allgemein'!$F$16-'1.1 Allgemein'!$I$22+1),1),COLUMN(AJ66)-('2.1 Kraftwerk allgemein'!$F$16-'1.1 Allgemein'!$I$22+1)))))/$F66,
SUM(OFFSET('2.5 CAPEX'!AX69,0,-MIN($F66-1,COLUMN(AJ66)-1),1,MIN($F66,COLUMN(AJ66))))/$F66)))))))</f>
        <v>0</v>
      </c>
      <c r="AT66" s="199">
        <f ca="1">IF('2.1 Kraftwerk allgemein'!$F$15&lt;'1.1 Allgemein'!$I$22,
IF(OR(ISNUMBER($D66)=FALSE,$F66=""),"",
IF(AND('2.5 CAPEX'!$L69&lt;&gt;"x",'2.5 CAPEX'!$M69&lt;&gt;"x"),0,
IF($F66=0,0,
IF(AT$4&lt;'2.1 Kraftwerk allgemein'!$F$16,0,
IF(AT$4='2.1 Kraftwerk allgemein'!$F$16,'2.5 CAPEX'!$J69/$F66,
IF(AT$4&lt;'2.1 Kraftwerk allgemein'!$F$16+$F66,
('2.5 CAPEX'!$J69+SUM(OFFSET('2.5 CAPEX'!AY69,0,-MIN(MAX($F66-1-('2.1 Kraftwerk allgemein'!$F$16-'2.1 Kraftwerk allgemein'!$F$15+1),0),COLUMN(AK66)-1-('2.1 Kraftwerk allgemein'!$F$16-'2.1 Kraftwerk allgemein'!$F$15+1)),1,MIN(MAX($F66-('2.1 Kraftwerk allgemein'!$F$16-'2.1 Kraftwerk allgemein'!$F$15+1),1),COLUMN(AK66)-('2.1 Kraftwerk allgemein'!$F$16-'2.1 Kraftwerk allgemein'!$F$15+1)))))/$F66,
SUM(OFFSET('2.5 CAPEX'!AY69,0,-MIN($F66-1,COLUMN(AK66)-1),1,MIN($F66,COLUMN(AK66))))/$F66)))))),
IF(OR(ISNUMBER($D66)=FALSE,$F66=""),"",
IF(AND('2.5 CAPEX'!$L69&lt;&gt;"x",'2.5 CAPEX'!$M69&lt;&gt;"x"),0,
IF($F66=0,0,
IF(AT$4&lt;'2.1 Kraftwerk allgemein'!$F$16,0,
IF(AT$4='2.1 Kraftwerk allgemein'!$F$16,'2.5 CAPEX'!$J69/$F66,
IF(AT$4&lt;'2.1 Kraftwerk allgemein'!$F$16+$F66,
('2.5 CAPEX'!$J69+SUM(OFFSET('2.5 CAPEX'!AY69,0,-MIN(MAX($F66-1-('2.1 Kraftwerk allgemein'!$F$16-'1.1 Allgemein'!$I$22+1),0),COLUMN(AK66)-1-('2.1 Kraftwerk allgemein'!$F$16-'1.1 Allgemein'!$I$22+1)),1,MIN(MAX($F66-('2.1 Kraftwerk allgemein'!$F$16-'1.1 Allgemein'!$I$22+1),1),COLUMN(AK66)-('2.1 Kraftwerk allgemein'!$F$16-'1.1 Allgemein'!$I$22+1)))))/$F66,
SUM(OFFSET('2.5 CAPEX'!AY69,0,-MIN($F66-1,COLUMN(AK66)-1),1,MIN($F66,COLUMN(AK66))))/$F66)))))))</f>
        <v>0</v>
      </c>
      <c r="AU66" s="199">
        <f ca="1">IF('2.1 Kraftwerk allgemein'!$F$15&lt;'1.1 Allgemein'!$I$22,
IF(OR(ISNUMBER($D66)=FALSE,$F66=""),"",
IF(AND('2.5 CAPEX'!$L69&lt;&gt;"x",'2.5 CAPEX'!$M69&lt;&gt;"x"),0,
IF($F66=0,0,
IF(AU$4&lt;'2.1 Kraftwerk allgemein'!$F$16,0,
IF(AU$4='2.1 Kraftwerk allgemein'!$F$16,'2.5 CAPEX'!$J69/$F66,
IF(AU$4&lt;'2.1 Kraftwerk allgemein'!$F$16+$F66,
('2.5 CAPEX'!$J69+SUM(OFFSET('2.5 CAPEX'!AZ69,0,-MIN(MAX($F66-1-('2.1 Kraftwerk allgemein'!$F$16-'2.1 Kraftwerk allgemein'!$F$15+1),0),COLUMN(AL66)-1-('2.1 Kraftwerk allgemein'!$F$16-'2.1 Kraftwerk allgemein'!$F$15+1)),1,MIN(MAX($F66-('2.1 Kraftwerk allgemein'!$F$16-'2.1 Kraftwerk allgemein'!$F$15+1),1),COLUMN(AL66)-('2.1 Kraftwerk allgemein'!$F$16-'2.1 Kraftwerk allgemein'!$F$15+1)))))/$F66,
SUM(OFFSET('2.5 CAPEX'!AZ69,0,-MIN($F66-1,COLUMN(AL66)-1),1,MIN($F66,COLUMN(AL66))))/$F66)))))),
IF(OR(ISNUMBER($D66)=FALSE,$F66=""),"",
IF(AND('2.5 CAPEX'!$L69&lt;&gt;"x",'2.5 CAPEX'!$M69&lt;&gt;"x"),0,
IF($F66=0,0,
IF(AU$4&lt;'2.1 Kraftwerk allgemein'!$F$16,0,
IF(AU$4='2.1 Kraftwerk allgemein'!$F$16,'2.5 CAPEX'!$J69/$F66,
IF(AU$4&lt;'2.1 Kraftwerk allgemein'!$F$16+$F66,
('2.5 CAPEX'!$J69+SUM(OFFSET('2.5 CAPEX'!AZ69,0,-MIN(MAX($F66-1-('2.1 Kraftwerk allgemein'!$F$16-'1.1 Allgemein'!$I$22+1),0),COLUMN(AL66)-1-('2.1 Kraftwerk allgemein'!$F$16-'1.1 Allgemein'!$I$22+1)),1,MIN(MAX($F66-('2.1 Kraftwerk allgemein'!$F$16-'1.1 Allgemein'!$I$22+1),1),COLUMN(AL66)-('2.1 Kraftwerk allgemein'!$F$16-'1.1 Allgemein'!$I$22+1)))))/$F66,
SUM(OFFSET('2.5 CAPEX'!AZ69,0,-MIN($F66-1,COLUMN(AL66)-1),1,MIN($F66,COLUMN(AL66))))/$F66)))))))</f>
        <v>0</v>
      </c>
      <c r="AV66" s="199">
        <f ca="1">IF('2.1 Kraftwerk allgemein'!$F$15&lt;'1.1 Allgemein'!$I$22,
IF(OR(ISNUMBER($D66)=FALSE,$F66=""),"",
IF(AND('2.5 CAPEX'!$L69&lt;&gt;"x",'2.5 CAPEX'!$M69&lt;&gt;"x"),0,
IF($F66=0,0,
IF(AV$4&lt;'2.1 Kraftwerk allgemein'!$F$16,0,
IF(AV$4='2.1 Kraftwerk allgemein'!$F$16,'2.5 CAPEX'!$J69/$F66,
IF(AV$4&lt;'2.1 Kraftwerk allgemein'!$F$16+$F66,
('2.5 CAPEX'!$J69+SUM(OFFSET('2.5 CAPEX'!BA69,0,-MIN(MAX($F66-1-('2.1 Kraftwerk allgemein'!$F$16-'2.1 Kraftwerk allgemein'!$F$15+1),0),COLUMN(AM66)-1-('2.1 Kraftwerk allgemein'!$F$16-'2.1 Kraftwerk allgemein'!$F$15+1)),1,MIN(MAX($F66-('2.1 Kraftwerk allgemein'!$F$16-'2.1 Kraftwerk allgemein'!$F$15+1),1),COLUMN(AM66)-('2.1 Kraftwerk allgemein'!$F$16-'2.1 Kraftwerk allgemein'!$F$15+1)))))/$F66,
SUM(OFFSET('2.5 CAPEX'!BA69,0,-MIN($F66-1,COLUMN(AM66)-1),1,MIN($F66,COLUMN(AM66))))/$F66)))))),
IF(OR(ISNUMBER($D66)=FALSE,$F66=""),"",
IF(AND('2.5 CAPEX'!$L69&lt;&gt;"x",'2.5 CAPEX'!$M69&lt;&gt;"x"),0,
IF($F66=0,0,
IF(AV$4&lt;'2.1 Kraftwerk allgemein'!$F$16,0,
IF(AV$4='2.1 Kraftwerk allgemein'!$F$16,'2.5 CAPEX'!$J69/$F66,
IF(AV$4&lt;'2.1 Kraftwerk allgemein'!$F$16+$F66,
('2.5 CAPEX'!$J69+SUM(OFFSET('2.5 CAPEX'!BA69,0,-MIN(MAX($F66-1-('2.1 Kraftwerk allgemein'!$F$16-'1.1 Allgemein'!$I$22+1),0),COLUMN(AM66)-1-('2.1 Kraftwerk allgemein'!$F$16-'1.1 Allgemein'!$I$22+1)),1,MIN(MAX($F66-('2.1 Kraftwerk allgemein'!$F$16-'1.1 Allgemein'!$I$22+1),1),COLUMN(AM66)-('2.1 Kraftwerk allgemein'!$F$16-'1.1 Allgemein'!$I$22+1)))))/$F66,
SUM(OFFSET('2.5 CAPEX'!BA69,0,-MIN($F66-1,COLUMN(AM66)-1),1,MIN($F66,COLUMN(AM66))))/$F66)))))))</f>
        <v>0</v>
      </c>
      <c r="AW66" s="199">
        <f ca="1">IF('2.1 Kraftwerk allgemein'!$F$15&lt;'1.1 Allgemein'!$I$22,
IF(OR(ISNUMBER($D66)=FALSE,$F66=""),"",
IF(AND('2.5 CAPEX'!$L69&lt;&gt;"x",'2.5 CAPEX'!$M69&lt;&gt;"x"),0,
IF($F66=0,0,
IF(AW$4&lt;'2.1 Kraftwerk allgemein'!$F$16,0,
IF(AW$4='2.1 Kraftwerk allgemein'!$F$16,'2.5 CAPEX'!$J69/$F66,
IF(AW$4&lt;'2.1 Kraftwerk allgemein'!$F$16+$F66,
('2.5 CAPEX'!$J69+SUM(OFFSET('2.5 CAPEX'!BB69,0,-MIN(MAX($F66-1-('2.1 Kraftwerk allgemein'!$F$16-'2.1 Kraftwerk allgemein'!$F$15+1),0),COLUMN(AN66)-1-('2.1 Kraftwerk allgemein'!$F$16-'2.1 Kraftwerk allgemein'!$F$15+1)),1,MIN(MAX($F66-('2.1 Kraftwerk allgemein'!$F$16-'2.1 Kraftwerk allgemein'!$F$15+1),1),COLUMN(AN66)-('2.1 Kraftwerk allgemein'!$F$16-'2.1 Kraftwerk allgemein'!$F$15+1)))))/$F66,
SUM(OFFSET('2.5 CAPEX'!BB69,0,-MIN($F66-1,COLUMN(AN66)-1),1,MIN($F66,COLUMN(AN66))))/$F66)))))),
IF(OR(ISNUMBER($D66)=FALSE,$F66=""),"",
IF(AND('2.5 CAPEX'!$L69&lt;&gt;"x",'2.5 CAPEX'!$M69&lt;&gt;"x"),0,
IF($F66=0,0,
IF(AW$4&lt;'2.1 Kraftwerk allgemein'!$F$16,0,
IF(AW$4='2.1 Kraftwerk allgemein'!$F$16,'2.5 CAPEX'!$J69/$F66,
IF(AW$4&lt;'2.1 Kraftwerk allgemein'!$F$16+$F66,
('2.5 CAPEX'!$J69+SUM(OFFSET('2.5 CAPEX'!BB69,0,-MIN(MAX($F66-1-('2.1 Kraftwerk allgemein'!$F$16-'1.1 Allgemein'!$I$22+1),0),COLUMN(AN66)-1-('2.1 Kraftwerk allgemein'!$F$16-'1.1 Allgemein'!$I$22+1)),1,MIN(MAX($F66-('2.1 Kraftwerk allgemein'!$F$16-'1.1 Allgemein'!$I$22+1),1),COLUMN(AN66)-('2.1 Kraftwerk allgemein'!$F$16-'1.1 Allgemein'!$I$22+1)))))/$F66,
SUM(OFFSET('2.5 CAPEX'!BB69,0,-MIN($F66-1,COLUMN(AN66)-1),1,MIN($F66,COLUMN(AN66))))/$F66)))))))</f>
        <v>0</v>
      </c>
      <c r="AX66" s="199">
        <f ca="1">IF('2.1 Kraftwerk allgemein'!$F$15&lt;'1.1 Allgemein'!$I$22,
IF(OR(ISNUMBER($D66)=FALSE,$F66=""),"",
IF(AND('2.5 CAPEX'!$L69&lt;&gt;"x",'2.5 CAPEX'!$M69&lt;&gt;"x"),0,
IF($F66=0,0,
IF(AX$4&lt;'2.1 Kraftwerk allgemein'!$F$16,0,
IF(AX$4='2.1 Kraftwerk allgemein'!$F$16,'2.5 CAPEX'!$J69/$F66,
IF(AX$4&lt;'2.1 Kraftwerk allgemein'!$F$16+$F66,
('2.5 CAPEX'!$J69+SUM(OFFSET('2.5 CAPEX'!BC69,0,-MIN(MAX($F66-1-('2.1 Kraftwerk allgemein'!$F$16-'2.1 Kraftwerk allgemein'!$F$15+1),0),COLUMN(AO66)-1-('2.1 Kraftwerk allgemein'!$F$16-'2.1 Kraftwerk allgemein'!$F$15+1)),1,MIN(MAX($F66-('2.1 Kraftwerk allgemein'!$F$16-'2.1 Kraftwerk allgemein'!$F$15+1),1),COLUMN(AO66)-('2.1 Kraftwerk allgemein'!$F$16-'2.1 Kraftwerk allgemein'!$F$15+1)))))/$F66,
SUM(OFFSET('2.5 CAPEX'!BC69,0,-MIN($F66-1,COLUMN(AO66)-1),1,MIN($F66,COLUMN(AO66))))/$F66)))))),
IF(OR(ISNUMBER($D66)=FALSE,$F66=""),"",
IF(AND('2.5 CAPEX'!$L69&lt;&gt;"x",'2.5 CAPEX'!$M69&lt;&gt;"x"),0,
IF($F66=0,0,
IF(AX$4&lt;'2.1 Kraftwerk allgemein'!$F$16,0,
IF(AX$4='2.1 Kraftwerk allgemein'!$F$16,'2.5 CAPEX'!$J69/$F66,
IF(AX$4&lt;'2.1 Kraftwerk allgemein'!$F$16+$F66,
('2.5 CAPEX'!$J69+SUM(OFFSET('2.5 CAPEX'!BC69,0,-MIN(MAX($F66-1-('2.1 Kraftwerk allgemein'!$F$16-'1.1 Allgemein'!$I$22+1),0),COLUMN(AO66)-1-('2.1 Kraftwerk allgemein'!$F$16-'1.1 Allgemein'!$I$22+1)),1,MIN(MAX($F66-('2.1 Kraftwerk allgemein'!$F$16-'1.1 Allgemein'!$I$22+1),1),COLUMN(AO66)-('2.1 Kraftwerk allgemein'!$F$16-'1.1 Allgemein'!$I$22+1)))))/$F66,
SUM(OFFSET('2.5 CAPEX'!BC69,0,-MIN($F66-1,COLUMN(AO66)-1),1,MIN($F66,COLUMN(AO66))))/$F66)))))))</f>
        <v>0</v>
      </c>
      <c r="AY66" s="199">
        <f ca="1">IF('2.1 Kraftwerk allgemein'!$F$15&lt;'1.1 Allgemein'!$I$22,
IF(OR(ISNUMBER($D66)=FALSE,$F66=""),"",
IF(AND('2.5 CAPEX'!$L69&lt;&gt;"x",'2.5 CAPEX'!$M69&lt;&gt;"x"),0,
IF($F66=0,0,
IF(AY$4&lt;'2.1 Kraftwerk allgemein'!$F$16,0,
IF(AY$4='2.1 Kraftwerk allgemein'!$F$16,'2.5 CAPEX'!$J69/$F66,
IF(AY$4&lt;'2.1 Kraftwerk allgemein'!$F$16+$F66,
('2.5 CAPEX'!$J69+SUM(OFFSET('2.5 CAPEX'!BD69,0,-MIN(MAX($F66-1-('2.1 Kraftwerk allgemein'!$F$16-'2.1 Kraftwerk allgemein'!$F$15+1),0),COLUMN(AP66)-1-('2.1 Kraftwerk allgemein'!$F$16-'2.1 Kraftwerk allgemein'!$F$15+1)),1,MIN(MAX($F66-('2.1 Kraftwerk allgemein'!$F$16-'2.1 Kraftwerk allgemein'!$F$15+1),1),COLUMN(AP66)-('2.1 Kraftwerk allgemein'!$F$16-'2.1 Kraftwerk allgemein'!$F$15+1)))))/$F66,
SUM(OFFSET('2.5 CAPEX'!BD69,0,-MIN($F66-1,COLUMN(AP66)-1),1,MIN($F66,COLUMN(AP66))))/$F66)))))),
IF(OR(ISNUMBER($D66)=FALSE,$F66=""),"",
IF(AND('2.5 CAPEX'!$L69&lt;&gt;"x",'2.5 CAPEX'!$M69&lt;&gt;"x"),0,
IF($F66=0,0,
IF(AY$4&lt;'2.1 Kraftwerk allgemein'!$F$16,0,
IF(AY$4='2.1 Kraftwerk allgemein'!$F$16,'2.5 CAPEX'!$J69/$F66,
IF(AY$4&lt;'2.1 Kraftwerk allgemein'!$F$16+$F66,
('2.5 CAPEX'!$J69+SUM(OFFSET('2.5 CAPEX'!BD69,0,-MIN(MAX($F66-1-('2.1 Kraftwerk allgemein'!$F$16-'1.1 Allgemein'!$I$22+1),0),COLUMN(AP66)-1-('2.1 Kraftwerk allgemein'!$F$16-'1.1 Allgemein'!$I$22+1)),1,MIN(MAX($F66-('2.1 Kraftwerk allgemein'!$F$16-'1.1 Allgemein'!$I$22+1),1),COLUMN(AP66)-('2.1 Kraftwerk allgemein'!$F$16-'1.1 Allgemein'!$I$22+1)))))/$F66,
SUM(OFFSET('2.5 CAPEX'!BD69,0,-MIN($F66-1,COLUMN(AP66)-1),1,MIN($F66,COLUMN(AP66))))/$F66)))))))</f>
        <v>0</v>
      </c>
      <c r="AZ66" s="199">
        <f ca="1">IF('2.1 Kraftwerk allgemein'!$F$15&lt;'1.1 Allgemein'!$I$22,
IF(OR(ISNUMBER($D66)=FALSE,$F66=""),"",
IF(AND('2.5 CAPEX'!$L69&lt;&gt;"x",'2.5 CAPEX'!$M69&lt;&gt;"x"),0,
IF($F66=0,0,
IF(AZ$4&lt;'2.1 Kraftwerk allgemein'!$F$16,0,
IF(AZ$4='2.1 Kraftwerk allgemein'!$F$16,'2.5 CAPEX'!$J69/$F66,
IF(AZ$4&lt;'2.1 Kraftwerk allgemein'!$F$16+$F66,
('2.5 CAPEX'!$J69+SUM(OFFSET('2.5 CAPEX'!BE69,0,-MIN(MAX($F66-1-('2.1 Kraftwerk allgemein'!$F$16-'2.1 Kraftwerk allgemein'!$F$15+1),0),COLUMN(AQ66)-1-('2.1 Kraftwerk allgemein'!$F$16-'2.1 Kraftwerk allgemein'!$F$15+1)),1,MIN(MAX($F66-('2.1 Kraftwerk allgemein'!$F$16-'2.1 Kraftwerk allgemein'!$F$15+1),1),COLUMN(AQ66)-('2.1 Kraftwerk allgemein'!$F$16-'2.1 Kraftwerk allgemein'!$F$15+1)))))/$F66,
SUM(OFFSET('2.5 CAPEX'!BE69,0,-MIN($F66-1,COLUMN(AQ66)-1),1,MIN($F66,COLUMN(AQ66))))/$F66)))))),
IF(OR(ISNUMBER($D66)=FALSE,$F66=""),"",
IF(AND('2.5 CAPEX'!$L69&lt;&gt;"x",'2.5 CAPEX'!$M69&lt;&gt;"x"),0,
IF($F66=0,0,
IF(AZ$4&lt;'2.1 Kraftwerk allgemein'!$F$16,0,
IF(AZ$4='2.1 Kraftwerk allgemein'!$F$16,'2.5 CAPEX'!$J69/$F66,
IF(AZ$4&lt;'2.1 Kraftwerk allgemein'!$F$16+$F66,
('2.5 CAPEX'!$J69+SUM(OFFSET('2.5 CAPEX'!BE69,0,-MIN(MAX($F66-1-('2.1 Kraftwerk allgemein'!$F$16-'1.1 Allgemein'!$I$22+1),0),COLUMN(AQ66)-1-('2.1 Kraftwerk allgemein'!$F$16-'1.1 Allgemein'!$I$22+1)),1,MIN(MAX($F66-('2.1 Kraftwerk allgemein'!$F$16-'1.1 Allgemein'!$I$22+1),1),COLUMN(AQ66)-('2.1 Kraftwerk allgemein'!$F$16-'1.1 Allgemein'!$I$22+1)))))/$F66,
SUM(OFFSET('2.5 CAPEX'!BE69,0,-MIN($F66-1,COLUMN(AQ66)-1),1,MIN($F66,COLUMN(AQ66))))/$F66)))))))</f>
        <v>0</v>
      </c>
      <c r="BA66" s="199">
        <f ca="1">IF('2.1 Kraftwerk allgemein'!$F$15&lt;'1.1 Allgemein'!$I$22,
IF(OR(ISNUMBER($D66)=FALSE,$F66=""),"",
IF(AND('2.5 CAPEX'!$L69&lt;&gt;"x",'2.5 CAPEX'!$M69&lt;&gt;"x"),0,
IF($F66=0,0,
IF(BA$4&lt;'2.1 Kraftwerk allgemein'!$F$16,0,
IF(BA$4='2.1 Kraftwerk allgemein'!$F$16,'2.5 CAPEX'!$J69/$F66,
IF(BA$4&lt;'2.1 Kraftwerk allgemein'!$F$16+$F66,
('2.5 CAPEX'!$J69+SUM(OFFSET('2.5 CAPEX'!BF69,0,-MIN(MAX($F66-1-('2.1 Kraftwerk allgemein'!$F$16-'2.1 Kraftwerk allgemein'!$F$15+1),0),COLUMN(AR66)-1-('2.1 Kraftwerk allgemein'!$F$16-'2.1 Kraftwerk allgemein'!$F$15+1)),1,MIN(MAX($F66-('2.1 Kraftwerk allgemein'!$F$16-'2.1 Kraftwerk allgemein'!$F$15+1),1),COLUMN(AR66)-('2.1 Kraftwerk allgemein'!$F$16-'2.1 Kraftwerk allgemein'!$F$15+1)))))/$F66,
SUM(OFFSET('2.5 CAPEX'!BF69,0,-MIN($F66-1,COLUMN(AR66)-1),1,MIN($F66,COLUMN(AR66))))/$F66)))))),
IF(OR(ISNUMBER($D66)=FALSE,$F66=""),"",
IF(AND('2.5 CAPEX'!$L69&lt;&gt;"x",'2.5 CAPEX'!$M69&lt;&gt;"x"),0,
IF($F66=0,0,
IF(BA$4&lt;'2.1 Kraftwerk allgemein'!$F$16,0,
IF(BA$4='2.1 Kraftwerk allgemein'!$F$16,'2.5 CAPEX'!$J69/$F66,
IF(BA$4&lt;'2.1 Kraftwerk allgemein'!$F$16+$F66,
('2.5 CAPEX'!$J69+SUM(OFFSET('2.5 CAPEX'!BF69,0,-MIN(MAX($F66-1-('2.1 Kraftwerk allgemein'!$F$16-'1.1 Allgemein'!$I$22+1),0),COLUMN(AR66)-1-('2.1 Kraftwerk allgemein'!$F$16-'1.1 Allgemein'!$I$22+1)),1,MIN(MAX($F66-('2.1 Kraftwerk allgemein'!$F$16-'1.1 Allgemein'!$I$22+1),1),COLUMN(AR66)-('2.1 Kraftwerk allgemein'!$F$16-'1.1 Allgemein'!$I$22+1)))))/$F66,
SUM(OFFSET('2.5 CAPEX'!BF69,0,-MIN($F66-1,COLUMN(AR66)-1),1,MIN($F66,COLUMN(AR66))))/$F66)))))))</f>
        <v>0</v>
      </c>
      <c r="BB66" s="199">
        <f ca="1">IF('2.1 Kraftwerk allgemein'!$F$15&lt;'1.1 Allgemein'!$I$22,
IF(OR(ISNUMBER($D66)=FALSE,$F66=""),"",
IF(AND('2.5 CAPEX'!$L69&lt;&gt;"x",'2.5 CAPEX'!$M69&lt;&gt;"x"),0,
IF($F66=0,0,
IF(BB$4&lt;'2.1 Kraftwerk allgemein'!$F$16,0,
IF(BB$4='2.1 Kraftwerk allgemein'!$F$16,'2.5 CAPEX'!$J69/$F66,
IF(BB$4&lt;'2.1 Kraftwerk allgemein'!$F$16+$F66,
('2.5 CAPEX'!$J69+SUM(OFFSET('2.5 CAPEX'!BG69,0,-MIN(MAX($F66-1-('2.1 Kraftwerk allgemein'!$F$16-'2.1 Kraftwerk allgemein'!$F$15+1),0),COLUMN(AS66)-1-('2.1 Kraftwerk allgemein'!$F$16-'2.1 Kraftwerk allgemein'!$F$15+1)),1,MIN(MAX($F66-('2.1 Kraftwerk allgemein'!$F$16-'2.1 Kraftwerk allgemein'!$F$15+1),1),COLUMN(AS66)-('2.1 Kraftwerk allgemein'!$F$16-'2.1 Kraftwerk allgemein'!$F$15+1)))))/$F66,
SUM(OFFSET('2.5 CAPEX'!BG69,0,-MIN($F66-1,COLUMN(AS66)-1),1,MIN($F66,COLUMN(AS66))))/$F66)))))),
IF(OR(ISNUMBER($D66)=FALSE,$F66=""),"",
IF(AND('2.5 CAPEX'!$L69&lt;&gt;"x",'2.5 CAPEX'!$M69&lt;&gt;"x"),0,
IF($F66=0,0,
IF(BB$4&lt;'2.1 Kraftwerk allgemein'!$F$16,0,
IF(BB$4='2.1 Kraftwerk allgemein'!$F$16,'2.5 CAPEX'!$J69/$F66,
IF(BB$4&lt;'2.1 Kraftwerk allgemein'!$F$16+$F66,
('2.5 CAPEX'!$J69+SUM(OFFSET('2.5 CAPEX'!BG69,0,-MIN(MAX($F66-1-('2.1 Kraftwerk allgemein'!$F$16-'1.1 Allgemein'!$I$22+1),0),COLUMN(AS66)-1-('2.1 Kraftwerk allgemein'!$F$16-'1.1 Allgemein'!$I$22+1)),1,MIN(MAX($F66-('2.1 Kraftwerk allgemein'!$F$16-'1.1 Allgemein'!$I$22+1),1),COLUMN(AS66)-('2.1 Kraftwerk allgemein'!$F$16-'1.1 Allgemein'!$I$22+1)))))/$F66,
SUM(OFFSET('2.5 CAPEX'!BG69,0,-MIN($F66-1,COLUMN(AS66)-1),1,MIN($F66,COLUMN(AS66))))/$F66)))))))</f>
        <v>0</v>
      </c>
      <c r="BC66" s="199">
        <f ca="1">IF('2.1 Kraftwerk allgemein'!$F$15&lt;'1.1 Allgemein'!$I$22,
IF(OR(ISNUMBER($D66)=FALSE,$F66=""),"",
IF(AND('2.5 CAPEX'!$L69&lt;&gt;"x",'2.5 CAPEX'!$M69&lt;&gt;"x"),0,
IF($F66=0,0,
IF(BC$4&lt;'2.1 Kraftwerk allgemein'!$F$16,0,
IF(BC$4='2.1 Kraftwerk allgemein'!$F$16,'2.5 CAPEX'!$J69/$F66,
IF(BC$4&lt;'2.1 Kraftwerk allgemein'!$F$16+$F66,
('2.5 CAPEX'!$J69+SUM(OFFSET('2.5 CAPEX'!BH69,0,-MIN(MAX($F66-1-('2.1 Kraftwerk allgemein'!$F$16-'2.1 Kraftwerk allgemein'!$F$15+1),0),COLUMN(AT66)-1-('2.1 Kraftwerk allgemein'!$F$16-'2.1 Kraftwerk allgemein'!$F$15+1)),1,MIN(MAX($F66-('2.1 Kraftwerk allgemein'!$F$16-'2.1 Kraftwerk allgemein'!$F$15+1),1),COLUMN(AT66)-('2.1 Kraftwerk allgemein'!$F$16-'2.1 Kraftwerk allgemein'!$F$15+1)))))/$F66,
SUM(OFFSET('2.5 CAPEX'!BH69,0,-MIN($F66-1,COLUMN(AT66)-1),1,MIN($F66,COLUMN(AT66))))/$F66)))))),
IF(OR(ISNUMBER($D66)=FALSE,$F66=""),"",
IF(AND('2.5 CAPEX'!$L69&lt;&gt;"x",'2.5 CAPEX'!$M69&lt;&gt;"x"),0,
IF($F66=0,0,
IF(BC$4&lt;'2.1 Kraftwerk allgemein'!$F$16,0,
IF(BC$4='2.1 Kraftwerk allgemein'!$F$16,'2.5 CAPEX'!$J69/$F66,
IF(BC$4&lt;'2.1 Kraftwerk allgemein'!$F$16+$F66,
('2.5 CAPEX'!$J69+SUM(OFFSET('2.5 CAPEX'!BH69,0,-MIN(MAX($F66-1-('2.1 Kraftwerk allgemein'!$F$16-'1.1 Allgemein'!$I$22+1),0),COLUMN(AT66)-1-('2.1 Kraftwerk allgemein'!$F$16-'1.1 Allgemein'!$I$22+1)),1,MIN(MAX($F66-('2.1 Kraftwerk allgemein'!$F$16-'1.1 Allgemein'!$I$22+1),1),COLUMN(AT66)-('2.1 Kraftwerk allgemein'!$F$16-'1.1 Allgemein'!$I$22+1)))))/$F66,
SUM(OFFSET('2.5 CAPEX'!BH69,0,-MIN($F66-1,COLUMN(AT66)-1),1,MIN($F66,COLUMN(AT66))))/$F66)))))))</f>
        <v>0</v>
      </c>
      <c r="BD66" s="199">
        <f ca="1">IF('2.1 Kraftwerk allgemein'!$F$15&lt;'1.1 Allgemein'!$I$22,
IF(OR(ISNUMBER($D66)=FALSE,$F66=""),"",
IF(AND('2.5 CAPEX'!$L69&lt;&gt;"x",'2.5 CAPEX'!$M69&lt;&gt;"x"),0,
IF($F66=0,0,
IF(BD$4&lt;'2.1 Kraftwerk allgemein'!$F$16,0,
IF(BD$4='2.1 Kraftwerk allgemein'!$F$16,'2.5 CAPEX'!$J69/$F66,
IF(BD$4&lt;'2.1 Kraftwerk allgemein'!$F$16+$F66,
('2.5 CAPEX'!$J69+SUM(OFFSET('2.5 CAPEX'!BI69,0,-MIN(MAX($F66-1-('2.1 Kraftwerk allgemein'!$F$16-'2.1 Kraftwerk allgemein'!$F$15+1),0),COLUMN(AU66)-1-('2.1 Kraftwerk allgemein'!$F$16-'2.1 Kraftwerk allgemein'!$F$15+1)),1,MIN(MAX($F66-('2.1 Kraftwerk allgemein'!$F$16-'2.1 Kraftwerk allgemein'!$F$15+1),1),COLUMN(AU66)-('2.1 Kraftwerk allgemein'!$F$16-'2.1 Kraftwerk allgemein'!$F$15+1)))))/$F66,
SUM(OFFSET('2.5 CAPEX'!BI69,0,-MIN($F66-1,COLUMN(AU66)-1),1,MIN($F66,COLUMN(AU66))))/$F66)))))),
IF(OR(ISNUMBER($D66)=FALSE,$F66=""),"",
IF(AND('2.5 CAPEX'!$L69&lt;&gt;"x",'2.5 CAPEX'!$M69&lt;&gt;"x"),0,
IF($F66=0,0,
IF(BD$4&lt;'2.1 Kraftwerk allgemein'!$F$16,0,
IF(BD$4='2.1 Kraftwerk allgemein'!$F$16,'2.5 CAPEX'!$J69/$F66,
IF(BD$4&lt;'2.1 Kraftwerk allgemein'!$F$16+$F66,
('2.5 CAPEX'!$J69+SUM(OFFSET('2.5 CAPEX'!BI69,0,-MIN(MAX($F66-1-('2.1 Kraftwerk allgemein'!$F$16-'1.1 Allgemein'!$I$22+1),0),COLUMN(AU66)-1-('2.1 Kraftwerk allgemein'!$F$16-'1.1 Allgemein'!$I$22+1)),1,MIN(MAX($F66-('2.1 Kraftwerk allgemein'!$F$16-'1.1 Allgemein'!$I$22+1),1),COLUMN(AU66)-('2.1 Kraftwerk allgemein'!$F$16-'1.1 Allgemein'!$I$22+1)))))/$F66,
SUM(OFFSET('2.5 CAPEX'!BI69,0,-MIN($F66-1,COLUMN(AU66)-1),1,MIN($F66,COLUMN(AU66))))/$F66)))))))</f>
        <v>0</v>
      </c>
      <c r="BE66" s="199">
        <f ca="1">IF('2.1 Kraftwerk allgemein'!$F$15&lt;'1.1 Allgemein'!$I$22,
IF(OR(ISNUMBER($D66)=FALSE,$F66=""),"",
IF(AND('2.5 CAPEX'!$L69&lt;&gt;"x",'2.5 CAPEX'!$M69&lt;&gt;"x"),0,
IF($F66=0,0,
IF(BE$4&lt;'2.1 Kraftwerk allgemein'!$F$16,0,
IF(BE$4='2.1 Kraftwerk allgemein'!$F$16,'2.5 CAPEX'!$J69/$F66,
IF(BE$4&lt;'2.1 Kraftwerk allgemein'!$F$16+$F66,
('2.5 CAPEX'!$J69+SUM(OFFSET('2.5 CAPEX'!BJ69,0,-MIN(MAX($F66-1-('2.1 Kraftwerk allgemein'!$F$16-'2.1 Kraftwerk allgemein'!$F$15+1),0),COLUMN(AV66)-1-('2.1 Kraftwerk allgemein'!$F$16-'2.1 Kraftwerk allgemein'!$F$15+1)),1,MIN(MAX($F66-('2.1 Kraftwerk allgemein'!$F$16-'2.1 Kraftwerk allgemein'!$F$15+1),1),COLUMN(AV66)-('2.1 Kraftwerk allgemein'!$F$16-'2.1 Kraftwerk allgemein'!$F$15+1)))))/$F66,
SUM(OFFSET('2.5 CAPEX'!BJ69,0,-MIN($F66-1,COLUMN(AV66)-1),1,MIN($F66,COLUMN(AV66))))/$F66)))))),
IF(OR(ISNUMBER($D66)=FALSE,$F66=""),"",
IF(AND('2.5 CAPEX'!$L69&lt;&gt;"x",'2.5 CAPEX'!$M69&lt;&gt;"x"),0,
IF($F66=0,0,
IF(BE$4&lt;'2.1 Kraftwerk allgemein'!$F$16,0,
IF(BE$4='2.1 Kraftwerk allgemein'!$F$16,'2.5 CAPEX'!$J69/$F66,
IF(BE$4&lt;'2.1 Kraftwerk allgemein'!$F$16+$F66,
('2.5 CAPEX'!$J69+SUM(OFFSET('2.5 CAPEX'!BJ69,0,-MIN(MAX($F66-1-('2.1 Kraftwerk allgemein'!$F$16-'1.1 Allgemein'!$I$22+1),0),COLUMN(AV66)-1-('2.1 Kraftwerk allgemein'!$F$16-'1.1 Allgemein'!$I$22+1)),1,MIN(MAX($F66-('2.1 Kraftwerk allgemein'!$F$16-'1.1 Allgemein'!$I$22+1),1),COLUMN(AV66)-('2.1 Kraftwerk allgemein'!$F$16-'1.1 Allgemein'!$I$22+1)))))/$F66,
SUM(OFFSET('2.5 CAPEX'!BJ69,0,-MIN($F66-1,COLUMN(AV66)-1),1,MIN($F66,COLUMN(AV66))))/$F66)))))))</f>
        <v>0</v>
      </c>
      <c r="BF66" s="199">
        <f ca="1">IF('2.1 Kraftwerk allgemein'!$F$15&lt;'1.1 Allgemein'!$I$22,
IF(OR(ISNUMBER($D66)=FALSE,$F66=""),"",
IF(AND('2.5 CAPEX'!$L69&lt;&gt;"x",'2.5 CAPEX'!$M69&lt;&gt;"x"),0,
IF($F66=0,0,
IF(BF$4&lt;'2.1 Kraftwerk allgemein'!$F$16,0,
IF(BF$4='2.1 Kraftwerk allgemein'!$F$16,'2.5 CAPEX'!$J69/$F66,
IF(BF$4&lt;'2.1 Kraftwerk allgemein'!$F$16+$F66,
('2.5 CAPEX'!$J69+SUM(OFFSET('2.5 CAPEX'!BK69,0,-MIN(MAX($F66-1-('2.1 Kraftwerk allgemein'!$F$16-'2.1 Kraftwerk allgemein'!$F$15+1),0),COLUMN(AW66)-1-('2.1 Kraftwerk allgemein'!$F$16-'2.1 Kraftwerk allgemein'!$F$15+1)),1,MIN(MAX($F66-('2.1 Kraftwerk allgemein'!$F$16-'2.1 Kraftwerk allgemein'!$F$15+1),1),COLUMN(AW66)-('2.1 Kraftwerk allgemein'!$F$16-'2.1 Kraftwerk allgemein'!$F$15+1)))))/$F66,
SUM(OFFSET('2.5 CAPEX'!BK69,0,-MIN($F66-1,COLUMN(AW66)-1),1,MIN($F66,COLUMN(AW66))))/$F66)))))),
IF(OR(ISNUMBER($D66)=FALSE,$F66=""),"",
IF(AND('2.5 CAPEX'!$L69&lt;&gt;"x",'2.5 CAPEX'!$M69&lt;&gt;"x"),0,
IF($F66=0,0,
IF(BF$4&lt;'2.1 Kraftwerk allgemein'!$F$16,0,
IF(BF$4='2.1 Kraftwerk allgemein'!$F$16,'2.5 CAPEX'!$J69/$F66,
IF(BF$4&lt;'2.1 Kraftwerk allgemein'!$F$16+$F66,
('2.5 CAPEX'!$J69+SUM(OFFSET('2.5 CAPEX'!BK69,0,-MIN(MAX($F66-1-('2.1 Kraftwerk allgemein'!$F$16-'1.1 Allgemein'!$I$22+1),0),COLUMN(AW66)-1-('2.1 Kraftwerk allgemein'!$F$16-'1.1 Allgemein'!$I$22+1)),1,MIN(MAX($F66-('2.1 Kraftwerk allgemein'!$F$16-'1.1 Allgemein'!$I$22+1),1),COLUMN(AW66)-('2.1 Kraftwerk allgemein'!$F$16-'1.1 Allgemein'!$I$22+1)))))/$F66,
SUM(OFFSET('2.5 CAPEX'!BK69,0,-MIN($F66-1,COLUMN(AW66)-1),1,MIN($F66,COLUMN(AW66))))/$F66)))))))</f>
        <v>0</v>
      </c>
      <c r="BG66" s="199">
        <f ca="1">IF('2.1 Kraftwerk allgemein'!$F$15&lt;'1.1 Allgemein'!$I$22,
IF(OR(ISNUMBER($D66)=FALSE,$F66=""),"",
IF(AND('2.5 CAPEX'!$L69&lt;&gt;"x",'2.5 CAPEX'!$M69&lt;&gt;"x"),0,
IF($F66=0,0,
IF(BG$4&lt;'2.1 Kraftwerk allgemein'!$F$16,0,
IF(BG$4='2.1 Kraftwerk allgemein'!$F$16,'2.5 CAPEX'!$J69/$F66,
IF(BG$4&lt;'2.1 Kraftwerk allgemein'!$F$16+$F66,
('2.5 CAPEX'!$J69+SUM(OFFSET('2.5 CAPEX'!BL69,0,-MIN(MAX($F66-1-('2.1 Kraftwerk allgemein'!$F$16-'2.1 Kraftwerk allgemein'!$F$15+1),0),COLUMN(AX66)-1-('2.1 Kraftwerk allgemein'!$F$16-'2.1 Kraftwerk allgemein'!$F$15+1)),1,MIN(MAX($F66-('2.1 Kraftwerk allgemein'!$F$16-'2.1 Kraftwerk allgemein'!$F$15+1),1),COLUMN(AX66)-('2.1 Kraftwerk allgemein'!$F$16-'2.1 Kraftwerk allgemein'!$F$15+1)))))/$F66,
SUM(OFFSET('2.5 CAPEX'!BL69,0,-MIN($F66-1,COLUMN(AX66)-1),1,MIN($F66,COLUMN(AX66))))/$F66)))))),
IF(OR(ISNUMBER($D66)=FALSE,$F66=""),"",
IF(AND('2.5 CAPEX'!$L69&lt;&gt;"x",'2.5 CAPEX'!$M69&lt;&gt;"x"),0,
IF($F66=0,0,
IF(BG$4&lt;'2.1 Kraftwerk allgemein'!$F$16,0,
IF(BG$4='2.1 Kraftwerk allgemein'!$F$16,'2.5 CAPEX'!$J69/$F66,
IF(BG$4&lt;'2.1 Kraftwerk allgemein'!$F$16+$F66,
('2.5 CAPEX'!$J69+SUM(OFFSET('2.5 CAPEX'!BL69,0,-MIN(MAX($F66-1-('2.1 Kraftwerk allgemein'!$F$16-'1.1 Allgemein'!$I$22+1),0),COLUMN(AX66)-1-('2.1 Kraftwerk allgemein'!$F$16-'1.1 Allgemein'!$I$22+1)),1,MIN(MAX($F66-('2.1 Kraftwerk allgemein'!$F$16-'1.1 Allgemein'!$I$22+1),1),COLUMN(AX66)-('2.1 Kraftwerk allgemein'!$F$16-'1.1 Allgemein'!$I$22+1)))))/$F66,
SUM(OFFSET('2.5 CAPEX'!BL69,0,-MIN($F66-1,COLUMN(AX66)-1),1,MIN($F66,COLUMN(AX66))))/$F66)))))))</f>
        <v>0</v>
      </c>
      <c r="BH66" s="199">
        <f ca="1">IF('2.1 Kraftwerk allgemein'!$F$15&lt;'1.1 Allgemein'!$I$22,
IF(OR(ISNUMBER($D66)=FALSE,$F66=""),"",
IF(AND('2.5 CAPEX'!$L69&lt;&gt;"x",'2.5 CAPEX'!$M69&lt;&gt;"x"),0,
IF($F66=0,0,
IF(BH$4&lt;'2.1 Kraftwerk allgemein'!$F$16,0,
IF(BH$4='2.1 Kraftwerk allgemein'!$F$16,'2.5 CAPEX'!$J69/$F66,
IF(BH$4&lt;'2.1 Kraftwerk allgemein'!$F$16+$F66,
('2.5 CAPEX'!$J69+SUM(OFFSET('2.5 CAPEX'!BM69,0,-MIN(MAX($F66-1-('2.1 Kraftwerk allgemein'!$F$16-'2.1 Kraftwerk allgemein'!$F$15+1),0),COLUMN(AY66)-1-('2.1 Kraftwerk allgemein'!$F$16-'2.1 Kraftwerk allgemein'!$F$15+1)),1,MIN(MAX($F66-('2.1 Kraftwerk allgemein'!$F$16-'2.1 Kraftwerk allgemein'!$F$15+1),1),COLUMN(AY66)-('2.1 Kraftwerk allgemein'!$F$16-'2.1 Kraftwerk allgemein'!$F$15+1)))))/$F66,
SUM(OFFSET('2.5 CAPEX'!BM69,0,-MIN($F66-1,COLUMN(AY66)-1),1,MIN($F66,COLUMN(AY66))))/$F66)))))),
IF(OR(ISNUMBER($D66)=FALSE,$F66=""),"",
IF(AND('2.5 CAPEX'!$L69&lt;&gt;"x",'2.5 CAPEX'!$M69&lt;&gt;"x"),0,
IF($F66=0,0,
IF(BH$4&lt;'2.1 Kraftwerk allgemein'!$F$16,0,
IF(BH$4='2.1 Kraftwerk allgemein'!$F$16,'2.5 CAPEX'!$J69/$F66,
IF(BH$4&lt;'2.1 Kraftwerk allgemein'!$F$16+$F66,
('2.5 CAPEX'!$J69+SUM(OFFSET('2.5 CAPEX'!BM69,0,-MIN(MAX($F66-1-('2.1 Kraftwerk allgemein'!$F$16-'1.1 Allgemein'!$I$22+1),0),COLUMN(AY66)-1-('2.1 Kraftwerk allgemein'!$F$16-'1.1 Allgemein'!$I$22+1)),1,MIN(MAX($F66-('2.1 Kraftwerk allgemein'!$F$16-'1.1 Allgemein'!$I$22+1),1),COLUMN(AY66)-('2.1 Kraftwerk allgemein'!$F$16-'1.1 Allgemein'!$I$22+1)))))/$F66,
SUM(OFFSET('2.5 CAPEX'!BM69,0,-MIN($F66-1,COLUMN(AY66)-1),1,MIN($F66,COLUMN(AY66))))/$F66)))))))</f>
        <v>0</v>
      </c>
      <c r="BI66" s="199">
        <f ca="1">IF('2.1 Kraftwerk allgemein'!$F$15&lt;'1.1 Allgemein'!$I$22,
IF(OR(ISNUMBER($D66)=FALSE,$F66=""),"",
IF(AND('2.5 CAPEX'!$L69&lt;&gt;"x",'2.5 CAPEX'!$M69&lt;&gt;"x"),0,
IF($F66=0,0,
IF(BI$4&lt;'2.1 Kraftwerk allgemein'!$F$16,0,
IF(BI$4='2.1 Kraftwerk allgemein'!$F$16,'2.5 CAPEX'!$J69/$F66,
IF(BI$4&lt;'2.1 Kraftwerk allgemein'!$F$16+$F66,
('2.5 CAPEX'!$J69+SUM(OFFSET('2.5 CAPEX'!BN69,0,-MIN(MAX($F66-1-('2.1 Kraftwerk allgemein'!$F$16-'2.1 Kraftwerk allgemein'!$F$15+1),0),COLUMN(AZ66)-1-('2.1 Kraftwerk allgemein'!$F$16-'2.1 Kraftwerk allgemein'!$F$15+1)),1,MIN(MAX($F66-('2.1 Kraftwerk allgemein'!$F$16-'2.1 Kraftwerk allgemein'!$F$15+1),1),COLUMN(AZ66)-('2.1 Kraftwerk allgemein'!$F$16-'2.1 Kraftwerk allgemein'!$F$15+1)))))/$F66,
SUM(OFFSET('2.5 CAPEX'!BN69,0,-MIN($F66-1,COLUMN(AZ66)-1),1,MIN($F66,COLUMN(AZ66))))/$F66)))))),
IF(OR(ISNUMBER($D66)=FALSE,$F66=""),"",
IF(AND('2.5 CAPEX'!$L69&lt;&gt;"x",'2.5 CAPEX'!$M69&lt;&gt;"x"),0,
IF($F66=0,0,
IF(BI$4&lt;'2.1 Kraftwerk allgemein'!$F$16,0,
IF(BI$4='2.1 Kraftwerk allgemein'!$F$16,'2.5 CAPEX'!$J69/$F66,
IF(BI$4&lt;'2.1 Kraftwerk allgemein'!$F$16+$F66,
('2.5 CAPEX'!$J69+SUM(OFFSET('2.5 CAPEX'!BN69,0,-MIN(MAX($F66-1-('2.1 Kraftwerk allgemein'!$F$16-'1.1 Allgemein'!$I$22+1),0),COLUMN(AZ66)-1-('2.1 Kraftwerk allgemein'!$F$16-'1.1 Allgemein'!$I$22+1)),1,MIN(MAX($F66-('2.1 Kraftwerk allgemein'!$F$16-'1.1 Allgemein'!$I$22+1),1),COLUMN(AZ66)-('2.1 Kraftwerk allgemein'!$F$16-'1.1 Allgemein'!$I$22+1)))))/$F66,
SUM(OFFSET('2.5 CAPEX'!BN69,0,-MIN($F66-1,COLUMN(AZ66)-1),1,MIN($F66,COLUMN(AZ66))))/$F66)))))))</f>
        <v>0</v>
      </c>
      <c r="BJ66" s="199">
        <f ca="1">IF('2.1 Kraftwerk allgemein'!$F$15&lt;'1.1 Allgemein'!$I$22,
IF(OR(ISNUMBER($D66)=FALSE,$F66=""),"",
IF(AND('2.5 CAPEX'!$L69&lt;&gt;"x",'2.5 CAPEX'!$M69&lt;&gt;"x"),0,
IF($F66=0,0,
IF(BJ$4&lt;'2.1 Kraftwerk allgemein'!$F$16,0,
IF(BJ$4='2.1 Kraftwerk allgemein'!$F$16,'2.5 CAPEX'!$J69/$F66,
IF(BJ$4&lt;'2.1 Kraftwerk allgemein'!$F$16+$F66,
('2.5 CAPEX'!$J69+SUM(OFFSET('2.5 CAPEX'!BO69,0,-MIN(MAX($F66-1-('2.1 Kraftwerk allgemein'!$F$16-'2.1 Kraftwerk allgemein'!$F$15+1),0),COLUMN(BA66)-1-('2.1 Kraftwerk allgemein'!$F$16-'2.1 Kraftwerk allgemein'!$F$15+1)),1,MIN(MAX($F66-('2.1 Kraftwerk allgemein'!$F$16-'2.1 Kraftwerk allgemein'!$F$15+1),1),COLUMN(BA66)-('2.1 Kraftwerk allgemein'!$F$16-'2.1 Kraftwerk allgemein'!$F$15+1)))))/$F66,
SUM(OFFSET('2.5 CAPEX'!BO69,0,-MIN($F66-1,COLUMN(BA66)-1),1,MIN($F66,COLUMN(BA66))))/$F66)))))),
IF(OR(ISNUMBER($D66)=FALSE,$F66=""),"",
IF(AND('2.5 CAPEX'!$L69&lt;&gt;"x",'2.5 CAPEX'!$M69&lt;&gt;"x"),0,
IF($F66=0,0,
IF(BJ$4&lt;'2.1 Kraftwerk allgemein'!$F$16,0,
IF(BJ$4='2.1 Kraftwerk allgemein'!$F$16,'2.5 CAPEX'!$J69/$F66,
IF(BJ$4&lt;'2.1 Kraftwerk allgemein'!$F$16+$F66,
('2.5 CAPEX'!$J69+SUM(OFFSET('2.5 CAPEX'!BO69,0,-MIN(MAX($F66-1-('2.1 Kraftwerk allgemein'!$F$16-'1.1 Allgemein'!$I$22+1),0),COLUMN(BA66)-1-('2.1 Kraftwerk allgemein'!$F$16-'1.1 Allgemein'!$I$22+1)),1,MIN(MAX($F66-('2.1 Kraftwerk allgemein'!$F$16-'1.1 Allgemein'!$I$22+1),1),COLUMN(BA66)-('2.1 Kraftwerk allgemein'!$F$16-'1.1 Allgemein'!$I$22+1)))))/$F66,
SUM(OFFSET('2.5 CAPEX'!BO69,0,-MIN($F66-1,COLUMN(BA66)-1),1,MIN($F66,COLUMN(BA66))))/$F66)))))))</f>
        <v>0</v>
      </c>
      <c r="BK66" s="199">
        <f ca="1">IF('2.1 Kraftwerk allgemein'!$F$15&lt;'1.1 Allgemein'!$I$22,
IF(OR(ISNUMBER($D66)=FALSE,$F66=""),"",
IF(AND('2.5 CAPEX'!$L69&lt;&gt;"x",'2.5 CAPEX'!$M69&lt;&gt;"x"),0,
IF($F66=0,0,
IF(BK$4&lt;'2.1 Kraftwerk allgemein'!$F$16,0,
IF(BK$4='2.1 Kraftwerk allgemein'!$F$16,'2.5 CAPEX'!$J69/$F66,
IF(BK$4&lt;'2.1 Kraftwerk allgemein'!$F$16+$F66,
('2.5 CAPEX'!$J69+SUM(OFFSET('2.5 CAPEX'!BP69,0,-MIN(MAX($F66-1-('2.1 Kraftwerk allgemein'!$F$16-'2.1 Kraftwerk allgemein'!$F$15+1),0),COLUMN(BB66)-1-('2.1 Kraftwerk allgemein'!$F$16-'2.1 Kraftwerk allgemein'!$F$15+1)),1,MIN(MAX($F66-('2.1 Kraftwerk allgemein'!$F$16-'2.1 Kraftwerk allgemein'!$F$15+1),1),COLUMN(BB66)-('2.1 Kraftwerk allgemein'!$F$16-'2.1 Kraftwerk allgemein'!$F$15+1)))))/$F66,
SUM(OFFSET('2.5 CAPEX'!BP69,0,-MIN($F66-1,COLUMN(BB66)-1),1,MIN($F66,COLUMN(BB66))))/$F66)))))),
IF(OR(ISNUMBER($D66)=FALSE,$F66=""),"",
IF(AND('2.5 CAPEX'!$L69&lt;&gt;"x",'2.5 CAPEX'!$M69&lt;&gt;"x"),0,
IF($F66=0,0,
IF(BK$4&lt;'2.1 Kraftwerk allgemein'!$F$16,0,
IF(BK$4='2.1 Kraftwerk allgemein'!$F$16,'2.5 CAPEX'!$J69/$F66,
IF(BK$4&lt;'2.1 Kraftwerk allgemein'!$F$16+$F66,
('2.5 CAPEX'!$J69+SUM(OFFSET('2.5 CAPEX'!BP69,0,-MIN(MAX($F66-1-('2.1 Kraftwerk allgemein'!$F$16-'1.1 Allgemein'!$I$22+1),0),COLUMN(BB66)-1-('2.1 Kraftwerk allgemein'!$F$16-'1.1 Allgemein'!$I$22+1)),1,MIN(MAX($F66-('2.1 Kraftwerk allgemein'!$F$16-'1.1 Allgemein'!$I$22+1),1),COLUMN(BB66)-('2.1 Kraftwerk allgemein'!$F$16-'1.1 Allgemein'!$I$22+1)))))/$F66,
SUM(OFFSET('2.5 CAPEX'!BP69,0,-MIN($F66-1,COLUMN(BB66)-1),1,MIN($F66,COLUMN(BB66))))/$F66)))))))</f>
        <v>0</v>
      </c>
      <c r="BL66" s="199">
        <f ca="1">IF('2.1 Kraftwerk allgemein'!$F$15&lt;'1.1 Allgemein'!$I$22,
IF(OR(ISNUMBER($D66)=FALSE,$F66=""),"",
IF(AND('2.5 CAPEX'!$L69&lt;&gt;"x",'2.5 CAPEX'!$M69&lt;&gt;"x"),0,
IF($F66=0,0,
IF(BL$4&lt;'2.1 Kraftwerk allgemein'!$F$16,0,
IF(BL$4='2.1 Kraftwerk allgemein'!$F$16,'2.5 CAPEX'!$J69/$F66,
IF(BL$4&lt;'2.1 Kraftwerk allgemein'!$F$16+$F66,
('2.5 CAPEX'!$J69+SUM(OFFSET('2.5 CAPEX'!BQ69,0,-MIN(MAX($F66-1-('2.1 Kraftwerk allgemein'!$F$16-'2.1 Kraftwerk allgemein'!$F$15+1),0),COLUMN(BC66)-1-('2.1 Kraftwerk allgemein'!$F$16-'2.1 Kraftwerk allgemein'!$F$15+1)),1,MIN(MAX($F66-('2.1 Kraftwerk allgemein'!$F$16-'2.1 Kraftwerk allgemein'!$F$15+1),1),COLUMN(BC66)-('2.1 Kraftwerk allgemein'!$F$16-'2.1 Kraftwerk allgemein'!$F$15+1)))))/$F66,
SUM(OFFSET('2.5 CAPEX'!BQ69,0,-MIN($F66-1,COLUMN(BC66)-1),1,MIN($F66,COLUMN(BC66))))/$F66)))))),
IF(OR(ISNUMBER($D66)=FALSE,$F66=""),"",
IF(AND('2.5 CAPEX'!$L69&lt;&gt;"x",'2.5 CAPEX'!$M69&lt;&gt;"x"),0,
IF($F66=0,0,
IF(BL$4&lt;'2.1 Kraftwerk allgemein'!$F$16,0,
IF(BL$4='2.1 Kraftwerk allgemein'!$F$16,'2.5 CAPEX'!$J69/$F66,
IF(BL$4&lt;'2.1 Kraftwerk allgemein'!$F$16+$F66,
('2.5 CAPEX'!$J69+SUM(OFFSET('2.5 CAPEX'!BQ69,0,-MIN(MAX($F66-1-('2.1 Kraftwerk allgemein'!$F$16-'1.1 Allgemein'!$I$22+1),0),COLUMN(BC66)-1-('2.1 Kraftwerk allgemein'!$F$16-'1.1 Allgemein'!$I$22+1)),1,MIN(MAX($F66-('2.1 Kraftwerk allgemein'!$F$16-'1.1 Allgemein'!$I$22+1),1),COLUMN(BC66)-('2.1 Kraftwerk allgemein'!$F$16-'1.1 Allgemein'!$I$22+1)))))/$F66,
SUM(OFFSET('2.5 CAPEX'!BQ69,0,-MIN($F66-1,COLUMN(BC66)-1),1,MIN($F66,COLUMN(BC66))))/$F66)))))))</f>
        <v>0</v>
      </c>
      <c r="BM66" s="199">
        <f ca="1">IF('2.1 Kraftwerk allgemein'!$F$15&lt;'1.1 Allgemein'!$I$22,
IF(OR(ISNUMBER($D66)=FALSE,$F66=""),"",
IF(AND('2.5 CAPEX'!$L69&lt;&gt;"x",'2.5 CAPEX'!$M69&lt;&gt;"x"),0,
IF($F66=0,0,
IF(BM$4&lt;'2.1 Kraftwerk allgemein'!$F$16,0,
IF(BM$4='2.1 Kraftwerk allgemein'!$F$16,'2.5 CAPEX'!$J69/$F66,
IF(BM$4&lt;'2.1 Kraftwerk allgemein'!$F$16+$F66,
('2.5 CAPEX'!$J69+SUM(OFFSET('2.5 CAPEX'!BR69,0,-MIN(MAX($F66-1-('2.1 Kraftwerk allgemein'!$F$16-'2.1 Kraftwerk allgemein'!$F$15+1),0),COLUMN(BD66)-1-('2.1 Kraftwerk allgemein'!$F$16-'2.1 Kraftwerk allgemein'!$F$15+1)),1,MIN(MAX($F66-('2.1 Kraftwerk allgemein'!$F$16-'2.1 Kraftwerk allgemein'!$F$15+1),1),COLUMN(BD66)-('2.1 Kraftwerk allgemein'!$F$16-'2.1 Kraftwerk allgemein'!$F$15+1)))))/$F66,
SUM(OFFSET('2.5 CAPEX'!BR69,0,-MIN($F66-1,COLUMN(BD66)-1),1,MIN($F66,COLUMN(BD66))))/$F66)))))),
IF(OR(ISNUMBER($D66)=FALSE,$F66=""),"",
IF(AND('2.5 CAPEX'!$L69&lt;&gt;"x",'2.5 CAPEX'!$M69&lt;&gt;"x"),0,
IF($F66=0,0,
IF(BM$4&lt;'2.1 Kraftwerk allgemein'!$F$16,0,
IF(BM$4='2.1 Kraftwerk allgemein'!$F$16,'2.5 CAPEX'!$J69/$F66,
IF(BM$4&lt;'2.1 Kraftwerk allgemein'!$F$16+$F66,
('2.5 CAPEX'!$J69+SUM(OFFSET('2.5 CAPEX'!BR69,0,-MIN(MAX($F66-1-('2.1 Kraftwerk allgemein'!$F$16-'1.1 Allgemein'!$I$22+1),0),COLUMN(BD66)-1-('2.1 Kraftwerk allgemein'!$F$16-'1.1 Allgemein'!$I$22+1)),1,MIN(MAX($F66-('2.1 Kraftwerk allgemein'!$F$16-'1.1 Allgemein'!$I$22+1),1),COLUMN(BD66)-('2.1 Kraftwerk allgemein'!$F$16-'1.1 Allgemein'!$I$22+1)))))/$F66,
SUM(OFFSET('2.5 CAPEX'!BR69,0,-MIN($F66-1,COLUMN(BD66)-1),1,MIN($F66,COLUMN(BD66))))/$F66)))))))</f>
        <v>0</v>
      </c>
      <c r="BN66" s="199">
        <f ca="1">IF('2.1 Kraftwerk allgemein'!$F$15&lt;'1.1 Allgemein'!$I$22,
IF(OR(ISNUMBER($D66)=FALSE,$F66=""),"",
IF(AND('2.5 CAPEX'!$L69&lt;&gt;"x",'2.5 CAPEX'!$M69&lt;&gt;"x"),0,
IF($F66=0,0,
IF(BN$4&lt;'2.1 Kraftwerk allgemein'!$F$16,0,
IF(BN$4='2.1 Kraftwerk allgemein'!$F$16,'2.5 CAPEX'!$J69/$F66,
IF(BN$4&lt;'2.1 Kraftwerk allgemein'!$F$16+$F66,
('2.5 CAPEX'!$J69+SUM(OFFSET('2.5 CAPEX'!BS69,0,-MIN(MAX($F66-1-('2.1 Kraftwerk allgemein'!$F$16-'2.1 Kraftwerk allgemein'!$F$15+1),0),COLUMN(BE66)-1-('2.1 Kraftwerk allgemein'!$F$16-'2.1 Kraftwerk allgemein'!$F$15+1)),1,MIN(MAX($F66-('2.1 Kraftwerk allgemein'!$F$16-'2.1 Kraftwerk allgemein'!$F$15+1),1),COLUMN(BE66)-('2.1 Kraftwerk allgemein'!$F$16-'2.1 Kraftwerk allgemein'!$F$15+1)))))/$F66,
SUM(OFFSET('2.5 CAPEX'!BS69,0,-MIN($F66-1,COLUMN(BE66)-1),1,MIN($F66,COLUMN(BE66))))/$F66)))))),
IF(OR(ISNUMBER($D66)=FALSE,$F66=""),"",
IF(AND('2.5 CAPEX'!$L69&lt;&gt;"x",'2.5 CAPEX'!$M69&lt;&gt;"x"),0,
IF($F66=0,0,
IF(BN$4&lt;'2.1 Kraftwerk allgemein'!$F$16,0,
IF(BN$4='2.1 Kraftwerk allgemein'!$F$16,'2.5 CAPEX'!$J69/$F66,
IF(BN$4&lt;'2.1 Kraftwerk allgemein'!$F$16+$F66,
('2.5 CAPEX'!$J69+SUM(OFFSET('2.5 CAPEX'!BS69,0,-MIN(MAX($F66-1-('2.1 Kraftwerk allgemein'!$F$16-'1.1 Allgemein'!$I$22+1),0),COLUMN(BE66)-1-('2.1 Kraftwerk allgemein'!$F$16-'1.1 Allgemein'!$I$22+1)),1,MIN(MAX($F66-('2.1 Kraftwerk allgemein'!$F$16-'1.1 Allgemein'!$I$22+1),1),COLUMN(BE66)-('2.1 Kraftwerk allgemein'!$F$16-'1.1 Allgemein'!$I$22+1)))))/$F66,
SUM(OFFSET('2.5 CAPEX'!BS69,0,-MIN($F66-1,COLUMN(BE66)-1),1,MIN($F66,COLUMN(BE66))))/$F66)))))))</f>
        <v>0</v>
      </c>
      <c r="BO66" s="199">
        <f ca="1">IF('2.1 Kraftwerk allgemein'!$F$15&lt;'1.1 Allgemein'!$I$22,
IF(OR(ISNUMBER($D66)=FALSE,$F66=""),"",
IF(AND('2.5 CAPEX'!$L69&lt;&gt;"x",'2.5 CAPEX'!$M69&lt;&gt;"x"),0,
IF($F66=0,0,
IF(BO$4&lt;'2.1 Kraftwerk allgemein'!$F$16,0,
IF(BO$4='2.1 Kraftwerk allgemein'!$F$16,'2.5 CAPEX'!$J69/$F66,
IF(BO$4&lt;'2.1 Kraftwerk allgemein'!$F$16+$F66,
('2.5 CAPEX'!$J69+SUM(OFFSET('2.5 CAPEX'!BT69,0,-MIN(MAX($F66-1-('2.1 Kraftwerk allgemein'!$F$16-'2.1 Kraftwerk allgemein'!$F$15+1),0),COLUMN(BF66)-1-('2.1 Kraftwerk allgemein'!$F$16-'2.1 Kraftwerk allgemein'!$F$15+1)),1,MIN(MAX($F66-('2.1 Kraftwerk allgemein'!$F$16-'2.1 Kraftwerk allgemein'!$F$15+1),1),COLUMN(BF66)-('2.1 Kraftwerk allgemein'!$F$16-'2.1 Kraftwerk allgemein'!$F$15+1)))))/$F66,
SUM(OFFSET('2.5 CAPEX'!BT69,0,-MIN($F66-1,COLUMN(BF66)-1),1,MIN($F66,COLUMN(BF66))))/$F66)))))),
IF(OR(ISNUMBER($D66)=FALSE,$F66=""),"",
IF(AND('2.5 CAPEX'!$L69&lt;&gt;"x",'2.5 CAPEX'!$M69&lt;&gt;"x"),0,
IF($F66=0,0,
IF(BO$4&lt;'2.1 Kraftwerk allgemein'!$F$16,0,
IF(BO$4='2.1 Kraftwerk allgemein'!$F$16,'2.5 CAPEX'!$J69/$F66,
IF(BO$4&lt;'2.1 Kraftwerk allgemein'!$F$16+$F66,
('2.5 CAPEX'!$J69+SUM(OFFSET('2.5 CAPEX'!BT69,0,-MIN(MAX($F66-1-('2.1 Kraftwerk allgemein'!$F$16-'1.1 Allgemein'!$I$22+1),0),COLUMN(BF66)-1-('2.1 Kraftwerk allgemein'!$F$16-'1.1 Allgemein'!$I$22+1)),1,MIN(MAX($F66-('2.1 Kraftwerk allgemein'!$F$16-'1.1 Allgemein'!$I$22+1),1),COLUMN(BF66)-('2.1 Kraftwerk allgemein'!$F$16-'1.1 Allgemein'!$I$22+1)))))/$F66,
SUM(OFFSET('2.5 CAPEX'!BT69,0,-MIN($F66-1,COLUMN(BF66)-1),1,MIN($F66,COLUMN(BF66))))/$F66)))))))</f>
        <v>0</v>
      </c>
      <c r="BP66" s="199">
        <f ca="1">IF('2.1 Kraftwerk allgemein'!$F$15&lt;'1.1 Allgemein'!$I$22,
IF(OR(ISNUMBER($D66)=FALSE,$F66=""),"",
IF(AND('2.5 CAPEX'!$L69&lt;&gt;"x",'2.5 CAPEX'!$M69&lt;&gt;"x"),0,
IF($F66=0,0,
IF(BP$4&lt;'2.1 Kraftwerk allgemein'!$F$16,0,
IF(BP$4='2.1 Kraftwerk allgemein'!$F$16,'2.5 CAPEX'!$J69/$F66,
IF(BP$4&lt;'2.1 Kraftwerk allgemein'!$F$16+$F66,
('2.5 CAPEX'!$J69+SUM(OFFSET('2.5 CAPEX'!BU69,0,-MIN(MAX($F66-1-('2.1 Kraftwerk allgemein'!$F$16-'2.1 Kraftwerk allgemein'!$F$15+1),0),COLUMN(BG66)-1-('2.1 Kraftwerk allgemein'!$F$16-'2.1 Kraftwerk allgemein'!$F$15+1)),1,MIN(MAX($F66-('2.1 Kraftwerk allgemein'!$F$16-'2.1 Kraftwerk allgemein'!$F$15+1),1),COLUMN(BG66)-('2.1 Kraftwerk allgemein'!$F$16-'2.1 Kraftwerk allgemein'!$F$15+1)))))/$F66,
SUM(OFFSET('2.5 CAPEX'!BU69,0,-MIN($F66-1,COLUMN(BG66)-1),1,MIN($F66,COLUMN(BG66))))/$F66)))))),
IF(OR(ISNUMBER($D66)=FALSE,$F66=""),"",
IF(AND('2.5 CAPEX'!$L69&lt;&gt;"x",'2.5 CAPEX'!$M69&lt;&gt;"x"),0,
IF($F66=0,0,
IF(BP$4&lt;'2.1 Kraftwerk allgemein'!$F$16,0,
IF(BP$4='2.1 Kraftwerk allgemein'!$F$16,'2.5 CAPEX'!$J69/$F66,
IF(BP$4&lt;'2.1 Kraftwerk allgemein'!$F$16+$F66,
('2.5 CAPEX'!$J69+SUM(OFFSET('2.5 CAPEX'!BU69,0,-MIN(MAX($F66-1-('2.1 Kraftwerk allgemein'!$F$16-'1.1 Allgemein'!$I$22+1),0),COLUMN(BG66)-1-('2.1 Kraftwerk allgemein'!$F$16-'1.1 Allgemein'!$I$22+1)),1,MIN(MAX($F66-('2.1 Kraftwerk allgemein'!$F$16-'1.1 Allgemein'!$I$22+1),1),COLUMN(BG66)-('2.1 Kraftwerk allgemein'!$F$16-'1.1 Allgemein'!$I$22+1)))))/$F66,
SUM(OFFSET('2.5 CAPEX'!BU69,0,-MIN($F66-1,COLUMN(BG66)-1),1,MIN($F66,COLUMN(BG66))))/$F66)))))))</f>
        <v>0</v>
      </c>
      <c r="BQ66" s="199">
        <f ca="1">IF('2.1 Kraftwerk allgemein'!$F$15&lt;'1.1 Allgemein'!$I$22,
IF(OR(ISNUMBER($D66)=FALSE,$F66=""),"",
IF(AND('2.5 CAPEX'!$L69&lt;&gt;"x",'2.5 CAPEX'!$M69&lt;&gt;"x"),0,
IF($F66=0,0,
IF(BQ$4&lt;'2.1 Kraftwerk allgemein'!$F$16,0,
IF(BQ$4='2.1 Kraftwerk allgemein'!$F$16,'2.5 CAPEX'!$J69/$F66,
IF(BQ$4&lt;'2.1 Kraftwerk allgemein'!$F$16+$F66,
('2.5 CAPEX'!$J69+SUM(OFFSET('2.5 CAPEX'!BV69,0,-MIN(MAX($F66-1-('2.1 Kraftwerk allgemein'!$F$16-'2.1 Kraftwerk allgemein'!$F$15+1),0),COLUMN(BH66)-1-('2.1 Kraftwerk allgemein'!$F$16-'2.1 Kraftwerk allgemein'!$F$15+1)),1,MIN(MAX($F66-('2.1 Kraftwerk allgemein'!$F$16-'2.1 Kraftwerk allgemein'!$F$15+1),1),COLUMN(BH66)-('2.1 Kraftwerk allgemein'!$F$16-'2.1 Kraftwerk allgemein'!$F$15+1)))))/$F66,
SUM(OFFSET('2.5 CAPEX'!BV69,0,-MIN($F66-1,COLUMN(BH66)-1),1,MIN($F66,COLUMN(BH66))))/$F66)))))),
IF(OR(ISNUMBER($D66)=FALSE,$F66=""),"",
IF(AND('2.5 CAPEX'!$L69&lt;&gt;"x",'2.5 CAPEX'!$M69&lt;&gt;"x"),0,
IF($F66=0,0,
IF(BQ$4&lt;'2.1 Kraftwerk allgemein'!$F$16,0,
IF(BQ$4='2.1 Kraftwerk allgemein'!$F$16,'2.5 CAPEX'!$J69/$F66,
IF(BQ$4&lt;'2.1 Kraftwerk allgemein'!$F$16+$F66,
('2.5 CAPEX'!$J69+SUM(OFFSET('2.5 CAPEX'!BV69,0,-MIN(MAX($F66-1-('2.1 Kraftwerk allgemein'!$F$16-'1.1 Allgemein'!$I$22+1),0),COLUMN(BH66)-1-('2.1 Kraftwerk allgemein'!$F$16-'1.1 Allgemein'!$I$22+1)),1,MIN(MAX($F66-('2.1 Kraftwerk allgemein'!$F$16-'1.1 Allgemein'!$I$22+1),1),COLUMN(BH66)-('2.1 Kraftwerk allgemein'!$F$16-'1.1 Allgemein'!$I$22+1)))))/$F66,
SUM(OFFSET('2.5 CAPEX'!BV69,0,-MIN($F66-1,COLUMN(BH66)-1),1,MIN($F66,COLUMN(BH66))))/$F66)))))))</f>
        <v>0</v>
      </c>
      <c r="BR66" s="199">
        <f ca="1">IF('2.1 Kraftwerk allgemein'!$F$15&lt;'1.1 Allgemein'!$I$22,
IF(OR(ISNUMBER($D66)=FALSE,$F66=""),"",
IF(AND('2.5 CAPEX'!$L69&lt;&gt;"x",'2.5 CAPEX'!$M69&lt;&gt;"x"),0,
IF($F66=0,0,
IF(BR$4&lt;'2.1 Kraftwerk allgemein'!$F$16,0,
IF(BR$4='2.1 Kraftwerk allgemein'!$F$16,'2.5 CAPEX'!$J69/$F66,
IF(BR$4&lt;'2.1 Kraftwerk allgemein'!$F$16+$F66,
('2.5 CAPEX'!$J69+SUM(OFFSET('2.5 CAPEX'!BW69,0,-MIN(MAX($F66-1-('2.1 Kraftwerk allgemein'!$F$16-'2.1 Kraftwerk allgemein'!$F$15+1),0),COLUMN(BI66)-1-('2.1 Kraftwerk allgemein'!$F$16-'2.1 Kraftwerk allgemein'!$F$15+1)),1,MIN(MAX($F66-('2.1 Kraftwerk allgemein'!$F$16-'2.1 Kraftwerk allgemein'!$F$15+1),1),COLUMN(BI66)-('2.1 Kraftwerk allgemein'!$F$16-'2.1 Kraftwerk allgemein'!$F$15+1)))))/$F66,
SUM(OFFSET('2.5 CAPEX'!BW69,0,-MIN($F66-1,COLUMN(BI66)-1),1,MIN($F66,COLUMN(BI66))))/$F66)))))),
IF(OR(ISNUMBER($D66)=FALSE,$F66=""),"",
IF(AND('2.5 CAPEX'!$L69&lt;&gt;"x",'2.5 CAPEX'!$M69&lt;&gt;"x"),0,
IF($F66=0,0,
IF(BR$4&lt;'2.1 Kraftwerk allgemein'!$F$16,0,
IF(BR$4='2.1 Kraftwerk allgemein'!$F$16,'2.5 CAPEX'!$J69/$F66,
IF(BR$4&lt;'2.1 Kraftwerk allgemein'!$F$16+$F66,
('2.5 CAPEX'!$J69+SUM(OFFSET('2.5 CAPEX'!BW69,0,-MIN(MAX($F66-1-('2.1 Kraftwerk allgemein'!$F$16-'1.1 Allgemein'!$I$22+1),0),COLUMN(BI66)-1-('2.1 Kraftwerk allgemein'!$F$16-'1.1 Allgemein'!$I$22+1)),1,MIN(MAX($F66-('2.1 Kraftwerk allgemein'!$F$16-'1.1 Allgemein'!$I$22+1),1),COLUMN(BI66)-('2.1 Kraftwerk allgemein'!$F$16-'1.1 Allgemein'!$I$22+1)))))/$F66,
SUM(OFFSET('2.5 CAPEX'!BW69,0,-MIN($F66-1,COLUMN(BI66)-1),1,MIN($F66,COLUMN(BI66))))/$F66)))))))</f>
        <v>0</v>
      </c>
      <c r="BS66" s="199">
        <f ca="1">IF('2.1 Kraftwerk allgemein'!$F$15&lt;'1.1 Allgemein'!$I$22,
IF(OR(ISNUMBER($D66)=FALSE,$F66=""),"",
IF(AND('2.5 CAPEX'!$L69&lt;&gt;"x",'2.5 CAPEX'!$M69&lt;&gt;"x"),0,
IF($F66=0,0,
IF(BS$4&lt;'2.1 Kraftwerk allgemein'!$F$16,0,
IF(BS$4='2.1 Kraftwerk allgemein'!$F$16,'2.5 CAPEX'!$J69/$F66,
IF(BS$4&lt;'2.1 Kraftwerk allgemein'!$F$16+$F66,
('2.5 CAPEX'!$J69+SUM(OFFSET('2.5 CAPEX'!BX69,0,-MIN(MAX($F66-1-('2.1 Kraftwerk allgemein'!$F$16-'2.1 Kraftwerk allgemein'!$F$15+1),0),COLUMN(BJ66)-1-('2.1 Kraftwerk allgemein'!$F$16-'2.1 Kraftwerk allgemein'!$F$15+1)),1,MIN(MAX($F66-('2.1 Kraftwerk allgemein'!$F$16-'2.1 Kraftwerk allgemein'!$F$15+1),1),COLUMN(BJ66)-('2.1 Kraftwerk allgemein'!$F$16-'2.1 Kraftwerk allgemein'!$F$15+1)))))/$F66,
SUM(OFFSET('2.5 CAPEX'!BX69,0,-MIN($F66-1,COLUMN(BJ66)-1),1,MIN($F66,COLUMN(BJ66))))/$F66)))))),
IF(OR(ISNUMBER($D66)=FALSE,$F66=""),"",
IF(AND('2.5 CAPEX'!$L69&lt;&gt;"x",'2.5 CAPEX'!$M69&lt;&gt;"x"),0,
IF($F66=0,0,
IF(BS$4&lt;'2.1 Kraftwerk allgemein'!$F$16,0,
IF(BS$4='2.1 Kraftwerk allgemein'!$F$16,'2.5 CAPEX'!$J69/$F66,
IF(BS$4&lt;'2.1 Kraftwerk allgemein'!$F$16+$F66,
('2.5 CAPEX'!$J69+SUM(OFFSET('2.5 CAPEX'!BX69,0,-MIN(MAX($F66-1-('2.1 Kraftwerk allgemein'!$F$16-'1.1 Allgemein'!$I$22+1),0),COLUMN(BJ66)-1-('2.1 Kraftwerk allgemein'!$F$16-'1.1 Allgemein'!$I$22+1)),1,MIN(MAX($F66-('2.1 Kraftwerk allgemein'!$F$16-'1.1 Allgemein'!$I$22+1),1),COLUMN(BJ66)-('2.1 Kraftwerk allgemein'!$F$16-'1.1 Allgemein'!$I$22+1)))))/$F66,
SUM(OFFSET('2.5 CAPEX'!BX69,0,-MIN($F66-1,COLUMN(BJ66)-1),1,MIN($F66,COLUMN(BJ66))))/$F66)))))))</f>
        <v>0</v>
      </c>
      <c r="BT66" s="199">
        <f ca="1">IF('2.1 Kraftwerk allgemein'!$F$15&lt;'1.1 Allgemein'!$I$22,
IF(OR(ISNUMBER($D66)=FALSE,$F66=""),"",
IF(AND('2.5 CAPEX'!$L69&lt;&gt;"x",'2.5 CAPEX'!$M69&lt;&gt;"x"),0,
IF($F66=0,0,
IF(BT$4&lt;'2.1 Kraftwerk allgemein'!$F$16,0,
IF(BT$4='2.1 Kraftwerk allgemein'!$F$16,'2.5 CAPEX'!$J69/$F66,
IF(BT$4&lt;'2.1 Kraftwerk allgemein'!$F$16+$F66,
('2.5 CAPEX'!$J69+SUM(OFFSET('2.5 CAPEX'!BY69,0,-MIN(MAX($F66-1-('2.1 Kraftwerk allgemein'!$F$16-'2.1 Kraftwerk allgemein'!$F$15+1),0),COLUMN(BK66)-1-('2.1 Kraftwerk allgemein'!$F$16-'2.1 Kraftwerk allgemein'!$F$15+1)),1,MIN(MAX($F66-('2.1 Kraftwerk allgemein'!$F$16-'2.1 Kraftwerk allgemein'!$F$15+1),1),COLUMN(BK66)-('2.1 Kraftwerk allgemein'!$F$16-'2.1 Kraftwerk allgemein'!$F$15+1)))))/$F66,
SUM(OFFSET('2.5 CAPEX'!BY69,0,-MIN($F66-1,COLUMN(BK66)-1),1,MIN($F66,COLUMN(BK66))))/$F66)))))),
IF(OR(ISNUMBER($D66)=FALSE,$F66=""),"",
IF(AND('2.5 CAPEX'!$L69&lt;&gt;"x",'2.5 CAPEX'!$M69&lt;&gt;"x"),0,
IF($F66=0,0,
IF(BT$4&lt;'2.1 Kraftwerk allgemein'!$F$16,0,
IF(BT$4='2.1 Kraftwerk allgemein'!$F$16,'2.5 CAPEX'!$J69/$F66,
IF(BT$4&lt;'2.1 Kraftwerk allgemein'!$F$16+$F66,
('2.5 CAPEX'!$J69+SUM(OFFSET('2.5 CAPEX'!BY69,0,-MIN(MAX($F66-1-('2.1 Kraftwerk allgemein'!$F$16-'1.1 Allgemein'!$I$22+1),0),COLUMN(BK66)-1-('2.1 Kraftwerk allgemein'!$F$16-'1.1 Allgemein'!$I$22+1)),1,MIN(MAX($F66-('2.1 Kraftwerk allgemein'!$F$16-'1.1 Allgemein'!$I$22+1),1),COLUMN(BK66)-('2.1 Kraftwerk allgemein'!$F$16-'1.1 Allgemein'!$I$22+1)))))/$F66,
SUM(OFFSET('2.5 CAPEX'!BY69,0,-MIN($F66-1,COLUMN(BK66)-1),1,MIN($F66,COLUMN(BK66))))/$F66)))))))</f>
        <v>0</v>
      </c>
      <c r="BU66" s="199">
        <f ca="1">IF('2.1 Kraftwerk allgemein'!$F$15&lt;'1.1 Allgemein'!$I$22,
IF(OR(ISNUMBER($D66)=FALSE,$F66=""),"",
IF(AND('2.5 CAPEX'!$L69&lt;&gt;"x",'2.5 CAPEX'!$M69&lt;&gt;"x"),0,
IF($F66=0,0,
IF(BU$4&lt;'2.1 Kraftwerk allgemein'!$F$16,0,
IF(BU$4='2.1 Kraftwerk allgemein'!$F$16,'2.5 CAPEX'!$J69/$F66,
IF(BU$4&lt;'2.1 Kraftwerk allgemein'!$F$16+$F66,
('2.5 CAPEX'!$J69+SUM(OFFSET('2.5 CAPEX'!BZ69,0,-MIN(MAX($F66-1-('2.1 Kraftwerk allgemein'!$F$16-'2.1 Kraftwerk allgemein'!$F$15+1),0),COLUMN(BL66)-1-('2.1 Kraftwerk allgemein'!$F$16-'2.1 Kraftwerk allgemein'!$F$15+1)),1,MIN(MAX($F66-('2.1 Kraftwerk allgemein'!$F$16-'2.1 Kraftwerk allgemein'!$F$15+1),1),COLUMN(BL66)-('2.1 Kraftwerk allgemein'!$F$16-'2.1 Kraftwerk allgemein'!$F$15+1)))))/$F66,
SUM(OFFSET('2.5 CAPEX'!BZ69,0,-MIN($F66-1,COLUMN(BL66)-1),1,MIN($F66,COLUMN(BL66))))/$F66)))))),
IF(OR(ISNUMBER($D66)=FALSE,$F66=""),"",
IF(AND('2.5 CAPEX'!$L69&lt;&gt;"x",'2.5 CAPEX'!$M69&lt;&gt;"x"),0,
IF($F66=0,0,
IF(BU$4&lt;'2.1 Kraftwerk allgemein'!$F$16,0,
IF(BU$4='2.1 Kraftwerk allgemein'!$F$16,'2.5 CAPEX'!$J69/$F66,
IF(BU$4&lt;'2.1 Kraftwerk allgemein'!$F$16+$F66,
('2.5 CAPEX'!$J69+SUM(OFFSET('2.5 CAPEX'!BZ69,0,-MIN(MAX($F66-1-('2.1 Kraftwerk allgemein'!$F$16-'1.1 Allgemein'!$I$22+1),0),COLUMN(BL66)-1-('2.1 Kraftwerk allgemein'!$F$16-'1.1 Allgemein'!$I$22+1)),1,MIN(MAX($F66-('2.1 Kraftwerk allgemein'!$F$16-'1.1 Allgemein'!$I$22+1),1),COLUMN(BL66)-('2.1 Kraftwerk allgemein'!$F$16-'1.1 Allgemein'!$I$22+1)))))/$F66,
SUM(OFFSET('2.5 CAPEX'!BZ69,0,-MIN($F66-1,COLUMN(BL66)-1),1,MIN($F66,COLUMN(BL66))))/$F66)))))))</f>
        <v>0</v>
      </c>
      <c r="BV66" s="199">
        <f ca="1">IF('2.1 Kraftwerk allgemein'!$F$15&lt;'1.1 Allgemein'!$I$22,
IF(OR(ISNUMBER($D66)=FALSE,$F66=""),"",
IF(AND('2.5 CAPEX'!$L69&lt;&gt;"x",'2.5 CAPEX'!$M69&lt;&gt;"x"),0,
IF($F66=0,0,
IF(BV$4&lt;'2.1 Kraftwerk allgemein'!$F$16,0,
IF(BV$4='2.1 Kraftwerk allgemein'!$F$16,'2.5 CAPEX'!$J69/$F66,
IF(BV$4&lt;'2.1 Kraftwerk allgemein'!$F$16+$F66,
('2.5 CAPEX'!$J69+SUM(OFFSET('2.5 CAPEX'!CA69,0,-MIN(MAX($F66-1-('2.1 Kraftwerk allgemein'!$F$16-'2.1 Kraftwerk allgemein'!$F$15+1),0),COLUMN(BM66)-1-('2.1 Kraftwerk allgemein'!$F$16-'2.1 Kraftwerk allgemein'!$F$15+1)),1,MIN(MAX($F66-('2.1 Kraftwerk allgemein'!$F$16-'2.1 Kraftwerk allgemein'!$F$15+1),1),COLUMN(BM66)-('2.1 Kraftwerk allgemein'!$F$16-'2.1 Kraftwerk allgemein'!$F$15+1)))))/$F66,
SUM(OFFSET('2.5 CAPEX'!CA69,0,-MIN($F66-1,COLUMN(BM66)-1),1,MIN($F66,COLUMN(BM66))))/$F66)))))),
IF(OR(ISNUMBER($D66)=FALSE,$F66=""),"",
IF(AND('2.5 CAPEX'!$L69&lt;&gt;"x",'2.5 CAPEX'!$M69&lt;&gt;"x"),0,
IF($F66=0,0,
IF(BV$4&lt;'2.1 Kraftwerk allgemein'!$F$16,0,
IF(BV$4='2.1 Kraftwerk allgemein'!$F$16,'2.5 CAPEX'!$J69/$F66,
IF(BV$4&lt;'2.1 Kraftwerk allgemein'!$F$16+$F66,
('2.5 CAPEX'!$J69+SUM(OFFSET('2.5 CAPEX'!CA69,0,-MIN(MAX($F66-1-('2.1 Kraftwerk allgemein'!$F$16-'1.1 Allgemein'!$I$22+1),0),COLUMN(BM66)-1-('2.1 Kraftwerk allgemein'!$F$16-'1.1 Allgemein'!$I$22+1)),1,MIN(MAX($F66-('2.1 Kraftwerk allgemein'!$F$16-'1.1 Allgemein'!$I$22+1),1),COLUMN(BM66)-('2.1 Kraftwerk allgemein'!$F$16-'1.1 Allgemein'!$I$22+1)))))/$F66,
SUM(OFFSET('2.5 CAPEX'!CA69,0,-MIN($F66-1,COLUMN(BM66)-1),1,MIN($F66,COLUMN(BM66))))/$F66)))))))</f>
        <v>0</v>
      </c>
      <c r="BW66" s="199">
        <f ca="1">IF('2.1 Kraftwerk allgemein'!$F$15&lt;'1.1 Allgemein'!$I$22,
IF(OR(ISNUMBER($D66)=FALSE,$F66=""),"",
IF(AND('2.5 CAPEX'!$L69&lt;&gt;"x",'2.5 CAPEX'!$M69&lt;&gt;"x"),0,
IF($F66=0,0,
IF(BW$4&lt;'2.1 Kraftwerk allgemein'!$F$16,0,
IF(BW$4='2.1 Kraftwerk allgemein'!$F$16,'2.5 CAPEX'!$J69/$F66,
IF(BW$4&lt;'2.1 Kraftwerk allgemein'!$F$16+$F66,
('2.5 CAPEX'!$J69+SUM(OFFSET('2.5 CAPEX'!CB69,0,-MIN(MAX($F66-1-('2.1 Kraftwerk allgemein'!$F$16-'2.1 Kraftwerk allgemein'!$F$15+1),0),COLUMN(BN66)-1-('2.1 Kraftwerk allgemein'!$F$16-'2.1 Kraftwerk allgemein'!$F$15+1)),1,MIN(MAX($F66-('2.1 Kraftwerk allgemein'!$F$16-'2.1 Kraftwerk allgemein'!$F$15+1),1),COLUMN(BN66)-('2.1 Kraftwerk allgemein'!$F$16-'2.1 Kraftwerk allgemein'!$F$15+1)))))/$F66,
SUM(OFFSET('2.5 CAPEX'!CB69,0,-MIN($F66-1,COLUMN(BN66)-1),1,MIN($F66,COLUMN(BN66))))/$F66)))))),
IF(OR(ISNUMBER($D66)=FALSE,$F66=""),"",
IF(AND('2.5 CAPEX'!$L69&lt;&gt;"x",'2.5 CAPEX'!$M69&lt;&gt;"x"),0,
IF($F66=0,0,
IF(BW$4&lt;'2.1 Kraftwerk allgemein'!$F$16,0,
IF(BW$4='2.1 Kraftwerk allgemein'!$F$16,'2.5 CAPEX'!$J69/$F66,
IF(BW$4&lt;'2.1 Kraftwerk allgemein'!$F$16+$F66,
('2.5 CAPEX'!$J69+SUM(OFFSET('2.5 CAPEX'!CB69,0,-MIN(MAX($F66-1-('2.1 Kraftwerk allgemein'!$F$16-'1.1 Allgemein'!$I$22+1),0),COLUMN(BN66)-1-('2.1 Kraftwerk allgemein'!$F$16-'1.1 Allgemein'!$I$22+1)),1,MIN(MAX($F66-('2.1 Kraftwerk allgemein'!$F$16-'1.1 Allgemein'!$I$22+1),1),COLUMN(BN66)-('2.1 Kraftwerk allgemein'!$F$16-'1.1 Allgemein'!$I$22+1)))))/$F66,
SUM(OFFSET('2.5 CAPEX'!CB69,0,-MIN($F66-1,COLUMN(BN66)-1),1,MIN($F66,COLUMN(BN66))))/$F66)))))))</f>
        <v>0</v>
      </c>
      <c r="BX66" s="199">
        <f ca="1">IF('2.1 Kraftwerk allgemein'!$F$15&lt;'1.1 Allgemein'!$I$22,
IF(OR(ISNUMBER($D66)=FALSE,$F66=""),"",
IF(AND('2.5 CAPEX'!$L69&lt;&gt;"x",'2.5 CAPEX'!$M69&lt;&gt;"x"),0,
IF($F66=0,0,
IF(BX$4&lt;'2.1 Kraftwerk allgemein'!$F$16,0,
IF(BX$4='2.1 Kraftwerk allgemein'!$F$16,'2.5 CAPEX'!$J69/$F66,
IF(BX$4&lt;'2.1 Kraftwerk allgemein'!$F$16+$F66,
('2.5 CAPEX'!$J69+SUM(OFFSET('2.5 CAPEX'!CC69,0,-MIN(MAX($F66-1-('2.1 Kraftwerk allgemein'!$F$16-'2.1 Kraftwerk allgemein'!$F$15+1),0),COLUMN(BO66)-1-('2.1 Kraftwerk allgemein'!$F$16-'2.1 Kraftwerk allgemein'!$F$15+1)),1,MIN(MAX($F66-('2.1 Kraftwerk allgemein'!$F$16-'2.1 Kraftwerk allgemein'!$F$15+1),1),COLUMN(BO66)-('2.1 Kraftwerk allgemein'!$F$16-'2.1 Kraftwerk allgemein'!$F$15+1)))))/$F66,
SUM(OFFSET('2.5 CAPEX'!CC69,0,-MIN($F66-1,COLUMN(BO66)-1),1,MIN($F66,COLUMN(BO66))))/$F66)))))),
IF(OR(ISNUMBER($D66)=FALSE,$F66=""),"",
IF(AND('2.5 CAPEX'!$L69&lt;&gt;"x",'2.5 CAPEX'!$M69&lt;&gt;"x"),0,
IF($F66=0,0,
IF(BX$4&lt;'2.1 Kraftwerk allgemein'!$F$16,0,
IF(BX$4='2.1 Kraftwerk allgemein'!$F$16,'2.5 CAPEX'!$J69/$F66,
IF(BX$4&lt;'2.1 Kraftwerk allgemein'!$F$16+$F66,
('2.5 CAPEX'!$J69+SUM(OFFSET('2.5 CAPEX'!CC69,0,-MIN(MAX($F66-1-('2.1 Kraftwerk allgemein'!$F$16-'1.1 Allgemein'!$I$22+1),0),COLUMN(BO66)-1-('2.1 Kraftwerk allgemein'!$F$16-'1.1 Allgemein'!$I$22+1)),1,MIN(MAX($F66-('2.1 Kraftwerk allgemein'!$F$16-'1.1 Allgemein'!$I$22+1),1),COLUMN(BO66)-('2.1 Kraftwerk allgemein'!$F$16-'1.1 Allgemein'!$I$22+1)))))/$F66,
SUM(OFFSET('2.5 CAPEX'!CC69,0,-MIN($F66-1,COLUMN(BO66)-1),1,MIN($F66,COLUMN(BO66))))/$F66)))))))</f>
        <v>0</v>
      </c>
      <c r="BY66" s="199">
        <f ca="1">IF('2.1 Kraftwerk allgemein'!$F$15&lt;'1.1 Allgemein'!$I$22,
IF(OR(ISNUMBER($D66)=FALSE,$F66=""),"",
IF(AND('2.5 CAPEX'!$L69&lt;&gt;"x",'2.5 CAPEX'!$M69&lt;&gt;"x"),0,
IF($F66=0,0,
IF(BY$4&lt;'2.1 Kraftwerk allgemein'!$F$16,0,
IF(BY$4='2.1 Kraftwerk allgemein'!$F$16,'2.5 CAPEX'!$J69/$F66,
IF(BY$4&lt;'2.1 Kraftwerk allgemein'!$F$16+$F66,
('2.5 CAPEX'!$J69+SUM(OFFSET('2.5 CAPEX'!CD69,0,-MIN(MAX($F66-1-('2.1 Kraftwerk allgemein'!$F$16-'2.1 Kraftwerk allgemein'!$F$15+1),0),COLUMN(BP66)-1-('2.1 Kraftwerk allgemein'!$F$16-'2.1 Kraftwerk allgemein'!$F$15+1)),1,MIN(MAX($F66-('2.1 Kraftwerk allgemein'!$F$16-'2.1 Kraftwerk allgemein'!$F$15+1),1),COLUMN(BP66)-('2.1 Kraftwerk allgemein'!$F$16-'2.1 Kraftwerk allgemein'!$F$15+1)))))/$F66,
SUM(OFFSET('2.5 CAPEX'!CD69,0,-MIN($F66-1,COLUMN(BP66)-1),1,MIN($F66,COLUMN(BP66))))/$F66)))))),
IF(OR(ISNUMBER($D66)=FALSE,$F66=""),"",
IF(AND('2.5 CAPEX'!$L69&lt;&gt;"x",'2.5 CAPEX'!$M69&lt;&gt;"x"),0,
IF($F66=0,0,
IF(BY$4&lt;'2.1 Kraftwerk allgemein'!$F$16,0,
IF(BY$4='2.1 Kraftwerk allgemein'!$F$16,'2.5 CAPEX'!$J69/$F66,
IF(BY$4&lt;'2.1 Kraftwerk allgemein'!$F$16+$F66,
('2.5 CAPEX'!$J69+SUM(OFFSET('2.5 CAPEX'!CD69,0,-MIN(MAX($F66-1-('2.1 Kraftwerk allgemein'!$F$16-'1.1 Allgemein'!$I$22+1),0),COLUMN(BP66)-1-('2.1 Kraftwerk allgemein'!$F$16-'1.1 Allgemein'!$I$22+1)),1,MIN(MAX($F66-('2.1 Kraftwerk allgemein'!$F$16-'1.1 Allgemein'!$I$22+1),1),COLUMN(BP66)-('2.1 Kraftwerk allgemein'!$F$16-'1.1 Allgemein'!$I$22+1)))))/$F66,
SUM(OFFSET('2.5 CAPEX'!CD69,0,-MIN($F66-1,COLUMN(BP66)-1),1,MIN($F66,COLUMN(BP66))))/$F66)))))))</f>
        <v>0</v>
      </c>
      <c r="BZ66" s="199">
        <f ca="1">IF('2.1 Kraftwerk allgemein'!$F$15&lt;'1.1 Allgemein'!$I$22,
IF(OR(ISNUMBER($D66)=FALSE,$F66=""),"",
IF(AND('2.5 CAPEX'!$L69&lt;&gt;"x",'2.5 CAPEX'!$M69&lt;&gt;"x"),0,
IF($F66=0,0,
IF(BZ$4&lt;'2.1 Kraftwerk allgemein'!$F$16,0,
IF(BZ$4='2.1 Kraftwerk allgemein'!$F$16,'2.5 CAPEX'!$J69/$F66,
IF(BZ$4&lt;'2.1 Kraftwerk allgemein'!$F$16+$F66,
('2.5 CAPEX'!$J69+SUM(OFFSET('2.5 CAPEX'!CE69,0,-MIN(MAX($F66-1-('2.1 Kraftwerk allgemein'!$F$16-'2.1 Kraftwerk allgemein'!$F$15+1),0),COLUMN(BQ66)-1-('2.1 Kraftwerk allgemein'!$F$16-'2.1 Kraftwerk allgemein'!$F$15+1)),1,MIN(MAX($F66-('2.1 Kraftwerk allgemein'!$F$16-'2.1 Kraftwerk allgemein'!$F$15+1),1),COLUMN(BQ66)-('2.1 Kraftwerk allgemein'!$F$16-'2.1 Kraftwerk allgemein'!$F$15+1)))))/$F66,
SUM(OFFSET('2.5 CAPEX'!CE69,0,-MIN($F66-1,COLUMN(BQ66)-1),1,MIN($F66,COLUMN(BQ66))))/$F66)))))),
IF(OR(ISNUMBER($D66)=FALSE,$F66=""),"",
IF(AND('2.5 CAPEX'!$L69&lt;&gt;"x",'2.5 CAPEX'!$M69&lt;&gt;"x"),0,
IF($F66=0,0,
IF(BZ$4&lt;'2.1 Kraftwerk allgemein'!$F$16,0,
IF(BZ$4='2.1 Kraftwerk allgemein'!$F$16,'2.5 CAPEX'!$J69/$F66,
IF(BZ$4&lt;'2.1 Kraftwerk allgemein'!$F$16+$F66,
('2.5 CAPEX'!$J69+SUM(OFFSET('2.5 CAPEX'!CE69,0,-MIN(MAX($F66-1-('2.1 Kraftwerk allgemein'!$F$16-'1.1 Allgemein'!$I$22+1),0),COLUMN(BQ66)-1-('2.1 Kraftwerk allgemein'!$F$16-'1.1 Allgemein'!$I$22+1)),1,MIN(MAX($F66-('2.1 Kraftwerk allgemein'!$F$16-'1.1 Allgemein'!$I$22+1),1),COLUMN(BQ66)-('2.1 Kraftwerk allgemein'!$F$16-'1.1 Allgemein'!$I$22+1)))))/$F66,
SUM(OFFSET('2.5 CAPEX'!CE69,0,-MIN($F66-1,COLUMN(BQ66)-1),1,MIN($F66,COLUMN(BQ66))))/$F66)))))))</f>
        <v>0</v>
      </c>
      <c r="CA66" s="199">
        <f ca="1">IF('2.1 Kraftwerk allgemein'!$F$15&lt;'1.1 Allgemein'!$I$22,
IF(OR(ISNUMBER($D66)=FALSE,$F66=""),"",
IF(AND('2.5 CAPEX'!$L69&lt;&gt;"x",'2.5 CAPEX'!$M69&lt;&gt;"x"),0,
IF($F66=0,0,
IF(CA$4&lt;'2.1 Kraftwerk allgemein'!$F$16,0,
IF(CA$4='2.1 Kraftwerk allgemein'!$F$16,'2.5 CAPEX'!$J69/$F66,
IF(CA$4&lt;'2.1 Kraftwerk allgemein'!$F$16+$F66,
('2.5 CAPEX'!$J69+SUM(OFFSET('2.5 CAPEX'!CF69,0,-MIN(MAX($F66-1-('2.1 Kraftwerk allgemein'!$F$16-'2.1 Kraftwerk allgemein'!$F$15+1),0),COLUMN(BR66)-1-('2.1 Kraftwerk allgemein'!$F$16-'2.1 Kraftwerk allgemein'!$F$15+1)),1,MIN(MAX($F66-('2.1 Kraftwerk allgemein'!$F$16-'2.1 Kraftwerk allgemein'!$F$15+1),1),COLUMN(BR66)-('2.1 Kraftwerk allgemein'!$F$16-'2.1 Kraftwerk allgemein'!$F$15+1)))))/$F66,
SUM(OFFSET('2.5 CAPEX'!CF69,0,-MIN($F66-1,COLUMN(BR66)-1),1,MIN($F66,COLUMN(BR66))))/$F66)))))),
IF(OR(ISNUMBER($D66)=FALSE,$F66=""),"",
IF(AND('2.5 CAPEX'!$L69&lt;&gt;"x",'2.5 CAPEX'!$M69&lt;&gt;"x"),0,
IF($F66=0,0,
IF(CA$4&lt;'2.1 Kraftwerk allgemein'!$F$16,0,
IF(CA$4='2.1 Kraftwerk allgemein'!$F$16,'2.5 CAPEX'!$J69/$F66,
IF(CA$4&lt;'2.1 Kraftwerk allgemein'!$F$16+$F66,
('2.5 CAPEX'!$J69+SUM(OFFSET('2.5 CAPEX'!CF69,0,-MIN(MAX($F66-1-('2.1 Kraftwerk allgemein'!$F$16-'1.1 Allgemein'!$I$22+1),0),COLUMN(BR66)-1-('2.1 Kraftwerk allgemein'!$F$16-'1.1 Allgemein'!$I$22+1)),1,MIN(MAX($F66-('2.1 Kraftwerk allgemein'!$F$16-'1.1 Allgemein'!$I$22+1),1),COLUMN(BR66)-('2.1 Kraftwerk allgemein'!$F$16-'1.1 Allgemein'!$I$22+1)))))/$F66,
SUM(OFFSET('2.5 CAPEX'!CF69,0,-MIN($F66-1,COLUMN(BR66)-1),1,MIN($F66,COLUMN(BR66))))/$F66)))))))</f>
        <v>0</v>
      </c>
      <c r="CB66" s="199">
        <f ca="1">IF('2.1 Kraftwerk allgemein'!$F$15&lt;'1.1 Allgemein'!$I$22,
IF(OR(ISNUMBER($D66)=FALSE,$F66=""),"",
IF(AND('2.5 CAPEX'!$L69&lt;&gt;"x",'2.5 CAPEX'!$M69&lt;&gt;"x"),0,
IF($F66=0,0,
IF(CB$4&lt;'2.1 Kraftwerk allgemein'!$F$16,0,
IF(CB$4='2.1 Kraftwerk allgemein'!$F$16,'2.5 CAPEX'!$J69/$F66,
IF(CB$4&lt;'2.1 Kraftwerk allgemein'!$F$16+$F66,
('2.5 CAPEX'!$J69+SUM(OFFSET('2.5 CAPEX'!CG69,0,-MIN(MAX($F66-1-('2.1 Kraftwerk allgemein'!$F$16-'2.1 Kraftwerk allgemein'!$F$15+1),0),COLUMN(BS66)-1-('2.1 Kraftwerk allgemein'!$F$16-'2.1 Kraftwerk allgemein'!$F$15+1)),1,MIN(MAX($F66-('2.1 Kraftwerk allgemein'!$F$16-'2.1 Kraftwerk allgemein'!$F$15+1),1),COLUMN(BS66)-('2.1 Kraftwerk allgemein'!$F$16-'2.1 Kraftwerk allgemein'!$F$15+1)))))/$F66,
SUM(OFFSET('2.5 CAPEX'!CG69,0,-MIN($F66-1,COLUMN(BS66)-1),1,MIN($F66,COLUMN(BS66))))/$F66)))))),
IF(OR(ISNUMBER($D66)=FALSE,$F66=""),"",
IF(AND('2.5 CAPEX'!$L69&lt;&gt;"x",'2.5 CAPEX'!$M69&lt;&gt;"x"),0,
IF($F66=0,0,
IF(CB$4&lt;'2.1 Kraftwerk allgemein'!$F$16,0,
IF(CB$4='2.1 Kraftwerk allgemein'!$F$16,'2.5 CAPEX'!$J69/$F66,
IF(CB$4&lt;'2.1 Kraftwerk allgemein'!$F$16+$F66,
('2.5 CAPEX'!$J69+SUM(OFFSET('2.5 CAPEX'!CG69,0,-MIN(MAX($F66-1-('2.1 Kraftwerk allgemein'!$F$16-'1.1 Allgemein'!$I$22+1),0),COLUMN(BS66)-1-('2.1 Kraftwerk allgemein'!$F$16-'1.1 Allgemein'!$I$22+1)),1,MIN(MAX($F66-('2.1 Kraftwerk allgemein'!$F$16-'1.1 Allgemein'!$I$22+1),1),COLUMN(BS66)-('2.1 Kraftwerk allgemein'!$F$16-'1.1 Allgemein'!$I$22+1)))))/$F66,
SUM(OFFSET('2.5 CAPEX'!CG69,0,-MIN($F66-1,COLUMN(BS66)-1),1,MIN($F66,COLUMN(BS66))))/$F66)))))))</f>
        <v>0</v>
      </c>
      <c r="CC66" s="199">
        <f ca="1">IF('2.1 Kraftwerk allgemein'!$F$15&lt;'1.1 Allgemein'!$I$22,
IF(OR(ISNUMBER($D66)=FALSE,$F66=""),"",
IF(AND('2.5 CAPEX'!$L69&lt;&gt;"x",'2.5 CAPEX'!$M69&lt;&gt;"x"),0,
IF($F66=0,0,
IF(CC$4&lt;'2.1 Kraftwerk allgemein'!$F$16,0,
IF(CC$4='2.1 Kraftwerk allgemein'!$F$16,'2.5 CAPEX'!$J69/$F66,
IF(CC$4&lt;'2.1 Kraftwerk allgemein'!$F$16+$F66,
('2.5 CAPEX'!$J69+SUM(OFFSET('2.5 CAPEX'!CH69,0,-MIN(MAX($F66-1-('2.1 Kraftwerk allgemein'!$F$16-'2.1 Kraftwerk allgemein'!$F$15+1),0),COLUMN(BT66)-1-('2.1 Kraftwerk allgemein'!$F$16-'2.1 Kraftwerk allgemein'!$F$15+1)),1,MIN(MAX($F66-('2.1 Kraftwerk allgemein'!$F$16-'2.1 Kraftwerk allgemein'!$F$15+1),1),COLUMN(BT66)-('2.1 Kraftwerk allgemein'!$F$16-'2.1 Kraftwerk allgemein'!$F$15+1)))))/$F66,
SUM(OFFSET('2.5 CAPEX'!CH69,0,-MIN($F66-1,COLUMN(BT66)-1),1,MIN($F66,COLUMN(BT66))))/$F66)))))),
IF(OR(ISNUMBER($D66)=FALSE,$F66=""),"",
IF(AND('2.5 CAPEX'!$L69&lt;&gt;"x",'2.5 CAPEX'!$M69&lt;&gt;"x"),0,
IF($F66=0,0,
IF(CC$4&lt;'2.1 Kraftwerk allgemein'!$F$16,0,
IF(CC$4='2.1 Kraftwerk allgemein'!$F$16,'2.5 CAPEX'!$J69/$F66,
IF(CC$4&lt;'2.1 Kraftwerk allgemein'!$F$16+$F66,
('2.5 CAPEX'!$J69+SUM(OFFSET('2.5 CAPEX'!CH69,0,-MIN(MAX($F66-1-('2.1 Kraftwerk allgemein'!$F$16-'1.1 Allgemein'!$I$22+1),0),COLUMN(BT66)-1-('2.1 Kraftwerk allgemein'!$F$16-'1.1 Allgemein'!$I$22+1)),1,MIN(MAX($F66-('2.1 Kraftwerk allgemein'!$F$16-'1.1 Allgemein'!$I$22+1),1),COLUMN(BT66)-('2.1 Kraftwerk allgemein'!$F$16-'1.1 Allgemein'!$I$22+1)))))/$F66,
SUM(OFFSET('2.5 CAPEX'!CH69,0,-MIN($F66-1,COLUMN(BT66)-1),1,MIN($F66,COLUMN(BT66))))/$F66)))))))</f>
        <v>0</v>
      </c>
      <c r="CD66" s="199">
        <f ca="1">IF('2.1 Kraftwerk allgemein'!$F$15&lt;'1.1 Allgemein'!$I$22,
IF(OR(ISNUMBER($D66)=FALSE,$F66=""),"",
IF(AND('2.5 CAPEX'!$L69&lt;&gt;"x",'2.5 CAPEX'!$M69&lt;&gt;"x"),0,
IF($F66=0,0,
IF(CD$4&lt;'2.1 Kraftwerk allgemein'!$F$16,0,
IF(CD$4='2.1 Kraftwerk allgemein'!$F$16,'2.5 CAPEX'!$J69/$F66,
IF(CD$4&lt;'2.1 Kraftwerk allgemein'!$F$16+$F66,
('2.5 CAPEX'!$J69+SUM(OFFSET('2.5 CAPEX'!CI69,0,-MIN(MAX($F66-1-('2.1 Kraftwerk allgemein'!$F$16-'2.1 Kraftwerk allgemein'!$F$15+1),0),COLUMN(BU66)-1-('2.1 Kraftwerk allgemein'!$F$16-'2.1 Kraftwerk allgemein'!$F$15+1)),1,MIN(MAX($F66-('2.1 Kraftwerk allgemein'!$F$16-'2.1 Kraftwerk allgemein'!$F$15+1),1),COLUMN(BU66)-('2.1 Kraftwerk allgemein'!$F$16-'2.1 Kraftwerk allgemein'!$F$15+1)))))/$F66,
SUM(OFFSET('2.5 CAPEX'!CI69,0,-MIN($F66-1,COLUMN(BU66)-1),1,MIN($F66,COLUMN(BU66))))/$F66)))))),
IF(OR(ISNUMBER($D66)=FALSE,$F66=""),"",
IF(AND('2.5 CAPEX'!$L69&lt;&gt;"x",'2.5 CAPEX'!$M69&lt;&gt;"x"),0,
IF($F66=0,0,
IF(CD$4&lt;'2.1 Kraftwerk allgemein'!$F$16,0,
IF(CD$4='2.1 Kraftwerk allgemein'!$F$16,'2.5 CAPEX'!$J69/$F66,
IF(CD$4&lt;'2.1 Kraftwerk allgemein'!$F$16+$F66,
('2.5 CAPEX'!$J69+SUM(OFFSET('2.5 CAPEX'!CI69,0,-MIN(MAX($F66-1-('2.1 Kraftwerk allgemein'!$F$16-'1.1 Allgemein'!$I$22+1),0),COLUMN(BU66)-1-('2.1 Kraftwerk allgemein'!$F$16-'1.1 Allgemein'!$I$22+1)),1,MIN(MAX($F66-('2.1 Kraftwerk allgemein'!$F$16-'1.1 Allgemein'!$I$22+1),1),COLUMN(BU66)-('2.1 Kraftwerk allgemein'!$F$16-'1.1 Allgemein'!$I$22+1)))))/$F66,
SUM(OFFSET('2.5 CAPEX'!CI69,0,-MIN($F66-1,COLUMN(BU66)-1),1,MIN($F66,COLUMN(BU66))))/$F66)))))))</f>
        <v>0</v>
      </c>
      <c r="CE66" s="199">
        <f ca="1">IF('2.1 Kraftwerk allgemein'!$F$15&lt;'1.1 Allgemein'!$I$22,
IF(OR(ISNUMBER($D66)=FALSE,$F66=""),"",
IF(AND('2.5 CAPEX'!$L69&lt;&gt;"x",'2.5 CAPEX'!$M69&lt;&gt;"x"),0,
IF($F66=0,0,
IF(CE$4&lt;'2.1 Kraftwerk allgemein'!$F$16,0,
IF(CE$4='2.1 Kraftwerk allgemein'!$F$16,'2.5 CAPEX'!$J69/$F66,
IF(CE$4&lt;'2.1 Kraftwerk allgemein'!$F$16+$F66,
('2.5 CAPEX'!$J69+SUM(OFFSET('2.5 CAPEX'!CJ69,0,-MIN(MAX($F66-1-('2.1 Kraftwerk allgemein'!$F$16-'2.1 Kraftwerk allgemein'!$F$15+1),0),COLUMN(BV66)-1-('2.1 Kraftwerk allgemein'!$F$16-'2.1 Kraftwerk allgemein'!$F$15+1)),1,MIN(MAX($F66-('2.1 Kraftwerk allgemein'!$F$16-'2.1 Kraftwerk allgemein'!$F$15+1),1),COLUMN(BV66)-('2.1 Kraftwerk allgemein'!$F$16-'2.1 Kraftwerk allgemein'!$F$15+1)))))/$F66,
SUM(OFFSET('2.5 CAPEX'!CJ69,0,-MIN($F66-1,COLUMN(BV66)-1),1,MIN($F66,COLUMN(BV66))))/$F66)))))),
IF(OR(ISNUMBER($D66)=FALSE,$F66=""),"",
IF(AND('2.5 CAPEX'!$L69&lt;&gt;"x",'2.5 CAPEX'!$M69&lt;&gt;"x"),0,
IF($F66=0,0,
IF(CE$4&lt;'2.1 Kraftwerk allgemein'!$F$16,0,
IF(CE$4='2.1 Kraftwerk allgemein'!$F$16,'2.5 CAPEX'!$J69/$F66,
IF(CE$4&lt;'2.1 Kraftwerk allgemein'!$F$16+$F66,
('2.5 CAPEX'!$J69+SUM(OFFSET('2.5 CAPEX'!CJ69,0,-MIN(MAX($F66-1-('2.1 Kraftwerk allgemein'!$F$16-'1.1 Allgemein'!$I$22+1),0),COLUMN(BV66)-1-('2.1 Kraftwerk allgemein'!$F$16-'1.1 Allgemein'!$I$22+1)),1,MIN(MAX($F66-('2.1 Kraftwerk allgemein'!$F$16-'1.1 Allgemein'!$I$22+1),1),COLUMN(BV66)-('2.1 Kraftwerk allgemein'!$F$16-'1.1 Allgemein'!$I$22+1)))))/$F66,
SUM(OFFSET('2.5 CAPEX'!CJ69,0,-MIN($F66-1,COLUMN(BV66)-1),1,MIN($F66,COLUMN(BV66))))/$F66)))))))</f>
        <v>0</v>
      </c>
      <c r="CF66" s="199">
        <f ca="1">IF('2.1 Kraftwerk allgemein'!$F$15&lt;'1.1 Allgemein'!$I$22,
IF(OR(ISNUMBER($D66)=FALSE,$F66=""),"",
IF(AND('2.5 CAPEX'!$L69&lt;&gt;"x",'2.5 CAPEX'!$M69&lt;&gt;"x"),0,
IF($F66=0,0,
IF(CF$4&lt;'2.1 Kraftwerk allgemein'!$F$16,0,
IF(CF$4='2.1 Kraftwerk allgemein'!$F$16,'2.5 CAPEX'!$J69/$F66,
IF(CF$4&lt;'2.1 Kraftwerk allgemein'!$F$16+$F66,
('2.5 CAPEX'!$J69+SUM(OFFSET('2.5 CAPEX'!CK69,0,-MIN(MAX($F66-1-('2.1 Kraftwerk allgemein'!$F$16-'2.1 Kraftwerk allgemein'!$F$15+1),0),COLUMN(BW66)-1-('2.1 Kraftwerk allgemein'!$F$16-'2.1 Kraftwerk allgemein'!$F$15+1)),1,MIN(MAX($F66-('2.1 Kraftwerk allgemein'!$F$16-'2.1 Kraftwerk allgemein'!$F$15+1),1),COLUMN(BW66)-('2.1 Kraftwerk allgemein'!$F$16-'2.1 Kraftwerk allgemein'!$F$15+1)))))/$F66,
SUM(OFFSET('2.5 CAPEX'!CK69,0,-MIN($F66-1,COLUMN(BW66)-1),1,MIN($F66,COLUMN(BW66))))/$F66)))))),
IF(OR(ISNUMBER($D66)=FALSE,$F66=""),"",
IF(AND('2.5 CAPEX'!$L69&lt;&gt;"x",'2.5 CAPEX'!$M69&lt;&gt;"x"),0,
IF($F66=0,0,
IF(CF$4&lt;'2.1 Kraftwerk allgemein'!$F$16,0,
IF(CF$4='2.1 Kraftwerk allgemein'!$F$16,'2.5 CAPEX'!$J69/$F66,
IF(CF$4&lt;'2.1 Kraftwerk allgemein'!$F$16+$F66,
('2.5 CAPEX'!$J69+SUM(OFFSET('2.5 CAPEX'!CK69,0,-MIN(MAX($F66-1-('2.1 Kraftwerk allgemein'!$F$16-'1.1 Allgemein'!$I$22+1),0),COLUMN(BW66)-1-('2.1 Kraftwerk allgemein'!$F$16-'1.1 Allgemein'!$I$22+1)),1,MIN(MAX($F66-('2.1 Kraftwerk allgemein'!$F$16-'1.1 Allgemein'!$I$22+1),1),COLUMN(BW66)-('2.1 Kraftwerk allgemein'!$F$16-'1.1 Allgemein'!$I$22+1)))))/$F66,
SUM(OFFSET('2.5 CAPEX'!CK69,0,-MIN($F66-1,COLUMN(BW66)-1),1,MIN($F66,COLUMN(BW66))))/$F66)))))))</f>
        <v>0</v>
      </c>
      <c r="CG66" s="199">
        <f ca="1">IF('2.1 Kraftwerk allgemein'!$F$15&lt;'1.1 Allgemein'!$I$22,
IF(OR(ISNUMBER($D66)=FALSE,$F66=""),"",
IF(AND('2.5 CAPEX'!$L69&lt;&gt;"x",'2.5 CAPEX'!$M69&lt;&gt;"x"),0,
IF($F66=0,0,
IF(CG$4&lt;'2.1 Kraftwerk allgemein'!$F$16,0,
IF(CG$4='2.1 Kraftwerk allgemein'!$F$16,'2.5 CAPEX'!$J69/$F66,
IF(CG$4&lt;'2.1 Kraftwerk allgemein'!$F$16+$F66,
('2.5 CAPEX'!$J69+SUM(OFFSET('2.5 CAPEX'!CL69,0,-MIN(MAX($F66-1-('2.1 Kraftwerk allgemein'!$F$16-'2.1 Kraftwerk allgemein'!$F$15+1),0),COLUMN(BX66)-1-('2.1 Kraftwerk allgemein'!$F$16-'2.1 Kraftwerk allgemein'!$F$15+1)),1,MIN(MAX($F66-('2.1 Kraftwerk allgemein'!$F$16-'2.1 Kraftwerk allgemein'!$F$15+1),1),COLUMN(BX66)-('2.1 Kraftwerk allgemein'!$F$16-'2.1 Kraftwerk allgemein'!$F$15+1)))))/$F66,
SUM(OFFSET('2.5 CAPEX'!CL69,0,-MIN($F66-1,COLUMN(BX66)-1),1,MIN($F66,COLUMN(BX66))))/$F66)))))),
IF(OR(ISNUMBER($D66)=FALSE,$F66=""),"",
IF(AND('2.5 CAPEX'!$L69&lt;&gt;"x",'2.5 CAPEX'!$M69&lt;&gt;"x"),0,
IF($F66=0,0,
IF(CG$4&lt;'2.1 Kraftwerk allgemein'!$F$16,0,
IF(CG$4='2.1 Kraftwerk allgemein'!$F$16,'2.5 CAPEX'!$J69/$F66,
IF(CG$4&lt;'2.1 Kraftwerk allgemein'!$F$16+$F66,
('2.5 CAPEX'!$J69+SUM(OFFSET('2.5 CAPEX'!CL69,0,-MIN(MAX($F66-1-('2.1 Kraftwerk allgemein'!$F$16-'1.1 Allgemein'!$I$22+1),0),COLUMN(BX66)-1-('2.1 Kraftwerk allgemein'!$F$16-'1.1 Allgemein'!$I$22+1)),1,MIN(MAX($F66-('2.1 Kraftwerk allgemein'!$F$16-'1.1 Allgemein'!$I$22+1),1),COLUMN(BX66)-('2.1 Kraftwerk allgemein'!$F$16-'1.1 Allgemein'!$I$22+1)))))/$F66,
SUM(OFFSET('2.5 CAPEX'!CL69,0,-MIN($F66-1,COLUMN(BX66)-1),1,MIN($F66,COLUMN(BX66))))/$F66)))))))</f>
        <v>0</v>
      </c>
      <c r="CH66" s="199">
        <f ca="1">IF('2.1 Kraftwerk allgemein'!$F$15&lt;'1.1 Allgemein'!$I$22,
IF(OR(ISNUMBER($D66)=FALSE,$F66=""),"",
IF(AND('2.5 CAPEX'!$L69&lt;&gt;"x",'2.5 CAPEX'!$M69&lt;&gt;"x"),0,
IF($F66=0,0,
IF(CH$4&lt;'2.1 Kraftwerk allgemein'!$F$16,0,
IF(CH$4='2.1 Kraftwerk allgemein'!$F$16,'2.5 CAPEX'!$J69/$F66,
IF(CH$4&lt;'2.1 Kraftwerk allgemein'!$F$16+$F66,
('2.5 CAPEX'!$J69+SUM(OFFSET('2.5 CAPEX'!CM69,0,-MIN(MAX($F66-1-('2.1 Kraftwerk allgemein'!$F$16-'2.1 Kraftwerk allgemein'!$F$15+1),0),COLUMN(BY66)-1-('2.1 Kraftwerk allgemein'!$F$16-'2.1 Kraftwerk allgemein'!$F$15+1)),1,MIN(MAX($F66-('2.1 Kraftwerk allgemein'!$F$16-'2.1 Kraftwerk allgemein'!$F$15+1),1),COLUMN(BY66)-('2.1 Kraftwerk allgemein'!$F$16-'2.1 Kraftwerk allgemein'!$F$15+1)))))/$F66,
SUM(OFFSET('2.5 CAPEX'!CM69,0,-MIN($F66-1,COLUMN(BY66)-1),1,MIN($F66,COLUMN(BY66))))/$F66)))))),
IF(OR(ISNUMBER($D66)=FALSE,$F66=""),"",
IF(AND('2.5 CAPEX'!$L69&lt;&gt;"x",'2.5 CAPEX'!$M69&lt;&gt;"x"),0,
IF($F66=0,0,
IF(CH$4&lt;'2.1 Kraftwerk allgemein'!$F$16,0,
IF(CH$4='2.1 Kraftwerk allgemein'!$F$16,'2.5 CAPEX'!$J69/$F66,
IF(CH$4&lt;'2.1 Kraftwerk allgemein'!$F$16+$F66,
('2.5 CAPEX'!$J69+SUM(OFFSET('2.5 CAPEX'!CM69,0,-MIN(MAX($F66-1-('2.1 Kraftwerk allgemein'!$F$16-'1.1 Allgemein'!$I$22+1),0),COLUMN(BY66)-1-('2.1 Kraftwerk allgemein'!$F$16-'1.1 Allgemein'!$I$22+1)),1,MIN(MAX($F66-('2.1 Kraftwerk allgemein'!$F$16-'1.1 Allgemein'!$I$22+1),1),COLUMN(BY66)-('2.1 Kraftwerk allgemein'!$F$16-'1.1 Allgemein'!$I$22+1)))))/$F66,
SUM(OFFSET('2.5 CAPEX'!CM69,0,-MIN($F66-1,COLUMN(BY66)-1),1,MIN($F66,COLUMN(BY66))))/$F66)))))))</f>
        <v>0</v>
      </c>
      <c r="CI66" s="199">
        <f ca="1">IF('2.1 Kraftwerk allgemein'!$F$15&lt;'1.1 Allgemein'!$I$22,
IF(OR(ISNUMBER($D66)=FALSE,$F66=""),"",
IF(AND('2.5 CAPEX'!$L69&lt;&gt;"x",'2.5 CAPEX'!$M69&lt;&gt;"x"),0,
IF($F66=0,0,
IF(CI$4&lt;'2.1 Kraftwerk allgemein'!$F$16,0,
IF(CI$4='2.1 Kraftwerk allgemein'!$F$16,'2.5 CAPEX'!$J69/$F66,
IF(CI$4&lt;'2.1 Kraftwerk allgemein'!$F$16+$F66,
('2.5 CAPEX'!$J69+SUM(OFFSET('2.5 CAPEX'!CN69,0,-MIN(MAX($F66-1-('2.1 Kraftwerk allgemein'!$F$16-'2.1 Kraftwerk allgemein'!$F$15+1),0),COLUMN(BZ66)-1-('2.1 Kraftwerk allgemein'!$F$16-'2.1 Kraftwerk allgemein'!$F$15+1)),1,MIN(MAX($F66-('2.1 Kraftwerk allgemein'!$F$16-'2.1 Kraftwerk allgemein'!$F$15+1),1),COLUMN(BZ66)-('2.1 Kraftwerk allgemein'!$F$16-'2.1 Kraftwerk allgemein'!$F$15+1)))))/$F66,
SUM(OFFSET('2.5 CAPEX'!CN69,0,-MIN($F66-1,COLUMN(BZ66)-1),1,MIN($F66,COLUMN(BZ66))))/$F66)))))),
IF(OR(ISNUMBER($D66)=FALSE,$F66=""),"",
IF(AND('2.5 CAPEX'!$L69&lt;&gt;"x",'2.5 CAPEX'!$M69&lt;&gt;"x"),0,
IF($F66=0,0,
IF(CI$4&lt;'2.1 Kraftwerk allgemein'!$F$16,0,
IF(CI$4='2.1 Kraftwerk allgemein'!$F$16,'2.5 CAPEX'!$J69/$F66,
IF(CI$4&lt;'2.1 Kraftwerk allgemein'!$F$16+$F66,
('2.5 CAPEX'!$J69+SUM(OFFSET('2.5 CAPEX'!CN69,0,-MIN(MAX($F66-1-('2.1 Kraftwerk allgemein'!$F$16-'1.1 Allgemein'!$I$22+1),0),COLUMN(BZ66)-1-('2.1 Kraftwerk allgemein'!$F$16-'1.1 Allgemein'!$I$22+1)),1,MIN(MAX($F66-('2.1 Kraftwerk allgemein'!$F$16-'1.1 Allgemein'!$I$22+1),1),COLUMN(BZ66)-('2.1 Kraftwerk allgemein'!$F$16-'1.1 Allgemein'!$I$22+1)))))/$F66,
SUM(OFFSET('2.5 CAPEX'!CN69,0,-MIN($F66-1,COLUMN(BZ66)-1),1,MIN($F66,COLUMN(BZ66))))/$F66)))))))</f>
        <v>0</v>
      </c>
      <c r="CJ66" s="199">
        <f ca="1">IF('2.1 Kraftwerk allgemein'!$F$15&lt;'1.1 Allgemein'!$I$22,
IF(OR(ISNUMBER($D66)=FALSE,$F66=""),"",
IF(AND('2.5 CAPEX'!$L69&lt;&gt;"x",'2.5 CAPEX'!$M69&lt;&gt;"x"),0,
IF($F66=0,0,
IF(CJ$4&lt;'2.1 Kraftwerk allgemein'!$F$16,0,
IF(CJ$4='2.1 Kraftwerk allgemein'!$F$16,'2.5 CAPEX'!$J69/$F66,
IF(CJ$4&lt;'2.1 Kraftwerk allgemein'!$F$16+$F66,
('2.5 CAPEX'!$J69+SUM(OFFSET('2.5 CAPEX'!CO69,0,-MIN(MAX($F66-1-('2.1 Kraftwerk allgemein'!$F$16-'2.1 Kraftwerk allgemein'!$F$15+1),0),COLUMN(CA66)-1-('2.1 Kraftwerk allgemein'!$F$16-'2.1 Kraftwerk allgemein'!$F$15+1)),1,MIN(MAX($F66-('2.1 Kraftwerk allgemein'!$F$16-'2.1 Kraftwerk allgemein'!$F$15+1),1),COLUMN(CA66)-('2.1 Kraftwerk allgemein'!$F$16-'2.1 Kraftwerk allgemein'!$F$15+1)))))/$F66,
SUM(OFFSET('2.5 CAPEX'!CO69,0,-MIN($F66-1,COLUMN(CA66)-1),1,MIN($F66,COLUMN(CA66))))/$F66)))))),
IF(OR(ISNUMBER($D66)=FALSE,$F66=""),"",
IF(AND('2.5 CAPEX'!$L69&lt;&gt;"x",'2.5 CAPEX'!$M69&lt;&gt;"x"),0,
IF($F66=0,0,
IF(CJ$4&lt;'2.1 Kraftwerk allgemein'!$F$16,0,
IF(CJ$4='2.1 Kraftwerk allgemein'!$F$16,'2.5 CAPEX'!$J69/$F66,
IF(CJ$4&lt;'2.1 Kraftwerk allgemein'!$F$16+$F66,
('2.5 CAPEX'!$J69+SUM(OFFSET('2.5 CAPEX'!CO69,0,-MIN(MAX($F66-1-('2.1 Kraftwerk allgemein'!$F$16-'1.1 Allgemein'!$I$22+1),0),COLUMN(CA66)-1-('2.1 Kraftwerk allgemein'!$F$16-'1.1 Allgemein'!$I$22+1)),1,MIN(MAX($F66-('2.1 Kraftwerk allgemein'!$F$16-'1.1 Allgemein'!$I$22+1),1),COLUMN(CA66)-('2.1 Kraftwerk allgemein'!$F$16-'1.1 Allgemein'!$I$22+1)))))/$F66,
SUM(OFFSET('2.5 CAPEX'!CO69,0,-MIN($F66-1,COLUMN(CA66)-1),1,MIN($F66,COLUMN(CA66))))/$F66)))))))</f>
        <v>0</v>
      </c>
      <c r="CK66" s="199">
        <f ca="1">IF('2.1 Kraftwerk allgemein'!$F$15&lt;'1.1 Allgemein'!$I$22,
IF(OR(ISNUMBER($D66)=FALSE,$F66=""),"",
IF(AND('2.5 CAPEX'!$L69&lt;&gt;"x",'2.5 CAPEX'!$M69&lt;&gt;"x"),0,
IF($F66=0,0,
IF(CK$4&lt;'2.1 Kraftwerk allgemein'!$F$16,0,
IF(CK$4='2.1 Kraftwerk allgemein'!$F$16,'2.5 CAPEX'!$J69/$F66,
IF(CK$4&lt;'2.1 Kraftwerk allgemein'!$F$16+$F66,
('2.5 CAPEX'!$J69+SUM(OFFSET('2.5 CAPEX'!CP69,0,-MIN(MAX($F66-1-('2.1 Kraftwerk allgemein'!$F$16-'2.1 Kraftwerk allgemein'!$F$15+1),0),COLUMN(CB66)-1-('2.1 Kraftwerk allgemein'!$F$16-'2.1 Kraftwerk allgemein'!$F$15+1)),1,MIN(MAX($F66-('2.1 Kraftwerk allgemein'!$F$16-'2.1 Kraftwerk allgemein'!$F$15+1),1),COLUMN(CB66)-('2.1 Kraftwerk allgemein'!$F$16-'2.1 Kraftwerk allgemein'!$F$15+1)))))/$F66,
SUM(OFFSET('2.5 CAPEX'!CP69,0,-MIN($F66-1,COLUMN(CB66)-1),1,MIN($F66,COLUMN(CB66))))/$F66)))))),
IF(OR(ISNUMBER($D66)=FALSE,$F66=""),"",
IF(AND('2.5 CAPEX'!$L69&lt;&gt;"x",'2.5 CAPEX'!$M69&lt;&gt;"x"),0,
IF($F66=0,0,
IF(CK$4&lt;'2.1 Kraftwerk allgemein'!$F$16,0,
IF(CK$4='2.1 Kraftwerk allgemein'!$F$16,'2.5 CAPEX'!$J69/$F66,
IF(CK$4&lt;'2.1 Kraftwerk allgemein'!$F$16+$F66,
('2.5 CAPEX'!$J69+SUM(OFFSET('2.5 CAPEX'!CP69,0,-MIN(MAX($F66-1-('2.1 Kraftwerk allgemein'!$F$16-'1.1 Allgemein'!$I$22+1),0),COLUMN(CB66)-1-('2.1 Kraftwerk allgemein'!$F$16-'1.1 Allgemein'!$I$22+1)),1,MIN(MAX($F66-('2.1 Kraftwerk allgemein'!$F$16-'1.1 Allgemein'!$I$22+1),1),COLUMN(CB66)-('2.1 Kraftwerk allgemein'!$F$16-'1.1 Allgemein'!$I$22+1)))))/$F66,
SUM(OFFSET('2.5 CAPEX'!CP69,0,-MIN($F66-1,COLUMN(CB66)-1),1,MIN($F66,COLUMN(CB66))))/$F66)))))))</f>
        <v>0</v>
      </c>
      <c r="CL66" s="199">
        <f ca="1">IF('2.1 Kraftwerk allgemein'!$F$15&lt;'1.1 Allgemein'!$I$22,
IF(OR(ISNUMBER($D66)=FALSE,$F66=""),"",
IF(AND('2.5 CAPEX'!$L69&lt;&gt;"x",'2.5 CAPEX'!$M69&lt;&gt;"x"),0,
IF($F66=0,0,
IF(CL$4&lt;'2.1 Kraftwerk allgemein'!$F$16,0,
IF(CL$4='2.1 Kraftwerk allgemein'!$F$16,'2.5 CAPEX'!$J69/$F66,
IF(CL$4&lt;'2.1 Kraftwerk allgemein'!$F$16+$F66,
('2.5 CAPEX'!$J69+SUM(OFFSET('2.5 CAPEX'!CQ69,0,-MIN(MAX($F66-1-('2.1 Kraftwerk allgemein'!$F$16-'2.1 Kraftwerk allgemein'!$F$15+1),0),COLUMN(CC66)-1-('2.1 Kraftwerk allgemein'!$F$16-'2.1 Kraftwerk allgemein'!$F$15+1)),1,MIN(MAX($F66-('2.1 Kraftwerk allgemein'!$F$16-'2.1 Kraftwerk allgemein'!$F$15+1),1),COLUMN(CC66)-('2.1 Kraftwerk allgemein'!$F$16-'2.1 Kraftwerk allgemein'!$F$15+1)))))/$F66,
SUM(OFFSET('2.5 CAPEX'!CQ69,0,-MIN($F66-1,COLUMN(CC66)-1),1,MIN($F66,COLUMN(CC66))))/$F66)))))),
IF(OR(ISNUMBER($D66)=FALSE,$F66=""),"",
IF(AND('2.5 CAPEX'!$L69&lt;&gt;"x",'2.5 CAPEX'!$M69&lt;&gt;"x"),0,
IF($F66=0,0,
IF(CL$4&lt;'2.1 Kraftwerk allgemein'!$F$16,0,
IF(CL$4='2.1 Kraftwerk allgemein'!$F$16,'2.5 CAPEX'!$J69/$F66,
IF(CL$4&lt;'2.1 Kraftwerk allgemein'!$F$16+$F66,
('2.5 CAPEX'!$J69+SUM(OFFSET('2.5 CAPEX'!CQ69,0,-MIN(MAX($F66-1-('2.1 Kraftwerk allgemein'!$F$16-'1.1 Allgemein'!$I$22+1),0),COLUMN(CC66)-1-('2.1 Kraftwerk allgemein'!$F$16-'1.1 Allgemein'!$I$22+1)),1,MIN(MAX($F66-('2.1 Kraftwerk allgemein'!$F$16-'1.1 Allgemein'!$I$22+1),1),COLUMN(CC66)-('2.1 Kraftwerk allgemein'!$F$16-'1.1 Allgemein'!$I$22+1)))))/$F66,
SUM(OFFSET('2.5 CAPEX'!CQ69,0,-MIN($F66-1,COLUMN(CC66)-1),1,MIN($F66,COLUMN(CC66))))/$F66)))))))</f>
        <v>0</v>
      </c>
      <c r="CM66" s="199">
        <f ca="1">IF('2.1 Kraftwerk allgemein'!$F$15&lt;'1.1 Allgemein'!$I$22,
IF(OR(ISNUMBER($D66)=FALSE,$F66=""),"",
IF(AND('2.5 CAPEX'!$L69&lt;&gt;"x",'2.5 CAPEX'!$M69&lt;&gt;"x"),0,
IF($F66=0,0,
IF(CM$4&lt;'2.1 Kraftwerk allgemein'!$F$16,0,
IF(CM$4='2.1 Kraftwerk allgemein'!$F$16,'2.5 CAPEX'!$J69/$F66,
IF(CM$4&lt;'2.1 Kraftwerk allgemein'!$F$16+$F66,
('2.5 CAPEX'!$J69+SUM(OFFSET('2.5 CAPEX'!CR69,0,-MIN(MAX($F66-1-('2.1 Kraftwerk allgemein'!$F$16-'2.1 Kraftwerk allgemein'!$F$15+1),0),COLUMN(CD66)-1-('2.1 Kraftwerk allgemein'!$F$16-'2.1 Kraftwerk allgemein'!$F$15+1)),1,MIN(MAX($F66-('2.1 Kraftwerk allgemein'!$F$16-'2.1 Kraftwerk allgemein'!$F$15+1),1),COLUMN(CD66)-('2.1 Kraftwerk allgemein'!$F$16-'2.1 Kraftwerk allgemein'!$F$15+1)))))/$F66,
SUM(OFFSET('2.5 CAPEX'!CR69,0,-MIN($F66-1,COLUMN(CD66)-1),1,MIN($F66,COLUMN(CD66))))/$F66)))))),
IF(OR(ISNUMBER($D66)=FALSE,$F66=""),"",
IF(AND('2.5 CAPEX'!$L69&lt;&gt;"x",'2.5 CAPEX'!$M69&lt;&gt;"x"),0,
IF($F66=0,0,
IF(CM$4&lt;'2.1 Kraftwerk allgemein'!$F$16,0,
IF(CM$4='2.1 Kraftwerk allgemein'!$F$16,'2.5 CAPEX'!$J69/$F66,
IF(CM$4&lt;'2.1 Kraftwerk allgemein'!$F$16+$F66,
('2.5 CAPEX'!$J69+SUM(OFFSET('2.5 CAPEX'!CR69,0,-MIN(MAX($F66-1-('2.1 Kraftwerk allgemein'!$F$16-'1.1 Allgemein'!$I$22+1),0),COLUMN(CD66)-1-('2.1 Kraftwerk allgemein'!$F$16-'1.1 Allgemein'!$I$22+1)),1,MIN(MAX($F66-('2.1 Kraftwerk allgemein'!$F$16-'1.1 Allgemein'!$I$22+1),1),COLUMN(CD66)-('2.1 Kraftwerk allgemein'!$F$16-'1.1 Allgemein'!$I$22+1)))))/$F66,
SUM(OFFSET('2.5 CAPEX'!CR69,0,-MIN($F66-1,COLUMN(CD66)-1),1,MIN($F66,COLUMN(CD66))))/$F66)))))))</f>
        <v>0</v>
      </c>
      <c r="CN66" s="199">
        <f ca="1">IF('2.1 Kraftwerk allgemein'!$F$15&lt;'1.1 Allgemein'!$I$22,
IF(OR(ISNUMBER($D66)=FALSE,$F66=""),"",
IF(AND('2.5 CAPEX'!$L69&lt;&gt;"x",'2.5 CAPEX'!$M69&lt;&gt;"x"),0,
IF($F66=0,0,
IF(CN$4&lt;'2.1 Kraftwerk allgemein'!$F$16,0,
IF(CN$4='2.1 Kraftwerk allgemein'!$F$16,'2.5 CAPEX'!$J69/$F66,
IF(CN$4&lt;'2.1 Kraftwerk allgemein'!$F$16+$F66,
('2.5 CAPEX'!$J69+SUM(OFFSET('2.5 CAPEX'!CS69,0,-MIN(MAX($F66-1-('2.1 Kraftwerk allgemein'!$F$16-'2.1 Kraftwerk allgemein'!$F$15+1),0),COLUMN(CE66)-1-('2.1 Kraftwerk allgemein'!$F$16-'2.1 Kraftwerk allgemein'!$F$15+1)),1,MIN(MAX($F66-('2.1 Kraftwerk allgemein'!$F$16-'2.1 Kraftwerk allgemein'!$F$15+1),1),COLUMN(CE66)-('2.1 Kraftwerk allgemein'!$F$16-'2.1 Kraftwerk allgemein'!$F$15+1)))))/$F66,
SUM(OFFSET('2.5 CAPEX'!CS69,0,-MIN($F66-1,COLUMN(CE66)-1),1,MIN($F66,COLUMN(CE66))))/$F66)))))),
IF(OR(ISNUMBER($D66)=FALSE,$F66=""),"",
IF(AND('2.5 CAPEX'!$L69&lt;&gt;"x",'2.5 CAPEX'!$M69&lt;&gt;"x"),0,
IF($F66=0,0,
IF(CN$4&lt;'2.1 Kraftwerk allgemein'!$F$16,0,
IF(CN$4='2.1 Kraftwerk allgemein'!$F$16,'2.5 CAPEX'!$J69/$F66,
IF(CN$4&lt;'2.1 Kraftwerk allgemein'!$F$16+$F66,
('2.5 CAPEX'!$J69+SUM(OFFSET('2.5 CAPEX'!CS69,0,-MIN(MAX($F66-1-('2.1 Kraftwerk allgemein'!$F$16-'1.1 Allgemein'!$I$22+1),0),COLUMN(CE66)-1-('2.1 Kraftwerk allgemein'!$F$16-'1.1 Allgemein'!$I$22+1)),1,MIN(MAX($F66-('2.1 Kraftwerk allgemein'!$F$16-'1.1 Allgemein'!$I$22+1),1),COLUMN(CE66)-('2.1 Kraftwerk allgemein'!$F$16-'1.1 Allgemein'!$I$22+1)))))/$F66,
SUM(OFFSET('2.5 CAPEX'!CS69,0,-MIN($F66-1,COLUMN(CE66)-1),1,MIN($F66,COLUMN(CE66))))/$F66)))))))</f>
        <v>0</v>
      </c>
      <c r="CO66" s="199">
        <f ca="1">IF('2.1 Kraftwerk allgemein'!$F$15&lt;'1.1 Allgemein'!$I$22,
IF(OR(ISNUMBER($D66)=FALSE,$F66=""),"",
IF(AND('2.5 CAPEX'!$L69&lt;&gt;"x",'2.5 CAPEX'!$M69&lt;&gt;"x"),0,
IF($F66=0,0,
IF(CO$4&lt;'2.1 Kraftwerk allgemein'!$F$16,0,
IF(CO$4='2.1 Kraftwerk allgemein'!$F$16,'2.5 CAPEX'!$J69/$F66,
IF(CO$4&lt;'2.1 Kraftwerk allgemein'!$F$16+$F66,
('2.5 CAPEX'!$J69+SUM(OFFSET('2.5 CAPEX'!CT69,0,-MIN(MAX($F66-1-('2.1 Kraftwerk allgemein'!$F$16-'2.1 Kraftwerk allgemein'!$F$15+1),0),COLUMN(CF66)-1-('2.1 Kraftwerk allgemein'!$F$16-'2.1 Kraftwerk allgemein'!$F$15+1)),1,MIN(MAX($F66-('2.1 Kraftwerk allgemein'!$F$16-'2.1 Kraftwerk allgemein'!$F$15+1),1),COLUMN(CF66)-('2.1 Kraftwerk allgemein'!$F$16-'2.1 Kraftwerk allgemein'!$F$15+1)))))/$F66,
SUM(OFFSET('2.5 CAPEX'!CT69,0,-MIN($F66-1,COLUMN(CF66)-1),1,MIN($F66,COLUMN(CF66))))/$F66)))))),
IF(OR(ISNUMBER($D66)=FALSE,$F66=""),"",
IF(AND('2.5 CAPEX'!$L69&lt;&gt;"x",'2.5 CAPEX'!$M69&lt;&gt;"x"),0,
IF($F66=0,0,
IF(CO$4&lt;'2.1 Kraftwerk allgemein'!$F$16,0,
IF(CO$4='2.1 Kraftwerk allgemein'!$F$16,'2.5 CAPEX'!$J69/$F66,
IF(CO$4&lt;'2.1 Kraftwerk allgemein'!$F$16+$F66,
('2.5 CAPEX'!$J69+SUM(OFFSET('2.5 CAPEX'!CT69,0,-MIN(MAX($F66-1-('2.1 Kraftwerk allgemein'!$F$16-'1.1 Allgemein'!$I$22+1),0),COLUMN(CF66)-1-('2.1 Kraftwerk allgemein'!$F$16-'1.1 Allgemein'!$I$22+1)),1,MIN(MAX($F66-('2.1 Kraftwerk allgemein'!$F$16-'1.1 Allgemein'!$I$22+1),1),COLUMN(CF66)-('2.1 Kraftwerk allgemein'!$F$16-'1.1 Allgemein'!$I$22+1)))))/$F66,
SUM(OFFSET('2.5 CAPEX'!CT69,0,-MIN($F66-1,COLUMN(CF66)-1),1,MIN($F66,COLUMN(CF66))))/$F66)))))))</f>
        <v>0</v>
      </c>
      <c r="CP66" s="199">
        <f ca="1">IF('2.1 Kraftwerk allgemein'!$F$15&lt;'1.1 Allgemein'!$I$22,
IF(OR(ISNUMBER($D66)=FALSE,$F66=""),"",
IF(AND('2.5 CAPEX'!$L69&lt;&gt;"x",'2.5 CAPEX'!$M69&lt;&gt;"x"),0,
IF($F66=0,0,
IF(CP$4&lt;'2.1 Kraftwerk allgemein'!$F$16,0,
IF(CP$4='2.1 Kraftwerk allgemein'!$F$16,'2.5 CAPEX'!$J69/$F66,
IF(CP$4&lt;'2.1 Kraftwerk allgemein'!$F$16+$F66,
('2.5 CAPEX'!$J69+SUM(OFFSET('2.5 CAPEX'!CU69,0,-MIN(MAX($F66-1-('2.1 Kraftwerk allgemein'!$F$16-'2.1 Kraftwerk allgemein'!$F$15+1),0),COLUMN(CG66)-1-('2.1 Kraftwerk allgemein'!$F$16-'2.1 Kraftwerk allgemein'!$F$15+1)),1,MIN(MAX($F66-('2.1 Kraftwerk allgemein'!$F$16-'2.1 Kraftwerk allgemein'!$F$15+1),1),COLUMN(CG66)-('2.1 Kraftwerk allgemein'!$F$16-'2.1 Kraftwerk allgemein'!$F$15+1)))))/$F66,
SUM(OFFSET('2.5 CAPEX'!CU69,0,-MIN($F66-1,COLUMN(CG66)-1),1,MIN($F66,COLUMN(CG66))))/$F66)))))),
IF(OR(ISNUMBER($D66)=FALSE,$F66=""),"",
IF(AND('2.5 CAPEX'!$L69&lt;&gt;"x",'2.5 CAPEX'!$M69&lt;&gt;"x"),0,
IF($F66=0,0,
IF(CP$4&lt;'2.1 Kraftwerk allgemein'!$F$16,0,
IF(CP$4='2.1 Kraftwerk allgemein'!$F$16,'2.5 CAPEX'!$J69/$F66,
IF(CP$4&lt;'2.1 Kraftwerk allgemein'!$F$16+$F66,
('2.5 CAPEX'!$J69+SUM(OFFSET('2.5 CAPEX'!CU69,0,-MIN(MAX($F66-1-('2.1 Kraftwerk allgemein'!$F$16-'1.1 Allgemein'!$I$22+1),0),COLUMN(CG66)-1-('2.1 Kraftwerk allgemein'!$F$16-'1.1 Allgemein'!$I$22+1)),1,MIN(MAX($F66-('2.1 Kraftwerk allgemein'!$F$16-'1.1 Allgemein'!$I$22+1),1),COLUMN(CG66)-('2.1 Kraftwerk allgemein'!$F$16-'1.1 Allgemein'!$I$22+1)))))/$F66,
SUM(OFFSET('2.5 CAPEX'!CU69,0,-MIN($F66-1,COLUMN(CG66)-1),1,MIN($F66,COLUMN(CG66))))/$F66)))))))</f>
        <v>0</v>
      </c>
      <c r="CQ66" s="199">
        <f ca="1">IF('2.1 Kraftwerk allgemein'!$F$15&lt;'1.1 Allgemein'!$I$22,
IF(OR(ISNUMBER($D66)=FALSE,$F66=""),"",
IF(AND('2.5 CAPEX'!$L69&lt;&gt;"x",'2.5 CAPEX'!$M69&lt;&gt;"x"),0,
IF($F66=0,0,
IF(CQ$4&lt;'2.1 Kraftwerk allgemein'!$F$16,0,
IF(CQ$4='2.1 Kraftwerk allgemein'!$F$16,'2.5 CAPEX'!$J69/$F66,
IF(CQ$4&lt;'2.1 Kraftwerk allgemein'!$F$16+$F66,
('2.5 CAPEX'!$J69+SUM(OFFSET('2.5 CAPEX'!CV69,0,-MIN(MAX($F66-1-('2.1 Kraftwerk allgemein'!$F$16-'2.1 Kraftwerk allgemein'!$F$15+1),0),COLUMN(CH66)-1-('2.1 Kraftwerk allgemein'!$F$16-'2.1 Kraftwerk allgemein'!$F$15+1)),1,MIN(MAX($F66-('2.1 Kraftwerk allgemein'!$F$16-'2.1 Kraftwerk allgemein'!$F$15+1),1),COLUMN(CH66)-('2.1 Kraftwerk allgemein'!$F$16-'2.1 Kraftwerk allgemein'!$F$15+1)))))/$F66,
SUM(OFFSET('2.5 CAPEX'!CV69,0,-MIN($F66-1,COLUMN(CH66)-1),1,MIN($F66,COLUMN(CH66))))/$F66)))))),
IF(OR(ISNUMBER($D66)=FALSE,$F66=""),"",
IF(AND('2.5 CAPEX'!$L69&lt;&gt;"x",'2.5 CAPEX'!$M69&lt;&gt;"x"),0,
IF($F66=0,0,
IF(CQ$4&lt;'2.1 Kraftwerk allgemein'!$F$16,0,
IF(CQ$4='2.1 Kraftwerk allgemein'!$F$16,'2.5 CAPEX'!$J69/$F66,
IF(CQ$4&lt;'2.1 Kraftwerk allgemein'!$F$16+$F66,
('2.5 CAPEX'!$J69+SUM(OFFSET('2.5 CAPEX'!CV69,0,-MIN(MAX($F66-1-('2.1 Kraftwerk allgemein'!$F$16-'1.1 Allgemein'!$I$22+1),0),COLUMN(CH66)-1-('2.1 Kraftwerk allgemein'!$F$16-'1.1 Allgemein'!$I$22+1)),1,MIN(MAX($F66-('2.1 Kraftwerk allgemein'!$F$16-'1.1 Allgemein'!$I$22+1),1),COLUMN(CH66)-('2.1 Kraftwerk allgemein'!$F$16-'1.1 Allgemein'!$I$22+1)))))/$F66,
SUM(OFFSET('2.5 CAPEX'!CV69,0,-MIN($F66-1,COLUMN(CH66)-1),1,MIN($F66,COLUMN(CH66))))/$F66)))))))</f>
        <v>0</v>
      </c>
      <c r="CR66" s="199">
        <f ca="1">IF('2.1 Kraftwerk allgemein'!$F$15&lt;'1.1 Allgemein'!$I$22,
IF(OR(ISNUMBER($D66)=FALSE,$F66=""),"",
IF(AND('2.5 CAPEX'!$L69&lt;&gt;"x",'2.5 CAPEX'!$M69&lt;&gt;"x"),0,
IF($F66=0,0,
IF(CR$4&lt;'2.1 Kraftwerk allgemein'!$F$16,0,
IF(CR$4='2.1 Kraftwerk allgemein'!$F$16,'2.5 CAPEX'!$J69/$F66,
IF(CR$4&lt;'2.1 Kraftwerk allgemein'!$F$16+$F66,
('2.5 CAPEX'!$J69+SUM(OFFSET('2.5 CAPEX'!CW69,0,-MIN(MAX($F66-1-('2.1 Kraftwerk allgemein'!$F$16-'2.1 Kraftwerk allgemein'!$F$15+1),0),COLUMN(CI66)-1-('2.1 Kraftwerk allgemein'!$F$16-'2.1 Kraftwerk allgemein'!$F$15+1)),1,MIN(MAX($F66-('2.1 Kraftwerk allgemein'!$F$16-'2.1 Kraftwerk allgemein'!$F$15+1),1),COLUMN(CI66)-('2.1 Kraftwerk allgemein'!$F$16-'2.1 Kraftwerk allgemein'!$F$15+1)))))/$F66,
SUM(OFFSET('2.5 CAPEX'!CW69,0,-MIN($F66-1,COLUMN(CI66)-1),1,MIN($F66,COLUMN(CI66))))/$F66)))))),
IF(OR(ISNUMBER($D66)=FALSE,$F66=""),"",
IF(AND('2.5 CAPEX'!$L69&lt;&gt;"x",'2.5 CAPEX'!$M69&lt;&gt;"x"),0,
IF($F66=0,0,
IF(CR$4&lt;'2.1 Kraftwerk allgemein'!$F$16,0,
IF(CR$4='2.1 Kraftwerk allgemein'!$F$16,'2.5 CAPEX'!$J69/$F66,
IF(CR$4&lt;'2.1 Kraftwerk allgemein'!$F$16+$F66,
('2.5 CAPEX'!$J69+SUM(OFFSET('2.5 CAPEX'!CW69,0,-MIN(MAX($F66-1-('2.1 Kraftwerk allgemein'!$F$16-'1.1 Allgemein'!$I$22+1),0),COLUMN(CI66)-1-('2.1 Kraftwerk allgemein'!$F$16-'1.1 Allgemein'!$I$22+1)),1,MIN(MAX($F66-('2.1 Kraftwerk allgemein'!$F$16-'1.1 Allgemein'!$I$22+1),1),COLUMN(CI66)-('2.1 Kraftwerk allgemein'!$F$16-'1.1 Allgemein'!$I$22+1)))))/$F66,
SUM(OFFSET('2.5 CAPEX'!CW69,0,-MIN($F66-1,COLUMN(CI66)-1),1,MIN($F66,COLUMN(CI66))))/$F66)))))))</f>
        <v>0</v>
      </c>
      <c r="CS66" s="199">
        <f ca="1">IF('2.1 Kraftwerk allgemein'!$F$15&lt;'1.1 Allgemein'!$I$22,
IF(OR(ISNUMBER($D66)=FALSE,$F66=""),"",
IF(AND('2.5 CAPEX'!$L69&lt;&gt;"x",'2.5 CAPEX'!$M69&lt;&gt;"x"),0,
IF($F66=0,0,
IF(CS$4&lt;'2.1 Kraftwerk allgemein'!$F$16,0,
IF(CS$4='2.1 Kraftwerk allgemein'!$F$16,'2.5 CAPEX'!$J69/$F66,
IF(CS$4&lt;'2.1 Kraftwerk allgemein'!$F$16+$F66,
('2.5 CAPEX'!$J69+SUM(OFFSET('2.5 CAPEX'!CX69,0,-MIN(MAX($F66-1-('2.1 Kraftwerk allgemein'!$F$16-'2.1 Kraftwerk allgemein'!$F$15+1),0),COLUMN(CJ66)-1-('2.1 Kraftwerk allgemein'!$F$16-'2.1 Kraftwerk allgemein'!$F$15+1)),1,MIN(MAX($F66-('2.1 Kraftwerk allgemein'!$F$16-'2.1 Kraftwerk allgemein'!$F$15+1),1),COLUMN(CJ66)-('2.1 Kraftwerk allgemein'!$F$16-'2.1 Kraftwerk allgemein'!$F$15+1)))))/$F66,
SUM(OFFSET('2.5 CAPEX'!CX69,0,-MIN($F66-1,COLUMN(CJ66)-1),1,MIN($F66,COLUMN(CJ66))))/$F66)))))),
IF(OR(ISNUMBER($D66)=FALSE,$F66=""),"",
IF(AND('2.5 CAPEX'!$L69&lt;&gt;"x",'2.5 CAPEX'!$M69&lt;&gt;"x"),0,
IF($F66=0,0,
IF(CS$4&lt;'2.1 Kraftwerk allgemein'!$F$16,0,
IF(CS$4='2.1 Kraftwerk allgemein'!$F$16,'2.5 CAPEX'!$J69/$F66,
IF(CS$4&lt;'2.1 Kraftwerk allgemein'!$F$16+$F66,
('2.5 CAPEX'!$J69+SUM(OFFSET('2.5 CAPEX'!CX69,0,-MIN(MAX($F66-1-('2.1 Kraftwerk allgemein'!$F$16-'1.1 Allgemein'!$I$22+1),0),COLUMN(CJ66)-1-('2.1 Kraftwerk allgemein'!$F$16-'1.1 Allgemein'!$I$22+1)),1,MIN(MAX($F66-('2.1 Kraftwerk allgemein'!$F$16-'1.1 Allgemein'!$I$22+1),1),COLUMN(CJ66)-('2.1 Kraftwerk allgemein'!$F$16-'1.1 Allgemein'!$I$22+1)))))/$F66,
SUM(OFFSET('2.5 CAPEX'!CX69,0,-MIN($F66-1,COLUMN(CJ66)-1),1,MIN($F66,COLUMN(CJ66))))/$F66)))))))</f>
        <v>0</v>
      </c>
      <c r="CT66" s="199">
        <f ca="1">IF('2.1 Kraftwerk allgemein'!$F$15&lt;'1.1 Allgemein'!$I$22,
IF(OR(ISNUMBER($D66)=FALSE,$F66=""),"",
IF(AND('2.5 CAPEX'!$L69&lt;&gt;"x",'2.5 CAPEX'!$M69&lt;&gt;"x"),0,
IF($F66=0,0,
IF(CT$4&lt;'2.1 Kraftwerk allgemein'!$F$16,0,
IF(CT$4='2.1 Kraftwerk allgemein'!$F$16,'2.5 CAPEX'!$J69/$F66,
IF(CT$4&lt;'2.1 Kraftwerk allgemein'!$F$16+$F66,
('2.5 CAPEX'!$J69+SUM(OFFSET('2.5 CAPEX'!CY69,0,-MIN(MAX($F66-1-('2.1 Kraftwerk allgemein'!$F$16-'2.1 Kraftwerk allgemein'!$F$15+1),0),COLUMN(CK66)-1-('2.1 Kraftwerk allgemein'!$F$16-'2.1 Kraftwerk allgemein'!$F$15+1)),1,MIN(MAX($F66-('2.1 Kraftwerk allgemein'!$F$16-'2.1 Kraftwerk allgemein'!$F$15+1),1),COLUMN(CK66)-('2.1 Kraftwerk allgemein'!$F$16-'2.1 Kraftwerk allgemein'!$F$15+1)))))/$F66,
SUM(OFFSET('2.5 CAPEX'!CY69,0,-MIN($F66-1,COLUMN(CK66)-1),1,MIN($F66,COLUMN(CK66))))/$F66)))))),
IF(OR(ISNUMBER($D66)=FALSE,$F66=""),"",
IF(AND('2.5 CAPEX'!$L69&lt;&gt;"x",'2.5 CAPEX'!$M69&lt;&gt;"x"),0,
IF($F66=0,0,
IF(CT$4&lt;'2.1 Kraftwerk allgemein'!$F$16,0,
IF(CT$4='2.1 Kraftwerk allgemein'!$F$16,'2.5 CAPEX'!$J69/$F66,
IF(CT$4&lt;'2.1 Kraftwerk allgemein'!$F$16+$F66,
('2.5 CAPEX'!$J69+SUM(OFFSET('2.5 CAPEX'!CY69,0,-MIN(MAX($F66-1-('2.1 Kraftwerk allgemein'!$F$16-'1.1 Allgemein'!$I$22+1),0),COLUMN(CK66)-1-('2.1 Kraftwerk allgemein'!$F$16-'1.1 Allgemein'!$I$22+1)),1,MIN(MAX($F66-('2.1 Kraftwerk allgemein'!$F$16-'1.1 Allgemein'!$I$22+1),1),COLUMN(CK66)-('2.1 Kraftwerk allgemein'!$F$16-'1.1 Allgemein'!$I$22+1)))))/$F66,
SUM(OFFSET('2.5 CAPEX'!CY69,0,-MIN($F66-1,COLUMN(CK66)-1),1,MIN($F66,COLUMN(CK66))))/$F66)))))))</f>
        <v>0</v>
      </c>
      <c r="CU66" s="199">
        <f ca="1">IF('2.1 Kraftwerk allgemein'!$F$15&lt;'1.1 Allgemein'!$I$22,
IF(OR(ISNUMBER($D66)=FALSE,$F66=""),"",
IF(AND('2.5 CAPEX'!$L69&lt;&gt;"x",'2.5 CAPEX'!$M69&lt;&gt;"x"),0,
IF($F66=0,0,
IF(CU$4&lt;'2.1 Kraftwerk allgemein'!$F$16,0,
IF(CU$4='2.1 Kraftwerk allgemein'!$F$16,'2.5 CAPEX'!$J69/$F66,
IF(CU$4&lt;'2.1 Kraftwerk allgemein'!$F$16+$F66,
('2.5 CAPEX'!$J69+SUM(OFFSET('2.5 CAPEX'!CZ69,0,-MIN(MAX($F66-1-('2.1 Kraftwerk allgemein'!$F$16-'2.1 Kraftwerk allgemein'!$F$15+1),0),COLUMN(CL66)-1-('2.1 Kraftwerk allgemein'!$F$16-'2.1 Kraftwerk allgemein'!$F$15+1)),1,MIN(MAX($F66-('2.1 Kraftwerk allgemein'!$F$16-'2.1 Kraftwerk allgemein'!$F$15+1),1),COLUMN(CL66)-('2.1 Kraftwerk allgemein'!$F$16-'2.1 Kraftwerk allgemein'!$F$15+1)))))/$F66,
SUM(OFFSET('2.5 CAPEX'!CZ69,0,-MIN($F66-1,COLUMN(CL66)-1),1,MIN($F66,COLUMN(CL66))))/$F66)))))),
IF(OR(ISNUMBER($D66)=FALSE,$F66=""),"",
IF(AND('2.5 CAPEX'!$L69&lt;&gt;"x",'2.5 CAPEX'!$M69&lt;&gt;"x"),0,
IF($F66=0,0,
IF(CU$4&lt;'2.1 Kraftwerk allgemein'!$F$16,0,
IF(CU$4='2.1 Kraftwerk allgemein'!$F$16,'2.5 CAPEX'!$J69/$F66,
IF(CU$4&lt;'2.1 Kraftwerk allgemein'!$F$16+$F66,
('2.5 CAPEX'!$J69+SUM(OFFSET('2.5 CAPEX'!CZ69,0,-MIN(MAX($F66-1-('2.1 Kraftwerk allgemein'!$F$16-'1.1 Allgemein'!$I$22+1),0),COLUMN(CL66)-1-('2.1 Kraftwerk allgemein'!$F$16-'1.1 Allgemein'!$I$22+1)),1,MIN(MAX($F66-('2.1 Kraftwerk allgemein'!$F$16-'1.1 Allgemein'!$I$22+1),1),COLUMN(CL66)-('2.1 Kraftwerk allgemein'!$F$16-'1.1 Allgemein'!$I$22+1)))))/$F66,
SUM(OFFSET('2.5 CAPEX'!CZ69,0,-MIN($F66-1,COLUMN(CL66)-1),1,MIN($F66,COLUMN(CL66))))/$F66)))))))</f>
        <v>0</v>
      </c>
      <c r="CV66" s="199">
        <f ca="1">IF('2.1 Kraftwerk allgemein'!$F$15&lt;'1.1 Allgemein'!$I$22,
IF(OR(ISNUMBER($D66)=FALSE,$F66=""),"",
IF(AND('2.5 CAPEX'!$L69&lt;&gt;"x",'2.5 CAPEX'!$M69&lt;&gt;"x"),0,
IF($F66=0,0,
IF(CV$4&lt;'2.1 Kraftwerk allgemein'!$F$16,0,
IF(CV$4='2.1 Kraftwerk allgemein'!$F$16,'2.5 CAPEX'!$J69/$F66,
IF(CV$4&lt;'2.1 Kraftwerk allgemein'!$F$16+$F66,
('2.5 CAPEX'!$J69+SUM(OFFSET('2.5 CAPEX'!DA69,0,-MIN(MAX($F66-1-('2.1 Kraftwerk allgemein'!$F$16-'2.1 Kraftwerk allgemein'!$F$15+1),0),COLUMN(CM66)-1-('2.1 Kraftwerk allgemein'!$F$16-'2.1 Kraftwerk allgemein'!$F$15+1)),1,MIN(MAX($F66-('2.1 Kraftwerk allgemein'!$F$16-'2.1 Kraftwerk allgemein'!$F$15+1),1),COLUMN(CM66)-('2.1 Kraftwerk allgemein'!$F$16-'2.1 Kraftwerk allgemein'!$F$15+1)))))/$F66,
SUM(OFFSET('2.5 CAPEX'!DA69,0,-MIN($F66-1,COLUMN(CM66)-1),1,MIN($F66,COLUMN(CM66))))/$F66)))))),
IF(OR(ISNUMBER($D66)=FALSE,$F66=""),"",
IF(AND('2.5 CAPEX'!$L69&lt;&gt;"x",'2.5 CAPEX'!$M69&lt;&gt;"x"),0,
IF($F66=0,0,
IF(CV$4&lt;'2.1 Kraftwerk allgemein'!$F$16,0,
IF(CV$4='2.1 Kraftwerk allgemein'!$F$16,'2.5 CAPEX'!$J69/$F66,
IF(CV$4&lt;'2.1 Kraftwerk allgemein'!$F$16+$F66,
('2.5 CAPEX'!$J69+SUM(OFFSET('2.5 CAPEX'!DA69,0,-MIN(MAX($F66-1-('2.1 Kraftwerk allgemein'!$F$16-'1.1 Allgemein'!$I$22+1),0),COLUMN(CM66)-1-('2.1 Kraftwerk allgemein'!$F$16-'1.1 Allgemein'!$I$22+1)),1,MIN(MAX($F66-('2.1 Kraftwerk allgemein'!$F$16-'1.1 Allgemein'!$I$22+1),1),COLUMN(CM66)-('2.1 Kraftwerk allgemein'!$F$16-'1.1 Allgemein'!$I$22+1)))))/$F66,
SUM(OFFSET('2.5 CAPEX'!DA69,0,-MIN($F66-1,COLUMN(CM66)-1),1,MIN($F66,COLUMN(CM66))))/$F66)))))))</f>
        <v>0</v>
      </c>
      <c r="CW66" s="199">
        <f ca="1">IF('2.1 Kraftwerk allgemein'!$F$15&lt;'1.1 Allgemein'!$I$22,
IF(OR(ISNUMBER($D66)=FALSE,$F66=""),"",
IF(AND('2.5 CAPEX'!$L69&lt;&gt;"x",'2.5 CAPEX'!$M69&lt;&gt;"x"),0,
IF($F66=0,0,
IF(CW$4&lt;'2.1 Kraftwerk allgemein'!$F$16,0,
IF(CW$4='2.1 Kraftwerk allgemein'!$F$16,'2.5 CAPEX'!$J69/$F66,
IF(CW$4&lt;'2.1 Kraftwerk allgemein'!$F$16+$F66,
('2.5 CAPEX'!$J69+SUM(OFFSET('2.5 CAPEX'!DB69,0,-MIN(MAX($F66-1-('2.1 Kraftwerk allgemein'!$F$16-'2.1 Kraftwerk allgemein'!$F$15+1),0),COLUMN(CN66)-1-('2.1 Kraftwerk allgemein'!$F$16-'2.1 Kraftwerk allgemein'!$F$15+1)),1,MIN(MAX($F66-('2.1 Kraftwerk allgemein'!$F$16-'2.1 Kraftwerk allgemein'!$F$15+1),1),COLUMN(CN66)-('2.1 Kraftwerk allgemein'!$F$16-'2.1 Kraftwerk allgemein'!$F$15+1)))))/$F66,
SUM(OFFSET('2.5 CAPEX'!DB69,0,-MIN($F66-1,COLUMN(CN66)-1),1,MIN($F66,COLUMN(CN66))))/$F66)))))),
IF(OR(ISNUMBER($D66)=FALSE,$F66=""),"",
IF(AND('2.5 CAPEX'!$L69&lt;&gt;"x",'2.5 CAPEX'!$M69&lt;&gt;"x"),0,
IF($F66=0,0,
IF(CW$4&lt;'2.1 Kraftwerk allgemein'!$F$16,0,
IF(CW$4='2.1 Kraftwerk allgemein'!$F$16,'2.5 CAPEX'!$J69/$F66,
IF(CW$4&lt;'2.1 Kraftwerk allgemein'!$F$16+$F66,
('2.5 CAPEX'!$J69+SUM(OFFSET('2.5 CAPEX'!DB69,0,-MIN(MAX($F66-1-('2.1 Kraftwerk allgemein'!$F$16-'1.1 Allgemein'!$I$22+1),0),COLUMN(CN66)-1-('2.1 Kraftwerk allgemein'!$F$16-'1.1 Allgemein'!$I$22+1)),1,MIN(MAX($F66-('2.1 Kraftwerk allgemein'!$F$16-'1.1 Allgemein'!$I$22+1),1),COLUMN(CN66)-('2.1 Kraftwerk allgemein'!$F$16-'1.1 Allgemein'!$I$22+1)))))/$F66,
SUM(OFFSET('2.5 CAPEX'!DB69,0,-MIN($F66-1,COLUMN(CN66)-1),1,MIN($F66,COLUMN(CN66))))/$F66)))))))</f>
        <v>0</v>
      </c>
      <c r="CX66" s="199">
        <f ca="1">IF('2.1 Kraftwerk allgemein'!$F$15&lt;'1.1 Allgemein'!$I$22,
IF(OR(ISNUMBER($D66)=FALSE,$F66=""),"",
IF(AND('2.5 CAPEX'!$L69&lt;&gt;"x",'2.5 CAPEX'!$M69&lt;&gt;"x"),0,
IF($F66=0,0,
IF(CX$4&lt;'2.1 Kraftwerk allgemein'!$F$16,0,
IF(CX$4='2.1 Kraftwerk allgemein'!$F$16,'2.5 CAPEX'!$J69/$F66,
IF(CX$4&lt;'2.1 Kraftwerk allgemein'!$F$16+$F66,
('2.5 CAPEX'!$J69+SUM(OFFSET('2.5 CAPEX'!DC69,0,-MIN(MAX($F66-1-('2.1 Kraftwerk allgemein'!$F$16-'2.1 Kraftwerk allgemein'!$F$15+1),0),COLUMN(CO66)-1-('2.1 Kraftwerk allgemein'!$F$16-'2.1 Kraftwerk allgemein'!$F$15+1)),1,MIN(MAX($F66-('2.1 Kraftwerk allgemein'!$F$16-'2.1 Kraftwerk allgemein'!$F$15+1),1),COLUMN(CO66)-('2.1 Kraftwerk allgemein'!$F$16-'2.1 Kraftwerk allgemein'!$F$15+1)))))/$F66,
SUM(OFFSET('2.5 CAPEX'!DC69,0,-MIN($F66-1,COLUMN(CO66)-1),1,MIN($F66,COLUMN(CO66))))/$F66)))))),
IF(OR(ISNUMBER($D66)=FALSE,$F66=""),"",
IF(AND('2.5 CAPEX'!$L69&lt;&gt;"x",'2.5 CAPEX'!$M69&lt;&gt;"x"),0,
IF($F66=0,0,
IF(CX$4&lt;'2.1 Kraftwerk allgemein'!$F$16,0,
IF(CX$4='2.1 Kraftwerk allgemein'!$F$16,'2.5 CAPEX'!$J69/$F66,
IF(CX$4&lt;'2.1 Kraftwerk allgemein'!$F$16+$F66,
('2.5 CAPEX'!$J69+SUM(OFFSET('2.5 CAPEX'!DC69,0,-MIN(MAX($F66-1-('2.1 Kraftwerk allgemein'!$F$16-'1.1 Allgemein'!$I$22+1),0),COLUMN(CO66)-1-('2.1 Kraftwerk allgemein'!$F$16-'1.1 Allgemein'!$I$22+1)),1,MIN(MAX($F66-('2.1 Kraftwerk allgemein'!$F$16-'1.1 Allgemein'!$I$22+1),1),COLUMN(CO66)-('2.1 Kraftwerk allgemein'!$F$16-'1.1 Allgemein'!$I$22+1)))))/$F66,
SUM(OFFSET('2.5 CAPEX'!DC69,0,-MIN($F66-1,COLUMN(CO66)-1),1,MIN($F66,COLUMN(CO66))))/$F66)))))))</f>
        <v>0</v>
      </c>
      <c r="CY66" s="199">
        <f ca="1">IF('2.1 Kraftwerk allgemein'!$F$15&lt;'1.1 Allgemein'!$I$22,
IF(OR(ISNUMBER($D66)=FALSE,$F66=""),"",
IF(AND('2.5 CAPEX'!$L69&lt;&gt;"x",'2.5 CAPEX'!$M69&lt;&gt;"x"),0,
IF($F66=0,0,
IF(CY$4&lt;'2.1 Kraftwerk allgemein'!$F$16,0,
IF(CY$4='2.1 Kraftwerk allgemein'!$F$16,'2.5 CAPEX'!$J69/$F66,
IF(CY$4&lt;'2.1 Kraftwerk allgemein'!$F$16+$F66,
('2.5 CAPEX'!$J69+SUM(OFFSET('2.5 CAPEX'!DD69,0,-MIN(MAX($F66-1-('2.1 Kraftwerk allgemein'!$F$16-'2.1 Kraftwerk allgemein'!$F$15+1),0),COLUMN(CP66)-1-('2.1 Kraftwerk allgemein'!$F$16-'2.1 Kraftwerk allgemein'!$F$15+1)),1,MIN(MAX($F66-('2.1 Kraftwerk allgemein'!$F$16-'2.1 Kraftwerk allgemein'!$F$15+1),1),COLUMN(CP66)-('2.1 Kraftwerk allgemein'!$F$16-'2.1 Kraftwerk allgemein'!$F$15+1)))))/$F66,
SUM(OFFSET('2.5 CAPEX'!DD69,0,-MIN($F66-1,COLUMN(CP66)-1),1,MIN($F66,COLUMN(CP66))))/$F66)))))),
IF(OR(ISNUMBER($D66)=FALSE,$F66=""),"",
IF(AND('2.5 CAPEX'!$L69&lt;&gt;"x",'2.5 CAPEX'!$M69&lt;&gt;"x"),0,
IF($F66=0,0,
IF(CY$4&lt;'2.1 Kraftwerk allgemein'!$F$16,0,
IF(CY$4='2.1 Kraftwerk allgemein'!$F$16,'2.5 CAPEX'!$J69/$F66,
IF(CY$4&lt;'2.1 Kraftwerk allgemein'!$F$16+$F66,
('2.5 CAPEX'!$J69+SUM(OFFSET('2.5 CAPEX'!DD69,0,-MIN(MAX($F66-1-('2.1 Kraftwerk allgemein'!$F$16-'1.1 Allgemein'!$I$22+1),0),COLUMN(CP66)-1-('2.1 Kraftwerk allgemein'!$F$16-'1.1 Allgemein'!$I$22+1)),1,MIN(MAX($F66-('2.1 Kraftwerk allgemein'!$F$16-'1.1 Allgemein'!$I$22+1),1),COLUMN(CP66)-('2.1 Kraftwerk allgemein'!$F$16-'1.1 Allgemein'!$I$22+1)))))/$F66,
SUM(OFFSET('2.5 CAPEX'!DD69,0,-MIN($F66-1,COLUMN(CP66)-1),1,MIN($F66,COLUMN(CP66))))/$F66)))))))</f>
        <v>0</v>
      </c>
      <c r="CZ66" s="199">
        <f ca="1">IF('2.1 Kraftwerk allgemein'!$F$15&lt;'1.1 Allgemein'!$I$22,
IF(OR(ISNUMBER($D66)=FALSE,$F66=""),"",
IF(AND('2.5 CAPEX'!$L69&lt;&gt;"x",'2.5 CAPEX'!$M69&lt;&gt;"x"),0,
IF($F66=0,0,
IF(CZ$4&lt;'2.1 Kraftwerk allgemein'!$F$16,0,
IF(CZ$4='2.1 Kraftwerk allgemein'!$F$16,'2.5 CAPEX'!$J69/$F66,
IF(CZ$4&lt;'2.1 Kraftwerk allgemein'!$F$16+$F66,
('2.5 CAPEX'!$J69+SUM(OFFSET('2.5 CAPEX'!DE69,0,-MIN(MAX($F66-1-('2.1 Kraftwerk allgemein'!$F$16-'2.1 Kraftwerk allgemein'!$F$15+1),0),COLUMN(CQ66)-1-('2.1 Kraftwerk allgemein'!$F$16-'2.1 Kraftwerk allgemein'!$F$15+1)),1,MIN(MAX($F66-('2.1 Kraftwerk allgemein'!$F$16-'2.1 Kraftwerk allgemein'!$F$15+1),1),COLUMN(CQ66)-('2.1 Kraftwerk allgemein'!$F$16-'2.1 Kraftwerk allgemein'!$F$15+1)))))/$F66,
SUM(OFFSET('2.5 CAPEX'!DE69,0,-MIN($F66-1,COLUMN(CQ66)-1),1,MIN($F66,COLUMN(CQ66))))/$F66)))))),
IF(OR(ISNUMBER($D66)=FALSE,$F66=""),"",
IF(AND('2.5 CAPEX'!$L69&lt;&gt;"x",'2.5 CAPEX'!$M69&lt;&gt;"x"),0,
IF($F66=0,0,
IF(CZ$4&lt;'2.1 Kraftwerk allgemein'!$F$16,0,
IF(CZ$4='2.1 Kraftwerk allgemein'!$F$16,'2.5 CAPEX'!$J69/$F66,
IF(CZ$4&lt;'2.1 Kraftwerk allgemein'!$F$16+$F66,
('2.5 CAPEX'!$J69+SUM(OFFSET('2.5 CAPEX'!DE69,0,-MIN(MAX($F66-1-('2.1 Kraftwerk allgemein'!$F$16-'1.1 Allgemein'!$I$22+1),0),COLUMN(CQ66)-1-('2.1 Kraftwerk allgemein'!$F$16-'1.1 Allgemein'!$I$22+1)),1,MIN(MAX($F66-('2.1 Kraftwerk allgemein'!$F$16-'1.1 Allgemein'!$I$22+1),1),COLUMN(CQ66)-('2.1 Kraftwerk allgemein'!$F$16-'1.1 Allgemein'!$I$22+1)))))/$F66,
SUM(OFFSET('2.5 CAPEX'!DE69,0,-MIN($F66-1,COLUMN(CQ66)-1),1,MIN($F66,COLUMN(CQ66))))/$F66)))))))</f>
        <v>0</v>
      </c>
      <c r="DA66" s="199">
        <f ca="1">IF('2.1 Kraftwerk allgemein'!$F$15&lt;'1.1 Allgemein'!$I$22,
IF(OR(ISNUMBER($D66)=FALSE,$F66=""),"",
IF(AND('2.5 CAPEX'!$L69&lt;&gt;"x",'2.5 CAPEX'!$M69&lt;&gt;"x"),0,
IF($F66=0,0,
IF(DA$4&lt;'2.1 Kraftwerk allgemein'!$F$16,0,
IF(DA$4='2.1 Kraftwerk allgemein'!$F$16,'2.5 CAPEX'!$J69/$F66,
IF(DA$4&lt;'2.1 Kraftwerk allgemein'!$F$16+$F66,
('2.5 CAPEX'!$J69+SUM(OFFSET('2.5 CAPEX'!DF69,0,-MIN(MAX($F66-1-('2.1 Kraftwerk allgemein'!$F$16-'2.1 Kraftwerk allgemein'!$F$15+1),0),COLUMN(CR66)-1-('2.1 Kraftwerk allgemein'!$F$16-'2.1 Kraftwerk allgemein'!$F$15+1)),1,MIN(MAX($F66-('2.1 Kraftwerk allgemein'!$F$16-'2.1 Kraftwerk allgemein'!$F$15+1),1),COLUMN(CR66)-('2.1 Kraftwerk allgemein'!$F$16-'2.1 Kraftwerk allgemein'!$F$15+1)))))/$F66,
SUM(OFFSET('2.5 CAPEX'!DF69,0,-MIN($F66-1,COLUMN(CR66)-1),1,MIN($F66,COLUMN(CR66))))/$F66)))))),
IF(OR(ISNUMBER($D66)=FALSE,$F66=""),"",
IF(AND('2.5 CAPEX'!$L69&lt;&gt;"x",'2.5 CAPEX'!$M69&lt;&gt;"x"),0,
IF($F66=0,0,
IF(DA$4&lt;'2.1 Kraftwerk allgemein'!$F$16,0,
IF(DA$4='2.1 Kraftwerk allgemein'!$F$16,'2.5 CAPEX'!$J69/$F66,
IF(DA$4&lt;'2.1 Kraftwerk allgemein'!$F$16+$F66,
('2.5 CAPEX'!$J69+SUM(OFFSET('2.5 CAPEX'!DF69,0,-MIN(MAX($F66-1-('2.1 Kraftwerk allgemein'!$F$16-'1.1 Allgemein'!$I$22+1),0),COLUMN(CR66)-1-('2.1 Kraftwerk allgemein'!$F$16-'1.1 Allgemein'!$I$22+1)),1,MIN(MAX($F66-('2.1 Kraftwerk allgemein'!$F$16-'1.1 Allgemein'!$I$22+1),1),COLUMN(CR66)-('2.1 Kraftwerk allgemein'!$F$16-'1.1 Allgemein'!$I$22+1)))))/$F66,
SUM(OFFSET('2.5 CAPEX'!DF69,0,-MIN($F66-1,COLUMN(CR66)-1),1,MIN($F66,COLUMN(CR66))))/$F66)))))))</f>
        <v>0</v>
      </c>
      <c r="DB66" s="199">
        <f ca="1">IF('2.1 Kraftwerk allgemein'!$F$15&lt;'1.1 Allgemein'!$I$22,
IF(OR(ISNUMBER($D66)=FALSE,$F66=""),"",
IF(AND('2.5 CAPEX'!$L69&lt;&gt;"x",'2.5 CAPEX'!$M69&lt;&gt;"x"),0,
IF($F66=0,0,
IF(DB$4&lt;'2.1 Kraftwerk allgemein'!$F$16,0,
IF(DB$4='2.1 Kraftwerk allgemein'!$F$16,'2.5 CAPEX'!$J69/$F66,
IF(DB$4&lt;'2.1 Kraftwerk allgemein'!$F$16+$F66,
('2.5 CAPEX'!$J69+SUM(OFFSET('2.5 CAPEX'!DG69,0,-MIN(MAX($F66-1-('2.1 Kraftwerk allgemein'!$F$16-'2.1 Kraftwerk allgemein'!$F$15+1),0),COLUMN(CS66)-1-('2.1 Kraftwerk allgemein'!$F$16-'2.1 Kraftwerk allgemein'!$F$15+1)),1,MIN(MAX($F66-('2.1 Kraftwerk allgemein'!$F$16-'2.1 Kraftwerk allgemein'!$F$15+1),1),COLUMN(CS66)-('2.1 Kraftwerk allgemein'!$F$16-'2.1 Kraftwerk allgemein'!$F$15+1)))))/$F66,
SUM(OFFSET('2.5 CAPEX'!DG69,0,-MIN($F66-1,COLUMN(CS66)-1),1,MIN($F66,COLUMN(CS66))))/$F66)))))),
IF(OR(ISNUMBER($D66)=FALSE,$F66=""),"",
IF(AND('2.5 CAPEX'!$L69&lt;&gt;"x",'2.5 CAPEX'!$M69&lt;&gt;"x"),0,
IF($F66=0,0,
IF(DB$4&lt;'2.1 Kraftwerk allgemein'!$F$16,0,
IF(DB$4='2.1 Kraftwerk allgemein'!$F$16,'2.5 CAPEX'!$J69/$F66,
IF(DB$4&lt;'2.1 Kraftwerk allgemein'!$F$16+$F66,
('2.5 CAPEX'!$J69+SUM(OFFSET('2.5 CAPEX'!DG69,0,-MIN(MAX($F66-1-('2.1 Kraftwerk allgemein'!$F$16-'1.1 Allgemein'!$I$22+1),0),COLUMN(CS66)-1-('2.1 Kraftwerk allgemein'!$F$16-'1.1 Allgemein'!$I$22+1)),1,MIN(MAX($F66-('2.1 Kraftwerk allgemein'!$F$16-'1.1 Allgemein'!$I$22+1),1),COLUMN(CS66)-('2.1 Kraftwerk allgemein'!$F$16-'1.1 Allgemein'!$I$22+1)))))/$F66,
SUM(OFFSET('2.5 CAPEX'!DG69,0,-MIN($F66-1,COLUMN(CS66)-1),1,MIN($F66,COLUMN(CS66))))/$F66)))))))</f>
        <v>0</v>
      </c>
      <c r="DC66" s="199">
        <f ca="1">IF('2.1 Kraftwerk allgemein'!$F$15&lt;'1.1 Allgemein'!$I$22,
IF(OR(ISNUMBER($D66)=FALSE,$F66=""),"",
IF(AND('2.5 CAPEX'!$L69&lt;&gt;"x",'2.5 CAPEX'!$M69&lt;&gt;"x"),0,
IF($F66=0,0,
IF(DC$4&lt;'2.1 Kraftwerk allgemein'!$F$16,0,
IF(DC$4='2.1 Kraftwerk allgemein'!$F$16,'2.5 CAPEX'!$J69/$F66,
IF(DC$4&lt;'2.1 Kraftwerk allgemein'!$F$16+$F66,
('2.5 CAPEX'!$J69+SUM(OFFSET('2.5 CAPEX'!DH69,0,-MIN(MAX($F66-1-('2.1 Kraftwerk allgemein'!$F$16-'2.1 Kraftwerk allgemein'!$F$15+1),0),COLUMN(CT66)-1-('2.1 Kraftwerk allgemein'!$F$16-'2.1 Kraftwerk allgemein'!$F$15+1)),1,MIN(MAX($F66-('2.1 Kraftwerk allgemein'!$F$16-'2.1 Kraftwerk allgemein'!$F$15+1),1),COLUMN(CT66)-('2.1 Kraftwerk allgemein'!$F$16-'2.1 Kraftwerk allgemein'!$F$15+1)))))/$F66,
SUM(OFFSET('2.5 CAPEX'!DH69,0,-MIN($F66-1,COLUMN(CT66)-1),1,MIN($F66,COLUMN(CT66))))/$F66)))))),
IF(OR(ISNUMBER($D66)=FALSE,$F66=""),"",
IF(AND('2.5 CAPEX'!$L69&lt;&gt;"x",'2.5 CAPEX'!$M69&lt;&gt;"x"),0,
IF($F66=0,0,
IF(DC$4&lt;'2.1 Kraftwerk allgemein'!$F$16,0,
IF(DC$4='2.1 Kraftwerk allgemein'!$F$16,'2.5 CAPEX'!$J69/$F66,
IF(DC$4&lt;'2.1 Kraftwerk allgemein'!$F$16+$F66,
('2.5 CAPEX'!$J69+SUM(OFFSET('2.5 CAPEX'!DH69,0,-MIN(MAX($F66-1-('2.1 Kraftwerk allgemein'!$F$16-'1.1 Allgemein'!$I$22+1),0),COLUMN(CT66)-1-('2.1 Kraftwerk allgemein'!$F$16-'1.1 Allgemein'!$I$22+1)),1,MIN(MAX($F66-('2.1 Kraftwerk allgemein'!$F$16-'1.1 Allgemein'!$I$22+1),1),COLUMN(CT66)-('2.1 Kraftwerk allgemein'!$F$16-'1.1 Allgemein'!$I$22+1)))))/$F66,
SUM(OFFSET('2.5 CAPEX'!DH69,0,-MIN($F66-1,COLUMN(CT66)-1),1,MIN($F66,COLUMN(CT66))))/$F66)))))))</f>
        <v>0</v>
      </c>
      <c r="DD66" s="199">
        <f ca="1">IF('2.1 Kraftwerk allgemein'!$F$15&lt;'1.1 Allgemein'!$I$22,
IF(OR(ISNUMBER($D66)=FALSE,$F66=""),"",
IF(AND('2.5 CAPEX'!$L69&lt;&gt;"x",'2.5 CAPEX'!$M69&lt;&gt;"x"),0,
IF($F66=0,0,
IF(DD$4&lt;'2.1 Kraftwerk allgemein'!$F$16,0,
IF(DD$4='2.1 Kraftwerk allgemein'!$F$16,'2.5 CAPEX'!$J69/$F66,
IF(DD$4&lt;'2.1 Kraftwerk allgemein'!$F$16+$F66,
('2.5 CAPEX'!$J69+SUM(OFFSET('2.5 CAPEX'!DI69,0,-MIN(MAX($F66-1-('2.1 Kraftwerk allgemein'!$F$16-'2.1 Kraftwerk allgemein'!$F$15+1),0),COLUMN(CU66)-1-('2.1 Kraftwerk allgemein'!$F$16-'2.1 Kraftwerk allgemein'!$F$15+1)),1,MIN(MAX($F66-('2.1 Kraftwerk allgemein'!$F$16-'2.1 Kraftwerk allgemein'!$F$15+1),1),COLUMN(CU66)-('2.1 Kraftwerk allgemein'!$F$16-'2.1 Kraftwerk allgemein'!$F$15+1)))))/$F66,
SUM(OFFSET('2.5 CAPEX'!DI69,0,-MIN($F66-1,COLUMN(CU66)-1),1,MIN($F66,COLUMN(CU66))))/$F66)))))),
IF(OR(ISNUMBER($D66)=FALSE,$F66=""),"",
IF(AND('2.5 CAPEX'!$L69&lt;&gt;"x",'2.5 CAPEX'!$M69&lt;&gt;"x"),0,
IF($F66=0,0,
IF(DD$4&lt;'2.1 Kraftwerk allgemein'!$F$16,0,
IF(DD$4='2.1 Kraftwerk allgemein'!$F$16,'2.5 CAPEX'!$J69/$F66,
IF(DD$4&lt;'2.1 Kraftwerk allgemein'!$F$16+$F66,
('2.5 CAPEX'!$J69+SUM(OFFSET('2.5 CAPEX'!DI69,0,-MIN(MAX($F66-1-('2.1 Kraftwerk allgemein'!$F$16-'1.1 Allgemein'!$I$22+1),0),COLUMN(CU66)-1-('2.1 Kraftwerk allgemein'!$F$16-'1.1 Allgemein'!$I$22+1)),1,MIN(MAX($F66-('2.1 Kraftwerk allgemein'!$F$16-'1.1 Allgemein'!$I$22+1),1),COLUMN(CU66)-('2.1 Kraftwerk allgemein'!$F$16-'1.1 Allgemein'!$I$22+1)))))/$F66,
SUM(OFFSET('2.5 CAPEX'!DI69,0,-MIN($F66-1,COLUMN(CU66)-1),1,MIN($F66,COLUMN(CU66))))/$F66)))))))</f>
        <v>0</v>
      </c>
      <c r="DE66" s="199">
        <f ca="1">IF('2.1 Kraftwerk allgemein'!$F$15&lt;'1.1 Allgemein'!$I$22,
IF(OR(ISNUMBER($D66)=FALSE,$F66=""),"",
IF(AND('2.5 CAPEX'!$L69&lt;&gt;"x",'2.5 CAPEX'!$M69&lt;&gt;"x"),0,
IF($F66=0,0,
IF(DE$4&lt;'2.1 Kraftwerk allgemein'!$F$16,0,
IF(DE$4='2.1 Kraftwerk allgemein'!$F$16,'2.5 CAPEX'!$J69/$F66,
IF(DE$4&lt;'2.1 Kraftwerk allgemein'!$F$16+$F66,
('2.5 CAPEX'!$J69+SUM(OFFSET('2.5 CAPEX'!DJ69,0,-MIN(MAX($F66-1-('2.1 Kraftwerk allgemein'!$F$16-'2.1 Kraftwerk allgemein'!$F$15+1),0),COLUMN(CV66)-1-('2.1 Kraftwerk allgemein'!$F$16-'2.1 Kraftwerk allgemein'!$F$15+1)),1,MIN(MAX($F66-('2.1 Kraftwerk allgemein'!$F$16-'2.1 Kraftwerk allgemein'!$F$15+1),1),COLUMN(CV66)-('2.1 Kraftwerk allgemein'!$F$16-'2.1 Kraftwerk allgemein'!$F$15+1)))))/$F66,
SUM(OFFSET('2.5 CAPEX'!DJ69,0,-MIN($F66-1,COLUMN(CV66)-1),1,MIN($F66,COLUMN(CV66))))/$F66)))))),
IF(OR(ISNUMBER($D66)=FALSE,$F66=""),"",
IF(AND('2.5 CAPEX'!$L69&lt;&gt;"x",'2.5 CAPEX'!$M69&lt;&gt;"x"),0,
IF($F66=0,0,
IF(DE$4&lt;'2.1 Kraftwerk allgemein'!$F$16,0,
IF(DE$4='2.1 Kraftwerk allgemein'!$F$16,'2.5 CAPEX'!$J69/$F66,
IF(DE$4&lt;'2.1 Kraftwerk allgemein'!$F$16+$F66,
('2.5 CAPEX'!$J69+SUM(OFFSET('2.5 CAPEX'!DJ69,0,-MIN(MAX($F66-1-('2.1 Kraftwerk allgemein'!$F$16-'1.1 Allgemein'!$I$22+1),0),COLUMN(CV66)-1-('2.1 Kraftwerk allgemein'!$F$16-'1.1 Allgemein'!$I$22+1)),1,MIN(MAX($F66-('2.1 Kraftwerk allgemein'!$F$16-'1.1 Allgemein'!$I$22+1),1),COLUMN(CV66)-('2.1 Kraftwerk allgemein'!$F$16-'1.1 Allgemein'!$I$22+1)))))/$F66,
SUM(OFFSET('2.5 CAPEX'!DJ69,0,-MIN($F66-1,COLUMN(CV66)-1),1,MIN($F66,COLUMN(CV66))))/$F66)))))))</f>
        <v>0</v>
      </c>
      <c r="DF66" s="199">
        <f ca="1">IF('2.1 Kraftwerk allgemein'!$F$15&lt;'1.1 Allgemein'!$I$22,
IF(OR(ISNUMBER($D66)=FALSE,$F66=""),"",
IF(AND('2.5 CAPEX'!$L69&lt;&gt;"x",'2.5 CAPEX'!$M69&lt;&gt;"x"),0,
IF($F66=0,0,
IF(DF$4&lt;'2.1 Kraftwerk allgemein'!$F$16,0,
IF(DF$4='2.1 Kraftwerk allgemein'!$F$16,'2.5 CAPEX'!$J69/$F66,
IF(DF$4&lt;'2.1 Kraftwerk allgemein'!$F$16+$F66,
('2.5 CAPEX'!$J69+SUM(OFFSET('2.5 CAPEX'!DK69,0,-MIN(MAX($F66-1-('2.1 Kraftwerk allgemein'!$F$16-'2.1 Kraftwerk allgemein'!$F$15+1),0),COLUMN(CW66)-1-('2.1 Kraftwerk allgemein'!$F$16-'2.1 Kraftwerk allgemein'!$F$15+1)),1,MIN(MAX($F66-('2.1 Kraftwerk allgemein'!$F$16-'2.1 Kraftwerk allgemein'!$F$15+1),1),COLUMN(CW66)-('2.1 Kraftwerk allgemein'!$F$16-'2.1 Kraftwerk allgemein'!$F$15+1)))))/$F66,
SUM(OFFSET('2.5 CAPEX'!DK69,0,-MIN($F66-1,COLUMN(CW66)-1),1,MIN($F66,COLUMN(CW66))))/$F66)))))),
IF(OR(ISNUMBER($D66)=FALSE,$F66=""),"",
IF(AND('2.5 CAPEX'!$L69&lt;&gt;"x",'2.5 CAPEX'!$M69&lt;&gt;"x"),0,
IF($F66=0,0,
IF(DF$4&lt;'2.1 Kraftwerk allgemein'!$F$16,0,
IF(DF$4='2.1 Kraftwerk allgemein'!$F$16,'2.5 CAPEX'!$J69/$F66,
IF(DF$4&lt;'2.1 Kraftwerk allgemein'!$F$16+$F66,
('2.5 CAPEX'!$J69+SUM(OFFSET('2.5 CAPEX'!DK69,0,-MIN(MAX($F66-1-('2.1 Kraftwerk allgemein'!$F$16-'1.1 Allgemein'!$I$22+1),0),COLUMN(CW66)-1-('2.1 Kraftwerk allgemein'!$F$16-'1.1 Allgemein'!$I$22+1)),1,MIN(MAX($F66-('2.1 Kraftwerk allgemein'!$F$16-'1.1 Allgemein'!$I$22+1),1),COLUMN(CW66)-('2.1 Kraftwerk allgemein'!$F$16-'1.1 Allgemein'!$I$22+1)))))/$F66,
SUM(OFFSET('2.5 CAPEX'!DK69,0,-MIN($F66-1,COLUMN(CW66)-1),1,MIN($F66,COLUMN(CW66))))/$F66)))))))</f>
        <v>0</v>
      </c>
    </row>
    <row r="67" spans="1:110" s="200" customFormat="1" ht="14" x14ac:dyDescent="0.3">
      <c r="A67" s="104"/>
      <c r="B67" s="104"/>
      <c r="C67" s="104"/>
      <c r="D67" s="191">
        <f>IF('2.5 CAPEX'!D70&lt;&gt;"",'2.5 CAPEX'!D70,"")</f>
        <v>601</v>
      </c>
      <c r="E67" s="191" t="str">
        <f>IF('2.5 CAPEX'!E70&lt;&gt;"",'2.5 CAPEX'!E70,"")</f>
        <v/>
      </c>
      <c r="F67" s="196" t="str">
        <f>IF('2.5 CAPEX'!F70&lt;&gt;"",'2.5 CAPEX'!F70,"")</f>
        <v/>
      </c>
      <c r="G67" s="197">
        <f ca="1">IF(ISNUMBER(D67)=FALSE,"",INDEX('2.5 CAPEX'!$H:$H,MATCH('3.1 Abschreibung'!$D67,'2.5 CAPEX'!$D:$D,0))+INDEX('2.5 CAPEX'!$J:$J,MATCH('3.1 Abschreibung'!$D67,'2.5 CAPEX'!$D:$D,0)))</f>
        <v>0</v>
      </c>
      <c r="H67" s="197"/>
      <c r="I67" s="198">
        <v>0</v>
      </c>
      <c r="J67" s="199" t="str">
        <f ca="1">IF('2.1 Kraftwerk allgemein'!$F$15&lt;'1.1 Allgemein'!$I$22,
IF(OR(ISNUMBER($D67)=FALSE,$F67=""),"",
IF(AND('2.5 CAPEX'!$L70&lt;&gt;"x",'2.5 CAPEX'!$M70&lt;&gt;"x"),0,
IF($F67=0,0,
IF(J$4&lt;'2.1 Kraftwerk allgemein'!$F$16,0,
IF(J$4='2.1 Kraftwerk allgemein'!$F$16,'2.5 CAPEX'!$J70/$F67,
IF(J$4&lt;'2.1 Kraftwerk allgemein'!$F$16+$F67,
('2.5 CAPEX'!$J70+SUM(OFFSET('2.5 CAPEX'!O70,0,-MIN(MAX($F67-1-('2.1 Kraftwerk allgemein'!$F$16-'2.1 Kraftwerk allgemein'!$F$15+1),0),COLUMN(A67)-1-('2.1 Kraftwerk allgemein'!$F$16-'2.1 Kraftwerk allgemein'!$F$15+1)),1,MIN(MAX($F67-('2.1 Kraftwerk allgemein'!$F$16-'2.1 Kraftwerk allgemein'!$F$15+1),1),COLUMN(A67)-('2.1 Kraftwerk allgemein'!$F$16-'2.1 Kraftwerk allgemein'!$F$15+1)))))/$F67,
SUM(OFFSET('2.5 CAPEX'!O70,0,-MIN($F67-1,COLUMN(A67)-1),1,MIN($F67,COLUMN(A67))))/$F67)))))),
IF(OR(ISNUMBER($D67)=FALSE,$F67=""),"",
IF(AND('2.5 CAPEX'!$L70&lt;&gt;"x",'2.5 CAPEX'!$M70&lt;&gt;"x"),0,
IF($F67=0,0,
IF(J$4&lt;'2.1 Kraftwerk allgemein'!$F$16,0,
IF(J$4='2.1 Kraftwerk allgemein'!$F$16,'2.5 CAPEX'!$J70/$F67,
IF(J$4&lt;'2.1 Kraftwerk allgemein'!$F$16+$F67,
('2.5 CAPEX'!$J70+SUM(OFFSET('2.5 CAPEX'!O70,0,-MIN(MAX($F67-1-('2.1 Kraftwerk allgemein'!$F$16-'1.1 Allgemein'!$I$22+1),0),COLUMN(A67)-1-('2.1 Kraftwerk allgemein'!$F$16-'1.1 Allgemein'!$I$22+1)),1,MIN(MAX($F67-('2.1 Kraftwerk allgemein'!$F$16-'1.1 Allgemein'!$I$22+1),1),COLUMN(A67)-('2.1 Kraftwerk allgemein'!$F$16-'1.1 Allgemein'!$I$22+1)))))/$F67,
SUM(OFFSET('2.5 CAPEX'!O70,0,-MIN($F67-1,COLUMN(A67)-1),1,MIN($F67,COLUMN(A67))))/$F67)))))))</f>
        <v/>
      </c>
      <c r="K67" s="199" t="str">
        <f ca="1">IF('2.1 Kraftwerk allgemein'!$F$15&lt;'1.1 Allgemein'!$I$22,
IF(OR(ISNUMBER($D67)=FALSE,$F67=""),"",
IF(AND('2.5 CAPEX'!$L70&lt;&gt;"x",'2.5 CAPEX'!$M70&lt;&gt;"x"),0,
IF($F67=0,0,
IF(K$4&lt;'2.1 Kraftwerk allgemein'!$F$16,0,
IF(K$4='2.1 Kraftwerk allgemein'!$F$16,'2.5 CAPEX'!$J70/$F67,
IF(K$4&lt;'2.1 Kraftwerk allgemein'!$F$16+$F67,
('2.5 CAPEX'!$J70+SUM(OFFSET('2.5 CAPEX'!P70,0,-MIN(MAX($F67-1-('2.1 Kraftwerk allgemein'!$F$16-'2.1 Kraftwerk allgemein'!$F$15+1),0),COLUMN(B67)-1-('2.1 Kraftwerk allgemein'!$F$16-'2.1 Kraftwerk allgemein'!$F$15+1)),1,MIN(MAX($F67-('2.1 Kraftwerk allgemein'!$F$16-'2.1 Kraftwerk allgemein'!$F$15+1),1),COLUMN(B67)-('2.1 Kraftwerk allgemein'!$F$16-'2.1 Kraftwerk allgemein'!$F$15+1)))))/$F67,
SUM(OFFSET('2.5 CAPEX'!P70,0,-MIN($F67-1,COLUMN(B67)-1),1,MIN($F67,COLUMN(B67))))/$F67)))))),
IF(OR(ISNUMBER($D67)=FALSE,$F67=""),"",
IF(AND('2.5 CAPEX'!$L70&lt;&gt;"x",'2.5 CAPEX'!$M70&lt;&gt;"x"),0,
IF($F67=0,0,
IF(K$4&lt;'2.1 Kraftwerk allgemein'!$F$16,0,
IF(K$4='2.1 Kraftwerk allgemein'!$F$16,'2.5 CAPEX'!$J70/$F67,
IF(K$4&lt;'2.1 Kraftwerk allgemein'!$F$16+$F67,
('2.5 CAPEX'!$J70+SUM(OFFSET('2.5 CAPEX'!P70,0,-MIN(MAX($F67-1-('2.1 Kraftwerk allgemein'!$F$16-'1.1 Allgemein'!$I$22+1),0),COLUMN(B67)-1-('2.1 Kraftwerk allgemein'!$F$16-'1.1 Allgemein'!$I$22+1)),1,MIN(MAX($F67-('2.1 Kraftwerk allgemein'!$F$16-'1.1 Allgemein'!$I$22+1),1),COLUMN(B67)-('2.1 Kraftwerk allgemein'!$F$16-'1.1 Allgemein'!$I$22+1)))))/$F67,
SUM(OFFSET('2.5 CAPEX'!P70,0,-MIN($F67-1,COLUMN(B67)-1),1,MIN($F67,COLUMN(B67))))/$F67)))))))</f>
        <v/>
      </c>
      <c r="L67" s="199" t="str">
        <f ca="1">IF('2.1 Kraftwerk allgemein'!$F$15&lt;'1.1 Allgemein'!$I$22,
IF(OR(ISNUMBER($D67)=FALSE,$F67=""),"",
IF(AND('2.5 CAPEX'!$L70&lt;&gt;"x",'2.5 CAPEX'!$M70&lt;&gt;"x"),0,
IF($F67=0,0,
IF(L$4&lt;'2.1 Kraftwerk allgemein'!$F$16,0,
IF(L$4='2.1 Kraftwerk allgemein'!$F$16,'2.5 CAPEX'!$J70/$F67,
IF(L$4&lt;'2.1 Kraftwerk allgemein'!$F$16+$F67,
('2.5 CAPEX'!$J70+SUM(OFFSET('2.5 CAPEX'!Q70,0,-MIN(MAX($F67-1-('2.1 Kraftwerk allgemein'!$F$16-'2.1 Kraftwerk allgemein'!$F$15+1),0),COLUMN(C67)-1-('2.1 Kraftwerk allgemein'!$F$16-'2.1 Kraftwerk allgemein'!$F$15+1)),1,MIN(MAX($F67-('2.1 Kraftwerk allgemein'!$F$16-'2.1 Kraftwerk allgemein'!$F$15+1),1),COLUMN(C67)-('2.1 Kraftwerk allgemein'!$F$16-'2.1 Kraftwerk allgemein'!$F$15+1)))))/$F67,
SUM(OFFSET('2.5 CAPEX'!Q70,0,-MIN($F67-1,COLUMN(C67)-1),1,MIN($F67,COLUMN(C67))))/$F67)))))),
IF(OR(ISNUMBER($D67)=FALSE,$F67=""),"",
IF(AND('2.5 CAPEX'!$L70&lt;&gt;"x",'2.5 CAPEX'!$M70&lt;&gt;"x"),0,
IF($F67=0,0,
IF(L$4&lt;'2.1 Kraftwerk allgemein'!$F$16,0,
IF(L$4='2.1 Kraftwerk allgemein'!$F$16,'2.5 CAPEX'!$J70/$F67,
IF(L$4&lt;'2.1 Kraftwerk allgemein'!$F$16+$F67,
('2.5 CAPEX'!$J70+SUM(OFFSET('2.5 CAPEX'!Q70,0,-MIN(MAX($F67-1-('2.1 Kraftwerk allgemein'!$F$16-'1.1 Allgemein'!$I$22+1),0),COLUMN(C67)-1-('2.1 Kraftwerk allgemein'!$F$16-'1.1 Allgemein'!$I$22+1)),1,MIN(MAX($F67-('2.1 Kraftwerk allgemein'!$F$16-'1.1 Allgemein'!$I$22+1),1),COLUMN(C67)-('2.1 Kraftwerk allgemein'!$F$16-'1.1 Allgemein'!$I$22+1)))))/$F67,
SUM(OFFSET('2.5 CAPEX'!Q70,0,-MIN($F67-1,COLUMN(C67)-1),1,MIN($F67,COLUMN(C67))))/$F67)))))))</f>
        <v/>
      </c>
      <c r="M67" s="199" t="str">
        <f ca="1">IF('2.1 Kraftwerk allgemein'!$F$15&lt;'1.1 Allgemein'!$I$22,
IF(OR(ISNUMBER($D67)=FALSE,$F67=""),"",
IF(AND('2.5 CAPEX'!$L70&lt;&gt;"x",'2.5 CAPEX'!$M70&lt;&gt;"x"),0,
IF($F67=0,0,
IF(M$4&lt;'2.1 Kraftwerk allgemein'!$F$16,0,
IF(M$4='2.1 Kraftwerk allgemein'!$F$16,'2.5 CAPEX'!$J70/$F67,
IF(M$4&lt;'2.1 Kraftwerk allgemein'!$F$16+$F67,
('2.5 CAPEX'!$J70+SUM(OFFSET('2.5 CAPEX'!R70,0,-MIN(MAX($F67-1-('2.1 Kraftwerk allgemein'!$F$16-'2.1 Kraftwerk allgemein'!$F$15+1),0),COLUMN(D67)-1-('2.1 Kraftwerk allgemein'!$F$16-'2.1 Kraftwerk allgemein'!$F$15+1)),1,MIN(MAX($F67-('2.1 Kraftwerk allgemein'!$F$16-'2.1 Kraftwerk allgemein'!$F$15+1),1),COLUMN(D67)-('2.1 Kraftwerk allgemein'!$F$16-'2.1 Kraftwerk allgemein'!$F$15+1)))))/$F67,
SUM(OFFSET('2.5 CAPEX'!R70,0,-MIN($F67-1,COLUMN(D67)-1),1,MIN($F67,COLUMN(D67))))/$F67)))))),
IF(OR(ISNUMBER($D67)=FALSE,$F67=""),"",
IF(AND('2.5 CAPEX'!$L70&lt;&gt;"x",'2.5 CAPEX'!$M70&lt;&gt;"x"),0,
IF($F67=0,0,
IF(M$4&lt;'2.1 Kraftwerk allgemein'!$F$16,0,
IF(M$4='2.1 Kraftwerk allgemein'!$F$16,'2.5 CAPEX'!$J70/$F67,
IF(M$4&lt;'2.1 Kraftwerk allgemein'!$F$16+$F67,
('2.5 CAPEX'!$J70+SUM(OFFSET('2.5 CAPEX'!R70,0,-MIN(MAX($F67-1-('2.1 Kraftwerk allgemein'!$F$16-'1.1 Allgemein'!$I$22+1),0),COLUMN(D67)-1-('2.1 Kraftwerk allgemein'!$F$16-'1.1 Allgemein'!$I$22+1)),1,MIN(MAX($F67-('2.1 Kraftwerk allgemein'!$F$16-'1.1 Allgemein'!$I$22+1),1),COLUMN(D67)-('2.1 Kraftwerk allgemein'!$F$16-'1.1 Allgemein'!$I$22+1)))))/$F67,
SUM(OFFSET('2.5 CAPEX'!R70,0,-MIN($F67-1,COLUMN(D67)-1),1,MIN($F67,COLUMN(D67))))/$F67)))))))</f>
        <v/>
      </c>
      <c r="N67" s="199" t="str">
        <f ca="1">IF('2.1 Kraftwerk allgemein'!$F$15&lt;'1.1 Allgemein'!$I$22,
IF(OR(ISNUMBER($D67)=FALSE,$F67=""),"",
IF(AND('2.5 CAPEX'!$L70&lt;&gt;"x",'2.5 CAPEX'!$M70&lt;&gt;"x"),0,
IF($F67=0,0,
IF(N$4&lt;'2.1 Kraftwerk allgemein'!$F$16,0,
IF(N$4='2.1 Kraftwerk allgemein'!$F$16,'2.5 CAPEX'!$J70/$F67,
IF(N$4&lt;'2.1 Kraftwerk allgemein'!$F$16+$F67,
('2.5 CAPEX'!$J70+SUM(OFFSET('2.5 CAPEX'!S70,0,-MIN(MAX($F67-1-('2.1 Kraftwerk allgemein'!$F$16-'2.1 Kraftwerk allgemein'!$F$15+1),0),COLUMN(E67)-1-('2.1 Kraftwerk allgemein'!$F$16-'2.1 Kraftwerk allgemein'!$F$15+1)),1,MIN(MAX($F67-('2.1 Kraftwerk allgemein'!$F$16-'2.1 Kraftwerk allgemein'!$F$15+1),1),COLUMN(E67)-('2.1 Kraftwerk allgemein'!$F$16-'2.1 Kraftwerk allgemein'!$F$15+1)))))/$F67,
SUM(OFFSET('2.5 CAPEX'!S70,0,-MIN($F67-1,COLUMN(E67)-1),1,MIN($F67,COLUMN(E67))))/$F67)))))),
IF(OR(ISNUMBER($D67)=FALSE,$F67=""),"",
IF(AND('2.5 CAPEX'!$L70&lt;&gt;"x",'2.5 CAPEX'!$M70&lt;&gt;"x"),0,
IF($F67=0,0,
IF(N$4&lt;'2.1 Kraftwerk allgemein'!$F$16,0,
IF(N$4='2.1 Kraftwerk allgemein'!$F$16,'2.5 CAPEX'!$J70/$F67,
IF(N$4&lt;'2.1 Kraftwerk allgemein'!$F$16+$F67,
('2.5 CAPEX'!$J70+SUM(OFFSET('2.5 CAPEX'!S70,0,-MIN(MAX($F67-1-('2.1 Kraftwerk allgemein'!$F$16-'1.1 Allgemein'!$I$22+1),0),COLUMN(E67)-1-('2.1 Kraftwerk allgemein'!$F$16-'1.1 Allgemein'!$I$22+1)),1,MIN(MAX($F67-('2.1 Kraftwerk allgemein'!$F$16-'1.1 Allgemein'!$I$22+1),1),COLUMN(E67)-('2.1 Kraftwerk allgemein'!$F$16-'1.1 Allgemein'!$I$22+1)))))/$F67,
SUM(OFFSET('2.5 CAPEX'!S70,0,-MIN($F67-1,COLUMN(E67)-1),1,MIN($F67,COLUMN(E67))))/$F67)))))))</f>
        <v/>
      </c>
      <c r="O67" s="199" t="str">
        <f ca="1">IF('2.1 Kraftwerk allgemein'!$F$15&lt;'1.1 Allgemein'!$I$22,
IF(OR(ISNUMBER($D67)=FALSE,$F67=""),"",
IF(AND('2.5 CAPEX'!$L70&lt;&gt;"x",'2.5 CAPEX'!$M70&lt;&gt;"x"),0,
IF($F67=0,0,
IF(O$4&lt;'2.1 Kraftwerk allgemein'!$F$16,0,
IF(O$4='2.1 Kraftwerk allgemein'!$F$16,'2.5 CAPEX'!$J70/$F67,
IF(O$4&lt;'2.1 Kraftwerk allgemein'!$F$16+$F67,
('2.5 CAPEX'!$J70+SUM(OFFSET('2.5 CAPEX'!T70,0,-MIN(MAX($F67-1-('2.1 Kraftwerk allgemein'!$F$16-'2.1 Kraftwerk allgemein'!$F$15+1),0),COLUMN(F67)-1-('2.1 Kraftwerk allgemein'!$F$16-'2.1 Kraftwerk allgemein'!$F$15+1)),1,MIN(MAX($F67-('2.1 Kraftwerk allgemein'!$F$16-'2.1 Kraftwerk allgemein'!$F$15+1),1),COLUMN(F67)-('2.1 Kraftwerk allgemein'!$F$16-'2.1 Kraftwerk allgemein'!$F$15+1)))))/$F67,
SUM(OFFSET('2.5 CAPEX'!T70,0,-MIN($F67-1,COLUMN(F67)-1),1,MIN($F67,COLUMN(F67))))/$F67)))))),
IF(OR(ISNUMBER($D67)=FALSE,$F67=""),"",
IF(AND('2.5 CAPEX'!$L70&lt;&gt;"x",'2.5 CAPEX'!$M70&lt;&gt;"x"),0,
IF($F67=0,0,
IF(O$4&lt;'2.1 Kraftwerk allgemein'!$F$16,0,
IF(O$4='2.1 Kraftwerk allgemein'!$F$16,'2.5 CAPEX'!$J70/$F67,
IF(O$4&lt;'2.1 Kraftwerk allgemein'!$F$16+$F67,
('2.5 CAPEX'!$J70+SUM(OFFSET('2.5 CAPEX'!T70,0,-MIN(MAX($F67-1-('2.1 Kraftwerk allgemein'!$F$16-'1.1 Allgemein'!$I$22+1),0),COLUMN(F67)-1-('2.1 Kraftwerk allgemein'!$F$16-'1.1 Allgemein'!$I$22+1)),1,MIN(MAX($F67-('2.1 Kraftwerk allgemein'!$F$16-'1.1 Allgemein'!$I$22+1),1),COLUMN(F67)-('2.1 Kraftwerk allgemein'!$F$16-'1.1 Allgemein'!$I$22+1)))))/$F67,
SUM(OFFSET('2.5 CAPEX'!T70,0,-MIN($F67-1,COLUMN(F67)-1),1,MIN($F67,COLUMN(F67))))/$F67)))))))</f>
        <v/>
      </c>
      <c r="P67" s="199" t="str">
        <f ca="1">IF('2.1 Kraftwerk allgemein'!$F$15&lt;'1.1 Allgemein'!$I$22,
IF(OR(ISNUMBER($D67)=FALSE,$F67=""),"",
IF(AND('2.5 CAPEX'!$L70&lt;&gt;"x",'2.5 CAPEX'!$M70&lt;&gt;"x"),0,
IF($F67=0,0,
IF(P$4&lt;'2.1 Kraftwerk allgemein'!$F$16,0,
IF(P$4='2.1 Kraftwerk allgemein'!$F$16,'2.5 CAPEX'!$J70/$F67,
IF(P$4&lt;'2.1 Kraftwerk allgemein'!$F$16+$F67,
('2.5 CAPEX'!$J70+SUM(OFFSET('2.5 CAPEX'!U70,0,-MIN(MAX($F67-1-('2.1 Kraftwerk allgemein'!$F$16-'2.1 Kraftwerk allgemein'!$F$15+1),0),COLUMN(G67)-1-('2.1 Kraftwerk allgemein'!$F$16-'2.1 Kraftwerk allgemein'!$F$15+1)),1,MIN(MAX($F67-('2.1 Kraftwerk allgemein'!$F$16-'2.1 Kraftwerk allgemein'!$F$15+1),1),COLUMN(G67)-('2.1 Kraftwerk allgemein'!$F$16-'2.1 Kraftwerk allgemein'!$F$15+1)))))/$F67,
SUM(OFFSET('2.5 CAPEX'!U70,0,-MIN($F67-1,COLUMN(G67)-1),1,MIN($F67,COLUMN(G67))))/$F67)))))),
IF(OR(ISNUMBER($D67)=FALSE,$F67=""),"",
IF(AND('2.5 CAPEX'!$L70&lt;&gt;"x",'2.5 CAPEX'!$M70&lt;&gt;"x"),0,
IF($F67=0,0,
IF(P$4&lt;'2.1 Kraftwerk allgemein'!$F$16,0,
IF(P$4='2.1 Kraftwerk allgemein'!$F$16,'2.5 CAPEX'!$J70/$F67,
IF(P$4&lt;'2.1 Kraftwerk allgemein'!$F$16+$F67,
('2.5 CAPEX'!$J70+SUM(OFFSET('2.5 CAPEX'!U70,0,-MIN(MAX($F67-1-('2.1 Kraftwerk allgemein'!$F$16-'1.1 Allgemein'!$I$22+1),0),COLUMN(G67)-1-('2.1 Kraftwerk allgemein'!$F$16-'1.1 Allgemein'!$I$22+1)),1,MIN(MAX($F67-('2.1 Kraftwerk allgemein'!$F$16-'1.1 Allgemein'!$I$22+1),1),COLUMN(G67)-('2.1 Kraftwerk allgemein'!$F$16-'1.1 Allgemein'!$I$22+1)))))/$F67,
SUM(OFFSET('2.5 CAPEX'!U70,0,-MIN($F67-1,COLUMN(G67)-1),1,MIN($F67,COLUMN(G67))))/$F67)))))))</f>
        <v/>
      </c>
      <c r="Q67" s="199" t="str">
        <f ca="1">IF('2.1 Kraftwerk allgemein'!$F$15&lt;'1.1 Allgemein'!$I$22,
IF(OR(ISNUMBER($D67)=FALSE,$F67=""),"",
IF(AND('2.5 CAPEX'!$L70&lt;&gt;"x",'2.5 CAPEX'!$M70&lt;&gt;"x"),0,
IF($F67=0,0,
IF(Q$4&lt;'2.1 Kraftwerk allgemein'!$F$16,0,
IF(Q$4='2.1 Kraftwerk allgemein'!$F$16,'2.5 CAPEX'!$J70/$F67,
IF(Q$4&lt;'2.1 Kraftwerk allgemein'!$F$16+$F67,
('2.5 CAPEX'!$J70+SUM(OFFSET('2.5 CAPEX'!V70,0,-MIN(MAX($F67-1-('2.1 Kraftwerk allgemein'!$F$16-'2.1 Kraftwerk allgemein'!$F$15+1),0),COLUMN(H67)-1-('2.1 Kraftwerk allgemein'!$F$16-'2.1 Kraftwerk allgemein'!$F$15+1)),1,MIN(MAX($F67-('2.1 Kraftwerk allgemein'!$F$16-'2.1 Kraftwerk allgemein'!$F$15+1),1),COLUMN(H67)-('2.1 Kraftwerk allgemein'!$F$16-'2.1 Kraftwerk allgemein'!$F$15+1)))))/$F67,
SUM(OFFSET('2.5 CAPEX'!V70,0,-MIN($F67-1,COLUMN(H67)-1),1,MIN($F67,COLUMN(H67))))/$F67)))))),
IF(OR(ISNUMBER($D67)=FALSE,$F67=""),"",
IF(AND('2.5 CAPEX'!$L70&lt;&gt;"x",'2.5 CAPEX'!$M70&lt;&gt;"x"),0,
IF($F67=0,0,
IF(Q$4&lt;'2.1 Kraftwerk allgemein'!$F$16,0,
IF(Q$4='2.1 Kraftwerk allgemein'!$F$16,'2.5 CAPEX'!$J70/$F67,
IF(Q$4&lt;'2.1 Kraftwerk allgemein'!$F$16+$F67,
('2.5 CAPEX'!$J70+SUM(OFFSET('2.5 CAPEX'!V70,0,-MIN(MAX($F67-1-('2.1 Kraftwerk allgemein'!$F$16-'1.1 Allgemein'!$I$22+1),0),COLUMN(H67)-1-('2.1 Kraftwerk allgemein'!$F$16-'1.1 Allgemein'!$I$22+1)),1,MIN(MAX($F67-('2.1 Kraftwerk allgemein'!$F$16-'1.1 Allgemein'!$I$22+1),1),COLUMN(H67)-('2.1 Kraftwerk allgemein'!$F$16-'1.1 Allgemein'!$I$22+1)))))/$F67,
SUM(OFFSET('2.5 CAPEX'!V70,0,-MIN($F67-1,COLUMN(H67)-1),1,MIN($F67,COLUMN(H67))))/$F67)))))))</f>
        <v/>
      </c>
      <c r="R67" s="199" t="str">
        <f ca="1">IF('2.1 Kraftwerk allgemein'!$F$15&lt;'1.1 Allgemein'!$I$22,
IF(OR(ISNUMBER($D67)=FALSE,$F67=""),"",
IF(AND('2.5 CAPEX'!$L70&lt;&gt;"x",'2.5 CAPEX'!$M70&lt;&gt;"x"),0,
IF($F67=0,0,
IF(R$4&lt;'2.1 Kraftwerk allgemein'!$F$16,0,
IF(R$4='2.1 Kraftwerk allgemein'!$F$16,'2.5 CAPEX'!$J70/$F67,
IF(R$4&lt;'2.1 Kraftwerk allgemein'!$F$16+$F67,
('2.5 CAPEX'!$J70+SUM(OFFSET('2.5 CAPEX'!W70,0,-MIN(MAX($F67-1-('2.1 Kraftwerk allgemein'!$F$16-'2.1 Kraftwerk allgemein'!$F$15+1),0),COLUMN(I67)-1-('2.1 Kraftwerk allgemein'!$F$16-'2.1 Kraftwerk allgemein'!$F$15+1)),1,MIN(MAX($F67-('2.1 Kraftwerk allgemein'!$F$16-'2.1 Kraftwerk allgemein'!$F$15+1),1),COLUMN(I67)-('2.1 Kraftwerk allgemein'!$F$16-'2.1 Kraftwerk allgemein'!$F$15+1)))))/$F67,
SUM(OFFSET('2.5 CAPEX'!W70,0,-MIN($F67-1,COLUMN(I67)-1),1,MIN($F67,COLUMN(I67))))/$F67)))))),
IF(OR(ISNUMBER($D67)=FALSE,$F67=""),"",
IF(AND('2.5 CAPEX'!$L70&lt;&gt;"x",'2.5 CAPEX'!$M70&lt;&gt;"x"),0,
IF($F67=0,0,
IF(R$4&lt;'2.1 Kraftwerk allgemein'!$F$16,0,
IF(R$4='2.1 Kraftwerk allgemein'!$F$16,'2.5 CAPEX'!$J70/$F67,
IF(R$4&lt;'2.1 Kraftwerk allgemein'!$F$16+$F67,
('2.5 CAPEX'!$J70+SUM(OFFSET('2.5 CAPEX'!W70,0,-MIN(MAX($F67-1-('2.1 Kraftwerk allgemein'!$F$16-'1.1 Allgemein'!$I$22+1),0),COLUMN(I67)-1-('2.1 Kraftwerk allgemein'!$F$16-'1.1 Allgemein'!$I$22+1)),1,MIN(MAX($F67-('2.1 Kraftwerk allgemein'!$F$16-'1.1 Allgemein'!$I$22+1),1),COLUMN(I67)-('2.1 Kraftwerk allgemein'!$F$16-'1.1 Allgemein'!$I$22+1)))))/$F67,
SUM(OFFSET('2.5 CAPEX'!W70,0,-MIN($F67-1,COLUMN(I67)-1),1,MIN($F67,COLUMN(I67))))/$F67)))))))</f>
        <v/>
      </c>
      <c r="S67" s="199" t="str">
        <f ca="1">IF('2.1 Kraftwerk allgemein'!$F$15&lt;'1.1 Allgemein'!$I$22,
IF(OR(ISNUMBER($D67)=FALSE,$F67=""),"",
IF(AND('2.5 CAPEX'!$L70&lt;&gt;"x",'2.5 CAPEX'!$M70&lt;&gt;"x"),0,
IF($F67=0,0,
IF(S$4&lt;'2.1 Kraftwerk allgemein'!$F$16,0,
IF(S$4='2.1 Kraftwerk allgemein'!$F$16,'2.5 CAPEX'!$J70/$F67,
IF(S$4&lt;'2.1 Kraftwerk allgemein'!$F$16+$F67,
('2.5 CAPEX'!$J70+SUM(OFFSET('2.5 CAPEX'!X70,0,-MIN(MAX($F67-1-('2.1 Kraftwerk allgemein'!$F$16-'2.1 Kraftwerk allgemein'!$F$15+1),0),COLUMN(J67)-1-('2.1 Kraftwerk allgemein'!$F$16-'2.1 Kraftwerk allgemein'!$F$15+1)),1,MIN(MAX($F67-('2.1 Kraftwerk allgemein'!$F$16-'2.1 Kraftwerk allgemein'!$F$15+1),1),COLUMN(J67)-('2.1 Kraftwerk allgemein'!$F$16-'2.1 Kraftwerk allgemein'!$F$15+1)))))/$F67,
SUM(OFFSET('2.5 CAPEX'!X70,0,-MIN($F67-1,COLUMN(J67)-1),1,MIN($F67,COLUMN(J67))))/$F67)))))),
IF(OR(ISNUMBER($D67)=FALSE,$F67=""),"",
IF(AND('2.5 CAPEX'!$L70&lt;&gt;"x",'2.5 CAPEX'!$M70&lt;&gt;"x"),0,
IF($F67=0,0,
IF(S$4&lt;'2.1 Kraftwerk allgemein'!$F$16,0,
IF(S$4='2.1 Kraftwerk allgemein'!$F$16,'2.5 CAPEX'!$J70/$F67,
IF(S$4&lt;'2.1 Kraftwerk allgemein'!$F$16+$F67,
('2.5 CAPEX'!$J70+SUM(OFFSET('2.5 CAPEX'!X70,0,-MIN(MAX($F67-1-('2.1 Kraftwerk allgemein'!$F$16-'1.1 Allgemein'!$I$22+1),0),COLUMN(J67)-1-('2.1 Kraftwerk allgemein'!$F$16-'1.1 Allgemein'!$I$22+1)),1,MIN(MAX($F67-('2.1 Kraftwerk allgemein'!$F$16-'1.1 Allgemein'!$I$22+1),1),COLUMN(J67)-('2.1 Kraftwerk allgemein'!$F$16-'1.1 Allgemein'!$I$22+1)))))/$F67,
SUM(OFFSET('2.5 CAPEX'!X70,0,-MIN($F67-1,COLUMN(J67)-1),1,MIN($F67,COLUMN(J67))))/$F67)))))))</f>
        <v/>
      </c>
      <c r="T67" s="199" t="str">
        <f ca="1">IF('2.1 Kraftwerk allgemein'!$F$15&lt;'1.1 Allgemein'!$I$22,
IF(OR(ISNUMBER($D67)=FALSE,$F67=""),"",
IF(AND('2.5 CAPEX'!$L70&lt;&gt;"x",'2.5 CAPEX'!$M70&lt;&gt;"x"),0,
IF($F67=0,0,
IF(T$4&lt;'2.1 Kraftwerk allgemein'!$F$16,0,
IF(T$4='2.1 Kraftwerk allgemein'!$F$16,'2.5 CAPEX'!$J70/$F67,
IF(T$4&lt;'2.1 Kraftwerk allgemein'!$F$16+$F67,
('2.5 CAPEX'!$J70+SUM(OFFSET('2.5 CAPEX'!Y70,0,-MIN(MAX($F67-1-('2.1 Kraftwerk allgemein'!$F$16-'2.1 Kraftwerk allgemein'!$F$15+1),0),COLUMN(K67)-1-('2.1 Kraftwerk allgemein'!$F$16-'2.1 Kraftwerk allgemein'!$F$15+1)),1,MIN(MAX($F67-('2.1 Kraftwerk allgemein'!$F$16-'2.1 Kraftwerk allgemein'!$F$15+1),1),COLUMN(K67)-('2.1 Kraftwerk allgemein'!$F$16-'2.1 Kraftwerk allgemein'!$F$15+1)))))/$F67,
SUM(OFFSET('2.5 CAPEX'!Y70,0,-MIN($F67-1,COLUMN(K67)-1),1,MIN($F67,COLUMN(K67))))/$F67)))))),
IF(OR(ISNUMBER($D67)=FALSE,$F67=""),"",
IF(AND('2.5 CAPEX'!$L70&lt;&gt;"x",'2.5 CAPEX'!$M70&lt;&gt;"x"),0,
IF($F67=0,0,
IF(T$4&lt;'2.1 Kraftwerk allgemein'!$F$16,0,
IF(T$4='2.1 Kraftwerk allgemein'!$F$16,'2.5 CAPEX'!$J70/$F67,
IF(T$4&lt;'2.1 Kraftwerk allgemein'!$F$16+$F67,
('2.5 CAPEX'!$J70+SUM(OFFSET('2.5 CAPEX'!Y70,0,-MIN(MAX($F67-1-('2.1 Kraftwerk allgemein'!$F$16-'1.1 Allgemein'!$I$22+1),0),COLUMN(K67)-1-('2.1 Kraftwerk allgemein'!$F$16-'1.1 Allgemein'!$I$22+1)),1,MIN(MAX($F67-('2.1 Kraftwerk allgemein'!$F$16-'1.1 Allgemein'!$I$22+1),1),COLUMN(K67)-('2.1 Kraftwerk allgemein'!$F$16-'1.1 Allgemein'!$I$22+1)))))/$F67,
SUM(OFFSET('2.5 CAPEX'!Y70,0,-MIN($F67-1,COLUMN(K67)-1),1,MIN($F67,COLUMN(K67))))/$F67)))))))</f>
        <v/>
      </c>
      <c r="U67" s="199" t="str">
        <f ca="1">IF('2.1 Kraftwerk allgemein'!$F$15&lt;'1.1 Allgemein'!$I$22,
IF(OR(ISNUMBER($D67)=FALSE,$F67=""),"",
IF(AND('2.5 CAPEX'!$L70&lt;&gt;"x",'2.5 CAPEX'!$M70&lt;&gt;"x"),0,
IF($F67=0,0,
IF(U$4&lt;'2.1 Kraftwerk allgemein'!$F$16,0,
IF(U$4='2.1 Kraftwerk allgemein'!$F$16,'2.5 CAPEX'!$J70/$F67,
IF(U$4&lt;'2.1 Kraftwerk allgemein'!$F$16+$F67,
('2.5 CAPEX'!$J70+SUM(OFFSET('2.5 CAPEX'!Z70,0,-MIN(MAX($F67-1-('2.1 Kraftwerk allgemein'!$F$16-'2.1 Kraftwerk allgemein'!$F$15+1),0),COLUMN(L67)-1-('2.1 Kraftwerk allgemein'!$F$16-'2.1 Kraftwerk allgemein'!$F$15+1)),1,MIN(MAX($F67-('2.1 Kraftwerk allgemein'!$F$16-'2.1 Kraftwerk allgemein'!$F$15+1),1),COLUMN(L67)-('2.1 Kraftwerk allgemein'!$F$16-'2.1 Kraftwerk allgemein'!$F$15+1)))))/$F67,
SUM(OFFSET('2.5 CAPEX'!Z70,0,-MIN($F67-1,COLUMN(L67)-1),1,MIN($F67,COLUMN(L67))))/$F67)))))),
IF(OR(ISNUMBER($D67)=FALSE,$F67=""),"",
IF(AND('2.5 CAPEX'!$L70&lt;&gt;"x",'2.5 CAPEX'!$M70&lt;&gt;"x"),0,
IF($F67=0,0,
IF(U$4&lt;'2.1 Kraftwerk allgemein'!$F$16,0,
IF(U$4='2.1 Kraftwerk allgemein'!$F$16,'2.5 CAPEX'!$J70/$F67,
IF(U$4&lt;'2.1 Kraftwerk allgemein'!$F$16+$F67,
('2.5 CAPEX'!$J70+SUM(OFFSET('2.5 CAPEX'!Z70,0,-MIN(MAX($F67-1-('2.1 Kraftwerk allgemein'!$F$16-'1.1 Allgemein'!$I$22+1),0),COLUMN(L67)-1-('2.1 Kraftwerk allgemein'!$F$16-'1.1 Allgemein'!$I$22+1)),1,MIN(MAX($F67-('2.1 Kraftwerk allgemein'!$F$16-'1.1 Allgemein'!$I$22+1),1),COLUMN(L67)-('2.1 Kraftwerk allgemein'!$F$16-'1.1 Allgemein'!$I$22+1)))))/$F67,
SUM(OFFSET('2.5 CAPEX'!Z70,0,-MIN($F67-1,COLUMN(L67)-1),1,MIN($F67,COLUMN(L67))))/$F67)))))))</f>
        <v/>
      </c>
      <c r="V67" s="199" t="str">
        <f ca="1">IF('2.1 Kraftwerk allgemein'!$F$15&lt;'1.1 Allgemein'!$I$22,
IF(OR(ISNUMBER($D67)=FALSE,$F67=""),"",
IF(AND('2.5 CAPEX'!$L70&lt;&gt;"x",'2.5 CAPEX'!$M70&lt;&gt;"x"),0,
IF($F67=0,0,
IF(V$4&lt;'2.1 Kraftwerk allgemein'!$F$16,0,
IF(V$4='2.1 Kraftwerk allgemein'!$F$16,'2.5 CAPEX'!$J70/$F67,
IF(V$4&lt;'2.1 Kraftwerk allgemein'!$F$16+$F67,
('2.5 CAPEX'!$J70+SUM(OFFSET('2.5 CAPEX'!AA70,0,-MIN(MAX($F67-1-('2.1 Kraftwerk allgemein'!$F$16-'2.1 Kraftwerk allgemein'!$F$15+1),0),COLUMN(M67)-1-('2.1 Kraftwerk allgemein'!$F$16-'2.1 Kraftwerk allgemein'!$F$15+1)),1,MIN(MAX($F67-('2.1 Kraftwerk allgemein'!$F$16-'2.1 Kraftwerk allgemein'!$F$15+1),1),COLUMN(M67)-('2.1 Kraftwerk allgemein'!$F$16-'2.1 Kraftwerk allgemein'!$F$15+1)))))/$F67,
SUM(OFFSET('2.5 CAPEX'!AA70,0,-MIN($F67-1,COLUMN(M67)-1),1,MIN($F67,COLUMN(M67))))/$F67)))))),
IF(OR(ISNUMBER($D67)=FALSE,$F67=""),"",
IF(AND('2.5 CAPEX'!$L70&lt;&gt;"x",'2.5 CAPEX'!$M70&lt;&gt;"x"),0,
IF($F67=0,0,
IF(V$4&lt;'2.1 Kraftwerk allgemein'!$F$16,0,
IF(V$4='2.1 Kraftwerk allgemein'!$F$16,'2.5 CAPEX'!$J70/$F67,
IF(V$4&lt;'2.1 Kraftwerk allgemein'!$F$16+$F67,
('2.5 CAPEX'!$J70+SUM(OFFSET('2.5 CAPEX'!AA70,0,-MIN(MAX($F67-1-('2.1 Kraftwerk allgemein'!$F$16-'1.1 Allgemein'!$I$22+1),0),COLUMN(M67)-1-('2.1 Kraftwerk allgemein'!$F$16-'1.1 Allgemein'!$I$22+1)),1,MIN(MAX($F67-('2.1 Kraftwerk allgemein'!$F$16-'1.1 Allgemein'!$I$22+1),1),COLUMN(M67)-('2.1 Kraftwerk allgemein'!$F$16-'1.1 Allgemein'!$I$22+1)))))/$F67,
SUM(OFFSET('2.5 CAPEX'!AA70,0,-MIN($F67-1,COLUMN(M67)-1),1,MIN($F67,COLUMN(M67))))/$F67)))))))</f>
        <v/>
      </c>
      <c r="W67" s="199" t="str">
        <f ca="1">IF('2.1 Kraftwerk allgemein'!$F$15&lt;'1.1 Allgemein'!$I$22,
IF(OR(ISNUMBER($D67)=FALSE,$F67=""),"",
IF(AND('2.5 CAPEX'!$L70&lt;&gt;"x",'2.5 CAPEX'!$M70&lt;&gt;"x"),0,
IF($F67=0,0,
IF(W$4&lt;'2.1 Kraftwerk allgemein'!$F$16,0,
IF(W$4='2.1 Kraftwerk allgemein'!$F$16,'2.5 CAPEX'!$J70/$F67,
IF(W$4&lt;'2.1 Kraftwerk allgemein'!$F$16+$F67,
('2.5 CAPEX'!$J70+SUM(OFFSET('2.5 CAPEX'!AB70,0,-MIN(MAX($F67-1-('2.1 Kraftwerk allgemein'!$F$16-'2.1 Kraftwerk allgemein'!$F$15+1),0),COLUMN(N67)-1-('2.1 Kraftwerk allgemein'!$F$16-'2.1 Kraftwerk allgemein'!$F$15+1)),1,MIN(MAX($F67-('2.1 Kraftwerk allgemein'!$F$16-'2.1 Kraftwerk allgemein'!$F$15+1),1),COLUMN(N67)-('2.1 Kraftwerk allgemein'!$F$16-'2.1 Kraftwerk allgemein'!$F$15+1)))))/$F67,
SUM(OFFSET('2.5 CAPEX'!AB70,0,-MIN($F67-1,COLUMN(N67)-1),1,MIN($F67,COLUMN(N67))))/$F67)))))),
IF(OR(ISNUMBER($D67)=FALSE,$F67=""),"",
IF(AND('2.5 CAPEX'!$L70&lt;&gt;"x",'2.5 CAPEX'!$M70&lt;&gt;"x"),0,
IF($F67=0,0,
IF(W$4&lt;'2.1 Kraftwerk allgemein'!$F$16,0,
IF(W$4='2.1 Kraftwerk allgemein'!$F$16,'2.5 CAPEX'!$J70/$F67,
IF(W$4&lt;'2.1 Kraftwerk allgemein'!$F$16+$F67,
('2.5 CAPEX'!$J70+SUM(OFFSET('2.5 CAPEX'!AB70,0,-MIN(MAX($F67-1-('2.1 Kraftwerk allgemein'!$F$16-'1.1 Allgemein'!$I$22+1),0),COLUMN(N67)-1-('2.1 Kraftwerk allgemein'!$F$16-'1.1 Allgemein'!$I$22+1)),1,MIN(MAX($F67-('2.1 Kraftwerk allgemein'!$F$16-'1.1 Allgemein'!$I$22+1),1),COLUMN(N67)-('2.1 Kraftwerk allgemein'!$F$16-'1.1 Allgemein'!$I$22+1)))))/$F67,
SUM(OFFSET('2.5 CAPEX'!AB70,0,-MIN($F67-1,COLUMN(N67)-1),1,MIN($F67,COLUMN(N67))))/$F67)))))))</f>
        <v/>
      </c>
      <c r="X67" s="199" t="str">
        <f ca="1">IF('2.1 Kraftwerk allgemein'!$F$15&lt;'1.1 Allgemein'!$I$22,
IF(OR(ISNUMBER($D67)=FALSE,$F67=""),"",
IF(AND('2.5 CAPEX'!$L70&lt;&gt;"x",'2.5 CAPEX'!$M70&lt;&gt;"x"),0,
IF($F67=0,0,
IF(X$4&lt;'2.1 Kraftwerk allgemein'!$F$16,0,
IF(X$4='2.1 Kraftwerk allgemein'!$F$16,'2.5 CAPEX'!$J70/$F67,
IF(X$4&lt;'2.1 Kraftwerk allgemein'!$F$16+$F67,
('2.5 CAPEX'!$J70+SUM(OFFSET('2.5 CAPEX'!AC70,0,-MIN(MAX($F67-1-('2.1 Kraftwerk allgemein'!$F$16-'2.1 Kraftwerk allgemein'!$F$15+1),0),COLUMN(O67)-1-('2.1 Kraftwerk allgemein'!$F$16-'2.1 Kraftwerk allgemein'!$F$15+1)),1,MIN(MAX($F67-('2.1 Kraftwerk allgemein'!$F$16-'2.1 Kraftwerk allgemein'!$F$15+1),1),COLUMN(O67)-('2.1 Kraftwerk allgemein'!$F$16-'2.1 Kraftwerk allgemein'!$F$15+1)))))/$F67,
SUM(OFFSET('2.5 CAPEX'!AC70,0,-MIN($F67-1,COLUMN(O67)-1),1,MIN($F67,COLUMN(O67))))/$F67)))))),
IF(OR(ISNUMBER($D67)=FALSE,$F67=""),"",
IF(AND('2.5 CAPEX'!$L70&lt;&gt;"x",'2.5 CAPEX'!$M70&lt;&gt;"x"),0,
IF($F67=0,0,
IF(X$4&lt;'2.1 Kraftwerk allgemein'!$F$16,0,
IF(X$4='2.1 Kraftwerk allgemein'!$F$16,'2.5 CAPEX'!$J70/$F67,
IF(X$4&lt;'2.1 Kraftwerk allgemein'!$F$16+$F67,
('2.5 CAPEX'!$J70+SUM(OFFSET('2.5 CAPEX'!AC70,0,-MIN(MAX($F67-1-('2.1 Kraftwerk allgemein'!$F$16-'1.1 Allgemein'!$I$22+1),0),COLUMN(O67)-1-('2.1 Kraftwerk allgemein'!$F$16-'1.1 Allgemein'!$I$22+1)),1,MIN(MAX($F67-('2.1 Kraftwerk allgemein'!$F$16-'1.1 Allgemein'!$I$22+1),1),COLUMN(O67)-('2.1 Kraftwerk allgemein'!$F$16-'1.1 Allgemein'!$I$22+1)))))/$F67,
SUM(OFFSET('2.5 CAPEX'!AC70,0,-MIN($F67-1,COLUMN(O67)-1),1,MIN($F67,COLUMN(O67))))/$F67)))))))</f>
        <v/>
      </c>
      <c r="Y67" s="199" t="str">
        <f ca="1">IF('2.1 Kraftwerk allgemein'!$F$15&lt;'1.1 Allgemein'!$I$22,
IF(OR(ISNUMBER($D67)=FALSE,$F67=""),"",
IF(AND('2.5 CAPEX'!$L70&lt;&gt;"x",'2.5 CAPEX'!$M70&lt;&gt;"x"),0,
IF($F67=0,0,
IF(Y$4&lt;'2.1 Kraftwerk allgemein'!$F$16,0,
IF(Y$4='2.1 Kraftwerk allgemein'!$F$16,'2.5 CAPEX'!$J70/$F67,
IF(Y$4&lt;'2.1 Kraftwerk allgemein'!$F$16+$F67,
('2.5 CAPEX'!$J70+SUM(OFFSET('2.5 CAPEX'!AD70,0,-MIN(MAX($F67-1-('2.1 Kraftwerk allgemein'!$F$16-'2.1 Kraftwerk allgemein'!$F$15+1),0),COLUMN(P67)-1-('2.1 Kraftwerk allgemein'!$F$16-'2.1 Kraftwerk allgemein'!$F$15+1)),1,MIN(MAX($F67-('2.1 Kraftwerk allgemein'!$F$16-'2.1 Kraftwerk allgemein'!$F$15+1),1),COLUMN(P67)-('2.1 Kraftwerk allgemein'!$F$16-'2.1 Kraftwerk allgemein'!$F$15+1)))))/$F67,
SUM(OFFSET('2.5 CAPEX'!AD70,0,-MIN($F67-1,COLUMN(P67)-1),1,MIN($F67,COLUMN(P67))))/$F67)))))),
IF(OR(ISNUMBER($D67)=FALSE,$F67=""),"",
IF(AND('2.5 CAPEX'!$L70&lt;&gt;"x",'2.5 CAPEX'!$M70&lt;&gt;"x"),0,
IF($F67=0,0,
IF(Y$4&lt;'2.1 Kraftwerk allgemein'!$F$16,0,
IF(Y$4='2.1 Kraftwerk allgemein'!$F$16,'2.5 CAPEX'!$J70/$F67,
IF(Y$4&lt;'2.1 Kraftwerk allgemein'!$F$16+$F67,
('2.5 CAPEX'!$J70+SUM(OFFSET('2.5 CAPEX'!AD70,0,-MIN(MAX($F67-1-('2.1 Kraftwerk allgemein'!$F$16-'1.1 Allgemein'!$I$22+1),0),COLUMN(P67)-1-('2.1 Kraftwerk allgemein'!$F$16-'1.1 Allgemein'!$I$22+1)),1,MIN(MAX($F67-('2.1 Kraftwerk allgemein'!$F$16-'1.1 Allgemein'!$I$22+1),1),COLUMN(P67)-('2.1 Kraftwerk allgemein'!$F$16-'1.1 Allgemein'!$I$22+1)))))/$F67,
SUM(OFFSET('2.5 CAPEX'!AD70,0,-MIN($F67-1,COLUMN(P67)-1),1,MIN($F67,COLUMN(P67))))/$F67)))))))</f>
        <v/>
      </c>
      <c r="Z67" s="199" t="str">
        <f ca="1">IF('2.1 Kraftwerk allgemein'!$F$15&lt;'1.1 Allgemein'!$I$22,
IF(OR(ISNUMBER($D67)=FALSE,$F67=""),"",
IF(AND('2.5 CAPEX'!$L70&lt;&gt;"x",'2.5 CAPEX'!$M70&lt;&gt;"x"),0,
IF($F67=0,0,
IF(Z$4&lt;'2.1 Kraftwerk allgemein'!$F$16,0,
IF(Z$4='2.1 Kraftwerk allgemein'!$F$16,'2.5 CAPEX'!$J70/$F67,
IF(Z$4&lt;'2.1 Kraftwerk allgemein'!$F$16+$F67,
('2.5 CAPEX'!$J70+SUM(OFFSET('2.5 CAPEX'!AE70,0,-MIN(MAX($F67-1-('2.1 Kraftwerk allgemein'!$F$16-'2.1 Kraftwerk allgemein'!$F$15+1),0),COLUMN(Q67)-1-('2.1 Kraftwerk allgemein'!$F$16-'2.1 Kraftwerk allgemein'!$F$15+1)),1,MIN(MAX($F67-('2.1 Kraftwerk allgemein'!$F$16-'2.1 Kraftwerk allgemein'!$F$15+1),1),COLUMN(Q67)-('2.1 Kraftwerk allgemein'!$F$16-'2.1 Kraftwerk allgemein'!$F$15+1)))))/$F67,
SUM(OFFSET('2.5 CAPEX'!AE70,0,-MIN($F67-1,COLUMN(Q67)-1),1,MIN($F67,COLUMN(Q67))))/$F67)))))),
IF(OR(ISNUMBER($D67)=FALSE,$F67=""),"",
IF(AND('2.5 CAPEX'!$L70&lt;&gt;"x",'2.5 CAPEX'!$M70&lt;&gt;"x"),0,
IF($F67=0,0,
IF(Z$4&lt;'2.1 Kraftwerk allgemein'!$F$16,0,
IF(Z$4='2.1 Kraftwerk allgemein'!$F$16,'2.5 CAPEX'!$J70/$F67,
IF(Z$4&lt;'2.1 Kraftwerk allgemein'!$F$16+$F67,
('2.5 CAPEX'!$J70+SUM(OFFSET('2.5 CAPEX'!AE70,0,-MIN(MAX($F67-1-('2.1 Kraftwerk allgemein'!$F$16-'1.1 Allgemein'!$I$22+1),0),COLUMN(Q67)-1-('2.1 Kraftwerk allgemein'!$F$16-'1.1 Allgemein'!$I$22+1)),1,MIN(MAX($F67-('2.1 Kraftwerk allgemein'!$F$16-'1.1 Allgemein'!$I$22+1),1),COLUMN(Q67)-('2.1 Kraftwerk allgemein'!$F$16-'1.1 Allgemein'!$I$22+1)))))/$F67,
SUM(OFFSET('2.5 CAPEX'!AE70,0,-MIN($F67-1,COLUMN(Q67)-1),1,MIN($F67,COLUMN(Q67))))/$F67)))))))</f>
        <v/>
      </c>
      <c r="AA67" s="199" t="str">
        <f ca="1">IF('2.1 Kraftwerk allgemein'!$F$15&lt;'1.1 Allgemein'!$I$22,
IF(OR(ISNUMBER($D67)=FALSE,$F67=""),"",
IF(AND('2.5 CAPEX'!$L70&lt;&gt;"x",'2.5 CAPEX'!$M70&lt;&gt;"x"),0,
IF($F67=0,0,
IF(AA$4&lt;'2.1 Kraftwerk allgemein'!$F$16,0,
IF(AA$4='2.1 Kraftwerk allgemein'!$F$16,'2.5 CAPEX'!$J70/$F67,
IF(AA$4&lt;'2.1 Kraftwerk allgemein'!$F$16+$F67,
('2.5 CAPEX'!$J70+SUM(OFFSET('2.5 CAPEX'!AF70,0,-MIN(MAX($F67-1-('2.1 Kraftwerk allgemein'!$F$16-'2.1 Kraftwerk allgemein'!$F$15+1),0),COLUMN(R67)-1-('2.1 Kraftwerk allgemein'!$F$16-'2.1 Kraftwerk allgemein'!$F$15+1)),1,MIN(MAX($F67-('2.1 Kraftwerk allgemein'!$F$16-'2.1 Kraftwerk allgemein'!$F$15+1),1),COLUMN(R67)-('2.1 Kraftwerk allgemein'!$F$16-'2.1 Kraftwerk allgemein'!$F$15+1)))))/$F67,
SUM(OFFSET('2.5 CAPEX'!AF70,0,-MIN($F67-1,COLUMN(R67)-1),1,MIN($F67,COLUMN(R67))))/$F67)))))),
IF(OR(ISNUMBER($D67)=FALSE,$F67=""),"",
IF(AND('2.5 CAPEX'!$L70&lt;&gt;"x",'2.5 CAPEX'!$M70&lt;&gt;"x"),0,
IF($F67=0,0,
IF(AA$4&lt;'2.1 Kraftwerk allgemein'!$F$16,0,
IF(AA$4='2.1 Kraftwerk allgemein'!$F$16,'2.5 CAPEX'!$J70/$F67,
IF(AA$4&lt;'2.1 Kraftwerk allgemein'!$F$16+$F67,
('2.5 CAPEX'!$J70+SUM(OFFSET('2.5 CAPEX'!AF70,0,-MIN(MAX($F67-1-('2.1 Kraftwerk allgemein'!$F$16-'1.1 Allgemein'!$I$22+1),0),COLUMN(R67)-1-('2.1 Kraftwerk allgemein'!$F$16-'1.1 Allgemein'!$I$22+1)),1,MIN(MAX($F67-('2.1 Kraftwerk allgemein'!$F$16-'1.1 Allgemein'!$I$22+1),1),COLUMN(R67)-('2.1 Kraftwerk allgemein'!$F$16-'1.1 Allgemein'!$I$22+1)))))/$F67,
SUM(OFFSET('2.5 CAPEX'!AF70,0,-MIN($F67-1,COLUMN(R67)-1),1,MIN($F67,COLUMN(R67))))/$F67)))))))</f>
        <v/>
      </c>
      <c r="AB67" s="199" t="str">
        <f ca="1">IF('2.1 Kraftwerk allgemein'!$F$15&lt;'1.1 Allgemein'!$I$22,
IF(OR(ISNUMBER($D67)=FALSE,$F67=""),"",
IF(AND('2.5 CAPEX'!$L70&lt;&gt;"x",'2.5 CAPEX'!$M70&lt;&gt;"x"),0,
IF($F67=0,0,
IF(AB$4&lt;'2.1 Kraftwerk allgemein'!$F$16,0,
IF(AB$4='2.1 Kraftwerk allgemein'!$F$16,'2.5 CAPEX'!$J70/$F67,
IF(AB$4&lt;'2.1 Kraftwerk allgemein'!$F$16+$F67,
('2.5 CAPEX'!$J70+SUM(OFFSET('2.5 CAPEX'!AG70,0,-MIN(MAX($F67-1-('2.1 Kraftwerk allgemein'!$F$16-'2.1 Kraftwerk allgemein'!$F$15+1),0),COLUMN(S67)-1-('2.1 Kraftwerk allgemein'!$F$16-'2.1 Kraftwerk allgemein'!$F$15+1)),1,MIN(MAX($F67-('2.1 Kraftwerk allgemein'!$F$16-'2.1 Kraftwerk allgemein'!$F$15+1),1),COLUMN(S67)-('2.1 Kraftwerk allgemein'!$F$16-'2.1 Kraftwerk allgemein'!$F$15+1)))))/$F67,
SUM(OFFSET('2.5 CAPEX'!AG70,0,-MIN($F67-1,COLUMN(S67)-1),1,MIN($F67,COLUMN(S67))))/$F67)))))),
IF(OR(ISNUMBER($D67)=FALSE,$F67=""),"",
IF(AND('2.5 CAPEX'!$L70&lt;&gt;"x",'2.5 CAPEX'!$M70&lt;&gt;"x"),0,
IF($F67=0,0,
IF(AB$4&lt;'2.1 Kraftwerk allgemein'!$F$16,0,
IF(AB$4='2.1 Kraftwerk allgemein'!$F$16,'2.5 CAPEX'!$J70/$F67,
IF(AB$4&lt;'2.1 Kraftwerk allgemein'!$F$16+$F67,
('2.5 CAPEX'!$J70+SUM(OFFSET('2.5 CAPEX'!AG70,0,-MIN(MAX($F67-1-('2.1 Kraftwerk allgemein'!$F$16-'1.1 Allgemein'!$I$22+1),0),COLUMN(S67)-1-('2.1 Kraftwerk allgemein'!$F$16-'1.1 Allgemein'!$I$22+1)),1,MIN(MAX($F67-('2.1 Kraftwerk allgemein'!$F$16-'1.1 Allgemein'!$I$22+1),1),COLUMN(S67)-('2.1 Kraftwerk allgemein'!$F$16-'1.1 Allgemein'!$I$22+1)))))/$F67,
SUM(OFFSET('2.5 CAPEX'!AG70,0,-MIN($F67-1,COLUMN(S67)-1),1,MIN($F67,COLUMN(S67))))/$F67)))))))</f>
        <v/>
      </c>
      <c r="AC67" s="199" t="str">
        <f ca="1">IF('2.1 Kraftwerk allgemein'!$F$15&lt;'1.1 Allgemein'!$I$22,
IF(OR(ISNUMBER($D67)=FALSE,$F67=""),"",
IF(AND('2.5 CAPEX'!$L70&lt;&gt;"x",'2.5 CAPEX'!$M70&lt;&gt;"x"),0,
IF($F67=0,0,
IF(AC$4&lt;'2.1 Kraftwerk allgemein'!$F$16,0,
IF(AC$4='2.1 Kraftwerk allgemein'!$F$16,'2.5 CAPEX'!$J70/$F67,
IF(AC$4&lt;'2.1 Kraftwerk allgemein'!$F$16+$F67,
('2.5 CAPEX'!$J70+SUM(OFFSET('2.5 CAPEX'!AH70,0,-MIN(MAX($F67-1-('2.1 Kraftwerk allgemein'!$F$16-'2.1 Kraftwerk allgemein'!$F$15+1),0),COLUMN(T67)-1-('2.1 Kraftwerk allgemein'!$F$16-'2.1 Kraftwerk allgemein'!$F$15+1)),1,MIN(MAX($F67-('2.1 Kraftwerk allgemein'!$F$16-'2.1 Kraftwerk allgemein'!$F$15+1),1),COLUMN(T67)-('2.1 Kraftwerk allgemein'!$F$16-'2.1 Kraftwerk allgemein'!$F$15+1)))))/$F67,
SUM(OFFSET('2.5 CAPEX'!AH70,0,-MIN($F67-1,COLUMN(T67)-1),1,MIN($F67,COLUMN(T67))))/$F67)))))),
IF(OR(ISNUMBER($D67)=FALSE,$F67=""),"",
IF(AND('2.5 CAPEX'!$L70&lt;&gt;"x",'2.5 CAPEX'!$M70&lt;&gt;"x"),0,
IF($F67=0,0,
IF(AC$4&lt;'2.1 Kraftwerk allgemein'!$F$16,0,
IF(AC$4='2.1 Kraftwerk allgemein'!$F$16,'2.5 CAPEX'!$J70/$F67,
IF(AC$4&lt;'2.1 Kraftwerk allgemein'!$F$16+$F67,
('2.5 CAPEX'!$J70+SUM(OFFSET('2.5 CAPEX'!AH70,0,-MIN(MAX($F67-1-('2.1 Kraftwerk allgemein'!$F$16-'1.1 Allgemein'!$I$22+1),0),COLUMN(T67)-1-('2.1 Kraftwerk allgemein'!$F$16-'1.1 Allgemein'!$I$22+1)),1,MIN(MAX($F67-('2.1 Kraftwerk allgemein'!$F$16-'1.1 Allgemein'!$I$22+1),1),COLUMN(T67)-('2.1 Kraftwerk allgemein'!$F$16-'1.1 Allgemein'!$I$22+1)))))/$F67,
SUM(OFFSET('2.5 CAPEX'!AH70,0,-MIN($F67-1,COLUMN(T67)-1),1,MIN($F67,COLUMN(T67))))/$F67)))))))</f>
        <v/>
      </c>
      <c r="AD67" s="199" t="str">
        <f ca="1">IF('2.1 Kraftwerk allgemein'!$F$15&lt;'1.1 Allgemein'!$I$22,
IF(OR(ISNUMBER($D67)=FALSE,$F67=""),"",
IF(AND('2.5 CAPEX'!$L70&lt;&gt;"x",'2.5 CAPEX'!$M70&lt;&gt;"x"),0,
IF($F67=0,0,
IF(AD$4&lt;'2.1 Kraftwerk allgemein'!$F$16,0,
IF(AD$4='2.1 Kraftwerk allgemein'!$F$16,'2.5 CAPEX'!$J70/$F67,
IF(AD$4&lt;'2.1 Kraftwerk allgemein'!$F$16+$F67,
('2.5 CAPEX'!$J70+SUM(OFFSET('2.5 CAPEX'!AI70,0,-MIN(MAX($F67-1-('2.1 Kraftwerk allgemein'!$F$16-'2.1 Kraftwerk allgemein'!$F$15+1),0),COLUMN(U67)-1-('2.1 Kraftwerk allgemein'!$F$16-'2.1 Kraftwerk allgemein'!$F$15+1)),1,MIN(MAX($F67-('2.1 Kraftwerk allgemein'!$F$16-'2.1 Kraftwerk allgemein'!$F$15+1),1),COLUMN(U67)-('2.1 Kraftwerk allgemein'!$F$16-'2.1 Kraftwerk allgemein'!$F$15+1)))))/$F67,
SUM(OFFSET('2.5 CAPEX'!AI70,0,-MIN($F67-1,COLUMN(U67)-1),1,MIN($F67,COLUMN(U67))))/$F67)))))),
IF(OR(ISNUMBER($D67)=FALSE,$F67=""),"",
IF(AND('2.5 CAPEX'!$L70&lt;&gt;"x",'2.5 CAPEX'!$M70&lt;&gt;"x"),0,
IF($F67=0,0,
IF(AD$4&lt;'2.1 Kraftwerk allgemein'!$F$16,0,
IF(AD$4='2.1 Kraftwerk allgemein'!$F$16,'2.5 CAPEX'!$J70/$F67,
IF(AD$4&lt;'2.1 Kraftwerk allgemein'!$F$16+$F67,
('2.5 CAPEX'!$J70+SUM(OFFSET('2.5 CAPEX'!AI70,0,-MIN(MAX($F67-1-('2.1 Kraftwerk allgemein'!$F$16-'1.1 Allgemein'!$I$22+1),0),COLUMN(U67)-1-('2.1 Kraftwerk allgemein'!$F$16-'1.1 Allgemein'!$I$22+1)),1,MIN(MAX($F67-('2.1 Kraftwerk allgemein'!$F$16-'1.1 Allgemein'!$I$22+1),1),COLUMN(U67)-('2.1 Kraftwerk allgemein'!$F$16-'1.1 Allgemein'!$I$22+1)))))/$F67,
SUM(OFFSET('2.5 CAPEX'!AI70,0,-MIN($F67-1,COLUMN(U67)-1),1,MIN($F67,COLUMN(U67))))/$F67)))))))</f>
        <v/>
      </c>
      <c r="AE67" s="199" t="str">
        <f ca="1">IF('2.1 Kraftwerk allgemein'!$F$15&lt;'1.1 Allgemein'!$I$22,
IF(OR(ISNUMBER($D67)=FALSE,$F67=""),"",
IF(AND('2.5 CAPEX'!$L70&lt;&gt;"x",'2.5 CAPEX'!$M70&lt;&gt;"x"),0,
IF($F67=0,0,
IF(AE$4&lt;'2.1 Kraftwerk allgemein'!$F$16,0,
IF(AE$4='2.1 Kraftwerk allgemein'!$F$16,'2.5 CAPEX'!$J70/$F67,
IF(AE$4&lt;'2.1 Kraftwerk allgemein'!$F$16+$F67,
('2.5 CAPEX'!$J70+SUM(OFFSET('2.5 CAPEX'!AJ70,0,-MIN(MAX($F67-1-('2.1 Kraftwerk allgemein'!$F$16-'2.1 Kraftwerk allgemein'!$F$15+1),0),COLUMN(V67)-1-('2.1 Kraftwerk allgemein'!$F$16-'2.1 Kraftwerk allgemein'!$F$15+1)),1,MIN(MAX($F67-('2.1 Kraftwerk allgemein'!$F$16-'2.1 Kraftwerk allgemein'!$F$15+1),1),COLUMN(V67)-('2.1 Kraftwerk allgemein'!$F$16-'2.1 Kraftwerk allgemein'!$F$15+1)))))/$F67,
SUM(OFFSET('2.5 CAPEX'!AJ70,0,-MIN($F67-1,COLUMN(V67)-1),1,MIN($F67,COLUMN(V67))))/$F67)))))),
IF(OR(ISNUMBER($D67)=FALSE,$F67=""),"",
IF(AND('2.5 CAPEX'!$L70&lt;&gt;"x",'2.5 CAPEX'!$M70&lt;&gt;"x"),0,
IF($F67=0,0,
IF(AE$4&lt;'2.1 Kraftwerk allgemein'!$F$16,0,
IF(AE$4='2.1 Kraftwerk allgemein'!$F$16,'2.5 CAPEX'!$J70/$F67,
IF(AE$4&lt;'2.1 Kraftwerk allgemein'!$F$16+$F67,
('2.5 CAPEX'!$J70+SUM(OFFSET('2.5 CAPEX'!AJ70,0,-MIN(MAX($F67-1-('2.1 Kraftwerk allgemein'!$F$16-'1.1 Allgemein'!$I$22+1),0),COLUMN(V67)-1-('2.1 Kraftwerk allgemein'!$F$16-'1.1 Allgemein'!$I$22+1)),1,MIN(MAX($F67-('2.1 Kraftwerk allgemein'!$F$16-'1.1 Allgemein'!$I$22+1),1),COLUMN(V67)-('2.1 Kraftwerk allgemein'!$F$16-'1.1 Allgemein'!$I$22+1)))))/$F67,
SUM(OFFSET('2.5 CAPEX'!AJ70,0,-MIN($F67-1,COLUMN(V67)-1),1,MIN($F67,COLUMN(V67))))/$F67)))))))</f>
        <v/>
      </c>
      <c r="AF67" s="199" t="str">
        <f ca="1">IF('2.1 Kraftwerk allgemein'!$F$15&lt;'1.1 Allgemein'!$I$22,
IF(OR(ISNUMBER($D67)=FALSE,$F67=""),"",
IF(AND('2.5 CAPEX'!$L70&lt;&gt;"x",'2.5 CAPEX'!$M70&lt;&gt;"x"),0,
IF($F67=0,0,
IF(AF$4&lt;'2.1 Kraftwerk allgemein'!$F$16,0,
IF(AF$4='2.1 Kraftwerk allgemein'!$F$16,'2.5 CAPEX'!$J70/$F67,
IF(AF$4&lt;'2.1 Kraftwerk allgemein'!$F$16+$F67,
('2.5 CAPEX'!$J70+SUM(OFFSET('2.5 CAPEX'!AK70,0,-MIN(MAX($F67-1-('2.1 Kraftwerk allgemein'!$F$16-'2.1 Kraftwerk allgemein'!$F$15+1),0),COLUMN(W67)-1-('2.1 Kraftwerk allgemein'!$F$16-'2.1 Kraftwerk allgemein'!$F$15+1)),1,MIN(MAX($F67-('2.1 Kraftwerk allgemein'!$F$16-'2.1 Kraftwerk allgemein'!$F$15+1),1),COLUMN(W67)-('2.1 Kraftwerk allgemein'!$F$16-'2.1 Kraftwerk allgemein'!$F$15+1)))))/$F67,
SUM(OFFSET('2.5 CAPEX'!AK70,0,-MIN($F67-1,COLUMN(W67)-1),1,MIN($F67,COLUMN(W67))))/$F67)))))),
IF(OR(ISNUMBER($D67)=FALSE,$F67=""),"",
IF(AND('2.5 CAPEX'!$L70&lt;&gt;"x",'2.5 CAPEX'!$M70&lt;&gt;"x"),0,
IF($F67=0,0,
IF(AF$4&lt;'2.1 Kraftwerk allgemein'!$F$16,0,
IF(AF$4='2.1 Kraftwerk allgemein'!$F$16,'2.5 CAPEX'!$J70/$F67,
IF(AF$4&lt;'2.1 Kraftwerk allgemein'!$F$16+$F67,
('2.5 CAPEX'!$J70+SUM(OFFSET('2.5 CAPEX'!AK70,0,-MIN(MAX($F67-1-('2.1 Kraftwerk allgemein'!$F$16-'1.1 Allgemein'!$I$22+1),0),COLUMN(W67)-1-('2.1 Kraftwerk allgemein'!$F$16-'1.1 Allgemein'!$I$22+1)),1,MIN(MAX($F67-('2.1 Kraftwerk allgemein'!$F$16-'1.1 Allgemein'!$I$22+1),1),COLUMN(W67)-('2.1 Kraftwerk allgemein'!$F$16-'1.1 Allgemein'!$I$22+1)))))/$F67,
SUM(OFFSET('2.5 CAPEX'!AK70,0,-MIN($F67-1,COLUMN(W67)-1),1,MIN($F67,COLUMN(W67))))/$F67)))))))</f>
        <v/>
      </c>
      <c r="AG67" s="199" t="str">
        <f ca="1">IF('2.1 Kraftwerk allgemein'!$F$15&lt;'1.1 Allgemein'!$I$22,
IF(OR(ISNUMBER($D67)=FALSE,$F67=""),"",
IF(AND('2.5 CAPEX'!$L70&lt;&gt;"x",'2.5 CAPEX'!$M70&lt;&gt;"x"),0,
IF($F67=0,0,
IF(AG$4&lt;'2.1 Kraftwerk allgemein'!$F$16,0,
IF(AG$4='2.1 Kraftwerk allgemein'!$F$16,'2.5 CAPEX'!$J70/$F67,
IF(AG$4&lt;'2.1 Kraftwerk allgemein'!$F$16+$F67,
('2.5 CAPEX'!$J70+SUM(OFFSET('2.5 CAPEX'!AL70,0,-MIN(MAX($F67-1-('2.1 Kraftwerk allgemein'!$F$16-'2.1 Kraftwerk allgemein'!$F$15+1),0),COLUMN(X67)-1-('2.1 Kraftwerk allgemein'!$F$16-'2.1 Kraftwerk allgemein'!$F$15+1)),1,MIN(MAX($F67-('2.1 Kraftwerk allgemein'!$F$16-'2.1 Kraftwerk allgemein'!$F$15+1),1),COLUMN(X67)-('2.1 Kraftwerk allgemein'!$F$16-'2.1 Kraftwerk allgemein'!$F$15+1)))))/$F67,
SUM(OFFSET('2.5 CAPEX'!AL70,0,-MIN($F67-1,COLUMN(X67)-1),1,MIN($F67,COLUMN(X67))))/$F67)))))),
IF(OR(ISNUMBER($D67)=FALSE,$F67=""),"",
IF(AND('2.5 CAPEX'!$L70&lt;&gt;"x",'2.5 CAPEX'!$M70&lt;&gt;"x"),0,
IF($F67=0,0,
IF(AG$4&lt;'2.1 Kraftwerk allgemein'!$F$16,0,
IF(AG$4='2.1 Kraftwerk allgemein'!$F$16,'2.5 CAPEX'!$J70/$F67,
IF(AG$4&lt;'2.1 Kraftwerk allgemein'!$F$16+$F67,
('2.5 CAPEX'!$J70+SUM(OFFSET('2.5 CAPEX'!AL70,0,-MIN(MAX($F67-1-('2.1 Kraftwerk allgemein'!$F$16-'1.1 Allgemein'!$I$22+1),0),COLUMN(X67)-1-('2.1 Kraftwerk allgemein'!$F$16-'1.1 Allgemein'!$I$22+1)),1,MIN(MAX($F67-('2.1 Kraftwerk allgemein'!$F$16-'1.1 Allgemein'!$I$22+1),1),COLUMN(X67)-('2.1 Kraftwerk allgemein'!$F$16-'1.1 Allgemein'!$I$22+1)))))/$F67,
SUM(OFFSET('2.5 CAPEX'!AL70,0,-MIN($F67-1,COLUMN(X67)-1),1,MIN($F67,COLUMN(X67))))/$F67)))))))</f>
        <v/>
      </c>
      <c r="AH67" s="199" t="str">
        <f ca="1">IF('2.1 Kraftwerk allgemein'!$F$15&lt;'1.1 Allgemein'!$I$22,
IF(OR(ISNUMBER($D67)=FALSE,$F67=""),"",
IF(AND('2.5 CAPEX'!$L70&lt;&gt;"x",'2.5 CAPEX'!$M70&lt;&gt;"x"),0,
IF($F67=0,0,
IF(AH$4&lt;'2.1 Kraftwerk allgemein'!$F$16,0,
IF(AH$4='2.1 Kraftwerk allgemein'!$F$16,'2.5 CAPEX'!$J70/$F67,
IF(AH$4&lt;'2.1 Kraftwerk allgemein'!$F$16+$F67,
('2.5 CAPEX'!$J70+SUM(OFFSET('2.5 CAPEX'!AM70,0,-MIN(MAX($F67-1-('2.1 Kraftwerk allgemein'!$F$16-'2.1 Kraftwerk allgemein'!$F$15+1),0),COLUMN(Y67)-1-('2.1 Kraftwerk allgemein'!$F$16-'2.1 Kraftwerk allgemein'!$F$15+1)),1,MIN(MAX($F67-('2.1 Kraftwerk allgemein'!$F$16-'2.1 Kraftwerk allgemein'!$F$15+1),1),COLUMN(Y67)-('2.1 Kraftwerk allgemein'!$F$16-'2.1 Kraftwerk allgemein'!$F$15+1)))))/$F67,
SUM(OFFSET('2.5 CAPEX'!AM70,0,-MIN($F67-1,COLUMN(Y67)-1),1,MIN($F67,COLUMN(Y67))))/$F67)))))),
IF(OR(ISNUMBER($D67)=FALSE,$F67=""),"",
IF(AND('2.5 CAPEX'!$L70&lt;&gt;"x",'2.5 CAPEX'!$M70&lt;&gt;"x"),0,
IF($F67=0,0,
IF(AH$4&lt;'2.1 Kraftwerk allgemein'!$F$16,0,
IF(AH$4='2.1 Kraftwerk allgemein'!$F$16,'2.5 CAPEX'!$J70/$F67,
IF(AH$4&lt;'2.1 Kraftwerk allgemein'!$F$16+$F67,
('2.5 CAPEX'!$J70+SUM(OFFSET('2.5 CAPEX'!AM70,0,-MIN(MAX($F67-1-('2.1 Kraftwerk allgemein'!$F$16-'1.1 Allgemein'!$I$22+1),0),COLUMN(Y67)-1-('2.1 Kraftwerk allgemein'!$F$16-'1.1 Allgemein'!$I$22+1)),1,MIN(MAX($F67-('2.1 Kraftwerk allgemein'!$F$16-'1.1 Allgemein'!$I$22+1),1),COLUMN(Y67)-('2.1 Kraftwerk allgemein'!$F$16-'1.1 Allgemein'!$I$22+1)))))/$F67,
SUM(OFFSET('2.5 CAPEX'!AM70,0,-MIN($F67-1,COLUMN(Y67)-1),1,MIN($F67,COLUMN(Y67))))/$F67)))))))</f>
        <v/>
      </c>
      <c r="AI67" s="199" t="str">
        <f ca="1">IF('2.1 Kraftwerk allgemein'!$F$15&lt;'1.1 Allgemein'!$I$22,
IF(OR(ISNUMBER($D67)=FALSE,$F67=""),"",
IF(AND('2.5 CAPEX'!$L70&lt;&gt;"x",'2.5 CAPEX'!$M70&lt;&gt;"x"),0,
IF($F67=0,0,
IF(AI$4&lt;'2.1 Kraftwerk allgemein'!$F$16,0,
IF(AI$4='2.1 Kraftwerk allgemein'!$F$16,'2.5 CAPEX'!$J70/$F67,
IF(AI$4&lt;'2.1 Kraftwerk allgemein'!$F$16+$F67,
('2.5 CAPEX'!$J70+SUM(OFFSET('2.5 CAPEX'!AN70,0,-MIN(MAX($F67-1-('2.1 Kraftwerk allgemein'!$F$16-'2.1 Kraftwerk allgemein'!$F$15+1),0),COLUMN(Z67)-1-('2.1 Kraftwerk allgemein'!$F$16-'2.1 Kraftwerk allgemein'!$F$15+1)),1,MIN(MAX($F67-('2.1 Kraftwerk allgemein'!$F$16-'2.1 Kraftwerk allgemein'!$F$15+1),1),COLUMN(Z67)-('2.1 Kraftwerk allgemein'!$F$16-'2.1 Kraftwerk allgemein'!$F$15+1)))))/$F67,
SUM(OFFSET('2.5 CAPEX'!AN70,0,-MIN($F67-1,COLUMN(Z67)-1),1,MIN($F67,COLUMN(Z67))))/$F67)))))),
IF(OR(ISNUMBER($D67)=FALSE,$F67=""),"",
IF(AND('2.5 CAPEX'!$L70&lt;&gt;"x",'2.5 CAPEX'!$M70&lt;&gt;"x"),0,
IF($F67=0,0,
IF(AI$4&lt;'2.1 Kraftwerk allgemein'!$F$16,0,
IF(AI$4='2.1 Kraftwerk allgemein'!$F$16,'2.5 CAPEX'!$J70/$F67,
IF(AI$4&lt;'2.1 Kraftwerk allgemein'!$F$16+$F67,
('2.5 CAPEX'!$J70+SUM(OFFSET('2.5 CAPEX'!AN70,0,-MIN(MAX($F67-1-('2.1 Kraftwerk allgemein'!$F$16-'1.1 Allgemein'!$I$22+1),0),COLUMN(Z67)-1-('2.1 Kraftwerk allgemein'!$F$16-'1.1 Allgemein'!$I$22+1)),1,MIN(MAX($F67-('2.1 Kraftwerk allgemein'!$F$16-'1.1 Allgemein'!$I$22+1),1),COLUMN(Z67)-('2.1 Kraftwerk allgemein'!$F$16-'1.1 Allgemein'!$I$22+1)))))/$F67,
SUM(OFFSET('2.5 CAPEX'!AN70,0,-MIN($F67-1,COLUMN(Z67)-1),1,MIN($F67,COLUMN(Z67))))/$F67)))))))</f>
        <v/>
      </c>
      <c r="AJ67" s="199" t="str">
        <f ca="1">IF('2.1 Kraftwerk allgemein'!$F$15&lt;'1.1 Allgemein'!$I$22,
IF(OR(ISNUMBER($D67)=FALSE,$F67=""),"",
IF(AND('2.5 CAPEX'!$L70&lt;&gt;"x",'2.5 CAPEX'!$M70&lt;&gt;"x"),0,
IF($F67=0,0,
IF(AJ$4&lt;'2.1 Kraftwerk allgemein'!$F$16,0,
IF(AJ$4='2.1 Kraftwerk allgemein'!$F$16,'2.5 CAPEX'!$J70/$F67,
IF(AJ$4&lt;'2.1 Kraftwerk allgemein'!$F$16+$F67,
('2.5 CAPEX'!$J70+SUM(OFFSET('2.5 CAPEX'!AO70,0,-MIN(MAX($F67-1-('2.1 Kraftwerk allgemein'!$F$16-'2.1 Kraftwerk allgemein'!$F$15+1),0),COLUMN(AA67)-1-('2.1 Kraftwerk allgemein'!$F$16-'2.1 Kraftwerk allgemein'!$F$15+1)),1,MIN(MAX($F67-('2.1 Kraftwerk allgemein'!$F$16-'2.1 Kraftwerk allgemein'!$F$15+1),1),COLUMN(AA67)-('2.1 Kraftwerk allgemein'!$F$16-'2.1 Kraftwerk allgemein'!$F$15+1)))))/$F67,
SUM(OFFSET('2.5 CAPEX'!AO70,0,-MIN($F67-1,COLUMN(AA67)-1),1,MIN($F67,COLUMN(AA67))))/$F67)))))),
IF(OR(ISNUMBER($D67)=FALSE,$F67=""),"",
IF(AND('2.5 CAPEX'!$L70&lt;&gt;"x",'2.5 CAPEX'!$M70&lt;&gt;"x"),0,
IF($F67=0,0,
IF(AJ$4&lt;'2.1 Kraftwerk allgemein'!$F$16,0,
IF(AJ$4='2.1 Kraftwerk allgemein'!$F$16,'2.5 CAPEX'!$J70/$F67,
IF(AJ$4&lt;'2.1 Kraftwerk allgemein'!$F$16+$F67,
('2.5 CAPEX'!$J70+SUM(OFFSET('2.5 CAPEX'!AO70,0,-MIN(MAX($F67-1-('2.1 Kraftwerk allgemein'!$F$16-'1.1 Allgemein'!$I$22+1),0),COLUMN(AA67)-1-('2.1 Kraftwerk allgemein'!$F$16-'1.1 Allgemein'!$I$22+1)),1,MIN(MAX($F67-('2.1 Kraftwerk allgemein'!$F$16-'1.1 Allgemein'!$I$22+1),1),COLUMN(AA67)-('2.1 Kraftwerk allgemein'!$F$16-'1.1 Allgemein'!$I$22+1)))))/$F67,
SUM(OFFSET('2.5 CAPEX'!AO70,0,-MIN($F67-1,COLUMN(AA67)-1),1,MIN($F67,COLUMN(AA67))))/$F67)))))))</f>
        <v/>
      </c>
      <c r="AK67" s="199" t="str">
        <f ca="1">IF('2.1 Kraftwerk allgemein'!$F$15&lt;'1.1 Allgemein'!$I$22,
IF(OR(ISNUMBER($D67)=FALSE,$F67=""),"",
IF(AND('2.5 CAPEX'!$L70&lt;&gt;"x",'2.5 CAPEX'!$M70&lt;&gt;"x"),0,
IF($F67=0,0,
IF(AK$4&lt;'2.1 Kraftwerk allgemein'!$F$16,0,
IF(AK$4='2.1 Kraftwerk allgemein'!$F$16,'2.5 CAPEX'!$J70/$F67,
IF(AK$4&lt;'2.1 Kraftwerk allgemein'!$F$16+$F67,
('2.5 CAPEX'!$J70+SUM(OFFSET('2.5 CAPEX'!AP70,0,-MIN(MAX($F67-1-('2.1 Kraftwerk allgemein'!$F$16-'2.1 Kraftwerk allgemein'!$F$15+1),0),COLUMN(AB67)-1-('2.1 Kraftwerk allgemein'!$F$16-'2.1 Kraftwerk allgemein'!$F$15+1)),1,MIN(MAX($F67-('2.1 Kraftwerk allgemein'!$F$16-'2.1 Kraftwerk allgemein'!$F$15+1),1),COLUMN(AB67)-('2.1 Kraftwerk allgemein'!$F$16-'2.1 Kraftwerk allgemein'!$F$15+1)))))/$F67,
SUM(OFFSET('2.5 CAPEX'!AP70,0,-MIN($F67-1,COLUMN(AB67)-1),1,MIN($F67,COLUMN(AB67))))/$F67)))))),
IF(OR(ISNUMBER($D67)=FALSE,$F67=""),"",
IF(AND('2.5 CAPEX'!$L70&lt;&gt;"x",'2.5 CAPEX'!$M70&lt;&gt;"x"),0,
IF($F67=0,0,
IF(AK$4&lt;'2.1 Kraftwerk allgemein'!$F$16,0,
IF(AK$4='2.1 Kraftwerk allgemein'!$F$16,'2.5 CAPEX'!$J70/$F67,
IF(AK$4&lt;'2.1 Kraftwerk allgemein'!$F$16+$F67,
('2.5 CAPEX'!$J70+SUM(OFFSET('2.5 CAPEX'!AP70,0,-MIN(MAX($F67-1-('2.1 Kraftwerk allgemein'!$F$16-'1.1 Allgemein'!$I$22+1),0),COLUMN(AB67)-1-('2.1 Kraftwerk allgemein'!$F$16-'1.1 Allgemein'!$I$22+1)),1,MIN(MAX($F67-('2.1 Kraftwerk allgemein'!$F$16-'1.1 Allgemein'!$I$22+1),1),COLUMN(AB67)-('2.1 Kraftwerk allgemein'!$F$16-'1.1 Allgemein'!$I$22+1)))))/$F67,
SUM(OFFSET('2.5 CAPEX'!AP70,0,-MIN($F67-1,COLUMN(AB67)-1),1,MIN($F67,COLUMN(AB67))))/$F67)))))))</f>
        <v/>
      </c>
      <c r="AL67" s="199" t="str">
        <f ca="1">IF('2.1 Kraftwerk allgemein'!$F$15&lt;'1.1 Allgemein'!$I$22,
IF(OR(ISNUMBER($D67)=FALSE,$F67=""),"",
IF(AND('2.5 CAPEX'!$L70&lt;&gt;"x",'2.5 CAPEX'!$M70&lt;&gt;"x"),0,
IF($F67=0,0,
IF(AL$4&lt;'2.1 Kraftwerk allgemein'!$F$16,0,
IF(AL$4='2.1 Kraftwerk allgemein'!$F$16,'2.5 CAPEX'!$J70/$F67,
IF(AL$4&lt;'2.1 Kraftwerk allgemein'!$F$16+$F67,
('2.5 CAPEX'!$J70+SUM(OFFSET('2.5 CAPEX'!AQ70,0,-MIN(MAX($F67-1-('2.1 Kraftwerk allgemein'!$F$16-'2.1 Kraftwerk allgemein'!$F$15+1),0),COLUMN(AC67)-1-('2.1 Kraftwerk allgemein'!$F$16-'2.1 Kraftwerk allgemein'!$F$15+1)),1,MIN(MAX($F67-('2.1 Kraftwerk allgemein'!$F$16-'2.1 Kraftwerk allgemein'!$F$15+1),1),COLUMN(AC67)-('2.1 Kraftwerk allgemein'!$F$16-'2.1 Kraftwerk allgemein'!$F$15+1)))))/$F67,
SUM(OFFSET('2.5 CAPEX'!AQ70,0,-MIN($F67-1,COLUMN(AC67)-1),1,MIN($F67,COLUMN(AC67))))/$F67)))))),
IF(OR(ISNUMBER($D67)=FALSE,$F67=""),"",
IF(AND('2.5 CAPEX'!$L70&lt;&gt;"x",'2.5 CAPEX'!$M70&lt;&gt;"x"),0,
IF($F67=0,0,
IF(AL$4&lt;'2.1 Kraftwerk allgemein'!$F$16,0,
IF(AL$4='2.1 Kraftwerk allgemein'!$F$16,'2.5 CAPEX'!$J70/$F67,
IF(AL$4&lt;'2.1 Kraftwerk allgemein'!$F$16+$F67,
('2.5 CAPEX'!$J70+SUM(OFFSET('2.5 CAPEX'!AQ70,0,-MIN(MAX($F67-1-('2.1 Kraftwerk allgemein'!$F$16-'1.1 Allgemein'!$I$22+1),0),COLUMN(AC67)-1-('2.1 Kraftwerk allgemein'!$F$16-'1.1 Allgemein'!$I$22+1)),1,MIN(MAX($F67-('2.1 Kraftwerk allgemein'!$F$16-'1.1 Allgemein'!$I$22+1),1),COLUMN(AC67)-('2.1 Kraftwerk allgemein'!$F$16-'1.1 Allgemein'!$I$22+1)))))/$F67,
SUM(OFFSET('2.5 CAPEX'!AQ70,0,-MIN($F67-1,COLUMN(AC67)-1),1,MIN($F67,COLUMN(AC67))))/$F67)))))))</f>
        <v/>
      </c>
      <c r="AM67" s="199" t="str">
        <f ca="1">IF('2.1 Kraftwerk allgemein'!$F$15&lt;'1.1 Allgemein'!$I$22,
IF(OR(ISNUMBER($D67)=FALSE,$F67=""),"",
IF(AND('2.5 CAPEX'!$L70&lt;&gt;"x",'2.5 CAPEX'!$M70&lt;&gt;"x"),0,
IF($F67=0,0,
IF(AM$4&lt;'2.1 Kraftwerk allgemein'!$F$16,0,
IF(AM$4='2.1 Kraftwerk allgemein'!$F$16,'2.5 CAPEX'!$J70/$F67,
IF(AM$4&lt;'2.1 Kraftwerk allgemein'!$F$16+$F67,
('2.5 CAPEX'!$J70+SUM(OFFSET('2.5 CAPEX'!AR70,0,-MIN(MAX($F67-1-('2.1 Kraftwerk allgemein'!$F$16-'2.1 Kraftwerk allgemein'!$F$15+1),0),COLUMN(AD67)-1-('2.1 Kraftwerk allgemein'!$F$16-'2.1 Kraftwerk allgemein'!$F$15+1)),1,MIN(MAX($F67-('2.1 Kraftwerk allgemein'!$F$16-'2.1 Kraftwerk allgemein'!$F$15+1),1),COLUMN(AD67)-('2.1 Kraftwerk allgemein'!$F$16-'2.1 Kraftwerk allgemein'!$F$15+1)))))/$F67,
SUM(OFFSET('2.5 CAPEX'!AR70,0,-MIN($F67-1,COLUMN(AD67)-1),1,MIN($F67,COLUMN(AD67))))/$F67)))))),
IF(OR(ISNUMBER($D67)=FALSE,$F67=""),"",
IF(AND('2.5 CAPEX'!$L70&lt;&gt;"x",'2.5 CAPEX'!$M70&lt;&gt;"x"),0,
IF($F67=0,0,
IF(AM$4&lt;'2.1 Kraftwerk allgemein'!$F$16,0,
IF(AM$4='2.1 Kraftwerk allgemein'!$F$16,'2.5 CAPEX'!$J70/$F67,
IF(AM$4&lt;'2.1 Kraftwerk allgemein'!$F$16+$F67,
('2.5 CAPEX'!$J70+SUM(OFFSET('2.5 CAPEX'!AR70,0,-MIN(MAX($F67-1-('2.1 Kraftwerk allgemein'!$F$16-'1.1 Allgemein'!$I$22+1),0),COLUMN(AD67)-1-('2.1 Kraftwerk allgemein'!$F$16-'1.1 Allgemein'!$I$22+1)),1,MIN(MAX($F67-('2.1 Kraftwerk allgemein'!$F$16-'1.1 Allgemein'!$I$22+1),1),COLUMN(AD67)-('2.1 Kraftwerk allgemein'!$F$16-'1.1 Allgemein'!$I$22+1)))))/$F67,
SUM(OFFSET('2.5 CAPEX'!AR70,0,-MIN($F67-1,COLUMN(AD67)-1),1,MIN($F67,COLUMN(AD67))))/$F67)))))))</f>
        <v/>
      </c>
      <c r="AN67" s="199" t="str">
        <f ca="1">IF('2.1 Kraftwerk allgemein'!$F$15&lt;'1.1 Allgemein'!$I$22,
IF(OR(ISNUMBER($D67)=FALSE,$F67=""),"",
IF(AND('2.5 CAPEX'!$L70&lt;&gt;"x",'2.5 CAPEX'!$M70&lt;&gt;"x"),0,
IF($F67=0,0,
IF(AN$4&lt;'2.1 Kraftwerk allgemein'!$F$16,0,
IF(AN$4='2.1 Kraftwerk allgemein'!$F$16,'2.5 CAPEX'!$J70/$F67,
IF(AN$4&lt;'2.1 Kraftwerk allgemein'!$F$16+$F67,
('2.5 CAPEX'!$J70+SUM(OFFSET('2.5 CAPEX'!AS70,0,-MIN(MAX($F67-1-('2.1 Kraftwerk allgemein'!$F$16-'2.1 Kraftwerk allgemein'!$F$15+1),0),COLUMN(AE67)-1-('2.1 Kraftwerk allgemein'!$F$16-'2.1 Kraftwerk allgemein'!$F$15+1)),1,MIN(MAX($F67-('2.1 Kraftwerk allgemein'!$F$16-'2.1 Kraftwerk allgemein'!$F$15+1),1),COLUMN(AE67)-('2.1 Kraftwerk allgemein'!$F$16-'2.1 Kraftwerk allgemein'!$F$15+1)))))/$F67,
SUM(OFFSET('2.5 CAPEX'!AS70,0,-MIN($F67-1,COLUMN(AE67)-1),1,MIN($F67,COLUMN(AE67))))/$F67)))))),
IF(OR(ISNUMBER($D67)=FALSE,$F67=""),"",
IF(AND('2.5 CAPEX'!$L70&lt;&gt;"x",'2.5 CAPEX'!$M70&lt;&gt;"x"),0,
IF($F67=0,0,
IF(AN$4&lt;'2.1 Kraftwerk allgemein'!$F$16,0,
IF(AN$4='2.1 Kraftwerk allgemein'!$F$16,'2.5 CAPEX'!$J70/$F67,
IF(AN$4&lt;'2.1 Kraftwerk allgemein'!$F$16+$F67,
('2.5 CAPEX'!$J70+SUM(OFFSET('2.5 CAPEX'!AS70,0,-MIN(MAX($F67-1-('2.1 Kraftwerk allgemein'!$F$16-'1.1 Allgemein'!$I$22+1),0),COLUMN(AE67)-1-('2.1 Kraftwerk allgemein'!$F$16-'1.1 Allgemein'!$I$22+1)),1,MIN(MAX($F67-('2.1 Kraftwerk allgemein'!$F$16-'1.1 Allgemein'!$I$22+1),1),COLUMN(AE67)-('2.1 Kraftwerk allgemein'!$F$16-'1.1 Allgemein'!$I$22+1)))))/$F67,
SUM(OFFSET('2.5 CAPEX'!AS70,0,-MIN($F67-1,COLUMN(AE67)-1),1,MIN($F67,COLUMN(AE67))))/$F67)))))))</f>
        <v/>
      </c>
      <c r="AO67" s="199" t="str">
        <f ca="1">IF('2.1 Kraftwerk allgemein'!$F$15&lt;'1.1 Allgemein'!$I$22,
IF(OR(ISNUMBER($D67)=FALSE,$F67=""),"",
IF(AND('2.5 CAPEX'!$L70&lt;&gt;"x",'2.5 CAPEX'!$M70&lt;&gt;"x"),0,
IF($F67=0,0,
IF(AO$4&lt;'2.1 Kraftwerk allgemein'!$F$16,0,
IF(AO$4='2.1 Kraftwerk allgemein'!$F$16,'2.5 CAPEX'!$J70/$F67,
IF(AO$4&lt;'2.1 Kraftwerk allgemein'!$F$16+$F67,
('2.5 CAPEX'!$J70+SUM(OFFSET('2.5 CAPEX'!AT70,0,-MIN(MAX($F67-1-('2.1 Kraftwerk allgemein'!$F$16-'2.1 Kraftwerk allgemein'!$F$15+1),0),COLUMN(AF67)-1-('2.1 Kraftwerk allgemein'!$F$16-'2.1 Kraftwerk allgemein'!$F$15+1)),1,MIN(MAX($F67-('2.1 Kraftwerk allgemein'!$F$16-'2.1 Kraftwerk allgemein'!$F$15+1),1),COLUMN(AF67)-('2.1 Kraftwerk allgemein'!$F$16-'2.1 Kraftwerk allgemein'!$F$15+1)))))/$F67,
SUM(OFFSET('2.5 CAPEX'!AT70,0,-MIN($F67-1,COLUMN(AF67)-1),1,MIN($F67,COLUMN(AF67))))/$F67)))))),
IF(OR(ISNUMBER($D67)=FALSE,$F67=""),"",
IF(AND('2.5 CAPEX'!$L70&lt;&gt;"x",'2.5 CAPEX'!$M70&lt;&gt;"x"),0,
IF($F67=0,0,
IF(AO$4&lt;'2.1 Kraftwerk allgemein'!$F$16,0,
IF(AO$4='2.1 Kraftwerk allgemein'!$F$16,'2.5 CAPEX'!$J70/$F67,
IF(AO$4&lt;'2.1 Kraftwerk allgemein'!$F$16+$F67,
('2.5 CAPEX'!$J70+SUM(OFFSET('2.5 CAPEX'!AT70,0,-MIN(MAX($F67-1-('2.1 Kraftwerk allgemein'!$F$16-'1.1 Allgemein'!$I$22+1),0),COLUMN(AF67)-1-('2.1 Kraftwerk allgemein'!$F$16-'1.1 Allgemein'!$I$22+1)),1,MIN(MAX($F67-('2.1 Kraftwerk allgemein'!$F$16-'1.1 Allgemein'!$I$22+1),1),COLUMN(AF67)-('2.1 Kraftwerk allgemein'!$F$16-'1.1 Allgemein'!$I$22+1)))))/$F67,
SUM(OFFSET('2.5 CAPEX'!AT70,0,-MIN($F67-1,COLUMN(AF67)-1),1,MIN($F67,COLUMN(AF67))))/$F67)))))))</f>
        <v/>
      </c>
      <c r="AP67" s="199" t="str">
        <f ca="1">IF('2.1 Kraftwerk allgemein'!$F$15&lt;'1.1 Allgemein'!$I$22,
IF(OR(ISNUMBER($D67)=FALSE,$F67=""),"",
IF(AND('2.5 CAPEX'!$L70&lt;&gt;"x",'2.5 CAPEX'!$M70&lt;&gt;"x"),0,
IF($F67=0,0,
IF(AP$4&lt;'2.1 Kraftwerk allgemein'!$F$16,0,
IF(AP$4='2.1 Kraftwerk allgemein'!$F$16,'2.5 CAPEX'!$J70/$F67,
IF(AP$4&lt;'2.1 Kraftwerk allgemein'!$F$16+$F67,
('2.5 CAPEX'!$J70+SUM(OFFSET('2.5 CAPEX'!AU70,0,-MIN(MAX($F67-1-('2.1 Kraftwerk allgemein'!$F$16-'2.1 Kraftwerk allgemein'!$F$15+1),0),COLUMN(AG67)-1-('2.1 Kraftwerk allgemein'!$F$16-'2.1 Kraftwerk allgemein'!$F$15+1)),1,MIN(MAX($F67-('2.1 Kraftwerk allgemein'!$F$16-'2.1 Kraftwerk allgemein'!$F$15+1),1),COLUMN(AG67)-('2.1 Kraftwerk allgemein'!$F$16-'2.1 Kraftwerk allgemein'!$F$15+1)))))/$F67,
SUM(OFFSET('2.5 CAPEX'!AU70,0,-MIN($F67-1,COLUMN(AG67)-1),1,MIN($F67,COLUMN(AG67))))/$F67)))))),
IF(OR(ISNUMBER($D67)=FALSE,$F67=""),"",
IF(AND('2.5 CAPEX'!$L70&lt;&gt;"x",'2.5 CAPEX'!$M70&lt;&gt;"x"),0,
IF($F67=0,0,
IF(AP$4&lt;'2.1 Kraftwerk allgemein'!$F$16,0,
IF(AP$4='2.1 Kraftwerk allgemein'!$F$16,'2.5 CAPEX'!$J70/$F67,
IF(AP$4&lt;'2.1 Kraftwerk allgemein'!$F$16+$F67,
('2.5 CAPEX'!$J70+SUM(OFFSET('2.5 CAPEX'!AU70,0,-MIN(MAX($F67-1-('2.1 Kraftwerk allgemein'!$F$16-'1.1 Allgemein'!$I$22+1),0),COLUMN(AG67)-1-('2.1 Kraftwerk allgemein'!$F$16-'1.1 Allgemein'!$I$22+1)),1,MIN(MAX($F67-('2.1 Kraftwerk allgemein'!$F$16-'1.1 Allgemein'!$I$22+1),1),COLUMN(AG67)-('2.1 Kraftwerk allgemein'!$F$16-'1.1 Allgemein'!$I$22+1)))))/$F67,
SUM(OFFSET('2.5 CAPEX'!AU70,0,-MIN($F67-1,COLUMN(AG67)-1),1,MIN($F67,COLUMN(AG67))))/$F67)))))))</f>
        <v/>
      </c>
      <c r="AQ67" s="199" t="str">
        <f ca="1">IF('2.1 Kraftwerk allgemein'!$F$15&lt;'1.1 Allgemein'!$I$22,
IF(OR(ISNUMBER($D67)=FALSE,$F67=""),"",
IF(AND('2.5 CAPEX'!$L70&lt;&gt;"x",'2.5 CAPEX'!$M70&lt;&gt;"x"),0,
IF($F67=0,0,
IF(AQ$4&lt;'2.1 Kraftwerk allgemein'!$F$16,0,
IF(AQ$4='2.1 Kraftwerk allgemein'!$F$16,'2.5 CAPEX'!$J70/$F67,
IF(AQ$4&lt;'2.1 Kraftwerk allgemein'!$F$16+$F67,
('2.5 CAPEX'!$J70+SUM(OFFSET('2.5 CAPEX'!AV70,0,-MIN(MAX($F67-1-('2.1 Kraftwerk allgemein'!$F$16-'2.1 Kraftwerk allgemein'!$F$15+1),0),COLUMN(AH67)-1-('2.1 Kraftwerk allgemein'!$F$16-'2.1 Kraftwerk allgemein'!$F$15+1)),1,MIN(MAX($F67-('2.1 Kraftwerk allgemein'!$F$16-'2.1 Kraftwerk allgemein'!$F$15+1),1),COLUMN(AH67)-('2.1 Kraftwerk allgemein'!$F$16-'2.1 Kraftwerk allgemein'!$F$15+1)))))/$F67,
SUM(OFFSET('2.5 CAPEX'!AV70,0,-MIN($F67-1,COLUMN(AH67)-1),1,MIN($F67,COLUMN(AH67))))/$F67)))))),
IF(OR(ISNUMBER($D67)=FALSE,$F67=""),"",
IF(AND('2.5 CAPEX'!$L70&lt;&gt;"x",'2.5 CAPEX'!$M70&lt;&gt;"x"),0,
IF($F67=0,0,
IF(AQ$4&lt;'2.1 Kraftwerk allgemein'!$F$16,0,
IF(AQ$4='2.1 Kraftwerk allgemein'!$F$16,'2.5 CAPEX'!$J70/$F67,
IF(AQ$4&lt;'2.1 Kraftwerk allgemein'!$F$16+$F67,
('2.5 CAPEX'!$J70+SUM(OFFSET('2.5 CAPEX'!AV70,0,-MIN(MAX($F67-1-('2.1 Kraftwerk allgemein'!$F$16-'1.1 Allgemein'!$I$22+1),0),COLUMN(AH67)-1-('2.1 Kraftwerk allgemein'!$F$16-'1.1 Allgemein'!$I$22+1)),1,MIN(MAX($F67-('2.1 Kraftwerk allgemein'!$F$16-'1.1 Allgemein'!$I$22+1),1),COLUMN(AH67)-('2.1 Kraftwerk allgemein'!$F$16-'1.1 Allgemein'!$I$22+1)))))/$F67,
SUM(OFFSET('2.5 CAPEX'!AV70,0,-MIN($F67-1,COLUMN(AH67)-1),1,MIN($F67,COLUMN(AH67))))/$F67)))))))</f>
        <v/>
      </c>
      <c r="AR67" s="199" t="str">
        <f ca="1">IF('2.1 Kraftwerk allgemein'!$F$15&lt;'1.1 Allgemein'!$I$22,
IF(OR(ISNUMBER($D67)=FALSE,$F67=""),"",
IF(AND('2.5 CAPEX'!$L70&lt;&gt;"x",'2.5 CAPEX'!$M70&lt;&gt;"x"),0,
IF($F67=0,0,
IF(AR$4&lt;'2.1 Kraftwerk allgemein'!$F$16,0,
IF(AR$4='2.1 Kraftwerk allgemein'!$F$16,'2.5 CAPEX'!$J70/$F67,
IF(AR$4&lt;'2.1 Kraftwerk allgemein'!$F$16+$F67,
('2.5 CAPEX'!$J70+SUM(OFFSET('2.5 CAPEX'!AW70,0,-MIN(MAX($F67-1-('2.1 Kraftwerk allgemein'!$F$16-'2.1 Kraftwerk allgemein'!$F$15+1),0),COLUMN(AI67)-1-('2.1 Kraftwerk allgemein'!$F$16-'2.1 Kraftwerk allgemein'!$F$15+1)),1,MIN(MAX($F67-('2.1 Kraftwerk allgemein'!$F$16-'2.1 Kraftwerk allgemein'!$F$15+1),1),COLUMN(AI67)-('2.1 Kraftwerk allgemein'!$F$16-'2.1 Kraftwerk allgemein'!$F$15+1)))))/$F67,
SUM(OFFSET('2.5 CAPEX'!AW70,0,-MIN($F67-1,COLUMN(AI67)-1),1,MIN($F67,COLUMN(AI67))))/$F67)))))),
IF(OR(ISNUMBER($D67)=FALSE,$F67=""),"",
IF(AND('2.5 CAPEX'!$L70&lt;&gt;"x",'2.5 CAPEX'!$M70&lt;&gt;"x"),0,
IF($F67=0,0,
IF(AR$4&lt;'2.1 Kraftwerk allgemein'!$F$16,0,
IF(AR$4='2.1 Kraftwerk allgemein'!$F$16,'2.5 CAPEX'!$J70/$F67,
IF(AR$4&lt;'2.1 Kraftwerk allgemein'!$F$16+$F67,
('2.5 CAPEX'!$J70+SUM(OFFSET('2.5 CAPEX'!AW70,0,-MIN(MAX($F67-1-('2.1 Kraftwerk allgemein'!$F$16-'1.1 Allgemein'!$I$22+1),0),COLUMN(AI67)-1-('2.1 Kraftwerk allgemein'!$F$16-'1.1 Allgemein'!$I$22+1)),1,MIN(MAX($F67-('2.1 Kraftwerk allgemein'!$F$16-'1.1 Allgemein'!$I$22+1),1),COLUMN(AI67)-('2.1 Kraftwerk allgemein'!$F$16-'1.1 Allgemein'!$I$22+1)))))/$F67,
SUM(OFFSET('2.5 CAPEX'!AW70,0,-MIN($F67-1,COLUMN(AI67)-1),1,MIN($F67,COLUMN(AI67))))/$F67)))))))</f>
        <v/>
      </c>
      <c r="AS67" s="199" t="str">
        <f ca="1">IF('2.1 Kraftwerk allgemein'!$F$15&lt;'1.1 Allgemein'!$I$22,
IF(OR(ISNUMBER($D67)=FALSE,$F67=""),"",
IF(AND('2.5 CAPEX'!$L70&lt;&gt;"x",'2.5 CAPEX'!$M70&lt;&gt;"x"),0,
IF($F67=0,0,
IF(AS$4&lt;'2.1 Kraftwerk allgemein'!$F$16,0,
IF(AS$4='2.1 Kraftwerk allgemein'!$F$16,'2.5 CAPEX'!$J70/$F67,
IF(AS$4&lt;'2.1 Kraftwerk allgemein'!$F$16+$F67,
('2.5 CAPEX'!$J70+SUM(OFFSET('2.5 CAPEX'!AX70,0,-MIN(MAX($F67-1-('2.1 Kraftwerk allgemein'!$F$16-'2.1 Kraftwerk allgemein'!$F$15+1),0),COLUMN(AJ67)-1-('2.1 Kraftwerk allgemein'!$F$16-'2.1 Kraftwerk allgemein'!$F$15+1)),1,MIN(MAX($F67-('2.1 Kraftwerk allgemein'!$F$16-'2.1 Kraftwerk allgemein'!$F$15+1),1),COLUMN(AJ67)-('2.1 Kraftwerk allgemein'!$F$16-'2.1 Kraftwerk allgemein'!$F$15+1)))))/$F67,
SUM(OFFSET('2.5 CAPEX'!AX70,0,-MIN($F67-1,COLUMN(AJ67)-1),1,MIN($F67,COLUMN(AJ67))))/$F67)))))),
IF(OR(ISNUMBER($D67)=FALSE,$F67=""),"",
IF(AND('2.5 CAPEX'!$L70&lt;&gt;"x",'2.5 CAPEX'!$M70&lt;&gt;"x"),0,
IF($F67=0,0,
IF(AS$4&lt;'2.1 Kraftwerk allgemein'!$F$16,0,
IF(AS$4='2.1 Kraftwerk allgemein'!$F$16,'2.5 CAPEX'!$J70/$F67,
IF(AS$4&lt;'2.1 Kraftwerk allgemein'!$F$16+$F67,
('2.5 CAPEX'!$J70+SUM(OFFSET('2.5 CAPEX'!AX70,0,-MIN(MAX($F67-1-('2.1 Kraftwerk allgemein'!$F$16-'1.1 Allgemein'!$I$22+1),0),COLUMN(AJ67)-1-('2.1 Kraftwerk allgemein'!$F$16-'1.1 Allgemein'!$I$22+1)),1,MIN(MAX($F67-('2.1 Kraftwerk allgemein'!$F$16-'1.1 Allgemein'!$I$22+1),1),COLUMN(AJ67)-('2.1 Kraftwerk allgemein'!$F$16-'1.1 Allgemein'!$I$22+1)))))/$F67,
SUM(OFFSET('2.5 CAPEX'!AX70,0,-MIN($F67-1,COLUMN(AJ67)-1),1,MIN($F67,COLUMN(AJ67))))/$F67)))))))</f>
        <v/>
      </c>
      <c r="AT67" s="199" t="str">
        <f ca="1">IF('2.1 Kraftwerk allgemein'!$F$15&lt;'1.1 Allgemein'!$I$22,
IF(OR(ISNUMBER($D67)=FALSE,$F67=""),"",
IF(AND('2.5 CAPEX'!$L70&lt;&gt;"x",'2.5 CAPEX'!$M70&lt;&gt;"x"),0,
IF($F67=0,0,
IF(AT$4&lt;'2.1 Kraftwerk allgemein'!$F$16,0,
IF(AT$4='2.1 Kraftwerk allgemein'!$F$16,'2.5 CAPEX'!$J70/$F67,
IF(AT$4&lt;'2.1 Kraftwerk allgemein'!$F$16+$F67,
('2.5 CAPEX'!$J70+SUM(OFFSET('2.5 CAPEX'!AY70,0,-MIN(MAX($F67-1-('2.1 Kraftwerk allgemein'!$F$16-'2.1 Kraftwerk allgemein'!$F$15+1),0),COLUMN(AK67)-1-('2.1 Kraftwerk allgemein'!$F$16-'2.1 Kraftwerk allgemein'!$F$15+1)),1,MIN(MAX($F67-('2.1 Kraftwerk allgemein'!$F$16-'2.1 Kraftwerk allgemein'!$F$15+1),1),COLUMN(AK67)-('2.1 Kraftwerk allgemein'!$F$16-'2.1 Kraftwerk allgemein'!$F$15+1)))))/$F67,
SUM(OFFSET('2.5 CAPEX'!AY70,0,-MIN($F67-1,COLUMN(AK67)-1),1,MIN($F67,COLUMN(AK67))))/$F67)))))),
IF(OR(ISNUMBER($D67)=FALSE,$F67=""),"",
IF(AND('2.5 CAPEX'!$L70&lt;&gt;"x",'2.5 CAPEX'!$M70&lt;&gt;"x"),0,
IF($F67=0,0,
IF(AT$4&lt;'2.1 Kraftwerk allgemein'!$F$16,0,
IF(AT$4='2.1 Kraftwerk allgemein'!$F$16,'2.5 CAPEX'!$J70/$F67,
IF(AT$4&lt;'2.1 Kraftwerk allgemein'!$F$16+$F67,
('2.5 CAPEX'!$J70+SUM(OFFSET('2.5 CAPEX'!AY70,0,-MIN(MAX($F67-1-('2.1 Kraftwerk allgemein'!$F$16-'1.1 Allgemein'!$I$22+1),0),COLUMN(AK67)-1-('2.1 Kraftwerk allgemein'!$F$16-'1.1 Allgemein'!$I$22+1)),1,MIN(MAX($F67-('2.1 Kraftwerk allgemein'!$F$16-'1.1 Allgemein'!$I$22+1),1),COLUMN(AK67)-('2.1 Kraftwerk allgemein'!$F$16-'1.1 Allgemein'!$I$22+1)))))/$F67,
SUM(OFFSET('2.5 CAPEX'!AY70,0,-MIN($F67-1,COLUMN(AK67)-1),1,MIN($F67,COLUMN(AK67))))/$F67)))))))</f>
        <v/>
      </c>
      <c r="AU67" s="199" t="str">
        <f ca="1">IF('2.1 Kraftwerk allgemein'!$F$15&lt;'1.1 Allgemein'!$I$22,
IF(OR(ISNUMBER($D67)=FALSE,$F67=""),"",
IF(AND('2.5 CAPEX'!$L70&lt;&gt;"x",'2.5 CAPEX'!$M70&lt;&gt;"x"),0,
IF($F67=0,0,
IF(AU$4&lt;'2.1 Kraftwerk allgemein'!$F$16,0,
IF(AU$4='2.1 Kraftwerk allgemein'!$F$16,'2.5 CAPEX'!$J70/$F67,
IF(AU$4&lt;'2.1 Kraftwerk allgemein'!$F$16+$F67,
('2.5 CAPEX'!$J70+SUM(OFFSET('2.5 CAPEX'!AZ70,0,-MIN(MAX($F67-1-('2.1 Kraftwerk allgemein'!$F$16-'2.1 Kraftwerk allgemein'!$F$15+1),0),COLUMN(AL67)-1-('2.1 Kraftwerk allgemein'!$F$16-'2.1 Kraftwerk allgemein'!$F$15+1)),1,MIN(MAX($F67-('2.1 Kraftwerk allgemein'!$F$16-'2.1 Kraftwerk allgemein'!$F$15+1),1),COLUMN(AL67)-('2.1 Kraftwerk allgemein'!$F$16-'2.1 Kraftwerk allgemein'!$F$15+1)))))/$F67,
SUM(OFFSET('2.5 CAPEX'!AZ70,0,-MIN($F67-1,COLUMN(AL67)-1),1,MIN($F67,COLUMN(AL67))))/$F67)))))),
IF(OR(ISNUMBER($D67)=FALSE,$F67=""),"",
IF(AND('2.5 CAPEX'!$L70&lt;&gt;"x",'2.5 CAPEX'!$M70&lt;&gt;"x"),0,
IF($F67=0,0,
IF(AU$4&lt;'2.1 Kraftwerk allgemein'!$F$16,0,
IF(AU$4='2.1 Kraftwerk allgemein'!$F$16,'2.5 CAPEX'!$J70/$F67,
IF(AU$4&lt;'2.1 Kraftwerk allgemein'!$F$16+$F67,
('2.5 CAPEX'!$J70+SUM(OFFSET('2.5 CAPEX'!AZ70,0,-MIN(MAX($F67-1-('2.1 Kraftwerk allgemein'!$F$16-'1.1 Allgemein'!$I$22+1),0),COLUMN(AL67)-1-('2.1 Kraftwerk allgemein'!$F$16-'1.1 Allgemein'!$I$22+1)),1,MIN(MAX($F67-('2.1 Kraftwerk allgemein'!$F$16-'1.1 Allgemein'!$I$22+1),1),COLUMN(AL67)-('2.1 Kraftwerk allgemein'!$F$16-'1.1 Allgemein'!$I$22+1)))))/$F67,
SUM(OFFSET('2.5 CAPEX'!AZ70,0,-MIN($F67-1,COLUMN(AL67)-1),1,MIN($F67,COLUMN(AL67))))/$F67)))))))</f>
        <v/>
      </c>
      <c r="AV67" s="199" t="str">
        <f ca="1">IF('2.1 Kraftwerk allgemein'!$F$15&lt;'1.1 Allgemein'!$I$22,
IF(OR(ISNUMBER($D67)=FALSE,$F67=""),"",
IF(AND('2.5 CAPEX'!$L70&lt;&gt;"x",'2.5 CAPEX'!$M70&lt;&gt;"x"),0,
IF($F67=0,0,
IF(AV$4&lt;'2.1 Kraftwerk allgemein'!$F$16,0,
IF(AV$4='2.1 Kraftwerk allgemein'!$F$16,'2.5 CAPEX'!$J70/$F67,
IF(AV$4&lt;'2.1 Kraftwerk allgemein'!$F$16+$F67,
('2.5 CAPEX'!$J70+SUM(OFFSET('2.5 CAPEX'!BA70,0,-MIN(MAX($F67-1-('2.1 Kraftwerk allgemein'!$F$16-'2.1 Kraftwerk allgemein'!$F$15+1),0),COLUMN(AM67)-1-('2.1 Kraftwerk allgemein'!$F$16-'2.1 Kraftwerk allgemein'!$F$15+1)),1,MIN(MAX($F67-('2.1 Kraftwerk allgemein'!$F$16-'2.1 Kraftwerk allgemein'!$F$15+1),1),COLUMN(AM67)-('2.1 Kraftwerk allgemein'!$F$16-'2.1 Kraftwerk allgemein'!$F$15+1)))))/$F67,
SUM(OFFSET('2.5 CAPEX'!BA70,0,-MIN($F67-1,COLUMN(AM67)-1),1,MIN($F67,COLUMN(AM67))))/$F67)))))),
IF(OR(ISNUMBER($D67)=FALSE,$F67=""),"",
IF(AND('2.5 CAPEX'!$L70&lt;&gt;"x",'2.5 CAPEX'!$M70&lt;&gt;"x"),0,
IF($F67=0,0,
IF(AV$4&lt;'2.1 Kraftwerk allgemein'!$F$16,0,
IF(AV$4='2.1 Kraftwerk allgemein'!$F$16,'2.5 CAPEX'!$J70/$F67,
IF(AV$4&lt;'2.1 Kraftwerk allgemein'!$F$16+$F67,
('2.5 CAPEX'!$J70+SUM(OFFSET('2.5 CAPEX'!BA70,0,-MIN(MAX($F67-1-('2.1 Kraftwerk allgemein'!$F$16-'1.1 Allgemein'!$I$22+1),0),COLUMN(AM67)-1-('2.1 Kraftwerk allgemein'!$F$16-'1.1 Allgemein'!$I$22+1)),1,MIN(MAX($F67-('2.1 Kraftwerk allgemein'!$F$16-'1.1 Allgemein'!$I$22+1),1),COLUMN(AM67)-('2.1 Kraftwerk allgemein'!$F$16-'1.1 Allgemein'!$I$22+1)))))/$F67,
SUM(OFFSET('2.5 CAPEX'!BA70,0,-MIN($F67-1,COLUMN(AM67)-1),1,MIN($F67,COLUMN(AM67))))/$F67)))))))</f>
        <v/>
      </c>
      <c r="AW67" s="199" t="str">
        <f ca="1">IF('2.1 Kraftwerk allgemein'!$F$15&lt;'1.1 Allgemein'!$I$22,
IF(OR(ISNUMBER($D67)=FALSE,$F67=""),"",
IF(AND('2.5 CAPEX'!$L70&lt;&gt;"x",'2.5 CAPEX'!$M70&lt;&gt;"x"),0,
IF($F67=0,0,
IF(AW$4&lt;'2.1 Kraftwerk allgemein'!$F$16,0,
IF(AW$4='2.1 Kraftwerk allgemein'!$F$16,'2.5 CAPEX'!$J70/$F67,
IF(AW$4&lt;'2.1 Kraftwerk allgemein'!$F$16+$F67,
('2.5 CAPEX'!$J70+SUM(OFFSET('2.5 CAPEX'!BB70,0,-MIN(MAX($F67-1-('2.1 Kraftwerk allgemein'!$F$16-'2.1 Kraftwerk allgemein'!$F$15+1),0),COLUMN(AN67)-1-('2.1 Kraftwerk allgemein'!$F$16-'2.1 Kraftwerk allgemein'!$F$15+1)),1,MIN(MAX($F67-('2.1 Kraftwerk allgemein'!$F$16-'2.1 Kraftwerk allgemein'!$F$15+1),1),COLUMN(AN67)-('2.1 Kraftwerk allgemein'!$F$16-'2.1 Kraftwerk allgemein'!$F$15+1)))))/$F67,
SUM(OFFSET('2.5 CAPEX'!BB70,0,-MIN($F67-1,COLUMN(AN67)-1),1,MIN($F67,COLUMN(AN67))))/$F67)))))),
IF(OR(ISNUMBER($D67)=FALSE,$F67=""),"",
IF(AND('2.5 CAPEX'!$L70&lt;&gt;"x",'2.5 CAPEX'!$M70&lt;&gt;"x"),0,
IF($F67=0,0,
IF(AW$4&lt;'2.1 Kraftwerk allgemein'!$F$16,0,
IF(AW$4='2.1 Kraftwerk allgemein'!$F$16,'2.5 CAPEX'!$J70/$F67,
IF(AW$4&lt;'2.1 Kraftwerk allgemein'!$F$16+$F67,
('2.5 CAPEX'!$J70+SUM(OFFSET('2.5 CAPEX'!BB70,0,-MIN(MAX($F67-1-('2.1 Kraftwerk allgemein'!$F$16-'1.1 Allgemein'!$I$22+1),0),COLUMN(AN67)-1-('2.1 Kraftwerk allgemein'!$F$16-'1.1 Allgemein'!$I$22+1)),1,MIN(MAX($F67-('2.1 Kraftwerk allgemein'!$F$16-'1.1 Allgemein'!$I$22+1),1),COLUMN(AN67)-('2.1 Kraftwerk allgemein'!$F$16-'1.1 Allgemein'!$I$22+1)))))/$F67,
SUM(OFFSET('2.5 CAPEX'!BB70,0,-MIN($F67-1,COLUMN(AN67)-1),1,MIN($F67,COLUMN(AN67))))/$F67)))))))</f>
        <v/>
      </c>
      <c r="AX67" s="199" t="str">
        <f ca="1">IF('2.1 Kraftwerk allgemein'!$F$15&lt;'1.1 Allgemein'!$I$22,
IF(OR(ISNUMBER($D67)=FALSE,$F67=""),"",
IF(AND('2.5 CAPEX'!$L70&lt;&gt;"x",'2.5 CAPEX'!$M70&lt;&gt;"x"),0,
IF($F67=0,0,
IF(AX$4&lt;'2.1 Kraftwerk allgemein'!$F$16,0,
IF(AX$4='2.1 Kraftwerk allgemein'!$F$16,'2.5 CAPEX'!$J70/$F67,
IF(AX$4&lt;'2.1 Kraftwerk allgemein'!$F$16+$F67,
('2.5 CAPEX'!$J70+SUM(OFFSET('2.5 CAPEX'!BC70,0,-MIN(MAX($F67-1-('2.1 Kraftwerk allgemein'!$F$16-'2.1 Kraftwerk allgemein'!$F$15+1),0),COLUMN(AO67)-1-('2.1 Kraftwerk allgemein'!$F$16-'2.1 Kraftwerk allgemein'!$F$15+1)),1,MIN(MAX($F67-('2.1 Kraftwerk allgemein'!$F$16-'2.1 Kraftwerk allgemein'!$F$15+1),1),COLUMN(AO67)-('2.1 Kraftwerk allgemein'!$F$16-'2.1 Kraftwerk allgemein'!$F$15+1)))))/$F67,
SUM(OFFSET('2.5 CAPEX'!BC70,0,-MIN($F67-1,COLUMN(AO67)-1),1,MIN($F67,COLUMN(AO67))))/$F67)))))),
IF(OR(ISNUMBER($D67)=FALSE,$F67=""),"",
IF(AND('2.5 CAPEX'!$L70&lt;&gt;"x",'2.5 CAPEX'!$M70&lt;&gt;"x"),0,
IF($F67=0,0,
IF(AX$4&lt;'2.1 Kraftwerk allgemein'!$F$16,0,
IF(AX$4='2.1 Kraftwerk allgemein'!$F$16,'2.5 CAPEX'!$J70/$F67,
IF(AX$4&lt;'2.1 Kraftwerk allgemein'!$F$16+$F67,
('2.5 CAPEX'!$J70+SUM(OFFSET('2.5 CAPEX'!BC70,0,-MIN(MAX($F67-1-('2.1 Kraftwerk allgemein'!$F$16-'1.1 Allgemein'!$I$22+1),0),COLUMN(AO67)-1-('2.1 Kraftwerk allgemein'!$F$16-'1.1 Allgemein'!$I$22+1)),1,MIN(MAX($F67-('2.1 Kraftwerk allgemein'!$F$16-'1.1 Allgemein'!$I$22+1),1),COLUMN(AO67)-('2.1 Kraftwerk allgemein'!$F$16-'1.1 Allgemein'!$I$22+1)))))/$F67,
SUM(OFFSET('2.5 CAPEX'!BC70,0,-MIN($F67-1,COLUMN(AO67)-1),1,MIN($F67,COLUMN(AO67))))/$F67)))))))</f>
        <v/>
      </c>
      <c r="AY67" s="199" t="str">
        <f ca="1">IF('2.1 Kraftwerk allgemein'!$F$15&lt;'1.1 Allgemein'!$I$22,
IF(OR(ISNUMBER($D67)=FALSE,$F67=""),"",
IF(AND('2.5 CAPEX'!$L70&lt;&gt;"x",'2.5 CAPEX'!$M70&lt;&gt;"x"),0,
IF($F67=0,0,
IF(AY$4&lt;'2.1 Kraftwerk allgemein'!$F$16,0,
IF(AY$4='2.1 Kraftwerk allgemein'!$F$16,'2.5 CAPEX'!$J70/$F67,
IF(AY$4&lt;'2.1 Kraftwerk allgemein'!$F$16+$F67,
('2.5 CAPEX'!$J70+SUM(OFFSET('2.5 CAPEX'!BD70,0,-MIN(MAX($F67-1-('2.1 Kraftwerk allgemein'!$F$16-'2.1 Kraftwerk allgemein'!$F$15+1),0),COLUMN(AP67)-1-('2.1 Kraftwerk allgemein'!$F$16-'2.1 Kraftwerk allgemein'!$F$15+1)),1,MIN(MAX($F67-('2.1 Kraftwerk allgemein'!$F$16-'2.1 Kraftwerk allgemein'!$F$15+1),1),COLUMN(AP67)-('2.1 Kraftwerk allgemein'!$F$16-'2.1 Kraftwerk allgemein'!$F$15+1)))))/$F67,
SUM(OFFSET('2.5 CAPEX'!BD70,0,-MIN($F67-1,COLUMN(AP67)-1),1,MIN($F67,COLUMN(AP67))))/$F67)))))),
IF(OR(ISNUMBER($D67)=FALSE,$F67=""),"",
IF(AND('2.5 CAPEX'!$L70&lt;&gt;"x",'2.5 CAPEX'!$M70&lt;&gt;"x"),0,
IF($F67=0,0,
IF(AY$4&lt;'2.1 Kraftwerk allgemein'!$F$16,0,
IF(AY$4='2.1 Kraftwerk allgemein'!$F$16,'2.5 CAPEX'!$J70/$F67,
IF(AY$4&lt;'2.1 Kraftwerk allgemein'!$F$16+$F67,
('2.5 CAPEX'!$J70+SUM(OFFSET('2.5 CAPEX'!BD70,0,-MIN(MAX($F67-1-('2.1 Kraftwerk allgemein'!$F$16-'1.1 Allgemein'!$I$22+1),0),COLUMN(AP67)-1-('2.1 Kraftwerk allgemein'!$F$16-'1.1 Allgemein'!$I$22+1)),1,MIN(MAX($F67-('2.1 Kraftwerk allgemein'!$F$16-'1.1 Allgemein'!$I$22+1),1),COLUMN(AP67)-('2.1 Kraftwerk allgemein'!$F$16-'1.1 Allgemein'!$I$22+1)))))/$F67,
SUM(OFFSET('2.5 CAPEX'!BD70,0,-MIN($F67-1,COLUMN(AP67)-1),1,MIN($F67,COLUMN(AP67))))/$F67)))))))</f>
        <v/>
      </c>
      <c r="AZ67" s="199" t="str">
        <f ca="1">IF('2.1 Kraftwerk allgemein'!$F$15&lt;'1.1 Allgemein'!$I$22,
IF(OR(ISNUMBER($D67)=FALSE,$F67=""),"",
IF(AND('2.5 CAPEX'!$L70&lt;&gt;"x",'2.5 CAPEX'!$M70&lt;&gt;"x"),0,
IF($F67=0,0,
IF(AZ$4&lt;'2.1 Kraftwerk allgemein'!$F$16,0,
IF(AZ$4='2.1 Kraftwerk allgemein'!$F$16,'2.5 CAPEX'!$J70/$F67,
IF(AZ$4&lt;'2.1 Kraftwerk allgemein'!$F$16+$F67,
('2.5 CAPEX'!$J70+SUM(OFFSET('2.5 CAPEX'!BE70,0,-MIN(MAX($F67-1-('2.1 Kraftwerk allgemein'!$F$16-'2.1 Kraftwerk allgemein'!$F$15+1),0),COLUMN(AQ67)-1-('2.1 Kraftwerk allgemein'!$F$16-'2.1 Kraftwerk allgemein'!$F$15+1)),1,MIN(MAX($F67-('2.1 Kraftwerk allgemein'!$F$16-'2.1 Kraftwerk allgemein'!$F$15+1),1),COLUMN(AQ67)-('2.1 Kraftwerk allgemein'!$F$16-'2.1 Kraftwerk allgemein'!$F$15+1)))))/$F67,
SUM(OFFSET('2.5 CAPEX'!BE70,0,-MIN($F67-1,COLUMN(AQ67)-1),1,MIN($F67,COLUMN(AQ67))))/$F67)))))),
IF(OR(ISNUMBER($D67)=FALSE,$F67=""),"",
IF(AND('2.5 CAPEX'!$L70&lt;&gt;"x",'2.5 CAPEX'!$M70&lt;&gt;"x"),0,
IF($F67=0,0,
IF(AZ$4&lt;'2.1 Kraftwerk allgemein'!$F$16,0,
IF(AZ$4='2.1 Kraftwerk allgemein'!$F$16,'2.5 CAPEX'!$J70/$F67,
IF(AZ$4&lt;'2.1 Kraftwerk allgemein'!$F$16+$F67,
('2.5 CAPEX'!$J70+SUM(OFFSET('2.5 CAPEX'!BE70,0,-MIN(MAX($F67-1-('2.1 Kraftwerk allgemein'!$F$16-'1.1 Allgemein'!$I$22+1),0),COLUMN(AQ67)-1-('2.1 Kraftwerk allgemein'!$F$16-'1.1 Allgemein'!$I$22+1)),1,MIN(MAX($F67-('2.1 Kraftwerk allgemein'!$F$16-'1.1 Allgemein'!$I$22+1),1),COLUMN(AQ67)-('2.1 Kraftwerk allgemein'!$F$16-'1.1 Allgemein'!$I$22+1)))))/$F67,
SUM(OFFSET('2.5 CAPEX'!BE70,0,-MIN($F67-1,COLUMN(AQ67)-1),1,MIN($F67,COLUMN(AQ67))))/$F67)))))))</f>
        <v/>
      </c>
      <c r="BA67" s="199" t="str">
        <f ca="1">IF('2.1 Kraftwerk allgemein'!$F$15&lt;'1.1 Allgemein'!$I$22,
IF(OR(ISNUMBER($D67)=FALSE,$F67=""),"",
IF(AND('2.5 CAPEX'!$L70&lt;&gt;"x",'2.5 CAPEX'!$M70&lt;&gt;"x"),0,
IF($F67=0,0,
IF(BA$4&lt;'2.1 Kraftwerk allgemein'!$F$16,0,
IF(BA$4='2.1 Kraftwerk allgemein'!$F$16,'2.5 CAPEX'!$J70/$F67,
IF(BA$4&lt;'2.1 Kraftwerk allgemein'!$F$16+$F67,
('2.5 CAPEX'!$J70+SUM(OFFSET('2.5 CAPEX'!BF70,0,-MIN(MAX($F67-1-('2.1 Kraftwerk allgemein'!$F$16-'2.1 Kraftwerk allgemein'!$F$15+1),0),COLUMN(AR67)-1-('2.1 Kraftwerk allgemein'!$F$16-'2.1 Kraftwerk allgemein'!$F$15+1)),1,MIN(MAX($F67-('2.1 Kraftwerk allgemein'!$F$16-'2.1 Kraftwerk allgemein'!$F$15+1),1),COLUMN(AR67)-('2.1 Kraftwerk allgemein'!$F$16-'2.1 Kraftwerk allgemein'!$F$15+1)))))/$F67,
SUM(OFFSET('2.5 CAPEX'!BF70,0,-MIN($F67-1,COLUMN(AR67)-1),1,MIN($F67,COLUMN(AR67))))/$F67)))))),
IF(OR(ISNUMBER($D67)=FALSE,$F67=""),"",
IF(AND('2.5 CAPEX'!$L70&lt;&gt;"x",'2.5 CAPEX'!$M70&lt;&gt;"x"),0,
IF($F67=0,0,
IF(BA$4&lt;'2.1 Kraftwerk allgemein'!$F$16,0,
IF(BA$4='2.1 Kraftwerk allgemein'!$F$16,'2.5 CAPEX'!$J70/$F67,
IF(BA$4&lt;'2.1 Kraftwerk allgemein'!$F$16+$F67,
('2.5 CAPEX'!$J70+SUM(OFFSET('2.5 CAPEX'!BF70,0,-MIN(MAX($F67-1-('2.1 Kraftwerk allgemein'!$F$16-'1.1 Allgemein'!$I$22+1),0),COLUMN(AR67)-1-('2.1 Kraftwerk allgemein'!$F$16-'1.1 Allgemein'!$I$22+1)),1,MIN(MAX($F67-('2.1 Kraftwerk allgemein'!$F$16-'1.1 Allgemein'!$I$22+1),1),COLUMN(AR67)-('2.1 Kraftwerk allgemein'!$F$16-'1.1 Allgemein'!$I$22+1)))))/$F67,
SUM(OFFSET('2.5 CAPEX'!BF70,0,-MIN($F67-1,COLUMN(AR67)-1),1,MIN($F67,COLUMN(AR67))))/$F67)))))))</f>
        <v/>
      </c>
      <c r="BB67" s="199" t="str">
        <f ca="1">IF('2.1 Kraftwerk allgemein'!$F$15&lt;'1.1 Allgemein'!$I$22,
IF(OR(ISNUMBER($D67)=FALSE,$F67=""),"",
IF(AND('2.5 CAPEX'!$L70&lt;&gt;"x",'2.5 CAPEX'!$M70&lt;&gt;"x"),0,
IF($F67=0,0,
IF(BB$4&lt;'2.1 Kraftwerk allgemein'!$F$16,0,
IF(BB$4='2.1 Kraftwerk allgemein'!$F$16,'2.5 CAPEX'!$J70/$F67,
IF(BB$4&lt;'2.1 Kraftwerk allgemein'!$F$16+$F67,
('2.5 CAPEX'!$J70+SUM(OFFSET('2.5 CAPEX'!BG70,0,-MIN(MAX($F67-1-('2.1 Kraftwerk allgemein'!$F$16-'2.1 Kraftwerk allgemein'!$F$15+1),0),COLUMN(AS67)-1-('2.1 Kraftwerk allgemein'!$F$16-'2.1 Kraftwerk allgemein'!$F$15+1)),1,MIN(MAX($F67-('2.1 Kraftwerk allgemein'!$F$16-'2.1 Kraftwerk allgemein'!$F$15+1),1),COLUMN(AS67)-('2.1 Kraftwerk allgemein'!$F$16-'2.1 Kraftwerk allgemein'!$F$15+1)))))/$F67,
SUM(OFFSET('2.5 CAPEX'!BG70,0,-MIN($F67-1,COLUMN(AS67)-1),1,MIN($F67,COLUMN(AS67))))/$F67)))))),
IF(OR(ISNUMBER($D67)=FALSE,$F67=""),"",
IF(AND('2.5 CAPEX'!$L70&lt;&gt;"x",'2.5 CAPEX'!$M70&lt;&gt;"x"),0,
IF($F67=0,0,
IF(BB$4&lt;'2.1 Kraftwerk allgemein'!$F$16,0,
IF(BB$4='2.1 Kraftwerk allgemein'!$F$16,'2.5 CAPEX'!$J70/$F67,
IF(BB$4&lt;'2.1 Kraftwerk allgemein'!$F$16+$F67,
('2.5 CAPEX'!$J70+SUM(OFFSET('2.5 CAPEX'!BG70,0,-MIN(MAX($F67-1-('2.1 Kraftwerk allgemein'!$F$16-'1.1 Allgemein'!$I$22+1),0),COLUMN(AS67)-1-('2.1 Kraftwerk allgemein'!$F$16-'1.1 Allgemein'!$I$22+1)),1,MIN(MAX($F67-('2.1 Kraftwerk allgemein'!$F$16-'1.1 Allgemein'!$I$22+1),1),COLUMN(AS67)-('2.1 Kraftwerk allgemein'!$F$16-'1.1 Allgemein'!$I$22+1)))))/$F67,
SUM(OFFSET('2.5 CAPEX'!BG70,0,-MIN($F67-1,COLUMN(AS67)-1),1,MIN($F67,COLUMN(AS67))))/$F67)))))))</f>
        <v/>
      </c>
      <c r="BC67" s="199" t="str">
        <f ca="1">IF('2.1 Kraftwerk allgemein'!$F$15&lt;'1.1 Allgemein'!$I$22,
IF(OR(ISNUMBER($D67)=FALSE,$F67=""),"",
IF(AND('2.5 CAPEX'!$L70&lt;&gt;"x",'2.5 CAPEX'!$M70&lt;&gt;"x"),0,
IF($F67=0,0,
IF(BC$4&lt;'2.1 Kraftwerk allgemein'!$F$16,0,
IF(BC$4='2.1 Kraftwerk allgemein'!$F$16,'2.5 CAPEX'!$J70/$F67,
IF(BC$4&lt;'2.1 Kraftwerk allgemein'!$F$16+$F67,
('2.5 CAPEX'!$J70+SUM(OFFSET('2.5 CAPEX'!BH70,0,-MIN(MAX($F67-1-('2.1 Kraftwerk allgemein'!$F$16-'2.1 Kraftwerk allgemein'!$F$15+1),0),COLUMN(AT67)-1-('2.1 Kraftwerk allgemein'!$F$16-'2.1 Kraftwerk allgemein'!$F$15+1)),1,MIN(MAX($F67-('2.1 Kraftwerk allgemein'!$F$16-'2.1 Kraftwerk allgemein'!$F$15+1),1),COLUMN(AT67)-('2.1 Kraftwerk allgemein'!$F$16-'2.1 Kraftwerk allgemein'!$F$15+1)))))/$F67,
SUM(OFFSET('2.5 CAPEX'!BH70,0,-MIN($F67-1,COLUMN(AT67)-1),1,MIN($F67,COLUMN(AT67))))/$F67)))))),
IF(OR(ISNUMBER($D67)=FALSE,$F67=""),"",
IF(AND('2.5 CAPEX'!$L70&lt;&gt;"x",'2.5 CAPEX'!$M70&lt;&gt;"x"),0,
IF($F67=0,0,
IF(BC$4&lt;'2.1 Kraftwerk allgemein'!$F$16,0,
IF(BC$4='2.1 Kraftwerk allgemein'!$F$16,'2.5 CAPEX'!$J70/$F67,
IF(BC$4&lt;'2.1 Kraftwerk allgemein'!$F$16+$F67,
('2.5 CAPEX'!$J70+SUM(OFFSET('2.5 CAPEX'!BH70,0,-MIN(MAX($F67-1-('2.1 Kraftwerk allgemein'!$F$16-'1.1 Allgemein'!$I$22+1),0),COLUMN(AT67)-1-('2.1 Kraftwerk allgemein'!$F$16-'1.1 Allgemein'!$I$22+1)),1,MIN(MAX($F67-('2.1 Kraftwerk allgemein'!$F$16-'1.1 Allgemein'!$I$22+1),1),COLUMN(AT67)-('2.1 Kraftwerk allgemein'!$F$16-'1.1 Allgemein'!$I$22+1)))))/$F67,
SUM(OFFSET('2.5 CAPEX'!BH70,0,-MIN($F67-1,COLUMN(AT67)-1),1,MIN($F67,COLUMN(AT67))))/$F67)))))))</f>
        <v/>
      </c>
      <c r="BD67" s="199" t="str">
        <f ca="1">IF('2.1 Kraftwerk allgemein'!$F$15&lt;'1.1 Allgemein'!$I$22,
IF(OR(ISNUMBER($D67)=FALSE,$F67=""),"",
IF(AND('2.5 CAPEX'!$L70&lt;&gt;"x",'2.5 CAPEX'!$M70&lt;&gt;"x"),0,
IF($F67=0,0,
IF(BD$4&lt;'2.1 Kraftwerk allgemein'!$F$16,0,
IF(BD$4='2.1 Kraftwerk allgemein'!$F$16,'2.5 CAPEX'!$J70/$F67,
IF(BD$4&lt;'2.1 Kraftwerk allgemein'!$F$16+$F67,
('2.5 CAPEX'!$J70+SUM(OFFSET('2.5 CAPEX'!BI70,0,-MIN(MAX($F67-1-('2.1 Kraftwerk allgemein'!$F$16-'2.1 Kraftwerk allgemein'!$F$15+1),0),COLUMN(AU67)-1-('2.1 Kraftwerk allgemein'!$F$16-'2.1 Kraftwerk allgemein'!$F$15+1)),1,MIN(MAX($F67-('2.1 Kraftwerk allgemein'!$F$16-'2.1 Kraftwerk allgemein'!$F$15+1),1),COLUMN(AU67)-('2.1 Kraftwerk allgemein'!$F$16-'2.1 Kraftwerk allgemein'!$F$15+1)))))/$F67,
SUM(OFFSET('2.5 CAPEX'!BI70,0,-MIN($F67-1,COLUMN(AU67)-1),1,MIN($F67,COLUMN(AU67))))/$F67)))))),
IF(OR(ISNUMBER($D67)=FALSE,$F67=""),"",
IF(AND('2.5 CAPEX'!$L70&lt;&gt;"x",'2.5 CAPEX'!$M70&lt;&gt;"x"),0,
IF($F67=0,0,
IF(BD$4&lt;'2.1 Kraftwerk allgemein'!$F$16,0,
IF(BD$4='2.1 Kraftwerk allgemein'!$F$16,'2.5 CAPEX'!$J70/$F67,
IF(BD$4&lt;'2.1 Kraftwerk allgemein'!$F$16+$F67,
('2.5 CAPEX'!$J70+SUM(OFFSET('2.5 CAPEX'!BI70,0,-MIN(MAX($F67-1-('2.1 Kraftwerk allgemein'!$F$16-'1.1 Allgemein'!$I$22+1),0),COLUMN(AU67)-1-('2.1 Kraftwerk allgemein'!$F$16-'1.1 Allgemein'!$I$22+1)),1,MIN(MAX($F67-('2.1 Kraftwerk allgemein'!$F$16-'1.1 Allgemein'!$I$22+1),1),COLUMN(AU67)-('2.1 Kraftwerk allgemein'!$F$16-'1.1 Allgemein'!$I$22+1)))))/$F67,
SUM(OFFSET('2.5 CAPEX'!BI70,0,-MIN($F67-1,COLUMN(AU67)-1),1,MIN($F67,COLUMN(AU67))))/$F67)))))))</f>
        <v/>
      </c>
      <c r="BE67" s="199" t="str">
        <f ca="1">IF('2.1 Kraftwerk allgemein'!$F$15&lt;'1.1 Allgemein'!$I$22,
IF(OR(ISNUMBER($D67)=FALSE,$F67=""),"",
IF(AND('2.5 CAPEX'!$L70&lt;&gt;"x",'2.5 CAPEX'!$M70&lt;&gt;"x"),0,
IF($F67=0,0,
IF(BE$4&lt;'2.1 Kraftwerk allgemein'!$F$16,0,
IF(BE$4='2.1 Kraftwerk allgemein'!$F$16,'2.5 CAPEX'!$J70/$F67,
IF(BE$4&lt;'2.1 Kraftwerk allgemein'!$F$16+$F67,
('2.5 CAPEX'!$J70+SUM(OFFSET('2.5 CAPEX'!BJ70,0,-MIN(MAX($F67-1-('2.1 Kraftwerk allgemein'!$F$16-'2.1 Kraftwerk allgemein'!$F$15+1),0),COLUMN(AV67)-1-('2.1 Kraftwerk allgemein'!$F$16-'2.1 Kraftwerk allgemein'!$F$15+1)),1,MIN(MAX($F67-('2.1 Kraftwerk allgemein'!$F$16-'2.1 Kraftwerk allgemein'!$F$15+1),1),COLUMN(AV67)-('2.1 Kraftwerk allgemein'!$F$16-'2.1 Kraftwerk allgemein'!$F$15+1)))))/$F67,
SUM(OFFSET('2.5 CAPEX'!BJ70,0,-MIN($F67-1,COLUMN(AV67)-1),1,MIN($F67,COLUMN(AV67))))/$F67)))))),
IF(OR(ISNUMBER($D67)=FALSE,$F67=""),"",
IF(AND('2.5 CAPEX'!$L70&lt;&gt;"x",'2.5 CAPEX'!$M70&lt;&gt;"x"),0,
IF($F67=0,0,
IF(BE$4&lt;'2.1 Kraftwerk allgemein'!$F$16,0,
IF(BE$4='2.1 Kraftwerk allgemein'!$F$16,'2.5 CAPEX'!$J70/$F67,
IF(BE$4&lt;'2.1 Kraftwerk allgemein'!$F$16+$F67,
('2.5 CAPEX'!$J70+SUM(OFFSET('2.5 CAPEX'!BJ70,0,-MIN(MAX($F67-1-('2.1 Kraftwerk allgemein'!$F$16-'1.1 Allgemein'!$I$22+1),0),COLUMN(AV67)-1-('2.1 Kraftwerk allgemein'!$F$16-'1.1 Allgemein'!$I$22+1)),1,MIN(MAX($F67-('2.1 Kraftwerk allgemein'!$F$16-'1.1 Allgemein'!$I$22+1),1),COLUMN(AV67)-('2.1 Kraftwerk allgemein'!$F$16-'1.1 Allgemein'!$I$22+1)))))/$F67,
SUM(OFFSET('2.5 CAPEX'!BJ70,0,-MIN($F67-1,COLUMN(AV67)-1),1,MIN($F67,COLUMN(AV67))))/$F67)))))))</f>
        <v/>
      </c>
      <c r="BF67" s="199" t="str">
        <f ca="1">IF('2.1 Kraftwerk allgemein'!$F$15&lt;'1.1 Allgemein'!$I$22,
IF(OR(ISNUMBER($D67)=FALSE,$F67=""),"",
IF(AND('2.5 CAPEX'!$L70&lt;&gt;"x",'2.5 CAPEX'!$M70&lt;&gt;"x"),0,
IF($F67=0,0,
IF(BF$4&lt;'2.1 Kraftwerk allgemein'!$F$16,0,
IF(BF$4='2.1 Kraftwerk allgemein'!$F$16,'2.5 CAPEX'!$J70/$F67,
IF(BF$4&lt;'2.1 Kraftwerk allgemein'!$F$16+$F67,
('2.5 CAPEX'!$J70+SUM(OFFSET('2.5 CAPEX'!BK70,0,-MIN(MAX($F67-1-('2.1 Kraftwerk allgemein'!$F$16-'2.1 Kraftwerk allgemein'!$F$15+1),0),COLUMN(AW67)-1-('2.1 Kraftwerk allgemein'!$F$16-'2.1 Kraftwerk allgemein'!$F$15+1)),1,MIN(MAX($F67-('2.1 Kraftwerk allgemein'!$F$16-'2.1 Kraftwerk allgemein'!$F$15+1),1),COLUMN(AW67)-('2.1 Kraftwerk allgemein'!$F$16-'2.1 Kraftwerk allgemein'!$F$15+1)))))/$F67,
SUM(OFFSET('2.5 CAPEX'!BK70,0,-MIN($F67-1,COLUMN(AW67)-1),1,MIN($F67,COLUMN(AW67))))/$F67)))))),
IF(OR(ISNUMBER($D67)=FALSE,$F67=""),"",
IF(AND('2.5 CAPEX'!$L70&lt;&gt;"x",'2.5 CAPEX'!$M70&lt;&gt;"x"),0,
IF($F67=0,0,
IF(BF$4&lt;'2.1 Kraftwerk allgemein'!$F$16,0,
IF(BF$4='2.1 Kraftwerk allgemein'!$F$16,'2.5 CAPEX'!$J70/$F67,
IF(BF$4&lt;'2.1 Kraftwerk allgemein'!$F$16+$F67,
('2.5 CAPEX'!$J70+SUM(OFFSET('2.5 CAPEX'!BK70,0,-MIN(MAX($F67-1-('2.1 Kraftwerk allgemein'!$F$16-'1.1 Allgemein'!$I$22+1),0),COLUMN(AW67)-1-('2.1 Kraftwerk allgemein'!$F$16-'1.1 Allgemein'!$I$22+1)),1,MIN(MAX($F67-('2.1 Kraftwerk allgemein'!$F$16-'1.1 Allgemein'!$I$22+1),1),COLUMN(AW67)-('2.1 Kraftwerk allgemein'!$F$16-'1.1 Allgemein'!$I$22+1)))))/$F67,
SUM(OFFSET('2.5 CAPEX'!BK70,0,-MIN($F67-1,COLUMN(AW67)-1),1,MIN($F67,COLUMN(AW67))))/$F67)))))))</f>
        <v/>
      </c>
      <c r="BG67" s="199" t="str">
        <f ca="1">IF('2.1 Kraftwerk allgemein'!$F$15&lt;'1.1 Allgemein'!$I$22,
IF(OR(ISNUMBER($D67)=FALSE,$F67=""),"",
IF(AND('2.5 CAPEX'!$L70&lt;&gt;"x",'2.5 CAPEX'!$M70&lt;&gt;"x"),0,
IF($F67=0,0,
IF(BG$4&lt;'2.1 Kraftwerk allgemein'!$F$16,0,
IF(BG$4='2.1 Kraftwerk allgemein'!$F$16,'2.5 CAPEX'!$J70/$F67,
IF(BG$4&lt;'2.1 Kraftwerk allgemein'!$F$16+$F67,
('2.5 CAPEX'!$J70+SUM(OFFSET('2.5 CAPEX'!BL70,0,-MIN(MAX($F67-1-('2.1 Kraftwerk allgemein'!$F$16-'2.1 Kraftwerk allgemein'!$F$15+1),0),COLUMN(AX67)-1-('2.1 Kraftwerk allgemein'!$F$16-'2.1 Kraftwerk allgemein'!$F$15+1)),1,MIN(MAX($F67-('2.1 Kraftwerk allgemein'!$F$16-'2.1 Kraftwerk allgemein'!$F$15+1),1),COLUMN(AX67)-('2.1 Kraftwerk allgemein'!$F$16-'2.1 Kraftwerk allgemein'!$F$15+1)))))/$F67,
SUM(OFFSET('2.5 CAPEX'!BL70,0,-MIN($F67-1,COLUMN(AX67)-1),1,MIN($F67,COLUMN(AX67))))/$F67)))))),
IF(OR(ISNUMBER($D67)=FALSE,$F67=""),"",
IF(AND('2.5 CAPEX'!$L70&lt;&gt;"x",'2.5 CAPEX'!$M70&lt;&gt;"x"),0,
IF($F67=0,0,
IF(BG$4&lt;'2.1 Kraftwerk allgemein'!$F$16,0,
IF(BG$4='2.1 Kraftwerk allgemein'!$F$16,'2.5 CAPEX'!$J70/$F67,
IF(BG$4&lt;'2.1 Kraftwerk allgemein'!$F$16+$F67,
('2.5 CAPEX'!$J70+SUM(OFFSET('2.5 CAPEX'!BL70,0,-MIN(MAX($F67-1-('2.1 Kraftwerk allgemein'!$F$16-'1.1 Allgemein'!$I$22+1),0),COLUMN(AX67)-1-('2.1 Kraftwerk allgemein'!$F$16-'1.1 Allgemein'!$I$22+1)),1,MIN(MAX($F67-('2.1 Kraftwerk allgemein'!$F$16-'1.1 Allgemein'!$I$22+1),1),COLUMN(AX67)-('2.1 Kraftwerk allgemein'!$F$16-'1.1 Allgemein'!$I$22+1)))))/$F67,
SUM(OFFSET('2.5 CAPEX'!BL70,0,-MIN($F67-1,COLUMN(AX67)-1),1,MIN($F67,COLUMN(AX67))))/$F67)))))))</f>
        <v/>
      </c>
      <c r="BH67" s="199" t="str">
        <f ca="1">IF('2.1 Kraftwerk allgemein'!$F$15&lt;'1.1 Allgemein'!$I$22,
IF(OR(ISNUMBER($D67)=FALSE,$F67=""),"",
IF(AND('2.5 CAPEX'!$L70&lt;&gt;"x",'2.5 CAPEX'!$M70&lt;&gt;"x"),0,
IF($F67=0,0,
IF(BH$4&lt;'2.1 Kraftwerk allgemein'!$F$16,0,
IF(BH$4='2.1 Kraftwerk allgemein'!$F$16,'2.5 CAPEX'!$J70/$F67,
IF(BH$4&lt;'2.1 Kraftwerk allgemein'!$F$16+$F67,
('2.5 CAPEX'!$J70+SUM(OFFSET('2.5 CAPEX'!BM70,0,-MIN(MAX($F67-1-('2.1 Kraftwerk allgemein'!$F$16-'2.1 Kraftwerk allgemein'!$F$15+1),0),COLUMN(AY67)-1-('2.1 Kraftwerk allgemein'!$F$16-'2.1 Kraftwerk allgemein'!$F$15+1)),1,MIN(MAX($F67-('2.1 Kraftwerk allgemein'!$F$16-'2.1 Kraftwerk allgemein'!$F$15+1),1),COLUMN(AY67)-('2.1 Kraftwerk allgemein'!$F$16-'2.1 Kraftwerk allgemein'!$F$15+1)))))/$F67,
SUM(OFFSET('2.5 CAPEX'!BM70,0,-MIN($F67-1,COLUMN(AY67)-1),1,MIN($F67,COLUMN(AY67))))/$F67)))))),
IF(OR(ISNUMBER($D67)=FALSE,$F67=""),"",
IF(AND('2.5 CAPEX'!$L70&lt;&gt;"x",'2.5 CAPEX'!$M70&lt;&gt;"x"),0,
IF($F67=0,0,
IF(BH$4&lt;'2.1 Kraftwerk allgemein'!$F$16,0,
IF(BH$4='2.1 Kraftwerk allgemein'!$F$16,'2.5 CAPEX'!$J70/$F67,
IF(BH$4&lt;'2.1 Kraftwerk allgemein'!$F$16+$F67,
('2.5 CAPEX'!$J70+SUM(OFFSET('2.5 CAPEX'!BM70,0,-MIN(MAX($F67-1-('2.1 Kraftwerk allgemein'!$F$16-'1.1 Allgemein'!$I$22+1),0),COLUMN(AY67)-1-('2.1 Kraftwerk allgemein'!$F$16-'1.1 Allgemein'!$I$22+1)),1,MIN(MAX($F67-('2.1 Kraftwerk allgemein'!$F$16-'1.1 Allgemein'!$I$22+1),1),COLUMN(AY67)-('2.1 Kraftwerk allgemein'!$F$16-'1.1 Allgemein'!$I$22+1)))))/$F67,
SUM(OFFSET('2.5 CAPEX'!BM70,0,-MIN($F67-1,COLUMN(AY67)-1),1,MIN($F67,COLUMN(AY67))))/$F67)))))))</f>
        <v/>
      </c>
      <c r="BI67" s="199" t="str">
        <f ca="1">IF('2.1 Kraftwerk allgemein'!$F$15&lt;'1.1 Allgemein'!$I$22,
IF(OR(ISNUMBER($D67)=FALSE,$F67=""),"",
IF(AND('2.5 CAPEX'!$L70&lt;&gt;"x",'2.5 CAPEX'!$M70&lt;&gt;"x"),0,
IF($F67=0,0,
IF(BI$4&lt;'2.1 Kraftwerk allgemein'!$F$16,0,
IF(BI$4='2.1 Kraftwerk allgemein'!$F$16,'2.5 CAPEX'!$J70/$F67,
IF(BI$4&lt;'2.1 Kraftwerk allgemein'!$F$16+$F67,
('2.5 CAPEX'!$J70+SUM(OFFSET('2.5 CAPEX'!BN70,0,-MIN(MAX($F67-1-('2.1 Kraftwerk allgemein'!$F$16-'2.1 Kraftwerk allgemein'!$F$15+1),0),COLUMN(AZ67)-1-('2.1 Kraftwerk allgemein'!$F$16-'2.1 Kraftwerk allgemein'!$F$15+1)),1,MIN(MAX($F67-('2.1 Kraftwerk allgemein'!$F$16-'2.1 Kraftwerk allgemein'!$F$15+1),1),COLUMN(AZ67)-('2.1 Kraftwerk allgemein'!$F$16-'2.1 Kraftwerk allgemein'!$F$15+1)))))/$F67,
SUM(OFFSET('2.5 CAPEX'!BN70,0,-MIN($F67-1,COLUMN(AZ67)-1),1,MIN($F67,COLUMN(AZ67))))/$F67)))))),
IF(OR(ISNUMBER($D67)=FALSE,$F67=""),"",
IF(AND('2.5 CAPEX'!$L70&lt;&gt;"x",'2.5 CAPEX'!$M70&lt;&gt;"x"),0,
IF($F67=0,0,
IF(BI$4&lt;'2.1 Kraftwerk allgemein'!$F$16,0,
IF(BI$4='2.1 Kraftwerk allgemein'!$F$16,'2.5 CAPEX'!$J70/$F67,
IF(BI$4&lt;'2.1 Kraftwerk allgemein'!$F$16+$F67,
('2.5 CAPEX'!$J70+SUM(OFFSET('2.5 CAPEX'!BN70,0,-MIN(MAX($F67-1-('2.1 Kraftwerk allgemein'!$F$16-'1.1 Allgemein'!$I$22+1),0),COLUMN(AZ67)-1-('2.1 Kraftwerk allgemein'!$F$16-'1.1 Allgemein'!$I$22+1)),1,MIN(MAX($F67-('2.1 Kraftwerk allgemein'!$F$16-'1.1 Allgemein'!$I$22+1),1),COLUMN(AZ67)-('2.1 Kraftwerk allgemein'!$F$16-'1.1 Allgemein'!$I$22+1)))))/$F67,
SUM(OFFSET('2.5 CAPEX'!BN70,0,-MIN($F67-1,COLUMN(AZ67)-1),1,MIN($F67,COLUMN(AZ67))))/$F67)))))))</f>
        <v/>
      </c>
      <c r="BJ67" s="199" t="str">
        <f ca="1">IF('2.1 Kraftwerk allgemein'!$F$15&lt;'1.1 Allgemein'!$I$22,
IF(OR(ISNUMBER($D67)=FALSE,$F67=""),"",
IF(AND('2.5 CAPEX'!$L70&lt;&gt;"x",'2.5 CAPEX'!$M70&lt;&gt;"x"),0,
IF($F67=0,0,
IF(BJ$4&lt;'2.1 Kraftwerk allgemein'!$F$16,0,
IF(BJ$4='2.1 Kraftwerk allgemein'!$F$16,'2.5 CAPEX'!$J70/$F67,
IF(BJ$4&lt;'2.1 Kraftwerk allgemein'!$F$16+$F67,
('2.5 CAPEX'!$J70+SUM(OFFSET('2.5 CAPEX'!BO70,0,-MIN(MAX($F67-1-('2.1 Kraftwerk allgemein'!$F$16-'2.1 Kraftwerk allgemein'!$F$15+1),0),COLUMN(BA67)-1-('2.1 Kraftwerk allgemein'!$F$16-'2.1 Kraftwerk allgemein'!$F$15+1)),1,MIN(MAX($F67-('2.1 Kraftwerk allgemein'!$F$16-'2.1 Kraftwerk allgemein'!$F$15+1),1),COLUMN(BA67)-('2.1 Kraftwerk allgemein'!$F$16-'2.1 Kraftwerk allgemein'!$F$15+1)))))/$F67,
SUM(OFFSET('2.5 CAPEX'!BO70,0,-MIN($F67-1,COLUMN(BA67)-1),1,MIN($F67,COLUMN(BA67))))/$F67)))))),
IF(OR(ISNUMBER($D67)=FALSE,$F67=""),"",
IF(AND('2.5 CAPEX'!$L70&lt;&gt;"x",'2.5 CAPEX'!$M70&lt;&gt;"x"),0,
IF($F67=0,0,
IF(BJ$4&lt;'2.1 Kraftwerk allgemein'!$F$16,0,
IF(BJ$4='2.1 Kraftwerk allgemein'!$F$16,'2.5 CAPEX'!$J70/$F67,
IF(BJ$4&lt;'2.1 Kraftwerk allgemein'!$F$16+$F67,
('2.5 CAPEX'!$J70+SUM(OFFSET('2.5 CAPEX'!BO70,0,-MIN(MAX($F67-1-('2.1 Kraftwerk allgemein'!$F$16-'1.1 Allgemein'!$I$22+1),0),COLUMN(BA67)-1-('2.1 Kraftwerk allgemein'!$F$16-'1.1 Allgemein'!$I$22+1)),1,MIN(MAX($F67-('2.1 Kraftwerk allgemein'!$F$16-'1.1 Allgemein'!$I$22+1),1),COLUMN(BA67)-('2.1 Kraftwerk allgemein'!$F$16-'1.1 Allgemein'!$I$22+1)))))/$F67,
SUM(OFFSET('2.5 CAPEX'!BO70,0,-MIN($F67-1,COLUMN(BA67)-1),1,MIN($F67,COLUMN(BA67))))/$F67)))))))</f>
        <v/>
      </c>
      <c r="BK67" s="199" t="str">
        <f ca="1">IF('2.1 Kraftwerk allgemein'!$F$15&lt;'1.1 Allgemein'!$I$22,
IF(OR(ISNUMBER($D67)=FALSE,$F67=""),"",
IF(AND('2.5 CAPEX'!$L70&lt;&gt;"x",'2.5 CAPEX'!$M70&lt;&gt;"x"),0,
IF($F67=0,0,
IF(BK$4&lt;'2.1 Kraftwerk allgemein'!$F$16,0,
IF(BK$4='2.1 Kraftwerk allgemein'!$F$16,'2.5 CAPEX'!$J70/$F67,
IF(BK$4&lt;'2.1 Kraftwerk allgemein'!$F$16+$F67,
('2.5 CAPEX'!$J70+SUM(OFFSET('2.5 CAPEX'!BP70,0,-MIN(MAX($F67-1-('2.1 Kraftwerk allgemein'!$F$16-'2.1 Kraftwerk allgemein'!$F$15+1),0),COLUMN(BB67)-1-('2.1 Kraftwerk allgemein'!$F$16-'2.1 Kraftwerk allgemein'!$F$15+1)),1,MIN(MAX($F67-('2.1 Kraftwerk allgemein'!$F$16-'2.1 Kraftwerk allgemein'!$F$15+1),1),COLUMN(BB67)-('2.1 Kraftwerk allgemein'!$F$16-'2.1 Kraftwerk allgemein'!$F$15+1)))))/$F67,
SUM(OFFSET('2.5 CAPEX'!BP70,0,-MIN($F67-1,COLUMN(BB67)-1),1,MIN($F67,COLUMN(BB67))))/$F67)))))),
IF(OR(ISNUMBER($D67)=FALSE,$F67=""),"",
IF(AND('2.5 CAPEX'!$L70&lt;&gt;"x",'2.5 CAPEX'!$M70&lt;&gt;"x"),0,
IF($F67=0,0,
IF(BK$4&lt;'2.1 Kraftwerk allgemein'!$F$16,0,
IF(BK$4='2.1 Kraftwerk allgemein'!$F$16,'2.5 CAPEX'!$J70/$F67,
IF(BK$4&lt;'2.1 Kraftwerk allgemein'!$F$16+$F67,
('2.5 CAPEX'!$J70+SUM(OFFSET('2.5 CAPEX'!BP70,0,-MIN(MAX($F67-1-('2.1 Kraftwerk allgemein'!$F$16-'1.1 Allgemein'!$I$22+1),0),COLUMN(BB67)-1-('2.1 Kraftwerk allgemein'!$F$16-'1.1 Allgemein'!$I$22+1)),1,MIN(MAX($F67-('2.1 Kraftwerk allgemein'!$F$16-'1.1 Allgemein'!$I$22+1),1),COLUMN(BB67)-('2.1 Kraftwerk allgemein'!$F$16-'1.1 Allgemein'!$I$22+1)))))/$F67,
SUM(OFFSET('2.5 CAPEX'!BP70,0,-MIN($F67-1,COLUMN(BB67)-1),1,MIN($F67,COLUMN(BB67))))/$F67)))))))</f>
        <v/>
      </c>
      <c r="BL67" s="199" t="str">
        <f ca="1">IF('2.1 Kraftwerk allgemein'!$F$15&lt;'1.1 Allgemein'!$I$22,
IF(OR(ISNUMBER($D67)=FALSE,$F67=""),"",
IF(AND('2.5 CAPEX'!$L70&lt;&gt;"x",'2.5 CAPEX'!$M70&lt;&gt;"x"),0,
IF($F67=0,0,
IF(BL$4&lt;'2.1 Kraftwerk allgemein'!$F$16,0,
IF(BL$4='2.1 Kraftwerk allgemein'!$F$16,'2.5 CAPEX'!$J70/$F67,
IF(BL$4&lt;'2.1 Kraftwerk allgemein'!$F$16+$F67,
('2.5 CAPEX'!$J70+SUM(OFFSET('2.5 CAPEX'!BQ70,0,-MIN(MAX($F67-1-('2.1 Kraftwerk allgemein'!$F$16-'2.1 Kraftwerk allgemein'!$F$15+1),0),COLUMN(BC67)-1-('2.1 Kraftwerk allgemein'!$F$16-'2.1 Kraftwerk allgemein'!$F$15+1)),1,MIN(MAX($F67-('2.1 Kraftwerk allgemein'!$F$16-'2.1 Kraftwerk allgemein'!$F$15+1),1),COLUMN(BC67)-('2.1 Kraftwerk allgemein'!$F$16-'2.1 Kraftwerk allgemein'!$F$15+1)))))/$F67,
SUM(OFFSET('2.5 CAPEX'!BQ70,0,-MIN($F67-1,COLUMN(BC67)-1),1,MIN($F67,COLUMN(BC67))))/$F67)))))),
IF(OR(ISNUMBER($D67)=FALSE,$F67=""),"",
IF(AND('2.5 CAPEX'!$L70&lt;&gt;"x",'2.5 CAPEX'!$M70&lt;&gt;"x"),0,
IF($F67=0,0,
IF(BL$4&lt;'2.1 Kraftwerk allgemein'!$F$16,0,
IF(BL$4='2.1 Kraftwerk allgemein'!$F$16,'2.5 CAPEX'!$J70/$F67,
IF(BL$4&lt;'2.1 Kraftwerk allgemein'!$F$16+$F67,
('2.5 CAPEX'!$J70+SUM(OFFSET('2.5 CAPEX'!BQ70,0,-MIN(MAX($F67-1-('2.1 Kraftwerk allgemein'!$F$16-'1.1 Allgemein'!$I$22+1),0),COLUMN(BC67)-1-('2.1 Kraftwerk allgemein'!$F$16-'1.1 Allgemein'!$I$22+1)),1,MIN(MAX($F67-('2.1 Kraftwerk allgemein'!$F$16-'1.1 Allgemein'!$I$22+1),1),COLUMN(BC67)-('2.1 Kraftwerk allgemein'!$F$16-'1.1 Allgemein'!$I$22+1)))))/$F67,
SUM(OFFSET('2.5 CAPEX'!BQ70,0,-MIN($F67-1,COLUMN(BC67)-1),1,MIN($F67,COLUMN(BC67))))/$F67)))))))</f>
        <v/>
      </c>
      <c r="BM67" s="199" t="str">
        <f ca="1">IF('2.1 Kraftwerk allgemein'!$F$15&lt;'1.1 Allgemein'!$I$22,
IF(OR(ISNUMBER($D67)=FALSE,$F67=""),"",
IF(AND('2.5 CAPEX'!$L70&lt;&gt;"x",'2.5 CAPEX'!$M70&lt;&gt;"x"),0,
IF($F67=0,0,
IF(BM$4&lt;'2.1 Kraftwerk allgemein'!$F$16,0,
IF(BM$4='2.1 Kraftwerk allgemein'!$F$16,'2.5 CAPEX'!$J70/$F67,
IF(BM$4&lt;'2.1 Kraftwerk allgemein'!$F$16+$F67,
('2.5 CAPEX'!$J70+SUM(OFFSET('2.5 CAPEX'!BR70,0,-MIN(MAX($F67-1-('2.1 Kraftwerk allgemein'!$F$16-'2.1 Kraftwerk allgemein'!$F$15+1),0),COLUMN(BD67)-1-('2.1 Kraftwerk allgemein'!$F$16-'2.1 Kraftwerk allgemein'!$F$15+1)),1,MIN(MAX($F67-('2.1 Kraftwerk allgemein'!$F$16-'2.1 Kraftwerk allgemein'!$F$15+1),1),COLUMN(BD67)-('2.1 Kraftwerk allgemein'!$F$16-'2.1 Kraftwerk allgemein'!$F$15+1)))))/$F67,
SUM(OFFSET('2.5 CAPEX'!BR70,0,-MIN($F67-1,COLUMN(BD67)-1),1,MIN($F67,COLUMN(BD67))))/$F67)))))),
IF(OR(ISNUMBER($D67)=FALSE,$F67=""),"",
IF(AND('2.5 CAPEX'!$L70&lt;&gt;"x",'2.5 CAPEX'!$M70&lt;&gt;"x"),0,
IF($F67=0,0,
IF(BM$4&lt;'2.1 Kraftwerk allgemein'!$F$16,0,
IF(BM$4='2.1 Kraftwerk allgemein'!$F$16,'2.5 CAPEX'!$J70/$F67,
IF(BM$4&lt;'2.1 Kraftwerk allgemein'!$F$16+$F67,
('2.5 CAPEX'!$J70+SUM(OFFSET('2.5 CAPEX'!BR70,0,-MIN(MAX($F67-1-('2.1 Kraftwerk allgemein'!$F$16-'1.1 Allgemein'!$I$22+1),0),COLUMN(BD67)-1-('2.1 Kraftwerk allgemein'!$F$16-'1.1 Allgemein'!$I$22+1)),1,MIN(MAX($F67-('2.1 Kraftwerk allgemein'!$F$16-'1.1 Allgemein'!$I$22+1),1),COLUMN(BD67)-('2.1 Kraftwerk allgemein'!$F$16-'1.1 Allgemein'!$I$22+1)))))/$F67,
SUM(OFFSET('2.5 CAPEX'!BR70,0,-MIN($F67-1,COLUMN(BD67)-1),1,MIN($F67,COLUMN(BD67))))/$F67)))))))</f>
        <v/>
      </c>
      <c r="BN67" s="199" t="str">
        <f ca="1">IF('2.1 Kraftwerk allgemein'!$F$15&lt;'1.1 Allgemein'!$I$22,
IF(OR(ISNUMBER($D67)=FALSE,$F67=""),"",
IF(AND('2.5 CAPEX'!$L70&lt;&gt;"x",'2.5 CAPEX'!$M70&lt;&gt;"x"),0,
IF($F67=0,0,
IF(BN$4&lt;'2.1 Kraftwerk allgemein'!$F$16,0,
IF(BN$4='2.1 Kraftwerk allgemein'!$F$16,'2.5 CAPEX'!$J70/$F67,
IF(BN$4&lt;'2.1 Kraftwerk allgemein'!$F$16+$F67,
('2.5 CAPEX'!$J70+SUM(OFFSET('2.5 CAPEX'!BS70,0,-MIN(MAX($F67-1-('2.1 Kraftwerk allgemein'!$F$16-'2.1 Kraftwerk allgemein'!$F$15+1),0),COLUMN(BE67)-1-('2.1 Kraftwerk allgemein'!$F$16-'2.1 Kraftwerk allgemein'!$F$15+1)),1,MIN(MAX($F67-('2.1 Kraftwerk allgemein'!$F$16-'2.1 Kraftwerk allgemein'!$F$15+1),1),COLUMN(BE67)-('2.1 Kraftwerk allgemein'!$F$16-'2.1 Kraftwerk allgemein'!$F$15+1)))))/$F67,
SUM(OFFSET('2.5 CAPEX'!BS70,0,-MIN($F67-1,COLUMN(BE67)-1),1,MIN($F67,COLUMN(BE67))))/$F67)))))),
IF(OR(ISNUMBER($D67)=FALSE,$F67=""),"",
IF(AND('2.5 CAPEX'!$L70&lt;&gt;"x",'2.5 CAPEX'!$M70&lt;&gt;"x"),0,
IF($F67=0,0,
IF(BN$4&lt;'2.1 Kraftwerk allgemein'!$F$16,0,
IF(BN$4='2.1 Kraftwerk allgemein'!$F$16,'2.5 CAPEX'!$J70/$F67,
IF(BN$4&lt;'2.1 Kraftwerk allgemein'!$F$16+$F67,
('2.5 CAPEX'!$J70+SUM(OFFSET('2.5 CAPEX'!BS70,0,-MIN(MAX($F67-1-('2.1 Kraftwerk allgemein'!$F$16-'1.1 Allgemein'!$I$22+1),0),COLUMN(BE67)-1-('2.1 Kraftwerk allgemein'!$F$16-'1.1 Allgemein'!$I$22+1)),1,MIN(MAX($F67-('2.1 Kraftwerk allgemein'!$F$16-'1.1 Allgemein'!$I$22+1),1),COLUMN(BE67)-('2.1 Kraftwerk allgemein'!$F$16-'1.1 Allgemein'!$I$22+1)))))/$F67,
SUM(OFFSET('2.5 CAPEX'!BS70,0,-MIN($F67-1,COLUMN(BE67)-1),1,MIN($F67,COLUMN(BE67))))/$F67)))))))</f>
        <v/>
      </c>
      <c r="BO67" s="199" t="str">
        <f ca="1">IF('2.1 Kraftwerk allgemein'!$F$15&lt;'1.1 Allgemein'!$I$22,
IF(OR(ISNUMBER($D67)=FALSE,$F67=""),"",
IF(AND('2.5 CAPEX'!$L70&lt;&gt;"x",'2.5 CAPEX'!$M70&lt;&gt;"x"),0,
IF($F67=0,0,
IF(BO$4&lt;'2.1 Kraftwerk allgemein'!$F$16,0,
IF(BO$4='2.1 Kraftwerk allgemein'!$F$16,'2.5 CAPEX'!$J70/$F67,
IF(BO$4&lt;'2.1 Kraftwerk allgemein'!$F$16+$F67,
('2.5 CAPEX'!$J70+SUM(OFFSET('2.5 CAPEX'!BT70,0,-MIN(MAX($F67-1-('2.1 Kraftwerk allgemein'!$F$16-'2.1 Kraftwerk allgemein'!$F$15+1),0),COLUMN(BF67)-1-('2.1 Kraftwerk allgemein'!$F$16-'2.1 Kraftwerk allgemein'!$F$15+1)),1,MIN(MAX($F67-('2.1 Kraftwerk allgemein'!$F$16-'2.1 Kraftwerk allgemein'!$F$15+1),1),COLUMN(BF67)-('2.1 Kraftwerk allgemein'!$F$16-'2.1 Kraftwerk allgemein'!$F$15+1)))))/$F67,
SUM(OFFSET('2.5 CAPEX'!BT70,0,-MIN($F67-1,COLUMN(BF67)-1),1,MIN($F67,COLUMN(BF67))))/$F67)))))),
IF(OR(ISNUMBER($D67)=FALSE,$F67=""),"",
IF(AND('2.5 CAPEX'!$L70&lt;&gt;"x",'2.5 CAPEX'!$M70&lt;&gt;"x"),0,
IF($F67=0,0,
IF(BO$4&lt;'2.1 Kraftwerk allgemein'!$F$16,0,
IF(BO$4='2.1 Kraftwerk allgemein'!$F$16,'2.5 CAPEX'!$J70/$F67,
IF(BO$4&lt;'2.1 Kraftwerk allgemein'!$F$16+$F67,
('2.5 CAPEX'!$J70+SUM(OFFSET('2.5 CAPEX'!BT70,0,-MIN(MAX($F67-1-('2.1 Kraftwerk allgemein'!$F$16-'1.1 Allgemein'!$I$22+1),0),COLUMN(BF67)-1-('2.1 Kraftwerk allgemein'!$F$16-'1.1 Allgemein'!$I$22+1)),1,MIN(MAX($F67-('2.1 Kraftwerk allgemein'!$F$16-'1.1 Allgemein'!$I$22+1),1),COLUMN(BF67)-('2.1 Kraftwerk allgemein'!$F$16-'1.1 Allgemein'!$I$22+1)))))/$F67,
SUM(OFFSET('2.5 CAPEX'!BT70,0,-MIN($F67-1,COLUMN(BF67)-1),1,MIN($F67,COLUMN(BF67))))/$F67)))))))</f>
        <v/>
      </c>
      <c r="BP67" s="199" t="str">
        <f ca="1">IF('2.1 Kraftwerk allgemein'!$F$15&lt;'1.1 Allgemein'!$I$22,
IF(OR(ISNUMBER($D67)=FALSE,$F67=""),"",
IF(AND('2.5 CAPEX'!$L70&lt;&gt;"x",'2.5 CAPEX'!$M70&lt;&gt;"x"),0,
IF($F67=0,0,
IF(BP$4&lt;'2.1 Kraftwerk allgemein'!$F$16,0,
IF(BP$4='2.1 Kraftwerk allgemein'!$F$16,'2.5 CAPEX'!$J70/$F67,
IF(BP$4&lt;'2.1 Kraftwerk allgemein'!$F$16+$F67,
('2.5 CAPEX'!$J70+SUM(OFFSET('2.5 CAPEX'!BU70,0,-MIN(MAX($F67-1-('2.1 Kraftwerk allgemein'!$F$16-'2.1 Kraftwerk allgemein'!$F$15+1),0),COLUMN(BG67)-1-('2.1 Kraftwerk allgemein'!$F$16-'2.1 Kraftwerk allgemein'!$F$15+1)),1,MIN(MAX($F67-('2.1 Kraftwerk allgemein'!$F$16-'2.1 Kraftwerk allgemein'!$F$15+1),1),COLUMN(BG67)-('2.1 Kraftwerk allgemein'!$F$16-'2.1 Kraftwerk allgemein'!$F$15+1)))))/$F67,
SUM(OFFSET('2.5 CAPEX'!BU70,0,-MIN($F67-1,COLUMN(BG67)-1),1,MIN($F67,COLUMN(BG67))))/$F67)))))),
IF(OR(ISNUMBER($D67)=FALSE,$F67=""),"",
IF(AND('2.5 CAPEX'!$L70&lt;&gt;"x",'2.5 CAPEX'!$M70&lt;&gt;"x"),0,
IF($F67=0,0,
IF(BP$4&lt;'2.1 Kraftwerk allgemein'!$F$16,0,
IF(BP$4='2.1 Kraftwerk allgemein'!$F$16,'2.5 CAPEX'!$J70/$F67,
IF(BP$4&lt;'2.1 Kraftwerk allgemein'!$F$16+$F67,
('2.5 CAPEX'!$J70+SUM(OFFSET('2.5 CAPEX'!BU70,0,-MIN(MAX($F67-1-('2.1 Kraftwerk allgemein'!$F$16-'1.1 Allgemein'!$I$22+1),0),COLUMN(BG67)-1-('2.1 Kraftwerk allgemein'!$F$16-'1.1 Allgemein'!$I$22+1)),1,MIN(MAX($F67-('2.1 Kraftwerk allgemein'!$F$16-'1.1 Allgemein'!$I$22+1),1),COLUMN(BG67)-('2.1 Kraftwerk allgemein'!$F$16-'1.1 Allgemein'!$I$22+1)))))/$F67,
SUM(OFFSET('2.5 CAPEX'!BU70,0,-MIN($F67-1,COLUMN(BG67)-1),1,MIN($F67,COLUMN(BG67))))/$F67)))))))</f>
        <v/>
      </c>
      <c r="BQ67" s="199" t="str">
        <f ca="1">IF('2.1 Kraftwerk allgemein'!$F$15&lt;'1.1 Allgemein'!$I$22,
IF(OR(ISNUMBER($D67)=FALSE,$F67=""),"",
IF(AND('2.5 CAPEX'!$L70&lt;&gt;"x",'2.5 CAPEX'!$M70&lt;&gt;"x"),0,
IF($F67=0,0,
IF(BQ$4&lt;'2.1 Kraftwerk allgemein'!$F$16,0,
IF(BQ$4='2.1 Kraftwerk allgemein'!$F$16,'2.5 CAPEX'!$J70/$F67,
IF(BQ$4&lt;'2.1 Kraftwerk allgemein'!$F$16+$F67,
('2.5 CAPEX'!$J70+SUM(OFFSET('2.5 CAPEX'!BV70,0,-MIN(MAX($F67-1-('2.1 Kraftwerk allgemein'!$F$16-'2.1 Kraftwerk allgemein'!$F$15+1),0),COLUMN(BH67)-1-('2.1 Kraftwerk allgemein'!$F$16-'2.1 Kraftwerk allgemein'!$F$15+1)),1,MIN(MAX($F67-('2.1 Kraftwerk allgemein'!$F$16-'2.1 Kraftwerk allgemein'!$F$15+1),1),COLUMN(BH67)-('2.1 Kraftwerk allgemein'!$F$16-'2.1 Kraftwerk allgemein'!$F$15+1)))))/$F67,
SUM(OFFSET('2.5 CAPEX'!BV70,0,-MIN($F67-1,COLUMN(BH67)-1),1,MIN($F67,COLUMN(BH67))))/$F67)))))),
IF(OR(ISNUMBER($D67)=FALSE,$F67=""),"",
IF(AND('2.5 CAPEX'!$L70&lt;&gt;"x",'2.5 CAPEX'!$M70&lt;&gt;"x"),0,
IF($F67=0,0,
IF(BQ$4&lt;'2.1 Kraftwerk allgemein'!$F$16,0,
IF(BQ$4='2.1 Kraftwerk allgemein'!$F$16,'2.5 CAPEX'!$J70/$F67,
IF(BQ$4&lt;'2.1 Kraftwerk allgemein'!$F$16+$F67,
('2.5 CAPEX'!$J70+SUM(OFFSET('2.5 CAPEX'!BV70,0,-MIN(MAX($F67-1-('2.1 Kraftwerk allgemein'!$F$16-'1.1 Allgemein'!$I$22+1),0),COLUMN(BH67)-1-('2.1 Kraftwerk allgemein'!$F$16-'1.1 Allgemein'!$I$22+1)),1,MIN(MAX($F67-('2.1 Kraftwerk allgemein'!$F$16-'1.1 Allgemein'!$I$22+1),1),COLUMN(BH67)-('2.1 Kraftwerk allgemein'!$F$16-'1.1 Allgemein'!$I$22+1)))))/$F67,
SUM(OFFSET('2.5 CAPEX'!BV70,0,-MIN($F67-1,COLUMN(BH67)-1),1,MIN($F67,COLUMN(BH67))))/$F67)))))))</f>
        <v/>
      </c>
      <c r="BR67" s="199" t="str">
        <f ca="1">IF('2.1 Kraftwerk allgemein'!$F$15&lt;'1.1 Allgemein'!$I$22,
IF(OR(ISNUMBER($D67)=FALSE,$F67=""),"",
IF(AND('2.5 CAPEX'!$L70&lt;&gt;"x",'2.5 CAPEX'!$M70&lt;&gt;"x"),0,
IF($F67=0,0,
IF(BR$4&lt;'2.1 Kraftwerk allgemein'!$F$16,0,
IF(BR$4='2.1 Kraftwerk allgemein'!$F$16,'2.5 CAPEX'!$J70/$F67,
IF(BR$4&lt;'2.1 Kraftwerk allgemein'!$F$16+$F67,
('2.5 CAPEX'!$J70+SUM(OFFSET('2.5 CAPEX'!BW70,0,-MIN(MAX($F67-1-('2.1 Kraftwerk allgemein'!$F$16-'2.1 Kraftwerk allgemein'!$F$15+1),0),COLUMN(BI67)-1-('2.1 Kraftwerk allgemein'!$F$16-'2.1 Kraftwerk allgemein'!$F$15+1)),1,MIN(MAX($F67-('2.1 Kraftwerk allgemein'!$F$16-'2.1 Kraftwerk allgemein'!$F$15+1),1),COLUMN(BI67)-('2.1 Kraftwerk allgemein'!$F$16-'2.1 Kraftwerk allgemein'!$F$15+1)))))/$F67,
SUM(OFFSET('2.5 CAPEX'!BW70,0,-MIN($F67-1,COLUMN(BI67)-1),1,MIN($F67,COLUMN(BI67))))/$F67)))))),
IF(OR(ISNUMBER($D67)=FALSE,$F67=""),"",
IF(AND('2.5 CAPEX'!$L70&lt;&gt;"x",'2.5 CAPEX'!$M70&lt;&gt;"x"),0,
IF($F67=0,0,
IF(BR$4&lt;'2.1 Kraftwerk allgemein'!$F$16,0,
IF(BR$4='2.1 Kraftwerk allgemein'!$F$16,'2.5 CAPEX'!$J70/$F67,
IF(BR$4&lt;'2.1 Kraftwerk allgemein'!$F$16+$F67,
('2.5 CAPEX'!$J70+SUM(OFFSET('2.5 CAPEX'!BW70,0,-MIN(MAX($F67-1-('2.1 Kraftwerk allgemein'!$F$16-'1.1 Allgemein'!$I$22+1),0),COLUMN(BI67)-1-('2.1 Kraftwerk allgemein'!$F$16-'1.1 Allgemein'!$I$22+1)),1,MIN(MAX($F67-('2.1 Kraftwerk allgemein'!$F$16-'1.1 Allgemein'!$I$22+1),1),COLUMN(BI67)-('2.1 Kraftwerk allgemein'!$F$16-'1.1 Allgemein'!$I$22+1)))))/$F67,
SUM(OFFSET('2.5 CAPEX'!BW70,0,-MIN($F67-1,COLUMN(BI67)-1),1,MIN($F67,COLUMN(BI67))))/$F67)))))))</f>
        <v/>
      </c>
      <c r="BS67" s="199" t="str">
        <f ca="1">IF('2.1 Kraftwerk allgemein'!$F$15&lt;'1.1 Allgemein'!$I$22,
IF(OR(ISNUMBER($D67)=FALSE,$F67=""),"",
IF(AND('2.5 CAPEX'!$L70&lt;&gt;"x",'2.5 CAPEX'!$M70&lt;&gt;"x"),0,
IF($F67=0,0,
IF(BS$4&lt;'2.1 Kraftwerk allgemein'!$F$16,0,
IF(BS$4='2.1 Kraftwerk allgemein'!$F$16,'2.5 CAPEX'!$J70/$F67,
IF(BS$4&lt;'2.1 Kraftwerk allgemein'!$F$16+$F67,
('2.5 CAPEX'!$J70+SUM(OFFSET('2.5 CAPEX'!BX70,0,-MIN(MAX($F67-1-('2.1 Kraftwerk allgemein'!$F$16-'2.1 Kraftwerk allgemein'!$F$15+1),0),COLUMN(BJ67)-1-('2.1 Kraftwerk allgemein'!$F$16-'2.1 Kraftwerk allgemein'!$F$15+1)),1,MIN(MAX($F67-('2.1 Kraftwerk allgemein'!$F$16-'2.1 Kraftwerk allgemein'!$F$15+1),1),COLUMN(BJ67)-('2.1 Kraftwerk allgemein'!$F$16-'2.1 Kraftwerk allgemein'!$F$15+1)))))/$F67,
SUM(OFFSET('2.5 CAPEX'!BX70,0,-MIN($F67-1,COLUMN(BJ67)-1),1,MIN($F67,COLUMN(BJ67))))/$F67)))))),
IF(OR(ISNUMBER($D67)=FALSE,$F67=""),"",
IF(AND('2.5 CAPEX'!$L70&lt;&gt;"x",'2.5 CAPEX'!$M70&lt;&gt;"x"),0,
IF($F67=0,0,
IF(BS$4&lt;'2.1 Kraftwerk allgemein'!$F$16,0,
IF(BS$4='2.1 Kraftwerk allgemein'!$F$16,'2.5 CAPEX'!$J70/$F67,
IF(BS$4&lt;'2.1 Kraftwerk allgemein'!$F$16+$F67,
('2.5 CAPEX'!$J70+SUM(OFFSET('2.5 CAPEX'!BX70,0,-MIN(MAX($F67-1-('2.1 Kraftwerk allgemein'!$F$16-'1.1 Allgemein'!$I$22+1),0),COLUMN(BJ67)-1-('2.1 Kraftwerk allgemein'!$F$16-'1.1 Allgemein'!$I$22+1)),1,MIN(MAX($F67-('2.1 Kraftwerk allgemein'!$F$16-'1.1 Allgemein'!$I$22+1),1),COLUMN(BJ67)-('2.1 Kraftwerk allgemein'!$F$16-'1.1 Allgemein'!$I$22+1)))))/$F67,
SUM(OFFSET('2.5 CAPEX'!BX70,0,-MIN($F67-1,COLUMN(BJ67)-1),1,MIN($F67,COLUMN(BJ67))))/$F67)))))))</f>
        <v/>
      </c>
      <c r="BT67" s="199" t="str">
        <f ca="1">IF('2.1 Kraftwerk allgemein'!$F$15&lt;'1.1 Allgemein'!$I$22,
IF(OR(ISNUMBER($D67)=FALSE,$F67=""),"",
IF(AND('2.5 CAPEX'!$L70&lt;&gt;"x",'2.5 CAPEX'!$M70&lt;&gt;"x"),0,
IF($F67=0,0,
IF(BT$4&lt;'2.1 Kraftwerk allgemein'!$F$16,0,
IF(BT$4='2.1 Kraftwerk allgemein'!$F$16,'2.5 CAPEX'!$J70/$F67,
IF(BT$4&lt;'2.1 Kraftwerk allgemein'!$F$16+$F67,
('2.5 CAPEX'!$J70+SUM(OFFSET('2.5 CAPEX'!BY70,0,-MIN(MAX($F67-1-('2.1 Kraftwerk allgemein'!$F$16-'2.1 Kraftwerk allgemein'!$F$15+1),0),COLUMN(BK67)-1-('2.1 Kraftwerk allgemein'!$F$16-'2.1 Kraftwerk allgemein'!$F$15+1)),1,MIN(MAX($F67-('2.1 Kraftwerk allgemein'!$F$16-'2.1 Kraftwerk allgemein'!$F$15+1),1),COLUMN(BK67)-('2.1 Kraftwerk allgemein'!$F$16-'2.1 Kraftwerk allgemein'!$F$15+1)))))/$F67,
SUM(OFFSET('2.5 CAPEX'!BY70,0,-MIN($F67-1,COLUMN(BK67)-1),1,MIN($F67,COLUMN(BK67))))/$F67)))))),
IF(OR(ISNUMBER($D67)=FALSE,$F67=""),"",
IF(AND('2.5 CAPEX'!$L70&lt;&gt;"x",'2.5 CAPEX'!$M70&lt;&gt;"x"),0,
IF($F67=0,0,
IF(BT$4&lt;'2.1 Kraftwerk allgemein'!$F$16,0,
IF(BT$4='2.1 Kraftwerk allgemein'!$F$16,'2.5 CAPEX'!$J70/$F67,
IF(BT$4&lt;'2.1 Kraftwerk allgemein'!$F$16+$F67,
('2.5 CAPEX'!$J70+SUM(OFFSET('2.5 CAPEX'!BY70,0,-MIN(MAX($F67-1-('2.1 Kraftwerk allgemein'!$F$16-'1.1 Allgemein'!$I$22+1),0),COLUMN(BK67)-1-('2.1 Kraftwerk allgemein'!$F$16-'1.1 Allgemein'!$I$22+1)),1,MIN(MAX($F67-('2.1 Kraftwerk allgemein'!$F$16-'1.1 Allgemein'!$I$22+1),1),COLUMN(BK67)-('2.1 Kraftwerk allgemein'!$F$16-'1.1 Allgemein'!$I$22+1)))))/$F67,
SUM(OFFSET('2.5 CAPEX'!BY70,0,-MIN($F67-1,COLUMN(BK67)-1),1,MIN($F67,COLUMN(BK67))))/$F67)))))))</f>
        <v/>
      </c>
      <c r="BU67" s="199" t="str">
        <f ca="1">IF('2.1 Kraftwerk allgemein'!$F$15&lt;'1.1 Allgemein'!$I$22,
IF(OR(ISNUMBER($D67)=FALSE,$F67=""),"",
IF(AND('2.5 CAPEX'!$L70&lt;&gt;"x",'2.5 CAPEX'!$M70&lt;&gt;"x"),0,
IF($F67=0,0,
IF(BU$4&lt;'2.1 Kraftwerk allgemein'!$F$16,0,
IF(BU$4='2.1 Kraftwerk allgemein'!$F$16,'2.5 CAPEX'!$J70/$F67,
IF(BU$4&lt;'2.1 Kraftwerk allgemein'!$F$16+$F67,
('2.5 CAPEX'!$J70+SUM(OFFSET('2.5 CAPEX'!BZ70,0,-MIN(MAX($F67-1-('2.1 Kraftwerk allgemein'!$F$16-'2.1 Kraftwerk allgemein'!$F$15+1),0),COLUMN(BL67)-1-('2.1 Kraftwerk allgemein'!$F$16-'2.1 Kraftwerk allgemein'!$F$15+1)),1,MIN(MAX($F67-('2.1 Kraftwerk allgemein'!$F$16-'2.1 Kraftwerk allgemein'!$F$15+1),1),COLUMN(BL67)-('2.1 Kraftwerk allgemein'!$F$16-'2.1 Kraftwerk allgemein'!$F$15+1)))))/$F67,
SUM(OFFSET('2.5 CAPEX'!BZ70,0,-MIN($F67-1,COLUMN(BL67)-1),1,MIN($F67,COLUMN(BL67))))/$F67)))))),
IF(OR(ISNUMBER($D67)=FALSE,$F67=""),"",
IF(AND('2.5 CAPEX'!$L70&lt;&gt;"x",'2.5 CAPEX'!$M70&lt;&gt;"x"),0,
IF($F67=0,0,
IF(BU$4&lt;'2.1 Kraftwerk allgemein'!$F$16,0,
IF(BU$4='2.1 Kraftwerk allgemein'!$F$16,'2.5 CAPEX'!$J70/$F67,
IF(BU$4&lt;'2.1 Kraftwerk allgemein'!$F$16+$F67,
('2.5 CAPEX'!$J70+SUM(OFFSET('2.5 CAPEX'!BZ70,0,-MIN(MAX($F67-1-('2.1 Kraftwerk allgemein'!$F$16-'1.1 Allgemein'!$I$22+1),0),COLUMN(BL67)-1-('2.1 Kraftwerk allgemein'!$F$16-'1.1 Allgemein'!$I$22+1)),1,MIN(MAX($F67-('2.1 Kraftwerk allgemein'!$F$16-'1.1 Allgemein'!$I$22+1),1),COLUMN(BL67)-('2.1 Kraftwerk allgemein'!$F$16-'1.1 Allgemein'!$I$22+1)))))/$F67,
SUM(OFFSET('2.5 CAPEX'!BZ70,0,-MIN($F67-1,COLUMN(BL67)-1),1,MIN($F67,COLUMN(BL67))))/$F67)))))))</f>
        <v/>
      </c>
      <c r="BV67" s="199" t="str">
        <f ca="1">IF('2.1 Kraftwerk allgemein'!$F$15&lt;'1.1 Allgemein'!$I$22,
IF(OR(ISNUMBER($D67)=FALSE,$F67=""),"",
IF(AND('2.5 CAPEX'!$L70&lt;&gt;"x",'2.5 CAPEX'!$M70&lt;&gt;"x"),0,
IF($F67=0,0,
IF(BV$4&lt;'2.1 Kraftwerk allgemein'!$F$16,0,
IF(BV$4='2.1 Kraftwerk allgemein'!$F$16,'2.5 CAPEX'!$J70/$F67,
IF(BV$4&lt;'2.1 Kraftwerk allgemein'!$F$16+$F67,
('2.5 CAPEX'!$J70+SUM(OFFSET('2.5 CAPEX'!CA70,0,-MIN(MAX($F67-1-('2.1 Kraftwerk allgemein'!$F$16-'2.1 Kraftwerk allgemein'!$F$15+1),0),COLUMN(BM67)-1-('2.1 Kraftwerk allgemein'!$F$16-'2.1 Kraftwerk allgemein'!$F$15+1)),1,MIN(MAX($F67-('2.1 Kraftwerk allgemein'!$F$16-'2.1 Kraftwerk allgemein'!$F$15+1),1),COLUMN(BM67)-('2.1 Kraftwerk allgemein'!$F$16-'2.1 Kraftwerk allgemein'!$F$15+1)))))/$F67,
SUM(OFFSET('2.5 CAPEX'!CA70,0,-MIN($F67-1,COLUMN(BM67)-1),1,MIN($F67,COLUMN(BM67))))/$F67)))))),
IF(OR(ISNUMBER($D67)=FALSE,$F67=""),"",
IF(AND('2.5 CAPEX'!$L70&lt;&gt;"x",'2.5 CAPEX'!$M70&lt;&gt;"x"),0,
IF($F67=0,0,
IF(BV$4&lt;'2.1 Kraftwerk allgemein'!$F$16,0,
IF(BV$4='2.1 Kraftwerk allgemein'!$F$16,'2.5 CAPEX'!$J70/$F67,
IF(BV$4&lt;'2.1 Kraftwerk allgemein'!$F$16+$F67,
('2.5 CAPEX'!$J70+SUM(OFFSET('2.5 CAPEX'!CA70,0,-MIN(MAX($F67-1-('2.1 Kraftwerk allgemein'!$F$16-'1.1 Allgemein'!$I$22+1),0),COLUMN(BM67)-1-('2.1 Kraftwerk allgemein'!$F$16-'1.1 Allgemein'!$I$22+1)),1,MIN(MAX($F67-('2.1 Kraftwerk allgemein'!$F$16-'1.1 Allgemein'!$I$22+1),1),COLUMN(BM67)-('2.1 Kraftwerk allgemein'!$F$16-'1.1 Allgemein'!$I$22+1)))))/$F67,
SUM(OFFSET('2.5 CAPEX'!CA70,0,-MIN($F67-1,COLUMN(BM67)-1),1,MIN($F67,COLUMN(BM67))))/$F67)))))))</f>
        <v/>
      </c>
      <c r="BW67" s="199" t="str">
        <f ca="1">IF('2.1 Kraftwerk allgemein'!$F$15&lt;'1.1 Allgemein'!$I$22,
IF(OR(ISNUMBER($D67)=FALSE,$F67=""),"",
IF(AND('2.5 CAPEX'!$L70&lt;&gt;"x",'2.5 CAPEX'!$M70&lt;&gt;"x"),0,
IF($F67=0,0,
IF(BW$4&lt;'2.1 Kraftwerk allgemein'!$F$16,0,
IF(BW$4='2.1 Kraftwerk allgemein'!$F$16,'2.5 CAPEX'!$J70/$F67,
IF(BW$4&lt;'2.1 Kraftwerk allgemein'!$F$16+$F67,
('2.5 CAPEX'!$J70+SUM(OFFSET('2.5 CAPEX'!CB70,0,-MIN(MAX($F67-1-('2.1 Kraftwerk allgemein'!$F$16-'2.1 Kraftwerk allgemein'!$F$15+1),0),COLUMN(BN67)-1-('2.1 Kraftwerk allgemein'!$F$16-'2.1 Kraftwerk allgemein'!$F$15+1)),1,MIN(MAX($F67-('2.1 Kraftwerk allgemein'!$F$16-'2.1 Kraftwerk allgemein'!$F$15+1),1),COLUMN(BN67)-('2.1 Kraftwerk allgemein'!$F$16-'2.1 Kraftwerk allgemein'!$F$15+1)))))/$F67,
SUM(OFFSET('2.5 CAPEX'!CB70,0,-MIN($F67-1,COLUMN(BN67)-1),1,MIN($F67,COLUMN(BN67))))/$F67)))))),
IF(OR(ISNUMBER($D67)=FALSE,$F67=""),"",
IF(AND('2.5 CAPEX'!$L70&lt;&gt;"x",'2.5 CAPEX'!$M70&lt;&gt;"x"),0,
IF($F67=0,0,
IF(BW$4&lt;'2.1 Kraftwerk allgemein'!$F$16,0,
IF(BW$4='2.1 Kraftwerk allgemein'!$F$16,'2.5 CAPEX'!$J70/$F67,
IF(BW$4&lt;'2.1 Kraftwerk allgemein'!$F$16+$F67,
('2.5 CAPEX'!$J70+SUM(OFFSET('2.5 CAPEX'!CB70,0,-MIN(MAX($F67-1-('2.1 Kraftwerk allgemein'!$F$16-'1.1 Allgemein'!$I$22+1),0),COLUMN(BN67)-1-('2.1 Kraftwerk allgemein'!$F$16-'1.1 Allgemein'!$I$22+1)),1,MIN(MAX($F67-('2.1 Kraftwerk allgemein'!$F$16-'1.1 Allgemein'!$I$22+1),1),COLUMN(BN67)-('2.1 Kraftwerk allgemein'!$F$16-'1.1 Allgemein'!$I$22+1)))))/$F67,
SUM(OFFSET('2.5 CAPEX'!CB70,0,-MIN($F67-1,COLUMN(BN67)-1),1,MIN($F67,COLUMN(BN67))))/$F67)))))))</f>
        <v/>
      </c>
      <c r="BX67" s="199" t="str">
        <f ca="1">IF('2.1 Kraftwerk allgemein'!$F$15&lt;'1.1 Allgemein'!$I$22,
IF(OR(ISNUMBER($D67)=FALSE,$F67=""),"",
IF(AND('2.5 CAPEX'!$L70&lt;&gt;"x",'2.5 CAPEX'!$M70&lt;&gt;"x"),0,
IF($F67=0,0,
IF(BX$4&lt;'2.1 Kraftwerk allgemein'!$F$16,0,
IF(BX$4='2.1 Kraftwerk allgemein'!$F$16,'2.5 CAPEX'!$J70/$F67,
IF(BX$4&lt;'2.1 Kraftwerk allgemein'!$F$16+$F67,
('2.5 CAPEX'!$J70+SUM(OFFSET('2.5 CAPEX'!CC70,0,-MIN(MAX($F67-1-('2.1 Kraftwerk allgemein'!$F$16-'2.1 Kraftwerk allgemein'!$F$15+1),0),COLUMN(BO67)-1-('2.1 Kraftwerk allgemein'!$F$16-'2.1 Kraftwerk allgemein'!$F$15+1)),1,MIN(MAX($F67-('2.1 Kraftwerk allgemein'!$F$16-'2.1 Kraftwerk allgemein'!$F$15+1),1),COLUMN(BO67)-('2.1 Kraftwerk allgemein'!$F$16-'2.1 Kraftwerk allgemein'!$F$15+1)))))/$F67,
SUM(OFFSET('2.5 CAPEX'!CC70,0,-MIN($F67-1,COLUMN(BO67)-1),1,MIN($F67,COLUMN(BO67))))/$F67)))))),
IF(OR(ISNUMBER($D67)=FALSE,$F67=""),"",
IF(AND('2.5 CAPEX'!$L70&lt;&gt;"x",'2.5 CAPEX'!$M70&lt;&gt;"x"),0,
IF($F67=0,0,
IF(BX$4&lt;'2.1 Kraftwerk allgemein'!$F$16,0,
IF(BX$4='2.1 Kraftwerk allgemein'!$F$16,'2.5 CAPEX'!$J70/$F67,
IF(BX$4&lt;'2.1 Kraftwerk allgemein'!$F$16+$F67,
('2.5 CAPEX'!$J70+SUM(OFFSET('2.5 CAPEX'!CC70,0,-MIN(MAX($F67-1-('2.1 Kraftwerk allgemein'!$F$16-'1.1 Allgemein'!$I$22+1),0),COLUMN(BO67)-1-('2.1 Kraftwerk allgemein'!$F$16-'1.1 Allgemein'!$I$22+1)),1,MIN(MAX($F67-('2.1 Kraftwerk allgemein'!$F$16-'1.1 Allgemein'!$I$22+1),1),COLUMN(BO67)-('2.1 Kraftwerk allgemein'!$F$16-'1.1 Allgemein'!$I$22+1)))))/$F67,
SUM(OFFSET('2.5 CAPEX'!CC70,0,-MIN($F67-1,COLUMN(BO67)-1),1,MIN($F67,COLUMN(BO67))))/$F67)))))))</f>
        <v/>
      </c>
      <c r="BY67" s="199" t="str">
        <f ca="1">IF('2.1 Kraftwerk allgemein'!$F$15&lt;'1.1 Allgemein'!$I$22,
IF(OR(ISNUMBER($D67)=FALSE,$F67=""),"",
IF(AND('2.5 CAPEX'!$L70&lt;&gt;"x",'2.5 CAPEX'!$M70&lt;&gt;"x"),0,
IF($F67=0,0,
IF(BY$4&lt;'2.1 Kraftwerk allgemein'!$F$16,0,
IF(BY$4='2.1 Kraftwerk allgemein'!$F$16,'2.5 CAPEX'!$J70/$F67,
IF(BY$4&lt;'2.1 Kraftwerk allgemein'!$F$16+$F67,
('2.5 CAPEX'!$J70+SUM(OFFSET('2.5 CAPEX'!CD70,0,-MIN(MAX($F67-1-('2.1 Kraftwerk allgemein'!$F$16-'2.1 Kraftwerk allgemein'!$F$15+1),0),COLUMN(BP67)-1-('2.1 Kraftwerk allgemein'!$F$16-'2.1 Kraftwerk allgemein'!$F$15+1)),1,MIN(MAX($F67-('2.1 Kraftwerk allgemein'!$F$16-'2.1 Kraftwerk allgemein'!$F$15+1),1),COLUMN(BP67)-('2.1 Kraftwerk allgemein'!$F$16-'2.1 Kraftwerk allgemein'!$F$15+1)))))/$F67,
SUM(OFFSET('2.5 CAPEX'!CD70,0,-MIN($F67-1,COLUMN(BP67)-1),1,MIN($F67,COLUMN(BP67))))/$F67)))))),
IF(OR(ISNUMBER($D67)=FALSE,$F67=""),"",
IF(AND('2.5 CAPEX'!$L70&lt;&gt;"x",'2.5 CAPEX'!$M70&lt;&gt;"x"),0,
IF($F67=0,0,
IF(BY$4&lt;'2.1 Kraftwerk allgemein'!$F$16,0,
IF(BY$4='2.1 Kraftwerk allgemein'!$F$16,'2.5 CAPEX'!$J70/$F67,
IF(BY$4&lt;'2.1 Kraftwerk allgemein'!$F$16+$F67,
('2.5 CAPEX'!$J70+SUM(OFFSET('2.5 CAPEX'!CD70,0,-MIN(MAX($F67-1-('2.1 Kraftwerk allgemein'!$F$16-'1.1 Allgemein'!$I$22+1),0),COLUMN(BP67)-1-('2.1 Kraftwerk allgemein'!$F$16-'1.1 Allgemein'!$I$22+1)),1,MIN(MAX($F67-('2.1 Kraftwerk allgemein'!$F$16-'1.1 Allgemein'!$I$22+1),1),COLUMN(BP67)-('2.1 Kraftwerk allgemein'!$F$16-'1.1 Allgemein'!$I$22+1)))))/$F67,
SUM(OFFSET('2.5 CAPEX'!CD70,0,-MIN($F67-1,COLUMN(BP67)-1),1,MIN($F67,COLUMN(BP67))))/$F67)))))))</f>
        <v/>
      </c>
      <c r="BZ67" s="199" t="str">
        <f ca="1">IF('2.1 Kraftwerk allgemein'!$F$15&lt;'1.1 Allgemein'!$I$22,
IF(OR(ISNUMBER($D67)=FALSE,$F67=""),"",
IF(AND('2.5 CAPEX'!$L70&lt;&gt;"x",'2.5 CAPEX'!$M70&lt;&gt;"x"),0,
IF($F67=0,0,
IF(BZ$4&lt;'2.1 Kraftwerk allgemein'!$F$16,0,
IF(BZ$4='2.1 Kraftwerk allgemein'!$F$16,'2.5 CAPEX'!$J70/$F67,
IF(BZ$4&lt;'2.1 Kraftwerk allgemein'!$F$16+$F67,
('2.5 CAPEX'!$J70+SUM(OFFSET('2.5 CAPEX'!CE70,0,-MIN(MAX($F67-1-('2.1 Kraftwerk allgemein'!$F$16-'2.1 Kraftwerk allgemein'!$F$15+1),0),COLUMN(BQ67)-1-('2.1 Kraftwerk allgemein'!$F$16-'2.1 Kraftwerk allgemein'!$F$15+1)),1,MIN(MAX($F67-('2.1 Kraftwerk allgemein'!$F$16-'2.1 Kraftwerk allgemein'!$F$15+1),1),COLUMN(BQ67)-('2.1 Kraftwerk allgemein'!$F$16-'2.1 Kraftwerk allgemein'!$F$15+1)))))/$F67,
SUM(OFFSET('2.5 CAPEX'!CE70,0,-MIN($F67-1,COLUMN(BQ67)-1),1,MIN($F67,COLUMN(BQ67))))/$F67)))))),
IF(OR(ISNUMBER($D67)=FALSE,$F67=""),"",
IF(AND('2.5 CAPEX'!$L70&lt;&gt;"x",'2.5 CAPEX'!$M70&lt;&gt;"x"),0,
IF($F67=0,0,
IF(BZ$4&lt;'2.1 Kraftwerk allgemein'!$F$16,0,
IF(BZ$4='2.1 Kraftwerk allgemein'!$F$16,'2.5 CAPEX'!$J70/$F67,
IF(BZ$4&lt;'2.1 Kraftwerk allgemein'!$F$16+$F67,
('2.5 CAPEX'!$J70+SUM(OFFSET('2.5 CAPEX'!CE70,0,-MIN(MAX($F67-1-('2.1 Kraftwerk allgemein'!$F$16-'1.1 Allgemein'!$I$22+1),0),COLUMN(BQ67)-1-('2.1 Kraftwerk allgemein'!$F$16-'1.1 Allgemein'!$I$22+1)),1,MIN(MAX($F67-('2.1 Kraftwerk allgemein'!$F$16-'1.1 Allgemein'!$I$22+1),1),COLUMN(BQ67)-('2.1 Kraftwerk allgemein'!$F$16-'1.1 Allgemein'!$I$22+1)))))/$F67,
SUM(OFFSET('2.5 CAPEX'!CE70,0,-MIN($F67-1,COLUMN(BQ67)-1),1,MIN($F67,COLUMN(BQ67))))/$F67)))))))</f>
        <v/>
      </c>
      <c r="CA67" s="199" t="str">
        <f ca="1">IF('2.1 Kraftwerk allgemein'!$F$15&lt;'1.1 Allgemein'!$I$22,
IF(OR(ISNUMBER($D67)=FALSE,$F67=""),"",
IF(AND('2.5 CAPEX'!$L70&lt;&gt;"x",'2.5 CAPEX'!$M70&lt;&gt;"x"),0,
IF($F67=0,0,
IF(CA$4&lt;'2.1 Kraftwerk allgemein'!$F$16,0,
IF(CA$4='2.1 Kraftwerk allgemein'!$F$16,'2.5 CAPEX'!$J70/$F67,
IF(CA$4&lt;'2.1 Kraftwerk allgemein'!$F$16+$F67,
('2.5 CAPEX'!$J70+SUM(OFFSET('2.5 CAPEX'!CF70,0,-MIN(MAX($F67-1-('2.1 Kraftwerk allgemein'!$F$16-'2.1 Kraftwerk allgemein'!$F$15+1),0),COLUMN(BR67)-1-('2.1 Kraftwerk allgemein'!$F$16-'2.1 Kraftwerk allgemein'!$F$15+1)),1,MIN(MAX($F67-('2.1 Kraftwerk allgemein'!$F$16-'2.1 Kraftwerk allgemein'!$F$15+1),1),COLUMN(BR67)-('2.1 Kraftwerk allgemein'!$F$16-'2.1 Kraftwerk allgemein'!$F$15+1)))))/$F67,
SUM(OFFSET('2.5 CAPEX'!CF70,0,-MIN($F67-1,COLUMN(BR67)-1),1,MIN($F67,COLUMN(BR67))))/$F67)))))),
IF(OR(ISNUMBER($D67)=FALSE,$F67=""),"",
IF(AND('2.5 CAPEX'!$L70&lt;&gt;"x",'2.5 CAPEX'!$M70&lt;&gt;"x"),0,
IF($F67=0,0,
IF(CA$4&lt;'2.1 Kraftwerk allgemein'!$F$16,0,
IF(CA$4='2.1 Kraftwerk allgemein'!$F$16,'2.5 CAPEX'!$J70/$F67,
IF(CA$4&lt;'2.1 Kraftwerk allgemein'!$F$16+$F67,
('2.5 CAPEX'!$J70+SUM(OFFSET('2.5 CAPEX'!CF70,0,-MIN(MAX($F67-1-('2.1 Kraftwerk allgemein'!$F$16-'1.1 Allgemein'!$I$22+1),0),COLUMN(BR67)-1-('2.1 Kraftwerk allgemein'!$F$16-'1.1 Allgemein'!$I$22+1)),1,MIN(MAX($F67-('2.1 Kraftwerk allgemein'!$F$16-'1.1 Allgemein'!$I$22+1),1),COLUMN(BR67)-('2.1 Kraftwerk allgemein'!$F$16-'1.1 Allgemein'!$I$22+1)))))/$F67,
SUM(OFFSET('2.5 CAPEX'!CF70,0,-MIN($F67-1,COLUMN(BR67)-1),1,MIN($F67,COLUMN(BR67))))/$F67)))))))</f>
        <v/>
      </c>
      <c r="CB67" s="199" t="str">
        <f ca="1">IF('2.1 Kraftwerk allgemein'!$F$15&lt;'1.1 Allgemein'!$I$22,
IF(OR(ISNUMBER($D67)=FALSE,$F67=""),"",
IF(AND('2.5 CAPEX'!$L70&lt;&gt;"x",'2.5 CAPEX'!$M70&lt;&gt;"x"),0,
IF($F67=0,0,
IF(CB$4&lt;'2.1 Kraftwerk allgemein'!$F$16,0,
IF(CB$4='2.1 Kraftwerk allgemein'!$F$16,'2.5 CAPEX'!$J70/$F67,
IF(CB$4&lt;'2.1 Kraftwerk allgemein'!$F$16+$F67,
('2.5 CAPEX'!$J70+SUM(OFFSET('2.5 CAPEX'!CG70,0,-MIN(MAX($F67-1-('2.1 Kraftwerk allgemein'!$F$16-'2.1 Kraftwerk allgemein'!$F$15+1),0),COLUMN(BS67)-1-('2.1 Kraftwerk allgemein'!$F$16-'2.1 Kraftwerk allgemein'!$F$15+1)),1,MIN(MAX($F67-('2.1 Kraftwerk allgemein'!$F$16-'2.1 Kraftwerk allgemein'!$F$15+1),1),COLUMN(BS67)-('2.1 Kraftwerk allgemein'!$F$16-'2.1 Kraftwerk allgemein'!$F$15+1)))))/$F67,
SUM(OFFSET('2.5 CAPEX'!CG70,0,-MIN($F67-1,COLUMN(BS67)-1),1,MIN($F67,COLUMN(BS67))))/$F67)))))),
IF(OR(ISNUMBER($D67)=FALSE,$F67=""),"",
IF(AND('2.5 CAPEX'!$L70&lt;&gt;"x",'2.5 CAPEX'!$M70&lt;&gt;"x"),0,
IF($F67=0,0,
IF(CB$4&lt;'2.1 Kraftwerk allgemein'!$F$16,0,
IF(CB$4='2.1 Kraftwerk allgemein'!$F$16,'2.5 CAPEX'!$J70/$F67,
IF(CB$4&lt;'2.1 Kraftwerk allgemein'!$F$16+$F67,
('2.5 CAPEX'!$J70+SUM(OFFSET('2.5 CAPEX'!CG70,0,-MIN(MAX($F67-1-('2.1 Kraftwerk allgemein'!$F$16-'1.1 Allgemein'!$I$22+1),0),COLUMN(BS67)-1-('2.1 Kraftwerk allgemein'!$F$16-'1.1 Allgemein'!$I$22+1)),1,MIN(MAX($F67-('2.1 Kraftwerk allgemein'!$F$16-'1.1 Allgemein'!$I$22+1),1),COLUMN(BS67)-('2.1 Kraftwerk allgemein'!$F$16-'1.1 Allgemein'!$I$22+1)))))/$F67,
SUM(OFFSET('2.5 CAPEX'!CG70,0,-MIN($F67-1,COLUMN(BS67)-1),1,MIN($F67,COLUMN(BS67))))/$F67)))))))</f>
        <v/>
      </c>
      <c r="CC67" s="199" t="str">
        <f ca="1">IF('2.1 Kraftwerk allgemein'!$F$15&lt;'1.1 Allgemein'!$I$22,
IF(OR(ISNUMBER($D67)=FALSE,$F67=""),"",
IF(AND('2.5 CAPEX'!$L70&lt;&gt;"x",'2.5 CAPEX'!$M70&lt;&gt;"x"),0,
IF($F67=0,0,
IF(CC$4&lt;'2.1 Kraftwerk allgemein'!$F$16,0,
IF(CC$4='2.1 Kraftwerk allgemein'!$F$16,'2.5 CAPEX'!$J70/$F67,
IF(CC$4&lt;'2.1 Kraftwerk allgemein'!$F$16+$F67,
('2.5 CAPEX'!$J70+SUM(OFFSET('2.5 CAPEX'!CH70,0,-MIN(MAX($F67-1-('2.1 Kraftwerk allgemein'!$F$16-'2.1 Kraftwerk allgemein'!$F$15+1),0),COLUMN(BT67)-1-('2.1 Kraftwerk allgemein'!$F$16-'2.1 Kraftwerk allgemein'!$F$15+1)),1,MIN(MAX($F67-('2.1 Kraftwerk allgemein'!$F$16-'2.1 Kraftwerk allgemein'!$F$15+1),1),COLUMN(BT67)-('2.1 Kraftwerk allgemein'!$F$16-'2.1 Kraftwerk allgemein'!$F$15+1)))))/$F67,
SUM(OFFSET('2.5 CAPEX'!CH70,0,-MIN($F67-1,COLUMN(BT67)-1),1,MIN($F67,COLUMN(BT67))))/$F67)))))),
IF(OR(ISNUMBER($D67)=FALSE,$F67=""),"",
IF(AND('2.5 CAPEX'!$L70&lt;&gt;"x",'2.5 CAPEX'!$M70&lt;&gt;"x"),0,
IF($F67=0,0,
IF(CC$4&lt;'2.1 Kraftwerk allgemein'!$F$16,0,
IF(CC$4='2.1 Kraftwerk allgemein'!$F$16,'2.5 CAPEX'!$J70/$F67,
IF(CC$4&lt;'2.1 Kraftwerk allgemein'!$F$16+$F67,
('2.5 CAPEX'!$J70+SUM(OFFSET('2.5 CAPEX'!CH70,0,-MIN(MAX($F67-1-('2.1 Kraftwerk allgemein'!$F$16-'1.1 Allgemein'!$I$22+1),0),COLUMN(BT67)-1-('2.1 Kraftwerk allgemein'!$F$16-'1.1 Allgemein'!$I$22+1)),1,MIN(MAX($F67-('2.1 Kraftwerk allgemein'!$F$16-'1.1 Allgemein'!$I$22+1),1),COLUMN(BT67)-('2.1 Kraftwerk allgemein'!$F$16-'1.1 Allgemein'!$I$22+1)))))/$F67,
SUM(OFFSET('2.5 CAPEX'!CH70,0,-MIN($F67-1,COLUMN(BT67)-1),1,MIN($F67,COLUMN(BT67))))/$F67)))))))</f>
        <v/>
      </c>
      <c r="CD67" s="199" t="str">
        <f ca="1">IF('2.1 Kraftwerk allgemein'!$F$15&lt;'1.1 Allgemein'!$I$22,
IF(OR(ISNUMBER($D67)=FALSE,$F67=""),"",
IF(AND('2.5 CAPEX'!$L70&lt;&gt;"x",'2.5 CAPEX'!$M70&lt;&gt;"x"),0,
IF($F67=0,0,
IF(CD$4&lt;'2.1 Kraftwerk allgemein'!$F$16,0,
IF(CD$4='2.1 Kraftwerk allgemein'!$F$16,'2.5 CAPEX'!$J70/$F67,
IF(CD$4&lt;'2.1 Kraftwerk allgemein'!$F$16+$F67,
('2.5 CAPEX'!$J70+SUM(OFFSET('2.5 CAPEX'!CI70,0,-MIN(MAX($F67-1-('2.1 Kraftwerk allgemein'!$F$16-'2.1 Kraftwerk allgemein'!$F$15+1),0),COLUMN(BU67)-1-('2.1 Kraftwerk allgemein'!$F$16-'2.1 Kraftwerk allgemein'!$F$15+1)),1,MIN(MAX($F67-('2.1 Kraftwerk allgemein'!$F$16-'2.1 Kraftwerk allgemein'!$F$15+1),1),COLUMN(BU67)-('2.1 Kraftwerk allgemein'!$F$16-'2.1 Kraftwerk allgemein'!$F$15+1)))))/$F67,
SUM(OFFSET('2.5 CAPEX'!CI70,0,-MIN($F67-1,COLUMN(BU67)-1),1,MIN($F67,COLUMN(BU67))))/$F67)))))),
IF(OR(ISNUMBER($D67)=FALSE,$F67=""),"",
IF(AND('2.5 CAPEX'!$L70&lt;&gt;"x",'2.5 CAPEX'!$M70&lt;&gt;"x"),0,
IF($F67=0,0,
IF(CD$4&lt;'2.1 Kraftwerk allgemein'!$F$16,0,
IF(CD$4='2.1 Kraftwerk allgemein'!$F$16,'2.5 CAPEX'!$J70/$F67,
IF(CD$4&lt;'2.1 Kraftwerk allgemein'!$F$16+$F67,
('2.5 CAPEX'!$J70+SUM(OFFSET('2.5 CAPEX'!CI70,0,-MIN(MAX($F67-1-('2.1 Kraftwerk allgemein'!$F$16-'1.1 Allgemein'!$I$22+1),0),COLUMN(BU67)-1-('2.1 Kraftwerk allgemein'!$F$16-'1.1 Allgemein'!$I$22+1)),1,MIN(MAX($F67-('2.1 Kraftwerk allgemein'!$F$16-'1.1 Allgemein'!$I$22+1),1),COLUMN(BU67)-('2.1 Kraftwerk allgemein'!$F$16-'1.1 Allgemein'!$I$22+1)))))/$F67,
SUM(OFFSET('2.5 CAPEX'!CI70,0,-MIN($F67-1,COLUMN(BU67)-1),1,MIN($F67,COLUMN(BU67))))/$F67)))))))</f>
        <v/>
      </c>
      <c r="CE67" s="199" t="str">
        <f ca="1">IF('2.1 Kraftwerk allgemein'!$F$15&lt;'1.1 Allgemein'!$I$22,
IF(OR(ISNUMBER($D67)=FALSE,$F67=""),"",
IF(AND('2.5 CAPEX'!$L70&lt;&gt;"x",'2.5 CAPEX'!$M70&lt;&gt;"x"),0,
IF($F67=0,0,
IF(CE$4&lt;'2.1 Kraftwerk allgemein'!$F$16,0,
IF(CE$4='2.1 Kraftwerk allgemein'!$F$16,'2.5 CAPEX'!$J70/$F67,
IF(CE$4&lt;'2.1 Kraftwerk allgemein'!$F$16+$F67,
('2.5 CAPEX'!$J70+SUM(OFFSET('2.5 CAPEX'!CJ70,0,-MIN(MAX($F67-1-('2.1 Kraftwerk allgemein'!$F$16-'2.1 Kraftwerk allgemein'!$F$15+1),0),COLUMN(BV67)-1-('2.1 Kraftwerk allgemein'!$F$16-'2.1 Kraftwerk allgemein'!$F$15+1)),1,MIN(MAX($F67-('2.1 Kraftwerk allgemein'!$F$16-'2.1 Kraftwerk allgemein'!$F$15+1),1),COLUMN(BV67)-('2.1 Kraftwerk allgemein'!$F$16-'2.1 Kraftwerk allgemein'!$F$15+1)))))/$F67,
SUM(OFFSET('2.5 CAPEX'!CJ70,0,-MIN($F67-1,COLUMN(BV67)-1),1,MIN($F67,COLUMN(BV67))))/$F67)))))),
IF(OR(ISNUMBER($D67)=FALSE,$F67=""),"",
IF(AND('2.5 CAPEX'!$L70&lt;&gt;"x",'2.5 CAPEX'!$M70&lt;&gt;"x"),0,
IF($F67=0,0,
IF(CE$4&lt;'2.1 Kraftwerk allgemein'!$F$16,0,
IF(CE$4='2.1 Kraftwerk allgemein'!$F$16,'2.5 CAPEX'!$J70/$F67,
IF(CE$4&lt;'2.1 Kraftwerk allgemein'!$F$16+$F67,
('2.5 CAPEX'!$J70+SUM(OFFSET('2.5 CAPEX'!CJ70,0,-MIN(MAX($F67-1-('2.1 Kraftwerk allgemein'!$F$16-'1.1 Allgemein'!$I$22+1),0),COLUMN(BV67)-1-('2.1 Kraftwerk allgemein'!$F$16-'1.1 Allgemein'!$I$22+1)),1,MIN(MAX($F67-('2.1 Kraftwerk allgemein'!$F$16-'1.1 Allgemein'!$I$22+1),1),COLUMN(BV67)-('2.1 Kraftwerk allgemein'!$F$16-'1.1 Allgemein'!$I$22+1)))))/$F67,
SUM(OFFSET('2.5 CAPEX'!CJ70,0,-MIN($F67-1,COLUMN(BV67)-1),1,MIN($F67,COLUMN(BV67))))/$F67)))))))</f>
        <v/>
      </c>
      <c r="CF67" s="199" t="str">
        <f ca="1">IF('2.1 Kraftwerk allgemein'!$F$15&lt;'1.1 Allgemein'!$I$22,
IF(OR(ISNUMBER($D67)=FALSE,$F67=""),"",
IF(AND('2.5 CAPEX'!$L70&lt;&gt;"x",'2.5 CAPEX'!$M70&lt;&gt;"x"),0,
IF($F67=0,0,
IF(CF$4&lt;'2.1 Kraftwerk allgemein'!$F$16,0,
IF(CF$4='2.1 Kraftwerk allgemein'!$F$16,'2.5 CAPEX'!$J70/$F67,
IF(CF$4&lt;'2.1 Kraftwerk allgemein'!$F$16+$F67,
('2.5 CAPEX'!$J70+SUM(OFFSET('2.5 CAPEX'!CK70,0,-MIN(MAX($F67-1-('2.1 Kraftwerk allgemein'!$F$16-'2.1 Kraftwerk allgemein'!$F$15+1),0),COLUMN(BW67)-1-('2.1 Kraftwerk allgemein'!$F$16-'2.1 Kraftwerk allgemein'!$F$15+1)),1,MIN(MAX($F67-('2.1 Kraftwerk allgemein'!$F$16-'2.1 Kraftwerk allgemein'!$F$15+1),1),COLUMN(BW67)-('2.1 Kraftwerk allgemein'!$F$16-'2.1 Kraftwerk allgemein'!$F$15+1)))))/$F67,
SUM(OFFSET('2.5 CAPEX'!CK70,0,-MIN($F67-1,COLUMN(BW67)-1),1,MIN($F67,COLUMN(BW67))))/$F67)))))),
IF(OR(ISNUMBER($D67)=FALSE,$F67=""),"",
IF(AND('2.5 CAPEX'!$L70&lt;&gt;"x",'2.5 CAPEX'!$M70&lt;&gt;"x"),0,
IF($F67=0,0,
IF(CF$4&lt;'2.1 Kraftwerk allgemein'!$F$16,0,
IF(CF$4='2.1 Kraftwerk allgemein'!$F$16,'2.5 CAPEX'!$J70/$F67,
IF(CF$4&lt;'2.1 Kraftwerk allgemein'!$F$16+$F67,
('2.5 CAPEX'!$J70+SUM(OFFSET('2.5 CAPEX'!CK70,0,-MIN(MAX($F67-1-('2.1 Kraftwerk allgemein'!$F$16-'1.1 Allgemein'!$I$22+1),0),COLUMN(BW67)-1-('2.1 Kraftwerk allgemein'!$F$16-'1.1 Allgemein'!$I$22+1)),1,MIN(MAX($F67-('2.1 Kraftwerk allgemein'!$F$16-'1.1 Allgemein'!$I$22+1),1),COLUMN(BW67)-('2.1 Kraftwerk allgemein'!$F$16-'1.1 Allgemein'!$I$22+1)))))/$F67,
SUM(OFFSET('2.5 CAPEX'!CK70,0,-MIN($F67-1,COLUMN(BW67)-1),1,MIN($F67,COLUMN(BW67))))/$F67)))))))</f>
        <v/>
      </c>
      <c r="CG67" s="199" t="str">
        <f ca="1">IF('2.1 Kraftwerk allgemein'!$F$15&lt;'1.1 Allgemein'!$I$22,
IF(OR(ISNUMBER($D67)=FALSE,$F67=""),"",
IF(AND('2.5 CAPEX'!$L70&lt;&gt;"x",'2.5 CAPEX'!$M70&lt;&gt;"x"),0,
IF($F67=0,0,
IF(CG$4&lt;'2.1 Kraftwerk allgemein'!$F$16,0,
IF(CG$4='2.1 Kraftwerk allgemein'!$F$16,'2.5 CAPEX'!$J70/$F67,
IF(CG$4&lt;'2.1 Kraftwerk allgemein'!$F$16+$F67,
('2.5 CAPEX'!$J70+SUM(OFFSET('2.5 CAPEX'!CL70,0,-MIN(MAX($F67-1-('2.1 Kraftwerk allgemein'!$F$16-'2.1 Kraftwerk allgemein'!$F$15+1),0),COLUMN(BX67)-1-('2.1 Kraftwerk allgemein'!$F$16-'2.1 Kraftwerk allgemein'!$F$15+1)),1,MIN(MAX($F67-('2.1 Kraftwerk allgemein'!$F$16-'2.1 Kraftwerk allgemein'!$F$15+1),1),COLUMN(BX67)-('2.1 Kraftwerk allgemein'!$F$16-'2.1 Kraftwerk allgemein'!$F$15+1)))))/$F67,
SUM(OFFSET('2.5 CAPEX'!CL70,0,-MIN($F67-1,COLUMN(BX67)-1),1,MIN($F67,COLUMN(BX67))))/$F67)))))),
IF(OR(ISNUMBER($D67)=FALSE,$F67=""),"",
IF(AND('2.5 CAPEX'!$L70&lt;&gt;"x",'2.5 CAPEX'!$M70&lt;&gt;"x"),0,
IF($F67=0,0,
IF(CG$4&lt;'2.1 Kraftwerk allgemein'!$F$16,0,
IF(CG$4='2.1 Kraftwerk allgemein'!$F$16,'2.5 CAPEX'!$J70/$F67,
IF(CG$4&lt;'2.1 Kraftwerk allgemein'!$F$16+$F67,
('2.5 CAPEX'!$J70+SUM(OFFSET('2.5 CAPEX'!CL70,0,-MIN(MAX($F67-1-('2.1 Kraftwerk allgemein'!$F$16-'1.1 Allgemein'!$I$22+1),0),COLUMN(BX67)-1-('2.1 Kraftwerk allgemein'!$F$16-'1.1 Allgemein'!$I$22+1)),1,MIN(MAX($F67-('2.1 Kraftwerk allgemein'!$F$16-'1.1 Allgemein'!$I$22+1),1),COLUMN(BX67)-('2.1 Kraftwerk allgemein'!$F$16-'1.1 Allgemein'!$I$22+1)))))/$F67,
SUM(OFFSET('2.5 CAPEX'!CL70,0,-MIN($F67-1,COLUMN(BX67)-1),1,MIN($F67,COLUMN(BX67))))/$F67)))))))</f>
        <v/>
      </c>
      <c r="CH67" s="199" t="str">
        <f ca="1">IF('2.1 Kraftwerk allgemein'!$F$15&lt;'1.1 Allgemein'!$I$22,
IF(OR(ISNUMBER($D67)=FALSE,$F67=""),"",
IF(AND('2.5 CAPEX'!$L70&lt;&gt;"x",'2.5 CAPEX'!$M70&lt;&gt;"x"),0,
IF($F67=0,0,
IF(CH$4&lt;'2.1 Kraftwerk allgemein'!$F$16,0,
IF(CH$4='2.1 Kraftwerk allgemein'!$F$16,'2.5 CAPEX'!$J70/$F67,
IF(CH$4&lt;'2.1 Kraftwerk allgemein'!$F$16+$F67,
('2.5 CAPEX'!$J70+SUM(OFFSET('2.5 CAPEX'!CM70,0,-MIN(MAX($F67-1-('2.1 Kraftwerk allgemein'!$F$16-'2.1 Kraftwerk allgemein'!$F$15+1),0),COLUMN(BY67)-1-('2.1 Kraftwerk allgemein'!$F$16-'2.1 Kraftwerk allgemein'!$F$15+1)),1,MIN(MAX($F67-('2.1 Kraftwerk allgemein'!$F$16-'2.1 Kraftwerk allgemein'!$F$15+1),1),COLUMN(BY67)-('2.1 Kraftwerk allgemein'!$F$16-'2.1 Kraftwerk allgemein'!$F$15+1)))))/$F67,
SUM(OFFSET('2.5 CAPEX'!CM70,0,-MIN($F67-1,COLUMN(BY67)-1),1,MIN($F67,COLUMN(BY67))))/$F67)))))),
IF(OR(ISNUMBER($D67)=FALSE,$F67=""),"",
IF(AND('2.5 CAPEX'!$L70&lt;&gt;"x",'2.5 CAPEX'!$M70&lt;&gt;"x"),0,
IF($F67=0,0,
IF(CH$4&lt;'2.1 Kraftwerk allgemein'!$F$16,0,
IF(CH$4='2.1 Kraftwerk allgemein'!$F$16,'2.5 CAPEX'!$J70/$F67,
IF(CH$4&lt;'2.1 Kraftwerk allgemein'!$F$16+$F67,
('2.5 CAPEX'!$J70+SUM(OFFSET('2.5 CAPEX'!CM70,0,-MIN(MAX($F67-1-('2.1 Kraftwerk allgemein'!$F$16-'1.1 Allgemein'!$I$22+1),0),COLUMN(BY67)-1-('2.1 Kraftwerk allgemein'!$F$16-'1.1 Allgemein'!$I$22+1)),1,MIN(MAX($F67-('2.1 Kraftwerk allgemein'!$F$16-'1.1 Allgemein'!$I$22+1),1),COLUMN(BY67)-('2.1 Kraftwerk allgemein'!$F$16-'1.1 Allgemein'!$I$22+1)))))/$F67,
SUM(OFFSET('2.5 CAPEX'!CM70,0,-MIN($F67-1,COLUMN(BY67)-1),1,MIN($F67,COLUMN(BY67))))/$F67)))))))</f>
        <v/>
      </c>
      <c r="CI67" s="199" t="str">
        <f ca="1">IF('2.1 Kraftwerk allgemein'!$F$15&lt;'1.1 Allgemein'!$I$22,
IF(OR(ISNUMBER($D67)=FALSE,$F67=""),"",
IF(AND('2.5 CAPEX'!$L70&lt;&gt;"x",'2.5 CAPEX'!$M70&lt;&gt;"x"),0,
IF($F67=0,0,
IF(CI$4&lt;'2.1 Kraftwerk allgemein'!$F$16,0,
IF(CI$4='2.1 Kraftwerk allgemein'!$F$16,'2.5 CAPEX'!$J70/$F67,
IF(CI$4&lt;'2.1 Kraftwerk allgemein'!$F$16+$F67,
('2.5 CAPEX'!$J70+SUM(OFFSET('2.5 CAPEX'!CN70,0,-MIN(MAX($F67-1-('2.1 Kraftwerk allgemein'!$F$16-'2.1 Kraftwerk allgemein'!$F$15+1),0),COLUMN(BZ67)-1-('2.1 Kraftwerk allgemein'!$F$16-'2.1 Kraftwerk allgemein'!$F$15+1)),1,MIN(MAX($F67-('2.1 Kraftwerk allgemein'!$F$16-'2.1 Kraftwerk allgemein'!$F$15+1),1),COLUMN(BZ67)-('2.1 Kraftwerk allgemein'!$F$16-'2.1 Kraftwerk allgemein'!$F$15+1)))))/$F67,
SUM(OFFSET('2.5 CAPEX'!CN70,0,-MIN($F67-1,COLUMN(BZ67)-1),1,MIN($F67,COLUMN(BZ67))))/$F67)))))),
IF(OR(ISNUMBER($D67)=FALSE,$F67=""),"",
IF(AND('2.5 CAPEX'!$L70&lt;&gt;"x",'2.5 CAPEX'!$M70&lt;&gt;"x"),0,
IF($F67=0,0,
IF(CI$4&lt;'2.1 Kraftwerk allgemein'!$F$16,0,
IF(CI$4='2.1 Kraftwerk allgemein'!$F$16,'2.5 CAPEX'!$J70/$F67,
IF(CI$4&lt;'2.1 Kraftwerk allgemein'!$F$16+$F67,
('2.5 CAPEX'!$J70+SUM(OFFSET('2.5 CAPEX'!CN70,0,-MIN(MAX($F67-1-('2.1 Kraftwerk allgemein'!$F$16-'1.1 Allgemein'!$I$22+1),0),COLUMN(BZ67)-1-('2.1 Kraftwerk allgemein'!$F$16-'1.1 Allgemein'!$I$22+1)),1,MIN(MAX($F67-('2.1 Kraftwerk allgemein'!$F$16-'1.1 Allgemein'!$I$22+1),1),COLUMN(BZ67)-('2.1 Kraftwerk allgemein'!$F$16-'1.1 Allgemein'!$I$22+1)))))/$F67,
SUM(OFFSET('2.5 CAPEX'!CN70,0,-MIN($F67-1,COLUMN(BZ67)-1),1,MIN($F67,COLUMN(BZ67))))/$F67)))))))</f>
        <v/>
      </c>
      <c r="CJ67" s="199" t="str">
        <f ca="1">IF('2.1 Kraftwerk allgemein'!$F$15&lt;'1.1 Allgemein'!$I$22,
IF(OR(ISNUMBER($D67)=FALSE,$F67=""),"",
IF(AND('2.5 CAPEX'!$L70&lt;&gt;"x",'2.5 CAPEX'!$M70&lt;&gt;"x"),0,
IF($F67=0,0,
IF(CJ$4&lt;'2.1 Kraftwerk allgemein'!$F$16,0,
IF(CJ$4='2.1 Kraftwerk allgemein'!$F$16,'2.5 CAPEX'!$J70/$F67,
IF(CJ$4&lt;'2.1 Kraftwerk allgemein'!$F$16+$F67,
('2.5 CAPEX'!$J70+SUM(OFFSET('2.5 CAPEX'!CO70,0,-MIN(MAX($F67-1-('2.1 Kraftwerk allgemein'!$F$16-'2.1 Kraftwerk allgemein'!$F$15+1),0),COLUMN(CA67)-1-('2.1 Kraftwerk allgemein'!$F$16-'2.1 Kraftwerk allgemein'!$F$15+1)),1,MIN(MAX($F67-('2.1 Kraftwerk allgemein'!$F$16-'2.1 Kraftwerk allgemein'!$F$15+1),1),COLUMN(CA67)-('2.1 Kraftwerk allgemein'!$F$16-'2.1 Kraftwerk allgemein'!$F$15+1)))))/$F67,
SUM(OFFSET('2.5 CAPEX'!CO70,0,-MIN($F67-1,COLUMN(CA67)-1),1,MIN($F67,COLUMN(CA67))))/$F67)))))),
IF(OR(ISNUMBER($D67)=FALSE,$F67=""),"",
IF(AND('2.5 CAPEX'!$L70&lt;&gt;"x",'2.5 CAPEX'!$M70&lt;&gt;"x"),0,
IF($F67=0,0,
IF(CJ$4&lt;'2.1 Kraftwerk allgemein'!$F$16,0,
IF(CJ$4='2.1 Kraftwerk allgemein'!$F$16,'2.5 CAPEX'!$J70/$F67,
IF(CJ$4&lt;'2.1 Kraftwerk allgemein'!$F$16+$F67,
('2.5 CAPEX'!$J70+SUM(OFFSET('2.5 CAPEX'!CO70,0,-MIN(MAX($F67-1-('2.1 Kraftwerk allgemein'!$F$16-'1.1 Allgemein'!$I$22+1),0),COLUMN(CA67)-1-('2.1 Kraftwerk allgemein'!$F$16-'1.1 Allgemein'!$I$22+1)),1,MIN(MAX($F67-('2.1 Kraftwerk allgemein'!$F$16-'1.1 Allgemein'!$I$22+1),1),COLUMN(CA67)-('2.1 Kraftwerk allgemein'!$F$16-'1.1 Allgemein'!$I$22+1)))))/$F67,
SUM(OFFSET('2.5 CAPEX'!CO70,0,-MIN($F67-1,COLUMN(CA67)-1),1,MIN($F67,COLUMN(CA67))))/$F67)))))))</f>
        <v/>
      </c>
      <c r="CK67" s="199" t="str">
        <f ca="1">IF('2.1 Kraftwerk allgemein'!$F$15&lt;'1.1 Allgemein'!$I$22,
IF(OR(ISNUMBER($D67)=FALSE,$F67=""),"",
IF(AND('2.5 CAPEX'!$L70&lt;&gt;"x",'2.5 CAPEX'!$M70&lt;&gt;"x"),0,
IF($F67=0,0,
IF(CK$4&lt;'2.1 Kraftwerk allgemein'!$F$16,0,
IF(CK$4='2.1 Kraftwerk allgemein'!$F$16,'2.5 CAPEX'!$J70/$F67,
IF(CK$4&lt;'2.1 Kraftwerk allgemein'!$F$16+$F67,
('2.5 CAPEX'!$J70+SUM(OFFSET('2.5 CAPEX'!CP70,0,-MIN(MAX($F67-1-('2.1 Kraftwerk allgemein'!$F$16-'2.1 Kraftwerk allgemein'!$F$15+1),0),COLUMN(CB67)-1-('2.1 Kraftwerk allgemein'!$F$16-'2.1 Kraftwerk allgemein'!$F$15+1)),1,MIN(MAX($F67-('2.1 Kraftwerk allgemein'!$F$16-'2.1 Kraftwerk allgemein'!$F$15+1),1),COLUMN(CB67)-('2.1 Kraftwerk allgemein'!$F$16-'2.1 Kraftwerk allgemein'!$F$15+1)))))/$F67,
SUM(OFFSET('2.5 CAPEX'!CP70,0,-MIN($F67-1,COLUMN(CB67)-1),1,MIN($F67,COLUMN(CB67))))/$F67)))))),
IF(OR(ISNUMBER($D67)=FALSE,$F67=""),"",
IF(AND('2.5 CAPEX'!$L70&lt;&gt;"x",'2.5 CAPEX'!$M70&lt;&gt;"x"),0,
IF($F67=0,0,
IF(CK$4&lt;'2.1 Kraftwerk allgemein'!$F$16,0,
IF(CK$4='2.1 Kraftwerk allgemein'!$F$16,'2.5 CAPEX'!$J70/$F67,
IF(CK$4&lt;'2.1 Kraftwerk allgemein'!$F$16+$F67,
('2.5 CAPEX'!$J70+SUM(OFFSET('2.5 CAPEX'!CP70,0,-MIN(MAX($F67-1-('2.1 Kraftwerk allgemein'!$F$16-'1.1 Allgemein'!$I$22+1),0),COLUMN(CB67)-1-('2.1 Kraftwerk allgemein'!$F$16-'1.1 Allgemein'!$I$22+1)),1,MIN(MAX($F67-('2.1 Kraftwerk allgemein'!$F$16-'1.1 Allgemein'!$I$22+1),1),COLUMN(CB67)-('2.1 Kraftwerk allgemein'!$F$16-'1.1 Allgemein'!$I$22+1)))))/$F67,
SUM(OFFSET('2.5 CAPEX'!CP70,0,-MIN($F67-1,COLUMN(CB67)-1),1,MIN($F67,COLUMN(CB67))))/$F67)))))))</f>
        <v/>
      </c>
      <c r="CL67" s="199" t="str">
        <f ca="1">IF('2.1 Kraftwerk allgemein'!$F$15&lt;'1.1 Allgemein'!$I$22,
IF(OR(ISNUMBER($D67)=FALSE,$F67=""),"",
IF(AND('2.5 CAPEX'!$L70&lt;&gt;"x",'2.5 CAPEX'!$M70&lt;&gt;"x"),0,
IF($F67=0,0,
IF(CL$4&lt;'2.1 Kraftwerk allgemein'!$F$16,0,
IF(CL$4='2.1 Kraftwerk allgemein'!$F$16,'2.5 CAPEX'!$J70/$F67,
IF(CL$4&lt;'2.1 Kraftwerk allgemein'!$F$16+$F67,
('2.5 CAPEX'!$J70+SUM(OFFSET('2.5 CAPEX'!CQ70,0,-MIN(MAX($F67-1-('2.1 Kraftwerk allgemein'!$F$16-'2.1 Kraftwerk allgemein'!$F$15+1),0),COLUMN(CC67)-1-('2.1 Kraftwerk allgemein'!$F$16-'2.1 Kraftwerk allgemein'!$F$15+1)),1,MIN(MAX($F67-('2.1 Kraftwerk allgemein'!$F$16-'2.1 Kraftwerk allgemein'!$F$15+1),1),COLUMN(CC67)-('2.1 Kraftwerk allgemein'!$F$16-'2.1 Kraftwerk allgemein'!$F$15+1)))))/$F67,
SUM(OFFSET('2.5 CAPEX'!CQ70,0,-MIN($F67-1,COLUMN(CC67)-1),1,MIN($F67,COLUMN(CC67))))/$F67)))))),
IF(OR(ISNUMBER($D67)=FALSE,$F67=""),"",
IF(AND('2.5 CAPEX'!$L70&lt;&gt;"x",'2.5 CAPEX'!$M70&lt;&gt;"x"),0,
IF($F67=0,0,
IF(CL$4&lt;'2.1 Kraftwerk allgemein'!$F$16,0,
IF(CL$4='2.1 Kraftwerk allgemein'!$F$16,'2.5 CAPEX'!$J70/$F67,
IF(CL$4&lt;'2.1 Kraftwerk allgemein'!$F$16+$F67,
('2.5 CAPEX'!$J70+SUM(OFFSET('2.5 CAPEX'!CQ70,0,-MIN(MAX($F67-1-('2.1 Kraftwerk allgemein'!$F$16-'1.1 Allgemein'!$I$22+1),0),COLUMN(CC67)-1-('2.1 Kraftwerk allgemein'!$F$16-'1.1 Allgemein'!$I$22+1)),1,MIN(MAX($F67-('2.1 Kraftwerk allgemein'!$F$16-'1.1 Allgemein'!$I$22+1),1),COLUMN(CC67)-('2.1 Kraftwerk allgemein'!$F$16-'1.1 Allgemein'!$I$22+1)))))/$F67,
SUM(OFFSET('2.5 CAPEX'!CQ70,0,-MIN($F67-1,COLUMN(CC67)-1),1,MIN($F67,COLUMN(CC67))))/$F67)))))))</f>
        <v/>
      </c>
      <c r="CM67" s="199" t="str">
        <f ca="1">IF('2.1 Kraftwerk allgemein'!$F$15&lt;'1.1 Allgemein'!$I$22,
IF(OR(ISNUMBER($D67)=FALSE,$F67=""),"",
IF(AND('2.5 CAPEX'!$L70&lt;&gt;"x",'2.5 CAPEX'!$M70&lt;&gt;"x"),0,
IF($F67=0,0,
IF(CM$4&lt;'2.1 Kraftwerk allgemein'!$F$16,0,
IF(CM$4='2.1 Kraftwerk allgemein'!$F$16,'2.5 CAPEX'!$J70/$F67,
IF(CM$4&lt;'2.1 Kraftwerk allgemein'!$F$16+$F67,
('2.5 CAPEX'!$J70+SUM(OFFSET('2.5 CAPEX'!CR70,0,-MIN(MAX($F67-1-('2.1 Kraftwerk allgemein'!$F$16-'2.1 Kraftwerk allgemein'!$F$15+1),0),COLUMN(CD67)-1-('2.1 Kraftwerk allgemein'!$F$16-'2.1 Kraftwerk allgemein'!$F$15+1)),1,MIN(MAX($F67-('2.1 Kraftwerk allgemein'!$F$16-'2.1 Kraftwerk allgemein'!$F$15+1),1),COLUMN(CD67)-('2.1 Kraftwerk allgemein'!$F$16-'2.1 Kraftwerk allgemein'!$F$15+1)))))/$F67,
SUM(OFFSET('2.5 CAPEX'!CR70,0,-MIN($F67-1,COLUMN(CD67)-1),1,MIN($F67,COLUMN(CD67))))/$F67)))))),
IF(OR(ISNUMBER($D67)=FALSE,$F67=""),"",
IF(AND('2.5 CAPEX'!$L70&lt;&gt;"x",'2.5 CAPEX'!$M70&lt;&gt;"x"),0,
IF($F67=0,0,
IF(CM$4&lt;'2.1 Kraftwerk allgemein'!$F$16,0,
IF(CM$4='2.1 Kraftwerk allgemein'!$F$16,'2.5 CAPEX'!$J70/$F67,
IF(CM$4&lt;'2.1 Kraftwerk allgemein'!$F$16+$F67,
('2.5 CAPEX'!$J70+SUM(OFFSET('2.5 CAPEX'!CR70,0,-MIN(MAX($F67-1-('2.1 Kraftwerk allgemein'!$F$16-'1.1 Allgemein'!$I$22+1),0),COLUMN(CD67)-1-('2.1 Kraftwerk allgemein'!$F$16-'1.1 Allgemein'!$I$22+1)),1,MIN(MAX($F67-('2.1 Kraftwerk allgemein'!$F$16-'1.1 Allgemein'!$I$22+1),1),COLUMN(CD67)-('2.1 Kraftwerk allgemein'!$F$16-'1.1 Allgemein'!$I$22+1)))))/$F67,
SUM(OFFSET('2.5 CAPEX'!CR70,0,-MIN($F67-1,COLUMN(CD67)-1),1,MIN($F67,COLUMN(CD67))))/$F67)))))))</f>
        <v/>
      </c>
      <c r="CN67" s="199" t="str">
        <f ca="1">IF('2.1 Kraftwerk allgemein'!$F$15&lt;'1.1 Allgemein'!$I$22,
IF(OR(ISNUMBER($D67)=FALSE,$F67=""),"",
IF(AND('2.5 CAPEX'!$L70&lt;&gt;"x",'2.5 CAPEX'!$M70&lt;&gt;"x"),0,
IF($F67=0,0,
IF(CN$4&lt;'2.1 Kraftwerk allgemein'!$F$16,0,
IF(CN$4='2.1 Kraftwerk allgemein'!$F$16,'2.5 CAPEX'!$J70/$F67,
IF(CN$4&lt;'2.1 Kraftwerk allgemein'!$F$16+$F67,
('2.5 CAPEX'!$J70+SUM(OFFSET('2.5 CAPEX'!CS70,0,-MIN(MAX($F67-1-('2.1 Kraftwerk allgemein'!$F$16-'2.1 Kraftwerk allgemein'!$F$15+1),0),COLUMN(CE67)-1-('2.1 Kraftwerk allgemein'!$F$16-'2.1 Kraftwerk allgemein'!$F$15+1)),1,MIN(MAX($F67-('2.1 Kraftwerk allgemein'!$F$16-'2.1 Kraftwerk allgemein'!$F$15+1),1),COLUMN(CE67)-('2.1 Kraftwerk allgemein'!$F$16-'2.1 Kraftwerk allgemein'!$F$15+1)))))/$F67,
SUM(OFFSET('2.5 CAPEX'!CS70,0,-MIN($F67-1,COLUMN(CE67)-1),1,MIN($F67,COLUMN(CE67))))/$F67)))))),
IF(OR(ISNUMBER($D67)=FALSE,$F67=""),"",
IF(AND('2.5 CAPEX'!$L70&lt;&gt;"x",'2.5 CAPEX'!$M70&lt;&gt;"x"),0,
IF($F67=0,0,
IF(CN$4&lt;'2.1 Kraftwerk allgemein'!$F$16,0,
IF(CN$4='2.1 Kraftwerk allgemein'!$F$16,'2.5 CAPEX'!$J70/$F67,
IF(CN$4&lt;'2.1 Kraftwerk allgemein'!$F$16+$F67,
('2.5 CAPEX'!$J70+SUM(OFFSET('2.5 CAPEX'!CS70,0,-MIN(MAX($F67-1-('2.1 Kraftwerk allgemein'!$F$16-'1.1 Allgemein'!$I$22+1),0),COLUMN(CE67)-1-('2.1 Kraftwerk allgemein'!$F$16-'1.1 Allgemein'!$I$22+1)),1,MIN(MAX($F67-('2.1 Kraftwerk allgemein'!$F$16-'1.1 Allgemein'!$I$22+1),1),COLUMN(CE67)-('2.1 Kraftwerk allgemein'!$F$16-'1.1 Allgemein'!$I$22+1)))))/$F67,
SUM(OFFSET('2.5 CAPEX'!CS70,0,-MIN($F67-1,COLUMN(CE67)-1),1,MIN($F67,COLUMN(CE67))))/$F67)))))))</f>
        <v/>
      </c>
      <c r="CO67" s="199" t="str">
        <f ca="1">IF('2.1 Kraftwerk allgemein'!$F$15&lt;'1.1 Allgemein'!$I$22,
IF(OR(ISNUMBER($D67)=FALSE,$F67=""),"",
IF(AND('2.5 CAPEX'!$L70&lt;&gt;"x",'2.5 CAPEX'!$M70&lt;&gt;"x"),0,
IF($F67=0,0,
IF(CO$4&lt;'2.1 Kraftwerk allgemein'!$F$16,0,
IF(CO$4='2.1 Kraftwerk allgemein'!$F$16,'2.5 CAPEX'!$J70/$F67,
IF(CO$4&lt;'2.1 Kraftwerk allgemein'!$F$16+$F67,
('2.5 CAPEX'!$J70+SUM(OFFSET('2.5 CAPEX'!CT70,0,-MIN(MAX($F67-1-('2.1 Kraftwerk allgemein'!$F$16-'2.1 Kraftwerk allgemein'!$F$15+1),0),COLUMN(CF67)-1-('2.1 Kraftwerk allgemein'!$F$16-'2.1 Kraftwerk allgemein'!$F$15+1)),1,MIN(MAX($F67-('2.1 Kraftwerk allgemein'!$F$16-'2.1 Kraftwerk allgemein'!$F$15+1),1),COLUMN(CF67)-('2.1 Kraftwerk allgemein'!$F$16-'2.1 Kraftwerk allgemein'!$F$15+1)))))/$F67,
SUM(OFFSET('2.5 CAPEX'!CT70,0,-MIN($F67-1,COLUMN(CF67)-1),1,MIN($F67,COLUMN(CF67))))/$F67)))))),
IF(OR(ISNUMBER($D67)=FALSE,$F67=""),"",
IF(AND('2.5 CAPEX'!$L70&lt;&gt;"x",'2.5 CAPEX'!$M70&lt;&gt;"x"),0,
IF($F67=0,0,
IF(CO$4&lt;'2.1 Kraftwerk allgemein'!$F$16,0,
IF(CO$4='2.1 Kraftwerk allgemein'!$F$16,'2.5 CAPEX'!$J70/$F67,
IF(CO$4&lt;'2.1 Kraftwerk allgemein'!$F$16+$F67,
('2.5 CAPEX'!$J70+SUM(OFFSET('2.5 CAPEX'!CT70,0,-MIN(MAX($F67-1-('2.1 Kraftwerk allgemein'!$F$16-'1.1 Allgemein'!$I$22+1),0),COLUMN(CF67)-1-('2.1 Kraftwerk allgemein'!$F$16-'1.1 Allgemein'!$I$22+1)),1,MIN(MAX($F67-('2.1 Kraftwerk allgemein'!$F$16-'1.1 Allgemein'!$I$22+1),1),COLUMN(CF67)-('2.1 Kraftwerk allgemein'!$F$16-'1.1 Allgemein'!$I$22+1)))))/$F67,
SUM(OFFSET('2.5 CAPEX'!CT70,0,-MIN($F67-1,COLUMN(CF67)-1),1,MIN($F67,COLUMN(CF67))))/$F67)))))))</f>
        <v/>
      </c>
      <c r="CP67" s="199" t="str">
        <f ca="1">IF('2.1 Kraftwerk allgemein'!$F$15&lt;'1.1 Allgemein'!$I$22,
IF(OR(ISNUMBER($D67)=FALSE,$F67=""),"",
IF(AND('2.5 CAPEX'!$L70&lt;&gt;"x",'2.5 CAPEX'!$M70&lt;&gt;"x"),0,
IF($F67=0,0,
IF(CP$4&lt;'2.1 Kraftwerk allgemein'!$F$16,0,
IF(CP$4='2.1 Kraftwerk allgemein'!$F$16,'2.5 CAPEX'!$J70/$F67,
IF(CP$4&lt;'2.1 Kraftwerk allgemein'!$F$16+$F67,
('2.5 CAPEX'!$J70+SUM(OFFSET('2.5 CAPEX'!CU70,0,-MIN(MAX($F67-1-('2.1 Kraftwerk allgemein'!$F$16-'2.1 Kraftwerk allgemein'!$F$15+1),0),COLUMN(CG67)-1-('2.1 Kraftwerk allgemein'!$F$16-'2.1 Kraftwerk allgemein'!$F$15+1)),1,MIN(MAX($F67-('2.1 Kraftwerk allgemein'!$F$16-'2.1 Kraftwerk allgemein'!$F$15+1),1),COLUMN(CG67)-('2.1 Kraftwerk allgemein'!$F$16-'2.1 Kraftwerk allgemein'!$F$15+1)))))/$F67,
SUM(OFFSET('2.5 CAPEX'!CU70,0,-MIN($F67-1,COLUMN(CG67)-1),1,MIN($F67,COLUMN(CG67))))/$F67)))))),
IF(OR(ISNUMBER($D67)=FALSE,$F67=""),"",
IF(AND('2.5 CAPEX'!$L70&lt;&gt;"x",'2.5 CAPEX'!$M70&lt;&gt;"x"),0,
IF($F67=0,0,
IF(CP$4&lt;'2.1 Kraftwerk allgemein'!$F$16,0,
IF(CP$4='2.1 Kraftwerk allgemein'!$F$16,'2.5 CAPEX'!$J70/$F67,
IF(CP$4&lt;'2.1 Kraftwerk allgemein'!$F$16+$F67,
('2.5 CAPEX'!$J70+SUM(OFFSET('2.5 CAPEX'!CU70,0,-MIN(MAX($F67-1-('2.1 Kraftwerk allgemein'!$F$16-'1.1 Allgemein'!$I$22+1),0),COLUMN(CG67)-1-('2.1 Kraftwerk allgemein'!$F$16-'1.1 Allgemein'!$I$22+1)),1,MIN(MAX($F67-('2.1 Kraftwerk allgemein'!$F$16-'1.1 Allgemein'!$I$22+1),1),COLUMN(CG67)-('2.1 Kraftwerk allgemein'!$F$16-'1.1 Allgemein'!$I$22+1)))))/$F67,
SUM(OFFSET('2.5 CAPEX'!CU70,0,-MIN($F67-1,COLUMN(CG67)-1),1,MIN($F67,COLUMN(CG67))))/$F67)))))))</f>
        <v/>
      </c>
      <c r="CQ67" s="199" t="str">
        <f ca="1">IF('2.1 Kraftwerk allgemein'!$F$15&lt;'1.1 Allgemein'!$I$22,
IF(OR(ISNUMBER($D67)=FALSE,$F67=""),"",
IF(AND('2.5 CAPEX'!$L70&lt;&gt;"x",'2.5 CAPEX'!$M70&lt;&gt;"x"),0,
IF($F67=0,0,
IF(CQ$4&lt;'2.1 Kraftwerk allgemein'!$F$16,0,
IF(CQ$4='2.1 Kraftwerk allgemein'!$F$16,'2.5 CAPEX'!$J70/$F67,
IF(CQ$4&lt;'2.1 Kraftwerk allgemein'!$F$16+$F67,
('2.5 CAPEX'!$J70+SUM(OFFSET('2.5 CAPEX'!CV70,0,-MIN(MAX($F67-1-('2.1 Kraftwerk allgemein'!$F$16-'2.1 Kraftwerk allgemein'!$F$15+1),0),COLUMN(CH67)-1-('2.1 Kraftwerk allgemein'!$F$16-'2.1 Kraftwerk allgemein'!$F$15+1)),1,MIN(MAX($F67-('2.1 Kraftwerk allgemein'!$F$16-'2.1 Kraftwerk allgemein'!$F$15+1),1),COLUMN(CH67)-('2.1 Kraftwerk allgemein'!$F$16-'2.1 Kraftwerk allgemein'!$F$15+1)))))/$F67,
SUM(OFFSET('2.5 CAPEX'!CV70,0,-MIN($F67-1,COLUMN(CH67)-1),1,MIN($F67,COLUMN(CH67))))/$F67)))))),
IF(OR(ISNUMBER($D67)=FALSE,$F67=""),"",
IF(AND('2.5 CAPEX'!$L70&lt;&gt;"x",'2.5 CAPEX'!$M70&lt;&gt;"x"),0,
IF($F67=0,0,
IF(CQ$4&lt;'2.1 Kraftwerk allgemein'!$F$16,0,
IF(CQ$4='2.1 Kraftwerk allgemein'!$F$16,'2.5 CAPEX'!$J70/$F67,
IF(CQ$4&lt;'2.1 Kraftwerk allgemein'!$F$16+$F67,
('2.5 CAPEX'!$J70+SUM(OFFSET('2.5 CAPEX'!CV70,0,-MIN(MAX($F67-1-('2.1 Kraftwerk allgemein'!$F$16-'1.1 Allgemein'!$I$22+1),0),COLUMN(CH67)-1-('2.1 Kraftwerk allgemein'!$F$16-'1.1 Allgemein'!$I$22+1)),1,MIN(MAX($F67-('2.1 Kraftwerk allgemein'!$F$16-'1.1 Allgemein'!$I$22+1),1),COLUMN(CH67)-('2.1 Kraftwerk allgemein'!$F$16-'1.1 Allgemein'!$I$22+1)))))/$F67,
SUM(OFFSET('2.5 CAPEX'!CV70,0,-MIN($F67-1,COLUMN(CH67)-1),1,MIN($F67,COLUMN(CH67))))/$F67)))))))</f>
        <v/>
      </c>
      <c r="CR67" s="199" t="str">
        <f ca="1">IF('2.1 Kraftwerk allgemein'!$F$15&lt;'1.1 Allgemein'!$I$22,
IF(OR(ISNUMBER($D67)=FALSE,$F67=""),"",
IF(AND('2.5 CAPEX'!$L70&lt;&gt;"x",'2.5 CAPEX'!$M70&lt;&gt;"x"),0,
IF($F67=0,0,
IF(CR$4&lt;'2.1 Kraftwerk allgemein'!$F$16,0,
IF(CR$4='2.1 Kraftwerk allgemein'!$F$16,'2.5 CAPEX'!$J70/$F67,
IF(CR$4&lt;'2.1 Kraftwerk allgemein'!$F$16+$F67,
('2.5 CAPEX'!$J70+SUM(OFFSET('2.5 CAPEX'!CW70,0,-MIN(MAX($F67-1-('2.1 Kraftwerk allgemein'!$F$16-'2.1 Kraftwerk allgemein'!$F$15+1),0),COLUMN(CI67)-1-('2.1 Kraftwerk allgemein'!$F$16-'2.1 Kraftwerk allgemein'!$F$15+1)),1,MIN(MAX($F67-('2.1 Kraftwerk allgemein'!$F$16-'2.1 Kraftwerk allgemein'!$F$15+1),1),COLUMN(CI67)-('2.1 Kraftwerk allgemein'!$F$16-'2.1 Kraftwerk allgemein'!$F$15+1)))))/$F67,
SUM(OFFSET('2.5 CAPEX'!CW70,0,-MIN($F67-1,COLUMN(CI67)-1),1,MIN($F67,COLUMN(CI67))))/$F67)))))),
IF(OR(ISNUMBER($D67)=FALSE,$F67=""),"",
IF(AND('2.5 CAPEX'!$L70&lt;&gt;"x",'2.5 CAPEX'!$M70&lt;&gt;"x"),0,
IF($F67=0,0,
IF(CR$4&lt;'2.1 Kraftwerk allgemein'!$F$16,0,
IF(CR$4='2.1 Kraftwerk allgemein'!$F$16,'2.5 CAPEX'!$J70/$F67,
IF(CR$4&lt;'2.1 Kraftwerk allgemein'!$F$16+$F67,
('2.5 CAPEX'!$J70+SUM(OFFSET('2.5 CAPEX'!CW70,0,-MIN(MAX($F67-1-('2.1 Kraftwerk allgemein'!$F$16-'1.1 Allgemein'!$I$22+1),0),COLUMN(CI67)-1-('2.1 Kraftwerk allgemein'!$F$16-'1.1 Allgemein'!$I$22+1)),1,MIN(MAX($F67-('2.1 Kraftwerk allgemein'!$F$16-'1.1 Allgemein'!$I$22+1),1),COLUMN(CI67)-('2.1 Kraftwerk allgemein'!$F$16-'1.1 Allgemein'!$I$22+1)))))/$F67,
SUM(OFFSET('2.5 CAPEX'!CW70,0,-MIN($F67-1,COLUMN(CI67)-1),1,MIN($F67,COLUMN(CI67))))/$F67)))))))</f>
        <v/>
      </c>
      <c r="CS67" s="199" t="str">
        <f ca="1">IF('2.1 Kraftwerk allgemein'!$F$15&lt;'1.1 Allgemein'!$I$22,
IF(OR(ISNUMBER($D67)=FALSE,$F67=""),"",
IF(AND('2.5 CAPEX'!$L70&lt;&gt;"x",'2.5 CAPEX'!$M70&lt;&gt;"x"),0,
IF($F67=0,0,
IF(CS$4&lt;'2.1 Kraftwerk allgemein'!$F$16,0,
IF(CS$4='2.1 Kraftwerk allgemein'!$F$16,'2.5 CAPEX'!$J70/$F67,
IF(CS$4&lt;'2.1 Kraftwerk allgemein'!$F$16+$F67,
('2.5 CAPEX'!$J70+SUM(OFFSET('2.5 CAPEX'!CX70,0,-MIN(MAX($F67-1-('2.1 Kraftwerk allgemein'!$F$16-'2.1 Kraftwerk allgemein'!$F$15+1),0),COLUMN(CJ67)-1-('2.1 Kraftwerk allgemein'!$F$16-'2.1 Kraftwerk allgemein'!$F$15+1)),1,MIN(MAX($F67-('2.1 Kraftwerk allgemein'!$F$16-'2.1 Kraftwerk allgemein'!$F$15+1),1),COLUMN(CJ67)-('2.1 Kraftwerk allgemein'!$F$16-'2.1 Kraftwerk allgemein'!$F$15+1)))))/$F67,
SUM(OFFSET('2.5 CAPEX'!CX70,0,-MIN($F67-1,COLUMN(CJ67)-1),1,MIN($F67,COLUMN(CJ67))))/$F67)))))),
IF(OR(ISNUMBER($D67)=FALSE,$F67=""),"",
IF(AND('2.5 CAPEX'!$L70&lt;&gt;"x",'2.5 CAPEX'!$M70&lt;&gt;"x"),0,
IF($F67=0,0,
IF(CS$4&lt;'2.1 Kraftwerk allgemein'!$F$16,0,
IF(CS$4='2.1 Kraftwerk allgemein'!$F$16,'2.5 CAPEX'!$J70/$F67,
IF(CS$4&lt;'2.1 Kraftwerk allgemein'!$F$16+$F67,
('2.5 CAPEX'!$J70+SUM(OFFSET('2.5 CAPEX'!CX70,0,-MIN(MAX($F67-1-('2.1 Kraftwerk allgemein'!$F$16-'1.1 Allgemein'!$I$22+1),0),COLUMN(CJ67)-1-('2.1 Kraftwerk allgemein'!$F$16-'1.1 Allgemein'!$I$22+1)),1,MIN(MAX($F67-('2.1 Kraftwerk allgemein'!$F$16-'1.1 Allgemein'!$I$22+1),1),COLUMN(CJ67)-('2.1 Kraftwerk allgemein'!$F$16-'1.1 Allgemein'!$I$22+1)))))/$F67,
SUM(OFFSET('2.5 CAPEX'!CX70,0,-MIN($F67-1,COLUMN(CJ67)-1),1,MIN($F67,COLUMN(CJ67))))/$F67)))))))</f>
        <v/>
      </c>
      <c r="CT67" s="199" t="str">
        <f ca="1">IF('2.1 Kraftwerk allgemein'!$F$15&lt;'1.1 Allgemein'!$I$22,
IF(OR(ISNUMBER($D67)=FALSE,$F67=""),"",
IF(AND('2.5 CAPEX'!$L70&lt;&gt;"x",'2.5 CAPEX'!$M70&lt;&gt;"x"),0,
IF($F67=0,0,
IF(CT$4&lt;'2.1 Kraftwerk allgemein'!$F$16,0,
IF(CT$4='2.1 Kraftwerk allgemein'!$F$16,'2.5 CAPEX'!$J70/$F67,
IF(CT$4&lt;'2.1 Kraftwerk allgemein'!$F$16+$F67,
('2.5 CAPEX'!$J70+SUM(OFFSET('2.5 CAPEX'!CY70,0,-MIN(MAX($F67-1-('2.1 Kraftwerk allgemein'!$F$16-'2.1 Kraftwerk allgemein'!$F$15+1),0),COLUMN(CK67)-1-('2.1 Kraftwerk allgemein'!$F$16-'2.1 Kraftwerk allgemein'!$F$15+1)),1,MIN(MAX($F67-('2.1 Kraftwerk allgemein'!$F$16-'2.1 Kraftwerk allgemein'!$F$15+1),1),COLUMN(CK67)-('2.1 Kraftwerk allgemein'!$F$16-'2.1 Kraftwerk allgemein'!$F$15+1)))))/$F67,
SUM(OFFSET('2.5 CAPEX'!CY70,0,-MIN($F67-1,COLUMN(CK67)-1),1,MIN($F67,COLUMN(CK67))))/$F67)))))),
IF(OR(ISNUMBER($D67)=FALSE,$F67=""),"",
IF(AND('2.5 CAPEX'!$L70&lt;&gt;"x",'2.5 CAPEX'!$M70&lt;&gt;"x"),0,
IF($F67=0,0,
IF(CT$4&lt;'2.1 Kraftwerk allgemein'!$F$16,0,
IF(CT$4='2.1 Kraftwerk allgemein'!$F$16,'2.5 CAPEX'!$J70/$F67,
IF(CT$4&lt;'2.1 Kraftwerk allgemein'!$F$16+$F67,
('2.5 CAPEX'!$J70+SUM(OFFSET('2.5 CAPEX'!CY70,0,-MIN(MAX($F67-1-('2.1 Kraftwerk allgemein'!$F$16-'1.1 Allgemein'!$I$22+1),0),COLUMN(CK67)-1-('2.1 Kraftwerk allgemein'!$F$16-'1.1 Allgemein'!$I$22+1)),1,MIN(MAX($F67-('2.1 Kraftwerk allgemein'!$F$16-'1.1 Allgemein'!$I$22+1),1),COLUMN(CK67)-('2.1 Kraftwerk allgemein'!$F$16-'1.1 Allgemein'!$I$22+1)))))/$F67,
SUM(OFFSET('2.5 CAPEX'!CY70,0,-MIN($F67-1,COLUMN(CK67)-1),1,MIN($F67,COLUMN(CK67))))/$F67)))))))</f>
        <v/>
      </c>
      <c r="CU67" s="199" t="str">
        <f ca="1">IF('2.1 Kraftwerk allgemein'!$F$15&lt;'1.1 Allgemein'!$I$22,
IF(OR(ISNUMBER($D67)=FALSE,$F67=""),"",
IF(AND('2.5 CAPEX'!$L70&lt;&gt;"x",'2.5 CAPEX'!$M70&lt;&gt;"x"),0,
IF($F67=0,0,
IF(CU$4&lt;'2.1 Kraftwerk allgemein'!$F$16,0,
IF(CU$4='2.1 Kraftwerk allgemein'!$F$16,'2.5 CAPEX'!$J70/$F67,
IF(CU$4&lt;'2.1 Kraftwerk allgemein'!$F$16+$F67,
('2.5 CAPEX'!$J70+SUM(OFFSET('2.5 CAPEX'!CZ70,0,-MIN(MAX($F67-1-('2.1 Kraftwerk allgemein'!$F$16-'2.1 Kraftwerk allgemein'!$F$15+1),0),COLUMN(CL67)-1-('2.1 Kraftwerk allgemein'!$F$16-'2.1 Kraftwerk allgemein'!$F$15+1)),1,MIN(MAX($F67-('2.1 Kraftwerk allgemein'!$F$16-'2.1 Kraftwerk allgemein'!$F$15+1),1),COLUMN(CL67)-('2.1 Kraftwerk allgemein'!$F$16-'2.1 Kraftwerk allgemein'!$F$15+1)))))/$F67,
SUM(OFFSET('2.5 CAPEX'!CZ70,0,-MIN($F67-1,COLUMN(CL67)-1),1,MIN($F67,COLUMN(CL67))))/$F67)))))),
IF(OR(ISNUMBER($D67)=FALSE,$F67=""),"",
IF(AND('2.5 CAPEX'!$L70&lt;&gt;"x",'2.5 CAPEX'!$M70&lt;&gt;"x"),0,
IF($F67=0,0,
IF(CU$4&lt;'2.1 Kraftwerk allgemein'!$F$16,0,
IF(CU$4='2.1 Kraftwerk allgemein'!$F$16,'2.5 CAPEX'!$J70/$F67,
IF(CU$4&lt;'2.1 Kraftwerk allgemein'!$F$16+$F67,
('2.5 CAPEX'!$J70+SUM(OFFSET('2.5 CAPEX'!CZ70,0,-MIN(MAX($F67-1-('2.1 Kraftwerk allgemein'!$F$16-'1.1 Allgemein'!$I$22+1),0),COLUMN(CL67)-1-('2.1 Kraftwerk allgemein'!$F$16-'1.1 Allgemein'!$I$22+1)),1,MIN(MAX($F67-('2.1 Kraftwerk allgemein'!$F$16-'1.1 Allgemein'!$I$22+1),1),COLUMN(CL67)-('2.1 Kraftwerk allgemein'!$F$16-'1.1 Allgemein'!$I$22+1)))))/$F67,
SUM(OFFSET('2.5 CAPEX'!CZ70,0,-MIN($F67-1,COLUMN(CL67)-1),1,MIN($F67,COLUMN(CL67))))/$F67)))))))</f>
        <v/>
      </c>
      <c r="CV67" s="199" t="str">
        <f ca="1">IF('2.1 Kraftwerk allgemein'!$F$15&lt;'1.1 Allgemein'!$I$22,
IF(OR(ISNUMBER($D67)=FALSE,$F67=""),"",
IF(AND('2.5 CAPEX'!$L70&lt;&gt;"x",'2.5 CAPEX'!$M70&lt;&gt;"x"),0,
IF($F67=0,0,
IF(CV$4&lt;'2.1 Kraftwerk allgemein'!$F$16,0,
IF(CV$4='2.1 Kraftwerk allgemein'!$F$16,'2.5 CAPEX'!$J70/$F67,
IF(CV$4&lt;'2.1 Kraftwerk allgemein'!$F$16+$F67,
('2.5 CAPEX'!$J70+SUM(OFFSET('2.5 CAPEX'!DA70,0,-MIN(MAX($F67-1-('2.1 Kraftwerk allgemein'!$F$16-'2.1 Kraftwerk allgemein'!$F$15+1),0),COLUMN(CM67)-1-('2.1 Kraftwerk allgemein'!$F$16-'2.1 Kraftwerk allgemein'!$F$15+1)),1,MIN(MAX($F67-('2.1 Kraftwerk allgemein'!$F$16-'2.1 Kraftwerk allgemein'!$F$15+1),1),COLUMN(CM67)-('2.1 Kraftwerk allgemein'!$F$16-'2.1 Kraftwerk allgemein'!$F$15+1)))))/$F67,
SUM(OFFSET('2.5 CAPEX'!DA70,0,-MIN($F67-1,COLUMN(CM67)-1),1,MIN($F67,COLUMN(CM67))))/$F67)))))),
IF(OR(ISNUMBER($D67)=FALSE,$F67=""),"",
IF(AND('2.5 CAPEX'!$L70&lt;&gt;"x",'2.5 CAPEX'!$M70&lt;&gt;"x"),0,
IF($F67=0,0,
IF(CV$4&lt;'2.1 Kraftwerk allgemein'!$F$16,0,
IF(CV$4='2.1 Kraftwerk allgemein'!$F$16,'2.5 CAPEX'!$J70/$F67,
IF(CV$4&lt;'2.1 Kraftwerk allgemein'!$F$16+$F67,
('2.5 CAPEX'!$J70+SUM(OFFSET('2.5 CAPEX'!DA70,0,-MIN(MAX($F67-1-('2.1 Kraftwerk allgemein'!$F$16-'1.1 Allgemein'!$I$22+1),0),COLUMN(CM67)-1-('2.1 Kraftwerk allgemein'!$F$16-'1.1 Allgemein'!$I$22+1)),1,MIN(MAX($F67-('2.1 Kraftwerk allgemein'!$F$16-'1.1 Allgemein'!$I$22+1),1),COLUMN(CM67)-('2.1 Kraftwerk allgemein'!$F$16-'1.1 Allgemein'!$I$22+1)))))/$F67,
SUM(OFFSET('2.5 CAPEX'!DA70,0,-MIN($F67-1,COLUMN(CM67)-1),1,MIN($F67,COLUMN(CM67))))/$F67)))))))</f>
        <v/>
      </c>
      <c r="CW67" s="199" t="str">
        <f ca="1">IF('2.1 Kraftwerk allgemein'!$F$15&lt;'1.1 Allgemein'!$I$22,
IF(OR(ISNUMBER($D67)=FALSE,$F67=""),"",
IF(AND('2.5 CAPEX'!$L70&lt;&gt;"x",'2.5 CAPEX'!$M70&lt;&gt;"x"),0,
IF($F67=0,0,
IF(CW$4&lt;'2.1 Kraftwerk allgemein'!$F$16,0,
IF(CW$4='2.1 Kraftwerk allgemein'!$F$16,'2.5 CAPEX'!$J70/$F67,
IF(CW$4&lt;'2.1 Kraftwerk allgemein'!$F$16+$F67,
('2.5 CAPEX'!$J70+SUM(OFFSET('2.5 CAPEX'!DB70,0,-MIN(MAX($F67-1-('2.1 Kraftwerk allgemein'!$F$16-'2.1 Kraftwerk allgemein'!$F$15+1),0),COLUMN(CN67)-1-('2.1 Kraftwerk allgemein'!$F$16-'2.1 Kraftwerk allgemein'!$F$15+1)),1,MIN(MAX($F67-('2.1 Kraftwerk allgemein'!$F$16-'2.1 Kraftwerk allgemein'!$F$15+1),1),COLUMN(CN67)-('2.1 Kraftwerk allgemein'!$F$16-'2.1 Kraftwerk allgemein'!$F$15+1)))))/$F67,
SUM(OFFSET('2.5 CAPEX'!DB70,0,-MIN($F67-1,COLUMN(CN67)-1),1,MIN($F67,COLUMN(CN67))))/$F67)))))),
IF(OR(ISNUMBER($D67)=FALSE,$F67=""),"",
IF(AND('2.5 CAPEX'!$L70&lt;&gt;"x",'2.5 CAPEX'!$M70&lt;&gt;"x"),0,
IF($F67=0,0,
IF(CW$4&lt;'2.1 Kraftwerk allgemein'!$F$16,0,
IF(CW$4='2.1 Kraftwerk allgemein'!$F$16,'2.5 CAPEX'!$J70/$F67,
IF(CW$4&lt;'2.1 Kraftwerk allgemein'!$F$16+$F67,
('2.5 CAPEX'!$J70+SUM(OFFSET('2.5 CAPEX'!DB70,0,-MIN(MAX($F67-1-('2.1 Kraftwerk allgemein'!$F$16-'1.1 Allgemein'!$I$22+1),0),COLUMN(CN67)-1-('2.1 Kraftwerk allgemein'!$F$16-'1.1 Allgemein'!$I$22+1)),1,MIN(MAX($F67-('2.1 Kraftwerk allgemein'!$F$16-'1.1 Allgemein'!$I$22+1),1),COLUMN(CN67)-('2.1 Kraftwerk allgemein'!$F$16-'1.1 Allgemein'!$I$22+1)))))/$F67,
SUM(OFFSET('2.5 CAPEX'!DB70,0,-MIN($F67-1,COLUMN(CN67)-1),1,MIN($F67,COLUMN(CN67))))/$F67)))))))</f>
        <v/>
      </c>
      <c r="CX67" s="199" t="str">
        <f ca="1">IF('2.1 Kraftwerk allgemein'!$F$15&lt;'1.1 Allgemein'!$I$22,
IF(OR(ISNUMBER($D67)=FALSE,$F67=""),"",
IF(AND('2.5 CAPEX'!$L70&lt;&gt;"x",'2.5 CAPEX'!$M70&lt;&gt;"x"),0,
IF($F67=0,0,
IF(CX$4&lt;'2.1 Kraftwerk allgemein'!$F$16,0,
IF(CX$4='2.1 Kraftwerk allgemein'!$F$16,'2.5 CAPEX'!$J70/$F67,
IF(CX$4&lt;'2.1 Kraftwerk allgemein'!$F$16+$F67,
('2.5 CAPEX'!$J70+SUM(OFFSET('2.5 CAPEX'!DC70,0,-MIN(MAX($F67-1-('2.1 Kraftwerk allgemein'!$F$16-'2.1 Kraftwerk allgemein'!$F$15+1),0),COLUMN(CO67)-1-('2.1 Kraftwerk allgemein'!$F$16-'2.1 Kraftwerk allgemein'!$F$15+1)),1,MIN(MAX($F67-('2.1 Kraftwerk allgemein'!$F$16-'2.1 Kraftwerk allgemein'!$F$15+1),1),COLUMN(CO67)-('2.1 Kraftwerk allgemein'!$F$16-'2.1 Kraftwerk allgemein'!$F$15+1)))))/$F67,
SUM(OFFSET('2.5 CAPEX'!DC70,0,-MIN($F67-1,COLUMN(CO67)-1),1,MIN($F67,COLUMN(CO67))))/$F67)))))),
IF(OR(ISNUMBER($D67)=FALSE,$F67=""),"",
IF(AND('2.5 CAPEX'!$L70&lt;&gt;"x",'2.5 CAPEX'!$M70&lt;&gt;"x"),0,
IF($F67=0,0,
IF(CX$4&lt;'2.1 Kraftwerk allgemein'!$F$16,0,
IF(CX$4='2.1 Kraftwerk allgemein'!$F$16,'2.5 CAPEX'!$J70/$F67,
IF(CX$4&lt;'2.1 Kraftwerk allgemein'!$F$16+$F67,
('2.5 CAPEX'!$J70+SUM(OFFSET('2.5 CAPEX'!DC70,0,-MIN(MAX($F67-1-('2.1 Kraftwerk allgemein'!$F$16-'1.1 Allgemein'!$I$22+1),0),COLUMN(CO67)-1-('2.1 Kraftwerk allgemein'!$F$16-'1.1 Allgemein'!$I$22+1)),1,MIN(MAX($F67-('2.1 Kraftwerk allgemein'!$F$16-'1.1 Allgemein'!$I$22+1),1),COLUMN(CO67)-('2.1 Kraftwerk allgemein'!$F$16-'1.1 Allgemein'!$I$22+1)))))/$F67,
SUM(OFFSET('2.5 CAPEX'!DC70,0,-MIN($F67-1,COLUMN(CO67)-1),1,MIN($F67,COLUMN(CO67))))/$F67)))))))</f>
        <v/>
      </c>
      <c r="CY67" s="199" t="str">
        <f ca="1">IF('2.1 Kraftwerk allgemein'!$F$15&lt;'1.1 Allgemein'!$I$22,
IF(OR(ISNUMBER($D67)=FALSE,$F67=""),"",
IF(AND('2.5 CAPEX'!$L70&lt;&gt;"x",'2.5 CAPEX'!$M70&lt;&gt;"x"),0,
IF($F67=0,0,
IF(CY$4&lt;'2.1 Kraftwerk allgemein'!$F$16,0,
IF(CY$4='2.1 Kraftwerk allgemein'!$F$16,'2.5 CAPEX'!$J70/$F67,
IF(CY$4&lt;'2.1 Kraftwerk allgemein'!$F$16+$F67,
('2.5 CAPEX'!$J70+SUM(OFFSET('2.5 CAPEX'!DD70,0,-MIN(MAX($F67-1-('2.1 Kraftwerk allgemein'!$F$16-'2.1 Kraftwerk allgemein'!$F$15+1),0),COLUMN(CP67)-1-('2.1 Kraftwerk allgemein'!$F$16-'2.1 Kraftwerk allgemein'!$F$15+1)),1,MIN(MAX($F67-('2.1 Kraftwerk allgemein'!$F$16-'2.1 Kraftwerk allgemein'!$F$15+1),1),COLUMN(CP67)-('2.1 Kraftwerk allgemein'!$F$16-'2.1 Kraftwerk allgemein'!$F$15+1)))))/$F67,
SUM(OFFSET('2.5 CAPEX'!DD70,0,-MIN($F67-1,COLUMN(CP67)-1),1,MIN($F67,COLUMN(CP67))))/$F67)))))),
IF(OR(ISNUMBER($D67)=FALSE,$F67=""),"",
IF(AND('2.5 CAPEX'!$L70&lt;&gt;"x",'2.5 CAPEX'!$M70&lt;&gt;"x"),0,
IF($F67=0,0,
IF(CY$4&lt;'2.1 Kraftwerk allgemein'!$F$16,0,
IF(CY$4='2.1 Kraftwerk allgemein'!$F$16,'2.5 CAPEX'!$J70/$F67,
IF(CY$4&lt;'2.1 Kraftwerk allgemein'!$F$16+$F67,
('2.5 CAPEX'!$J70+SUM(OFFSET('2.5 CAPEX'!DD70,0,-MIN(MAX($F67-1-('2.1 Kraftwerk allgemein'!$F$16-'1.1 Allgemein'!$I$22+1),0),COLUMN(CP67)-1-('2.1 Kraftwerk allgemein'!$F$16-'1.1 Allgemein'!$I$22+1)),1,MIN(MAX($F67-('2.1 Kraftwerk allgemein'!$F$16-'1.1 Allgemein'!$I$22+1),1),COLUMN(CP67)-('2.1 Kraftwerk allgemein'!$F$16-'1.1 Allgemein'!$I$22+1)))))/$F67,
SUM(OFFSET('2.5 CAPEX'!DD70,0,-MIN($F67-1,COLUMN(CP67)-1),1,MIN($F67,COLUMN(CP67))))/$F67)))))))</f>
        <v/>
      </c>
      <c r="CZ67" s="199" t="str">
        <f ca="1">IF('2.1 Kraftwerk allgemein'!$F$15&lt;'1.1 Allgemein'!$I$22,
IF(OR(ISNUMBER($D67)=FALSE,$F67=""),"",
IF(AND('2.5 CAPEX'!$L70&lt;&gt;"x",'2.5 CAPEX'!$M70&lt;&gt;"x"),0,
IF($F67=0,0,
IF(CZ$4&lt;'2.1 Kraftwerk allgemein'!$F$16,0,
IF(CZ$4='2.1 Kraftwerk allgemein'!$F$16,'2.5 CAPEX'!$J70/$F67,
IF(CZ$4&lt;'2.1 Kraftwerk allgemein'!$F$16+$F67,
('2.5 CAPEX'!$J70+SUM(OFFSET('2.5 CAPEX'!DE70,0,-MIN(MAX($F67-1-('2.1 Kraftwerk allgemein'!$F$16-'2.1 Kraftwerk allgemein'!$F$15+1),0),COLUMN(CQ67)-1-('2.1 Kraftwerk allgemein'!$F$16-'2.1 Kraftwerk allgemein'!$F$15+1)),1,MIN(MAX($F67-('2.1 Kraftwerk allgemein'!$F$16-'2.1 Kraftwerk allgemein'!$F$15+1),1),COLUMN(CQ67)-('2.1 Kraftwerk allgemein'!$F$16-'2.1 Kraftwerk allgemein'!$F$15+1)))))/$F67,
SUM(OFFSET('2.5 CAPEX'!DE70,0,-MIN($F67-1,COLUMN(CQ67)-1),1,MIN($F67,COLUMN(CQ67))))/$F67)))))),
IF(OR(ISNUMBER($D67)=FALSE,$F67=""),"",
IF(AND('2.5 CAPEX'!$L70&lt;&gt;"x",'2.5 CAPEX'!$M70&lt;&gt;"x"),0,
IF($F67=0,0,
IF(CZ$4&lt;'2.1 Kraftwerk allgemein'!$F$16,0,
IF(CZ$4='2.1 Kraftwerk allgemein'!$F$16,'2.5 CAPEX'!$J70/$F67,
IF(CZ$4&lt;'2.1 Kraftwerk allgemein'!$F$16+$F67,
('2.5 CAPEX'!$J70+SUM(OFFSET('2.5 CAPEX'!DE70,0,-MIN(MAX($F67-1-('2.1 Kraftwerk allgemein'!$F$16-'1.1 Allgemein'!$I$22+1),0),COLUMN(CQ67)-1-('2.1 Kraftwerk allgemein'!$F$16-'1.1 Allgemein'!$I$22+1)),1,MIN(MAX($F67-('2.1 Kraftwerk allgemein'!$F$16-'1.1 Allgemein'!$I$22+1),1),COLUMN(CQ67)-('2.1 Kraftwerk allgemein'!$F$16-'1.1 Allgemein'!$I$22+1)))))/$F67,
SUM(OFFSET('2.5 CAPEX'!DE70,0,-MIN($F67-1,COLUMN(CQ67)-1),1,MIN($F67,COLUMN(CQ67))))/$F67)))))))</f>
        <v/>
      </c>
      <c r="DA67" s="199" t="str">
        <f ca="1">IF('2.1 Kraftwerk allgemein'!$F$15&lt;'1.1 Allgemein'!$I$22,
IF(OR(ISNUMBER($D67)=FALSE,$F67=""),"",
IF(AND('2.5 CAPEX'!$L70&lt;&gt;"x",'2.5 CAPEX'!$M70&lt;&gt;"x"),0,
IF($F67=0,0,
IF(DA$4&lt;'2.1 Kraftwerk allgemein'!$F$16,0,
IF(DA$4='2.1 Kraftwerk allgemein'!$F$16,'2.5 CAPEX'!$J70/$F67,
IF(DA$4&lt;'2.1 Kraftwerk allgemein'!$F$16+$F67,
('2.5 CAPEX'!$J70+SUM(OFFSET('2.5 CAPEX'!DF70,0,-MIN(MAX($F67-1-('2.1 Kraftwerk allgemein'!$F$16-'2.1 Kraftwerk allgemein'!$F$15+1),0),COLUMN(CR67)-1-('2.1 Kraftwerk allgemein'!$F$16-'2.1 Kraftwerk allgemein'!$F$15+1)),1,MIN(MAX($F67-('2.1 Kraftwerk allgemein'!$F$16-'2.1 Kraftwerk allgemein'!$F$15+1),1),COLUMN(CR67)-('2.1 Kraftwerk allgemein'!$F$16-'2.1 Kraftwerk allgemein'!$F$15+1)))))/$F67,
SUM(OFFSET('2.5 CAPEX'!DF70,0,-MIN($F67-1,COLUMN(CR67)-1),1,MIN($F67,COLUMN(CR67))))/$F67)))))),
IF(OR(ISNUMBER($D67)=FALSE,$F67=""),"",
IF(AND('2.5 CAPEX'!$L70&lt;&gt;"x",'2.5 CAPEX'!$M70&lt;&gt;"x"),0,
IF($F67=0,0,
IF(DA$4&lt;'2.1 Kraftwerk allgemein'!$F$16,0,
IF(DA$4='2.1 Kraftwerk allgemein'!$F$16,'2.5 CAPEX'!$J70/$F67,
IF(DA$4&lt;'2.1 Kraftwerk allgemein'!$F$16+$F67,
('2.5 CAPEX'!$J70+SUM(OFFSET('2.5 CAPEX'!DF70,0,-MIN(MAX($F67-1-('2.1 Kraftwerk allgemein'!$F$16-'1.1 Allgemein'!$I$22+1),0),COLUMN(CR67)-1-('2.1 Kraftwerk allgemein'!$F$16-'1.1 Allgemein'!$I$22+1)),1,MIN(MAX($F67-('2.1 Kraftwerk allgemein'!$F$16-'1.1 Allgemein'!$I$22+1),1),COLUMN(CR67)-('2.1 Kraftwerk allgemein'!$F$16-'1.1 Allgemein'!$I$22+1)))))/$F67,
SUM(OFFSET('2.5 CAPEX'!DF70,0,-MIN($F67-1,COLUMN(CR67)-1),1,MIN($F67,COLUMN(CR67))))/$F67)))))))</f>
        <v/>
      </c>
      <c r="DB67" s="199" t="str">
        <f ca="1">IF('2.1 Kraftwerk allgemein'!$F$15&lt;'1.1 Allgemein'!$I$22,
IF(OR(ISNUMBER($D67)=FALSE,$F67=""),"",
IF(AND('2.5 CAPEX'!$L70&lt;&gt;"x",'2.5 CAPEX'!$M70&lt;&gt;"x"),0,
IF($F67=0,0,
IF(DB$4&lt;'2.1 Kraftwerk allgemein'!$F$16,0,
IF(DB$4='2.1 Kraftwerk allgemein'!$F$16,'2.5 CAPEX'!$J70/$F67,
IF(DB$4&lt;'2.1 Kraftwerk allgemein'!$F$16+$F67,
('2.5 CAPEX'!$J70+SUM(OFFSET('2.5 CAPEX'!DG70,0,-MIN(MAX($F67-1-('2.1 Kraftwerk allgemein'!$F$16-'2.1 Kraftwerk allgemein'!$F$15+1),0),COLUMN(CS67)-1-('2.1 Kraftwerk allgemein'!$F$16-'2.1 Kraftwerk allgemein'!$F$15+1)),1,MIN(MAX($F67-('2.1 Kraftwerk allgemein'!$F$16-'2.1 Kraftwerk allgemein'!$F$15+1),1),COLUMN(CS67)-('2.1 Kraftwerk allgemein'!$F$16-'2.1 Kraftwerk allgemein'!$F$15+1)))))/$F67,
SUM(OFFSET('2.5 CAPEX'!DG70,0,-MIN($F67-1,COLUMN(CS67)-1),1,MIN($F67,COLUMN(CS67))))/$F67)))))),
IF(OR(ISNUMBER($D67)=FALSE,$F67=""),"",
IF(AND('2.5 CAPEX'!$L70&lt;&gt;"x",'2.5 CAPEX'!$M70&lt;&gt;"x"),0,
IF($F67=0,0,
IF(DB$4&lt;'2.1 Kraftwerk allgemein'!$F$16,0,
IF(DB$4='2.1 Kraftwerk allgemein'!$F$16,'2.5 CAPEX'!$J70/$F67,
IF(DB$4&lt;'2.1 Kraftwerk allgemein'!$F$16+$F67,
('2.5 CAPEX'!$J70+SUM(OFFSET('2.5 CAPEX'!DG70,0,-MIN(MAX($F67-1-('2.1 Kraftwerk allgemein'!$F$16-'1.1 Allgemein'!$I$22+1),0),COLUMN(CS67)-1-('2.1 Kraftwerk allgemein'!$F$16-'1.1 Allgemein'!$I$22+1)),1,MIN(MAX($F67-('2.1 Kraftwerk allgemein'!$F$16-'1.1 Allgemein'!$I$22+1),1),COLUMN(CS67)-('2.1 Kraftwerk allgemein'!$F$16-'1.1 Allgemein'!$I$22+1)))))/$F67,
SUM(OFFSET('2.5 CAPEX'!DG70,0,-MIN($F67-1,COLUMN(CS67)-1),1,MIN($F67,COLUMN(CS67))))/$F67)))))))</f>
        <v/>
      </c>
      <c r="DC67" s="199" t="str">
        <f ca="1">IF('2.1 Kraftwerk allgemein'!$F$15&lt;'1.1 Allgemein'!$I$22,
IF(OR(ISNUMBER($D67)=FALSE,$F67=""),"",
IF(AND('2.5 CAPEX'!$L70&lt;&gt;"x",'2.5 CAPEX'!$M70&lt;&gt;"x"),0,
IF($F67=0,0,
IF(DC$4&lt;'2.1 Kraftwerk allgemein'!$F$16,0,
IF(DC$4='2.1 Kraftwerk allgemein'!$F$16,'2.5 CAPEX'!$J70/$F67,
IF(DC$4&lt;'2.1 Kraftwerk allgemein'!$F$16+$F67,
('2.5 CAPEX'!$J70+SUM(OFFSET('2.5 CAPEX'!DH70,0,-MIN(MAX($F67-1-('2.1 Kraftwerk allgemein'!$F$16-'2.1 Kraftwerk allgemein'!$F$15+1),0),COLUMN(CT67)-1-('2.1 Kraftwerk allgemein'!$F$16-'2.1 Kraftwerk allgemein'!$F$15+1)),1,MIN(MAX($F67-('2.1 Kraftwerk allgemein'!$F$16-'2.1 Kraftwerk allgemein'!$F$15+1),1),COLUMN(CT67)-('2.1 Kraftwerk allgemein'!$F$16-'2.1 Kraftwerk allgemein'!$F$15+1)))))/$F67,
SUM(OFFSET('2.5 CAPEX'!DH70,0,-MIN($F67-1,COLUMN(CT67)-1),1,MIN($F67,COLUMN(CT67))))/$F67)))))),
IF(OR(ISNUMBER($D67)=FALSE,$F67=""),"",
IF(AND('2.5 CAPEX'!$L70&lt;&gt;"x",'2.5 CAPEX'!$M70&lt;&gt;"x"),0,
IF($F67=0,0,
IF(DC$4&lt;'2.1 Kraftwerk allgemein'!$F$16,0,
IF(DC$4='2.1 Kraftwerk allgemein'!$F$16,'2.5 CAPEX'!$J70/$F67,
IF(DC$4&lt;'2.1 Kraftwerk allgemein'!$F$16+$F67,
('2.5 CAPEX'!$J70+SUM(OFFSET('2.5 CAPEX'!DH70,0,-MIN(MAX($F67-1-('2.1 Kraftwerk allgemein'!$F$16-'1.1 Allgemein'!$I$22+1),0),COLUMN(CT67)-1-('2.1 Kraftwerk allgemein'!$F$16-'1.1 Allgemein'!$I$22+1)),1,MIN(MAX($F67-('2.1 Kraftwerk allgemein'!$F$16-'1.1 Allgemein'!$I$22+1),1),COLUMN(CT67)-('2.1 Kraftwerk allgemein'!$F$16-'1.1 Allgemein'!$I$22+1)))))/$F67,
SUM(OFFSET('2.5 CAPEX'!DH70,0,-MIN($F67-1,COLUMN(CT67)-1),1,MIN($F67,COLUMN(CT67))))/$F67)))))))</f>
        <v/>
      </c>
      <c r="DD67" s="199" t="str">
        <f ca="1">IF('2.1 Kraftwerk allgemein'!$F$15&lt;'1.1 Allgemein'!$I$22,
IF(OR(ISNUMBER($D67)=FALSE,$F67=""),"",
IF(AND('2.5 CAPEX'!$L70&lt;&gt;"x",'2.5 CAPEX'!$M70&lt;&gt;"x"),0,
IF($F67=0,0,
IF(DD$4&lt;'2.1 Kraftwerk allgemein'!$F$16,0,
IF(DD$4='2.1 Kraftwerk allgemein'!$F$16,'2.5 CAPEX'!$J70/$F67,
IF(DD$4&lt;'2.1 Kraftwerk allgemein'!$F$16+$F67,
('2.5 CAPEX'!$J70+SUM(OFFSET('2.5 CAPEX'!DI70,0,-MIN(MAX($F67-1-('2.1 Kraftwerk allgemein'!$F$16-'2.1 Kraftwerk allgemein'!$F$15+1),0),COLUMN(CU67)-1-('2.1 Kraftwerk allgemein'!$F$16-'2.1 Kraftwerk allgemein'!$F$15+1)),1,MIN(MAX($F67-('2.1 Kraftwerk allgemein'!$F$16-'2.1 Kraftwerk allgemein'!$F$15+1),1),COLUMN(CU67)-('2.1 Kraftwerk allgemein'!$F$16-'2.1 Kraftwerk allgemein'!$F$15+1)))))/$F67,
SUM(OFFSET('2.5 CAPEX'!DI70,0,-MIN($F67-1,COLUMN(CU67)-1),1,MIN($F67,COLUMN(CU67))))/$F67)))))),
IF(OR(ISNUMBER($D67)=FALSE,$F67=""),"",
IF(AND('2.5 CAPEX'!$L70&lt;&gt;"x",'2.5 CAPEX'!$M70&lt;&gt;"x"),0,
IF($F67=0,0,
IF(DD$4&lt;'2.1 Kraftwerk allgemein'!$F$16,0,
IF(DD$4='2.1 Kraftwerk allgemein'!$F$16,'2.5 CAPEX'!$J70/$F67,
IF(DD$4&lt;'2.1 Kraftwerk allgemein'!$F$16+$F67,
('2.5 CAPEX'!$J70+SUM(OFFSET('2.5 CAPEX'!DI70,0,-MIN(MAX($F67-1-('2.1 Kraftwerk allgemein'!$F$16-'1.1 Allgemein'!$I$22+1),0),COLUMN(CU67)-1-('2.1 Kraftwerk allgemein'!$F$16-'1.1 Allgemein'!$I$22+1)),1,MIN(MAX($F67-('2.1 Kraftwerk allgemein'!$F$16-'1.1 Allgemein'!$I$22+1),1),COLUMN(CU67)-('2.1 Kraftwerk allgemein'!$F$16-'1.1 Allgemein'!$I$22+1)))))/$F67,
SUM(OFFSET('2.5 CAPEX'!DI70,0,-MIN($F67-1,COLUMN(CU67)-1),1,MIN($F67,COLUMN(CU67))))/$F67)))))))</f>
        <v/>
      </c>
      <c r="DE67" s="199" t="str">
        <f ca="1">IF('2.1 Kraftwerk allgemein'!$F$15&lt;'1.1 Allgemein'!$I$22,
IF(OR(ISNUMBER($D67)=FALSE,$F67=""),"",
IF(AND('2.5 CAPEX'!$L70&lt;&gt;"x",'2.5 CAPEX'!$M70&lt;&gt;"x"),0,
IF($F67=0,0,
IF(DE$4&lt;'2.1 Kraftwerk allgemein'!$F$16,0,
IF(DE$4='2.1 Kraftwerk allgemein'!$F$16,'2.5 CAPEX'!$J70/$F67,
IF(DE$4&lt;'2.1 Kraftwerk allgemein'!$F$16+$F67,
('2.5 CAPEX'!$J70+SUM(OFFSET('2.5 CAPEX'!DJ70,0,-MIN(MAX($F67-1-('2.1 Kraftwerk allgemein'!$F$16-'2.1 Kraftwerk allgemein'!$F$15+1),0),COLUMN(CV67)-1-('2.1 Kraftwerk allgemein'!$F$16-'2.1 Kraftwerk allgemein'!$F$15+1)),1,MIN(MAX($F67-('2.1 Kraftwerk allgemein'!$F$16-'2.1 Kraftwerk allgemein'!$F$15+1),1),COLUMN(CV67)-('2.1 Kraftwerk allgemein'!$F$16-'2.1 Kraftwerk allgemein'!$F$15+1)))))/$F67,
SUM(OFFSET('2.5 CAPEX'!DJ70,0,-MIN($F67-1,COLUMN(CV67)-1),1,MIN($F67,COLUMN(CV67))))/$F67)))))),
IF(OR(ISNUMBER($D67)=FALSE,$F67=""),"",
IF(AND('2.5 CAPEX'!$L70&lt;&gt;"x",'2.5 CAPEX'!$M70&lt;&gt;"x"),0,
IF($F67=0,0,
IF(DE$4&lt;'2.1 Kraftwerk allgemein'!$F$16,0,
IF(DE$4='2.1 Kraftwerk allgemein'!$F$16,'2.5 CAPEX'!$J70/$F67,
IF(DE$4&lt;'2.1 Kraftwerk allgemein'!$F$16+$F67,
('2.5 CAPEX'!$J70+SUM(OFFSET('2.5 CAPEX'!DJ70,0,-MIN(MAX($F67-1-('2.1 Kraftwerk allgemein'!$F$16-'1.1 Allgemein'!$I$22+1),0),COLUMN(CV67)-1-('2.1 Kraftwerk allgemein'!$F$16-'1.1 Allgemein'!$I$22+1)),1,MIN(MAX($F67-('2.1 Kraftwerk allgemein'!$F$16-'1.1 Allgemein'!$I$22+1),1),COLUMN(CV67)-('2.1 Kraftwerk allgemein'!$F$16-'1.1 Allgemein'!$I$22+1)))))/$F67,
SUM(OFFSET('2.5 CAPEX'!DJ70,0,-MIN($F67-1,COLUMN(CV67)-1),1,MIN($F67,COLUMN(CV67))))/$F67)))))))</f>
        <v/>
      </c>
      <c r="DF67" s="199" t="str">
        <f ca="1">IF('2.1 Kraftwerk allgemein'!$F$15&lt;'1.1 Allgemein'!$I$22,
IF(OR(ISNUMBER($D67)=FALSE,$F67=""),"",
IF(AND('2.5 CAPEX'!$L70&lt;&gt;"x",'2.5 CAPEX'!$M70&lt;&gt;"x"),0,
IF($F67=0,0,
IF(DF$4&lt;'2.1 Kraftwerk allgemein'!$F$16,0,
IF(DF$4='2.1 Kraftwerk allgemein'!$F$16,'2.5 CAPEX'!$J70/$F67,
IF(DF$4&lt;'2.1 Kraftwerk allgemein'!$F$16+$F67,
('2.5 CAPEX'!$J70+SUM(OFFSET('2.5 CAPEX'!DK70,0,-MIN(MAX($F67-1-('2.1 Kraftwerk allgemein'!$F$16-'2.1 Kraftwerk allgemein'!$F$15+1),0),COLUMN(CW67)-1-('2.1 Kraftwerk allgemein'!$F$16-'2.1 Kraftwerk allgemein'!$F$15+1)),1,MIN(MAX($F67-('2.1 Kraftwerk allgemein'!$F$16-'2.1 Kraftwerk allgemein'!$F$15+1),1),COLUMN(CW67)-('2.1 Kraftwerk allgemein'!$F$16-'2.1 Kraftwerk allgemein'!$F$15+1)))))/$F67,
SUM(OFFSET('2.5 CAPEX'!DK70,0,-MIN($F67-1,COLUMN(CW67)-1),1,MIN($F67,COLUMN(CW67))))/$F67)))))),
IF(OR(ISNUMBER($D67)=FALSE,$F67=""),"",
IF(AND('2.5 CAPEX'!$L70&lt;&gt;"x",'2.5 CAPEX'!$M70&lt;&gt;"x"),0,
IF($F67=0,0,
IF(DF$4&lt;'2.1 Kraftwerk allgemein'!$F$16,0,
IF(DF$4='2.1 Kraftwerk allgemein'!$F$16,'2.5 CAPEX'!$J70/$F67,
IF(DF$4&lt;'2.1 Kraftwerk allgemein'!$F$16+$F67,
('2.5 CAPEX'!$J70+SUM(OFFSET('2.5 CAPEX'!DK70,0,-MIN(MAX($F67-1-('2.1 Kraftwerk allgemein'!$F$16-'1.1 Allgemein'!$I$22+1),0),COLUMN(CW67)-1-('2.1 Kraftwerk allgemein'!$F$16-'1.1 Allgemein'!$I$22+1)),1,MIN(MAX($F67-('2.1 Kraftwerk allgemein'!$F$16-'1.1 Allgemein'!$I$22+1),1),COLUMN(CW67)-('2.1 Kraftwerk allgemein'!$F$16-'1.1 Allgemein'!$I$22+1)))))/$F67,
SUM(OFFSET('2.5 CAPEX'!DK70,0,-MIN($F67-1,COLUMN(CW67)-1),1,MIN($F67,COLUMN(CW67))))/$F67)))))))</f>
        <v/>
      </c>
    </row>
    <row r="68" spans="1:110" s="200" customFormat="1" ht="14" x14ac:dyDescent="0.3">
      <c r="A68" s="104"/>
      <c r="B68" s="104"/>
      <c r="C68" s="104"/>
      <c r="D68" s="191">
        <f>IF('2.5 CAPEX'!D71&lt;&gt;"",'2.5 CAPEX'!D71,"")</f>
        <v>602</v>
      </c>
      <c r="E68" s="191" t="str">
        <f>IF('2.5 CAPEX'!E71&lt;&gt;"",'2.5 CAPEX'!E71,"")</f>
        <v/>
      </c>
      <c r="F68" s="196" t="str">
        <f>IF('2.5 CAPEX'!F71&lt;&gt;"",'2.5 CAPEX'!F71,"")</f>
        <v/>
      </c>
      <c r="G68" s="197">
        <f ca="1">IF(ISNUMBER(D68)=FALSE,"",INDEX('2.5 CAPEX'!$H:$H,MATCH('3.1 Abschreibung'!$D68,'2.5 CAPEX'!$D:$D,0))+INDEX('2.5 CAPEX'!$J:$J,MATCH('3.1 Abschreibung'!$D68,'2.5 CAPEX'!$D:$D,0)))</f>
        <v>0</v>
      </c>
      <c r="H68" s="197"/>
      <c r="I68" s="198">
        <v>0</v>
      </c>
      <c r="J68" s="199" t="str">
        <f ca="1">IF('2.1 Kraftwerk allgemein'!$F$15&lt;'1.1 Allgemein'!$I$22,
IF(OR(ISNUMBER($D68)=FALSE,$F68=""),"",
IF(AND('2.5 CAPEX'!$L71&lt;&gt;"x",'2.5 CAPEX'!$M71&lt;&gt;"x"),0,
IF($F68=0,0,
IF(J$4&lt;'2.1 Kraftwerk allgemein'!$F$16,0,
IF(J$4='2.1 Kraftwerk allgemein'!$F$16,'2.5 CAPEX'!$J71/$F68,
IF(J$4&lt;'2.1 Kraftwerk allgemein'!$F$16+$F68,
('2.5 CAPEX'!$J71+SUM(OFFSET('2.5 CAPEX'!O71,0,-MIN(MAX($F68-1-('2.1 Kraftwerk allgemein'!$F$16-'2.1 Kraftwerk allgemein'!$F$15+1),0),COLUMN(A68)-1-('2.1 Kraftwerk allgemein'!$F$16-'2.1 Kraftwerk allgemein'!$F$15+1)),1,MIN(MAX($F68-('2.1 Kraftwerk allgemein'!$F$16-'2.1 Kraftwerk allgemein'!$F$15+1),1),COLUMN(A68)-('2.1 Kraftwerk allgemein'!$F$16-'2.1 Kraftwerk allgemein'!$F$15+1)))))/$F68,
SUM(OFFSET('2.5 CAPEX'!O71,0,-MIN($F68-1,COLUMN(A68)-1),1,MIN($F68,COLUMN(A68))))/$F68)))))),
IF(OR(ISNUMBER($D68)=FALSE,$F68=""),"",
IF(AND('2.5 CAPEX'!$L71&lt;&gt;"x",'2.5 CAPEX'!$M71&lt;&gt;"x"),0,
IF($F68=0,0,
IF(J$4&lt;'2.1 Kraftwerk allgemein'!$F$16,0,
IF(J$4='2.1 Kraftwerk allgemein'!$F$16,'2.5 CAPEX'!$J71/$F68,
IF(J$4&lt;'2.1 Kraftwerk allgemein'!$F$16+$F68,
('2.5 CAPEX'!$J71+SUM(OFFSET('2.5 CAPEX'!O71,0,-MIN(MAX($F68-1-('2.1 Kraftwerk allgemein'!$F$16-'1.1 Allgemein'!$I$22+1),0),COLUMN(A68)-1-('2.1 Kraftwerk allgemein'!$F$16-'1.1 Allgemein'!$I$22+1)),1,MIN(MAX($F68-('2.1 Kraftwerk allgemein'!$F$16-'1.1 Allgemein'!$I$22+1),1),COLUMN(A68)-('2.1 Kraftwerk allgemein'!$F$16-'1.1 Allgemein'!$I$22+1)))))/$F68,
SUM(OFFSET('2.5 CAPEX'!O71,0,-MIN($F68-1,COLUMN(A68)-1),1,MIN($F68,COLUMN(A68))))/$F68)))))))</f>
        <v/>
      </c>
      <c r="K68" s="199" t="str">
        <f ca="1">IF('2.1 Kraftwerk allgemein'!$F$15&lt;'1.1 Allgemein'!$I$22,
IF(OR(ISNUMBER($D68)=FALSE,$F68=""),"",
IF(AND('2.5 CAPEX'!$L71&lt;&gt;"x",'2.5 CAPEX'!$M71&lt;&gt;"x"),0,
IF($F68=0,0,
IF(K$4&lt;'2.1 Kraftwerk allgemein'!$F$16,0,
IF(K$4='2.1 Kraftwerk allgemein'!$F$16,'2.5 CAPEX'!$J71/$F68,
IF(K$4&lt;'2.1 Kraftwerk allgemein'!$F$16+$F68,
('2.5 CAPEX'!$J71+SUM(OFFSET('2.5 CAPEX'!P71,0,-MIN(MAX($F68-1-('2.1 Kraftwerk allgemein'!$F$16-'2.1 Kraftwerk allgemein'!$F$15+1),0),COLUMN(B68)-1-('2.1 Kraftwerk allgemein'!$F$16-'2.1 Kraftwerk allgemein'!$F$15+1)),1,MIN(MAX($F68-('2.1 Kraftwerk allgemein'!$F$16-'2.1 Kraftwerk allgemein'!$F$15+1),1),COLUMN(B68)-('2.1 Kraftwerk allgemein'!$F$16-'2.1 Kraftwerk allgemein'!$F$15+1)))))/$F68,
SUM(OFFSET('2.5 CAPEX'!P71,0,-MIN($F68-1,COLUMN(B68)-1),1,MIN($F68,COLUMN(B68))))/$F68)))))),
IF(OR(ISNUMBER($D68)=FALSE,$F68=""),"",
IF(AND('2.5 CAPEX'!$L71&lt;&gt;"x",'2.5 CAPEX'!$M71&lt;&gt;"x"),0,
IF($F68=0,0,
IF(K$4&lt;'2.1 Kraftwerk allgemein'!$F$16,0,
IF(K$4='2.1 Kraftwerk allgemein'!$F$16,'2.5 CAPEX'!$J71/$F68,
IF(K$4&lt;'2.1 Kraftwerk allgemein'!$F$16+$F68,
('2.5 CAPEX'!$J71+SUM(OFFSET('2.5 CAPEX'!P71,0,-MIN(MAX($F68-1-('2.1 Kraftwerk allgemein'!$F$16-'1.1 Allgemein'!$I$22+1),0),COLUMN(B68)-1-('2.1 Kraftwerk allgemein'!$F$16-'1.1 Allgemein'!$I$22+1)),1,MIN(MAX($F68-('2.1 Kraftwerk allgemein'!$F$16-'1.1 Allgemein'!$I$22+1),1),COLUMN(B68)-('2.1 Kraftwerk allgemein'!$F$16-'1.1 Allgemein'!$I$22+1)))))/$F68,
SUM(OFFSET('2.5 CAPEX'!P71,0,-MIN($F68-1,COLUMN(B68)-1),1,MIN($F68,COLUMN(B68))))/$F68)))))))</f>
        <v/>
      </c>
      <c r="L68" s="199" t="str">
        <f ca="1">IF('2.1 Kraftwerk allgemein'!$F$15&lt;'1.1 Allgemein'!$I$22,
IF(OR(ISNUMBER($D68)=FALSE,$F68=""),"",
IF(AND('2.5 CAPEX'!$L71&lt;&gt;"x",'2.5 CAPEX'!$M71&lt;&gt;"x"),0,
IF($F68=0,0,
IF(L$4&lt;'2.1 Kraftwerk allgemein'!$F$16,0,
IF(L$4='2.1 Kraftwerk allgemein'!$F$16,'2.5 CAPEX'!$J71/$F68,
IF(L$4&lt;'2.1 Kraftwerk allgemein'!$F$16+$F68,
('2.5 CAPEX'!$J71+SUM(OFFSET('2.5 CAPEX'!Q71,0,-MIN(MAX($F68-1-('2.1 Kraftwerk allgemein'!$F$16-'2.1 Kraftwerk allgemein'!$F$15+1),0),COLUMN(C68)-1-('2.1 Kraftwerk allgemein'!$F$16-'2.1 Kraftwerk allgemein'!$F$15+1)),1,MIN(MAX($F68-('2.1 Kraftwerk allgemein'!$F$16-'2.1 Kraftwerk allgemein'!$F$15+1),1),COLUMN(C68)-('2.1 Kraftwerk allgemein'!$F$16-'2.1 Kraftwerk allgemein'!$F$15+1)))))/$F68,
SUM(OFFSET('2.5 CAPEX'!Q71,0,-MIN($F68-1,COLUMN(C68)-1),1,MIN($F68,COLUMN(C68))))/$F68)))))),
IF(OR(ISNUMBER($D68)=FALSE,$F68=""),"",
IF(AND('2.5 CAPEX'!$L71&lt;&gt;"x",'2.5 CAPEX'!$M71&lt;&gt;"x"),0,
IF($F68=0,0,
IF(L$4&lt;'2.1 Kraftwerk allgemein'!$F$16,0,
IF(L$4='2.1 Kraftwerk allgemein'!$F$16,'2.5 CAPEX'!$J71/$F68,
IF(L$4&lt;'2.1 Kraftwerk allgemein'!$F$16+$F68,
('2.5 CAPEX'!$J71+SUM(OFFSET('2.5 CAPEX'!Q71,0,-MIN(MAX($F68-1-('2.1 Kraftwerk allgemein'!$F$16-'1.1 Allgemein'!$I$22+1),0),COLUMN(C68)-1-('2.1 Kraftwerk allgemein'!$F$16-'1.1 Allgemein'!$I$22+1)),1,MIN(MAX($F68-('2.1 Kraftwerk allgemein'!$F$16-'1.1 Allgemein'!$I$22+1),1),COLUMN(C68)-('2.1 Kraftwerk allgemein'!$F$16-'1.1 Allgemein'!$I$22+1)))))/$F68,
SUM(OFFSET('2.5 CAPEX'!Q71,0,-MIN($F68-1,COLUMN(C68)-1),1,MIN($F68,COLUMN(C68))))/$F68)))))))</f>
        <v/>
      </c>
      <c r="M68" s="199" t="str">
        <f ca="1">IF('2.1 Kraftwerk allgemein'!$F$15&lt;'1.1 Allgemein'!$I$22,
IF(OR(ISNUMBER($D68)=FALSE,$F68=""),"",
IF(AND('2.5 CAPEX'!$L71&lt;&gt;"x",'2.5 CAPEX'!$M71&lt;&gt;"x"),0,
IF($F68=0,0,
IF(M$4&lt;'2.1 Kraftwerk allgemein'!$F$16,0,
IF(M$4='2.1 Kraftwerk allgemein'!$F$16,'2.5 CAPEX'!$J71/$F68,
IF(M$4&lt;'2.1 Kraftwerk allgemein'!$F$16+$F68,
('2.5 CAPEX'!$J71+SUM(OFFSET('2.5 CAPEX'!R71,0,-MIN(MAX($F68-1-('2.1 Kraftwerk allgemein'!$F$16-'2.1 Kraftwerk allgemein'!$F$15+1),0),COLUMN(D68)-1-('2.1 Kraftwerk allgemein'!$F$16-'2.1 Kraftwerk allgemein'!$F$15+1)),1,MIN(MAX($F68-('2.1 Kraftwerk allgemein'!$F$16-'2.1 Kraftwerk allgemein'!$F$15+1),1),COLUMN(D68)-('2.1 Kraftwerk allgemein'!$F$16-'2.1 Kraftwerk allgemein'!$F$15+1)))))/$F68,
SUM(OFFSET('2.5 CAPEX'!R71,0,-MIN($F68-1,COLUMN(D68)-1),1,MIN($F68,COLUMN(D68))))/$F68)))))),
IF(OR(ISNUMBER($D68)=FALSE,$F68=""),"",
IF(AND('2.5 CAPEX'!$L71&lt;&gt;"x",'2.5 CAPEX'!$M71&lt;&gt;"x"),0,
IF($F68=0,0,
IF(M$4&lt;'2.1 Kraftwerk allgemein'!$F$16,0,
IF(M$4='2.1 Kraftwerk allgemein'!$F$16,'2.5 CAPEX'!$J71/$F68,
IF(M$4&lt;'2.1 Kraftwerk allgemein'!$F$16+$F68,
('2.5 CAPEX'!$J71+SUM(OFFSET('2.5 CAPEX'!R71,0,-MIN(MAX($F68-1-('2.1 Kraftwerk allgemein'!$F$16-'1.1 Allgemein'!$I$22+1),0),COLUMN(D68)-1-('2.1 Kraftwerk allgemein'!$F$16-'1.1 Allgemein'!$I$22+1)),1,MIN(MAX($F68-('2.1 Kraftwerk allgemein'!$F$16-'1.1 Allgemein'!$I$22+1),1),COLUMN(D68)-('2.1 Kraftwerk allgemein'!$F$16-'1.1 Allgemein'!$I$22+1)))))/$F68,
SUM(OFFSET('2.5 CAPEX'!R71,0,-MIN($F68-1,COLUMN(D68)-1),1,MIN($F68,COLUMN(D68))))/$F68)))))))</f>
        <v/>
      </c>
      <c r="N68" s="199" t="str">
        <f ca="1">IF('2.1 Kraftwerk allgemein'!$F$15&lt;'1.1 Allgemein'!$I$22,
IF(OR(ISNUMBER($D68)=FALSE,$F68=""),"",
IF(AND('2.5 CAPEX'!$L71&lt;&gt;"x",'2.5 CAPEX'!$M71&lt;&gt;"x"),0,
IF($F68=0,0,
IF(N$4&lt;'2.1 Kraftwerk allgemein'!$F$16,0,
IF(N$4='2.1 Kraftwerk allgemein'!$F$16,'2.5 CAPEX'!$J71/$F68,
IF(N$4&lt;'2.1 Kraftwerk allgemein'!$F$16+$F68,
('2.5 CAPEX'!$J71+SUM(OFFSET('2.5 CAPEX'!S71,0,-MIN(MAX($F68-1-('2.1 Kraftwerk allgemein'!$F$16-'2.1 Kraftwerk allgemein'!$F$15+1),0),COLUMN(E68)-1-('2.1 Kraftwerk allgemein'!$F$16-'2.1 Kraftwerk allgemein'!$F$15+1)),1,MIN(MAX($F68-('2.1 Kraftwerk allgemein'!$F$16-'2.1 Kraftwerk allgemein'!$F$15+1),1),COLUMN(E68)-('2.1 Kraftwerk allgemein'!$F$16-'2.1 Kraftwerk allgemein'!$F$15+1)))))/$F68,
SUM(OFFSET('2.5 CAPEX'!S71,0,-MIN($F68-1,COLUMN(E68)-1),1,MIN($F68,COLUMN(E68))))/$F68)))))),
IF(OR(ISNUMBER($D68)=FALSE,$F68=""),"",
IF(AND('2.5 CAPEX'!$L71&lt;&gt;"x",'2.5 CAPEX'!$M71&lt;&gt;"x"),0,
IF($F68=0,0,
IF(N$4&lt;'2.1 Kraftwerk allgemein'!$F$16,0,
IF(N$4='2.1 Kraftwerk allgemein'!$F$16,'2.5 CAPEX'!$J71/$F68,
IF(N$4&lt;'2.1 Kraftwerk allgemein'!$F$16+$F68,
('2.5 CAPEX'!$J71+SUM(OFFSET('2.5 CAPEX'!S71,0,-MIN(MAX($F68-1-('2.1 Kraftwerk allgemein'!$F$16-'1.1 Allgemein'!$I$22+1),0),COLUMN(E68)-1-('2.1 Kraftwerk allgemein'!$F$16-'1.1 Allgemein'!$I$22+1)),1,MIN(MAX($F68-('2.1 Kraftwerk allgemein'!$F$16-'1.1 Allgemein'!$I$22+1),1),COLUMN(E68)-('2.1 Kraftwerk allgemein'!$F$16-'1.1 Allgemein'!$I$22+1)))))/$F68,
SUM(OFFSET('2.5 CAPEX'!S71,0,-MIN($F68-1,COLUMN(E68)-1),1,MIN($F68,COLUMN(E68))))/$F68)))))))</f>
        <v/>
      </c>
      <c r="O68" s="199" t="str">
        <f ca="1">IF('2.1 Kraftwerk allgemein'!$F$15&lt;'1.1 Allgemein'!$I$22,
IF(OR(ISNUMBER($D68)=FALSE,$F68=""),"",
IF(AND('2.5 CAPEX'!$L71&lt;&gt;"x",'2.5 CAPEX'!$M71&lt;&gt;"x"),0,
IF($F68=0,0,
IF(O$4&lt;'2.1 Kraftwerk allgemein'!$F$16,0,
IF(O$4='2.1 Kraftwerk allgemein'!$F$16,'2.5 CAPEX'!$J71/$F68,
IF(O$4&lt;'2.1 Kraftwerk allgemein'!$F$16+$F68,
('2.5 CAPEX'!$J71+SUM(OFFSET('2.5 CAPEX'!T71,0,-MIN(MAX($F68-1-('2.1 Kraftwerk allgemein'!$F$16-'2.1 Kraftwerk allgemein'!$F$15+1),0),COLUMN(F68)-1-('2.1 Kraftwerk allgemein'!$F$16-'2.1 Kraftwerk allgemein'!$F$15+1)),1,MIN(MAX($F68-('2.1 Kraftwerk allgemein'!$F$16-'2.1 Kraftwerk allgemein'!$F$15+1),1),COLUMN(F68)-('2.1 Kraftwerk allgemein'!$F$16-'2.1 Kraftwerk allgemein'!$F$15+1)))))/$F68,
SUM(OFFSET('2.5 CAPEX'!T71,0,-MIN($F68-1,COLUMN(F68)-1),1,MIN($F68,COLUMN(F68))))/$F68)))))),
IF(OR(ISNUMBER($D68)=FALSE,$F68=""),"",
IF(AND('2.5 CAPEX'!$L71&lt;&gt;"x",'2.5 CAPEX'!$M71&lt;&gt;"x"),0,
IF($F68=0,0,
IF(O$4&lt;'2.1 Kraftwerk allgemein'!$F$16,0,
IF(O$4='2.1 Kraftwerk allgemein'!$F$16,'2.5 CAPEX'!$J71/$F68,
IF(O$4&lt;'2.1 Kraftwerk allgemein'!$F$16+$F68,
('2.5 CAPEX'!$J71+SUM(OFFSET('2.5 CAPEX'!T71,0,-MIN(MAX($F68-1-('2.1 Kraftwerk allgemein'!$F$16-'1.1 Allgemein'!$I$22+1),0),COLUMN(F68)-1-('2.1 Kraftwerk allgemein'!$F$16-'1.1 Allgemein'!$I$22+1)),1,MIN(MAX($F68-('2.1 Kraftwerk allgemein'!$F$16-'1.1 Allgemein'!$I$22+1),1),COLUMN(F68)-('2.1 Kraftwerk allgemein'!$F$16-'1.1 Allgemein'!$I$22+1)))))/$F68,
SUM(OFFSET('2.5 CAPEX'!T71,0,-MIN($F68-1,COLUMN(F68)-1),1,MIN($F68,COLUMN(F68))))/$F68)))))))</f>
        <v/>
      </c>
      <c r="P68" s="199" t="str">
        <f ca="1">IF('2.1 Kraftwerk allgemein'!$F$15&lt;'1.1 Allgemein'!$I$22,
IF(OR(ISNUMBER($D68)=FALSE,$F68=""),"",
IF(AND('2.5 CAPEX'!$L71&lt;&gt;"x",'2.5 CAPEX'!$M71&lt;&gt;"x"),0,
IF($F68=0,0,
IF(P$4&lt;'2.1 Kraftwerk allgemein'!$F$16,0,
IF(P$4='2.1 Kraftwerk allgemein'!$F$16,'2.5 CAPEX'!$J71/$F68,
IF(P$4&lt;'2.1 Kraftwerk allgemein'!$F$16+$F68,
('2.5 CAPEX'!$J71+SUM(OFFSET('2.5 CAPEX'!U71,0,-MIN(MAX($F68-1-('2.1 Kraftwerk allgemein'!$F$16-'2.1 Kraftwerk allgemein'!$F$15+1),0),COLUMN(G68)-1-('2.1 Kraftwerk allgemein'!$F$16-'2.1 Kraftwerk allgemein'!$F$15+1)),1,MIN(MAX($F68-('2.1 Kraftwerk allgemein'!$F$16-'2.1 Kraftwerk allgemein'!$F$15+1),1),COLUMN(G68)-('2.1 Kraftwerk allgemein'!$F$16-'2.1 Kraftwerk allgemein'!$F$15+1)))))/$F68,
SUM(OFFSET('2.5 CAPEX'!U71,0,-MIN($F68-1,COLUMN(G68)-1),1,MIN($F68,COLUMN(G68))))/$F68)))))),
IF(OR(ISNUMBER($D68)=FALSE,$F68=""),"",
IF(AND('2.5 CAPEX'!$L71&lt;&gt;"x",'2.5 CAPEX'!$M71&lt;&gt;"x"),0,
IF($F68=0,0,
IF(P$4&lt;'2.1 Kraftwerk allgemein'!$F$16,0,
IF(P$4='2.1 Kraftwerk allgemein'!$F$16,'2.5 CAPEX'!$J71/$F68,
IF(P$4&lt;'2.1 Kraftwerk allgemein'!$F$16+$F68,
('2.5 CAPEX'!$J71+SUM(OFFSET('2.5 CAPEX'!U71,0,-MIN(MAX($F68-1-('2.1 Kraftwerk allgemein'!$F$16-'1.1 Allgemein'!$I$22+1),0),COLUMN(G68)-1-('2.1 Kraftwerk allgemein'!$F$16-'1.1 Allgemein'!$I$22+1)),1,MIN(MAX($F68-('2.1 Kraftwerk allgemein'!$F$16-'1.1 Allgemein'!$I$22+1),1),COLUMN(G68)-('2.1 Kraftwerk allgemein'!$F$16-'1.1 Allgemein'!$I$22+1)))))/$F68,
SUM(OFFSET('2.5 CAPEX'!U71,0,-MIN($F68-1,COLUMN(G68)-1),1,MIN($F68,COLUMN(G68))))/$F68)))))))</f>
        <v/>
      </c>
      <c r="Q68" s="199" t="str">
        <f ca="1">IF('2.1 Kraftwerk allgemein'!$F$15&lt;'1.1 Allgemein'!$I$22,
IF(OR(ISNUMBER($D68)=FALSE,$F68=""),"",
IF(AND('2.5 CAPEX'!$L71&lt;&gt;"x",'2.5 CAPEX'!$M71&lt;&gt;"x"),0,
IF($F68=0,0,
IF(Q$4&lt;'2.1 Kraftwerk allgemein'!$F$16,0,
IF(Q$4='2.1 Kraftwerk allgemein'!$F$16,'2.5 CAPEX'!$J71/$F68,
IF(Q$4&lt;'2.1 Kraftwerk allgemein'!$F$16+$F68,
('2.5 CAPEX'!$J71+SUM(OFFSET('2.5 CAPEX'!V71,0,-MIN(MAX($F68-1-('2.1 Kraftwerk allgemein'!$F$16-'2.1 Kraftwerk allgemein'!$F$15+1),0),COLUMN(H68)-1-('2.1 Kraftwerk allgemein'!$F$16-'2.1 Kraftwerk allgemein'!$F$15+1)),1,MIN(MAX($F68-('2.1 Kraftwerk allgemein'!$F$16-'2.1 Kraftwerk allgemein'!$F$15+1),1),COLUMN(H68)-('2.1 Kraftwerk allgemein'!$F$16-'2.1 Kraftwerk allgemein'!$F$15+1)))))/$F68,
SUM(OFFSET('2.5 CAPEX'!V71,0,-MIN($F68-1,COLUMN(H68)-1),1,MIN($F68,COLUMN(H68))))/$F68)))))),
IF(OR(ISNUMBER($D68)=FALSE,$F68=""),"",
IF(AND('2.5 CAPEX'!$L71&lt;&gt;"x",'2.5 CAPEX'!$M71&lt;&gt;"x"),0,
IF($F68=0,0,
IF(Q$4&lt;'2.1 Kraftwerk allgemein'!$F$16,0,
IF(Q$4='2.1 Kraftwerk allgemein'!$F$16,'2.5 CAPEX'!$J71/$F68,
IF(Q$4&lt;'2.1 Kraftwerk allgemein'!$F$16+$F68,
('2.5 CAPEX'!$J71+SUM(OFFSET('2.5 CAPEX'!V71,0,-MIN(MAX($F68-1-('2.1 Kraftwerk allgemein'!$F$16-'1.1 Allgemein'!$I$22+1),0),COLUMN(H68)-1-('2.1 Kraftwerk allgemein'!$F$16-'1.1 Allgemein'!$I$22+1)),1,MIN(MAX($F68-('2.1 Kraftwerk allgemein'!$F$16-'1.1 Allgemein'!$I$22+1),1),COLUMN(H68)-('2.1 Kraftwerk allgemein'!$F$16-'1.1 Allgemein'!$I$22+1)))))/$F68,
SUM(OFFSET('2.5 CAPEX'!V71,0,-MIN($F68-1,COLUMN(H68)-1),1,MIN($F68,COLUMN(H68))))/$F68)))))))</f>
        <v/>
      </c>
      <c r="R68" s="199" t="str">
        <f ca="1">IF('2.1 Kraftwerk allgemein'!$F$15&lt;'1.1 Allgemein'!$I$22,
IF(OR(ISNUMBER($D68)=FALSE,$F68=""),"",
IF(AND('2.5 CAPEX'!$L71&lt;&gt;"x",'2.5 CAPEX'!$M71&lt;&gt;"x"),0,
IF($F68=0,0,
IF(R$4&lt;'2.1 Kraftwerk allgemein'!$F$16,0,
IF(R$4='2.1 Kraftwerk allgemein'!$F$16,'2.5 CAPEX'!$J71/$F68,
IF(R$4&lt;'2.1 Kraftwerk allgemein'!$F$16+$F68,
('2.5 CAPEX'!$J71+SUM(OFFSET('2.5 CAPEX'!W71,0,-MIN(MAX($F68-1-('2.1 Kraftwerk allgemein'!$F$16-'2.1 Kraftwerk allgemein'!$F$15+1),0),COLUMN(I68)-1-('2.1 Kraftwerk allgemein'!$F$16-'2.1 Kraftwerk allgemein'!$F$15+1)),1,MIN(MAX($F68-('2.1 Kraftwerk allgemein'!$F$16-'2.1 Kraftwerk allgemein'!$F$15+1),1),COLUMN(I68)-('2.1 Kraftwerk allgemein'!$F$16-'2.1 Kraftwerk allgemein'!$F$15+1)))))/$F68,
SUM(OFFSET('2.5 CAPEX'!W71,0,-MIN($F68-1,COLUMN(I68)-1),1,MIN($F68,COLUMN(I68))))/$F68)))))),
IF(OR(ISNUMBER($D68)=FALSE,$F68=""),"",
IF(AND('2.5 CAPEX'!$L71&lt;&gt;"x",'2.5 CAPEX'!$M71&lt;&gt;"x"),0,
IF($F68=0,0,
IF(R$4&lt;'2.1 Kraftwerk allgemein'!$F$16,0,
IF(R$4='2.1 Kraftwerk allgemein'!$F$16,'2.5 CAPEX'!$J71/$F68,
IF(R$4&lt;'2.1 Kraftwerk allgemein'!$F$16+$F68,
('2.5 CAPEX'!$J71+SUM(OFFSET('2.5 CAPEX'!W71,0,-MIN(MAX($F68-1-('2.1 Kraftwerk allgemein'!$F$16-'1.1 Allgemein'!$I$22+1),0),COLUMN(I68)-1-('2.1 Kraftwerk allgemein'!$F$16-'1.1 Allgemein'!$I$22+1)),1,MIN(MAX($F68-('2.1 Kraftwerk allgemein'!$F$16-'1.1 Allgemein'!$I$22+1),1),COLUMN(I68)-('2.1 Kraftwerk allgemein'!$F$16-'1.1 Allgemein'!$I$22+1)))))/$F68,
SUM(OFFSET('2.5 CAPEX'!W71,0,-MIN($F68-1,COLUMN(I68)-1),1,MIN($F68,COLUMN(I68))))/$F68)))))))</f>
        <v/>
      </c>
      <c r="S68" s="199" t="str">
        <f ca="1">IF('2.1 Kraftwerk allgemein'!$F$15&lt;'1.1 Allgemein'!$I$22,
IF(OR(ISNUMBER($D68)=FALSE,$F68=""),"",
IF(AND('2.5 CAPEX'!$L71&lt;&gt;"x",'2.5 CAPEX'!$M71&lt;&gt;"x"),0,
IF($F68=0,0,
IF(S$4&lt;'2.1 Kraftwerk allgemein'!$F$16,0,
IF(S$4='2.1 Kraftwerk allgemein'!$F$16,'2.5 CAPEX'!$J71/$F68,
IF(S$4&lt;'2.1 Kraftwerk allgemein'!$F$16+$F68,
('2.5 CAPEX'!$J71+SUM(OFFSET('2.5 CAPEX'!X71,0,-MIN(MAX($F68-1-('2.1 Kraftwerk allgemein'!$F$16-'2.1 Kraftwerk allgemein'!$F$15+1),0),COLUMN(J68)-1-('2.1 Kraftwerk allgemein'!$F$16-'2.1 Kraftwerk allgemein'!$F$15+1)),1,MIN(MAX($F68-('2.1 Kraftwerk allgemein'!$F$16-'2.1 Kraftwerk allgemein'!$F$15+1),1),COLUMN(J68)-('2.1 Kraftwerk allgemein'!$F$16-'2.1 Kraftwerk allgemein'!$F$15+1)))))/$F68,
SUM(OFFSET('2.5 CAPEX'!X71,0,-MIN($F68-1,COLUMN(J68)-1),1,MIN($F68,COLUMN(J68))))/$F68)))))),
IF(OR(ISNUMBER($D68)=FALSE,$F68=""),"",
IF(AND('2.5 CAPEX'!$L71&lt;&gt;"x",'2.5 CAPEX'!$M71&lt;&gt;"x"),0,
IF($F68=0,0,
IF(S$4&lt;'2.1 Kraftwerk allgemein'!$F$16,0,
IF(S$4='2.1 Kraftwerk allgemein'!$F$16,'2.5 CAPEX'!$J71/$F68,
IF(S$4&lt;'2.1 Kraftwerk allgemein'!$F$16+$F68,
('2.5 CAPEX'!$J71+SUM(OFFSET('2.5 CAPEX'!X71,0,-MIN(MAX($F68-1-('2.1 Kraftwerk allgemein'!$F$16-'1.1 Allgemein'!$I$22+1),0),COLUMN(J68)-1-('2.1 Kraftwerk allgemein'!$F$16-'1.1 Allgemein'!$I$22+1)),1,MIN(MAX($F68-('2.1 Kraftwerk allgemein'!$F$16-'1.1 Allgemein'!$I$22+1),1),COLUMN(J68)-('2.1 Kraftwerk allgemein'!$F$16-'1.1 Allgemein'!$I$22+1)))))/$F68,
SUM(OFFSET('2.5 CAPEX'!X71,0,-MIN($F68-1,COLUMN(J68)-1),1,MIN($F68,COLUMN(J68))))/$F68)))))))</f>
        <v/>
      </c>
      <c r="T68" s="199" t="str">
        <f ca="1">IF('2.1 Kraftwerk allgemein'!$F$15&lt;'1.1 Allgemein'!$I$22,
IF(OR(ISNUMBER($D68)=FALSE,$F68=""),"",
IF(AND('2.5 CAPEX'!$L71&lt;&gt;"x",'2.5 CAPEX'!$M71&lt;&gt;"x"),0,
IF($F68=0,0,
IF(T$4&lt;'2.1 Kraftwerk allgemein'!$F$16,0,
IF(T$4='2.1 Kraftwerk allgemein'!$F$16,'2.5 CAPEX'!$J71/$F68,
IF(T$4&lt;'2.1 Kraftwerk allgemein'!$F$16+$F68,
('2.5 CAPEX'!$J71+SUM(OFFSET('2.5 CAPEX'!Y71,0,-MIN(MAX($F68-1-('2.1 Kraftwerk allgemein'!$F$16-'2.1 Kraftwerk allgemein'!$F$15+1),0),COLUMN(K68)-1-('2.1 Kraftwerk allgemein'!$F$16-'2.1 Kraftwerk allgemein'!$F$15+1)),1,MIN(MAX($F68-('2.1 Kraftwerk allgemein'!$F$16-'2.1 Kraftwerk allgemein'!$F$15+1),1),COLUMN(K68)-('2.1 Kraftwerk allgemein'!$F$16-'2.1 Kraftwerk allgemein'!$F$15+1)))))/$F68,
SUM(OFFSET('2.5 CAPEX'!Y71,0,-MIN($F68-1,COLUMN(K68)-1),1,MIN($F68,COLUMN(K68))))/$F68)))))),
IF(OR(ISNUMBER($D68)=FALSE,$F68=""),"",
IF(AND('2.5 CAPEX'!$L71&lt;&gt;"x",'2.5 CAPEX'!$M71&lt;&gt;"x"),0,
IF($F68=0,0,
IF(T$4&lt;'2.1 Kraftwerk allgemein'!$F$16,0,
IF(T$4='2.1 Kraftwerk allgemein'!$F$16,'2.5 CAPEX'!$J71/$F68,
IF(T$4&lt;'2.1 Kraftwerk allgemein'!$F$16+$F68,
('2.5 CAPEX'!$J71+SUM(OFFSET('2.5 CAPEX'!Y71,0,-MIN(MAX($F68-1-('2.1 Kraftwerk allgemein'!$F$16-'1.1 Allgemein'!$I$22+1),0),COLUMN(K68)-1-('2.1 Kraftwerk allgemein'!$F$16-'1.1 Allgemein'!$I$22+1)),1,MIN(MAX($F68-('2.1 Kraftwerk allgemein'!$F$16-'1.1 Allgemein'!$I$22+1),1),COLUMN(K68)-('2.1 Kraftwerk allgemein'!$F$16-'1.1 Allgemein'!$I$22+1)))))/$F68,
SUM(OFFSET('2.5 CAPEX'!Y71,0,-MIN($F68-1,COLUMN(K68)-1),1,MIN($F68,COLUMN(K68))))/$F68)))))))</f>
        <v/>
      </c>
      <c r="U68" s="199" t="str">
        <f ca="1">IF('2.1 Kraftwerk allgemein'!$F$15&lt;'1.1 Allgemein'!$I$22,
IF(OR(ISNUMBER($D68)=FALSE,$F68=""),"",
IF(AND('2.5 CAPEX'!$L71&lt;&gt;"x",'2.5 CAPEX'!$M71&lt;&gt;"x"),0,
IF($F68=0,0,
IF(U$4&lt;'2.1 Kraftwerk allgemein'!$F$16,0,
IF(U$4='2.1 Kraftwerk allgemein'!$F$16,'2.5 CAPEX'!$J71/$F68,
IF(U$4&lt;'2.1 Kraftwerk allgemein'!$F$16+$F68,
('2.5 CAPEX'!$J71+SUM(OFFSET('2.5 CAPEX'!Z71,0,-MIN(MAX($F68-1-('2.1 Kraftwerk allgemein'!$F$16-'2.1 Kraftwerk allgemein'!$F$15+1),0),COLUMN(L68)-1-('2.1 Kraftwerk allgemein'!$F$16-'2.1 Kraftwerk allgemein'!$F$15+1)),1,MIN(MAX($F68-('2.1 Kraftwerk allgemein'!$F$16-'2.1 Kraftwerk allgemein'!$F$15+1),1),COLUMN(L68)-('2.1 Kraftwerk allgemein'!$F$16-'2.1 Kraftwerk allgemein'!$F$15+1)))))/$F68,
SUM(OFFSET('2.5 CAPEX'!Z71,0,-MIN($F68-1,COLUMN(L68)-1),1,MIN($F68,COLUMN(L68))))/$F68)))))),
IF(OR(ISNUMBER($D68)=FALSE,$F68=""),"",
IF(AND('2.5 CAPEX'!$L71&lt;&gt;"x",'2.5 CAPEX'!$M71&lt;&gt;"x"),0,
IF($F68=0,0,
IF(U$4&lt;'2.1 Kraftwerk allgemein'!$F$16,0,
IF(U$4='2.1 Kraftwerk allgemein'!$F$16,'2.5 CAPEX'!$J71/$F68,
IF(U$4&lt;'2.1 Kraftwerk allgemein'!$F$16+$F68,
('2.5 CAPEX'!$J71+SUM(OFFSET('2.5 CAPEX'!Z71,0,-MIN(MAX($F68-1-('2.1 Kraftwerk allgemein'!$F$16-'1.1 Allgemein'!$I$22+1),0),COLUMN(L68)-1-('2.1 Kraftwerk allgemein'!$F$16-'1.1 Allgemein'!$I$22+1)),1,MIN(MAX($F68-('2.1 Kraftwerk allgemein'!$F$16-'1.1 Allgemein'!$I$22+1),1),COLUMN(L68)-('2.1 Kraftwerk allgemein'!$F$16-'1.1 Allgemein'!$I$22+1)))))/$F68,
SUM(OFFSET('2.5 CAPEX'!Z71,0,-MIN($F68-1,COLUMN(L68)-1),1,MIN($F68,COLUMN(L68))))/$F68)))))))</f>
        <v/>
      </c>
      <c r="V68" s="199" t="str">
        <f ca="1">IF('2.1 Kraftwerk allgemein'!$F$15&lt;'1.1 Allgemein'!$I$22,
IF(OR(ISNUMBER($D68)=FALSE,$F68=""),"",
IF(AND('2.5 CAPEX'!$L71&lt;&gt;"x",'2.5 CAPEX'!$M71&lt;&gt;"x"),0,
IF($F68=0,0,
IF(V$4&lt;'2.1 Kraftwerk allgemein'!$F$16,0,
IF(V$4='2.1 Kraftwerk allgemein'!$F$16,'2.5 CAPEX'!$J71/$F68,
IF(V$4&lt;'2.1 Kraftwerk allgemein'!$F$16+$F68,
('2.5 CAPEX'!$J71+SUM(OFFSET('2.5 CAPEX'!AA71,0,-MIN(MAX($F68-1-('2.1 Kraftwerk allgemein'!$F$16-'2.1 Kraftwerk allgemein'!$F$15+1),0),COLUMN(M68)-1-('2.1 Kraftwerk allgemein'!$F$16-'2.1 Kraftwerk allgemein'!$F$15+1)),1,MIN(MAX($F68-('2.1 Kraftwerk allgemein'!$F$16-'2.1 Kraftwerk allgemein'!$F$15+1),1),COLUMN(M68)-('2.1 Kraftwerk allgemein'!$F$16-'2.1 Kraftwerk allgemein'!$F$15+1)))))/$F68,
SUM(OFFSET('2.5 CAPEX'!AA71,0,-MIN($F68-1,COLUMN(M68)-1),1,MIN($F68,COLUMN(M68))))/$F68)))))),
IF(OR(ISNUMBER($D68)=FALSE,$F68=""),"",
IF(AND('2.5 CAPEX'!$L71&lt;&gt;"x",'2.5 CAPEX'!$M71&lt;&gt;"x"),0,
IF($F68=0,0,
IF(V$4&lt;'2.1 Kraftwerk allgemein'!$F$16,0,
IF(V$4='2.1 Kraftwerk allgemein'!$F$16,'2.5 CAPEX'!$J71/$F68,
IF(V$4&lt;'2.1 Kraftwerk allgemein'!$F$16+$F68,
('2.5 CAPEX'!$J71+SUM(OFFSET('2.5 CAPEX'!AA71,0,-MIN(MAX($F68-1-('2.1 Kraftwerk allgemein'!$F$16-'1.1 Allgemein'!$I$22+1),0),COLUMN(M68)-1-('2.1 Kraftwerk allgemein'!$F$16-'1.1 Allgemein'!$I$22+1)),1,MIN(MAX($F68-('2.1 Kraftwerk allgemein'!$F$16-'1.1 Allgemein'!$I$22+1),1),COLUMN(M68)-('2.1 Kraftwerk allgemein'!$F$16-'1.1 Allgemein'!$I$22+1)))))/$F68,
SUM(OFFSET('2.5 CAPEX'!AA71,0,-MIN($F68-1,COLUMN(M68)-1),1,MIN($F68,COLUMN(M68))))/$F68)))))))</f>
        <v/>
      </c>
      <c r="W68" s="199" t="str">
        <f ca="1">IF('2.1 Kraftwerk allgemein'!$F$15&lt;'1.1 Allgemein'!$I$22,
IF(OR(ISNUMBER($D68)=FALSE,$F68=""),"",
IF(AND('2.5 CAPEX'!$L71&lt;&gt;"x",'2.5 CAPEX'!$M71&lt;&gt;"x"),0,
IF($F68=0,0,
IF(W$4&lt;'2.1 Kraftwerk allgemein'!$F$16,0,
IF(W$4='2.1 Kraftwerk allgemein'!$F$16,'2.5 CAPEX'!$J71/$F68,
IF(W$4&lt;'2.1 Kraftwerk allgemein'!$F$16+$F68,
('2.5 CAPEX'!$J71+SUM(OFFSET('2.5 CAPEX'!AB71,0,-MIN(MAX($F68-1-('2.1 Kraftwerk allgemein'!$F$16-'2.1 Kraftwerk allgemein'!$F$15+1),0),COLUMN(N68)-1-('2.1 Kraftwerk allgemein'!$F$16-'2.1 Kraftwerk allgemein'!$F$15+1)),1,MIN(MAX($F68-('2.1 Kraftwerk allgemein'!$F$16-'2.1 Kraftwerk allgemein'!$F$15+1),1),COLUMN(N68)-('2.1 Kraftwerk allgemein'!$F$16-'2.1 Kraftwerk allgemein'!$F$15+1)))))/$F68,
SUM(OFFSET('2.5 CAPEX'!AB71,0,-MIN($F68-1,COLUMN(N68)-1),1,MIN($F68,COLUMN(N68))))/$F68)))))),
IF(OR(ISNUMBER($D68)=FALSE,$F68=""),"",
IF(AND('2.5 CAPEX'!$L71&lt;&gt;"x",'2.5 CAPEX'!$M71&lt;&gt;"x"),0,
IF($F68=0,0,
IF(W$4&lt;'2.1 Kraftwerk allgemein'!$F$16,0,
IF(W$4='2.1 Kraftwerk allgemein'!$F$16,'2.5 CAPEX'!$J71/$F68,
IF(W$4&lt;'2.1 Kraftwerk allgemein'!$F$16+$F68,
('2.5 CAPEX'!$J71+SUM(OFFSET('2.5 CAPEX'!AB71,0,-MIN(MAX($F68-1-('2.1 Kraftwerk allgemein'!$F$16-'1.1 Allgemein'!$I$22+1),0),COLUMN(N68)-1-('2.1 Kraftwerk allgemein'!$F$16-'1.1 Allgemein'!$I$22+1)),1,MIN(MAX($F68-('2.1 Kraftwerk allgemein'!$F$16-'1.1 Allgemein'!$I$22+1),1),COLUMN(N68)-('2.1 Kraftwerk allgemein'!$F$16-'1.1 Allgemein'!$I$22+1)))))/$F68,
SUM(OFFSET('2.5 CAPEX'!AB71,0,-MIN($F68-1,COLUMN(N68)-1),1,MIN($F68,COLUMN(N68))))/$F68)))))))</f>
        <v/>
      </c>
      <c r="X68" s="199" t="str">
        <f ca="1">IF('2.1 Kraftwerk allgemein'!$F$15&lt;'1.1 Allgemein'!$I$22,
IF(OR(ISNUMBER($D68)=FALSE,$F68=""),"",
IF(AND('2.5 CAPEX'!$L71&lt;&gt;"x",'2.5 CAPEX'!$M71&lt;&gt;"x"),0,
IF($F68=0,0,
IF(X$4&lt;'2.1 Kraftwerk allgemein'!$F$16,0,
IF(X$4='2.1 Kraftwerk allgemein'!$F$16,'2.5 CAPEX'!$J71/$F68,
IF(X$4&lt;'2.1 Kraftwerk allgemein'!$F$16+$F68,
('2.5 CAPEX'!$J71+SUM(OFFSET('2.5 CAPEX'!AC71,0,-MIN(MAX($F68-1-('2.1 Kraftwerk allgemein'!$F$16-'2.1 Kraftwerk allgemein'!$F$15+1),0),COLUMN(O68)-1-('2.1 Kraftwerk allgemein'!$F$16-'2.1 Kraftwerk allgemein'!$F$15+1)),1,MIN(MAX($F68-('2.1 Kraftwerk allgemein'!$F$16-'2.1 Kraftwerk allgemein'!$F$15+1),1),COLUMN(O68)-('2.1 Kraftwerk allgemein'!$F$16-'2.1 Kraftwerk allgemein'!$F$15+1)))))/$F68,
SUM(OFFSET('2.5 CAPEX'!AC71,0,-MIN($F68-1,COLUMN(O68)-1),1,MIN($F68,COLUMN(O68))))/$F68)))))),
IF(OR(ISNUMBER($D68)=FALSE,$F68=""),"",
IF(AND('2.5 CAPEX'!$L71&lt;&gt;"x",'2.5 CAPEX'!$M71&lt;&gt;"x"),0,
IF($F68=0,0,
IF(X$4&lt;'2.1 Kraftwerk allgemein'!$F$16,0,
IF(X$4='2.1 Kraftwerk allgemein'!$F$16,'2.5 CAPEX'!$J71/$F68,
IF(X$4&lt;'2.1 Kraftwerk allgemein'!$F$16+$F68,
('2.5 CAPEX'!$J71+SUM(OFFSET('2.5 CAPEX'!AC71,0,-MIN(MAX($F68-1-('2.1 Kraftwerk allgemein'!$F$16-'1.1 Allgemein'!$I$22+1),0),COLUMN(O68)-1-('2.1 Kraftwerk allgemein'!$F$16-'1.1 Allgemein'!$I$22+1)),1,MIN(MAX($F68-('2.1 Kraftwerk allgemein'!$F$16-'1.1 Allgemein'!$I$22+1),1),COLUMN(O68)-('2.1 Kraftwerk allgemein'!$F$16-'1.1 Allgemein'!$I$22+1)))))/$F68,
SUM(OFFSET('2.5 CAPEX'!AC71,0,-MIN($F68-1,COLUMN(O68)-1),1,MIN($F68,COLUMN(O68))))/$F68)))))))</f>
        <v/>
      </c>
      <c r="Y68" s="199" t="str">
        <f ca="1">IF('2.1 Kraftwerk allgemein'!$F$15&lt;'1.1 Allgemein'!$I$22,
IF(OR(ISNUMBER($D68)=FALSE,$F68=""),"",
IF(AND('2.5 CAPEX'!$L71&lt;&gt;"x",'2.5 CAPEX'!$M71&lt;&gt;"x"),0,
IF($F68=0,0,
IF(Y$4&lt;'2.1 Kraftwerk allgemein'!$F$16,0,
IF(Y$4='2.1 Kraftwerk allgemein'!$F$16,'2.5 CAPEX'!$J71/$F68,
IF(Y$4&lt;'2.1 Kraftwerk allgemein'!$F$16+$F68,
('2.5 CAPEX'!$J71+SUM(OFFSET('2.5 CAPEX'!AD71,0,-MIN(MAX($F68-1-('2.1 Kraftwerk allgemein'!$F$16-'2.1 Kraftwerk allgemein'!$F$15+1),0),COLUMN(P68)-1-('2.1 Kraftwerk allgemein'!$F$16-'2.1 Kraftwerk allgemein'!$F$15+1)),1,MIN(MAX($F68-('2.1 Kraftwerk allgemein'!$F$16-'2.1 Kraftwerk allgemein'!$F$15+1),1),COLUMN(P68)-('2.1 Kraftwerk allgemein'!$F$16-'2.1 Kraftwerk allgemein'!$F$15+1)))))/$F68,
SUM(OFFSET('2.5 CAPEX'!AD71,0,-MIN($F68-1,COLUMN(P68)-1),1,MIN($F68,COLUMN(P68))))/$F68)))))),
IF(OR(ISNUMBER($D68)=FALSE,$F68=""),"",
IF(AND('2.5 CAPEX'!$L71&lt;&gt;"x",'2.5 CAPEX'!$M71&lt;&gt;"x"),0,
IF($F68=0,0,
IF(Y$4&lt;'2.1 Kraftwerk allgemein'!$F$16,0,
IF(Y$4='2.1 Kraftwerk allgemein'!$F$16,'2.5 CAPEX'!$J71/$F68,
IF(Y$4&lt;'2.1 Kraftwerk allgemein'!$F$16+$F68,
('2.5 CAPEX'!$J71+SUM(OFFSET('2.5 CAPEX'!AD71,0,-MIN(MAX($F68-1-('2.1 Kraftwerk allgemein'!$F$16-'1.1 Allgemein'!$I$22+1),0),COLUMN(P68)-1-('2.1 Kraftwerk allgemein'!$F$16-'1.1 Allgemein'!$I$22+1)),1,MIN(MAX($F68-('2.1 Kraftwerk allgemein'!$F$16-'1.1 Allgemein'!$I$22+1),1),COLUMN(P68)-('2.1 Kraftwerk allgemein'!$F$16-'1.1 Allgemein'!$I$22+1)))))/$F68,
SUM(OFFSET('2.5 CAPEX'!AD71,0,-MIN($F68-1,COLUMN(P68)-1),1,MIN($F68,COLUMN(P68))))/$F68)))))))</f>
        <v/>
      </c>
      <c r="Z68" s="199" t="str">
        <f ca="1">IF('2.1 Kraftwerk allgemein'!$F$15&lt;'1.1 Allgemein'!$I$22,
IF(OR(ISNUMBER($D68)=FALSE,$F68=""),"",
IF(AND('2.5 CAPEX'!$L71&lt;&gt;"x",'2.5 CAPEX'!$M71&lt;&gt;"x"),0,
IF($F68=0,0,
IF(Z$4&lt;'2.1 Kraftwerk allgemein'!$F$16,0,
IF(Z$4='2.1 Kraftwerk allgemein'!$F$16,'2.5 CAPEX'!$J71/$F68,
IF(Z$4&lt;'2.1 Kraftwerk allgemein'!$F$16+$F68,
('2.5 CAPEX'!$J71+SUM(OFFSET('2.5 CAPEX'!AE71,0,-MIN(MAX($F68-1-('2.1 Kraftwerk allgemein'!$F$16-'2.1 Kraftwerk allgemein'!$F$15+1),0),COLUMN(Q68)-1-('2.1 Kraftwerk allgemein'!$F$16-'2.1 Kraftwerk allgemein'!$F$15+1)),1,MIN(MAX($F68-('2.1 Kraftwerk allgemein'!$F$16-'2.1 Kraftwerk allgemein'!$F$15+1),1),COLUMN(Q68)-('2.1 Kraftwerk allgemein'!$F$16-'2.1 Kraftwerk allgemein'!$F$15+1)))))/$F68,
SUM(OFFSET('2.5 CAPEX'!AE71,0,-MIN($F68-1,COLUMN(Q68)-1),1,MIN($F68,COLUMN(Q68))))/$F68)))))),
IF(OR(ISNUMBER($D68)=FALSE,$F68=""),"",
IF(AND('2.5 CAPEX'!$L71&lt;&gt;"x",'2.5 CAPEX'!$M71&lt;&gt;"x"),0,
IF($F68=0,0,
IF(Z$4&lt;'2.1 Kraftwerk allgemein'!$F$16,0,
IF(Z$4='2.1 Kraftwerk allgemein'!$F$16,'2.5 CAPEX'!$J71/$F68,
IF(Z$4&lt;'2.1 Kraftwerk allgemein'!$F$16+$F68,
('2.5 CAPEX'!$J71+SUM(OFFSET('2.5 CAPEX'!AE71,0,-MIN(MAX($F68-1-('2.1 Kraftwerk allgemein'!$F$16-'1.1 Allgemein'!$I$22+1),0),COLUMN(Q68)-1-('2.1 Kraftwerk allgemein'!$F$16-'1.1 Allgemein'!$I$22+1)),1,MIN(MAX($F68-('2.1 Kraftwerk allgemein'!$F$16-'1.1 Allgemein'!$I$22+1),1),COLUMN(Q68)-('2.1 Kraftwerk allgemein'!$F$16-'1.1 Allgemein'!$I$22+1)))))/$F68,
SUM(OFFSET('2.5 CAPEX'!AE71,0,-MIN($F68-1,COLUMN(Q68)-1),1,MIN($F68,COLUMN(Q68))))/$F68)))))))</f>
        <v/>
      </c>
      <c r="AA68" s="199" t="str">
        <f ca="1">IF('2.1 Kraftwerk allgemein'!$F$15&lt;'1.1 Allgemein'!$I$22,
IF(OR(ISNUMBER($D68)=FALSE,$F68=""),"",
IF(AND('2.5 CAPEX'!$L71&lt;&gt;"x",'2.5 CAPEX'!$M71&lt;&gt;"x"),0,
IF($F68=0,0,
IF(AA$4&lt;'2.1 Kraftwerk allgemein'!$F$16,0,
IF(AA$4='2.1 Kraftwerk allgemein'!$F$16,'2.5 CAPEX'!$J71/$F68,
IF(AA$4&lt;'2.1 Kraftwerk allgemein'!$F$16+$F68,
('2.5 CAPEX'!$J71+SUM(OFFSET('2.5 CAPEX'!AF71,0,-MIN(MAX($F68-1-('2.1 Kraftwerk allgemein'!$F$16-'2.1 Kraftwerk allgemein'!$F$15+1),0),COLUMN(R68)-1-('2.1 Kraftwerk allgemein'!$F$16-'2.1 Kraftwerk allgemein'!$F$15+1)),1,MIN(MAX($F68-('2.1 Kraftwerk allgemein'!$F$16-'2.1 Kraftwerk allgemein'!$F$15+1),1),COLUMN(R68)-('2.1 Kraftwerk allgemein'!$F$16-'2.1 Kraftwerk allgemein'!$F$15+1)))))/$F68,
SUM(OFFSET('2.5 CAPEX'!AF71,0,-MIN($F68-1,COLUMN(R68)-1),1,MIN($F68,COLUMN(R68))))/$F68)))))),
IF(OR(ISNUMBER($D68)=FALSE,$F68=""),"",
IF(AND('2.5 CAPEX'!$L71&lt;&gt;"x",'2.5 CAPEX'!$M71&lt;&gt;"x"),0,
IF($F68=0,0,
IF(AA$4&lt;'2.1 Kraftwerk allgemein'!$F$16,0,
IF(AA$4='2.1 Kraftwerk allgemein'!$F$16,'2.5 CAPEX'!$J71/$F68,
IF(AA$4&lt;'2.1 Kraftwerk allgemein'!$F$16+$F68,
('2.5 CAPEX'!$J71+SUM(OFFSET('2.5 CAPEX'!AF71,0,-MIN(MAX($F68-1-('2.1 Kraftwerk allgemein'!$F$16-'1.1 Allgemein'!$I$22+1),0),COLUMN(R68)-1-('2.1 Kraftwerk allgemein'!$F$16-'1.1 Allgemein'!$I$22+1)),1,MIN(MAX($F68-('2.1 Kraftwerk allgemein'!$F$16-'1.1 Allgemein'!$I$22+1),1),COLUMN(R68)-('2.1 Kraftwerk allgemein'!$F$16-'1.1 Allgemein'!$I$22+1)))))/$F68,
SUM(OFFSET('2.5 CAPEX'!AF71,0,-MIN($F68-1,COLUMN(R68)-1),1,MIN($F68,COLUMN(R68))))/$F68)))))))</f>
        <v/>
      </c>
      <c r="AB68" s="199" t="str">
        <f ca="1">IF('2.1 Kraftwerk allgemein'!$F$15&lt;'1.1 Allgemein'!$I$22,
IF(OR(ISNUMBER($D68)=FALSE,$F68=""),"",
IF(AND('2.5 CAPEX'!$L71&lt;&gt;"x",'2.5 CAPEX'!$M71&lt;&gt;"x"),0,
IF($F68=0,0,
IF(AB$4&lt;'2.1 Kraftwerk allgemein'!$F$16,0,
IF(AB$4='2.1 Kraftwerk allgemein'!$F$16,'2.5 CAPEX'!$J71/$F68,
IF(AB$4&lt;'2.1 Kraftwerk allgemein'!$F$16+$F68,
('2.5 CAPEX'!$J71+SUM(OFFSET('2.5 CAPEX'!AG71,0,-MIN(MAX($F68-1-('2.1 Kraftwerk allgemein'!$F$16-'2.1 Kraftwerk allgemein'!$F$15+1),0),COLUMN(S68)-1-('2.1 Kraftwerk allgemein'!$F$16-'2.1 Kraftwerk allgemein'!$F$15+1)),1,MIN(MAX($F68-('2.1 Kraftwerk allgemein'!$F$16-'2.1 Kraftwerk allgemein'!$F$15+1),1),COLUMN(S68)-('2.1 Kraftwerk allgemein'!$F$16-'2.1 Kraftwerk allgemein'!$F$15+1)))))/$F68,
SUM(OFFSET('2.5 CAPEX'!AG71,0,-MIN($F68-1,COLUMN(S68)-1),1,MIN($F68,COLUMN(S68))))/$F68)))))),
IF(OR(ISNUMBER($D68)=FALSE,$F68=""),"",
IF(AND('2.5 CAPEX'!$L71&lt;&gt;"x",'2.5 CAPEX'!$M71&lt;&gt;"x"),0,
IF($F68=0,0,
IF(AB$4&lt;'2.1 Kraftwerk allgemein'!$F$16,0,
IF(AB$4='2.1 Kraftwerk allgemein'!$F$16,'2.5 CAPEX'!$J71/$F68,
IF(AB$4&lt;'2.1 Kraftwerk allgemein'!$F$16+$F68,
('2.5 CAPEX'!$J71+SUM(OFFSET('2.5 CAPEX'!AG71,0,-MIN(MAX($F68-1-('2.1 Kraftwerk allgemein'!$F$16-'1.1 Allgemein'!$I$22+1),0),COLUMN(S68)-1-('2.1 Kraftwerk allgemein'!$F$16-'1.1 Allgemein'!$I$22+1)),1,MIN(MAX($F68-('2.1 Kraftwerk allgemein'!$F$16-'1.1 Allgemein'!$I$22+1),1),COLUMN(S68)-('2.1 Kraftwerk allgemein'!$F$16-'1.1 Allgemein'!$I$22+1)))))/$F68,
SUM(OFFSET('2.5 CAPEX'!AG71,0,-MIN($F68-1,COLUMN(S68)-1),1,MIN($F68,COLUMN(S68))))/$F68)))))))</f>
        <v/>
      </c>
      <c r="AC68" s="199" t="str">
        <f ca="1">IF('2.1 Kraftwerk allgemein'!$F$15&lt;'1.1 Allgemein'!$I$22,
IF(OR(ISNUMBER($D68)=FALSE,$F68=""),"",
IF(AND('2.5 CAPEX'!$L71&lt;&gt;"x",'2.5 CAPEX'!$M71&lt;&gt;"x"),0,
IF($F68=0,0,
IF(AC$4&lt;'2.1 Kraftwerk allgemein'!$F$16,0,
IF(AC$4='2.1 Kraftwerk allgemein'!$F$16,'2.5 CAPEX'!$J71/$F68,
IF(AC$4&lt;'2.1 Kraftwerk allgemein'!$F$16+$F68,
('2.5 CAPEX'!$J71+SUM(OFFSET('2.5 CAPEX'!AH71,0,-MIN(MAX($F68-1-('2.1 Kraftwerk allgemein'!$F$16-'2.1 Kraftwerk allgemein'!$F$15+1),0),COLUMN(T68)-1-('2.1 Kraftwerk allgemein'!$F$16-'2.1 Kraftwerk allgemein'!$F$15+1)),1,MIN(MAX($F68-('2.1 Kraftwerk allgemein'!$F$16-'2.1 Kraftwerk allgemein'!$F$15+1),1),COLUMN(T68)-('2.1 Kraftwerk allgemein'!$F$16-'2.1 Kraftwerk allgemein'!$F$15+1)))))/$F68,
SUM(OFFSET('2.5 CAPEX'!AH71,0,-MIN($F68-1,COLUMN(T68)-1),1,MIN($F68,COLUMN(T68))))/$F68)))))),
IF(OR(ISNUMBER($D68)=FALSE,$F68=""),"",
IF(AND('2.5 CAPEX'!$L71&lt;&gt;"x",'2.5 CAPEX'!$M71&lt;&gt;"x"),0,
IF($F68=0,0,
IF(AC$4&lt;'2.1 Kraftwerk allgemein'!$F$16,0,
IF(AC$4='2.1 Kraftwerk allgemein'!$F$16,'2.5 CAPEX'!$J71/$F68,
IF(AC$4&lt;'2.1 Kraftwerk allgemein'!$F$16+$F68,
('2.5 CAPEX'!$J71+SUM(OFFSET('2.5 CAPEX'!AH71,0,-MIN(MAX($F68-1-('2.1 Kraftwerk allgemein'!$F$16-'1.1 Allgemein'!$I$22+1),0),COLUMN(T68)-1-('2.1 Kraftwerk allgemein'!$F$16-'1.1 Allgemein'!$I$22+1)),1,MIN(MAX($F68-('2.1 Kraftwerk allgemein'!$F$16-'1.1 Allgemein'!$I$22+1),1),COLUMN(T68)-('2.1 Kraftwerk allgemein'!$F$16-'1.1 Allgemein'!$I$22+1)))))/$F68,
SUM(OFFSET('2.5 CAPEX'!AH71,0,-MIN($F68-1,COLUMN(T68)-1),1,MIN($F68,COLUMN(T68))))/$F68)))))))</f>
        <v/>
      </c>
      <c r="AD68" s="199" t="str">
        <f ca="1">IF('2.1 Kraftwerk allgemein'!$F$15&lt;'1.1 Allgemein'!$I$22,
IF(OR(ISNUMBER($D68)=FALSE,$F68=""),"",
IF(AND('2.5 CAPEX'!$L71&lt;&gt;"x",'2.5 CAPEX'!$M71&lt;&gt;"x"),0,
IF($F68=0,0,
IF(AD$4&lt;'2.1 Kraftwerk allgemein'!$F$16,0,
IF(AD$4='2.1 Kraftwerk allgemein'!$F$16,'2.5 CAPEX'!$J71/$F68,
IF(AD$4&lt;'2.1 Kraftwerk allgemein'!$F$16+$F68,
('2.5 CAPEX'!$J71+SUM(OFFSET('2.5 CAPEX'!AI71,0,-MIN(MAX($F68-1-('2.1 Kraftwerk allgemein'!$F$16-'2.1 Kraftwerk allgemein'!$F$15+1),0),COLUMN(U68)-1-('2.1 Kraftwerk allgemein'!$F$16-'2.1 Kraftwerk allgemein'!$F$15+1)),1,MIN(MAX($F68-('2.1 Kraftwerk allgemein'!$F$16-'2.1 Kraftwerk allgemein'!$F$15+1),1),COLUMN(U68)-('2.1 Kraftwerk allgemein'!$F$16-'2.1 Kraftwerk allgemein'!$F$15+1)))))/$F68,
SUM(OFFSET('2.5 CAPEX'!AI71,0,-MIN($F68-1,COLUMN(U68)-1),1,MIN($F68,COLUMN(U68))))/$F68)))))),
IF(OR(ISNUMBER($D68)=FALSE,$F68=""),"",
IF(AND('2.5 CAPEX'!$L71&lt;&gt;"x",'2.5 CAPEX'!$M71&lt;&gt;"x"),0,
IF($F68=0,0,
IF(AD$4&lt;'2.1 Kraftwerk allgemein'!$F$16,0,
IF(AD$4='2.1 Kraftwerk allgemein'!$F$16,'2.5 CAPEX'!$J71/$F68,
IF(AD$4&lt;'2.1 Kraftwerk allgemein'!$F$16+$F68,
('2.5 CAPEX'!$J71+SUM(OFFSET('2.5 CAPEX'!AI71,0,-MIN(MAX($F68-1-('2.1 Kraftwerk allgemein'!$F$16-'1.1 Allgemein'!$I$22+1),0),COLUMN(U68)-1-('2.1 Kraftwerk allgemein'!$F$16-'1.1 Allgemein'!$I$22+1)),1,MIN(MAX($F68-('2.1 Kraftwerk allgemein'!$F$16-'1.1 Allgemein'!$I$22+1),1),COLUMN(U68)-('2.1 Kraftwerk allgemein'!$F$16-'1.1 Allgemein'!$I$22+1)))))/$F68,
SUM(OFFSET('2.5 CAPEX'!AI71,0,-MIN($F68-1,COLUMN(U68)-1),1,MIN($F68,COLUMN(U68))))/$F68)))))))</f>
        <v/>
      </c>
      <c r="AE68" s="199" t="str">
        <f ca="1">IF('2.1 Kraftwerk allgemein'!$F$15&lt;'1.1 Allgemein'!$I$22,
IF(OR(ISNUMBER($D68)=FALSE,$F68=""),"",
IF(AND('2.5 CAPEX'!$L71&lt;&gt;"x",'2.5 CAPEX'!$M71&lt;&gt;"x"),0,
IF($F68=0,0,
IF(AE$4&lt;'2.1 Kraftwerk allgemein'!$F$16,0,
IF(AE$4='2.1 Kraftwerk allgemein'!$F$16,'2.5 CAPEX'!$J71/$F68,
IF(AE$4&lt;'2.1 Kraftwerk allgemein'!$F$16+$F68,
('2.5 CAPEX'!$J71+SUM(OFFSET('2.5 CAPEX'!AJ71,0,-MIN(MAX($F68-1-('2.1 Kraftwerk allgemein'!$F$16-'2.1 Kraftwerk allgemein'!$F$15+1),0),COLUMN(V68)-1-('2.1 Kraftwerk allgemein'!$F$16-'2.1 Kraftwerk allgemein'!$F$15+1)),1,MIN(MAX($F68-('2.1 Kraftwerk allgemein'!$F$16-'2.1 Kraftwerk allgemein'!$F$15+1),1),COLUMN(V68)-('2.1 Kraftwerk allgemein'!$F$16-'2.1 Kraftwerk allgemein'!$F$15+1)))))/$F68,
SUM(OFFSET('2.5 CAPEX'!AJ71,0,-MIN($F68-1,COLUMN(V68)-1),1,MIN($F68,COLUMN(V68))))/$F68)))))),
IF(OR(ISNUMBER($D68)=FALSE,$F68=""),"",
IF(AND('2.5 CAPEX'!$L71&lt;&gt;"x",'2.5 CAPEX'!$M71&lt;&gt;"x"),0,
IF($F68=0,0,
IF(AE$4&lt;'2.1 Kraftwerk allgemein'!$F$16,0,
IF(AE$4='2.1 Kraftwerk allgemein'!$F$16,'2.5 CAPEX'!$J71/$F68,
IF(AE$4&lt;'2.1 Kraftwerk allgemein'!$F$16+$F68,
('2.5 CAPEX'!$J71+SUM(OFFSET('2.5 CAPEX'!AJ71,0,-MIN(MAX($F68-1-('2.1 Kraftwerk allgemein'!$F$16-'1.1 Allgemein'!$I$22+1),0),COLUMN(V68)-1-('2.1 Kraftwerk allgemein'!$F$16-'1.1 Allgemein'!$I$22+1)),1,MIN(MAX($F68-('2.1 Kraftwerk allgemein'!$F$16-'1.1 Allgemein'!$I$22+1),1),COLUMN(V68)-('2.1 Kraftwerk allgemein'!$F$16-'1.1 Allgemein'!$I$22+1)))))/$F68,
SUM(OFFSET('2.5 CAPEX'!AJ71,0,-MIN($F68-1,COLUMN(V68)-1),1,MIN($F68,COLUMN(V68))))/$F68)))))))</f>
        <v/>
      </c>
      <c r="AF68" s="199" t="str">
        <f ca="1">IF('2.1 Kraftwerk allgemein'!$F$15&lt;'1.1 Allgemein'!$I$22,
IF(OR(ISNUMBER($D68)=FALSE,$F68=""),"",
IF(AND('2.5 CAPEX'!$L71&lt;&gt;"x",'2.5 CAPEX'!$M71&lt;&gt;"x"),0,
IF($F68=0,0,
IF(AF$4&lt;'2.1 Kraftwerk allgemein'!$F$16,0,
IF(AF$4='2.1 Kraftwerk allgemein'!$F$16,'2.5 CAPEX'!$J71/$F68,
IF(AF$4&lt;'2.1 Kraftwerk allgemein'!$F$16+$F68,
('2.5 CAPEX'!$J71+SUM(OFFSET('2.5 CAPEX'!AK71,0,-MIN(MAX($F68-1-('2.1 Kraftwerk allgemein'!$F$16-'2.1 Kraftwerk allgemein'!$F$15+1),0),COLUMN(W68)-1-('2.1 Kraftwerk allgemein'!$F$16-'2.1 Kraftwerk allgemein'!$F$15+1)),1,MIN(MAX($F68-('2.1 Kraftwerk allgemein'!$F$16-'2.1 Kraftwerk allgemein'!$F$15+1),1),COLUMN(W68)-('2.1 Kraftwerk allgemein'!$F$16-'2.1 Kraftwerk allgemein'!$F$15+1)))))/$F68,
SUM(OFFSET('2.5 CAPEX'!AK71,0,-MIN($F68-1,COLUMN(W68)-1),1,MIN($F68,COLUMN(W68))))/$F68)))))),
IF(OR(ISNUMBER($D68)=FALSE,$F68=""),"",
IF(AND('2.5 CAPEX'!$L71&lt;&gt;"x",'2.5 CAPEX'!$M71&lt;&gt;"x"),0,
IF($F68=0,0,
IF(AF$4&lt;'2.1 Kraftwerk allgemein'!$F$16,0,
IF(AF$4='2.1 Kraftwerk allgemein'!$F$16,'2.5 CAPEX'!$J71/$F68,
IF(AF$4&lt;'2.1 Kraftwerk allgemein'!$F$16+$F68,
('2.5 CAPEX'!$J71+SUM(OFFSET('2.5 CAPEX'!AK71,0,-MIN(MAX($F68-1-('2.1 Kraftwerk allgemein'!$F$16-'1.1 Allgemein'!$I$22+1),0),COLUMN(W68)-1-('2.1 Kraftwerk allgemein'!$F$16-'1.1 Allgemein'!$I$22+1)),1,MIN(MAX($F68-('2.1 Kraftwerk allgemein'!$F$16-'1.1 Allgemein'!$I$22+1),1),COLUMN(W68)-('2.1 Kraftwerk allgemein'!$F$16-'1.1 Allgemein'!$I$22+1)))))/$F68,
SUM(OFFSET('2.5 CAPEX'!AK71,0,-MIN($F68-1,COLUMN(W68)-1),1,MIN($F68,COLUMN(W68))))/$F68)))))))</f>
        <v/>
      </c>
      <c r="AG68" s="199" t="str">
        <f ca="1">IF('2.1 Kraftwerk allgemein'!$F$15&lt;'1.1 Allgemein'!$I$22,
IF(OR(ISNUMBER($D68)=FALSE,$F68=""),"",
IF(AND('2.5 CAPEX'!$L71&lt;&gt;"x",'2.5 CAPEX'!$M71&lt;&gt;"x"),0,
IF($F68=0,0,
IF(AG$4&lt;'2.1 Kraftwerk allgemein'!$F$16,0,
IF(AG$4='2.1 Kraftwerk allgemein'!$F$16,'2.5 CAPEX'!$J71/$F68,
IF(AG$4&lt;'2.1 Kraftwerk allgemein'!$F$16+$F68,
('2.5 CAPEX'!$J71+SUM(OFFSET('2.5 CAPEX'!AL71,0,-MIN(MAX($F68-1-('2.1 Kraftwerk allgemein'!$F$16-'2.1 Kraftwerk allgemein'!$F$15+1),0),COLUMN(X68)-1-('2.1 Kraftwerk allgemein'!$F$16-'2.1 Kraftwerk allgemein'!$F$15+1)),1,MIN(MAX($F68-('2.1 Kraftwerk allgemein'!$F$16-'2.1 Kraftwerk allgemein'!$F$15+1),1),COLUMN(X68)-('2.1 Kraftwerk allgemein'!$F$16-'2.1 Kraftwerk allgemein'!$F$15+1)))))/$F68,
SUM(OFFSET('2.5 CAPEX'!AL71,0,-MIN($F68-1,COLUMN(X68)-1),1,MIN($F68,COLUMN(X68))))/$F68)))))),
IF(OR(ISNUMBER($D68)=FALSE,$F68=""),"",
IF(AND('2.5 CAPEX'!$L71&lt;&gt;"x",'2.5 CAPEX'!$M71&lt;&gt;"x"),0,
IF($F68=0,0,
IF(AG$4&lt;'2.1 Kraftwerk allgemein'!$F$16,0,
IF(AG$4='2.1 Kraftwerk allgemein'!$F$16,'2.5 CAPEX'!$J71/$F68,
IF(AG$4&lt;'2.1 Kraftwerk allgemein'!$F$16+$F68,
('2.5 CAPEX'!$J71+SUM(OFFSET('2.5 CAPEX'!AL71,0,-MIN(MAX($F68-1-('2.1 Kraftwerk allgemein'!$F$16-'1.1 Allgemein'!$I$22+1),0),COLUMN(X68)-1-('2.1 Kraftwerk allgemein'!$F$16-'1.1 Allgemein'!$I$22+1)),1,MIN(MAX($F68-('2.1 Kraftwerk allgemein'!$F$16-'1.1 Allgemein'!$I$22+1),1),COLUMN(X68)-('2.1 Kraftwerk allgemein'!$F$16-'1.1 Allgemein'!$I$22+1)))))/$F68,
SUM(OFFSET('2.5 CAPEX'!AL71,0,-MIN($F68-1,COLUMN(X68)-1),1,MIN($F68,COLUMN(X68))))/$F68)))))))</f>
        <v/>
      </c>
      <c r="AH68" s="199" t="str">
        <f ca="1">IF('2.1 Kraftwerk allgemein'!$F$15&lt;'1.1 Allgemein'!$I$22,
IF(OR(ISNUMBER($D68)=FALSE,$F68=""),"",
IF(AND('2.5 CAPEX'!$L71&lt;&gt;"x",'2.5 CAPEX'!$M71&lt;&gt;"x"),0,
IF($F68=0,0,
IF(AH$4&lt;'2.1 Kraftwerk allgemein'!$F$16,0,
IF(AH$4='2.1 Kraftwerk allgemein'!$F$16,'2.5 CAPEX'!$J71/$F68,
IF(AH$4&lt;'2.1 Kraftwerk allgemein'!$F$16+$F68,
('2.5 CAPEX'!$J71+SUM(OFFSET('2.5 CAPEX'!AM71,0,-MIN(MAX($F68-1-('2.1 Kraftwerk allgemein'!$F$16-'2.1 Kraftwerk allgemein'!$F$15+1),0),COLUMN(Y68)-1-('2.1 Kraftwerk allgemein'!$F$16-'2.1 Kraftwerk allgemein'!$F$15+1)),1,MIN(MAX($F68-('2.1 Kraftwerk allgemein'!$F$16-'2.1 Kraftwerk allgemein'!$F$15+1),1),COLUMN(Y68)-('2.1 Kraftwerk allgemein'!$F$16-'2.1 Kraftwerk allgemein'!$F$15+1)))))/$F68,
SUM(OFFSET('2.5 CAPEX'!AM71,0,-MIN($F68-1,COLUMN(Y68)-1),1,MIN($F68,COLUMN(Y68))))/$F68)))))),
IF(OR(ISNUMBER($D68)=FALSE,$F68=""),"",
IF(AND('2.5 CAPEX'!$L71&lt;&gt;"x",'2.5 CAPEX'!$M71&lt;&gt;"x"),0,
IF($F68=0,0,
IF(AH$4&lt;'2.1 Kraftwerk allgemein'!$F$16,0,
IF(AH$4='2.1 Kraftwerk allgemein'!$F$16,'2.5 CAPEX'!$J71/$F68,
IF(AH$4&lt;'2.1 Kraftwerk allgemein'!$F$16+$F68,
('2.5 CAPEX'!$J71+SUM(OFFSET('2.5 CAPEX'!AM71,0,-MIN(MAX($F68-1-('2.1 Kraftwerk allgemein'!$F$16-'1.1 Allgemein'!$I$22+1),0),COLUMN(Y68)-1-('2.1 Kraftwerk allgemein'!$F$16-'1.1 Allgemein'!$I$22+1)),1,MIN(MAX($F68-('2.1 Kraftwerk allgemein'!$F$16-'1.1 Allgemein'!$I$22+1),1),COLUMN(Y68)-('2.1 Kraftwerk allgemein'!$F$16-'1.1 Allgemein'!$I$22+1)))))/$F68,
SUM(OFFSET('2.5 CAPEX'!AM71,0,-MIN($F68-1,COLUMN(Y68)-1),1,MIN($F68,COLUMN(Y68))))/$F68)))))))</f>
        <v/>
      </c>
      <c r="AI68" s="199" t="str">
        <f ca="1">IF('2.1 Kraftwerk allgemein'!$F$15&lt;'1.1 Allgemein'!$I$22,
IF(OR(ISNUMBER($D68)=FALSE,$F68=""),"",
IF(AND('2.5 CAPEX'!$L71&lt;&gt;"x",'2.5 CAPEX'!$M71&lt;&gt;"x"),0,
IF($F68=0,0,
IF(AI$4&lt;'2.1 Kraftwerk allgemein'!$F$16,0,
IF(AI$4='2.1 Kraftwerk allgemein'!$F$16,'2.5 CAPEX'!$J71/$F68,
IF(AI$4&lt;'2.1 Kraftwerk allgemein'!$F$16+$F68,
('2.5 CAPEX'!$J71+SUM(OFFSET('2.5 CAPEX'!AN71,0,-MIN(MAX($F68-1-('2.1 Kraftwerk allgemein'!$F$16-'2.1 Kraftwerk allgemein'!$F$15+1),0),COLUMN(Z68)-1-('2.1 Kraftwerk allgemein'!$F$16-'2.1 Kraftwerk allgemein'!$F$15+1)),1,MIN(MAX($F68-('2.1 Kraftwerk allgemein'!$F$16-'2.1 Kraftwerk allgemein'!$F$15+1),1),COLUMN(Z68)-('2.1 Kraftwerk allgemein'!$F$16-'2.1 Kraftwerk allgemein'!$F$15+1)))))/$F68,
SUM(OFFSET('2.5 CAPEX'!AN71,0,-MIN($F68-1,COLUMN(Z68)-1),1,MIN($F68,COLUMN(Z68))))/$F68)))))),
IF(OR(ISNUMBER($D68)=FALSE,$F68=""),"",
IF(AND('2.5 CAPEX'!$L71&lt;&gt;"x",'2.5 CAPEX'!$M71&lt;&gt;"x"),0,
IF($F68=0,0,
IF(AI$4&lt;'2.1 Kraftwerk allgemein'!$F$16,0,
IF(AI$4='2.1 Kraftwerk allgemein'!$F$16,'2.5 CAPEX'!$J71/$F68,
IF(AI$4&lt;'2.1 Kraftwerk allgemein'!$F$16+$F68,
('2.5 CAPEX'!$J71+SUM(OFFSET('2.5 CAPEX'!AN71,0,-MIN(MAX($F68-1-('2.1 Kraftwerk allgemein'!$F$16-'1.1 Allgemein'!$I$22+1),0),COLUMN(Z68)-1-('2.1 Kraftwerk allgemein'!$F$16-'1.1 Allgemein'!$I$22+1)),1,MIN(MAX($F68-('2.1 Kraftwerk allgemein'!$F$16-'1.1 Allgemein'!$I$22+1),1),COLUMN(Z68)-('2.1 Kraftwerk allgemein'!$F$16-'1.1 Allgemein'!$I$22+1)))))/$F68,
SUM(OFFSET('2.5 CAPEX'!AN71,0,-MIN($F68-1,COLUMN(Z68)-1),1,MIN($F68,COLUMN(Z68))))/$F68)))))))</f>
        <v/>
      </c>
      <c r="AJ68" s="199" t="str">
        <f ca="1">IF('2.1 Kraftwerk allgemein'!$F$15&lt;'1.1 Allgemein'!$I$22,
IF(OR(ISNUMBER($D68)=FALSE,$F68=""),"",
IF(AND('2.5 CAPEX'!$L71&lt;&gt;"x",'2.5 CAPEX'!$M71&lt;&gt;"x"),0,
IF($F68=0,0,
IF(AJ$4&lt;'2.1 Kraftwerk allgemein'!$F$16,0,
IF(AJ$4='2.1 Kraftwerk allgemein'!$F$16,'2.5 CAPEX'!$J71/$F68,
IF(AJ$4&lt;'2.1 Kraftwerk allgemein'!$F$16+$F68,
('2.5 CAPEX'!$J71+SUM(OFFSET('2.5 CAPEX'!AO71,0,-MIN(MAX($F68-1-('2.1 Kraftwerk allgemein'!$F$16-'2.1 Kraftwerk allgemein'!$F$15+1),0),COLUMN(AA68)-1-('2.1 Kraftwerk allgemein'!$F$16-'2.1 Kraftwerk allgemein'!$F$15+1)),1,MIN(MAX($F68-('2.1 Kraftwerk allgemein'!$F$16-'2.1 Kraftwerk allgemein'!$F$15+1),1),COLUMN(AA68)-('2.1 Kraftwerk allgemein'!$F$16-'2.1 Kraftwerk allgemein'!$F$15+1)))))/$F68,
SUM(OFFSET('2.5 CAPEX'!AO71,0,-MIN($F68-1,COLUMN(AA68)-1),1,MIN($F68,COLUMN(AA68))))/$F68)))))),
IF(OR(ISNUMBER($D68)=FALSE,$F68=""),"",
IF(AND('2.5 CAPEX'!$L71&lt;&gt;"x",'2.5 CAPEX'!$M71&lt;&gt;"x"),0,
IF($F68=0,0,
IF(AJ$4&lt;'2.1 Kraftwerk allgemein'!$F$16,0,
IF(AJ$4='2.1 Kraftwerk allgemein'!$F$16,'2.5 CAPEX'!$J71/$F68,
IF(AJ$4&lt;'2.1 Kraftwerk allgemein'!$F$16+$F68,
('2.5 CAPEX'!$J71+SUM(OFFSET('2.5 CAPEX'!AO71,0,-MIN(MAX($F68-1-('2.1 Kraftwerk allgemein'!$F$16-'1.1 Allgemein'!$I$22+1),0),COLUMN(AA68)-1-('2.1 Kraftwerk allgemein'!$F$16-'1.1 Allgemein'!$I$22+1)),1,MIN(MAX($F68-('2.1 Kraftwerk allgemein'!$F$16-'1.1 Allgemein'!$I$22+1),1),COLUMN(AA68)-('2.1 Kraftwerk allgemein'!$F$16-'1.1 Allgemein'!$I$22+1)))))/$F68,
SUM(OFFSET('2.5 CAPEX'!AO71,0,-MIN($F68-1,COLUMN(AA68)-1),1,MIN($F68,COLUMN(AA68))))/$F68)))))))</f>
        <v/>
      </c>
      <c r="AK68" s="199" t="str">
        <f ca="1">IF('2.1 Kraftwerk allgemein'!$F$15&lt;'1.1 Allgemein'!$I$22,
IF(OR(ISNUMBER($D68)=FALSE,$F68=""),"",
IF(AND('2.5 CAPEX'!$L71&lt;&gt;"x",'2.5 CAPEX'!$M71&lt;&gt;"x"),0,
IF($F68=0,0,
IF(AK$4&lt;'2.1 Kraftwerk allgemein'!$F$16,0,
IF(AK$4='2.1 Kraftwerk allgemein'!$F$16,'2.5 CAPEX'!$J71/$F68,
IF(AK$4&lt;'2.1 Kraftwerk allgemein'!$F$16+$F68,
('2.5 CAPEX'!$J71+SUM(OFFSET('2.5 CAPEX'!AP71,0,-MIN(MAX($F68-1-('2.1 Kraftwerk allgemein'!$F$16-'2.1 Kraftwerk allgemein'!$F$15+1),0),COLUMN(AB68)-1-('2.1 Kraftwerk allgemein'!$F$16-'2.1 Kraftwerk allgemein'!$F$15+1)),1,MIN(MAX($F68-('2.1 Kraftwerk allgemein'!$F$16-'2.1 Kraftwerk allgemein'!$F$15+1),1),COLUMN(AB68)-('2.1 Kraftwerk allgemein'!$F$16-'2.1 Kraftwerk allgemein'!$F$15+1)))))/$F68,
SUM(OFFSET('2.5 CAPEX'!AP71,0,-MIN($F68-1,COLUMN(AB68)-1),1,MIN($F68,COLUMN(AB68))))/$F68)))))),
IF(OR(ISNUMBER($D68)=FALSE,$F68=""),"",
IF(AND('2.5 CAPEX'!$L71&lt;&gt;"x",'2.5 CAPEX'!$M71&lt;&gt;"x"),0,
IF($F68=0,0,
IF(AK$4&lt;'2.1 Kraftwerk allgemein'!$F$16,0,
IF(AK$4='2.1 Kraftwerk allgemein'!$F$16,'2.5 CAPEX'!$J71/$F68,
IF(AK$4&lt;'2.1 Kraftwerk allgemein'!$F$16+$F68,
('2.5 CAPEX'!$J71+SUM(OFFSET('2.5 CAPEX'!AP71,0,-MIN(MAX($F68-1-('2.1 Kraftwerk allgemein'!$F$16-'1.1 Allgemein'!$I$22+1),0),COLUMN(AB68)-1-('2.1 Kraftwerk allgemein'!$F$16-'1.1 Allgemein'!$I$22+1)),1,MIN(MAX($F68-('2.1 Kraftwerk allgemein'!$F$16-'1.1 Allgemein'!$I$22+1),1),COLUMN(AB68)-('2.1 Kraftwerk allgemein'!$F$16-'1.1 Allgemein'!$I$22+1)))))/$F68,
SUM(OFFSET('2.5 CAPEX'!AP71,0,-MIN($F68-1,COLUMN(AB68)-1),1,MIN($F68,COLUMN(AB68))))/$F68)))))))</f>
        <v/>
      </c>
      <c r="AL68" s="199" t="str">
        <f ca="1">IF('2.1 Kraftwerk allgemein'!$F$15&lt;'1.1 Allgemein'!$I$22,
IF(OR(ISNUMBER($D68)=FALSE,$F68=""),"",
IF(AND('2.5 CAPEX'!$L71&lt;&gt;"x",'2.5 CAPEX'!$M71&lt;&gt;"x"),0,
IF($F68=0,0,
IF(AL$4&lt;'2.1 Kraftwerk allgemein'!$F$16,0,
IF(AL$4='2.1 Kraftwerk allgemein'!$F$16,'2.5 CAPEX'!$J71/$F68,
IF(AL$4&lt;'2.1 Kraftwerk allgemein'!$F$16+$F68,
('2.5 CAPEX'!$J71+SUM(OFFSET('2.5 CAPEX'!AQ71,0,-MIN(MAX($F68-1-('2.1 Kraftwerk allgemein'!$F$16-'2.1 Kraftwerk allgemein'!$F$15+1),0),COLUMN(AC68)-1-('2.1 Kraftwerk allgemein'!$F$16-'2.1 Kraftwerk allgemein'!$F$15+1)),1,MIN(MAX($F68-('2.1 Kraftwerk allgemein'!$F$16-'2.1 Kraftwerk allgemein'!$F$15+1),1),COLUMN(AC68)-('2.1 Kraftwerk allgemein'!$F$16-'2.1 Kraftwerk allgemein'!$F$15+1)))))/$F68,
SUM(OFFSET('2.5 CAPEX'!AQ71,0,-MIN($F68-1,COLUMN(AC68)-1),1,MIN($F68,COLUMN(AC68))))/$F68)))))),
IF(OR(ISNUMBER($D68)=FALSE,$F68=""),"",
IF(AND('2.5 CAPEX'!$L71&lt;&gt;"x",'2.5 CAPEX'!$M71&lt;&gt;"x"),0,
IF($F68=0,0,
IF(AL$4&lt;'2.1 Kraftwerk allgemein'!$F$16,0,
IF(AL$4='2.1 Kraftwerk allgemein'!$F$16,'2.5 CAPEX'!$J71/$F68,
IF(AL$4&lt;'2.1 Kraftwerk allgemein'!$F$16+$F68,
('2.5 CAPEX'!$J71+SUM(OFFSET('2.5 CAPEX'!AQ71,0,-MIN(MAX($F68-1-('2.1 Kraftwerk allgemein'!$F$16-'1.1 Allgemein'!$I$22+1),0),COLUMN(AC68)-1-('2.1 Kraftwerk allgemein'!$F$16-'1.1 Allgemein'!$I$22+1)),1,MIN(MAX($F68-('2.1 Kraftwerk allgemein'!$F$16-'1.1 Allgemein'!$I$22+1),1),COLUMN(AC68)-('2.1 Kraftwerk allgemein'!$F$16-'1.1 Allgemein'!$I$22+1)))))/$F68,
SUM(OFFSET('2.5 CAPEX'!AQ71,0,-MIN($F68-1,COLUMN(AC68)-1),1,MIN($F68,COLUMN(AC68))))/$F68)))))))</f>
        <v/>
      </c>
      <c r="AM68" s="199" t="str">
        <f ca="1">IF('2.1 Kraftwerk allgemein'!$F$15&lt;'1.1 Allgemein'!$I$22,
IF(OR(ISNUMBER($D68)=FALSE,$F68=""),"",
IF(AND('2.5 CAPEX'!$L71&lt;&gt;"x",'2.5 CAPEX'!$M71&lt;&gt;"x"),0,
IF($F68=0,0,
IF(AM$4&lt;'2.1 Kraftwerk allgemein'!$F$16,0,
IF(AM$4='2.1 Kraftwerk allgemein'!$F$16,'2.5 CAPEX'!$J71/$F68,
IF(AM$4&lt;'2.1 Kraftwerk allgemein'!$F$16+$F68,
('2.5 CAPEX'!$J71+SUM(OFFSET('2.5 CAPEX'!AR71,0,-MIN(MAX($F68-1-('2.1 Kraftwerk allgemein'!$F$16-'2.1 Kraftwerk allgemein'!$F$15+1),0),COLUMN(AD68)-1-('2.1 Kraftwerk allgemein'!$F$16-'2.1 Kraftwerk allgemein'!$F$15+1)),1,MIN(MAX($F68-('2.1 Kraftwerk allgemein'!$F$16-'2.1 Kraftwerk allgemein'!$F$15+1),1),COLUMN(AD68)-('2.1 Kraftwerk allgemein'!$F$16-'2.1 Kraftwerk allgemein'!$F$15+1)))))/$F68,
SUM(OFFSET('2.5 CAPEX'!AR71,0,-MIN($F68-1,COLUMN(AD68)-1),1,MIN($F68,COLUMN(AD68))))/$F68)))))),
IF(OR(ISNUMBER($D68)=FALSE,$F68=""),"",
IF(AND('2.5 CAPEX'!$L71&lt;&gt;"x",'2.5 CAPEX'!$M71&lt;&gt;"x"),0,
IF($F68=0,0,
IF(AM$4&lt;'2.1 Kraftwerk allgemein'!$F$16,0,
IF(AM$4='2.1 Kraftwerk allgemein'!$F$16,'2.5 CAPEX'!$J71/$F68,
IF(AM$4&lt;'2.1 Kraftwerk allgemein'!$F$16+$F68,
('2.5 CAPEX'!$J71+SUM(OFFSET('2.5 CAPEX'!AR71,0,-MIN(MAX($F68-1-('2.1 Kraftwerk allgemein'!$F$16-'1.1 Allgemein'!$I$22+1),0),COLUMN(AD68)-1-('2.1 Kraftwerk allgemein'!$F$16-'1.1 Allgemein'!$I$22+1)),1,MIN(MAX($F68-('2.1 Kraftwerk allgemein'!$F$16-'1.1 Allgemein'!$I$22+1),1),COLUMN(AD68)-('2.1 Kraftwerk allgemein'!$F$16-'1.1 Allgemein'!$I$22+1)))))/$F68,
SUM(OFFSET('2.5 CAPEX'!AR71,0,-MIN($F68-1,COLUMN(AD68)-1),1,MIN($F68,COLUMN(AD68))))/$F68)))))))</f>
        <v/>
      </c>
      <c r="AN68" s="199" t="str">
        <f ca="1">IF('2.1 Kraftwerk allgemein'!$F$15&lt;'1.1 Allgemein'!$I$22,
IF(OR(ISNUMBER($D68)=FALSE,$F68=""),"",
IF(AND('2.5 CAPEX'!$L71&lt;&gt;"x",'2.5 CAPEX'!$M71&lt;&gt;"x"),0,
IF($F68=0,0,
IF(AN$4&lt;'2.1 Kraftwerk allgemein'!$F$16,0,
IF(AN$4='2.1 Kraftwerk allgemein'!$F$16,'2.5 CAPEX'!$J71/$F68,
IF(AN$4&lt;'2.1 Kraftwerk allgemein'!$F$16+$F68,
('2.5 CAPEX'!$J71+SUM(OFFSET('2.5 CAPEX'!AS71,0,-MIN(MAX($F68-1-('2.1 Kraftwerk allgemein'!$F$16-'2.1 Kraftwerk allgemein'!$F$15+1),0),COLUMN(AE68)-1-('2.1 Kraftwerk allgemein'!$F$16-'2.1 Kraftwerk allgemein'!$F$15+1)),1,MIN(MAX($F68-('2.1 Kraftwerk allgemein'!$F$16-'2.1 Kraftwerk allgemein'!$F$15+1),1),COLUMN(AE68)-('2.1 Kraftwerk allgemein'!$F$16-'2.1 Kraftwerk allgemein'!$F$15+1)))))/$F68,
SUM(OFFSET('2.5 CAPEX'!AS71,0,-MIN($F68-1,COLUMN(AE68)-1),1,MIN($F68,COLUMN(AE68))))/$F68)))))),
IF(OR(ISNUMBER($D68)=FALSE,$F68=""),"",
IF(AND('2.5 CAPEX'!$L71&lt;&gt;"x",'2.5 CAPEX'!$M71&lt;&gt;"x"),0,
IF($F68=0,0,
IF(AN$4&lt;'2.1 Kraftwerk allgemein'!$F$16,0,
IF(AN$4='2.1 Kraftwerk allgemein'!$F$16,'2.5 CAPEX'!$J71/$F68,
IF(AN$4&lt;'2.1 Kraftwerk allgemein'!$F$16+$F68,
('2.5 CAPEX'!$J71+SUM(OFFSET('2.5 CAPEX'!AS71,0,-MIN(MAX($F68-1-('2.1 Kraftwerk allgemein'!$F$16-'1.1 Allgemein'!$I$22+1),0),COLUMN(AE68)-1-('2.1 Kraftwerk allgemein'!$F$16-'1.1 Allgemein'!$I$22+1)),1,MIN(MAX($F68-('2.1 Kraftwerk allgemein'!$F$16-'1.1 Allgemein'!$I$22+1),1),COLUMN(AE68)-('2.1 Kraftwerk allgemein'!$F$16-'1.1 Allgemein'!$I$22+1)))))/$F68,
SUM(OFFSET('2.5 CAPEX'!AS71,0,-MIN($F68-1,COLUMN(AE68)-1),1,MIN($F68,COLUMN(AE68))))/$F68)))))))</f>
        <v/>
      </c>
      <c r="AO68" s="199" t="str">
        <f ca="1">IF('2.1 Kraftwerk allgemein'!$F$15&lt;'1.1 Allgemein'!$I$22,
IF(OR(ISNUMBER($D68)=FALSE,$F68=""),"",
IF(AND('2.5 CAPEX'!$L71&lt;&gt;"x",'2.5 CAPEX'!$M71&lt;&gt;"x"),0,
IF($F68=0,0,
IF(AO$4&lt;'2.1 Kraftwerk allgemein'!$F$16,0,
IF(AO$4='2.1 Kraftwerk allgemein'!$F$16,'2.5 CAPEX'!$J71/$F68,
IF(AO$4&lt;'2.1 Kraftwerk allgemein'!$F$16+$F68,
('2.5 CAPEX'!$J71+SUM(OFFSET('2.5 CAPEX'!AT71,0,-MIN(MAX($F68-1-('2.1 Kraftwerk allgemein'!$F$16-'2.1 Kraftwerk allgemein'!$F$15+1),0),COLUMN(AF68)-1-('2.1 Kraftwerk allgemein'!$F$16-'2.1 Kraftwerk allgemein'!$F$15+1)),1,MIN(MAX($F68-('2.1 Kraftwerk allgemein'!$F$16-'2.1 Kraftwerk allgemein'!$F$15+1),1),COLUMN(AF68)-('2.1 Kraftwerk allgemein'!$F$16-'2.1 Kraftwerk allgemein'!$F$15+1)))))/$F68,
SUM(OFFSET('2.5 CAPEX'!AT71,0,-MIN($F68-1,COLUMN(AF68)-1),1,MIN($F68,COLUMN(AF68))))/$F68)))))),
IF(OR(ISNUMBER($D68)=FALSE,$F68=""),"",
IF(AND('2.5 CAPEX'!$L71&lt;&gt;"x",'2.5 CAPEX'!$M71&lt;&gt;"x"),0,
IF($F68=0,0,
IF(AO$4&lt;'2.1 Kraftwerk allgemein'!$F$16,0,
IF(AO$4='2.1 Kraftwerk allgemein'!$F$16,'2.5 CAPEX'!$J71/$F68,
IF(AO$4&lt;'2.1 Kraftwerk allgemein'!$F$16+$F68,
('2.5 CAPEX'!$J71+SUM(OFFSET('2.5 CAPEX'!AT71,0,-MIN(MAX($F68-1-('2.1 Kraftwerk allgemein'!$F$16-'1.1 Allgemein'!$I$22+1),0),COLUMN(AF68)-1-('2.1 Kraftwerk allgemein'!$F$16-'1.1 Allgemein'!$I$22+1)),1,MIN(MAX($F68-('2.1 Kraftwerk allgemein'!$F$16-'1.1 Allgemein'!$I$22+1),1),COLUMN(AF68)-('2.1 Kraftwerk allgemein'!$F$16-'1.1 Allgemein'!$I$22+1)))))/$F68,
SUM(OFFSET('2.5 CAPEX'!AT71,0,-MIN($F68-1,COLUMN(AF68)-1),1,MIN($F68,COLUMN(AF68))))/$F68)))))))</f>
        <v/>
      </c>
      <c r="AP68" s="199" t="str">
        <f ca="1">IF('2.1 Kraftwerk allgemein'!$F$15&lt;'1.1 Allgemein'!$I$22,
IF(OR(ISNUMBER($D68)=FALSE,$F68=""),"",
IF(AND('2.5 CAPEX'!$L71&lt;&gt;"x",'2.5 CAPEX'!$M71&lt;&gt;"x"),0,
IF($F68=0,0,
IF(AP$4&lt;'2.1 Kraftwerk allgemein'!$F$16,0,
IF(AP$4='2.1 Kraftwerk allgemein'!$F$16,'2.5 CAPEX'!$J71/$F68,
IF(AP$4&lt;'2.1 Kraftwerk allgemein'!$F$16+$F68,
('2.5 CAPEX'!$J71+SUM(OFFSET('2.5 CAPEX'!AU71,0,-MIN(MAX($F68-1-('2.1 Kraftwerk allgemein'!$F$16-'2.1 Kraftwerk allgemein'!$F$15+1),0),COLUMN(AG68)-1-('2.1 Kraftwerk allgemein'!$F$16-'2.1 Kraftwerk allgemein'!$F$15+1)),1,MIN(MAX($F68-('2.1 Kraftwerk allgemein'!$F$16-'2.1 Kraftwerk allgemein'!$F$15+1),1),COLUMN(AG68)-('2.1 Kraftwerk allgemein'!$F$16-'2.1 Kraftwerk allgemein'!$F$15+1)))))/$F68,
SUM(OFFSET('2.5 CAPEX'!AU71,0,-MIN($F68-1,COLUMN(AG68)-1),1,MIN($F68,COLUMN(AG68))))/$F68)))))),
IF(OR(ISNUMBER($D68)=FALSE,$F68=""),"",
IF(AND('2.5 CAPEX'!$L71&lt;&gt;"x",'2.5 CAPEX'!$M71&lt;&gt;"x"),0,
IF($F68=0,0,
IF(AP$4&lt;'2.1 Kraftwerk allgemein'!$F$16,0,
IF(AP$4='2.1 Kraftwerk allgemein'!$F$16,'2.5 CAPEX'!$J71/$F68,
IF(AP$4&lt;'2.1 Kraftwerk allgemein'!$F$16+$F68,
('2.5 CAPEX'!$J71+SUM(OFFSET('2.5 CAPEX'!AU71,0,-MIN(MAX($F68-1-('2.1 Kraftwerk allgemein'!$F$16-'1.1 Allgemein'!$I$22+1),0),COLUMN(AG68)-1-('2.1 Kraftwerk allgemein'!$F$16-'1.1 Allgemein'!$I$22+1)),1,MIN(MAX($F68-('2.1 Kraftwerk allgemein'!$F$16-'1.1 Allgemein'!$I$22+1),1),COLUMN(AG68)-('2.1 Kraftwerk allgemein'!$F$16-'1.1 Allgemein'!$I$22+1)))))/$F68,
SUM(OFFSET('2.5 CAPEX'!AU71,0,-MIN($F68-1,COLUMN(AG68)-1),1,MIN($F68,COLUMN(AG68))))/$F68)))))))</f>
        <v/>
      </c>
      <c r="AQ68" s="199" t="str">
        <f ca="1">IF('2.1 Kraftwerk allgemein'!$F$15&lt;'1.1 Allgemein'!$I$22,
IF(OR(ISNUMBER($D68)=FALSE,$F68=""),"",
IF(AND('2.5 CAPEX'!$L71&lt;&gt;"x",'2.5 CAPEX'!$M71&lt;&gt;"x"),0,
IF($F68=0,0,
IF(AQ$4&lt;'2.1 Kraftwerk allgemein'!$F$16,0,
IF(AQ$4='2.1 Kraftwerk allgemein'!$F$16,'2.5 CAPEX'!$J71/$F68,
IF(AQ$4&lt;'2.1 Kraftwerk allgemein'!$F$16+$F68,
('2.5 CAPEX'!$J71+SUM(OFFSET('2.5 CAPEX'!AV71,0,-MIN(MAX($F68-1-('2.1 Kraftwerk allgemein'!$F$16-'2.1 Kraftwerk allgemein'!$F$15+1),0),COLUMN(AH68)-1-('2.1 Kraftwerk allgemein'!$F$16-'2.1 Kraftwerk allgemein'!$F$15+1)),1,MIN(MAX($F68-('2.1 Kraftwerk allgemein'!$F$16-'2.1 Kraftwerk allgemein'!$F$15+1),1),COLUMN(AH68)-('2.1 Kraftwerk allgemein'!$F$16-'2.1 Kraftwerk allgemein'!$F$15+1)))))/$F68,
SUM(OFFSET('2.5 CAPEX'!AV71,0,-MIN($F68-1,COLUMN(AH68)-1),1,MIN($F68,COLUMN(AH68))))/$F68)))))),
IF(OR(ISNUMBER($D68)=FALSE,$F68=""),"",
IF(AND('2.5 CAPEX'!$L71&lt;&gt;"x",'2.5 CAPEX'!$M71&lt;&gt;"x"),0,
IF($F68=0,0,
IF(AQ$4&lt;'2.1 Kraftwerk allgemein'!$F$16,0,
IF(AQ$4='2.1 Kraftwerk allgemein'!$F$16,'2.5 CAPEX'!$J71/$F68,
IF(AQ$4&lt;'2.1 Kraftwerk allgemein'!$F$16+$F68,
('2.5 CAPEX'!$J71+SUM(OFFSET('2.5 CAPEX'!AV71,0,-MIN(MAX($F68-1-('2.1 Kraftwerk allgemein'!$F$16-'1.1 Allgemein'!$I$22+1),0),COLUMN(AH68)-1-('2.1 Kraftwerk allgemein'!$F$16-'1.1 Allgemein'!$I$22+1)),1,MIN(MAX($F68-('2.1 Kraftwerk allgemein'!$F$16-'1.1 Allgemein'!$I$22+1),1),COLUMN(AH68)-('2.1 Kraftwerk allgemein'!$F$16-'1.1 Allgemein'!$I$22+1)))))/$F68,
SUM(OFFSET('2.5 CAPEX'!AV71,0,-MIN($F68-1,COLUMN(AH68)-1),1,MIN($F68,COLUMN(AH68))))/$F68)))))))</f>
        <v/>
      </c>
      <c r="AR68" s="199" t="str">
        <f ca="1">IF('2.1 Kraftwerk allgemein'!$F$15&lt;'1.1 Allgemein'!$I$22,
IF(OR(ISNUMBER($D68)=FALSE,$F68=""),"",
IF(AND('2.5 CAPEX'!$L71&lt;&gt;"x",'2.5 CAPEX'!$M71&lt;&gt;"x"),0,
IF($F68=0,0,
IF(AR$4&lt;'2.1 Kraftwerk allgemein'!$F$16,0,
IF(AR$4='2.1 Kraftwerk allgemein'!$F$16,'2.5 CAPEX'!$J71/$F68,
IF(AR$4&lt;'2.1 Kraftwerk allgemein'!$F$16+$F68,
('2.5 CAPEX'!$J71+SUM(OFFSET('2.5 CAPEX'!AW71,0,-MIN(MAX($F68-1-('2.1 Kraftwerk allgemein'!$F$16-'2.1 Kraftwerk allgemein'!$F$15+1),0),COLUMN(AI68)-1-('2.1 Kraftwerk allgemein'!$F$16-'2.1 Kraftwerk allgemein'!$F$15+1)),1,MIN(MAX($F68-('2.1 Kraftwerk allgemein'!$F$16-'2.1 Kraftwerk allgemein'!$F$15+1),1),COLUMN(AI68)-('2.1 Kraftwerk allgemein'!$F$16-'2.1 Kraftwerk allgemein'!$F$15+1)))))/$F68,
SUM(OFFSET('2.5 CAPEX'!AW71,0,-MIN($F68-1,COLUMN(AI68)-1),1,MIN($F68,COLUMN(AI68))))/$F68)))))),
IF(OR(ISNUMBER($D68)=FALSE,$F68=""),"",
IF(AND('2.5 CAPEX'!$L71&lt;&gt;"x",'2.5 CAPEX'!$M71&lt;&gt;"x"),0,
IF($F68=0,0,
IF(AR$4&lt;'2.1 Kraftwerk allgemein'!$F$16,0,
IF(AR$4='2.1 Kraftwerk allgemein'!$F$16,'2.5 CAPEX'!$J71/$F68,
IF(AR$4&lt;'2.1 Kraftwerk allgemein'!$F$16+$F68,
('2.5 CAPEX'!$J71+SUM(OFFSET('2.5 CAPEX'!AW71,0,-MIN(MAX($F68-1-('2.1 Kraftwerk allgemein'!$F$16-'1.1 Allgemein'!$I$22+1),0),COLUMN(AI68)-1-('2.1 Kraftwerk allgemein'!$F$16-'1.1 Allgemein'!$I$22+1)),1,MIN(MAX($F68-('2.1 Kraftwerk allgemein'!$F$16-'1.1 Allgemein'!$I$22+1),1),COLUMN(AI68)-('2.1 Kraftwerk allgemein'!$F$16-'1.1 Allgemein'!$I$22+1)))))/$F68,
SUM(OFFSET('2.5 CAPEX'!AW71,0,-MIN($F68-1,COLUMN(AI68)-1),1,MIN($F68,COLUMN(AI68))))/$F68)))))))</f>
        <v/>
      </c>
      <c r="AS68" s="199" t="str">
        <f ca="1">IF('2.1 Kraftwerk allgemein'!$F$15&lt;'1.1 Allgemein'!$I$22,
IF(OR(ISNUMBER($D68)=FALSE,$F68=""),"",
IF(AND('2.5 CAPEX'!$L71&lt;&gt;"x",'2.5 CAPEX'!$M71&lt;&gt;"x"),0,
IF($F68=0,0,
IF(AS$4&lt;'2.1 Kraftwerk allgemein'!$F$16,0,
IF(AS$4='2.1 Kraftwerk allgemein'!$F$16,'2.5 CAPEX'!$J71/$F68,
IF(AS$4&lt;'2.1 Kraftwerk allgemein'!$F$16+$F68,
('2.5 CAPEX'!$J71+SUM(OFFSET('2.5 CAPEX'!AX71,0,-MIN(MAX($F68-1-('2.1 Kraftwerk allgemein'!$F$16-'2.1 Kraftwerk allgemein'!$F$15+1),0),COLUMN(AJ68)-1-('2.1 Kraftwerk allgemein'!$F$16-'2.1 Kraftwerk allgemein'!$F$15+1)),1,MIN(MAX($F68-('2.1 Kraftwerk allgemein'!$F$16-'2.1 Kraftwerk allgemein'!$F$15+1),1),COLUMN(AJ68)-('2.1 Kraftwerk allgemein'!$F$16-'2.1 Kraftwerk allgemein'!$F$15+1)))))/$F68,
SUM(OFFSET('2.5 CAPEX'!AX71,0,-MIN($F68-1,COLUMN(AJ68)-1),1,MIN($F68,COLUMN(AJ68))))/$F68)))))),
IF(OR(ISNUMBER($D68)=FALSE,$F68=""),"",
IF(AND('2.5 CAPEX'!$L71&lt;&gt;"x",'2.5 CAPEX'!$M71&lt;&gt;"x"),0,
IF($F68=0,0,
IF(AS$4&lt;'2.1 Kraftwerk allgemein'!$F$16,0,
IF(AS$4='2.1 Kraftwerk allgemein'!$F$16,'2.5 CAPEX'!$J71/$F68,
IF(AS$4&lt;'2.1 Kraftwerk allgemein'!$F$16+$F68,
('2.5 CAPEX'!$J71+SUM(OFFSET('2.5 CAPEX'!AX71,0,-MIN(MAX($F68-1-('2.1 Kraftwerk allgemein'!$F$16-'1.1 Allgemein'!$I$22+1),0),COLUMN(AJ68)-1-('2.1 Kraftwerk allgemein'!$F$16-'1.1 Allgemein'!$I$22+1)),1,MIN(MAX($F68-('2.1 Kraftwerk allgemein'!$F$16-'1.1 Allgemein'!$I$22+1),1),COLUMN(AJ68)-('2.1 Kraftwerk allgemein'!$F$16-'1.1 Allgemein'!$I$22+1)))))/$F68,
SUM(OFFSET('2.5 CAPEX'!AX71,0,-MIN($F68-1,COLUMN(AJ68)-1),1,MIN($F68,COLUMN(AJ68))))/$F68)))))))</f>
        <v/>
      </c>
      <c r="AT68" s="199" t="str">
        <f ca="1">IF('2.1 Kraftwerk allgemein'!$F$15&lt;'1.1 Allgemein'!$I$22,
IF(OR(ISNUMBER($D68)=FALSE,$F68=""),"",
IF(AND('2.5 CAPEX'!$L71&lt;&gt;"x",'2.5 CAPEX'!$M71&lt;&gt;"x"),0,
IF($F68=0,0,
IF(AT$4&lt;'2.1 Kraftwerk allgemein'!$F$16,0,
IF(AT$4='2.1 Kraftwerk allgemein'!$F$16,'2.5 CAPEX'!$J71/$F68,
IF(AT$4&lt;'2.1 Kraftwerk allgemein'!$F$16+$F68,
('2.5 CAPEX'!$J71+SUM(OFFSET('2.5 CAPEX'!AY71,0,-MIN(MAX($F68-1-('2.1 Kraftwerk allgemein'!$F$16-'2.1 Kraftwerk allgemein'!$F$15+1),0),COLUMN(AK68)-1-('2.1 Kraftwerk allgemein'!$F$16-'2.1 Kraftwerk allgemein'!$F$15+1)),1,MIN(MAX($F68-('2.1 Kraftwerk allgemein'!$F$16-'2.1 Kraftwerk allgemein'!$F$15+1),1),COLUMN(AK68)-('2.1 Kraftwerk allgemein'!$F$16-'2.1 Kraftwerk allgemein'!$F$15+1)))))/$F68,
SUM(OFFSET('2.5 CAPEX'!AY71,0,-MIN($F68-1,COLUMN(AK68)-1),1,MIN($F68,COLUMN(AK68))))/$F68)))))),
IF(OR(ISNUMBER($D68)=FALSE,$F68=""),"",
IF(AND('2.5 CAPEX'!$L71&lt;&gt;"x",'2.5 CAPEX'!$M71&lt;&gt;"x"),0,
IF($F68=0,0,
IF(AT$4&lt;'2.1 Kraftwerk allgemein'!$F$16,0,
IF(AT$4='2.1 Kraftwerk allgemein'!$F$16,'2.5 CAPEX'!$J71/$F68,
IF(AT$4&lt;'2.1 Kraftwerk allgemein'!$F$16+$F68,
('2.5 CAPEX'!$J71+SUM(OFFSET('2.5 CAPEX'!AY71,0,-MIN(MAX($F68-1-('2.1 Kraftwerk allgemein'!$F$16-'1.1 Allgemein'!$I$22+1),0),COLUMN(AK68)-1-('2.1 Kraftwerk allgemein'!$F$16-'1.1 Allgemein'!$I$22+1)),1,MIN(MAX($F68-('2.1 Kraftwerk allgemein'!$F$16-'1.1 Allgemein'!$I$22+1),1),COLUMN(AK68)-('2.1 Kraftwerk allgemein'!$F$16-'1.1 Allgemein'!$I$22+1)))))/$F68,
SUM(OFFSET('2.5 CAPEX'!AY71,0,-MIN($F68-1,COLUMN(AK68)-1),1,MIN($F68,COLUMN(AK68))))/$F68)))))))</f>
        <v/>
      </c>
      <c r="AU68" s="199" t="str">
        <f ca="1">IF('2.1 Kraftwerk allgemein'!$F$15&lt;'1.1 Allgemein'!$I$22,
IF(OR(ISNUMBER($D68)=FALSE,$F68=""),"",
IF(AND('2.5 CAPEX'!$L71&lt;&gt;"x",'2.5 CAPEX'!$M71&lt;&gt;"x"),0,
IF($F68=0,0,
IF(AU$4&lt;'2.1 Kraftwerk allgemein'!$F$16,0,
IF(AU$4='2.1 Kraftwerk allgemein'!$F$16,'2.5 CAPEX'!$J71/$F68,
IF(AU$4&lt;'2.1 Kraftwerk allgemein'!$F$16+$F68,
('2.5 CAPEX'!$J71+SUM(OFFSET('2.5 CAPEX'!AZ71,0,-MIN(MAX($F68-1-('2.1 Kraftwerk allgemein'!$F$16-'2.1 Kraftwerk allgemein'!$F$15+1),0),COLUMN(AL68)-1-('2.1 Kraftwerk allgemein'!$F$16-'2.1 Kraftwerk allgemein'!$F$15+1)),1,MIN(MAX($F68-('2.1 Kraftwerk allgemein'!$F$16-'2.1 Kraftwerk allgemein'!$F$15+1),1),COLUMN(AL68)-('2.1 Kraftwerk allgemein'!$F$16-'2.1 Kraftwerk allgemein'!$F$15+1)))))/$F68,
SUM(OFFSET('2.5 CAPEX'!AZ71,0,-MIN($F68-1,COLUMN(AL68)-1),1,MIN($F68,COLUMN(AL68))))/$F68)))))),
IF(OR(ISNUMBER($D68)=FALSE,$F68=""),"",
IF(AND('2.5 CAPEX'!$L71&lt;&gt;"x",'2.5 CAPEX'!$M71&lt;&gt;"x"),0,
IF($F68=0,0,
IF(AU$4&lt;'2.1 Kraftwerk allgemein'!$F$16,0,
IF(AU$4='2.1 Kraftwerk allgemein'!$F$16,'2.5 CAPEX'!$J71/$F68,
IF(AU$4&lt;'2.1 Kraftwerk allgemein'!$F$16+$F68,
('2.5 CAPEX'!$J71+SUM(OFFSET('2.5 CAPEX'!AZ71,0,-MIN(MAX($F68-1-('2.1 Kraftwerk allgemein'!$F$16-'1.1 Allgemein'!$I$22+1),0),COLUMN(AL68)-1-('2.1 Kraftwerk allgemein'!$F$16-'1.1 Allgemein'!$I$22+1)),1,MIN(MAX($F68-('2.1 Kraftwerk allgemein'!$F$16-'1.1 Allgemein'!$I$22+1),1),COLUMN(AL68)-('2.1 Kraftwerk allgemein'!$F$16-'1.1 Allgemein'!$I$22+1)))))/$F68,
SUM(OFFSET('2.5 CAPEX'!AZ71,0,-MIN($F68-1,COLUMN(AL68)-1),1,MIN($F68,COLUMN(AL68))))/$F68)))))))</f>
        <v/>
      </c>
      <c r="AV68" s="199" t="str">
        <f ca="1">IF('2.1 Kraftwerk allgemein'!$F$15&lt;'1.1 Allgemein'!$I$22,
IF(OR(ISNUMBER($D68)=FALSE,$F68=""),"",
IF(AND('2.5 CAPEX'!$L71&lt;&gt;"x",'2.5 CAPEX'!$M71&lt;&gt;"x"),0,
IF($F68=0,0,
IF(AV$4&lt;'2.1 Kraftwerk allgemein'!$F$16,0,
IF(AV$4='2.1 Kraftwerk allgemein'!$F$16,'2.5 CAPEX'!$J71/$F68,
IF(AV$4&lt;'2.1 Kraftwerk allgemein'!$F$16+$F68,
('2.5 CAPEX'!$J71+SUM(OFFSET('2.5 CAPEX'!BA71,0,-MIN(MAX($F68-1-('2.1 Kraftwerk allgemein'!$F$16-'2.1 Kraftwerk allgemein'!$F$15+1),0),COLUMN(AM68)-1-('2.1 Kraftwerk allgemein'!$F$16-'2.1 Kraftwerk allgemein'!$F$15+1)),1,MIN(MAX($F68-('2.1 Kraftwerk allgemein'!$F$16-'2.1 Kraftwerk allgemein'!$F$15+1),1),COLUMN(AM68)-('2.1 Kraftwerk allgemein'!$F$16-'2.1 Kraftwerk allgemein'!$F$15+1)))))/$F68,
SUM(OFFSET('2.5 CAPEX'!BA71,0,-MIN($F68-1,COLUMN(AM68)-1),1,MIN($F68,COLUMN(AM68))))/$F68)))))),
IF(OR(ISNUMBER($D68)=FALSE,$F68=""),"",
IF(AND('2.5 CAPEX'!$L71&lt;&gt;"x",'2.5 CAPEX'!$M71&lt;&gt;"x"),0,
IF($F68=0,0,
IF(AV$4&lt;'2.1 Kraftwerk allgemein'!$F$16,0,
IF(AV$4='2.1 Kraftwerk allgemein'!$F$16,'2.5 CAPEX'!$J71/$F68,
IF(AV$4&lt;'2.1 Kraftwerk allgemein'!$F$16+$F68,
('2.5 CAPEX'!$J71+SUM(OFFSET('2.5 CAPEX'!BA71,0,-MIN(MAX($F68-1-('2.1 Kraftwerk allgemein'!$F$16-'1.1 Allgemein'!$I$22+1),0),COLUMN(AM68)-1-('2.1 Kraftwerk allgemein'!$F$16-'1.1 Allgemein'!$I$22+1)),1,MIN(MAX($F68-('2.1 Kraftwerk allgemein'!$F$16-'1.1 Allgemein'!$I$22+1),1),COLUMN(AM68)-('2.1 Kraftwerk allgemein'!$F$16-'1.1 Allgemein'!$I$22+1)))))/$F68,
SUM(OFFSET('2.5 CAPEX'!BA71,0,-MIN($F68-1,COLUMN(AM68)-1),1,MIN($F68,COLUMN(AM68))))/$F68)))))))</f>
        <v/>
      </c>
      <c r="AW68" s="199" t="str">
        <f ca="1">IF('2.1 Kraftwerk allgemein'!$F$15&lt;'1.1 Allgemein'!$I$22,
IF(OR(ISNUMBER($D68)=FALSE,$F68=""),"",
IF(AND('2.5 CAPEX'!$L71&lt;&gt;"x",'2.5 CAPEX'!$M71&lt;&gt;"x"),0,
IF($F68=0,0,
IF(AW$4&lt;'2.1 Kraftwerk allgemein'!$F$16,0,
IF(AW$4='2.1 Kraftwerk allgemein'!$F$16,'2.5 CAPEX'!$J71/$F68,
IF(AW$4&lt;'2.1 Kraftwerk allgemein'!$F$16+$F68,
('2.5 CAPEX'!$J71+SUM(OFFSET('2.5 CAPEX'!BB71,0,-MIN(MAX($F68-1-('2.1 Kraftwerk allgemein'!$F$16-'2.1 Kraftwerk allgemein'!$F$15+1),0),COLUMN(AN68)-1-('2.1 Kraftwerk allgemein'!$F$16-'2.1 Kraftwerk allgemein'!$F$15+1)),1,MIN(MAX($F68-('2.1 Kraftwerk allgemein'!$F$16-'2.1 Kraftwerk allgemein'!$F$15+1),1),COLUMN(AN68)-('2.1 Kraftwerk allgemein'!$F$16-'2.1 Kraftwerk allgemein'!$F$15+1)))))/$F68,
SUM(OFFSET('2.5 CAPEX'!BB71,0,-MIN($F68-1,COLUMN(AN68)-1),1,MIN($F68,COLUMN(AN68))))/$F68)))))),
IF(OR(ISNUMBER($D68)=FALSE,$F68=""),"",
IF(AND('2.5 CAPEX'!$L71&lt;&gt;"x",'2.5 CAPEX'!$M71&lt;&gt;"x"),0,
IF($F68=0,0,
IF(AW$4&lt;'2.1 Kraftwerk allgemein'!$F$16,0,
IF(AW$4='2.1 Kraftwerk allgemein'!$F$16,'2.5 CAPEX'!$J71/$F68,
IF(AW$4&lt;'2.1 Kraftwerk allgemein'!$F$16+$F68,
('2.5 CAPEX'!$J71+SUM(OFFSET('2.5 CAPEX'!BB71,0,-MIN(MAX($F68-1-('2.1 Kraftwerk allgemein'!$F$16-'1.1 Allgemein'!$I$22+1),0),COLUMN(AN68)-1-('2.1 Kraftwerk allgemein'!$F$16-'1.1 Allgemein'!$I$22+1)),1,MIN(MAX($F68-('2.1 Kraftwerk allgemein'!$F$16-'1.1 Allgemein'!$I$22+1),1),COLUMN(AN68)-('2.1 Kraftwerk allgemein'!$F$16-'1.1 Allgemein'!$I$22+1)))))/$F68,
SUM(OFFSET('2.5 CAPEX'!BB71,0,-MIN($F68-1,COLUMN(AN68)-1),1,MIN($F68,COLUMN(AN68))))/$F68)))))))</f>
        <v/>
      </c>
      <c r="AX68" s="199" t="str">
        <f ca="1">IF('2.1 Kraftwerk allgemein'!$F$15&lt;'1.1 Allgemein'!$I$22,
IF(OR(ISNUMBER($D68)=FALSE,$F68=""),"",
IF(AND('2.5 CAPEX'!$L71&lt;&gt;"x",'2.5 CAPEX'!$M71&lt;&gt;"x"),0,
IF($F68=0,0,
IF(AX$4&lt;'2.1 Kraftwerk allgemein'!$F$16,0,
IF(AX$4='2.1 Kraftwerk allgemein'!$F$16,'2.5 CAPEX'!$J71/$F68,
IF(AX$4&lt;'2.1 Kraftwerk allgemein'!$F$16+$F68,
('2.5 CAPEX'!$J71+SUM(OFFSET('2.5 CAPEX'!BC71,0,-MIN(MAX($F68-1-('2.1 Kraftwerk allgemein'!$F$16-'2.1 Kraftwerk allgemein'!$F$15+1),0),COLUMN(AO68)-1-('2.1 Kraftwerk allgemein'!$F$16-'2.1 Kraftwerk allgemein'!$F$15+1)),1,MIN(MAX($F68-('2.1 Kraftwerk allgemein'!$F$16-'2.1 Kraftwerk allgemein'!$F$15+1),1),COLUMN(AO68)-('2.1 Kraftwerk allgemein'!$F$16-'2.1 Kraftwerk allgemein'!$F$15+1)))))/$F68,
SUM(OFFSET('2.5 CAPEX'!BC71,0,-MIN($F68-1,COLUMN(AO68)-1),1,MIN($F68,COLUMN(AO68))))/$F68)))))),
IF(OR(ISNUMBER($D68)=FALSE,$F68=""),"",
IF(AND('2.5 CAPEX'!$L71&lt;&gt;"x",'2.5 CAPEX'!$M71&lt;&gt;"x"),0,
IF($F68=0,0,
IF(AX$4&lt;'2.1 Kraftwerk allgemein'!$F$16,0,
IF(AX$4='2.1 Kraftwerk allgemein'!$F$16,'2.5 CAPEX'!$J71/$F68,
IF(AX$4&lt;'2.1 Kraftwerk allgemein'!$F$16+$F68,
('2.5 CAPEX'!$J71+SUM(OFFSET('2.5 CAPEX'!BC71,0,-MIN(MAX($F68-1-('2.1 Kraftwerk allgemein'!$F$16-'1.1 Allgemein'!$I$22+1),0),COLUMN(AO68)-1-('2.1 Kraftwerk allgemein'!$F$16-'1.1 Allgemein'!$I$22+1)),1,MIN(MAX($F68-('2.1 Kraftwerk allgemein'!$F$16-'1.1 Allgemein'!$I$22+1),1),COLUMN(AO68)-('2.1 Kraftwerk allgemein'!$F$16-'1.1 Allgemein'!$I$22+1)))))/$F68,
SUM(OFFSET('2.5 CAPEX'!BC71,0,-MIN($F68-1,COLUMN(AO68)-1),1,MIN($F68,COLUMN(AO68))))/$F68)))))))</f>
        <v/>
      </c>
      <c r="AY68" s="199" t="str">
        <f ca="1">IF('2.1 Kraftwerk allgemein'!$F$15&lt;'1.1 Allgemein'!$I$22,
IF(OR(ISNUMBER($D68)=FALSE,$F68=""),"",
IF(AND('2.5 CAPEX'!$L71&lt;&gt;"x",'2.5 CAPEX'!$M71&lt;&gt;"x"),0,
IF($F68=0,0,
IF(AY$4&lt;'2.1 Kraftwerk allgemein'!$F$16,0,
IF(AY$4='2.1 Kraftwerk allgemein'!$F$16,'2.5 CAPEX'!$J71/$F68,
IF(AY$4&lt;'2.1 Kraftwerk allgemein'!$F$16+$F68,
('2.5 CAPEX'!$J71+SUM(OFFSET('2.5 CAPEX'!BD71,0,-MIN(MAX($F68-1-('2.1 Kraftwerk allgemein'!$F$16-'2.1 Kraftwerk allgemein'!$F$15+1),0),COLUMN(AP68)-1-('2.1 Kraftwerk allgemein'!$F$16-'2.1 Kraftwerk allgemein'!$F$15+1)),1,MIN(MAX($F68-('2.1 Kraftwerk allgemein'!$F$16-'2.1 Kraftwerk allgemein'!$F$15+1),1),COLUMN(AP68)-('2.1 Kraftwerk allgemein'!$F$16-'2.1 Kraftwerk allgemein'!$F$15+1)))))/$F68,
SUM(OFFSET('2.5 CAPEX'!BD71,0,-MIN($F68-1,COLUMN(AP68)-1),1,MIN($F68,COLUMN(AP68))))/$F68)))))),
IF(OR(ISNUMBER($D68)=FALSE,$F68=""),"",
IF(AND('2.5 CAPEX'!$L71&lt;&gt;"x",'2.5 CAPEX'!$M71&lt;&gt;"x"),0,
IF($F68=0,0,
IF(AY$4&lt;'2.1 Kraftwerk allgemein'!$F$16,0,
IF(AY$4='2.1 Kraftwerk allgemein'!$F$16,'2.5 CAPEX'!$J71/$F68,
IF(AY$4&lt;'2.1 Kraftwerk allgemein'!$F$16+$F68,
('2.5 CAPEX'!$J71+SUM(OFFSET('2.5 CAPEX'!BD71,0,-MIN(MAX($F68-1-('2.1 Kraftwerk allgemein'!$F$16-'1.1 Allgemein'!$I$22+1),0),COLUMN(AP68)-1-('2.1 Kraftwerk allgemein'!$F$16-'1.1 Allgemein'!$I$22+1)),1,MIN(MAX($F68-('2.1 Kraftwerk allgemein'!$F$16-'1.1 Allgemein'!$I$22+1),1),COLUMN(AP68)-('2.1 Kraftwerk allgemein'!$F$16-'1.1 Allgemein'!$I$22+1)))))/$F68,
SUM(OFFSET('2.5 CAPEX'!BD71,0,-MIN($F68-1,COLUMN(AP68)-1),1,MIN($F68,COLUMN(AP68))))/$F68)))))))</f>
        <v/>
      </c>
      <c r="AZ68" s="199" t="str">
        <f ca="1">IF('2.1 Kraftwerk allgemein'!$F$15&lt;'1.1 Allgemein'!$I$22,
IF(OR(ISNUMBER($D68)=FALSE,$F68=""),"",
IF(AND('2.5 CAPEX'!$L71&lt;&gt;"x",'2.5 CAPEX'!$M71&lt;&gt;"x"),0,
IF($F68=0,0,
IF(AZ$4&lt;'2.1 Kraftwerk allgemein'!$F$16,0,
IF(AZ$4='2.1 Kraftwerk allgemein'!$F$16,'2.5 CAPEX'!$J71/$F68,
IF(AZ$4&lt;'2.1 Kraftwerk allgemein'!$F$16+$F68,
('2.5 CAPEX'!$J71+SUM(OFFSET('2.5 CAPEX'!BE71,0,-MIN(MAX($F68-1-('2.1 Kraftwerk allgemein'!$F$16-'2.1 Kraftwerk allgemein'!$F$15+1),0),COLUMN(AQ68)-1-('2.1 Kraftwerk allgemein'!$F$16-'2.1 Kraftwerk allgemein'!$F$15+1)),1,MIN(MAX($F68-('2.1 Kraftwerk allgemein'!$F$16-'2.1 Kraftwerk allgemein'!$F$15+1),1),COLUMN(AQ68)-('2.1 Kraftwerk allgemein'!$F$16-'2.1 Kraftwerk allgemein'!$F$15+1)))))/$F68,
SUM(OFFSET('2.5 CAPEX'!BE71,0,-MIN($F68-1,COLUMN(AQ68)-1),1,MIN($F68,COLUMN(AQ68))))/$F68)))))),
IF(OR(ISNUMBER($D68)=FALSE,$F68=""),"",
IF(AND('2.5 CAPEX'!$L71&lt;&gt;"x",'2.5 CAPEX'!$M71&lt;&gt;"x"),0,
IF($F68=0,0,
IF(AZ$4&lt;'2.1 Kraftwerk allgemein'!$F$16,0,
IF(AZ$4='2.1 Kraftwerk allgemein'!$F$16,'2.5 CAPEX'!$J71/$F68,
IF(AZ$4&lt;'2.1 Kraftwerk allgemein'!$F$16+$F68,
('2.5 CAPEX'!$J71+SUM(OFFSET('2.5 CAPEX'!BE71,0,-MIN(MAX($F68-1-('2.1 Kraftwerk allgemein'!$F$16-'1.1 Allgemein'!$I$22+1),0),COLUMN(AQ68)-1-('2.1 Kraftwerk allgemein'!$F$16-'1.1 Allgemein'!$I$22+1)),1,MIN(MAX($F68-('2.1 Kraftwerk allgemein'!$F$16-'1.1 Allgemein'!$I$22+1),1),COLUMN(AQ68)-('2.1 Kraftwerk allgemein'!$F$16-'1.1 Allgemein'!$I$22+1)))))/$F68,
SUM(OFFSET('2.5 CAPEX'!BE71,0,-MIN($F68-1,COLUMN(AQ68)-1),1,MIN($F68,COLUMN(AQ68))))/$F68)))))))</f>
        <v/>
      </c>
      <c r="BA68" s="199" t="str">
        <f ca="1">IF('2.1 Kraftwerk allgemein'!$F$15&lt;'1.1 Allgemein'!$I$22,
IF(OR(ISNUMBER($D68)=FALSE,$F68=""),"",
IF(AND('2.5 CAPEX'!$L71&lt;&gt;"x",'2.5 CAPEX'!$M71&lt;&gt;"x"),0,
IF($F68=0,0,
IF(BA$4&lt;'2.1 Kraftwerk allgemein'!$F$16,0,
IF(BA$4='2.1 Kraftwerk allgemein'!$F$16,'2.5 CAPEX'!$J71/$F68,
IF(BA$4&lt;'2.1 Kraftwerk allgemein'!$F$16+$F68,
('2.5 CAPEX'!$J71+SUM(OFFSET('2.5 CAPEX'!BF71,0,-MIN(MAX($F68-1-('2.1 Kraftwerk allgemein'!$F$16-'2.1 Kraftwerk allgemein'!$F$15+1),0),COLUMN(AR68)-1-('2.1 Kraftwerk allgemein'!$F$16-'2.1 Kraftwerk allgemein'!$F$15+1)),1,MIN(MAX($F68-('2.1 Kraftwerk allgemein'!$F$16-'2.1 Kraftwerk allgemein'!$F$15+1),1),COLUMN(AR68)-('2.1 Kraftwerk allgemein'!$F$16-'2.1 Kraftwerk allgemein'!$F$15+1)))))/$F68,
SUM(OFFSET('2.5 CAPEX'!BF71,0,-MIN($F68-1,COLUMN(AR68)-1),1,MIN($F68,COLUMN(AR68))))/$F68)))))),
IF(OR(ISNUMBER($D68)=FALSE,$F68=""),"",
IF(AND('2.5 CAPEX'!$L71&lt;&gt;"x",'2.5 CAPEX'!$M71&lt;&gt;"x"),0,
IF($F68=0,0,
IF(BA$4&lt;'2.1 Kraftwerk allgemein'!$F$16,0,
IF(BA$4='2.1 Kraftwerk allgemein'!$F$16,'2.5 CAPEX'!$J71/$F68,
IF(BA$4&lt;'2.1 Kraftwerk allgemein'!$F$16+$F68,
('2.5 CAPEX'!$J71+SUM(OFFSET('2.5 CAPEX'!BF71,0,-MIN(MAX($F68-1-('2.1 Kraftwerk allgemein'!$F$16-'1.1 Allgemein'!$I$22+1),0),COLUMN(AR68)-1-('2.1 Kraftwerk allgemein'!$F$16-'1.1 Allgemein'!$I$22+1)),1,MIN(MAX($F68-('2.1 Kraftwerk allgemein'!$F$16-'1.1 Allgemein'!$I$22+1),1),COLUMN(AR68)-('2.1 Kraftwerk allgemein'!$F$16-'1.1 Allgemein'!$I$22+1)))))/$F68,
SUM(OFFSET('2.5 CAPEX'!BF71,0,-MIN($F68-1,COLUMN(AR68)-1),1,MIN($F68,COLUMN(AR68))))/$F68)))))))</f>
        <v/>
      </c>
      <c r="BB68" s="199" t="str">
        <f ca="1">IF('2.1 Kraftwerk allgemein'!$F$15&lt;'1.1 Allgemein'!$I$22,
IF(OR(ISNUMBER($D68)=FALSE,$F68=""),"",
IF(AND('2.5 CAPEX'!$L71&lt;&gt;"x",'2.5 CAPEX'!$M71&lt;&gt;"x"),0,
IF($F68=0,0,
IF(BB$4&lt;'2.1 Kraftwerk allgemein'!$F$16,0,
IF(BB$4='2.1 Kraftwerk allgemein'!$F$16,'2.5 CAPEX'!$J71/$F68,
IF(BB$4&lt;'2.1 Kraftwerk allgemein'!$F$16+$F68,
('2.5 CAPEX'!$J71+SUM(OFFSET('2.5 CAPEX'!BG71,0,-MIN(MAX($F68-1-('2.1 Kraftwerk allgemein'!$F$16-'2.1 Kraftwerk allgemein'!$F$15+1),0),COLUMN(AS68)-1-('2.1 Kraftwerk allgemein'!$F$16-'2.1 Kraftwerk allgemein'!$F$15+1)),1,MIN(MAX($F68-('2.1 Kraftwerk allgemein'!$F$16-'2.1 Kraftwerk allgemein'!$F$15+1),1),COLUMN(AS68)-('2.1 Kraftwerk allgemein'!$F$16-'2.1 Kraftwerk allgemein'!$F$15+1)))))/$F68,
SUM(OFFSET('2.5 CAPEX'!BG71,0,-MIN($F68-1,COLUMN(AS68)-1),1,MIN($F68,COLUMN(AS68))))/$F68)))))),
IF(OR(ISNUMBER($D68)=FALSE,$F68=""),"",
IF(AND('2.5 CAPEX'!$L71&lt;&gt;"x",'2.5 CAPEX'!$M71&lt;&gt;"x"),0,
IF($F68=0,0,
IF(BB$4&lt;'2.1 Kraftwerk allgemein'!$F$16,0,
IF(BB$4='2.1 Kraftwerk allgemein'!$F$16,'2.5 CAPEX'!$J71/$F68,
IF(BB$4&lt;'2.1 Kraftwerk allgemein'!$F$16+$F68,
('2.5 CAPEX'!$J71+SUM(OFFSET('2.5 CAPEX'!BG71,0,-MIN(MAX($F68-1-('2.1 Kraftwerk allgemein'!$F$16-'1.1 Allgemein'!$I$22+1),0),COLUMN(AS68)-1-('2.1 Kraftwerk allgemein'!$F$16-'1.1 Allgemein'!$I$22+1)),1,MIN(MAX($F68-('2.1 Kraftwerk allgemein'!$F$16-'1.1 Allgemein'!$I$22+1),1),COLUMN(AS68)-('2.1 Kraftwerk allgemein'!$F$16-'1.1 Allgemein'!$I$22+1)))))/$F68,
SUM(OFFSET('2.5 CAPEX'!BG71,0,-MIN($F68-1,COLUMN(AS68)-1),1,MIN($F68,COLUMN(AS68))))/$F68)))))))</f>
        <v/>
      </c>
      <c r="BC68" s="199" t="str">
        <f ca="1">IF('2.1 Kraftwerk allgemein'!$F$15&lt;'1.1 Allgemein'!$I$22,
IF(OR(ISNUMBER($D68)=FALSE,$F68=""),"",
IF(AND('2.5 CAPEX'!$L71&lt;&gt;"x",'2.5 CAPEX'!$M71&lt;&gt;"x"),0,
IF($F68=0,0,
IF(BC$4&lt;'2.1 Kraftwerk allgemein'!$F$16,0,
IF(BC$4='2.1 Kraftwerk allgemein'!$F$16,'2.5 CAPEX'!$J71/$F68,
IF(BC$4&lt;'2.1 Kraftwerk allgemein'!$F$16+$F68,
('2.5 CAPEX'!$J71+SUM(OFFSET('2.5 CAPEX'!BH71,0,-MIN(MAX($F68-1-('2.1 Kraftwerk allgemein'!$F$16-'2.1 Kraftwerk allgemein'!$F$15+1),0),COLUMN(AT68)-1-('2.1 Kraftwerk allgemein'!$F$16-'2.1 Kraftwerk allgemein'!$F$15+1)),1,MIN(MAX($F68-('2.1 Kraftwerk allgemein'!$F$16-'2.1 Kraftwerk allgemein'!$F$15+1),1),COLUMN(AT68)-('2.1 Kraftwerk allgemein'!$F$16-'2.1 Kraftwerk allgemein'!$F$15+1)))))/$F68,
SUM(OFFSET('2.5 CAPEX'!BH71,0,-MIN($F68-1,COLUMN(AT68)-1),1,MIN($F68,COLUMN(AT68))))/$F68)))))),
IF(OR(ISNUMBER($D68)=FALSE,$F68=""),"",
IF(AND('2.5 CAPEX'!$L71&lt;&gt;"x",'2.5 CAPEX'!$M71&lt;&gt;"x"),0,
IF($F68=0,0,
IF(BC$4&lt;'2.1 Kraftwerk allgemein'!$F$16,0,
IF(BC$4='2.1 Kraftwerk allgemein'!$F$16,'2.5 CAPEX'!$J71/$F68,
IF(BC$4&lt;'2.1 Kraftwerk allgemein'!$F$16+$F68,
('2.5 CAPEX'!$J71+SUM(OFFSET('2.5 CAPEX'!BH71,0,-MIN(MAX($F68-1-('2.1 Kraftwerk allgemein'!$F$16-'1.1 Allgemein'!$I$22+1),0),COLUMN(AT68)-1-('2.1 Kraftwerk allgemein'!$F$16-'1.1 Allgemein'!$I$22+1)),1,MIN(MAX($F68-('2.1 Kraftwerk allgemein'!$F$16-'1.1 Allgemein'!$I$22+1),1),COLUMN(AT68)-('2.1 Kraftwerk allgemein'!$F$16-'1.1 Allgemein'!$I$22+1)))))/$F68,
SUM(OFFSET('2.5 CAPEX'!BH71,0,-MIN($F68-1,COLUMN(AT68)-1),1,MIN($F68,COLUMN(AT68))))/$F68)))))))</f>
        <v/>
      </c>
      <c r="BD68" s="199" t="str">
        <f ca="1">IF('2.1 Kraftwerk allgemein'!$F$15&lt;'1.1 Allgemein'!$I$22,
IF(OR(ISNUMBER($D68)=FALSE,$F68=""),"",
IF(AND('2.5 CAPEX'!$L71&lt;&gt;"x",'2.5 CAPEX'!$M71&lt;&gt;"x"),0,
IF($F68=0,0,
IF(BD$4&lt;'2.1 Kraftwerk allgemein'!$F$16,0,
IF(BD$4='2.1 Kraftwerk allgemein'!$F$16,'2.5 CAPEX'!$J71/$F68,
IF(BD$4&lt;'2.1 Kraftwerk allgemein'!$F$16+$F68,
('2.5 CAPEX'!$J71+SUM(OFFSET('2.5 CAPEX'!BI71,0,-MIN(MAX($F68-1-('2.1 Kraftwerk allgemein'!$F$16-'2.1 Kraftwerk allgemein'!$F$15+1),0),COLUMN(AU68)-1-('2.1 Kraftwerk allgemein'!$F$16-'2.1 Kraftwerk allgemein'!$F$15+1)),1,MIN(MAX($F68-('2.1 Kraftwerk allgemein'!$F$16-'2.1 Kraftwerk allgemein'!$F$15+1),1),COLUMN(AU68)-('2.1 Kraftwerk allgemein'!$F$16-'2.1 Kraftwerk allgemein'!$F$15+1)))))/$F68,
SUM(OFFSET('2.5 CAPEX'!BI71,0,-MIN($F68-1,COLUMN(AU68)-1),1,MIN($F68,COLUMN(AU68))))/$F68)))))),
IF(OR(ISNUMBER($D68)=FALSE,$F68=""),"",
IF(AND('2.5 CAPEX'!$L71&lt;&gt;"x",'2.5 CAPEX'!$M71&lt;&gt;"x"),0,
IF($F68=0,0,
IF(BD$4&lt;'2.1 Kraftwerk allgemein'!$F$16,0,
IF(BD$4='2.1 Kraftwerk allgemein'!$F$16,'2.5 CAPEX'!$J71/$F68,
IF(BD$4&lt;'2.1 Kraftwerk allgemein'!$F$16+$F68,
('2.5 CAPEX'!$J71+SUM(OFFSET('2.5 CAPEX'!BI71,0,-MIN(MAX($F68-1-('2.1 Kraftwerk allgemein'!$F$16-'1.1 Allgemein'!$I$22+1),0),COLUMN(AU68)-1-('2.1 Kraftwerk allgemein'!$F$16-'1.1 Allgemein'!$I$22+1)),1,MIN(MAX($F68-('2.1 Kraftwerk allgemein'!$F$16-'1.1 Allgemein'!$I$22+1),1),COLUMN(AU68)-('2.1 Kraftwerk allgemein'!$F$16-'1.1 Allgemein'!$I$22+1)))))/$F68,
SUM(OFFSET('2.5 CAPEX'!BI71,0,-MIN($F68-1,COLUMN(AU68)-1),1,MIN($F68,COLUMN(AU68))))/$F68)))))))</f>
        <v/>
      </c>
      <c r="BE68" s="199" t="str">
        <f ca="1">IF('2.1 Kraftwerk allgemein'!$F$15&lt;'1.1 Allgemein'!$I$22,
IF(OR(ISNUMBER($D68)=FALSE,$F68=""),"",
IF(AND('2.5 CAPEX'!$L71&lt;&gt;"x",'2.5 CAPEX'!$M71&lt;&gt;"x"),0,
IF($F68=0,0,
IF(BE$4&lt;'2.1 Kraftwerk allgemein'!$F$16,0,
IF(BE$4='2.1 Kraftwerk allgemein'!$F$16,'2.5 CAPEX'!$J71/$F68,
IF(BE$4&lt;'2.1 Kraftwerk allgemein'!$F$16+$F68,
('2.5 CAPEX'!$J71+SUM(OFFSET('2.5 CAPEX'!BJ71,0,-MIN(MAX($F68-1-('2.1 Kraftwerk allgemein'!$F$16-'2.1 Kraftwerk allgemein'!$F$15+1),0),COLUMN(AV68)-1-('2.1 Kraftwerk allgemein'!$F$16-'2.1 Kraftwerk allgemein'!$F$15+1)),1,MIN(MAX($F68-('2.1 Kraftwerk allgemein'!$F$16-'2.1 Kraftwerk allgemein'!$F$15+1),1),COLUMN(AV68)-('2.1 Kraftwerk allgemein'!$F$16-'2.1 Kraftwerk allgemein'!$F$15+1)))))/$F68,
SUM(OFFSET('2.5 CAPEX'!BJ71,0,-MIN($F68-1,COLUMN(AV68)-1),1,MIN($F68,COLUMN(AV68))))/$F68)))))),
IF(OR(ISNUMBER($D68)=FALSE,$F68=""),"",
IF(AND('2.5 CAPEX'!$L71&lt;&gt;"x",'2.5 CAPEX'!$M71&lt;&gt;"x"),0,
IF($F68=0,0,
IF(BE$4&lt;'2.1 Kraftwerk allgemein'!$F$16,0,
IF(BE$4='2.1 Kraftwerk allgemein'!$F$16,'2.5 CAPEX'!$J71/$F68,
IF(BE$4&lt;'2.1 Kraftwerk allgemein'!$F$16+$F68,
('2.5 CAPEX'!$J71+SUM(OFFSET('2.5 CAPEX'!BJ71,0,-MIN(MAX($F68-1-('2.1 Kraftwerk allgemein'!$F$16-'1.1 Allgemein'!$I$22+1),0),COLUMN(AV68)-1-('2.1 Kraftwerk allgemein'!$F$16-'1.1 Allgemein'!$I$22+1)),1,MIN(MAX($F68-('2.1 Kraftwerk allgemein'!$F$16-'1.1 Allgemein'!$I$22+1),1),COLUMN(AV68)-('2.1 Kraftwerk allgemein'!$F$16-'1.1 Allgemein'!$I$22+1)))))/$F68,
SUM(OFFSET('2.5 CAPEX'!BJ71,0,-MIN($F68-1,COLUMN(AV68)-1),1,MIN($F68,COLUMN(AV68))))/$F68)))))))</f>
        <v/>
      </c>
      <c r="BF68" s="199" t="str">
        <f ca="1">IF('2.1 Kraftwerk allgemein'!$F$15&lt;'1.1 Allgemein'!$I$22,
IF(OR(ISNUMBER($D68)=FALSE,$F68=""),"",
IF(AND('2.5 CAPEX'!$L71&lt;&gt;"x",'2.5 CAPEX'!$M71&lt;&gt;"x"),0,
IF($F68=0,0,
IF(BF$4&lt;'2.1 Kraftwerk allgemein'!$F$16,0,
IF(BF$4='2.1 Kraftwerk allgemein'!$F$16,'2.5 CAPEX'!$J71/$F68,
IF(BF$4&lt;'2.1 Kraftwerk allgemein'!$F$16+$F68,
('2.5 CAPEX'!$J71+SUM(OFFSET('2.5 CAPEX'!BK71,0,-MIN(MAX($F68-1-('2.1 Kraftwerk allgemein'!$F$16-'2.1 Kraftwerk allgemein'!$F$15+1),0),COLUMN(AW68)-1-('2.1 Kraftwerk allgemein'!$F$16-'2.1 Kraftwerk allgemein'!$F$15+1)),1,MIN(MAX($F68-('2.1 Kraftwerk allgemein'!$F$16-'2.1 Kraftwerk allgemein'!$F$15+1),1),COLUMN(AW68)-('2.1 Kraftwerk allgemein'!$F$16-'2.1 Kraftwerk allgemein'!$F$15+1)))))/$F68,
SUM(OFFSET('2.5 CAPEX'!BK71,0,-MIN($F68-1,COLUMN(AW68)-1),1,MIN($F68,COLUMN(AW68))))/$F68)))))),
IF(OR(ISNUMBER($D68)=FALSE,$F68=""),"",
IF(AND('2.5 CAPEX'!$L71&lt;&gt;"x",'2.5 CAPEX'!$M71&lt;&gt;"x"),0,
IF($F68=0,0,
IF(BF$4&lt;'2.1 Kraftwerk allgemein'!$F$16,0,
IF(BF$4='2.1 Kraftwerk allgemein'!$F$16,'2.5 CAPEX'!$J71/$F68,
IF(BF$4&lt;'2.1 Kraftwerk allgemein'!$F$16+$F68,
('2.5 CAPEX'!$J71+SUM(OFFSET('2.5 CAPEX'!BK71,0,-MIN(MAX($F68-1-('2.1 Kraftwerk allgemein'!$F$16-'1.1 Allgemein'!$I$22+1),0),COLUMN(AW68)-1-('2.1 Kraftwerk allgemein'!$F$16-'1.1 Allgemein'!$I$22+1)),1,MIN(MAX($F68-('2.1 Kraftwerk allgemein'!$F$16-'1.1 Allgemein'!$I$22+1),1),COLUMN(AW68)-('2.1 Kraftwerk allgemein'!$F$16-'1.1 Allgemein'!$I$22+1)))))/$F68,
SUM(OFFSET('2.5 CAPEX'!BK71,0,-MIN($F68-1,COLUMN(AW68)-1),1,MIN($F68,COLUMN(AW68))))/$F68)))))))</f>
        <v/>
      </c>
      <c r="BG68" s="199" t="str">
        <f ca="1">IF('2.1 Kraftwerk allgemein'!$F$15&lt;'1.1 Allgemein'!$I$22,
IF(OR(ISNUMBER($D68)=FALSE,$F68=""),"",
IF(AND('2.5 CAPEX'!$L71&lt;&gt;"x",'2.5 CAPEX'!$M71&lt;&gt;"x"),0,
IF($F68=0,0,
IF(BG$4&lt;'2.1 Kraftwerk allgemein'!$F$16,0,
IF(BG$4='2.1 Kraftwerk allgemein'!$F$16,'2.5 CAPEX'!$J71/$F68,
IF(BG$4&lt;'2.1 Kraftwerk allgemein'!$F$16+$F68,
('2.5 CAPEX'!$J71+SUM(OFFSET('2.5 CAPEX'!BL71,0,-MIN(MAX($F68-1-('2.1 Kraftwerk allgemein'!$F$16-'2.1 Kraftwerk allgemein'!$F$15+1),0),COLUMN(AX68)-1-('2.1 Kraftwerk allgemein'!$F$16-'2.1 Kraftwerk allgemein'!$F$15+1)),1,MIN(MAX($F68-('2.1 Kraftwerk allgemein'!$F$16-'2.1 Kraftwerk allgemein'!$F$15+1),1),COLUMN(AX68)-('2.1 Kraftwerk allgemein'!$F$16-'2.1 Kraftwerk allgemein'!$F$15+1)))))/$F68,
SUM(OFFSET('2.5 CAPEX'!BL71,0,-MIN($F68-1,COLUMN(AX68)-1),1,MIN($F68,COLUMN(AX68))))/$F68)))))),
IF(OR(ISNUMBER($D68)=FALSE,$F68=""),"",
IF(AND('2.5 CAPEX'!$L71&lt;&gt;"x",'2.5 CAPEX'!$M71&lt;&gt;"x"),0,
IF($F68=0,0,
IF(BG$4&lt;'2.1 Kraftwerk allgemein'!$F$16,0,
IF(BG$4='2.1 Kraftwerk allgemein'!$F$16,'2.5 CAPEX'!$J71/$F68,
IF(BG$4&lt;'2.1 Kraftwerk allgemein'!$F$16+$F68,
('2.5 CAPEX'!$J71+SUM(OFFSET('2.5 CAPEX'!BL71,0,-MIN(MAX($F68-1-('2.1 Kraftwerk allgemein'!$F$16-'1.1 Allgemein'!$I$22+1),0),COLUMN(AX68)-1-('2.1 Kraftwerk allgemein'!$F$16-'1.1 Allgemein'!$I$22+1)),1,MIN(MAX($F68-('2.1 Kraftwerk allgemein'!$F$16-'1.1 Allgemein'!$I$22+1),1),COLUMN(AX68)-('2.1 Kraftwerk allgemein'!$F$16-'1.1 Allgemein'!$I$22+1)))))/$F68,
SUM(OFFSET('2.5 CAPEX'!BL71,0,-MIN($F68-1,COLUMN(AX68)-1),1,MIN($F68,COLUMN(AX68))))/$F68)))))))</f>
        <v/>
      </c>
      <c r="BH68" s="199" t="str">
        <f ca="1">IF('2.1 Kraftwerk allgemein'!$F$15&lt;'1.1 Allgemein'!$I$22,
IF(OR(ISNUMBER($D68)=FALSE,$F68=""),"",
IF(AND('2.5 CAPEX'!$L71&lt;&gt;"x",'2.5 CAPEX'!$M71&lt;&gt;"x"),0,
IF($F68=0,0,
IF(BH$4&lt;'2.1 Kraftwerk allgemein'!$F$16,0,
IF(BH$4='2.1 Kraftwerk allgemein'!$F$16,'2.5 CAPEX'!$J71/$F68,
IF(BH$4&lt;'2.1 Kraftwerk allgemein'!$F$16+$F68,
('2.5 CAPEX'!$J71+SUM(OFFSET('2.5 CAPEX'!BM71,0,-MIN(MAX($F68-1-('2.1 Kraftwerk allgemein'!$F$16-'2.1 Kraftwerk allgemein'!$F$15+1),0),COLUMN(AY68)-1-('2.1 Kraftwerk allgemein'!$F$16-'2.1 Kraftwerk allgemein'!$F$15+1)),1,MIN(MAX($F68-('2.1 Kraftwerk allgemein'!$F$16-'2.1 Kraftwerk allgemein'!$F$15+1),1),COLUMN(AY68)-('2.1 Kraftwerk allgemein'!$F$16-'2.1 Kraftwerk allgemein'!$F$15+1)))))/$F68,
SUM(OFFSET('2.5 CAPEX'!BM71,0,-MIN($F68-1,COLUMN(AY68)-1),1,MIN($F68,COLUMN(AY68))))/$F68)))))),
IF(OR(ISNUMBER($D68)=FALSE,$F68=""),"",
IF(AND('2.5 CAPEX'!$L71&lt;&gt;"x",'2.5 CAPEX'!$M71&lt;&gt;"x"),0,
IF($F68=0,0,
IF(BH$4&lt;'2.1 Kraftwerk allgemein'!$F$16,0,
IF(BH$4='2.1 Kraftwerk allgemein'!$F$16,'2.5 CAPEX'!$J71/$F68,
IF(BH$4&lt;'2.1 Kraftwerk allgemein'!$F$16+$F68,
('2.5 CAPEX'!$J71+SUM(OFFSET('2.5 CAPEX'!BM71,0,-MIN(MAX($F68-1-('2.1 Kraftwerk allgemein'!$F$16-'1.1 Allgemein'!$I$22+1),0),COLUMN(AY68)-1-('2.1 Kraftwerk allgemein'!$F$16-'1.1 Allgemein'!$I$22+1)),1,MIN(MAX($F68-('2.1 Kraftwerk allgemein'!$F$16-'1.1 Allgemein'!$I$22+1),1),COLUMN(AY68)-('2.1 Kraftwerk allgemein'!$F$16-'1.1 Allgemein'!$I$22+1)))))/$F68,
SUM(OFFSET('2.5 CAPEX'!BM71,0,-MIN($F68-1,COLUMN(AY68)-1),1,MIN($F68,COLUMN(AY68))))/$F68)))))))</f>
        <v/>
      </c>
      <c r="BI68" s="199" t="str">
        <f ca="1">IF('2.1 Kraftwerk allgemein'!$F$15&lt;'1.1 Allgemein'!$I$22,
IF(OR(ISNUMBER($D68)=FALSE,$F68=""),"",
IF(AND('2.5 CAPEX'!$L71&lt;&gt;"x",'2.5 CAPEX'!$M71&lt;&gt;"x"),0,
IF($F68=0,0,
IF(BI$4&lt;'2.1 Kraftwerk allgemein'!$F$16,0,
IF(BI$4='2.1 Kraftwerk allgemein'!$F$16,'2.5 CAPEX'!$J71/$F68,
IF(BI$4&lt;'2.1 Kraftwerk allgemein'!$F$16+$F68,
('2.5 CAPEX'!$J71+SUM(OFFSET('2.5 CAPEX'!BN71,0,-MIN(MAX($F68-1-('2.1 Kraftwerk allgemein'!$F$16-'2.1 Kraftwerk allgemein'!$F$15+1),0),COLUMN(AZ68)-1-('2.1 Kraftwerk allgemein'!$F$16-'2.1 Kraftwerk allgemein'!$F$15+1)),1,MIN(MAX($F68-('2.1 Kraftwerk allgemein'!$F$16-'2.1 Kraftwerk allgemein'!$F$15+1),1),COLUMN(AZ68)-('2.1 Kraftwerk allgemein'!$F$16-'2.1 Kraftwerk allgemein'!$F$15+1)))))/$F68,
SUM(OFFSET('2.5 CAPEX'!BN71,0,-MIN($F68-1,COLUMN(AZ68)-1),1,MIN($F68,COLUMN(AZ68))))/$F68)))))),
IF(OR(ISNUMBER($D68)=FALSE,$F68=""),"",
IF(AND('2.5 CAPEX'!$L71&lt;&gt;"x",'2.5 CAPEX'!$M71&lt;&gt;"x"),0,
IF($F68=0,0,
IF(BI$4&lt;'2.1 Kraftwerk allgemein'!$F$16,0,
IF(BI$4='2.1 Kraftwerk allgemein'!$F$16,'2.5 CAPEX'!$J71/$F68,
IF(BI$4&lt;'2.1 Kraftwerk allgemein'!$F$16+$F68,
('2.5 CAPEX'!$J71+SUM(OFFSET('2.5 CAPEX'!BN71,0,-MIN(MAX($F68-1-('2.1 Kraftwerk allgemein'!$F$16-'1.1 Allgemein'!$I$22+1),0),COLUMN(AZ68)-1-('2.1 Kraftwerk allgemein'!$F$16-'1.1 Allgemein'!$I$22+1)),1,MIN(MAX($F68-('2.1 Kraftwerk allgemein'!$F$16-'1.1 Allgemein'!$I$22+1),1),COLUMN(AZ68)-('2.1 Kraftwerk allgemein'!$F$16-'1.1 Allgemein'!$I$22+1)))))/$F68,
SUM(OFFSET('2.5 CAPEX'!BN71,0,-MIN($F68-1,COLUMN(AZ68)-1),1,MIN($F68,COLUMN(AZ68))))/$F68)))))))</f>
        <v/>
      </c>
      <c r="BJ68" s="199" t="str">
        <f ca="1">IF('2.1 Kraftwerk allgemein'!$F$15&lt;'1.1 Allgemein'!$I$22,
IF(OR(ISNUMBER($D68)=FALSE,$F68=""),"",
IF(AND('2.5 CAPEX'!$L71&lt;&gt;"x",'2.5 CAPEX'!$M71&lt;&gt;"x"),0,
IF($F68=0,0,
IF(BJ$4&lt;'2.1 Kraftwerk allgemein'!$F$16,0,
IF(BJ$4='2.1 Kraftwerk allgemein'!$F$16,'2.5 CAPEX'!$J71/$F68,
IF(BJ$4&lt;'2.1 Kraftwerk allgemein'!$F$16+$F68,
('2.5 CAPEX'!$J71+SUM(OFFSET('2.5 CAPEX'!BO71,0,-MIN(MAX($F68-1-('2.1 Kraftwerk allgemein'!$F$16-'2.1 Kraftwerk allgemein'!$F$15+1),0),COLUMN(BA68)-1-('2.1 Kraftwerk allgemein'!$F$16-'2.1 Kraftwerk allgemein'!$F$15+1)),1,MIN(MAX($F68-('2.1 Kraftwerk allgemein'!$F$16-'2.1 Kraftwerk allgemein'!$F$15+1),1),COLUMN(BA68)-('2.1 Kraftwerk allgemein'!$F$16-'2.1 Kraftwerk allgemein'!$F$15+1)))))/$F68,
SUM(OFFSET('2.5 CAPEX'!BO71,0,-MIN($F68-1,COLUMN(BA68)-1),1,MIN($F68,COLUMN(BA68))))/$F68)))))),
IF(OR(ISNUMBER($D68)=FALSE,$F68=""),"",
IF(AND('2.5 CAPEX'!$L71&lt;&gt;"x",'2.5 CAPEX'!$M71&lt;&gt;"x"),0,
IF($F68=0,0,
IF(BJ$4&lt;'2.1 Kraftwerk allgemein'!$F$16,0,
IF(BJ$4='2.1 Kraftwerk allgemein'!$F$16,'2.5 CAPEX'!$J71/$F68,
IF(BJ$4&lt;'2.1 Kraftwerk allgemein'!$F$16+$F68,
('2.5 CAPEX'!$J71+SUM(OFFSET('2.5 CAPEX'!BO71,0,-MIN(MAX($F68-1-('2.1 Kraftwerk allgemein'!$F$16-'1.1 Allgemein'!$I$22+1),0),COLUMN(BA68)-1-('2.1 Kraftwerk allgemein'!$F$16-'1.1 Allgemein'!$I$22+1)),1,MIN(MAX($F68-('2.1 Kraftwerk allgemein'!$F$16-'1.1 Allgemein'!$I$22+1),1),COLUMN(BA68)-('2.1 Kraftwerk allgemein'!$F$16-'1.1 Allgemein'!$I$22+1)))))/$F68,
SUM(OFFSET('2.5 CAPEX'!BO71,0,-MIN($F68-1,COLUMN(BA68)-1),1,MIN($F68,COLUMN(BA68))))/$F68)))))))</f>
        <v/>
      </c>
      <c r="BK68" s="199" t="str">
        <f ca="1">IF('2.1 Kraftwerk allgemein'!$F$15&lt;'1.1 Allgemein'!$I$22,
IF(OR(ISNUMBER($D68)=FALSE,$F68=""),"",
IF(AND('2.5 CAPEX'!$L71&lt;&gt;"x",'2.5 CAPEX'!$M71&lt;&gt;"x"),0,
IF($F68=0,0,
IF(BK$4&lt;'2.1 Kraftwerk allgemein'!$F$16,0,
IF(BK$4='2.1 Kraftwerk allgemein'!$F$16,'2.5 CAPEX'!$J71/$F68,
IF(BK$4&lt;'2.1 Kraftwerk allgemein'!$F$16+$F68,
('2.5 CAPEX'!$J71+SUM(OFFSET('2.5 CAPEX'!BP71,0,-MIN(MAX($F68-1-('2.1 Kraftwerk allgemein'!$F$16-'2.1 Kraftwerk allgemein'!$F$15+1),0),COLUMN(BB68)-1-('2.1 Kraftwerk allgemein'!$F$16-'2.1 Kraftwerk allgemein'!$F$15+1)),1,MIN(MAX($F68-('2.1 Kraftwerk allgemein'!$F$16-'2.1 Kraftwerk allgemein'!$F$15+1),1),COLUMN(BB68)-('2.1 Kraftwerk allgemein'!$F$16-'2.1 Kraftwerk allgemein'!$F$15+1)))))/$F68,
SUM(OFFSET('2.5 CAPEX'!BP71,0,-MIN($F68-1,COLUMN(BB68)-1),1,MIN($F68,COLUMN(BB68))))/$F68)))))),
IF(OR(ISNUMBER($D68)=FALSE,$F68=""),"",
IF(AND('2.5 CAPEX'!$L71&lt;&gt;"x",'2.5 CAPEX'!$M71&lt;&gt;"x"),0,
IF($F68=0,0,
IF(BK$4&lt;'2.1 Kraftwerk allgemein'!$F$16,0,
IF(BK$4='2.1 Kraftwerk allgemein'!$F$16,'2.5 CAPEX'!$J71/$F68,
IF(BK$4&lt;'2.1 Kraftwerk allgemein'!$F$16+$F68,
('2.5 CAPEX'!$J71+SUM(OFFSET('2.5 CAPEX'!BP71,0,-MIN(MAX($F68-1-('2.1 Kraftwerk allgemein'!$F$16-'1.1 Allgemein'!$I$22+1),0),COLUMN(BB68)-1-('2.1 Kraftwerk allgemein'!$F$16-'1.1 Allgemein'!$I$22+1)),1,MIN(MAX($F68-('2.1 Kraftwerk allgemein'!$F$16-'1.1 Allgemein'!$I$22+1),1),COLUMN(BB68)-('2.1 Kraftwerk allgemein'!$F$16-'1.1 Allgemein'!$I$22+1)))))/$F68,
SUM(OFFSET('2.5 CAPEX'!BP71,0,-MIN($F68-1,COLUMN(BB68)-1),1,MIN($F68,COLUMN(BB68))))/$F68)))))))</f>
        <v/>
      </c>
      <c r="BL68" s="199" t="str">
        <f ca="1">IF('2.1 Kraftwerk allgemein'!$F$15&lt;'1.1 Allgemein'!$I$22,
IF(OR(ISNUMBER($D68)=FALSE,$F68=""),"",
IF(AND('2.5 CAPEX'!$L71&lt;&gt;"x",'2.5 CAPEX'!$M71&lt;&gt;"x"),0,
IF($F68=0,0,
IF(BL$4&lt;'2.1 Kraftwerk allgemein'!$F$16,0,
IF(BL$4='2.1 Kraftwerk allgemein'!$F$16,'2.5 CAPEX'!$J71/$F68,
IF(BL$4&lt;'2.1 Kraftwerk allgemein'!$F$16+$F68,
('2.5 CAPEX'!$J71+SUM(OFFSET('2.5 CAPEX'!BQ71,0,-MIN(MAX($F68-1-('2.1 Kraftwerk allgemein'!$F$16-'2.1 Kraftwerk allgemein'!$F$15+1),0),COLUMN(BC68)-1-('2.1 Kraftwerk allgemein'!$F$16-'2.1 Kraftwerk allgemein'!$F$15+1)),1,MIN(MAX($F68-('2.1 Kraftwerk allgemein'!$F$16-'2.1 Kraftwerk allgemein'!$F$15+1),1),COLUMN(BC68)-('2.1 Kraftwerk allgemein'!$F$16-'2.1 Kraftwerk allgemein'!$F$15+1)))))/$F68,
SUM(OFFSET('2.5 CAPEX'!BQ71,0,-MIN($F68-1,COLUMN(BC68)-1),1,MIN($F68,COLUMN(BC68))))/$F68)))))),
IF(OR(ISNUMBER($D68)=FALSE,$F68=""),"",
IF(AND('2.5 CAPEX'!$L71&lt;&gt;"x",'2.5 CAPEX'!$M71&lt;&gt;"x"),0,
IF($F68=0,0,
IF(BL$4&lt;'2.1 Kraftwerk allgemein'!$F$16,0,
IF(BL$4='2.1 Kraftwerk allgemein'!$F$16,'2.5 CAPEX'!$J71/$F68,
IF(BL$4&lt;'2.1 Kraftwerk allgemein'!$F$16+$F68,
('2.5 CAPEX'!$J71+SUM(OFFSET('2.5 CAPEX'!BQ71,0,-MIN(MAX($F68-1-('2.1 Kraftwerk allgemein'!$F$16-'1.1 Allgemein'!$I$22+1),0),COLUMN(BC68)-1-('2.1 Kraftwerk allgemein'!$F$16-'1.1 Allgemein'!$I$22+1)),1,MIN(MAX($F68-('2.1 Kraftwerk allgemein'!$F$16-'1.1 Allgemein'!$I$22+1),1),COLUMN(BC68)-('2.1 Kraftwerk allgemein'!$F$16-'1.1 Allgemein'!$I$22+1)))))/$F68,
SUM(OFFSET('2.5 CAPEX'!BQ71,0,-MIN($F68-1,COLUMN(BC68)-1),1,MIN($F68,COLUMN(BC68))))/$F68)))))))</f>
        <v/>
      </c>
      <c r="BM68" s="199" t="str">
        <f ca="1">IF('2.1 Kraftwerk allgemein'!$F$15&lt;'1.1 Allgemein'!$I$22,
IF(OR(ISNUMBER($D68)=FALSE,$F68=""),"",
IF(AND('2.5 CAPEX'!$L71&lt;&gt;"x",'2.5 CAPEX'!$M71&lt;&gt;"x"),0,
IF($F68=0,0,
IF(BM$4&lt;'2.1 Kraftwerk allgemein'!$F$16,0,
IF(BM$4='2.1 Kraftwerk allgemein'!$F$16,'2.5 CAPEX'!$J71/$F68,
IF(BM$4&lt;'2.1 Kraftwerk allgemein'!$F$16+$F68,
('2.5 CAPEX'!$J71+SUM(OFFSET('2.5 CAPEX'!BR71,0,-MIN(MAX($F68-1-('2.1 Kraftwerk allgemein'!$F$16-'2.1 Kraftwerk allgemein'!$F$15+1),0),COLUMN(BD68)-1-('2.1 Kraftwerk allgemein'!$F$16-'2.1 Kraftwerk allgemein'!$F$15+1)),1,MIN(MAX($F68-('2.1 Kraftwerk allgemein'!$F$16-'2.1 Kraftwerk allgemein'!$F$15+1),1),COLUMN(BD68)-('2.1 Kraftwerk allgemein'!$F$16-'2.1 Kraftwerk allgemein'!$F$15+1)))))/$F68,
SUM(OFFSET('2.5 CAPEX'!BR71,0,-MIN($F68-1,COLUMN(BD68)-1),1,MIN($F68,COLUMN(BD68))))/$F68)))))),
IF(OR(ISNUMBER($D68)=FALSE,$F68=""),"",
IF(AND('2.5 CAPEX'!$L71&lt;&gt;"x",'2.5 CAPEX'!$M71&lt;&gt;"x"),0,
IF($F68=0,0,
IF(BM$4&lt;'2.1 Kraftwerk allgemein'!$F$16,0,
IF(BM$4='2.1 Kraftwerk allgemein'!$F$16,'2.5 CAPEX'!$J71/$F68,
IF(BM$4&lt;'2.1 Kraftwerk allgemein'!$F$16+$F68,
('2.5 CAPEX'!$J71+SUM(OFFSET('2.5 CAPEX'!BR71,0,-MIN(MAX($F68-1-('2.1 Kraftwerk allgemein'!$F$16-'1.1 Allgemein'!$I$22+1),0),COLUMN(BD68)-1-('2.1 Kraftwerk allgemein'!$F$16-'1.1 Allgemein'!$I$22+1)),1,MIN(MAX($F68-('2.1 Kraftwerk allgemein'!$F$16-'1.1 Allgemein'!$I$22+1),1),COLUMN(BD68)-('2.1 Kraftwerk allgemein'!$F$16-'1.1 Allgemein'!$I$22+1)))))/$F68,
SUM(OFFSET('2.5 CAPEX'!BR71,0,-MIN($F68-1,COLUMN(BD68)-1),1,MIN($F68,COLUMN(BD68))))/$F68)))))))</f>
        <v/>
      </c>
      <c r="BN68" s="199" t="str">
        <f ca="1">IF('2.1 Kraftwerk allgemein'!$F$15&lt;'1.1 Allgemein'!$I$22,
IF(OR(ISNUMBER($D68)=FALSE,$F68=""),"",
IF(AND('2.5 CAPEX'!$L71&lt;&gt;"x",'2.5 CAPEX'!$M71&lt;&gt;"x"),0,
IF($F68=0,0,
IF(BN$4&lt;'2.1 Kraftwerk allgemein'!$F$16,0,
IF(BN$4='2.1 Kraftwerk allgemein'!$F$16,'2.5 CAPEX'!$J71/$F68,
IF(BN$4&lt;'2.1 Kraftwerk allgemein'!$F$16+$F68,
('2.5 CAPEX'!$J71+SUM(OFFSET('2.5 CAPEX'!BS71,0,-MIN(MAX($F68-1-('2.1 Kraftwerk allgemein'!$F$16-'2.1 Kraftwerk allgemein'!$F$15+1),0),COLUMN(BE68)-1-('2.1 Kraftwerk allgemein'!$F$16-'2.1 Kraftwerk allgemein'!$F$15+1)),1,MIN(MAX($F68-('2.1 Kraftwerk allgemein'!$F$16-'2.1 Kraftwerk allgemein'!$F$15+1),1),COLUMN(BE68)-('2.1 Kraftwerk allgemein'!$F$16-'2.1 Kraftwerk allgemein'!$F$15+1)))))/$F68,
SUM(OFFSET('2.5 CAPEX'!BS71,0,-MIN($F68-1,COLUMN(BE68)-1),1,MIN($F68,COLUMN(BE68))))/$F68)))))),
IF(OR(ISNUMBER($D68)=FALSE,$F68=""),"",
IF(AND('2.5 CAPEX'!$L71&lt;&gt;"x",'2.5 CAPEX'!$M71&lt;&gt;"x"),0,
IF($F68=0,0,
IF(BN$4&lt;'2.1 Kraftwerk allgemein'!$F$16,0,
IF(BN$4='2.1 Kraftwerk allgemein'!$F$16,'2.5 CAPEX'!$J71/$F68,
IF(BN$4&lt;'2.1 Kraftwerk allgemein'!$F$16+$F68,
('2.5 CAPEX'!$J71+SUM(OFFSET('2.5 CAPEX'!BS71,0,-MIN(MAX($F68-1-('2.1 Kraftwerk allgemein'!$F$16-'1.1 Allgemein'!$I$22+1),0),COLUMN(BE68)-1-('2.1 Kraftwerk allgemein'!$F$16-'1.1 Allgemein'!$I$22+1)),1,MIN(MAX($F68-('2.1 Kraftwerk allgemein'!$F$16-'1.1 Allgemein'!$I$22+1),1),COLUMN(BE68)-('2.1 Kraftwerk allgemein'!$F$16-'1.1 Allgemein'!$I$22+1)))))/$F68,
SUM(OFFSET('2.5 CAPEX'!BS71,0,-MIN($F68-1,COLUMN(BE68)-1),1,MIN($F68,COLUMN(BE68))))/$F68)))))))</f>
        <v/>
      </c>
      <c r="BO68" s="199" t="str">
        <f ca="1">IF('2.1 Kraftwerk allgemein'!$F$15&lt;'1.1 Allgemein'!$I$22,
IF(OR(ISNUMBER($D68)=FALSE,$F68=""),"",
IF(AND('2.5 CAPEX'!$L71&lt;&gt;"x",'2.5 CAPEX'!$M71&lt;&gt;"x"),0,
IF($F68=0,0,
IF(BO$4&lt;'2.1 Kraftwerk allgemein'!$F$16,0,
IF(BO$4='2.1 Kraftwerk allgemein'!$F$16,'2.5 CAPEX'!$J71/$F68,
IF(BO$4&lt;'2.1 Kraftwerk allgemein'!$F$16+$F68,
('2.5 CAPEX'!$J71+SUM(OFFSET('2.5 CAPEX'!BT71,0,-MIN(MAX($F68-1-('2.1 Kraftwerk allgemein'!$F$16-'2.1 Kraftwerk allgemein'!$F$15+1),0),COLUMN(BF68)-1-('2.1 Kraftwerk allgemein'!$F$16-'2.1 Kraftwerk allgemein'!$F$15+1)),1,MIN(MAX($F68-('2.1 Kraftwerk allgemein'!$F$16-'2.1 Kraftwerk allgemein'!$F$15+1),1),COLUMN(BF68)-('2.1 Kraftwerk allgemein'!$F$16-'2.1 Kraftwerk allgemein'!$F$15+1)))))/$F68,
SUM(OFFSET('2.5 CAPEX'!BT71,0,-MIN($F68-1,COLUMN(BF68)-1),1,MIN($F68,COLUMN(BF68))))/$F68)))))),
IF(OR(ISNUMBER($D68)=FALSE,$F68=""),"",
IF(AND('2.5 CAPEX'!$L71&lt;&gt;"x",'2.5 CAPEX'!$M71&lt;&gt;"x"),0,
IF($F68=0,0,
IF(BO$4&lt;'2.1 Kraftwerk allgemein'!$F$16,0,
IF(BO$4='2.1 Kraftwerk allgemein'!$F$16,'2.5 CAPEX'!$J71/$F68,
IF(BO$4&lt;'2.1 Kraftwerk allgemein'!$F$16+$F68,
('2.5 CAPEX'!$J71+SUM(OFFSET('2.5 CAPEX'!BT71,0,-MIN(MAX($F68-1-('2.1 Kraftwerk allgemein'!$F$16-'1.1 Allgemein'!$I$22+1),0),COLUMN(BF68)-1-('2.1 Kraftwerk allgemein'!$F$16-'1.1 Allgemein'!$I$22+1)),1,MIN(MAX($F68-('2.1 Kraftwerk allgemein'!$F$16-'1.1 Allgemein'!$I$22+1),1),COLUMN(BF68)-('2.1 Kraftwerk allgemein'!$F$16-'1.1 Allgemein'!$I$22+1)))))/$F68,
SUM(OFFSET('2.5 CAPEX'!BT71,0,-MIN($F68-1,COLUMN(BF68)-1),1,MIN($F68,COLUMN(BF68))))/$F68)))))))</f>
        <v/>
      </c>
      <c r="BP68" s="199" t="str">
        <f ca="1">IF('2.1 Kraftwerk allgemein'!$F$15&lt;'1.1 Allgemein'!$I$22,
IF(OR(ISNUMBER($D68)=FALSE,$F68=""),"",
IF(AND('2.5 CAPEX'!$L71&lt;&gt;"x",'2.5 CAPEX'!$M71&lt;&gt;"x"),0,
IF($F68=0,0,
IF(BP$4&lt;'2.1 Kraftwerk allgemein'!$F$16,0,
IF(BP$4='2.1 Kraftwerk allgemein'!$F$16,'2.5 CAPEX'!$J71/$F68,
IF(BP$4&lt;'2.1 Kraftwerk allgemein'!$F$16+$F68,
('2.5 CAPEX'!$J71+SUM(OFFSET('2.5 CAPEX'!BU71,0,-MIN(MAX($F68-1-('2.1 Kraftwerk allgemein'!$F$16-'2.1 Kraftwerk allgemein'!$F$15+1),0),COLUMN(BG68)-1-('2.1 Kraftwerk allgemein'!$F$16-'2.1 Kraftwerk allgemein'!$F$15+1)),1,MIN(MAX($F68-('2.1 Kraftwerk allgemein'!$F$16-'2.1 Kraftwerk allgemein'!$F$15+1),1),COLUMN(BG68)-('2.1 Kraftwerk allgemein'!$F$16-'2.1 Kraftwerk allgemein'!$F$15+1)))))/$F68,
SUM(OFFSET('2.5 CAPEX'!BU71,0,-MIN($F68-1,COLUMN(BG68)-1),1,MIN($F68,COLUMN(BG68))))/$F68)))))),
IF(OR(ISNUMBER($D68)=FALSE,$F68=""),"",
IF(AND('2.5 CAPEX'!$L71&lt;&gt;"x",'2.5 CAPEX'!$M71&lt;&gt;"x"),0,
IF($F68=0,0,
IF(BP$4&lt;'2.1 Kraftwerk allgemein'!$F$16,0,
IF(BP$4='2.1 Kraftwerk allgemein'!$F$16,'2.5 CAPEX'!$J71/$F68,
IF(BP$4&lt;'2.1 Kraftwerk allgemein'!$F$16+$F68,
('2.5 CAPEX'!$J71+SUM(OFFSET('2.5 CAPEX'!BU71,0,-MIN(MAX($F68-1-('2.1 Kraftwerk allgemein'!$F$16-'1.1 Allgemein'!$I$22+1),0),COLUMN(BG68)-1-('2.1 Kraftwerk allgemein'!$F$16-'1.1 Allgemein'!$I$22+1)),1,MIN(MAX($F68-('2.1 Kraftwerk allgemein'!$F$16-'1.1 Allgemein'!$I$22+1),1),COLUMN(BG68)-('2.1 Kraftwerk allgemein'!$F$16-'1.1 Allgemein'!$I$22+1)))))/$F68,
SUM(OFFSET('2.5 CAPEX'!BU71,0,-MIN($F68-1,COLUMN(BG68)-1),1,MIN($F68,COLUMN(BG68))))/$F68)))))))</f>
        <v/>
      </c>
      <c r="BQ68" s="199" t="str">
        <f ca="1">IF('2.1 Kraftwerk allgemein'!$F$15&lt;'1.1 Allgemein'!$I$22,
IF(OR(ISNUMBER($D68)=FALSE,$F68=""),"",
IF(AND('2.5 CAPEX'!$L71&lt;&gt;"x",'2.5 CAPEX'!$M71&lt;&gt;"x"),0,
IF($F68=0,0,
IF(BQ$4&lt;'2.1 Kraftwerk allgemein'!$F$16,0,
IF(BQ$4='2.1 Kraftwerk allgemein'!$F$16,'2.5 CAPEX'!$J71/$F68,
IF(BQ$4&lt;'2.1 Kraftwerk allgemein'!$F$16+$F68,
('2.5 CAPEX'!$J71+SUM(OFFSET('2.5 CAPEX'!BV71,0,-MIN(MAX($F68-1-('2.1 Kraftwerk allgemein'!$F$16-'2.1 Kraftwerk allgemein'!$F$15+1),0),COLUMN(BH68)-1-('2.1 Kraftwerk allgemein'!$F$16-'2.1 Kraftwerk allgemein'!$F$15+1)),1,MIN(MAX($F68-('2.1 Kraftwerk allgemein'!$F$16-'2.1 Kraftwerk allgemein'!$F$15+1),1),COLUMN(BH68)-('2.1 Kraftwerk allgemein'!$F$16-'2.1 Kraftwerk allgemein'!$F$15+1)))))/$F68,
SUM(OFFSET('2.5 CAPEX'!BV71,0,-MIN($F68-1,COLUMN(BH68)-1),1,MIN($F68,COLUMN(BH68))))/$F68)))))),
IF(OR(ISNUMBER($D68)=FALSE,$F68=""),"",
IF(AND('2.5 CAPEX'!$L71&lt;&gt;"x",'2.5 CAPEX'!$M71&lt;&gt;"x"),0,
IF($F68=0,0,
IF(BQ$4&lt;'2.1 Kraftwerk allgemein'!$F$16,0,
IF(BQ$4='2.1 Kraftwerk allgemein'!$F$16,'2.5 CAPEX'!$J71/$F68,
IF(BQ$4&lt;'2.1 Kraftwerk allgemein'!$F$16+$F68,
('2.5 CAPEX'!$J71+SUM(OFFSET('2.5 CAPEX'!BV71,0,-MIN(MAX($F68-1-('2.1 Kraftwerk allgemein'!$F$16-'1.1 Allgemein'!$I$22+1),0),COLUMN(BH68)-1-('2.1 Kraftwerk allgemein'!$F$16-'1.1 Allgemein'!$I$22+1)),1,MIN(MAX($F68-('2.1 Kraftwerk allgemein'!$F$16-'1.1 Allgemein'!$I$22+1),1),COLUMN(BH68)-('2.1 Kraftwerk allgemein'!$F$16-'1.1 Allgemein'!$I$22+1)))))/$F68,
SUM(OFFSET('2.5 CAPEX'!BV71,0,-MIN($F68-1,COLUMN(BH68)-1),1,MIN($F68,COLUMN(BH68))))/$F68)))))))</f>
        <v/>
      </c>
      <c r="BR68" s="199" t="str">
        <f ca="1">IF('2.1 Kraftwerk allgemein'!$F$15&lt;'1.1 Allgemein'!$I$22,
IF(OR(ISNUMBER($D68)=FALSE,$F68=""),"",
IF(AND('2.5 CAPEX'!$L71&lt;&gt;"x",'2.5 CAPEX'!$M71&lt;&gt;"x"),0,
IF($F68=0,0,
IF(BR$4&lt;'2.1 Kraftwerk allgemein'!$F$16,0,
IF(BR$4='2.1 Kraftwerk allgemein'!$F$16,'2.5 CAPEX'!$J71/$F68,
IF(BR$4&lt;'2.1 Kraftwerk allgemein'!$F$16+$F68,
('2.5 CAPEX'!$J71+SUM(OFFSET('2.5 CAPEX'!BW71,0,-MIN(MAX($F68-1-('2.1 Kraftwerk allgemein'!$F$16-'2.1 Kraftwerk allgemein'!$F$15+1),0),COLUMN(BI68)-1-('2.1 Kraftwerk allgemein'!$F$16-'2.1 Kraftwerk allgemein'!$F$15+1)),1,MIN(MAX($F68-('2.1 Kraftwerk allgemein'!$F$16-'2.1 Kraftwerk allgemein'!$F$15+1),1),COLUMN(BI68)-('2.1 Kraftwerk allgemein'!$F$16-'2.1 Kraftwerk allgemein'!$F$15+1)))))/$F68,
SUM(OFFSET('2.5 CAPEX'!BW71,0,-MIN($F68-1,COLUMN(BI68)-1),1,MIN($F68,COLUMN(BI68))))/$F68)))))),
IF(OR(ISNUMBER($D68)=FALSE,$F68=""),"",
IF(AND('2.5 CAPEX'!$L71&lt;&gt;"x",'2.5 CAPEX'!$M71&lt;&gt;"x"),0,
IF($F68=0,0,
IF(BR$4&lt;'2.1 Kraftwerk allgemein'!$F$16,0,
IF(BR$4='2.1 Kraftwerk allgemein'!$F$16,'2.5 CAPEX'!$J71/$F68,
IF(BR$4&lt;'2.1 Kraftwerk allgemein'!$F$16+$F68,
('2.5 CAPEX'!$J71+SUM(OFFSET('2.5 CAPEX'!BW71,0,-MIN(MAX($F68-1-('2.1 Kraftwerk allgemein'!$F$16-'1.1 Allgemein'!$I$22+1),0),COLUMN(BI68)-1-('2.1 Kraftwerk allgemein'!$F$16-'1.1 Allgemein'!$I$22+1)),1,MIN(MAX($F68-('2.1 Kraftwerk allgemein'!$F$16-'1.1 Allgemein'!$I$22+1),1),COLUMN(BI68)-('2.1 Kraftwerk allgemein'!$F$16-'1.1 Allgemein'!$I$22+1)))))/$F68,
SUM(OFFSET('2.5 CAPEX'!BW71,0,-MIN($F68-1,COLUMN(BI68)-1),1,MIN($F68,COLUMN(BI68))))/$F68)))))))</f>
        <v/>
      </c>
      <c r="BS68" s="199" t="str">
        <f ca="1">IF('2.1 Kraftwerk allgemein'!$F$15&lt;'1.1 Allgemein'!$I$22,
IF(OR(ISNUMBER($D68)=FALSE,$F68=""),"",
IF(AND('2.5 CAPEX'!$L71&lt;&gt;"x",'2.5 CAPEX'!$M71&lt;&gt;"x"),0,
IF($F68=0,0,
IF(BS$4&lt;'2.1 Kraftwerk allgemein'!$F$16,0,
IF(BS$4='2.1 Kraftwerk allgemein'!$F$16,'2.5 CAPEX'!$J71/$F68,
IF(BS$4&lt;'2.1 Kraftwerk allgemein'!$F$16+$F68,
('2.5 CAPEX'!$J71+SUM(OFFSET('2.5 CAPEX'!BX71,0,-MIN(MAX($F68-1-('2.1 Kraftwerk allgemein'!$F$16-'2.1 Kraftwerk allgemein'!$F$15+1),0),COLUMN(BJ68)-1-('2.1 Kraftwerk allgemein'!$F$16-'2.1 Kraftwerk allgemein'!$F$15+1)),1,MIN(MAX($F68-('2.1 Kraftwerk allgemein'!$F$16-'2.1 Kraftwerk allgemein'!$F$15+1),1),COLUMN(BJ68)-('2.1 Kraftwerk allgemein'!$F$16-'2.1 Kraftwerk allgemein'!$F$15+1)))))/$F68,
SUM(OFFSET('2.5 CAPEX'!BX71,0,-MIN($F68-1,COLUMN(BJ68)-1),1,MIN($F68,COLUMN(BJ68))))/$F68)))))),
IF(OR(ISNUMBER($D68)=FALSE,$F68=""),"",
IF(AND('2.5 CAPEX'!$L71&lt;&gt;"x",'2.5 CAPEX'!$M71&lt;&gt;"x"),0,
IF($F68=0,0,
IF(BS$4&lt;'2.1 Kraftwerk allgemein'!$F$16,0,
IF(BS$4='2.1 Kraftwerk allgemein'!$F$16,'2.5 CAPEX'!$J71/$F68,
IF(BS$4&lt;'2.1 Kraftwerk allgemein'!$F$16+$F68,
('2.5 CAPEX'!$J71+SUM(OFFSET('2.5 CAPEX'!BX71,0,-MIN(MAX($F68-1-('2.1 Kraftwerk allgemein'!$F$16-'1.1 Allgemein'!$I$22+1),0),COLUMN(BJ68)-1-('2.1 Kraftwerk allgemein'!$F$16-'1.1 Allgemein'!$I$22+1)),1,MIN(MAX($F68-('2.1 Kraftwerk allgemein'!$F$16-'1.1 Allgemein'!$I$22+1),1),COLUMN(BJ68)-('2.1 Kraftwerk allgemein'!$F$16-'1.1 Allgemein'!$I$22+1)))))/$F68,
SUM(OFFSET('2.5 CAPEX'!BX71,0,-MIN($F68-1,COLUMN(BJ68)-1),1,MIN($F68,COLUMN(BJ68))))/$F68)))))))</f>
        <v/>
      </c>
      <c r="BT68" s="199" t="str">
        <f ca="1">IF('2.1 Kraftwerk allgemein'!$F$15&lt;'1.1 Allgemein'!$I$22,
IF(OR(ISNUMBER($D68)=FALSE,$F68=""),"",
IF(AND('2.5 CAPEX'!$L71&lt;&gt;"x",'2.5 CAPEX'!$M71&lt;&gt;"x"),0,
IF($F68=0,0,
IF(BT$4&lt;'2.1 Kraftwerk allgemein'!$F$16,0,
IF(BT$4='2.1 Kraftwerk allgemein'!$F$16,'2.5 CAPEX'!$J71/$F68,
IF(BT$4&lt;'2.1 Kraftwerk allgemein'!$F$16+$F68,
('2.5 CAPEX'!$J71+SUM(OFFSET('2.5 CAPEX'!BY71,0,-MIN(MAX($F68-1-('2.1 Kraftwerk allgemein'!$F$16-'2.1 Kraftwerk allgemein'!$F$15+1),0),COLUMN(BK68)-1-('2.1 Kraftwerk allgemein'!$F$16-'2.1 Kraftwerk allgemein'!$F$15+1)),1,MIN(MAX($F68-('2.1 Kraftwerk allgemein'!$F$16-'2.1 Kraftwerk allgemein'!$F$15+1),1),COLUMN(BK68)-('2.1 Kraftwerk allgemein'!$F$16-'2.1 Kraftwerk allgemein'!$F$15+1)))))/$F68,
SUM(OFFSET('2.5 CAPEX'!BY71,0,-MIN($F68-1,COLUMN(BK68)-1),1,MIN($F68,COLUMN(BK68))))/$F68)))))),
IF(OR(ISNUMBER($D68)=FALSE,$F68=""),"",
IF(AND('2.5 CAPEX'!$L71&lt;&gt;"x",'2.5 CAPEX'!$M71&lt;&gt;"x"),0,
IF($F68=0,0,
IF(BT$4&lt;'2.1 Kraftwerk allgemein'!$F$16,0,
IF(BT$4='2.1 Kraftwerk allgemein'!$F$16,'2.5 CAPEX'!$J71/$F68,
IF(BT$4&lt;'2.1 Kraftwerk allgemein'!$F$16+$F68,
('2.5 CAPEX'!$J71+SUM(OFFSET('2.5 CAPEX'!BY71,0,-MIN(MAX($F68-1-('2.1 Kraftwerk allgemein'!$F$16-'1.1 Allgemein'!$I$22+1),0),COLUMN(BK68)-1-('2.1 Kraftwerk allgemein'!$F$16-'1.1 Allgemein'!$I$22+1)),1,MIN(MAX($F68-('2.1 Kraftwerk allgemein'!$F$16-'1.1 Allgemein'!$I$22+1),1),COLUMN(BK68)-('2.1 Kraftwerk allgemein'!$F$16-'1.1 Allgemein'!$I$22+1)))))/$F68,
SUM(OFFSET('2.5 CAPEX'!BY71,0,-MIN($F68-1,COLUMN(BK68)-1),1,MIN($F68,COLUMN(BK68))))/$F68)))))))</f>
        <v/>
      </c>
      <c r="BU68" s="199" t="str">
        <f ca="1">IF('2.1 Kraftwerk allgemein'!$F$15&lt;'1.1 Allgemein'!$I$22,
IF(OR(ISNUMBER($D68)=FALSE,$F68=""),"",
IF(AND('2.5 CAPEX'!$L71&lt;&gt;"x",'2.5 CAPEX'!$M71&lt;&gt;"x"),0,
IF($F68=0,0,
IF(BU$4&lt;'2.1 Kraftwerk allgemein'!$F$16,0,
IF(BU$4='2.1 Kraftwerk allgemein'!$F$16,'2.5 CAPEX'!$J71/$F68,
IF(BU$4&lt;'2.1 Kraftwerk allgemein'!$F$16+$F68,
('2.5 CAPEX'!$J71+SUM(OFFSET('2.5 CAPEX'!BZ71,0,-MIN(MAX($F68-1-('2.1 Kraftwerk allgemein'!$F$16-'2.1 Kraftwerk allgemein'!$F$15+1),0),COLUMN(BL68)-1-('2.1 Kraftwerk allgemein'!$F$16-'2.1 Kraftwerk allgemein'!$F$15+1)),1,MIN(MAX($F68-('2.1 Kraftwerk allgemein'!$F$16-'2.1 Kraftwerk allgemein'!$F$15+1),1),COLUMN(BL68)-('2.1 Kraftwerk allgemein'!$F$16-'2.1 Kraftwerk allgemein'!$F$15+1)))))/$F68,
SUM(OFFSET('2.5 CAPEX'!BZ71,0,-MIN($F68-1,COLUMN(BL68)-1),1,MIN($F68,COLUMN(BL68))))/$F68)))))),
IF(OR(ISNUMBER($D68)=FALSE,$F68=""),"",
IF(AND('2.5 CAPEX'!$L71&lt;&gt;"x",'2.5 CAPEX'!$M71&lt;&gt;"x"),0,
IF($F68=0,0,
IF(BU$4&lt;'2.1 Kraftwerk allgemein'!$F$16,0,
IF(BU$4='2.1 Kraftwerk allgemein'!$F$16,'2.5 CAPEX'!$J71/$F68,
IF(BU$4&lt;'2.1 Kraftwerk allgemein'!$F$16+$F68,
('2.5 CAPEX'!$J71+SUM(OFFSET('2.5 CAPEX'!BZ71,0,-MIN(MAX($F68-1-('2.1 Kraftwerk allgemein'!$F$16-'1.1 Allgemein'!$I$22+1),0),COLUMN(BL68)-1-('2.1 Kraftwerk allgemein'!$F$16-'1.1 Allgemein'!$I$22+1)),1,MIN(MAX($F68-('2.1 Kraftwerk allgemein'!$F$16-'1.1 Allgemein'!$I$22+1),1),COLUMN(BL68)-('2.1 Kraftwerk allgemein'!$F$16-'1.1 Allgemein'!$I$22+1)))))/$F68,
SUM(OFFSET('2.5 CAPEX'!BZ71,0,-MIN($F68-1,COLUMN(BL68)-1),1,MIN($F68,COLUMN(BL68))))/$F68)))))))</f>
        <v/>
      </c>
      <c r="BV68" s="199" t="str">
        <f ca="1">IF('2.1 Kraftwerk allgemein'!$F$15&lt;'1.1 Allgemein'!$I$22,
IF(OR(ISNUMBER($D68)=FALSE,$F68=""),"",
IF(AND('2.5 CAPEX'!$L71&lt;&gt;"x",'2.5 CAPEX'!$M71&lt;&gt;"x"),0,
IF($F68=0,0,
IF(BV$4&lt;'2.1 Kraftwerk allgemein'!$F$16,0,
IF(BV$4='2.1 Kraftwerk allgemein'!$F$16,'2.5 CAPEX'!$J71/$F68,
IF(BV$4&lt;'2.1 Kraftwerk allgemein'!$F$16+$F68,
('2.5 CAPEX'!$J71+SUM(OFFSET('2.5 CAPEX'!CA71,0,-MIN(MAX($F68-1-('2.1 Kraftwerk allgemein'!$F$16-'2.1 Kraftwerk allgemein'!$F$15+1),0),COLUMN(BM68)-1-('2.1 Kraftwerk allgemein'!$F$16-'2.1 Kraftwerk allgemein'!$F$15+1)),1,MIN(MAX($F68-('2.1 Kraftwerk allgemein'!$F$16-'2.1 Kraftwerk allgemein'!$F$15+1),1),COLUMN(BM68)-('2.1 Kraftwerk allgemein'!$F$16-'2.1 Kraftwerk allgemein'!$F$15+1)))))/$F68,
SUM(OFFSET('2.5 CAPEX'!CA71,0,-MIN($F68-1,COLUMN(BM68)-1),1,MIN($F68,COLUMN(BM68))))/$F68)))))),
IF(OR(ISNUMBER($D68)=FALSE,$F68=""),"",
IF(AND('2.5 CAPEX'!$L71&lt;&gt;"x",'2.5 CAPEX'!$M71&lt;&gt;"x"),0,
IF($F68=0,0,
IF(BV$4&lt;'2.1 Kraftwerk allgemein'!$F$16,0,
IF(BV$4='2.1 Kraftwerk allgemein'!$F$16,'2.5 CAPEX'!$J71/$F68,
IF(BV$4&lt;'2.1 Kraftwerk allgemein'!$F$16+$F68,
('2.5 CAPEX'!$J71+SUM(OFFSET('2.5 CAPEX'!CA71,0,-MIN(MAX($F68-1-('2.1 Kraftwerk allgemein'!$F$16-'1.1 Allgemein'!$I$22+1),0),COLUMN(BM68)-1-('2.1 Kraftwerk allgemein'!$F$16-'1.1 Allgemein'!$I$22+1)),1,MIN(MAX($F68-('2.1 Kraftwerk allgemein'!$F$16-'1.1 Allgemein'!$I$22+1),1),COLUMN(BM68)-('2.1 Kraftwerk allgemein'!$F$16-'1.1 Allgemein'!$I$22+1)))))/$F68,
SUM(OFFSET('2.5 CAPEX'!CA71,0,-MIN($F68-1,COLUMN(BM68)-1),1,MIN($F68,COLUMN(BM68))))/$F68)))))))</f>
        <v/>
      </c>
      <c r="BW68" s="199" t="str">
        <f ca="1">IF('2.1 Kraftwerk allgemein'!$F$15&lt;'1.1 Allgemein'!$I$22,
IF(OR(ISNUMBER($D68)=FALSE,$F68=""),"",
IF(AND('2.5 CAPEX'!$L71&lt;&gt;"x",'2.5 CAPEX'!$M71&lt;&gt;"x"),0,
IF($F68=0,0,
IF(BW$4&lt;'2.1 Kraftwerk allgemein'!$F$16,0,
IF(BW$4='2.1 Kraftwerk allgemein'!$F$16,'2.5 CAPEX'!$J71/$F68,
IF(BW$4&lt;'2.1 Kraftwerk allgemein'!$F$16+$F68,
('2.5 CAPEX'!$J71+SUM(OFFSET('2.5 CAPEX'!CB71,0,-MIN(MAX($F68-1-('2.1 Kraftwerk allgemein'!$F$16-'2.1 Kraftwerk allgemein'!$F$15+1),0),COLUMN(BN68)-1-('2.1 Kraftwerk allgemein'!$F$16-'2.1 Kraftwerk allgemein'!$F$15+1)),1,MIN(MAX($F68-('2.1 Kraftwerk allgemein'!$F$16-'2.1 Kraftwerk allgemein'!$F$15+1),1),COLUMN(BN68)-('2.1 Kraftwerk allgemein'!$F$16-'2.1 Kraftwerk allgemein'!$F$15+1)))))/$F68,
SUM(OFFSET('2.5 CAPEX'!CB71,0,-MIN($F68-1,COLUMN(BN68)-1),1,MIN($F68,COLUMN(BN68))))/$F68)))))),
IF(OR(ISNUMBER($D68)=FALSE,$F68=""),"",
IF(AND('2.5 CAPEX'!$L71&lt;&gt;"x",'2.5 CAPEX'!$M71&lt;&gt;"x"),0,
IF($F68=0,0,
IF(BW$4&lt;'2.1 Kraftwerk allgemein'!$F$16,0,
IF(BW$4='2.1 Kraftwerk allgemein'!$F$16,'2.5 CAPEX'!$J71/$F68,
IF(BW$4&lt;'2.1 Kraftwerk allgemein'!$F$16+$F68,
('2.5 CAPEX'!$J71+SUM(OFFSET('2.5 CAPEX'!CB71,0,-MIN(MAX($F68-1-('2.1 Kraftwerk allgemein'!$F$16-'1.1 Allgemein'!$I$22+1),0),COLUMN(BN68)-1-('2.1 Kraftwerk allgemein'!$F$16-'1.1 Allgemein'!$I$22+1)),1,MIN(MAX($F68-('2.1 Kraftwerk allgemein'!$F$16-'1.1 Allgemein'!$I$22+1),1),COLUMN(BN68)-('2.1 Kraftwerk allgemein'!$F$16-'1.1 Allgemein'!$I$22+1)))))/$F68,
SUM(OFFSET('2.5 CAPEX'!CB71,0,-MIN($F68-1,COLUMN(BN68)-1),1,MIN($F68,COLUMN(BN68))))/$F68)))))))</f>
        <v/>
      </c>
      <c r="BX68" s="199" t="str">
        <f ca="1">IF('2.1 Kraftwerk allgemein'!$F$15&lt;'1.1 Allgemein'!$I$22,
IF(OR(ISNUMBER($D68)=FALSE,$F68=""),"",
IF(AND('2.5 CAPEX'!$L71&lt;&gt;"x",'2.5 CAPEX'!$M71&lt;&gt;"x"),0,
IF($F68=0,0,
IF(BX$4&lt;'2.1 Kraftwerk allgemein'!$F$16,0,
IF(BX$4='2.1 Kraftwerk allgemein'!$F$16,'2.5 CAPEX'!$J71/$F68,
IF(BX$4&lt;'2.1 Kraftwerk allgemein'!$F$16+$F68,
('2.5 CAPEX'!$J71+SUM(OFFSET('2.5 CAPEX'!CC71,0,-MIN(MAX($F68-1-('2.1 Kraftwerk allgemein'!$F$16-'2.1 Kraftwerk allgemein'!$F$15+1),0),COLUMN(BO68)-1-('2.1 Kraftwerk allgemein'!$F$16-'2.1 Kraftwerk allgemein'!$F$15+1)),1,MIN(MAX($F68-('2.1 Kraftwerk allgemein'!$F$16-'2.1 Kraftwerk allgemein'!$F$15+1),1),COLUMN(BO68)-('2.1 Kraftwerk allgemein'!$F$16-'2.1 Kraftwerk allgemein'!$F$15+1)))))/$F68,
SUM(OFFSET('2.5 CAPEX'!CC71,0,-MIN($F68-1,COLUMN(BO68)-1),1,MIN($F68,COLUMN(BO68))))/$F68)))))),
IF(OR(ISNUMBER($D68)=FALSE,$F68=""),"",
IF(AND('2.5 CAPEX'!$L71&lt;&gt;"x",'2.5 CAPEX'!$M71&lt;&gt;"x"),0,
IF($F68=0,0,
IF(BX$4&lt;'2.1 Kraftwerk allgemein'!$F$16,0,
IF(BX$4='2.1 Kraftwerk allgemein'!$F$16,'2.5 CAPEX'!$J71/$F68,
IF(BX$4&lt;'2.1 Kraftwerk allgemein'!$F$16+$F68,
('2.5 CAPEX'!$J71+SUM(OFFSET('2.5 CAPEX'!CC71,0,-MIN(MAX($F68-1-('2.1 Kraftwerk allgemein'!$F$16-'1.1 Allgemein'!$I$22+1),0),COLUMN(BO68)-1-('2.1 Kraftwerk allgemein'!$F$16-'1.1 Allgemein'!$I$22+1)),1,MIN(MAX($F68-('2.1 Kraftwerk allgemein'!$F$16-'1.1 Allgemein'!$I$22+1),1),COLUMN(BO68)-('2.1 Kraftwerk allgemein'!$F$16-'1.1 Allgemein'!$I$22+1)))))/$F68,
SUM(OFFSET('2.5 CAPEX'!CC71,0,-MIN($F68-1,COLUMN(BO68)-1),1,MIN($F68,COLUMN(BO68))))/$F68)))))))</f>
        <v/>
      </c>
      <c r="BY68" s="199" t="str">
        <f ca="1">IF('2.1 Kraftwerk allgemein'!$F$15&lt;'1.1 Allgemein'!$I$22,
IF(OR(ISNUMBER($D68)=FALSE,$F68=""),"",
IF(AND('2.5 CAPEX'!$L71&lt;&gt;"x",'2.5 CAPEX'!$M71&lt;&gt;"x"),0,
IF($F68=0,0,
IF(BY$4&lt;'2.1 Kraftwerk allgemein'!$F$16,0,
IF(BY$4='2.1 Kraftwerk allgemein'!$F$16,'2.5 CAPEX'!$J71/$F68,
IF(BY$4&lt;'2.1 Kraftwerk allgemein'!$F$16+$F68,
('2.5 CAPEX'!$J71+SUM(OFFSET('2.5 CAPEX'!CD71,0,-MIN(MAX($F68-1-('2.1 Kraftwerk allgemein'!$F$16-'2.1 Kraftwerk allgemein'!$F$15+1),0),COLUMN(BP68)-1-('2.1 Kraftwerk allgemein'!$F$16-'2.1 Kraftwerk allgemein'!$F$15+1)),1,MIN(MAX($F68-('2.1 Kraftwerk allgemein'!$F$16-'2.1 Kraftwerk allgemein'!$F$15+1),1),COLUMN(BP68)-('2.1 Kraftwerk allgemein'!$F$16-'2.1 Kraftwerk allgemein'!$F$15+1)))))/$F68,
SUM(OFFSET('2.5 CAPEX'!CD71,0,-MIN($F68-1,COLUMN(BP68)-1),1,MIN($F68,COLUMN(BP68))))/$F68)))))),
IF(OR(ISNUMBER($D68)=FALSE,$F68=""),"",
IF(AND('2.5 CAPEX'!$L71&lt;&gt;"x",'2.5 CAPEX'!$M71&lt;&gt;"x"),0,
IF($F68=0,0,
IF(BY$4&lt;'2.1 Kraftwerk allgemein'!$F$16,0,
IF(BY$4='2.1 Kraftwerk allgemein'!$F$16,'2.5 CAPEX'!$J71/$F68,
IF(BY$4&lt;'2.1 Kraftwerk allgemein'!$F$16+$F68,
('2.5 CAPEX'!$J71+SUM(OFFSET('2.5 CAPEX'!CD71,0,-MIN(MAX($F68-1-('2.1 Kraftwerk allgemein'!$F$16-'1.1 Allgemein'!$I$22+1),0),COLUMN(BP68)-1-('2.1 Kraftwerk allgemein'!$F$16-'1.1 Allgemein'!$I$22+1)),1,MIN(MAX($F68-('2.1 Kraftwerk allgemein'!$F$16-'1.1 Allgemein'!$I$22+1),1),COLUMN(BP68)-('2.1 Kraftwerk allgemein'!$F$16-'1.1 Allgemein'!$I$22+1)))))/$F68,
SUM(OFFSET('2.5 CAPEX'!CD71,0,-MIN($F68-1,COLUMN(BP68)-1),1,MIN($F68,COLUMN(BP68))))/$F68)))))))</f>
        <v/>
      </c>
      <c r="BZ68" s="199" t="str">
        <f ca="1">IF('2.1 Kraftwerk allgemein'!$F$15&lt;'1.1 Allgemein'!$I$22,
IF(OR(ISNUMBER($D68)=FALSE,$F68=""),"",
IF(AND('2.5 CAPEX'!$L71&lt;&gt;"x",'2.5 CAPEX'!$M71&lt;&gt;"x"),0,
IF($F68=0,0,
IF(BZ$4&lt;'2.1 Kraftwerk allgemein'!$F$16,0,
IF(BZ$4='2.1 Kraftwerk allgemein'!$F$16,'2.5 CAPEX'!$J71/$F68,
IF(BZ$4&lt;'2.1 Kraftwerk allgemein'!$F$16+$F68,
('2.5 CAPEX'!$J71+SUM(OFFSET('2.5 CAPEX'!CE71,0,-MIN(MAX($F68-1-('2.1 Kraftwerk allgemein'!$F$16-'2.1 Kraftwerk allgemein'!$F$15+1),0),COLUMN(BQ68)-1-('2.1 Kraftwerk allgemein'!$F$16-'2.1 Kraftwerk allgemein'!$F$15+1)),1,MIN(MAX($F68-('2.1 Kraftwerk allgemein'!$F$16-'2.1 Kraftwerk allgemein'!$F$15+1),1),COLUMN(BQ68)-('2.1 Kraftwerk allgemein'!$F$16-'2.1 Kraftwerk allgemein'!$F$15+1)))))/$F68,
SUM(OFFSET('2.5 CAPEX'!CE71,0,-MIN($F68-1,COLUMN(BQ68)-1),1,MIN($F68,COLUMN(BQ68))))/$F68)))))),
IF(OR(ISNUMBER($D68)=FALSE,$F68=""),"",
IF(AND('2.5 CAPEX'!$L71&lt;&gt;"x",'2.5 CAPEX'!$M71&lt;&gt;"x"),0,
IF($F68=0,0,
IF(BZ$4&lt;'2.1 Kraftwerk allgemein'!$F$16,0,
IF(BZ$4='2.1 Kraftwerk allgemein'!$F$16,'2.5 CAPEX'!$J71/$F68,
IF(BZ$4&lt;'2.1 Kraftwerk allgemein'!$F$16+$F68,
('2.5 CAPEX'!$J71+SUM(OFFSET('2.5 CAPEX'!CE71,0,-MIN(MAX($F68-1-('2.1 Kraftwerk allgemein'!$F$16-'1.1 Allgemein'!$I$22+1),0),COLUMN(BQ68)-1-('2.1 Kraftwerk allgemein'!$F$16-'1.1 Allgemein'!$I$22+1)),1,MIN(MAX($F68-('2.1 Kraftwerk allgemein'!$F$16-'1.1 Allgemein'!$I$22+1),1),COLUMN(BQ68)-('2.1 Kraftwerk allgemein'!$F$16-'1.1 Allgemein'!$I$22+1)))))/$F68,
SUM(OFFSET('2.5 CAPEX'!CE71,0,-MIN($F68-1,COLUMN(BQ68)-1),1,MIN($F68,COLUMN(BQ68))))/$F68)))))))</f>
        <v/>
      </c>
      <c r="CA68" s="199" t="str">
        <f ca="1">IF('2.1 Kraftwerk allgemein'!$F$15&lt;'1.1 Allgemein'!$I$22,
IF(OR(ISNUMBER($D68)=FALSE,$F68=""),"",
IF(AND('2.5 CAPEX'!$L71&lt;&gt;"x",'2.5 CAPEX'!$M71&lt;&gt;"x"),0,
IF($F68=0,0,
IF(CA$4&lt;'2.1 Kraftwerk allgemein'!$F$16,0,
IF(CA$4='2.1 Kraftwerk allgemein'!$F$16,'2.5 CAPEX'!$J71/$F68,
IF(CA$4&lt;'2.1 Kraftwerk allgemein'!$F$16+$F68,
('2.5 CAPEX'!$J71+SUM(OFFSET('2.5 CAPEX'!CF71,0,-MIN(MAX($F68-1-('2.1 Kraftwerk allgemein'!$F$16-'2.1 Kraftwerk allgemein'!$F$15+1),0),COLUMN(BR68)-1-('2.1 Kraftwerk allgemein'!$F$16-'2.1 Kraftwerk allgemein'!$F$15+1)),1,MIN(MAX($F68-('2.1 Kraftwerk allgemein'!$F$16-'2.1 Kraftwerk allgemein'!$F$15+1),1),COLUMN(BR68)-('2.1 Kraftwerk allgemein'!$F$16-'2.1 Kraftwerk allgemein'!$F$15+1)))))/$F68,
SUM(OFFSET('2.5 CAPEX'!CF71,0,-MIN($F68-1,COLUMN(BR68)-1),1,MIN($F68,COLUMN(BR68))))/$F68)))))),
IF(OR(ISNUMBER($D68)=FALSE,$F68=""),"",
IF(AND('2.5 CAPEX'!$L71&lt;&gt;"x",'2.5 CAPEX'!$M71&lt;&gt;"x"),0,
IF($F68=0,0,
IF(CA$4&lt;'2.1 Kraftwerk allgemein'!$F$16,0,
IF(CA$4='2.1 Kraftwerk allgemein'!$F$16,'2.5 CAPEX'!$J71/$F68,
IF(CA$4&lt;'2.1 Kraftwerk allgemein'!$F$16+$F68,
('2.5 CAPEX'!$J71+SUM(OFFSET('2.5 CAPEX'!CF71,0,-MIN(MAX($F68-1-('2.1 Kraftwerk allgemein'!$F$16-'1.1 Allgemein'!$I$22+1),0),COLUMN(BR68)-1-('2.1 Kraftwerk allgemein'!$F$16-'1.1 Allgemein'!$I$22+1)),1,MIN(MAX($F68-('2.1 Kraftwerk allgemein'!$F$16-'1.1 Allgemein'!$I$22+1),1),COLUMN(BR68)-('2.1 Kraftwerk allgemein'!$F$16-'1.1 Allgemein'!$I$22+1)))))/$F68,
SUM(OFFSET('2.5 CAPEX'!CF71,0,-MIN($F68-1,COLUMN(BR68)-1),1,MIN($F68,COLUMN(BR68))))/$F68)))))))</f>
        <v/>
      </c>
      <c r="CB68" s="199" t="str">
        <f ca="1">IF('2.1 Kraftwerk allgemein'!$F$15&lt;'1.1 Allgemein'!$I$22,
IF(OR(ISNUMBER($D68)=FALSE,$F68=""),"",
IF(AND('2.5 CAPEX'!$L71&lt;&gt;"x",'2.5 CAPEX'!$M71&lt;&gt;"x"),0,
IF($F68=0,0,
IF(CB$4&lt;'2.1 Kraftwerk allgemein'!$F$16,0,
IF(CB$4='2.1 Kraftwerk allgemein'!$F$16,'2.5 CAPEX'!$J71/$F68,
IF(CB$4&lt;'2.1 Kraftwerk allgemein'!$F$16+$F68,
('2.5 CAPEX'!$J71+SUM(OFFSET('2.5 CAPEX'!CG71,0,-MIN(MAX($F68-1-('2.1 Kraftwerk allgemein'!$F$16-'2.1 Kraftwerk allgemein'!$F$15+1),0),COLUMN(BS68)-1-('2.1 Kraftwerk allgemein'!$F$16-'2.1 Kraftwerk allgemein'!$F$15+1)),1,MIN(MAX($F68-('2.1 Kraftwerk allgemein'!$F$16-'2.1 Kraftwerk allgemein'!$F$15+1),1),COLUMN(BS68)-('2.1 Kraftwerk allgemein'!$F$16-'2.1 Kraftwerk allgemein'!$F$15+1)))))/$F68,
SUM(OFFSET('2.5 CAPEX'!CG71,0,-MIN($F68-1,COLUMN(BS68)-1),1,MIN($F68,COLUMN(BS68))))/$F68)))))),
IF(OR(ISNUMBER($D68)=FALSE,$F68=""),"",
IF(AND('2.5 CAPEX'!$L71&lt;&gt;"x",'2.5 CAPEX'!$M71&lt;&gt;"x"),0,
IF($F68=0,0,
IF(CB$4&lt;'2.1 Kraftwerk allgemein'!$F$16,0,
IF(CB$4='2.1 Kraftwerk allgemein'!$F$16,'2.5 CAPEX'!$J71/$F68,
IF(CB$4&lt;'2.1 Kraftwerk allgemein'!$F$16+$F68,
('2.5 CAPEX'!$J71+SUM(OFFSET('2.5 CAPEX'!CG71,0,-MIN(MAX($F68-1-('2.1 Kraftwerk allgemein'!$F$16-'1.1 Allgemein'!$I$22+1),0),COLUMN(BS68)-1-('2.1 Kraftwerk allgemein'!$F$16-'1.1 Allgemein'!$I$22+1)),1,MIN(MAX($F68-('2.1 Kraftwerk allgemein'!$F$16-'1.1 Allgemein'!$I$22+1),1),COLUMN(BS68)-('2.1 Kraftwerk allgemein'!$F$16-'1.1 Allgemein'!$I$22+1)))))/$F68,
SUM(OFFSET('2.5 CAPEX'!CG71,0,-MIN($F68-1,COLUMN(BS68)-1),1,MIN($F68,COLUMN(BS68))))/$F68)))))))</f>
        <v/>
      </c>
      <c r="CC68" s="199" t="str">
        <f ca="1">IF('2.1 Kraftwerk allgemein'!$F$15&lt;'1.1 Allgemein'!$I$22,
IF(OR(ISNUMBER($D68)=FALSE,$F68=""),"",
IF(AND('2.5 CAPEX'!$L71&lt;&gt;"x",'2.5 CAPEX'!$M71&lt;&gt;"x"),0,
IF($F68=0,0,
IF(CC$4&lt;'2.1 Kraftwerk allgemein'!$F$16,0,
IF(CC$4='2.1 Kraftwerk allgemein'!$F$16,'2.5 CAPEX'!$J71/$F68,
IF(CC$4&lt;'2.1 Kraftwerk allgemein'!$F$16+$F68,
('2.5 CAPEX'!$J71+SUM(OFFSET('2.5 CAPEX'!CH71,0,-MIN(MAX($F68-1-('2.1 Kraftwerk allgemein'!$F$16-'2.1 Kraftwerk allgemein'!$F$15+1),0),COLUMN(BT68)-1-('2.1 Kraftwerk allgemein'!$F$16-'2.1 Kraftwerk allgemein'!$F$15+1)),1,MIN(MAX($F68-('2.1 Kraftwerk allgemein'!$F$16-'2.1 Kraftwerk allgemein'!$F$15+1),1),COLUMN(BT68)-('2.1 Kraftwerk allgemein'!$F$16-'2.1 Kraftwerk allgemein'!$F$15+1)))))/$F68,
SUM(OFFSET('2.5 CAPEX'!CH71,0,-MIN($F68-1,COLUMN(BT68)-1),1,MIN($F68,COLUMN(BT68))))/$F68)))))),
IF(OR(ISNUMBER($D68)=FALSE,$F68=""),"",
IF(AND('2.5 CAPEX'!$L71&lt;&gt;"x",'2.5 CAPEX'!$M71&lt;&gt;"x"),0,
IF($F68=0,0,
IF(CC$4&lt;'2.1 Kraftwerk allgemein'!$F$16,0,
IF(CC$4='2.1 Kraftwerk allgemein'!$F$16,'2.5 CAPEX'!$J71/$F68,
IF(CC$4&lt;'2.1 Kraftwerk allgemein'!$F$16+$F68,
('2.5 CAPEX'!$J71+SUM(OFFSET('2.5 CAPEX'!CH71,0,-MIN(MAX($F68-1-('2.1 Kraftwerk allgemein'!$F$16-'1.1 Allgemein'!$I$22+1),0),COLUMN(BT68)-1-('2.1 Kraftwerk allgemein'!$F$16-'1.1 Allgemein'!$I$22+1)),1,MIN(MAX($F68-('2.1 Kraftwerk allgemein'!$F$16-'1.1 Allgemein'!$I$22+1),1),COLUMN(BT68)-('2.1 Kraftwerk allgemein'!$F$16-'1.1 Allgemein'!$I$22+1)))))/$F68,
SUM(OFFSET('2.5 CAPEX'!CH71,0,-MIN($F68-1,COLUMN(BT68)-1),1,MIN($F68,COLUMN(BT68))))/$F68)))))))</f>
        <v/>
      </c>
      <c r="CD68" s="199" t="str">
        <f ca="1">IF('2.1 Kraftwerk allgemein'!$F$15&lt;'1.1 Allgemein'!$I$22,
IF(OR(ISNUMBER($D68)=FALSE,$F68=""),"",
IF(AND('2.5 CAPEX'!$L71&lt;&gt;"x",'2.5 CAPEX'!$M71&lt;&gt;"x"),0,
IF($F68=0,0,
IF(CD$4&lt;'2.1 Kraftwerk allgemein'!$F$16,0,
IF(CD$4='2.1 Kraftwerk allgemein'!$F$16,'2.5 CAPEX'!$J71/$F68,
IF(CD$4&lt;'2.1 Kraftwerk allgemein'!$F$16+$F68,
('2.5 CAPEX'!$J71+SUM(OFFSET('2.5 CAPEX'!CI71,0,-MIN(MAX($F68-1-('2.1 Kraftwerk allgemein'!$F$16-'2.1 Kraftwerk allgemein'!$F$15+1),0),COLUMN(BU68)-1-('2.1 Kraftwerk allgemein'!$F$16-'2.1 Kraftwerk allgemein'!$F$15+1)),1,MIN(MAX($F68-('2.1 Kraftwerk allgemein'!$F$16-'2.1 Kraftwerk allgemein'!$F$15+1),1),COLUMN(BU68)-('2.1 Kraftwerk allgemein'!$F$16-'2.1 Kraftwerk allgemein'!$F$15+1)))))/$F68,
SUM(OFFSET('2.5 CAPEX'!CI71,0,-MIN($F68-1,COLUMN(BU68)-1),1,MIN($F68,COLUMN(BU68))))/$F68)))))),
IF(OR(ISNUMBER($D68)=FALSE,$F68=""),"",
IF(AND('2.5 CAPEX'!$L71&lt;&gt;"x",'2.5 CAPEX'!$M71&lt;&gt;"x"),0,
IF($F68=0,0,
IF(CD$4&lt;'2.1 Kraftwerk allgemein'!$F$16,0,
IF(CD$4='2.1 Kraftwerk allgemein'!$F$16,'2.5 CAPEX'!$J71/$F68,
IF(CD$4&lt;'2.1 Kraftwerk allgemein'!$F$16+$F68,
('2.5 CAPEX'!$J71+SUM(OFFSET('2.5 CAPEX'!CI71,0,-MIN(MAX($F68-1-('2.1 Kraftwerk allgemein'!$F$16-'1.1 Allgemein'!$I$22+1),0),COLUMN(BU68)-1-('2.1 Kraftwerk allgemein'!$F$16-'1.1 Allgemein'!$I$22+1)),1,MIN(MAX($F68-('2.1 Kraftwerk allgemein'!$F$16-'1.1 Allgemein'!$I$22+1),1),COLUMN(BU68)-('2.1 Kraftwerk allgemein'!$F$16-'1.1 Allgemein'!$I$22+1)))))/$F68,
SUM(OFFSET('2.5 CAPEX'!CI71,0,-MIN($F68-1,COLUMN(BU68)-1),1,MIN($F68,COLUMN(BU68))))/$F68)))))))</f>
        <v/>
      </c>
      <c r="CE68" s="199" t="str">
        <f ca="1">IF('2.1 Kraftwerk allgemein'!$F$15&lt;'1.1 Allgemein'!$I$22,
IF(OR(ISNUMBER($D68)=FALSE,$F68=""),"",
IF(AND('2.5 CAPEX'!$L71&lt;&gt;"x",'2.5 CAPEX'!$M71&lt;&gt;"x"),0,
IF($F68=0,0,
IF(CE$4&lt;'2.1 Kraftwerk allgemein'!$F$16,0,
IF(CE$4='2.1 Kraftwerk allgemein'!$F$16,'2.5 CAPEX'!$J71/$F68,
IF(CE$4&lt;'2.1 Kraftwerk allgemein'!$F$16+$F68,
('2.5 CAPEX'!$J71+SUM(OFFSET('2.5 CAPEX'!CJ71,0,-MIN(MAX($F68-1-('2.1 Kraftwerk allgemein'!$F$16-'2.1 Kraftwerk allgemein'!$F$15+1),0),COLUMN(BV68)-1-('2.1 Kraftwerk allgemein'!$F$16-'2.1 Kraftwerk allgemein'!$F$15+1)),1,MIN(MAX($F68-('2.1 Kraftwerk allgemein'!$F$16-'2.1 Kraftwerk allgemein'!$F$15+1),1),COLUMN(BV68)-('2.1 Kraftwerk allgemein'!$F$16-'2.1 Kraftwerk allgemein'!$F$15+1)))))/$F68,
SUM(OFFSET('2.5 CAPEX'!CJ71,0,-MIN($F68-1,COLUMN(BV68)-1),1,MIN($F68,COLUMN(BV68))))/$F68)))))),
IF(OR(ISNUMBER($D68)=FALSE,$F68=""),"",
IF(AND('2.5 CAPEX'!$L71&lt;&gt;"x",'2.5 CAPEX'!$M71&lt;&gt;"x"),0,
IF($F68=0,0,
IF(CE$4&lt;'2.1 Kraftwerk allgemein'!$F$16,0,
IF(CE$4='2.1 Kraftwerk allgemein'!$F$16,'2.5 CAPEX'!$J71/$F68,
IF(CE$4&lt;'2.1 Kraftwerk allgemein'!$F$16+$F68,
('2.5 CAPEX'!$J71+SUM(OFFSET('2.5 CAPEX'!CJ71,0,-MIN(MAX($F68-1-('2.1 Kraftwerk allgemein'!$F$16-'1.1 Allgemein'!$I$22+1),0),COLUMN(BV68)-1-('2.1 Kraftwerk allgemein'!$F$16-'1.1 Allgemein'!$I$22+1)),1,MIN(MAX($F68-('2.1 Kraftwerk allgemein'!$F$16-'1.1 Allgemein'!$I$22+1),1),COLUMN(BV68)-('2.1 Kraftwerk allgemein'!$F$16-'1.1 Allgemein'!$I$22+1)))))/$F68,
SUM(OFFSET('2.5 CAPEX'!CJ71,0,-MIN($F68-1,COLUMN(BV68)-1),1,MIN($F68,COLUMN(BV68))))/$F68)))))))</f>
        <v/>
      </c>
      <c r="CF68" s="199" t="str">
        <f ca="1">IF('2.1 Kraftwerk allgemein'!$F$15&lt;'1.1 Allgemein'!$I$22,
IF(OR(ISNUMBER($D68)=FALSE,$F68=""),"",
IF(AND('2.5 CAPEX'!$L71&lt;&gt;"x",'2.5 CAPEX'!$M71&lt;&gt;"x"),0,
IF($F68=0,0,
IF(CF$4&lt;'2.1 Kraftwerk allgemein'!$F$16,0,
IF(CF$4='2.1 Kraftwerk allgemein'!$F$16,'2.5 CAPEX'!$J71/$F68,
IF(CF$4&lt;'2.1 Kraftwerk allgemein'!$F$16+$F68,
('2.5 CAPEX'!$J71+SUM(OFFSET('2.5 CAPEX'!CK71,0,-MIN(MAX($F68-1-('2.1 Kraftwerk allgemein'!$F$16-'2.1 Kraftwerk allgemein'!$F$15+1),0),COLUMN(BW68)-1-('2.1 Kraftwerk allgemein'!$F$16-'2.1 Kraftwerk allgemein'!$F$15+1)),1,MIN(MAX($F68-('2.1 Kraftwerk allgemein'!$F$16-'2.1 Kraftwerk allgemein'!$F$15+1),1),COLUMN(BW68)-('2.1 Kraftwerk allgemein'!$F$16-'2.1 Kraftwerk allgemein'!$F$15+1)))))/$F68,
SUM(OFFSET('2.5 CAPEX'!CK71,0,-MIN($F68-1,COLUMN(BW68)-1),1,MIN($F68,COLUMN(BW68))))/$F68)))))),
IF(OR(ISNUMBER($D68)=FALSE,$F68=""),"",
IF(AND('2.5 CAPEX'!$L71&lt;&gt;"x",'2.5 CAPEX'!$M71&lt;&gt;"x"),0,
IF($F68=0,0,
IF(CF$4&lt;'2.1 Kraftwerk allgemein'!$F$16,0,
IF(CF$4='2.1 Kraftwerk allgemein'!$F$16,'2.5 CAPEX'!$J71/$F68,
IF(CF$4&lt;'2.1 Kraftwerk allgemein'!$F$16+$F68,
('2.5 CAPEX'!$J71+SUM(OFFSET('2.5 CAPEX'!CK71,0,-MIN(MAX($F68-1-('2.1 Kraftwerk allgemein'!$F$16-'1.1 Allgemein'!$I$22+1),0),COLUMN(BW68)-1-('2.1 Kraftwerk allgemein'!$F$16-'1.1 Allgemein'!$I$22+1)),1,MIN(MAX($F68-('2.1 Kraftwerk allgemein'!$F$16-'1.1 Allgemein'!$I$22+1),1),COLUMN(BW68)-('2.1 Kraftwerk allgemein'!$F$16-'1.1 Allgemein'!$I$22+1)))))/$F68,
SUM(OFFSET('2.5 CAPEX'!CK71,0,-MIN($F68-1,COLUMN(BW68)-1),1,MIN($F68,COLUMN(BW68))))/$F68)))))))</f>
        <v/>
      </c>
      <c r="CG68" s="199" t="str">
        <f ca="1">IF('2.1 Kraftwerk allgemein'!$F$15&lt;'1.1 Allgemein'!$I$22,
IF(OR(ISNUMBER($D68)=FALSE,$F68=""),"",
IF(AND('2.5 CAPEX'!$L71&lt;&gt;"x",'2.5 CAPEX'!$M71&lt;&gt;"x"),0,
IF($F68=0,0,
IF(CG$4&lt;'2.1 Kraftwerk allgemein'!$F$16,0,
IF(CG$4='2.1 Kraftwerk allgemein'!$F$16,'2.5 CAPEX'!$J71/$F68,
IF(CG$4&lt;'2.1 Kraftwerk allgemein'!$F$16+$F68,
('2.5 CAPEX'!$J71+SUM(OFFSET('2.5 CAPEX'!CL71,0,-MIN(MAX($F68-1-('2.1 Kraftwerk allgemein'!$F$16-'2.1 Kraftwerk allgemein'!$F$15+1),0),COLUMN(BX68)-1-('2.1 Kraftwerk allgemein'!$F$16-'2.1 Kraftwerk allgemein'!$F$15+1)),1,MIN(MAX($F68-('2.1 Kraftwerk allgemein'!$F$16-'2.1 Kraftwerk allgemein'!$F$15+1),1),COLUMN(BX68)-('2.1 Kraftwerk allgemein'!$F$16-'2.1 Kraftwerk allgemein'!$F$15+1)))))/$F68,
SUM(OFFSET('2.5 CAPEX'!CL71,0,-MIN($F68-1,COLUMN(BX68)-1),1,MIN($F68,COLUMN(BX68))))/$F68)))))),
IF(OR(ISNUMBER($D68)=FALSE,$F68=""),"",
IF(AND('2.5 CAPEX'!$L71&lt;&gt;"x",'2.5 CAPEX'!$M71&lt;&gt;"x"),0,
IF($F68=0,0,
IF(CG$4&lt;'2.1 Kraftwerk allgemein'!$F$16,0,
IF(CG$4='2.1 Kraftwerk allgemein'!$F$16,'2.5 CAPEX'!$J71/$F68,
IF(CG$4&lt;'2.1 Kraftwerk allgemein'!$F$16+$F68,
('2.5 CAPEX'!$J71+SUM(OFFSET('2.5 CAPEX'!CL71,0,-MIN(MAX($F68-1-('2.1 Kraftwerk allgemein'!$F$16-'1.1 Allgemein'!$I$22+1),0),COLUMN(BX68)-1-('2.1 Kraftwerk allgemein'!$F$16-'1.1 Allgemein'!$I$22+1)),1,MIN(MAX($F68-('2.1 Kraftwerk allgemein'!$F$16-'1.1 Allgemein'!$I$22+1),1),COLUMN(BX68)-('2.1 Kraftwerk allgemein'!$F$16-'1.1 Allgemein'!$I$22+1)))))/$F68,
SUM(OFFSET('2.5 CAPEX'!CL71,0,-MIN($F68-1,COLUMN(BX68)-1),1,MIN($F68,COLUMN(BX68))))/$F68)))))))</f>
        <v/>
      </c>
      <c r="CH68" s="199" t="str">
        <f ca="1">IF('2.1 Kraftwerk allgemein'!$F$15&lt;'1.1 Allgemein'!$I$22,
IF(OR(ISNUMBER($D68)=FALSE,$F68=""),"",
IF(AND('2.5 CAPEX'!$L71&lt;&gt;"x",'2.5 CAPEX'!$M71&lt;&gt;"x"),0,
IF($F68=0,0,
IF(CH$4&lt;'2.1 Kraftwerk allgemein'!$F$16,0,
IF(CH$4='2.1 Kraftwerk allgemein'!$F$16,'2.5 CAPEX'!$J71/$F68,
IF(CH$4&lt;'2.1 Kraftwerk allgemein'!$F$16+$F68,
('2.5 CAPEX'!$J71+SUM(OFFSET('2.5 CAPEX'!CM71,0,-MIN(MAX($F68-1-('2.1 Kraftwerk allgemein'!$F$16-'2.1 Kraftwerk allgemein'!$F$15+1),0),COLUMN(BY68)-1-('2.1 Kraftwerk allgemein'!$F$16-'2.1 Kraftwerk allgemein'!$F$15+1)),1,MIN(MAX($F68-('2.1 Kraftwerk allgemein'!$F$16-'2.1 Kraftwerk allgemein'!$F$15+1),1),COLUMN(BY68)-('2.1 Kraftwerk allgemein'!$F$16-'2.1 Kraftwerk allgemein'!$F$15+1)))))/$F68,
SUM(OFFSET('2.5 CAPEX'!CM71,0,-MIN($F68-1,COLUMN(BY68)-1),1,MIN($F68,COLUMN(BY68))))/$F68)))))),
IF(OR(ISNUMBER($D68)=FALSE,$F68=""),"",
IF(AND('2.5 CAPEX'!$L71&lt;&gt;"x",'2.5 CAPEX'!$M71&lt;&gt;"x"),0,
IF($F68=0,0,
IF(CH$4&lt;'2.1 Kraftwerk allgemein'!$F$16,0,
IF(CH$4='2.1 Kraftwerk allgemein'!$F$16,'2.5 CAPEX'!$J71/$F68,
IF(CH$4&lt;'2.1 Kraftwerk allgemein'!$F$16+$F68,
('2.5 CAPEX'!$J71+SUM(OFFSET('2.5 CAPEX'!CM71,0,-MIN(MAX($F68-1-('2.1 Kraftwerk allgemein'!$F$16-'1.1 Allgemein'!$I$22+1),0),COLUMN(BY68)-1-('2.1 Kraftwerk allgemein'!$F$16-'1.1 Allgemein'!$I$22+1)),1,MIN(MAX($F68-('2.1 Kraftwerk allgemein'!$F$16-'1.1 Allgemein'!$I$22+1),1),COLUMN(BY68)-('2.1 Kraftwerk allgemein'!$F$16-'1.1 Allgemein'!$I$22+1)))))/$F68,
SUM(OFFSET('2.5 CAPEX'!CM71,0,-MIN($F68-1,COLUMN(BY68)-1),1,MIN($F68,COLUMN(BY68))))/$F68)))))))</f>
        <v/>
      </c>
      <c r="CI68" s="199" t="str">
        <f ca="1">IF('2.1 Kraftwerk allgemein'!$F$15&lt;'1.1 Allgemein'!$I$22,
IF(OR(ISNUMBER($D68)=FALSE,$F68=""),"",
IF(AND('2.5 CAPEX'!$L71&lt;&gt;"x",'2.5 CAPEX'!$M71&lt;&gt;"x"),0,
IF($F68=0,0,
IF(CI$4&lt;'2.1 Kraftwerk allgemein'!$F$16,0,
IF(CI$4='2.1 Kraftwerk allgemein'!$F$16,'2.5 CAPEX'!$J71/$F68,
IF(CI$4&lt;'2.1 Kraftwerk allgemein'!$F$16+$F68,
('2.5 CAPEX'!$J71+SUM(OFFSET('2.5 CAPEX'!CN71,0,-MIN(MAX($F68-1-('2.1 Kraftwerk allgemein'!$F$16-'2.1 Kraftwerk allgemein'!$F$15+1),0),COLUMN(BZ68)-1-('2.1 Kraftwerk allgemein'!$F$16-'2.1 Kraftwerk allgemein'!$F$15+1)),1,MIN(MAX($F68-('2.1 Kraftwerk allgemein'!$F$16-'2.1 Kraftwerk allgemein'!$F$15+1),1),COLUMN(BZ68)-('2.1 Kraftwerk allgemein'!$F$16-'2.1 Kraftwerk allgemein'!$F$15+1)))))/$F68,
SUM(OFFSET('2.5 CAPEX'!CN71,0,-MIN($F68-1,COLUMN(BZ68)-1),1,MIN($F68,COLUMN(BZ68))))/$F68)))))),
IF(OR(ISNUMBER($D68)=FALSE,$F68=""),"",
IF(AND('2.5 CAPEX'!$L71&lt;&gt;"x",'2.5 CAPEX'!$M71&lt;&gt;"x"),0,
IF($F68=0,0,
IF(CI$4&lt;'2.1 Kraftwerk allgemein'!$F$16,0,
IF(CI$4='2.1 Kraftwerk allgemein'!$F$16,'2.5 CAPEX'!$J71/$F68,
IF(CI$4&lt;'2.1 Kraftwerk allgemein'!$F$16+$F68,
('2.5 CAPEX'!$J71+SUM(OFFSET('2.5 CAPEX'!CN71,0,-MIN(MAX($F68-1-('2.1 Kraftwerk allgemein'!$F$16-'1.1 Allgemein'!$I$22+1),0),COLUMN(BZ68)-1-('2.1 Kraftwerk allgemein'!$F$16-'1.1 Allgemein'!$I$22+1)),1,MIN(MAX($F68-('2.1 Kraftwerk allgemein'!$F$16-'1.1 Allgemein'!$I$22+1),1),COLUMN(BZ68)-('2.1 Kraftwerk allgemein'!$F$16-'1.1 Allgemein'!$I$22+1)))))/$F68,
SUM(OFFSET('2.5 CAPEX'!CN71,0,-MIN($F68-1,COLUMN(BZ68)-1),1,MIN($F68,COLUMN(BZ68))))/$F68)))))))</f>
        <v/>
      </c>
      <c r="CJ68" s="199" t="str">
        <f ca="1">IF('2.1 Kraftwerk allgemein'!$F$15&lt;'1.1 Allgemein'!$I$22,
IF(OR(ISNUMBER($D68)=FALSE,$F68=""),"",
IF(AND('2.5 CAPEX'!$L71&lt;&gt;"x",'2.5 CAPEX'!$M71&lt;&gt;"x"),0,
IF($F68=0,0,
IF(CJ$4&lt;'2.1 Kraftwerk allgemein'!$F$16,0,
IF(CJ$4='2.1 Kraftwerk allgemein'!$F$16,'2.5 CAPEX'!$J71/$F68,
IF(CJ$4&lt;'2.1 Kraftwerk allgemein'!$F$16+$F68,
('2.5 CAPEX'!$J71+SUM(OFFSET('2.5 CAPEX'!CO71,0,-MIN(MAX($F68-1-('2.1 Kraftwerk allgemein'!$F$16-'2.1 Kraftwerk allgemein'!$F$15+1),0),COLUMN(CA68)-1-('2.1 Kraftwerk allgemein'!$F$16-'2.1 Kraftwerk allgemein'!$F$15+1)),1,MIN(MAX($F68-('2.1 Kraftwerk allgemein'!$F$16-'2.1 Kraftwerk allgemein'!$F$15+1),1),COLUMN(CA68)-('2.1 Kraftwerk allgemein'!$F$16-'2.1 Kraftwerk allgemein'!$F$15+1)))))/$F68,
SUM(OFFSET('2.5 CAPEX'!CO71,0,-MIN($F68-1,COLUMN(CA68)-1),1,MIN($F68,COLUMN(CA68))))/$F68)))))),
IF(OR(ISNUMBER($D68)=FALSE,$F68=""),"",
IF(AND('2.5 CAPEX'!$L71&lt;&gt;"x",'2.5 CAPEX'!$M71&lt;&gt;"x"),0,
IF($F68=0,0,
IF(CJ$4&lt;'2.1 Kraftwerk allgemein'!$F$16,0,
IF(CJ$4='2.1 Kraftwerk allgemein'!$F$16,'2.5 CAPEX'!$J71/$F68,
IF(CJ$4&lt;'2.1 Kraftwerk allgemein'!$F$16+$F68,
('2.5 CAPEX'!$J71+SUM(OFFSET('2.5 CAPEX'!CO71,0,-MIN(MAX($F68-1-('2.1 Kraftwerk allgemein'!$F$16-'1.1 Allgemein'!$I$22+1),0),COLUMN(CA68)-1-('2.1 Kraftwerk allgemein'!$F$16-'1.1 Allgemein'!$I$22+1)),1,MIN(MAX($F68-('2.1 Kraftwerk allgemein'!$F$16-'1.1 Allgemein'!$I$22+1),1),COLUMN(CA68)-('2.1 Kraftwerk allgemein'!$F$16-'1.1 Allgemein'!$I$22+1)))))/$F68,
SUM(OFFSET('2.5 CAPEX'!CO71,0,-MIN($F68-1,COLUMN(CA68)-1),1,MIN($F68,COLUMN(CA68))))/$F68)))))))</f>
        <v/>
      </c>
      <c r="CK68" s="199" t="str">
        <f ca="1">IF('2.1 Kraftwerk allgemein'!$F$15&lt;'1.1 Allgemein'!$I$22,
IF(OR(ISNUMBER($D68)=FALSE,$F68=""),"",
IF(AND('2.5 CAPEX'!$L71&lt;&gt;"x",'2.5 CAPEX'!$M71&lt;&gt;"x"),0,
IF($F68=0,0,
IF(CK$4&lt;'2.1 Kraftwerk allgemein'!$F$16,0,
IF(CK$4='2.1 Kraftwerk allgemein'!$F$16,'2.5 CAPEX'!$J71/$F68,
IF(CK$4&lt;'2.1 Kraftwerk allgemein'!$F$16+$F68,
('2.5 CAPEX'!$J71+SUM(OFFSET('2.5 CAPEX'!CP71,0,-MIN(MAX($F68-1-('2.1 Kraftwerk allgemein'!$F$16-'2.1 Kraftwerk allgemein'!$F$15+1),0),COLUMN(CB68)-1-('2.1 Kraftwerk allgemein'!$F$16-'2.1 Kraftwerk allgemein'!$F$15+1)),1,MIN(MAX($F68-('2.1 Kraftwerk allgemein'!$F$16-'2.1 Kraftwerk allgemein'!$F$15+1),1),COLUMN(CB68)-('2.1 Kraftwerk allgemein'!$F$16-'2.1 Kraftwerk allgemein'!$F$15+1)))))/$F68,
SUM(OFFSET('2.5 CAPEX'!CP71,0,-MIN($F68-1,COLUMN(CB68)-1),1,MIN($F68,COLUMN(CB68))))/$F68)))))),
IF(OR(ISNUMBER($D68)=FALSE,$F68=""),"",
IF(AND('2.5 CAPEX'!$L71&lt;&gt;"x",'2.5 CAPEX'!$M71&lt;&gt;"x"),0,
IF($F68=0,0,
IF(CK$4&lt;'2.1 Kraftwerk allgemein'!$F$16,0,
IF(CK$4='2.1 Kraftwerk allgemein'!$F$16,'2.5 CAPEX'!$J71/$F68,
IF(CK$4&lt;'2.1 Kraftwerk allgemein'!$F$16+$F68,
('2.5 CAPEX'!$J71+SUM(OFFSET('2.5 CAPEX'!CP71,0,-MIN(MAX($F68-1-('2.1 Kraftwerk allgemein'!$F$16-'1.1 Allgemein'!$I$22+1),0),COLUMN(CB68)-1-('2.1 Kraftwerk allgemein'!$F$16-'1.1 Allgemein'!$I$22+1)),1,MIN(MAX($F68-('2.1 Kraftwerk allgemein'!$F$16-'1.1 Allgemein'!$I$22+1),1),COLUMN(CB68)-('2.1 Kraftwerk allgemein'!$F$16-'1.1 Allgemein'!$I$22+1)))))/$F68,
SUM(OFFSET('2.5 CAPEX'!CP71,0,-MIN($F68-1,COLUMN(CB68)-1),1,MIN($F68,COLUMN(CB68))))/$F68)))))))</f>
        <v/>
      </c>
      <c r="CL68" s="199" t="str">
        <f ca="1">IF('2.1 Kraftwerk allgemein'!$F$15&lt;'1.1 Allgemein'!$I$22,
IF(OR(ISNUMBER($D68)=FALSE,$F68=""),"",
IF(AND('2.5 CAPEX'!$L71&lt;&gt;"x",'2.5 CAPEX'!$M71&lt;&gt;"x"),0,
IF($F68=0,0,
IF(CL$4&lt;'2.1 Kraftwerk allgemein'!$F$16,0,
IF(CL$4='2.1 Kraftwerk allgemein'!$F$16,'2.5 CAPEX'!$J71/$F68,
IF(CL$4&lt;'2.1 Kraftwerk allgemein'!$F$16+$F68,
('2.5 CAPEX'!$J71+SUM(OFFSET('2.5 CAPEX'!CQ71,0,-MIN(MAX($F68-1-('2.1 Kraftwerk allgemein'!$F$16-'2.1 Kraftwerk allgemein'!$F$15+1),0),COLUMN(CC68)-1-('2.1 Kraftwerk allgemein'!$F$16-'2.1 Kraftwerk allgemein'!$F$15+1)),1,MIN(MAX($F68-('2.1 Kraftwerk allgemein'!$F$16-'2.1 Kraftwerk allgemein'!$F$15+1),1),COLUMN(CC68)-('2.1 Kraftwerk allgemein'!$F$16-'2.1 Kraftwerk allgemein'!$F$15+1)))))/$F68,
SUM(OFFSET('2.5 CAPEX'!CQ71,0,-MIN($F68-1,COLUMN(CC68)-1),1,MIN($F68,COLUMN(CC68))))/$F68)))))),
IF(OR(ISNUMBER($D68)=FALSE,$F68=""),"",
IF(AND('2.5 CAPEX'!$L71&lt;&gt;"x",'2.5 CAPEX'!$M71&lt;&gt;"x"),0,
IF($F68=0,0,
IF(CL$4&lt;'2.1 Kraftwerk allgemein'!$F$16,0,
IF(CL$4='2.1 Kraftwerk allgemein'!$F$16,'2.5 CAPEX'!$J71/$F68,
IF(CL$4&lt;'2.1 Kraftwerk allgemein'!$F$16+$F68,
('2.5 CAPEX'!$J71+SUM(OFFSET('2.5 CAPEX'!CQ71,0,-MIN(MAX($F68-1-('2.1 Kraftwerk allgemein'!$F$16-'1.1 Allgemein'!$I$22+1),0),COLUMN(CC68)-1-('2.1 Kraftwerk allgemein'!$F$16-'1.1 Allgemein'!$I$22+1)),1,MIN(MAX($F68-('2.1 Kraftwerk allgemein'!$F$16-'1.1 Allgemein'!$I$22+1),1),COLUMN(CC68)-('2.1 Kraftwerk allgemein'!$F$16-'1.1 Allgemein'!$I$22+1)))))/$F68,
SUM(OFFSET('2.5 CAPEX'!CQ71,0,-MIN($F68-1,COLUMN(CC68)-1),1,MIN($F68,COLUMN(CC68))))/$F68)))))))</f>
        <v/>
      </c>
      <c r="CM68" s="199" t="str">
        <f ca="1">IF('2.1 Kraftwerk allgemein'!$F$15&lt;'1.1 Allgemein'!$I$22,
IF(OR(ISNUMBER($D68)=FALSE,$F68=""),"",
IF(AND('2.5 CAPEX'!$L71&lt;&gt;"x",'2.5 CAPEX'!$M71&lt;&gt;"x"),0,
IF($F68=0,0,
IF(CM$4&lt;'2.1 Kraftwerk allgemein'!$F$16,0,
IF(CM$4='2.1 Kraftwerk allgemein'!$F$16,'2.5 CAPEX'!$J71/$F68,
IF(CM$4&lt;'2.1 Kraftwerk allgemein'!$F$16+$F68,
('2.5 CAPEX'!$J71+SUM(OFFSET('2.5 CAPEX'!CR71,0,-MIN(MAX($F68-1-('2.1 Kraftwerk allgemein'!$F$16-'2.1 Kraftwerk allgemein'!$F$15+1),0),COLUMN(CD68)-1-('2.1 Kraftwerk allgemein'!$F$16-'2.1 Kraftwerk allgemein'!$F$15+1)),1,MIN(MAX($F68-('2.1 Kraftwerk allgemein'!$F$16-'2.1 Kraftwerk allgemein'!$F$15+1),1),COLUMN(CD68)-('2.1 Kraftwerk allgemein'!$F$16-'2.1 Kraftwerk allgemein'!$F$15+1)))))/$F68,
SUM(OFFSET('2.5 CAPEX'!CR71,0,-MIN($F68-1,COLUMN(CD68)-1),1,MIN($F68,COLUMN(CD68))))/$F68)))))),
IF(OR(ISNUMBER($D68)=FALSE,$F68=""),"",
IF(AND('2.5 CAPEX'!$L71&lt;&gt;"x",'2.5 CAPEX'!$M71&lt;&gt;"x"),0,
IF($F68=0,0,
IF(CM$4&lt;'2.1 Kraftwerk allgemein'!$F$16,0,
IF(CM$4='2.1 Kraftwerk allgemein'!$F$16,'2.5 CAPEX'!$J71/$F68,
IF(CM$4&lt;'2.1 Kraftwerk allgemein'!$F$16+$F68,
('2.5 CAPEX'!$J71+SUM(OFFSET('2.5 CAPEX'!CR71,0,-MIN(MAX($F68-1-('2.1 Kraftwerk allgemein'!$F$16-'1.1 Allgemein'!$I$22+1),0),COLUMN(CD68)-1-('2.1 Kraftwerk allgemein'!$F$16-'1.1 Allgemein'!$I$22+1)),1,MIN(MAX($F68-('2.1 Kraftwerk allgemein'!$F$16-'1.1 Allgemein'!$I$22+1),1),COLUMN(CD68)-('2.1 Kraftwerk allgemein'!$F$16-'1.1 Allgemein'!$I$22+1)))))/$F68,
SUM(OFFSET('2.5 CAPEX'!CR71,0,-MIN($F68-1,COLUMN(CD68)-1),1,MIN($F68,COLUMN(CD68))))/$F68)))))))</f>
        <v/>
      </c>
      <c r="CN68" s="199" t="str">
        <f ca="1">IF('2.1 Kraftwerk allgemein'!$F$15&lt;'1.1 Allgemein'!$I$22,
IF(OR(ISNUMBER($D68)=FALSE,$F68=""),"",
IF(AND('2.5 CAPEX'!$L71&lt;&gt;"x",'2.5 CAPEX'!$M71&lt;&gt;"x"),0,
IF($F68=0,0,
IF(CN$4&lt;'2.1 Kraftwerk allgemein'!$F$16,0,
IF(CN$4='2.1 Kraftwerk allgemein'!$F$16,'2.5 CAPEX'!$J71/$F68,
IF(CN$4&lt;'2.1 Kraftwerk allgemein'!$F$16+$F68,
('2.5 CAPEX'!$J71+SUM(OFFSET('2.5 CAPEX'!CS71,0,-MIN(MAX($F68-1-('2.1 Kraftwerk allgemein'!$F$16-'2.1 Kraftwerk allgemein'!$F$15+1),0),COLUMN(CE68)-1-('2.1 Kraftwerk allgemein'!$F$16-'2.1 Kraftwerk allgemein'!$F$15+1)),1,MIN(MAX($F68-('2.1 Kraftwerk allgemein'!$F$16-'2.1 Kraftwerk allgemein'!$F$15+1),1),COLUMN(CE68)-('2.1 Kraftwerk allgemein'!$F$16-'2.1 Kraftwerk allgemein'!$F$15+1)))))/$F68,
SUM(OFFSET('2.5 CAPEX'!CS71,0,-MIN($F68-1,COLUMN(CE68)-1),1,MIN($F68,COLUMN(CE68))))/$F68)))))),
IF(OR(ISNUMBER($D68)=FALSE,$F68=""),"",
IF(AND('2.5 CAPEX'!$L71&lt;&gt;"x",'2.5 CAPEX'!$M71&lt;&gt;"x"),0,
IF($F68=0,0,
IF(CN$4&lt;'2.1 Kraftwerk allgemein'!$F$16,0,
IF(CN$4='2.1 Kraftwerk allgemein'!$F$16,'2.5 CAPEX'!$J71/$F68,
IF(CN$4&lt;'2.1 Kraftwerk allgemein'!$F$16+$F68,
('2.5 CAPEX'!$J71+SUM(OFFSET('2.5 CAPEX'!CS71,0,-MIN(MAX($F68-1-('2.1 Kraftwerk allgemein'!$F$16-'1.1 Allgemein'!$I$22+1),0),COLUMN(CE68)-1-('2.1 Kraftwerk allgemein'!$F$16-'1.1 Allgemein'!$I$22+1)),1,MIN(MAX($F68-('2.1 Kraftwerk allgemein'!$F$16-'1.1 Allgemein'!$I$22+1),1),COLUMN(CE68)-('2.1 Kraftwerk allgemein'!$F$16-'1.1 Allgemein'!$I$22+1)))))/$F68,
SUM(OFFSET('2.5 CAPEX'!CS71,0,-MIN($F68-1,COLUMN(CE68)-1),1,MIN($F68,COLUMN(CE68))))/$F68)))))))</f>
        <v/>
      </c>
      <c r="CO68" s="199" t="str">
        <f ca="1">IF('2.1 Kraftwerk allgemein'!$F$15&lt;'1.1 Allgemein'!$I$22,
IF(OR(ISNUMBER($D68)=FALSE,$F68=""),"",
IF(AND('2.5 CAPEX'!$L71&lt;&gt;"x",'2.5 CAPEX'!$M71&lt;&gt;"x"),0,
IF($F68=0,0,
IF(CO$4&lt;'2.1 Kraftwerk allgemein'!$F$16,0,
IF(CO$4='2.1 Kraftwerk allgemein'!$F$16,'2.5 CAPEX'!$J71/$F68,
IF(CO$4&lt;'2.1 Kraftwerk allgemein'!$F$16+$F68,
('2.5 CAPEX'!$J71+SUM(OFFSET('2.5 CAPEX'!CT71,0,-MIN(MAX($F68-1-('2.1 Kraftwerk allgemein'!$F$16-'2.1 Kraftwerk allgemein'!$F$15+1),0),COLUMN(CF68)-1-('2.1 Kraftwerk allgemein'!$F$16-'2.1 Kraftwerk allgemein'!$F$15+1)),1,MIN(MAX($F68-('2.1 Kraftwerk allgemein'!$F$16-'2.1 Kraftwerk allgemein'!$F$15+1),1),COLUMN(CF68)-('2.1 Kraftwerk allgemein'!$F$16-'2.1 Kraftwerk allgemein'!$F$15+1)))))/$F68,
SUM(OFFSET('2.5 CAPEX'!CT71,0,-MIN($F68-1,COLUMN(CF68)-1),1,MIN($F68,COLUMN(CF68))))/$F68)))))),
IF(OR(ISNUMBER($D68)=FALSE,$F68=""),"",
IF(AND('2.5 CAPEX'!$L71&lt;&gt;"x",'2.5 CAPEX'!$M71&lt;&gt;"x"),0,
IF($F68=0,0,
IF(CO$4&lt;'2.1 Kraftwerk allgemein'!$F$16,0,
IF(CO$4='2.1 Kraftwerk allgemein'!$F$16,'2.5 CAPEX'!$J71/$F68,
IF(CO$4&lt;'2.1 Kraftwerk allgemein'!$F$16+$F68,
('2.5 CAPEX'!$J71+SUM(OFFSET('2.5 CAPEX'!CT71,0,-MIN(MAX($F68-1-('2.1 Kraftwerk allgemein'!$F$16-'1.1 Allgemein'!$I$22+1),0),COLUMN(CF68)-1-('2.1 Kraftwerk allgemein'!$F$16-'1.1 Allgemein'!$I$22+1)),1,MIN(MAX($F68-('2.1 Kraftwerk allgemein'!$F$16-'1.1 Allgemein'!$I$22+1),1),COLUMN(CF68)-('2.1 Kraftwerk allgemein'!$F$16-'1.1 Allgemein'!$I$22+1)))))/$F68,
SUM(OFFSET('2.5 CAPEX'!CT71,0,-MIN($F68-1,COLUMN(CF68)-1),1,MIN($F68,COLUMN(CF68))))/$F68)))))))</f>
        <v/>
      </c>
      <c r="CP68" s="199" t="str">
        <f ca="1">IF('2.1 Kraftwerk allgemein'!$F$15&lt;'1.1 Allgemein'!$I$22,
IF(OR(ISNUMBER($D68)=FALSE,$F68=""),"",
IF(AND('2.5 CAPEX'!$L71&lt;&gt;"x",'2.5 CAPEX'!$M71&lt;&gt;"x"),0,
IF($F68=0,0,
IF(CP$4&lt;'2.1 Kraftwerk allgemein'!$F$16,0,
IF(CP$4='2.1 Kraftwerk allgemein'!$F$16,'2.5 CAPEX'!$J71/$F68,
IF(CP$4&lt;'2.1 Kraftwerk allgemein'!$F$16+$F68,
('2.5 CAPEX'!$J71+SUM(OFFSET('2.5 CAPEX'!CU71,0,-MIN(MAX($F68-1-('2.1 Kraftwerk allgemein'!$F$16-'2.1 Kraftwerk allgemein'!$F$15+1),0),COLUMN(CG68)-1-('2.1 Kraftwerk allgemein'!$F$16-'2.1 Kraftwerk allgemein'!$F$15+1)),1,MIN(MAX($F68-('2.1 Kraftwerk allgemein'!$F$16-'2.1 Kraftwerk allgemein'!$F$15+1),1),COLUMN(CG68)-('2.1 Kraftwerk allgemein'!$F$16-'2.1 Kraftwerk allgemein'!$F$15+1)))))/$F68,
SUM(OFFSET('2.5 CAPEX'!CU71,0,-MIN($F68-1,COLUMN(CG68)-1),1,MIN($F68,COLUMN(CG68))))/$F68)))))),
IF(OR(ISNUMBER($D68)=FALSE,$F68=""),"",
IF(AND('2.5 CAPEX'!$L71&lt;&gt;"x",'2.5 CAPEX'!$M71&lt;&gt;"x"),0,
IF($F68=0,0,
IF(CP$4&lt;'2.1 Kraftwerk allgemein'!$F$16,0,
IF(CP$4='2.1 Kraftwerk allgemein'!$F$16,'2.5 CAPEX'!$J71/$F68,
IF(CP$4&lt;'2.1 Kraftwerk allgemein'!$F$16+$F68,
('2.5 CAPEX'!$J71+SUM(OFFSET('2.5 CAPEX'!CU71,0,-MIN(MAX($F68-1-('2.1 Kraftwerk allgemein'!$F$16-'1.1 Allgemein'!$I$22+1),0),COLUMN(CG68)-1-('2.1 Kraftwerk allgemein'!$F$16-'1.1 Allgemein'!$I$22+1)),1,MIN(MAX($F68-('2.1 Kraftwerk allgemein'!$F$16-'1.1 Allgemein'!$I$22+1),1),COLUMN(CG68)-('2.1 Kraftwerk allgemein'!$F$16-'1.1 Allgemein'!$I$22+1)))))/$F68,
SUM(OFFSET('2.5 CAPEX'!CU71,0,-MIN($F68-1,COLUMN(CG68)-1),1,MIN($F68,COLUMN(CG68))))/$F68)))))))</f>
        <v/>
      </c>
      <c r="CQ68" s="199" t="str">
        <f ca="1">IF('2.1 Kraftwerk allgemein'!$F$15&lt;'1.1 Allgemein'!$I$22,
IF(OR(ISNUMBER($D68)=FALSE,$F68=""),"",
IF(AND('2.5 CAPEX'!$L71&lt;&gt;"x",'2.5 CAPEX'!$M71&lt;&gt;"x"),0,
IF($F68=0,0,
IF(CQ$4&lt;'2.1 Kraftwerk allgemein'!$F$16,0,
IF(CQ$4='2.1 Kraftwerk allgemein'!$F$16,'2.5 CAPEX'!$J71/$F68,
IF(CQ$4&lt;'2.1 Kraftwerk allgemein'!$F$16+$F68,
('2.5 CAPEX'!$J71+SUM(OFFSET('2.5 CAPEX'!CV71,0,-MIN(MAX($F68-1-('2.1 Kraftwerk allgemein'!$F$16-'2.1 Kraftwerk allgemein'!$F$15+1),0),COLUMN(CH68)-1-('2.1 Kraftwerk allgemein'!$F$16-'2.1 Kraftwerk allgemein'!$F$15+1)),1,MIN(MAX($F68-('2.1 Kraftwerk allgemein'!$F$16-'2.1 Kraftwerk allgemein'!$F$15+1),1),COLUMN(CH68)-('2.1 Kraftwerk allgemein'!$F$16-'2.1 Kraftwerk allgemein'!$F$15+1)))))/$F68,
SUM(OFFSET('2.5 CAPEX'!CV71,0,-MIN($F68-1,COLUMN(CH68)-1),1,MIN($F68,COLUMN(CH68))))/$F68)))))),
IF(OR(ISNUMBER($D68)=FALSE,$F68=""),"",
IF(AND('2.5 CAPEX'!$L71&lt;&gt;"x",'2.5 CAPEX'!$M71&lt;&gt;"x"),0,
IF($F68=0,0,
IF(CQ$4&lt;'2.1 Kraftwerk allgemein'!$F$16,0,
IF(CQ$4='2.1 Kraftwerk allgemein'!$F$16,'2.5 CAPEX'!$J71/$F68,
IF(CQ$4&lt;'2.1 Kraftwerk allgemein'!$F$16+$F68,
('2.5 CAPEX'!$J71+SUM(OFFSET('2.5 CAPEX'!CV71,0,-MIN(MAX($F68-1-('2.1 Kraftwerk allgemein'!$F$16-'1.1 Allgemein'!$I$22+1),0),COLUMN(CH68)-1-('2.1 Kraftwerk allgemein'!$F$16-'1.1 Allgemein'!$I$22+1)),1,MIN(MAX($F68-('2.1 Kraftwerk allgemein'!$F$16-'1.1 Allgemein'!$I$22+1),1),COLUMN(CH68)-('2.1 Kraftwerk allgemein'!$F$16-'1.1 Allgemein'!$I$22+1)))))/$F68,
SUM(OFFSET('2.5 CAPEX'!CV71,0,-MIN($F68-1,COLUMN(CH68)-1),1,MIN($F68,COLUMN(CH68))))/$F68)))))))</f>
        <v/>
      </c>
      <c r="CR68" s="199" t="str">
        <f ca="1">IF('2.1 Kraftwerk allgemein'!$F$15&lt;'1.1 Allgemein'!$I$22,
IF(OR(ISNUMBER($D68)=FALSE,$F68=""),"",
IF(AND('2.5 CAPEX'!$L71&lt;&gt;"x",'2.5 CAPEX'!$M71&lt;&gt;"x"),0,
IF($F68=0,0,
IF(CR$4&lt;'2.1 Kraftwerk allgemein'!$F$16,0,
IF(CR$4='2.1 Kraftwerk allgemein'!$F$16,'2.5 CAPEX'!$J71/$F68,
IF(CR$4&lt;'2.1 Kraftwerk allgemein'!$F$16+$F68,
('2.5 CAPEX'!$J71+SUM(OFFSET('2.5 CAPEX'!CW71,0,-MIN(MAX($F68-1-('2.1 Kraftwerk allgemein'!$F$16-'2.1 Kraftwerk allgemein'!$F$15+1),0),COLUMN(CI68)-1-('2.1 Kraftwerk allgemein'!$F$16-'2.1 Kraftwerk allgemein'!$F$15+1)),1,MIN(MAX($F68-('2.1 Kraftwerk allgemein'!$F$16-'2.1 Kraftwerk allgemein'!$F$15+1),1),COLUMN(CI68)-('2.1 Kraftwerk allgemein'!$F$16-'2.1 Kraftwerk allgemein'!$F$15+1)))))/$F68,
SUM(OFFSET('2.5 CAPEX'!CW71,0,-MIN($F68-1,COLUMN(CI68)-1),1,MIN($F68,COLUMN(CI68))))/$F68)))))),
IF(OR(ISNUMBER($D68)=FALSE,$F68=""),"",
IF(AND('2.5 CAPEX'!$L71&lt;&gt;"x",'2.5 CAPEX'!$M71&lt;&gt;"x"),0,
IF($F68=0,0,
IF(CR$4&lt;'2.1 Kraftwerk allgemein'!$F$16,0,
IF(CR$4='2.1 Kraftwerk allgemein'!$F$16,'2.5 CAPEX'!$J71/$F68,
IF(CR$4&lt;'2.1 Kraftwerk allgemein'!$F$16+$F68,
('2.5 CAPEX'!$J71+SUM(OFFSET('2.5 CAPEX'!CW71,0,-MIN(MAX($F68-1-('2.1 Kraftwerk allgemein'!$F$16-'1.1 Allgemein'!$I$22+1),0),COLUMN(CI68)-1-('2.1 Kraftwerk allgemein'!$F$16-'1.1 Allgemein'!$I$22+1)),1,MIN(MAX($F68-('2.1 Kraftwerk allgemein'!$F$16-'1.1 Allgemein'!$I$22+1),1),COLUMN(CI68)-('2.1 Kraftwerk allgemein'!$F$16-'1.1 Allgemein'!$I$22+1)))))/$F68,
SUM(OFFSET('2.5 CAPEX'!CW71,0,-MIN($F68-1,COLUMN(CI68)-1),1,MIN($F68,COLUMN(CI68))))/$F68)))))))</f>
        <v/>
      </c>
      <c r="CS68" s="199" t="str">
        <f ca="1">IF('2.1 Kraftwerk allgemein'!$F$15&lt;'1.1 Allgemein'!$I$22,
IF(OR(ISNUMBER($D68)=FALSE,$F68=""),"",
IF(AND('2.5 CAPEX'!$L71&lt;&gt;"x",'2.5 CAPEX'!$M71&lt;&gt;"x"),0,
IF($F68=0,0,
IF(CS$4&lt;'2.1 Kraftwerk allgemein'!$F$16,0,
IF(CS$4='2.1 Kraftwerk allgemein'!$F$16,'2.5 CAPEX'!$J71/$F68,
IF(CS$4&lt;'2.1 Kraftwerk allgemein'!$F$16+$F68,
('2.5 CAPEX'!$J71+SUM(OFFSET('2.5 CAPEX'!CX71,0,-MIN(MAX($F68-1-('2.1 Kraftwerk allgemein'!$F$16-'2.1 Kraftwerk allgemein'!$F$15+1),0),COLUMN(CJ68)-1-('2.1 Kraftwerk allgemein'!$F$16-'2.1 Kraftwerk allgemein'!$F$15+1)),1,MIN(MAX($F68-('2.1 Kraftwerk allgemein'!$F$16-'2.1 Kraftwerk allgemein'!$F$15+1),1),COLUMN(CJ68)-('2.1 Kraftwerk allgemein'!$F$16-'2.1 Kraftwerk allgemein'!$F$15+1)))))/$F68,
SUM(OFFSET('2.5 CAPEX'!CX71,0,-MIN($F68-1,COLUMN(CJ68)-1),1,MIN($F68,COLUMN(CJ68))))/$F68)))))),
IF(OR(ISNUMBER($D68)=FALSE,$F68=""),"",
IF(AND('2.5 CAPEX'!$L71&lt;&gt;"x",'2.5 CAPEX'!$M71&lt;&gt;"x"),0,
IF($F68=0,0,
IF(CS$4&lt;'2.1 Kraftwerk allgemein'!$F$16,0,
IF(CS$4='2.1 Kraftwerk allgemein'!$F$16,'2.5 CAPEX'!$J71/$F68,
IF(CS$4&lt;'2.1 Kraftwerk allgemein'!$F$16+$F68,
('2.5 CAPEX'!$J71+SUM(OFFSET('2.5 CAPEX'!CX71,0,-MIN(MAX($F68-1-('2.1 Kraftwerk allgemein'!$F$16-'1.1 Allgemein'!$I$22+1),0),COLUMN(CJ68)-1-('2.1 Kraftwerk allgemein'!$F$16-'1.1 Allgemein'!$I$22+1)),1,MIN(MAX($F68-('2.1 Kraftwerk allgemein'!$F$16-'1.1 Allgemein'!$I$22+1),1),COLUMN(CJ68)-('2.1 Kraftwerk allgemein'!$F$16-'1.1 Allgemein'!$I$22+1)))))/$F68,
SUM(OFFSET('2.5 CAPEX'!CX71,0,-MIN($F68-1,COLUMN(CJ68)-1),1,MIN($F68,COLUMN(CJ68))))/$F68)))))))</f>
        <v/>
      </c>
      <c r="CT68" s="199" t="str">
        <f ca="1">IF('2.1 Kraftwerk allgemein'!$F$15&lt;'1.1 Allgemein'!$I$22,
IF(OR(ISNUMBER($D68)=FALSE,$F68=""),"",
IF(AND('2.5 CAPEX'!$L71&lt;&gt;"x",'2.5 CAPEX'!$M71&lt;&gt;"x"),0,
IF($F68=0,0,
IF(CT$4&lt;'2.1 Kraftwerk allgemein'!$F$16,0,
IF(CT$4='2.1 Kraftwerk allgemein'!$F$16,'2.5 CAPEX'!$J71/$F68,
IF(CT$4&lt;'2.1 Kraftwerk allgemein'!$F$16+$F68,
('2.5 CAPEX'!$J71+SUM(OFFSET('2.5 CAPEX'!CY71,0,-MIN(MAX($F68-1-('2.1 Kraftwerk allgemein'!$F$16-'2.1 Kraftwerk allgemein'!$F$15+1),0),COLUMN(CK68)-1-('2.1 Kraftwerk allgemein'!$F$16-'2.1 Kraftwerk allgemein'!$F$15+1)),1,MIN(MAX($F68-('2.1 Kraftwerk allgemein'!$F$16-'2.1 Kraftwerk allgemein'!$F$15+1),1),COLUMN(CK68)-('2.1 Kraftwerk allgemein'!$F$16-'2.1 Kraftwerk allgemein'!$F$15+1)))))/$F68,
SUM(OFFSET('2.5 CAPEX'!CY71,0,-MIN($F68-1,COLUMN(CK68)-1),1,MIN($F68,COLUMN(CK68))))/$F68)))))),
IF(OR(ISNUMBER($D68)=FALSE,$F68=""),"",
IF(AND('2.5 CAPEX'!$L71&lt;&gt;"x",'2.5 CAPEX'!$M71&lt;&gt;"x"),0,
IF($F68=0,0,
IF(CT$4&lt;'2.1 Kraftwerk allgemein'!$F$16,0,
IF(CT$4='2.1 Kraftwerk allgemein'!$F$16,'2.5 CAPEX'!$J71/$F68,
IF(CT$4&lt;'2.1 Kraftwerk allgemein'!$F$16+$F68,
('2.5 CAPEX'!$J71+SUM(OFFSET('2.5 CAPEX'!CY71,0,-MIN(MAX($F68-1-('2.1 Kraftwerk allgemein'!$F$16-'1.1 Allgemein'!$I$22+1),0),COLUMN(CK68)-1-('2.1 Kraftwerk allgemein'!$F$16-'1.1 Allgemein'!$I$22+1)),1,MIN(MAX($F68-('2.1 Kraftwerk allgemein'!$F$16-'1.1 Allgemein'!$I$22+1),1),COLUMN(CK68)-('2.1 Kraftwerk allgemein'!$F$16-'1.1 Allgemein'!$I$22+1)))))/$F68,
SUM(OFFSET('2.5 CAPEX'!CY71,0,-MIN($F68-1,COLUMN(CK68)-1),1,MIN($F68,COLUMN(CK68))))/$F68)))))))</f>
        <v/>
      </c>
      <c r="CU68" s="199" t="str">
        <f ca="1">IF('2.1 Kraftwerk allgemein'!$F$15&lt;'1.1 Allgemein'!$I$22,
IF(OR(ISNUMBER($D68)=FALSE,$F68=""),"",
IF(AND('2.5 CAPEX'!$L71&lt;&gt;"x",'2.5 CAPEX'!$M71&lt;&gt;"x"),0,
IF($F68=0,0,
IF(CU$4&lt;'2.1 Kraftwerk allgemein'!$F$16,0,
IF(CU$4='2.1 Kraftwerk allgemein'!$F$16,'2.5 CAPEX'!$J71/$F68,
IF(CU$4&lt;'2.1 Kraftwerk allgemein'!$F$16+$F68,
('2.5 CAPEX'!$J71+SUM(OFFSET('2.5 CAPEX'!CZ71,0,-MIN(MAX($F68-1-('2.1 Kraftwerk allgemein'!$F$16-'2.1 Kraftwerk allgemein'!$F$15+1),0),COLUMN(CL68)-1-('2.1 Kraftwerk allgemein'!$F$16-'2.1 Kraftwerk allgemein'!$F$15+1)),1,MIN(MAX($F68-('2.1 Kraftwerk allgemein'!$F$16-'2.1 Kraftwerk allgemein'!$F$15+1),1),COLUMN(CL68)-('2.1 Kraftwerk allgemein'!$F$16-'2.1 Kraftwerk allgemein'!$F$15+1)))))/$F68,
SUM(OFFSET('2.5 CAPEX'!CZ71,0,-MIN($F68-1,COLUMN(CL68)-1),1,MIN($F68,COLUMN(CL68))))/$F68)))))),
IF(OR(ISNUMBER($D68)=FALSE,$F68=""),"",
IF(AND('2.5 CAPEX'!$L71&lt;&gt;"x",'2.5 CAPEX'!$M71&lt;&gt;"x"),0,
IF($F68=0,0,
IF(CU$4&lt;'2.1 Kraftwerk allgemein'!$F$16,0,
IF(CU$4='2.1 Kraftwerk allgemein'!$F$16,'2.5 CAPEX'!$J71/$F68,
IF(CU$4&lt;'2.1 Kraftwerk allgemein'!$F$16+$F68,
('2.5 CAPEX'!$J71+SUM(OFFSET('2.5 CAPEX'!CZ71,0,-MIN(MAX($F68-1-('2.1 Kraftwerk allgemein'!$F$16-'1.1 Allgemein'!$I$22+1),0),COLUMN(CL68)-1-('2.1 Kraftwerk allgemein'!$F$16-'1.1 Allgemein'!$I$22+1)),1,MIN(MAX($F68-('2.1 Kraftwerk allgemein'!$F$16-'1.1 Allgemein'!$I$22+1),1),COLUMN(CL68)-('2.1 Kraftwerk allgemein'!$F$16-'1.1 Allgemein'!$I$22+1)))))/$F68,
SUM(OFFSET('2.5 CAPEX'!CZ71,0,-MIN($F68-1,COLUMN(CL68)-1),1,MIN($F68,COLUMN(CL68))))/$F68)))))))</f>
        <v/>
      </c>
      <c r="CV68" s="199" t="str">
        <f ca="1">IF('2.1 Kraftwerk allgemein'!$F$15&lt;'1.1 Allgemein'!$I$22,
IF(OR(ISNUMBER($D68)=FALSE,$F68=""),"",
IF(AND('2.5 CAPEX'!$L71&lt;&gt;"x",'2.5 CAPEX'!$M71&lt;&gt;"x"),0,
IF($F68=0,0,
IF(CV$4&lt;'2.1 Kraftwerk allgemein'!$F$16,0,
IF(CV$4='2.1 Kraftwerk allgemein'!$F$16,'2.5 CAPEX'!$J71/$F68,
IF(CV$4&lt;'2.1 Kraftwerk allgemein'!$F$16+$F68,
('2.5 CAPEX'!$J71+SUM(OFFSET('2.5 CAPEX'!DA71,0,-MIN(MAX($F68-1-('2.1 Kraftwerk allgemein'!$F$16-'2.1 Kraftwerk allgemein'!$F$15+1),0),COLUMN(CM68)-1-('2.1 Kraftwerk allgemein'!$F$16-'2.1 Kraftwerk allgemein'!$F$15+1)),1,MIN(MAX($F68-('2.1 Kraftwerk allgemein'!$F$16-'2.1 Kraftwerk allgemein'!$F$15+1),1),COLUMN(CM68)-('2.1 Kraftwerk allgemein'!$F$16-'2.1 Kraftwerk allgemein'!$F$15+1)))))/$F68,
SUM(OFFSET('2.5 CAPEX'!DA71,0,-MIN($F68-1,COLUMN(CM68)-1),1,MIN($F68,COLUMN(CM68))))/$F68)))))),
IF(OR(ISNUMBER($D68)=FALSE,$F68=""),"",
IF(AND('2.5 CAPEX'!$L71&lt;&gt;"x",'2.5 CAPEX'!$M71&lt;&gt;"x"),0,
IF($F68=0,0,
IF(CV$4&lt;'2.1 Kraftwerk allgemein'!$F$16,0,
IF(CV$4='2.1 Kraftwerk allgemein'!$F$16,'2.5 CAPEX'!$J71/$F68,
IF(CV$4&lt;'2.1 Kraftwerk allgemein'!$F$16+$F68,
('2.5 CAPEX'!$J71+SUM(OFFSET('2.5 CAPEX'!DA71,0,-MIN(MAX($F68-1-('2.1 Kraftwerk allgemein'!$F$16-'1.1 Allgemein'!$I$22+1),0),COLUMN(CM68)-1-('2.1 Kraftwerk allgemein'!$F$16-'1.1 Allgemein'!$I$22+1)),1,MIN(MAX($F68-('2.1 Kraftwerk allgemein'!$F$16-'1.1 Allgemein'!$I$22+1),1),COLUMN(CM68)-('2.1 Kraftwerk allgemein'!$F$16-'1.1 Allgemein'!$I$22+1)))))/$F68,
SUM(OFFSET('2.5 CAPEX'!DA71,0,-MIN($F68-1,COLUMN(CM68)-1),1,MIN($F68,COLUMN(CM68))))/$F68)))))))</f>
        <v/>
      </c>
      <c r="CW68" s="199" t="str">
        <f ca="1">IF('2.1 Kraftwerk allgemein'!$F$15&lt;'1.1 Allgemein'!$I$22,
IF(OR(ISNUMBER($D68)=FALSE,$F68=""),"",
IF(AND('2.5 CAPEX'!$L71&lt;&gt;"x",'2.5 CAPEX'!$M71&lt;&gt;"x"),0,
IF($F68=0,0,
IF(CW$4&lt;'2.1 Kraftwerk allgemein'!$F$16,0,
IF(CW$4='2.1 Kraftwerk allgemein'!$F$16,'2.5 CAPEX'!$J71/$F68,
IF(CW$4&lt;'2.1 Kraftwerk allgemein'!$F$16+$F68,
('2.5 CAPEX'!$J71+SUM(OFFSET('2.5 CAPEX'!DB71,0,-MIN(MAX($F68-1-('2.1 Kraftwerk allgemein'!$F$16-'2.1 Kraftwerk allgemein'!$F$15+1),0),COLUMN(CN68)-1-('2.1 Kraftwerk allgemein'!$F$16-'2.1 Kraftwerk allgemein'!$F$15+1)),1,MIN(MAX($F68-('2.1 Kraftwerk allgemein'!$F$16-'2.1 Kraftwerk allgemein'!$F$15+1),1),COLUMN(CN68)-('2.1 Kraftwerk allgemein'!$F$16-'2.1 Kraftwerk allgemein'!$F$15+1)))))/$F68,
SUM(OFFSET('2.5 CAPEX'!DB71,0,-MIN($F68-1,COLUMN(CN68)-1),1,MIN($F68,COLUMN(CN68))))/$F68)))))),
IF(OR(ISNUMBER($D68)=FALSE,$F68=""),"",
IF(AND('2.5 CAPEX'!$L71&lt;&gt;"x",'2.5 CAPEX'!$M71&lt;&gt;"x"),0,
IF($F68=0,0,
IF(CW$4&lt;'2.1 Kraftwerk allgemein'!$F$16,0,
IF(CW$4='2.1 Kraftwerk allgemein'!$F$16,'2.5 CAPEX'!$J71/$F68,
IF(CW$4&lt;'2.1 Kraftwerk allgemein'!$F$16+$F68,
('2.5 CAPEX'!$J71+SUM(OFFSET('2.5 CAPEX'!DB71,0,-MIN(MAX($F68-1-('2.1 Kraftwerk allgemein'!$F$16-'1.1 Allgemein'!$I$22+1),0),COLUMN(CN68)-1-('2.1 Kraftwerk allgemein'!$F$16-'1.1 Allgemein'!$I$22+1)),1,MIN(MAX($F68-('2.1 Kraftwerk allgemein'!$F$16-'1.1 Allgemein'!$I$22+1),1),COLUMN(CN68)-('2.1 Kraftwerk allgemein'!$F$16-'1.1 Allgemein'!$I$22+1)))))/$F68,
SUM(OFFSET('2.5 CAPEX'!DB71,0,-MIN($F68-1,COLUMN(CN68)-1),1,MIN($F68,COLUMN(CN68))))/$F68)))))))</f>
        <v/>
      </c>
      <c r="CX68" s="199" t="str">
        <f ca="1">IF('2.1 Kraftwerk allgemein'!$F$15&lt;'1.1 Allgemein'!$I$22,
IF(OR(ISNUMBER($D68)=FALSE,$F68=""),"",
IF(AND('2.5 CAPEX'!$L71&lt;&gt;"x",'2.5 CAPEX'!$M71&lt;&gt;"x"),0,
IF($F68=0,0,
IF(CX$4&lt;'2.1 Kraftwerk allgemein'!$F$16,0,
IF(CX$4='2.1 Kraftwerk allgemein'!$F$16,'2.5 CAPEX'!$J71/$F68,
IF(CX$4&lt;'2.1 Kraftwerk allgemein'!$F$16+$F68,
('2.5 CAPEX'!$J71+SUM(OFFSET('2.5 CAPEX'!DC71,0,-MIN(MAX($F68-1-('2.1 Kraftwerk allgemein'!$F$16-'2.1 Kraftwerk allgemein'!$F$15+1),0),COLUMN(CO68)-1-('2.1 Kraftwerk allgemein'!$F$16-'2.1 Kraftwerk allgemein'!$F$15+1)),1,MIN(MAX($F68-('2.1 Kraftwerk allgemein'!$F$16-'2.1 Kraftwerk allgemein'!$F$15+1),1),COLUMN(CO68)-('2.1 Kraftwerk allgemein'!$F$16-'2.1 Kraftwerk allgemein'!$F$15+1)))))/$F68,
SUM(OFFSET('2.5 CAPEX'!DC71,0,-MIN($F68-1,COLUMN(CO68)-1),1,MIN($F68,COLUMN(CO68))))/$F68)))))),
IF(OR(ISNUMBER($D68)=FALSE,$F68=""),"",
IF(AND('2.5 CAPEX'!$L71&lt;&gt;"x",'2.5 CAPEX'!$M71&lt;&gt;"x"),0,
IF($F68=0,0,
IF(CX$4&lt;'2.1 Kraftwerk allgemein'!$F$16,0,
IF(CX$4='2.1 Kraftwerk allgemein'!$F$16,'2.5 CAPEX'!$J71/$F68,
IF(CX$4&lt;'2.1 Kraftwerk allgemein'!$F$16+$F68,
('2.5 CAPEX'!$J71+SUM(OFFSET('2.5 CAPEX'!DC71,0,-MIN(MAX($F68-1-('2.1 Kraftwerk allgemein'!$F$16-'1.1 Allgemein'!$I$22+1),0),COLUMN(CO68)-1-('2.1 Kraftwerk allgemein'!$F$16-'1.1 Allgemein'!$I$22+1)),1,MIN(MAX($F68-('2.1 Kraftwerk allgemein'!$F$16-'1.1 Allgemein'!$I$22+1),1),COLUMN(CO68)-('2.1 Kraftwerk allgemein'!$F$16-'1.1 Allgemein'!$I$22+1)))))/$F68,
SUM(OFFSET('2.5 CAPEX'!DC71,0,-MIN($F68-1,COLUMN(CO68)-1),1,MIN($F68,COLUMN(CO68))))/$F68)))))))</f>
        <v/>
      </c>
      <c r="CY68" s="199" t="str">
        <f ca="1">IF('2.1 Kraftwerk allgemein'!$F$15&lt;'1.1 Allgemein'!$I$22,
IF(OR(ISNUMBER($D68)=FALSE,$F68=""),"",
IF(AND('2.5 CAPEX'!$L71&lt;&gt;"x",'2.5 CAPEX'!$M71&lt;&gt;"x"),0,
IF($F68=0,0,
IF(CY$4&lt;'2.1 Kraftwerk allgemein'!$F$16,0,
IF(CY$4='2.1 Kraftwerk allgemein'!$F$16,'2.5 CAPEX'!$J71/$F68,
IF(CY$4&lt;'2.1 Kraftwerk allgemein'!$F$16+$F68,
('2.5 CAPEX'!$J71+SUM(OFFSET('2.5 CAPEX'!DD71,0,-MIN(MAX($F68-1-('2.1 Kraftwerk allgemein'!$F$16-'2.1 Kraftwerk allgemein'!$F$15+1),0),COLUMN(CP68)-1-('2.1 Kraftwerk allgemein'!$F$16-'2.1 Kraftwerk allgemein'!$F$15+1)),1,MIN(MAX($F68-('2.1 Kraftwerk allgemein'!$F$16-'2.1 Kraftwerk allgemein'!$F$15+1),1),COLUMN(CP68)-('2.1 Kraftwerk allgemein'!$F$16-'2.1 Kraftwerk allgemein'!$F$15+1)))))/$F68,
SUM(OFFSET('2.5 CAPEX'!DD71,0,-MIN($F68-1,COLUMN(CP68)-1),1,MIN($F68,COLUMN(CP68))))/$F68)))))),
IF(OR(ISNUMBER($D68)=FALSE,$F68=""),"",
IF(AND('2.5 CAPEX'!$L71&lt;&gt;"x",'2.5 CAPEX'!$M71&lt;&gt;"x"),0,
IF($F68=0,0,
IF(CY$4&lt;'2.1 Kraftwerk allgemein'!$F$16,0,
IF(CY$4='2.1 Kraftwerk allgemein'!$F$16,'2.5 CAPEX'!$J71/$F68,
IF(CY$4&lt;'2.1 Kraftwerk allgemein'!$F$16+$F68,
('2.5 CAPEX'!$J71+SUM(OFFSET('2.5 CAPEX'!DD71,0,-MIN(MAX($F68-1-('2.1 Kraftwerk allgemein'!$F$16-'1.1 Allgemein'!$I$22+1),0),COLUMN(CP68)-1-('2.1 Kraftwerk allgemein'!$F$16-'1.1 Allgemein'!$I$22+1)),1,MIN(MAX($F68-('2.1 Kraftwerk allgemein'!$F$16-'1.1 Allgemein'!$I$22+1),1),COLUMN(CP68)-('2.1 Kraftwerk allgemein'!$F$16-'1.1 Allgemein'!$I$22+1)))))/$F68,
SUM(OFFSET('2.5 CAPEX'!DD71,0,-MIN($F68-1,COLUMN(CP68)-1),1,MIN($F68,COLUMN(CP68))))/$F68)))))))</f>
        <v/>
      </c>
      <c r="CZ68" s="199" t="str">
        <f ca="1">IF('2.1 Kraftwerk allgemein'!$F$15&lt;'1.1 Allgemein'!$I$22,
IF(OR(ISNUMBER($D68)=FALSE,$F68=""),"",
IF(AND('2.5 CAPEX'!$L71&lt;&gt;"x",'2.5 CAPEX'!$M71&lt;&gt;"x"),0,
IF($F68=0,0,
IF(CZ$4&lt;'2.1 Kraftwerk allgemein'!$F$16,0,
IF(CZ$4='2.1 Kraftwerk allgemein'!$F$16,'2.5 CAPEX'!$J71/$F68,
IF(CZ$4&lt;'2.1 Kraftwerk allgemein'!$F$16+$F68,
('2.5 CAPEX'!$J71+SUM(OFFSET('2.5 CAPEX'!DE71,0,-MIN(MAX($F68-1-('2.1 Kraftwerk allgemein'!$F$16-'2.1 Kraftwerk allgemein'!$F$15+1),0),COLUMN(CQ68)-1-('2.1 Kraftwerk allgemein'!$F$16-'2.1 Kraftwerk allgemein'!$F$15+1)),1,MIN(MAX($F68-('2.1 Kraftwerk allgemein'!$F$16-'2.1 Kraftwerk allgemein'!$F$15+1),1),COLUMN(CQ68)-('2.1 Kraftwerk allgemein'!$F$16-'2.1 Kraftwerk allgemein'!$F$15+1)))))/$F68,
SUM(OFFSET('2.5 CAPEX'!DE71,0,-MIN($F68-1,COLUMN(CQ68)-1),1,MIN($F68,COLUMN(CQ68))))/$F68)))))),
IF(OR(ISNUMBER($D68)=FALSE,$F68=""),"",
IF(AND('2.5 CAPEX'!$L71&lt;&gt;"x",'2.5 CAPEX'!$M71&lt;&gt;"x"),0,
IF($F68=0,0,
IF(CZ$4&lt;'2.1 Kraftwerk allgemein'!$F$16,0,
IF(CZ$4='2.1 Kraftwerk allgemein'!$F$16,'2.5 CAPEX'!$J71/$F68,
IF(CZ$4&lt;'2.1 Kraftwerk allgemein'!$F$16+$F68,
('2.5 CAPEX'!$J71+SUM(OFFSET('2.5 CAPEX'!DE71,0,-MIN(MAX($F68-1-('2.1 Kraftwerk allgemein'!$F$16-'1.1 Allgemein'!$I$22+1),0),COLUMN(CQ68)-1-('2.1 Kraftwerk allgemein'!$F$16-'1.1 Allgemein'!$I$22+1)),1,MIN(MAX($F68-('2.1 Kraftwerk allgemein'!$F$16-'1.1 Allgemein'!$I$22+1),1),COLUMN(CQ68)-('2.1 Kraftwerk allgemein'!$F$16-'1.1 Allgemein'!$I$22+1)))))/$F68,
SUM(OFFSET('2.5 CAPEX'!DE71,0,-MIN($F68-1,COLUMN(CQ68)-1),1,MIN($F68,COLUMN(CQ68))))/$F68)))))))</f>
        <v/>
      </c>
      <c r="DA68" s="199" t="str">
        <f ca="1">IF('2.1 Kraftwerk allgemein'!$F$15&lt;'1.1 Allgemein'!$I$22,
IF(OR(ISNUMBER($D68)=FALSE,$F68=""),"",
IF(AND('2.5 CAPEX'!$L71&lt;&gt;"x",'2.5 CAPEX'!$M71&lt;&gt;"x"),0,
IF($F68=0,0,
IF(DA$4&lt;'2.1 Kraftwerk allgemein'!$F$16,0,
IF(DA$4='2.1 Kraftwerk allgemein'!$F$16,'2.5 CAPEX'!$J71/$F68,
IF(DA$4&lt;'2.1 Kraftwerk allgemein'!$F$16+$F68,
('2.5 CAPEX'!$J71+SUM(OFFSET('2.5 CAPEX'!DF71,0,-MIN(MAX($F68-1-('2.1 Kraftwerk allgemein'!$F$16-'2.1 Kraftwerk allgemein'!$F$15+1),0),COLUMN(CR68)-1-('2.1 Kraftwerk allgemein'!$F$16-'2.1 Kraftwerk allgemein'!$F$15+1)),1,MIN(MAX($F68-('2.1 Kraftwerk allgemein'!$F$16-'2.1 Kraftwerk allgemein'!$F$15+1),1),COLUMN(CR68)-('2.1 Kraftwerk allgemein'!$F$16-'2.1 Kraftwerk allgemein'!$F$15+1)))))/$F68,
SUM(OFFSET('2.5 CAPEX'!DF71,0,-MIN($F68-1,COLUMN(CR68)-1),1,MIN($F68,COLUMN(CR68))))/$F68)))))),
IF(OR(ISNUMBER($D68)=FALSE,$F68=""),"",
IF(AND('2.5 CAPEX'!$L71&lt;&gt;"x",'2.5 CAPEX'!$M71&lt;&gt;"x"),0,
IF($F68=0,0,
IF(DA$4&lt;'2.1 Kraftwerk allgemein'!$F$16,0,
IF(DA$4='2.1 Kraftwerk allgemein'!$F$16,'2.5 CAPEX'!$J71/$F68,
IF(DA$4&lt;'2.1 Kraftwerk allgemein'!$F$16+$F68,
('2.5 CAPEX'!$J71+SUM(OFFSET('2.5 CAPEX'!DF71,0,-MIN(MAX($F68-1-('2.1 Kraftwerk allgemein'!$F$16-'1.1 Allgemein'!$I$22+1),0),COLUMN(CR68)-1-('2.1 Kraftwerk allgemein'!$F$16-'1.1 Allgemein'!$I$22+1)),1,MIN(MAX($F68-('2.1 Kraftwerk allgemein'!$F$16-'1.1 Allgemein'!$I$22+1),1),COLUMN(CR68)-('2.1 Kraftwerk allgemein'!$F$16-'1.1 Allgemein'!$I$22+1)))))/$F68,
SUM(OFFSET('2.5 CAPEX'!DF71,0,-MIN($F68-1,COLUMN(CR68)-1),1,MIN($F68,COLUMN(CR68))))/$F68)))))))</f>
        <v/>
      </c>
      <c r="DB68" s="199" t="str">
        <f ca="1">IF('2.1 Kraftwerk allgemein'!$F$15&lt;'1.1 Allgemein'!$I$22,
IF(OR(ISNUMBER($D68)=FALSE,$F68=""),"",
IF(AND('2.5 CAPEX'!$L71&lt;&gt;"x",'2.5 CAPEX'!$M71&lt;&gt;"x"),0,
IF($F68=0,0,
IF(DB$4&lt;'2.1 Kraftwerk allgemein'!$F$16,0,
IF(DB$4='2.1 Kraftwerk allgemein'!$F$16,'2.5 CAPEX'!$J71/$F68,
IF(DB$4&lt;'2.1 Kraftwerk allgemein'!$F$16+$F68,
('2.5 CAPEX'!$J71+SUM(OFFSET('2.5 CAPEX'!DG71,0,-MIN(MAX($F68-1-('2.1 Kraftwerk allgemein'!$F$16-'2.1 Kraftwerk allgemein'!$F$15+1),0),COLUMN(CS68)-1-('2.1 Kraftwerk allgemein'!$F$16-'2.1 Kraftwerk allgemein'!$F$15+1)),1,MIN(MAX($F68-('2.1 Kraftwerk allgemein'!$F$16-'2.1 Kraftwerk allgemein'!$F$15+1),1),COLUMN(CS68)-('2.1 Kraftwerk allgemein'!$F$16-'2.1 Kraftwerk allgemein'!$F$15+1)))))/$F68,
SUM(OFFSET('2.5 CAPEX'!DG71,0,-MIN($F68-1,COLUMN(CS68)-1),1,MIN($F68,COLUMN(CS68))))/$F68)))))),
IF(OR(ISNUMBER($D68)=FALSE,$F68=""),"",
IF(AND('2.5 CAPEX'!$L71&lt;&gt;"x",'2.5 CAPEX'!$M71&lt;&gt;"x"),0,
IF($F68=0,0,
IF(DB$4&lt;'2.1 Kraftwerk allgemein'!$F$16,0,
IF(DB$4='2.1 Kraftwerk allgemein'!$F$16,'2.5 CAPEX'!$J71/$F68,
IF(DB$4&lt;'2.1 Kraftwerk allgemein'!$F$16+$F68,
('2.5 CAPEX'!$J71+SUM(OFFSET('2.5 CAPEX'!DG71,0,-MIN(MAX($F68-1-('2.1 Kraftwerk allgemein'!$F$16-'1.1 Allgemein'!$I$22+1),0),COLUMN(CS68)-1-('2.1 Kraftwerk allgemein'!$F$16-'1.1 Allgemein'!$I$22+1)),1,MIN(MAX($F68-('2.1 Kraftwerk allgemein'!$F$16-'1.1 Allgemein'!$I$22+1),1),COLUMN(CS68)-('2.1 Kraftwerk allgemein'!$F$16-'1.1 Allgemein'!$I$22+1)))))/$F68,
SUM(OFFSET('2.5 CAPEX'!DG71,0,-MIN($F68-1,COLUMN(CS68)-1),1,MIN($F68,COLUMN(CS68))))/$F68)))))))</f>
        <v/>
      </c>
      <c r="DC68" s="199" t="str">
        <f ca="1">IF('2.1 Kraftwerk allgemein'!$F$15&lt;'1.1 Allgemein'!$I$22,
IF(OR(ISNUMBER($D68)=FALSE,$F68=""),"",
IF(AND('2.5 CAPEX'!$L71&lt;&gt;"x",'2.5 CAPEX'!$M71&lt;&gt;"x"),0,
IF($F68=0,0,
IF(DC$4&lt;'2.1 Kraftwerk allgemein'!$F$16,0,
IF(DC$4='2.1 Kraftwerk allgemein'!$F$16,'2.5 CAPEX'!$J71/$F68,
IF(DC$4&lt;'2.1 Kraftwerk allgemein'!$F$16+$F68,
('2.5 CAPEX'!$J71+SUM(OFFSET('2.5 CAPEX'!DH71,0,-MIN(MAX($F68-1-('2.1 Kraftwerk allgemein'!$F$16-'2.1 Kraftwerk allgemein'!$F$15+1),0),COLUMN(CT68)-1-('2.1 Kraftwerk allgemein'!$F$16-'2.1 Kraftwerk allgemein'!$F$15+1)),1,MIN(MAX($F68-('2.1 Kraftwerk allgemein'!$F$16-'2.1 Kraftwerk allgemein'!$F$15+1),1),COLUMN(CT68)-('2.1 Kraftwerk allgemein'!$F$16-'2.1 Kraftwerk allgemein'!$F$15+1)))))/$F68,
SUM(OFFSET('2.5 CAPEX'!DH71,0,-MIN($F68-1,COLUMN(CT68)-1),1,MIN($F68,COLUMN(CT68))))/$F68)))))),
IF(OR(ISNUMBER($D68)=FALSE,$F68=""),"",
IF(AND('2.5 CAPEX'!$L71&lt;&gt;"x",'2.5 CAPEX'!$M71&lt;&gt;"x"),0,
IF($F68=0,0,
IF(DC$4&lt;'2.1 Kraftwerk allgemein'!$F$16,0,
IF(DC$4='2.1 Kraftwerk allgemein'!$F$16,'2.5 CAPEX'!$J71/$F68,
IF(DC$4&lt;'2.1 Kraftwerk allgemein'!$F$16+$F68,
('2.5 CAPEX'!$J71+SUM(OFFSET('2.5 CAPEX'!DH71,0,-MIN(MAX($F68-1-('2.1 Kraftwerk allgemein'!$F$16-'1.1 Allgemein'!$I$22+1),0),COLUMN(CT68)-1-('2.1 Kraftwerk allgemein'!$F$16-'1.1 Allgemein'!$I$22+1)),1,MIN(MAX($F68-('2.1 Kraftwerk allgemein'!$F$16-'1.1 Allgemein'!$I$22+1),1),COLUMN(CT68)-('2.1 Kraftwerk allgemein'!$F$16-'1.1 Allgemein'!$I$22+1)))))/$F68,
SUM(OFFSET('2.5 CAPEX'!DH71,0,-MIN($F68-1,COLUMN(CT68)-1),1,MIN($F68,COLUMN(CT68))))/$F68)))))))</f>
        <v/>
      </c>
      <c r="DD68" s="199" t="str">
        <f ca="1">IF('2.1 Kraftwerk allgemein'!$F$15&lt;'1.1 Allgemein'!$I$22,
IF(OR(ISNUMBER($D68)=FALSE,$F68=""),"",
IF(AND('2.5 CAPEX'!$L71&lt;&gt;"x",'2.5 CAPEX'!$M71&lt;&gt;"x"),0,
IF($F68=0,0,
IF(DD$4&lt;'2.1 Kraftwerk allgemein'!$F$16,0,
IF(DD$4='2.1 Kraftwerk allgemein'!$F$16,'2.5 CAPEX'!$J71/$F68,
IF(DD$4&lt;'2.1 Kraftwerk allgemein'!$F$16+$F68,
('2.5 CAPEX'!$J71+SUM(OFFSET('2.5 CAPEX'!DI71,0,-MIN(MAX($F68-1-('2.1 Kraftwerk allgemein'!$F$16-'2.1 Kraftwerk allgemein'!$F$15+1),0),COLUMN(CU68)-1-('2.1 Kraftwerk allgemein'!$F$16-'2.1 Kraftwerk allgemein'!$F$15+1)),1,MIN(MAX($F68-('2.1 Kraftwerk allgemein'!$F$16-'2.1 Kraftwerk allgemein'!$F$15+1),1),COLUMN(CU68)-('2.1 Kraftwerk allgemein'!$F$16-'2.1 Kraftwerk allgemein'!$F$15+1)))))/$F68,
SUM(OFFSET('2.5 CAPEX'!DI71,0,-MIN($F68-1,COLUMN(CU68)-1),1,MIN($F68,COLUMN(CU68))))/$F68)))))),
IF(OR(ISNUMBER($D68)=FALSE,$F68=""),"",
IF(AND('2.5 CAPEX'!$L71&lt;&gt;"x",'2.5 CAPEX'!$M71&lt;&gt;"x"),0,
IF($F68=0,0,
IF(DD$4&lt;'2.1 Kraftwerk allgemein'!$F$16,0,
IF(DD$4='2.1 Kraftwerk allgemein'!$F$16,'2.5 CAPEX'!$J71/$F68,
IF(DD$4&lt;'2.1 Kraftwerk allgemein'!$F$16+$F68,
('2.5 CAPEX'!$J71+SUM(OFFSET('2.5 CAPEX'!DI71,0,-MIN(MAX($F68-1-('2.1 Kraftwerk allgemein'!$F$16-'1.1 Allgemein'!$I$22+1),0),COLUMN(CU68)-1-('2.1 Kraftwerk allgemein'!$F$16-'1.1 Allgemein'!$I$22+1)),1,MIN(MAX($F68-('2.1 Kraftwerk allgemein'!$F$16-'1.1 Allgemein'!$I$22+1),1),COLUMN(CU68)-('2.1 Kraftwerk allgemein'!$F$16-'1.1 Allgemein'!$I$22+1)))))/$F68,
SUM(OFFSET('2.5 CAPEX'!DI71,0,-MIN($F68-1,COLUMN(CU68)-1),1,MIN($F68,COLUMN(CU68))))/$F68)))))))</f>
        <v/>
      </c>
      <c r="DE68" s="199" t="str">
        <f ca="1">IF('2.1 Kraftwerk allgemein'!$F$15&lt;'1.1 Allgemein'!$I$22,
IF(OR(ISNUMBER($D68)=FALSE,$F68=""),"",
IF(AND('2.5 CAPEX'!$L71&lt;&gt;"x",'2.5 CAPEX'!$M71&lt;&gt;"x"),0,
IF($F68=0,0,
IF(DE$4&lt;'2.1 Kraftwerk allgemein'!$F$16,0,
IF(DE$4='2.1 Kraftwerk allgemein'!$F$16,'2.5 CAPEX'!$J71/$F68,
IF(DE$4&lt;'2.1 Kraftwerk allgemein'!$F$16+$F68,
('2.5 CAPEX'!$J71+SUM(OFFSET('2.5 CAPEX'!DJ71,0,-MIN(MAX($F68-1-('2.1 Kraftwerk allgemein'!$F$16-'2.1 Kraftwerk allgemein'!$F$15+1),0),COLUMN(CV68)-1-('2.1 Kraftwerk allgemein'!$F$16-'2.1 Kraftwerk allgemein'!$F$15+1)),1,MIN(MAX($F68-('2.1 Kraftwerk allgemein'!$F$16-'2.1 Kraftwerk allgemein'!$F$15+1),1),COLUMN(CV68)-('2.1 Kraftwerk allgemein'!$F$16-'2.1 Kraftwerk allgemein'!$F$15+1)))))/$F68,
SUM(OFFSET('2.5 CAPEX'!DJ71,0,-MIN($F68-1,COLUMN(CV68)-1),1,MIN($F68,COLUMN(CV68))))/$F68)))))),
IF(OR(ISNUMBER($D68)=FALSE,$F68=""),"",
IF(AND('2.5 CAPEX'!$L71&lt;&gt;"x",'2.5 CAPEX'!$M71&lt;&gt;"x"),0,
IF($F68=0,0,
IF(DE$4&lt;'2.1 Kraftwerk allgemein'!$F$16,0,
IF(DE$4='2.1 Kraftwerk allgemein'!$F$16,'2.5 CAPEX'!$J71/$F68,
IF(DE$4&lt;'2.1 Kraftwerk allgemein'!$F$16+$F68,
('2.5 CAPEX'!$J71+SUM(OFFSET('2.5 CAPEX'!DJ71,0,-MIN(MAX($F68-1-('2.1 Kraftwerk allgemein'!$F$16-'1.1 Allgemein'!$I$22+1),0),COLUMN(CV68)-1-('2.1 Kraftwerk allgemein'!$F$16-'1.1 Allgemein'!$I$22+1)),1,MIN(MAX($F68-('2.1 Kraftwerk allgemein'!$F$16-'1.1 Allgemein'!$I$22+1),1),COLUMN(CV68)-('2.1 Kraftwerk allgemein'!$F$16-'1.1 Allgemein'!$I$22+1)))))/$F68,
SUM(OFFSET('2.5 CAPEX'!DJ71,0,-MIN($F68-1,COLUMN(CV68)-1),1,MIN($F68,COLUMN(CV68))))/$F68)))))))</f>
        <v/>
      </c>
      <c r="DF68" s="199" t="str">
        <f ca="1">IF('2.1 Kraftwerk allgemein'!$F$15&lt;'1.1 Allgemein'!$I$22,
IF(OR(ISNUMBER($D68)=FALSE,$F68=""),"",
IF(AND('2.5 CAPEX'!$L71&lt;&gt;"x",'2.5 CAPEX'!$M71&lt;&gt;"x"),0,
IF($F68=0,0,
IF(DF$4&lt;'2.1 Kraftwerk allgemein'!$F$16,0,
IF(DF$4='2.1 Kraftwerk allgemein'!$F$16,'2.5 CAPEX'!$J71/$F68,
IF(DF$4&lt;'2.1 Kraftwerk allgemein'!$F$16+$F68,
('2.5 CAPEX'!$J71+SUM(OFFSET('2.5 CAPEX'!DK71,0,-MIN(MAX($F68-1-('2.1 Kraftwerk allgemein'!$F$16-'2.1 Kraftwerk allgemein'!$F$15+1),0),COLUMN(CW68)-1-('2.1 Kraftwerk allgemein'!$F$16-'2.1 Kraftwerk allgemein'!$F$15+1)),1,MIN(MAX($F68-('2.1 Kraftwerk allgemein'!$F$16-'2.1 Kraftwerk allgemein'!$F$15+1),1),COLUMN(CW68)-('2.1 Kraftwerk allgemein'!$F$16-'2.1 Kraftwerk allgemein'!$F$15+1)))))/$F68,
SUM(OFFSET('2.5 CAPEX'!DK71,0,-MIN($F68-1,COLUMN(CW68)-1),1,MIN($F68,COLUMN(CW68))))/$F68)))))),
IF(OR(ISNUMBER($D68)=FALSE,$F68=""),"",
IF(AND('2.5 CAPEX'!$L71&lt;&gt;"x",'2.5 CAPEX'!$M71&lt;&gt;"x"),0,
IF($F68=0,0,
IF(DF$4&lt;'2.1 Kraftwerk allgemein'!$F$16,0,
IF(DF$4='2.1 Kraftwerk allgemein'!$F$16,'2.5 CAPEX'!$J71/$F68,
IF(DF$4&lt;'2.1 Kraftwerk allgemein'!$F$16+$F68,
('2.5 CAPEX'!$J71+SUM(OFFSET('2.5 CAPEX'!DK71,0,-MIN(MAX($F68-1-('2.1 Kraftwerk allgemein'!$F$16-'1.1 Allgemein'!$I$22+1),0),COLUMN(CW68)-1-('2.1 Kraftwerk allgemein'!$F$16-'1.1 Allgemein'!$I$22+1)),1,MIN(MAX($F68-('2.1 Kraftwerk allgemein'!$F$16-'1.1 Allgemein'!$I$22+1),1),COLUMN(CW68)-('2.1 Kraftwerk allgemein'!$F$16-'1.1 Allgemein'!$I$22+1)))))/$F68,
SUM(OFFSET('2.5 CAPEX'!DK71,0,-MIN($F68-1,COLUMN(CW68)-1),1,MIN($F68,COLUMN(CW68))))/$F68)))))))</f>
        <v/>
      </c>
    </row>
    <row r="69" spans="1:110" s="200" customFormat="1" ht="14" x14ac:dyDescent="0.3">
      <c r="A69" s="104"/>
      <c r="B69" s="104"/>
      <c r="C69" s="104"/>
      <c r="D69" s="191">
        <f>IF('2.5 CAPEX'!D72&lt;&gt;"",'2.5 CAPEX'!D72,"")</f>
        <v>603</v>
      </c>
      <c r="E69" s="191" t="str">
        <f>IF('2.5 CAPEX'!E72&lt;&gt;"",'2.5 CAPEX'!E72,"")</f>
        <v/>
      </c>
      <c r="F69" s="196" t="str">
        <f>IF('2.5 CAPEX'!F72&lt;&gt;"",'2.5 CAPEX'!F72,"")</f>
        <v/>
      </c>
      <c r="G69" s="197">
        <f ca="1">IF(ISNUMBER(D69)=FALSE,"",INDEX('2.5 CAPEX'!$H:$H,MATCH('3.1 Abschreibung'!$D69,'2.5 CAPEX'!$D:$D,0))+INDEX('2.5 CAPEX'!$J:$J,MATCH('3.1 Abschreibung'!$D69,'2.5 CAPEX'!$D:$D,0)))</f>
        <v>0</v>
      </c>
      <c r="H69" s="197"/>
      <c r="I69" s="198">
        <v>0</v>
      </c>
      <c r="J69" s="199" t="str">
        <f ca="1">IF('2.1 Kraftwerk allgemein'!$F$15&lt;'1.1 Allgemein'!$I$22,
IF(OR(ISNUMBER($D69)=FALSE,$F69=""),"",
IF(AND('2.5 CAPEX'!$L72&lt;&gt;"x",'2.5 CAPEX'!$M72&lt;&gt;"x"),0,
IF($F69=0,0,
IF(J$4&lt;'2.1 Kraftwerk allgemein'!$F$16,0,
IF(J$4='2.1 Kraftwerk allgemein'!$F$16,'2.5 CAPEX'!$J72/$F69,
IF(J$4&lt;'2.1 Kraftwerk allgemein'!$F$16+$F69,
('2.5 CAPEX'!$J72+SUM(OFFSET('2.5 CAPEX'!O72,0,-MIN(MAX($F69-1-('2.1 Kraftwerk allgemein'!$F$16-'2.1 Kraftwerk allgemein'!$F$15+1),0),COLUMN(A69)-1-('2.1 Kraftwerk allgemein'!$F$16-'2.1 Kraftwerk allgemein'!$F$15+1)),1,MIN(MAX($F69-('2.1 Kraftwerk allgemein'!$F$16-'2.1 Kraftwerk allgemein'!$F$15+1),1),COLUMN(A69)-('2.1 Kraftwerk allgemein'!$F$16-'2.1 Kraftwerk allgemein'!$F$15+1)))))/$F69,
SUM(OFFSET('2.5 CAPEX'!O72,0,-MIN($F69-1,COLUMN(A69)-1),1,MIN($F69,COLUMN(A69))))/$F69)))))),
IF(OR(ISNUMBER($D69)=FALSE,$F69=""),"",
IF(AND('2.5 CAPEX'!$L72&lt;&gt;"x",'2.5 CAPEX'!$M72&lt;&gt;"x"),0,
IF($F69=0,0,
IF(J$4&lt;'2.1 Kraftwerk allgemein'!$F$16,0,
IF(J$4='2.1 Kraftwerk allgemein'!$F$16,'2.5 CAPEX'!$J72/$F69,
IF(J$4&lt;'2.1 Kraftwerk allgemein'!$F$16+$F69,
('2.5 CAPEX'!$J72+SUM(OFFSET('2.5 CAPEX'!O72,0,-MIN(MAX($F69-1-('2.1 Kraftwerk allgemein'!$F$16-'1.1 Allgemein'!$I$22+1),0),COLUMN(A69)-1-('2.1 Kraftwerk allgemein'!$F$16-'1.1 Allgemein'!$I$22+1)),1,MIN(MAX($F69-('2.1 Kraftwerk allgemein'!$F$16-'1.1 Allgemein'!$I$22+1),1),COLUMN(A69)-('2.1 Kraftwerk allgemein'!$F$16-'1.1 Allgemein'!$I$22+1)))))/$F69,
SUM(OFFSET('2.5 CAPEX'!O72,0,-MIN($F69-1,COLUMN(A69)-1),1,MIN($F69,COLUMN(A69))))/$F69)))))))</f>
        <v/>
      </c>
      <c r="K69" s="199" t="str">
        <f ca="1">IF('2.1 Kraftwerk allgemein'!$F$15&lt;'1.1 Allgemein'!$I$22,
IF(OR(ISNUMBER($D69)=FALSE,$F69=""),"",
IF(AND('2.5 CAPEX'!$L72&lt;&gt;"x",'2.5 CAPEX'!$M72&lt;&gt;"x"),0,
IF($F69=0,0,
IF(K$4&lt;'2.1 Kraftwerk allgemein'!$F$16,0,
IF(K$4='2.1 Kraftwerk allgemein'!$F$16,'2.5 CAPEX'!$J72/$F69,
IF(K$4&lt;'2.1 Kraftwerk allgemein'!$F$16+$F69,
('2.5 CAPEX'!$J72+SUM(OFFSET('2.5 CAPEX'!P72,0,-MIN(MAX($F69-1-('2.1 Kraftwerk allgemein'!$F$16-'2.1 Kraftwerk allgemein'!$F$15+1),0),COLUMN(B69)-1-('2.1 Kraftwerk allgemein'!$F$16-'2.1 Kraftwerk allgemein'!$F$15+1)),1,MIN(MAX($F69-('2.1 Kraftwerk allgemein'!$F$16-'2.1 Kraftwerk allgemein'!$F$15+1),1),COLUMN(B69)-('2.1 Kraftwerk allgemein'!$F$16-'2.1 Kraftwerk allgemein'!$F$15+1)))))/$F69,
SUM(OFFSET('2.5 CAPEX'!P72,0,-MIN($F69-1,COLUMN(B69)-1),1,MIN($F69,COLUMN(B69))))/$F69)))))),
IF(OR(ISNUMBER($D69)=FALSE,$F69=""),"",
IF(AND('2.5 CAPEX'!$L72&lt;&gt;"x",'2.5 CAPEX'!$M72&lt;&gt;"x"),0,
IF($F69=0,0,
IF(K$4&lt;'2.1 Kraftwerk allgemein'!$F$16,0,
IF(K$4='2.1 Kraftwerk allgemein'!$F$16,'2.5 CAPEX'!$J72/$F69,
IF(K$4&lt;'2.1 Kraftwerk allgemein'!$F$16+$F69,
('2.5 CAPEX'!$J72+SUM(OFFSET('2.5 CAPEX'!P72,0,-MIN(MAX($F69-1-('2.1 Kraftwerk allgemein'!$F$16-'1.1 Allgemein'!$I$22+1),0),COLUMN(B69)-1-('2.1 Kraftwerk allgemein'!$F$16-'1.1 Allgemein'!$I$22+1)),1,MIN(MAX($F69-('2.1 Kraftwerk allgemein'!$F$16-'1.1 Allgemein'!$I$22+1),1),COLUMN(B69)-('2.1 Kraftwerk allgemein'!$F$16-'1.1 Allgemein'!$I$22+1)))))/$F69,
SUM(OFFSET('2.5 CAPEX'!P72,0,-MIN($F69-1,COLUMN(B69)-1),1,MIN($F69,COLUMN(B69))))/$F69)))))))</f>
        <v/>
      </c>
      <c r="L69" s="199" t="str">
        <f ca="1">IF('2.1 Kraftwerk allgemein'!$F$15&lt;'1.1 Allgemein'!$I$22,
IF(OR(ISNUMBER($D69)=FALSE,$F69=""),"",
IF(AND('2.5 CAPEX'!$L72&lt;&gt;"x",'2.5 CAPEX'!$M72&lt;&gt;"x"),0,
IF($F69=0,0,
IF(L$4&lt;'2.1 Kraftwerk allgemein'!$F$16,0,
IF(L$4='2.1 Kraftwerk allgemein'!$F$16,'2.5 CAPEX'!$J72/$F69,
IF(L$4&lt;'2.1 Kraftwerk allgemein'!$F$16+$F69,
('2.5 CAPEX'!$J72+SUM(OFFSET('2.5 CAPEX'!Q72,0,-MIN(MAX($F69-1-('2.1 Kraftwerk allgemein'!$F$16-'2.1 Kraftwerk allgemein'!$F$15+1),0),COLUMN(C69)-1-('2.1 Kraftwerk allgemein'!$F$16-'2.1 Kraftwerk allgemein'!$F$15+1)),1,MIN(MAX($F69-('2.1 Kraftwerk allgemein'!$F$16-'2.1 Kraftwerk allgemein'!$F$15+1),1),COLUMN(C69)-('2.1 Kraftwerk allgemein'!$F$16-'2.1 Kraftwerk allgemein'!$F$15+1)))))/$F69,
SUM(OFFSET('2.5 CAPEX'!Q72,0,-MIN($F69-1,COLUMN(C69)-1),1,MIN($F69,COLUMN(C69))))/$F69)))))),
IF(OR(ISNUMBER($D69)=FALSE,$F69=""),"",
IF(AND('2.5 CAPEX'!$L72&lt;&gt;"x",'2.5 CAPEX'!$M72&lt;&gt;"x"),0,
IF($F69=0,0,
IF(L$4&lt;'2.1 Kraftwerk allgemein'!$F$16,0,
IF(L$4='2.1 Kraftwerk allgemein'!$F$16,'2.5 CAPEX'!$J72/$F69,
IF(L$4&lt;'2.1 Kraftwerk allgemein'!$F$16+$F69,
('2.5 CAPEX'!$J72+SUM(OFFSET('2.5 CAPEX'!Q72,0,-MIN(MAX($F69-1-('2.1 Kraftwerk allgemein'!$F$16-'1.1 Allgemein'!$I$22+1),0),COLUMN(C69)-1-('2.1 Kraftwerk allgemein'!$F$16-'1.1 Allgemein'!$I$22+1)),1,MIN(MAX($F69-('2.1 Kraftwerk allgemein'!$F$16-'1.1 Allgemein'!$I$22+1),1),COLUMN(C69)-('2.1 Kraftwerk allgemein'!$F$16-'1.1 Allgemein'!$I$22+1)))))/$F69,
SUM(OFFSET('2.5 CAPEX'!Q72,0,-MIN($F69-1,COLUMN(C69)-1),1,MIN($F69,COLUMN(C69))))/$F69)))))))</f>
        <v/>
      </c>
      <c r="M69" s="199" t="str">
        <f ca="1">IF('2.1 Kraftwerk allgemein'!$F$15&lt;'1.1 Allgemein'!$I$22,
IF(OR(ISNUMBER($D69)=FALSE,$F69=""),"",
IF(AND('2.5 CAPEX'!$L72&lt;&gt;"x",'2.5 CAPEX'!$M72&lt;&gt;"x"),0,
IF($F69=0,0,
IF(M$4&lt;'2.1 Kraftwerk allgemein'!$F$16,0,
IF(M$4='2.1 Kraftwerk allgemein'!$F$16,'2.5 CAPEX'!$J72/$F69,
IF(M$4&lt;'2.1 Kraftwerk allgemein'!$F$16+$F69,
('2.5 CAPEX'!$J72+SUM(OFFSET('2.5 CAPEX'!R72,0,-MIN(MAX($F69-1-('2.1 Kraftwerk allgemein'!$F$16-'2.1 Kraftwerk allgemein'!$F$15+1),0),COLUMN(D69)-1-('2.1 Kraftwerk allgemein'!$F$16-'2.1 Kraftwerk allgemein'!$F$15+1)),1,MIN(MAX($F69-('2.1 Kraftwerk allgemein'!$F$16-'2.1 Kraftwerk allgemein'!$F$15+1),1),COLUMN(D69)-('2.1 Kraftwerk allgemein'!$F$16-'2.1 Kraftwerk allgemein'!$F$15+1)))))/$F69,
SUM(OFFSET('2.5 CAPEX'!R72,0,-MIN($F69-1,COLUMN(D69)-1),1,MIN($F69,COLUMN(D69))))/$F69)))))),
IF(OR(ISNUMBER($D69)=FALSE,$F69=""),"",
IF(AND('2.5 CAPEX'!$L72&lt;&gt;"x",'2.5 CAPEX'!$M72&lt;&gt;"x"),0,
IF($F69=0,0,
IF(M$4&lt;'2.1 Kraftwerk allgemein'!$F$16,0,
IF(M$4='2.1 Kraftwerk allgemein'!$F$16,'2.5 CAPEX'!$J72/$F69,
IF(M$4&lt;'2.1 Kraftwerk allgemein'!$F$16+$F69,
('2.5 CAPEX'!$J72+SUM(OFFSET('2.5 CAPEX'!R72,0,-MIN(MAX($F69-1-('2.1 Kraftwerk allgemein'!$F$16-'1.1 Allgemein'!$I$22+1),0),COLUMN(D69)-1-('2.1 Kraftwerk allgemein'!$F$16-'1.1 Allgemein'!$I$22+1)),1,MIN(MAX($F69-('2.1 Kraftwerk allgemein'!$F$16-'1.1 Allgemein'!$I$22+1),1),COLUMN(D69)-('2.1 Kraftwerk allgemein'!$F$16-'1.1 Allgemein'!$I$22+1)))))/$F69,
SUM(OFFSET('2.5 CAPEX'!R72,0,-MIN($F69-1,COLUMN(D69)-1),1,MIN($F69,COLUMN(D69))))/$F69)))))))</f>
        <v/>
      </c>
      <c r="N69" s="199" t="str">
        <f ca="1">IF('2.1 Kraftwerk allgemein'!$F$15&lt;'1.1 Allgemein'!$I$22,
IF(OR(ISNUMBER($D69)=FALSE,$F69=""),"",
IF(AND('2.5 CAPEX'!$L72&lt;&gt;"x",'2.5 CAPEX'!$M72&lt;&gt;"x"),0,
IF($F69=0,0,
IF(N$4&lt;'2.1 Kraftwerk allgemein'!$F$16,0,
IF(N$4='2.1 Kraftwerk allgemein'!$F$16,'2.5 CAPEX'!$J72/$F69,
IF(N$4&lt;'2.1 Kraftwerk allgemein'!$F$16+$F69,
('2.5 CAPEX'!$J72+SUM(OFFSET('2.5 CAPEX'!S72,0,-MIN(MAX($F69-1-('2.1 Kraftwerk allgemein'!$F$16-'2.1 Kraftwerk allgemein'!$F$15+1),0),COLUMN(E69)-1-('2.1 Kraftwerk allgemein'!$F$16-'2.1 Kraftwerk allgemein'!$F$15+1)),1,MIN(MAX($F69-('2.1 Kraftwerk allgemein'!$F$16-'2.1 Kraftwerk allgemein'!$F$15+1),1),COLUMN(E69)-('2.1 Kraftwerk allgemein'!$F$16-'2.1 Kraftwerk allgemein'!$F$15+1)))))/$F69,
SUM(OFFSET('2.5 CAPEX'!S72,0,-MIN($F69-1,COLUMN(E69)-1),1,MIN($F69,COLUMN(E69))))/$F69)))))),
IF(OR(ISNUMBER($D69)=FALSE,$F69=""),"",
IF(AND('2.5 CAPEX'!$L72&lt;&gt;"x",'2.5 CAPEX'!$M72&lt;&gt;"x"),0,
IF($F69=0,0,
IF(N$4&lt;'2.1 Kraftwerk allgemein'!$F$16,0,
IF(N$4='2.1 Kraftwerk allgemein'!$F$16,'2.5 CAPEX'!$J72/$F69,
IF(N$4&lt;'2.1 Kraftwerk allgemein'!$F$16+$F69,
('2.5 CAPEX'!$J72+SUM(OFFSET('2.5 CAPEX'!S72,0,-MIN(MAX($F69-1-('2.1 Kraftwerk allgemein'!$F$16-'1.1 Allgemein'!$I$22+1),0),COLUMN(E69)-1-('2.1 Kraftwerk allgemein'!$F$16-'1.1 Allgemein'!$I$22+1)),1,MIN(MAX($F69-('2.1 Kraftwerk allgemein'!$F$16-'1.1 Allgemein'!$I$22+1),1),COLUMN(E69)-('2.1 Kraftwerk allgemein'!$F$16-'1.1 Allgemein'!$I$22+1)))))/$F69,
SUM(OFFSET('2.5 CAPEX'!S72,0,-MIN($F69-1,COLUMN(E69)-1),1,MIN($F69,COLUMN(E69))))/$F69)))))))</f>
        <v/>
      </c>
      <c r="O69" s="199" t="str">
        <f ca="1">IF('2.1 Kraftwerk allgemein'!$F$15&lt;'1.1 Allgemein'!$I$22,
IF(OR(ISNUMBER($D69)=FALSE,$F69=""),"",
IF(AND('2.5 CAPEX'!$L72&lt;&gt;"x",'2.5 CAPEX'!$M72&lt;&gt;"x"),0,
IF($F69=0,0,
IF(O$4&lt;'2.1 Kraftwerk allgemein'!$F$16,0,
IF(O$4='2.1 Kraftwerk allgemein'!$F$16,'2.5 CAPEX'!$J72/$F69,
IF(O$4&lt;'2.1 Kraftwerk allgemein'!$F$16+$F69,
('2.5 CAPEX'!$J72+SUM(OFFSET('2.5 CAPEX'!T72,0,-MIN(MAX($F69-1-('2.1 Kraftwerk allgemein'!$F$16-'2.1 Kraftwerk allgemein'!$F$15+1),0),COLUMN(F69)-1-('2.1 Kraftwerk allgemein'!$F$16-'2.1 Kraftwerk allgemein'!$F$15+1)),1,MIN(MAX($F69-('2.1 Kraftwerk allgemein'!$F$16-'2.1 Kraftwerk allgemein'!$F$15+1),1),COLUMN(F69)-('2.1 Kraftwerk allgemein'!$F$16-'2.1 Kraftwerk allgemein'!$F$15+1)))))/$F69,
SUM(OFFSET('2.5 CAPEX'!T72,0,-MIN($F69-1,COLUMN(F69)-1),1,MIN($F69,COLUMN(F69))))/$F69)))))),
IF(OR(ISNUMBER($D69)=FALSE,$F69=""),"",
IF(AND('2.5 CAPEX'!$L72&lt;&gt;"x",'2.5 CAPEX'!$M72&lt;&gt;"x"),0,
IF($F69=0,0,
IF(O$4&lt;'2.1 Kraftwerk allgemein'!$F$16,0,
IF(O$4='2.1 Kraftwerk allgemein'!$F$16,'2.5 CAPEX'!$J72/$F69,
IF(O$4&lt;'2.1 Kraftwerk allgemein'!$F$16+$F69,
('2.5 CAPEX'!$J72+SUM(OFFSET('2.5 CAPEX'!T72,0,-MIN(MAX($F69-1-('2.1 Kraftwerk allgemein'!$F$16-'1.1 Allgemein'!$I$22+1),0),COLUMN(F69)-1-('2.1 Kraftwerk allgemein'!$F$16-'1.1 Allgemein'!$I$22+1)),1,MIN(MAX($F69-('2.1 Kraftwerk allgemein'!$F$16-'1.1 Allgemein'!$I$22+1),1),COLUMN(F69)-('2.1 Kraftwerk allgemein'!$F$16-'1.1 Allgemein'!$I$22+1)))))/$F69,
SUM(OFFSET('2.5 CAPEX'!T72,0,-MIN($F69-1,COLUMN(F69)-1),1,MIN($F69,COLUMN(F69))))/$F69)))))))</f>
        <v/>
      </c>
      <c r="P69" s="199" t="str">
        <f ca="1">IF('2.1 Kraftwerk allgemein'!$F$15&lt;'1.1 Allgemein'!$I$22,
IF(OR(ISNUMBER($D69)=FALSE,$F69=""),"",
IF(AND('2.5 CAPEX'!$L72&lt;&gt;"x",'2.5 CAPEX'!$M72&lt;&gt;"x"),0,
IF($F69=0,0,
IF(P$4&lt;'2.1 Kraftwerk allgemein'!$F$16,0,
IF(P$4='2.1 Kraftwerk allgemein'!$F$16,'2.5 CAPEX'!$J72/$F69,
IF(P$4&lt;'2.1 Kraftwerk allgemein'!$F$16+$F69,
('2.5 CAPEX'!$J72+SUM(OFFSET('2.5 CAPEX'!U72,0,-MIN(MAX($F69-1-('2.1 Kraftwerk allgemein'!$F$16-'2.1 Kraftwerk allgemein'!$F$15+1),0),COLUMN(G69)-1-('2.1 Kraftwerk allgemein'!$F$16-'2.1 Kraftwerk allgemein'!$F$15+1)),1,MIN(MAX($F69-('2.1 Kraftwerk allgemein'!$F$16-'2.1 Kraftwerk allgemein'!$F$15+1),1),COLUMN(G69)-('2.1 Kraftwerk allgemein'!$F$16-'2.1 Kraftwerk allgemein'!$F$15+1)))))/$F69,
SUM(OFFSET('2.5 CAPEX'!U72,0,-MIN($F69-1,COLUMN(G69)-1),1,MIN($F69,COLUMN(G69))))/$F69)))))),
IF(OR(ISNUMBER($D69)=FALSE,$F69=""),"",
IF(AND('2.5 CAPEX'!$L72&lt;&gt;"x",'2.5 CAPEX'!$M72&lt;&gt;"x"),0,
IF($F69=0,0,
IF(P$4&lt;'2.1 Kraftwerk allgemein'!$F$16,0,
IF(P$4='2.1 Kraftwerk allgemein'!$F$16,'2.5 CAPEX'!$J72/$F69,
IF(P$4&lt;'2.1 Kraftwerk allgemein'!$F$16+$F69,
('2.5 CAPEX'!$J72+SUM(OFFSET('2.5 CAPEX'!U72,0,-MIN(MAX($F69-1-('2.1 Kraftwerk allgemein'!$F$16-'1.1 Allgemein'!$I$22+1),0),COLUMN(G69)-1-('2.1 Kraftwerk allgemein'!$F$16-'1.1 Allgemein'!$I$22+1)),1,MIN(MAX($F69-('2.1 Kraftwerk allgemein'!$F$16-'1.1 Allgemein'!$I$22+1),1),COLUMN(G69)-('2.1 Kraftwerk allgemein'!$F$16-'1.1 Allgemein'!$I$22+1)))))/$F69,
SUM(OFFSET('2.5 CAPEX'!U72,0,-MIN($F69-1,COLUMN(G69)-1),1,MIN($F69,COLUMN(G69))))/$F69)))))))</f>
        <v/>
      </c>
      <c r="Q69" s="199" t="str">
        <f ca="1">IF('2.1 Kraftwerk allgemein'!$F$15&lt;'1.1 Allgemein'!$I$22,
IF(OR(ISNUMBER($D69)=FALSE,$F69=""),"",
IF(AND('2.5 CAPEX'!$L72&lt;&gt;"x",'2.5 CAPEX'!$M72&lt;&gt;"x"),0,
IF($F69=0,0,
IF(Q$4&lt;'2.1 Kraftwerk allgemein'!$F$16,0,
IF(Q$4='2.1 Kraftwerk allgemein'!$F$16,'2.5 CAPEX'!$J72/$F69,
IF(Q$4&lt;'2.1 Kraftwerk allgemein'!$F$16+$F69,
('2.5 CAPEX'!$J72+SUM(OFFSET('2.5 CAPEX'!V72,0,-MIN(MAX($F69-1-('2.1 Kraftwerk allgemein'!$F$16-'2.1 Kraftwerk allgemein'!$F$15+1),0),COLUMN(H69)-1-('2.1 Kraftwerk allgemein'!$F$16-'2.1 Kraftwerk allgemein'!$F$15+1)),1,MIN(MAX($F69-('2.1 Kraftwerk allgemein'!$F$16-'2.1 Kraftwerk allgemein'!$F$15+1),1),COLUMN(H69)-('2.1 Kraftwerk allgemein'!$F$16-'2.1 Kraftwerk allgemein'!$F$15+1)))))/$F69,
SUM(OFFSET('2.5 CAPEX'!V72,0,-MIN($F69-1,COLUMN(H69)-1),1,MIN($F69,COLUMN(H69))))/$F69)))))),
IF(OR(ISNUMBER($D69)=FALSE,$F69=""),"",
IF(AND('2.5 CAPEX'!$L72&lt;&gt;"x",'2.5 CAPEX'!$M72&lt;&gt;"x"),0,
IF($F69=0,0,
IF(Q$4&lt;'2.1 Kraftwerk allgemein'!$F$16,0,
IF(Q$4='2.1 Kraftwerk allgemein'!$F$16,'2.5 CAPEX'!$J72/$F69,
IF(Q$4&lt;'2.1 Kraftwerk allgemein'!$F$16+$F69,
('2.5 CAPEX'!$J72+SUM(OFFSET('2.5 CAPEX'!V72,0,-MIN(MAX($F69-1-('2.1 Kraftwerk allgemein'!$F$16-'1.1 Allgemein'!$I$22+1),0),COLUMN(H69)-1-('2.1 Kraftwerk allgemein'!$F$16-'1.1 Allgemein'!$I$22+1)),1,MIN(MAX($F69-('2.1 Kraftwerk allgemein'!$F$16-'1.1 Allgemein'!$I$22+1),1),COLUMN(H69)-('2.1 Kraftwerk allgemein'!$F$16-'1.1 Allgemein'!$I$22+1)))))/$F69,
SUM(OFFSET('2.5 CAPEX'!V72,0,-MIN($F69-1,COLUMN(H69)-1),1,MIN($F69,COLUMN(H69))))/$F69)))))))</f>
        <v/>
      </c>
      <c r="R69" s="199" t="str">
        <f ca="1">IF('2.1 Kraftwerk allgemein'!$F$15&lt;'1.1 Allgemein'!$I$22,
IF(OR(ISNUMBER($D69)=FALSE,$F69=""),"",
IF(AND('2.5 CAPEX'!$L72&lt;&gt;"x",'2.5 CAPEX'!$M72&lt;&gt;"x"),0,
IF($F69=0,0,
IF(R$4&lt;'2.1 Kraftwerk allgemein'!$F$16,0,
IF(R$4='2.1 Kraftwerk allgemein'!$F$16,'2.5 CAPEX'!$J72/$F69,
IF(R$4&lt;'2.1 Kraftwerk allgemein'!$F$16+$F69,
('2.5 CAPEX'!$J72+SUM(OFFSET('2.5 CAPEX'!W72,0,-MIN(MAX($F69-1-('2.1 Kraftwerk allgemein'!$F$16-'2.1 Kraftwerk allgemein'!$F$15+1),0),COLUMN(I69)-1-('2.1 Kraftwerk allgemein'!$F$16-'2.1 Kraftwerk allgemein'!$F$15+1)),1,MIN(MAX($F69-('2.1 Kraftwerk allgemein'!$F$16-'2.1 Kraftwerk allgemein'!$F$15+1),1),COLUMN(I69)-('2.1 Kraftwerk allgemein'!$F$16-'2.1 Kraftwerk allgemein'!$F$15+1)))))/$F69,
SUM(OFFSET('2.5 CAPEX'!W72,0,-MIN($F69-1,COLUMN(I69)-1),1,MIN($F69,COLUMN(I69))))/$F69)))))),
IF(OR(ISNUMBER($D69)=FALSE,$F69=""),"",
IF(AND('2.5 CAPEX'!$L72&lt;&gt;"x",'2.5 CAPEX'!$M72&lt;&gt;"x"),0,
IF($F69=0,0,
IF(R$4&lt;'2.1 Kraftwerk allgemein'!$F$16,0,
IF(R$4='2.1 Kraftwerk allgemein'!$F$16,'2.5 CAPEX'!$J72/$F69,
IF(R$4&lt;'2.1 Kraftwerk allgemein'!$F$16+$F69,
('2.5 CAPEX'!$J72+SUM(OFFSET('2.5 CAPEX'!W72,0,-MIN(MAX($F69-1-('2.1 Kraftwerk allgemein'!$F$16-'1.1 Allgemein'!$I$22+1),0),COLUMN(I69)-1-('2.1 Kraftwerk allgemein'!$F$16-'1.1 Allgemein'!$I$22+1)),1,MIN(MAX($F69-('2.1 Kraftwerk allgemein'!$F$16-'1.1 Allgemein'!$I$22+1),1),COLUMN(I69)-('2.1 Kraftwerk allgemein'!$F$16-'1.1 Allgemein'!$I$22+1)))))/$F69,
SUM(OFFSET('2.5 CAPEX'!W72,0,-MIN($F69-1,COLUMN(I69)-1),1,MIN($F69,COLUMN(I69))))/$F69)))))))</f>
        <v/>
      </c>
      <c r="S69" s="199" t="str">
        <f ca="1">IF('2.1 Kraftwerk allgemein'!$F$15&lt;'1.1 Allgemein'!$I$22,
IF(OR(ISNUMBER($D69)=FALSE,$F69=""),"",
IF(AND('2.5 CAPEX'!$L72&lt;&gt;"x",'2.5 CAPEX'!$M72&lt;&gt;"x"),0,
IF($F69=0,0,
IF(S$4&lt;'2.1 Kraftwerk allgemein'!$F$16,0,
IF(S$4='2.1 Kraftwerk allgemein'!$F$16,'2.5 CAPEX'!$J72/$F69,
IF(S$4&lt;'2.1 Kraftwerk allgemein'!$F$16+$F69,
('2.5 CAPEX'!$J72+SUM(OFFSET('2.5 CAPEX'!X72,0,-MIN(MAX($F69-1-('2.1 Kraftwerk allgemein'!$F$16-'2.1 Kraftwerk allgemein'!$F$15+1),0),COLUMN(J69)-1-('2.1 Kraftwerk allgemein'!$F$16-'2.1 Kraftwerk allgemein'!$F$15+1)),1,MIN(MAX($F69-('2.1 Kraftwerk allgemein'!$F$16-'2.1 Kraftwerk allgemein'!$F$15+1),1),COLUMN(J69)-('2.1 Kraftwerk allgemein'!$F$16-'2.1 Kraftwerk allgemein'!$F$15+1)))))/$F69,
SUM(OFFSET('2.5 CAPEX'!X72,0,-MIN($F69-1,COLUMN(J69)-1),1,MIN($F69,COLUMN(J69))))/$F69)))))),
IF(OR(ISNUMBER($D69)=FALSE,$F69=""),"",
IF(AND('2.5 CAPEX'!$L72&lt;&gt;"x",'2.5 CAPEX'!$M72&lt;&gt;"x"),0,
IF($F69=0,0,
IF(S$4&lt;'2.1 Kraftwerk allgemein'!$F$16,0,
IF(S$4='2.1 Kraftwerk allgemein'!$F$16,'2.5 CAPEX'!$J72/$F69,
IF(S$4&lt;'2.1 Kraftwerk allgemein'!$F$16+$F69,
('2.5 CAPEX'!$J72+SUM(OFFSET('2.5 CAPEX'!X72,0,-MIN(MAX($F69-1-('2.1 Kraftwerk allgemein'!$F$16-'1.1 Allgemein'!$I$22+1),0),COLUMN(J69)-1-('2.1 Kraftwerk allgemein'!$F$16-'1.1 Allgemein'!$I$22+1)),1,MIN(MAX($F69-('2.1 Kraftwerk allgemein'!$F$16-'1.1 Allgemein'!$I$22+1),1),COLUMN(J69)-('2.1 Kraftwerk allgemein'!$F$16-'1.1 Allgemein'!$I$22+1)))))/$F69,
SUM(OFFSET('2.5 CAPEX'!X72,0,-MIN($F69-1,COLUMN(J69)-1),1,MIN($F69,COLUMN(J69))))/$F69)))))))</f>
        <v/>
      </c>
      <c r="T69" s="199" t="str">
        <f ca="1">IF('2.1 Kraftwerk allgemein'!$F$15&lt;'1.1 Allgemein'!$I$22,
IF(OR(ISNUMBER($D69)=FALSE,$F69=""),"",
IF(AND('2.5 CAPEX'!$L72&lt;&gt;"x",'2.5 CAPEX'!$M72&lt;&gt;"x"),0,
IF($F69=0,0,
IF(T$4&lt;'2.1 Kraftwerk allgemein'!$F$16,0,
IF(T$4='2.1 Kraftwerk allgemein'!$F$16,'2.5 CAPEX'!$J72/$F69,
IF(T$4&lt;'2.1 Kraftwerk allgemein'!$F$16+$F69,
('2.5 CAPEX'!$J72+SUM(OFFSET('2.5 CAPEX'!Y72,0,-MIN(MAX($F69-1-('2.1 Kraftwerk allgemein'!$F$16-'2.1 Kraftwerk allgemein'!$F$15+1),0),COLUMN(K69)-1-('2.1 Kraftwerk allgemein'!$F$16-'2.1 Kraftwerk allgemein'!$F$15+1)),1,MIN(MAX($F69-('2.1 Kraftwerk allgemein'!$F$16-'2.1 Kraftwerk allgemein'!$F$15+1),1),COLUMN(K69)-('2.1 Kraftwerk allgemein'!$F$16-'2.1 Kraftwerk allgemein'!$F$15+1)))))/$F69,
SUM(OFFSET('2.5 CAPEX'!Y72,0,-MIN($F69-1,COLUMN(K69)-1),1,MIN($F69,COLUMN(K69))))/$F69)))))),
IF(OR(ISNUMBER($D69)=FALSE,$F69=""),"",
IF(AND('2.5 CAPEX'!$L72&lt;&gt;"x",'2.5 CAPEX'!$M72&lt;&gt;"x"),0,
IF($F69=0,0,
IF(T$4&lt;'2.1 Kraftwerk allgemein'!$F$16,0,
IF(T$4='2.1 Kraftwerk allgemein'!$F$16,'2.5 CAPEX'!$J72/$F69,
IF(T$4&lt;'2.1 Kraftwerk allgemein'!$F$16+$F69,
('2.5 CAPEX'!$J72+SUM(OFFSET('2.5 CAPEX'!Y72,0,-MIN(MAX($F69-1-('2.1 Kraftwerk allgemein'!$F$16-'1.1 Allgemein'!$I$22+1),0),COLUMN(K69)-1-('2.1 Kraftwerk allgemein'!$F$16-'1.1 Allgemein'!$I$22+1)),1,MIN(MAX($F69-('2.1 Kraftwerk allgemein'!$F$16-'1.1 Allgemein'!$I$22+1),1),COLUMN(K69)-('2.1 Kraftwerk allgemein'!$F$16-'1.1 Allgemein'!$I$22+1)))))/$F69,
SUM(OFFSET('2.5 CAPEX'!Y72,0,-MIN($F69-1,COLUMN(K69)-1),1,MIN($F69,COLUMN(K69))))/$F69)))))))</f>
        <v/>
      </c>
      <c r="U69" s="199" t="str">
        <f ca="1">IF('2.1 Kraftwerk allgemein'!$F$15&lt;'1.1 Allgemein'!$I$22,
IF(OR(ISNUMBER($D69)=FALSE,$F69=""),"",
IF(AND('2.5 CAPEX'!$L72&lt;&gt;"x",'2.5 CAPEX'!$M72&lt;&gt;"x"),0,
IF($F69=0,0,
IF(U$4&lt;'2.1 Kraftwerk allgemein'!$F$16,0,
IF(U$4='2.1 Kraftwerk allgemein'!$F$16,'2.5 CAPEX'!$J72/$F69,
IF(U$4&lt;'2.1 Kraftwerk allgemein'!$F$16+$F69,
('2.5 CAPEX'!$J72+SUM(OFFSET('2.5 CAPEX'!Z72,0,-MIN(MAX($F69-1-('2.1 Kraftwerk allgemein'!$F$16-'2.1 Kraftwerk allgemein'!$F$15+1),0),COLUMN(L69)-1-('2.1 Kraftwerk allgemein'!$F$16-'2.1 Kraftwerk allgemein'!$F$15+1)),1,MIN(MAX($F69-('2.1 Kraftwerk allgemein'!$F$16-'2.1 Kraftwerk allgemein'!$F$15+1),1),COLUMN(L69)-('2.1 Kraftwerk allgemein'!$F$16-'2.1 Kraftwerk allgemein'!$F$15+1)))))/$F69,
SUM(OFFSET('2.5 CAPEX'!Z72,0,-MIN($F69-1,COLUMN(L69)-1),1,MIN($F69,COLUMN(L69))))/$F69)))))),
IF(OR(ISNUMBER($D69)=FALSE,$F69=""),"",
IF(AND('2.5 CAPEX'!$L72&lt;&gt;"x",'2.5 CAPEX'!$M72&lt;&gt;"x"),0,
IF($F69=0,0,
IF(U$4&lt;'2.1 Kraftwerk allgemein'!$F$16,0,
IF(U$4='2.1 Kraftwerk allgemein'!$F$16,'2.5 CAPEX'!$J72/$F69,
IF(U$4&lt;'2.1 Kraftwerk allgemein'!$F$16+$F69,
('2.5 CAPEX'!$J72+SUM(OFFSET('2.5 CAPEX'!Z72,0,-MIN(MAX($F69-1-('2.1 Kraftwerk allgemein'!$F$16-'1.1 Allgemein'!$I$22+1),0),COLUMN(L69)-1-('2.1 Kraftwerk allgemein'!$F$16-'1.1 Allgemein'!$I$22+1)),1,MIN(MAX($F69-('2.1 Kraftwerk allgemein'!$F$16-'1.1 Allgemein'!$I$22+1),1),COLUMN(L69)-('2.1 Kraftwerk allgemein'!$F$16-'1.1 Allgemein'!$I$22+1)))))/$F69,
SUM(OFFSET('2.5 CAPEX'!Z72,0,-MIN($F69-1,COLUMN(L69)-1),1,MIN($F69,COLUMN(L69))))/$F69)))))))</f>
        <v/>
      </c>
      <c r="V69" s="199" t="str">
        <f ca="1">IF('2.1 Kraftwerk allgemein'!$F$15&lt;'1.1 Allgemein'!$I$22,
IF(OR(ISNUMBER($D69)=FALSE,$F69=""),"",
IF(AND('2.5 CAPEX'!$L72&lt;&gt;"x",'2.5 CAPEX'!$M72&lt;&gt;"x"),0,
IF($F69=0,0,
IF(V$4&lt;'2.1 Kraftwerk allgemein'!$F$16,0,
IF(V$4='2.1 Kraftwerk allgemein'!$F$16,'2.5 CAPEX'!$J72/$F69,
IF(V$4&lt;'2.1 Kraftwerk allgemein'!$F$16+$F69,
('2.5 CAPEX'!$J72+SUM(OFFSET('2.5 CAPEX'!AA72,0,-MIN(MAX($F69-1-('2.1 Kraftwerk allgemein'!$F$16-'2.1 Kraftwerk allgemein'!$F$15+1),0),COLUMN(M69)-1-('2.1 Kraftwerk allgemein'!$F$16-'2.1 Kraftwerk allgemein'!$F$15+1)),1,MIN(MAX($F69-('2.1 Kraftwerk allgemein'!$F$16-'2.1 Kraftwerk allgemein'!$F$15+1),1),COLUMN(M69)-('2.1 Kraftwerk allgemein'!$F$16-'2.1 Kraftwerk allgemein'!$F$15+1)))))/$F69,
SUM(OFFSET('2.5 CAPEX'!AA72,0,-MIN($F69-1,COLUMN(M69)-1),1,MIN($F69,COLUMN(M69))))/$F69)))))),
IF(OR(ISNUMBER($D69)=FALSE,$F69=""),"",
IF(AND('2.5 CAPEX'!$L72&lt;&gt;"x",'2.5 CAPEX'!$M72&lt;&gt;"x"),0,
IF($F69=0,0,
IF(V$4&lt;'2.1 Kraftwerk allgemein'!$F$16,0,
IF(V$4='2.1 Kraftwerk allgemein'!$F$16,'2.5 CAPEX'!$J72/$F69,
IF(V$4&lt;'2.1 Kraftwerk allgemein'!$F$16+$F69,
('2.5 CAPEX'!$J72+SUM(OFFSET('2.5 CAPEX'!AA72,0,-MIN(MAX($F69-1-('2.1 Kraftwerk allgemein'!$F$16-'1.1 Allgemein'!$I$22+1),0),COLUMN(M69)-1-('2.1 Kraftwerk allgemein'!$F$16-'1.1 Allgemein'!$I$22+1)),1,MIN(MAX($F69-('2.1 Kraftwerk allgemein'!$F$16-'1.1 Allgemein'!$I$22+1),1),COLUMN(M69)-('2.1 Kraftwerk allgemein'!$F$16-'1.1 Allgemein'!$I$22+1)))))/$F69,
SUM(OFFSET('2.5 CAPEX'!AA72,0,-MIN($F69-1,COLUMN(M69)-1),1,MIN($F69,COLUMN(M69))))/$F69)))))))</f>
        <v/>
      </c>
      <c r="W69" s="199" t="str">
        <f ca="1">IF('2.1 Kraftwerk allgemein'!$F$15&lt;'1.1 Allgemein'!$I$22,
IF(OR(ISNUMBER($D69)=FALSE,$F69=""),"",
IF(AND('2.5 CAPEX'!$L72&lt;&gt;"x",'2.5 CAPEX'!$M72&lt;&gt;"x"),0,
IF($F69=0,0,
IF(W$4&lt;'2.1 Kraftwerk allgemein'!$F$16,0,
IF(W$4='2.1 Kraftwerk allgemein'!$F$16,'2.5 CAPEX'!$J72/$F69,
IF(W$4&lt;'2.1 Kraftwerk allgemein'!$F$16+$F69,
('2.5 CAPEX'!$J72+SUM(OFFSET('2.5 CAPEX'!AB72,0,-MIN(MAX($F69-1-('2.1 Kraftwerk allgemein'!$F$16-'2.1 Kraftwerk allgemein'!$F$15+1),0),COLUMN(N69)-1-('2.1 Kraftwerk allgemein'!$F$16-'2.1 Kraftwerk allgemein'!$F$15+1)),1,MIN(MAX($F69-('2.1 Kraftwerk allgemein'!$F$16-'2.1 Kraftwerk allgemein'!$F$15+1),1),COLUMN(N69)-('2.1 Kraftwerk allgemein'!$F$16-'2.1 Kraftwerk allgemein'!$F$15+1)))))/$F69,
SUM(OFFSET('2.5 CAPEX'!AB72,0,-MIN($F69-1,COLUMN(N69)-1),1,MIN($F69,COLUMN(N69))))/$F69)))))),
IF(OR(ISNUMBER($D69)=FALSE,$F69=""),"",
IF(AND('2.5 CAPEX'!$L72&lt;&gt;"x",'2.5 CAPEX'!$M72&lt;&gt;"x"),0,
IF($F69=0,0,
IF(W$4&lt;'2.1 Kraftwerk allgemein'!$F$16,0,
IF(W$4='2.1 Kraftwerk allgemein'!$F$16,'2.5 CAPEX'!$J72/$F69,
IF(W$4&lt;'2.1 Kraftwerk allgemein'!$F$16+$F69,
('2.5 CAPEX'!$J72+SUM(OFFSET('2.5 CAPEX'!AB72,0,-MIN(MAX($F69-1-('2.1 Kraftwerk allgemein'!$F$16-'1.1 Allgemein'!$I$22+1),0),COLUMN(N69)-1-('2.1 Kraftwerk allgemein'!$F$16-'1.1 Allgemein'!$I$22+1)),1,MIN(MAX($F69-('2.1 Kraftwerk allgemein'!$F$16-'1.1 Allgemein'!$I$22+1),1),COLUMN(N69)-('2.1 Kraftwerk allgemein'!$F$16-'1.1 Allgemein'!$I$22+1)))))/$F69,
SUM(OFFSET('2.5 CAPEX'!AB72,0,-MIN($F69-1,COLUMN(N69)-1),1,MIN($F69,COLUMN(N69))))/$F69)))))))</f>
        <v/>
      </c>
      <c r="X69" s="199" t="str">
        <f ca="1">IF('2.1 Kraftwerk allgemein'!$F$15&lt;'1.1 Allgemein'!$I$22,
IF(OR(ISNUMBER($D69)=FALSE,$F69=""),"",
IF(AND('2.5 CAPEX'!$L72&lt;&gt;"x",'2.5 CAPEX'!$M72&lt;&gt;"x"),0,
IF($F69=0,0,
IF(X$4&lt;'2.1 Kraftwerk allgemein'!$F$16,0,
IF(X$4='2.1 Kraftwerk allgemein'!$F$16,'2.5 CAPEX'!$J72/$F69,
IF(X$4&lt;'2.1 Kraftwerk allgemein'!$F$16+$F69,
('2.5 CAPEX'!$J72+SUM(OFFSET('2.5 CAPEX'!AC72,0,-MIN(MAX($F69-1-('2.1 Kraftwerk allgemein'!$F$16-'2.1 Kraftwerk allgemein'!$F$15+1),0),COLUMN(O69)-1-('2.1 Kraftwerk allgemein'!$F$16-'2.1 Kraftwerk allgemein'!$F$15+1)),1,MIN(MAX($F69-('2.1 Kraftwerk allgemein'!$F$16-'2.1 Kraftwerk allgemein'!$F$15+1),1),COLUMN(O69)-('2.1 Kraftwerk allgemein'!$F$16-'2.1 Kraftwerk allgemein'!$F$15+1)))))/$F69,
SUM(OFFSET('2.5 CAPEX'!AC72,0,-MIN($F69-1,COLUMN(O69)-1),1,MIN($F69,COLUMN(O69))))/$F69)))))),
IF(OR(ISNUMBER($D69)=FALSE,$F69=""),"",
IF(AND('2.5 CAPEX'!$L72&lt;&gt;"x",'2.5 CAPEX'!$M72&lt;&gt;"x"),0,
IF($F69=0,0,
IF(X$4&lt;'2.1 Kraftwerk allgemein'!$F$16,0,
IF(X$4='2.1 Kraftwerk allgemein'!$F$16,'2.5 CAPEX'!$J72/$F69,
IF(X$4&lt;'2.1 Kraftwerk allgemein'!$F$16+$F69,
('2.5 CAPEX'!$J72+SUM(OFFSET('2.5 CAPEX'!AC72,0,-MIN(MAX($F69-1-('2.1 Kraftwerk allgemein'!$F$16-'1.1 Allgemein'!$I$22+1),0),COLUMN(O69)-1-('2.1 Kraftwerk allgemein'!$F$16-'1.1 Allgemein'!$I$22+1)),1,MIN(MAX($F69-('2.1 Kraftwerk allgemein'!$F$16-'1.1 Allgemein'!$I$22+1),1),COLUMN(O69)-('2.1 Kraftwerk allgemein'!$F$16-'1.1 Allgemein'!$I$22+1)))))/$F69,
SUM(OFFSET('2.5 CAPEX'!AC72,0,-MIN($F69-1,COLUMN(O69)-1),1,MIN($F69,COLUMN(O69))))/$F69)))))))</f>
        <v/>
      </c>
      <c r="Y69" s="199" t="str">
        <f ca="1">IF('2.1 Kraftwerk allgemein'!$F$15&lt;'1.1 Allgemein'!$I$22,
IF(OR(ISNUMBER($D69)=FALSE,$F69=""),"",
IF(AND('2.5 CAPEX'!$L72&lt;&gt;"x",'2.5 CAPEX'!$M72&lt;&gt;"x"),0,
IF($F69=0,0,
IF(Y$4&lt;'2.1 Kraftwerk allgemein'!$F$16,0,
IF(Y$4='2.1 Kraftwerk allgemein'!$F$16,'2.5 CAPEX'!$J72/$F69,
IF(Y$4&lt;'2.1 Kraftwerk allgemein'!$F$16+$F69,
('2.5 CAPEX'!$J72+SUM(OFFSET('2.5 CAPEX'!AD72,0,-MIN(MAX($F69-1-('2.1 Kraftwerk allgemein'!$F$16-'2.1 Kraftwerk allgemein'!$F$15+1),0),COLUMN(P69)-1-('2.1 Kraftwerk allgemein'!$F$16-'2.1 Kraftwerk allgemein'!$F$15+1)),1,MIN(MAX($F69-('2.1 Kraftwerk allgemein'!$F$16-'2.1 Kraftwerk allgemein'!$F$15+1),1),COLUMN(P69)-('2.1 Kraftwerk allgemein'!$F$16-'2.1 Kraftwerk allgemein'!$F$15+1)))))/$F69,
SUM(OFFSET('2.5 CAPEX'!AD72,0,-MIN($F69-1,COLUMN(P69)-1),1,MIN($F69,COLUMN(P69))))/$F69)))))),
IF(OR(ISNUMBER($D69)=FALSE,$F69=""),"",
IF(AND('2.5 CAPEX'!$L72&lt;&gt;"x",'2.5 CAPEX'!$M72&lt;&gt;"x"),0,
IF($F69=0,0,
IF(Y$4&lt;'2.1 Kraftwerk allgemein'!$F$16,0,
IF(Y$4='2.1 Kraftwerk allgemein'!$F$16,'2.5 CAPEX'!$J72/$F69,
IF(Y$4&lt;'2.1 Kraftwerk allgemein'!$F$16+$F69,
('2.5 CAPEX'!$J72+SUM(OFFSET('2.5 CAPEX'!AD72,0,-MIN(MAX($F69-1-('2.1 Kraftwerk allgemein'!$F$16-'1.1 Allgemein'!$I$22+1),0),COLUMN(P69)-1-('2.1 Kraftwerk allgemein'!$F$16-'1.1 Allgemein'!$I$22+1)),1,MIN(MAX($F69-('2.1 Kraftwerk allgemein'!$F$16-'1.1 Allgemein'!$I$22+1),1),COLUMN(P69)-('2.1 Kraftwerk allgemein'!$F$16-'1.1 Allgemein'!$I$22+1)))))/$F69,
SUM(OFFSET('2.5 CAPEX'!AD72,0,-MIN($F69-1,COLUMN(P69)-1),1,MIN($F69,COLUMN(P69))))/$F69)))))))</f>
        <v/>
      </c>
      <c r="Z69" s="199" t="str">
        <f ca="1">IF('2.1 Kraftwerk allgemein'!$F$15&lt;'1.1 Allgemein'!$I$22,
IF(OR(ISNUMBER($D69)=FALSE,$F69=""),"",
IF(AND('2.5 CAPEX'!$L72&lt;&gt;"x",'2.5 CAPEX'!$M72&lt;&gt;"x"),0,
IF($F69=0,0,
IF(Z$4&lt;'2.1 Kraftwerk allgemein'!$F$16,0,
IF(Z$4='2.1 Kraftwerk allgemein'!$F$16,'2.5 CAPEX'!$J72/$F69,
IF(Z$4&lt;'2.1 Kraftwerk allgemein'!$F$16+$F69,
('2.5 CAPEX'!$J72+SUM(OFFSET('2.5 CAPEX'!AE72,0,-MIN(MAX($F69-1-('2.1 Kraftwerk allgemein'!$F$16-'2.1 Kraftwerk allgemein'!$F$15+1),0),COLUMN(Q69)-1-('2.1 Kraftwerk allgemein'!$F$16-'2.1 Kraftwerk allgemein'!$F$15+1)),1,MIN(MAX($F69-('2.1 Kraftwerk allgemein'!$F$16-'2.1 Kraftwerk allgemein'!$F$15+1),1),COLUMN(Q69)-('2.1 Kraftwerk allgemein'!$F$16-'2.1 Kraftwerk allgemein'!$F$15+1)))))/$F69,
SUM(OFFSET('2.5 CAPEX'!AE72,0,-MIN($F69-1,COLUMN(Q69)-1),1,MIN($F69,COLUMN(Q69))))/$F69)))))),
IF(OR(ISNUMBER($D69)=FALSE,$F69=""),"",
IF(AND('2.5 CAPEX'!$L72&lt;&gt;"x",'2.5 CAPEX'!$M72&lt;&gt;"x"),0,
IF($F69=0,0,
IF(Z$4&lt;'2.1 Kraftwerk allgemein'!$F$16,0,
IF(Z$4='2.1 Kraftwerk allgemein'!$F$16,'2.5 CAPEX'!$J72/$F69,
IF(Z$4&lt;'2.1 Kraftwerk allgemein'!$F$16+$F69,
('2.5 CAPEX'!$J72+SUM(OFFSET('2.5 CAPEX'!AE72,0,-MIN(MAX($F69-1-('2.1 Kraftwerk allgemein'!$F$16-'1.1 Allgemein'!$I$22+1),0),COLUMN(Q69)-1-('2.1 Kraftwerk allgemein'!$F$16-'1.1 Allgemein'!$I$22+1)),1,MIN(MAX($F69-('2.1 Kraftwerk allgemein'!$F$16-'1.1 Allgemein'!$I$22+1),1),COLUMN(Q69)-('2.1 Kraftwerk allgemein'!$F$16-'1.1 Allgemein'!$I$22+1)))))/$F69,
SUM(OFFSET('2.5 CAPEX'!AE72,0,-MIN($F69-1,COLUMN(Q69)-1),1,MIN($F69,COLUMN(Q69))))/$F69)))))))</f>
        <v/>
      </c>
      <c r="AA69" s="199" t="str">
        <f ca="1">IF('2.1 Kraftwerk allgemein'!$F$15&lt;'1.1 Allgemein'!$I$22,
IF(OR(ISNUMBER($D69)=FALSE,$F69=""),"",
IF(AND('2.5 CAPEX'!$L72&lt;&gt;"x",'2.5 CAPEX'!$M72&lt;&gt;"x"),0,
IF($F69=0,0,
IF(AA$4&lt;'2.1 Kraftwerk allgemein'!$F$16,0,
IF(AA$4='2.1 Kraftwerk allgemein'!$F$16,'2.5 CAPEX'!$J72/$F69,
IF(AA$4&lt;'2.1 Kraftwerk allgemein'!$F$16+$F69,
('2.5 CAPEX'!$J72+SUM(OFFSET('2.5 CAPEX'!AF72,0,-MIN(MAX($F69-1-('2.1 Kraftwerk allgemein'!$F$16-'2.1 Kraftwerk allgemein'!$F$15+1),0),COLUMN(R69)-1-('2.1 Kraftwerk allgemein'!$F$16-'2.1 Kraftwerk allgemein'!$F$15+1)),1,MIN(MAX($F69-('2.1 Kraftwerk allgemein'!$F$16-'2.1 Kraftwerk allgemein'!$F$15+1),1),COLUMN(R69)-('2.1 Kraftwerk allgemein'!$F$16-'2.1 Kraftwerk allgemein'!$F$15+1)))))/$F69,
SUM(OFFSET('2.5 CAPEX'!AF72,0,-MIN($F69-1,COLUMN(R69)-1),1,MIN($F69,COLUMN(R69))))/$F69)))))),
IF(OR(ISNUMBER($D69)=FALSE,$F69=""),"",
IF(AND('2.5 CAPEX'!$L72&lt;&gt;"x",'2.5 CAPEX'!$M72&lt;&gt;"x"),0,
IF($F69=0,0,
IF(AA$4&lt;'2.1 Kraftwerk allgemein'!$F$16,0,
IF(AA$4='2.1 Kraftwerk allgemein'!$F$16,'2.5 CAPEX'!$J72/$F69,
IF(AA$4&lt;'2.1 Kraftwerk allgemein'!$F$16+$F69,
('2.5 CAPEX'!$J72+SUM(OFFSET('2.5 CAPEX'!AF72,0,-MIN(MAX($F69-1-('2.1 Kraftwerk allgemein'!$F$16-'1.1 Allgemein'!$I$22+1),0),COLUMN(R69)-1-('2.1 Kraftwerk allgemein'!$F$16-'1.1 Allgemein'!$I$22+1)),1,MIN(MAX($F69-('2.1 Kraftwerk allgemein'!$F$16-'1.1 Allgemein'!$I$22+1),1),COLUMN(R69)-('2.1 Kraftwerk allgemein'!$F$16-'1.1 Allgemein'!$I$22+1)))))/$F69,
SUM(OFFSET('2.5 CAPEX'!AF72,0,-MIN($F69-1,COLUMN(R69)-1),1,MIN($F69,COLUMN(R69))))/$F69)))))))</f>
        <v/>
      </c>
      <c r="AB69" s="199" t="str">
        <f ca="1">IF('2.1 Kraftwerk allgemein'!$F$15&lt;'1.1 Allgemein'!$I$22,
IF(OR(ISNUMBER($D69)=FALSE,$F69=""),"",
IF(AND('2.5 CAPEX'!$L72&lt;&gt;"x",'2.5 CAPEX'!$M72&lt;&gt;"x"),0,
IF($F69=0,0,
IF(AB$4&lt;'2.1 Kraftwerk allgemein'!$F$16,0,
IF(AB$4='2.1 Kraftwerk allgemein'!$F$16,'2.5 CAPEX'!$J72/$F69,
IF(AB$4&lt;'2.1 Kraftwerk allgemein'!$F$16+$F69,
('2.5 CAPEX'!$J72+SUM(OFFSET('2.5 CAPEX'!AG72,0,-MIN(MAX($F69-1-('2.1 Kraftwerk allgemein'!$F$16-'2.1 Kraftwerk allgemein'!$F$15+1),0),COLUMN(S69)-1-('2.1 Kraftwerk allgemein'!$F$16-'2.1 Kraftwerk allgemein'!$F$15+1)),1,MIN(MAX($F69-('2.1 Kraftwerk allgemein'!$F$16-'2.1 Kraftwerk allgemein'!$F$15+1),1),COLUMN(S69)-('2.1 Kraftwerk allgemein'!$F$16-'2.1 Kraftwerk allgemein'!$F$15+1)))))/$F69,
SUM(OFFSET('2.5 CAPEX'!AG72,0,-MIN($F69-1,COLUMN(S69)-1),1,MIN($F69,COLUMN(S69))))/$F69)))))),
IF(OR(ISNUMBER($D69)=FALSE,$F69=""),"",
IF(AND('2.5 CAPEX'!$L72&lt;&gt;"x",'2.5 CAPEX'!$M72&lt;&gt;"x"),0,
IF($F69=0,0,
IF(AB$4&lt;'2.1 Kraftwerk allgemein'!$F$16,0,
IF(AB$4='2.1 Kraftwerk allgemein'!$F$16,'2.5 CAPEX'!$J72/$F69,
IF(AB$4&lt;'2.1 Kraftwerk allgemein'!$F$16+$F69,
('2.5 CAPEX'!$J72+SUM(OFFSET('2.5 CAPEX'!AG72,0,-MIN(MAX($F69-1-('2.1 Kraftwerk allgemein'!$F$16-'1.1 Allgemein'!$I$22+1),0),COLUMN(S69)-1-('2.1 Kraftwerk allgemein'!$F$16-'1.1 Allgemein'!$I$22+1)),1,MIN(MAX($F69-('2.1 Kraftwerk allgemein'!$F$16-'1.1 Allgemein'!$I$22+1),1),COLUMN(S69)-('2.1 Kraftwerk allgemein'!$F$16-'1.1 Allgemein'!$I$22+1)))))/$F69,
SUM(OFFSET('2.5 CAPEX'!AG72,0,-MIN($F69-1,COLUMN(S69)-1),1,MIN($F69,COLUMN(S69))))/$F69)))))))</f>
        <v/>
      </c>
      <c r="AC69" s="199" t="str">
        <f ca="1">IF('2.1 Kraftwerk allgemein'!$F$15&lt;'1.1 Allgemein'!$I$22,
IF(OR(ISNUMBER($D69)=FALSE,$F69=""),"",
IF(AND('2.5 CAPEX'!$L72&lt;&gt;"x",'2.5 CAPEX'!$M72&lt;&gt;"x"),0,
IF($F69=0,0,
IF(AC$4&lt;'2.1 Kraftwerk allgemein'!$F$16,0,
IF(AC$4='2.1 Kraftwerk allgemein'!$F$16,'2.5 CAPEX'!$J72/$F69,
IF(AC$4&lt;'2.1 Kraftwerk allgemein'!$F$16+$F69,
('2.5 CAPEX'!$J72+SUM(OFFSET('2.5 CAPEX'!AH72,0,-MIN(MAX($F69-1-('2.1 Kraftwerk allgemein'!$F$16-'2.1 Kraftwerk allgemein'!$F$15+1),0),COLUMN(T69)-1-('2.1 Kraftwerk allgemein'!$F$16-'2.1 Kraftwerk allgemein'!$F$15+1)),1,MIN(MAX($F69-('2.1 Kraftwerk allgemein'!$F$16-'2.1 Kraftwerk allgemein'!$F$15+1),1),COLUMN(T69)-('2.1 Kraftwerk allgemein'!$F$16-'2.1 Kraftwerk allgemein'!$F$15+1)))))/$F69,
SUM(OFFSET('2.5 CAPEX'!AH72,0,-MIN($F69-1,COLUMN(T69)-1),1,MIN($F69,COLUMN(T69))))/$F69)))))),
IF(OR(ISNUMBER($D69)=FALSE,$F69=""),"",
IF(AND('2.5 CAPEX'!$L72&lt;&gt;"x",'2.5 CAPEX'!$M72&lt;&gt;"x"),0,
IF($F69=0,0,
IF(AC$4&lt;'2.1 Kraftwerk allgemein'!$F$16,0,
IF(AC$4='2.1 Kraftwerk allgemein'!$F$16,'2.5 CAPEX'!$J72/$F69,
IF(AC$4&lt;'2.1 Kraftwerk allgemein'!$F$16+$F69,
('2.5 CAPEX'!$J72+SUM(OFFSET('2.5 CAPEX'!AH72,0,-MIN(MAX($F69-1-('2.1 Kraftwerk allgemein'!$F$16-'1.1 Allgemein'!$I$22+1),0),COLUMN(T69)-1-('2.1 Kraftwerk allgemein'!$F$16-'1.1 Allgemein'!$I$22+1)),1,MIN(MAX($F69-('2.1 Kraftwerk allgemein'!$F$16-'1.1 Allgemein'!$I$22+1),1),COLUMN(T69)-('2.1 Kraftwerk allgemein'!$F$16-'1.1 Allgemein'!$I$22+1)))))/$F69,
SUM(OFFSET('2.5 CAPEX'!AH72,0,-MIN($F69-1,COLUMN(T69)-1),1,MIN($F69,COLUMN(T69))))/$F69)))))))</f>
        <v/>
      </c>
      <c r="AD69" s="199" t="str">
        <f ca="1">IF('2.1 Kraftwerk allgemein'!$F$15&lt;'1.1 Allgemein'!$I$22,
IF(OR(ISNUMBER($D69)=FALSE,$F69=""),"",
IF(AND('2.5 CAPEX'!$L72&lt;&gt;"x",'2.5 CAPEX'!$M72&lt;&gt;"x"),0,
IF($F69=0,0,
IF(AD$4&lt;'2.1 Kraftwerk allgemein'!$F$16,0,
IF(AD$4='2.1 Kraftwerk allgemein'!$F$16,'2.5 CAPEX'!$J72/$F69,
IF(AD$4&lt;'2.1 Kraftwerk allgemein'!$F$16+$F69,
('2.5 CAPEX'!$J72+SUM(OFFSET('2.5 CAPEX'!AI72,0,-MIN(MAX($F69-1-('2.1 Kraftwerk allgemein'!$F$16-'2.1 Kraftwerk allgemein'!$F$15+1),0),COLUMN(U69)-1-('2.1 Kraftwerk allgemein'!$F$16-'2.1 Kraftwerk allgemein'!$F$15+1)),1,MIN(MAX($F69-('2.1 Kraftwerk allgemein'!$F$16-'2.1 Kraftwerk allgemein'!$F$15+1),1),COLUMN(U69)-('2.1 Kraftwerk allgemein'!$F$16-'2.1 Kraftwerk allgemein'!$F$15+1)))))/$F69,
SUM(OFFSET('2.5 CAPEX'!AI72,0,-MIN($F69-1,COLUMN(U69)-1),1,MIN($F69,COLUMN(U69))))/$F69)))))),
IF(OR(ISNUMBER($D69)=FALSE,$F69=""),"",
IF(AND('2.5 CAPEX'!$L72&lt;&gt;"x",'2.5 CAPEX'!$M72&lt;&gt;"x"),0,
IF($F69=0,0,
IF(AD$4&lt;'2.1 Kraftwerk allgemein'!$F$16,0,
IF(AD$4='2.1 Kraftwerk allgemein'!$F$16,'2.5 CAPEX'!$J72/$F69,
IF(AD$4&lt;'2.1 Kraftwerk allgemein'!$F$16+$F69,
('2.5 CAPEX'!$J72+SUM(OFFSET('2.5 CAPEX'!AI72,0,-MIN(MAX($F69-1-('2.1 Kraftwerk allgemein'!$F$16-'1.1 Allgemein'!$I$22+1),0),COLUMN(U69)-1-('2.1 Kraftwerk allgemein'!$F$16-'1.1 Allgemein'!$I$22+1)),1,MIN(MAX($F69-('2.1 Kraftwerk allgemein'!$F$16-'1.1 Allgemein'!$I$22+1),1),COLUMN(U69)-('2.1 Kraftwerk allgemein'!$F$16-'1.1 Allgemein'!$I$22+1)))))/$F69,
SUM(OFFSET('2.5 CAPEX'!AI72,0,-MIN($F69-1,COLUMN(U69)-1),1,MIN($F69,COLUMN(U69))))/$F69)))))))</f>
        <v/>
      </c>
      <c r="AE69" s="199" t="str">
        <f ca="1">IF('2.1 Kraftwerk allgemein'!$F$15&lt;'1.1 Allgemein'!$I$22,
IF(OR(ISNUMBER($D69)=FALSE,$F69=""),"",
IF(AND('2.5 CAPEX'!$L72&lt;&gt;"x",'2.5 CAPEX'!$M72&lt;&gt;"x"),0,
IF($F69=0,0,
IF(AE$4&lt;'2.1 Kraftwerk allgemein'!$F$16,0,
IF(AE$4='2.1 Kraftwerk allgemein'!$F$16,'2.5 CAPEX'!$J72/$F69,
IF(AE$4&lt;'2.1 Kraftwerk allgemein'!$F$16+$F69,
('2.5 CAPEX'!$J72+SUM(OFFSET('2.5 CAPEX'!AJ72,0,-MIN(MAX($F69-1-('2.1 Kraftwerk allgemein'!$F$16-'2.1 Kraftwerk allgemein'!$F$15+1),0),COLUMN(V69)-1-('2.1 Kraftwerk allgemein'!$F$16-'2.1 Kraftwerk allgemein'!$F$15+1)),1,MIN(MAX($F69-('2.1 Kraftwerk allgemein'!$F$16-'2.1 Kraftwerk allgemein'!$F$15+1),1),COLUMN(V69)-('2.1 Kraftwerk allgemein'!$F$16-'2.1 Kraftwerk allgemein'!$F$15+1)))))/$F69,
SUM(OFFSET('2.5 CAPEX'!AJ72,0,-MIN($F69-1,COLUMN(V69)-1),1,MIN($F69,COLUMN(V69))))/$F69)))))),
IF(OR(ISNUMBER($D69)=FALSE,$F69=""),"",
IF(AND('2.5 CAPEX'!$L72&lt;&gt;"x",'2.5 CAPEX'!$M72&lt;&gt;"x"),0,
IF($F69=0,0,
IF(AE$4&lt;'2.1 Kraftwerk allgemein'!$F$16,0,
IF(AE$4='2.1 Kraftwerk allgemein'!$F$16,'2.5 CAPEX'!$J72/$F69,
IF(AE$4&lt;'2.1 Kraftwerk allgemein'!$F$16+$F69,
('2.5 CAPEX'!$J72+SUM(OFFSET('2.5 CAPEX'!AJ72,0,-MIN(MAX($F69-1-('2.1 Kraftwerk allgemein'!$F$16-'1.1 Allgemein'!$I$22+1),0),COLUMN(V69)-1-('2.1 Kraftwerk allgemein'!$F$16-'1.1 Allgemein'!$I$22+1)),1,MIN(MAX($F69-('2.1 Kraftwerk allgemein'!$F$16-'1.1 Allgemein'!$I$22+1),1),COLUMN(V69)-('2.1 Kraftwerk allgemein'!$F$16-'1.1 Allgemein'!$I$22+1)))))/$F69,
SUM(OFFSET('2.5 CAPEX'!AJ72,0,-MIN($F69-1,COLUMN(V69)-1),1,MIN($F69,COLUMN(V69))))/$F69)))))))</f>
        <v/>
      </c>
      <c r="AF69" s="199" t="str">
        <f ca="1">IF('2.1 Kraftwerk allgemein'!$F$15&lt;'1.1 Allgemein'!$I$22,
IF(OR(ISNUMBER($D69)=FALSE,$F69=""),"",
IF(AND('2.5 CAPEX'!$L72&lt;&gt;"x",'2.5 CAPEX'!$M72&lt;&gt;"x"),0,
IF($F69=0,0,
IF(AF$4&lt;'2.1 Kraftwerk allgemein'!$F$16,0,
IF(AF$4='2.1 Kraftwerk allgemein'!$F$16,'2.5 CAPEX'!$J72/$F69,
IF(AF$4&lt;'2.1 Kraftwerk allgemein'!$F$16+$F69,
('2.5 CAPEX'!$J72+SUM(OFFSET('2.5 CAPEX'!AK72,0,-MIN(MAX($F69-1-('2.1 Kraftwerk allgemein'!$F$16-'2.1 Kraftwerk allgemein'!$F$15+1),0),COLUMN(W69)-1-('2.1 Kraftwerk allgemein'!$F$16-'2.1 Kraftwerk allgemein'!$F$15+1)),1,MIN(MAX($F69-('2.1 Kraftwerk allgemein'!$F$16-'2.1 Kraftwerk allgemein'!$F$15+1),1),COLUMN(W69)-('2.1 Kraftwerk allgemein'!$F$16-'2.1 Kraftwerk allgemein'!$F$15+1)))))/$F69,
SUM(OFFSET('2.5 CAPEX'!AK72,0,-MIN($F69-1,COLUMN(W69)-1),1,MIN($F69,COLUMN(W69))))/$F69)))))),
IF(OR(ISNUMBER($D69)=FALSE,$F69=""),"",
IF(AND('2.5 CAPEX'!$L72&lt;&gt;"x",'2.5 CAPEX'!$M72&lt;&gt;"x"),0,
IF($F69=0,0,
IF(AF$4&lt;'2.1 Kraftwerk allgemein'!$F$16,0,
IF(AF$4='2.1 Kraftwerk allgemein'!$F$16,'2.5 CAPEX'!$J72/$F69,
IF(AF$4&lt;'2.1 Kraftwerk allgemein'!$F$16+$F69,
('2.5 CAPEX'!$J72+SUM(OFFSET('2.5 CAPEX'!AK72,0,-MIN(MAX($F69-1-('2.1 Kraftwerk allgemein'!$F$16-'1.1 Allgemein'!$I$22+1),0),COLUMN(W69)-1-('2.1 Kraftwerk allgemein'!$F$16-'1.1 Allgemein'!$I$22+1)),1,MIN(MAX($F69-('2.1 Kraftwerk allgemein'!$F$16-'1.1 Allgemein'!$I$22+1),1),COLUMN(W69)-('2.1 Kraftwerk allgemein'!$F$16-'1.1 Allgemein'!$I$22+1)))))/$F69,
SUM(OFFSET('2.5 CAPEX'!AK72,0,-MIN($F69-1,COLUMN(W69)-1),1,MIN($F69,COLUMN(W69))))/$F69)))))))</f>
        <v/>
      </c>
      <c r="AG69" s="199" t="str">
        <f ca="1">IF('2.1 Kraftwerk allgemein'!$F$15&lt;'1.1 Allgemein'!$I$22,
IF(OR(ISNUMBER($D69)=FALSE,$F69=""),"",
IF(AND('2.5 CAPEX'!$L72&lt;&gt;"x",'2.5 CAPEX'!$M72&lt;&gt;"x"),0,
IF($F69=0,0,
IF(AG$4&lt;'2.1 Kraftwerk allgemein'!$F$16,0,
IF(AG$4='2.1 Kraftwerk allgemein'!$F$16,'2.5 CAPEX'!$J72/$F69,
IF(AG$4&lt;'2.1 Kraftwerk allgemein'!$F$16+$F69,
('2.5 CAPEX'!$J72+SUM(OFFSET('2.5 CAPEX'!AL72,0,-MIN(MAX($F69-1-('2.1 Kraftwerk allgemein'!$F$16-'2.1 Kraftwerk allgemein'!$F$15+1),0),COLUMN(X69)-1-('2.1 Kraftwerk allgemein'!$F$16-'2.1 Kraftwerk allgemein'!$F$15+1)),1,MIN(MAX($F69-('2.1 Kraftwerk allgemein'!$F$16-'2.1 Kraftwerk allgemein'!$F$15+1),1),COLUMN(X69)-('2.1 Kraftwerk allgemein'!$F$16-'2.1 Kraftwerk allgemein'!$F$15+1)))))/$F69,
SUM(OFFSET('2.5 CAPEX'!AL72,0,-MIN($F69-1,COLUMN(X69)-1),1,MIN($F69,COLUMN(X69))))/$F69)))))),
IF(OR(ISNUMBER($D69)=FALSE,$F69=""),"",
IF(AND('2.5 CAPEX'!$L72&lt;&gt;"x",'2.5 CAPEX'!$M72&lt;&gt;"x"),0,
IF($F69=0,0,
IF(AG$4&lt;'2.1 Kraftwerk allgemein'!$F$16,0,
IF(AG$4='2.1 Kraftwerk allgemein'!$F$16,'2.5 CAPEX'!$J72/$F69,
IF(AG$4&lt;'2.1 Kraftwerk allgemein'!$F$16+$F69,
('2.5 CAPEX'!$J72+SUM(OFFSET('2.5 CAPEX'!AL72,0,-MIN(MAX($F69-1-('2.1 Kraftwerk allgemein'!$F$16-'1.1 Allgemein'!$I$22+1),0),COLUMN(X69)-1-('2.1 Kraftwerk allgemein'!$F$16-'1.1 Allgemein'!$I$22+1)),1,MIN(MAX($F69-('2.1 Kraftwerk allgemein'!$F$16-'1.1 Allgemein'!$I$22+1),1),COLUMN(X69)-('2.1 Kraftwerk allgemein'!$F$16-'1.1 Allgemein'!$I$22+1)))))/$F69,
SUM(OFFSET('2.5 CAPEX'!AL72,0,-MIN($F69-1,COLUMN(X69)-1),1,MIN($F69,COLUMN(X69))))/$F69)))))))</f>
        <v/>
      </c>
      <c r="AH69" s="199" t="str">
        <f ca="1">IF('2.1 Kraftwerk allgemein'!$F$15&lt;'1.1 Allgemein'!$I$22,
IF(OR(ISNUMBER($D69)=FALSE,$F69=""),"",
IF(AND('2.5 CAPEX'!$L72&lt;&gt;"x",'2.5 CAPEX'!$M72&lt;&gt;"x"),0,
IF($F69=0,0,
IF(AH$4&lt;'2.1 Kraftwerk allgemein'!$F$16,0,
IF(AH$4='2.1 Kraftwerk allgemein'!$F$16,'2.5 CAPEX'!$J72/$F69,
IF(AH$4&lt;'2.1 Kraftwerk allgemein'!$F$16+$F69,
('2.5 CAPEX'!$J72+SUM(OFFSET('2.5 CAPEX'!AM72,0,-MIN(MAX($F69-1-('2.1 Kraftwerk allgemein'!$F$16-'2.1 Kraftwerk allgemein'!$F$15+1),0),COLUMN(Y69)-1-('2.1 Kraftwerk allgemein'!$F$16-'2.1 Kraftwerk allgemein'!$F$15+1)),1,MIN(MAX($F69-('2.1 Kraftwerk allgemein'!$F$16-'2.1 Kraftwerk allgemein'!$F$15+1),1),COLUMN(Y69)-('2.1 Kraftwerk allgemein'!$F$16-'2.1 Kraftwerk allgemein'!$F$15+1)))))/$F69,
SUM(OFFSET('2.5 CAPEX'!AM72,0,-MIN($F69-1,COLUMN(Y69)-1),1,MIN($F69,COLUMN(Y69))))/$F69)))))),
IF(OR(ISNUMBER($D69)=FALSE,$F69=""),"",
IF(AND('2.5 CAPEX'!$L72&lt;&gt;"x",'2.5 CAPEX'!$M72&lt;&gt;"x"),0,
IF($F69=0,0,
IF(AH$4&lt;'2.1 Kraftwerk allgemein'!$F$16,0,
IF(AH$4='2.1 Kraftwerk allgemein'!$F$16,'2.5 CAPEX'!$J72/$F69,
IF(AH$4&lt;'2.1 Kraftwerk allgemein'!$F$16+$F69,
('2.5 CAPEX'!$J72+SUM(OFFSET('2.5 CAPEX'!AM72,0,-MIN(MAX($F69-1-('2.1 Kraftwerk allgemein'!$F$16-'1.1 Allgemein'!$I$22+1),0),COLUMN(Y69)-1-('2.1 Kraftwerk allgemein'!$F$16-'1.1 Allgemein'!$I$22+1)),1,MIN(MAX($F69-('2.1 Kraftwerk allgemein'!$F$16-'1.1 Allgemein'!$I$22+1),1),COLUMN(Y69)-('2.1 Kraftwerk allgemein'!$F$16-'1.1 Allgemein'!$I$22+1)))))/$F69,
SUM(OFFSET('2.5 CAPEX'!AM72,0,-MIN($F69-1,COLUMN(Y69)-1),1,MIN($F69,COLUMN(Y69))))/$F69)))))))</f>
        <v/>
      </c>
      <c r="AI69" s="199" t="str">
        <f ca="1">IF('2.1 Kraftwerk allgemein'!$F$15&lt;'1.1 Allgemein'!$I$22,
IF(OR(ISNUMBER($D69)=FALSE,$F69=""),"",
IF(AND('2.5 CAPEX'!$L72&lt;&gt;"x",'2.5 CAPEX'!$M72&lt;&gt;"x"),0,
IF($F69=0,0,
IF(AI$4&lt;'2.1 Kraftwerk allgemein'!$F$16,0,
IF(AI$4='2.1 Kraftwerk allgemein'!$F$16,'2.5 CAPEX'!$J72/$F69,
IF(AI$4&lt;'2.1 Kraftwerk allgemein'!$F$16+$F69,
('2.5 CAPEX'!$J72+SUM(OFFSET('2.5 CAPEX'!AN72,0,-MIN(MAX($F69-1-('2.1 Kraftwerk allgemein'!$F$16-'2.1 Kraftwerk allgemein'!$F$15+1),0),COLUMN(Z69)-1-('2.1 Kraftwerk allgemein'!$F$16-'2.1 Kraftwerk allgemein'!$F$15+1)),1,MIN(MAX($F69-('2.1 Kraftwerk allgemein'!$F$16-'2.1 Kraftwerk allgemein'!$F$15+1),1),COLUMN(Z69)-('2.1 Kraftwerk allgemein'!$F$16-'2.1 Kraftwerk allgemein'!$F$15+1)))))/$F69,
SUM(OFFSET('2.5 CAPEX'!AN72,0,-MIN($F69-1,COLUMN(Z69)-1),1,MIN($F69,COLUMN(Z69))))/$F69)))))),
IF(OR(ISNUMBER($D69)=FALSE,$F69=""),"",
IF(AND('2.5 CAPEX'!$L72&lt;&gt;"x",'2.5 CAPEX'!$M72&lt;&gt;"x"),0,
IF($F69=0,0,
IF(AI$4&lt;'2.1 Kraftwerk allgemein'!$F$16,0,
IF(AI$4='2.1 Kraftwerk allgemein'!$F$16,'2.5 CAPEX'!$J72/$F69,
IF(AI$4&lt;'2.1 Kraftwerk allgemein'!$F$16+$F69,
('2.5 CAPEX'!$J72+SUM(OFFSET('2.5 CAPEX'!AN72,0,-MIN(MAX($F69-1-('2.1 Kraftwerk allgemein'!$F$16-'1.1 Allgemein'!$I$22+1),0),COLUMN(Z69)-1-('2.1 Kraftwerk allgemein'!$F$16-'1.1 Allgemein'!$I$22+1)),1,MIN(MAX($F69-('2.1 Kraftwerk allgemein'!$F$16-'1.1 Allgemein'!$I$22+1),1),COLUMN(Z69)-('2.1 Kraftwerk allgemein'!$F$16-'1.1 Allgemein'!$I$22+1)))))/$F69,
SUM(OFFSET('2.5 CAPEX'!AN72,0,-MIN($F69-1,COLUMN(Z69)-1),1,MIN($F69,COLUMN(Z69))))/$F69)))))))</f>
        <v/>
      </c>
      <c r="AJ69" s="199" t="str">
        <f ca="1">IF('2.1 Kraftwerk allgemein'!$F$15&lt;'1.1 Allgemein'!$I$22,
IF(OR(ISNUMBER($D69)=FALSE,$F69=""),"",
IF(AND('2.5 CAPEX'!$L72&lt;&gt;"x",'2.5 CAPEX'!$M72&lt;&gt;"x"),0,
IF($F69=0,0,
IF(AJ$4&lt;'2.1 Kraftwerk allgemein'!$F$16,0,
IF(AJ$4='2.1 Kraftwerk allgemein'!$F$16,'2.5 CAPEX'!$J72/$F69,
IF(AJ$4&lt;'2.1 Kraftwerk allgemein'!$F$16+$F69,
('2.5 CAPEX'!$J72+SUM(OFFSET('2.5 CAPEX'!AO72,0,-MIN(MAX($F69-1-('2.1 Kraftwerk allgemein'!$F$16-'2.1 Kraftwerk allgemein'!$F$15+1),0),COLUMN(AA69)-1-('2.1 Kraftwerk allgemein'!$F$16-'2.1 Kraftwerk allgemein'!$F$15+1)),1,MIN(MAX($F69-('2.1 Kraftwerk allgemein'!$F$16-'2.1 Kraftwerk allgemein'!$F$15+1),1),COLUMN(AA69)-('2.1 Kraftwerk allgemein'!$F$16-'2.1 Kraftwerk allgemein'!$F$15+1)))))/$F69,
SUM(OFFSET('2.5 CAPEX'!AO72,0,-MIN($F69-1,COLUMN(AA69)-1),1,MIN($F69,COLUMN(AA69))))/$F69)))))),
IF(OR(ISNUMBER($D69)=FALSE,$F69=""),"",
IF(AND('2.5 CAPEX'!$L72&lt;&gt;"x",'2.5 CAPEX'!$M72&lt;&gt;"x"),0,
IF($F69=0,0,
IF(AJ$4&lt;'2.1 Kraftwerk allgemein'!$F$16,0,
IF(AJ$4='2.1 Kraftwerk allgemein'!$F$16,'2.5 CAPEX'!$J72/$F69,
IF(AJ$4&lt;'2.1 Kraftwerk allgemein'!$F$16+$F69,
('2.5 CAPEX'!$J72+SUM(OFFSET('2.5 CAPEX'!AO72,0,-MIN(MAX($F69-1-('2.1 Kraftwerk allgemein'!$F$16-'1.1 Allgemein'!$I$22+1),0),COLUMN(AA69)-1-('2.1 Kraftwerk allgemein'!$F$16-'1.1 Allgemein'!$I$22+1)),1,MIN(MAX($F69-('2.1 Kraftwerk allgemein'!$F$16-'1.1 Allgemein'!$I$22+1),1),COLUMN(AA69)-('2.1 Kraftwerk allgemein'!$F$16-'1.1 Allgemein'!$I$22+1)))))/$F69,
SUM(OFFSET('2.5 CAPEX'!AO72,0,-MIN($F69-1,COLUMN(AA69)-1),1,MIN($F69,COLUMN(AA69))))/$F69)))))))</f>
        <v/>
      </c>
      <c r="AK69" s="199" t="str">
        <f ca="1">IF('2.1 Kraftwerk allgemein'!$F$15&lt;'1.1 Allgemein'!$I$22,
IF(OR(ISNUMBER($D69)=FALSE,$F69=""),"",
IF(AND('2.5 CAPEX'!$L72&lt;&gt;"x",'2.5 CAPEX'!$M72&lt;&gt;"x"),0,
IF($F69=0,0,
IF(AK$4&lt;'2.1 Kraftwerk allgemein'!$F$16,0,
IF(AK$4='2.1 Kraftwerk allgemein'!$F$16,'2.5 CAPEX'!$J72/$F69,
IF(AK$4&lt;'2.1 Kraftwerk allgemein'!$F$16+$F69,
('2.5 CAPEX'!$J72+SUM(OFFSET('2.5 CAPEX'!AP72,0,-MIN(MAX($F69-1-('2.1 Kraftwerk allgemein'!$F$16-'2.1 Kraftwerk allgemein'!$F$15+1),0),COLUMN(AB69)-1-('2.1 Kraftwerk allgemein'!$F$16-'2.1 Kraftwerk allgemein'!$F$15+1)),1,MIN(MAX($F69-('2.1 Kraftwerk allgemein'!$F$16-'2.1 Kraftwerk allgemein'!$F$15+1),1),COLUMN(AB69)-('2.1 Kraftwerk allgemein'!$F$16-'2.1 Kraftwerk allgemein'!$F$15+1)))))/$F69,
SUM(OFFSET('2.5 CAPEX'!AP72,0,-MIN($F69-1,COLUMN(AB69)-1),1,MIN($F69,COLUMN(AB69))))/$F69)))))),
IF(OR(ISNUMBER($D69)=FALSE,$F69=""),"",
IF(AND('2.5 CAPEX'!$L72&lt;&gt;"x",'2.5 CAPEX'!$M72&lt;&gt;"x"),0,
IF($F69=0,0,
IF(AK$4&lt;'2.1 Kraftwerk allgemein'!$F$16,0,
IF(AK$4='2.1 Kraftwerk allgemein'!$F$16,'2.5 CAPEX'!$J72/$F69,
IF(AK$4&lt;'2.1 Kraftwerk allgemein'!$F$16+$F69,
('2.5 CAPEX'!$J72+SUM(OFFSET('2.5 CAPEX'!AP72,0,-MIN(MAX($F69-1-('2.1 Kraftwerk allgemein'!$F$16-'1.1 Allgemein'!$I$22+1),0),COLUMN(AB69)-1-('2.1 Kraftwerk allgemein'!$F$16-'1.1 Allgemein'!$I$22+1)),1,MIN(MAX($F69-('2.1 Kraftwerk allgemein'!$F$16-'1.1 Allgemein'!$I$22+1),1),COLUMN(AB69)-('2.1 Kraftwerk allgemein'!$F$16-'1.1 Allgemein'!$I$22+1)))))/$F69,
SUM(OFFSET('2.5 CAPEX'!AP72,0,-MIN($F69-1,COLUMN(AB69)-1),1,MIN($F69,COLUMN(AB69))))/$F69)))))))</f>
        <v/>
      </c>
      <c r="AL69" s="199" t="str">
        <f ca="1">IF('2.1 Kraftwerk allgemein'!$F$15&lt;'1.1 Allgemein'!$I$22,
IF(OR(ISNUMBER($D69)=FALSE,$F69=""),"",
IF(AND('2.5 CAPEX'!$L72&lt;&gt;"x",'2.5 CAPEX'!$M72&lt;&gt;"x"),0,
IF($F69=0,0,
IF(AL$4&lt;'2.1 Kraftwerk allgemein'!$F$16,0,
IF(AL$4='2.1 Kraftwerk allgemein'!$F$16,'2.5 CAPEX'!$J72/$F69,
IF(AL$4&lt;'2.1 Kraftwerk allgemein'!$F$16+$F69,
('2.5 CAPEX'!$J72+SUM(OFFSET('2.5 CAPEX'!AQ72,0,-MIN(MAX($F69-1-('2.1 Kraftwerk allgemein'!$F$16-'2.1 Kraftwerk allgemein'!$F$15+1),0),COLUMN(AC69)-1-('2.1 Kraftwerk allgemein'!$F$16-'2.1 Kraftwerk allgemein'!$F$15+1)),1,MIN(MAX($F69-('2.1 Kraftwerk allgemein'!$F$16-'2.1 Kraftwerk allgemein'!$F$15+1),1),COLUMN(AC69)-('2.1 Kraftwerk allgemein'!$F$16-'2.1 Kraftwerk allgemein'!$F$15+1)))))/$F69,
SUM(OFFSET('2.5 CAPEX'!AQ72,0,-MIN($F69-1,COLUMN(AC69)-1),1,MIN($F69,COLUMN(AC69))))/$F69)))))),
IF(OR(ISNUMBER($D69)=FALSE,$F69=""),"",
IF(AND('2.5 CAPEX'!$L72&lt;&gt;"x",'2.5 CAPEX'!$M72&lt;&gt;"x"),0,
IF($F69=0,0,
IF(AL$4&lt;'2.1 Kraftwerk allgemein'!$F$16,0,
IF(AL$4='2.1 Kraftwerk allgemein'!$F$16,'2.5 CAPEX'!$J72/$F69,
IF(AL$4&lt;'2.1 Kraftwerk allgemein'!$F$16+$F69,
('2.5 CAPEX'!$J72+SUM(OFFSET('2.5 CAPEX'!AQ72,0,-MIN(MAX($F69-1-('2.1 Kraftwerk allgemein'!$F$16-'1.1 Allgemein'!$I$22+1),0),COLUMN(AC69)-1-('2.1 Kraftwerk allgemein'!$F$16-'1.1 Allgemein'!$I$22+1)),1,MIN(MAX($F69-('2.1 Kraftwerk allgemein'!$F$16-'1.1 Allgemein'!$I$22+1),1),COLUMN(AC69)-('2.1 Kraftwerk allgemein'!$F$16-'1.1 Allgemein'!$I$22+1)))))/$F69,
SUM(OFFSET('2.5 CAPEX'!AQ72,0,-MIN($F69-1,COLUMN(AC69)-1),1,MIN($F69,COLUMN(AC69))))/$F69)))))))</f>
        <v/>
      </c>
      <c r="AM69" s="199" t="str">
        <f ca="1">IF('2.1 Kraftwerk allgemein'!$F$15&lt;'1.1 Allgemein'!$I$22,
IF(OR(ISNUMBER($D69)=FALSE,$F69=""),"",
IF(AND('2.5 CAPEX'!$L72&lt;&gt;"x",'2.5 CAPEX'!$M72&lt;&gt;"x"),0,
IF($F69=0,0,
IF(AM$4&lt;'2.1 Kraftwerk allgemein'!$F$16,0,
IF(AM$4='2.1 Kraftwerk allgemein'!$F$16,'2.5 CAPEX'!$J72/$F69,
IF(AM$4&lt;'2.1 Kraftwerk allgemein'!$F$16+$F69,
('2.5 CAPEX'!$J72+SUM(OFFSET('2.5 CAPEX'!AR72,0,-MIN(MAX($F69-1-('2.1 Kraftwerk allgemein'!$F$16-'2.1 Kraftwerk allgemein'!$F$15+1),0),COLUMN(AD69)-1-('2.1 Kraftwerk allgemein'!$F$16-'2.1 Kraftwerk allgemein'!$F$15+1)),1,MIN(MAX($F69-('2.1 Kraftwerk allgemein'!$F$16-'2.1 Kraftwerk allgemein'!$F$15+1),1),COLUMN(AD69)-('2.1 Kraftwerk allgemein'!$F$16-'2.1 Kraftwerk allgemein'!$F$15+1)))))/$F69,
SUM(OFFSET('2.5 CAPEX'!AR72,0,-MIN($F69-1,COLUMN(AD69)-1),1,MIN($F69,COLUMN(AD69))))/$F69)))))),
IF(OR(ISNUMBER($D69)=FALSE,$F69=""),"",
IF(AND('2.5 CAPEX'!$L72&lt;&gt;"x",'2.5 CAPEX'!$M72&lt;&gt;"x"),0,
IF($F69=0,0,
IF(AM$4&lt;'2.1 Kraftwerk allgemein'!$F$16,0,
IF(AM$4='2.1 Kraftwerk allgemein'!$F$16,'2.5 CAPEX'!$J72/$F69,
IF(AM$4&lt;'2.1 Kraftwerk allgemein'!$F$16+$F69,
('2.5 CAPEX'!$J72+SUM(OFFSET('2.5 CAPEX'!AR72,0,-MIN(MAX($F69-1-('2.1 Kraftwerk allgemein'!$F$16-'1.1 Allgemein'!$I$22+1),0),COLUMN(AD69)-1-('2.1 Kraftwerk allgemein'!$F$16-'1.1 Allgemein'!$I$22+1)),1,MIN(MAX($F69-('2.1 Kraftwerk allgemein'!$F$16-'1.1 Allgemein'!$I$22+1),1),COLUMN(AD69)-('2.1 Kraftwerk allgemein'!$F$16-'1.1 Allgemein'!$I$22+1)))))/$F69,
SUM(OFFSET('2.5 CAPEX'!AR72,0,-MIN($F69-1,COLUMN(AD69)-1),1,MIN($F69,COLUMN(AD69))))/$F69)))))))</f>
        <v/>
      </c>
      <c r="AN69" s="199" t="str">
        <f ca="1">IF('2.1 Kraftwerk allgemein'!$F$15&lt;'1.1 Allgemein'!$I$22,
IF(OR(ISNUMBER($D69)=FALSE,$F69=""),"",
IF(AND('2.5 CAPEX'!$L72&lt;&gt;"x",'2.5 CAPEX'!$M72&lt;&gt;"x"),0,
IF($F69=0,0,
IF(AN$4&lt;'2.1 Kraftwerk allgemein'!$F$16,0,
IF(AN$4='2.1 Kraftwerk allgemein'!$F$16,'2.5 CAPEX'!$J72/$F69,
IF(AN$4&lt;'2.1 Kraftwerk allgemein'!$F$16+$F69,
('2.5 CAPEX'!$J72+SUM(OFFSET('2.5 CAPEX'!AS72,0,-MIN(MAX($F69-1-('2.1 Kraftwerk allgemein'!$F$16-'2.1 Kraftwerk allgemein'!$F$15+1),0),COLUMN(AE69)-1-('2.1 Kraftwerk allgemein'!$F$16-'2.1 Kraftwerk allgemein'!$F$15+1)),1,MIN(MAX($F69-('2.1 Kraftwerk allgemein'!$F$16-'2.1 Kraftwerk allgemein'!$F$15+1),1),COLUMN(AE69)-('2.1 Kraftwerk allgemein'!$F$16-'2.1 Kraftwerk allgemein'!$F$15+1)))))/$F69,
SUM(OFFSET('2.5 CAPEX'!AS72,0,-MIN($F69-1,COLUMN(AE69)-1),1,MIN($F69,COLUMN(AE69))))/$F69)))))),
IF(OR(ISNUMBER($D69)=FALSE,$F69=""),"",
IF(AND('2.5 CAPEX'!$L72&lt;&gt;"x",'2.5 CAPEX'!$M72&lt;&gt;"x"),0,
IF($F69=0,0,
IF(AN$4&lt;'2.1 Kraftwerk allgemein'!$F$16,0,
IF(AN$4='2.1 Kraftwerk allgemein'!$F$16,'2.5 CAPEX'!$J72/$F69,
IF(AN$4&lt;'2.1 Kraftwerk allgemein'!$F$16+$F69,
('2.5 CAPEX'!$J72+SUM(OFFSET('2.5 CAPEX'!AS72,0,-MIN(MAX($F69-1-('2.1 Kraftwerk allgemein'!$F$16-'1.1 Allgemein'!$I$22+1),0),COLUMN(AE69)-1-('2.1 Kraftwerk allgemein'!$F$16-'1.1 Allgemein'!$I$22+1)),1,MIN(MAX($F69-('2.1 Kraftwerk allgemein'!$F$16-'1.1 Allgemein'!$I$22+1),1),COLUMN(AE69)-('2.1 Kraftwerk allgemein'!$F$16-'1.1 Allgemein'!$I$22+1)))))/$F69,
SUM(OFFSET('2.5 CAPEX'!AS72,0,-MIN($F69-1,COLUMN(AE69)-1),1,MIN($F69,COLUMN(AE69))))/$F69)))))))</f>
        <v/>
      </c>
      <c r="AO69" s="199" t="str">
        <f ca="1">IF('2.1 Kraftwerk allgemein'!$F$15&lt;'1.1 Allgemein'!$I$22,
IF(OR(ISNUMBER($D69)=FALSE,$F69=""),"",
IF(AND('2.5 CAPEX'!$L72&lt;&gt;"x",'2.5 CAPEX'!$M72&lt;&gt;"x"),0,
IF($F69=0,0,
IF(AO$4&lt;'2.1 Kraftwerk allgemein'!$F$16,0,
IF(AO$4='2.1 Kraftwerk allgemein'!$F$16,'2.5 CAPEX'!$J72/$F69,
IF(AO$4&lt;'2.1 Kraftwerk allgemein'!$F$16+$F69,
('2.5 CAPEX'!$J72+SUM(OFFSET('2.5 CAPEX'!AT72,0,-MIN(MAX($F69-1-('2.1 Kraftwerk allgemein'!$F$16-'2.1 Kraftwerk allgemein'!$F$15+1),0),COLUMN(AF69)-1-('2.1 Kraftwerk allgemein'!$F$16-'2.1 Kraftwerk allgemein'!$F$15+1)),1,MIN(MAX($F69-('2.1 Kraftwerk allgemein'!$F$16-'2.1 Kraftwerk allgemein'!$F$15+1),1),COLUMN(AF69)-('2.1 Kraftwerk allgemein'!$F$16-'2.1 Kraftwerk allgemein'!$F$15+1)))))/$F69,
SUM(OFFSET('2.5 CAPEX'!AT72,0,-MIN($F69-1,COLUMN(AF69)-1),1,MIN($F69,COLUMN(AF69))))/$F69)))))),
IF(OR(ISNUMBER($D69)=FALSE,$F69=""),"",
IF(AND('2.5 CAPEX'!$L72&lt;&gt;"x",'2.5 CAPEX'!$M72&lt;&gt;"x"),0,
IF($F69=0,0,
IF(AO$4&lt;'2.1 Kraftwerk allgemein'!$F$16,0,
IF(AO$4='2.1 Kraftwerk allgemein'!$F$16,'2.5 CAPEX'!$J72/$F69,
IF(AO$4&lt;'2.1 Kraftwerk allgemein'!$F$16+$F69,
('2.5 CAPEX'!$J72+SUM(OFFSET('2.5 CAPEX'!AT72,0,-MIN(MAX($F69-1-('2.1 Kraftwerk allgemein'!$F$16-'1.1 Allgemein'!$I$22+1),0),COLUMN(AF69)-1-('2.1 Kraftwerk allgemein'!$F$16-'1.1 Allgemein'!$I$22+1)),1,MIN(MAX($F69-('2.1 Kraftwerk allgemein'!$F$16-'1.1 Allgemein'!$I$22+1),1),COLUMN(AF69)-('2.1 Kraftwerk allgemein'!$F$16-'1.1 Allgemein'!$I$22+1)))))/$F69,
SUM(OFFSET('2.5 CAPEX'!AT72,0,-MIN($F69-1,COLUMN(AF69)-1),1,MIN($F69,COLUMN(AF69))))/$F69)))))))</f>
        <v/>
      </c>
      <c r="AP69" s="199" t="str">
        <f ca="1">IF('2.1 Kraftwerk allgemein'!$F$15&lt;'1.1 Allgemein'!$I$22,
IF(OR(ISNUMBER($D69)=FALSE,$F69=""),"",
IF(AND('2.5 CAPEX'!$L72&lt;&gt;"x",'2.5 CAPEX'!$M72&lt;&gt;"x"),0,
IF($F69=0,0,
IF(AP$4&lt;'2.1 Kraftwerk allgemein'!$F$16,0,
IF(AP$4='2.1 Kraftwerk allgemein'!$F$16,'2.5 CAPEX'!$J72/$F69,
IF(AP$4&lt;'2.1 Kraftwerk allgemein'!$F$16+$F69,
('2.5 CAPEX'!$J72+SUM(OFFSET('2.5 CAPEX'!AU72,0,-MIN(MAX($F69-1-('2.1 Kraftwerk allgemein'!$F$16-'2.1 Kraftwerk allgemein'!$F$15+1),0),COLUMN(AG69)-1-('2.1 Kraftwerk allgemein'!$F$16-'2.1 Kraftwerk allgemein'!$F$15+1)),1,MIN(MAX($F69-('2.1 Kraftwerk allgemein'!$F$16-'2.1 Kraftwerk allgemein'!$F$15+1),1),COLUMN(AG69)-('2.1 Kraftwerk allgemein'!$F$16-'2.1 Kraftwerk allgemein'!$F$15+1)))))/$F69,
SUM(OFFSET('2.5 CAPEX'!AU72,0,-MIN($F69-1,COLUMN(AG69)-1),1,MIN($F69,COLUMN(AG69))))/$F69)))))),
IF(OR(ISNUMBER($D69)=FALSE,$F69=""),"",
IF(AND('2.5 CAPEX'!$L72&lt;&gt;"x",'2.5 CAPEX'!$M72&lt;&gt;"x"),0,
IF($F69=0,0,
IF(AP$4&lt;'2.1 Kraftwerk allgemein'!$F$16,0,
IF(AP$4='2.1 Kraftwerk allgemein'!$F$16,'2.5 CAPEX'!$J72/$F69,
IF(AP$4&lt;'2.1 Kraftwerk allgemein'!$F$16+$F69,
('2.5 CAPEX'!$J72+SUM(OFFSET('2.5 CAPEX'!AU72,0,-MIN(MAX($F69-1-('2.1 Kraftwerk allgemein'!$F$16-'1.1 Allgemein'!$I$22+1),0),COLUMN(AG69)-1-('2.1 Kraftwerk allgemein'!$F$16-'1.1 Allgemein'!$I$22+1)),1,MIN(MAX($F69-('2.1 Kraftwerk allgemein'!$F$16-'1.1 Allgemein'!$I$22+1),1),COLUMN(AG69)-('2.1 Kraftwerk allgemein'!$F$16-'1.1 Allgemein'!$I$22+1)))))/$F69,
SUM(OFFSET('2.5 CAPEX'!AU72,0,-MIN($F69-1,COLUMN(AG69)-1),1,MIN($F69,COLUMN(AG69))))/$F69)))))))</f>
        <v/>
      </c>
      <c r="AQ69" s="199" t="str">
        <f ca="1">IF('2.1 Kraftwerk allgemein'!$F$15&lt;'1.1 Allgemein'!$I$22,
IF(OR(ISNUMBER($D69)=FALSE,$F69=""),"",
IF(AND('2.5 CAPEX'!$L72&lt;&gt;"x",'2.5 CAPEX'!$M72&lt;&gt;"x"),0,
IF($F69=0,0,
IF(AQ$4&lt;'2.1 Kraftwerk allgemein'!$F$16,0,
IF(AQ$4='2.1 Kraftwerk allgemein'!$F$16,'2.5 CAPEX'!$J72/$F69,
IF(AQ$4&lt;'2.1 Kraftwerk allgemein'!$F$16+$F69,
('2.5 CAPEX'!$J72+SUM(OFFSET('2.5 CAPEX'!AV72,0,-MIN(MAX($F69-1-('2.1 Kraftwerk allgemein'!$F$16-'2.1 Kraftwerk allgemein'!$F$15+1),0),COLUMN(AH69)-1-('2.1 Kraftwerk allgemein'!$F$16-'2.1 Kraftwerk allgemein'!$F$15+1)),1,MIN(MAX($F69-('2.1 Kraftwerk allgemein'!$F$16-'2.1 Kraftwerk allgemein'!$F$15+1),1),COLUMN(AH69)-('2.1 Kraftwerk allgemein'!$F$16-'2.1 Kraftwerk allgemein'!$F$15+1)))))/$F69,
SUM(OFFSET('2.5 CAPEX'!AV72,0,-MIN($F69-1,COLUMN(AH69)-1),1,MIN($F69,COLUMN(AH69))))/$F69)))))),
IF(OR(ISNUMBER($D69)=FALSE,$F69=""),"",
IF(AND('2.5 CAPEX'!$L72&lt;&gt;"x",'2.5 CAPEX'!$M72&lt;&gt;"x"),0,
IF($F69=0,0,
IF(AQ$4&lt;'2.1 Kraftwerk allgemein'!$F$16,0,
IF(AQ$4='2.1 Kraftwerk allgemein'!$F$16,'2.5 CAPEX'!$J72/$F69,
IF(AQ$4&lt;'2.1 Kraftwerk allgemein'!$F$16+$F69,
('2.5 CAPEX'!$J72+SUM(OFFSET('2.5 CAPEX'!AV72,0,-MIN(MAX($F69-1-('2.1 Kraftwerk allgemein'!$F$16-'1.1 Allgemein'!$I$22+1),0),COLUMN(AH69)-1-('2.1 Kraftwerk allgemein'!$F$16-'1.1 Allgemein'!$I$22+1)),1,MIN(MAX($F69-('2.1 Kraftwerk allgemein'!$F$16-'1.1 Allgemein'!$I$22+1),1),COLUMN(AH69)-('2.1 Kraftwerk allgemein'!$F$16-'1.1 Allgemein'!$I$22+1)))))/$F69,
SUM(OFFSET('2.5 CAPEX'!AV72,0,-MIN($F69-1,COLUMN(AH69)-1),1,MIN($F69,COLUMN(AH69))))/$F69)))))))</f>
        <v/>
      </c>
      <c r="AR69" s="199" t="str">
        <f ca="1">IF('2.1 Kraftwerk allgemein'!$F$15&lt;'1.1 Allgemein'!$I$22,
IF(OR(ISNUMBER($D69)=FALSE,$F69=""),"",
IF(AND('2.5 CAPEX'!$L72&lt;&gt;"x",'2.5 CAPEX'!$M72&lt;&gt;"x"),0,
IF($F69=0,0,
IF(AR$4&lt;'2.1 Kraftwerk allgemein'!$F$16,0,
IF(AR$4='2.1 Kraftwerk allgemein'!$F$16,'2.5 CAPEX'!$J72/$F69,
IF(AR$4&lt;'2.1 Kraftwerk allgemein'!$F$16+$F69,
('2.5 CAPEX'!$J72+SUM(OFFSET('2.5 CAPEX'!AW72,0,-MIN(MAX($F69-1-('2.1 Kraftwerk allgemein'!$F$16-'2.1 Kraftwerk allgemein'!$F$15+1),0),COLUMN(AI69)-1-('2.1 Kraftwerk allgemein'!$F$16-'2.1 Kraftwerk allgemein'!$F$15+1)),1,MIN(MAX($F69-('2.1 Kraftwerk allgemein'!$F$16-'2.1 Kraftwerk allgemein'!$F$15+1),1),COLUMN(AI69)-('2.1 Kraftwerk allgemein'!$F$16-'2.1 Kraftwerk allgemein'!$F$15+1)))))/$F69,
SUM(OFFSET('2.5 CAPEX'!AW72,0,-MIN($F69-1,COLUMN(AI69)-1),1,MIN($F69,COLUMN(AI69))))/$F69)))))),
IF(OR(ISNUMBER($D69)=FALSE,$F69=""),"",
IF(AND('2.5 CAPEX'!$L72&lt;&gt;"x",'2.5 CAPEX'!$M72&lt;&gt;"x"),0,
IF($F69=0,0,
IF(AR$4&lt;'2.1 Kraftwerk allgemein'!$F$16,0,
IF(AR$4='2.1 Kraftwerk allgemein'!$F$16,'2.5 CAPEX'!$J72/$F69,
IF(AR$4&lt;'2.1 Kraftwerk allgemein'!$F$16+$F69,
('2.5 CAPEX'!$J72+SUM(OFFSET('2.5 CAPEX'!AW72,0,-MIN(MAX($F69-1-('2.1 Kraftwerk allgemein'!$F$16-'1.1 Allgemein'!$I$22+1),0),COLUMN(AI69)-1-('2.1 Kraftwerk allgemein'!$F$16-'1.1 Allgemein'!$I$22+1)),1,MIN(MAX($F69-('2.1 Kraftwerk allgemein'!$F$16-'1.1 Allgemein'!$I$22+1),1),COLUMN(AI69)-('2.1 Kraftwerk allgemein'!$F$16-'1.1 Allgemein'!$I$22+1)))))/$F69,
SUM(OFFSET('2.5 CAPEX'!AW72,0,-MIN($F69-1,COLUMN(AI69)-1),1,MIN($F69,COLUMN(AI69))))/$F69)))))))</f>
        <v/>
      </c>
      <c r="AS69" s="199" t="str">
        <f ca="1">IF('2.1 Kraftwerk allgemein'!$F$15&lt;'1.1 Allgemein'!$I$22,
IF(OR(ISNUMBER($D69)=FALSE,$F69=""),"",
IF(AND('2.5 CAPEX'!$L72&lt;&gt;"x",'2.5 CAPEX'!$M72&lt;&gt;"x"),0,
IF($F69=0,0,
IF(AS$4&lt;'2.1 Kraftwerk allgemein'!$F$16,0,
IF(AS$4='2.1 Kraftwerk allgemein'!$F$16,'2.5 CAPEX'!$J72/$F69,
IF(AS$4&lt;'2.1 Kraftwerk allgemein'!$F$16+$F69,
('2.5 CAPEX'!$J72+SUM(OFFSET('2.5 CAPEX'!AX72,0,-MIN(MAX($F69-1-('2.1 Kraftwerk allgemein'!$F$16-'2.1 Kraftwerk allgemein'!$F$15+1),0),COLUMN(AJ69)-1-('2.1 Kraftwerk allgemein'!$F$16-'2.1 Kraftwerk allgemein'!$F$15+1)),1,MIN(MAX($F69-('2.1 Kraftwerk allgemein'!$F$16-'2.1 Kraftwerk allgemein'!$F$15+1),1),COLUMN(AJ69)-('2.1 Kraftwerk allgemein'!$F$16-'2.1 Kraftwerk allgemein'!$F$15+1)))))/$F69,
SUM(OFFSET('2.5 CAPEX'!AX72,0,-MIN($F69-1,COLUMN(AJ69)-1),1,MIN($F69,COLUMN(AJ69))))/$F69)))))),
IF(OR(ISNUMBER($D69)=FALSE,$F69=""),"",
IF(AND('2.5 CAPEX'!$L72&lt;&gt;"x",'2.5 CAPEX'!$M72&lt;&gt;"x"),0,
IF($F69=0,0,
IF(AS$4&lt;'2.1 Kraftwerk allgemein'!$F$16,0,
IF(AS$4='2.1 Kraftwerk allgemein'!$F$16,'2.5 CAPEX'!$J72/$F69,
IF(AS$4&lt;'2.1 Kraftwerk allgemein'!$F$16+$F69,
('2.5 CAPEX'!$J72+SUM(OFFSET('2.5 CAPEX'!AX72,0,-MIN(MAX($F69-1-('2.1 Kraftwerk allgemein'!$F$16-'1.1 Allgemein'!$I$22+1),0),COLUMN(AJ69)-1-('2.1 Kraftwerk allgemein'!$F$16-'1.1 Allgemein'!$I$22+1)),1,MIN(MAX($F69-('2.1 Kraftwerk allgemein'!$F$16-'1.1 Allgemein'!$I$22+1),1),COLUMN(AJ69)-('2.1 Kraftwerk allgemein'!$F$16-'1.1 Allgemein'!$I$22+1)))))/$F69,
SUM(OFFSET('2.5 CAPEX'!AX72,0,-MIN($F69-1,COLUMN(AJ69)-1),1,MIN($F69,COLUMN(AJ69))))/$F69)))))))</f>
        <v/>
      </c>
      <c r="AT69" s="199" t="str">
        <f ca="1">IF('2.1 Kraftwerk allgemein'!$F$15&lt;'1.1 Allgemein'!$I$22,
IF(OR(ISNUMBER($D69)=FALSE,$F69=""),"",
IF(AND('2.5 CAPEX'!$L72&lt;&gt;"x",'2.5 CAPEX'!$M72&lt;&gt;"x"),0,
IF($F69=0,0,
IF(AT$4&lt;'2.1 Kraftwerk allgemein'!$F$16,0,
IF(AT$4='2.1 Kraftwerk allgemein'!$F$16,'2.5 CAPEX'!$J72/$F69,
IF(AT$4&lt;'2.1 Kraftwerk allgemein'!$F$16+$F69,
('2.5 CAPEX'!$J72+SUM(OFFSET('2.5 CAPEX'!AY72,0,-MIN(MAX($F69-1-('2.1 Kraftwerk allgemein'!$F$16-'2.1 Kraftwerk allgemein'!$F$15+1),0),COLUMN(AK69)-1-('2.1 Kraftwerk allgemein'!$F$16-'2.1 Kraftwerk allgemein'!$F$15+1)),1,MIN(MAX($F69-('2.1 Kraftwerk allgemein'!$F$16-'2.1 Kraftwerk allgemein'!$F$15+1),1),COLUMN(AK69)-('2.1 Kraftwerk allgemein'!$F$16-'2.1 Kraftwerk allgemein'!$F$15+1)))))/$F69,
SUM(OFFSET('2.5 CAPEX'!AY72,0,-MIN($F69-1,COLUMN(AK69)-1),1,MIN($F69,COLUMN(AK69))))/$F69)))))),
IF(OR(ISNUMBER($D69)=FALSE,$F69=""),"",
IF(AND('2.5 CAPEX'!$L72&lt;&gt;"x",'2.5 CAPEX'!$M72&lt;&gt;"x"),0,
IF($F69=0,0,
IF(AT$4&lt;'2.1 Kraftwerk allgemein'!$F$16,0,
IF(AT$4='2.1 Kraftwerk allgemein'!$F$16,'2.5 CAPEX'!$J72/$F69,
IF(AT$4&lt;'2.1 Kraftwerk allgemein'!$F$16+$F69,
('2.5 CAPEX'!$J72+SUM(OFFSET('2.5 CAPEX'!AY72,0,-MIN(MAX($F69-1-('2.1 Kraftwerk allgemein'!$F$16-'1.1 Allgemein'!$I$22+1),0),COLUMN(AK69)-1-('2.1 Kraftwerk allgemein'!$F$16-'1.1 Allgemein'!$I$22+1)),1,MIN(MAX($F69-('2.1 Kraftwerk allgemein'!$F$16-'1.1 Allgemein'!$I$22+1),1),COLUMN(AK69)-('2.1 Kraftwerk allgemein'!$F$16-'1.1 Allgemein'!$I$22+1)))))/$F69,
SUM(OFFSET('2.5 CAPEX'!AY72,0,-MIN($F69-1,COLUMN(AK69)-1),1,MIN($F69,COLUMN(AK69))))/$F69)))))))</f>
        <v/>
      </c>
      <c r="AU69" s="199" t="str">
        <f ca="1">IF('2.1 Kraftwerk allgemein'!$F$15&lt;'1.1 Allgemein'!$I$22,
IF(OR(ISNUMBER($D69)=FALSE,$F69=""),"",
IF(AND('2.5 CAPEX'!$L72&lt;&gt;"x",'2.5 CAPEX'!$M72&lt;&gt;"x"),0,
IF($F69=0,0,
IF(AU$4&lt;'2.1 Kraftwerk allgemein'!$F$16,0,
IF(AU$4='2.1 Kraftwerk allgemein'!$F$16,'2.5 CAPEX'!$J72/$F69,
IF(AU$4&lt;'2.1 Kraftwerk allgemein'!$F$16+$F69,
('2.5 CAPEX'!$J72+SUM(OFFSET('2.5 CAPEX'!AZ72,0,-MIN(MAX($F69-1-('2.1 Kraftwerk allgemein'!$F$16-'2.1 Kraftwerk allgemein'!$F$15+1),0),COLUMN(AL69)-1-('2.1 Kraftwerk allgemein'!$F$16-'2.1 Kraftwerk allgemein'!$F$15+1)),1,MIN(MAX($F69-('2.1 Kraftwerk allgemein'!$F$16-'2.1 Kraftwerk allgemein'!$F$15+1),1),COLUMN(AL69)-('2.1 Kraftwerk allgemein'!$F$16-'2.1 Kraftwerk allgemein'!$F$15+1)))))/$F69,
SUM(OFFSET('2.5 CAPEX'!AZ72,0,-MIN($F69-1,COLUMN(AL69)-1),1,MIN($F69,COLUMN(AL69))))/$F69)))))),
IF(OR(ISNUMBER($D69)=FALSE,$F69=""),"",
IF(AND('2.5 CAPEX'!$L72&lt;&gt;"x",'2.5 CAPEX'!$M72&lt;&gt;"x"),0,
IF($F69=0,0,
IF(AU$4&lt;'2.1 Kraftwerk allgemein'!$F$16,0,
IF(AU$4='2.1 Kraftwerk allgemein'!$F$16,'2.5 CAPEX'!$J72/$F69,
IF(AU$4&lt;'2.1 Kraftwerk allgemein'!$F$16+$F69,
('2.5 CAPEX'!$J72+SUM(OFFSET('2.5 CAPEX'!AZ72,0,-MIN(MAX($F69-1-('2.1 Kraftwerk allgemein'!$F$16-'1.1 Allgemein'!$I$22+1),0),COLUMN(AL69)-1-('2.1 Kraftwerk allgemein'!$F$16-'1.1 Allgemein'!$I$22+1)),1,MIN(MAX($F69-('2.1 Kraftwerk allgemein'!$F$16-'1.1 Allgemein'!$I$22+1),1),COLUMN(AL69)-('2.1 Kraftwerk allgemein'!$F$16-'1.1 Allgemein'!$I$22+1)))))/$F69,
SUM(OFFSET('2.5 CAPEX'!AZ72,0,-MIN($F69-1,COLUMN(AL69)-1),1,MIN($F69,COLUMN(AL69))))/$F69)))))))</f>
        <v/>
      </c>
      <c r="AV69" s="199" t="str">
        <f ca="1">IF('2.1 Kraftwerk allgemein'!$F$15&lt;'1.1 Allgemein'!$I$22,
IF(OR(ISNUMBER($D69)=FALSE,$F69=""),"",
IF(AND('2.5 CAPEX'!$L72&lt;&gt;"x",'2.5 CAPEX'!$M72&lt;&gt;"x"),0,
IF($F69=0,0,
IF(AV$4&lt;'2.1 Kraftwerk allgemein'!$F$16,0,
IF(AV$4='2.1 Kraftwerk allgemein'!$F$16,'2.5 CAPEX'!$J72/$F69,
IF(AV$4&lt;'2.1 Kraftwerk allgemein'!$F$16+$F69,
('2.5 CAPEX'!$J72+SUM(OFFSET('2.5 CAPEX'!BA72,0,-MIN(MAX($F69-1-('2.1 Kraftwerk allgemein'!$F$16-'2.1 Kraftwerk allgemein'!$F$15+1),0),COLUMN(AM69)-1-('2.1 Kraftwerk allgemein'!$F$16-'2.1 Kraftwerk allgemein'!$F$15+1)),1,MIN(MAX($F69-('2.1 Kraftwerk allgemein'!$F$16-'2.1 Kraftwerk allgemein'!$F$15+1),1),COLUMN(AM69)-('2.1 Kraftwerk allgemein'!$F$16-'2.1 Kraftwerk allgemein'!$F$15+1)))))/$F69,
SUM(OFFSET('2.5 CAPEX'!BA72,0,-MIN($F69-1,COLUMN(AM69)-1),1,MIN($F69,COLUMN(AM69))))/$F69)))))),
IF(OR(ISNUMBER($D69)=FALSE,$F69=""),"",
IF(AND('2.5 CAPEX'!$L72&lt;&gt;"x",'2.5 CAPEX'!$M72&lt;&gt;"x"),0,
IF($F69=0,0,
IF(AV$4&lt;'2.1 Kraftwerk allgemein'!$F$16,0,
IF(AV$4='2.1 Kraftwerk allgemein'!$F$16,'2.5 CAPEX'!$J72/$F69,
IF(AV$4&lt;'2.1 Kraftwerk allgemein'!$F$16+$F69,
('2.5 CAPEX'!$J72+SUM(OFFSET('2.5 CAPEX'!BA72,0,-MIN(MAX($F69-1-('2.1 Kraftwerk allgemein'!$F$16-'1.1 Allgemein'!$I$22+1),0),COLUMN(AM69)-1-('2.1 Kraftwerk allgemein'!$F$16-'1.1 Allgemein'!$I$22+1)),1,MIN(MAX($F69-('2.1 Kraftwerk allgemein'!$F$16-'1.1 Allgemein'!$I$22+1),1),COLUMN(AM69)-('2.1 Kraftwerk allgemein'!$F$16-'1.1 Allgemein'!$I$22+1)))))/$F69,
SUM(OFFSET('2.5 CAPEX'!BA72,0,-MIN($F69-1,COLUMN(AM69)-1),1,MIN($F69,COLUMN(AM69))))/$F69)))))))</f>
        <v/>
      </c>
      <c r="AW69" s="199" t="str">
        <f ca="1">IF('2.1 Kraftwerk allgemein'!$F$15&lt;'1.1 Allgemein'!$I$22,
IF(OR(ISNUMBER($D69)=FALSE,$F69=""),"",
IF(AND('2.5 CAPEX'!$L72&lt;&gt;"x",'2.5 CAPEX'!$M72&lt;&gt;"x"),0,
IF($F69=0,0,
IF(AW$4&lt;'2.1 Kraftwerk allgemein'!$F$16,0,
IF(AW$4='2.1 Kraftwerk allgemein'!$F$16,'2.5 CAPEX'!$J72/$F69,
IF(AW$4&lt;'2.1 Kraftwerk allgemein'!$F$16+$F69,
('2.5 CAPEX'!$J72+SUM(OFFSET('2.5 CAPEX'!BB72,0,-MIN(MAX($F69-1-('2.1 Kraftwerk allgemein'!$F$16-'2.1 Kraftwerk allgemein'!$F$15+1),0),COLUMN(AN69)-1-('2.1 Kraftwerk allgemein'!$F$16-'2.1 Kraftwerk allgemein'!$F$15+1)),1,MIN(MAX($F69-('2.1 Kraftwerk allgemein'!$F$16-'2.1 Kraftwerk allgemein'!$F$15+1),1),COLUMN(AN69)-('2.1 Kraftwerk allgemein'!$F$16-'2.1 Kraftwerk allgemein'!$F$15+1)))))/$F69,
SUM(OFFSET('2.5 CAPEX'!BB72,0,-MIN($F69-1,COLUMN(AN69)-1),1,MIN($F69,COLUMN(AN69))))/$F69)))))),
IF(OR(ISNUMBER($D69)=FALSE,$F69=""),"",
IF(AND('2.5 CAPEX'!$L72&lt;&gt;"x",'2.5 CAPEX'!$M72&lt;&gt;"x"),0,
IF($F69=0,0,
IF(AW$4&lt;'2.1 Kraftwerk allgemein'!$F$16,0,
IF(AW$4='2.1 Kraftwerk allgemein'!$F$16,'2.5 CAPEX'!$J72/$F69,
IF(AW$4&lt;'2.1 Kraftwerk allgemein'!$F$16+$F69,
('2.5 CAPEX'!$J72+SUM(OFFSET('2.5 CAPEX'!BB72,0,-MIN(MAX($F69-1-('2.1 Kraftwerk allgemein'!$F$16-'1.1 Allgemein'!$I$22+1),0),COLUMN(AN69)-1-('2.1 Kraftwerk allgemein'!$F$16-'1.1 Allgemein'!$I$22+1)),1,MIN(MAX($F69-('2.1 Kraftwerk allgemein'!$F$16-'1.1 Allgemein'!$I$22+1),1),COLUMN(AN69)-('2.1 Kraftwerk allgemein'!$F$16-'1.1 Allgemein'!$I$22+1)))))/$F69,
SUM(OFFSET('2.5 CAPEX'!BB72,0,-MIN($F69-1,COLUMN(AN69)-1),1,MIN($F69,COLUMN(AN69))))/$F69)))))))</f>
        <v/>
      </c>
      <c r="AX69" s="199" t="str">
        <f ca="1">IF('2.1 Kraftwerk allgemein'!$F$15&lt;'1.1 Allgemein'!$I$22,
IF(OR(ISNUMBER($D69)=FALSE,$F69=""),"",
IF(AND('2.5 CAPEX'!$L72&lt;&gt;"x",'2.5 CAPEX'!$M72&lt;&gt;"x"),0,
IF($F69=0,0,
IF(AX$4&lt;'2.1 Kraftwerk allgemein'!$F$16,0,
IF(AX$4='2.1 Kraftwerk allgemein'!$F$16,'2.5 CAPEX'!$J72/$F69,
IF(AX$4&lt;'2.1 Kraftwerk allgemein'!$F$16+$F69,
('2.5 CAPEX'!$J72+SUM(OFFSET('2.5 CAPEX'!BC72,0,-MIN(MAX($F69-1-('2.1 Kraftwerk allgemein'!$F$16-'2.1 Kraftwerk allgemein'!$F$15+1),0),COLUMN(AO69)-1-('2.1 Kraftwerk allgemein'!$F$16-'2.1 Kraftwerk allgemein'!$F$15+1)),1,MIN(MAX($F69-('2.1 Kraftwerk allgemein'!$F$16-'2.1 Kraftwerk allgemein'!$F$15+1),1),COLUMN(AO69)-('2.1 Kraftwerk allgemein'!$F$16-'2.1 Kraftwerk allgemein'!$F$15+1)))))/$F69,
SUM(OFFSET('2.5 CAPEX'!BC72,0,-MIN($F69-1,COLUMN(AO69)-1),1,MIN($F69,COLUMN(AO69))))/$F69)))))),
IF(OR(ISNUMBER($D69)=FALSE,$F69=""),"",
IF(AND('2.5 CAPEX'!$L72&lt;&gt;"x",'2.5 CAPEX'!$M72&lt;&gt;"x"),0,
IF($F69=0,0,
IF(AX$4&lt;'2.1 Kraftwerk allgemein'!$F$16,0,
IF(AX$4='2.1 Kraftwerk allgemein'!$F$16,'2.5 CAPEX'!$J72/$F69,
IF(AX$4&lt;'2.1 Kraftwerk allgemein'!$F$16+$F69,
('2.5 CAPEX'!$J72+SUM(OFFSET('2.5 CAPEX'!BC72,0,-MIN(MAX($F69-1-('2.1 Kraftwerk allgemein'!$F$16-'1.1 Allgemein'!$I$22+1),0),COLUMN(AO69)-1-('2.1 Kraftwerk allgemein'!$F$16-'1.1 Allgemein'!$I$22+1)),1,MIN(MAX($F69-('2.1 Kraftwerk allgemein'!$F$16-'1.1 Allgemein'!$I$22+1),1),COLUMN(AO69)-('2.1 Kraftwerk allgemein'!$F$16-'1.1 Allgemein'!$I$22+1)))))/$F69,
SUM(OFFSET('2.5 CAPEX'!BC72,0,-MIN($F69-1,COLUMN(AO69)-1),1,MIN($F69,COLUMN(AO69))))/$F69)))))))</f>
        <v/>
      </c>
      <c r="AY69" s="199" t="str">
        <f ca="1">IF('2.1 Kraftwerk allgemein'!$F$15&lt;'1.1 Allgemein'!$I$22,
IF(OR(ISNUMBER($D69)=FALSE,$F69=""),"",
IF(AND('2.5 CAPEX'!$L72&lt;&gt;"x",'2.5 CAPEX'!$M72&lt;&gt;"x"),0,
IF($F69=0,0,
IF(AY$4&lt;'2.1 Kraftwerk allgemein'!$F$16,0,
IF(AY$4='2.1 Kraftwerk allgemein'!$F$16,'2.5 CAPEX'!$J72/$F69,
IF(AY$4&lt;'2.1 Kraftwerk allgemein'!$F$16+$F69,
('2.5 CAPEX'!$J72+SUM(OFFSET('2.5 CAPEX'!BD72,0,-MIN(MAX($F69-1-('2.1 Kraftwerk allgemein'!$F$16-'2.1 Kraftwerk allgemein'!$F$15+1),0),COLUMN(AP69)-1-('2.1 Kraftwerk allgemein'!$F$16-'2.1 Kraftwerk allgemein'!$F$15+1)),1,MIN(MAX($F69-('2.1 Kraftwerk allgemein'!$F$16-'2.1 Kraftwerk allgemein'!$F$15+1),1),COLUMN(AP69)-('2.1 Kraftwerk allgemein'!$F$16-'2.1 Kraftwerk allgemein'!$F$15+1)))))/$F69,
SUM(OFFSET('2.5 CAPEX'!BD72,0,-MIN($F69-1,COLUMN(AP69)-1),1,MIN($F69,COLUMN(AP69))))/$F69)))))),
IF(OR(ISNUMBER($D69)=FALSE,$F69=""),"",
IF(AND('2.5 CAPEX'!$L72&lt;&gt;"x",'2.5 CAPEX'!$M72&lt;&gt;"x"),0,
IF($F69=0,0,
IF(AY$4&lt;'2.1 Kraftwerk allgemein'!$F$16,0,
IF(AY$4='2.1 Kraftwerk allgemein'!$F$16,'2.5 CAPEX'!$J72/$F69,
IF(AY$4&lt;'2.1 Kraftwerk allgemein'!$F$16+$F69,
('2.5 CAPEX'!$J72+SUM(OFFSET('2.5 CAPEX'!BD72,0,-MIN(MAX($F69-1-('2.1 Kraftwerk allgemein'!$F$16-'1.1 Allgemein'!$I$22+1),0),COLUMN(AP69)-1-('2.1 Kraftwerk allgemein'!$F$16-'1.1 Allgemein'!$I$22+1)),1,MIN(MAX($F69-('2.1 Kraftwerk allgemein'!$F$16-'1.1 Allgemein'!$I$22+1),1),COLUMN(AP69)-('2.1 Kraftwerk allgemein'!$F$16-'1.1 Allgemein'!$I$22+1)))))/$F69,
SUM(OFFSET('2.5 CAPEX'!BD72,0,-MIN($F69-1,COLUMN(AP69)-1),1,MIN($F69,COLUMN(AP69))))/$F69)))))))</f>
        <v/>
      </c>
      <c r="AZ69" s="199" t="str">
        <f ca="1">IF('2.1 Kraftwerk allgemein'!$F$15&lt;'1.1 Allgemein'!$I$22,
IF(OR(ISNUMBER($D69)=FALSE,$F69=""),"",
IF(AND('2.5 CAPEX'!$L72&lt;&gt;"x",'2.5 CAPEX'!$M72&lt;&gt;"x"),0,
IF($F69=0,0,
IF(AZ$4&lt;'2.1 Kraftwerk allgemein'!$F$16,0,
IF(AZ$4='2.1 Kraftwerk allgemein'!$F$16,'2.5 CAPEX'!$J72/$F69,
IF(AZ$4&lt;'2.1 Kraftwerk allgemein'!$F$16+$F69,
('2.5 CAPEX'!$J72+SUM(OFFSET('2.5 CAPEX'!BE72,0,-MIN(MAX($F69-1-('2.1 Kraftwerk allgemein'!$F$16-'2.1 Kraftwerk allgemein'!$F$15+1),0),COLUMN(AQ69)-1-('2.1 Kraftwerk allgemein'!$F$16-'2.1 Kraftwerk allgemein'!$F$15+1)),1,MIN(MAX($F69-('2.1 Kraftwerk allgemein'!$F$16-'2.1 Kraftwerk allgemein'!$F$15+1),1),COLUMN(AQ69)-('2.1 Kraftwerk allgemein'!$F$16-'2.1 Kraftwerk allgemein'!$F$15+1)))))/$F69,
SUM(OFFSET('2.5 CAPEX'!BE72,0,-MIN($F69-1,COLUMN(AQ69)-1),1,MIN($F69,COLUMN(AQ69))))/$F69)))))),
IF(OR(ISNUMBER($D69)=FALSE,$F69=""),"",
IF(AND('2.5 CAPEX'!$L72&lt;&gt;"x",'2.5 CAPEX'!$M72&lt;&gt;"x"),0,
IF($F69=0,0,
IF(AZ$4&lt;'2.1 Kraftwerk allgemein'!$F$16,0,
IF(AZ$4='2.1 Kraftwerk allgemein'!$F$16,'2.5 CAPEX'!$J72/$F69,
IF(AZ$4&lt;'2.1 Kraftwerk allgemein'!$F$16+$F69,
('2.5 CAPEX'!$J72+SUM(OFFSET('2.5 CAPEX'!BE72,0,-MIN(MAX($F69-1-('2.1 Kraftwerk allgemein'!$F$16-'1.1 Allgemein'!$I$22+1),0),COLUMN(AQ69)-1-('2.1 Kraftwerk allgemein'!$F$16-'1.1 Allgemein'!$I$22+1)),1,MIN(MAX($F69-('2.1 Kraftwerk allgemein'!$F$16-'1.1 Allgemein'!$I$22+1),1),COLUMN(AQ69)-('2.1 Kraftwerk allgemein'!$F$16-'1.1 Allgemein'!$I$22+1)))))/$F69,
SUM(OFFSET('2.5 CAPEX'!BE72,0,-MIN($F69-1,COLUMN(AQ69)-1),1,MIN($F69,COLUMN(AQ69))))/$F69)))))))</f>
        <v/>
      </c>
      <c r="BA69" s="199" t="str">
        <f ca="1">IF('2.1 Kraftwerk allgemein'!$F$15&lt;'1.1 Allgemein'!$I$22,
IF(OR(ISNUMBER($D69)=FALSE,$F69=""),"",
IF(AND('2.5 CAPEX'!$L72&lt;&gt;"x",'2.5 CAPEX'!$M72&lt;&gt;"x"),0,
IF($F69=0,0,
IF(BA$4&lt;'2.1 Kraftwerk allgemein'!$F$16,0,
IF(BA$4='2.1 Kraftwerk allgemein'!$F$16,'2.5 CAPEX'!$J72/$F69,
IF(BA$4&lt;'2.1 Kraftwerk allgemein'!$F$16+$F69,
('2.5 CAPEX'!$J72+SUM(OFFSET('2.5 CAPEX'!BF72,0,-MIN(MAX($F69-1-('2.1 Kraftwerk allgemein'!$F$16-'2.1 Kraftwerk allgemein'!$F$15+1),0),COLUMN(AR69)-1-('2.1 Kraftwerk allgemein'!$F$16-'2.1 Kraftwerk allgemein'!$F$15+1)),1,MIN(MAX($F69-('2.1 Kraftwerk allgemein'!$F$16-'2.1 Kraftwerk allgemein'!$F$15+1),1),COLUMN(AR69)-('2.1 Kraftwerk allgemein'!$F$16-'2.1 Kraftwerk allgemein'!$F$15+1)))))/$F69,
SUM(OFFSET('2.5 CAPEX'!BF72,0,-MIN($F69-1,COLUMN(AR69)-1),1,MIN($F69,COLUMN(AR69))))/$F69)))))),
IF(OR(ISNUMBER($D69)=FALSE,$F69=""),"",
IF(AND('2.5 CAPEX'!$L72&lt;&gt;"x",'2.5 CAPEX'!$M72&lt;&gt;"x"),0,
IF($F69=0,0,
IF(BA$4&lt;'2.1 Kraftwerk allgemein'!$F$16,0,
IF(BA$4='2.1 Kraftwerk allgemein'!$F$16,'2.5 CAPEX'!$J72/$F69,
IF(BA$4&lt;'2.1 Kraftwerk allgemein'!$F$16+$F69,
('2.5 CAPEX'!$J72+SUM(OFFSET('2.5 CAPEX'!BF72,0,-MIN(MAX($F69-1-('2.1 Kraftwerk allgemein'!$F$16-'1.1 Allgemein'!$I$22+1),0),COLUMN(AR69)-1-('2.1 Kraftwerk allgemein'!$F$16-'1.1 Allgemein'!$I$22+1)),1,MIN(MAX($F69-('2.1 Kraftwerk allgemein'!$F$16-'1.1 Allgemein'!$I$22+1),1),COLUMN(AR69)-('2.1 Kraftwerk allgemein'!$F$16-'1.1 Allgemein'!$I$22+1)))))/$F69,
SUM(OFFSET('2.5 CAPEX'!BF72,0,-MIN($F69-1,COLUMN(AR69)-1),1,MIN($F69,COLUMN(AR69))))/$F69)))))))</f>
        <v/>
      </c>
      <c r="BB69" s="199" t="str">
        <f ca="1">IF('2.1 Kraftwerk allgemein'!$F$15&lt;'1.1 Allgemein'!$I$22,
IF(OR(ISNUMBER($D69)=FALSE,$F69=""),"",
IF(AND('2.5 CAPEX'!$L72&lt;&gt;"x",'2.5 CAPEX'!$M72&lt;&gt;"x"),0,
IF($F69=0,0,
IF(BB$4&lt;'2.1 Kraftwerk allgemein'!$F$16,0,
IF(BB$4='2.1 Kraftwerk allgemein'!$F$16,'2.5 CAPEX'!$J72/$F69,
IF(BB$4&lt;'2.1 Kraftwerk allgemein'!$F$16+$F69,
('2.5 CAPEX'!$J72+SUM(OFFSET('2.5 CAPEX'!BG72,0,-MIN(MAX($F69-1-('2.1 Kraftwerk allgemein'!$F$16-'2.1 Kraftwerk allgemein'!$F$15+1),0),COLUMN(AS69)-1-('2.1 Kraftwerk allgemein'!$F$16-'2.1 Kraftwerk allgemein'!$F$15+1)),1,MIN(MAX($F69-('2.1 Kraftwerk allgemein'!$F$16-'2.1 Kraftwerk allgemein'!$F$15+1),1),COLUMN(AS69)-('2.1 Kraftwerk allgemein'!$F$16-'2.1 Kraftwerk allgemein'!$F$15+1)))))/$F69,
SUM(OFFSET('2.5 CAPEX'!BG72,0,-MIN($F69-1,COLUMN(AS69)-1),1,MIN($F69,COLUMN(AS69))))/$F69)))))),
IF(OR(ISNUMBER($D69)=FALSE,$F69=""),"",
IF(AND('2.5 CAPEX'!$L72&lt;&gt;"x",'2.5 CAPEX'!$M72&lt;&gt;"x"),0,
IF($F69=0,0,
IF(BB$4&lt;'2.1 Kraftwerk allgemein'!$F$16,0,
IF(BB$4='2.1 Kraftwerk allgemein'!$F$16,'2.5 CAPEX'!$J72/$F69,
IF(BB$4&lt;'2.1 Kraftwerk allgemein'!$F$16+$F69,
('2.5 CAPEX'!$J72+SUM(OFFSET('2.5 CAPEX'!BG72,0,-MIN(MAX($F69-1-('2.1 Kraftwerk allgemein'!$F$16-'1.1 Allgemein'!$I$22+1),0),COLUMN(AS69)-1-('2.1 Kraftwerk allgemein'!$F$16-'1.1 Allgemein'!$I$22+1)),1,MIN(MAX($F69-('2.1 Kraftwerk allgemein'!$F$16-'1.1 Allgemein'!$I$22+1),1),COLUMN(AS69)-('2.1 Kraftwerk allgemein'!$F$16-'1.1 Allgemein'!$I$22+1)))))/$F69,
SUM(OFFSET('2.5 CAPEX'!BG72,0,-MIN($F69-1,COLUMN(AS69)-1),1,MIN($F69,COLUMN(AS69))))/$F69)))))))</f>
        <v/>
      </c>
      <c r="BC69" s="199" t="str">
        <f ca="1">IF('2.1 Kraftwerk allgemein'!$F$15&lt;'1.1 Allgemein'!$I$22,
IF(OR(ISNUMBER($D69)=FALSE,$F69=""),"",
IF(AND('2.5 CAPEX'!$L72&lt;&gt;"x",'2.5 CAPEX'!$M72&lt;&gt;"x"),0,
IF($F69=0,0,
IF(BC$4&lt;'2.1 Kraftwerk allgemein'!$F$16,0,
IF(BC$4='2.1 Kraftwerk allgemein'!$F$16,'2.5 CAPEX'!$J72/$F69,
IF(BC$4&lt;'2.1 Kraftwerk allgemein'!$F$16+$F69,
('2.5 CAPEX'!$J72+SUM(OFFSET('2.5 CAPEX'!BH72,0,-MIN(MAX($F69-1-('2.1 Kraftwerk allgemein'!$F$16-'2.1 Kraftwerk allgemein'!$F$15+1),0),COLUMN(AT69)-1-('2.1 Kraftwerk allgemein'!$F$16-'2.1 Kraftwerk allgemein'!$F$15+1)),1,MIN(MAX($F69-('2.1 Kraftwerk allgemein'!$F$16-'2.1 Kraftwerk allgemein'!$F$15+1),1),COLUMN(AT69)-('2.1 Kraftwerk allgemein'!$F$16-'2.1 Kraftwerk allgemein'!$F$15+1)))))/$F69,
SUM(OFFSET('2.5 CAPEX'!BH72,0,-MIN($F69-1,COLUMN(AT69)-1),1,MIN($F69,COLUMN(AT69))))/$F69)))))),
IF(OR(ISNUMBER($D69)=FALSE,$F69=""),"",
IF(AND('2.5 CAPEX'!$L72&lt;&gt;"x",'2.5 CAPEX'!$M72&lt;&gt;"x"),0,
IF($F69=0,0,
IF(BC$4&lt;'2.1 Kraftwerk allgemein'!$F$16,0,
IF(BC$4='2.1 Kraftwerk allgemein'!$F$16,'2.5 CAPEX'!$J72/$F69,
IF(BC$4&lt;'2.1 Kraftwerk allgemein'!$F$16+$F69,
('2.5 CAPEX'!$J72+SUM(OFFSET('2.5 CAPEX'!BH72,0,-MIN(MAX($F69-1-('2.1 Kraftwerk allgemein'!$F$16-'1.1 Allgemein'!$I$22+1),0),COLUMN(AT69)-1-('2.1 Kraftwerk allgemein'!$F$16-'1.1 Allgemein'!$I$22+1)),1,MIN(MAX($F69-('2.1 Kraftwerk allgemein'!$F$16-'1.1 Allgemein'!$I$22+1),1),COLUMN(AT69)-('2.1 Kraftwerk allgemein'!$F$16-'1.1 Allgemein'!$I$22+1)))))/$F69,
SUM(OFFSET('2.5 CAPEX'!BH72,0,-MIN($F69-1,COLUMN(AT69)-1),1,MIN($F69,COLUMN(AT69))))/$F69)))))))</f>
        <v/>
      </c>
      <c r="BD69" s="199" t="str">
        <f ca="1">IF('2.1 Kraftwerk allgemein'!$F$15&lt;'1.1 Allgemein'!$I$22,
IF(OR(ISNUMBER($D69)=FALSE,$F69=""),"",
IF(AND('2.5 CAPEX'!$L72&lt;&gt;"x",'2.5 CAPEX'!$M72&lt;&gt;"x"),0,
IF($F69=0,0,
IF(BD$4&lt;'2.1 Kraftwerk allgemein'!$F$16,0,
IF(BD$4='2.1 Kraftwerk allgemein'!$F$16,'2.5 CAPEX'!$J72/$F69,
IF(BD$4&lt;'2.1 Kraftwerk allgemein'!$F$16+$F69,
('2.5 CAPEX'!$J72+SUM(OFFSET('2.5 CAPEX'!BI72,0,-MIN(MAX($F69-1-('2.1 Kraftwerk allgemein'!$F$16-'2.1 Kraftwerk allgemein'!$F$15+1),0),COLUMN(AU69)-1-('2.1 Kraftwerk allgemein'!$F$16-'2.1 Kraftwerk allgemein'!$F$15+1)),1,MIN(MAX($F69-('2.1 Kraftwerk allgemein'!$F$16-'2.1 Kraftwerk allgemein'!$F$15+1),1),COLUMN(AU69)-('2.1 Kraftwerk allgemein'!$F$16-'2.1 Kraftwerk allgemein'!$F$15+1)))))/$F69,
SUM(OFFSET('2.5 CAPEX'!BI72,0,-MIN($F69-1,COLUMN(AU69)-1),1,MIN($F69,COLUMN(AU69))))/$F69)))))),
IF(OR(ISNUMBER($D69)=FALSE,$F69=""),"",
IF(AND('2.5 CAPEX'!$L72&lt;&gt;"x",'2.5 CAPEX'!$M72&lt;&gt;"x"),0,
IF($F69=0,0,
IF(BD$4&lt;'2.1 Kraftwerk allgemein'!$F$16,0,
IF(BD$4='2.1 Kraftwerk allgemein'!$F$16,'2.5 CAPEX'!$J72/$F69,
IF(BD$4&lt;'2.1 Kraftwerk allgemein'!$F$16+$F69,
('2.5 CAPEX'!$J72+SUM(OFFSET('2.5 CAPEX'!BI72,0,-MIN(MAX($F69-1-('2.1 Kraftwerk allgemein'!$F$16-'1.1 Allgemein'!$I$22+1),0),COLUMN(AU69)-1-('2.1 Kraftwerk allgemein'!$F$16-'1.1 Allgemein'!$I$22+1)),1,MIN(MAX($F69-('2.1 Kraftwerk allgemein'!$F$16-'1.1 Allgemein'!$I$22+1),1),COLUMN(AU69)-('2.1 Kraftwerk allgemein'!$F$16-'1.1 Allgemein'!$I$22+1)))))/$F69,
SUM(OFFSET('2.5 CAPEX'!BI72,0,-MIN($F69-1,COLUMN(AU69)-1),1,MIN($F69,COLUMN(AU69))))/$F69)))))))</f>
        <v/>
      </c>
      <c r="BE69" s="199" t="str">
        <f ca="1">IF('2.1 Kraftwerk allgemein'!$F$15&lt;'1.1 Allgemein'!$I$22,
IF(OR(ISNUMBER($D69)=FALSE,$F69=""),"",
IF(AND('2.5 CAPEX'!$L72&lt;&gt;"x",'2.5 CAPEX'!$M72&lt;&gt;"x"),0,
IF($F69=0,0,
IF(BE$4&lt;'2.1 Kraftwerk allgemein'!$F$16,0,
IF(BE$4='2.1 Kraftwerk allgemein'!$F$16,'2.5 CAPEX'!$J72/$F69,
IF(BE$4&lt;'2.1 Kraftwerk allgemein'!$F$16+$F69,
('2.5 CAPEX'!$J72+SUM(OFFSET('2.5 CAPEX'!BJ72,0,-MIN(MAX($F69-1-('2.1 Kraftwerk allgemein'!$F$16-'2.1 Kraftwerk allgemein'!$F$15+1),0),COLUMN(AV69)-1-('2.1 Kraftwerk allgemein'!$F$16-'2.1 Kraftwerk allgemein'!$F$15+1)),1,MIN(MAX($F69-('2.1 Kraftwerk allgemein'!$F$16-'2.1 Kraftwerk allgemein'!$F$15+1),1),COLUMN(AV69)-('2.1 Kraftwerk allgemein'!$F$16-'2.1 Kraftwerk allgemein'!$F$15+1)))))/$F69,
SUM(OFFSET('2.5 CAPEX'!BJ72,0,-MIN($F69-1,COLUMN(AV69)-1),1,MIN($F69,COLUMN(AV69))))/$F69)))))),
IF(OR(ISNUMBER($D69)=FALSE,$F69=""),"",
IF(AND('2.5 CAPEX'!$L72&lt;&gt;"x",'2.5 CAPEX'!$M72&lt;&gt;"x"),0,
IF($F69=0,0,
IF(BE$4&lt;'2.1 Kraftwerk allgemein'!$F$16,0,
IF(BE$4='2.1 Kraftwerk allgemein'!$F$16,'2.5 CAPEX'!$J72/$F69,
IF(BE$4&lt;'2.1 Kraftwerk allgemein'!$F$16+$F69,
('2.5 CAPEX'!$J72+SUM(OFFSET('2.5 CAPEX'!BJ72,0,-MIN(MAX($F69-1-('2.1 Kraftwerk allgemein'!$F$16-'1.1 Allgemein'!$I$22+1),0),COLUMN(AV69)-1-('2.1 Kraftwerk allgemein'!$F$16-'1.1 Allgemein'!$I$22+1)),1,MIN(MAX($F69-('2.1 Kraftwerk allgemein'!$F$16-'1.1 Allgemein'!$I$22+1),1),COLUMN(AV69)-('2.1 Kraftwerk allgemein'!$F$16-'1.1 Allgemein'!$I$22+1)))))/$F69,
SUM(OFFSET('2.5 CAPEX'!BJ72,0,-MIN($F69-1,COLUMN(AV69)-1),1,MIN($F69,COLUMN(AV69))))/$F69)))))))</f>
        <v/>
      </c>
      <c r="BF69" s="199" t="str">
        <f ca="1">IF('2.1 Kraftwerk allgemein'!$F$15&lt;'1.1 Allgemein'!$I$22,
IF(OR(ISNUMBER($D69)=FALSE,$F69=""),"",
IF(AND('2.5 CAPEX'!$L72&lt;&gt;"x",'2.5 CAPEX'!$M72&lt;&gt;"x"),0,
IF($F69=0,0,
IF(BF$4&lt;'2.1 Kraftwerk allgemein'!$F$16,0,
IF(BF$4='2.1 Kraftwerk allgemein'!$F$16,'2.5 CAPEX'!$J72/$F69,
IF(BF$4&lt;'2.1 Kraftwerk allgemein'!$F$16+$F69,
('2.5 CAPEX'!$J72+SUM(OFFSET('2.5 CAPEX'!BK72,0,-MIN(MAX($F69-1-('2.1 Kraftwerk allgemein'!$F$16-'2.1 Kraftwerk allgemein'!$F$15+1),0),COLUMN(AW69)-1-('2.1 Kraftwerk allgemein'!$F$16-'2.1 Kraftwerk allgemein'!$F$15+1)),1,MIN(MAX($F69-('2.1 Kraftwerk allgemein'!$F$16-'2.1 Kraftwerk allgemein'!$F$15+1),1),COLUMN(AW69)-('2.1 Kraftwerk allgemein'!$F$16-'2.1 Kraftwerk allgemein'!$F$15+1)))))/$F69,
SUM(OFFSET('2.5 CAPEX'!BK72,0,-MIN($F69-1,COLUMN(AW69)-1),1,MIN($F69,COLUMN(AW69))))/$F69)))))),
IF(OR(ISNUMBER($D69)=FALSE,$F69=""),"",
IF(AND('2.5 CAPEX'!$L72&lt;&gt;"x",'2.5 CAPEX'!$M72&lt;&gt;"x"),0,
IF($F69=0,0,
IF(BF$4&lt;'2.1 Kraftwerk allgemein'!$F$16,0,
IF(BF$4='2.1 Kraftwerk allgemein'!$F$16,'2.5 CAPEX'!$J72/$F69,
IF(BF$4&lt;'2.1 Kraftwerk allgemein'!$F$16+$F69,
('2.5 CAPEX'!$J72+SUM(OFFSET('2.5 CAPEX'!BK72,0,-MIN(MAX($F69-1-('2.1 Kraftwerk allgemein'!$F$16-'1.1 Allgemein'!$I$22+1),0),COLUMN(AW69)-1-('2.1 Kraftwerk allgemein'!$F$16-'1.1 Allgemein'!$I$22+1)),1,MIN(MAX($F69-('2.1 Kraftwerk allgemein'!$F$16-'1.1 Allgemein'!$I$22+1),1),COLUMN(AW69)-('2.1 Kraftwerk allgemein'!$F$16-'1.1 Allgemein'!$I$22+1)))))/$F69,
SUM(OFFSET('2.5 CAPEX'!BK72,0,-MIN($F69-1,COLUMN(AW69)-1),1,MIN($F69,COLUMN(AW69))))/$F69)))))))</f>
        <v/>
      </c>
      <c r="BG69" s="199" t="str">
        <f ca="1">IF('2.1 Kraftwerk allgemein'!$F$15&lt;'1.1 Allgemein'!$I$22,
IF(OR(ISNUMBER($D69)=FALSE,$F69=""),"",
IF(AND('2.5 CAPEX'!$L72&lt;&gt;"x",'2.5 CAPEX'!$M72&lt;&gt;"x"),0,
IF($F69=0,0,
IF(BG$4&lt;'2.1 Kraftwerk allgemein'!$F$16,0,
IF(BG$4='2.1 Kraftwerk allgemein'!$F$16,'2.5 CAPEX'!$J72/$F69,
IF(BG$4&lt;'2.1 Kraftwerk allgemein'!$F$16+$F69,
('2.5 CAPEX'!$J72+SUM(OFFSET('2.5 CAPEX'!BL72,0,-MIN(MAX($F69-1-('2.1 Kraftwerk allgemein'!$F$16-'2.1 Kraftwerk allgemein'!$F$15+1),0),COLUMN(AX69)-1-('2.1 Kraftwerk allgemein'!$F$16-'2.1 Kraftwerk allgemein'!$F$15+1)),1,MIN(MAX($F69-('2.1 Kraftwerk allgemein'!$F$16-'2.1 Kraftwerk allgemein'!$F$15+1),1),COLUMN(AX69)-('2.1 Kraftwerk allgemein'!$F$16-'2.1 Kraftwerk allgemein'!$F$15+1)))))/$F69,
SUM(OFFSET('2.5 CAPEX'!BL72,0,-MIN($F69-1,COLUMN(AX69)-1),1,MIN($F69,COLUMN(AX69))))/$F69)))))),
IF(OR(ISNUMBER($D69)=FALSE,$F69=""),"",
IF(AND('2.5 CAPEX'!$L72&lt;&gt;"x",'2.5 CAPEX'!$M72&lt;&gt;"x"),0,
IF($F69=0,0,
IF(BG$4&lt;'2.1 Kraftwerk allgemein'!$F$16,0,
IF(BG$4='2.1 Kraftwerk allgemein'!$F$16,'2.5 CAPEX'!$J72/$F69,
IF(BG$4&lt;'2.1 Kraftwerk allgemein'!$F$16+$F69,
('2.5 CAPEX'!$J72+SUM(OFFSET('2.5 CAPEX'!BL72,0,-MIN(MAX($F69-1-('2.1 Kraftwerk allgemein'!$F$16-'1.1 Allgemein'!$I$22+1),0),COLUMN(AX69)-1-('2.1 Kraftwerk allgemein'!$F$16-'1.1 Allgemein'!$I$22+1)),1,MIN(MAX($F69-('2.1 Kraftwerk allgemein'!$F$16-'1.1 Allgemein'!$I$22+1),1),COLUMN(AX69)-('2.1 Kraftwerk allgemein'!$F$16-'1.1 Allgemein'!$I$22+1)))))/$F69,
SUM(OFFSET('2.5 CAPEX'!BL72,0,-MIN($F69-1,COLUMN(AX69)-1),1,MIN($F69,COLUMN(AX69))))/$F69)))))))</f>
        <v/>
      </c>
      <c r="BH69" s="199" t="str">
        <f ca="1">IF('2.1 Kraftwerk allgemein'!$F$15&lt;'1.1 Allgemein'!$I$22,
IF(OR(ISNUMBER($D69)=FALSE,$F69=""),"",
IF(AND('2.5 CAPEX'!$L72&lt;&gt;"x",'2.5 CAPEX'!$M72&lt;&gt;"x"),0,
IF($F69=0,0,
IF(BH$4&lt;'2.1 Kraftwerk allgemein'!$F$16,0,
IF(BH$4='2.1 Kraftwerk allgemein'!$F$16,'2.5 CAPEX'!$J72/$F69,
IF(BH$4&lt;'2.1 Kraftwerk allgemein'!$F$16+$F69,
('2.5 CAPEX'!$J72+SUM(OFFSET('2.5 CAPEX'!BM72,0,-MIN(MAX($F69-1-('2.1 Kraftwerk allgemein'!$F$16-'2.1 Kraftwerk allgemein'!$F$15+1),0),COLUMN(AY69)-1-('2.1 Kraftwerk allgemein'!$F$16-'2.1 Kraftwerk allgemein'!$F$15+1)),1,MIN(MAX($F69-('2.1 Kraftwerk allgemein'!$F$16-'2.1 Kraftwerk allgemein'!$F$15+1),1),COLUMN(AY69)-('2.1 Kraftwerk allgemein'!$F$16-'2.1 Kraftwerk allgemein'!$F$15+1)))))/$F69,
SUM(OFFSET('2.5 CAPEX'!BM72,0,-MIN($F69-1,COLUMN(AY69)-1),1,MIN($F69,COLUMN(AY69))))/$F69)))))),
IF(OR(ISNUMBER($D69)=FALSE,$F69=""),"",
IF(AND('2.5 CAPEX'!$L72&lt;&gt;"x",'2.5 CAPEX'!$M72&lt;&gt;"x"),0,
IF($F69=0,0,
IF(BH$4&lt;'2.1 Kraftwerk allgemein'!$F$16,0,
IF(BH$4='2.1 Kraftwerk allgemein'!$F$16,'2.5 CAPEX'!$J72/$F69,
IF(BH$4&lt;'2.1 Kraftwerk allgemein'!$F$16+$F69,
('2.5 CAPEX'!$J72+SUM(OFFSET('2.5 CAPEX'!BM72,0,-MIN(MAX($F69-1-('2.1 Kraftwerk allgemein'!$F$16-'1.1 Allgemein'!$I$22+1),0),COLUMN(AY69)-1-('2.1 Kraftwerk allgemein'!$F$16-'1.1 Allgemein'!$I$22+1)),1,MIN(MAX($F69-('2.1 Kraftwerk allgemein'!$F$16-'1.1 Allgemein'!$I$22+1),1),COLUMN(AY69)-('2.1 Kraftwerk allgemein'!$F$16-'1.1 Allgemein'!$I$22+1)))))/$F69,
SUM(OFFSET('2.5 CAPEX'!BM72,0,-MIN($F69-1,COLUMN(AY69)-1),1,MIN($F69,COLUMN(AY69))))/$F69)))))))</f>
        <v/>
      </c>
      <c r="BI69" s="199" t="str">
        <f ca="1">IF('2.1 Kraftwerk allgemein'!$F$15&lt;'1.1 Allgemein'!$I$22,
IF(OR(ISNUMBER($D69)=FALSE,$F69=""),"",
IF(AND('2.5 CAPEX'!$L72&lt;&gt;"x",'2.5 CAPEX'!$M72&lt;&gt;"x"),0,
IF($F69=0,0,
IF(BI$4&lt;'2.1 Kraftwerk allgemein'!$F$16,0,
IF(BI$4='2.1 Kraftwerk allgemein'!$F$16,'2.5 CAPEX'!$J72/$F69,
IF(BI$4&lt;'2.1 Kraftwerk allgemein'!$F$16+$F69,
('2.5 CAPEX'!$J72+SUM(OFFSET('2.5 CAPEX'!BN72,0,-MIN(MAX($F69-1-('2.1 Kraftwerk allgemein'!$F$16-'2.1 Kraftwerk allgemein'!$F$15+1),0),COLUMN(AZ69)-1-('2.1 Kraftwerk allgemein'!$F$16-'2.1 Kraftwerk allgemein'!$F$15+1)),1,MIN(MAX($F69-('2.1 Kraftwerk allgemein'!$F$16-'2.1 Kraftwerk allgemein'!$F$15+1),1),COLUMN(AZ69)-('2.1 Kraftwerk allgemein'!$F$16-'2.1 Kraftwerk allgemein'!$F$15+1)))))/$F69,
SUM(OFFSET('2.5 CAPEX'!BN72,0,-MIN($F69-1,COLUMN(AZ69)-1),1,MIN($F69,COLUMN(AZ69))))/$F69)))))),
IF(OR(ISNUMBER($D69)=FALSE,$F69=""),"",
IF(AND('2.5 CAPEX'!$L72&lt;&gt;"x",'2.5 CAPEX'!$M72&lt;&gt;"x"),0,
IF($F69=0,0,
IF(BI$4&lt;'2.1 Kraftwerk allgemein'!$F$16,0,
IF(BI$4='2.1 Kraftwerk allgemein'!$F$16,'2.5 CAPEX'!$J72/$F69,
IF(BI$4&lt;'2.1 Kraftwerk allgemein'!$F$16+$F69,
('2.5 CAPEX'!$J72+SUM(OFFSET('2.5 CAPEX'!BN72,0,-MIN(MAX($F69-1-('2.1 Kraftwerk allgemein'!$F$16-'1.1 Allgemein'!$I$22+1),0),COLUMN(AZ69)-1-('2.1 Kraftwerk allgemein'!$F$16-'1.1 Allgemein'!$I$22+1)),1,MIN(MAX($F69-('2.1 Kraftwerk allgemein'!$F$16-'1.1 Allgemein'!$I$22+1),1),COLUMN(AZ69)-('2.1 Kraftwerk allgemein'!$F$16-'1.1 Allgemein'!$I$22+1)))))/$F69,
SUM(OFFSET('2.5 CAPEX'!BN72,0,-MIN($F69-1,COLUMN(AZ69)-1),1,MIN($F69,COLUMN(AZ69))))/$F69)))))))</f>
        <v/>
      </c>
      <c r="BJ69" s="199" t="str">
        <f ca="1">IF('2.1 Kraftwerk allgemein'!$F$15&lt;'1.1 Allgemein'!$I$22,
IF(OR(ISNUMBER($D69)=FALSE,$F69=""),"",
IF(AND('2.5 CAPEX'!$L72&lt;&gt;"x",'2.5 CAPEX'!$M72&lt;&gt;"x"),0,
IF($F69=0,0,
IF(BJ$4&lt;'2.1 Kraftwerk allgemein'!$F$16,0,
IF(BJ$4='2.1 Kraftwerk allgemein'!$F$16,'2.5 CAPEX'!$J72/$F69,
IF(BJ$4&lt;'2.1 Kraftwerk allgemein'!$F$16+$F69,
('2.5 CAPEX'!$J72+SUM(OFFSET('2.5 CAPEX'!BO72,0,-MIN(MAX($F69-1-('2.1 Kraftwerk allgemein'!$F$16-'2.1 Kraftwerk allgemein'!$F$15+1),0),COLUMN(BA69)-1-('2.1 Kraftwerk allgemein'!$F$16-'2.1 Kraftwerk allgemein'!$F$15+1)),1,MIN(MAX($F69-('2.1 Kraftwerk allgemein'!$F$16-'2.1 Kraftwerk allgemein'!$F$15+1),1),COLUMN(BA69)-('2.1 Kraftwerk allgemein'!$F$16-'2.1 Kraftwerk allgemein'!$F$15+1)))))/$F69,
SUM(OFFSET('2.5 CAPEX'!BO72,0,-MIN($F69-1,COLUMN(BA69)-1),1,MIN($F69,COLUMN(BA69))))/$F69)))))),
IF(OR(ISNUMBER($D69)=FALSE,$F69=""),"",
IF(AND('2.5 CAPEX'!$L72&lt;&gt;"x",'2.5 CAPEX'!$M72&lt;&gt;"x"),0,
IF($F69=0,0,
IF(BJ$4&lt;'2.1 Kraftwerk allgemein'!$F$16,0,
IF(BJ$4='2.1 Kraftwerk allgemein'!$F$16,'2.5 CAPEX'!$J72/$F69,
IF(BJ$4&lt;'2.1 Kraftwerk allgemein'!$F$16+$F69,
('2.5 CAPEX'!$J72+SUM(OFFSET('2.5 CAPEX'!BO72,0,-MIN(MAX($F69-1-('2.1 Kraftwerk allgemein'!$F$16-'1.1 Allgemein'!$I$22+1),0),COLUMN(BA69)-1-('2.1 Kraftwerk allgemein'!$F$16-'1.1 Allgemein'!$I$22+1)),1,MIN(MAX($F69-('2.1 Kraftwerk allgemein'!$F$16-'1.1 Allgemein'!$I$22+1),1),COLUMN(BA69)-('2.1 Kraftwerk allgemein'!$F$16-'1.1 Allgemein'!$I$22+1)))))/$F69,
SUM(OFFSET('2.5 CAPEX'!BO72,0,-MIN($F69-1,COLUMN(BA69)-1),1,MIN($F69,COLUMN(BA69))))/$F69)))))))</f>
        <v/>
      </c>
      <c r="BK69" s="199" t="str">
        <f ca="1">IF('2.1 Kraftwerk allgemein'!$F$15&lt;'1.1 Allgemein'!$I$22,
IF(OR(ISNUMBER($D69)=FALSE,$F69=""),"",
IF(AND('2.5 CAPEX'!$L72&lt;&gt;"x",'2.5 CAPEX'!$M72&lt;&gt;"x"),0,
IF($F69=0,0,
IF(BK$4&lt;'2.1 Kraftwerk allgemein'!$F$16,0,
IF(BK$4='2.1 Kraftwerk allgemein'!$F$16,'2.5 CAPEX'!$J72/$F69,
IF(BK$4&lt;'2.1 Kraftwerk allgemein'!$F$16+$F69,
('2.5 CAPEX'!$J72+SUM(OFFSET('2.5 CAPEX'!BP72,0,-MIN(MAX($F69-1-('2.1 Kraftwerk allgemein'!$F$16-'2.1 Kraftwerk allgemein'!$F$15+1),0),COLUMN(BB69)-1-('2.1 Kraftwerk allgemein'!$F$16-'2.1 Kraftwerk allgemein'!$F$15+1)),1,MIN(MAX($F69-('2.1 Kraftwerk allgemein'!$F$16-'2.1 Kraftwerk allgemein'!$F$15+1),1),COLUMN(BB69)-('2.1 Kraftwerk allgemein'!$F$16-'2.1 Kraftwerk allgemein'!$F$15+1)))))/$F69,
SUM(OFFSET('2.5 CAPEX'!BP72,0,-MIN($F69-1,COLUMN(BB69)-1),1,MIN($F69,COLUMN(BB69))))/$F69)))))),
IF(OR(ISNUMBER($D69)=FALSE,$F69=""),"",
IF(AND('2.5 CAPEX'!$L72&lt;&gt;"x",'2.5 CAPEX'!$M72&lt;&gt;"x"),0,
IF($F69=0,0,
IF(BK$4&lt;'2.1 Kraftwerk allgemein'!$F$16,0,
IF(BK$4='2.1 Kraftwerk allgemein'!$F$16,'2.5 CAPEX'!$J72/$F69,
IF(BK$4&lt;'2.1 Kraftwerk allgemein'!$F$16+$F69,
('2.5 CAPEX'!$J72+SUM(OFFSET('2.5 CAPEX'!BP72,0,-MIN(MAX($F69-1-('2.1 Kraftwerk allgemein'!$F$16-'1.1 Allgemein'!$I$22+1),0),COLUMN(BB69)-1-('2.1 Kraftwerk allgemein'!$F$16-'1.1 Allgemein'!$I$22+1)),1,MIN(MAX($F69-('2.1 Kraftwerk allgemein'!$F$16-'1.1 Allgemein'!$I$22+1),1),COLUMN(BB69)-('2.1 Kraftwerk allgemein'!$F$16-'1.1 Allgemein'!$I$22+1)))))/$F69,
SUM(OFFSET('2.5 CAPEX'!BP72,0,-MIN($F69-1,COLUMN(BB69)-1),1,MIN($F69,COLUMN(BB69))))/$F69)))))))</f>
        <v/>
      </c>
      <c r="BL69" s="199" t="str">
        <f ca="1">IF('2.1 Kraftwerk allgemein'!$F$15&lt;'1.1 Allgemein'!$I$22,
IF(OR(ISNUMBER($D69)=FALSE,$F69=""),"",
IF(AND('2.5 CAPEX'!$L72&lt;&gt;"x",'2.5 CAPEX'!$M72&lt;&gt;"x"),0,
IF($F69=0,0,
IF(BL$4&lt;'2.1 Kraftwerk allgemein'!$F$16,0,
IF(BL$4='2.1 Kraftwerk allgemein'!$F$16,'2.5 CAPEX'!$J72/$F69,
IF(BL$4&lt;'2.1 Kraftwerk allgemein'!$F$16+$F69,
('2.5 CAPEX'!$J72+SUM(OFFSET('2.5 CAPEX'!BQ72,0,-MIN(MAX($F69-1-('2.1 Kraftwerk allgemein'!$F$16-'2.1 Kraftwerk allgemein'!$F$15+1),0),COLUMN(BC69)-1-('2.1 Kraftwerk allgemein'!$F$16-'2.1 Kraftwerk allgemein'!$F$15+1)),1,MIN(MAX($F69-('2.1 Kraftwerk allgemein'!$F$16-'2.1 Kraftwerk allgemein'!$F$15+1),1),COLUMN(BC69)-('2.1 Kraftwerk allgemein'!$F$16-'2.1 Kraftwerk allgemein'!$F$15+1)))))/$F69,
SUM(OFFSET('2.5 CAPEX'!BQ72,0,-MIN($F69-1,COLUMN(BC69)-1),1,MIN($F69,COLUMN(BC69))))/$F69)))))),
IF(OR(ISNUMBER($D69)=FALSE,$F69=""),"",
IF(AND('2.5 CAPEX'!$L72&lt;&gt;"x",'2.5 CAPEX'!$M72&lt;&gt;"x"),0,
IF($F69=0,0,
IF(BL$4&lt;'2.1 Kraftwerk allgemein'!$F$16,0,
IF(BL$4='2.1 Kraftwerk allgemein'!$F$16,'2.5 CAPEX'!$J72/$F69,
IF(BL$4&lt;'2.1 Kraftwerk allgemein'!$F$16+$F69,
('2.5 CAPEX'!$J72+SUM(OFFSET('2.5 CAPEX'!BQ72,0,-MIN(MAX($F69-1-('2.1 Kraftwerk allgemein'!$F$16-'1.1 Allgemein'!$I$22+1),0),COLUMN(BC69)-1-('2.1 Kraftwerk allgemein'!$F$16-'1.1 Allgemein'!$I$22+1)),1,MIN(MAX($F69-('2.1 Kraftwerk allgemein'!$F$16-'1.1 Allgemein'!$I$22+1),1),COLUMN(BC69)-('2.1 Kraftwerk allgemein'!$F$16-'1.1 Allgemein'!$I$22+1)))))/$F69,
SUM(OFFSET('2.5 CAPEX'!BQ72,0,-MIN($F69-1,COLUMN(BC69)-1),1,MIN($F69,COLUMN(BC69))))/$F69)))))))</f>
        <v/>
      </c>
      <c r="BM69" s="199" t="str">
        <f ca="1">IF('2.1 Kraftwerk allgemein'!$F$15&lt;'1.1 Allgemein'!$I$22,
IF(OR(ISNUMBER($D69)=FALSE,$F69=""),"",
IF(AND('2.5 CAPEX'!$L72&lt;&gt;"x",'2.5 CAPEX'!$M72&lt;&gt;"x"),0,
IF($F69=0,0,
IF(BM$4&lt;'2.1 Kraftwerk allgemein'!$F$16,0,
IF(BM$4='2.1 Kraftwerk allgemein'!$F$16,'2.5 CAPEX'!$J72/$F69,
IF(BM$4&lt;'2.1 Kraftwerk allgemein'!$F$16+$F69,
('2.5 CAPEX'!$J72+SUM(OFFSET('2.5 CAPEX'!BR72,0,-MIN(MAX($F69-1-('2.1 Kraftwerk allgemein'!$F$16-'2.1 Kraftwerk allgemein'!$F$15+1),0),COLUMN(BD69)-1-('2.1 Kraftwerk allgemein'!$F$16-'2.1 Kraftwerk allgemein'!$F$15+1)),1,MIN(MAX($F69-('2.1 Kraftwerk allgemein'!$F$16-'2.1 Kraftwerk allgemein'!$F$15+1),1),COLUMN(BD69)-('2.1 Kraftwerk allgemein'!$F$16-'2.1 Kraftwerk allgemein'!$F$15+1)))))/$F69,
SUM(OFFSET('2.5 CAPEX'!BR72,0,-MIN($F69-1,COLUMN(BD69)-1),1,MIN($F69,COLUMN(BD69))))/$F69)))))),
IF(OR(ISNUMBER($D69)=FALSE,$F69=""),"",
IF(AND('2.5 CAPEX'!$L72&lt;&gt;"x",'2.5 CAPEX'!$M72&lt;&gt;"x"),0,
IF($F69=0,0,
IF(BM$4&lt;'2.1 Kraftwerk allgemein'!$F$16,0,
IF(BM$4='2.1 Kraftwerk allgemein'!$F$16,'2.5 CAPEX'!$J72/$F69,
IF(BM$4&lt;'2.1 Kraftwerk allgemein'!$F$16+$F69,
('2.5 CAPEX'!$J72+SUM(OFFSET('2.5 CAPEX'!BR72,0,-MIN(MAX($F69-1-('2.1 Kraftwerk allgemein'!$F$16-'1.1 Allgemein'!$I$22+1),0),COLUMN(BD69)-1-('2.1 Kraftwerk allgemein'!$F$16-'1.1 Allgemein'!$I$22+1)),1,MIN(MAX($F69-('2.1 Kraftwerk allgemein'!$F$16-'1.1 Allgemein'!$I$22+1),1),COLUMN(BD69)-('2.1 Kraftwerk allgemein'!$F$16-'1.1 Allgemein'!$I$22+1)))))/$F69,
SUM(OFFSET('2.5 CAPEX'!BR72,0,-MIN($F69-1,COLUMN(BD69)-1),1,MIN($F69,COLUMN(BD69))))/$F69)))))))</f>
        <v/>
      </c>
      <c r="BN69" s="199" t="str">
        <f ca="1">IF('2.1 Kraftwerk allgemein'!$F$15&lt;'1.1 Allgemein'!$I$22,
IF(OR(ISNUMBER($D69)=FALSE,$F69=""),"",
IF(AND('2.5 CAPEX'!$L72&lt;&gt;"x",'2.5 CAPEX'!$M72&lt;&gt;"x"),0,
IF($F69=0,0,
IF(BN$4&lt;'2.1 Kraftwerk allgemein'!$F$16,0,
IF(BN$4='2.1 Kraftwerk allgemein'!$F$16,'2.5 CAPEX'!$J72/$F69,
IF(BN$4&lt;'2.1 Kraftwerk allgemein'!$F$16+$F69,
('2.5 CAPEX'!$J72+SUM(OFFSET('2.5 CAPEX'!BS72,0,-MIN(MAX($F69-1-('2.1 Kraftwerk allgemein'!$F$16-'2.1 Kraftwerk allgemein'!$F$15+1),0),COLUMN(BE69)-1-('2.1 Kraftwerk allgemein'!$F$16-'2.1 Kraftwerk allgemein'!$F$15+1)),1,MIN(MAX($F69-('2.1 Kraftwerk allgemein'!$F$16-'2.1 Kraftwerk allgemein'!$F$15+1),1),COLUMN(BE69)-('2.1 Kraftwerk allgemein'!$F$16-'2.1 Kraftwerk allgemein'!$F$15+1)))))/$F69,
SUM(OFFSET('2.5 CAPEX'!BS72,0,-MIN($F69-1,COLUMN(BE69)-1),1,MIN($F69,COLUMN(BE69))))/$F69)))))),
IF(OR(ISNUMBER($D69)=FALSE,$F69=""),"",
IF(AND('2.5 CAPEX'!$L72&lt;&gt;"x",'2.5 CAPEX'!$M72&lt;&gt;"x"),0,
IF($F69=0,0,
IF(BN$4&lt;'2.1 Kraftwerk allgemein'!$F$16,0,
IF(BN$4='2.1 Kraftwerk allgemein'!$F$16,'2.5 CAPEX'!$J72/$F69,
IF(BN$4&lt;'2.1 Kraftwerk allgemein'!$F$16+$F69,
('2.5 CAPEX'!$J72+SUM(OFFSET('2.5 CAPEX'!BS72,0,-MIN(MAX($F69-1-('2.1 Kraftwerk allgemein'!$F$16-'1.1 Allgemein'!$I$22+1),0),COLUMN(BE69)-1-('2.1 Kraftwerk allgemein'!$F$16-'1.1 Allgemein'!$I$22+1)),1,MIN(MAX($F69-('2.1 Kraftwerk allgemein'!$F$16-'1.1 Allgemein'!$I$22+1),1),COLUMN(BE69)-('2.1 Kraftwerk allgemein'!$F$16-'1.1 Allgemein'!$I$22+1)))))/$F69,
SUM(OFFSET('2.5 CAPEX'!BS72,0,-MIN($F69-1,COLUMN(BE69)-1),1,MIN($F69,COLUMN(BE69))))/$F69)))))))</f>
        <v/>
      </c>
      <c r="BO69" s="199" t="str">
        <f ca="1">IF('2.1 Kraftwerk allgemein'!$F$15&lt;'1.1 Allgemein'!$I$22,
IF(OR(ISNUMBER($D69)=FALSE,$F69=""),"",
IF(AND('2.5 CAPEX'!$L72&lt;&gt;"x",'2.5 CAPEX'!$M72&lt;&gt;"x"),0,
IF($F69=0,0,
IF(BO$4&lt;'2.1 Kraftwerk allgemein'!$F$16,0,
IF(BO$4='2.1 Kraftwerk allgemein'!$F$16,'2.5 CAPEX'!$J72/$F69,
IF(BO$4&lt;'2.1 Kraftwerk allgemein'!$F$16+$F69,
('2.5 CAPEX'!$J72+SUM(OFFSET('2.5 CAPEX'!BT72,0,-MIN(MAX($F69-1-('2.1 Kraftwerk allgemein'!$F$16-'2.1 Kraftwerk allgemein'!$F$15+1),0),COLUMN(BF69)-1-('2.1 Kraftwerk allgemein'!$F$16-'2.1 Kraftwerk allgemein'!$F$15+1)),1,MIN(MAX($F69-('2.1 Kraftwerk allgemein'!$F$16-'2.1 Kraftwerk allgemein'!$F$15+1),1),COLUMN(BF69)-('2.1 Kraftwerk allgemein'!$F$16-'2.1 Kraftwerk allgemein'!$F$15+1)))))/$F69,
SUM(OFFSET('2.5 CAPEX'!BT72,0,-MIN($F69-1,COLUMN(BF69)-1),1,MIN($F69,COLUMN(BF69))))/$F69)))))),
IF(OR(ISNUMBER($D69)=FALSE,$F69=""),"",
IF(AND('2.5 CAPEX'!$L72&lt;&gt;"x",'2.5 CAPEX'!$M72&lt;&gt;"x"),0,
IF($F69=0,0,
IF(BO$4&lt;'2.1 Kraftwerk allgemein'!$F$16,0,
IF(BO$4='2.1 Kraftwerk allgemein'!$F$16,'2.5 CAPEX'!$J72/$F69,
IF(BO$4&lt;'2.1 Kraftwerk allgemein'!$F$16+$F69,
('2.5 CAPEX'!$J72+SUM(OFFSET('2.5 CAPEX'!BT72,0,-MIN(MAX($F69-1-('2.1 Kraftwerk allgemein'!$F$16-'1.1 Allgemein'!$I$22+1),0),COLUMN(BF69)-1-('2.1 Kraftwerk allgemein'!$F$16-'1.1 Allgemein'!$I$22+1)),1,MIN(MAX($F69-('2.1 Kraftwerk allgemein'!$F$16-'1.1 Allgemein'!$I$22+1),1),COLUMN(BF69)-('2.1 Kraftwerk allgemein'!$F$16-'1.1 Allgemein'!$I$22+1)))))/$F69,
SUM(OFFSET('2.5 CAPEX'!BT72,0,-MIN($F69-1,COLUMN(BF69)-1),1,MIN($F69,COLUMN(BF69))))/$F69)))))))</f>
        <v/>
      </c>
      <c r="BP69" s="199" t="str">
        <f ca="1">IF('2.1 Kraftwerk allgemein'!$F$15&lt;'1.1 Allgemein'!$I$22,
IF(OR(ISNUMBER($D69)=FALSE,$F69=""),"",
IF(AND('2.5 CAPEX'!$L72&lt;&gt;"x",'2.5 CAPEX'!$M72&lt;&gt;"x"),0,
IF($F69=0,0,
IF(BP$4&lt;'2.1 Kraftwerk allgemein'!$F$16,0,
IF(BP$4='2.1 Kraftwerk allgemein'!$F$16,'2.5 CAPEX'!$J72/$F69,
IF(BP$4&lt;'2.1 Kraftwerk allgemein'!$F$16+$F69,
('2.5 CAPEX'!$J72+SUM(OFFSET('2.5 CAPEX'!BU72,0,-MIN(MAX($F69-1-('2.1 Kraftwerk allgemein'!$F$16-'2.1 Kraftwerk allgemein'!$F$15+1),0),COLUMN(BG69)-1-('2.1 Kraftwerk allgemein'!$F$16-'2.1 Kraftwerk allgemein'!$F$15+1)),1,MIN(MAX($F69-('2.1 Kraftwerk allgemein'!$F$16-'2.1 Kraftwerk allgemein'!$F$15+1),1),COLUMN(BG69)-('2.1 Kraftwerk allgemein'!$F$16-'2.1 Kraftwerk allgemein'!$F$15+1)))))/$F69,
SUM(OFFSET('2.5 CAPEX'!BU72,0,-MIN($F69-1,COLUMN(BG69)-1),1,MIN($F69,COLUMN(BG69))))/$F69)))))),
IF(OR(ISNUMBER($D69)=FALSE,$F69=""),"",
IF(AND('2.5 CAPEX'!$L72&lt;&gt;"x",'2.5 CAPEX'!$M72&lt;&gt;"x"),0,
IF($F69=0,0,
IF(BP$4&lt;'2.1 Kraftwerk allgemein'!$F$16,0,
IF(BP$4='2.1 Kraftwerk allgemein'!$F$16,'2.5 CAPEX'!$J72/$F69,
IF(BP$4&lt;'2.1 Kraftwerk allgemein'!$F$16+$F69,
('2.5 CAPEX'!$J72+SUM(OFFSET('2.5 CAPEX'!BU72,0,-MIN(MAX($F69-1-('2.1 Kraftwerk allgemein'!$F$16-'1.1 Allgemein'!$I$22+1),0),COLUMN(BG69)-1-('2.1 Kraftwerk allgemein'!$F$16-'1.1 Allgemein'!$I$22+1)),1,MIN(MAX($F69-('2.1 Kraftwerk allgemein'!$F$16-'1.1 Allgemein'!$I$22+1),1),COLUMN(BG69)-('2.1 Kraftwerk allgemein'!$F$16-'1.1 Allgemein'!$I$22+1)))))/$F69,
SUM(OFFSET('2.5 CAPEX'!BU72,0,-MIN($F69-1,COLUMN(BG69)-1),1,MIN($F69,COLUMN(BG69))))/$F69)))))))</f>
        <v/>
      </c>
      <c r="BQ69" s="199" t="str">
        <f ca="1">IF('2.1 Kraftwerk allgemein'!$F$15&lt;'1.1 Allgemein'!$I$22,
IF(OR(ISNUMBER($D69)=FALSE,$F69=""),"",
IF(AND('2.5 CAPEX'!$L72&lt;&gt;"x",'2.5 CAPEX'!$M72&lt;&gt;"x"),0,
IF($F69=0,0,
IF(BQ$4&lt;'2.1 Kraftwerk allgemein'!$F$16,0,
IF(BQ$4='2.1 Kraftwerk allgemein'!$F$16,'2.5 CAPEX'!$J72/$F69,
IF(BQ$4&lt;'2.1 Kraftwerk allgemein'!$F$16+$F69,
('2.5 CAPEX'!$J72+SUM(OFFSET('2.5 CAPEX'!BV72,0,-MIN(MAX($F69-1-('2.1 Kraftwerk allgemein'!$F$16-'2.1 Kraftwerk allgemein'!$F$15+1),0),COLUMN(BH69)-1-('2.1 Kraftwerk allgemein'!$F$16-'2.1 Kraftwerk allgemein'!$F$15+1)),1,MIN(MAX($F69-('2.1 Kraftwerk allgemein'!$F$16-'2.1 Kraftwerk allgemein'!$F$15+1),1),COLUMN(BH69)-('2.1 Kraftwerk allgemein'!$F$16-'2.1 Kraftwerk allgemein'!$F$15+1)))))/$F69,
SUM(OFFSET('2.5 CAPEX'!BV72,0,-MIN($F69-1,COLUMN(BH69)-1),1,MIN($F69,COLUMN(BH69))))/$F69)))))),
IF(OR(ISNUMBER($D69)=FALSE,$F69=""),"",
IF(AND('2.5 CAPEX'!$L72&lt;&gt;"x",'2.5 CAPEX'!$M72&lt;&gt;"x"),0,
IF($F69=0,0,
IF(BQ$4&lt;'2.1 Kraftwerk allgemein'!$F$16,0,
IF(BQ$4='2.1 Kraftwerk allgemein'!$F$16,'2.5 CAPEX'!$J72/$F69,
IF(BQ$4&lt;'2.1 Kraftwerk allgemein'!$F$16+$F69,
('2.5 CAPEX'!$J72+SUM(OFFSET('2.5 CAPEX'!BV72,0,-MIN(MAX($F69-1-('2.1 Kraftwerk allgemein'!$F$16-'1.1 Allgemein'!$I$22+1),0),COLUMN(BH69)-1-('2.1 Kraftwerk allgemein'!$F$16-'1.1 Allgemein'!$I$22+1)),1,MIN(MAX($F69-('2.1 Kraftwerk allgemein'!$F$16-'1.1 Allgemein'!$I$22+1),1),COLUMN(BH69)-('2.1 Kraftwerk allgemein'!$F$16-'1.1 Allgemein'!$I$22+1)))))/$F69,
SUM(OFFSET('2.5 CAPEX'!BV72,0,-MIN($F69-1,COLUMN(BH69)-1),1,MIN($F69,COLUMN(BH69))))/$F69)))))))</f>
        <v/>
      </c>
      <c r="BR69" s="199" t="str">
        <f ca="1">IF('2.1 Kraftwerk allgemein'!$F$15&lt;'1.1 Allgemein'!$I$22,
IF(OR(ISNUMBER($D69)=FALSE,$F69=""),"",
IF(AND('2.5 CAPEX'!$L72&lt;&gt;"x",'2.5 CAPEX'!$M72&lt;&gt;"x"),0,
IF($F69=0,0,
IF(BR$4&lt;'2.1 Kraftwerk allgemein'!$F$16,0,
IF(BR$4='2.1 Kraftwerk allgemein'!$F$16,'2.5 CAPEX'!$J72/$F69,
IF(BR$4&lt;'2.1 Kraftwerk allgemein'!$F$16+$F69,
('2.5 CAPEX'!$J72+SUM(OFFSET('2.5 CAPEX'!BW72,0,-MIN(MAX($F69-1-('2.1 Kraftwerk allgemein'!$F$16-'2.1 Kraftwerk allgemein'!$F$15+1),0),COLUMN(BI69)-1-('2.1 Kraftwerk allgemein'!$F$16-'2.1 Kraftwerk allgemein'!$F$15+1)),1,MIN(MAX($F69-('2.1 Kraftwerk allgemein'!$F$16-'2.1 Kraftwerk allgemein'!$F$15+1),1),COLUMN(BI69)-('2.1 Kraftwerk allgemein'!$F$16-'2.1 Kraftwerk allgemein'!$F$15+1)))))/$F69,
SUM(OFFSET('2.5 CAPEX'!BW72,0,-MIN($F69-1,COLUMN(BI69)-1),1,MIN($F69,COLUMN(BI69))))/$F69)))))),
IF(OR(ISNUMBER($D69)=FALSE,$F69=""),"",
IF(AND('2.5 CAPEX'!$L72&lt;&gt;"x",'2.5 CAPEX'!$M72&lt;&gt;"x"),0,
IF($F69=0,0,
IF(BR$4&lt;'2.1 Kraftwerk allgemein'!$F$16,0,
IF(BR$4='2.1 Kraftwerk allgemein'!$F$16,'2.5 CAPEX'!$J72/$F69,
IF(BR$4&lt;'2.1 Kraftwerk allgemein'!$F$16+$F69,
('2.5 CAPEX'!$J72+SUM(OFFSET('2.5 CAPEX'!BW72,0,-MIN(MAX($F69-1-('2.1 Kraftwerk allgemein'!$F$16-'1.1 Allgemein'!$I$22+1),0),COLUMN(BI69)-1-('2.1 Kraftwerk allgemein'!$F$16-'1.1 Allgemein'!$I$22+1)),1,MIN(MAX($F69-('2.1 Kraftwerk allgemein'!$F$16-'1.1 Allgemein'!$I$22+1),1),COLUMN(BI69)-('2.1 Kraftwerk allgemein'!$F$16-'1.1 Allgemein'!$I$22+1)))))/$F69,
SUM(OFFSET('2.5 CAPEX'!BW72,0,-MIN($F69-1,COLUMN(BI69)-1),1,MIN($F69,COLUMN(BI69))))/$F69)))))))</f>
        <v/>
      </c>
      <c r="BS69" s="199" t="str">
        <f ca="1">IF('2.1 Kraftwerk allgemein'!$F$15&lt;'1.1 Allgemein'!$I$22,
IF(OR(ISNUMBER($D69)=FALSE,$F69=""),"",
IF(AND('2.5 CAPEX'!$L72&lt;&gt;"x",'2.5 CAPEX'!$M72&lt;&gt;"x"),0,
IF($F69=0,0,
IF(BS$4&lt;'2.1 Kraftwerk allgemein'!$F$16,0,
IF(BS$4='2.1 Kraftwerk allgemein'!$F$16,'2.5 CAPEX'!$J72/$F69,
IF(BS$4&lt;'2.1 Kraftwerk allgemein'!$F$16+$F69,
('2.5 CAPEX'!$J72+SUM(OFFSET('2.5 CAPEX'!BX72,0,-MIN(MAX($F69-1-('2.1 Kraftwerk allgemein'!$F$16-'2.1 Kraftwerk allgemein'!$F$15+1),0),COLUMN(BJ69)-1-('2.1 Kraftwerk allgemein'!$F$16-'2.1 Kraftwerk allgemein'!$F$15+1)),1,MIN(MAX($F69-('2.1 Kraftwerk allgemein'!$F$16-'2.1 Kraftwerk allgemein'!$F$15+1),1),COLUMN(BJ69)-('2.1 Kraftwerk allgemein'!$F$16-'2.1 Kraftwerk allgemein'!$F$15+1)))))/$F69,
SUM(OFFSET('2.5 CAPEX'!BX72,0,-MIN($F69-1,COLUMN(BJ69)-1),1,MIN($F69,COLUMN(BJ69))))/$F69)))))),
IF(OR(ISNUMBER($D69)=FALSE,$F69=""),"",
IF(AND('2.5 CAPEX'!$L72&lt;&gt;"x",'2.5 CAPEX'!$M72&lt;&gt;"x"),0,
IF($F69=0,0,
IF(BS$4&lt;'2.1 Kraftwerk allgemein'!$F$16,0,
IF(BS$4='2.1 Kraftwerk allgemein'!$F$16,'2.5 CAPEX'!$J72/$F69,
IF(BS$4&lt;'2.1 Kraftwerk allgemein'!$F$16+$F69,
('2.5 CAPEX'!$J72+SUM(OFFSET('2.5 CAPEX'!BX72,0,-MIN(MAX($F69-1-('2.1 Kraftwerk allgemein'!$F$16-'1.1 Allgemein'!$I$22+1),0),COLUMN(BJ69)-1-('2.1 Kraftwerk allgemein'!$F$16-'1.1 Allgemein'!$I$22+1)),1,MIN(MAX($F69-('2.1 Kraftwerk allgemein'!$F$16-'1.1 Allgemein'!$I$22+1),1),COLUMN(BJ69)-('2.1 Kraftwerk allgemein'!$F$16-'1.1 Allgemein'!$I$22+1)))))/$F69,
SUM(OFFSET('2.5 CAPEX'!BX72,0,-MIN($F69-1,COLUMN(BJ69)-1),1,MIN($F69,COLUMN(BJ69))))/$F69)))))))</f>
        <v/>
      </c>
      <c r="BT69" s="199" t="str">
        <f ca="1">IF('2.1 Kraftwerk allgemein'!$F$15&lt;'1.1 Allgemein'!$I$22,
IF(OR(ISNUMBER($D69)=FALSE,$F69=""),"",
IF(AND('2.5 CAPEX'!$L72&lt;&gt;"x",'2.5 CAPEX'!$M72&lt;&gt;"x"),0,
IF($F69=0,0,
IF(BT$4&lt;'2.1 Kraftwerk allgemein'!$F$16,0,
IF(BT$4='2.1 Kraftwerk allgemein'!$F$16,'2.5 CAPEX'!$J72/$F69,
IF(BT$4&lt;'2.1 Kraftwerk allgemein'!$F$16+$F69,
('2.5 CAPEX'!$J72+SUM(OFFSET('2.5 CAPEX'!BY72,0,-MIN(MAX($F69-1-('2.1 Kraftwerk allgemein'!$F$16-'2.1 Kraftwerk allgemein'!$F$15+1),0),COLUMN(BK69)-1-('2.1 Kraftwerk allgemein'!$F$16-'2.1 Kraftwerk allgemein'!$F$15+1)),1,MIN(MAX($F69-('2.1 Kraftwerk allgemein'!$F$16-'2.1 Kraftwerk allgemein'!$F$15+1),1),COLUMN(BK69)-('2.1 Kraftwerk allgemein'!$F$16-'2.1 Kraftwerk allgemein'!$F$15+1)))))/$F69,
SUM(OFFSET('2.5 CAPEX'!BY72,0,-MIN($F69-1,COLUMN(BK69)-1),1,MIN($F69,COLUMN(BK69))))/$F69)))))),
IF(OR(ISNUMBER($D69)=FALSE,$F69=""),"",
IF(AND('2.5 CAPEX'!$L72&lt;&gt;"x",'2.5 CAPEX'!$M72&lt;&gt;"x"),0,
IF($F69=0,0,
IF(BT$4&lt;'2.1 Kraftwerk allgemein'!$F$16,0,
IF(BT$4='2.1 Kraftwerk allgemein'!$F$16,'2.5 CAPEX'!$J72/$F69,
IF(BT$4&lt;'2.1 Kraftwerk allgemein'!$F$16+$F69,
('2.5 CAPEX'!$J72+SUM(OFFSET('2.5 CAPEX'!BY72,0,-MIN(MAX($F69-1-('2.1 Kraftwerk allgemein'!$F$16-'1.1 Allgemein'!$I$22+1),0),COLUMN(BK69)-1-('2.1 Kraftwerk allgemein'!$F$16-'1.1 Allgemein'!$I$22+1)),1,MIN(MAX($F69-('2.1 Kraftwerk allgemein'!$F$16-'1.1 Allgemein'!$I$22+1),1),COLUMN(BK69)-('2.1 Kraftwerk allgemein'!$F$16-'1.1 Allgemein'!$I$22+1)))))/$F69,
SUM(OFFSET('2.5 CAPEX'!BY72,0,-MIN($F69-1,COLUMN(BK69)-1),1,MIN($F69,COLUMN(BK69))))/$F69)))))))</f>
        <v/>
      </c>
      <c r="BU69" s="199" t="str">
        <f ca="1">IF('2.1 Kraftwerk allgemein'!$F$15&lt;'1.1 Allgemein'!$I$22,
IF(OR(ISNUMBER($D69)=FALSE,$F69=""),"",
IF(AND('2.5 CAPEX'!$L72&lt;&gt;"x",'2.5 CAPEX'!$M72&lt;&gt;"x"),0,
IF($F69=0,0,
IF(BU$4&lt;'2.1 Kraftwerk allgemein'!$F$16,0,
IF(BU$4='2.1 Kraftwerk allgemein'!$F$16,'2.5 CAPEX'!$J72/$F69,
IF(BU$4&lt;'2.1 Kraftwerk allgemein'!$F$16+$F69,
('2.5 CAPEX'!$J72+SUM(OFFSET('2.5 CAPEX'!BZ72,0,-MIN(MAX($F69-1-('2.1 Kraftwerk allgemein'!$F$16-'2.1 Kraftwerk allgemein'!$F$15+1),0),COLUMN(BL69)-1-('2.1 Kraftwerk allgemein'!$F$16-'2.1 Kraftwerk allgemein'!$F$15+1)),1,MIN(MAX($F69-('2.1 Kraftwerk allgemein'!$F$16-'2.1 Kraftwerk allgemein'!$F$15+1),1),COLUMN(BL69)-('2.1 Kraftwerk allgemein'!$F$16-'2.1 Kraftwerk allgemein'!$F$15+1)))))/$F69,
SUM(OFFSET('2.5 CAPEX'!BZ72,0,-MIN($F69-1,COLUMN(BL69)-1),1,MIN($F69,COLUMN(BL69))))/$F69)))))),
IF(OR(ISNUMBER($D69)=FALSE,$F69=""),"",
IF(AND('2.5 CAPEX'!$L72&lt;&gt;"x",'2.5 CAPEX'!$M72&lt;&gt;"x"),0,
IF($F69=0,0,
IF(BU$4&lt;'2.1 Kraftwerk allgemein'!$F$16,0,
IF(BU$4='2.1 Kraftwerk allgemein'!$F$16,'2.5 CAPEX'!$J72/$F69,
IF(BU$4&lt;'2.1 Kraftwerk allgemein'!$F$16+$F69,
('2.5 CAPEX'!$J72+SUM(OFFSET('2.5 CAPEX'!BZ72,0,-MIN(MAX($F69-1-('2.1 Kraftwerk allgemein'!$F$16-'1.1 Allgemein'!$I$22+1),0),COLUMN(BL69)-1-('2.1 Kraftwerk allgemein'!$F$16-'1.1 Allgemein'!$I$22+1)),1,MIN(MAX($F69-('2.1 Kraftwerk allgemein'!$F$16-'1.1 Allgemein'!$I$22+1),1),COLUMN(BL69)-('2.1 Kraftwerk allgemein'!$F$16-'1.1 Allgemein'!$I$22+1)))))/$F69,
SUM(OFFSET('2.5 CAPEX'!BZ72,0,-MIN($F69-1,COLUMN(BL69)-1),1,MIN($F69,COLUMN(BL69))))/$F69)))))))</f>
        <v/>
      </c>
      <c r="BV69" s="199" t="str">
        <f ca="1">IF('2.1 Kraftwerk allgemein'!$F$15&lt;'1.1 Allgemein'!$I$22,
IF(OR(ISNUMBER($D69)=FALSE,$F69=""),"",
IF(AND('2.5 CAPEX'!$L72&lt;&gt;"x",'2.5 CAPEX'!$M72&lt;&gt;"x"),0,
IF($F69=0,0,
IF(BV$4&lt;'2.1 Kraftwerk allgemein'!$F$16,0,
IF(BV$4='2.1 Kraftwerk allgemein'!$F$16,'2.5 CAPEX'!$J72/$F69,
IF(BV$4&lt;'2.1 Kraftwerk allgemein'!$F$16+$F69,
('2.5 CAPEX'!$J72+SUM(OFFSET('2.5 CAPEX'!CA72,0,-MIN(MAX($F69-1-('2.1 Kraftwerk allgemein'!$F$16-'2.1 Kraftwerk allgemein'!$F$15+1),0),COLUMN(BM69)-1-('2.1 Kraftwerk allgemein'!$F$16-'2.1 Kraftwerk allgemein'!$F$15+1)),1,MIN(MAX($F69-('2.1 Kraftwerk allgemein'!$F$16-'2.1 Kraftwerk allgemein'!$F$15+1),1),COLUMN(BM69)-('2.1 Kraftwerk allgemein'!$F$16-'2.1 Kraftwerk allgemein'!$F$15+1)))))/$F69,
SUM(OFFSET('2.5 CAPEX'!CA72,0,-MIN($F69-1,COLUMN(BM69)-1),1,MIN($F69,COLUMN(BM69))))/$F69)))))),
IF(OR(ISNUMBER($D69)=FALSE,$F69=""),"",
IF(AND('2.5 CAPEX'!$L72&lt;&gt;"x",'2.5 CAPEX'!$M72&lt;&gt;"x"),0,
IF($F69=0,0,
IF(BV$4&lt;'2.1 Kraftwerk allgemein'!$F$16,0,
IF(BV$4='2.1 Kraftwerk allgemein'!$F$16,'2.5 CAPEX'!$J72/$F69,
IF(BV$4&lt;'2.1 Kraftwerk allgemein'!$F$16+$F69,
('2.5 CAPEX'!$J72+SUM(OFFSET('2.5 CAPEX'!CA72,0,-MIN(MAX($F69-1-('2.1 Kraftwerk allgemein'!$F$16-'1.1 Allgemein'!$I$22+1),0),COLUMN(BM69)-1-('2.1 Kraftwerk allgemein'!$F$16-'1.1 Allgemein'!$I$22+1)),1,MIN(MAX($F69-('2.1 Kraftwerk allgemein'!$F$16-'1.1 Allgemein'!$I$22+1),1),COLUMN(BM69)-('2.1 Kraftwerk allgemein'!$F$16-'1.1 Allgemein'!$I$22+1)))))/$F69,
SUM(OFFSET('2.5 CAPEX'!CA72,0,-MIN($F69-1,COLUMN(BM69)-1),1,MIN($F69,COLUMN(BM69))))/$F69)))))))</f>
        <v/>
      </c>
      <c r="BW69" s="199" t="str">
        <f ca="1">IF('2.1 Kraftwerk allgemein'!$F$15&lt;'1.1 Allgemein'!$I$22,
IF(OR(ISNUMBER($D69)=FALSE,$F69=""),"",
IF(AND('2.5 CAPEX'!$L72&lt;&gt;"x",'2.5 CAPEX'!$M72&lt;&gt;"x"),0,
IF($F69=0,0,
IF(BW$4&lt;'2.1 Kraftwerk allgemein'!$F$16,0,
IF(BW$4='2.1 Kraftwerk allgemein'!$F$16,'2.5 CAPEX'!$J72/$F69,
IF(BW$4&lt;'2.1 Kraftwerk allgemein'!$F$16+$F69,
('2.5 CAPEX'!$J72+SUM(OFFSET('2.5 CAPEX'!CB72,0,-MIN(MAX($F69-1-('2.1 Kraftwerk allgemein'!$F$16-'2.1 Kraftwerk allgemein'!$F$15+1),0),COLUMN(BN69)-1-('2.1 Kraftwerk allgemein'!$F$16-'2.1 Kraftwerk allgemein'!$F$15+1)),1,MIN(MAX($F69-('2.1 Kraftwerk allgemein'!$F$16-'2.1 Kraftwerk allgemein'!$F$15+1),1),COLUMN(BN69)-('2.1 Kraftwerk allgemein'!$F$16-'2.1 Kraftwerk allgemein'!$F$15+1)))))/$F69,
SUM(OFFSET('2.5 CAPEX'!CB72,0,-MIN($F69-1,COLUMN(BN69)-1),1,MIN($F69,COLUMN(BN69))))/$F69)))))),
IF(OR(ISNUMBER($D69)=FALSE,$F69=""),"",
IF(AND('2.5 CAPEX'!$L72&lt;&gt;"x",'2.5 CAPEX'!$M72&lt;&gt;"x"),0,
IF($F69=0,0,
IF(BW$4&lt;'2.1 Kraftwerk allgemein'!$F$16,0,
IF(BW$4='2.1 Kraftwerk allgemein'!$F$16,'2.5 CAPEX'!$J72/$F69,
IF(BW$4&lt;'2.1 Kraftwerk allgemein'!$F$16+$F69,
('2.5 CAPEX'!$J72+SUM(OFFSET('2.5 CAPEX'!CB72,0,-MIN(MAX($F69-1-('2.1 Kraftwerk allgemein'!$F$16-'1.1 Allgemein'!$I$22+1),0),COLUMN(BN69)-1-('2.1 Kraftwerk allgemein'!$F$16-'1.1 Allgemein'!$I$22+1)),1,MIN(MAX($F69-('2.1 Kraftwerk allgemein'!$F$16-'1.1 Allgemein'!$I$22+1),1),COLUMN(BN69)-('2.1 Kraftwerk allgemein'!$F$16-'1.1 Allgemein'!$I$22+1)))))/$F69,
SUM(OFFSET('2.5 CAPEX'!CB72,0,-MIN($F69-1,COLUMN(BN69)-1),1,MIN($F69,COLUMN(BN69))))/$F69)))))))</f>
        <v/>
      </c>
      <c r="BX69" s="199" t="str">
        <f ca="1">IF('2.1 Kraftwerk allgemein'!$F$15&lt;'1.1 Allgemein'!$I$22,
IF(OR(ISNUMBER($D69)=FALSE,$F69=""),"",
IF(AND('2.5 CAPEX'!$L72&lt;&gt;"x",'2.5 CAPEX'!$M72&lt;&gt;"x"),0,
IF($F69=0,0,
IF(BX$4&lt;'2.1 Kraftwerk allgemein'!$F$16,0,
IF(BX$4='2.1 Kraftwerk allgemein'!$F$16,'2.5 CAPEX'!$J72/$F69,
IF(BX$4&lt;'2.1 Kraftwerk allgemein'!$F$16+$F69,
('2.5 CAPEX'!$J72+SUM(OFFSET('2.5 CAPEX'!CC72,0,-MIN(MAX($F69-1-('2.1 Kraftwerk allgemein'!$F$16-'2.1 Kraftwerk allgemein'!$F$15+1),0),COLUMN(BO69)-1-('2.1 Kraftwerk allgemein'!$F$16-'2.1 Kraftwerk allgemein'!$F$15+1)),1,MIN(MAX($F69-('2.1 Kraftwerk allgemein'!$F$16-'2.1 Kraftwerk allgemein'!$F$15+1),1),COLUMN(BO69)-('2.1 Kraftwerk allgemein'!$F$16-'2.1 Kraftwerk allgemein'!$F$15+1)))))/$F69,
SUM(OFFSET('2.5 CAPEX'!CC72,0,-MIN($F69-1,COLUMN(BO69)-1),1,MIN($F69,COLUMN(BO69))))/$F69)))))),
IF(OR(ISNUMBER($D69)=FALSE,$F69=""),"",
IF(AND('2.5 CAPEX'!$L72&lt;&gt;"x",'2.5 CAPEX'!$M72&lt;&gt;"x"),0,
IF($F69=0,0,
IF(BX$4&lt;'2.1 Kraftwerk allgemein'!$F$16,0,
IF(BX$4='2.1 Kraftwerk allgemein'!$F$16,'2.5 CAPEX'!$J72/$F69,
IF(BX$4&lt;'2.1 Kraftwerk allgemein'!$F$16+$F69,
('2.5 CAPEX'!$J72+SUM(OFFSET('2.5 CAPEX'!CC72,0,-MIN(MAX($F69-1-('2.1 Kraftwerk allgemein'!$F$16-'1.1 Allgemein'!$I$22+1),0),COLUMN(BO69)-1-('2.1 Kraftwerk allgemein'!$F$16-'1.1 Allgemein'!$I$22+1)),1,MIN(MAX($F69-('2.1 Kraftwerk allgemein'!$F$16-'1.1 Allgemein'!$I$22+1),1),COLUMN(BO69)-('2.1 Kraftwerk allgemein'!$F$16-'1.1 Allgemein'!$I$22+1)))))/$F69,
SUM(OFFSET('2.5 CAPEX'!CC72,0,-MIN($F69-1,COLUMN(BO69)-1),1,MIN($F69,COLUMN(BO69))))/$F69)))))))</f>
        <v/>
      </c>
      <c r="BY69" s="199" t="str">
        <f ca="1">IF('2.1 Kraftwerk allgemein'!$F$15&lt;'1.1 Allgemein'!$I$22,
IF(OR(ISNUMBER($D69)=FALSE,$F69=""),"",
IF(AND('2.5 CAPEX'!$L72&lt;&gt;"x",'2.5 CAPEX'!$M72&lt;&gt;"x"),0,
IF($F69=0,0,
IF(BY$4&lt;'2.1 Kraftwerk allgemein'!$F$16,0,
IF(BY$4='2.1 Kraftwerk allgemein'!$F$16,'2.5 CAPEX'!$J72/$F69,
IF(BY$4&lt;'2.1 Kraftwerk allgemein'!$F$16+$F69,
('2.5 CAPEX'!$J72+SUM(OFFSET('2.5 CAPEX'!CD72,0,-MIN(MAX($F69-1-('2.1 Kraftwerk allgemein'!$F$16-'2.1 Kraftwerk allgemein'!$F$15+1),0),COLUMN(BP69)-1-('2.1 Kraftwerk allgemein'!$F$16-'2.1 Kraftwerk allgemein'!$F$15+1)),1,MIN(MAX($F69-('2.1 Kraftwerk allgemein'!$F$16-'2.1 Kraftwerk allgemein'!$F$15+1),1),COLUMN(BP69)-('2.1 Kraftwerk allgemein'!$F$16-'2.1 Kraftwerk allgemein'!$F$15+1)))))/$F69,
SUM(OFFSET('2.5 CAPEX'!CD72,0,-MIN($F69-1,COLUMN(BP69)-1),1,MIN($F69,COLUMN(BP69))))/$F69)))))),
IF(OR(ISNUMBER($D69)=FALSE,$F69=""),"",
IF(AND('2.5 CAPEX'!$L72&lt;&gt;"x",'2.5 CAPEX'!$M72&lt;&gt;"x"),0,
IF($F69=0,0,
IF(BY$4&lt;'2.1 Kraftwerk allgemein'!$F$16,0,
IF(BY$4='2.1 Kraftwerk allgemein'!$F$16,'2.5 CAPEX'!$J72/$F69,
IF(BY$4&lt;'2.1 Kraftwerk allgemein'!$F$16+$F69,
('2.5 CAPEX'!$J72+SUM(OFFSET('2.5 CAPEX'!CD72,0,-MIN(MAX($F69-1-('2.1 Kraftwerk allgemein'!$F$16-'1.1 Allgemein'!$I$22+1),0),COLUMN(BP69)-1-('2.1 Kraftwerk allgemein'!$F$16-'1.1 Allgemein'!$I$22+1)),1,MIN(MAX($F69-('2.1 Kraftwerk allgemein'!$F$16-'1.1 Allgemein'!$I$22+1),1),COLUMN(BP69)-('2.1 Kraftwerk allgemein'!$F$16-'1.1 Allgemein'!$I$22+1)))))/$F69,
SUM(OFFSET('2.5 CAPEX'!CD72,0,-MIN($F69-1,COLUMN(BP69)-1),1,MIN($F69,COLUMN(BP69))))/$F69)))))))</f>
        <v/>
      </c>
      <c r="BZ69" s="199" t="str">
        <f ca="1">IF('2.1 Kraftwerk allgemein'!$F$15&lt;'1.1 Allgemein'!$I$22,
IF(OR(ISNUMBER($D69)=FALSE,$F69=""),"",
IF(AND('2.5 CAPEX'!$L72&lt;&gt;"x",'2.5 CAPEX'!$M72&lt;&gt;"x"),0,
IF($F69=0,0,
IF(BZ$4&lt;'2.1 Kraftwerk allgemein'!$F$16,0,
IF(BZ$4='2.1 Kraftwerk allgemein'!$F$16,'2.5 CAPEX'!$J72/$F69,
IF(BZ$4&lt;'2.1 Kraftwerk allgemein'!$F$16+$F69,
('2.5 CAPEX'!$J72+SUM(OFFSET('2.5 CAPEX'!CE72,0,-MIN(MAX($F69-1-('2.1 Kraftwerk allgemein'!$F$16-'2.1 Kraftwerk allgemein'!$F$15+1),0),COLUMN(BQ69)-1-('2.1 Kraftwerk allgemein'!$F$16-'2.1 Kraftwerk allgemein'!$F$15+1)),1,MIN(MAX($F69-('2.1 Kraftwerk allgemein'!$F$16-'2.1 Kraftwerk allgemein'!$F$15+1),1),COLUMN(BQ69)-('2.1 Kraftwerk allgemein'!$F$16-'2.1 Kraftwerk allgemein'!$F$15+1)))))/$F69,
SUM(OFFSET('2.5 CAPEX'!CE72,0,-MIN($F69-1,COLUMN(BQ69)-1),1,MIN($F69,COLUMN(BQ69))))/$F69)))))),
IF(OR(ISNUMBER($D69)=FALSE,$F69=""),"",
IF(AND('2.5 CAPEX'!$L72&lt;&gt;"x",'2.5 CAPEX'!$M72&lt;&gt;"x"),0,
IF($F69=0,0,
IF(BZ$4&lt;'2.1 Kraftwerk allgemein'!$F$16,0,
IF(BZ$4='2.1 Kraftwerk allgemein'!$F$16,'2.5 CAPEX'!$J72/$F69,
IF(BZ$4&lt;'2.1 Kraftwerk allgemein'!$F$16+$F69,
('2.5 CAPEX'!$J72+SUM(OFFSET('2.5 CAPEX'!CE72,0,-MIN(MAX($F69-1-('2.1 Kraftwerk allgemein'!$F$16-'1.1 Allgemein'!$I$22+1),0),COLUMN(BQ69)-1-('2.1 Kraftwerk allgemein'!$F$16-'1.1 Allgemein'!$I$22+1)),1,MIN(MAX($F69-('2.1 Kraftwerk allgemein'!$F$16-'1.1 Allgemein'!$I$22+1),1),COLUMN(BQ69)-('2.1 Kraftwerk allgemein'!$F$16-'1.1 Allgemein'!$I$22+1)))))/$F69,
SUM(OFFSET('2.5 CAPEX'!CE72,0,-MIN($F69-1,COLUMN(BQ69)-1),1,MIN($F69,COLUMN(BQ69))))/$F69)))))))</f>
        <v/>
      </c>
      <c r="CA69" s="199" t="str">
        <f ca="1">IF('2.1 Kraftwerk allgemein'!$F$15&lt;'1.1 Allgemein'!$I$22,
IF(OR(ISNUMBER($D69)=FALSE,$F69=""),"",
IF(AND('2.5 CAPEX'!$L72&lt;&gt;"x",'2.5 CAPEX'!$M72&lt;&gt;"x"),0,
IF($F69=0,0,
IF(CA$4&lt;'2.1 Kraftwerk allgemein'!$F$16,0,
IF(CA$4='2.1 Kraftwerk allgemein'!$F$16,'2.5 CAPEX'!$J72/$F69,
IF(CA$4&lt;'2.1 Kraftwerk allgemein'!$F$16+$F69,
('2.5 CAPEX'!$J72+SUM(OFFSET('2.5 CAPEX'!CF72,0,-MIN(MAX($F69-1-('2.1 Kraftwerk allgemein'!$F$16-'2.1 Kraftwerk allgemein'!$F$15+1),0),COLUMN(BR69)-1-('2.1 Kraftwerk allgemein'!$F$16-'2.1 Kraftwerk allgemein'!$F$15+1)),1,MIN(MAX($F69-('2.1 Kraftwerk allgemein'!$F$16-'2.1 Kraftwerk allgemein'!$F$15+1),1),COLUMN(BR69)-('2.1 Kraftwerk allgemein'!$F$16-'2.1 Kraftwerk allgemein'!$F$15+1)))))/$F69,
SUM(OFFSET('2.5 CAPEX'!CF72,0,-MIN($F69-1,COLUMN(BR69)-1),1,MIN($F69,COLUMN(BR69))))/$F69)))))),
IF(OR(ISNUMBER($D69)=FALSE,$F69=""),"",
IF(AND('2.5 CAPEX'!$L72&lt;&gt;"x",'2.5 CAPEX'!$M72&lt;&gt;"x"),0,
IF($F69=0,0,
IF(CA$4&lt;'2.1 Kraftwerk allgemein'!$F$16,0,
IF(CA$4='2.1 Kraftwerk allgemein'!$F$16,'2.5 CAPEX'!$J72/$F69,
IF(CA$4&lt;'2.1 Kraftwerk allgemein'!$F$16+$F69,
('2.5 CAPEX'!$J72+SUM(OFFSET('2.5 CAPEX'!CF72,0,-MIN(MAX($F69-1-('2.1 Kraftwerk allgemein'!$F$16-'1.1 Allgemein'!$I$22+1),0),COLUMN(BR69)-1-('2.1 Kraftwerk allgemein'!$F$16-'1.1 Allgemein'!$I$22+1)),1,MIN(MAX($F69-('2.1 Kraftwerk allgemein'!$F$16-'1.1 Allgemein'!$I$22+1),1),COLUMN(BR69)-('2.1 Kraftwerk allgemein'!$F$16-'1.1 Allgemein'!$I$22+1)))))/$F69,
SUM(OFFSET('2.5 CAPEX'!CF72,0,-MIN($F69-1,COLUMN(BR69)-1),1,MIN($F69,COLUMN(BR69))))/$F69)))))))</f>
        <v/>
      </c>
      <c r="CB69" s="199" t="str">
        <f ca="1">IF('2.1 Kraftwerk allgemein'!$F$15&lt;'1.1 Allgemein'!$I$22,
IF(OR(ISNUMBER($D69)=FALSE,$F69=""),"",
IF(AND('2.5 CAPEX'!$L72&lt;&gt;"x",'2.5 CAPEX'!$M72&lt;&gt;"x"),0,
IF($F69=0,0,
IF(CB$4&lt;'2.1 Kraftwerk allgemein'!$F$16,0,
IF(CB$4='2.1 Kraftwerk allgemein'!$F$16,'2.5 CAPEX'!$J72/$F69,
IF(CB$4&lt;'2.1 Kraftwerk allgemein'!$F$16+$F69,
('2.5 CAPEX'!$J72+SUM(OFFSET('2.5 CAPEX'!CG72,0,-MIN(MAX($F69-1-('2.1 Kraftwerk allgemein'!$F$16-'2.1 Kraftwerk allgemein'!$F$15+1),0),COLUMN(BS69)-1-('2.1 Kraftwerk allgemein'!$F$16-'2.1 Kraftwerk allgemein'!$F$15+1)),1,MIN(MAX($F69-('2.1 Kraftwerk allgemein'!$F$16-'2.1 Kraftwerk allgemein'!$F$15+1),1),COLUMN(BS69)-('2.1 Kraftwerk allgemein'!$F$16-'2.1 Kraftwerk allgemein'!$F$15+1)))))/$F69,
SUM(OFFSET('2.5 CAPEX'!CG72,0,-MIN($F69-1,COLUMN(BS69)-1),1,MIN($F69,COLUMN(BS69))))/$F69)))))),
IF(OR(ISNUMBER($D69)=FALSE,$F69=""),"",
IF(AND('2.5 CAPEX'!$L72&lt;&gt;"x",'2.5 CAPEX'!$M72&lt;&gt;"x"),0,
IF($F69=0,0,
IF(CB$4&lt;'2.1 Kraftwerk allgemein'!$F$16,0,
IF(CB$4='2.1 Kraftwerk allgemein'!$F$16,'2.5 CAPEX'!$J72/$F69,
IF(CB$4&lt;'2.1 Kraftwerk allgemein'!$F$16+$F69,
('2.5 CAPEX'!$J72+SUM(OFFSET('2.5 CAPEX'!CG72,0,-MIN(MAX($F69-1-('2.1 Kraftwerk allgemein'!$F$16-'1.1 Allgemein'!$I$22+1),0),COLUMN(BS69)-1-('2.1 Kraftwerk allgemein'!$F$16-'1.1 Allgemein'!$I$22+1)),1,MIN(MAX($F69-('2.1 Kraftwerk allgemein'!$F$16-'1.1 Allgemein'!$I$22+1),1),COLUMN(BS69)-('2.1 Kraftwerk allgemein'!$F$16-'1.1 Allgemein'!$I$22+1)))))/$F69,
SUM(OFFSET('2.5 CAPEX'!CG72,0,-MIN($F69-1,COLUMN(BS69)-1),1,MIN($F69,COLUMN(BS69))))/$F69)))))))</f>
        <v/>
      </c>
      <c r="CC69" s="199" t="str">
        <f ca="1">IF('2.1 Kraftwerk allgemein'!$F$15&lt;'1.1 Allgemein'!$I$22,
IF(OR(ISNUMBER($D69)=FALSE,$F69=""),"",
IF(AND('2.5 CAPEX'!$L72&lt;&gt;"x",'2.5 CAPEX'!$M72&lt;&gt;"x"),0,
IF($F69=0,0,
IF(CC$4&lt;'2.1 Kraftwerk allgemein'!$F$16,0,
IF(CC$4='2.1 Kraftwerk allgemein'!$F$16,'2.5 CAPEX'!$J72/$F69,
IF(CC$4&lt;'2.1 Kraftwerk allgemein'!$F$16+$F69,
('2.5 CAPEX'!$J72+SUM(OFFSET('2.5 CAPEX'!CH72,0,-MIN(MAX($F69-1-('2.1 Kraftwerk allgemein'!$F$16-'2.1 Kraftwerk allgemein'!$F$15+1),0),COLUMN(BT69)-1-('2.1 Kraftwerk allgemein'!$F$16-'2.1 Kraftwerk allgemein'!$F$15+1)),1,MIN(MAX($F69-('2.1 Kraftwerk allgemein'!$F$16-'2.1 Kraftwerk allgemein'!$F$15+1),1),COLUMN(BT69)-('2.1 Kraftwerk allgemein'!$F$16-'2.1 Kraftwerk allgemein'!$F$15+1)))))/$F69,
SUM(OFFSET('2.5 CAPEX'!CH72,0,-MIN($F69-1,COLUMN(BT69)-1),1,MIN($F69,COLUMN(BT69))))/$F69)))))),
IF(OR(ISNUMBER($D69)=FALSE,$F69=""),"",
IF(AND('2.5 CAPEX'!$L72&lt;&gt;"x",'2.5 CAPEX'!$M72&lt;&gt;"x"),0,
IF($F69=0,0,
IF(CC$4&lt;'2.1 Kraftwerk allgemein'!$F$16,0,
IF(CC$4='2.1 Kraftwerk allgemein'!$F$16,'2.5 CAPEX'!$J72/$F69,
IF(CC$4&lt;'2.1 Kraftwerk allgemein'!$F$16+$F69,
('2.5 CAPEX'!$J72+SUM(OFFSET('2.5 CAPEX'!CH72,0,-MIN(MAX($F69-1-('2.1 Kraftwerk allgemein'!$F$16-'1.1 Allgemein'!$I$22+1),0),COLUMN(BT69)-1-('2.1 Kraftwerk allgemein'!$F$16-'1.1 Allgemein'!$I$22+1)),1,MIN(MAX($F69-('2.1 Kraftwerk allgemein'!$F$16-'1.1 Allgemein'!$I$22+1),1),COLUMN(BT69)-('2.1 Kraftwerk allgemein'!$F$16-'1.1 Allgemein'!$I$22+1)))))/$F69,
SUM(OFFSET('2.5 CAPEX'!CH72,0,-MIN($F69-1,COLUMN(BT69)-1),1,MIN($F69,COLUMN(BT69))))/$F69)))))))</f>
        <v/>
      </c>
      <c r="CD69" s="199" t="str">
        <f ca="1">IF('2.1 Kraftwerk allgemein'!$F$15&lt;'1.1 Allgemein'!$I$22,
IF(OR(ISNUMBER($D69)=FALSE,$F69=""),"",
IF(AND('2.5 CAPEX'!$L72&lt;&gt;"x",'2.5 CAPEX'!$M72&lt;&gt;"x"),0,
IF($F69=0,0,
IF(CD$4&lt;'2.1 Kraftwerk allgemein'!$F$16,0,
IF(CD$4='2.1 Kraftwerk allgemein'!$F$16,'2.5 CAPEX'!$J72/$F69,
IF(CD$4&lt;'2.1 Kraftwerk allgemein'!$F$16+$F69,
('2.5 CAPEX'!$J72+SUM(OFFSET('2.5 CAPEX'!CI72,0,-MIN(MAX($F69-1-('2.1 Kraftwerk allgemein'!$F$16-'2.1 Kraftwerk allgemein'!$F$15+1),0),COLUMN(BU69)-1-('2.1 Kraftwerk allgemein'!$F$16-'2.1 Kraftwerk allgemein'!$F$15+1)),1,MIN(MAX($F69-('2.1 Kraftwerk allgemein'!$F$16-'2.1 Kraftwerk allgemein'!$F$15+1),1),COLUMN(BU69)-('2.1 Kraftwerk allgemein'!$F$16-'2.1 Kraftwerk allgemein'!$F$15+1)))))/$F69,
SUM(OFFSET('2.5 CAPEX'!CI72,0,-MIN($F69-1,COLUMN(BU69)-1),1,MIN($F69,COLUMN(BU69))))/$F69)))))),
IF(OR(ISNUMBER($D69)=FALSE,$F69=""),"",
IF(AND('2.5 CAPEX'!$L72&lt;&gt;"x",'2.5 CAPEX'!$M72&lt;&gt;"x"),0,
IF($F69=0,0,
IF(CD$4&lt;'2.1 Kraftwerk allgemein'!$F$16,0,
IF(CD$4='2.1 Kraftwerk allgemein'!$F$16,'2.5 CAPEX'!$J72/$F69,
IF(CD$4&lt;'2.1 Kraftwerk allgemein'!$F$16+$F69,
('2.5 CAPEX'!$J72+SUM(OFFSET('2.5 CAPEX'!CI72,0,-MIN(MAX($F69-1-('2.1 Kraftwerk allgemein'!$F$16-'1.1 Allgemein'!$I$22+1),0),COLUMN(BU69)-1-('2.1 Kraftwerk allgemein'!$F$16-'1.1 Allgemein'!$I$22+1)),1,MIN(MAX($F69-('2.1 Kraftwerk allgemein'!$F$16-'1.1 Allgemein'!$I$22+1),1),COLUMN(BU69)-('2.1 Kraftwerk allgemein'!$F$16-'1.1 Allgemein'!$I$22+1)))))/$F69,
SUM(OFFSET('2.5 CAPEX'!CI72,0,-MIN($F69-1,COLUMN(BU69)-1),1,MIN($F69,COLUMN(BU69))))/$F69)))))))</f>
        <v/>
      </c>
      <c r="CE69" s="199" t="str">
        <f ca="1">IF('2.1 Kraftwerk allgemein'!$F$15&lt;'1.1 Allgemein'!$I$22,
IF(OR(ISNUMBER($D69)=FALSE,$F69=""),"",
IF(AND('2.5 CAPEX'!$L72&lt;&gt;"x",'2.5 CAPEX'!$M72&lt;&gt;"x"),0,
IF($F69=0,0,
IF(CE$4&lt;'2.1 Kraftwerk allgemein'!$F$16,0,
IF(CE$4='2.1 Kraftwerk allgemein'!$F$16,'2.5 CAPEX'!$J72/$F69,
IF(CE$4&lt;'2.1 Kraftwerk allgemein'!$F$16+$F69,
('2.5 CAPEX'!$J72+SUM(OFFSET('2.5 CAPEX'!CJ72,0,-MIN(MAX($F69-1-('2.1 Kraftwerk allgemein'!$F$16-'2.1 Kraftwerk allgemein'!$F$15+1),0),COLUMN(BV69)-1-('2.1 Kraftwerk allgemein'!$F$16-'2.1 Kraftwerk allgemein'!$F$15+1)),1,MIN(MAX($F69-('2.1 Kraftwerk allgemein'!$F$16-'2.1 Kraftwerk allgemein'!$F$15+1),1),COLUMN(BV69)-('2.1 Kraftwerk allgemein'!$F$16-'2.1 Kraftwerk allgemein'!$F$15+1)))))/$F69,
SUM(OFFSET('2.5 CAPEX'!CJ72,0,-MIN($F69-1,COLUMN(BV69)-1),1,MIN($F69,COLUMN(BV69))))/$F69)))))),
IF(OR(ISNUMBER($D69)=FALSE,$F69=""),"",
IF(AND('2.5 CAPEX'!$L72&lt;&gt;"x",'2.5 CAPEX'!$M72&lt;&gt;"x"),0,
IF($F69=0,0,
IF(CE$4&lt;'2.1 Kraftwerk allgemein'!$F$16,0,
IF(CE$4='2.1 Kraftwerk allgemein'!$F$16,'2.5 CAPEX'!$J72/$F69,
IF(CE$4&lt;'2.1 Kraftwerk allgemein'!$F$16+$F69,
('2.5 CAPEX'!$J72+SUM(OFFSET('2.5 CAPEX'!CJ72,0,-MIN(MAX($F69-1-('2.1 Kraftwerk allgemein'!$F$16-'1.1 Allgemein'!$I$22+1),0),COLUMN(BV69)-1-('2.1 Kraftwerk allgemein'!$F$16-'1.1 Allgemein'!$I$22+1)),1,MIN(MAX($F69-('2.1 Kraftwerk allgemein'!$F$16-'1.1 Allgemein'!$I$22+1),1),COLUMN(BV69)-('2.1 Kraftwerk allgemein'!$F$16-'1.1 Allgemein'!$I$22+1)))))/$F69,
SUM(OFFSET('2.5 CAPEX'!CJ72,0,-MIN($F69-1,COLUMN(BV69)-1),1,MIN($F69,COLUMN(BV69))))/$F69)))))))</f>
        <v/>
      </c>
      <c r="CF69" s="199" t="str">
        <f ca="1">IF('2.1 Kraftwerk allgemein'!$F$15&lt;'1.1 Allgemein'!$I$22,
IF(OR(ISNUMBER($D69)=FALSE,$F69=""),"",
IF(AND('2.5 CAPEX'!$L72&lt;&gt;"x",'2.5 CAPEX'!$M72&lt;&gt;"x"),0,
IF($F69=0,0,
IF(CF$4&lt;'2.1 Kraftwerk allgemein'!$F$16,0,
IF(CF$4='2.1 Kraftwerk allgemein'!$F$16,'2.5 CAPEX'!$J72/$F69,
IF(CF$4&lt;'2.1 Kraftwerk allgemein'!$F$16+$F69,
('2.5 CAPEX'!$J72+SUM(OFFSET('2.5 CAPEX'!CK72,0,-MIN(MAX($F69-1-('2.1 Kraftwerk allgemein'!$F$16-'2.1 Kraftwerk allgemein'!$F$15+1),0),COLUMN(BW69)-1-('2.1 Kraftwerk allgemein'!$F$16-'2.1 Kraftwerk allgemein'!$F$15+1)),1,MIN(MAX($F69-('2.1 Kraftwerk allgemein'!$F$16-'2.1 Kraftwerk allgemein'!$F$15+1),1),COLUMN(BW69)-('2.1 Kraftwerk allgemein'!$F$16-'2.1 Kraftwerk allgemein'!$F$15+1)))))/$F69,
SUM(OFFSET('2.5 CAPEX'!CK72,0,-MIN($F69-1,COLUMN(BW69)-1),1,MIN($F69,COLUMN(BW69))))/$F69)))))),
IF(OR(ISNUMBER($D69)=FALSE,$F69=""),"",
IF(AND('2.5 CAPEX'!$L72&lt;&gt;"x",'2.5 CAPEX'!$M72&lt;&gt;"x"),0,
IF($F69=0,0,
IF(CF$4&lt;'2.1 Kraftwerk allgemein'!$F$16,0,
IF(CF$4='2.1 Kraftwerk allgemein'!$F$16,'2.5 CAPEX'!$J72/$F69,
IF(CF$4&lt;'2.1 Kraftwerk allgemein'!$F$16+$F69,
('2.5 CAPEX'!$J72+SUM(OFFSET('2.5 CAPEX'!CK72,0,-MIN(MAX($F69-1-('2.1 Kraftwerk allgemein'!$F$16-'1.1 Allgemein'!$I$22+1),0),COLUMN(BW69)-1-('2.1 Kraftwerk allgemein'!$F$16-'1.1 Allgemein'!$I$22+1)),1,MIN(MAX($F69-('2.1 Kraftwerk allgemein'!$F$16-'1.1 Allgemein'!$I$22+1),1),COLUMN(BW69)-('2.1 Kraftwerk allgemein'!$F$16-'1.1 Allgemein'!$I$22+1)))))/$F69,
SUM(OFFSET('2.5 CAPEX'!CK72,0,-MIN($F69-1,COLUMN(BW69)-1),1,MIN($F69,COLUMN(BW69))))/$F69)))))))</f>
        <v/>
      </c>
      <c r="CG69" s="199" t="str">
        <f ca="1">IF('2.1 Kraftwerk allgemein'!$F$15&lt;'1.1 Allgemein'!$I$22,
IF(OR(ISNUMBER($D69)=FALSE,$F69=""),"",
IF(AND('2.5 CAPEX'!$L72&lt;&gt;"x",'2.5 CAPEX'!$M72&lt;&gt;"x"),0,
IF($F69=0,0,
IF(CG$4&lt;'2.1 Kraftwerk allgemein'!$F$16,0,
IF(CG$4='2.1 Kraftwerk allgemein'!$F$16,'2.5 CAPEX'!$J72/$F69,
IF(CG$4&lt;'2.1 Kraftwerk allgemein'!$F$16+$F69,
('2.5 CAPEX'!$J72+SUM(OFFSET('2.5 CAPEX'!CL72,0,-MIN(MAX($F69-1-('2.1 Kraftwerk allgemein'!$F$16-'2.1 Kraftwerk allgemein'!$F$15+1),0),COLUMN(BX69)-1-('2.1 Kraftwerk allgemein'!$F$16-'2.1 Kraftwerk allgemein'!$F$15+1)),1,MIN(MAX($F69-('2.1 Kraftwerk allgemein'!$F$16-'2.1 Kraftwerk allgemein'!$F$15+1),1),COLUMN(BX69)-('2.1 Kraftwerk allgemein'!$F$16-'2.1 Kraftwerk allgemein'!$F$15+1)))))/$F69,
SUM(OFFSET('2.5 CAPEX'!CL72,0,-MIN($F69-1,COLUMN(BX69)-1),1,MIN($F69,COLUMN(BX69))))/$F69)))))),
IF(OR(ISNUMBER($D69)=FALSE,$F69=""),"",
IF(AND('2.5 CAPEX'!$L72&lt;&gt;"x",'2.5 CAPEX'!$M72&lt;&gt;"x"),0,
IF($F69=0,0,
IF(CG$4&lt;'2.1 Kraftwerk allgemein'!$F$16,0,
IF(CG$4='2.1 Kraftwerk allgemein'!$F$16,'2.5 CAPEX'!$J72/$F69,
IF(CG$4&lt;'2.1 Kraftwerk allgemein'!$F$16+$F69,
('2.5 CAPEX'!$J72+SUM(OFFSET('2.5 CAPEX'!CL72,0,-MIN(MAX($F69-1-('2.1 Kraftwerk allgemein'!$F$16-'1.1 Allgemein'!$I$22+1),0),COLUMN(BX69)-1-('2.1 Kraftwerk allgemein'!$F$16-'1.1 Allgemein'!$I$22+1)),1,MIN(MAX($F69-('2.1 Kraftwerk allgemein'!$F$16-'1.1 Allgemein'!$I$22+1),1),COLUMN(BX69)-('2.1 Kraftwerk allgemein'!$F$16-'1.1 Allgemein'!$I$22+1)))))/$F69,
SUM(OFFSET('2.5 CAPEX'!CL72,0,-MIN($F69-1,COLUMN(BX69)-1),1,MIN($F69,COLUMN(BX69))))/$F69)))))))</f>
        <v/>
      </c>
      <c r="CH69" s="199" t="str">
        <f ca="1">IF('2.1 Kraftwerk allgemein'!$F$15&lt;'1.1 Allgemein'!$I$22,
IF(OR(ISNUMBER($D69)=FALSE,$F69=""),"",
IF(AND('2.5 CAPEX'!$L72&lt;&gt;"x",'2.5 CAPEX'!$M72&lt;&gt;"x"),0,
IF($F69=0,0,
IF(CH$4&lt;'2.1 Kraftwerk allgemein'!$F$16,0,
IF(CH$4='2.1 Kraftwerk allgemein'!$F$16,'2.5 CAPEX'!$J72/$F69,
IF(CH$4&lt;'2.1 Kraftwerk allgemein'!$F$16+$F69,
('2.5 CAPEX'!$J72+SUM(OFFSET('2.5 CAPEX'!CM72,0,-MIN(MAX($F69-1-('2.1 Kraftwerk allgemein'!$F$16-'2.1 Kraftwerk allgemein'!$F$15+1),0),COLUMN(BY69)-1-('2.1 Kraftwerk allgemein'!$F$16-'2.1 Kraftwerk allgemein'!$F$15+1)),1,MIN(MAX($F69-('2.1 Kraftwerk allgemein'!$F$16-'2.1 Kraftwerk allgemein'!$F$15+1),1),COLUMN(BY69)-('2.1 Kraftwerk allgemein'!$F$16-'2.1 Kraftwerk allgemein'!$F$15+1)))))/$F69,
SUM(OFFSET('2.5 CAPEX'!CM72,0,-MIN($F69-1,COLUMN(BY69)-1),1,MIN($F69,COLUMN(BY69))))/$F69)))))),
IF(OR(ISNUMBER($D69)=FALSE,$F69=""),"",
IF(AND('2.5 CAPEX'!$L72&lt;&gt;"x",'2.5 CAPEX'!$M72&lt;&gt;"x"),0,
IF($F69=0,0,
IF(CH$4&lt;'2.1 Kraftwerk allgemein'!$F$16,0,
IF(CH$4='2.1 Kraftwerk allgemein'!$F$16,'2.5 CAPEX'!$J72/$F69,
IF(CH$4&lt;'2.1 Kraftwerk allgemein'!$F$16+$F69,
('2.5 CAPEX'!$J72+SUM(OFFSET('2.5 CAPEX'!CM72,0,-MIN(MAX($F69-1-('2.1 Kraftwerk allgemein'!$F$16-'1.1 Allgemein'!$I$22+1),0),COLUMN(BY69)-1-('2.1 Kraftwerk allgemein'!$F$16-'1.1 Allgemein'!$I$22+1)),1,MIN(MAX($F69-('2.1 Kraftwerk allgemein'!$F$16-'1.1 Allgemein'!$I$22+1),1),COLUMN(BY69)-('2.1 Kraftwerk allgemein'!$F$16-'1.1 Allgemein'!$I$22+1)))))/$F69,
SUM(OFFSET('2.5 CAPEX'!CM72,0,-MIN($F69-1,COLUMN(BY69)-1),1,MIN($F69,COLUMN(BY69))))/$F69)))))))</f>
        <v/>
      </c>
      <c r="CI69" s="199" t="str">
        <f ca="1">IF('2.1 Kraftwerk allgemein'!$F$15&lt;'1.1 Allgemein'!$I$22,
IF(OR(ISNUMBER($D69)=FALSE,$F69=""),"",
IF(AND('2.5 CAPEX'!$L72&lt;&gt;"x",'2.5 CAPEX'!$M72&lt;&gt;"x"),0,
IF($F69=0,0,
IF(CI$4&lt;'2.1 Kraftwerk allgemein'!$F$16,0,
IF(CI$4='2.1 Kraftwerk allgemein'!$F$16,'2.5 CAPEX'!$J72/$F69,
IF(CI$4&lt;'2.1 Kraftwerk allgemein'!$F$16+$F69,
('2.5 CAPEX'!$J72+SUM(OFFSET('2.5 CAPEX'!CN72,0,-MIN(MAX($F69-1-('2.1 Kraftwerk allgemein'!$F$16-'2.1 Kraftwerk allgemein'!$F$15+1),0),COLUMN(BZ69)-1-('2.1 Kraftwerk allgemein'!$F$16-'2.1 Kraftwerk allgemein'!$F$15+1)),1,MIN(MAX($F69-('2.1 Kraftwerk allgemein'!$F$16-'2.1 Kraftwerk allgemein'!$F$15+1),1),COLUMN(BZ69)-('2.1 Kraftwerk allgemein'!$F$16-'2.1 Kraftwerk allgemein'!$F$15+1)))))/$F69,
SUM(OFFSET('2.5 CAPEX'!CN72,0,-MIN($F69-1,COLUMN(BZ69)-1),1,MIN($F69,COLUMN(BZ69))))/$F69)))))),
IF(OR(ISNUMBER($D69)=FALSE,$F69=""),"",
IF(AND('2.5 CAPEX'!$L72&lt;&gt;"x",'2.5 CAPEX'!$M72&lt;&gt;"x"),0,
IF($F69=0,0,
IF(CI$4&lt;'2.1 Kraftwerk allgemein'!$F$16,0,
IF(CI$4='2.1 Kraftwerk allgemein'!$F$16,'2.5 CAPEX'!$J72/$F69,
IF(CI$4&lt;'2.1 Kraftwerk allgemein'!$F$16+$F69,
('2.5 CAPEX'!$J72+SUM(OFFSET('2.5 CAPEX'!CN72,0,-MIN(MAX($F69-1-('2.1 Kraftwerk allgemein'!$F$16-'1.1 Allgemein'!$I$22+1),0),COLUMN(BZ69)-1-('2.1 Kraftwerk allgemein'!$F$16-'1.1 Allgemein'!$I$22+1)),1,MIN(MAX($F69-('2.1 Kraftwerk allgemein'!$F$16-'1.1 Allgemein'!$I$22+1),1),COLUMN(BZ69)-('2.1 Kraftwerk allgemein'!$F$16-'1.1 Allgemein'!$I$22+1)))))/$F69,
SUM(OFFSET('2.5 CAPEX'!CN72,0,-MIN($F69-1,COLUMN(BZ69)-1),1,MIN($F69,COLUMN(BZ69))))/$F69)))))))</f>
        <v/>
      </c>
      <c r="CJ69" s="199" t="str">
        <f ca="1">IF('2.1 Kraftwerk allgemein'!$F$15&lt;'1.1 Allgemein'!$I$22,
IF(OR(ISNUMBER($D69)=FALSE,$F69=""),"",
IF(AND('2.5 CAPEX'!$L72&lt;&gt;"x",'2.5 CAPEX'!$M72&lt;&gt;"x"),0,
IF($F69=0,0,
IF(CJ$4&lt;'2.1 Kraftwerk allgemein'!$F$16,0,
IF(CJ$4='2.1 Kraftwerk allgemein'!$F$16,'2.5 CAPEX'!$J72/$F69,
IF(CJ$4&lt;'2.1 Kraftwerk allgemein'!$F$16+$F69,
('2.5 CAPEX'!$J72+SUM(OFFSET('2.5 CAPEX'!CO72,0,-MIN(MAX($F69-1-('2.1 Kraftwerk allgemein'!$F$16-'2.1 Kraftwerk allgemein'!$F$15+1),0),COLUMN(CA69)-1-('2.1 Kraftwerk allgemein'!$F$16-'2.1 Kraftwerk allgemein'!$F$15+1)),1,MIN(MAX($F69-('2.1 Kraftwerk allgemein'!$F$16-'2.1 Kraftwerk allgemein'!$F$15+1),1),COLUMN(CA69)-('2.1 Kraftwerk allgemein'!$F$16-'2.1 Kraftwerk allgemein'!$F$15+1)))))/$F69,
SUM(OFFSET('2.5 CAPEX'!CO72,0,-MIN($F69-1,COLUMN(CA69)-1),1,MIN($F69,COLUMN(CA69))))/$F69)))))),
IF(OR(ISNUMBER($D69)=FALSE,$F69=""),"",
IF(AND('2.5 CAPEX'!$L72&lt;&gt;"x",'2.5 CAPEX'!$M72&lt;&gt;"x"),0,
IF($F69=0,0,
IF(CJ$4&lt;'2.1 Kraftwerk allgemein'!$F$16,0,
IF(CJ$4='2.1 Kraftwerk allgemein'!$F$16,'2.5 CAPEX'!$J72/$F69,
IF(CJ$4&lt;'2.1 Kraftwerk allgemein'!$F$16+$F69,
('2.5 CAPEX'!$J72+SUM(OFFSET('2.5 CAPEX'!CO72,0,-MIN(MAX($F69-1-('2.1 Kraftwerk allgemein'!$F$16-'1.1 Allgemein'!$I$22+1),0),COLUMN(CA69)-1-('2.1 Kraftwerk allgemein'!$F$16-'1.1 Allgemein'!$I$22+1)),1,MIN(MAX($F69-('2.1 Kraftwerk allgemein'!$F$16-'1.1 Allgemein'!$I$22+1),1),COLUMN(CA69)-('2.1 Kraftwerk allgemein'!$F$16-'1.1 Allgemein'!$I$22+1)))))/$F69,
SUM(OFFSET('2.5 CAPEX'!CO72,0,-MIN($F69-1,COLUMN(CA69)-1),1,MIN($F69,COLUMN(CA69))))/$F69)))))))</f>
        <v/>
      </c>
      <c r="CK69" s="199" t="str">
        <f ca="1">IF('2.1 Kraftwerk allgemein'!$F$15&lt;'1.1 Allgemein'!$I$22,
IF(OR(ISNUMBER($D69)=FALSE,$F69=""),"",
IF(AND('2.5 CAPEX'!$L72&lt;&gt;"x",'2.5 CAPEX'!$M72&lt;&gt;"x"),0,
IF($F69=0,0,
IF(CK$4&lt;'2.1 Kraftwerk allgemein'!$F$16,0,
IF(CK$4='2.1 Kraftwerk allgemein'!$F$16,'2.5 CAPEX'!$J72/$F69,
IF(CK$4&lt;'2.1 Kraftwerk allgemein'!$F$16+$F69,
('2.5 CAPEX'!$J72+SUM(OFFSET('2.5 CAPEX'!CP72,0,-MIN(MAX($F69-1-('2.1 Kraftwerk allgemein'!$F$16-'2.1 Kraftwerk allgemein'!$F$15+1),0),COLUMN(CB69)-1-('2.1 Kraftwerk allgemein'!$F$16-'2.1 Kraftwerk allgemein'!$F$15+1)),1,MIN(MAX($F69-('2.1 Kraftwerk allgemein'!$F$16-'2.1 Kraftwerk allgemein'!$F$15+1),1),COLUMN(CB69)-('2.1 Kraftwerk allgemein'!$F$16-'2.1 Kraftwerk allgemein'!$F$15+1)))))/$F69,
SUM(OFFSET('2.5 CAPEX'!CP72,0,-MIN($F69-1,COLUMN(CB69)-1),1,MIN($F69,COLUMN(CB69))))/$F69)))))),
IF(OR(ISNUMBER($D69)=FALSE,$F69=""),"",
IF(AND('2.5 CAPEX'!$L72&lt;&gt;"x",'2.5 CAPEX'!$M72&lt;&gt;"x"),0,
IF($F69=0,0,
IF(CK$4&lt;'2.1 Kraftwerk allgemein'!$F$16,0,
IF(CK$4='2.1 Kraftwerk allgemein'!$F$16,'2.5 CAPEX'!$J72/$F69,
IF(CK$4&lt;'2.1 Kraftwerk allgemein'!$F$16+$F69,
('2.5 CAPEX'!$J72+SUM(OFFSET('2.5 CAPEX'!CP72,0,-MIN(MAX($F69-1-('2.1 Kraftwerk allgemein'!$F$16-'1.1 Allgemein'!$I$22+1),0),COLUMN(CB69)-1-('2.1 Kraftwerk allgemein'!$F$16-'1.1 Allgemein'!$I$22+1)),1,MIN(MAX($F69-('2.1 Kraftwerk allgemein'!$F$16-'1.1 Allgemein'!$I$22+1),1),COLUMN(CB69)-('2.1 Kraftwerk allgemein'!$F$16-'1.1 Allgemein'!$I$22+1)))))/$F69,
SUM(OFFSET('2.5 CAPEX'!CP72,0,-MIN($F69-1,COLUMN(CB69)-1),1,MIN($F69,COLUMN(CB69))))/$F69)))))))</f>
        <v/>
      </c>
      <c r="CL69" s="199" t="str">
        <f ca="1">IF('2.1 Kraftwerk allgemein'!$F$15&lt;'1.1 Allgemein'!$I$22,
IF(OR(ISNUMBER($D69)=FALSE,$F69=""),"",
IF(AND('2.5 CAPEX'!$L72&lt;&gt;"x",'2.5 CAPEX'!$M72&lt;&gt;"x"),0,
IF($F69=0,0,
IF(CL$4&lt;'2.1 Kraftwerk allgemein'!$F$16,0,
IF(CL$4='2.1 Kraftwerk allgemein'!$F$16,'2.5 CAPEX'!$J72/$F69,
IF(CL$4&lt;'2.1 Kraftwerk allgemein'!$F$16+$F69,
('2.5 CAPEX'!$J72+SUM(OFFSET('2.5 CAPEX'!CQ72,0,-MIN(MAX($F69-1-('2.1 Kraftwerk allgemein'!$F$16-'2.1 Kraftwerk allgemein'!$F$15+1),0),COLUMN(CC69)-1-('2.1 Kraftwerk allgemein'!$F$16-'2.1 Kraftwerk allgemein'!$F$15+1)),1,MIN(MAX($F69-('2.1 Kraftwerk allgemein'!$F$16-'2.1 Kraftwerk allgemein'!$F$15+1),1),COLUMN(CC69)-('2.1 Kraftwerk allgemein'!$F$16-'2.1 Kraftwerk allgemein'!$F$15+1)))))/$F69,
SUM(OFFSET('2.5 CAPEX'!CQ72,0,-MIN($F69-1,COLUMN(CC69)-1),1,MIN($F69,COLUMN(CC69))))/$F69)))))),
IF(OR(ISNUMBER($D69)=FALSE,$F69=""),"",
IF(AND('2.5 CAPEX'!$L72&lt;&gt;"x",'2.5 CAPEX'!$M72&lt;&gt;"x"),0,
IF($F69=0,0,
IF(CL$4&lt;'2.1 Kraftwerk allgemein'!$F$16,0,
IF(CL$4='2.1 Kraftwerk allgemein'!$F$16,'2.5 CAPEX'!$J72/$F69,
IF(CL$4&lt;'2.1 Kraftwerk allgemein'!$F$16+$F69,
('2.5 CAPEX'!$J72+SUM(OFFSET('2.5 CAPEX'!CQ72,0,-MIN(MAX($F69-1-('2.1 Kraftwerk allgemein'!$F$16-'1.1 Allgemein'!$I$22+1),0),COLUMN(CC69)-1-('2.1 Kraftwerk allgemein'!$F$16-'1.1 Allgemein'!$I$22+1)),1,MIN(MAX($F69-('2.1 Kraftwerk allgemein'!$F$16-'1.1 Allgemein'!$I$22+1),1),COLUMN(CC69)-('2.1 Kraftwerk allgemein'!$F$16-'1.1 Allgemein'!$I$22+1)))))/$F69,
SUM(OFFSET('2.5 CAPEX'!CQ72,0,-MIN($F69-1,COLUMN(CC69)-1),1,MIN($F69,COLUMN(CC69))))/$F69)))))))</f>
        <v/>
      </c>
      <c r="CM69" s="199" t="str">
        <f ca="1">IF('2.1 Kraftwerk allgemein'!$F$15&lt;'1.1 Allgemein'!$I$22,
IF(OR(ISNUMBER($D69)=FALSE,$F69=""),"",
IF(AND('2.5 CAPEX'!$L72&lt;&gt;"x",'2.5 CAPEX'!$M72&lt;&gt;"x"),0,
IF($F69=0,0,
IF(CM$4&lt;'2.1 Kraftwerk allgemein'!$F$16,0,
IF(CM$4='2.1 Kraftwerk allgemein'!$F$16,'2.5 CAPEX'!$J72/$F69,
IF(CM$4&lt;'2.1 Kraftwerk allgemein'!$F$16+$F69,
('2.5 CAPEX'!$J72+SUM(OFFSET('2.5 CAPEX'!CR72,0,-MIN(MAX($F69-1-('2.1 Kraftwerk allgemein'!$F$16-'2.1 Kraftwerk allgemein'!$F$15+1),0),COLUMN(CD69)-1-('2.1 Kraftwerk allgemein'!$F$16-'2.1 Kraftwerk allgemein'!$F$15+1)),1,MIN(MAX($F69-('2.1 Kraftwerk allgemein'!$F$16-'2.1 Kraftwerk allgemein'!$F$15+1),1),COLUMN(CD69)-('2.1 Kraftwerk allgemein'!$F$16-'2.1 Kraftwerk allgemein'!$F$15+1)))))/$F69,
SUM(OFFSET('2.5 CAPEX'!CR72,0,-MIN($F69-1,COLUMN(CD69)-1),1,MIN($F69,COLUMN(CD69))))/$F69)))))),
IF(OR(ISNUMBER($D69)=FALSE,$F69=""),"",
IF(AND('2.5 CAPEX'!$L72&lt;&gt;"x",'2.5 CAPEX'!$M72&lt;&gt;"x"),0,
IF($F69=0,0,
IF(CM$4&lt;'2.1 Kraftwerk allgemein'!$F$16,0,
IF(CM$4='2.1 Kraftwerk allgemein'!$F$16,'2.5 CAPEX'!$J72/$F69,
IF(CM$4&lt;'2.1 Kraftwerk allgemein'!$F$16+$F69,
('2.5 CAPEX'!$J72+SUM(OFFSET('2.5 CAPEX'!CR72,0,-MIN(MAX($F69-1-('2.1 Kraftwerk allgemein'!$F$16-'1.1 Allgemein'!$I$22+1),0),COLUMN(CD69)-1-('2.1 Kraftwerk allgemein'!$F$16-'1.1 Allgemein'!$I$22+1)),1,MIN(MAX($F69-('2.1 Kraftwerk allgemein'!$F$16-'1.1 Allgemein'!$I$22+1),1),COLUMN(CD69)-('2.1 Kraftwerk allgemein'!$F$16-'1.1 Allgemein'!$I$22+1)))))/$F69,
SUM(OFFSET('2.5 CAPEX'!CR72,0,-MIN($F69-1,COLUMN(CD69)-1),1,MIN($F69,COLUMN(CD69))))/$F69)))))))</f>
        <v/>
      </c>
      <c r="CN69" s="199" t="str">
        <f ca="1">IF('2.1 Kraftwerk allgemein'!$F$15&lt;'1.1 Allgemein'!$I$22,
IF(OR(ISNUMBER($D69)=FALSE,$F69=""),"",
IF(AND('2.5 CAPEX'!$L72&lt;&gt;"x",'2.5 CAPEX'!$M72&lt;&gt;"x"),0,
IF($F69=0,0,
IF(CN$4&lt;'2.1 Kraftwerk allgemein'!$F$16,0,
IF(CN$4='2.1 Kraftwerk allgemein'!$F$16,'2.5 CAPEX'!$J72/$F69,
IF(CN$4&lt;'2.1 Kraftwerk allgemein'!$F$16+$F69,
('2.5 CAPEX'!$J72+SUM(OFFSET('2.5 CAPEX'!CS72,0,-MIN(MAX($F69-1-('2.1 Kraftwerk allgemein'!$F$16-'2.1 Kraftwerk allgemein'!$F$15+1),0),COLUMN(CE69)-1-('2.1 Kraftwerk allgemein'!$F$16-'2.1 Kraftwerk allgemein'!$F$15+1)),1,MIN(MAX($F69-('2.1 Kraftwerk allgemein'!$F$16-'2.1 Kraftwerk allgemein'!$F$15+1),1),COLUMN(CE69)-('2.1 Kraftwerk allgemein'!$F$16-'2.1 Kraftwerk allgemein'!$F$15+1)))))/$F69,
SUM(OFFSET('2.5 CAPEX'!CS72,0,-MIN($F69-1,COLUMN(CE69)-1),1,MIN($F69,COLUMN(CE69))))/$F69)))))),
IF(OR(ISNUMBER($D69)=FALSE,$F69=""),"",
IF(AND('2.5 CAPEX'!$L72&lt;&gt;"x",'2.5 CAPEX'!$M72&lt;&gt;"x"),0,
IF($F69=0,0,
IF(CN$4&lt;'2.1 Kraftwerk allgemein'!$F$16,0,
IF(CN$4='2.1 Kraftwerk allgemein'!$F$16,'2.5 CAPEX'!$J72/$F69,
IF(CN$4&lt;'2.1 Kraftwerk allgemein'!$F$16+$F69,
('2.5 CAPEX'!$J72+SUM(OFFSET('2.5 CAPEX'!CS72,0,-MIN(MAX($F69-1-('2.1 Kraftwerk allgemein'!$F$16-'1.1 Allgemein'!$I$22+1),0),COLUMN(CE69)-1-('2.1 Kraftwerk allgemein'!$F$16-'1.1 Allgemein'!$I$22+1)),1,MIN(MAX($F69-('2.1 Kraftwerk allgemein'!$F$16-'1.1 Allgemein'!$I$22+1),1),COLUMN(CE69)-('2.1 Kraftwerk allgemein'!$F$16-'1.1 Allgemein'!$I$22+1)))))/$F69,
SUM(OFFSET('2.5 CAPEX'!CS72,0,-MIN($F69-1,COLUMN(CE69)-1),1,MIN($F69,COLUMN(CE69))))/$F69)))))))</f>
        <v/>
      </c>
      <c r="CO69" s="199" t="str">
        <f ca="1">IF('2.1 Kraftwerk allgemein'!$F$15&lt;'1.1 Allgemein'!$I$22,
IF(OR(ISNUMBER($D69)=FALSE,$F69=""),"",
IF(AND('2.5 CAPEX'!$L72&lt;&gt;"x",'2.5 CAPEX'!$M72&lt;&gt;"x"),0,
IF($F69=0,0,
IF(CO$4&lt;'2.1 Kraftwerk allgemein'!$F$16,0,
IF(CO$4='2.1 Kraftwerk allgemein'!$F$16,'2.5 CAPEX'!$J72/$F69,
IF(CO$4&lt;'2.1 Kraftwerk allgemein'!$F$16+$F69,
('2.5 CAPEX'!$J72+SUM(OFFSET('2.5 CAPEX'!CT72,0,-MIN(MAX($F69-1-('2.1 Kraftwerk allgemein'!$F$16-'2.1 Kraftwerk allgemein'!$F$15+1),0),COLUMN(CF69)-1-('2.1 Kraftwerk allgemein'!$F$16-'2.1 Kraftwerk allgemein'!$F$15+1)),1,MIN(MAX($F69-('2.1 Kraftwerk allgemein'!$F$16-'2.1 Kraftwerk allgemein'!$F$15+1),1),COLUMN(CF69)-('2.1 Kraftwerk allgemein'!$F$16-'2.1 Kraftwerk allgemein'!$F$15+1)))))/$F69,
SUM(OFFSET('2.5 CAPEX'!CT72,0,-MIN($F69-1,COLUMN(CF69)-1),1,MIN($F69,COLUMN(CF69))))/$F69)))))),
IF(OR(ISNUMBER($D69)=FALSE,$F69=""),"",
IF(AND('2.5 CAPEX'!$L72&lt;&gt;"x",'2.5 CAPEX'!$M72&lt;&gt;"x"),0,
IF($F69=0,0,
IF(CO$4&lt;'2.1 Kraftwerk allgemein'!$F$16,0,
IF(CO$4='2.1 Kraftwerk allgemein'!$F$16,'2.5 CAPEX'!$J72/$F69,
IF(CO$4&lt;'2.1 Kraftwerk allgemein'!$F$16+$F69,
('2.5 CAPEX'!$J72+SUM(OFFSET('2.5 CAPEX'!CT72,0,-MIN(MAX($F69-1-('2.1 Kraftwerk allgemein'!$F$16-'1.1 Allgemein'!$I$22+1),0),COLUMN(CF69)-1-('2.1 Kraftwerk allgemein'!$F$16-'1.1 Allgemein'!$I$22+1)),1,MIN(MAX($F69-('2.1 Kraftwerk allgemein'!$F$16-'1.1 Allgemein'!$I$22+1),1),COLUMN(CF69)-('2.1 Kraftwerk allgemein'!$F$16-'1.1 Allgemein'!$I$22+1)))))/$F69,
SUM(OFFSET('2.5 CAPEX'!CT72,0,-MIN($F69-1,COLUMN(CF69)-1),1,MIN($F69,COLUMN(CF69))))/$F69)))))))</f>
        <v/>
      </c>
      <c r="CP69" s="199" t="str">
        <f ca="1">IF('2.1 Kraftwerk allgemein'!$F$15&lt;'1.1 Allgemein'!$I$22,
IF(OR(ISNUMBER($D69)=FALSE,$F69=""),"",
IF(AND('2.5 CAPEX'!$L72&lt;&gt;"x",'2.5 CAPEX'!$M72&lt;&gt;"x"),0,
IF($F69=0,0,
IF(CP$4&lt;'2.1 Kraftwerk allgemein'!$F$16,0,
IF(CP$4='2.1 Kraftwerk allgemein'!$F$16,'2.5 CAPEX'!$J72/$F69,
IF(CP$4&lt;'2.1 Kraftwerk allgemein'!$F$16+$F69,
('2.5 CAPEX'!$J72+SUM(OFFSET('2.5 CAPEX'!CU72,0,-MIN(MAX($F69-1-('2.1 Kraftwerk allgemein'!$F$16-'2.1 Kraftwerk allgemein'!$F$15+1),0),COLUMN(CG69)-1-('2.1 Kraftwerk allgemein'!$F$16-'2.1 Kraftwerk allgemein'!$F$15+1)),1,MIN(MAX($F69-('2.1 Kraftwerk allgemein'!$F$16-'2.1 Kraftwerk allgemein'!$F$15+1),1),COLUMN(CG69)-('2.1 Kraftwerk allgemein'!$F$16-'2.1 Kraftwerk allgemein'!$F$15+1)))))/$F69,
SUM(OFFSET('2.5 CAPEX'!CU72,0,-MIN($F69-1,COLUMN(CG69)-1),1,MIN($F69,COLUMN(CG69))))/$F69)))))),
IF(OR(ISNUMBER($D69)=FALSE,$F69=""),"",
IF(AND('2.5 CAPEX'!$L72&lt;&gt;"x",'2.5 CAPEX'!$M72&lt;&gt;"x"),0,
IF($F69=0,0,
IF(CP$4&lt;'2.1 Kraftwerk allgemein'!$F$16,0,
IF(CP$4='2.1 Kraftwerk allgemein'!$F$16,'2.5 CAPEX'!$J72/$F69,
IF(CP$4&lt;'2.1 Kraftwerk allgemein'!$F$16+$F69,
('2.5 CAPEX'!$J72+SUM(OFFSET('2.5 CAPEX'!CU72,0,-MIN(MAX($F69-1-('2.1 Kraftwerk allgemein'!$F$16-'1.1 Allgemein'!$I$22+1),0),COLUMN(CG69)-1-('2.1 Kraftwerk allgemein'!$F$16-'1.1 Allgemein'!$I$22+1)),1,MIN(MAX($F69-('2.1 Kraftwerk allgemein'!$F$16-'1.1 Allgemein'!$I$22+1),1),COLUMN(CG69)-('2.1 Kraftwerk allgemein'!$F$16-'1.1 Allgemein'!$I$22+1)))))/$F69,
SUM(OFFSET('2.5 CAPEX'!CU72,0,-MIN($F69-1,COLUMN(CG69)-1),1,MIN($F69,COLUMN(CG69))))/$F69)))))))</f>
        <v/>
      </c>
      <c r="CQ69" s="199" t="str">
        <f ca="1">IF('2.1 Kraftwerk allgemein'!$F$15&lt;'1.1 Allgemein'!$I$22,
IF(OR(ISNUMBER($D69)=FALSE,$F69=""),"",
IF(AND('2.5 CAPEX'!$L72&lt;&gt;"x",'2.5 CAPEX'!$M72&lt;&gt;"x"),0,
IF($F69=0,0,
IF(CQ$4&lt;'2.1 Kraftwerk allgemein'!$F$16,0,
IF(CQ$4='2.1 Kraftwerk allgemein'!$F$16,'2.5 CAPEX'!$J72/$F69,
IF(CQ$4&lt;'2.1 Kraftwerk allgemein'!$F$16+$F69,
('2.5 CAPEX'!$J72+SUM(OFFSET('2.5 CAPEX'!CV72,0,-MIN(MAX($F69-1-('2.1 Kraftwerk allgemein'!$F$16-'2.1 Kraftwerk allgemein'!$F$15+1),0),COLUMN(CH69)-1-('2.1 Kraftwerk allgemein'!$F$16-'2.1 Kraftwerk allgemein'!$F$15+1)),1,MIN(MAX($F69-('2.1 Kraftwerk allgemein'!$F$16-'2.1 Kraftwerk allgemein'!$F$15+1),1),COLUMN(CH69)-('2.1 Kraftwerk allgemein'!$F$16-'2.1 Kraftwerk allgemein'!$F$15+1)))))/$F69,
SUM(OFFSET('2.5 CAPEX'!CV72,0,-MIN($F69-1,COLUMN(CH69)-1),1,MIN($F69,COLUMN(CH69))))/$F69)))))),
IF(OR(ISNUMBER($D69)=FALSE,$F69=""),"",
IF(AND('2.5 CAPEX'!$L72&lt;&gt;"x",'2.5 CAPEX'!$M72&lt;&gt;"x"),0,
IF($F69=0,0,
IF(CQ$4&lt;'2.1 Kraftwerk allgemein'!$F$16,0,
IF(CQ$4='2.1 Kraftwerk allgemein'!$F$16,'2.5 CAPEX'!$J72/$F69,
IF(CQ$4&lt;'2.1 Kraftwerk allgemein'!$F$16+$F69,
('2.5 CAPEX'!$J72+SUM(OFFSET('2.5 CAPEX'!CV72,0,-MIN(MAX($F69-1-('2.1 Kraftwerk allgemein'!$F$16-'1.1 Allgemein'!$I$22+1),0),COLUMN(CH69)-1-('2.1 Kraftwerk allgemein'!$F$16-'1.1 Allgemein'!$I$22+1)),1,MIN(MAX($F69-('2.1 Kraftwerk allgemein'!$F$16-'1.1 Allgemein'!$I$22+1),1),COLUMN(CH69)-('2.1 Kraftwerk allgemein'!$F$16-'1.1 Allgemein'!$I$22+1)))))/$F69,
SUM(OFFSET('2.5 CAPEX'!CV72,0,-MIN($F69-1,COLUMN(CH69)-1),1,MIN($F69,COLUMN(CH69))))/$F69)))))))</f>
        <v/>
      </c>
      <c r="CR69" s="199" t="str">
        <f ca="1">IF('2.1 Kraftwerk allgemein'!$F$15&lt;'1.1 Allgemein'!$I$22,
IF(OR(ISNUMBER($D69)=FALSE,$F69=""),"",
IF(AND('2.5 CAPEX'!$L72&lt;&gt;"x",'2.5 CAPEX'!$M72&lt;&gt;"x"),0,
IF($F69=0,0,
IF(CR$4&lt;'2.1 Kraftwerk allgemein'!$F$16,0,
IF(CR$4='2.1 Kraftwerk allgemein'!$F$16,'2.5 CAPEX'!$J72/$F69,
IF(CR$4&lt;'2.1 Kraftwerk allgemein'!$F$16+$F69,
('2.5 CAPEX'!$J72+SUM(OFFSET('2.5 CAPEX'!CW72,0,-MIN(MAX($F69-1-('2.1 Kraftwerk allgemein'!$F$16-'2.1 Kraftwerk allgemein'!$F$15+1),0),COLUMN(CI69)-1-('2.1 Kraftwerk allgemein'!$F$16-'2.1 Kraftwerk allgemein'!$F$15+1)),1,MIN(MAX($F69-('2.1 Kraftwerk allgemein'!$F$16-'2.1 Kraftwerk allgemein'!$F$15+1),1),COLUMN(CI69)-('2.1 Kraftwerk allgemein'!$F$16-'2.1 Kraftwerk allgemein'!$F$15+1)))))/$F69,
SUM(OFFSET('2.5 CAPEX'!CW72,0,-MIN($F69-1,COLUMN(CI69)-1),1,MIN($F69,COLUMN(CI69))))/$F69)))))),
IF(OR(ISNUMBER($D69)=FALSE,$F69=""),"",
IF(AND('2.5 CAPEX'!$L72&lt;&gt;"x",'2.5 CAPEX'!$M72&lt;&gt;"x"),0,
IF($F69=0,0,
IF(CR$4&lt;'2.1 Kraftwerk allgemein'!$F$16,0,
IF(CR$4='2.1 Kraftwerk allgemein'!$F$16,'2.5 CAPEX'!$J72/$F69,
IF(CR$4&lt;'2.1 Kraftwerk allgemein'!$F$16+$F69,
('2.5 CAPEX'!$J72+SUM(OFFSET('2.5 CAPEX'!CW72,0,-MIN(MAX($F69-1-('2.1 Kraftwerk allgemein'!$F$16-'1.1 Allgemein'!$I$22+1),0),COLUMN(CI69)-1-('2.1 Kraftwerk allgemein'!$F$16-'1.1 Allgemein'!$I$22+1)),1,MIN(MAX($F69-('2.1 Kraftwerk allgemein'!$F$16-'1.1 Allgemein'!$I$22+1),1),COLUMN(CI69)-('2.1 Kraftwerk allgemein'!$F$16-'1.1 Allgemein'!$I$22+1)))))/$F69,
SUM(OFFSET('2.5 CAPEX'!CW72,0,-MIN($F69-1,COLUMN(CI69)-1),1,MIN($F69,COLUMN(CI69))))/$F69)))))))</f>
        <v/>
      </c>
      <c r="CS69" s="199" t="str">
        <f ca="1">IF('2.1 Kraftwerk allgemein'!$F$15&lt;'1.1 Allgemein'!$I$22,
IF(OR(ISNUMBER($D69)=FALSE,$F69=""),"",
IF(AND('2.5 CAPEX'!$L72&lt;&gt;"x",'2.5 CAPEX'!$M72&lt;&gt;"x"),0,
IF($F69=0,0,
IF(CS$4&lt;'2.1 Kraftwerk allgemein'!$F$16,0,
IF(CS$4='2.1 Kraftwerk allgemein'!$F$16,'2.5 CAPEX'!$J72/$F69,
IF(CS$4&lt;'2.1 Kraftwerk allgemein'!$F$16+$F69,
('2.5 CAPEX'!$J72+SUM(OFFSET('2.5 CAPEX'!CX72,0,-MIN(MAX($F69-1-('2.1 Kraftwerk allgemein'!$F$16-'2.1 Kraftwerk allgemein'!$F$15+1),0),COLUMN(CJ69)-1-('2.1 Kraftwerk allgemein'!$F$16-'2.1 Kraftwerk allgemein'!$F$15+1)),1,MIN(MAX($F69-('2.1 Kraftwerk allgemein'!$F$16-'2.1 Kraftwerk allgemein'!$F$15+1),1),COLUMN(CJ69)-('2.1 Kraftwerk allgemein'!$F$16-'2.1 Kraftwerk allgemein'!$F$15+1)))))/$F69,
SUM(OFFSET('2.5 CAPEX'!CX72,0,-MIN($F69-1,COLUMN(CJ69)-1),1,MIN($F69,COLUMN(CJ69))))/$F69)))))),
IF(OR(ISNUMBER($D69)=FALSE,$F69=""),"",
IF(AND('2.5 CAPEX'!$L72&lt;&gt;"x",'2.5 CAPEX'!$M72&lt;&gt;"x"),0,
IF($F69=0,0,
IF(CS$4&lt;'2.1 Kraftwerk allgemein'!$F$16,0,
IF(CS$4='2.1 Kraftwerk allgemein'!$F$16,'2.5 CAPEX'!$J72/$F69,
IF(CS$4&lt;'2.1 Kraftwerk allgemein'!$F$16+$F69,
('2.5 CAPEX'!$J72+SUM(OFFSET('2.5 CAPEX'!CX72,0,-MIN(MAX($F69-1-('2.1 Kraftwerk allgemein'!$F$16-'1.1 Allgemein'!$I$22+1),0),COLUMN(CJ69)-1-('2.1 Kraftwerk allgemein'!$F$16-'1.1 Allgemein'!$I$22+1)),1,MIN(MAX($F69-('2.1 Kraftwerk allgemein'!$F$16-'1.1 Allgemein'!$I$22+1),1),COLUMN(CJ69)-('2.1 Kraftwerk allgemein'!$F$16-'1.1 Allgemein'!$I$22+1)))))/$F69,
SUM(OFFSET('2.5 CAPEX'!CX72,0,-MIN($F69-1,COLUMN(CJ69)-1),1,MIN($F69,COLUMN(CJ69))))/$F69)))))))</f>
        <v/>
      </c>
      <c r="CT69" s="199" t="str">
        <f ca="1">IF('2.1 Kraftwerk allgemein'!$F$15&lt;'1.1 Allgemein'!$I$22,
IF(OR(ISNUMBER($D69)=FALSE,$F69=""),"",
IF(AND('2.5 CAPEX'!$L72&lt;&gt;"x",'2.5 CAPEX'!$M72&lt;&gt;"x"),0,
IF($F69=0,0,
IF(CT$4&lt;'2.1 Kraftwerk allgemein'!$F$16,0,
IF(CT$4='2.1 Kraftwerk allgemein'!$F$16,'2.5 CAPEX'!$J72/$F69,
IF(CT$4&lt;'2.1 Kraftwerk allgemein'!$F$16+$F69,
('2.5 CAPEX'!$J72+SUM(OFFSET('2.5 CAPEX'!CY72,0,-MIN(MAX($F69-1-('2.1 Kraftwerk allgemein'!$F$16-'2.1 Kraftwerk allgemein'!$F$15+1),0),COLUMN(CK69)-1-('2.1 Kraftwerk allgemein'!$F$16-'2.1 Kraftwerk allgemein'!$F$15+1)),1,MIN(MAX($F69-('2.1 Kraftwerk allgemein'!$F$16-'2.1 Kraftwerk allgemein'!$F$15+1),1),COLUMN(CK69)-('2.1 Kraftwerk allgemein'!$F$16-'2.1 Kraftwerk allgemein'!$F$15+1)))))/$F69,
SUM(OFFSET('2.5 CAPEX'!CY72,0,-MIN($F69-1,COLUMN(CK69)-1),1,MIN($F69,COLUMN(CK69))))/$F69)))))),
IF(OR(ISNUMBER($D69)=FALSE,$F69=""),"",
IF(AND('2.5 CAPEX'!$L72&lt;&gt;"x",'2.5 CAPEX'!$M72&lt;&gt;"x"),0,
IF($F69=0,0,
IF(CT$4&lt;'2.1 Kraftwerk allgemein'!$F$16,0,
IF(CT$4='2.1 Kraftwerk allgemein'!$F$16,'2.5 CAPEX'!$J72/$F69,
IF(CT$4&lt;'2.1 Kraftwerk allgemein'!$F$16+$F69,
('2.5 CAPEX'!$J72+SUM(OFFSET('2.5 CAPEX'!CY72,0,-MIN(MAX($F69-1-('2.1 Kraftwerk allgemein'!$F$16-'1.1 Allgemein'!$I$22+1),0),COLUMN(CK69)-1-('2.1 Kraftwerk allgemein'!$F$16-'1.1 Allgemein'!$I$22+1)),1,MIN(MAX($F69-('2.1 Kraftwerk allgemein'!$F$16-'1.1 Allgemein'!$I$22+1),1),COLUMN(CK69)-('2.1 Kraftwerk allgemein'!$F$16-'1.1 Allgemein'!$I$22+1)))))/$F69,
SUM(OFFSET('2.5 CAPEX'!CY72,0,-MIN($F69-1,COLUMN(CK69)-1),1,MIN($F69,COLUMN(CK69))))/$F69)))))))</f>
        <v/>
      </c>
      <c r="CU69" s="199" t="str">
        <f ca="1">IF('2.1 Kraftwerk allgemein'!$F$15&lt;'1.1 Allgemein'!$I$22,
IF(OR(ISNUMBER($D69)=FALSE,$F69=""),"",
IF(AND('2.5 CAPEX'!$L72&lt;&gt;"x",'2.5 CAPEX'!$M72&lt;&gt;"x"),0,
IF($F69=0,0,
IF(CU$4&lt;'2.1 Kraftwerk allgemein'!$F$16,0,
IF(CU$4='2.1 Kraftwerk allgemein'!$F$16,'2.5 CAPEX'!$J72/$F69,
IF(CU$4&lt;'2.1 Kraftwerk allgemein'!$F$16+$F69,
('2.5 CAPEX'!$J72+SUM(OFFSET('2.5 CAPEX'!CZ72,0,-MIN(MAX($F69-1-('2.1 Kraftwerk allgemein'!$F$16-'2.1 Kraftwerk allgemein'!$F$15+1),0),COLUMN(CL69)-1-('2.1 Kraftwerk allgemein'!$F$16-'2.1 Kraftwerk allgemein'!$F$15+1)),1,MIN(MAX($F69-('2.1 Kraftwerk allgemein'!$F$16-'2.1 Kraftwerk allgemein'!$F$15+1),1),COLUMN(CL69)-('2.1 Kraftwerk allgemein'!$F$16-'2.1 Kraftwerk allgemein'!$F$15+1)))))/$F69,
SUM(OFFSET('2.5 CAPEX'!CZ72,0,-MIN($F69-1,COLUMN(CL69)-1),1,MIN($F69,COLUMN(CL69))))/$F69)))))),
IF(OR(ISNUMBER($D69)=FALSE,$F69=""),"",
IF(AND('2.5 CAPEX'!$L72&lt;&gt;"x",'2.5 CAPEX'!$M72&lt;&gt;"x"),0,
IF($F69=0,0,
IF(CU$4&lt;'2.1 Kraftwerk allgemein'!$F$16,0,
IF(CU$4='2.1 Kraftwerk allgemein'!$F$16,'2.5 CAPEX'!$J72/$F69,
IF(CU$4&lt;'2.1 Kraftwerk allgemein'!$F$16+$F69,
('2.5 CAPEX'!$J72+SUM(OFFSET('2.5 CAPEX'!CZ72,0,-MIN(MAX($F69-1-('2.1 Kraftwerk allgemein'!$F$16-'1.1 Allgemein'!$I$22+1),0),COLUMN(CL69)-1-('2.1 Kraftwerk allgemein'!$F$16-'1.1 Allgemein'!$I$22+1)),1,MIN(MAX($F69-('2.1 Kraftwerk allgemein'!$F$16-'1.1 Allgemein'!$I$22+1),1),COLUMN(CL69)-('2.1 Kraftwerk allgemein'!$F$16-'1.1 Allgemein'!$I$22+1)))))/$F69,
SUM(OFFSET('2.5 CAPEX'!CZ72,0,-MIN($F69-1,COLUMN(CL69)-1),1,MIN($F69,COLUMN(CL69))))/$F69)))))))</f>
        <v/>
      </c>
      <c r="CV69" s="199" t="str">
        <f ca="1">IF('2.1 Kraftwerk allgemein'!$F$15&lt;'1.1 Allgemein'!$I$22,
IF(OR(ISNUMBER($D69)=FALSE,$F69=""),"",
IF(AND('2.5 CAPEX'!$L72&lt;&gt;"x",'2.5 CAPEX'!$M72&lt;&gt;"x"),0,
IF($F69=0,0,
IF(CV$4&lt;'2.1 Kraftwerk allgemein'!$F$16,0,
IF(CV$4='2.1 Kraftwerk allgemein'!$F$16,'2.5 CAPEX'!$J72/$F69,
IF(CV$4&lt;'2.1 Kraftwerk allgemein'!$F$16+$F69,
('2.5 CAPEX'!$J72+SUM(OFFSET('2.5 CAPEX'!DA72,0,-MIN(MAX($F69-1-('2.1 Kraftwerk allgemein'!$F$16-'2.1 Kraftwerk allgemein'!$F$15+1),0),COLUMN(CM69)-1-('2.1 Kraftwerk allgemein'!$F$16-'2.1 Kraftwerk allgemein'!$F$15+1)),1,MIN(MAX($F69-('2.1 Kraftwerk allgemein'!$F$16-'2.1 Kraftwerk allgemein'!$F$15+1),1),COLUMN(CM69)-('2.1 Kraftwerk allgemein'!$F$16-'2.1 Kraftwerk allgemein'!$F$15+1)))))/$F69,
SUM(OFFSET('2.5 CAPEX'!DA72,0,-MIN($F69-1,COLUMN(CM69)-1),1,MIN($F69,COLUMN(CM69))))/$F69)))))),
IF(OR(ISNUMBER($D69)=FALSE,$F69=""),"",
IF(AND('2.5 CAPEX'!$L72&lt;&gt;"x",'2.5 CAPEX'!$M72&lt;&gt;"x"),0,
IF($F69=0,0,
IF(CV$4&lt;'2.1 Kraftwerk allgemein'!$F$16,0,
IF(CV$4='2.1 Kraftwerk allgemein'!$F$16,'2.5 CAPEX'!$J72/$F69,
IF(CV$4&lt;'2.1 Kraftwerk allgemein'!$F$16+$F69,
('2.5 CAPEX'!$J72+SUM(OFFSET('2.5 CAPEX'!DA72,0,-MIN(MAX($F69-1-('2.1 Kraftwerk allgemein'!$F$16-'1.1 Allgemein'!$I$22+1),0),COLUMN(CM69)-1-('2.1 Kraftwerk allgemein'!$F$16-'1.1 Allgemein'!$I$22+1)),1,MIN(MAX($F69-('2.1 Kraftwerk allgemein'!$F$16-'1.1 Allgemein'!$I$22+1),1),COLUMN(CM69)-('2.1 Kraftwerk allgemein'!$F$16-'1.1 Allgemein'!$I$22+1)))))/$F69,
SUM(OFFSET('2.5 CAPEX'!DA72,0,-MIN($F69-1,COLUMN(CM69)-1),1,MIN($F69,COLUMN(CM69))))/$F69)))))))</f>
        <v/>
      </c>
      <c r="CW69" s="199" t="str">
        <f ca="1">IF('2.1 Kraftwerk allgemein'!$F$15&lt;'1.1 Allgemein'!$I$22,
IF(OR(ISNUMBER($D69)=FALSE,$F69=""),"",
IF(AND('2.5 CAPEX'!$L72&lt;&gt;"x",'2.5 CAPEX'!$M72&lt;&gt;"x"),0,
IF($F69=0,0,
IF(CW$4&lt;'2.1 Kraftwerk allgemein'!$F$16,0,
IF(CW$4='2.1 Kraftwerk allgemein'!$F$16,'2.5 CAPEX'!$J72/$F69,
IF(CW$4&lt;'2.1 Kraftwerk allgemein'!$F$16+$F69,
('2.5 CAPEX'!$J72+SUM(OFFSET('2.5 CAPEX'!DB72,0,-MIN(MAX($F69-1-('2.1 Kraftwerk allgemein'!$F$16-'2.1 Kraftwerk allgemein'!$F$15+1),0),COLUMN(CN69)-1-('2.1 Kraftwerk allgemein'!$F$16-'2.1 Kraftwerk allgemein'!$F$15+1)),1,MIN(MAX($F69-('2.1 Kraftwerk allgemein'!$F$16-'2.1 Kraftwerk allgemein'!$F$15+1),1),COLUMN(CN69)-('2.1 Kraftwerk allgemein'!$F$16-'2.1 Kraftwerk allgemein'!$F$15+1)))))/$F69,
SUM(OFFSET('2.5 CAPEX'!DB72,0,-MIN($F69-1,COLUMN(CN69)-1),1,MIN($F69,COLUMN(CN69))))/$F69)))))),
IF(OR(ISNUMBER($D69)=FALSE,$F69=""),"",
IF(AND('2.5 CAPEX'!$L72&lt;&gt;"x",'2.5 CAPEX'!$M72&lt;&gt;"x"),0,
IF($F69=0,0,
IF(CW$4&lt;'2.1 Kraftwerk allgemein'!$F$16,0,
IF(CW$4='2.1 Kraftwerk allgemein'!$F$16,'2.5 CAPEX'!$J72/$F69,
IF(CW$4&lt;'2.1 Kraftwerk allgemein'!$F$16+$F69,
('2.5 CAPEX'!$J72+SUM(OFFSET('2.5 CAPEX'!DB72,0,-MIN(MAX($F69-1-('2.1 Kraftwerk allgemein'!$F$16-'1.1 Allgemein'!$I$22+1),0),COLUMN(CN69)-1-('2.1 Kraftwerk allgemein'!$F$16-'1.1 Allgemein'!$I$22+1)),1,MIN(MAX($F69-('2.1 Kraftwerk allgemein'!$F$16-'1.1 Allgemein'!$I$22+1),1),COLUMN(CN69)-('2.1 Kraftwerk allgemein'!$F$16-'1.1 Allgemein'!$I$22+1)))))/$F69,
SUM(OFFSET('2.5 CAPEX'!DB72,0,-MIN($F69-1,COLUMN(CN69)-1),1,MIN($F69,COLUMN(CN69))))/$F69)))))))</f>
        <v/>
      </c>
      <c r="CX69" s="199" t="str">
        <f ca="1">IF('2.1 Kraftwerk allgemein'!$F$15&lt;'1.1 Allgemein'!$I$22,
IF(OR(ISNUMBER($D69)=FALSE,$F69=""),"",
IF(AND('2.5 CAPEX'!$L72&lt;&gt;"x",'2.5 CAPEX'!$M72&lt;&gt;"x"),0,
IF($F69=0,0,
IF(CX$4&lt;'2.1 Kraftwerk allgemein'!$F$16,0,
IF(CX$4='2.1 Kraftwerk allgemein'!$F$16,'2.5 CAPEX'!$J72/$F69,
IF(CX$4&lt;'2.1 Kraftwerk allgemein'!$F$16+$F69,
('2.5 CAPEX'!$J72+SUM(OFFSET('2.5 CAPEX'!DC72,0,-MIN(MAX($F69-1-('2.1 Kraftwerk allgemein'!$F$16-'2.1 Kraftwerk allgemein'!$F$15+1),0),COLUMN(CO69)-1-('2.1 Kraftwerk allgemein'!$F$16-'2.1 Kraftwerk allgemein'!$F$15+1)),1,MIN(MAX($F69-('2.1 Kraftwerk allgemein'!$F$16-'2.1 Kraftwerk allgemein'!$F$15+1),1),COLUMN(CO69)-('2.1 Kraftwerk allgemein'!$F$16-'2.1 Kraftwerk allgemein'!$F$15+1)))))/$F69,
SUM(OFFSET('2.5 CAPEX'!DC72,0,-MIN($F69-1,COLUMN(CO69)-1),1,MIN($F69,COLUMN(CO69))))/$F69)))))),
IF(OR(ISNUMBER($D69)=FALSE,$F69=""),"",
IF(AND('2.5 CAPEX'!$L72&lt;&gt;"x",'2.5 CAPEX'!$M72&lt;&gt;"x"),0,
IF($F69=0,0,
IF(CX$4&lt;'2.1 Kraftwerk allgemein'!$F$16,0,
IF(CX$4='2.1 Kraftwerk allgemein'!$F$16,'2.5 CAPEX'!$J72/$F69,
IF(CX$4&lt;'2.1 Kraftwerk allgemein'!$F$16+$F69,
('2.5 CAPEX'!$J72+SUM(OFFSET('2.5 CAPEX'!DC72,0,-MIN(MAX($F69-1-('2.1 Kraftwerk allgemein'!$F$16-'1.1 Allgemein'!$I$22+1),0),COLUMN(CO69)-1-('2.1 Kraftwerk allgemein'!$F$16-'1.1 Allgemein'!$I$22+1)),1,MIN(MAX($F69-('2.1 Kraftwerk allgemein'!$F$16-'1.1 Allgemein'!$I$22+1),1),COLUMN(CO69)-('2.1 Kraftwerk allgemein'!$F$16-'1.1 Allgemein'!$I$22+1)))))/$F69,
SUM(OFFSET('2.5 CAPEX'!DC72,0,-MIN($F69-1,COLUMN(CO69)-1),1,MIN($F69,COLUMN(CO69))))/$F69)))))))</f>
        <v/>
      </c>
      <c r="CY69" s="199" t="str">
        <f ca="1">IF('2.1 Kraftwerk allgemein'!$F$15&lt;'1.1 Allgemein'!$I$22,
IF(OR(ISNUMBER($D69)=FALSE,$F69=""),"",
IF(AND('2.5 CAPEX'!$L72&lt;&gt;"x",'2.5 CAPEX'!$M72&lt;&gt;"x"),0,
IF($F69=0,0,
IF(CY$4&lt;'2.1 Kraftwerk allgemein'!$F$16,0,
IF(CY$4='2.1 Kraftwerk allgemein'!$F$16,'2.5 CAPEX'!$J72/$F69,
IF(CY$4&lt;'2.1 Kraftwerk allgemein'!$F$16+$F69,
('2.5 CAPEX'!$J72+SUM(OFFSET('2.5 CAPEX'!DD72,0,-MIN(MAX($F69-1-('2.1 Kraftwerk allgemein'!$F$16-'2.1 Kraftwerk allgemein'!$F$15+1),0),COLUMN(CP69)-1-('2.1 Kraftwerk allgemein'!$F$16-'2.1 Kraftwerk allgemein'!$F$15+1)),1,MIN(MAX($F69-('2.1 Kraftwerk allgemein'!$F$16-'2.1 Kraftwerk allgemein'!$F$15+1),1),COLUMN(CP69)-('2.1 Kraftwerk allgemein'!$F$16-'2.1 Kraftwerk allgemein'!$F$15+1)))))/$F69,
SUM(OFFSET('2.5 CAPEX'!DD72,0,-MIN($F69-1,COLUMN(CP69)-1),1,MIN($F69,COLUMN(CP69))))/$F69)))))),
IF(OR(ISNUMBER($D69)=FALSE,$F69=""),"",
IF(AND('2.5 CAPEX'!$L72&lt;&gt;"x",'2.5 CAPEX'!$M72&lt;&gt;"x"),0,
IF($F69=0,0,
IF(CY$4&lt;'2.1 Kraftwerk allgemein'!$F$16,0,
IF(CY$4='2.1 Kraftwerk allgemein'!$F$16,'2.5 CAPEX'!$J72/$F69,
IF(CY$4&lt;'2.1 Kraftwerk allgemein'!$F$16+$F69,
('2.5 CAPEX'!$J72+SUM(OFFSET('2.5 CAPEX'!DD72,0,-MIN(MAX($F69-1-('2.1 Kraftwerk allgemein'!$F$16-'1.1 Allgemein'!$I$22+1),0),COLUMN(CP69)-1-('2.1 Kraftwerk allgemein'!$F$16-'1.1 Allgemein'!$I$22+1)),1,MIN(MAX($F69-('2.1 Kraftwerk allgemein'!$F$16-'1.1 Allgemein'!$I$22+1),1),COLUMN(CP69)-('2.1 Kraftwerk allgemein'!$F$16-'1.1 Allgemein'!$I$22+1)))))/$F69,
SUM(OFFSET('2.5 CAPEX'!DD72,0,-MIN($F69-1,COLUMN(CP69)-1),1,MIN($F69,COLUMN(CP69))))/$F69)))))))</f>
        <v/>
      </c>
      <c r="CZ69" s="199" t="str">
        <f ca="1">IF('2.1 Kraftwerk allgemein'!$F$15&lt;'1.1 Allgemein'!$I$22,
IF(OR(ISNUMBER($D69)=FALSE,$F69=""),"",
IF(AND('2.5 CAPEX'!$L72&lt;&gt;"x",'2.5 CAPEX'!$M72&lt;&gt;"x"),0,
IF($F69=0,0,
IF(CZ$4&lt;'2.1 Kraftwerk allgemein'!$F$16,0,
IF(CZ$4='2.1 Kraftwerk allgemein'!$F$16,'2.5 CAPEX'!$J72/$F69,
IF(CZ$4&lt;'2.1 Kraftwerk allgemein'!$F$16+$F69,
('2.5 CAPEX'!$J72+SUM(OFFSET('2.5 CAPEX'!DE72,0,-MIN(MAX($F69-1-('2.1 Kraftwerk allgemein'!$F$16-'2.1 Kraftwerk allgemein'!$F$15+1),0),COLUMN(CQ69)-1-('2.1 Kraftwerk allgemein'!$F$16-'2.1 Kraftwerk allgemein'!$F$15+1)),1,MIN(MAX($F69-('2.1 Kraftwerk allgemein'!$F$16-'2.1 Kraftwerk allgemein'!$F$15+1),1),COLUMN(CQ69)-('2.1 Kraftwerk allgemein'!$F$16-'2.1 Kraftwerk allgemein'!$F$15+1)))))/$F69,
SUM(OFFSET('2.5 CAPEX'!DE72,0,-MIN($F69-1,COLUMN(CQ69)-1),1,MIN($F69,COLUMN(CQ69))))/$F69)))))),
IF(OR(ISNUMBER($D69)=FALSE,$F69=""),"",
IF(AND('2.5 CAPEX'!$L72&lt;&gt;"x",'2.5 CAPEX'!$M72&lt;&gt;"x"),0,
IF($F69=0,0,
IF(CZ$4&lt;'2.1 Kraftwerk allgemein'!$F$16,0,
IF(CZ$4='2.1 Kraftwerk allgemein'!$F$16,'2.5 CAPEX'!$J72/$F69,
IF(CZ$4&lt;'2.1 Kraftwerk allgemein'!$F$16+$F69,
('2.5 CAPEX'!$J72+SUM(OFFSET('2.5 CAPEX'!DE72,0,-MIN(MAX($F69-1-('2.1 Kraftwerk allgemein'!$F$16-'1.1 Allgemein'!$I$22+1),0),COLUMN(CQ69)-1-('2.1 Kraftwerk allgemein'!$F$16-'1.1 Allgemein'!$I$22+1)),1,MIN(MAX($F69-('2.1 Kraftwerk allgemein'!$F$16-'1.1 Allgemein'!$I$22+1),1),COLUMN(CQ69)-('2.1 Kraftwerk allgemein'!$F$16-'1.1 Allgemein'!$I$22+1)))))/$F69,
SUM(OFFSET('2.5 CAPEX'!DE72,0,-MIN($F69-1,COLUMN(CQ69)-1),1,MIN($F69,COLUMN(CQ69))))/$F69)))))))</f>
        <v/>
      </c>
      <c r="DA69" s="199" t="str">
        <f ca="1">IF('2.1 Kraftwerk allgemein'!$F$15&lt;'1.1 Allgemein'!$I$22,
IF(OR(ISNUMBER($D69)=FALSE,$F69=""),"",
IF(AND('2.5 CAPEX'!$L72&lt;&gt;"x",'2.5 CAPEX'!$M72&lt;&gt;"x"),0,
IF($F69=0,0,
IF(DA$4&lt;'2.1 Kraftwerk allgemein'!$F$16,0,
IF(DA$4='2.1 Kraftwerk allgemein'!$F$16,'2.5 CAPEX'!$J72/$F69,
IF(DA$4&lt;'2.1 Kraftwerk allgemein'!$F$16+$F69,
('2.5 CAPEX'!$J72+SUM(OFFSET('2.5 CAPEX'!DF72,0,-MIN(MAX($F69-1-('2.1 Kraftwerk allgemein'!$F$16-'2.1 Kraftwerk allgemein'!$F$15+1),0),COLUMN(CR69)-1-('2.1 Kraftwerk allgemein'!$F$16-'2.1 Kraftwerk allgemein'!$F$15+1)),1,MIN(MAX($F69-('2.1 Kraftwerk allgemein'!$F$16-'2.1 Kraftwerk allgemein'!$F$15+1),1),COLUMN(CR69)-('2.1 Kraftwerk allgemein'!$F$16-'2.1 Kraftwerk allgemein'!$F$15+1)))))/$F69,
SUM(OFFSET('2.5 CAPEX'!DF72,0,-MIN($F69-1,COLUMN(CR69)-1),1,MIN($F69,COLUMN(CR69))))/$F69)))))),
IF(OR(ISNUMBER($D69)=FALSE,$F69=""),"",
IF(AND('2.5 CAPEX'!$L72&lt;&gt;"x",'2.5 CAPEX'!$M72&lt;&gt;"x"),0,
IF($F69=0,0,
IF(DA$4&lt;'2.1 Kraftwerk allgemein'!$F$16,0,
IF(DA$4='2.1 Kraftwerk allgemein'!$F$16,'2.5 CAPEX'!$J72/$F69,
IF(DA$4&lt;'2.1 Kraftwerk allgemein'!$F$16+$F69,
('2.5 CAPEX'!$J72+SUM(OFFSET('2.5 CAPEX'!DF72,0,-MIN(MAX($F69-1-('2.1 Kraftwerk allgemein'!$F$16-'1.1 Allgemein'!$I$22+1),0),COLUMN(CR69)-1-('2.1 Kraftwerk allgemein'!$F$16-'1.1 Allgemein'!$I$22+1)),1,MIN(MAX($F69-('2.1 Kraftwerk allgemein'!$F$16-'1.1 Allgemein'!$I$22+1),1),COLUMN(CR69)-('2.1 Kraftwerk allgemein'!$F$16-'1.1 Allgemein'!$I$22+1)))))/$F69,
SUM(OFFSET('2.5 CAPEX'!DF72,0,-MIN($F69-1,COLUMN(CR69)-1),1,MIN($F69,COLUMN(CR69))))/$F69)))))))</f>
        <v/>
      </c>
      <c r="DB69" s="199" t="str">
        <f ca="1">IF('2.1 Kraftwerk allgemein'!$F$15&lt;'1.1 Allgemein'!$I$22,
IF(OR(ISNUMBER($D69)=FALSE,$F69=""),"",
IF(AND('2.5 CAPEX'!$L72&lt;&gt;"x",'2.5 CAPEX'!$M72&lt;&gt;"x"),0,
IF($F69=0,0,
IF(DB$4&lt;'2.1 Kraftwerk allgemein'!$F$16,0,
IF(DB$4='2.1 Kraftwerk allgemein'!$F$16,'2.5 CAPEX'!$J72/$F69,
IF(DB$4&lt;'2.1 Kraftwerk allgemein'!$F$16+$F69,
('2.5 CAPEX'!$J72+SUM(OFFSET('2.5 CAPEX'!DG72,0,-MIN(MAX($F69-1-('2.1 Kraftwerk allgemein'!$F$16-'2.1 Kraftwerk allgemein'!$F$15+1),0),COLUMN(CS69)-1-('2.1 Kraftwerk allgemein'!$F$16-'2.1 Kraftwerk allgemein'!$F$15+1)),1,MIN(MAX($F69-('2.1 Kraftwerk allgemein'!$F$16-'2.1 Kraftwerk allgemein'!$F$15+1),1),COLUMN(CS69)-('2.1 Kraftwerk allgemein'!$F$16-'2.1 Kraftwerk allgemein'!$F$15+1)))))/$F69,
SUM(OFFSET('2.5 CAPEX'!DG72,0,-MIN($F69-1,COLUMN(CS69)-1),1,MIN($F69,COLUMN(CS69))))/$F69)))))),
IF(OR(ISNUMBER($D69)=FALSE,$F69=""),"",
IF(AND('2.5 CAPEX'!$L72&lt;&gt;"x",'2.5 CAPEX'!$M72&lt;&gt;"x"),0,
IF($F69=0,0,
IF(DB$4&lt;'2.1 Kraftwerk allgemein'!$F$16,0,
IF(DB$4='2.1 Kraftwerk allgemein'!$F$16,'2.5 CAPEX'!$J72/$F69,
IF(DB$4&lt;'2.1 Kraftwerk allgemein'!$F$16+$F69,
('2.5 CAPEX'!$J72+SUM(OFFSET('2.5 CAPEX'!DG72,0,-MIN(MAX($F69-1-('2.1 Kraftwerk allgemein'!$F$16-'1.1 Allgemein'!$I$22+1),0),COLUMN(CS69)-1-('2.1 Kraftwerk allgemein'!$F$16-'1.1 Allgemein'!$I$22+1)),1,MIN(MAX($F69-('2.1 Kraftwerk allgemein'!$F$16-'1.1 Allgemein'!$I$22+1),1),COLUMN(CS69)-('2.1 Kraftwerk allgemein'!$F$16-'1.1 Allgemein'!$I$22+1)))))/$F69,
SUM(OFFSET('2.5 CAPEX'!DG72,0,-MIN($F69-1,COLUMN(CS69)-1),1,MIN($F69,COLUMN(CS69))))/$F69)))))))</f>
        <v/>
      </c>
      <c r="DC69" s="199" t="str">
        <f ca="1">IF('2.1 Kraftwerk allgemein'!$F$15&lt;'1.1 Allgemein'!$I$22,
IF(OR(ISNUMBER($D69)=FALSE,$F69=""),"",
IF(AND('2.5 CAPEX'!$L72&lt;&gt;"x",'2.5 CAPEX'!$M72&lt;&gt;"x"),0,
IF($F69=0,0,
IF(DC$4&lt;'2.1 Kraftwerk allgemein'!$F$16,0,
IF(DC$4='2.1 Kraftwerk allgemein'!$F$16,'2.5 CAPEX'!$J72/$F69,
IF(DC$4&lt;'2.1 Kraftwerk allgemein'!$F$16+$F69,
('2.5 CAPEX'!$J72+SUM(OFFSET('2.5 CAPEX'!DH72,0,-MIN(MAX($F69-1-('2.1 Kraftwerk allgemein'!$F$16-'2.1 Kraftwerk allgemein'!$F$15+1),0),COLUMN(CT69)-1-('2.1 Kraftwerk allgemein'!$F$16-'2.1 Kraftwerk allgemein'!$F$15+1)),1,MIN(MAX($F69-('2.1 Kraftwerk allgemein'!$F$16-'2.1 Kraftwerk allgemein'!$F$15+1),1),COLUMN(CT69)-('2.1 Kraftwerk allgemein'!$F$16-'2.1 Kraftwerk allgemein'!$F$15+1)))))/$F69,
SUM(OFFSET('2.5 CAPEX'!DH72,0,-MIN($F69-1,COLUMN(CT69)-1),1,MIN($F69,COLUMN(CT69))))/$F69)))))),
IF(OR(ISNUMBER($D69)=FALSE,$F69=""),"",
IF(AND('2.5 CAPEX'!$L72&lt;&gt;"x",'2.5 CAPEX'!$M72&lt;&gt;"x"),0,
IF($F69=0,0,
IF(DC$4&lt;'2.1 Kraftwerk allgemein'!$F$16,0,
IF(DC$4='2.1 Kraftwerk allgemein'!$F$16,'2.5 CAPEX'!$J72/$F69,
IF(DC$4&lt;'2.1 Kraftwerk allgemein'!$F$16+$F69,
('2.5 CAPEX'!$J72+SUM(OFFSET('2.5 CAPEX'!DH72,0,-MIN(MAX($F69-1-('2.1 Kraftwerk allgemein'!$F$16-'1.1 Allgemein'!$I$22+1),0),COLUMN(CT69)-1-('2.1 Kraftwerk allgemein'!$F$16-'1.1 Allgemein'!$I$22+1)),1,MIN(MAX($F69-('2.1 Kraftwerk allgemein'!$F$16-'1.1 Allgemein'!$I$22+1),1),COLUMN(CT69)-('2.1 Kraftwerk allgemein'!$F$16-'1.1 Allgemein'!$I$22+1)))))/$F69,
SUM(OFFSET('2.5 CAPEX'!DH72,0,-MIN($F69-1,COLUMN(CT69)-1),1,MIN($F69,COLUMN(CT69))))/$F69)))))))</f>
        <v/>
      </c>
      <c r="DD69" s="199" t="str">
        <f ca="1">IF('2.1 Kraftwerk allgemein'!$F$15&lt;'1.1 Allgemein'!$I$22,
IF(OR(ISNUMBER($D69)=FALSE,$F69=""),"",
IF(AND('2.5 CAPEX'!$L72&lt;&gt;"x",'2.5 CAPEX'!$M72&lt;&gt;"x"),0,
IF($F69=0,0,
IF(DD$4&lt;'2.1 Kraftwerk allgemein'!$F$16,0,
IF(DD$4='2.1 Kraftwerk allgemein'!$F$16,'2.5 CAPEX'!$J72/$F69,
IF(DD$4&lt;'2.1 Kraftwerk allgemein'!$F$16+$F69,
('2.5 CAPEX'!$J72+SUM(OFFSET('2.5 CAPEX'!DI72,0,-MIN(MAX($F69-1-('2.1 Kraftwerk allgemein'!$F$16-'2.1 Kraftwerk allgemein'!$F$15+1),0),COLUMN(CU69)-1-('2.1 Kraftwerk allgemein'!$F$16-'2.1 Kraftwerk allgemein'!$F$15+1)),1,MIN(MAX($F69-('2.1 Kraftwerk allgemein'!$F$16-'2.1 Kraftwerk allgemein'!$F$15+1),1),COLUMN(CU69)-('2.1 Kraftwerk allgemein'!$F$16-'2.1 Kraftwerk allgemein'!$F$15+1)))))/$F69,
SUM(OFFSET('2.5 CAPEX'!DI72,0,-MIN($F69-1,COLUMN(CU69)-1),1,MIN($F69,COLUMN(CU69))))/$F69)))))),
IF(OR(ISNUMBER($D69)=FALSE,$F69=""),"",
IF(AND('2.5 CAPEX'!$L72&lt;&gt;"x",'2.5 CAPEX'!$M72&lt;&gt;"x"),0,
IF($F69=0,0,
IF(DD$4&lt;'2.1 Kraftwerk allgemein'!$F$16,0,
IF(DD$4='2.1 Kraftwerk allgemein'!$F$16,'2.5 CAPEX'!$J72/$F69,
IF(DD$4&lt;'2.1 Kraftwerk allgemein'!$F$16+$F69,
('2.5 CAPEX'!$J72+SUM(OFFSET('2.5 CAPEX'!DI72,0,-MIN(MAX($F69-1-('2.1 Kraftwerk allgemein'!$F$16-'1.1 Allgemein'!$I$22+1),0),COLUMN(CU69)-1-('2.1 Kraftwerk allgemein'!$F$16-'1.1 Allgemein'!$I$22+1)),1,MIN(MAX($F69-('2.1 Kraftwerk allgemein'!$F$16-'1.1 Allgemein'!$I$22+1),1),COLUMN(CU69)-('2.1 Kraftwerk allgemein'!$F$16-'1.1 Allgemein'!$I$22+1)))))/$F69,
SUM(OFFSET('2.5 CAPEX'!DI72,0,-MIN($F69-1,COLUMN(CU69)-1),1,MIN($F69,COLUMN(CU69))))/$F69)))))))</f>
        <v/>
      </c>
      <c r="DE69" s="199" t="str">
        <f ca="1">IF('2.1 Kraftwerk allgemein'!$F$15&lt;'1.1 Allgemein'!$I$22,
IF(OR(ISNUMBER($D69)=FALSE,$F69=""),"",
IF(AND('2.5 CAPEX'!$L72&lt;&gt;"x",'2.5 CAPEX'!$M72&lt;&gt;"x"),0,
IF($F69=0,0,
IF(DE$4&lt;'2.1 Kraftwerk allgemein'!$F$16,0,
IF(DE$4='2.1 Kraftwerk allgemein'!$F$16,'2.5 CAPEX'!$J72/$F69,
IF(DE$4&lt;'2.1 Kraftwerk allgemein'!$F$16+$F69,
('2.5 CAPEX'!$J72+SUM(OFFSET('2.5 CAPEX'!DJ72,0,-MIN(MAX($F69-1-('2.1 Kraftwerk allgemein'!$F$16-'2.1 Kraftwerk allgemein'!$F$15+1),0),COLUMN(CV69)-1-('2.1 Kraftwerk allgemein'!$F$16-'2.1 Kraftwerk allgemein'!$F$15+1)),1,MIN(MAX($F69-('2.1 Kraftwerk allgemein'!$F$16-'2.1 Kraftwerk allgemein'!$F$15+1),1),COLUMN(CV69)-('2.1 Kraftwerk allgemein'!$F$16-'2.1 Kraftwerk allgemein'!$F$15+1)))))/$F69,
SUM(OFFSET('2.5 CAPEX'!DJ72,0,-MIN($F69-1,COLUMN(CV69)-1),1,MIN($F69,COLUMN(CV69))))/$F69)))))),
IF(OR(ISNUMBER($D69)=FALSE,$F69=""),"",
IF(AND('2.5 CAPEX'!$L72&lt;&gt;"x",'2.5 CAPEX'!$M72&lt;&gt;"x"),0,
IF($F69=0,0,
IF(DE$4&lt;'2.1 Kraftwerk allgemein'!$F$16,0,
IF(DE$4='2.1 Kraftwerk allgemein'!$F$16,'2.5 CAPEX'!$J72/$F69,
IF(DE$4&lt;'2.1 Kraftwerk allgemein'!$F$16+$F69,
('2.5 CAPEX'!$J72+SUM(OFFSET('2.5 CAPEX'!DJ72,0,-MIN(MAX($F69-1-('2.1 Kraftwerk allgemein'!$F$16-'1.1 Allgemein'!$I$22+1),0),COLUMN(CV69)-1-('2.1 Kraftwerk allgemein'!$F$16-'1.1 Allgemein'!$I$22+1)),1,MIN(MAX($F69-('2.1 Kraftwerk allgemein'!$F$16-'1.1 Allgemein'!$I$22+1),1),COLUMN(CV69)-('2.1 Kraftwerk allgemein'!$F$16-'1.1 Allgemein'!$I$22+1)))))/$F69,
SUM(OFFSET('2.5 CAPEX'!DJ72,0,-MIN($F69-1,COLUMN(CV69)-1),1,MIN($F69,COLUMN(CV69))))/$F69)))))))</f>
        <v/>
      </c>
      <c r="DF69" s="199" t="str">
        <f ca="1">IF('2.1 Kraftwerk allgemein'!$F$15&lt;'1.1 Allgemein'!$I$22,
IF(OR(ISNUMBER($D69)=FALSE,$F69=""),"",
IF(AND('2.5 CAPEX'!$L72&lt;&gt;"x",'2.5 CAPEX'!$M72&lt;&gt;"x"),0,
IF($F69=0,0,
IF(DF$4&lt;'2.1 Kraftwerk allgemein'!$F$16,0,
IF(DF$4='2.1 Kraftwerk allgemein'!$F$16,'2.5 CAPEX'!$J72/$F69,
IF(DF$4&lt;'2.1 Kraftwerk allgemein'!$F$16+$F69,
('2.5 CAPEX'!$J72+SUM(OFFSET('2.5 CAPEX'!DK72,0,-MIN(MAX($F69-1-('2.1 Kraftwerk allgemein'!$F$16-'2.1 Kraftwerk allgemein'!$F$15+1),0),COLUMN(CW69)-1-('2.1 Kraftwerk allgemein'!$F$16-'2.1 Kraftwerk allgemein'!$F$15+1)),1,MIN(MAX($F69-('2.1 Kraftwerk allgemein'!$F$16-'2.1 Kraftwerk allgemein'!$F$15+1),1),COLUMN(CW69)-('2.1 Kraftwerk allgemein'!$F$16-'2.1 Kraftwerk allgemein'!$F$15+1)))))/$F69,
SUM(OFFSET('2.5 CAPEX'!DK72,0,-MIN($F69-1,COLUMN(CW69)-1),1,MIN($F69,COLUMN(CW69))))/$F69)))))),
IF(OR(ISNUMBER($D69)=FALSE,$F69=""),"",
IF(AND('2.5 CAPEX'!$L72&lt;&gt;"x",'2.5 CAPEX'!$M72&lt;&gt;"x"),0,
IF($F69=0,0,
IF(DF$4&lt;'2.1 Kraftwerk allgemein'!$F$16,0,
IF(DF$4='2.1 Kraftwerk allgemein'!$F$16,'2.5 CAPEX'!$J72/$F69,
IF(DF$4&lt;'2.1 Kraftwerk allgemein'!$F$16+$F69,
('2.5 CAPEX'!$J72+SUM(OFFSET('2.5 CAPEX'!DK72,0,-MIN(MAX($F69-1-('2.1 Kraftwerk allgemein'!$F$16-'1.1 Allgemein'!$I$22+1),0),COLUMN(CW69)-1-('2.1 Kraftwerk allgemein'!$F$16-'1.1 Allgemein'!$I$22+1)),1,MIN(MAX($F69-('2.1 Kraftwerk allgemein'!$F$16-'1.1 Allgemein'!$I$22+1),1),COLUMN(CW69)-('2.1 Kraftwerk allgemein'!$F$16-'1.1 Allgemein'!$I$22+1)))))/$F69,
SUM(OFFSET('2.5 CAPEX'!DK72,0,-MIN($F69-1,COLUMN(CW69)-1),1,MIN($F69,COLUMN(CW69))))/$F69)))))))</f>
        <v/>
      </c>
    </row>
    <row r="70" spans="1:110" s="200" customFormat="1" ht="14" x14ac:dyDescent="0.3">
      <c r="A70" s="104"/>
      <c r="B70" s="190"/>
      <c r="C70" s="190">
        <v>70</v>
      </c>
      <c r="D70" s="190" t="str">
        <f>IF('2.5 CAPEX'!D73&lt;&gt;"",'2.5 CAPEX'!D73,"")</f>
        <v>Sonstige Kosten</v>
      </c>
      <c r="E70" s="190"/>
      <c r="F70" s="192" t="str">
        <f>IF('2.5 CAPEX'!F73&lt;&gt;"",'2.5 CAPEX'!F73,"")</f>
        <v/>
      </c>
      <c r="G70" s="201" t="str">
        <f>IF(ISNUMBER(D70)=FALSE,"",INDEX('2.5 CAPEX'!$H:$H,MATCH('3.1 Abschreibung'!$D70,'2.5 CAPEX'!$D:$D,0))+INDEX('2.5 CAPEX'!$J:$J,MATCH('3.1 Abschreibung'!$D70,'2.5 CAPEX'!$D:$D,0)))</f>
        <v/>
      </c>
      <c r="H70" s="201"/>
      <c r="I70" s="202"/>
      <c r="J70" s="199" t="str">
        <f ca="1">IF('2.1 Kraftwerk allgemein'!$F$15&lt;'1.1 Allgemein'!$I$22,
IF(OR(ISNUMBER($D70)=FALSE,$F70=""),"",
IF(AND('2.5 CAPEX'!$L73&lt;&gt;"x",'2.5 CAPEX'!$M73&lt;&gt;"x"),0,
IF($F70=0,0,
IF(J$4&lt;'2.1 Kraftwerk allgemein'!$F$16,0,
IF(J$4='2.1 Kraftwerk allgemein'!$F$16,'2.5 CAPEX'!$J73/$F70,
IF(J$4&lt;'2.1 Kraftwerk allgemein'!$F$16+$F70,
('2.5 CAPEX'!$J73+SUM(OFFSET('2.5 CAPEX'!O73,0,-MIN(MAX($F70-1-('2.1 Kraftwerk allgemein'!$F$16-'2.1 Kraftwerk allgemein'!$F$15+1),0),COLUMN(A70)-1-('2.1 Kraftwerk allgemein'!$F$16-'2.1 Kraftwerk allgemein'!$F$15+1)),1,MIN(MAX($F70-('2.1 Kraftwerk allgemein'!$F$16-'2.1 Kraftwerk allgemein'!$F$15+1),1),COLUMN(A70)-('2.1 Kraftwerk allgemein'!$F$16-'2.1 Kraftwerk allgemein'!$F$15+1)))))/$F70,
SUM(OFFSET('2.5 CAPEX'!O73,0,-MIN($F70-1,COLUMN(A70)-1),1,MIN($F70,COLUMN(A70))))/$F70)))))),
IF(OR(ISNUMBER($D70)=FALSE,$F70=""),"",
IF(AND('2.5 CAPEX'!$L73&lt;&gt;"x",'2.5 CAPEX'!$M73&lt;&gt;"x"),0,
IF($F70=0,0,
IF(J$4&lt;'2.1 Kraftwerk allgemein'!$F$16,0,
IF(J$4='2.1 Kraftwerk allgemein'!$F$16,'2.5 CAPEX'!$J73/$F70,
IF(J$4&lt;'2.1 Kraftwerk allgemein'!$F$16+$F70,
('2.5 CAPEX'!$J73+SUM(OFFSET('2.5 CAPEX'!O73,0,-MIN(MAX($F70-1-('2.1 Kraftwerk allgemein'!$F$16-'1.1 Allgemein'!$I$22+1),0),COLUMN(A70)-1-('2.1 Kraftwerk allgemein'!$F$16-'1.1 Allgemein'!$I$22+1)),1,MIN(MAX($F70-('2.1 Kraftwerk allgemein'!$F$16-'1.1 Allgemein'!$I$22+1),1),COLUMN(A70)-('2.1 Kraftwerk allgemein'!$F$16-'1.1 Allgemein'!$I$22+1)))))/$F70,
SUM(OFFSET('2.5 CAPEX'!O73,0,-MIN($F70-1,COLUMN(A70)-1),1,MIN($F70,COLUMN(A70))))/$F70)))))))</f>
        <v/>
      </c>
      <c r="K70" s="199" t="str">
        <f ca="1">IF('2.1 Kraftwerk allgemein'!$F$15&lt;'1.1 Allgemein'!$I$22,
IF(OR(ISNUMBER($D70)=FALSE,$F70=""),"",
IF(AND('2.5 CAPEX'!$L73&lt;&gt;"x",'2.5 CAPEX'!$M73&lt;&gt;"x"),0,
IF($F70=0,0,
IF(K$4&lt;'2.1 Kraftwerk allgemein'!$F$16,0,
IF(K$4='2.1 Kraftwerk allgemein'!$F$16,'2.5 CAPEX'!$J73/$F70,
IF(K$4&lt;'2.1 Kraftwerk allgemein'!$F$16+$F70,
('2.5 CAPEX'!$J73+SUM(OFFSET('2.5 CAPEX'!P73,0,-MIN(MAX($F70-1-('2.1 Kraftwerk allgemein'!$F$16-'2.1 Kraftwerk allgemein'!$F$15+1),0),COLUMN(B70)-1-('2.1 Kraftwerk allgemein'!$F$16-'2.1 Kraftwerk allgemein'!$F$15+1)),1,MIN(MAX($F70-('2.1 Kraftwerk allgemein'!$F$16-'2.1 Kraftwerk allgemein'!$F$15+1),1),COLUMN(B70)-('2.1 Kraftwerk allgemein'!$F$16-'2.1 Kraftwerk allgemein'!$F$15+1)))))/$F70,
SUM(OFFSET('2.5 CAPEX'!P73,0,-MIN($F70-1,COLUMN(B70)-1),1,MIN($F70,COLUMN(B70))))/$F70)))))),
IF(OR(ISNUMBER($D70)=FALSE,$F70=""),"",
IF(AND('2.5 CAPEX'!$L73&lt;&gt;"x",'2.5 CAPEX'!$M73&lt;&gt;"x"),0,
IF($F70=0,0,
IF(K$4&lt;'2.1 Kraftwerk allgemein'!$F$16,0,
IF(K$4='2.1 Kraftwerk allgemein'!$F$16,'2.5 CAPEX'!$J73/$F70,
IF(K$4&lt;'2.1 Kraftwerk allgemein'!$F$16+$F70,
('2.5 CAPEX'!$J73+SUM(OFFSET('2.5 CAPEX'!P73,0,-MIN(MAX($F70-1-('2.1 Kraftwerk allgemein'!$F$16-'1.1 Allgemein'!$I$22+1),0),COLUMN(B70)-1-('2.1 Kraftwerk allgemein'!$F$16-'1.1 Allgemein'!$I$22+1)),1,MIN(MAX($F70-('2.1 Kraftwerk allgemein'!$F$16-'1.1 Allgemein'!$I$22+1),1),COLUMN(B70)-('2.1 Kraftwerk allgemein'!$F$16-'1.1 Allgemein'!$I$22+1)))))/$F70,
SUM(OFFSET('2.5 CAPEX'!P73,0,-MIN($F70-1,COLUMN(B70)-1),1,MIN($F70,COLUMN(B70))))/$F70)))))))</f>
        <v/>
      </c>
      <c r="L70" s="199" t="str">
        <f ca="1">IF('2.1 Kraftwerk allgemein'!$F$15&lt;'1.1 Allgemein'!$I$22,
IF(OR(ISNUMBER($D70)=FALSE,$F70=""),"",
IF(AND('2.5 CAPEX'!$L73&lt;&gt;"x",'2.5 CAPEX'!$M73&lt;&gt;"x"),0,
IF($F70=0,0,
IF(L$4&lt;'2.1 Kraftwerk allgemein'!$F$16,0,
IF(L$4='2.1 Kraftwerk allgemein'!$F$16,'2.5 CAPEX'!$J73/$F70,
IF(L$4&lt;'2.1 Kraftwerk allgemein'!$F$16+$F70,
('2.5 CAPEX'!$J73+SUM(OFFSET('2.5 CAPEX'!Q73,0,-MIN(MAX($F70-1-('2.1 Kraftwerk allgemein'!$F$16-'2.1 Kraftwerk allgemein'!$F$15+1),0),COLUMN(C70)-1-('2.1 Kraftwerk allgemein'!$F$16-'2.1 Kraftwerk allgemein'!$F$15+1)),1,MIN(MAX($F70-('2.1 Kraftwerk allgemein'!$F$16-'2.1 Kraftwerk allgemein'!$F$15+1),1),COLUMN(C70)-('2.1 Kraftwerk allgemein'!$F$16-'2.1 Kraftwerk allgemein'!$F$15+1)))))/$F70,
SUM(OFFSET('2.5 CAPEX'!Q73,0,-MIN($F70-1,COLUMN(C70)-1),1,MIN($F70,COLUMN(C70))))/$F70)))))),
IF(OR(ISNUMBER($D70)=FALSE,$F70=""),"",
IF(AND('2.5 CAPEX'!$L73&lt;&gt;"x",'2.5 CAPEX'!$M73&lt;&gt;"x"),0,
IF($F70=0,0,
IF(L$4&lt;'2.1 Kraftwerk allgemein'!$F$16,0,
IF(L$4='2.1 Kraftwerk allgemein'!$F$16,'2.5 CAPEX'!$J73/$F70,
IF(L$4&lt;'2.1 Kraftwerk allgemein'!$F$16+$F70,
('2.5 CAPEX'!$J73+SUM(OFFSET('2.5 CAPEX'!Q73,0,-MIN(MAX($F70-1-('2.1 Kraftwerk allgemein'!$F$16-'1.1 Allgemein'!$I$22+1),0),COLUMN(C70)-1-('2.1 Kraftwerk allgemein'!$F$16-'1.1 Allgemein'!$I$22+1)),1,MIN(MAX($F70-('2.1 Kraftwerk allgemein'!$F$16-'1.1 Allgemein'!$I$22+1),1),COLUMN(C70)-('2.1 Kraftwerk allgemein'!$F$16-'1.1 Allgemein'!$I$22+1)))))/$F70,
SUM(OFFSET('2.5 CAPEX'!Q73,0,-MIN($F70-1,COLUMN(C70)-1),1,MIN($F70,COLUMN(C70))))/$F70)))))))</f>
        <v/>
      </c>
      <c r="M70" s="199" t="str">
        <f ca="1">IF('2.1 Kraftwerk allgemein'!$F$15&lt;'1.1 Allgemein'!$I$22,
IF(OR(ISNUMBER($D70)=FALSE,$F70=""),"",
IF(AND('2.5 CAPEX'!$L73&lt;&gt;"x",'2.5 CAPEX'!$M73&lt;&gt;"x"),0,
IF($F70=0,0,
IF(M$4&lt;'2.1 Kraftwerk allgemein'!$F$16,0,
IF(M$4='2.1 Kraftwerk allgemein'!$F$16,'2.5 CAPEX'!$J73/$F70,
IF(M$4&lt;'2.1 Kraftwerk allgemein'!$F$16+$F70,
('2.5 CAPEX'!$J73+SUM(OFFSET('2.5 CAPEX'!R73,0,-MIN(MAX($F70-1-('2.1 Kraftwerk allgemein'!$F$16-'2.1 Kraftwerk allgemein'!$F$15+1),0),COLUMN(D70)-1-('2.1 Kraftwerk allgemein'!$F$16-'2.1 Kraftwerk allgemein'!$F$15+1)),1,MIN(MAX($F70-('2.1 Kraftwerk allgemein'!$F$16-'2.1 Kraftwerk allgemein'!$F$15+1),1),COLUMN(D70)-('2.1 Kraftwerk allgemein'!$F$16-'2.1 Kraftwerk allgemein'!$F$15+1)))))/$F70,
SUM(OFFSET('2.5 CAPEX'!R73,0,-MIN($F70-1,COLUMN(D70)-1),1,MIN($F70,COLUMN(D70))))/$F70)))))),
IF(OR(ISNUMBER($D70)=FALSE,$F70=""),"",
IF(AND('2.5 CAPEX'!$L73&lt;&gt;"x",'2.5 CAPEX'!$M73&lt;&gt;"x"),0,
IF($F70=0,0,
IF(M$4&lt;'2.1 Kraftwerk allgemein'!$F$16,0,
IF(M$4='2.1 Kraftwerk allgemein'!$F$16,'2.5 CAPEX'!$J73/$F70,
IF(M$4&lt;'2.1 Kraftwerk allgemein'!$F$16+$F70,
('2.5 CAPEX'!$J73+SUM(OFFSET('2.5 CAPEX'!R73,0,-MIN(MAX($F70-1-('2.1 Kraftwerk allgemein'!$F$16-'1.1 Allgemein'!$I$22+1),0),COLUMN(D70)-1-('2.1 Kraftwerk allgemein'!$F$16-'1.1 Allgemein'!$I$22+1)),1,MIN(MAX($F70-('2.1 Kraftwerk allgemein'!$F$16-'1.1 Allgemein'!$I$22+1),1),COLUMN(D70)-('2.1 Kraftwerk allgemein'!$F$16-'1.1 Allgemein'!$I$22+1)))))/$F70,
SUM(OFFSET('2.5 CAPEX'!R73,0,-MIN($F70-1,COLUMN(D70)-1),1,MIN($F70,COLUMN(D70))))/$F70)))))))</f>
        <v/>
      </c>
      <c r="N70" s="199" t="str">
        <f ca="1">IF('2.1 Kraftwerk allgemein'!$F$15&lt;'1.1 Allgemein'!$I$22,
IF(OR(ISNUMBER($D70)=FALSE,$F70=""),"",
IF(AND('2.5 CAPEX'!$L73&lt;&gt;"x",'2.5 CAPEX'!$M73&lt;&gt;"x"),0,
IF($F70=0,0,
IF(N$4&lt;'2.1 Kraftwerk allgemein'!$F$16,0,
IF(N$4='2.1 Kraftwerk allgemein'!$F$16,'2.5 CAPEX'!$J73/$F70,
IF(N$4&lt;'2.1 Kraftwerk allgemein'!$F$16+$F70,
('2.5 CAPEX'!$J73+SUM(OFFSET('2.5 CAPEX'!S73,0,-MIN(MAX($F70-1-('2.1 Kraftwerk allgemein'!$F$16-'2.1 Kraftwerk allgemein'!$F$15+1),0),COLUMN(E70)-1-('2.1 Kraftwerk allgemein'!$F$16-'2.1 Kraftwerk allgemein'!$F$15+1)),1,MIN(MAX($F70-('2.1 Kraftwerk allgemein'!$F$16-'2.1 Kraftwerk allgemein'!$F$15+1),1),COLUMN(E70)-('2.1 Kraftwerk allgemein'!$F$16-'2.1 Kraftwerk allgemein'!$F$15+1)))))/$F70,
SUM(OFFSET('2.5 CAPEX'!S73,0,-MIN($F70-1,COLUMN(E70)-1),1,MIN($F70,COLUMN(E70))))/$F70)))))),
IF(OR(ISNUMBER($D70)=FALSE,$F70=""),"",
IF(AND('2.5 CAPEX'!$L73&lt;&gt;"x",'2.5 CAPEX'!$M73&lt;&gt;"x"),0,
IF($F70=0,0,
IF(N$4&lt;'2.1 Kraftwerk allgemein'!$F$16,0,
IF(N$4='2.1 Kraftwerk allgemein'!$F$16,'2.5 CAPEX'!$J73/$F70,
IF(N$4&lt;'2.1 Kraftwerk allgemein'!$F$16+$F70,
('2.5 CAPEX'!$J73+SUM(OFFSET('2.5 CAPEX'!S73,0,-MIN(MAX($F70-1-('2.1 Kraftwerk allgemein'!$F$16-'1.1 Allgemein'!$I$22+1),0),COLUMN(E70)-1-('2.1 Kraftwerk allgemein'!$F$16-'1.1 Allgemein'!$I$22+1)),1,MIN(MAX($F70-('2.1 Kraftwerk allgemein'!$F$16-'1.1 Allgemein'!$I$22+1),1),COLUMN(E70)-('2.1 Kraftwerk allgemein'!$F$16-'1.1 Allgemein'!$I$22+1)))))/$F70,
SUM(OFFSET('2.5 CAPEX'!S73,0,-MIN($F70-1,COLUMN(E70)-1),1,MIN($F70,COLUMN(E70))))/$F70)))))))</f>
        <v/>
      </c>
      <c r="O70" s="199" t="str">
        <f ca="1">IF('2.1 Kraftwerk allgemein'!$F$15&lt;'1.1 Allgemein'!$I$22,
IF(OR(ISNUMBER($D70)=FALSE,$F70=""),"",
IF(AND('2.5 CAPEX'!$L73&lt;&gt;"x",'2.5 CAPEX'!$M73&lt;&gt;"x"),0,
IF($F70=0,0,
IF(O$4&lt;'2.1 Kraftwerk allgemein'!$F$16,0,
IF(O$4='2.1 Kraftwerk allgemein'!$F$16,'2.5 CAPEX'!$J73/$F70,
IF(O$4&lt;'2.1 Kraftwerk allgemein'!$F$16+$F70,
('2.5 CAPEX'!$J73+SUM(OFFSET('2.5 CAPEX'!T73,0,-MIN(MAX($F70-1-('2.1 Kraftwerk allgemein'!$F$16-'2.1 Kraftwerk allgemein'!$F$15+1),0),COLUMN(F70)-1-('2.1 Kraftwerk allgemein'!$F$16-'2.1 Kraftwerk allgemein'!$F$15+1)),1,MIN(MAX($F70-('2.1 Kraftwerk allgemein'!$F$16-'2.1 Kraftwerk allgemein'!$F$15+1),1),COLUMN(F70)-('2.1 Kraftwerk allgemein'!$F$16-'2.1 Kraftwerk allgemein'!$F$15+1)))))/$F70,
SUM(OFFSET('2.5 CAPEX'!T73,0,-MIN($F70-1,COLUMN(F70)-1),1,MIN($F70,COLUMN(F70))))/$F70)))))),
IF(OR(ISNUMBER($D70)=FALSE,$F70=""),"",
IF(AND('2.5 CAPEX'!$L73&lt;&gt;"x",'2.5 CAPEX'!$M73&lt;&gt;"x"),0,
IF($F70=0,0,
IF(O$4&lt;'2.1 Kraftwerk allgemein'!$F$16,0,
IF(O$4='2.1 Kraftwerk allgemein'!$F$16,'2.5 CAPEX'!$J73/$F70,
IF(O$4&lt;'2.1 Kraftwerk allgemein'!$F$16+$F70,
('2.5 CAPEX'!$J73+SUM(OFFSET('2.5 CAPEX'!T73,0,-MIN(MAX($F70-1-('2.1 Kraftwerk allgemein'!$F$16-'1.1 Allgemein'!$I$22+1),0),COLUMN(F70)-1-('2.1 Kraftwerk allgemein'!$F$16-'1.1 Allgemein'!$I$22+1)),1,MIN(MAX($F70-('2.1 Kraftwerk allgemein'!$F$16-'1.1 Allgemein'!$I$22+1),1),COLUMN(F70)-('2.1 Kraftwerk allgemein'!$F$16-'1.1 Allgemein'!$I$22+1)))))/$F70,
SUM(OFFSET('2.5 CAPEX'!T73,0,-MIN($F70-1,COLUMN(F70)-1),1,MIN($F70,COLUMN(F70))))/$F70)))))))</f>
        <v/>
      </c>
      <c r="P70" s="199" t="str">
        <f ca="1">IF('2.1 Kraftwerk allgemein'!$F$15&lt;'1.1 Allgemein'!$I$22,
IF(OR(ISNUMBER($D70)=FALSE,$F70=""),"",
IF(AND('2.5 CAPEX'!$L73&lt;&gt;"x",'2.5 CAPEX'!$M73&lt;&gt;"x"),0,
IF($F70=0,0,
IF(P$4&lt;'2.1 Kraftwerk allgemein'!$F$16,0,
IF(P$4='2.1 Kraftwerk allgemein'!$F$16,'2.5 CAPEX'!$J73/$F70,
IF(P$4&lt;'2.1 Kraftwerk allgemein'!$F$16+$F70,
('2.5 CAPEX'!$J73+SUM(OFFSET('2.5 CAPEX'!U73,0,-MIN(MAX($F70-1-('2.1 Kraftwerk allgemein'!$F$16-'2.1 Kraftwerk allgemein'!$F$15+1),0),COLUMN(G70)-1-('2.1 Kraftwerk allgemein'!$F$16-'2.1 Kraftwerk allgemein'!$F$15+1)),1,MIN(MAX($F70-('2.1 Kraftwerk allgemein'!$F$16-'2.1 Kraftwerk allgemein'!$F$15+1),1),COLUMN(G70)-('2.1 Kraftwerk allgemein'!$F$16-'2.1 Kraftwerk allgemein'!$F$15+1)))))/$F70,
SUM(OFFSET('2.5 CAPEX'!U73,0,-MIN($F70-1,COLUMN(G70)-1),1,MIN($F70,COLUMN(G70))))/$F70)))))),
IF(OR(ISNUMBER($D70)=FALSE,$F70=""),"",
IF(AND('2.5 CAPEX'!$L73&lt;&gt;"x",'2.5 CAPEX'!$M73&lt;&gt;"x"),0,
IF($F70=0,0,
IF(P$4&lt;'2.1 Kraftwerk allgemein'!$F$16,0,
IF(P$4='2.1 Kraftwerk allgemein'!$F$16,'2.5 CAPEX'!$J73/$F70,
IF(P$4&lt;'2.1 Kraftwerk allgemein'!$F$16+$F70,
('2.5 CAPEX'!$J73+SUM(OFFSET('2.5 CAPEX'!U73,0,-MIN(MAX($F70-1-('2.1 Kraftwerk allgemein'!$F$16-'1.1 Allgemein'!$I$22+1),0),COLUMN(G70)-1-('2.1 Kraftwerk allgemein'!$F$16-'1.1 Allgemein'!$I$22+1)),1,MIN(MAX($F70-('2.1 Kraftwerk allgemein'!$F$16-'1.1 Allgemein'!$I$22+1),1),COLUMN(G70)-('2.1 Kraftwerk allgemein'!$F$16-'1.1 Allgemein'!$I$22+1)))))/$F70,
SUM(OFFSET('2.5 CAPEX'!U73,0,-MIN($F70-1,COLUMN(G70)-1),1,MIN($F70,COLUMN(G70))))/$F70)))))))</f>
        <v/>
      </c>
      <c r="Q70" s="199" t="str">
        <f ca="1">IF('2.1 Kraftwerk allgemein'!$F$15&lt;'1.1 Allgemein'!$I$22,
IF(OR(ISNUMBER($D70)=FALSE,$F70=""),"",
IF(AND('2.5 CAPEX'!$L73&lt;&gt;"x",'2.5 CAPEX'!$M73&lt;&gt;"x"),0,
IF($F70=0,0,
IF(Q$4&lt;'2.1 Kraftwerk allgemein'!$F$16,0,
IF(Q$4='2.1 Kraftwerk allgemein'!$F$16,'2.5 CAPEX'!$J73/$F70,
IF(Q$4&lt;'2.1 Kraftwerk allgemein'!$F$16+$F70,
('2.5 CAPEX'!$J73+SUM(OFFSET('2.5 CAPEX'!V73,0,-MIN(MAX($F70-1-('2.1 Kraftwerk allgemein'!$F$16-'2.1 Kraftwerk allgemein'!$F$15+1),0),COLUMN(H70)-1-('2.1 Kraftwerk allgemein'!$F$16-'2.1 Kraftwerk allgemein'!$F$15+1)),1,MIN(MAX($F70-('2.1 Kraftwerk allgemein'!$F$16-'2.1 Kraftwerk allgemein'!$F$15+1),1),COLUMN(H70)-('2.1 Kraftwerk allgemein'!$F$16-'2.1 Kraftwerk allgemein'!$F$15+1)))))/$F70,
SUM(OFFSET('2.5 CAPEX'!V73,0,-MIN($F70-1,COLUMN(H70)-1),1,MIN($F70,COLUMN(H70))))/$F70)))))),
IF(OR(ISNUMBER($D70)=FALSE,$F70=""),"",
IF(AND('2.5 CAPEX'!$L73&lt;&gt;"x",'2.5 CAPEX'!$M73&lt;&gt;"x"),0,
IF($F70=0,0,
IF(Q$4&lt;'2.1 Kraftwerk allgemein'!$F$16,0,
IF(Q$4='2.1 Kraftwerk allgemein'!$F$16,'2.5 CAPEX'!$J73/$F70,
IF(Q$4&lt;'2.1 Kraftwerk allgemein'!$F$16+$F70,
('2.5 CAPEX'!$J73+SUM(OFFSET('2.5 CAPEX'!V73,0,-MIN(MAX($F70-1-('2.1 Kraftwerk allgemein'!$F$16-'1.1 Allgemein'!$I$22+1),0),COLUMN(H70)-1-('2.1 Kraftwerk allgemein'!$F$16-'1.1 Allgemein'!$I$22+1)),1,MIN(MAX($F70-('2.1 Kraftwerk allgemein'!$F$16-'1.1 Allgemein'!$I$22+1),1),COLUMN(H70)-('2.1 Kraftwerk allgemein'!$F$16-'1.1 Allgemein'!$I$22+1)))))/$F70,
SUM(OFFSET('2.5 CAPEX'!V73,0,-MIN($F70-1,COLUMN(H70)-1),1,MIN($F70,COLUMN(H70))))/$F70)))))))</f>
        <v/>
      </c>
      <c r="R70" s="199" t="str">
        <f ca="1">IF('2.1 Kraftwerk allgemein'!$F$15&lt;'1.1 Allgemein'!$I$22,
IF(OR(ISNUMBER($D70)=FALSE,$F70=""),"",
IF(AND('2.5 CAPEX'!$L73&lt;&gt;"x",'2.5 CAPEX'!$M73&lt;&gt;"x"),0,
IF($F70=0,0,
IF(R$4&lt;'2.1 Kraftwerk allgemein'!$F$16,0,
IF(R$4='2.1 Kraftwerk allgemein'!$F$16,'2.5 CAPEX'!$J73/$F70,
IF(R$4&lt;'2.1 Kraftwerk allgemein'!$F$16+$F70,
('2.5 CAPEX'!$J73+SUM(OFFSET('2.5 CAPEX'!W73,0,-MIN(MAX($F70-1-('2.1 Kraftwerk allgemein'!$F$16-'2.1 Kraftwerk allgemein'!$F$15+1),0),COLUMN(I70)-1-('2.1 Kraftwerk allgemein'!$F$16-'2.1 Kraftwerk allgemein'!$F$15+1)),1,MIN(MAX($F70-('2.1 Kraftwerk allgemein'!$F$16-'2.1 Kraftwerk allgemein'!$F$15+1),1),COLUMN(I70)-('2.1 Kraftwerk allgemein'!$F$16-'2.1 Kraftwerk allgemein'!$F$15+1)))))/$F70,
SUM(OFFSET('2.5 CAPEX'!W73,0,-MIN($F70-1,COLUMN(I70)-1),1,MIN($F70,COLUMN(I70))))/$F70)))))),
IF(OR(ISNUMBER($D70)=FALSE,$F70=""),"",
IF(AND('2.5 CAPEX'!$L73&lt;&gt;"x",'2.5 CAPEX'!$M73&lt;&gt;"x"),0,
IF($F70=0,0,
IF(R$4&lt;'2.1 Kraftwerk allgemein'!$F$16,0,
IF(R$4='2.1 Kraftwerk allgemein'!$F$16,'2.5 CAPEX'!$J73/$F70,
IF(R$4&lt;'2.1 Kraftwerk allgemein'!$F$16+$F70,
('2.5 CAPEX'!$J73+SUM(OFFSET('2.5 CAPEX'!W73,0,-MIN(MAX($F70-1-('2.1 Kraftwerk allgemein'!$F$16-'1.1 Allgemein'!$I$22+1),0),COLUMN(I70)-1-('2.1 Kraftwerk allgemein'!$F$16-'1.1 Allgemein'!$I$22+1)),1,MIN(MAX($F70-('2.1 Kraftwerk allgemein'!$F$16-'1.1 Allgemein'!$I$22+1),1),COLUMN(I70)-('2.1 Kraftwerk allgemein'!$F$16-'1.1 Allgemein'!$I$22+1)))))/$F70,
SUM(OFFSET('2.5 CAPEX'!W73,0,-MIN($F70-1,COLUMN(I70)-1),1,MIN($F70,COLUMN(I70))))/$F70)))))))</f>
        <v/>
      </c>
      <c r="S70" s="199" t="str">
        <f ca="1">IF('2.1 Kraftwerk allgemein'!$F$15&lt;'1.1 Allgemein'!$I$22,
IF(OR(ISNUMBER($D70)=FALSE,$F70=""),"",
IF(AND('2.5 CAPEX'!$L73&lt;&gt;"x",'2.5 CAPEX'!$M73&lt;&gt;"x"),0,
IF($F70=0,0,
IF(S$4&lt;'2.1 Kraftwerk allgemein'!$F$16,0,
IF(S$4='2.1 Kraftwerk allgemein'!$F$16,'2.5 CAPEX'!$J73/$F70,
IF(S$4&lt;'2.1 Kraftwerk allgemein'!$F$16+$F70,
('2.5 CAPEX'!$J73+SUM(OFFSET('2.5 CAPEX'!X73,0,-MIN(MAX($F70-1-('2.1 Kraftwerk allgemein'!$F$16-'2.1 Kraftwerk allgemein'!$F$15+1),0),COLUMN(J70)-1-('2.1 Kraftwerk allgemein'!$F$16-'2.1 Kraftwerk allgemein'!$F$15+1)),1,MIN(MAX($F70-('2.1 Kraftwerk allgemein'!$F$16-'2.1 Kraftwerk allgemein'!$F$15+1),1),COLUMN(J70)-('2.1 Kraftwerk allgemein'!$F$16-'2.1 Kraftwerk allgemein'!$F$15+1)))))/$F70,
SUM(OFFSET('2.5 CAPEX'!X73,0,-MIN($F70-1,COLUMN(J70)-1),1,MIN($F70,COLUMN(J70))))/$F70)))))),
IF(OR(ISNUMBER($D70)=FALSE,$F70=""),"",
IF(AND('2.5 CAPEX'!$L73&lt;&gt;"x",'2.5 CAPEX'!$M73&lt;&gt;"x"),0,
IF($F70=0,0,
IF(S$4&lt;'2.1 Kraftwerk allgemein'!$F$16,0,
IF(S$4='2.1 Kraftwerk allgemein'!$F$16,'2.5 CAPEX'!$J73/$F70,
IF(S$4&lt;'2.1 Kraftwerk allgemein'!$F$16+$F70,
('2.5 CAPEX'!$J73+SUM(OFFSET('2.5 CAPEX'!X73,0,-MIN(MAX($F70-1-('2.1 Kraftwerk allgemein'!$F$16-'1.1 Allgemein'!$I$22+1),0),COLUMN(J70)-1-('2.1 Kraftwerk allgemein'!$F$16-'1.1 Allgemein'!$I$22+1)),1,MIN(MAX($F70-('2.1 Kraftwerk allgemein'!$F$16-'1.1 Allgemein'!$I$22+1),1),COLUMN(J70)-('2.1 Kraftwerk allgemein'!$F$16-'1.1 Allgemein'!$I$22+1)))))/$F70,
SUM(OFFSET('2.5 CAPEX'!X73,0,-MIN($F70-1,COLUMN(J70)-1),1,MIN($F70,COLUMN(J70))))/$F70)))))))</f>
        <v/>
      </c>
      <c r="T70" s="199" t="str">
        <f ca="1">IF('2.1 Kraftwerk allgemein'!$F$15&lt;'1.1 Allgemein'!$I$22,
IF(OR(ISNUMBER($D70)=FALSE,$F70=""),"",
IF(AND('2.5 CAPEX'!$L73&lt;&gt;"x",'2.5 CAPEX'!$M73&lt;&gt;"x"),0,
IF($F70=0,0,
IF(T$4&lt;'2.1 Kraftwerk allgemein'!$F$16,0,
IF(T$4='2.1 Kraftwerk allgemein'!$F$16,'2.5 CAPEX'!$J73/$F70,
IF(T$4&lt;'2.1 Kraftwerk allgemein'!$F$16+$F70,
('2.5 CAPEX'!$J73+SUM(OFFSET('2.5 CAPEX'!Y73,0,-MIN(MAX($F70-1-('2.1 Kraftwerk allgemein'!$F$16-'2.1 Kraftwerk allgemein'!$F$15+1),0),COLUMN(K70)-1-('2.1 Kraftwerk allgemein'!$F$16-'2.1 Kraftwerk allgemein'!$F$15+1)),1,MIN(MAX($F70-('2.1 Kraftwerk allgemein'!$F$16-'2.1 Kraftwerk allgemein'!$F$15+1),1),COLUMN(K70)-('2.1 Kraftwerk allgemein'!$F$16-'2.1 Kraftwerk allgemein'!$F$15+1)))))/$F70,
SUM(OFFSET('2.5 CAPEX'!Y73,0,-MIN($F70-1,COLUMN(K70)-1),1,MIN($F70,COLUMN(K70))))/$F70)))))),
IF(OR(ISNUMBER($D70)=FALSE,$F70=""),"",
IF(AND('2.5 CAPEX'!$L73&lt;&gt;"x",'2.5 CAPEX'!$M73&lt;&gt;"x"),0,
IF($F70=0,0,
IF(T$4&lt;'2.1 Kraftwerk allgemein'!$F$16,0,
IF(T$4='2.1 Kraftwerk allgemein'!$F$16,'2.5 CAPEX'!$J73/$F70,
IF(T$4&lt;'2.1 Kraftwerk allgemein'!$F$16+$F70,
('2.5 CAPEX'!$J73+SUM(OFFSET('2.5 CAPEX'!Y73,0,-MIN(MAX($F70-1-('2.1 Kraftwerk allgemein'!$F$16-'1.1 Allgemein'!$I$22+1),0),COLUMN(K70)-1-('2.1 Kraftwerk allgemein'!$F$16-'1.1 Allgemein'!$I$22+1)),1,MIN(MAX($F70-('2.1 Kraftwerk allgemein'!$F$16-'1.1 Allgemein'!$I$22+1),1),COLUMN(K70)-('2.1 Kraftwerk allgemein'!$F$16-'1.1 Allgemein'!$I$22+1)))))/$F70,
SUM(OFFSET('2.5 CAPEX'!Y73,0,-MIN($F70-1,COLUMN(K70)-1),1,MIN($F70,COLUMN(K70))))/$F70)))))))</f>
        <v/>
      </c>
      <c r="U70" s="199" t="str">
        <f ca="1">IF('2.1 Kraftwerk allgemein'!$F$15&lt;'1.1 Allgemein'!$I$22,
IF(OR(ISNUMBER($D70)=FALSE,$F70=""),"",
IF(AND('2.5 CAPEX'!$L73&lt;&gt;"x",'2.5 CAPEX'!$M73&lt;&gt;"x"),0,
IF($F70=0,0,
IF(U$4&lt;'2.1 Kraftwerk allgemein'!$F$16,0,
IF(U$4='2.1 Kraftwerk allgemein'!$F$16,'2.5 CAPEX'!$J73/$F70,
IF(U$4&lt;'2.1 Kraftwerk allgemein'!$F$16+$F70,
('2.5 CAPEX'!$J73+SUM(OFFSET('2.5 CAPEX'!Z73,0,-MIN(MAX($F70-1-('2.1 Kraftwerk allgemein'!$F$16-'2.1 Kraftwerk allgemein'!$F$15+1),0),COLUMN(L70)-1-('2.1 Kraftwerk allgemein'!$F$16-'2.1 Kraftwerk allgemein'!$F$15+1)),1,MIN(MAX($F70-('2.1 Kraftwerk allgemein'!$F$16-'2.1 Kraftwerk allgemein'!$F$15+1),1),COLUMN(L70)-('2.1 Kraftwerk allgemein'!$F$16-'2.1 Kraftwerk allgemein'!$F$15+1)))))/$F70,
SUM(OFFSET('2.5 CAPEX'!Z73,0,-MIN($F70-1,COLUMN(L70)-1),1,MIN($F70,COLUMN(L70))))/$F70)))))),
IF(OR(ISNUMBER($D70)=FALSE,$F70=""),"",
IF(AND('2.5 CAPEX'!$L73&lt;&gt;"x",'2.5 CAPEX'!$M73&lt;&gt;"x"),0,
IF($F70=0,0,
IF(U$4&lt;'2.1 Kraftwerk allgemein'!$F$16,0,
IF(U$4='2.1 Kraftwerk allgemein'!$F$16,'2.5 CAPEX'!$J73/$F70,
IF(U$4&lt;'2.1 Kraftwerk allgemein'!$F$16+$F70,
('2.5 CAPEX'!$J73+SUM(OFFSET('2.5 CAPEX'!Z73,0,-MIN(MAX($F70-1-('2.1 Kraftwerk allgemein'!$F$16-'1.1 Allgemein'!$I$22+1),0),COLUMN(L70)-1-('2.1 Kraftwerk allgemein'!$F$16-'1.1 Allgemein'!$I$22+1)),1,MIN(MAX($F70-('2.1 Kraftwerk allgemein'!$F$16-'1.1 Allgemein'!$I$22+1),1),COLUMN(L70)-('2.1 Kraftwerk allgemein'!$F$16-'1.1 Allgemein'!$I$22+1)))))/$F70,
SUM(OFFSET('2.5 CAPEX'!Z73,0,-MIN($F70-1,COLUMN(L70)-1),1,MIN($F70,COLUMN(L70))))/$F70)))))))</f>
        <v/>
      </c>
      <c r="V70" s="199" t="str">
        <f ca="1">IF('2.1 Kraftwerk allgemein'!$F$15&lt;'1.1 Allgemein'!$I$22,
IF(OR(ISNUMBER($D70)=FALSE,$F70=""),"",
IF(AND('2.5 CAPEX'!$L73&lt;&gt;"x",'2.5 CAPEX'!$M73&lt;&gt;"x"),0,
IF($F70=0,0,
IF(V$4&lt;'2.1 Kraftwerk allgemein'!$F$16,0,
IF(V$4='2.1 Kraftwerk allgemein'!$F$16,'2.5 CAPEX'!$J73/$F70,
IF(V$4&lt;'2.1 Kraftwerk allgemein'!$F$16+$F70,
('2.5 CAPEX'!$J73+SUM(OFFSET('2.5 CAPEX'!AA73,0,-MIN(MAX($F70-1-('2.1 Kraftwerk allgemein'!$F$16-'2.1 Kraftwerk allgemein'!$F$15+1),0),COLUMN(M70)-1-('2.1 Kraftwerk allgemein'!$F$16-'2.1 Kraftwerk allgemein'!$F$15+1)),1,MIN(MAX($F70-('2.1 Kraftwerk allgemein'!$F$16-'2.1 Kraftwerk allgemein'!$F$15+1),1),COLUMN(M70)-('2.1 Kraftwerk allgemein'!$F$16-'2.1 Kraftwerk allgemein'!$F$15+1)))))/$F70,
SUM(OFFSET('2.5 CAPEX'!AA73,0,-MIN($F70-1,COLUMN(M70)-1),1,MIN($F70,COLUMN(M70))))/$F70)))))),
IF(OR(ISNUMBER($D70)=FALSE,$F70=""),"",
IF(AND('2.5 CAPEX'!$L73&lt;&gt;"x",'2.5 CAPEX'!$M73&lt;&gt;"x"),0,
IF($F70=0,0,
IF(V$4&lt;'2.1 Kraftwerk allgemein'!$F$16,0,
IF(V$4='2.1 Kraftwerk allgemein'!$F$16,'2.5 CAPEX'!$J73/$F70,
IF(V$4&lt;'2.1 Kraftwerk allgemein'!$F$16+$F70,
('2.5 CAPEX'!$J73+SUM(OFFSET('2.5 CAPEX'!AA73,0,-MIN(MAX($F70-1-('2.1 Kraftwerk allgemein'!$F$16-'1.1 Allgemein'!$I$22+1),0),COLUMN(M70)-1-('2.1 Kraftwerk allgemein'!$F$16-'1.1 Allgemein'!$I$22+1)),1,MIN(MAX($F70-('2.1 Kraftwerk allgemein'!$F$16-'1.1 Allgemein'!$I$22+1),1),COLUMN(M70)-('2.1 Kraftwerk allgemein'!$F$16-'1.1 Allgemein'!$I$22+1)))))/$F70,
SUM(OFFSET('2.5 CAPEX'!AA73,0,-MIN($F70-1,COLUMN(M70)-1),1,MIN($F70,COLUMN(M70))))/$F70)))))))</f>
        <v/>
      </c>
      <c r="W70" s="199" t="str">
        <f ca="1">IF('2.1 Kraftwerk allgemein'!$F$15&lt;'1.1 Allgemein'!$I$22,
IF(OR(ISNUMBER($D70)=FALSE,$F70=""),"",
IF(AND('2.5 CAPEX'!$L73&lt;&gt;"x",'2.5 CAPEX'!$M73&lt;&gt;"x"),0,
IF($F70=0,0,
IF(W$4&lt;'2.1 Kraftwerk allgemein'!$F$16,0,
IF(W$4='2.1 Kraftwerk allgemein'!$F$16,'2.5 CAPEX'!$J73/$F70,
IF(W$4&lt;'2.1 Kraftwerk allgemein'!$F$16+$F70,
('2.5 CAPEX'!$J73+SUM(OFFSET('2.5 CAPEX'!AB73,0,-MIN(MAX($F70-1-('2.1 Kraftwerk allgemein'!$F$16-'2.1 Kraftwerk allgemein'!$F$15+1),0),COLUMN(N70)-1-('2.1 Kraftwerk allgemein'!$F$16-'2.1 Kraftwerk allgemein'!$F$15+1)),1,MIN(MAX($F70-('2.1 Kraftwerk allgemein'!$F$16-'2.1 Kraftwerk allgemein'!$F$15+1),1),COLUMN(N70)-('2.1 Kraftwerk allgemein'!$F$16-'2.1 Kraftwerk allgemein'!$F$15+1)))))/$F70,
SUM(OFFSET('2.5 CAPEX'!AB73,0,-MIN($F70-1,COLUMN(N70)-1),1,MIN($F70,COLUMN(N70))))/$F70)))))),
IF(OR(ISNUMBER($D70)=FALSE,$F70=""),"",
IF(AND('2.5 CAPEX'!$L73&lt;&gt;"x",'2.5 CAPEX'!$M73&lt;&gt;"x"),0,
IF($F70=0,0,
IF(W$4&lt;'2.1 Kraftwerk allgemein'!$F$16,0,
IF(W$4='2.1 Kraftwerk allgemein'!$F$16,'2.5 CAPEX'!$J73/$F70,
IF(W$4&lt;'2.1 Kraftwerk allgemein'!$F$16+$F70,
('2.5 CAPEX'!$J73+SUM(OFFSET('2.5 CAPEX'!AB73,0,-MIN(MAX($F70-1-('2.1 Kraftwerk allgemein'!$F$16-'1.1 Allgemein'!$I$22+1),0),COLUMN(N70)-1-('2.1 Kraftwerk allgemein'!$F$16-'1.1 Allgemein'!$I$22+1)),1,MIN(MAX($F70-('2.1 Kraftwerk allgemein'!$F$16-'1.1 Allgemein'!$I$22+1),1),COLUMN(N70)-('2.1 Kraftwerk allgemein'!$F$16-'1.1 Allgemein'!$I$22+1)))))/$F70,
SUM(OFFSET('2.5 CAPEX'!AB73,0,-MIN($F70-1,COLUMN(N70)-1),1,MIN($F70,COLUMN(N70))))/$F70)))))))</f>
        <v/>
      </c>
      <c r="X70" s="199" t="str">
        <f ca="1">IF('2.1 Kraftwerk allgemein'!$F$15&lt;'1.1 Allgemein'!$I$22,
IF(OR(ISNUMBER($D70)=FALSE,$F70=""),"",
IF(AND('2.5 CAPEX'!$L73&lt;&gt;"x",'2.5 CAPEX'!$M73&lt;&gt;"x"),0,
IF($F70=0,0,
IF(X$4&lt;'2.1 Kraftwerk allgemein'!$F$16,0,
IF(X$4='2.1 Kraftwerk allgemein'!$F$16,'2.5 CAPEX'!$J73/$F70,
IF(X$4&lt;'2.1 Kraftwerk allgemein'!$F$16+$F70,
('2.5 CAPEX'!$J73+SUM(OFFSET('2.5 CAPEX'!AC73,0,-MIN(MAX($F70-1-('2.1 Kraftwerk allgemein'!$F$16-'2.1 Kraftwerk allgemein'!$F$15+1),0),COLUMN(O70)-1-('2.1 Kraftwerk allgemein'!$F$16-'2.1 Kraftwerk allgemein'!$F$15+1)),1,MIN(MAX($F70-('2.1 Kraftwerk allgemein'!$F$16-'2.1 Kraftwerk allgemein'!$F$15+1),1),COLUMN(O70)-('2.1 Kraftwerk allgemein'!$F$16-'2.1 Kraftwerk allgemein'!$F$15+1)))))/$F70,
SUM(OFFSET('2.5 CAPEX'!AC73,0,-MIN($F70-1,COLUMN(O70)-1),1,MIN($F70,COLUMN(O70))))/$F70)))))),
IF(OR(ISNUMBER($D70)=FALSE,$F70=""),"",
IF(AND('2.5 CAPEX'!$L73&lt;&gt;"x",'2.5 CAPEX'!$M73&lt;&gt;"x"),0,
IF($F70=0,0,
IF(X$4&lt;'2.1 Kraftwerk allgemein'!$F$16,0,
IF(X$4='2.1 Kraftwerk allgemein'!$F$16,'2.5 CAPEX'!$J73/$F70,
IF(X$4&lt;'2.1 Kraftwerk allgemein'!$F$16+$F70,
('2.5 CAPEX'!$J73+SUM(OFFSET('2.5 CAPEX'!AC73,0,-MIN(MAX($F70-1-('2.1 Kraftwerk allgemein'!$F$16-'1.1 Allgemein'!$I$22+1),0),COLUMN(O70)-1-('2.1 Kraftwerk allgemein'!$F$16-'1.1 Allgemein'!$I$22+1)),1,MIN(MAX($F70-('2.1 Kraftwerk allgemein'!$F$16-'1.1 Allgemein'!$I$22+1),1),COLUMN(O70)-('2.1 Kraftwerk allgemein'!$F$16-'1.1 Allgemein'!$I$22+1)))))/$F70,
SUM(OFFSET('2.5 CAPEX'!AC73,0,-MIN($F70-1,COLUMN(O70)-1),1,MIN($F70,COLUMN(O70))))/$F70)))))))</f>
        <v/>
      </c>
      <c r="Y70" s="199" t="str">
        <f ca="1">IF('2.1 Kraftwerk allgemein'!$F$15&lt;'1.1 Allgemein'!$I$22,
IF(OR(ISNUMBER($D70)=FALSE,$F70=""),"",
IF(AND('2.5 CAPEX'!$L73&lt;&gt;"x",'2.5 CAPEX'!$M73&lt;&gt;"x"),0,
IF($F70=0,0,
IF(Y$4&lt;'2.1 Kraftwerk allgemein'!$F$16,0,
IF(Y$4='2.1 Kraftwerk allgemein'!$F$16,'2.5 CAPEX'!$J73/$F70,
IF(Y$4&lt;'2.1 Kraftwerk allgemein'!$F$16+$F70,
('2.5 CAPEX'!$J73+SUM(OFFSET('2.5 CAPEX'!AD73,0,-MIN(MAX($F70-1-('2.1 Kraftwerk allgemein'!$F$16-'2.1 Kraftwerk allgemein'!$F$15+1),0),COLUMN(P70)-1-('2.1 Kraftwerk allgemein'!$F$16-'2.1 Kraftwerk allgemein'!$F$15+1)),1,MIN(MAX($F70-('2.1 Kraftwerk allgemein'!$F$16-'2.1 Kraftwerk allgemein'!$F$15+1),1),COLUMN(P70)-('2.1 Kraftwerk allgemein'!$F$16-'2.1 Kraftwerk allgemein'!$F$15+1)))))/$F70,
SUM(OFFSET('2.5 CAPEX'!AD73,0,-MIN($F70-1,COLUMN(P70)-1),1,MIN($F70,COLUMN(P70))))/$F70)))))),
IF(OR(ISNUMBER($D70)=FALSE,$F70=""),"",
IF(AND('2.5 CAPEX'!$L73&lt;&gt;"x",'2.5 CAPEX'!$M73&lt;&gt;"x"),0,
IF($F70=0,0,
IF(Y$4&lt;'2.1 Kraftwerk allgemein'!$F$16,0,
IF(Y$4='2.1 Kraftwerk allgemein'!$F$16,'2.5 CAPEX'!$J73/$F70,
IF(Y$4&lt;'2.1 Kraftwerk allgemein'!$F$16+$F70,
('2.5 CAPEX'!$J73+SUM(OFFSET('2.5 CAPEX'!AD73,0,-MIN(MAX($F70-1-('2.1 Kraftwerk allgemein'!$F$16-'1.1 Allgemein'!$I$22+1),0),COLUMN(P70)-1-('2.1 Kraftwerk allgemein'!$F$16-'1.1 Allgemein'!$I$22+1)),1,MIN(MAX($F70-('2.1 Kraftwerk allgemein'!$F$16-'1.1 Allgemein'!$I$22+1),1),COLUMN(P70)-('2.1 Kraftwerk allgemein'!$F$16-'1.1 Allgemein'!$I$22+1)))))/$F70,
SUM(OFFSET('2.5 CAPEX'!AD73,0,-MIN($F70-1,COLUMN(P70)-1),1,MIN($F70,COLUMN(P70))))/$F70)))))))</f>
        <v/>
      </c>
      <c r="Z70" s="199" t="str">
        <f ca="1">IF('2.1 Kraftwerk allgemein'!$F$15&lt;'1.1 Allgemein'!$I$22,
IF(OR(ISNUMBER($D70)=FALSE,$F70=""),"",
IF(AND('2.5 CAPEX'!$L73&lt;&gt;"x",'2.5 CAPEX'!$M73&lt;&gt;"x"),0,
IF($F70=0,0,
IF(Z$4&lt;'2.1 Kraftwerk allgemein'!$F$16,0,
IF(Z$4='2.1 Kraftwerk allgemein'!$F$16,'2.5 CAPEX'!$J73/$F70,
IF(Z$4&lt;'2.1 Kraftwerk allgemein'!$F$16+$F70,
('2.5 CAPEX'!$J73+SUM(OFFSET('2.5 CAPEX'!AE73,0,-MIN(MAX($F70-1-('2.1 Kraftwerk allgemein'!$F$16-'2.1 Kraftwerk allgemein'!$F$15+1),0),COLUMN(Q70)-1-('2.1 Kraftwerk allgemein'!$F$16-'2.1 Kraftwerk allgemein'!$F$15+1)),1,MIN(MAX($F70-('2.1 Kraftwerk allgemein'!$F$16-'2.1 Kraftwerk allgemein'!$F$15+1),1),COLUMN(Q70)-('2.1 Kraftwerk allgemein'!$F$16-'2.1 Kraftwerk allgemein'!$F$15+1)))))/$F70,
SUM(OFFSET('2.5 CAPEX'!AE73,0,-MIN($F70-1,COLUMN(Q70)-1),1,MIN($F70,COLUMN(Q70))))/$F70)))))),
IF(OR(ISNUMBER($D70)=FALSE,$F70=""),"",
IF(AND('2.5 CAPEX'!$L73&lt;&gt;"x",'2.5 CAPEX'!$M73&lt;&gt;"x"),0,
IF($F70=0,0,
IF(Z$4&lt;'2.1 Kraftwerk allgemein'!$F$16,0,
IF(Z$4='2.1 Kraftwerk allgemein'!$F$16,'2.5 CAPEX'!$J73/$F70,
IF(Z$4&lt;'2.1 Kraftwerk allgemein'!$F$16+$F70,
('2.5 CAPEX'!$J73+SUM(OFFSET('2.5 CAPEX'!AE73,0,-MIN(MAX($F70-1-('2.1 Kraftwerk allgemein'!$F$16-'1.1 Allgemein'!$I$22+1),0),COLUMN(Q70)-1-('2.1 Kraftwerk allgemein'!$F$16-'1.1 Allgemein'!$I$22+1)),1,MIN(MAX($F70-('2.1 Kraftwerk allgemein'!$F$16-'1.1 Allgemein'!$I$22+1),1),COLUMN(Q70)-('2.1 Kraftwerk allgemein'!$F$16-'1.1 Allgemein'!$I$22+1)))))/$F70,
SUM(OFFSET('2.5 CAPEX'!AE73,0,-MIN($F70-1,COLUMN(Q70)-1),1,MIN($F70,COLUMN(Q70))))/$F70)))))))</f>
        <v/>
      </c>
      <c r="AA70" s="199" t="str">
        <f ca="1">IF('2.1 Kraftwerk allgemein'!$F$15&lt;'1.1 Allgemein'!$I$22,
IF(OR(ISNUMBER($D70)=FALSE,$F70=""),"",
IF(AND('2.5 CAPEX'!$L73&lt;&gt;"x",'2.5 CAPEX'!$M73&lt;&gt;"x"),0,
IF($F70=0,0,
IF(AA$4&lt;'2.1 Kraftwerk allgemein'!$F$16,0,
IF(AA$4='2.1 Kraftwerk allgemein'!$F$16,'2.5 CAPEX'!$J73/$F70,
IF(AA$4&lt;'2.1 Kraftwerk allgemein'!$F$16+$F70,
('2.5 CAPEX'!$J73+SUM(OFFSET('2.5 CAPEX'!AF73,0,-MIN(MAX($F70-1-('2.1 Kraftwerk allgemein'!$F$16-'2.1 Kraftwerk allgemein'!$F$15+1),0),COLUMN(R70)-1-('2.1 Kraftwerk allgemein'!$F$16-'2.1 Kraftwerk allgemein'!$F$15+1)),1,MIN(MAX($F70-('2.1 Kraftwerk allgemein'!$F$16-'2.1 Kraftwerk allgemein'!$F$15+1),1),COLUMN(R70)-('2.1 Kraftwerk allgemein'!$F$16-'2.1 Kraftwerk allgemein'!$F$15+1)))))/$F70,
SUM(OFFSET('2.5 CAPEX'!AF73,0,-MIN($F70-1,COLUMN(R70)-1),1,MIN($F70,COLUMN(R70))))/$F70)))))),
IF(OR(ISNUMBER($D70)=FALSE,$F70=""),"",
IF(AND('2.5 CAPEX'!$L73&lt;&gt;"x",'2.5 CAPEX'!$M73&lt;&gt;"x"),0,
IF($F70=0,0,
IF(AA$4&lt;'2.1 Kraftwerk allgemein'!$F$16,0,
IF(AA$4='2.1 Kraftwerk allgemein'!$F$16,'2.5 CAPEX'!$J73/$F70,
IF(AA$4&lt;'2.1 Kraftwerk allgemein'!$F$16+$F70,
('2.5 CAPEX'!$J73+SUM(OFFSET('2.5 CAPEX'!AF73,0,-MIN(MAX($F70-1-('2.1 Kraftwerk allgemein'!$F$16-'1.1 Allgemein'!$I$22+1),0),COLUMN(R70)-1-('2.1 Kraftwerk allgemein'!$F$16-'1.1 Allgemein'!$I$22+1)),1,MIN(MAX($F70-('2.1 Kraftwerk allgemein'!$F$16-'1.1 Allgemein'!$I$22+1),1),COLUMN(R70)-('2.1 Kraftwerk allgemein'!$F$16-'1.1 Allgemein'!$I$22+1)))))/$F70,
SUM(OFFSET('2.5 CAPEX'!AF73,0,-MIN($F70-1,COLUMN(R70)-1),1,MIN($F70,COLUMN(R70))))/$F70)))))))</f>
        <v/>
      </c>
      <c r="AB70" s="199" t="str">
        <f ca="1">IF('2.1 Kraftwerk allgemein'!$F$15&lt;'1.1 Allgemein'!$I$22,
IF(OR(ISNUMBER($D70)=FALSE,$F70=""),"",
IF(AND('2.5 CAPEX'!$L73&lt;&gt;"x",'2.5 CAPEX'!$M73&lt;&gt;"x"),0,
IF($F70=0,0,
IF(AB$4&lt;'2.1 Kraftwerk allgemein'!$F$16,0,
IF(AB$4='2.1 Kraftwerk allgemein'!$F$16,'2.5 CAPEX'!$J73/$F70,
IF(AB$4&lt;'2.1 Kraftwerk allgemein'!$F$16+$F70,
('2.5 CAPEX'!$J73+SUM(OFFSET('2.5 CAPEX'!AG73,0,-MIN(MAX($F70-1-('2.1 Kraftwerk allgemein'!$F$16-'2.1 Kraftwerk allgemein'!$F$15+1),0),COLUMN(S70)-1-('2.1 Kraftwerk allgemein'!$F$16-'2.1 Kraftwerk allgemein'!$F$15+1)),1,MIN(MAX($F70-('2.1 Kraftwerk allgemein'!$F$16-'2.1 Kraftwerk allgemein'!$F$15+1),1),COLUMN(S70)-('2.1 Kraftwerk allgemein'!$F$16-'2.1 Kraftwerk allgemein'!$F$15+1)))))/$F70,
SUM(OFFSET('2.5 CAPEX'!AG73,0,-MIN($F70-1,COLUMN(S70)-1),1,MIN($F70,COLUMN(S70))))/$F70)))))),
IF(OR(ISNUMBER($D70)=FALSE,$F70=""),"",
IF(AND('2.5 CAPEX'!$L73&lt;&gt;"x",'2.5 CAPEX'!$M73&lt;&gt;"x"),0,
IF($F70=0,0,
IF(AB$4&lt;'2.1 Kraftwerk allgemein'!$F$16,0,
IF(AB$4='2.1 Kraftwerk allgemein'!$F$16,'2.5 CAPEX'!$J73/$F70,
IF(AB$4&lt;'2.1 Kraftwerk allgemein'!$F$16+$F70,
('2.5 CAPEX'!$J73+SUM(OFFSET('2.5 CAPEX'!AG73,0,-MIN(MAX($F70-1-('2.1 Kraftwerk allgemein'!$F$16-'1.1 Allgemein'!$I$22+1),0),COLUMN(S70)-1-('2.1 Kraftwerk allgemein'!$F$16-'1.1 Allgemein'!$I$22+1)),1,MIN(MAX($F70-('2.1 Kraftwerk allgemein'!$F$16-'1.1 Allgemein'!$I$22+1),1),COLUMN(S70)-('2.1 Kraftwerk allgemein'!$F$16-'1.1 Allgemein'!$I$22+1)))))/$F70,
SUM(OFFSET('2.5 CAPEX'!AG73,0,-MIN($F70-1,COLUMN(S70)-1),1,MIN($F70,COLUMN(S70))))/$F70)))))))</f>
        <v/>
      </c>
      <c r="AC70" s="199" t="str">
        <f ca="1">IF('2.1 Kraftwerk allgemein'!$F$15&lt;'1.1 Allgemein'!$I$22,
IF(OR(ISNUMBER($D70)=FALSE,$F70=""),"",
IF(AND('2.5 CAPEX'!$L73&lt;&gt;"x",'2.5 CAPEX'!$M73&lt;&gt;"x"),0,
IF($F70=0,0,
IF(AC$4&lt;'2.1 Kraftwerk allgemein'!$F$16,0,
IF(AC$4='2.1 Kraftwerk allgemein'!$F$16,'2.5 CAPEX'!$J73/$F70,
IF(AC$4&lt;'2.1 Kraftwerk allgemein'!$F$16+$F70,
('2.5 CAPEX'!$J73+SUM(OFFSET('2.5 CAPEX'!AH73,0,-MIN(MAX($F70-1-('2.1 Kraftwerk allgemein'!$F$16-'2.1 Kraftwerk allgemein'!$F$15+1),0),COLUMN(T70)-1-('2.1 Kraftwerk allgemein'!$F$16-'2.1 Kraftwerk allgemein'!$F$15+1)),1,MIN(MAX($F70-('2.1 Kraftwerk allgemein'!$F$16-'2.1 Kraftwerk allgemein'!$F$15+1),1),COLUMN(T70)-('2.1 Kraftwerk allgemein'!$F$16-'2.1 Kraftwerk allgemein'!$F$15+1)))))/$F70,
SUM(OFFSET('2.5 CAPEX'!AH73,0,-MIN($F70-1,COLUMN(T70)-1),1,MIN($F70,COLUMN(T70))))/$F70)))))),
IF(OR(ISNUMBER($D70)=FALSE,$F70=""),"",
IF(AND('2.5 CAPEX'!$L73&lt;&gt;"x",'2.5 CAPEX'!$M73&lt;&gt;"x"),0,
IF($F70=0,0,
IF(AC$4&lt;'2.1 Kraftwerk allgemein'!$F$16,0,
IF(AC$4='2.1 Kraftwerk allgemein'!$F$16,'2.5 CAPEX'!$J73/$F70,
IF(AC$4&lt;'2.1 Kraftwerk allgemein'!$F$16+$F70,
('2.5 CAPEX'!$J73+SUM(OFFSET('2.5 CAPEX'!AH73,0,-MIN(MAX($F70-1-('2.1 Kraftwerk allgemein'!$F$16-'1.1 Allgemein'!$I$22+1),0),COLUMN(T70)-1-('2.1 Kraftwerk allgemein'!$F$16-'1.1 Allgemein'!$I$22+1)),1,MIN(MAX($F70-('2.1 Kraftwerk allgemein'!$F$16-'1.1 Allgemein'!$I$22+1),1),COLUMN(T70)-('2.1 Kraftwerk allgemein'!$F$16-'1.1 Allgemein'!$I$22+1)))))/$F70,
SUM(OFFSET('2.5 CAPEX'!AH73,0,-MIN($F70-1,COLUMN(T70)-1),1,MIN($F70,COLUMN(T70))))/$F70)))))))</f>
        <v/>
      </c>
      <c r="AD70" s="199" t="str">
        <f ca="1">IF('2.1 Kraftwerk allgemein'!$F$15&lt;'1.1 Allgemein'!$I$22,
IF(OR(ISNUMBER($D70)=FALSE,$F70=""),"",
IF(AND('2.5 CAPEX'!$L73&lt;&gt;"x",'2.5 CAPEX'!$M73&lt;&gt;"x"),0,
IF($F70=0,0,
IF(AD$4&lt;'2.1 Kraftwerk allgemein'!$F$16,0,
IF(AD$4='2.1 Kraftwerk allgemein'!$F$16,'2.5 CAPEX'!$J73/$F70,
IF(AD$4&lt;'2.1 Kraftwerk allgemein'!$F$16+$F70,
('2.5 CAPEX'!$J73+SUM(OFFSET('2.5 CAPEX'!AI73,0,-MIN(MAX($F70-1-('2.1 Kraftwerk allgemein'!$F$16-'2.1 Kraftwerk allgemein'!$F$15+1),0),COLUMN(U70)-1-('2.1 Kraftwerk allgemein'!$F$16-'2.1 Kraftwerk allgemein'!$F$15+1)),1,MIN(MAX($F70-('2.1 Kraftwerk allgemein'!$F$16-'2.1 Kraftwerk allgemein'!$F$15+1),1),COLUMN(U70)-('2.1 Kraftwerk allgemein'!$F$16-'2.1 Kraftwerk allgemein'!$F$15+1)))))/$F70,
SUM(OFFSET('2.5 CAPEX'!AI73,0,-MIN($F70-1,COLUMN(U70)-1),1,MIN($F70,COLUMN(U70))))/$F70)))))),
IF(OR(ISNUMBER($D70)=FALSE,$F70=""),"",
IF(AND('2.5 CAPEX'!$L73&lt;&gt;"x",'2.5 CAPEX'!$M73&lt;&gt;"x"),0,
IF($F70=0,0,
IF(AD$4&lt;'2.1 Kraftwerk allgemein'!$F$16,0,
IF(AD$4='2.1 Kraftwerk allgemein'!$F$16,'2.5 CAPEX'!$J73/$F70,
IF(AD$4&lt;'2.1 Kraftwerk allgemein'!$F$16+$F70,
('2.5 CAPEX'!$J73+SUM(OFFSET('2.5 CAPEX'!AI73,0,-MIN(MAX($F70-1-('2.1 Kraftwerk allgemein'!$F$16-'1.1 Allgemein'!$I$22+1),0),COLUMN(U70)-1-('2.1 Kraftwerk allgemein'!$F$16-'1.1 Allgemein'!$I$22+1)),1,MIN(MAX($F70-('2.1 Kraftwerk allgemein'!$F$16-'1.1 Allgemein'!$I$22+1),1),COLUMN(U70)-('2.1 Kraftwerk allgemein'!$F$16-'1.1 Allgemein'!$I$22+1)))))/$F70,
SUM(OFFSET('2.5 CAPEX'!AI73,0,-MIN($F70-1,COLUMN(U70)-1),1,MIN($F70,COLUMN(U70))))/$F70)))))))</f>
        <v/>
      </c>
      <c r="AE70" s="199" t="str">
        <f ca="1">IF('2.1 Kraftwerk allgemein'!$F$15&lt;'1.1 Allgemein'!$I$22,
IF(OR(ISNUMBER($D70)=FALSE,$F70=""),"",
IF(AND('2.5 CAPEX'!$L73&lt;&gt;"x",'2.5 CAPEX'!$M73&lt;&gt;"x"),0,
IF($F70=0,0,
IF(AE$4&lt;'2.1 Kraftwerk allgemein'!$F$16,0,
IF(AE$4='2.1 Kraftwerk allgemein'!$F$16,'2.5 CAPEX'!$J73/$F70,
IF(AE$4&lt;'2.1 Kraftwerk allgemein'!$F$16+$F70,
('2.5 CAPEX'!$J73+SUM(OFFSET('2.5 CAPEX'!AJ73,0,-MIN(MAX($F70-1-('2.1 Kraftwerk allgemein'!$F$16-'2.1 Kraftwerk allgemein'!$F$15+1),0),COLUMN(V70)-1-('2.1 Kraftwerk allgemein'!$F$16-'2.1 Kraftwerk allgemein'!$F$15+1)),1,MIN(MAX($F70-('2.1 Kraftwerk allgemein'!$F$16-'2.1 Kraftwerk allgemein'!$F$15+1),1),COLUMN(V70)-('2.1 Kraftwerk allgemein'!$F$16-'2.1 Kraftwerk allgemein'!$F$15+1)))))/$F70,
SUM(OFFSET('2.5 CAPEX'!AJ73,0,-MIN($F70-1,COLUMN(V70)-1),1,MIN($F70,COLUMN(V70))))/$F70)))))),
IF(OR(ISNUMBER($D70)=FALSE,$F70=""),"",
IF(AND('2.5 CAPEX'!$L73&lt;&gt;"x",'2.5 CAPEX'!$M73&lt;&gt;"x"),0,
IF($F70=0,0,
IF(AE$4&lt;'2.1 Kraftwerk allgemein'!$F$16,0,
IF(AE$4='2.1 Kraftwerk allgemein'!$F$16,'2.5 CAPEX'!$J73/$F70,
IF(AE$4&lt;'2.1 Kraftwerk allgemein'!$F$16+$F70,
('2.5 CAPEX'!$J73+SUM(OFFSET('2.5 CAPEX'!AJ73,0,-MIN(MAX($F70-1-('2.1 Kraftwerk allgemein'!$F$16-'1.1 Allgemein'!$I$22+1),0),COLUMN(V70)-1-('2.1 Kraftwerk allgemein'!$F$16-'1.1 Allgemein'!$I$22+1)),1,MIN(MAX($F70-('2.1 Kraftwerk allgemein'!$F$16-'1.1 Allgemein'!$I$22+1),1),COLUMN(V70)-('2.1 Kraftwerk allgemein'!$F$16-'1.1 Allgemein'!$I$22+1)))))/$F70,
SUM(OFFSET('2.5 CAPEX'!AJ73,0,-MIN($F70-1,COLUMN(V70)-1),1,MIN($F70,COLUMN(V70))))/$F70)))))))</f>
        <v/>
      </c>
      <c r="AF70" s="199" t="str">
        <f ca="1">IF('2.1 Kraftwerk allgemein'!$F$15&lt;'1.1 Allgemein'!$I$22,
IF(OR(ISNUMBER($D70)=FALSE,$F70=""),"",
IF(AND('2.5 CAPEX'!$L73&lt;&gt;"x",'2.5 CAPEX'!$M73&lt;&gt;"x"),0,
IF($F70=0,0,
IF(AF$4&lt;'2.1 Kraftwerk allgemein'!$F$16,0,
IF(AF$4='2.1 Kraftwerk allgemein'!$F$16,'2.5 CAPEX'!$J73/$F70,
IF(AF$4&lt;'2.1 Kraftwerk allgemein'!$F$16+$F70,
('2.5 CAPEX'!$J73+SUM(OFFSET('2.5 CAPEX'!AK73,0,-MIN(MAX($F70-1-('2.1 Kraftwerk allgemein'!$F$16-'2.1 Kraftwerk allgemein'!$F$15+1),0),COLUMN(W70)-1-('2.1 Kraftwerk allgemein'!$F$16-'2.1 Kraftwerk allgemein'!$F$15+1)),1,MIN(MAX($F70-('2.1 Kraftwerk allgemein'!$F$16-'2.1 Kraftwerk allgemein'!$F$15+1),1),COLUMN(W70)-('2.1 Kraftwerk allgemein'!$F$16-'2.1 Kraftwerk allgemein'!$F$15+1)))))/$F70,
SUM(OFFSET('2.5 CAPEX'!AK73,0,-MIN($F70-1,COLUMN(W70)-1),1,MIN($F70,COLUMN(W70))))/$F70)))))),
IF(OR(ISNUMBER($D70)=FALSE,$F70=""),"",
IF(AND('2.5 CAPEX'!$L73&lt;&gt;"x",'2.5 CAPEX'!$M73&lt;&gt;"x"),0,
IF($F70=0,0,
IF(AF$4&lt;'2.1 Kraftwerk allgemein'!$F$16,0,
IF(AF$4='2.1 Kraftwerk allgemein'!$F$16,'2.5 CAPEX'!$J73/$F70,
IF(AF$4&lt;'2.1 Kraftwerk allgemein'!$F$16+$F70,
('2.5 CAPEX'!$J73+SUM(OFFSET('2.5 CAPEX'!AK73,0,-MIN(MAX($F70-1-('2.1 Kraftwerk allgemein'!$F$16-'1.1 Allgemein'!$I$22+1),0),COLUMN(W70)-1-('2.1 Kraftwerk allgemein'!$F$16-'1.1 Allgemein'!$I$22+1)),1,MIN(MAX($F70-('2.1 Kraftwerk allgemein'!$F$16-'1.1 Allgemein'!$I$22+1),1),COLUMN(W70)-('2.1 Kraftwerk allgemein'!$F$16-'1.1 Allgemein'!$I$22+1)))))/$F70,
SUM(OFFSET('2.5 CAPEX'!AK73,0,-MIN($F70-1,COLUMN(W70)-1),1,MIN($F70,COLUMN(W70))))/$F70)))))))</f>
        <v/>
      </c>
      <c r="AG70" s="199" t="str">
        <f ca="1">IF('2.1 Kraftwerk allgemein'!$F$15&lt;'1.1 Allgemein'!$I$22,
IF(OR(ISNUMBER($D70)=FALSE,$F70=""),"",
IF(AND('2.5 CAPEX'!$L73&lt;&gt;"x",'2.5 CAPEX'!$M73&lt;&gt;"x"),0,
IF($F70=0,0,
IF(AG$4&lt;'2.1 Kraftwerk allgemein'!$F$16,0,
IF(AG$4='2.1 Kraftwerk allgemein'!$F$16,'2.5 CAPEX'!$J73/$F70,
IF(AG$4&lt;'2.1 Kraftwerk allgemein'!$F$16+$F70,
('2.5 CAPEX'!$J73+SUM(OFFSET('2.5 CAPEX'!AL73,0,-MIN(MAX($F70-1-('2.1 Kraftwerk allgemein'!$F$16-'2.1 Kraftwerk allgemein'!$F$15+1),0),COLUMN(X70)-1-('2.1 Kraftwerk allgemein'!$F$16-'2.1 Kraftwerk allgemein'!$F$15+1)),1,MIN(MAX($F70-('2.1 Kraftwerk allgemein'!$F$16-'2.1 Kraftwerk allgemein'!$F$15+1),1),COLUMN(X70)-('2.1 Kraftwerk allgemein'!$F$16-'2.1 Kraftwerk allgemein'!$F$15+1)))))/$F70,
SUM(OFFSET('2.5 CAPEX'!AL73,0,-MIN($F70-1,COLUMN(X70)-1),1,MIN($F70,COLUMN(X70))))/$F70)))))),
IF(OR(ISNUMBER($D70)=FALSE,$F70=""),"",
IF(AND('2.5 CAPEX'!$L73&lt;&gt;"x",'2.5 CAPEX'!$M73&lt;&gt;"x"),0,
IF($F70=0,0,
IF(AG$4&lt;'2.1 Kraftwerk allgemein'!$F$16,0,
IF(AG$4='2.1 Kraftwerk allgemein'!$F$16,'2.5 CAPEX'!$J73/$F70,
IF(AG$4&lt;'2.1 Kraftwerk allgemein'!$F$16+$F70,
('2.5 CAPEX'!$J73+SUM(OFFSET('2.5 CAPEX'!AL73,0,-MIN(MAX($F70-1-('2.1 Kraftwerk allgemein'!$F$16-'1.1 Allgemein'!$I$22+1),0),COLUMN(X70)-1-('2.1 Kraftwerk allgemein'!$F$16-'1.1 Allgemein'!$I$22+1)),1,MIN(MAX($F70-('2.1 Kraftwerk allgemein'!$F$16-'1.1 Allgemein'!$I$22+1),1),COLUMN(X70)-('2.1 Kraftwerk allgemein'!$F$16-'1.1 Allgemein'!$I$22+1)))))/$F70,
SUM(OFFSET('2.5 CAPEX'!AL73,0,-MIN($F70-1,COLUMN(X70)-1),1,MIN($F70,COLUMN(X70))))/$F70)))))))</f>
        <v/>
      </c>
      <c r="AH70" s="199" t="str">
        <f ca="1">IF('2.1 Kraftwerk allgemein'!$F$15&lt;'1.1 Allgemein'!$I$22,
IF(OR(ISNUMBER($D70)=FALSE,$F70=""),"",
IF(AND('2.5 CAPEX'!$L73&lt;&gt;"x",'2.5 CAPEX'!$M73&lt;&gt;"x"),0,
IF($F70=0,0,
IF(AH$4&lt;'2.1 Kraftwerk allgemein'!$F$16,0,
IF(AH$4='2.1 Kraftwerk allgemein'!$F$16,'2.5 CAPEX'!$J73/$F70,
IF(AH$4&lt;'2.1 Kraftwerk allgemein'!$F$16+$F70,
('2.5 CAPEX'!$J73+SUM(OFFSET('2.5 CAPEX'!AM73,0,-MIN(MAX($F70-1-('2.1 Kraftwerk allgemein'!$F$16-'2.1 Kraftwerk allgemein'!$F$15+1),0),COLUMN(Y70)-1-('2.1 Kraftwerk allgemein'!$F$16-'2.1 Kraftwerk allgemein'!$F$15+1)),1,MIN(MAX($F70-('2.1 Kraftwerk allgemein'!$F$16-'2.1 Kraftwerk allgemein'!$F$15+1),1),COLUMN(Y70)-('2.1 Kraftwerk allgemein'!$F$16-'2.1 Kraftwerk allgemein'!$F$15+1)))))/$F70,
SUM(OFFSET('2.5 CAPEX'!AM73,0,-MIN($F70-1,COLUMN(Y70)-1),1,MIN($F70,COLUMN(Y70))))/$F70)))))),
IF(OR(ISNUMBER($D70)=FALSE,$F70=""),"",
IF(AND('2.5 CAPEX'!$L73&lt;&gt;"x",'2.5 CAPEX'!$M73&lt;&gt;"x"),0,
IF($F70=0,0,
IF(AH$4&lt;'2.1 Kraftwerk allgemein'!$F$16,0,
IF(AH$4='2.1 Kraftwerk allgemein'!$F$16,'2.5 CAPEX'!$J73/$F70,
IF(AH$4&lt;'2.1 Kraftwerk allgemein'!$F$16+$F70,
('2.5 CAPEX'!$J73+SUM(OFFSET('2.5 CAPEX'!AM73,0,-MIN(MAX($F70-1-('2.1 Kraftwerk allgemein'!$F$16-'1.1 Allgemein'!$I$22+1),0),COLUMN(Y70)-1-('2.1 Kraftwerk allgemein'!$F$16-'1.1 Allgemein'!$I$22+1)),1,MIN(MAX($F70-('2.1 Kraftwerk allgemein'!$F$16-'1.1 Allgemein'!$I$22+1),1),COLUMN(Y70)-('2.1 Kraftwerk allgemein'!$F$16-'1.1 Allgemein'!$I$22+1)))))/$F70,
SUM(OFFSET('2.5 CAPEX'!AM73,0,-MIN($F70-1,COLUMN(Y70)-1),1,MIN($F70,COLUMN(Y70))))/$F70)))))))</f>
        <v/>
      </c>
      <c r="AI70" s="199" t="str">
        <f ca="1">IF('2.1 Kraftwerk allgemein'!$F$15&lt;'1.1 Allgemein'!$I$22,
IF(OR(ISNUMBER($D70)=FALSE,$F70=""),"",
IF(AND('2.5 CAPEX'!$L73&lt;&gt;"x",'2.5 CAPEX'!$M73&lt;&gt;"x"),0,
IF($F70=0,0,
IF(AI$4&lt;'2.1 Kraftwerk allgemein'!$F$16,0,
IF(AI$4='2.1 Kraftwerk allgemein'!$F$16,'2.5 CAPEX'!$J73/$F70,
IF(AI$4&lt;'2.1 Kraftwerk allgemein'!$F$16+$F70,
('2.5 CAPEX'!$J73+SUM(OFFSET('2.5 CAPEX'!AN73,0,-MIN(MAX($F70-1-('2.1 Kraftwerk allgemein'!$F$16-'2.1 Kraftwerk allgemein'!$F$15+1),0),COLUMN(Z70)-1-('2.1 Kraftwerk allgemein'!$F$16-'2.1 Kraftwerk allgemein'!$F$15+1)),1,MIN(MAX($F70-('2.1 Kraftwerk allgemein'!$F$16-'2.1 Kraftwerk allgemein'!$F$15+1),1),COLUMN(Z70)-('2.1 Kraftwerk allgemein'!$F$16-'2.1 Kraftwerk allgemein'!$F$15+1)))))/$F70,
SUM(OFFSET('2.5 CAPEX'!AN73,0,-MIN($F70-1,COLUMN(Z70)-1),1,MIN($F70,COLUMN(Z70))))/$F70)))))),
IF(OR(ISNUMBER($D70)=FALSE,$F70=""),"",
IF(AND('2.5 CAPEX'!$L73&lt;&gt;"x",'2.5 CAPEX'!$M73&lt;&gt;"x"),0,
IF($F70=0,0,
IF(AI$4&lt;'2.1 Kraftwerk allgemein'!$F$16,0,
IF(AI$4='2.1 Kraftwerk allgemein'!$F$16,'2.5 CAPEX'!$J73/$F70,
IF(AI$4&lt;'2.1 Kraftwerk allgemein'!$F$16+$F70,
('2.5 CAPEX'!$J73+SUM(OFFSET('2.5 CAPEX'!AN73,0,-MIN(MAX($F70-1-('2.1 Kraftwerk allgemein'!$F$16-'1.1 Allgemein'!$I$22+1),0),COLUMN(Z70)-1-('2.1 Kraftwerk allgemein'!$F$16-'1.1 Allgemein'!$I$22+1)),1,MIN(MAX($F70-('2.1 Kraftwerk allgemein'!$F$16-'1.1 Allgemein'!$I$22+1),1),COLUMN(Z70)-('2.1 Kraftwerk allgemein'!$F$16-'1.1 Allgemein'!$I$22+1)))))/$F70,
SUM(OFFSET('2.5 CAPEX'!AN73,0,-MIN($F70-1,COLUMN(Z70)-1),1,MIN($F70,COLUMN(Z70))))/$F70)))))))</f>
        <v/>
      </c>
      <c r="AJ70" s="199" t="str">
        <f ca="1">IF('2.1 Kraftwerk allgemein'!$F$15&lt;'1.1 Allgemein'!$I$22,
IF(OR(ISNUMBER($D70)=FALSE,$F70=""),"",
IF(AND('2.5 CAPEX'!$L73&lt;&gt;"x",'2.5 CAPEX'!$M73&lt;&gt;"x"),0,
IF($F70=0,0,
IF(AJ$4&lt;'2.1 Kraftwerk allgemein'!$F$16,0,
IF(AJ$4='2.1 Kraftwerk allgemein'!$F$16,'2.5 CAPEX'!$J73/$F70,
IF(AJ$4&lt;'2.1 Kraftwerk allgemein'!$F$16+$F70,
('2.5 CAPEX'!$J73+SUM(OFFSET('2.5 CAPEX'!AO73,0,-MIN(MAX($F70-1-('2.1 Kraftwerk allgemein'!$F$16-'2.1 Kraftwerk allgemein'!$F$15+1),0),COLUMN(AA70)-1-('2.1 Kraftwerk allgemein'!$F$16-'2.1 Kraftwerk allgemein'!$F$15+1)),1,MIN(MAX($F70-('2.1 Kraftwerk allgemein'!$F$16-'2.1 Kraftwerk allgemein'!$F$15+1),1),COLUMN(AA70)-('2.1 Kraftwerk allgemein'!$F$16-'2.1 Kraftwerk allgemein'!$F$15+1)))))/$F70,
SUM(OFFSET('2.5 CAPEX'!AO73,0,-MIN($F70-1,COLUMN(AA70)-1),1,MIN($F70,COLUMN(AA70))))/$F70)))))),
IF(OR(ISNUMBER($D70)=FALSE,$F70=""),"",
IF(AND('2.5 CAPEX'!$L73&lt;&gt;"x",'2.5 CAPEX'!$M73&lt;&gt;"x"),0,
IF($F70=0,0,
IF(AJ$4&lt;'2.1 Kraftwerk allgemein'!$F$16,0,
IF(AJ$4='2.1 Kraftwerk allgemein'!$F$16,'2.5 CAPEX'!$J73/$F70,
IF(AJ$4&lt;'2.1 Kraftwerk allgemein'!$F$16+$F70,
('2.5 CAPEX'!$J73+SUM(OFFSET('2.5 CAPEX'!AO73,0,-MIN(MAX($F70-1-('2.1 Kraftwerk allgemein'!$F$16-'1.1 Allgemein'!$I$22+1),0),COLUMN(AA70)-1-('2.1 Kraftwerk allgemein'!$F$16-'1.1 Allgemein'!$I$22+1)),1,MIN(MAX($F70-('2.1 Kraftwerk allgemein'!$F$16-'1.1 Allgemein'!$I$22+1),1),COLUMN(AA70)-('2.1 Kraftwerk allgemein'!$F$16-'1.1 Allgemein'!$I$22+1)))))/$F70,
SUM(OFFSET('2.5 CAPEX'!AO73,0,-MIN($F70-1,COLUMN(AA70)-1),1,MIN($F70,COLUMN(AA70))))/$F70)))))))</f>
        <v/>
      </c>
      <c r="AK70" s="199" t="str">
        <f ca="1">IF('2.1 Kraftwerk allgemein'!$F$15&lt;'1.1 Allgemein'!$I$22,
IF(OR(ISNUMBER($D70)=FALSE,$F70=""),"",
IF(AND('2.5 CAPEX'!$L73&lt;&gt;"x",'2.5 CAPEX'!$M73&lt;&gt;"x"),0,
IF($F70=0,0,
IF(AK$4&lt;'2.1 Kraftwerk allgemein'!$F$16,0,
IF(AK$4='2.1 Kraftwerk allgemein'!$F$16,'2.5 CAPEX'!$J73/$F70,
IF(AK$4&lt;'2.1 Kraftwerk allgemein'!$F$16+$F70,
('2.5 CAPEX'!$J73+SUM(OFFSET('2.5 CAPEX'!AP73,0,-MIN(MAX($F70-1-('2.1 Kraftwerk allgemein'!$F$16-'2.1 Kraftwerk allgemein'!$F$15+1),0),COLUMN(AB70)-1-('2.1 Kraftwerk allgemein'!$F$16-'2.1 Kraftwerk allgemein'!$F$15+1)),1,MIN(MAX($F70-('2.1 Kraftwerk allgemein'!$F$16-'2.1 Kraftwerk allgemein'!$F$15+1),1),COLUMN(AB70)-('2.1 Kraftwerk allgemein'!$F$16-'2.1 Kraftwerk allgemein'!$F$15+1)))))/$F70,
SUM(OFFSET('2.5 CAPEX'!AP73,0,-MIN($F70-1,COLUMN(AB70)-1),1,MIN($F70,COLUMN(AB70))))/$F70)))))),
IF(OR(ISNUMBER($D70)=FALSE,$F70=""),"",
IF(AND('2.5 CAPEX'!$L73&lt;&gt;"x",'2.5 CAPEX'!$M73&lt;&gt;"x"),0,
IF($F70=0,0,
IF(AK$4&lt;'2.1 Kraftwerk allgemein'!$F$16,0,
IF(AK$4='2.1 Kraftwerk allgemein'!$F$16,'2.5 CAPEX'!$J73/$F70,
IF(AK$4&lt;'2.1 Kraftwerk allgemein'!$F$16+$F70,
('2.5 CAPEX'!$J73+SUM(OFFSET('2.5 CAPEX'!AP73,0,-MIN(MAX($F70-1-('2.1 Kraftwerk allgemein'!$F$16-'1.1 Allgemein'!$I$22+1),0),COLUMN(AB70)-1-('2.1 Kraftwerk allgemein'!$F$16-'1.1 Allgemein'!$I$22+1)),1,MIN(MAX($F70-('2.1 Kraftwerk allgemein'!$F$16-'1.1 Allgemein'!$I$22+1),1),COLUMN(AB70)-('2.1 Kraftwerk allgemein'!$F$16-'1.1 Allgemein'!$I$22+1)))))/$F70,
SUM(OFFSET('2.5 CAPEX'!AP73,0,-MIN($F70-1,COLUMN(AB70)-1),1,MIN($F70,COLUMN(AB70))))/$F70)))))))</f>
        <v/>
      </c>
      <c r="AL70" s="199" t="str">
        <f ca="1">IF('2.1 Kraftwerk allgemein'!$F$15&lt;'1.1 Allgemein'!$I$22,
IF(OR(ISNUMBER($D70)=FALSE,$F70=""),"",
IF(AND('2.5 CAPEX'!$L73&lt;&gt;"x",'2.5 CAPEX'!$M73&lt;&gt;"x"),0,
IF($F70=0,0,
IF(AL$4&lt;'2.1 Kraftwerk allgemein'!$F$16,0,
IF(AL$4='2.1 Kraftwerk allgemein'!$F$16,'2.5 CAPEX'!$J73/$F70,
IF(AL$4&lt;'2.1 Kraftwerk allgemein'!$F$16+$F70,
('2.5 CAPEX'!$J73+SUM(OFFSET('2.5 CAPEX'!AQ73,0,-MIN(MAX($F70-1-('2.1 Kraftwerk allgemein'!$F$16-'2.1 Kraftwerk allgemein'!$F$15+1),0),COLUMN(AC70)-1-('2.1 Kraftwerk allgemein'!$F$16-'2.1 Kraftwerk allgemein'!$F$15+1)),1,MIN(MAX($F70-('2.1 Kraftwerk allgemein'!$F$16-'2.1 Kraftwerk allgemein'!$F$15+1),1),COLUMN(AC70)-('2.1 Kraftwerk allgemein'!$F$16-'2.1 Kraftwerk allgemein'!$F$15+1)))))/$F70,
SUM(OFFSET('2.5 CAPEX'!AQ73,0,-MIN($F70-1,COLUMN(AC70)-1),1,MIN($F70,COLUMN(AC70))))/$F70)))))),
IF(OR(ISNUMBER($D70)=FALSE,$F70=""),"",
IF(AND('2.5 CAPEX'!$L73&lt;&gt;"x",'2.5 CAPEX'!$M73&lt;&gt;"x"),0,
IF($F70=0,0,
IF(AL$4&lt;'2.1 Kraftwerk allgemein'!$F$16,0,
IF(AL$4='2.1 Kraftwerk allgemein'!$F$16,'2.5 CAPEX'!$J73/$F70,
IF(AL$4&lt;'2.1 Kraftwerk allgemein'!$F$16+$F70,
('2.5 CAPEX'!$J73+SUM(OFFSET('2.5 CAPEX'!AQ73,0,-MIN(MAX($F70-1-('2.1 Kraftwerk allgemein'!$F$16-'1.1 Allgemein'!$I$22+1),0),COLUMN(AC70)-1-('2.1 Kraftwerk allgemein'!$F$16-'1.1 Allgemein'!$I$22+1)),1,MIN(MAX($F70-('2.1 Kraftwerk allgemein'!$F$16-'1.1 Allgemein'!$I$22+1),1),COLUMN(AC70)-('2.1 Kraftwerk allgemein'!$F$16-'1.1 Allgemein'!$I$22+1)))))/$F70,
SUM(OFFSET('2.5 CAPEX'!AQ73,0,-MIN($F70-1,COLUMN(AC70)-1),1,MIN($F70,COLUMN(AC70))))/$F70)))))))</f>
        <v/>
      </c>
      <c r="AM70" s="199" t="str">
        <f ca="1">IF('2.1 Kraftwerk allgemein'!$F$15&lt;'1.1 Allgemein'!$I$22,
IF(OR(ISNUMBER($D70)=FALSE,$F70=""),"",
IF(AND('2.5 CAPEX'!$L73&lt;&gt;"x",'2.5 CAPEX'!$M73&lt;&gt;"x"),0,
IF($F70=0,0,
IF(AM$4&lt;'2.1 Kraftwerk allgemein'!$F$16,0,
IF(AM$4='2.1 Kraftwerk allgemein'!$F$16,'2.5 CAPEX'!$J73/$F70,
IF(AM$4&lt;'2.1 Kraftwerk allgemein'!$F$16+$F70,
('2.5 CAPEX'!$J73+SUM(OFFSET('2.5 CAPEX'!AR73,0,-MIN(MAX($F70-1-('2.1 Kraftwerk allgemein'!$F$16-'2.1 Kraftwerk allgemein'!$F$15+1),0),COLUMN(AD70)-1-('2.1 Kraftwerk allgemein'!$F$16-'2.1 Kraftwerk allgemein'!$F$15+1)),1,MIN(MAX($F70-('2.1 Kraftwerk allgemein'!$F$16-'2.1 Kraftwerk allgemein'!$F$15+1),1),COLUMN(AD70)-('2.1 Kraftwerk allgemein'!$F$16-'2.1 Kraftwerk allgemein'!$F$15+1)))))/$F70,
SUM(OFFSET('2.5 CAPEX'!AR73,0,-MIN($F70-1,COLUMN(AD70)-1),1,MIN($F70,COLUMN(AD70))))/$F70)))))),
IF(OR(ISNUMBER($D70)=FALSE,$F70=""),"",
IF(AND('2.5 CAPEX'!$L73&lt;&gt;"x",'2.5 CAPEX'!$M73&lt;&gt;"x"),0,
IF($F70=0,0,
IF(AM$4&lt;'2.1 Kraftwerk allgemein'!$F$16,0,
IF(AM$4='2.1 Kraftwerk allgemein'!$F$16,'2.5 CAPEX'!$J73/$F70,
IF(AM$4&lt;'2.1 Kraftwerk allgemein'!$F$16+$F70,
('2.5 CAPEX'!$J73+SUM(OFFSET('2.5 CAPEX'!AR73,0,-MIN(MAX($F70-1-('2.1 Kraftwerk allgemein'!$F$16-'1.1 Allgemein'!$I$22+1),0),COLUMN(AD70)-1-('2.1 Kraftwerk allgemein'!$F$16-'1.1 Allgemein'!$I$22+1)),1,MIN(MAX($F70-('2.1 Kraftwerk allgemein'!$F$16-'1.1 Allgemein'!$I$22+1),1),COLUMN(AD70)-('2.1 Kraftwerk allgemein'!$F$16-'1.1 Allgemein'!$I$22+1)))))/$F70,
SUM(OFFSET('2.5 CAPEX'!AR73,0,-MIN($F70-1,COLUMN(AD70)-1),1,MIN($F70,COLUMN(AD70))))/$F70)))))))</f>
        <v/>
      </c>
      <c r="AN70" s="199" t="str">
        <f ca="1">IF('2.1 Kraftwerk allgemein'!$F$15&lt;'1.1 Allgemein'!$I$22,
IF(OR(ISNUMBER($D70)=FALSE,$F70=""),"",
IF(AND('2.5 CAPEX'!$L73&lt;&gt;"x",'2.5 CAPEX'!$M73&lt;&gt;"x"),0,
IF($F70=0,0,
IF(AN$4&lt;'2.1 Kraftwerk allgemein'!$F$16,0,
IF(AN$4='2.1 Kraftwerk allgemein'!$F$16,'2.5 CAPEX'!$J73/$F70,
IF(AN$4&lt;'2.1 Kraftwerk allgemein'!$F$16+$F70,
('2.5 CAPEX'!$J73+SUM(OFFSET('2.5 CAPEX'!AS73,0,-MIN(MAX($F70-1-('2.1 Kraftwerk allgemein'!$F$16-'2.1 Kraftwerk allgemein'!$F$15+1),0),COLUMN(AE70)-1-('2.1 Kraftwerk allgemein'!$F$16-'2.1 Kraftwerk allgemein'!$F$15+1)),1,MIN(MAX($F70-('2.1 Kraftwerk allgemein'!$F$16-'2.1 Kraftwerk allgemein'!$F$15+1),1),COLUMN(AE70)-('2.1 Kraftwerk allgemein'!$F$16-'2.1 Kraftwerk allgemein'!$F$15+1)))))/$F70,
SUM(OFFSET('2.5 CAPEX'!AS73,0,-MIN($F70-1,COLUMN(AE70)-1),1,MIN($F70,COLUMN(AE70))))/$F70)))))),
IF(OR(ISNUMBER($D70)=FALSE,$F70=""),"",
IF(AND('2.5 CAPEX'!$L73&lt;&gt;"x",'2.5 CAPEX'!$M73&lt;&gt;"x"),0,
IF($F70=0,0,
IF(AN$4&lt;'2.1 Kraftwerk allgemein'!$F$16,0,
IF(AN$4='2.1 Kraftwerk allgemein'!$F$16,'2.5 CAPEX'!$J73/$F70,
IF(AN$4&lt;'2.1 Kraftwerk allgemein'!$F$16+$F70,
('2.5 CAPEX'!$J73+SUM(OFFSET('2.5 CAPEX'!AS73,0,-MIN(MAX($F70-1-('2.1 Kraftwerk allgemein'!$F$16-'1.1 Allgemein'!$I$22+1),0),COLUMN(AE70)-1-('2.1 Kraftwerk allgemein'!$F$16-'1.1 Allgemein'!$I$22+1)),1,MIN(MAX($F70-('2.1 Kraftwerk allgemein'!$F$16-'1.1 Allgemein'!$I$22+1),1),COLUMN(AE70)-('2.1 Kraftwerk allgemein'!$F$16-'1.1 Allgemein'!$I$22+1)))))/$F70,
SUM(OFFSET('2.5 CAPEX'!AS73,0,-MIN($F70-1,COLUMN(AE70)-1),1,MIN($F70,COLUMN(AE70))))/$F70)))))))</f>
        <v/>
      </c>
      <c r="AO70" s="199" t="str">
        <f ca="1">IF('2.1 Kraftwerk allgemein'!$F$15&lt;'1.1 Allgemein'!$I$22,
IF(OR(ISNUMBER($D70)=FALSE,$F70=""),"",
IF(AND('2.5 CAPEX'!$L73&lt;&gt;"x",'2.5 CAPEX'!$M73&lt;&gt;"x"),0,
IF($F70=0,0,
IF(AO$4&lt;'2.1 Kraftwerk allgemein'!$F$16,0,
IF(AO$4='2.1 Kraftwerk allgemein'!$F$16,'2.5 CAPEX'!$J73/$F70,
IF(AO$4&lt;'2.1 Kraftwerk allgemein'!$F$16+$F70,
('2.5 CAPEX'!$J73+SUM(OFFSET('2.5 CAPEX'!AT73,0,-MIN(MAX($F70-1-('2.1 Kraftwerk allgemein'!$F$16-'2.1 Kraftwerk allgemein'!$F$15+1),0),COLUMN(AF70)-1-('2.1 Kraftwerk allgemein'!$F$16-'2.1 Kraftwerk allgemein'!$F$15+1)),1,MIN(MAX($F70-('2.1 Kraftwerk allgemein'!$F$16-'2.1 Kraftwerk allgemein'!$F$15+1),1),COLUMN(AF70)-('2.1 Kraftwerk allgemein'!$F$16-'2.1 Kraftwerk allgemein'!$F$15+1)))))/$F70,
SUM(OFFSET('2.5 CAPEX'!AT73,0,-MIN($F70-1,COLUMN(AF70)-1),1,MIN($F70,COLUMN(AF70))))/$F70)))))),
IF(OR(ISNUMBER($D70)=FALSE,$F70=""),"",
IF(AND('2.5 CAPEX'!$L73&lt;&gt;"x",'2.5 CAPEX'!$M73&lt;&gt;"x"),0,
IF($F70=0,0,
IF(AO$4&lt;'2.1 Kraftwerk allgemein'!$F$16,0,
IF(AO$4='2.1 Kraftwerk allgemein'!$F$16,'2.5 CAPEX'!$J73/$F70,
IF(AO$4&lt;'2.1 Kraftwerk allgemein'!$F$16+$F70,
('2.5 CAPEX'!$J73+SUM(OFFSET('2.5 CAPEX'!AT73,0,-MIN(MAX($F70-1-('2.1 Kraftwerk allgemein'!$F$16-'1.1 Allgemein'!$I$22+1),0),COLUMN(AF70)-1-('2.1 Kraftwerk allgemein'!$F$16-'1.1 Allgemein'!$I$22+1)),1,MIN(MAX($F70-('2.1 Kraftwerk allgemein'!$F$16-'1.1 Allgemein'!$I$22+1),1),COLUMN(AF70)-('2.1 Kraftwerk allgemein'!$F$16-'1.1 Allgemein'!$I$22+1)))))/$F70,
SUM(OFFSET('2.5 CAPEX'!AT73,0,-MIN($F70-1,COLUMN(AF70)-1),1,MIN($F70,COLUMN(AF70))))/$F70)))))))</f>
        <v/>
      </c>
      <c r="AP70" s="199" t="str">
        <f ca="1">IF('2.1 Kraftwerk allgemein'!$F$15&lt;'1.1 Allgemein'!$I$22,
IF(OR(ISNUMBER($D70)=FALSE,$F70=""),"",
IF(AND('2.5 CAPEX'!$L73&lt;&gt;"x",'2.5 CAPEX'!$M73&lt;&gt;"x"),0,
IF($F70=0,0,
IF(AP$4&lt;'2.1 Kraftwerk allgemein'!$F$16,0,
IF(AP$4='2.1 Kraftwerk allgemein'!$F$16,'2.5 CAPEX'!$J73/$F70,
IF(AP$4&lt;'2.1 Kraftwerk allgemein'!$F$16+$F70,
('2.5 CAPEX'!$J73+SUM(OFFSET('2.5 CAPEX'!AU73,0,-MIN(MAX($F70-1-('2.1 Kraftwerk allgemein'!$F$16-'2.1 Kraftwerk allgemein'!$F$15+1),0),COLUMN(AG70)-1-('2.1 Kraftwerk allgemein'!$F$16-'2.1 Kraftwerk allgemein'!$F$15+1)),1,MIN(MAX($F70-('2.1 Kraftwerk allgemein'!$F$16-'2.1 Kraftwerk allgemein'!$F$15+1),1),COLUMN(AG70)-('2.1 Kraftwerk allgemein'!$F$16-'2.1 Kraftwerk allgemein'!$F$15+1)))))/$F70,
SUM(OFFSET('2.5 CAPEX'!AU73,0,-MIN($F70-1,COLUMN(AG70)-1),1,MIN($F70,COLUMN(AG70))))/$F70)))))),
IF(OR(ISNUMBER($D70)=FALSE,$F70=""),"",
IF(AND('2.5 CAPEX'!$L73&lt;&gt;"x",'2.5 CAPEX'!$M73&lt;&gt;"x"),0,
IF($F70=0,0,
IF(AP$4&lt;'2.1 Kraftwerk allgemein'!$F$16,0,
IF(AP$4='2.1 Kraftwerk allgemein'!$F$16,'2.5 CAPEX'!$J73/$F70,
IF(AP$4&lt;'2.1 Kraftwerk allgemein'!$F$16+$F70,
('2.5 CAPEX'!$J73+SUM(OFFSET('2.5 CAPEX'!AU73,0,-MIN(MAX($F70-1-('2.1 Kraftwerk allgemein'!$F$16-'1.1 Allgemein'!$I$22+1),0),COLUMN(AG70)-1-('2.1 Kraftwerk allgemein'!$F$16-'1.1 Allgemein'!$I$22+1)),1,MIN(MAX($F70-('2.1 Kraftwerk allgemein'!$F$16-'1.1 Allgemein'!$I$22+1),1),COLUMN(AG70)-('2.1 Kraftwerk allgemein'!$F$16-'1.1 Allgemein'!$I$22+1)))))/$F70,
SUM(OFFSET('2.5 CAPEX'!AU73,0,-MIN($F70-1,COLUMN(AG70)-1),1,MIN($F70,COLUMN(AG70))))/$F70)))))))</f>
        <v/>
      </c>
      <c r="AQ70" s="199" t="str">
        <f ca="1">IF('2.1 Kraftwerk allgemein'!$F$15&lt;'1.1 Allgemein'!$I$22,
IF(OR(ISNUMBER($D70)=FALSE,$F70=""),"",
IF(AND('2.5 CAPEX'!$L73&lt;&gt;"x",'2.5 CAPEX'!$M73&lt;&gt;"x"),0,
IF($F70=0,0,
IF(AQ$4&lt;'2.1 Kraftwerk allgemein'!$F$16,0,
IF(AQ$4='2.1 Kraftwerk allgemein'!$F$16,'2.5 CAPEX'!$J73/$F70,
IF(AQ$4&lt;'2.1 Kraftwerk allgemein'!$F$16+$F70,
('2.5 CAPEX'!$J73+SUM(OFFSET('2.5 CAPEX'!AV73,0,-MIN(MAX($F70-1-('2.1 Kraftwerk allgemein'!$F$16-'2.1 Kraftwerk allgemein'!$F$15+1),0),COLUMN(AH70)-1-('2.1 Kraftwerk allgemein'!$F$16-'2.1 Kraftwerk allgemein'!$F$15+1)),1,MIN(MAX($F70-('2.1 Kraftwerk allgemein'!$F$16-'2.1 Kraftwerk allgemein'!$F$15+1),1),COLUMN(AH70)-('2.1 Kraftwerk allgemein'!$F$16-'2.1 Kraftwerk allgemein'!$F$15+1)))))/$F70,
SUM(OFFSET('2.5 CAPEX'!AV73,0,-MIN($F70-1,COLUMN(AH70)-1),1,MIN($F70,COLUMN(AH70))))/$F70)))))),
IF(OR(ISNUMBER($D70)=FALSE,$F70=""),"",
IF(AND('2.5 CAPEX'!$L73&lt;&gt;"x",'2.5 CAPEX'!$M73&lt;&gt;"x"),0,
IF($F70=0,0,
IF(AQ$4&lt;'2.1 Kraftwerk allgemein'!$F$16,0,
IF(AQ$4='2.1 Kraftwerk allgemein'!$F$16,'2.5 CAPEX'!$J73/$F70,
IF(AQ$4&lt;'2.1 Kraftwerk allgemein'!$F$16+$F70,
('2.5 CAPEX'!$J73+SUM(OFFSET('2.5 CAPEX'!AV73,0,-MIN(MAX($F70-1-('2.1 Kraftwerk allgemein'!$F$16-'1.1 Allgemein'!$I$22+1),0),COLUMN(AH70)-1-('2.1 Kraftwerk allgemein'!$F$16-'1.1 Allgemein'!$I$22+1)),1,MIN(MAX($F70-('2.1 Kraftwerk allgemein'!$F$16-'1.1 Allgemein'!$I$22+1),1),COLUMN(AH70)-('2.1 Kraftwerk allgemein'!$F$16-'1.1 Allgemein'!$I$22+1)))))/$F70,
SUM(OFFSET('2.5 CAPEX'!AV73,0,-MIN($F70-1,COLUMN(AH70)-1),1,MIN($F70,COLUMN(AH70))))/$F70)))))))</f>
        <v/>
      </c>
      <c r="AR70" s="199" t="str">
        <f ca="1">IF('2.1 Kraftwerk allgemein'!$F$15&lt;'1.1 Allgemein'!$I$22,
IF(OR(ISNUMBER($D70)=FALSE,$F70=""),"",
IF(AND('2.5 CAPEX'!$L73&lt;&gt;"x",'2.5 CAPEX'!$M73&lt;&gt;"x"),0,
IF($F70=0,0,
IF(AR$4&lt;'2.1 Kraftwerk allgemein'!$F$16,0,
IF(AR$4='2.1 Kraftwerk allgemein'!$F$16,'2.5 CAPEX'!$J73/$F70,
IF(AR$4&lt;'2.1 Kraftwerk allgemein'!$F$16+$F70,
('2.5 CAPEX'!$J73+SUM(OFFSET('2.5 CAPEX'!AW73,0,-MIN(MAX($F70-1-('2.1 Kraftwerk allgemein'!$F$16-'2.1 Kraftwerk allgemein'!$F$15+1),0),COLUMN(AI70)-1-('2.1 Kraftwerk allgemein'!$F$16-'2.1 Kraftwerk allgemein'!$F$15+1)),1,MIN(MAX($F70-('2.1 Kraftwerk allgemein'!$F$16-'2.1 Kraftwerk allgemein'!$F$15+1),1),COLUMN(AI70)-('2.1 Kraftwerk allgemein'!$F$16-'2.1 Kraftwerk allgemein'!$F$15+1)))))/$F70,
SUM(OFFSET('2.5 CAPEX'!AW73,0,-MIN($F70-1,COLUMN(AI70)-1),1,MIN($F70,COLUMN(AI70))))/$F70)))))),
IF(OR(ISNUMBER($D70)=FALSE,$F70=""),"",
IF(AND('2.5 CAPEX'!$L73&lt;&gt;"x",'2.5 CAPEX'!$M73&lt;&gt;"x"),0,
IF($F70=0,0,
IF(AR$4&lt;'2.1 Kraftwerk allgemein'!$F$16,0,
IF(AR$4='2.1 Kraftwerk allgemein'!$F$16,'2.5 CAPEX'!$J73/$F70,
IF(AR$4&lt;'2.1 Kraftwerk allgemein'!$F$16+$F70,
('2.5 CAPEX'!$J73+SUM(OFFSET('2.5 CAPEX'!AW73,0,-MIN(MAX($F70-1-('2.1 Kraftwerk allgemein'!$F$16-'1.1 Allgemein'!$I$22+1),0),COLUMN(AI70)-1-('2.1 Kraftwerk allgemein'!$F$16-'1.1 Allgemein'!$I$22+1)),1,MIN(MAX($F70-('2.1 Kraftwerk allgemein'!$F$16-'1.1 Allgemein'!$I$22+1),1),COLUMN(AI70)-('2.1 Kraftwerk allgemein'!$F$16-'1.1 Allgemein'!$I$22+1)))))/$F70,
SUM(OFFSET('2.5 CAPEX'!AW73,0,-MIN($F70-1,COLUMN(AI70)-1),1,MIN($F70,COLUMN(AI70))))/$F70)))))))</f>
        <v/>
      </c>
      <c r="AS70" s="199" t="str">
        <f ca="1">IF('2.1 Kraftwerk allgemein'!$F$15&lt;'1.1 Allgemein'!$I$22,
IF(OR(ISNUMBER($D70)=FALSE,$F70=""),"",
IF(AND('2.5 CAPEX'!$L73&lt;&gt;"x",'2.5 CAPEX'!$M73&lt;&gt;"x"),0,
IF($F70=0,0,
IF(AS$4&lt;'2.1 Kraftwerk allgemein'!$F$16,0,
IF(AS$4='2.1 Kraftwerk allgemein'!$F$16,'2.5 CAPEX'!$J73/$F70,
IF(AS$4&lt;'2.1 Kraftwerk allgemein'!$F$16+$F70,
('2.5 CAPEX'!$J73+SUM(OFFSET('2.5 CAPEX'!AX73,0,-MIN(MAX($F70-1-('2.1 Kraftwerk allgemein'!$F$16-'2.1 Kraftwerk allgemein'!$F$15+1),0),COLUMN(AJ70)-1-('2.1 Kraftwerk allgemein'!$F$16-'2.1 Kraftwerk allgemein'!$F$15+1)),1,MIN(MAX($F70-('2.1 Kraftwerk allgemein'!$F$16-'2.1 Kraftwerk allgemein'!$F$15+1),1),COLUMN(AJ70)-('2.1 Kraftwerk allgemein'!$F$16-'2.1 Kraftwerk allgemein'!$F$15+1)))))/$F70,
SUM(OFFSET('2.5 CAPEX'!AX73,0,-MIN($F70-1,COLUMN(AJ70)-1),1,MIN($F70,COLUMN(AJ70))))/$F70)))))),
IF(OR(ISNUMBER($D70)=FALSE,$F70=""),"",
IF(AND('2.5 CAPEX'!$L73&lt;&gt;"x",'2.5 CAPEX'!$M73&lt;&gt;"x"),0,
IF($F70=0,0,
IF(AS$4&lt;'2.1 Kraftwerk allgemein'!$F$16,0,
IF(AS$4='2.1 Kraftwerk allgemein'!$F$16,'2.5 CAPEX'!$J73/$F70,
IF(AS$4&lt;'2.1 Kraftwerk allgemein'!$F$16+$F70,
('2.5 CAPEX'!$J73+SUM(OFFSET('2.5 CAPEX'!AX73,0,-MIN(MAX($F70-1-('2.1 Kraftwerk allgemein'!$F$16-'1.1 Allgemein'!$I$22+1),0),COLUMN(AJ70)-1-('2.1 Kraftwerk allgemein'!$F$16-'1.1 Allgemein'!$I$22+1)),1,MIN(MAX($F70-('2.1 Kraftwerk allgemein'!$F$16-'1.1 Allgemein'!$I$22+1),1),COLUMN(AJ70)-('2.1 Kraftwerk allgemein'!$F$16-'1.1 Allgemein'!$I$22+1)))))/$F70,
SUM(OFFSET('2.5 CAPEX'!AX73,0,-MIN($F70-1,COLUMN(AJ70)-1),1,MIN($F70,COLUMN(AJ70))))/$F70)))))))</f>
        <v/>
      </c>
      <c r="AT70" s="199" t="str">
        <f ca="1">IF('2.1 Kraftwerk allgemein'!$F$15&lt;'1.1 Allgemein'!$I$22,
IF(OR(ISNUMBER($D70)=FALSE,$F70=""),"",
IF(AND('2.5 CAPEX'!$L73&lt;&gt;"x",'2.5 CAPEX'!$M73&lt;&gt;"x"),0,
IF($F70=0,0,
IF(AT$4&lt;'2.1 Kraftwerk allgemein'!$F$16,0,
IF(AT$4='2.1 Kraftwerk allgemein'!$F$16,'2.5 CAPEX'!$J73/$F70,
IF(AT$4&lt;'2.1 Kraftwerk allgemein'!$F$16+$F70,
('2.5 CAPEX'!$J73+SUM(OFFSET('2.5 CAPEX'!AY73,0,-MIN(MAX($F70-1-('2.1 Kraftwerk allgemein'!$F$16-'2.1 Kraftwerk allgemein'!$F$15+1),0),COLUMN(AK70)-1-('2.1 Kraftwerk allgemein'!$F$16-'2.1 Kraftwerk allgemein'!$F$15+1)),1,MIN(MAX($F70-('2.1 Kraftwerk allgemein'!$F$16-'2.1 Kraftwerk allgemein'!$F$15+1),1),COLUMN(AK70)-('2.1 Kraftwerk allgemein'!$F$16-'2.1 Kraftwerk allgemein'!$F$15+1)))))/$F70,
SUM(OFFSET('2.5 CAPEX'!AY73,0,-MIN($F70-1,COLUMN(AK70)-1),1,MIN($F70,COLUMN(AK70))))/$F70)))))),
IF(OR(ISNUMBER($D70)=FALSE,$F70=""),"",
IF(AND('2.5 CAPEX'!$L73&lt;&gt;"x",'2.5 CAPEX'!$M73&lt;&gt;"x"),0,
IF($F70=0,0,
IF(AT$4&lt;'2.1 Kraftwerk allgemein'!$F$16,0,
IF(AT$4='2.1 Kraftwerk allgemein'!$F$16,'2.5 CAPEX'!$J73/$F70,
IF(AT$4&lt;'2.1 Kraftwerk allgemein'!$F$16+$F70,
('2.5 CAPEX'!$J73+SUM(OFFSET('2.5 CAPEX'!AY73,0,-MIN(MAX($F70-1-('2.1 Kraftwerk allgemein'!$F$16-'1.1 Allgemein'!$I$22+1),0),COLUMN(AK70)-1-('2.1 Kraftwerk allgemein'!$F$16-'1.1 Allgemein'!$I$22+1)),1,MIN(MAX($F70-('2.1 Kraftwerk allgemein'!$F$16-'1.1 Allgemein'!$I$22+1),1),COLUMN(AK70)-('2.1 Kraftwerk allgemein'!$F$16-'1.1 Allgemein'!$I$22+1)))))/$F70,
SUM(OFFSET('2.5 CAPEX'!AY73,0,-MIN($F70-1,COLUMN(AK70)-1),1,MIN($F70,COLUMN(AK70))))/$F70)))))))</f>
        <v/>
      </c>
      <c r="AU70" s="199" t="str">
        <f ca="1">IF('2.1 Kraftwerk allgemein'!$F$15&lt;'1.1 Allgemein'!$I$22,
IF(OR(ISNUMBER($D70)=FALSE,$F70=""),"",
IF(AND('2.5 CAPEX'!$L73&lt;&gt;"x",'2.5 CAPEX'!$M73&lt;&gt;"x"),0,
IF($F70=0,0,
IF(AU$4&lt;'2.1 Kraftwerk allgemein'!$F$16,0,
IF(AU$4='2.1 Kraftwerk allgemein'!$F$16,'2.5 CAPEX'!$J73/$F70,
IF(AU$4&lt;'2.1 Kraftwerk allgemein'!$F$16+$F70,
('2.5 CAPEX'!$J73+SUM(OFFSET('2.5 CAPEX'!AZ73,0,-MIN(MAX($F70-1-('2.1 Kraftwerk allgemein'!$F$16-'2.1 Kraftwerk allgemein'!$F$15+1),0),COLUMN(AL70)-1-('2.1 Kraftwerk allgemein'!$F$16-'2.1 Kraftwerk allgemein'!$F$15+1)),1,MIN(MAX($F70-('2.1 Kraftwerk allgemein'!$F$16-'2.1 Kraftwerk allgemein'!$F$15+1),1),COLUMN(AL70)-('2.1 Kraftwerk allgemein'!$F$16-'2.1 Kraftwerk allgemein'!$F$15+1)))))/$F70,
SUM(OFFSET('2.5 CAPEX'!AZ73,0,-MIN($F70-1,COLUMN(AL70)-1),1,MIN($F70,COLUMN(AL70))))/$F70)))))),
IF(OR(ISNUMBER($D70)=FALSE,$F70=""),"",
IF(AND('2.5 CAPEX'!$L73&lt;&gt;"x",'2.5 CAPEX'!$M73&lt;&gt;"x"),0,
IF($F70=0,0,
IF(AU$4&lt;'2.1 Kraftwerk allgemein'!$F$16,0,
IF(AU$4='2.1 Kraftwerk allgemein'!$F$16,'2.5 CAPEX'!$J73/$F70,
IF(AU$4&lt;'2.1 Kraftwerk allgemein'!$F$16+$F70,
('2.5 CAPEX'!$J73+SUM(OFFSET('2.5 CAPEX'!AZ73,0,-MIN(MAX($F70-1-('2.1 Kraftwerk allgemein'!$F$16-'1.1 Allgemein'!$I$22+1),0),COLUMN(AL70)-1-('2.1 Kraftwerk allgemein'!$F$16-'1.1 Allgemein'!$I$22+1)),1,MIN(MAX($F70-('2.1 Kraftwerk allgemein'!$F$16-'1.1 Allgemein'!$I$22+1),1),COLUMN(AL70)-('2.1 Kraftwerk allgemein'!$F$16-'1.1 Allgemein'!$I$22+1)))))/$F70,
SUM(OFFSET('2.5 CAPEX'!AZ73,0,-MIN($F70-1,COLUMN(AL70)-1),1,MIN($F70,COLUMN(AL70))))/$F70)))))))</f>
        <v/>
      </c>
      <c r="AV70" s="199" t="str">
        <f ca="1">IF('2.1 Kraftwerk allgemein'!$F$15&lt;'1.1 Allgemein'!$I$22,
IF(OR(ISNUMBER($D70)=FALSE,$F70=""),"",
IF(AND('2.5 CAPEX'!$L73&lt;&gt;"x",'2.5 CAPEX'!$M73&lt;&gt;"x"),0,
IF($F70=0,0,
IF(AV$4&lt;'2.1 Kraftwerk allgemein'!$F$16,0,
IF(AV$4='2.1 Kraftwerk allgemein'!$F$16,'2.5 CAPEX'!$J73/$F70,
IF(AV$4&lt;'2.1 Kraftwerk allgemein'!$F$16+$F70,
('2.5 CAPEX'!$J73+SUM(OFFSET('2.5 CAPEX'!BA73,0,-MIN(MAX($F70-1-('2.1 Kraftwerk allgemein'!$F$16-'2.1 Kraftwerk allgemein'!$F$15+1),0),COLUMN(AM70)-1-('2.1 Kraftwerk allgemein'!$F$16-'2.1 Kraftwerk allgemein'!$F$15+1)),1,MIN(MAX($F70-('2.1 Kraftwerk allgemein'!$F$16-'2.1 Kraftwerk allgemein'!$F$15+1),1),COLUMN(AM70)-('2.1 Kraftwerk allgemein'!$F$16-'2.1 Kraftwerk allgemein'!$F$15+1)))))/$F70,
SUM(OFFSET('2.5 CAPEX'!BA73,0,-MIN($F70-1,COLUMN(AM70)-1),1,MIN($F70,COLUMN(AM70))))/$F70)))))),
IF(OR(ISNUMBER($D70)=FALSE,$F70=""),"",
IF(AND('2.5 CAPEX'!$L73&lt;&gt;"x",'2.5 CAPEX'!$M73&lt;&gt;"x"),0,
IF($F70=0,0,
IF(AV$4&lt;'2.1 Kraftwerk allgemein'!$F$16,0,
IF(AV$4='2.1 Kraftwerk allgemein'!$F$16,'2.5 CAPEX'!$J73/$F70,
IF(AV$4&lt;'2.1 Kraftwerk allgemein'!$F$16+$F70,
('2.5 CAPEX'!$J73+SUM(OFFSET('2.5 CAPEX'!BA73,0,-MIN(MAX($F70-1-('2.1 Kraftwerk allgemein'!$F$16-'1.1 Allgemein'!$I$22+1),0),COLUMN(AM70)-1-('2.1 Kraftwerk allgemein'!$F$16-'1.1 Allgemein'!$I$22+1)),1,MIN(MAX($F70-('2.1 Kraftwerk allgemein'!$F$16-'1.1 Allgemein'!$I$22+1),1),COLUMN(AM70)-('2.1 Kraftwerk allgemein'!$F$16-'1.1 Allgemein'!$I$22+1)))))/$F70,
SUM(OFFSET('2.5 CAPEX'!BA73,0,-MIN($F70-1,COLUMN(AM70)-1),1,MIN($F70,COLUMN(AM70))))/$F70)))))))</f>
        <v/>
      </c>
      <c r="AW70" s="199" t="str">
        <f ca="1">IF('2.1 Kraftwerk allgemein'!$F$15&lt;'1.1 Allgemein'!$I$22,
IF(OR(ISNUMBER($D70)=FALSE,$F70=""),"",
IF(AND('2.5 CAPEX'!$L73&lt;&gt;"x",'2.5 CAPEX'!$M73&lt;&gt;"x"),0,
IF($F70=0,0,
IF(AW$4&lt;'2.1 Kraftwerk allgemein'!$F$16,0,
IF(AW$4='2.1 Kraftwerk allgemein'!$F$16,'2.5 CAPEX'!$J73/$F70,
IF(AW$4&lt;'2.1 Kraftwerk allgemein'!$F$16+$F70,
('2.5 CAPEX'!$J73+SUM(OFFSET('2.5 CAPEX'!BB73,0,-MIN(MAX($F70-1-('2.1 Kraftwerk allgemein'!$F$16-'2.1 Kraftwerk allgemein'!$F$15+1),0),COLUMN(AN70)-1-('2.1 Kraftwerk allgemein'!$F$16-'2.1 Kraftwerk allgemein'!$F$15+1)),1,MIN(MAX($F70-('2.1 Kraftwerk allgemein'!$F$16-'2.1 Kraftwerk allgemein'!$F$15+1),1),COLUMN(AN70)-('2.1 Kraftwerk allgemein'!$F$16-'2.1 Kraftwerk allgemein'!$F$15+1)))))/$F70,
SUM(OFFSET('2.5 CAPEX'!BB73,0,-MIN($F70-1,COLUMN(AN70)-1),1,MIN($F70,COLUMN(AN70))))/$F70)))))),
IF(OR(ISNUMBER($D70)=FALSE,$F70=""),"",
IF(AND('2.5 CAPEX'!$L73&lt;&gt;"x",'2.5 CAPEX'!$M73&lt;&gt;"x"),0,
IF($F70=0,0,
IF(AW$4&lt;'2.1 Kraftwerk allgemein'!$F$16,0,
IF(AW$4='2.1 Kraftwerk allgemein'!$F$16,'2.5 CAPEX'!$J73/$F70,
IF(AW$4&lt;'2.1 Kraftwerk allgemein'!$F$16+$F70,
('2.5 CAPEX'!$J73+SUM(OFFSET('2.5 CAPEX'!BB73,0,-MIN(MAX($F70-1-('2.1 Kraftwerk allgemein'!$F$16-'1.1 Allgemein'!$I$22+1),0),COLUMN(AN70)-1-('2.1 Kraftwerk allgemein'!$F$16-'1.1 Allgemein'!$I$22+1)),1,MIN(MAX($F70-('2.1 Kraftwerk allgemein'!$F$16-'1.1 Allgemein'!$I$22+1),1),COLUMN(AN70)-('2.1 Kraftwerk allgemein'!$F$16-'1.1 Allgemein'!$I$22+1)))))/$F70,
SUM(OFFSET('2.5 CAPEX'!BB73,0,-MIN($F70-1,COLUMN(AN70)-1),1,MIN($F70,COLUMN(AN70))))/$F70)))))))</f>
        <v/>
      </c>
      <c r="AX70" s="199" t="str">
        <f ca="1">IF('2.1 Kraftwerk allgemein'!$F$15&lt;'1.1 Allgemein'!$I$22,
IF(OR(ISNUMBER($D70)=FALSE,$F70=""),"",
IF(AND('2.5 CAPEX'!$L73&lt;&gt;"x",'2.5 CAPEX'!$M73&lt;&gt;"x"),0,
IF($F70=0,0,
IF(AX$4&lt;'2.1 Kraftwerk allgemein'!$F$16,0,
IF(AX$4='2.1 Kraftwerk allgemein'!$F$16,'2.5 CAPEX'!$J73/$F70,
IF(AX$4&lt;'2.1 Kraftwerk allgemein'!$F$16+$F70,
('2.5 CAPEX'!$J73+SUM(OFFSET('2.5 CAPEX'!BC73,0,-MIN(MAX($F70-1-('2.1 Kraftwerk allgemein'!$F$16-'2.1 Kraftwerk allgemein'!$F$15+1),0),COLUMN(AO70)-1-('2.1 Kraftwerk allgemein'!$F$16-'2.1 Kraftwerk allgemein'!$F$15+1)),1,MIN(MAX($F70-('2.1 Kraftwerk allgemein'!$F$16-'2.1 Kraftwerk allgemein'!$F$15+1),1),COLUMN(AO70)-('2.1 Kraftwerk allgemein'!$F$16-'2.1 Kraftwerk allgemein'!$F$15+1)))))/$F70,
SUM(OFFSET('2.5 CAPEX'!BC73,0,-MIN($F70-1,COLUMN(AO70)-1),1,MIN($F70,COLUMN(AO70))))/$F70)))))),
IF(OR(ISNUMBER($D70)=FALSE,$F70=""),"",
IF(AND('2.5 CAPEX'!$L73&lt;&gt;"x",'2.5 CAPEX'!$M73&lt;&gt;"x"),0,
IF($F70=0,0,
IF(AX$4&lt;'2.1 Kraftwerk allgemein'!$F$16,0,
IF(AX$4='2.1 Kraftwerk allgemein'!$F$16,'2.5 CAPEX'!$J73/$F70,
IF(AX$4&lt;'2.1 Kraftwerk allgemein'!$F$16+$F70,
('2.5 CAPEX'!$J73+SUM(OFFSET('2.5 CAPEX'!BC73,0,-MIN(MAX($F70-1-('2.1 Kraftwerk allgemein'!$F$16-'1.1 Allgemein'!$I$22+1),0),COLUMN(AO70)-1-('2.1 Kraftwerk allgemein'!$F$16-'1.1 Allgemein'!$I$22+1)),1,MIN(MAX($F70-('2.1 Kraftwerk allgemein'!$F$16-'1.1 Allgemein'!$I$22+1),1),COLUMN(AO70)-('2.1 Kraftwerk allgemein'!$F$16-'1.1 Allgemein'!$I$22+1)))))/$F70,
SUM(OFFSET('2.5 CAPEX'!BC73,0,-MIN($F70-1,COLUMN(AO70)-1),1,MIN($F70,COLUMN(AO70))))/$F70)))))))</f>
        <v/>
      </c>
      <c r="AY70" s="199" t="str">
        <f ca="1">IF('2.1 Kraftwerk allgemein'!$F$15&lt;'1.1 Allgemein'!$I$22,
IF(OR(ISNUMBER($D70)=FALSE,$F70=""),"",
IF(AND('2.5 CAPEX'!$L73&lt;&gt;"x",'2.5 CAPEX'!$M73&lt;&gt;"x"),0,
IF($F70=0,0,
IF(AY$4&lt;'2.1 Kraftwerk allgemein'!$F$16,0,
IF(AY$4='2.1 Kraftwerk allgemein'!$F$16,'2.5 CAPEX'!$J73/$F70,
IF(AY$4&lt;'2.1 Kraftwerk allgemein'!$F$16+$F70,
('2.5 CAPEX'!$J73+SUM(OFFSET('2.5 CAPEX'!BD73,0,-MIN(MAX($F70-1-('2.1 Kraftwerk allgemein'!$F$16-'2.1 Kraftwerk allgemein'!$F$15+1),0),COLUMN(AP70)-1-('2.1 Kraftwerk allgemein'!$F$16-'2.1 Kraftwerk allgemein'!$F$15+1)),1,MIN(MAX($F70-('2.1 Kraftwerk allgemein'!$F$16-'2.1 Kraftwerk allgemein'!$F$15+1),1),COLUMN(AP70)-('2.1 Kraftwerk allgemein'!$F$16-'2.1 Kraftwerk allgemein'!$F$15+1)))))/$F70,
SUM(OFFSET('2.5 CAPEX'!BD73,0,-MIN($F70-1,COLUMN(AP70)-1),1,MIN($F70,COLUMN(AP70))))/$F70)))))),
IF(OR(ISNUMBER($D70)=FALSE,$F70=""),"",
IF(AND('2.5 CAPEX'!$L73&lt;&gt;"x",'2.5 CAPEX'!$M73&lt;&gt;"x"),0,
IF($F70=0,0,
IF(AY$4&lt;'2.1 Kraftwerk allgemein'!$F$16,0,
IF(AY$4='2.1 Kraftwerk allgemein'!$F$16,'2.5 CAPEX'!$J73/$F70,
IF(AY$4&lt;'2.1 Kraftwerk allgemein'!$F$16+$F70,
('2.5 CAPEX'!$J73+SUM(OFFSET('2.5 CAPEX'!BD73,0,-MIN(MAX($F70-1-('2.1 Kraftwerk allgemein'!$F$16-'1.1 Allgemein'!$I$22+1),0),COLUMN(AP70)-1-('2.1 Kraftwerk allgemein'!$F$16-'1.1 Allgemein'!$I$22+1)),1,MIN(MAX($F70-('2.1 Kraftwerk allgemein'!$F$16-'1.1 Allgemein'!$I$22+1),1),COLUMN(AP70)-('2.1 Kraftwerk allgemein'!$F$16-'1.1 Allgemein'!$I$22+1)))))/$F70,
SUM(OFFSET('2.5 CAPEX'!BD73,0,-MIN($F70-1,COLUMN(AP70)-1),1,MIN($F70,COLUMN(AP70))))/$F70)))))))</f>
        <v/>
      </c>
      <c r="AZ70" s="199" t="str">
        <f ca="1">IF('2.1 Kraftwerk allgemein'!$F$15&lt;'1.1 Allgemein'!$I$22,
IF(OR(ISNUMBER($D70)=FALSE,$F70=""),"",
IF(AND('2.5 CAPEX'!$L73&lt;&gt;"x",'2.5 CAPEX'!$M73&lt;&gt;"x"),0,
IF($F70=0,0,
IF(AZ$4&lt;'2.1 Kraftwerk allgemein'!$F$16,0,
IF(AZ$4='2.1 Kraftwerk allgemein'!$F$16,'2.5 CAPEX'!$J73/$F70,
IF(AZ$4&lt;'2.1 Kraftwerk allgemein'!$F$16+$F70,
('2.5 CAPEX'!$J73+SUM(OFFSET('2.5 CAPEX'!BE73,0,-MIN(MAX($F70-1-('2.1 Kraftwerk allgemein'!$F$16-'2.1 Kraftwerk allgemein'!$F$15+1),0),COLUMN(AQ70)-1-('2.1 Kraftwerk allgemein'!$F$16-'2.1 Kraftwerk allgemein'!$F$15+1)),1,MIN(MAX($F70-('2.1 Kraftwerk allgemein'!$F$16-'2.1 Kraftwerk allgemein'!$F$15+1),1),COLUMN(AQ70)-('2.1 Kraftwerk allgemein'!$F$16-'2.1 Kraftwerk allgemein'!$F$15+1)))))/$F70,
SUM(OFFSET('2.5 CAPEX'!BE73,0,-MIN($F70-1,COLUMN(AQ70)-1),1,MIN($F70,COLUMN(AQ70))))/$F70)))))),
IF(OR(ISNUMBER($D70)=FALSE,$F70=""),"",
IF(AND('2.5 CAPEX'!$L73&lt;&gt;"x",'2.5 CAPEX'!$M73&lt;&gt;"x"),0,
IF($F70=0,0,
IF(AZ$4&lt;'2.1 Kraftwerk allgemein'!$F$16,0,
IF(AZ$4='2.1 Kraftwerk allgemein'!$F$16,'2.5 CAPEX'!$J73/$F70,
IF(AZ$4&lt;'2.1 Kraftwerk allgemein'!$F$16+$F70,
('2.5 CAPEX'!$J73+SUM(OFFSET('2.5 CAPEX'!BE73,0,-MIN(MAX($F70-1-('2.1 Kraftwerk allgemein'!$F$16-'1.1 Allgemein'!$I$22+1),0),COLUMN(AQ70)-1-('2.1 Kraftwerk allgemein'!$F$16-'1.1 Allgemein'!$I$22+1)),1,MIN(MAX($F70-('2.1 Kraftwerk allgemein'!$F$16-'1.1 Allgemein'!$I$22+1),1),COLUMN(AQ70)-('2.1 Kraftwerk allgemein'!$F$16-'1.1 Allgemein'!$I$22+1)))))/$F70,
SUM(OFFSET('2.5 CAPEX'!BE73,0,-MIN($F70-1,COLUMN(AQ70)-1),1,MIN($F70,COLUMN(AQ70))))/$F70)))))))</f>
        <v/>
      </c>
      <c r="BA70" s="199" t="str">
        <f ca="1">IF('2.1 Kraftwerk allgemein'!$F$15&lt;'1.1 Allgemein'!$I$22,
IF(OR(ISNUMBER($D70)=FALSE,$F70=""),"",
IF(AND('2.5 CAPEX'!$L73&lt;&gt;"x",'2.5 CAPEX'!$M73&lt;&gt;"x"),0,
IF($F70=0,0,
IF(BA$4&lt;'2.1 Kraftwerk allgemein'!$F$16,0,
IF(BA$4='2.1 Kraftwerk allgemein'!$F$16,'2.5 CAPEX'!$J73/$F70,
IF(BA$4&lt;'2.1 Kraftwerk allgemein'!$F$16+$F70,
('2.5 CAPEX'!$J73+SUM(OFFSET('2.5 CAPEX'!BF73,0,-MIN(MAX($F70-1-('2.1 Kraftwerk allgemein'!$F$16-'2.1 Kraftwerk allgemein'!$F$15+1),0),COLUMN(AR70)-1-('2.1 Kraftwerk allgemein'!$F$16-'2.1 Kraftwerk allgemein'!$F$15+1)),1,MIN(MAX($F70-('2.1 Kraftwerk allgemein'!$F$16-'2.1 Kraftwerk allgemein'!$F$15+1),1),COLUMN(AR70)-('2.1 Kraftwerk allgemein'!$F$16-'2.1 Kraftwerk allgemein'!$F$15+1)))))/$F70,
SUM(OFFSET('2.5 CAPEX'!BF73,0,-MIN($F70-1,COLUMN(AR70)-1),1,MIN($F70,COLUMN(AR70))))/$F70)))))),
IF(OR(ISNUMBER($D70)=FALSE,$F70=""),"",
IF(AND('2.5 CAPEX'!$L73&lt;&gt;"x",'2.5 CAPEX'!$M73&lt;&gt;"x"),0,
IF($F70=0,0,
IF(BA$4&lt;'2.1 Kraftwerk allgemein'!$F$16,0,
IF(BA$4='2.1 Kraftwerk allgemein'!$F$16,'2.5 CAPEX'!$J73/$F70,
IF(BA$4&lt;'2.1 Kraftwerk allgemein'!$F$16+$F70,
('2.5 CAPEX'!$J73+SUM(OFFSET('2.5 CAPEX'!BF73,0,-MIN(MAX($F70-1-('2.1 Kraftwerk allgemein'!$F$16-'1.1 Allgemein'!$I$22+1),0),COLUMN(AR70)-1-('2.1 Kraftwerk allgemein'!$F$16-'1.1 Allgemein'!$I$22+1)),1,MIN(MAX($F70-('2.1 Kraftwerk allgemein'!$F$16-'1.1 Allgemein'!$I$22+1),1),COLUMN(AR70)-('2.1 Kraftwerk allgemein'!$F$16-'1.1 Allgemein'!$I$22+1)))))/$F70,
SUM(OFFSET('2.5 CAPEX'!BF73,0,-MIN($F70-1,COLUMN(AR70)-1),1,MIN($F70,COLUMN(AR70))))/$F70)))))))</f>
        <v/>
      </c>
      <c r="BB70" s="199" t="str">
        <f ca="1">IF('2.1 Kraftwerk allgemein'!$F$15&lt;'1.1 Allgemein'!$I$22,
IF(OR(ISNUMBER($D70)=FALSE,$F70=""),"",
IF(AND('2.5 CAPEX'!$L73&lt;&gt;"x",'2.5 CAPEX'!$M73&lt;&gt;"x"),0,
IF($F70=0,0,
IF(BB$4&lt;'2.1 Kraftwerk allgemein'!$F$16,0,
IF(BB$4='2.1 Kraftwerk allgemein'!$F$16,'2.5 CAPEX'!$J73/$F70,
IF(BB$4&lt;'2.1 Kraftwerk allgemein'!$F$16+$F70,
('2.5 CAPEX'!$J73+SUM(OFFSET('2.5 CAPEX'!BG73,0,-MIN(MAX($F70-1-('2.1 Kraftwerk allgemein'!$F$16-'2.1 Kraftwerk allgemein'!$F$15+1),0),COLUMN(AS70)-1-('2.1 Kraftwerk allgemein'!$F$16-'2.1 Kraftwerk allgemein'!$F$15+1)),1,MIN(MAX($F70-('2.1 Kraftwerk allgemein'!$F$16-'2.1 Kraftwerk allgemein'!$F$15+1),1),COLUMN(AS70)-('2.1 Kraftwerk allgemein'!$F$16-'2.1 Kraftwerk allgemein'!$F$15+1)))))/$F70,
SUM(OFFSET('2.5 CAPEX'!BG73,0,-MIN($F70-1,COLUMN(AS70)-1),1,MIN($F70,COLUMN(AS70))))/$F70)))))),
IF(OR(ISNUMBER($D70)=FALSE,$F70=""),"",
IF(AND('2.5 CAPEX'!$L73&lt;&gt;"x",'2.5 CAPEX'!$M73&lt;&gt;"x"),0,
IF($F70=0,0,
IF(BB$4&lt;'2.1 Kraftwerk allgemein'!$F$16,0,
IF(BB$4='2.1 Kraftwerk allgemein'!$F$16,'2.5 CAPEX'!$J73/$F70,
IF(BB$4&lt;'2.1 Kraftwerk allgemein'!$F$16+$F70,
('2.5 CAPEX'!$J73+SUM(OFFSET('2.5 CAPEX'!BG73,0,-MIN(MAX($F70-1-('2.1 Kraftwerk allgemein'!$F$16-'1.1 Allgemein'!$I$22+1),0),COLUMN(AS70)-1-('2.1 Kraftwerk allgemein'!$F$16-'1.1 Allgemein'!$I$22+1)),1,MIN(MAX($F70-('2.1 Kraftwerk allgemein'!$F$16-'1.1 Allgemein'!$I$22+1),1),COLUMN(AS70)-('2.1 Kraftwerk allgemein'!$F$16-'1.1 Allgemein'!$I$22+1)))))/$F70,
SUM(OFFSET('2.5 CAPEX'!BG73,0,-MIN($F70-1,COLUMN(AS70)-1),1,MIN($F70,COLUMN(AS70))))/$F70)))))))</f>
        <v/>
      </c>
      <c r="BC70" s="199" t="str">
        <f ca="1">IF('2.1 Kraftwerk allgemein'!$F$15&lt;'1.1 Allgemein'!$I$22,
IF(OR(ISNUMBER($D70)=FALSE,$F70=""),"",
IF(AND('2.5 CAPEX'!$L73&lt;&gt;"x",'2.5 CAPEX'!$M73&lt;&gt;"x"),0,
IF($F70=0,0,
IF(BC$4&lt;'2.1 Kraftwerk allgemein'!$F$16,0,
IF(BC$4='2.1 Kraftwerk allgemein'!$F$16,'2.5 CAPEX'!$J73/$F70,
IF(BC$4&lt;'2.1 Kraftwerk allgemein'!$F$16+$F70,
('2.5 CAPEX'!$J73+SUM(OFFSET('2.5 CAPEX'!BH73,0,-MIN(MAX($F70-1-('2.1 Kraftwerk allgemein'!$F$16-'2.1 Kraftwerk allgemein'!$F$15+1),0),COLUMN(AT70)-1-('2.1 Kraftwerk allgemein'!$F$16-'2.1 Kraftwerk allgemein'!$F$15+1)),1,MIN(MAX($F70-('2.1 Kraftwerk allgemein'!$F$16-'2.1 Kraftwerk allgemein'!$F$15+1),1),COLUMN(AT70)-('2.1 Kraftwerk allgemein'!$F$16-'2.1 Kraftwerk allgemein'!$F$15+1)))))/$F70,
SUM(OFFSET('2.5 CAPEX'!BH73,0,-MIN($F70-1,COLUMN(AT70)-1),1,MIN($F70,COLUMN(AT70))))/$F70)))))),
IF(OR(ISNUMBER($D70)=FALSE,$F70=""),"",
IF(AND('2.5 CAPEX'!$L73&lt;&gt;"x",'2.5 CAPEX'!$M73&lt;&gt;"x"),0,
IF($F70=0,0,
IF(BC$4&lt;'2.1 Kraftwerk allgemein'!$F$16,0,
IF(BC$4='2.1 Kraftwerk allgemein'!$F$16,'2.5 CAPEX'!$J73/$F70,
IF(BC$4&lt;'2.1 Kraftwerk allgemein'!$F$16+$F70,
('2.5 CAPEX'!$J73+SUM(OFFSET('2.5 CAPEX'!BH73,0,-MIN(MAX($F70-1-('2.1 Kraftwerk allgemein'!$F$16-'1.1 Allgemein'!$I$22+1),0),COLUMN(AT70)-1-('2.1 Kraftwerk allgemein'!$F$16-'1.1 Allgemein'!$I$22+1)),1,MIN(MAX($F70-('2.1 Kraftwerk allgemein'!$F$16-'1.1 Allgemein'!$I$22+1),1),COLUMN(AT70)-('2.1 Kraftwerk allgemein'!$F$16-'1.1 Allgemein'!$I$22+1)))))/$F70,
SUM(OFFSET('2.5 CAPEX'!BH73,0,-MIN($F70-1,COLUMN(AT70)-1),1,MIN($F70,COLUMN(AT70))))/$F70)))))))</f>
        <v/>
      </c>
      <c r="BD70" s="199" t="str">
        <f ca="1">IF('2.1 Kraftwerk allgemein'!$F$15&lt;'1.1 Allgemein'!$I$22,
IF(OR(ISNUMBER($D70)=FALSE,$F70=""),"",
IF(AND('2.5 CAPEX'!$L73&lt;&gt;"x",'2.5 CAPEX'!$M73&lt;&gt;"x"),0,
IF($F70=0,0,
IF(BD$4&lt;'2.1 Kraftwerk allgemein'!$F$16,0,
IF(BD$4='2.1 Kraftwerk allgemein'!$F$16,'2.5 CAPEX'!$J73/$F70,
IF(BD$4&lt;'2.1 Kraftwerk allgemein'!$F$16+$F70,
('2.5 CAPEX'!$J73+SUM(OFFSET('2.5 CAPEX'!BI73,0,-MIN(MAX($F70-1-('2.1 Kraftwerk allgemein'!$F$16-'2.1 Kraftwerk allgemein'!$F$15+1),0),COLUMN(AU70)-1-('2.1 Kraftwerk allgemein'!$F$16-'2.1 Kraftwerk allgemein'!$F$15+1)),1,MIN(MAX($F70-('2.1 Kraftwerk allgemein'!$F$16-'2.1 Kraftwerk allgemein'!$F$15+1),1),COLUMN(AU70)-('2.1 Kraftwerk allgemein'!$F$16-'2.1 Kraftwerk allgemein'!$F$15+1)))))/$F70,
SUM(OFFSET('2.5 CAPEX'!BI73,0,-MIN($F70-1,COLUMN(AU70)-1),1,MIN($F70,COLUMN(AU70))))/$F70)))))),
IF(OR(ISNUMBER($D70)=FALSE,$F70=""),"",
IF(AND('2.5 CAPEX'!$L73&lt;&gt;"x",'2.5 CAPEX'!$M73&lt;&gt;"x"),0,
IF($F70=0,0,
IF(BD$4&lt;'2.1 Kraftwerk allgemein'!$F$16,0,
IF(BD$4='2.1 Kraftwerk allgemein'!$F$16,'2.5 CAPEX'!$J73/$F70,
IF(BD$4&lt;'2.1 Kraftwerk allgemein'!$F$16+$F70,
('2.5 CAPEX'!$J73+SUM(OFFSET('2.5 CAPEX'!BI73,0,-MIN(MAX($F70-1-('2.1 Kraftwerk allgemein'!$F$16-'1.1 Allgemein'!$I$22+1),0),COLUMN(AU70)-1-('2.1 Kraftwerk allgemein'!$F$16-'1.1 Allgemein'!$I$22+1)),1,MIN(MAX($F70-('2.1 Kraftwerk allgemein'!$F$16-'1.1 Allgemein'!$I$22+1),1),COLUMN(AU70)-('2.1 Kraftwerk allgemein'!$F$16-'1.1 Allgemein'!$I$22+1)))))/$F70,
SUM(OFFSET('2.5 CAPEX'!BI73,0,-MIN($F70-1,COLUMN(AU70)-1),1,MIN($F70,COLUMN(AU70))))/$F70)))))))</f>
        <v/>
      </c>
      <c r="BE70" s="199" t="str">
        <f ca="1">IF('2.1 Kraftwerk allgemein'!$F$15&lt;'1.1 Allgemein'!$I$22,
IF(OR(ISNUMBER($D70)=FALSE,$F70=""),"",
IF(AND('2.5 CAPEX'!$L73&lt;&gt;"x",'2.5 CAPEX'!$M73&lt;&gt;"x"),0,
IF($F70=0,0,
IF(BE$4&lt;'2.1 Kraftwerk allgemein'!$F$16,0,
IF(BE$4='2.1 Kraftwerk allgemein'!$F$16,'2.5 CAPEX'!$J73/$F70,
IF(BE$4&lt;'2.1 Kraftwerk allgemein'!$F$16+$F70,
('2.5 CAPEX'!$J73+SUM(OFFSET('2.5 CAPEX'!BJ73,0,-MIN(MAX($F70-1-('2.1 Kraftwerk allgemein'!$F$16-'2.1 Kraftwerk allgemein'!$F$15+1),0),COLUMN(AV70)-1-('2.1 Kraftwerk allgemein'!$F$16-'2.1 Kraftwerk allgemein'!$F$15+1)),1,MIN(MAX($F70-('2.1 Kraftwerk allgemein'!$F$16-'2.1 Kraftwerk allgemein'!$F$15+1),1),COLUMN(AV70)-('2.1 Kraftwerk allgemein'!$F$16-'2.1 Kraftwerk allgemein'!$F$15+1)))))/$F70,
SUM(OFFSET('2.5 CAPEX'!BJ73,0,-MIN($F70-1,COLUMN(AV70)-1),1,MIN($F70,COLUMN(AV70))))/$F70)))))),
IF(OR(ISNUMBER($D70)=FALSE,$F70=""),"",
IF(AND('2.5 CAPEX'!$L73&lt;&gt;"x",'2.5 CAPEX'!$M73&lt;&gt;"x"),0,
IF($F70=0,0,
IF(BE$4&lt;'2.1 Kraftwerk allgemein'!$F$16,0,
IF(BE$4='2.1 Kraftwerk allgemein'!$F$16,'2.5 CAPEX'!$J73/$F70,
IF(BE$4&lt;'2.1 Kraftwerk allgemein'!$F$16+$F70,
('2.5 CAPEX'!$J73+SUM(OFFSET('2.5 CAPEX'!BJ73,0,-MIN(MAX($F70-1-('2.1 Kraftwerk allgemein'!$F$16-'1.1 Allgemein'!$I$22+1),0),COLUMN(AV70)-1-('2.1 Kraftwerk allgemein'!$F$16-'1.1 Allgemein'!$I$22+1)),1,MIN(MAX($F70-('2.1 Kraftwerk allgemein'!$F$16-'1.1 Allgemein'!$I$22+1),1),COLUMN(AV70)-('2.1 Kraftwerk allgemein'!$F$16-'1.1 Allgemein'!$I$22+1)))))/$F70,
SUM(OFFSET('2.5 CAPEX'!BJ73,0,-MIN($F70-1,COLUMN(AV70)-1),1,MIN($F70,COLUMN(AV70))))/$F70)))))))</f>
        <v/>
      </c>
      <c r="BF70" s="199" t="str">
        <f ca="1">IF('2.1 Kraftwerk allgemein'!$F$15&lt;'1.1 Allgemein'!$I$22,
IF(OR(ISNUMBER($D70)=FALSE,$F70=""),"",
IF(AND('2.5 CAPEX'!$L73&lt;&gt;"x",'2.5 CAPEX'!$M73&lt;&gt;"x"),0,
IF($F70=0,0,
IF(BF$4&lt;'2.1 Kraftwerk allgemein'!$F$16,0,
IF(BF$4='2.1 Kraftwerk allgemein'!$F$16,'2.5 CAPEX'!$J73/$F70,
IF(BF$4&lt;'2.1 Kraftwerk allgemein'!$F$16+$F70,
('2.5 CAPEX'!$J73+SUM(OFFSET('2.5 CAPEX'!BK73,0,-MIN(MAX($F70-1-('2.1 Kraftwerk allgemein'!$F$16-'2.1 Kraftwerk allgemein'!$F$15+1),0),COLUMN(AW70)-1-('2.1 Kraftwerk allgemein'!$F$16-'2.1 Kraftwerk allgemein'!$F$15+1)),1,MIN(MAX($F70-('2.1 Kraftwerk allgemein'!$F$16-'2.1 Kraftwerk allgemein'!$F$15+1),1),COLUMN(AW70)-('2.1 Kraftwerk allgemein'!$F$16-'2.1 Kraftwerk allgemein'!$F$15+1)))))/$F70,
SUM(OFFSET('2.5 CAPEX'!BK73,0,-MIN($F70-1,COLUMN(AW70)-1),1,MIN($F70,COLUMN(AW70))))/$F70)))))),
IF(OR(ISNUMBER($D70)=FALSE,$F70=""),"",
IF(AND('2.5 CAPEX'!$L73&lt;&gt;"x",'2.5 CAPEX'!$M73&lt;&gt;"x"),0,
IF($F70=0,0,
IF(BF$4&lt;'2.1 Kraftwerk allgemein'!$F$16,0,
IF(BF$4='2.1 Kraftwerk allgemein'!$F$16,'2.5 CAPEX'!$J73/$F70,
IF(BF$4&lt;'2.1 Kraftwerk allgemein'!$F$16+$F70,
('2.5 CAPEX'!$J73+SUM(OFFSET('2.5 CAPEX'!BK73,0,-MIN(MAX($F70-1-('2.1 Kraftwerk allgemein'!$F$16-'1.1 Allgemein'!$I$22+1),0),COLUMN(AW70)-1-('2.1 Kraftwerk allgemein'!$F$16-'1.1 Allgemein'!$I$22+1)),1,MIN(MAX($F70-('2.1 Kraftwerk allgemein'!$F$16-'1.1 Allgemein'!$I$22+1),1),COLUMN(AW70)-('2.1 Kraftwerk allgemein'!$F$16-'1.1 Allgemein'!$I$22+1)))))/$F70,
SUM(OFFSET('2.5 CAPEX'!BK73,0,-MIN($F70-1,COLUMN(AW70)-1),1,MIN($F70,COLUMN(AW70))))/$F70)))))))</f>
        <v/>
      </c>
      <c r="BG70" s="199" t="str">
        <f ca="1">IF('2.1 Kraftwerk allgemein'!$F$15&lt;'1.1 Allgemein'!$I$22,
IF(OR(ISNUMBER($D70)=FALSE,$F70=""),"",
IF(AND('2.5 CAPEX'!$L73&lt;&gt;"x",'2.5 CAPEX'!$M73&lt;&gt;"x"),0,
IF($F70=0,0,
IF(BG$4&lt;'2.1 Kraftwerk allgemein'!$F$16,0,
IF(BG$4='2.1 Kraftwerk allgemein'!$F$16,'2.5 CAPEX'!$J73/$F70,
IF(BG$4&lt;'2.1 Kraftwerk allgemein'!$F$16+$F70,
('2.5 CAPEX'!$J73+SUM(OFFSET('2.5 CAPEX'!BL73,0,-MIN(MAX($F70-1-('2.1 Kraftwerk allgemein'!$F$16-'2.1 Kraftwerk allgemein'!$F$15+1),0),COLUMN(AX70)-1-('2.1 Kraftwerk allgemein'!$F$16-'2.1 Kraftwerk allgemein'!$F$15+1)),1,MIN(MAX($F70-('2.1 Kraftwerk allgemein'!$F$16-'2.1 Kraftwerk allgemein'!$F$15+1),1),COLUMN(AX70)-('2.1 Kraftwerk allgemein'!$F$16-'2.1 Kraftwerk allgemein'!$F$15+1)))))/$F70,
SUM(OFFSET('2.5 CAPEX'!BL73,0,-MIN($F70-1,COLUMN(AX70)-1),1,MIN($F70,COLUMN(AX70))))/$F70)))))),
IF(OR(ISNUMBER($D70)=FALSE,$F70=""),"",
IF(AND('2.5 CAPEX'!$L73&lt;&gt;"x",'2.5 CAPEX'!$M73&lt;&gt;"x"),0,
IF($F70=0,0,
IF(BG$4&lt;'2.1 Kraftwerk allgemein'!$F$16,0,
IF(BG$4='2.1 Kraftwerk allgemein'!$F$16,'2.5 CAPEX'!$J73/$F70,
IF(BG$4&lt;'2.1 Kraftwerk allgemein'!$F$16+$F70,
('2.5 CAPEX'!$J73+SUM(OFFSET('2.5 CAPEX'!BL73,0,-MIN(MAX($F70-1-('2.1 Kraftwerk allgemein'!$F$16-'1.1 Allgemein'!$I$22+1),0),COLUMN(AX70)-1-('2.1 Kraftwerk allgemein'!$F$16-'1.1 Allgemein'!$I$22+1)),1,MIN(MAX($F70-('2.1 Kraftwerk allgemein'!$F$16-'1.1 Allgemein'!$I$22+1),1),COLUMN(AX70)-('2.1 Kraftwerk allgemein'!$F$16-'1.1 Allgemein'!$I$22+1)))))/$F70,
SUM(OFFSET('2.5 CAPEX'!BL73,0,-MIN($F70-1,COLUMN(AX70)-1),1,MIN($F70,COLUMN(AX70))))/$F70)))))))</f>
        <v/>
      </c>
      <c r="BH70" s="199" t="str">
        <f ca="1">IF('2.1 Kraftwerk allgemein'!$F$15&lt;'1.1 Allgemein'!$I$22,
IF(OR(ISNUMBER($D70)=FALSE,$F70=""),"",
IF(AND('2.5 CAPEX'!$L73&lt;&gt;"x",'2.5 CAPEX'!$M73&lt;&gt;"x"),0,
IF($F70=0,0,
IF(BH$4&lt;'2.1 Kraftwerk allgemein'!$F$16,0,
IF(BH$4='2.1 Kraftwerk allgemein'!$F$16,'2.5 CAPEX'!$J73/$F70,
IF(BH$4&lt;'2.1 Kraftwerk allgemein'!$F$16+$F70,
('2.5 CAPEX'!$J73+SUM(OFFSET('2.5 CAPEX'!BM73,0,-MIN(MAX($F70-1-('2.1 Kraftwerk allgemein'!$F$16-'2.1 Kraftwerk allgemein'!$F$15+1),0),COLUMN(AY70)-1-('2.1 Kraftwerk allgemein'!$F$16-'2.1 Kraftwerk allgemein'!$F$15+1)),1,MIN(MAX($F70-('2.1 Kraftwerk allgemein'!$F$16-'2.1 Kraftwerk allgemein'!$F$15+1),1),COLUMN(AY70)-('2.1 Kraftwerk allgemein'!$F$16-'2.1 Kraftwerk allgemein'!$F$15+1)))))/$F70,
SUM(OFFSET('2.5 CAPEX'!BM73,0,-MIN($F70-1,COLUMN(AY70)-1),1,MIN($F70,COLUMN(AY70))))/$F70)))))),
IF(OR(ISNUMBER($D70)=FALSE,$F70=""),"",
IF(AND('2.5 CAPEX'!$L73&lt;&gt;"x",'2.5 CAPEX'!$M73&lt;&gt;"x"),0,
IF($F70=0,0,
IF(BH$4&lt;'2.1 Kraftwerk allgemein'!$F$16,0,
IF(BH$4='2.1 Kraftwerk allgemein'!$F$16,'2.5 CAPEX'!$J73/$F70,
IF(BH$4&lt;'2.1 Kraftwerk allgemein'!$F$16+$F70,
('2.5 CAPEX'!$J73+SUM(OFFSET('2.5 CAPEX'!BM73,0,-MIN(MAX($F70-1-('2.1 Kraftwerk allgemein'!$F$16-'1.1 Allgemein'!$I$22+1),0),COLUMN(AY70)-1-('2.1 Kraftwerk allgemein'!$F$16-'1.1 Allgemein'!$I$22+1)),1,MIN(MAX($F70-('2.1 Kraftwerk allgemein'!$F$16-'1.1 Allgemein'!$I$22+1),1),COLUMN(AY70)-('2.1 Kraftwerk allgemein'!$F$16-'1.1 Allgemein'!$I$22+1)))))/$F70,
SUM(OFFSET('2.5 CAPEX'!BM73,0,-MIN($F70-1,COLUMN(AY70)-1),1,MIN($F70,COLUMN(AY70))))/$F70)))))))</f>
        <v/>
      </c>
      <c r="BI70" s="199" t="str">
        <f ca="1">IF('2.1 Kraftwerk allgemein'!$F$15&lt;'1.1 Allgemein'!$I$22,
IF(OR(ISNUMBER($D70)=FALSE,$F70=""),"",
IF(AND('2.5 CAPEX'!$L73&lt;&gt;"x",'2.5 CAPEX'!$M73&lt;&gt;"x"),0,
IF($F70=0,0,
IF(BI$4&lt;'2.1 Kraftwerk allgemein'!$F$16,0,
IF(BI$4='2.1 Kraftwerk allgemein'!$F$16,'2.5 CAPEX'!$J73/$F70,
IF(BI$4&lt;'2.1 Kraftwerk allgemein'!$F$16+$F70,
('2.5 CAPEX'!$J73+SUM(OFFSET('2.5 CAPEX'!BN73,0,-MIN(MAX($F70-1-('2.1 Kraftwerk allgemein'!$F$16-'2.1 Kraftwerk allgemein'!$F$15+1),0),COLUMN(AZ70)-1-('2.1 Kraftwerk allgemein'!$F$16-'2.1 Kraftwerk allgemein'!$F$15+1)),1,MIN(MAX($F70-('2.1 Kraftwerk allgemein'!$F$16-'2.1 Kraftwerk allgemein'!$F$15+1),1),COLUMN(AZ70)-('2.1 Kraftwerk allgemein'!$F$16-'2.1 Kraftwerk allgemein'!$F$15+1)))))/$F70,
SUM(OFFSET('2.5 CAPEX'!BN73,0,-MIN($F70-1,COLUMN(AZ70)-1),1,MIN($F70,COLUMN(AZ70))))/$F70)))))),
IF(OR(ISNUMBER($D70)=FALSE,$F70=""),"",
IF(AND('2.5 CAPEX'!$L73&lt;&gt;"x",'2.5 CAPEX'!$M73&lt;&gt;"x"),0,
IF($F70=0,0,
IF(BI$4&lt;'2.1 Kraftwerk allgemein'!$F$16,0,
IF(BI$4='2.1 Kraftwerk allgemein'!$F$16,'2.5 CAPEX'!$J73/$F70,
IF(BI$4&lt;'2.1 Kraftwerk allgemein'!$F$16+$F70,
('2.5 CAPEX'!$J73+SUM(OFFSET('2.5 CAPEX'!BN73,0,-MIN(MAX($F70-1-('2.1 Kraftwerk allgemein'!$F$16-'1.1 Allgemein'!$I$22+1),0),COLUMN(AZ70)-1-('2.1 Kraftwerk allgemein'!$F$16-'1.1 Allgemein'!$I$22+1)),1,MIN(MAX($F70-('2.1 Kraftwerk allgemein'!$F$16-'1.1 Allgemein'!$I$22+1),1),COLUMN(AZ70)-('2.1 Kraftwerk allgemein'!$F$16-'1.1 Allgemein'!$I$22+1)))))/$F70,
SUM(OFFSET('2.5 CAPEX'!BN73,0,-MIN($F70-1,COLUMN(AZ70)-1),1,MIN($F70,COLUMN(AZ70))))/$F70)))))))</f>
        <v/>
      </c>
      <c r="BJ70" s="199" t="str">
        <f ca="1">IF('2.1 Kraftwerk allgemein'!$F$15&lt;'1.1 Allgemein'!$I$22,
IF(OR(ISNUMBER($D70)=FALSE,$F70=""),"",
IF(AND('2.5 CAPEX'!$L73&lt;&gt;"x",'2.5 CAPEX'!$M73&lt;&gt;"x"),0,
IF($F70=0,0,
IF(BJ$4&lt;'2.1 Kraftwerk allgemein'!$F$16,0,
IF(BJ$4='2.1 Kraftwerk allgemein'!$F$16,'2.5 CAPEX'!$J73/$F70,
IF(BJ$4&lt;'2.1 Kraftwerk allgemein'!$F$16+$F70,
('2.5 CAPEX'!$J73+SUM(OFFSET('2.5 CAPEX'!BO73,0,-MIN(MAX($F70-1-('2.1 Kraftwerk allgemein'!$F$16-'2.1 Kraftwerk allgemein'!$F$15+1),0),COLUMN(BA70)-1-('2.1 Kraftwerk allgemein'!$F$16-'2.1 Kraftwerk allgemein'!$F$15+1)),1,MIN(MAX($F70-('2.1 Kraftwerk allgemein'!$F$16-'2.1 Kraftwerk allgemein'!$F$15+1),1),COLUMN(BA70)-('2.1 Kraftwerk allgemein'!$F$16-'2.1 Kraftwerk allgemein'!$F$15+1)))))/$F70,
SUM(OFFSET('2.5 CAPEX'!BO73,0,-MIN($F70-1,COLUMN(BA70)-1),1,MIN($F70,COLUMN(BA70))))/$F70)))))),
IF(OR(ISNUMBER($D70)=FALSE,$F70=""),"",
IF(AND('2.5 CAPEX'!$L73&lt;&gt;"x",'2.5 CAPEX'!$M73&lt;&gt;"x"),0,
IF($F70=0,0,
IF(BJ$4&lt;'2.1 Kraftwerk allgemein'!$F$16,0,
IF(BJ$4='2.1 Kraftwerk allgemein'!$F$16,'2.5 CAPEX'!$J73/$F70,
IF(BJ$4&lt;'2.1 Kraftwerk allgemein'!$F$16+$F70,
('2.5 CAPEX'!$J73+SUM(OFFSET('2.5 CAPEX'!BO73,0,-MIN(MAX($F70-1-('2.1 Kraftwerk allgemein'!$F$16-'1.1 Allgemein'!$I$22+1),0),COLUMN(BA70)-1-('2.1 Kraftwerk allgemein'!$F$16-'1.1 Allgemein'!$I$22+1)),1,MIN(MAX($F70-('2.1 Kraftwerk allgemein'!$F$16-'1.1 Allgemein'!$I$22+1),1),COLUMN(BA70)-('2.1 Kraftwerk allgemein'!$F$16-'1.1 Allgemein'!$I$22+1)))))/$F70,
SUM(OFFSET('2.5 CAPEX'!BO73,0,-MIN($F70-1,COLUMN(BA70)-1),1,MIN($F70,COLUMN(BA70))))/$F70)))))))</f>
        <v/>
      </c>
      <c r="BK70" s="199" t="str">
        <f ca="1">IF('2.1 Kraftwerk allgemein'!$F$15&lt;'1.1 Allgemein'!$I$22,
IF(OR(ISNUMBER($D70)=FALSE,$F70=""),"",
IF(AND('2.5 CAPEX'!$L73&lt;&gt;"x",'2.5 CAPEX'!$M73&lt;&gt;"x"),0,
IF($F70=0,0,
IF(BK$4&lt;'2.1 Kraftwerk allgemein'!$F$16,0,
IF(BK$4='2.1 Kraftwerk allgemein'!$F$16,'2.5 CAPEX'!$J73/$F70,
IF(BK$4&lt;'2.1 Kraftwerk allgemein'!$F$16+$F70,
('2.5 CAPEX'!$J73+SUM(OFFSET('2.5 CAPEX'!BP73,0,-MIN(MAX($F70-1-('2.1 Kraftwerk allgemein'!$F$16-'2.1 Kraftwerk allgemein'!$F$15+1),0),COLUMN(BB70)-1-('2.1 Kraftwerk allgemein'!$F$16-'2.1 Kraftwerk allgemein'!$F$15+1)),1,MIN(MAX($F70-('2.1 Kraftwerk allgemein'!$F$16-'2.1 Kraftwerk allgemein'!$F$15+1),1),COLUMN(BB70)-('2.1 Kraftwerk allgemein'!$F$16-'2.1 Kraftwerk allgemein'!$F$15+1)))))/$F70,
SUM(OFFSET('2.5 CAPEX'!BP73,0,-MIN($F70-1,COLUMN(BB70)-1),1,MIN($F70,COLUMN(BB70))))/$F70)))))),
IF(OR(ISNUMBER($D70)=FALSE,$F70=""),"",
IF(AND('2.5 CAPEX'!$L73&lt;&gt;"x",'2.5 CAPEX'!$M73&lt;&gt;"x"),0,
IF($F70=0,0,
IF(BK$4&lt;'2.1 Kraftwerk allgemein'!$F$16,0,
IF(BK$4='2.1 Kraftwerk allgemein'!$F$16,'2.5 CAPEX'!$J73/$F70,
IF(BK$4&lt;'2.1 Kraftwerk allgemein'!$F$16+$F70,
('2.5 CAPEX'!$J73+SUM(OFFSET('2.5 CAPEX'!BP73,0,-MIN(MAX($F70-1-('2.1 Kraftwerk allgemein'!$F$16-'1.1 Allgemein'!$I$22+1),0),COLUMN(BB70)-1-('2.1 Kraftwerk allgemein'!$F$16-'1.1 Allgemein'!$I$22+1)),1,MIN(MAX($F70-('2.1 Kraftwerk allgemein'!$F$16-'1.1 Allgemein'!$I$22+1),1),COLUMN(BB70)-('2.1 Kraftwerk allgemein'!$F$16-'1.1 Allgemein'!$I$22+1)))))/$F70,
SUM(OFFSET('2.5 CAPEX'!BP73,0,-MIN($F70-1,COLUMN(BB70)-1),1,MIN($F70,COLUMN(BB70))))/$F70)))))))</f>
        <v/>
      </c>
      <c r="BL70" s="199" t="str">
        <f ca="1">IF('2.1 Kraftwerk allgemein'!$F$15&lt;'1.1 Allgemein'!$I$22,
IF(OR(ISNUMBER($D70)=FALSE,$F70=""),"",
IF(AND('2.5 CAPEX'!$L73&lt;&gt;"x",'2.5 CAPEX'!$M73&lt;&gt;"x"),0,
IF($F70=0,0,
IF(BL$4&lt;'2.1 Kraftwerk allgemein'!$F$16,0,
IF(BL$4='2.1 Kraftwerk allgemein'!$F$16,'2.5 CAPEX'!$J73/$F70,
IF(BL$4&lt;'2.1 Kraftwerk allgemein'!$F$16+$F70,
('2.5 CAPEX'!$J73+SUM(OFFSET('2.5 CAPEX'!BQ73,0,-MIN(MAX($F70-1-('2.1 Kraftwerk allgemein'!$F$16-'2.1 Kraftwerk allgemein'!$F$15+1),0),COLUMN(BC70)-1-('2.1 Kraftwerk allgemein'!$F$16-'2.1 Kraftwerk allgemein'!$F$15+1)),1,MIN(MAX($F70-('2.1 Kraftwerk allgemein'!$F$16-'2.1 Kraftwerk allgemein'!$F$15+1),1),COLUMN(BC70)-('2.1 Kraftwerk allgemein'!$F$16-'2.1 Kraftwerk allgemein'!$F$15+1)))))/$F70,
SUM(OFFSET('2.5 CAPEX'!BQ73,0,-MIN($F70-1,COLUMN(BC70)-1),1,MIN($F70,COLUMN(BC70))))/$F70)))))),
IF(OR(ISNUMBER($D70)=FALSE,$F70=""),"",
IF(AND('2.5 CAPEX'!$L73&lt;&gt;"x",'2.5 CAPEX'!$M73&lt;&gt;"x"),0,
IF($F70=0,0,
IF(BL$4&lt;'2.1 Kraftwerk allgemein'!$F$16,0,
IF(BL$4='2.1 Kraftwerk allgemein'!$F$16,'2.5 CAPEX'!$J73/$F70,
IF(BL$4&lt;'2.1 Kraftwerk allgemein'!$F$16+$F70,
('2.5 CAPEX'!$J73+SUM(OFFSET('2.5 CAPEX'!BQ73,0,-MIN(MAX($F70-1-('2.1 Kraftwerk allgemein'!$F$16-'1.1 Allgemein'!$I$22+1),0),COLUMN(BC70)-1-('2.1 Kraftwerk allgemein'!$F$16-'1.1 Allgemein'!$I$22+1)),1,MIN(MAX($F70-('2.1 Kraftwerk allgemein'!$F$16-'1.1 Allgemein'!$I$22+1),1),COLUMN(BC70)-('2.1 Kraftwerk allgemein'!$F$16-'1.1 Allgemein'!$I$22+1)))))/$F70,
SUM(OFFSET('2.5 CAPEX'!BQ73,0,-MIN($F70-1,COLUMN(BC70)-1),1,MIN($F70,COLUMN(BC70))))/$F70)))))))</f>
        <v/>
      </c>
      <c r="BM70" s="199" t="str">
        <f ca="1">IF('2.1 Kraftwerk allgemein'!$F$15&lt;'1.1 Allgemein'!$I$22,
IF(OR(ISNUMBER($D70)=FALSE,$F70=""),"",
IF(AND('2.5 CAPEX'!$L73&lt;&gt;"x",'2.5 CAPEX'!$M73&lt;&gt;"x"),0,
IF($F70=0,0,
IF(BM$4&lt;'2.1 Kraftwerk allgemein'!$F$16,0,
IF(BM$4='2.1 Kraftwerk allgemein'!$F$16,'2.5 CAPEX'!$J73/$F70,
IF(BM$4&lt;'2.1 Kraftwerk allgemein'!$F$16+$F70,
('2.5 CAPEX'!$J73+SUM(OFFSET('2.5 CAPEX'!BR73,0,-MIN(MAX($F70-1-('2.1 Kraftwerk allgemein'!$F$16-'2.1 Kraftwerk allgemein'!$F$15+1),0),COLUMN(BD70)-1-('2.1 Kraftwerk allgemein'!$F$16-'2.1 Kraftwerk allgemein'!$F$15+1)),1,MIN(MAX($F70-('2.1 Kraftwerk allgemein'!$F$16-'2.1 Kraftwerk allgemein'!$F$15+1),1),COLUMN(BD70)-('2.1 Kraftwerk allgemein'!$F$16-'2.1 Kraftwerk allgemein'!$F$15+1)))))/$F70,
SUM(OFFSET('2.5 CAPEX'!BR73,0,-MIN($F70-1,COLUMN(BD70)-1),1,MIN($F70,COLUMN(BD70))))/$F70)))))),
IF(OR(ISNUMBER($D70)=FALSE,$F70=""),"",
IF(AND('2.5 CAPEX'!$L73&lt;&gt;"x",'2.5 CAPEX'!$M73&lt;&gt;"x"),0,
IF($F70=0,0,
IF(BM$4&lt;'2.1 Kraftwerk allgemein'!$F$16,0,
IF(BM$4='2.1 Kraftwerk allgemein'!$F$16,'2.5 CAPEX'!$J73/$F70,
IF(BM$4&lt;'2.1 Kraftwerk allgemein'!$F$16+$F70,
('2.5 CAPEX'!$J73+SUM(OFFSET('2.5 CAPEX'!BR73,0,-MIN(MAX($F70-1-('2.1 Kraftwerk allgemein'!$F$16-'1.1 Allgemein'!$I$22+1),0),COLUMN(BD70)-1-('2.1 Kraftwerk allgemein'!$F$16-'1.1 Allgemein'!$I$22+1)),1,MIN(MAX($F70-('2.1 Kraftwerk allgemein'!$F$16-'1.1 Allgemein'!$I$22+1),1),COLUMN(BD70)-('2.1 Kraftwerk allgemein'!$F$16-'1.1 Allgemein'!$I$22+1)))))/$F70,
SUM(OFFSET('2.5 CAPEX'!BR73,0,-MIN($F70-1,COLUMN(BD70)-1),1,MIN($F70,COLUMN(BD70))))/$F70)))))))</f>
        <v/>
      </c>
      <c r="BN70" s="199" t="str">
        <f ca="1">IF('2.1 Kraftwerk allgemein'!$F$15&lt;'1.1 Allgemein'!$I$22,
IF(OR(ISNUMBER($D70)=FALSE,$F70=""),"",
IF(AND('2.5 CAPEX'!$L73&lt;&gt;"x",'2.5 CAPEX'!$M73&lt;&gt;"x"),0,
IF($F70=0,0,
IF(BN$4&lt;'2.1 Kraftwerk allgemein'!$F$16,0,
IF(BN$4='2.1 Kraftwerk allgemein'!$F$16,'2.5 CAPEX'!$J73/$F70,
IF(BN$4&lt;'2.1 Kraftwerk allgemein'!$F$16+$F70,
('2.5 CAPEX'!$J73+SUM(OFFSET('2.5 CAPEX'!BS73,0,-MIN(MAX($F70-1-('2.1 Kraftwerk allgemein'!$F$16-'2.1 Kraftwerk allgemein'!$F$15+1),0),COLUMN(BE70)-1-('2.1 Kraftwerk allgemein'!$F$16-'2.1 Kraftwerk allgemein'!$F$15+1)),1,MIN(MAX($F70-('2.1 Kraftwerk allgemein'!$F$16-'2.1 Kraftwerk allgemein'!$F$15+1),1),COLUMN(BE70)-('2.1 Kraftwerk allgemein'!$F$16-'2.1 Kraftwerk allgemein'!$F$15+1)))))/$F70,
SUM(OFFSET('2.5 CAPEX'!BS73,0,-MIN($F70-1,COLUMN(BE70)-1),1,MIN($F70,COLUMN(BE70))))/$F70)))))),
IF(OR(ISNUMBER($D70)=FALSE,$F70=""),"",
IF(AND('2.5 CAPEX'!$L73&lt;&gt;"x",'2.5 CAPEX'!$M73&lt;&gt;"x"),0,
IF($F70=0,0,
IF(BN$4&lt;'2.1 Kraftwerk allgemein'!$F$16,0,
IF(BN$4='2.1 Kraftwerk allgemein'!$F$16,'2.5 CAPEX'!$J73/$F70,
IF(BN$4&lt;'2.1 Kraftwerk allgemein'!$F$16+$F70,
('2.5 CAPEX'!$J73+SUM(OFFSET('2.5 CAPEX'!BS73,0,-MIN(MAX($F70-1-('2.1 Kraftwerk allgemein'!$F$16-'1.1 Allgemein'!$I$22+1),0),COLUMN(BE70)-1-('2.1 Kraftwerk allgemein'!$F$16-'1.1 Allgemein'!$I$22+1)),1,MIN(MAX($F70-('2.1 Kraftwerk allgemein'!$F$16-'1.1 Allgemein'!$I$22+1),1),COLUMN(BE70)-('2.1 Kraftwerk allgemein'!$F$16-'1.1 Allgemein'!$I$22+1)))))/$F70,
SUM(OFFSET('2.5 CAPEX'!BS73,0,-MIN($F70-1,COLUMN(BE70)-1),1,MIN($F70,COLUMN(BE70))))/$F70)))))))</f>
        <v/>
      </c>
      <c r="BO70" s="199" t="str">
        <f ca="1">IF('2.1 Kraftwerk allgemein'!$F$15&lt;'1.1 Allgemein'!$I$22,
IF(OR(ISNUMBER($D70)=FALSE,$F70=""),"",
IF(AND('2.5 CAPEX'!$L73&lt;&gt;"x",'2.5 CAPEX'!$M73&lt;&gt;"x"),0,
IF($F70=0,0,
IF(BO$4&lt;'2.1 Kraftwerk allgemein'!$F$16,0,
IF(BO$4='2.1 Kraftwerk allgemein'!$F$16,'2.5 CAPEX'!$J73/$F70,
IF(BO$4&lt;'2.1 Kraftwerk allgemein'!$F$16+$F70,
('2.5 CAPEX'!$J73+SUM(OFFSET('2.5 CAPEX'!BT73,0,-MIN(MAX($F70-1-('2.1 Kraftwerk allgemein'!$F$16-'2.1 Kraftwerk allgemein'!$F$15+1),0),COLUMN(BF70)-1-('2.1 Kraftwerk allgemein'!$F$16-'2.1 Kraftwerk allgemein'!$F$15+1)),1,MIN(MAX($F70-('2.1 Kraftwerk allgemein'!$F$16-'2.1 Kraftwerk allgemein'!$F$15+1),1),COLUMN(BF70)-('2.1 Kraftwerk allgemein'!$F$16-'2.1 Kraftwerk allgemein'!$F$15+1)))))/$F70,
SUM(OFFSET('2.5 CAPEX'!BT73,0,-MIN($F70-1,COLUMN(BF70)-1),1,MIN($F70,COLUMN(BF70))))/$F70)))))),
IF(OR(ISNUMBER($D70)=FALSE,$F70=""),"",
IF(AND('2.5 CAPEX'!$L73&lt;&gt;"x",'2.5 CAPEX'!$M73&lt;&gt;"x"),0,
IF($F70=0,0,
IF(BO$4&lt;'2.1 Kraftwerk allgemein'!$F$16,0,
IF(BO$4='2.1 Kraftwerk allgemein'!$F$16,'2.5 CAPEX'!$J73/$F70,
IF(BO$4&lt;'2.1 Kraftwerk allgemein'!$F$16+$F70,
('2.5 CAPEX'!$J73+SUM(OFFSET('2.5 CAPEX'!BT73,0,-MIN(MAX($F70-1-('2.1 Kraftwerk allgemein'!$F$16-'1.1 Allgemein'!$I$22+1),0),COLUMN(BF70)-1-('2.1 Kraftwerk allgemein'!$F$16-'1.1 Allgemein'!$I$22+1)),1,MIN(MAX($F70-('2.1 Kraftwerk allgemein'!$F$16-'1.1 Allgemein'!$I$22+1),1),COLUMN(BF70)-('2.1 Kraftwerk allgemein'!$F$16-'1.1 Allgemein'!$I$22+1)))))/$F70,
SUM(OFFSET('2.5 CAPEX'!BT73,0,-MIN($F70-1,COLUMN(BF70)-1),1,MIN($F70,COLUMN(BF70))))/$F70)))))))</f>
        <v/>
      </c>
      <c r="BP70" s="199" t="str">
        <f ca="1">IF('2.1 Kraftwerk allgemein'!$F$15&lt;'1.1 Allgemein'!$I$22,
IF(OR(ISNUMBER($D70)=FALSE,$F70=""),"",
IF(AND('2.5 CAPEX'!$L73&lt;&gt;"x",'2.5 CAPEX'!$M73&lt;&gt;"x"),0,
IF($F70=0,0,
IF(BP$4&lt;'2.1 Kraftwerk allgemein'!$F$16,0,
IF(BP$4='2.1 Kraftwerk allgemein'!$F$16,'2.5 CAPEX'!$J73/$F70,
IF(BP$4&lt;'2.1 Kraftwerk allgemein'!$F$16+$F70,
('2.5 CAPEX'!$J73+SUM(OFFSET('2.5 CAPEX'!BU73,0,-MIN(MAX($F70-1-('2.1 Kraftwerk allgemein'!$F$16-'2.1 Kraftwerk allgemein'!$F$15+1),0),COLUMN(BG70)-1-('2.1 Kraftwerk allgemein'!$F$16-'2.1 Kraftwerk allgemein'!$F$15+1)),1,MIN(MAX($F70-('2.1 Kraftwerk allgemein'!$F$16-'2.1 Kraftwerk allgemein'!$F$15+1),1),COLUMN(BG70)-('2.1 Kraftwerk allgemein'!$F$16-'2.1 Kraftwerk allgemein'!$F$15+1)))))/$F70,
SUM(OFFSET('2.5 CAPEX'!BU73,0,-MIN($F70-1,COLUMN(BG70)-1),1,MIN($F70,COLUMN(BG70))))/$F70)))))),
IF(OR(ISNUMBER($D70)=FALSE,$F70=""),"",
IF(AND('2.5 CAPEX'!$L73&lt;&gt;"x",'2.5 CAPEX'!$M73&lt;&gt;"x"),0,
IF($F70=0,0,
IF(BP$4&lt;'2.1 Kraftwerk allgemein'!$F$16,0,
IF(BP$4='2.1 Kraftwerk allgemein'!$F$16,'2.5 CAPEX'!$J73/$F70,
IF(BP$4&lt;'2.1 Kraftwerk allgemein'!$F$16+$F70,
('2.5 CAPEX'!$J73+SUM(OFFSET('2.5 CAPEX'!BU73,0,-MIN(MAX($F70-1-('2.1 Kraftwerk allgemein'!$F$16-'1.1 Allgemein'!$I$22+1),0),COLUMN(BG70)-1-('2.1 Kraftwerk allgemein'!$F$16-'1.1 Allgemein'!$I$22+1)),1,MIN(MAX($F70-('2.1 Kraftwerk allgemein'!$F$16-'1.1 Allgemein'!$I$22+1),1),COLUMN(BG70)-('2.1 Kraftwerk allgemein'!$F$16-'1.1 Allgemein'!$I$22+1)))))/$F70,
SUM(OFFSET('2.5 CAPEX'!BU73,0,-MIN($F70-1,COLUMN(BG70)-1),1,MIN($F70,COLUMN(BG70))))/$F70)))))))</f>
        <v/>
      </c>
      <c r="BQ70" s="199" t="str">
        <f ca="1">IF('2.1 Kraftwerk allgemein'!$F$15&lt;'1.1 Allgemein'!$I$22,
IF(OR(ISNUMBER($D70)=FALSE,$F70=""),"",
IF(AND('2.5 CAPEX'!$L73&lt;&gt;"x",'2.5 CAPEX'!$M73&lt;&gt;"x"),0,
IF($F70=0,0,
IF(BQ$4&lt;'2.1 Kraftwerk allgemein'!$F$16,0,
IF(BQ$4='2.1 Kraftwerk allgemein'!$F$16,'2.5 CAPEX'!$J73/$F70,
IF(BQ$4&lt;'2.1 Kraftwerk allgemein'!$F$16+$F70,
('2.5 CAPEX'!$J73+SUM(OFFSET('2.5 CAPEX'!BV73,0,-MIN(MAX($F70-1-('2.1 Kraftwerk allgemein'!$F$16-'2.1 Kraftwerk allgemein'!$F$15+1),0),COLUMN(BH70)-1-('2.1 Kraftwerk allgemein'!$F$16-'2.1 Kraftwerk allgemein'!$F$15+1)),1,MIN(MAX($F70-('2.1 Kraftwerk allgemein'!$F$16-'2.1 Kraftwerk allgemein'!$F$15+1),1),COLUMN(BH70)-('2.1 Kraftwerk allgemein'!$F$16-'2.1 Kraftwerk allgemein'!$F$15+1)))))/$F70,
SUM(OFFSET('2.5 CAPEX'!BV73,0,-MIN($F70-1,COLUMN(BH70)-1),1,MIN($F70,COLUMN(BH70))))/$F70)))))),
IF(OR(ISNUMBER($D70)=FALSE,$F70=""),"",
IF(AND('2.5 CAPEX'!$L73&lt;&gt;"x",'2.5 CAPEX'!$M73&lt;&gt;"x"),0,
IF($F70=0,0,
IF(BQ$4&lt;'2.1 Kraftwerk allgemein'!$F$16,0,
IF(BQ$4='2.1 Kraftwerk allgemein'!$F$16,'2.5 CAPEX'!$J73/$F70,
IF(BQ$4&lt;'2.1 Kraftwerk allgemein'!$F$16+$F70,
('2.5 CAPEX'!$J73+SUM(OFFSET('2.5 CAPEX'!BV73,0,-MIN(MAX($F70-1-('2.1 Kraftwerk allgemein'!$F$16-'1.1 Allgemein'!$I$22+1),0),COLUMN(BH70)-1-('2.1 Kraftwerk allgemein'!$F$16-'1.1 Allgemein'!$I$22+1)),1,MIN(MAX($F70-('2.1 Kraftwerk allgemein'!$F$16-'1.1 Allgemein'!$I$22+1),1),COLUMN(BH70)-('2.1 Kraftwerk allgemein'!$F$16-'1.1 Allgemein'!$I$22+1)))))/$F70,
SUM(OFFSET('2.5 CAPEX'!BV73,0,-MIN($F70-1,COLUMN(BH70)-1),1,MIN($F70,COLUMN(BH70))))/$F70)))))))</f>
        <v/>
      </c>
      <c r="BR70" s="199" t="str">
        <f ca="1">IF('2.1 Kraftwerk allgemein'!$F$15&lt;'1.1 Allgemein'!$I$22,
IF(OR(ISNUMBER($D70)=FALSE,$F70=""),"",
IF(AND('2.5 CAPEX'!$L73&lt;&gt;"x",'2.5 CAPEX'!$M73&lt;&gt;"x"),0,
IF($F70=0,0,
IF(BR$4&lt;'2.1 Kraftwerk allgemein'!$F$16,0,
IF(BR$4='2.1 Kraftwerk allgemein'!$F$16,'2.5 CAPEX'!$J73/$F70,
IF(BR$4&lt;'2.1 Kraftwerk allgemein'!$F$16+$F70,
('2.5 CAPEX'!$J73+SUM(OFFSET('2.5 CAPEX'!BW73,0,-MIN(MAX($F70-1-('2.1 Kraftwerk allgemein'!$F$16-'2.1 Kraftwerk allgemein'!$F$15+1),0),COLUMN(BI70)-1-('2.1 Kraftwerk allgemein'!$F$16-'2.1 Kraftwerk allgemein'!$F$15+1)),1,MIN(MAX($F70-('2.1 Kraftwerk allgemein'!$F$16-'2.1 Kraftwerk allgemein'!$F$15+1),1),COLUMN(BI70)-('2.1 Kraftwerk allgemein'!$F$16-'2.1 Kraftwerk allgemein'!$F$15+1)))))/$F70,
SUM(OFFSET('2.5 CAPEX'!BW73,0,-MIN($F70-1,COLUMN(BI70)-1),1,MIN($F70,COLUMN(BI70))))/$F70)))))),
IF(OR(ISNUMBER($D70)=FALSE,$F70=""),"",
IF(AND('2.5 CAPEX'!$L73&lt;&gt;"x",'2.5 CAPEX'!$M73&lt;&gt;"x"),0,
IF($F70=0,0,
IF(BR$4&lt;'2.1 Kraftwerk allgemein'!$F$16,0,
IF(BR$4='2.1 Kraftwerk allgemein'!$F$16,'2.5 CAPEX'!$J73/$F70,
IF(BR$4&lt;'2.1 Kraftwerk allgemein'!$F$16+$F70,
('2.5 CAPEX'!$J73+SUM(OFFSET('2.5 CAPEX'!BW73,0,-MIN(MAX($F70-1-('2.1 Kraftwerk allgemein'!$F$16-'1.1 Allgemein'!$I$22+1),0),COLUMN(BI70)-1-('2.1 Kraftwerk allgemein'!$F$16-'1.1 Allgemein'!$I$22+1)),1,MIN(MAX($F70-('2.1 Kraftwerk allgemein'!$F$16-'1.1 Allgemein'!$I$22+1),1),COLUMN(BI70)-('2.1 Kraftwerk allgemein'!$F$16-'1.1 Allgemein'!$I$22+1)))))/$F70,
SUM(OFFSET('2.5 CAPEX'!BW73,0,-MIN($F70-1,COLUMN(BI70)-1),1,MIN($F70,COLUMN(BI70))))/$F70)))))))</f>
        <v/>
      </c>
      <c r="BS70" s="199" t="str">
        <f ca="1">IF('2.1 Kraftwerk allgemein'!$F$15&lt;'1.1 Allgemein'!$I$22,
IF(OR(ISNUMBER($D70)=FALSE,$F70=""),"",
IF(AND('2.5 CAPEX'!$L73&lt;&gt;"x",'2.5 CAPEX'!$M73&lt;&gt;"x"),0,
IF($F70=0,0,
IF(BS$4&lt;'2.1 Kraftwerk allgemein'!$F$16,0,
IF(BS$4='2.1 Kraftwerk allgemein'!$F$16,'2.5 CAPEX'!$J73/$F70,
IF(BS$4&lt;'2.1 Kraftwerk allgemein'!$F$16+$F70,
('2.5 CAPEX'!$J73+SUM(OFFSET('2.5 CAPEX'!BX73,0,-MIN(MAX($F70-1-('2.1 Kraftwerk allgemein'!$F$16-'2.1 Kraftwerk allgemein'!$F$15+1),0),COLUMN(BJ70)-1-('2.1 Kraftwerk allgemein'!$F$16-'2.1 Kraftwerk allgemein'!$F$15+1)),1,MIN(MAX($F70-('2.1 Kraftwerk allgemein'!$F$16-'2.1 Kraftwerk allgemein'!$F$15+1),1),COLUMN(BJ70)-('2.1 Kraftwerk allgemein'!$F$16-'2.1 Kraftwerk allgemein'!$F$15+1)))))/$F70,
SUM(OFFSET('2.5 CAPEX'!BX73,0,-MIN($F70-1,COLUMN(BJ70)-1),1,MIN($F70,COLUMN(BJ70))))/$F70)))))),
IF(OR(ISNUMBER($D70)=FALSE,$F70=""),"",
IF(AND('2.5 CAPEX'!$L73&lt;&gt;"x",'2.5 CAPEX'!$M73&lt;&gt;"x"),0,
IF($F70=0,0,
IF(BS$4&lt;'2.1 Kraftwerk allgemein'!$F$16,0,
IF(BS$4='2.1 Kraftwerk allgemein'!$F$16,'2.5 CAPEX'!$J73/$F70,
IF(BS$4&lt;'2.1 Kraftwerk allgemein'!$F$16+$F70,
('2.5 CAPEX'!$J73+SUM(OFFSET('2.5 CAPEX'!BX73,0,-MIN(MAX($F70-1-('2.1 Kraftwerk allgemein'!$F$16-'1.1 Allgemein'!$I$22+1),0),COLUMN(BJ70)-1-('2.1 Kraftwerk allgemein'!$F$16-'1.1 Allgemein'!$I$22+1)),1,MIN(MAX($F70-('2.1 Kraftwerk allgemein'!$F$16-'1.1 Allgemein'!$I$22+1),1),COLUMN(BJ70)-('2.1 Kraftwerk allgemein'!$F$16-'1.1 Allgemein'!$I$22+1)))))/$F70,
SUM(OFFSET('2.5 CAPEX'!BX73,0,-MIN($F70-1,COLUMN(BJ70)-1),1,MIN($F70,COLUMN(BJ70))))/$F70)))))))</f>
        <v/>
      </c>
      <c r="BT70" s="199" t="str">
        <f ca="1">IF('2.1 Kraftwerk allgemein'!$F$15&lt;'1.1 Allgemein'!$I$22,
IF(OR(ISNUMBER($D70)=FALSE,$F70=""),"",
IF(AND('2.5 CAPEX'!$L73&lt;&gt;"x",'2.5 CAPEX'!$M73&lt;&gt;"x"),0,
IF($F70=0,0,
IF(BT$4&lt;'2.1 Kraftwerk allgemein'!$F$16,0,
IF(BT$4='2.1 Kraftwerk allgemein'!$F$16,'2.5 CAPEX'!$J73/$F70,
IF(BT$4&lt;'2.1 Kraftwerk allgemein'!$F$16+$F70,
('2.5 CAPEX'!$J73+SUM(OFFSET('2.5 CAPEX'!BY73,0,-MIN(MAX($F70-1-('2.1 Kraftwerk allgemein'!$F$16-'2.1 Kraftwerk allgemein'!$F$15+1),0),COLUMN(BK70)-1-('2.1 Kraftwerk allgemein'!$F$16-'2.1 Kraftwerk allgemein'!$F$15+1)),1,MIN(MAX($F70-('2.1 Kraftwerk allgemein'!$F$16-'2.1 Kraftwerk allgemein'!$F$15+1),1),COLUMN(BK70)-('2.1 Kraftwerk allgemein'!$F$16-'2.1 Kraftwerk allgemein'!$F$15+1)))))/$F70,
SUM(OFFSET('2.5 CAPEX'!BY73,0,-MIN($F70-1,COLUMN(BK70)-1),1,MIN($F70,COLUMN(BK70))))/$F70)))))),
IF(OR(ISNUMBER($D70)=FALSE,$F70=""),"",
IF(AND('2.5 CAPEX'!$L73&lt;&gt;"x",'2.5 CAPEX'!$M73&lt;&gt;"x"),0,
IF($F70=0,0,
IF(BT$4&lt;'2.1 Kraftwerk allgemein'!$F$16,0,
IF(BT$4='2.1 Kraftwerk allgemein'!$F$16,'2.5 CAPEX'!$J73/$F70,
IF(BT$4&lt;'2.1 Kraftwerk allgemein'!$F$16+$F70,
('2.5 CAPEX'!$J73+SUM(OFFSET('2.5 CAPEX'!BY73,0,-MIN(MAX($F70-1-('2.1 Kraftwerk allgemein'!$F$16-'1.1 Allgemein'!$I$22+1),0),COLUMN(BK70)-1-('2.1 Kraftwerk allgemein'!$F$16-'1.1 Allgemein'!$I$22+1)),1,MIN(MAX($F70-('2.1 Kraftwerk allgemein'!$F$16-'1.1 Allgemein'!$I$22+1),1),COLUMN(BK70)-('2.1 Kraftwerk allgemein'!$F$16-'1.1 Allgemein'!$I$22+1)))))/$F70,
SUM(OFFSET('2.5 CAPEX'!BY73,0,-MIN($F70-1,COLUMN(BK70)-1),1,MIN($F70,COLUMN(BK70))))/$F70)))))))</f>
        <v/>
      </c>
      <c r="BU70" s="199" t="str">
        <f ca="1">IF('2.1 Kraftwerk allgemein'!$F$15&lt;'1.1 Allgemein'!$I$22,
IF(OR(ISNUMBER($D70)=FALSE,$F70=""),"",
IF(AND('2.5 CAPEX'!$L73&lt;&gt;"x",'2.5 CAPEX'!$M73&lt;&gt;"x"),0,
IF($F70=0,0,
IF(BU$4&lt;'2.1 Kraftwerk allgemein'!$F$16,0,
IF(BU$4='2.1 Kraftwerk allgemein'!$F$16,'2.5 CAPEX'!$J73/$F70,
IF(BU$4&lt;'2.1 Kraftwerk allgemein'!$F$16+$F70,
('2.5 CAPEX'!$J73+SUM(OFFSET('2.5 CAPEX'!BZ73,0,-MIN(MAX($F70-1-('2.1 Kraftwerk allgemein'!$F$16-'2.1 Kraftwerk allgemein'!$F$15+1),0),COLUMN(BL70)-1-('2.1 Kraftwerk allgemein'!$F$16-'2.1 Kraftwerk allgemein'!$F$15+1)),1,MIN(MAX($F70-('2.1 Kraftwerk allgemein'!$F$16-'2.1 Kraftwerk allgemein'!$F$15+1),1),COLUMN(BL70)-('2.1 Kraftwerk allgemein'!$F$16-'2.1 Kraftwerk allgemein'!$F$15+1)))))/$F70,
SUM(OFFSET('2.5 CAPEX'!BZ73,0,-MIN($F70-1,COLUMN(BL70)-1),1,MIN($F70,COLUMN(BL70))))/$F70)))))),
IF(OR(ISNUMBER($D70)=FALSE,$F70=""),"",
IF(AND('2.5 CAPEX'!$L73&lt;&gt;"x",'2.5 CAPEX'!$M73&lt;&gt;"x"),0,
IF($F70=0,0,
IF(BU$4&lt;'2.1 Kraftwerk allgemein'!$F$16,0,
IF(BU$4='2.1 Kraftwerk allgemein'!$F$16,'2.5 CAPEX'!$J73/$F70,
IF(BU$4&lt;'2.1 Kraftwerk allgemein'!$F$16+$F70,
('2.5 CAPEX'!$J73+SUM(OFFSET('2.5 CAPEX'!BZ73,0,-MIN(MAX($F70-1-('2.1 Kraftwerk allgemein'!$F$16-'1.1 Allgemein'!$I$22+1),0),COLUMN(BL70)-1-('2.1 Kraftwerk allgemein'!$F$16-'1.1 Allgemein'!$I$22+1)),1,MIN(MAX($F70-('2.1 Kraftwerk allgemein'!$F$16-'1.1 Allgemein'!$I$22+1),1),COLUMN(BL70)-('2.1 Kraftwerk allgemein'!$F$16-'1.1 Allgemein'!$I$22+1)))))/$F70,
SUM(OFFSET('2.5 CAPEX'!BZ73,0,-MIN($F70-1,COLUMN(BL70)-1),1,MIN($F70,COLUMN(BL70))))/$F70)))))))</f>
        <v/>
      </c>
      <c r="BV70" s="199" t="str">
        <f ca="1">IF('2.1 Kraftwerk allgemein'!$F$15&lt;'1.1 Allgemein'!$I$22,
IF(OR(ISNUMBER($D70)=FALSE,$F70=""),"",
IF(AND('2.5 CAPEX'!$L73&lt;&gt;"x",'2.5 CAPEX'!$M73&lt;&gt;"x"),0,
IF($F70=0,0,
IF(BV$4&lt;'2.1 Kraftwerk allgemein'!$F$16,0,
IF(BV$4='2.1 Kraftwerk allgemein'!$F$16,'2.5 CAPEX'!$J73/$F70,
IF(BV$4&lt;'2.1 Kraftwerk allgemein'!$F$16+$F70,
('2.5 CAPEX'!$J73+SUM(OFFSET('2.5 CAPEX'!CA73,0,-MIN(MAX($F70-1-('2.1 Kraftwerk allgemein'!$F$16-'2.1 Kraftwerk allgemein'!$F$15+1),0),COLUMN(BM70)-1-('2.1 Kraftwerk allgemein'!$F$16-'2.1 Kraftwerk allgemein'!$F$15+1)),1,MIN(MAX($F70-('2.1 Kraftwerk allgemein'!$F$16-'2.1 Kraftwerk allgemein'!$F$15+1),1),COLUMN(BM70)-('2.1 Kraftwerk allgemein'!$F$16-'2.1 Kraftwerk allgemein'!$F$15+1)))))/$F70,
SUM(OFFSET('2.5 CAPEX'!CA73,0,-MIN($F70-1,COLUMN(BM70)-1),1,MIN($F70,COLUMN(BM70))))/$F70)))))),
IF(OR(ISNUMBER($D70)=FALSE,$F70=""),"",
IF(AND('2.5 CAPEX'!$L73&lt;&gt;"x",'2.5 CAPEX'!$M73&lt;&gt;"x"),0,
IF($F70=0,0,
IF(BV$4&lt;'2.1 Kraftwerk allgemein'!$F$16,0,
IF(BV$4='2.1 Kraftwerk allgemein'!$F$16,'2.5 CAPEX'!$J73/$F70,
IF(BV$4&lt;'2.1 Kraftwerk allgemein'!$F$16+$F70,
('2.5 CAPEX'!$J73+SUM(OFFSET('2.5 CAPEX'!CA73,0,-MIN(MAX($F70-1-('2.1 Kraftwerk allgemein'!$F$16-'1.1 Allgemein'!$I$22+1),0),COLUMN(BM70)-1-('2.1 Kraftwerk allgemein'!$F$16-'1.1 Allgemein'!$I$22+1)),1,MIN(MAX($F70-('2.1 Kraftwerk allgemein'!$F$16-'1.1 Allgemein'!$I$22+1),1),COLUMN(BM70)-('2.1 Kraftwerk allgemein'!$F$16-'1.1 Allgemein'!$I$22+1)))))/$F70,
SUM(OFFSET('2.5 CAPEX'!CA73,0,-MIN($F70-1,COLUMN(BM70)-1),1,MIN($F70,COLUMN(BM70))))/$F70)))))))</f>
        <v/>
      </c>
      <c r="BW70" s="199" t="str">
        <f ca="1">IF('2.1 Kraftwerk allgemein'!$F$15&lt;'1.1 Allgemein'!$I$22,
IF(OR(ISNUMBER($D70)=FALSE,$F70=""),"",
IF(AND('2.5 CAPEX'!$L73&lt;&gt;"x",'2.5 CAPEX'!$M73&lt;&gt;"x"),0,
IF($F70=0,0,
IF(BW$4&lt;'2.1 Kraftwerk allgemein'!$F$16,0,
IF(BW$4='2.1 Kraftwerk allgemein'!$F$16,'2.5 CAPEX'!$J73/$F70,
IF(BW$4&lt;'2.1 Kraftwerk allgemein'!$F$16+$F70,
('2.5 CAPEX'!$J73+SUM(OFFSET('2.5 CAPEX'!CB73,0,-MIN(MAX($F70-1-('2.1 Kraftwerk allgemein'!$F$16-'2.1 Kraftwerk allgemein'!$F$15+1),0),COLUMN(BN70)-1-('2.1 Kraftwerk allgemein'!$F$16-'2.1 Kraftwerk allgemein'!$F$15+1)),1,MIN(MAX($F70-('2.1 Kraftwerk allgemein'!$F$16-'2.1 Kraftwerk allgemein'!$F$15+1),1),COLUMN(BN70)-('2.1 Kraftwerk allgemein'!$F$16-'2.1 Kraftwerk allgemein'!$F$15+1)))))/$F70,
SUM(OFFSET('2.5 CAPEX'!CB73,0,-MIN($F70-1,COLUMN(BN70)-1),1,MIN($F70,COLUMN(BN70))))/$F70)))))),
IF(OR(ISNUMBER($D70)=FALSE,$F70=""),"",
IF(AND('2.5 CAPEX'!$L73&lt;&gt;"x",'2.5 CAPEX'!$M73&lt;&gt;"x"),0,
IF($F70=0,0,
IF(BW$4&lt;'2.1 Kraftwerk allgemein'!$F$16,0,
IF(BW$4='2.1 Kraftwerk allgemein'!$F$16,'2.5 CAPEX'!$J73/$F70,
IF(BW$4&lt;'2.1 Kraftwerk allgemein'!$F$16+$F70,
('2.5 CAPEX'!$J73+SUM(OFFSET('2.5 CAPEX'!CB73,0,-MIN(MAX($F70-1-('2.1 Kraftwerk allgemein'!$F$16-'1.1 Allgemein'!$I$22+1),0),COLUMN(BN70)-1-('2.1 Kraftwerk allgemein'!$F$16-'1.1 Allgemein'!$I$22+1)),1,MIN(MAX($F70-('2.1 Kraftwerk allgemein'!$F$16-'1.1 Allgemein'!$I$22+1),1),COLUMN(BN70)-('2.1 Kraftwerk allgemein'!$F$16-'1.1 Allgemein'!$I$22+1)))))/$F70,
SUM(OFFSET('2.5 CAPEX'!CB73,0,-MIN($F70-1,COLUMN(BN70)-1),1,MIN($F70,COLUMN(BN70))))/$F70)))))))</f>
        <v/>
      </c>
      <c r="BX70" s="199" t="str">
        <f ca="1">IF('2.1 Kraftwerk allgemein'!$F$15&lt;'1.1 Allgemein'!$I$22,
IF(OR(ISNUMBER($D70)=FALSE,$F70=""),"",
IF(AND('2.5 CAPEX'!$L73&lt;&gt;"x",'2.5 CAPEX'!$M73&lt;&gt;"x"),0,
IF($F70=0,0,
IF(BX$4&lt;'2.1 Kraftwerk allgemein'!$F$16,0,
IF(BX$4='2.1 Kraftwerk allgemein'!$F$16,'2.5 CAPEX'!$J73/$F70,
IF(BX$4&lt;'2.1 Kraftwerk allgemein'!$F$16+$F70,
('2.5 CAPEX'!$J73+SUM(OFFSET('2.5 CAPEX'!CC73,0,-MIN(MAX($F70-1-('2.1 Kraftwerk allgemein'!$F$16-'2.1 Kraftwerk allgemein'!$F$15+1),0),COLUMN(BO70)-1-('2.1 Kraftwerk allgemein'!$F$16-'2.1 Kraftwerk allgemein'!$F$15+1)),1,MIN(MAX($F70-('2.1 Kraftwerk allgemein'!$F$16-'2.1 Kraftwerk allgemein'!$F$15+1),1),COLUMN(BO70)-('2.1 Kraftwerk allgemein'!$F$16-'2.1 Kraftwerk allgemein'!$F$15+1)))))/$F70,
SUM(OFFSET('2.5 CAPEX'!CC73,0,-MIN($F70-1,COLUMN(BO70)-1),1,MIN($F70,COLUMN(BO70))))/$F70)))))),
IF(OR(ISNUMBER($D70)=FALSE,$F70=""),"",
IF(AND('2.5 CAPEX'!$L73&lt;&gt;"x",'2.5 CAPEX'!$M73&lt;&gt;"x"),0,
IF($F70=0,0,
IF(BX$4&lt;'2.1 Kraftwerk allgemein'!$F$16,0,
IF(BX$4='2.1 Kraftwerk allgemein'!$F$16,'2.5 CAPEX'!$J73/$F70,
IF(BX$4&lt;'2.1 Kraftwerk allgemein'!$F$16+$F70,
('2.5 CAPEX'!$J73+SUM(OFFSET('2.5 CAPEX'!CC73,0,-MIN(MAX($F70-1-('2.1 Kraftwerk allgemein'!$F$16-'1.1 Allgemein'!$I$22+1),0),COLUMN(BO70)-1-('2.1 Kraftwerk allgemein'!$F$16-'1.1 Allgemein'!$I$22+1)),1,MIN(MAX($F70-('2.1 Kraftwerk allgemein'!$F$16-'1.1 Allgemein'!$I$22+1),1),COLUMN(BO70)-('2.1 Kraftwerk allgemein'!$F$16-'1.1 Allgemein'!$I$22+1)))))/$F70,
SUM(OFFSET('2.5 CAPEX'!CC73,0,-MIN($F70-1,COLUMN(BO70)-1),1,MIN($F70,COLUMN(BO70))))/$F70)))))))</f>
        <v/>
      </c>
      <c r="BY70" s="199" t="str">
        <f ca="1">IF('2.1 Kraftwerk allgemein'!$F$15&lt;'1.1 Allgemein'!$I$22,
IF(OR(ISNUMBER($D70)=FALSE,$F70=""),"",
IF(AND('2.5 CAPEX'!$L73&lt;&gt;"x",'2.5 CAPEX'!$M73&lt;&gt;"x"),0,
IF($F70=0,0,
IF(BY$4&lt;'2.1 Kraftwerk allgemein'!$F$16,0,
IF(BY$4='2.1 Kraftwerk allgemein'!$F$16,'2.5 CAPEX'!$J73/$F70,
IF(BY$4&lt;'2.1 Kraftwerk allgemein'!$F$16+$F70,
('2.5 CAPEX'!$J73+SUM(OFFSET('2.5 CAPEX'!CD73,0,-MIN(MAX($F70-1-('2.1 Kraftwerk allgemein'!$F$16-'2.1 Kraftwerk allgemein'!$F$15+1),0),COLUMN(BP70)-1-('2.1 Kraftwerk allgemein'!$F$16-'2.1 Kraftwerk allgemein'!$F$15+1)),1,MIN(MAX($F70-('2.1 Kraftwerk allgemein'!$F$16-'2.1 Kraftwerk allgemein'!$F$15+1),1),COLUMN(BP70)-('2.1 Kraftwerk allgemein'!$F$16-'2.1 Kraftwerk allgemein'!$F$15+1)))))/$F70,
SUM(OFFSET('2.5 CAPEX'!CD73,0,-MIN($F70-1,COLUMN(BP70)-1),1,MIN($F70,COLUMN(BP70))))/$F70)))))),
IF(OR(ISNUMBER($D70)=FALSE,$F70=""),"",
IF(AND('2.5 CAPEX'!$L73&lt;&gt;"x",'2.5 CAPEX'!$M73&lt;&gt;"x"),0,
IF($F70=0,0,
IF(BY$4&lt;'2.1 Kraftwerk allgemein'!$F$16,0,
IF(BY$4='2.1 Kraftwerk allgemein'!$F$16,'2.5 CAPEX'!$J73/$F70,
IF(BY$4&lt;'2.1 Kraftwerk allgemein'!$F$16+$F70,
('2.5 CAPEX'!$J73+SUM(OFFSET('2.5 CAPEX'!CD73,0,-MIN(MAX($F70-1-('2.1 Kraftwerk allgemein'!$F$16-'1.1 Allgemein'!$I$22+1),0),COLUMN(BP70)-1-('2.1 Kraftwerk allgemein'!$F$16-'1.1 Allgemein'!$I$22+1)),1,MIN(MAX($F70-('2.1 Kraftwerk allgemein'!$F$16-'1.1 Allgemein'!$I$22+1),1),COLUMN(BP70)-('2.1 Kraftwerk allgemein'!$F$16-'1.1 Allgemein'!$I$22+1)))))/$F70,
SUM(OFFSET('2.5 CAPEX'!CD73,0,-MIN($F70-1,COLUMN(BP70)-1),1,MIN($F70,COLUMN(BP70))))/$F70)))))))</f>
        <v/>
      </c>
      <c r="BZ70" s="199" t="str">
        <f ca="1">IF('2.1 Kraftwerk allgemein'!$F$15&lt;'1.1 Allgemein'!$I$22,
IF(OR(ISNUMBER($D70)=FALSE,$F70=""),"",
IF(AND('2.5 CAPEX'!$L73&lt;&gt;"x",'2.5 CAPEX'!$M73&lt;&gt;"x"),0,
IF($F70=0,0,
IF(BZ$4&lt;'2.1 Kraftwerk allgemein'!$F$16,0,
IF(BZ$4='2.1 Kraftwerk allgemein'!$F$16,'2.5 CAPEX'!$J73/$F70,
IF(BZ$4&lt;'2.1 Kraftwerk allgemein'!$F$16+$F70,
('2.5 CAPEX'!$J73+SUM(OFFSET('2.5 CAPEX'!CE73,0,-MIN(MAX($F70-1-('2.1 Kraftwerk allgemein'!$F$16-'2.1 Kraftwerk allgemein'!$F$15+1),0),COLUMN(BQ70)-1-('2.1 Kraftwerk allgemein'!$F$16-'2.1 Kraftwerk allgemein'!$F$15+1)),1,MIN(MAX($F70-('2.1 Kraftwerk allgemein'!$F$16-'2.1 Kraftwerk allgemein'!$F$15+1),1),COLUMN(BQ70)-('2.1 Kraftwerk allgemein'!$F$16-'2.1 Kraftwerk allgemein'!$F$15+1)))))/$F70,
SUM(OFFSET('2.5 CAPEX'!CE73,0,-MIN($F70-1,COLUMN(BQ70)-1),1,MIN($F70,COLUMN(BQ70))))/$F70)))))),
IF(OR(ISNUMBER($D70)=FALSE,$F70=""),"",
IF(AND('2.5 CAPEX'!$L73&lt;&gt;"x",'2.5 CAPEX'!$M73&lt;&gt;"x"),0,
IF($F70=0,0,
IF(BZ$4&lt;'2.1 Kraftwerk allgemein'!$F$16,0,
IF(BZ$4='2.1 Kraftwerk allgemein'!$F$16,'2.5 CAPEX'!$J73/$F70,
IF(BZ$4&lt;'2.1 Kraftwerk allgemein'!$F$16+$F70,
('2.5 CAPEX'!$J73+SUM(OFFSET('2.5 CAPEX'!CE73,0,-MIN(MAX($F70-1-('2.1 Kraftwerk allgemein'!$F$16-'1.1 Allgemein'!$I$22+1),0),COLUMN(BQ70)-1-('2.1 Kraftwerk allgemein'!$F$16-'1.1 Allgemein'!$I$22+1)),1,MIN(MAX($F70-('2.1 Kraftwerk allgemein'!$F$16-'1.1 Allgemein'!$I$22+1),1),COLUMN(BQ70)-('2.1 Kraftwerk allgemein'!$F$16-'1.1 Allgemein'!$I$22+1)))))/$F70,
SUM(OFFSET('2.5 CAPEX'!CE73,0,-MIN($F70-1,COLUMN(BQ70)-1),1,MIN($F70,COLUMN(BQ70))))/$F70)))))))</f>
        <v/>
      </c>
      <c r="CA70" s="199" t="str">
        <f ca="1">IF('2.1 Kraftwerk allgemein'!$F$15&lt;'1.1 Allgemein'!$I$22,
IF(OR(ISNUMBER($D70)=FALSE,$F70=""),"",
IF(AND('2.5 CAPEX'!$L73&lt;&gt;"x",'2.5 CAPEX'!$M73&lt;&gt;"x"),0,
IF($F70=0,0,
IF(CA$4&lt;'2.1 Kraftwerk allgemein'!$F$16,0,
IF(CA$4='2.1 Kraftwerk allgemein'!$F$16,'2.5 CAPEX'!$J73/$F70,
IF(CA$4&lt;'2.1 Kraftwerk allgemein'!$F$16+$F70,
('2.5 CAPEX'!$J73+SUM(OFFSET('2.5 CAPEX'!CF73,0,-MIN(MAX($F70-1-('2.1 Kraftwerk allgemein'!$F$16-'2.1 Kraftwerk allgemein'!$F$15+1),0),COLUMN(BR70)-1-('2.1 Kraftwerk allgemein'!$F$16-'2.1 Kraftwerk allgemein'!$F$15+1)),1,MIN(MAX($F70-('2.1 Kraftwerk allgemein'!$F$16-'2.1 Kraftwerk allgemein'!$F$15+1),1),COLUMN(BR70)-('2.1 Kraftwerk allgemein'!$F$16-'2.1 Kraftwerk allgemein'!$F$15+1)))))/$F70,
SUM(OFFSET('2.5 CAPEX'!CF73,0,-MIN($F70-1,COLUMN(BR70)-1),1,MIN($F70,COLUMN(BR70))))/$F70)))))),
IF(OR(ISNUMBER($D70)=FALSE,$F70=""),"",
IF(AND('2.5 CAPEX'!$L73&lt;&gt;"x",'2.5 CAPEX'!$M73&lt;&gt;"x"),0,
IF($F70=0,0,
IF(CA$4&lt;'2.1 Kraftwerk allgemein'!$F$16,0,
IF(CA$4='2.1 Kraftwerk allgemein'!$F$16,'2.5 CAPEX'!$J73/$F70,
IF(CA$4&lt;'2.1 Kraftwerk allgemein'!$F$16+$F70,
('2.5 CAPEX'!$J73+SUM(OFFSET('2.5 CAPEX'!CF73,0,-MIN(MAX($F70-1-('2.1 Kraftwerk allgemein'!$F$16-'1.1 Allgemein'!$I$22+1),0),COLUMN(BR70)-1-('2.1 Kraftwerk allgemein'!$F$16-'1.1 Allgemein'!$I$22+1)),1,MIN(MAX($F70-('2.1 Kraftwerk allgemein'!$F$16-'1.1 Allgemein'!$I$22+1),1),COLUMN(BR70)-('2.1 Kraftwerk allgemein'!$F$16-'1.1 Allgemein'!$I$22+1)))))/$F70,
SUM(OFFSET('2.5 CAPEX'!CF73,0,-MIN($F70-1,COLUMN(BR70)-1),1,MIN($F70,COLUMN(BR70))))/$F70)))))))</f>
        <v/>
      </c>
      <c r="CB70" s="199" t="str">
        <f ca="1">IF('2.1 Kraftwerk allgemein'!$F$15&lt;'1.1 Allgemein'!$I$22,
IF(OR(ISNUMBER($D70)=FALSE,$F70=""),"",
IF(AND('2.5 CAPEX'!$L73&lt;&gt;"x",'2.5 CAPEX'!$M73&lt;&gt;"x"),0,
IF($F70=0,0,
IF(CB$4&lt;'2.1 Kraftwerk allgemein'!$F$16,0,
IF(CB$4='2.1 Kraftwerk allgemein'!$F$16,'2.5 CAPEX'!$J73/$F70,
IF(CB$4&lt;'2.1 Kraftwerk allgemein'!$F$16+$F70,
('2.5 CAPEX'!$J73+SUM(OFFSET('2.5 CAPEX'!CG73,0,-MIN(MAX($F70-1-('2.1 Kraftwerk allgemein'!$F$16-'2.1 Kraftwerk allgemein'!$F$15+1),0),COLUMN(BS70)-1-('2.1 Kraftwerk allgemein'!$F$16-'2.1 Kraftwerk allgemein'!$F$15+1)),1,MIN(MAX($F70-('2.1 Kraftwerk allgemein'!$F$16-'2.1 Kraftwerk allgemein'!$F$15+1),1),COLUMN(BS70)-('2.1 Kraftwerk allgemein'!$F$16-'2.1 Kraftwerk allgemein'!$F$15+1)))))/$F70,
SUM(OFFSET('2.5 CAPEX'!CG73,0,-MIN($F70-1,COLUMN(BS70)-1),1,MIN($F70,COLUMN(BS70))))/$F70)))))),
IF(OR(ISNUMBER($D70)=FALSE,$F70=""),"",
IF(AND('2.5 CAPEX'!$L73&lt;&gt;"x",'2.5 CAPEX'!$M73&lt;&gt;"x"),0,
IF($F70=0,0,
IF(CB$4&lt;'2.1 Kraftwerk allgemein'!$F$16,0,
IF(CB$4='2.1 Kraftwerk allgemein'!$F$16,'2.5 CAPEX'!$J73/$F70,
IF(CB$4&lt;'2.1 Kraftwerk allgemein'!$F$16+$F70,
('2.5 CAPEX'!$J73+SUM(OFFSET('2.5 CAPEX'!CG73,0,-MIN(MAX($F70-1-('2.1 Kraftwerk allgemein'!$F$16-'1.1 Allgemein'!$I$22+1),0),COLUMN(BS70)-1-('2.1 Kraftwerk allgemein'!$F$16-'1.1 Allgemein'!$I$22+1)),1,MIN(MAX($F70-('2.1 Kraftwerk allgemein'!$F$16-'1.1 Allgemein'!$I$22+1),1),COLUMN(BS70)-('2.1 Kraftwerk allgemein'!$F$16-'1.1 Allgemein'!$I$22+1)))))/$F70,
SUM(OFFSET('2.5 CAPEX'!CG73,0,-MIN($F70-1,COLUMN(BS70)-1),1,MIN($F70,COLUMN(BS70))))/$F70)))))))</f>
        <v/>
      </c>
      <c r="CC70" s="199" t="str">
        <f ca="1">IF('2.1 Kraftwerk allgemein'!$F$15&lt;'1.1 Allgemein'!$I$22,
IF(OR(ISNUMBER($D70)=FALSE,$F70=""),"",
IF(AND('2.5 CAPEX'!$L73&lt;&gt;"x",'2.5 CAPEX'!$M73&lt;&gt;"x"),0,
IF($F70=0,0,
IF(CC$4&lt;'2.1 Kraftwerk allgemein'!$F$16,0,
IF(CC$4='2.1 Kraftwerk allgemein'!$F$16,'2.5 CAPEX'!$J73/$F70,
IF(CC$4&lt;'2.1 Kraftwerk allgemein'!$F$16+$F70,
('2.5 CAPEX'!$J73+SUM(OFFSET('2.5 CAPEX'!CH73,0,-MIN(MAX($F70-1-('2.1 Kraftwerk allgemein'!$F$16-'2.1 Kraftwerk allgemein'!$F$15+1),0),COLUMN(BT70)-1-('2.1 Kraftwerk allgemein'!$F$16-'2.1 Kraftwerk allgemein'!$F$15+1)),1,MIN(MAX($F70-('2.1 Kraftwerk allgemein'!$F$16-'2.1 Kraftwerk allgemein'!$F$15+1),1),COLUMN(BT70)-('2.1 Kraftwerk allgemein'!$F$16-'2.1 Kraftwerk allgemein'!$F$15+1)))))/$F70,
SUM(OFFSET('2.5 CAPEX'!CH73,0,-MIN($F70-1,COLUMN(BT70)-1),1,MIN($F70,COLUMN(BT70))))/$F70)))))),
IF(OR(ISNUMBER($D70)=FALSE,$F70=""),"",
IF(AND('2.5 CAPEX'!$L73&lt;&gt;"x",'2.5 CAPEX'!$M73&lt;&gt;"x"),0,
IF($F70=0,0,
IF(CC$4&lt;'2.1 Kraftwerk allgemein'!$F$16,0,
IF(CC$4='2.1 Kraftwerk allgemein'!$F$16,'2.5 CAPEX'!$J73/$F70,
IF(CC$4&lt;'2.1 Kraftwerk allgemein'!$F$16+$F70,
('2.5 CAPEX'!$J73+SUM(OFFSET('2.5 CAPEX'!CH73,0,-MIN(MAX($F70-1-('2.1 Kraftwerk allgemein'!$F$16-'1.1 Allgemein'!$I$22+1),0),COLUMN(BT70)-1-('2.1 Kraftwerk allgemein'!$F$16-'1.1 Allgemein'!$I$22+1)),1,MIN(MAX($F70-('2.1 Kraftwerk allgemein'!$F$16-'1.1 Allgemein'!$I$22+1),1),COLUMN(BT70)-('2.1 Kraftwerk allgemein'!$F$16-'1.1 Allgemein'!$I$22+1)))))/$F70,
SUM(OFFSET('2.5 CAPEX'!CH73,0,-MIN($F70-1,COLUMN(BT70)-1),1,MIN($F70,COLUMN(BT70))))/$F70)))))))</f>
        <v/>
      </c>
      <c r="CD70" s="199" t="str">
        <f ca="1">IF('2.1 Kraftwerk allgemein'!$F$15&lt;'1.1 Allgemein'!$I$22,
IF(OR(ISNUMBER($D70)=FALSE,$F70=""),"",
IF(AND('2.5 CAPEX'!$L73&lt;&gt;"x",'2.5 CAPEX'!$M73&lt;&gt;"x"),0,
IF($F70=0,0,
IF(CD$4&lt;'2.1 Kraftwerk allgemein'!$F$16,0,
IF(CD$4='2.1 Kraftwerk allgemein'!$F$16,'2.5 CAPEX'!$J73/$F70,
IF(CD$4&lt;'2.1 Kraftwerk allgemein'!$F$16+$F70,
('2.5 CAPEX'!$J73+SUM(OFFSET('2.5 CAPEX'!CI73,0,-MIN(MAX($F70-1-('2.1 Kraftwerk allgemein'!$F$16-'2.1 Kraftwerk allgemein'!$F$15+1),0),COLUMN(BU70)-1-('2.1 Kraftwerk allgemein'!$F$16-'2.1 Kraftwerk allgemein'!$F$15+1)),1,MIN(MAX($F70-('2.1 Kraftwerk allgemein'!$F$16-'2.1 Kraftwerk allgemein'!$F$15+1),1),COLUMN(BU70)-('2.1 Kraftwerk allgemein'!$F$16-'2.1 Kraftwerk allgemein'!$F$15+1)))))/$F70,
SUM(OFFSET('2.5 CAPEX'!CI73,0,-MIN($F70-1,COLUMN(BU70)-1),1,MIN($F70,COLUMN(BU70))))/$F70)))))),
IF(OR(ISNUMBER($D70)=FALSE,$F70=""),"",
IF(AND('2.5 CAPEX'!$L73&lt;&gt;"x",'2.5 CAPEX'!$M73&lt;&gt;"x"),0,
IF($F70=0,0,
IF(CD$4&lt;'2.1 Kraftwerk allgemein'!$F$16,0,
IF(CD$4='2.1 Kraftwerk allgemein'!$F$16,'2.5 CAPEX'!$J73/$F70,
IF(CD$4&lt;'2.1 Kraftwerk allgemein'!$F$16+$F70,
('2.5 CAPEX'!$J73+SUM(OFFSET('2.5 CAPEX'!CI73,0,-MIN(MAX($F70-1-('2.1 Kraftwerk allgemein'!$F$16-'1.1 Allgemein'!$I$22+1),0),COLUMN(BU70)-1-('2.1 Kraftwerk allgemein'!$F$16-'1.1 Allgemein'!$I$22+1)),1,MIN(MAX($F70-('2.1 Kraftwerk allgemein'!$F$16-'1.1 Allgemein'!$I$22+1),1),COLUMN(BU70)-('2.1 Kraftwerk allgemein'!$F$16-'1.1 Allgemein'!$I$22+1)))))/$F70,
SUM(OFFSET('2.5 CAPEX'!CI73,0,-MIN($F70-1,COLUMN(BU70)-1),1,MIN($F70,COLUMN(BU70))))/$F70)))))))</f>
        <v/>
      </c>
      <c r="CE70" s="199" t="str">
        <f ca="1">IF('2.1 Kraftwerk allgemein'!$F$15&lt;'1.1 Allgemein'!$I$22,
IF(OR(ISNUMBER($D70)=FALSE,$F70=""),"",
IF(AND('2.5 CAPEX'!$L73&lt;&gt;"x",'2.5 CAPEX'!$M73&lt;&gt;"x"),0,
IF($F70=0,0,
IF(CE$4&lt;'2.1 Kraftwerk allgemein'!$F$16,0,
IF(CE$4='2.1 Kraftwerk allgemein'!$F$16,'2.5 CAPEX'!$J73/$F70,
IF(CE$4&lt;'2.1 Kraftwerk allgemein'!$F$16+$F70,
('2.5 CAPEX'!$J73+SUM(OFFSET('2.5 CAPEX'!CJ73,0,-MIN(MAX($F70-1-('2.1 Kraftwerk allgemein'!$F$16-'2.1 Kraftwerk allgemein'!$F$15+1),0),COLUMN(BV70)-1-('2.1 Kraftwerk allgemein'!$F$16-'2.1 Kraftwerk allgemein'!$F$15+1)),1,MIN(MAX($F70-('2.1 Kraftwerk allgemein'!$F$16-'2.1 Kraftwerk allgemein'!$F$15+1),1),COLUMN(BV70)-('2.1 Kraftwerk allgemein'!$F$16-'2.1 Kraftwerk allgemein'!$F$15+1)))))/$F70,
SUM(OFFSET('2.5 CAPEX'!CJ73,0,-MIN($F70-1,COLUMN(BV70)-1),1,MIN($F70,COLUMN(BV70))))/$F70)))))),
IF(OR(ISNUMBER($D70)=FALSE,$F70=""),"",
IF(AND('2.5 CAPEX'!$L73&lt;&gt;"x",'2.5 CAPEX'!$M73&lt;&gt;"x"),0,
IF($F70=0,0,
IF(CE$4&lt;'2.1 Kraftwerk allgemein'!$F$16,0,
IF(CE$4='2.1 Kraftwerk allgemein'!$F$16,'2.5 CAPEX'!$J73/$F70,
IF(CE$4&lt;'2.1 Kraftwerk allgemein'!$F$16+$F70,
('2.5 CAPEX'!$J73+SUM(OFFSET('2.5 CAPEX'!CJ73,0,-MIN(MAX($F70-1-('2.1 Kraftwerk allgemein'!$F$16-'1.1 Allgemein'!$I$22+1),0),COLUMN(BV70)-1-('2.1 Kraftwerk allgemein'!$F$16-'1.1 Allgemein'!$I$22+1)),1,MIN(MAX($F70-('2.1 Kraftwerk allgemein'!$F$16-'1.1 Allgemein'!$I$22+1),1),COLUMN(BV70)-('2.1 Kraftwerk allgemein'!$F$16-'1.1 Allgemein'!$I$22+1)))))/$F70,
SUM(OFFSET('2.5 CAPEX'!CJ73,0,-MIN($F70-1,COLUMN(BV70)-1),1,MIN($F70,COLUMN(BV70))))/$F70)))))))</f>
        <v/>
      </c>
      <c r="CF70" s="199" t="str">
        <f ca="1">IF('2.1 Kraftwerk allgemein'!$F$15&lt;'1.1 Allgemein'!$I$22,
IF(OR(ISNUMBER($D70)=FALSE,$F70=""),"",
IF(AND('2.5 CAPEX'!$L73&lt;&gt;"x",'2.5 CAPEX'!$M73&lt;&gt;"x"),0,
IF($F70=0,0,
IF(CF$4&lt;'2.1 Kraftwerk allgemein'!$F$16,0,
IF(CF$4='2.1 Kraftwerk allgemein'!$F$16,'2.5 CAPEX'!$J73/$F70,
IF(CF$4&lt;'2.1 Kraftwerk allgemein'!$F$16+$F70,
('2.5 CAPEX'!$J73+SUM(OFFSET('2.5 CAPEX'!CK73,0,-MIN(MAX($F70-1-('2.1 Kraftwerk allgemein'!$F$16-'2.1 Kraftwerk allgemein'!$F$15+1),0),COLUMN(BW70)-1-('2.1 Kraftwerk allgemein'!$F$16-'2.1 Kraftwerk allgemein'!$F$15+1)),1,MIN(MAX($F70-('2.1 Kraftwerk allgemein'!$F$16-'2.1 Kraftwerk allgemein'!$F$15+1),1),COLUMN(BW70)-('2.1 Kraftwerk allgemein'!$F$16-'2.1 Kraftwerk allgemein'!$F$15+1)))))/$F70,
SUM(OFFSET('2.5 CAPEX'!CK73,0,-MIN($F70-1,COLUMN(BW70)-1),1,MIN($F70,COLUMN(BW70))))/$F70)))))),
IF(OR(ISNUMBER($D70)=FALSE,$F70=""),"",
IF(AND('2.5 CAPEX'!$L73&lt;&gt;"x",'2.5 CAPEX'!$M73&lt;&gt;"x"),0,
IF($F70=0,0,
IF(CF$4&lt;'2.1 Kraftwerk allgemein'!$F$16,0,
IF(CF$4='2.1 Kraftwerk allgemein'!$F$16,'2.5 CAPEX'!$J73/$F70,
IF(CF$4&lt;'2.1 Kraftwerk allgemein'!$F$16+$F70,
('2.5 CAPEX'!$J73+SUM(OFFSET('2.5 CAPEX'!CK73,0,-MIN(MAX($F70-1-('2.1 Kraftwerk allgemein'!$F$16-'1.1 Allgemein'!$I$22+1),0),COLUMN(BW70)-1-('2.1 Kraftwerk allgemein'!$F$16-'1.1 Allgemein'!$I$22+1)),1,MIN(MAX($F70-('2.1 Kraftwerk allgemein'!$F$16-'1.1 Allgemein'!$I$22+1),1),COLUMN(BW70)-('2.1 Kraftwerk allgemein'!$F$16-'1.1 Allgemein'!$I$22+1)))))/$F70,
SUM(OFFSET('2.5 CAPEX'!CK73,0,-MIN($F70-1,COLUMN(BW70)-1),1,MIN($F70,COLUMN(BW70))))/$F70)))))))</f>
        <v/>
      </c>
      <c r="CG70" s="199" t="str">
        <f ca="1">IF('2.1 Kraftwerk allgemein'!$F$15&lt;'1.1 Allgemein'!$I$22,
IF(OR(ISNUMBER($D70)=FALSE,$F70=""),"",
IF(AND('2.5 CAPEX'!$L73&lt;&gt;"x",'2.5 CAPEX'!$M73&lt;&gt;"x"),0,
IF($F70=0,0,
IF(CG$4&lt;'2.1 Kraftwerk allgemein'!$F$16,0,
IF(CG$4='2.1 Kraftwerk allgemein'!$F$16,'2.5 CAPEX'!$J73/$F70,
IF(CG$4&lt;'2.1 Kraftwerk allgemein'!$F$16+$F70,
('2.5 CAPEX'!$J73+SUM(OFFSET('2.5 CAPEX'!CL73,0,-MIN(MAX($F70-1-('2.1 Kraftwerk allgemein'!$F$16-'2.1 Kraftwerk allgemein'!$F$15+1),0),COLUMN(BX70)-1-('2.1 Kraftwerk allgemein'!$F$16-'2.1 Kraftwerk allgemein'!$F$15+1)),1,MIN(MAX($F70-('2.1 Kraftwerk allgemein'!$F$16-'2.1 Kraftwerk allgemein'!$F$15+1),1),COLUMN(BX70)-('2.1 Kraftwerk allgemein'!$F$16-'2.1 Kraftwerk allgemein'!$F$15+1)))))/$F70,
SUM(OFFSET('2.5 CAPEX'!CL73,0,-MIN($F70-1,COLUMN(BX70)-1),1,MIN($F70,COLUMN(BX70))))/$F70)))))),
IF(OR(ISNUMBER($D70)=FALSE,$F70=""),"",
IF(AND('2.5 CAPEX'!$L73&lt;&gt;"x",'2.5 CAPEX'!$M73&lt;&gt;"x"),0,
IF($F70=0,0,
IF(CG$4&lt;'2.1 Kraftwerk allgemein'!$F$16,0,
IF(CG$4='2.1 Kraftwerk allgemein'!$F$16,'2.5 CAPEX'!$J73/$F70,
IF(CG$4&lt;'2.1 Kraftwerk allgemein'!$F$16+$F70,
('2.5 CAPEX'!$J73+SUM(OFFSET('2.5 CAPEX'!CL73,0,-MIN(MAX($F70-1-('2.1 Kraftwerk allgemein'!$F$16-'1.1 Allgemein'!$I$22+1),0),COLUMN(BX70)-1-('2.1 Kraftwerk allgemein'!$F$16-'1.1 Allgemein'!$I$22+1)),1,MIN(MAX($F70-('2.1 Kraftwerk allgemein'!$F$16-'1.1 Allgemein'!$I$22+1),1),COLUMN(BX70)-('2.1 Kraftwerk allgemein'!$F$16-'1.1 Allgemein'!$I$22+1)))))/$F70,
SUM(OFFSET('2.5 CAPEX'!CL73,0,-MIN($F70-1,COLUMN(BX70)-1),1,MIN($F70,COLUMN(BX70))))/$F70)))))))</f>
        <v/>
      </c>
      <c r="CH70" s="199" t="str">
        <f ca="1">IF('2.1 Kraftwerk allgemein'!$F$15&lt;'1.1 Allgemein'!$I$22,
IF(OR(ISNUMBER($D70)=FALSE,$F70=""),"",
IF(AND('2.5 CAPEX'!$L73&lt;&gt;"x",'2.5 CAPEX'!$M73&lt;&gt;"x"),0,
IF($F70=0,0,
IF(CH$4&lt;'2.1 Kraftwerk allgemein'!$F$16,0,
IF(CH$4='2.1 Kraftwerk allgemein'!$F$16,'2.5 CAPEX'!$J73/$F70,
IF(CH$4&lt;'2.1 Kraftwerk allgemein'!$F$16+$F70,
('2.5 CAPEX'!$J73+SUM(OFFSET('2.5 CAPEX'!CM73,0,-MIN(MAX($F70-1-('2.1 Kraftwerk allgemein'!$F$16-'2.1 Kraftwerk allgemein'!$F$15+1),0),COLUMN(BY70)-1-('2.1 Kraftwerk allgemein'!$F$16-'2.1 Kraftwerk allgemein'!$F$15+1)),1,MIN(MAX($F70-('2.1 Kraftwerk allgemein'!$F$16-'2.1 Kraftwerk allgemein'!$F$15+1),1),COLUMN(BY70)-('2.1 Kraftwerk allgemein'!$F$16-'2.1 Kraftwerk allgemein'!$F$15+1)))))/$F70,
SUM(OFFSET('2.5 CAPEX'!CM73,0,-MIN($F70-1,COLUMN(BY70)-1),1,MIN($F70,COLUMN(BY70))))/$F70)))))),
IF(OR(ISNUMBER($D70)=FALSE,$F70=""),"",
IF(AND('2.5 CAPEX'!$L73&lt;&gt;"x",'2.5 CAPEX'!$M73&lt;&gt;"x"),0,
IF($F70=0,0,
IF(CH$4&lt;'2.1 Kraftwerk allgemein'!$F$16,0,
IF(CH$4='2.1 Kraftwerk allgemein'!$F$16,'2.5 CAPEX'!$J73/$F70,
IF(CH$4&lt;'2.1 Kraftwerk allgemein'!$F$16+$F70,
('2.5 CAPEX'!$J73+SUM(OFFSET('2.5 CAPEX'!CM73,0,-MIN(MAX($F70-1-('2.1 Kraftwerk allgemein'!$F$16-'1.1 Allgemein'!$I$22+1),0),COLUMN(BY70)-1-('2.1 Kraftwerk allgemein'!$F$16-'1.1 Allgemein'!$I$22+1)),1,MIN(MAX($F70-('2.1 Kraftwerk allgemein'!$F$16-'1.1 Allgemein'!$I$22+1),1),COLUMN(BY70)-('2.1 Kraftwerk allgemein'!$F$16-'1.1 Allgemein'!$I$22+1)))))/$F70,
SUM(OFFSET('2.5 CAPEX'!CM73,0,-MIN($F70-1,COLUMN(BY70)-1),1,MIN($F70,COLUMN(BY70))))/$F70)))))))</f>
        <v/>
      </c>
      <c r="CI70" s="199" t="str">
        <f ca="1">IF('2.1 Kraftwerk allgemein'!$F$15&lt;'1.1 Allgemein'!$I$22,
IF(OR(ISNUMBER($D70)=FALSE,$F70=""),"",
IF(AND('2.5 CAPEX'!$L73&lt;&gt;"x",'2.5 CAPEX'!$M73&lt;&gt;"x"),0,
IF($F70=0,0,
IF(CI$4&lt;'2.1 Kraftwerk allgemein'!$F$16,0,
IF(CI$4='2.1 Kraftwerk allgemein'!$F$16,'2.5 CAPEX'!$J73/$F70,
IF(CI$4&lt;'2.1 Kraftwerk allgemein'!$F$16+$F70,
('2.5 CAPEX'!$J73+SUM(OFFSET('2.5 CAPEX'!CN73,0,-MIN(MAX($F70-1-('2.1 Kraftwerk allgemein'!$F$16-'2.1 Kraftwerk allgemein'!$F$15+1),0),COLUMN(BZ70)-1-('2.1 Kraftwerk allgemein'!$F$16-'2.1 Kraftwerk allgemein'!$F$15+1)),1,MIN(MAX($F70-('2.1 Kraftwerk allgemein'!$F$16-'2.1 Kraftwerk allgemein'!$F$15+1),1),COLUMN(BZ70)-('2.1 Kraftwerk allgemein'!$F$16-'2.1 Kraftwerk allgemein'!$F$15+1)))))/$F70,
SUM(OFFSET('2.5 CAPEX'!CN73,0,-MIN($F70-1,COLUMN(BZ70)-1),1,MIN($F70,COLUMN(BZ70))))/$F70)))))),
IF(OR(ISNUMBER($D70)=FALSE,$F70=""),"",
IF(AND('2.5 CAPEX'!$L73&lt;&gt;"x",'2.5 CAPEX'!$M73&lt;&gt;"x"),0,
IF($F70=0,0,
IF(CI$4&lt;'2.1 Kraftwerk allgemein'!$F$16,0,
IF(CI$4='2.1 Kraftwerk allgemein'!$F$16,'2.5 CAPEX'!$J73/$F70,
IF(CI$4&lt;'2.1 Kraftwerk allgemein'!$F$16+$F70,
('2.5 CAPEX'!$J73+SUM(OFFSET('2.5 CAPEX'!CN73,0,-MIN(MAX($F70-1-('2.1 Kraftwerk allgemein'!$F$16-'1.1 Allgemein'!$I$22+1),0),COLUMN(BZ70)-1-('2.1 Kraftwerk allgemein'!$F$16-'1.1 Allgemein'!$I$22+1)),1,MIN(MAX($F70-('2.1 Kraftwerk allgemein'!$F$16-'1.1 Allgemein'!$I$22+1),1),COLUMN(BZ70)-('2.1 Kraftwerk allgemein'!$F$16-'1.1 Allgemein'!$I$22+1)))))/$F70,
SUM(OFFSET('2.5 CAPEX'!CN73,0,-MIN($F70-1,COLUMN(BZ70)-1),1,MIN($F70,COLUMN(BZ70))))/$F70)))))))</f>
        <v/>
      </c>
      <c r="CJ70" s="199" t="str">
        <f ca="1">IF('2.1 Kraftwerk allgemein'!$F$15&lt;'1.1 Allgemein'!$I$22,
IF(OR(ISNUMBER($D70)=FALSE,$F70=""),"",
IF(AND('2.5 CAPEX'!$L73&lt;&gt;"x",'2.5 CAPEX'!$M73&lt;&gt;"x"),0,
IF($F70=0,0,
IF(CJ$4&lt;'2.1 Kraftwerk allgemein'!$F$16,0,
IF(CJ$4='2.1 Kraftwerk allgemein'!$F$16,'2.5 CAPEX'!$J73/$F70,
IF(CJ$4&lt;'2.1 Kraftwerk allgemein'!$F$16+$F70,
('2.5 CAPEX'!$J73+SUM(OFFSET('2.5 CAPEX'!CO73,0,-MIN(MAX($F70-1-('2.1 Kraftwerk allgemein'!$F$16-'2.1 Kraftwerk allgemein'!$F$15+1),0),COLUMN(CA70)-1-('2.1 Kraftwerk allgemein'!$F$16-'2.1 Kraftwerk allgemein'!$F$15+1)),1,MIN(MAX($F70-('2.1 Kraftwerk allgemein'!$F$16-'2.1 Kraftwerk allgemein'!$F$15+1),1),COLUMN(CA70)-('2.1 Kraftwerk allgemein'!$F$16-'2.1 Kraftwerk allgemein'!$F$15+1)))))/$F70,
SUM(OFFSET('2.5 CAPEX'!CO73,0,-MIN($F70-1,COLUMN(CA70)-1),1,MIN($F70,COLUMN(CA70))))/$F70)))))),
IF(OR(ISNUMBER($D70)=FALSE,$F70=""),"",
IF(AND('2.5 CAPEX'!$L73&lt;&gt;"x",'2.5 CAPEX'!$M73&lt;&gt;"x"),0,
IF($F70=0,0,
IF(CJ$4&lt;'2.1 Kraftwerk allgemein'!$F$16,0,
IF(CJ$4='2.1 Kraftwerk allgemein'!$F$16,'2.5 CAPEX'!$J73/$F70,
IF(CJ$4&lt;'2.1 Kraftwerk allgemein'!$F$16+$F70,
('2.5 CAPEX'!$J73+SUM(OFFSET('2.5 CAPEX'!CO73,0,-MIN(MAX($F70-1-('2.1 Kraftwerk allgemein'!$F$16-'1.1 Allgemein'!$I$22+1),0),COLUMN(CA70)-1-('2.1 Kraftwerk allgemein'!$F$16-'1.1 Allgemein'!$I$22+1)),1,MIN(MAX($F70-('2.1 Kraftwerk allgemein'!$F$16-'1.1 Allgemein'!$I$22+1),1),COLUMN(CA70)-('2.1 Kraftwerk allgemein'!$F$16-'1.1 Allgemein'!$I$22+1)))))/$F70,
SUM(OFFSET('2.5 CAPEX'!CO73,0,-MIN($F70-1,COLUMN(CA70)-1),1,MIN($F70,COLUMN(CA70))))/$F70)))))))</f>
        <v/>
      </c>
      <c r="CK70" s="199" t="str">
        <f ca="1">IF('2.1 Kraftwerk allgemein'!$F$15&lt;'1.1 Allgemein'!$I$22,
IF(OR(ISNUMBER($D70)=FALSE,$F70=""),"",
IF(AND('2.5 CAPEX'!$L73&lt;&gt;"x",'2.5 CAPEX'!$M73&lt;&gt;"x"),0,
IF($F70=0,0,
IF(CK$4&lt;'2.1 Kraftwerk allgemein'!$F$16,0,
IF(CK$4='2.1 Kraftwerk allgemein'!$F$16,'2.5 CAPEX'!$J73/$F70,
IF(CK$4&lt;'2.1 Kraftwerk allgemein'!$F$16+$F70,
('2.5 CAPEX'!$J73+SUM(OFFSET('2.5 CAPEX'!CP73,0,-MIN(MAX($F70-1-('2.1 Kraftwerk allgemein'!$F$16-'2.1 Kraftwerk allgemein'!$F$15+1),0),COLUMN(CB70)-1-('2.1 Kraftwerk allgemein'!$F$16-'2.1 Kraftwerk allgemein'!$F$15+1)),1,MIN(MAX($F70-('2.1 Kraftwerk allgemein'!$F$16-'2.1 Kraftwerk allgemein'!$F$15+1),1),COLUMN(CB70)-('2.1 Kraftwerk allgemein'!$F$16-'2.1 Kraftwerk allgemein'!$F$15+1)))))/$F70,
SUM(OFFSET('2.5 CAPEX'!CP73,0,-MIN($F70-1,COLUMN(CB70)-1),1,MIN($F70,COLUMN(CB70))))/$F70)))))),
IF(OR(ISNUMBER($D70)=FALSE,$F70=""),"",
IF(AND('2.5 CAPEX'!$L73&lt;&gt;"x",'2.5 CAPEX'!$M73&lt;&gt;"x"),0,
IF($F70=0,0,
IF(CK$4&lt;'2.1 Kraftwerk allgemein'!$F$16,0,
IF(CK$4='2.1 Kraftwerk allgemein'!$F$16,'2.5 CAPEX'!$J73/$F70,
IF(CK$4&lt;'2.1 Kraftwerk allgemein'!$F$16+$F70,
('2.5 CAPEX'!$J73+SUM(OFFSET('2.5 CAPEX'!CP73,0,-MIN(MAX($F70-1-('2.1 Kraftwerk allgemein'!$F$16-'1.1 Allgemein'!$I$22+1),0),COLUMN(CB70)-1-('2.1 Kraftwerk allgemein'!$F$16-'1.1 Allgemein'!$I$22+1)),1,MIN(MAX($F70-('2.1 Kraftwerk allgemein'!$F$16-'1.1 Allgemein'!$I$22+1),1),COLUMN(CB70)-('2.1 Kraftwerk allgemein'!$F$16-'1.1 Allgemein'!$I$22+1)))))/$F70,
SUM(OFFSET('2.5 CAPEX'!CP73,0,-MIN($F70-1,COLUMN(CB70)-1),1,MIN($F70,COLUMN(CB70))))/$F70)))))))</f>
        <v/>
      </c>
      <c r="CL70" s="199" t="str">
        <f ca="1">IF('2.1 Kraftwerk allgemein'!$F$15&lt;'1.1 Allgemein'!$I$22,
IF(OR(ISNUMBER($D70)=FALSE,$F70=""),"",
IF(AND('2.5 CAPEX'!$L73&lt;&gt;"x",'2.5 CAPEX'!$M73&lt;&gt;"x"),0,
IF($F70=0,0,
IF(CL$4&lt;'2.1 Kraftwerk allgemein'!$F$16,0,
IF(CL$4='2.1 Kraftwerk allgemein'!$F$16,'2.5 CAPEX'!$J73/$F70,
IF(CL$4&lt;'2.1 Kraftwerk allgemein'!$F$16+$F70,
('2.5 CAPEX'!$J73+SUM(OFFSET('2.5 CAPEX'!CQ73,0,-MIN(MAX($F70-1-('2.1 Kraftwerk allgemein'!$F$16-'2.1 Kraftwerk allgemein'!$F$15+1),0),COLUMN(CC70)-1-('2.1 Kraftwerk allgemein'!$F$16-'2.1 Kraftwerk allgemein'!$F$15+1)),1,MIN(MAX($F70-('2.1 Kraftwerk allgemein'!$F$16-'2.1 Kraftwerk allgemein'!$F$15+1),1),COLUMN(CC70)-('2.1 Kraftwerk allgemein'!$F$16-'2.1 Kraftwerk allgemein'!$F$15+1)))))/$F70,
SUM(OFFSET('2.5 CAPEX'!CQ73,0,-MIN($F70-1,COLUMN(CC70)-1),1,MIN($F70,COLUMN(CC70))))/$F70)))))),
IF(OR(ISNUMBER($D70)=FALSE,$F70=""),"",
IF(AND('2.5 CAPEX'!$L73&lt;&gt;"x",'2.5 CAPEX'!$M73&lt;&gt;"x"),0,
IF($F70=0,0,
IF(CL$4&lt;'2.1 Kraftwerk allgemein'!$F$16,0,
IF(CL$4='2.1 Kraftwerk allgemein'!$F$16,'2.5 CAPEX'!$J73/$F70,
IF(CL$4&lt;'2.1 Kraftwerk allgemein'!$F$16+$F70,
('2.5 CAPEX'!$J73+SUM(OFFSET('2.5 CAPEX'!CQ73,0,-MIN(MAX($F70-1-('2.1 Kraftwerk allgemein'!$F$16-'1.1 Allgemein'!$I$22+1),0),COLUMN(CC70)-1-('2.1 Kraftwerk allgemein'!$F$16-'1.1 Allgemein'!$I$22+1)),1,MIN(MAX($F70-('2.1 Kraftwerk allgemein'!$F$16-'1.1 Allgemein'!$I$22+1),1),COLUMN(CC70)-('2.1 Kraftwerk allgemein'!$F$16-'1.1 Allgemein'!$I$22+1)))))/$F70,
SUM(OFFSET('2.5 CAPEX'!CQ73,0,-MIN($F70-1,COLUMN(CC70)-1),1,MIN($F70,COLUMN(CC70))))/$F70)))))))</f>
        <v/>
      </c>
      <c r="CM70" s="199" t="str">
        <f ca="1">IF('2.1 Kraftwerk allgemein'!$F$15&lt;'1.1 Allgemein'!$I$22,
IF(OR(ISNUMBER($D70)=FALSE,$F70=""),"",
IF(AND('2.5 CAPEX'!$L73&lt;&gt;"x",'2.5 CAPEX'!$M73&lt;&gt;"x"),0,
IF($F70=0,0,
IF(CM$4&lt;'2.1 Kraftwerk allgemein'!$F$16,0,
IF(CM$4='2.1 Kraftwerk allgemein'!$F$16,'2.5 CAPEX'!$J73/$F70,
IF(CM$4&lt;'2.1 Kraftwerk allgemein'!$F$16+$F70,
('2.5 CAPEX'!$J73+SUM(OFFSET('2.5 CAPEX'!CR73,0,-MIN(MAX($F70-1-('2.1 Kraftwerk allgemein'!$F$16-'2.1 Kraftwerk allgemein'!$F$15+1),0),COLUMN(CD70)-1-('2.1 Kraftwerk allgemein'!$F$16-'2.1 Kraftwerk allgemein'!$F$15+1)),1,MIN(MAX($F70-('2.1 Kraftwerk allgemein'!$F$16-'2.1 Kraftwerk allgemein'!$F$15+1),1),COLUMN(CD70)-('2.1 Kraftwerk allgemein'!$F$16-'2.1 Kraftwerk allgemein'!$F$15+1)))))/$F70,
SUM(OFFSET('2.5 CAPEX'!CR73,0,-MIN($F70-1,COLUMN(CD70)-1),1,MIN($F70,COLUMN(CD70))))/$F70)))))),
IF(OR(ISNUMBER($D70)=FALSE,$F70=""),"",
IF(AND('2.5 CAPEX'!$L73&lt;&gt;"x",'2.5 CAPEX'!$M73&lt;&gt;"x"),0,
IF($F70=0,0,
IF(CM$4&lt;'2.1 Kraftwerk allgemein'!$F$16,0,
IF(CM$4='2.1 Kraftwerk allgemein'!$F$16,'2.5 CAPEX'!$J73/$F70,
IF(CM$4&lt;'2.1 Kraftwerk allgemein'!$F$16+$F70,
('2.5 CAPEX'!$J73+SUM(OFFSET('2.5 CAPEX'!CR73,0,-MIN(MAX($F70-1-('2.1 Kraftwerk allgemein'!$F$16-'1.1 Allgemein'!$I$22+1),0),COLUMN(CD70)-1-('2.1 Kraftwerk allgemein'!$F$16-'1.1 Allgemein'!$I$22+1)),1,MIN(MAX($F70-('2.1 Kraftwerk allgemein'!$F$16-'1.1 Allgemein'!$I$22+1),1),COLUMN(CD70)-('2.1 Kraftwerk allgemein'!$F$16-'1.1 Allgemein'!$I$22+1)))))/$F70,
SUM(OFFSET('2.5 CAPEX'!CR73,0,-MIN($F70-1,COLUMN(CD70)-1),1,MIN($F70,COLUMN(CD70))))/$F70)))))))</f>
        <v/>
      </c>
      <c r="CN70" s="199" t="str">
        <f ca="1">IF('2.1 Kraftwerk allgemein'!$F$15&lt;'1.1 Allgemein'!$I$22,
IF(OR(ISNUMBER($D70)=FALSE,$F70=""),"",
IF(AND('2.5 CAPEX'!$L73&lt;&gt;"x",'2.5 CAPEX'!$M73&lt;&gt;"x"),0,
IF($F70=0,0,
IF(CN$4&lt;'2.1 Kraftwerk allgemein'!$F$16,0,
IF(CN$4='2.1 Kraftwerk allgemein'!$F$16,'2.5 CAPEX'!$J73/$F70,
IF(CN$4&lt;'2.1 Kraftwerk allgemein'!$F$16+$F70,
('2.5 CAPEX'!$J73+SUM(OFFSET('2.5 CAPEX'!CS73,0,-MIN(MAX($F70-1-('2.1 Kraftwerk allgemein'!$F$16-'2.1 Kraftwerk allgemein'!$F$15+1),0),COLUMN(CE70)-1-('2.1 Kraftwerk allgemein'!$F$16-'2.1 Kraftwerk allgemein'!$F$15+1)),1,MIN(MAX($F70-('2.1 Kraftwerk allgemein'!$F$16-'2.1 Kraftwerk allgemein'!$F$15+1),1),COLUMN(CE70)-('2.1 Kraftwerk allgemein'!$F$16-'2.1 Kraftwerk allgemein'!$F$15+1)))))/$F70,
SUM(OFFSET('2.5 CAPEX'!CS73,0,-MIN($F70-1,COLUMN(CE70)-1),1,MIN($F70,COLUMN(CE70))))/$F70)))))),
IF(OR(ISNUMBER($D70)=FALSE,$F70=""),"",
IF(AND('2.5 CAPEX'!$L73&lt;&gt;"x",'2.5 CAPEX'!$M73&lt;&gt;"x"),0,
IF($F70=0,0,
IF(CN$4&lt;'2.1 Kraftwerk allgemein'!$F$16,0,
IF(CN$4='2.1 Kraftwerk allgemein'!$F$16,'2.5 CAPEX'!$J73/$F70,
IF(CN$4&lt;'2.1 Kraftwerk allgemein'!$F$16+$F70,
('2.5 CAPEX'!$J73+SUM(OFFSET('2.5 CAPEX'!CS73,0,-MIN(MAX($F70-1-('2.1 Kraftwerk allgemein'!$F$16-'1.1 Allgemein'!$I$22+1),0),COLUMN(CE70)-1-('2.1 Kraftwerk allgemein'!$F$16-'1.1 Allgemein'!$I$22+1)),1,MIN(MAX($F70-('2.1 Kraftwerk allgemein'!$F$16-'1.1 Allgemein'!$I$22+1),1),COLUMN(CE70)-('2.1 Kraftwerk allgemein'!$F$16-'1.1 Allgemein'!$I$22+1)))))/$F70,
SUM(OFFSET('2.5 CAPEX'!CS73,0,-MIN($F70-1,COLUMN(CE70)-1),1,MIN($F70,COLUMN(CE70))))/$F70)))))))</f>
        <v/>
      </c>
      <c r="CO70" s="199" t="str">
        <f ca="1">IF('2.1 Kraftwerk allgemein'!$F$15&lt;'1.1 Allgemein'!$I$22,
IF(OR(ISNUMBER($D70)=FALSE,$F70=""),"",
IF(AND('2.5 CAPEX'!$L73&lt;&gt;"x",'2.5 CAPEX'!$M73&lt;&gt;"x"),0,
IF($F70=0,0,
IF(CO$4&lt;'2.1 Kraftwerk allgemein'!$F$16,0,
IF(CO$4='2.1 Kraftwerk allgemein'!$F$16,'2.5 CAPEX'!$J73/$F70,
IF(CO$4&lt;'2.1 Kraftwerk allgemein'!$F$16+$F70,
('2.5 CAPEX'!$J73+SUM(OFFSET('2.5 CAPEX'!CT73,0,-MIN(MAX($F70-1-('2.1 Kraftwerk allgemein'!$F$16-'2.1 Kraftwerk allgemein'!$F$15+1),0),COLUMN(CF70)-1-('2.1 Kraftwerk allgemein'!$F$16-'2.1 Kraftwerk allgemein'!$F$15+1)),1,MIN(MAX($F70-('2.1 Kraftwerk allgemein'!$F$16-'2.1 Kraftwerk allgemein'!$F$15+1),1),COLUMN(CF70)-('2.1 Kraftwerk allgemein'!$F$16-'2.1 Kraftwerk allgemein'!$F$15+1)))))/$F70,
SUM(OFFSET('2.5 CAPEX'!CT73,0,-MIN($F70-1,COLUMN(CF70)-1),1,MIN($F70,COLUMN(CF70))))/$F70)))))),
IF(OR(ISNUMBER($D70)=FALSE,$F70=""),"",
IF(AND('2.5 CAPEX'!$L73&lt;&gt;"x",'2.5 CAPEX'!$M73&lt;&gt;"x"),0,
IF($F70=0,0,
IF(CO$4&lt;'2.1 Kraftwerk allgemein'!$F$16,0,
IF(CO$4='2.1 Kraftwerk allgemein'!$F$16,'2.5 CAPEX'!$J73/$F70,
IF(CO$4&lt;'2.1 Kraftwerk allgemein'!$F$16+$F70,
('2.5 CAPEX'!$J73+SUM(OFFSET('2.5 CAPEX'!CT73,0,-MIN(MAX($F70-1-('2.1 Kraftwerk allgemein'!$F$16-'1.1 Allgemein'!$I$22+1),0),COLUMN(CF70)-1-('2.1 Kraftwerk allgemein'!$F$16-'1.1 Allgemein'!$I$22+1)),1,MIN(MAX($F70-('2.1 Kraftwerk allgemein'!$F$16-'1.1 Allgemein'!$I$22+1),1),COLUMN(CF70)-('2.1 Kraftwerk allgemein'!$F$16-'1.1 Allgemein'!$I$22+1)))))/$F70,
SUM(OFFSET('2.5 CAPEX'!CT73,0,-MIN($F70-1,COLUMN(CF70)-1),1,MIN($F70,COLUMN(CF70))))/$F70)))))))</f>
        <v/>
      </c>
      <c r="CP70" s="199" t="str">
        <f ca="1">IF('2.1 Kraftwerk allgemein'!$F$15&lt;'1.1 Allgemein'!$I$22,
IF(OR(ISNUMBER($D70)=FALSE,$F70=""),"",
IF(AND('2.5 CAPEX'!$L73&lt;&gt;"x",'2.5 CAPEX'!$M73&lt;&gt;"x"),0,
IF($F70=0,0,
IF(CP$4&lt;'2.1 Kraftwerk allgemein'!$F$16,0,
IF(CP$4='2.1 Kraftwerk allgemein'!$F$16,'2.5 CAPEX'!$J73/$F70,
IF(CP$4&lt;'2.1 Kraftwerk allgemein'!$F$16+$F70,
('2.5 CAPEX'!$J73+SUM(OFFSET('2.5 CAPEX'!CU73,0,-MIN(MAX($F70-1-('2.1 Kraftwerk allgemein'!$F$16-'2.1 Kraftwerk allgemein'!$F$15+1),0),COLUMN(CG70)-1-('2.1 Kraftwerk allgemein'!$F$16-'2.1 Kraftwerk allgemein'!$F$15+1)),1,MIN(MAX($F70-('2.1 Kraftwerk allgemein'!$F$16-'2.1 Kraftwerk allgemein'!$F$15+1),1),COLUMN(CG70)-('2.1 Kraftwerk allgemein'!$F$16-'2.1 Kraftwerk allgemein'!$F$15+1)))))/$F70,
SUM(OFFSET('2.5 CAPEX'!CU73,0,-MIN($F70-1,COLUMN(CG70)-1),1,MIN($F70,COLUMN(CG70))))/$F70)))))),
IF(OR(ISNUMBER($D70)=FALSE,$F70=""),"",
IF(AND('2.5 CAPEX'!$L73&lt;&gt;"x",'2.5 CAPEX'!$M73&lt;&gt;"x"),0,
IF($F70=0,0,
IF(CP$4&lt;'2.1 Kraftwerk allgemein'!$F$16,0,
IF(CP$4='2.1 Kraftwerk allgemein'!$F$16,'2.5 CAPEX'!$J73/$F70,
IF(CP$4&lt;'2.1 Kraftwerk allgemein'!$F$16+$F70,
('2.5 CAPEX'!$J73+SUM(OFFSET('2.5 CAPEX'!CU73,0,-MIN(MAX($F70-1-('2.1 Kraftwerk allgemein'!$F$16-'1.1 Allgemein'!$I$22+1),0),COLUMN(CG70)-1-('2.1 Kraftwerk allgemein'!$F$16-'1.1 Allgemein'!$I$22+1)),1,MIN(MAX($F70-('2.1 Kraftwerk allgemein'!$F$16-'1.1 Allgemein'!$I$22+1),1),COLUMN(CG70)-('2.1 Kraftwerk allgemein'!$F$16-'1.1 Allgemein'!$I$22+1)))))/$F70,
SUM(OFFSET('2.5 CAPEX'!CU73,0,-MIN($F70-1,COLUMN(CG70)-1),1,MIN($F70,COLUMN(CG70))))/$F70)))))))</f>
        <v/>
      </c>
      <c r="CQ70" s="199" t="str">
        <f ca="1">IF('2.1 Kraftwerk allgemein'!$F$15&lt;'1.1 Allgemein'!$I$22,
IF(OR(ISNUMBER($D70)=FALSE,$F70=""),"",
IF(AND('2.5 CAPEX'!$L73&lt;&gt;"x",'2.5 CAPEX'!$M73&lt;&gt;"x"),0,
IF($F70=0,0,
IF(CQ$4&lt;'2.1 Kraftwerk allgemein'!$F$16,0,
IF(CQ$4='2.1 Kraftwerk allgemein'!$F$16,'2.5 CAPEX'!$J73/$F70,
IF(CQ$4&lt;'2.1 Kraftwerk allgemein'!$F$16+$F70,
('2.5 CAPEX'!$J73+SUM(OFFSET('2.5 CAPEX'!CV73,0,-MIN(MAX($F70-1-('2.1 Kraftwerk allgemein'!$F$16-'2.1 Kraftwerk allgemein'!$F$15+1),0),COLUMN(CH70)-1-('2.1 Kraftwerk allgemein'!$F$16-'2.1 Kraftwerk allgemein'!$F$15+1)),1,MIN(MAX($F70-('2.1 Kraftwerk allgemein'!$F$16-'2.1 Kraftwerk allgemein'!$F$15+1),1),COLUMN(CH70)-('2.1 Kraftwerk allgemein'!$F$16-'2.1 Kraftwerk allgemein'!$F$15+1)))))/$F70,
SUM(OFFSET('2.5 CAPEX'!CV73,0,-MIN($F70-1,COLUMN(CH70)-1),1,MIN($F70,COLUMN(CH70))))/$F70)))))),
IF(OR(ISNUMBER($D70)=FALSE,$F70=""),"",
IF(AND('2.5 CAPEX'!$L73&lt;&gt;"x",'2.5 CAPEX'!$M73&lt;&gt;"x"),0,
IF($F70=0,0,
IF(CQ$4&lt;'2.1 Kraftwerk allgemein'!$F$16,0,
IF(CQ$4='2.1 Kraftwerk allgemein'!$F$16,'2.5 CAPEX'!$J73/$F70,
IF(CQ$4&lt;'2.1 Kraftwerk allgemein'!$F$16+$F70,
('2.5 CAPEX'!$J73+SUM(OFFSET('2.5 CAPEX'!CV73,0,-MIN(MAX($F70-1-('2.1 Kraftwerk allgemein'!$F$16-'1.1 Allgemein'!$I$22+1),0),COLUMN(CH70)-1-('2.1 Kraftwerk allgemein'!$F$16-'1.1 Allgemein'!$I$22+1)),1,MIN(MAX($F70-('2.1 Kraftwerk allgemein'!$F$16-'1.1 Allgemein'!$I$22+1),1),COLUMN(CH70)-('2.1 Kraftwerk allgemein'!$F$16-'1.1 Allgemein'!$I$22+1)))))/$F70,
SUM(OFFSET('2.5 CAPEX'!CV73,0,-MIN($F70-1,COLUMN(CH70)-1),1,MIN($F70,COLUMN(CH70))))/$F70)))))))</f>
        <v/>
      </c>
      <c r="CR70" s="199" t="str">
        <f ca="1">IF('2.1 Kraftwerk allgemein'!$F$15&lt;'1.1 Allgemein'!$I$22,
IF(OR(ISNUMBER($D70)=FALSE,$F70=""),"",
IF(AND('2.5 CAPEX'!$L73&lt;&gt;"x",'2.5 CAPEX'!$M73&lt;&gt;"x"),0,
IF($F70=0,0,
IF(CR$4&lt;'2.1 Kraftwerk allgemein'!$F$16,0,
IF(CR$4='2.1 Kraftwerk allgemein'!$F$16,'2.5 CAPEX'!$J73/$F70,
IF(CR$4&lt;'2.1 Kraftwerk allgemein'!$F$16+$F70,
('2.5 CAPEX'!$J73+SUM(OFFSET('2.5 CAPEX'!CW73,0,-MIN(MAX($F70-1-('2.1 Kraftwerk allgemein'!$F$16-'2.1 Kraftwerk allgemein'!$F$15+1),0),COLUMN(CI70)-1-('2.1 Kraftwerk allgemein'!$F$16-'2.1 Kraftwerk allgemein'!$F$15+1)),1,MIN(MAX($F70-('2.1 Kraftwerk allgemein'!$F$16-'2.1 Kraftwerk allgemein'!$F$15+1),1),COLUMN(CI70)-('2.1 Kraftwerk allgemein'!$F$16-'2.1 Kraftwerk allgemein'!$F$15+1)))))/$F70,
SUM(OFFSET('2.5 CAPEX'!CW73,0,-MIN($F70-1,COLUMN(CI70)-1),1,MIN($F70,COLUMN(CI70))))/$F70)))))),
IF(OR(ISNUMBER($D70)=FALSE,$F70=""),"",
IF(AND('2.5 CAPEX'!$L73&lt;&gt;"x",'2.5 CAPEX'!$M73&lt;&gt;"x"),0,
IF($F70=0,0,
IF(CR$4&lt;'2.1 Kraftwerk allgemein'!$F$16,0,
IF(CR$4='2.1 Kraftwerk allgemein'!$F$16,'2.5 CAPEX'!$J73/$F70,
IF(CR$4&lt;'2.1 Kraftwerk allgemein'!$F$16+$F70,
('2.5 CAPEX'!$J73+SUM(OFFSET('2.5 CAPEX'!CW73,0,-MIN(MAX($F70-1-('2.1 Kraftwerk allgemein'!$F$16-'1.1 Allgemein'!$I$22+1),0),COLUMN(CI70)-1-('2.1 Kraftwerk allgemein'!$F$16-'1.1 Allgemein'!$I$22+1)),1,MIN(MAX($F70-('2.1 Kraftwerk allgemein'!$F$16-'1.1 Allgemein'!$I$22+1),1),COLUMN(CI70)-('2.1 Kraftwerk allgemein'!$F$16-'1.1 Allgemein'!$I$22+1)))))/$F70,
SUM(OFFSET('2.5 CAPEX'!CW73,0,-MIN($F70-1,COLUMN(CI70)-1),1,MIN($F70,COLUMN(CI70))))/$F70)))))))</f>
        <v/>
      </c>
      <c r="CS70" s="199" t="str">
        <f ca="1">IF('2.1 Kraftwerk allgemein'!$F$15&lt;'1.1 Allgemein'!$I$22,
IF(OR(ISNUMBER($D70)=FALSE,$F70=""),"",
IF(AND('2.5 CAPEX'!$L73&lt;&gt;"x",'2.5 CAPEX'!$M73&lt;&gt;"x"),0,
IF($F70=0,0,
IF(CS$4&lt;'2.1 Kraftwerk allgemein'!$F$16,0,
IF(CS$4='2.1 Kraftwerk allgemein'!$F$16,'2.5 CAPEX'!$J73/$F70,
IF(CS$4&lt;'2.1 Kraftwerk allgemein'!$F$16+$F70,
('2.5 CAPEX'!$J73+SUM(OFFSET('2.5 CAPEX'!CX73,0,-MIN(MAX($F70-1-('2.1 Kraftwerk allgemein'!$F$16-'2.1 Kraftwerk allgemein'!$F$15+1),0),COLUMN(CJ70)-1-('2.1 Kraftwerk allgemein'!$F$16-'2.1 Kraftwerk allgemein'!$F$15+1)),1,MIN(MAX($F70-('2.1 Kraftwerk allgemein'!$F$16-'2.1 Kraftwerk allgemein'!$F$15+1),1),COLUMN(CJ70)-('2.1 Kraftwerk allgemein'!$F$16-'2.1 Kraftwerk allgemein'!$F$15+1)))))/$F70,
SUM(OFFSET('2.5 CAPEX'!CX73,0,-MIN($F70-1,COLUMN(CJ70)-1),1,MIN($F70,COLUMN(CJ70))))/$F70)))))),
IF(OR(ISNUMBER($D70)=FALSE,$F70=""),"",
IF(AND('2.5 CAPEX'!$L73&lt;&gt;"x",'2.5 CAPEX'!$M73&lt;&gt;"x"),0,
IF($F70=0,0,
IF(CS$4&lt;'2.1 Kraftwerk allgemein'!$F$16,0,
IF(CS$4='2.1 Kraftwerk allgemein'!$F$16,'2.5 CAPEX'!$J73/$F70,
IF(CS$4&lt;'2.1 Kraftwerk allgemein'!$F$16+$F70,
('2.5 CAPEX'!$J73+SUM(OFFSET('2.5 CAPEX'!CX73,0,-MIN(MAX($F70-1-('2.1 Kraftwerk allgemein'!$F$16-'1.1 Allgemein'!$I$22+1),0),COLUMN(CJ70)-1-('2.1 Kraftwerk allgemein'!$F$16-'1.1 Allgemein'!$I$22+1)),1,MIN(MAX($F70-('2.1 Kraftwerk allgemein'!$F$16-'1.1 Allgemein'!$I$22+1),1),COLUMN(CJ70)-('2.1 Kraftwerk allgemein'!$F$16-'1.1 Allgemein'!$I$22+1)))))/$F70,
SUM(OFFSET('2.5 CAPEX'!CX73,0,-MIN($F70-1,COLUMN(CJ70)-1),1,MIN($F70,COLUMN(CJ70))))/$F70)))))))</f>
        <v/>
      </c>
      <c r="CT70" s="199" t="str">
        <f ca="1">IF('2.1 Kraftwerk allgemein'!$F$15&lt;'1.1 Allgemein'!$I$22,
IF(OR(ISNUMBER($D70)=FALSE,$F70=""),"",
IF(AND('2.5 CAPEX'!$L73&lt;&gt;"x",'2.5 CAPEX'!$M73&lt;&gt;"x"),0,
IF($F70=0,0,
IF(CT$4&lt;'2.1 Kraftwerk allgemein'!$F$16,0,
IF(CT$4='2.1 Kraftwerk allgemein'!$F$16,'2.5 CAPEX'!$J73/$F70,
IF(CT$4&lt;'2.1 Kraftwerk allgemein'!$F$16+$F70,
('2.5 CAPEX'!$J73+SUM(OFFSET('2.5 CAPEX'!CY73,0,-MIN(MAX($F70-1-('2.1 Kraftwerk allgemein'!$F$16-'2.1 Kraftwerk allgemein'!$F$15+1),0),COLUMN(CK70)-1-('2.1 Kraftwerk allgemein'!$F$16-'2.1 Kraftwerk allgemein'!$F$15+1)),1,MIN(MAX($F70-('2.1 Kraftwerk allgemein'!$F$16-'2.1 Kraftwerk allgemein'!$F$15+1),1),COLUMN(CK70)-('2.1 Kraftwerk allgemein'!$F$16-'2.1 Kraftwerk allgemein'!$F$15+1)))))/$F70,
SUM(OFFSET('2.5 CAPEX'!CY73,0,-MIN($F70-1,COLUMN(CK70)-1),1,MIN($F70,COLUMN(CK70))))/$F70)))))),
IF(OR(ISNUMBER($D70)=FALSE,$F70=""),"",
IF(AND('2.5 CAPEX'!$L73&lt;&gt;"x",'2.5 CAPEX'!$M73&lt;&gt;"x"),0,
IF($F70=0,0,
IF(CT$4&lt;'2.1 Kraftwerk allgemein'!$F$16,0,
IF(CT$4='2.1 Kraftwerk allgemein'!$F$16,'2.5 CAPEX'!$J73/$F70,
IF(CT$4&lt;'2.1 Kraftwerk allgemein'!$F$16+$F70,
('2.5 CAPEX'!$J73+SUM(OFFSET('2.5 CAPEX'!CY73,0,-MIN(MAX($F70-1-('2.1 Kraftwerk allgemein'!$F$16-'1.1 Allgemein'!$I$22+1),0),COLUMN(CK70)-1-('2.1 Kraftwerk allgemein'!$F$16-'1.1 Allgemein'!$I$22+1)),1,MIN(MAX($F70-('2.1 Kraftwerk allgemein'!$F$16-'1.1 Allgemein'!$I$22+1),1),COLUMN(CK70)-('2.1 Kraftwerk allgemein'!$F$16-'1.1 Allgemein'!$I$22+1)))))/$F70,
SUM(OFFSET('2.5 CAPEX'!CY73,0,-MIN($F70-1,COLUMN(CK70)-1),1,MIN($F70,COLUMN(CK70))))/$F70)))))))</f>
        <v/>
      </c>
      <c r="CU70" s="199" t="str">
        <f ca="1">IF('2.1 Kraftwerk allgemein'!$F$15&lt;'1.1 Allgemein'!$I$22,
IF(OR(ISNUMBER($D70)=FALSE,$F70=""),"",
IF(AND('2.5 CAPEX'!$L73&lt;&gt;"x",'2.5 CAPEX'!$M73&lt;&gt;"x"),0,
IF($F70=0,0,
IF(CU$4&lt;'2.1 Kraftwerk allgemein'!$F$16,0,
IF(CU$4='2.1 Kraftwerk allgemein'!$F$16,'2.5 CAPEX'!$J73/$F70,
IF(CU$4&lt;'2.1 Kraftwerk allgemein'!$F$16+$F70,
('2.5 CAPEX'!$J73+SUM(OFFSET('2.5 CAPEX'!CZ73,0,-MIN(MAX($F70-1-('2.1 Kraftwerk allgemein'!$F$16-'2.1 Kraftwerk allgemein'!$F$15+1),0),COLUMN(CL70)-1-('2.1 Kraftwerk allgemein'!$F$16-'2.1 Kraftwerk allgemein'!$F$15+1)),1,MIN(MAX($F70-('2.1 Kraftwerk allgemein'!$F$16-'2.1 Kraftwerk allgemein'!$F$15+1),1),COLUMN(CL70)-('2.1 Kraftwerk allgemein'!$F$16-'2.1 Kraftwerk allgemein'!$F$15+1)))))/$F70,
SUM(OFFSET('2.5 CAPEX'!CZ73,0,-MIN($F70-1,COLUMN(CL70)-1),1,MIN($F70,COLUMN(CL70))))/$F70)))))),
IF(OR(ISNUMBER($D70)=FALSE,$F70=""),"",
IF(AND('2.5 CAPEX'!$L73&lt;&gt;"x",'2.5 CAPEX'!$M73&lt;&gt;"x"),0,
IF($F70=0,0,
IF(CU$4&lt;'2.1 Kraftwerk allgemein'!$F$16,0,
IF(CU$4='2.1 Kraftwerk allgemein'!$F$16,'2.5 CAPEX'!$J73/$F70,
IF(CU$4&lt;'2.1 Kraftwerk allgemein'!$F$16+$F70,
('2.5 CAPEX'!$J73+SUM(OFFSET('2.5 CAPEX'!CZ73,0,-MIN(MAX($F70-1-('2.1 Kraftwerk allgemein'!$F$16-'1.1 Allgemein'!$I$22+1),0),COLUMN(CL70)-1-('2.1 Kraftwerk allgemein'!$F$16-'1.1 Allgemein'!$I$22+1)),1,MIN(MAX($F70-('2.1 Kraftwerk allgemein'!$F$16-'1.1 Allgemein'!$I$22+1),1),COLUMN(CL70)-('2.1 Kraftwerk allgemein'!$F$16-'1.1 Allgemein'!$I$22+1)))))/$F70,
SUM(OFFSET('2.5 CAPEX'!CZ73,0,-MIN($F70-1,COLUMN(CL70)-1),1,MIN($F70,COLUMN(CL70))))/$F70)))))))</f>
        <v/>
      </c>
      <c r="CV70" s="199" t="str">
        <f ca="1">IF('2.1 Kraftwerk allgemein'!$F$15&lt;'1.1 Allgemein'!$I$22,
IF(OR(ISNUMBER($D70)=FALSE,$F70=""),"",
IF(AND('2.5 CAPEX'!$L73&lt;&gt;"x",'2.5 CAPEX'!$M73&lt;&gt;"x"),0,
IF($F70=0,0,
IF(CV$4&lt;'2.1 Kraftwerk allgemein'!$F$16,0,
IF(CV$4='2.1 Kraftwerk allgemein'!$F$16,'2.5 CAPEX'!$J73/$F70,
IF(CV$4&lt;'2.1 Kraftwerk allgemein'!$F$16+$F70,
('2.5 CAPEX'!$J73+SUM(OFFSET('2.5 CAPEX'!DA73,0,-MIN(MAX($F70-1-('2.1 Kraftwerk allgemein'!$F$16-'2.1 Kraftwerk allgemein'!$F$15+1),0),COLUMN(CM70)-1-('2.1 Kraftwerk allgemein'!$F$16-'2.1 Kraftwerk allgemein'!$F$15+1)),1,MIN(MAX($F70-('2.1 Kraftwerk allgemein'!$F$16-'2.1 Kraftwerk allgemein'!$F$15+1),1),COLUMN(CM70)-('2.1 Kraftwerk allgemein'!$F$16-'2.1 Kraftwerk allgemein'!$F$15+1)))))/$F70,
SUM(OFFSET('2.5 CAPEX'!DA73,0,-MIN($F70-1,COLUMN(CM70)-1),1,MIN($F70,COLUMN(CM70))))/$F70)))))),
IF(OR(ISNUMBER($D70)=FALSE,$F70=""),"",
IF(AND('2.5 CAPEX'!$L73&lt;&gt;"x",'2.5 CAPEX'!$M73&lt;&gt;"x"),0,
IF($F70=0,0,
IF(CV$4&lt;'2.1 Kraftwerk allgemein'!$F$16,0,
IF(CV$4='2.1 Kraftwerk allgemein'!$F$16,'2.5 CAPEX'!$J73/$F70,
IF(CV$4&lt;'2.1 Kraftwerk allgemein'!$F$16+$F70,
('2.5 CAPEX'!$J73+SUM(OFFSET('2.5 CAPEX'!DA73,0,-MIN(MAX($F70-1-('2.1 Kraftwerk allgemein'!$F$16-'1.1 Allgemein'!$I$22+1),0),COLUMN(CM70)-1-('2.1 Kraftwerk allgemein'!$F$16-'1.1 Allgemein'!$I$22+1)),1,MIN(MAX($F70-('2.1 Kraftwerk allgemein'!$F$16-'1.1 Allgemein'!$I$22+1),1),COLUMN(CM70)-('2.1 Kraftwerk allgemein'!$F$16-'1.1 Allgemein'!$I$22+1)))))/$F70,
SUM(OFFSET('2.5 CAPEX'!DA73,0,-MIN($F70-1,COLUMN(CM70)-1),1,MIN($F70,COLUMN(CM70))))/$F70)))))))</f>
        <v/>
      </c>
      <c r="CW70" s="199" t="str">
        <f ca="1">IF('2.1 Kraftwerk allgemein'!$F$15&lt;'1.1 Allgemein'!$I$22,
IF(OR(ISNUMBER($D70)=FALSE,$F70=""),"",
IF(AND('2.5 CAPEX'!$L73&lt;&gt;"x",'2.5 CAPEX'!$M73&lt;&gt;"x"),0,
IF($F70=0,0,
IF(CW$4&lt;'2.1 Kraftwerk allgemein'!$F$16,0,
IF(CW$4='2.1 Kraftwerk allgemein'!$F$16,'2.5 CAPEX'!$J73/$F70,
IF(CW$4&lt;'2.1 Kraftwerk allgemein'!$F$16+$F70,
('2.5 CAPEX'!$J73+SUM(OFFSET('2.5 CAPEX'!DB73,0,-MIN(MAX($F70-1-('2.1 Kraftwerk allgemein'!$F$16-'2.1 Kraftwerk allgemein'!$F$15+1),0),COLUMN(CN70)-1-('2.1 Kraftwerk allgemein'!$F$16-'2.1 Kraftwerk allgemein'!$F$15+1)),1,MIN(MAX($F70-('2.1 Kraftwerk allgemein'!$F$16-'2.1 Kraftwerk allgemein'!$F$15+1),1),COLUMN(CN70)-('2.1 Kraftwerk allgemein'!$F$16-'2.1 Kraftwerk allgemein'!$F$15+1)))))/$F70,
SUM(OFFSET('2.5 CAPEX'!DB73,0,-MIN($F70-1,COLUMN(CN70)-1),1,MIN($F70,COLUMN(CN70))))/$F70)))))),
IF(OR(ISNUMBER($D70)=FALSE,$F70=""),"",
IF(AND('2.5 CAPEX'!$L73&lt;&gt;"x",'2.5 CAPEX'!$M73&lt;&gt;"x"),0,
IF($F70=0,0,
IF(CW$4&lt;'2.1 Kraftwerk allgemein'!$F$16,0,
IF(CW$4='2.1 Kraftwerk allgemein'!$F$16,'2.5 CAPEX'!$J73/$F70,
IF(CW$4&lt;'2.1 Kraftwerk allgemein'!$F$16+$F70,
('2.5 CAPEX'!$J73+SUM(OFFSET('2.5 CAPEX'!DB73,0,-MIN(MAX($F70-1-('2.1 Kraftwerk allgemein'!$F$16-'1.1 Allgemein'!$I$22+1),0),COLUMN(CN70)-1-('2.1 Kraftwerk allgemein'!$F$16-'1.1 Allgemein'!$I$22+1)),1,MIN(MAX($F70-('2.1 Kraftwerk allgemein'!$F$16-'1.1 Allgemein'!$I$22+1),1),COLUMN(CN70)-('2.1 Kraftwerk allgemein'!$F$16-'1.1 Allgemein'!$I$22+1)))))/$F70,
SUM(OFFSET('2.5 CAPEX'!DB73,0,-MIN($F70-1,COLUMN(CN70)-1),1,MIN($F70,COLUMN(CN70))))/$F70)))))))</f>
        <v/>
      </c>
      <c r="CX70" s="199" t="str">
        <f ca="1">IF('2.1 Kraftwerk allgemein'!$F$15&lt;'1.1 Allgemein'!$I$22,
IF(OR(ISNUMBER($D70)=FALSE,$F70=""),"",
IF(AND('2.5 CAPEX'!$L73&lt;&gt;"x",'2.5 CAPEX'!$M73&lt;&gt;"x"),0,
IF($F70=0,0,
IF(CX$4&lt;'2.1 Kraftwerk allgemein'!$F$16,0,
IF(CX$4='2.1 Kraftwerk allgemein'!$F$16,'2.5 CAPEX'!$J73/$F70,
IF(CX$4&lt;'2.1 Kraftwerk allgemein'!$F$16+$F70,
('2.5 CAPEX'!$J73+SUM(OFFSET('2.5 CAPEX'!DC73,0,-MIN(MAX($F70-1-('2.1 Kraftwerk allgemein'!$F$16-'2.1 Kraftwerk allgemein'!$F$15+1),0),COLUMN(CO70)-1-('2.1 Kraftwerk allgemein'!$F$16-'2.1 Kraftwerk allgemein'!$F$15+1)),1,MIN(MAX($F70-('2.1 Kraftwerk allgemein'!$F$16-'2.1 Kraftwerk allgemein'!$F$15+1),1),COLUMN(CO70)-('2.1 Kraftwerk allgemein'!$F$16-'2.1 Kraftwerk allgemein'!$F$15+1)))))/$F70,
SUM(OFFSET('2.5 CAPEX'!DC73,0,-MIN($F70-1,COLUMN(CO70)-1),1,MIN($F70,COLUMN(CO70))))/$F70)))))),
IF(OR(ISNUMBER($D70)=FALSE,$F70=""),"",
IF(AND('2.5 CAPEX'!$L73&lt;&gt;"x",'2.5 CAPEX'!$M73&lt;&gt;"x"),0,
IF($F70=0,0,
IF(CX$4&lt;'2.1 Kraftwerk allgemein'!$F$16,0,
IF(CX$4='2.1 Kraftwerk allgemein'!$F$16,'2.5 CAPEX'!$J73/$F70,
IF(CX$4&lt;'2.1 Kraftwerk allgemein'!$F$16+$F70,
('2.5 CAPEX'!$J73+SUM(OFFSET('2.5 CAPEX'!DC73,0,-MIN(MAX($F70-1-('2.1 Kraftwerk allgemein'!$F$16-'1.1 Allgemein'!$I$22+1),0),COLUMN(CO70)-1-('2.1 Kraftwerk allgemein'!$F$16-'1.1 Allgemein'!$I$22+1)),1,MIN(MAX($F70-('2.1 Kraftwerk allgemein'!$F$16-'1.1 Allgemein'!$I$22+1),1),COLUMN(CO70)-('2.1 Kraftwerk allgemein'!$F$16-'1.1 Allgemein'!$I$22+1)))))/$F70,
SUM(OFFSET('2.5 CAPEX'!DC73,0,-MIN($F70-1,COLUMN(CO70)-1),1,MIN($F70,COLUMN(CO70))))/$F70)))))))</f>
        <v/>
      </c>
      <c r="CY70" s="199" t="str">
        <f ca="1">IF('2.1 Kraftwerk allgemein'!$F$15&lt;'1.1 Allgemein'!$I$22,
IF(OR(ISNUMBER($D70)=FALSE,$F70=""),"",
IF(AND('2.5 CAPEX'!$L73&lt;&gt;"x",'2.5 CAPEX'!$M73&lt;&gt;"x"),0,
IF($F70=0,0,
IF(CY$4&lt;'2.1 Kraftwerk allgemein'!$F$16,0,
IF(CY$4='2.1 Kraftwerk allgemein'!$F$16,'2.5 CAPEX'!$J73/$F70,
IF(CY$4&lt;'2.1 Kraftwerk allgemein'!$F$16+$F70,
('2.5 CAPEX'!$J73+SUM(OFFSET('2.5 CAPEX'!DD73,0,-MIN(MAX($F70-1-('2.1 Kraftwerk allgemein'!$F$16-'2.1 Kraftwerk allgemein'!$F$15+1),0),COLUMN(CP70)-1-('2.1 Kraftwerk allgemein'!$F$16-'2.1 Kraftwerk allgemein'!$F$15+1)),1,MIN(MAX($F70-('2.1 Kraftwerk allgemein'!$F$16-'2.1 Kraftwerk allgemein'!$F$15+1),1),COLUMN(CP70)-('2.1 Kraftwerk allgemein'!$F$16-'2.1 Kraftwerk allgemein'!$F$15+1)))))/$F70,
SUM(OFFSET('2.5 CAPEX'!DD73,0,-MIN($F70-1,COLUMN(CP70)-1),1,MIN($F70,COLUMN(CP70))))/$F70)))))),
IF(OR(ISNUMBER($D70)=FALSE,$F70=""),"",
IF(AND('2.5 CAPEX'!$L73&lt;&gt;"x",'2.5 CAPEX'!$M73&lt;&gt;"x"),0,
IF($F70=0,0,
IF(CY$4&lt;'2.1 Kraftwerk allgemein'!$F$16,0,
IF(CY$4='2.1 Kraftwerk allgemein'!$F$16,'2.5 CAPEX'!$J73/$F70,
IF(CY$4&lt;'2.1 Kraftwerk allgemein'!$F$16+$F70,
('2.5 CAPEX'!$J73+SUM(OFFSET('2.5 CAPEX'!DD73,0,-MIN(MAX($F70-1-('2.1 Kraftwerk allgemein'!$F$16-'1.1 Allgemein'!$I$22+1),0),COLUMN(CP70)-1-('2.1 Kraftwerk allgemein'!$F$16-'1.1 Allgemein'!$I$22+1)),1,MIN(MAX($F70-('2.1 Kraftwerk allgemein'!$F$16-'1.1 Allgemein'!$I$22+1),1),COLUMN(CP70)-('2.1 Kraftwerk allgemein'!$F$16-'1.1 Allgemein'!$I$22+1)))))/$F70,
SUM(OFFSET('2.5 CAPEX'!DD73,0,-MIN($F70-1,COLUMN(CP70)-1),1,MIN($F70,COLUMN(CP70))))/$F70)))))))</f>
        <v/>
      </c>
      <c r="CZ70" s="199" t="str">
        <f ca="1">IF('2.1 Kraftwerk allgemein'!$F$15&lt;'1.1 Allgemein'!$I$22,
IF(OR(ISNUMBER($D70)=FALSE,$F70=""),"",
IF(AND('2.5 CAPEX'!$L73&lt;&gt;"x",'2.5 CAPEX'!$M73&lt;&gt;"x"),0,
IF($F70=0,0,
IF(CZ$4&lt;'2.1 Kraftwerk allgemein'!$F$16,0,
IF(CZ$4='2.1 Kraftwerk allgemein'!$F$16,'2.5 CAPEX'!$J73/$F70,
IF(CZ$4&lt;'2.1 Kraftwerk allgemein'!$F$16+$F70,
('2.5 CAPEX'!$J73+SUM(OFFSET('2.5 CAPEX'!DE73,0,-MIN(MAX($F70-1-('2.1 Kraftwerk allgemein'!$F$16-'2.1 Kraftwerk allgemein'!$F$15+1),0),COLUMN(CQ70)-1-('2.1 Kraftwerk allgemein'!$F$16-'2.1 Kraftwerk allgemein'!$F$15+1)),1,MIN(MAX($F70-('2.1 Kraftwerk allgemein'!$F$16-'2.1 Kraftwerk allgemein'!$F$15+1),1),COLUMN(CQ70)-('2.1 Kraftwerk allgemein'!$F$16-'2.1 Kraftwerk allgemein'!$F$15+1)))))/$F70,
SUM(OFFSET('2.5 CAPEX'!DE73,0,-MIN($F70-1,COLUMN(CQ70)-1),1,MIN($F70,COLUMN(CQ70))))/$F70)))))),
IF(OR(ISNUMBER($D70)=FALSE,$F70=""),"",
IF(AND('2.5 CAPEX'!$L73&lt;&gt;"x",'2.5 CAPEX'!$M73&lt;&gt;"x"),0,
IF($F70=0,0,
IF(CZ$4&lt;'2.1 Kraftwerk allgemein'!$F$16,0,
IF(CZ$4='2.1 Kraftwerk allgemein'!$F$16,'2.5 CAPEX'!$J73/$F70,
IF(CZ$4&lt;'2.1 Kraftwerk allgemein'!$F$16+$F70,
('2.5 CAPEX'!$J73+SUM(OFFSET('2.5 CAPEX'!DE73,0,-MIN(MAX($F70-1-('2.1 Kraftwerk allgemein'!$F$16-'1.1 Allgemein'!$I$22+1),0),COLUMN(CQ70)-1-('2.1 Kraftwerk allgemein'!$F$16-'1.1 Allgemein'!$I$22+1)),1,MIN(MAX($F70-('2.1 Kraftwerk allgemein'!$F$16-'1.1 Allgemein'!$I$22+1),1),COLUMN(CQ70)-('2.1 Kraftwerk allgemein'!$F$16-'1.1 Allgemein'!$I$22+1)))))/$F70,
SUM(OFFSET('2.5 CAPEX'!DE73,0,-MIN($F70-1,COLUMN(CQ70)-1),1,MIN($F70,COLUMN(CQ70))))/$F70)))))))</f>
        <v/>
      </c>
      <c r="DA70" s="199" t="str">
        <f ca="1">IF('2.1 Kraftwerk allgemein'!$F$15&lt;'1.1 Allgemein'!$I$22,
IF(OR(ISNUMBER($D70)=FALSE,$F70=""),"",
IF(AND('2.5 CAPEX'!$L73&lt;&gt;"x",'2.5 CAPEX'!$M73&lt;&gt;"x"),0,
IF($F70=0,0,
IF(DA$4&lt;'2.1 Kraftwerk allgemein'!$F$16,0,
IF(DA$4='2.1 Kraftwerk allgemein'!$F$16,'2.5 CAPEX'!$J73/$F70,
IF(DA$4&lt;'2.1 Kraftwerk allgemein'!$F$16+$F70,
('2.5 CAPEX'!$J73+SUM(OFFSET('2.5 CAPEX'!DF73,0,-MIN(MAX($F70-1-('2.1 Kraftwerk allgemein'!$F$16-'2.1 Kraftwerk allgemein'!$F$15+1),0),COLUMN(CR70)-1-('2.1 Kraftwerk allgemein'!$F$16-'2.1 Kraftwerk allgemein'!$F$15+1)),1,MIN(MAX($F70-('2.1 Kraftwerk allgemein'!$F$16-'2.1 Kraftwerk allgemein'!$F$15+1),1),COLUMN(CR70)-('2.1 Kraftwerk allgemein'!$F$16-'2.1 Kraftwerk allgemein'!$F$15+1)))))/$F70,
SUM(OFFSET('2.5 CAPEX'!DF73,0,-MIN($F70-1,COLUMN(CR70)-1),1,MIN($F70,COLUMN(CR70))))/$F70)))))),
IF(OR(ISNUMBER($D70)=FALSE,$F70=""),"",
IF(AND('2.5 CAPEX'!$L73&lt;&gt;"x",'2.5 CAPEX'!$M73&lt;&gt;"x"),0,
IF($F70=0,0,
IF(DA$4&lt;'2.1 Kraftwerk allgemein'!$F$16,0,
IF(DA$4='2.1 Kraftwerk allgemein'!$F$16,'2.5 CAPEX'!$J73/$F70,
IF(DA$4&lt;'2.1 Kraftwerk allgemein'!$F$16+$F70,
('2.5 CAPEX'!$J73+SUM(OFFSET('2.5 CAPEX'!DF73,0,-MIN(MAX($F70-1-('2.1 Kraftwerk allgemein'!$F$16-'1.1 Allgemein'!$I$22+1),0),COLUMN(CR70)-1-('2.1 Kraftwerk allgemein'!$F$16-'1.1 Allgemein'!$I$22+1)),1,MIN(MAX($F70-('2.1 Kraftwerk allgemein'!$F$16-'1.1 Allgemein'!$I$22+1),1),COLUMN(CR70)-('2.1 Kraftwerk allgemein'!$F$16-'1.1 Allgemein'!$I$22+1)))))/$F70,
SUM(OFFSET('2.5 CAPEX'!DF73,0,-MIN($F70-1,COLUMN(CR70)-1),1,MIN($F70,COLUMN(CR70))))/$F70)))))))</f>
        <v/>
      </c>
      <c r="DB70" s="199" t="str">
        <f ca="1">IF('2.1 Kraftwerk allgemein'!$F$15&lt;'1.1 Allgemein'!$I$22,
IF(OR(ISNUMBER($D70)=FALSE,$F70=""),"",
IF(AND('2.5 CAPEX'!$L73&lt;&gt;"x",'2.5 CAPEX'!$M73&lt;&gt;"x"),0,
IF($F70=0,0,
IF(DB$4&lt;'2.1 Kraftwerk allgemein'!$F$16,0,
IF(DB$4='2.1 Kraftwerk allgemein'!$F$16,'2.5 CAPEX'!$J73/$F70,
IF(DB$4&lt;'2.1 Kraftwerk allgemein'!$F$16+$F70,
('2.5 CAPEX'!$J73+SUM(OFFSET('2.5 CAPEX'!DG73,0,-MIN(MAX($F70-1-('2.1 Kraftwerk allgemein'!$F$16-'2.1 Kraftwerk allgemein'!$F$15+1),0),COLUMN(CS70)-1-('2.1 Kraftwerk allgemein'!$F$16-'2.1 Kraftwerk allgemein'!$F$15+1)),1,MIN(MAX($F70-('2.1 Kraftwerk allgemein'!$F$16-'2.1 Kraftwerk allgemein'!$F$15+1),1),COLUMN(CS70)-('2.1 Kraftwerk allgemein'!$F$16-'2.1 Kraftwerk allgemein'!$F$15+1)))))/$F70,
SUM(OFFSET('2.5 CAPEX'!DG73,0,-MIN($F70-1,COLUMN(CS70)-1),1,MIN($F70,COLUMN(CS70))))/$F70)))))),
IF(OR(ISNUMBER($D70)=FALSE,$F70=""),"",
IF(AND('2.5 CAPEX'!$L73&lt;&gt;"x",'2.5 CAPEX'!$M73&lt;&gt;"x"),0,
IF($F70=0,0,
IF(DB$4&lt;'2.1 Kraftwerk allgemein'!$F$16,0,
IF(DB$4='2.1 Kraftwerk allgemein'!$F$16,'2.5 CAPEX'!$J73/$F70,
IF(DB$4&lt;'2.1 Kraftwerk allgemein'!$F$16+$F70,
('2.5 CAPEX'!$J73+SUM(OFFSET('2.5 CAPEX'!DG73,0,-MIN(MAX($F70-1-('2.1 Kraftwerk allgemein'!$F$16-'1.1 Allgemein'!$I$22+1),0),COLUMN(CS70)-1-('2.1 Kraftwerk allgemein'!$F$16-'1.1 Allgemein'!$I$22+1)),1,MIN(MAX($F70-('2.1 Kraftwerk allgemein'!$F$16-'1.1 Allgemein'!$I$22+1),1),COLUMN(CS70)-('2.1 Kraftwerk allgemein'!$F$16-'1.1 Allgemein'!$I$22+1)))))/$F70,
SUM(OFFSET('2.5 CAPEX'!DG73,0,-MIN($F70-1,COLUMN(CS70)-1),1,MIN($F70,COLUMN(CS70))))/$F70)))))))</f>
        <v/>
      </c>
      <c r="DC70" s="199" t="str">
        <f ca="1">IF('2.1 Kraftwerk allgemein'!$F$15&lt;'1.1 Allgemein'!$I$22,
IF(OR(ISNUMBER($D70)=FALSE,$F70=""),"",
IF(AND('2.5 CAPEX'!$L73&lt;&gt;"x",'2.5 CAPEX'!$M73&lt;&gt;"x"),0,
IF($F70=0,0,
IF(DC$4&lt;'2.1 Kraftwerk allgemein'!$F$16,0,
IF(DC$4='2.1 Kraftwerk allgemein'!$F$16,'2.5 CAPEX'!$J73/$F70,
IF(DC$4&lt;'2.1 Kraftwerk allgemein'!$F$16+$F70,
('2.5 CAPEX'!$J73+SUM(OFFSET('2.5 CAPEX'!DH73,0,-MIN(MAX($F70-1-('2.1 Kraftwerk allgemein'!$F$16-'2.1 Kraftwerk allgemein'!$F$15+1),0),COLUMN(CT70)-1-('2.1 Kraftwerk allgemein'!$F$16-'2.1 Kraftwerk allgemein'!$F$15+1)),1,MIN(MAX($F70-('2.1 Kraftwerk allgemein'!$F$16-'2.1 Kraftwerk allgemein'!$F$15+1),1),COLUMN(CT70)-('2.1 Kraftwerk allgemein'!$F$16-'2.1 Kraftwerk allgemein'!$F$15+1)))))/$F70,
SUM(OFFSET('2.5 CAPEX'!DH73,0,-MIN($F70-1,COLUMN(CT70)-1),1,MIN($F70,COLUMN(CT70))))/$F70)))))),
IF(OR(ISNUMBER($D70)=FALSE,$F70=""),"",
IF(AND('2.5 CAPEX'!$L73&lt;&gt;"x",'2.5 CAPEX'!$M73&lt;&gt;"x"),0,
IF($F70=0,0,
IF(DC$4&lt;'2.1 Kraftwerk allgemein'!$F$16,0,
IF(DC$4='2.1 Kraftwerk allgemein'!$F$16,'2.5 CAPEX'!$J73/$F70,
IF(DC$4&lt;'2.1 Kraftwerk allgemein'!$F$16+$F70,
('2.5 CAPEX'!$J73+SUM(OFFSET('2.5 CAPEX'!DH73,0,-MIN(MAX($F70-1-('2.1 Kraftwerk allgemein'!$F$16-'1.1 Allgemein'!$I$22+1),0),COLUMN(CT70)-1-('2.1 Kraftwerk allgemein'!$F$16-'1.1 Allgemein'!$I$22+1)),1,MIN(MAX($F70-('2.1 Kraftwerk allgemein'!$F$16-'1.1 Allgemein'!$I$22+1),1),COLUMN(CT70)-('2.1 Kraftwerk allgemein'!$F$16-'1.1 Allgemein'!$I$22+1)))))/$F70,
SUM(OFFSET('2.5 CAPEX'!DH73,0,-MIN($F70-1,COLUMN(CT70)-1),1,MIN($F70,COLUMN(CT70))))/$F70)))))))</f>
        <v/>
      </c>
      <c r="DD70" s="199" t="str">
        <f ca="1">IF('2.1 Kraftwerk allgemein'!$F$15&lt;'1.1 Allgemein'!$I$22,
IF(OR(ISNUMBER($D70)=FALSE,$F70=""),"",
IF(AND('2.5 CAPEX'!$L73&lt;&gt;"x",'2.5 CAPEX'!$M73&lt;&gt;"x"),0,
IF($F70=0,0,
IF(DD$4&lt;'2.1 Kraftwerk allgemein'!$F$16,0,
IF(DD$4='2.1 Kraftwerk allgemein'!$F$16,'2.5 CAPEX'!$J73/$F70,
IF(DD$4&lt;'2.1 Kraftwerk allgemein'!$F$16+$F70,
('2.5 CAPEX'!$J73+SUM(OFFSET('2.5 CAPEX'!DI73,0,-MIN(MAX($F70-1-('2.1 Kraftwerk allgemein'!$F$16-'2.1 Kraftwerk allgemein'!$F$15+1),0),COLUMN(CU70)-1-('2.1 Kraftwerk allgemein'!$F$16-'2.1 Kraftwerk allgemein'!$F$15+1)),1,MIN(MAX($F70-('2.1 Kraftwerk allgemein'!$F$16-'2.1 Kraftwerk allgemein'!$F$15+1),1),COLUMN(CU70)-('2.1 Kraftwerk allgemein'!$F$16-'2.1 Kraftwerk allgemein'!$F$15+1)))))/$F70,
SUM(OFFSET('2.5 CAPEX'!DI73,0,-MIN($F70-1,COLUMN(CU70)-1),1,MIN($F70,COLUMN(CU70))))/$F70)))))),
IF(OR(ISNUMBER($D70)=FALSE,$F70=""),"",
IF(AND('2.5 CAPEX'!$L73&lt;&gt;"x",'2.5 CAPEX'!$M73&lt;&gt;"x"),0,
IF($F70=0,0,
IF(DD$4&lt;'2.1 Kraftwerk allgemein'!$F$16,0,
IF(DD$4='2.1 Kraftwerk allgemein'!$F$16,'2.5 CAPEX'!$J73/$F70,
IF(DD$4&lt;'2.1 Kraftwerk allgemein'!$F$16+$F70,
('2.5 CAPEX'!$J73+SUM(OFFSET('2.5 CAPEX'!DI73,0,-MIN(MAX($F70-1-('2.1 Kraftwerk allgemein'!$F$16-'1.1 Allgemein'!$I$22+1),0),COLUMN(CU70)-1-('2.1 Kraftwerk allgemein'!$F$16-'1.1 Allgemein'!$I$22+1)),1,MIN(MAX($F70-('2.1 Kraftwerk allgemein'!$F$16-'1.1 Allgemein'!$I$22+1),1),COLUMN(CU70)-('2.1 Kraftwerk allgemein'!$F$16-'1.1 Allgemein'!$I$22+1)))))/$F70,
SUM(OFFSET('2.5 CAPEX'!DI73,0,-MIN($F70-1,COLUMN(CU70)-1),1,MIN($F70,COLUMN(CU70))))/$F70)))))))</f>
        <v/>
      </c>
      <c r="DE70" s="199" t="str">
        <f ca="1">IF('2.1 Kraftwerk allgemein'!$F$15&lt;'1.1 Allgemein'!$I$22,
IF(OR(ISNUMBER($D70)=FALSE,$F70=""),"",
IF(AND('2.5 CAPEX'!$L73&lt;&gt;"x",'2.5 CAPEX'!$M73&lt;&gt;"x"),0,
IF($F70=0,0,
IF(DE$4&lt;'2.1 Kraftwerk allgemein'!$F$16,0,
IF(DE$4='2.1 Kraftwerk allgemein'!$F$16,'2.5 CAPEX'!$J73/$F70,
IF(DE$4&lt;'2.1 Kraftwerk allgemein'!$F$16+$F70,
('2.5 CAPEX'!$J73+SUM(OFFSET('2.5 CAPEX'!DJ73,0,-MIN(MAX($F70-1-('2.1 Kraftwerk allgemein'!$F$16-'2.1 Kraftwerk allgemein'!$F$15+1),0),COLUMN(CV70)-1-('2.1 Kraftwerk allgemein'!$F$16-'2.1 Kraftwerk allgemein'!$F$15+1)),1,MIN(MAX($F70-('2.1 Kraftwerk allgemein'!$F$16-'2.1 Kraftwerk allgemein'!$F$15+1),1),COLUMN(CV70)-('2.1 Kraftwerk allgemein'!$F$16-'2.1 Kraftwerk allgemein'!$F$15+1)))))/$F70,
SUM(OFFSET('2.5 CAPEX'!DJ73,0,-MIN($F70-1,COLUMN(CV70)-1),1,MIN($F70,COLUMN(CV70))))/$F70)))))),
IF(OR(ISNUMBER($D70)=FALSE,$F70=""),"",
IF(AND('2.5 CAPEX'!$L73&lt;&gt;"x",'2.5 CAPEX'!$M73&lt;&gt;"x"),0,
IF($F70=0,0,
IF(DE$4&lt;'2.1 Kraftwerk allgemein'!$F$16,0,
IF(DE$4='2.1 Kraftwerk allgemein'!$F$16,'2.5 CAPEX'!$J73/$F70,
IF(DE$4&lt;'2.1 Kraftwerk allgemein'!$F$16+$F70,
('2.5 CAPEX'!$J73+SUM(OFFSET('2.5 CAPEX'!DJ73,0,-MIN(MAX($F70-1-('2.1 Kraftwerk allgemein'!$F$16-'1.1 Allgemein'!$I$22+1),0),COLUMN(CV70)-1-('2.1 Kraftwerk allgemein'!$F$16-'1.1 Allgemein'!$I$22+1)),1,MIN(MAX($F70-('2.1 Kraftwerk allgemein'!$F$16-'1.1 Allgemein'!$I$22+1),1),COLUMN(CV70)-('2.1 Kraftwerk allgemein'!$F$16-'1.1 Allgemein'!$I$22+1)))))/$F70,
SUM(OFFSET('2.5 CAPEX'!DJ73,0,-MIN($F70-1,COLUMN(CV70)-1),1,MIN($F70,COLUMN(CV70))))/$F70)))))))</f>
        <v/>
      </c>
      <c r="DF70" s="199" t="str">
        <f ca="1">IF('2.1 Kraftwerk allgemein'!$F$15&lt;'1.1 Allgemein'!$I$22,
IF(OR(ISNUMBER($D70)=FALSE,$F70=""),"",
IF(AND('2.5 CAPEX'!$L73&lt;&gt;"x",'2.5 CAPEX'!$M73&lt;&gt;"x"),0,
IF($F70=0,0,
IF(DF$4&lt;'2.1 Kraftwerk allgemein'!$F$16,0,
IF(DF$4='2.1 Kraftwerk allgemein'!$F$16,'2.5 CAPEX'!$J73/$F70,
IF(DF$4&lt;'2.1 Kraftwerk allgemein'!$F$16+$F70,
('2.5 CAPEX'!$J73+SUM(OFFSET('2.5 CAPEX'!DK73,0,-MIN(MAX($F70-1-('2.1 Kraftwerk allgemein'!$F$16-'2.1 Kraftwerk allgemein'!$F$15+1),0),COLUMN(CW70)-1-('2.1 Kraftwerk allgemein'!$F$16-'2.1 Kraftwerk allgemein'!$F$15+1)),1,MIN(MAX($F70-('2.1 Kraftwerk allgemein'!$F$16-'2.1 Kraftwerk allgemein'!$F$15+1),1),COLUMN(CW70)-('2.1 Kraftwerk allgemein'!$F$16-'2.1 Kraftwerk allgemein'!$F$15+1)))))/$F70,
SUM(OFFSET('2.5 CAPEX'!DK73,0,-MIN($F70-1,COLUMN(CW70)-1),1,MIN($F70,COLUMN(CW70))))/$F70)))))),
IF(OR(ISNUMBER($D70)=FALSE,$F70=""),"",
IF(AND('2.5 CAPEX'!$L73&lt;&gt;"x",'2.5 CAPEX'!$M73&lt;&gt;"x"),0,
IF($F70=0,0,
IF(DF$4&lt;'2.1 Kraftwerk allgemein'!$F$16,0,
IF(DF$4='2.1 Kraftwerk allgemein'!$F$16,'2.5 CAPEX'!$J73/$F70,
IF(DF$4&lt;'2.1 Kraftwerk allgemein'!$F$16+$F70,
('2.5 CAPEX'!$J73+SUM(OFFSET('2.5 CAPEX'!DK73,0,-MIN(MAX($F70-1-('2.1 Kraftwerk allgemein'!$F$16-'1.1 Allgemein'!$I$22+1),0),COLUMN(CW70)-1-('2.1 Kraftwerk allgemein'!$F$16-'1.1 Allgemein'!$I$22+1)),1,MIN(MAX($F70-('2.1 Kraftwerk allgemein'!$F$16-'1.1 Allgemein'!$I$22+1),1),COLUMN(CW70)-('2.1 Kraftwerk allgemein'!$F$16-'1.1 Allgemein'!$I$22+1)))))/$F70,
SUM(OFFSET('2.5 CAPEX'!DK73,0,-MIN($F70-1,COLUMN(CW70)-1),1,MIN($F70,COLUMN(CW70))))/$F70)))))))</f>
        <v/>
      </c>
    </row>
    <row r="71" spans="1:110" s="200" customFormat="1" ht="14" x14ac:dyDescent="0.3">
      <c r="A71" s="104"/>
      <c r="B71" s="104"/>
      <c r="C71" s="104"/>
      <c r="D71" s="191">
        <f>IF('2.5 CAPEX'!D74&lt;&gt;"",'2.5 CAPEX'!D74,"")</f>
        <v>700</v>
      </c>
      <c r="E71" s="191" t="str">
        <f>IF('2.5 CAPEX'!E74&lt;&gt;"",'2.5 CAPEX'!E74,"")</f>
        <v>Ersatzmassnahmen, Ausgleichsmassnahmen</v>
      </c>
      <c r="F71" s="196">
        <f>IF('2.5 CAPEX'!F74&lt;&gt;"",'2.5 CAPEX'!F74,"")</f>
        <v>80</v>
      </c>
      <c r="G71" s="197">
        <f ca="1">IF(ISNUMBER(D71)=FALSE,"",INDEX('2.5 CAPEX'!$H:$H,MATCH('3.1 Abschreibung'!$D71,'2.5 CAPEX'!$D:$D,0))+INDEX('2.5 CAPEX'!$J:$J,MATCH('3.1 Abschreibung'!$D71,'2.5 CAPEX'!$D:$D,0)))</f>
        <v>0</v>
      </c>
      <c r="H71" s="197"/>
      <c r="I71" s="198">
        <v>0</v>
      </c>
      <c r="J71" s="199">
        <f ca="1">IF('2.1 Kraftwerk allgemein'!$F$15&lt;'1.1 Allgemein'!$I$22,
IF(OR(ISNUMBER($D71)=FALSE,$F71=""),"",
IF(AND('2.5 CAPEX'!$L74&lt;&gt;"x",'2.5 CAPEX'!$M74&lt;&gt;"x"),0,
IF($F71=0,0,
IF(J$4&lt;'2.1 Kraftwerk allgemein'!$F$16,0,
IF(J$4='2.1 Kraftwerk allgemein'!$F$16,'2.5 CAPEX'!$J74/$F71,
IF(J$4&lt;'2.1 Kraftwerk allgemein'!$F$16+$F71,
('2.5 CAPEX'!$J74+SUM(OFFSET('2.5 CAPEX'!O74,0,-MIN(MAX($F71-1-('2.1 Kraftwerk allgemein'!$F$16-'2.1 Kraftwerk allgemein'!$F$15+1),0),COLUMN(A71)-1-('2.1 Kraftwerk allgemein'!$F$16-'2.1 Kraftwerk allgemein'!$F$15+1)),1,MIN(MAX($F71-('2.1 Kraftwerk allgemein'!$F$16-'2.1 Kraftwerk allgemein'!$F$15+1),1),COLUMN(A71)-('2.1 Kraftwerk allgemein'!$F$16-'2.1 Kraftwerk allgemein'!$F$15+1)))))/$F71,
SUM(OFFSET('2.5 CAPEX'!O74,0,-MIN($F71-1,COLUMN(A71)-1),1,MIN($F71,COLUMN(A71))))/$F71)))))),
IF(OR(ISNUMBER($D71)=FALSE,$F71=""),"",
IF(AND('2.5 CAPEX'!$L74&lt;&gt;"x",'2.5 CAPEX'!$M74&lt;&gt;"x"),0,
IF($F71=0,0,
IF(J$4&lt;'2.1 Kraftwerk allgemein'!$F$16,0,
IF(J$4='2.1 Kraftwerk allgemein'!$F$16,'2.5 CAPEX'!$J74/$F71,
IF(J$4&lt;'2.1 Kraftwerk allgemein'!$F$16+$F71,
('2.5 CAPEX'!$J74+SUM(OFFSET('2.5 CAPEX'!O74,0,-MIN(MAX($F71-1-('2.1 Kraftwerk allgemein'!$F$16-'1.1 Allgemein'!$I$22+1),0),COLUMN(A71)-1-('2.1 Kraftwerk allgemein'!$F$16-'1.1 Allgemein'!$I$22+1)),1,MIN(MAX($F71-('2.1 Kraftwerk allgemein'!$F$16-'1.1 Allgemein'!$I$22+1),1),COLUMN(A71)-('2.1 Kraftwerk allgemein'!$F$16-'1.1 Allgemein'!$I$22+1)))))/$F71,
SUM(OFFSET('2.5 CAPEX'!O74,0,-MIN($F71-1,COLUMN(A71)-1),1,MIN($F71,COLUMN(A71))))/$F71)))))))</f>
        <v>0</v>
      </c>
      <c r="K71" s="199">
        <f ca="1">IF('2.1 Kraftwerk allgemein'!$F$15&lt;'1.1 Allgemein'!$I$22,
IF(OR(ISNUMBER($D71)=FALSE,$F71=""),"",
IF(AND('2.5 CAPEX'!$L74&lt;&gt;"x",'2.5 CAPEX'!$M74&lt;&gt;"x"),0,
IF($F71=0,0,
IF(K$4&lt;'2.1 Kraftwerk allgemein'!$F$16,0,
IF(K$4='2.1 Kraftwerk allgemein'!$F$16,'2.5 CAPEX'!$J74/$F71,
IF(K$4&lt;'2.1 Kraftwerk allgemein'!$F$16+$F71,
('2.5 CAPEX'!$J74+SUM(OFFSET('2.5 CAPEX'!P74,0,-MIN(MAX($F71-1-('2.1 Kraftwerk allgemein'!$F$16-'2.1 Kraftwerk allgemein'!$F$15+1),0),COLUMN(B71)-1-('2.1 Kraftwerk allgemein'!$F$16-'2.1 Kraftwerk allgemein'!$F$15+1)),1,MIN(MAX($F71-('2.1 Kraftwerk allgemein'!$F$16-'2.1 Kraftwerk allgemein'!$F$15+1),1),COLUMN(B71)-('2.1 Kraftwerk allgemein'!$F$16-'2.1 Kraftwerk allgemein'!$F$15+1)))))/$F71,
SUM(OFFSET('2.5 CAPEX'!P74,0,-MIN($F71-1,COLUMN(B71)-1),1,MIN($F71,COLUMN(B71))))/$F71)))))),
IF(OR(ISNUMBER($D71)=FALSE,$F71=""),"",
IF(AND('2.5 CAPEX'!$L74&lt;&gt;"x",'2.5 CAPEX'!$M74&lt;&gt;"x"),0,
IF($F71=0,0,
IF(K$4&lt;'2.1 Kraftwerk allgemein'!$F$16,0,
IF(K$4='2.1 Kraftwerk allgemein'!$F$16,'2.5 CAPEX'!$J74/$F71,
IF(K$4&lt;'2.1 Kraftwerk allgemein'!$F$16+$F71,
('2.5 CAPEX'!$J74+SUM(OFFSET('2.5 CAPEX'!P74,0,-MIN(MAX($F71-1-('2.1 Kraftwerk allgemein'!$F$16-'1.1 Allgemein'!$I$22+1),0),COLUMN(B71)-1-('2.1 Kraftwerk allgemein'!$F$16-'1.1 Allgemein'!$I$22+1)),1,MIN(MAX($F71-('2.1 Kraftwerk allgemein'!$F$16-'1.1 Allgemein'!$I$22+1),1),COLUMN(B71)-('2.1 Kraftwerk allgemein'!$F$16-'1.1 Allgemein'!$I$22+1)))))/$F71,
SUM(OFFSET('2.5 CAPEX'!P74,0,-MIN($F71-1,COLUMN(B71)-1),1,MIN($F71,COLUMN(B71))))/$F71)))))))</f>
        <v>0</v>
      </c>
      <c r="L71" s="199">
        <f ca="1">IF('2.1 Kraftwerk allgemein'!$F$15&lt;'1.1 Allgemein'!$I$22,
IF(OR(ISNUMBER($D71)=FALSE,$F71=""),"",
IF(AND('2.5 CAPEX'!$L74&lt;&gt;"x",'2.5 CAPEX'!$M74&lt;&gt;"x"),0,
IF($F71=0,0,
IF(L$4&lt;'2.1 Kraftwerk allgemein'!$F$16,0,
IF(L$4='2.1 Kraftwerk allgemein'!$F$16,'2.5 CAPEX'!$J74/$F71,
IF(L$4&lt;'2.1 Kraftwerk allgemein'!$F$16+$F71,
('2.5 CAPEX'!$J74+SUM(OFFSET('2.5 CAPEX'!Q74,0,-MIN(MAX($F71-1-('2.1 Kraftwerk allgemein'!$F$16-'2.1 Kraftwerk allgemein'!$F$15+1),0),COLUMN(C71)-1-('2.1 Kraftwerk allgemein'!$F$16-'2.1 Kraftwerk allgemein'!$F$15+1)),1,MIN(MAX($F71-('2.1 Kraftwerk allgemein'!$F$16-'2.1 Kraftwerk allgemein'!$F$15+1),1),COLUMN(C71)-('2.1 Kraftwerk allgemein'!$F$16-'2.1 Kraftwerk allgemein'!$F$15+1)))))/$F71,
SUM(OFFSET('2.5 CAPEX'!Q74,0,-MIN($F71-1,COLUMN(C71)-1),1,MIN($F71,COLUMN(C71))))/$F71)))))),
IF(OR(ISNUMBER($D71)=FALSE,$F71=""),"",
IF(AND('2.5 CAPEX'!$L74&lt;&gt;"x",'2.5 CAPEX'!$M74&lt;&gt;"x"),0,
IF($F71=0,0,
IF(L$4&lt;'2.1 Kraftwerk allgemein'!$F$16,0,
IF(L$4='2.1 Kraftwerk allgemein'!$F$16,'2.5 CAPEX'!$J74/$F71,
IF(L$4&lt;'2.1 Kraftwerk allgemein'!$F$16+$F71,
('2.5 CAPEX'!$J74+SUM(OFFSET('2.5 CAPEX'!Q74,0,-MIN(MAX($F71-1-('2.1 Kraftwerk allgemein'!$F$16-'1.1 Allgemein'!$I$22+1),0),COLUMN(C71)-1-('2.1 Kraftwerk allgemein'!$F$16-'1.1 Allgemein'!$I$22+1)),1,MIN(MAX($F71-('2.1 Kraftwerk allgemein'!$F$16-'1.1 Allgemein'!$I$22+1),1),COLUMN(C71)-('2.1 Kraftwerk allgemein'!$F$16-'1.1 Allgemein'!$I$22+1)))))/$F71,
SUM(OFFSET('2.5 CAPEX'!Q74,0,-MIN($F71-1,COLUMN(C71)-1),1,MIN($F71,COLUMN(C71))))/$F71)))))))</f>
        <v>0</v>
      </c>
      <c r="M71" s="199">
        <f ca="1">IF('2.1 Kraftwerk allgemein'!$F$15&lt;'1.1 Allgemein'!$I$22,
IF(OR(ISNUMBER($D71)=FALSE,$F71=""),"",
IF(AND('2.5 CAPEX'!$L74&lt;&gt;"x",'2.5 CAPEX'!$M74&lt;&gt;"x"),0,
IF($F71=0,0,
IF(M$4&lt;'2.1 Kraftwerk allgemein'!$F$16,0,
IF(M$4='2.1 Kraftwerk allgemein'!$F$16,'2.5 CAPEX'!$J74/$F71,
IF(M$4&lt;'2.1 Kraftwerk allgemein'!$F$16+$F71,
('2.5 CAPEX'!$J74+SUM(OFFSET('2.5 CAPEX'!R74,0,-MIN(MAX($F71-1-('2.1 Kraftwerk allgemein'!$F$16-'2.1 Kraftwerk allgemein'!$F$15+1),0),COLUMN(D71)-1-('2.1 Kraftwerk allgemein'!$F$16-'2.1 Kraftwerk allgemein'!$F$15+1)),1,MIN(MAX($F71-('2.1 Kraftwerk allgemein'!$F$16-'2.1 Kraftwerk allgemein'!$F$15+1),1),COLUMN(D71)-('2.1 Kraftwerk allgemein'!$F$16-'2.1 Kraftwerk allgemein'!$F$15+1)))))/$F71,
SUM(OFFSET('2.5 CAPEX'!R74,0,-MIN($F71-1,COLUMN(D71)-1),1,MIN($F71,COLUMN(D71))))/$F71)))))),
IF(OR(ISNUMBER($D71)=FALSE,$F71=""),"",
IF(AND('2.5 CAPEX'!$L74&lt;&gt;"x",'2.5 CAPEX'!$M74&lt;&gt;"x"),0,
IF($F71=0,0,
IF(M$4&lt;'2.1 Kraftwerk allgemein'!$F$16,0,
IF(M$4='2.1 Kraftwerk allgemein'!$F$16,'2.5 CAPEX'!$J74/$F71,
IF(M$4&lt;'2.1 Kraftwerk allgemein'!$F$16+$F71,
('2.5 CAPEX'!$J74+SUM(OFFSET('2.5 CAPEX'!R74,0,-MIN(MAX($F71-1-('2.1 Kraftwerk allgemein'!$F$16-'1.1 Allgemein'!$I$22+1),0),COLUMN(D71)-1-('2.1 Kraftwerk allgemein'!$F$16-'1.1 Allgemein'!$I$22+1)),1,MIN(MAX($F71-('2.1 Kraftwerk allgemein'!$F$16-'1.1 Allgemein'!$I$22+1),1),COLUMN(D71)-('2.1 Kraftwerk allgemein'!$F$16-'1.1 Allgemein'!$I$22+1)))))/$F71,
SUM(OFFSET('2.5 CAPEX'!R74,0,-MIN($F71-1,COLUMN(D71)-1),1,MIN($F71,COLUMN(D71))))/$F71)))))))</f>
        <v>0</v>
      </c>
      <c r="N71" s="199">
        <f ca="1">IF('2.1 Kraftwerk allgemein'!$F$15&lt;'1.1 Allgemein'!$I$22,
IF(OR(ISNUMBER($D71)=FALSE,$F71=""),"",
IF(AND('2.5 CAPEX'!$L74&lt;&gt;"x",'2.5 CAPEX'!$M74&lt;&gt;"x"),0,
IF($F71=0,0,
IF(N$4&lt;'2.1 Kraftwerk allgemein'!$F$16,0,
IF(N$4='2.1 Kraftwerk allgemein'!$F$16,'2.5 CAPEX'!$J74/$F71,
IF(N$4&lt;'2.1 Kraftwerk allgemein'!$F$16+$F71,
('2.5 CAPEX'!$J74+SUM(OFFSET('2.5 CAPEX'!S74,0,-MIN(MAX($F71-1-('2.1 Kraftwerk allgemein'!$F$16-'2.1 Kraftwerk allgemein'!$F$15+1),0),COLUMN(E71)-1-('2.1 Kraftwerk allgemein'!$F$16-'2.1 Kraftwerk allgemein'!$F$15+1)),1,MIN(MAX($F71-('2.1 Kraftwerk allgemein'!$F$16-'2.1 Kraftwerk allgemein'!$F$15+1),1),COLUMN(E71)-('2.1 Kraftwerk allgemein'!$F$16-'2.1 Kraftwerk allgemein'!$F$15+1)))))/$F71,
SUM(OFFSET('2.5 CAPEX'!S74,0,-MIN($F71-1,COLUMN(E71)-1),1,MIN($F71,COLUMN(E71))))/$F71)))))),
IF(OR(ISNUMBER($D71)=FALSE,$F71=""),"",
IF(AND('2.5 CAPEX'!$L74&lt;&gt;"x",'2.5 CAPEX'!$M74&lt;&gt;"x"),0,
IF($F71=0,0,
IF(N$4&lt;'2.1 Kraftwerk allgemein'!$F$16,0,
IF(N$4='2.1 Kraftwerk allgemein'!$F$16,'2.5 CAPEX'!$J74/$F71,
IF(N$4&lt;'2.1 Kraftwerk allgemein'!$F$16+$F71,
('2.5 CAPEX'!$J74+SUM(OFFSET('2.5 CAPEX'!S74,0,-MIN(MAX($F71-1-('2.1 Kraftwerk allgemein'!$F$16-'1.1 Allgemein'!$I$22+1),0),COLUMN(E71)-1-('2.1 Kraftwerk allgemein'!$F$16-'1.1 Allgemein'!$I$22+1)),1,MIN(MAX($F71-('2.1 Kraftwerk allgemein'!$F$16-'1.1 Allgemein'!$I$22+1),1),COLUMN(E71)-('2.1 Kraftwerk allgemein'!$F$16-'1.1 Allgemein'!$I$22+1)))))/$F71,
SUM(OFFSET('2.5 CAPEX'!S74,0,-MIN($F71-1,COLUMN(E71)-1),1,MIN($F71,COLUMN(E71))))/$F71)))))))</f>
        <v>0</v>
      </c>
      <c r="O71" s="199">
        <f ca="1">IF('2.1 Kraftwerk allgemein'!$F$15&lt;'1.1 Allgemein'!$I$22,
IF(OR(ISNUMBER($D71)=FALSE,$F71=""),"",
IF(AND('2.5 CAPEX'!$L74&lt;&gt;"x",'2.5 CAPEX'!$M74&lt;&gt;"x"),0,
IF($F71=0,0,
IF(O$4&lt;'2.1 Kraftwerk allgemein'!$F$16,0,
IF(O$4='2.1 Kraftwerk allgemein'!$F$16,'2.5 CAPEX'!$J74/$F71,
IF(O$4&lt;'2.1 Kraftwerk allgemein'!$F$16+$F71,
('2.5 CAPEX'!$J74+SUM(OFFSET('2.5 CAPEX'!T74,0,-MIN(MAX($F71-1-('2.1 Kraftwerk allgemein'!$F$16-'2.1 Kraftwerk allgemein'!$F$15+1),0),COLUMN(F71)-1-('2.1 Kraftwerk allgemein'!$F$16-'2.1 Kraftwerk allgemein'!$F$15+1)),1,MIN(MAX($F71-('2.1 Kraftwerk allgemein'!$F$16-'2.1 Kraftwerk allgemein'!$F$15+1),1),COLUMN(F71)-('2.1 Kraftwerk allgemein'!$F$16-'2.1 Kraftwerk allgemein'!$F$15+1)))))/$F71,
SUM(OFFSET('2.5 CAPEX'!T74,0,-MIN($F71-1,COLUMN(F71)-1),1,MIN($F71,COLUMN(F71))))/$F71)))))),
IF(OR(ISNUMBER($D71)=FALSE,$F71=""),"",
IF(AND('2.5 CAPEX'!$L74&lt;&gt;"x",'2.5 CAPEX'!$M74&lt;&gt;"x"),0,
IF($F71=0,0,
IF(O$4&lt;'2.1 Kraftwerk allgemein'!$F$16,0,
IF(O$4='2.1 Kraftwerk allgemein'!$F$16,'2.5 CAPEX'!$J74/$F71,
IF(O$4&lt;'2.1 Kraftwerk allgemein'!$F$16+$F71,
('2.5 CAPEX'!$J74+SUM(OFFSET('2.5 CAPEX'!T74,0,-MIN(MAX($F71-1-('2.1 Kraftwerk allgemein'!$F$16-'1.1 Allgemein'!$I$22+1),0),COLUMN(F71)-1-('2.1 Kraftwerk allgemein'!$F$16-'1.1 Allgemein'!$I$22+1)),1,MIN(MAX($F71-('2.1 Kraftwerk allgemein'!$F$16-'1.1 Allgemein'!$I$22+1),1),COLUMN(F71)-('2.1 Kraftwerk allgemein'!$F$16-'1.1 Allgemein'!$I$22+1)))))/$F71,
SUM(OFFSET('2.5 CAPEX'!T74,0,-MIN($F71-1,COLUMN(F71)-1),1,MIN($F71,COLUMN(F71))))/$F71)))))))</f>
        <v>0</v>
      </c>
      <c r="P71" s="199">
        <f ca="1">IF('2.1 Kraftwerk allgemein'!$F$15&lt;'1.1 Allgemein'!$I$22,
IF(OR(ISNUMBER($D71)=FALSE,$F71=""),"",
IF(AND('2.5 CAPEX'!$L74&lt;&gt;"x",'2.5 CAPEX'!$M74&lt;&gt;"x"),0,
IF($F71=0,0,
IF(P$4&lt;'2.1 Kraftwerk allgemein'!$F$16,0,
IF(P$4='2.1 Kraftwerk allgemein'!$F$16,'2.5 CAPEX'!$J74/$F71,
IF(P$4&lt;'2.1 Kraftwerk allgemein'!$F$16+$F71,
('2.5 CAPEX'!$J74+SUM(OFFSET('2.5 CAPEX'!U74,0,-MIN(MAX($F71-1-('2.1 Kraftwerk allgemein'!$F$16-'2.1 Kraftwerk allgemein'!$F$15+1),0),COLUMN(G71)-1-('2.1 Kraftwerk allgemein'!$F$16-'2.1 Kraftwerk allgemein'!$F$15+1)),1,MIN(MAX($F71-('2.1 Kraftwerk allgemein'!$F$16-'2.1 Kraftwerk allgemein'!$F$15+1),1),COLUMN(G71)-('2.1 Kraftwerk allgemein'!$F$16-'2.1 Kraftwerk allgemein'!$F$15+1)))))/$F71,
SUM(OFFSET('2.5 CAPEX'!U74,0,-MIN($F71-1,COLUMN(G71)-1),1,MIN($F71,COLUMN(G71))))/$F71)))))),
IF(OR(ISNUMBER($D71)=FALSE,$F71=""),"",
IF(AND('2.5 CAPEX'!$L74&lt;&gt;"x",'2.5 CAPEX'!$M74&lt;&gt;"x"),0,
IF($F71=0,0,
IF(P$4&lt;'2.1 Kraftwerk allgemein'!$F$16,0,
IF(P$4='2.1 Kraftwerk allgemein'!$F$16,'2.5 CAPEX'!$J74/$F71,
IF(P$4&lt;'2.1 Kraftwerk allgemein'!$F$16+$F71,
('2.5 CAPEX'!$J74+SUM(OFFSET('2.5 CAPEX'!U74,0,-MIN(MAX($F71-1-('2.1 Kraftwerk allgemein'!$F$16-'1.1 Allgemein'!$I$22+1),0),COLUMN(G71)-1-('2.1 Kraftwerk allgemein'!$F$16-'1.1 Allgemein'!$I$22+1)),1,MIN(MAX($F71-('2.1 Kraftwerk allgemein'!$F$16-'1.1 Allgemein'!$I$22+1),1),COLUMN(G71)-('2.1 Kraftwerk allgemein'!$F$16-'1.1 Allgemein'!$I$22+1)))))/$F71,
SUM(OFFSET('2.5 CAPEX'!U74,0,-MIN($F71-1,COLUMN(G71)-1),1,MIN($F71,COLUMN(G71))))/$F71)))))))</f>
        <v>0</v>
      </c>
      <c r="Q71" s="199">
        <f ca="1">IF('2.1 Kraftwerk allgemein'!$F$15&lt;'1.1 Allgemein'!$I$22,
IF(OR(ISNUMBER($D71)=FALSE,$F71=""),"",
IF(AND('2.5 CAPEX'!$L74&lt;&gt;"x",'2.5 CAPEX'!$M74&lt;&gt;"x"),0,
IF($F71=0,0,
IF(Q$4&lt;'2.1 Kraftwerk allgemein'!$F$16,0,
IF(Q$4='2.1 Kraftwerk allgemein'!$F$16,'2.5 CAPEX'!$J74/$F71,
IF(Q$4&lt;'2.1 Kraftwerk allgemein'!$F$16+$F71,
('2.5 CAPEX'!$J74+SUM(OFFSET('2.5 CAPEX'!V74,0,-MIN(MAX($F71-1-('2.1 Kraftwerk allgemein'!$F$16-'2.1 Kraftwerk allgemein'!$F$15+1),0),COLUMN(H71)-1-('2.1 Kraftwerk allgemein'!$F$16-'2.1 Kraftwerk allgemein'!$F$15+1)),1,MIN(MAX($F71-('2.1 Kraftwerk allgemein'!$F$16-'2.1 Kraftwerk allgemein'!$F$15+1),1),COLUMN(H71)-('2.1 Kraftwerk allgemein'!$F$16-'2.1 Kraftwerk allgemein'!$F$15+1)))))/$F71,
SUM(OFFSET('2.5 CAPEX'!V74,0,-MIN($F71-1,COLUMN(H71)-1),1,MIN($F71,COLUMN(H71))))/$F71)))))),
IF(OR(ISNUMBER($D71)=FALSE,$F71=""),"",
IF(AND('2.5 CAPEX'!$L74&lt;&gt;"x",'2.5 CAPEX'!$M74&lt;&gt;"x"),0,
IF($F71=0,0,
IF(Q$4&lt;'2.1 Kraftwerk allgemein'!$F$16,0,
IF(Q$4='2.1 Kraftwerk allgemein'!$F$16,'2.5 CAPEX'!$J74/$F71,
IF(Q$4&lt;'2.1 Kraftwerk allgemein'!$F$16+$F71,
('2.5 CAPEX'!$J74+SUM(OFFSET('2.5 CAPEX'!V74,0,-MIN(MAX($F71-1-('2.1 Kraftwerk allgemein'!$F$16-'1.1 Allgemein'!$I$22+1),0),COLUMN(H71)-1-('2.1 Kraftwerk allgemein'!$F$16-'1.1 Allgemein'!$I$22+1)),1,MIN(MAX($F71-('2.1 Kraftwerk allgemein'!$F$16-'1.1 Allgemein'!$I$22+1),1),COLUMN(H71)-('2.1 Kraftwerk allgemein'!$F$16-'1.1 Allgemein'!$I$22+1)))))/$F71,
SUM(OFFSET('2.5 CAPEX'!V74,0,-MIN($F71-1,COLUMN(H71)-1),1,MIN($F71,COLUMN(H71))))/$F71)))))))</f>
        <v>0</v>
      </c>
      <c r="R71" s="199">
        <f ca="1">IF('2.1 Kraftwerk allgemein'!$F$15&lt;'1.1 Allgemein'!$I$22,
IF(OR(ISNUMBER($D71)=FALSE,$F71=""),"",
IF(AND('2.5 CAPEX'!$L74&lt;&gt;"x",'2.5 CAPEX'!$M74&lt;&gt;"x"),0,
IF($F71=0,0,
IF(R$4&lt;'2.1 Kraftwerk allgemein'!$F$16,0,
IF(R$4='2.1 Kraftwerk allgemein'!$F$16,'2.5 CAPEX'!$J74/$F71,
IF(R$4&lt;'2.1 Kraftwerk allgemein'!$F$16+$F71,
('2.5 CAPEX'!$J74+SUM(OFFSET('2.5 CAPEX'!W74,0,-MIN(MAX($F71-1-('2.1 Kraftwerk allgemein'!$F$16-'2.1 Kraftwerk allgemein'!$F$15+1),0),COLUMN(I71)-1-('2.1 Kraftwerk allgemein'!$F$16-'2.1 Kraftwerk allgemein'!$F$15+1)),1,MIN(MAX($F71-('2.1 Kraftwerk allgemein'!$F$16-'2.1 Kraftwerk allgemein'!$F$15+1),1),COLUMN(I71)-('2.1 Kraftwerk allgemein'!$F$16-'2.1 Kraftwerk allgemein'!$F$15+1)))))/$F71,
SUM(OFFSET('2.5 CAPEX'!W74,0,-MIN($F71-1,COLUMN(I71)-1),1,MIN($F71,COLUMN(I71))))/$F71)))))),
IF(OR(ISNUMBER($D71)=FALSE,$F71=""),"",
IF(AND('2.5 CAPEX'!$L74&lt;&gt;"x",'2.5 CAPEX'!$M74&lt;&gt;"x"),0,
IF($F71=0,0,
IF(R$4&lt;'2.1 Kraftwerk allgemein'!$F$16,0,
IF(R$4='2.1 Kraftwerk allgemein'!$F$16,'2.5 CAPEX'!$J74/$F71,
IF(R$4&lt;'2.1 Kraftwerk allgemein'!$F$16+$F71,
('2.5 CAPEX'!$J74+SUM(OFFSET('2.5 CAPEX'!W74,0,-MIN(MAX($F71-1-('2.1 Kraftwerk allgemein'!$F$16-'1.1 Allgemein'!$I$22+1),0),COLUMN(I71)-1-('2.1 Kraftwerk allgemein'!$F$16-'1.1 Allgemein'!$I$22+1)),1,MIN(MAX($F71-('2.1 Kraftwerk allgemein'!$F$16-'1.1 Allgemein'!$I$22+1),1),COLUMN(I71)-('2.1 Kraftwerk allgemein'!$F$16-'1.1 Allgemein'!$I$22+1)))))/$F71,
SUM(OFFSET('2.5 CAPEX'!W74,0,-MIN($F71-1,COLUMN(I71)-1),1,MIN($F71,COLUMN(I71))))/$F71)))))))</f>
        <v>0</v>
      </c>
      <c r="S71" s="199">
        <f ca="1">IF('2.1 Kraftwerk allgemein'!$F$15&lt;'1.1 Allgemein'!$I$22,
IF(OR(ISNUMBER($D71)=FALSE,$F71=""),"",
IF(AND('2.5 CAPEX'!$L74&lt;&gt;"x",'2.5 CAPEX'!$M74&lt;&gt;"x"),0,
IF($F71=0,0,
IF(S$4&lt;'2.1 Kraftwerk allgemein'!$F$16,0,
IF(S$4='2.1 Kraftwerk allgemein'!$F$16,'2.5 CAPEX'!$J74/$F71,
IF(S$4&lt;'2.1 Kraftwerk allgemein'!$F$16+$F71,
('2.5 CAPEX'!$J74+SUM(OFFSET('2.5 CAPEX'!X74,0,-MIN(MAX($F71-1-('2.1 Kraftwerk allgemein'!$F$16-'2.1 Kraftwerk allgemein'!$F$15+1),0),COLUMN(J71)-1-('2.1 Kraftwerk allgemein'!$F$16-'2.1 Kraftwerk allgemein'!$F$15+1)),1,MIN(MAX($F71-('2.1 Kraftwerk allgemein'!$F$16-'2.1 Kraftwerk allgemein'!$F$15+1),1),COLUMN(J71)-('2.1 Kraftwerk allgemein'!$F$16-'2.1 Kraftwerk allgemein'!$F$15+1)))))/$F71,
SUM(OFFSET('2.5 CAPEX'!X74,0,-MIN($F71-1,COLUMN(J71)-1),1,MIN($F71,COLUMN(J71))))/$F71)))))),
IF(OR(ISNUMBER($D71)=FALSE,$F71=""),"",
IF(AND('2.5 CAPEX'!$L74&lt;&gt;"x",'2.5 CAPEX'!$M74&lt;&gt;"x"),0,
IF($F71=0,0,
IF(S$4&lt;'2.1 Kraftwerk allgemein'!$F$16,0,
IF(S$4='2.1 Kraftwerk allgemein'!$F$16,'2.5 CAPEX'!$J74/$F71,
IF(S$4&lt;'2.1 Kraftwerk allgemein'!$F$16+$F71,
('2.5 CAPEX'!$J74+SUM(OFFSET('2.5 CAPEX'!X74,0,-MIN(MAX($F71-1-('2.1 Kraftwerk allgemein'!$F$16-'1.1 Allgemein'!$I$22+1),0),COLUMN(J71)-1-('2.1 Kraftwerk allgemein'!$F$16-'1.1 Allgemein'!$I$22+1)),1,MIN(MAX($F71-('2.1 Kraftwerk allgemein'!$F$16-'1.1 Allgemein'!$I$22+1),1),COLUMN(J71)-('2.1 Kraftwerk allgemein'!$F$16-'1.1 Allgemein'!$I$22+1)))))/$F71,
SUM(OFFSET('2.5 CAPEX'!X74,0,-MIN($F71-1,COLUMN(J71)-1),1,MIN($F71,COLUMN(J71))))/$F71)))))))</f>
        <v>0</v>
      </c>
      <c r="T71" s="199">
        <f ca="1">IF('2.1 Kraftwerk allgemein'!$F$15&lt;'1.1 Allgemein'!$I$22,
IF(OR(ISNUMBER($D71)=FALSE,$F71=""),"",
IF(AND('2.5 CAPEX'!$L74&lt;&gt;"x",'2.5 CAPEX'!$M74&lt;&gt;"x"),0,
IF($F71=0,0,
IF(T$4&lt;'2.1 Kraftwerk allgemein'!$F$16,0,
IF(T$4='2.1 Kraftwerk allgemein'!$F$16,'2.5 CAPEX'!$J74/$F71,
IF(T$4&lt;'2.1 Kraftwerk allgemein'!$F$16+$F71,
('2.5 CAPEX'!$J74+SUM(OFFSET('2.5 CAPEX'!Y74,0,-MIN(MAX($F71-1-('2.1 Kraftwerk allgemein'!$F$16-'2.1 Kraftwerk allgemein'!$F$15+1),0),COLUMN(K71)-1-('2.1 Kraftwerk allgemein'!$F$16-'2.1 Kraftwerk allgemein'!$F$15+1)),1,MIN(MAX($F71-('2.1 Kraftwerk allgemein'!$F$16-'2.1 Kraftwerk allgemein'!$F$15+1),1),COLUMN(K71)-('2.1 Kraftwerk allgemein'!$F$16-'2.1 Kraftwerk allgemein'!$F$15+1)))))/$F71,
SUM(OFFSET('2.5 CAPEX'!Y74,0,-MIN($F71-1,COLUMN(K71)-1),1,MIN($F71,COLUMN(K71))))/$F71)))))),
IF(OR(ISNUMBER($D71)=FALSE,$F71=""),"",
IF(AND('2.5 CAPEX'!$L74&lt;&gt;"x",'2.5 CAPEX'!$M74&lt;&gt;"x"),0,
IF($F71=0,0,
IF(T$4&lt;'2.1 Kraftwerk allgemein'!$F$16,0,
IF(T$4='2.1 Kraftwerk allgemein'!$F$16,'2.5 CAPEX'!$J74/$F71,
IF(T$4&lt;'2.1 Kraftwerk allgemein'!$F$16+$F71,
('2.5 CAPEX'!$J74+SUM(OFFSET('2.5 CAPEX'!Y74,0,-MIN(MAX($F71-1-('2.1 Kraftwerk allgemein'!$F$16-'1.1 Allgemein'!$I$22+1),0),COLUMN(K71)-1-('2.1 Kraftwerk allgemein'!$F$16-'1.1 Allgemein'!$I$22+1)),1,MIN(MAX($F71-('2.1 Kraftwerk allgemein'!$F$16-'1.1 Allgemein'!$I$22+1),1),COLUMN(K71)-('2.1 Kraftwerk allgemein'!$F$16-'1.1 Allgemein'!$I$22+1)))))/$F71,
SUM(OFFSET('2.5 CAPEX'!Y74,0,-MIN($F71-1,COLUMN(K71)-1),1,MIN($F71,COLUMN(K71))))/$F71)))))))</f>
        <v>0</v>
      </c>
      <c r="U71" s="199">
        <f ca="1">IF('2.1 Kraftwerk allgemein'!$F$15&lt;'1.1 Allgemein'!$I$22,
IF(OR(ISNUMBER($D71)=FALSE,$F71=""),"",
IF(AND('2.5 CAPEX'!$L74&lt;&gt;"x",'2.5 CAPEX'!$M74&lt;&gt;"x"),0,
IF($F71=0,0,
IF(U$4&lt;'2.1 Kraftwerk allgemein'!$F$16,0,
IF(U$4='2.1 Kraftwerk allgemein'!$F$16,'2.5 CAPEX'!$J74/$F71,
IF(U$4&lt;'2.1 Kraftwerk allgemein'!$F$16+$F71,
('2.5 CAPEX'!$J74+SUM(OFFSET('2.5 CAPEX'!Z74,0,-MIN(MAX($F71-1-('2.1 Kraftwerk allgemein'!$F$16-'2.1 Kraftwerk allgemein'!$F$15+1),0),COLUMN(L71)-1-('2.1 Kraftwerk allgemein'!$F$16-'2.1 Kraftwerk allgemein'!$F$15+1)),1,MIN(MAX($F71-('2.1 Kraftwerk allgemein'!$F$16-'2.1 Kraftwerk allgemein'!$F$15+1),1),COLUMN(L71)-('2.1 Kraftwerk allgemein'!$F$16-'2.1 Kraftwerk allgemein'!$F$15+1)))))/$F71,
SUM(OFFSET('2.5 CAPEX'!Z74,0,-MIN($F71-1,COLUMN(L71)-1),1,MIN($F71,COLUMN(L71))))/$F71)))))),
IF(OR(ISNUMBER($D71)=FALSE,$F71=""),"",
IF(AND('2.5 CAPEX'!$L74&lt;&gt;"x",'2.5 CAPEX'!$M74&lt;&gt;"x"),0,
IF($F71=0,0,
IF(U$4&lt;'2.1 Kraftwerk allgemein'!$F$16,0,
IF(U$4='2.1 Kraftwerk allgemein'!$F$16,'2.5 CAPEX'!$J74/$F71,
IF(U$4&lt;'2.1 Kraftwerk allgemein'!$F$16+$F71,
('2.5 CAPEX'!$J74+SUM(OFFSET('2.5 CAPEX'!Z74,0,-MIN(MAX($F71-1-('2.1 Kraftwerk allgemein'!$F$16-'1.1 Allgemein'!$I$22+1),0),COLUMN(L71)-1-('2.1 Kraftwerk allgemein'!$F$16-'1.1 Allgemein'!$I$22+1)),1,MIN(MAX($F71-('2.1 Kraftwerk allgemein'!$F$16-'1.1 Allgemein'!$I$22+1),1),COLUMN(L71)-('2.1 Kraftwerk allgemein'!$F$16-'1.1 Allgemein'!$I$22+1)))))/$F71,
SUM(OFFSET('2.5 CAPEX'!Z74,0,-MIN($F71-1,COLUMN(L71)-1),1,MIN($F71,COLUMN(L71))))/$F71)))))))</f>
        <v>0</v>
      </c>
      <c r="V71" s="199">
        <f ca="1">IF('2.1 Kraftwerk allgemein'!$F$15&lt;'1.1 Allgemein'!$I$22,
IF(OR(ISNUMBER($D71)=FALSE,$F71=""),"",
IF(AND('2.5 CAPEX'!$L74&lt;&gt;"x",'2.5 CAPEX'!$M74&lt;&gt;"x"),0,
IF($F71=0,0,
IF(V$4&lt;'2.1 Kraftwerk allgemein'!$F$16,0,
IF(V$4='2.1 Kraftwerk allgemein'!$F$16,'2.5 CAPEX'!$J74/$F71,
IF(V$4&lt;'2.1 Kraftwerk allgemein'!$F$16+$F71,
('2.5 CAPEX'!$J74+SUM(OFFSET('2.5 CAPEX'!AA74,0,-MIN(MAX($F71-1-('2.1 Kraftwerk allgemein'!$F$16-'2.1 Kraftwerk allgemein'!$F$15+1),0),COLUMN(M71)-1-('2.1 Kraftwerk allgemein'!$F$16-'2.1 Kraftwerk allgemein'!$F$15+1)),1,MIN(MAX($F71-('2.1 Kraftwerk allgemein'!$F$16-'2.1 Kraftwerk allgemein'!$F$15+1),1),COLUMN(M71)-('2.1 Kraftwerk allgemein'!$F$16-'2.1 Kraftwerk allgemein'!$F$15+1)))))/$F71,
SUM(OFFSET('2.5 CAPEX'!AA74,0,-MIN($F71-1,COLUMN(M71)-1),1,MIN($F71,COLUMN(M71))))/$F71)))))),
IF(OR(ISNUMBER($D71)=FALSE,$F71=""),"",
IF(AND('2.5 CAPEX'!$L74&lt;&gt;"x",'2.5 CAPEX'!$M74&lt;&gt;"x"),0,
IF($F71=0,0,
IF(V$4&lt;'2.1 Kraftwerk allgemein'!$F$16,0,
IF(V$4='2.1 Kraftwerk allgemein'!$F$16,'2.5 CAPEX'!$J74/$F71,
IF(V$4&lt;'2.1 Kraftwerk allgemein'!$F$16+$F71,
('2.5 CAPEX'!$J74+SUM(OFFSET('2.5 CAPEX'!AA74,0,-MIN(MAX($F71-1-('2.1 Kraftwerk allgemein'!$F$16-'1.1 Allgemein'!$I$22+1),0),COLUMN(M71)-1-('2.1 Kraftwerk allgemein'!$F$16-'1.1 Allgemein'!$I$22+1)),1,MIN(MAX($F71-('2.1 Kraftwerk allgemein'!$F$16-'1.1 Allgemein'!$I$22+1),1),COLUMN(M71)-('2.1 Kraftwerk allgemein'!$F$16-'1.1 Allgemein'!$I$22+1)))))/$F71,
SUM(OFFSET('2.5 CAPEX'!AA74,0,-MIN($F71-1,COLUMN(M71)-1),1,MIN($F71,COLUMN(M71))))/$F71)))))))</f>
        <v>0</v>
      </c>
      <c r="W71" s="199">
        <f ca="1">IF('2.1 Kraftwerk allgemein'!$F$15&lt;'1.1 Allgemein'!$I$22,
IF(OR(ISNUMBER($D71)=FALSE,$F71=""),"",
IF(AND('2.5 CAPEX'!$L74&lt;&gt;"x",'2.5 CAPEX'!$M74&lt;&gt;"x"),0,
IF($F71=0,0,
IF(W$4&lt;'2.1 Kraftwerk allgemein'!$F$16,0,
IF(W$4='2.1 Kraftwerk allgemein'!$F$16,'2.5 CAPEX'!$J74/$F71,
IF(W$4&lt;'2.1 Kraftwerk allgemein'!$F$16+$F71,
('2.5 CAPEX'!$J74+SUM(OFFSET('2.5 CAPEX'!AB74,0,-MIN(MAX($F71-1-('2.1 Kraftwerk allgemein'!$F$16-'2.1 Kraftwerk allgemein'!$F$15+1),0),COLUMN(N71)-1-('2.1 Kraftwerk allgemein'!$F$16-'2.1 Kraftwerk allgemein'!$F$15+1)),1,MIN(MAX($F71-('2.1 Kraftwerk allgemein'!$F$16-'2.1 Kraftwerk allgemein'!$F$15+1),1),COLUMN(N71)-('2.1 Kraftwerk allgemein'!$F$16-'2.1 Kraftwerk allgemein'!$F$15+1)))))/$F71,
SUM(OFFSET('2.5 CAPEX'!AB74,0,-MIN($F71-1,COLUMN(N71)-1),1,MIN($F71,COLUMN(N71))))/$F71)))))),
IF(OR(ISNUMBER($D71)=FALSE,$F71=""),"",
IF(AND('2.5 CAPEX'!$L74&lt;&gt;"x",'2.5 CAPEX'!$M74&lt;&gt;"x"),0,
IF($F71=0,0,
IF(W$4&lt;'2.1 Kraftwerk allgemein'!$F$16,0,
IF(W$4='2.1 Kraftwerk allgemein'!$F$16,'2.5 CAPEX'!$J74/$F71,
IF(W$4&lt;'2.1 Kraftwerk allgemein'!$F$16+$F71,
('2.5 CAPEX'!$J74+SUM(OFFSET('2.5 CAPEX'!AB74,0,-MIN(MAX($F71-1-('2.1 Kraftwerk allgemein'!$F$16-'1.1 Allgemein'!$I$22+1),0),COLUMN(N71)-1-('2.1 Kraftwerk allgemein'!$F$16-'1.1 Allgemein'!$I$22+1)),1,MIN(MAX($F71-('2.1 Kraftwerk allgemein'!$F$16-'1.1 Allgemein'!$I$22+1),1),COLUMN(N71)-('2.1 Kraftwerk allgemein'!$F$16-'1.1 Allgemein'!$I$22+1)))))/$F71,
SUM(OFFSET('2.5 CAPEX'!AB74,0,-MIN($F71-1,COLUMN(N71)-1),1,MIN($F71,COLUMN(N71))))/$F71)))))))</f>
        <v>0</v>
      </c>
      <c r="X71" s="199">
        <f ca="1">IF('2.1 Kraftwerk allgemein'!$F$15&lt;'1.1 Allgemein'!$I$22,
IF(OR(ISNUMBER($D71)=FALSE,$F71=""),"",
IF(AND('2.5 CAPEX'!$L74&lt;&gt;"x",'2.5 CAPEX'!$M74&lt;&gt;"x"),0,
IF($F71=0,0,
IF(X$4&lt;'2.1 Kraftwerk allgemein'!$F$16,0,
IF(X$4='2.1 Kraftwerk allgemein'!$F$16,'2.5 CAPEX'!$J74/$F71,
IF(X$4&lt;'2.1 Kraftwerk allgemein'!$F$16+$F71,
('2.5 CAPEX'!$J74+SUM(OFFSET('2.5 CAPEX'!AC74,0,-MIN(MAX($F71-1-('2.1 Kraftwerk allgemein'!$F$16-'2.1 Kraftwerk allgemein'!$F$15+1),0),COLUMN(O71)-1-('2.1 Kraftwerk allgemein'!$F$16-'2.1 Kraftwerk allgemein'!$F$15+1)),1,MIN(MAX($F71-('2.1 Kraftwerk allgemein'!$F$16-'2.1 Kraftwerk allgemein'!$F$15+1),1),COLUMN(O71)-('2.1 Kraftwerk allgemein'!$F$16-'2.1 Kraftwerk allgemein'!$F$15+1)))))/$F71,
SUM(OFFSET('2.5 CAPEX'!AC74,0,-MIN($F71-1,COLUMN(O71)-1),1,MIN($F71,COLUMN(O71))))/$F71)))))),
IF(OR(ISNUMBER($D71)=FALSE,$F71=""),"",
IF(AND('2.5 CAPEX'!$L74&lt;&gt;"x",'2.5 CAPEX'!$M74&lt;&gt;"x"),0,
IF($F71=0,0,
IF(X$4&lt;'2.1 Kraftwerk allgemein'!$F$16,0,
IF(X$4='2.1 Kraftwerk allgemein'!$F$16,'2.5 CAPEX'!$J74/$F71,
IF(X$4&lt;'2.1 Kraftwerk allgemein'!$F$16+$F71,
('2.5 CAPEX'!$J74+SUM(OFFSET('2.5 CAPEX'!AC74,0,-MIN(MAX($F71-1-('2.1 Kraftwerk allgemein'!$F$16-'1.1 Allgemein'!$I$22+1),0),COLUMN(O71)-1-('2.1 Kraftwerk allgemein'!$F$16-'1.1 Allgemein'!$I$22+1)),1,MIN(MAX($F71-('2.1 Kraftwerk allgemein'!$F$16-'1.1 Allgemein'!$I$22+1),1),COLUMN(O71)-('2.1 Kraftwerk allgemein'!$F$16-'1.1 Allgemein'!$I$22+1)))))/$F71,
SUM(OFFSET('2.5 CAPEX'!AC74,0,-MIN($F71-1,COLUMN(O71)-1),1,MIN($F71,COLUMN(O71))))/$F71)))))))</f>
        <v>0</v>
      </c>
      <c r="Y71" s="199">
        <f ca="1">IF('2.1 Kraftwerk allgemein'!$F$15&lt;'1.1 Allgemein'!$I$22,
IF(OR(ISNUMBER($D71)=FALSE,$F71=""),"",
IF(AND('2.5 CAPEX'!$L74&lt;&gt;"x",'2.5 CAPEX'!$M74&lt;&gt;"x"),0,
IF($F71=0,0,
IF(Y$4&lt;'2.1 Kraftwerk allgemein'!$F$16,0,
IF(Y$4='2.1 Kraftwerk allgemein'!$F$16,'2.5 CAPEX'!$J74/$F71,
IF(Y$4&lt;'2.1 Kraftwerk allgemein'!$F$16+$F71,
('2.5 CAPEX'!$J74+SUM(OFFSET('2.5 CAPEX'!AD74,0,-MIN(MAX($F71-1-('2.1 Kraftwerk allgemein'!$F$16-'2.1 Kraftwerk allgemein'!$F$15+1),0),COLUMN(P71)-1-('2.1 Kraftwerk allgemein'!$F$16-'2.1 Kraftwerk allgemein'!$F$15+1)),1,MIN(MAX($F71-('2.1 Kraftwerk allgemein'!$F$16-'2.1 Kraftwerk allgemein'!$F$15+1),1),COLUMN(P71)-('2.1 Kraftwerk allgemein'!$F$16-'2.1 Kraftwerk allgemein'!$F$15+1)))))/$F71,
SUM(OFFSET('2.5 CAPEX'!AD74,0,-MIN($F71-1,COLUMN(P71)-1),1,MIN($F71,COLUMN(P71))))/$F71)))))),
IF(OR(ISNUMBER($D71)=FALSE,$F71=""),"",
IF(AND('2.5 CAPEX'!$L74&lt;&gt;"x",'2.5 CAPEX'!$M74&lt;&gt;"x"),0,
IF($F71=0,0,
IF(Y$4&lt;'2.1 Kraftwerk allgemein'!$F$16,0,
IF(Y$4='2.1 Kraftwerk allgemein'!$F$16,'2.5 CAPEX'!$J74/$F71,
IF(Y$4&lt;'2.1 Kraftwerk allgemein'!$F$16+$F71,
('2.5 CAPEX'!$J74+SUM(OFFSET('2.5 CAPEX'!AD74,0,-MIN(MAX($F71-1-('2.1 Kraftwerk allgemein'!$F$16-'1.1 Allgemein'!$I$22+1),0),COLUMN(P71)-1-('2.1 Kraftwerk allgemein'!$F$16-'1.1 Allgemein'!$I$22+1)),1,MIN(MAX($F71-('2.1 Kraftwerk allgemein'!$F$16-'1.1 Allgemein'!$I$22+1),1),COLUMN(P71)-('2.1 Kraftwerk allgemein'!$F$16-'1.1 Allgemein'!$I$22+1)))))/$F71,
SUM(OFFSET('2.5 CAPEX'!AD74,0,-MIN($F71-1,COLUMN(P71)-1),1,MIN($F71,COLUMN(P71))))/$F71)))))))</f>
        <v>0</v>
      </c>
      <c r="Z71" s="199">
        <f ca="1">IF('2.1 Kraftwerk allgemein'!$F$15&lt;'1.1 Allgemein'!$I$22,
IF(OR(ISNUMBER($D71)=FALSE,$F71=""),"",
IF(AND('2.5 CAPEX'!$L74&lt;&gt;"x",'2.5 CAPEX'!$M74&lt;&gt;"x"),0,
IF($F71=0,0,
IF(Z$4&lt;'2.1 Kraftwerk allgemein'!$F$16,0,
IF(Z$4='2.1 Kraftwerk allgemein'!$F$16,'2.5 CAPEX'!$J74/$F71,
IF(Z$4&lt;'2.1 Kraftwerk allgemein'!$F$16+$F71,
('2.5 CAPEX'!$J74+SUM(OFFSET('2.5 CAPEX'!AE74,0,-MIN(MAX($F71-1-('2.1 Kraftwerk allgemein'!$F$16-'2.1 Kraftwerk allgemein'!$F$15+1),0),COLUMN(Q71)-1-('2.1 Kraftwerk allgemein'!$F$16-'2.1 Kraftwerk allgemein'!$F$15+1)),1,MIN(MAX($F71-('2.1 Kraftwerk allgemein'!$F$16-'2.1 Kraftwerk allgemein'!$F$15+1),1),COLUMN(Q71)-('2.1 Kraftwerk allgemein'!$F$16-'2.1 Kraftwerk allgemein'!$F$15+1)))))/$F71,
SUM(OFFSET('2.5 CAPEX'!AE74,0,-MIN($F71-1,COLUMN(Q71)-1),1,MIN($F71,COLUMN(Q71))))/$F71)))))),
IF(OR(ISNUMBER($D71)=FALSE,$F71=""),"",
IF(AND('2.5 CAPEX'!$L74&lt;&gt;"x",'2.5 CAPEX'!$M74&lt;&gt;"x"),0,
IF($F71=0,0,
IF(Z$4&lt;'2.1 Kraftwerk allgemein'!$F$16,0,
IF(Z$4='2.1 Kraftwerk allgemein'!$F$16,'2.5 CAPEX'!$J74/$F71,
IF(Z$4&lt;'2.1 Kraftwerk allgemein'!$F$16+$F71,
('2.5 CAPEX'!$J74+SUM(OFFSET('2.5 CAPEX'!AE74,0,-MIN(MAX($F71-1-('2.1 Kraftwerk allgemein'!$F$16-'1.1 Allgemein'!$I$22+1),0),COLUMN(Q71)-1-('2.1 Kraftwerk allgemein'!$F$16-'1.1 Allgemein'!$I$22+1)),1,MIN(MAX($F71-('2.1 Kraftwerk allgemein'!$F$16-'1.1 Allgemein'!$I$22+1),1),COLUMN(Q71)-('2.1 Kraftwerk allgemein'!$F$16-'1.1 Allgemein'!$I$22+1)))))/$F71,
SUM(OFFSET('2.5 CAPEX'!AE74,0,-MIN($F71-1,COLUMN(Q71)-1),1,MIN($F71,COLUMN(Q71))))/$F71)))))))</f>
        <v>0</v>
      </c>
      <c r="AA71" s="199">
        <f ca="1">IF('2.1 Kraftwerk allgemein'!$F$15&lt;'1.1 Allgemein'!$I$22,
IF(OR(ISNUMBER($D71)=FALSE,$F71=""),"",
IF(AND('2.5 CAPEX'!$L74&lt;&gt;"x",'2.5 CAPEX'!$M74&lt;&gt;"x"),0,
IF($F71=0,0,
IF(AA$4&lt;'2.1 Kraftwerk allgemein'!$F$16,0,
IF(AA$4='2.1 Kraftwerk allgemein'!$F$16,'2.5 CAPEX'!$J74/$F71,
IF(AA$4&lt;'2.1 Kraftwerk allgemein'!$F$16+$F71,
('2.5 CAPEX'!$J74+SUM(OFFSET('2.5 CAPEX'!AF74,0,-MIN(MAX($F71-1-('2.1 Kraftwerk allgemein'!$F$16-'2.1 Kraftwerk allgemein'!$F$15+1),0),COLUMN(R71)-1-('2.1 Kraftwerk allgemein'!$F$16-'2.1 Kraftwerk allgemein'!$F$15+1)),1,MIN(MAX($F71-('2.1 Kraftwerk allgemein'!$F$16-'2.1 Kraftwerk allgemein'!$F$15+1),1),COLUMN(R71)-('2.1 Kraftwerk allgemein'!$F$16-'2.1 Kraftwerk allgemein'!$F$15+1)))))/$F71,
SUM(OFFSET('2.5 CAPEX'!AF74,0,-MIN($F71-1,COLUMN(R71)-1),1,MIN($F71,COLUMN(R71))))/$F71)))))),
IF(OR(ISNUMBER($D71)=FALSE,$F71=""),"",
IF(AND('2.5 CAPEX'!$L74&lt;&gt;"x",'2.5 CAPEX'!$M74&lt;&gt;"x"),0,
IF($F71=0,0,
IF(AA$4&lt;'2.1 Kraftwerk allgemein'!$F$16,0,
IF(AA$4='2.1 Kraftwerk allgemein'!$F$16,'2.5 CAPEX'!$J74/$F71,
IF(AA$4&lt;'2.1 Kraftwerk allgemein'!$F$16+$F71,
('2.5 CAPEX'!$J74+SUM(OFFSET('2.5 CAPEX'!AF74,0,-MIN(MAX($F71-1-('2.1 Kraftwerk allgemein'!$F$16-'1.1 Allgemein'!$I$22+1),0),COLUMN(R71)-1-('2.1 Kraftwerk allgemein'!$F$16-'1.1 Allgemein'!$I$22+1)),1,MIN(MAX($F71-('2.1 Kraftwerk allgemein'!$F$16-'1.1 Allgemein'!$I$22+1),1),COLUMN(R71)-('2.1 Kraftwerk allgemein'!$F$16-'1.1 Allgemein'!$I$22+1)))))/$F71,
SUM(OFFSET('2.5 CAPEX'!AF74,0,-MIN($F71-1,COLUMN(R71)-1),1,MIN($F71,COLUMN(R71))))/$F71)))))))</f>
        <v>0</v>
      </c>
      <c r="AB71" s="199">
        <f ca="1">IF('2.1 Kraftwerk allgemein'!$F$15&lt;'1.1 Allgemein'!$I$22,
IF(OR(ISNUMBER($D71)=FALSE,$F71=""),"",
IF(AND('2.5 CAPEX'!$L74&lt;&gt;"x",'2.5 CAPEX'!$M74&lt;&gt;"x"),0,
IF($F71=0,0,
IF(AB$4&lt;'2.1 Kraftwerk allgemein'!$F$16,0,
IF(AB$4='2.1 Kraftwerk allgemein'!$F$16,'2.5 CAPEX'!$J74/$F71,
IF(AB$4&lt;'2.1 Kraftwerk allgemein'!$F$16+$F71,
('2.5 CAPEX'!$J74+SUM(OFFSET('2.5 CAPEX'!AG74,0,-MIN(MAX($F71-1-('2.1 Kraftwerk allgemein'!$F$16-'2.1 Kraftwerk allgemein'!$F$15+1),0),COLUMN(S71)-1-('2.1 Kraftwerk allgemein'!$F$16-'2.1 Kraftwerk allgemein'!$F$15+1)),1,MIN(MAX($F71-('2.1 Kraftwerk allgemein'!$F$16-'2.1 Kraftwerk allgemein'!$F$15+1),1),COLUMN(S71)-('2.1 Kraftwerk allgemein'!$F$16-'2.1 Kraftwerk allgemein'!$F$15+1)))))/$F71,
SUM(OFFSET('2.5 CAPEX'!AG74,0,-MIN($F71-1,COLUMN(S71)-1),1,MIN($F71,COLUMN(S71))))/$F71)))))),
IF(OR(ISNUMBER($D71)=FALSE,$F71=""),"",
IF(AND('2.5 CAPEX'!$L74&lt;&gt;"x",'2.5 CAPEX'!$M74&lt;&gt;"x"),0,
IF($F71=0,0,
IF(AB$4&lt;'2.1 Kraftwerk allgemein'!$F$16,0,
IF(AB$4='2.1 Kraftwerk allgemein'!$F$16,'2.5 CAPEX'!$J74/$F71,
IF(AB$4&lt;'2.1 Kraftwerk allgemein'!$F$16+$F71,
('2.5 CAPEX'!$J74+SUM(OFFSET('2.5 CAPEX'!AG74,0,-MIN(MAX($F71-1-('2.1 Kraftwerk allgemein'!$F$16-'1.1 Allgemein'!$I$22+1),0),COLUMN(S71)-1-('2.1 Kraftwerk allgemein'!$F$16-'1.1 Allgemein'!$I$22+1)),1,MIN(MAX($F71-('2.1 Kraftwerk allgemein'!$F$16-'1.1 Allgemein'!$I$22+1),1),COLUMN(S71)-('2.1 Kraftwerk allgemein'!$F$16-'1.1 Allgemein'!$I$22+1)))))/$F71,
SUM(OFFSET('2.5 CAPEX'!AG74,0,-MIN($F71-1,COLUMN(S71)-1),1,MIN($F71,COLUMN(S71))))/$F71)))))))</f>
        <v>0</v>
      </c>
      <c r="AC71" s="199">
        <f ca="1">IF('2.1 Kraftwerk allgemein'!$F$15&lt;'1.1 Allgemein'!$I$22,
IF(OR(ISNUMBER($D71)=FALSE,$F71=""),"",
IF(AND('2.5 CAPEX'!$L74&lt;&gt;"x",'2.5 CAPEX'!$M74&lt;&gt;"x"),0,
IF($F71=0,0,
IF(AC$4&lt;'2.1 Kraftwerk allgemein'!$F$16,0,
IF(AC$4='2.1 Kraftwerk allgemein'!$F$16,'2.5 CAPEX'!$J74/$F71,
IF(AC$4&lt;'2.1 Kraftwerk allgemein'!$F$16+$F71,
('2.5 CAPEX'!$J74+SUM(OFFSET('2.5 CAPEX'!AH74,0,-MIN(MAX($F71-1-('2.1 Kraftwerk allgemein'!$F$16-'2.1 Kraftwerk allgemein'!$F$15+1),0),COLUMN(T71)-1-('2.1 Kraftwerk allgemein'!$F$16-'2.1 Kraftwerk allgemein'!$F$15+1)),1,MIN(MAX($F71-('2.1 Kraftwerk allgemein'!$F$16-'2.1 Kraftwerk allgemein'!$F$15+1),1),COLUMN(T71)-('2.1 Kraftwerk allgemein'!$F$16-'2.1 Kraftwerk allgemein'!$F$15+1)))))/$F71,
SUM(OFFSET('2.5 CAPEX'!AH74,0,-MIN($F71-1,COLUMN(T71)-1),1,MIN($F71,COLUMN(T71))))/$F71)))))),
IF(OR(ISNUMBER($D71)=FALSE,$F71=""),"",
IF(AND('2.5 CAPEX'!$L74&lt;&gt;"x",'2.5 CAPEX'!$M74&lt;&gt;"x"),0,
IF($F71=0,0,
IF(AC$4&lt;'2.1 Kraftwerk allgemein'!$F$16,0,
IF(AC$4='2.1 Kraftwerk allgemein'!$F$16,'2.5 CAPEX'!$J74/$F71,
IF(AC$4&lt;'2.1 Kraftwerk allgemein'!$F$16+$F71,
('2.5 CAPEX'!$J74+SUM(OFFSET('2.5 CAPEX'!AH74,0,-MIN(MAX($F71-1-('2.1 Kraftwerk allgemein'!$F$16-'1.1 Allgemein'!$I$22+1),0),COLUMN(T71)-1-('2.1 Kraftwerk allgemein'!$F$16-'1.1 Allgemein'!$I$22+1)),1,MIN(MAX($F71-('2.1 Kraftwerk allgemein'!$F$16-'1.1 Allgemein'!$I$22+1),1),COLUMN(T71)-('2.1 Kraftwerk allgemein'!$F$16-'1.1 Allgemein'!$I$22+1)))))/$F71,
SUM(OFFSET('2.5 CAPEX'!AH74,0,-MIN($F71-1,COLUMN(T71)-1),1,MIN($F71,COLUMN(T71))))/$F71)))))))</f>
        <v>0</v>
      </c>
      <c r="AD71" s="199">
        <f ca="1">IF('2.1 Kraftwerk allgemein'!$F$15&lt;'1.1 Allgemein'!$I$22,
IF(OR(ISNUMBER($D71)=FALSE,$F71=""),"",
IF(AND('2.5 CAPEX'!$L74&lt;&gt;"x",'2.5 CAPEX'!$M74&lt;&gt;"x"),0,
IF($F71=0,0,
IF(AD$4&lt;'2.1 Kraftwerk allgemein'!$F$16,0,
IF(AD$4='2.1 Kraftwerk allgemein'!$F$16,'2.5 CAPEX'!$J74/$F71,
IF(AD$4&lt;'2.1 Kraftwerk allgemein'!$F$16+$F71,
('2.5 CAPEX'!$J74+SUM(OFFSET('2.5 CAPEX'!AI74,0,-MIN(MAX($F71-1-('2.1 Kraftwerk allgemein'!$F$16-'2.1 Kraftwerk allgemein'!$F$15+1),0),COLUMN(U71)-1-('2.1 Kraftwerk allgemein'!$F$16-'2.1 Kraftwerk allgemein'!$F$15+1)),1,MIN(MAX($F71-('2.1 Kraftwerk allgemein'!$F$16-'2.1 Kraftwerk allgemein'!$F$15+1),1),COLUMN(U71)-('2.1 Kraftwerk allgemein'!$F$16-'2.1 Kraftwerk allgemein'!$F$15+1)))))/$F71,
SUM(OFFSET('2.5 CAPEX'!AI74,0,-MIN($F71-1,COLUMN(U71)-1),1,MIN($F71,COLUMN(U71))))/$F71)))))),
IF(OR(ISNUMBER($D71)=FALSE,$F71=""),"",
IF(AND('2.5 CAPEX'!$L74&lt;&gt;"x",'2.5 CAPEX'!$M74&lt;&gt;"x"),0,
IF($F71=0,0,
IF(AD$4&lt;'2.1 Kraftwerk allgemein'!$F$16,0,
IF(AD$4='2.1 Kraftwerk allgemein'!$F$16,'2.5 CAPEX'!$J74/$F71,
IF(AD$4&lt;'2.1 Kraftwerk allgemein'!$F$16+$F71,
('2.5 CAPEX'!$J74+SUM(OFFSET('2.5 CAPEX'!AI74,0,-MIN(MAX($F71-1-('2.1 Kraftwerk allgemein'!$F$16-'1.1 Allgemein'!$I$22+1),0),COLUMN(U71)-1-('2.1 Kraftwerk allgemein'!$F$16-'1.1 Allgemein'!$I$22+1)),1,MIN(MAX($F71-('2.1 Kraftwerk allgemein'!$F$16-'1.1 Allgemein'!$I$22+1),1),COLUMN(U71)-('2.1 Kraftwerk allgemein'!$F$16-'1.1 Allgemein'!$I$22+1)))))/$F71,
SUM(OFFSET('2.5 CAPEX'!AI74,0,-MIN($F71-1,COLUMN(U71)-1),1,MIN($F71,COLUMN(U71))))/$F71)))))))</f>
        <v>0</v>
      </c>
      <c r="AE71" s="199">
        <f ca="1">IF('2.1 Kraftwerk allgemein'!$F$15&lt;'1.1 Allgemein'!$I$22,
IF(OR(ISNUMBER($D71)=FALSE,$F71=""),"",
IF(AND('2.5 CAPEX'!$L74&lt;&gt;"x",'2.5 CAPEX'!$M74&lt;&gt;"x"),0,
IF($F71=0,0,
IF(AE$4&lt;'2.1 Kraftwerk allgemein'!$F$16,0,
IF(AE$4='2.1 Kraftwerk allgemein'!$F$16,'2.5 CAPEX'!$J74/$F71,
IF(AE$4&lt;'2.1 Kraftwerk allgemein'!$F$16+$F71,
('2.5 CAPEX'!$J74+SUM(OFFSET('2.5 CAPEX'!AJ74,0,-MIN(MAX($F71-1-('2.1 Kraftwerk allgemein'!$F$16-'2.1 Kraftwerk allgemein'!$F$15+1),0),COLUMN(V71)-1-('2.1 Kraftwerk allgemein'!$F$16-'2.1 Kraftwerk allgemein'!$F$15+1)),1,MIN(MAX($F71-('2.1 Kraftwerk allgemein'!$F$16-'2.1 Kraftwerk allgemein'!$F$15+1),1),COLUMN(V71)-('2.1 Kraftwerk allgemein'!$F$16-'2.1 Kraftwerk allgemein'!$F$15+1)))))/$F71,
SUM(OFFSET('2.5 CAPEX'!AJ74,0,-MIN($F71-1,COLUMN(V71)-1),1,MIN($F71,COLUMN(V71))))/$F71)))))),
IF(OR(ISNUMBER($D71)=FALSE,$F71=""),"",
IF(AND('2.5 CAPEX'!$L74&lt;&gt;"x",'2.5 CAPEX'!$M74&lt;&gt;"x"),0,
IF($F71=0,0,
IF(AE$4&lt;'2.1 Kraftwerk allgemein'!$F$16,0,
IF(AE$4='2.1 Kraftwerk allgemein'!$F$16,'2.5 CAPEX'!$J74/$F71,
IF(AE$4&lt;'2.1 Kraftwerk allgemein'!$F$16+$F71,
('2.5 CAPEX'!$J74+SUM(OFFSET('2.5 CAPEX'!AJ74,0,-MIN(MAX($F71-1-('2.1 Kraftwerk allgemein'!$F$16-'1.1 Allgemein'!$I$22+1),0),COLUMN(V71)-1-('2.1 Kraftwerk allgemein'!$F$16-'1.1 Allgemein'!$I$22+1)),1,MIN(MAX($F71-('2.1 Kraftwerk allgemein'!$F$16-'1.1 Allgemein'!$I$22+1),1),COLUMN(V71)-('2.1 Kraftwerk allgemein'!$F$16-'1.1 Allgemein'!$I$22+1)))))/$F71,
SUM(OFFSET('2.5 CAPEX'!AJ74,0,-MIN($F71-1,COLUMN(V71)-1),1,MIN($F71,COLUMN(V71))))/$F71)))))))</f>
        <v>0</v>
      </c>
      <c r="AF71" s="199">
        <f ca="1">IF('2.1 Kraftwerk allgemein'!$F$15&lt;'1.1 Allgemein'!$I$22,
IF(OR(ISNUMBER($D71)=FALSE,$F71=""),"",
IF(AND('2.5 CAPEX'!$L74&lt;&gt;"x",'2.5 CAPEX'!$M74&lt;&gt;"x"),0,
IF($F71=0,0,
IF(AF$4&lt;'2.1 Kraftwerk allgemein'!$F$16,0,
IF(AF$4='2.1 Kraftwerk allgemein'!$F$16,'2.5 CAPEX'!$J74/$F71,
IF(AF$4&lt;'2.1 Kraftwerk allgemein'!$F$16+$F71,
('2.5 CAPEX'!$J74+SUM(OFFSET('2.5 CAPEX'!AK74,0,-MIN(MAX($F71-1-('2.1 Kraftwerk allgemein'!$F$16-'2.1 Kraftwerk allgemein'!$F$15+1),0),COLUMN(W71)-1-('2.1 Kraftwerk allgemein'!$F$16-'2.1 Kraftwerk allgemein'!$F$15+1)),1,MIN(MAX($F71-('2.1 Kraftwerk allgemein'!$F$16-'2.1 Kraftwerk allgemein'!$F$15+1),1),COLUMN(W71)-('2.1 Kraftwerk allgemein'!$F$16-'2.1 Kraftwerk allgemein'!$F$15+1)))))/$F71,
SUM(OFFSET('2.5 CAPEX'!AK74,0,-MIN($F71-1,COLUMN(W71)-1),1,MIN($F71,COLUMN(W71))))/$F71)))))),
IF(OR(ISNUMBER($D71)=FALSE,$F71=""),"",
IF(AND('2.5 CAPEX'!$L74&lt;&gt;"x",'2.5 CAPEX'!$M74&lt;&gt;"x"),0,
IF($F71=0,0,
IF(AF$4&lt;'2.1 Kraftwerk allgemein'!$F$16,0,
IF(AF$4='2.1 Kraftwerk allgemein'!$F$16,'2.5 CAPEX'!$J74/$F71,
IF(AF$4&lt;'2.1 Kraftwerk allgemein'!$F$16+$F71,
('2.5 CAPEX'!$J74+SUM(OFFSET('2.5 CAPEX'!AK74,0,-MIN(MAX($F71-1-('2.1 Kraftwerk allgemein'!$F$16-'1.1 Allgemein'!$I$22+1),0),COLUMN(W71)-1-('2.1 Kraftwerk allgemein'!$F$16-'1.1 Allgemein'!$I$22+1)),1,MIN(MAX($F71-('2.1 Kraftwerk allgemein'!$F$16-'1.1 Allgemein'!$I$22+1),1),COLUMN(W71)-('2.1 Kraftwerk allgemein'!$F$16-'1.1 Allgemein'!$I$22+1)))))/$F71,
SUM(OFFSET('2.5 CAPEX'!AK74,0,-MIN($F71-1,COLUMN(W71)-1),1,MIN($F71,COLUMN(W71))))/$F71)))))))</f>
        <v>0</v>
      </c>
      <c r="AG71" s="199">
        <f ca="1">IF('2.1 Kraftwerk allgemein'!$F$15&lt;'1.1 Allgemein'!$I$22,
IF(OR(ISNUMBER($D71)=FALSE,$F71=""),"",
IF(AND('2.5 CAPEX'!$L74&lt;&gt;"x",'2.5 CAPEX'!$M74&lt;&gt;"x"),0,
IF($F71=0,0,
IF(AG$4&lt;'2.1 Kraftwerk allgemein'!$F$16,0,
IF(AG$4='2.1 Kraftwerk allgemein'!$F$16,'2.5 CAPEX'!$J74/$F71,
IF(AG$4&lt;'2.1 Kraftwerk allgemein'!$F$16+$F71,
('2.5 CAPEX'!$J74+SUM(OFFSET('2.5 CAPEX'!AL74,0,-MIN(MAX($F71-1-('2.1 Kraftwerk allgemein'!$F$16-'2.1 Kraftwerk allgemein'!$F$15+1),0),COLUMN(X71)-1-('2.1 Kraftwerk allgemein'!$F$16-'2.1 Kraftwerk allgemein'!$F$15+1)),1,MIN(MAX($F71-('2.1 Kraftwerk allgemein'!$F$16-'2.1 Kraftwerk allgemein'!$F$15+1),1),COLUMN(X71)-('2.1 Kraftwerk allgemein'!$F$16-'2.1 Kraftwerk allgemein'!$F$15+1)))))/$F71,
SUM(OFFSET('2.5 CAPEX'!AL74,0,-MIN($F71-1,COLUMN(X71)-1),1,MIN($F71,COLUMN(X71))))/$F71)))))),
IF(OR(ISNUMBER($D71)=FALSE,$F71=""),"",
IF(AND('2.5 CAPEX'!$L74&lt;&gt;"x",'2.5 CAPEX'!$M74&lt;&gt;"x"),0,
IF($F71=0,0,
IF(AG$4&lt;'2.1 Kraftwerk allgemein'!$F$16,0,
IF(AG$4='2.1 Kraftwerk allgemein'!$F$16,'2.5 CAPEX'!$J74/$F71,
IF(AG$4&lt;'2.1 Kraftwerk allgemein'!$F$16+$F71,
('2.5 CAPEX'!$J74+SUM(OFFSET('2.5 CAPEX'!AL74,0,-MIN(MAX($F71-1-('2.1 Kraftwerk allgemein'!$F$16-'1.1 Allgemein'!$I$22+1),0),COLUMN(X71)-1-('2.1 Kraftwerk allgemein'!$F$16-'1.1 Allgemein'!$I$22+1)),1,MIN(MAX($F71-('2.1 Kraftwerk allgemein'!$F$16-'1.1 Allgemein'!$I$22+1),1),COLUMN(X71)-('2.1 Kraftwerk allgemein'!$F$16-'1.1 Allgemein'!$I$22+1)))))/$F71,
SUM(OFFSET('2.5 CAPEX'!AL74,0,-MIN($F71-1,COLUMN(X71)-1),1,MIN($F71,COLUMN(X71))))/$F71)))))))</f>
        <v>0</v>
      </c>
      <c r="AH71" s="199">
        <f ca="1">IF('2.1 Kraftwerk allgemein'!$F$15&lt;'1.1 Allgemein'!$I$22,
IF(OR(ISNUMBER($D71)=FALSE,$F71=""),"",
IF(AND('2.5 CAPEX'!$L74&lt;&gt;"x",'2.5 CAPEX'!$M74&lt;&gt;"x"),0,
IF($F71=0,0,
IF(AH$4&lt;'2.1 Kraftwerk allgemein'!$F$16,0,
IF(AH$4='2.1 Kraftwerk allgemein'!$F$16,'2.5 CAPEX'!$J74/$F71,
IF(AH$4&lt;'2.1 Kraftwerk allgemein'!$F$16+$F71,
('2.5 CAPEX'!$J74+SUM(OFFSET('2.5 CAPEX'!AM74,0,-MIN(MAX($F71-1-('2.1 Kraftwerk allgemein'!$F$16-'2.1 Kraftwerk allgemein'!$F$15+1),0),COLUMN(Y71)-1-('2.1 Kraftwerk allgemein'!$F$16-'2.1 Kraftwerk allgemein'!$F$15+1)),1,MIN(MAX($F71-('2.1 Kraftwerk allgemein'!$F$16-'2.1 Kraftwerk allgemein'!$F$15+1),1),COLUMN(Y71)-('2.1 Kraftwerk allgemein'!$F$16-'2.1 Kraftwerk allgemein'!$F$15+1)))))/$F71,
SUM(OFFSET('2.5 CAPEX'!AM74,0,-MIN($F71-1,COLUMN(Y71)-1),1,MIN($F71,COLUMN(Y71))))/$F71)))))),
IF(OR(ISNUMBER($D71)=FALSE,$F71=""),"",
IF(AND('2.5 CAPEX'!$L74&lt;&gt;"x",'2.5 CAPEX'!$M74&lt;&gt;"x"),0,
IF($F71=0,0,
IF(AH$4&lt;'2.1 Kraftwerk allgemein'!$F$16,0,
IF(AH$4='2.1 Kraftwerk allgemein'!$F$16,'2.5 CAPEX'!$J74/$F71,
IF(AH$4&lt;'2.1 Kraftwerk allgemein'!$F$16+$F71,
('2.5 CAPEX'!$J74+SUM(OFFSET('2.5 CAPEX'!AM74,0,-MIN(MAX($F71-1-('2.1 Kraftwerk allgemein'!$F$16-'1.1 Allgemein'!$I$22+1),0),COLUMN(Y71)-1-('2.1 Kraftwerk allgemein'!$F$16-'1.1 Allgemein'!$I$22+1)),1,MIN(MAX($F71-('2.1 Kraftwerk allgemein'!$F$16-'1.1 Allgemein'!$I$22+1),1),COLUMN(Y71)-('2.1 Kraftwerk allgemein'!$F$16-'1.1 Allgemein'!$I$22+1)))))/$F71,
SUM(OFFSET('2.5 CAPEX'!AM74,0,-MIN($F71-1,COLUMN(Y71)-1),1,MIN($F71,COLUMN(Y71))))/$F71)))))))</f>
        <v>0</v>
      </c>
      <c r="AI71" s="199">
        <f ca="1">IF('2.1 Kraftwerk allgemein'!$F$15&lt;'1.1 Allgemein'!$I$22,
IF(OR(ISNUMBER($D71)=FALSE,$F71=""),"",
IF(AND('2.5 CAPEX'!$L74&lt;&gt;"x",'2.5 CAPEX'!$M74&lt;&gt;"x"),0,
IF($F71=0,0,
IF(AI$4&lt;'2.1 Kraftwerk allgemein'!$F$16,0,
IF(AI$4='2.1 Kraftwerk allgemein'!$F$16,'2.5 CAPEX'!$J74/$F71,
IF(AI$4&lt;'2.1 Kraftwerk allgemein'!$F$16+$F71,
('2.5 CAPEX'!$J74+SUM(OFFSET('2.5 CAPEX'!AN74,0,-MIN(MAX($F71-1-('2.1 Kraftwerk allgemein'!$F$16-'2.1 Kraftwerk allgemein'!$F$15+1),0),COLUMN(Z71)-1-('2.1 Kraftwerk allgemein'!$F$16-'2.1 Kraftwerk allgemein'!$F$15+1)),1,MIN(MAX($F71-('2.1 Kraftwerk allgemein'!$F$16-'2.1 Kraftwerk allgemein'!$F$15+1),1),COLUMN(Z71)-('2.1 Kraftwerk allgemein'!$F$16-'2.1 Kraftwerk allgemein'!$F$15+1)))))/$F71,
SUM(OFFSET('2.5 CAPEX'!AN74,0,-MIN($F71-1,COLUMN(Z71)-1),1,MIN($F71,COLUMN(Z71))))/$F71)))))),
IF(OR(ISNUMBER($D71)=FALSE,$F71=""),"",
IF(AND('2.5 CAPEX'!$L74&lt;&gt;"x",'2.5 CAPEX'!$M74&lt;&gt;"x"),0,
IF($F71=0,0,
IF(AI$4&lt;'2.1 Kraftwerk allgemein'!$F$16,0,
IF(AI$4='2.1 Kraftwerk allgemein'!$F$16,'2.5 CAPEX'!$J74/$F71,
IF(AI$4&lt;'2.1 Kraftwerk allgemein'!$F$16+$F71,
('2.5 CAPEX'!$J74+SUM(OFFSET('2.5 CAPEX'!AN74,0,-MIN(MAX($F71-1-('2.1 Kraftwerk allgemein'!$F$16-'1.1 Allgemein'!$I$22+1),0),COLUMN(Z71)-1-('2.1 Kraftwerk allgemein'!$F$16-'1.1 Allgemein'!$I$22+1)),1,MIN(MAX($F71-('2.1 Kraftwerk allgemein'!$F$16-'1.1 Allgemein'!$I$22+1),1),COLUMN(Z71)-('2.1 Kraftwerk allgemein'!$F$16-'1.1 Allgemein'!$I$22+1)))))/$F71,
SUM(OFFSET('2.5 CAPEX'!AN74,0,-MIN($F71-1,COLUMN(Z71)-1),1,MIN($F71,COLUMN(Z71))))/$F71)))))))</f>
        <v>0</v>
      </c>
      <c r="AJ71" s="199">
        <f ca="1">IF('2.1 Kraftwerk allgemein'!$F$15&lt;'1.1 Allgemein'!$I$22,
IF(OR(ISNUMBER($D71)=FALSE,$F71=""),"",
IF(AND('2.5 CAPEX'!$L74&lt;&gt;"x",'2.5 CAPEX'!$M74&lt;&gt;"x"),0,
IF($F71=0,0,
IF(AJ$4&lt;'2.1 Kraftwerk allgemein'!$F$16,0,
IF(AJ$4='2.1 Kraftwerk allgemein'!$F$16,'2.5 CAPEX'!$J74/$F71,
IF(AJ$4&lt;'2.1 Kraftwerk allgemein'!$F$16+$F71,
('2.5 CAPEX'!$J74+SUM(OFFSET('2.5 CAPEX'!AO74,0,-MIN(MAX($F71-1-('2.1 Kraftwerk allgemein'!$F$16-'2.1 Kraftwerk allgemein'!$F$15+1),0),COLUMN(AA71)-1-('2.1 Kraftwerk allgemein'!$F$16-'2.1 Kraftwerk allgemein'!$F$15+1)),1,MIN(MAX($F71-('2.1 Kraftwerk allgemein'!$F$16-'2.1 Kraftwerk allgemein'!$F$15+1),1),COLUMN(AA71)-('2.1 Kraftwerk allgemein'!$F$16-'2.1 Kraftwerk allgemein'!$F$15+1)))))/$F71,
SUM(OFFSET('2.5 CAPEX'!AO74,0,-MIN($F71-1,COLUMN(AA71)-1),1,MIN($F71,COLUMN(AA71))))/$F71)))))),
IF(OR(ISNUMBER($D71)=FALSE,$F71=""),"",
IF(AND('2.5 CAPEX'!$L74&lt;&gt;"x",'2.5 CAPEX'!$M74&lt;&gt;"x"),0,
IF($F71=0,0,
IF(AJ$4&lt;'2.1 Kraftwerk allgemein'!$F$16,0,
IF(AJ$4='2.1 Kraftwerk allgemein'!$F$16,'2.5 CAPEX'!$J74/$F71,
IF(AJ$4&lt;'2.1 Kraftwerk allgemein'!$F$16+$F71,
('2.5 CAPEX'!$J74+SUM(OFFSET('2.5 CAPEX'!AO74,0,-MIN(MAX($F71-1-('2.1 Kraftwerk allgemein'!$F$16-'1.1 Allgemein'!$I$22+1),0),COLUMN(AA71)-1-('2.1 Kraftwerk allgemein'!$F$16-'1.1 Allgemein'!$I$22+1)),1,MIN(MAX($F71-('2.1 Kraftwerk allgemein'!$F$16-'1.1 Allgemein'!$I$22+1),1),COLUMN(AA71)-('2.1 Kraftwerk allgemein'!$F$16-'1.1 Allgemein'!$I$22+1)))))/$F71,
SUM(OFFSET('2.5 CAPEX'!AO74,0,-MIN($F71-1,COLUMN(AA71)-1),1,MIN($F71,COLUMN(AA71))))/$F71)))))))</f>
        <v>0</v>
      </c>
      <c r="AK71" s="199">
        <f ca="1">IF('2.1 Kraftwerk allgemein'!$F$15&lt;'1.1 Allgemein'!$I$22,
IF(OR(ISNUMBER($D71)=FALSE,$F71=""),"",
IF(AND('2.5 CAPEX'!$L74&lt;&gt;"x",'2.5 CAPEX'!$M74&lt;&gt;"x"),0,
IF($F71=0,0,
IF(AK$4&lt;'2.1 Kraftwerk allgemein'!$F$16,0,
IF(AK$4='2.1 Kraftwerk allgemein'!$F$16,'2.5 CAPEX'!$J74/$F71,
IF(AK$4&lt;'2.1 Kraftwerk allgemein'!$F$16+$F71,
('2.5 CAPEX'!$J74+SUM(OFFSET('2.5 CAPEX'!AP74,0,-MIN(MAX($F71-1-('2.1 Kraftwerk allgemein'!$F$16-'2.1 Kraftwerk allgemein'!$F$15+1),0),COLUMN(AB71)-1-('2.1 Kraftwerk allgemein'!$F$16-'2.1 Kraftwerk allgemein'!$F$15+1)),1,MIN(MAX($F71-('2.1 Kraftwerk allgemein'!$F$16-'2.1 Kraftwerk allgemein'!$F$15+1),1),COLUMN(AB71)-('2.1 Kraftwerk allgemein'!$F$16-'2.1 Kraftwerk allgemein'!$F$15+1)))))/$F71,
SUM(OFFSET('2.5 CAPEX'!AP74,0,-MIN($F71-1,COLUMN(AB71)-1),1,MIN($F71,COLUMN(AB71))))/$F71)))))),
IF(OR(ISNUMBER($D71)=FALSE,$F71=""),"",
IF(AND('2.5 CAPEX'!$L74&lt;&gt;"x",'2.5 CAPEX'!$M74&lt;&gt;"x"),0,
IF($F71=0,0,
IF(AK$4&lt;'2.1 Kraftwerk allgemein'!$F$16,0,
IF(AK$4='2.1 Kraftwerk allgemein'!$F$16,'2.5 CAPEX'!$J74/$F71,
IF(AK$4&lt;'2.1 Kraftwerk allgemein'!$F$16+$F71,
('2.5 CAPEX'!$J74+SUM(OFFSET('2.5 CAPEX'!AP74,0,-MIN(MAX($F71-1-('2.1 Kraftwerk allgemein'!$F$16-'1.1 Allgemein'!$I$22+1),0),COLUMN(AB71)-1-('2.1 Kraftwerk allgemein'!$F$16-'1.1 Allgemein'!$I$22+1)),1,MIN(MAX($F71-('2.1 Kraftwerk allgemein'!$F$16-'1.1 Allgemein'!$I$22+1),1),COLUMN(AB71)-('2.1 Kraftwerk allgemein'!$F$16-'1.1 Allgemein'!$I$22+1)))))/$F71,
SUM(OFFSET('2.5 CAPEX'!AP74,0,-MIN($F71-1,COLUMN(AB71)-1),1,MIN($F71,COLUMN(AB71))))/$F71)))))))</f>
        <v>0</v>
      </c>
      <c r="AL71" s="199">
        <f ca="1">IF('2.1 Kraftwerk allgemein'!$F$15&lt;'1.1 Allgemein'!$I$22,
IF(OR(ISNUMBER($D71)=FALSE,$F71=""),"",
IF(AND('2.5 CAPEX'!$L74&lt;&gt;"x",'2.5 CAPEX'!$M74&lt;&gt;"x"),0,
IF($F71=0,0,
IF(AL$4&lt;'2.1 Kraftwerk allgemein'!$F$16,0,
IF(AL$4='2.1 Kraftwerk allgemein'!$F$16,'2.5 CAPEX'!$J74/$F71,
IF(AL$4&lt;'2.1 Kraftwerk allgemein'!$F$16+$F71,
('2.5 CAPEX'!$J74+SUM(OFFSET('2.5 CAPEX'!AQ74,0,-MIN(MAX($F71-1-('2.1 Kraftwerk allgemein'!$F$16-'2.1 Kraftwerk allgemein'!$F$15+1),0),COLUMN(AC71)-1-('2.1 Kraftwerk allgemein'!$F$16-'2.1 Kraftwerk allgemein'!$F$15+1)),1,MIN(MAX($F71-('2.1 Kraftwerk allgemein'!$F$16-'2.1 Kraftwerk allgemein'!$F$15+1),1),COLUMN(AC71)-('2.1 Kraftwerk allgemein'!$F$16-'2.1 Kraftwerk allgemein'!$F$15+1)))))/$F71,
SUM(OFFSET('2.5 CAPEX'!AQ74,0,-MIN($F71-1,COLUMN(AC71)-1),1,MIN($F71,COLUMN(AC71))))/$F71)))))),
IF(OR(ISNUMBER($D71)=FALSE,$F71=""),"",
IF(AND('2.5 CAPEX'!$L74&lt;&gt;"x",'2.5 CAPEX'!$M74&lt;&gt;"x"),0,
IF($F71=0,0,
IF(AL$4&lt;'2.1 Kraftwerk allgemein'!$F$16,0,
IF(AL$4='2.1 Kraftwerk allgemein'!$F$16,'2.5 CAPEX'!$J74/$F71,
IF(AL$4&lt;'2.1 Kraftwerk allgemein'!$F$16+$F71,
('2.5 CAPEX'!$J74+SUM(OFFSET('2.5 CAPEX'!AQ74,0,-MIN(MAX($F71-1-('2.1 Kraftwerk allgemein'!$F$16-'1.1 Allgemein'!$I$22+1),0),COLUMN(AC71)-1-('2.1 Kraftwerk allgemein'!$F$16-'1.1 Allgemein'!$I$22+1)),1,MIN(MAX($F71-('2.1 Kraftwerk allgemein'!$F$16-'1.1 Allgemein'!$I$22+1),1),COLUMN(AC71)-('2.1 Kraftwerk allgemein'!$F$16-'1.1 Allgemein'!$I$22+1)))))/$F71,
SUM(OFFSET('2.5 CAPEX'!AQ74,0,-MIN($F71-1,COLUMN(AC71)-1),1,MIN($F71,COLUMN(AC71))))/$F71)))))))</f>
        <v>0</v>
      </c>
      <c r="AM71" s="199">
        <f ca="1">IF('2.1 Kraftwerk allgemein'!$F$15&lt;'1.1 Allgemein'!$I$22,
IF(OR(ISNUMBER($D71)=FALSE,$F71=""),"",
IF(AND('2.5 CAPEX'!$L74&lt;&gt;"x",'2.5 CAPEX'!$M74&lt;&gt;"x"),0,
IF($F71=0,0,
IF(AM$4&lt;'2.1 Kraftwerk allgemein'!$F$16,0,
IF(AM$4='2.1 Kraftwerk allgemein'!$F$16,'2.5 CAPEX'!$J74/$F71,
IF(AM$4&lt;'2.1 Kraftwerk allgemein'!$F$16+$F71,
('2.5 CAPEX'!$J74+SUM(OFFSET('2.5 CAPEX'!AR74,0,-MIN(MAX($F71-1-('2.1 Kraftwerk allgemein'!$F$16-'2.1 Kraftwerk allgemein'!$F$15+1),0),COLUMN(AD71)-1-('2.1 Kraftwerk allgemein'!$F$16-'2.1 Kraftwerk allgemein'!$F$15+1)),1,MIN(MAX($F71-('2.1 Kraftwerk allgemein'!$F$16-'2.1 Kraftwerk allgemein'!$F$15+1),1),COLUMN(AD71)-('2.1 Kraftwerk allgemein'!$F$16-'2.1 Kraftwerk allgemein'!$F$15+1)))))/$F71,
SUM(OFFSET('2.5 CAPEX'!AR74,0,-MIN($F71-1,COLUMN(AD71)-1),1,MIN($F71,COLUMN(AD71))))/$F71)))))),
IF(OR(ISNUMBER($D71)=FALSE,$F71=""),"",
IF(AND('2.5 CAPEX'!$L74&lt;&gt;"x",'2.5 CAPEX'!$M74&lt;&gt;"x"),0,
IF($F71=0,0,
IF(AM$4&lt;'2.1 Kraftwerk allgemein'!$F$16,0,
IF(AM$4='2.1 Kraftwerk allgemein'!$F$16,'2.5 CAPEX'!$J74/$F71,
IF(AM$4&lt;'2.1 Kraftwerk allgemein'!$F$16+$F71,
('2.5 CAPEX'!$J74+SUM(OFFSET('2.5 CAPEX'!AR74,0,-MIN(MAX($F71-1-('2.1 Kraftwerk allgemein'!$F$16-'1.1 Allgemein'!$I$22+1),0),COLUMN(AD71)-1-('2.1 Kraftwerk allgemein'!$F$16-'1.1 Allgemein'!$I$22+1)),1,MIN(MAX($F71-('2.1 Kraftwerk allgemein'!$F$16-'1.1 Allgemein'!$I$22+1),1),COLUMN(AD71)-('2.1 Kraftwerk allgemein'!$F$16-'1.1 Allgemein'!$I$22+1)))))/$F71,
SUM(OFFSET('2.5 CAPEX'!AR74,0,-MIN($F71-1,COLUMN(AD71)-1),1,MIN($F71,COLUMN(AD71))))/$F71)))))))</f>
        <v>0</v>
      </c>
      <c r="AN71" s="199">
        <f ca="1">IF('2.1 Kraftwerk allgemein'!$F$15&lt;'1.1 Allgemein'!$I$22,
IF(OR(ISNUMBER($D71)=FALSE,$F71=""),"",
IF(AND('2.5 CAPEX'!$L74&lt;&gt;"x",'2.5 CAPEX'!$M74&lt;&gt;"x"),0,
IF($F71=0,0,
IF(AN$4&lt;'2.1 Kraftwerk allgemein'!$F$16,0,
IF(AN$4='2.1 Kraftwerk allgemein'!$F$16,'2.5 CAPEX'!$J74/$F71,
IF(AN$4&lt;'2.1 Kraftwerk allgemein'!$F$16+$F71,
('2.5 CAPEX'!$J74+SUM(OFFSET('2.5 CAPEX'!AS74,0,-MIN(MAX($F71-1-('2.1 Kraftwerk allgemein'!$F$16-'2.1 Kraftwerk allgemein'!$F$15+1),0),COLUMN(AE71)-1-('2.1 Kraftwerk allgemein'!$F$16-'2.1 Kraftwerk allgemein'!$F$15+1)),1,MIN(MAX($F71-('2.1 Kraftwerk allgemein'!$F$16-'2.1 Kraftwerk allgemein'!$F$15+1),1),COLUMN(AE71)-('2.1 Kraftwerk allgemein'!$F$16-'2.1 Kraftwerk allgemein'!$F$15+1)))))/$F71,
SUM(OFFSET('2.5 CAPEX'!AS74,0,-MIN($F71-1,COLUMN(AE71)-1),1,MIN($F71,COLUMN(AE71))))/$F71)))))),
IF(OR(ISNUMBER($D71)=FALSE,$F71=""),"",
IF(AND('2.5 CAPEX'!$L74&lt;&gt;"x",'2.5 CAPEX'!$M74&lt;&gt;"x"),0,
IF($F71=0,0,
IF(AN$4&lt;'2.1 Kraftwerk allgemein'!$F$16,0,
IF(AN$4='2.1 Kraftwerk allgemein'!$F$16,'2.5 CAPEX'!$J74/$F71,
IF(AN$4&lt;'2.1 Kraftwerk allgemein'!$F$16+$F71,
('2.5 CAPEX'!$J74+SUM(OFFSET('2.5 CAPEX'!AS74,0,-MIN(MAX($F71-1-('2.1 Kraftwerk allgemein'!$F$16-'1.1 Allgemein'!$I$22+1),0),COLUMN(AE71)-1-('2.1 Kraftwerk allgemein'!$F$16-'1.1 Allgemein'!$I$22+1)),1,MIN(MAX($F71-('2.1 Kraftwerk allgemein'!$F$16-'1.1 Allgemein'!$I$22+1),1),COLUMN(AE71)-('2.1 Kraftwerk allgemein'!$F$16-'1.1 Allgemein'!$I$22+1)))))/$F71,
SUM(OFFSET('2.5 CAPEX'!AS74,0,-MIN($F71-1,COLUMN(AE71)-1),1,MIN($F71,COLUMN(AE71))))/$F71)))))))</f>
        <v>0</v>
      </c>
      <c r="AO71" s="199">
        <f ca="1">IF('2.1 Kraftwerk allgemein'!$F$15&lt;'1.1 Allgemein'!$I$22,
IF(OR(ISNUMBER($D71)=FALSE,$F71=""),"",
IF(AND('2.5 CAPEX'!$L74&lt;&gt;"x",'2.5 CAPEX'!$M74&lt;&gt;"x"),0,
IF($F71=0,0,
IF(AO$4&lt;'2.1 Kraftwerk allgemein'!$F$16,0,
IF(AO$4='2.1 Kraftwerk allgemein'!$F$16,'2.5 CAPEX'!$J74/$F71,
IF(AO$4&lt;'2.1 Kraftwerk allgemein'!$F$16+$F71,
('2.5 CAPEX'!$J74+SUM(OFFSET('2.5 CAPEX'!AT74,0,-MIN(MAX($F71-1-('2.1 Kraftwerk allgemein'!$F$16-'2.1 Kraftwerk allgemein'!$F$15+1),0),COLUMN(AF71)-1-('2.1 Kraftwerk allgemein'!$F$16-'2.1 Kraftwerk allgemein'!$F$15+1)),1,MIN(MAX($F71-('2.1 Kraftwerk allgemein'!$F$16-'2.1 Kraftwerk allgemein'!$F$15+1),1),COLUMN(AF71)-('2.1 Kraftwerk allgemein'!$F$16-'2.1 Kraftwerk allgemein'!$F$15+1)))))/$F71,
SUM(OFFSET('2.5 CAPEX'!AT74,0,-MIN($F71-1,COLUMN(AF71)-1),1,MIN($F71,COLUMN(AF71))))/$F71)))))),
IF(OR(ISNUMBER($D71)=FALSE,$F71=""),"",
IF(AND('2.5 CAPEX'!$L74&lt;&gt;"x",'2.5 CAPEX'!$M74&lt;&gt;"x"),0,
IF($F71=0,0,
IF(AO$4&lt;'2.1 Kraftwerk allgemein'!$F$16,0,
IF(AO$4='2.1 Kraftwerk allgemein'!$F$16,'2.5 CAPEX'!$J74/$F71,
IF(AO$4&lt;'2.1 Kraftwerk allgemein'!$F$16+$F71,
('2.5 CAPEX'!$J74+SUM(OFFSET('2.5 CAPEX'!AT74,0,-MIN(MAX($F71-1-('2.1 Kraftwerk allgemein'!$F$16-'1.1 Allgemein'!$I$22+1),0),COLUMN(AF71)-1-('2.1 Kraftwerk allgemein'!$F$16-'1.1 Allgemein'!$I$22+1)),1,MIN(MAX($F71-('2.1 Kraftwerk allgemein'!$F$16-'1.1 Allgemein'!$I$22+1),1),COLUMN(AF71)-('2.1 Kraftwerk allgemein'!$F$16-'1.1 Allgemein'!$I$22+1)))))/$F71,
SUM(OFFSET('2.5 CAPEX'!AT74,0,-MIN($F71-1,COLUMN(AF71)-1),1,MIN($F71,COLUMN(AF71))))/$F71)))))))</f>
        <v>0</v>
      </c>
      <c r="AP71" s="199">
        <f ca="1">IF('2.1 Kraftwerk allgemein'!$F$15&lt;'1.1 Allgemein'!$I$22,
IF(OR(ISNUMBER($D71)=FALSE,$F71=""),"",
IF(AND('2.5 CAPEX'!$L74&lt;&gt;"x",'2.5 CAPEX'!$M74&lt;&gt;"x"),0,
IF($F71=0,0,
IF(AP$4&lt;'2.1 Kraftwerk allgemein'!$F$16,0,
IF(AP$4='2.1 Kraftwerk allgemein'!$F$16,'2.5 CAPEX'!$J74/$F71,
IF(AP$4&lt;'2.1 Kraftwerk allgemein'!$F$16+$F71,
('2.5 CAPEX'!$J74+SUM(OFFSET('2.5 CAPEX'!AU74,0,-MIN(MAX($F71-1-('2.1 Kraftwerk allgemein'!$F$16-'2.1 Kraftwerk allgemein'!$F$15+1),0),COLUMN(AG71)-1-('2.1 Kraftwerk allgemein'!$F$16-'2.1 Kraftwerk allgemein'!$F$15+1)),1,MIN(MAX($F71-('2.1 Kraftwerk allgemein'!$F$16-'2.1 Kraftwerk allgemein'!$F$15+1),1),COLUMN(AG71)-('2.1 Kraftwerk allgemein'!$F$16-'2.1 Kraftwerk allgemein'!$F$15+1)))))/$F71,
SUM(OFFSET('2.5 CAPEX'!AU74,0,-MIN($F71-1,COLUMN(AG71)-1),1,MIN($F71,COLUMN(AG71))))/$F71)))))),
IF(OR(ISNUMBER($D71)=FALSE,$F71=""),"",
IF(AND('2.5 CAPEX'!$L74&lt;&gt;"x",'2.5 CAPEX'!$M74&lt;&gt;"x"),0,
IF($F71=0,0,
IF(AP$4&lt;'2.1 Kraftwerk allgemein'!$F$16,0,
IF(AP$4='2.1 Kraftwerk allgemein'!$F$16,'2.5 CAPEX'!$J74/$F71,
IF(AP$4&lt;'2.1 Kraftwerk allgemein'!$F$16+$F71,
('2.5 CAPEX'!$J74+SUM(OFFSET('2.5 CAPEX'!AU74,0,-MIN(MAX($F71-1-('2.1 Kraftwerk allgemein'!$F$16-'1.1 Allgemein'!$I$22+1),0),COLUMN(AG71)-1-('2.1 Kraftwerk allgemein'!$F$16-'1.1 Allgemein'!$I$22+1)),1,MIN(MAX($F71-('2.1 Kraftwerk allgemein'!$F$16-'1.1 Allgemein'!$I$22+1),1),COLUMN(AG71)-('2.1 Kraftwerk allgemein'!$F$16-'1.1 Allgemein'!$I$22+1)))))/$F71,
SUM(OFFSET('2.5 CAPEX'!AU74,0,-MIN($F71-1,COLUMN(AG71)-1),1,MIN($F71,COLUMN(AG71))))/$F71)))))))</f>
        <v>0</v>
      </c>
      <c r="AQ71" s="199">
        <f ca="1">IF('2.1 Kraftwerk allgemein'!$F$15&lt;'1.1 Allgemein'!$I$22,
IF(OR(ISNUMBER($D71)=FALSE,$F71=""),"",
IF(AND('2.5 CAPEX'!$L74&lt;&gt;"x",'2.5 CAPEX'!$M74&lt;&gt;"x"),0,
IF($F71=0,0,
IF(AQ$4&lt;'2.1 Kraftwerk allgemein'!$F$16,0,
IF(AQ$4='2.1 Kraftwerk allgemein'!$F$16,'2.5 CAPEX'!$J74/$F71,
IF(AQ$4&lt;'2.1 Kraftwerk allgemein'!$F$16+$F71,
('2.5 CAPEX'!$J74+SUM(OFFSET('2.5 CAPEX'!AV74,0,-MIN(MAX($F71-1-('2.1 Kraftwerk allgemein'!$F$16-'2.1 Kraftwerk allgemein'!$F$15+1),0),COLUMN(AH71)-1-('2.1 Kraftwerk allgemein'!$F$16-'2.1 Kraftwerk allgemein'!$F$15+1)),1,MIN(MAX($F71-('2.1 Kraftwerk allgemein'!$F$16-'2.1 Kraftwerk allgemein'!$F$15+1),1),COLUMN(AH71)-('2.1 Kraftwerk allgemein'!$F$16-'2.1 Kraftwerk allgemein'!$F$15+1)))))/$F71,
SUM(OFFSET('2.5 CAPEX'!AV74,0,-MIN($F71-1,COLUMN(AH71)-1),1,MIN($F71,COLUMN(AH71))))/$F71)))))),
IF(OR(ISNUMBER($D71)=FALSE,$F71=""),"",
IF(AND('2.5 CAPEX'!$L74&lt;&gt;"x",'2.5 CAPEX'!$M74&lt;&gt;"x"),0,
IF($F71=0,0,
IF(AQ$4&lt;'2.1 Kraftwerk allgemein'!$F$16,0,
IF(AQ$4='2.1 Kraftwerk allgemein'!$F$16,'2.5 CAPEX'!$J74/$F71,
IF(AQ$4&lt;'2.1 Kraftwerk allgemein'!$F$16+$F71,
('2.5 CAPEX'!$J74+SUM(OFFSET('2.5 CAPEX'!AV74,0,-MIN(MAX($F71-1-('2.1 Kraftwerk allgemein'!$F$16-'1.1 Allgemein'!$I$22+1),0),COLUMN(AH71)-1-('2.1 Kraftwerk allgemein'!$F$16-'1.1 Allgemein'!$I$22+1)),1,MIN(MAX($F71-('2.1 Kraftwerk allgemein'!$F$16-'1.1 Allgemein'!$I$22+1),1),COLUMN(AH71)-('2.1 Kraftwerk allgemein'!$F$16-'1.1 Allgemein'!$I$22+1)))))/$F71,
SUM(OFFSET('2.5 CAPEX'!AV74,0,-MIN($F71-1,COLUMN(AH71)-1),1,MIN($F71,COLUMN(AH71))))/$F71)))))))</f>
        <v>0</v>
      </c>
      <c r="AR71" s="199">
        <f ca="1">IF('2.1 Kraftwerk allgemein'!$F$15&lt;'1.1 Allgemein'!$I$22,
IF(OR(ISNUMBER($D71)=FALSE,$F71=""),"",
IF(AND('2.5 CAPEX'!$L74&lt;&gt;"x",'2.5 CAPEX'!$M74&lt;&gt;"x"),0,
IF($F71=0,0,
IF(AR$4&lt;'2.1 Kraftwerk allgemein'!$F$16,0,
IF(AR$4='2.1 Kraftwerk allgemein'!$F$16,'2.5 CAPEX'!$J74/$F71,
IF(AR$4&lt;'2.1 Kraftwerk allgemein'!$F$16+$F71,
('2.5 CAPEX'!$J74+SUM(OFFSET('2.5 CAPEX'!AW74,0,-MIN(MAX($F71-1-('2.1 Kraftwerk allgemein'!$F$16-'2.1 Kraftwerk allgemein'!$F$15+1),0),COLUMN(AI71)-1-('2.1 Kraftwerk allgemein'!$F$16-'2.1 Kraftwerk allgemein'!$F$15+1)),1,MIN(MAX($F71-('2.1 Kraftwerk allgemein'!$F$16-'2.1 Kraftwerk allgemein'!$F$15+1),1),COLUMN(AI71)-('2.1 Kraftwerk allgemein'!$F$16-'2.1 Kraftwerk allgemein'!$F$15+1)))))/$F71,
SUM(OFFSET('2.5 CAPEX'!AW74,0,-MIN($F71-1,COLUMN(AI71)-1),1,MIN($F71,COLUMN(AI71))))/$F71)))))),
IF(OR(ISNUMBER($D71)=FALSE,$F71=""),"",
IF(AND('2.5 CAPEX'!$L74&lt;&gt;"x",'2.5 CAPEX'!$M74&lt;&gt;"x"),0,
IF($F71=0,0,
IF(AR$4&lt;'2.1 Kraftwerk allgemein'!$F$16,0,
IF(AR$4='2.1 Kraftwerk allgemein'!$F$16,'2.5 CAPEX'!$J74/$F71,
IF(AR$4&lt;'2.1 Kraftwerk allgemein'!$F$16+$F71,
('2.5 CAPEX'!$J74+SUM(OFFSET('2.5 CAPEX'!AW74,0,-MIN(MAX($F71-1-('2.1 Kraftwerk allgemein'!$F$16-'1.1 Allgemein'!$I$22+1),0),COLUMN(AI71)-1-('2.1 Kraftwerk allgemein'!$F$16-'1.1 Allgemein'!$I$22+1)),1,MIN(MAX($F71-('2.1 Kraftwerk allgemein'!$F$16-'1.1 Allgemein'!$I$22+1),1),COLUMN(AI71)-('2.1 Kraftwerk allgemein'!$F$16-'1.1 Allgemein'!$I$22+1)))))/$F71,
SUM(OFFSET('2.5 CAPEX'!AW74,0,-MIN($F71-1,COLUMN(AI71)-1),1,MIN($F71,COLUMN(AI71))))/$F71)))))))</f>
        <v>0</v>
      </c>
      <c r="AS71" s="199">
        <f ca="1">IF('2.1 Kraftwerk allgemein'!$F$15&lt;'1.1 Allgemein'!$I$22,
IF(OR(ISNUMBER($D71)=FALSE,$F71=""),"",
IF(AND('2.5 CAPEX'!$L74&lt;&gt;"x",'2.5 CAPEX'!$M74&lt;&gt;"x"),0,
IF($F71=0,0,
IF(AS$4&lt;'2.1 Kraftwerk allgemein'!$F$16,0,
IF(AS$4='2.1 Kraftwerk allgemein'!$F$16,'2.5 CAPEX'!$J74/$F71,
IF(AS$4&lt;'2.1 Kraftwerk allgemein'!$F$16+$F71,
('2.5 CAPEX'!$J74+SUM(OFFSET('2.5 CAPEX'!AX74,0,-MIN(MAX($F71-1-('2.1 Kraftwerk allgemein'!$F$16-'2.1 Kraftwerk allgemein'!$F$15+1),0),COLUMN(AJ71)-1-('2.1 Kraftwerk allgemein'!$F$16-'2.1 Kraftwerk allgemein'!$F$15+1)),1,MIN(MAX($F71-('2.1 Kraftwerk allgemein'!$F$16-'2.1 Kraftwerk allgemein'!$F$15+1),1),COLUMN(AJ71)-('2.1 Kraftwerk allgemein'!$F$16-'2.1 Kraftwerk allgemein'!$F$15+1)))))/$F71,
SUM(OFFSET('2.5 CAPEX'!AX74,0,-MIN($F71-1,COLUMN(AJ71)-1),1,MIN($F71,COLUMN(AJ71))))/$F71)))))),
IF(OR(ISNUMBER($D71)=FALSE,$F71=""),"",
IF(AND('2.5 CAPEX'!$L74&lt;&gt;"x",'2.5 CAPEX'!$M74&lt;&gt;"x"),0,
IF($F71=0,0,
IF(AS$4&lt;'2.1 Kraftwerk allgemein'!$F$16,0,
IF(AS$4='2.1 Kraftwerk allgemein'!$F$16,'2.5 CAPEX'!$J74/$F71,
IF(AS$4&lt;'2.1 Kraftwerk allgemein'!$F$16+$F71,
('2.5 CAPEX'!$J74+SUM(OFFSET('2.5 CAPEX'!AX74,0,-MIN(MAX($F71-1-('2.1 Kraftwerk allgemein'!$F$16-'1.1 Allgemein'!$I$22+1),0),COLUMN(AJ71)-1-('2.1 Kraftwerk allgemein'!$F$16-'1.1 Allgemein'!$I$22+1)),1,MIN(MAX($F71-('2.1 Kraftwerk allgemein'!$F$16-'1.1 Allgemein'!$I$22+1),1),COLUMN(AJ71)-('2.1 Kraftwerk allgemein'!$F$16-'1.1 Allgemein'!$I$22+1)))))/$F71,
SUM(OFFSET('2.5 CAPEX'!AX74,0,-MIN($F71-1,COLUMN(AJ71)-1),1,MIN($F71,COLUMN(AJ71))))/$F71)))))))</f>
        <v>0</v>
      </c>
      <c r="AT71" s="199">
        <f ca="1">IF('2.1 Kraftwerk allgemein'!$F$15&lt;'1.1 Allgemein'!$I$22,
IF(OR(ISNUMBER($D71)=FALSE,$F71=""),"",
IF(AND('2.5 CAPEX'!$L74&lt;&gt;"x",'2.5 CAPEX'!$M74&lt;&gt;"x"),0,
IF($F71=0,0,
IF(AT$4&lt;'2.1 Kraftwerk allgemein'!$F$16,0,
IF(AT$4='2.1 Kraftwerk allgemein'!$F$16,'2.5 CAPEX'!$J74/$F71,
IF(AT$4&lt;'2.1 Kraftwerk allgemein'!$F$16+$F71,
('2.5 CAPEX'!$J74+SUM(OFFSET('2.5 CAPEX'!AY74,0,-MIN(MAX($F71-1-('2.1 Kraftwerk allgemein'!$F$16-'2.1 Kraftwerk allgemein'!$F$15+1),0),COLUMN(AK71)-1-('2.1 Kraftwerk allgemein'!$F$16-'2.1 Kraftwerk allgemein'!$F$15+1)),1,MIN(MAX($F71-('2.1 Kraftwerk allgemein'!$F$16-'2.1 Kraftwerk allgemein'!$F$15+1),1),COLUMN(AK71)-('2.1 Kraftwerk allgemein'!$F$16-'2.1 Kraftwerk allgemein'!$F$15+1)))))/$F71,
SUM(OFFSET('2.5 CAPEX'!AY74,0,-MIN($F71-1,COLUMN(AK71)-1),1,MIN($F71,COLUMN(AK71))))/$F71)))))),
IF(OR(ISNUMBER($D71)=FALSE,$F71=""),"",
IF(AND('2.5 CAPEX'!$L74&lt;&gt;"x",'2.5 CAPEX'!$M74&lt;&gt;"x"),0,
IF($F71=0,0,
IF(AT$4&lt;'2.1 Kraftwerk allgemein'!$F$16,0,
IF(AT$4='2.1 Kraftwerk allgemein'!$F$16,'2.5 CAPEX'!$J74/$F71,
IF(AT$4&lt;'2.1 Kraftwerk allgemein'!$F$16+$F71,
('2.5 CAPEX'!$J74+SUM(OFFSET('2.5 CAPEX'!AY74,0,-MIN(MAX($F71-1-('2.1 Kraftwerk allgemein'!$F$16-'1.1 Allgemein'!$I$22+1),0),COLUMN(AK71)-1-('2.1 Kraftwerk allgemein'!$F$16-'1.1 Allgemein'!$I$22+1)),1,MIN(MAX($F71-('2.1 Kraftwerk allgemein'!$F$16-'1.1 Allgemein'!$I$22+1),1),COLUMN(AK71)-('2.1 Kraftwerk allgemein'!$F$16-'1.1 Allgemein'!$I$22+1)))))/$F71,
SUM(OFFSET('2.5 CAPEX'!AY74,0,-MIN($F71-1,COLUMN(AK71)-1),1,MIN($F71,COLUMN(AK71))))/$F71)))))))</f>
        <v>0</v>
      </c>
      <c r="AU71" s="199">
        <f ca="1">IF('2.1 Kraftwerk allgemein'!$F$15&lt;'1.1 Allgemein'!$I$22,
IF(OR(ISNUMBER($D71)=FALSE,$F71=""),"",
IF(AND('2.5 CAPEX'!$L74&lt;&gt;"x",'2.5 CAPEX'!$M74&lt;&gt;"x"),0,
IF($F71=0,0,
IF(AU$4&lt;'2.1 Kraftwerk allgemein'!$F$16,0,
IF(AU$4='2.1 Kraftwerk allgemein'!$F$16,'2.5 CAPEX'!$J74/$F71,
IF(AU$4&lt;'2.1 Kraftwerk allgemein'!$F$16+$F71,
('2.5 CAPEX'!$J74+SUM(OFFSET('2.5 CAPEX'!AZ74,0,-MIN(MAX($F71-1-('2.1 Kraftwerk allgemein'!$F$16-'2.1 Kraftwerk allgemein'!$F$15+1),0),COLUMN(AL71)-1-('2.1 Kraftwerk allgemein'!$F$16-'2.1 Kraftwerk allgemein'!$F$15+1)),1,MIN(MAX($F71-('2.1 Kraftwerk allgemein'!$F$16-'2.1 Kraftwerk allgemein'!$F$15+1),1),COLUMN(AL71)-('2.1 Kraftwerk allgemein'!$F$16-'2.1 Kraftwerk allgemein'!$F$15+1)))))/$F71,
SUM(OFFSET('2.5 CAPEX'!AZ74,0,-MIN($F71-1,COLUMN(AL71)-1),1,MIN($F71,COLUMN(AL71))))/$F71)))))),
IF(OR(ISNUMBER($D71)=FALSE,$F71=""),"",
IF(AND('2.5 CAPEX'!$L74&lt;&gt;"x",'2.5 CAPEX'!$M74&lt;&gt;"x"),0,
IF($F71=0,0,
IF(AU$4&lt;'2.1 Kraftwerk allgemein'!$F$16,0,
IF(AU$4='2.1 Kraftwerk allgemein'!$F$16,'2.5 CAPEX'!$J74/$F71,
IF(AU$4&lt;'2.1 Kraftwerk allgemein'!$F$16+$F71,
('2.5 CAPEX'!$J74+SUM(OFFSET('2.5 CAPEX'!AZ74,0,-MIN(MAX($F71-1-('2.1 Kraftwerk allgemein'!$F$16-'1.1 Allgemein'!$I$22+1),0),COLUMN(AL71)-1-('2.1 Kraftwerk allgemein'!$F$16-'1.1 Allgemein'!$I$22+1)),1,MIN(MAX($F71-('2.1 Kraftwerk allgemein'!$F$16-'1.1 Allgemein'!$I$22+1),1),COLUMN(AL71)-('2.1 Kraftwerk allgemein'!$F$16-'1.1 Allgemein'!$I$22+1)))))/$F71,
SUM(OFFSET('2.5 CAPEX'!AZ74,0,-MIN($F71-1,COLUMN(AL71)-1),1,MIN($F71,COLUMN(AL71))))/$F71)))))))</f>
        <v>0</v>
      </c>
      <c r="AV71" s="199">
        <f ca="1">IF('2.1 Kraftwerk allgemein'!$F$15&lt;'1.1 Allgemein'!$I$22,
IF(OR(ISNUMBER($D71)=FALSE,$F71=""),"",
IF(AND('2.5 CAPEX'!$L74&lt;&gt;"x",'2.5 CAPEX'!$M74&lt;&gt;"x"),0,
IF($F71=0,0,
IF(AV$4&lt;'2.1 Kraftwerk allgemein'!$F$16,0,
IF(AV$4='2.1 Kraftwerk allgemein'!$F$16,'2.5 CAPEX'!$J74/$F71,
IF(AV$4&lt;'2.1 Kraftwerk allgemein'!$F$16+$F71,
('2.5 CAPEX'!$J74+SUM(OFFSET('2.5 CAPEX'!BA74,0,-MIN(MAX($F71-1-('2.1 Kraftwerk allgemein'!$F$16-'2.1 Kraftwerk allgemein'!$F$15+1),0),COLUMN(AM71)-1-('2.1 Kraftwerk allgemein'!$F$16-'2.1 Kraftwerk allgemein'!$F$15+1)),1,MIN(MAX($F71-('2.1 Kraftwerk allgemein'!$F$16-'2.1 Kraftwerk allgemein'!$F$15+1),1),COLUMN(AM71)-('2.1 Kraftwerk allgemein'!$F$16-'2.1 Kraftwerk allgemein'!$F$15+1)))))/$F71,
SUM(OFFSET('2.5 CAPEX'!BA74,0,-MIN($F71-1,COLUMN(AM71)-1),1,MIN($F71,COLUMN(AM71))))/$F71)))))),
IF(OR(ISNUMBER($D71)=FALSE,$F71=""),"",
IF(AND('2.5 CAPEX'!$L74&lt;&gt;"x",'2.5 CAPEX'!$M74&lt;&gt;"x"),0,
IF($F71=0,0,
IF(AV$4&lt;'2.1 Kraftwerk allgemein'!$F$16,0,
IF(AV$4='2.1 Kraftwerk allgemein'!$F$16,'2.5 CAPEX'!$J74/$F71,
IF(AV$4&lt;'2.1 Kraftwerk allgemein'!$F$16+$F71,
('2.5 CAPEX'!$J74+SUM(OFFSET('2.5 CAPEX'!BA74,0,-MIN(MAX($F71-1-('2.1 Kraftwerk allgemein'!$F$16-'1.1 Allgemein'!$I$22+1),0),COLUMN(AM71)-1-('2.1 Kraftwerk allgemein'!$F$16-'1.1 Allgemein'!$I$22+1)),1,MIN(MAX($F71-('2.1 Kraftwerk allgemein'!$F$16-'1.1 Allgemein'!$I$22+1),1),COLUMN(AM71)-('2.1 Kraftwerk allgemein'!$F$16-'1.1 Allgemein'!$I$22+1)))))/$F71,
SUM(OFFSET('2.5 CAPEX'!BA74,0,-MIN($F71-1,COLUMN(AM71)-1),1,MIN($F71,COLUMN(AM71))))/$F71)))))))</f>
        <v>0</v>
      </c>
      <c r="AW71" s="199">
        <f ca="1">IF('2.1 Kraftwerk allgemein'!$F$15&lt;'1.1 Allgemein'!$I$22,
IF(OR(ISNUMBER($D71)=FALSE,$F71=""),"",
IF(AND('2.5 CAPEX'!$L74&lt;&gt;"x",'2.5 CAPEX'!$M74&lt;&gt;"x"),0,
IF($F71=0,0,
IF(AW$4&lt;'2.1 Kraftwerk allgemein'!$F$16,0,
IF(AW$4='2.1 Kraftwerk allgemein'!$F$16,'2.5 CAPEX'!$J74/$F71,
IF(AW$4&lt;'2.1 Kraftwerk allgemein'!$F$16+$F71,
('2.5 CAPEX'!$J74+SUM(OFFSET('2.5 CAPEX'!BB74,0,-MIN(MAX($F71-1-('2.1 Kraftwerk allgemein'!$F$16-'2.1 Kraftwerk allgemein'!$F$15+1),0),COLUMN(AN71)-1-('2.1 Kraftwerk allgemein'!$F$16-'2.1 Kraftwerk allgemein'!$F$15+1)),1,MIN(MAX($F71-('2.1 Kraftwerk allgemein'!$F$16-'2.1 Kraftwerk allgemein'!$F$15+1),1),COLUMN(AN71)-('2.1 Kraftwerk allgemein'!$F$16-'2.1 Kraftwerk allgemein'!$F$15+1)))))/$F71,
SUM(OFFSET('2.5 CAPEX'!BB74,0,-MIN($F71-1,COLUMN(AN71)-1),1,MIN($F71,COLUMN(AN71))))/$F71)))))),
IF(OR(ISNUMBER($D71)=FALSE,$F71=""),"",
IF(AND('2.5 CAPEX'!$L74&lt;&gt;"x",'2.5 CAPEX'!$M74&lt;&gt;"x"),0,
IF($F71=0,0,
IF(AW$4&lt;'2.1 Kraftwerk allgemein'!$F$16,0,
IF(AW$4='2.1 Kraftwerk allgemein'!$F$16,'2.5 CAPEX'!$J74/$F71,
IF(AW$4&lt;'2.1 Kraftwerk allgemein'!$F$16+$F71,
('2.5 CAPEX'!$J74+SUM(OFFSET('2.5 CAPEX'!BB74,0,-MIN(MAX($F71-1-('2.1 Kraftwerk allgemein'!$F$16-'1.1 Allgemein'!$I$22+1),0),COLUMN(AN71)-1-('2.1 Kraftwerk allgemein'!$F$16-'1.1 Allgemein'!$I$22+1)),1,MIN(MAX($F71-('2.1 Kraftwerk allgemein'!$F$16-'1.1 Allgemein'!$I$22+1),1),COLUMN(AN71)-('2.1 Kraftwerk allgemein'!$F$16-'1.1 Allgemein'!$I$22+1)))))/$F71,
SUM(OFFSET('2.5 CAPEX'!BB74,0,-MIN($F71-1,COLUMN(AN71)-1),1,MIN($F71,COLUMN(AN71))))/$F71)))))))</f>
        <v>0</v>
      </c>
      <c r="AX71" s="199">
        <f ca="1">IF('2.1 Kraftwerk allgemein'!$F$15&lt;'1.1 Allgemein'!$I$22,
IF(OR(ISNUMBER($D71)=FALSE,$F71=""),"",
IF(AND('2.5 CAPEX'!$L74&lt;&gt;"x",'2.5 CAPEX'!$M74&lt;&gt;"x"),0,
IF($F71=0,0,
IF(AX$4&lt;'2.1 Kraftwerk allgemein'!$F$16,0,
IF(AX$4='2.1 Kraftwerk allgemein'!$F$16,'2.5 CAPEX'!$J74/$F71,
IF(AX$4&lt;'2.1 Kraftwerk allgemein'!$F$16+$F71,
('2.5 CAPEX'!$J74+SUM(OFFSET('2.5 CAPEX'!BC74,0,-MIN(MAX($F71-1-('2.1 Kraftwerk allgemein'!$F$16-'2.1 Kraftwerk allgemein'!$F$15+1),0),COLUMN(AO71)-1-('2.1 Kraftwerk allgemein'!$F$16-'2.1 Kraftwerk allgemein'!$F$15+1)),1,MIN(MAX($F71-('2.1 Kraftwerk allgemein'!$F$16-'2.1 Kraftwerk allgemein'!$F$15+1),1),COLUMN(AO71)-('2.1 Kraftwerk allgemein'!$F$16-'2.1 Kraftwerk allgemein'!$F$15+1)))))/$F71,
SUM(OFFSET('2.5 CAPEX'!BC74,0,-MIN($F71-1,COLUMN(AO71)-1),1,MIN($F71,COLUMN(AO71))))/$F71)))))),
IF(OR(ISNUMBER($D71)=FALSE,$F71=""),"",
IF(AND('2.5 CAPEX'!$L74&lt;&gt;"x",'2.5 CAPEX'!$M74&lt;&gt;"x"),0,
IF($F71=0,0,
IF(AX$4&lt;'2.1 Kraftwerk allgemein'!$F$16,0,
IF(AX$4='2.1 Kraftwerk allgemein'!$F$16,'2.5 CAPEX'!$J74/$F71,
IF(AX$4&lt;'2.1 Kraftwerk allgemein'!$F$16+$F71,
('2.5 CAPEX'!$J74+SUM(OFFSET('2.5 CAPEX'!BC74,0,-MIN(MAX($F71-1-('2.1 Kraftwerk allgemein'!$F$16-'1.1 Allgemein'!$I$22+1),0),COLUMN(AO71)-1-('2.1 Kraftwerk allgemein'!$F$16-'1.1 Allgemein'!$I$22+1)),1,MIN(MAX($F71-('2.1 Kraftwerk allgemein'!$F$16-'1.1 Allgemein'!$I$22+1),1),COLUMN(AO71)-('2.1 Kraftwerk allgemein'!$F$16-'1.1 Allgemein'!$I$22+1)))))/$F71,
SUM(OFFSET('2.5 CAPEX'!BC74,0,-MIN($F71-1,COLUMN(AO71)-1),1,MIN($F71,COLUMN(AO71))))/$F71)))))))</f>
        <v>0</v>
      </c>
      <c r="AY71" s="199">
        <f ca="1">IF('2.1 Kraftwerk allgemein'!$F$15&lt;'1.1 Allgemein'!$I$22,
IF(OR(ISNUMBER($D71)=FALSE,$F71=""),"",
IF(AND('2.5 CAPEX'!$L74&lt;&gt;"x",'2.5 CAPEX'!$M74&lt;&gt;"x"),0,
IF($F71=0,0,
IF(AY$4&lt;'2.1 Kraftwerk allgemein'!$F$16,0,
IF(AY$4='2.1 Kraftwerk allgemein'!$F$16,'2.5 CAPEX'!$J74/$F71,
IF(AY$4&lt;'2.1 Kraftwerk allgemein'!$F$16+$F71,
('2.5 CAPEX'!$J74+SUM(OFFSET('2.5 CAPEX'!BD74,0,-MIN(MAX($F71-1-('2.1 Kraftwerk allgemein'!$F$16-'2.1 Kraftwerk allgemein'!$F$15+1),0),COLUMN(AP71)-1-('2.1 Kraftwerk allgemein'!$F$16-'2.1 Kraftwerk allgemein'!$F$15+1)),1,MIN(MAX($F71-('2.1 Kraftwerk allgemein'!$F$16-'2.1 Kraftwerk allgemein'!$F$15+1),1),COLUMN(AP71)-('2.1 Kraftwerk allgemein'!$F$16-'2.1 Kraftwerk allgemein'!$F$15+1)))))/$F71,
SUM(OFFSET('2.5 CAPEX'!BD74,0,-MIN($F71-1,COLUMN(AP71)-1),1,MIN($F71,COLUMN(AP71))))/$F71)))))),
IF(OR(ISNUMBER($D71)=FALSE,$F71=""),"",
IF(AND('2.5 CAPEX'!$L74&lt;&gt;"x",'2.5 CAPEX'!$M74&lt;&gt;"x"),0,
IF($F71=0,0,
IF(AY$4&lt;'2.1 Kraftwerk allgemein'!$F$16,0,
IF(AY$4='2.1 Kraftwerk allgemein'!$F$16,'2.5 CAPEX'!$J74/$F71,
IF(AY$4&lt;'2.1 Kraftwerk allgemein'!$F$16+$F71,
('2.5 CAPEX'!$J74+SUM(OFFSET('2.5 CAPEX'!BD74,0,-MIN(MAX($F71-1-('2.1 Kraftwerk allgemein'!$F$16-'1.1 Allgemein'!$I$22+1),0),COLUMN(AP71)-1-('2.1 Kraftwerk allgemein'!$F$16-'1.1 Allgemein'!$I$22+1)),1,MIN(MAX($F71-('2.1 Kraftwerk allgemein'!$F$16-'1.1 Allgemein'!$I$22+1),1),COLUMN(AP71)-('2.1 Kraftwerk allgemein'!$F$16-'1.1 Allgemein'!$I$22+1)))))/$F71,
SUM(OFFSET('2.5 CAPEX'!BD74,0,-MIN($F71-1,COLUMN(AP71)-1),1,MIN($F71,COLUMN(AP71))))/$F71)))))))</f>
        <v>0</v>
      </c>
      <c r="AZ71" s="199">
        <f ca="1">IF('2.1 Kraftwerk allgemein'!$F$15&lt;'1.1 Allgemein'!$I$22,
IF(OR(ISNUMBER($D71)=FALSE,$F71=""),"",
IF(AND('2.5 CAPEX'!$L74&lt;&gt;"x",'2.5 CAPEX'!$M74&lt;&gt;"x"),0,
IF($F71=0,0,
IF(AZ$4&lt;'2.1 Kraftwerk allgemein'!$F$16,0,
IF(AZ$4='2.1 Kraftwerk allgemein'!$F$16,'2.5 CAPEX'!$J74/$F71,
IF(AZ$4&lt;'2.1 Kraftwerk allgemein'!$F$16+$F71,
('2.5 CAPEX'!$J74+SUM(OFFSET('2.5 CAPEX'!BE74,0,-MIN(MAX($F71-1-('2.1 Kraftwerk allgemein'!$F$16-'2.1 Kraftwerk allgemein'!$F$15+1),0),COLUMN(AQ71)-1-('2.1 Kraftwerk allgemein'!$F$16-'2.1 Kraftwerk allgemein'!$F$15+1)),1,MIN(MAX($F71-('2.1 Kraftwerk allgemein'!$F$16-'2.1 Kraftwerk allgemein'!$F$15+1),1),COLUMN(AQ71)-('2.1 Kraftwerk allgemein'!$F$16-'2.1 Kraftwerk allgemein'!$F$15+1)))))/$F71,
SUM(OFFSET('2.5 CAPEX'!BE74,0,-MIN($F71-1,COLUMN(AQ71)-1),1,MIN($F71,COLUMN(AQ71))))/$F71)))))),
IF(OR(ISNUMBER($D71)=FALSE,$F71=""),"",
IF(AND('2.5 CAPEX'!$L74&lt;&gt;"x",'2.5 CAPEX'!$M74&lt;&gt;"x"),0,
IF($F71=0,0,
IF(AZ$4&lt;'2.1 Kraftwerk allgemein'!$F$16,0,
IF(AZ$4='2.1 Kraftwerk allgemein'!$F$16,'2.5 CAPEX'!$J74/$F71,
IF(AZ$4&lt;'2.1 Kraftwerk allgemein'!$F$16+$F71,
('2.5 CAPEX'!$J74+SUM(OFFSET('2.5 CAPEX'!BE74,0,-MIN(MAX($F71-1-('2.1 Kraftwerk allgemein'!$F$16-'1.1 Allgemein'!$I$22+1),0),COLUMN(AQ71)-1-('2.1 Kraftwerk allgemein'!$F$16-'1.1 Allgemein'!$I$22+1)),1,MIN(MAX($F71-('2.1 Kraftwerk allgemein'!$F$16-'1.1 Allgemein'!$I$22+1),1),COLUMN(AQ71)-('2.1 Kraftwerk allgemein'!$F$16-'1.1 Allgemein'!$I$22+1)))))/$F71,
SUM(OFFSET('2.5 CAPEX'!BE74,0,-MIN($F71-1,COLUMN(AQ71)-1),1,MIN($F71,COLUMN(AQ71))))/$F71)))))))</f>
        <v>0</v>
      </c>
      <c r="BA71" s="199">
        <f ca="1">IF('2.1 Kraftwerk allgemein'!$F$15&lt;'1.1 Allgemein'!$I$22,
IF(OR(ISNUMBER($D71)=FALSE,$F71=""),"",
IF(AND('2.5 CAPEX'!$L74&lt;&gt;"x",'2.5 CAPEX'!$M74&lt;&gt;"x"),0,
IF($F71=0,0,
IF(BA$4&lt;'2.1 Kraftwerk allgemein'!$F$16,0,
IF(BA$4='2.1 Kraftwerk allgemein'!$F$16,'2.5 CAPEX'!$J74/$F71,
IF(BA$4&lt;'2.1 Kraftwerk allgemein'!$F$16+$F71,
('2.5 CAPEX'!$J74+SUM(OFFSET('2.5 CAPEX'!BF74,0,-MIN(MAX($F71-1-('2.1 Kraftwerk allgemein'!$F$16-'2.1 Kraftwerk allgemein'!$F$15+1),0),COLUMN(AR71)-1-('2.1 Kraftwerk allgemein'!$F$16-'2.1 Kraftwerk allgemein'!$F$15+1)),1,MIN(MAX($F71-('2.1 Kraftwerk allgemein'!$F$16-'2.1 Kraftwerk allgemein'!$F$15+1),1),COLUMN(AR71)-('2.1 Kraftwerk allgemein'!$F$16-'2.1 Kraftwerk allgemein'!$F$15+1)))))/$F71,
SUM(OFFSET('2.5 CAPEX'!BF74,0,-MIN($F71-1,COLUMN(AR71)-1),1,MIN($F71,COLUMN(AR71))))/$F71)))))),
IF(OR(ISNUMBER($D71)=FALSE,$F71=""),"",
IF(AND('2.5 CAPEX'!$L74&lt;&gt;"x",'2.5 CAPEX'!$M74&lt;&gt;"x"),0,
IF($F71=0,0,
IF(BA$4&lt;'2.1 Kraftwerk allgemein'!$F$16,0,
IF(BA$4='2.1 Kraftwerk allgemein'!$F$16,'2.5 CAPEX'!$J74/$F71,
IF(BA$4&lt;'2.1 Kraftwerk allgemein'!$F$16+$F71,
('2.5 CAPEX'!$J74+SUM(OFFSET('2.5 CAPEX'!BF74,0,-MIN(MAX($F71-1-('2.1 Kraftwerk allgemein'!$F$16-'1.1 Allgemein'!$I$22+1),0),COLUMN(AR71)-1-('2.1 Kraftwerk allgemein'!$F$16-'1.1 Allgemein'!$I$22+1)),1,MIN(MAX($F71-('2.1 Kraftwerk allgemein'!$F$16-'1.1 Allgemein'!$I$22+1),1),COLUMN(AR71)-('2.1 Kraftwerk allgemein'!$F$16-'1.1 Allgemein'!$I$22+1)))))/$F71,
SUM(OFFSET('2.5 CAPEX'!BF74,0,-MIN($F71-1,COLUMN(AR71)-1),1,MIN($F71,COLUMN(AR71))))/$F71)))))))</f>
        <v>0</v>
      </c>
      <c r="BB71" s="199">
        <f ca="1">IF('2.1 Kraftwerk allgemein'!$F$15&lt;'1.1 Allgemein'!$I$22,
IF(OR(ISNUMBER($D71)=FALSE,$F71=""),"",
IF(AND('2.5 CAPEX'!$L74&lt;&gt;"x",'2.5 CAPEX'!$M74&lt;&gt;"x"),0,
IF($F71=0,0,
IF(BB$4&lt;'2.1 Kraftwerk allgemein'!$F$16,0,
IF(BB$4='2.1 Kraftwerk allgemein'!$F$16,'2.5 CAPEX'!$J74/$F71,
IF(BB$4&lt;'2.1 Kraftwerk allgemein'!$F$16+$F71,
('2.5 CAPEX'!$J74+SUM(OFFSET('2.5 CAPEX'!BG74,0,-MIN(MAX($F71-1-('2.1 Kraftwerk allgemein'!$F$16-'2.1 Kraftwerk allgemein'!$F$15+1),0),COLUMN(AS71)-1-('2.1 Kraftwerk allgemein'!$F$16-'2.1 Kraftwerk allgemein'!$F$15+1)),1,MIN(MAX($F71-('2.1 Kraftwerk allgemein'!$F$16-'2.1 Kraftwerk allgemein'!$F$15+1),1),COLUMN(AS71)-('2.1 Kraftwerk allgemein'!$F$16-'2.1 Kraftwerk allgemein'!$F$15+1)))))/$F71,
SUM(OFFSET('2.5 CAPEX'!BG74,0,-MIN($F71-1,COLUMN(AS71)-1),1,MIN($F71,COLUMN(AS71))))/$F71)))))),
IF(OR(ISNUMBER($D71)=FALSE,$F71=""),"",
IF(AND('2.5 CAPEX'!$L74&lt;&gt;"x",'2.5 CAPEX'!$M74&lt;&gt;"x"),0,
IF($F71=0,0,
IF(BB$4&lt;'2.1 Kraftwerk allgemein'!$F$16,0,
IF(BB$4='2.1 Kraftwerk allgemein'!$F$16,'2.5 CAPEX'!$J74/$F71,
IF(BB$4&lt;'2.1 Kraftwerk allgemein'!$F$16+$F71,
('2.5 CAPEX'!$J74+SUM(OFFSET('2.5 CAPEX'!BG74,0,-MIN(MAX($F71-1-('2.1 Kraftwerk allgemein'!$F$16-'1.1 Allgemein'!$I$22+1),0),COLUMN(AS71)-1-('2.1 Kraftwerk allgemein'!$F$16-'1.1 Allgemein'!$I$22+1)),1,MIN(MAX($F71-('2.1 Kraftwerk allgemein'!$F$16-'1.1 Allgemein'!$I$22+1),1),COLUMN(AS71)-('2.1 Kraftwerk allgemein'!$F$16-'1.1 Allgemein'!$I$22+1)))))/$F71,
SUM(OFFSET('2.5 CAPEX'!BG74,0,-MIN($F71-1,COLUMN(AS71)-1),1,MIN($F71,COLUMN(AS71))))/$F71)))))))</f>
        <v>0</v>
      </c>
      <c r="BC71" s="199">
        <f ca="1">IF('2.1 Kraftwerk allgemein'!$F$15&lt;'1.1 Allgemein'!$I$22,
IF(OR(ISNUMBER($D71)=FALSE,$F71=""),"",
IF(AND('2.5 CAPEX'!$L74&lt;&gt;"x",'2.5 CAPEX'!$M74&lt;&gt;"x"),0,
IF($F71=0,0,
IF(BC$4&lt;'2.1 Kraftwerk allgemein'!$F$16,0,
IF(BC$4='2.1 Kraftwerk allgemein'!$F$16,'2.5 CAPEX'!$J74/$F71,
IF(BC$4&lt;'2.1 Kraftwerk allgemein'!$F$16+$F71,
('2.5 CAPEX'!$J74+SUM(OFFSET('2.5 CAPEX'!BH74,0,-MIN(MAX($F71-1-('2.1 Kraftwerk allgemein'!$F$16-'2.1 Kraftwerk allgemein'!$F$15+1),0),COLUMN(AT71)-1-('2.1 Kraftwerk allgemein'!$F$16-'2.1 Kraftwerk allgemein'!$F$15+1)),1,MIN(MAX($F71-('2.1 Kraftwerk allgemein'!$F$16-'2.1 Kraftwerk allgemein'!$F$15+1),1),COLUMN(AT71)-('2.1 Kraftwerk allgemein'!$F$16-'2.1 Kraftwerk allgemein'!$F$15+1)))))/$F71,
SUM(OFFSET('2.5 CAPEX'!BH74,0,-MIN($F71-1,COLUMN(AT71)-1),1,MIN($F71,COLUMN(AT71))))/$F71)))))),
IF(OR(ISNUMBER($D71)=FALSE,$F71=""),"",
IF(AND('2.5 CAPEX'!$L74&lt;&gt;"x",'2.5 CAPEX'!$M74&lt;&gt;"x"),0,
IF($F71=0,0,
IF(BC$4&lt;'2.1 Kraftwerk allgemein'!$F$16,0,
IF(BC$4='2.1 Kraftwerk allgemein'!$F$16,'2.5 CAPEX'!$J74/$F71,
IF(BC$4&lt;'2.1 Kraftwerk allgemein'!$F$16+$F71,
('2.5 CAPEX'!$J74+SUM(OFFSET('2.5 CAPEX'!BH74,0,-MIN(MAX($F71-1-('2.1 Kraftwerk allgemein'!$F$16-'1.1 Allgemein'!$I$22+1),0),COLUMN(AT71)-1-('2.1 Kraftwerk allgemein'!$F$16-'1.1 Allgemein'!$I$22+1)),1,MIN(MAX($F71-('2.1 Kraftwerk allgemein'!$F$16-'1.1 Allgemein'!$I$22+1),1),COLUMN(AT71)-('2.1 Kraftwerk allgemein'!$F$16-'1.1 Allgemein'!$I$22+1)))))/$F71,
SUM(OFFSET('2.5 CAPEX'!BH74,0,-MIN($F71-1,COLUMN(AT71)-1),1,MIN($F71,COLUMN(AT71))))/$F71)))))))</f>
        <v>0</v>
      </c>
      <c r="BD71" s="199">
        <f ca="1">IF('2.1 Kraftwerk allgemein'!$F$15&lt;'1.1 Allgemein'!$I$22,
IF(OR(ISNUMBER($D71)=FALSE,$F71=""),"",
IF(AND('2.5 CAPEX'!$L74&lt;&gt;"x",'2.5 CAPEX'!$M74&lt;&gt;"x"),0,
IF($F71=0,0,
IF(BD$4&lt;'2.1 Kraftwerk allgemein'!$F$16,0,
IF(BD$4='2.1 Kraftwerk allgemein'!$F$16,'2.5 CAPEX'!$J74/$F71,
IF(BD$4&lt;'2.1 Kraftwerk allgemein'!$F$16+$F71,
('2.5 CAPEX'!$J74+SUM(OFFSET('2.5 CAPEX'!BI74,0,-MIN(MAX($F71-1-('2.1 Kraftwerk allgemein'!$F$16-'2.1 Kraftwerk allgemein'!$F$15+1),0),COLUMN(AU71)-1-('2.1 Kraftwerk allgemein'!$F$16-'2.1 Kraftwerk allgemein'!$F$15+1)),1,MIN(MAX($F71-('2.1 Kraftwerk allgemein'!$F$16-'2.1 Kraftwerk allgemein'!$F$15+1),1),COLUMN(AU71)-('2.1 Kraftwerk allgemein'!$F$16-'2.1 Kraftwerk allgemein'!$F$15+1)))))/$F71,
SUM(OFFSET('2.5 CAPEX'!BI74,0,-MIN($F71-1,COLUMN(AU71)-1),1,MIN($F71,COLUMN(AU71))))/$F71)))))),
IF(OR(ISNUMBER($D71)=FALSE,$F71=""),"",
IF(AND('2.5 CAPEX'!$L74&lt;&gt;"x",'2.5 CAPEX'!$M74&lt;&gt;"x"),0,
IF($F71=0,0,
IF(BD$4&lt;'2.1 Kraftwerk allgemein'!$F$16,0,
IF(BD$4='2.1 Kraftwerk allgemein'!$F$16,'2.5 CAPEX'!$J74/$F71,
IF(BD$4&lt;'2.1 Kraftwerk allgemein'!$F$16+$F71,
('2.5 CAPEX'!$J74+SUM(OFFSET('2.5 CAPEX'!BI74,0,-MIN(MAX($F71-1-('2.1 Kraftwerk allgemein'!$F$16-'1.1 Allgemein'!$I$22+1),0),COLUMN(AU71)-1-('2.1 Kraftwerk allgemein'!$F$16-'1.1 Allgemein'!$I$22+1)),1,MIN(MAX($F71-('2.1 Kraftwerk allgemein'!$F$16-'1.1 Allgemein'!$I$22+1),1),COLUMN(AU71)-('2.1 Kraftwerk allgemein'!$F$16-'1.1 Allgemein'!$I$22+1)))))/$F71,
SUM(OFFSET('2.5 CAPEX'!BI74,0,-MIN($F71-1,COLUMN(AU71)-1),1,MIN($F71,COLUMN(AU71))))/$F71)))))))</f>
        <v>0</v>
      </c>
      <c r="BE71" s="199">
        <f ca="1">IF('2.1 Kraftwerk allgemein'!$F$15&lt;'1.1 Allgemein'!$I$22,
IF(OR(ISNUMBER($D71)=FALSE,$F71=""),"",
IF(AND('2.5 CAPEX'!$L74&lt;&gt;"x",'2.5 CAPEX'!$M74&lt;&gt;"x"),0,
IF($F71=0,0,
IF(BE$4&lt;'2.1 Kraftwerk allgemein'!$F$16,0,
IF(BE$4='2.1 Kraftwerk allgemein'!$F$16,'2.5 CAPEX'!$J74/$F71,
IF(BE$4&lt;'2.1 Kraftwerk allgemein'!$F$16+$F71,
('2.5 CAPEX'!$J74+SUM(OFFSET('2.5 CAPEX'!BJ74,0,-MIN(MAX($F71-1-('2.1 Kraftwerk allgemein'!$F$16-'2.1 Kraftwerk allgemein'!$F$15+1),0),COLUMN(AV71)-1-('2.1 Kraftwerk allgemein'!$F$16-'2.1 Kraftwerk allgemein'!$F$15+1)),1,MIN(MAX($F71-('2.1 Kraftwerk allgemein'!$F$16-'2.1 Kraftwerk allgemein'!$F$15+1),1),COLUMN(AV71)-('2.1 Kraftwerk allgemein'!$F$16-'2.1 Kraftwerk allgemein'!$F$15+1)))))/$F71,
SUM(OFFSET('2.5 CAPEX'!BJ74,0,-MIN($F71-1,COLUMN(AV71)-1),1,MIN($F71,COLUMN(AV71))))/$F71)))))),
IF(OR(ISNUMBER($D71)=FALSE,$F71=""),"",
IF(AND('2.5 CAPEX'!$L74&lt;&gt;"x",'2.5 CAPEX'!$M74&lt;&gt;"x"),0,
IF($F71=0,0,
IF(BE$4&lt;'2.1 Kraftwerk allgemein'!$F$16,0,
IF(BE$4='2.1 Kraftwerk allgemein'!$F$16,'2.5 CAPEX'!$J74/$F71,
IF(BE$4&lt;'2.1 Kraftwerk allgemein'!$F$16+$F71,
('2.5 CAPEX'!$J74+SUM(OFFSET('2.5 CAPEX'!BJ74,0,-MIN(MAX($F71-1-('2.1 Kraftwerk allgemein'!$F$16-'1.1 Allgemein'!$I$22+1),0),COLUMN(AV71)-1-('2.1 Kraftwerk allgemein'!$F$16-'1.1 Allgemein'!$I$22+1)),1,MIN(MAX($F71-('2.1 Kraftwerk allgemein'!$F$16-'1.1 Allgemein'!$I$22+1),1),COLUMN(AV71)-('2.1 Kraftwerk allgemein'!$F$16-'1.1 Allgemein'!$I$22+1)))))/$F71,
SUM(OFFSET('2.5 CAPEX'!BJ74,0,-MIN($F71-1,COLUMN(AV71)-1),1,MIN($F71,COLUMN(AV71))))/$F71)))))))</f>
        <v>0</v>
      </c>
      <c r="BF71" s="199">
        <f ca="1">IF('2.1 Kraftwerk allgemein'!$F$15&lt;'1.1 Allgemein'!$I$22,
IF(OR(ISNUMBER($D71)=FALSE,$F71=""),"",
IF(AND('2.5 CAPEX'!$L74&lt;&gt;"x",'2.5 CAPEX'!$M74&lt;&gt;"x"),0,
IF($F71=0,0,
IF(BF$4&lt;'2.1 Kraftwerk allgemein'!$F$16,0,
IF(BF$4='2.1 Kraftwerk allgemein'!$F$16,'2.5 CAPEX'!$J74/$F71,
IF(BF$4&lt;'2.1 Kraftwerk allgemein'!$F$16+$F71,
('2.5 CAPEX'!$J74+SUM(OFFSET('2.5 CAPEX'!BK74,0,-MIN(MAX($F71-1-('2.1 Kraftwerk allgemein'!$F$16-'2.1 Kraftwerk allgemein'!$F$15+1),0),COLUMN(AW71)-1-('2.1 Kraftwerk allgemein'!$F$16-'2.1 Kraftwerk allgemein'!$F$15+1)),1,MIN(MAX($F71-('2.1 Kraftwerk allgemein'!$F$16-'2.1 Kraftwerk allgemein'!$F$15+1),1),COLUMN(AW71)-('2.1 Kraftwerk allgemein'!$F$16-'2.1 Kraftwerk allgemein'!$F$15+1)))))/$F71,
SUM(OFFSET('2.5 CAPEX'!BK74,0,-MIN($F71-1,COLUMN(AW71)-1),1,MIN($F71,COLUMN(AW71))))/$F71)))))),
IF(OR(ISNUMBER($D71)=FALSE,$F71=""),"",
IF(AND('2.5 CAPEX'!$L74&lt;&gt;"x",'2.5 CAPEX'!$M74&lt;&gt;"x"),0,
IF($F71=0,0,
IF(BF$4&lt;'2.1 Kraftwerk allgemein'!$F$16,0,
IF(BF$4='2.1 Kraftwerk allgemein'!$F$16,'2.5 CAPEX'!$J74/$F71,
IF(BF$4&lt;'2.1 Kraftwerk allgemein'!$F$16+$F71,
('2.5 CAPEX'!$J74+SUM(OFFSET('2.5 CAPEX'!BK74,0,-MIN(MAX($F71-1-('2.1 Kraftwerk allgemein'!$F$16-'1.1 Allgemein'!$I$22+1),0),COLUMN(AW71)-1-('2.1 Kraftwerk allgemein'!$F$16-'1.1 Allgemein'!$I$22+1)),1,MIN(MAX($F71-('2.1 Kraftwerk allgemein'!$F$16-'1.1 Allgemein'!$I$22+1),1),COLUMN(AW71)-('2.1 Kraftwerk allgemein'!$F$16-'1.1 Allgemein'!$I$22+1)))))/$F71,
SUM(OFFSET('2.5 CAPEX'!BK74,0,-MIN($F71-1,COLUMN(AW71)-1),1,MIN($F71,COLUMN(AW71))))/$F71)))))))</f>
        <v>0</v>
      </c>
      <c r="BG71" s="199">
        <f ca="1">IF('2.1 Kraftwerk allgemein'!$F$15&lt;'1.1 Allgemein'!$I$22,
IF(OR(ISNUMBER($D71)=FALSE,$F71=""),"",
IF(AND('2.5 CAPEX'!$L74&lt;&gt;"x",'2.5 CAPEX'!$M74&lt;&gt;"x"),0,
IF($F71=0,0,
IF(BG$4&lt;'2.1 Kraftwerk allgemein'!$F$16,0,
IF(BG$4='2.1 Kraftwerk allgemein'!$F$16,'2.5 CAPEX'!$J74/$F71,
IF(BG$4&lt;'2.1 Kraftwerk allgemein'!$F$16+$F71,
('2.5 CAPEX'!$J74+SUM(OFFSET('2.5 CAPEX'!BL74,0,-MIN(MAX($F71-1-('2.1 Kraftwerk allgemein'!$F$16-'2.1 Kraftwerk allgemein'!$F$15+1),0),COLUMN(AX71)-1-('2.1 Kraftwerk allgemein'!$F$16-'2.1 Kraftwerk allgemein'!$F$15+1)),1,MIN(MAX($F71-('2.1 Kraftwerk allgemein'!$F$16-'2.1 Kraftwerk allgemein'!$F$15+1),1),COLUMN(AX71)-('2.1 Kraftwerk allgemein'!$F$16-'2.1 Kraftwerk allgemein'!$F$15+1)))))/$F71,
SUM(OFFSET('2.5 CAPEX'!BL74,0,-MIN($F71-1,COLUMN(AX71)-1),1,MIN($F71,COLUMN(AX71))))/$F71)))))),
IF(OR(ISNUMBER($D71)=FALSE,$F71=""),"",
IF(AND('2.5 CAPEX'!$L74&lt;&gt;"x",'2.5 CAPEX'!$M74&lt;&gt;"x"),0,
IF($F71=0,0,
IF(BG$4&lt;'2.1 Kraftwerk allgemein'!$F$16,0,
IF(BG$4='2.1 Kraftwerk allgemein'!$F$16,'2.5 CAPEX'!$J74/$F71,
IF(BG$4&lt;'2.1 Kraftwerk allgemein'!$F$16+$F71,
('2.5 CAPEX'!$J74+SUM(OFFSET('2.5 CAPEX'!BL74,0,-MIN(MAX($F71-1-('2.1 Kraftwerk allgemein'!$F$16-'1.1 Allgemein'!$I$22+1),0),COLUMN(AX71)-1-('2.1 Kraftwerk allgemein'!$F$16-'1.1 Allgemein'!$I$22+1)),1,MIN(MAX($F71-('2.1 Kraftwerk allgemein'!$F$16-'1.1 Allgemein'!$I$22+1),1),COLUMN(AX71)-('2.1 Kraftwerk allgemein'!$F$16-'1.1 Allgemein'!$I$22+1)))))/$F71,
SUM(OFFSET('2.5 CAPEX'!BL74,0,-MIN($F71-1,COLUMN(AX71)-1),1,MIN($F71,COLUMN(AX71))))/$F71)))))))</f>
        <v>0</v>
      </c>
      <c r="BH71" s="199">
        <f ca="1">IF('2.1 Kraftwerk allgemein'!$F$15&lt;'1.1 Allgemein'!$I$22,
IF(OR(ISNUMBER($D71)=FALSE,$F71=""),"",
IF(AND('2.5 CAPEX'!$L74&lt;&gt;"x",'2.5 CAPEX'!$M74&lt;&gt;"x"),0,
IF($F71=0,0,
IF(BH$4&lt;'2.1 Kraftwerk allgemein'!$F$16,0,
IF(BH$4='2.1 Kraftwerk allgemein'!$F$16,'2.5 CAPEX'!$J74/$F71,
IF(BH$4&lt;'2.1 Kraftwerk allgemein'!$F$16+$F71,
('2.5 CAPEX'!$J74+SUM(OFFSET('2.5 CAPEX'!BM74,0,-MIN(MAX($F71-1-('2.1 Kraftwerk allgemein'!$F$16-'2.1 Kraftwerk allgemein'!$F$15+1),0),COLUMN(AY71)-1-('2.1 Kraftwerk allgemein'!$F$16-'2.1 Kraftwerk allgemein'!$F$15+1)),1,MIN(MAX($F71-('2.1 Kraftwerk allgemein'!$F$16-'2.1 Kraftwerk allgemein'!$F$15+1),1),COLUMN(AY71)-('2.1 Kraftwerk allgemein'!$F$16-'2.1 Kraftwerk allgemein'!$F$15+1)))))/$F71,
SUM(OFFSET('2.5 CAPEX'!BM74,0,-MIN($F71-1,COLUMN(AY71)-1),1,MIN($F71,COLUMN(AY71))))/$F71)))))),
IF(OR(ISNUMBER($D71)=FALSE,$F71=""),"",
IF(AND('2.5 CAPEX'!$L74&lt;&gt;"x",'2.5 CAPEX'!$M74&lt;&gt;"x"),0,
IF($F71=0,0,
IF(BH$4&lt;'2.1 Kraftwerk allgemein'!$F$16,0,
IF(BH$4='2.1 Kraftwerk allgemein'!$F$16,'2.5 CAPEX'!$J74/$F71,
IF(BH$4&lt;'2.1 Kraftwerk allgemein'!$F$16+$F71,
('2.5 CAPEX'!$J74+SUM(OFFSET('2.5 CAPEX'!BM74,0,-MIN(MAX($F71-1-('2.1 Kraftwerk allgemein'!$F$16-'1.1 Allgemein'!$I$22+1),0),COLUMN(AY71)-1-('2.1 Kraftwerk allgemein'!$F$16-'1.1 Allgemein'!$I$22+1)),1,MIN(MAX($F71-('2.1 Kraftwerk allgemein'!$F$16-'1.1 Allgemein'!$I$22+1),1),COLUMN(AY71)-('2.1 Kraftwerk allgemein'!$F$16-'1.1 Allgemein'!$I$22+1)))))/$F71,
SUM(OFFSET('2.5 CAPEX'!BM74,0,-MIN($F71-1,COLUMN(AY71)-1),1,MIN($F71,COLUMN(AY71))))/$F71)))))))</f>
        <v>0</v>
      </c>
      <c r="BI71" s="199">
        <f ca="1">IF('2.1 Kraftwerk allgemein'!$F$15&lt;'1.1 Allgemein'!$I$22,
IF(OR(ISNUMBER($D71)=FALSE,$F71=""),"",
IF(AND('2.5 CAPEX'!$L74&lt;&gt;"x",'2.5 CAPEX'!$M74&lt;&gt;"x"),0,
IF($F71=0,0,
IF(BI$4&lt;'2.1 Kraftwerk allgemein'!$F$16,0,
IF(BI$4='2.1 Kraftwerk allgemein'!$F$16,'2.5 CAPEX'!$J74/$F71,
IF(BI$4&lt;'2.1 Kraftwerk allgemein'!$F$16+$F71,
('2.5 CAPEX'!$J74+SUM(OFFSET('2.5 CAPEX'!BN74,0,-MIN(MAX($F71-1-('2.1 Kraftwerk allgemein'!$F$16-'2.1 Kraftwerk allgemein'!$F$15+1),0),COLUMN(AZ71)-1-('2.1 Kraftwerk allgemein'!$F$16-'2.1 Kraftwerk allgemein'!$F$15+1)),1,MIN(MAX($F71-('2.1 Kraftwerk allgemein'!$F$16-'2.1 Kraftwerk allgemein'!$F$15+1),1),COLUMN(AZ71)-('2.1 Kraftwerk allgemein'!$F$16-'2.1 Kraftwerk allgemein'!$F$15+1)))))/$F71,
SUM(OFFSET('2.5 CAPEX'!BN74,0,-MIN($F71-1,COLUMN(AZ71)-1),1,MIN($F71,COLUMN(AZ71))))/$F71)))))),
IF(OR(ISNUMBER($D71)=FALSE,$F71=""),"",
IF(AND('2.5 CAPEX'!$L74&lt;&gt;"x",'2.5 CAPEX'!$M74&lt;&gt;"x"),0,
IF($F71=0,0,
IF(BI$4&lt;'2.1 Kraftwerk allgemein'!$F$16,0,
IF(BI$4='2.1 Kraftwerk allgemein'!$F$16,'2.5 CAPEX'!$J74/$F71,
IF(BI$4&lt;'2.1 Kraftwerk allgemein'!$F$16+$F71,
('2.5 CAPEX'!$J74+SUM(OFFSET('2.5 CAPEX'!BN74,0,-MIN(MAX($F71-1-('2.1 Kraftwerk allgemein'!$F$16-'1.1 Allgemein'!$I$22+1),0),COLUMN(AZ71)-1-('2.1 Kraftwerk allgemein'!$F$16-'1.1 Allgemein'!$I$22+1)),1,MIN(MAX($F71-('2.1 Kraftwerk allgemein'!$F$16-'1.1 Allgemein'!$I$22+1),1),COLUMN(AZ71)-('2.1 Kraftwerk allgemein'!$F$16-'1.1 Allgemein'!$I$22+1)))))/$F71,
SUM(OFFSET('2.5 CAPEX'!BN74,0,-MIN($F71-1,COLUMN(AZ71)-1),1,MIN($F71,COLUMN(AZ71))))/$F71)))))))</f>
        <v>0</v>
      </c>
      <c r="BJ71" s="199">
        <f ca="1">IF('2.1 Kraftwerk allgemein'!$F$15&lt;'1.1 Allgemein'!$I$22,
IF(OR(ISNUMBER($D71)=FALSE,$F71=""),"",
IF(AND('2.5 CAPEX'!$L74&lt;&gt;"x",'2.5 CAPEX'!$M74&lt;&gt;"x"),0,
IF($F71=0,0,
IF(BJ$4&lt;'2.1 Kraftwerk allgemein'!$F$16,0,
IF(BJ$4='2.1 Kraftwerk allgemein'!$F$16,'2.5 CAPEX'!$J74/$F71,
IF(BJ$4&lt;'2.1 Kraftwerk allgemein'!$F$16+$F71,
('2.5 CAPEX'!$J74+SUM(OFFSET('2.5 CAPEX'!BO74,0,-MIN(MAX($F71-1-('2.1 Kraftwerk allgemein'!$F$16-'2.1 Kraftwerk allgemein'!$F$15+1),0),COLUMN(BA71)-1-('2.1 Kraftwerk allgemein'!$F$16-'2.1 Kraftwerk allgemein'!$F$15+1)),1,MIN(MAX($F71-('2.1 Kraftwerk allgemein'!$F$16-'2.1 Kraftwerk allgemein'!$F$15+1),1),COLUMN(BA71)-('2.1 Kraftwerk allgemein'!$F$16-'2.1 Kraftwerk allgemein'!$F$15+1)))))/$F71,
SUM(OFFSET('2.5 CAPEX'!BO74,0,-MIN($F71-1,COLUMN(BA71)-1),1,MIN($F71,COLUMN(BA71))))/$F71)))))),
IF(OR(ISNUMBER($D71)=FALSE,$F71=""),"",
IF(AND('2.5 CAPEX'!$L74&lt;&gt;"x",'2.5 CAPEX'!$M74&lt;&gt;"x"),0,
IF($F71=0,0,
IF(BJ$4&lt;'2.1 Kraftwerk allgemein'!$F$16,0,
IF(BJ$4='2.1 Kraftwerk allgemein'!$F$16,'2.5 CAPEX'!$J74/$F71,
IF(BJ$4&lt;'2.1 Kraftwerk allgemein'!$F$16+$F71,
('2.5 CAPEX'!$J74+SUM(OFFSET('2.5 CAPEX'!BO74,0,-MIN(MAX($F71-1-('2.1 Kraftwerk allgemein'!$F$16-'1.1 Allgemein'!$I$22+1),0),COLUMN(BA71)-1-('2.1 Kraftwerk allgemein'!$F$16-'1.1 Allgemein'!$I$22+1)),1,MIN(MAX($F71-('2.1 Kraftwerk allgemein'!$F$16-'1.1 Allgemein'!$I$22+1),1),COLUMN(BA71)-('2.1 Kraftwerk allgemein'!$F$16-'1.1 Allgemein'!$I$22+1)))))/$F71,
SUM(OFFSET('2.5 CAPEX'!BO74,0,-MIN($F71-1,COLUMN(BA71)-1),1,MIN($F71,COLUMN(BA71))))/$F71)))))))</f>
        <v>0</v>
      </c>
      <c r="BK71" s="199">
        <f ca="1">IF('2.1 Kraftwerk allgemein'!$F$15&lt;'1.1 Allgemein'!$I$22,
IF(OR(ISNUMBER($D71)=FALSE,$F71=""),"",
IF(AND('2.5 CAPEX'!$L74&lt;&gt;"x",'2.5 CAPEX'!$M74&lt;&gt;"x"),0,
IF($F71=0,0,
IF(BK$4&lt;'2.1 Kraftwerk allgemein'!$F$16,0,
IF(BK$4='2.1 Kraftwerk allgemein'!$F$16,'2.5 CAPEX'!$J74/$F71,
IF(BK$4&lt;'2.1 Kraftwerk allgemein'!$F$16+$F71,
('2.5 CAPEX'!$J74+SUM(OFFSET('2.5 CAPEX'!BP74,0,-MIN(MAX($F71-1-('2.1 Kraftwerk allgemein'!$F$16-'2.1 Kraftwerk allgemein'!$F$15+1),0),COLUMN(BB71)-1-('2.1 Kraftwerk allgemein'!$F$16-'2.1 Kraftwerk allgemein'!$F$15+1)),1,MIN(MAX($F71-('2.1 Kraftwerk allgemein'!$F$16-'2.1 Kraftwerk allgemein'!$F$15+1),1),COLUMN(BB71)-('2.1 Kraftwerk allgemein'!$F$16-'2.1 Kraftwerk allgemein'!$F$15+1)))))/$F71,
SUM(OFFSET('2.5 CAPEX'!BP74,0,-MIN($F71-1,COLUMN(BB71)-1),1,MIN($F71,COLUMN(BB71))))/$F71)))))),
IF(OR(ISNUMBER($D71)=FALSE,$F71=""),"",
IF(AND('2.5 CAPEX'!$L74&lt;&gt;"x",'2.5 CAPEX'!$M74&lt;&gt;"x"),0,
IF($F71=0,0,
IF(BK$4&lt;'2.1 Kraftwerk allgemein'!$F$16,0,
IF(BK$4='2.1 Kraftwerk allgemein'!$F$16,'2.5 CAPEX'!$J74/$F71,
IF(BK$4&lt;'2.1 Kraftwerk allgemein'!$F$16+$F71,
('2.5 CAPEX'!$J74+SUM(OFFSET('2.5 CAPEX'!BP74,0,-MIN(MAX($F71-1-('2.1 Kraftwerk allgemein'!$F$16-'1.1 Allgemein'!$I$22+1),0),COLUMN(BB71)-1-('2.1 Kraftwerk allgemein'!$F$16-'1.1 Allgemein'!$I$22+1)),1,MIN(MAX($F71-('2.1 Kraftwerk allgemein'!$F$16-'1.1 Allgemein'!$I$22+1),1),COLUMN(BB71)-('2.1 Kraftwerk allgemein'!$F$16-'1.1 Allgemein'!$I$22+1)))))/$F71,
SUM(OFFSET('2.5 CAPEX'!BP74,0,-MIN($F71-1,COLUMN(BB71)-1),1,MIN($F71,COLUMN(BB71))))/$F71)))))))</f>
        <v>0</v>
      </c>
      <c r="BL71" s="199">
        <f ca="1">IF('2.1 Kraftwerk allgemein'!$F$15&lt;'1.1 Allgemein'!$I$22,
IF(OR(ISNUMBER($D71)=FALSE,$F71=""),"",
IF(AND('2.5 CAPEX'!$L74&lt;&gt;"x",'2.5 CAPEX'!$M74&lt;&gt;"x"),0,
IF($F71=0,0,
IF(BL$4&lt;'2.1 Kraftwerk allgemein'!$F$16,0,
IF(BL$4='2.1 Kraftwerk allgemein'!$F$16,'2.5 CAPEX'!$J74/$F71,
IF(BL$4&lt;'2.1 Kraftwerk allgemein'!$F$16+$F71,
('2.5 CAPEX'!$J74+SUM(OFFSET('2.5 CAPEX'!BQ74,0,-MIN(MAX($F71-1-('2.1 Kraftwerk allgemein'!$F$16-'2.1 Kraftwerk allgemein'!$F$15+1),0),COLUMN(BC71)-1-('2.1 Kraftwerk allgemein'!$F$16-'2.1 Kraftwerk allgemein'!$F$15+1)),1,MIN(MAX($F71-('2.1 Kraftwerk allgemein'!$F$16-'2.1 Kraftwerk allgemein'!$F$15+1),1),COLUMN(BC71)-('2.1 Kraftwerk allgemein'!$F$16-'2.1 Kraftwerk allgemein'!$F$15+1)))))/$F71,
SUM(OFFSET('2.5 CAPEX'!BQ74,0,-MIN($F71-1,COLUMN(BC71)-1),1,MIN($F71,COLUMN(BC71))))/$F71)))))),
IF(OR(ISNUMBER($D71)=FALSE,$F71=""),"",
IF(AND('2.5 CAPEX'!$L74&lt;&gt;"x",'2.5 CAPEX'!$M74&lt;&gt;"x"),0,
IF($F71=0,0,
IF(BL$4&lt;'2.1 Kraftwerk allgemein'!$F$16,0,
IF(BL$4='2.1 Kraftwerk allgemein'!$F$16,'2.5 CAPEX'!$J74/$F71,
IF(BL$4&lt;'2.1 Kraftwerk allgemein'!$F$16+$F71,
('2.5 CAPEX'!$J74+SUM(OFFSET('2.5 CAPEX'!BQ74,0,-MIN(MAX($F71-1-('2.1 Kraftwerk allgemein'!$F$16-'1.1 Allgemein'!$I$22+1),0),COLUMN(BC71)-1-('2.1 Kraftwerk allgemein'!$F$16-'1.1 Allgemein'!$I$22+1)),1,MIN(MAX($F71-('2.1 Kraftwerk allgemein'!$F$16-'1.1 Allgemein'!$I$22+1),1),COLUMN(BC71)-('2.1 Kraftwerk allgemein'!$F$16-'1.1 Allgemein'!$I$22+1)))))/$F71,
SUM(OFFSET('2.5 CAPEX'!BQ74,0,-MIN($F71-1,COLUMN(BC71)-1),1,MIN($F71,COLUMN(BC71))))/$F71)))))))</f>
        <v>0</v>
      </c>
      <c r="BM71" s="199">
        <f ca="1">IF('2.1 Kraftwerk allgemein'!$F$15&lt;'1.1 Allgemein'!$I$22,
IF(OR(ISNUMBER($D71)=FALSE,$F71=""),"",
IF(AND('2.5 CAPEX'!$L74&lt;&gt;"x",'2.5 CAPEX'!$M74&lt;&gt;"x"),0,
IF($F71=0,0,
IF(BM$4&lt;'2.1 Kraftwerk allgemein'!$F$16,0,
IF(BM$4='2.1 Kraftwerk allgemein'!$F$16,'2.5 CAPEX'!$J74/$F71,
IF(BM$4&lt;'2.1 Kraftwerk allgemein'!$F$16+$F71,
('2.5 CAPEX'!$J74+SUM(OFFSET('2.5 CAPEX'!BR74,0,-MIN(MAX($F71-1-('2.1 Kraftwerk allgemein'!$F$16-'2.1 Kraftwerk allgemein'!$F$15+1),0),COLUMN(BD71)-1-('2.1 Kraftwerk allgemein'!$F$16-'2.1 Kraftwerk allgemein'!$F$15+1)),1,MIN(MAX($F71-('2.1 Kraftwerk allgemein'!$F$16-'2.1 Kraftwerk allgemein'!$F$15+1),1),COLUMN(BD71)-('2.1 Kraftwerk allgemein'!$F$16-'2.1 Kraftwerk allgemein'!$F$15+1)))))/$F71,
SUM(OFFSET('2.5 CAPEX'!BR74,0,-MIN($F71-1,COLUMN(BD71)-1),1,MIN($F71,COLUMN(BD71))))/$F71)))))),
IF(OR(ISNUMBER($D71)=FALSE,$F71=""),"",
IF(AND('2.5 CAPEX'!$L74&lt;&gt;"x",'2.5 CAPEX'!$M74&lt;&gt;"x"),0,
IF($F71=0,0,
IF(BM$4&lt;'2.1 Kraftwerk allgemein'!$F$16,0,
IF(BM$4='2.1 Kraftwerk allgemein'!$F$16,'2.5 CAPEX'!$J74/$F71,
IF(BM$4&lt;'2.1 Kraftwerk allgemein'!$F$16+$F71,
('2.5 CAPEX'!$J74+SUM(OFFSET('2.5 CAPEX'!BR74,0,-MIN(MAX($F71-1-('2.1 Kraftwerk allgemein'!$F$16-'1.1 Allgemein'!$I$22+1),0),COLUMN(BD71)-1-('2.1 Kraftwerk allgemein'!$F$16-'1.1 Allgemein'!$I$22+1)),1,MIN(MAX($F71-('2.1 Kraftwerk allgemein'!$F$16-'1.1 Allgemein'!$I$22+1),1),COLUMN(BD71)-('2.1 Kraftwerk allgemein'!$F$16-'1.1 Allgemein'!$I$22+1)))))/$F71,
SUM(OFFSET('2.5 CAPEX'!BR74,0,-MIN($F71-1,COLUMN(BD71)-1),1,MIN($F71,COLUMN(BD71))))/$F71)))))))</f>
        <v>0</v>
      </c>
      <c r="BN71" s="199">
        <f ca="1">IF('2.1 Kraftwerk allgemein'!$F$15&lt;'1.1 Allgemein'!$I$22,
IF(OR(ISNUMBER($D71)=FALSE,$F71=""),"",
IF(AND('2.5 CAPEX'!$L74&lt;&gt;"x",'2.5 CAPEX'!$M74&lt;&gt;"x"),0,
IF($F71=0,0,
IF(BN$4&lt;'2.1 Kraftwerk allgemein'!$F$16,0,
IF(BN$4='2.1 Kraftwerk allgemein'!$F$16,'2.5 CAPEX'!$J74/$F71,
IF(BN$4&lt;'2.1 Kraftwerk allgemein'!$F$16+$F71,
('2.5 CAPEX'!$J74+SUM(OFFSET('2.5 CAPEX'!BS74,0,-MIN(MAX($F71-1-('2.1 Kraftwerk allgemein'!$F$16-'2.1 Kraftwerk allgemein'!$F$15+1),0),COLUMN(BE71)-1-('2.1 Kraftwerk allgemein'!$F$16-'2.1 Kraftwerk allgemein'!$F$15+1)),1,MIN(MAX($F71-('2.1 Kraftwerk allgemein'!$F$16-'2.1 Kraftwerk allgemein'!$F$15+1),1),COLUMN(BE71)-('2.1 Kraftwerk allgemein'!$F$16-'2.1 Kraftwerk allgemein'!$F$15+1)))))/$F71,
SUM(OFFSET('2.5 CAPEX'!BS74,0,-MIN($F71-1,COLUMN(BE71)-1),1,MIN($F71,COLUMN(BE71))))/$F71)))))),
IF(OR(ISNUMBER($D71)=FALSE,$F71=""),"",
IF(AND('2.5 CAPEX'!$L74&lt;&gt;"x",'2.5 CAPEX'!$M74&lt;&gt;"x"),0,
IF($F71=0,0,
IF(BN$4&lt;'2.1 Kraftwerk allgemein'!$F$16,0,
IF(BN$4='2.1 Kraftwerk allgemein'!$F$16,'2.5 CAPEX'!$J74/$F71,
IF(BN$4&lt;'2.1 Kraftwerk allgemein'!$F$16+$F71,
('2.5 CAPEX'!$J74+SUM(OFFSET('2.5 CAPEX'!BS74,0,-MIN(MAX($F71-1-('2.1 Kraftwerk allgemein'!$F$16-'1.1 Allgemein'!$I$22+1),0),COLUMN(BE71)-1-('2.1 Kraftwerk allgemein'!$F$16-'1.1 Allgemein'!$I$22+1)),1,MIN(MAX($F71-('2.1 Kraftwerk allgemein'!$F$16-'1.1 Allgemein'!$I$22+1),1),COLUMN(BE71)-('2.1 Kraftwerk allgemein'!$F$16-'1.1 Allgemein'!$I$22+1)))))/$F71,
SUM(OFFSET('2.5 CAPEX'!BS74,0,-MIN($F71-1,COLUMN(BE71)-1),1,MIN($F71,COLUMN(BE71))))/$F71)))))))</f>
        <v>0</v>
      </c>
      <c r="BO71" s="199">
        <f ca="1">IF('2.1 Kraftwerk allgemein'!$F$15&lt;'1.1 Allgemein'!$I$22,
IF(OR(ISNUMBER($D71)=FALSE,$F71=""),"",
IF(AND('2.5 CAPEX'!$L74&lt;&gt;"x",'2.5 CAPEX'!$M74&lt;&gt;"x"),0,
IF($F71=0,0,
IF(BO$4&lt;'2.1 Kraftwerk allgemein'!$F$16,0,
IF(BO$4='2.1 Kraftwerk allgemein'!$F$16,'2.5 CAPEX'!$J74/$F71,
IF(BO$4&lt;'2.1 Kraftwerk allgemein'!$F$16+$F71,
('2.5 CAPEX'!$J74+SUM(OFFSET('2.5 CAPEX'!BT74,0,-MIN(MAX($F71-1-('2.1 Kraftwerk allgemein'!$F$16-'2.1 Kraftwerk allgemein'!$F$15+1),0),COLUMN(BF71)-1-('2.1 Kraftwerk allgemein'!$F$16-'2.1 Kraftwerk allgemein'!$F$15+1)),1,MIN(MAX($F71-('2.1 Kraftwerk allgemein'!$F$16-'2.1 Kraftwerk allgemein'!$F$15+1),1),COLUMN(BF71)-('2.1 Kraftwerk allgemein'!$F$16-'2.1 Kraftwerk allgemein'!$F$15+1)))))/$F71,
SUM(OFFSET('2.5 CAPEX'!BT74,0,-MIN($F71-1,COLUMN(BF71)-1),1,MIN($F71,COLUMN(BF71))))/$F71)))))),
IF(OR(ISNUMBER($D71)=FALSE,$F71=""),"",
IF(AND('2.5 CAPEX'!$L74&lt;&gt;"x",'2.5 CAPEX'!$M74&lt;&gt;"x"),0,
IF($F71=0,0,
IF(BO$4&lt;'2.1 Kraftwerk allgemein'!$F$16,0,
IF(BO$4='2.1 Kraftwerk allgemein'!$F$16,'2.5 CAPEX'!$J74/$F71,
IF(BO$4&lt;'2.1 Kraftwerk allgemein'!$F$16+$F71,
('2.5 CAPEX'!$J74+SUM(OFFSET('2.5 CAPEX'!BT74,0,-MIN(MAX($F71-1-('2.1 Kraftwerk allgemein'!$F$16-'1.1 Allgemein'!$I$22+1),0),COLUMN(BF71)-1-('2.1 Kraftwerk allgemein'!$F$16-'1.1 Allgemein'!$I$22+1)),1,MIN(MAX($F71-('2.1 Kraftwerk allgemein'!$F$16-'1.1 Allgemein'!$I$22+1),1),COLUMN(BF71)-('2.1 Kraftwerk allgemein'!$F$16-'1.1 Allgemein'!$I$22+1)))))/$F71,
SUM(OFFSET('2.5 CAPEX'!BT74,0,-MIN($F71-1,COLUMN(BF71)-1),1,MIN($F71,COLUMN(BF71))))/$F71)))))))</f>
        <v>0</v>
      </c>
      <c r="BP71" s="199">
        <f ca="1">IF('2.1 Kraftwerk allgemein'!$F$15&lt;'1.1 Allgemein'!$I$22,
IF(OR(ISNUMBER($D71)=FALSE,$F71=""),"",
IF(AND('2.5 CAPEX'!$L74&lt;&gt;"x",'2.5 CAPEX'!$M74&lt;&gt;"x"),0,
IF($F71=0,0,
IF(BP$4&lt;'2.1 Kraftwerk allgemein'!$F$16,0,
IF(BP$4='2.1 Kraftwerk allgemein'!$F$16,'2.5 CAPEX'!$J74/$F71,
IF(BP$4&lt;'2.1 Kraftwerk allgemein'!$F$16+$F71,
('2.5 CAPEX'!$J74+SUM(OFFSET('2.5 CAPEX'!BU74,0,-MIN(MAX($F71-1-('2.1 Kraftwerk allgemein'!$F$16-'2.1 Kraftwerk allgemein'!$F$15+1),0),COLUMN(BG71)-1-('2.1 Kraftwerk allgemein'!$F$16-'2.1 Kraftwerk allgemein'!$F$15+1)),1,MIN(MAX($F71-('2.1 Kraftwerk allgemein'!$F$16-'2.1 Kraftwerk allgemein'!$F$15+1),1),COLUMN(BG71)-('2.1 Kraftwerk allgemein'!$F$16-'2.1 Kraftwerk allgemein'!$F$15+1)))))/$F71,
SUM(OFFSET('2.5 CAPEX'!BU74,0,-MIN($F71-1,COLUMN(BG71)-1),1,MIN($F71,COLUMN(BG71))))/$F71)))))),
IF(OR(ISNUMBER($D71)=FALSE,$F71=""),"",
IF(AND('2.5 CAPEX'!$L74&lt;&gt;"x",'2.5 CAPEX'!$M74&lt;&gt;"x"),0,
IF($F71=0,0,
IF(BP$4&lt;'2.1 Kraftwerk allgemein'!$F$16,0,
IF(BP$4='2.1 Kraftwerk allgemein'!$F$16,'2.5 CAPEX'!$J74/$F71,
IF(BP$4&lt;'2.1 Kraftwerk allgemein'!$F$16+$F71,
('2.5 CAPEX'!$J74+SUM(OFFSET('2.5 CAPEX'!BU74,0,-MIN(MAX($F71-1-('2.1 Kraftwerk allgemein'!$F$16-'1.1 Allgemein'!$I$22+1),0),COLUMN(BG71)-1-('2.1 Kraftwerk allgemein'!$F$16-'1.1 Allgemein'!$I$22+1)),1,MIN(MAX($F71-('2.1 Kraftwerk allgemein'!$F$16-'1.1 Allgemein'!$I$22+1),1),COLUMN(BG71)-('2.1 Kraftwerk allgemein'!$F$16-'1.1 Allgemein'!$I$22+1)))))/$F71,
SUM(OFFSET('2.5 CAPEX'!BU74,0,-MIN($F71-1,COLUMN(BG71)-1),1,MIN($F71,COLUMN(BG71))))/$F71)))))))</f>
        <v>0</v>
      </c>
      <c r="BQ71" s="199">
        <f ca="1">IF('2.1 Kraftwerk allgemein'!$F$15&lt;'1.1 Allgemein'!$I$22,
IF(OR(ISNUMBER($D71)=FALSE,$F71=""),"",
IF(AND('2.5 CAPEX'!$L74&lt;&gt;"x",'2.5 CAPEX'!$M74&lt;&gt;"x"),0,
IF($F71=0,0,
IF(BQ$4&lt;'2.1 Kraftwerk allgemein'!$F$16,0,
IF(BQ$4='2.1 Kraftwerk allgemein'!$F$16,'2.5 CAPEX'!$J74/$F71,
IF(BQ$4&lt;'2.1 Kraftwerk allgemein'!$F$16+$F71,
('2.5 CAPEX'!$J74+SUM(OFFSET('2.5 CAPEX'!BV74,0,-MIN(MAX($F71-1-('2.1 Kraftwerk allgemein'!$F$16-'2.1 Kraftwerk allgemein'!$F$15+1),0),COLUMN(BH71)-1-('2.1 Kraftwerk allgemein'!$F$16-'2.1 Kraftwerk allgemein'!$F$15+1)),1,MIN(MAX($F71-('2.1 Kraftwerk allgemein'!$F$16-'2.1 Kraftwerk allgemein'!$F$15+1),1),COLUMN(BH71)-('2.1 Kraftwerk allgemein'!$F$16-'2.1 Kraftwerk allgemein'!$F$15+1)))))/$F71,
SUM(OFFSET('2.5 CAPEX'!BV74,0,-MIN($F71-1,COLUMN(BH71)-1),1,MIN($F71,COLUMN(BH71))))/$F71)))))),
IF(OR(ISNUMBER($D71)=FALSE,$F71=""),"",
IF(AND('2.5 CAPEX'!$L74&lt;&gt;"x",'2.5 CAPEX'!$M74&lt;&gt;"x"),0,
IF($F71=0,0,
IF(BQ$4&lt;'2.1 Kraftwerk allgemein'!$F$16,0,
IF(BQ$4='2.1 Kraftwerk allgemein'!$F$16,'2.5 CAPEX'!$J74/$F71,
IF(BQ$4&lt;'2.1 Kraftwerk allgemein'!$F$16+$F71,
('2.5 CAPEX'!$J74+SUM(OFFSET('2.5 CAPEX'!BV74,0,-MIN(MAX($F71-1-('2.1 Kraftwerk allgemein'!$F$16-'1.1 Allgemein'!$I$22+1),0),COLUMN(BH71)-1-('2.1 Kraftwerk allgemein'!$F$16-'1.1 Allgemein'!$I$22+1)),1,MIN(MAX($F71-('2.1 Kraftwerk allgemein'!$F$16-'1.1 Allgemein'!$I$22+1),1),COLUMN(BH71)-('2.1 Kraftwerk allgemein'!$F$16-'1.1 Allgemein'!$I$22+1)))))/$F71,
SUM(OFFSET('2.5 CAPEX'!BV74,0,-MIN($F71-1,COLUMN(BH71)-1),1,MIN($F71,COLUMN(BH71))))/$F71)))))))</f>
        <v>0</v>
      </c>
      <c r="BR71" s="199">
        <f ca="1">IF('2.1 Kraftwerk allgemein'!$F$15&lt;'1.1 Allgemein'!$I$22,
IF(OR(ISNUMBER($D71)=FALSE,$F71=""),"",
IF(AND('2.5 CAPEX'!$L74&lt;&gt;"x",'2.5 CAPEX'!$M74&lt;&gt;"x"),0,
IF($F71=0,0,
IF(BR$4&lt;'2.1 Kraftwerk allgemein'!$F$16,0,
IF(BR$4='2.1 Kraftwerk allgemein'!$F$16,'2.5 CAPEX'!$J74/$F71,
IF(BR$4&lt;'2.1 Kraftwerk allgemein'!$F$16+$F71,
('2.5 CAPEX'!$J74+SUM(OFFSET('2.5 CAPEX'!BW74,0,-MIN(MAX($F71-1-('2.1 Kraftwerk allgemein'!$F$16-'2.1 Kraftwerk allgemein'!$F$15+1),0),COLUMN(BI71)-1-('2.1 Kraftwerk allgemein'!$F$16-'2.1 Kraftwerk allgemein'!$F$15+1)),1,MIN(MAX($F71-('2.1 Kraftwerk allgemein'!$F$16-'2.1 Kraftwerk allgemein'!$F$15+1),1),COLUMN(BI71)-('2.1 Kraftwerk allgemein'!$F$16-'2.1 Kraftwerk allgemein'!$F$15+1)))))/$F71,
SUM(OFFSET('2.5 CAPEX'!BW74,0,-MIN($F71-1,COLUMN(BI71)-1),1,MIN($F71,COLUMN(BI71))))/$F71)))))),
IF(OR(ISNUMBER($D71)=FALSE,$F71=""),"",
IF(AND('2.5 CAPEX'!$L74&lt;&gt;"x",'2.5 CAPEX'!$M74&lt;&gt;"x"),0,
IF($F71=0,0,
IF(BR$4&lt;'2.1 Kraftwerk allgemein'!$F$16,0,
IF(BR$4='2.1 Kraftwerk allgemein'!$F$16,'2.5 CAPEX'!$J74/$F71,
IF(BR$4&lt;'2.1 Kraftwerk allgemein'!$F$16+$F71,
('2.5 CAPEX'!$J74+SUM(OFFSET('2.5 CAPEX'!BW74,0,-MIN(MAX($F71-1-('2.1 Kraftwerk allgemein'!$F$16-'1.1 Allgemein'!$I$22+1),0),COLUMN(BI71)-1-('2.1 Kraftwerk allgemein'!$F$16-'1.1 Allgemein'!$I$22+1)),1,MIN(MAX($F71-('2.1 Kraftwerk allgemein'!$F$16-'1.1 Allgemein'!$I$22+1),1),COLUMN(BI71)-('2.1 Kraftwerk allgemein'!$F$16-'1.1 Allgemein'!$I$22+1)))))/$F71,
SUM(OFFSET('2.5 CAPEX'!BW74,0,-MIN($F71-1,COLUMN(BI71)-1),1,MIN($F71,COLUMN(BI71))))/$F71)))))))</f>
        <v>0</v>
      </c>
      <c r="BS71" s="199">
        <f ca="1">IF('2.1 Kraftwerk allgemein'!$F$15&lt;'1.1 Allgemein'!$I$22,
IF(OR(ISNUMBER($D71)=FALSE,$F71=""),"",
IF(AND('2.5 CAPEX'!$L74&lt;&gt;"x",'2.5 CAPEX'!$M74&lt;&gt;"x"),0,
IF($F71=0,0,
IF(BS$4&lt;'2.1 Kraftwerk allgemein'!$F$16,0,
IF(BS$4='2.1 Kraftwerk allgemein'!$F$16,'2.5 CAPEX'!$J74/$F71,
IF(BS$4&lt;'2.1 Kraftwerk allgemein'!$F$16+$F71,
('2.5 CAPEX'!$J74+SUM(OFFSET('2.5 CAPEX'!BX74,0,-MIN(MAX($F71-1-('2.1 Kraftwerk allgemein'!$F$16-'2.1 Kraftwerk allgemein'!$F$15+1),0),COLUMN(BJ71)-1-('2.1 Kraftwerk allgemein'!$F$16-'2.1 Kraftwerk allgemein'!$F$15+1)),1,MIN(MAX($F71-('2.1 Kraftwerk allgemein'!$F$16-'2.1 Kraftwerk allgemein'!$F$15+1),1),COLUMN(BJ71)-('2.1 Kraftwerk allgemein'!$F$16-'2.1 Kraftwerk allgemein'!$F$15+1)))))/$F71,
SUM(OFFSET('2.5 CAPEX'!BX74,0,-MIN($F71-1,COLUMN(BJ71)-1),1,MIN($F71,COLUMN(BJ71))))/$F71)))))),
IF(OR(ISNUMBER($D71)=FALSE,$F71=""),"",
IF(AND('2.5 CAPEX'!$L74&lt;&gt;"x",'2.5 CAPEX'!$M74&lt;&gt;"x"),0,
IF($F71=0,0,
IF(BS$4&lt;'2.1 Kraftwerk allgemein'!$F$16,0,
IF(BS$4='2.1 Kraftwerk allgemein'!$F$16,'2.5 CAPEX'!$J74/$F71,
IF(BS$4&lt;'2.1 Kraftwerk allgemein'!$F$16+$F71,
('2.5 CAPEX'!$J74+SUM(OFFSET('2.5 CAPEX'!BX74,0,-MIN(MAX($F71-1-('2.1 Kraftwerk allgemein'!$F$16-'1.1 Allgemein'!$I$22+1),0),COLUMN(BJ71)-1-('2.1 Kraftwerk allgemein'!$F$16-'1.1 Allgemein'!$I$22+1)),1,MIN(MAX($F71-('2.1 Kraftwerk allgemein'!$F$16-'1.1 Allgemein'!$I$22+1),1),COLUMN(BJ71)-('2.1 Kraftwerk allgemein'!$F$16-'1.1 Allgemein'!$I$22+1)))))/$F71,
SUM(OFFSET('2.5 CAPEX'!BX74,0,-MIN($F71-1,COLUMN(BJ71)-1),1,MIN($F71,COLUMN(BJ71))))/$F71)))))))</f>
        <v>0</v>
      </c>
      <c r="BT71" s="199">
        <f ca="1">IF('2.1 Kraftwerk allgemein'!$F$15&lt;'1.1 Allgemein'!$I$22,
IF(OR(ISNUMBER($D71)=FALSE,$F71=""),"",
IF(AND('2.5 CAPEX'!$L74&lt;&gt;"x",'2.5 CAPEX'!$M74&lt;&gt;"x"),0,
IF($F71=0,0,
IF(BT$4&lt;'2.1 Kraftwerk allgemein'!$F$16,0,
IF(BT$4='2.1 Kraftwerk allgemein'!$F$16,'2.5 CAPEX'!$J74/$F71,
IF(BT$4&lt;'2.1 Kraftwerk allgemein'!$F$16+$F71,
('2.5 CAPEX'!$J74+SUM(OFFSET('2.5 CAPEX'!BY74,0,-MIN(MAX($F71-1-('2.1 Kraftwerk allgemein'!$F$16-'2.1 Kraftwerk allgemein'!$F$15+1),0),COLUMN(BK71)-1-('2.1 Kraftwerk allgemein'!$F$16-'2.1 Kraftwerk allgemein'!$F$15+1)),1,MIN(MAX($F71-('2.1 Kraftwerk allgemein'!$F$16-'2.1 Kraftwerk allgemein'!$F$15+1),1),COLUMN(BK71)-('2.1 Kraftwerk allgemein'!$F$16-'2.1 Kraftwerk allgemein'!$F$15+1)))))/$F71,
SUM(OFFSET('2.5 CAPEX'!BY74,0,-MIN($F71-1,COLUMN(BK71)-1),1,MIN($F71,COLUMN(BK71))))/$F71)))))),
IF(OR(ISNUMBER($D71)=FALSE,$F71=""),"",
IF(AND('2.5 CAPEX'!$L74&lt;&gt;"x",'2.5 CAPEX'!$M74&lt;&gt;"x"),0,
IF($F71=0,0,
IF(BT$4&lt;'2.1 Kraftwerk allgemein'!$F$16,0,
IF(BT$4='2.1 Kraftwerk allgemein'!$F$16,'2.5 CAPEX'!$J74/$F71,
IF(BT$4&lt;'2.1 Kraftwerk allgemein'!$F$16+$F71,
('2.5 CAPEX'!$J74+SUM(OFFSET('2.5 CAPEX'!BY74,0,-MIN(MAX($F71-1-('2.1 Kraftwerk allgemein'!$F$16-'1.1 Allgemein'!$I$22+1),0),COLUMN(BK71)-1-('2.1 Kraftwerk allgemein'!$F$16-'1.1 Allgemein'!$I$22+1)),1,MIN(MAX($F71-('2.1 Kraftwerk allgemein'!$F$16-'1.1 Allgemein'!$I$22+1),1),COLUMN(BK71)-('2.1 Kraftwerk allgemein'!$F$16-'1.1 Allgemein'!$I$22+1)))))/$F71,
SUM(OFFSET('2.5 CAPEX'!BY74,0,-MIN($F71-1,COLUMN(BK71)-1),1,MIN($F71,COLUMN(BK71))))/$F71)))))))</f>
        <v>0</v>
      </c>
      <c r="BU71" s="199">
        <f ca="1">IF('2.1 Kraftwerk allgemein'!$F$15&lt;'1.1 Allgemein'!$I$22,
IF(OR(ISNUMBER($D71)=FALSE,$F71=""),"",
IF(AND('2.5 CAPEX'!$L74&lt;&gt;"x",'2.5 CAPEX'!$M74&lt;&gt;"x"),0,
IF($F71=0,0,
IF(BU$4&lt;'2.1 Kraftwerk allgemein'!$F$16,0,
IF(BU$4='2.1 Kraftwerk allgemein'!$F$16,'2.5 CAPEX'!$J74/$F71,
IF(BU$4&lt;'2.1 Kraftwerk allgemein'!$F$16+$F71,
('2.5 CAPEX'!$J74+SUM(OFFSET('2.5 CAPEX'!BZ74,0,-MIN(MAX($F71-1-('2.1 Kraftwerk allgemein'!$F$16-'2.1 Kraftwerk allgemein'!$F$15+1),0),COLUMN(BL71)-1-('2.1 Kraftwerk allgemein'!$F$16-'2.1 Kraftwerk allgemein'!$F$15+1)),1,MIN(MAX($F71-('2.1 Kraftwerk allgemein'!$F$16-'2.1 Kraftwerk allgemein'!$F$15+1),1),COLUMN(BL71)-('2.1 Kraftwerk allgemein'!$F$16-'2.1 Kraftwerk allgemein'!$F$15+1)))))/$F71,
SUM(OFFSET('2.5 CAPEX'!BZ74,0,-MIN($F71-1,COLUMN(BL71)-1),1,MIN($F71,COLUMN(BL71))))/$F71)))))),
IF(OR(ISNUMBER($D71)=FALSE,$F71=""),"",
IF(AND('2.5 CAPEX'!$L74&lt;&gt;"x",'2.5 CAPEX'!$M74&lt;&gt;"x"),0,
IF($F71=0,0,
IF(BU$4&lt;'2.1 Kraftwerk allgemein'!$F$16,0,
IF(BU$4='2.1 Kraftwerk allgemein'!$F$16,'2.5 CAPEX'!$J74/$F71,
IF(BU$4&lt;'2.1 Kraftwerk allgemein'!$F$16+$F71,
('2.5 CAPEX'!$J74+SUM(OFFSET('2.5 CAPEX'!BZ74,0,-MIN(MAX($F71-1-('2.1 Kraftwerk allgemein'!$F$16-'1.1 Allgemein'!$I$22+1),0),COLUMN(BL71)-1-('2.1 Kraftwerk allgemein'!$F$16-'1.1 Allgemein'!$I$22+1)),1,MIN(MAX($F71-('2.1 Kraftwerk allgemein'!$F$16-'1.1 Allgemein'!$I$22+1),1),COLUMN(BL71)-('2.1 Kraftwerk allgemein'!$F$16-'1.1 Allgemein'!$I$22+1)))))/$F71,
SUM(OFFSET('2.5 CAPEX'!BZ74,0,-MIN($F71-1,COLUMN(BL71)-1),1,MIN($F71,COLUMN(BL71))))/$F71)))))))</f>
        <v>0</v>
      </c>
      <c r="BV71" s="199">
        <f ca="1">IF('2.1 Kraftwerk allgemein'!$F$15&lt;'1.1 Allgemein'!$I$22,
IF(OR(ISNUMBER($D71)=FALSE,$F71=""),"",
IF(AND('2.5 CAPEX'!$L74&lt;&gt;"x",'2.5 CAPEX'!$M74&lt;&gt;"x"),0,
IF($F71=0,0,
IF(BV$4&lt;'2.1 Kraftwerk allgemein'!$F$16,0,
IF(BV$4='2.1 Kraftwerk allgemein'!$F$16,'2.5 CAPEX'!$J74/$F71,
IF(BV$4&lt;'2.1 Kraftwerk allgemein'!$F$16+$F71,
('2.5 CAPEX'!$J74+SUM(OFFSET('2.5 CAPEX'!CA74,0,-MIN(MAX($F71-1-('2.1 Kraftwerk allgemein'!$F$16-'2.1 Kraftwerk allgemein'!$F$15+1),0),COLUMN(BM71)-1-('2.1 Kraftwerk allgemein'!$F$16-'2.1 Kraftwerk allgemein'!$F$15+1)),1,MIN(MAX($F71-('2.1 Kraftwerk allgemein'!$F$16-'2.1 Kraftwerk allgemein'!$F$15+1),1),COLUMN(BM71)-('2.1 Kraftwerk allgemein'!$F$16-'2.1 Kraftwerk allgemein'!$F$15+1)))))/$F71,
SUM(OFFSET('2.5 CAPEX'!CA74,0,-MIN($F71-1,COLUMN(BM71)-1),1,MIN($F71,COLUMN(BM71))))/$F71)))))),
IF(OR(ISNUMBER($D71)=FALSE,$F71=""),"",
IF(AND('2.5 CAPEX'!$L74&lt;&gt;"x",'2.5 CAPEX'!$M74&lt;&gt;"x"),0,
IF($F71=0,0,
IF(BV$4&lt;'2.1 Kraftwerk allgemein'!$F$16,0,
IF(BV$4='2.1 Kraftwerk allgemein'!$F$16,'2.5 CAPEX'!$J74/$F71,
IF(BV$4&lt;'2.1 Kraftwerk allgemein'!$F$16+$F71,
('2.5 CAPEX'!$J74+SUM(OFFSET('2.5 CAPEX'!CA74,0,-MIN(MAX($F71-1-('2.1 Kraftwerk allgemein'!$F$16-'1.1 Allgemein'!$I$22+1),0),COLUMN(BM71)-1-('2.1 Kraftwerk allgemein'!$F$16-'1.1 Allgemein'!$I$22+1)),1,MIN(MAX($F71-('2.1 Kraftwerk allgemein'!$F$16-'1.1 Allgemein'!$I$22+1),1),COLUMN(BM71)-('2.1 Kraftwerk allgemein'!$F$16-'1.1 Allgemein'!$I$22+1)))))/$F71,
SUM(OFFSET('2.5 CAPEX'!CA74,0,-MIN($F71-1,COLUMN(BM71)-1),1,MIN($F71,COLUMN(BM71))))/$F71)))))))</f>
        <v>0</v>
      </c>
      <c r="BW71" s="199">
        <f ca="1">IF('2.1 Kraftwerk allgemein'!$F$15&lt;'1.1 Allgemein'!$I$22,
IF(OR(ISNUMBER($D71)=FALSE,$F71=""),"",
IF(AND('2.5 CAPEX'!$L74&lt;&gt;"x",'2.5 CAPEX'!$M74&lt;&gt;"x"),0,
IF($F71=0,0,
IF(BW$4&lt;'2.1 Kraftwerk allgemein'!$F$16,0,
IF(BW$4='2.1 Kraftwerk allgemein'!$F$16,'2.5 CAPEX'!$J74/$F71,
IF(BW$4&lt;'2.1 Kraftwerk allgemein'!$F$16+$F71,
('2.5 CAPEX'!$J74+SUM(OFFSET('2.5 CAPEX'!CB74,0,-MIN(MAX($F71-1-('2.1 Kraftwerk allgemein'!$F$16-'2.1 Kraftwerk allgemein'!$F$15+1),0),COLUMN(BN71)-1-('2.1 Kraftwerk allgemein'!$F$16-'2.1 Kraftwerk allgemein'!$F$15+1)),1,MIN(MAX($F71-('2.1 Kraftwerk allgemein'!$F$16-'2.1 Kraftwerk allgemein'!$F$15+1),1),COLUMN(BN71)-('2.1 Kraftwerk allgemein'!$F$16-'2.1 Kraftwerk allgemein'!$F$15+1)))))/$F71,
SUM(OFFSET('2.5 CAPEX'!CB74,0,-MIN($F71-1,COLUMN(BN71)-1),1,MIN($F71,COLUMN(BN71))))/$F71)))))),
IF(OR(ISNUMBER($D71)=FALSE,$F71=""),"",
IF(AND('2.5 CAPEX'!$L74&lt;&gt;"x",'2.5 CAPEX'!$M74&lt;&gt;"x"),0,
IF($F71=0,0,
IF(BW$4&lt;'2.1 Kraftwerk allgemein'!$F$16,0,
IF(BW$4='2.1 Kraftwerk allgemein'!$F$16,'2.5 CAPEX'!$J74/$F71,
IF(BW$4&lt;'2.1 Kraftwerk allgemein'!$F$16+$F71,
('2.5 CAPEX'!$J74+SUM(OFFSET('2.5 CAPEX'!CB74,0,-MIN(MAX($F71-1-('2.1 Kraftwerk allgemein'!$F$16-'1.1 Allgemein'!$I$22+1),0),COLUMN(BN71)-1-('2.1 Kraftwerk allgemein'!$F$16-'1.1 Allgemein'!$I$22+1)),1,MIN(MAX($F71-('2.1 Kraftwerk allgemein'!$F$16-'1.1 Allgemein'!$I$22+1),1),COLUMN(BN71)-('2.1 Kraftwerk allgemein'!$F$16-'1.1 Allgemein'!$I$22+1)))))/$F71,
SUM(OFFSET('2.5 CAPEX'!CB74,0,-MIN($F71-1,COLUMN(BN71)-1),1,MIN($F71,COLUMN(BN71))))/$F71)))))))</f>
        <v>0</v>
      </c>
      <c r="BX71" s="199">
        <f ca="1">IF('2.1 Kraftwerk allgemein'!$F$15&lt;'1.1 Allgemein'!$I$22,
IF(OR(ISNUMBER($D71)=FALSE,$F71=""),"",
IF(AND('2.5 CAPEX'!$L74&lt;&gt;"x",'2.5 CAPEX'!$M74&lt;&gt;"x"),0,
IF($F71=0,0,
IF(BX$4&lt;'2.1 Kraftwerk allgemein'!$F$16,0,
IF(BX$4='2.1 Kraftwerk allgemein'!$F$16,'2.5 CAPEX'!$J74/$F71,
IF(BX$4&lt;'2.1 Kraftwerk allgemein'!$F$16+$F71,
('2.5 CAPEX'!$J74+SUM(OFFSET('2.5 CAPEX'!CC74,0,-MIN(MAX($F71-1-('2.1 Kraftwerk allgemein'!$F$16-'2.1 Kraftwerk allgemein'!$F$15+1),0),COLUMN(BO71)-1-('2.1 Kraftwerk allgemein'!$F$16-'2.1 Kraftwerk allgemein'!$F$15+1)),1,MIN(MAX($F71-('2.1 Kraftwerk allgemein'!$F$16-'2.1 Kraftwerk allgemein'!$F$15+1),1),COLUMN(BO71)-('2.1 Kraftwerk allgemein'!$F$16-'2.1 Kraftwerk allgemein'!$F$15+1)))))/$F71,
SUM(OFFSET('2.5 CAPEX'!CC74,0,-MIN($F71-1,COLUMN(BO71)-1),1,MIN($F71,COLUMN(BO71))))/$F71)))))),
IF(OR(ISNUMBER($D71)=FALSE,$F71=""),"",
IF(AND('2.5 CAPEX'!$L74&lt;&gt;"x",'2.5 CAPEX'!$M74&lt;&gt;"x"),0,
IF($F71=0,0,
IF(BX$4&lt;'2.1 Kraftwerk allgemein'!$F$16,0,
IF(BX$4='2.1 Kraftwerk allgemein'!$F$16,'2.5 CAPEX'!$J74/$F71,
IF(BX$4&lt;'2.1 Kraftwerk allgemein'!$F$16+$F71,
('2.5 CAPEX'!$J74+SUM(OFFSET('2.5 CAPEX'!CC74,0,-MIN(MAX($F71-1-('2.1 Kraftwerk allgemein'!$F$16-'1.1 Allgemein'!$I$22+1),0),COLUMN(BO71)-1-('2.1 Kraftwerk allgemein'!$F$16-'1.1 Allgemein'!$I$22+1)),1,MIN(MAX($F71-('2.1 Kraftwerk allgemein'!$F$16-'1.1 Allgemein'!$I$22+1),1),COLUMN(BO71)-('2.1 Kraftwerk allgemein'!$F$16-'1.1 Allgemein'!$I$22+1)))))/$F71,
SUM(OFFSET('2.5 CAPEX'!CC74,0,-MIN($F71-1,COLUMN(BO71)-1),1,MIN($F71,COLUMN(BO71))))/$F71)))))))</f>
        <v>0</v>
      </c>
      <c r="BY71" s="199">
        <f ca="1">IF('2.1 Kraftwerk allgemein'!$F$15&lt;'1.1 Allgemein'!$I$22,
IF(OR(ISNUMBER($D71)=FALSE,$F71=""),"",
IF(AND('2.5 CAPEX'!$L74&lt;&gt;"x",'2.5 CAPEX'!$M74&lt;&gt;"x"),0,
IF($F71=0,0,
IF(BY$4&lt;'2.1 Kraftwerk allgemein'!$F$16,0,
IF(BY$4='2.1 Kraftwerk allgemein'!$F$16,'2.5 CAPEX'!$J74/$F71,
IF(BY$4&lt;'2.1 Kraftwerk allgemein'!$F$16+$F71,
('2.5 CAPEX'!$J74+SUM(OFFSET('2.5 CAPEX'!CD74,0,-MIN(MAX($F71-1-('2.1 Kraftwerk allgemein'!$F$16-'2.1 Kraftwerk allgemein'!$F$15+1),0),COLUMN(BP71)-1-('2.1 Kraftwerk allgemein'!$F$16-'2.1 Kraftwerk allgemein'!$F$15+1)),1,MIN(MAX($F71-('2.1 Kraftwerk allgemein'!$F$16-'2.1 Kraftwerk allgemein'!$F$15+1),1),COLUMN(BP71)-('2.1 Kraftwerk allgemein'!$F$16-'2.1 Kraftwerk allgemein'!$F$15+1)))))/$F71,
SUM(OFFSET('2.5 CAPEX'!CD74,0,-MIN($F71-1,COLUMN(BP71)-1),1,MIN($F71,COLUMN(BP71))))/$F71)))))),
IF(OR(ISNUMBER($D71)=FALSE,$F71=""),"",
IF(AND('2.5 CAPEX'!$L74&lt;&gt;"x",'2.5 CAPEX'!$M74&lt;&gt;"x"),0,
IF($F71=0,0,
IF(BY$4&lt;'2.1 Kraftwerk allgemein'!$F$16,0,
IF(BY$4='2.1 Kraftwerk allgemein'!$F$16,'2.5 CAPEX'!$J74/$F71,
IF(BY$4&lt;'2.1 Kraftwerk allgemein'!$F$16+$F71,
('2.5 CAPEX'!$J74+SUM(OFFSET('2.5 CAPEX'!CD74,0,-MIN(MAX($F71-1-('2.1 Kraftwerk allgemein'!$F$16-'1.1 Allgemein'!$I$22+1),0),COLUMN(BP71)-1-('2.1 Kraftwerk allgemein'!$F$16-'1.1 Allgemein'!$I$22+1)),1,MIN(MAX($F71-('2.1 Kraftwerk allgemein'!$F$16-'1.1 Allgemein'!$I$22+1),1),COLUMN(BP71)-('2.1 Kraftwerk allgemein'!$F$16-'1.1 Allgemein'!$I$22+1)))))/$F71,
SUM(OFFSET('2.5 CAPEX'!CD74,0,-MIN($F71-1,COLUMN(BP71)-1),1,MIN($F71,COLUMN(BP71))))/$F71)))))))</f>
        <v>0</v>
      </c>
      <c r="BZ71" s="199">
        <f ca="1">IF('2.1 Kraftwerk allgemein'!$F$15&lt;'1.1 Allgemein'!$I$22,
IF(OR(ISNUMBER($D71)=FALSE,$F71=""),"",
IF(AND('2.5 CAPEX'!$L74&lt;&gt;"x",'2.5 CAPEX'!$M74&lt;&gt;"x"),0,
IF($F71=0,0,
IF(BZ$4&lt;'2.1 Kraftwerk allgemein'!$F$16,0,
IF(BZ$4='2.1 Kraftwerk allgemein'!$F$16,'2.5 CAPEX'!$J74/$F71,
IF(BZ$4&lt;'2.1 Kraftwerk allgemein'!$F$16+$F71,
('2.5 CAPEX'!$J74+SUM(OFFSET('2.5 CAPEX'!CE74,0,-MIN(MAX($F71-1-('2.1 Kraftwerk allgemein'!$F$16-'2.1 Kraftwerk allgemein'!$F$15+1),0),COLUMN(BQ71)-1-('2.1 Kraftwerk allgemein'!$F$16-'2.1 Kraftwerk allgemein'!$F$15+1)),1,MIN(MAX($F71-('2.1 Kraftwerk allgemein'!$F$16-'2.1 Kraftwerk allgemein'!$F$15+1),1),COLUMN(BQ71)-('2.1 Kraftwerk allgemein'!$F$16-'2.1 Kraftwerk allgemein'!$F$15+1)))))/$F71,
SUM(OFFSET('2.5 CAPEX'!CE74,0,-MIN($F71-1,COLUMN(BQ71)-1),1,MIN($F71,COLUMN(BQ71))))/$F71)))))),
IF(OR(ISNUMBER($D71)=FALSE,$F71=""),"",
IF(AND('2.5 CAPEX'!$L74&lt;&gt;"x",'2.5 CAPEX'!$M74&lt;&gt;"x"),0,
IF($F71=0,0,
IF(BZ$4&lt;'2.1 Kraftwerk allgemein'!$F$16,0,
IF(BZ$4='2.1 Kraftwerk allgemein'!$F$16,'2.5 CAPEX'!$J74/$F71,
IF(BZ$4&lt;'2.1 Kraftwerk allgemein'!$F$16+$F71,
('2.5 CAPEX'!$J74+SUM(OFFSET('2.5 CAPEX'!CE74,0,-MIN(MAX($F71-1-('2.1 Kraftwerk allgemein'!$F$16-'1.1 Allgemein'!$I$22+1),0),COLUMN(BQ71)-1-('2.1 Kraftwerk allgemein'!$F$16-'1.1 Allgemein'!$I$22+1)),1,MIN(MAX($F71-('2.1 Kraftwerk allgemein'!$F$16-'1.1 Allgemein'!$I$22+1),1),COLUMN(BQ71)-('2.1 Kraftwerk allgemein'!$F$16-'1.1 Allgemein'!$I$22+1)))))/$F71,
SUM(OFFSET('2.5 CAPEX'!CE74,0,-MIN($F71-1,COLUMN(BQ71)-1),1,MIN($F71,COLUMN(BQ71))))/$F71)))))))</f>
        <v>0</v>
      </c>
      <c r="CA71" s="199">
        <f ca="1">IF('2.1 Kraftwerk allgemein'!$F$15&lt;'1.1 Allgemein'!$I$22,
IF(OR(ISNUMBER($D71)=FALSE,$F71=""),"",
IF(AND('2.5 CAPEX'!$L74&lt;&gt;"x",'2.5 CAPEX'!$M74&lt;&gt;"x"),0,
IF($F71=0,0,
IF(CA$4&lt;'2.1 Kraftwerk allgemein'!$F$16,0,
IF(CA$4='2.1 Kraftwerk allgemein'!$F$16,'2.5 CAPEX'!$J74/$F71,
IF(CA$4&lt;'2.1 Kraftwerk allgemein'!$F$16+$F71,
('2.5 CAPEX'!$J74+SUM(OFFSET('2.5 CAPEX'!CF74,0,-MIN(MAX($F71-1-('2.1 Kraftwerk allgemein'!$F$16-'2.1 Kraftwerk allgemein'!$F$15+1),0),COLUMN(BR71)-1-('2.1 Kraftwerk allgemein'!$F$16-'2.1 Kraftwerk allgemein'!$F$15+1)),1,MIN(MAX($F71-('2.1 Kraftwerk allgemein'!$F$16-'2.1 Kraftwerk allgemein'!$F$15+1),1),COLUMN(BR71)-('2.1 Kraftwerk allgemein'!$F$16-'2.1 Kraftwerk allgemein'!$F$15+1)))))/$F71,
SUM(OFFSET('2.5 CAPEX'!CF74,0,-MIN($F71-1,COLUMN(BR71)-1),1,MIN($F71,COLUMN(BR71))))/$F71)))))),
IF(OR(ISNUMBER($D71)=FALSE,$F71=""),"",
IF(AND('2.5 CAPEX'!$L74&lt;&gt;"x",'2.5 CAPEX'!$M74&lt;&gt;"x"),0,
IF($F71=0,0,
IF(CA$4&lt;'2.1 Kraftwerk allgemein'!$F$16,0,
IF(CA$4='2.1 Kraftwerk allgemein'!$F$16,'2.5 CAPEX'!$J74/$F71,
IF(CA$4&lt;'2.1 Kraftwerk allgemein'!$F$16+$F71,
('2.5 CAPEX'!$J74+SUM(OFFSET('2.5 CAPEX'!CF74,0,-MIN(MAX($F71-1-('2.1 Kraftwerk allgemein'!$F$16-'1.1 Allgemein'!$I$22+1),0),COLUMN(BR71)-1-('2.1 Kraftwerk allgemein'!$F$16-'1.1 Allgemein'!$I$22+1)),1,MIN(MAX($F71-('2.1 Kraftwerk allgemein'!$F$16-'1.1 Allgemein'!$I$22+1),1),COLUMN(BR71)-('2.1 Kraftwerk allgemein'!$F$16-'1.1 Allgemein'!$I$22+1)))))/$F71,
SUM(OFFSET('2.5 CAPEX'!CF74,0,-MIN($F71-1,COLUMN(BR71)-1),1,MIN($F71,COLUMN(BR71))))/$F71)))))))</f>
        <v>0</v>
      </c>
      <c r="CB71" s="199">
        <f ca="1">IF('2.1 Kraftwerk allgemein'!$F$15&lt;'1.1 Allgemein'!$I$22,
IF(OR(ISNUMBER($D71)=FALSE,$F71=""),"",
IF(AND('2.5 CAPEX'!$L74&lt;&gt;"x",'2.5 CAPEX'!$M74&lt;&gt;"x"),0,
IF($F71=0,0,
IF(CB$4&lt;'2.1 Kraftwerk allgemein'!$F$16,0,
IF(CB$4='2.1 Kraftwerk allgemein'!$F$16,'2.5 CAPEX'!$J74/$F71,
IF(CB$4&lt;'2.1 Kraftwerk allgemein'!$F$16+$F71,
('2.5 CAPEX'!$J74+SUM(OFFSET('2.5 CAPEX'!CG74,0,-MIN(MAX($F71-1-('2.1 Kraftwerk allgemein'!$F$16-'2.1 Kraftwerk allgemein'!$F$15+1),0),COLUMN(BS71)-1-('2.1 Kraftwerk allgemein'!$F$16-'2.1 Kraftwerk allgemein'!$F$15+1)),1,MIN(MAX($F71-('2.1 Kraftwerk allgemein'!$F$16-'2.1 Kraftwerk allgemein'!$F$15+1),1),COLUMN(BS71)-('2.1 Kraftwerk allgemein'!$F$16-'2.1 Kraftwerk allgemein'!$F$15+1)))))/$F71,
SUM(OFFSET('2.5 CAPEX'!CG74,0,-MIN($F71-1,COLUMN(BS71)-1),1,MIN($F71,COLUMN(BS71))))/$F71)))))),
IF(OR(ISNUMBER($D71)=FALSE,$F71=""),"",
IF(AND('2.5 CAPEX'!$L74&lt;&gt;"x",'2.5 CAPEX'!$M74&lt;&gt;"x"),0,
IF($F71=0,0,
IF(CB$4&lt;'2.1 Kraftwerk allgemein'!$F$16,0,
IF(CB$4='2.1 Kraftwerk allgemein'!$F$16,'2.5 CAPEX'!$J74/$F71,
IF(CB$4&lt;'2.1 Kraftwerk allgemein'!$F$16+$F71,
('2.5 CAPEX'!$J74+SUM(OFFSET('2.5 CAPEX'!CG74,0,-MIN(MAX($F71-1-('2.1 Kraftwerk allgemein'!$F$16-'1.1 Allgemein'!$I$22+1),0),COLUMN(BS71)-1-('2.1 Kraftwerk allgemein'!$F$16-'1.1 Allgemein'!$I$22+1)),1,MIN(MAX($F71-('2.1 Kraftwerk allgemein'!$F$16-'1.1 Allgemein'!$I$22+1),1),COLUMN(BS71)-('2.1 Kraftwerk allgemein'!$F$16-'1.1 Allgemein'!$I$22+1)))))/$F71,
SUM(OFFSET('2.5 CAPEX'!CG74,0,-MIN($F71-1,COLUMN(BS71)-1),1,MIN($F71,COLUMN(BS71))))/$F71)))))))</f>
        <v>0</v>
      </c>
      <c r="CC71" s="199">
        <f ca="1">IF('2.1 Kraftwerk allgemein'!$F$15&lt;'1.1 Allgemein'!$I$22,
IF(OR(ISNUMBER($D71)=FALSE,$F71=""),"",
IF(AND('2.5 CAPEX'!$L74&lt;&gt;"x",'2.5 CAPEX'!$M74&lt;&gt;"x"),0,
IF($F71=0,0,
IF(CC$4&lt;'2.1 Kraftwerk allgemein'!$F$16,0,
IF(CC$4='2.1 Kraftwerk allgemein'!$F$16,'2.5 CAPEX'!$J74/$F71,
IF(CC$4&lt;'2.1 Kraftwerk allgemein'!$F$16+$F71,
('2.5 CAPEX'!$J74+SUM(OFFSET('2.5 CAPEX'!CH74,0,-MIN(MAX($F71-1-('2.1 Kraftwerk allgemein'!$F$16-'2.1 Kraftwerk allgemein'!$F$15+1),0),COLUMN(BT71)-1-('2.1 Kraftwerk allgemein'!$F$16-'2.1 Kraftwerk allgemein'!$F$15+1)),1,MIN(MAX($F71-('2.1 Kraftwerk allgemein'!$F$16-'2.1 Kraftwerk allgemein'!$F$15+1),1),COLUMN(BT71)-('2.1 Kraftwerk allgemein'!$F$16-'2.1 Kraftwerk allgemein'!$F$15+1)))))/$F71,
SUM(OFFSET('2.5 CAPEX'!CH74,0,-MIN($F71-1,COLUMN(BT71)-1),1,MIN($F71,COLUMN(BT71))))/$F71)))))),
IF(OR(ISNUMBER($D71)=FALSE,$F71=""),"",
IF(AND('2.5 CAPEX'!$L74&lt;&gt;"x",'2.5 CAPEX'!$M74&lt;&gt;"x"),0,
IF($F71=0,0,
IF(CC$4&lt;'2.1 Kraftwerk allgemein'!$F$16,0,
IF(CC$4='2.1 Kraftwerk allgemein'!$F$16,'2.5 CAPEX'!$J74/$F71,
IF(CC$4&lt;'2.1 Kraftwerk allgemein'!$F$16+$F71,
('2.5 CAPEX'!$J74+SUM(OFFSET('2.5 CAPEX'!CH74,0,-MIN(MAX($F71-1-('2.1 Kraftwerk allgemein'!$F$16-'1.1 Allgemein'!$I$22+1),0),COLUMN(BT71)-1-('2.1 Kraftwerk allgemein'!$F$16-'1.1 Allgemein'!$I$22+1)),1,MIN(MAX($F71-('2.1 Kraftwerk allgemein'!$F$16-'1.1 Allgemein'!$I$22+1),1),COLUMN(BT71)-('2.1 Kraftwerk allgemein'!$F$16-'1.1 Allgemein'!$I$22+1)))))/$F71,
SUM(OFFSET('2.5 CAPEX'!CH74,0,-MIN($F71-1,COLUMN(BT71)-1),1,MIN($F71,COLUMN(BT71))))/$F71)))))))</f>
        <v>0</v>
      </c>
      <c r="CD71" s="199">
        <f ca="1">IF('2.1 Kraftwerk allgemein'!$F$15&lt;'1.1 Allgemein'!$I$22,
IF(OR(ISNUMBER($D71)=FALSE,$F71=""),"",
IF(AND('2.5 CAPEX'!$L74&lt;&gt;"x",'2.5 CAPEX'!$M74&lt;&gt;"x"),0,
IF($F71=0,0,
IF(CD$4&lt;'2.1 Kraftwerk allgemein'!$F$16,0,
IF(CD$4='2.1 Kraftwerk allgemein'!$F$16,'2.5 CAPEX'!$J74/$F71,
IF(CD$4&lt;'2.1 Kraftwerk allgemein'!$F$16+$F71,
('2.5 CAPEX'!$J74+SUM(OFFSET('2.5 CAPEX'!CI74,0,-MIN(MAX($F71-1-('2.1 Kraftwerk allgemein'!$F$16-'2.1 Kraftwerk allgemein'!$F$15+1),0),COLUMN(BU71)-1-('2.1 Kraftwerk allgemein'!$F$16-'2.1 Kraftwerk allgemein'!$F$15+1)),1,MIN(MAX($F71-('2.1 Kraftwerk allgemein'!$F$16-'2.1 Kraftwerk allgemein'!$F$15+1),1),COLUMN(BU71)-('2.1 Kraftwerk allgemein'!$F$16-'2.1 Kraftwerk allgemein'!$F$15+1)))))/$F71,
SUM(OFFSET('2.5 CAPEX'!CI74,0,-MIN($F71-1,COLUMN(BU71)-1),1,MIN($F71,COLUMN(BU71))))/$F71)))))),
IF(OR(ISNUMBER($D71)=FALSE,$F71=""),"",
IF(AND('2.5 CAPEX'!$L74&lt;&gt;"x",'2.5 CAPEX'!$M74&lt;&gt;"x"),0,
IF($F71=0,0,
IF(CD$4&lt;'2.1 Kraftwerk allgemein'!$F$16,0,
IF(CD$4='2.1 Kraftwerk allgemein'!$F$16,'2.5 CAPEX'!$J74/$F71,
IF(CD$4&lt;'2.1 Kraftwerk allgemein'!$F$16+$F71,
('2.5 CAPEX'!$J74+SUM(OFFSET('2.5 CAPEX'!CI74,0,-MIN(MAX($F71-1-('2.1 Kraftwerk allgemein'!$F$16-'1.1 Allgemein'!$I$22+1),0),COLUMN(BU71)-1-('2.1 Kraftwerk allgemein'!$F$16-'1.1 Allgemein'!$I$22+1)),1,MIN(MAX($F71-('2.1 Kraftwerk allgemein'!$F$16-'1.1 Allgemein'!$I$22+1),1),COLUMN(BU71)-('2.1 Kraftwerk allgemein'!$F$16-'1.1 Allgemein'!$I$22+1)))))/$F71,
SUM(OFFSET('2.5 CAPEX'!CI74,0,-MIN($F71-1,COLUMN(BU71)-1),1,MIN($F71,COLUMN(BU71))))/$F71)))))))</f>
        <v>0</v>
      </c>
      <c r="CE71" s="199">
        <f ca="1">IF('2.1 Kraftwerk allgemein'!$F$15&lt;'1.1 Allgemein'!$I$22,
IF(OR(ISNUMBER($D71)=FALSE,$F71=""),"",
IF(AND('2.5 CAPEX'!$L74&lt;&gt;"x",'2.5 CAPEX'!$M74&lt;&gt;"x"),0,
IF($F71=0,0,
IF(CE$4&lt;'2.1 Kraftwerk allgemein'!$F$16,0,
IF(CE$4='2.1 Kraftwerk allgemein'!$F$16,'2.5 CAPEX'!$J74/$F71,
IF(CE$4&lt;'2.1 Kraftwerk allgemein'!$F$16+$F71,
('2.5 CAPEX'!$J74+SUM(OFFSET('2.5 CAPEX'!CJ74,0,-MIN(MAX($F71-1-('2.1 Kraftwerk allgemein'!$F$16-'2.1 Kraftwerk allgemein'!$F$15+1),0),COLUMN(BV71)-1-('2.1 Kraftwerk allgemein'!$F$16-'2.1 Kraftwerk allgemein'!$F$15+1)),1,MIN(MAX($F71-('2.1 Kraftwerk allgemein'!$F$16-'2.1 Kraftwerk allgemein'!$F$15+1),1),COLUMN(BV71)-('2.1 Kraftwerk allgemein'!$F$16-'2.1 Kraftwerk allgemein'!$F$15+1)))))/$F71,
SUM(OFFSET('2.5 CAPEX'!CJ74,0,-MIN($F71-1,COLUMN(BV71)-1),1,MIN($F71,COLUMN(BV71))))/$F71)))))),
IF(OR(ISNUMBER($D71)=FALSE,$F71=""),"",
IF(AND('2.5 CAPEX'!$L74&lt;&gt;"x",'2.5 CAPEX'!$M74&lt;&gt;"x"),0,
IF($F71=0,0,
IF(CE$4&lt;'2.1 Kraftwerk allgemein'!$F$16,0,
IF(CE$4='2.1 Kraftwerk allgemein'!$F$16,'2.5 CAPEX'!$J74/$F71,
IF(CE$4&lt;'2.1 Kraftwerk allgemein'!$F$16+$F71,
('2.5 CAPEX'!$J74+SUM(OFFSET('2.5 CAPEX'!CJ74,0,-MIN(MAX($F71-1-('2.1 Kraftwerk allgemein'!$F$16-'1.1 Allgemein'!$I$22+1),0),COLUMN(BV71)-1-('2.1 Kraftwerk allgemein'!$F$16-'1.1 Allgemein'!$I$22+1)),1,MIN(MAX($F71-('2.1 Kraftwerk allgemein'!$F$16-'1.1 Allgemein'!$I$22+1),1),COLUMN(BV71)-('2.1 Kraftwerk allgemein'!$F$16-'1.1 Allgemein'!$I$22+1)))))/$F71,
SUM(OFFSET('2.5 CAPEX'!CJ74,0,-MIN($F71-1,COLUMN(BV71)-1),1,MIN($F71,COLUMN(BV71))))/$F71)))))))</f>
        <v>0</v>
      </c>
      <c r="CF71" s="199">
        <f ca="1">IF('2.1 Kraftwerk allgemein'!$F$15&lt;'1.1 Allgemein'!$I$22,
IF(OR(ISNUMBER($D71)=FALSE,$F71=""),"",
IF(AND('2.5 CAPEX'!$L74&lt;&gt;"x",'2.5 CAPEX'!$M74&lt;&gt;"x"),0,
IF($F71=0,0,
IF(CF$4&lt;'2.1 Kraftwerk allgemein'!$F$16,0,
IF(CF$4='2.1 Kraftwerk allgemein'!$F$16,'2.5 CAPEX'!$J74/$F71,
IF(CF$4&lt;'2.1 Kraftwerk allgemein'!$F$16+$F71,
('2.5 CAPEX'!$J74+SUM(OFFSET('2.5 CAPEX'!CK74,0,-MIN(MAX($F71-1-('2.1 Kraftwerk allgemein'!$F$16-'2.1 Kraftwerk allgemein'!$F$15+1),0),COLUMN(BW71)-1-('2.1 Kraftwerk allgemein'!$F$16-'2.1 Kraftwerk allgemein'!$F$15+1)),1,MIN(MAX($F71-('2.1 Kraftwerk allgemein'!$F$16-'2.1 Kraftwerk allgemein'!$F$15+1),1),COLUMN(BW71)-('2.1 Kraftwerk allgemein'!$F$16-'2.1 Kraftwerk allgemein'!$F$15+1)))))/$F71,
SUM(OFFSET('2.5 CAPEX'!CK74,0,-MIN($F71-1,COLUMN(BW71)-1),1,MIN($F71,COLUMN(BW71))))/$F71)))))),
IF(OR(ISNUMBER($D71)=FALSE,$F71=""),"",
IF(AND('2.5 CAPEX'!$L74&lt;&gt;"x",'2.5 CAPEX'!$M74&lt;&gt;"x"),0,
IF($F71=0,0,
IF(CF$4&lt;'2.1 Kraftwerk allgemein'!$F$16,0,
IF(CF$4='2.1 Kraftwerk allgemein'!$F$16,'2.5 CAPEX'!$J74/$F71,
IF(CF$4&lt;'2.1 Kraftwerk allgemein'!$F$16+$F71,
('2.5 CAPEX'!$J74+SUM(OFFSET('2.5 CAPEX'!CK74,0,-MIN(MAX($F71-1-('2.1 Kraftwerk allgemein'!$F$16-'1.1 Allgemein'!$I$22+1),0),COLUMN(BW71)-1-('2.1 Kraftwerk allgemein'!$F$16-'1.1 Allgemein'!$I$22+1)),1,MIN(MAX($F71-('2.1 Kraftwerk allgemein'!$F$16-'1.1 Allgemein'!$I$22+1),1),COLUMN(BW71)-('2.1 Kraftwerk allgemein'!$F$16-'1.1 Allgemein'!$I$22+1)))))/$F71,
SUM(OFFSET('2.5 CAPEX'!CK74,0,-MIN($F71-1,COLUMN(BW71)-1),1,MIN($F71,COLUMN(BW71))))/$F71)))))))</f>
        <v>0</v>
      </c>
      <c r="CG71" s="199">
        <f ca="1">IF('2.1 Kraftwerk allgemein'!$F$15&lt;'1.1 Allgemein'!$I$22,
IF(OR(ISNUMBER($D71)=FALSE,$F71=""),"",
IF(AND('2.5 CAPEX'!$L74&lt;&gt;"x",'2.5 CAPEX'!$M74&lt;&gt;"x"),0,
IF($F71=0,0,
IF(CG$4&lt;'2.1 Kraftwerk allgemein'!$F$16,0,
IF(CG$4='2.1 Kraftwerk allgemein'!$F$16,'2.5 CAPEX'!$J74/$F71,
IF(CG$4&lt;'2.1 Kraftwerk allgemein'!$F$16+$F71,
('2.5 CAPEX'!$J74+SUM(OFFSET('2.5 CAPEX'!CL74,0,-MIN(MAX($F71-1-('2.1 Kraftwerk allgemein'!$F$16-'2.1 Kraftwerk allgemein'!$F$15+1),0),COLUMN(BX71)-1-('2.1 Kraftwerk allgemein'!$F$16-'2.1 Kraftwerk allgemein'!$F$15+1)),1,MIN(MAX($F71-('2.1 Kraftwerk allgemein'!$F$16-'2.1 Kraftwerk allgemein'!$F$15+1),1),COLUMN(BX71)-('2.1 Kraftwerk allgemein'!$F$16-'2.1 Kraftwerk allgemein'!$F$15+1)))))/$F71,
SUM(OFFSET('2.5 CAPEX'!CL74,0,-MIN($F71-1,COLUMN(BX71)-1),1,MIN($F71,COLUMN(BX71))))/$F71)))))),
IF(OR(ISNUMBER($D71)=FALSE,$F71=""),"",
IF(AND('2.5 CAPEX'!$L74&lt;&gt;"x",'2.5 CAPEX'!$M74&lt;&gt;"x"),0,
IF($F71=0,0,
IF(CG$4&lt;'2.1 Kraftwerk allgemein'!$F$16,0,
IF(CG$4='2.1 Kraftwerk allgemein'!$F$16,'2.5 CAPEX'!$J74/$F71,
IF(CG$4&lt;'2.1 Kraftwerk allgemein'!$F$16+$F71,
('2.5 CAPEX'!$J74+SUM(OFFSET('2.5 CAPEX'!CL74,0,-MIN(MAX($F71-1-('2.1 Kraftwerk allgemein'!$F$16-'1.1 Allgemein'!$I$22+1),0),COLUMN(BX71)-1-('2.1 Kraftwerk allgemein'!$F$16-'1.1 Allgemein'!$I$22+1)),1,MIN(MAX($F71-('2.1 Kraftwerk allgemein'!$F$16-'1.1 Allgemein'!$I$22+1),1),COLUMN(BX71)-('2.1 Kraftwerk allgemein'!$F$16-'1.1 Allgemein'!$I$22+1)))))/$F71,
SUM(OFFSET('2.5 CAPEX'!CL74,0,-MIN($F71-1,COLUMN(BX71)-1),1,MIN($F71,COLUMN(BX71))))/$F71)))))))</f>
        <v>0</v>
      </c>
      <c r="CH71" s="199">
        <f ca="1">IF('2.1 Kraftwerk allgemein'!$F$15&lt;'1.1 Allgemein'!$I$22,
IF(OR(ISNUMBER($D71)=FALSE,$F71=""),"",
IF(AND('2.5 CAPEX'!$L74&lt;&gt;"x",'2.5 CAPEX'!$M74&lt;&gt;"x"),0,
IF($F71=0,0,
IF(CH$4&lt;'2.1 Kraftwerk allgemein'!$F$16,0,
IF(CH$4='2.1 Kraftwerk allgemein'!$F$16,'2.5 CAPEX'!$J74/$F71,
IF(CH$4&lt;'2.1 Kraftwerk allgemein'!$F$16+$F71,
('2.5 CAPEX'!$J74+SUM(OFFSET('2.5 CAPEX'!CM74,0,-MIN(MAX($F71-1-('2.1 Kraftwerk allgemein'!$F$16-'2.1 Kraftwerk allgemein'!$F$15+1),0),COLUMN(BY71)-1-('2.1 Kraftwerk allgemein'!$F$16-'2.1 Kraftwerk allgemein'!$F$15+1)),1,MIN(MAX($F71-('2.1 Kraftwerk allgemein'!$F$16-'2.1 Kraftwerk allgemein'!$F$15+1),1),COLUMN(BY71)-('2.1 Kraftwerk allgemein'!$F$16-'2.1 Kraftwerk allgemein'!$F$15+1)))))/$F71,
SUM(OFFSET('2.5 CAPEX'!CM74,0,-MIN($F71-1,COLUMN(BY71)-1),1,MIN($F71,COLUMN(BY71))))/$F71)))))),
IF(OR(ISNUMBER($D71)=FALSE,$F71=""),"",
IF(AND('2.5 CAPEX'!$L74&lt;&gt;"x",'2.5 CAPEX'!$M74&lt;&gt;"x"),0,
IF($F71=0,0,
IF(CH$4&lt;'2.1 Kraftwerk allgemein'!$F$16,0,
IF(CH$4='2.1 Kraftwerk allgemein'!$F$16,'2.5 CAPEX'!$J74/$F71,
IF(CH$4&lt;'2.1 Kraftwerk allgemein'!$F$16+$F71,
('2.5 CAPEX'!$J74+SUM(OFFSET('2.5 CAPEX'!CM74,0,-MIN(MAX($F71-1-('2.1 Kraftwerk allgemein'!$F$16-'1.1 Allgemein'!$I$22+1),0),COLUMN(BY71)-1-('2.1 Kraftwerk allgemein'!$F$16-'1.1 Allgemein'!$I$22+1)),1,MIN(MAX($F71-('2.1 Kraftwerk allgemein'!$F$16-'1.1 Allgemein'!$I$22+1),1),COLUMN(BY71)-('2.1 Kraftwerk allgemein'!$F$16-'1.1 Allgemein'!$I$22+1)))))/$F71,
SUM(OFFSET('2.5 CAPEX'!CM74,0,-MIN($F71-1,COLUMN(BY71)-1),1,MIN($F71,COLUMN(BY71))))/$F71)))))))</f>
        <v>0</v>
      </c>
      <c r="CI71" s="199">
        <f ca="1">IF('2.1 Kraftwerk allgemein'!$F$15&lt;'1.1 Allgemein'!$I$22,
IF(OR(ISNUMBER($D71)=FALSE,$F71=""),"",
IF(AND('2.5 CAPEX'!$L74&lt;&gt;"x",'2.5 CAPEX'!$M74&lt;&gt;"x"),0,
IF($F71=0,0,
IF(CI$4&lt;'2.1 Kraftwerk allgemein'!$F$16,0,
IF(CI$4='2.1 Kraftwerk allgemein'!$F$16,'2.5 CAPEX'!$J74/$F71,
IF(CI$4&lt;'2.1 Kraftwerk allgemein'!$F$16+$F71,
('2.5 CAPEX'!$J74+SUM(OFFSET('2.5 CAPEX'!CN74,0,-MIN(MAX($F71-1-('2.1 Kraftwerk allgemein'!$F$16-'2.1 Kraftwerk allgemein'!$F$15+1),0),COLUMN(BZ71)-1-('2.1 Kraftwerk allgemein'!$F$16-'2.1 Kraftwerk allgemein'!$F$15+1)),1,MIN(MAX($F71-('2.1 Kraftwerk allgemein'!$F$16-'2.1 Kraftwerk allgemein'!$F$15+1),1),COLUMN(BZ71)-('2.1 Kraftwerk allgemein'!$F$16-'2.1 Kraftwerk allgemein'!$F$15+1)))))/$F71,
SUM(OFFSET('2.5 CAPEX'!CN74,0,-MIN($F71-1,COLUMN(BZ71)-1),1,MIN($F71,COLUMN(BZ71))))/$F71)))))),
IF(OR(ISNUMBER($D71)=FALSE,$F71=""),"",
IF(AND('2.5 CAPEX'!$L74&lt;&gt;"x",'2.5 CAPEX'!$M74&lt;&gt;"x"),0,
IF($F71=0,0,
IF(CI$4&lt;'2.1 Kraftwerk allgemein'!$F$16,0,
IF(CI$4='2.1 Kraftwerk allgemein'!$F$16,'2.5 CAPEX'!$J74/$F71,
IF(CI$4&lt;'2.1 Kraftwerk allgemein'!$F$16+$F71,
('2.5 CAPEX'!$J74+SUM(OFFSET('2.5 CAPEX'!CN74,0,-MIN(MAX($F71-1-('2.1 Kraftwerk allgemein'!$F$16-'1.1 Allgemein'!$I$22+1),0),COLUMN(BZ71)-1-('2.1 Kraftwerk allgemein'!$F$16-'1.1 Allgemein'!$I$22+1)),1,MIN(MAX($F71-('2.1 Kraftwerk allgemein'!$F$16-'1.1 Allgemein'!$I$22+1),1),COLUMN(BZ71)-('2.1 Kraftwerk allgemein'!$F$16-'1.1 Allgemein'!$I$22+1)))))/$F71,
SUM(OFFSET('2.5 CAPEX'!CN74,0,-MIN($F71-1,COLUMN(BZ71)-1),1,MIN($F71,COLUMN(BZ71))))/$F71)))))))</f>
        <v>0</v>
      </c>
      <c r="CJ71" s="199">
        <f ca="1">IF('2.1 Kraftwerk allgemein'!$F$15&lt;'1.1 Allgemein'!$I$22,
IF(OR(ISNUMBER($D71)=FALSE,$F71=""),"",
IF(AND('2.5 CAPEX'!$L74&lt;&gt;"x",'2.5 CAPEX'!$M74&lt;&gt;"x"),0,
IF($F71=0,0,
IF(CJ$4&lt;'2.1 Kraftwerk allgemein'!$F$16,0,
IF(CJ$4='2.1 Kraftwerk allgemein'!$F$16,'2.5 CAPEX'!$J74/$F71,
IF(CJ$4&lt;'2.1 Kraftwerk allgemein'!$F$16+$F71,
('2.5 CAPEX'!$J74+SUM(OFFSET('2.5 CAPEX'!CO74,0,-MIN(MAX($F71-1-('2.1 Kraftwerk allgemein'!$F$16-'2.1 Kraftwerk allgemein'!$F$15+1),0),COLUMN(CA71)-1-('2.1 Kraftwerk allgemein'!$F$16-'2.1 Kraftwerk allgemein'!$F$15+1)),1,MIN(MAX($F71-('2.1 Kraftwerk allgemein'!$F$16-'2.1 Kraftwerk allgemein'!$F$15+1),1),COLUMN(CA71)-('2.1 Kraftwerk allgemein'!$F$16-'2.1 Kraftwerk allgemein'!$F$15+1)))))/$F71,
SUM(OFFSET('2.5 CAPEX'!CO74,0,-MIN($F71-1,COLUMN(CA71)-1),1,MIN($F71,COLUMN(CA71))))/$F71)))))),
IF(OR(ISNUMBER($D71)=FALSE,$F71=""),"",
IF(AND('2.5 CAPEX'!$L74&lt;&gt;"x",'2.5 CAPEX'!$M74&lt;&gt;"x"),0,
IF($F71=0,0,
IF(CJ$4&lt;'2.1 Kraftwerk allgemein'!$F$16,0,
IF(CJ$4='2.1 Kraftwerk allgemein'!$F$16,'2.5 CAPEX'!$J74/$F71,
IF(CJ$4&lt;'2.1 Kraftwerk allgemein'!$F$16+$F71,
('2.5 CAPEX'!$J74+SUM(OFFSET('2.5 CAPEX'!CO74,0,-MIN(MAX($F71-1-('2.1 Kraftwerk allgemein'!$F$16-'1.1 Allgemein'!$I$22+1),0),COLUMN(CA71)-1-('2.1 Kraftwerk allgemein'!$F$16-'1.1 Allgemein'!$I$22+1)),1,MIN(MAX($F71-('2.1 Kraftwerk allgemein'!$F$16-'1.1 Allgemein'!$I$22+1),1),COLUMN(CA71)-('2.1 Kraftwerk allgemein'!$F$16-'1.1 Allgemein'!$I$22+1)))))/$F71,
SUM(OFFSET('2.5 CAPEX'!CO74,0,-MIN($F71-1,COLUMN(CA71)-1),1,MIN($F71,COLUMN(CA71))))/$F71)))))))</f>
        <v>0</v>
      </c>
      <c r="CK71" s="199">
        <f ca="1">IF('2.1 Kraftwerk allgemein'!$F$15&lt;'1.1 Allgemein'!$I$22,
IF(OR(ISNUMBER($D71)=FALSE,$F71=""),"",
IF(AND('2.5 CAPEX'!$L74&lt;&gt;"x",'2.5 CAPEX'!$M74&lt;&gt;"x"),0,
IF($F71=0,0,
IF(CK$4&lt;'2.1 Kraftwerk allgemein'!$F$16,0,
IF(CK$4='2.1 Kraftwerk allgemein'!$F$16,'2.5 CAPEX'!$J74/$F71,
IF(CK$4&lt;'2.1 Kraftwerk allgemein'!$F$16+$F71,
('2.5 CAPEX'!$J74+SUM(OFFSET('2.5 CAPEX'!CP74,0,-MIN(MAX($F71-1-('2.1 Kraftwerk allgemein'!$F$16-'2.1 Kraftwerk allgemein'!$F$15+1),0),COLUMN(CB71)-1-('2.1 Kraftwerk allgemein'!$F$16-'2.1 Kraftwerk allgemein'!$F$15+1)),1,MIN(MAX($F71-('2.1 Kraftwerk allgemein'!$F$16-'2.1 Kraftwerk allgemein'!$F$15+1),1),COLUMN(CB71)-('2.1 Kraftwerk allgemein'!$F$16-'2.1 Kraftwerk allgemein'!$F$15+1)))))/$F71,
SUM(OFFSET('2.5 CAPEX'!CP74,0,-MIN($F71-1,COLUMN(CB71)-1),1,MIN($F71,COLUMN(CB71))))/$F71)))))),
IF(OR(ISNUMBER($D71)=FALSE,$F71=""),"",
IF(AND('2.5 CAPEX'!$L74&lt;&gt;"x",'2.5 CAPEX'!$M74&lt;&gt;"x"),0,
IF($F71=0,0,
IF(CK$4&lt;'2.1 Kraftwerk allgemein'!$F$16,0,
IF(CK$4='2.1 Kraftwerk allgemein'!$F$16,'2.5 CAPEX'!$J74/$F71,
IF(CK$4&lt;'2.1 Kraftwerk allgemein'!$F$16+$F71,
('2.5 CAPEX'!$J74+SUM(OFFSET('2.5 CAPEX'!CP74,0,-MIN(MAX($F71-1-('2.1 Kraftwerk allgemein'!$F$16-'1.1 Allgemein'!$I$22+1),0),COLUMN(CB71)-1-('2.1 Kraftwerk allgemein'!$F$16-'1.1 Allgemein'!$I$22+1)),1,MIN(MAX($F71-('2.1 Kraftwerk allgemein'!$F$16-'1.1 Allgemein'!$I$22+1),1),COLUMN(CB71)-('2.1 Kraftwerk allgemein'!$F$16-'1.1 Allgemein'!$I$22+1)))))/$F71,
SUM(OFFSET('2.5 CAPEX'!CP74,0,-MIN($F71-1,COLUMN(CB71)-1),1,MIN($F71,COLUMN(CB71))))/$F71)))))))</f>
        <v>0</v>
      </c>
      <c r="CL71" s="199">
        <f ca="1">IF('2.1 Kraftwerk allgemein'!$F$15&lt;'1.1 Allgemein'!$I$22,
IF(OR(ISNUMBER($D71)=FALSE,$F71=""),"",
IF(AND('2.5 CAPEX'!$L74&lt;&gt;"x",'2.5 CAPEX'!$M74&lt;&gt;"x"),0,
IF($F71=0,0,
IF(CL$4&lt;'2.1 Kraftwerk allgemein'!$F$16,0,
IF(CL$4='2.1 Kraftwerk allgemein'!$F$16,'2.5 CAPEX'!$J74/$F71,
IF(CL$4&lt;'2.1 Kraftwerk allgemein'!$F$16+$F71,
('2.5 CAPEX'!$J74+SUM(OFFSET('2.5 CAPEX'!CQ74,0,-MIN(MAX($F71-1-('2.1 Kraftwerk allgemein'!$F$16-'2.1 Kraftwerk allgemein'!$F$15+1),0),COLUMN(CC71)-1-('2.1 Kraftwerk allgemein'!$F$16-'2.1 Kraftwerk allgemein'!$F$15+1)),1,MIN(MAX($F71-('2.1 Kraftwerk allgemein'!$F$16-'2.1 Kraftwerk allgemein'!$F$15+1),1),COLUMN(CC71)-('2.1 Kraftwerk allgemein'!$F$16-'2.1 Kraftwerk allgemein'!$F$15+1)))))/$F71,
SUM(OFFSET('2.5 CAPEX'!CQ74,0,-MIN($F71-1,COLUMN(CC71)-1),1,MIN($F71,COLUMN(CC71))))/$F71)))))),
IF(OR(ISNUMBER($D71)=FALSE,$F71=""),"",
IF(AND('2.5 CAPEX'!$L74&lt;&gt;"x",'2.5 CAPEX'!$M74&lt;&gt;"x"),0,
IF($F71=0,0,
IF(CL$4&lt;'2.1 Kraftwerk allgemein'!$F$16,0,
IF(CL$4='2.1 Kraftwerk allgemein'!$F$16,'2.5 CAPEX'!$J74/$F71,
IF(CL$4&lt;'2.1 Kraftwerk allgemein'!$F$16+$F71,
('2.5 CAPEX'!$J74+SUM(OFFSET('2.5 CAPEX'!CQ74,0,-MIN(MAX($F71-1-('2.1 Kraftwerk allgemein'!$F$16-'1.1 Allgemein'!$I$22+1),0),COLUMN(CC71)-1-('2.1 Kraftwerk allgemein'!$F$16-'1.1 Allgemein'!$I$22+1)),1,MIN(MAX($F71-('2.1 Kraftwerk allgemein'!$F$16-'1.1 Allgemein'!$I$22+1),1),COLUMN(CC71)-('2.1 Kraftwerk allgemein'!$F$16-'1.1 Allgemein'!$I$22+1)))))/$F71,
SUM(OFFSET('2.5 CAPEX'!CQ74,0,-MIN($F71-1,COLUMN(CC71)-1),1,MIN($F71,COLUMN(CC71))))/$F71)))))))</f>
        <v>0</v>
      </c>
      <c r="CM71" s="199">
        <f ca="1">IF('2.1 Kraftwerk allgemein'!$F$15&lt;'1.1 Allgemein'!$I$22,
IF(OR(ISNUMBER($D71)=FALSE,$F71=""),"",
IF(AND('2.5 CAPEX'!$L74&lt;&gt;"x",'2.5 CAPEX'!$M74&lt;&gt;"x"),0,
IF($F71=0,0,
IF(CM$4&lt;'2.1 Kraftwerk allgemein'!$F$16,0,
IF(CM$4='2.1 Kraftwerk allgemein'!$F$16,'2.5 CAPEX'!$J74/$F71,
IF(CM$4&lt;'2.1 Kraftwerk allgemein'!$F$16+$F71,
('2.5 CAPEX'!$J74+SUM(OFFSET('2.5 CAPEX'!CR74,0,-MIN(MAX($F71-1-('2.1 Kraftwerk allgemein'!$F$16-'2.1 Kraftwerk allgemein'!$F$15+1),0),COLUMN(CD71)-1-('2.1 Kraftwerk allgemein'!$F$16-'2.1 Kraftwerk allgemein'!$F$15+1)),1,MIN(MAX($F71-('2.1 Kraftwerk allgemein'!$F$16-'2.1 Kraftwerk allgemein'!$F$15+1),1),COLUMN(CD71)-('2.1 Kraftwerk allgemein'!$F$16-'2.1 Kraftwerk allgemein'!$F$15+1)))))/$F71,
SUM(OFFSET('2.5 CAPEX'!CR74,0,-MIN($F71-1,COLUMN(CD71)-1),1,MIN($F71,COLUMN(CD71))))/$F71)))))),
IF(OR(ISNUMBER($D71)=FALSE,$F71=""),"",
IF(AND('2.5 CAPEX'!$L74&lt;&gt;"x",'2.5 CAPEX'!$M74&lt;&gt;"x"),0,
IF($F71=0,0,
IF(CM$4&lt;'2.1 Kraftwerk allgemein'!$F$16,0,
IF(CM$4='2.1 Kraftwerk allgemein'!$F$16,'2.5 CAPEX'!$J74/$F71,
IF(CM$4&lt;'2.1 Kraftwerk allgemein'!$F$16+$F71,
('2.5 CAPEX'!$J74+SUM(OFFSET('2.5 CAPEX'!CR74,0,-MIN(MAX($F71-1-('2.1 Kraftwerk allgemein'!$F$16-'1.1 Allgemein'!$I$22+1),0),COLUMN(CD71)-1-('2.1 Kraftwerk allgemein'!$F$16-'1.1 Allgemein'!$I$22+1)),1,MIN(MAX($F71-('2.1 Kraftwerk allgemein'!$F$16-'1.1 Allgemein'!$I$22+1),1),COLUMN(CD71)-('2.1 Kraftwerk allgemein'!$F$16-'1.1 Allgemein'!$I$22+1)))))/$F71,
SUM(OFFSET('2.5 CAPEX'!CR74,0,-MIN($F71-1,COLUMN(CD71)-1),1,MIN($F71,COLUMN(CD71))))/$F71)))))))</f>
        <v>0</v>
      </c>
      <c r="CN71" s="199">
        <f ca="1">IF('2.1 Kraftwerk allgemein'!$F$15&lt;'1.1 Allgemein'!$I$22,
IF(OR(ISNUMBER($D71)=FALSE,$F71=""),"",
IF(AND('2.5 CAPEX'!$L74&lt;&gt;"x",'2.5 CAPEX'!$M74&lt;&gt;"x"),0,
IF($F71=0,0,
IF(CN$4&lt;'2.1 Kraftwerk allgemein'!$F$16,0,
IF(CN$4='2.1 Kraftwerk allgemein'!$F$16,'2.5 CAPEX'!$J74/$F71,
IF(CN$4&lt;'2.1 Kraftwerk allgemein'!$F$16+$F71,
('2.5 CAPEX'!$J74+SUM(OFFSET('2.5 CAPEX'!CS74,0,-MIN(MAX($F71-1-('2.1 Kraftwerk allgemein'!$F$16-'2.1 Kraftwerk allgemein'!$F$15+1),0),COLUMN(CE71)-1-('2.1 Kraftwerk allgemein'!$F$16-'2.1 Kraftwerk allgemein'!$F$15+1)),1,MIN(MAX($F71-('2.1 Kraftwerk allgemein'!$F$16-'2.1 Kraftwerk allgemein'!$F$15+1),1),COLUMN(CE71)-('2.1 Kraftwerk allgemein'!$F$16-'2.1 Kraftwerk allgemein'!$F$15+1)))))/$F71,
SUM(OFFSET('2.5 CAPEX'!CS74,0,-MIN($F71-1,COLUMN(CE71)-1),1,MIN($F71,COLUMN(CE71))))/$F71)))))),
IF(OR(ISNUMBER($D71)=FALSE,$F71=""),"",
IF(AND('2.5 CAPEX'!$L74&lt;&gt;"x",'2.5 CAPEX'!$M74&lt;&gt;"x"),0,
IF($F71=0,0,
IF(CN$4&lt;'2.1 Kraftwerk allgemein'!$F$16,0,
IF(CN$4='2.1 Kraftwerk allgemein'!$F$16,'2.5 CAPEX'!$J74/$F71,
IF(CN$4&lt;'2.1 Kraftwerk allgemein'!$F$16+$F71,
('2.5 CAPEX'!$J74+SUM(OFFSET('2.5 CAPEX'!CS74,0,-MIN(MAX($F71-1-('2.1 Kraftwerk allgemein'!$F$16-'1.1 Allgemein'!$I$22+1),0),COLUMN(CE71)-1-('2.1 Kraftwerk allgemein'!$F$16-'1.1 Allgemein'!$I$22+1)),1,MIN(MAX($F71-('2.1 Kraftwerk allgemein'!$F$16-'1.1 Allgemein'!$I$22+1),1),COLUMN(CE71)-('2.1 Kraftwerk allgemein'!$F$16-'1.1 Allgemein'!$I$22+1)))))/$F71,
SUM(OFFSET('2.5 CAPEX'!CS74,0,-MIN($F71-1,COLUMN(CE71)-1),1,MIN($F71,COLUMN(CE71))))/$F71)))))))</f>
        <v>0</v>
      </c>
      <c r="CO71" s="199">
        <f ca="1">IF('2.1 Kraftwerk allgemein'!$F$15&lt;'1.1 Allgemein'!$I$22,
IF(OR(ISNUMBER($D71)=FALSE,$F71=""),"",
IF(AND('2.5 CAPEX'!$L74&lt;&gt;"x",'2.5 CAPEX'!$M74&lt;&gt;"x"),0,
IF($F71=0,0,
IF(CO$4&lt;'2.1 Kraftwerk allgemein'!$F$16,0,
IF(CO$4='2.1 Kraftwerk allgemein'!$F$16,'2.5 CAPEX'!$J74/$F71,
IF(CO$4&lt;'2.1 Kraftwerk allgemein'!$F$16+$F71,
('2.5 CAPEX'!$J74+SUM(OFFSET('2.5 CAPEX'!CT74,0,-MIN(MAX($F71-1-('2.1 Kraftwerk allgemein'!$F$16-'2.1 Kraftwerk allgemein'!$F$15+1),0),COLUMN(CF71)-1-('2.1 Kraftwerk allgemein'!$F$16-'2.1 Kraftwerk allgemein'!$F$15+1)),1,MIN(MAX($F71-('2.1 Kraftwerk allgemein'!$F$16-'2.1 Kraftwerk allgemein'!$F$15+1),1),COLUMN(CF71)-('2.1 Kraftwerk allgemein'!$F$16-'2.1 Kraftwerk allgemein'!$F$15+1)))))/$F71,
SUM(OFFSET('2.5 CAPEX'!CT74,0,-MIN($F71-1,COLUMN(CF71)-1),1,MIN($F71,COLUMN(CF71))))/$F71)))))),
IF(OR(ISNUMBER($D71)=FALSE,$F71=""),"",
IF(AND('2.5 CAPEX'!$L74&lt;&gt;"x",'2.5 CAPEX'!$M74&lt;&gt;"x"),0,
IF($F71=0,0,
IF(CO$4&lt;'2.1 Kraftwerk allgemein'!$F$16,0,
IF(CO$4='2.1 Kraftwerk allgemein'!$F$16,'2.5 CAPEX'!$J74/$F71,
IF(CO$4&lt;'2.1 Kraftwerk allgemein'!$F$16+$F71,
('2.5 CAPEX'!$J74+SUM(OFFSET('2.5 CAPEX'!CT74,0,-MIN(MAX($F71-1-('2.1 Kraftwerk allgemein'!$F$16-'1.1 Allgemein'!$I$22+1),0),COLUMN(CF71)-1-('2.1 Kraftwerk allgemein'!$F$16-'1.1 Allgemein'!$I$22+1)),1,MIN(MAX($F71-('2.1 Kraftwerk allgemein'!$F$16-'1.1 Allgemein'!$I$22+1),1),COLUMN(CF71)-('2.1 Kraftwerk allgemein'!$F$16-'1.1 Allgemein'!$I$22+1)))))/$F71,
SUM(OFFSET('2.5 CAPEX'!CT74,0,-MIN($F71-1,COLUMN(CF71)-1),1,MIN($F71,COLUMN(CF71))))/$F71)))))))</f>
        <v>0</v>
      </c>
      <c r="CP71" s="199">
        <f ca="1">IF('2.1 Kraftwerk allgemein'!$F$15&lt;'1.1 Allgemein'!$I$22,
IF(OR(ISNUMBER($D71)=FALSE,$F71=""),"",
IF(AND('2.5 CAPEX'!$L74&lt;&gt;"x",'2.5 CAPEX'!$M74&lt;&gt;"x"),0,
IF($F71=0,0,
IF(CP$4&lt;'2.1 Kraftwerk allgemein'!$F$16,0,
IF(CP$4='2.1 Kraftwerk allgemein'!$F$16,'2.5 CAPEX'!$J74/$F71,
IF(CP$4&lt;'2.1 Kraftwerk allgemein'!$F$16+$F71,
('2.5 CAPEX'!$J74+SUM(OFFSET('2.5 CAPEX'!CU74,0,-MIN(MAX($F71-1-('2.1 Kraftwerk allgemein'!$F$16-'2.1 Kraftwerk allgemein'!$F$15+1),0),COLUMN(CG71)-1-('2.1 Kraftwerk allgemein'!$F$16-'2.1 Kraftwerk allgemein'!$F$15+1)),1,MIN(MAX($F71-('2.1 Kraftwerk allgemein'!$F$16-'2.1 Kraftwerk allgemein'!$F$15+1),1),COLUMN(CG71)-('2.1 Kraftwerk allgemein'!$F$16-'2.1 Kraftwerk allgemein'!$F$15+1)))))/$F71,
SUM(OFFSET('2.5 CAPEX'!CU74,0,-MIN($F71-1,COLUMN(CG71)-1),1,MIN($F71,COLUMN(CG71))))/$F71)))))),
IF(OR(ISNUMBER($D71)=FALSE,$F71=""),"",
IF(AND('2.5 CAPEX'!$L74&lt;&gt;"x",'2.5 CAPEX'!$M74&lt;&gt;"x"),0,
IF($F71=0,0,
IF(CP$4&lt;'2.1 Kraftwerk allgemein'!$F$16,0,
IF(CP$4='2.1 Kraftwerk allgemein'!$F$16,'2.5 CAPEX'!$J74/$F71,
IF(CP$4&lt;'2.1 Kraftwerk allgemein'!$F$16+$F71,
('2.5 CAPEX'!$J74+SUM(OFFSET('2.5 CAPEX'!CU74,0,-MIN(MAX($F71-1-('2.1 Kraftwerk allgemein'!$F$16-'1.1 Allgemein'!$I$22+1),0),COLUMN(CG71)-1-('2.1 Kraftwerk allgemein'!$F$16-'1.1 Allgemein'!$I$22+1)),1,MIN(MAX($F71-('2.1 Kraftwerk allgemein'!$F$16-'1.1 Allgemein'!$I$22+1),1),COLUMN(CG71)-('2.1 Kraftwerk allgemein'!$F$16-'1.1 Allgemein'!$I$22+1)))))/$F71,
SUM(OFFSET('2.5 CAPEX'!CU74,0,-MIN($F71-1,COLUMN(CG71)-1),1,MIN($F71,COLUMN(CG71))))/$F71)))))))</f>
        <v>0</v>
      </c>
      <c r="CQ71" s="199">
        <f ca="1">IF('2.1 Kraftwerk allgemein'!$F$15&lt;'1.1 Allgemein'!$I$22,
IF(OR(ISNUMBER($D71)=FALSE,$F71=""),"",
IF(AND('2.5 CAPEX'!$L74&lt;&gt;"x",'2.5 CAPEX'!$M74&lt;&gt;"x"),0,
IF($F71=0,0,
IF(CQ$4&lt;'2.1 Kraftwerk allgemein'!$F$16,0,
IF(CQ$4='2.1 Kraftwerk allgemein'!$F$16,'2.5 CAPEX'!$J74/$F71,
IF(CQ$4&lt;'2.1 Kraftwerk allgemein'!$F$16+$F71,
('2.5 CAPEX'!$J74+SUM(OFFSET('2.5 CAPEX'!CV74,0,-MIN(MAX($F71-1-('2.1 Kraftwerk allgemein'!$F$16-'2.1 Kraftwerk allgemein'!$F$15+1),0),COLUMN(CH71)-1-('2.1 Kraftwerk allgemein'!$F$16-'2.1 Kraftwerk allgemein'!$F$15+1)),1,MIN(MAX($F71-('2.1 Kraftwerk allgemein'!$F$16-'2.1 Kraftwerk allgemein'!$F$15+1),1),COLUMN(CH71)-('2.1 Kraftwerk allgemein'!$F$16-'2.1 Kraftwerk allgemein'!$F$15+1)))))/$F71,
SUM(OFFSET('2.5 CAPEX'!CV74,0,-MIN($F71-1,COLUMN(CH71)-1),1,MIN($F71,COLUMN(CH71))))/$F71)))))),
IF(OR(ISNUMBER($D71)=FALSE,$F71=""),"",
IF(AND('2.5 CAPEX'!$L74&lt;&gt;"x",'2.5 CAPEX'!$M74&lt;&gt;"x"),0,
IF($F71=0,0,
IF(CQ$4&lt;'2.1 Kraftwerk allgemein'!$F$16,0,
IF(CQ$4='2.1 Kraftwerk allgemein'!$F$16,'2.5 CAPEX'!$J74/$F71,
IF(CQ$4&lt;'2.1 Kraftwerk allgemein'!$F$16+$F71,
('2.5 CAPEX'!$J74+SUM(OFFSET('2.5 CAPEX'!CV74,0,-MIN(MAX($F71-1-('2.1 Kraftwerk allgemein'!$F$16-'1.1 Allgemein'!$I$22+1),0),COLUMN(CH71)-1-('2.1 Kraftwerk allgemein'!$F$16-'1.1 Allgemein'!$I$22+1)),1,MIN(MAX($F71-('2.1 Kraftwerk allgemein'!$F$16-'1.1 Allgemein'!$I$22+1),1),COLUMN(CH71)-('2.1 Kraftwerk allgemein'!$F$16-'1.1 Allgemein'!$I$22+1)))))/$F71,
SUM(OFFSET('2.5 CAPEX'!CV74,0,-MIN($F71-1,COLUMN(CH71)-1),1,MIN($F71,COLUMN(CH71))))/$F71)))))))</f>
        <v>0</v>
      </c>
      <c r="CR71" s="199">
        <f ca="1">IF('2.1 Kraftwerk allgemein'!$F$15&lt;'1.1 Allgemein'!$I$22,
IF(OR(ISNUMBER($D71)=FALSE,$F71=""),"",
IF(AND('2.5 CAPEX'!$L74&lt;&gt;"x",'2.5 CAPEX'!$M74&lt;&gt;"x"),0,
IF($F71=0,0,
IF(CR$4&lt;'2.1 Kraftwerk allgemein'!$F$16,0,
IF(CR$4='2.1 Kraftwerk allgemein'!$F$16,'2.5 CAPEX'!$J74/$F71,
IF(CR$4&lt;'2.1 Kraftwerk allgemein'!$F$16+$F71,
('2.5 CAPEX'!$J74+SUM(OFFSET('2.5 CAPEX'!CW74,0,-MIN(MAX($F71-1-('2.1 Kraftwerk allgemein'!$F$16-'2.1 Kraftwerk allgemein'!$F$15+1),0),COLUMN(CI71)-1-('2.1 Kraftwerk allgemein'!$F$16-'2.1 Kraftwerk allgemein'!$F$15+1)),1,MIN(MAX($F71-('2.1 Kraftwerk allgemein'!$F$16-'2.1 Kraftwerk allgemein'!$F$15+1),1),COLUMN(CI71)-('2.1 Kraftwerk allgemein'!$F$16-'2.1 Kraftwerk allgemein'!$F$15+1)))))/$F71,
SUM(OFFSET('2.5 CAPEX'!CW74,0,-MIN($F71-1,COLUMN(CI71)-1),1,MIN($F71,COLUMN(CI71))))/$F71)))))),
IF(OR(ISNUMBER($D71)=FALSE,$F71=""),"",
IF(AND('2.5 CAPEX'!$L74&lt;&gt;"x",'2.5 CAPEX'!$M74&lt;&gt;"x"),0,
IF($F71=0,0,
IF(CR$4&lt;'2.1 Kraftwerk allgemein'!$F$16,0,
IF(CR$4='2.1 Kraftwerk allgemein'!$F$16,'2.5 CAPEX'!$J74/$F71,
IF(CR$4&lt;'2.1 Kraftwerk allgemein'!$F$16+$F71,
('2.5 CAPEX'!$J74+SUM(OFFSET('2.5 CAPEX'!CW74,0,-MIN(MAX($F71-1-('2.1 Kraftwerk allgemein'!$F$16-'1.1 Allgemein'!$I$22+1),0),COLUMN(CI71)-1-('2.1 Kraftwerk allgemein'!$F$16-'1.1 Allgemein'!$I$22+1)),1,MIN(MAX($F71-('2.1 Kraftwerk allgemein'!$F$16-'1.1 Allgemein'!$I$22+1),1),COLUMN(CI71)-('2.1 Kraftwerk allgemein'!$F$16-'1.1 Allgemein'!$I$22+1)))))/$F71,
SUM(OFFSET('2.5 CAPEX'!CW74,0,-MIN($F71-1,COLUMN(CI71)-1),1,MIN($F71,COLUMN(CI71))))/$F71)))))))</f>
        <v>0</v>
      </c>
      <c r="CS71" s="199">
        <f ca="1">IF('2.1 Kraftwerk allgemein'!$F$15&lt;'1.1 Allgemein'!$I$22,
IF(OR(ISNUMBER($D71)=FALSE,$F71=""),"",
IF(AND('2.5 CAPEX'!$L74&lt;&gt;"x",'2.5 CAPEX'!$M74&lt;&gt;"x"),0,
IF($F71=0,0,
IF(CS$4&lt;'2.1 Kraftwerk allgemein'!$F$16,0,
IF(CS$4='2.1 Kraftwerk allgemein'!$F$16,'2.5 CAPEX'!$J74/$F71,
IF(CS$4&lt;'2.1 Kraftwerk allgemein'!$F$16+$F71,
('2.5 CAPEX'!$J74+SUM(OFFSET('2.5 CAPEX'!CX74,0,-MIN(MAX($F71-1-('2.1 Kraftwerk allgemein'!$F$16-'2.1 Kraftwerk allgemein'!$F$15+1),0),COLUMN(CJ71)-1-('2.1 Kraftwerk allgemein'!$F$16-'2.1 Kraftwerk allgemein'!$F$15+1)),1,MIN(MAX($F71-('2.1 Kraftwerk allgemein'!$F$16-'2.1 Kraftwerk allgemein'!$F$15+1),1),COLUMN(CJ71)-('2.1 Kraftwerk allgemein'!$F$16-'2.1 Kraftwerk allgemein'!$F$15+1)))))/$F71,
SUM(OFFSET('2.5 CAPEX'!CX74,0,-MIN($F71-1,COLUMN(CJ71)-1),1,MIN($F71,COLUMN(CJ71))))/$F71)))))),
IF(OR(ISNUMBER($D71)=FALSE,$F71=""),"",
IF(AND('2.5 CAPEX'!$L74&lt;&gt;"x",'2.5 CAPEX'!$M74&lt;&gt;"x"),0,
IF($F71=0,0,
IF(CS$4&lt;'2.1 Kraftwerk allgemein'!$F$16,0,
IF(CS$4='2.1 Kraftwerk allgemein'!$F$16,'2.5 CAPEX'!$J74/$F71,
IF(CS$4&lt;'2.1 Kraftwerk allgemein'!$F$16+$F71,
('2.5 CAPEX'!$J74+SUM(OFFSET('2.5 CAPEX'!CX74,0,-MIN(MAX($F71-1-('2.1 Kraftwerk allgemein'!$F$16-'1.1 Allgemein'!$I$22+1),0),COLUMN(CJ71)-1-('2.1 Kraftwerk allgemein'!$F$16-'1.1 Allgemein'!$I$22+1)),1,MIN(MAX($F71-('2.1 Kraftwerk allgemein'!$F$16-'1.1 Allgemein'!$I$22+1),1),COLUMN(CJ71)-('2.1 Kraftwerk allgemein'!$F$16-'1.1 Allgemein'!$I$22+1)))))/$F71,
SUM(OFFSET('2.5 CAPEX'!CX74,0,-MIN($F71-1,COLUMN(CJ71)-1),1,MIN($F71,COLUMN(CJ71))))/$F71)))))))</f>
        <v>0</v>
      </c>
      <c r="CT71" s="199">
        <f ca="1">IF('2.1 Kraftwerk allgemein'!$F$15&lt;'1.1 Allgemein'!$I$22,
IF(OR(ISNUMBER($D71)=FALSE,$F71=""),"",
IF(AND('2.5 CAPEX'!$L74&lt;&gt;"x",'2.5 CAPEX'!$M74&lt;&gt;"x"),0,
IF($F71=0,0,
IF(CT$4&lt;'2.1 Kraftwerk allgemein'!$F$16,0,
IF(CT$4='2.1 Kraftwerk allgemein'!$F$16,'2.5 CAPEX'!$J74/$F71,
IF(CT$4&lt;'2.1 Kraftwerk allgemein'!$F$16+$F71,
('2.5 CAPEX'!$J74+SUM(OFFSET('2.5 CAPEX'!CY74,0,-MIN(MAX($F71-1-('2.1 Kraftwerk allgemein'!$F$16-'2.1 Kraftwerk allgemein'!$F$15+1),0),COLUMN(CK71)-1-('2.1 Kraftwerk allgemein'!$F$16-'2.1 Kraftwerk allgemein'!$F$15+1)),1,MIN(MAX($F71-('2.1 Kraftwerk allgemein'!$F$16-'2.1 Kraftwerk allgemein'!$F$15+1),1),COLUMN(CK71)-('2.1 Kraftwerk allgemein'!$F$16-'2.1 Kraftwerk allgemein'!$F$15+1)))))/$F71,
SUM(OFFSET('2.5 CAPEX'!CY74,0,-MIN($F71-1,COLUMN(CK71)-1),1,MIN($F71,COLUMN(CK71))))/$F71)))))),
IF(OR(ISNUMBER($D71)=FALSE,$F71=""),"",
IF(AND('2.5 CAPEX'!$L74&lt;&gt;"x",'2.5 CAPEX'!$M74&lt;&gt;"x"),0,
IF($F71=0,0,
IF(CT$4&lt;'2.1 Kraftwerk allgemein'!$F$16,0,
IF(CT$4='2.1 Kraftwerk allgemein'!$F$16,'2.5 CAPEX'!$J74/$F71,
IF(CT$4&lt;'2.1 Kraftwerk allgemein'!$F$16+$F71,
('2.5 CAPEX'!$J74+SUM(OFFSET('2.5 CAPEX'!CY74,0,-MIN(MAX($F71-1-('2.1 Kraftwerk allgemein'!$F$16-'1.1 Allgemein'!$I$22+1),0),COLUMN(CK71)-1-('2.1 Kraftwerk allgemein'!$F$16-'1.1 Allgemein'!$I$22+1)),1,MIN(MAX($F71-('2.1 Kraftwerk allgemein'!$F$16-'1.1 Allgemein'!$I$22+1),1),COLUMN(CK71)-('2.1 Kraftwerk allgemein'!$F$16-'1.1 Allgemein'!$I$22+1)))))/$F71,
SUM(OFFSET('2.5 CAPEX'!CY74,0,-MIN($F71-1,COLUMN(CK71)-1),1,MIN($F71,COLUMN(CK71))))/$F71)))))))</f>
        <v>0</v>
      </c>
      <c r="CU71" s="199">
        <f ca="1">IF('2.1 Kraftwerk allgemein'!$F$15&lt;'1.1 Allgemein'!$I$22,
IF(OR(ISNUMBER($D71)=FALSE,$F71=""),"",
IF(AND('2.5 CAPEX'!$L74&lt;&gt;"x",'2.5 CAPEX'!$M74&lt;&gt;"x"),0,
IF($F71=0,0,
IF(CU$4&lt;'2.1 Kraftwerk allgemein'!$F$16,0,
IF(CU$4='2.1 Kraftwerk allgemein'!$F$16,'2.5 CAPEX'!$J74/$F71,
IF(CU$4&lt;'2.1 Kraftwerk allgemein'!$F$16+$F71,
('2.5 CAPEX'!$J74+SUM(OFFSET('2.5 CAPEX'!CZ74,0,-MIN(MAX($F71-1-('2.1 Kraftwerk allgemein'!$F$16-'2.1 Kraftwerk allgemein'!$F$15+1),0),COLUMN(CL71)-1-('2.1 Kraftwerk allgemein'!$F$16-'2.1 Kraftwerk allgemein'!$F$15+1)),1,MIN(MAX($F71-('2.1 Kraftwerk allgemein'!$F$16-'2.1 Kraftwerk allgemein'!$F$15+1),1),COLUMN(CL71)-('2.1 Kraftwerk allgemein'!$F$16-'2.1 Kraftwerk allgemein'!$F$15+1)))))/$F71,
SUM(OFFSET('2.5 CAPEX'!CZ74,0,-MIN($F71-1,COLUMN(CL71)-1),1,MIN($F71,COLUMN(CL71))))/$F71)))))),
IF(OR(ISNUMBER($D71)=FALSE,$F71=""),"",
IF(AND('2.5 CAPEX'!$L74&lt;&gt;"x",'2.5 CAPEX'!$M74&lt;&gt;"x"),0,
IF($F71=0,0,
IF(CU$4&lt;'2.1 Kraftwerk allgemein'!$F$16,0,
IF(CU$4='2.1 Kraftwerk allgemein'!$F$16,'2.5 CAPEX'!$J74/$F71,
IF(CU$4&lt;'2.1 Kraftwerk allgemein'!$F$16+$F71,
('2.5 CAPEX'!$J74+SUM(OFFSET('2.5 CAPEX'!CZ74,0,-MIN(MAX($F71-1-('2.1 Kraftwerk allgemein'!$F$16-'1.1 Allgemein'!$I$22+1),0),COLUMN(CL71)-1-('2.1 Kraftwerk allgemein'!$F$16-'1.1 Allgemein'!$I$22+1)),1,MIN(MAX($F71-('2.1 Kraftwerk allgemein'!$F$16-'1.1 Allgemein'!$I$22+1),1),COLUMN(CL71)-('2.1 Kraftwerk allgemein'!$F$16-'1.1 Allgemein'!$I$22+1)))))/$F71,
SUM(OFFSET('2.5 CAPEX'!CZ74,0,-MIN($F71-1,COLUMN(CL71)-1),1,MIN($F71,COLUMN(CL71))))/$F71)))))))</f>
        <v>0</v>
      </c>
      <c r="CV71" s="199">
        <f ca="1">IF('2.1 Kraftwerk allgemein'!$F$15&lt;'1.1 Allgemein'!$I$22,
IF(OR(ISNUMBER($D71)=FALSE,$F71=""),"",
IF(AND('2.5 CAPEX'!$L74&lt;&gt;"x",'2.5 CAPEX'!$M74&lt;&gt;"x"),0,
IF($F71=0,0,
IF(CV$4&lt;'2.1 Kraftwerk allgemein'!$F$16,0,
IF(CV$4='2.1 Kraftwerk allgemein'!$F$16,'2.5 CAPEX'!$J74/$F71,
IF(CV$4&lt;'2.1 Kraftwerk allgemein'!$F$16+$F71,
('2.5 CAPEX'!$J74+SUM(OFFSET('2.5 CAPEX'!DA74,0,-MIN(MAX($F71-1-('2.1 Kraftwerk allgemein'!$F$16-'2.1 Kraftwerk allgemein'!$F$15+1),0),COLUMN(CM71)-1-('2.1 Kraftwerk allgemein'!$F$16-'2.1 Kraftwerk allgemein'!$F$15+1)),1,MIN(MAX($F71-('2.1 Kraftwerk allgemein'!$F$16-'2.1 Kraftwerk allgemein'!$F$15+1),1),COLUMN(CM71)-('2.1 Kraftwerk allgemein'!$F$16-'2.1 Kraftwerk allgemein'!$F$15+1)))))/$F71,
SUM(OFFSET('2.5 CAPEX'!DA74,0,-MIN($F71-1,COLUMN(CM71)-1),1,MIN($F71,COLUMN(CM71))))/$F71)))))),
IF(OR(ISNUMBER($D71)=FALSE,$F71=""),"",
IF(AND('2.5 CAPEX'!$L74&lt;&gt;"x",'2.5 CAPEX'!$M74&lt;&gt;"x"),0,
IF($F71=0,0,
IF(CV$4&lt;'2.1 Kraftwerk allgemein'!$F$16,0,
IF(CV$4='2.1 Kraftwerk allgemein'!$F$16,'2.5 CAPEX'!$J74/$F71,
IF(CV$4&lt;'2.1 Kraftwerk allgemein'!$F$16+$F71,
('2.5 CAPEX'!$J74+SUM(OFFSET('2.5 CAPEX'!DA74,0,-MIN(MAX($F71-1-('2.1 Kraftwerk allgemein'!$F$16-'1.1 Allgemein'!$I$22+1),0),COLUMN(CM71)-1-('2.1 Kraftwerk allgemein'!$F$16-'1.1 Allgemein'!$I$22+1)),1,MIN(MAX($F71-('2.1 Kraftwerk allgemein'!$F$16-'1.1 Allgemein'!$I$22+1),1),COLUMN(CM71)-('2.1 Kraftwerk allgemein'!$F$16-'1.1 Allgemein'!$I$22+1)))))/$F71,
SUM(OFFSET('2.5 CAPEX'!DA74,0,-MIN($F71-1,COLUMN(CM71)-1),1,MIN($F71,COLUMN(CM71))))/$F71)))))))</f>
        <v>0</v>
      </c>
      <c r="CW71" s="199">
        <f ca="1">IF('2.1 Kraftwerk allgemein'!$F$15&lt;'1.1 Allgemein'!$I$22,
IF(OR(ISNUMBER($D71)=FALSE,$F71=""),"",
IF(AND('2.5 CAPEX'!$L74&lt;&gt;"x",'2.5 CAPEX'!$M74&lt;&gt;"x"),0,
IF($F71=0,0,
IF(CW$4&lt;'2.1 Kraftwerk allgemein'!$F$16,0,
IF(CW$4='2.1 Kraftwerk allgemein'!$F$16,'2.5 CAPEX'!$J74/$F71,
IF(CW$4&lt;'2.1 Kraftwerk allgemein'!$F$16+$F71,
('2.5 CAPEX'!$J74+SUM(OFFSET('2.5 CAPEX'!DB74,0,-MIN(MAX($F71-1-('2.1 Kraftwerk allgemein'!$F$16-'2.1 Kraftwerk allgemein'!$F$15+1),0),COLUMN(CN71)-1-('2.1 Kraftwerk allgemein'!$F$16-'2.1 Kraftwerk allgemein'!$F$15+1)),1,MIN(MAX($F71-('2.1 Kraftwerk allgemein'!$F$16-'2.1 Kraftwerk allgemein'!$F$15+1),1),COLUMN(CN71)-('2.1 Kraftwerk allgemein'!$F$16-'2.1 Kraftwerk allgemein'!$F$15+1)))))/$F71,
SUM(OFFSET('2.5 CAPEX'!DB74,0,-MIN($F71-1,COLUMN(CN71)-1),1,MIN($F71,COLUMN(CN71))))/$F71)))))),
IF(OR(ISNUMBER($D71)=FALSE,$F71=""),"",
IF(AND('2.5 CAPEX'!$L74&lt;&gt;"x",'2.5 CAPEX'!$M74&lt;&gt;"x"),0,
IF($F71=0,0,
IF(CW$4&lt;'2.1 Kraftwerk allgemein'!$F$16,0,
IF(CW$4='2.1 Kraftwerk allgemein'!$F$16,'2.5 CAPEX'!$J74/$F71,
IF(CW$4&lt;'2.1 Kraftwerk allgemein'!$F$16+$F71,
('2.5 CAPEX'!$J74+SUM(OFFSET('2.5 CAPEX'!DB74,0,-MIN(MAX($F71-1-('2.1 Kraftwerk allgemein'!$F$16-'1.1 Allgemein'!$I$22+1),0),COLUMN(CN71)-1-('2.1 Kraftwerk allgemein'!$F$16-'1.1 Allgemein'!$I$22+1)),1,MIN(MAX($F71-('2.1 Kraftwerk allgemein'!$F$16-'1.1 Allgemein'!$I$22+1),1),COLUMN(CN71)-('2.1 Kraftwerk allgemein'!$F$16-'1.1 Allgemein'!$I$22+1)))))/$F71,
SUM(OFFSET('2.5 CAPEX'!DB74,0,-MIN($F71-1,COLUMN(CN71)-1),1,MIN($F71,COLUMN(CN71))))/$F71)))))))</f>
        <v>0</v>
      </c>
      <c r="CX71" s="199">
        <f ca="1">IF('2.1 Kraftwerk allgemein'!$F$15&lt;'1.1 Allgemein'!$I$22,
IF(OR(ISNUMBER($D71)=FALSE,$F71=""),"",
IF(AND('2.5 CAPEX'!$L74&lt;&gt;"x",'2.5 CAPEX'!$M74&lt;&gt;"x"),0,
IF($F71=0,0,
IF(CX$4&lt;'2.1 Kraftwerk allgemein'!$F$16,0,
IF(CX$4='2.1 Kraftwerk allgemein'!$F$16,'2.5 CAPEX'!$J74/$F71,
IF(CX$4&lt;'2.1 Kraftwerk allgemein'!$F$16+$F71,
('2.5 CAPEX'!$J74+SUM(OFFSET('2.5 CAPEX'!DC74,0,-MIN(MAX($F71-1-('2.1 Kraftwerk allgemein'!$F$16-'2.1 Kraftwerk allgemein'!$F$15+1),0),COLUMN(CO71)-1-('2.1 Kraftwerk allgemein'!$F$16-'2.1 Kraftwerk allgemein'!$F$15+1)),1,MIN(MAX($F71-('2.1 Kraftwerk allgemein'!$F$16-'2.1 Kraftwerk allgemein'!$F$15+1),1),COLUMN(CO71)-('2.1 Kraftwerk allgemein'!$F$16-'2.1 Kraftwerk allgemein'!$F$15+1)))))/$F71,
SUM(OFFSET('2.5 CAPEX'!DC74,0,-MIN($F71-1,COLUMN(CO71)-1),1,MIN($F71,COLUMN(CO71))))/$F71)))))),
IF(OR(ISNUMBER($D71)=FALSE,$F71=""),"",
IF(AND('2.5 CAPEX'!$L74&lt;&gt;"x",'2.5 CAPEX'!$M74&lt;&gt;"x"),0,
IF($F71=0,0,
IF(CX$4&lt;'2.1 Kraftwerk allgemein'!$F$16,0,
IF(CX$4='2.1 Kraftwerk allgemein'!$F$16,'2.5 CAPEX'!$J74/$F71,
IF(CX$4&lt;'2.1 Kraftwerk allgemein'!$F$16+$F71,
('2.5 CAPEX'!$J74+SUM(OFFSET('2.5 CAPEX'!DC74,0,-MIN(MAX($F71-1-('2.1 Kraftwerk allgemein'!$F$16-'1.1 Allgemein'!$I$22+1),0),COLUMN(CO71)-1-('2.1 Kraftwerk allgemein'!$F$16-'1.1 Allgemein'!$I$22+1)),1,MIN(MAX($F71-('2.1 Kraftwerk allgemein'!$F$16-'1.1 Allgemein'!$I$22+1),1),COLUMN(CO71)-('2.1 Kraftwerk allgemein'!$F$16-'1.1 Allgemein'!$I$22+1)))))/$F71,
SUM(OFFSET('2.5 CAPEX'!DC74,0,-MIN($F71-1,COLUMN(CO71)-1),1,MIN($F71,COLUMN(CO71))))/$F71)))))))</f>
        <v>0</v>
      </c>
      <c r="CY71" s="199">
        <f ca="1">IF('2.1 Kraftwerk allgemein'!$F$15&lt;'1.1 Allgemein'!$I$22,
IF(OR(ISNUMBER($D71)=FALSE,$F71=""),"",
IF(AND('2.5 CAPEX'!$L74&lt;&gt;"x",'2.5 CAPEX'!$M74&lt;&gt;"x"),0,
IF($F71=0,0,
IF(CY$4&lt;'2.1 Kraftwerk allgemein'!$F$16,0,
IF(CY$4='2.1 Kraftwerk allgemein'!$F$16,'2.5 CAPEX'!$J74/$F71,
IF(CY$4&lt;'2.1 Kraftwerk allgemein'!$F$16+$F71,
('2.5 CAPEX'!$J74+SUM(OFFSET('2.5 CAPEX'!DD74,0,-MIN(MAX($F71-1-('2.1 Kraftwerk allgemein'!$F$16-'2.1 Kraftwerk allgemein'!$F$15+1),0),COLUMN(CP71)-1-('2.1 Kraftwerk allgemein'!$F$16-'2.1 Kraftwerk allgemein'!$F$15+1)),1,MIN(MAX($F71-('2.1 Kraftwerk allgemein'!$F$16-'2.1 Kraftwerk allgemein'!$F$15+1),1),COLUMN(CP71)-('2.1 Kraftwerk allgemein'!$F$16-'2.1 Kraftwerk allgemein'!$F$15+1)))))/$F71,
SUM(OFFSET('2.5 CAPEX'!DD74,0,-MIN($F71-1,COLUMN(CP71)-1),1,MIN($F71,COLUMN(CP71))))/$F71)))))),
IF(OR(ISNUMBER($D71)=FALSE,$F71=""),"",
IF(AND('2.5 CAPEX'!$L74&lt;&gt;"x",'2.5 CAPEX'!$M74&lt;&gt;"x"),0,
IF($F71=0,0,
IF(CY$4&lt;'2.1 Kraftwerk allgemein'!$F$16,0,
IF(CY$4='2.1 Kraftwerk allgemein'!$F$16,'2.5 CAPEX'!$J74/$F71,
IF(CY$4&lt;'2.1 Kraftwerk allgemein'!$F$16+$F71,
('2.5 CAPEX'!$J74+SUM(OFFSET('2.5 CAPEX'!DD74,0,-MIN(MAX($F71-1-('2.1 Kraftwerk allgemein'!$F$16-'1.1 Allgemein'!$I$22+1),0),COLUMN(CP71)-1-('2.1 Kraftwerk allgemein'!$F$16-'1.1 Allgemein'!$I$22+1)),1,MIN(MAX($F71-('2.1 Kraftwerk allgemein'!$F$16-'1.1 Allgemein'!$I$22+1),1),COLUMN(CP71)-('2.1 Kraftwerk allgemein'!$F$16-'1.1 Allgemein'!$I$22+1)))))/$F71,
SUM(OFFSET('2.5 CAPEX'!DD74,0,-MIN($F71-1,COLUMN(CP71)-1),1,MIN($F71,COLUMN(CP71))))/$F71)))))))</f>
        <v>0</v>
      </c>
      <c r="CZ71" s="199">
        <f ca="1">IF('2.1 Kraftwerk allgemein'!$F$15&lt;'1.1 Allgemein'!$I$22,
IF(OR(ISNUMBER($D71)=FALSE,$F71=""),"",
IF(AND('2.5 CAPEX'!$L74&lt;&gt;"x",'2.5 CAPEX'!$M74&lt;&gt;"x"),0,
IF($F71=0,0,
IF(CZ$4&lt;'2.1 Kraftwerk allgemein'!$F$16,0,
IF(CZ$4='2.1 Kraftwerk allgemein'!$F$16,'2.5 CAPEX'!$J74/$F71,
IF(CZ$4&lt;'2.1 Kraftwerk allgemein'!$F$16+$F71,
('2.5 CAPEX'!$J74+SUM(OFFSET('2.5 CAPEX'!DE74,0,-MIN(MAX($F71-1-('2.1 Kraftwerk allgemein'!$F$16-'2.1 Kraftwerk allgemein'!$F$15+1),0),COLUMN(CQ71)-1-('2.1 Kraftwerk allgemein'!$F$16-'2.1 Kraftwerk allgemein'!$F$15+1)),1,MIN(MAX($F71-('2.1 Kraftwerk allgemein'!$F$16-'2.1 Kraftwerk allgemein'!$F$15+1),1),COLUMN(CQ71)-('2.1 Kraftwerk allgemein'!$F$16-'2.1 Kraftwerk allgemein'!$F$15+1)))))/$F71,
SUM(OFFSET('2.5 CAPEX'!DE74,0,-MIN($F71-1,COLUMN(CQ71)-1),1,MIN($F71,COLUMN(CQ71))))/$F71)))))),
IF(OR(ISNUMBER($D71)=FALSE,$F71=""),"",
IF(AND('2.5 CAPEX'!$L74&lt;&gt;"x",'2.5 CAPEX'!$M74&lt;&gt;"x"),0,
IF($F71=0,0,
IF(CZ$4&lt;'2.1 Kraftwerk allgemein'!$F$16,0,
IF(CZ$4='2.1 Kraftwerk allgemein'!$F$16,'2.5 CAPEX'!$J74/$F71,
IF(CZ$4&lt;'2.1 Kraftwerk allgemein'!$F$16+$F71,
('2.5 CAPEX'!$J74+SUM(OFFSET('2.5 CAPEX'!DE74,0,-MIN(MAX($F71-1-('2.1 Kraftwerk allgemein'!$F$16-'1.1 Allgemein'!$I$22+1),0),COLUMN(CQ71)-1-('2.1 Kraftwerk allgemein'!$F$16-'1.1 Allgemein'!$I$22+1)),1,MIN(MAX($F71-('2.1 Kraftwerk allgemein'!$F$16-'1.1 Allgemein'!$I$22+1),1),COLUMN(CQ71)-('2.1 Kraftwerk allgemein'!$F$16-'1.1 Allgemein'!$I$22+1)))))/$F71,
SUM(OFFSET('2.5 CAPEX'!DE74,0,-MIN($F71-1,COLUMN(CQ71)-1),1,MIN($F71,COLUMN(CQ71))))/$F71)))))))</f>
        <v>0</v>
      </c>
      <c r="DA71" s="199">
        <f ca="1">IF('2.1 Kraftwerk allgemein'!$F$15&lt;'1.1 Allgemein'!$I$22,
IF(OR(ISNUMBER($D71)=FALSE,$F71=""),"",
IF(AND('2.5 CAPEX'!$L74&lt;&gt;"x",'2.5 CAPEX'!$M74&lt;&gt;"x"),0,
IF($F71=0,0,
IF(DA$4&lt;'2.1 Kraftwerk allgemein'!$F$16,0,
IF(DA$4='2.1 Kraftwerk allgemein'!$F$16,'2.5 CAPEX'!$J74/$F71,
IF(DA$4&lt;'2.1 Kraftwerk allgemein'!$F$16+$F71,
('2.5 CAPEX'!$J74+SUM(OFFSET('2.5 CAPEX'!DF74,0,-MIN(MAX($F71-1-('2.1 Kraftwerk allgemein'!$F$16-'2.1 Kraftwerk allgemein'!$F$15+1),0),COLUMN(CR71)-1-('2.1 Kraftwerk allgemein'!$F$16-'2.1 Kraftwerk allgemein'!$F$15+1)),1,MIN(MAX($F71-('2.1 Kraftwerk allgemein'!$F$16-'2.1 Kraftwerk allgemein'!$F$15+1),1),COLUMN(CR71)-('2.1 Kraftwerk allgemein'!$F$16-'2.1 Kraftwerk allgemein'!$F$15+1)))))/$F71,
SUM(OFFSET('2.5 CAPEX'!DF74,0,-MIN($F71-1,COLUMN(CR71)-1),1,MIN($F71,COLUMN(CR71))))/$F71)))))),
IF(OR(ISNUMBER($D71)=FALSE,$F71=""),"",
IF(AND('2.5 CAPEX'!$L74&lt;&gt;"x",'2.5 CAPEX'!$M74&lt;&gt;"x"),0,
IF($F71=0,0,
IF(DA$4&lt;'2.1 Kraftwerk allgemein'!$F$16,0,
IF(DA$4='2.1 Kraftwerk allgemein'!$F$16,'2.5 CAPEX'!$J74/$F71,
IF(DA$4&lt;'2.1 Kraftwerk allgemein'!$F$16+$F71,
('2.5 CAPEX'!$J74+SUM(OFFSET('2.5 CAPEX'!DF74,0,-MIN(MAX($F71-1-('2.1 Kraftwerk allgemein'!$F$16-'1.1 Allgemein'!$I$22+1),0),COLUMN(CR71)-1-('2.1 Kraftwerk allgemein'!$F$16-'1.1 Allgemein'!$I$22+1)),1,MIN(MAX($F71-('2.1 Kraftwerk allgemein'!$F$16-'1.1 Allgemein'!$I$22+1),1),COLUMN(CR71)-('2.1 Kraftwerk allgemein'!$F$16-'1.1 Allgemein'!$I$22+1)))))/$F71,
SUM(OFFSET('2.5 CAPEX'!DF74,0,-MIN($F71-1,COLUMN(CR71)-1),1,MIN($F71,COLUMN(CR71))))/$F71)))))))</f>
        <v>0</v>
      </c>
      <c r="DB71" s="199">
        <f ca="1">IF('2.1 Kraftwerk allgemein'!$F$15&lt;'1.1 Allgemein'!$I$22,
IF(OR(ISNUMBER($D71)=FALSE,$F71=""),"",
IF(AND('2.5 CAPEX'!$L74&lt;&gt;"x",'2.5 CAPEX'!$M74&lt;&gt;"x"),0,
IF($F71=0,0,
IF(DB$4&lt;'2.1 Kraftwerk allgemein'!$F$16,0,
IF(DB$4='2.1 Kraftwerk allgemein'!$F$16,'2.5 CAPEX'!$J74/$F71,
IF(DB$4&lt;'2.1 Kraftwerk allgemein'!$F$16+$F71,
('2.5 CAPEX'!$J74+SUM(OFFSET('2.5 CAPEX'!DG74,0,-MIN(MAX($F71-1-('2.1 Kraftwerk allgemein'!$F$16-'2.1 Kraftwerk allgemein'!$F$15+1),0),COLUMN(CS71)-1-('2.1 Kraftwerk allgemein'!$F$16-'2.1 Kraftwerk allgemein'!$F$15+1)),1,MIN(MAX($F71-('2.1 Kraftwerk allgemein'!$F$16-'2.1 Kraftwerk allgemein'!$F$15+1),1),COLUMN(CS71)-('2.1 Kraftwerk allgemein'!$F$16-'2.1 Kraftwerk allgemein'!$F$15+1)))))/$F71,
SUM(OFFSET('2.5 CAPEX'!DG74,0,-MIN($F71-1,COLUMN(CS71)-1),1,MIN($F71,COLUMN(CS71))))/$F71)))))),
IF(OR(ISNUMBER($D71)=FALSE,$F71=""),"",
IF(AND('2.5 CAPEX'!$L74&lt;&gt;"x",'2.5 CAPEX'!$M74&lt;&gt;"x"),0,
IF($F71=0,0,
IF(DB$4&lt;'2.1 Kraftwerk allgemein'!$F$16,0,
IF(DB$4='2.1 Kraftwerk allgemein'!$F$16,'2.5 CAPEX'!$J74/$F71,
IF(DB$4&lt;'2.1 Kraftwerk allgemein'!$F$16+$F71,
('2.5 CAPEX'!$J74+SUM(OFFSET('2.5 CAPEX'!DG74,0,-MIN(MAX($F71-1-('2.1 Kraftwerk allgemein'!$F$16-'1.1 Allgemein'!$I$22+1),0),COLUMN(CS71)-1-('2.1 Kraftwerk allgemein'!$F$16-'1.1 Allgemein'!$I$22+1)),1,MIN(MAX($F71-('2.1 Kraftwerk allgemein'!$F$16-'1.1 Allgemein'!$I$22+1),1),COLUMN(CS71)-('2.1 Kraftwerk allgemein'!$F$16-'1.1 Allgemein'!$I$22+1)))))/$F71,
SUM(OFFSET('2.5 CAPEX'!DG74,0,-MIN($F71-1,COLUMN(CS71)-1),1,MIN($F71,COLUMN(CS71))))/$F71)))))))</f>
        <v>0</v>
      </c>
      <c r="DC71" s="199">
        <f ca="1">IF('2.1 Kraftwerk allgemein'!$F$15&lt;'1.1 Allgemein'!$I$22,
IF(OR(ISNUMBER($D71)=FALSE,$F71=""),"",
IF(AND('2.5 CAPEX'!$L74&lt;&gt;"x",'2.5 CAPEX'!$M74&lt;&gt;"x"),0,
IF($F71=0,0,
IF(DC$4&lt;'2.1 Kraftwerk allgemein'!$F$16,0,
IF(DC$4='2.1 Kraftwerk allgemein'!$F$16,'2.5 CAPEX'!$J74/$F71,
IF(DC$4&lt;'2.1 Kraftwerk allgemein'!$F$16+$F71,
('2.5 CAPEX'!$J74+SUM(OFFSET('2.5 CAPEX'!DH74,0,-MIN(MAX($F71-1-('2.1 Kraftwerk allgemein'!$F$16-'2.1 Kraftwerk allgemein'!$F$15+1),0),COLUMN(CT71)-1-('2.1 Kraftwerk allgemein'!$F$16-'2.1 Kraftwerk allgemein'!$F$15+1)),1,MIN(MAX($F71-('2.1 Kraftwerk allgemein'!$F$16-'2.1 Kraftwerk allgemein'!$F$15+1),1),COLUMN(CT71)-('2.1 Kraftwerk allgemein'!$F$16-'2.1 Kraftwerk allgemein'!$F$15+1)))))/$F71,
SUM(OFFSET('2.5 CAPEX'!DH74,0,-MIN($F71-1,COLUMN(CT71)-1),1,MIN($F71,COLUMN(CT71))))/$F71)))))),
IF(OR(ISNUMBER($D71)=FALSE,$F71=""),"",
IF(AND('2.5 CAPEX'!$L74&lt;&gt;"x",'2.5 CAPEX'!$M74&lt;&gt;"x"),0,
IF($F71=0,0,
IF(DC$4&lt;'2.1 Kraftwerk allgemein'!$F$16,0,
IF(DC$4='2.1 Kraftwerk allgemein'!$F$16,'2.5 CAPEX'!$J74/$F71,
IF(DC$4&lt;'2.1 Kraftwerk allgemein'!$F$16+$F71,
('2.5 CAPEX'!$J74+SUM(OFFSET('2.5 CAPEX'!DH74,0,-MIN(MAX($F71-1-('2.1 Kraftwerk allgemein'!$F$16-'1.1 Allgemein'!$I$22+1),0),COLUMN(CT71)-1-('2.1 Kraftwerk allgemein'!$F$16-'1.1 Allgemein'!$I$22+1)),1,MIN(MAX($F71-('2.1 Kraftwerk allgemein'!$F$16-'1.1 Allgemein'!$I$22+1),1),COLUMN(CT71)-('2.1 Kraftwerk allgemein'!$F$16-'1.1 Allgemein'!$I$22+1)))))/$F71,
SUM(OFFSET('2.5 CAPEX'!DH74,0,-MIN($F71-1,COLUMN(CT71)-1),1,MIN($F71,COLUMN(CT71))))/$F71)))))))</f>
        <v>0</v>
      </c>
      <c r="DD71" s="199">
        <f ca="1">IF('2.1 Kraftwerk allgemein'!$F$15&lt;'1.1 Allgemein'!$I$22,
IF(OR(ISNUMBER($D71)=FALSE,$F71=""),"",
IF(AND('2.5 CAPEX'!$L74&lt;&gt;"x",'2.5 CAPEX'!$M74&lt;&gt;"x"),0,
IF($F71=0,0,
IF(DD$4&lt;'2.1 Kraftwerk allgemein'!$F$16,0,
IF(DD$4='2.1 Kraftwerk allgemein'!$F$16,'2.5 CAPEX'!$J74/$F71,
IF(DD$4&lt;'2.1 Kraftwerk allgemein'!$F$16+$F71,
('2.5 CAPEX'!$J74+SUM(OFFSET('2.5 CAPEX'!DI74,0,-MIN(MAX($F71-1-('2.1 Kraftwerk allgemein'!$F$16-'2.1 Kraftwerk allgemein'!$F$15+1),0),COLUMN(CU71)-1-('2.1 Kraftwerk allgemein'!$F$16-'2.1 Kraftwerk allgemein'!$F$15+1)),1,MIN(MAX($F71-('2.1 Kraftwerk allgemein'!$F$16-'2.1 Kraftwerk allgemein'!$F$15+1),1),COLUMN(CU71)-('2.1 Kraftwerk allgemein'!$F$16-'2.1 Kraftwerk allgemein'!$F$15+1)))))/$F71,
SUM(OFFSET('2.5 CAPEX'!DI74,0,-MIN($F71-1,COLUMN(CU71)-1),1,MIN($F71,COLUMN(CU71))))/$F71)))))),
IF(OR(ISNUMBER($D71)=FALSE,$F71=""),"",
IF(AND('2.5 CAPEX'!$L74&lt;&gt;"x",'2.5 CAPEX'!$M74&lt;&gt;"x"),0,
IF($F71=0,0,
IF(DD$4&lt;'2.1 Kraftwerk allgemein'!$F$16,0,
IF(DD$4='2.1 Kraftwerk allgemein'!$F$16,'2.5 CAPEX'!$J74/$F71,
IF(DD$4&lt;'2.1 Kraftwerk allgemein'!$F$16+$F71,
('2.5 CAPEX'!$J74+SUM(OFFSET('2.5 CAPEX'!DI74,0,-MIN(MAX($F71-1-('2.1 Kraftwerk allgemein'!$F$16-'1.1 Allgemein'!$I$22+1),0),COLUMN(CU71)-1-('2.1 Kraftwerk allgemein'!$F$16-'1.1 Allgemein'!$I$22+1)),1,MIN(MAX($F71-('2.1 Kraftwerk allgemein'!$F$16-'1.1 Allgemein'!$I$22+1),1),COLUMN(CU71)-('2.1 Kraftwerk allgemein'!$F$16-'1.1 Allgemein'!$I$22+1)))))/$F71,
SUM(OFFSET('2.5 CAPEX'!DI74,0,-MIN($F71-1,COLUMN(CU71)-1),1,MIN($F71,COLUMN(CU71))))/$F71)))))))</f>
        <v>0</v>
      </c>
      <c r="DE71" s="199">
        <f ca="1">IF('2.1 Kraftwerk allgemein'!$F$15&lt;'1.1 Allgemein'!$I$22,
IF(OR(ISNUMBER($D71)=FALSE,$F71=""),"",
IF(AND('2.5 CAPEX'!$L74&lt;&gt;"x",'2.5 CAPEX'!$M74&lt;&gt;"x"),0,
IF($F71=0,0,
IF(DE$4&lt;'2.1 Kraftwerk allgemein'!$F$16,0,
IF(DE$4='2.1 Kraftwerk allgemein'!$F$16,'2.5 CAPEX'!$J74/$F71,
IF(DE$4&lt;'2.1 Kraftwerk allgemein'!$F$16+$F71,
('2.5 CAPEX'!$J74+SUM(OFFSET('2.5 CAPEX'!DJ74,0,-MIN(MAX($F71-1-('2.1 Kraftwerk allgemein'!$F$16-'2.1 Kraftwerk allgemein'!$F$15+1),0),COLUMN(CV71)-1-('2.1 Kraftwerk allgemein'!$F$16-'2.1 Kraftwerk allgemein'!$F$15+1)),1,MIN(MAX($F71-('2.1 Kraftwerk allgemein'!$F$16-'2.1 Kraftwerk allgemein'!$F$15+1),1),COLUMN(CV71)-('2.1 Kraftwerk allgemein'!$F$16-'2.1 Kraftwerk allgemein'!$F$15+1)))))/$F71,
SUM(OFFSET('2.5 CAPEX'!DJ74,0,-MIN($F71-1,COLUMN(CV71)-1),1,MIN($F71,COLUMN(CV71))))/$F71)))))),
IF(OR(ISNUMBER($D71)=FALSE,$F71=""),"",
IF(AND('2.5 CAPEX'!$L74&lt;&gt;"x",'2.5 CAPEX'!$M74&lt;&gt;"x"),0,
IF($F71=0,0,
IF(DE$4&lt;'2.1 Kraftwerk allgemein'!$F$16,0,
IF(DE$4='2.1 Kraftwerk allgemein'!$F$16,'2.5 CAPEX'!$J74/$F71,
IF(DE$4&lt;'2.1 Kraftwerk allgemein'!$F$16+$F71,
('2.5 CAPEX'!$J74+SUM(OFFSET('2.5 CAPEX'!DJ74,0,-MIN(MAX($F71-1-('2.1 Kraftwerk allgemein'!$F$16-'1.1 Allgemein'!$I$22+1),0),COLUMN(CV71)-1-('2.1 Kraftwerk allgemein'!$F$16-'1.1 Allgemein'!$I$22+1)),1,MIN(MAX($F71-('2.1 Kraftwerk allgemein'!$F$16-'1.1 Allgemein'!$I$22+1),1),COLUMN(CV71)-('2.1 Kraftwerk allgemein'!$F$16-'1.1 Allgemein'!$I$22+1)))))/$F71,
SUM(OFFSET('2.5 CAPEX'!DJ74,0,-MIN($F71-1,COLUMN(CV71)-1),1,MIN($F71,COLUMN(CV71))))/$F71)))))))</f>
        <v>0</v>
      </c>
      <c r="DF71" s="199">
        <f ca="1">IF('2.1 Kraftwerk allgemein'!$F$15&lt;'1.1 Allgemein'!$I$22,
IF(OR(ISNUMBER($D71)=FALSE,$F71=""),"",
IF(AND('2.5 CAPEX'!$L74&lt;&gt;"x",'2.5 CAPEX'!$M74&lt;&gt;"x"),0,
IF($F71=0,0,
IF(DF$4&lt;'2.1 Kraftwerk allgemein'!$F$16,0,
IF(DF$4='2.1 Kraftwerk allgemein'!$F$16,'2.5 CAPEX'!$J74/$F71,
IF(DF$4&lt;'2.1 Kraftwerk allgemein'!$F$16+$F71,
('2.5 CAPEX'!$J74+SUM(OFFSET('2.5 CAPEX'!DK74,0,-MIN(MAX($F71-1-('2.1 Kraftwerk allgemein'!$F$16-'2.1 Kraftwerk allgemein'!$F$15+1),0),COLUMN(CW71)-1-('2.1 Kraftwerk allgemein'!$F$16-'2.1 Kraftwerk allgemein'!$F$15+1)),1,MIN(MAX($F71-('2.1 Kraftwerk allgemein'!$F$16-'2.1 Kraftwerk allgemein'!$F$15+1),1),COLUMN(CW71)-('2.1 Kraftwerk allgemein'!$F$16-'2.1 Kraftwerk allgemein'!$F$15+1)))))/$F71,
SUM(OFFSET('2.5 CAPEX'!DK74,0,-MIN($F71-1,COLUMN(CW71)-1),1,MIN($F71,COLUMN(CW71))))/$F71)))))),
IF(OR(ISNUMBER($D71)=FALSE,$F71=""),"",
IF(AND('2.5 CAPEX'!$L74&lt;&gt;"x",'2.5 CAPEX'!$M74&lt;&gt;"x"),0,
IF($F71=0,0,
IF(DF$4&lt;'2.1 Kraftwerk allgemein'!$F$16,0,
IF(DF$4='2.1 Kraftwerk allgemein'!$F$16,'2.5 CAPEX'!$J74/$F71,
IF(DF$4&lt;'2.1 Kraftwerk allgemein'!$F$16+$F71,
('2.5 CAPEX'!$J74+SUM(OFFSET('2.5 CAPEX'!DK74,0,-MIN(MAX($F71-1-('2.1 Kraftwerk allgemein'!$F$16-'1.1 Allgemein'!$I$22+1),0),COLUMN(CW71)-1-('2.1 Kraftwerk allgemein'!$F$16-'1.1 Allgemein'!$I$22+1)),1,MIN(MAX($F71-('2.1 Kraftwerk allgemein'!$F$16-'1.1 Allgemein'!$I$22+1),1),COLUMN(CW71)-('2.1 Kraftwerk allgemein'!$F$16-'1.1 Allgemein'!$I$22+1)))))/$F71,
SUM(OFFSET('2.5 CAPEX'!DK74,0,-MIN($F71-1,COLUMN(CW71)-1),1,MIN($F71,COLUMN(CW71))))/$F71)))))))</f>
        <v>0</v>
      </c>
    </row>
    <row r="72" spans="1:110" s="200" customFormat="1" ht="14" x14ac:dyDescent="0.3">
      <c r="A72" s="104"/>
      <c r="B72" s="104"/>
      <c r="C72" s="104"/>
      <c r="D72" s="191">
        <f>IF('2.5 CAPEX'!D75&lt;&gt;"",'2.5 CAPEX'!D75,"")</f>
        <v>701</v>
      </c>
      <c r="E72" s="191" t="str">
        <f>IF('2.5 CAPEX'!E75&lt;&gt;"",'2.5 CAPEX'!E75,"")</f>
        <v>Grundstückskosten</v>
      </c>
      <c r="F72" s="196">
        <f>IF('2.5 CAPEX'!F75&lt;&gt;"",'2.5 CAPEX'!F75,"")</f>
        <v>0</v>
      </c>
      <c r="G72" s="197">
        <f ca="1">IF(ISNUMBER(D72)=FALSE,"",INDEX('2.5 CAPEX'!$H:$H,MATCH('3.1 Abschreibung'!$D72,'2.5 CAPEX'!$D:$D,0))+INDEX('2.5 CAPEX'!$J:$J,MATCH('3.1 Abschreibung'!$D72,'2.5 CAPEX'!$D:$D,0)))</f>
        <v>0</v>
      </c>
      <c r="H72" s="197"/>
      <c r="I72" s="198">
        <v>0</v>
      </c>
      <c r="J72" s="199">
        <f ca="1">IF('2.1 Kraftwerk allgemein'!$F$15&lt;'1.1 Allgemein'!$I$22,
IF(OR(ISNUMBER($D72)=FALSE,$F72=""),"",
IF(AND('2.5 CAPEX'!$L75&lt;&gt;"x",'2.5 CAPEX'!$M75&lt;&gt;"x"),0,
IF($F72=0,0,
IF(J$4&lt;'2.1 Kraftwerk allgemein'!$F$16,0,
IF(J$4='2.1 Kraftwerk allgemein'!$F$16,'2.5 CAPEX'!$J75/$F72,
IF(J$4&lt;'2.1 Kraftwerk allgemein'!$F$16+$F72,
('2.5 CAPEX'!$J75+SUM(OFFSET('2.5 CAPEX'!O75,0,-MIN(MAX($F72-1-('2.1 Kraftwerk allgemein'!$F$16-'2.1 Kraftwerk allgemein'!$F$15+1),0),COLUMN(A72)-1-('2.1 Kraftwerk allgemein'!$F$16-'2.1 Kraftwerk allgemein'!$F$15+1)),1,MIN(MAX($F72-('2.1 Kraftwerk allgemein'!$F$16-'2.1 Kraftwerk allgemein'!$F$15+1),1),COLUMN(A72)-('2.1 Kraftwerk allgemein'!$F$16-'2.1 Kraftwerk allgemein'!$F$15+1)))))/$F72,
SUM(OFFSET('2.5 CAPEX'!O75,0,-MIN($F72-1,COLUMN(A72)-1),1,MIN($F72,COLUMN(A72))))/$F72)))))),
IF(OR(ISNUMBER($D72)=FALSE,$F72=""),"",
IF(AND('2.5 CAPEX'!$L75&lt;&gt;"x",'2.5 CAPEX'!$M75&lt;&gt;"x"),0,
IF($F72=0,0,
IF(J$4&lt;'2.1 Kraftwerk allgemein'!$F$16,0,
IF(J$4='2.1 Kraftwerk allgemein'!$F$16,'2.5 CAPEX'!$J75/$F72,
IF(J$4&lt;'2.1 Kraftwerk allgemein'!$F$16+$F72,
('2.5 CAPEX'!$J75+SUM(OFFSET('2.5 CAPEX'!O75,0,-MIN(MAX($F72-1-('2.1 Kraftwerk allgemein'!$F$16-'1.1 Allgemein'!$I$22+1),0),COLUMN(A72)-1-('2.1 Kraftwerk allgemein'!$F$16-'1.1 Allgemein'!$I$22+1)),1,MIN(MAX($F72-('2.1 Kraftwerk allgemein'!$F$16-'1.1 Allgemein'!$I$22+1),1),COLUMN(A72)-('2.1 Kraftwerk allgemein'!$F$16-'1.1 Allgemein'!$I$22+1)))))/$F72,
SUM(OFFSET('2.5 CAPEX'!O75,0,-MIN($F72-1,COLUMN(A72)-1),1,MIN($F72,COLUMN(A72))))/$F72)))))))</f>
        <v>0</v>
      </c>
      <c r="K72" s="199">
        <f ca="1">IF('2.1 Kraftwerk allgemein'!$F$15&lt;'1.1 Allgemein'!$I$22,
IF(OR(ISNUMBER($D72)=FALSE,$F72=""),"",
IF(AND('2.5 CAPEX'!$L75&lt;&gt;"x",'2.5 CAPEX'!$M75&lt;&gt;"x"),0,
IF($F72=0,0,
IF(K$4&lt;'2.1 Kraftwerk allgemein'!$F$16,0,
IF(K$4='2.1 Kraftwerk allgemein'!$F$16,'2.5 CAPEX'!$J75/$F72,
IF(K$4&lt;'2.1 Kraftwerk allgemein'!$F$16+$F72,
('2.5 CAPEX'!$J75+SUM(OFFSET('2.5 CAPEX'!P75,0,-MIN(MAX($F72-1-('2.1 Kraftwerk allgemein'!$F$16-'2.1 Kraftwerk allgemein'!$F$15+1),0),COLUMN(B72)-1-('2.1 Kraftwerk allgemein'!$F$16-'2.1 Kraftwerk allgemein'!$F$15+1)),1,MIN(MAX($F72-('2.1 Kraftwerk allgemein'!$F$16-'2.1 Kraftwerk allgemein'!$F$15+1),1),COLUMN(B72)-('2.1 Kraftwerk allgemein'!$F$16-'2.1 Kraftwerk allgemein'!$F$15+1)))))/$F72,
SUM(OFFSET('2.5 CAPEX'!P75,0,-MIN($F72-1,COLUMN(B72)-1),1,MIN($F72,COLUMN(B72))))/$F72)))))),
IF(OR(ISNUMBER($D72)=FALSE,$F72=""),"",
IF(AND('2.5 CAPEX'!$L75&lt;&gt;"x",'2.5 CAPEX'!$M75&lt;&gt;"x"),0,
IF($F72=0,0,
IF(K$4&lt;'2.1 Kraftwerk allgemein'!$F$16,0,
IF(K$4='2.1 Kraftwerk allgemein'!$F$16,'2.5 CAPEX'!$J75/$F72,
IF(K$4&lt;'2.1 Kraftwerk allgemein'!$F$16+$F72,
('2.5 CAPEX'!$J75+SUM(OFFSET('2.5 CAPEX'!P75,0,-MIN(MAX($F72-1-('2.1 Kraftwerk allgemein'!$F$16-'1.1 Allgemein'!$I$22+1),0),COLUMN(B72)-1-('2.1 Kraftwerk allgemein'!$F$16-'1.1 Allgemein'!$I$22+1)),1,MIN(MAX($F72-('2.1 Kraftwerk allgemein'!$F$16-'1.1 Allgemein'!$I$22+1),1),COLUMN(B72)-('2.1 Kraftwerk allgemein'!$F$16-'1.1 Allgemein'!$I$22+1)))))/$F72,
SUM(OFFSET('2.5 CAPEX'!P75,0,-MIN($F72-1,COLUMN(B72)-1),1,MIN($F72,COLUMN(B72))))/$F72)))))))</f>
        <v>0</v>
      </c>
      <c r="L72" s="199">
        <f ca="1">IF('2.1 Kraftwerk allgemein'!$F$15&lt;'1.1 Allgemein'!$I$22,
IF(OR(ISNUMBER($D72)=FALSE,$F72=""),"",
IF(AND('2.5 CAPEX'!$L75&lt;&gt;"x",'2.5 CAPEX'!$M75&lt;&gt;"x"),0,
IF($F72=0,0,
IF(L$4&lt;'2.1 Kraftwerk allgemein'!$F$16,0,
IF(L$4='2.1 Kraftwerk allgemein'!$F$16,'2.5 CAPEX'!$J75/$F72,
IF(L$4&lt;'2.1 Kraftwerk allgemein'!$F$16+$F72,
('2.5 CAPEX'!$J75+SUM(OFFSET('2.5 CAPEX'!Q75,0,-MIN(MAX($F72-1-('2.1 Kraftwerk allgemein'!$F$16-'2.1 Kraftwerk allgemein'!$F$15+1),0),COLUMN(C72)-1-('2.1 Kraftwerk allgemein'!$F$16-'2.1 Kraftwerk allgemein'!$F$15+1)),1,MIN(MAX($F72-('2.1 Kraftwerk allgemein'!$F$16-'2.1 Kraftwerk allgemein'!$F$15+1),1),COLUMN(C72)-('2.1 Kraftwerk allgemein'!$F$16-'2.1 Kraftwerk allgemein'!$F$15+1)))))/$F72,
SUM(OFFSET('2.5 CAPEX'!Q75,0,-MIN($F72-1,COLUMN(C72)-1),1,MIN($F72,COLUMN(C72))))/$F72)))))),
IF(OR(ISNUMBER($D72)=FALSE,$F72=""),"",
IF(AND('2.5 CAPEX'!$L75&lt;&gt;"x",'2.5 CAPEX'!$M75&lt;&gt;"x"),0,
IF($F72=0,0,
IF(L$4&lt;'2.1 Kraftwerk allgemein'!$F$16,0,
IF(L$4='2.1 Kraftwerk allgemein'!$F$16,'2.5 CAPEX'!$J75/$F72,
IF(L$4&lt;'2.1 Kraftwerk allgemein'!$F$16+$F72,
('2.5 CAPEX'!$J75+SUM(OFFSET('2.5 CAPEX'!Q75,0,-MIN(MAX($F72-1-('2.1 Kraftwerk allgemein'!$F$16-'1.1 Allgemein'!$I$22+1),0),COLUMN(C72)-1-('2.1 Kraftwerk allgemein'!$F$16-'1.1 Allgemein'!$I$22+1)),1,MIN(MAX($F72-('2.1 Kraftwerk allgemein'!$F$16-'1.1 Allgemein'!$I$22+1),1),COLUMN(C72)-('2.1 Kraftwerk allgemein'!$F$16-'1.1 Allgemein'!$I$22+1)))))/$F72,
SUM(OFFSET('2.5 CAPEX'!Q75,0,-MIN($F72-1,COLUMN(C72)-1),1,MIN($F72,COLUMN(C72))))/$F72)))))))</f>
        <v>0</v>
      </c>
      <c r="M72" s="199">
        <f ca="1">IF('2.1 Kraftwerk allgemein'!$F$15&lt;'1.1 Allgemein'!$I$22,
IF(OR(ISNUMBER($D72)=FALSE,$F72=""),"",
IF(AND('2.5 CAPEX'!$L75&lt;&gt;"x",'2.5 CAPEX'!$M75&lt;&gt;"x"),0,
IF($F72=0,0,
IF(M$4&lt;'2.1 Kraftwerk allgemein'!$F$16,0,
IF(M$4='2.1 Kraftwerk allgemein'!$F$16,'2.5 CAPEX'!$J75/$F72,
IF(M$4&lt;'2.1 Kraftwerk allgemein'!$F$16+$F72,
('2.5 CAPEX'!$J75+SUM(OFFSET('2.5 CAPEX'!R75,0,-MIN(MAX($F72-1-('2.1 Kraftwerk allgemein'!$F$16-'2.1 Kraftwerk allgemein'!$F$15+1),0),COLUMN(D72)-1-('2.1 Kraftwerk allgemein'!$F$16-'2.1 Kraftwerk allgemein'!$F$15+1)),1,MIN(MAX($F72-('2.1 Kraftwerk allgemein'!$F$16-'2.1 Kraftwerk allgemein'!$F$15+1),1),COLUMN(D72)-('2.1 Kraftwerk allgemein'!$F$16-'2.1 Kraftwerk allgemein'!$F$15+1)))))/$F72,
SUM(OFFSET('2.5 CAPEX'!R75,0,-MIN($F72-1,COLUMN(D72)-1),1,MIN($F72,COLUMN(D72))))/$F72)))))),
IF(OR(ISNUMBER($D72)=FALSE,$F72=""),"",
IF(AND('2.5 CAPEX'!$L75&lt;&gt;"x",'2.5 CAPEX'!$M75&lt;&gt;"x"),0,
IF($F72=0,0,
IF(M$4&lt;'2.1 Kraftwerk allgemein'!$F$16,0,
IF(M$4='2.1 Kraftwerk allgemein'!$F$16,'2.5 CAPEX'!$J75/$F72,
IF(M$4&lt;'2.1 Kraftwerk allgemein'!$F$16+$F72,
('2.5 CAPEX'!$J75+SUM(OFFSET('2.5 CAPEX'!R75,0,-MIN(MAX($F72-1-('2.1 Kraftwerk allgemein'!$F$16-'1.1 Allgemein'!$I$22+1),0),COLUMN(D72)-1-('2.1 Kraftwerk allgemein'!$F$16-'1.1 Allgemein'!$I$22+1)),1,MIN(MAX($F72-('2.1 Kraftwerk allgemein'!$F$16-'1.1 Allgemein'!$I$22+1),1),COLUMN(D72)-('2.1 Kraftwerk allgemein'!$F$16-'1.1 Allgemein'!$I$22+1)))))/$F72,
SUM(OFFSET('2.5 CAPEX'!R75,0,-MIN($F72-1,COLUMN(D72)-1),1,MIN($F72,COLUMN(D72))))/$F72)))))))</f>
        <v>0</v>
      </c>
      <c r="N72" s="199">
        <f ca="1">IF('2.1 Kraftwerk allgemein'!$F$15&lt;'1.1 Allgemein'!$I$22,
IF(OR(ISNUMBER($D72)=FALSE,$F72=""),"",
IF(AND('2.5 CAPEX'!$L75&lt;&gt;"x",'2.5 CAPEX'!$M75&lt;&gt;"x"),0,
IF($F72=0,0,
IF(N$4&lt;'2.1 Kraftwerk allgemein'!$F$16,0,
IF(N$4='2.1 Kraftwerk allgemein'!$F$16,'2.5 CAPEX'!$J75/$F72,
IF(N$4&lt;'2.1 Kraftwerk allgemein'!$F$16+$F72,
('2.5 CAPEX'!$J75+SUM(OFFSET('2.5 CAPEX'!S75,0,-MIN(MAX($F72-1-('2.1 Kraftwerk allgemein'!$F$16-'2.1 Kraftwerk allgemein'!$F$15+1),0),COLUMN(E72)-1-('2.1 Kraftwerk allgemein'!$F$16-'2.1 Kraftwerk allgemein'!$F$15+1)),1,MIN(MAX($F72-('2.1 Kraftwerk allgemein'!$F$16-'2.1 Kraftwerk allgemein'!$F$15+1),1),COLUMN(E72)-('2.1 Kraftwerk allgemein'!$F$16-'2.1 Kraftwerk allgemein'!$F$15+1)))))/$F72,
SUM(OFFSET('2.5 CAPEX'!S75,0,-MIN($F72-1,COLUMN(E72)-1),1,MIN($F72,COLUMN(E72))))/$F72)))))),
IF(OR(ISNUMBER($D72)=FALSE,$F72=""),"",
IF(AND('2.5 CAPEX'!$L75&lt;&gt;"x",'2.5 CAPEX'!$M75&lt;&gt;"x"),0,
IF($F72=0,0,
IF(N$4&lt;'2.1 Kraftwerk allgemein'!$F$16,0,
IF(N$4='2.1 Kraftwerk allgemein'!$F$16,'2.5 CAPEX'!$J75/$F72,
IF(N$4&lt;'2.1 Kraftwerk allgemein'!$F$16+$F72,
('2.5 CAPEX'!$J75+SUM(OFFSET('2.5 CAPEX'!S75,0,-MIN(MAX($F72-1-('2.1 Kraftwerk allgemein'!$F$16-'1.1 Allgemein'!$I$22+1),0),COLUMN(E72)-1-('2.1 Kraftwerk allgemein'!$F$16-'1.1 Allgemein'!$I$22+1)),1,MIN(MAX($F72-('2.1 Kraftwerk allgemein'!$F$16-'1.1 Allgemein'!$I$22+1),1),COLUMN(E72)-('2.1 Kraftwerk allgemein'!$F$16-'1.1 Allgemein'!$I$22+1)))))/$F72,
SUM(OFFSET('2.5 CAPEX'!S75,0,-MIN($F72-1,COLUMN(E72)-1),1,MIN($F72,COLUMN(E72))))/$F72)))))))</f>
        <v>0</v>
      </c>
      <c r="O72" s="199">
        <f ca="1">IF('2.1 Kraftwerk allgemein'!$F$15&lt;'1.1 Allgemein'!$I$22,
IF(OR(ISNUMBER($D72)=FALSE,$F72=""),"",
IF(AND('2.5 CAPEX'!$L75&lt;&gt;"x",'2.5 CAPEX'!$M75&lt;&gt;"x"),0,
IF($F72=0,0,
IF(O$4&lt;'2.1 Kraftwerk allgemein'!$F$16,0,
IF(O$4='2.1 Kraftwerk allgemein'!$F$16,'2.5 CAPEX'!$J75/$F72,
IF(O$4&lt;'2.1 Kraftwerk allgemein'!$F$16+$F72,
('2.5 CAPEX'!$J75+SUM(OFFSET('2.5 CAPEX'!T75,0,-MIN(MAX($F72-1-('2.1 Kraftwerk allgemein'!$F$16-'2.1 Kraftwerk allgemein'!$F$15+1),0),COLUMN(F72)-1-('2.1 Kraftwerk allgemein'!$F$16-'2.1 Kraftwerk allgemein'!$F$15+1)),1,MIN(MAX($F72-('2.1 Kraftwerk allgemein'!$F$16-'2.1 Kraftwerk allgemein'!$F$15+1),1),COLUMN(F72)-('2.1 Kraftwerk allgemein'!$F$16-'2.1 Kraftwerk allgemein'!$F$15+1)))))/$F72,
SUM(OFFSET('2.5 CAPEX'!T75,0,-MIN($F72-1,COLUMN(F72)-1),1,MIN($F72,COLUMN(F72))))/$F72)))))),
IF(OR(ISNUMBER($D72)=FALSE,$F72=""),"",
IF(AND('2.5 CAPEX'!$L75&lt;&gt;"x",'2.5 CAPEX'!$M75&lt;&gt;"x"),0,
IF($F72=0,0,
IF(O$4&lt;'2.1 Kraftwerk allgemein'!$F$16,0,
IF(O$4='2.1 Kraftwerk allgemein'!$F$16,'2.5 CAPEX'!$J75/$F72,
IF(O$4&lt;'2.1 Kraftwerk allgemein'!$F$16+$F72,
('2.5 CAPEX'!$J75+SUM(OFFSET('2.5 CAPEX'!T75,0,-MIN(MAX($F72-1-('2.1 Kraftwerk allgemein'!$F$16-'1.1 Allgemein'!$I$22+1),0),COLUMN(F72)-1-('2.1 Kraftwerk allgemein'!$F$16-'1.1 Allgemein'!$I$22+1)),1,MIN(MAX($F72-('2.1 Kraftwerk allgemein'!$F$16-'1.1 Allgemein'!$I$22+1),1),COLUMN(F72)-('2.1 Kraftwerk allgemein'!$F$16-'1.1 Allgemein'!$I$22+1)))))/$F72,
SUM(OFFSET('2.5 CAPEX'!T75,0,-MIN($F72-1,COLUMN(F72)-1),1,MIN($F72,COLUMN(F72))))/$F72)))))))</f>
        <v>0</v>
      </c>
      <c r="P72" s="199">
        <f ca="1">IF('2.1 Kraftwerk allgemein'!$F$15&lt;'1.1 Allgemein'!$I$22,
IF(OR(ISNUMBER($D72)=FALSE,$F72=""),"",
IF(AND('2.5 CAPEX'!$L75&lt;&gt;"x",'2.5 CAPEX'!$M75&lt;&gt;"x"),0,
IF($F72=0,0,
IF(P$4&lt;'2.1 Kraftwerk allgemein'!$F$16,0,
IF(P$4='2.1 Kraftwerk allgemein'!$F$16,'2.5 CAPEX'!$J75/$F72,
IF(P$4&lt;'2.1 Kraftwerk allgemein'!$F$16+$F72,
('2.5 CAPEX'!$J75+SUM(OFFSET('2.5 CAPEX'!U75,0,-MIN(MAX($F72-1-('2.1 Kraftwerk allgemein'!$F$16-'2.1 Kraftwerk allgemein'!$F$15+1),0),COLUMN(G72)-1-('2.1 Kraftwerk allgemein'!$F$16-'2.1 Kraftwerk allgemein'!$F$15+1)),1,MIN(MAX($F72-('2.1 Kraftwerk allgemein'!$F$16-'2.1 Kraftwerk allgemein'!$F$15+1),1),COLUMN(G72)-('2.1 Kraftwerk allgemein'!$F$16-'2.1 Kraftwerk allgemein'!$F$15+1)))))/$F72,
SUM(OFFSET('2.5 CAPEX'!U75,0,-MIN($F72-1,COLUMN(G72)-1),1,MIN($F72,COLUMN(G72))))/$F72)))))),
IF(OR(ISNUMBER($D72)=FALSE,$F72=""),"",
IF(AND('2.5 CAPEX'!$L75&lt;&gt;"x",'2.5 CAPEX'!$M75&lt;&gt;"x"),0,
IF($F72=0,0,
IF(P$4&lt;'2.1 Kraftwerk allgemein'!$F$16,0,
IF(P$4='2.1 Kraftwerk allgemein'!$F$16,'2.5 CAPEX'!$J75/$F72,
IF(P$4&lt;'2.1 Kraftwerk allgemein'!$F$16+$F72,
('2.5 CAPEX'!$J75+SUM(OFFSET('2.5 CAPEX'!U75,0,-MIN(MAX($F72-1-('2.1 Kraftwerk allgemein'!$F$16-'1.1 Allgemein'!$I$22+1),0),COLUMN(G72)-1-('2.1 Kraftwerk allgemein'!$F$16-'1.1 Allgemein'!$I$22+1)),1,MIN(MAX($F72-('2.1 Kraftwerk allgemein'!$F$16-'1.1 Allgemein'!$I$22+1),1),COLUMN(G72)-('2.1 Kraftwerk allgemein'!$F$16-'1.1 Allgemein'!$I$22+1)))))/$F72,
SUM(OFFSET('2.5 CAPEX'!U75,0,-MIN($F72-1,COLUMN(G72)-1),1,MIN($F72,COLUMN(G72))))/$F72)))))))</f>
        <v>0</v>
      </c>
      <c r="Q72" s="199">
        <f ca="1">IF('2.1 Kraftwerk allgemein'!$F$15&lt;'1.1 Allgemein'!$I$22,
IF(OR(ISNUMBER($D72)=FALSE,$F72=""),"",
IF(AND('2.5 CAPEX'!$L75&lt;&gt;"x",'2.5 CAPEX'!$M75&lt;&gt;"x"),0,
IF($F72=0,0,
IF(Q$4&lt;'2.1 Kraftwerk allgemein'!$F$16,0,
IF(Q$4='2.1 Kraftwerk allgemein'!$F$16,'2.5 CAPEX'!$J75/$F72,
IF(Q$4&lt;'2.1 Kraftwerk allgemein'!$F$16+$F72,
('2.5 CAPEX'!$J75+SUM(OFFSET('2.5 CAPEX'!V75,0,-MIN(MAX($F72-1-('2.1 Kraftwerk allgemein'!$F$16-'2.1 Kraftwerk allgemein'!$F$15+1),0),COLUMN(H72)-1-('2.1 Kraftwerk allgemein'!$F$16-'2.1 Kraftwerk allgemein'!$F$15+1)),1,MIN(MAX($F72-('2.1 Kraftwerk allgemein'!$F$16-'2.1 Kraftwerk allgemein'!$F$15+1),1),COLUMN(H72)-('2.1 Kraftwerk allgemein'!$F$16-'2.1 Kraftwerk allgemein'!$F$15+1)))))/$F72,
SUM(OFFSET('2.5 CAPEX'!V75,0,-MIN($F72-1,COLUMN(H72)-1),1,MIN($F72,COLUMN(H72))))/$F72)))))),
IF(OR(ISNUMBER($D72)=FALSE,$F72=""),"",
IF(AND('2.5 CAPEX'!$L75&lt;&gt;"x",'2.5 CAPEX'!$M75&lt;&gt;"x"),0,
IF($F72=0,0,
IF(Q$4&lt;'2.1 Kraftwerk allgemein'!$F$16,0,
IF(Q$4='2.1 Kraftwerk allgemein'!$F$16,'2.5 CAPEX'!$J75/$F72,
IF(Q$4&lt;'2.1 Kraftwerk allgemein'!$F$16+$F72,
('2.5 CAPEX'!$J75+SUM(OFFSET('2.5 CAPEX'!V75,0,-MIN(MAX($F72-1-('2.1 Kraftwerk allgemein'!$F$16-'1.1 Allgemein'!$I$22+1),0),COLUMN(H72)-1-('2.1 Kraftwerk allgemein'!$F$16-'1.1 Allgemein'!$I$22+1)),1,MIN(MAX($F72-('2.1 Kraftwerk allgemein'!$F$16-'1.1 Allgemein'!$I$22+1),1),COLUMN(H72)-('2.1 Kraftwerk allgemein'!$F$16-'1.1 Allgemein'!$I$22+1)))))/$F72,
SUM(OFFSET('2.5 CAPEX'!V75,0,-MIN($F72-1,COLUMN(H72)-1),1,MIN($F72,COLUMN(H72))))/$F72)))))))</f>
        <v>0</v>
      </c>
      <c r="R72" s="199">
        <f ca="1">IF('2.1 Kraftwerk allgemein'!$F$15&lt;'1.1 Allgemein'!$I$22,
IF(OR(ISNUMBER($D72)=FALSE,$F72=""),"",
IF(AND('2.5 CAPEX'!$L75&lt;&gt;"x",'2.5 CAPEX'!$M75&lt;&gt;"x"),0,
IF($F72=0,0,
IF(R$4&lt;'2.1 Kraftwerk allgemein'!$F$16,0,
IF(R$4='2.1 Kraftwerk allgemein'!$F$16,'2.5 CAPEX'!$J75/$F72,
IF(R$4&lt;'2.1 Kraftwerk allgemein'!$F$16+$F72,
('2.5 CAPEX'!$J75+SUM(OFFSET('2.5 CAPEX'!W75,0,-MIN(MAX($F72-1-('2.1 Kraftwerk allgemein'!$F$16-'2.1 Kraftwerk allgemein'!$F$15+1),0),COLUMN(I72)-1-('2.1 Kraftwerk allgemein'!$F$16-'2.1 Kraftwerk allgemein'!$F$15+1)),1,MIN(MAX($F72-('2.1 Kraftwerk allgemein'!$F$16-'2.1 Kraftwerk allgemein'!$F$15+1),1),COLUMN(I72)-('2.1 Kraftwerk allgemein'!$F$16-'2.1 Kraftwerk allgemein'!$F$15+1)))))/$F72,
SUM(OFFSET('2.5 CAPEX'!W75,0,-MIN($F72-1,COLUMN(I72)-1),1,MIN($F72,COLUMN(I72))))/$F72)))))),
IF(OR(ISNUMBER($D72)=FALSE,$F72=""),"",
IF(AND('2.5 CAPEX'!$L75&lt;&gt;"x",'2.5 CAPEX'!$M75&lt;&gt;"x"),0,
IF($F72=0,0,
IF(R$4&lt;'2.1 Kraftwerk allgemein'!$F$16,0,
IF(R$4='2.1 Kraftwerk allgemein'!$F$16,'2.5 CAPEX'!$J75/$F72,
IF(R$4&lt;'2.1 Kraftwerk allgemein'!$F$16+$F72,
('2.5 CAPEX'!$J75+SUM(OFFSET('2.5 CAPEX'!W75,0,-MIN(MAX($F72-1-('2.1 Kraftwerk allgemein'!$F$16-'1.1 Allgemein'!$I$22+1),0),COLUMN(I72)-1-('2.1 Kraftwerk allgemein'!$F$16-'1.1 Allgemein'!$I$22+1)),1,MIN(MAX($F72-('2.1 Kraftwerk allgemein'!$F$16-'1.1 Allgemein'!$I$22+1),1),COLUMN(I72)-('2.1 Kraftwerk allgemein'!$F$16-'1.1 Allgemein'!$I$22+1)))))/$F72,
SUM(OFFSET('2.5 CAPEX'!W75,0,-MIN($F72-1,COLUMN(I72)-1),1,MIN($F72,COLUMN(I72))))/$F72)))))))</f>
        <v>0</v>
      </c>
      <c r="S72" s="199">
        <f ca="1">IF('2.1 Kraftwerk allgemein'!$F$15&lt;'1.1 Allgemein'!$I$22,
IF(OR(ISNUMBER($D72)=FALSE,$F72=""),"",
IF(AND('2.5 CAPEX'!$L75&lt;&gt;"x",'2.5 CAPEX'!$M75&lt;&gt;"x"),0,
IF($F72=0,0,
IF(S$4&lt;'2.1 Kraftwerk allgemein'!$F$16,0,
IF(S$4='2.1 Kraftwerk allgemein'!$F$16,'2.5 CAPEX'!$J75/$F72,
IF(S$4&lt;'2.1 Kraftwerk allgemein'!$F$16+$F72,
('2.5 CAPEX'!$J75+SUM(OFFSET('2.5 CAPEX'!X75,0,-MIN(MAX($F72-1-('2.1 Kraftwerk allgemein'!$F$16-'2.1 Kraftwerk allgemein'!$F$15+1),0),COLUMN(J72)-1-('2.1 Kraftwerk allgemein'!$F$16-'2.1 Kraftwerk allgemein'!$F$15+1)),1,MIN(MAX($F72-('2.1 Kraftwerk allgemein'!$F$16-'2.1 Kraftwerk allgemein'!$F$15+1),1),COLUMN(J72)-('2.1 Kraftwerk allgemein'!$F$16-'2.1 Kraftwerk allgemein'!$F$15+1)))))/$F72,
SUM(OFFSET('2.5 CAPEX'!X75,0,-MIN($F72-1,COLUMN(J72)-1),1,MIN($F72,COLUMN(J72))))/$F72)))))),
IF(OR(ISNUMBER($D72)=FALSE,$F72=""),"",
IF(AND('2.5 CAPEX'!$L75&lt;&gt;"x",'2.5 CAPEX'!$M75&lt;&gt;"x"),0,
IF($F72=0,0,
IF(S$4&lt;'2.1 Kraftwerk allgemein'!$F$16,0,
IF(S$4='2.1 Kraftwerk allgemein'!$F$16,'2.5 CAPEX'!$J75/$F72,
IF(S$4&lt;'2.1 Kraftwerk allgemein'!$F$16+$F72,
('2.5 CAPEX'!$J75+SUM(OFFSET('2.5 CAPEX'!X75,0,-MIN(MAX($F72-1-('2.1 Kraftwerk allgemein'!$F$16-'1.1 Allgemein'!$I$22+1),0),COLUMN(J72)-1-('2.1 Kraftwerk allgemein'!$F$16-'1.1 Allgemein'!$I$22+1)),1,MIN(MAX($F72-('2.1 Kraftwerk allgemein'!$F$16-'1.1 Allgemein'!$I$22+1),1),COLUMN(J72)-('2.1 Kraftwerk allgemein'!$F$16-'1.1 Allgemein'!$I$22+1)))))/$F72,
SUM(OFFSET('2.5 CAPEX'!X75,0,-MIN($F72-1,COLUMN(J72)-1),1,MIN($F72,COLUMN(J72))))/$F72)))))))</f>
        <v>0</v>
      </c>
      <c r="T72" s="199">
        <f ca="1">IF('2.1 Kraftwerk allgemein'!$F$15&lt;'1.1 Allgemein'!$I$22,
IF(OR(ISNUMBER($D72)=FALSE,$F72=""),"",
IF(AND('2.5 CAPEX'!$L75&lt;&gt;"x",'2.5 CAPEX'!$M75&lt;&gt;"x"),0,
IF($F72=0,0,
IF(T$4&lt;'2.1 Kraftwerk allgemein'!$F$16,0,
IF(T$4='2.1 Kraftwerk allgemein'!$F$16,'2.5 CAPEX'!$J75/$F72,
IF(T$4&lt;'2.1 Kraftwerk allgemein'!$F$16+$F72,
('2.5 CAPEX'!$J75+SUM(OFFSET('2.5 CAPEX'!Y75,0,-MIN(MAX($F72-1-('2.1 Kraftwerk allgemein'!$F$16-'2.1 Kraftwerk allgemein'!$F$15+1),0),COLUMN(K72)-1-('2.1 Kraftwerk allgemein'!$F$16-'2.1 Kraftwerk allgemein'!$F$15+1)),1,MIN(MAX($F72-('2.1 Kraftwerk allgemein'!$F$16-'2.1 Kraftwerk allgemein'!$F$15+1),1),COLUMN(K72)-('2.1 Kraftwerk allgemein'!$F$16-'2.1 Kraftwerk allgemein'!$F$15+1)))))/$F72,
SUM(OFFSET('2.5 CAPEX'!Y75,0,-MIN($F72-1,COLUMN(K72)-1),1,MIN($F72,COLUMN(K72))))/$F72)))))),
IF(OR(ISNUMBER($D72)=FALSE,$F72=""),"",
IF(AND('2.5 CAPEX'!$L75&lt;&gt;"x",'2.5 CAPEX'!$M75&lt;&gt;"x"),0,
IF($F72=0,0,
IF(T$4&lt;'2.1 Kraftwerk allgemein'!$F$16,0,
IF(T$4='2.1 Kraftwerk allgemein'!$F$16,'2.5 CAPEX'!$J75/$F72,
IF(T$4&lt;'2.1 Kraftwerk allgemein'!$F$16+$F72,
('2.5 CAPEX'!$J75+SUM(OFFSET('2.5 CAPEX'!Y75,0,-MIN(MAX($F72-1-('2.1 Kraftwerk allgemein'!$F$16-'1.1 Allgemein'!$I$22+1),0),COLUMN(K72)-1-('2.1 Kraftwerk allgemein'!$F$16-'1.1 Allgemein'!$I$22+1)),1,MIN(MAX($F72-('2.1 Kraftwerk allgemein'!$F$16-'1.1 Allgemein'!$I$22+1),1),COLUMN(K72)-('2.1 Kraftwerk allgemein'!$F$16-'1.1 Allgemein'!$I$22+1)))))/$F72,
SUM(OFFSET('2.5 CAPEX'!Y75,0,-MIN($F72-1,COLUMN(K72)-1),1,MIN($F72,COLUMN(K72))))/$F72)))))))</f>
        <v>0</v>
      </c>
      <c r="U72" s="199">
        <f ca="1">IF('2.1 Kraftwerk allgemein'!$F$15&lt;'1.1 Allgemein'!$I$22,
IF(OR(ISNUMBER($D72)=FALSE,$F72=""),"",
IF(AND('2.5 CAPEX'!$L75&lt;&gt;"x",'2.5 CAPEX'!$M75&lt;&gt;"x"),0,
IF($F72=0,0,
IF(U$4&lt;'2.1 Kraftwerk allgemein'!$F$16,0,
IF(U$4='2.1 Kraftwerk allgemein'!$F$16,'2.5 CAPEX'!$J75/$F72,
IF(U$4&lt;'2.1 Kraftwerk allgemein'!$F$16+$F72,
('2.5 CAPEX'!$J75+SUM(OFFSET('2.5 CAPEX'!Z75,0,-MIN(MAX($F72-1-('2.1 Kraftwerk allgemein'!$F$16-'2.1 Kraftwerk allgemein'!$F$15+1),0),COLUMN(L72)-1-('2.1 Kraftwerk allgemein'!$F$16-'2.1 Kraftwerk allgemein'!$F$15+1)),1,MIN(MAX($F72-('2.1 Kraftwerk allgemein'!$F$16-'2.1 Kraftwerk allgemein'!$F$15+1),1),COLUMN(L72)-('2.1 Kraftwerk allgemein'!$F$16-'2.1 Kraftwerk allgemein'!$F$15+1)))))/$F72,
SUM(OFFSET('2.5 CAPEX'!Z75,0,-MIN($F72-1,COLUMN(L72)-1),1,MIN($F72,COLUMN(L72))))/$F72)))))),
IF(OR(ISNUMBER($D72)=FALSE,$F72=""),"",
IF(AND('2.5 CAPEX'!$L75&lt;&gt;"x",'2.5 CAPEX'!$M75&lt;&gt;"x"),0,
IF($F72=0,0,
IF(U$4&lt;'2.1 Kraftwerk allgemein'!$F$16,0,
IF(U$4='2.1 Kraftwerk allgemein'!$F$16,'2.5 CAPEX'!$J75/$F72,
IF(U$4&lt;'2.1 Kraftwerk allgemein'!$F$16+$F72,
('2.5 CAPEX'!$J75+SUM(OFFSET('2.5 CAPEX'!Z75,0,-MIN(MAX($F72-1-('2.1 Kraftwerk allgemein'!$F$16-'1.1 Allgemein'!$I$22+1),0),COLUMN(L72)-1-('2.1 Kraftwerk allgemein'!$F$16-'1.1 Allgemein'!$I$22+1)),1,MIN(MAX($F72-('2.1 Kraftwerk allgemein'!$F$16-'1.1 Allgemein'!$I$22+1),1),COLUMN(L72)-('2.1 Kraftwerk allgemein'!$F$16-'1.1 Allgemein'!$I$22+1)))))/$F72,
SUM(OFFSET('2.5 CAPEX'!Z75,0,-MIN($F72-1,COLUMN(L72)-1),1,MIN($F72,COLUMN(L72))))/$F72)))))))</f>
        <v>0</v>
      </c>
      <c r="V72" s="199">
        <f ca="1">IF('2.1 Kraftwerk allgemein'!$F$15&lt;'1.1 Allgemein'!$I$22,
IF(OR(ISNUMBER($D72)=FALSE,$F72=""),"",
IF(AND('2.5 CAPEX'!$L75&lt;&gt;"x",'2.5 CAPEX'!$M75&lt;&gt;"x"),0,
IF($F72=0,0,
IF(V$4&lt;'2.1 Kraftwerk allgemein'!$F$16,0,
IF(V$4='2.1 Kraftwerk allgemein'!$F$16,'2.5 CAPEX'!$J75/$F72,
IF(V$4&lt;'2.1 Kraftwerk allgemein'!$F$16+$F72,
('2.5 CAPEX'!$J75+SUM(OFFSET('2.5 CAPEX'!AA75,0,-MIN(MAX($F72-1-('2.1 Kraftwerk allgemein'!$F$16-'2.1 Kraftwerk allgemein'!$F$15+1),0),COLUMN(M72)-1-('2.1 Kraftwerk allgemein'!$F$16-'2.1 Kraftwerk allgemein'!$F$15+1)),1,MIN(MAX($F72-('2.1 Kraftwerk allgemein'!$F$16-'2.1 Kraftwerk allgemein'!$F$15+1),1),COLUMN(M72)-('2.1 Kraftwerk allgemein'!$F$16-'2.1 Kraftwerk allgemein'!$F$15+1)))))/$F72,
SUM(OFFSET('2.5 CAPEX'!AA75,0,-MIN($F72-1,COLUMN(M72)-1),1,MIN($F72,COLUMN(M72))))/$F72)))))),
IF(OR(ISNUMBER($D72)=FALSE,$F72=""),"",
IF(AND('2.5 CAPEX'!$L75&lt;&gt;"x",'2.5 CAPEX'!$M75&lt;&gt;"x"),0,
IF($F72=0,0,
IF(V$4&lt;'2.1 Kraftwerk allgemein'!$F$16,0,
IF(V$4='2.1 Kraftwerk allgemein'!$F$16,'2.5 CAPEX'!$J75/$F72,
IF(V$4&lt;'2.1 Kraftwerk allgemein'!$F$16+$F72,
('2.5 CAPEX'!$J75+SUM(OFFSET('2.5 CAPEX'!AA75,0,-MIN(MAX($F72-1-('2.1 Kraftwerk allgemein'!$F$16-'1.1 Allgemein'!$I$22+1),0),COLUMN(M72)-1-('2.1 Kraftwerk allgemein'!$F$16-'1.1 Allgemein'!$I$22+1)),1,MIN(MAX($F72-('2.1 Kraftwerk allgemein'!$F$16-'1.1 Allgemein'!$I$22+1),1),COLUMN(M72)-('2.1 Kraftwerk allgemein'!$F$16-'1.1 Allgemein'!$I$22+1)))))/$F72,
SUM(OFFSET('2.5 CAPEX'!AA75,0,-MIN($F72-1,COLUMN(M72)-1),1,MIN($F72,COLUMN(M72))))/$F72)))))))</f>
        <v>0</v>
      </c>
      <c r="W72" s="199">
        <f ca="1">IF('2.1 Kraftwerk allgemein'!$F$15&lt;'1.1 Allgemein'!$I$22,
IF(OR(ISNUMBER($D72)=FALSE,$F72=""),"",
IF(AND('2.5 CAPEX'!$L75&lt;&gt;"x",'2.5 CAPEX'!$M75&lt;&gt;"x"),0,
IF($F72=0,0,
IF(W$4&lt;'2.1 Kraftwerk allgemein'!$F$16,0,
IF(W$4='2.1 Kraftwerk allgemein'!$F$16,'2.5 CAPEX'!$J75/$F72,
IF(W$4&lt;'2.1 Kraftwerk allgemein'!$F$16+$F72,
('2.5 CAPEX'!$J75+SUM(OFFSET('2.5 CAPEX'!AB75,0,-MIN(MAX($F72-1-('2.1 Kraftwerk allgemein'!$F$16-'2.1 Kraftwerk allgemein'!$F$15+1),0),COLUMN(N72)-1-('2.1 Kraftwerk allgemein'!$F$16-'2.1 Kraftwerk allgemein'!$F$15+1)),1,MIN(MAX($F72-('2.1 Kraftwerk allgemein'!$F$16-'2.1 Kraftwerk allgemein'!$F$15+1),1),COLUMN(N72)-('2.1 Kraftwerk allgemein'!$F$16-'2.1 Kraftwerk allgemein'!$F$15+1)))))/$F72,
SUM(OFFSET('2.5 CAPEX'!AB75,0,-MIN($F72-1,COLUMN(N72)-1),1,MIN($F72,COLUMN(N72))))/$F72)))))),
IF(OR(ISNUMBER($D72)=FALSE,$F72=""),"",
IF(AND('2.5 CAPEX'!$L75&lt;&gt;"x",'2.5 CAPEX'!$M75&lt;&gt;"x"),0,
IF($F72=0,0,
IF(W$4&lt;'2.1 Kraftwerk allgemein'!$F$16,0,
IF(W$4='2.1 Kraftwerk allgemein'!$F$16,'2.5 CAPEX'!$J75/$F72,
IF(W$4&lt;'2.1 Kraftwerk allgemein'!$F$16+$F72,
('2.5 CAPEX'!$J75+SUM(OFFSET('2.5 CAPEX'!AB75,0,-MIN(MAX($F72-1-('2.1 Kraftwerk allgemein'!$F$16-'1.1 Allgemein'!$I$22+1),0),COLUMN(N72)-1-('2.1 Kraftwerk allgemein'!$F$16-'1.1 Allgemein'!$I$22+1)),1,MIN(MAX($F72-('2.1 Kraftwerk allgemein'!$F$16-'1.1 Allgemein'!$I$22+1),1),COLUMN(N72)-('2.1 Kraftwerk allgemein'!$F$16-'1.1 Allgemein'!$I$22+1)))))/$F72,
SUM(OFFSET('2.5 CAPEX'!AB75,0,-MIN($F72-1,COLUMN(N72)-1),1,MIN($F72,COLUMN(N72))))/$F72)))))))</f>
        <v>0</v>
      </c>
      <c r="X72" s="199">
        <f ca="1">IF('2.1 Kraftwerk allgemein'!$F$15&lt;'1.1 Allgemein'!$I$22,
IF(OR(ISNUMBER($D72)=FALSE,$F72=""),"",
IF(AND('2.5 CAPEX'!$L75&lt;&gt;"x",'2.5 CAPEX'!$M75&lt;&gt;"x"),0,
IF($F72=0,0,
IF(X$4&lt;'2.1 Kraftwerk allgemein'!$F$16,0,
IF(X$4='2.1 Kraftwerk allgemein'!$F$16,'2.5 CAPEX'!$J75/$F72,
IF(X$4&lt;'2.1 Kraftwerk allgemein'!$F$16+$F72,
('2.5 CAPEX'!$J75+SUM(OFFSET('2.5 CAPEX'!AC75,0,-MIN(MAX($F72-1-('2.1 Kraftwerk allgemein'!$F$16-'2.1 Kraftwerk allgemein'!$F$15+1),0),COLUMN(O72)-1-('2.1 Kraftwerk allgemein'!$F$16-'2.1 Kraftwerk allgemein'!$F$15+1)),1,MIN(MAX($F72-('2.1 Kraftwerk allgemein'!$F$16-'2.1 Kraftwerk allgemein'!$F$15+1),1),COLUMN(O72)-('2.1 Kraftwerk allgemein'!$F$16-'2.1 Kraftwerk allgemein'!$F$15+1)))))/$F72,
SUM(OFFSET('2.5 CAPEX'!AC75,0,-MIN($F72-1,COLUMN(O72)-1),1,MIN($F72,COLUMN(O72))))/$F72)))))),
IF(OR(ISNUMBER($D72)=FALSE,$F72=""),"",
IF(AND('2.5 CAPEX'!$L75&lt;&gt;"x",'2.5 CAPEX'!$M75&lt;&gt;"x"),0,
IF($F72=0,0,
IF(X$4&lt;'2.1 Kraftwerk allgemein'!$F$16,0,
IF(X$4='2.1 Kraftwerk allgemein'!$F$16,'2.5 CAPEX'!$J75/$F72,
IF(X$4&lt;'2.1 Kraftwerk allgemein'!$F$16+$F72,
('2.5 CAPEX'!$J75+SUM(OFFSET('2.5 CAPEX'!AC75,0,-MIN(MAX($F72-1-('2.1 Kraftwerk allgemein'!$F$16-'1.1 Allgemein'!$I$22+1),0),COLUMN(O72)-1-('2.1 Kraftwerk allgemein'!$F$16-'1.1 Allgemein'!$I$22+1)),1,MIN(MAX($F72-('2.1 Kraftwerk allgemein'!$F$16-'1.1 Allgemein'!$I$22+1),1),COLUMN(O72)-('2.1 Kraftwerk allgemein'!$F$16-'1.1 Allgemein'!$I$22+1)))))/$F72,
SUM(OFFSET('2.5 CAPEX'!AC75,0,-MIN($F72-1,COLUMN(O72)-1),1,MIN($F72,COLUMN(O72))))/$F72)))))))</f>
        <v>0</v>
      </c>
      <c r="Y72" s="199">
        <f ca="1">IF('2.1 Kraftwerk allgemein'!$F$15&lt;'1.1 Allgemein'!$I$22,
IF(OR(ISNUMBER($D72)=FALSE,$F72=""),"",
IF(AND('2.5 CAPEX'!$L75&lt;&gt;"x",'2.5 CAPEX'!$M75&lt;&gt;"x"),0,
IF($F72=0,0,
IF(Y$4&lt;'2.1 Kraftwerk allgemein'!$F$16,0,
IF(Y$4='2.1 Kraftwerk allgemein'!$F$16,'2.5 CAPEX'!$J75/$F72,
IF(Y$4&lt;'2.1 Kraftwerk allgemein'!$F$16+$F72,
('2.5 CAPEX'!$J75+SUM(OFFSET('2.5 CAPEX'!AD75,0,-MIN(MAX($F72-1-('2.1 Kraftwerk allgemein'!$F$16-'2.1 Kraftwerk allgemein'!$F$15+1),0),COLUMN(P72)-1-('2.1 Kraftwerk allgemein'!$F$16-'2.1 Kraftwerk allgemein'!$F$15+1)),1,MIN(MAX($F72-('2.1 Kraftwerk allgemein'!$F$16-'2.1 Kraftwerk allgemein'!$F$15+1),1),COLUMN(P72)-('2.1 Kraftwerk allgemein'!$F$16-'2.1 Kraftwerk allgemein'!$F$15+1)))))/$F72,
SUM(OFFSET('2.5 CAPEX'!AD75,0,-MIN($F72-1,COLUMN(P72)-1),1,MIN($F72,COLUMN(P72))))/$F72)))))),
IF(OR(ISNUMBER($D72)=FALSE,$F72=""),"",
IF(AND('2.5 CAPEX'!$L75&lt;&gt;"x",'2.5 CAPEX'!$M75&lt;&gt;"x"),0,
IF($F72=0,0,
IF(Y$4&lt;'2.1 Kraftwerk allgemein'!$F$16,0,
IF(Y$4='2.1 Kraftwerk allgemein'!$F$16,'2.5 CAPEX'!$J75/$F72,
IF(Y$4&lt;'2.1 Kraftwerk allgemein'!$F$16+$F72,
('2.5 CAPEX'!$J75+SUM(OFFSET('2.5 CAPEX'!AD75,0,-MIN(MAX($F72-1-('2.1 Kraftwerk allgemein'!$F$16-'1.1 Allgemein'!$I$22+1),0),COLUMN(P72)-1-('2.1 Kraftwerk allgemein'!$F$16-'1.1 Allgemein'!$I$22+1)),1,MIN(MAX($F72-('2.1 Kraftwerk allgemein'!$F$16-'1.1 Allgemein'!$I$22+1),1),COLUMN(P72)-('2.1 Kraftwerk allgemein'!$F$16-'1.1 Allgemein'!$I$22+1)))))/$F72,
SUM(OFFSET('2.5 CAPEX'!AD75,0,-MIN($F72-1,COLUMN(P72)-1),1,MIN($F72,COLUMN(P72))))/$F72)))))))</f>
        <v>0</v>
      </c>
      <c r="Z72" s="199">
        <f ca="1">IF('2.1 Kraftwerk allgemein'!$F$15&lt;'1.1 Allgemein'!$I$22,
IF(OR(ISNUMBER($D72)=FALSE,$F72=""),"",
IF(AND('2.5 CAPEX'!$L75&lt;&gt;"x",'2.5 CAPEX'!$M75&lt;&gt;"x"),0,
IF($F72=0,0,
IF(Z$4&lt;'2.1 Kraftwerk allgemein'!$F$16,0,
IF(Z$4='2.1 Kraftwerk allgemein'!$F$16,'2.5 CAPEX'!$J75/$F72,
IF(Z$4&lt;'2.1 Kraftwerk allgemein'!$F$16+$F72,
('2.5 CAPEX'!$J75+SUM(OFFSET('2.5 CAPEX'!AE75,0,-MIN(MAX($F72-1-('2.1 Kraftwerk allgemein'!$F$16-'2.1 Kraftwerk allgemein'!$F$15+1),0),COLUMN(Q72)-1-('2.1 Kraftwerk allgemein'!$F$16-'2.1 Kraftwerk allgemein'!$F$15+1)),1,MIN(MAX($F72-('2.1 Kraftwerk allgemein'!$F$16-'2.1 Kraftwerk allgemein'!$F$15+1),1),COLUMN(Q72)-('2.1 Kraftwerk allgemein'!$F$16-'2.1 Kraftwerk allgemein'!$F$15+1)))))/$F72,
SUM(OFFSET('2.5 CAPEX'!AE75,0,-MIN($F72-1,COLUMN(Q72)-1),1,MIN($F72,COLUMN(Q72))))/$F72)))))),
IF(OR(ISNUMBER($D72)=FALSE,$F72=""),"",
IF(AND('2.5 CAPEX'!$L75&lt;&gt;"x",'2.5 CAPEX'!$M75&lt;&gt;"x"),0,
IF($F72=0,0,
IF(Z$4&lt;'2.1 Kraftwerk allgemein'!$F$16,0,
IF(Z$4='2.1 Kraftwerk allgemein'!$F$16,'2.5 CAPEX'!$J75/$F72,
IF(Z$4&lt;'2.1 Kraftwerk allgemein'!$F$16+$F72,
('2.5 CAPEX'!$J75+SUM(OFFSET('2.5 CAPEX'!AE75,0,-MIN(MAX($F72-1-('2.1 Kraftwerk allgemein'!$F$16-'1.1 Allgemein'!$I$22+1),0),COLUMN(Q72)-1-('2.1 Kraftwerk allgemein'!$F$16-'1.1 Allgemein'!$I$22+1)),1,MIN(MAX($F72-('2.1 Kraftwerk allgemein'!$F$16-'1.1 Allgemein'!$I$22+1),1),COLUMN(Q72)-('2.1 Kraftwerk allgemein'!$F$16-'1.1 Allgemein'!$I$22+1)))))/$F72,
SUM(OFFSET('2.5 CAPEX'!AE75,0,-MIN($F72-1,COLUMN(Q72)-1),1,MIN($F72,COLUMN(Q72))))/$F72)))))))</f>
        <v>0</v>
      </c>
      <c r="AA72" s="199">
        <f ca="1">IF('2.1 Kraftwerk allgemein'!$F$15&lt;'1.1 Allgemein'!$I$22,
IF(OR(ISNUMBER($D72)=FALSE,$F72=""),"",
IF(AND('2.5 CAPEX'!$L75&lt;&gt;"x",'2.5 CAPEX'!$M75&lt;&gt;"x"),0,
IF($F72=0,0,
IF(AA$4&lt;'2.1 Kraftwerk allgemein'!$F$16,0,
IF(AA$4='2.1 Kraftwerk allgemein'!$F$16,'2.5 CAPEX'!$J75/$F72,
IF(AA$4&lt;'2.1 Kraftwerk allgemein'!$F$16+$F72,
('2.5 CAPEX'!$J75+SUM(OFFSET('2.5 CAPEX'!AF75,0,-MIN(MAX($F72-1-('2.1 Kraftwerk allgemein'!$F$16-'2.1 Kraftwerk allgemein'!$F$15+1),0),COLUMN(R72)-1-('2.1 Kraftwerk allgemein'!$F$16-'2.1 Kraftwerk allgemein'!$F$15+1)),1,MIN(MAX($F72-('2.1 Kraftwerk allgemein'!$F$16-'2.1 Kraftwerk allgemein'!$F$15+1),1),COLUMN(R72)-('2.1 Kraftwerk allgemein'!$F$16-'2.1 Kraftwerk allgemein'!$F$15+1)))))/$F72,
SUM(OFFSET('2.5 CAPEX'!AF75,0,-MIN($F72-1,COLUMN(R72)-1),1,MIN($F72,COLUMN(R72))))/$F72)))))),
IF(OR(ISNUMBER($D72)=FALSE,$F72=""),"",
IF(AND('2.5 CAPEX'!$L75&lt;&gt;"x",'2.5 CAPEX'!$M75&lt;&gt;"x"),0,
IF($F72=0,0,
IF(AA$4&lt;'2.1 Kraftwerk allgemein'!$F$16,0,
IF(AA$4='2.1 Kraftwerk allgemein'!$F$16,'2.5 CAPEX'!$J75/$F72,
IF(AA$4&lt;'2.1 Kraftwerk allgemein'!$F$16+$F72,
('2.5 CAPEX'!$J75+SUM(OFFSET('2.5 CAPEX'!AF75,0,-MIN(MAX($F72-1-('2.1 Kraftwerk allgemein'!$F$16-'1.1 Allgemein'!$I$22+1),0),COLUMN(R72)-1-('2.1 Kraftwerk allgemein'!$F$16-'1.1 Allgemein'!$I$22+1)),1,MIN(MAX($F72-('2.1 Kraftwerk allgemein'!$F$16-'1.1 Allgemein'!$I$22+1),1),COLUMN(R72)-('2.1 Kraftwerk allgemein'!$F$16-'1.1 Allgemein'!$I$22+1)))))/$F72,
SUM(OFFSET('2.5 CAPEX'!AF75,0,-MIN($F72-1,COLUMN(R72)-1),1,MIN($F72,COLUMN(R72))))/$F72)))))))</f>
        <v>0</v>
      </c>
      <c r="AB72" s="199">
        <f ca="1">IF('2.1 Kraftwerk allgemein'!$F$15&lt;'1.1 Allgemein'!$I$22,
IF(OR(ISNUMBER($D72)=FALSE,$F72=""),"",
IF(AND('2.5 CAPEX'!$L75&lt;&gt;"x",'2.5 CAPEX'!$M75&lt;&gt;"x"),0,
IF($F72=0,0,
IF(AB$4&lt;'2.1 Kraftwerk allgemein'!$F$16,0,
IF(AB$4='2.1 Kraftwerk allgemein'!$F$16,'2.5 CAPEX'!$J75/$F72,
IF(AB$4&lt;'2.1 Kraftwerk allgemein'!$F$16+$F72,
('2.5 CAPEX'!$J75+SUM(OFFSET('2.5 CAPEX'!AG75,0,-MIN(MAX($F72-1-('2.1 Kraftwerk allgemein'!$F$16-'2.1 Kraftwerk allgemein'!$F$15+1),0),COLUMN(S72)-1-('2.1 Kraftwerk allgemein'!$F$16-'2.1 Kraftwerk allgemein'!$F$15+1)),1,MIN(MAX($F72-('2.1 Kraftwerk allgemein'!$F$16-'2.1 Kraftwerk allgemein'!$F$15+1),1),COLUMN(S72)-('2.1 Kraftwerk allgemein'!$F$16-'2.1 Kraftwerk allgemein'!$F$15+1)))))/$F72,
SUM(OFFSET('2.5 CAPEX'!AG75,0,-MIN($F72-1,COLUMN(S72)-1),1,MIN($F72,COLUMN(S72))))/$F72)))))),
IF(OR(ISNUMBER($D72)=FALSE,$F72=""),"",
IF(AND('2.5 CAPEX'!$L75&lt;&gt;"x",'2.5 CAPEX'!$M75&lt;&gt;"x"),0,
IF($F72=0,0,
IF(AB$4&lt;'2.1 Kraftwerk allgemein'!$F$16,0,
IF(AB$4='2.1 Kraftwerk allgemein'!$F$16,'2.5 CAPEX'!$J75/$F72,
IF(AB$4&lt;'2.1 Kraftwerk allgemein'!$F$16+$F72,
('2.5 CAPEX'!$J75+SUM(OFFSET('2.5 CAPEX'!AG75,0,-MIN(MAX($F72-1-('2.1 Kraftwerk allgemein'!$F$16-'1.1 Allgemein'!$I$22+1),0),COLUMN(S72)-1-('2.1 Kraftwerk allgemein'!$F$16-'1.1 Allgemein'!$I$22+1)),1,MIN(MAX($F72-('2.1 Kraftwerk allgemein'!$F$16-'1.1 Allgemein'!$I$22+1),1),COLUMN(S72)-('2.1 Kraftwerk allgemein'!$F$16-'1.1 Allgemein'!$I$22+1)))))/$F72,
SUM(OFFSET('2.5 CAPEX'!AG75,0,-MIN($F72-1,COLUMN(S72)-1),1,MIN($F72,COLUMN(S72))))/$F72)))))))</f>
        <v>0</v>
      </c>
      <c r="AC72" s="199">
        <f ca="1">IF('2.1 Kraftwerk allgemein'!$F$15&lt;'1.1 Allgemein'!$I$22,
IF(OR(ISNUMBER($D72)=FALSE,$F72=""),"",
IF(AND('2.5 CAPEX'!$L75&lt;&gt;"x",'2.5 CAPEX'!$M75&lt;&gt;"x"),0,
IF($F72=0,0,
IF(AC$4&lt;'2.1 Kraftwerk allgemein'!$F$16,0,
IF(AC$4='2.1 Kraftwerk allgemein'!$F$16,'2.5 CAPEX'!$J75/$F72,
IF(AC$4&lt;'2.1 Kraftwerk allgemein'!$F$16+$F72,
('2.5 CAPEX'!$J75+SUM(OFFSET('2.5 CAPEX'!AH75,0,-MIN(MAX($F72-1-('2.1 Kraftwerk allgemein'!$F$16-'2.1 Kraftwerk allgemein'!$F$15+1),0),COLUMN(T72)-1-('2.1 Kraftwerk allgemein'!$F$16-'2.1 Kraftwerk allgemein'!$F$15+1)),1,MIN(MAX($F72-('2.1 Kraftwerk allgemein'!$F$16-'2.1 Kraftwerk allgemein'!$F$15+1),1),COLUMN(T72)-('2.1 Kraftwerk allgemein'!$F$16-'2.1 Kraftwerk allgemein'!$F$15+1)))))/$F72,
SUM(OFFSET('2.5 CAPEX'!AH75,0,-MIN($F72-1,COLUMN(T72)-1),1,MIN($F72,COLUMN(T72))))/$F72)))))),
IF(OR(ISNUMBER($D72)=FALSE,$F72=""),"",
IF(AND('2.5 CAPEX'!$L75&lt;&gt;"x",'2.5 CAPEX'!$M75&lt;&gt;"x"),0,
IF($F72=0,0,
IF(AC$4&lt;'2.1 Kraftwerk allgemein'!$F$16,0,
IF(AC$4='2.1 Kraftwerk allgemein'!$F$16,'2.5 CAPEX'!$J75/$F72,
IF(AC$4&lt;'2.1 Kraftwerk allgemein'!$F$16+$F72,
('2.5 CAPEX'!$J75+SUM(OFFSET('2.5 CAPEX'!AH75,0,-MIN(MAX($F72-1-('2.1 Kraftwerk allgemein'!$F$16-'1.1 Allgemein'!$I$22+1),0),COLUMN(T72)-1-('2.1 Kraftwerk allgemein'!$F$16-'1.1 Allgemein'!$I$22+1)),1,MIN(MAX($F72-('2.1 Kraftwerk allgemein'!$F$16-'1.1 Allgemein'!$I$22+1),1),COLUMN(T72)-('2.1 Kraftwerk allgemein'!$F$16-'1.1 Allgemein'!$I$22+1)))))/$F72,
SUM(OFFSET('2.5 CAPEX'!AH75,0,-MIN($F72-1,COLUMN(T72)-1),1,MIN($F72,COLUMN(T72))))/$F72)))))))</f>
        <v>0</v>
      </c>
      <c r="AD72" s="199">
        <f ca="1">IF('2.1 Kraftwerk allgemein'!$F$15&lt;'1.1 Allgemein'!$I$22,
IF(OR(ISNUMBER($D72)=FALSE,$F72=""),"",
IF(AND('2.5 CAPEX'!$L75&lt;&gt;"x",'2.5 CAPEX'!$M75&lt;&gt;"x"),0,
IF($F72=0,0,
IF(AD$4&lt;'2.1 Kraftwerk allgemein'!$F$16,0,
IF(AD$4='2.1 Kraftwerk allgemein'!$F$16,'2.5 CAPEX'!$J75/$F72,
IF(AD$4&lt;'2.1 Kraftwerk allgemein'!$F$16+$F72,
('2.5 CAPEX'!$J75+SUM(OFFSET('2.5 CAPEX'!AI75,0,-MIN(MAX($F72-1-('2.1 Kraftwerk allgemein'!$F$16-'2.1 Kraftwerk allgemein'!$F$15+1),0),COLUMN(U72)-1-('2.1 Kraftwerk allgemein'!$F$16-'2.1 Kraftwerk allgemein'!$F$15+1)),1,MIN(MAX($F72-('2.1 Kraftwerk allgemein'!$F$16-'2.1 Kraftwerk allgemein'!$F$15+1),1),COLUMN(U72)-('2.1 Kraftwerk allgemein'!$F$16-'2.1 Kraftwerk allgemein'!$F$15+1)))))/$F72,
SUM(OFFSET('2.5 CAPEX'!AI75,0,-MIN($F72-1,COLUMN(U72)-1),1,MIN($F72,COLUMN(U72))))/$F72)))))),
IF(OR(ISNUMBER($D72)=FALSE,$F72=""),"",
IF(AND('2.5 CAPEX'!$L75&lt;&gt;"x",'2.5 CAPEX'!$M75&lt;&gt;"x"),0,
IF($F72=0,0,
IF(AD$4&lt;'2.1 Kraftwerk allgemein'!$F$16,0,
IF(AD$4='2.1 Kraftwerk allgemein'!$F$16,'2.5 CAPEX'!$J75/$F72,
IF(AD$4&lt;'2.1 Kraftwerk allgemein'!$F$16+$F72,
('2.5 CAPEX'!$J75+SUM(OFFSET('2.5 CAPEX'!AI75,0,-MIN(MAX($F72-1-('2.1 Kraftwerk allgemein'!$F$16-'1.1 Allgemein'!$I$22+1),0),COLUMN(U72)-1-('2.1 Kraftwerk allgemein'!$F$16-'1.1 Allgemein'!$I$22+1)),1,MIN(MAX($F72-('2.1 Kraftwerk allgemein'!$F$16-'1.1 Allgemein'!$I$22+1),1),COLUMN(U72)-('2.1 Kraftwerk allgemein'!$F$16-'1.1 Allgemein'!$I$22+1)))))/$F72,
SUM(OFFSET('2.5 CAPEX'!AI75,0,-MIN($F72-1,COLUMN(U72)-1),1,MIN($F72,COLUMN(U72))))/$F72)))))))</f>
        <v>0</v>
      </c>
      <c r="AE72" s="199">
        <f ca="1">IF('2.1 Kraftwerk allgemein'!$F$15&lt;'1.1 Allgemein'!$I$22,
IF(OR(ISNUMBER($D72)=FALSE,$F72=""),"",
IF(AND('2.5 CAPEX'!$L75&lt;&gt;"x",'2.5 CAPEX'!$M75&lt;&gt;"x"),0,
IF($F72=0,0,
IF(AE$4&lt;'2.1 Kraftwerk allgemein'!$F$16,0,
IF(AE$4='2.1 Kraftwerk allgemein'!$F$16,'2.5 CAPEX'!$J75/$F72,
IF(AE$4&lt;'2.1 Kraftwerk allgemein'!$F$16+$F72,
('2.5 CAPEX'!$J75+SUM(OFFSET('2.5 CAPEX'!AJ75,0,-MIN(MAX($F72-1-('2.1 Kraftwerk allgemein'!$F$16-'2.1 Kraftwerk allgemein'!$F$15+1),0),COLUMN(V72)-1-('2.1 Kraftwerk allgemein'!$F$16-'2.1 Kraftwerk allgemein'!$F$15+1)),1,MIN(MAX($F72-('2.1 Kraftwerk allgemein'!$F$16-'2.1 Kraftwerk allgemein'!$F$15+1),1),COLUMN(V72)-('2.1 Kraftwerk allgemein'!$F$16-'2.1 Kraftwerk allgemein'!$F$15+1)))))/$F72,
SUM(OFFSET('2.5 CAPEX'!AJ75,0,-MIN($F72-1,COLUMN(V72)-1),1,MIN($F72,COLUMN(V72))))/$F72)))))),
IF(OR(ISNUMBER($D72)=FALSE,$F72=""),"",
IF(AND('2.5 CAPEX'!$L75&lt;&gt;"x",'2.5 CAPEX'!$M75&lt;&gt;"x"),0,
IF($F72=0,0,
IF(AE$4&lt;'2.1 Kraftwerk allgemein'!$F$16,0,
IF(AE$4='2.1 Kraftwerk allgemein'!$F$16,'2.5 CAPEX'!$J75/$F72,
IF(AE$4&lt;'2.1 Kraftwerk allgemein'!$F$16+$F72,
('2.5 CAPEX'!$J75+SUM(OFFSET('2.5 CAPEX'!AJ75,0,-MIN(MAX($F72-1-('2.1 Kraftwerk allgemein'!$F$16-'1.1 Allgemein'!$I$22+1),0),COLUMN(V72)-1-('2.1 Kraftwerk allgemein'!$F$16-'1.1 Allgemein'!$I$22+1)),1,MIN(MAX($F72-('2.1 Kraftwerk allgemein'!$F$16-'1.1 Allgemein'!$I$22+1),1),COLUMN(V72)-('2.1 Kraftwerk allgemein'!$F$16-'1.1 Allgemein'!$I$22+1)))))/$F72,
SUM(OFFSET('2.5 CAPEX'!AJ75,0,-MIN($F72-1,COLUMN(V72)-1),1,MIN($F72,COLUMN(V72))))/$F72)))))))</f>
        <v>0</v>
      </c>
      <c r="AF72" s="199">
        <f ca="1">IF('2.1 Kraftwerk allgemein'!$F$15&lt;'1.1 Allgemein'!$I$22,
IF(OR(ISNUMBER($D72)=FALSE,$F72=""),"",
IF(AND('2.5 CAPEX'!$L75&lt;&gt;"x",'2.5 CAPEX'!$M75&lt;&gt;"x"),0,
IF($F72=0,0,
IF(AF$4&lt;'2.1 Kraftwerk allgemein'!$F$16,0,
IF(AF$4='2.1 Kraftwerk allgemein'!$F$16,'2.5 CAPEX'!$J75/$F72,
IF(AF$4&lt;'2.1 Kraftwerk allgemein'!$F$16+$F72,
('2.5 CAPEX'!$J75+SUM(OFFSET('2.5 CAPEX'!AK75,0,-MIN(MAX($F72-1-('2.1 Kraftwerk allgemein'!$F$16-'2.1 Kraftwerk allgemein'!$F$15+1),0),COLUMN(W72)-1-('2.1 Kraftwerk allgemein'!$F$16-'2.1 Kraftwerk allgemein'!$F$15+1)),1,MIN(MAX($F72-('2.1 Kraftwerk allgemein'!$F$16-'2.1 Kraftwerk allgemein'!$F$15+1),1),COLUMN(W72)-('2.1 Kraftwerk allgemein'!$F$16-'2.1 Kraftwerk allgemein'!$F$15+1)))))/$F72,
SUM(OFFSET('2.5 CAPEX'!AK75,0,-MIN($F72-1,COLUMN(W72)-1),1,MIN($F72,COLUMN(W72))))/$F72)))))),
IF(OR(ISNUMBER($D72)=FALSE,$F72=""),"",
IF(AND('2.5 CAPEX'!$L75&lt;&gt;"x",'2.5 CAPEX'!$M75&lt;&gt;"x"),0,
IF($F72=0,0,
IF(AF$4&lt;'2.1 Kraftwerk allgemein'!$F$16,0,
IF(AF$4='2.1 Kraftwerk allgemein'!$F$16,'2.5 CAPEX'!$J75/$F72,
IF(AF$4&lt;'2.1 Kraftwerk allgemein'!$F$16+$F72,
('2.5 CAPEX'!$J75+SUM(OFFSET('2.5 CAPEX'!AK75,0,-MIN(MAX($F72-1-('2.1 Kraftwerk allgemein'!$F$16-'1.1 Allgemein'!$I$22+1),0),COLUMN(W72)-1-('2.1 Kraftwerk allgemein'!$F$16-'1.1 Allgemein'!$I$22+1)),1,MIN(MAX($F72-('2.1 Kraftwerk allgemein'!$F$16-'1.1 Allgemein'!$I$22+1),1),COLUMN(W72)-('2.1 Kraftwerk allgemein'!$F$16-'1.1 Allgemein'!$I$22+1)))))/$F72,
SUM(OFFSET('2.5 CAPEX'!AK75,0,-MIN($F72-1,COLUMN(W72)-1),1,MIN($F72,COLUMN(W72))))/$F72)))))))</f>
        <v>0</v>
      </c>
      <c r="AG72" s="199">
        <f ca="1">IF('2.1 Kraftwerk allgemein'!$F$15&lt;'1.1 Allgemein'!$I$22,
IF(OR(ISNUMBER($D72)=FALSE,$F72=""),"",
IF(AND('2.5 CAPEX'!$L75&lt;&gt;"x",'2.5 CAPEX'!$M75&lt;&gt;"x"),0,
IF($F72=0,0,
IF(AG$4&lt;'2.1 Kraftwerk allgemein'!$F$16,0,
IF(AG$4='2.1 Kraftwerk allgemein'!$F$16,'2.5 CAPEX'!$J75/$F72,
IF(AG$4&lt;'2.1 Kraftwerk allgemein'!$F$16+$F72,
('2.5 CAPEX'!$J75+SUM(OFFSET('2.5 CAPEX'!AL75,0,-MIN(MAX($F72-1-('2.1 Kraftwerk allgemein'!$F$16-'2.1 Kraftwerk allgemein'!$F$15+1),0),COLUMN(X72)-1-('2.1 Kraftwerk allgemein'!$F$16-'2.1 Kraftwerk allgemein'!$F$15+1)),1,MIN(MAX($F72-('2.1 Kraftwerk allgemein'!$F$16-'2.1 Kraftwerk allgemein'!$F$15+1),1),COLUMN(X72)-('2.1 Kraftwerk allgemein'!$F$16-'2.1 Kraftwerk allgemein'!$F$15+1)))))/$F72,
SUM(OFFSET('2.5 CAPEX'!AL75,0,-MIN($F72-1,COLUMN(X72)-1),1,MIN($F72,COLUMN(X72))))/$F72)))))),
IF(OR(ISNUMBER($D72)=FALSE,$F72=""),"",
IF(AND('2.5 CAPEX'!$L75&lt;&gt;"x",'2.5 CAPEX'!$M75&lt;&gt;"x"),0,
IF($F72=0,0,
IF(AG$4&lt;'2.1 Kraftwerk allgemein'!$F$16,0,
IF(AG$4='2.1 Kraftwerk allgemein'!$F$16,'2.5 CAPEX'!$J75/$F72,
IF(AG$4&lt;'2.1 Kraftwerk allgemein'!$F$16+$F72,
('2.5 CAPEX'!$J75+SUM(OFFSET('2.5 CAPEX'!AL75,0,-MIN(MAX($F72-1-('2.1 Kraftwerk allgemein'!$F$16-'1.1 Allgemein'!$I$22+1),0),COLUMN(X72)-1-('2.1 Kraftwerk allgemein'!$F$16-'1.1 Allgemein'!$I$22+1)),1,MIN(MAX($F72-('2.1 Kraftwerk allgemein'!$F$16-'1.1 Allgemein'!$I$22+1),1),COLUMN(X72)-('2.1 Kraftwerk allgemein'!$F$16-'1.1 Allgemein'!$I$22+1)))))/$F72,
SUM(OFFSET('2.5 CAPEX'!AL75,0,-MIN($F72-1,COLUMN(X72)-1),1,MIN($F72,COLUMN(X72))))/$F72)))))))</f>
        <v>0</v>
      </c>
      <c r="AH72" s="199">
        <f ca="1">IF('2.1 Kraftwerk allgemein'!$F$15&lt;'1.1 Allgemein'!$I$22,
IF(OR(ISNUMBER($D72)=FALSE,$F72=""),"",
IF(AND('2.5 CAPEX'!$L75&lt;&gt;"x",'2.5 CAPEX'!$M75&lt;&gt;"x"),0,
IF($F72=0,0,
IF(AH$4&lt;'2.1 Kraftwerk allgemein'!$F$16,0,
IF(AH$4='2.1 Kraftwerk allgemein'!$F$16,'2.5 CAPEX'!$J75/$F72,
IF(AH$4&lt;'2.1 Kraftwerk allgemein'!$F$16+$F72,
('2.5 CAPEX'!$J75+SUM(OFFSET('2.5 CAPEX'!AM75,0,-MIN(MAX($F72-1-('2.1 Kraftwerk allgemein'!$F$16-'2.1 Kraftwerk allgemein'!$F$15+1),0),COLUMN(Y72)-1-('2.1 Kraftwerk allgemein'!$F$16-'2.1 Kraftwerk allgemein'!$F$15+1)),1,MIN(MAX($F72-('2.1 Kraftwerk allgemein'!$F$16-'2.1 Kraftwerk allgemein'!$F$15+1),1),COLUMN(Y72)-('2.1 Kraftwerk allgemein'!$F$16-'2.1 Kraftwerk allgemein'!$F$15+1)))))/$F72,
SUM(OFFSET('2.5 CAPEX'!AM75,0,-MIN($F72-1,COLUMN(Y72)-1),1,MIN($F72,COLUMN(Y72))))/$F72)))))),
IF(OR(ISNUMBER($D72)=FALSE,$F72=""),"",
IF(AND('2.5 CAPEX'!$L75&lt;&gt;"x",'2.5 CAPEX'!$M75&lt;&gt;"x"),0,
IF($F72=0,0,
IF(AH$4&lt;'2.1 Kraftwerk allgemein'!$F$16,0,
IF(AH$4='2.1 Kraftwerk allgemein'!$F$16,'2.5 CAPEX'!$J75/$F72,
IF(AH$4&lt;'2.1 Kraftwerk allgemein'!$F$16+$F72,
('2.5 CAPEX'!$J75+SUM(OFFSET('2.5 CAPEX'!AM75,0,-MIN(MAX($F72-1-('2.1 Kraftwerk allgemein'!$F$16-'1.1 Allgemein'!$I$22+1),0),COLUMN(Y72)-1-('2.1 Kraftwerk allgemein'!$F$16-'1.1 Allgemein'!$I$22+1)),1,MIN(MAX($F72-('2.1 Kraftwerk allgemein'!$F$16-'1.1 Allgemein'!$I$22+1),1),COLUMN(Y72)-('2.1 Kraftwerk allgemein'!$F$16-'1.1 Allgemein'!$I$22+1)))))/$F72,
SUM(OFFSET('2.5 CAPEX'!AM75,0,-MIN($F72-1,COLUMN(Y72)-1),1,MIN($F72,COLUMN(Y72))))/$F72)))))))</f>
        <v>0</v>
      </c>
      <c r="AI72" s="199">
        <f ca="1">IF('2.1 Kraftwerk allgemein'!$F$15&lt;'1.1 Allgemein'!$I$22,
IF(OR(ISNUMBER($D72)=FALSE,$F72=""),"",
IF(AND('2.5 CAPEX'!$L75&lt;&gt;"x",'2.5 CAPEX'!$M75&lt;&gt;"x"),0,
IF($F72=0,0,
IF(AI$4&lt;'2.1 Kraftwerk allgemein'!$F$16,0,
IF(AI$4='2.1 Kraftwerk allgemein'!$F$16,'2.5 CAPEX'!$J75/$F72,
IF(AI$4&lt;'2.1 Kraftwerk allgemein'!$F$16+$F72,
('2.5 CAPEX'!$J75+SUM(OFFSET('2.5 CAPEX'!AN75,0,-MIN(MAX($F72-1-('2.1 Kraftwerk allgemein'!$F$16-'2.1 Kraftwerk allgemein'!$F$15+1),0),COLUMN(Z72)-1-('2.1 Kraftwerk allgemein'!$F$16-'2.1 Kraftwerk allgemein'!$F$15+1)),1,MIN(MAX($F72-('2.1 Kraftwerk allgemein'!$F$16-'2.1 Kraftwerk allgemein'!$F$15+1),1),COLUMN(Z72)-('2.1 Kraftwerk allgemein'!$F$16-'2.1 Kraftwerk allgemein'!$F$15+1)))))/$F72,
SUM(OFFSET('2.5 CAPEX'!AN75,0,-MIN($F72-1,COLUMN(Z72)-1),1,MIN($F72,COLUMN(Z72))))/$F72)))))),
IF(OR(ISNUMBER($D72)=FALSE,$F72=""),"",
IF(AND('2.5 CAPEX'!$L75&lt;&gt;"x",'2.5 CAPEX'!$M75&lt;&gt;"x"),0,
IF($F72=0,0,
IF(AI$4&lt;'2.1 Kraftwerk allgemein'!$F$16,0,
IF(AI$4='2.1 Kraftwerk allgemein'!$F$16,'2.5 CAPEX'!$J75/$F72,
IF(AI$4&lt;'2.1 Kraftwerk allgemein'!$F$16+$F72,
('2.5 CAPEX'!$J75+SUM(OFFSET('2.5 CAPEX'!AN75,0,-MIN(MAX($F72-1-('2.1 Kraftwerk allgemein'!$F$16-'1.1 Allgemein'!$I$22+1),0),COLUMN(Z72)-1-('2.1 Kraftwerk allgemein'!$F$16-'1.1 Allgemein'!$I$22+1)),1,MIN(MAX($F72-('2.1 Kraftwerk allgemein'!$F$16-'1.1 Allgemein'!$I$22+1),1),COLUMN(Z72)-('2.1 Kraftwerk allgemein'!$F$16-'1.1 Allgemein'!$I$22+1)))))/$F72,
SUM(OFFSET('2.5 CAPEX'!AN75,0,-MIN($F72-1,COLUMN(Z72)-1),1,MIN($F72,COLUMN(Z72))))/$F72)))))))</f>
        <v>0</v>
      </c>
      <c r="AJ72" s="199">
        <f ca="1">IF('2.1 Kraftwerk allgemein'!$F$15&lt;'1.1 Allgemein'!$I$22,
IF(OR(ISNUMBER($D72)=FALSE,$F72=""),"",
IF(AND('2.5 CAPEX'!$L75&lt;&gt;"x",'2.5 CAPEX'!$M75&lt;&gt;"x"),0,
IF($F72=0,0,
IF(AJ$4&lt;'2.1 Kraftwerk allgemein'!$F$16,0,
IF(AJ$4='2.1 Kraftwerk allgemein'!$F$16,'2.5 CAPEX'!$J75/$F72,
IF(AJ$4&lt;'2.1 Kraftwerk allgemein'!$F$16+$F72,
('2.5 CAPEX'!$J75+SUM(OFFSET('2.5 CAPEX'!AO75,0,-MIN(MAX($F72-1-('2.1 Kraftwerk allgemein'!$F$16-'2.1 Kraftwerk allgemein'!$F$15+1),0),COLUMN(AA72)-1-('2.1 Kraftwerk allgemein'!$F$16-'2.1 Kraftwerk allgemein'!$F$15+1)),1,MIN(MAX($F72-('2.1 Kraftwerk allgemein'!$F$16-'2.1 Kraftwerk allgemein'!$F$15+1),1),COLUMN(AA72)-('2.1 Kraftwerk allgemein'!$F$16-'2.1 Kraftwerk allgemein'!$F$15+1)))))/$F72,
SUM(OFFSET('2.5 CAPEX'!AO75,0,-MIN($F72-1,COLUMN(AA72)-1),1,MIN($F72,COLUMN(AA72))))/$F72)))))),
IF(OR(ISNUMBER($D72)=FALSE,$F72=""),"",
IF(AND('2.5 CAPEX'!$L75&lt;&gt;"x",'2.5 CAPEX'!$M75&lt;&gt;"x"),0,
IF($F72=0,0,
IF(AJ$4&lt;'2.1 Kraftwerk allgemein'!$F$16,0,
IF(AJ$4='2.1 Kraftwerk allgemein'!$F$16,'2.5 CAPEX'!$J75/$F72,
IF(AJ$4&lt;'2.1 Kraftwerk allgemein'!$F$16+$F72,
('2.5 CAPEX'!$J75+SUM(OFFSET('2.5 CAPEX'!AO75,0,-MIN(MAX($F72-1-('2.1 Kraftwerk allgemein'!$F$16-'1.1 Allgemein'!$I$22+1),0),COLUMN(AA72)-1-('2.1 Kraftwerk allgemein'!$F$16-'1.1 Allgemein'!$I$22+1)),1,MIN(MAX($F72-('2.1 Kraftwerk allgemein'!$F$16-'1.1 Allgemein'!$I$22+1),1),COLUMN(AA72)-('2.1 Kraftwerk allgemein'!$F$16-'1.1 Allgemein'!$I$22+1)))))/$F72,
SUM(OFFSET('2.5 CAPEX'!AO75,0,-MIN($F72-1,COLUMN(AA72)-1),1,MIN($F72,COLUMN(AA72))))/$F72)))))))</f>
        <v>0</v>
      </c>
      <c r="AK72" s="199">
        <f ca="1">IF('2.1 Kraftwerk allgemein'!$F$15&lt;'1.1 Allgemein'!$I$22,
IF(OR(ISNUMBER($D72)=FALSE,$F72=""),"",
IF(AND('2.5 CAPEX'!$L75&lt;&gt;"x",'2.5 CAPEX'!$M75&lt;&gt;"x"),0,
IF($F72=0,0,
IF(AK$4&lt;'2.1 Kraftwerk allgemein'!$F$16,0,
IF(AK$4='2.1 Kraftwerk allgemein'!$F$16,'2.5 CAPEX'!$J75/$F72,
IF(AK$4&lt;'2.1 Kraftwerk allgemein'!$F$16+$F72,
('2.5 CAPEX'!$J75+SUM(OFFSET('2.5 CAPEX'!AP75,0,-MIN(MAX($F72-1-('2.1 Kraftwerk allgemein'!$F$16-'2.1 Kraftwerk allgemein'!$F$15+1),0),COLUMN(AB72)-1-('2.1 Kraftwerk allgemein'!$F$16-'2.1 Kraftwerk allgemein'!$F$15+1)),1,MIN(MAX($F72-('2.1 Kraftwerk allgemein'!$F$16-'2.1 Kraftwerk allgemein'!$F$15+1),1),COLUMN(AB72)-('2.1 Kraftwerk allgemein'!$F$16-'2.1 Kraftwerk allgemein'!$F$15+1)))))/$F72,
SUM(OFFSET('2.5 CAPEX'!AP75,0,-MIN($F72-1,COLUMN(AB72)-1),1,MIN($F72,COLUMN(AB72))))/$F72)))))),
IF(OR(ISNUMBER($D72)=FALSE,$F72=""),"",
IF(AND('2.5 CAPEX'!$L75&lt;&gt;"x",'2.5 CAPEX'!$M75&lt;&gt;"x"),0,
IF($F72=0,0,
IF(AK$4&lt;'2.1 Kraftwerk allgemein'!$F$16,0,
IF(AK$4='2.1 Kraftwerk allgemein'!$F$16,'2.5 CAPEX'!$J75/$F72,
IF(AK$4&lt;'2.1 Kraftwerk allgemein'!$F$16+$F72,
('2.5 CAPEX'!$J75+SUM(OFFSET('2.5 CAPEX'!AP75,0,-MIN(MAX($F72-1-('2.1 Kraftwerk allgemein'!$F$16-'1.1 Allgemein'!$I$22+1),0),COLUMN(AB72)-1-('2.1 Kraftwerk allgemein'!$F$16-'1.1 Allgemein'!$I$22+1)),1,MIN(MAX($F72-('2.1 Kraftwerk allgemein'!$F$16-'1.1 Allgemein'!$I$22+1),1),COLUMN(AB72)-('2.1 Kraftwerk allgemein'!$F$16-'1.1 Allgemein'!$I$22+1)))))/$F72,
SUM(OFFSET('2.5 CAPEX'!AP75,0,-MIN($F72-1,COLUMN(AB72)-1),1,MIN($F72,COLUMN(AB72))))/$F72)))))))</f>
        <v>0</v>
      </c>
      <c r="AL72" s="199">
        <f ca="1">IF('2.1 Kraftwerk allgemein'!$F$15&lt;'1.1 Allgemein'!$I$22,
IF(OR(ISNUMBER($D72)=FALSE,$F72=""),"",
IF(AND('2.5 CAPEX'!$L75&lt;&gt;"x",'2.5 CAPEX'!$M75&lt;&gt;"x"),0,
IF($F72=0,0,
IF(AL$4&lt;'2.1 Kraftwerk allgemein'!$F$16,0,
IF(AL$4='2.1 Kraftwerk allgemein'!$F$16,'2.5 CAPEX'!$J75/$F72,
IF(AL$4&lt;'2.1 Kraftwerk allgemein'!$F$16+$F72,
('2.5 CAPEX'!$J75+SUM(OFFSET('2.5 CAPEX'!AQ75,0,-MIN(MAX($F72-1-('2.1 Kraftwerk allgemein'!$F$16-'2.1 Kraftwerk allgemein'!$F$15+1),0),COLUMN(AC72)-1-('2.1 Kraftwerk allgemein'!$F$16-'2.1 Kraftwerk allgemein'!$F$15+1)),1,MIN(MAX($F72-('2.1 Kraftwerk allgemein'!$F$16-'2.1 Kraftwerk allgemein'!$F$15+1),1),COLUMN(AC72)-('2.1 Kraftwerk allgemein'!$F$16-'2.1 Kraftwerk allgemein'!$F$15+1)))))/$F72,
SUM(OFFSET('2.5 CAPEX'!AQ75,0,-MIN($F72-1,COLUMN(AC72)-1),1,MIN($F72,COLUMN(AC72))))/$F72)))))),
IF(OR(ISNUMBER($D72)=FALSE,$F72=""),"",
IF(AND('2.5 CAPEX'!$L75&lt;&gt;"x",'2.5 CAPEX'!$M75&lt;&gt;"x"),0,
IF($F72=0,0,
IF(AL$4&lt;'2.1 Kraftwerk allgemein'!$F$16,0,
IF(AL$4='2.1 Kraftwerk allgemein'!$F$16,'2.5 CAPEX'!$J75/$F72,
IF(AL$4&lt;'2.1 Kraftwerk allgemein'!$F$16+$F72,
('2.5 CAPEX'!$J75+SUM(OFFSET('2.5 CAPEX'!AQ75,0,-MIN(MAX($F72-1-('2.1 Kraftwerk allgemein'!$F$16-'1.1 Allgemein'!$I$22+1),0),COLUMN(AC72)-1-('2.1 Kraftwerk allgemein'!$F$16-'1.1 Allgemein'!$I$22+1)),1,MIN(MAX($F72-('2.1 Kraftwerk allgemein'!$F$16-'1.1 Allgemein'!$I$22+1),1),COLUMN(AC72)-('2.1 Kraftwerk allgemein'!$F$16-'1.1 Allgemein'!$I$22+1)))))/$F72,
SUM(OFFSET('2.5 CAPEX'!AQ75,0,-MIN($F72-1,COLUMN(AC72)-1),1,MIN($F72,COLUMN(AC72))))/$F72)))))))</f>
        <v>0</v>
      </c>
      <c r="AM72" s="199">
        <f ca="1">IF('2.1 Kraftwerk allgemein'!$F$15&lt;'1.1 Allgemein'!$I$22,
IF(OR(ISNUMBER($D72)=FALSE,$F72=""),"",
IF(AND('2.5 CAPEX'!$L75&lt;&gt;"x",'2.5 CAPEX'!$M75&lt;&gt;"x"),0,
IF($F72=0,0,
IF(AM$4&lt;'2.1 Kraftwerk allgemein'!$F$16,0,
IF(AM$4='2.1 Kraftwerk allgemein'!$F$16,'2.5 CAPEX'!$J75/$F72,
IF(AM$4&lt;'2.1 Kraftwerk allgemein'!$F$16+$F72,
('2.5 CAPEX'!$J75+SUM(OFFSET('2.5 CAPEX'!AR75,0,-MIN(MAX($F72-1-('2.1 Kraftwerk allgemein'!$F$16-'2.1 Kraftwerk allgemein'!$F$15+1),0),COLUMN(AD72)-1-('2.1 Kraftwerk allgemein'!$F$16-'2.1 Kraftwerk allgemein'!$F$15+1)),1,MIN(MAX($F72-('2.1 Kraftwerk allgemein'!$F$16-'2.1 Kraftwerk allgemein'!$F$15+1),1),COLUMN(AD72)-('2.1 Kraftwerk allgemein'!$F$16-'2.1 Kraftwerk allgemein'!$F$15+1)))))/$F72,
SUM(OFFSET('2.5 CAPEX'!AR75,0,-MIN($F72-1,COLUMN(AD72)-1),1,MIN($F72,COLUMN(AD72))))/$F72)))))),
IF(OR(ISNUMBER($D72)=FALSE,$F72=""),"",
IF(AND('2.5 CAPEX'!$L75&lt;&gt;"x",'2.5 CAPEX'!$M75&lt;&gt;"x"),0,
IF($F72=0,0,
IF(AM$4&lt;'2.1 Kraftwerk allgemein'!$F$16,0,
IF(AM$4='2.1 Kraftwerk allgemein'!$F$16,'2.5 CAPEX'!$J75/$F72,
IF(AM$4&lt;'2.1 Kraftwerk allgemein'!$F$16+$F72,
('2.5 CAPEX'!$J75+SUM(OFFSET('2.5 CAPEX'!AR75,0,-MIN(MAX($F72-1-('2.1 Kraftwerk allgemein'!$F$16-'1.1 Allgemein'!$I$22+1),0),COLUMN(AD72)-1-('2.1 Kraftwerk allgemein'!$F$16-'1.1 Allgemein'!$I$22+1)),1,MIN(MAX($F72-('2.1 Kraftwerk allgemein'!$F$16-'1.1 Allgemein'!$I$22+1),1),COLUMN(AD72)-('2.1 Kraftwerk allgemein'!$F$16-'1.1 Allgemein'!$I$22+1)))))/$F72,
SUM(OFFSET('2.5 CAPEX'!AR75,0,-MIN($F72-1,COLUMN(AD72)-1),1,MIN($F72,COLUMN(AD72))))/$F72)))))))</f>
        <v>0</v>
      </c>
      <c r="AN72" s="199">
        <f ca="1">IF('2.1 Kraftwerk allgemein'!$F$15&lt;'1.1 Allgemein'!$I$22,
IF(OR(ISNUMBER($D72)=FALSE,$F72=""),"",
IF(AND('2.5 CAPEX'!$L75&lt;&gt;"x",'2.5 CAPEX'!$M75&lt;&gt;"x"),0,
IF($F72=0,0,
IF(AN$4&lt;'2.1 Kraftwerk allgemein'!$F$16,0,
IF(AN$4='2.1 Kraftwerk allgemein'!$F$16,'2.5 CAPEX'!$J75/$F72,
IF(AN$4&lt;'2.1 Kraftwerk allgemein'!$F$16+$F72,
('2.5 CAPEX'!$J75+SUM(OFFSET('2.5 CAPEX'!AS75,0,-MIN(MAX($F72-1-('2.1 Kraftwerk allgemein'!$F$16-'2.1 Kraftwerk allgemein'!$F$15+1),0),COLUMN(AE72)-1-('2.1 Kraftwerk allgemein'!$F$16-'2.1 Kraftwerk allgemein'!$F$15+1)),1,MIN(MAX($F72-('2.1 Kraftwerk allgemein'!$F$16-'2.1 Kraftwerk allgemein'!$F$15+1),1),COLUMN(AE72)-('2.1 Kraftwerk allgemein'!$F$16-'2.1 Kraftwerk allgemein'!$F$15+1)))))/$F72,
SUM(OFFSET('2.5 CAPEX'!AS75,0,-MIN($F72-1,COLUMN(AE72)-1),1,MIN($F72,COLUMN(AE72))))/$F72)))))),
IF(OR(ISNUMBER($D72)=FALSE,$F72=""),"",
IF(AND('2.5 CAPEX'!$L75&lt;&gt;"x",'2.5 CAPEX'!$M75&lt;&gt;"x"),0,
IF($F72=0,0,
IF(AN$4&lt;'2.1 Kraftwerk allgemein'!$F$16,0,
IF(AN$4='2.1 Kraftwerk allgemein'!$F$16,'2.5 CAPEX'!$J75/$F72,
IF(AN$4&lt;'2.1 Kraftwerk allgemein'!$F$16+$F72,
('2.5 CAPEX'!$J75+SUM(OFFSET('2.5 CAPEX'!AS75,0,-MIN(MAX($F72-1-('2.1 Kraftwerk allgemein'!$F$16-'1.1 Allgemein'!$I$22+1),0),COLUMN(AE72)-1-('2.1 Kraftwerk allgemein'!$F$16-'1.1 Allgemein'!$I$22+1)),1,MIN(MAX($F72-('2.1 Kraftwerk allgemein'!$F$16-'1.1 Allgemein'!$I$22+1),1),COLUMN(AE72)-('2.1 Kraftwerk allgemein'!$F$16-'1.1 Allgemein'!$I$22+1)))))/$F72,
SUM(OFFSET('2.5 CAPEX'!AS75,0,-MIN($F72-1,COLUMN(AE72)-1),1,MIN($F72,COLUMN(AE72))))/$F72)))))))</f>
        <v>0</v>
      </c>
      <c r="AO72" s="199">
        <f ca="1">IF('2.1 Kraftwerk allgemein'!$F$15&lt;'1.1 Allgemein'!$I$22,
IF(OR(ISNUMBER($D72)=FALSE,$F72=""),"",
IF(AND('2.5 CAPEX'!$L75&lt;&gt;"x",'2.5 CAPEX'!$M75&lt;&gt;"x"),0,
IF($F72=0,0,
IF(AO$4&lt;'2.1 Kraftwerk allgemein'!$F$16,0,
IF(AO$4='2.1 Kraftwerk allgemein'!$F$16,'2.5 CAPEX'!$J75/$F72,
IF(AO$4&lt;'2.1 Kraftwerk allgemein'!$F$16+$F72,
('2.5 CAPEX'!$J75+SUM(OFFSET('2.5 CAPEX'!AT75,0,-MIN(MAX($F72-1-('2.1 Kraftwerk allgemein'!$F$16-'2.1 Kraftwerk allgemein'!$F$15+1),0),COLUMN(AF72)-1-('2.1 Kraftwerk allgemein'!$F$16-'2.1 Kraftwerk allgemein'!$F$15+1)),1,MIN(MAX($F72-('2.1 Kraftwerk allgemein'!$F$16-'2.1 Kraftwerk allgemein'!$F$15+1),1),COLUMN(AF72)-('2.1 Kraftwerk allgemein'!$F$16-'2.1 Kraftwerk allgemein'!$F$15+1)))))/$F72,
SUM(OFFSET('2.5 CAPEX'!AT75,0,-MIN($F72-1,COLUMN(AF72)-1),1,MIN($F72,COLUMN(AF72))))/$F72)))))),
IF(OR(ISNUMBER($D72)=FALSE,$F72=""),"",
IF(AND('2.5 CAPEX'!$L75&lt;&gt;"x",'2.5 CAPEX'!$M75&lt;&gt;"x"),0,
IF($F72=0,0,
IF(AO$4&lt;'2.1 Kraftwerk allgemein'!$F$16,0,
IF(AO$4='2.1 Kraftwerk allgemein'!$F$16,'2.5 CAPEX'!$J75/$F72,
IF(AO$4&lt;'2.1 Kraftwerk allgemein'!$F$16+$F72,
('2.5 CAPEX'!$J75+SUM(OFFSET('2.5 CAPEX'!AT75,0,-MIN(MAX($F72-1-('2.1 Kraftwerk allgemein'!$F$16-'1.1 Allgemein'!$I$22+1),0),COLUMN(AF72)-1-('2.1 Kraftwerk allgemein'!$F$16-'1.1 Allgemein'!$I$22+1)),1,MIN(MAX($F72-('2.1 Kraftwerk allgemein'!$F$16-'1.1 Allgemein'!$I$22+1),1),COLUMN(AF72)-('2.1 Kraftwerk allgemein'!$F$16-'1.1 Allgemein'!$I$22+1)))))/$F72,
SUM(OFFSET('2.5 CAPEX'!AT75,0,-MIN($F72-1,COLUMN(AF72)-1),1,MIN($F72,COLUMN(AF72))))/$F72)))))))</f>
        <v>0</v>
      </c>
      <c r="AP72" s="199">
        <f ca="1">IF('2.1 Kraftwerk allgemein'!$F$15&lt;'1.1 Allgemein'!$I$22,
IF(OR(ISNUMBER($D72)=FALSE,$F72=""),"",
IF(AND('2.5 CAPEX'!$L75&lt;&gt;"x",'2.5 CAPEX'!$M75&lt;&gt;"x"),0,
IF($F72=0,0,
IF(AP$4&lt;'2.1 Kraftwerk allgemein'!$F$16,0,
IF(AP$4='2.1 Kraftwerk allgemein'!$F$16,'2.5 CAPEX'!$J75/$F72,
IF(AP$4&lt;'2.1 Kraftwerk allgemein'!$F$16+$F72,
('2.5 CAPEX'!$J75+SUM(OFFSET('2.5 CAPEX'!AU75,0,-MIN(MAX($F72-1-('2.1 Kraftwerk allgemein'!$F$16-'2.1 Kraftwerk allgemein'!$F$15+1),0),COLUMN(AG72)-1-('2.1 Kraftwerk allgemein'!$F$16-'2.1 Kraftwerk allgemein'!$F$15+1)),1,MIN(MAX($F72-('2.1 Kraftwerk allgemein'!$F$16-'2.1 Kraftwerk allgemein'!$F$15+1),1),COLUMN(AG72)-('2.1 Kraftwerk allgemein'!$F$16-'2.1 Kraftwerk allgemein'!$F$15+1)))))/$F72,
SUM(OFFSET('2.5 CAPEX'!AU75,0,-MIN($F72-1,COLUMN(AG72)-1),1,MIN($F72,COLUMN(AG72))))/$F72)))))),
IF(OR(ISNUMBER($D72)=FALSE,$F72=""),"",
IF(AND('2.5 CAPEX'!$L75&lt;&gt;"x",'2.5 CAPEX'!$M75&lt;&gt;"x"),0,
IF($F72=0,0,
IF(AP$4&lt;'2.1 Kraftwerk allgemein'!$F$16,0,
IF(AP$4='2.1 Kraftwerk allgemein'!$F$16,'2.5 CAPEX'!$J75/$F72,
IF(AP$4&lt;'2.1 Kraftwerk allgemein'!$F$16+$F72,
('2.5 CAPEX'!$J75+SUM(OFFSET('2.5 CAPEX'!AU75,0,-MIN(MAX($F72-1-('2.1 Kraftwerk allgemein'!$F$16-'1.1 Allgemein'!$I$22+1),0),COLUMN(AG72)-1-('2.1 Kraftwerk allgemein'!$F$16-'1.1 Allgemein'!$I$22+1)),1,MIN(MAX($F72-('2.1 Kraftwerk allgemein'!$F$16-'1.1 Allgemein'!$I$22+1),1),COLUMN(AG72)-('2.1 Kraftwerk allgemein'!$F$16-'1.1 Allgemein'!$I$22+1)))))/$F72,
SUM(OFFSET('2.5 CAPEX'!AU75,0,-MIN($F72-1,COLUMN(AG72)-1),1,MIN($F72,COLUMN(AG72))))/$F72)))))))</f>
        <v>0</v>
      </c>
      <c r="AQ72" s="199">
        <f ca="1">IF('2.1 Kraftwerk allgemein'!$F$15&lt;'1.1 Allgemein'!$I$22,
IF(OR(ISNUMBER($D72)=FALSE,$F72=""),"",
IF(AND('2.5 CAPEX'!$L75&lt;&gt;"x",'2.5 CAPEX'!$M75&lt;&gt;"x"),0,
IF($F72=0,0,
IF(AQ$4&lt;'2.1 Kraftwerk allgemein'!$F$16,0,
IF(AQ$4='2.1 Kraftwerk allgemein'!$F$16,'2.5 CAPEX'!$J75/$F72,
IF(AQ$4&lt;'2.1 Kraftwerk allgemein'!$F$16+$F72,
('2.5 CAPEX'!$J75+SUM(OFFSET('2.5 CAPEX'!AV75,0,-MIN(MAX($F72-1-('2.1 Kraftwerk allgemein'!$F$16-'2.1 Kraftwerk allgemein'!$F$15+1),0),COLUMN(AH72)-1-('2.1 Kraftwerk allgemein'!$F$16-'2.1 Kraftwerk allgemein'!$F$15+1)),1,MIN(MAX($F72-('2.1 Kraftwerk allgemein'!$F$16-'2.1 Kraftwerk allgemein'!$F$15+1),1),COLUMN(AH72)-('2.1 Kraftwerk allgemein'!$F$16-'2.1 Kraftwerk allgemein'!$F$15+1)))))/$F72,
SUM(OFFSET('2.5 CAPEX'!AV75,0,-MIN($F72-1,COLUMN(AH72)-1),1,MIN($F72,COLUMN(AH72))))/$F72)))))),
IF(OR(ISNUMBER($D72)=FALSE,$F72=""),"",
IF(AND('2.5 CAPEX'!$L75&lt;&gt;"x",'2.5 CAPEX'!$M75&lt;&gt;"x"),0,
IF($F72=0,0,
IF(AQ$4&lt;'2.1 Kraftwerk allgemein'!$F$16,0,
IF(AQ$4='2.1 Kraftwerk allgemein'!$F$16,'2.5 CAPEX'!$J75/$F72,
IF(AQ$4&lt;'2.1 Kraftwerk allgemein'!$F$16+$F72,
('2.5 CAPEX'!$J75+SUM(OFFSET('2.5 CAPEX'!AV75,0,-MIN(MAX($F72-1-('2.1 Kraftwerk allgemein'!$F$16-'1.1 Allgemein'!$I$22+1),0),COLUMN(AH72)-1-('2.1 Kraftwerk allgemein'!$F$16-'1.1 Allgemein'!$I$22+1)),1,MIN(MAX($F72-('2.1 Kraftwerk allgemein'!$F$16-'1.1 Allgemein'!$I$22+1),1),COLUMN(AH72)-('2.1 Kraftwerk allgemein'!$F$16-'1.1 Allgemein'!$I$22+1)))))/$F72,
SUM(OFFSET('2.5 CAPEX'!AV75,0,-MIN($F72-1,COLUMN(AH72)-1),1,MIN($F72,COLUMN(AH72))))/$F72)))))))</f>
        <v>0</v>
      </c>
      <c r="AR72" s="199">
        <f ca="1">IF('2.1 Kraftwerk allgemein'!$F$15&lt;'1.1 Allgemein'!$I$22,
IF(OR(ISNUMBER($D72)=FALSE,$F72=""),"",
IF(AND('2.5 CAPEX'!$L75&lt;&gt;"x",'2.5 CAPEX'!$M75&lt;&gt;"x"),0,
IF($F72=0,0,
IF(AR$4&lt;'2.1 Kraftwerk allgemein'!$F$16,0,
IF(AR$4='2.1 Kraftwerk allgemein'!$F$16,'2.5 CAPEX'!$J75/$F72,
IF(AR$4&lt;'2.1 Kraftwerk allgemein'!$F$16+$F72,
('2.5 CAPEX'!$J75+SUM(OFFSET('2.5 CAPEX'!AW75,0,-MIN(MAX($F72-1-('2.1 Kraftwerk allgemein'!$F$16-'2.1 Kraftwerk allgemein'!$F$15+1),0),COLUMN(AI72)-1-('2.1 Kraftwerk allgemein'!$F$16-'2.1 Kraftwerk allgemein'!$F$15+1)),1,MIN(MAX($F72-('2.1 Kraftwerk allgemein'!$F$16-'2.1 Kraftwerk allgemein'!$F$15+1),1),COLUMN(AI72)-('2.1 Kraftwerk allgemein'!$F$16-'2.1 Kraftwerk allgemein'!$F$15+1)))))/$F72,
SUM(OFFSET('2.5 CAPEX'!AW75,0,-MIN($F72-1,COLUMN(AI72)-1),1,MIN($F72,COLUMN(AI72))))/$F72)))))),
IF(OR(ISNUMBER($D72)=FALSE,$F72=""),"",
IF(AND('2.5 CAPEX'!$L75&lt;&gt;"x",'2.5 CAPEX'!$M75&lt;&gt;"x"),0,
IF($F72=0,0,
IF(AR$4&lt;'2.1 Kraftwerk allgemein'!$F$16,0,
IF(AR$4='2.1 Kraftwerk allgemein'!$F$16,'2.5 CAPEX'!$J75/$F72,
IF(AR$4&lt;'2.1 Kraftwerk allgemein'!$F$16+$F72,
('2.5 CAPEX'!$J75+SUM(OFFSET('2.5 CAPEX'!AW75,0,-MIN(MAX($F72-1-('2.1 Kraftwerk allgemein'!$F$16-'1.1 Allgemein'!$I$22+1),0),COLUMN(AI72)-1-('2.1 Kraftwerk allgemein'!$F$16-'1.1 Allgemein'!$I$22+1)),1,MIN(MAX($F72-('2.1 Kraftwerk allgemein'!$F$16-'1.1 Allgemein'!$I$22+1),1),COLUMN(AI72)-('2.1 Kraftwerk allgemein'!$F$16-'1.1 Allgemein'!$I$22+1)))))/$F72,
SUM(OFFSET('2.5 CAPEX'!AW75,0,-MIN($F72-1,COLUMN(AI72)-1),1,MIN($F72,COLUMN(AI72))))/$F72)))))))</f>
        <v>0</v>
      </c>
      <c r="AS72" s="199">
        <f ca="1">IF('2.1 Kraftwerk allgemein'!$F$15&lt;'1.1 Allgemein'!$I$22,
IF(OR(ISNUMBER($D72)=FALSE,$F72=""),"",
IF(AND('2.5 CAPEX'!$L75&lt;&gt;"x",'2.5 CAPEX'!$M75&lt;&gt;"x"),0,
IF($F72=0,0,
IF(AS$4&lt;'2.1 Kraftwerk allgemein'!$F$16,0,
IF(AS$4='2.1 Kraftwerk allgemein'!$F$16,'2.5 CAPEX'!$J75/$F72,
IF(AS$4&lt;'2.1 Kraftwerk allgemein'!$F$16+$F72,
('2.5 CAPEX'!$J75+SUM(OFFSET('2.5 CAPEX'!AX75,0,-MIN(MAX($F72-1-('2.1 Kraftwerk allgemein'!$F$16-'2.1 Kraftwerk allgemein'!$F$15+1),0),COLUMN(AJ72)-1-('2.1 Kraftwerk allgemein'!$F$16-'2.1 Kraftwerk allgemein'!$F$15+1)),1,MIN(MAX($F72-('2.1 Kraftwerk allgemein'!$F$16-'2.1 Kraftwerk allgemein'!$F$15+1),1),COLUMN(AJ72)-('2.1 Kraftwerk allgemein'!$F$16-'2.1 Kraftwerk allgemein'!$F$15+1)))))/$F72,
SUM(OFFSET('2.5 CAPEX'!AX75,0,-MIN($F72-1,COLUMN(AJ72)-1),1,MIN($F72,COLUMN(AJ72))))/$F72)))))),
IF(OR(ISNUMBER($D72)=FALSE,$F72=""),"",
IF(AND('2.5 CAPEX'!$L75&lt;&gt;"x",'2.5 CAPEX'!$M75&lt;&gt;"x"),0,
IF($F72=0,0,
IF(AS$4&lt;'2.1 Kraftwerk allgemein'!$F$16,0,
IF(AS$4='2.1 Kraftwerk allgemein'!$F$16,'2.5 CAPEX'!$J75/$F72,
IF(AS$4&lt;'2.1 Kraftwerk allgemein'!$F$16+$F72,
('2.5 CAPEX'!$J75+SUM(OFFSET('2.5 CAPEX'!AX75,0,-MIN(MAX($F72-1-('2.1 Kraftwerk allgemein'!$F$16-'1.1 Allgemein'!$I$22+1),0),COLUMN(AJ72)-1-('2.1 Kraftwerk allgemein'!$F$16-'1.1 Allgemein'!$I$22+1)),1,MIN(MAX($F72-('2.1 Kraftwerk allgemein'!$F$16-'1.1 Allgemein'!$I$22+1),1),COLUMN(AJ72)-('2.1 Kraftwerk allgemein'!$F$16-'1.1 Allgemein'!$I$22+1)))))/$F72,
SUM(OFFSET('2.5 CAPEX'!AX75,0,-MIN($F72-1,COLUMN(AJ72)-1),1,MIN($F72,COLUMN(AJ72))))/$F72)))))))</f>
        <v>0</v>
      </c>
      <c r="AT72" s="199">
        <f ca="1">IF('2.1 Kraftwerk allgemein'!$F$15&lt;'1.1 Allgemein'!$I$22,
IF(OR(ISNUMBER($D72)=FALSE,$F72=""),"",
IF(AND('2.5 CAPEX'!$L75&lt;&gt;"x",'2.5 CAPEX'!$M75&lt;&gt;"x"),0,
IF($F72=0,0,
IF(AT$4&lt;'2.1 Kraftwerk allgemein'!$F$16,0,
IF(AT$4='2.1 Kraftwerk allgemein'!$F$16,'2.5 CAPEX'!$J75/$F72,
IF(AT$4&lt;'2.1 Kraftwerk allgemein'!$F$16+$F72,
('2.5 CAPEX'!$J75+SUM(OFFSET('2.5 CAPEX'!AY75,0,-MIN(MAX($F72-1-('2.1 Kraftwerk allgemein'!$F$16-'2.1 Kraftwerk allgemein'!$F$15+1),0),COLUMN(AK72)-1-('2.1 Kraftwerk allgemein'!$F$16-'2.1 Kraftwerk allgemein'!$F$15+1)),1,MIN(MAX($F72-('2.1 Kraftwerk allgemein'!$F$16-'2.1 Kraftwerk allgemein'!$F$15+1),1),COLUMN(AK72)-('2.1 Kraftwerk allgemein'!$F$16-'2.1 Kraftwerk allgemein'!$F$15+1)))))/$F72,
SUM(OFFSET('2.5 CAPEX'!AY75,0,-MIN($F72-1,COLUMN(AK72)-1),1,MIN($F72,COLUMN(AK72))))/$F72)))))),
IF(OR(ISNUMBER($D72)=FALSE,$F72=""),"",
IF(AND('2.5 CAPEX'!$L75&lt;&gt;"x",'2.5 CAPEX'!$M75&lt;&gt;"x"),0,
IF($F72=0,0,
IF(AT$4&lt;'2.1 Kraftwerk allgemein'!$F$16,0,
IF(AT$4='2.1 Kraftwerk allgemein'!$F$16,'2.5 CAPEX'!$J75/$F72,
IF(AT$4&lt;'2.1 Kraftwerk allgemein'!$F$16+$F72,
('2.5 CAPEX'!$J75+SUM(OFFSET('2.5 CAPEX'!AY75,0,-MIN(MAX($F72-1-('2.1 Kraftwerk allgemein'!$F$16-'1.1 Allgemein'!$I$22+1),0),COLUMN(AK72)-1-('2.1 Kraftwerk allgemein'!$F$16-'1.1 Allgemein'!$I$22+1)),1,MIN(MAX($F72-('2.1 Kraftwerk allgemein'!$F$16-'1.1 Allgemein'!$I$22+1),1),COLUMN(AK72)-('2.1 Kraftwerk allgemein'!$F$16-'1.1 Allgemein'!$I$22+1)))))/$F72,
SUM(OFFSET('2.5 CAPEX'!AY75,0,-MIN($F72-1,COLUMN(AK72)-1),1,MIN($F72,COLUMN(AK72))))/$F72)))))))</f>
        <v>0</v>
      </c>
      <c r="AU72" s="199">
        <f ca="1">IF('2.1 Kraftwerk allgemein'!$F$15&lt;'1.1 Allgemein'!$I$22,
IF(OR(ISNUMBER($D72)=FALSE,$F72=""),"",
IF(AND('2.5 CAPEX'!$L75&lt;&gt;"x",'2.5 CAPEX'!$M75&lt;&gt;"x"),0,
IF($F72=0,0,
IF(AU$4&lt;'2.1 Kraftwerk allgemein'!$F$16,0,
IF(AU$4='2.1 Kraftwerk allgemein'!$F$16,'2.5 CAPEX'!$J75/$F72,
IF(AU$4&lt;'2.1 Kraftwerk allgemein'!$F$16+$F72,
('2.5 CAPEX'!$J75+SUM(OFFSET('2.5 CAPEX'!AZ75,0,-MIN(MAX($F72-1-('2.1 Kraftwerk allgemein'!$F$16-'2.1 Kraftwerk allgemein'!$F$15+1),0),COLUMN(AL72)-1-('2.1 Kraftwerk allgemein'!$F$16-'2.1 Kraftwerk allgemein'!$F$15+1)),1,MIN(MAX($F72-('2.1 Kraftwerk allgemein'!$F$16-'2.1 Kraftwerk allgemein'!$F$15+1),1),COLUMN(AL72)-('2.1 Kraftwerk allgemein'!$F$16-'2.1 Kraftwerk allgemein'!$F$15+1)))))/$F72,
SUM(OFFSET('2.5 CAPEX'!AZ75,0,-MIN($F72-1,COLUMN(AL72)-1),1,MIN($F72,COLUMN(AL72))))/$F72)))))),
IF(OR(ISNUMBER($D72)=FALSE,$F72=""),"",
IF(AND('2.5 CAPEX'!$L75&lt;&gt;"x",'2.5 CAPEX'!$M75&lt;&gt;"x"),0,
IF($F72=0,0,
IF(AU$4&lt;'2.1 Kraftwerk allgemein'!$F$16,0,
IF(AU$4='2.1 Kraftwerk allgemein'!$F$16,'2.5 CAPEX'!$J75/$F72,
IF(AU$4&lt;'2.1 Kraftwerk allgemein'!$F$16+$F72,
('2.5 CAPEX'!$J75+SUM(OFFSET('2.5 CAPEX'!AZ75,0,-MIN(MAX($F72-1-('2.1 Kraftwerk allgemein'!$F$16-'1.1 Allgemein'!$I$22+1),0),COLUMN(AL72)-1-('2.1 Kraftwerk allgemein'!$F$16-'1.1 Allgemein'!$I$22+1)),1,MIN(MAX($F72-('2.1 Kraftwerk allgemein'!$F$16-'1.1 Allgemein'!$I$22+1),1),COLUMN(AL72)-('2.1 Kraftwerk allgemein'!$F$16-'1.1 Allgemein'!$I$22+1)))))/$F72,
SUM(OFFSET('2.5 CAPEX'!AZ75,0,-MIN($F72-1,COLUMN(AL72)-1),1,MIN($F72,COLUMN(AL72))))/$F72)))))))</f>
        <v>0</v>
      </c>
      <c r="AV72" s="199">
        <f ca="1">IF('2.1 Kraftwerk allgemein'!$F$15&lt;'1.1 Allgemein'!$I$22,
IF(OR(ISNUMBER($D72)=FALSE,$F72=""),"",
IF(AND('2.5 CAPEX'!$L75&lt;&gt;"x",'2.5 CAPEX'!$M75&lt;&gt;"x"),0,
IF($F72=0,0,
IF(AV$4&lt;'2.1 Kraftwerk allgemein'!$F$16,0,
IF(AV$4='2.1 Kraftwerk allgemein'!$F$16,'2.5 CAPEX'!$J75/$F72,
IF(AV$4&lt;'2.1 Kraftwerk allgemein'!$F$16+$F72,
('2.5 CAPEX'!$J75+SUM(OFFSET('2.5 CAPEX'!BA75,0,-MIN(MAX($F72-1-('2.1 Kraftwerk allgemein'!$F$16-'2.1 Kraftwerk allgemein'!$F$15+1),0),COLUMN(AM72)-1-('2.1 Kraftwerk allgemein'!$F$16-'2.1 Kraftwerk allgemein'!$F$15+1)),1,MIN(MAX($F72-('2.1 Kraftwerk allgemein'!$F$16-'2.1 Kraftwerk allgemein'!$F$15+1),1),COLUMN(AM72)-('2.1 Kraftwerk allgemein'!$F$16-'2.1 Kraftwerk allgemein'!$F$15+1)))))/$F72,
SUM(OFFSET('2.5 CAPEX'!BA75,0,-MIN($F72-1,COLUMN(AM72)-1),1,MIN($F72,COLUMN(AM72))))/$F72)))))),
IF(OR(ISNUMBER($D72)=FALSE,$F72=""),"",
IF(AND('2.5 CAPEX'!$L75&lt;&gt;"x",'2.5 CAPEX'!$M75&lt;&gt;"x"),0,
IF($F72=0,0,
IF(AV$4&lt;'2.1 Kraftwerk allgemein'!$F$16,0,
IF(AV$4='2.1 Kraftwerk allgemein'!$F$16,'2.5 CAPEX'!$J75/$F72,
IF(AV$4&lt;'2.1 Kraftwerk allgemein'!$F$16+$F72,
('2.5 CAPEX'!$J75+SUM(OFFSET('2.5 CAPEX'!BA75,0,-MIN(MAX($F72-1-('2.1 Kraftwerk allgemein'!$F$16-'1.1 Allgemein'!$I$22+1),0),COLUMN(AM72)-1-('2.1 Kraftwerk allgemein'!$F$16-'1.1 Allgemein'!$I$22+1)),1,MIN(MAX($F72-('2.1 Kraftwerk allgemein'!$F$16-'1.1 Allgemein'!$I$22+1),1),COLUMN(AM72)-('2.1 Kraftwerk allgemein'!$F$16-'1.1 Allgemein'!$I$22+1)))))/$F72,
SUM(OFFSET('2.5 CAPEX'!BA75,0,-MIN($F72-1,COLUMN(AM72)-1),1,MIN($F72,COLUMN(AM72))))/$F72)))))))</f>
        <v>0</v>
      </c>
      <c r="AW72" s="199">
        <f ca="1">IF('2.1 Kraftwerk allgemein'!$F$15&lt;'1.1 Allgemein'!$I$22,
IF(OR(ISNUMBER($D72)=FALSE,$F72=""),"",
IF(AND('2.5 CAPEX'!$L75&lt;&gt;"x",'2.5 CAPEX'!$M75&lt;&gt;"x"),0,
IF($F72=0,0,
IF(AW$4&lt;'2.1 Kraftwerk allgemein'!$F$16,0,
IF(AW$4='2.1 Kraftwerk allgemein'!$F$16,'2.5 CAPEX'!$J75/$F72,
IF(AW$4&lt;'2.1 Kraftwerk allgemein'!$F$16+$F72,
('2.5 CAPEX'!$J75+SUM(OFFSET('2.5 CAPEX'!BB75,0,-MIN(MAX($F72-1-('2.1 Kraftwerk allgemein'!$F$16-'2.1 Kraftwerk allgemein'!$F$15+1),0),COLUMN(AN72)-1-('2.1 Kraftwerk allgemein'!$F$16-'2.1 Kraftwerk allgemein'!$F$15+1)),1,MIN(MAX($F72-('2.1 Kraftwerk allgemein'!$F$16-'2.1 Kraftwerk allgemein'!$F$15+1),1),COLUMN(AN72)-('2.1 Kraftwerk allgemein'!$F$16-'2.1 Kraftwerk allgemein'!$F$15+1)))))/$F72,
SUM(OFFSET('2.5 CAPEX'!BB75,0,-MIN($F72-1,COLUMN(AN72)-1),1,MIN($F72,COLUMN(AN72))))/$F72)))))),
IF(OR(ISNUMBER($D72)=FALSE,$F72=""),"",
IF(AND('2.5 CAPEX'!$L75&lt;&gt;"x",'2.5 CAPEX'!$M75&lt;&gt;"x"),0,
IF($F72=0,0,
IF(AW$4&lt;'2.1 Kraftwerk allgemein'!$F$16,0,
IF(AW$4='2.1 Kraftwerk allgemein'!$F$16,'2.5 CAPEX'!$J75/$F72,
IF(AW$4&lt;'2.1 Kraftwerk allgemein'!$F$16+$F72,
('2.5 CAPEX'!$J75+SUM(OFFSET('2.5 CAPEX'!BB75,0,-MIN(MAX($F72-1-('2.1 Kraftwerk allgemein'!$F$16-'1.1 Allgemein'!$I$22+1),0),COLUMN(AN72)-1-('2.1 Kraftwerk allgemein'!$F$16-'1.1 Allgemein'!$I$22+1)),1,MIN(MAX($F72-('2.1 Kraftwerk allgemein'!$F$16-'1.1 Allgemein'!$I$22+1),1),COLUMN(AN72)-('2.1 Kraftwerk allgemein'!$F$16-'1.1 Allgemein'!$I$22+1)))))/$F72,
SUM(OFFSET('2.5 CAPEX'!BB75,0,-MIN($F72-1,COLUMN(AN72)-1),1,MIN($F72,COLUMN(AN72))))/$F72)))))))</f>
        <v>0</v>
      </c>
      <c r="AX72" s="199">
        <f ca="1">IF('2.1 Kraftwerk allgemein'!$F$15&lt;'1.1 Allgemein'!$I$22,
IF(OR(ISNUMBER($D72)=FALSE,$F72=""),"",
IF(AND('2.5 CAPEX'!$L75&lt;&gt;"x",'2.5 CAPEX'!$M75&lt;&gt;"x"),0,
IF($F72=0,0,
IF(AX$4&lt;'2.1 Kraftwerk allgemein'!$F$16,0,
IF(AX$4='2.1 Kraftwerk allgemein'!$F$16,'2.5 CAPEX'!$J75/$F72,
IF(AX$4&lt;'2.1 Kraftwerk allgemein'!$F$16+$F72,
('2.5 CAPEX'!$J75+SUM(OFFSET('2.5 CAPEX'!BC75,0,-MIN(MAX($F72-1-('2.1 Kraftwerk allgemein'!$F$16-'2.1 Kraftwerk allgemein'!$F$15+1),0),COLUMN(AO72)-1-('2.1 Kraftwerk allgemein'!$F$16-'2.1 Kraftwerk allgemein'!$F$15+1)),1,MIN(MAX($F72-('2.1 Kraftwerk allgemein'!$F$16-'2.1 Kraftwerk allgemein'!$F$15+1),1),COLUMN(AO72)-('2.1 Kraftwerk allgemein'!$F$16-'2.1 Kraftwerk allgemein'!$F$15+1)))))/$F72,
SUM(OFFSET('2.5 CAPEX'!BC75,0,-MIN($F72-1,COLUMN(AO72)-1),1,MIN($F72,COLUMN(AO72))))/$F72)))))),
IF(OR(ISNUMBER($D72)=FALSE,$F72=""),"",
IF(AND('2.5 CAPEX'!$L75&lt;&gt;"x",'2.5 CAPEX'!$M75&lt;&gt;"x"),0,
IF($F72=0,0,
IF(AX$4&lt;'2.1 Kraftwerk allgemein'!$F$16,0,
IF(AX$4='2.1 Kraftwerk allgemein'!$F$16,'2.5 CAPEX'!$J75/$F72,
IF(AX$4&lt;'2.1 Kraftwerk allgemein'!$F$16+$F72,
('2.5 CAPEX'!$J75+SUM(OFFSET('2.5 CAPEX'!BC75,0,-MIN(MAX($F72-1-('2.1 Kraftwerk allgemein'!$F$16-'1.1 Allgemein'!$I$22+1),0),COLUMN(AO72)-1-('2.1 Kraftwerk allgemein'!$F$16-'1.1 Allgemein'!$I$22+1)),1,MIN(MAX($F72-('2.1 Kraftwerk allgemein'!$F$16-'1.1 Allgemein'!$I$22+1),1),COLUMN(AO72)-('2.1 Kraftwerk allgemein'!$F$16-'1.1 Allgemein'!$I$22+1)))))/$F72,
SUM(OFFSET('2.5 CAPEX'!BC75,0,-MIN($F72-1,COLUMN(AO72)-1),1,MIN($F72,COLUMN(AO72))))/$F72)))))))</f>
        <v>0</v>
      </c>
      <c r="AY72" s="199">
        <f ca="1">IF('2.1 Kraftwerk allgemein'!$F$15&lt;'1.1 Allgemein'!$I$22,
IF(OR(ISNUMBER($D72)=FALSE,$F72=""),"",
IF(AND('2.5 CAPEX'!$L75&lt;&gt;"x",'2.5 CAPEX'!$M75&lt;&gt;"x"),0,
IF($F72=0,0,
IF(AY$4&lt;'2.1 Kraftwerk allgemein'!$F$16,0,
IF(AY$4='2.1 Kraftwerk allgemein'!$F$16,'2.5 CAPEX'!$J75/$F72,
IF(AY$4&lt;'2.1 Kraftwerk allgemein'!$F$16+$F72,
('2.5 CAPEX'!$J75+SUM(OFFSET('2.5 CAPEX'!BD75,0,-MIN(MAX($F72-1-('2.1 Kraftwerk allgemein'!$F$16-'2.1 Kraftwerk allgemein'!$F$15+1),0),COLUMN(AP72)-1-('2.1 Kraftwerk allgemein'!$F$16-'2.1 Kraftwerk allgemein'!$F$15+1)),1,MIN(MAX($F72-('2.1 Kraftwerk allgemein'!$F$16-'2.1 Kraftwerk allgemein'!$F$15+1),1),COLUMN(AP72)-('2.1 Kraftwerk allgemein'!$F$16-'2.1 Kraftwerk allgemein'!$F$15+1)))))/$F72,
SUM(OFFSET('2.5 CAPEX'!BD75,0,-MIN($F72-1,COLUMN(AP72)-1),1,MIN($F72,COLUMN(AP72))))/$F72)))))),
IF(OR(ISNUMBER($D72)=FALSE,$F72=""),"",
IF(AND('2.5 CAPEX'!$L75&lt;&gt;"x",'2.5 CAPEX'!$M75&lt;&gt;"x"),0,
IF($F72=0,0,
IF(AY$4&lt;'2.1 Kraftwerk allgemein'!$F$16,0,
IF(AY$4='2.1 Kraftwerk allgemein'!$F$16,'2.5 CAPEX'!$J75/$F72,
IF(AY$4&lt;'2.1 Kraftwerk allgemein'!$F$16+$F72,
('2.5 CAPEX'!$J75+SUM(OFFSET('2.5 CAPEX'!BD75,0,-MIN(MAX($F72-1-('2.1 Kraftwerk allgemein'!$F$16-'1.1 Allgemein'!$I$22+1),0),COLUMN(AP72)-1-('2.1 Kraftwerk allgemein'!$F$16-'1.1 Allgemein'!$I$22+1)),1,MIN(MAX($F72-('2.1 Kraftwerk allgemein'!$F$16-'1.1 Allgemein'!$I$22+1),1),COLUMN(AP72)-('2.1 Kraftwerk allgemein'!$F$16-'1.1 Allgemein'!$I$22+1)))))/$F72,
SUM(OFFSET('2.5 CAPEX'!BD75,0,-MIN($F72-1,COLUMN(AP72)-1),1,MIN($F72,COLUMN(AP72))))/$F72)))))))</f>
        <v>0</v>
      </c>
      <c r="AZ72" s="199">
        <f ca="1">IF('2.1 Kraftwerk allgemein'!$F$15&lt;'1.1 Allgemein'!$I$22,
IF(OR(ISNUMBER($D72)=FALSE,$F72=""),"",
IF(AND('2.5 CAPEX'!$L75&lt;&gt;"x",'2.5 CAPEX'!$M75&lt;&gt;"x"),0,
IF($F72=0,0,
IF(AZ$4&lt;'2.1 Kraftwerk allgemein'!$F$16,0,
IF(AZ$4='2.1 Kraftwerk allgemein'!$F$16,'2.5 CAPEX'!$J75/$F72,
IF(AZ$4&lt;'2.1 Kraftwerk allgemein'!$F$16+$F72,
('2.5 CAPEX'!$J75+SUM(OFFSET('2.5 CAPEX'!BE75,0,-MIN(MAX($F72-1-('2.1 Kraftwerk allgemein'!$F$16-'2.1 Kraftwerk allgemein'!$F$15+1),0),COLUMN(AQ72)-1-('2.1 Kraftwerk allgemein'!$F$16-'2.1 Kraftwerk allgemein'!$F$15+1)),1,MIN(MAX($F72-('2.1 Kraftwerk allgemein'!$F$16-'2.1 Kraftwerk allgemein'!$F$15+1),1),COLUMN(AQ72)-('2.1 Kraftwerk allgemein'!$F$16-'2.1 Kraftwerk allgemein'!$F$15+1)))))/$F72,
SUM(OFFSET('2.5 CAPEX'!BE75,0,-MIN($F72-1,COLUMN(AQ72)-1),1,MIN($F72,COLUMN(AQ72))))/$F72)))))),
IF(OR(ISNUMBER($D72)=FALSE,$F72=""),"",
IF(AND('2.5 CAPEX'!$L75&lt;&gt;"x",'2.5 CAPEX'!$M75&lt;&gt;"x"),0,
IF($F72=0,0,
IF(AZ$4&lt;'2.1 Kraftwerk allgemein'!$F$16,0,
IF(AZ$4='2.1 Kraftwerk allgemein'!$F$16,'2.5 CAPEX'!$J75/$F72,
IF(AZ$4&lt;'2.1 Kraftwerk allgemein'!$F$16+$F72,
('2.5 CAPEX'!$J75+SUM(OFFSET('2.5 CAPEX'!BE75,0,-MIN(MAX($F72-1-('2.1 Kraftwerk allgemein'!$F$16-'1.1 Allgemein'!$I$22+1),0),COLUMN(AQ72)-1-('2.1 Kraftwerk allgemein'!$F$16-'1.1 Allgemein'!$I$22+1)),1,MIN(MAX($F72-('2.1 Kraftwerk allgemein'!$F$16-'1.1 Allgemein'!$I$22+1),1),COLUMN(AQ72)-('2.1 Kraftwerk allgemein'!$F$16-'1.1 Allgemein'!$I$22+1)))))/$F72,
SUM(OFFSET('2.5 CAPEX'!BE75,0,-MIN($F72-1,COLUMN(AQ72)-1),1,MIN($F72,COLUMN(AQ72))))/$F72)))))))</f>
        <v>0</v>
      </c>
      <c r="BA72" s="199">
        <f ca="1">IF('2.1 Kraftwerk allgemein'!$F$15&lt;'1.1 Allgemein'!$I$22,
IF(OR(ISNUMBER($D72)=FALSE,$F72=""),"",
IF(AND('2.5 CAPEX'!$L75&lt;&gt;"x",'2.5 CAPEX'!$M75&lt;&gt;"x"),0,
IF($F72=0,0,
IF(BA$4&lt;'2.1 Kraftwerk allgemein'!$F$16,0,
IF(BA$4='2.1 Kraftwerk allgemein'!$F$16,'2.5 CAPEX'!$J75/$F72,
IF(BA$4&lt;'2.1 Kraftwerk allgemein'!$F$16+$F72,
('2.5 CAPEX'!$J75+SUM(OFFSET('2.5 CAPEX'!BF75,0,-MIN(MAX($F72-1-('2.1 Kraftwerk allgemein'!$F$16-'2.1 Kraftwerk allgemein'!$F$15+1),0),COLUMN(AR72)-1-('2.1 Kraftwerk allgemein'!$F$16-'2.1 Kraftwerk allgemein'!$F$15+1)),1,MIN(MAX($F72-('2.1 Kraftwerk allgemein'!$F$16-'2.1 Kraftwerk allgemein'!$F$15+1),1),COLUMN(AR72)-('2.1 Kraftwerk allgemein'!$F$16-'2.1 Kraftwerk allgemein'!$F$15+1)))))/$F72,
SUM(OFFSET('2.5 CAPEX'!BF75,0,-MIN($F72-1,COLUMN(AR72)-1),1,MIN($F72,COLUMN(AR72))))/$F72)))))),
IF(OR(ISNUMBER($D72)=FALSE,$F72=""),"",
IF(AND('2.5 CAPEX'!$L75&lt;&gt;"x",'2.5 CAPEX'!$M75&lt;&gt;"x"),0,
IF($F72=0,0,
IF(BA$4&lt;'2.1 Kraftwerk allgemein'!$F$16,0,
IF(BA$4='2.1 Kraftwerk allgemein'!$F$16,'2.5 CAPEX'!$J75/$F72,
IF(BA$4&lt;'2.1 Kraftwerk allgemein'!$F$16+$F72,
('2.5 CAPEX'!$J75+SUM(OFFSET('2.5 CAPEX'!BF75,0,-MIN(MAX($F72-1-('2.1 Kraftwerk allgemein'!$F$16-'1.1 Allgemein'!$I$22+1),0),COLUMN(AR72)-1-('2.1 Kraftwerk allgemein'!$F$16-'1.1 Allgemein'!$I$22+1)),1,MIN(MAX($F72-('2.1 Kraftwerk allgemein'!$F$16-'1.1 Allgemein'!$I$22+1),1),COLUMN(AR72)-('2.1 Kraftwerk allgemein'!$F$16-'1.1 Allgemein'!$I$22+1)))))/$F72,
SUM(OFFSET('2.5 CAPEX'!BF75,0,-MIN($F72-1,COLUMN(AR72)-1),1,MIN($F72,COLUMN(AR72))))/$F72)))))))</f>
        <v>0</v>
      </c>
      <c r="BB72" s="199">
        <f ca="1">IF('2.1 Kraftwerk allgemein'!$F$15&lt;'1.1 Allgemein'!$I$22,
IF(OR(ISNUMBER($D72)=FALSE,$F72=""),"",
IF(AND('2.5 CAPEX'!$L75&lt;&gt;"x",'2.5 CAPEX'!$M75&lt;&gt;"x"),0,
IF($F72=0,0,
IF(BB$4&lt;'2.1 Kraftwerk allgemein'!$F$16,0,
IF(BB$4='2.1 Kraftwerk allgemein'!$F$16,'2.5 CAPEX'!$J75/$F72,
IF(BB$4&lt;'2.1 Kraftwerk allgemein'!$F$16+$F72,
('2.5 CAPEX'!$J75+SUM(OFFSET('2.5 CAPEX'!BG75,0,-MIN(MAX($F72-1-('2.1 Kraftwerk allgemein'!$F$16-'2.1 Kraftwerk allgemein'!$F$15+1),0),COLUMN(AS72)-1-('2.1 Kraftwerk allgemein'!$F$16-'2.1 Kraftwerk allgemein'!$F$15+1)),1,MIN(MAX($F72-('2.1 Kraftwerk allgemein'!$F$16-'2.1 Kraftwerk allgemein'!$F$15+1),1),COLUMN(AS72)-('2.1 Kraftwerk allgemein'!$F$16-'2.1 Kraftwerk allgemein'!$F$15+1)))))/$F72,
SUM(OFFSET('2.5 CAPEX'!BG75,0,-MIN($F72-1,COLUMN(AS72)-1),1,MIN($F72,COLUMN(AS72))))/$F72)))))),
IF(OR(ISNUMBER($D72)=FALSE,$F72=""),"",
IF(AND('2.5 CAPEX'!$L75&lt;&gt;"x",'2.5 CAPEX'!$M75&lt;&gt;"x"),0,
IF($F72=0,0,
IF(BB$4&lt;'2.1 Kraftwerk allgemein'!$F$16,0,
IF(BB$4='2.1 Kraftwerk allgemein'!$F$16,'2.5 CAPEX'!$J75/$F72,
IF(BB$4&lt;'2.1 Kraftwerk allgemein'!$F$16+$F72,
('2.5 CAPEX'!$J75+SUM(OFFSET('2.5 CAPEX'!BG75,0,-MIN(MAX($F72-1-('2.1 Kraftwerk allgemein'!$F$16-'1.1 Allgemein'!$I$22+1),0),COLUMN(AS72)-1-('2.1 Kraftwerk allgemein'!$F$16-'1.1 Allgemein'!$I$22+1)),1,MIN(MAX($F72-('2.1 Kraftwerk allgemein'!$F$16-'1.1 Allgemein'!$I$22+1),1),COLUMN(AS72)-('2.1 Kraftwerk allgemein'!$F$16-'1.1 Allgemein'!$I$22+1)))))/$F72,
SUM(OFFSET('2.5 CAPEX'!BG75,0,-MIN($F72-1,COLUMN(AS72)-1),1,MIN($F72,COLUMN(AS72))))/$F72)))))))</f>
        <v>0</v>
      </c>
      <c r="BC72" s="199">
        <f ca="1">IF('2.1 Kraftwerk allgemein'!$F$15&lt;'1.1 Allgemein'!$I$22,
IF(OR(ISNUMBER($D72)=FALSE,$F72=""),"",
IF(AND('2.5 CAPEX'!$L75&lt;&gt;"x",'2.5 CAPEX'!$M75&lt;&gt;"x"),0,
IF($F72=0,0,
IF(BC$4&lt;'2.1 Kraftwerk allgemein'!$F$16,0,
IF(BC$4='2.1 Kraftwerk allgemein'!$F$16,'2.5 CAPEX'!$J75/$F72,
IF(BC$4&lt;'2.1 Kraftwerk allgemein'!$F$16+$F72,
('2.5 CAPEX'!$J75+SUM(OFFSET('2.5 CAPEX'!BH75,0,-MIN(MAX($F72-1-('2.1 Kraftwerk allgemein'!$F$16-'2.1 Kraftwerk allgemein'!$F$15+1),0),COLUMN(AT72)-1-('2.1 Kraftwerk allgemein'!$F$16-'2.1 Kraftwerk allgemein'!$F$15+1)),1,MIN(MAX($F72-('2.1 Kraftwerk allgemein'!$F$16-'2.1 Kraftwerk allgemein'!$F$15+1),1),COLUMN(AT72)-('2.1 Kraftwerk allgemein'!$F$16-'2.1 Kraftwerk allgemein'!$F$15+1)))))/$F72,
SUM(OFFSET('2.5 CAPEX'!BH75,0,-MIN($F72-1,COLUMN(AT72)-1),1,MIN($F72,COLUMN(AT72))))/$F72)))))),
IF(OR(ISNUMBER($D72)=FALSE,$F72=""),"",
IF(AND('2.5 CAPEX'!$L75&lt;&gt;"x",'2.5 CAPEX'!$M75&lt;&gt;"x"),0,
IF($F72=0,0,
IF(BC$4&lt;'2.1 Kraftwerk allgemein'!$F$16,0,
IF(BC$4='2.1 Kraftwerk allgemein'!$F$16,'2.5 CAPEX'!$J75/$F72,
IF(BC$4&lt;'2.1 Kraftwerk allgemein'!$F$16+$F72,
('2.5 CAPEX'!$J75+SUM(OFFSET('2.5 CAPEX'!BH75,0,-MIN(MAX($F72-1-('2.1 Kraftwerk allgemein'!$F$16-'1.1 Allgemein'!$I$22+1),0),COLUMN(AT72)-1-('2.1 Kraftwerk allgemein'!$F$16-'1.1 Allgemein'!$I$22+1)),1,MIN(MAX($F72-('2.1 Kraftwerk allgemein'!$F$16-'1.1 Allgemein'!$I$22+1),1),COLUMN(AT72)-('2.1 Kraftwerk allgemein'!$F$16-'1.1 Allgemein'!$I$22+1)))))/$F72,
SUM(OFFSET('2.5 CAPEX'!BH75,0,-MIN($F72-1,COLUMN(AT72)-1),1,MIN($F72,COLUMN(AT72))))/$F72)))))))</f>
        <v>0</v>
      </c>
      <c r="BD72" s="199">
        <f ca="1">IF('2.1 Kraftwerk allgemein'!$F$15&lt;'1.1 Allgemein'!$I$22,
IF(OR(ISNUMBER($D72)=FALSE,$F72=""),"",
IF(AND('2.5 CAPEX'!$L75&lt;&gt;"x",'2.5 CAPEX'!$M75&lt;&gt;"x"),0,
IF($F72=0,0,
IF(BD$4&lt;'2.1 Kraftwerk allgemein'!$F$16,0,
IF(BD$4='2.1 Kraftwerk allgemein'!$F$16,'2.5 CAPEX'!$J75/$F72,
IF(BD$4&lt;'2.1 Kraftwerk allgemein'!$F$16+$F72,
('2.5 CAPEX'!$J75+SUM(OFFSET('2.5 CAPEX'!BI75,0,-MIN(MAX($F72-1-('2.1 Kraftwerk allgemein'!$F$16-'2.1 Kraftwerk allgemein'!$F$15+1),0),COLUMN(AU72)-1-('2.1 Kraftwerk allgemein'!$F$16-'2.1 Kraftwerk allgemein'!$F$15+1)),1,MIN(MAX($F72-('2.1 Kraftwerk allgemein'!$F$16-'2.1 Kraftwerk allgemein'!$F$15+1),1),COLUMN(AU72)-('2.1 Kraftwerk allgemein'!$F$16-'2.1 Kraftwerk allgemein'!$F$15+1)))))/$F72,
SUM(OFFSET('2.5 CAPEX'!BI75,0,-MIN($F72-1,COLUMN(AU72)-1),1,MIN($F72,COLUMN(AU72))))/$F72)))))),
IF(OR(ISNUMBER($D72)=FALSE,$F72=""),"",
IF(AND('2.5 CAPEX'!$L75&lt;&gt;"x",'2.5 CAPEX'!$M75&lt;&gt;"x"),0,
IF($F72=0,0,
IF(BD$4&lt;'2.1 Kraftwerk allgemein'!$F$16,0,
IF(BD$4='2.1 Kraftwerk allgemein'!$F$16,'2.5 CAPEX'!$J75/$F72,
IF(BD$4&lt;'2.1 Kraftwerk allgemein'!$F$16+$F72,
('2.5 CAPEX'!$J75+SUM(OFFSET('2.5 CAPEX'!BI75,0,-MIN(MAX($F72-1-('2.1 Kraftwerk allgemein'!$F$16-'1.1 Allgemein'!$I$22+1),0),COLUMN(AU72)-1-('2.1 Kraftwerk allgemein'!$F$16-'1.1 Allgemein'!$I$22+1)),1,MIN(MAX($F72-('2.1 Kraftwerk allgemein'!$F$16-'1.1 Allgemein'!$I$22+1),1),COLUMN(AU72)-('2.1 Kraftwerk allgemein'!$F$16-'1.1 Allgemein'!$I$22+1)))))/$F72,
SUM(OFFSET('2.5 CAPEX'!BI75,0,-MIN($F72-1,COLUMN(AU72)-1),1,MIN($F72,COLUMN(AU72))))/$F72)))))))</f>
        <v>0</v>
      </c>
      <c r="BE72" s="199">
        <f ca="1">IF('2.1 Kraftwerk allgemein'!$F$15&lt;'1.1 Allgemein'!$I$22,
IF(OR(ISNUMBER($D72)=FALSE,$F72=""),"",
IF(AND('2.5 CAPEX'!$L75&lt;&gt;"x",'2.5 CAPEX'!$M75&lt;&gt;"x"),0,
IF($F72=0,0,
IF(BE$4&lt;'2.1 Kraftwerk allgemein'!$F$16,0,
IF(BE$4='2.1 Kraftwerk allgemein'!$F$16,'2.5 CAPEX'!$J75/$F72,
IF(BE$4&lt;'2.1 Kraftwerk allgemein'!$F$16+$F72,
('2.5 CAPEX'!$J75+SUM(OFFSET('2.5 CAPEX'!BJ75,0,-MIN(MAX($F72-1-('2.1 Kraftwerk allgemein'!$F$16-'2.1 Kraftwerk allgemein'!$F$15+1),0),COLUMN(AV72)-1-('2.1 Kraftwerk allgemein'!$F$16-'2.1 Kraftwerk allgemein'!$F$15+1)),1,MIN(MAX($F72-('2.1 Kraftwerk allgemein'!$F$16-'2.1 Kraftwerk allgemein'!$F$15+1),1),COLUMN(AV72)-('2.1 Kraftwerk allgemein'!$F$16-'2.1 Kraftwerk allgemein'!$F$15+1)))))/$F72,
SUM(OFFSET('2.5 CAPEX'!BJ75,0,-MIN($F72-1,COLUMN(AV72)-1),1,MIN($F72,COLUMN(AV72))))/$F72)))))),
IF(OR(ISNUMBER($D72)=FALSE,$F72=""),"",
IF(AND('2.5 CAPEX'!$L75&lt;&gt;"x",'2.5 CAPEX'!$M75&lt;&gt;"x"),0,
IF($F72=0,0,
IF(BE$4&lt;'2.1 Kraftwerk allgemein'!$F$16,0,
IF(BE$4='2.1 Kraftwerk allgemein'!$F$16,'2.5 CAPEX'!$J75/$F72,
IF(BE$4&lt;'2.1 Kraftwerk allgemein'!$F$16+$F72,
('2.5 CAPEX'!$J75+SUM(OFFSET('2.5 CAPEX'!BJ75,0,-MIN(MAX($F72-1-('2.1 Kraftwerk allgemein'!$F$16-'1.1 Allgemein'!$I$22+1),0),COLUMN(AV72)-1-('2.1 Kraftwerk allgemein'!$F$16-'1.1 Allgemein'!$I$22+1)),1,MIN(MAX($F72-('2.1 Kraftwerk allgemein'!$F$16-'1.1 Allgemein'!$I$22+1),1),COLUMN(AV72)-('2.1 Kraftwerk allgemein'!$F$16-'1.1 Allgemein'!$I$22+1)))))/$F72,
SUM(OFFSET('2.5 CAPEX'!BJ75,0,-MIN($F72-1,COLUMN(AV72)-1),1,MIN($F72,COLUMN(AV72))))/$F72)))))))</f>
        <v>0</v>
      </c>
      <c r="BF72" s="199">
        <f ca="1">IF('2.1 Kraftwerk allgemein'!$F$15&lt;'1.1 Allgemein'!$I$22,
IF(OR(ISNUMBER($D72)=FALSE,$F72=""),"",
IF(AND('2.5 CAPEX'!$L75&lt;&gt;"x",'2.5 CAPEX'!$M75&lt;&gt;"x"),0,
IF($F72=0,0,
IF(BF$4&lt;'2.1 Kraftwerk allgemein'!$F$16,0,
IF(BF$4='2.1 Kraftwerk allgemein'!$F$16,'2.5 CAPEX'!$J75/$F72,
IF(BF$4&lt;'2.1 Kraftwerk allgemein'!$F$16+$F72,
('2.5 CAPEX'!$J75+SUM(OFFSET('2.5 CAPEX'!BK75,0,-MIN(MAX($F72-1-('2.1 Kraftwerk allgemein'!$F$16-'2.1 Kraftwerk allgemein'!$F$15+1),0),COLUMN(AW72)-1-('2.1 Kraftwerk allgemein'!$F$16-'2.1 Kraftwerk allgemein'!$F$15+1)),1,MIN(MAX($F72-('2.1 Kraftwerk allgemein'!$F$16-'2.1 Kraftwerk allgemein'!$F$15+1),1),COLUMN(AW72)-('2.1 Kraftwerk allgemein'!$F$16-'2.1 Kraftwerk allgemein'!$F$15+1)))))/$F72,
SUM(OFFSET('2.5 CAPEX'!BK75,0,-MIN($F72-1,COLUMN(AW72)-1),1,MIN($F72,COLUMN(AW72))))/$F72)))))),
IF(OR(ISNUMBER($D72)=FALSE,$F72=""),"",
IF(AND('2.5 CAPEX'!$L75&lt;&gt;"x",'2.5 CAPEX'!$M75&lt;&gt;"x"),0,
IF($F72=0,0,
IF(BF$4&lt;'2.1 Kraftwerk allgemein'!$F$16,0,
IF(BF$4='2.1 Kraftwerk allgemein'!$F$16,'2.5 CAPEX'!$J75/$F72,
IF(BF$4&lt;'2.1 Kraftwerk allgemein'!$F$16+$F72,
('2.5 CAPEX'!$J75+SUM(OFFSET('2.5 CAPEX'!BK75,0,-MIN(MAX($F72-1-('2.1 Kraftwerk allgemein'!$F$16-'1.1 Allgemein'!$I$22+1),0),COLUMN(AW72)-1-('2.1 Kraftwerk allgemein'!$F$16-'1.1 Allgemein'!$I$22+1)),1,MIN(MAX($F72-('2.1 Kraftwerk allgemein'!$F$16-'1.1 Allgemein'!$I$22+1),1),COLUMN(AW72)-('2.1 Kraftwerk allgemein'!$F$16-'1.1 Allgemein'!$I$22+1)))))/$F72,
SUM(OFFSET('2.5 CAPEX'!BK75,0,-MIN($F72-1,COLUMN(AW72)-1),1,MIN($F72,COLUMN(AW72))))/$F72)))))))</f>
        <v>0</v>
      </c>
      <c r="BG72" s="199">
        <f ca="1">IF('2.1 Kraftwerk allgemein'!$F$15&lt;'1.1 Allgemein'!$I$22,
IF(OR(ISNUMBER($D72)=FALSE,$F72=""),"",
IF(AND('2.5 CAPEX'!$L75&lt;&gt;"x",'2.5 CAPEX'!$M75&lt;&gt;"x"),0,
IF($F72=0,0,
IF(BG$4&lt;'2.1 Kraftwerk allgemein'!$F$16,0,
IF(BG$4='2.1 Kraftwerk allgemein'!$F$16,'2.5 CAPEX'!$J75/$F72,
IF(BG$4&lt;'2.1 Kraftwerk allgemein'!$F$16+$F72,
('2.5 CAPEX'!$J75+SUM(OFFSET('2.5 CAPEX'!BL75,0,-MIN(MAX($F72-1-('2.1 Kraftwerk allgemein'!$F$16-'2.1 Kraftwerk allgemein'!$F$15+1),0),COLUMN(AX72)-1-('2.1 Kraftwerk allgemein'!$F$16-'2.1 Kraftwerk allgemein'!$F$15+1)),1,MIN(MAX($F72-('2.1 Kraftwerk allgemein'!$F$16-'2.1 Kraftwerk allgemein'!$F$15+1),1),COLUMN(AX72)-('2.1 Kraftwerk allgemein'!$F$16-'2.1 Kraftwerk allgemein'!$F$15+1)))))/$F72,
SUM(OFFSET('2.5 CAPEX'!BL75,0,-MIN($F72-1,COLUMN(AX72)-1),1,MIN($F72,COLUMN(AX72))))/$F72)))))),
IF(OR(ISNUMBER($D72)=FALSE,$F72=""),"",
IF(AND('2.5 CAPEX'!$L75&lt;&gt;"x",'2.5 CAPEX'!$M75&lt;&gt;"x"),0,
IF($F72=0,0,
IF(BG$4&lt;'2.1 Kraftwerk allgemein'!$F$16,0,
IF(BG$4='2.1 Kraftwerk allgemein'!$F$16,'2.5 CAPEX'!$J75/$F72,
IF(BG$4&lt;'2.1 Kraftwerk allgemein'!$F$16+$F72,
('2.5 CAPEX'!$J75+SUM(OFFSET('2.5 CAPEX'!BL75,0,-MIN(MAX($F72-1-('2.1 Kraftwerk allgemein'!$F$16-'1.1 Allgemein'!$I$22+1),0),COLUMN(AX72)-1-('2.1 Kraftwerk allgemein'!$F$16-'1.1 Allgemein'!$I$22+1)),1,MIN(MAX($F72-('2.1 Kraftwerk allgemein'!$F$16-'1.1 Allgemein'!$I$22+1),1),COLUMN(AX72)-('2.1 Kraftwerk allgemein'!$F$16-'1.1 Allgemein'!$I$22+1)))))/$F72,
SUM(OFFSET('2.5 CAPEX'!BL75,0,-MIN($F72-1,COLUMN(AX72)-1),1,MIN($F72,COLUMN(AX72))))/$F72)))))))</f>
        <v>0</v>
      </c>
      <c r="BH72" s="199">
        <f ca="1">IF('2.1 Kraftwerk allgemein'!$F$15&lt;'1.1 Allgemein'!$I$22,
IF(OR(ISNUMBER($D72)=FALSE,$F72=""),"",
IF(AND('2.5 CAPEX'!$L75&lt;&gt;"x",'2.5 CAPEX'!$M75&lt;&gt;"x"),0,
IF($F72=0,0,
IF(BH$4&lt;'2.1 Kraftwerk allgemein'!$F$16,0,
IF(BH$4='2.1 Kraftwerk allgemein'!$F$16,'2.5 CAPEX'!$J75/$F72,
IF(BH$4&lt;'2.1 Kraftwerk allgemein'!$F$16+$F72,
('2.5 CAPEX'!$J75+SUM(OFFSET('2.5 CAPEX'!BM75,0,-MIN(MAX($F72-1-('2.1 Kraftwerk allgemein'!$F$16-'2.1 Kraftwerk allgemein'!$F$15+1),0),COLUMN(AY72)-1-('2.1 Kraftwerk allgemein'!$F$16-'2.1 Kraftwerk allgemein'!$F$15+1)),1,MIN(MAX($F72-('2.1 Kraftwerk allgemein'!$F$16-'2.1 Kraftwerk allgemein'!$F$15+1),1),COLUMN(AY72)-('2.1 Kraftwerk allgemein'!$F$16-'2.1 Kraftwerk allgemein'!$F$15+1)))))/$F72,
SUM(OFFSET('2.5 CAPEX'!BM75,0,-MIN($F72-1,COLUMN(AY72)-1),1,MIN($F72,COLUMN(AY72))))/$F72)))))),
IF(OR(ISNUMBER($D72)=FALSE,$F72=""),"",
IF(AND('2.5 CAPEX'!$L75&lt;&gt;"x",'2.5 CAPEX'!$M75&lt;&gt;"x"),0,
IF($F72=0,0,
IF(BH$4&lt;'2.1 Kraftwerk allgemein'!$F$16,0,
IF(BH$4='2.1 Kraftwerk allgemein'!$F$16,'2.5 CAPEX'!$J75/$F72,
IF(BH$4&lt;'2.1 Kraftwerk allgemein'!$F$16+$F72,
('2.5 CAPEX'!$J75+SUM(OFFSET('2.5 CAPEX'!BM75,0,-MIN(MAX($F72-1-('2.1 Kraftwerk allgemein'!$F$16-'1.1 Allgemein'!$I$22+1),0),COLUMN(AY72)-1-('2.1 Kraftwerk allgemein'!$F$16-'1.1 Allgemein'!$I$22+1)),1,MIN(MAX($F72-('2.1 Kraftwerk allgemein'!$F$16-'1.1 Allgemein'!$I$22+1),1),COLUMN(AY72)-('2.1 Kraftwerk allgemein'!$F$16-'1.1 Allgemein'!$I$22+1)))))/$F72,
SUM(OFFSET('2.5 CAPEX'!BM75,0,-MIN($F72-1,COLUMN(AY72)-1),1,MIN($F72,COLUMN(AY72))))/$F72)))))))</f>
        <v>0</v>
      </c>
      <c r="BI72" s="199">
        <f ca="1">IF('2.1 Kraftwerk allgemein'!$F$15&lt;'1.1 Allgemein'!$I$22,
IF(OR(ISNUMBER($D72)=FALSE,$F72=""),"",
IF(AND('2.5 CAPEX'!$L75&lt;&gt;"x",'2.5 CAPEX'!$M75&lt;&gt;"x"),0,
IF($F72=0,0,
IF(BI$4&lt;'2.1 Kraftwerk allgemein'!$F$16,0,
IF(BI$4='2.1 Kraftwerk allgemein'!$F$16,'2.5 CAPEX'!$J75/$F72,
IF(BI$4&lt;'2.1 Kraftwerk allgemein'!$F$16+$F72,
('2.5 CAPEX'!$J75+SUM(OFFSET('2.5 CAPEX'!BN75,0,-MIN(MAX($F72-1-('2.1 Kraftwerk allgemein'!$F$16-'2.1 Kraftwerk allgemein'!$F$15+1),0),COLUMN(AZ72)-1-('2.1 Kraftwerk allgemein'!$F$16-'2.1 Kraftwerk allgemein'!$F$15+1)),1,MIN(MAX($F72-('2.1 Kraftwerk allgemein'!$F$16-'2.1 Kraftwerk allgemein'!$F$15+1),1),COLUMN(AZ72)-('2.1 Kraftwerk allgemein'!$F$16-'2.1 Kraftwerk allgemein'!$F$15+1)))))/$F72,
SUM(OFFSET('2.5 CAPEX'!BN75,0,-MIN($F72-1,COLUMN(AZ72)-1),1,MIN($F72,COLUMN(AZ72))))/$F72)))))),
IF(OR(ISNUMBER($D72)=FALSE,$F72=""),"",
IF(AND('2.5 CAPEX'!$L75&lt;&gt;"x",'2.5 CAPEX'!$M75&lt;&gt;"x"),0,
IF($F72=0,0,
IF(BI$4&lt;'2.1 Kraftwerk allgemein'!$F$16,0,
IF(BI$4='2.1 Kraftwerk allgemein'!$F$16,'2.5 CAPEX'!$J75/$F72,
IF(BI$4&lt;'2.1 Kraftwerk allgemein'!$F$16+$F72,
('2.5 CAPEX'!$J75+SUM(OFFSET('2.5 CAPEX'!BN75,0,-MIN(MAX($F72-1-('2.1 Kraftwerk allgemein'!$F$16-'1.1 Allgemein'!$I$22+1),0),COLUMN(AZ72)-1-('2.1 Kraftwerk allgemein'!$F$16-'1.1 Allgemein'!$I$22+1)),1,MIN(MAX($F72-('2.1 Kraftwerk allgemein'!$F$16-'1.1 Allgemein'!$I$22+1),1),COLUMN(AZ72)-('2.1 Kraftwerk allgemein'!$F$16-'1.1 Allgemein'!$I$22+1)))))/$F72,
SUM(OFFSET('2.5 CAPEX'!BN75,0,-MIN($F72-1,COLUMN(AZ72)-1),1,MIN($F72,COLUMN(AZ72))))/$F72)))))))</f>
        <v>0</v>
      </c>
      <c r="BJ72" s="199">
        <f ca="1">IF('2.1 Kraftwerk allgemein'!$F$15&lt;'1.1 Allgemein'!$I$22,
IF(OR(ISNUMBER($D72)=FALSE,$F72=""),"",
IF(AND('2.5 CAPEX'!$L75&lt;&gt;"x",'2.5 CAPEX'!$M75&lt;&gt;"x"),0,
IF($F72=0,0,
IF(BJ$4&lt;'2.1 Kraftwerk allgemein'!$F$16,0,
IF(BJ$4='2.1 Kraftwerk allgemein'!$F$16,'2.5 CAPEX'!$J75/$F72,
IF(BJ$4&lt;'2.1 Kraftwerk allgemein'!$F$16+$F72,
('2.5 CAPEX'!$J75+SUM(OFFSET('2.5 CAPEX'!BO75,0,-MIN(MAX($F72-1-('2.1 Kraftwerk allgemein'!$F$16-'2.1 Kraftwerk allgemein'!$F$15+1),0),COLUMN(BA72)-1-('2.1 Kraftwerk allgemein'!$F$16-'2.1 Kraftwerk allgemein'!$F$15+1)),1,MIN(MAX($F72-('2.1 Kraftwerk allgemein'!$F$16-'2.1 Kraftwerk allgemein'!$F$15+1),1),COLUMN(BA72)-('2.1 Kraftwerk allgemein'!$F$16-'2.1 Kraftwerk allgemein'!$F$15+1)))))/$F72,
SUM(OFFSET('2.5 CAPEX'!BO75,0,-MIN($F72-1,COLUMN(BA72)-1),1,MIN($F72,COLUMN(BA72))))/$F72)))))),
IF(OR(ISNUMBER($D72)=FALSE,$F72=""),"",
IF(AND('2.5 CAPEX'!$L75&lt;&gt;"x",'2.5 CAPEX'!$M75&lt;&gt;"x"),0,
IF($F72=0,0,
IF(BJ$4&lt;'2.1 Kraftwerk allgemein'!$F$16,0,
IF(BJ$4='2.1 Kraftwerk allgemein'!$F$16,'2.5 CAPEX'!$J75/$F72,
IF(BJ$4&lt;'2.1 Kraftwerk allgemein'!$F$16+$F72,
('2.5 CAPEX'!$J75+SUM(OFFSET('2.5 CAPEX'!BO75,0,-MIN(MAX($F72-1-('2.1 Kraftwerk allgemein'!$F$16-'1.1 Allgemein'!$I$22+1),0),COLUMN(BA72)-1-('2.1 Kraftwerk allgemein'!$F$16-'1.1 Allgemein'!$I$22+1)),1,MIN(MAX($F72-('2.1 Kraftwerk allgemein'!$F$16-'1.1 Allgemein'!$I$22+1),1),COLUMN(BA72)-('2.1 Kraftwerk allgemein'!$F$16-'1.1 Allgemein'!$I$22+1)))))/$F72,
SUM(OFFSET('2.5 CAPEX'!BO75,0,-MIN($F72-1,COLUMN(BA72)-1),1,MIN($F72,COLUMN(BA72))))/$F72)))))))</f>
        <v>0</v>
      </c>
      <c r="BK72" s="199">
        <f ca="1">IF('2.1 Kraftwerk allgemein'!$F$15&lt;'1.1 Allgemein'!$I$22,
IF(OR(ISNUMBER($D72)=FALSE,$F72=""),"",
IF(AND('2.5 CAPEX'!$L75&lt;&gt;"x",'2.5 CAPEX'!$M75&lt;&gt;"x"),0,
IF($F72=0,0,
IF(BK$4&lt;'2.1 Kraftwerk allgemein'!$F$16,0,
IF(BK$4='2.1 Kraftwerk allgemein'!$F$16,'2.5 CAPEX'!$J75/$F72,
IF(BK$4&lt;'2.1 Kraftwerk allgemein'!$F$16+$F72,
('2.5 CAPEX'!$J75+SUM(OFFSET('2.5 CAPEX'!BP75,0,-MIN(MAX($F72-1-('2.1 Kraftwerk allgemein'!$F$16-'2.1 Kraftwerk allgemein'!$F$15+1),0),COLUMN(BB72)-1-('2.1 Kraftwerk allgemein'!$F$16-'2.1 Kraftwerk allgemein'!$F$15+1)),1,MIN(MAX($F72-('2.1 Kraftwerk allgemein'!$F$16-'2.1 Kraftwerk allgemein'!$F$15+1),1),COLUMN(BB72)-('2.1 Kraftwerk allgemein'!$F$16-'2.1 Kraftwerk allgemein'!$F$15+1)))))/$F72,
SUM(OFFSET('2.5 CAPEX'!BP75,0,-MIN($F72-1,COLUMN(BB72)-1),1,MIN($F72,COLUMN(BB72))))/$F72)))))),
IF(OR(ISNUMBER($D72)=FALSE,$F72=""),"",
IF(AND('2.5 CAPEX'!$L75&lt;&gt;"x",'2.5 CAPEX'!$M75&lt;&gt;"x"),0,
IF($F72=0,0,
IF(BK$4&lt;'2.1 Kraftwerk allgemein'!$F$16,0,
IF(BK$4='2.1 Kraftwerk allgemein'!$F$16,'2.5 CAPEX'!$J75/$F72,
IF(BK$4&lt;'2.1 Kraftwerk allgemein'!$F$16+$F72,
('2.5 CAPEX'!$J75+SUM(OFFSET('2.5 CAPEX'!BP75,0,-MIN(MAX($F72-1-('2.1 Kraftwerk allgemein'!$F$16-'1.1 Allgemein'!$I$22+1),0),COLUMN(BB72)-1-('2.1 Kraftwerk allgemein'!$F$16-'1.1 Allgemein'!$I$22+1)),1,MIN(MAX($F72-('2.1 Kraftwerk allgemein'!$F$16-'1.1 Allgemein'!$I$22+1),1),COLUMN(BB72)-('2.1 Kraftwerk allgemein'!$F$16-'1.1 Allgemein'!$I$22+1)))))/$F72,
SUM(OFFSET('2.5 CAPEX'!BP75,0,-MIN($F72-1,COLUMN(BB72)-1),1,MIN($F72,COLUMN(BB72))))/$F72)))))))</f>
        <v>0</v>
      </c>
      <c r="BL72" s="199">
        <f ca="1">IF('2.1 Kraftwerk allgemein'!$F$15&lt;'1.1 Allgemein'!$I$22,
IF(OR(ISNUMBER($D72)=FALSE,$F72=""),"",
IF(AND('2.5 CAPEX'!$L75&lt;&gt;"x",'2.5 CAPEX'!$M75&lt;&gt;"x"),0,
IF($F72=0,0,
IF(BL$4&lt;'2.1 Kraftwerk allgemein'!$F$16,0,
IF(BL$4='2.1 Kraftwerk allgemein'!$F$16,'2.5 CAPEX'!$J75/$F72,
IF(BL$4&lt;'2.1 Kraftwerk allgemein'!$F$16+$F72,
('2.5 CAPEX'!$J75+SUM(OFFSET('2.5 CAPEX'!BQ75,0,-MIN(MAX($F72-1-('2.1 Kraftwerk allgemein'!$F$16-'2.1 Kraftwerk allgemein'!$F$15+1),0),COLUMN(BC72)-1-('2.1 Kraftwerk allgemein'!$F$16-'2.1 Kraftwerk allgemein'!$F$15+1)),1,MIN(MAX($F72-('2.1 Kraftwerk allgemein'!$F$16-'2.1 Kraftwerk allgemein'!$F$15+1),1),COLUMN(BC72)-('2.1 Kraftwerk allgemein'!$F$16-'2.1 Kraftwerk allgemein'!$F$15+1)))))/$F72,
SUM(OFFSET('2.5 CAPEX'!BQ75,0,-MIN($F72-1,COLUMN(BC72)-1),1,MIN($F72,COLUMN(BC72))))/$F72)))))),
IF(OR(ISNUMBER($D72)=FALSE,$F72=""),"",
IF(AND('2.5 CAPEX'!$L75&lt;&gt;"x",'2.5 CAPEX'!$M75&lt;&gt;"x"),0,
IF($F72=0,0,
IF(BL$4&lt;'2.1 Kraftwerk allgemein'!$F$16,0,
IF(BL$4='2.1 Kraftwerk allgemein'!$F$16,'2.5 CAPEX'!$J75/$F72,
IF(BL$4&lt;'2.1 Kraftwerk allgemein'!$F$16+$F72,
('2.5 CAPEX'!$J75+SUM(OFFSET('2.5 CAPEX'!BQ75,0,-MIN(MAX($F72-1-('2.1 Kraftwerk allgemein'!$F$16-'1.1 Allgemein'!$I$22+1),0),COLUMN(BC72)-1-('2.1 Kraftwerk allgemein'!$F$16-'1.1 Allgemein'!$I$22+1)),1,MIN(MAX($F72-('2.1 Kraftwerk allgemein'!$F$16-'1.1 Allgemein'!$I$22+1),1),COLUMN(BC72)-('2.1 Kraftwerk allgemein'!$F$16-'1.1 Allgemein'!$I$22+1)))))/$F72,
SUM(OFFSET('2.5 CAPEX'!BQ75,0,-MIN($F72-1,COLUMN(BC72)-1),1,MIN($F72,COLUMN(BC72))))/$F72)))))))</f>
        <v>0</v>
      </c>
      <c r="BM72" s="199">
        <f ca="1">IF('2.1 Kraftwerk allgemein'!$F$15&lt;'1.1 Allgemein'!$I$22,
IF(OR(ISNUMBER($D72)=FALSE,$F72=""),"",
IF(AND('2.5 CAPEX'!$L75&lt;&gt;"x",'2.5 CAPEX'!$M75&lt;&gt;"x"),0,
IF($F72=0,0,
IF(BM$4&lt;'2.1 Kraftwerk allgemein'!$F$16,0,
IF(BM$4='2.1 Kraftwerk allgemein'!$F$16,'2.5 CAPEX'!$J75/$F72,
IF(BM$4&lt;'2.1 Kraftwerk allgemein'!$F$16+$F72,
('2.5 CAPEX'!$J75+SUM(OFFSET('2.5 CAPEX'!BR75,0,-MIN(MAX($F72-1-('2.1 Kraftwerk allgemein'!$F$16-'2.1 Kraftwerk allgemein'!$F$15+1),0),COLUMN(BD72)-1-('2.1 Kraftwerk allgemein'!$F$16-'2.1 Kraftwerk allgemein'!$F$15+1)),1,MIN(MAX($F72-('2.1 Kraftwerk allgemein'!$F$16-'2.1 Kraftwerk allgemein'!$F$15+1),1),COLUMN(BD72)-('2.1 Kraftwerk allgemein'!$F$16-'2.1 Kraftwerk allgemein'!$F$15+1)))))/$F72,
SUM(OFFSET('2.5 CAPEX'!BR75,0,-MIN($F72-1,COLUMN(BD72)-1),1,MIN($F72,COLUMN(BD72))))/$F72)))))),
IF(OR(ISNUMBER($D72)=FALSE,$F72=""),"",
IF(AND('2.5 CAPEX'!$L75&lt;&gt;"x",'2.5 CAPEX'!$M75&lt;&gt;"x"),0,
IF($F72=0,0,
IF(BM$4&lt;'2.1 Kraftwerk allgemein'!$F$16,0,
IF(BM$4='2.1 Kraftwerk allgemein'!$F$16,'2.5 CAPEX'!$J75/$F72,
IF(BM$4&lt;'2.1 Kraftwerk allgemein'!$F$16+$F72,
('2.5 CAPEX'!$J75+SUM(OFFSET('2.5 CAPEX'!BR75,0,-MIN(MAX($F72-1-('2.1 Kraftwerk allgemein'!$F$16-'1.1 Allgemein'!$I$22+1),0),COLUMN(BD72)-1-('2.1 Kraftwerk allgemein'!$F$16-'1.1 Allgemein'!$I$22+1)),1,MIN(MAX($F72-('2.1 Kraftwerk allgemein'!$F$16-'1.1 Allgemein'!$I$22+1),1),COLUMN(BD72)-('2.1 Kraftwerk allgemein'!$F$16-'1.1 Allgemein'!$I$22+1)))))/$F72,
SUM(OFFSET('2.5 CAPEX'!BR75,0,-MIN($F72-1,COLUMN(BD72)-1),1,MIN($F72,COLUMN(BD72))))/$F72)))))))</f>
        <v>0</v>
      </c>
      <c r="BN72" s="199">
        <f ca="1">IF('2.1 Kraftwerk allgemein'!$F$15&lt;'1.1 Allgemein'!$I$22,
IF(OR(ISNUMBER($D72)=FALSE,$F72=""),"",
IF(AND('2.5 CAPEX'!$L75&lt;&gt;"x",'2.5 CAPEX'!$M75&lt;&gt;"x"),0,
IF($F72=0,0,
IF(BN$4&lt;'2.1 Kraftwerk allgemein'!$F$16,0,
IF(BN$4='2.1 Kraftwerk allgemein'!$F$16,'2.5 CAPEX'!$J75/$F72,
IF(BN$4&lt;'2.1 Kraftwerk allgemein'!$F$16+$F72,
('2.5 CAPEX'!$J75+SUM(OFFSET('2.5 CAPEX'!BS75,0,-MIN(MAX($F72-1-('2.1 Kraftwerk allgemein'!$F$16-'2.1 Kraftwerk allgemein'!$F$15+1),0),COLUMN(BE72)-1-('2.1 Kraftwerk allgemein'!$F$16-'2.1 Kraftwerk allgemein'!$F$15+1)),1,MIN(MAX($F72-('2.1 Kraftwerk allgemein'!$F$16-'2.1 Kraftwerk allgemein'!$F$15+1),1),COLUMN(BE72)-('2.1 Kraftwerk allgemein'!$F$16-'2.1 Kraftwerk allgemein'!$F$15+1)))))/$F72,
SUM(OFFSET('2.5 CAPEX'!BS75,0,-MIN($F72-1,COLUMN(BE72)-1),1,MIN($F72,COLUMN(BE72))))/$F72)))))),
IF(OR(ISNUMBER($D72)=FALSE,$F72=""),"",
IF(AND('2.5 CAPEX'!$L75&lt;&gt;"x",'2.5 CAPEX'!$M75&lt;&gt;"x"),0,
IF($F72=0,0,
IF(BN$4&lt;'2.1 Kraftwerk allgemein'!$F$16,0,
IF(BN$4='2.1 Kraftwerk allgemein'!$F$16,'2.5 CAPEX'!$J75/$F72,
IF(BN$4&lt;'2.1 Kraftwerk allgemein'!$F$16+$F72,
('2.5 CAPEX'!$J75+SUM(OFFSET('2.5 CAPEX'!BS75,0,-MIN(MAX($F72-1-('2.1 Kraftwerk allgemein'!$F$16-'1.1 Allgemein'!$I$22+1),0),COLUMN(BE72)-1-('2.1 Kraftwerk allgemein'!$F$16-'1.1 Allgemein'!$I$22+1)),1,MIN(MAX($F72-('2.1 Kraftwerk allgemein'!$F$16-'1.1 Allgemein'!$I$22+1),1),COLUMN(BE72)-('2.1 Kraftwerk allgemein'!$F$16-'1.1 Allgemein'!$I$22+1)))))/$F72,
SUM(OFFSET('2.5 CAPEX'!BS75,0,-MIN($F72-1,COLUMN(BE72)-1),1,MIN($F72,COLUMN(BE72))))/$F72)))))))</f>
        <v>0</v>
      </c>
      <c r="BO72" s="199">
        <f ca="1">IF('2.1 Kraftwerk allgemein'!$F$15&lt;'1.1 Allgemein'!$I$22,
IF(OR(ISNUMBER($D72)=FALSE,$F72=""),"",
IF(AND('2.5 CAPEX'!$L75&lt;&gt;"x",'2.5 CAPEX'!$M75&lt;&gt;"x"),0,
IF($F72=0,0,
IF(BO$4&lt;'2.1 Kraftwerk allgemein'!$F$16,0,
IF(BO$4='2.1 Kraftwerk allgemein'!$F$16,'2.5 CAPEX'!$J75/$F72,
IF(BO$4&lt;'2.1 Kraftwerk allgemein'!$F$16+$F72,
('2.5 CAPEX'!$J75+SUM(OFFSET('2.5 CAPEX'!BT75,0,-MIN(MAX($F72-1-('2.1 Kraftwerk allgemein'!$F$16-'2.1 Kraftwerk allgemein'!$F$15+1),0),COLUMN(BF72)-1-('2.1 Kraftwerk allgemein'!$F$16-'2.1 Kraftwerk allgemein'!$F$15+1)),1,MIN(MAX($F72-('2.1 Kraftwerk allgemein'!$F$16-'2.1 Kraftwerk allgemein'!$F$15+1),1),COLUMN(BF72)-('2.1 Kraftwerk allgemein'!$F$16-'2.1 Kraftwerk allgemein'!$F$15+1)))))/$F72,
SUM(OFFSET('2.5 CAPEX'!BT75,0,-MIN($F72-1,COLUMN(BF72)-1),1,MIN($F72,COLUMN(BF72))))/$F72)))))),
IF(OR(ISNUMBER($D72)=FALSE,$F72=""),"",
IF(AND('2.5 CAPEX'!$L75&lt;&gt;"x",'2.5 CAPEX'!$M75&lt;&gt;"x"),0,
IF($F72=0,0,
IF(BO$4&lt;'2.1 Kraftwerk allgemein'!$F$16,0,
IF(BO$4='2.1 Kraftwerk allgemein'!$F$16,'2.5 CAPEX'!$J75/$F72,
IF(BO$4&lt;'2.1 Kraftwerk allgemein'!$F$16+$F72,
('2.5 CAPEX'!$J75+SUM(OFFSET('2.5 CAPEX'!BT75,0,-MIN(MAX($F72-1-('2.1 Kraftwerk allgemein'!$F$16-'1.1 Allgemein'!$I$22+1),0),COLUMN(BF72)-1-('2.1 Kraftwerk allgemein'!$F$16-'1.1 Allgemein'!$I$22+1)),1,MIN(MAX($F72-('2.1 Kraftwerk allgemein'!$F$16-'1.1 Allgemein'!$I$22+1),1),COLUMN(BF72)-('2.1 Kraftwerk allgemein'!$F$16-'1.1 Allgemein'!$I$22+1)))))/$F72,
SUM(OFFSET('2.5 CAPEX'!BT75,0,-MIN($F72-1,COLUMN(BF72)-1),1,MIN($F72,COLUMN(BF72))))/$F72)))))))</f>
        <v>0</v>
      </c>
      <c r="BP72" s="199">
        <f ca="1">IF('2.1 Kraftwerk allgemein'!$F$15&lt;'1.1 Allgemein'!$I$22,
IF(OR(ISNUMBER($D72)=FALSE,$F72=""),"",
IF(AND('2.5 CAPEX'!$L75&lt;&gt;"x",'2.5 CAPEX'!$M75&lt;&gt;"x"),0,
IF($F72=0,0,
IF(BP$4&lt;'2.1 Kraftwerk allgemein'!$F$16,0,
IF(BP$4='2.1 Kraftwerk allgemein'!$F$16,'2.5 CAPEX'!$J75/$F72,
IF(BP$4&lt;'2.1 Kraftwerk allgemein'!$F$16+$F72,
('2.5 CAPEX'!$J75+SUM(OFFSET('2.5 CAPEX'!BU75,0,-MIN(MAX($F72-1-('2.1 Kraftwerk allgemein'!$F$16-'2.1 Kraftwerk allgemein'!$F$15+1),0),COLUMN(BG72)-1-('2.1 Kraftwerk allgemein'!$F$16-'2.1 Kraftwerk allgemein'!$F$15+1)),1,MIN(MAX($F72-('2.1 Kraftwerk allgemein'!$F$16-'2.1 Kraftwerk allgemein'!$F$15+1),1),COLUMN(BG72)-('2.1 Kraftwerk allgemein'!$F$16-'2.1 Kraftwerk allgemein'!$F$15+1)))))/$F72,
SUM(OFFSET('2.5 CAPEX'!BU75,0,-MIN($F72-1,COLUMN(BG72)-1),1,MIN($F72,COLUMN(BG72))))/$F72)))))),
IF(OR(ISNUMBER($D72)=FALSE,$F72=""),"",
IF(AND('2.5 CAPEX'!$L75&lt;&gt;"x",'2.5 CAPEX'!$M75&lt;&gt;"x"),0,
IF($F72=0,0,
IF(BP$4&lt;'2.1 Kraftwerk allgemein'!$F$16,0,
IF(BP$4='2.1 Kraftwerk allgemein'!$F$16,'2.5 CAPEX'!$J75/$F72,
IF(BP$4&lt;'2.1 Kraftwerk allgemein'!$F$16+$F72,
('2.5 CAPEX'!$J75+SUM(OFFSET('2.5 CAPEX'!BU75,0,-MIN(MAX($F72-1-('2.1 Kraftwerk allgemein'!$F$16-'1.1 Allgemein'!$I$22+1),0),COLUMN(BG72)-1-('2.1 Kraftwerk allgemein'!$F$16-'1.1 Allgemein'!$I$22+1)),1,MIN(MAX($F72-('2.1 Kraftwerk allgemein'!$F$16-'1.1 Allgemein'!$I$22+1),1),COLUMN(BG72)-('2.1 Kraftwerk allgemein'!$F$16-'1.1 Allgemein'!$I$22+1)))))/$F72,
SUM(OFFSET('2.5 CAPEX'!BU75,0,-MIN($F72-1,COLUMN(BG72)-1),1,MIN($F72,COLUMN(BG72))))/$F72)))))))</f>
        <v>0</v>
      </c>
      <c r="BQ72" s="199">
        <f ca="1">IF('2.1 Kraftwerk allgemein'!$F$15&lt;'1.1 Allgemein'!$I$22,
IF(OR(ISNUMBER($D72)=FALSE,$F72=""),"",
IF(AND('2.5 CAPEX'!$L75&lt;&gt;"x",'2.5 CAPEX'!$M75&lt;&gt;"x"),0,
IF($F72=0,0,
IF(BQ$4&lt;'2.1 Kraftwerk allgemein'!$F$16,0,
IF(BQ$4='2.1 Kraftwerk allgemein'!$F$16,'2.5 CAPEX'!$J75/$F72,
IF(BQ$4&lt;'2.1 Kraftwerk allgemein'!$F$16+$F72,
('2.5 CAPEX'!$J75+SUM(OFFSET('2.5 CAPEX'!BV75,0,-MIN(MAX($F72-1-('2.1 Kraftwerk allgemein'!$F$16-'2.1 Kraftwerk allgemein'!$F$15+1),0),COLUMN(BH72)-1-('2.1 Kraftwerk allgemein'!$F$16-'2.1 Kraftwerk allgemein'!$F$15+1)),1,MIN(MAX($F72-('2.1 Kraftwerk allgemein'!$F$16-'2.1 Kraftwerk allgemein'!$F$15+1),1),COLUMN(BH72)-('2.1 Kraftwerk allgemein'!$F$16-'2.1 Kraftwerk allgemein'!$F$15+1)))))/$F72,
SUM(OFFSET('2.5 CAPEX'!BV75,0,-MIN($F72-1,COLUMN(BH72)-1),1,MIN($F72,COLUMN(BH72))))/$F72)))))),
IF(OR(ISNUMBER($D72)=FALSE,$F72=""),"",
IF(AND('2.5 CAPEX'!$L75&lt;&gt;"x",'2.5 CAPEX'!$M75&lt;&gt;"x"),0,
IF($F72=0,0,
IF(BQ$4&lt;'2.1 Kraftwerk allgemein'!$F$16,0,
IF(BQ$4='2.1 Kraftwerk allgemein'!$F$16,'2.5 CAPEX'!$J75/$F72,
IF(BQ$4&lt;'2.1 Kraftwerk allgemein'!$F$16+$F72,
('2.5 CAPEX'!$J75+SUM(OFFSET('2.5 CAPEX'!BV75,0,-MIN(MAX($F72-1-('2.1 Kraftwerk allgemein'!$F$16-'1.1 Allgemein'!$I$22+1),0),COLUMN(BH72)-1-('2.1 Kraftwerk allgemein'!$F$16-'1.1 Allgemein'!$I$22+1)),1,MIN(MAX($F72-('2.1 Kraftwerk allgemein'!$F$16-'1.1 Allgemein'!$I$22+1),1),COLUMN(BH72)-('2.1 Kraftwerk allgemein'!$F$16-'1.1 Allgemein'!$I$22+1)))))/$F72,
SUM(OFFSET('2.5 CAPEX'!BV75,0,-MIN($F72-1,COLUMN(BH72)-1),1,MIN($F72,COLUMN(BH72))))/$F72)))))))</f>
        <v>0</v>
      </c>
      <c r="BR72" s="199">
        <f ca="1">IF('2.1 Kraftwerk allgemein'!$F$15&lt;'1.1 Allgemein'!$I$22,
IF(OR(ISNUMBER($D72)=FALSE,$F72=""),"",
IF(AND('2.5 CAPEX'!$L75&lt;&gt;"x",'2.5 CAPEX'!$M75&lt;&gt;"x"),0,
IF($F72=0,0,
IF(BR$4&lt;'2.1 Kraftwerk allgemein'!$F$16,0,
IF(BR$4='2.1 Kraftwerk allgemein'!$F$16,'2.5 CAPEX'!$J75/$F72,
IF(BR$4&lt;'2.1 Kraftwerk allgemein'!$F$16+$F72,
('2.5 CAPEX'!$J75+SUM(OFFSET('2.5 CAPEX'!BW75,0,-MIN(MAX($F72-1-('2.1 Kraftwerk allgemein'!$F$16-'2.1 Kraftwerk allgemein'!$F$15+1),0),COLUMN(BI72)-1-('2.1 Kraftwerk allgemein'!$F$16-'2.1 Kraftwerk allgemein'!$F$15+1)),1,MIN(MAX($F72-('2.1 Kraftwerk allgemein'!$F$16-'2.1 Kraftwerk allgemein'!$F$15+1),1),COLUMN(BI72)-('2.1 Kraftwerk allgemein'!$F$16-'2.1 Kraftwerk allgemein'!$F$15+1)))))/$F72,
SUM(OFFSET('2.5 CAPEX'!BW75,0,-MIN($F72-1,COLUMN(BI72)-1),1,MIN($F72,COLUMN(BI72))))/$F72)))))),
IF(OR(ISNUMBER($D72)=FALSE,$F72=""),"",
IF(AND('2.5 CAPEX'!$L75&lt;&gt;"x",'2.5 CAPEX'!$M75&lt;&gt;"x"),0,
IF($F72=0,0,
IF(BR$4&lt;'2.1 Kraftwerk allgemein'!$F$16,0,
IF(BR$4='2.1 Kraftwerk allgemein'!$F$16,'2.5 CAPEX'!$J75/$F72,
IF(BR$4&lt;'2.1 Kraftwerk allgemein'!$F$16+$F72,
('2.5 CAPEX'!$J75+SUM(OFFSET('2.5 CAPEX'!BW75,0,-MIN(MAX($F72-1-('2.1 Kraftwerk allgemein'!$F$16-'1.1 Allgemein'!$I$22+1),0),COLUMN(BI72)-1-('2.1 Kraftwerk allgemein'!$F$16-'1.1 Allgemein'!$I$22+1)),1,MIN(MAX($F72-('2.1 Kraftwerk allgemein'!$F$16-'1.1 Allgemein'!$I$22+1),1),COLUMN(BI72)-('2.1 Kraftwerk allgemein'!$F$16-'1.1 Allgemein'!$I$22+1)))))/$F72,
SUM(OFFSET('2.5 CAPEX'!BW75,0,-MIN($F72-1,COLUMN(BI72)-1),1,MIN($F72,COLUMN(BI72))))/$F72)))))))</f>
        <v>0</v>
      </c>
      <c r="BS72" s="199">
        <f ca="1">IF('2.1 Kraftwerk allgemein'!$F$15&lt;'1.1 Allgemein'!$I$22,
IF(OR(ISNUMBER($D72)=FALSE,$F72=""),"",
IF(AND('2.5 CAPEX'!$L75&lt;&gt;"x",'2.5 CAPEX'!$M75&lt;&gt;"x"),0,
IF($F72=0,0,
IF(BS$4&lt;'2.1 Kraftwerk allgemein'!$F$16,0,
IF(BS$4='2.1 Kraftwerk allgemein'!$F$16,'2.5 CAPEX'!$J75/$F72,
IF(BS$4&lt;'2.1 Kraftwerk allgemein'!$F$16+$F72,
('2.5 CAPEX'!$J75+SUM(OFFSET('2.5 CAPEX'!BX75,0,-MIN(MAX($F72-1-('2.1 Kraftwerk allgemein'!$F$16-'2.1 Kraftwerk allgemein'!$F$15+1),0),COLUMN(BJ72)-1-('2.1 Kraftwerk allgemein'!$F$16-'2.1 Kraftwerk allgemein'!$F$15+1)),1,MIN(MAX($F72-('2.1 Kraftwerk allgemein'!$F$16-'2.1 Kraftwerk allgemein'!$F$15+1),1),COLUMN(BJ72)-('2.1 Kraftwerk allgemein'!$F$16-'2.1 Kraftwerk allgemein'!$F$15+1)))))/$F72,
SUM(OFFSET('2.5 CAPEX'!BX75,0,-MIN($F72-1,COLUMN(BJ72)-1),1,MIN($F72,COLUMN(BJ72))))/$F72)))))),
IF(OR(ISNUMBER($D72)=FALSE,$F72=""),"",
IF(AND('2.5 CAPEX'!$L75&lt;&gt;"x",'2.5 CAPEX'!$M75&lt;&gt;"x"),0,
IF($F72=0,0,
IF(BS$4&lt;'2.1 Kraftwerk allgemein'!$F$16,0,
IF(BS$4='2.1 Kraftwerk allgemein'!$F$16,'2.5 CAPEX'!$J75/$F72,
IF(BS$4&lt;'2.1 Kraftwerk allgemein'!$F$16+$F72,
('2.5 CAPEX'!$J75+SUM(OFFSET('2.5 CAPEX'!BX75,0,-MIN(MAX($F72-1-('2.1 Kraftwerk allgemein'!$F$16-'1.1 Allgemein'!$I$22+1),0),COLUMN(BJ72)-1-('2.1 Kraftwerk allgemein'!$F$16-'1.1 Allgemein'!$I$22+1)),1,MIN(MAX($F72-('2.1 Kraftwerk allgemein'!$F$16-'1.1 Allgemein'!$I$22+1),1),COLUMN(BJ72)-('2.1 Kraftwerk allgemein'!$F$16-'1.1 Allgemein'!$I$22+1)))))/$F72,
SUM(OFFSET('2.5 CAPEX'!BX75,0,-MIN($F72-1,COLUMN(BJ72)-1),1,MIN($F72,COLUMN(BJ72))))/$F72)))))))</f>
        <v>0</v>
      </c>
      <c r="BT72" s="199">
        <f ca="1">IF('2.1 Kraftwerk allgemein'!$F$15&lt;'1.1 Allgemein'!$I$22,
IF(OR(ISNUMBER($D72)=FALSE,$F72=""),"",
IF(AND('2.5 CAPEX'!$L75&lt;&gt;"x",'2.5 CAPEX'!$M75&lt;&gt;"x"),0,
IF($F72=0,0,
IF(BT$4&lt;'2.1 Kraftwerk allgemein'!$F$16,0,
IF(BT$4='2.1 Kraftwerk allgemein'!$F$16,'2.5 CAPEX'!$J75/$F72,
IF(BT$4&lt;'2.1 Kraftwerk allgemein'!$F$16+$F72,
('2.5 CAPEX'!$J75+SUM(OFFSET('2.5 CAPEX'!BY75,0,-MIN(MAX($F72-1-('2.1 Kraftwerk allgemein'!$F$16-'2.1 Kraftwerk allgemein'!$F$15+1),0),COLUMN(BK72)-1-('2.1 Kraftwerk allgemein'!$F$16-'2.1 Kraftwerk allgemein'!$F$15+1)),1,MIN(MAX($F72-('2.1 Kraftwerk allgemein'!$F$16-'2.1 Kraftwerk allgemein'!$F$15+1),1),COLUMN(BK72)-('2.1 Kraftwerk allgemein'!$F$16-'2.1 Kraftwerk allgemein'!$F$15+1)))))/$F72,
SUM(OFFSET('2.5 CAPEX'!BY75,0,-MIN($F72-1,COLUMN(BK72)-1),1,MIN($F72,COLUMN(BK72))))/$F72)))))),
IF(OR(ISNUMBER($D72)=FALSE,$F72=""),"",
IF(AND('2.5 CAPEX'!$L75&lt;&gt;"x",'2.5 CAPEX'!$M75&lt;&gt;"x"),0,
IF($F72=0,0,
IF(BT$4&lt;'2.1 Kraftwerk allgemein'!$F$16,0,
IF(BT$4='2.1 Kraftwerk allgemein'!$F$16,'2.5 CAPEX'!$J75/$F72,
IF(BT$4&lt;'2.1 Kraftwerk allgemein'!$F$16+$F72,
('2.5 CAPEX'!$J75+SUM(OFFSET('2.5 CAPEX'!BY75,0,-MIN(MAX($F72-1-('2.1 Kraftwerk allgemein'!$F$16-'1.1 Allgemein'!$I$22+1),0),COLUMN(BK72)-1-('2.1 Kraftwerk allgemein'!$F$16-'1.1 Allgemein'!$I$22+1)),1,MIN(MAX($F72-('2.1 Kraftwerk allgemein'!$F$16-'1.1 Allgemein'!$I$22+1),1),COLUMN(BK72)-('2.1 Kraftwerk allgemein'!$F$16-'1.1 Allgemein'!$I$22+1)))))/$F72,
SUM(OFFSET('2.5 CAPEX'!BY75,0,-MIN($F72-1,COLUMN(BK72)-1),1,MIN($F72,COLUMN(BK72))))/$F72)))))))</f>
        <v>0</v>
      </c>
      <c r="BU72" s="199">
        <f ca="1">IF('2.1 Kraftwerk allgemein'!$F$15&lt;'1.1 Allgemein'!$I$22,
IF(OR(ISNUMBER($D72)=FALSE,$F72=""),"",
IF(AND('2.5 CAPEX'!$L75&lt;&gt;"x",'2.5 CAPEX'!$M75&lt;&gt;"x"),0,
IF($F72=0,0,
IF(BU$4&lt;'2.1 Kraftwerk allgemein'!$F$16,0,
IF(BU$4='2.1 Kraftwerk allgemein'!$F$16,'2.5 CAPEX'!$J75/$F72,
IF(BU$4&lt;'2.1 Kraftwerk allgemein'!$F$16+$F72,
('2.5 CAPEX'!$J75+SUM(OFFSET('2.5 CAPEX'!BZ75,0,-MIN(MAX($F72-1-('2.1 Kraftwerk allgemein'!$F$16-'2.1 Kraftwerk allgemein'!$F$15+1),0),COLUMN(BL72)-1-('2.1 Kraftwerk allgemein'!$F$16-'2.1 Kraftwerk allgemein'!$F$15+1)),1,MIN(MAX($F72-('2.1 Kraftwerk allgemein'!$F$16-'2.1 Kraftwerk allgemein'!$F$15+1),1),COLUMN(BL72)-('2.1 Kraftwerk allgemein'!$F$16-'2.1 Kraftwerk allgemein'!$F$15+1)))))/$F72,
SUM(OFFSET('2.5 CAPEX'!BZ75,0,-MIN($F72-1,COLUMN(BL72)-1),1,MIN($F72,COLUMN(BL72))))/$F72)))))),
IF(OR(ISNUMBER($D72)=FALSE,$F72=""),"",
IF(AND('2.5 CAPEX'!$L75&lt;&gt;"x",'2.5 CAPEX'!$M75&lt;&gt;"x"),0,
IF($F72=0,0,
IF(BU$4&lt;'2.1 Kraftwerk allgemein'!$F$16,0,
IF(BU$4='2.1 Kraftwerk allgemein'!$F$16,'2.5 CAPEX'!$J75/$F72,
IF(BU$4&lt;'2.1 Kraftwerk allgemein'!$F$16+$F72,
('2.5 CAPEX'!$J75+SUM(OFFSET('2.5 CAPEX'!BZ75,0,-MIN(MAX($F72-1-('2.1 Kraftwerk allgemein'!$F$16-'1.1 Allgemein'!$I$22+1),0),COLUMN(BL72)-1-('2.1 Kraftwerk allgemein'!$F$16-'1.1 Allgemein'!$I$22+1)),1,MIN(MAX($F72-('2.1 Kraftwerk allgemein'!$F$16-'1.1 Allgemein'!$I$22+1),1),COLUMN(BL72)-('2.1 Kraftwerk allgemein'!$F$16-'1.1 Allgemein'!$I$22+1)))))/$F72,
SUM(OFFSET('2.5 CAPEX'!BZ75,0,-MIN($F72-1,COLUMN(BL72)-1),1,MIN($F72,COLUMN(BL72))))/$F72)))))))</f>
        <v>0</v>
      </c>
      <c r="BV72" s="199">
        <f ca="1">IF('2.1 Kraftwerk allgemein'!$F$15&lt;'1.1 Allgemein'!$I$22,
IF(OR(ISNUMBER($D72)=FALSE,$F72=""),"",
IF(AND('2.5 CAPEX'!$L75&lt;&gt;"x",'2.5 CAPEX'!$M75&lt;&gt;"x"),0,
IF($F72=0,0,
IF(BV$4&lt;'2.1 Kraftwerk allgemein'!$F$16,0,
IF(BV$4='2.1 Kraftwerk allgemein'!$F$16,'2.5 CAPEX'!$J75/$F72,
IF(BV$4&lt;'2.1 Kraftwerk allgemein'!$F$16+$F72,
('2.5 CAPEX'!$J75+SUM(OFFSET('2.5 CAPEX'!CA75,0,-MIN(MAX($F72-1-('2.1 Kraftwerk allgemein'!$F$16-'2.1 Kraftwerk allgemein'!$F$15+1),0),COLUMN(BM72)-1-('2.1 Kraftwerk allgemein'!$F$16-'2.1 Kraftwerk allgemein'!$F$15+1)),1,MIN(MAX($F72-('2.1 Kraftwerk allgemein'!$F$16-'2.1 Kraftwerk allgemein'!$F$15+1),1),COLUMN(BM72)-('2.1 Kraftwerk allgemein'!$F$16-'2.1 Kraftwerk allgemein'!$F$15+1)))))/$F72,
SUM(OFFSET('2.5 CAPEX'!CA75,0,-MIN($F72-1,COLUMN(BM72)-1),1,MIN($F72,COLUMN(BM72))))/$F72)))))),
IF(OR(ISNUMBER($D72)=FALSE,$F72=""),"",
IF(AND('2.5 CAPEX'!$L75&lt;&gt;"x",'2.5 CAPEX'!$M75&lt;&gt;"x"),0,
IF($F72=0,0,
IF(BV$4&lt;'2.1 Kraftwerk allgemein'!$F$16,0,
IF(BV$4='2.1 Kraftwerk allgemein'!$F$16,'2.5 CAPEX'!$J75/$F72,
IF(BV$4&lt;'2.1 Kraftwerk allgemein'!$F$16+$F72,
('2.5 CAPEX'!$J75+SUM(OFFSET('2.5 CAPEX'!CA75,0,-MIN(MAX($F72-1-('2.1 Kraftwerk allgemein'!$F$16-'1.1 Allgemein'!$I$22+1),0),COLUMN(BM72)-1-('2.1 Kraftwerk allgemein'!$F$16-'1.1 Allgemein'!$I$22+1)),1,MIN(MAX($F72-('2.1 Kraftwerk allgemein'!$F$16-'1.1 Allgemein'!$I$22+1),1),COLUMN(BM72)-('2.1 Kraftwerk allgemein'!$F$16-'1.1 Allgemein'!$I$22+1)))))/$F72,
SUM(OFFSET('2.5 CAPEX'!CA75,0,-MIN($F72-1,COLUMN(BM72)-1),1,MIN($F72,COLUMN(BM72))))/$F72)))))))</f>
        <v>0</v>
      </c>
      <c r="BW72" s="199">
        <f ca="1">IF('2.1 Kraftwerk allgemein'!$F$15&lt;'1.1 Allgemein'!$I$22,
IF(OR(ISNUMBER($D72)=FALSE,$F72=""),"",
IF(AND('2.5 CAPEX'!$L75&lt;&gt;"x",'2.5 CAPEX'!$M75&lt;&gt;"x"),0,
IF($F72=0,0,
IF(BW$4&lt;'2.1 Kraftwerk allgemein'!$F$16,0,
IF(BW$4='2.1 Kraftwerk allgemein'!$F$16,'2.5 CAPEX'!$J75/$F72,
IF(BW$4&lt;'2.1 Kraftwerk allgemein'!$F$16+$F72,
('2.5 CAPEX'!$J75+SUM(OFFSET('2.5 CAPEX'!CB75,0,-MIN(MAX($F72-1-('2.1 Kraftwerk allgemein'!$F$16-'2.1 Kraftwerk allgemein'!$F$15+1),0),COLUMN(BN72)-1-('2.1 Kraftwerk allgemein'!$F$16-'2.1 Kraftwerk allgemein'!$F$15+1)),1,MIN(MAX($F72-('2.1 Kraftwerk allgemein'!$F$16-'2.1 Kraftwerk allgemein'!$F$15+1),1),COLUMN(BN72)-('2.1 Kraftwerk allgemein'!$F$16-'2.1 Kraftwerk allgemein'!$F$15+1)))))/$F72,
SUM(OFFSET('2.5 CAPEX'!CB75,0,-MIN($F72-1,COLUMN(BN72)-1),1,MIN($F72,COLUMN(BN72))))/$F72)))))),
IF(OR(ISNUMBER($D72)=FALSE,$F72=""),"",
IF(AND('2.5 CAPEX'!$L75&lt;&gt;"x",'2.5 CAPEX'!$M75&lt;&gt;"x"),0,
IF($F72=0,0,
IF(BW$4&lt;'2.1 Kraftwerk allgemein'!$F$16,0,
IF(BW$4='2.1 Kraftwerk allgemein'!$F$16,'2.5 CAPEX'!$J75/$F72,
IF(BW$4&lt;'2.1 Kraftwerk allgemein'!$F$16+$F72,
('2.5 CAPEX'!$J75+SUM(OFFSET('2.5 CAPEX'!CB75,0,-MIN(MAX($F72-1-('2.1 Kraftwerk allgemein'!$F$16-'1.1 Allgemein'!$I$22+1),0),COLUMN(BN72)-1-('2.1 Kraftwerk allgemein'!$F$16-'1.1 Allgemein'!$I$22+1)),1,MIN(MAX($F72-('2.1 Kraftwerk allgemein'!$F$16-'1.1 Allgemein'!$I$22+1),1),COLUMN(BN72)-('2.1 Kraftwerk allgemein'!$F$16-'1.1 Allgemein'!$I$22+1)))))/$F72,
SUM(OFFSET('2.5 CAPEX'!CB75,0,-MIN($F72-1,COLUMN(BN72)-1),1,MIN($F72,COLUMN(BN72))))/$F72)))))))</f>
        <v>0</v>
      </c>
      <c r="BX72" s="199">
        <f ca="1">IF('2.1 Kraftwerk allgemein'!$F$15&lt;'1.1 Allgemein'!$I$22,
IF(OR(ISNUMBER($D72)=FALSE,$F72=""),"",
IF(AND('2.5 CAPEX'!$L75&lt;&gt;"x",'2.5 CAPEX'!$M75&lt;&gt;"x"),0,
IF($F72=0,0,
IF(BX$4&lt;'2.1 Kraftwerk allgemein'!$F$16,0,
IF(BX$4='2.1 Kraftwerk allgemein'!$F$16,'2.5 CAPEX'!$J75/$F72,
IF(BX$4&lt;'2.1 Kraftwerk allgemein'!$F$16+$F72,
('2.5 CAPEX'!$J75+SUM(OFFSET('2.5 CAPEX'!CC75,0,-MIN(MAX($F72-1-('2.1 Kraftwerk allgemein'!$F$16-'2.1 Kraftwerk allgemein'!$F$15+1),0),COLUMN(BO72)-1-('2.1 Kraftwerk allgemein'!$F$16-'2.1 Kraftwerk allgemein'!$F$15+1)),1,MIN(MAX($F72-('2.1 Kraftwerk allgemein'!$F$16-'2.1 Kraftwerk allgemein'!$F$15+1),1),COLUMN(BO72)-('2.1 Kraftwerk allgemein'!$F$16-'2.1 Kraftwerk allgemein'!$F$15+1)))))/$F72,
SUM(OFFSET('2.5 CAPEX'!CC75,0,-MIN($F72-1,COLUMN(BO72)-1),1,MIN($F72,COLUMN(BO72))))/$F72)))))),
IF(OR(ISNUMBER($D72)=FALSE,$F72=""),"",
IF(AND('2.5 CAPEX'!$L75&lt;&gt;"x",'2.5 CAPEX'!$M75&lt;&gt;"x"),0,
IF($F72=0,0,
IF(BX$4&lt;'2.1 Kraftwerk allgemein'!$F$16,0,
IF(BX$4='2.1 Kraftwerk allgemein'!$F$16,'2.5 CAPEX'!$J75/$F72,
IF(BX$4&lt;'2.1 Kraftwerk allgemein'!$F$16+$F72,
('2.5 CAPEX'!$J75+SUM(OFFSET('2.5 CAPEX'!CC75,0,-MIN(MAX($F72-1-('2.1 Kraftwerk allgemein'!$F$16-'1.1 Allgemein'!$I$22+1),0),COLUMN(BO72)-1-('2.1 Kraftwerk allgemein'!$F$16-'1.1 Allgemein'!$I$22+1)),1,MIN(MAX($F72-('2.1 Kraftwerk allgemein'!$F$16-'1.1 Allgemein'!$I$22+1),1),COLUMN(BO72)-('2.1 Kraftwerk allgemein'!$F$16-'1.1 Allgemein'!$I$22+1)))))/$F72,
SUM(OFFSET('2.5 CAPEX'!CC75,0,-MIN($F72-1,COLUMN(BO72)-1),1,MIN($F72,COLUMN(BO72))))/$F72)))))))</f>
        <v>0</v>
      </c>
      <c r="BY72" s="199">
        <f ca="1">IF('2.1 Kraftwerk allgemein'!$F$15&lt;'1.1 Allgemein'!$I$22,
IF(OR(ISNUMBER($D72)=FALSE,$F72=""),"",
IF(AND('2.5 CAPEX'!$L75&lt;&gt;"x",'2.5 CAPEX'!$M75&lt;&gt;"x"),0,
IF($F72=0,0,
IF(BY$4&lt;'2.1 Kraftwerk allgemein'!$F$16,0,
IF(BY$4='2.1 Kraftwerk allgemein'!$F$16,'2.5 CAPEX'!$J75/$F72,
IF(BY$4&lt;'2.1 Kraftwerk allgemein'!$F$16+$F72,
('2.5 CAPEX'!$J75+SUM(OFFSET('2.5 CAPEX'!CD75,0,-MIN(MAX($F72-1-('2.1 Kraftwerk allgemein'!$F$16-'2.1 Kraftwerk allgemein'!$F$15+1),0),COLUMN(BP72)-1-('2.1 Kraftwerk allgemein'!$F$16-'2.1 Kraftwerk allgemein'!$F$15+1)),1,MIN(MAX($F72-('2.1 Kraftwerk allgemein'!$F$16-'2.1 Kraftwerk allgemein'!$F$15+1),1),COLUMN(BP72)-('2.1 Kraftwerk allgemein'!$F$16-'2.1 Kraftwerk allgemein'!$F$15+1)))))/$F72,
SUM(OFFSET('2.5 CAPEX'!CD75,0,-MIN($F72-1,COLUMN(BP72)-1),1,MIN($F72,COLUMN(BP72))))/$F72)))))),
IF(OR(ISNUMBER($D72)=FALSE,$F72=""),"",
IF(AND('2.5 CAPEX'!$L75&lt;&gt;"x",'2.5 CAPEX'!$M75&lt;&gt;"x"),0,
IF($F72=0,0,
IF(BY$4&lt;'2.1 Kraftwerk allgemein'!$F$16,0,
IF(BY$4='2.1 Kraftwerk allgemein'!$F$16,'2.5 CAPEX'!$J75/$F72,
IF(BY$4&lt;'2.1 Kraftwerk allgemein'!$F$16+$F72,
('2.5 CAPEX'!$J75+SUM(OFFSET('2.5 CAPEX'!CD75,0,-MIN(MAX($F72-1-('2.1 Kraftwerk allgemein'!$F$16-'1.1 Allgemein'!$I$22+1),0),COLUMN(BP72)-1-('2.1 Kraftwerk allgemein'!$F$16-'1.1 Allgemein'!$I$22+1)),1,MIN(MAX($F72-('2.1 Kraftwerk allgemein'!$F$16-'1.1 Allgemein'!$I$22+1),1),COLUMN(BP72)-('2.1 Kraftwerk allgemein'!$F$16-'1.1 Allgemein'!$I$22+1)))))/$F72,
SUM(OFFSET('2.5 CAPEX'!CD75,0,-MIN($F72-1,COLUMN(BP72)-1),1,MIN($F72,COLUMN(BP72))))/$F72)))))))</f>
        <v>0</v>
      </c>
      <c r="BZ72" s="199">
        <f ca="1">IF('2.1 Kraftwerk allgemein'!$F$15&lt;'1.1 Allgemein'!$I$22,
IF(OR(ISNUMBER($D72)=FALSE,$F72=""),"",
IF(AND('2.5 CAPEX'!$L75&lt;&gt;"x",'2.5 CAPEX'!$M75&lt;&gt;"x"),0,
IF($F72=0,0,
IF(BZ$4&lt;'2.1 Kraftwerk allgemein'!$F$16,0,
IF(BZ$4='2.1 Kraftwerk allgemein'!$F$16,'2.5 CAPEX'!$J75/$F72,
IF(BZ$4&lt;'2.1 Kraftwerk allgemein'!$F$16+$F72,
('2.5 CAPEX'!$J75+SUM(OFFSET('2.5 CAPEX'!CE75,0,-MIN(MAX($F72-1-('2.1 Kraftwerk allgemein'!$F$16-'2.1 Kraftwerk allgemein'!$F$15+1),0),COLUMN(BQ72)-1-('2.1 Kraftwerk allgemein'!$F$16-'2.1 Kraftwerk allgemein'!$F$15+1)),1,MIN(MAX($F72-('2.1 Kraftwerk allgemein'!$F$16-'2.1 Kraftwerk allgemein'!$F$15+1),1),COLUMN(BQ72)-('2.1 Kraftwerk allgemein'!$F$16-'2.1 Kraftwerk allgemein'!$F$15+1)))))/$F72,
SUM(OFFSET('2.5 CAPEX'!CE75,0,-MIN($F72-1,COLUMN(BQ72)-1),1,MIN($F72,COLUMN(BQ72))))/$F72)))))),
IF(OR(ISNUMBER($D72)=FALSE,$F72=""),"",
IF(AND('2.5 CAPEX'!$L75&lt;&gt;"x",'2.5 CAPEX'!$M75&lt;&gt;"x"),0,
IF($F72=0,0,
IF(BZ$4&lt;'2.1 Kraftwerk allgemein'!$F$16,0,
IF(BZ$4='2.1 Kraftwerk allgemein'!$F$16,'2.5 CAPEX'!$J75/$F72,
IF(BZ$4&lt;'2.1 Kraftwerk allgemein'!$F$16+$F72,
('2.5 CAPEX'!$J75+SUM(OFFSET('2.5 CAPEX'!CE75,0,-MIN(MAX($F72-1-('2.1 Kraftwerk allgemein'!$F$16-'1.1 Allgemein'!$I$22+1),0),COLUMN(BQ72)-1-('2.1 Kraftwerk allgemein'!$F$16-'1.1 Allgemein'!$I$22+1)),1,MIN(MAX($F72-('2.1 Kraftwerk allgemein'!$F$16-'1.1 Allgemein'!$I$22+1),1),COLUMN(BQ72)-('2.1 Kraftwerk allgemein'!$F$16-'1.1 Allgemein'!$I$22+1)))))/$F72,
SUM(OFFSET('2.5 CAPEX'!CE75,0,-MIN($F72-1,COLUMN(BQ72)-1),1,MIN($F72,COLUMN(BQ72))))/$F72)))))))</f>
        <v>0</v>
      </c>
      <c r="CA72" s="199">
        <f ca="1">IF('2.1 Kraftwerk allgemein'!$F$15&lt;'1.1 Allgemein'!$I$22,
IF(OR(ISNUMBER($D72)=FALSE,$F72=""),"",
IF(AND('2.5 CAPEX'!$L75&lt;&gt;"x",'2.5 CAPEX'!$M75&lt;&gt;"x"),0,
IF($F72=0,0,
IF(CA$4&lt;'2.1 Kraftwerk allgemein'!$F$16,0,
IF(CA$4='2.1 Kraftwerk allgemein'!$F$16,'2.5 CAPEX'!$J75/$F72,
IF(CA$4&lt;'2.1 Kraftwerk allgemein'!$F$16+$F72,
('2.5 CAPEX'!$J75+SUM(OFFSET('2.5 CAPEX'!CF75,0,-MIN(MAX($F72-1-('2.1 Kraftwerk allgemein'!$F$16-'2.1 Kraftwerk allgemein'!$F$15+1),0),COLUMN(BR72)-1-('2.1 Kraftwerk allgemein'!$F$16-'2.1 Kraftwerk allgemein'!$F$15+1)),1,MIN(MAX($F72-('2.1 Kraftwerk allgemein'!$F$16-'2.1 Kraftwerk allgemein'!$F$15+1),1),COLUMN(BR72)-('2.1 Kraftwerk allgemein'!$F$16-'2.1 Kraftwerk allgemein'!$F$15+1)))))/$F72,
SUM(OFFSET('2.5 CAPEX'!CF75,0,-MIN($F72-1,COLUMN(BR72)-1),1,MIN($F72,COLUMN(BR72))))/$F72)))))),
IF(OR(ISNUMBER($D72)=FALSE,$F72=""),"",
IF(AND('2.5 CAPEX'!$L75&lt;&gt;"x",'2.5 CAPEX'!$M75&lt;&gt;"x"),0,
IF($F72=0,0,
IF(CA$4&lt;'2.1 Kraftwerk allgemein'!$F$16,0,
IF(CA$4='2.1 Kraftwerk allgemein'!$F$16,'2.5 CAPEX'!$J75/$F72,
IF(CA$4&lt;'2.1 Kraftwerk allgemein'!$F$16+$F72,
('2.5 CAPEX'!$J75+SUM(OFFSET('2.5 CAPEX'!CF75,0,-MIN(MAX($F72-1-('2.1 Kraftwerk allgemein'!$F$16-'1.1 Allgemein'!$I$22+1),0),COLUMN(BR72)-1-('2.1 Kraftwerk allgemein'!$F$16-'1.1 Allgemein'!$I$22+1)),1,MIN(MAX($F72-('2.1 Kraftwerk allgemein'!$F$16-'1.1 Allgemein'!$I$22+1),1),COLUMN(BR72)-('2.1 Kraftwerk allgemein'!$F$16-'1.1 Allgemein'!$I$22+1)))))/$F72,
SUM(OFFSET('2.5 CAPEX'!CF75,0,-MIN($F72-1,COLUMN(BR72)-1),1,MIN($F72,COLUMN(BR72))))/$F72)))))))</f>
        <v>0</v>
      </c>
      <c r="CB72" s="199">
        <f ca="1">IF('2.1 Kraftwerk allgemein'!$F$15&lt;'1.1 Allgemein'!$I$22,
IF(OR(ISNUMBER($D72)=FALSE,$F72=""),"",
IF(AND('2.5 CAPEX'!$L75&lt;&gt;"x",'2.5 CAPEX'!$M75&lt;&gt;"x"),0,
IF($F72=0,0,
IF(CB$4&lt;'2.1 Kraftwerk allgemein'!$F$16,0,
IF(CB$4='2.1 Kraftwerk allgemein'!$F$16,'2.5 CAPEX'!$J75/$F72,
IF(CB$4&lt;'2.1 Kraftwerk allgemein'!$F$16+$F72,
('2.5 CAPEX'!$J75+SUM(OFFSET('2.5 CAPEX'!CG75,0,-MIN(MAX($F72-1-('2.1 Kraftwerk allgemein'!$F$16-'2.1 Kraftwerk allgemein'!$F$15+1),0),COLUMN(BS72)-1-('2.1 Kraftwerk allgemein'!$F$16-'2.1 Kraftwerk allgemein'!$F$15+1)),1,MIN(MAX($F72-('2.1 Kraftwerk allgemein'!$F$16-'2.1 Kraftwerk allgemein'!$F$15+1),1),COLUMN(BS72)-('2.1 Kraftwerk allgemein'!$F$16-'2.1 Kraftwerk allgemein'!$F$15+1)))))/$F72,
SUM(OFFSET('2.5 CAPEX'!CG75,0,-MIN($F72-1,COLUMN(BS72)-1),1,MIN($F72,COLUMN(BS72))))/$F72)))))),
IF(OR(ISNUMBER($D72)=FALSE,$F72=""),"",
IF(AND('2.5 CAPEX'!$L75&lt;&gt;"x",'2.5 CAPEX'!$M75&lt;&gt;"x"),0,
IF($F72=0,0,
IF(CB$4&lt;'2.1 Kraftwerk allgemein'!$F$16,0,
IF(CB$4='2.1 Kraftwerk allgemein'!$F$16,'2.5 CAPEX'!$J75/$F72,
IF(CB$4&lt;'2.1 Kraftwerk allgemein'!$F$16+$F72,
('2.5 CAPEX'!$J75+SUM(OFFSET('2.5 CAPEX'!CG75,0,-MIN(MAX($F72-1-('2.1 Kraftwerk allgemein'!$F$16-'1.1 Allgemein'!$I$22+1),0),COLUMN(BS72)-1-('2.1 Kraftwerk allgemein'!$F$16-'1.1 Allgemein'!$I$22+1)),1,MIN(MAX($F72-('2.1 Kraftwerk allgemein'!$F$16-'1.1 Allgemein'!$I$22+1),1),COLUMN(BS72)-('2.1 Kraftwerk allgemein'!$F$16-'1.1 Allgemein'!$I$22+1)))))/$F72,
SUM(OFFSET('2.5 CAPEX'!CG75,0,-MIN($F72-1,COLUMN(BS72)-1),1,MIN($F72,COLUMN(BS72))))/$F72)))))))</f>
        <v>0</v>
      </c>
      <c r="CC72" s="199">
        <f ca="1">IF('2.1 Kraftwerk allgemein'!$F$15&lt;'1.1 Allgemein'!$I$22,
IF(OR(ISNUMBER($D72)=FALSE,$F72=""),"",
IF(AND('2.5 CAPEX'!$L75&lt;&gt;"x",'2.5 CAPEX'!$M75&lt;&gt;"x"),0,
IF($F72=0,0,
IF(CC$4&lt;'2.1 Kraftwerk allgemein'!$F$16,0,
IF(CC$4='2.1 Kraftwerk allgemein'!$F$16,'2.5 CAPEX'!$J75/$F72,
IF(CC$4&lt;'2.1 Kraftwerk allgemein'!$F$16+$F72,
('2.5 CAPEX'!$J75+SUM(OFFSET('2.5 CAPEX'!CH75,0,-MIN(MAX($F72-1-('2.1 Kraftwerk allgemein'!$F$16-'2.1 Kraftwerk allgemein'!$F$15+1),0),COLUMN(BT72)-1-('2.1 Kraftwerk allgemein'!$F$16-'2.1 Kraftwerk allgemein'!$F$15+1)),1,MIN(MAX($F72-('2.1 Kraftwerk allgemein'!$F$16-'2.1 Kraftwerk allgemein'!$F$15+1),1),COLUMN(BT72)-('2.1 Kraftwerk allgemein'!$F$16-'2.1 Kraftwerk allgemein'!$F$15+1)))))/$F72,
SUM(OFFSET('2.5 CAPEX'!CH75,0,-MIN($F72-1,COLUMN(BT72)-1),1,MIN($F72,COLUMN(BT72))))/$F72)))))),
IF(OR(ISNUMBER($D72)=FALSE,$F72=""),"",
IF(AND('2.5 CAPEX'!$L75&lt;&gt;"x",'2.5 CAPEX'!$M75&lt;&gt;"x"),0,
IF($F72=0,0,
IF(CC$4&lt;'2.1 Kraftwerk allgemein'!$F$16,0,
IF(CC$4='2.1 Kraftwerk allgemein'!$F$16,'2.5 CAPEX'!$J75/$F72,
IF(CC$4&lt;'2.1 Kraftwerk allgemein'!$F$16+$F72,
('2.5 CAPEX'!$J75+SUM(OFFSET('2.5 CAPEX'!CH75,0,-MIN(MAX($F72-1-('2.1 Kraftwerk allgemein'!$F$16-'1.1 Allgemein'!$I$22+1),0),COLUMN(BT72)-1-('2.1 Kraftwerk allgemein'!$F$16-'1.1 Allgemein'!$I$22+1)),1,MIN(MAX($F72-('2.1 Kraftwerk allgemein'!$F$16-'1.1 Allgemein'!$I$22+1),1),COLUMN(BT72)-('2.1 Kraftwerk allgemein'!$F$16-'1.1 Allgemein'!$I$22+1)))))/$F72,
SUM(OFFSET('2.5 CAPEX'!CH75,0,-MIN($F72-1,COLUMN(BT72)-1),1,MIN($F72,COLUMN(BT72))))/$F72)))))))</f>
        <v>0</v>
      </c>
      <c r="CD72" s="199">
        <f ca="1">IF('2.1 Kraftwerk allgemein'!$F$15&lt;'1.1 Allgemein'!$I$22,
IF(OR(ISNUMBER($D72)=FALSE,$F72=""),"",
IF(AND('2.5 CAPEX'!$L75&lt;&gt;"x",'2.5 CAPEX'!$M75&lt;&gt;"x"),0,
IF($F72=0,0,
IF(CD$4&lt;'2.1 Kraftwerk allgemein'!$F$16,0,
IF(CD$4='2.1 Kraftwerk allgemein'!$F$16,'2.5 CAPEX'!$J75/$F72,
IF(CD$4&lt;'2.1 Kraftwerk allgemein'!$F$16+$F72,
('2.5 CAPEX'!$J75+SUM(OFFSET('2.5 CAPEX'!CI75,0,-MIN(MAX($F72-1-('2.1 Kraftwerk allgemein'!$F$16-'2.1 Kraftwerk allgemein'!$F$15+1),0),COLUMN(BU72)-1-('2.1 Kraftwerk allgemein'!$F$16-'2.1 Kraftwerk allgemein'!$F$15+1)),1,MIN(MAX($F72-('2.1 Kraftwerk allgemein'!$F$16-'2.1 Kraftwerk allgemein'!$F$15+1),1),COLUMN(BU72)-('2.1 Kraftwerk allgemein'!$F$16-'2.1 Kraftwerk allgemein'!$F$15+1)))))/$F72,
SUM(OFFSET('2.5 CAPEX'!CI75,0,-MIN($F72-1,COLUMN(BU72)-1),1,MIN($F72,COLUMN(BU72))))/$F72)))))),
IF(OR(ISNUMBER($D72)=FALSE,$F72=""),"",
IF(AND('2.5 CAPEX'!$L75&lt;&gt;"x",'2.5 CAPEX'!$M75&lt;&gt;"x"),0,
IF($F72=0,0,
IF(CD$4&lt;'2.1 Kraftwerk allgemein'!$F$16,0,
IF(CD$4='2.1 Kraftwerk allgemein'!$F$16,'2.5 CAPEX'!$J75/$F72,
IF(CD$4&lt;'2.1 Kraftwerk allgemein'!$F$16+$F72,
('2.5 CAPEX'!$J75+SUM(OFFSET('2.5 CAPEX'!CI75,0,-MIN(MAX($F72-1-('2.1 Kraftwerk allgemein'!$F$16-'1.1 Allgemein'!$I$22+1),0),COLUMN(BU72)-1-('2.1 Kraftwerk allgemein'!$F$16-'1.1 Allgemein'!$I$22+1)),1,MIN(MAX($F72-('2.1 Kraftwerk allgemein'!$F$16-'1.1 Allgemein'!$I$22+1),1),COLUMN(BU72)-('2.1 Kraftwerk allgemein'!$F$16-'1.1 Allgemein'!$I$22+1)))))/$F72,
SUM(OFFSET('2.5 CAPEX'!CI75,0,-MIN($F72-1,COLUMN(BU72)-1),1,MIN($F72,COLUMN(BU72))))/$F72)))))))</f>
        <v>0</v>
      </c>
      <c r="CE72" s="199">
        <f ca="1">IF('2.1 Kraftwerk allgemein'!$F$15&lt;'1.1 Allgemein'!$I$22,
IF(OR(ISNUMBER($D72)=FALSE,$F72=""),"",
IF(AND('2.5 CAPEX'!$L75&lt;&gt;"x",'2.5 CAPEX'!$M75&lt;&gt;"x"),0,
IF($F72=0,0,
IF(CE$4&lt;'2.1 Kraftwerk allgemein'!$F$16,0,
IF(CE$4='2.1 Kraftwerk allgemein'!$F$16,'2.5 CAPEX'!$J75/$F72,
IF(CE$4&lt;'2.1 Kraftwerk allgemein'!$F$16+$F72,
('2.5 CAPEX'!$J75+SUM(OFFSET('2.5 CAPEX'!CJ75,0,-MIN(MAX($F72-1-('2.1 Kraftwerk allgemein'!$F$16-'2.1 Kraftwerk allgemein'!$F$15+1),0),COLUMN(BV72)-1-('2.1 Kraftwerk allgemein'!$F$16-'2.1 Kraftwerk allgemein'!$F$15+1)),1,MIN(MAX($F72-('2.1 Kraftwerk allgemein'!$F$16-'2.1 Kraftwerk allgemein'!$F$15+1),1),COLUMN(BV72)-('2.1 Kraftwerk allgemein'!$F$16-'2.1 Kraftwerk allgemein'!$F$15+1)))))/$F72,
SUM(OFFSET('2.5 CAPEX'!CJ75,0,-MIN($F72-1,COLUMN(BV72)-1),1,MIN($F72,COLUMN(BV72))))/$F72)))))),
IF(OR(ISNUMBER($D72)=FALSE,$F72=""),"",
IF(AND('2.5 CAPEX'!$L75&lt;&gt;"x",'2.5 CAPEX'!$M75&lt;&gt;"x"),0,
IF($F72=0,0,
IF(CE$4&lt;'2.1 Kraftwerk allgemein'!$F$16,0,
IF(CE$4='2.1 Kraftwerk allgemein'!$F$16,'2.5 CAPEX'!$J75/$F72,
IF(CE$4&lt;'2.1 Kraftwerk allgemein'!$F$16+$F72,
('2.5 CAPEX'!$J75+SUM(OFFSET('2.5 CAPEX'!CJ75,0,-MIN(MAX($F72-1-('2.1 Kraftwerk allgemein'!$F$16-'1.1 Allgemein'!$I$22+1),0),COLUMN(BV72)-1-('2.1 Kraftwerk allgemein'!$F$16-'1.1 Allgemein'!$I$22+1)),1,MIN(MAX($F72-('2.1 Kraftwerk allgemein'!$F$16-'1.1 Allgemein'!$I$22+1),1),COLUMN(BV72)-('2.1 Kraftwerk allgemein'!$F$16-'1.1 Allgemein'!$I$22+1)))))/$F72,
SUM(OFFSET('2.5 CAPEX'!CJ75,0,-MIN($F72-1,COLUMN(BV72)-1),1,MIN($F72,COLUMN(BV72))))/$F72)))))))</f>
        <v>0</v>
      </c>
      <c r="CF72" s="199">
        <f ca="1">IF('2.1 Kraftwerk allgemein'!$F$15&lt;'1.1 Allgemein'!$I$22,
IF(OR(ISNUMBER($D72)=FALSE,$F72=""),"",
IF(AND('2.5 CAPEX'!$L75&lt;&gt;"x",'2.5 CAPEX'!$M75&lt;&gt;"x"),0,
IF($F72=0,0,
IF(CF$4&lt;'2.1 Kraftwerk allgemein'!$F$16,0,
IF(CF$4='2.1 Kraftwerk allgemein'!$F$16,'2.5 CAPEX'!$J75/$F72,
IF(CF$4&lt;'2.1 Kraftwerk allgemein'!$F$16+$F72,
('2.5 CAPEX'!$J75+SUM(OFFSET('2.5 CAPEX'!CK75,0,-MIN(MAX($F72-1-('2.1 Kraftwerk allgemein'!$F$16-'2.1 Kraftwerk allgemein'!$F$15+1),0),COLUMN(BW72)-1-('2.1 Kraftwerk allgemein'!$F$16-'2.1 Kraftwerk allgemein'!$F$15+1)),1,MIN(MAX($F72-('2.1 Kraftwerk allgemein'!$F$16-'2.1 Kraftwerk allgemein'!$F$15+1),1),COLUMN(BW72)-('2.1 Kraftwerk allgemein'!$F$16-'2.1 Kraftwerk allgemein'!$F$15+1)))))/$F72,
SUM(OFFSET('2.5 CAPEX'!CK75,0,-MIN($F72-1,COLUMN(BW72)-1),1,MIN($F72,COLUMN(BW72))))/$F72)))))),
IF(OR(ISNUMBER($D72)=FALSE,$F72=""),"",
IF(AND('2.5 CAPEX'!$L75&lt;&gt;"x",'2.5 CAPEX'!$M75&lt;&gt;"x"),0,
IF($F72=0,0,
IF(CF$4&lt;'2.1 Kraftwerk allgemein'!$F$16,0,
IF(CF$4='2.1 Kraftwerk allgemein'!$F$16,'2.5 CAPEX'!$J75/$F72,
IF(CF$4&lt;'2.1 Kraftwerk allgemein'!$F$16+$F72,
('2.5 CAPEX'!$J75+SUM(OFFSET('2.5 CAPEX'!CK75,0,-MIN(MAX($F72-1-('2.1 Kraftwerk allgemein'!$F$16-'1.1 Allgemein'!$I$22+1),0),COLUMN(BW72)-1-('2.1 Kraftwerk allgemein'!$F$16-'1.1 Allgemein'!$I$22+1)),1,MIN(MAX($F72-('2.1 Kraftwerk allgemein'!$F$16-'1.1 Allgemein'!$I$22+1),1),COLUMN(BW72)-('2.1 Kraftwerk allgemein'!$F$16-'1.1 Allgemein'!$I$22+1)))))/$F72,
SUM(OFFSET('2.5 CAPEX'!CK75,0,-MIN($F72-1,COLUMN(BW72)-1),1,MIN($F72,COLUMN(BW72))))/$F72)))))))</f>
        <v>0</v>
      </c>
      <c r="CG72" s="199">
        <f ca="1">IF('2.1 Kraftwerk allgemein'!$F$15&lt;'1.1 Allgemein'!$I$22,
IF(OR(ISNUMBER($D72)=FALSE,$F72=""),"",
IF(AND('2.5 CAPEX'!$L75&lt;&gt;"x",'2.5 CAPEX'!$M75&lt;&gt;"x"),0,
IF($F72=0,0,
IF(CG$4&lt;'2.1 Kraftwerk allgemein'!$F$16,0,
IF(CG$4='2.1 Kraftwerk allgemein'!$F$16,'2.5 CAPEX'!$J75/$F72,
IF(CG$4&lt;'2.1 Kraftwerk allgemein'!$F$16+$F72,
('2.5 CAPEX'!$J75+SUM(OFFSET('2.5 CAPEX'!CL75,0,-MIN(MAX($F72-1-('2.1 Kraftwerk allgemein'!$F$16-'2.1 Kraftwerk allgemein'!$F$15+1),0),COLUMN(BX72)-1-('2.1 Kraftwerk allgemein'!$F$16-'2.1 Kraftwerk allgemein'!$F$15+1)),1,MIN(MAX($F72-('2.1 Kraftwerk allgemein'!$F$16-'2.1 Kraftwerk allgemein'!$F$15+1),1),COLUMN(BX72)-('2.1 Kraftwerk allgemein'!$F$16-'2.1 Kraftwerk allgemein'!$F$15+1)))))/$F72,
SUM(OFFSET('2.5 CAPEX'!CL75,0,-MIN($F72-1,COLUMN(BX72)-1),1,MIN($F72,COLUMN(BX72))))/$F72)))))),
IF(OR(ISNUMBER($D72)=FALSE,$F72=""),"",
IF(AND('2.5 CAPEX'!$L75&lt;&gt;"x",'2.5 CAPEX'!$M75&lt;&gt;"x"),0,
IF($F72=0,0,
IF(CG$4&lt;'2.1 Kraftwerk allgemein'!$F$16,0,
IF(CG$4='2.1 Kraftwerk allgemein'!$F$16,'2.5 CAPEX'!$J75/$F72,
IF(CG$4&lt;'2.1 Kraftwerk allgemein'!$F$16+$F72,
('2.5 CAPEX'!$J75+SUM(OFFSET('2.5 CAPEX'!CL75,0,-MIN(MAX($F72-1-('2.1 Kraftwerk allgemein'!$F$16-'1.1 Allgemein'!$I$22+1),0),COLUMN(BX72)-1-('2.1 Kraftwerk allgemein'!$F$16-'1.1 Allgemein'!$I$22+1)),1,MIN(MAX($F72-('2.1 Kraftwerk allgemein'!$F$16-'1.1 Allgemein'!$I$22+1),1),COLUMN(BX72)-('2.1 Kraftwerk allgemein'!$F$16-'1.1 Allgemein'!$I$22+1)))))/$F72,
SUM(OFFSET('2.5 CAPEX'!CL75,0,-MIN($F72-1,COLUMN(BX72)-1),1,MIN($F72,COLUMN(BX72))))/$F72)))))))</f>
        <v>0</v>
      </c>
      <c r="CH72" s="199">
        <f ca="1">IF('2.1 Kraftwerk allgemein'!$F$15&lt;'1.1 Allgemein'!$I$22,
IF(OR(ISNUMBER($D72)=FALSE,$F72=""),"",
IF(AND('2.5 CAPEX'!$L75&lt;&gt;"x",'2.5 CAPEX'!$M75&lt;&gt;"x"),0,
IF($F72=0,0,
IF(CH$4&lt;'2.1 Kraftwerk allgemein'!$F$16,0,
IF(CH$4='2.1 Kraftwerk allgemein'!$F$16,'2.5 CAPEX'!$J75/$F72,
IF(CH$4&lt;'2.1 Kraftwerk allgemein'!$F$16+$F72,
('2.5 CAPEX'!$J75+SUM(OFFSET('2.5 CAPEX'!CM75,0,-MIN(MAX($F72-1-('2.1 Kraftwerk allgemein'!$F$16-'2.1 Kraftwerk allgemein'!$F$15+1),0),COLUMN(BY72)-1-('2.1 Kraftwerk allgemein'!$F$16-'2.1 Kraftwerk allgemein'!$F$15+1)),1,MIN(MAX($F72-('2.1 Kraftwerk allgemein'!$F$16-'2.1 Kraftwerk allgemein'!$F$15+1),1),COLUMN(BY72)-('2.1 Kraftwerk allgemein'!$F$16-'2.1 Kraftwerk allgemein'!$F$15+1)))))/$F72,
SUM(OFFSET('2.5 CAPEX'!CM75,0,-MIN($F72-1,COLUMN(BY72)-1),1,MIN($F72,COLUMN(BY72))))/$F72)))))),
IF(OR(ISNUMBER($D72)=FALSE,$F72=""),"",
IF(AND('2.5 CAPEX'!$L75&lt;&gt;"x",'2.5 CAPEX'!$M75&lt;&gt;"x"),0,
IF($F72=0,0,
IF(CH$4&lt;'2.1 Kraftwerk allgemein'!$F$16,0,
IF(CH$4='2.1 Kraftwerk allgemein'!$F$16,'2.5 CAPEX'!$J75/$F72,
IF(CH$4&lt;'2.1 Kraftwerk allgemein'!$F$16+$F72,
('2.5 CAPEX'!$J75+SUM(OFFSET('2.5 CAPEX'!CM75,0,-MIN(MAX($F72-1-('2.1 Kraftwerk allgemein'!$F$16-'1.1 Allgemein'!$I$22+1),0),COLUMN(BY72)-1-('2.1 Kraftwerk allgemein'!$F$16-'1.1 Allgemein'!$I$22+1)),1,MIN(MAX($F72-('2.1 Kraftwerk allgemein'!$F$16-'1.1 Allgemein'!$I$22+1),1),COLUMN(BY72)-('2.1 Kraftwerk allgemein'!$F$16-'1.1 Allgemein'!$I$22+1)))))/$F72,
SUM(OFFSET('2.5 CAPEX'!CM75,0,-MIN($F72-1,COLUMN(BY72)-1),1,MIN($F72,COLUMN(BY72))))/$F72)))))))</f>
        <v>0</v>
      </c>
      <c r="CI72" s="199">
        <f ca="1">IF('2.1 Kraftwerk allgemein'!$F$15&lt;'1.1 Allgemein'!$I$22,
IF(OR(ISNUMBER($D72)=FALSE,$F72=""),"",
IF(AND('2.5 CAPEX'!$L75&lt;&gt;"x",'2.5 CAPEX'!$M75&lt;&gt;"x"),0,
IF($F72=0,0,
IF(CI$4&lt;'2.1 Kraftwerk allgemein'!$F$16,0,
IF(CI$4='2.1 Kraftwerk allgemein'!$F$16,'2.5 CAPEX'!$J75/$F72,
IF(CI$4&lt;'2.1 Kraftwerk allgemein'!$F$16+$F72,
('2.5 CAPEX'!$J75+SUM(OFFSET('2.5 CAPEX'!CN75,0,-MIN(MAX($F72-1-('2.1 Kraftwerk allgemein'!$F$16-'2.1 Kraftwerk allgemein'!$F$15+1),0),COLUMN(BZ72)-1-('2.1 Kraftwerk allgemein'!$F$16-'2.1 Kraftwerk allgemein'!$F$15+1)),1,MIN(MAX($F72-('2.1 Kraftwerk allgemein'!$F$16-'2.1 Kraftwerk allgemein'!$F$15+1),1),COLUMN(BZ72)-('2.1 Kraftwerk allgemein'!$F$16-'2.1 Kraftwerk allgemein'!$F$15+1)))))/$F72,
SUM(OFFSET('2.5 CAPEX'!CN75,0,-MIN($F72-1,COLUMN(BZ72)-1),1,MIN($F72,COLUMN(BZ72))))/$F72)))))),
IF(OR(ISNUMBER($D72)=FALSE,$F72=""),"",
IF(AND('2.5 CAPEX'!$L75&lt;&gt;"x",'2.5 CAPEX'!$M75&lt;&gt;"x"),0,
IF($F72=0,0,
IF(CI$4&lt;'2.1 Kraftwerk allgemein'!$F$16,0,
IF(CI$4='2.1 Kraftwerk allgemein'!$F$16,'2.5 CAPEX'!$J75/$F72,
IF(CI$4&lt;'2.1 Kraftwerk allgemein'!$F$16+$F72,
('2.5 CAPEX'!$J75+SUM(OFFSET('2.5 CAPEX'!CN75,0,-MIN(MAX($F72-1-('2.1 Kraftwerk allgemein'!$F$16-'1.1 Allgemein'!$I$22+1),0),COLUMN(BZ72)-1-('2.1 Kraftwerk allgemein'!$F$16-'1.1 Allgemein'!$I$22+1)),1,MIN(MAX($F72-('2.1 Kraftwerk allgemein'!$F$16-'1.1 Allgemein'!$I$22+1),1),COLUMN(BZ72)-('2.1 Kraftwerk allgemein'!$F$16-'1.1 Allgemein'!$I$22+1)))))/$F72,
SUM(OFFSET('2.5 CAPEX'!CN75,0,-MIN($F72-1,COLUMN(BZ72)-1),1,MIN($F72,COLUMN(BZ72))))/$F72)))))))</f>
        <v>0</v>
      </c>
      <c r="CJ72" s="199">
        <f ca="1">IF('2.1 Kraftwerk allgemein'!$F$15&lt;'1.1 Allgemein'!$I$22,
IF(OR(ISNUMBER($D72)=FALSE,$F72=""),"",
IF(AND('2.5 CAPEX'!$L75&lt;&gt;"x",'2.5 CAPEX'!$M75&lt;&gt;"x"),0,
IF($F72=0,0,
IF(CJ$4&lt;'2.1 Kraftwerk allgemein'!$F$16,0,
IF(CJ$4='2.1 Kraftwerk allgemein'!$F$16,'2.5 CAPEX'!$J75/$F72,
IF(CJ$4&lt;'2.1 Kraftwerk allgemein'!$F$16+$F72,
('2.5 CAPEX'!$J75+SUM(OFFSET('2.5 CAPEX'!CO75,0,-MIN(MAX($F72-1-('2.1 Kraftwerk allgemein'!$F$16-'2.1 Kraftwerk allgemein'!$F$15+1),0),COLUMN(CA72)-1-('2.1 Kraftwerk allgemein'!$F$16-'2.1 Kraftwerk allgemein'!$F$15+1)),1,MIN(MAX($F72-('2.1 Kraftwerk allgemein'!$F$16-'2.1 Kraftwerk allgemein'!$F$15+1),1),COLUMN(CA72)-('2.1 Kraftwerk allgemein'!$F$16-'2.1 Kraftwerk allgemein'!$F$15+1)))))/$F72,
SUM(OFFSET('2.5 CAPEX'!CO75,0,-MIN($F72-1,COLUMN(CA72)-1),1,MIN($F72,COLUMN(CA72))))/$F72)))))),
IF(OR(ISNUMBER($D72)=FALSE,$F72=""),"",
IF(AND('2.5 CAPEX'!$L75&lt;&gt;"x",'2.5 CAPEX'!$M75&lt;&gt;"x"),0,
IF($F72=0,0,
IF(CJ$4&lt;'2.1 Kraftwerk allgemein'!$F$16,0,
IF(CJ$4='2.1 Kraftwerk allgemein'!$F$16,'2.5 CAPEX'!$J75/$F72,
IF(CJ$4&lt;'2.1 Kraftwerk allgemein'!$F$16+$F72,
('2.5 CAPEX'!$J75+SUM(OFFSET('2.5 CAPEX'!CO75,0,-MIN(MAX($F72-1-('2.1 Kraftwerk allgemein'!$F$16-'1.1 Allgemein'!$I$22+1),0),COLUMN(CA72)-1-('2.1 Kraftwerk allgemein'!$F$16-'1.1 Allgemein'!$I$22+1)),1,MIN(MAX($F72-('2.1 Kraftwerk allgemein'!$F$16-'1.1 Allgemein'!$I$22+1),1),COLUMN(CA72)-('2.1 Kraftwerk allgemein'!$F$16-'1.1 Allgemein'!$I$22+1)))))/$F72,
SUM(OFFSET('2.5 CAPEX'!CO75,0,-MIN($F72-1,COLUMN(CA72)-1),1,MIN($F72,COLUMN(CA72))))/$F72)))))))</f>
        <v>0</v>
      </c>
      <c r="CK72" s="199">
        <f ca="1">IF('2.1 Kraftwerk allgemein'!$F$15&lt;'1.1 Allgemein'!$I$22,
IF(OR(ISNUMBER($D72)=FALSE,$F72=""),"",
IF(AND('2.5 CAPEX'!$L75&lt;&gt;"x",'2.5 CAPEX'!$M75&lt;&gt;"x"),0,
IF($F72=0,0,
IF(CK$4&lt;'2.1 Kraftwerk allgemein'!$F$16,0,
IF(CK$4='2.1 Kraftwerk allgemein'!$F$16,'2.5 CAPEX'!$J75/$F72,
IF(CK$4&lt;'2.1 Kraftwerk allgemein'!$F$16+$F72,
('2.5 CAPEX'!$J75+SUM(OFFSET('2.5 CAPEX'!CP75,0,-MIN(MAX($F72-1-('2.1 Kraftwerk allgemein'!$F$16-'2.1 Kraftwerk allgemein'!$F$15+1),0),COLUMN(CB72)-1-('2.1 Kraftwerk allgemein'!$F$16-'2.1 Kraftwerk allgemein'!$F$15+1)),1,MIN(MAX($F72-('2.1 Kraftwerk allgemein'!$F$16-'2.1 Kraftwerk allgemein'!$F$15+1),1),COLUMN(CB72)-('2.1 Kraftwerk allgemein'!$F$16-'2.1 Kraftwerk allgemein'!$F$15+1)))))/$F72,
SUM(OFFSET('2.5 CAPEX'!CP75,0,-MIN($F72-1,COLUMN(CB72)-1),1,MIN($F72,COLUMN(CB72))))/$F72)))))),
IF(OR(ISNUMBER($D72)=FALSE,$F72=""),"",
IF(AND('2.5 CAPEX'!$L75&lt;&gt;"x",'2.5 CAPEX'!$M75&lt;&gt;"x"),0,
IF($F72=0,0,
IF(CK$4&lt;'2.1 Kraftwerk allgemein'!$F$16,0,
IF(CK$4='2.1 Kraftwerk allgemein'!$F$16,'2.5 CAPEX'!$J75/$F72,
IF(CK$4&lt;'2.1 Kraftwerk allgemein'!$F$16+$F72,
('2.5 CAPEX'!$J75+SUM(OFFSET('2.5 CAPEX'!CP75,0,-MIN(MAX($F72-1-('2.1 Kraftwerk allgemein'!$F$16-'1.1 Allgemein'!$I$22+1),0),COLUMN(CB72)-1-('2.1 Kraftwerk allgemein'!$F$16-'1.1 Allgemein'!$I$22+1)),1,MIN(MAX($F72-('2.1 Kraftwerk allgemein'!$F$16-'1.1 Allgemein'!$I$22+1),1),COLUMN(CB72)-('2.1 Kraftwerk allgemein'!$F$16-'1.1 Allgemein'!$I$22+1)))))/$F72,
SUM(OFFSET('2.5 CAPEX'!CP75,0,-MIN($F72-1,COLUMN(CB72)-1),1,MIN($F72,COLUMN(CB72))))/$F72)))))))</f>
        <v>0</v>
      </c>
      <c r="CL72" s="199">
        <f ca="1">IF('2.1 Kraftwerk allgemein'!$F$15&lt;'1.1 Allgemein'!$I$22,
IF(OR(ISNUMBER($D72)=FALSE,$F72=""),"",
IF(AND('2.5 CAPEX'!$L75&lt;&gt;"x",'2.5 CAPEX'!$M75&lt;&gt;"x"),0,
IF($F72=0,0,
IF(CL$4&lt;'2.1 Kraftwerk allgemein'!$F$16,0,
IF(CL$4='2.1 Kraftwerk allgemein'!$F$16,'2.5 CAPEX'!$J75/$F72,
IF(CL$4&lt;'2.1 Kraftwerk allgemein'!$F$16+$F72,
('2.5 CAPEX'!$J75+SUM(OFFSET('2.5 CAPEX'!CQ75,0,-MIN(MAX($F72-1-('2.1 Kraftwerk allgemein'!$F$16-'2.1 Kraftwerk allgemein'!$F$15+1),0),COLUMN(CC72)-1-('2.1 Kraftwerk allgemein'!$F$16-'2.1 Kraftwerk allgemein'!$F$15+1)),1,MIN(MAX($F72-('2.1 Kraftwerk allgemein'!$F$16-'2.1 Kraftwerk allgemein'!$F$15+1),1),COLUMN(CC72)-('2.1 Kraftwerk allgemein'!$F$16-'2.1 Kraftwerk allgemein'!$F$15+1)))))/$F72,
SUM(OFFSET('2.5 CAPEX'!CQ75,0,-MIN($F72-1,COLUMN(CC72)-1),1,MIN($F72,COLUMN(CC72))))/$F72)))))),
IF(OR(ISNUMBER($D72)=FALSE,$F72=""),"",
IF(AND('2.5 CAPEX'!$L75&lt;&gt;"x",'2.5 CAPEX'!$M75&lt;&gt;"x"),0,
IF($F72=0,0,
IF(CL$4&lt;'2.1 Kraftwerk allgemein'!$F$16,0,
IF(CL$4='2.1 Kraftwerk allgemein'!$F$16,'2.5 CAPEX'!$J75/$F72,
IF(CL$4&lt;'2.1 Kraftwerk allgemein'!$F$16+$F72,
('2.5 CAPEX'!$J75+SUM(OFFSET('2.5 CAPEX'!CQ75,0,-MIN(MAX($F72-1-('2.1 Kraftwerk allgemein'!$F$16-'1.1 Allgemein'!$I$22+1),0),COLUMN(CC72)-1-('2.1 Kraftwerk allgemein'!$F$16-'1.1 Allgemein'!$I$22+1)),1,MIN(MAX($F72-('2.1 Kraftwerk allgemein'!$F$16-'1.1 Allgemein'!$I$22+1),1),COLUMN(CC72)-('2.1 Kraftwerk allgemein'!$F$16-'1.1 Allgemein'!$I$22+1)))))/$F72,
SUM(OFFSET('2.5 CAPEX'!CQ75,0,-MIN($F72-1,COLUMN(CC72)-1),1,MIN($F72,COLUMN(CC72))))/$F72)))))))</f>
        <v>0</v>
      </c>
      <c r="CM72" s="199">
        <f ca="1">IF('2.1 Kraftwerk allgemein'!$F$15&lt;'1.1 Allgemein'!$I$22,
IF(OR(ISNUMBER($D72)=FALSE,$F72=""),"",
IF(AND('2.5 CAPEX'!$L75&lt;&gt;"x",'2.5 CAPEX'!$M75&lt;&gt;"x"),0,
IF($F72=0,0,
IF(CM$4&lt;'2.1 Kraftwerk allgemein'!$F$16,0,
IF(CM$4='2.1 Kraftwerk allgemein'!$F$16,'2.5 CAPEX'!$J75/$F72,
IF(CM$4&lt;'2.1 Kraftwerk allgemein'!$F$16+$F72,
('2.5 CAPEX'!$J75+SUM(OFFSET('2.5 CAPEX'!CR75,0,-MIN(MAX($F72-1-('2.1 Kraftwerk allgemein'!$F$16-'2.1 Kraftwerk allgemein'!$F$15+1),0),COLUMN(CD72)-1-('2.1 Kraftwerk allgemein'!$F$16-'2.1 Kraftwerk allgemein'!$F$15+1)),1,MIN(MAX($F72-('2.1 Kraftwerk allgemein'!$F$16-'2.1 Kraftwerk allgemein'!$F$15+1),1),COLUMN(CD72)-('2.1 Kraftwerk allgemein'!$F$16-'2.1 Kraftwerk allgemein'!$F$15+1)))))/$F72,
SUM(OFFSET('2.5 CAPEX'!CR75,0,-MIN($F72-1,COLUMN(CD72)-1),1,MIN($F72,COLUMN(CD72))))/$F72)))))),
IF(OR(ISNUMBER($D72)=FALSE,$F72=""),"",
IF(AND('2.5 CAPEX'!$L75&lt;&gt;"x",'2.5 CAPEX'!$M75&lt;&gt;"x"),0,
IF($F72=0,0,
IF(CM$4&lt;'2.1 Kraftwerk allgemein'!$F$16,0,
IF(CM$4='2.1 Kraftwerk allgemein'!$F$16,'2.5 CAPEX'!$J75/$F72,
IF(CM$4&lt;'2.1 Kraftwerk allgemein'!$F$16+$F72,
('2.5 CAPEX'!$J75+SUM(OFFSET('2.5 CAPEX'!CR75,0,-MIN(MAX($F72-1-('2.1 Kraftwerk allgemein'!$F$16-'1.1 Allgemein'!$I$22+1),0),COLUMN(CD72)-1-('2.1 Kraftwerk allgemein'!$F$16-'1.1 Allgemein'!$I$22+1)),1,MIN(MAX($F72-('2.1 Kraftwerk allgemein'!$F$16-'1.1 Allgemein'!$I$22+1),1),COLUMN(CD72)-('2.1 Kraftwerk allgemein'!$F$16-'1.1 Allgemein'!$I$22+1)))))/$F72,
SUM(OFFSET('2.5 CAPEX'!CR75,0,-MIN($F72-1,COLUMN(CD72)-1),1,MIN($F72,COLUMN(CD72))))/$F72)))))))</f>
        <v>0</v>
      </c>
      <c r="CN72" s="199">
        <f ca="1">IF('2.1 Kraftwerk allgemein'!$F$15&lt;'1.1 Allgemein'!$I$22,
IF(OR(ISNUMBER($D72)=FALSE,$F72=""),"",
IF(AND('2.5 CAPEX'!$L75&lt;&gt;"x",'2.5 CAPEX'!$M75&lt;&gt;"x"),0,
IF($F72=0,0,
IF(CN$4&lt;'2.1 Kraftwerk allgemein'!$F$16,0,
IF(CN$4='2.1 Kraftwerk allgemein'!$F$16,'2.5 CAPEX'!$J75/$F72,
IF(CN$4&lt;'2.1 Kraftwerk allgemein'!$F$16+$F72,
('2.5 CAPEX'!$J75+SUM(OFFSET('2.5 CAPEX'!CS75,0,-MIN(MAX($F72-1-('2.1 Kraftwerk allgemein'!$F$16-'2.1 Kraftwerk allgemein'!$F$15+1),0),COLUMN(CE72)-1-('2.1 Kraftwerk allgemein'!$F$16-'2.1 Kraftwerk allgemein'!$F$15+1)),1,MIN(MAX($F72-('2.1 Kraftwerk allgemein'!$F$16-'2.1 Kraftwerk allgemein'!$F$15+1),1),COLUMN(CE72)-('2.1 Kraftwerk allgemein'!$F$16-'2.1 Kraftwerk allgemein'!$F$15+1)))))/$F72,
SUM(OFFSET('2.5 CAPEX'!CS75,0,-MIN($F72-1,COLUMN(CE72)-1),1,MIN($F72,COLUMN(CE72))))/$F72)))))),
IF(OR(ISNUMBER($D72)=FALSE,$F72=""),"",
IF(AND('2.5 CAPEX'!$L75&lt;&gt;"x",'2.5 CAPEX'!$M75&lt;&gt;"x"),0,
IF($F72=0,0,
IF(CN$4&lt;'2.1 Kraftwerk allgemein'!$F$16,0,
IF(CN$4='2.1 Kraftwerk allgemein'!$F$16,'2.5 CAPEX'!$J75/$F72,
IF(CN$4&lt;'2.1 Kraftwerk allgemein'!$F$16+$F72,
('2.5 CAPEX'!$J75+SUM(OFFSET('2.5 CAPEX'!CS75,0,-MIN(MAX($F72-1-('2.1 Kraftwerk allgemein'!$F$16-'1.1 Allgemein'!$I$22+1),0),COLUMN(CE72)-1-('2.1 Kraftwerk allgemein'!$F$16-'1.1 Allgemein'!$I$22+1)),1,MIN(MAX($F72-('2.1 Kraftwerk allgemein'!$F$16-'1.1 Allgemein'!$I$22+1),1),COLUMN(CE72)-('2.1 Kraftwerk allgemein'!$F$16-'1.1 Allgemein'!$I$22+1)))))/$F72,
SUM(OFFSET('2.5 CAPEX'!CS75,0,-MIN($F72-1,COLUMN(CE72)-1),1,MIN($F72,COLUMN(CE72))))/$F72)))))))</f>
        <v>0</v>
      </c>
      <c r="CO72" s="199">
        <f ca="1">IF('2.1 Kraftwerk allgemein'!$F$15&lt;'1.1 Allgemein'!$I$22,
IF(OR(ISNUMBER($D72)=FALSE,$F72=""),"",
IF(AND('2.5 CAPEX'!$L75&lt;&gt;"x",'2.5 CAPEX'!$M75&lt;&gt;"x"),0,
IF($F72=0,0,
IF(CO$4&lt;'2.1 Kraftwerk allgemein'!$F$16,0,
IF(CO$4='2.1 Kraftwerk allgemein'!$F$16,'2.5 CAPEX'!$J75/$F72,
IF(CO$4&lt;'2.1 Kraftwerk allgemein'!$F$16+$F72,
('2.5 CAPEX'!$J75+SUM(OFFSET('2.5 CAPEX'!CT75,0,-MIN(MAX($F72-1-('2.1 Kraftwerk allgemein'!$F$16-'2.1 Kraftwerk allgemein'!$F$15+1),0),COLUMN(CF72)-1-('2.1 Kraftwerk allgemein'!$F$16-'2.1 Kraftwerk allgemein'!$F$15+1)),1,MIN(MAX($F72-('2.1 Kraftwerk allgemein'!$F$16-'2.1 Kraftwerk allgemein'!$F$15+1),1),COLUMN(CF72)-('2.1 Kraftwerk allgemein'!$F$16-'2.1 Kraftwerk allgemein'!$F$15+1)))))/$F72,
SUM(OFFSET('2.5 CAPEX'!CT75,0,-MIN($F72-1,COLUMN(CF72)-1),1,MIN($F72,COLUMN(CF72))))/$F72)))))),
IF(OR(ISNUMBER($D72)=FALSE,$F72=""),"",
IF(AND('2.5 CAPEX'!$L75&lt;&gt;"x",'2.5 CAPEX'!$M75&lt;&gt;"x"),0,
IF($F72=0,0,
IF(CO$4&lt;'2.1 Kraftwerk allgemein'!$F$16,0,
IF(CO$4='2.1 Kraftwerk allgemein'!$F$16,'2.5 CAPEX'!$J75/$F72,
IF(CO$4&lt;'2.1 Kraftwerk allgemein'!$F$16+$F72,
('2.5 CAPEX'!$J75+SUM(OFFSET('2.5 CAPEX'!CT75,0,-MIN(MAX($F72-1-('2.1 Kraftwerk allgemein'!$F$16-'1.1 Allgemein'!$I$22+1),0),COLUMN(CF72)-1-('2.1 Kraftwerk allgemein'!$F$16-'1.1 Allgemein'!$I$22+1)),1,MIN(MAX($F72-('2.1 Kraftwerk allgemein'!$F$16-'1.1 Allgemein'!$I$22+1),1),COLUMN(CF72)-('2.1 Kraftwerk allgemein'!$F$16-'1.1 Allgemein'!$I$22+1)))))/$F72,
SUM(OFFSET('2.5 CAPEX'!CT75,0,-MIN($F72-1,COLUMN(CF72)-1),1,MIN($F72,COLUMN(CF72))))/$F72)))))))</f>
        <v>0</v>
      </c>
      <c r="CP72" s="199">
        <f ca="1">IF('2.1 Kraftwerk allgemein'!$F$15&lt;'1.1 Allgemein'!$I$22,
IF(OR(ISNUMBER($D72)=FALSE,$F72=""),"",
IF(AND('2.5 CAPEX'!$L75&lt;&gt;"x",'2.5 CAPEX'!$M75&lt;&gt;"x"),0,
IF($F72=0,0,
IF(CP$4&lt;'2.1 Kraftwerk allgemein'!$F$16,0,
IF(CP$4='2.1 Kraftwerk allgemein'!$F$16,'2.5 CAPEX'!$J75/$F72,
IF(CP$4&lt;'2.1 Kraftwerk allgemein'!$F$16+$F72,
('2.5 CAPEX'!$J75+SUM(OFFSET('2.5 CAPEX'!CU75,0,-MIN(MAX($F72-1-('2.1 Kraftwerk allgemein'!$F$16-'2.1 Kraftwerk allgemein'!$F$15+1),0),COLUMN(CG72)-1-('2.1 Kraftwerk allgemein'!$F$16-'2.1 Kraftwerk allgemein'!$F$15+1)),1,MIN(MAX($F72-('2.1 Kraftwerk allgemein'!$F$16-'2.1 Kraftwerk allgemein'!$F$15+1),1),COLUMN(CG72)-('2.1 Kraftwerk allgemein'!$F$16-'2.1 Kraftwerk allgemein'!$F$15+1)))))/$F72,
SUM(OFFSET('2.5 CAPEX'!CU75,0,-MIN($F72-1,COLUMN(CG72)-1),1,MIN($F72,COLUMN(CG72))))/$F72)))))),
IF(OR(ISNUMBER($D72)=FALSE,$F72=""),"",
IF(AND('2.5 CAPEX'!$L75&lt;&gt;"x",'2.5 CAPEX'!$M75&lt;&gt;"x"),0,
IF($F72=0,0,
IF(CP$4&lt;'2.1 Kraftwerk allgemein'!$F$16,0,
IF(CP$4='2.1 Kraftwerk allgemein'!$F$16,'2.5 CAPEX'!$J75/$F72,
IF(CP$4&lt;'2.1 Kraftwerk allgemein'!$F$16+$F72,
('2.5 CAPEX'!$J75+SUM(OFFSET('2.5 CAPEX'!CU75,0,-MIN(MAX($F72-1-('2.1 Kraftwerk allgemein'!$F$16-'1.1 Allgemein'!$I$22+1),0),COLUMN(CG72)-1-('2.1 Kraftwerk allgemein'!$F$16-'1.1 Allgemein'!$I$22+1)),1,MIN(MAX($F72-('2.1 Kraftwerk allgemein'!$F$16-'1.1 Allgemein'!$I$22+1),1),COLUMN(CG72)-('2.1 Kraftwerk allgemein'!$F$16-'1.1 Allgemein'!$I$22+1)))))/$F72,
SUM(OFFSET('2.5 CAPEX'!CU75,0,-MIN($F72-1,COLUMN(CG72)-1),1,MIN($F72,COLUMN(CG72))))/$F72)))))))</f>
        <v>0</v>
      </c>
      <c r="CQ72" s="199">
        <f ca="1">IF('2.1 Kraftwerk allgemein'!$F$15&lt;'1.1 Allgemein'!$I$22,
IF(OR(ISNUMBER($D72)=FALSE,$F72=""),"",
IF(AND('2.5 CAPEX'!$L75&lt;&gt;"x",'2.5 CAPEX'!$M75&lt;&gt;"x"),0,
IF($F72=0,0,
IF(CQ$4&lt;'2.1 Kraftwerk allgemein'!$F$16,0,
IF(CQ$4='2.1 Kraftwerk allgemein'!$F$16,'2.5 CAPEX'!$J75/$F72,
IF(CQ$4&lt;'2.1 Kraftwerk allgemein'!$F$16+$F72,
('2.5 CAPEX'!$J75+SUM(OFFSET('2.5 CAPEX'!CV75,0,-MIN(MAX($F72-1-('2.1 Kraftwerk allgemein'!$F$16-'2.1 Kraftwerk allgemein'!$F$15+1),0),COLUMN(CH72)-1-('2.1 Kraftwerk allgemein'!$F$16-'2.1 Kraftwerk allgemein'!$F$15+1)),1,MIN(MAX($F72-('2.1 Kraftwerk allgemein'!$F$16-'2.1 Kraftwerk allgemein'!$F$15+1),1),COLUMN(CH72)-('2.1 Kraftwerk allgemein'!$F$16-'2.1 Kraftwerk allgemein'!$F$15+1)))))/$F72,
SUM(OFFSET('2.5 CAPEX'!CV75,0,-MIN($F72-1,COLUMN(CH72)-1),1,MIN($F72,COLUMN(CH72))))/$F72)))))),
IF(OR(ISNUMBER($D72)=FALSE,$F72=""),"",
IF(AND('2.5 CAPEX'!$L75&lt;&gt;"x",'2.5 CAPEX'!$M75&lt;&gt;"x"),0,
IF($F72=0,0,
IF(CQ$4&lt;'2.1 Kraftwerk allgemein'!$F$16,0,
IF(CQ$4='2.1 Kraftwerk allgemein'!$F$16,'2.5 CAPEX'!$J75/$F72,
IF(CQ$4&lt;'2.1 Kraftwerk allgemein'!$F$16+$F72,
('2.5 CAPEX'!$J75+SUM(OFFSET('2.5 CAPEX'!CV75,0,-MIN(MAX($F72-1-('2.1 Kraftwerk allgemein'!$F$16-'1.1 Allgemein'!$I$22+1),0),COLUMN(CH72)-1-('2.1 Kraftwerk allgemein'!$F$16-'1.1 Allgemein'!$I$22+1)),1,MIN(MAX($F72-('2.1 Kraftwerk allgemein'!$F$16-'1.1 Allgemein'!$I$22+1),1),COLUMN(CH72)-('2.1 Kraftwerk allgemein'!$F$16-'1.1 Allgemein'!$I$22+1)))))/$F72,
SUM(OFFSET('2.5 CAPEX'!CV75,0,-MIN($F72-1,COLUMN(CH72)-1),1,MIN($F72,COLUMN(CH72))))/$F72)))))))</f>
        <v>0</v>
      </c>
      <c r="CR72" s="199">
        <f ca="1">IF('2.1 Kraftwerk allgemein'!$F$15&lt;'1.1 Allgemein'!$I$22,
IF(OR(ISNUMBER($D72)=FALSE,$F72=""),"",
IF(AND('2.5 CAPEX'!$L75&lt;&gt;"x",'2.5 CAPEX'!$M75&lt;&gt;"x"),0,
IF($F72=0,0,
IF(CR$4&lt;'2.1 Kraftwerk allgemein'!$F$16,0,
IF(CR$4='2.1 Kraftwerk allgemein'!$F$16,'2.5 CAPEX'!$J75/$F72,
IF(CR$4&lt;'2.1 Kraftwerk allgemein'!$F$16+$F72,
('2.5 CAPEX'!$J75+SUM(OFFSET('2.5 CAPEX'!CW75,0,-MIN(MAX($F72-1-('2.1 Kraftwerk allgemein'!$F$16-'2.1 Kraftwerk allgemein'!$F$15+1),0),COLUMN(CI72)-1-('2.1 Kraftwerk allgemein'!$F$16-'2.1 Kraftwerk allgemein'!$F$15+1)),1,MIN(MAX($F72-('2.1 Kraftwerk allgemein'!$F$16-'2.1 Kraftwerk allgemein'!$F$15+1),1),COLUMN(CI72)-('2.1 Kraftwerk allgemein'!$F$16-'2.1 Kraftwerk allgemein'!$F$15+1)))))/$F72,
SUM(OFFSET('2.5 CAPEX'!CW75,0,-MIN($F72-1,COLUMN(CI72)-1),1,MIN($F72,COLUMN(CI72))))/$F72)))))),
IF(OR(ISNUMBER($D72)=FALSE,$F72=""),"",
IF(AND('2.5 CAPEX'!$L75&lt;&gt;"x",'2.5 CAPEX'!$M75&lt;&gt;"x"),0,
IF($F72=0,0,
IF(CR$4&lt;'2.1 Kraftwerk allgemein'!$F$16,0,
IF(CR$4='2.1 Kraftwerk allgemein'!$F$16,'2.5 CAPEX'!$J75/$F72,
IF(CR$4&lt;'2.1 Kraftwerk allgemein'!$F$16+$F72,
('2.5 CAPEX'!$J75+SUM(OFFSET('2.5 CAPEX'!CW75,0,-MIN(MAX($F72-1-('2.1 Kraftwerk allgemein'!$F$16-'1.1 Allgemein'!$I$22+1),0),COLUMN(CI72)-1-('2.1 Kraftwerk allgemein'!$F$16-'1.1 Allgemein'!$I$22+1)),1,MIN(MAX($F72-('2.1 Kraftwerk allgemein'!$F$16-'1.1 Allgemein'!$I$22+1),1),COLUMN(CI72)-('2.1 Kraftwerk allgemein'!$F$16-'1.1 Allgemein'!$I$22+1)))))/$F72,
SUM(OFFSET('2.5 CAPEX'!CW75,0,-MIN($F72-1,COLUMN(CI72)-1),1,MIN($F72,COLUMN(CI72))))/$F72)))))))</f>
        <v>0</v>
      </c>
      <c r="CS72" s="199">
        <f ca="1">IF('2.1 Kraftwerk allgemein'!$F$15&lt;'1.1 Allgemein'!$I$22,
IF(OR(ISNUMBER($D72)=FALSE,$F72=""),"",
IF(AND('2.5 CAPEX'!$L75&lt;&gt;"x",'2.5 CAPEX'!$M75&lt;&gt;"x"),0,
IF($F72=0,0,
IF(CS$4&lt;'2.1 Kraftwerk allgemein'!$F$16,0,
IF(CS$4='2.1 Kraftwerk allgemein'!$F$16,'2.5 CAPEX'!$J75/$F72,
IF(CS$4&lt;'2.1 Kraftwerk allgemein'!$F$16+$F72,
('2.5 CAPEX'!$J75+SUM(OFFSET('2.5 CAPEX'!CX75,0,-MIN(MAX($F72-1-('2.1 Kraftwerk allgemein'!$F$16-'2.1 Kraftwerk allgemein'!$F$15+1),0),COLUMN(CJ72)-1-('2.1 Kraftwerk allgemein'!$F$16-'2.1 Kraftwerk allgemein'!$F$15+1)),1,MIN(MAX($F72-('2.1 Kraftwerk allgemein'!$F$16-'2.1 Kraftwerk allgemein'!$F$15+1),1),COLUMN(CJ72)-('2.1 Kraftwerk allgemein'!$F$16-'2.1 Kraftwerk allgemein'!$F$15+1)))))/$F72,
SUM(OFFSET('2.5 CAPEX'!CX75,0,-MIN($F72-1,COLUMN(CJ72)-1),1,MIN($F72,COLUMN(CJ72))))/$F72)))))),
IF(OR(ISNUMBER($D72)=FALSE,$F72=""),"",
IF(AND('2.5 CAPEX'!$L75&lt;&gt;"x",'2.5 CAPEX'!$M75&lt;&gt;"x"),0,
IF($F72=0,0,
IF(CS$4&lt;'2.1 Kraftwerk allgemein'!$F$16,0,
IF(CS$4='2.1 Kraftwerk allgemein'!$F$16,'2.5 CAPEX'!$J75/$F72,
IF(CS$4&lt;'2.1 Kraftwerk allgemein'!$F$16+$F72,
('2.5 CAPEX'!$J75+SUM(OFFSET('2.5 CAPEX'!CX75,0,-MIN(MAX($F72-1-('2.1 Kraftwerk allgemein'!$F$16-'1.1 Allgemein'!$I$22+1),0),COLUMN(CJ72)-1-('2.1 Kraftwerk allgemein'!$F$16-'1.1 Allgemein'!$I$22+1)),1,MIN(MAX($F72-('2.1 Kraftwerk allgemein'!$F$16-'1.1 Allgemein'!$I$22+1),1),COLUMN(CJ72)-('2.1 Kraftwerk allgemein'!$F$16-'1.1 Allgemein'!$I$22+1)))))/$F72,
SUM(OFFSET('2.5 CAPEX'!CX75,0,-MIN($F72-1,COLUMN(CJ72)-1),1,MIN($F72,COLUMN(CJ72))))/$F72)))))))</f>
        <v>0</v>
      </c>
      <c r="CT72" s="199">
        <f ca="1">IF('2.1 Kraftwerk allgemein'!$F$15&lt;'1.1 Allgemein'!$I$22,
IF(OR(ISNUMBER($D72)=FALSE,$F72=""),"",
IF(AND('2.5 CAPEX'!$L75&lt;&gt;"x",'2.5 CAPEX'!$M75&lt;&gt;"x"),0,
IF($F72=0,0,
IF(CT$4&lt;'2.1 Kraftwerk allgemein'!$F$16,0,
IF(CT$4='2.1 Kraftwerk allgemein'!$F$16,'2.5 CAPEX'!$J75/$F72,
IF(CT$4&lt;'2.1 Kraftwerk allgemein'!$F$16+$F72,
('2.5 CAPEX'!$J75+SUM(OFFSET('2.5 CAPEX'!CY75,0,-MIN(MAX($F72-1-('2.1 Kraftwerk allgemein'!$F$16-'2.1 Kraftwerk allgemein'!$F$15+1),0),COLUMN(CK72)-1-('2.1 Kraftwerk allgemein'!$F$16-'2.1 Kraftwerk allgemein'!$F$15+1)),1,MIN(MAX($F72-('2.1 Kraftwerk allgemein'!$F$16-'2.1 Kraftwerk allgemein'!$F$15+1),1),COLUMN(CK72)-('2.1 Kraftwerk allgemein'!$F$16-'2.1 Kraftwerk allgemein'!$F$15+1)))))/$F72,
SUM(OFFSET('2.5 CAPEX'!CY75,0,-MIN($F72-1,COLUMN(CK72)-1),1,MIN($F72,COLUMN(CK72))))/$F72)))))),
IF(OR(ISNUMBER($D72)=FALSE,$F72=""),"",
IF(AND('2.5 CAPEX'!$L75&lt;&gt;"x",'2.5 CAPEX'!$M75&lt;&gt;"x"),0,
IF($F72=0,0,
IF(CT$4&lt;'2.1 Kraftwerk allgemein'!$F$16,0,
IF(CT$4='2.1 Kraftwerk allgemein'!$F$16,'2.5 CAPEX'!$J75/$F72,
IF(CT$4&lt;'2.1 Kraftwerk allgemein'!$F$16+$F72,
('2.5 CAPEX'!$J75+SUM(OFFSET('2.5 CAPEX'!CY75,0,-MIN(MAX($F72-1-('2.1 Kraftwerk allgemein'!$F$16-'1.1 Allgemein'!$I$22+1),0),COLUMN(CK72)-1-('2.1 Kraftwerk allgemein'!$F$16-'1.1 Allgemein'!$I$22+1)),1,MIN(MAX($F72-('2.1 Kraftwerk allgemein'!$F$16-'1.1 Allgemein'!$I$22+1),1),COLUMN(CK72)-('2.1 Kraftwerk allgemein'!$F$16-'1.1 Allgemein'!$I$22+1)))))/$F72,
SUM(OFFSET('2.5 CAPEX'!CY75,0,-MIN($F72-1,COLUMN(CK72)-1),1,MIN($F72,COLUMN(CK72))))/$F72)))))))</f>
        <v>0</v>
      </c>
      <c r="CU72" s="199">
        <f ca="1">IF('2.1 Kraftwerk allgemein'!$F$15&lt;'1.1 Allgemein'!$I$22,
IF(OR(ISNUMBER($D72)=FALSE,$F72=""),"",
IF(AND('2.5 CAPEX'!$L75&lt;&gt;"x",'2.5 CAPEX'!$M75&lt;&gt;"x"),0,
IF($F72=0,0,
IF(CU$4&lt;'2.1 Kraftwerk allgemein'!$F$16,0,
IF(CU$4='2.1 Kraftwerk allgemein'!$F$16,'2.5 CAPEX'!$J75/$F72,
IF(CU$4&lt;'2.1 Kraftwerk allgemein'!$F$16+$F72,
('2.5 CAPEX'!$J75+SUM(OFFSET('2.5 CAPEX'!CZ75,0,-MIN(MAX($F72-1-('2.1 Kraftwerk allgemein'!$F$16-'2.1 Kraftwerk allgemein'!$F$15+1),0),COLUMN(CL72)-1-('2.1 Kraftwerk allgemein'!$F$16-'2.1 Kraftwerk allgemein'!$F$15+1)),1,MIN(MAX($F72-('2.1 Kraftwerk allgemein'!$F$16-'2.1 Kraftwerk allgemein'!$F$15+1),1),COLUMN(CL72)-('2.1 Kraftwerk allgemein'!$F$16-'2.1 Kraftwerk allgemein'!$F$15+1)))))/$F72,
SUM(OFFSET('2.5 CAPEX'!CZ75,0,-MIN($F72-1,COLUMN(CL72)-1),1,MIN($F72,COLUMN(CL72))))/$F72)))))),
IF(OR(ISNUMBER($D72)=FALSE,$F72=""),"",
IF(AND('2.5 CAPEX'!$L75&lt;&gt;"x",'2.5 CAPEX'!$M75&lt;&gt;"x"),0,
IF($F72=0,0,
IF(CU$4&lt;'2.1 Kraftwerk allgemein'!$F$16,0,
IF(CU$4='2.1 Kraftwerk allgemein'!$F$16,'2.5 CAPEX'!$J75/$F72,
IF(CU$4&lt;'2.1 Kraftwerk allgemein'!$F$16+$F72,
('2.5 CAPEX'!$J75+SUM(OFFSET('2.5 CAPEX'!CZ75,0,-MIN(MAX($F72-1-('2.1 Kraftwerk allgemein'!$F$16-'1.1 Allgemein'!$I$22+1),0),COLUMN(CL72)-1-('2.1 Kraftwerk allgemein'!$F$16-'1.1 Allgemein'!$I$22+1)),1,MIN(MAX($F72-('2.1 Kraftwerk allgemein'!$F$16-'1.1 Allgemein'!$I$22+1),1),COLUMN(CL72)-('2.1 Kraftwerk allgemein'!$F$16-'1.1 Allgemein'!$I$22+1)))))/$F72,
SUM(OFFSET('2.5 CAPEX'!CZ75,0,-MIN($F72-1,COLUMN(CL72)-1),1,MIN($F72,COLUMN(CL72))))/$F72)))))))</f>
        <v>0</v>
      </c>
      <c r="CV72" s="199">
        <f ca="1">IF('2.1 Kraftwerk allgemein'!$F$15&lt;'1.1 Allgemein'!$I$22,
IF(OR(ISNUMBER($D72)=FALSE,$F72=""),"",
IF(AND('2.5 CAPEX'!$L75&lt;&gt;"x",'2.5 CAPEX'!$M75&lt;&gt;"x"),0,
IF($F72=0,0,
IF(CV$4&lt;'2.1 Kraftwerk allgemein'!$F$16,0,
IF(CV$4='2.1 Kraftwerk allgemein'!$F$16,'2.5 CAPEX'!$J75/$F72,
IF(CV$4&lt;'2.1 Kraftwerk allgemein'!$F$16+$F72,
('2.5 CAPEX'!$J75+SUM(OFFSET('2.5 CAPEX'!DA75,0,-MIN(MAX($F72-1-('2.1 Kraftwerk allgemein'!$F$16-'2.1 Kraftwerk allgemein'!$F$15+1),0),COLUMN(CM72)-1-('2.1 Kraftwerk allgemein'!$F$16-'2.1 Kraftwerk allgemein'!$F$15+1)),1,MIN(MAX($F72-('2.1 Kraftwerk allgemein'!$F$16-'2.1 Kraftwerk allgemein'!$F$15+1),1),COLUMN(CM72)-('2.1 Kraftwerk allgemein'!$F$16-'2.1 Kraftwerk allgemein'!$F$15+1)))))/$F72,
SUM(OFFSET('2.5 CAPEX'!DA75,0,-MIN($F72-1,COLUMN(CM72)-1),1,MIN($F72,COLUMN(CM72))))/$F72)))))),
IF(OR(ISNUMBER($D72)=FALSE,$F72=""),"",
IF(AND('2.5 CAPEX'!$L75&lt;&gt;"x",'2.5 CAPEX'!$M75&lt;&gt;"x"),0,
IF($F72=0,0,
IF(CV$4&lt;'2.1 Kraftwerk allgemein'!$F$16,0,
IF(CV$4='2.1 Kraftwerk allgemein'!$F$16,'2.5 CAPEX'!$J75/$F72,
IF(CV$4&lt;'2.1 Kraftwerk allgemein'!$F$16+$F72,
('2.5 CAPEX'!$J75+SUM(OFFSET('2.5 CAPEX'!DA75,0,-MIN(MAX($F72-1-('2.1 Kraftwerk allgemein'!$F$16-'1.1 Allgemein'!$I$22+1),0),COLUMN(CM72)-1-('2.1 Kraftwerk allgemein'!$F$16-'1.1 Allgemein'!$I$22+1)),1,MIN(MAX($F72-('2.1 Kraftwerk allgemein'!$F$16-'1.1 Allgemein'!$I$22+1),1),COLUMN(CM72)-('2.1 Kraftwerk allgemein'!$F$16-'1.1 Allgemein'!$I$22+1)))))/$F72,
SUM(OFFSET('2.5 CAPEX'!DA75,0,-MIN($F72-1,COLUMN(CM72)-1),1,MIN($F72,COLUMN(CM72))))/$F72)))))))</f>
        <v>0</v>
      </c>
      <c r="CW72" s="199">
        <f ca="1">IF('2.1 Kraftwerk allgemein'!$F$15&lt;'1.1 Allgemein'!$I$22,
IF(OR(ISNUMBER($D72)=FALSE,$F72=""),"",
IF(AND('2.5 CAPEX'!$L75&lt;&gt;"x",'2.5 CAPEX'!$M75&lt;&gt;"x"),0,
IF($F72=0,0,
IF(CW$4&lt;'2.1 Kraftwerk allgemein'!$F$16,0,
IF(CW$4='2.1 Kraftwerk allgemein'!$F$16,'2.5 CAPEX'!$J75/$F72,
IF(CW$4&lt;'2.1 Kraftwerk allgemein'!$F$16+$F72,
('2.5 CAPEX'!$J75+SUM(OFFSET('2.5 CAPEX'!DB75,0,-MIN(MAX($F72-1-('2.1 Kraftwerk allgemein'!$F$16-'2.1 Kraftwerk allgemein'!$F$15+1),0),COLUMN(CN72)-1-('2.1 Kraftwerk allgemein'!$F$16-'2.1 Kraftwerk allgemein'!$F$15+1)),1,MIN(MAX($F72-('2.1 Kraftwerk allgemein'!$F$16-'2.1 Kraftwerk allgemein'!$F$15+1),1),COLUMN(CN72)-('2.1 Kraftwerk allgemein'!$F$16-'2.1 Kraftwerk allgemein'!$F$15+1)))))/$F72,
SUM(OFFSET('2.5 CAPEX'!DB75,0,-MIN($F72-1,COLUMN(CN72)-1),1,MIN($F72,COLUMN(CN72))))/$F72)))))),
IF(OR(ISNUMBER($D72)=FALSE,$F72=""),"",
IF(AND('2.5 CAPEX'!$L75&lt;&gt;"x",'2.5 CAPEX'!$M75&lt;&gt;"x"),0,
IF($F72=0,0,
IF(CW$4&lt;'2.1 Kraftwerk allgemein'!$F$16,0,
IF(CW$4='2.1 Kraftwerk allgemein'!$F$16,'2.5 CAPEX'!$J75/$F72,
IF(CW$4&lt;'2.1 Kraftwerk allgemein'!$F$16+$F72,
('2.5 CAPEX'!$J75+SUM(OFFSET('2.5 CAPEX'!DB75,0,-MIN(MAX($F72-1-('2.1 Kraftwerk allgemein'!$F$16-'1.1 Allgemein'!$I$22+1),0),COLUMN(CN72)-1-('2.1 Kraftwerk allgemein'!$F$16-'1.1 Allgemein'!$I$22+1)),1,MIN(MAX($F72-('2.1 Kraftwerk allgemein'!$F$16-'1.1 Allgemein'!$I$22+1),1),COLUMN(CN72)-('2.1 Kraftwerk allgemein'!$F$16-'1.1 Allgemein'!$I$22+1)))))/$F72,
SUM(OFFSET('2.5 CAPEX'!DB75,0,-MIN($F72-1,COLUMN(CN72)-1),1,MIN($F72,COLUMN(CN72))))/$F72)))))))</f>
        <v>0</v>
      </c>
      <c r="CX72" s="199">
        <f ca="1">IF('2.1 Kraftwerk allgemein'!$F$15&lt;'1.1 Allgemein'!$I$22,
IF(OR(ISNUMBER($D72)=FALSE,$F72=""),"",
IF(AND('2.5 CAPEX'!$L75&lt;&gt;"x",'2.5 CAPEX'!$M75&lt;&gt;"x"),0,
IF($F72=0,0,
IF(CX$4&lt;'2.1 Kraftwerk allgemein'!$F$16,0,
IF(CX$4='2.1 Kraftwerk allgemein'!$F$16,'2.5 CAPEX'!$J75/$F72,
IF(CX$4&lt;'2.1 Kraftwerk allgemein'!$F$16+$F72,
('2.5 CAPEX'!$J75+SUM(OFFSET('2.5 CAPEX'!DC75,0,-MIN(MAX($F72-1-('2.1 Kraftwerk allgemein'!$F$16-'2.1 Kraftwerk allgemein'!$F$15+1),0),COLUMN(CO72)-1-('2.1 Kraftwerk allgemein'!$F$16-'2.1 Kraftwerk allgemein'!$F$15+1)),1,MIN(MAX($F72-('2.1 Kraftwerk allgemein'!$F$16-'2.1 Kraftwerk allgemein'!$F$15+1),1),COLUMN(CO72)-('2.1 Kraftwerk allgemein'!$F$16-'2.1 Kraftwerk allgemein'!$F$15+1)))))/$F72,
SUM(OFFSET('2.5 CAPEX'!DC75,0,-MIN($F72-1,COLUMN(CO72)-1),1,MIN($F72,COLUMN(CO72))))/$F72)))))),
IF(OR(ISNUMBER($D72)=FALSE,$F72=""),"",
IF(AND('2.5 CAPEX'!$L75&lt;&gt;"x",'2.5 CAPEX'!$M75&lt;&gt;"x"),0,
IF($F72=0,0,
IF(CX$4&lt;'2.1 Kraftwerk allgemein'!$F$16,0,
IF(CX$4='2.1 Kraftwerk allgemein'!$F$16,'2.5 CAPEX'!$J75/$F72,
IF(CX$4&lt;'2.1 Kraftwerk allgemein'!$F$16+$F72,
('2.5 CAPEX'!$J75+SUM(OFFSET('2.5 CAPEX'!DC75,0,-MIN(MAX($F72-1-('2.1 Kraftwerk allgemein'!$F$16-'1.1 Allgemein'!$I$22+1),0),COLUMN(CO72)-1-('2.1 Kraftwerk allgemein'!$F$16-'1.1 Allgemein'!$I$22+1)),1,MIN(MAX($F72-('2.1 Kraftwerk allgemein'!$F$16-'1.1 Allgemein'!$I$22+1),1),COLUMN(CO72)-('2.1 Kraftwerk allgemein'!$F$16-'1.1 Allgemein'!$I$22+1)))))/$F72,
SUM(OFFSET('2.5 CAPEX'!DC75,0,-MIN($F72-1,COLUMN(CO72)-1),1,MIN($F72,COLUMN(CO72))))/$F72)))))))</f>
        <v>0</v>
      </c>
      <c r="CY72" s="199">
        <f ca="1">IF('2.1 Kraftwerk allgemein'!$F$15&lt;'1.1 Allgemein'!$I$22,
IF(OR(ISNUMBER($D72)=FALSE,$F72=""),"",
IF(AND('2.5 CAPEX'!$L75&lt;&gt;"x",'2.5 CAPEX'!$M75&lt;&gt;"x"),0,
IF($F72=0,0,
IF(CY$4&lt;'2.1 Kraftwerk allgemein'!$F$16,0,
IF(CY$4='2.1 Kraftwerk allgemein'!$F$16,'2.5 CAPEX'!$J75/$F72,
IF(CY$4&lt;'2.1 Kraftwerk allgemein'!$F$16+$F72,
('2.5 CAPEX'!$J75+SUM(OFFSET('2.5 CAPEX'!DD75,0,-MIN(MAX($F72-1-('2.1 Kraftwerk allgemein'!$F$16-'2.1 Kraftwerk allgemein'!$F$15+1),0),COLUMN(CP72)-1-('2.1 Kraftwerk allgemein'!$F$16-'2.1 Kraftwerk allgemein'!$F$15+1)),1,MIN(MAX($F72-('2.1 Kraftwerk allgemein'!$F$16-'2.1 Kraftwerk allgemein'!$F$15+1),1),COLUMN(CP72)-('2.1 Kraftwerk allgemein'!$F$16-'2.1 Kraftwerk allgemein'!$F$15+1)))))/$F72,
SUM(OFFSET('2.5 CAPEX'!DD75,0,-MIN($F72-1,COLUMN(CP72)-1),1,MIN($F72,COLUMN(CP72))))/$F72)))))),
IF(OR(ISNUMBER($D72)=FALSE,$F72=""),"",
IF(AND('2.5 CAPEX'!$L75&lt;&gt;"x",'2.5 CAPEX'!$M75&lt;&gt;"x"),0,
IF($F72=0,0,
IF(CY$4&lt;'2.1 Kraftwerk allgemein'!$F$16,0,
IF(CY$4='2.1 Kraftwerk allgemein'!$F$16,'2.5 CAPEX'!$J75/$F72,
IF(CY$4&lt;'2.1 Kraftwerk allgemein'!$F$16+$F72,
('2.5 CAPEX'!$J75+SUM(OFFSET('2.5 CAPEX'!DD75,0,-MIN(MAX($F72-1-('2.1 Kraftwerk allgemein'!$F$16-'1.1 Allgemein'!$I$22+1),0),COLUMN(CP72)-1-('2.1 Kraftwerk allgemein'!$F$16-'1.1 Allgemein'!$I$22+1)),1,MIN(MAX($F72-('2.1 Kraftwerk allgemein'!$F$16-'1.1 Allgemein'!$I$22+1),1),COLUMN(CP72)-('2.1 Kraftwerk allgemein'!$F$16-'1.1 Allgemein'!$I$22+1)))))/$F72,
SUM(OFFSET('2.5 CAPEX'!DD75,0,-MIN($F72-1,COLUMN(CP72)-1),1,MIN($F72,COLUMN(CP72))))/$F72)))))))</f>
        <v>0</v>
      </c>
      <c r="CZ72" s="199">
        <f ca="1">IF('2.1 Kraftwerk allgemein'!$F$15&lt;'1.1 Allgemein'!$I$22,
IF(OR(ISNUMBER($D72)=FALSE,$F72=""),"",
IF(AND('2.5 CAPEX'!$L75&lt;&gt;"x",'2.5 CAPEX'!$M75&lt;&gt;"x"),0,
IF($F72=0,0,
IF(CZ$4&lt;'2.1 Kraftwerk allgemein'!$F$16,0,
IF(CZ$4='2.1 Kraftwerk allgemein'!$F$16,'2.5 CAPEX'!$J75/$F72,
IF(CZ$4&lt;'2.1 Kraftwerk allgemein'!$F$16+$F72,
('2.5 CAPEX'!$J75+SUM(OFFSET('2.5 CAPEX'!DE75,0,-MIN(MAX($F72-1-('2.1 Kraftwerk allgemein'!$F$16-'2.1 Kraftwerk allgemein'!$F$15+1),0),COLUMN(CQ72)-1-('2.1 Kraftwerk allgemein'!$F$16-'2.1 Kraftwerk allgemein'!$F$15+1)),1,MIN(MAX($F72-('2.1 Kraftwerk allgemein'!$F$16-'2.1 Kraftwerk allgemein'!$F$15+1),1),COLUMN(CQ72)-('2.1 Kraftwerk allgemein'!$F$16-'2.1 Kraftwerk allgemein'!$F$15+1)))))/$F72,
SUM(OFFSET('2.5 CAPEX'!DE75,0,-MIN($F72-1,COLUMN(CQ72)-1),1,MIN($F72,COLUMN(CQ72))))/$F72)))))),
IF(OR(ISNUMBER($D72)=FALSE,$F72=""),"",
IF(AND('2.5 CAPEX'!$L75&lt;&gt;"x",'2.5 CAPEX'!$M75&lt;&gt;"x"),0,
IF($F72=0,0,
IF(CZ$4&lt;'2.1 Kraftwerk allgemein'!$F$16,0,
IF(CZ$4='2.1 Kraftwerk allgemein'!$F$16,'2.5 CAPEX'!$J75/$F72,
IF(CZ$4&lt;'2.1 Kraftwerk allgemein'!$F$16+$F72,
('2.5 CAPEX'!$J75+SUM(OFFSET('2.5 CAPEX'!DE75,0,-MIN(MAX($F72-1-('2.1 Kraftwerk allgemein'!$F$16-'1.1 Allgemein'!$I$22+1),0),COLUMN(CQ72)-1-('2.1 Kraftwerk allgemein'!$F$16-'1.1 Allgemein'!$I$22+1)),1,MIN(MAX($F72-('2.1 Kraftwerk allgemein'!$F$16-'1.1 Allgemein'!$I$22+1),1),COLUMN(CQ72)-('2.1 Kraftwerk allgemein'!$F$16-'1.1 Allgemein'!$I$22+1)))))/$F72,
SUM(OFFSET('2.5 CAPEX'!DE75,0,-MIN($F72-1,COLUMN(CQ72)-1),1,MIN($F72,COLUMN(CQ72))))/$F72)))))))</f>
        <v>0</v>
      </c>
      <c r="DA72" s="199">
        <f ca="1">IF('2.1 Kraftwerk allgemein'!$F$15&lt;'1.1 Allgemein'!$I$22,
IF(OR(ISNUMBER($D72)=FALSE,$F72=""),"",
IF(AND('2.5 CAPEX'!$L75&lt;&gt;"x",'2.5 CAPEX'!$M75&lt;&gt;"x"),0,
IF($F72=0,0,
IF(DA$4&lt;'2.1 Kraftwerk allgemein'!$F$16,0,
IF(DA$4='2.1 Kraftwerk allgemein'!$F$16,'2.5 CAPEX'!$J75/$F72,
IF(DA$4&lt;'2.1 Kraftwerk allgemein'!$F$16+$F72,
('2.5 CAPEX'!$J75+SUM(OFFSET('2.5 CAPEX'!DF75,0,-MIN(MAX($F72-1-('2.1 Kraftwerk allgemein'!$F$16-'2.1 Kraftwerk allgemein'!$F$15+1),0),COLUMN(CR72)-1-('2.1 Kraftwerk allgemein'!$F$16-'2.1 Kraftwerk allgemein'!$F$15+1)),1,MIN(MAX($F72-('2.1 Kraftwerk allgemein'!$F$16-'2.1 Kraftwerk allgemein'!$F$15+1),1),COLUMN(CR72)-('2.1 Kraftwerk allgemein'!$F$16-'2.1 Kraftwerk allgemein'!$F$15+1)))))/$F72,
SUM(OFFSET('2.5 CAPEX'!DF75,0,-MIN($F72-1,COLUMN(CR72)-1),1,MIN($F72,COLUMN(CR72))))/$F72)))))),
IF(OR(ISNUMBER($D72)=FALSE,$F72=""),"",
IF(AND('2.5 CAPEX'!$L75&lt;&gt;"x",'2.5 CAPEX'!$M75&lt;&gt;"x"),0,
IF($F72=0,0,
IF(DA$4&lt;'2.1 Kraftwerk allgemein'!$F$16,0,
IF(DA$4='2.1 Kraftwerk allgemein'!$F$16,'2.5 CAPEX'!$J75/$F72,
IF(DA$4&lt;'2.1 Kraftwerk allgemein'!$F$16+$F72,
('2.5 CAPEX'!$J75+SUM(OFFSET('2.5 CAPEX'!DF75,0,-MIN(MAX($F72-1-('2.1 Kraftwerk allgemein'!$F$16-'1.1 Allgemein'!$I$22+1),0),COLUMN(CR72)-1-('2.1 Kraftwerk allgemein'!$F$16-'1.1 Allgemein'!$I$22+1)),1,MIN(MAX($F72-('2.1 Kraftwerk allgemein'!$F$16-'1.1 Allgemein'!$I$22+1),1),COLUMN(CR72)-('2.1 Kraftwerk allgemein'!$F$16-'1.1 Allgemein'!$I$22+1)))))/$F72,
SUM(OFFSET('2.5 CAPEX'!DF75,0,-MIN($F72-1,COLUMN(CR72)-1),1,MIN($F72,COLUMN(CR72))))/$F72)))))))</f>
        <v>0</v>
      </c>
      <c r="DB72" s="199">
        <f ca="1">IF('2.1 Kraftwerk allgemein'!$F$15&lt;'1.1 Allgemein'!$I$22,
IF(OR(ISNUMBER($D72)=FALSE,$F72=""),"",
IF(AND('2.5 CAPEX'!$L75&lt;&gt;"x",'2.5 CAPEX'!$M75&lt;&gt;"x"),0,
IF($F72=0,0,
IF(DB$4&lt;'2.1 Kraftwerk allgemein'!$F$16,0,
IF(DB$4='2.1 Kraftwerk allgemein'!$F$16,'2.5 CAPEX'!$J75/$F72,
IF(DB$4&lt;'2.1 Kraftwerk allgemein'!$F$16+$F72,
('2.5 CAPEX'!$J75+SUM(OFFSET('2.5 CAPEX'!DG75,0,-MIN(MAX($F72-1-('2.1 Kraftwerk allgemein'!$F$16-'2.1 Kraftwerk allgemein'!$F$15+1),0),COLUMN(CS72)-1-('2.1 Kraftwerk allgemein'!$F$16-'2.1 Kraftwerk allgemein'!$F$15+1)),1,MIN(MAX($F72-('2.1 Kraftwerk allgemein'!$F$16-'2.1 Kraftwerk allgemein'!$F$15+1),1),COLUMN(CS72)-('2.1 Kraftwerk allgemein'!$F$16-'2.1 Kraftwerk allgemein'!$F$15+1)))))/$F72,
SUM(OFFSET('2.5 CAPEX'!DG75,0,-MIN($F72-1,COLUMN(CS72)-1),1,MIN($F72,COLUMN(CS72))))/$F72)))))),
IF(OR(ISNUMBER($D72)=FALSE,$F72=""),"",
IF(AND('2.5 CAPEX'!$L75&lt;&gt;"x",'2.5 CAPEX'!$M75&lt;&gt;"x"),0,
IF($F72=0,0,
IF(DB$4&lt;'2.1 Kraftwerk allgemein'!$F$16,0,
IF(DB$4='2.1 Kraftwerk allgemein'!$F$16,'2.5 CAPEX'!$J75/$F72,
IF(DB$4&lt;'2.1 Kraftwerk allgemein'!$F$16+$F72,
('2.5 CAPEX'!$J75+SUM(OFFSET('2.5 CAPEX'!DG75,0,-MIN(MAX($F72-1-('2.1 Kraftwerk allgemein'!$F$16-'1.1 Allgemein'!$I$22+1),0),COLUMN(CS72)-1-('2.1 Kraftwerk allgemein'!$F$16-'1.1 Allgemein'!$I$22+1)),1,MIN(MAX($F72-('2.1 Kraftwerk allgemein'!$F$16-'1.1 Allgemein'!$I$22+1),1),COLUMN(CS72)-('2.1 Kraftwerk allgemein'!$F$16-'1.1 Allgemein'!$I$22+1)))))/$F72,
SUM(OFFSET('2.5 CAPEX'!DG75,0,-MIN($F72-1,COLUMN(CS72)-1),1,MIN($F72,COLUMN(CS72))))/$F72)))))))</f>
        <v>0</v>
      </c>
      <c r="DC72" s="199">
        <f ca="1">IF('2.1 Kraftwerk allgemein'!$F$15&lt;'1.1 Allgemein'!$I$22,
IF(OR(ISNUMBER($D72)=FALSE,$F72=""),"",
IF(AND('2.5 CAPEX'!$L75&lt;&gt;"x",'2.5 CAPEX'!$M75&lt;&gt;"x"),0,
IF($F72=0,0,
IF(DC$4&lt;'2.1 Kraftwerk allgemein'!$F$16,0,
IF(DC$4='2.1 Kraftwerk allgemein'!$F$16,'2.5 CAPEX'!$J75/$F72,
IF(DC$4&lt;'2.1 Kraftwerk allgemein'!$F$16+$F72,
('2.5 CAPEX'!$J75+SUM(OFFSET('2.5 CAPEX'!DH75,0,-MIN(MAX($F72-1-('2.1 Kraftwerk allgemein'!$F$16-'2.1 Kraftwerk allgemein'!$F$15+1),0),COLUMN(CT72)-1-('2.1 Kraftwerk allgemein'!$F$16-'2.1 Kraftwerk allgemein'!$F$15+1)),1,MIN(MAX($F72-('2.1 Kraftwerk allgemein'!$F$16-'2.1 Kraftwerk allgemein'!$F$15+1),1),COLUMN(CT72)-('2.1 Kraftwerk allgemein'!$F$16-'2.1 Kraftwerk allgemein'!$F$15+1)))))/$F72,
SUM(OFFSET('2.5 CAPEX'!DH75,0,-MIN($F72-1,COLUMN(CT72)-1),1,MIN($F72,COLUMN(CT72))))/$F72)))))),
IF(OR(ISNUMBER($D72)=FALSE,$F72=""),"",
IF(AND('2.5 CAPEX'!$L75&lt;&gt;"x",'2.5 CAPEX'!$M75&lt;&gt;"x"),0,
IF($F72=0,0,
IF(DC$4&lt;'2.1 Kraftwerk allgemein'!$F$16,0,
IF(DC$4='2.1 Kraftwerk allgemein'!$F$16,'2.5 CAPEX'!$J75/$F72,
IF(DC$4&lt;'2.1 Kraftwerk allgemein'!$F$16+$F72,
('2.5 CAPEX'!$J75+SUM(OFFSET('2.5 CAPEX'!DH75,0,-MIN(MAX($F72-1-('2.1 Kraftwerk allgemein'!$F$16-'1.1 Allgemein'!$I$22+1),0),COLUMN(CT72)-1-('2.1 Kraftwerk allgemein'!$F$16-'1.1 Allgemein'!$I$22+1)),1,MIN(MAX($F72-('2.1 Kraftwerk allgemein'!$F$16-'1.1 Allgemein'!$I$22+1),1),COLUMN(CT72)-('2.1 Kraftwerk allgemein'!$F$16-'1.1 Allgemein'!$I$22+1)))))/$F72,
SUM(OFFSET('2.5 CAPEX'!DH75,0,-MIN($F72-1,COLUMN(CT72)-1),1,MIN($F72,COLUMN(CT72))))/$F72)))))))</f>
        <v>0</v>
      </c>
      <c r="DD72" s="199">
        <f ca="1">IF('2.1 Kraftwerk allgemein'!$F$15&lt;'1.1 Allgemein'!$I$22,
IF(OR(ISNUMBER($D72)=FALSE,$F72=""),"",
IF(AND('2.5 CAPEX'!$L75&lt;&gt;"x",'2.5 CAPEX'!$M75&lt;&gt;"x"),0,
IF($F72=0,0,
IF(DD$4&lt;'2.1 Kraftwerk allgemein'!$F$16,0,
IF(DD$4='2.1 Kraftwerk allgemein'!$F$16,'2.5 CAPEX'!$J75/$F72,
IF(DD$4&lt;'2.1 Kraftwerk allgemein'!$F$16+$F72,
('2.5 CAPEX'!$J75+SUM(OFFSET('2.5 CAPEX'!DI75,0,-MIN(MAX($F72-1-('2.1 Kraftwerk allgemein'!$F$16-'2.1 Kraftwerk allgemein'!$F$15+1),0),COLUMN(CU72)-1-('2.1 Kraftwerk allgemein'!$F$16-'2.1 Kraftwerk allgemein'!$F$15+1)),1,MIN(MAX($F72-('2.1 Kraftwerk allgemein'!$F$16-'2.1 Kraftwerk allgemein'!$F$15+1),1),COLUMN(CU72)-('2.1 Kraftwerk allgemein'!$F$16-'2.1 Kraftwerk allgemein'!$F$15+1)))))/$F72,
SUM(OFFSET('2.5 CAPEX'!DI75,0,-MIN($F72-1,COLUMN(CU72)-1),1,MIN($F72,COLUMN(CU72))))/$F72)))))),
IF(OR(ISNUMBER($D72)=FALSE,$F72=""),"",
IF(AND('2.5 CAPEX'!$L75&lt;&gt;"x",'2.5 CAPEX'!$M75&lt;&gt;"x"),0,
IF($F72=0,0,
IF(DD$4&lt;'2.1 Kraftwerk allgemein'!$F$16,0,
IF(DD$4='2.1 Kraftwerk allgemein'!$F$16,'2.5 CAPEX'!$J75/$F72,
IF(DD$4&lt;'2.1 Kraftwerk allgemein'!$F$16+$F72,
('2.5 CAPEX'!$J75+SUM(OFFSET('2.5 CAPEX'!DI75,0,-MIN(MAX($F72-1-('2.1 Kraftwerk allgemein'!$F$16-'1.1 Allgemein'!$I$22+1),0),COLUMN(CU72)-1-('2.1 Kraftwerk allgemein'!$F$16-'1.1 Allgemein'!$I$22+1)),1,MIN(MAX($F72-('2.1 Kraftwerk allgemein'!$F$16-'1.1 Allgemein'!$I$22+1),1),COLUMN(CU72)-('2.1 Kraftwerk allgemein'!$F$16-'1.1 Allgemein'!$I$22+1)))))/$F72,
SUM(OFFSET('2.5 CAPEX'!DI75,0,-MIN($F72-1,COLUMN(CU72)-1),1,MIN($F72,COLUMN(CU72))))/$F72)))))))</f>
        <v>0</v>
      </c>
      <c r="DE72" s="199">
        <f ca="1">IF('2.1 Kraftwerk allgemein'!$F$15&lt;'1.1 Allgemein'!$I$22,
IF(OR(ISNUMBER($D72)=FALSE,$F72=""),"",
IF(AND('2.5 CAPEX'!$L75&lt;&gt;"x",'2.5 CAPEX'!$M75&lt;&gt;"x"),0,
IF($F72=0,0,
IF(DE$4&lt;'2.1 Kraftwerk allgemein'!$F$16,0,
IF(DE$4='2.1 Kraftwerk allgemein'!$F$16,'2.5 CAPEX'!$J75/$F72,
IF(DE$4&lt;'2.1 Kraftwerk allgemein'!$F$16+$F72,
('2.5 CAPEX'!$J75+SUM(OFFSET('2.5 CAPEX'!DJ75,0,-MIN(MAX($F72-1-('2.1 Kraftwerk allgemein'!$F$16-'2.1 Kraftwerk allgemein'!$F$15+1),0),COLUMN(CV72)-1-('2.1 Kraftwerk allgemein'!$F$16-'2.1 Kraftwerk allgemein'!$F$15+1)),1,MIN(MAX($F72-('2.1 Kraftwerk allgemein'!$F$16-'2.1 Kraftwerk allgemein'!$F$15+1),1),COLUMN(CV72)-('2.1 Kraftwerk allgemein'!$F$16-'2.1 Kraftwerk allgemein'!$F$15+1)))))/$F72,
SUM(OFFSET('2.5 CAPEX'!DJ75,0,-MIN($F72-1,COLUMN(CV72)-1),1,MIN($F72,COLUMN(CV72))))/$F72)))))),
IF(OR(ISNUMBER($D72)=FALSE,$F72=""),"",
IF(AND('2.5 CAPEX'!$L75&lt;&gt;"x",'2.5 CAPEX'!$M75&lt;&gt;"x"),0,
IF($F72=0,0,
IF(DE$4&lt;'2.1 Kraftwerk allgemein'!$F$16,0,
IF(DE$4='2.1 Kraftwerk allgemein'!$F$16,'2.5 CAPEX'!$J75/$F72,
IF(DE$4&lt;'2.1 Kraftwerk allgemein'!$F$16+$F72,
('2.5 CAPEX'!$J75+SUM(OFFSET('2.5 CAPEX'!DJ75,0,-MIN(MAX($F72-1-('2.1 Kraftwerk allgemein'!$F$16-'1.1 Allgemein'!$I$22+1),0),COLUMN(CV72)-1-('2.1 Kraftwerk allgemein'!$F$16-'1.1 Allgemein'!$I$22+1)),1,MIN(MAX($F72-('2.1 Kraftwerk allgemein'!$F$16-'1.1 Allgemein'!$I$22+1),1),COLUMN(CV72)-('2.1 Kraftwerk allgemein'!$F$16-'1.1 Allgemein'!$I$22+1)))))/$F72,
SUM(OFFSET('2.5 CAPEX'!DJ75,0,-MIN($F72-1,COLUMN(CV72)-1),1,MIN($F72,COLUMN(CV72))))/$F72)))))))</f>
        <v>0</v>
      </c>
      <c r="DF72" s="199">
        <f ca="1">IF('2.1 Kraftwerk allgemein'!$F$15&lt;'1.1 Allgemein'!$I$22,
IF(OR(ISNUMBER($D72)=FALSE,$F72=""),"",
IF(AND('2.5 CAPEX'!$L75&lt;&gt;"x",'2.5 CAPEX'!$M75&lt;&gt;"x"),0,
IF($F72=0,0,
IF(DF$4&lt;'2.1 Kraftwerk allgemein'!$F$16,0,
IF(DF$4='2.1 Kraftwerk allgemein'!$F$16,'2.5 CAPEX'!$J75/$F72,
IF(DF$4&lt;'2.1 Kraftwerk allgemein'!$F$16+$F72,
('2.5 CAPEX'!$J75+SUM(OFFSET('2.5 CAPEX'!DK75,0,-MIN(MAX($F72-1-('2.1 Kraftwerk allgemein'!$F$16-'2.1 Kraftwerk allgemein'!$F$15+1),0),COLUMN(CW72)-1-('2.1 Kraftwerk allgemein'!$F$16-'2.1 Kraftwerk allgemein'!$F$15+1)),1,MIN(MAX($F72-('2.1 Kraftwerk allgemein'!$F$16-'2.1 Kraftwerk allgemein'!$F$15+1),1),COLUMN(CW72)-('2.1 Kraftwerk allgemein'!$F$16-'2.1 Kraftwerk allgemein'!$F$15+1)))))/$F72,
SUM(OFFSET('2.5 CAPEX'!DK75,0,-MIN($F72-1,COLUMN(CW72)-1),1,MIN($F72,COLUMN(CW72))))/$F72)))))),
IF(OR(ISNUMBER($D72)=FALSE,$F72=""),"",
IF(AND('2.5 CAPEX'!$L75&lt;&gt;"x",'2.5 CAPEX'!$M75&lt;&gt;"x"),0,
IF($F72=0,0,
IF(DF$4&lt;'2.1 Kraftwerk allgemein'!$F$16,0,
IF(DF$4='2.1 Kraftwerk allgemein'!$F$16,'2.5 CAPEX'!$J75/$F72,
IF(DF$4&lt;'2.1 Kraftwerk allgemein'!$F$16+$F72,
('2.5 CAPEX'!$J75+SUM(OFFSET('2.5 CAPEX'!DK75,0,-MIN(MAX($F72-1-('2.1 Kraftwerk allgemein'!$F$16-'1.1 Allgemein'!$I$22+1),0),COLUMN(CW72)-1-('2.1 Kraftwerk allgemein'!$F$16-'1.1 Allgemein'!$I$22+1)),1,MIN(MAX($F72-('2.1 Kraftwerk allgemein'!$F$16-'1.1 Allgemein'!$I$22+1),1),COLUMN(CW72)-('2.1 Kraftwerk allgemein'!$F$16-'1.1 Allgemein'!$I$22+1)))))/$F72,
SUM(OFFSET('2.5 CAPEX'!DK75,0,-MIN($F72-1,COLUMN(CW72)-1),1,MIN($F72,COLUMN(CW72))))/$F72)))))))</f>
        <v>0</v>
      </c>
    </row>
    <row r="73" spans="1:110" s="200" customFormat="1" ht="14" x14ac:dyDescent="0.3">
      <c r="A73" s="104"/>
      <c r="B73" s="104"/>
      <c r="C73" s="104"/>
      <c r="D73" s="191">
        <f>IF('2.5 CAPEX'!D76&lt;&gt;"",'2.5 CAPEX'!D76,"")</f>
        <v>702</v>
      </c>
      <c r="E73" s="191" t="str">
        <f>IF('2.5 CAPEX'!E76&lt;&gt;"",'2.5 CAPEX'!E76,"")</f>
        <v>Baunebenkosten</v>
      </c>
      <c r="F73" s="196">
        <f>IF('2.5 CAPEX'!F76&lt;&gt;"",'2.5 CAPEX'!F76,"")</f>
        <v>40</v>
      </c>
      <c r="G73" s="197">
        <f ca="1">IF(ISNUMBER(D73)=FALSE,"",INDEX('2.5 CAPEX'!$H:$H,MATCH('3.1 Abschreibung'!$D73,'2.5 CAPEX'!$D:$D,0))+INDEX('2.5 CAPEX'!$J:$J,MATCH('3.1 Abschreibung'!$D73,'2.5 CAPEX'!$D:$D,0)))</f>
        <v>0</v>
      </c>
      <c r="H73" s="197"/>
      <c r="I73" s="198">
        <v>0</v>
      </c>
      <c r="J73" s="199">
        <f ca="1">IF('2.1 Kraftwerk allgemein'!$F$15&lt;'1.1 Allgemein'!$I$22,
IF(OR(ISNUMBER($D73)=FALSE,$F73=""),"",
IF(AND('2.5 CAPEX'!$L76&lt;&gt;"x",'2.5 CAPEX'!$M76&lt;&gt;"x"),0,
IF($F73=0,0,
IF(J$4&lt;'2.1 Kraftwerk allgemein'!$F$16,0,
IF(J$4='2.1 Kraftwerk allgemein'!$F$16,'2.5 CAPEX'!$J76/$F73,
IF(J$4&lt;'2.1 Kraftwerk allgemein'!$F$16+$F73,
('2.5 CAPEX'!$J76+SUM(OFFSET('2.5 CAPEX'!O76,0,-MIN(MAX($F73-1-('2.1 Kraftwerk allgemein'!$F$16-'2.1 Kraftwerk allgemein'!$F$15+1),0),COLUMN(A73)-1-('2.1 Kraftwerk allgemein'!$F$16-'2.1 Kraftwerk allgemein'!$F$15+1)),1,MIN(MAX($F73-('2.1 Kraftwerk allgemein'!$F$16-'2.1 Kraftwerk allgemein'!$F$15+1),1),COLUMN(A73)-('2.1 Kraftwerk allgemein'!$F$16-'2.1 Kraftwerk allgemein'!$F$15+1)))))/$F73,
SUM(OFFSET('2.5 CAPEX'!O76,0,-MIN($F73-1,COLUMN(A73)-1),1,MIN($F73,COLUMN(A73))))/$F73)))))),
IF(OR(ISNUMBER($D73)=FALSE,$F73=""),"",
IF(AND('2.5 CAPEX'!$L76&lt;&gt;"x",'2.5 CAPEX'!$M76&lt;&gt;"x"),0,
IF($F73=0,0,
IF(J$4&lt;'2.1 Kraftwerk allgemein'!$F$16,0,
IF(J$4='2.1 Kraftwerk allgemein'!$F$16,'2.5 CAPEX'!$J76/$F73,
IF(J$4&lt;'2.1 Kraftwerk allgemein'!$F$16+$F73,
('2.5 CAPEX'!$J76+SUM(OFFSET('2.5 CAPEX'!O76,0,-MIN(MAX($F73-1-('2.1 Kraftwerk allgemein'!$F$16-'1.1 Allgemein'!$I$22+1),0),COLUMN(A73)-1-('2.1 Kraftwerk allgemein'!$F$16-'1.1 Allgemein'!$I$22+1)),1,MIN(MAX($F73-('2.1 Kraftwerk allgemein'!$F$16-'1.1 Allgemein'!$I$22+1),1),COLUMN(A73)-('2.1 Kraftwerk allgemein'!$F$16-'1.1 Allgemein'!$I$22+1)))))/$F73,
SUM(OFFSET('2.5 CAPEX'!O76,0,-MIN($F73-1,COLUMN(A73)-1),1,MIN($F73,COLUMN(A73))))/$F73)))))))</f>
        <v>0</v>
      </c>
      <c r="K73" s="199">
        <f ca="1">IF('2.1 Kraftwerk allgemein'!$F$15&lt;'1.1 Allgemein'!$I$22,
IF(OR(ISNUMBER($D73)=FALSE,$F73=""),"",
IF(AND('2.5 CAPEX'!$L76&lt;&gt;"x",'2.5 CAPEX'!$M76&lt;&gt;"x"),0,
IF($F73=0,0,
IF(K$4&lt;'2.1 Kraftwerk allgemein'!$F$16,0,
IF(K$4='2.1 Kraftwerk allgemein'!$F$16,'2.5 CAPEX'!$J76/$F73,
IF(K$4&lt;'2.1 Kraftwerk allgemein'!$F$16+$F73,
('2.5 CAPEX'!$J76+SUM(OFFSET('2.5 CAPEX'!P76,0,-MIN(MAX($F73-1-('2.1 Kraftwerk allgemein'!$F$16-'2.1 Kraftwerk allgemein'!$F$15+1),0),COLUMN(B73)-1-('2.1 Kraftwerk allgemein'!$F$16-'2.1 Kraftwerk allgemein'!$F$15+1)),1,MIN(MAX($F73-('2.1 Kraftwerk allgemein'!$F$16-'2.1 Kraftwerk allgemein'!$F$15+1),1),COLUMN(B73)-('2.1 Kraftwerk allgemein'!$F$16-'2.1 Kraftwerk allgemein'!$F$15+1)))))/$F73,
SUM(OFFSET('2.5 CAPEX'!P76,0,-MIN($F73-1,COLUMN(B73)-1),1,MIN($F73,COLUMN(B73))))/$F73)))))),
IF(OR(ISNUMBER($D73)=FALSE,$F73=""),"",
IF(AND('2.5 CAPEX'!$L76&lt;&gt;"x",'2.5 CAPEX'!$M76&lt;&gt;"x"),0,
IF($F73=0,0,
IF(K$4&lt;'2.1 Kraftwerk allgemein'!$F$16,0,
IF(K$4='2.1 Kraftwerk allgemein'!$F$16,'2.5 CAPEX'!$J76/$F73,
IF(K$4&lt;'2.1 Kraftwerk allgemein'!$F$16+$F73,
('2.5 CAPEX'!$J76+SUM(OFFSET('2.5 CAPEX'!P76,0,-MIN(MAX($F73-1-('2.1 Kraftwerk allgemein'!$F$16-'1.1 Allgemein'!$I$22+1),0),COLUMN(B73)-1-('2.1 Kraftwerk allgemein'!$F$16-'1.1 Allgemein'!$I$22+1)),1,MIN(MAX($F73-('2.1 Kraftwerk allgemein'!$F$16-'1.1 Allgemein'!$I$22+1),1),COLUMN(B73)-('2.1 Kraftwerk allgemein'!$F$16-'1.1 Allgemein'!$I$22+1)))))/$F73,
SUM(OFFSET('2.5 CAPEX'!P76,0,-MIN($F73-1,COLUMN(B73)-1),1,MIN($F73,COLUMN(B73))))/$F73)))))))</f>
        <v>0</v>
      </c>
      <c r="L73" s="199">
        <f ca="1">IF('2.1 Kraftwerk allgemein'!$F$15&lt;'1.1 Allgemein'!$I$22,
IF(OR(ISNUMBER($D73)=FALSE,$F73=""),"",
IF(AND('2.5 CAPEX'!$L76&lt;&gt;"x",'2.5 CAPEX'!$M76&lt;&gt;"x"),0,
IF($F73=0,0,
IF(L$4&lt;'2.1 Kraftwerk allgemein'!$F$16,0,
IF(L$4='2.1 Kraftwerk allgemein'!$F$16,'2.5 CAPEX'!$J76/$F73,
IF(L$4&lt;'2.1 Kraftwerk allgemein'!$F$16+$F73,
('2.5 CAPEX'!$J76+SUM(OFFSET('2.5 CAPEX'!Q76,0,-MIN(MAX($F73-1-('2.1 Kraftwerk allgemein'!$F$16-'2.1 Kraftwerk allgemein'!$F$15+1),0),COLUMN(C73)-1-('2.1 Kraftwerk allgemein'!$F$16-'2.1 Kraftwerk allgemein'!$F$15+1)),1,MIN(MAX($F73-('2.1 Kraftwerk allgemein'!$F$16-'2.1 Kraftwerk allgemein'!$F$15+1),1),COLUMN(C73)-('2.1 Kraftwerk allgemein'!$F$16-'2.1 Kraftwerk allgemein'!$F$15+1)))))/$F73,
SUM(OFFSET('2.5 CAPEX'!Q76,0,-MIN($F73-1,COLUMN(C73)-1),1,MIN($F73,COLUMN(C73))))/$F73)))))),
IF(OR(ISNUMBER($D73)=FALSE,$F73=""),"",
IF(AND('2.5 CAPEX'!$L76&lt;&gt;"x",'2.5 CAPEX'!$M76&lt;&gt;"x"),0,
IF($F73=0,0,
IF(L$4&lt;'2.1 Kraftwerk allgemein'!$F$16,0,
IF(L$4='2.1 Kraftwerk allgemein'!$F$16,'2.5 CAPEX'!$J76/$F73,
IF(L$4&lt;'2.1 Kraftwerk allgemein'!$F$16+$F73,
('2.5 CAPEX'!$J76+SUM(OFFSET('2.5 CAPEX'!Q76,0,-MIN(MAX($F73-1-('2.1 Kraftwerk allgemein'!$F$16-'1.1 Allgemein'!$I$22+1),0),COLUMN(C73)-1-('2.1 Kraftwerk allgemein'!$F$16-'1.1 Allgemein'!$I$22+1)),1,MIN(MAX($F73-('2.1 Kraftwerk allgemein'!$F$16-'1.1 Allgemein'!$I$22+1),1),COLUMN(C73)-('2.1 Kraftwerk allgemein'!$F$16-'1.1 Allgemein'!$I$22+1)))))/$F73,
SUM(OFFSET('2.5 CAPEX'!Q76,0,-MIN($F73-1,COLUMN(C73)-1),1,MIN($F73,COLUMN(C73))))/$F73)))))))</f>
        <v>0</v>
      </c>
      <c r="M73" s="199">
        <f ca="1">IF('2.1 Kraftwerk allgemein'!$F$15&lt;'1.1 Allgemein'!$I$22,
IF(OR(ISNUMBER($D73)=FALSE,$F73=""),"",
IF(AND('2.5 CAPEX'!$L76&lt;&gt;"x",'2.5 CAPEX'!$M76&lt;&gt;"x"),0,
IF($F73=0,0,
IF(M$4&lt;'2.1 Kraftwerk allgemein'!$F$16,0,
IF(M$4='2.1 Kraftwerk allgemein'!$F$16,'2.5 CAPEX'!$J76/$F73,
IF(M$4&lt;'2.1 Kraftwerk allgemein'!$F$16+$F73,
('2.5 CAPEX'!$J76+SUM(OFFSET('2.5 CAPEX'!R76,0,-MIN(MAX($F73-1-('2.1 Kraftwerk allgemein'!$F$16-'2.1 Kraftwerk allgemein'!$F$15+1),0),COLUMN(D73)-1-('2.1 Kraftwerk allgemein'!$F$16-'2.1 Kraftwerk allgemein'!$F$15+1)),1,MIN(MAX($F73-('2.1 Kraftwerk allgemein'!$F$16-'2.1 Kraftwerk allgemein'!$F$15+1),1),COLUMN(D73)-('2.1 Kraftwerk allgemein'!$F$16-'2.1 Kraftwerk allgemein'!$F$15+1)))))/$F73,
SUM(OFFSET('2.5 CAPEX'!R76,0,-MIN($F73-1,COLUMN(D73)-1),1,MIN($F73,COLUMN(D73))))/$F73)))))),
IF(OR(ISNUMBER($D73)=FALSE,$F73=""),"",
IF(AND('2.5 CAPEX'!$L76&lt;&gt;"x",'2.5 CAPEX'!$M76&lt;&gt;"x"),0,
IF($F73=0,0,
IF(M$4&lt;'2.1 Kraftwerk allgemein'!$F$16,0,
IF(M$4='2.1 Kraftwerk allgemein'!$F$16,'2.5 CAPEX'!$J76/$F73,
IF(M$4&lt;'2.1 Kraftwerk allgemein'!$F$16+$F73,
('2.5 CAPEX'!$J76+SUM(OFFSET('2.5 CAPEX'!R76,0,-MIN(MAX($F73-1-('2.1 Kraftwerk allgemein'!$F$16-'1.1 Allgemein'!$I$22+1),0),COLUMN(D73)-1-('2.1 Kraftwerk allgemein'!$F$16-'1.1 Allgemein'!$I$22+1)),1,MIN(MAX($F73-('2.1 Kraftwerk allgemein'!$F$16-'1.1 Allgemein'!$I$22+1),1),COLUMN(D73)-('2.1 Kraftwerk allgemein'!$F$16-'1.1 Allgemein'!$I$22+1)))))/$F73,
SUM(OFFSET('2.5 CAPEX'!R76,0,-MIN($F73-1,COLUMN(D73)-1),1,MIN($F73,COLUMN(D73))))/$F73)))))))</f>
        <v>0</v>
      </c>
      <c r="N73" s="199">
        <f ca="1">IF('2.1 Kraftwerk allgemein'!$F$15&lt;'1.1 Allgemein'!$I$22,
IF(OR(ISNUMBER($D73)=FALSE,$F73=""),"",
IF(AND('2.5 CAPEX'!$L76&lt;&gt;"x",'2.5 CAPEX'!$M76&lt;&gt;"x"),0,
IF($F73=0,0,
IF(N$4&lt;'2.1 Kraftwerk allgemein'!$F$16,0,
IF(N$4='2.1 Kraftwerk allgemein'!$F$16,'2.5 CAPEX'!$J76/$F73,
IF(N$4&lt;'2.1 Kraftwerk allgemein'!$F$16+$F73,
('2.5 CAPEX'!$J76+SUM(OFFSET('2.5 CAPEX'!S76,0,-MIN(MAX($F73-1-('2.1 Kraftwerk allgemein'!$F$16-'2.1 Kraftwerk allgemein'!$F$15+1),0),COLUMN(E73)-1-('2.1 Kraftwerk allgemein'!$F$16-'2.1 Kraftwerk allgemein'!$F$15+1)),1,MIN(MAX($F73-('2.1 Kraftwerk allgemein'!$F$16-'2.1 Kraftwerk allgemein'!$F$15+1),1),COLUMN(E73)-('2.1 Kraftwerk allgemein'!$F$16-'2.1 Kraftwerk allgemein'!$F$15+1)))))/$F73,
SUM(OFFSET('2.5 CAPEX'!S76,0,-MIN($F73-1,COLUMN(E73)-1),1,MIN($F73,COLUMN(E73))))/$F73)))))),
IF(OR(ISNUMBER($D73)=FALSE,$F73=""),"",
IF(AND('2.5 CAPEX'!$L76&lt;&gt;"x",'2.5 CAPEX'!$M76&lt;&gt;"x"),0,
IF($F73=0,0,
IF(N$4&lt;'2.1 Kraftwerk allgemein'!$F$16,0,
IF(N$4='2.1 Kraftwerk allgemein'!$F$16,'2.5 CAPEX'!$J76/$F73,
IF(N$4&lt;'2.1 Kraftwerk allgemein'!$F$16+$F73,
('2.5 CAPEX'!$J76+SUM(OFFSET('2.5 CAPEX'!S76,0,-MIN(MAX($F73-1-('2.1 Kraftwerk allgemein'!$F$16-'1.1 Allgemein'!$I$22+1),0),COLUMN(E73)-1-('2.1 Kraftwerk allgemein'!$F$16-'1.1 Allgemein'!$I$22+1)),1,MIN(MAX($F73-('2.1 Kraftwerk allgemein'!$F$16-'1.1 Allgemein'!$I$22+1),1),COLUMN(E73)-('2.1 Kraftwerk allgemein'!$F$16-'1.1 Allgemein'!$I$22+1)))))/$F73,
SUM(OFFSET('2.5 CAPEX'!S76,0,-MIN($F73-1,COLUMN(E73)-1),1,MIN($F73,COLUMN(E73))))/$F73)))))))</f>
        <v>0</v>
      </c>
      <c r="O73" s="199">
        <f ca="1">IF('2.1 Kraftwerk allgemein'!$F$15&lt;'1.1 Allgemein'!$I$22,
IF(OR(ISNUMBER($D73)=FALSE,$F73=""),"",
IF(AND('2.5 CAPEX'!$L76&lt;&gt;"x",'2.5 CAPEX'!$M76&lt;&gt;"x"),0,
IF($F73=0,0,
IF(O$4&lt;'2.1 Kraftwerk allgemein'!$F$16,0,
IF(O$4='2.1 Kraftwerk allgemein'!$F$16,'2.5 CAPEX'!$J76/$F73,
IF(O$4&lt;'2.1 Kraftwerk allgemein'!$F$16+$F73,
('2.5 CAPEX'!$J76+SUM(OFFSET('2.5 CAPEX'!T76,0,-MIN(MAX($F73-1-('2.1 Kraftwerk allgemein'!$F$16-'2.1 Kraftwerk allgemein'!$F$15+1),0),COLUMN(F73)-1-('2.1 Kraftwerk allgemein'!$F$16-'2.1 Kraftwerk allgemein'!$F$15+1)),1,MIN(MAX($F73-('2.1 Kraftwerk allgemein'!$F$16-'2.1 Kraftwerk allgemein'!$F$15+1),1),COLUMN(F73)-('2.1 Kraftwerk allgemein'!$F$16-'2.1 Kraftwerk allgemein'!$F$15+1)))))/$F73,
SUM(OFFSET('2.5 CAPEX'!T76,0,-MIN($F73-1,COLUMN(F73)-1),1,MIN($F73,COLUMN(F73))))/$F73)))))),
IF(OR(ISNUMBER($D73)=FALSE,$F73=""),"",
IF(AND('2.5 CAPEX'!$L76&lt;&gt;"x",'2.5 CAPEX'!$M76&lt;&gt;"x"),0,
IF($F73=0,0,
IF(O$4&lt;'2.1 Kraftwerk allgemein'!$F$16,0,
IF(O$4='2.1 Kraftwerk allgemein'!$F$16,'2.5 CAPEX'!$J76/$F73,
IF(O$4&lt;'2.1 Kraftwerk allgemein'!$F$16+$F73,
('2.5 CAPEX'!$J76+SUM(OFFSET('2.5 CAPEX'!T76,0,-MIN(MAX($F73-1-('2.1 Kraftwerk allgemein'!$F$16-'1.1 Allgemein'!$I$22+1),0),COLUMN(F73)-1-('2.1 Kraftwerk allgemein'!$F$16-'1.1 Allgemein'!$I$22+1)),1,MIN(MAX($F73-('2.1 Kraftwerk allgemein'!$F$16-'1.1 Allgemein'!$I$22+1),1),COLUMN(F73)-('2.1 Kraftwerk allgemein'!$F$16-'1.1 Allgemein'!$I$22+1)))))/$F73,
SUM(OFFSET('2.5 CAPEX'!T76,0,-MIN($F73-1,COLUMN(F73)-1),1,MIN($F73,COLUMN(F73))))/$F73)))))))</f>
        <v>0</v>
      </c>
      <c r="P73" s="199">
        <f ca="1">IF('2.1 Kraftwerk allgemein'!$F$15&lt;'1.1 Allgemein'!$I$22,
IF(OR(ISNUMBER($D73)=FALSE,$F73=""),"",
IF(AND('2.5 CAPEX'!$L76&lt;&gt;"x",'2.5 CAPEX'!$M76&lt;&gt;"x"),0,
IF($F73=0,0,
IF(P$4&lt;'2.1 Kraftwerk allgemein'!$F$16,0,
IF(P$4='2.1 Kraftwerk allgemein'!$F$16,'2.5 CAPEX'!$J76/$F73,
IF(P$4&lt;'2.1 Kraftwerk allgemein'!$F$16+$F73,
('2.5 CAPEX'!$J76+SUM(OFFSET('2.5 CAPEX'!U76,0,-MIN(MAX($F73-1-('2.1 Kraftwerk allgemein'!$F$16-'2.1 Kraftwerk allgemein'!$F$15+1),0),COLUMN(G73)-1-('2.1 Kraftwerk allgemein'!$F$16-'2.1 Kraftwerk allgemein'!$F$15+1)),1,MIN(MAX($F73-('2.1 Kraftwerk allgemein'!$F$16-'2.1 Kraftwerk allgemein'!$F$15+1),1),COLUMN(G73)-('2.1 Kraftwerk allgemein'!$F$16-'2.1 Kraftwerk allgemein'!$F$15+1)))))/$F73,
SUM(OFFSET('2.5 CAPEX'!U76,0,-MIN($F73-1,COLUMN(G73)-1),1,MIN($F73,COLUMN(G73))))/$F73)))))),
IF(OR(ISNUMBER($D73)=FALSE,$F73=""),"",
IF(AND('2.5 CAPEX'!$L76&lt;&gt;"x",'2.5 CAPEX'!$M76&lt;&gt;"x"),0,
IF($F73=0,0,
IF(P$4&lt;'2.1 Kraftwerk allgemein'!$F$16,0,
IF(P$4='2.1 Kraftwerk allgemein'!$F$16,'2.5 CAPEX'!$J76/$F73,
IF(P$4&lt;'2.1 Kraftwerk allgemein'!$F$16+$F73,
('2.5 CAPEX'!$J76+SUM(OFFSET('2.5 CAPEX'!U76,0,-MIN(MAX($F73-1-('2.1 Kraftwerk allgemein'!$F$16-'1.1 Allgemein'!$I$22+1),0),COLUMN(G73)-1-('2.1 Kraftwerk allgemein'!$F$16-'1.1 Allgemein'!$I$22+1)),1,MIN(MAX($F73-('2.1 Kraftwerk allgemein'!$F$16-'1.1 Allgemein'!$I$22+1),1),COLUMN(G73)-('2.1 Kraftwerk allgemein'!$F$16-'1.1 Allgemein'!$I$22+1)))))/$F73,
SUM(OFFSET('2.5 CAPEX'!U76,0,-MIN($F73-1,COLUMN(G73)-1),1,MIN($F73,COLUMN(G73))))/$F73)))))))</f>
        <v>0</v>
      </c>
      <c r="Q73" s="199">
        <f ca="1">IF('2.1 Kraftwerk allgemein'!$F$15&lt;'1.1 Allgemein'!$I$22,
IF(OR(ISNUMBER($D73)=FALSE,$F73=""),"",
IF(AND('2.5 CAPEX'!$L76&lt;&gt;"x",'2.5 CAPEX'!$M76&lt;&gt;"x"),0,
IF($F73=0,0,
IF(Q$4&lt;'2.1 Kraftwerk allgemein'!$F$16,0,
IF(Q$4='2.1 Kraftwerk allgemein'!$F$16,'2.5 CAPEX'!$J76/$F73,
IF(Q$4&lt;'2.1 Kraftwerk allgemein'!$F$16+$F73,
('2.5 CAPEX'!$J76+SUM(OFFSET('2.5 CAPEX'!V76,0,-MIN(MAX($F73-1-('2.1 Kraftwerk allgemein'!$F$16-'2.1 Kraftwerk allgemein'!$F$15+1),0),COLUMN(H73)-1-('2.1 Kraftwerk allgemein'!$F$16-'2.1 Kraftwerk allgemein'!$F$15+1)),1,MIN(MAX($F73-('2.1 Kraftwerk allgemein'!$F$16-'2.1 Kraftwerk allgemein'!$F$15+1),1),COLUMN(H73)-('2.1 Kraftwerk allgemein'!$F$16-'2.1 Kraftwerk allgemein'!$F$15+1)))))/$F73,
SUM(OFFSET('2.5 CAPEX'!V76,0,-MIN($F73-1,COLUMN(H73)-1),1,MIN($F73,COLUMN(H73))))/$F73)))))),
IF(OR(ISNUMBER($D73)=FALSE,$F73=""),"",
IF(AND('2.5 CAPEX'!$L76&lt;&gt;"x",'2.5 CAPEX'!$M76&lt;&gt;"x"),0,
IF($F73=0,0,
IF(Q$4&lt;'2.1 Kraftwerk allgemein'!$F$16,0,
IF(Q$4='2.1 Kraftwerk allgemein'!$F$16,'2.5 CAPEX'!$J76/$F73,
IF(Q$4&lt;'2.1 Kraftwerk allgemein'!$F$16+$F73,
('2.5 CAPEX'!$J76+SUM(OFFSET('2.5 CAPEX'!V76,0,-MIN(MAX($F73-1-('2.1 Kraftwerk allgemein'!$F$16-'1.1 Allgemein'!$I$22+1),0),COLUMN(H73)-1-('2.1 Kraftwerk allgemein'!$F$16-'1.1 Allgemein'!$I$22+1)),1,MIN(MAX($F73-('2.1 Kraftwerk allgemein'!$F$16-'1.1 Allgemein'!$I$22+1),1),COLUMN(H73)-('2.1 Kraftwerk allgemein'!$F$16-'1.1 Allgemein'!$I$22+1)))))/$F73,
SUM(OFFSET('2.5 CAPEX'!V76,0,-MIN($F73-1,COLUMN(H73)-1),1,MIN($F73,COLUMN(H73))))/$F73)))))))</f>
        <v>0</v>
      </c>
      <c r="R73" s="199">
        <f ca="1">IF('2.1 Kraftwerk allgemein'!$F$15&lt;'1.1 Allgemein'!$I$22,
IF(OR(ISNUMBER($D73)=FALSE,$F73=""),"",
IF(AND('2.5 CAPEX'!$L76&lt;&gt;"x",'2.5 CAPEX'!$M76&lt;&gt;"x"),0,
IF($F73=0,0,
IF(R$4&lt;'2.1 Kraftwerk allgemein'!$F$16,0,
IF(R$4='2.1 Kraftwerk allgemein'!$F$16,'2.5 CAPEX'!$J76/$F73,
IF(R$4&lt;'2.1 Kraftwerk allgemein'!$F$16+$F73,
('2.5 CAPEX'!$J76+SUM(OFFSET('2.5 CAPEX'!W76,0,-MIN(MAX($F73-1-('2.1 Kraftwerk allgemein'!$F$16-'2.1 Kraftwerk allgemein'!$F$15+1),0),COLUMN(I73)-1-('2.1 Kraftwerk allgemein'!$F$16-'2.1 Kraftwerk allgemein'!$F$15+1)),1,MIN(MAX($F73-('2.1 Kraftwerk allgemein'!$F$16-'2.1 Kraftwerk allgemein'!$F$15+1),1),COLUMN(I73)-('2.1 Kraftwerk allgemein'!$F$16-'2.1 Kraftwerk allgemein'!$F$15+1)))))/$F73,
SUM(OFFSET('2.5 CAPEX'!W76,0,-MIN($F73-1,COLUMN(I73)-1),1,MIN($F73,COLUMN(I73))))/$F73)))))),
IF(OR(ISNUMBER($D73)=FALSE,$F73=""),"",
IF(AND('2.5 CAPEX'!$L76&lt;&gt;"x",'2.5 CAPEX'!$M76&lt;&gt;"x"),0,
IF($F73=0,0,
IF(R$4&lt;'2.1 Kraftwerk allgemein'!$F$16,0,
IF(R$4='2.1 Kraftwerk allgemein'!$F$16,'2.5 CAPEX'!$J76/$F73,
IF(R$4&lt;'2.1 Kraftwerk allgemein'!$F$16+$F73,
('2.5 CAPEX'!$J76+SUM(OFFSET('2.5 CAPEX'!W76,0,-MIN(MAX($F73-1-('2.1 Kraftwerk allgemein'!$F$16-'1.1 Allgemein'!$I$22+1),0),COLUMN(I73)-1-('2.1 Kraftwerk allgemein'!$F$16-'1.1 Allgemein'!$I$22+1)),1,MIN(MAX($F73-('2.1 Kraftwerk allgemein'!$F$16-'1.1 Allgemein'!$I$22+1),1),COLUMN(I73)-('2.1 Kraftwerk allgemein'!$F$16-'1.1 Allgemein'!$I$22+1)))))/$F73,
SUM(OFFSET('2.5 CAPEX'!W76,0,-MIN($F73-1,COLUMN(I73)-1),1,MIN($F73,COLUMN(I73))))/$F73)))))))</f>
        <v>0</v>
      </c>
      <c r="S73" s="199">
        <f ca="1">IF('2.1 Kraftwerk allgemein'!$F$15&lt;'1.1 Allgemein'!$I$22,
IF(OR(ISNUMBER($D73)=FALSE,$F73=""),"",
IF(AND('2.5 CAPEX'!$L76&lt;&gt;"x",'2.5 CAPEX'!$M76&lt;&gt;"x"),0,
IF($F73=0,0,
IF(S$4&lt;'2.1 Kraftwerk allgemein'!$F$16,0,
IF(S$4='2.1 Kraftwerk allgemein'!$F$16,'2.5 CAPEX'!$J76/$F73,
IF(S$4&lt;'2.1 Kraftwerk allgemein'!$F$16+$F73,
('2.5 CAPEX'!$J76+SUM(OFFSET('2.5 CAPEX'!X76,0,-MIN(MAX($F73-1-('2.1 Kraftwerk allgemein'!$F$16-'2.1 Kraftwerk allgemein'!$F$15+1),0),COLUMN(J73)-1-('2.1 Kraftwerk allgemein'!$F$16-'2.1 Kraftwerk allgemein'!$F$15+1)),1,MIN(MAX($F73-('2.1 Kraftwerk allgemein'!$F$16-'2.1 Kraftwerk allgemein'!$F$15+1),1),COLUMN(J73)-('2.1 Kraftwerk allgemein'!$F$16-'2.1 Kraftwerk allgemein'!$F$15+1)))))/$F73,
SUM(OFFSET('2.5 CAPEX'!X76,0,-MIN($F73-1,COLUMN(J73)-1),1,MIN($F73,COLUMN(J73))))/$F73)))))),
IF(OR(ISNUMBER($D73)=FALSE,$F73=""),"",
IF(AND('2.5 CAPEX'!$L76&lt;&gt;"x",'2.5 CAPEX'!$M76&lt;&gt;"x"),0,
IF($F73=0,0,
IF(S$4&lt;'2.1 Kraftwerk allgemein'!$F$16,0,
IF(S$4='2.1 Kraftwerk allgemein'!$F$16,'2.5 CAPEX'!$J76/$F73,
IF(S$4&lt;'2.1 Kraftwerk allgemein'!$F$16+$F73,
('2.5 CAPEX'!$J76+SUM(OFFSET('2.5 CAPEX'!X76,0,-MIN(MAX($F73-1-('2.1 Kraftwerk allgemein'!$F$16-'1.1 Allgemein'!$I$22+1),0),COLUMN(J73)-1-('2.1 Kraftwerk allgemein'!$F$16-'1.1 Allgemein'!$I$22+1)),1,MIN(MAX($F73-('2.1 Kraftwerk allgemein'!$F$16-'1.1 Allgemein'!$I$22+1),1),COLUMN(J73)-('2.1 Kraftwerk allgemein'!$F$16-'1.1 Allgemein'!$I$22+1)))))/$F73,
SUM(OFFSET('2.5 CAPEX'!X76,0,-MIN($F73-1,COLUMN(J73)-1),1,MIN($F73,COLUMN(J73))))/$F73)))))))</f>
        <v>0</v>
      </c>
      <c r="T73" s="199">
        <f ca="1">IF('2.1 Kraftwerk allgemein'!$F$15&lt;'1.1 Allgemein'!$I$22,
IF(OR(ISNUMBER($D73)=FALSE,$F73=""),"",
IF(AND('2.5 CAPEX'!$L76&lt;&gt;"x",'2.5 CAPEX'!$M76&lt;&gt;"x"),0,
IF($F73=0,0,
IF(T$4&lt;'2.1 Kraftwerk allgemein'!$F$16,0,
IF(T$4='2.1 Kraftwerk allgemein'!$F$16,'2.5 CAPEX'!$J76/$F73,
IF(T$4&lt;'2.1 Kraftwerk allgemein'!$F$16+$F73,
('2.5 CAPEX'!$J76+SUM(OFFSET('2.5 CAPEX'!Y76,0,-MIN(MAX($F73-1-('2.1 Kraftwerk allgemein'!$F$16-'2.1 Kraftwerk allgemein'!$F$15+1),0),COLUMN(K73)-1-('2.1 Kraftwerk allgemein'!$F$16-'2.1 Kraftwerk allgemein'!$F$15+1)),1,MIN(MAX($F73-('2.1 Kraftwerk allgemein'!$F$16-'2.1 Kraftwerk allgemein'!$F$15+1),1),COLUMN(K73)-('2.1 Kraftwerk allgemein'!$F$16-'2.1 Kraftwerk allgemein'!$F$15+1)))))/$F73,
SUM(OFFSET('2.5 CAPEX'!Y76,0,-MIN($F73-1,COLUMN(K73)-1),1,MIN($F73,COLUMN(K73))))/$F73)))))),
IF(OR(ISNUMBER($D73)=FALSE,$F73=""),"",
IF(AND('2.5 CAPEX'!$L76&lt;&gt;"x",'2.5 CAPEX'!$M76&lt;&gt;"x"),0,
IF($F73=0,0,
IF(T$4&lt;'2.1 Kraftwerk allgemein'!$F$16,0,
IF(T$4='2.1 Kraftwerk allgemein'!$F$16,'2.5 CAPEX'!$J76/$F73,
IF(T$4&lt;'2.1 Kraftwerk allgemein'!$F$16+$F73,
('2.5 CAPEX'!$J76+SUM(OFFSET('2.5 CAPEX'!Y76,0,-MIN(MAX($F73-1-('2.1 Kraftwerk allgemein'!$F$16-'1.1 Allgemein'!$I$22+1),0),COLUMN(K73)-1-('2.1 Kraftwerk allgemein'!$F$16-'1.1 Allgemein'!$I$22+1)),1,MIN(MAX($F73-('2.1 Kraftwerk allgemein'!$F$16-'1.1 Allgemein'!$I$22+1),1),COLUMN(K73)-('2.1 Kraftwerk allgemein'!$F$16-'1.1 Allgemein'!$I$22+1)))))/$F73,
SUM(OFFSET('2.5 CAPEX'!Y76,0,-MIN($F73-1,COLUMN(K73)-1),1,MIN($F73,COLUMN(K73))))/$F73)))))))</f>
        <v>0</v>
      </c>
      <c r="U73" s="199">
        <f ca="1">IF('2.1 Kraftwerk allgemein'!$F$15&lt;'1.1 Allgemein'!$I$22,
IF(OR(ISNUMBER($D73)=FALSE,$F73=""),"",
IF(AND('2.5 CAPEX'!$L76&lt;&gt;"x",'2.5 CAPEX'!$M76&lt;&gt;"x"),0,
IF($F73=0,0,
IF(U$4&lt;'2.1 Kraftwerk allgemein'!$F$16,0,
IF(U$4='2.1 Kraftwerk allgemein'!$F$16,'2.5 CAPEX'!$J76/$F73,
IF(U$4&lt;'2.1 Kraftwerk allgemein'!$F$16+$F73,
('2.5 CAPEX'!$J76+SUM(OFFSET('2.5 CAPEX'!Z76,0,-MIN(MAX($F73-1-('2.1 Kraftwerk allgemein'!$F$16-'2.1 Kraftwerk allgemein'!$F$15+1),0),COLUMN(L73)-1-('2.1 Kraftwerk allgemein'!$F$16-'2.1 Kraftwerk allgemein'!$F$15+1)),1,MIN(MAX($F73-('2.1 Kraftwerk allgemein'!$F$16-'2.1 Kraftwerk allgemein'!$F$15+1),1),COLUMN(L73)-('2.1 Kraftwerk allgemein'!$F$16-'2.1 Kraftwerk allgemein'!$F$15+1)))))/$F73,
SUM(OFFSET('2.5 CAPEX'!Z76,0,-MIN($F73-1,COLUMN(L73)-1),1,MIN($F73,COLUMN(L73))))/$F73)))))),
IF(OR(ISNUMBER($D73)=FALSE,$F73=""),"",
IF(AND('2.5 CAPEX'!$L76&lt;&gt;"x",'2.5 CAPEX'!$M76&lt;&gt;"x"),0,
IF($F73=0,0,
IF(U$4&lt;'2.1 Kraftwerk allgemein'!$F$16,0,
IF(U$4='2.1 Kraftwerk allgemein'!$F$16,'2.5 CAPEX'!$J76/$F73,
IF(U$4&lt;'2.1 Kraftwerk allgemein'!$F$16+$F73,
('2.5 CAPEX'!$J76+SUM(OFFSET('2.5 CAPEX'!Z76,0,-MIN(MAX($F73-1-('2.1 Kraftwerk allgemein'!$F$16-'1.1 Allgemein'!$I$22+1),0),COLUMN(L73)-1-('2.1 Kraftwerk allgemein'!$F$16-'1.1 Allgemein'!$I$22+1)),1,MIN(MAX($F73-('2.1 Kraftwerk allgemein'!$F$16-'1.1 Allgemein'!$I$22+1),1),COLUMN(L73)-('2.1 Kraftwerk allgemein'!$F$16-'1.1 Allgemein'!$I$22+1)))))/$F73,
SUM(OFFSET('2.5 CAPEX'!Z76,0,-MIN($F73-1,COLUMN(L73)-1),1,MIN($F73,COLUMN(L73))))/$F73)))))))</f>
        <v>0</v>
      </c>
      <c r="V73" s="199">
        <f ca="1">IF('2.1 Kraftwerk allgemein'!$F$15&lt;'1.1 Allgemein'!$I$22,
IF(OR(ISNUMBER($D73)=FALSE,$F73=""),"",
IF(AND('2.5 CAPEX'!$L76&lt;&gt;"x",'2.5 CAPEX'!$M76&lt;&gt;"x"),0,
IF($F73=0,0,
IF(V$4&lt;'2.1 Kraftwerk allgemein'!$F$16,0,
IF(V$4='2.1 Kraftwerk allgemein'!$F$16,'2.5 CAPEX'!$J76/$F73,
IF(V$4&lt;'2.1 Kraftwerk allgemein'!$F$16+$F73,
('2.5 CAPEX'!$J76+SUM(OFFSET('2.5 CAPEX'!AA76,0,-MIN(MAX($F73-1-('2.1 Kraftwerk allgemein'!$F$16-'2.1 Kraftwerk allgemein'!$F$15+1),0),COLUMN(M73)-1-('2.1 Kraftwerk allgemein'!$F$16-'2.1 Kraftwerk allgemein'!$F$15+1)),1,MIN(MAX($F73-('2.1 Kraftwerk allgemein'!$F$16-'2.1 Kraftwerk allgemein'!$F$15+1),1),COLUMN(M73)-('2.1 Kraftwerk allgemein'!$F$16-'2.1 Kraftwerk allgemein'!$F$15+1)))))/$F73,
SUM(OFFSET('2.5 CAPEX'!AA76,0,-MIN($F73-1,COLUMN(M73)-1),1,MIN($F73,COLUMN(M73))))/$F73)))))),
IF(OR(ISNUMBER($D73)=FALSE,$F73=""),"",
IF(AND('2.5 CAPEX'!$L76&lt;&gt;"x",'2.5 CAPEX'!$M76&lt;&gt;"x"),0,
IF($F73=0,0,
IF(V$4&lt;'2.1 Kraftwerk allgemein'!$F$16,0,
IF(V$4='2.1 Kraftwerk allgemein'!$F$16,'2.5 CAPEX'!$J76/$F73,
IF(V$4&lt;'2.1 Kraftwerk allgemein'!$F$16+$F73,
('2.5 CAPEX'!$J76+SUM(OFFSET('2.5 CAPEX'!AA76,0,-MIN(MAX($F73-1-('2.1 Kraftwerk allgemein'!$F$16-'1.1 Allgemein'!$I$22+1),0),COLUMN(M73)-1-('2.1 Kraftwerk allgemein'!$F$16-'1.1 Allgemein'!$I$22+1)),1,MIN(MAX($F73-('2.1 Kraftwerk allgemein'!$F$16-'1.1 Allgemein'!$I$22+1),1),COLUMN(M73)-('2.1 Kraftwerk allgemein'!$F$16-'1.1 Allgemein'!$I$22+1)))))/$F73,
SUM(OFFSET('2.5 CAPEX'!AA76,0,-MIN($F73-1,COLUMN(M73)-1),1,MIN($F73,COLUMN(M73))))/$F73)))))))</f>
        <v>0</v>
      </c>
      <c r="W73" s="199">
        <f ca="1">IF('2.1 Kraftwerk allgemein'!$F$15&lt;'1.1 Allgemein'!$I$22,
IF(OR(ISNUMBER($D73)=FALSE,$F73=""),"",
IF(AND('2.5 CAPEX'!$L76&lt;&gt;"x",'2.5 CAPEX'!$M76&lt;&gt;"x"),0,
IF($F73=0,0,
IF(W$4&lt;'2.1 Kraftwerk allgemein'!$F$16,0,
IF(W$4='2.1 Kraftwerk allgemein'!$F$16,'2.5 CAPEX'!$J76/$F73,
IF(W$4&lt;'2.1 Kraftwerk allgemein'!$F$16+$F73,
('2.5 CAPEX'!$J76+SUM(OFFSET('2.5 CAPEX'!AB76,0,-MIN(MAX($F73-1-('2.1 Kraftwerk allgemein'!$F$16-'2.1 Kraftwerk allgemein'!$F$15+1),0),COLUMN(N73)-1-('2.1 Kraftwerk allgemein'!$F$16-'2.1 Kraftwerk allgemein'!$F$15+1)),1,MIN(MAX($F73-('2.1 Kraftwerk allgemein'!$F$16-'2.1 Kraftwerk allgemein'!$F$15+1),1),COLUMN(N73)-('2.1 Kraftwerk allgemein'!$F$16-'2.1 Kraftwerk allgemein'!$F$15+1)))))/$F73,
SUM(OFFSET('2.5 CAPEX'!AB76,0,-MIN($F73-1,COLUMN(N73)-1),1,MIN($F73,COLUMN(N73))))/$F73)))))),
IF(OR(ISNUMBER($D73)=FALSE,$F73=""),"",
IF(AND('2.5 CAPEX'!$L76&lt;&gt;"x",'2.5 CAPEX'!$M76&lt;&gt;"x"),0,
IF($F73=0,0,
IF(W$4&lt;'2.1 Kraftwerk allgemein'!$F$16,0,
IF(W$4='2.1 Kraftwerk allgemein'!$F$16,'2.5 CAPEX'!$J76/$F73,
IF(W$4&lt;'2.1 Kraftwerk allgemein'!$F$16+$F73,
('2.5 CAPEX'!$J76+SUM(OFFSET('2.5 CAPEX'!AB76,0,-MIN(MAX($F73-1-('2.1 Kraftwerk allgemein'!$F$16-'1.1 Allgemein'!$I$22+1),0),COLUMN(N73)-1-('2.1 Kraftwerk allgemein'!$F$16-'1.1 Allgemein'!$I$22+1)),1,MIN(MAX($F73-('2.1 Kraftwerk allgemein'!$F$16-'1.1 Allgemein'!$I$22+1),1),COLUMN(N73)-('2.1 Kraftwerk allgemein'!$F$16-'1.1 Allgemein'!$I$22+1)))))/$F73,
SUM(OFFSET('2.5 CAPEX'!AB76,0,-MIN($F73-1,COLUMN(N73)-1),1,MIN($F73,COLUMN(N73))))/$F73)))))))</f>
        <v>0</v>
      </c>
      <c r="X73" s="199">
        <f ca="1">IF('2.1 Kraftwerk allgemein'!$F$15&lt;'1.1 Allgemein'!$I$22,
IF(OR(ISNUMBER($D73)=FALSE,$F73=""),"",
IF(AND('2.5 CAPEX'!$L76&lt;&gt;"x",'2.5 CAPEX'!$M76&lt;&gt;"x"),0,
IF($F73=0,0,
IF(X$4&lt;'2.1 Kraftwerk allgemein'!$F$16,0,
IF(X$4='2.1 Kraftwerk allgemein'!$F$16,'2.5 CAPEX'!$J76/$F73,
IF(X$4&lt;'2.1 Kraftwerk allgemein'!$F$16+$F73,
('2.5 CAPEX'!$J76+SUM(OFFSET('2.5 CAPEX'!AC76,0,-MIN(MAX($F73-1-('2.1 Kraftwerk allgemein'!$F$16-'2.1 Kraftwerk allgemein'!$F$15+1),0),COLUMN(O73)-1-('2.1 Kraftwerk allgemein'!$F$16-'2.1 Kraftwerk allgemein'!$F$15+1)),1,MIN(MAX($F73-('2.1 Kraftwerk allgemein'!$F$16-'2.1 Kraftwerk allgemein'!$F$15+1),1),COLUMN(O73)-('2.1 Kraftwerk allgemein'!$F$16-'2.1 Kraftwerk allgemein'!$F$15+1)))))/$F73,
SUM(OFFSET('2.5 CAPEX'!AC76,0,-MIN($F73-1,COLUMN(O73)-1),1,MIN($F73,COLUMN(O73))))/$F73)))))),
IF(OR(ISNUMBER($D73)=FALSE,$F73=""),"",
IF(AND('2.5 CAPEX'!$L76&lt;&gt;"x",'2.5 CAPEX'!$M76&lt;&gt;"x"),0,
IF($F73=0,0,
IF(X$4&lt;'2.1 Kraftwerk allgemein'!$F$16,0,
IF(X$4='2.1 Kraftwerk allgemein'!$F$16,'2.5 CAPEX'!$J76/$F73,
IF(X$4&lt;'2.1 Kraftwerk allgemein'!$F$16+$F73,
('2.5 CAPEX'!$J76+SUM(OFFSET('2.5 CAPEX'!AC76,0,-MIN(MAX($F73-1-('2.1 Kraftwerk allgemein'!$F$16-'1.1 Allgemein'!$I$22+1),0),COLUMN(O73)-1-('2.1 Kraftwerk allgemein'!$F$16-'1.1 Allgemein'!$I$22+1)),1,MIN(MAX($F73-('2.1 Kraftwerk allgemein'!$F$16-'1.1 Allgemein'!$I$22+1),1),COLUMN(O73)-('2.1 Kraftwerk allgemein'!$F$16-'1.1 Allgemein'!$I$22+1)))))/$F73,
SUM(OFFSET('2.5 CAPEX'!AC76,0,-MIN($F73-1,COLUMN(O73)-1),1,MIN($F73,COLUMN(O73))))/$F73)))))))</f>
        <v>0</v>
      </c>
      <c r="Y73" s="199">
        <f ca="1">IF('2.1 Kraftwerk allgemein'!$F$15&lt;'1.1 Allgemein'!$I$22,
IF(OR(ISNUMBER($D73)=FALSE,$F73=""),"",
IF(AND('2.5 CAPEX'!$L76&lt;&gt;"x",'2.5 CAPEX'!$M76&lt;&gt;"x"),0,
IF($F73=0,0,
IF(Y$4&lt;'2.1 Kraftwerk allgemein'!$F$16,0,
IF(Y$4='2.1 Kraftwerk allgemein'!$F$16,'2.5 CAPEX'!$J76/$F73,
IF(Y$4&lt;'2.1 Kraftwerk allgemein'!$F$16+$F73,
('2.5 CAPEX'!$J76+SUM(OFFSET('2.5 CAPEX'!AD76,0,-MIN(MAX($F73-1-('2.1 Kraftwerk allgemein'!$F$16-'2.1 Kraftwerk allgemein'!$F$15+1),0),COLUMN(P73)-1-('2.1 Kraftwerk allgemein'!$F$16-'2.1 Kraftwerk allgemein'!$F$15+1)),1,MIN(MAX($F73-('2.1 Kraftwerk allgemein'!$F$16-'2.1 Kraftwerk allgemein'!$F$15+1),1),COLUMN(P73)-('2.1 Kraftwerk allgemein'!$F$16-'2.1 Kraftwerk allgemein'!$F$15+1)))))/$F73,
SUM(OFFSET('2.5 CAPEX'!AD76,0,-MIN($F73-1,COLUMN(P73)-1),1,MIN($F73,COLUMN(P73))))/$F73)))))),
IF(OR(ISNUMBER($D73)=FALSE,$F73=""),"",
IF(AND('2.5 CAPEX'!$L76&lt;&gt;"x",'2.5 CAPEX'!$M76&lt;&gt;"x"),0,
IF($F73=0,0,
IF(Y$4&lt;'2.1 Kraftwerk allgemein'!$F$16,0,
IF(Y$4='2.1 Kraftwerk allgemein'!$F$16,'2.5 CAPEX'!$J76/$F73,
IF(Y$4&lt;'2.1 Kraftwerk allgemein'!$F$16+$F73,
('2.5 CAPEX'!$J76+SUM(OFFSET('2.5 CAPEX'!AD76,0,-MIN(MAX($F73-1-('2.1 Kraftwerk allgemein'!$F$16-'1.1 Allgemein'!$I$22+1),0),COLUMN(P73)-1-('2.1 Kraftwerk allgemein'!$F$16-'1.1 Allgemein'!$I$22+1)),1,MIN(MAX($F73-('2.1 Kraftwerk allgemein'!$F$16-'1.1 Allgemein'!$I$22+1),1),COLUMN(P73)-('2.1 Kraftwerk allgemein'!$F$16-'1.1 Allgemein'!$I$22+1)))))/$F73,
SUM(OFFSET('2.5 CAPEX'!AD76,0,-MIN($F73-1,COLUMN(P73)-1),1,MIN($F73,COLUMN(P73))))/$F73)))))))</f>
        <v>0</v>
      </c>
      <c r="Z73" s="199">
        <f ca="1">IF('2.1 Kraftwerk allgemein'!$F$15&lt;'1.1 Allgemein'!$I$22,
IF(OR(ISNUMBER($D73)=FALSE,$F73=""),"",
IF(AND('2.5 CAPEX'!$L76&lt;&gt;"x",'2.5 CAPEX'!$M76&lt;&gt;"x"),0,
IF($F73=0,0,
IF(Z$4&lt;'2.1 Kraftwerk allgemein'!$F$16,0,
IF(Z$4='2.1 Kraftwerk allgemein'!$F$16,'2.5 CAPEX'!$J76/$F73,
IF(Z$4&lt;'2.1 Kraftwerk allgemein'!$F$16+$F73,
('2.5 CAPEX'!$J76+SUM(OFFSET('2.5 CAPEX'!AE76,0,-MIN(MAX($F73-1-('2.1 Kraftwerk allgemein'!$F$16-'2.1 Kraftwerk allgemein'!$F$15+1),0),COLUMN(Q73)-1-('2.1 Kraftwerk allgemein'!$F$16-'2.1 Kraftwerk allgemein'!$F$15+1)),1,MIN(MAX($F73-('2.1 Kraftwerk allgemein'!$F$16-'2.1 Kraftwerk allgemein'!$F$15+1),1),COLUMN(Q73)-('2.1 Kraftwerk allgemein'!$F$16-'2.1 Kraftwerk allgemein'!$F$15+1)))))/$F73,
SUM(OFFSET('2.5 CAPEX'!AE76,0,-MIN($F73-1,COLUMN(Q73)-1),1,MIN($F73,COLUMN(Q73))))/$F73)))))),
IF(OR(ISNUMBER($D73)=FALSE,$F73=""),"",
IF(AND('2.5 CAPEX'!$L76&lt;&gt;"x",'2.5 CAPEX'!$M76&lt;&gt;"x"),0,
IF($F73=0,0,
IF(Z$4&lt;'2.1 Kraftwerk allgemein'!$F$16,0,
IF(Z$4='2.1 Kraftwerk allgemein'!$F$16,'2.5 CAPEX'!$J76/$F73,
IF(Z$4&lt;'2.1 Kraftwerk allgemein'!$F$16+$F73,
('2.5 CAPEX'!$J76+SUM(OFFSET('2.5 CAPEX'!AE76,0,-MIN(MAX($F73-1-('2.1 Kraftwerk allgemein'!$F$16-'1.1 Allgemein'!$I$22+1),0),COLUMN(Q73)-1-('2.1 Kraftwerk allgemein'!$F$16-'1.1 Allgemein'!$I$22+1)),1,MIN(MAX($F73-('2.1 Kraftwerk allgemein'!$F$16-'1.1 Allgemein'!$I$22+1),1),COLUMN(Q73)-('2.1 Kraftwerk allgemein'!$F$16-'1.1 Allgemein'!$I$22+1)))))/$F73,
SUM(OFFSET('2.5 CAPEX'!AE76,0,-MIN($F73-1,COLUMN(Q73)-1),1,MIN($F73,COLUMN(Q73))))/$F73)))))))</f>
        <v>0</v>
      </c>
      <c r="AA73" s="199">
        <f ca="1">IF('2.1 Kraftwerk allgemein'!$F$15&lt;'1.1 Allgemein'!$I$22,
IF(OR(ISNUMBER($D73)=FALSE,$F73=""),"",
IF(AND('2.5 CAPEX'!$L76&lt;&gt;"x",'2.5 CAPEX'!$M76&lt;&gt;"x"),0,
IF($F73=0,0,
IF(AA$4&lt;'2.1 Kraftwerk allgemein'!$F$16,0,
IF(AA$4='2.1 Kraftwerk allgemein'!$F$16,'2.5 CAPEX'!$J76/$F73,
IF(AA$4&lt;'2.1 Kraftwerk allgemein'!$F$16+$F73,
('2.5 CAPEX'!$J76+SUM(OFFSET('2.5 CAPEX'!AF76,0,-MIN(MAX($F73-1-('2.1 Kraftwerk allgemein'!$F$16-'2.1 Kraftwerk allgemein'!$F$15+1),0),COLUMN(R73)-1-('2.1 Kraftwerk allgemein'!$F$16-'2.1 Kraftwerk allgemein'!$F$15+1)),1,MIN(MAX($F73-('2.1 Kraftwerk allgemein'!$F$16-'2.1 Kraftwerk allgemein'!$F$15+1),1),COLUMN(R73)-('2.1 Kraftwerk allgemein'!$F$16-'2.1 Kraftwerk allgemein'!$F$15+1)))))/$F73,
SUM(OFFSET('2.5 CAPEX'!AF76,0,-MIN($F73-1,COLUMN(R73)-1),1,MIN($F73,COLUMN(R73))))/$F73)))))),
IF(OR(ISNUMBER($D73)=FALSE,$F73=""),"",
IF(AND('2.5 CAPEX'!$L76&lt;&gt;"x",'2.5 CAPEX'!$M76&lt;&gt;"x"),0,
IF($F73=0,0,
IF(AA$4&lt;'2.1 Kraftwerk allgemein'!$F$16,0,
IF(AA$4='2.1 Kraftwerk allgemein'!$F$16,'2.5 CAPEX'!$J76/$F73,
IF(AA$4&lt;'2.1 Kraftwerk allgemein'!$F$16+$F73,
('2.5 CAPEX'!$J76+SUM(OFFSET('2.5 CAPEX'!AF76,0,-MIN(MAX($F73-1-('2.1 Kraftwerk allgemein'!$F$16-'1.1 Allgemein'!$I$22+1),0),COLUMN(R73)-1-('2.1 Kraftwerk allgemein'!$F$16-'1.1 Allgemein'!$I$22+1)),1,MIN(MAX($F73-('2.1 Kraftwerk allgemein'!$F$16-'1.1 Allgemein'!$I$22+1),1),COLUMN(R73)-('2.1 Kraftwerk allgemein'!$F$16-'1.1 Allgemein'!$I$22+1)))))/$F73,
SUM(OFFSET('2.5 CAPEX'!AF76,0,-MIN($F73-1,COLUMN(R73)-1),1,MIN($F73,COLUMN(R73))))/$F73)))))))</f>
        <v>0</v>
      </c>
      <c r="AB73" s="199">
        <f ca="1">IF('2.1 Kraftwerk allgemein'!$F$15&lt;'1.1 Allgemein'!$I$22,
IF(OR(ISNUMBER($D73)=FALSE,$F73=""),"",
IF(AND('2.5 CAPEX'!$L76&lt;&gt;"x",'2.5 CAPEX'!$M76&lt;&gt;"x"),0,
IF($F73=0,0,
IF(AB$4&lt;'2.1 Kraftwerk allgemein'!$F$16,0,
IF(AB$4='2.1 Kraftwerk allgemein'!$F$16,'2.5 CAPEX'!$J76/$F73,
IF(AB$4&lt;'2.1 Kraftwerk allgemein'!$F$16+$F73,
('2.5 CAPEX'!$J76+SUM(OFFSET('2.5 CAPEX'!AG76,0,-MIN(MAX($F73-1-('2.1 Kraftwerk allgemein'!$F$16-'2.1 Kraftwerk allgemein'!$F$15+1),0),COLUMN(S73)-1-('2.1 Kraftwerk allgemein'!$F$16-'2.1 Kraftwerk allgemein'!$F$15+1)),1,MIN(MAX($F73-('2.1 Kraftwerk allgemein'!$F$16-'2.1 Kraftwerk allgemein'!$F$15+1),1),COLUMN(S73)-('2.1 Kraftwerk allgemein'!$F$16-'2.1 Kraftwerk allgemein'!$F$15+1)))))/$F73,
SUM(OFFSET('2.5 CAPEX'!AG76,0,-MIN($F73-1,COLUMN(S73)-1),1,MIN($F73,COLUMN(S73))))/$F73)))))),
IF(OR(ISNUMBER($D73)=FALSE,$F73=""),"",
IF(AND('2.5 CAPEX'!$L76&lt;&gt;"x",'2.5 CAPEX'!$M76&lt;&gt;"x"),0,
IF($F73=0,0,
IF(AB$4&lt;'2.1 Kraftwerk allgemein'!$F$16,0,
IF(AB$4='2.1 Kraftwerk allgemein'!$F$16,'2.5 CAPEX'!$J76/$F73,
IF(AB$4&lt;'2.1 Kraftwerk allgemein'!$F$16+$F73,
('2.5 CAPEX'!$J76+SUM(OFFSET('2.5 CAPEX'!AG76,0,-MIN(MAX($F73-1-('2.1 Kraftwerk allgemein'!$F$16-'1.1 Allgemein'!$I$22+1),0),COLUMN(S73)-1-('2.1 Kraftwerk allgemein'!$F$16-'1.1 Allgemein'!$I$22+1)),1,MIN(MAX($F73-('2.1 Kraftwerk allgemein'!$F$16-'1.1 Allgemein'!$I$22+1),1),COLUMN(S73)-('2.1 Kraftwerk allgemein'!$F$16-'1.1 Allgemein'!$I$22+1)))))/$F73,
SUM(OFFSET('2.5 CAPEX'!AG76,0,-MIN($F73-1,COLUMN(S73)-1),1,MIN($F73,COLUMN(S73))))/$F73)))))))</f>
        <v>0</v>
      </c>
      <c r="AC73" s="199">
        <f ca="1">IF('2.1 Kraftwerk allgemein'!$F$15&lt;'1.1 Allgemein'!$I$22,
IF(OR(ISNUMBER($D73)=FALSE,$F73=""),"",
IF(AND('2.5 CAPEX'!$L76&lt;&gt;"x",'2.5 CAPEX'!$M76&lt;&gt;"x"),0,
IF($F73=0,0,
IF(AC$4&lt;'2.1 Kraftwerk allgemein'!$F$16,0,
IF(AC$4='2.1 Kraftwerk allgemein'!$F$16,'2.5 CAPEX'!$J76/$F73,
IF(AC$4&lt;'2.1 Kraftwerk allgemein'!$F$16+$F73,
('2.5 CAPEX'!$J76+SUM(OFFSET('2.5 CAPEX'!AH76,0,-MIN(MAX($F73-1-('2.1 Kraftwerk allgemein'!$F$16-'2.1 Kraftwerk allgemein'!$F$15+1),0),COLUMN(T73)-1-('2.1 Kraftwerk allgemein'!$F$16-'2.1 Kraftwerk allgemein'!$F$15+1)),1,MIN(MAX($F73-('2.1 Kraftwerk allgemein'!$F$16-'2.1 Kraftwerk allgemein'!$F$15+1),1),COLUMN(T73)-('2.1 Kraftwerk allgemein'!$F$16-'2.1 Kraftwerk allgemein'!$F$15+1)))))/$F73,
SUM(OFFSET('2.5 CAPEX'!AH76,0,-MIN($F73-1,COLUMN(T73)-1),1,MIN($F73,COLUMN(T73))))/$F73)))))),
IF(OR(ISNUMBER($D73)=FALSE,$F73=""),"",
IF(AND('2.5 CAPEX'!$L76&lt;&gt;"x",'2.5 CAPEX'!$M76&lt;&gt;"x"),0,
IF($F73=0,0,
IF(AC$4&lt;'2.1 Kraftwerk allgemein'!$F$16,0,
IF(AC$4='2.1 Kraftwerk allgemein'!$F$16,'2.5 CAPEX'!$J76/$F73,
IF(AC$4&lt;'2.1 Kraftwerk allgemein'!$F$16+$F73,
('2.5 CAPEX'!$J76+SUM(OFFSET('2.5 CAPEX'!AH76,0,-MIN(MAX($F73-1-('2.1 Kraftwerk allgemein'!$F$16-'1.1 Allgemein'!$I$22+1),0),COLUMN(T73)-1-('2.1 Kraftwerk allgemein'!$F$16-'1.1 Allgemein'!$I$22+1)),1,MIN(MAX($F73-('2.1 Kraftwerk allgemein'!$F$16-'1.1 Allgemein'!$I$22+1),1),COLUMN(T73)-('2.1 Kraftwerk allgemein'!$F$16-'1.1 Allgemein'!$I$22+1)))))/$F73,
SUM(OFFSET('2.5 CAPEX'!AH76,0,-MIN($F73-1,COLUMN(T73)-1),1,MIN($F73,COLUMN(T73))))/$F73)))))))</f>
        <v>0</v>
      </c>
      <c r="AD73" s="199">
        <f ca="1">IF('2.1 Kraftwerk allgemein'!$F$15&lt;'1.1 Allgemein'!$I$22,
IF(OR(ISNUMBER($D73)=FALSE,$F73=""),"",
IF(AND('2.5 CAPEX'!$L76&lt;&gt;"x",'2.5 CAPEX'!$M76&lt;&gt;"x"),0,
IF($F73=0,0,
IF(AD$4&lt;'2.1 Kraftwerk allgemein'!$F$16,0,
IF(AD$4='2.1 Kraftwerk allgemein'!$F$16,'2.5 CAPEX'!$J76/$F73,
IF(AD$4&lt;'2.1 Kraftwerk allgemein'!$F$16+$F73,
('2.5 CAPEX'!$J76+SUM(OFFSET('2.5 CAPEX'!AI76,0,-MIN(MAX($F73-1-('2.1 Kraftwerk allgemein'!$F$16-'2.1 Kraftwerk allgemein'!$F$15+1),0),COLUMN(U73)-1-('2.1 Kraftwerk allgemein'!$F$16-'2.1 Kraftwerk allgemein'!$F$15+1)),1,MIN(MAX($F73-('2.1 Kraftwerk allgemein'!$F$16-'2.1 Kraftwerk allgemein'!$F$15+1),1),COLUMN(U73)-('2.1 Kraftwerk allgemein'!$F$16-'2.1 Kraftwerk allgemein'!$F$15+1)))))/$F73,
SUM(OFFSET('2.5 CAPEX'!AI76,0,-MIN($F73-1,COLUMN(U73)-1),1,MIN($F73,COLUMN(U73))))/$F73)))))),
IF(OR(ISNUMBER($D73)=FALSE,$F73=""),"",
IF(AND('2.5 CAPEX'!$L76&lt;&gt;"x",'2.5 CAPEX'!$M76&lt;&gt;"x"),0,
IF($F73=0,0,
IF(AD$4&lt;'2.1 Kraftwerk allgemein'!$F$16,0,
IF(AD$4='2.1 Kraftwerk allgemein'!$F$16,'2.5 CAPEX'!$J76/$F73,
IF(AD$4&lt;'2.1 Kraftwerk allgemein'!$F$16+$F73,
('2.5 CAPEX'!$J76+SUM(OFFSET('2.5 CAPEX'!AI76,0,-MIN(MAX($F73-1-('2.1 Kraftwerk allgemein'!$F$16-'1.1 Allgemein'!$I$22+1),0),COLUMN(U73)-1-('2.1 Kraftwerk allgemein'!$F$16-'1.1 Allgemein'!$I$22+1)),1,MIN(MAX($F73-('2.1 Kraftwerk allgemein'!$F$16-'1.1 Allgemein'!$I$22+1),1),COLUMN(U73)-('2.1 Kraftwerk allgemein'!$F$16-'1.1 Allgemein'!$I$22+1)))))/$F73,
SUM(OFFSET('2.5 CAPEX'!AI76,0,-MIN($F73-1,COLUMN(U73)-1),1,MIN($F73,COLUMN(U73))))/$F73)))))))</f>
        <v>0</v>
      </c>
      <c r="AE73" s="199">
        <f ca="1">IF('2.1 Kraftwerk allgemein'!$F$15&lt;'1.1 Allgemein'!$I$22,
IF(OR(ISNUMBER($D73)=FALSE,$F73=""),"",
IF(AND('2.5 CAPEX'!$L76&lt;&gt;"x",'2.5 CAPEX'!$M76&lt;&gt;"x"),0,
IF($F73=0,0,
IF(AE$4&lt;'2.1 Kraftwerk allgemein'!$F$16,0,
IF(AE$4='2.1 Kraftwerk allgemein'!$F$16,'2.5 CAPEX'!$J76/$F73,
IF(AE$4&lt;'2.1 Kraftwerk allgemein'!$F$16+$F73,
('2.5 CAPEX'!$J76+SUM(OFFSET('2.5 CAPEX'!AJ76,0,-MIN(MAX($F73-1-('2.1 Kraftwerk allgemein'!$F$16-'2.1 Kraftwerk allgemein'!$F$15+1),0),COLUMN(V73)-1-('2.1 Kraftwerk allgemein'!$F$16-'2.1 Kraftwerk allgemein'!$F$15+1)),1,MIN(MAX($F73-('2.1 Kraftwerk allgemein'!$F$16-'2.1 Kraftwerk allgemein'!$F$15+1),1),COLUMN(V73)-('2.1 Kraftwerk allgemein'!$F$16-'2.1 Kraftwerk allgemein'!$F$15+1)))))/$F73,
SUM(OFFSET('2.5 CAPEX'!AJ76,0,-MIN($F73-1,COLUMN(V73)-1),1,MIN($F73,COLUMN(V73))))/$F73)))))),
IF(OR(ISNUMBER($D73)=FALSE,$F73=""),"",
IF(AND('2.5 CAPEX'!$L76&lt;&gt;"x",'2.5 CAPEX'!$M76&lt;&gt;"x"),0,
IF($F73=0,0,
IF(AE$4&lt;'2.1 Kraftwerk allgemein'!$F$16,0,
IF(AE$4='2.1 Kraftwerk allgemein'!$F$16,'2.5 CAPEX'!$J76/$F73,
IF(AE$4&lt;'2.1 Kraftwerk allgemein'!$F$16+$F73,
('2.5 CAPEX'!$J76+SUM(OFFSET('2.5 CAPEX'!AJ76,0,-MIN(MAX($F73-1-('2.1 Kraftwerk allgemein'!$F$16-'1.1 Allgemein'!$I$22+1),0),COLUMN(V73)-1-('2.1 Kraftwerk allgemein'!$F$16-'1.1 Allgemein'!$I$22+1)),1,MIN(MAX($F73-('2.1 Kraftwerk allgemein'!$F$16-'1.1 Allgemein'!$I$22+1),1),COLUMN(V73)-('2.1 Kraftwerk allgemein'!$F$16-'1.1 Allgemein'!$I$22+1)))))/$F73,
SUM(OFFSET('2.5 CAPEX'!AJ76,0,-MIN($F73-1,COLUMN(V73)-1),1,MIN($F73,COLUMN(V73))))/$F73)))))))</f>
        <v>0</v>
      </c>
      <c r="AF73" s="199">
        <f ca="1">IF('2.1 Kraftwerk allgemein'!$F$15&lt;'1.1 Allgemein'!$I$22,
IF(OR(ISNUMBER($D73)=FALSE,$F73=""),"",
IF(AND('2.5 CAPEX'!$L76&lt;&gt;"x",'2.5 CAPEX'!$M76&lt;&gt;"x"),0,
IF($F73=0,0,
IF(AF$4&lt;'2.1 Kraftwerk allgemein'!$F$16,0,
IF(AF$4='2.1 Kraftwerk allgemein'!$F$16,'2.5 CAPEX'!$J76/$F73,
IF(AF$4&lt;'2.1 Kraftwerk allgemein'!$F$16+$F73,
('2.5 CAPEX'!$J76+SUM(OFFSET('2.5 CAPEX'!AK76,0,-MIN(MAX($F73-1-('2.1 Kraftwerk allgemein'!$F$16-'2.1 Kraftwerk allgemein'!$F$15+1),0),COLUMN(W73)-1-('2.1 Kraftwerk allgemein'!$F$16-'2.1 Kraftwerk allgemein'!$F$15+1)),1,MIN(MAX($F73-('2.1 Kraftwerk allgemein'!$F$16-'2.1 Kraftwerk allgemein'!$F$15+1),1),COLUMN(W73)-('2.1 Kraftwerk allgemein'!$F$16-'2.1 Kraftwerk allgemein'!$F$15+1)))))/$F73,
SUM(OFFSET('2.5 CAPEX'!AK76,0,-MIN($F73-1,COLUMN(W73)-1),1,MIN($F73,COLUMN(W73))))/$F73)))))),
IF(OR(ISNUMBER($D73)=FALSE,$F73=""),"",
IF(AND('2.5 CAPEX'!$L76&lt;&gt;"x",'2.5 CAPEX'!$M76&lt;&gt;"x"),0,
IF($F73=0,0,
IF(AF$4&lt;'2.1 Kraftwerk allgemein'!$F$16,0,
IF(AF$4='2.1 Kraftwerk allgemein'!$F$16,'2.5 CAPEX'!$J76/$F73,
IF(AF$4&lt;'2.1 Kraftwerk allgemein'!$F$16+$F73,
('2.5 CAPEX'!$J76+SUM(OFFSET('2.5 CAPEX'!AK76,0,-MIN(MAX($F73-1-('2.1 Kraftwerk allgemein'!$F$16-'1.1 Allgemein'!$I$22+1),0),COLUMN(W73)-1-('2.1 Kraftwerk allgemein'!$F$16-'1.1 Allgemein'!$I$22+1)),1,MIN(MAX($F73-('2.1 Kraftwerk allgemein'!$F$16-'1.1 Allgemein'!$I$22+1),1),COLUMN(W73)-('2.1 Kraftwerk allgemein'!$F$16-'1.1 Allgemein'!$I$22+1)))))/$F73,
SUM(OFFSET('2.5 CAPEX'!AK76,0,-MIN($F73-1,COLUMN(W73)-1),1,MIN($F73,COLUMN(W73))))/$F73)))))))</f>
        <v>0</v>
      </c>
      <c r="AG73" s="199">
        <f ca="1">IF('2.1 Kraftwerk allgemein'!$F$15&lt;'1.1 Allgemein'!$I$22,
IF(OR(ISNUMBER($D73)=FALSE,$F73=""),"",
IF(AND('2.5 CAPEX'!$L76&lt;&gt;"x",'2.5 CAPEX'!$M76&lt;&gt;"x"),0,
IF($F73=0,0,
IF(AG$4&lt;'2.1 Kraftwerk allgemein'!$F$16,0,
IF(AG$4='2.1 Kraftwerk allgemein'!$F$16,'2.5 CAPEX'!$J76/$F73,
IF(AG$4&lt;'2.1 Kraftwerk allgemein'!$F$16+$F73,
('2.5 CAPEX'!$J76+SUM(OFFSET('2.5 CAPEX'!AL76,0,-MIN(MAX($F73-1-('2.1 Kraftwerk allgemein'!$F$16-'2.1 Kraftwerk allgemein'!$F$15+1),0),COLUMN(X73)-1-('2.1 Kraftwerk allgemein'!$F$16-'2.1 Kraftwerk allgemein'!$F$15+1)),1,MIN(MAX($F73-('2.1 Kraftwerk allgemein'!$F$16-'2.1 Kraftwerk allgemein'!$F$15+1),1),COLUMN(X73)-('2.1 Kraftwerk allgemein'!$F$16-'2.1 Kraftwerk allgemein'!$F$15+1)))))/$F73,
SUM(OFFSET('2.5 CAPEX'!AL76,0,-MIN($F73-1,COLUMN(X73)-1),1,MIN($F73,COLUMN(X73))))/$F73)))))),
IF(OR(ISNUMBER($D73)=FALSE,$F73=""),"",
IF(AND('2.5 CAPEX'!$L76&lt;&gt;"x",'2.5 CAPEX'!$M76&lt;&gt;"x"),0,
IF($F73=0,0,
IF(AG$4&lt;'2.1 Kraftwerk allgemein'!$F$16,0,
IF(AG$4='2.1 Kraftwerk allgemein'!$F$16,'2.5 CAPEX'!$J76/$F73,
IF(AG$4&lt;'2.1 Kraftwerk allgemein'!$F$16+$F73,
('2.5 CAPEX'!$J76+SUM(OFFSET('2.5 CAPEX'!AL76,0,-MIN(MAX($F73-1-('2.1 Kraftwerk allgemein'!$F$16-'1.1 Allgemein'!$I$22+1),0),COLUMN(X73)-1-('2.1 Kraftwerk allgemein'!$F$16-'1.1 Allgemein'!$I$22+1)),1,MIN(MAX($F73-('2.1 Kraftwerk allgemein'!$F$16-'1.1 Allgemein'!$I$22+1),1),COLUMN(X73)-('2.1 Kraftwerk allgemein'!$F$16-'1.1 Allgemein'!$I$22+1)))))/$F73,
SUM(OFFSET('2.5 CAPEX'!AL76,0,-MIN($F73-1,COLUMN(X73)-1),1,MIN($F73,COLUMN(X73))))/$F73)))))))</f>
        <v>0</v>
      </c>
      <c r="AH73" s="199">
        <f ca="1">IF('2.1 Kraftwerk allgemein'!$F$15&lt;'1.1 Allgemein'!$I$22,
IF(OR(ISNUMBER($D73)=FALSE,$F73=""),"",
IF(AND('2.5 CAPEX'!$L76&lt;&gt;"x",'2.5 CAPEX'!$M76&lt;&gt;"x"),0,
IF($F73=0,0,
IF(AH$4&lt;'2.1 Kraftwerk allgemein'!$F$16,0,
IF(AH$4='2.1 Kraftwerk allgemein'!$F$16,'2.5 CAPEX'!$J76/$F73,
IF(AH$4&lt;'2.1 Kraftwerk allgemein'!$F$16+$F73,
('2.5 CAPEX'!$J76+SUM(OFFSET('2.5 CAPEX'!AM76,0,-MIN(MAX($F73-1-('2.1 Kraftwerk allgemein'!$F$16-'2.1 Kraftwerk allgemein'!$F$15+1),0),COLUMN(Y73)-1-('2.1 Kraftwerk allgemein'!$F$16-'2.1 Kraftwerk allgemein'!$F$15+1)),1,MIN(MAX($F73-('2.1 Kraftwerk allgemein'!$F$16-'2.1 Kraftwerk allgemein'!$F$15+1),1),COLUMN(Y73)-('2.1 Kraftwerk allgemein'!$F$16-'2.1 Kraftwerk allgemein'!$F$15+1)))))/$F73,
SUM(OFFSET('2.5 CAPEX'!AM76,0,-MIN($F73-1,COLUMN(Y73)-1),1,MIN($F73,COLUMN(Y73))))/$F73)))))),
IF(OR(ISNUMBER($D73)=FALSE,$F73=""),"",
IF(AND('2.5 CAPEX'!$L76&lt;&gt;"x",'2.5 CAPEX'!$M76&lt;&gt;"x"),0,
IF($F73=0,0,
IF(AH$4&lt;'2.1 Kraftwerk allgemein'!$F$16,0,
IF(AH$4='2.1 Kraftwerk allgemein'!$F$16,'2.5 CAPEX'!$J76/$F73,
IF(AH$4&lt;'2.1 Kraftwerk allgemein'!$F$16+$F73,
('2.5 CAPEX'!$J76+SUM(OFFSET('2.5 CAPEX'!AM76,0,-MIN(MAX($F73-1-('2.1 Kraftwerk allgemein'!$F$16-'1.1 Allgemein'!$I$22+1),0),COLUMN(Y73)-1-('2.1 Kraftwerk allgemein'!$F$16-'1.1 Allgemein'!$I$22+1)),1,MIN(MAX($F73-('2.1 Kraftwerk allgemein'!$F$16-'1.1 Allgemein'!$I$22+1),1),COLUMN(Y73)-('2.1 Kraftwerk allgemein'!$F$16-'1.1 Allgemein'!$I$22+1)))))/$F73,
SUM(OFFSET('2.5 CAPEX'!AM76,0,-MIN($F73-1,COLUMN(Y73)-1),1,MIN($F73,COLUMN(Y73))))/$F73)))))))</f>
        <v>0</v>
      </c>
      <c r="AI73" s="199">
        <f ca="1">IF('2.1 Kraftwerk allgemein'!$F$15&lt;'1.1 Allgemein'!$I$22,
IF(OR(ISNUMBER($D73)=FALSE,$F73=""),"",
IF(AND('2.5 CAPEX'!$L76&lt;&gt;"x",'2.5 CAPEX'!$M76&lt;&gt;"x"),0,
IF($F73=0,0,
IF(AI$4&lt;'2.1 Kraftwerk allgemein'!$F$16,0,
IF(AI$4='2.1 Kraftwerk allgemein'!$F$16,'2.5 CAPEX'!$J76/$F73,
IF(AI$4&lt;'2.1 Kraftwerk allgemein'!$F$16+$F73,
('2.5 CAPEX'!$J76+SUM(OFFSET('2.5 CAPEX'!AN76,0,-MIN(MAX($F73-1-('2.1 Kraftwerk allgemein'!$F$16-'2.1 Kraftwerk allgemein'!$F$15+1),0),COLUMN(Z73)-1-('2.1 Kraftwerk allgemein'!$F$16-'2.1 Kraftwerk allgemein'!$F$15+1)),1,MIN(MAX($F73-('2.1 Kraftwerk allgemein'!$F$16-'2.1 Kraftwerk allgemein'!$F$15+1),1),COLUMN(Z73)-('2.1 Kraftwerk allgemein'!$F$16-'2.1 Kraftwerk allgemein'!$F$15+1)))))/$F73,
SUM(OFFSET('2.5 CAPEX'!AN76,0,-MIN($F73-1,COLUMN(Z73)-1),1,MIN($F73,COLUMN(Z73))))/$F73)))))),
IF(OR(ISNUMBER($D73)=FALSE,$F73=""),"",
IF(AND('2.5 CAPEX'!$L76&lt;&gt;"x",'2.5 CAPEX'!$M76&lt;&gt;"x"),0,
IF($F73=0,0,
IF(AI$4&lt;'2.1 Kraftwerk allgemein'!$F$16,0,
IF(AI$4='2.1 Kraftwerk allgemein'!$F$16,'2.5 CAPEX'!$J76/$F73,
IF(AI$4&lt;'2.1 Kraftwerk allgemein'!$F$16+$F73,
('2.5 CAPEX'!$J76+SUM(OFFSET('2.5 CAPEX'!AN76,0,-MIN(MAX($F73-1-('2.1 Kraftwerk allgemein'!$F$16-'1.1 Allgemein'!$I$22+1),0),COLUMN(Z73)-1-('2.1 Kraftwerk allgemein'!$F$16-'1.1 Allgemein'!$I$22+1)),1,MIN(MAX($F73-('2.1 Kraftwerk allgemein'!$F$16-'1.1 Allgemein'!$I$22+1),1),COLUMN(Z73)-('2.1 Kraftwerk allgemein'!$F$16-'1.1 Allgemein'!$I$22+1)))))/$F73,
SUM(OFFSET('2.5 CAPEX'!AN76,0,-MIN($F73-1,COLUMN(Z73)-1),1,MIN($F73,COLUMN(Z73))))/$F73)))))))</f>
        <v>0</v>
      </c>
      <c r="AJ73" s="199">
        <f ca="1">IF('2.1 Kraftwerk allgemein'!$F$15&lt;'1.1 Allgemein'!$I$22,
IF(OR(ISNUMBER($D73)=FALSE,$F73=""),"",
IF(AND('2.5 CAPEX'!$L76&lt;&gt;"x",'2.5 CAPEX'!$M76&lt;&gt;"x"),0,
IF($F73=0,0,
IF(AJ$4&lt;'2.1 Kraftwerk allgemein'!$F$16,0,
IF(AJ$4='2.1 Kraftwerk allgemein'!$F$16,'2.5 CAPEX'!$J76/$F73,
IF(AJ$4&lt;'2.1 Kraftwerk allgemein'!$F$16+$F73,
('2.5 CAPEX'!$J76+SUM(OFFSET('2.5 CAPEX'!AO76,0,-MIN(MAX($F73-1-('2.1 Kraftwerk allgemein'!$F$16-'2.1 Kraftwerk allgemein'!$F$15+1),0),COLUMN(AA73)-1-('2.1 Kraftwerk allgemein'!$F$16-'2.1 Kraftwerk allgemein'!$F$15+1)),1,MIN(MAX($F73-('2.1 Kraftwerk allgemein'!$F$16-'2.1 Kraftwerk allgemein'!$F$15+1),1),COLUMN(AA73)-('2.1 Kraftwerk allgemein'!$F$16-'2.1 Kraftwerk allgemein'!$F$15+1)))))/$F73,
SUM(OFFSET('2.5 CAPEX'!AO76,0,-MIN($F73-1,COLUMN(AA73)-1),1,MIN($F73,COLUMN(AA73))))/$F73)))))),
IF(OR(ISNUMBER($D73)=FALSE,$F73=""),"",
IF(AND('2.5 CAPEX'!$L76&lt;&gt;"x",'2.5 CAPEX'!$M76&lt;&gt;"x"),0,
IF($F73=0,0,
IF(AJ$4&lt;'2.1 Kraftwerk allgemein'!$F$16,0,
IF(AJ$4='2.1 Kraftwerk allgemein'!$F$16,'2.5 CAPEX'!$J76/$F73,
IF(AJ$4&lt;'2.1 Kraftwerk allgemein'!$F$16+$F73,
('2.5 CAPEX'!$J76+SUM(OFFSET('2.5 CAPEX'!AO76,0,-MIN(MAX($F73-1-('2.1 Kraftwerk allgemein'!$F$16-'1.1 Allgemein'!$I$22+1),0),COLUMN(AA73)-1-('2.1 Kraftwerk allgemein'!$F$16-'1.1 Allgemein'!$I$22+1)),1,MIN(MAX($F73-('2.1 Kraftwerk allgemein'!$F$16-'1.1 Allgemein'!$I$22+1),1),COLUMN(AA73)-('2.1 Kraftwerk allgemein'!$F$16-'1.1 Allgemein'!$I$22+1)))))/$F73,
SUM(OFFSET('2.5 CAPEX'!AO76,0,-MIN($F73-1,COLUMN(AA73)-1),1,MIN($F73,COLUMN(AA73))))/$F73)))))))</f>
        <v>0</v>
      </c>
      <c r="AK73" s="199">
        <f ca="1">IF('2.1 Kraftwerk allgemein'!$F$15&lt;'1.1 Allgemein'!$I$22,
IF(OR(ISNUMBER($D73)=FALSE,$F73=""),"",
IF(AND('2.5 CAPEX'!$L76&lt;&gt;"x",'2.5 CAPEX'!$M76&lt;&gt;"x"),0,
IF($F73=0,0,
IF(AK$4&lt;'2.1 Kraftwerk allgemein'!$F$16,0,
IF(AK$4='2.1 Kraftwerk allgemein'!$F$16,'2.5 CAPEX'!$J76/$F73,
IF(AK$4&lt;'2.1 Kraftwerk allgemein'!$F$16+$F73,
('2.5 CAPEX'!$J76+SUM(OFFSET('2.5 CAPEX'!AP76,0,-MIN(MAX($F73-1-('2.1 Kraftwerk allgemein'!$F$16-'2.1 Kraftwerk allgemein'!$F$15+1),0),COLUMN(AB73)-1-('2.1 Kraftwerk allgemein'!$F$16-'2.1 Kraftwerk allgemein'!$F$15+1)),1,MIN(MAX($F73-('2.1 Kraftwerk allgemein'!$F$16-'2.1 Kraftwerk allgemein'!$F$15+1),1),COLUMN(AB73)-('2.1 Kraftwerk allgemein'!$F$16-'2.1 Kraftwerk allgemein'!$F$15+1)))))/$F73,
SUM(OFFSET('2.5 CAPEX'!AP76,0,-MIN($F73-1,COLUMN(AB73)-1),1,MIN($F73,COLUMN(AB73))))/$F73)))))),
IF(OR(ISNUMBER($D73)=FALSE,$F73=""),"",
IF(AND('2.5 CAPEX'!$L76&lt;&gt;"x",'2.5 CAPEX'!$M76&lt;&gt;"x"),0,
IF($F73=0,0,
IF(AK$4&lt;'2.1 Kraftwerk allgemein'!$F$16,0,
IF(AK$4='2.1 Kraftwerk allgemein'!$F$16,'2.5 CAPEX'!$J76/$F73,
IF(AK$4&lt;'2.1 Kraftwerk allgemein'!$F$16+$F73,
('2.5 CAPEX'!$J76+SUM(OFFSET('2.5 CAPEX'!AP76,0,-MIN(MAX($F73-1-('2.1 Kraftwerk allgemein'!$F$16-'1.1 Allgemein'!$I$22+1),0),COLUMN(AB73)-1-('2.1 Kraftwerk allgemein'!$F$16-'1.1 Allgemein'!$I$22+1)),1,MIN(MAX($F73-('2.1 Kraftwerk allgemein'!$F$16-'1.1 Allgemein'!$I$22+1),1),COLUMN(AB73)-('2.1 Kraftwerk allgemein'!$F$16-'1.1 Allgemein'!$I$22+1)))))/$F73,
SUM(OFFSET('2.5 CAPEX'!AP76,0,-MIN($F73-1,COLUMN(AB73)-1),1,MIN($F73,COLUMN(AB73))))/$F73)))))))</f>
        <v>0</v>
      </c>
      <c r="AL73" s="199">
        <f ca="1">IF('2.1 Kraftwerk allgemein'!$F$15&lt;'1.1 Allgemein'!$I$22,
IF(OR(ISNUMBER($D73)=FALSE,$F73=""),"",
IF(AND('2.5 CAPEX'!$L76&lt;&gt;"x",'2.5 CAPEX'!$M76&lt;&gt;"x"),0,
IF($F73=0,0,
IF(AL$4&lt;'2.1 Kraftwerk allgemein'!$F$16,0,
IF(AL$4='2.1 Kraftwerk allgemein'!$F$16,'2.5 CAPEX'!$J76/$F73,
IF(AL$4&lt;'2.1 Kraftwerk allgemein'!$F$16+$F73,
('2.5 CAPEX'!$J76+SUM(OFFSET('2.5 CAPEX'!AQ76,0,-MIN(MAX($F73-1-('2.1 Kraftwerk allgemein'!$F$16-'2.1 Kraftwerk allgemein'!$F$15+1),0),COLUMN(AC73)-1-('2.1 Kraftwerk allgemein'!$F$16-'2.1 Kraftwerk allgemein'!$F$15+1)),1,MIN(MAX($F73-('2.1 Kraftwerk allgemein'!$F$16-'2.1 Kraftwerk allgemein'!$F$15+1),1),COLUMN(AC73)-('2.1 Kraftwerk allgemein'!$F$16-'2.1 Kraftwerk allgemein'!$F$15+1)))))/$F73,
SUM(OFFSET('2.5 CAPEX'!AQ76,0,-MIN($F73-1,COLUMN(AC73)-1),1,MIN($F73,COLUMN(AC73))))/$F73)))))),
IF(OR(ISNUMBER($D73)=FALSE,$F73=""),"",
IF(AND('2.5 CAPEX'!$L76&lt;&gt;"x",'2.5 CAPEX'!$M76&lt;&gt;"x"),0,
IF($F73=0,0,
IF(AL$4&lt;'2.1 Kraftwerk allgemein'!$F$16,0,
IF(AL$4='2.1 Kraftwerk allgemein'!$F$16,'2.5 CAPEX'!$J76/$F73,
IF(AL$4&lt;'2.1 Kraftwerk allgemein'!$F$16+$F73,
('2.5 CAPEX'!$J76+SUM(OFFSET('2.5 CAPEX'!AQ76,0,-MIN(MAX($F73-1-('2.1 Kraftwerk allgemein'!$F$16-'1.1 Allgemein'!$I$22+1),0),COLUMN(AC73)-1-('2.1 Kraftwerk allgemein'!$F$16-'1.1 Allgemein'!$I$22+1)),1,MIN(MAX($F73-('2.1 Kraftwerk allgemein'!$F$16-'1.1 Allgemein'!$I$22+1),1),COLUMN(AC73)-('2.1 Kraftwerk allgemein'!$F$16-'1.1 Allgemein'!$I$22+1)))))/$F73,
SUM(OFFSET('2.5 CAPEX'!AQ76,0,-MIN($F73-1,COLUMN(AC73)-1),1,MIN($F73,COLUMN(AC73))))/$F73)))))))</f>
        <v>0</v>
      </c>
      <c r="AM73" s="199">
        <f ca="1">IF('2.1 Kraftwerk allgemein'!$F$15&lt;'1.1 Allgemein'!$I$22,
IF(OR(ISNUMBER($D73)=FALSE,$F73=""),"",
IF(AND('2.5 CAPEX'!$L76&lt;&gt;"x",'2.5 CAPEX'!$M76&lt;&gt;"x"),0,
IF($F73=0,0,
IF(AM$4&lt;'2.1 Kraftwerk allgemein'!$F$16,0,
IF(AM$4='2.1 Kraftwerk allgemein'!$F$16,'2.5 CAPEX'!$J76/$F73,
IF(AM$4&lt;'2.1 Kraftwerk allgemein'!$F$16+$F73,
('2.5 CAPEX'!$J76+SUM(OFFSET('2.5 CAPEX'!AR76,0,-MIN(MAX($F73-1-('2.1 Kraftwerk allgemein'!$F$16-'2.1 Kraftwerk allgemein'!$F$15+1),0),COLUMN(AD73)-1-('2.1 Kraftwerk allgemein'!$F$16-'2.1 Kraftwerk allgemein'!$F$15+1)),1,MIN(MAX($F73-('2.1 Kraftwerk allgemein'!$F$16-'2.1 Kraftwerk allgemein'!$F$15+1),1),COLUMN(AD73)-('2.1 Kraftwerk allgemein'!$F$16-'2.1 Kraftwerk allgemein'!$F$15+1)))))/$F73,
SUM(OFFSET('2.5 CAPEX'!AR76,0,-MIN($F73-1,COLUMN(AD73)-1),1,MIN($F73,COLUMN(AD73))))/$F73)))))),
IF(OR(ISNUMBER($D73)=FALSE,$F73=""),"",
IF(AND('2.5 CAPEX'!$L76&lt;&gt;"x",'2.5 CAPEX'!$M76&lt;&gt;"x"),0,
IF($F73=0,0,
IF(AM$4&lt;'2.1 Kraftwerk allgemein'!$F$16,0,
IF(AM$4='2.1 Kraftwerk allgemein'!$F$16,'2.5 CAPEX'!$J76/$F73,
IF(AM$4&lt;'2.1 Kraftwerk allgemein'!$F$16+$F73,
('2.5 CAPEX'!$J76+SUM(OFFSET('2.5 CAPEX'!AR76,0,-MIN(MAX($F73-1-('2.1 Kraftwerk allgemein'!$F$16-'1.1 Allgemein'!$I$22+1),0),COLUMN(AD73)-1-('2.1 Kraftwerk allgemein'!$F$16-'1.1 Allgemein'!$I$22+1)),1,MIN(MAX($F73-('2.1 Kraftwerk allgemein'!$F$16-'1.1 Allgemein'!$I$22+1),1),COLUMN(AD73)-('2.1 Kraftwerk allgemein'!$F$16-'1.1 Allgemein'!$I$22+1)))))/$F73,
SUM(OFFSET('2.5 CAPEX'!AR76,0,-MIN($F73-1,COLUMN(AD73)-1),1,MIN($F73,COLUMN(AD73))))/$F73)))))))</f>
        <v>0</v>
      </c>
      <c r="AN73" s="199">
        <f ca="1">IF('2.1 Kraftwerk allgemein'!$F$15&lt;'1.1 Allgemein'!$I$22,
IF(OR(ISNUMBER($D73)=FALSE,$F73=""),"",
IF(AND('2.5 CAPEX'!$L76&lt;&gt;"x",'2.5 CAPEX'!$M76&lt;&gt;"x"),0,
IF($F73=0,0,
IF(AN$4&lt;'2.1 Kraftwerk allgemein'!$F$16,0,
IF(AN$4='2.1 Kraftwerk allgemein'!$F$16,'2.5 CAPEX'!$J76/$F73,
IF(AN$4&lt;'2.1 Kraftwerk allgemein'!$F$16+$F73,
('2.5 CAPEX'!$J76+SUM(OFFSET('2.5 CAPEX'!AS76,0,-MIN(MAX($F73-1-('2.1 Kraftwerk allgemein'!$F$16-'2.1 Kraftwerk allgemein'!$F$15+1),0),COLUMN(AE73)-1-('2.1 Kraftwerk allgemein'!$F$16-'2.1 Kraftwerk allgemein'!$F$15+1)),1,MIN(MAX($F73-('2.1 Kraftwerk allgemein'!$F$16-'2.1 Kraftwerk allgemein'!$F$15+1),1),COLUMN(AE73)-('2.1 Kraftwerk allgemein'!$F$16-'2.1 Kraftwerk allgemein'!$F$15+1)))))/$F73,
SUM(OFFSET('2.5 CAPEX'!AS76,0,-MIN($F73-1,COLUMN(AE73)-1),1,MIN($F73,COLUMN(AE73))))/$F73)))))),
IF(OR(ISNUMBER($D73)=FALSE,$F73=""),"",
IF(AND('2.5 CAPEX'!$L76&lt;&gt;"x",'2.5 CAPEX'!$M76&lt;&gt;"x"),0,
IF($F73=0,0,
IF(AN$4&lt;'2.1 Kraftwerk allgemein'!$F$16,0,
IF(AN$4='2.1 Kraftwerk allgemein'!$F$16,'2.5 CAPEX'!$J76/$F73,
IF(AN$4&lt;'2.1 Kraftwerk allgemein'!$F$16+$F73,
('2.5 CAPEX'!$J76+SUM(OFFSET('2.5 CAPEX'!AS76,0,-MIN(MAX($F73-1-('2.1 Kraftwerk allgemein'!$F$16-'1.1 Allgemein'!$I$22+1),0),COLUMN(AE73)-1-('2.1 Kraftwerk allgemein'!$F$16-'1.1 Allgemein'!$I$22+1)),1,MIN(MAX($F73-('2.1 Kraftwerk allgemein'!$F$16-'1.1 Allgemein'!$I$22+1),1),COLUMN(AE73)-('2.1 Kraftwerk allgemein'!$F$16-'1.1 Allgemein'!$I$22+1)))))/$F73,
SUM(OFFSET('2.5 CAPEX'!AS76,0,-MIN($F73-1,COLUMN(AE73)-1),1,MIN($F73,COLUMN(AE73))))/$F73)))))))</f>
        <v>0</v>
      </c>
      <c r="AO73" s="199">
        <f ca="1">IF('2.1 Kraftwerk allgemein'!$F$15&lt;'1.1 Allgemein'!$I$22,
IF(OR(ISNUMBER($D73)=FALSE,$F73=""),"",
IF(AND('2.5 CAPEX'!$L76&lt;&gt;"x",'2.5 CAPEX'!$M76&lt;&gt;"x"),0,
IF($F73=0,0,
IF(AO$4&lt;'2.1 Kraftwerk allgemein'!$F$16,0,
IF(AO$4='2.1 Kraftwerk allgemein'!$F$16,'2.5 CAPEX'!$J76/$F73,
IF(AO$4&lt;'2.1 Kraftwerk allgemein'!$F$16+$F73,
('2.5 CAPEX'!$J76+SUM(OFFSET('2.5 CAPEX'!AT76,0,-MIN(MAX($F73-1-('2.1 Kraftwerk allgemein'!$F$16-'2.1 Kraftwerk allgemein'!$F$15+1),0),COLUMN(AF73)-1-('2.1 Kraftwerk allgemein'!$F$16-'2.1 Kraftwerk allgemein'!$F$15+1)),1,MIN(MAX($F73-('2.1 Kraftwerk allgemein'!$F$16-'2.1 Kraftwerk allgemein'!$F$15+1),1),COLUMN(AF73)-('2.1 Kraftwerk allgemein'!$F$16-'2.1 Kraftwerk allgemein'!$F$15+1)))))/$F73,
SUM(OFFSET('2.5 CAPEX'!AT76,0,-MIN($F73-1,COLUMN(AF73)-1),1,MIN($F73,COLUMN(AF73))))/$F73)))))),
IF(OR(ISNUMBER($D73)=FALSE,$F73=""),"",
IF(AND('2.5 CAPEX'!$L76&lt;&gt;"x",'2.5 CAPEX'!$M76&lt;&gt;"x"),0,
IF($F73=0,0,
IF(AO$4&lt;'2.1 Kraftwerk allgemein'!$F$16,0,
IF(AO$4='2.1 Kraftwerk allgemein'!$F$16,'2.5 CAPEX'!$J76/$F73,
IF(AO$4&lt;'2.1 Kraftwerk allgemein'!$F$16+$F73,
('2.5 CAPEX'!$J76+SUM(OFFSET('2.5 CAPEX'!AT76,0,-MIN(MAX($F73-1-('2.1 Kraftwerk allgemein'!$F$16-'1.1 Allgemein'!$I$22+1),0),COLUMN(AF73)-1-('2.1 Kraftwerk allgemein'!$F$16-'1.1 Allgemein'!$I$22+1)),1,MIN(MAX($F73-('2.1 Kraftwerk allgemein'!$F$16-'1.1 Allgemein'!$I$22+1),1),COLUMN(AF73)-('2.1 Kraftwerk allgemein'!$F$16-'1.1 Allgemein'!$I$22+1)))))/$F73,
SUM(OFFSET('2.5 CAPEX'!AT76,0,-MIN($F73-1,COLUMN(AF73)-1),1,MIN($F73,COLUMN(AF73))))/$F73)))))))</f>
        <v>0</v>
      </c>
      <c r="AP73" s="199">
        <f ca="1">IF('2.1 Kraftwerk allgemein'!$F$15&lt;'1.1 Allgemein'!$I$22,
IF(OR(ISNUMBER($D73)=FALSE,$F73=""),"",
IF(AND('2.5 CAPEX'!$L76&lt;&gt;"x",'2.5 CAPEX'!$M76&lt;&gt;"x"),0,
IF($F73=0,0,
IF(AP$4&lt;'2.1 Kraftwerk allgemein'!$F$16,0,
IF(AP$4='2.1 Kraftwerk allgemein'!$F$16,'2.5 CAPEX'!$J76/$F73,
IF(AP$4&lt;'2.1 Kraftwerk allgemein'!$F$16+$F73,
('2.5 CAPEX'!$J76+SUM(OFFSET('2.5 CAPEX'!AU76,0,-MIN(MAX($F73-1-('2.1 Kraftwerk allgemein'!$F$16-'2.1 Kraftwerk allgemein'!$F$15+1),0),COLUMN(AG73)-1-('2.1 Kraftwerk allgemein'!$F$16-'2.1 Kraftwerk allgemein'!$F$15+1)),1,MIN(MAX($F73-('2.1 Kraftwerk allgemein'!$F$16-'2.1 Kraftwerk allgemein'!$F$15+1),1),COLUMN(AG73)-('2.1 Kraftwerk allgemein'!$F$16-'2.1 Kraftwerk allgemein'!$F$15+1)))))/$F73,
SUM(OFFSET('2.5 CAPEX'!AU76,0,-MIN($F73-1,COLUMN(AG73)-1),1,MIN($F73,COLUMN(AG73))))/$F73)))))),
IF(OR(ISNUMBER($D73)=FALSE,$F73=""),"",
IF(AND('2.5 CAPEX'!$L76&lt;&gt;"x",'2.5 CAPEX'!$M76&lt;&gt;"x"),0,
IF($F73=0,0,
IF(AP$4&lt;'2.1 Kraftwerk allgemein'!$F$16,0,
IF(AP$4='2.1 Kraftwerk allgemein'!$F$16,'2.5 CAPEX'!$J76/$F73,
IF(AP$4&lt;'2.1 Kraftwerk allgemein'!$F$16+$F73,
('2.5 CAPEX'!$J76+SUM(OFFSET('2.5 CAPEX'!AU76,0,-MIN(MAX($F73-1-('2.1 Kraftwerk allgemein'!$F$16-'1.1 Allgemein'!$I$22+1),0),COLUMN(AG73)-1-('2.1 Kraftwerk allgemein'!$F$16-'1.1 Allgemein'!$I$22+1)),1,MIN(MAX($F73-('2.1 Kraftwerk allgemein'!$F$16-'1.1 Allgemein'!$I$22+1),1),COLUMN(AG73)-('2.1 Kraftwerk allgemein'!$F$16-'1.1 Allgemein'!$I$22+1)))))/$F73,
SUM(OFFSET('2.5 CAPEX'!AU76,0,-MIN($F73-1,COLUMN(AG73)-1),1,MIN($F73,COLUMN(AG73))))/$F73)))))))</f>
        <v>0</v>
      </c>
      <c r="AQ73" s="199">
        <f ca="1">IF('2.1 Kraftwerk allgemein'!$F$15&lt;'1.1 Allgemein'!$I$22,
IF(OR(ISNUMBER($D73)=FALSE,$F73=""),"",
IF(AND('2.5 CAPEX'!$L76&lt;&gt;"x",'2.5 CAPEX'!$M76&lt;&gt;"x"),0,
IF($F73=0,0,
IF(AQ$4&lt;'2.1 Kraftwerk allgemein'!$F$16,0,
IF(AQ$4='2.1 Kraftwerk allgemein'!$F$16,'2.5 CAPEX'!$J76/$F73,
IF(AQ$4&lt;'2.1 Kraftwerk allgemein'!$F$16+$F73,
('2.5 CAPEX'!$J76+SUM(OFFSET('2.5 CAPEX'!AV76,0,-MIN(MAX($F73-1-('2.1 Kraftwerk allgemein'!$F$16-'2.1 Kraftwerk allgemein'!$F$15+1),0),COLUMN(AH73)-1-('2.1 Kraftwerk allgemein'!$F$16-'2.1 Kraftwerk allgemein'!$F$15+1)),1,MIN(MAX($F73-('2.1 Kraftwerk allgemein'!$F$16-'2.1 Kraftwerk allgemein'!$F$15+1),1),COLUMN(AH73)-('2.1 Kraftwerk allgemein'!$F$16-'2.1 Kraftwerk allgemein'!$F$15+1)))))/$F73,
SUM(OFFSET('2.5 CAPEX'!AV76,0,-MIN($F73-1,COLUMN(AH73)-1),1,MIN($F73,COLUMN(AH73))))/$F73)))))),
IF(OR(ISNUMBER($D73)=FALSE,$F73=""),"",
IF(AND('2.5 CAPEX'!$L76&lt;&gt;"x",'2.5 CAPEX'!$M76&lt;&gt;"x"),0,
IF($F73=0,0,
IF(AQ$4&lt;'2.1 Kraftwerk allgemein'!$F$16,0,
IF(AQ$4='2.1 Kraftwerk allgemein'!$F$16,'2.5 CAPEX'!$J76/$F73,
IF(AQ$4&lt;'2.1 Kraftwerk allgemein'!$F$16+$F73,
('2.5 CAPEX'!$J76+SUM(OFFSET('2.5 CAPEX'!AV76,0,-MIN(MAX($F73-1-('2.1 Kraftwerk allgemein'!$F$16-'1.1 Allgemein'!$I$22+1),0),COLUMN(AH73)-1-('2.1 Kraftwerk allgemein'!$F$16-'1.1 Allgemein'!$I$22+1)),1,MIN(MAX($F73-('2.1 Kraftwerk allgemein'!$F$16-'1.1 Allgemein'!$I$22+1),1),COLUMN(AH73)-('2.1 Kraftwerk allgemein'!$F$16-'1.1 Allgemein'!$I$22+1)))))/$F73,
SUM(OFFSET('2.5 CAPEX'!AV76,0,-MIN($F73-1,COLUMN(AH73)-1),1,MIN($F73,COLUMN(AH73))))/$F73)))))))</f>
        <v>0</v>
      </c>
      <c r="AR73" s="199">
        <f ca="1">IF('2.1 Kraftwerk allgemein'!$F$15&lt;'1.1 Allgemein'!$I$22,
IF(OR(ISNUMBER($D73)=FALSE,$F73=""),"",
IF(AND('2.5 CAPEX'!$L76&lt;&gt;"x",'2.5 CAPEX'!$M76&lt;&gt;"x"),0,
IF($F73=0,0,
IF(AR$4&lt;'2.1 Kraftwerk allgemein'!$F$16,0,
IF(AR$4='2.1 Kraftwerk allgemein'!$F$16,'2.5 CAPEX'!$J76/$F73,
IF(AR$4&lt;'2.1 Kraftwerk allgemein'!$F$16+$F73,
('2.5 CAPEX'!$J76+SUM(OFFSET('2.5 CAPEX'!AW76,0,-MIN(MAX($F73-1-('2.1 Kraftwerk allgemein'!$F$16-'2.1 Kraftwerk allgemein'!$F$15+1),0),COLUMN(AI73)-1-('2.1 Kraftwerk allgemein'!$F$16-'2.1 Kraftwerk allgemein'!$F$15+1)),1,MIN(MAX($F73-('2.1 Kraftwerk allgemein'!$F$16-'2.1 Kraftwerk allgemein'!$F$15+1),1),COLUMN(AI73)-('2.1 Kraftwerk allgemein'!$F$16-'2.1 Kraftwerk allgemein'!$F$15+1)))))/$F73,
SUM(OFFSET('2.5 CAPEX'!AW76,0,-MIN($F73-1,COLUMN(AI73)-1),1,MIN($F73,COLUMN(AI73))))/$F73)))))),
IF(OR(ISNUMBER($D73)=FALSE,$F73=""),"",
IF(AND('2.5 CAPEX'!$L76&lt;&gt;"x",'2.5 CAPEX'!$M76&lt;&gt;"x"),0,
IF($F73=0,0,
IF(AR$4&lt;'2.1 Kraftwerk allgemein'!$F$16,0,
IF(AR$4='2.1 Kraftwerk allgemein'!$F$16,'2.5 CAPEX'!$J76/$F73,
IF(AR$4&lt;'2.1 Kraftwerk allgemein'!$F$16+$F73,
('2.5 CAPEX'!$J76+SUM(OFFSET('2.5 CAPEX'!AW76,0,-MIN(MAX($F73-1-('2.1 Kraftwerk allgemein'!$F$16-'1.1 Allgemein'!$I$22+1),0),COLUMN(AI73)-1-('2.1 Kraftwerk allgemein'!$F$16-'1.1 Allgemein'!$I$22+1)),1,MIN(MAX($F73-('2.1 Kraftwerk allgemein'!$F$16-'1.1 Allgemein'!$I$22+1),1),COLUMN(AI73)-('2.1 Kraftwerk allgemein'!$F$16-'1.1 Allgemein'!$I$22+1)))))/$F73,
SUM(OFFSET('2.5 CAPEX'!AW76,0,-MIN($F73-1,COLUMN(AI73)-1),1,MIN($F73,COLUMN(AI73))))/$F73)))))))</f>
        <v>0</v>
      </c>
      <c r="AS73" s="199">
        <f ca="1">IF('2.1 Kraftwerk allgemein'!$F$15&lt;'1.1 Allgemein'!$I$22,
IF(OR(ISNUMBER($D73)=FALSE,$F73=""),"",
IF(AND('2.5 CAPEX'!$L76&lt;&gt;"x",'2.5 CAPEX'!$M76&lt;&gt;"x"),0,
IF($F73=0,0,
IF(AS$4&lt;'2.1 Kraftwerk allgemein'!$F$16,0,
IF(AS$4='2.1 Kraftwerk allgemein'!$F$16,'2.5 CAPEX'!$J76/$F73,
IF(AS$4&lt;'2.1 Kraftwerk allgemein'!$F$16+$F73,
('2.5 CAPEX'!$J76+SUM(OFFSET('2.5 CAPEX'!AX76,0,-MIN(MAX($F73-1-('2.1 Kraftwerk allgemein'!$F$16-'2.1 Kraftwerk allgemein'!$F$15+1),0),COLUMN(AJ73)-1-('2.1 Kraftwerk allgemein'!$F$16-'2.1 Kraftwerk allgemein'!$F$15+1)),1,MIN(MAX($F73-('2.1 Kraftwerk allgemein'!$F$16-'2.1 Kraftwerk allgemein'!$F$15+1),1),COLUMN(AJ73)-('2.1 Kraftwerk allgemein'!$F$16-'2.1 Kraftwerk allgemein'!$F$15+1)))))/$F73,
SUM(OFFSET('2.5 CAPEX'!AX76,0,-MIN($F73-1,COLUMN(AJ73)-1),1,MIN($F73,COLUMN(AJ73))))/$F73)))))),
IF(OR(ISNUMBER($D73)=FALSE,$F73=""),"",
IF(AND('2.5 CAPEX'!$L76&lt;&gt;"x",'2.5 CAPEX'!$M76&lt;&gt;"x"),0,
IF($F73=0,0,
IF(AS$4&lt;'2.1 Kraftwerk allgemein'!$F$16,0,
IF(AS$4='2.1 Kraftwerk allgemein'!$F$16,'2.5 CAPEX'!$J76/$F73,
IF(AS$4&lt;'2.1 Kraftwerk allgemein'!$F$16+$F73,
('2.5 CAPEX'!$J76+SUM(OFFSET('2.5 CAPEX'!AX76,0,-MIN(MAX($F73-1-('2.1 Kraftwerk allgemein'!$F$16-'1.1 Allgemein'!$I$22+1),0),COLUMN(AJ73)-1-('2.1 Kraftwerk allgemein'!$F$16-'1.1 Allgemein'!$I$22+1)),1,MIN(MAX($F73-('2.1 Kraftwerk allgemein'!$F$16-'1.1 Allgemein'!$I$22+1),1),COLUMN(AJ73)-('2.1 Kraftwerk allgemein'!$F$16-'1.1 Allgemein'!$I$22+1)))))/$F73,
SUM(OFFSET('2.5 CAPEX'!AX76,0,-MIN($F73-1,COLUMN(AJ73)-1),1,MIN($F73,COLUMN(AJ73))))/$F73)))))))</f>
        <v>0</v>
      </c>
      <c r="AT73" s="199">
        <f ca="1">IF('2.1 Kraftwerk allgemein'!$F$15&lt;'1.1 Allgemein'!$I$22,
IF(OR(ISNUMBER($D73)=FALSE,$F73=""),"",
IF(AND('2.5 CAPEX'!$L76&lt;&gt;"x",'2.5 CAPEX'!$M76&lt;&gt;"x"),0,
IF($F73=0,0,
IF(AT$4&lt;'2.1 Kraftwerk allgemein'!$F$16,0,
IF(AT$4='2.1 Kraftwerk allgemein'!$F$16,'2.5 CAPEX'!$J76/$F73,
IF(AT$4&lt;'2.1 Kraftwerk allgemein'!$F$16+$F73,
('2.5 CAPEX'!$J76+SUM(OFFSET('2.5 CAPEX'!AY76,0,-MIN(MAX($F73-1-('2.1 Kraftwerk allgemein'!$F$16-'2.1 Kraftwerk allgemein'!$F$15+1),0),COLUMN(AK73)-1-('2.1 Kraftwerk allgemein'!$F$16-'2.1 Kraftwerk allgemein'!$F$15+1)),1,MIN(MAX($F73-('2.1 Kraftwerk allgemein'!$F$16-'2.1 Kraftwerk allgemein'!$F$15+1),1),COLUMN(AK73)-('2.1 Kraftwerk allgemein'!$F$16-'2.1 Kraftwerk allgemein'!$F$15+1)))))/$F73,
SUM(OFFSET('2.5 CAPEX'!AY76,0,-MIN($F73-1,COLUMN(AK73)-1),1,MIN($F73,COLUMN(AK73))))/$F73)))))),
IF(OR(ISNUMBER($D73)=FALSE,$F73=""),"",
IF(AND('2.5 CAPEX'!$L76&lt;&gt;"x",'2.5 CAPEX'!$M76&lt;&gt;"x"),0,
IF($F73=0,0,
IF(AT$4&lt;'2.1 Kraftwerk allgemein'!$F$16,0,
IF(AT$4='2.1 Kraftwerk allgemein'!$F$16,'2.5 CAPEX'!$J76/$F73,
IF(AT$4&lt;'2.1 Kraftwerk allgemein'!$F$16+$F73,
('2.5 CAPEX'!$J76+SUM(OFFSET('2.5 CAPEX'!AY76,0,-MIN(MAX($F73-1-('2.1 Kraftwerk allgemein'!$F$16-'1.1 Allgemein'!$I$22+1),0),COLUMN(AK73)-1-('2.1 Kraftwerk allgemein'!$F$16-'1.1 Allgemein'!$I$22+1)),1,MIN(MAX($F73-('2.1 Kraftwerk allgemein'!$F$16-'1.1 Allgemein'!$I$22+1),1),COLUMN(AK73)-('2.1 Kraftwerk allgemein'!$F$16-'1.1 Allgemein'!$I$22+1)))))/$F73,
SUM(OFFSET('2.5 CAPEX'!AY76,0,-MIN($F73-1,COLUMN(AK73)-1),1,MIN($F73,COLUMN(AK73))))/$F73)))))))</f>
        <v>0</v>
      </c>
      <c r="AU73" s="199">
        <f ca="1">IF('2.1 Kraftwerk allgemein'!$F$15&lt;'1.1 Allgemein'!$I$22,
IF(OR(ISNUMBER($D73)=FALSE,$F73=""),"",
IF(AND('2.5 CAPEX'!$L76&lt;&gt;"x",'2.5 CAPEX'!$M76&lt;&gt;"x"),0,
IF($F73=0,0,
IF(AU$4&lt;'2.1 Kraftwerk allgemein'!$F$16,0,
IF(AU$4='2.1 Kraftwerk allgemein'!$F$16,'2.5 CAPEX'!$J76/$F73,
IF(AU$4&lt;'2.1 Kraftwerk allgemein'!$F$16+$F73,
('2.5 CAPEX'!$J76+SUM(OFFSET('2.5 CAPEX'!AZ76,0,-MIN(MAX($F73-1-('2.1 Kraftwerk allgemein'!$F$16-'2.1 Kraftwerk allgemein'!$F$15+1),0),COLUMN(AL73)-1-('2.1 Kraftwerk allgemein'!$F$16-'2.1 Kraftwerk allgemein'!$F$15+1)),1,MIN(MAX($F73-('2.1 Kraftwerk allgemein'!$F$16-'2.1 Kraftwerk allgemein'!$F$15+1),1),COLUMN(AL73)-('2.1 Kraftwerk allgemein'!$F$16-'2.1 Kraftwerk allgemein'!$F$15+1)))))/$F73,
SUM(OFFSET('2.5 CAPEX'!AZ76,0,-MIN($F73-1,COLUMN(AL73)-1),1,MIN($F73,COLUMN(AL73))))/$F73)))))),
IF(OR(ISNUMBER($D73)=FALSE,$F73=""),"",
IF(AND('2.5 CAPEX'!$L76&lt;&gt;"x",'2.5 CAPEX'!$M76&lt;&gt;"x"),0,
IF($F73=0,0,
IF(AU$4&lt;'2.1 Kraftwerk allgemein'!$F$16,0,
IF(AU$4='2.1 Kraftwerk allgemein'!$F$16,'2.5 CAPEX'!$J76/$F73,
IF(AU$4&lt;'2.1 Kraftwerk allgemein'!$F$16+$F73,
('2.5 CAPEX'!$J76+SUM(OFFSET('2.5 CAPEX'!AZ76,0,-MIN(MAX($F73-1-('2.1 Kraftwerk allgemein'!$F$16-'1.1 Allgemein'!$I$22+1),0),COLUMN(AL73)-1-('2.1 Kraftwerk allgemein'!$F$16-'1.1 Allgemein'!$I$22+1)),1,MIN(MAX($F73-('2.1 Kraftwerk allgemein'!$F$16-'1.1 Allgemein'!$I$22+1),1),COLUMN(AL73)-('2.1 Kraftwerk allgemein'!$F$16-'1.1 Allgemein'!$I$22+1)))))/$F73,
SUM(OFFSET('2.5 CAPEX'!AZ76,0,-MIN($F73-1,COLUMN(AL73)-1),1,MIN($F73,COLUMN(AL73))))/$F73)))))))</f>
        <v>0</v>
      </c>
      <c r="AV73" s="199">
        <f ca="1">IF('2.1 Kraftwerk allgemein'!$F$15&lt;'1.1 Allgemein'!$I$22,
IF(OR(ISNUMBER($D73)=FALSE,$F73=""),"",
IF(AND('2.5 CAPEX'!$L76&lt;&gt;"x",'2.5 CAPEX'!$M76&lt;&gt;"x"),0,
IF($F73=0,0,
IF(AV$4&lt;'2.1 Kraftwerk allgemein'!$F$16,0,
IF(AV$4='2.1 Kraftwerk allgemein'!$F$16,'2.5 CAPEX'!$J76/$F73,
IF(AV$4&lt;'2.1 Kraftwerk allgemein'!$F$16+$F73,
('2.5 CAPEX'!$J76+SUM(OFFSET('2.5 CAPEX'!BA76,0,-MIN(MAX($F73-1-('2.1 Kraftwerk allgemein'!$F$16-'2.1 Kraftwerk allgemein'!$F$15+1),0),COLUMN(AM73)-1-('2.1 Kraftwerk allgemein'!$F$16-'2.1 Kraftwerk allgemein'!$F$15+1)),1,MIN(MAX($F73-('2.1 Kraftwerk allgemein'!$F$16-'2.1 Kraftwerk allgemein'!$F$15+1),1),COLUMN(AM73)-('2.1 Kraftwerk allgemein'!$F$16-'2.1 Kraftwerk allgemein'!$F$15+1)))))/$F73,
SUM(OFFSET('2.5 CAPEX'!BA76,0,-MIN($F73-1,COLUMN(AM73)-1),1,MIN($F73,COLUMN(AM73))))/$F73)))))),
IF(OR(ISNUMBER($D73)=FALSE,$F73=""),"",
IF(AND('2.5 CAPEX'!$L76&lt;&gt;"x",'2.5 CAPEX'!$M76&lt;&gt;"x"),0,
IF($F73=0,0,
IF(AV$4&lt;'2.1 Kraftwerk allgemein'!$F$16,0,
IF(AV$4='2.1 Kraftwerk allgemein'!$F$16,'2.5 CAPEX'!$J76/$F73,
IF(AV$4&lt;'2.1 Kraftwerk allgemein'!$F$16+$F73,
('2.5 CAPEX'!$J76+SUM(OFFSET('2.5 CAPEX'!BA76,0,-MIN(MAX($F73-1-('2.1 Kraftwerk allgemein'!$F$16-'1.1 Allgemein'!$I$22+1),0),COLUMN(AM73)-1-('2.1 Kraftwerk allgemein'!$F$16-'1.1 Allgemein'!$I$22+1)),1,MIN(MAX($F73-('2.1 Kraftwerk allgemein'!$F$16-'1.1 Allgemein'!$I$22+1),1),COLUMN(AM73)-('2.1 Kraftwerk allgemein'!$F$16-'1.1 Allgemein'!$I$22+1)))))/$F73,
SUM(OFFSET('2.5 CAPEX'!BA76,0,-MIN($F73-1,COLUMN(AM73)-1),1,MIN($F73,COLUMN(AM73))))/$F73)))))))</f>
        <v>0</v>
      </c>
      <c r="AW73" s="199">
        <f ca="1">IF('2.1 Kraftwerk allgemein'!$F$15&lt;'1.1 Allgemein'!$I$22,
IF(OR(ISNUMBER($D73)=FALSE,$F73=""),"",
IF(AND('2.5 CAPEX'!$L76&lt;&gt;"x",'2.5 CAPEX'!$M76&lt;&gt;"x"),0,
IF($F73=0,0,
IF(AW$4&lt;'2.1 Kraftwerk allgemein'!$F$16,0,
IF(AW$4='2.1 Kraftwerk allgemein'!$F$16,'2.5 CAPEX'!$J76/$F73,
IF(AW$4&lt;'2.1 Kraftwerk allgemein'!$F$16+$F73,
('2.5 CAPEX'!$J76+SUM(OFFSET('2.5 CAPEX'!BB76,0,-MIN(MAX($F73-1-('2.1 Kraftwerk allgemein'!$F$16-'2.1 Kraftwerk allgemein'!$F$15+1),0),COLUMN(AN73)-1-('2.1 Kraftwerk allgemein'!$F$16-'2.1 Kraftwerk allgemein'!$F$15+1)),1,MIN(MAX($F73-('2.1 Kraftwerk allgemein'!$F$16-'2.1 Kraftwerk allgemein'!$F$15+1),1),COLUMN(AN73)-('2.1 Kraftwerk allgemein'!$F$16-'2.1 Kraftwerk allgemein'!$F$15+1)))))/$F73,
SUM(OFFSET('2.5 CAPEX'!BB76,0,-MIN($F73-1,COLUMN(AN73)-1),1,MIN($F73,COLUMN(AN73))))/$F73)))))),
IF(OR(ISNUMBER($D73)=FALSE,$F73=""),"",
IF(AND('2.5 CAPEX'!$L76&lt;&gt;"x",'2.5 CAPEX'!$M76&lt;&gt;"x"),0,
IF($F73=0,0,
IF(AW$4&lt;'2.1 Kraftwerk allgemein'!$F$16,0,
IF(AW$4='2.1 Kraftwerk allgemein'!$F$16,'2.5 CAPEX'!$J76/$F73,
IF(AW$4&lt;'2.1 Kraftwerk allgemein'!$F$16+$F73,
('2.5 CAPEX'!$J76+SUM(OFFSET('2.5 CAPEX'!BB76,0,-MIN(MAX($F73-1-('2.1 Kraftwerk allgemein'!$F$16-'1.1 Allgemein'!$I$22+1),0),COLUMN(AN73)-1-('2.1 Kraftwerk allgemein'!$F$16-'1.1 Allgemein'!$I$22+1)),1,MIN(MAX($F73-('2.1 Kraftwerk allgemein'!$F$16-'1.1 Allgemein'!$I$22+1),1),COLUMN(AN73)-('2.1 Kraftwerk allgemein'!$F$16-'1.1 Allgemein'!$I$22+1)))))/$F73,
SUM(OFFSET('2.5 CAPEX'!BB76,0,-MIN($F73-1,COLUMN(AN73)-1),1,MIN($F73,COLUMN(AN73))))/$F73)))))))</f>
        <v>0</v>
      </c>
      <c r="AX73" s="199">
        <f ca="1">IF('2.1 Kraftwerk allgemein'!$F$15&lt;'1.1 Allgemein'!$I$22,
IF(OR(ISNUMBER($D73)=FALSE,$F73=""),"",
IF(AND('2.5 CAPEX'!$L76&lt;&gt;"x",'2.5 CAPEX'!$M76&lt;&gt;"x"),0,
IF($F73=0,0,
IF(AX$4&lt;'2.1 Kraftwerk allgemein'!$F$16,0,
IF(AX$4='2.1 Kraftwerk allgemein'!$F$16,'2.5 CAPEX'!$J76/$F73,
IF(AX$4&lt;'2.1 Kraftwerk allgemein'!$F$16+$F73,
('2.5 CAPEX'!$J76+SUM(OFFSET('2.5 CAPEX'!BC76,0,-MIN(MAX($F73-1-('2.1 Kraftwerk allgemein'!$F$16-'2.1 Kraftwerk allgemein'!$F$15+1),0),COLUMN(AO73)-1-('2.1 Kraftwerk allgemein'!$F$16-'2.1 Kraftwerk allgemein'!$F$15+1)),1,MIN(MAX($F73-('2.1 Kraftwerk allgemein'!$F$16-'2.1 Kraftwerk allgemein'!$F$15+1),1),COLUMN(AO73)-('2.1 Kraftwerk allgemein'!$F$16-'2.1 Kraftwerk allgemein'!$F$15+1)))))/$F73,
SUM(OFFSET('2.5 CAPEX'!BC76,0,-MIN($F73-1,COLUMN(AO73)-1),1,MIN($F73,COLUMN(AO73))))/$F73)))))),
IF(OR(ISNUMBER($D73)=FALSE,$F73=""),"",
IF(AND('2.5 CAPEX'!$L76&lt;&gt;"x",'2.5 CAPEX'!$M76&lt;&gt;"x"),0,
IF($F73=0,0,
IF(AX$4&lt;'2.1 Kraftwerk allgemein'!$F$16,0,
IF(AX$4='2.1 Kraftwerk allgemein'!$F$16,'2.5 CAPEX'!$J76/$F73,
IF(AX$4&lt;'2.1 Kraftwerk allgemein'!$F$16+$F73,
('2.5 CAPEX'!$J76+SUM(OFFSET('2.5 CAPEX'!BC76,0,-MIN(MAX($F73-1-('2.1 Kraftwerk allgemein'!$F$16-'1.1 Allgemein'!$I$22+1),0),COLUMN(AO73)-1-('2.1 Kraftwerk allgemein'!$F$16-'1.1 Allgemein'!$I$22+1)),1,MIN(MAX($F73-('2.1 Kraftwerk allgemein'!$F$16-'1.1 Allgemein'!$I$22+1),1),COLUMN(AO73)-('2.1 Kraftwerk allgemein'!$F$16-'1.1 Allgemein'!$I$22+1)))))/$F73,
SUM(OFFSET('2.5 CAPEX'!BC76,0,-MIN($F73-1,COLUMN(AO73)-1),1,MIN($F73,COLUMN(AO73))))/$F73)))))))</f>
        <v>0</v>
      </c>
      <c r="AY73" s="199">
        <f ca="1">IF('2.1 Kraftwerk allgemein'!$F$15&lt;'1.1 Allgemein'!$I$22,
IF(OR(ISNUMBER($D73)=FALSE,$F73=""),"",
IF(AND('2.5 CAPEX'!$L76&lt;&gt;"x",'2.5 CAPEX'!$M76&lt;&gt;"x"),0,
IF($F73=0,0,
IF(AY$4&lt;'2.1 Kraftwerk allgemein'!$F$16,0,
IF(AY$4='2.1 Kraftwerk allgemein'!$F$16,'2.5 CAPEX'!$J76/$F73,
IF(AY$4&lt;'2.1 Kraftwerk allgemein'!$F$16+$F73,
('2.5 CAPEX'!$J76+SUM(OFFSET('2.5 CAPEX'!BD76,0,-MIN(MAX($F73-1-('2.1 Kraftwerk allgemein'!$F$16-'2.1 Kraftwerk allgemein'!$F$15+1),0),COLUMN(AP73)-1-('2.1 Kraftwerk allgemein'!$F$16-'2.1 Kraftwerk allgemein'!$F$15+1)),1,MIN(MAX($F73-('2.1 Kraftwerk allgemein'!$F$16-'2.1 Kraftwerk allgemein'!$F$15+1),1),COLUMN(AP73)-('2.1 Kraftwerk allgemein'!$F$16-'2.1 Kraftwerk allgemein'!$F$15+1)))))/$F73,
SUM(OFFSET('2.5 CAPEX'!BD76,0,-MIN($F73-1,COLUMN(AP73)-1),1,MIN($F73,COLUMN(AP73))))/$F73)))))),
IF(OR(ISNUMBER($D73)=FALSE,$F73=""),"",
IF(AND('2.5 CAPEX'!$L76&lt;&gt;"x",'2.5 CAPEX'!$M76&lt;&gt;"x"),0,
IF($F73=0,0,
IF(AY$4&lt;'2.1 Kraftwerk allgemein'!$F$16,0,
IF(AY$4='2.1 Kraftwerk allgemein'!$F$16,'2.5 CAPEX'!$J76/$F73,
IF(AY$4&lt;'2.1 Kraftwerk allgemein'!$F$16+$F73,
('2.5 CAPEX'!$J76+SUM(OFFSET('2.5 CAPEX'!BD76,0,-MIN(MAX($F73-1-('2.1 Kraftwerk allgemein'!$F$16-'1.1 Allgemein'!$I$22+1),0),COLUMN(AP73)-1-('2.1 Kraftwerk allgemein'!$F$16-'1.1 Allgemein'!$I$22+1)),1,MIN(MAX($F73-('2.1 Kraftwerk allgemein'!$F$16-'1.1 Allgemein'!$I$22+1),1),COLUMN(AP73)-('2.1 Kraftwerk allgemein'!$F$16-'1.1 Allgemein'!$I$22+1)))))/$F73,
SUM(OFFSET('2.5 CAPEX'!BD76,0,-MIN($F73-1,COLUMN(AP73)-1),1,MIN($F73,COLUMN(AP73))))/$F73)))))))</f>
        <v>0</v>
      </c>
      <c r="AZ73" s="199">
        <f ca="1">IF('2.1 Kraftwerk allgemein'!$F$15&lt;'1.1 Allgemein'!$I$22,
IF(OR(ISNUMBER($D73)=FALSE,$F73=""),"",
IF(AND('2.5 CAPEX'!$L76&lt;&gt;"x",'2.5 CAPEX'!$M76&lt;&gt;"x"),0,
IF($F73=0,0,
IF(AZ$4&lt;'2.1 Kraftwerk allgemein'!$F$16,0,
IF(AZ$4='2.1 Kraftwerk allgemein'!$F$16,'2.5 CAPEX'!$J76/$F73,
IF(AZ$4&lt;'2.1 Kraftwerk allgemein'!$F$16+$F73,
('2.5 CAPEX'!$J76+SUM(OFFSET('2.5 CAPEX'!BE76,0,-MIN(MAX($F73-1-('2.1 Kraftwerk allgemein'!$F$16-'2.1 Kraftwerk allgemein'!$F$15+1),0),COLUMN(AQ73)-1-('2.1 Kraftwerk allgemein'!$F$16-'2.1 Kraftwerk allgemein'!$F$15+1)),1,MIN(MAX($F73-('2.1 Kraftwerk allgemein'!$F$16-'2.1 Kraftwerk allgemein'!$F$15+1),1),COLUMN(AQ73)-('2.1 Kraftwerk allgemein'!$F$16-'2.1 Kraftwerk allgemein'!$F$15+1)))))/$F73,
SUM(OFFSET('2.5 CAPEX'!BE76,0,-MIN($F73-1,COLUMN(AQ73)-1),1,MIN($F73,COLUMN(AQ73))))/$F73)))))),
IF(OR(ISNUMBER($D73)=FALSE,$F73=""),"",
IF(AND('2.5 CAPEX'!$L76&lt;&gt;"x",'2.5 CAPEX'!$M76&lt;&gt;"x"),0,
IF($F73=0,0,
IF(AZ$4&lt;'2.1 Kraftwerk allgemein'!$F$16,0,
IF(AZ$4='2.1 Kraftwerk allgemein'!$F$16,'2.5 CAPEX'!$J76/$F73,
IF(AZ$4&lt;'2.1 Kraftwerk allgemein'!$F$16+$F73,
('2.5 CAPEX'!$J76+SUM(OFFSET('2.5 CAPEX'!BE76,0,-MIN(MAX($F73-1-('2.1 Kraftwerk allgemein'!$F$16-'1.1 Allgemein'!$I$22+1),0),COLUMN(AQ73)-1-('2.1 Kraftwerk allgemein'!$F$16-'1.1 Allgemein'!$I$22+1)),1,MIN(MAX($F73-('2.1 Kraftwerk allgemein'!$F$16-'1.1 Allgemein'!$I$22+1),1),COLUMN(AQ73)-('2.1 Kraftwerk allgemein'!$F$16-'1.1 Allgemein'!$I$22+1)))))/$F73,
SUM(OFFSET('2.5 CAPEX'!BE76,0,-MIN($F73-1,COLUMN(AQ73)-1),1,MIN($F73,COLUMN(AQ73))))/$F73)))))))</f>
        <v>0</v>
      </c>
      <c r="BA73" s="199">
        <f ca="1">IF('2.1 Kraftwerk allgemein'!$F$15&lt;'1.1 Allgemein'!$I$22,
IF(OR(ISNUMBER($D73)=FALSE,$F73=""),"",
IF(AND('2.5 CAPEX'!$L76&lt;&gt;"x",'2.5 CAPEX'!$M76&lt;&gt;"x"),0,
IF($F73=0,0,
IF(BA$4&lt;'2.1 Kraftwerk allgemein'!$F$16,0,
IF(BA$4='2.1 Kraftwerk allgemein'!$F$16,'2.5 CAPEX'!$J76/$F73,
IF(BA$4&lt;'2.1 Kraftwerk allgemein'!$F$16+$F73,
('2.5 CAPEX'!$J76+SUM(OFFSET('2.5 CAPEX'!BF76,0,-MIN(MAX($F73-1-('2.1 Kraftwerk allgemein'!$F$16-'2.1 Kraftwerk allgemein'!$F$15+1),0),COLUMN(AR73)-1-('2.1 Kraftwerk allgemein'!$F$16-'2.1 Kraftwerk allgemein'!$F$15+1)),1,MIN(MAX($F73-('2.1 Kraftwerk allgemein'!$F$16-'2.1 Kraftwerk allgemein'!$F$15+1),1),COLUMN(AR73)-('2.1 Kraftwerk allgemein'!$F$16-'2.1 Kraftwerk allgemein'!$F$15+1)))))/$F73,
SUM(OFFSET('2.5 CAPEX'!BF76,0,-MIN($F73-1,COLUMN(AR73)-1),1,MIN($F73,COLUMN(AR73))))/$F73)))))),
IF(OR(ISNUMBER($D73)=FALSE,$F73=""),"",
IF(AND('2.5 CAPEX'!$L76&lt;&gt;"x",'2.5 CAPEX'!$M76&lt;&gt;"x"),0,
IF($F73=0,0,
IF(BA$4&lt;'2.1 Kraftwerk allgemein'!$F$16,0,
IF(BA$4='2.1 Kraftwerk allgemein'!$F$16,'2.5 CAPEX'!$J76/$F73,
IF(BA$4&lt;'2.1 Kraftwerk allgemein'!$F$16+$F73,
('2.5 CAPEX'!$J76+SUM(OFFSET('2.5 CAPEX'!BF76,0,-MIN(MAX($F73-1-('2.1 Kraftwerk allgemein'!$F$16-'1.1 Allgemein'!$I$22+1),0),COLUMN(AR73)-1-('2.1 Kraftwerk allgemein'!$F$16-'1.1 Allgemein'!$I$22+1)),1,MIN(MAX($F73-('2.1 Kraftwerk allgemein'!$F$16-'1.1 Allgemein'!$I$22+1),1),COLUMN(AR73)-('2.1 Kraftwerk allgemein'!$F$16-'1.1 Allgemein'!$I$22+1)))))/$F73,
SUM(OFFSET('2.5 CAPEX'!BF76,0,-MIN($F73-1,COLUMN(AR73)-1),1,MIN($F73,COLUMN(AR73))))/$F73)))))))</f>
        <v>0</v>
      </c>
      <c r="BB73" s="199">
        <f ca="1">IF('2.1 Kraftwerk allgemein'!$F$15&lt;'1.1 Allgemein'!$I$22,
IF(OR(ISNUMBER($D73)=FALSE,$F73=""),"",
IF(AND('2.5 CAPEX'!$L76&lt;&gt;"x",'2.5 CAPEX'!$M76&lt;&gt;"x"),0,
IF($F73=0,0,
IF(BB$4&lt;'2.1 Kraftwerk allgemein'!$F$16,0,
IF(BB$4='2.1 Kraftwerk allgemein'!$F$16,'2.5 CAPEX'!$J76/$F73,
IF(BB$4&lt;'2.1 Kraftwerk allgemein'!$F$16+$F73,
('2.5 CAPEX'!$J76+SUM(OFFSET('2.5 CAPEX'!BG76,0,-MIN(MAX($F73-1-('2.1 Kraftwerk allgemein'!$F$16-'2.1 Kraftwerk allgemein'!$F$15+1),0),COLUMN(AS73)-1-('2.1 Kraftwerk allgemein'!$F$16-'2.1 Kraftwerk allgemein'!$F$15+1)),1,MIN(MAX($F73-('2.1 Kraftwerk allgemein'!$F$16-'2.1 Kraftwerk allgemein'!$F$15+1),1),COLUMN(AS73)-('2.1 Kraftwerk allgemein'!$F$16-'2.1 Kraftwerk allgemein'!$F$15+1)))))/$F73,
SUM(OFFSET('2.5 CAPEX'!BG76,0,-MIN($F73-1,COLUMN(AS73)-1),1,MIN($F73,COLUMN(AS73))))/$F73)))))),
IF(OR(ISNUMBER($D73)=FALSE,$F73=""),"",
IF(AND('2.5 CAPEX'!$L76&lt;&gt;"x",'2.5 CAPEX'!$M76&lt;&gt;"x"),0,
IF($F73=0,0,
IF(BB$4&lt;'2.1 Kraftwerk allgemein'!$F$16,0,
IF(BB$4='2.1 Kraftwerk allgemein'!$F$16,'2.5 CAPEX'!$J76/$F73,
IF(BB$4&lt;'2.1 Kraftwerk allgemein'!$F$16+$F73,
('2.5 CAPEX'!$J76+SUM(OFFSET('2.5 CAPEX'!BG76,0,-MIN(MAX($F73-1-('2.1 Kraftwerk allgemein'!$F$16-'1.1 Allgemein'!$I$22+1),0),COLUMN(AS73)-1-('2.1 Kraftwerk allgemein'!$F$16-'1.1 Allgemein'!$I$22+1)),1,MIN(MAX($F73-('2.1 Kraftwerk allgemein'!$F$16-'1.1 Allgemein'!$I$22+1),1),COLUMN(AS73)-('2.1 Kraftwerk allgemein'!$F$16-'1.1 Allgemein'!$I$22+1)))))/$F73,
SUM(OFFSET('2.5 CAPEX'!BG76,0,-MIN($F73-1,COLUMN(AS73)-1),1,MIN($F73,COLUMN(AS73))))/$F73)))))))</f>
        <v>0</v>
      </c>
      <c r="BC73" s="199">
        <f ca="1">IF('2.1 Kraftwerk allgemein'!$F$15&lt;'1.1 Allgemein'!$I$22,
IF(OR(ISNUMBER($D73)=FALSE,$F73=""),"",
IF(AND('2.5 CAPEX'!$L76&lt;&gt;"x",'2.5 CAPEX'!$M76&lt;&gt;"x"),0,
IF($F73=0,0,
IF(BC$4&lt;'2.1 Kraftwerk allgemein'!$F$16,0,
IF(BC$4='2.1 Kraftwerk allgemein'!$F$16,'2.5 CAPEX'!$J76/$F73,
IF(BC$4&lt;'2.1 Kraftwerk allgemein'!$F$16+$F73,
('2.5 CAPEX'!$J76+SUM(OFFSET('2.5 CAPEX'!BH76,0,-MIN(MAX($F73-1-('2.1 Kraftwerk allgemein'!$F$16-'2.1 Kraftwerk allgemein'!$F$15+1),0),COLUMN(AT73)-1-('2.1 Kraftwerk allgemein'!$F$16-'2.1 Kraftwerk allgemein'!$F$15+1)),1,MIN(MAX($F73-('2.1 Kraftwerk allgemein'!$F$16-'2.1 Kraftwerk allgemein'!$F$15+1),1),COLUMN(AT73)-('2.1 Kraftwerk allgemein'!$F$16-'2.1 Kraftwerk allgemein'!$F$15+1)))))/$F73,
SUM(OFFSET('2.5 CAPEX'!BH76,0,-MIN($F73-1,COLUMN(AT73)-1),1,MIN($F73,COLUMN(AT73))))/$F73)))))),
IF(OR(ISNUMBER($D73)=FALSE,$F73=""),"",
IF(AND('2.5 CAPEX'!$L76&lt;&gt;"x",'2.5 CAPEX'!$M76&lt;&gt;"x"),0,
IF($F73=0,0,
IF(BC$4&lt;'2.1 Kraftwerk allgemein'!$F$16,0,
IF(BC$4='2.1 Kraftwerk allgemein'!$F$16,'2.5 CAPEX'!$J76/$F73,
IF(BC$4&lt;'2.1 Kraftwerk allgemein'!$F$16+$F73,
('2.5 CAPEX'!$J76+SUM(OFFSET('2.5 CAPEX'!BH76,0,-MIN(MAX($F73-1-('2.1 Kraftwerk allgemein'!$F$16-'1.1 Allgemein'!$I$22+1),0),COLUMN(AT73)-1-('2.1 Kraftwerk allgemein'!$F$16-'1.1 Allgemein'!$I$22+1)),1,MIN(MAX($F73-('2.1 Kraftwerk allgemein'!$F$16-'1.1 Allgemein'!$I$22+1),1),COLUMN(AT73)-('2.1 Kraftwerk allgemein'!$F$16-'1.1 Allgemein'!$I$22+1)))))/$F73,
SUM(OFFSET('2.5 CAPEX'!BH76,0,-MIN($F73-1,COLUMN(AT73)-1),1,MIN($F73,COLUMN(AT73))))/$F73)))))))</f>
        <v>0</v>
      </c>
      <c r="BD73" s="199">
        <f ca="1">IF('2.1 Kraftwerk allgemein'!$F$15&lt;'1.1 Allgemein'!$I$22,
IF(OR(ISNUMBER($D73)=FALSE,$F73=""),"",
IF(AND('2.5 CAPEX'!$L76&lt;&gt;"x",'2.5 CAPEX'!$M76&lt;&gt;"x"),0,
IF($F73=0,0,
IF(BD$4&lt;'2.1 Kraftwerk allgemein'!$F$16,0,
IF(BD$4='2.1 Kraftwerk allgemein'!$F$16,'2.5 CAPEX'!$J76/$F73,
IF(BD$4&lt;'2.1 Kraftwerk allgemein'!$F$16+$F73,
('2.5 CAPEX'!$J76+SUM(OFFSET('2.5 CAPEX'!BI76,0,-MIN(MAX($F73-1-('2.1 Kraftwerk allgemein'!$F$16-'2.1 Kraftwerk allgemein'!$F$15+1),0),COLUMN(AU73)-1-('2.1 Kraftwerk allgemein'!$F$16-'2.1 Kraftwerk allgemein'!$F$15+1)),1,MIN(MAX($F73-('2.1 Kraftwerk allgemein'!$F$16-'2.1 Kraftwerk allgemein'!$F$15+1),1),COLUMN(AU73)-('2.1 Kraftwerk allgemein'!$F$16-'2.1 Kraftwerk allgemein'!$F$15+1)))))/$F73,
SUM(OFFSET('2.5 CAPEX'!BI76,0,-MIN($F73-1,COLUMN(AU73)-1),1,MIN($F73,COLUMN(AU73))))/$F73)))))),
IF(OR(ISNUMBER($D73)=FALSE,$F73=""),"",
IF(AND('2.5 CAPEX'!$L76&lt;&gt;"x",'2.5 CAPEX'!$M76&lt;&gt;"x"),0,
IF($F73=0,0,
IF(BD$4&lt;'2.1 Kraftwerk allgemein'!$F$16,0,
IF(BD$4='2.1 Kraftwerk allgemein'!$F$16,'2.5 CAPEX'!$J76/$F73,
IF(BD$4&lt;'2.1 Kraftwerk allgemein'!$F$16+$F73,
('2.5 CAPEX'!$J76+SUM(OFFSET('2.5 CAPEX'!BI76,0,-MIN(MAX($F73-1-('2.1 Kraftwerk allgemein'!$F$16-'1.1 Allgemein'!$I$22+1),0),COLUMN(AU73)-1-('2.1 Kraftwerk allgemein'!$F$16-'1.1 Allgemein'!$I$22+1)),1,MIN(MAX($F73-('2.1 Kraftwerk allgemein'!$F$16-'1.1 Allgemein'!$I$22+1),1),COLUMN(AU73)-('2.1 Kraftwerk allgemein'!$F$16-'1.1 Allgemein'!$I$22+1)))))/$F73,
SUM(OFFSET('2.5 CAPEX'!BI76,0,-MIN($F73-1,COLUMN(AU73)-1),1,MIN($F73,COLUMN(AU73))))/$F73)))))))</f>
        <v>0</v>
      </c>
      <c r="BE73" s="199">
        <f ca="1">IF('2.1 Kraftwerk allgemein'!$F$15&lt;'1.1 Allgemein'!$I$22,
IF(OR(ISNUMBER($D73)=FALSE,$F73=""),"",
IF(AND('2.5 CAPEX'!$L76&lt;&gt;"x",'2.5 CAPEX'!$M76&lt;&gt;"x"),0,
IF($F73=0,0,
IF(BE$4&lt;'2.1 Kraftwerk allgemein'!$F$16,0,
IF(BE$4='2.1 Kraftwerk allgemein'!$F$16,'2.5 CAPEX'!$J76/$F73,
IF(BE$4&lt;'2.1 Kraftwerk allgemein'!$F$16+$F73,
('2.5 CAPEX'!$J76+SUM(OFFSET('2.5 CAPEX'!BJ76,0,-MIN(MAX($F73-1-('2.1 Kraftwerk allgemein'!$F$16-'2.1 Kraftwerk allgemein'!$F$15+1),0),COLUMN(AV73)-1-('2.1 Kraftwerk allgemein'!$F$16-'2.1 Kraftwerk allgemein'!$F$15+1)),1,MIN(MAX($F73-('2.1 Kraftwerk allgemein'!$F$16-'2.1 Kraftwerk allgemein'!$F$15+1),1),COLUMN(AV73)-('2.1 Kraftwerk allgemein'!$F$16-'2.1 Kraftwerk allgemein'!$F$15+1)))))/$F73,
SUM(OFFSET('2.5 CAPEX'!BJ76,0,-MIN($F73-1,COLUMN(AV73)-1),1,MIN($F73,COLUMN(AV73))))/$F73)))))),
IF(OR(ISNUMBER($D73)=FALSE,$F73=""),"",
IF(AND('2.5 CAPEX'!$L76&lt;&gt;"x",'2.5 CAPEX'!$M76&lt;&gt;"x"),0,
IF($F73=0,0,
IF(BE$4&lt;'2.1 Kraftwerk allgemein'!$F$16,0,
IF(BE$4='2.1 Kraftwerk allgemein'!$F$16,'2.5 CAPEX'!$J76/$F73,
IF(BE$4&lt;'2.1 Kraftwerk allgemein'!$F$16+$F73,
('2.5 CAPEX'!$J76+SUM(OFFSET('2.5 CAPEX'!BJ76,0,-MIN(MAX($F73-1-('2.1 Kraftwerk allgemein'!$F$16-'1.1 Allgemein'!$I$22+1),0),COLUMN(AV73)-1-('2.1 Kraftwerk allgemein'!$F$16-'1.1 Allgemein'!$I$22+1)),1,MIN(MAX($F73-('2.1 Kraftwerk allgemein'!$F$16-'1.1 Allgemein'!$I$22+1),1),COLUMN(AV73)-('2.1 Kraftwerk allgemein'!$F$16-'1.1 Allgemein'!$I$22+1)))))/$F73,
SUM(OFFSET('2.5 CAPEX'!BJ76,0,-MIN($F73-1,COLUMN(AV73)-1),1,MIN($F73,COLUMN(AV73))))/$F73)))))))</f>
        <v>0</v>
      </c>
      <c r="BF73" s="199">
        <f ca="1">IF('2.1 Kraftwerk allgemein'!$F$15&lt;'1.1 Allgemein'!$I$22,
IF(OR(ISNUMBER($D73)=FALSE,$F73=""),"",
IF(AND('2.5 CAPEX'!$L76&lt;&gt;"x",'2.5 CAPEX'!$M76&lt;&gt;"x"),0,
IF($F73=0,0,
IF(BF$4&lt;'2.1 Kraftwerk allgemein'!$F$16,0,
IF(BF$4='2.1 Kraftwerk allgemein'!$F$16,'2.5 CAPEX'!$J76/$F73,
IF(BF$4&lt;'2.1 Kraftwerk allgemein'!$F$16+$F73,
('2.5 CAPEX'!$J76+SUM(OFFSET('2.5 CAPEX'!BK76,0,-MIN(MAX($F73-1-('2.1 Kraftwerk allgemein'!$F$16-'2.1 Kraftwerk allgemein'!$F$15+1),0),COLUMN(AW73)-1-('2.1 Kraftwerk allgemein'!$F$16-'2.1 Kraftwerk allgemein'!$F$15+1)),1,MIN(MAX($F73-('2.1 Kraftwerk allgemein'!$F$16-'2.1 Kraftwerk allgemein'!$F$15+1),1),COLUMN(AW73)-('2.1 Kraftwerk allgemein'!$F$16-'2.1 Kraftwerk allgemein'!$F$15+1)))))/$F73,
SUM(OFFSET('2.5 CAPEX'!BK76,0,-MIN($F73-1,COLUMN(AW73)-1),1,MIN($F73,COLUMN(AW73))))/$F73)))))),
IF(OR(ISNUMBER($D73)=FALSE,$F73=""),"",
IF(AND('2.5 CAPEX'!$L76&lt;&gt;"x",'2.5 CAPEX'!$M76&lt;&gt;"x"),0,
IF($F73=0,0,
IF(BF$4&lt;'2.1 Kraftwerk allgemein'!$F$16,0,
IF(BF$4='2.1 Kraftwerk allgemein'!$F$16,'2.5 CAPEX'!$J76/$F73,
IF(BF$4&lt;'2.1 Kraftwerk allgemein'!$F$16+$F73,
('2.5 CAPEX'!$J76+SUM(OFFSET('2.5 CAPEX'!BK76,0,-MIN(MAX($F73-1-('2.1 Kraftwerk allgemein'!$F$16-'1.1 Allgemein'!$I$22+1),0),COLUMN(AW73)-1-('2.1 Kraftwerk allgemein'!$F$16-'1.1 Allgemein'!$I$22+1)),1,MIN(MAX($F73-('2.1 Kraftwerk allgemein'!$F$16-'1.1 Allgemein'!$I$22+1),1),COLUMN(AW73)-('2.1 Kraftwerk allgemein'!$F$16-'1.1 Allgemein'!$I$22+1)))))/$F73,
SUM(OFFSET('2.5 CAPEX'!BK76,0,-MIN($F73-1,COLUMN(AW73)-1),1,MIN($F73,COLUMN(AW73))))/$F73)))))))</f>
        <v>0</v>
      </c>
      <c r="BG73" s="199">
        <f ca="1">IF('2.1 Kraftwerk allgemein'!$F$15&lt;'1.1 Allgemein'!$I$22,
IF(OR(ISNUMBER($D73)=FALSE,$F73=""),"",
IF(AND('2.5 CAPEX'!$L76&lt;&gt;"x",'2.5 CAPEX'!$M76&lt;&gt;"x"),0,
IF($F73=0,0,
IF(BG$4&lt;'2.1 Kraftwerk allgemein'!$F$16,0,
IF(BG$4='2.1 Kraftwerk allgemein'!$F$16,'2.5 CAPEX'!$J76/$F73,
IF(BG$4&lt;'2.1 Kraftwerk allgemein'!$F$16+$F73,
('2.5 CAPEX'!$J76+SUM(OFFSET('2.5 CAPEX'!BL76,0,-MIN(MAX($F73-1-('2.1 Kraftwerk allgemein'!$F$16-'2.1 Kraftwerk allgemein'!$F$15+1),0),COLUMN(AX73)-1-('2.1 Kraftwerk allgemein'!$F$16-'2.1 Kraftwerk allgemein'!$F$15+1)),1,MIN(MAX($F73-('2.1 Kraftwerk allgemein'!$F$16-'2.1 Kraftwerk allgemein'!$F$15+1),1),COLUMN(AX73)-('2.1 Kraftwerk allgemein'!$F$16-'2.1 Kraftwerk allgemein'!$F$15+1)))))/$F73,
SUM(OFFSET('2.5 CAPEX'!BL76,0,-MIN($F73-1,COLUMN(AX73)-1),1,MIN($F73,COLUMN(AX73))))/$F73)))))),
IF(OR(ISNUMBER($D73)=FALSE,$F73=""),"",
IF(AND('2.5 CAPEX'!$L76&lt;&gt;"x",'2.5 CAPEX'!$M76&lt;&gt;"x"),0,
IF($F73=0,0,
IF(BG$4&lt;'2.1 Kraftwerk allgemein'!$F$16,0,
IF(BG$4='2.1 Kraftwerk allgemein'!$F$16,'2.5 CAPEX'!$J76/$F73,
IF(BG$4&lt;'2.1 Kraftwerk allgemein'!$F$16+$F73,
('2.5 CAPEX'!$J76+SUM(OFFSET('2.5 CAPEX'!BL76,0,-MIN(MAX($F73-1-('2.1 Kraftwerk allgemein'!$F$16-'1.1 Allgemein'!$I$22+1),0),COLUMN(AX73)-1-('2.1 Kraftwerk allgemein'!$F$16-'1.1 Allgemein'!$I$22+1)),1,MIN(MAX($F73-('2.1 Kraftwerk allgemein'!$F$16-'1.1 Allgemein'!$I$22+1),1),COLUMN(AX73)-('2.1 Kraftwerk allgemein'!$F$16-'1.1 Allgemein'!$I$22+1)))))/$F73,
SUM(OFFSET('2.5 CAPEX'!BL76,0,-MIN($F73-1,COLUMN(AX73)-1),1,MIN($F73,COLUMN(AX73))))/$F73)))))))</f>
        <v>0</v>
      </c>
      <c r="BH73" s="199">
        <f ca="1">IF('2.1 Kraftwerk allgemein'!$F$15&lt;'1.1 Allgemein'!$I$22,
IF(OR(ISNUMBER($D73)=FALSE,$F73=""),"",
IF(AND('2.5 CAPEX'!$L76&lt;&gt;"x",'2.5 CAPEX'!$M76&lt;&gt;"x"),0,
IF($F73=0,0,
IF(BH$4&lt;'2.1 Kraftwerk allgemein'!$F$16,0,
IF(BH$4='2.1 Kraftwerk allgemein'!$F$16,'2.5 CAPEX'!$J76/$F73,
IF(BH$4&lt;'2.1 Kraftwerk allgemein'!$F$16+$F73,
('2.5 CAPEX'!$J76+SUM(OFFSET('2.5 CAPEX'!BM76,0,-MIN(MAX($F73-1-('2.1 Kraftwerk allgemein'!$F$16-'2.1 Kraftwerk allgemein'!$F$15+1),0),COLUMN(AY73)-1-('2.1 Kraftwerk allgemein'!$F$16-'2.1 Kraftwerk allgemein'!$F$15+1)),1,MIN(MAX($F73-('2.1 Kraftwerk allgemein'!$F$16-'2.1 Kraftwerk allgemein'!$F$15+1),1),COLUMN(AY73)-('2.1 Kraftwerk allgemein'!$F$16-'2.1 Kraftwerk allgemein'!$F$15+1)))))/$F73,
SUM(OFFSET('2.5 CAPEX'!BM76,0,-MIN($F73-1,COLUMN(AY73)-1),1,MIN($F73,COLUMN(AY73))))/$F73)))))),
IF(OR(ISNUMBER($D73)=FALSE,$F73=""),"",
IF(AND('2.5 CAPEX'!$L76&lt;&gt;"x",'2.5 CAPEX'!$M76&lt;&gt;"x"),0,
IF($F73=0,0,
IF(BH$4&lt;'2.1 Kraftwerk allgemein'!$F$16,0,
IF(BH$4='2.1 Kraftwerk allgemein'!$F$16,'2.5 CAPEX'!$J76/$F73,
IF(BH$4&lt;'2.1 Kraftwerk allgemein'!$F$16+$F73,
('2.5 CAPEX'!$J76+SUM(OFFSET('2.5 CAPEX'!BM76,0,-MIN(MAX($F73-1-('2.1 Kraftwerk allgemein'!$F$16-'1.1 Allgemein'!$I$22+1),0),COLUMN(AY73)-1-('2.1 Kraftwerk allgemein'!$F$16-'1.1 Allgemein'!$I$22+1)),1,MIN(MAX($F73-('2.1 Kraftwerk allgemein'!$F$16-'1.1 Allgemein'!$I$22+1),1),COLUMN(AY73)-('2.1 Kraftwerk allgemein'!$F$16-'1.1 Allgemein'!$I$22+1)))))/$F73,
SUM(OFFSET('2.5 CAPEX'!BM76,0,-MIN($F73-1,COLUMN(AY73)-1),1,MIN($F73,COLUMN(AY73))))/$F73)))))))</f>
        <v>0</v>
      </c>
      <c r="BI73" s="199">
        <f ca="1">IF('2.1 Kraftwerk allgemein'!$F$15&lt;'1.1 Allgemein'!$I$22,
IF(OR(ISNUMBER($D73)=FALSE,$F73=""),"",
IF(AND('2.5 CAPEX'!$L76&lt;&gt;"x",'2.5 CAPEX'!$M76&lt;&gt;"x"),0,
IF($F73=0,0,
IF(BI$4&lt;'2.1 Kraftwerk allgemein'!$F$16,0,
IF(BI$4='2.1 Kraftwerk allgemein'!$F$16,'2.5 CAPEX'!$J76/$F73,
IF(BI$4&lt;'2.1 Kraftwerk allgemein'!$F$16+$F73,
('2.5 CAPEX'!$J76+SUM(OFFSET('2.5 CAPEX'!BN76,0,-MIN(MAX($F73-1-('2.1 Kraftwerk allgemein'!$F$16-'2.1 Kraftwerk allgemein'!$F$15+1),0),COLUMN(AZ73)-1-('2.1 Kraftwerk allgemein'!$F$16-'2.1 Kraftwerk allgemein'!$F$15+1)),1,MIN(MAX($F73-('2.1 Kraftwerk allgemein'!$F$16-'2.1 Kraftwerk allgemein'!$F$15+1),1),COLUMN(AZ73)-('2.1 Kraftwerk allgemein'!$F$16-'2.1 Kraftwerk allgemein'!$F$15+1)))))/$F73,
SUM(OFFSET('2.5 CAPEX'!BN76,0,-MIN($F73-1,COLUMN(AZ73)-1),1,MIN($F73,COLUMN(AZ73))))/$F73)))))),
IF(OR(ISNUMBER($D73)=FALSE,$F73=""),"",
IF(AND('2.5 CAPEX'!$L76&lt;&gt;"x",'2.5 CAPEX'!$M76&lt;&gt;"x"),0,
IF($F73=0,0,
IF(BI$4&lt;'2.1 Kraftwerk allgemein'!$F$16,0,
IF(BI$4='2.1 Kraftwerk allgemein'!$F$16,'2.5 CAPEX'!$J76/$F73,
IF(BI$4&lt;'2.1 Kraftwerk allgemein'!$F$16+$F73,
('2.5 CAPEX'!$J76+SUM(OFFSET('2.5 CAPEX'!BN76,0,-MIN(MAX($F73-1-('2.1 Kraftwerk allgemein'!$F$16-'1.1 Allgemein'!$I$22+1),0),COLUMN(AZ73)-1-('2.1 Kraftwerk allgemein'!$F$16-'1.1 Allgemein'!$I$22+1)),1,MIN(MAX($F73-('2.1 Kraftwerk allgemein'!$F$16-'1.1 Allgemein'!$I$22+1),1),COLUMN(AZ73)-('2.1 Kraftwerk allgemein'!$F$16-'1.1 Allgemein'!$I$22+1)))))/$F73,
SUM(OFFSET('2.5 CAPEX'!BN76,0,-MIN($F73-1,COLUMN(AZ73)-1),1,MIN($F73,COLUMN(AZ73))))/$F73)))))))</f>
        <v>0</v>
      </c>
      <c r="BJ73" s="199">
        <f ca="1">IF('2.1 Kraftwerk allgemein'!$F$15&lt;'1.1 Allgemein'!$I$22,
IF(OR(ISNUMBER($D73)=FALSE,$F73=""),"",
IF(AND('2.5 CAPEX'!$L76&lt;&gt;"x",'2.5 CAPEX'!$M76&lt;&gt;"x"),0,
IF($F73=0,0,
IF(BJ$4&lt;'2.1 Kraftwerk allgemein'!$F$16,0,
IF(BJ$4='2.1 Kraftwerk allgemein'!$F$16,'2.5 CAPEX'!$J76/$F73,
IF(BJ$4&lt;'2.1 Kraftwerk allgemein'!$F$16+$F73,
('2.5 CAPEX'!$J76+SUM(OFFSET('2.5 CAPEX'!BO76,0,-MIN(MAX($F73-1-('2.1 Kraftwerk allgemein'!$F$16-'2.1 Kraftwerk allgemein'!$F$15+1),0),COLUMN(BA73)-1-('2.1 Kraftwerk allgemein'!$F$16-'2.1 Kraftwerk allgemein'!$F$15+1)),1,MIN(MAX($F73-('2.1 Kraftwerk allgemein'!$F$16-'2.1 Kraftwerk allgemein'!$F$15+1),1),COLUMN(BA73)-('2.1 Kraftwerk allgemein'!$F$16-'2.1 Kraftwerk allgemein'!$F$15+1)))))/$F73,
SUM(OFFSET('2.5 CAPEX'!BO76,0,-MIN($F73-1,COLUMN(BA73)-1),1,MIN($F73,COLUMN(BA73))))/$F73)))))),
IF(OR(ISNUMBER($D73)=FALSE,$F73=""),"",
IF(AND('2.5 CAPEX'!$L76&lt;&gt;"x",'2.5 CAPEX'!$M76&lt;&gt;"x"),0,
IF($F73=0,0,
IF(BJ$4&lt;'2.1 Kraftwerk allgemein'!$F$16,0,
IF(BJ$4='2.1 Kraftwerk allgemein'!$F$16,'2.5 CAPEX'!$J76/$F73,
IF(BJ$4&lt;'2.1 Kraftwerk allgemein'!$F$16+$F73,
('2.5 CAPEX'!$J76+SUM(OFFSET('2.5 CAPEX'!BO76,0,-MIN(MAX($F73-1-('2.1 Kraftwerk allgemein'!$F$16-'1.1 Allgemein'!$I$22+1),0),COLUMN(BA73)-1-('2.1 Kraftwerk allgemein'!$F$16-'1.1 Allgemein'!$I$22+1)),1,MIN(MAX($F73-('2.1 Kraftwerk allgemein'!$F$16-'1.1 Allgemein'!$I$22+1),1),COLUMN(BA73)-('2.1 Kraftwerk allgemein'!$F$16-'1.1 Allgemein'!$I$22+1)))))/$F73,
SUM(OFFSET('2.5 CAPEX'!BO76,0,-MIN($F73-1,COLUMN(BA73)-1),1,MIN($F73,COLUMN(BA73))))/$F73)))))))</f>
        <v>0</v>
      </c>
      <c r="BK73" s="199">
        <f ca="1">IF('2.1 Kraftwerk allgemein'!$F$15&lt;'1.1 Allgemein'!$I$22,
IF(OR(ISNUMBER($D73)=FALSE,$F73=""),"",
IF(AND('2.5 CAPEX'!$L76&lt;&gt;"x",'2.5 CAPEX'!$M76&lt;&gt;"x"),0,
IF($F73=0,0,
IF(BK$4&lt;'2.1 Kraftwerk allgemein'!$F$16,0,
IF(BK$4='2.1 Kraftwerk allgemein'!$F$16,'2.5 CAPEX'!$J76/$F73,
IF(BK$4&lt;'2.1 Kraftwerk allgemein'!$F$16+$F73,
('2.5 CAPEX'!$J76+SUM(OFFSET('2.5 CAPEX'!BP76,0,-MIN(MAX($F73-1-('2.1 Kraftwerk allgemein'!$F$16-'2.1 Kraftwerk allgemein'!$F$15+1),0),COLUMN(BB73)-1-('2.1 Kraftwerk allgemein'!$F$16-'2.1 Kraftwerk allgemein'!$F$15+1)),1,MIN(MAX($F73-('2.1 Kraftwerk allgemein'!$F$16-'2.1 Kraftwerk allgemein'!$F$15+1),1),COLUMN(BB73)-('2.1 Kraftwerk allgemein'!$F$16-'2.1 Kraftwerk allgemein'!$F$15+1)))))/$F73,
SUM(OFFSET('2.5 CAPEX'!BP76,0,-MIN($F73-1,COLUMN(BB73)-1),1,MIN($F73,COLUMN(BB73))))/$F73)))))),
IF(OR(ISNUMBER($D73)=FALSE,$F73=""),"",
IF(AND('2.5 CAPEX'!$L76&lt;&gt;"x",'2.5 CAPEX'!$M76&lt;&gt;"x"),0,
IF($F73=0,0,
IF(BK$4&lt;'2.1 Kraftwerk allgemein'!$F$16,0,
IF(BK$4='2.1 Kraftwerk allgemein'!$F$16,'2.5 CAPEX'!$J76/$F73,
IF(BK$4&lt;'2.1 Kraftwerk allgemein'!$F$16+$F73,
('2.5 CAPEX'!$J76+SUM(OFFSET('2.5 CAPEX'!BP76,0,-MIN(MAX($F73-1-('2.1 Kraftwerk allgemein'!$F$16-'1.1 Allgemein'!$I$22+1),0),COLUMN(BB73)-1-('2.1 Kraftwerk allgemein'!$F$16-'1.1 Allgemein'!$I$22+1)),1,MIN(MAX($F73-('2.1 Kraftwerk allgemein'!$F$16-'1.1 Allgemein'!$I$22+1),1),COLUMN(BB73)-('2.1 Kraftwerk allgemein'!$F$16-'1.1 Allgemein'!$I$22+1)))))/$F73,
SUM(OFFSET('2.5 CAPEX'!BP76,0,-MIN($F73-1,COLUMN(BB73)-1),1,MIN($F73,COLUMN(BB73))))/$F73)))))))</f>
        <v>0</v>
      </c>
      <c r="BL73" s="199">
        <f ca="1">IF('2.1 Kraftwerk allgemein'!$F$15&lt;'1.1 Allgemein'!$I$22,
IF(OR(ISNUMBER($D73)=FALSE,$F73=""),"",
IF(AND('2.5 CAPEX'!$L76&lt;&gt;"x",'2.5 CAPEX'!$M76&lt;&gt;"x"),0,
IF($F73=0,0,
IF(BL$4&lt;'2.1 Kraftwerk allgemein'!$F$16,0,
IF(BL$4='2.1 Kraftwerk allgemein'!$F$16,'2.5 CAPEX'!$J76/$F73,
IF(BL$4&lt;'2.1 Kraftwerk allgemein'!$F$16+$F73,
('2.5 CAPEX'!$J76+SUM(OFFSET('2.5 CAPEX'!BQ76,0,-MIN(MAX($F73-1-('2.1 Kraftwerk allgemein'!$F$16-'2.1 Kraftwerk allgemein'!$F$15+1),0),COLUMN(BC73)-1-('2.1 Kraftwerk allgemein'!$F$16-'2.1 Kraftwerk allgemein'!$F$15+1)),1,MIN(MAX($F73-('2.1 Kraftwerk allgemein'!$F$16-'2.1 Kraftwerk allgemein'!$F$15+1),1),COLUMN(BC73)-('2.1 Kraftwerk allgemein'!$F$16-'2.1 Kraftwerk allgemein'!$F$15+1)))))/$F73,
SUM(OFFSET('2.5 CAPEX'!BQ76,0,-MIN($F73-1,COLUMN(BC73)-1),1,MIN($F73,COLUMN(BC73))))/$F73)))))),
IF(OR(ISNUMBER($D73)=FALSE,$F73=""),"",
IF(AND('2.5 CAPEX'!$L76&lt;&gt;"x",'2.5 CAPEX'!$M76&lt;&gt;"x"),0,
IF($F73=0,0,
IF(BL$4&lt;'2.1 Kraftwerk allgemein'!$F$16,0,
IF(BL$4='2.1 Kraftwerk allgemein'!$F$16,'2.5 CAPEX'!$J76/$F73,
IF(BL$4&lt;'2.1 Kraftwerk allgemein'!$F$16+$F73,
('2.5 CAPEX'!$J76+SUM(OFFSET('2.5 CAPEX'!BQ76,0,-MIN(MAX($F73-1-('2.1 Kraftwerk allgemein'!$F$16-'1.1 Allgemein'!$I$22+1),0),COLUMN(BC73)-1-('2.1 Kraftwerk allgemein'!$F$16-'1.1 Allgemein'!$I$22+1)),1,MIN(MAX($F73-('2.1 Kraftwerk allgemein'!$F$16-'1.1 Allgemein'!$I$22+1),1),COLUMN(BC73)-('2.1 Kraftwerk allgemein'!$F$16-'1.1 Allgemein'!$I$22+1)))))/$F73,
SUM(OFFSET('2.5 CAPEX'!BQ76,0,-MIN($F73-1,COLUMN(BC73)-1),1,MIN($F73,COLUMN(BC73))))/$F73)))))))</f>
        <v>0</v>
      </c>
      <c r="BM73" s="199">
        <f ca="1">IF('2.1 Kraftwerk allgemein'!$F$15&lt;'1.1 Allgemein'!$I$22,
IF(OR(ISNUMBER($D73)=FALSE,$F73=""),"",
IF(AND('2.5 CAPEX'!$L76&lt;&gt;"x",'2.5 CAPEX'!$M76&lt;&gt;"x"),0,
IF($F73=0,0,
IF(BM$4&lt;'2.1 Kraftwerk allgemein'!$F$16,0,
IF(BM$4='2.1 Kraftwerk allgemein'!$F$16,'2.5 CAPEX'!$J76/$F73,
IF(BM$4&lt;'2.1 Kraftwerk allgemein'!$F$16+$F73,
('2.5 CAPEX'!$J76+SUM(OFFSET('2.5 CAPEX'!BR76,0,-MIN(MAX($F73-1-('2.1 Kraftwerk allgemein'!$F$16-'2.1 Kraftwerk allgemein'!$F$15+1),0),COLUMN(BD73)-1-('2.1 Kraftwerk allgemein'!$F$16-'2.1 Kraftwerk allgemein'!$F$15+1)),1,MIN(MAX($F73-('2.1 Kraftwerk allgemein'!$F$16-'2.1 Kraftwerk allgemein'!$F$15+1),1),COLUMN(BD73)-('2.1 Kraftwerk allgemein'!$F$16-'2.1 Kraftwerk allgemein'!$F$15+1)))))/$F73,
SUM(OFFSET('2.5 CAPEX'!BR76,0,-MIN($F73-1,COLUMN(BD73)-1),1,MIN($F73,COLUMN(BD73))))/$F73)))))),
IF(OR(ISNUMBER($D73)=FALSE,$F73=""),"",
IF(AND('2.5 CAPEX'!$L76&lt;&gt;"x",'2.5 CAPEX'!$M76&lt;&gt;"x"),0,
IF($F73=0,0,
IF(BM$4&lt;'2.1 Kraftwerk allgemein'!$F$16,0,
IF(BM$4='2.1 Kraftwerk allgemein'!$F$16,'2.5 CAPEX'!$J76/$F73,
IF(BM$4&lt;'2.1 Kraftwerk allgemein'!$F$16+$F73,
('2.5 CAPEX'!$J76+SUM(OFFSET('2.5 CAPEX'!BR76,0,-MIN(MAX($F73-1-('2.1 Kraftwerk allgemein'!$F$16-'1.1 Allgemein'!$I$22+1),0),COLUMN(BD73)-1-('2.1 Kraftwerk allgemein'!$F$16-'1.1 Allgemein'!$I$22+1)),1,MIN(MAX($F73-('2.1 Kraftwerk allgemein'!$F$16-'1.1 Allgemein'!$I$22+1),1),COLUMN(BD73)-('2.1 Kraftwerk allgemein'!$F$16-'1.1 Allgemein'!$I$22+1)))))/$F73,
SUM(OFFSET('2.5 CAPEX'!BR76,0,-MIN($F73-1,COLUMN(BD73)-1),1,MIN($F73,COLUMN(BD73))))/$F73)))))))</f>
        <v>0</v>
      </c>
      <c r="BN73" s="199">
        <f ca="1">IF('2.1 Kraftwerk allgemein'!$F$15&lt;'1.1 Allgemein'!$I$22,
IF(OR(ISNUMBER($D73)=FALSE,$F73=""),"",
IF(AND('2.5 CAPEX'!$L76&lt;&gt;"x",'2.5 CAPEX'!$M76&lt;&gt;"x"),0,
IF($F73=0,0,
IF(BN$4&lt;'2.1 Kraftwerk allgemein'!$F$16,0,
IF(BN$4='2.1 Kraftwerk allgemein'!$F$16,'2.5 CAPEX'!$J76/$F73,
IF(BN$4&lt;'2.1 Kraftwerk allgemein'!$F$16+$F73,
('2.5 CAPEX'!$J76+SUM(OFFSET('2.5 CAPEX'!BS76,0,-MIN(MAX($F73-1-('2.1 Kraftwerk allgemein'!$F$16-'2.1 Kraftwerk allgemein'!$F$15+1),0),COLUMN(BE73)-1-('2.1 Kraftwerk allgemein'!$F$16-'2.1 Kraftwerk allgemein'!$F$15+1)),1,MIN(MAX($F73-('2.1 Kraftwerk allgemein'!$F$16-'2.1 Kraftwerk allgemein'!$F$15+1),1),COLUMN(BE73)-('2.1 Kraftwerk allgemein'!$F$16-'2.1 Kraftwerk allgemein'!$F$15+1)))))/$F73,
SUM(OFFSET('2.5 CAPEX'!BS76,0,-MIN($F73-1,COLUMN(BE73)-1),1,MIN($F73,COLUMN(BE73))))/$F73)))))),
IF(OR(ISNUMBER($D73)=FALSE,$F73=""),"",
IF(AND('2.5 CAPEX'!$L76&lt;&gt;"x",'2.5 CAPEX'!$M76&lt;&gt;"x"),0,
IF($F73=0,0,
IF(BN$4&lt;'2.1 Kraftwerk allgemein'!$F$16,0,
IF(BN$4='2.1 Kraftwerk allgemein'!$F$16,'2.5 CAPEX'!$J76/$F73,
IF(BN$4&lt;'2.1 Kraftwerk allgemein'!$F$16+$F73,
('2.5 CAPEX'!$J76+SUM(OFFSET('2.5 CAPEX'!BS76,0,-MIN(MAX($F73-1-('2.1 Kraftwerk allgemein'!$F$16-'1.1 Allgemein'!$I$22+1),0),COLUMN(BE73)-1-('2.1 Kraftwerk allgemein'!$F$16-'1.1 Allgemein'!$I$22+1)),1,MIN(MAX($F73-('2.1 Kraftwerk allgemein'!$F$16-'1.1 Allgemein'!$I$22+1),1),COLUMN(BE73)-('2.1 Kraftwerk allgemein'!$F$16-'1.1 Allgemein'!$I$22+1)))))/$F73,
SUM(OFFSET('2.5 CAPEX'!BS76,0,-MIN($F73-1,COLUMN(BE73)-1),1,MIN($F73,COLUMN(BE73))))/$F73)))))))</f>
        <v>0</v>
      </c>
      <c r="BO73" s="199">
        <f ca="1">IF('2.1 Kraftwerk allgemein'!$F$15&lt;'1.1 Allgemein'!$I$22,
IF(OR(ISNUMBER($D73)=FALSE,$F73=""),"",
IF(AND('2.5 CAPEX'!$L76&lt;&gt;"x",'2.5 CAPEX'!$M76&lt;&gt;"x"),0,
IF($F73=0,0,
IF(BO$4&lt;'2.1 Kraftwerk allgemein'!$F$16,0,
IF(BO$4='2.1 Kraftwerk allgemein'!$F$16,'2.5 CAPEX'!$J76/$F73,
IF(BO$4&lt;'2.1 Kraftwerk allgemein'!$F$16+$F73,
('2.5 CAPEX'!$J76+SUM(OFFSET('2.5 CAPEX'!BT76,0,-MIN(MAX($F73-1-('2.1 Kraftwerk allgemein'!$F$16-'2.1 Kraftwerk allgemein'!$F$15+1),0),COLUMN(BF73)-1-('2.1 Kraftwerk allgemein'!$F$16-'2.1 Kraftwerk allgemein'!$F$15+1)),1,MIN(MAX($F73-('2.1 Kraftwerk allgemein'!$F$16-'2.1 Kraftwerk allgemein'!$F$15+1),1),COLUMN(BF73)-('2.1 Kraftwerk allgemein'!$F$16-'2.1 Kraftwerk allgemein'!$F$15+1)))))/$F73,
SUM(OFFSET('2.5 CAPEX'!BT76,0,-MIN($F73-1,COLUMN(BF73)-1),1,MIN($F73,COLUMN(BF73))))/$F73)))))),
IF(OR(ISNUMBER($D73)=FALSE,$F73=""),"",
IF(AND('2.5 CAPEX'!$L76&lt;&gt;"x",'2.5 CAPEX'!$M76&lt;&gt;"x"),0,
IF($F73=0,0,
IF(BO$4&lt;'2.1 Kraftwerk allgemein'!$F$16,0,
IF(BO$4='2.1 Kraftwerk allgemein'!$F$16,'2.5 CAPEX'!$J76/$F73,
IF(BO$4&lt;'2.1 Kraftwerk allgemein'!$F$16+$F73,
('2.5 CAPEX'!$J76+SUM(OFFSET('2.5 CAPEX'!BT76,0,-MIN(MAX($F73-1-('2.1 Kraftwerk allgemein'!$F$16-'1.1 Allgemein'!$I$22+1),0),COLUMN(BF73)-1-('2.1 Kraftwerk allgemein'!$F$16-'1.1 Allgemein'!$I$22+1)),1,MIN(MAX($F73-('2.1 Kraftwerk allgemein'!$F$16-'1.1 Allgemein'!$I$22+1),1),COLUMN(BF73)-('2.1 Kraftwerk allgemein'!$F$16-'1.1 Allgemein'!$I$22+1)))))/$F73,
SUM(OFFSET('2.5 CAPEX'!BT76,0,-MIN($F73-1,COLUMN(BF73)-1),1,MIN($F73,COLUMN(BF73))))/$F73)))))))</f>
        <v>0</v>
      </c>
      <c r="BP73" s="199">
        <f ca="1">IF('2.1 Kraftwerk allgemein'!$F$15&lt;'1.1 Allgemein'!$I$22,
IF(OR(ISNUMBER($D73)=FALSE,$F73=""),"",
IF(AND('2.5 CAPEX'!$L76&lt;&gt;"x",'2.5 CAPEX'!$M76&lt;&gt;"x"),0,
IF($F73=0,0,
IF(BP$4&lt;'2.1 Kraftwerk allgemein'!$F$16,0,
IF(BP$4='2.1 Kraftwerk allgemein'!$F$16,'2.5 CAPEX'!$J76/$F73,
IF(BP$4&lt;'2.1 Kraftwerk allgemein'!$F$16+$F73,
('2.5 CAPEX'!$J76+SUM(OFFSET('2.5 CAPEX'!BU76,0,-MIN(MAX($F73-1-('2.1 Kraftwerk allgemein'!$F$16-'2.1 Kraftwerk allgemein'!$F$15+1),0),COLUMN(BG73)-1-('2.1 Kraftwerk allgemein'!$F$16-'2.1 Kraftwerk allgemein'!$F$15+1)),1,MIN(MAX($F73-('2.1 Kraftwerk allgemein'!$F$16-'2.1 Kraftwerk allgemein'!$F$15+1),1),COLUMN(BG73)-('2.1 Kraftwerk allgemein'!$F$16-'2.1 Kraftwerk allgemein'!$F$15+1)))))/$F73,
SUM(OFFSET('2.5 CAPEX'!BU76,0,-MIN($F73-1,COLUMN(BG73)-1),1,MIN($F73,COLUMN(BG73))))/$F73)))))),
IF(OR(ISNUMBER($D73)=FALSE,$F73=""),"",
IF(AND('2.5 CAPEX'!$L76&lt;&gt;"x",'2.5 CAPEX'!$M76&lt;&gt;"x"),0,
IF($F73=0,0,
IF(BP$4&lt;'2.1 Kraftwerk allgemein'!$F$16,0,
IF(BP$4='2.1 Kraftwerk allgemein'!$F$16,'2.5 CAPEX'!$J76/$F73,
IF(BP$4&lt;'2.1 Kraftwerk allgemein'!$F$16+$F73,
('2.5 CAPEX'!$J76+SUM(OFFSET('2.5 CAPEX'!BU76,0,-MIN(MAX($F73-1-('2.1 Kraftwerk allgemein'!$F$16-'1.1 Allgemein'!$I$22+1),0),COLUMN(BG73)-1-('2.1 Kraftwerk allgemein'!$F$16-'1.1 Allgemein'!$I$22+1)),1,MIN(MAX($F73-('2.1 Kraftwerk allgemein'!$F$16-'1.1 Allgemein'!$I$22+1),1),COLUMN(BG73)-('2.1 Kraftwerk allgemein'!$F$16-'1.1 Allgemein'!$I$22+1)))))/$F73,
SUM(OFFSET('2.5 CAPEX'!BU76,0,-MIN($F73-1,COLUMN(BG73)-1),1,MIN($F73,COLUMN(BG73))))/$F73)))))))</f>
        <v>0</v>
      </c>
      <c r="BQ73" s="199">
        <f ca="1">IF('2.1 Kraftwerk allgemein'!$F$15&lt;'1.1 Allgemein'!$I$22,
IF(OR(ISNUMBER($D73)=FALSE,$F73=""),"",
IF(AND('2.5 CAPEX'!$L76&lt;&gt;"x",'2.5 CAPEX'!$M76&lt;&gt;"x"),0,
IF($F73=0,0,
IF(BQ$4&lt;'2.1 Kraftwerk allgemein'!$F$16,0,
IF(BQ$4='2.1 Kraftwerk allgemein'!$F$16,'2.5 CAPEX'!$J76/$F73,
IF(BQ$4&lt;'2.1 Kraftwerk allgemein'!$F$16+$F73,
('2.5 CAPEX'!$J76+SUM(OFFSET('2.5 CAPEX'!BV76,0,-MIN(MAX($F73-1-('2.1 Kraftwerk allgemein'!$F$16-'2.1 Kraftwerk allgemein'!$F$15+1),0),COLUMN(BH73)-1-('2.1 Kraftwerk allgemein'!$F$16-'2.1 Kraftwerk allgemein'!$F$15+1)),1,MIN(MAX($F73-('2.1 Kraftwerk allgemein'!$F$16-'2.1 Kraftwerk allgemein'!$F$15+1),1),COLUMN(BH73)-('2.1 Kraftwerk allgemein'!$F$16-'2.1 Kraftwerk allgemein'!$F$15+1)))))/$F73,
SUM(OFFSET('2.5 CAPEX'!BV76,0,-MIN($F73-1,COLUMN(BH73)-1),1,MIN($F73,COLUMN(BH73))))/$F73)))))),
IF(OR(ISNUMBER($D73)=FALSE,$F73=""),"",
IF(AND('2.5 CAPEX'!$L76&lt;&gt;"x",'2.5 CAPEX'!$M76&lt;&gt;"x"),0,
IF($F73=0,0,
IF(BQ$4&lt;'2.1 Kraftwerk allgemein'!$F$16,0,
IF(BQ$4='2.1 Kraftwerk allgemein'!$F$16,'2.5 CAPEX'!$J76/$F73,
IF(BQ$4&lt;'2.1 Kraftwerk allgemein'!$F$16+$F73,
('2.5 CAPEX'!$J76+SUM(OFFSET('2.5 CAPEX'!BV76,0,-MIN(MAX($F73-1-('2.1 Kraftwerk allgemein'!$F$16-'1.1 Allgemein'!$I$22+1),0),COLUMN(BH73)-1-('2.1 Kraftwerk allgemein'!$F$16-'1.1 Allgemein'!$I$22+1)),1,MIN(MAX($F73-('2.1 Kraftwerk allgemein'!$F$16-'1.1 Allgemein'!$I$22+1),1),COLUMN(BH73)-('2.1 Kraftwerk allgemein'!$F$16-'1.1 Allgemein'!$I$22+1)))))/$F73,
SUM(OFFSET('2.5 CAPEX'!BV76,0,-MIN($F73-1,COLUMN(BH73)-1),1,MIN($F73,COLUMN(BH73))))/$F73)))))))</f>
        <v>0</v>
      </c>
      <c r="BR73" s="199">
        <f ca="1">IF('2.1 Kraftwerk allgemein'!$F$15&lt;'1.1 Allgemein'!$I$22,
IF(OR(ISNUMBER($D73)=FALSE,$F73=""),"",
IF(AND('2.5 CAPEX'!$L76&lt;&gt;"x",'2.5 CAPEX'!$M76&lt;&gt;"x"),0,
IF($F73=0,0,
IF(BR$4&lt;'2.1 Kraftwerk allgemein'!$F$16,0,
IF(BR$4='2.1 Kraftwerk allgemein'!$F$16,'2.5 CAPEX'!$J76/$F73,
IF(BR$4&lt;'2.1 Kraftwerk allgemein'!$F$16+$F73,
('2.5 CAPEX'!$J76+SUM(OFFSET('2.5 CAPEX'!BW76,0,-MIN(MAX($F73-1-('2.1 Kraftwerk allgemein'!$F$16-'2.1 Kraftwerk allgemein'!$F$15+1),0),COLUMN(BI73)-1-('2.1 Kraftwerk allgemein'!$F$16-'2.1 Kraftwerk allgemein'!$F$15+1)),1,MIN(MAX($F73-('2.1 Kraftwerk allgemein'!$F$16-'2.1 Kraftwerk allgemein'!$F$15+1),1),COLUMN(BI73)-('2.1 Kraftwerk allgemein'!$F$16-'2.1 Kraftwerk allgemein'!$F$15+1)))))/$F73,
SUM(OFFSET('2.5 CAPEX'!BW76,0,-MIN($F73-1,COLUMN(BI73)-1),1,MIN($F73,COLUMN(BI73))))/$F73)))))),
IF(OR(ISNUMBER($D73)=FALSE,$F73=""),"",
IF(AND('2.5 CAPEX'!$L76&lt;&gt;"x",'2.5 CAPEX'!$M76&lt;&gt;"x"),0,
IF($F73=0,0,
IF(BR$4&lt;'2.1 Kraftwerk allgemein'!$F$16,0,
IF(BR$4='2.1 Kraftwerk allgemein'!$F$16,'2.5 CAPEX'!$J76/$F73,
IF(BR$4&lt;'2.1 Kraftwerk allgemein'!$F$16+$F73,
('2.5 CAPEX'!$J76+SUM(OFFSET('2.5 CAPEX'!BW76,0,-MIN(MAX($F73-1-('2.1 Kraftwerk allgemein'!$F$16-'1.1 Allgemein'!$I$22+1),0),COLUMN(BI73)-1-('2.1 Kraftwerk allgemein'!$F$16-'1.1 Allgemein'!$I$22+1)),1,MIN(MAX($F73-('2.1 Kraftwerk allgemein'!$F$16-'1.1 Allgemein'!$I$22+1),1),COLUMN(BI73)-('2.1 Kraftwerk allgemein'!$F$16-'1.1 Allgemein'!$I$22+1)))))/$F73,
SUM(OFFSET('2.5 CAPEX'!BW76,0,-MIN($F73-1,COLUMN(BI73)-1),1,MIN($F73,COLUMN(BI73))))/$F73)))))))</f>
        <v>0</v>
      </c>
      <c r="BS73" s="199">
        <f ca="1">IF('2.1 Kraftwerk allgemein'!$F$15&lt;'1.1 Allgemein'!$I$22,
IF(OR(ISNUMBER($D73)=FALSE,$F73=""),"",
IF(AND('2.5 CAPEX'!$L76&lt;&gt;"x",'2.5 CAPEX'!$M76&lt;&gt;"x"),0,
IF($F73=0,0,
IF(BS$4&lt;'2.1 Kraftwerk allgemein'!$F$16,0,
IF(BS$4='2.1 Kraftwerk allgemein'!$F$16,'2.5 CAPEX'!$J76/$F73,
IF(BS$4&lt;'2.1 Kraftwerk allgemein'!$F$16+$F73,
('2.5 CAPEX'!$J76+SUM(OFFSET('2.5 CAPEX'!BX76,0,-MIN(MAX($F73-1-('2.1 Kraftwerk allgemein'!$F$16-'2.1 Kraftwerk allgemein'!$F$15+1),0),COLUMN(BJ73)-1-('2.1 Kraftwerk allgemein'!$F$16-'2.1 Kraftwerk allgemein'!$F$15+1)),1,MIN(MAX($F73-('2.1 Kraftwerk allgemein'!$F$16-'2.1 Kraftwerk allgemein'!$F$15+1),1),COLUMN(BJ73)-('2.1 Kraftwerk allgemein'!$F$16-'2.1 Kraftwerk allgemein'!$F$15+1)))))/$F73,
SUM(OFFSET('2.5 CAPEX'!BX76,0,-MIN($F73-1,COLUMN(BJ73)-1),1,MIN($F73,COLUMN(BJ73))))/$F73)))))),
IF(OR(ISNUMBER($D73)=FALSE,$F73=""),"",
IF(AND('2.5 CAPEX'!$L76&lt;&gt;"x",'2.5 CAPEX'!$M76&lt;&gt;"x"),0,
IF($F73=0,0,
IF(BS$4&lt;'2.1 Kraftwerk allgemein'!$F$16,0,
IF(BS$4='2.1 Kraftwerk allgemein'!$F$16,'2.5 CAPEX'!$J76/$F73,
IF(BS$4&lt;'2.1 Kraftwerk allgemein'!$F$16+$F73,
('2.5 CAPEX'!$J76+SUM(OFFSET('2.5 CAPEX'!BX76,0,-MIN(MAX($F73-1-('2.1 Kraftwerk allgemein'!$F$16-'1.1 Allgemein'!$I$22+1),0),COLUMN(BJ73)-1-('2.1 Kraftwerk allgemein'!$F$16-'1.1 Allgemein'!$I$22+1)),1,MIN(MAX($F73-('2.1 Kraftwerk allgemein'!$F$16-'1.1 Allgemein'!$I$22+1),1),COLUMN(BJ73)-('2.1 Kraftwerk allgemein'!$F$16-'1.1 Allgemein'!$I$22+1)))))/$F73,
SUM(OFFSET('2.5 CAPEX'!BX76,0,-MIN($F73-1,COLUMN(BJ73)-1),1,MIN($F73,COLUMN(BJ73))))/$F73)))))))</f>
        <v>0</v>
      </c>
      <c r="BT73" s="199">
        <f ca="1">IF('2.1 Kraftwerk allgemein'!$F$15&lt;'1.1 Allgemein'!$I$22,
IF(OR(ISNUMBER($D73)=FALSE,$F73=""),"",
IF(AND('2.5 CAPEX'!$L76&lt;&gt;"x",'2.5 CAPEX'!$M76&lt;&gt;"x"),0,
IF($F73=0,0,
IF(BT$4&lt;'2.1 Kraftwerk allgemein'!$F$16,0,
IF(BT$4='2.1 Kraftwerk allgemein'!$F$16,'2.5 CAPEX'!$J76/$F73,
IF(BT$4&lt;'2.1 Kraftwerk allgemein'!$F$16+$F73,
('2.5 CAPEX'!$J76+SUM(OFFSET('2.5 CAPEX'!BY76,0,-MIN(MAX($F73-1-('2.1 Kraftwerk allgemein'!$F$16-'2.1 Kraftwerk allgemein'!$F$15+1),0),COLUMN(BK73)-1-('2.1 Kraftwerk allgemein'!$F$16-'2.1 Kraftwerk allgemein'!$F$15+1)),1,MIN(MAX($F73-('2.1 Kraftwerk allgemein'!$F$16-'2.1 Kraftwerk allgemein'!$F$15+1),1),COLUMN(BK73)-('2.1 Kraftwerk allgemein'!$F$16-'2.1 Kraftwerk allgemein'!$F$15+1)))))/$F73,
SUM(OFFSET('2.5 CAPEX'!BY76,0,-MIN($F73-1,COLUMN(BK73)-1),1,MIN($F73,COLUMN(BK73))))/$F73)))))),
IF(OR(ISNUMBER($D73)=FALSE,$F73=""),"",
IF(AND('2.5 CAPEX'!$L76&lt;&gt;"x",'2.5 CAPEX'!$M76&lt;&gt;"x"),0,
IF($F73=0,0,
IF(BT$4&lt;'2.1 Kraftwerk allgemein'!$F$16,0,
IF(BT$4='2.1 Kraftwerk allgemein'!$F$16,'2.5 CAPEX'!$J76/$F73,
IF(BT$4&lt;'2.1 Kraftwerk allgemein'!$F$16+$F73,
('2.5 CAPEX'!$J76+SUM(OFFSET('2.5 CAPEX'!BY76,0,-MIN(MAX($F73-1-('2.1 Kraftwerk allgemein'!$F$16-'1.1 Allgemein'!$I$22+1),0),COLUMN(BK73)-1-('2.1 Kraftwerk allgemein'!$F$16-'1.1 Allgemein'!$I$22+1)),1,MIN(MAX($F73-('2.1 Kraftwerk allgemein'!$F$16-'1.1 Allgemein'!$I$22+1),1),COLUMN(BK73)-('2.1 Kraftwerk allgemein'!$F$16-'1.1 Allgemein'!$I$22+1)))))/$F73,
SUM(OFFSET('2.5 CAPEX'!BY76,0,-MIN($F73-1,COLUMN(BK73)-1),1,MIN($F73,COLUMN(BK73))))/$F73)))))))</f>
        <v>0</v>
      </c>
      <c r="BU73" s="199">
        <f ca="1">IF('2.1 Kraftwerk allgemein'!$F$15&lt;'1.1 Allgemein'!$I$22,
IF(OR(ISNUMBER($D73)=FALSE,$F73=""),"",
IF(AND('2.5 CAPEX'!$L76&lt;&gt;"x",'2.5 CAPEX'!$M76&lt;&gt;"x"),0,
IF($F73=0,0,
IF(BU$4&lt;'2.1 Kraftwerk allgemein'!$F$16,0,
IF(BU$4='2.1 Kraftwerk allgemein'!$F$16,'2.5 CAPEX'!$J76/$F73,
IF(BU$4&lt;'2.1 Kraftwerk allgemein'!$F$16+$F73,
('2.5 CAPEX'!$J76+SUM(OFFSET('2.5 CAPEX'!BZ76,0,-MIN(MAX($F73-1-('2.1 Kraftwerk allgemein'!$F$16-'2.1 Kraftwerk allgemein'!$F$15+1),0),COLUMN(BL73)-1-('2.1 Kraftwerk allgemein'!$F$16-'2.1 Kraftwerk allgemein'!$F$15+1)),1,MIN(MAX($F73-('2.1 Kraftwerk allgemein'!$F$16-'2.1 Kraftwerk allgemein'!$F$15+1),1),COLUMN(BL73)-('2.1 Kraftwerk allgemein'!$F$16-'2.1 Kraftwerk allgemein'!$F$15+1)))))/$F73,
SUM(OFFSET('2.5 CAPEX'!BZ76,0,-MIN($F73-1,COLUMN(BL73)-1),1,MIN($F73,COLUMN(BL73))))/$F73)))))),
IF(OR(ISNUMBER($D73)=FALSE,$F73=""),"",
IF(AND('2.5 CAPEX'!$L76&lt;&gt;"x",'2.5 CAPEX'!$M76&lt;&gt;"x"),0,
IF($F73=0,0,
IF(BU$4&lt;'2.1 Kraftwerk allgemein'!$F$16,0,
IF(BU$4='2.1 Kraftwerk allgemein'!$F$16,'2.5 CAPEX'!$J76/$F73,
IF(BU$4&lt;'2.1 Kraftwerk allgemein'!$F$16+$F73,
('2.5 CAPEX'!$J76+SUM(OFFSET('2.5 CAPEX'!BZ76,0,-MIN(MAX($F73-1-('2.1 Kraftwerk allgemein'!$F$16-'1.1 Allgemein'!$I$22+1),0),COLUMN(BL73)-1-('2.1 Kraftwerk allgemein'!$F$16-'1.1 Allgemein'!$I$22+1)),1,MIN(MAX($F73-('2.1 Kraftwerk allgemein'!$F$16-'1.1 Allgemein'!$I$22+1),1),COLUMN(BL73)-('2.1 Kraftwerk allgemein'!$F$16-'1.1 Allgemein'!$I$22+1)))))/$F73,
SUM(OFFSET('2.5 CAPEX'!BZ76,0,-MIN($F73-1,COLUMN(BL73)-1),1,MIN($F73,COLUMN(BL73))))/$F73)))))))</f>
        <v>0</v>
      </c>
      <c r="BV73" s="199">
        <f ca="1">IF('2.1 Kraftwerk allgemein'!$F$15&lt;'1.1 Allgemein'!$I$22,
IF(OR(ISNUMBER($D73)=FALSE,$F73=""),"",
IF(AND('2.5 CAPEX'!$L76&lt;&gt;"x",'2.5 CAPEX'!$M76&lt;&gt;"x"),0,
IF($F73=0,0,
IF(BV$4&lt;'2.1 Kraftwerk allgemein'!$F$16,0,
IF(BV$4='2.1 Kraftwerk allgemein'!$F$16,'2.5 CAPEX'!$J76/$F73,
IF(BV$4&lt;'2.1 Kraftwerk allgemein'!$F$16+$F73,
('2.5 CAPEX'!$J76+SUM(OFFSET('2.5 CAPEX'!CA76,0,-MIN(MAX($F73-1-('2.1 Kraftwerk allgemein'!$F$16-'2.1 Kraftwerk allgemein'!$F$15+1),0),COLUMN(BM73)-1-('2.1 Kraftwerk allgemein'!$F$16-'2.1 Kraftwerk allgemein'!$F$15+1)),1,MIN(MAX($F73-('2.1 Kraftwerk allgemein'!$F$16-'2.1 Kraftwerk allgemein'!$F$15+1),1),COLUMN(BM73)-('2.1 Kraftwerk allgemein'!$F$16-'2.1 Kraftwerk allgemein'!$F$15+1)))))/$F73,
SUM(OFFSET('2.5 CAPEX'!CA76,0,-MIN($F73-1,COLUMN(BM73)-1),1,MIN($F73,COLUMN(BM73))))/$F73)))))),
IF(OR(ISNUMBER($D73)=FALSE,$F73=""),"",
IF(AND('2.5 CAPEX'!$L76&lt;&gt;"x",'2.5 CAPEX'!$M76&lt;&gt;"x"),0,
IF($F73=0,0,
IF(BV$4&lt;'2.1 Kraftwerk allgemein'!$F$16,0,
IF(BV$4='2.1 Kraftwerk allgemein'!$F$16,'2.5 CAPEX'!$J76/$F73,
IF(BV$4&lt;'2.1 Kraftwerk allgemein'!$F$16+$F73,
('2.5 CAPEX'!$J76+SUM(OFFSET('2.5 CAPEX'!CA76,0,-MIN(MAX($F73-1-('2.1 Kraftwerk allgemein'!$F$16-'1.1 Allgemein'!$I$22+1),0),COLUMN(BM73)-1-('2.1 Kraftwerk allgemein'!$F$16-'1.1 Allgemein'!$I$22+1)),1,MIN(MAX($F73-('2.1 Kraftwerk allgemein'!$F$16-'1.1 Allgemein'!$I$22+1),1),COLUMN(BM73)-('2.1 Kraftwerk allgemein'!$F$16-'1.1 Allgemein'!$I$22+1)))))/$F73,
SUM(OFFSET('2.5 CAPEX'!CA76,0,-MIN($F73-1,COLUMN(BM73)-1),1,MIN($F73,COLUMN(BM73))))/$F73)))))))</f>
        <v>0</v>
      </c>
      <c r="BW73" s="199">
        <f ca="1">IF('2.1 Kraftwerk allgemein'!$F$15&lt;'1.1 Allgemein'!$I$22,
IF(OR(ISNUMBER($D73)=FALSE,$F73=""),"",
IF(AND('2.5 CAPEX'!$L76&lt;&gt;"x",'2.5 CAPEX'!$M76&lt;&gt;"x"),0,
IF($F73=0,0,
IF(BW$4&lt;'2.1 Kraftwerk allgemein'!$F$16,0,
IF(BW$4='2.1 Kraftwerk allgemein'!$F$16,'2.5 CAPEX'!$J76/$F73,
IF(BW$4&lt;'2.1 Kraftwerk allgemein'!$F$16+$F73,
('2.5 CAPEX'!$J76+SUM(OFFSET('2.5 CAPEX'!CB76,0,-MIN(MAX($F73-1-('2.1 Kraftwerk allgemein'!$F$16-'2.1 Kraftwerk allgemein'!$F$15+1),0),COLUMN(BN73)-1-('2.1 Kraftwerk allgemein'!$F$16-'2.1 Kraftwerk allgemein'!$F$15+1)),1,MIN(MAX($F73-('2.1 Kraftwerk allgemein'!$F$16-'2.1 Kraftwerk allgemein'!$F$15+1),1),COLUMN(BN73)-('2.1 Kraftwerk allgemein'!$F$16-'2.1 Kraftwerk allgemein'!$F$15+1)))))/$F73,
SUM(OFFSET('2.5 CAPEX'!CB76,0,-MIN($F73-1,COLUMN(BN73)-1),1,MIN($F73,COLUMN(BN73))))/$F73)))))),
IF(OR(ISNUMBER($D73)=FALSE,$F73=""),"",
IF(AND('2.5 CAPEX'!$L76&lt;&gt;"x",'2.5 CAPEX'!$M76&lt;&gt;"x"),0,
IF($F73=0,0,
IF(BW$4&lt;'2.1 Kraftwerk allgemein'!$F$16,0,
IF(BW$4='2.1 Kraftwerk allgemein'!$F$16,'2.5 CAPEX'!$J76/$F73,
IF(BW$4&lt;'2.1 Kraftwerk allgemein'!$F$16+$F73,
('2.5 CAPEX'!$J76+SUM(OFFSET('2.5 CAPEX'!CB76,0,-MIN(MAX($F73-1-('2.1 Kraftwerk allgemein'!$F$16-'1.1 Allgemein'!$I$22+1),0),COLUMN(BN73)-1-('2.1 Kraftwerk allgemein'!$F$16-'1.1 Allgemein'!$I$22+1)),1,MIN(MAX($F73-('2.1 Kraftwerk allgemein'!$F$16-'1.1 Allgemein'!$I$22+1),1),COLUMN(BN73)-('2.1 Kraftwerk allgemein'!$F$16-'1.1 Allgemein'!$I$22+1)))))/$F73,
SUM(OFFSET('2.5 CAPEX'!CB76,0,-MIN($F73-1,COLUMN(BN73)-1),1,MIN($F73,COLUMN(BN73))))/$F73)))))))</f>
        <v>0</v>
      </c>
      <c r="BX73" s="199">
        <f ca="1">IF('2.1 Kraftwerk allgemein'!$F$15&lt;'1.1 Allgemein'!$I$22,
IF(OR(ISNUMBER($D73)=FALSE,$F73=""),"",
IF(AND('2.5 CAPEX'!$L76&lt;&gt;"x",'2.5 CAPEX'!$M76&lt;&gt;"x"),0,
IF($F73=0,0,
IF(BX$4&lt;'2.1 Kraftwerk allgemein'!$F$16,0,
IF(BX$4='2.1 Kraftwerk allgemein'!$F$16,'2.5 CAPEX'!$J76/$F73,
IF(BX$4&lt;'2.1 Kraftwerk allgemein'!$F$16+$F73,
('2.5 CAPEX'!$J76+SUM(OFFSET('2.5 CAPEX'!CC76,0,-MIN(MAX($F73-1-('2.1 Kraftwerk allgemein'!$F$16-'2.1 Kraftwerk allgemein'!$F$15+1),0),COLUMN(BO73)-1-('2.1 Kraftwerk allgemein'!$F$16-'2.1 Kraftwerk allgemein'!$F$15+1)),1,MIN(MAX($F73-('2.1 Kraftwerk allgemein'!$F$16-'2.1 Kraftwerk allgemein'!$F$15+1),1),COLUMN(BO73)-('2.1 Kraftwerk allgemein'!$F$16-'2.1 Kraftwerk allgemein'!$F$15+1)))))/$F73,
SUM(OFFSET('2.5 CAPEX'!CC76,0,-MIN($F73-1,COLUMN(BO73)-1),1,MIN($F73,COLUMN(BO73))))/$F73)))))),
IF(OR(ISNUMBER($D73)=FALSE,$F73=""),"",
IF(AND('2.5 CAPEX'!$L76&lt;&gt;"x",'2.5 CAPEX'!$M76&lt;&gt;"x"),0,
IF($F73=0,0,
IF(BX$4&lt;'2.1 Kraftwerk allgemein'!$F$16,0,
IF(BX$4='2.1 Kraftwerk allgemein'!$F$16,'2.5 CAPEX'!$J76/$F73,
IF(BX$4&lt;'2.1 Kraftwerk allgemein'!$F$16+$F73,
('2.5 CAPEX'!$J76+SUM(OFFSET('2.5 CAPEX'!CC76,0,-MIN(MAX($F73-1-('2.1 Kraftwerk allgemein'!$F$16-'1.1 Allgemein'!$I$22+1),0),COLUMN(BO73)-1-('2.1 Kraftwerk allgemein'!$F$16-'1.1 Allgemein'!$I$22+1)),1,MIN(MAX($F73-('2.1 Kraftwerk allgemein'!$F$16-'1.1 Allgemein'!$I$22+1),1),COLUMN(BO73)-('2.1 Kraftwerk allgemein'!$F$16-'1.1 Allgemein'!$I$22+1)))))/$F73,
SUM(OFFSET('2.5 CAPEX'!CC76,0,-MIN($F73-1,COLUMN(BO73)-1),1,MIN($F73,COLUMN(BO73))))/$F73)))))))</f>
        <v>0</v>
      </c>
      <c r="BY73" s="199">
        <f ca="1">IF('2.1 Kraftwerk allgemein'!$F$15&lt;'1.1 Allgemein'!$I$22,
IF(OR(ISNUMBER($D73)=FALSE,$F73=""),"",
IF(AND('2.5 CAPEX'!$L76&lt;&gt;"x",'2.5 CAPEX'!$M76&lt;&gt;"x"),0,
IF($F73=0,0,
IF(BY$4&lt;'2.1 Kraftwerk allgemein'!$F$16,0,
IF(BY$4='2.1 Kraftwerk allgemein'!$F$16,'2.5 CAPEX'!$J76/$F73,
IF(BY$4&lt;'2.1 Kraftwerk allgemein'!$F$16+$F73,
('2.5 CAPEX'!$J76+SUM(OFFSET('2.5 CAPEX'!CD76,0,-MIN(MAX($F73-1-('2.1 Kraftwerk allgemein'!$F$16-'2.1 Kraftwerk allgemein'!$F$15+1),0),COLUMN(BP73)-1-('2.1 Kraftwerk allgemein'!$F$16-'2.1 Kraftwerk allgemein'!$F$15+1)),1,MIN(MAX($F73-('2.1 Kraftwerk allgemein'!$F$16-'2.1 Kraftwerk allgemein'!$F$15+1),1),COLUMN(BP73)-('2.1 Kraftwerk allgemein'!$F$16-'2.1 Kraftwerk allgemein'!$F$15+1)))))/$F73,
SUM(OFFSET('2.5 CAPEX'!CD76,0,-MIN($F73-1,COLUMN(BP73)-1),1,MIN($F73,COLUMN(BP73))))/$F73)))))),
IF(OR(ISNUMBER($D73)=FALSE,$F73=""),"",
IF(AND('2.5 CAPEX'!$L76&lt;&gt;"x",'2.5 CAPEX'!$M76&lt;&gt;"x"),0,
IF($F73=0,0,
IF(BY$4&lt;'2.1 Kraftwerk allgemein'!$F$16,0,
IF(BY$4='2.1 Kraftwerk allgemein'!$F$16,'2.5 CAPEX'!$J76/$F73,
IF(BY$4&lt;'2.1 Kraftwerk allgemein'!$F$16+$F73,
('2.5 CAPEX'!$J76+SUM(OFFSET('2.5 CAPEX'!CD76,0,-MIN(MAX($F73-1-('2.1 Kraftwerk allgemein'!$F$16-'1.1 Allgemein'!$I$22+1),0),COLUMN(BP73)-1-('2.1 Kraftwerk allgemein'!$F$16-'1.1 Allgemein'!$I$22+1)),1,MIN(MAX($F73-('2.1 Kraftwerk allgemein'!$F$16-'1.1 Allgemein'!$I$22+1),1),COLUMN(BP73)-('2.1 Kraftwerk allgemein'!$F$16-'1.1 Allgemein'!$I$22+1)))))/$F73,
SUM(OFFSET('2.5 CAPEX'!CD76,0,-MIN($F73-1,COLUMN(BP73)-1),1,MIN($F73,COLUMN(BP73))))/$F73)))))))</f>
        <v>0</v>
      </c>
      <c r="BZ73" s="199">
        <f ca="1">IF('2.1 Kraftwerk allgemein'!$F$15&lt;'1.1 Allgemein'!$I$22,
IF(OR(ISNUMBER($D73)=FALSE,$F73=""),"",
IF(AND('2.5 CAPEX'!$L76&lt;&gt;"x",'2.5 CAPEX'!$M76&lt;&gt;"x"),0,
IF($F73=0,0,
IF(BZ$4&lt;'2.1 Kraftwerk allgemein'!$F$16,0,
IF(BZ$4='2.1 Kraftwerk allgemein'!$F$16,'2.5 CAPEX'!$J76/$F73,
IF(BZ$4&lt;'2.1 Kraftwerk allgemein'!$F$16+$F73,
('2.5 CAPEX'!$J76+SUM(OFFSET('2.5 CAPEX'!CE76,0,-MIN(MAX($F73-1-('2.1 Kraftwerk allgemein'!$F$16-'2.1 Kraftwerk allgemein'!$F$15+1),0),COLUMN(BQ73)-1-('2.1 Kraftwerk allgemein'!$F$16-'2.1 Kraftwerk allgemein'!$F$15+1)),1,MIN(MAX($F73-('2.1 Kraftwerk allgemein'!$F$16-'2.1 Kraftwerk allgemein'!$F$15+1),1),COLUMN(BQ73)-('2.1 Kraftwerk allgemein'!$F$16-'2.1 Kraftwerk allgemein'!$F$15+1)))))/$F73,
SUM(OFFSET('2.5 CAPEX'!CE76,0,-MIN($F73-1,COLUMN(BQ73)-1),1,MIN($F73,COLUMN(BQ73))))/$F73)))))),
IF(OR(ISNUMBER($D73)=FALSE,$F73=""),"",
IF(AND('2.5 CAPEX'!$L76&lt;&gt;"x",'2.5 CAPEX'!$M76&lt;&gt;"x"),0,
IF($F73=0,0,
IF(BZ$4&lt;'2.1 Kraftwerk allgemein'!$F$16,0,
IF(BZ$4='2.1 Kraftwerk allgemein'!$F$16,'2.5 CAPEX'!$J76/$F73,
IF(BZ$4&lt;'2.1 Kraftwerk allgemein'!$F$16+$F73,
('2.5 CAPEX'!$J76+SUM(OFFSET('2.5 CAPEX'!CE76,0,-MIN(MAX($F73-1-('2.1 Kraftwerk allgemein'!$F$16-'1.1 Allgemein'!$I$22+1),0),COLUMN(BQ73)-1-('2.1 Kraftwerk allgemein'!$F$16-'1.1 Allgemein'!$I$22+1)),1,MIN(MAX($F73-('2.1 Kraftwerk allgemein'!$F$16-'1.1 Allgemein'!$I$22+1),1),COLUMN(BQ73)-('2.1 Kraftwerk allgemein'!$F$16-'1.1 Allgemein'!$I$22+1)))))/$F73,
SUM(OFFSET('2.5 CAPEX'!CE76,0,-MIN($F73-1,COLUMN(BQ73)-1),1,MIN($F73,COLUMN(BQ73))))/$F73)))))))</f>
        <v>0</v>
      </c>
      <c r="CA73" s="199">
        <f ca="1">IF('2.1 Kraftwerk allgemein'!$F$15&lt;'1.1 Allgemein'!$I$22,
IF(OR(ISNUMBER($D73)=FALSE,$F73=""),"",
IF(AND('2.5 CAPEX'!$L76&lt;&gt;"x",'2.5 CAPEX'!$M76&lt;&gt;"x"),0,
IF($F73=0,0,
IF(CA$4&lt;'2.1 Kraftwerk allgemein'!$F$16,0,
IF(CA$4='2.1 Kraftwerk allgemein'!$F$16,'2.5 CAPEX'!$J76/$F73,
IF(CA$4&lt;'2.1 Kraftwerk allgemein'!$F$16+$F73,
('2.5 CAPEX'!$J76+SUM(OFFSET('2.5 CAPEX'!CF76,0,-MIN(MAX($F73-1-('2.1 Kraftwerk allgemein'!$F$16-'2.1 Kraftwerk allgemein'!$F$15+1),0),COLUMN(BR73)-1-('2.1 Kraftwerk allgemein'!$F$16-'2.1 Kraftwerk allgemein'!$F$15+1)),1,MIN(MAX($F73-('2.1 Kraftwerk allgemein'!$F$16-'2.1 Kraftwerk allgemein'!$F$15+1),1),COLUMN(BR73)-('2.1 Kraftwerk allgemein'!$F$16-'2.1 Kraftwerk allgemein'!$F$15+1)))))/$F73,
SUM(OFFSET('2.5 CAPEX'!CF76,0,-MIN($F73-1,COLUMN(BR73)-1),1,MIN($F73,COLUMN(BR73))))/$F73)))))),
IF(OR(ISNUMBER($D73)=FALSE,$F73=""),"",
IF(AND('2.5 CAPEX'!$L76&lt;&gt;"x",'2.5 CAPEX'!$M76&lt;&gt;"x"),0,
IF($F73=0,0,
IF(CA$4&lt;'2.1 Kraftwerk allgemein'!$F$16,0,
IF(CA$4='2.1 Kraftwerk allgemein'!$F$16,'2.5 CAPEX'!$J76/$F73,
IF(CA$4&lt;'2.1 Kraftwerk allgemein'!$F$16+$F73,
('2.5 CAPEX'!$J76+SUM(OFFSET('2.5 CAPEX'!CF76,0,-MIN(MAX($F73-1-('2.1 Kraftwerk allgemein'!$F$16-'1.1 Allgemein'!$I$22+1),0),COLUMN(BR73)-1-('2.1 Kraftwerk allgemein'!$F$16-'1.1 Allgemein'!$I$22+1)),1,MIN(MAX($F73-('2.1 Kraftwerk allgemein'!$F$16-'1.1 Allgemein'!$I$22+1),1),COLUMN(BR73)-('2.1 Kraftwerk allgemein'!$F$16-'1.1 Allgemein'!$I$22+1)))))/$F73,
SUM(OFFSET('2.5 CAPEX'!CF76,0,-MIN($F73-1,COLUMN(BR73)-1),1,MIN($F73,COLUMN(BR73))))/$F73)))))))</f>
        <v>0</v>
      </c>
      <c r="CB73" s="199">
        <f ca="1">IF('2.1 Kraftwerk allgemein'!$F$15&lt;'1.1 Allgemein'!$I$22,
IF(OR(ISNUMBER($D73)=FALSE,$F73=""),"",
IF(AND('2.5 CAPEX'!$L76&lt;&gt;"x",'2.5 CAPEX'!$M76&lt;&gt;"x"),0,
IF($F73=0,0,
IF(CB$4&lt;'2.1 Kraftwerk allgemein'!$F$16,0,
IF(CB$4='2.1 Kraftwerk allgemein'!$F$16,'2.5 CAPEX'!$J76/$F73,
IF(CB$4&lt;'2.1 Kraftwerk allgemein'!$F$16+$F73,
('2.5 CAPEX'!$J76+SUM(OFFSET('2.5 CAPEX'!CG76,0,-MIN(MAX($F73-1-('2.1 Kraftwerk allgemein'!$F$16-'2.1 Kraftwerk allgemein'!$F$15+1),0),COLUMN(BS73)-1-('2.1 Kraftwerk allgemein'!$F$16-'2.1 Kraftwerk allgemein'!$F$15+1)),1,MIN(MAX($F73-('2.1 Kraftwerk allgemein'!$F$16-'2.1 Kraftwerk allgemein'!$F$15+1),1),COLUMN(BS73)-('2.1 Kraftwerk allgemein'!$F$16-'2.1 Kraftwerk allgemein'!$F$15+1)))))/$F73,
SUM(OFFSET('2.5 CAPEX'!CG76,0,-MIN($F73-1,COLUMN(BS73)-1),1,MIN($F73,COLUMN(BS73))))/$F73)))))),
IF(OR(ISNUMBER($D73)=FALSE,$F73=""),"",
IF(AND('2.5 CAPEX'!$L76&lt;&gt;"x",'2.5 CAPEX'!$M76&lt;&gt;"x"),0,
IF($F73=0,0,
IF(CB$4&lt;'2.1 Kraftwerk allgemein'!$F$16,0,
IF(CB$4='2.1 Kraftwerk allgemein'!$F$16,'2.5 CAPEX'!$J76/$F73,
IF(CB$4&lt;'2.1 Kraftwerk allgemein'!$F$16+$F73,
('2.5 CAPEX'!$J76+SUM(OFFSET('2.5 CAPEX'!CG76,0,-MIN(MAX($F73-1-('2.1 Kraftwerk allgemein'!$F$16-'1.1 Allgemein'!$I$22+1),0),COLUMN(BS73)-1-('2.1 Kraftwerk allgemein'!$F$16-'1.1 Allgemein'!$I$22+1)),1,MIN(MAX($F73-('2.1 Kraftwerk allgemein'!$F$16-'1.1 Allgemein'!$I$22+1),1),COLUMN(BS73)-('2.1 Kraftwerk allgemein'!$F$16-'1.1 Allgemein'!$I$22+1)))))/$F73,
SUM(OFFSET('2.5 CAPEX'!CG76,0,-MIN($F73-1,COLUMN(BS73)-1),1,MIN($F73,COLUMN(BS73))))/$F73)))))))</f>
        <v>0</v>
      </c>
      <c r="CC73" s="199">
        <f ca="1">IF('2.1 Kraftwerk allgemein'!$F$15&lt;'1.1 Allgemein'!$I$22,
IF(OR(ISNUMBER($D73)=FALSE,$F73=""),"",
IF(AND('2.5 CAPEX'!$L76&lt;&gt;"x",'2.5 CAPEX'!$M76&lt;&gt;"x"),0,
IF($F73=0,0,
IF(CC$4&lt;'2.1 Kraftwerk allgemein'!$F$16,0,
IF(CC$4='2.1 Kraftwerk allgemein'!$F$16,'2.5 CAPEX'!$J76/$F73,
IF(CC$4&lt;'2.1 Kraftwerk allgemein'!$F$16+$F73,
('2.5 CAPEX'!$J76+SUM(OFFSET('2.5 CAPEX'!CH76,0,-MIN(MAX($F73-1-('2.1 Kraftwerk allgemein'!$F$16-'2.1 Kraftwerk allgemein'!$F$15+1),0),COLUMN(BT73)-1-('2.1 Kraftwerk allgemein'!$F$16-'2.1 Kraftwerk allgemein'!$F$15+1)),1,MIN(MAX($F73-('2.1 Kraftwerk allgemein'!$F$16-'2.1 Kraftwerk allgemein'!$F$15+1),1),COLUMN(BT73)-('2.1 Kraftwerk allgemein'!$F$16-'2.1 Kraftwerk allgemein'!$F$15+1)))))/$F73,
SUM(OFFSET('2.5 CAPEX'!CH76,0,-MIN($F73-1,COLUMN(BT73)-1),1,MIN($F73,COLUMN(BT73))))/$F73)))))),
IF(OR(ISNUMBER($D73)=FALSE,$F73=""),"",
IF(AND('2.5 CAPEX'!$L76&lt;&gt;"x",'2.5 CAPEX'!$M76&lt;&gt;"x"),0,
IF($F73=0,0,
IF(CC$4&lt;'2.1 Kraftwerk allgemein'!$F$16,0,
IF(CC$4='2.1 Kraftwerk allgemein'!$F$16,'2.5 CAPEX'!$J76/$F73,
IF(CC$4&lt;'2.1 Kraftwerk allgemein'!$F$16+$F73,
('2.5 CAPEX'!$J76+SUM(OFFSET('2.5 CAPEX'!CH76,0,-MIN(MAX($F73-1-('2.1 Kraftwerk allgemein'!$F$16-'1.1 Allgemein'!$I$22+1),0),COLUMN(BT73)-1-('2.1 Kraftwerk allgemein'!$F$16-'1.1 Allgemein'!$I$22+1)),1,MIN(MAX($F73-('2.1 Kraftwerk allgemein'!$F$16-'1.1 Allgemein'!$I$22+1),1),COLUMN(BT73)-('2.1 Kraftwerk allgemein'!$F$16-'1.1 Allgemein'!$I$22+1)))))/$F73,
SUM(OFFSET('2.5 CAPEX'!CH76,0,-MIN($F73-1,COLUMN(BT73)-1),1,MIN($F73,COLUMN(BT73))))/$F73)))))))</f>
        <v>0</v>
      </c>
      <c r="CD73" s="199">
        <f ca="1">IF('2.1 Kraftwerk allgemein'!$F$15&lt;'1.1 Allgemein'!$I$22,
IF(OR(ISNUMBER($D73)=FALSE,$F73=""),"",
IF(AND('2.5 CAPEX'!$L76&lt;&gt;"x",'2.5 CAPEX'!$M76&lt;&gt;"x"),0,
IF($F73=0,0,
IF(CD$4&lt;'2.1 Kraftwerk allgemein'!$F$16,0,
IF(CD$4='2.1 Kraftwerk allgemein'!$F$16,'2.5 CAPEX'!$J76/$F73,
IF(CD$4&lt;'2.1 Kraftwerk allgemein'!$F$16+$F73,
('2.5 CAPEX'!$J76+SUM(OFFSET('2.5 CAPEX'!CI76,0,-MIN(MAX($F73-1-('2.1 Kraftwerk allgemein'!$F$16-'2.1 Kraftwerk allgemein'!$F$15+1),0),COLUMN(BU73)-1-('2.1 Kraftwerk allgemein'!$F$16-'2.1 Kraftwerk allgemein'!$F$15+1)),1,MIN(MAX($F73-('2.1 Kraftwerk allgemein'!$F$16-'2.1 Kraftwerk allgemein'!$F$15+1),1),COLUMN(BU73)-('2.1 Kraftwerk allgemein'!$F$16-'2.1 Kraftwerk allgemein'!$F$15+1)))))/$F73,
SUM(OFFSET('2.5 CAPEX'!CI76,0,-MIN($F73-1,COLUMN(BU73)-1),1,MIN($F73,COLUMN(BU73))))/$F73)))))),
IF(OR(ISNUMBER($D73)=FALSE,$F73=""),"",
IF(AND('2.5 CAPEX'!$L76&lt;&gt;"x",'2.5 CAPEX'!$M76&lt;&gt;"x"),0,
IF($F73=0,0,
IF(CD$4&lt;'2.1 Kraftwerk allgemein'!$F$16,0,
IF(CD$4='2.1 Kraftwerk allgemein'!$F$16,'2.5 CAPEX'!$J76/$F73,
IF(CD$4&lt;'2.1 Kraftwerk allgemein'!$F$16+$F73,
('2.5 CAPEX'!$J76+SUM(OFFSET('2.5 CAPEX'!CI76,0,-MIN(MAX($F73-1-('2.1 Kraftwerk allgemein'!$F$16-'1.1 Allgemein'!$I$22+1),0),COLUMN(BU73)-1-('2.1 Kraftwerk allgemein'!$F$16-'1.1 Allgemein'!$I$22+1)),1,MIN(MAX($F73-('2.1 Kraftwerk allgemein'!$F$16-'1.1 Allgemein'!$I$22+1),1),COLUMN(BU73)-('2.1 Kraftwerk allgemein'!$F$16-'1.1 Allgemein'!$I$22+1)))))/$F73,
SUM(OFFSET('2.5 CAPEX'!CI76,0,-MIN($F73-1,COLUMN(BU73)-1),1,MIN($F73,COLUMN(BU73))))/$F73)))))))</f>
        <v>0</v>
      </c>
      <c r="CE73" s="199">
        <f ca="1">IF('2.1 Kraftwerk allgemein'!$F$15&lt;'1.1 Allgemein'!$I$22,
IF(OR(ISNUMBER($D73)=FALSE,$F73=""),"",
IF(AND('2.5 CAPEX'!$L76&lt;&gt;"x",'2.5 CAPEX'!$M76&lt;&gt;"x"),0,
IF($F73=0,0,
IF(CE$4&lt;'2.1 Kraftwerk allgemein'!$F$16,0,
IF(CE$4='2.1 Kraftwerk allgemein'!$F$16,'2.5 CAPEX'!$J76/$F73,
IF(CE$4&lt;'2.1 Kraftwerk allgemein'!$F$16+$F73,
('2.5 CAPEX'!$J76+SUM(OFFSET('2.5 CAPEX'!CJ76,0,-MIN(MAX($F73-1-('2.1 Kraftwerk allgemein'!$F$16-'2.1 Kraftwerk allgemein'!$F$15+1),0),COLUMN(BV73)-1-('2.1 Kraftwerk allgemein'!$F$16-'2.1 Kraftwerk allgemein'!$F$15+1)),1,MIN(MAX($F73-('2.1 Kraftwerk allgemein'!$F$16-'2.1 Kraftwerk allgemein'!$F$15+1),1),COLUMN(BV73)-('2.1 Kraftwerk allgemein'!$F$16-'2.1 Kraftwerk allgemein'!$F$15+1)))))/$F73,
SUM(OFFSET('2.5 CAPEX'!CJ76,0,-MIN($F73-1,COLUMN(BV73)-1),1,MIN($F73,COLUMN(BV73))))/$F73)))))),
IF(OR(ISNUMBER($D73)=FALSE,$F73=""),"",
IF(AND('2.5 CAPEX'!$L76&lt;&gt;"x",'2.5 CAPEX'!$M76&lt;&gt;"x"),0,
IF($F73=0,0,
IF(CE$4&lt;'2.1 Kraftwerk allgemein'!$F$16,0,
IF(CE$4='2.1 Kraftwerk allgemein'!$F$16,'2.5 CAPEX'!$J76/$F73,
IF(CE$4&lt;'2.1 Kraftwerk allgemein'!$F$16+$F73,
('2.5 CAPEX'!$J76+SUM(OFFSET('2.5 CAPEX'!CJ76,0,-MIN(MAX($F73-1-('2.1 Kraftwerk allgemein'!$F$16-'1.1 Allgemein'!$I$22+1),0),COLUMN(BV73)-1-('2.1 Kraftwerk allgemein'!$F$16-'1.1 Allgemein'!$I$22+1)),1,MIN(MAX($F73-('2.1 Kraftwerk allgemein'!$F$16-'1.1 Allgemein'!$I$22+1),1),COLUMN(BV73)-('2.1 Kraftwerk allgemein'!$F$16-'1.1 Allgemein'!$I$22+1)))))/$F73,
SUM(OFFSET('2.5 CAPEX'!CJ76,0,-MIN($F73-1,COLUMN(BV73)-1),1,MIN($F73,COLUMN(BV73))))/$F73)))))))</f>
        <v>0</v>
      </c>
      <c r="CF73" s="199">
        <f ca="1">IF('2.1 Kraftwerk allgemein'!$F$15&lt;'1.1 Allgemein'!$I$22,
IF(OR(ISNUMBER($D73)=FALSE,$F73=""),"",
IF(AND('2.5 CAPEX'!$L76&lt;&gt;"x",'2.5 CAPEX'!$M76&lt;&gt;"x"),0,
IF($F73=0,0,
IF(CF$4&lt;'2.1 Kraftwerk allgemein'!$F$16,0,
IF(CF$4='2.1 Kraftwerk allgemein'!$F$16,'2.5 CAPEX'!$J76/$F73,
IF(CF$4&lt;'2.1 Kraftwerk allgemein'!$F$16+$F73,
('2.5 CAPEX'!$J76+SUM(OFFSET('2.5 CAPEX'!CK76,0,-MIN(MAX($F73-1-('2.1 Kraftwerk allgemein'!$F$16-'2.1 Kraftwerk allgemein'!$F$15+1),0),COLUMN(BW73)-1-('2.1 Kraftwerk allgemein'!$F$16-'2.1 Kraftwerk allgemein'!$F$15+1)),1,MIN(MAX($F73-('2.1 Kraftwerk allgemein'!$F$16-'2.1 Kraftwerk allgemein'!$F$15+1),1),COLUMN(BW73)-('2.1 Kraftwerk allgemein'!$F$16-'2.1 Kraftwerk allgemein'!$F$15+1)))))/$F73,
SUM(OFFSET('2.5 CAPEX'!CK76,0,-MIN($F73-1,COLUMN(BW73)-1),1,MIN($F73,COLUMN(BW73))))/$F73)))))),
IF(OR(ISNUMBER($D73)=FALSE,$F73=""),"",
IF(AND('2.5 CAPEX'!$L76&lt;&gt;"x",'2.5 CAPEX'!$M76&lt;&gt;"x"),0,
IF($F73=0,0,
IF(CF$4&lt;'2.1 Kraftwerk allgemein'!$F$16,0,
IF(CF$4='2.1 Kraftwerk allgemein'!$F$16,'2.5 CAPEX'!$J76/$F73,
IF(CF$4&lt;'2.1 Kraftwerk allgemein'!$F$16+$F73,
('2.5 CAPEX'!$J76+SUM(OFFSET('2.5 CAPEX'!CK76,0,-MIN(MAX($F73-1-('2.1 Kraftwerk allgemein'!$F$16-'1.1 Allgemein'!$I$22+1),0),COLUMN(BW73)-1-('2.1 Kraftwerk allgemein'!$F$16-'1.1 Allgemein'!$I$22+1)),1,MIN(MAX($F73-('2.1 Kraftwerk allgemein'!$F$16-'1.1 Allgemein'!$I$22+1),1),COLUMN(BW73)-('2.1 Kraftwerk allgemein'!$F$16-'1.1 Allgemein'!$I$22+1)))))/$F73,
SUM(OFFSET('2.5 CAPEX'!CK76,0,-MIN($F73-1,COLUMN(BW73)-1),1,MIN($F73,COLUMN(BW73))))/$F73)))))))</f>
        <v>0</v>
      </c>
      <c r="CG73" s="199">
        <f ca="1">IF('2.1 Kraftwerk allgemein'!$F$15&lt;'1.1 Allgemein'!$I$22,
IF(OR(ISNUMBER($D73)=FALSE,$F73=""),"",
IF(AND('2.5 CAPEX'!$L76&lt;&gt;"x",'2.5 CAPEX'!$M76&lt;&gt;"x"),0,
IF($F73=0,0,
IF(CG$4&lt;'2.1 Kraftwerk allgemein'!$F$16,0,
IF(CG$4='2.1 Kraftwerk allgemein'!$F$16,'2.5 CAPEX'!$J76/$F73,
IF(CG$4&lt;'2.1 Kraftwerk allgemein'!$F$16+$F73,
('2.5 CAPEX'!$J76+SUM(OFFSET('2.5 CAPEX'!CL76,0,-MIN(MAX($F73-1-('2.1 Kraftwerk allgemein'!$F$16-'2.1 Kraftwerk allgemein'!$F$15+1),0),COLUMN(BX73)-1-('2.1 Kraftwerk allgemein'!$F$16-'2.1 Kraftwerk allgemein'!$F$15+1)),1,MIN(MAX($F73-('2.1 Kraftwerk allgemein'!$F$16-'2.1 Kraftwerk allgemein'!$F$15+1),1),COLUMN(BX73)-('2.1 Kraftwerk allgemein'!$F$16-'2.1 Kraftwerk allgemein'!$F$15+1)))))/$F73,
SUM(OFFSET('2.5 CAPEX'!CL76,0,-MIN($F73-1,COLUMN(BX73)-1),1,MIN($F73,COLUMN(BX73))))/$F73)))))),
IF(OR(ISNUMBER($D73)=FALSE,$F73=""),"",
IF(AND('2.5 CAPEX'!$L76&lt;&gt;"x",'2.5 CAPEX'!$M76&lt;&gt;"x"),0,
IF($F73=0,0,
IF(CG$4&lt;'2.1 Kraftwerk allgemein'!$F$16,0,
IF(CG$4='2.1 Kraftwerk allgemein'!$F$16,'2.5 CAPEX'!$J76/$F73,
IF(CG$4&lt;'2.1 Kraftwerk allgemein'!$F$16+$F73,
('2.5 CAPEX'!$J76+SUM(OFFSET('2.5 CAPEX'!CL76,0,-MIN(MAX($F73-1-('2.1 Kraftwerk allgemein'!$F$16-'1.1 Allgemein'!$I$22+1),0),COLUMN(BX73)-1-('2.1 Kraftwerk allgemein'!$F$16-'1.1 Allgemein'!$I$22+1)),1,MIN(MAX($F73-('2.1 Kraftwerk allgemein'!$F$16-'1.1 Allgemein'!$I$22+1),1),COLUMN(BX73)-('2.1 Kraftwerk allgemein'!$F$16-'1.1 Allgemein'!$I$22+1)))))/$F73,
SUM(OFFSET('2.5 CAPEX'!CL76,0,-MIN($F73-1,COLUMN(BX73)-1),1,MIN($F73,COLUMN(BX73))))/$F73)))))))</f>
        <v>0</v>
      </c>
      <c r="CH73" s="199">
        <f ca="1">IF('2.1 Kraftwerk allgemein'!$F$15&lt;'1.1 Allgemein'!$I$22,
IF(OR(ISNUMBER($D73)=FALSE,$F73=""),"",
IF(AND('2.5 CAPEX'!$L76&lt;&gt;"x",'2.5 CAPEX'!$M76&lt;&gt;"x"),0,
IF($F73=0,0,
IF(CH$4&lt;'2.1 Kraftwerk allgemein'!$F$16,0,
IF(CH$4='2.1 Kraftwerk allgemein'!$F$16,'2.5 CAPEX'!$J76/$F73,
IF(CH$4&lt;'2.1 Kraftwerk allgemein'!$F$16+$F73,
('2.5 CAPEX'!$J76+SUM(OFFSET('2.5 CAPEX'!CM76,0,-MIN(MAX($F73-1-('2.1 Kraftwerk allgemein'!$F$16-'2.1 Kraftwerk allgemein'!$F$15+1),0),COLUMN(BY73)-1-('2.1 Kraftwerk allgemein'!$F$16-'2.1 Kraftwerk allgemein'!$F$15+1)),1,MIN(MAX($F73-('2.1 Kraftwerk allgemein'!$F$16-'2.1 Kraftwerk allgemein'!$F$15+1),1),COLUMN(BY73)-('2.1 Kraftwerk allgemein'!$F$16-'2.1 Kraftwerk allgemein'!$F$15+1)))))/$F73,
SUM(OFFSET('2.5 CAPEX'!CM76,0,-MIN($F73-1,COLUMN(BY73)-1),1,MIN($F73,COLUMN(BY73))))/$F73)))))),
IF(OR(ISNUMBER($D73)=FALSE,$F73=""),"",
IF(AND('2.5 CAPEX'!$L76&lt;&gt;"x",'2.5 CAPEX'!$M76&lt;&gt;"x"),0,
IF($F73=0,0,
IF(CH$4&lt;'2.1 Kraftwerk allgemein'!$F$16,0,
IF(CH$4='2.1 Kraftwerk allgemein'!$F$16,'2.5 CAPEX'!$J76/$F73,
IF(CH$4&lt;'2.1 Kraftwerk allgemein'!$F$16+$F73,
('2.5 CAPEX'!$J76+SUM(OFFSET('2.5 CAPEX'!CM76,0,-MIN(MAX($F73-1-('2.1 Kraftwerk allgemein'!$F$16-'1.1 Allgemein'!$I$22+1),0),COLUMN(BY73)-1-('2.1 Kraftwerk allgemein'!$F$16-'1.1 Allgemein'!$I$22+1)),1,MIN(MAX($F73-('2.1 Kraftwerk allgemein'!$F$16-'1.1 Allgemein'!$I$22+1),1),COLUMN(BY73)-('2.1 Kraftwerk allgemein'!$F$16-'1.1 Allgemein'!$I$22+1)))))/$F73,
SUM(OFFSET('2.5 CAPEX'!CM76,0,-MIN($F73-1,COLUMN(BY73)-1),1,MIN($F73,COLUMN(BY73))))/$F73)))))))</f>
        <v>0</v>
      </c>
      <c r="CI73" s="199">
        <f ca="1">IF('2.1 Kraftwerk allgemein'!$F$15&lt;'1.1 Allgemein'!$I$22,
IF(OR(ISNUMBER($D73)=FALSE,$F73=""),"",
IF(AND('2.5 CAPEX'!$L76&lt;&gt;"x",'2.5 CAPEX'!$M76&lt;&gt;"x"),0,
IF($F73=0,0,
IF(CI$4&lt;'2.1 Kraftwerk allgemein'!$F$16,0,
IF(CI$4='2.1 Kraftwerk allgemein'!$F$16,'2.5 CAPEX'!$J76/$F73,
IF(CI$4&lt;'2.1 Kraftwerk allgemein'!$F$16+$F73,
('2.5 CAPEX'!$J76+SUM(OFFSET('2.5 CAPEX'!CN76,0,-MIN(MAX($F73-1-('2.1 Kraftwerk allgemein'!$F$16-'2.1 Kraftwerk allgemein'!$F$15+1),0),COLUMN(BZ73)-1-('2.1 Kraftwerk allgemein'!$F$16-'2.1 Kraftwerk allgemein'!$F$15+1)),1,MIN(MAX($F73-('2.1 Kraftwerk allgemein'!$F$16-'2.1 Kraftwerk allgemein'!$F$15+1),1),COLUMN(BZ73)-('2.1 Kraftwerk allgemein'!$F$16-'2.1 Kraftwerk allgemein'!$F$15+1)))))/$F73,
SUM(OFFSET('2.5 CAPEX'!CN76,0,-MIN($F73-1,COLUMN(BZ73)-1),1,MIN($F73,COLUMN(BZ73))))/$F73)))))),
IF(OR(ISNUMBER($D73)=FALSE,$F73=""),"",
IF(AND('2.5 CAPEX'!$L76&lt;&gt;"x",'2.5 CAPEX'!$M76&lt;&gt;"x"),0,
IF($F73=0,0,
IF(CI$4&lt;'2.1 Kraftwerk allgemein'!$F$16,0,
IF(CI$4='2.1 Kraftwerk allgemein'!$F$16,'2.5 CAPEX'!$J76/$F73,
IF(CI$4&lt;'2.1 Kraftwerk allgemein'!$F$16+$F73,
('2.5 CAPEX'!$J76+SUM(OFFSET('2.5 CAPEX'!CN76,0,-MIN(MAX($F73-1-('2.1 Kraftwerk allgemein'!$F$16-'1.1 Allgemein'!$I$22+1),0),COLUMN(BZ73)-1-('2.1 Kraftwerk allgemein'!$F$16-'1.1 Allgemein'!$I$22+1)),1,MIN(MAX($F73-('2.1 Kraftwerk allgemein'!$F$16-'1.1 Allgemein'!$I$22+1),1),COLUMN(BZ73)-('2.1 Kraftwerk allgemein'!$F$16-'1.1 Allgemein'!$I$22+1)))))/$F73,
SUM(OFFSET('2.5 CAPEX'!CN76,0,-MIN($F73-1,COLUMN(BZ73)-1),1,MIN($F73,COLUMN(BZ73))))/$F73)))))))</f>
        <v>0</v>
      </c>
      <c r="CJ73" s="199">
        <f ca="1">IF('2.1 Kraftwerk allgemein'!$F$15&lt;'1.1 Allgemein'!$I$22,
IF(OR(ISNUMBER($D73)=FALSE,$F73=""),"",
IF(AND('2.5 CAPEX'!$L76&lt;&gt;"x",'2.5 CAPEX'!$M76&lt;&gt;"x"),0,
IF($F73=0,0,
IF(CJ$4&lt;'2.1 Kraftwerk allgemein'!$F$16,0,
IF(CJ$4='2.1 Kraftwerk allgemein'!$F$16,'2.5 CAPEX'!$J76/$F73,
IF(CJ$4&lt;'2.1 Kraftwerk allgemein'!$F$16+$F73,
('2.5 CAPEX'!$J76+SUM(OFFSET('2.5 CAPEX'!CO76,0,-MIN(MAX($F73-1-('2.1 Kraftwerk allgemein'!$F$16-'2.1 Kraftwerk allgemein'!$F$15+1),0),COLUMN(CA73)-1-('2.1 Kraftwerk allgemein'!$F$16-'2.1 Kraftwerk allgemein'!$F$15+1)),1,MIN(MAX($F73-('2.1 Kraftwerk allgemein'!$F$16-'2.1 Kraftwerk allgemein'!$F$15+1),1),COLUMN(CA73)-('2.1 Kraftwerk allgemein'!$F$16-'2.1 Kraftwerk allgemein'!$F$15+1)))))/$F73,
SUM(OFFSET('2.5 CAPEX'!CO76,0,-MIN($F73-1,COLUMN(CA73)-1),1,MIN($F73,COLUMN(CA73))))/$F73)))))),
IF(OR(ISNUMBER($D73)=FALSE,$F73=""),"",
IF(AND('2.5 CAPEX'!$L76&lt;&gt;"x",'2.5 CAPEX'!$M76&lt;&gt;"x"),0,
IF($F73=0,0,
IF(CJ$4&lt;'2.1 Kraftwerk allgemein'!$F$16,0,
IF(CJ$4='2.1 Kraftwerk allgemein'!$F$16,'2.5 CAPEX'!$J76/$F73,
IF(CJ$4&lt;'2.1 Kraftwerk allgemein'!$F$16+$F73,
('2.5 CAPEX'!$J76+SUM(OFFSET('2.5 CAPEX'!CO76,0,-MIN(MAX($F73-1-('2.1 Kraftwerk allgemein'!$F$16-'1.1 Allgemein'!$I$22+1),0),COLUMN(CA73)-1-('2.1 Kraftwerk allgemein'!$F$16-'1.1 Allgemein'!$I$22+1)),1,MIN(MAX($F73-('2.1 Kraftwerk allgemein'!$F$16-'1.1 Allgemein'!$I$22+1),1),COLUMN(CA73)-('2.1 Kraftwerk allgemein'!$F$16-'1.1 Allgemein'!$I$22+1)))))/$F73,
SUM(OFFSET('2.5 CAPEX'!CO76,0,-MIN($F73-1,COLUMN(CA73)-1),1,MIN($F73,COLUMN(CA73))))/$F73)))))))</f>
        <v>0</v>
      </c>
      <c r="CK73" s="199">
        <f ca="1">IF('2.1 Kraftwerk allgemein'!$F$15&lt;'1.1 Allgemein'!$I$22,
IF(OR(ISNUMBER($D73)=FALSE,$F73=""),"",
IF(AND('2.5 CAPEX'!$L76&lt;&gt;"x",'2.5 CAPEX'!$M76&lt;&gt;"x"),0,
IF($F73=0,0,
IF(CK$4&lt;'2.1 Kraftwerk allgemein'!$F$16,0,
IF(CK$4='2.1 Kraftwerk allgemein'!$F$16,'2.5 CAPEX'!$J76/$F73,
IF(CK$4&lt;'2.1 Kraftwerk allgemein'!$F$16+$F73,
('2.5 CAPEX'!$J76+SUM(OFFSET('2.5 CAPEX'!CP76,0,-MIN(MAX($F73-1-('2.1 Kraftwerk allgemein'!$F$16-'2.1 Kraftwerk allgemein'!$F$15+1),0),COLUMN(CB73)-1-('2.1 Kraftwerk allgemein'!$F$16-'2.1 Kraftwerk allgemein'!$F$15+1)),1,MIN(MAX($F73-('2.1 Kraftwerk allgemein'!$F$16-'2.1 Kraftwerk allgemein'!$F$15+1),1),COLUMN(CB73)-('2.1 Kraftwerk allgemein'!$F$16-'2.1 Kraftwerk allgemein'!$F$15+1)))))/$F73,
SUM(OFFSET('2.5 CAPEX'!CP76,0,-MIN($F73-1,COLUMN(CB73)-1),1,MIN($F73,COLUMN(CB73))))/$F73)))))),
IF(OR(ISNUMBER($D73)=FALSE,$F73=""),"",
IF(AND('2.5 CAPEX'!$L76&lt;&gt;"x",'2.5 CAPEX'!$M76&lt;&gt;"x"),0,
IF($F73=0,0,
IF(CK$4&lt;'2.1 Kraftwerk allgemein'!$F$16,0,
IF(CK$4='2.1 Kraftwerk allgemein'!$F$16,'2.5 CAPEX'!$J76/$F73,
IF(CK$4&lt;'2.1 Kraftwerk allgemein'!$F$16+$F73,
('2.5 CAPEX'!$J76+SUM(OFFSET('2.5 CAPEX'!CP76,0,-MIN(MAX($F73-1-('2.1 Kraftwerk allgemein'!$F$16-'1.1 Allgemein'!$I$22+1),0),COLUMN(CB73)-1-('2.1 Kraftwerk allgemein'!$F$16-'1.1 Allgemein'!$I$22+1)),1,MIN(MAX($F73-('2.1 Kraftwerk allgemein'!$F$16-'1.1 Allgemein'!$I$22+1),1),COLUMN(CB73)-('2.1 Kraftwerk allgemein'!$F$16-'1.1 Allgemein'!$I$22+1)))))/$F73,
SUM(OFFSET('2.5 CAPEX'!CP76,0,-MIN($F73-1,COLUMN(CB73)-1),1,MIN($F73,COLUMN(CB73))))/$F73)))))))</f>
        <v>0</v>
      </c>
      <c r="CL73" s="199">
        <f ca="1">IF('2.1 Kraftwerk allgemein'!$F$15&lt;'1.1 Allgemein'!$I$22,
IF(OR(ISNUMBER($D73)=FALSE,$F73=""),"",
IF(AND('2.5 CAPEX'!$L76&lt;&gt;"x",'2.5 CAPEX'!$M76&lt;&gt;"x"),0,
IF($F73=0,0,
IF(CL$4&lt;'2.1 Kraftwerk allgemein'!$F$16,0,
IF(CL$4='2.1 Kraftwerk allgemein'!$F$16,'2.5 CAPEX'!$J76/$F73,
IF(CL$4&lt;'2.1 Kraftwerk allgemein'!$F$16+$F73,
('2.5 CAPEX'!$J76+SUM(OFFSET('2.5 CAPEX'!CQ76,0,-MIN(MAX($F73-1-('2.1 Kraftwerk allgemein'!$F$16-'2.1 Kraftwerk allgemein'!$F$15+1),0),COLUMN(CC73)-1-('2.1 Kraftwerk allgemein'!$F$16-'2.1 Kraftwerk allgemein'!$F$15+1)),1,MIN(MAX($F73-('2.1 Kraftwerk allgemein'!$F$16-'2.1 Kraftwerk allgemein'!$F$15+1),1),COLUMN(CC73)-('2.1 Kraftwerk allgemein'!$F$16-'2.1 Kraftwerk allgemein'!$F$15+1)))))/$F73,
SUM(OFFSET('2.5 CAPEX'!CQ76,0,-MIN($F73-1,COLUMN(CC73)-1),1,MIN($F73,COLUMN(CC73))))/$F73)))))),
IF(OR(ISNUMBER($D73)=FALSE,$F73=""),"",
IF(AND('2.5 CAPEX'!$L76&lt;&gt;"x",'2.5 CAPEX'!$M76&lt;&gt;"x"),0,
IF($F73=0,0,
IF(CL$4&lt;'2.1 Kraftwerk allgemein'!$F$16,0,
IF(CL$4='2.1 Kraftwerk allgemein'!$F$16,'2.5 CAPEX'!$J76/$F73,
IF(CL$4&lt;'2.1 Kraftwerk allgemein'!$F$16+$F73,
('2.5 CAPEX'!$J76+SUM(OFFSET('2.5 CAPEX'!CQ76,0,-MIN(MAX($F73-1-('2.1 Kraftwerk allgemein'!$F$16-'1.1 Allgemein'!$I$22+1),0),COLUMN(CC73)-1-('2.1 Kraftwerk allgemein'!$F$16-'1.1 Allgemein'!$I$22+1)),1,MIN(MAX($F73-('2.1 Kraftwerk allgemein'!$F$16-'1.1 Allgemein'!$I$22+1),1),COLUMN(CC73)-('2.1 Kraftwerk allgemein'!$F$16-'1.1 Allgemein'!$I$22+1)))))/$F73,
SUM(OFFSET('2.5 CAPEX'!CQ76,0,-MIN($F73-1,COLUMN(CC73)-1),1,MIN($F73,COLUMN(CC73))))/$F73)))))))</f>
        <v>0</v>
      </c>
      <c r="CM73" s="199">
        <f ca="1">IF('2.1 Kraftwerk allgemein'!$F$15&lt;'1.1 Allgemein'!$I$22,
IF(OR(ISNUMBER($D73)=FALSE,$F73=""),"",
IF(AND('2.5 CAPEX'!$L76&lt;&gt;"x",'2.5 CAPEX'!$M76&lt;&gt;"x"),0,
IF($F73=0,0,
IF(CM$4&lt;'2.1 Kraftwerk allgemein'!$F$16,0,
IF(CM$4='2.1 Kraftwerk allgemein'!$F$16,'2.5 CAPEX'!$J76/$F73,
IF(CM$4&lt;'2.1 Kraftwerk allgemein'!$F$16+$F73,
('2.5 CAPEX'!$J76+SUM(OFFSET('2.5 CAPEX'!CR76,0,-MIN(MAX($F73-1-('2.1 Kraftwerk allgemein'!$F$16-'2.1 Kraftwerk allgemein'!$F$15+1),0),COLUMN(CD73)-1-('2.1 Kraftwerk allgemein'!$F$16-'2.1 Kraftwerk allgemein'!$F$15+1)),1,MIN(MAX($F73-('2.1 Kraftwerk allgemein'!$F$16-'2.1 Kraftwerk allgemein'!$F$15+1),1),COLUMN(CD73)-('2.1 Kraftwerk allgemein'!$F$16-'2.1 Kraftwerk allgemein'!$F$15+1)))))/$F73,
SUM(OFFSET('2.5 CAPEX'!CR76,0,-MIN($F73-1,COLUMN(CD73)-1),1,MIN($F73,COLUMN(CD73))))/$F73)))))),
IF(OR(ISNUMBER($D73)=FALSE,$F73=""),"",
IF(AND('2.5 CAPEX'!$L76&lt;&gt;"x",'2.5 CAPEX'!$M76&lt;&gt;"x"),0,
IF($F73=0,0,
IF(CM$4&lt;'2.1 Kraftwerk allgemein'!$F$16,0,
IF(CM$4='2.1 Kraftwerk allgemein'!$F$16,'2.5 CAPEX'!$J76/$F73,
IF(CM$4&lt;'2.1 Kraftwerk allgemein'!$F$16+$F73,
('2.5 CAPEX'!$J76+SUM(OFFSET('2.5 CAPEX'!CR76,0,-MIN(MAX($F73-1-('2.1 Kraftwerk allgemein'!$F$16-'1.1 Allgemein'!$I$22+1),0),COLUMN(CD73)-1-('2.1 Kraftwerk allgemein'!$F$16-'1.1 Allgemein'!$I$22+1)),1,MIN(MAX($F73-('2.1 Kraftwerk allgemein'!$F$16-'1.1 Allgemein'!$I$22+1),1),COLUMN(CD73)-('2.1 Kraftwerk allgemein'!$F$16-'1.1 Allgemein'!$I$22+1)))))/$F73,
SUM(OFFSET('2.5 CAPEX'!CR76,0,-MIN($F73-1,COLUMN(CD73)-1),1,MIN($F73,COLUMN(CD73))))/$F73)))))))</f>
        <v>0</v>
      </c>
      <c r="CN73" s="199">
        <f ca="1">IF('2.1 Kraftwerk allgemein'!$F$15&lt;'1.1 Allgemein'!$I$22,
IF(OR(ISNUMBER($D73)=FALSE,$F73=""),"",
IF(AND('2.5 CAPEX'!$L76&lt;&gt;"x",'2.5 CAPEX'!$M76&lt;&gt;"x"),0,
IF($F73=0,0,
IF(CN$4&lt;'2.1 Kraftwerk allgemein'!$F$16,0,
IF(CN$4='2.1 Kraftwerk allgemein'!$F$16,'2.5 CAPEX'!$J76/$F73,
IF(CN$4&lt;'2.1 Kraftwerk allgemein'!$F$16+$F73,
('2.5 CAPEX'!$J76+SUM(OFFSET('2.5 CAPEX'!CS76,0,-MIN(MAX($F73-1-('2.1 Kraftwerk allgemein'!$F$16-'2.1 Kraftwerk allgemein'!$F$15+1),0),COLUMN(CE73)-1-('2.1 Kraftwerk allgemein'!$F$16-'2.1 Kraftwerk allgemein'!$F$15+1)),1,MIN(MAX($F73-('2.1 Kraftwerk allgemein'!$F$16-'2.1 Kraftwerk allgemein'!$F$15+1),1),COLUMN(CE73)-('2.1 Kraftwerk allgemein'!$F$16-'2.1 Kraftwerk allgemein'!$F$15+1)))))/$F73,
SUM(OFFSET('2.5 CAPEX'!CS76,0,-MIN($F73-1,COLUMN(CE73)-1),1,MIN($F73,COLUMN(CE73))))/$F73)))))),
IF(OR(ISNUMBER($D73)=FALSE,$F73=""),"",
IF(AND('2.5 CAPEX'!$L76&lt;&gt;"x",'2.5 CAPEX'!$M76&lt;&gt;"x"),0,
IF($F73=0,0,
IF(CN$4&lt;'2.1 Kraftwerk allgemein'!$F$16,0,
IF(CN$4='2.1 Kraftwerk allgemein'!$F$16,'2.5 CAPEX'!$J76/$F73,
IF(CN$4&lt;'2.1 Kraftwerk allgemein'!$F$16+$F73,
('2.5 CAPEX'!$J76+SUM(OFFSET('2.5 CAPEX'!CS76,0,-MIN(MAX($F73-1-('2.1 Kraftwerk allgemein'!$F$16-'1.1 Allgemein'!$I$22+1),0),COLUMN(CE73)-1-('2.1 Kraftwerk allgemein'!$F$16-'1.1 Allgemein'!$I$22+1)),1,MIN(MAX($F73-('2.1 Kraftwerk allgemein'!$F$16-'1.1 Allgemein'!$I$22+1),1),COLUMN(CE73)-('2.1 Kraftwerk allgemein'!$F$16-'1.1 Allgemein'!$I$22+1)))))/$F73,
SUM(OFFSET('2.5 CAPEX'!CS76,0,-MIN($F73-1,COLUMN(CE73)-1),1,MIN($F73,COLUMN(CE73))))/$F73)))))))</f>
        <v>0</v>
      </c>
      <c r="CO73" s="199">
        <f ca="1">IF('2.1 Kraftwerk allgemein'!$F$15&lt;'1.1 Allgemein'!$I$22,
IF(OR(ISNUMBER($D73)=FALSE,$F73=""),"",
IF(AND('2.5 CAPEX'!$L76&lt;&gt;"x",'2.5 CAPEX'!$M76&lt;&gt;"x"),0,
IF($F73=0,0,
IF(CO$4&lt;'2.1 Kraftwerk allgemein'!$F$16,0,
IF(CO$4='2.1 Kraftwerk allgemein'!$F$16,'2.5 CAPEX'!$J76/$F73,
IF(CO$4&lt;'2.1 Kraftwerk allgemein'!$F$16+$F73,
('2.5 CAPEX'!$J76+SUM(OFFSET('2.5 CAPEX'!CT76,0,-MIN(MAX($F73-1-('2.1 Kraftwerk allgemein'!$F$16-'2.1 Kraftwerk allgemein'!$F$15+1),0),COLUMN(CF73)-1-('2.1 Kraftwerk allgemein'!$F$16-'2.1 Kraftwerk allgemein'!$F$15+1)),1,MIN(MAX($F73-('2.1 Kraftwerk allgemein'!$F$16-'2.1 Kraftwerk allgemein'!$F$15+1),1),COLUMN(CF73)-('2.1 Kraftwerk allgemein'!$F$16-'2.1 Kraftwerk allgemein'!$F$15+1)))))/$F73,
SUM(OFFSET('2.5 CAPEX'!CT76,0,-MIN($F73-1,COLUMN(CF73)-1),1,MIN($F73,COLUMN(CF73))))/$F73)))))),
IF(OR(ISNUMBER($D73)=FALSE,$F73=""),"",
IF(AND('2.5 CAPEX'!$L76&lt;&gt;"x",'2.5 CAPEX'!$M76&lt;&gt;"x"),0,
IF($F73=0,0,
IF(CO$4&lt;'2.1 Kraftwerk allgemein'!$F$16,0,
IF(CO$4='2.1 Kraftwerk allgemein'!$F$16,'2.5 CAPEX'!$J76/$F73,
IF(CO$4&lt;'2.1 Kraftwerk allgemein'!$F$16+$F73,
('2.5 CAPEX'!$J76+SUM(OFFSET('2.5 CAPEX'!CT76,0,-MIN(MAX($F73-1-('2.1 Kraftwerk allgemein'!$F$16-'1.1 Allgemein'!$I$22+1),0),COLUMN(CF73)-1-('2.1 Kraftwerk allgemein'!$F$16-'1.1 Allgemein'!$I$22+1)),1,MIN(MAX($F73-('2.1 Kraftwerk allgemein'!$F$16-'1.1 Allgemein'!$I$22+1),1),COLUMN(CF73)-('2.1 Kraftwerk allgemein'!$F$16-'1.1 Allgemein'!$I$22+1)))))/$F73,
SUM(OFFSET('2.5 CAPEX'!CT76,0,-MIN($F73-1,COLUMN(CF73)-1),1,MIN($F73,COLUMN(CF73))))/$F73)))))))</f>
        <v>0</v>
      </c>
      <c r="CP73" s="199">
        <f ca="1">IF('2.1 Kraftwerk allgemein'!$F$15&lt;'1.1 Allgemein'!$I$22,
IF(OR(ISNUMBER($D73)=FALSE,$F73=""),"",
IF(AND('2.5 CAPEX'!$L76&lt;&gt;"x",'2.5 CAPEX'!$M76&lt;&gt;"x"),0,
IF($F73=0,0,
IF(CP$4&lt;'2.1 Kraftwerk allgemein'!$F$16,0,
IF(CP$4='2.1 Kraftwerk allgemein'!$F$16,'2.5 CAPEX'!$J76/$F73,
IF(CP$4&lt;'2.1 Kraftwerk allgemein'!$F$16+$F73,
('2.5 CAPEX'!$J76+SUM(OFFSET('2.5 CAPEX'!CU76,0,-MIN(MAX($F73-1-('2.1 Kraftwerk allgemein'!$F$16-'2.1 Kraftwerk allgemein'!$F$15+1),0),COLUMN(CG73)-1-('2.1 Kraftwerk allgemein'!$F$16-'2.1 Kraftwerk allgemein'!$F$15+1)),1,MIN(MAX($F73-('2.1 Kraftwerk allgemein'!$F$16-'2.1 Kraftwerk allgemein'!$F$15+1),1),COLUMN(CG73)-('2.1 Kraftwerk allgemein'!$F$16-'2.1 Kraftwerk allgemein'!$F$15+1)))))/$F73,
SUM(OFFSET('2.5 CAPEX'!CU76,0,-MIN($F73-1,COLUMN(CG73)-1),1,MIN($F73,COLUMN(CG73))))/$F73)))))),
IF(OR(ISNUMBER($D73)=FALSE,$F73=""),"",
IF(AND('2.5 CAPEX'!$L76&lt;&gt;"x",'2.5 CAPEX'!$M76&lt;&gt;"x"),0,
IF($F73=0,0,
IF(CP$4&lt;'2.1 Kraftwerk allgemein'!$F$16,0,
IF(CP$4='2.1 Kraftwerk allgemein'!$F$16,'2.5 CAPEX'!$J76/$F73,
IF(CP$4&lt;'2.1 Kraftwerk allgemein'!$F$16+$F73,
('2.5 CAPEX'!$J76+SUM(OFFSET('2.5 CAPEX'!CU76,0,-MIN(MAX($F73-1-('2.1 Kraftwerk allgemein'!$F$16-'1.1 Allgemein'!$I$22+1),0),COLUMN(CG73)-1-('2.1 Kraftwerk allgemein'!$F$16-'1.1 Allgemein'!$I$22+1)),1,MIN(MAX($F73-('2.1 Kraftwerk allgemein'!$F$16-'1.1 Allgemein'!$I$22+1),1),COLUMN(CG73)-('2.1 Kraftwerk allgemein'!$F$16-'1.1 Allgemein'!$I$22+1)))))/$F73,
SUM(OFFSET('2.5 CAPEX'!CU76,0,-MIN($F73-1,COLUMN(CG73)-1),1,MIN($F73,COLUMN(CG73))))/$F73)))))))</f>
        <v>0</v>
      </c>
      <c r="CQ73" s="199">
        <f ca="1">IF('2.1 Kraftwerk allgemein'!$F$15&lt;'1.1 Allgemein'!$I$22,
IF(OR(ISNUMBER($D73)=FALSE,$F73=""),"",
IF(AND('2.5 CAPEX'!$L76&lt;&gt;"x",'2.5 CAPEX'!$M76&lt;&gt;"x"),0,
IF($F73=0,0,
IF(CQ$4&lt;'2.1 Kraftwerk allgemein'!$F$16,0,
IF(CQ$4='2.1 Kraftwerk allgemein'!$F$16,'2.5 CAPEX'!$J76/$F73,
IF(CQ$4&lt;'2.1 Kraftwerk allgemein'!$F$16+$F73,
('2.5 CAPEX'!$J76+SUM(OFFSET('2.5 CAPEX'!CV76,0,-MIN(MAX($F73-1-('2.1 Kraftwerk allgemein'!$F$16-'2.1 Kraftwerk allgemein'!$F$15+1),0),COLUMN(CH73)-1-('2.1 Kraftwerk allgemein'!$F$16-'2.1 Kraftwerk allgemein'!$F$15+1)),1,MIN(MAX($F73-('2.1 Kraftwerk allgemein'!$F$16-'2.1 Kraftwerk allgemein'!$F$15+1),1),COLUMN(CH73)-('2.1 Kraftwerk allgemein'!$F$16-'2.1 Kraftwerk allgemein'!$F$15+1)))))/$F73,
SUM(OFFSET('2.5 CAPEX'!CV76,0,-MIN($F73-1,COLUMN(CH73)-1),1,MIN($F73,COLUMN(CH73))))/$F73)))))),
IF(OR(ISNUMBER($D73)=FALSE,$F73=""),"",
IF(AND('2.5 CAPEX'!$L76&lt;&gt;"x",'2.5 CAPEX'!$M76&lt;&gt;"x"),0,
IF($F73=0,0,
IF(CQ$4&lt;'2.1 Kraftwerk allgemein'!$F$16,0,
IF(CQ$4='2.1 Kraftwerk allgemein'!$F$16,'2.5 CAPEX'!$J76/$F73,
IF(CQ$4&lt;'2.1 Kraftwerk allgemein'!$F$16+$F73,
('2.5 CAPEX'!$J76+SUM(OFFSET('2.5 CAPEX'!CV76,0,-MIN(MAX($F73-1-('2.1 Kraftwerk allgemein'!$F$16-'1.1 Allgemein'!$I$22+1),0),COLUMN(CH73)-1-('2.1 Kraftwerk allgemein'!$F$16-'1.1 Allgemein'!$I$22+1)),1,MIN(MAX($F73-('2.1 Kraftwerk allgemein'!$F$16-'1.1 Allgemein'!$I$22+1),1),COLUMN(CH73)-('2.1 Kraftwerk allgemein'!$F$16-'1.1 Allgemein'!$I$22+1)))))/$F73,
SUM(OFFSET('2.5 CAPEX'!CV76,0,-MIN($F73-1,COLUMN(CH73)-1),1,MIN($F73,COLUMN(CH73))))/$F73)))))))</f>
        <v>0</v>
      </c>
      <c r="CR73" s="199">
        <f ca="1">IF('2.1 Kraftwerk allgemein'!$F$15&lt;'1.1 Allgemein'!$I$22,
IF(OR(ISNUMBER($D73)=FALSE,$F73=""),"",
IF(AND('2.5 CAPEX'!$L76&lt;&gt;"x",'2.5 CAPEX'!$M76&lt;&gt;"x"),0,
IF($F73=0,0,
IF(CR$4&lt;'2.1 Kraftwerk allgemein'!$F$16,0,
IF(CR$4='2.1 Kraftwerk allgemein'!$F$16,'2.5 CAPEX'!$J76/$F73,
IF(CR$4&lt;'2.1 Kraftwerk allgemein'!$F$16+$F73,
('2.5 CAPEX'!$J76+SUM(OFFSET('2.5 CAPEX'!CW76,0,-MIN(MAX($F73-1-('2.1 Kraftwerk allgemein'!$F$16-'2.1 Kraftwerk allgemein'!$F$15+1),0),COLUMN(CI73)-1-('2.1 Kraftwerk allgemein'!$F$16-'2.1 Kraftwerk allgemein'!$F$15+1)),1,MIN(MAX($F73-('2.1 Kraftwerk allgemein'!$F$16-'2.1 Kraftwerk allgemein'!$F$15+1),1),COLUMN(CI73)-('2.1 Kraftwerk allgemein'!$F$16-'2.1 Kraftwerk allgemein'!$F$15+1)))))/$F73,
SUM(OFFSET('2.5 CAPEX'!CW76,0,-MIN($F73-1,COLUMN(CI73)-1),1,MIN($F73,COLUMN(CI73))))/$F73)))))),
IF(OR(ISNUMBER($D73)=FALSE,$F73=""),"",
IF(AND('2.5 CAPEX'!$L76&lt;&gt;"x",'2.5 CAPEX'!$M76&lt;&gt;"x"),0,
IF($F73=0,0,
IF(CR$4&lt;'2.1 Kraftwerk allgemein'!$F$16,0,
IF(CR$4='2.1 Kraftwerk allgemein'!$F$16,'2.5 CAPEX'!$J76/$F73,
IF(CR$4&lt;'2.1 Kraftwerk allgemein'!$F$16+$F73,
('2.5 CAPEX'!$J76+SUM(OFFSET('2.5 CAPEX'!CW76,0,-MIN(MAX($F73-1-('2.1 Kraftwerk allgemein'!$F$16-'1.1 Allgemein'!$I$22+1),0),COLUMN(CI73)-1-('2.1 Kraftwerk allgemein'!$F$16-'1.1 Allgemein'!$I$22+1)),1,MIN(MAX($F73-('2.1 Kraftwerk allgemein'!$F$16-'1.1 Allgemein'!$I$22+1),1),COLUMN(CI73)-('2.1 Kraftwerk allgemein'!$F$16-'1.1 Allgemein'!$I$22+1)))))/$F73,
SUM(OFFSET('2.5 CAPEX'!CW76,0,-MIN($F73-1,COLUMN(CI73)-1),1,MIN($F73,COLUMN(CI73))))/$F73)))))))</f>
        <v>0</v>
      </c>
      <c r="CS73" s="199">
        <f ca="1">IF('2.1 Kraftwerk allgemein'!$F$15&lt;'1.1 Allgemein'!$I$22,
IF(OR(ISNUMBER($D73)=FALSE,$F73=""),"",
IF(AND('2.5 CAPEX'!$L76&lt;&gt;"x",'2.5 CAPEX'!$M76&lt;&gt;"x"),0,
IF($F73=0,0,
IF(CS$4&lt;'2.1 Kraftwerk allgemein'!$F$16,0,
IF(CS$4='2.1 Kraftwerk allgemein'!$F$16,'2.5 CAPEX'!$J76/$F73,
IF(CS$4&lt;'2.1 Kraftwerk allgemein'!$F$16+$F73,
('2.5 CAPEX'!$J76+SUM(OFFSET('2.5 CAPEX'!CX76,0,-MIN(MAX($F73-1-('2.1 Kraftwerk allgemein'!$F$16-'2.1 Kraftwerk allgemein'!$F$15+1),0),COLUMN(CJ73)-1-('2.1 Kraftwerk allgemein'!$F$16-'2.1 Kraftwerk allgemein'!$F$15+1)),1,MIN(MAX($F73-('2.1 Kraftwerk allgemein'!$F$16-'2.1 Kraftwerk allgemein'!$F$15+1),1),COLUMN(CJ73)-('2.1 Kraftwerk allgemein'!$F$16-'2.1 Kraftwerk allgemein'!$F$15+1)))))/$F73,
SUM(OFFSET('2.5 CAPEX'!CX76,0,-MIN($F73-1,COLUMN(CJ73)-1),1,MIN($F73,COLUMN(CJ73))))/$F73)))))),
IF(OR(ISNUMBER($D73)=FALSE,$F73=""),"",
IF(AND('2.5 CAPEX'!$L76&lt;&gt;"x",'2.5 CAPEX'!$M76&lt;&gt;"x"),0,
IF($F73=0,0,
IF(CS$4&lt;'2.1 Kraftwerk allgemein'!$F$16,0,
IF(CS$4='2.1 Kraftwerk allgemein'!$F$16,'2.5 CAPEX'!$J76/$F73,
IF(CS$4&lt;'2.1 Kraftwerk allgemein'!$F$16+$F73,
('2.5 CAPEX'!$J76+SUM(OFFSET('2.5 CAPEX'!CX76,0,-MIN(MAX($F73-1-('2.1 Kraftwerk allgemein'!$F$16-'1.1 Allgemein'!$I$22+1),0),COLUMN(CJ73)-1-('2.1 Kraftwerk allgemein'!$F$16-'1.1 Allgemein'!$I$22+1)),1,MIN(MAX($F73-('2.1 Kraftwerk allgemein'!$F$16-'1.1 Allgemein'!$I$22+1),1),COLUMN(CJ73)-('2.1 Kraftwerk allgemein'!$F$16-'1.1 Allgemein'!$I$22+1)))))/$F73,
SUM(OFFSET('2.5 CAPEX'!CX76,0,-MIN($F73-1,COLUMN(CJ73)-1),1,MIN($F73,COLUMN(CJ73))))/$F73)))))))</f>
        <v>0</v>
      </c>
      <c r="CT73" s="199">
        <f ca="1">IF('2.1 Kraftwerk allgemein'!$F$15&lt;'1.1 Allgemein'!$I$22,
IF(OR(ISNUMBER($D73)=FALSE,$F73=""),"",
IF(AND('2.5 CAPEX'!$L76&lt;&gt;"x",'2.5 CAPEX'!$M76&lt;&gt;"x"),0,
IF($F73=0,0,
IF(CT$4&lt;'2.1 Kraftwerk allgemein'!$F$16,0,
IF(CT$4='2.1 Kraftwerk allgemein'!$F$16,'2.5 CAPEX'!$J76/$F73,
IF(CT$4&lt;'2.1 Kraftwerk allgemein'!$F$16+$F73,
('2.5 CAPEX'!$J76+SUM(OFFSET('2.5 CAPEX'!CY76,0,-MIN(MAX($F73-1-('2.1 Kraftwerk allgemein'!$F$16-'2.1 Kraftwerk allgemein'!$F$15+1),0),COLUMN(CK73)-1-('2.1 Kraftwerk allgemein'!$F$16-'2.1 Kraftwerk allgemein'!$F$15+1)),1,MIN(MAX($F73-('2.1 Kraftwerk allgemein'!$F$16-'2.1 Kraftwerk allgemein'!$F$15+1),1),COLUMN(CK73)-('2.1 Kraftwerk allgemein'!$F$16-'2.1 Kraftwerk allgemein'!$F$15+1)))))/$F73,
SUM(OFFSET('2.5 CAPEX'!CY76,0,-MIN($F73-1,COLUMN(CK73)-1),1,MIN($F73,COLUMN(CK73))))/$F73)))))),
IF(OR(ISNUMBER($D73)=FALSE,$F73=""),"",
IF(AND('2.5 CAPEX'!$L76&lt;&gt;"x",'2.5 CAPEX'!$M76&lt;&gt;"x"),0,
IF($F73=0,0,
IF(CT$4&lt;'2.1 Kraftwerk allgemein'!$F$16,0,
IF(CT$4='2.1 Kraftwerk allgemein'!$F$16,'2.5 CAPEX'!$J76/$F73,
IF(CT$4&lt;'2.1 Kraftwerk allgemein'!$F$16+$F73,
('2.5 CAPEX'!$J76+SUM(OFFSET('2.5 CAPEX'!CY76,0,-MIN(MAX($F73-1-('2.1 Kraftwerk allgemein'!$F$16-'1.1 Allgemein'!$I$22+1),0),COLUMN(CK73)-1-('2.1 Kraftwerk allgemein'!$F$16-'1.1 Allgemein'!$I$22+1)),1,MIN(MAX($F73-('2.1 Kraftwerk allgemein'!$F$16-'1.1 Allgemein'!$I$22+1),1),COLUMN(CK73)-('2.1 Kraftwerk allgemein'!$F$16-'1.1 Allgemein'!$I$22+1)))))/$F73,
SUM(OFFSET('2.5 CAPEX'!CY76,0,-MIN($F73-1,COLUMN(CK73)-1),1,MIN($F73,COLUMN(CK73))))/$F73)))))))</f>
        <v>0</v>
      </c>
      <c r="CU73" s="199">
        <f ca="1">IF('2.1 Kraftwerk allgemein'!$F$15&lt;'1.1 Allgemein'!$I$22,
IF(OR(ISNUMBER($D73)=FALSE,$F73=""),"",
IF(AND('2.5 CAPEX'!$L76&lt;&gt;"x",'2.5 CAPEX'!$M76&lt;&gt;"x"),0,
IF($F73=0,0,
IF(CU$4&lt;'2.1 Kraftwerk allgemein'!$F$16,0,
IF(CU$4='2.1 Kraftwerk allgemein'!$F$16,'2.5 CAPEX'!$J76/$F73,
IF(CU$4&lt;'2.1 Kraftwerk allgemein'!$F$16+$F73,
('2.5 CAPEX'!$J76+SUM(OFFSET('2.5 CAPEX'!CZ76,0,-MIN(MAX($F73-1-('2.1 Kraftwerk allgemein'!$F$16-'2.1 Kraftwerk allgemein'!$F$15+1),0),COLUMN(CL73)-1-('2.1 Kraftwerk allgemein'!$F$16-'2.1 Kraftwerk allgemein'!$F$15+1)),1,MIN(MAX($F73-('2.1 Kraftwerk allgemein'!$F$16-'2.1 Kraftwerk allgemein'!$F$15+1),1),COLUMN(CL73)-('2.1 Kraftwerk allgemein'!$F$16-'2.1 Kraftwerk allgemein'!$F$15+1)))))/$F73,
SUM(OFFSET('2.5 CAPEX'!CZ76,0,-MIN($F73-1,COLUMN(CL73)-1),1,MIN($F73,COLUMN(CL73))))/$F73)))))),
IF(OR(ISNUMBER($D73)=FALSE,$F73=""),"",
IF(AND('2.5 CAPEX'!$L76&lt;&gt;"x",'2.5 CAPEX'!$M76&lt;&gt;"x"),0,
IF($F73=0,0,
IF(CU$4&lt;'2.1 Kraftwerk allgemein'!$F$16,0,
IF(CU$4='2.1 Kraftwerk allgemein'!$F$16,'2.5 CAPEX'!$J76/$F73,
IF(CU$4&lt;'2.1 Kraftwerk allgemein'!$F$16+$F73,
('2.5 CAPEX'!$J76+SUM(OFFSET('2.5 CAPEX'!CZ76,0,-MIN(MAX($F73-1-('2.1 Kraftwerk allgemein'!$F$16-'1.1 Allgemein'!$I$22+1),0),COLUMN(CL73)-1-('2.1 Kraftwerk allgemein'!$F$16-'1.1 Allgemein'!$I$22+1)),1,MIN(MAX($F73-('2.1 Kraftwerk allgemein'!$F$16-'1.1 Allgemein'!$I$22+1),1),COLUMN(CL73)-('2.1 Kraftwerk allgemein'!$F$16-'1.1 Allgemein'!$I$22+1)))))/$F73,
SUM(OFFSET('2.5 CAPEX'!CZ76,0,-MIN($F73-1,COLUMN(CL73)-1),1,MIN($F73,COLUMN(CL73))))/$F73)))))))</f>
        <v>0</v>
      </c>
      <c r="CV73" s="199">
        <f ca="1">IF('2.1 Kraftwerk allgemein'!$F$15&lt;'1.1 Allgemein'!$I$22,
IF(OR(ISNUMBER($D73)=FALSE,$F73=""),"",
IF(AND('2.5 CAPEX'!$L76&lt;&gt;"x",'2.5 CAPEX'!$M76&lt;&gt;"x"),0,
IF($F73=0,0,
IF(CV$4&lt;'2.1 Kraftwerk allgemein'!$F$16,0,
IF(CV$4='2.1 Kraftwerk allgemein'!$F$16,'2.5 CAPEX'!$J76/$F73,
IF(CV$4&lt;'2.1 Kraftwerk allgemein'!$F$16+$F73,
('2.5 CAPEX'!$J76+SUM(OFFSET('2.5 CAPEX'!DA76,0,-MIN(MAX($F73-1-('2.1 Kraftwerk allgemein'!$F$16-'2.1 Kraftwerk allgemein'!$F$15+1),0),COLUMN(CM73)-1-('2.1 Kraftwerk allgemein'!$F$16-'2.1 Kraftwerk allgemein'!$F$15+1)),1,MIN(MAX($F73-('2.1 Kraftwerk allgemein'!$F$16-'2.1 Kraftwerk allgemein'!$F$15+1),1),COLUMN(CM73)-('2.1 Kraftwerk allgemein'!$F$16-'2.1 Kraftwerk allgemein'!$F$15+1)))))/$F73,
SUM(OFFSET('2.5 CAPEX'!DA76,0,-MIN($F73-1,COLUMN(CM73)-1),1,MIN($F73,COLUMN(CM73))))/$F73)))))),
IF(OR(ISNUMBER($D73)=FALSE,$F73=""),"",
IF(AND('2.5 CAPEX'!$L76&lt;&gt;"x",'2.5 CAPEX'!$M76&lt;&gt;"x"),0,
IF($F73=0,0,
IF(CV$4&lt;'2.1 Kraftwerk allgemein'!$F$16,0,
IF(CV$4='2.1 Kraftwerk allgemein'!$F$16,'2.5 CAPEX'!$J76/$F73,
IF(CV$4&lt;'2.1 Kraftwerk allgemein'!$F$16+$F73,
('2.5 CAPEX'!$J76+SUM(OFFSET('2.5 CAPEX'!DA76,0,-MIN(MAX($F73-1-('2.1 Kraftwerk allgemein'!$F$16-'1.1 Allgemein'!$I$22+1),0),COLUMN(CM73)-1-('2.1 Kraftwerk allgemein'!$F$16-'1.1 Allgemein'!$I$22+1)),1,MIN(MAX($F73-('2.1 Kraftwerk allgemein'!$F$16-'1.1 Allgemein'!$I$22+1),1),COLUMN(CM73)-('2.1 Kraftwerk allgemein'!$F$16-'1.1 Allgemein'!$I$22+1)))))/$F73,
SUM(OFFSET('2.5 CAPEX'!DA76,0,-MIN($F73-1,COLUMN(CM73)-1),1,MIN($F73,COLUMN(CM73))))/$F73)))))))</f>
        <v>0</v>
      </c>
      <c r="CW73" s="199">
        <f ca="1">IF('2.1 Kraftwerk allgemein'!$F$15&lt;'1.1 Allgemein'!$I$22,
IF(OR(ISNUMBER($D73)=FALSE,$F73=""),"",
IF(AND('2.5 CAPEX'!$L76&lt;&gt;"x",'2.5 CAPEX'!$M76&lt;&gt;"x"),0,
IF($F73=0,0,
IF(CW$4&lt;'2.1 Kraftwerk allgemein'!$F$16,0,
IF(CW$4='2.1 Kraftwerk allgemein'!$F$16,'2.5 CAPEX'!$J76/$F73,
IF(CW$4&lt;'2.1 Kraftwerk allgemein'!$F$16+$F73,
('2.5 CAPEX'!$J76+SUM(OFFSET('2.5 CAPEX'!DB76,0,-MIN(MAX($F73-1-('2.1 Kraftwerk allgemein'!$F$16-'2.1 Kraftwerk allgemein'!$F$15+1),0),COLUMN(CN73)-1-('2.1 Kraftwerk allgemein'!$F$16-'2.1 Kraftwerk allgemein'!$F$15+1)),1,MIN(MAX($F73-('2.1 Kraftwerk allgemein'!$F$16-'2.1 Kraftwerk allgemein'!$F$15+1),1),COLUMN(CN73)-('2.1 Kraftwerk allgemein'!$F$16-'2.1 Kraftwerk allgemein'!$F$15+1)))))/$F73,
SUM(OFFSET('2.5 CAPEX'!DB76,0,-MIN($F73-1,COLUMN(CN73)-1),1,MIN($F73,COLUMN(CN73))))/$F73)))))),
IF(OR(ISNUMBER($D73)=FALSE,$F73=""),"",
IF(AND('2.5 CAPEX'!$L76&lt;&gt;"x",'2.5 CAPEX'!$M76&lt;&gt;"x"),0,
IF($F73=0,0,
IF(CW$4&lt;'2.1 Kraftwerk allgemein'!$F$16,0,
IF(CW$4='2.1 Kraftwerk allgemein'!$F$16,'2.5 CAPEX'!$J76/$F73,
IF(CW$4&lt;'2.1 Kraftwerk allgemein'!$F$16+$F73,
('2.5 CAPEX'!$J76+SUM(OFFSET('2.5 CAPEX'!DB76,0,-MIN(MAX($F73-1-('2.1 Kraftwerk allgemein'!$F$16-'1.1 Allgemein'!$I$22+1),0),COLUMN(CN73)-1-('2.1 Kraftwerk allgemein'!$F$16-'1.1 Allgemein'!$I$22+1)),1,MIN(MAX($F73-('2.1 Kraftwerk allgemein'!$F$16-'1.1 Allgemein'!$I$22+1),1),COLUMN(CN73)-('2.1 Kraftwerk allgemein'!$F$16-'1.1 Allgemein'!$I$22+1)))))/$F73,
SUM(OFFSET('2.5 CAPEX'!DB76,0,-MIN($F73-1,COLUMN(CN73)-1),1,MIN($F73,COLUMN(CN73))))/$F73)))))))</f>
        <v>0</v>
      </c>
      <c r="CX73" s="199">
        <f ca="1">IF('2.1 Kraftwerk allgemein'!$F$15&lt;'1.1 Allgemein'!$I$22,
IF(OR(ISNUMBER($D73)=FALSE,$F73=""),"",
IF(AND('2.5 CAPEX'!$L76&lt;&gt;"x",'2.5 CAPEX'!$M76&lt;&gt;"x"),0,
IF($F73=0,0,
IF(CX$4&lt;'2.1 Kraftwerk allgemein'!$F$16,0,
IF(CX$4='2.1 Kraftwerk allgemein'!$F$16,'2.5 CAPEX'!$J76/$F73,
IF(CX$4&lt;'2.1 Kraftwerk allgemein'!$F$16+$F73,
('2.5 CAPEX'!$J76+SUM(OFFSET('2.5 CAPEX'!DC76,0,-MIN(MAX($F73-1-('2.1 Kraftwerk allgemein'!$F$16-'2.1 Kraftwerk allgemein'!$F$15+1),0),COLUMN(CO73)-1-('2.1 Kraftwerk allgemein'!$F$16-'2.1 Kraftwerk allgemein'!$F$15+1)),1,MIN(MAX($F73-('2.1 Kraftwerk allgemein'!$F$16-'2.1 Kraftwerk allgemein'!$F$15+1),1),COLUMN(CO73)-('2.1 Kraftwerk allgemein'!$F$16-'2.1 Kraftwerk allgemein'!$F$15+1)))))/$F73,
SUM(OFFSET('2.5 CAPEX'!DC76,0,-MIN($F73-1,COLUMN(CO73)-1),1,MIN($F73,COLUMN(CO73))))/$F73)))))),
IF(OR(ISNUMBER($D73)=FALSE,$F73=""),"",
IF(AND('2.5 CAPEX'!$L76&lt;&gt;"x",'2.5 CAPEX'!$M76&lt;&gt;"x"),0,
IF($F73=0,0,
IF(CX$4&lt;'2.1 Kraftwerk allgemein'!$F$16,0,
IF(CX$4='2.1 Kraftwerk allgemein'!$F$16,'2.5 CAPEX'!$J76/$F73,
IF(CX$4&lt;'2.1 Kraftwerk allgemein'!$F$16+$F73,
('2.5 CAPEX'!$J76+SUM(OFFSET('2.5 CAPEX'!DC76,0,-MIN(MAX($F73-1-('2.1 Kraftwerk allgemein'!$F$16-'1.1 Allgemein'!$I$22+1),0),COLUMN(CO73)-1-('2.1 Kraftwerk allgemein'!$F$16-'1.1 Allgemein'!$I$22+1)),1,MIN(MAX($F73-('2.1 Kraftwerk allgemein'!$F$16-'1.1 Allgemein'!$I$22+1),1),COLUMN(CO73)-('2.1 Kraftwerk allgemein'!$F$16-'1.1 Allgemein'!$I$22+1)))))/$F73,
SUM(OFFSET('2.5 CAPEX'!DC76,0,-MIN($F73-1,COLUMN(CO73)-1),1,MIN($F73,COLUMN(CO73))))/$F73)))))))</f>
        <v>0</v>
      </c>
      <c r="CY73" s="199">
        <f ca="1">IF('2.1 Kraftwerk allgemein'!$F$15&lt;'1.1 Allgemein'!$I$22,
IF(OR(ISNUMBER($D73)=FALSE,$F73=""),"",
IF(AND('2.5 CAPEX'!$L76&lt;&gt;"x",'2.5 CAPEX'!$M76&lt;&gt;"x"),0,
IF($F73=0,0,
IF(CY$4&lt;'2.1 Kraftwerk allgemein'!$F$16,0,
IF(CY$4='2.1 Kraftwerk allgemein'!$F$16,'2.5 CAPEX'!$J76/$F73,
IF(CY$4&lt;'2.1 Kraftwerk allgemein'!$F$16+$F73,
('2.5 CAPEX'!$J76+SUM(OFFSET('2.5 CAPEX'!DD76,0,-MIN(MAX($F73-1-('2.1 Kraftwerk allgemein'!$F$16-'2.1 Kraftwerk allgemein'!$F$15+1),0),COLUMN(CP73)-1-('2.1 Kraftwerk allgemein'!$F$16-'2.1 Kraftwerk allgemein'!$F$15+1)),1,MIN(MAX($F73-('2.1 Kraftwerk allgemein'!$F$16-'2.1 Kraftwerk allgemein'!$F$15+1),1),COLUMN(CP73)-('2.1 Kraftwerk allgemein'!$F$16-'2.1 Kraftwerk allgemein'!$F$15+1)))))/$F73,
SUM(OFFSET('2.5 CAPEX'!DD76,0,-MIN($F73-1,COLUMN(CP73)-1),1,MIN($F73,COLUMN(CP73))))/$F73)))))),
IF(OR(ISNUMBER($D73)=FALSE,$F73=""),"",
IF(AND('2.5 CAPEX'!$L76&lt;&gt;"x",'2.5 CAPEX'!$M76&lt;&gt;"x"),0,
IF($F73=0,0,
IF(CY$4&lt;'2.1 Kraftwerk allgemein'!$F$16,0,
IF(CY$4='2.1 Kraftwerk allgemein'!$F$16,'2.5 CAPEX'!$J76/$F73,
IF(CY$4&lt;'2.1 Kraftwerk allgemein'!$F$16+$F73,
('2.5 CAPEX'!$J76+SUM(OFFSET('2.5 CAPEX'!DD76,0,-MIN(MAX($F73-1-('2.1 Kraftwerk allgemein'!$F$16-'1.1 Allgemein'!$I$22+1),0),COLUMN(CP73)-1-('2.1 Kraftwerk allgemein'!$F$16-'1.1 Allgemein'!$I$22+1)),1,MIN(MAX($F73-('2.1 Kraftwerk allgemein'!$F$16-'1.1 Allgemein'!$I$22+1),1),COLUMN(CP73)-('2.1 Kraftwerk allgemein'!$F$16-'1.1 Allgemein'!$I$22+1)))))/$F73,
SUM(OFFSET('2.5 CAPEX'!DD76,0,-MIN($F73-1,COLUMN(CP73)-1),1,MIN($F73,COLUMN(CP73))))/$F73)))))))</f>
        <v>0</v>
      </c>
      <c r="CZ73" s="199">
        <f ca="1">IF('2.1 Kraftwerk allgemein'!$F$15&lt;'1.1 Allgemein'!$I$22,
IF(OR(ISNUMBER($D73)=FALSE,$F73=""),"",
IF(AND('2.5 CAPEX'!$L76&lt;&gt;"x",'2.5 CAPEX'!$M76&lt;&gt;"x"),0,
IF($F73=0,0,
IF(CZ$4&lt;'2.1 Kraftwerk allgemein'!$F$16,0,
IF(CZ$4='2.1 Kraftwerk allgemein'!$F$16,'2.5 CAPEX'!$J76/$F73,
IF(CZ$4&lt;'2.1 Kraftwerk allgemein'!$F$16+$F73,
('2.5 CAPEX'!$J76+SUM(OFFSET('2.5 CAPEX'!DE76,0,-MIN(MAX($F73-1-('2.1 Kraftwerk allgemein'!$F$16-'2.1 Kraftwerk allgemein'!$F$15+1),0),COLUMN(CQ73)-1-('2.1 Kraftwerk allgemein'!$F$16-'2.1 Kraftwerk allgemein'!$F$15+1)),1,MIN(MAX($F73-('2.1 Kraftwerk allgemein'!$F$16-'2.1 Kraftwerk allgemein'!$F$15+1),1),COLUMN(CQ73)-('2.1 Kraftwerk allgemein'!$F$16-'2.1 Kraftwerk allgemein'!$F$15+1)))))/$F73,
SUM(OFFSET('2.5 CAPEX'!DE76,0,-MIN($F73-1,COLUMN(CQ73)-1),1,MIN($F73,COLUMN(CQ73))))/$F73)))))),
IF(OR(ISNUMBER($D73)=FALSE,$F73=""),"",
IF(AND('2.5 CAPEX'!$L76&lt;&gt;"x",'2.5 CAPEX'!$M76&lt;&gt;"x"),0,
IF($F73=0,0,
IF(CZ$4&lt;'2.1 Kraftwerk allgemein'!$F$16,0,
IF(CZ$4='2.1 Kraftwerk allgemein'!$F$16,'2.5 CAPEX'!$J76/$F73,
IF(CZ$4&lt;'2.1 Kraftwerk allgemein'!$F$16+$F73,
('2.5 CAPEX'!$J76+SUM(OFFSET('2.5 CAPEX'!DE76,0,-MIN(MAX($F73-1-('2.1 Kraftwerk allgemein'!$F$16-'1.1 Allgemein'!$I$22+1),0),COLUMN(CQ73)-1-('2.1 Kraftwerk allgemein'!$F$16-'1.1 Allgemein'!$I$22+1)),1,MIN(MAX($F73-('2.1 Kraftwerk allgemein'!$F$16-'1.1 Allgemein'!$I$22+1),1),COLUMN(CQ73)-('2.1 Kraftwerk allgemein'!$F$16-'1.1 Allgemein'!$I$22+1)))))/$F73,
SUM(OFFSET('2.5 CAPEX'!DE76,0,-MIN($F73-1,COLUMN(CQ73)-1),1,MIN($F73,COLUMN(CQ73))))/$F73)))))))</f>
        <v>0</v>
      </c>
      <c r="DA73" s="199">
        <f ca="1">IF('2.1 Kraftwerk allgemein'!$F$15&lt;'1.1 Allgemein'!$I$22,
IF(OR(ISNUMBER($D73)=FALSE,$F73=""),"",
IF(AND('2.5 CAPEX'!$L76&lt;&gt;"x",'2.5 CAPEX'!$M76&lt;&gt;"x"),0,
IF($F73=0,0,
IF(DA$4&lt;'2.1 Kraftwerk allgemein'!$F$16,0,
IF(DA$4='2.1 Kraftwerk allgemein'!$F$16,'2.5 CAPEX'!$J76/$F73,
IF(DA$4&lt;'2.1 Kraftwerk allgemein'!$F$16+$F73,
('2.5 CAPEX'!$J76+SUM(OFFSET('2.5 CAPEX'!DF76,0,-MIN(MAX($F73-1-('2.1 Kraftwerk allgemein'!$F$16-'2.1 Kraftwerk allgemein'!$F$15+1),0),COLUMN(CR73)-1-('2.1 Kraftwerk allgemein'!$F$16-'2.1 Kraftwerk allgemein'!$F$15+1)),1,MIN(MAX($F73-('2.1 Kraftwerk allgemein'!$F$16-'2.1 Kraftwerk allgemein'!$F$15+1),1),COLUMN(CR73)-('2.1 Kraftwerk allgemein'!$F$16-'2.1 Kraftwerk allgemein'!$F$15+1)))))/$F73,
SUM(OFFSET('2.5 CAPEX'!DF76,0,-MIN($F73-1,COLUMN(CR73)-1),1,MIN($F73,COLUMN(CR73))))/$F73)))))),
IF(OR(ISNUMBER($D73)=FALSE,$F73=""),"",
IF(AND('2.5 CAPEX'!$L76&lt;&gt;"x",'2.5 CAPEX'!$M76&lt;&gt;"x"),0,
IF($F73=0,0,
IF(DA$4&lt;'2.1 Kraftwerk allgemein'!$F$16,0,
IF(DA$4='2.1 Kraftwerk allgemein'!$F$16,'2.5 CAPEX'!$J76/$F73,
IF(DA$4&lt;'2.1 Kraftwerk allgemein'!$F$16+$F73,
('2.5 CAPEX'!$J76+SUM(OFFSET('2.5 CAPEX'!DF76,0,-MIN(MAX($F73-1-('2.1 Kraftwerk allgemein'!$F$16-'1.1 Allgemein'!$I$22+1),0),COLUMN(CR73)-1-('2.1 Kraftwerk allgemein'!$F$16-'1.1 Allgemein'!$I$22+1)),1,MIN(MAX($F73-('2.1 Kraftwerk allgemein'!$F$16-'1.1 Allgemein'!$I$22+1),1),COLUMN(CR73)-('2.1 Kraftwerk allgemein'!$F$16-'1.1 Allgemein'!$I$22+1)))))/$F73,
SUM(OFFSET('2.5 CAPEX'!DF76,0,-MIN($F73-1,COLUMN(CR73)-1),1,MIN($F73,COLUMN(CR73))))/$F73)))))))</f>
        <v>0</v>
      </c>
      <c r="DB73" s="199">
        <f ca="1">IF('2.1 Kraftwerk allgemein'!$F$15&lt;'1.1 Allgemein'!$I$22,
IF(OR(ISNUMBER($D73)=FALSE,$F73=""),"",
IF(AND('2.5 CAPEX'!$L76&lt;&gt;"x",'2.5 CAPEX'!$M76&lt;&gt;"x"),0,
IF($F73=0,0,
IF(DB$4&lt;'2.1 Kraftwerk allgemein'!$F$16,0,
IF(DB$4='2.1 Kraftwerk allgemein'!$F$16,'2.5 CAPEX'!$J76/$F73,
IF(DB$4&lt;'2.1 Kraftwerk allgemein'!$F$16+$F73,
('2.5 CAPEX'!$J76+SUM(OFFSET('2.5 CAPEX'!DG76,0,-MIN(MAX($F73-1-('2.1 Kraftwerk allgemein'!$F$16-'2.1 Kraftwerk allgemein'!$F$15+1),0),COLUMN(CS73)-1-('2.1 Kraftwerk allgemein'!$F$16-'2.1 Kraftwerk allgemein'!$F$15+1)),1,MIN(MAX($F73-('2.1 Kraftwerk allgemein'!$F$16-'2.1 Kraftwerk allgemein'!$F$15+1),1),COLUMN(CS73)-('2.1 Kraftwerk allgemein'!$F$16-'2.1 Kraftwerk allgemein'!$F$15+1)))))/$F73,
SUM(OFFSET('2.5 CAPEX'!DG76,0,-MIN($F73-1,COLUMN(CS73)-1),1,MIN($F73,COLUMN(CS73))))/$F73)))))),
IF(OR(ISNUMBER($D73)=FALSE,$F73=""),"",
IF(AND('2.5 CAPEX'!$L76&lt;&gt;"x",'2.5 CAPEX'!$M76&lt;&gt;"x"),0,
IF($F73=0,0,
IF(DB$4&lt;'2.1 Kraftwerk allgemein'!$F$16,0,
IF(DB$4='2.1 Kraftwerk allgemein'!$F$16,'2.5 CAPEX'!$J76/$F73,
IF(DB$4&lt;'2.1 Kraftwerk allgemein'!$F$16+$F73,
('2.5 CAPEX'!$J76+SUM(OFFSET('2.5 CAPEX'!DG76,0,-MIN(MAX($F73-1-('2.1 Kraftwerk allgemein'!$F$16-'1.1 Allgemein'!$I$22+1),0),COLUMN(CS73)-1-('2.1 Kraftwerk allgemein'!$F$16-'1.1 Allgemein'!$I$22+1)),1,MIN(MAX($F73-('2.1 Kraftwerk allgemein'!$F$16-'1.1 Allgemein'!$I$22+1),1),COLUMN(CS73)-('2.1 Kraftwerk allgemein'!$F$16-'1.1 Allgemein'!$I$22+1)))))/$F73,
SUM(OFFSET('2.5 CAPEX'!DG76,0,-MIN($F73-1,COLUMN(CS73)-1),1,MIN($F73,COLUMN(CS73))))/$F73)))))))</f>
        <v>0</v>
      </c>
      <c r="DC73" s="199">
        <f ca="1">IF('2.1 Kraftwerk allgemein'!$F$15&lt;'1.1 Allgemein'!$I$22,
IF(OR(ISNUMBER($D73)=FALSE,$F73=""),"",
IF(AND('2.5 CAPEX'!$L76&lt;&gt;"x",'2.5 CAPEX'!$M76&lt;&gt;"x"),0,
IF($F73=0,0,
IF(DC$4&lt;'2.1 Kraftwerk allgemein'!$F$16,0,
IF(DC$4='2.1 Kraftwerk allgemein'!$F$16,'2.5 CAPEX'!$J76/$F73,
IF(DC$4&lt;'2.1 Kraftwerk allgemein'!$F$16+$F73,
('2.5 CAPEX'!$J76+SUM(OFFSET('2.5 CAPEX'!DH76,0,-MIN(MAX($F73-1-('2.1 Kraftwerk allgemein'!$F$16-'2.1 Kraftwerk allgemein'!$F$15+1),0),COLUMN(CT73)-1-('2.1 Kraftwerk allgemein'!$F$16-'2.1 Kraftwerk allgemein'!$F$15+1)),1,MIN(MAX($F73-('2.1 Kraftwerk allgemein'!$F$16-'2.1 Kraftwerk allgemein'!$F$15+1),1),COLUMN(CT73)-('2.1 Kraftwerk allgemein'!$F$16-'2.1 Kraftwerk allgemein'!$F$15+1)))))/$F73,
SUM(OFFSET('2.5 CAPEX'!DH76,0,-MIN($F73-1,COLUMN(CT73)-1),1,MIN($F73,COLUMN(CT73))))/$F73)))))),
IF(OR(ISNUMBER($D73)=FALSE,$F73=""),"",
IF(AND('2.5 CAPEX'!$L76&lt;&gt;"x",'2.5 CAPEX'!$M76&lt;&gt;"x"),0,
IF($F73=0,0,
IF(DC$4&lt;'2.1 Kraftwerk allgemein'!$F$16,0,
IF(DC$4='2.1 Kraftwerk allgemein'!$F$16,'2.5 CAPEX'!$J76/$F73,
IF(DC$4&lt;'2.1 Kraftwerk allgemein'!$F$16+$F73,
('2.5 CAPEX'!$J76+SUM(OFFSET('2.5 CAPEX'!DH76,0,-MIN(MAX($F73-1-('2.1 Kraftwerk allgemein'!$F$16-'1.1 Allgemein'!$I$22+1),0),COLUMN(CT73)-1-('2.1 Kraftwerk allgemein'!$F$16-'1.1 Allgemein'!$I$22+1)),1,MIN(MAX($F73-('2.1 Kraftwerk allgemein'!$F$16-'1.1 Allgemein'!$I$22+1),1),COLUMN(CT73)-('2.1 Kraftwerk allgemein'!$F$16-'1.1 Allgemein'!$I$22+1)))))/$F73,
SUM(OFFSET('2.5 CAPEX'!DH76,0,-MIN($F73-1,COLUMN(CT73)-1),1,MIN($F73,COLUMN(CT73))))/$F73)))))))</f>
        <v>0</v>
      </c>
      <c r="DD73" s="199">
        <f ca="1">IF('2.1 Kraftwerk allgemein'!$F$15&lt;'1.1 Allgemein'!$I$22,
IF(OR(ISNUMBER($D73)=FALSE,$F73=""),"",
IF(AND('2.5 CAPEX'!$L76&lt;&gt;"x",'2.5 CAPEX'!$M76&lt;&gt;"x"),0,
IF($F73=0,0,
IF(DD$4&lt;'2.1 Kraftwerk allgemein'!$F$16,0,
IF(DD$4='2.1 Kraftwerk allgemein'!$F$16,'2.5 CAPEX'!$J76/$F73,
IF(DD$4&lt;'2.1 Kraftwerk allgemein'!$F$16+$F73,
('2.5 CAPEX'!$J76+SUM(OFFSET('2.5 CAPEX'!DI76,0,-MIN(MAX($F73-1-('2.1 Kraftwerk allgemein'!$F$16-'2.1 Kraftwerk allgemein'!$F$15+1),0),COLUMN(CU73)-1-('2.1 Kraftwerk allgemein'!$F$16-'2.1 Kraftwerk allgemein'!$F$15+1)),1,MIN(MAX($F73-('2.1 Kraftwerk allgemein'!$F$16-'2.1 Kraftwerk allgemein'!$F$15+1),1),COLUMN(CU73)-('2.1 Kraftwerk allgemein'!$F$16-'2.1 Kraftwerk allgemein'!$F$15+1)))))/$F73,
SUM(OFFSET('2.5 CAPEX'!DI76,0,-MIN($F73-1,COLUMN(CU73)-1),1,MIN($F73,COLUMN(CU73))))/$F73)))))),
IF(OR(ISNUMBER($D73)=FALSE,$F73=""),"",
IF(AND('2.5 CAPEX'!$L76&lt;&gt;"x",'2.5 CAPEX'!$M76&lt;&gt;"x"),0,
IF($F73=0,0,
IF(DD$4&lt;'2.1 Kraftwerk allgemein'!$F$16,0,
IF(DD$4='2.1 Kraftwerk allgemein'!$F$16,'2.5 CAPEX'!$J76/$F73,
IF(DD$4&lt;'2.1 Kraftwerk allgemein'!$F$16+$F73,
('2.5 CAPEX'!$J76+SUM(OFFSET('2.5 CAPEX'!DI76,0,-MIN(MAX($F73-1-('2.1 Kraftwerk allgemein'!$F$16-'1.1 Allgemein'!$I$22+1),0),COLUMN(CU73)-1-('2.1 Kraftwerk allgemein'!$F$16-'1.1 Allgemein'!$I$22+1)),1,MIN(MAX($F73-('2.1 Kraftwerk allgemein'!$F$16-'1.1 Allgemein'!$I$22+1),1),COLUMN(CU73)-('2.1 Kraftwerk allgemein'!$F$16-'1.1 Allgemein'!$I$22+1)))))/$F73,
SUM(OFFSET('2.5 CAPEX'!DI76,0,-MIN($F73-1,COLUMN(CU73)-1),1,MIN($F73,COLUMN(CU73))))/$F73)))))))</f>
        <v>0</v>
      </c>
      <c r="DE73" s="199">
        <f ca="1">IF('2.1 Kraftwerk allgemein'!$F$15&lt;'1.1 Allgemein'!$I$22,
IF(OR(ISNUMBER($D73)=FALSE,$F73=""),"",
IF(AND('2.5 CAPEX'!$L76&lt;&gt;"x",'2.5 CAPEX'!$M76&lt;&gt;"x"),0,
IF($F73=0,0,
IF(DE$4&lt;'2.1 Kraftwerk allgemein'!$F$16,0,
IF(DE$4='2.1 Kraftwerk allgemein'!$F$16,'2.5 CAPEX'!$J76/$F73,
IF(DE$4&lt;'2.1 Kraftwerk allgemein'!$F$16+$F73,
('2.5 CAPEX'!$J76+SUM(OFFSET('2.5 CAPEX'!DJ76,0,-MIN(MAX($F73-1-('2.1 Kraftwerk allgemein'!$F$16-'2.1 Kraftwerk allgemein'!$F$15+1),0),COLUMN(CV73)-1-('2.1 Kraftwerk allgemein'!$F$16-'2.1 Kraftwerk allgemein'!$F$15+1)),1,MIN(MAX($F73-('2.1 Kraftwerk allgemein'!$F$16-'2.1 Kraftwerk allgemein'!$F$15+1),1),COLUMN(CV73)-('2.1 Kraftwerk allgemein'!$F$16-'2.1 Kraftwerk allgemein'!$F$15+1)))))/$F73,
SUM(OFFSET('2.5 CAPEX'!DJ76,0,-MIN($F73-1,COLUMN(CV73)-1),1,MIN($F73,COLUMN(CV73))))/$F73)))))),
IF(OR(ISNUMBER($D73)=FALSE,$F73=""),"",
IF(AND('2.5 CAPEX'!$L76&lt;&gt;"x",'2.5 CAPEX'!$M76&lt;&gt;"x"),0,
IF($F73=0,0,
IF(DE$4&lt;'2.1 Kraftwerk allgemein'!$F$16,0,
IF(DE$4='2.1 Kraftwerk allgemein'!$F$16,'2.5 CAPEX'!$J76/$F73,
IF(DE$4&lt;'2.1 Kraftwerk allgemein'!$F$16+$F73,
('2.5 CAPEX'!$J76+SUM(OFFSET('2.5 CAPEX'!DJ76,0,-MIN(MAX($F73-1-('2.1 Kraftwerk allgemein'!$F$16-'1.1 Allgemein'!$I$22+1),0),COLUMN(CV73)-1-('2.1 Kraftwerk allgemein'!$F$16-'1.1 Allgemein'!$I$22+1)),1,MIN(MAX($F73-('2.1 Kraftwerk allgemein'!$F$16-'1.1 Allgemein'!$I$22+1),1),COLUMN(CV73)-('2.1 Kraftwerk allgemein'!$F$16-'1.1 Allgemein'!$I$22+1)))))/$F73,
SUM(OFFSET('2.5 CAPEX'!DJ76,0,-MIN($F73-1,COLUMN(CV73)-1),1,MIN($F73,COLUMN(CV73))))/$F73)))))))</f>
        <v>0</v>
      </c>
      <c r="DF73" s="199">
        <f ca="1">IF('2.1 Kraftwerk allgemein'!$F$15&lt;'1.1 Allgemein'!$I$22,
IF(OR(ISNUMBER($D73)=FALSE,$F73=""),"",
IF(AND('2.5 CAPEX'!$L76&lt;&gt;"x",'2.5 CAPEX'!$M76&lt;&gt;"x"),0,
IF($F73=0,0,
IF(DF$4&lt;'2.1 Kraftwerk allgemein'!$F$16,0,
IF(DF$4='2.1 Kraftwerk allgemein'!$F$16,'2.5 CAPEX'!$J76/$F73,
IF(DF$4&lt;'2.1 Kraftwerk allgemein'!$F$16+$F73,
('2.5 CAPEX'!$J76+SUM(OFFSET('2.5 CAPEX'!DK76,0,-MIN(MAX($F73-1-('2.1 Kraftwerk allgemein'!$F$16-'2.1 Kraftwerk allgemein'!$F$15+1),0),COLUMN(CW73)-1-('2.1 Kraftwerk allgemein'!$F$16-'2.1 Kraftwerk allgemein'!$F$15+1)),1,MIN(MAX($F73-('2.1 Kraftwerk allgemein'!$F$16-'2.1 Kraftwerk allgemein'!$F$15+1),1),COLUMN(CW73)-('2.1 Kraftwerk allgemein'!$F$16-'2.1 Kraftwerk allgemein'!$F$15+1)))))/$F73,
SUM(OFFSET('2.5 CAPEX'!DK76,0,-MIN($F73-1,COLUMN(CW73)-1),1,MIN($F73,COLUMN(CW73))))/$F73)))))),
IF(OR(ISNUMBER($D73)=FALSE,$F73=""),"",
IF(AND('2.5 CAPEX'!$L76&lt;&gt;"x",'2.5 CAPEX'!$M76&lt;&gt;"x"),0,
IF($F73=0,0,
IF(DF$4&lt;'2.1 Kraftwerk allgemein'!$F$16,0,
IF(DF$4='2.1 Kraftwerk allgemein'!$F$16,'2.5 CAPEX'!$J76/$F73,
IF(DF$4&lt;'2.1 Kraftwerk allgemein'!$F$16+$F73,
('2.5 CAPEX'!$J76+SUM(OFFSET('2.5 CAPEX'!DK76,0,-MIN(MAX($F73-1-('2.1 Kraftwerk allgemein'!$F$16-'1.1 Allgemein'!$I$22+1),0),COLUMN(CW73)-1-('2.1 Kraftwerk allgemein'!$F$16-'1.1 Allgemein'!$I$22+1)),1,MIN(MAX($F73-('2.1 Kraftwerk allgemein'!$F$16-'1.1 Allgemein'!$I$22+1),1),COLUMN(CW73)-('2.1 Kraftwerk allgemein'!$F$16-'1.1 Allgemein'!$I$22+1)))))/$F73,
SUM(OFFSET('2.5 CAPEX'!DK76,0,-MIN($F73-1,COLUMN(CW73)-1),1,MIN($F73,COLUMN(CW73))))/$F73)))))))</f>
        <v>0</v>
      </c>
    </row>
    <row r="74" spans="1:110" s="200" customFormat="1" ht="14" x14ac:dyDescent="0.3">
      <c r="A74" s="104"/>
      <c r="B74" s="104"/>
      <c r="C74" s="104"/>
      <c r="D74" s="191">
        <f>IF('2.5 CAPEX'!D77&lt;&gt;"",'2.5 CAPEX'!D77,"")</f>
        <v>703</v>
      </c>
      <c r="E74" s="191" t="str">
        <f>IF('2.5 CAPEX'!E77&lt;&gt;"",'2.5 CAPEX'!E77,"")</f>
        <v/>
      </c>
      <c r="F74" s="196" t="str">
        <f>IF('2.5 CAPEX'!F77&lt;&gt;"",'2.5 CAPEX'!F77,"")</f>
        <v/>
      </c>
      <c r="G74" s="197">
        <f ca="1">IF(ISNUMBER(D74)=FALSE,"",INDEX('2.5 CAPEX'!$H:$H,MATCH('3.1 Abschreibung'!$D74,'2.5 CAPEX'!$D:$D,0))+INDEX('2.5 CAPEX'!$J:$J,MATCH('3.1 Abschreibung'!$D74,'2.5 CAPEX'!$D:$D,0)))</f>
        <v>0</v>
      </c>
      <c r="H74" s="197"/>
      <c r="I74" s="198">
        <v>0</v>
      </c>
      <c r="J74" s="199" t="str">
        <f ca="1">IF('2.1 Kraftwerk allgemein'!$F$15&lt;'1.1 Allgemein'!$I$22,
IF(OR(ISNUMBER($D74)=FALSE,$F74=""),"",
IF(AND('2.5 CAPEX'!$L77&lt;&gt;"x",'2.5 CAPEX'!$M77&lt;&gt;"x"),0,
IF($F74=0,0,
IF(J$4&lt;'2.1 Kraftwerk allgemein'!$F$16,0,
IF(J$4='2.1 Kraftwerk allgemein'!$F$16,'2.5 CAPEX'!$J77/$F74,
IF(J$4&lt;'2.1 Kraftwerk allgemein'!$F$16+$F74,
('2.5 CAPEX'!$J77+SUM(OFFSET('2.5 CAPEX'!O77,0,-MIN(MAX($F74-1-('2.1 Kraftwerk allgemein'!$F$16-'2.1 Kraftwerk allgemein'!$F$15+1),0),COLUMN(A74)-1-('2.1 Kraftwerk allgemein'!$F$16-'2.1 Kraftwerk allgemein'!$F$15+1)),1,MIN(MAX($F74-('2.1 Kraftwerk allgemein'!$F$16-'2.1 Kraftwerk allgemein'!$F$15+1),1),COLUMN(A74)-('2.1 Kraftwerk allgemein'!$F$16-'2.1 Kraftwerk allgemein'!$F$15+1)))))/$F74,
SUM(OFFSET('2.5 CAPEX'!O77,0,-MIN($F74-1,COLUMN(A74)-1),1,MIN($F74,COLUMN(A74))))/$F74)))))),
IF(OR(ISNUMBER($D74)=FALSE,$F74=""),"",
IF(AND('2.5 CAPEX'!$L77&lt;&gt;"x",'2.5 CAPEX'!$M77&lt;&gt;"x"),0,
IF($F74=0,0,
IF(J$4&lt;'2.1 Kraftwerk allgemein'!$F$16,0,
IF(J$4='2.1 Kraftwerk allgemein'!$F$16,'2.5 CAPEX'!$J77/$F74,
IF(J$4&lt;'2.1 Kraftwerk allgemein'!$F$16+$F74,
('2.5 CAPEX'!$J77+SUM(OFFSET('2.5 CAPEX'!O77,0,-MIN(MAX($F74-1-('2.1 Kraftwerk allgemein'!$F$16-'1.1 Allgemein'!$I$22+1),0),COLUMN(A74)-1-('2.1 Kraftwerk allgemein'!$F$16-'1.1 Allgemein'!$I$22+1)),1,MIN(MAX($F74-('2.1 Kraftwerk allgemein'!$F$16-'1.1 Allgemein'!$I$22+1),1),COLUMN(A74)-('2.1 Kraftwerk allgemein'!$F$16-'1.1 Allgemein'!$I$22+1)))))/$F74,
SUM(OFFSET('2.5 CAPEX'!O77,0,-MIN($F74-1,COLUMN(A74)-1),1,MIN($F74,COLUMN(A74))))/$F74)))))))</f>
        <v/>
      </c>
      <c r="K74" s="199" t="str">
        <f ca="1">IF('2.1 Kraftwerk allgemein'!$F$15&lt;'1.1 Allgemein'!$I$22,
IF(OR(ISNUMBER($D74)=FALSE,$F74=""),"",
IF(AND('2.5 CAPEX'!$L77&lt;&gt;"x",'2.5 CAPEX'!$M77&lt;&gt;"x"),0,
IF($F74=0,0,
IF(K$4&lt;'2.1 Kraftwerk allgemein'!$F$16,0,
IF(K$4='2.1 Kraftwerk allgemein'!$F$16,'2.5 CAPEX'!$J77/$F74,
IF(K$4&lt;'2.1 Kraftwerk allgemein'!$F$16+$F74,
('2.5 CAPEX'!$J77+SUM(OFFSET('2.5 CAPEX'!P77,0,-MIN(MAX($F74-1-('2.1 Kraftwerk allgemein'!$F$16-'2.1 Kraftwerk allgemein'!$F$15+1),0),COLUMN(B74)-1-('2.1 Kraftwerk allgemein'!$F$16-'2.1 Kraftwerk allgemein'!$F$15+1)),1,MIN(MAX($F74-('2.1 Kraftwerk allgemein'!$F$16-'2.1 Kraftwerk allgemein'!$F$15+1),1),COLUMN(B74)-('2.1 Kraftwerk allgemein'!$F$16-'2.1 Kraftwerk allgemein'!$F$15+1)))))/$F74,
SUM(OFFSET('2.5 CAPEX'!P77,0,-MIN($F74-1,COLUMN(B74)-1),1,MIN($F74,COLUMN(B74))))/$F74)))))),
IF(OR(ISNUMBER($D74)=FALSE,$F74=""),"",
IF(AND('2.5 CAPEX'!$L77&lt;&gt;"x",'2.5 CAPEX'!$M77&lt;&gt;"x"),0,
IF($F74=0,0,
IF(K$4&lt;'2.1 Kraftwerk allgemein'!$F$16,0,
IF(K$4='2.1 Kraftwerk allgemein'!$F$16,'2.5 CAPEX'!$J77/$F74,
IF(K$4&lt;'2.1 Kraftwerk allgemein'!$F$16+$F74,
('2.5 CAPEX'!$J77+SUM(OFFSET('2.5 CAPEX'!P77,0,-MIN(MAX($F74-1-('2.1 Kraftwerk allgemein'!$F$16-'1.1 Allgemein'!$I$22+1),0),COLUMN(B74)-1-('2.1 Kraftwerk allgemein'!$F$16-'1.1 Allgemein'!$I$22+1)),1,MIN(MAX($F74-('2.1 Kraftwerk allgemein'!$F$16-'1.1 Allgemein'!$I$22+1),1),COLUMN(B74)-('2.1 Kraftwerk allgemein'!$F$16-'1.1 Allgemein'!$I$22+1)))))/$F74,
SUM(OFFSET('2.5 CAPEX'!P77,0,-MIN($F74-1,COLUMN(B74)-1),1,MIN($F74,COLUMN(B74))))/$F74)))))))</f>
        <v/>
      </c>
      <c r="L74" s="199" t="str">
        <f ca="1">IF('2.1 Kraftwerk allgemein'!$F$15&lt;'1.1 Allgemein'!$I$22,
IF(OR(ISNUMBER($D74)=FALSE,$F74=""),"",
IF(AND('2.5 CAPEX'!$L77&lt;&gt;"x",'2.5 CAPEX'!$M77&lt;&gt;"x"),0,
IF($F74=0,0,
IF(L$4&lt;'2.1 Kraftwerk allgemein'!$F$16,0,
IF(L$4='2.1 Kraftwerk allgemein'!$F$16,'2.5 CAPEX'!$J77/$F74,
IF(L$4&lt;'2.1 Kraftwerk allgemein'!$F$16+$F74,
('2.5 CAPEX'!$J77+SUM(OFFSET('2.5 CAPEX'!Q77,0,-MIN(MAX($F74-1-('2.1 Kraftwerk allgemein'!$F$16-'2.1 Kraftwerk allgemein'!$F$15+1),0),COLUMN(C74)-1-('2.1 Kraftwerk allgemein'!$F$16-'2.1 Kraftwerk allgemein'!$F$15+1)),1,MIN(MAX($F74-('2.1 Kraftwerk allgemein'!$F$16-'2.1 Kraftwerk allgemein'!$F$15+1),1),COLUMN(C74)-('2.1 Kraftwerk allgemein'!$F$16-'2.1 Kraftwerk allgemein'!$F$15+1)))))/$F74,
SUM(OFFSET('2.5 CAPEX'!Q77,0,-MIN($F74-1,COLUMN(C74)-1),1,MIN($F74,COLUMN(C74))))/$F74)))))),
IF(OR(ISNUMBER($D74)=FALSE,$F74=""),"",
IF(AND('2.5 CAPEX'!$L77&lt;&gt;"x",'2.5 CAPEX'!$M77&lt;&gt;"x"),0,
IF($F74=0,0,
IF(L$4&lt;'2.1 Kraftwerk allgemein'!$F$16,0,
IF(L$4='2.1 Kraftwerk allgemein'!$F$16,'2.5 CAPEX'!$J77/$F74,
IF(L$4&lt;'2.1 Kraftwerk allgemein'!$F$16+$F74,
('2.5 CAPEX'!$J77+SUM(OFFSET('2.5 CAPEX'!Q77,0,-MIN(MAX($F74-1-('2.1 Kraftwerk allgemein'!$F$16-'1.1 Allgemein'!$I$22+1),0),COLUMN(C74)-1-('2.1 Kraftwerk allgemein'!$F$16-'1.1 Allgemein'!$I$22+1)),1,MIN(MAX($F74-('2.1 Kraftwerk allgemein'!$F$16-'1.1 Allgemein'!$I$22+1),1),COLUMN(C74)-('2.1 Kraftwerk allgemein'!$F$16-'1.1 Allgemein'!$I$22+1)))))/$F74,
SUM(OFFSET('2.5 CAPEX'!Q77,0,-MIN($F74-1,COLUMN(C74)-1),1,MIN($F74,COLUMN(C74))))/$F74)))))))</f>
        <v/>
      </c>
      <c r="M74" s="199" t="str">
        <f ca="1">IF('2.1 Kraftwerk allgemein'!$F$15&lt;'1.1 Allgemein'!$I$22,
IF(OR(ISNUMBER($D74)=FALSE,$F74=""),"",
IF(AND('2.5 CAPEX'!$L77&lt;&gt;"x",'2.5 CAPEX'!$M77&lt;&gt;"x"),0,
IF($F74=0,0,
IF(M$4&lt;'2.1 Kraftwerk allgemein'!$F$16,0,
IF(M$4='2.1 Kraftwerk allgemein'!$F$16,'2.5 CAPEX'!$J77/$F74,
IF(M$4&lt;'2.1 Kraftwerk allgemein'!$F$16+$F74,
('2.5 CAPEX'!$J77+SUM(OFFSET('2.5 CAPEX'!R77,0,-MIN(MAX($F74-1-('2.1 Kraftwerk allgemein'!$F$16-'2.1 Kraftwerk allgemein'!$F$15+1),0),COLUMN(D74)-1-('2.1 Kraftwerk allgemein'!$F$16-'2.1 Kraftwerk allgemein'!$F$15+1)),1,MIN(MAX($F74-('2.1 Kraftwerk allgemein'!$F$16-'2.1 Kraftwerk allgemein'!$F$15+1),1),COLUMN(D74)-('2.1 Kraftwerk allgemein'!$F$16-'2.1 Kraftwerk allgemein'!$F$15+1)))))/$F74,
SUM(OFFSET('2.5 CAPEX'!R77,0,-MIN($F74-1,COLUMN(D74)-1),1,MIN($F74,COLUMN(D74))))/$F74)))))),
IF(OR(ISNUMBER($D74)=FALSE,$F74=""),"",
IF(AND('2.5 CAPEX'!$L77&lt;&gt;"x",'2.5 CAPEX'!$M77&lt;&gt;"x"),0,
IF($F74=0,0,
IF(M$4&lt;'2.1 Kraftwerk allgemein'!$F$16,0,
IF(M$4='2.1 Kraftwerk allgemein'!$F$16,'2.5 CAPEX'!$J77/$F74,
IF(M$4&lt;'2.1 Kraftwerk allgemein'!$F$16+$F74,
('2.5 CAPEX'!$J77+SUM(OFFSET('2.5 CAPEX'!R77,0,-MIN(MAX($F74-1-('2.1 Kraftwerk allgemein'!$F$16-'1.1 Allgemein'!$I$22+1),0),COLUMN(D74)-1-('2.1 Kraftwerk allgemein'!$F$16-'1.1 Allgemein'!$I$22+1)),1,MIN(MAX($F74-('2.1 Kraftwerk allgemein'!$F$16-'1.1 Allgemein'!$I$22+1),1),COLUMN(D74)-('2.1 Kraftwerk allgemein'!$F$16-'1.1 Allgemein'!$I$22+1)))))/$F74,
SUM(OFFSET('2.5 CAPEX'!R77,0,-MIN($F74-1,COLUMN(D74)-1),1,MIN($F74,COLUMN(D74))))/$F74)))))))</f>
        <v/>
      </c>
      <c r="N74" s="199" t="str">
        <f ca="1">IF('2.1 Kraftwerk allgemein'!$F$15&lt;'1.1 Allgemein'!$I$22,
IF(OR(ISNUMBER($D74)=FALSE,$F74=""),"",
IF(AND('2.5 CAPEX'!$L77&lt;&gt;"x",'2.5 CAPEX'!$M77&lt;&gt;"x"),0,
IF($F74=0,0,
IF(N$4&lt;'2.1 Kraftwerk allgemein'!$F$16,0,
IF(N$4='2.1 Kraftwerk allgemein'!$F$16,'2.5 CAPEX'!$J77/$F74,
IF(N$4&lt;'2.1 Kraftwerk allgemein'!$F$16+$F74,
('2.5 CAPEX'!$J77+SUM(OFFSET('2.5 CAPEX'!S77,0,-MIN(MAX($F74-1-('2.1 Kraftwerk allgemein'!$F$16-'2.1 Kraftwerk allgemein'!$F$15+1),0),COLUMN(E74)-1-('2.1 Kraftwerk allgemein'!$F$16-'2.1 Kraftwerk allgemein'!$F$15+1)),1,MIN(MAX($F74-('2.1 Kraftwerk allgemein'!$F$16-'2.1 Kraftwerk allgemein'!$F$15+1),1),COLUMN(E74)-('2.1 Kraftwerk allgemein'!$F$16-'2.1 Kraftwerk allgemein'!$F$15+1)))))/$F74,
SUM(OFFSET('2.5 CAPEX'!S77,0,-MIN($F74-1,COLUMN(E74)-1),1,MIN($F74,COLUMN(E74))))/$F74)))))),
IF(OR(ISNUMBER($D74)=FALSE,$F74=""),"",
IF(AND('2.5 CAPEX'!$L77&lt;&gt;"x",'2.5 CAPEX'!$M77&lt;&gt;"x"),0,
IF($F74=0,0,
IF(N$4&lt;'2.1 Kraftwerk allgemein'!$F$16,0,
IF(N$4='2.1 Kraftwerk allgemein'!$F$16,'2.5 CAPEX'!$J77/$F74,
IF(N$4&lt;'2.1 Kraftwerk allgemein'!$F$16+$F74,
('2.5 CAPEX'!$J77+SUM(OFFSET('2.5 CAPEX'!S77,0,-MIN(MAX($F74-1-('2.1 Kraftwerk allgemein'!$F$16-'1.1 Allgemein'!$I$22+1),0),COLUMN(E74)-1-('2.1 Kraftwerk allgemein'!$F$16-'1.1 Allgemein'!$I$22+1)),1,MIN(MAX($F74-('2.1 Kraftwerk allgemein'!$F$16-'1.1 Allgemein'!$I$22+1),1),COLUMN(E74)-('2.1 Kraftwerk allgemein'!$F$16-'1.1 Allgemein'!$I$22+1)))))/$F74,
SUM(OFFSET('2.5 CAPEX'!S77,0,-MIN($F74-1,COLUMN(E74)-1),1,MIN($F74,COLUMN(E74))))/$F74)))))))</f>
        <v/>
      </c>
      <c r="O74" s="199" t="str">
        <f ca="1">IF('2.1 Kraftwerk allgemein'!$F$15&lt;'1.1 Allgemein'!$I$22,
IF(OR(ISNUMBER($D74)=FALSE,$F74=""),"",
IF(AND('2.5 CAPEX'!$L77&lt;&gt;"x",'2.5 CAPEX'!$M77&lt;&gt;"x"),0,
IF($F74=0,0,
IF(O$4&lt;'2.1 Kraftwerk allgemein'!$F$16,0,
IF(O$4='2.1 Kraftwerk allgemein'!$F$16,'2.5 CAPEX'!$J77/$F74,
IF(O$4&lt;'2.1 Kraftwerk allgemein'!$F$16+$F74,
('2.5 CAPEX'!$J77+SUM(OFFSET('2.5 CAPEX'!T77,0,-MIN(MAX($F74-1-('2.1 Kraftwerk allgemein'!$F$16-'2.1 Kraftwerk allgemein'!$F$15+1),0),COLUMN(F74)-1-('2.1 Kraftwerk allgemein'!$F$16-'2.1 Kraftwerk allgemein'!$F$15+1)),1,MIN(MAX($F74-('2.1 Kraftwerk allgemein'!$F$16-'2.1 Kraftwerk allgemein'!$F$15+1),1),COLUMN(F74)-('2.1 Kraftwerk allgemein'!$F$16-'2.1 Kraftwerk allgemein'!$F$15+1)))))/$F74,
SUM(OFFSET('2.5 CAPEX'!T77,0,-MIN($F74-1,COLUMN(F74)-1),1,MIN($F74,COLUMN(F74))))/$F74)))))),
IF(OR(ISNUMBER($D74)=FALSE,$F74=""),"",
IF(AND('2.5 CAPEX'!$L77&lt;&gt;"x",'2.5 CAPEX'!$M77&lt;&gt;"x"),0,
IF($F74=0,0,
IF(O$4&lt;'2.1 Kraftwerk allgemein'!$F$16,0,
IF(O$4='2.1 Kraftwerk allgemein'!$F$16,'2.5 CAPEX'!$J77/$F74,
IF(O$4&lt;'2.1 Kraftwerk allgemein'!$F$16+$F74,
('2.5 CAPEX'!$J77+SUM(OFFSET('2.5 CAPEX'!T77,0,-MIN(MAX($F74-1-('2.1 Kraftwerk allgemein'!$F$16-'1.1 Allgemein'!$I$22+1),0),COLUMN(F74)-1-('2.1 Kraftwerk allgemein'!$F$16-'1.1 Allgemein'!$I$22+1)),1,MIN(MAX($F74-('2.1 Kraftwerk allgemein'!$F$16-'1.1 Allgemein'!$I$22+1),1),COLUMN(F74)-('2.1 Kraftwerk allgemein'!$F$16-'1.1 Allgemein'!$I$22+1)))))/$F74,
SUM(OFFSET('2.5 CAPEX'!T77,0,-MIN($F74-1,COLUMN(F74)-1),1,MIN($F74,COLUMN(F74))))/$F74)))))))</f>
        <v/>
      </c>
      <c r="P74" s="199" t="str">
        <f ca="1">IF('2.1 Kraftwerk allgemein'!$F$15&lt;'1.1 Allgemein'!$I$22,
IF(OR(ISNUMBER($D74)=FALSE,$F74=""),"",
IF(AND('2.5 CAPEX'!$L77&lt;&gt;"x",'2.5 CAPEX'!$M77&lt;&gt;"x"),0,
IF($F74=0,0,
IF(P$4&lt;'2.1 Kraftwerk allgemein'!$F$16,0,
IF(P$4='2.1 Kraftwerk allgemein'!$F$16,'2.5 CAPEX'!$J77/$F74,
IF(P$4&lt;'2.1 Kraftwerk allgemein'!$F$16+$F74,
('2.5 CAPEX'!$J77+SUM(OFFSET('2.5 CAPEX'!U77,0,-MIN(MAX($F74-1-('2.1 Kraftwerk allgemein'!$F$16-'2.1 Kraftwerk allgemein'!$F$15+1),0),COLUMN(G74)-1-('2.1 Kraftwerk allgemein'!$F$16-'2.1 Kraftwerk allgemein'!$F$15+1)),1,MIN(MAX($F74-('2.1 Kraftwerk allgemein'!$F$16-'2.1 Kraftwerk allgemein'!$F$15+1),1),COLUMN(G74)-('2.1 Kraftwerk allgemein'!$F$16-'2.1 Kraftwerk allgemein'!$F$15+1)))))/$F74,
SUM(OFFSET('2.5 CAPEX'!U77,0,-MIN($F74-1,COLUMN(G74)-1),1,MIN($F74,COLUMN(G74))))/$F74)))))),
IF(OR(ISNUMBER($D74)=FALSE,$F74=""),"",
IF(AND('2.5 CAPEX'!$L77&lt;&gt;"x",'2.5 CAPEX'!$M77&lt;&gt;"x"),0,
IF($F74=0,0,
IF(P$4&lt;'2.1 Kraftwerk allgemein'!$F$16,0,
IF(P$4='2.1 Kraftwerk allgemein'!$F$16,'2.5 CAPEX'!$J77/$F74,
IF(P$4&lt;'2.1 Kraftwerk allgemein'!$F$16+$F74,
('2.5 CAPEX'!$J77+SUM(OFFSET('2.5 CAPEX'!U77,0,-MIN(MAX($F74-1-('2.1 Kraftwerk allgemein'!$F$16-'1.1 Allgemein'!$I$22+1),0),COLUMN(G74)-1-('2.1 Kraftwerk allgemein'!$F$16-'1.1 Allgemein'!$I$22+1)),1,MIN(MAX($F74-('2.1 Kraftwerk allgemein'!$F$16-'1.1 Allgemein'!$I$22+1),1),COLUMN(G74)-('2.1 Kraftwerk allgemein'!$F$16-'1.1 Allgemein'!$I$22+1)))))/$F74,
SUM(OFFSET('2.5 CAPEX'!U77,0,-MIN($F74-1,COLUMN(G74)-1),1,MIN($F74,COLUMN(G74))))/$F74)))))))</f>
        <v/>
      </c>
      <c r="Q74" s="199" t="str">
        <f ca="1">IF('2.1 Kraftwerk allgemein'!$F$15&lt;'1.1 Allgemein'!$I$22,
IF(OR(ISNUMBER($D74)=FALSE,$F74=""),"",
IF(AND('2.5 CAPEX'!$L77&lt;&gt;"x",'2.5 CAPEX'!$M77&lt;&gt;"x"),0,
IF($F74=0,0,
IF(Q$4&lt;'2.1 Kraftwerk allgemein'!$F$16,0,
IF(Q$4='2.1 Kraftwerk allgemein'!$F$16,'2.5 CAPEX'!$J77/$F74,
IF(Q$4&lt;'2.1 Kraftwerk allgemein'!$F$16+$F74,
('2.5 CAPEX'!$J77+SUM(OFFSET('2.5 CAPEX'!V77,0,-MIN(MAX($F74-1-('2.1 Kraftwerk allgemein'!$F$16-'2.1 Kraftwerk allgemein'!$F$15+1),0),COLUMN(H74)-1-('2.1 Kraftwerk allgemein'!$F$16-'2.1 Kraftwerk allgemein'!$F$15+1)),1,MIN(MAX($F74-('2.1 Kraftwerk allgemein'!$F$16-'2.1 Kraftwerk allgemein'!$F$15+1),1),COLUMN(H74)-('2.1 Kraftwerk allgemein'!$F$16-'2.1 Kraftwerk allgemein'!$F$15+1)))))/$F74,
SUM(OFFSET('2.5 CAPEX'!V77,0,-MIN($F74-1,COLUMN(H74)-1),1,MIN($F74,COLUMN(H74))))/$F74)))))),
IF(OR(ISNUMBER($D74)=FALSE,$F74=""),"",
IF(AND('2.5 CAPEX'!$L77&lt;&gt;"x",'2.5 CAPEX'!$M77&lt;&gt;"x"),0,
IF($F74=0,0,
IF(Q$4&lt;'2.1 Kraftwerk allgemein'!$F$16,0,
IF(Q$4='2.1 Kraftwerk allgemein'!$F$16,'2.5 CAPEX'!$J77/$F74,
IF(Q$4&lt;'2.1 Kraftwerk allgemein'!$F$16+$F74,
('2.5 CAPEX'!$J77+SUM(OFFSET('2.5 CAPEX'!V77,0,-MIN(MAX($F74-1-('2.1 Kraftwerk allgemein'!$F$16-'1.1 Allgemein'!$I$22+1),0),COLUMN(H74)-1-('2.1 Kraftwerk allgemein'!$F$16-'1.1 Allgemein'!$I$22+1)),1,MIN(MAX($F74-('2.1 Kraftwerk allgemein'!$F$16-'1.1 Allgemein'!$I$22+1),1),COLUMN(H74)-('2.1 Kraftwerk allgemein'!$F$16-'1.1 Allgemein'!$I$22+1)))))/$F74,
SUM(OFFSET('2.5 CAPEX'!V77,0,-MIN($F74-1,COLUMN(H74)-1),1,MIN($F74,COLUMN(H74))))/$F74)))))))</f>
        <v/>
      </c>
      <c r="R74" s="199" t="str">
        <f ca="1">IF('2.1 Kraftwerk allgemein'!$F$15&lt;'1.1 Allgemein'!$I$22,
IF(OR(ISNUMBER($D74)=FALSE,$F74=""),"",
IF(AND('2.5 CAPEX'!$L77&lt;&gt;"x",'2.5 CAPEX'!$M77&lt;&gt;"x"),0,
IF($F74=0,0,
IF(R$4&lt;'2.1 Kraftwerk allgemein'!$F$16,0,
IF(R$4='2.1 Kraftwerk allgemein'!$F$16,'2.5 CAPEX'!$J77/$F74,
IF(R$4&lt;'2.1 Kraftwerk allgemein'!$F$16+$F74,
('2.5 CAPEX'!$J77+SUM(OFFSET('2.5 CAPEX'!W77,0,-MIN(MAX($F74-1-('2.1 Kraftwerk allgemein'!$F$16-'2.1 Kraftwerk allgemein'!$F$15+1),0),COLUMN(I74)-1-('2.1 Kraftwerk allgemein'!$F$16-'2.1 Kraftwerk allgemein'!$F$15+1)),1,MIN(MAX($F74-('2.1 Kraftwerk allgemein'!$F$16-'2.1 Kraftwerk allgemein'!$F$15+1),1),COLUMN(I74)-('2.1 Kraftwerk allgemein'!$F$16-'2.1 Kraftwerk allgemein'!$F$15+1)))))/$F74,
SUM(OFFSET('2.5 CAPEX'!W77,0,-MIN($F74-1,COLUMN(I74)-1),1,MIN($F74,COLUMN(I74))))/$F74)))))),
IF(OR(ISNUMBER($D74)=FALSE,$F74=""),"",
IF(AND('2.5 CAPEX'!$L77&lt;&gt;"x",'2.5 CAPEX'!$M77&lt;&gt;"x"),0,
IF($F74=0,0,
IF(R$4&lt;'2.1 Kraftwerk allgemein'!$F$16,0,
IF(R$4='2.1 Kraftwerk allgemein'!$F$16,'2.5 CAPEX'!$J77/$F74,
IF(R$4&lt;'2.1 Kraftwerk allgemein'!$F$16+$F74,
('2.5 CAPEX'!$J77+SUM(OFFSET('2.5 CAPEX'!W77,0,-MIN(MAX($F74-1-('2.1 Kraftwerk allgemein'!$F$16-'1.1 Allgemein'!$I$22+1),0),COLUMN(I74)-1-('2.1 Kraftwerk allgemein'!$F$16-'1.1 Allgemein'!$I$22+1)),1,MIN(MAX($F74-('2.1 Kraftwerk allgemein'!$F$16-'1.1 Allgemein'!$I$22+1),1),COLUMN(I74)-('2.1 Kraftwerk allgemein'!$F$16-'1.1 Allgemein'!$I$22+1)))))/$F74,
SUM(OFFSET('2.5 CAPEX'!W77,0,-MIN($F74-1,COLUMN(I74)-1),1,MIN($F74,COLUMN(I74))))/$F74)))))))</f>
        <v/>
      </c>
      <c r="S74" s="199" t="str">
        <f ca="1">IF('2.1 Kraftwerk allgemein'!$F$15&lt;'1.1 Allgemein'!$I$22,
IF(OR(ISNUMBER($D74)=FALSE,$F74=""),"",
IF(AND('2.5 CAPEX'!$L77&lt;&gt;"x",'2.5 CAPEX'!$M77&lt;&gt;"x"),0,
IF($F74=0,0,
IF(S$4&lt;'2.1 Kraftwerk allgemein'!$F$16,0,
IF(S$4='2.1 Kraftwerk allgemein'!$F$16,'2.5 CAPEX'!$J77/$F74,
IF(S$4&lt;'2.1 Kraftwerk allgemein'!$F$16+$F74,
('2.5 CAPEX'!$J77+SUM(OFFSET('2.5 CAPEX'!X77,0,-MIN(MAX($F74-1-('2.1 Kraftwerk allgemein'!$F$16-'2.1 Kraftwerk allgemein'!$F$15+1),0),COLUMN(J74)-1-('2.1 Kraftwerk allgemein'!$F$16-'2.1 Kraftwerk allgemein'!$F$15+1)),1,MIN(MAX($F74-('2.1 Kraftwerk allgemein'!$F$16-'2.1 Kraftwerk allgemein'!$F$15+1),1),COLUMN(J74)-('2.1 Kraftwerk allgemein'!$F$16-'2.1 Kraftwerk allgemein'!$F$15+1)))))/$F74,
SUM(OFFSET('2.5 CAPEX'!X77,0,-MIN($F74-1,COLUMN(J74)-1),1,MIN($F74,COLUMN(J74))))/$F74)))))),
IF(OR(ISNUMBER($D74)=FALSE,$F74=""),"",
IF(AND('2.5 CAPEX'!$L77&lt;&gt;"x",'2.5 CAPEX'!$M77&lt;&gt;"x"),0,
IF($F74=0,0,
IF(S$4&lt;'2.1 Kraftwerk allgemein'!$F$16,0,
IF(S$4='2.1 Kraftwerk allgemein'!$F$16,'2.5 CAPEX'!$J77/$F74,
IF(S$4&lt;'2.1 Kraftwerk allgemein'!$F$16+$F74,
('2.5 CAPEX'!$J77+SUM(OFFSET('2.5 CAPEX'!X77,0,-MIN(MAX($F74-1-('2.1 Kraftwerk allgemein'!$F$16-'1.1 Allgemein'!$I$22+1),0),COLUMN(J74)-1-('2.1 Kraftwerk allgemein'!$F$16-'1.1 Allgemein'!$I$22+1)),1,MIN(MAX($F74-('2.1 Kraftwerk allgemein'!$F$16-'1.1 Allgemein'!$I$22+1),1),COLUMN(J74)-('2.1 Kraftwerk allgemein'!$F$16-'1.1 Allgemein'!$I$22+1)))))/$F74,
SUM(OFFSET('2.5 CAPEX'!X77,0,-MIN($F74-1,COLUMN(J74)-1),1,MIN($F74,COLUMN(J74))))/$F74)))))))</f>
        <v/>
      </c>
      <c r="T74" s="199" t="str">
        <f ca="1">IF('2.1 Kraftwerk allgemein'!$F$15&lt;'1.1 Allgemein'!$I$22,
IF(OR(ISNUMBER($D74)=FALSE,$F74=""),"",
IF(AND('2.5 CAPEX'!$L77&lt;&gt;"x",'2.5 CAPEX'!$M77&lt;&gt;"x"),0,
IF($F74=0,0,
IF(T$4&lt;'2.1 Kraftwerk allgemein'!$F$16,0,
IF(T$4='2.1 Kraftwerk allgemein'!$F$16,'2.5 CAPEX'!$J77/$F74,
IF(T$4&lt;'2.1 Kraftwerk allgemein'!$F$16+$F74,
('2.5 CAPEX'!$J77+SUM(OFFSET('2.5 CAPEX'!Y77,0,-MIN(MAX($F74-1-('2.1 Kraftwerk allgemein'!$F$16-'2.1 Kraftwerk allgemein'!$F$15+1),0),COLUMN(K74)-1-('2.1 Kraftwerk allgemein'!$F$16-'2.1 Kraftwerk allgemein'!$F$15+1)),1,MIN(MAX($F74-('2.1 Kraftwerk allgemein'!$F$16-'2.1 Kraftwerk allgemein'!$F$15+1),1),COLUMN(K74)-('2.1 Kraftwerk allgemein'!$F$16-'2.1 Kraftwerk allgemein'!$F$15+1)))))/$F74,
SUM(OFFSET('2.5 CAPEX'!Y77,0,-MIN($F74-1,COLUMN(K74)-1),1,MIN($F74,COLUMN(K74))))/$F74)))))),
IF(OR(ISNUMBER($D74)=FALSE,$F74=""),"",
IF(AND('2.5 CAPEX'!$L77&lt;&gt;"x",'2.5 CAPEX'!$M77&lt;&gt;"x"),0,
IF($F74=0,0,
IF(T$4&lt;'2.1 Kraftwerk allgemein'!$F$16,0,
IF(T$4='2.1 Kraftwerk allgemein'!$F$16,'2.5 CAPEX'!$J77/$F74,
IF(T$4&lt;'2.1 Kraftwerk allgemein'!$F$16+$F74,
('2.5 CAPEX'!$J77+SUM(OFFSET('2.5 CAPEX'!Y77,0,-MIN(MAX($F74-1-('2.1 Kraftwerk allgemein'!$F$16-'1.1 Allgemein'!$I$22+1),0),COLUMN(K74)-1-('2.1 Kraftwerk allgemein'!$F$16-'1.1 Allgemein'!$I$22+1)),1,MIN(MAX($F74-('2.1 Kraftwerk allgemein'!$F$16-'1.1 Allgemein'!$I$22+1),1),COLUMN(K74)-('2.1 Kraftwerk allgemein'!$F$16-'1.1 Allgemein'!$I$22+1)))))/$F74,
SUM(OFFSET('2.5 CAPEX'!Y77,0,-MIN($F74-1,COLUMN(K74)-1),1,MIN($F74,COLUMN(K74))))/$F74)))))))</f>
        <v/>
      </c>
      <c r="U74" s="199" t="str">
        <f ca="1">IF('2.1 Kraftwerk allgemein'!$F$15&lt;'1.1 Allgemein'!$I$22,
IF(OR(ISNUMBER($D74)=FALSE,$F74=""),"",
IF(AND('2.5 CAPEX'!$L77&lt;&gt;"x",'2.5 CAPEX'!$M77&lt;&gt;"x"),0,
IF($F74=0,0,
IF(U$4&lt;'2.1 Kraftwerk allgemein'!$F$16,0,
IF(U$4='2.1 Kraftwerk allgemein'!$F$16,'2.5 CAPEX'!$J77/$F74,
IF(U$4&lt;'2.1 Kraftwerk allgemein'!$F$16+$F74,
('2.5 CAPEX'!$J77+SUM(OFFSET('2.5 CAPEX'!Z77,0,-MIN(MAX($F74-1-('2.1 Kraftwerk allgemein'!$F$16-'2.1 Kraftwerk allgemein'!$F$15+1),0),COLUMN(L74)-1-('2.1 Kraftwerk allgemein'!$F$16-'2.1 Kraftwerk allgemein'!$F$15+1)),1,MIN(MAX($F74-('2.1 Kraftwerk allgemein'!$F$16-'2.1 Kraftwerk allgemein'!$F$15+1),1),COLUMN(L74)-('2.1 Kraftwerk allgemein'!$F$16-'2.1 Kraftwerk allgemein'!$F$15+1)))))/$F74,
SUM(OFFSET('2.5 CAPEX'!Z77,0,-MIN($F74-1,COLUMN(L74)-1),1,MIN($F74,COLUMN(L74))))/$F74)))))),
IF(OR(ISNUMBER($D74)=FALSE,$F74=""),"",
IF(AND('2.5 CAPEX'!$L77&lt;&gt;"x",'2.5 CAPEX'!$M77&lt;&gt;"x"),0,
IF($F74=0,0,
IF(U$4&lt;'2.1 Kraftwerk allgemein'!$F$16,0,
IF(U$4='2.1 Kraftwerk allgemein'!$F$16,'2.5 CAPEX'!$J77/$F74,
IF(U$4&lt;'2.1 Kraftwerk allgemein'!$F$16+$F74,
('2.5 CAPEX'!$J77+SUM(OFFSET('2.5 CAPEX'!Z77,0,-MIN(MAX($F74-1-('2.1 Kraftwerk allgemein'!$F$16-'1.1 Allgemein'!$I$22+1),0),COLUMN(L74)-1-('2.1 Kraftwerk allgemein'!$F$16-'1.1 Allgemein'!$I$22+1)),1,MIN(MAX($F74-('2.1 Kraftwerk allgemein'!$F$16-'1.1 Allgemein'!$I$22+1),1),COLUMN(L74)-('2.1 Kraftwerk allgemein'!$F$16-'1.1 Allgemein'!$I$22+1)))))/$F74,
SUM(OFFSET('2.5 CAPEX'!Z77,0,-MIN($F74-1,COLUMN(L74)-1),1,MIN($F74,COLUMN(L74))))/$F74)))))))</f>
        <v/>
      </c>
      <c r="V74" s="199" t="str">
        <f ca="1">IF('2.1 Kraftwerk allgemein'!$F$15&lt;'1.1 Allgemein'!$I$22,
IF(OR(ISNUMBER($D74)=FALSE,$F74=""),"",
IF(AND('2.5 CAPEX'!$L77&lt;&gt;"x",'2.5 CAPEX'!$M77&lt;&gt;"x"),0,
IF($F74=0,0,
IF(V$4&lt;'2.1 Kraftwerk allgemein'!$F$16,0,
IF(V$4='2.1 Kraftwerk allgemein'!$F$16,'2.5 CAPEX'!$J77/$F74,
IF(V$4&lt;'2.1 Kraftwerk allgemein'!$F$16+$F74,
('2.5 CAPEX'!$J77+SUM(OFFSET('2.5 CAPEX'!AA77,0,-MIN(MAX($F74-1-('2.1 Kraftwerk allgemein'!$F$16-'2.1 Kraftwerk allgemein'!$F$15+1),0),COLUMN(M74)-1-('2.1 Kraftwerk allgemein'!$F$16-'2.1 Kraftwerk allgemein'!$F$15+1)),1,MIN(MAX($F74-('2.1 Kraftwerk allgemein'!$F$16-'2.1 Kraftwerk allgemein'!$F$15+1),1),COLUMN(M74)-('2.1 Kraftwerk allgemein'!$F$16-'2.1 Kraftwerk allgemein'!$F$15+1)))))/$F74,
SUM(OFFSET('2.5 CAPEX'!AA77,0,-MIN($F74-1,COLUMN(M74)-1),1,MIN($F74,COLUMN(M74))))/$F74)))))),
IF(OR(ISNUMBER($D74)=FALSE,$F74=""),"",
IF(AND('2.5 CAPEX'!$L77&lt;&gt;"x",'2.5 CAPEX'!$M77&lt;&gt;"x"),0,
IF($F74=0,0,
IF(V$4&lt;'2.1 Kraftwerk allgemein'!$F$16,0,
IF(V$4='2.1 Kraftwerk allgemein'!$F$16,'2.5 CAPEX'!$J77/$F74,
IF(V$4&lt;'2.1 Kraftwerk allgemein'!$F$16+$F74,
('2.5 CAPEX'!$J77+SUM(OFFSET('2.5 CAPEX'!AA77,0,-MIN(MAX($F74-1-('2.1 Kraftwerk allgemein'!$F$16-'1.1 Allgemein'!$I$22+1),0),COLUMN(M74)-1-('2.1 Kraftwerk allgemein'!$F$16-'1.1 Allgemein'!$I$22+1)),1,MIN(MAX($F74-('2.1 Kraftwerk allgemein'!$F$16-'1.1 Allgemein'!$I$22+1),1),COLUMN(M74)-('2.1 Kraftwerk allgemein'!$F$16-'1.1 Allgemein'!$I$22+1)))))/$F74,
SUM(OFFSET('2.5 CAPEX'!AA77,0,-MIN($F74-1,COLUMN(M74)-1),1,MIN($F74,COLUMN(M74))))/$F74)))))))</f>
        <v/>
      </c>
      <c r="W74" s="199" t="str">
        <f ca="1">IF('2.1 Kraftwerk allgemein'!$F$15&lt;'1.1 Allgemein'!$I$22,
IF(OR(ISNUMBER($D74)=FALSE,$F74=""),"",
IF(AND('2.5 CAPEX'!$L77&lt;&gt;"x",'2.5 CAPEX'!$M77&lt;&gt;"x"),0,
IF($F74=0,0,
IF(W$4&lt;'2.1 Kraftwerk allgemein'!$F$16,0,
IF(W$4='2.1 Kraftwerk allgemein'!$F$16,'2.5 CAPEX'!$J77/$F74,
IF(W$4&lt;'2.1 Kraftwerk allgemein'!$F$16+$F74,
('2.5 CAPEX'!$J77+SUM(OFFSET('2.5 CAPEX'!AB77,0,-MIN(MAX($F74-1-('2.1 Kraftwerk allgemein'!$F$16-'2.1 Kraftwerk allgemein'!$F$15+1),0),COLUMN(N74)-1-('2.1 Kraftwerk allgemein'!$F$16-'2.1 Kraftwerk allgemein'!$F$15+1)),1,MIN(MAX($F74-('2.1 Kraftwerk allgemein'!$F$16-'2.1 Kraftwerk allgemein'!$F$15+1),1),COLUMN(N74)-('2.1 Kraftwerk allgemein'!$F$16-'2.1 Kraftwerk allgemein'!$F$15+1)))))/$F74,
SUM(OFFSET('2.5 CAPEX'!AB77,0,-MIN($F74-1,COLUMN(N74)-1),1,MIN($F74,COLUMN(N74))))/$F74)))))),
IF(OR(ISNUMBER($D74)=FALSE,$F74=""),"",
IF(AND('2.5 CAPEX'!$L77&lt;&gt;"x",'2.5 CAPEX'!$M77&lt;&gt;"x"),0,
IF($F74=0,0,
IF(W$4&lt;'2.1 Kraftwerk allgemein'!$F$16,0,
IF(W$4='2.1 Kraftwerk allgemein'!$F$16,'2.5 CAPEX'!$J77/$F74,
IF(W$4&lt;'2.1 Kraftwerk allgemein'!$F$16+$F74,
('2.5 CAPEX'!$J77+SUM(OFFSET('2.5 CAPEX'!AB77,0,-MIN(MAX($F74-1-('2.1 Kraftwerk allgemein'!$F$16-'1.1 Allgemein'!$I$22+1),0),COLUMN(N74)-1-('2.1 Kraftwerk allgemein'!$F$16-'1.1 Allgemein'!$I$22+1)),1,MIN(MAX($F74-('2.1 Kraftwerk allgemein'!$F$16-'1.1 Allgemein'!$I$22+1),1),COLUMN(N74)-('2.1 Kraftwerk allgemein'!$F$16-'1.1 Allgemein'!$I$22+1)))))/$F74,
SUM(OFFSET('2.5 CAPEX'!AB77,0,-MIN($F74-1,COLUMN(N74)-1),1,MIN($F74,COLUMN(N74))))/$F74)))))))</f>
        <v/>
      </c>
      <c r="X74" s="199" t="str">
        <f ca="1">IF('2.1 Kraftwerk allgemein'!$F$15&lt;'1.1 Allgemein'!$I$22,
IF(OR(ISNUMBER($D74)=FALSE,$F74=""),"",
IF(AND('2.5 CAPEX'!$L77&lt;&gt;"x",'2.5 CAPEX'!$M77&lt;&gt;"x"),0,
IF($F74=0,0,
IF(X$4&lt;'2.1 Kraftwerk allgemein'!$F$16,0,
IF(X$4='2.1 Kraftwerk allgemein'!$F$16,'2.5 CAPEX'!$J77/$F74,
IF(X$4&lt;'2.1 Kraftwerk allgemein'!$F$16+$F74,
('2.5 CAPEX'!$J77+SUM(OFFSET('2.5 CAPEX'!AC77,0,-MIN(MAX($F74-1-('2.1 Kraftwerk allgemein'!$F$16-'2.1 Kraftwerk allgemein'!$F$15+1),0),COLUMN(O74)-1-('2.1 Kraftwerk allgemein'!$F$16-'2.1 Kraftwerk allgemein'!$F$15+1)),1,MIN(MAX($F74-('2.1 Kraftwerk allgemein'!$F$16-'2.1 Kraftwerk allgemein'!$F$15+1),1),COLUMN(O74)-('2.1 Kraftwerk allgemein'!$F$16-'2.1 Kraftwerk allgemein'!$F$15+1)))))/$F74,
SUM(OFFSET('2.5 CAPEX'!AC77,0,-MIN($F74-1,COLUMN(O74)-1),1,MIN($F74,COLUMN(O74))))/$F74)))))),
IF(OR(ISNUMBER($D74)=FALSE,$F74=""),"",
IF(AND('2.5 CAPEX'!$L77&lt;&gt;"x",'2.5 CAPEX'!$M77&lt;&gt;"x"),0,
IF($F74=0,0,
IF(X$4&lt;'2.1 Kraftwerk allgemein'!$F$16,0,
IF(X$4='2.1 Kraftwerk allgemein'!$F$16,'2.5 CAPEX'!$J77/$F74,
IF(X$4&lt;'2.1 Kraftwerk allgemein'!$F$16+$F74,
('2.5 CAPEX'!$J77+SUM(OFFSET('2.5 CAPEX'!AC77,0,-MIN(MAX($F74-1-('2.1 Kraftwerk allgemein'!$F$16-'1.1 Allgemein'!$I$22+1),0),COLUMN(O74)-1-('2.1 Kraftwerk allgemein'!$F$16-'1.1 Allgemein'!$I$22+1)),1,MIN(MAX($F74-('2.1 Kraftwerk allgemein'!$F$16-'1.1 Allgemein'!$I$22+1),1),COLUMN(O74)-('2.1 Kraftwerk allgemein'!$F$16-'1.1 Allgemein'!$I$22+1)))))/$F74,
SUM(OFFSET('2.5 CAPEX'!AC77,0,-MIN($F74-1,COLUMN(O74)-1),1,MIN($F74,COLUMN(O74))))/$F74)))))))</f>
        <v/>
      </c>
      <c r="Y74" s="199" t="str">
        <f ca="1">IF('2.1 Kraftwerk allgemein'!$F$15&lt;'1.1 Allgemein'!$I$22,
IF(OR(ISNUMBER($D74)=FALSE,$F74=""),"",
IF(AND('2.5 CAPEX'!$L77&lt;&gt;"x",'2.5 CAPEX'!$M77&lt;&gt;"x"),0,
IF($F74=0,0,
IF(Y$4&lt;'2.1 Kraftwerk allgemein'!$F$16,0,
IF(Y$4='2.1 Kraftwerk allgemein'!$F$16,'2.5 CAPEX'!$J77/$F74,
IF(Y$4&lt;'2.1 Kraftwerk allgemein'!$F$16+$F74,
('2.5 CAPEX'!$J77+SUM(OFFSET('2.5 CAPEX'!AD77,0,-MIN(MAX($F74-1-('2.1 Kraftwerk allgemein'!$F$16-'2.1 Kraftwerk allgemein'!$F$15+1),0),COLUMN(P74)-1-('2.1 Kraftwerk allgemein'!$F$16-'2.1 Kraftwerk allgemein'!$F$15+1)),1,MIN(MAX($F74-('2.1 Kraftwerk allgemein'!$F$16-'2.1 Kraftwerk allgemein'!$F$15+1),1),COLUMN(P74)-('2.1 Kraftwerk allgemein'!$F$16-'2.1 Kraftwerk allgemein'!$F$15+1)))))/$F74,
SUM(OFFSET('2.5 CAPEX'!AD77,0,-MIN($F74-1,COLUMN(P74)-1),1,MIN($F74,COLUMN(P74))))/$F74)))))),
IF(OR(ISNUMBER($D74)=FALSE,$F74=""),"",
IF(AND('2.5 CAPEX'!$L77&lt;&gt;"x",'2.5 CAPEX'!$M77&lt;&gt;"x"),0,
IF($F74=0,0,
IF(Y$4&lt;'2.1 Kraftwerk allgemein'!$F$16,0,
IF(Y$4='2.1 Kraftwerk allgemein'!$F$16,'2.5 CAPEX'!$J77/$F74,
IF(Y$4&lt;'2.1 Kraftwerk allgemein'!$F$16+$F74,
('2.5 CAPEX'!$J77+SUM(OFFSET('2.5 CAPEX'!AD77,0,-MIN(MAX($F74-1-('2.1 Kraftwerk allgemein'!$F$16-'1.1 Allgemein'!$I$22+1),0),COLUMN(P74)-1-('2.1 Kraftwerk allgemein'!$F$16-'1.1 Allgemein'!$I$22+1)),1,MIN(MAX($F74-('2.1 Kraftwerk allgemein'!$F$16-'1.1 Allgemein'!$I$22+1),1),COLUMN(P74)-('2.1 Kraftwerk allgemein'!$F$16-'1.1 Allgemein'!$I$22+1)))))/$F74,
SUM(OFFSET('2.5 CAPEX'!AD77,0,-MIN($F74-1,COLUMN(P74)-1),1,MIN($F74,COLUMN(P74))))/$F74)))))))</f>
        <v/>
      </c>
      <c r="Z74" s="199" t="str">
        <f ca="1">IF('2.1 Kraftwerk allgemein'!$F$15&lt;'1.1 Allgemein'!$I$22,
IF(OR(ISNUMBER($D74)=FALSE,$F74=""),"",
IF(AND('2.5 CAPEX'!$L77&lt;&gt;"x",'2.5 CAPEX'!$M77&lt;&gt;"x"),0,
IF($F74=0,0,
IF(Z$4&lt;'2.1 Kraftwerk allgemein'!$F$16,0,
IF(Z$4='2.1 Kraftwerk allgemein'!$F$16,'2.5 CAPEX'!$J77/$F74,
IF(Z$4&lt;'2.1 Kraftwerk allgemein'!$F$16+$F74,
('2.5 CAPEX'!$J77+SUM(OFFSET('2.5 CAPEX'!AE77,0,-MIN(MAX($F74-1-('2.1 Kraftwerk allgemein'!$F$16-'2.1 Kraftwerk allgemein'!$F$15+1),0),COLUMN(Q74)-1-('2.1 Kraftwerk allgemein'!$F$16-'2.1 Kraftwerk allgemein'!$F$15+1)),1,MIN(MAX($F74-('2.1 Kraftwerk allgemein'!$F$16-'2.1 Kraftwerk allgemein'!$F$15+1),1),COLUMN(Q74)-('2.1 Kraftwerk allgemein'!$F$16-'2.1 Kraftwerk allgemein'!$F$15+1)))))/$F74,
SUM(OFFSET('2.5 CAPEX'!AE77,0,-MIN($F74-1,COLUMN(Q74)-1),1,MIN($F74,COLUMN(Q74))))/$F74)))))),
IF(OR(ISNUMBER($D74)=FALSE,$F74=""),"",
IF(AND('2.5 CAPEX'!$L77&lt;&gt;"x",'2.5 CAPEX'!$M77&lt;&gt;"x"),0,
IF($F74=0,0,
IF(Z$4&lt;'2.1 Kraftwerk allgemein'!$F$16,0,
IF(Z$4='2.1 Kraftwerk allgemein'!$F$16,'2.5 CAPEX'!$J77/$F74,
IF(Z$4&lt;'2.1 Kraftwerk allgemein'!$F$16+$F74,
('2.5 CAPEX'!$J77+SUM(OFFSET('2.5 CAPEX'!AE77,0,-MIN(MAX($F74-1-('2.1 Kraftwerk allgemein'!$F$16-'1.1 Allgemein'!$I$22+1),0),COLUMN(Q74)-1-('2.1 Kraftwerk allgemein'!$F$16-'1.1 Allgemein'!$I$22+1)),1,MIN(MAX($F74-('2.1 Kraftwerk allgemein'!$F$16-'1.1 Allgemein'!$I$22+1),1),COLUMN(Q74)-('2.1 Kraftwerk allgemein'!$F$16-'1.1 Allgemein'!$I$22+1)))))/$F74,
SUM(OFFSET('2.5 CAPEX'!AE77,0,-MIN($F74-1,COLUMN(Q74)-1),1,MIN($F74,COLUMN(Q74))))/$F74)))))))</f>
        <v/>
      </c>
      <c r="AA74" s="199" t="str">
        <f ca="1">IF('2.1 Kraftwerk allgemein'!$F$15&lt;'1.1 Allgemein'!$I$22,
IF(OR(ISNUMBER($D74)=FALSE,$F74=""),"",
IF(AND('2.5 CAPEX'!$L77&lt;&gt;"x",'2.5 CAPEX'!$M77&lt;&gt;"x"),0,
IF($F74=0,0,
IF(AA$4&lt;'2.1 Kraftwerk allgemein'!$F$16,0,
IF(AA$4='2.1 Kraftwerk allgemein'!$F$16,'2.5 CAPEX'!$J77/$F74,
IF(AA$4&lt;'2.1 Kraftwerk allgemein'!$F$16+$F74,
('2.5 CAPEX'!$J77+SUM(OFFSET('2.5 CAPEX'!AF77,0,-MIN(MAX($F74-1-('2.1 Kraftwerk allgemein'!$F$16-'2.1 Kraftwerk allgemein'!$F$15+1),0),COLUMN(R74)-1-('2.1 Kraftwerk allgemein'!$F$16-'2.1 Kraftwerk allgemein'!$F$15+1)),1,MIN(MAX($F74-('2.1 Kraftwerk allgemein'!$F$16-'2.1 Kraftwerk allgemein'!$F$15+1),1),COLUMN(R74)-('2.1 Kraftwerk allgemein'!$F$16-'2.1 Kraftwerk allgemein'!$F$15+1)))))/$F74,
SUM(OFFSET('2.5 CAPEX'!AF77,0,-MIN($F74-1,COLUMN(R74)-1),1,MIN($F74,COLUMN(R74))))/$F74)))))),
IF(OR(ISNUMBER($D74)=FALSE,$F74=""),"",
IF(AND('2.5 CAPEX'!$L77&lt;&gt;"x",'2.5 CAPEX'!$M77&lt;&gt;"x"),0,
IF($F74=0,0,
IF(AA$4&lt;'2.1 Kraftwerk allgemein'!$F$16,0,
IF(AA$4='2.1 Kraftwerk allgemein'!$F$16,'2.5 CAPEX'!$J77/$F74,
IF(AA$4&lt;'2.1 Kraftwerk allgemein'!$F$16+$F74,
('2.5 CAPEX'!$J77+SUM(OFFSET('2.5 CAPEX'!AF77,0,-MIN(MAX($F74-1-('2.1 Kraftwerk allgemein'!$F$16-'1.1 Allgemein'!$I$22+1),0),COLUMN(R74)-1-('2.1 Kraftwerk allgemein'!$F$16-'1.1 Allgemein'!$I$22+1)),1,MIN(MAX($F74-('2.1 Kraftwerk allgemein'!$F$16-'1.1 Allgemein'!$I$22+1),1),COLUMN(R74)-('2.1 Kraftwerk allgemein'!$F$16-'1.1 Allgemein'!$I$22+1)))))/$F74,
SUM(OFFSET('2.5 CAPEX'!AF77,0,-MIN($F74-1,COLUMN(R74)-1),1,MIN($F74,COLUMN(R74))))/$F74)))))))</f>
        <v/>
      </c>
      <c r="AB74" s="199" t="str">
        <f ca="1">IF('2.1 Kraftwerk allgemein'!$F$15&lt;'1.1 Allgemein'!$I$22,
IF(OR(ISNUMBER($D74)=FALSE,$F74=""),"",
IF(AND('2.5 CAPEX'!$L77&lt;&gt;"x",'2.5 CAPEX'!$M77&lt;&gt;"x"),0,
IF($F74=0,0,
IF(AB$4&lt;'2.1 Kraftwerk allgemein'!$F$16,0,
IF(AB$4='2.1 Kraftwerk allgemein'!$F$16,'2.5 CAPEX'!$J77/$F74,
IF(AB$4&lt;'2.1 Kraftwerk allgemein'!$F$16+$F74,
('2.5 CAPEX'!$J77+SUM(OFFSET('2.5 CAPEX'!AG77,0,-MIN(MAX($F74-1-('2.1 Kraftwerk allgemein'!$F$16-'2.1 Kraftwerk allgemein'!$F$15+1),0),COLUMN(S74)-1-('2.1 Kraftwerk allgemein'!$F$16-'2.1 Kraftwerk allgemein'!$F$15+1)),1,MIN(MAX($F74-('2.1 Kraftwerk allgemein'!$F$16-'2.1 Kraftwerk allgemein'!$F$15+1),1),COLUMN(S74)-('2.1 Kraftwerk allgemein'!$F$16-'2.1 Kraftwerk allgemein'!$F$15+1)))))/$F74,
SUM(OFFSET('2.5 CAPEX'!AG77,0,-MIN($F74-1,COLUMN(S74)-1),1,MIN($F74,COLUMN(S74))))/$F74)))))),
IF(OR(ISNUMBER($D74)=FALSE,$F74=""),"",
IF(AND('2.5 CAPEX'!$L77&lt;&gt;"x",'2.5 CAPEX'!$M77&lt;&gt;"x"),0,
IF($F74=0,0,
IF(AB$4&lt;'2.1 Kraftwerk allgemein'!$F$16,0,
IF(AB$4='2.1 Kraftwerk allgemein'!$F$16,'2.5 CAPEX'!$J77/$F74,
IF(AB$4&lt;'2.1 Kraftwerk allgemein'!$F$16+$F74,
('2.5 CAPEX'!$J77+SUM(OFFSET('2.5 CAPEX'!AG77,0,-MIN(MAX($F74-1-('2.1 Kraftwerk allgemein'!$F$16-'1.1 Allgemein'!$I$22+1),0),COLUMN(S74)-1-('2.1 Kraftwerk allgemein'!$F$16-'1.1 Allgemein'!$I$22+1)),1,MIN(MAX($F74-('2.1 Kraftwerk allgemein'!$F$16-'1.1 Allgemein'!$I$22+1),1),COLUMN(S74)-('2.1 Kraftwerk allgemein'!$F$16-'1.1 Allgemein'!$I$22+1)))))/$F74,
SUM(OFFSET('2.5 CAPEX'!AG77,0,-MIN($F74-1,COLUMN(S74)-1),1,MIN($F74,COLUMN(S74))))/$F74)))))))</f>
        <v/>
      </c>
      <c r="AC74" s="199" t="str">
        <f ca="1">IF('2.1 Kraftwerk allgemein'!$F$15&lt;'1.1 Allgemein'!$I$22,
IF(OR(ISNUMBER($D74)=FALSE,$F74=""),"",
IF(AND('2.5 CAPEX'!$L77&lt;&gt;"x",'2.5 CAPEX'!$M77&lt;&gt;"x"),0,
IF($F74=0,0,
IF(AC$4&lt;'2.1 Kraftwerk allgemein'!$F$16,0,
IF(AC$4='2.1 Kraftwerk allgemein'!$F$16,'2.5 CAPEX'!$J77/$F74,
IF(AC$4&lt;'2.1 Kraftwerk allgemein'!$F$16+$F74,
('2.5 CAPEX'!$J77+SUM(OFFSET('2.5 CAPEX'!AH77,0,-MIN(MAX($F74-1-('2.1 Kraftwerk allgemein'!$F$16-'2.1 Kraftwerk allgemein'!$F$15+1),0),COLUMN(T74)-1-('2.1 Kraftwerk allgemein'!$F$16-'2.1 Kraftwerk allgemein'!$F$15+1)),1,MIN(MAX($F74-('2.1 Kraftwerk allgemein'!$F$16-'2.1 Kraftwerk allgemein'!$F$15+1),1),COLUMN(T74)-('2.1 Kraftwerk allgemein'!$F$16-'2.1 Kraftwerk allgemein'!$F$15+1)))))/$F74,
SUM(OFFSET('2.5 CAPEX'!AH77,0,-MIN($F74-1,COLUMN(T74)-1),1,MIN($F74,COLUMN(T74))))/$F74)))))),
IF(OR(ISNUMBER($D74)=FALSE,$F74=""),"",
IF(AND('2.5 CAPEX'!$L77&lt;&gt;"x",'2.5 CAPEX'!$M77&lt;&gt;"x"),0,
IF($F74=0,0,
IF(AC$4&lt;'2.1 Kraftwerk allgemein'!$F$16,0,
IF(AC$4='2.1 Kraftwerk allgemein'!$F$16,'2.5 CAPEX'!$J77/$F74,
IF(AC$4&lt;'2.1 Kraftwerk allgemein'!$F$16+$F74,
('2.5 CAPEX'!$J77+SUM(OFFSET('2.5 CAPEX'!AH77,0,-MIN(MAX($F74-1-('2.1 Kraftwerk allgemein'!$F$16-'1.1 Allgemein'!$I$22+1),0),COLUMN(T74)-1-('2.1 Kraftwerk allgemein'!$F$16-'1.1 Allgemein'!$I$22+1)),1,MIN(MAX($F74-('2.1 Kraftwerk allgemein'!$F$16-'1.1 Allgemein'!$I$22+1),1),COLUMN(T74)-('2.1 Kraftwerk allgemein'!$F$16-'1.1 Allgemein'!$I$22+1)))))/$F74,
SUM(OFFSET('2.5 CAPEX'!AH77,0,-MIN($F74-1,COLUMN(T74)-1),1,MIN($F74,COLUMN(T74))))/$F74)))))))</f>
        <v/>
      </c>
      <c r="AD74" s="199" t="str">
        <f ca="1">IF('2.1 Kraftwerk allgemein'!$F$15&lt;'1.1 Allgemein'!$I$22,
IF(OR(ISNUMBER($D74)=FALSE,$F74=""),"",
IF(AND('2.5 CAPEX'!$L77&lt;&gt;"x",'2.5 CAPEX'!$M77&lt;&gt;"x"),0,
IF($F74=0,0,
IF(AD$4&lt;'2.1 Kraftwerk allgemein'!$F$16,0,
IF(AD$4='2.1 Kraftwerk allgemein'!$F$16,'2.5 CAPEX'!$J77/$F74,
IF(AD$4&lt;'2.1 Kraftwerk allgemein'!$F$16+$F74,
('2.5 CAPEX'!$J77+SUM(OFFSET('2.5 CAPEX'!AI77,0,-MIN(MAX($F74-1-('2.1 Kraftwerk allgemein'!$F$16-'2.1 Kraftwerk allgemein'!$F$15+1),0),COLUMN(U74)-1-('2.1 Kraftwerk allgemein'!$F$16-'2.1 Kraftwerk allgemein'!$F$15+1)),1,MIN(MAX($F74-('2.1 Kraftwerk allgemein'!$F$16-'2.1 Kraftwerk allgemein'!$F$15+1),1),COLUMN(U74)-('2.1 Kraftwerk allgemein'!$F$16-'2.1 Kraftwerk allgemein'!$F$15+1)))))/$F74,
SUM(OFFSET('2.5 CAPEX'!AI77,0,-MIN($F74-1,COLUMN(U74)-1),1,MIN($F74,COLUMN(U74))))/$F74)))))),
IF(OR(ISNUMBER($D74)=FALSE,$F74=""),"",
IF(AND('2.5 CAPEX'!$L77&lt;&gt;"x",'2.5 CAPEX'!$M77&lt;&gt;"x"),0,
IF($F74=0,0,
IF(AD$4&lt;'2.1 Kraftwerk allgemein'!$F$16,0,
IF(AD$4='2.1 Kraftwerk allgemein'!$F$16,'2.5 CAPEX'!$J77/$F74,
IF(AD$4&lt;'2.1 Kraftwerk allgemein'!$F$16+$F74,
('2.5 CAPEX'!$J77+SUM(OFFSET('2.5 CAPEX'!AI77,0,-MIN(MAX($F74-1-('2.1 Kraftwerk allgemein'!$F$16-'1.1 Allgemein'!$I$22+1),0),COLUMN(U74)-1-('2.1 Kraftwerk allgemein'!$F$16-'1.1 Allgemein'!$I$22+1)),1,MIN(MAX($F74-('2.1 Kraftwerk allgemein'!$F$16-'1.1 Allgemein'!$I$22+1),1),COLUMN(U74)-('2.1 Kraftwerk allgemein'!$F$16-'1.1 Allgemein'!$I$22+1)))))/$F74,
SUM(OFFSET('2.5 CAPEX'!AI77,0,-MIN($F74-1,COLUMN(U74)-1),1,MIN($F74,COLUMN(U74))))/$F74)))))))</f>
        <v/>
      </c>
      <c r="AE74" s="199" t="str">
        <f ca="1">IF('2.1 Kraftwerk allgemein'!$F$15&lt;'1.1 Allgemein'!$I$22,
IF(OR(ISNUMBER($D74)=FALSE,$F74=""),"",
IF(AND('2.5 CAPEX'!$L77&lt;&gt;"x",'2.5 CAPEX'!$M77&lt;&gt;"x"),0,
IF($F74=0,0,
IF(AE$4&lt;'2.1 Kraftwerk allgemein'!$F$16,0,
IF(AE$4='2.1 Kraftwerk allgemein'!$F$16,'2.5 CAPEX'!$J77/$F74,
IF(AE$4&lt;'2.1 Kraftwerk allgemein'!$F$16+$F74,
('2.5 CAPEX'!$J77+SUM(OFFSET('2.5 CAPEX'!AJ77,0,-MIN(MAX($F74-1-('2.1 Kraftwerk allgemein'!$F$16-'2.1 Kraftwerk allgemein'!$F$15+1),0),COLUMN(V74)-1-('2.1 Kraftwerk allgemein'!$F$16-'2.1 Kraftwerk allgemein'!$F$15+1)),1,MIN(MAX($F74-('2.1 Kraftwerk allgemein'!$F$16-'2.1 Kraftwerk allgemein'!$F$15+1),1),COLUMN(V74)-('2.1 Kraftwerk allgemein'!$F$16-'2.1 Kraftwerk allgemein'!$F$15+1)))))/$F74,
SUM(OFFSET('2.5 CAPEX'!AJ77,0,-MIN($F74-1,COLUMN(V74)-1),1,MIN($F74,COLUMN(V74))))/$F74)))))),
IF(OR(ISNUMBER($D74)=FALSE,$F74=""),"",
IF(AND('2.5 CAPEX'!$L77&lt;&gt;"x",'2.5 CAPEX'!$M77&lt;&gt;"x"),0,
IF($F74=0,0,
IF(AE$4&lt;'2.1 Kraftwerk allgemein'!$F$16,0,
IF(AE$4='2.1 Kraftwerk allgemein'!$F$16,'2.5 CAPEX'!$J77/$F74,
IF(AE$4&lt;'2.1 Kraftwerk allgemein'!$F$16+$F74,
('2.5 CAPEX'!$J77+SUM(OFFSET('2.5 CAPEX'!AJ77,0,-MIN(MAX($F74-1-('2.1 Kraftwerk allgemein'!$F$16-'1.1 Allgemein'!$I$22+1),0),COLUMN(V74)-1-('2.1 Kraftwerk allgemein'!$F$16-'1.1 Allgemein'!$I$22+1)),1,MIN(MAX($F74-('2.1 Kraftwerk allgemein'!$F$16-'1.1 Allgemein'!$I$22+1),1),COLUMN(V74)-('2.1 Kraftwerk allgemein'!$F$16-'1.1 Allgemein'!$I$22+1)))))/$F74,
SUM(OFFSET('2.5 CAPEX'!AJ77,0,-MIN($F74-1,COLUMN(V74)-1),1,MIN($F74,COLUMN(V74))))/$F74)))))))</f>
        <v/>
      </c>
      <c r="AF74" s="199" t="str">
        <f ca="1">IF('2.1 Kraftwerk allgemein'!$F$15&lt;'1.1 Allgemein'!$I$22,
IF(OR(ISNUMBER($D74)=FALSE,$F74=""),"",
IF(AND('2.5 CAPEX'!$L77&lt;&gt;"x",'2.5 CAPEX'!$M77&lt;&gt;"x"),0,
IF($F74=0,0,
IF(AF$4&lt;'2.1 Kraftwerk allgemein'!$F$16,0,
IF(AF$4='2.1 Kraftwerk allgemein'!$F$16,'2.5 CAPEX'!$J77/$F74,
IF(AF$4&lt;'2.1 Kraftwerk allgemein'!$F$16+$F74,
('2.5 CAPEX'!$J77+SUM(OFFSET('2.5 CAPEX'!AK77,0,-MIN(MAX($F74-1-('2.1 Kraftwerk allgemein'!$F$16-'2.1 Kraftwerk allgemein'!$F$15+1),0),COLUMN(W74)-1-('2.1 Kraftwerk allgemein'!$F$16-'2.1 Kraftwerk allgemein'!$F$15+1)),1,MIN(MAX($F74-('2.1 Kraftwerk allgemein'!$F$16-'2.1 Kraftwerk allgemein'!$F$15+1),1),COLUMN(W74)-('2.1 Kraftwerk allgemein'!$F$16-'2.1 Kraftwerk allgemein'!$F$15+1)))))/$F74,
SUM(OFFSET('2.5 CAPEX'!AK77,0,-MIN($F74-1,COLUMN(W74)-1),1,MIN($F74,COLUMN(W74))))/$F74)))))),
IF(OR(ISNUMBER($D74)=FALSE,$F74=""),"",
IF(AND('2.5 CAPEX'!$L77&lt;&gt;"x",'2.5 CAPEX'!$M77&lt;&gt;"x"),0,
IF($F74=0,0,
IF(AF$4&lt;'2.1 Kraftwerk allgemein'!$F$16,0,
IF(AF$4='2.1 Kraftwerk allgemein'!$F$16,'2.5 CAPEX'!$J77/$F74,
IF(AF$4&lt;'2.1 Kraftwerk allgemein'!$F$16+$F74,
('2.5 CAPEX'!$J77+SUM(OFFSET('2.5 CAPEX'!AK77,0,-MIN(MAX($F74-1-('2.1 Kraftwerk allgemein'!$F$16-'1.1 Allgemein'!$I$22+1),0),COLUMN(W74)-1-('2.1 Kraftwerk allgemein'!$F$16-'1.1 Allgemein'!$I$22+1)),1,MIN(MAX($F74-('2.1 Kraftwerk allgemein'!$F$16-'1.1 Allgemein'!$I$22+1),1),COLUMN(W74)-('2.1 Kraftwerk allgemein'!$F$16-'1.1 Allgemein'!$I$22+1)))))/$F74,
SUM(OFFSET('2.5 CAPEX'!AK77,0,-MIN($F74-1,COLUMN(W74)-1),1,MIN($F74,COLUMN(W74))))/$F74)))))))</f>
        <v/>
      </c>
      <c r="AG74" s="199" t="str">
        <f ca="1">IF('2.1 Kraftwerk allgemein'!$F$15&lt;'1.1 Allgemein'!$I$22,
IF(OR(ISNUMBER($D74)=FALSE,$F74=""),"",
IF(AND('2.5 CAPEX'!$L77&lt;&gt;"x",'2.5 CAPEX'!$M77&lt;&gt;"x"),0,
IF($F74=0,0,
IF(AG$4&lt;'2.1 Kraftwerk allgemein'!$F$16,0,
IF(AG$4='2.1 Kraftwerk allgemein'!$F$16,'2.5 CAPEX'!$J77/$F74,
IF(AG$4&lt;'2.1 Kraftwerk allgemein'!$F$16+$F74,
('2.5 CAPEX'!$J77+SUM(OFFSET('2.5 CAPEX'!AL77,0,-MIN(MAX($F74-1-('2.1 Kraftwerk allgemein'!$F$16-'2.1 Kraftwerk allgemein'!$F$15+1),0),COLUMN(X74)-1-('2.1 Kraftwerk allgemein'!$F$16-'2.1 Kraftwerk allgemein'!$F$15+1)),1,MIN(MAX($F74-('2.1 Kraftwerk allgemein'!$F$16-'2.1 Kraftwerk allgemein'!$F$15+1),1),COLUMN(X74)-('2.1 Kraftwerk allgemein'!$F$16-'2.1 Kraftwerk allgemein'!$F$15+1)))))/$F74,
SUM(OFFSET('2.5 CAPEX'!AL77,0,-MIN($F74-1,COLUMN(X74)-1),1,MIN($F74,COLUMN(X74))))/$F74)))))),
IF(OR(ISNUMBER($D74)=FALSE,$F74=""),"",
IF(AND('2.5 CAPEX'!$L77&lt;&gt;"x",'2.5 CAPEX'!$M77&lt;&gt;"x"),0,
IF($F74=0,0,
IF(AG$4&lt;'2.1 Kraftwerk allgemein'!$F$16,0,
IF(AG$4='2.1 Kraftwerk allgemein'!$F$16,'2.5 CAPEX'!$J77/$F74,
IF(AG$4&lt;'2.1 Kraftwerk allgemein'!$F$16+$F74,
('2.5 CAPEX'!$J77+SUM(OFFSET('2.5 CAPEX'!AL77,0,-MIN(MAX($F74-1-('2.1 Kraftwerk allgemein'!$F$16-'1.1 Allgemein'!$I$22+1),0),COLUMN(X74)-1-('2.1 Kraftwerk allgemein'!$F$16-'1.1 Allgemein'!$I$22+1)),1,MIN(MAX($F74-('2.1 Kraftwerk allgemein'!$F$16-'1.1 Allgemein'!$I$22+1),1),COLUMN(X74)-('2.1 Kraftwerk allgemein'!$F$16-'1.1 Allgemein'!$I$22+1)))))/$F74,
SUM(OFFSET('2.5 CAPEX'!AL77,0,-MIN($F74-1,COLUMN(X74)-1),1,MIN($F74,COLUMN(X74))))/$F74)))))))</f>
        <v/>
      </c>
      <c r="AH74" s="199" t="str">
        <f ca="1">IF('2.1 Kraftwerk allgemein'!$F$15&lt;'1.1 Allgemein'!$I$22,
IF(OR(ISNUMBER($D74)=FALSE,$F74=""),"",
IF(AND('2.5 CAPEX'!$L77&lt;&gt;"x",'2.5 CAPEX'!$M77&lt;&gt;"x"),0,
IF($F74=0,0,
IF(AH$4&lt;'2.1 Kraftwerk allgemein'!$F$16,0,
IF(AH$4='2.1 Kraftwerk allgemein'!$F$16,'2.5 CAPEX'!$J77/$F74,
IF(AH$4&lt;'2.1 Kraftwerk allgemein'!$F$16+$F74,
('2.5 CAPEX'!$J77+SUM(OFFSET('2.5 CAPEX'!AM77,0,-MIN(MAX($F74-1-('2.1 Kraftwerk allgemein'!$F$16-'2.1 Kraftwerk allgemein'!$F$15+1),0),COLUMN(Y74)-1-('2.1 Kraftwerk allgemein'!$F$16-'2.1 Kraftwerk allgemein'!$F$15+1)),1,MIN(MAX($F74-('2.1 Kraftwerk allgemein'!$F$16-'2.1 Kraftwerk allgemein'!$F$15+1),1),COLUMN(Y74)-('2.1 Kraftwerk allgemein'!$F$16-'2.1 Kraftwerk allgemein'!$F$15+1)))))/$F74,
SUM(OFFSET('2.5 CAPEX'!AM77,0,-MIN($F74-1,COLUMN(Y74)-1),1,MIN($F74,COLUMN(Y74))))/$F74)))))),
IF(OR(ISNUMBER($D74)=FALSE,$F74=""),"",
IF(AND('2.5 CAPEX'!$L77&lt;&gt;"x",'2.5 CAPEX'!$M77&lt;&gt;"x"),0,
IF($F74=0,0,
IF(AH$4&lt;'2.1 Kraftwerk allgemein'!$F$16,0,
IF(AH$4='2.1 Kraftwerk allgemein'!$F$16,'2.5 CAPEX'!$J77/$F74,
IF(AH$4&lt;'2.1 Kraftwerk allgemein'!$F$16+$F74,
('2.5 CAPEX'!$J77+SUM(OFFSET('2.5 CAPEX'!AM77,0,-MIN(MAX($F74-1-('2.1 Kraftwerk allgemein'!$F$16-'1.1 Allgemein'!$I$22+1),0),COLUMN(Y74)-1-('2.1 Kraftwerk allgemein'!$F$16-'1.1 Allgemein'!$I$22+1)),1,MIN(MAX($F74-('2.1 Kraftwerk allgemein'!$F$16-'1.1 Allgemein'!$I$22+1),1),COLUMN(Y74)-('2.1 Kraftwerk allgemein'!$F$16-'1.1 Allgemein'!$I$22+1)))))/$F74,
SUM(OFFSET('2.5 CAPEX'!AM77,0,-MIN($F74-1,COLUMN(Y74)-1),1,MIN($F74,COLUMN(Y74))))/$F74)))))))</f>
        <v/>
      </c>
      <c r="AI74" s="199" t="str">
        <f ca="1">IF('2.1 Kraftwerk allgemein'!$F$15&lt;'1.1 Allgemein'!$I$22,
IF(OR(ISNUMBER($D74)=FALSE,$F74=""),"",
IF(AND('2.5 CAPEX'!$L77&lt;&gt;"x",'2.5 CAPEX'!$M77&lt;&gt;"x"),0,
IF($F74=0,0,
IF(AI$4&lt;'2.1 Kraftwerk allgemein'!$F$16,0,
IF(AI$4='2.1 Kraftwerk allgemein'!$F$16,'2.5 CAPEX'!$J77/$F74,
IF(AI$4&lt;'2.1 Kraftwerk allgemein'!$F$16+$F74,
('2.5 CAPEX'!$J77+SUM(OFFSET('2.5 CAPEX'!AN77,0,-MIN(MAX($F74-1-('2.1 Kraftwerk allgemein'!$F$16-'2.1 Kraftwerk allgemein'!$F$15+1),0),COLUMN(Z74)-1-('2.1 Kraftwerk allgemein'!$F$16-'2.1 Kraftwerk allgemein'!$F$15+1)),1,MIN(MAX($F74-('2.1 Kraftwerk allgemein'!$F$16-'2.1 Kraftwerk allgemein'!$F$15+1),1),COLUMN(Z74)-('2.1 Kraftwerk allgemein'!$F$16-'2.1 Kraftwerk allgemein'!$F$15+1)))))/$F74,
SUM(OFFSET('2.5 CAPEX'!AN77,0,-MIN($F74-1,COLUMN(Z74)-1),1,MIN($F74,COLUMN(Z74))))/$F74)))))),
IF(OR(ISNUMBER($D74)=FALSE,$F74=""),"",
IF(AND('2.5 CAPEX'!$L77&lt;&gt;"x",'2.5 CAPEX'!$M77&lt;&gt;"x"),0,
IF($F74=0,0,
IF(AI$4&lt;'2.1 Kraftwerk allgemein'!$F$16,0,
IF(AI$4='2.1 Kraftwerk allgemein'!$F$16,'2.5 CAPEX'!$J77/$F74,
IF(AI$4&lt;'2.1 Kraftwerk allgemein'!$F$16+$F74,
('2.5 CAPEX'!$J77+SUM(OFFSET('2.5 CAPEX'!AN77,0,-MIN(MAX($F74-1-('2.1 Kraftwerk allgemein'!$F$16-'1.1 Allgemein'!$I$22+1),0),COLUMN(Z74)-1-('2.1 Kraftwerk allgemein'!$F$16-'1.1 Allgemein'!$I$22+1)),1,MIN(MAX($F74-('2.1 Kraftwerk allgemein'!$F$16-'1.1 Allgemein'!$I$22+1),1),COLUMN(Z74)-('2.1 Kraftwerk allgemein'!$F$16-'1.1 Allgemein'!$I$22+1)))))/$F74,
SUM(OFFSET('2.5 CAPEX'!AN77,0,-MIN($F74-1,COLUMN(Z74)-1),1,MIN($F74,COLUMN(Z74))))/$F74)))))))</f>
        <v/>
      </c>
      <c r="AJ74" s="199" t="str">
        <f ca="1">IF('2.1 Kraftwerk allgemein'!$F$15&lt;'1.1 Allgemein'!$I$22,
IF(OR(ISNUMBER($D74)=FALSE,$F74=""),"",
IF(AND('2.5 CAPEX'!$L77&lt;&gt;"x",'2.5 CAPEX'!$M77&lt;&gt;"x"),0,
IF($F74=0,0,
IF(AJ$4&lt;'2.1 Kraftwerk allgemein'!$F$16,0,
IF(AJ$4='2.1 Kraftwerk allgemein'!$F$16,'2.5 CAPEX'!$J77/$F74,
IF(AJ$4&lt;'2.1 Kraftwerk allgemein'!$F$16+$F74,
('2.5 CAPEX'!$J77+SUM(OFFSET('2.5 CAPEX'!AO77,0,-MIN(MAX($F74-1-('2.1 Kraftwerk allgemein'!$F$16-'2.1 Kraftwerk allgemein'!$F$15+1),0),COLUMN(AA74)-1-('2.1 Kraftwerk allgemein'!$F$16-'2.1 Kraftwerk allgemein'!$F$15+1)),1,MIN(MAX($F74-('2.1 Kraftwerk allgemein'!$F$16-'2.1 Kraftwerk allgemein'!$F$15+1),1),COLUMN(AA74)-('2.1 Kraftwerk allgemein'!$F$16-'2.1 Kraftwerk allgemein'!$F$15+1)))))/$F74,
SUM(OFFSET('2.5 CAPEX'!AO77,0,-MIN($F74-1,COLUMN(AA74)-1),1,MIN($F74,COLUMN(AA74))))/$F74)))))),
IF(OR(ISNUMBER($D74)=FALSE,$F74=""),"",
IF(AND('2.5 CAPEX'!$L77&lt;&gt;"x",'2.5 CAPEX'!$M77&lt;&gt;"x"),0,
IF($F74=0,0,
IF(AJ$4&lt;'2.1 Kraftwerk allgemein'!$F$16,0,
IF(AJ$4='2.1 Kraftwerk allgemein'!$F$16,'2.5 CAPEX'!$J77/$F74,
IF(AJ$4&lt;'2.1 Kraftwerk allgemein'!$F$16+$F74,
('2.5 CAPEX'!$J77+SUM(OFFSET('2.5 CAPEX'!AO77,0,-MIN(MAX($F74-1-('2.1 Kraftwerk allgemein'!$F$16-'1.1 Allgemein'!$I$22+1),0),COLUMN(AA74)-1-('2.1 Kraftwerk allgemein'!$F$16-'1.1 Allgemein'!$I$22+1)),1,MIN(MAX($F74-('2.1 Kraftwerk allgemein'!$F$16-'1.1 Allgemein'!$I$22+1),1),COLUMN(AA74)-('2.1 Kraftwerk allgemein'!$F$16-'1.1 Allgemein'!$I$22+1)))))/$F74,
SUM(OFFSET('2.5 CAPEX'!AO77,0,-MIN($F74-1,COLUMN(AA74)-1),1,MIN($F74,COLUMN(AA74))))/$F74)))))))</f>
        <v/>
      </c>
      <c r="AK74" s="199" t="str">
        <f ca="1">IF('2.1 Kraftwerk allgemein'!$F$15&lt;'1.1 Allgemein'!$I$22,
IF(OR(ISNUMBER($D74)=FALSE,$F74=""),"",
IF(AND('2.5 CAPEX'!$L77&lt;&gt;"x",'2.5 CAPEX'!$M77&lt;&gt;"x"),0,
IF($F74=0,0,
IF(AK$4&lt;'2.1 Kraftwerk allgemein'!$F$16,0,
IF(AK$4='2.1 Kraftwerk allgemein'!$F$16,'2.5 CAPEX'!$J77/$F74,
IF(AK$4&lt;'2.1 Kraftwerk allgemein'!$F$16+$F74,
('2.5 CAPEX'!$J77+SUM(OFFSET('2.5 CAPEX'!AP77,0,-MIN(MAX($F74-1-('2.1 Kraftwerk allgemein'!$F$16-'2.1 Kraftwerk allgemein'!$F$15+1),0),COLUMN(AB74)-1-('2.1 Kraftwerk allgemein'!$F$16-'2.1 Kraftwerk allgemein'!$F$15+1)),1,MIN(MAX($F74-('2.1 Kraftwerk allgemein'!$F$16-'2.1 Kraftwerk allgemein'!$F$15+1),1),COLUMN(AB74)-('2.1 Kraftwerk allgemein'!$F$16-'2.1 Kraftwerk allgemein'!$F$15+1)))))/$F74,
SUM(OFFSET('2.5 CAPEX'!AP77,0,-MIN($F74-1,COLUMN(AB74)-1),1,MIN($F74,COLUMN(AB74))))/$F74)))))),
IF(OR(ISNUMBER($D74)=FALSE,$F74=""),"",
IF(AND('2.5 CAPEX'!$L77&lt;&gt;"x",'2.5 CAPEX'!$M77&lt;&gt;"x"),0,
IF($F74=0,0,
IF(AK$4&lt;'2.1 Kraftwerk allgemein'!$F$16,0,
IF(AK$4='2.1 Kraftwerk allgemein'!$F$16,'2.5 CAPEX'!$J77/$F74,
IF(AK$4&lt;'2.1 Kraftwerk allgemein'!$F$16+$F74,
('2.5 CAPEX'!$J77+SUM(OFFSET('2.5 CAPEX'!AP77,0,-MIN(MAX($F74-1-('2.1 Kraftwerk allgemein'!$F$16-'1.1 Allgemein'!$I$22+1),0),COLUMN(AB74)-1-('2.1 Kraftwerk allgemein'!$F$16-'1.1 Allgemein'!$I$22+1)),1,MIN(MAX($F74-('2.1 Kraftwerk allgemein'!$F$16-'1.1 Allgemein'!$I$22+1),1),COLUMN(AB74)-('2.1 Kraftwerk allgemein'!$F$16-'1.1 Allgemein'!$I$22+1)))))/$F74,
SUM(OFFSET('2.5 CAPEX'!AP77,0,-MIN($F74-1,COLUMN(AB74)-1),1,MIN($F74,COLUMN(AB74))))/$F74)))))))</f>
        <v/>
      </c>
      <c r="AL74" s="199" t="str">
        <f ca="1">IF('2.1 Kraftwerk allgemein'!$F$15&lt;'1.1 Allgemein'!$I$22,
IF(OR(ISNUMBER($D74)=FALSE,$F74=""),"",
IF(AND('2.5 CAPEX'!$L77&lt;&gt;"x",'2.5 CAPEX'!$M77&lt;&gt;"x"),0,
IF($F74=0,0,
IF(AL$4&lt;'2.1 Kraftwerk allgemein'!$F$16,0,
IF(AL$4='2.1 Kraftwerk allgemein'!$F$16,'2.5 CAPEX'!$J77/$F74,
IF(AL$4&lt;'2.1 Kraftwerk allgemein'!$F$16+$F74,
('2.5 CAPEX'!$J77+SUM(OFFSET('2.5 CAPEX'!AQ77,0,-MIN(MAX($F74-1-('2.1 Kraftwerk allgemein'!$F$16-'2.1 Kraftwerk allgemein'!$F$15+1),0),COLUMN(AC74)-1-('2.1 Kraftwerk allgemein'!$F$16-'2.1 Kraftwerk allgemein'!$F$15+1)),1,MIN(MAX($F74-('2.1 Kraftwerk allgemein'!$F$16-'2.1 Kraftwerk allgemein'!$F$15+1),1),COLUMN(AC74)-('2.1 Kraftwerk allgemein'!$F$16-'2.1 Kraftwerk allgemein'!$F$15+1)))))/$F74,
SUM(OFFSET('2.5 CAPEX'!AQ77,0,-MIN($F74-1,COLUMN(AC74)-1),1,MIN($F74,COLUMN(AC74))))/$F74)))))),
IF(OR(ISNUMBER($D74)=FALSE,$F74=""),"",
IF(AND('2.5 CAPEX'!$L77&lt;&gt;"x",'2.5 CAPEX'!$M77&lt;&gt;"x"),0,
IF($F74=0,0,
IF(AL$4&lt;'2.1 Kraftwerk allgemein'!$F$16,0,
IF(AL$4='2.1 Kraftwerk allgemein'!$F$16,'2.5 CAPEX'!$J77/$F74,
IF(AL$4&lt;'2.1 Kraftwerk allgemein'!$F$16+$F74,
('2.5 CAPEX'!$J77+SUM(OFFSET('2.5 CAPEX'!AQ77,0,-MIN(MAX($F74-1-('2.1 Kraftwerk allgemein'!$F$16-'1.1 Allgemein'!$I$22+1),0),COLUMN(AC74)-1-('2.1 Kraftwerk allgemein'!$F$16-'1.1 Allgemein'!$I$22+1)),1,MIN(MAX($F74-('2.1 Kraftwerk allgemein'!$F$16-'1.1 Allgemein'!$I$22+1),1),COLUMN(AC74)-('2.1 Kraftwerk allgemein'!$F$16-'1.1 Allgemein'!$I$22+1)))))/$F74,
SUM(OFFSET('2.5 CAPEX'!AQ77,0,-MIN($F74-1,COLUMN(AC74)-1),1,MIN($F74,COLUMN(AC74))))/$F74)))))))</f>
        <v/>
      </c>
      <c r="AM74" s="199" t="str">
        <f ca="1">IF('2.1 Kraftwerk allgemein'!$F$15&lt;'1.1 Allgemein'!$I$22,
IF(OR(ISNUMBER($D74)=FALSE,$F74=""),"",
IF(AND('2.5 CAPEX'!$L77&lt;&gt;"x",'2.5 CAPEX'!$M77&lt;&gt;"x"),0,
IF($F74=0,0,
IF(AM$4&lt;'2.1 Kraftwerk allgemein'!$F$16,0,
IF(AM$4='2.1 Kraftwerk allgemein'!$F$16,'2.5 CAPEX'!$J77/$F74,
IF(AM$4&lt;'2.1 Kraftwerk allgemein'!$F$16+$F74,
('2.5 CAPEX'!$J77+SUM(OFFSET('2.5 CAPEX'!AR77,0,-MIN(MAX($F74-1-('2.1 Kraftwerk allgemein'!$F$16-'2.1 Kraftwerk allgemein'!$F$15+1),0),COLUMN(AD74)-1-('2.1 Kraftwerk allgemein'!$F$16-'2.1 Kraftwerk allgemein'!$F$15+1)),1,MIN(MAX($F74-('2.1 Kraftwerk allgemein'!$F$16-'2.1 Kraftwerk allgemein'!$F$15+1),1),COLUMN(AD74)-('2.1 Kraftwerk allgemein'!$F$16-'2.1 Kraftwerk allgemein'!$F$15+1)))))/$F74,
SUM(OFFSET('2.5 CAPEX'!AR77,0,-MIN($F74-1,COLUMN(AD74)-1),1,MIN($F74,COLUMN(AD74))))/$F74)))))),
IF(OR(ISNUMBER($D74)=FALSE,$F74=""),"",
IF(AND('2.5 CAPEX'!$L77&lt;&gt;"x",'2.5 CAPEX'!$M77&lt;&gt;"x"),0,
IF($F74=0,0,
IF(AM$4&lt;'2.1 Kraftwerk allgemein'!$F$16,0,
IF(AM$4='2.1 Kraftwerk allgemein'!$F$16,'2.5 CAPEX'!$J77/$F74,
IF(AM$4&lt;'2.1 Kraftwerk allgemein'!$F$16+$F74,
('2.5 CAPEX'!$J77+SUM(OFFSET('2.5 CAPEX'!AR77,0,-MIN(MAX($F74-1-('2.1 Kraftwerk allgemein'!$F$16-'1.1 Allgemein'!$I$22+1),0),COLUMN(AD74)-1-('2.1 Kraftwerk allgemein'!$F$16-'1.1 Allgemein'!$I$22+1)),1,MIN(MAX($F74-('2.1 Kraftwerk allgemein'!$F$16-'1.1 Allgemein'!$I$22+1),1),COLUMN(AD74)-('2.1 Kraftwerk allgemein'!$F$16-'1.1 Allgemein'!$I$22+1)))))/$F74,
SUM(OFFSET('2.5 CAPEX'!AR77,0,-MIN($F74-1,COLUMN(AD74)-1),1,MIN($F74,COLUMN(AD74))))/$F74)))))))</f>
        <v/>
      </c>
      <c r="AN74" s="199" t="str">
        <f ca="1">IF('2.1 Kraftwerk allgemein'!$F$15&lt;'1.1 Allgemein'!$I$22,
IF(OR(ISNUMBER($D74)=FALSE,$F74=""),"",
IF(AND('2.5 CAPEX'!$L77&lt;&gt;"x",'2.5 CAPEX'!$M77&lt;&gt;"x"),0,
IF($F74=0,0,
IF(AN$4&lt;'2.1 Kraftwerk allgemein'!$F$16,0,
IF(AN$4='2.1 Kraftwerk allgemein'!$F$16,'2.5 CAPEX'!$J77/$F74,
IF(AN$4&lt;'2.1 Kraftwerk allgemein'!$F$16+$F74,
('2.5 CAPEX'!$J77+SUM(OFFSET('2.5 CAPEX'!AS77,0,-MIN(MAX($F74-1-('2.1 Kraftwerk allgemein'!$F$16-'2.1 Kraftwerk allgemein'!$F$15+1),0),COLUMN(AE74)-1-('2.1 Kraftwerk allgemein'!$F$16-'2.1 Kraftwerk allgemein'!$F$15+1)),1,MIN(MAX($F74-('2.1 Kraftwerk allgemein'!$F$16-'2.1 Kraftwerk allgemein'!$F$15+1),1),COLUMN(AE74)-('2.1 Kraftwerk allgemein'!$F$16-'2.1 Kraftwerk allgemein'!$F$15+1)))))/$F74,
SUM(OFFSET('2.5 CAPEX'!AS77,0,-MIN($F74-1,COLUMN(AE74)-1),1,MIN($F74,COLUMN(AE74))))/$F74)))))),
IF(OR(ISNUMBER($D74)=FALSE,$F74=""),"",
IF(AND('2.5 CAPEX'!$L77&lt;&gt;"x",'2.5 CAPEX'!$M77&lt;&gt;"x"),0,
IF($F74=0,0,
IF(AN$4&lt;'2.1 Kraftwerk allgemein'!$F$16,0,
IF(AN$4='2.1 Kraftwerk allgemein'!$F$16,'2.5 CAPEX'!$J77/$F74,
IF(AN$4&lt;'2.1 Kraftwerk allgemein'!$F$16+$F74,
('2.5 CAPEX'!$J77+SUM(OFFSET('2.5 CAPEX'!AS77,0,-MIN(MAX($F74-1-('2.1 Kraftwerk allgemein'!$F$16-'1.1 Allgemein'!$I$22+1),0),COLUMN(AE74)-1-('2.1 Kraftwerk allgemein'!$F$16-'1.1 Allgemein'!$I$22+1)),1,MIN(MAX($F74-('2.1 Kraftwerk allgemein'!$F$16-'1.1 Allgemein'!$I$22+1),1),COLUMN(AE74)-('2.1 Kraftwerk allgemein'!$F$16-'1.1 Allgemein'!$I$22+1)))))/$F74,
SUM(OFFSET('2.5 CAPEX'!AS77,0,-MIN($F74-1,COLUMN(AE74)-1),1,MIN($F74,COLUMN(AE74))))/$F74)))))))</f>
        <v/>
      </c>
      <c r="AO74" s="199" t="str">
        <f ca="1">IF('2.1 Kraftwerk allgemein'!$F$15&lt;'1.1 Allgemein'!$I$22,
IF(OR(ISNUMBER($D74)=FALSE,$F74=""),"",
IF(AND('2.5 CAPEX'!$L77&lt;&gt;"x",'2.5 CAPEX'!$M77&lt;&gt;"x"),0,
IF($F74=0,0,
IF(AO$4&lt;'2.1 Kraftwerk allgemein'!$F$16,0,
IF(AO$4='2.1 Kraftwerk allgemein'!$F$16,'2.5 CAPEX'!$J77/$F74,
IF(AO$4&lt;'2.1 Kraftwerk allgemein'!$F$16+$F74,
('2.5 CAPEX'!$J77+SUM(OFFSET('2.5 CAPEX'!AT77,0,-MIN(MAX($F74-1-('2.1 Kraftwerk allgemein'!$F$16-'2.1 Kraftwerk allgemein'!$F$15+1),0),COLUMN(AF74)-1-('2.1 Kraftwerk allgemein'!$F$16-'2.1 Kraftwerk allgemein'!$F$15+1)),1,MIN(MAX($F74-('2.1 Kraftwerk allgemein'!$F$16-'2.1 Kraftwerk allgemein'!$F$15+1),1),COLUMN(AF74)-('2.1 Kraftwerk allgemein'!$F$16-'2.1 Kraftwerk allgemein'!$F$15+1)))))/$F74,
SUM(OFFSET('2.5 CAPEX'!AT77,0,-MIN($F74-1,COLUMN(AF74)-1),1,MIN($F74,COLUMN(AF74))))/$F74)))))),
IF(OR(ISNUMBER($D74)=FALSE,$F74=""),"",
IF(AND('2.5 CAPEX'!$L77&lt;&gt;"x",'2.5 CAPEX'!$M77&lt;&gt;"x"),0,
IF($F74=0,0,
IF(AO$4&lt;'2.1 Kraftwerk allgemein'!$F$16,0,
IF(AO$4='2.1 Kraftwerk allgemein'!$F$16,'2.5 CAPEX'!$J77/$F74,
IF(AO$4&lt;'2.1 Kraftwerk allgemein'!$F$16+$F74,
('2.5 CAPEX'!$J77+SUM(OFFSET('2.5 CAPEX'!AT77,0,-MIN(MAX($F74-1-('2.1 Kraftwerk allgemein'!$F$16-'1.1 Allgemein'!$I$22+1),0),COLUMN(AF74)-1-('2.1 Kraftwerk allgemein'!$F$16-'1.1 Allgemein'!$I$22+1)),1,MIN(MAX($F74-('2.1 Kraftwerk allgemein'!$F$16-'1.1 Allgemein'!$I$22+1),1),COLUMN(AF74)-('2.1 Kraftwerk allgemein'!$F$16-'1.1 Allgemein'!$I$22+1)))))/$F74,
SUM(OFFSET('2.5 CAPEX'!AT77,0,-MIN($F74-1,COLUMN(AF74)-1),1,MIN($F74,COLUMN(AF74))))/$F74)))))))</f>
        <v/>
      </c>
      <c r="AP74" s="199" t="str">
        <f ca="1">IF('2.1 Kraftwerk allgemein'!$F$15&lt;'1.1 Allgemein'!$I$22,
IF(OR(ISNUMBER($D74)=FALSE,$F74=""),"",
IF(AND('2.5 CAPEX'!$L77&lt;&gt;"x",'2.5 CAPEX'!$M77&lt;&gt;"x"),0,
IF($F74=0,0,
IF(AP$4&lt;'2.1 Kraftwerk allgemein'!$F$16,0,
IF(AP$4='2.1 Kraftwerk allgemein'!$F$16,'2.5 CAPEX'!$J77/$F74,
IF(AP$4&lt;'2.1 Kraftwerk allgemein'!$F$16+$F74,
('2.5 CAPEX'!$J77+SUM(OFFSET('2.5 CAPEX'!AU77,0,-MIN(MAX($F74-1-('2.1 Kraftwerk allgemein'!$F$16-'2.1 Kraftwerk allgemein'!$F$15+1),0),COLUMN(AG74)-1-('2.1 Kraftwerk allgemein'!$F$16-'2.1 Kraftwerk allgemein'!$F$15+1)),1,MIN(MAX($F74-('2.1 Kraftwerk allgemein'!$F$16-'2.1 Kraftwerk allgemein'!$F$15+1),1),COLUMN(AG74)-('2.1 Kraftwerk allgemein'!$F$16-'2.1 Kraftwerk allgemein'!$F$15+1)))))/$F74,
SUM(OFFSET('2.5 CAPEX'!AU77,0,-MIN($F74-1,COLUMN(AG74)-1),1,MIN($F74,COLUMN(AG74))))/$F74)))))),
IF(OR(ISNUMBER($D74)=FALSE,$F74=""),"",
IF(AND('2.5 CAPEX'!$L77&lt;&gt;"x",'2.5 CAPEX'!$M77&lt;&gt;"x"),0,
IF($F74=0,0,
IF(AP$4&lt;'2.1 Kraftwerk allgemein'!$F$16,0,
IF(AP$4='2.1 Kraftwerk allgemein'!$F$16,'2.5 CAPEX'!$J77/$F74,
IF(AP$4&lt;'2.1 Kraftwerk allgemein'!$F$16+$F74,
('2.5 CAPEX'!$J77+SUM(OFFSET('2.5 CAPEX'!AU77,0,-MIN(MAX($F74-1-('2.1 Kraftwerk allgemein'!$F$16-'1.1 Allgemein'!$I$22+1),0),COLUMN(AG74)-1-('2.1 Kraftwerk allgemein'!$F$16-'1.1 Allgemein'!$I$22+1)),1,MIN(MAX($F74-('2.1 Kraftwerk allgemein'!$F$16-'1.1 Allgemein'!$I$22+1),1),COLUMN(AG74)-('2.1 Kraftwerk allgemein'!$F$16-'1.1 Allgemein'!$I$22+1)))))/$F74,
SUM(OFFSET('2.5 CAPEX'!AU77,0,-MIN($F74-1,COLUMN(AG74)-1),1,MIN($F74,COLUMN(AG74))))/$F74)))))))</f>
        <v/>
      </c>
      <c r="AQ74" s="199" t="str">
        <f ca="1">IF('2.1 Kraftwerk allgemein'!$F$15&lt;'1.1 Allgemein'!$I$22,
IF(OR(ISNUMBER($D74)=FALSE,$F74=""),"",
IF(AND('2.5 CAPEX'!$L77&lt;&gt;"x",'2.5 CAPEX'!$M77&lt;&gt;"x"),0,
IF($F74=0,0,
IF(AQ$4&lt;'2.1 Kraftwerk allgemein'!$F$16,0,
IF(AQ$4='2.1 Kraftwerk allgemein'!$F$16,'2.5 CAPEX'!$J77/$F74,
IF(AQ$4&lt;'2.1 Kraftwerk allgemein'!$F$16+$F74,
('2.5 CAPEX'!$J77+SUM(OFFSET('2.5 CAPEX'!AV77,0,-MIN(MAX($F74-1-('2.1 Kraftwerk allgemein'!$F$16-'2.1 Kraftwerk allgemein'!$F$15+1),0),COLUMN(AH74)-1-('2.1 Kraftwerk allgemein'!$F$16-'2.1 Kraftwerk allgemein'!$F$15+1)),1,MIN(MAX($F74-('2.1 Kraftwerk allgemein'!$F$16-'2.1 Kraftwerk allgemein'!$F$15+1),1),COLUMN(AH74)-('2.1 Kraftwerk allgemein'!$F$16-'2.1 Kraftwerk allgemein'!$F$15+1)))))/$F74,
SUM(OFFSET('2.5 CAPEX'!AV77,0,-MIN($F74-1,COLUMN(AH74)-1),1,MIN($F74,COLUMN(AH74))))/$F74)))))),
IF(OR(ISNUMBER($D74)=FALSE,$F74=""),"",
IF(AND('2.5 CAPEX'!$L77&lt;&gt;"x",'2.5 CAPEX'!$M77&lt;&gt;"x"),0,
IF($F74=0,0,
IF(AQ$4&lt;'2.1 Kraftwerk allgemein'!$F$16,0,
IF(AQ$4='2.1 Kraftwerk allgemein'!$F$16,'2.5 CAPEX'!$J77/$F74,
IF(AQ$4&lt;'2.1 Kraftwerk allgemein'!$F$16+$F74,
('2.5 CAPEX'!$J77+SUM(OFFSET('2.5 CAPEX'!AV77,0,-MIN(MAX($F74-1-('2.1 Kraftwerk allgemein'!$F$16-'1.1 Allgemein'!$I$22+1),0),COLUMN(AH74)-1-('2.1 Kraftwerk allgemein'!$F$16-'1.1 Allgemein'!$I$22+1)),1,MIN(MAX($F74-('2.1 Kraftwerk allgemein'!$F$16-'1.1 Allgemein'!$I$22+1),1),COLUMN(AH74)-('2.1 Kraftwerk allgemein'!$F$16-'1.1 Allgemein'!$I$22+1)))))/$F74,
SUM(OFFSET('2.5 CAPEX'!AV77,0,-MIN($F74-1,COLUMN(AH74)-1),1,MIN($F74,COLUMN(AH74))))/$F74)))))))</f>
        <v/>
      </c>
      <c r="AR74" s="199" t="str">
        <f ca="1">IF('2.1 Kraftwerk allgemein'!$F$15&lt;'1.1 Allgemein'!$I$22,
IF(OR(ISNUMBER($D74)=FALSE,$F74=""),"",
IF(AND('2.5 CAPEX'!$L77&lt;&gt;"x",'2.5 CAPEX'!$M77&lt;&gt;"x"),0,
IF($F74=0,0,
IF(AR$4&lt;'2.1 Kraftwerk allgemein'!$F$16,0,
IF(AR$4='2.1 Kraftwerk allgemein'!$F$16,'2.5 CAPEX'!$J77/$F74,
IF(AR$4&lt;'2.1 Kraftwerk allgemein'!$F$16+$F74,
('2.5 CAPEX'!$J77+SUM(OFFSET('2.5 CAPEX'!AW77,0,-MIN(MAX($F74-1-('2.1 Kraftwerk allgemein'!$F$16-'2.1 Kraftwerk allgemein'!$F$15+1),0),COLUMN(AI74)-1-('2.1 Kraftwerk allgemein'!$F$16-'2.1 Kraftwerk allgemein'!$F$15+1)),1,MIN(MAX($F74-('2.1 Kraftwerk allgemein'!$F$16-'2.1 Kraftwerk allgemein'!$F$15+1),1),COLUMN(AI74)-('2.1 Kraftwerk allgemein'!$F$16-'2.1 Kraftwerk allgemein'!$F$15+1)))))/$F74,
SUM(OFFSET('2.5 CAPEX'!AW77,0,-MIN($F74-1,COLUMN(AI74)-1),1,MIN($F74,COLUMN(AI74))))/$F74)))))),
IF(OR(ISNUMBER($D74)=FALSE,$F74=""),"",
IF(AND('2.5 CAPEX'!$L77&lt;&gt;"x",'2.5 CAPEX'!$M77&lt;&gt;"x"),0,
IF($F74=0,0,
IF(AR$4&lt;'2.1 Kraftwerk allgemein'!$F$16,0,
IF(AR$4='2.1 Kraftwerk allgemein'!$F$16,'2.5 CAPEX'!$J77/$F74,
IF(AR$4&lt;'2.1 Kraftwerk allgemein'!$F$16+$F74,
('2.5 CAPEX'!$J77+SUM(OFFSET('2.5 CAPEX'!AW77,0,-MIN(MAX($F74-1-('2.1 Kraftwerk allgemein'!$F$16-'1.1 Allgemein'!$I$22+1),0),COLUMN(AI74)-1-('2.1 Kraftwerk allgemein'!$F$16-'1.1 Allgemein'!$I$22+1)),1,MIN(MAX($F74-('2.1 Kraftwerk allgemein'!$F$16-'1.1 Allgemein'!$I$22+1),1),COLUMN(AI74)-('2.1 Kraftwerk allgemein'!$F$16-'1.1 Allgemein'!$I$22+1)))))/$F74,
SUM(OFFSET('2.5 CAPEX'!AW77,0,-MIN($F74-1,COLUMN(AI74)-1),1,MIN($F74,COLUMN(AI74))))/$F74)))))))</f>
        <v/>
      </c>
      <c r="AS74" s="199" t="str">
        <f ca="1">IF('2.1 Kraftwerk allgemein'!$F$15&lt;'1.1 Allgemein'!$I$22,
IF(OR(ISNUMBER($D74)=FALSE,$F74=""),"",
IF(AND('2.5 CAPEX'!$L77&lt;&gt;"x",'2.5 CAPEX'!$M77&lt;&gt;"x"),0,
IF($F74=0,0,
IF(AS$4&lt;'2.1 Kraftwerk allgemein'!$F$16,0,
IF(AS$4='2.1 Kraftwerk allgemein'!$F$16,'2.5 CAPEX'!$J77/$F74,
IF(AS$4&lt;'2.1 Kraftwerk allgemein'!$F$16+$F74,
('2.5 CAPEX'!$J77+SUM(OFFSET('2.5 CAPEX'!AX77,0,-MIN(MAX($F74-1-('2.1 Kraftwerk allgemein'!$F$16-'2.1 Kraftwerk allgemein'!$F$15+1),0),COLUMN(AJ74)-1-('2.1 Kraftwerk allgemein'!$F$16-'2.1 Kraftwerk allgemein'!$F$15+1)),1,MIN(MAX($F74-('2.1 Kraftwerk allgemein'!$F$16-'2.1 Kraftwerk allgemein'!$F$15+1),1),COLUMN(AJ74)-('2.1 Kraftwerk allgemein'!$F$16-'2.1 Kraftwerk allgemein'!$F$15+1)))))/$F74,
SUM(OFFSET('2.5 CAPEX'!AX77,0,-MIN($F74-1,COLUMN(AJ74)-1),1,MIN($F74,COLUMN(AJ74))))/$F74)))))),
IF(OR(ISNUMBER($D74)=FALSE,$F74=""),"",
IF(AND('2.5 CAPEX'!$L77&lt;&gt;"x",'2.5 CAPEX'!$M77&lt;&gt;"x"),0,
IF($F74=0,0,
IF(AS$4&lt;'2.1 Kraftwerk allgemein'!$F$16,0,
IF(AS$4='2.1 Kraftwerk allgemein'!$F$16,'2.5 CAPEX'!$J77/$F74,
IF(AS$4&lt;'2.1 Kraftwerk allgemein'!$F$16+$F74,
('2.5 CAPEX'!$J77+SUM(OFFSET('2.5 CAPEX'!AX77,0,-MIN(MAX($F74-1-('2.1 Kraftwerk allgemein'!$F$16-'1.1 Allgemein'!$I$22+1),0),COLUMN(AJ74)-1-('2.1 Kraftwerk allgemein'!$F$16-'1.1 Allgemein'!$I$22+1)),1,MIN(MAX($F74-('2.1 Kraftwerk allgemein'!$F$16-'1.1 Allgemein'!$I$22+1),1),COLUMN(AJ74)-('2.1 Kraftwerk allgemein'!$F$16-'1.1 Allgemein'!$I$22+1)))))/$F74,
SUM(OFFSET('2.5 CAPEX'!AX77,0,-MIN($F74-1,COLUMN(AJ74)-1),1,MIN($F74,COLUMN(AJ74))))/$F74)))))))</f>
        <v/>
      </c>
      <c r="AT74" s="199" t="str">
        <f ca="1">IF('2.1 Kraftwerk allgemein'!$F$15&lt;'1.1 Allgemein'!$I$22,
IF(OR(ISNUMBER($D74)=FALSE,$F74=""),"",
IF(AND('2.5 CAPEX'!$L77&lt;&gt;"x",'2.5 CAPEX'!$M77&lt;&gt;"x"),0,
IF($F74=0,0,
IF(AT$4&lt;'2.1 Kraftwerk allgemein'!$F$16,0,
IF(AT$4='2.1 Kraftwerk allgemein'!$F$16,'2.5 CAPEX'!$J77/$F74,
IF(AT$4&lt;'2.1 Kraftwerk allgemein'!$F$16+$F74,
('2.5 CAPEX'!$J77+SUM(OFFSET('2.5 CAPEX'!AY77,0,-MIN(MAX($F74-1-('2.1 Kraftwerk allgemein'!$F$16-'2.1 Kraftwerk allgemein'!$F$15+1),0),COLUMN(AK74)-1-('2.1 Kraftwerk allgemein'!$F$16-'2.1 Kraftwerk allgemein'!$F$15+1)),1,MIN(MAX($F74-('2.1 Kraftwerk allgemein'!$F$16-'2.1 Kraftwerk allgemein'!$F$15+1),1),COLUMN(AK74)-('2.1 Kraftwerk allgemein'!$F$16-'2.1 Kraftwerk allgemein'!$F$15+1)))))/$F74,
SUM(OFFSET('2.5 CAPEX'!AY77,0,-MIN($F74-1,COLUMN(AK74)-1),1,MIN($F74,COLUMN(AK74))))/$F74)))))),
IF(OR(ISNUMBER($D74)=FALSE,$F74=""),"",
IF(AND('2.5 CAPEX'!$L77&lt;&gt;"x",'2.5 CAPEX'!$M77&lt;&gt;"x"),0,
IF($F74=0,0,
IF(AT$4&lt;'2.1 Kraftwerk allgemein'!$F$16,0,
IF(AT$4='2.1 Kraftwerk allgemein'!$F$16,'2.5 CAPEX'!$J77/$F74,
IF(AT$4&lt;'2.1 Kraftwerk allgemein'!$F$16+$F74,
('2.5 CAPEX'!$J77+SUM(OFFSET('2.5 CAPEX'!AY77,0,-MIN(MAX($F74-1-('2.1 Kraftwerk allgemein'!$F$16-'1.1 Allgemein'!$I$22+1),0),COLUMN(AK74)-1-('2.1 Kraftwerk allgemein'!$F$16-'1.1 Allgemein'!$I$22+1)),1,MIN(MAX($F74-('2.1 Kraftwerk allgemein'!$F$16-'1.1 Allgemein'!$I$22+1),1),COLUMN(AK74)-('2.1 Kraftwerk allgemein'!$F$16-'1.1 Allgemein'!$I$22+1)))))/$F74,
SUM(OFFSET('2.5 CAPEX'!AY77,0,-MIN($F74-1,COLUMN(AK74)-1),1,MIN($F74,COLUMN(AK74))))/$F74)))))))</f>
        <v/>
      </c>
      <c r="AU74" s="199" t="str">
        <f ca="1">IF('2.1 Kraftwerk allgemein'!$F$15&lt;'1.1 Allgemein'!$I$22,
IF(OR(ISNUMBER($D74)=FALSE,$F74=""),"",
IF(AND('2.5 CAPEX'!$L77&lt;&gt;"x",'2.5 CAPEX'!$M77&lt;&gt;"x"),0,
IF($F74=0,0,
IF(AU$4&lt;'2.1 Kraftwerk allgemein'!$F$16,0,
IF(AU$4='2.1 Kraftwerk allgemein'!$F$16,'2.5 CAPEX'!$J77/$F74,
IF(AU$4&lt;'2.1 Kraftwerk allgemein'!$F$16+$F74,
('2.5 CAPEX'!$J77+SUM(OFFSET('2.5 CAPEX'!AZ77,0,-MIN(MAX($F74-1-('2.1 Kraftwerk allgemein'!$F$16-'2.1 Kraftwerk allgemein'!$F$15+1),0),COLUMN(AL74)-1-('2.1 Kraftwerk allgemein'!$F$16-'2.1 Kraftwerk allgemein'!$F$15+1)),1,MIN(MAX($F74-('2.1 Kraftwerk allgemein'!$F$16-'2.1 Kraftwerk allgemein'!$F$15+1),1),COLUMN(AL74)-('2.1 Kraftwerk allgemein'!$F$16-'2.1 Kraftwerk allgemein'!$F$15+1)))))/$F74,
SUM(OFFSET('2.5 CAPEX'!AZ77,0,-MIN($F74-1,COLUMN(AL74)-1),1,MIN($F74,COLUMN(AL74))))/$F74)))))),
IF(OR(ISNUMBER($D74)=FALSE,$F74=""),"",
IF(AND('2.5 CAPEX'!$L77&lt;&gt;"x",'2.5 CAPEX'!$M77&lt;&gt;"x"),0,
IF($F74=0,0,
IF(AU$4&lt;'2.1 Kraftwerk allgemein'!$F$16,0,
IF(AU$4='2.1 Kraftwerk allgemein'!$F$16,'2.5 CAPEX'!$J77/$F74,
IF(AU$4&lt;'2.1 Kraftwerk allgemein'!$F$16+$F74,
('2.5 CAPEX'!$J77+SUM(OFFSET('2.5 CAPEX'!AZ77,0,-MIN(MAX($F74-1-('2.1 Kraftwerk allgemein'!$F$16-'1.1 Allgemein'!$I$22+1),0),COLUMN(AL74)-1-('2.1 Kraftwerk allgemein'!$F$16-'1.1 Allgemein'!$I$22+1)),1,MIN(MAX($F74-('2.1 Kraftwerk allgemein'!$F$16-'1.1 Allgemein'!$I$22+1),1),COLUMN(AL74)-('2.1 Kraftwerk allgemein'!$F$16-'1.1 Allgemein'!$I$22+1)))))/$F74,
SUM(OFFSET('2.5 CAPEX'!AZ77,0,-MIN($F74-1,COLUMN(AL74)-1),1,MIN($F74,COLUMN(AL74))))/$F74)))))))</f>
        <v/>
      </c>
      <c r="AV74" s="199" t="str">
        <f ca="1">IF('2.1 Kraftwerk allgemein'!$F$15&lt;'1.1 Allgemein'!$I$22,
IF(OR(ISNUMBER($D74)=FALSE,$F74=""),"",
IF(AND('2.5 CAPEX'!$L77&lt;&gt;"x",'2.5 CAPEX'!$M77&lt;&gt;"x"),0,
IF($F74=0,0,
IF(AV$4&lt;'2.1 Kraftwerk allgemein'!$F$16,0,
IF(AV$4='2.1 Kraftwerk allgemein'!$F$16,'2.5 CAPEX'!$J77/$F74,
IF(AV$4&lt;'2.1 Kraftwerk allgemein'!$F$16+$F74,
('2.5 CAPEX'!$J77+SUM(OFFSET('2.5 CAPEX'!BA77,0,-MIN(MAX($F74-1-('2.1 Kraftwerk allgemein'!$F$16-'2.1 Kraftwerk allgemein'!$F$15+1),0),COLUMN(AM74)-1-('2.1 Kraftwerk allgemein'!$F$16-'2.1 Kraftwerk allgemein'!$F$15+1)),1,MIN(MAX($F74-('2.1 Kraftwerk allgemein'!$F$16-'2.1 Kraftwerk allgemein'!$F$15+1),1),COLUMN(AM74)-('2.1 Kraftwerk allgemein'!$F$16-'2.1 Kraftwerk allgemein'!$F$15+1)))))/$F74,
SUM(OFFSET('2.5 CAPEX'!BA77,0,-MIN($F74-1,COLUMN(AM74)-1),1,MIN($F74,COLUMN(AM74))))/$F74)))))),
IF(OR(ISNUMBER($D74)=FALSE,$F74=""),"",
IF(AND('2.5 CAPEX'!$L77&lt;&gt;"x",'2.5 CAPEX'!$M77&lt;&gt;"x"),0,
IF($F74=0,0,
IF(AV$4&lt;'2.1 Kraftwerk allgemein'!$F$16,0,
IF(AV$4='2.1 Kraftwerk allgemein'!$F$16,'2.5 CAPEX'!$J77/$F74,
IF(AV$4&lt;'2.1 Kraftwerk allgemein'!$F$16+$F74,
('2.5 CAPEX'!$J77+SUM(OFFSET('2.5 CAPEX'!BA77,0,-MIN(MAX($F74-1-('2.1 Kraftwerk allgemein'!$F$16-'1.1 Allgemein'!$I$22+1),0),COLUMN(AM74)-1-('2.1 Kraftwerk allgemein'!$F$16-'1.1 Allgemein'!$I$22+1)),1,MIN(MAX($F74-('2.1 Kraftwerk allgemein'!$F$16-'1.1 Allgemein'!$I$22+1),1),COLUMN(AM74)-('2.1 Kraftwerk allgemein'!$F$16-'1.1 Allgemein'!$I$22+1)))))/$F74,
SUM(OFFSET('2.5 CAPEX'!BA77,0,-MIN($F74-1,COLUMN(AM74)-1),1,MIN($F74,COLUMN(AM74))))/$F74)))))))</f>
        <v/>
      </c>
      <c r="AW74" s="199" t="str">
        <f ca="1">IF('2.1 Kraftwerk allgemein'!$F$15&lt;'1.1 Allgemein'!$I$22,
IF(OR(ISNUMBER($D74)=FALSE,$F74=""),"",
IF(AND('2.5 CAPEX'!$L77&lt;&gt;"x",'2.5 CAPEX'!$M77&lt;&gt;"x"),0,
IF($F74=0,0,
IF(AW$4&lt;'2.1 Kraftwerk allgemein'!$F$16,0,
IF(AW$4='2.1 Kraftwerk allgemein'!$F$16,'2.5 CAPEX'!$J77/$F74,
IF(AW$4&lt;'2.1 Kraftwerk allgemein'!$F$16+$F74,
('2.5 CAPEX'!$J77+SUM(OFFSET('2.5 CAPEX'!BB77,0,-MIN(MAX($F74-1-('2.1 Kraftwerk allgemein'!$F$16-'2.1 Kraftwerk allgemein'!$F$15+1),0),COLUMN(AN74)-1-('2.1 Kraftwerk allgemein'!$F$16-'2.1 Kraftwerk allgemein'!$F$15+1)),1,MIN(MAX($F74-('2.1 Kraftwerk allgemein'!$F$16-'2.1 Kraftwerk allgemein'!$F$15+1),1),COLUMN(AN74)-('2.1 Kraftwerk allgemein'!$F$16-'2.1 Kraftwerk allgemein'!$F$15+1)))))/$F74,
SUM(OFFSET('2.5 CAPEX'!BB77,0,-MIN($F74-1,COLUMN(AN74)-1),1,MIN($F74,COLUMN(AN74))))/$F74)))))),
IF(OR(ISNUMBER($D74)=FALSE,$F74=""),"",
IF(AND('2.5 CAPEX'!$L77&lt;&gt;"x",'2.5 CAPEX'!$M77&lt;&gt;"x"),0,
IF($F74=0,0,
IF(AW$4&lt;'2.1 Kraftwerk allgemein'!$F$16,0,
IF(AW$4='2.1 Kraftwerk allgemein'!$F$16,'2.5 CAPEX'!$J77/$F74,
IF(AW$4&lt;'2.1 Kraftwerk allgemein'!$F$16+$F74,
('2.5 CAPEX'!$J77+SUM(OFFSET('2.5 CAPEX'!BB77,0,-MIN(MAX($F74-1-('2.1 Kraftwerk allgemein'!$F$16-'1.1 Allgemein'!$I$22+1),0),COLUMN(AN74)-1-('2.1 Kraftwerk allgemein'!$F$16-'1.1 Allgemein'!$I$22+1)),1,MIN(MAX($F74-('2.1 Kraftwerk allgemein'!$F$16-'1.1 Allgemein'!$I$22+1),1),COLUMN(AN74)-('2.1 Kraftwerk allgemein'!$F$16-'1.1 Allgemein'!$I$22+1)))))/$F74,
SUM(OFFSET('2.5 CAPEX'!BB77,0,-MIN($F74-1,COLUMN(AN74)-1),1,MIN($F74,COLUMN(AN74))))/$F74)))))))</f>
        <v/>
      </c>
      <c r="AX74" s="199" t="str">
        <f ca="1">IF('2.1 Kraftwerk allgemein'!$F$15&lt;'1.1 Allgemein'!$I$22,
IF(OR(ISNUMBER($D74)=FALSE,$F74=""),"",
IF(AND('2.5 CAPEX'!$L77&lt;&gt;"x",'2.5 CAPEX'!$M77&lt;&gt;"x"),0,
IF($F74=0,0,
IF(AX$4&lt;'2.1 Kraftwerk allgemein'!$F$16,0,
IF(AX$4='2.1 Kraftwerk allgemein'!$F$16,'2.5 CAPEX'!$J77/$F74,
IF(AX$4&lt;'2.1 Kraftwerk allgemein'!$F$16+$F74,
('2.5 CAPEX'!$J77+SUM(OFFSET('2.5 CAPEX'!BC77,0,-MIN(MAX($F74-1-('2.1 Kraftwerk allgemein'!$F$16-'2.1 Kraftwerk allgemein'!$F$15+1),0),COLUMN(AO74)-1-('2.1 Kraftwerk allgemein'!$F$16-'2.1 Kraftwerk allgemein'!$F$15+1)),1,MIN(MAX($F74-('2.1 Kraftwerk allgemein'!$F$16-'2.1 Kraftwerk allgemein'!$F$15+1),1),COLUMN(AO74)-('2.1 Kraftwerk allgemein'!$F$16-'2.1 Kraftwerk allgemein'!$F$15+1)))))/$F74,
SUM(OFFSET('2.5 CAPEX'!BC77,0,-MIN($F74-1,COLUMN(AO74)-1),1,MIN($F74,COLUMN(AO74))))/$F74)))))),
IF(OR(ISNUMBER($D74)=FALSE,$F74=""),"",
IF(AND('2.5 CAPEX'!$L77&lt;&gt;"x",'2.5 CAPEX'!$M77&lt;&gt;"x"),0,
IF($F74=0,0,
IF(AX$4&lt;'2.1 Kraftwerk allgemein'!$F$16,0,
IF(AX$4='2.1 Kraftwerk allgemein'!$F$16,'2.5 CAPEX'!$J77/$F74,
IF(AX$4&lt;'2.1 Kraftwerk allgemein'!$F$16+$F74,
('2.5 CAPEX'!$J77+SUM(OFFSET('2.5 CAPEX'!BC77,0,-MIN(MAX($F74-1-('2.1 Kraftwerk allgemein'!$F$16-'1.1 Allgemein'!$I$22+1),0),COLUMN(AO74)-1-('2.1 Kraftwerk allgemein'!$F$16-'1.1 Allgemein'!$I$22+1)),1,MIN(MAX($F74-('2.1 Kraftwerk allgemein'!$F$16-'1.1 Allgemein'!$I$22+1),1),COLUMN(AO74)-('2.1 Kraftwerk allgemein'!$F$16-'1.1 Allgemein'!$I$22+1)))))/$F74,
SUM(OFFSET('2.5 CAPEX'!BC77,0,-MIN($F74-1,COLUMN(AO74)-1),1,MIN($F74,COLUMN(AO74))))/$F74)))))))</f>
        <v/>
      </c>
      <c r="AY74" s="199" t="str">
        <f ca="1">IF('2.1 Kraftwerk allgemein'!$F$15&lt;'1.1 Allgemein'!$I$22,
IF(OR(ISNUMBER($D74)=FALSE,$F74=""),"",
IF(AND('2.5 CAPEX'!$L77&lt;&gt;"x",'2.5 CAPEX'!$M77&lt;&gt;"x"),0,
IF($F74=0,0,
IF(AY$4&lt;'2.1 Kraftwerk allgemein'!$F$16,0,
IF(AY$4='2.1 Kraftwerk allgemein'!$F$16,'2.5 CAPEX'!$J77/$F74,
IF(AY$4&lt;'2.1 Kraftwerk allgemein'!$F$16+$F74,
('2.5 CAPEX'!$J77+SUM(OFFSET('2.5 CAPEX'!BD77,0,-MIN(MAX($F74-1-('2.1 Kraftwerk allgemein'!$F$16-'2.1 Kraftwerk allgemein'!$F$15+1),0),COLUMN(AP74)-1-('2.1 Kraftwerk allgemein'!$F$16-'2.1 Kraftwerk allgemein'!$F$15+1)),1,MIN(MAX($F74-('2.1 Kraftwerk allgemein'!$F$16-'2.1 Kraftwerk allgemein'!$F$15+1),1),COLUMN(AP74)-('2.1 Kraftwerk allgemein'!$F$16-'2.1 Kraftwerk allgemein'!$F$15+1)))))/$F74,
SUM(OFFSET('2.5 CAPEX'!BD77,0,-MIN($F74-1,COLUMN(AP74)-1),1,MIN($F74,COLUMN(AP74))))/$F74)))))),
IF(OR(ISNUMBER($D74)=FALSE,$F74=""),"",
IF(AND('2.5 CAPEX'!$L77&lt;&gt;"x",'2.5 CAPEX'!$M77&lt;&gt;"x"),0,
IF($F74=0,0,
IF(AY$4&lt;'2.1 Kraftwerk allgemein'!$F$16,0,
IF(AY$4='2.1 Kraftwerk allgemein'!$F$16,'2.5 CAPEX'!$J77/$F74,
IF(AY$4&lt;'2.1 Kraftwerk allgemein'!$F$16+$F74,
('2.5 CAPEX'!$J77+SUM(OFFSET('2.5 CAPEX'!BD77,0,-MIN(MAX($F74-1-('2.1 Kraftwerk allgemein'!$F$16-'1.1 Allgemein'!$I$22+1),0),COLUMN(AP74)-1-('2.1 Kraftwerk allgemein'!$F$16-'1.1 Allgemein'!$I$22+1)),1,MIN(MAX($F74-('2.1 Kraftwerk allgemein'!$F$16-'1.1 Allgemein'!$I$22+1),1),COLUMN(AP74)-('2.1 Kraftwerk allgemein'!$F$16-'1.1 Allgemein'!$I$22+1)))))/$F74,
SUM(OFFSET('2.5 CAPEX'!BD77,0,-MIN($F74-1,COLUMN(AP74)-1),1,MIN($F74,COLUMN(AP74))))/$F74)))))))</f>
        <v/>
      </c>
      <c r="AZ74" s="199" t="str">
        <f ca="1">IF('2.1 Kraftwerk allgemein'!$F$15&lt;'1.1 Allgemein'!$I$22,
IF(OR(ISNUMBER($D74)=FALSE,$F74=""),"",
IF(AND('2.5 CAPEX'!$L77&lt;&gt;"x",'2.5 CAPEX'!$M77&lt;&gt;"x"),0,
IF($F74=0,0,
IF(AZ$4&lt;'2.1 Kraftwerk allgemein'!$F$16,0,
IF(AZ$4='2.1 Kraftwerk allgemein'!$F$16,'2.5 CAPEX'!$J77/$F74,
IF(AZ$4&lt;'2.1 Kraftwerk allgemein'!$F$16+$F74,
('2.5 CAPEX'!$J77+SUM(OFFSET('2.5 CAPEX'!BE77,0,-MIN(MAX($F74-1-('2.1 Kraftwerk allgemein'!$F$16-'2.1 Kraftwerk allgemein'!$F$15+1),0),COLUMN(AQ74)-1-('2.1 Kraftwerk allgemein'!$F$16-'2.1 Kraftwerk allgemein'!$F$15+1)),1,MIN(MAX($F74-('2.1 Kraftwerk allgemein'!$F$16-'2.1 Kraftwerk allgemein'!$F$15+1),1),COLUMN(AQ74)-('2.1 Kraftwerk allgemein'!$F$16-'2.1 Kraftwerk allgemein'!$F$15+1)))))/$F74,
SUM(OFFSET('2.5 CAPEX'!BE77,0,-MIN($F74-1,COLUMN(AQ74)-1),1,MIN($F74,COLUMN(AQ74))))/$F74)))))),
IF(OR(ISNUMBER($D74)=FALSE,$F74=""),"",
IF(AND('2.5 CAPEX'!$L77&lt;&gt;"x",'2.5 CAPEX'!$M77&lt;&gt;"x"),0,
IF($F74=0,0,
IF(AZ$4&lt;'2.1 Kraftwerk allgemein'!$F$16,0,
IF(AZ$4='2.1 Kraftwerk allgemein'!$F$16,'2.5 CAPEX'!$J77/$F74,
IF(AZ$4&lt;'2.1 Kraftwerk allgemein'!$F$16+$F74,
('2.5 CAPEX'!$J77+SUM(OFFSET('2.5 CAPEX'!BE77,0,-MIN(MAX($F74-1-('2.1 Kraftwerk allgemein'!$F$16-'1.1 Allgemein'!$I$22+1),0),COLUMN(AQ74)-1-('2.1 Kraftwerk allgemein'!$F$16-'1.1 Allgemein'!$I$22+1)),1,MIN(MAX($F74-('2.1 Kraftwerk allgemein'!$F$16-'1.1 Allgemein'!$I$22+1),1),COLUMN(AQ74)-('2.1 Kraftwerk allgemein'!$F$16-'1.1 Allgemein'!$I$22+1)))))/$F74,
SUM(OFFSET('2.5 CAPEX'!BE77,0,-MIN($F74-1,COLUMN(AQ74)-1),1,MIN($F74,COLUMN(AQ74))))/$F74)))))))</f>
        <v/>
      </c>
      <c r="BA74" s="199" t="str">
        <f ca="1">IF('2.1 Kraftwerk allgemein'!$F$15&lt;'1.1 Allgemein'!$I$22,
IF(OR(ISNUMBER($D74)=FALSE,$F74=""),"",
IF(AND('2.5 CAPEX'!$L77&lt;&gt;"x",'2.5 CAPEX'!$M77&lt;&gt;"x"),0,
IF($F74=0,0,
IF(BA$4&lt;'2.1 Kraftwerk allgemein'!$F$16,0,
IF(BA$4='2.1 Kraftwerk allgemein'!$F$16,'2.5 CAPEX'!$J77/$F74,
IF(BA$4&lt;'2.1 Kraftwerk allgemein'!$F$16+$F74,
('2.5 CAPEX'!$J77+SUM(OFFSET('2.5 CAPEX'!BF77,0,-MIN(MAX($F74-1-('2.1 Kraftwerk allgemein'!$F$16-'2.1 Kraftwerk allgemein'!$F$15+1),0),COLUMN(AR74)-1-('2.1 Kraftwerk allgemein'!$F$16-'2.1 Kraftwerk allgemein'!$F$15+1)),1,MIN(MAX($F74-('2.1 Kraftwerk allgemein'!$F$16-'2.1 Kraftwerk allgemein'!$F$15+1),1),COLUMN(AR74)-('2.1 Kraftwerk allgemein'!$F$16-'2.1 Kraftwerk allgemein'!$F$15+1)))))/$F74,
SUM(OFFSET('2.5 CAPEX'!BF77,0,-MIN($F74-1,COLUMN(AR74)-1),1,MIN($F74,COLUMN(AR74))))/$F74)))))),
IF(OR(ISNUMBER($D74)=FALSE,$F74=""),"",
IF(AND('2.5 CAPEX'!$L77&lt;&gt;"x",'2.5 CAPEX'!$M77&lt;&gt;"x"),0,
IF($F74=0,0,
IF(BA$4&lt;'2.1 Kraftwerk allgemein'!$F$16,0,
IF(BA$4='2.1 Kraftwerk allgemein'!$F$16,'2.5 CAPEX'!$J77/$F74,
IF(BA$4&lt;'2.1 Kraftwerk allgemein'!$F$16+$F74,
('2.5 CAPEX'!$J77+SUM(OFFSET('2.5 CAPEX'!BF77,0,-MIN(MAX($F74-1-('2.1 Kraftwerk allgemein'!$F$16-'1.1 Allgemein'!$I$22+1),0),COLUMN(AR74)-1-('2.1 Kraftwerk allgemein'!$F$16-'1.1 Allgemein'!$I$22+1)),1,MIN(MAX($F74-('2.1 Kraftwerk allgemein'!$F$16-'1.1 Allgemein'!$I$22+1),1),COLUMN(AR74)-('2.1 Kraftwerk allgemein'!$F$16-'1.1 Allgemein'!$I$22+1)))))/$F74,
SUM(OFFSET('2.5 CAPEX'!BF77,0,-MIN($F74-1,COLUMN(AR74)-1),1,MIN($F74,COLUMN(AR74))))/$F74)))))))</f>
        <v/>
      </c>
      <c r="BB74" s="199" t="str">
        <f ca="1">IF('2.1 Kraftwerk allgemein'!$F$15&lt;'1.1 Allgemein'!$I$22,
IF(OR(ISNUMBER($D74)=FALSE,$F74=""),"",
IF(AND('2.5 CAPEX'!$L77&lt;&gt;"x",'2.5 CAPEX'!$M77&lt;&gt;"x"),0,
IF($F74=0,0,
IF(BB$4&lt;'2.1 Kraftwerk allgemein'!$F$16,0,
IF(BB$4='2.1 Kraftwerk allgemein'!$F$16,'2.5 CAPEX'!$J77/$F74,
IF(BB$4&lt;'2.1 Kraftwerk allgemein'!$F$16+$F74,
('2.5 CAPEX'!$J77+SUM(OFFSET('2.5 CAPEX'!BG77,0,-MIN(MAX($F74-1-('2.1 Kraftwerk allgemein'!$F$16-'2.1 Kraftwerk allgemein'!$F$15+1),0),COLUMN(AS74)-1-('2.1 Kraftwerk allgemein'!$F$16-'2.1 Kraftwerk allgemein'!$F$15+1)),1,MIN(MAX($F74-('2.1 Kraftwerk allgemein'!$F$16-'2.1 Kraftwerk allgemein'!$F$15+1),1),COLUMN(AS74)-('2.1 Kraftwerk allgemein'!$F$16-'2.1 Kraftwerk allgemein'!$F$15+1)))))/$F74,
SUM(OFFSET('2.5 CAPEX'!BG77,0,-MIN($F74-1,COLUMN(AS74)-1),1,MIN($F74,COLUMN(AS74))))/$F74)))))),
IF(OR(ISNUMBER($D74)=FALSE,$F74=""),"",
IF(AND('2.5 CAPEX'!$L77&lt;&gt;"x",'2.5 CAPEX'!$M77&lt;&gt;"x"),0,
IF($F74=0,0,
IF(BB$4&lt;'2.1 Kraftwerk allgemein'!$F$16,0,
IF(BB$4='2.1 Kraftwerk allgemein'!$F$16,'2.5 CAPEX'!$J77/$F74,
IF(BB$4&lt;'2.1 Kraftwerk allgemein'!$F$16+$F74,
('2.5 CAPEX'!$J77+SUM(OFFSET('2.5 CAPEX'!BG77,0,-MIN(MAX($F74-1-('2.1 Kraftwerk allgemein'!$F$16-'1.1 Allgemein'!$I$22+1),0),COLUMN(AS74)-1-('2.1 Kraftwerk allgemein'!$F$16-'1.1 Allgemein'!$I$22+1)),1,MIN(MAX($F74-('2.1 Kraftwerk allgemein'!$F$16-'1.1 Allgemein'!$I$22+1),1),COLUMN(AS74)-('2.1 Kraftwerk allgemein'!$F$16-'1.1 Allgemein'!$I$22+1)))))/$F74,
SUM(OFFSET('2.5 CAPEX'!BG77,0,-MIN($F74-1,COLUMN(AS74)-1),1,MIN($F74,COLUMN(AS74))))/$F74)))))))</f>
        <v/>
      </c>
      <c r="BC74" s="199" t="str">
        <f ca="1">IF('2.1 Kraftwerk allgemein'!$F$15&lt;'1.1 Allgemein'!$I$22,
IF(OR(ISNUMBER($D74)=FALSE,$F74=""),"",
IF(AND('2.5 CAPEX'!$L77&lt;&gt;"x",'2.5 CAPEX'!$M77&lt;&gt;"x"),0,
IF($F74=0,0,
IF(BC$4&lt;'2.1 Kraftwerk allgemein'!$F$16,0,
IF(BC$4='2.1 Kraftwerk allgemein'!$F$16,'2.5 CAPEX'!$J77/$F74,
IF(BC$4&lt;'2.1 Kraftwerk allgemein'!$F$16+$F74,
('2.5 CAPEX'!$J77+SUM(OFFSET('2.5 CAPEX'!BH77,0,-MIN(MAX($F74-1-('2.1 Kraftwerk allgemein'!$F$16-'2.1 Kraftwerk allgemein'!$F$15+1),0),COLUMN(AT74)-1-('2.1 Kraftwerk allgemein'!$F$16-'2.1 Kraftwerk allgemein'!$F$15+1)),1,MIN(MAX($F74-('2.1 Kraftwerk allgemein'!$F$16-'2.1 Kraftwerk allgemein'!$F$15+1),1),COLUMN(AT74)-('2.1 Kraftwerk allgemein'!$F$16-'2.1 Kraftwerk allgemein'!$F$15+1)))))/$F74,
SUM(OFFSET('2.5 CAPEX'!BH77,0,-MIN($F74-1,COLUMN(AT74)-1),1,MIN($F74,COLUMN(AT74))))/$F74)))))),
IF(OR(ISNUMBER($D74)=FALSE,$F74=""),"",
IF(AND('2.5 CAPEX'!$L77&lt;&gt;"x",'2.5 CAPEX'!$M77&lt;&gt;"x"),0,
IF($F74=0,0,
IF(BC$4&lt;'2.1 Kraftwerk allgemein'!$F$16,0,
IF(BC$4='2.1 Kraftwerk allgemein'!$F$16,'2.5 CAPEX'!$J77/$F74,
IF(BC$4&lt;'2.1 Kraftwerk allgemein'!$F$16+$F74,
('2.5 CAPEX'!$J77+SUM(OFFSET('2.5 CAPEX'!BH77,0,-MIN(MAX($F74-1-('2.1 Kraftwerk allgemein'!$F$16-'1.1 Allgemein'!$I$22+1),0),COLUMN(AT74)-1-('2.1 Kraftwerk allgemein'!$F$16-'1.1 Allgemein'!$I$22+1)),1,MIN(MAX($F74-('2.1 Kraftwerk allgemein'!$F$16-'1.1 Allgemein'!$I$22+1),1),COLUMN(AT74)-('2.1 Kraftwerk allgemein'!$F$16-'1.1 Allgemein'!$I$22+1)))))/$F74,
SUM(OFFSET('2.5 CAPEX'!BH77,0,-MIN($F74-1,COLUMN(AT74)-1),1,MIN($F74,COLUMN(AT74))))/$F74)))))))</f>
        <v/>
      </c>
      <c r="BD74" s="199" t="str">
        <f ca="1">IF('2.1 Kraftwerk allgemein'!$F$15&lt;'1.1 Allgemein'!$I$22,
IF(OR(ISNUMBER($D74)=FALSE,$F74=""),"",
IF(AND('2.5 CAPEX'!$L77&lt;&gt;"x",'2.5 CAPEX'!$M77&lt;&gt;"x"),0,
IF($F74=0,0,
IF(BD$4&lt;'2.1 Kraftwerk allgemein'!$F$16,0,
IF(BD$4='2.1 Kraftwerk allgemein'!$F$16,'2.5 CAPEX'!$J77/$F74,
IF(BD$4&lt;'2.1 Kraftwerk allgemein'!$F$16+$F74,
('2.5 CAPEX'!$J77+SUM(OFFSET('2.5 CAPEX'!BI77,0,-MIN(MAX($F74-1-('2.1 Kraftwerk allgemein'!$F$16-'2.1 Kraftwerk allgemein'!$F$15+1),0),COLUMN(AU74)-1-('2.1 Kraftwerk allgemein'!$F$16-'2.1 Kraftwerk allgemein'!$F$15+1)),1,MIN(MAX($F74-('2.1 Kraftwerk allgemein'!$F$16-'2.1 Kraftwerk allgemein'!$F$15+1),1),COLUMN(AU74)-('2.1 Kraftwerk allgemein'!$F$16-'2.1 Kraftwerk allgemein'!$F$15+1)))))/$F74,
SUM(OFFSET('2.5 CAPEX'!BI77,0,-MIN($F74-1,COLUMN(AU74)-1),1,MIN($F74,COLUMN(AU74))))/$F74)))))),
IF(OR(ISNUMBER($D74)=FALSE,$F74=""),"",
IF(AND('2.5 CAPEX'!$L77&lt;&gt;"x",'2.5 CAPEX'!$M77&lt;&gt;"x"),0,
IF($F74=0,0,
IF(BD$4&lt;'2.1 Kraftwerk allgemein'!$F$16,0,
IF(BD$4='2.1 Kraftwerk allgemein'!$F$16,'2.5 CAPEX'!$J77/$F74,
IF(BD$4&lt;'2.1 Kraftwerk allgemein'!$F$16+$F74,
('2.5 CAPEX'!$J77+SUM(OFFSET('2.5 CAPEX'!BI77,0,-MIN(MAX($F74-1-('2.1 Kraftwerk allgemein'!$F$16-'1.1 Allgemein'!$I$22+1),0),COLUMN(AU74)-1-('2.1 Kraftwerk allgemein'!$F$16-'1.1 Allgemein'!$I$22+1)),1,MIN(MAX($F74-('2.1 Kraftwerk allgemein'!$F$16-'1.1 Allgemein'!$I$22+1),1),COLUMN(AU74)-('2.1 Kraftwerk allgemein'!$F$16-'1.1 Allgemein'!$I$22+1)))))/$F74,
SUM(OFFSET('2.5 CAPEX'!BI77,0,-MIN($F74-1,COLUMN(AU74)-1),1,MIN($F74,COLUMN(AU74))))/$F74)))))))</f>
        <v/>
      </c>
      <c r="BE74" s="199" t="str">
        <f ca="1">IF('2.1 Kraftwerk allgemein'!$F$15&lt;'1.1 Allgemein'!$I$22,
IF(OR(ISNUMBER($D74)=FALSE,$F74=""),"",
IF(AND('2.5 CAPEX'!$L77&lt;&gt;"x",'2.5 CAPEX'!$M77&lt;&gt;"x"),0,
IF($F74=0,0,
IF(BE$4&lt;'2.1 Kraftwerk allgemein'!$F$16,0,
IF(BE$4='2.1 Kraftwerk allgemein'!$F$16,'2.5 CAPEX'!$J77/$F74,
IF(BE$4&lt;'2.1 Kraftwerk allgemein'!$F$16+$F74,
('2.5 CAPEX'!$J77+SUM(OFFSET('2.5 CAPEX'!BJ77,0,-MIN(MAX($F74-1-('2.1 Kraftwerk allgemein'!$F$16-'2.1 Kraftwerk allgemein'!$F$15+1),0),COLUMN(AV74)-1-('2.1 Kraftwerk allgemein'!$F$16-'2.1 Kraftwerk allgemein'!$F$15+1)),1,MIN(MAX($F74-('2.1 Kraftwerk allgemein'!$F$16-'2.1 Kraftwerk allgemein'!$F$15+1),1),COLUMN(AV74)-('2.1 Kraftwerk allgemein'!$F$16-'2.1 Kraftwerk allgemein'!$F$15+1)))))/$F74,
SUM(OFFSET('2.5 CAPEX'!BJ77,0,-MIN($F74-1,COLUMN(AV74)-1),1,MIN($F74,COLUMN(AV74))))/$F74)))))),
IF(OR(ISNUMBER($D74)=FALSE,$F74=""),"",
IF(AND('2.5 CAPEX'!$L77&lt;&gt;"x",'2.5 CAPEX'!$M77&lt;&gt;"x"),0,
IF($F74=0,0,
IF(BE$4&lt;'2.1 Kraftwerk allgemein'!$F$16,0,
IF(BE$4='2.1 Kraftwerk allgemein'!$F$16,'2.5 CAPEX'!$J77/$F74,
IF(BE$4&lt;'2.1 Kraftwerk allgemein'!$F$16+$F74,
('2.5 CAPEX'!$J77+SUM(OFFSET('2.5 CAPEX'!BJ77,0,-MIN(MAX($F74-1-('2.1 Kraftwerk allgemein'!$F$16-'1.1 Allgemein'!$I$22+1),0),COLUMN(AV74)-1-('2.1 Kraftwerk allgemein'!$F$16-'1.1 Allgemein'!$I$22+1)),1,MIN(MAX($F74-('2.1 Kraftwerk allgemein'!$F$16-'1.1 Allgemein'!$I$22+1),1),COLUMN(AV74)-('2.1 Kraftwerk allgemein'!$F$16-'1.1 Allgemein'!$I$22+1)))))/$F74,
SUM(OFFSET('2.5 CAPEX'!BJ77,0,-MIN($F74-1,COLUMN(AV74)-1),1,MIN($F74,COLUMN(AV74))))/$F74)))))))</f>
        <v/>
      </c>
      <c r="BF74" s="199" t="str">
        <f ca="1">IF('2.1 Kraftwerk allgemein'!$F$15&lt;'1.1 Allgemein'!$I$22,
IF(OR(ISNUMBER($D74)=FALSE,$F74=""),"",
IF(AND('2.5 CAPEX'!$L77&lt;&gt;"x",'2.5 CAPEX'!$M77&lt;&gt;"x"),0,
IF($F74=0,0,
IF(BF$4&lt;'2.1 Kraftwerk allgemein'!$F$16,0,
IF(BF$4='2.1 Kraftwerk allgemein'!$F$16,'2.5 CAPEX'!$J77/$F74,
IF(BF$4&lt;'2.1 Kraftwerk allgemein'!$F$16+$F74,
('2.5 CAPEX'!$J77+SUM(OFFSET('2.5 CAPEX'!BK77,0,-MIN(MAX($F74-1-('2.1 Kraftwerk allgemein'!$F$16-'2.1 Kraftwerk allgemein'!$F$15+1),0),COLUMN(AW74)-1-('2.1 Kraftwerk allgemein'!$F$16-'2.1 Kraftwerk allgemein'!$F$15+1)),1,MIN(MAX($F74-('2.1 Kraftwerk allgemein'!$F$16-'2.1 Kraftwerk allgemein'!$F$15+1),1),COLUMN(AW74)-('2.1 Kraftwerk allgemein'!$F$16-'2.1 Kraftwerk allgemein'!$F$15+1)))))/$F74,
SUM(OFFSET('2.5 CAPEX'!BK77,0,-MIN($F74-1,COLUMN(AW74)-1),1,MIN($F74,COLUMN(AW74))))/$F74)))))),
IF(OR(ISNUMBER($D74)=FALSE,$F74=""),"",
IF(AND('2.5 CAPEX'!$L77&lt;&gt;"x",'2.5 CAPEX'!$M77&lt;&gt;"x"),0,
IF($F74=0,0,
IF(BF$4&lt;'2.1 Kraftwerk allgemein'!$F$16,0,
IF(BF$4='2.1 Kraftwerk allgemein'!$F$16,'2.5 CAPEX'!$J77/$F74,
IF(BF$4&lt;'2.1 Kraftwerk allgemein'!$F$16+$F74,
('2.5 CAPEX'!$J77+SUM(OFFSET('2.5 CAPEX'!BK77,0,-MIN(MAX($F74-1-('2.1 Kraftwerk allgemein'!$F$16-'1.1 Allgemein'!$I$22+1),0),COLUMN(AW74)-1-('2.1 Kraftwerk allgemein'!$F$16-'1.1 Allgemein'!$I$22+1)),1,MIN(MAX($F74-('2.1 Kraftwerk allgemein'!$F$16-'1.1 Allgemein'!$I$22+1),1),COLUMN(AW74)-('2.1 Kraftwerk allgemein'!$F$16-'1.1 Allgemein'!$I$22+1)))))/$F74,
SUM(OFFSET('2.5 CAPEX'!BK77,0,-MIN($F74-1,COLUMN(AW74)-1),1,MIN($F74,COLUMN(AW74))))/$F74)))))))</f>
        <v/>
      </c>
      <c r="BG74" s="199" t="str">
        <f ca="1">IF('2.1 Kraftwerk allgemein'!$F$15&lt;'1.1 Allgemein'!$I$22,
IF(OR(ISNUMBER($D74)=FALSE,$F74=""),"",
IF(AND('2.5 CAPEX'!$L77&lt;&gt;"x",'2.5 CAPEX'!$M77&lt;&gt;"x"),0,
IF($F74=0,0,
IF(BG$4&lt;'2.1 Kraftwerk allgemein'!$F$16,0,
IF(BG$4='2.1 Kraftwerk allgemein'!$F$16,'2.5 CAPEX'!$J77/$F74,
IF(BG$4&lt;'2.1 Kraftwerk allgemein'!$F$16+$F74,
('2.5 CAPEX'!$J77+SUM(OFFSET('2.5 CAPEX'!BL77,0,-MIN(MAX($F74-1-('2.1 Kraftwerk allgemein'!$F$16-'2.1 Kraftwerk allgemein'!$F$15+1),0),COLUMN(AX74)-1-('2.1 Kraftwerk allgemein'!$F$16-'2.1 Kraftwerk allgemein'!$F$15+1)),1,MIN(MAX($F74-('2.1 Kraftwerk allgemein'!$F$16-'2.1 Kraftwerk allgemein'!$F$15+1),1),COLUMN(AX74)-('2.1 Kraftwerk allgemein'!$F$16-'2.1 Kraftwerk allgemein'!$F$15+1)))))/$F74,
SUM(OFFSET('2.5 CAPEX'!BL77,0,-MIN($F74-1,COLUMN(AX74)-1),1,MIN($F74,COLUMN(AX74))))/$F74)))))),
IF(OR(ISNUMBER($D74)=FALSE,$F74=""),"",
IF(AND('2.5 CAPEX'!$L77&lt;&gt;"x",'2.5 CAPEX'!$M77&lt;&gt;"x"),0,
IF($F74=0,0,
IF(BG$4&lt;'2.1 Kraftwerk allgemein'!$F$16,0,
IF(BG$4='2.1 Kraftwerk allgemein'!$F$16,'2.5 CAPEX'!$J77/$F74,
IF(BG$4&lt;'2.1 Kraftwerk allgemein'!$F$16+$F74,
('2.5 CAPEX'!$J77+SUM(OFFSET('2.5 CAPEX'!BL77,0,-MIN(MAX($F74-1-('2.1 Kraftwerk allgemein'!$F$16-'1.1 Allgemein'!$I$22+1),0),COLUMN(AX74)-1-('2.1 Kraftwerk allgemein'!$F$16-'1.1 Allgemein'!$I$22+1)),1,MIN(MAX($F74-('2.1 Kraftwerk allgemein'!$F$16-'1.1 Allgemein'!$I$22+1),1),COLUMN(AX74)-('2.1 Kraftwerk allgemein'!$F$16-'1.1 Allgemein'!$I$22+1)))))/$F74,
SUM(OFFSET('2.5 CAPEX'!BL77,0,-MIN($F74-1,COLUMN(AX74)-1),1,MIN($F74,COLUMN(AX74))))/$F74)))))))</f>
        <v/>
      </c>
      <c r="BH74" s="199" t="str">
        <f ca="1">IF('2.1 Kraftwerk allgemein'!$F$15&lt;'1.1 Allgemein'!$I$22,
IF(OR(ISNUMBER($D74)=FALSE,$F74=""),"",
IF(AND('2.5 CAPEX'!$L77&lt;&gt;"x",'2.5 CAPEX'!$M77&lt;&gt;"x"),0,
IF($F74=0,0,
IF(BH$4&lt;'2.1 Kraftwerk allgemein'!$F$16,0,
IF(BH$4='2.1 Kraftwerk allgemein'!$F$16,'2.5 CAPEX'!$J77/$F74,
IF(BH$4&lt;'2.1 Kraftwerk allgemein'!$F$16+$F74,
('2.5 CAPEX'!$J77+SUM(OFFSET('2.5 CAPEX'!BM77,0,-MIN(MAX($F74-1-('2.1 Kraftwerk allgemein'!$F$16-'2.1 Kraftwerk allgemein'!$F$15+1),0),COLUMN(AY74)-1-('2.1 Kraftwerk allgemein'!$F$16-'2.1 Kraftwerk allgemein'!$F$15+1)),1,MIN(MAX($F74-('2.1 Kraftwerk allgemein'!$F$16-'2.1 Kraftwerk allgemein'!$F$15+1),1),COLUMN(AY74)-('2.1 Kraftwerk allgemein'!$F$16-'2.1 Kraftwerk allgemein'!$F$15+1)))))/$F74,
SUM(OFFSET('2.5 CAPEX'!BM77,0,-MIN($F74-1,COLUMN(AY74)-1),1,MIN($F74,COLUMN(AY74))))/$F74)))))),
IF(OR(ISNUMBER($D74)=FALSE,$F74=""),"",
IF(AND('2.5 CAPEX'!$L77&lt;&gt;"x",'2.5 CAPEX'!$M77&lt;&gt;"x"),0,
IF($F74=0,0,
IF(BH$4&lt;'2.1 Kraftwerk allgemein'!$F$16,0,
IF(BH$4='2.1 Kraftwerk allgemein'!$F$16,'2.5 CAPEX'!$J77/$F74,
IF(BH$4&lt;'2.1 Kraftwerk allgemein'!$F$16+$F74,
('2.5 CAPEX'!$J77+SUM(OFFSET('2.5 CAPEX'!BM77,0,-MIN(MAX($F74-1-('2.1 Kraftwerk allgemein'!$F$16-'1.1 Allgemein'!$I$22+1),0),COLUMN(AY74)-1-('2.1 Kraftwerk allgemein'!$F$16-'1.1 Allgemein'!$I$22+1)),1,MIN(MAX($F74-('2.1 Kraftwerk allgemein'!$F$16-'1.1 Allgemein'!$I$22+1),1),COLUMN(AY74)-('2.1 Kraftwerk allgemein'!$F$16-'1.1 Allgemein'!$I$22+1)))))/$F74,
SUM(OFFSET('2.5 CAPEX'!BM77,0,-MIN($F74-1,COLUMN(AY74)-1),1,MIN($F74,COLUMN(AY74))))/$F74)))))))</f>
        <v/>
      </c>
      <c r="BI74" s="199" t="str">
        <f ca="1">IF('2.1 Kraftwerk allgemein'!$F$15&lt;'1.1 Allgemein'!$I$22,
IF(OR(ISNUMBER($D74)=FALSE,$F74=""),"",
IF(AND('2.5 CAPEX'!$L77&lt;&gt;"x",'2.5 CAPEX'!$M77&lt;&gt;"x"),0,
IF($F74=0,0,
IF(BI$4&lt;'2.1 Kraftwerk allgemein'!$F$16,0,
IF(BI$4='2.1 Kraftwerk allgemein'!$F$16,'2.5 CAPEX'!$J77/$F74,
IF(BI$4&lt;'2.1 Kraftwerk allgemein'!$F$16+$F74,
('2.5 CAPEX'!$J77+SUM(OFFSET('2.5 CAPEX'!BN77,0,-MIN(MAX($F74-1-('2.1 Kraftwerk allgemein'!$F$16-'2.1 Kraftwerk allgemein'!$F$15+1),0),COLUMN(AZ74)-1-('2.1 Kraftwerk allgemein'!$F$16-'2.1 Kraftwerk allgemein'!$F$15+1)),1,MIN(MAX($F74-('2.1 Kraftwerk allgemein'!$F$16-'2.1 Kraftwerk allgemein'!$F$15+1),1),COLUMN(AZ74)-('2.1 Kraftwerk allgemein'!$F$16-'2.1 Kraftwerk allgemein'!$F$15+1)))))/$F74,
SUM(OFFSET('2.5 CAPEX'!BN77,0,-MIN($F74-1,COLUMN(AZ74)-1),1,MIN($F74,COLUMN(AZ74))))/$F74)))))),
IF(OR(ISNUMBER($D74)=FALSE,$F74=""),"",
IF(AND('2.5 CAPEX'!$L77&lt;&gt;"x",'2.5 CAPEX'!$M77&lt;&gt;"x"),0,
IF($F74=0,0,
IF(BI$4&lt;'2.1 Kraftwerk allgemein'!$F$16,0,
IF(BI$4='2.1 Kraftwerk allgemein'!$F$16,'2.5 CAPEX'!$J77/$F74,
IF(BI$4&lt;'2.1 Kraftwerk allgemein'!$F$16+$F74,
('2.5 CAPEX'!$J77+SUM(OFFSET('2.5 CAPEX'!BN77,0,-MIN(MAX($F74-1-('2.1 Kraftwerk allgemein'!$F$16-'1.1 Allgemein'!$I$22+1),0),COLUMN(AZ74)-1-('2.1 Kraftwerk allgemein'!$F$16-'1.1 Allgemein'!$I$22+1)),1,MIN(MAX($F74-('2.1 Kraftwerk allgemein'!$F$16-'1.1 Allgemein'!$I$22+1),1),COLUMN(AZ74)-('2.1 Kraftwerk allgemein'!$F$16-'1.1 Allgemein'!$I$22+1)))))/$F74,
SUM(OFFSET('2.5 CAPEX'!BN77,0,-MIN($F74-1,COLUMN(AZ74)-1),1,MIN($F74,COLUMN(AZ74))))/$F74)))))))</f>
        <v/>
      </c>
      <c r="BJ74" s="199" t="str">
        <f ca="1">IF('2.1 Kraftwerk allgemein'!$F$15&lt;'1.1 Allgemein'!$I$22,
IF(OR(ISNUMBER($D74)=FALSE,$F74=""),"",
IF(AND('2.5 CAPEX'!$L77&lt;&gt;"x",'2.5 CAPEX'!$M77&lt;&gt;"x"),0,
IF($F74=0,0,
IF(BJ$4&lt;'2.1 Kraftwerk allgemein'!$F$16,0,
IF(BJ$4='2.1 Kraftwerk allgemein'!$F$16,'2.5 CAPEX'!$J77/$F74,
IF(BJ$4&lt;'2.1 Kraftwerk allgemein'!$F$16+$F74,
('2.5 CAPEX'!$J77+SUM(OFFSET('2.5 CAPEX'!BO77,0,-MIN(MAX($F74-1-('2.1 Kraftwerk allgemein'!$F$16-'2.1 Kraftwerk allgemein'!$F$15+1),0),COLUMN(BA74)-1-('2.1 Kraftwerk allgemein'!$F$16-'2.1 Kraftwerk allgemein'!$F$15+1)),1,MIN(MAX($F74-('2.1 Kraftwerk allgemein'!$F$16-'2.1 Kraftwerk allgemein'!$F$15+1),1),COLUMN(BA74)-('2.1 Kraftwerk allgemein'!$F$16-'2.1 Kraftwerk allgemein'!$F$15+1)))))/$F74,
SUM(OFFSET('2.5 CAPEX'!BO77,0,-MIN($F74-1,COLUMN(BA74)-1),1,MIN($F74,COLUMN(BA74))))/$F74)))))),
IF(OR(ISNUMBER($D74)=FALSE,$F74=""),"",
IF(AND('2.5 CAPEX'!$L77&lt;&gt;"x",'2.5 CAPEX'!$M77&lt;&gt;"x"),0,
IF($F74=0,0,
IF(BJ$4&lt;'2.1 Kraftwerk allgemein'!$F$16,0,
IF(BJ$4='2.1 Kraftwerk allgemein'!$F$16,'2.5 CAPEX'!$J77/$F74,
IF(BJ$4&lt;'2.1 Kraftwerk allgemein'!$F$16+$F74,
('2.5 CAPEX'!$J77+SUM(OFFSET('2.5 CAPEX'!BO77,0,-MIN(MAX($F74-1-('2.1 Kraftwerk allgemein'!$F$16-'1.1 Allgemein'!$I$22+1),0),COLUMN(BA74)-1-('2.1 Kraftwerk allgemein'!$F$16-'1.1 Allgemein'!$I$22+1)),1,MIN(MAX($F74-('2.1 Kraftwerk allgemein'!$F$16-'1.1 Allgemein'!$I$22+1),1),COLUMN(BA74)-('2.1 Kraftwerk allgemein'!$F$16-'1.1 Allgemein'!$I$22+1)))))/$F74,
SUM(OFFSET('2.5 CAPEX'!BO77,0,-MIN($F74-1,COLUMN(BA74)-1),1,MIN($F74,COLUMN(BA74))))/$F74)))))))</f>
        <v/>
      </c>
      <c r="BK74" s="199" t="str">
        <f ca="1">IF('2.1 Kraftwerk allgemein'!$F$15&lt;'1.1 Allgemein'!$I$22,
IF(OR(ISNUMBER($D74)=FALSE,$F74=""),"",
IF(AND('2.5 CAPEX'!$L77&lt;&gt;"x",'2.5 CAPEX'!$M77&lt;&gt;"x"),0,
IF($F74=0,0,
IF(BK$4&lt;'2.1 Kraftwerk allgemein'!$F$16,0,
IF(BK$4='2.1 Kraftwerk allgemein'!$F$16,'2.5 CAPEX'!$J77/$F74,
IF(BK$4&lt;'2.1 Kraftwerk allgemein'!$F$16+$F74,
('2.5 CAPEX'!$J77+SUM(OFFSET('2.5 CAPEX'!BP77,0,-MIN(MAX($F74-1-('2.1 Kraftwerk allgemein'!$F$16-'2.1 Kraftwerk allgemein'!$F$15+1),0),COLUMN(BB74)-1-('2.1 Kraftwerk allgemein'!$F$16-'2.1 Kraftwerk allgemein'!$F$15+1)),1,MIN(MAX($F74-('2.1 Kraftwerk allgemein'!$F$16-'2.1 Kraftwerk allgemein'!$F$15+1),1),COLUMN(BB74)-('2.1 Kraftwerk allgemein'!$F$16-'2.1 Kraftwerk allgemein'!$F$15+1)))))/$F74,
SUM(OFFSET('2.5 CAPEX'!BP77,0,-MIN($F74-1,COLUMN(BB74)-1),1,MIN($F74,COLUMN(BB74))))/$F74)))))),
IF(OR(ISNUMBER($D74)=FALSE,$F74=""),"",
IF(AND('2.5 CAPEX'!$L77&lt;&gt;"x",'2.5 CAPEX'!$M77&lt;&gt;"x"),0,
IF($F74=0,0,
IF(BK$4&lt;'2.1 Kraftwerk allgemein'!$F$16,0,
IF(BK$4='2.1 Kraftwerk allgemein'!$F$16,'2.5 CAPEX'!$J77/$F74,
IF(BK$4&lt;'2.1 Kraftwerk allgemein'!$F$16+$F74,
('2.5 CAPEX'!$J77+SUM(OFFSET('2.5 CAPEX'!BP77,0,-MIN(MAX($F74-1-('2.1 Kraftwerk allgemein'!$F$16-'1.1 Allgemein'!$I$22+1),0),COLUMN(BB74)-1-('2.1 Kraftwerk allgemein'!$F$16-'1.1 Allgemein'!$I$22+1)),1,MIN(MAX($F74-('2.1 Kraftwerk allgemein'!$F$16-'1.1 Allgemein'!$I$22+1),1),COLUMN(BB74)-('2.1 Kraftwerk allgemein'!$F$16-'1.1 Allgemein'!$I$22+1)))))/$F74,
SUM(OFFSET('2.5 CAPEX'!BP77,0,-MIN($F74-1,COLUMN(BB74)-1),1,MIN($F74,COLUMN(BB74))))/$F74)))))))</f>
        <v/>
      </c>
      <c r="BL74" s="199" t="str">
        <f ca="1">IF('2.1 Kraftwerk allgemein'!$F$15&lt;'1.1 Allgemein'!$I$22,
IF(OR(ISNUMBER($D74)=FALSE,$F74=""),"",
IF(AND('2.5 CAPEX'!$L77&lt;&gt;"x",'2.5 CAPEX'!$M77&lt;&gt;"x"),0,
IF($F74=0,0,
IF(BL$4&lt;'2.1 Kraftwerk allgemein'!$F$16,0,
IF(BL$4='2.1 Kraftwerk allgemein'!$F$16,'2.5 CAPEX'!$J77/$F74,
IF(BL$4&lt;'2.1 Kraftwerk allgemein'!$F$16+$F74,
('2.5 CAPEX'!$J77+SUM(OFFSET('2.5 CAPEX'!BQ77,0,-MIN(MAX($F74-1-('2.1 Kraftwerk allgemein'!$F$16-'2.1 Kraftwerk allgemein'!$F$15+1),0),COLUMN(BC74)-1-('2.1 Kraftwerk allgemein'!$F$16-'2.1 Kraftwerk allgemein'!$F$15+1)),1,MIN(MAX($F74-('2.1 Kraftwerk allgemein'!$F$16-'2.1 Kraftwerk allgemein'!$F$15+1),1),COLUMN(BC74)-('2.1 Kraftwerk allgemein'!$F$16-'2.1 Kraftwerk allgemein'!$F$15+1)))))/$F74,
SUM(OFFSET('2.5 CAPEX'!BQ77,0,-MIN($F74-1,COLUMN(BC74)-1),1,MIN($F74,COLUMN(BC74))))/$F74)))))),
IF(OR(ISNUMBER($D74)=FALSE,$F74=""),"",
IF(AND('2.5 CAPEX'!$L77&lt;&gt;"x",'2.5 CAPEX'!$M77&lt;&gt;"x"),0,
IF($F74=0,0,
IF(BL$4&lt;'2.1 Kraftwerk allgemein'!$F$16,0,
IF(BL$4='2.1 Kraftwerk allgemein'!$F$16,'2.5 CAPEX'!$J77/$F74,
IF(BL$4&lt;'2.1 Kraftwerk allgemein'!$F$16+$F74,
('2.5 CAPEX'!$J77+SUM(OFFSET('2.5 CAPEX'!BQ77,0,-MIN(MAX($F74-1-('2.1 Kraftwerk allgemein'!$F$16-'1.1 Allgemein'!$I$22+1),0),COLUMN(BC74)-1-('2.1 Kraftwerk allgemein'!$F$16-'1.1 Allgemein'!$I$22+1)),1,MIN(MAX($F74-('2.1 Kraftwerk allgemein'!$F$16-'1.1 Allgemein'!$I$22+1),1),COLUMN(BC74)-('2.1 Kraftwerk allgemein'!$F$16-'1.1 Allgemein'!$I$22+1)))))/$F74,
SUM(OFFSET('2.5 CAPEX'!BQ77,0,-MIN($F74-1,COLUMN(BC74)-1),1,MIN($F74,COLUMN(BC74))))/$F74)))))))</f>
        <v/>
      </c>
      <c r="BM74" s="199" t="str">
        <f ca="1">IF('2.1 Kraftwerk allgemein'!$F$15&lt;'1.1 Allgemein'!$I$22,
IF(OR(ISNUMBER($D74)=FALSE,$F74=""),"",
IF(AND('2.5 CAPEX'!$L77&lt;&gt;"x",'2.5 CAPEX'!$M77&lt;&gt;"x"),0,
IF($F74=0,0,
IF(BM$4&lt;'2.1 Kraftwerk allgemein'!$F$16,0,
IF(BM$4='2.1 Kraftwerk allgemein'!$F$16,'2.5 CAPEX'!$J77/$F74,
IF(BM$4&lt;'2.1 Kraftwerk allgemein'!$F$16+$F74,
('2.5 CAPEX'!$J77+SUM(OFFSET('2.5 CAPEX'!BR77,0,-MIN(MAX($F74-1-('2.1 Kraftwerk allgemein'!$F$16-'2.1 Kraftwerk allgemein'!$F$15+1),0),COLUMN(BD74)-1-('2.1 Kraftwerk allgemein'!$F$16-'2.1 Kraftwerk allgemein'!$F$15+1)),1,MIN(MAX($F74-('2.1 Kraftwerk allgemein'!$F$16-'2.1 Kraftwerk allgemein'!$F$15+1),1),COLUMN(BD74)-('2.1 Kraftwerk allgemein'!$F$16-'2.1 Kraftwerk allgemein'!$F$15+1)))))/$F74,
SUM(OFFSET('2.5 CAPEX'!BR77,0,-MIN($F74-1,COLUMN(BD74)-1),1,MIN($F74,COLUMN(BD74))))/$F74)))))),
IF(OR(ISNUMBER($D74)=FALSE,$F74=""),"",
IF(AND('2.5 CAPEX'!$L77&lt;&gt;"x",'2.5 CAPEX'!$M77&lt;&gt;"x"),0,
IF($F74=0,0,
IF(BM$4&lt;'2.1 Kraftwerk allgemein'!$F$16,0,
IF(BM$4='2.1 Kraftwerk allgemein'!$F$16,'2.5 CAPEX'!$J77/$F74,
IF(BM$4&lt;'2.1 Kraftwerk allgemein'!$F$16+$F74,
('2.5 CAPEX'!$J77+SUM(OFFSET('2.5 CAPEX'!BR77,0,-MIN(MAX($F74-1-('2.1 Kraftwerk allgemein'!$F$16-'1.1 Allgemein'!$I$22+1),0),COLUMN(BD74)-1-('2.1 Kraftwerk allgemein'!$F$16-'1.1 Allgemein'!$I$22+1)),1,MIN(MAX($F74-('2.1 Kraftwerk allgemein'!$F$16-'1.1 Allgemein'!$I$22+1),1),COLUMN(BD74)-('2.1 Kraftwerk allgemein'!$F$16-'1.1 Allgemein'!$I$22+1)))))/$F74,
SUM(OFFSET('2.5 CAPEX'!BR77,0,-MIN($F74-1,COLUMN(BD74)-1),1,MIN($F74,COLUMN(BD74))))/$F74)))))))</f>
        <v/>
      </c>
      <c r="BN74" s="199" t="str">
        <f ca="1">IF('2.1 Kraftwerk allgemein'!$F$15&lt;'1.1 Allgemein'!$I$22,
IF(OR(ISNUMBER($D74)=FALSE,$F74=""),"",
IF(AND('2.5 CAPEX'!$L77&lt;&gt;"x",'2.5 CAPEX'!$M77&lt;&gt;"x"),0,
IF($F74=0,0,
IF(BN$4&lt;'2.1 Kraftwerk allgemein'!$F$16,0,
IF(BN$4='2.1 Kraftwerk allgemein'!$F$16,'2.5 CAPEX'!$J77/$F74,
IF(BN$4&lt;'2.1 Kraftwerk allgemein'!$F$16+$F74,
('2.5 CAPEX'!$J77+SUM(OFFSET('2.5 CAPEX'!BS77,0,-MIN(MAX($F74-1-('2.1 Kraftwerk allgemein'!$F$16-'2.1 Kraftwerk allgemein'!$F$15+1),0),COLUMN(BE74)-1-('2.1 Kraftwerk allgemein'!$F$16-'2.1 Kraftwerk allgemein'!$F$15+1)),1,MIN(MAX($F74-('2.1 Kraftwerk allgemein'!$F$16-'2.1 Kraftwerk allgemein'!$F$15+1),1),COLUMN(BE74)-('2.1 Kraftwerk allgemein'!$F$16-'2.1 Kraftwerk allgemein'!$F$15+1)))))/$F74,
SUM(OFFSET('2.5 CAPEX'!BS77,0,-MIN($F74-1,COLUMN(BE74)-1),1,MIN($F74,COLUMN(BE74))))/$F74)))))),
IF(OR(ISNUMBER($D74)=FALSE,$F74=""),"",
IF(AND('2.5 CAPEX'!$L77&lt;&gt;"x",'2.5 CAPEX'!$M77&lt;&gt;"x"),0,
IF($F74=0,0,
IF(BN$4&lt;'2.1 Kraftwerk allgemein'!$F$16,0,
IF(BN$4='2.1 Kraftwerk allgemein'!$F$16,'2.5 CAPEX'!$J77/$F74,
IF(BN$4&lt;'2.1 Kraftwerk allgemein'!$F$16+$F74,
('2.5 CAPEX'!$J77+SUM(OFFSET('2.5 CAPEX'!BS77,0,-MIN(MAX($F74-1-('2.1 Kraftwerk allgemein'!$F$16-'1.1 Allgemein'!$I$22+1),0),COLUMN(BE74)-1-('2.1 Kraftwerk allgemein'!$F$16-'1.1 Allgemein'!$I$22+1)),1,MIN(MAX($F74-('2.1 Kraftwerk allgemein'!$F$16-'1.1 Allgemein'!$I$22+1),1),COLUMN(BE74)-('2.1 Kraftwerk allgemein'!$F$16-'1.1 Allgemein'!$I$22+1)))))/$F74,
SUM(OFFSET('2.5 CAPEX'!BS77,0,-MIN($F74-1,COLUMN(BE74)-1),1,MIN($F74,COLUMN(BE74))))/$F74)))))))</f>
        <v/>
      </c>
      <c r="BO74" s="199" t="str">
        <f ca="1">IF('2.1 Kraftwerk allgemein'!$F$15&lt;'1.1 Allgemein'!$I$22,
IF(OR(ISNUMBER($D74)=FALSE,$F74=""),"",
IF(AND('2.5 CAPEX'!$L77&lt;&gt;"x",'2.5 CAPEX'!$M77&lt;&gt;"x"),0,
IF($F74=0,0,
IF(BO$4&lt;'2.1 Kraftwerk allgemein'!$F$16,0,
IF(BO$4='2.1 Kraftwerk allgemein'!$F$16,'2.5 CAPEX'!$J77/$F74,
IF(BO$4&lt;'2.1 Kraftwerk allgemein'!$F$16+$F74,
('2.5 CAPEX'!$J77+SUM(OFFSET('2.5 CAPEX'!BT77,0,-MIN(MAX($F74-1-('2.1 Kraftwerk allgemein'!$F$16-'2.1 Kraftwerk allgemein'!$F$15+1),0),COLUMN(BF74)-1-('2.1 Kraftwerk allgemein'!$F$16-'2.1 Kraftwerk allgemein'!$F$15+1)),1,MIN(MAX($F74-('2.1 Kraftwerk allgemein'!$F$16-'2.1 Kraftwerk allgemein'!$F$15+1),1),COLUMN(BF74)-('2.1 Kraftwerk allgemein'!$F$16-'2.1 Kraftwerk allgemein'!$F$15+1)))))/$F74,
SUM(OFFSET('2.5 CAPEX'!BT77,0,-MIN($F74-1,COLUMN(BF74)-1),1,MIN($F74,COLUMN(BF74))))/$F74)))))),
IF(OR(ISNUMBER($D74)=FALSE,$F74=""),"",
IF(AND('2.5 CAPEX'!$L77&lt;&gt;"x",'2.5 CAPEX'!$M77&lt;&gt;"x"),0,
IF($F74=0,0,
IF(BO$4&lt;'2.1 Kraftwerk allgemein'!$F$16,0,
IF(BO$4='2.1 Kraftwerk allgemein'!$F$16,'2.5 CAPEX'!$J77/$F74,
IF(BO$4&lt;'2.1 Kraftwerk allgemein'!$F$16+$F74,
('2.5 CAPEX'!$J77+SUM(OFFSET('2.5 CAPEX'!BT77,0,-MIN(MAX($F74-1-('2.1 Kraftwerk allgemein'!$F$16-'1.1 Allgemein'!$I$22+1),0),COLUMN(BF74)-1-('2.1 Kraftwerk allgemein'!$F$16-'1.1 Allgemein'!$I$22+1)),1,MIN(MAX($F74-('2.1 Kraftwerk allgemein'!$F$16-'1.1 Allgemein'!$I$22+1),1),COLUMN(BF74)-('2.1 Kraftwerk allgemein'!$F$16-'1.1 Allgemein'!$I$22+1)))))/$F74,
SUM(OFFSET('2.5 CAPEX'!BT77,0,-MIN($F74-1,COLUMN(BF74)-1),1,MIN($F74,COLUMN(BF74))))/$F74)))))))</f>
        <v/>
      </c>
      <c r="BP74" s="199" t="str">
        <f ca="1">IF('2.1 Kraftwerk allgemein'!$F$15&lt;'1.1 Allgemein'!$I$22,
IF(OR(ISNUMBER($D74)=FALSE,$F74=""),"",
IF(AND('2.5 CAPEX'!$L77&lt;&gt;"x",'2.5 CAPEX'!$M77&lt;&gt;"x"),0,
IF($F74=0,0,
IF(BP$4&lt;'2.1 Kraftwerk allgemein'!$F$16,0,
IF(BP$4='2.1 Kraftwerk allgemein'!$F$16,'2.5 CAPEX'!$J77/$F74,
IF(BP$4&lt;'2.1 Kraftwerk allgemein'!$F$16+$F74,
('2.5 CAPEX'!$J77+SUM(OFFSET('2.5 CAPEX'!BU77,0,-MIN(MAX($F74-1-('2.1 Kraftwerk allgemein'!$F$16-'2.1 Kraftwerk allgemein'!$F$15+1),0),COLUMN(BG74)-1-('2.1 Kraftwerk allgemein'!$F$16-'2.1 Kraftwerk allgemein'!$F$15+1)),1,MIN(MAX($F74-('2.1 Kraftwerk allgemein'!$F$16-'2.1 Kraftwerk allgemein'!$F$15+1),1),COLUMN(BG74)-('2.1 Kraftwerk allgemein'!$F$16-'2.1 Kraftwerk allgemein'!$F$15+1)))))/$F74,
SUM(OFFSET('2.5 CAPEX'!BU77,0,-MIN($F74-1,COLUMN(BG74)-1),1,MIN($F74,COLUMN(BG74))))/$F74)))))),
IF(OR(ISNUMBER($D74)=FALSE,$F74=""),"",
IF(AND('2.5 CAPEX'!$L77&lt;&gt;"x",'2.5 CAPEX'!$M77&lt;&gt;"x"),0,
IF($F74=0,0,
IF(BP$4&lt;'2.1 Kraftwerk allgemein'!$F$16,0,
IF(BP$4='2.1 Kraftwerk allgemein'!$F$16,'2.5 CAPEX'!$J77/$F74,
IF(BP$4&lt;'2.1 Kraftwerk allgemein'!$F$16+$F74,
('2.5 CAPEX'!$J77+SUM(OFFSET('2.5 CAPEX'!BU77,0,-MIN(MAX($F74-1-('2.1 Kraftwerk allgemein'!$F$16-'1.1 Allgemein'!$I$22+1),0),COLUMN(BG74)-1-('2.1 Kraftwerk allgemein'!$F$16-'1.1 Allgemein'!$I$22+1)),1,MIN(MAX($F74-('2.1 Kraftwerk allgemein'!$F$16-'1.1 Allgemein'!$I$22+1),1),COLUMN(BG74)-('2.1 Kraftwerk allgemein'!$F$16-'1.1 Allgemein'!$I$22+1)))))/$F74,
SUM(OFFSET('2.5 CAPEX'!BU77,0,-MIN($F74-1,COLUMN(BG74)-1),1,MIN($F74,COLUMN(BG74))))/$F74)))))))</f>
        <v/>
      </c>
      <c r="BQ74" s="199" t="str">
        <f ca="1">IF('2.1 Kraftwerk allgemein'!$F$15&lt;'1.1 Allgemein'!$I$22,
IF(OR(ISNUMBER($D74)=FALSE,$F74=""),"",
IF(AND('2.5 CAPEX'!$L77&lt;&gt;"x",'2.5 CAPEX'!$M77&lt;&gt;"x"),0,
IF($F74=0,0,
IF(BQ$4&lt;'2.1 Kraftwerk allgemein'!$F$16,0,
IF(BQ$4='2.1 Kraftwerk allgemein'!$F$16,'2.5 CAPEX'!$J77/$F74,
IF(BQ$4&lt;'2.1 Kraftwerk allgemein'!$F$16+$F74,
('2.5 CAPEX'!$J77+SUM(OFFSET('2.5 CAPEX'!BV77,0,-MIN(MAX($F74-1-('2.1 Kraftwerk allgemein'!$F$16-'2.1 Kraftwerk allgemein'!$F$15+1),0),COLUMN(BH74)-1-('2.1 Kraftwerk allgemein'!$F$16-'2.1 Kraftwerk allgemein'!$F$15+1)),1,MIN(MAX($F74-('2.1 Kraftwerk allgemein'!$F$16-'2.1 Kraftwerk allgemein'!$F$15+1),1),COLUMN(BH74)-('2.1 Kraftwerk allgemein'!$F$16-'2.1 Kraftwerk allgemein'!$F$15+1)))))/$F74,
SUM(OFFSET('2.5 CAPEX'!BV77,0,-MIN($F74-1,COLUMN(BH74)-1),1,MIN($F74,COLUMN(BH74))))/$F74)))))),
IF(OR(ISNUMBER($D74)=FALSE,$F74=""),"",
IF(AND('2.5 CAPEX'!$L77&lt;&gt;"x",'2.5 CAPEX'!$M77&lt;&gt;"x"),0,
IF($F74=0,0,
IF(BQ$4&lt;'2.1 Kraftwerk allgemein'!$F$16,0,
IF(BQ$4='2.1 Kraftwerk allgemein'!$F$16,'2.5 CAPEX'!$J77/$F74,
IF(BQ$4&lt;'2.1 Kraftwerk allgemein'!$F$16+$F74,
('2.5 CAPEX'!$J77+SUM(OFFSET('2.5 CAPEX'!BV77,0,-MIN(MAX($F74-1-('2.1 Kraftwerk allgemein'!$F$16-'1.1 Allgemein'!$I$22+1),0),COLUMN(BH74)-1-('2.1 Kraftwerk allgemein'!$F$16-'1.1 Allgemein'!$I$22+1)),1,MIN(MAX($F74-('2.1 Kraftwerk allgemein'!$F$16-'1.1 Allgemein'!$I$22+1),1),COLUMN(BH74)-('2.1 Kraftwerk allgemein'!$F$16-'1.1 Allgemein'!$I$22+1)))))/$F74,
SUM(OFFSET('2.5 CAPEX'!BV77,0,-MIN($F74-1,COLUMN(BH74)-1),1,MIN($F74,COLUMN(BH74))))/$F74)))))))</f>
        <v/>
      </c>
      <c r="BR74" s="199" t="str">
        <f ca="1">IF('2.1 Kraftwerk allgemein'!$F$15&lt;'1.1 Allgemein'!$I$22,
IF(OR(ISNUMBER($D74)=FALSE,$F74=""),"",
IF(AND('2.5 CAPEX'!$L77&lt;&gt;"x",'2.5 CAPEX'!$M77&lt;&gt;"x"),0,
IF($F74=0,0,
IF(BR$4&lt;'2.1 Kraftwerk allgemein'!$F$16,0,
IF(BR$4='2.1 Kraftwerk allgemein'!$F$16,'2.5 CAPEX'!$J77/$F74,
IF(BR$4&lt;'2.1 Kraftwerk allgemein'!$F$16+$F74,
('2.5 CAPEX'!$J77+SUM(OFFSET('2.5 CAPEX'!BW77,0,-MIN(MAX($F74-1-('2.1 Kraftwerk allgemein'!$F$16-'2.1 Kraftwerk allgemein'!$F$15+1),0),COLUMN(BI74)-1-('2.1 Kraftwerk allgemein'!$F$16-'2.1 Kraftwerk allgemein'!$F$15+1)),1,MIN(MAX($F74-('2.1 Kraftwerk allgemein'!$F$16-'2.1 Kraftwerk allgemein'!$F$15+1),1),COLUMN(BI74)-('2.1 Kraftwerk allgemein'!$F$16-'2.1 Kraftwerk allgemein'!$F$15+1)))))/$F74,
SUM(OFFSET('2.5 CAPEX'!BW77,0,-MIN($F74-1,COLUMN(BI74)-1),1,MIN($F74,COLUMN(BI74))))/$F74)))))),
IF(OR(ISNUMBER($D74)=FALSE,$F74=""),"",
IF(AND('2.5 CAPEX'!$L77&lt;&gt;"x",'2.5 CAPEX'!$M77&lt;&gt;"x"),0,
IF($F74=0,0,
IF(BR$4&lt;'2.1 Kraftwerk allgemein'!$F$16,0,
IF(BR$4='2.1 Kraftwerk allgemein'!$F$16,'2.5 CAPEX'!$J77/$F74,
IF(BR$4&lt;'2.1 Kraftwerk allgemein'!$F$16+$F74,
('2.5 CAPEX'!$J77+SUM(OFFSET('2.5 CAPEX'!BW77,0,-MIN(MAX($F74-1-('2.1 Kraftwerk allgemein'!$F$16-'1.1 Allgemein'!$I$22+1),0),COLUMN(BI74)-1-('2.1 Kraftwerk allgemein'!$F$16-'1.1 Allgemein'!$I$22+1)),1,MIN(MAX($F74-('2.1 Kraftwerk allgemein'!$F$16-'1.1 Allgemein'!$I$22+1),1),COLUMN(BI74)-('2.1 Kraftwerk allgemein'!$F$16-'1.1 Allgemein'!$I$22+1)))))/$F74,
SUM(OFFSET('2.5 CAPEX'!BW77,0,-MIN($F74-1,COLUMN(BI74)-1),1,MIN($F74,COLUMN(BI74))))/$F74)))))))</f>
        <v/>
      </c>
      <c r="BS74" s="199" t="str">
        <f ca="1">IF('2.1 Kraftwerk allgemein'!$F$15&lt;'1.1 Allgemein'!$I$22,
IF(OR(ISNUMBER($D74)=FALSE,$F74=""),"",
IF(AND('2.5 CAPEX'!$L77&lt;&gt;"x",'2.5 CAPEX'!$M77&lt;&gt;"x"),0,
IF($F74=0,0,
IF(BS$4&lt;'2.1 Kraftwerk allgemein'!$F$16,0,
IF(BS$4='2.1 Kraftwerk allgemein'!$F$16,'2.5 CAPEX'!$J77/$F74,
IF(BS$4&lt;'2.1 Kraftwerk allgemein'!$F$16+$F74,
('2.5 CAPEX'!$J77+SUM(OFFSET('2.5 CAPEX'!BX77,0,-MIN(MAX($F74-1-('2.1 Kraftwerk allgemein'!$F$16-'2.1 Kraftwerk allgemein'!$F$15+1),0),COLUMN(BJ74)-1-('2.1 Kraftwerk allgemein'!$F$16-'2.1 Kraftwerk allgemein'!$F$15+1)),1,MIN(MAX($F74-('2.1 Kraftwerk allgemein'!$F$16-'2.1 Kraftwerk allgemein'!$F$15+1),1),COLUMN(BJ74)-('2.1 Kraftwerk allgemein'!$F$16-'2.1 Kraftwerk allgemein'!$F$15+1)))))/$F74,
SUM(OFFSET('2.5 CAPEX'!BX77,0,-MIN($F74-1,COLUMN(BJ74)-1),1,MIN($F74,COLUMN(BJ74))))/$F74)))))),
IF(OR(ISNUMBER($D74)=FALSE,$F74=""),"",
IF(AND('2.5 CAPEX'!$L77&lt;&gt;"x",'2.5 CAPEX'!$M77&lt;&gt;"x"),0,
IF($F74=0,0,
IF(BS$4&lt;'2.1 Kraftwerk allgemein'!$F$16,0,
IF(BS$4='2.1 Kraftwerk allgemein'!$F$16,'2.5 CAPEX'!$J77/$F74,
IF(BS$4&lt;'2.1 Kraftwerk allgemein'!$F$16+$F74,
('2.5 CAPEX'!$J77+SUM(OFFSET('2.5 CAPEX'!BX77,0,-MIN(MAX($F74-1-('2.1 Kraftwerk allgemein'!$F$16-'1.1 Allgemein'!$I$22+1),0),COLUMN(BJ74)-1-('2.1 Kraftwerk allgemein'!$F$16-'1.1 Allgemein'!$I$22+1)),1,MIN(MAX($F74-('2.1 Kraftwerk allgemein'!$F$16-'1.1 Allgemein'!$I$22+1),1),COLUMN(BJ74)-('2.1 Kraftwerk allgemein'!$F$16-'1.1 Allgemein'!$I$22+1)))))/$F74,
SUM(OFFSET('2.5 CAPEX'!BX77,0,-MIN($F74-1,COLUMN(BJ74)-1),1,MIN($F74,COLUMN(BJ74))))/$F74)))))))</f>
        <v/>
      </c>
      <c r="BT74" s="199" t="str">
        <f ca="1">IF('2.1 Kraftwerk allgemein'!$F$15&lt;'1.1 Allgemein'!$I$22,
IF(OR(ISNUMBER($D74)=FALSE,$F74=""),"",
IF(AND('2.5 CAPEX'!$L77&lt;&gt;"x",'2.5 CAPEX'!$M77&lt;&gt;"x"),0,
IF($F74=0,0,
IF(BT$4&lt;'2.1 Kraftwerk allgemein'!$F$16,0,
IF(BT$4='2.1 Kraftwerk allgemein'!$F$16,'2.5 CAPEX'!$J77/$F74,
IF(BT$4&lt;'2.1 Kraftwerk allgemein'!$F$16+$F74,
('2.5 CAPEX'!$J77+SUM(OFFSET('2.5 CAPEX'!BY77,0,-MIN(MAX($F74-1-('2.1 Kraftwerk allgemein'!$F$16-'2.1 Kraftwerk allgemein'!$F$15+1),0),COLUMN(BK74)-1-('2.1 Kraftwerk allgemein'!$F$16-'2.1 Kraftwerk allgemein'!$F$15+1)),1,MIN(MAX($F74-('2.1 Kraftwerk allgemein'!$F$16-'2.1 Kraftwerk allgemein'!$F$15+1),1),COLUMN(BK74)-('2.1 Kraftwerk allgemein'!$F$16-'2.1 Kraftwerk allgemein'!$F$15+1)))))/$F74,
SUM(OFFSET('2.5 CAPEX'!BY77,0,-MIN($F74-1,COLUMN(BK74)-1),1,MIN($F74,COLUMN(BK74))))/$F74)))))),
IF(OR(ISNUMBER($D74)=FALSE,$F74=""),"",
IF(AND('2.5 CAPEX'!$L77&lt;&gt;"x",'2.5 CAPEX'!$M77&lt;&gt;"x"),0,
IF($F74=0,0,
IF(BT$4&lt;'2.1 Kraftwerk allgemein'!$F$16,0,
IF(BT$4='2.1 Kraftwerk allgemein'!$F$16,'2.5 CAPEX'!$J77/$F74,
IF(BT$4&lt;'2.1 Kraftwerk allgemein'!$F$16+$F74,
('2.5 CAPEX'!$J77+SUM(OFFSET('2.5 CAPEX'!BY77,0,-MIN(MAX($F74-1-('2.1 Kraftwerk allgemein'!$F$16-'1.1 Allgemein'!$I$22+1),0),COLUMN(BK74)-1-('2.1 Kraftwerk allgemein'!$F$16-'1.1 Allgemein'!$I$22+1)),1,MIN(MAX($F74-('2.1 Kraftwerk allgemein'!$F$16-'1.1 Allgemein'!$I$22+1),1),COLUMN(BK74)-('2.1 Kraftwerk allgemein'!$F$16-'1.1 Allgemein'!$I$22+1)))))/$F74,
SUM(OFFSET('2.5 CAPEX'!BY77,0,-MIN($F74-1,COLUMN(BK74)-1),1,MIN($F74,COLUMN(BK74))))/$F74)))))))</f>
        <v/>
      </c>
      <c r="BU74" s="199" t="str">
        <f ca="1">IF('2.1 Kraftwerk allgemein'!$F$15&lt;'1.1 Allgemein'!$I$22,
IF(OR(ISNUMBER($D74)=FALSE,$F74=""),"",
IF(AND('2.5 CAPEX'!$L77&lt;&gt;"x",'2.5 CAPEX'!$M77&lt;&gt;"x"),0,
IF($F74=0,0,
IF(BU$4&lt;'2.1 Kraftwerk allgemein'!$F$16,0,
IF(BU$4='2.1 Kraftwerk allgemein'!$F$16,'2.5 CAPEX'!$J77/$F74,
IF(BU$4&lt;'2.1 Kraftwerk allgemein'!$F$16+$F74,
('2.5 CAPEX'!$J77+SUM(OFFSET('2.5 CAPEX'!BZ77,0,-MIN(MAX($F74-1-('2.1 Kraftwerk allgemein'!$F$16-'2.1 Kraftwerk allgemein'!$F$15+1),0),COLUMN(BL74)-1-('2.1 Kraftwerk allgemein'!$F$16-'2.1 Kraftwerk allgemein'!$F$15+1)),1,MIN(MAX($F74-('2.1 Kraftwerk allgemein'!$F$16-'2.1 Kraftwerk allgemein'!$F$15+1),1),COLUMN(BL74)-('2.1 Kraftwerk allgemein'!$F$16-'2.1 Kraftwerk allgemein'!$F$15+1)))))/$F74,
SUM(OFFSET('2.5 CAPEX'!BZ77,0,-MIN($F74-1,COLUMN(BL74)-1),1,MIN($F74,COLUMN(BL74))))/$F74)))))),
IF(OR(ISNUMBER($D74)=FALSE,$F74=""),"",
IF(AND('2.5 CAPEX'!$L77&lt;&gt;"x",'2.5 CAPEX'!$M77&lt;&gt;"x"),0,
IF($F74=0,0,
IF(BU$4&lt;'2.1 Kraftwerk allgemein'!$F$16,0,
IF(BU$4='2.1 Kraftwerk allgemein'!$F$16,'2.5 CAPEX'!$J77/$F74,
IF(BU$4&lt;'2.1 Kraftwerk allgemein'!$F$16+$F74,
('2.5 CAPEX'!$J77+SUM(OFFSET('2.5 CAPEX'!BZ77,0,-MIN(MAX($F74-1-('2.1 Kraftwerk allgemein'!$F$16-'1.1 Allgemein'!$I$22+1),0),COLUMN(BL74)-1-('2.1 Kraftwerk allgemein'!$F$16-'1.1 Allgemein'!$I$22+1)),1,MIN(MAX($F74-('2.1 Kraftwerk allgemein'!$F$16-'1.1 Allgemein'!$I$22+1),1),COLUMN(BL74)-('2.1 Kraftwerk allgemein'!$F$16-'1.1 Allgemein'!$I$22+1)))))/$F74,
SUM(OFFSET('2.5 CAPEX'!BZ77,0,-MIN($F74-1,COLUMN(BL74)-1),1,MIN($F74,COLUMN(BL74))))/$F74)))))))</f>
        <v/>
      </c>
      <c r="BV74" s="199" t="str">
        <f ca="1">IF('2.1 Kraftwerk allgemein'!$F$15&lt;'1.1 Allgemein'!$I$22,
IF(OR(ISNUMBER($D74)=FALSE,$F74=""),"",
IF(AND('2.5 CAPEX'!$L77&lt;&gt;"x",'2.5 CAPEX'!$M77&lt;&gt;"x"),0,
IF($F74=0,0,
IF(BV$4&lt;'2.1 Kraftwerk allgemein'!$F$16,0,
IF(BV$4='2.1 Kraftwerk allgemein'!$F$16,'2.5 CAPEX'!$J77/$F74,
IF(BV$4&lt;'2.1 Kraftwerk allgemein'!$F$16+$F74,
('2.5 CAPEX'!$J77+SUM(OFFSET('2.5 CAPEX'!CA77,0,-MIN(MAX($F74-1-('2.1 Kraftwerk allgemein'!$F$16-'2.1 Kraftwerk allgemein'!$F$15+1),0),COLUMN(BM74)-1-('2.1 Kraftwerk allgemein'!$F$16-'2.1 Kraftwerk allgemein'!$F$15+1)),1,MIN(MAX($F74-('2.1 Kraftwerk allgemein'!$F$16-'2.1 Kraftwerk allgemein'!$F$15+1),1),COLUMN(BM74)-('2.1 Kraftwerk allgemein'!$F$16-'2.1 Kraftwerk allgemein'!$F$15+1)))))/$F74,
SUM(OFFSET('2.5 CAPEX'!CA77,0,-MIN($F74-1,COLUMN(BM74)-1),1,MIN($F74,COLUMN(BM74))))/$F74)))))),
IF(OR(ISNUMBER($D74)=FALSE,$F74=""),"",
IF(AND('2.5 CAPEX'!$L77&lt;&gt;"x",'2.5 CAPEX'!$M77&lt;&gt;"x"),0,
IF($F74=0,0,
IF(BV$4&lt;'2.1 Kraftwerk allgemein'!$F$16,0,
IF(BV$4='2.1 Kraftwerk allgemein'!$F$16,'2.5 CAPEX'!$J77/$F74,
IF(BV$4&lt;'2.1 Kraftwerk allgemein'!$F$16+$F74,
('2.5 CAPEX'!$J77+SUM(OFFSET('2.5 CAPEX'!CA77,0,-MIN(MAX($F74-1-('2.1 Kraftwerk allgemein'!$F$16-'1.1 Allgemein'!$I$22+1),0),COLUMN(BM74)-1-('2.1 Kraftwerk allgemein'!$F$16-'1.1 Allgemein'!$I$22+1)),1,MIN(MAX($F74-('2.1 Kraftwerk allgemein'!$F$16-'1.1 Allgemein'!$I$22+1),1),COLUMN(BM74)-('2.1 Kraftwerk allgemein'!$F$16-'1.1 Allgemein'!$I$22+1)))))/$F74,
SUM(OFFSET('2.5 CAPEX'!CA77,0,-MIN($F74-1,COLUMN(BM74)-1),1,MIN($F74,COLUMN(BM74))))/$F74)))))))</f>
        <v/>
      </c>
      <c r="BW74" s="199" t="str">
        <f ca="1">IF('2.1 Kraftwerk allgemein'!$F$15&lt;'1.1 Allgemein'!$I$22,
IF(OR(ISNUMBER($D74)=FALSE,$F74=""),"",
IF(AND('2.5 CAPEX'!$L77&lt;&gt;"x",'2.5 CAPEX'!$M77&lt;&gt;"x"),0,
IF($F74=0,0,
IF(BW$4&lt;'2.1 Kraftwerk allgemein'!$F$16,0,
IF(BW$4='2.1 Kraftwerk allgemein'!$F$16,'2.5 CAPEX'!$J77/$F74,
IF(BW$4&lt;'2.1 Kraftwerk allgemein'!$F$16+$F74,
('2.5 CAPEX'!$J77+SUM(OFFSET('2.5 CAPEX'!CB77,0,-MIN(MAX($F74-1-('2.1 Kraftwerk allgemein'!$F$16-'2.1 Kraftwerk allgemein'!$F$15+1),0),COLUMN(BN74)-1-('2.1 Kraftwerk allgemein'!$F$16-'2.1 Kraftwerk allgemein'!$F$15+1)),1,MIN(MAX($F74-('2.1 Kraftwerk allgemein'!$F$16-'2.1 Kraftwerk allgemein'!$F$15+1),1),COLUMN(BN74)-('2.1 Kraftwerk allgemein'!$F$16-'2.1 Kraftwerk allgemein'!$F$15+1)))))/$F74,
SUM(OFFSET('2.5 CAPEX'!CB77,0,-MIN($F74-1,COLUMN(BN74)-1),1,MIN($F74,COLUMN(BN74))))/$F74)))))),
IF(OR(ISNUMBER($D74)=FALSE,$F74=""),"",
IF(AND('2.5 CAPEX'!$L77&lt;&gt;"x",'2.5 CAPEX'!$M77&lt;&gt;"x"),0,
IF($F74=0,0,
IF(BW$4&lt;'2.1 Kraftwerk allgemein'!$F$16,0,
IF(BW$4='2.1 Kraftwerk allgemein'!$F$16,'2.5 CAPEX'!$J77/$F74,
IF(BW$4&lt;'2.1 Kraftwerk allgemein'!$F$16+$F74,
('2.5 CAPEX'!$J77+SUM(OFFSET('2.5 CAPEX'!CB77,0,-MIN(MAX($F74-1-('2.1 Kraftwerk allgemein'!$F$16-'1.1 Allgemein'!$I$22+1),0),COLUMN(BN74)-1-('2.1 Kraftwerk allgemein'!$F$16-'1.1 Allgemein'!$I$22+1)),1,MIN(MAX($F74-('2.1 Kraftwerk allgemein'!$F$16-'1.1 Allgemein'!$I$22+1),1),COLUMN(BN74)-('2.1 Kraftwerk allgemein'!$F$16-'1.1 Allgemein'!$I$22+1)))))/$F74,
SUM(OFFSET('2.5 CAPEX'!CB77,0,-MIN($F74-1,COLUMN(BN74)-1),1,MIN($F74,COLUMN(BN74))))/$F74)))))))</f>
        <v/>
      </c>
      <c r="BX74" s="199" t="str">
        <f ca="1">IF('2.1 Kraftwerk allgemein'!$F$15&lt;'1.1 Allgemein'!$I$22,
IF(OR(ISNUMBER($D74)=FALSE,$F74=""),"",
IF(AND('2.5 CAPEX'!$L77&lt;&gt;"x",'2.5 CAPEX'!$M77&lt;&gt;"x"),0,
IF($F74=0,0,
IF(BX$4&lt;'2.1 Kraftwerk allgemein'!$F$16,0,
IF(BX$4='2.1 Kraftwerk allgemein'!$F$16,'2.5 CAPEX'!$J77/$F74,
IF(BX$4&lt;'2.1 Kraftwerk allgemein'!$F$16+$F74,
('2.5 CAPEX'!$J77+SUM(OFFSET('2.5 CAPEX'!CC77,0,-MIN(MAX($F74-1-('2.1 Kraftwerk allgemein'!$F$16-'2.1 Kraftwerk allgemein'!$F$15+1),0),COLUMN(BO74)-1-('2.1 Kraftwerk allgemein'!$F$16-'2.1 Kraftwerk allgemein'!$F$15+1)),1,MIN(MAX($F74-('2.1 Kraftwerk allgemein'!$F$16-'2.1 Kraftwerk allgemein'!$F$15+1),1),COLUMN(BO74)-('2.1 Kraftwerk allgemein'!$F$16-'2.1 Kraftwerk allgemein'!$F$15+1)))))/$F74,
SUM(OFFSET('2.5 CAPEX'!CC77,0,-MIN($F74-1,COLUMN(BO74)-1),1,MIN($F74,COLUMN(BO74))))/$F74)))))),
IF(OR(ISNUMBER($D74)=FALSE,$F74=""),"",
IF(AND('2.5 CAPEX'!$L77&lt;&gt;"x",'2.5 CAPEX'!$M77&lt;&gt;"x"),0,
IF($F74=0,0,
IF(BX$4&lt;'2.1 Kraftwerk allgemein'!$F$16,0,
IF(BX$4='2.1 Kraftwerk allgemein'!$F$16,'2.5 CAPEX'!$J77/$F74,
IF(BX$4&lt;'2.1 Kraftwerk allgemein'!$F$16+$F74,
('2.5 CAPEX'!$J77+SUM(OFFSET('2.5 CAPEX'!CC77,0,-MIN(MAX($F74-1-('2.1 Kraftwerk allgemein'!$F$16-'1.1 Allgemein'!$I$22+1),0),COLUMN(BO74)-1-('2.1 Kraftwerk allgemein'!$F$16-'1.1 Allgemein'!$I$22+1)),1,MIN(MAX($F74-('2.1 Kraftwerk allgemein'!$F$16-'1.1 Allgemein'!$I$22+1),1),COLUMN(BO74)-('2.1 Kraftwerk allgemein'!$F$16-'1.1 Allgemein'!$I$22+1)))))/$F74,
SUM(OFFSET('2.5 CAPEX'!CC77,0,-MIN($F74-1,COLUMN(BO74)-1),1,MIN($F74,COLUMN(BO74))))/$F74)))))))</f>
        <v/>
      </c>
      <c r="BY74" s="199" t="str">
        <f ca="1">IF('2.1 Kraftwerk allgemein'!$F$15&lt;'1.1 Allgemein'!$I$22,
IF(OR(ISNUMBER($D74)=FALSE,$F74=""),"",
IF(AND('2.5 CAPEX'!$L77&lt;&gt;"x",'2.5 CAPEX'!$M77&lt;&gt;"x"),0,
IF($F74=0,0,
IF(BY$4&lt;'2.1 Kraftwerk allgemein'!$F$16,0,
IF(BY$4='2.1 Kraftwerk allgemein'!$F$16,'2.5 CAPEX'!$J77/$F74,
IF(BY$4&lt;'2.1 Kraftwerk allgemein'!$F$16+$F74,
('2.5 CAPEX'!$J77+SUM(OFFSET('2.5 CAPEX'!CD77,0,-MIN(MAX($F74-1-('2.1 Kraftwerk allgemein'!$F$16-'2.1 Kraftwerk allgemein'!$F$15+1),0),COLUMN(BP74)-1-('2.1 Kraftwerk allgemein'!$F$16-'2.1 Kraftwerk allgemein'!$F$15+1)),1,MIN(MAX($F74-('2.1 Kraftwerk allgemein'!$F$16-'2.1 Kraftwerk allgemein'!$F$15+1),1),COLUMN(BP74)-('2.1 Kraftwerk allgemein'!$F$16-'2.1 Kraftwerk allgemein'!$F$15+1)))))/$F74,
SUM(OFFSET('2.5 CAPEX'!CD77,0,-MIN($F74-1,COLUMN(BP74)-1),1,MIN($F74,COLUMN(BP74))))/$F74)))))),
IF(OR(ISNUMBER($D74)=FALSE,$F74=""),"",
IF(AND('2.5 CAPEX'!$L77&lt;&gt;"x",'2.5 CAPEX'!$M77&lt;&gt;"x"),0,
IF($F74=0,0,
IF(BY$4&lt;'2.1 Kraftwerk allgemein'!$F$16,0,
IF(BY$4='2.1 Kraftwerk allgemein'!$F$16,'2.5 CAPEX'!$J77/$F74,
IF(BY$4&lt;'2.1 Kraftwerk allgemein'!$F$16+$F74,
('2.5 CAPEX'!$J77+SUM(OFFSET('2.5 CAPEX'!CD77,0,-MIN(MAX($F74-1-('2.1 Kraftwerk allgemein'!$F$16-'1.1 Allgemein'!$I$22+1),0),COLUMN(BP74)-1-('2.1 Kraftwerk allgemein'!$F$16-'1.1 Allgemein'!$I$22+1)),1,MIN(MAX($F74-('2.1 Kraftwerk allgemein'!$F$16-'1.1 Allgemein'!$I$22+1),1),COLUMN(BP74)-('2.1 Kraftwerk allgemein'!$F$16-'1.1 Allgemein'!$I$22+1)))))/$F74,
SUM(OFFSET('2.5 CAPEX'!CD77,0,-MIN($F74-1,COLUMN(BP74)-1),1,MIN($F74,COLUMN(BP74))))/$F74)))))))</f>
        <v/>
      </c>
      <c r="BZ74" s="199" t="str">
        <f ca="1">IF('2.1 Kraftwerk allgemein'!$F$15&lt;'1.1 Allgemein'!$I$22,
IF(OR(ISNUMBER($D74)=FALSE,$F74=""),"",
IF(AND('2.5 CAPEX'!$L77&lt;&gt;"x",'2.5 CAPEX'!$M77&lt;&gt;"x"),0,
IF($F74=0,0,
IF(BZ$4&lt;'2.1 Kraftwerk allgemein'!$F$16,0,
IF(BZ$4='2.1 Kraftwerk allgemein'!$F$16,'2.5 CAPEX'!$J77/$F74,
IF(BZ$4&lt;'2.1 Kraftwerk allgemein'!$F$16+$F74,
('2.5 CAPEX'!$J77+SUM(OFFSET('2.5 CAPEX'!CE77,0,-MIN(MAX($F74-1-('2.1 Kraftwerk allgemein'!$F$16-'2.1 Kraftwerk allgemein'!$F$15+1),0),COLUMN(BQ74)-1-('2.1 Kraftwerk allgemein'!$F$16-'2.1 Kraftwerk allgemein'!$F$15+1)),1,MIN(MAX($F74-('2.1 Kraftwerk allgemein'!$F$16-'2.1 Kraftwerk allgemein'!$F$15+1),1),COLUMN(BQ74)-('2.1 Kraftwerk allgemein'!$F$16-'2.1 Kraftwerk allgemein'!$F$15+1)))))/$F74,
SUM(OFFSET('2.5 CAPEX'!CE77,0,-MIN($F74-1,COLUMN(BQ74)-1),1,MIN($F74,COLUMN(BQ74))))/$F74)))))),
IF(OR(ISNUMBER($D74)=FALSE,$F74=""),"",
IF(AND('2.5 CAPEX'!$L77&lt;&gt;"x",'2.5 CAPEX'!$M77&lt;&gt;"x"),0,
IF($F74=0,0,
IF(BZ$4&lt;'2.1 Kraftwerk allgemein'!$F$16,0,
IF(BZ$4='2.1 Kraftwerk allgemein'!$F$16,'2.5 CAPEX'!$J77/$F74,
IF(BZ$4&lt;'2.1 Kraftwerk allgemein'!$F$16+$F74,
('2.5 CAPEX'!$J77+SUM(OFFSET('2.5 CAPEX'!CE77,0,-MIN(MAX($F74-1-('2.1 Kraftwerk allgemein'!$F$16-'1.1 Allgemein'!$I$22+1),0),COLUMN(BQ74)-1-('2.1 Kraftwerk allgemein'!$F$16-'1.1 Allgemein'!$I$22+1)),1,MIN(MAX($F74-('2.1 Kraftwerk allgemein'!$F$16-'1.1 Allgemein'!$I$22+1),1),COLUMN(BQ74)-('2.1 Kraftwerk allgemein'!$F$16-'1.1 Allgemein'!$I$22+1)))))/$F74,
SUM(OFFSET('2.5 CAPEX'!CE77,0,-MIN($F74-1,COLUMN(BQ74)-1),1,MIN($F74,COLUMN(BQ74))))/$F74)))))))</f>
        <v/>
      </c>
      <c r="CA74" s="199" t="str">
        <f ca="1">IF('2.1 Kraftwerk allgemein'!$F$15&lt;'1.1 Allgemein'!$I$22,
IF(OR(ISNUMBER($D74)=FALSE,$F74=""),"",
IF(AND('2.5 CAPEX'!$L77&lt;&gt;"x",'2.5 CAPEX'!$M77&lt;&gt;"x"),0,
IF($F74=0,0,
IF(CA$4&lt;'2.1 Kraftwerk allgemein'!$F$16,0,
IF(CA$4='2.1 Kraftwerk allgemein'!$F$16,'2.5 CAPEX'!$J77/$F74,
IF(CA$4&lt;'2.1 Kraftwerk allgemein'!$F$16+$F74,
('2.5 CAPEX'!$J77+SUM(OFFSET('2.5 CAPEX'!CF77,0,-MIN(MAX($F74-1-('2.1 Kraftwerk allgemein'!$F$16-'2.1 Kraftwerk allgemein'!$F$15+1),0),COLUMN(BR74)-1-('2.1 Kraftwerk allgemein'!$F$16-'2.1 Kraftwerk allgemein'!$F$15+1)),1,MIN(MAX($F74-('2.1 Kraftwerk allgemein'!$F$16-'2.1 Kraftwerk allgemein'!$F$15+1),1),COLUMN(BR74)-('2.1 Kraftwerk allgemein'!$F$16-'2.1 Kraftwerk allgemein'!$F$15+1)))))/$F74,
SUM(OFFSET('2.5 CAPEX'!CF77,0,-MIN($F74-1,COLUMN(BR74)-1),1,MIN($F74,COLUMN(BR74))))/$F74)))))),
IF(OR(ISNUMBER($D74)=FALSE,$F74=""),"",
IF(AND('2.5 CAPEX'!$L77&lt;&gt;"x",'2.5 CAPEX'!$M77&lt;&gt;"x"),0,
IF($F74=0,0,
IF(CA$4&lt;'2.1 Kraftwerk allgemein'!$F$16,0,
IF(CA$4='2.1 Kraftwerk allgemein'!$F$16,'2.5 CAPEX'!$J77/$F74,
IF(CA$4&lt;'2.1 Kraftwerk allgemein'!$F$16+$F74,
('2.5 CAPEX'!$J77+SUM(OFFSET('2.5 CAPEX'!CF77,0,-MIN(MAX($F74-1-('2.1 Kraftwerk allgemein'!$F$16-'1.1 Allgemein'!$I$22+1),0),COLUMN(BR74)-1-('2.1 Kraftwerk allgemein'!$F$16-'1.1 Allgemein'!$I$22+1)),1,MIN(MAX($F74-('2.1 Kraftwerk allgemein'!$F$16-'1.1 Allgemein'!$I$22+1),1),COLUMN(BR74)-('2.1 Kraftwerk allgemein'!$F$16-'1.1 Allgemein'!$I$22+1)))))/$F74,
SUM(OFFSET('2.5 CAPEX'!CF77,0,-MIN($F74-1,COLUMN(BR74)-1),1,MIN($F74,COLUMN(BR74))))/$F74)))))))</f>
        <v/>
      </c>
      <c r="CB74" s="199" t="str">
        <f ca="1">IF('2.1 Kraftwerk allgemein'!$F$15&lt;'1.1 Allgemein'!$I$22,
IF(OR(ISNUMBER($D74)=FALSE,$F74=""),"",
IF(AND('2.5 CAPEX'!$L77&lt;&gt;"x",'2.5 CAPEX'!$M77&lt;&gt;"x"),0,
IF($F74=0,0,
IF(CB$4&lt;'2.1 Kraftwerk allgemein'!$F$16,0,
IF(CB$4='2.1 Kraftwerk allgemein'!$F$16,'2.5 CAPEX'!$J77/$F74,
IF(CB$4&lt;'2.1 Kraftwerk allgemein'!$F$16+$F74,
('2.5 CAPEX'!$J77+SUM(OFFSET('2.5 CAPEX'!CG77,0,-MIN(MAX($F74-1-('2.1 Kraftwerk allgemein'!$F$16-'2.1 Kraftwerk allgemein'!$F$15+1),0),COLUMN(BS74)-1-('2.1 Kraftwerk allgemein'!$F$16-'2.1 Kraftwerk allgemein'!$F$15+1)),1,MIN(MAX($F74-('2.1 Kraftwerk allgemein'!$F$16-'2.1 Kraftwerk allgemein'!$F$15+1),1),COLUMN(BS74)-('2.1 Kraftwerk allgemein'!$F$16-'2.1 Kraftwerk allgemein'!$F$15+1)))))/$F74,
SUM(OFFSET('2.5 CAPEX'!CG77,0,-MIN($F74-1,COLUMN(BS74)-1),1,MIN($F74,COLUMN(BS74))))/$F74)))))),
IF(OR(ISNUMBER($D74)=FALSE,$F74=""),"",
IF(AND('2.5 CAPEX'!$L77&lt;&gt;"x",'2.5 CAPEX'!$M77&lt;&gt;"x"),0,
IF($F74=0,0,
IF(CB$4&lt;'2.1 Kraftwerk allgemein'!$F$16,0,
IF(CB$4='2.1 Kraftwerk allgemein'!$F$16,'2.5 CAPEX'!$J77/$F74,
IF(CB$4&lt;'2.1 Kraftwerk allgemein'!$F$16+$F74,
('2.5 CAPEX'!$J77+SUM(OFFSET('2.5 CAPEX'!CG77,0,-MIN(MAX($F74-1-('2.1 Kraftwerk allgemein'!$F$16-'1.1 Allgemein'!$I$22+1),0),COLUMN(BS74)-1-('2.1 Kraftwerk allgemein'!$F$16-'1.1 Allgemein'!$I$22+1)),1,MIN(MAX($F74-('2.1 Kraftwerk allgemein'!$F$16-'1.1 Allgemein'!$I$22+1),1),COLUMN(BS74)-('2.1 Kraftwerk allgemein'!$F$16-'1.1 Allgemein'!$I$22+1)))))/$F74,
SUM(OFFSET('2.5 CAPEX'!CG77,0,-MIN($F74-1,COLUMN(BS74)-1),1,MIN($F74,COLUMN(BS74))))/$F74)))))))</f>
        <v/>
      </c>
      <c r="CC74" s="199" t="str">
        <f ca="1">IF('2.1 Kraftwerk allgemein'!$F$15&lt;'1.1 Allgemein'!$I$22,
IF(OR(ISNUMBER($D74)=FALSE,$F74=""),"",
IF(AND('2.5 CAPEX'!$L77&lt;&gt;"x",'2.5 CAPEX'!$M77&lt;&gt;"x"),0,
IF($F74=0,0,
IF(CC$4&lt;'2.1 Kraftwerk allgemein'!$F$16,0,
IF(CC$4='2.1 Kraftwerk allgemein'!$F$16,'2.5 CAPEX'!$J77/$F74,
IF(CC$4&lt;'2.1 Kraftwerk allgemein'!$F$16+$F74,
('2.5 CAPEX'!$J77+SUM(OFFSET('2.5 CAPEX'!CH77,0,-MIN(MAX($F74-1-('2.1 Kraftwerk allgemein'!$F$16-'2.1 Kraftwerk allgemein'!$F$15+1),0),COLUMN(BT74)-1-('2.1 Kraftwerk allgemein'!$F$16-'2.1 Kraftwerk allgemein'!$F$15+1)),1,MIN(MAX($F74-('2.1 Kraftwerk allgemein'!$F$16-'2.1 Kraftwerk allgemein'!$F$15+1),1),COLUMN(BT74)-('2.1 Kraftwerk allgemein'!$F$16-'2.1 Kraftwerk allgemein'!$F$15+1)))))/$F74,
SUM(OFFSET('2.5 CAPEX'!CH77,0,-MIN($F74-1,COLUMN(BT74)-1),1,MIN($F74,COLUMN(BT74))))/$F74)))))),
IF(OR(ISNUMBER($D74)=FALSE,$F74=""),"",
IF(AND('2.5 CAPEX'!$L77&lt;&gt;"x",'2.5 CAPEX'!$M77&lt;&gt;"x"),0,
IF($F74=0,0,
IF(CC$4&lt;'2.1 Kraftwerk allgemein'!$F$16,0,
IF(CC$4='2.1 Kraftwerk allgemein'!$F$16,'2.5 CAPEX'!$J77/$F74,
IF(CC$4&lt;'2.1 Kraftwerk allgemein'!$F$16+$F74,
('2.5 CAPEX'!$J77+SUM(OFFSET('2.5 CAPEX'!CH77,0,-MIN(MAX($F74-1-('2.1 Kraftwerk allgemein'!$F$16-'1.1 Allgemein'!$I$22+1),0),COLUMN(BT74)-1-('2.1 Kraftwerk allgemein'!$F$16-'1.1 Allgemein'!$I$22+1)),1,MIN(MAX($F74-('2.1 Kraftwerk allgemein'!$F$16-'1.1 Allgemein'!$I$22+1),1),COLUMN(BT74)-('2.1 Kraftwerk allgemein'!$F$16-'1.1 Allgemein'!$I$22+1)))))/$F74,
SUM(OFFSET('2.5 CAPEX'!CH77,0,-MIN($F74-1,COLUMN(BT74)-1),1,MIN($F74,COLUMN(BT74))))/$F74)))))))</f>
        <v/>
      </c>
      <c r="CD74" s="199" t="str">
        <f ca="1">IF('2.1 Kraftwerk allgemein'!$F$15&lt;'1.1 Allgemein'!$I$22,
IF(OR(ISNUMBER($D74)=FALSE,$F74=""),"",
IF(AND('2.5 CAPEX'!$L77&lt;&gt;"x",'2.5 CAPEX'!$M77&lt;&gt;"x"),0,
IF($F74=0,0,
IF(CD$4&lt;'2.1 Kraftwerk allgemein'!$F$16,0,
IF(CD$4='2.1 Kraftwerk allgemein'!$F$16,'2.5 CAPEX'!$J77/$F74,
IF(CD$4&lt;'2.1 Kraftwerk allgemein'!$F$16+$F74,
('2.5 CAPEX'!$J77+SUM(OFFSET('2.5 CAPEX'!CI77,0,-MIN(MAX($F74-1-('2.1 Kraftwerk allgemein'!$F$16-'2.1 Kraftwerk allgemein'!$F$15+1),0),COLUMN(BU74)-1-('2.1 Kraftwerk allgemein'!$F$16-'2.1 Kraftwerk allgemein'!$F$15+1)),1,MIN(MAX($F74-('2.1 Kraftwerk allgemein'!$F$16-'2.1 Kraftwerk allgemein'!$F$15+1),1),COLUMN(BU74)-('2.1 Kraftwerk allgemein'!$F$16-'2.1 Kraftwerk allgemein'!$F$15+1)))))/$F74,
SUM(OFFSET('2.5 CAPEX'!CI77,0,-MIN($F74-1,COLUMN(BU74)-1),1,MIN($F74,COLUMN(BU74))))/$F74)))))),
IF(OR(ISNUMBER($D74)=FALSE,$F74=""),"",
IF(AND('2.5 CAPEX'!$L77&lt;&gt;"x",'2.5 CAPEX'!$M77&lt;&gt;"x"),0,
IF($F74=0,0,
IF(CD$4&lt;'2.1 Kraftwerk allgemein'!$F$16,0,
IF(CD$4='2.1 Kraftwerk allgemein'!$F$16,'2.5 CAPEX'!$J77/$F74,
IF(CD$4&lt;'2.1 Kraftwerk allgemein'!$F$16+$F74,
('2.5 CAPEX'!$J77+SUM(OFFSET('2.5 CAPEX'!CI77,0,-MIN(MAX($F74-1-('2.1 Kraftwerk allgemein'!$F$16-'1.1 Allgemein'!$I$22+1),0),COLUMN(BU74)-1-('2.1 Kraftwerk allgemein'!$F$16-'1.1 Allgemein'!$I$22+1)),1,MIN(MAX($F74-('2.1 Kraftwerk allgemein'!$F$16-'1.1 Allgemein'!$I$22+1),1),COLUMN(BU74)-('2.1 Kraftwerk allgemein'!$F$16-'1.1 Allgemein'!$I$22+1)))))/$F74,
SUM(OFFSET('2.5 CAPEX'!CI77,0,-MIN($F74-1,COLUMN(BU74)-1),1,MIN($F74,COLUMN(BU74))))/$F74)))))))</f>
        <v/>
      </c>
      <c r="CE74" s="199" t="str">
        <f ca="1">IF('2.1 Kraftwerk allgemein'!$F$15&lt;'1.1 Allgemein'!$I$22,
IF(OR(ISNUMBER($D74)=FALSE,$F74=""),"",
IF(AND('2.5 CAPEX'!$L77&lt;&gt;"x",'2.5 CAPEX'!$M77&lt;&gt;"x"),0,
IF($F74=0,0,
IF(CE$4&lt;'2.1 Kraftwerk allgemein'!$F$16,0,
IF(CE$4='2.1 Kraftwerk allgemein'!$F$16,'2.5 CAPEX'!$J77/$F74,
IF(CE$4&lt;'2.1 Kraftwerk allgemein'!$F$16+$F74,
('2.5 CAPEX'!$J77+SUM(OFFSET('2.5 CAPEX'!CJ77,0,-MIN(MAX($F74-1-('2.1 Kraftwerk allgemein'!$F$16-'2.1 Kraftwerk allgemein'!$F$15+1),0),COLUMN(BV74)-1-('2.1 Kraftwerk allgemein'!$F$16-'2.1 Kraftwerk allgemein'!$F$15+1)),1,MIN(MAX($F74-('2.1 Kraftwerk allgemein'!$F$16-'2.1 Kraftwerk allgemein'!$F$15+1),1),COLUMN(BV74)-('2.1 Kraftwerk allgemein'!$F$16-'2.1 Kraftwerk allgemein'!$F$15+1)))))/$F74,
SUM(OFFSET('2.5 CAPEX'!CJ77,0,-MIN($F74-1,COLUMN(BV74)-1),1,MIN($F74,COLUMN(BV74))))/$F74)))))),
IF(OR(ISNUMBER($D74)=FALSE,$F74=""),"",
IF(AND('2.5 CAPEX'!$L77&lt;&gt;"x",'2.5 CAPEX'!$M77&lt;&gt;"x"),0,
IF($F74=0,0,
IF(CE$4&lt;'2.1 Kraftwerk allgemein'!$F$16,0,
IF(CE$4='2.1 Kraftwerk allgemein'!$F$16,'2.5 CAPEX'!$J77/$F74,
IF(CE$4&lt;'2.1 Kraftwerk allgemein'!$F$16+$F74,
('2.5 CAPEX'!$J77+SUM(OFFSET('2.5 CAPEX'!CJ77,0,-MIN(MAX($F74-1-('2.1 Kraftwerk allgemein'!$F$16-'1.1 Allgemein'!$I$22+1),0),COLUMN(BV74)-1-('2.1 Kraftwerk allgemein'!$F$16-'1.1 Allgemein'!$I$22+1)),1,MIN(MAX($F74-('2.1 Kraftwerk allgemein'!$F$16-'1.1 Allgemein'!$I$22+1),1),COLUMN(BV74)-('2.1 Kraftwerk allgemein'!$F$16-'1.1 Allgemein'!$I$22+1)))))/$F74,
SUM(OFFSET('2.5 CAPEX'!CJ77,0,-MIN($F74-1,COLUMN(BV74)-1),1,MIN($F74,COLUMN(BV74))))/$F74)))))))</f>
        <v/>
      </c>
      <c r="CF74" s="199" t="str">
        <f ca="1">IF('2.1 Kraftwerk allgemein'!$F$15&lt;'1.1 Allgemein'!$I$22,
IF(OR(ISNUMBER($D74)=FALSE,$F74=""),"",
IF(AND('2.5 CAPEX'!$L77&lt;&gt;"x",'2.5 CAPEX'!$M77&lt;&gt;"x"),0,
IF($F74=0,0,
IF(CF$4&lt;'2.1 Kraftwerk allgemein'!$F$16,0,
IF(CF$4='2.1 Kraftwerk allgemein'!$F$16,'2.5 CAPEX'!$J77/$F74,
IF(CF$4&lt;'2.1 Kraftwerk allgemein'!$F$16+$F74,
('2.5 CAPEX'!$J77+SUM(OFFSET('2.5 CAPEX'!CK77,0,-MIN(MAX($F74-1-('2.1 Kraftwerk allgemein'!$F$16-'2.1 Kraftwerk allgemein'!$F$15+1),0),COLUMN(BW74)-1-('2.1 Kraftwerk allgemein'!$F$16-'2.1 Kraftwerk allgemein'!$F$15+1)),1,MIN(MAX($F74-('2.1 Kraftwerk allgemein'!$F$16-'2.1 Kraftwerk allgemein'!$F$15+1),1),COLUMN(BW74)-('2.1 Kraftwerk allgemein'!$F$16-'2.1 Kraftwerk allgemein'!$F$15+1)))))/$F74,
SUM(OFFSET('2.5 CAPEX'!CK77,0,-MIN($F74-1,COLUMN(BW74)-1),1,MIN($F74,COLUMN(BW74))))/$F74)))))),
IF(OR(ISNUMBER($D74)=FALSE,$F74=""),"",
IF(AND('2.5 CAPEX'!$L77&lt;&gt;"x",'2.5 CAPEX'!$M77&lt;&gt;"x"),0,
IF($F74=0,0,
IF(CF$4&lt;'2.1 Kraftwerk allgemein'!$F$16,0,
IF(CF$4='2.1 Kraftwerk allgemein'!$F$16,'2.5 CAPEX'!$J77/$F74,
IF(CF$4&lt;'2.1 Kraftwerk allgemein'!$F$16+$F74,
('2.5 CAPEX'!$J77+SUM(OFFSET('2.5 CAPEX'!CK77,0,-MIN(MAX($F74-1-('2.1 Kraftwerk allgemein'!$F$16-'1.1 Allgemein'!$I$22+1),0),COLUMN(BW74)-1-('2.1 Kraftwerk allgemein'!$F$16-'1.1 Allgemein'!$I$22+1)),1,MIN(MAX($F74-('2.1 Kraftwerk allgemein'!$F$16-'1.1 Allgemein'!$I$22+1),1),COLUMN(BW74)-('2.1 Kraftwerk allgemein'!$F$16-'1.1 Allgemein'!$I$22+1)))))/$F74,
SUM(OFFSET('2.5 CAPEX'!CK77,0,-MIN($F74-1,COLUMN(BW74)-1),1,MIN($F74,COLUMN(BW74))))/$F74)))))))</f>
        <v/>
      </c>
      <c r="CG74" s="199" t="str">
        <f ca="1">IF('2.1 Kraftwerk allgemein'!$F$15&lt;'1.1 Allgemein'!$I$22,
IF(OR(ISNUMBER($D74)=FALSE,$F74=""),"",
IF(AND('2.5 CAPEX'!$L77&lt;&gt;"x",'2.5 CAPEX'!$M77&lt;&gt;"x"),0,
IF($F74=0,0,
IF(CG$4&lt;'2.1 Kraftwerk allgemein'!$F$16,0,
IF(CG$4='2.1 Kraftwerk allgemein'!$F$16,'2.5 CAPEX'!$J77/$F74,
IF(CG$4&lt;'2.1 Kraftwerk allgemein'!$F$16+$F74,
('2.5 CAPEX'!$J77+SUM(OFFSET('2.5 CAPEX'!CL77,0,-MIN(MAX($F74-1-('2.1 Kraftwerk allgemein'!$F$16-'2.1 Kraftwerk allgemein'!$F$15+1),0),COLUMN(BX74)-1-('2.1 Kraftwerk allgemein'!$F$16-'2.1 Kraftwerk allgemein'!$F$15+1)),1,MIN(MAX($F74-('2.1 Kraftwerk allgemein'!$F$16-'2.1 Kraftwerk allgemein'!$F$15+1),1),COLUMN(BX74)-('2.1 Kraftwerk allgemein'!$F$16-'2.1 Kraftwerk allgemein'!$F$15+1)))))/$F74,
SUM(OFFSET('2.5 CAPEX'!CL77,0,-MIN($F74-1,COLUMN(BX74)-1),1,MIN($F74,COLUMN(BX74))))/$F74)))))),
IF(OR(ISNUMBER($D74)=FALSE,$F74=""),"",
IF(AND('2.5 CAPEX'!$L77&lt;&gt;"x",'2.5 CAPEX'!$M77&lt;&gt;"x"),0,
IF($F74=0,0,
IF(CG$4&lt;'2.1 Kraftwerk allgemein'!$F$16,0,
IF(CG$4='2.1 Kraftwerk allgemein'!$F$16,'2.5 CAPEX'!$J77/$F74,
IF(CG$4&lt;'2.1 Kraftwerk allgemein'!$F$16+$F74,
('2.5 CAPEX'!$J77+SUM(OFFSET('2.5 CAPEX'!CL77,0,-MIN(MAX($F74-1-('2.1 Kraftwerk allgemein'!$F$16-'1.1 Allgemein'!$I$22+1),0),COLUMN(BX74)-1-('2.1 Kraftwerk allgemein'!$F$16-'1.1 Allgemein'!$I$22+1)),1,MIN(MAX($F74-('2.1 Kraftwerk allgemein'!$F$16-'1.1 Allgemein'!$I$22+1),1),COLUMN(BX74)-('2.1 Kraftwerk allgemein'!$F$16-'1.1 Allgemein'!$I$22+1)))))/$F74,
SUM(OFFSET('2.5 CAPEX'!CL77,0,-MIN($F74-1,COLUMN(BX74)-1),1,MIN($F74,COLUMN(BX74))))/$F74)))))))</f>
        <v/>
      </c>
      <c r="CH74" s="199" t="str">
        <f ca="1">IF('2.1 Kraftwerk allgemein'!$F$15&lt;'1.1 Allgemein'!$I$22,
IF(OR(ISNUMBER($D74)=FALSE,$F74=""),"",
IF(AND('2.5 CAPEX'!$L77&lt;&gt;"x",'2.5 CAPEX'!$M77&lt;&gt;"x"),0,
IF($F74=0,0,
IF(CH$4&lt;'2.1 Kraftwerk allgemein'!$F$16,0,
IF(CH$4='2.1 Kraftwerk allgemein'!$F$16,'2.5 CAPEX'!$J77/$F74,
IF(CH$4&lt;'2.1 Kraftwerk allgemein'!$F$16+$F74,
('2.5 CAPEX'!$J77+SUM(OFFSET('2.5 CAPEX'!CM77,0,-MIN(MAX($F74-1-('2.1 Kraftwerk allgemein'!$F$16-'2.1 Kraftwerk allgemein'!$F$15+1),0),COLUMN(BY74)-1-('2.1 Kraftwerk allgemein'!$F$16-'2.1 Kraftwerk allgemein'!$F$15+1)),1,MIN(MAX($F74-('2.1 Kraftwerk allgemein'!$F$16-'2.1 Kraftwerk allgemein'!$F$15+1),1),COLUMN(BY74)-('2.1 Kraftwerk allgemein'!$F$16-'2.1 Kraftwerk allgemein'!$F$15+1)))))/$F74,
SUM(OFFSET('2.5 CAPEX'!CM77,0,-MIN($F74-1,COLUMN(BY74)-1),1,MIN($F74,COLUMN(BY74))))/$F74)))))),
IF(OR(ISNUMBER($D74)=FALSE,$F74=""),"",
IF(AND('2.5 CAPEX'!$L77&lt;&gt;"x",'2.5 CAPEX'!$M77&lt;&gt;"x"),0,
IF($F74=0,0,
IF(CH$4&lt;'2.1 Kraftwerk allgemein'!$F$16,0,
IF(CH$4='2.1 Kraftwerk allgemein'!$F$16,'2.5 CAPEX'!$J77/$F74,
IF(CH$4&lt;'2.1 Kraftwerk allgemein'!$F$16+$F74,
('2.5 CAPEX'!$J77+SUM(OFFSET('2.5 CAPEX'!CM77,0,-MIN(MAX($F74-1-('2.1 Kraftwerk allgemein'!$F$16-'1.1 Allgemein'!$I$22+1),0),COLUMN(BY74)-1-('2.1 Kraftwerk allgemein'!$F$16-'1.1 Allgemein'!$I$22+1)),1,MIN(MAX($F74-('2.1 Kraftwerk allgemein'!$F$16-'1.1 Allgemein'!$I$22+1),1),COLUMN(BY74)-('2.1 Kraftwerk allgemein'!$F$16-'1.1 Allgemein'!$I$22+1)))))/$F74,
SUM(OFFSET('2.5 CAPEX'!CM77,0,-MIN($F74-1,COLUMN(BY74)-1),1,MIN($F74,COLUMN(BY74))))/$F74)))))))</f>
        <v/>
      </c>
      <c r="CI74" s="199" t="str">
        <f ca="1">IF('2.1 Kraftwerk allgemein'!$F$15&lt;'1.1 Allgemein'!$I$22,
IF(OR(ISNUMBER($D74)=FALSE,$F74=""),"",
IF(AND('2.5 CAPEX'!$L77&lt;&gt;"x",'2.5 CAPEX'!$M77&lt;&gt;"x"),0,
IF($F74=0,0,
IF(CI$4&lt;'2.1 Kraftwerk allgemein'!$F$16,0,
IF(CI$4='2.1 Kraftwerk allgemein'!$F$16,'2.5 CAPEX'!$J77/$F74,
IF(CI$4&lt;'2.1 Kraftwerk allgemein'!$F$16+$F74,
('2.5 CAPEX'!$J77+SUM(OFFSET('2.5 CAPEX'!CN77,0,-MIN(MAX($F74-1-('2.1 Kraftwerk allgemein'!$F$16-'2.1 Kraftwerk allgemein'!$F$15+1),0),COLUMN(BZ74)-1-('2.1 Kraftwerk allgemein'!$F$16-'2.1 Kraftwerk allgemein'!$F$15+1)),1,MIN(MAX($F74-('2.1 Kraftwerk allgemein'!$F$16-'2.1 Kraftwerk allgemein'!$F$15+1),1),COLUMN(BZ74)-('2.1 Kraftwerk allgemein'!$F$16-'2.1 Kraftwerk allgemein'!$F$15+1)))))/$F74,
SUM(OFFSET('2.5 CAPEX'!CN77,0,-MIN($F74-1,COLUMN(BZ74)-1),1,MIN($F74,COLUMN(BZ74))))/$F74)))))),
IF(OR(ISNUMBER($D74)=FALSE,$F74=""),"",
IF(AND('2.5 CAPEX'!$L77&lt;&gt;"x",'2.5 CAPEX'!$M77&lt;&gt;"x"),0,
IF($F74=0,0,
IF(CI$4&lt;'2.1 Kraftwerk allgemein'!$F$16,0,
IF(CI$4='2.1 Kraftwerk allgemein'!$F$16,'2.5 CAPEX'!$J77/$F74,
IF(CI$4&lt;'2.1 Kraftwerk allgemein'!$F$16+$F74,
('2.5 CAPEX'!$J77+SUM(OFFSET('2.5 CAPEX'!CN77,0,-MIN(MAX($F74-1-('2.1 Kraftwerk allgemein'!$F$16-'1.1 Allgemein'!$I$22+1),0),COLUMN(BZ74)-1-('2.1 Kraftwerk allgemein'!$F$16-'1.1 Allgemein'!$I$22+1)),1,MIN(MAX($F74-('2.1 Kraftwerk allgemein'!$F$16-'1.1 Allgemein'!$I$22+1),1),COLUMN(BZ74)-('2.1 Kraftwerk allgemein'!$F$16-'1.1 Allgemein'!$I$22+1)))))/$F74,
SUM(OFFSET('2.5 CAPEX'!CN77,0,-MIN($F74-1,COLUMN(BZ74)-1),1,MIN($F74,COLUMN(BZ74))))/$F74)))))))</f>
        <v/>
      </c>
      <c r="CJ74" s="199" t="str">
        <f ca="1">IF('2.1 Kraftwerk allgemein'!$F$15&lt;'1.1 Allgemein'!$I$22,
IF(OR(ISNUMBER($D74)=FALSE,$F74=""),"",
IF(AND('2.5 CAPEX'!$L77&lt;&gt;"x",'2.5 CAPEX'!$M77&lt;&gt;"x"),0,
IF($F74=0,0,
IF(CJ$4&lt;'2.1 Kraftwerk allgemein'!$F$16,0,
IF(CJ$4='2.1 Kraftwerk allgemein'!$F$16,'2.5 CAPEX'!$J77/$F74,
IF(CJ$4&lt;'2.1 Kraftwerk allgemein'!$F$16+$F74,
('2.5 CAPEX'!$J77+SUM(OFFSET('2.5 CAPEX'!CO77,0,-MIN(MAX($F74-1-('2.1 Kraftwerk allgemein'!$F$16-'2.1 Kraftwerk allgemein'!$F$15+1),0),COLUMN(CA74)-1-('2.1 Kraftwerk allgemein'!$F$16-'2.1 Kraftwerk allgemein'!$F$15+1)),1,MIN(MAX($F74-('2.1 Kraftwerk allgemein'!$F$16-'2.1 Kraftwerk allgemein'!$F$15+1),1),COLUMN(CA74)-('2.1 Kraftwerk allgemein'!$F$16-'2.1 Kraftwerk allgemein'!$F$15+1)))))/$F74,
SUM(OFFSET('2.5 CAPEX'!CO77,0,-MIN($F74-1,COLUMN(CA74)-1),1,MIN($F74,COLUMN(CA74))))/$F74)))))),
IF(OR(ISNUMBER($D74)=FALSE,$F74=""),"",
IF(AND('2.5 CAPEX'!$L77&lt;&gt;"x",'2.5 CAPEX'!$M77&lt;&gt;"x"),0,
IF($F74=0,0,
IF(CJ$4&lt;'2.1 Kraftwerk allgemein'!$F$16,0,
IF(CJ$4='2.1 Kraftwerk allgemein'!$F$16,'2.5 CAPEX'!$J77/$F74,
IF(CJ$4&lt;'2.1 Kraftwerk allgemein'!$F$16+$F74,
('2.5 CAPEX'!$J77+SUM(OFFSET('2.5 CAPEX'!CO77,0,-MIN(MAX($F74-1-('2.1 Kraftwerk allgemein'!$F$16-'1.1 Allgemein'!$I$22+1),0),COLUMN(CA74)-1-('2.1 Kraftwerk allgemein'!$F$16-'1.1 Allgemein'!$I$22+1)),1,MIN(MAX($F74-('2.1 Kraftwerk allgemein'!$F$16-'1.1 Allgemein'!$I$22+1),1),COLUMN(CA74)-('2.1 Kraftwerk allgemein'!$F$16-'1.1 Allgemein'!$I$22+1)))))/$F74,
SUM(OFFSET('2.5 CAPEX'!CO77,0,-MIN($F74-1,COLUMN(CA74)-1),1,MIN($F74,COLUMN(CA74))))/$F74)))))))</f>
        <v/>
      </c>
      <c r="CK74" s="199" t="str">
        <f ca="1">IF('2.1 Kraftwerk allgemein'!$F$15&lt;'1.1 Allgemein'!$I$22,
IF(OR(ISNUMBER($D74)=FALSE,$F74=""),"",
IF(AND('2.5 CAPEX'!$L77&lt;&gt;"x",'2.5 CAPEX'!$M77&lt;&gt;"x"),0,
IF($F74=0,0,
IF(CK$4&lt;'2.1 Kraftwerk allgemein'!$F$16,0,
IF(CK$4='2.1 Kraftwerk allgemein'!$F$16,'2.5 CAPEX'!$J77/$F74,
IF(CK$4&lt;'2.1 Kraftwerk allgemein'!$F$16+$F74,
('2.5 CAPEX'!$J77+SUM(OFFSET('2.5 CAPEX'!CP77,0,-MIN(MAX($F74-1-('2.1 Kraftwerk allgemein'!$F$16-'2.1 Kraftwerk allgemein'!$F$15+1),0),COLUMN(CB74)-1-('2.1 Kraftwerk allgemein'!$F$16-'2.1 Kraftwerk allgemein'!$F$15+1)),1,MIN(MAX($F74-('2.1 Kraftwerk allgemein'!$F$16-'2.1 Kraftwerk allgemein'!$F$15+1),1),COLUMN(CB74)-('2.1 Kraftwerk allgemein'!$F$16-'2.1 Kraftwerk allgemein'!$F$15+1)))))/$F74,
SUM(OFFSET('2.5 CAPEX'!CP77,0,-MIN($F74-1,COLUMN(CB74)-1),1,MIN($F74,COLUMN(CB74))))/$F74)))))),
IF(OR(ISNUMBER($D74)=FALSE,$F74=""),"",
IF(AND('2.5 CAPEX'!$L77&lt;&gt;"x",'2.5 CAPEX'!$M77&lt;&gt;"x"),0,
IF($F74=0,0,
IF(CK$4&lt;'2.1 Kraftwerk allgemein'!$F$16,0,
IF(CK$4='2.1 Kraftwerk allgemein'!$F$16,'2.5 CAPEX'!$J77/$F74,
IF(CK$4&lt;'2.1 Kraftwerk allgemein'!$F$16+$F74,
('2.5 CAPEX'!$J77+SUM(OFFSET('2.5 CAPEX'!CP77,0,-MIN(MAX($F74-1-('2.1 Kraftwerk allgemein'!$F$16-'1.1 Allgemein'!$I$22+1),0),COLUMN(CB74)-1-('2.1 Kraftwerk allgemein'!$F$16-'1.1 Allgemein'!$I$22+1)),1,MIN(MAX($F74-('2.1 Kraftwerk allgemein'!$F$16-'1.1 Allgemein'!$I$22+1),1),COLUMN(CB74)-('2.1 Kraftwerk allgemein'!$F$16-'1.1 Allgemein'!$I$22+1)))))/$F74,
SUM(OFFSET('2.5 CAPEX'!CP77,0,-MIN($F74-1,COLUMN(CB74)-1),1,MIN($F74,COLUMN(CB74))))/$F74)))))))</f>
        <v/>
      </c>
      <c r="CL74" s="199" t="str">
        <f ca="1">IF('2.1 Kraftwerk allgemein'!$F$15&lt;'1.1 Allgemein'!$I$22,
IF(OR(ISNUMBER($D74)=FALSE,$F74=""),"",
IF(AND('2.5 CAPEX'!$L77&lt;&gt;"x",'2.5 CAPEX'!$M77&lt;&gt;"x"),0,
IF($F74=0,0,
IF(CL$4&lt;'2.1 Kraftwerk allgemein'!$F$16,0,
IF(CL$4='2.1 Kraftwerk allgemein'!$F$16,'2.5 CAPEX'!$J77/$F74,
IF(CL$4&lt;'2.1 Kraftwerk allgemein'!$F$16+$F74,
('2.5 CAPEX'!$J77+SUM(OFFSET('2.5 CAPEX'!CQ77,0,-MIN(MAX($F74-1-('2.1 Kraftwerk allgemein'!$F$16-'2.1 Kraftwerk allgemein'!$F$15+1),0),COLUMN(CC74)-1-('2.1 Kraftwerk allgemein'!$F$16-'2.1 Kraftwerk allgemein'!$F$15+1)),1,MIN(MAX($F74-('2.1 Kraftwerk allgemein'!$F$16-'2.1 Kraftwerk allgemein'!$F$15+1),1),COLUMN(CC74)-('2.1 Kraftwerk allgemein'!$F$16-'2.1 Kraftwerk allgemein'!$F$15+1)))))/$F74,
SUM(OFFSET('2.5 CAPEX'!CQ77,0,-MIN($F74-1,COLUMN(CC74)-1),1,MIN($F74,COLUMN(CC74))))/$F74)))))),
IF(OR(ISNUMBER($D74)=FALSE,$F74=""),"",
IF(AND('2.5 CAPEX'!$L77&lt;&gt;"x",'2.5 CAPEX'!$M77&lt;&gt;"x"),0,
IF($F74=0,0,
IF(CL$4&lt;'2.1 Kraftwerk allgemein'!$F$16,0,
IF(CL$4='2.1 Kraftwerk allgemein'!$F$16,'2.5 CAPEX'!$J77/$F74,
IF(CL$4&lt;'2.1 Kraftwerk allgemein'!$F$16+$F74,
('2.5 CAPEX'!$J77+SUM(OFFSET('2.5 CAPEX'!CQ77,0,-MIN(MAX($F74-1-('2.1 Kraftwerk allgemein'!$F$16-'1.1 Allgemein'!$I$22+1),0),COLUMN(CC74)-1-('2.1 Kraftwerk allgemein'!$F$16-'1.1 Allgemein'!$I$22+1)),1,MIN(MAX($F74-('2.1 Kraftwerk allgemein'!$F$16-'1.1 Allgemein'!$I$22+1),1),COLUMN(CC74)-('2.1 Kraftwerk allgemein'!$F$16-'1.1 Allgemein'!$I$22+1)))))/$F74,
SUM(OFFSET('2.5 CAPEX'!CQ77,0,-MIN($F74-1,COLUMN(CC74)-1),1,MIN($F74,COLUMN(CC74))))/$F74)))))))</f>
        <v/>
      </c>
      <c r="CM74" s="199" t="str">
        <f ca="1">IF('2.1 Kraftwerk allgemein'!$F$15&lt;'1.1 Allgemein'!$I$22,
IF(OR(ISNUMBER($D74)=FALSE,$F74=""),"",
IF(AND('2.5 CAPEX'!$L77&lt;&gt;"x",'2.5 CAPEX'!$M77&lt;&gt;"x"),0,
IF($F74=0,0,
IF(CM$4&lt;'2.1 Kraftwerk allgemein'!$F$16,0,
IF(CM$4='2.1 Kraftwerk allgemein'!$F$16,'2.5 CAPEX'!$J77/$F74,
IF(CM$4&lt;'2.1 Kraftwerk allgemein'!$F$16+$F74,
('2.5 CAPEX'!$J77+SUM(OFFSET('2.5 CAPEX'!CR77,0,-MIN(MAX($F74-1-('2.1 Kraftwerk allgemein'!$F$16-'2.1 Kraftwerk allgemein'!$F$15+1),0),COLUMN(CD74)-1-('2.1 Kraftwerk allgemein'!$F$16-'2.1 Kraftwerk allgemein'!$F$15+1)),1,MIN(MAX($F74-('2.1 Kraftwerk allgemein'!$F$16-'2.1 Kraftwerk allgemein'!$F$15+1),1),COLUMN(CD74)-('2.1 Kraftwerk allgemein'!$F$16-'2.1 Kraftwerk allgemein'!$F$15+1)))))/$F74,
SUM(OFFSET('2.5 CAPEX'!CR77,0,-MIN($F74-1,COLUMN(CD74)-1),1,MIN($F74,COLUMN(CD74))))/$F74)))))),
IF(OR(ISNUMBER($D74)=FALSE,$F74=""),"",
IF(AND('2.5 CAPEX'!$L77&lt;&gt;"x",'2.5 CAPEX'!$M77&lt;&gt;"x"),0,
IF($F74=0,0,
IF(CM$4&lt;'2.1 Kraftwerk allgemein'!$F$16,0,
IF(CM$4='2.1 Kraftwerk allgemein'!$F$16,'2.5 CAPEX'!$J77/$F74,
IF(CM$4&lt;'2.1 Kraftwerk allgemein'!$F$16+$F74,
('2.5 CAPEX'!$J77+SUM(OFFSET('2.5 CAPEX'!CR77,0,-MIN(MAX($F74-1-('2.1 Kraftwerk allgemein'!$F$16-'1.1 Allgemein'!$I$22+1),0),COLUMN(CD74)-1-('2.1 Kraftwerk allgemein'!$F$16-'1.1 Allgemein'!$I$22+1)),1,MIN(MAX($F74-('2.1 Kraftwerk allgemein'!$F$16-'1.1 Allgemein'!$I$22+1),1),COLUMN(CD74)-('2.1 Kraftwerk allgemein'!$F$16-'1.1 Allgemein'!$I$22+1)))))/$F74,
SUM(OFFSET('2.5 CAPEX'!CR77,0,-MIN($F74-1,COLUMN(CD74)-1),1,MIN($F74,COLUMN(CD74))))/$F74)))))))</f>
        <v/>
      </c>
      <c r="CN74" s="199" t="str">
        <f ca="1">IF('2.1 Kraftwerk allgemein'!$F$15&lt;'1.1 Allgemein'!$I$22,
IF(OR(ISNUMBER($D74)=FALSE,$F74=""),"",
IF(AND('2.5 CAPEX'!$L77&lt;&gt;"x",'2.5 CAPEX'!$M77&lt;&gt;"x"),0,
IF($F74=0,0,
IF(CN$4&lt;'2.1 Kraftwerk allgemein'!$F$16,0,
IF(CN$4='2.1 Kraftwerk allgemein'!$F$16,'2.5 CAPEX'!$J77/$F74,
IF(CN$4&lt;'2.1 Kraftwerk allgemein'!$F$16+$F74,
('2.5 CAPEX'!$J77+SUM(OFFSET('2.5 CAPEX'!CS77,0,-MIN(MAX($F74-1-('2.1 Kraftwerk allgemein'!$F$16-'2.1 Kraftwerk allgemein'!$F$15+1),0),COLUMN(CE74)-1-('2.1 Kraftwerk allgemein'!$F$16-'2.1 Kraftwerk allgemein'!$F$15+1)),1,MIN(MAX($F74-('2.1 Kraftwerk allgemein'!$F$16-'2.1 Kraftwerk allgemein'!$F$15+1),1),COLUMN(CE74)-('2.1 Kraftwerk allgemein'!$F$16-'2.1 Kraftwerk allgemein'!$F$15+1)))))/$F74,
SUM(OFFSET('2.5 CAPEX'!CS77,0,-MIN($F74-1,COLUMN(CE74)-1),1,MIN($F74,COLUMN(CE74))))/$F74)))))),
IF(OR(ISNUMBER($D74)=FALSE,$F74=""),"",
IF(AND('2.5 CAPEX'!$L77&lt;&gt;"x",'2.5 CAPEX'!$M77&lt;&gt;"x"),0,
IF($F74=0,0,
IF(CN$4&lt;'2.1 Kraftwerk allgemein'!$F$16,0,
IF(CN$4='2.1 Kraftwerk allgemein'!$F$16,'2.5 CAPEX'!$J77/$F74,
IF(CN$4&lt;'2.1 Kraftwerk allgemein'!$F$16+$F74,
('2.5 CAPEX'!$J77+SUM(OFFSET('2.5 CAPEX'!CS77,0,-MIN(MAX($F74-1-('2.1 Kraftwerk allgemein'!$F$16-'1.1 Allgemein'!$I$22+1),0),COLUMN(CE74)-1-('2.1 Kraftwerk allgemein'!$F$16-'1.1 Allgemein'!$I$22+1)),1,MIN(MAX($F74-('2.1 Kraftwerk allgemein'!$F$16-'1.1 Allgemein'!$I$22+1),1),COLUMN(CE74)-('2.1 Kraftwerk allgemein'!$F$16-'1.1 Allgemein'!$I$22+1)))))/$F74,
SUM(OFFSET('2.5 CAPEX'!CS77,0,-MIN($F74-1,COLUMN(CE74)-1),1,MIN($F74,COLUMN(CE74))))/$F74)))))))</f>
        <v/>
      </c>
      <c r="CO74" s="199" t="str">
        <f ca="1">IF('2.1 Kraftwerk allgemein'!$F$15&lt;'1.1 Allgemein'!$I$22,
IF(OR(ISNUMBER($D74)=FALSE,$F74=""),"",
IF(AND('2.5 CAPEX'!$L77&lt;&gt;"x",'2.5 CAPEX'!$M77&lt;&gt;"x"),0,
IF($F74=0,0,
IF(CO$4&lt;'2.1 Kraftwerk allgemein'!$F$16,0,
IF(CO$4='2.1 Kraftwerk allgemein'!$F$16,'2.5 CAPEX'!$J77/$F74,
IF(CO$4&lt;'2.1 Kraftwerk allgemein'!$F$16+$F74,
('2.5 CAPEX'!$J77+SUM(OFFSET('2.5 CAPEX'!CT77,0,-MIN(MAX($F74-1-('2.1 Kraftwerk allgemein'!$F$16-'2.1 Kraftwerk allgemein'!$F$15+1),0),COLUMN(CF74)-1-('2.1 Kraftwerk allgemein'!$F$16-'2.1 Kraftwerk allgemein'!$F$15+1)),1,MIN(MAX($F74-('2.1 Kraftwerk allgemein'!$F$16-'2.1 Kraftwerk allgemein'!$F$15+1),1),COLUMN(CF74)-('2.1 Kraftwerk allgemein'!$F$16-'2.1 Kraftwerk allgemein'!$F$15+1)))))/$F74,
SUM(OFFSET('2.5 CAPEX'!CT77,0,-MIN($F74-1,COLUMN(CF74)-1),1,MIN($F74,COLUMN(CF74))))/$F74)))))),
IF(OR(ISNUMBER($D74)=FALSE,$F74=""),"",
IF(AND('2.5 CAPEX'!$L77&lt;&gt;"x",'2.5 CAPEX'!$M77&lt;&gt;"x"),0,
IF($F74=0,0,
IF(CO$4&lt;'2.1 Kraftwerk allgemein'!$F$16,0,
IF(CO$4='2.1 Kraftwerk allgemein'!$F$16,'2.5 CAPEX'!$J77/$F74,
IF(CO$4&lt;'2.1 Kraftwerk allgemein'!$F$16+$F74,
('2.5 CAPEX'!$J77+SUM(OFFSET('2.5 CAPEX'!CT77,0,-MIN(MAX($F74-1-('2.1 Kraftwerk allgemein'!$F$16-'1.1 Allgemein'!$I$22+1),0),COLUMN(CF74)-1-('2.1 Kraftwerk allgemein'!$F$16-'1.1 Allgemein'!$I$22+1)),1,MIN(MAX($F74-('2.1 Kraftwerk allgemein'!$F$16-'1.1 Allgemein'!$I$22+1),1),COLUMN(CF74)-('2.1 Kraftwerk allgemein'!$F$16-'1.1 Allgemein'!$I$22+1)))))/$F74,
SUM(OFFSET('2.5 CAPEX'!CT77,0,-MIN($F74-1,COLUMN(CF74)-1),1,MIN($F74,COLUMN(CF74))))/$F74)))))))</f>
        <v/>
      </c>
      <c r="CP74" s="199" t="str">
        <f ca="1">IF('2.1 Kraftwerk allgemein'!$F$15&lt;'1.1 Allgemein'!$I$22,
IF(OR(ISNUMBER($D74)=FALSE,$F74=""),"",
IF(AND('2.5 CAPEX'!$L77&lt;&gt;"x",'2.5 CAPEX'!$M77&lt;&gt;"x"),0,
IF($F74=0,0,
IF(CP$4&lt;'2.1 Kraftwerk allgemein'!$F$16,0,
IF(CP$4='2.1 Kraftwerk allgemein'!$F$16,'2.5 CAPEX'!$J77/$F74,
IF(CP$4&lt;'2.1 Kraftwerk allgemein'!$F$16+$F74,
('2.5 CAPEX'!$J77+SUM(OFFSET('2.5 CAPEX'!CU77,0,-MIN(MAX($F74-1-('2.1 Kraftwerk allgemein'!$F$16-'2.1 Kraftwerk allgemein'!$F$15+1),0),COLUMN(CG74)-1-('2.1 Kraftwerk allgemein'!$F$16-'2.1 Kraftwerk allgemein'!$F$15+1)),1,MIN(MAX($F74-('2.1 Kraftwerk allgemein'!$F$16-'2.1 Kraftwerk allgemein'!$F$15+1),1),COLUMN(CG74)-('2.1 Kraftwerk allgemein'!$F$16-'2.1 Kraftwerk allgemein'!$F$15+1)))))/$F74,
SUM(OFFSET('2.5 CAPEX'!CU77,0,-MIN($F74-1,COLUMN(CG74)-1),1,MIN($F74,COLUMN(CG74))))/$F74)))))),
IF(OR(ISNUMBER($D74)=FALSE,$F74=""),"",
IF(AND('2.5 CAPEX'!$L77&lt;&gt;"x",'2.5 CAPEX'!$M77&lt;&gt;"x"),0,
IF($F74=0,0,
IF(CP$4&lt;'2.1 Kraftwerk allgemein'!$F$16,0,
IF(CP$4='2.1 Kraftwerk allgemein'!$F$16,'2.5 CAPEX'!$J77/$F74,
IF(CP$4&lt;'2.1 Kraftwerk allgemein'!$F$16+$F74,
('2.5 CAPEX'!$J77+SUM(OFFSET('2.5 CAPEX'!CU77,0,-MIN(MAX($F74-1-('2.1 Kraftwerk allgemein'!$F$16-'1.1 Allgemein'!$I$22+1),0),COLUMN(CG74)-1-('2.1 Kraftwerk allgemein'!$F$16-'1.1 Allgemein'!$I$22+1)),1,MIN(MAX($F74-('2.1 Kraftwerk allgemein'!$F$16-'1.1 Allgemein'!$I$22+1),1),COLUMN(CG74)-('2.1 Kraftwerk allgemein'!$F$16-'1.1 Allgemein'!$I$22+1)))))/$F74,
SUM(OFFSET('2.5 CAPEX'!CU77,0,-MIN($F74-1,COLUMN(CG74)-1),1,MIN($F74,COLUMN(CG74))))/$F74)))))))</f>
        <v/>
      </c>
      <c r="CQ74" s="199" t="str">
        <f ca="1">IF('2.1 Kraftwerk allgemein'!$F$15&lt;'1.1 Allgemein'!$I$22,
IF(OR(ISNUMBER($D74)=FALSE,$F74=""),"",
IF(AND('2.5 CAPEX'!$L77&lt;&gt;"x",'2.5 CAPEX'!$M77&lt;&gt;"x"),0,
IF($F74=0,0,
IF(CQ$4&lt;'2.1 Kraftwerk allgemein'!$F$16,0,
IF(CQ$4='2.1 Kraftwerk allgemein'!$F$16,'2.5 CAPEX'!$J77/$F74,
IF(CQ$4&lt;'2.1 Kraftwerk allgemein'!$F$16+$F74,
('2.5 CAPEX'!$J77+SUM(OFFSET('2.5 CAPEX'!CV77,0,-MIN(MAX($F74-1-('2.1 Kraftwerk allgemein'!$F$16-'2.1 Kraftwerk allgemein'!$F$15+1),0),COLUMN(CH74)-1-('2.1 Kraftwerk allgemein'!$F$16-'2.1 Kraftwerk allgemein'!$F$15+1)),1,MIN(MAX($F74-('2.1 Kraftwerk allgemein'!$F$16-'2.1 Kraftwerk allgemein'!$F$15+1),1),COLUMN(CH74)-('2.1 Kraftwerk allgemein'!$F$16-'2.1 Kraftwerk allgemein'!$F$15+1)))))/$F74,
SUM(OFFSET('2.5 CAPEX'!CV77,0,-MIN($F74-1,COLUMN(CH74)-1),1,MIN($F74,COLUMN(CH74))))/$F74)))))),
IF(OR(ISNUMBER($D74)=FALSE,$F74=""),"",
IF(AND('2.5 CAPEX'!$L77&lt;&gt;"x",'2.5 CAPEX'!$M77&lt;&gt;"x"),0,
IF($F74=0,0,
IF(CQ$4&lt;'2.1 Kraftwerk allgemein'!$F$16,0,
IF(CQ$4='2.1 Kraftwerk allgemein'!$F$16,'2.5 CAPEX'!$J77/$F74,
IF(CQ$4&lt;'2.1 Kraftwerk allgemein'!$F$16+$F74,
('2.5 CAPEX'!$J77+SUM(OFFSET('2.5 CAPEX'!CV77,0,-MIN(MAX($F74-1-('2.1 Kraftwerk allgemein'!$F$16-'1.1 Allgemein'!$I$22+1),0),COLUMN(CH74)-1-('2.1 Kraftwerk allgemein'!$F$16-'1.1 Allgemein'!$I$22+1)),1,MIN(MAX($F74-('2.1 Kraftwerk allgemein'!$F$16-'1.1 Allgemein'!$I$22+1),1),COLUMN(CH74)-('2.1 Kraftwerk allgemein'!$F$16-'1.1 Allgemein'!$I$22+1)))))/$F74,
SUM(OFFSET('2.5 CAPEX'!CV77,0,-MIN($F74-1,COLUMN(CH74)-1),1,MIN($F74,COLUMN(CH74))))/$F74)))))))</f>
        <v/>
      </c>
      <c r="CR74" s="199" t="str">
        <f ca="1">IF('2.1 Kraftwerk allgemein'!$F$15&lt;'1.1 Allgemein'!$I$22,
IF(OR(ISNUMBER($D74)=FALSE,$F74=""),"",
IF(AND('2.5 CAPEX'!$L77&lt;&gt;"x",'2.5 CAPEX'!$M77&lt;&gt;"x"),0,
IF($F74=0,0,
IF(CR$4&lt;'2.1 Kraftwerk allgemein'!$F$16,0,
IF(CR$4='2.1 Kraftwerk allgemein'!$F$16,'2.5 CAPEX'!$J77/$F74,
IF(CR$4&lt;'2.1 Kraftwerk allgemein'!$F$16+$F74,
('2.5 CAPEX'!$J77+SUM(OFFSET('2.5 CAPEX'!CW77,0,-MIN(MAX($F74-1-('2.1 Kraftwerk allgemein'!$F$16-'2.1 Kraftwerk allgemein'!$F$15+1),0),COLUMN(CI74)-1-('2.1 Kraftwerk allgemein'!$F$16-'2.1 Kraftwerk allgemein'!$F$15+1)),1,MIN(MAX($F74-('2.1 Kraftwerk allgemein'!$F$16-'2.1 Kraftwerk allgemein'!$F$15+1),1),COLUMN(CI74)-('2.1 Kraftwerk allgemein'!$F$16-'2.1 Kraftwerk allgemein'!$F$15+1)))))/$F74,
SUM(OFFSET('2.5 CAPEX'!CW77,0,-MIN($F74-1,COLUMN(CI74)-1),1,MIN($F74,COLUMN(CI74))))/$F74)))))),
IF(OR(ISNUMBER($D74)=FALSE,$F74=""),"",
IF(AND('2.5 CAPEX'!$L77&lt;&gt;"x",'2.5 CAPEX'!$M77&lt;&gt;"x"),0,
IF($F74=0,0,
IF(CR$4&lt;'2.1 Kraftwerk allgemein'!$F$16,0,
IF(CR$4='2.1 Kraftwerk allgemein'!$F$16,'2.5 CAPEX'!$J77/$F74,
IF(CR$4&lt;'2.1 Kraftwerk allgemein'!$F$16+$F74,
('2.5 CAPEX'!$J77+SUM(OFFSET('2.5 CAPEX'!CW77,0,-MIN(MAX($F74-1-('2.1 Kraftwerk allgemein'!$F$16-'1.1 Allgemein'!$I$22+1),0),COLUMN(CI74)-1-('2.1 Kraftwerk allgemein'!$F$16-'1.1 Allgemein'!$I$22+1)),1,MIN(MAX($F74-('2.1 Kraftwerk allgemein'!$F$16-'1.1 Allgemein'!$I$22+1),1),COLUMN(CI74)-('2.1 Kraftwerk allgemein'!$F$16-'1.1 Allgemein'!$I$22+1)))))/$F74,
SUM(OFFSET('2.5 CAPEX'!CW77,0,-MIN($F74-1,COLUMN(CI74)-1),1,MIN($F74,COLUMN(CI74))))/$F74)))))))</f>
        <v/>
      </c>
      <c r="CS74" s="199" t="str">
        <f ca="1">IF('2.1 Kraftwerk allgemein'!$F$15&lt;'1.1 Allgemein'!$I$22,
IF(OR(ISNUMBER($D74)=FALSE,$F74=""),"",
IF(AND('2.5 CAPEX'!$L77&lt;&gt;"x",'2.5 CAPEX'!$M77&lt;&gt;"x"),0,
IF($F74=0,0,
IF(CS$4&lt;'2.1 Kraftwerk allgemein'!$F$16,0,
IF(CS$4='2.1 Kraftwerk allgemein'!$F$16,'2.5 CAPEX'!$J77/$F74,
IF(CS$4&lt;'2.1 Kraftwerk allgemein'!$F$16+$F74,
('2.5 CAPEX'!$J77+SUM(OFFSET('2.5 CAPEX'!CX77,0,-MIN(MAX($F74-1-('2.1 Kraftwerk allgemein'!$F$16-'2.1 Kraftwerk allgemein'!$F$15+1),0),COLUMN(CJ74)-1-('2.1 Kraftwerk allgemein'!$F$16-'2.1 Kraftwerk allgemein'!$F$15+1)),1,MIN(MAX($F74-('2.1 Kraftwerk allgemein'!$F$16-'2.1 Kraftwerk allgemein'!$F$15+1),1),COLUMN(CJ74)-('2.1 Kraftwerk allgemein'!$F$16-'2.1 Kraftwerk allgemein'!$F$15+1)))))/$F74,
SUM(OFFSET('2.5 CAPEX'!CX77,0,-MIN($F74-1,COLUMN(CJ74)-1),1,MIN($F74,COLUMN(CJ74))))/$F74)))))),
IF(OR(ISNUMBER($D74)=FALSE,$F74=""),"",
IF(AND('2.5 CAPEX'!$L77&lt;&gt;"x",'2.5 CAPEX'!$M77&lt;&gt;"x"),0,
IF($F74=0,0,
IF(CS$4&lt;'2.1 Kraftwerk allgemein'!$F$16,0,
IF(CS$4='2.1 Kraftwerk allgemein'!$F$16,'2.5 CAPEX'!$J77/$F74,
IF(CS$4&lt;'2.1 Kraftwerk allgemein'!$F$16+$F74,
('2.5 CAPEX'!$J77+SUM(OFFSET('2.5 CAPEX'!CX77,0,-MIN(MAX($F74-1-('2.1 Kraftwerk allgemein'!$F$16-'1.1 Allgemein'!$I$22+1),0),COLUMN(CJ74)-1-('2.1 Kraftwerk allgemein'!$F$16-'1.1 Allgemein'!$I$22+1)),1,MIN(MAX($F74-('2.1 Kraftwerk allgemein'!$F$16-'1.1 Allgemein'!$I$22+1),1),COLUMN(CJ74)-('2.1 Kraftwerk allgemein'!$F$16-'1.1 Allgemein'!$I$22+1)))))/$F74,
SUM(OFFSET('2.5 CAPEX'!CX77,0,-MIN($F74-1,COLUMN(CJ74)-1),1,MIN($F74,COLUMN(CJ74))))/$F74)))))))</f>
        <v/>
      </c>
      <c r="CT74" s="199" t="str">
        <f ca="1">IF('2.1 Kraftwerk allgemein'!$F$15&lt;'1.1 Allgemein'!$I$22,
IF(OR(ISNUMBER($D74)=FALSE,$F74=""),"",
IF(AND('2.5 CAPEX'!$L77&lt;&gt;"x",'2.5 CAPEX'!$M77&lt;&gt;"x"),0,
IF($F74=0,0,
IF(CT$4&lt;'2.1 Kraftwerk allgemein'!$F$16,0,
IF(CT$4='2.1 Kraftwerk allgemein'!$F$16,'2.5 CAPEX'!$J77/$F74,
IF(CT$4&lt;'2.1 Kraftwerk allgemein'!$F$16+$F74,
('2.5 CAPEX'!$J77+SUM(OFFSET('2.5 CAPEX'!CY77,0,-MIN(MAX($F74-1-('2.1 Kraftwerk allgemein'!$F$16-'2.1 Kraftwerk allgemein'!$F$15+1),0),COLUMN(CK74)-1-('2.1 Kraftwerk allgemein'!$F$16-'2.1 Kraftwerk allgemein'!$F$15+1)),1,MIN(MAX($F74-('2.1 Kraftwerk allgemein'!$F$16-'2.1 Kraftwerk allgemein'!$F$15+1),1),COLUMN(CK74)-('2.1 Kraftwerk allgemein'!$F$16-'2.1 Kraftwerk allgemein'!$F$15+1)))))/$F74,
SUM(OFFSET('2.5 CAPEX'!CY77,0,-MIN($F74-1,COLUMN(CK74)-1),1,MIN($F74,COLUMN(CK74))))/$F74)))))),
IF(OR(ISNUMBER($D74)=FALSE,$F74=""),"",
IF(AND('2.5 CAPEX'!$L77&lt;&gt;"x",'2.5 CAPEX'!$M77&lt;&gt;"x"),0,
IF($F74=0,0,
IF(CT$4&lt;'2.1 Kraftwerk allgemein'!$F$16,0,
IF(CT$4='2.1 Kraftwerk allgemein'!$F$16,'2.5 CAPEX'!$J77/$F74,
IF(CT$4&lt;'2.1 Kraftwerk allgemein'!$F$16+$F74,
('2.5 CAPEX'!$J77+SUM(OFFSET('2.5 CAPEX'!CY77,0,-MIN(MAX($F74-1-('2.1 Kraftwerk allgemein'!$F$16-'1.1 Allgemein'!$I$22+1),0),COLUMN(CK74)-1-('2.1 Kraftwerk allgemein'!$F$16-'1.1 Allgemein'!$I$22+1)),1,MIN(MAX($F74-('2.1 Kraftwerk allgemein'!$F$16-'1.1 Allgemein'!$I$22+1),1),COLUMN(CK74)-('2.1 Kraftwerk allgemein'!$F$16-'1.1 Allgemein'!$I$22+1)))))/$F74,
SUM(OFFSET('2.5 CAPEX'!CY77,0,-MIN($F74-1,COLUMN(CK74)-1),1,MIN($F74,COLUMN(CK74))))/$F74)))))))</f>
        <v/>
      </c>
      <c r="CU74" s="199" t="str">
        <f ca="1">IF('2.1 Kraftwerk allgemein'!$F$15&lt;'1.1 Allgemein'!$I$22,
IF(OR(ISNUMBER($D74)=FALSE,$F74=""),"",
IF(AND('2.5 CAPEX'!$L77&lt;&gt;"x",'2.5 CAPEX'!$M77&lt;&gt;"x"),0,
IF($F74=0,0,
IF(CU$4&lt;'2.1 Kraftwerk allgemein'!$F$16,0,
IF(CU$4='2.1 Kraftwerk allgemein'!$F$16,'2.5 CAPEX'!$J77/$F74,
IF(CU$4&lt;'2.1 Kraftwerk allgemein'!$F$16+$F74,
('2.5 CAPEX'!$J77+SUM(OFFSET('2.5 CAPEX'!CZ77,0,-MIN(MAX($F74-1-('2.1 Kraftwerk allgemein'!$F$16-'2.1 Kraftwerk allgemein'!$F$15+1),0),COLUMN(CL74)-1-('2.1 Kraftwerk allgemein'!$F$16-'2.1 Kraftwerk allgemein'!$F$15+1)),1,MIN(MAX($F74-('2.1 Kraftwerk allgemein'!$F$16-'2.1 Kraftwerk allgemein'!$F$15+1),1),COLUMN(CL74)-('2.1 Kraftwerk allgemein'!$F$16-'2.1 Kraftwerk allgemein'!$F$15+1)))))/$F74,
SUM(OFFSET('2.5 CAPEX'!CZ77,0,-MIN($F74-1,COLUMN(CL74)-1),1,MIN($F74,COLUMN(CL74))))/$F74)))))),
IF(OR(ISNUMBER($D74)=FALSE,$F74=""),"",
IF(AND('2.5 CAPEX'!$L77&lt;&gt;"x",'2.5 CAPEX'!$M77&lt;&gt;"x"),0,
IF($F74=0,0,
IF(CU$4&lt;'2.1 Kraftwerk allgemein'!$F$16,0,
IF(CU$4='2.1 Kraftwerk allgemein'!$F$16,'2.5 CAPEX'!$J77/$F74,
IF(CU$4&lt;'2.1 Kraftwerk allgemein'!$F$16+$F74,
('2.5 CAPEX'!$J77+SUM(OFFSET('2.5 CAPEX'!CZ77,0,-MIN(MAX($F74-1-('2.1 Kraftwerk allgemein'!$F$16-'1.1 Allgemein'!$I$22+1),0),COLUMN(CL74)-1-('2.1 Kraftwerk allgemein'!$F$16-'1.1 Allgemein'!$I$22+1)),1,MIN(MAX($F74-('2.1 Kraftwerk allgemein'!$F$16-'1.1 Allgemein'!$I$22+1),1),COLUMN(CL74)-('2.1 Kraftwerk allgemein'!$F$16-'1.1 Allgemein'!$I$22+1)))))/$F74,
SUM(OFFSET('2.5 CAPEX'!CZ77,0,-MIN($F74-1,COLUMN(CL74)-1),1,MIN($F74,COLUMN(CL74))))/$F74)))))))</f>
        <v/>
      </c>
      <c r="CV74" s="199" t="str">
        <f ca="1">IF('2.1 Kraftwerk allgemein'!$F$15&lt;'1.1 Allgemein'!$I$22,
IF(OR(ISNUMBER($D74)=FALSE,$F74=""),"",
IF(AND('2.5 CAPEX'!$L77&lt;&gt;"x",'2.5 CAPEX'!$M77&lt;&gt;"x"),0,
IF($F74=0,0,
IF(CV$4&lt;'2.1 Kraftwerk allgemein'!$F$16,0,
IF(CV$4='2.1 Kraftwerk allgemein'!$F$16,'2.5 CAPEX'!$J77/$F74,
IF(CV$4&lt;'2.1 Kraftwerk allgemein'!$F$16+$F74,
('2.5 CAPEX'!$J77+SUM(OFFSET('2.5 CAPEX'!DA77,0,-MIN(MAX($F74-1-('2.1 Kraftwerk allgemein'!$F$16-'2.1 Kraftwerk allgemein'!$F$15+1),0),COLUMN(CM74)-1-('2.1 Kraftwerk allgemein'!$F$16-'2.1 Kraftwerk allgemein'!$F$15+1)),1,MIN(MAX($F74-('2.1 Kraftwerk allgemein'!$F$16-'2.1 Kraftwerk allgemein'!$F$15+1),1),COLUMN(CM74)-('2.1 Kraftwerk allgemein'!$F$16-'2.1 Kraftwerk allgemein'!$F$15+1)))))/$F74,
SUM(OFFSET('2.5 CAPEX'!DA77,0,-MIN($F74-1,COLUMN(CM74)-1),1,MIN($F74,COLUMN(CM74))))/$F74)))))),
IF(OR(ISNUMBER($D74)=FALSE,$F74=""),"",
IF(AND('2.5 CAPEX'!$L77&lt;&gt;"x",'2.5 CAPEX'!$M77&lt;&gt;"x"),0,
IF($F74=0,0,
IF(CV$4&lt;'2.1 Kraftwerk allgemein'!$F$16,0,
IF(CV$4='2.1 Kraftwerk allgemein'!$F$16,'2.5 CAPEX'!$J77/$F74,
IF(CV$4&lt;'2.1 Kraftwerk allgemein'!$F$16+$F74,
('2.5 CAPEX'!$J77+SUM(OFFSET('2.5 CAPEX'!DA77,0,-MIN(MAX($F74-1-('2.1 Kraftwerk allgemein'!$F$16-'1.1 Allgemein'!$I$22+1),0),COLUMN(CM74)-1-('2.1 Kraftwerk allgemein'!$F$16-'1.1 Allgemein'!$I$22+1)),1,MIN(MAX($F74-('2.1 Kraftwerk allgemein'!$F$16-'1.1 Allgemein'!$I$22+1),1),COLUMN(CM74)-('2.1 Kraftwerk allgemein'!$F$16-'1.1 Allgemein'!$I$22+1)))))/$F74,
SUM(OFFSET('2.5 CAPEX'!DA77,0,-MIN($F74-1,COLUMN(CM74)-1),1,MIN($F74,COLUMN(CM74))))/$F74)))))))</f>
        <v/>
      </c>
      <c r="CW74" s="199" t="str">
        <f ca="1">IF('2.1 Kraftwerk allgemein'!$F$15&lt;'1.1 Allgemein'!$I$22,
IF(OR(ISNUMBER($D74)=FALSE,$F74=""),"",
IF(AND('2.5 CAPEX'!$L77&lt;&gt;"x",'2.5 CAPEX'!$M77&lt;&gt;"x"),0,
IF($F74=0,0,
IF(CW$4&lt;'2.1 Kraftwerk allgemein'!$F$16,0,
IF(CW$4='2.1 Kraftwerk allgemein'!$F$16,'2.5 CAPEX'!$J77/$F74,
IF(CW$4&lt;'2.1 Kraftwerk allgemein'!$F$16+$F74,
('2.5 CAPEX'!$J77+SUM(OFFSET('2.5 CAPEX'!DB77,0,-MIN(MAX($F74-1-('2.1 Kraftwerk allgemein'!$F$16-'2.1 Kraftwerk allgemein'!$F$15+1),0),COLUMN(CN74)-1-('2.1 Kraftwerk allgemein'!$F$16-'2.1 Kraftwerk allgemein'!$F$15+1)),1,MIN(MAX($F74-('2.1 Kraftwerk allgemein'!$F$16-'2.1 Kraftwerk allgemein'!$F$15+1),1),COLUMN(CN74)-('2.1 Kraftwerk allgemein'!$F$16-'2.1 Kraftwerk allgemein'!$F$15+1)))))/$F74,
SUM(OFFSET('2.5 CAPEX'!DB77,0,-MIN($F74-1,COLUMN(CN74)-1),1,MIN($F74,COLUMN(CN74))))/$F74)))))),
IF(OR(ISNUMBER($D74)=FALSE,$F74=""),"",
IF(AND('2.5 CAPEX'!$L77&lt;&gt;"x",'2.5 CAPEX'!$M77&lt;&gt;"x"),0,
IF($F74=0,0,
IF(CW$4&lt;'2.1 Kraftwerk allgemein'!$F$16,0,
IF(CW$4='2.1 Kraftwerk allgemein'!$F$16,'2.5 CAPEX'!$J77/$F74,
IF(CW$4&lt;'2.1 Kraftwerk allgemein'!$F$16+$F74,
('2.5 CAPEX'!$J77+SUM(OFFSET('2.5 CAPEX'!DB77,0,-MIN(MAX($F74-1-('2.1 Kraftwerk allgemein'!$F$16-'1.1 Allgemein'!$I$22+1),0),COLUMN(CN74)-1-('2.1 Kraftwerk allgemein'!$F$16-'1.1 Allgemein'!$I$22+1)),1,MIN(MAX($F74-('2.1 Kraftwerk allgemein'!$F$16-'1.1 Allgemein'!$I$22+1),1),COLUMN(CN74)-('2.1 Kraftwerk allgemein'!$F$16-'1.1 Allgemein'!$I$22+1)))))/$F74,
SUM(OFFSET('2.5 CAPEX'!DB77,0,-MIN($F74-1,COLUMN(CN74)-1),1,MIN($F74,COLUMN(CN74))))/$F74)))))))</f>
        <v/>
      </c>
      <c r="CX74" s="199" t="str">
        <f ca="1">IF('2.1 Kraftwerk allgemein'!$F$15&lt;'1.1 Allgemein'!$I$22,
IF(OR(ISNUMBER($D74)=FALSE,$F74=""),"",
IF(AND('2.5 CAPEX'!$L77&lt;&gt;"x",'2.5 CAPEX'!$M77&lt;&gt;"x"),0,
IF($F74=0,0,
IF(CX$4&lt;'2.1 Kraftwerk allgemein'!$F$16,0,
IF(CX$4='2.1 Kraftwerk allgemein'!$F$16,'2.5 CAPEX'!$J77/$F74,
IF(CX$4&lt;'2.1 Kraftwerk allgemein'!$F$16+$F74,
('2.5 CAPEX'!$J77+SUM(OFFSET('2.5 CAPEX'!DC77,0,-MIN(MAX($F74-1-('2.1 Kraftwerk allgemein'!$F$16-'2.1 Kraftwerk allgemein'!$F$15+1),0),COLUMN(CO74)-1-('2.1 Kraftwerk allgemein'!$F$16-'2.1 Kraftwerk allgemein'!$F$15+1)),1,MIN(MAX($F74-('2.1 Kraftwerk allgemein'!$F$16-'2.1 Kraftwerk allgemein'!$F$15+1),1),COLUMN(CO74)-('2.1 Kraftwerk allgemein'!$F$16-'2.1 Kraftwerk allgemein'!$F$15+1)))))/$F74,
SUM(OFFSET('2.5 CAPEX'!DC77,0,-MIN($F74-1,COLUMN(CO74)-1),1,MIN($F74,COLUMN(CO74))))/$F74)))))),
IF(OR(ISNUMBER($D74)=FALSE,$F74=""),"",
IF(AND('2.5 CAPEX'!$L77&lt;&gt;"x",'2.5 CAPEX'!$M77&lt;&gt;"x"),0,
IF($F74=0,0,
IF(CX$4&lt;'2.1 Kraftwerk allgemein'!$F$16,0,
IF(CX$4='2.1 Kraftwerk allgemein'!$F$16,'2.5 CAPEX'!$J77/$F74,
IF(CX$4&lt;'2.1 Kraftwerk allgemein'!$F$16+$F74,
('2.5 CAPEX'!$J77+SUM(OFFSET('2.5 CAPEX'!DC77,0,-MIN(MAX($F74-1-('2.1 Kraftwerk allgemein'!$F$16-'1.1 Allgemein'!$I$22+1),0),COLUMN(CO74)-1-('2.1 Kraftwerk allgemein'!$F$16-'1.1 Allgemein'!$I$22+1)),1,MIN(MAX($F74-('2.1 Kraftwerk allgemein'!$F$16-'1.1 Allgemein'!$I$22+1),1),COLUMN(CO74)-('2.1 Kraftwerk allgemein'!$F$16-'1.1 Allgemein'!$I$22+1)))))/$F74,
SUM(OFFSET('2.5 CAPEX'!DC77,0,-MIN($F74-1,COLUMN(CO74)-1),1,MIN($F74,COLUMN(CO74))))/$F74)))))))</f>
        <v/>
      </c>
      <c r="CY74" s="199" t="str">
        <f ca="1">IF('2.1 Kraftwerk allgemein'!$F$15&lt;'1.1 Allgemein'!$I$22,
IF(OR(ISNUMBER($D74)=FALSE,$F74=""),"",
IF(AND('2.5 CAPEX'!$L77&lt;&gt;"x",'2.5 CAPEX'!$M77&lt;&gt;"x"),0,
IF($F74=0,0,
IF(CY$4&lt;'2.1 Kraftwerk allgemein'!$F$16,0,
IF(CY$4='2.1 Kraftwerk allgemein'!$F$16,'2.5 CAPEX'!$J77/$F74,
IF(CY$4&lt;'2.1 Kraftwerk allgemein'!$F$16+$F74,
('2.5 CAPEX'!$J77+SUM(OFFSET('2.5 CAPEX'!DD77,0,-MIN(MAX($F74-1-('2.1 Kraftwerk allgemein'!$F$16-'2.1 Kraftwerk allgemein'!$F$15+1),0),COLUMN(CP74)-1-('2.1 Kraftwerk allgemein'!$F$16-'2.1 Kraftwerk allgemein'!$F$15+1)),1,MIN(MAX($F74-('2.1 Kraftwerk allgemein'!$F$16-'2.1 Kraftwerk allgemein'!$F$15+1),1),COLUMN(CP74)-('2.1 Kraftwerk allgemein'!$F$16-'2.1 Kraftwerk allgemein'!$F$15+1)))))/$F74,
SUM(OFFSET('2.5 CAPEX'!DD77,0,-MIN($F74-1,COLUMN(CP74)-1),1,MIN($F74,COLUMN(CP74))))/$F74)))))),
IF(OR(ISNUMBER($D74)=FALSE,$F74=""),"",
IF(AND('2.5 CAPEX'!$L77&lt;&gt;"x",'2.5 CAPEX'!$M77&lt;&gt;"x"),0,
IF($F74=0,0,
IF(CY$4&lt;'2.1 Kraftwerk allgemein'!$F$16,0,
IF(CY$4='2.1 Kraftwerk allgemein'!$F$16,'2.5 CAPEX'!$J77/$F74,
IF(CY$4&lt;'2.1 Kraftwerk allgemein'!$F$16+$F74,
('2.5 CAPEX'!$J77+SUM(OFFSET('2.5 CAPEX'!DD77,0,-MIN(MAX($F74-1-('2.1 Kraftwerk allgemein'!$F$16-'1.1 Allgemein'!$I$22+1),0),COLUMN(CP74)-1-('2.1 Kraftwerk allgemein'!$F$16-'1.1 Allgemein'!$I$22+1)),1,MIN(MAX($F74-('2.1 Kraftwerk allgemein'!$F$16-'1.1 Allgemein'!$I$22+1),1),COLUMN(CP74)-('2.1 Kraftwerk allgemein'!$F$16-'1.1 Allgemein'!$I$22+1)))))/$F74,
SUM(OFFSET('2.5 CAPEX'!DD77,0,-MIN($F74-1,COLUMN(CP74)-1),1,MIN($F74,COLUMN(CP74))))/$F74)))))))</f>
        <v/>
      </c>
      <c r="CZ74" s="199" t="str">
        <f ca="1">IF('2.1 Kraftwerk allgemein'!$F$15&lt;'1.1 Allgemein'!$I$22,
IF(OR(ISNUMBER($D74)=FALSE,$F74=""),"",
IF(AND('2.5 CAPEX'!$L77&lt;&gt;"x",'2.5 CAPEX'!$M77&lt;&gt;"x"),0,
IF($F74=0,0,
IF(CZ$4&lt;'2.1 Kraftwerk allgemein'!$F$16,0,
IF(CZ$4='2.1 Kraftwerk allgemein'!$F$16,'2.5 CAPEX'!$J77/$F74,
IF(CZ$4&lt;'2.1 Kraftwerk allgemein'!$F$16+$F74,
('2.5 CAPEX'!$J77+SUM(OFFSET('2.5 CAPEX'!DE77,0,-MIN(MAX($F74-1-('2.1 Kraftwerk allgemein'!$F$16-'2.1 Kraftwerk allgemein'!$F$15+1),0),COLUMN(CQ74)-1-('2.1 Kraftwerk allgemein'!$F$16-'2.1 Kraftwerk allgemein'!$F$15+1)),1,MIN(MAX($F74-('2.1 Kraftwerk allgemein'!$F$16-'2.1 Kraftwerk allgemein'!$F$15+1),1),COLUMN(CQ74)-('2.1 Kraftwerk allgemein'!$F$16-'2.1 Kraftwerk allgemein'!$F$15+1)))))/$F74,
SUM(OFFSET('2.5 CAPEX'!DE77,0,-MIN($F74-1,COLUMN(CQ74)-1),1,MIN($F74,COLUMN(CQ74))))/$F74)))))),
IF(OR(ISNUMBER($D74)=FALSE,$F74=""),"",
IF(AND('2.5 CAPEX'!$L77&lt;&gt;"x",'2.5 CAPEX'!$M77&lt;&gt;"x"),0,
IF($F74=0,0,
IF(CZ$4&lt;'2.1 Kraftwerk allgemein'!$F$16,0,
IF(CZ$4='2.1 Kraftwerk allgemein'!$F$16,'2.5 CAPEX'!$J77/$F74,
IF(CZ$4&lt;'2.1 Kraftwerk allgemein'!$F$16+$F74,
('2.5 CAPEX'!$J77+SUM(OFFSET('2.5 CAPEX'!DE77,0,-MIN(MAX($F74-1-('2.1 Kraftwerk allgemein'!$F$16-'1.1 Allgemein'!$I$22+1),0),COLUMN(CQ74)-1-('2.1 Kraftwerk allgemein'!$F$16-'1.1 Allgemein'!$I$22+1)),1,MIN(MAX($F74-('2.1 Kraftwerk allgemein'!$F$16-'1.1 Allgemein'!$I$22+1),1),COLUMN(CQ74)-('2.1 Kraftwerk allgemein'!$F$16-'1.1 Allgemein'!$I$22+1)))))/$F74,
SUM(OFFSET('2.5 CAPEX'!DE77,0,-MIN($F74-1,COLUMN(CQ74)-1),1,MIN($F74,COLUMN(CQ74))))/$F74)))))))</f>
        <v/>
      </c>
      <c r="DA74" s="199" t="str">
        <f ca="1">IF('2.1 Kraftwerk allgemein'!$F$15&lt;'1.1 Allgemein'!$I$22,
IF(OR(ISNUMBER($D74)=FALSE,$F74=""),"",
IF(AND('2.5 CAPEX'!$L77&lt;&gt;"x",'2.5 CAPEX'!$M77&lt;&gt;"x"),0,
IF($F74=0,0,
IF(DA$4&lt;'2.1 Kraftwerk allgemein'!$F$16,0,
IF(DA$4='2.1 Kraftwerk allgemein'!$F$16,'2.5 CAPEX'!$J77/$F74,
IF(DA$4&lt;'2.1 Kraftwerk allgemein'!$F$16+$F74,
('2.5 CAPEX'!$J77+SUM(OFFSET('2.5 CAPEX'!DF77,0,-MIN(MAX($F74-1-('2.1 Kraftwerk allgemein'!$F$16-'2.1 Kraftwerk allgemein'!$F$15+1),0),COLUMN(CR74)-1-('2.1 Kraftwerk allgemein'!$F$16-'2.1 Kraftwerk allgemein'!$F$15+1)),1,MIN(MAX($F74-('2.1 Kraftwerk allgemein'!$F$16-'2.1 Kraftwerk allgemein'!$F$15+1),1),COLUMN(CR74)-('2.1 Kraftwerk allgemein'!$F$16-'2.1 Kraftwerk allgemein'!$F$15+1)))))/$F74,
SUM(OFFSET('2.5 CAPEX'!DF77,0,-MIN($F74-1,COLUMN(CR74)-1),1,MIN($F74,COLUMN(CR74))))/$F74)))))),
IF(OR(ISNUMBER($D74)=FALSE,$F74=""),"",
IF(AND('2.5 CAPEX'!$L77&lt;&gt;"x",'2.5 CAPEX'!$M77&lt;&gt;"x"),0,
IF($F74=0,0,
IF(DA$4&lt;'2.1 Kraftwerk allgemein'!$F$16,0,
IF(DA$4='2.1 Kraftwerk allgemein'!$F$16,'2.5 CAPEX'!$J77/$F74,
IF(DA$4&lt;'2.1 Kraftwerk allgemein'!$F$16+$F74,
('2.5 CAPEX'!$J77+SUM(OFFSET('2.5 CAPEX'!DF77,0,-MIN(MAX($F74-1-('2.1 Kraftwerk allgemein'!$F$16-'1.1 Allgemein'!$I$22+1),0),COLUMN(CR74)-1-('2.1 Kraftwerk allgemein'!$F$16-'1.1 Allgemein'!$I$22+1)),1,MIN(MAX($F74-('2.1 Kraftwerk allgemein'!$F$16-'1.1 Allgemein'!$I$22+1),1),COLUMN(CR74)-('2.1 Kraftwerk allgemein'!$F$16-'1.1 Allgemein'!$I$22+1)))))/$F74,
SUM(OFFSET('2.5 CAPEX'!DF77,0,-MIN($F74-1,COLUMN(CR74)-1),1,MIN($F74,COLUMN(CR74))))/$F74)))))))</f>
        <v/>
      </c>
      <c r="DB74" s="199" t="str">
        <f ca="1">IF('2.1 Kraftwerk allgemein'!$F$15&lt;'1.1 Allgemein'!$I$22,
IF(OR(ISNUMBER($D74)=FALSE,$F74=""),"",
IF(AND('2.5 CAPEX'!$L77&lt;&gt;"x",'2.5 CAPEX'!$M77&lt;&gt;"x"),0,
IF($F74=0,0,
IF(DB$4&lt;'2.1 Kraftwerk allgemein'!$F$16,0,
IF(DB$4='2.1 Kraftwerk allgemein'!$F$16,'2.5 CAPEX'!$J77/$F74,
IF(DB$4&lt;'2.1 Kraftwerk allgemein'!$F$16+$F74,
('2.5 CAPEX'!$J77+SUM(OFFSET('2.5 CAPEX'!DG77,0,-MIN(MAX($F74-1-('2.1 Kraftwerk allgemein'!$F$16-'2.1 Kraftwerk allgemein'!$F$15+1),0),COLUMN(CS74)-1-('2.1 Kraftwerk allgemein'!$F$16-'2.1 Kraftwerk allgemein'!$F$15+1)),1,MIN(MAX($F74-('2.1 Kraftwerk allgemein'!$F$16-'2.1 Kraftwerk allgemein'!$F$15+1),1),COLUMN(CS74)-('2.1 Kraftwerk allgemein'!$F$16-'2.1 Kraftwerk allgemein'!$F$15+1)))))/$F74,
SUM(OFFSET('2.5 CAPEX'!DG77,0,-MIN($F74-1,COLUMN(CS74)-1),1,MIN($F74,COLUMN(CS74))))/$F74)))))),
IF(OR(ISNUMBER($D74)=FALSE,$F74=""),"",
IF(AND('2.5 CAPEX'!$L77&lt;&gt;"x",'2.5 CAPEX'!$M77&lt;&gt;"x"),0,
IF($F74=0,0,
IF(DB$4&lt;'2.1 Kraftwerk allgemein'!$F$16,0,
IF(DB$4='2.1 Kraftwerk allgemein'!$F$16,'2.5 CAPEX'!$J77/$F74,
IF(DB$4&lt;'2.1 Kraftwerk allgemein'!$F$16+$F74,
('2.5 CAPEX'!$J77+SUM(OFFSET('2.5 CAPEX'!DG77,0,-MIN(MAX($F74-1-('2.1 Kraftwerk allgemein'!$F$16-'1.1 Allgemein'!$I$22+1),0),COLUMN(CS74)-1-('2.1 Kraftwerk allgemein'!$F$16-'1.1 Allgemein'!$I$22+1)),1,MIN(MAX($F74-('2.1 Kraftwerk allgemein'!$F$16-'1.1 Allgemein'!$I$22+1),1),COLUMN(CS74)-('2.1 Kraftwerk allgemein'!$F$16-'1.1 Allgemein'!$I$22+1)))))/$F74,
SUM(OFFSET('2.5 CAPEX'!DG77,0,-MIN($F74-1,COLUMN(CS74)-1),1,MIN($F74,COLUMN(CS74))))/$F74)))))))</f>
        <v/>
      </c>
      <c r="DC74" s="199" t="str">
        <f ca="1">IF('2.1 Kraftwerk allgemein'!$F$15&lt;'1.1 Allgemein'!$I$22,
IF(OR(ISNUMBER($D74)=FALSE,$F74=""),"",
IF(AND('2.5 CAPEX'!$L77&lt;&gt;"x",'2.5 CAPEX'!$M77&lt;&gt;"x"),0,
IF($F74=0,0,
IF(DC$4&lt;'2.1 Kraftwerk allgemein'!$F$16,0,
IF(DC$4='2.1 Kraftwerk allgemein'!$F$16,'2.5 CAPEX'!$J77/$F74,
IF(DC$4&lt;'2.1 Kraftwerk allgemein'!$F$16+$F74,
('2.5 CAPEX'!$J77+SUM(OFFSET('2.5 CAPEX'!DH77,0,-MIN(MAX($F74-1-('2.1 Kraftwerk allgemein'!$F$16-'2.1 Kraftwerk allgemein'!$F$15+1),0),COLUMN(CT74)-1-('2.1 Kraftwerk allgemein'!$F$16-'2.1 Kraftwerk allgemein'!$F$15+1)),1,MIN(MAX($F74-('2.1 Kraftwerk allgemein'!$F$16-'2.1 Kraftwerk allgemein'!$F$15+1),1),COLUMN(CT74)-('2.1 Kraftwerk allgemein'!$F$16-'2.1 Kraftwerk allgemein'!$F$15+1)))))/$F74,
SUM(OFFSET('2.5 CAPEX'!DH77,0,-MIN($F74-1,COLUMN(CT74)-1),1,MIN($F74,COLUMN(CT74))))/$F74)))))),
IF(OR(ISNUMBER($D74)=FALSE,$F74=""),"",
IF(AND('2.5 CAPEX'!$L77&lt;&gt;"x",'2.5 CAPEX'!$M77&lt;&gt;"x"),0,
IF($F74=0,0,
IF(DC$4&lt;'2.1 Kraftwerk allgemein'!$F$16,0,
IF(DC$4='2.1 Kraftwerk allgemein'!$F$16,'2.5 CAPEX'!$J77/$F74,
IF(DC$4&lt;'2.1 Kraftwerk allgemein'!$F$16+$F74,
('2.5 CAPEX'!$J77+SUM(OFFSET('2.5 CAPEX'!DH77,0,-MIN(MAX($F74-1-('2.1 Kraftwerk allgemein'!$F$16-'1.1 Allgemein'!$I$22+1),0),COLUMN(CT74)-1-('2.1 Kraftwerk allgemein'!$F$16-'1.1 Allgemein'!$I$22+1)),1,MIN(MAX($F74-('2.1 Kraftwerk allgemein'!$F$16-'1.1 Allgemein'!$I$22+1),1),COLUMN(CT74)-('2.1 Kraftwerk allgemein'!$F$16-'1.1 Allgemein'!$I$22+1)))))/$F74,
SUM(OFFSET('2.5 CAPEX'!DH77,0,-MIN($F74-1,COLUMN(CT74)-1),1,MIN($F74,COLUMN(CT74))))/$F74)))))))</f>
        <v/>
      </c>
      <c r="DD74" s="199" t="str">
        <f ca="1">IF('2.1 Kraftwerk allgemein'!$F$15&lt;'1.1 Allgemein'!$I$22,
IF(OR(ISNUMBER($D74)=FALSE,$F74=""),"",
IF(AND('2.5 CAPEX'!$L77&lt;&gt;"x",'2.5 CAPEX'!$M77&lt;&gt;"x"),0,
IF($F74=0,0,
IF(DD$4&lt;'2.1 Kraftwerk allgemein'!$F$16,0,
IF(DD$4='2.1 Kraftwerk allgemein'!$F$16,'2.5 CAPEX'!$J77/$F74,
IF(DD$4&lt;'2.1 Kraftwerk allgemein'!$F$16+$F74,
('2.5 CAPEX'!$J77+SUM(OFFSET('2.5 CAPEX'!DI77,0,-MIN(MAX($F74-1-('2.1 Kraftwerk allgemein'!$F$16-'2.1 Kraftwerk allgemein'!$F$15+1),0),COLUMN(CU74)-1-('2.1 Kraftwerk allgemein'!$F$16-'2.1 Kraftwerk allgemein'!$F$15+1)),1,MIN(MAX($F74-('2.1 Kraftwerk allgemein'!$F$16-'2.1 Kraftwerk allgemein'!$F$15+1),1),COLUMN(CU74)-('2.1 Kraftwerk allgemein'!$F$16-'2.1 Kraftwerk allgemein'!$F$15+1)))))/$F74,
SUM(OFFSET('2.5 CAPEX'!DI77,0,-MIN($F74-1,COLUMN(CU74)-1),1,MIN($F74,COLUMN(CU74))))/$F74)))))),
IF(OR(ISNUMBER($D74)=FALSE,$F74=""),"",
IF(AND('2.5 CAPEX'!$L77&lt;&gt;"x",'2.5 CAPEX'!$M77&lt;&gt;"x"),0,
IF($F74=0,0,
IF(DD$4&lt;'2.1 Kraftwerk allgemein'!$F$16,0,
IF(DD$4='2.1 Kraftwerk allgemein'!$F$16,'2.5 CAPEX'!$J77/$F74,
IF(DD$4&lt;'2.1 Kraftwerk allgemein'!$F$16+$F74,
('2.5 CAPEX'!$J77+SUM(OFFSET('2.5 CAPEX'!DI77,0,-MIN(MAX($F74-1-('2.1 Kraftwerk allgemein'!$F$16-'1.1 Allgemein'!$I$22+1),0),COLUMN(CU74)-1-('2.1 Kraftwerk allgemein'!$F$16-'1.1 Allgemein'!$I$22+1)),1,MIN(MAX($F74-('2.1 Kraftwerk allgemein'!$F$16-'1.1 Allgemein'!$I$22+1),1),COLUMN(CU74)-('2.1 Kraftwerk allgemein'!$F$16-'1.1 Allgemein'!$I$22+1)))))/$F74,
SUM(OFFSET('2.5 CAPEX'!DI77,0,-MIN($F74-1,COLUMN(CU74)-1),1,MIN($F74,COLUMN(CU74))))/$F74)))))))</f>
        <v/>
      </c>
      <c r="DE74" s="199" t="str">
        <f ca="1">IF('2.1 Kraftwerk allgemein'!$F$15&lt;'1.1 Allgemein'!$I$22,
IF(OR(ISNUMBER($D74)=FALSE,$F74=""),"",
IF(AND('2.5 CAPEX'!$L77&lt;&gt;"x",'2.5 CAPEX'!$M77&lt;&gt;"x"),0,
IF($F74=0,0,
IF(DE$4&lt;'2.1 Kraftwerk allgemein'!$F$16,0,
IF(DE$4='2.1 Kraftwerk allgemein'!$F$16,'2.5 CAPEX'!$J77/$F74,
IF(DE$4&lt;'2.1 Kraftwerk allgemein'!$F$16+$F74,
('2.5 CAPEX'!$J77+SUM(OFFSET('2.5 CAPEX'!DJ77,0,-MIN(MAX($F74-1-('2.1 Kraftwerk allgemein'!$F$16-'2.1 Kraftwerk allgemein'!$F$15+1),0),COLUMN(CV74)-1-('2.1 Kraftwerk allgemein'!$F$16-'2.1 Kraftwerk allgemein'!$F$15+1)),1,MIN(MAX($F74-('2.1 Kraftwerk allgemein'!$F$16-'2.1 Kraftwerk allgemein'!$F$15+1),1),COLUMN(CV74)-('2.1 Kraftwerk allgemein'!$F$16-'2.1 Kraftwerk allgemein'!$F$15+1)))))/$F74,
SUM(OFFSET('2.5 CAPEX'!DJ77,0,-MIN($F74-1,COLUMN(CV74)-1),1,MIN($F74,COLUMN(CV74))))/$F74)))))),
IF(OR(ISNUMBER($D74)=FALSE,$F74=""),"",
IF(AND('2.5 CAPEX'!$L77&lt;&gt;"x",'2.5 CAPEX'!$M77&lt;&gt;"x"),0,
IF($F74=0,0,
IF(DE$4&lt;'2.1 Kraftwerk allgemein'!$F$16,0,
IF(DE$4='2.1 Kraftwerk allgemein'!$F$16,'2.5 CAPEX'!$J77/$F74,
IF(DE$4&lt;'2.1 Kraftwerk allgemein'!$F$16+$F74,
('2.5 CAPEX'!$J77+SUM(OFFSET('2.5 CAPEX'!DJ77,0,-MIN(MAX($F74-1-('2.1 Kraftwerk allgemein'!$F$16-'1.1 Allgemein'!$I$22+1),0),COLUMN(CV74)-1-('2.1 Kraftwerk allgemein'!$F$16-'1.1 Allgemein'!$I$22+1)),1,MIN(MAX($F74-('2.1 Kraftwerk allgemein'!$F$16-'1.1 Allgemein'!$I$22+1),1),COLUMN(CV74)-('2.1 Kraftwerk allgemein'!$F$16-'1.1 Allgemein'!$I$22+1)))))/$F74,
SUM(OFFSET('2.5 CAPEX'!DJ77,0,-MIN($F74-1,COLUMN(CV74)-1),1,MIN($F74,COLUMN(CV74))))/$F74)))))))</f>
        <v/>
      </c>
      <c r="DF74" s="199" t="str">
        <f ca="1">IF('2.1 Kraftwerk allgemein'!$F$15&lt;'1.1 Allgemein'!$I$22,
IF(OR(ISNUMBER($D74)=FALSE,$F74=""),"",
IF(AND('2.5 CAPEX'!$L77&lt;&gt;"x",'2.5 CAPEX'!$M77&lt;&gt;"x"),0,
IF($F74=0,0,
IF(DF$4&lt;'2.1 Kraftwerk allgemein'!$F$16,0,
IF(DF$4='2.1 Kraftwerk allgemein'!$F$16,'2.5 CAPEX'!$J77/$F74,
IF(DF$4&lt;'2.1 Kraftwerk allgemein'!$F$16+$F74,
('2.5 CAPEX'!$J77+SUM(OFFSET('2.5 CAPEX'!DK77,0,-MIN(MAX($F74-1-('2.1 Kraftwerk allgemein'!$F$16-'2.1 Kraftwerk allgemein'!$F$15+1),0),COLUMN(CW74)-1-('2.1 Kraftwerk allgemein'!$F$16-'2.1 Kraftwerk allgemein'!$F$15+1)),1,MIN(MAX($F74-('2.1 Kraftwerk allgemein'!$F$16-'2.1 Kraftwerk allgemein'!$F$15+1),1),COLUMN(CW74)-('2.1 Kraftwerk allgemein'!$F$16-'2.1 Kraftwerk allgemein'!$F$15+1)))))/$F74,
SUM(OFFSET('2.5 CAPEX'!DK77,0,-MIN($F74-1,COLUMN(CW74)-1),1,MIN($F74,COLUMN(CW74))))/$F74)))))),
IF(OR(ISNUMBER($D74)=FALSE,$F74=""),"",
IF(AND('2.5 CAPEX'!$L77&lt;&gt;"x",'2.5 CAPEX'!$M77&lt;&gt;"x"),0,
IF($F74=0,0,
IF(DF$4&lt;'2.1 Kraftwerk allgemein'!$F$16,0,
IF(DF$4='2.1 Kraftwerk allgemein'!$F$16,'2.5 CAPEX'!$J77/$F74,
IF(DF$4&lt;'2.1 Kraftwerk allgemein'!$F$16+$F74,
('2.5 CAPEX'!$J77+SUM(OFFSET('2.5 CAPEX'!DK77,0,-MIN(MAX($F74-1-('2.1 Kraftwerk allgemein'!$F$16-'1.1 Allgemein'!$I$22+1),0),COLUMN(CW74)-1-('2.1 Kraftwerk allgemein'!$F$16-'1.1 Allgemein'!$I$22+1)),1,MIN(MAX($F74-('2.1 Kraftwerk allgemein'!$F$16-'1.1 Allgemein'!$I$22+1),1),COLUMN(CW74)-('2.1 Kraftwerk allgemein'!$F$16-'1.1 Allgemein'!$I$22+1)))))/$F74,
SUM(OFFSET('2.5 CAPEX'!DK77,0,-MIN($F74-1,COLUMN(CW74)-1),1,MIN($F74,COLUMN(CW74))))/$F74)))))))</f>
        <v/>
      </c>
    </row>
    <row r="75" spans="1:110" s="200" customFormat="1" ht="14" x14ac:dyDescent="0.3">
      <c r="A75" s="104"/>
      <c r="B75" s="104"/>
      <c r="C75" s="104"/>
      <c r="D75" s="191">
        <f>IF('2.5 CAPEX'!D78&lt;&gt;"",'2.5 CAPEX'!D78,"")</f>
        <v>704</v>
      </c>
      <c r="E75" s="191" t="str">
        <f>IF('2.5 CAPEX'!E78&lt;&gt;"",'2.5 CAPEX'!E78,"")</f>
        <v/>
      </c>
      <c r="F75" s="196" t="str">
        <f>IF('2.5 CAPEX'!F78&lt;&gt;"",'2.5 CAPEX'!F78,"")</f>
        <v/>
      </c>
      <c r="G75" s="197">
        <f ca="1">IF(ISNUMBER(D75)=FALSE,"",INDEX('2.5 CAPEX'!$H:$H,MATCH('3.1 Abschreibung'!$D75,'2.5 CAPEX'!$D:$D,0))+INDEX('2.5 CAPEX'!$J:$J,MATCH('3.1 Abschreibung'!$D75,'2.5 CAPEX'!$D:$D,0)))</f>
        <v>0</v>
      </c>
      <c r="H75" s="197"/>
      <c r="I75" s="198">
        <v>0</v>
      </c>
      <c r="J75" s="199" t="str">
        <f ca="1">IF('2.1 Kraftwerk allgemein'!$F$15&lt;'1.1 Allgemein'!$I$22,
IF(OR(ISNUMBER($D75)=FALSE,$F75=""),"",
IF(AND('2.5 CAPEX'!$L78&lt;&gt;"x",'2.5 CAPEX'!$M78&lt;&gt;"x"),0,
IF($F75=0,0,
IF(J$4&lt;'2.1 Kraftwerk allgemein'!$F$16,0,
IF(J$4='2.1 Kraftwerk allgemein'!$F$16,'2.5 CAPEX'!$J78/$F75,
IF(J$4&lt;'2.1 Kraftwerk allgemein'!$F$16+$F75,
('2.5 CAPEX'!$J78+SUM(OFFSET('2.5 CAPEX'!O78,0,-MIN(MAX($F75-1-('2.1 Kraftwerk allgemein'!$F$16-'2.1 Kraftwerk allgemein'!$F$15+1),0),COLUMN(A75)-1-('2.1 Kraftwerk allgemein'!$F$16-'2.1 Kraftwerk allgemein'!$F$15+1)),1,MIN(MAX($F75-('2.1 Kraftwerk allgemein'!$F$16-'2.1 Kraftwerk allgemein'!$F$15+1),1),COLUMN(A75)-('2.1 Kraftwerk allgemein'!$F$16-'2.1 Kraftwerk allgemein'!$F$15+1)))))/$F75,
SUM(OFFSET('2.5 CAPEX'!O78,0,-MIN($F75-1,COLUMN(A75)-1),1,MIN($F75,COLUMN(A75))))/$F75)))))),
IF(OR(ISNUMBER($D75)=FALSE,$F75=""),"",
IF(AND('2.5 CAPEX'!$L78&lt;&gt;"x",'2.5 CAPEX'!$M78&lt;&gt;"x"),0,
IF($F75=0,0,
IF(J$4&lt;'2.1 Kraftwerk allgemein'!$F$16,0,
IF(J$4='2.1 Kraftwerk allgemein'!$F$16,'2.5 CAPEX'!$J78/$F75,
IF(J$4&lt;'2.1 Kraftwerk allgemein'!$F$16+$F75,
('2.5 CAPEX'!$J78+SUM(OFFSET('2.5 CAPEX'!O78,0,-MIN(MAX($F75-1-('2.1 Kraftwerk allgemein'!$F$16-'1.1 Allgemein'!$I$22+1),0),COLUMN(A75)-1-('2.1 Kraftwerk allgemein'!$F$16-'1.1 Allgemein'!$I$22+1)),1,MIN(MAX($F75-('2.1 Kraftwerk allgemein'!$F$16-'1.1 Allgemein'!$I$22+1),1),COLUMN(A75)-('2.1 Kraftwerk allgemein'!$F$16-'1.1 Allgemein'!$I$22+1)))))/$F75,
SUM(OFFSET('2.5 CAPEX'!O78,0,-MIN($F75-1,COLUMN(A75)-1),1,MIN($F75,COLUMN(A75))))/$F75)))))))</f>
        <v/>
      </c>
      <c r="K75" s="199" t="str">
        <f ca="1">IF('2.1 Kraftwerk allgemein'!$F$15&lt;'1.1 Allgemein'!$I$22,
IF(OR(ISNUMBER($D75)=FALSE,$F75=""),"",
IF(AND('2.5 CAPEX'!$L78&lt;&gt;"x",'2.5 CAPEX'!$M78&lt;&gt;"x"),0,
IF($F75=0,0,
IF(K$4&lt;'2.1 Kraftwerk allgemein'!$F$16,0,
IF(K$4='2.1 Kraftwerk allgemein'!$F$16,'2.5 CAPEX'!$J78/$F75,
IF(K$4&lt;'2.1 Kraftwerk allgemein'!$F$16+$F75,
('2.5 CAPEX'!$J78+SUM(OFFSET('2.5 CAPEX'!P78,0,-MIN(MAX($F75-1-('2.1 Kraftwerk allgemein'!$F$16-'2.1 Kraftwerk allgemein'!$F$15+1),0),COLUMN(B75)-1-('2.1 Kraftwerk allgemein'!$F$16-'2.1 Kraftwerk allgemein'!$F$15+1)),1,MIN(MAX($F75-('2.1 Kraftwerk allgemein'!$F$16-'2.1 Kraftwerk allgemein'!$F$15+1),1),COLUMN(B75)-('2.1 Kraftwerk allgemein'!$F$16-'2.1 Kraftwerk allgemein'!$F$15+1)))))/$F75,
SUM(OFFSET('2.5 CAPEX'!P78,0,-MIN($F75-1,COLUMN(B75)-1),1,MIN($F75,COLUMN(B75))))/$F75)))))),
IF(OR(ISNUMBER($D75)=FALSE,$F75=""),"",
IF(AND('2.5 CAPEX'!$L78&lt;&gt;"x",'2.5 CAPEX'!$M78&lt;&gt;"x"),0,
IF($F75=0,0,
IF(K$4&lt;'2.1 Kraftwerk allgemein'!$F$16,0,
IF(K$4='2.1 Kraftwerk allgemein'!$F$16,'2.5 CAPEX'!$J78/$F75,
IF(K$4&lt;'2.1 Kraftwerk allgemein'!$F$16+$F75,
('2.5 CAPEX'!$J78+SUM(OFFSET('2.5 CAPEX'!P78,0,-MIN(MAX($F75-1-('2.1 Kraftwerk allgemein'!$F$16-'1.1 Allgemein'!$I$22+1),0),COLUMN(B75)-1-('2.1 Kraftwerk allgemein'!$F$16-'1.1 Allgemein'!$I$22+1)),1,MIN(MAX($F75-('2.1 Kraftwerk allgemein'!$F$16-'1.1 Allgemein'!$I$22+1),1),COLUMN(B75)-('2.1 Kraftwerk allgemein'!$F$16-'1.1 Allgemein'!$I$22+1)))))/$F75,
SUM(OFFSET('2.5 CAPEX'!P78,0,-MIN($F75-1,COLUMN(B75)-1),1,MIN($F75,COLUMN(B75))))/$F75)))))))</f>
        <v/>
      </c>
      <c r="L75" s="199" t="str">
        <f ca="1">IF('2.1 Kraftwerk allgemein'!$F$15&lt;'1.1 Allgemein'!$I$22,
IF(OR(ISNUMBER($D75)=FALSE,$F75=""),"",
IF(AND('2.5 CAPEX'!$L78&lt;&gt;"x",'2.5 CAPEX'!$M78&lt;&gt;"x"),0,
IF($F75=0,0,
IF(L$4&lt;'2.1 Kraftwerk allgemein'!$F$16,0,
IF(L$4='2.1 Kraftwerk allgemein'!$F$16,'2.5 CAPEX'!$J78/$F75,
IF(L$4&lt;'2.1 Kraftwerk allgemein'!$F$16+$F75,
('2.5 CAPEX'!$J78+SUM(OFFSET('2.5 CAPEX'!Q78,0,-MIN(MAX($F75-1-('2.1 Kraftwerk allgemein'!$F$16-'2.1 Kraftwerk allgemein'!$F$15+1),0),COLUMN(C75)-1-('2.1 Kraftwerk allgemein'!$F$16-'2.1 Kraftwerk allgemein'!$F$15+1)),1,MIN(MAX($F75-('2.1 Kraftwerk allgemein'!$F$16-'2.1 Kraftwerk allgemein'!$F$15+1),1),COLUMN(C75)-('2.1 Kraftwerk allgemein'!$F$16-'2.1 Kraftwerk allgemein'!$F$15+1)))))/$F75,
SUM(OFFSET('2.5 CAPEX'!Q78,0,-MIN($F75-1,COLUMN(C75)-1),1,MIN($F75,COLUMN(C75))))/$F75)))))),
IF(OR(ISNUMBER($D75)=FALSE,$F75=""),"",
IF(AND('2.5 CAPEX'!$L78&lt;&gt;"x",'2.5 CAPEX'!$M78&lt;&gt;"x"),0,
IF($F75=0,0,
IF(L$4&lt;'2.1 Kraftwerk allgemein'!$F$16,0,
IF(L$4='2.1 Kraftwerk allgemein'!$F$16,'2.5 CAPEX'!$J78/$F75,
IF(L$4&lt;'2.1 Kraftwerk allgemein'!$F$16+$F75,
('2.5 CAPEX'!$J78+SUM(OFFSET('2.5 CAPEX'!Q78,0,-MIN(MAX($F75-1-('2.1 Kraftwerk allgemein'!$F$16-'1.1 Allgemein'!$I$22+1),0),COLUMN(C75)-1-('2.1 Kraftwerk allgemein'!$F$16-'1.1 Allgemein'!$I$22+1)),1,MIN(MAX($F75-('2.1 Kraftwerk allgemein'!$F$16-'1.1 Allgemein'!$I$22+1),1),COLUMN(C75)-('2.1 Kraftwerk allgemein'!$F$16-'1.1 Allgemein'!$I$22+1)))))/$F75,
SUM(OFFSET('2.5 CAPEX'!Q78,0,-MIN($F75-1,COLUMN(C75)-1),1,MIN($F75,COLUMN(C75))))/$F75)))))))</f>
        <v/>
      </c>
      <c r="M75" s="199" t="str">
        <f ca="1">IF('2.1 Kraftwerk allgemein'!$F$15&lt;'1.1 Allgemein'!$I$22,
IF(OR(ISNUMBER($D75)=FALSE,$F75=""),"",
IF(AND('2.5 CAPEX'!$L78&lt;&gt;"x",'2.5 CAPEX'!$M78&lt;&gt;"x"),0,
IF($F75=0,0,
IF(M$4&lt;'2.1 Kraftwerk allgemein'!$F$16,0,
IF(M$4='2.1 Kraftwerk allgemein'!$F$16,'2.5 CAPEX'!$J78/$F75,
IF(M$4&lt;'2.1 Kraftwerk allgemein'!$F$16+$F75,
('2.5 CAPEX'!$J78+SUM(OFFSET('2.5 CAPEX'!R78,0,-MIN(MAX($F75-1-('2.1 Kraftwerk allgemein'!$F$16-'2.1 Kraftwerk allgemein'!$F$15+1),0),COLUMN(D75)-1-('2.1 Kraftwerk allgemein'!$F$16-'2.1 Kraftwerk allgemein'!$F$15+1)),1,MIN(MAX($F75-('2.1 Kraftwerk allgemein'!$F$16-'2.1 Kraftwerk allgemein'!$F$15+1),1),COLUMN(D75)-('2.1 Kraftwerk allgemein'!$F$16-'2.1 Kraftwerk allgemein'!$F$15+1)))))/$F75,
SUM(OFFSET('2.5 CAPEX'!R78,0,-MIN($F75-1,COLUMN(D75)-1),1,MIN($F75,COLUMN(D75))))/$F75)))))),
IF(OR(ISNUMBER($D75)=FALSE,$F75=""),"",
IF(AND('2.5 CAPEX'!$L78&lt;&gt;"x",'2.5 CAPEX'!$M78&lt;&gt;"x"),0,
IF($F75=0,0,
IF(M$4&lt;'2.1 Kraftwerk allgemein'!$F$16,0,
IF(M$4='2.1 Kraftwerk allgemein'!$F$16,'2.5 CAPEX'!$J78/$F75,
IF(M$4&lt;'2.1 Kraftwerk allgemein'!$F$16+$F75,
('2.5 CAPEX'!$J78+SUM(OFFSET('2.5 CAPEX'!R78,0,-MIN(MAX($F75-1-('2.1 Kraftwerk allgemein'!$F$16-'1.1 Allgemein'!$I$22+1),0),COLUMN(D75)-1-('2.1 Kraftwerk allgemein'!$F$16-'1.1 Allgemein'!$I$22+1)),1,MIN(MAX($F75-('2.1 Kraftwerk allgemein'!$F$16-'1.1 Allgemein'!$I$22+1),1),COLUMN(D75)-('2.1 Kraftwerk allgemein'!$F$16-'1.1 Allgemein'!$I$22+1)))))/$F75,
SUM(OFFSET('2.5 CAPEX'!R78,0,-MIN($F75-1,COLUMN(D75)-1),1,MIN($F75,COLUMN(D75))))/$F75)))))))</f>
        <v/>
      </c>
      <c r="N75" s="199" t="str">
        <f ca="1">IF('2.1 Kraftwerk allgemein'!$F$15&lt;'1.1 Allgemein'!$I$22,
IF(OR(ISNUMBER($D75)=FALSE,$F75=""),"",
IF(AND('2.5 CAPEX'!$L78&lt;&gt;"x",'2.5 CAPEX'!$M78&lt;&gt;"x"),0,
IF($F75=0,0,
IF(N$4&lt;'2.1 Kraftwerk allgemein'!$F$16,0,
IF(N$4='2.1 Kraftwerk allgemein'!$F$16,'2.5 CAPEX'!$J78/$F75,
IF(N$4&lt;'2.1 Kraftwerk allgemein'!$F$16+$F75,
('2.5 CAPEX'!$J78+SUM(OFFSET('2.5 CAPEX'!S78,0,-MIN(MAX($F75-1-('2.1 Kraftwerk allgemein'!$F$16-'2.1 Kraftwerk allgemein'!$F$15+1),0),COLUMN(E75)-1-('2.1 Kraftwerk allgemein'!$F$16-'2.1 Kraftwerk allgemein'!$F$15+1)),1,MIN(MAX($F75-('2.1 Kraftwerk allgemein'!$F$16-'2.1 Kraftwerk allgemein'!$F$15+1),1),COLUMN(E75)-('2.1 Kraftwerk allgemein'!$F$16-'2.1 Kraftwerk allgemein'!$F$15+1)))))/$F75,
SUM(OFFSET('2.5 CAPEX'!S78,0,-MIN($F75-1,COLUMN(E75)-1),1,MIN($F75,COLUMN(E75))))/$F75)))))),
IF(OR(ISNUMBER($D75)=FALSE,$F75=""),"",
IF(AND('2.5 CAPEX'!$L78&lt;&gt;"x",'2.5 CAPEX'!$M78&lt;&gt;"x"),0,
IF($F75=0,0,
IF(N$4&lt;'2.1 Kraftwerk allgemein'!$F$16,0,
IF(N$4='2.1 Kraftwerk allgemein'!$F$16,'2.5 CAPEX'!$J78/$F75,
IF(N$4&lt;'2.1 Kraftwerk allgemein'!$F$16+$F75,
('2.5 CAPEX'!$J78+SUM(OFFSET('2.5 CAPEX'!S78,0,-MIN(MAX($F75-1-('2.1 Kraftwerk allgemein'!$F$16-'1.1 Allgemein'!$I$22+1),0),COLUMN(E75)-1-('2.1 Kraftwerk allgemein'!$F$16-'1.1 Allgemein'!$I$22+1)),1,MIN(MAX($F75-('2.1 Kraftwerk allgemein'!$F$16-'1.1 Allgemein'!$I$22+1),1),COLUMN(E75)-('2.1 Kraftwerk allgemein'!$F$16-'1.1 Allgemein'!$I$22+1)))))/$F75,
SUM(OFFSET('2.5 CAPEX'!S78,0,-MIN($F75-1,COLUMN(E75)-1),1,MIN($F75,COLUMN(E75))))/$F75)))))))</f>
        <v/>
      </c>
      <c r="O75" s="199" t="str">
        <f ca="1">IF('2.1 Kraftwerk allgemein'!$F$15&lt;'1.1 Allgemein'!$I$22,
IF(OR(ISNUMBER($D75)=FALSE,$F75=""),"",
IF(AND('2.5 CAPEX'!$L78&lt;&gt;"x",'2.5 CAPEX'!$M78&lt;&gt;"x"),0,
IF($F75=0,0,
IF(O$4&lt;'2.1 Kraftwerk allgemein'!$F$16,0,
IF(O$4='2.1 Kraftwerk allgemein'!$F$16,'2.5 CAPEX'!$J78/$F75,
IF(O$4&lt;'2.1 Kraftwerk allgemein'!$F$16+$F75,
('2.5 CAPEX'!$J78+SUM(OFFSET('2.5 CAPEX'!T78,0,-MIN(MAX($F75-1-('2.1 Kraftwerk allgemein'!$F$16-'2.1 Kraftwerk allgemein'!$F$15+1),0),COLUMN(F75)-1-('2.1 Kraftwerk allgemein'!$F$16-'2.1 Kraftwerk allgemein'!$F$15+1)),1,MIN(MAX($F75-('2.1 Kraftwerk allgemein'!$F$16-'2.1 Kraftwerk allgemein'!$F$15+1),1),COLUMN(F75)-('2.1 Kraftwerk allgemein'!$F$16-'2.1 Kraftwerk allgemein'!$F$15+1)))))/$F75,
SUM(OFFSET('2.5 CAPEX'!T78,0,-MIN($F75-1,COLUMN(F75)-1),1,MIN($F75,COLUMN(F75))))/$F75)))))),
IF(OR(ISNUMBER($D75)=FALSE,$F75=""),"",
IF(AND('2.5 CAPEX'!$L78&lt;&gt;"x",'2.5 CAPEX'!$M78&lt;&gt;"x"),0,
IF($F75=0,0,
IF(O$4&lt;'2.1 Kraftwerk allgemein'!$F$16,0,
IF(O$4='2.1 Kraftwerk allgemein'!$F$16,'2.5 CAPEX'!$J78/$F75,
IF(O$4&lt;'2.1 Kraftwerk allgemein'!$F$16+$F75,
('2.5 CAPEX'!$J78+SUM(OFFSET('2.5 CAPEX'!T78,0,-MIN(MAX($F75-1-('2.1 Kraftwerk allgemein'!$F$16-'1.1 Allgemein'!$I$22+1),0),COLUMN(F75)-1-('2.1 Kraftwerk allgemein'!$F$16-'1.1 Allgemein'!$I$22+1)),1,MIN(MAX($F75-('2.1 Kraftwerk allgemein'!$F$16-'1.1 Allgemein'!$I$22+1),1),COLUMN(F75)-('2.1 Kraftwerk allgemein'!$F$16-'1.1 Allgemein'!$I$22+1)))))/$F75,
SUM(OFFSET('2.5 CAPEX'!T78,0,-MIN($F75-1,COLUMN(F75)-1),1,MIN($F75,COLUMN(F75))))/$F75)))))))</f>
        <v/>
      </c>
      <c r="P75" s="199" t="str">
        <f ca="1">IF('2.1 Kraftwerk allgemein'!$F$15&lt;'1.1 Allgemein'!$I$22,
IF(OR(ISNUMBER($D75)=FALSE,$F75=""),"",
IF(AND('2.5 CAPEX'!$L78&lt;&gt;"x",'2.5 CAPEX'!$M78&lt;&gt;"x"),0,
IF($F75=0,0,
IF(P$4&lt;'2.1 Kraftwerk allgemein'!$F$16,0,
IF(P$4='2.1 Kraftwerk allgemein'!$F$16,'2.5 CAPEX'!$J78/$F75,
IF(P$4&lt;'2.1 Kraftwerk allgemein'!$F$16+$F75,
('2.5 CAPEX'!$J78+SUM(OFFSET('2.5 CAPEX'!U78,0,-MIN(MAX($F75-1-('2.1 Kraftwerk allgemein'!$F$16-'2.1 Kraftwerk allgemein'!$F$15+1),0),COLUMN(G75)-1-('2.1 Kraftwerk allgemein'!$F$16-'2.1 Kraftwerk allgemein'!$F$15+1)),1,MIN(MAX($F75-('2.1 Kraftwerk allgemein'!$F$16-'2.1 Kraftwerk allgemein'!$F$15+1),1),COLUMN(G75)-('2.1 Kraftwerk allgemein'!$F$16-'2.1 Kraftwerk allgemein'!$F$15+1)))))/$F75,
SUM(OFFSET('2.5 CAPEX'!U78,0,-MIN($F75-1,COLUMN(G75)-1),1,MIN($F75,COLUMN(G75))))/$F75)))))),
IF(OR(ISNUMBER($D75)=FALSE,$F75=""),"",
IF(AND('2.5 CAPEX'!$L78&lt;&gt;"x",'2.5 CAPEX'!$M78&lt;&gt;"x"),0,
IF($F75=0,0,
IF(P$4&lt;'2.1 Kraftwerk allgemein'!$F$16,0,
IF(P$4='2.1 Kraftwerk allgemein'!$F$16,'2.5 CAPEX'!$J78/$F75,
IF(P$4&lt;'2.1 Kraftwerk allgemein'!$F$16+$F75,
('2.5 CAPEX'!$J78+SUM(OFFSET('2.5 CAPEX'!U78,0,-MIN(MAX($F75-1-('2.1 Kraftwerk allgemein'!$F$16-'1.1 Allgemein'!$I$22+1),0),COLUMN(G75)-1-('2.1 Kraftwerk allgemein'!$F$16-'1.1 Allgemein'!$I$22+1)),1,MIN(MAX($F75-('2.1 Kraftwerk allgemein'!$F$16-'1.1 Allgemein'!$I$22+1),1),COLUMN(G75)-('2.1 Kraftwerk allgemein'!$F$16-'1.1 Allgemein'!$I$22+1)))))/$F75,
SUM(OFFSET('2.5 CAPEX'!U78,0,-MIN($F75-1,COLUMN(G75)-1),1,MIN($F75,COLUMN(G75))))/$F75)))))))</f>
        <v/>
      </c>
      <c r="Q75" s="199" t="str">
        <f ca="1">IF('2.1 Kraftwerk allgemein'!$F$15&lt;'1.1 Allgemein'!$I$22,
IF(OR(ISNUMBER($D75)=FALSE,$F75=""),"",
IF(AND('2.5 CAPEX'!$L78&lt;&gt;"x",'2.5 CAPEX'!$M78&lt;&gt;"x"),0,
IF($F75=0,0,
IF(Q$4&lt;'2.1 Kraftwerk allgemein'!$F$16,0,
IF(Q$4='2.1 Kraftwerk allgemein'!$F$16,'2.5 CAPEX'!$J78/$F75,
IF(Q$4&lt;'2.1 Kraftwerk allgemein'!$F$16+$F75,
('2.5 CAPEX'!$J78+SUM(OFFSET('2.5 CAPEX'!V78,0,-MIN(MAX($F75-1-('2.1 Kraftwerk allgemein'!$F$16-'2.1 Kraftwerk allgemein'!$F$15+1),0),COLUMN(H75)-1-('2.1 Kraftwerk allgemein'!$F$16-'2.1 Kraftwerk allgemein'!$F$15+1)),1,MIN(MAX($F75-('2.1 Kraftwerk allgemein'!$F$16-'2.1 Kraftwerk allgemein'!$F$15+1),1),COLUMN(H75)-('2.1 Kraftwerk allgemein'!$F$16-'2.1 Kraftwerk allgemein'!$F$15+1)))))/$F75,
SUM(OFFSET('2.5 CAPEX'!V78,0,-MIN($F75-1,COLUMN(H75)-1),1,MIN($F75,COLUMN(H75))))/$F75)))))),
IF(OR(ISNUMBER($D75)=FALSE,$F75=""),"",
IF(AND('2.5 CAPEX'!$L78&lt;&gt;"x",'2.5 CAPEX'!$M78&lt;&gt;"x"),0,
IF($F75=0,0,
IF(Q$4&lt;'2.1 Kraftwerk allgemein'!$F$16,0,
IF(Q$4='2.1 Kraftwerk allgemein'!$F$16,'2.5 CAPEX'!$J78/$F75,
IF(Q$4&lt;'2.1 Kraftwerk allgemein'!$F$16+$F75,
('2.5 CAPEX'!$J78+SUM(OFFSET('2.5 CAPEX'!V78,0,-MIN(MAX($F75-1-('2.1 Kraftwerk allgemein'!$F$16-'1.1 Allgemein'!$I$22+1),0),COLUMN(H75)-1-('2.1 Kraftwerk allgemein'!$F$16-'1.1 Allgemein'!$I$22+1)),1,MIN(MAX($F75-('2.1 Kraftwerk allgemein'!$F$16-'1.1 Allgemein'!$I$22+1),1),COLUMN(H75)-('2.1 Kraftwerk allgemein'!$F$16-'1.1 Allgemein'!$I$22+1)))))/$F75,
SUM(OFFSET('2.5 CAPEX'!V78,0,-MIN($F75-1,COLUMN(H75)-1),1,MIN($F75,COLUMN(H75))))/$F75)))))))</f>
        <v/>
      </c>
      <c r="R75" s="199" t="str">
        <f ca="1">IF('2.1 Kraftwerk allgemein'!$F$15&lt;'1.1 Allgemein'!$I$22,
IF(OR(ISNUMBER($D75)=FALSE,$F75=""),"",
IF(AND('2.5 CAPEX'!$L78&lt;&gt;"x",'2.5 CAPEX'!$M78&lt;&gt;"x"),0,
IF($F75=0,0,
IF(R$4&lt;'2.1 Kraftwerk allgemein'!$F$16,0,
IF(R$4='2.1 Kraftwerk allgemein'!$F$16,'2.5 CAPEX'!$J78/$F75,
IF(R$4&lt;'2.1 Kraftwerk allgemein'!$F$16+$F75,
('2.5 CAPEX'!$J78+SUM(OFFSET('2.5 CAPEX'!W78,0,-MIN(MAX($F75-1-('2.1 Kraftwerk allgemein'!$F$16-'2.1 Kraftwerk allgemein'!$F$15+1),0),COLUMN(I75)-1-('2.1 Kraftwerk allgemein'!$F$16-'2.1 Kraftwerk allgemein'!$F$15+1)),1,MIN(MAX($F75-('2.1 Kraftwerk allgemein'!$F$16-'2.1 Kraftwerk allgemein'!$F$15+1),1),COLUMN(I75)-('2.1 Kraftwerk allgemein'!$F$16-'2.1 Kraftwerk allgemein'!$F$15+1)))))/$F75,
SUM(OFFSET('2.5 CAPEX'!W78,0,-MIN($F75-1,COLUMN(I75)-1),1,MIN($F75,COLUMN(I75))))/$F75)))))),
IF(OR(ISNUMBER($D75)=FALSE,$F75=""),"",
IF(AND('2.5 CAPEX'!$L78&lt;&gt;"x",'2.5 CAPEX'!$M78&lt;&gt;"x"),0,
IF($F75=0,0,
IF(R$4&lt;'2.1 Kraftwerk allgemein'!$F$16,0,
IF(R$4='2.1 Kraftwerk allgemein'!$F$16,'2.5 CAPEX'!$J78/$F75,
IF(R$4&lt;'2.1 Kraftwerk allgemein'!$F$16+$F75,
('2.5 CAPEX'!$J78+SUM(OFFSET('2.5 CAPEX'!W78,0,-MIN(MAX($F75-1-('2.1 Kraftwerk allgemein'!$F$16-'1.1 Allgemein'!$I$22+1),0),COLUMN(I75)-1-('2.1 Kraftwerk allgemein'!$F$16-'1.1 Allgemein'!$I$22+1)),1,MIN(MAX($F75-('2.1 Kraftwerk allgemein'!$F$16-'1.1 Allgemein'!$I$22+1),1),COLUMN(I75)-('2.1 Kraftwerk allgemein'!$F$16-'1.1 Allgemein'!$I$22+1)))))/$F75,
SUM(OFFSET('2.5 CAPEX'!W78,0,-MIN($F75-1,COLUMN(I75)-1),1,MIN($F75,COLUMN(I75))))/$F75)))))))</f>
        <v/>
      </c>
      <c r="S75" s="199" t="str">
        <f ca="1">IF('2.1 Kraftwerk allgemein'!$F$15&lt;'1.1 Allgemein'!$I$22,
IF(OR(ISNUMBER($D75)=FALSE,$F75=""),"",
IF(AND('2.5 CAPEX'!$L78&lt;&gt;"x",'2.5 CAPEX'!$M78&lt;&gt;"x"),0,
IF($F75=0,0,
IF(S$4&lt;'2.1 Kraftwerk allgemein'!$F$16,0,
IF(S$4='2.1 Kraftwerk allgemein'!$F$16,'2.5 CAPEX'!$J78/$F75,
IF(S$4&lt;'2.1 Kraftwerk allgemein'!$F$16+$F75,
('2.5 CAPEX'!$J78+SUM(OFFSET('2.5 CAPEX'!X78,0,-MIN(MAX($F75-1-('2.1 Kraftwerk allgemein'!$F$16-'2.1 Kraftwerk allgemein'!$F$15+1),0),COLUMN(J75)-1-('2.1 Kraftwerk allgemein'!$F$16-'2.1 Kraftwerk allgemein'!$F$15+1)),1,MIN(MAX($F75-('2.1 Kraftwerk allgemein'!$F$16-'2.1 Kraftwerk allgemein'!$F$15+1),1),COLUMN(J75)-('2.1 Kraftwerk allgemein'!$F$16-'2.1 Kraftwerk allgemein'!$F$15+1)))))/$F75,
SUM(OFFSET('2.5 CAPEX'!X78,0,-MIN($F75-1,COLUMN(J75)-1),1,MIN($F75,COLUMN(J75))))/$F75)))))),
IF(OR(ISNUMBER($D75)=FALSE,$F75=""),"",
IF(AND('2.5 CAPEX'!$L78&lt;&gt;"x",'2.5 CAPEX'!$M78&lt;&gt;"x"),0,
IF($F75=0,0,
IF(S$4&lt;'2.1 Kraftwerk allgemein'!$F$16,0,
IF(S$4='2.1 Kraftwerk allgemein'!$F$16,'2.5 CAPEX'!$J78/$F75,
IF(S$4&lt;'2.1 Kraftwerk allgemein'!$F$16+$F75,
('2.5 CAPEX'!$J78+SUM(OFFSET('2.5 CAPEX'!X78,0,-MIN(MAX($F75-1-('2.1 Kraftwerk allgemein'!$F$16-'1.1 Allgemein'!$I$22+1),0),COLUMN(J75)-1-('2.1 Kraftwerk allgemein'!$F$16-'1.1 Allgemein'!$I$22+1)),1,MIN(MAX($F75-('2.1 Kraftwerk allgemein'!$F$16-'1.1 Allgemein'!$I$22+1),1),COLUMN(J75)-('2.1 Kraftwerk allgemein'!$F$16-'1.1 Allgemein'!$I$22+1)))))/$F75,
SUM(OFFSET('2.5 CAPEX'!X78,0,-MIN($F75-1,COLUMN(J75)-1),1,MIN($F75,COLUMN(J75))))/$F75)))))))</f>
        <v/>
      </c>
      <c r="T75" s="199" t="str">
        <f ca="1">IF('2.1 Kraftwerk allgemein'!$F$15&lt;'1.1 Allgemein'!$I$22,
IF(OR(ISNUMBER($D75)=FALSE,$F75=""),"",
IF(AND('2.5 CAPEX'!$L78&lt;&gt;"x",'2.5 CAPEX'!$M78&lt;&gt;"x"),0,
IF($F75=0,0,
IF(T$4&lt;'2.1 Kraftwerk allgemein'!$F$16,0,
IF(T$4='2.1 Kraftwerk allgemein'!$F$16,'2.5 CAPEX'!$J78/$F75,
IF(T$4&lt;'2.1 Kraftwerk allgemein'!$F$16+$F75,
('2.5 CAPEX'!$J78+SUM(OFFSET('2.5 CAPEX'!Y78,0,-MIN(MAX($F75-1-('2.1 Kraftwerk allgemein'!$F$16-'2.1 Kraftwerk allgemein'!$F$15+1),0),COLUMN(K75)-1-('2.1 Kraftwerk allgemein'!$F$16-'2.1 Kraftwerk allgemein'!$F$15+1)),1,MIN(MAX($F75-('2.1 Kraftwerk allgemein'!$F$16-'2.1 Kraftwerk allgemein'!$F$15+1),1),COLUMN(K75)-('2.1 Kraftwerk allgemein'!$F$16-'2.1 Kraftwerk allgemein'!$F$15+1)))))/$F75,
SUM(OFFSET('2.5 CAPEX'!Y78,0,-MIN($F75-1,COLUMN(K75)-1),1,MIN($F75,COLUMN(K75))))/$F75)))))),
IF(OR(ISNUMBER($D75)=FALSE,$F75=""),"",
IF(AND('2.5 CAPEX'!$L78&lt;&gt;"x",'2.5 CAPEX'!$M78&lt;&gt;"x"),0,
IF($F75=0,0,
IF(T$4&lt;'2.1 Kraftwerk allgemein'!$F$16,0,
IF(T$4='2.1 Kraftwerk allgemein'!$F$16,'2.5 CAPEX'!$J78/$F75,
IF(T$4&lt;'2.1 Kraftwerk allgemein'!$F$16+$F75,
('2.5 CAPEX'!$J78+SUM(OFFSET('2.5 CAPEX'!Y78,0,-MIN(MAX($F75-1-('2.1 Kraftwerk allgemein'!$F$16-'1.1 Allgemein'!$I$22+1),0),COLUMN(K75)-1-('2.1 Kraftwerk allgemein'!$F$16-'1.1 Allgemein'!$I$22+1)),1,MIN(MAX($F75-('2.1 Kraftwerk allgemein'!$F$16-'1.1 Allgemein'!$I$22+1),1),COLUMN(K75)-('2.1 Kraftwerk allgemein'!$F$16-'1.1 Allgemein'!$I$22+1)))))/$F75,
SUM(OFFSET('2.5 CAPEX'!Y78,0,-MIN($F75-1,COLUMN(K75)-1),1,MIN($F75,COLUMN(K75))))/$F75)))))))</f>
        <v/>
      </c>
      <c r="U75" s="199" t="str">
        <f ca="1">IF('2.1 Kraftwerk allgemein'!$F$15&lt;'1.1 Allgemein'!$I$22,
IF(OR(ISNUMBER($D75)=FALSE,$F75=""),"",
IF(AND('2.5 CAPEX'!$L78&lt;&gt;"x",'2.5 CAPEX'!$M78&lt;&gt;"x"),0,
IF($F75=0,0,
IF(U$4&lt;'2.1 Kraftwerk allgemein'!$F$16,0,
IF(U$4='2.1 Kraftwerk allgemein'!$F$16,'2.5 CAPEX'!$J78/$F75,
IF(U$4&lt;'2.1 Kraftwerk allgemein'!$F$16+$F75,
('2.5 CAPEX'!$J78+SUM(OFFSET('2.5 CAPEX'!Z78,0,-MIN(MAX($F75-1-('2.1 Kraftwerk allgemein'!$F$16-'2.1 Kraftwerk allgemein'!$F$15+1),0),COLUMN(L75)-1-('2.1 Kraftwerk allgemein'!$F$16-'2.1 Kraftwerk allgemein'!$F$15+1)),1,MIN(MAX($F75-('2.1 Kraftwerk allgemein'!$F$16-'2.1 Kraftwerk allgemein'!$F$15+1),1),COLUMN(L75)-('2.1 Kraftwerk allgemein'!$F$16-'2.1 Kraftwerk allgemein'!$F$15+1)))))/$F75,
SUM(OFFSET('2.5 CAPEX'!Z78,0,-MIN($F75-1,COLUMN(L75)-1),1,MIN($F75,COLUMN(L75))))/$F75)))))),
IF(OR(ISNUMBER($D75)=FALSE,$F75=""),"",
IF(AND('2.5 CAPEX'!$L78&lt;&gt;"x",'2.5 CAPEX'!$M78&lt;&gt;"x"),0,
IF($F75=0,0,
IF(U$4&lt;'2.1 Kraftwerk allgemein'!$F$16,0,
IF(U$4='2.1 Kraftwerk allgemein'!$F$16,'2.5 CAPEX'!$J78/$F75,
IF(U$4&lt;'2.1 Kraftwerk allgemein'!$F$16+$F75,
('2.5 CAPEX'!$J78+SUM(OFFSET('2.5 CAPEX'!Z78,0,-MIN(MAX($F75-1-('2.1 Kraftwerk allgemein'!$F$16-'1.1 Allgemein'!$I$22+1),0),COLUMN(L75)-1-('2.1 Kraftwerk allgemein'!$F$16-'1.1 Allgemein'!$I$22+1)),1,MIN(MAX($F75-('2.1 Kraftwerk allgemein'!$F$16-'1.1 Allgemein'!$I$22+1),1),COLUMN(L75)-('2.1 Kraftwerk allgemein'!$F$16-'1.1 Allgemein'!$I$22+1)))))/$F75,
SUM(OFFSET('2.5 CAPEX'!Z78,0,-MIN($F75-1,COLUMN(L75)-1),1,MIN($F75,COLUMN(L75))))/$F75)))))))</f>
        <v/>
      </c>
      <c r="V75" s="199" t="str">
        <f ca="1">IF('2.1 Kraftwerk allgemein'!$F$15&lt;'1.1 Allgemein'!$I$22,
IF(OR(ISNUMBER($D75)=FALSE,$F75=""),"",
IF(AND('2.5 CAPEX'!$L78&lt;&gt;"x",'2.5 CAPEX'!$M78&lt;&gt;"x"),0,
IF($F75=0,0,
IF(V$4&lt;'2.1 Kraftwerk allgemein'!$F$16,0,
IF(V$4='2.1 Kraftwerk allgemein'!$F$16,'2.5 CAPEX'!$J78/$F75,
IF(V$4&lt;'2.1 Kraftwerk allgemein'!$F$16+$F75,
('2.5 CAPEX'!$J78+SUM(OFFSET('2.5 CAPEX'!AA78,0,-MIN(MAX($F75-1-('2.1 Kraftwerk allgemein'!$F$16-'2.1 Kraftwerk allgemein'!$F$15+1),0),COLUMN(M75)-1-('2.1 Kraftwerk allgemein'!$F$16-'2.1 Kraftwerk allgemein'!$F$15+1)),1,MIN(MAX($F75-('2.1 Kraftwerk allgemein'!$F$16-'2.1 Kraftwerk allgemein'!$F$15+1),1),COLUMN(M75)-('2.1 Kraftwerk allgemein'!$F$16-'2.1 Kraftwerk allgemein'!$F$15+1)))))/$F75,
SUM(OFFSET('2.5 CAPEX'!AA78,0,-MIN($F75-1,COLUMN(M75)-1),1,MIN($F75,COLUMN(M75))))/$F75)))))),
IF(OR(ISNUMBER($D75)=FALSE,$F75=""),"",
IF(AND('2.5 CAPEX'!$L78&lt;&gt;"x",'2.5 CAPEX'!$M78&lt;&gt;"x"),0,
IF($F75=0,0,
IF(V$4&lt;'2.1 Kraftwerk allgemein'!$F$16,0,
IF(V$4='2.1 Kraftwerk allgemein'!$F$16,'2.5 CAPEX'!$J78/$F75,
IF(V$4&lt;'2.1 Kraftwerk allgemein'!$F$16+$F75,
('2.5 CAPEX'!$J78+SUM(OFFSET('2.5 CAPEX'!AA78,0,-MIN(MAX($F75-1-('2.1 Kraftwerk allgemein'!$F$16-'1.1 Allgemein'!$I$22+1),0),COLUMN(M75)-1-('2.1 Kraftwerk allgemein'!$F$16-'1.1 Allgemein'!$I$22+1)),1,MIN(MAX($F75-('2.1 Kraftwerk allgemein'!$F$16-'1.1 Allgemein'!$I$22+1),1),COLUMN(M75)-('2.1 Kraftwerk allgemein'!$F$16-'1.1 Allgemein'!$I$22+1)))))/$F75,
SUM(OFFSET('2.5 CAPEX'!AA78,0,-MIN($F75-1,COLUMN(M75)-1),1,MIN($F75,COLUMN(M75))))/$F75)))))))</f>
        <v/>
      </c>
      <c r="W75" s="199" t="str">
        <f ca="1">IF('2.1 Kraftwerk allgemein'!$F$15&lt;'1.1 Allgemein'!$I$22,
IF(OR(ISNUMBER($D75)=FALSE,$F75=""),"",
IF(AND('2.5 CAPEX'!$L78&lt;&gt;"x",'2.5 CAPEX'!$M78&lt;&gt;"x"),0,
IF($F75=0,0,
IF(W$4&lt;'2.1 Kraftwerk allgemein'!$F$16,0,
IF(W$4='2.1 Kraftwerk allgemein'!$F$16,'2.5 CAPEX'!$J78/$F75,
IF(W$4&lt;'2.1 Kraftwerk allgemein'!$F$16+$F75,
('2.5 CAPEX'!$J78+SUM(OFFSET('2.5 CAPEX'!AB78,0,-MIN(MAX($F75-1-('2.1 Kraftwerk allgemein'!$F$16-'2.1 Kraftwerk allgemein'!$F$15+1),0),COLUMN(N75)-1-('2.1 Kraftwerk allgemein'!$F$16-'2.1 Kraftwerk allgemein'!$F$15+1)),1,MIN(MAX($F75-('2.1 Kraftwerk allgemein'!$F$16-'2.1 Kraftwerk allgemein'!$F$15+1),1),COLUMN(N75)-('2.1 Kraftwerk allgemein'!$F$16-'2.1 Kraftwerk allgemein'!$F$15+1)))))/$F75,
SUM(OFFSET('2.5 CAPEX'!AB78,0,-MIN($F75-1,COLUMN(N75)-1),1,MIN($F75,COLUMN(N75))))/$F75)))))),
IF(OR(ISNUMBER($D75)=FALSE,$F75=""),"",
IF(AND('2.5 CAPEX'!$L78&lt;&gt;"x",'2.5 CAPEX'!$M78&lt;&gt;"x"),0,
IF($F75=0,0,
IF(W$4&lt;'2.1 Kraftwerk allgemein'!$F$16,0,
IF(W$4='2.1 Kraftwerk allgemein'!$F$16,'2.5 CAPEX'!$J78/$F75,
IF(W$4&lt;'2.1 Kraftwerk allgemein'!$F$16+$F75,
('2.5 CAPEX'!$J78+SUM(OFFSET('2.5 CAPEX'!AB78,0,-MIN(MAX($F75-1-('2.1 Kraftwerk allgemein'!$F$16-'1.1 Allgemein'!$I$22+1),0),COLUMN(N75)-1-('2.1 Kraftwerk allgemein'!$F$16-'1.1 Allgemein'!$I$22+1)),1,MIN(MAX($F75-('2.1 Kraftwerk allgemein'!$F$16-'1.1 Allgemein'!$I$22+1),1),COLUMN(N75)-('2.1 Kraftwerk allgemein'!$F$16-'1.1 Allgemein'!$I$22+1)))))/$F75,
SUM(OFFSET('2.5 CAPEX'!AB78,0,-MIN($F75-1,COLUMN(N75)-1),1,MIN($F75,COLUMN(N75))))/$F75)))))))</f>
        <v/>
      </c>
      <c r="X75" s="199" t="str">
        <f ca="1">IF('2.1 Kraftwerk allgemein'!$F$15&lt;'1.1 Allgemein'!$I$22,
IF(OR(ISNUMBER($D75)=FALSE,$F75=""),"",
IF(AND('2.5 CAPEX'!$L78&lt;&gt;"x",'2.5 CAPEX'!$M78&lt;&gt;"x"),0,
IF($F75=0,0,
IF(X$4&lt;'2.1 Kraftwerk allgemein'!$F$16,0,
IF(X$4='2.1 Kraftwerk allgemein'!$F$16,'2.5 CAPEX'!$J78/$F75,
IF(X$4&lt;'2.1 Kraftwerk allgemein'!$F$16+$F75,
('2.5 CAPEX'!$J78+SUM(OFFSET('2.5 CAPEX'!AC78,0,-MIN(MAX($F75-1-('2.1 Kraftwerk allgemein'!$F$16-'2.1 Kraftwerk allgemein'!$F$15+1),0),COLUMN(O75)-1-('2.1 Kraftwerk allgemein'!$F$16-'2.1 Kraftwerk allgemein'!$F$15+1)),1,MIN(MAX($F75-('2.1 Kraftwerk allgemein'!$F$16-'2.1 Kraftwerk allgemein'!$F$15+1),1),COLUMN(O75)-('2.1 Kraftwerk allgemein'!$F$16-'2.1 Kraftwerk allgemein'!$F$15+1)))))/$F75,
SUM(OFFSET('2.5 CAPEX'!AC78,0,-MIN($F75-1,COLUMN(O75)-1),1,MIN($F75,COLUMN(O75))))/$F75)))))),
IF(OR(ISNUMBER($D75)=FALSE,$F75=""),"",
IF(AND('2.5 CAPEX'!$L78&lt;&gt;"x",'2.5 CAPEX'!$M78&lt;&gt;"x"),0,
IF($F75=0,0,
IF(X$4&lt;'2.1 Kraftwerk allgemein'!$F$16,0,
IF(X$4='2.1 Kraftwerk allgemein'!$F$16,'2.5 CAPEX'!$J78/$F75,
IF(X$4&lt;'2.1 Kraftwerk allgemein'!$F$16+$F75,
('2.5 CAPEX'!$J78+SUM(OFFSET('2.5 CAPEX'!AC78,0,-MIN(MAX($F75-1-('2.1 Kraftwerk allgemein'!$F$16-'1.1 Allgemein'!$I$22+1),0),COLUMN(O75)-1-('2.1 Kraftwerk allgemein'!$F$16-'1.1 Allgemein'!$I$22+1)),1,MIN(MAX($F75-('2.1 Kraftwerk allgemein'!$F$16-'1.1 Allgemein'!$I$22+1),1),COLUMN(O75)-('2.1 Kraftwerk allgemein'!$F$16-'1.1 Allgemein'!$I$22+1)))))/$F75,
SUM(OFFSET('2.5 CAPEX'!AC78,0,-MIN($F75-1,COLUMN(O75)-1),1,MIN($F75,COLUMN(O75))))/$F75)))))))</f>
        <v/>
      </c>
      <c r="Y75" s="199" t="str">
        <f ca="1">IF('2.1 Kraftwerk allgemein'!$F$15&lt;'1.1 Allgemein'!$I$22,
IF(OR(ISNUMBER($D75)=FALSE,$F75=""),"",
IF(AND('2.5 CAPEX'!$L78&lt;&gt;"x",'2.5 CAPEX'!$M78&lt;&gt;"x"),0,
IF($F75=0,0,
IF(Y$4&lt;'2.1 Kraftwerk allgemein'!$F$16,0,
IF(Y$4='2.1 Kraftwerk allgemein'!$F$16,'2.5 CAPEX'!$J78/$F75,
IF(Y$4&lt;'2.1 Kraftwerk allgemein'!$F$16+$F75,
('2.5 CAPEX'!$J78+SUM(OFFSET('2.5 CAPEX'!AD78,0,-MIN(MAX($F75-1-('2.1 Kraftwerk allgemein'!$F$16-'2.1 Kraftwerk allgemein'!$F$15+1),0),COLUMN(P75)-1-('2.1 Kraftwerk allgemein'!$F$16-'2.1 Kraftwerk allgemein'!$F$15+1)),1,MIN(MAX($F75-('2.1 Kraftwerk allgemein'!$F$16-'2.1 Kraftwerk allgemein'!$F$15+1),1),COLUMN(P75)-('2.1 Kraftwerk allgemein'!$F$16-'2.1 Kraftwerk allgemein'!$F$15+1)))))/$F75,
SUM(OFFSET('2.5 CAPEX'!AD78,0,-MIN($F75-1,COLUMN(P75)-1),1,MIN($F75,COLUMN(P75))))/$F75)))))),
IF(OR(ISNUMBER($D75)=FALSE,$F75=""),"",
IF(AND('2.5 CAPEX'!$L78&lt;&gt;"x",'2.5 CAPEX'!$M78&lt;&gt;"x"),0,
IF($F75=0,0,
IF(Y$4&lt;'2.1 Kraftwerk allgemein'!$F$16,0,
IF(Y$4='2.1 Kraftwerk allgemein'!$F$16,'2.5 CAPEX'!$J78/$F75,
IF(Y$4&lt;'2.1 Kraftwerk allgemein'!$F$16+$F75,
('2.5 CAPEX'!$J78+SUM(OFFSET('2.5 CAPEX'!AD78,0,-MIN(MAX($F75-1-('2.1 Kraftwerk allgemein'!$F$16-'1.1 Allgemein'!$I$22+1),0),COLUMN(P75)-1-('2.1 Kraftwerk allgemein'!$F$16-'1.1 Allgemein'!$I$22+1)),1,MIN(MAX($F75-('2.1 Kraftwerk allgemein'!$F$16-'1.1 Allgemein'!$I$22+1),1),COLUMN(P75)-('2.1 Kraftwerk allgemein'!$F$16-'1.1 Allgemein'!$I$22+1)))))/$F75,
SUM(OFFSET('2.5 CAPEX'!AD78,0,-MIN($F75-1,COLUMN(P75)-1),1,MIN($F75,COLUMN(P75))))/$F75)))))))</f>
        <v/>
      </c>
      <c r="Z75" s="199" t="str">
        <f ca="1">IF('2.1 Kraftwerk allgemein'!$F$15&lt;'1.1 Allgemein'!$I$22,
IF(OR(ISNUMBER($D75)=FALSE,$F75=""),"",
IF(AND('2.5 CAPEX'!$L78&lt;&gt;"x",'2.5 CAPEX'!$M78&lt;&gt;"x"),0,
IF($F75=0,0,
IF(Z$4&lt;'2.1 Kraftwerk allgemein'!$F$16,0,
IF(Z$4='2.1 Kraftwerk allgemein'!$F$16,'2.5 CAPEX'!$J78/$F75,
IF(Z$4&lt;'2.1 Kraftwerk allgemein'!$F$16+$F75,
('2.5 CAPEX'!$J78+SUM(OFFSET('2.5 CAPEX'!AE78,0,-MIN(MAX($F75-1-('2.1 Kraftwerk allgemein'!$F$16-'2.1 Kraftwerk allgemein'!$F$15+1),0),COLUMN(Q75)-1-('2.1 Kraftwerk allgemein'!$F$16-'2.1 Kraftwerk allgemein'!$F$15+1)),1,MIN(MAX($F75-('2.1 Kraftwerk allgemein'!$F$16-'2.1 Kraftwerk allgemein'!$F$15+1),1),COLUMN(Q75)-('2.1 Kraftwerk allgemein'!$F$16-'2.1 Kraftwerk allgemein'!$F$15+1)))))/$F75,
SUM(OFFSET('2.5 CAPEX'!AE78,0,-MIN($F75-1,COLUMN(Q75)-1),1,MIN($F75,COLUMN(Q75))))/$F75)))))),
IF(OR(ISNUMBER($D75)=FALSE,$F75=""),"",
IF(AND('2.5 CAPEX'!$L78&lt;&gt;"x",'2.5 CAPEX'!$M78&lt;&gt;"x"),0,
IF($F75=0,0,
IF(Z$4&lt;'2.1 Kraftwerk allgemein'!$F$16,0,
IF(Z$4='2.1 Kraftwerk allgemein'!$F$16,'2.5 CAPEX'!$J78/$F75,
IF(Z$4&lt;'2.1 Kraftwerk allgemein'!$F$16+$F75,
('2.5 CAPEX'!$J78+SUM(OFFSET('2.5 CAPEX'!AE78,0,-MIN(MAX($F75-1-('2.1 Kraftwerk allgemein'!$F$16-'1.1 Allgemein'!$I$22+1),0),COLUMN(Q75)-1-('2.1 Kraftwerk allgemein'!$F$16-'1.1 Allgemein'!$I$22+1)),1,MIN(MAX($F75-('2.1 Kraftwerk allgemein'!$F$16-'1.1 Allgemein'!$I$22+1),1),COLUMN(Q75)-('2.1 Kraftwerk allgemein'!$F$16-'1.1 Allgemein'!$I$22+1)))))/$F75,
SUM(OFFSET('2.5 CAPEX'!AE78,0,-MIN($F75-1,COLUMN(Q75)-1),1,MIN($F75,COLUMN(Q75))))/$F75)))))))</f>
        <v/>
      </c>
      <c r="AA75" s="199" t="str">
        <f ca="1">IF('2.1 Kraftwerk allgemein'!$F$15&lt;'1.1 Allgemein'!$I$22,
IF(OR(ISNUMBER($D75)=FALSE,$F75=""),"",
IF(AND('2.5 CAPEX'!$L78&lt;&gt;"x",'2.5 CAPEX'!$M78&lt;&gt;"x"),0,
IF($F75=0,0,
IF(AA$4&lt;'2.1 Kraftwerk allgemein'!$F$16,0,
IF(AA$4='2.1 Kraftwerk allgemein'!$F$16,'2.5 CAPEX'!$J78/$F75,
IF(AA$4&lt;'2.1 Kraftwerk allgemein'!$F$16+$F75,
('2.5 CAPEX'!$J78+SUM(OFFSET('2.5 CAPEX'!AF78,0,-MIN(MAX($F75-1-('2.1 Kraftwerk allgemein'!$F$16-'2.1 Kraftwerk allgemein'!$F$15+1),0),COLUMN(R75)-1-('2.1 Kraftwerk allgemein'!$F$16-'2.1 Kraftwerk allgemein'!$F$15+1)),1,MIN(MAX($F75-('2.1 Kraftwerk allgemein'!$F$16-'2.1 Kraftwerk allgemein'!$F$15+1),1),COLUMN(R75)-('2.1 Kraftwerk allgemein'!$F$16-'2.1 Kraftwerk allgemein'!$F$15+1)))))/$F75,
SUM(OFFSET('2.5 CAPEX'!AF78,0,-MIN($F75-1,COLUMN(R75)-1),1,MIN($F75,COLUMN(R75))))/$F75)))))),
IF(OR(ISNUMBER($D75)=FALSE,$F75=""),"",
IF(AND('2.5 CAPEX'!$L78&lt;&gt;"x",'2.5 CAPEX'!$M78&lt;&gt;"x"),0,
IF($F75=0,0,
IF(AA$4&lt;'2.1 Kraftwerk allgemein'!$F$16,0,
IF(AA$4='2.1 Kraftwerk allgemein'!$F$16,'2.5 CAPEX'!$J78/$F75,
IF(AA$4&lt;'2.1 Kraftwerk allgemein'!$F$16+$F75,
('2.5 CAPEX'!$J78+SUM(OFFSET('2.5 CAPEX'!AF78,0,-MIN(MAX($F75-1-('2.1 Kraftwerk allgemein'!$F$16-'1.1 Allgemein'!$I$22+1),0),COLUMN(R75)-1-('2.1 Kraftwerk allgemein'!$F$16-'1.1 Allgemein'!$I$22+1)),1,MIN(MAX($F75-('2.1 Kraftwerk allgemein'!$F$16-'1.1 Allgemein'!$I$22+1),1),COLUMN(R75)-('2.1 Kraftwerk allgemein'!$F$16-'1.1 Allgemein'!$I$22+1)))))/$F75,
SUM(OFFSET('2.5 CAPEX'!AF78,0,-MIN($F75-1,COLUMN(R75)-1),1,MIN($F75,COLUMN(R75))))/$F75)))))))</f>
        <v/>
      </c>
      <c r="AB75" s="199" t="str">
        <f ca="1">IF('2.1 Kraftwerk allgemein'!$F$15&lt;'1.1 Allgemein'!$I$22,
IF(OR(ISNUMBER($D75)=FALSE,$F75=""),"",
IF(AND('2.5 CAPEX'!$L78&lt;&gt;"x",'2.5 CAPEX'!$M78&lt;&gt;"x"),0,
IF($F75=0,0,
IF(AB$4&lt;'2.1 Kraftwerk allgemein'!$F$16,0,
IF(AB$4='2.1 Kraftwerk allgemein'!$F$16,'2.5 CAPEX'!$J78/$F75,
IF(AB$4&lt;'2.1 Kraftwerk allgemein'!$F$16+$F75,
('2.5 CAPEX'!$J78+SUM(OFFSET('2.5 CAPEX'!AG78,0,-MIN(MAX($F75-1-('2.1 Kraftwerk allgemein'!$F$16-'2.1 Kraftwerk allgemein'!$F$15+1),0),COLUMN(S75)-1-('2.1 Kraftwerk allgemein'!$F$16-'2.1 Kraftwerk allgemein'!$F$15+1)),1,MIN(MAX($F75-('2.1 Kraftwerk allgemein'!$F$16-'2.1 Kraftwerk allgemein'!$F$15+1),1),COLUMN(S75)-('2.1 Kraftwerk allgemein'!$F$16-'2.1 Kraftwerk allgemein'!$F$15+1)))))/$F75,
SUM(OFFSET('2.5 CAPEX'!AG78,0,-MIN($F75-1,COLUMN(S75)-1),1,MIN($F75,COLUMN(S75))))/$F75)))))),
IF(OR(ISNUMBER($D75)=FALSE,$F75=""),"",
IF(AND('2.5 CAPEX'!$L78&lt;&gt;"x",'2.5 CAPEX'!$M78&lt;&gt;"x"),0,
IF($F75=0,0,
IF(AB$4&lt;'2.1 Kraftwerk allgemein'!$F$16,0,
IF(AB$4='2.1 Kraftwerk allgemein'!$F$16,'2.5 CAPEX'!$J78/$F75,
IF(AB$4&lt;'2.1 Kraftwerk allgemein'!$F$16+$F75,
('2.5 CAPEX'!$J78+SUM(OFFSET('2.5 CAPEX'!AG78,0,-MIN(MAX($F75-1-('2.1 Kraftwerk allgemein'!$F$16-'1.1 Allgemein'!$I$22+1),0),COLUMN(S75)-1-('2.1 Kraftwerk allgemein'!$F$16-'1.1 Allgemein'!$I$22+1)),1,MIN(MAX($F75-('2.1 Kraftwerk allgemein'!$F$16-'1.1 Allgemein'!$I$22+1),1),COLUMN(S75)-('2.1 Kraftwerk allgemein'!$F$16-'1.1 Allgemein'!$I$22+1)))))/$F75,
SUM(OFFSET('2.5 CAPEX'!AG78,0,-MIN($F75-1,COLUMN(S75)-1),1,MIN($F75,COLUMN(S75))))/$F75)))))))</f>
        <v/>
      </c>
      <c r="AC75" s="199" t="str">
        <f ca="1">IF('2.1 Kraftwerk allgemein'!$F$15&lt;'1.1 Allgemein'!$I$22,
IF(OR(ISNUMBER($D75)=FALSE,$F75=""),"",
IF(AND('2.5 CAPEX'!$L78&lt;&gt;"x",'2.5 CAPEX'!$M78&lt;&gt;"x"),0,
IF($F75=0,0,
IF(AC$4&lt;'2.1 Kraftwerk allgemein'!$F$16,0,
IF(AC$4='2.1 Kraftwerk allgemein'!$F$16,'2.5 CAPEX'!$J78/$F75,
IF(AC$4&lt;'2.1 Kraftwerk allgemein'!$F$16+$F75,
('2.5 CAPEX'!$J78+SUM(OFFSET('2.5 CAPEX'!AH78,0,-MIN(MAX($F75-1-('2.1 Kraftwerk allgemein'!$F$16-'2.1 Kraftwerk allgemein'!$F$15+1),0),COLUMN(T75)-1-('2.1 Kraftwerk allgemein'!$F$16-'2.1 Kraftwerk allgemein'!$F$15+1)),1,MIN(MAX($F75-('2.1 Kraftwerk allgemein'!$F$16-'2.1 Kraftwerk allgemein'!$F$15+1),1),COLUMN(T75)-('2.1 Kraftwerk allgemein'!$F$16-'2.1 Kraftwerk allgemein'!$F$15+1)))))/$F75,
SUM(OFFSET('2.5 CAPEX'!AH78,0,-MIN($F75-1,COLUMN(T75)-1),1,MIN($F75,COLUMN(T75))))/$F75)))))),
IF(OR(ISNUMBER($D75)=FALSE,$F75=""),"",
IF(AND('2.5 CAPEX'!$L78&lt;&gt;"x",'2.5 CAPEX'!$M78&lt;&gt;"x"),0,
IF($F75=0,0,
IF(AC$4&lt;'2.1 Kraftwerk allgemein'!$F$16,0,
IF(AC$4='2.1 Kraftwerk allgemein'!$F$16,'2.5 CAPEX'!$J78/$F75,
IF(AC$4&lt;'2.1 Kraftwerk allgemein'!$F$16+$F75,
('2.5 CAPEX'!$J78+SUM(OFFSET('2.5 CAPEX'!AH78,0,-MIN(MAX($F75-1-('2.1 Kraftwerk allgemein'!$F$16-'1.1 Allgemein'!$I$22+1),0),COLUMN(T75)-1-('2.1 Kraftwerk allgemein'!$F$16-'1.1 Allgemein'!$I$22+1)),1,MIN(MAX($F75-('2.1 Kraftwerk allgemein'!$F$16-'1.1 Allgemein'!$I$22+1),1),COLUMN(T75)-('2.1 Kraftwerk allgemein'!$F$16-'1.1 Allgemein'!$I$22+1)))))/$F75,
SUM(OFFSET('2.5 CAPEX'!AH78,0,-MIN($F75-1,COLUMN(T75)-1),1,MIN($F75,COLUMN(T75))))/$F75)))))))</f>
        <v/>
      </c>
      <c r="AD75" s="199" t="str">
        <f ca="1">IF('2.1 Kraftwerk allgemein'!$F$15&lt;'1.1 Allgemein'!$I$22,
IF(OR(ISNUMBER($D75)=FALSE,$F75=""),"",
IF(AND('2.5 CAPEX'!$L78&lt;&gt;"x",'2.5 CAPEX'!$M78&lt;&gt;"x"),0,
IF($F75=0,0,
IF(AD$4&lt;'2.1 Kraftwerk allgemein'!$F$16,0,
IF(AD$4='2.1 Kraftwerk allgemein'!$F$16,'2.5 CAPEX'!$J78/$F75,
IF(AD$4&lt;'2.1 Kraftwerk allgemein'!$F$16+$F75,
('2.5 CAPEX'!$J78+SUM(OFFSET('2.5 CAPEX'!AI78,0,-MIN(MAX($F75-1-('2.1 Kraftwerk allgemein'!$F$16-'2.1 Kraftwerk allgemein'!$F$15+1),0),COLUMN(U75)-1-('2.1 Kraftwerk allgemein'!$F$16-'2.1 Kraftwerk allgemein'!$F$15+1)),1,MIN(MAX($F75-('2.1 Kraftwerk allgemein'!$F$16-'2.1 Kraftwerk allgemein'!$F$15+1),1),COLUMN(U75)-('2.1 Kraftwerk allgemein'!$F$16-'2.1 Kraftwerk allgemein'!$F$15+1)))))/$F75,
SUM(OFFSET('2.5 CAPEX'!AI78,0,-MIN($F75-1,COLUMN(U75)-1),1,MIN($F75,COLUMN(U75))))/$F75)))))),
IF(OR(ISNUMBER($D75)=FALSE,$F75=""),"",
IF(AND('2.5 CAPEX'!$L78&lt;&gt;"x",'2.5 CAPEX'!$M78&lt;&gt;"x"),0,
IF($F75=0,0,
IF(AD$4&lt;'2.1 Kraftwerk allgemein'!$F$16,0,
IF(AD$4='2.1 Kraftwerk allgemein'!$F$16,'2.5 CAPEX'!$J78/$F75,
IF(AD$4&lt;'2.1 Kraftwerk allgemein'!$F$16+$F75,
('2.5 CAPEX'!$J78+SUM(OFFSET('2.5 CAPEX'!AI78,0,-MIN(MAX($F75-1-('2.1 Kraftwerk allgemein'!$F$16-'1.1 Allgemein'!$I$22+1),0),COLUMN(U75)-1-('2.1 Kraftwerk allgemein'!$F$16-'1.1 Allgemein'!$I$22+1)),1,MIN(MAX($F75-('2.1 Kraftwerk allgemein'!$F$16-'1.1 Allgemein'!$I$22+1),1),COLUMN(U75)-('2.1 Kraftwerk allgemein'!$F$16-'1.1 Allgemein'!$I$22+1)))))/$F75,
SUM(OFFSET('2.5 CAPEX'!AI78,0,-MIN($F75-1,COLUMN(U75)-1),1,MIN($F75,COLUMN(U75))))/$F75)))))))</f>
        <v/>
      </c>
      <c r="AE75" s="199" t="str">
        <f ca="1">IF('2.1 Kraftwerk allgemein'!$F$15&lt;'1.1 Allgemein'!$I$22,
IF(OR(ISNUMBER($D75)=FALSE,$F75=""),"",
IF(AND('2.5 CAPEX'!$L78&lt;&gt;"x",'2.5 CAPEX'!$M78&lt;&gt;"x"),0,
IF($F75=0,0,
IF(AE$4&lt;'2.1 Kraftwerk allgemein'!$F$16,0,
IF(AE$4='2.1 Kraftwerk allgemein'!$F$16,'2.5 CAPEX'!$J78/$F75,
IF(AE$4&lt;'2.1 Kraftwerk allgemein'!$F$16+$F75,
('2.5 CAPEX'!$J78+SUM(OFFSET('2.5 CAPEX'!AJ78,0,-MIN(MAX($F75-1-('2.1 Kraftwerk allgemein'!$F$16-'2.1 Kraftwerk allgemein'!$F$15+1),0),COLUMN(V75)-1-('2.1 Kraftwerk allgemein'!$F$16-'2.1 Kraftwerk allgemein'!$F$15+1)),1,MIN(MAX($F75-('2.1 Kraftwerk allgemein'!$F$16-'2.1 Kraftwerk allgemein'!$F$15+1),1),COLUMN(V75)-('2.1 Kraftwerk allgemein'!$F$16-'2.1 Kraftwerk allgemein'!$F$15+1)))))/$F75,
SUM(OFFSET('2.5 CAPEX'!AJ78,0,-MIN($F75-1,COLUMN(V75)-1),1,MIN($F75,COLUMN(V75))))/$F75)))))),
IF(OR(ISNUMBER($D75)=FALSE,$F75=""),"",
IF(AND('2.5 CAPEX'!$L78&lt;&gt;"x",'2.5 CAPEX'!$M78&lt;&gt;"x"),0,
IF($F75=0,0,
IF(AE$4&lt;'2.1 Kraftwerk allgemein'!$F$16,0,
IF(AE$4='2.1 Kraftwerk allgemein'!$F$16,'2.5 CAPEX'!$J78/$F75,
IF(AE$4&lt;'2.1 Kraftwerk allgemein'!$F$16+$F75,
('2.5 CAPEX'!$J78+SUM(OFFSET('2.5 CAPEX'!AJ78,0,-MIN(MAX($F75-1-('2.1 Kraftwerk allgemein'!$F$16-'1.1 Allgemein'!$I$22+1),0),COLUMN(V75)-1-('2.1 Kraftwerk allgemein'!$F$16-'1.1 Allgemein'!$I$22+1)),1,MIN(MAX($F75-('2.1 Kraftwerk allgemein'!$F$16-'1.1 Allgemein'!$I$22+1),1),COLUMN(V75)-('2.1 Kraftwerk allgemein'!$F$16-'1.1 Allgemein'!$I$22+1)))))/$F75,
SUM(OFFSET('2.5 CAPEX'!AJ78,0,-MIN($F75-1,COLUMN(V75)-1),1,MIN($F75,COLUMN(V75))))/$F75)))))))</f>
        <v/>
      </c>
      <c r="AF75" s="199" t="str">
        <f ca="1">IF('2.1 Kraftwerk allgemein'!$F$15&lt;'1.1 Allgemein'!$I$22,
IF(OR(ISNUMBER($D75)=FALSE,$F75=""),"",
IF(AND('2.5 CAPEX'!$L78&lt;&gt;"x",'2.5 CAPEX'!$M78&lt;&gt;"x"),0,
IF($F75=0,0,
IF(AF$4&lt;'2.1 Kraftwerk allgemein'!$F$16,0,
IF(AF$4='2.1 Kraftwerk allgemein'!$F$16,'2.5 CAPEX'!$J78/$F75,
IF(AF$4&lt;'2.1 Kraftwerk allgemein'!$F$16+$F75,
('2.5 CAPEX'!$J78+SUM(OFFSET('2.5 CAPEX'!AK78,0,-MIN(MAX($F75-1-('2.1 Kraftwerk allgemein'!$F$16-'2.1 Kraftwerk allgemein'!$F$15+1),0),COLUMN(W75)-1-('2.1 Kraftwerk allgemein'!$F$16-'2.1 Kraftwerk allgemein'!$F$15+1)),1,MIN(MAX($F75-('2.1 Kraftwerk allgemein'!$F$16-'2.1 Kraftwerk allgemein'!$F$15+1),1),COLUMN(W75)-('2.1 Kraftwerk allgemein'!$F$16-'2.1 Kraftwerk allgemein'!$F$15+1)))))/$F75,
SUM(OFFSET('2.5 CAPEX'!AK78,0,-MIN($F75-1,COLUMN(W75)-1),1,MIN($F75,COLUMN(W75))))/$F75)))))),
IF(OR(ISNUMBER($D75)=FALSE,$F75=""),"",
IF(AND('2.5 CAPEX'!$L78&lt;&gt;"x",'2.5 CAPEX'!$M78&lt;&gt;"x"),0,
IF($F75=0,0,
IF(AF$4&lt;'2.1 Kraftwerk allgemein'!$F$16,0,
IF(AF$4='2.1 Kraftwerk allgemein'!$F$16,'2.5 CAPEX'!$J78/$F75,
IF(AF$4&lt;'2.1 Kraftwerk allgemein'!$F$16+$F75,
('2.5 CAPEX'!$J78+SUM(OFFSET('2.5 CAPEX'!AK78,0,-MIN(MAX($F75-1-('2.1 Kraftwerk allgemein'!$F$16-'1.1 Allgemein'!$I$22+1),0),COLUMN(W75)-1-('2.1 Kraftwerk allgemein'!$F$16-'1.1 Allgemein'!$I$22+1)),1,MIN(MAX($F75-('2.1 Kraftwerk allgemein'!$F$16-'1.1 Allgemein'!$I$22+1),1),COLUMN(W75)-('2.1 Kraftwerk allgemein'!$F$16-'1.1 Allgemein'!$I$22+1)))))/$F75,
SUM(OFFSET('2.5 CAPEX'!AK78,0,-MIN($F75-1,COLUMN(W75)-1),1,MIN($F75,COLUMN(W75))))/$F75)))))))</f>
        <v/>
      </c>
      <c r="AG75" s="199" t="str">
        <f ca="1">IF('2.1 Kraftwerk allgemein'!$F$15&lt;'1.1 Allgemein'!$I$22,
IF(OR(ISNUMBER($D75)=FALSE,$F75=""),"",
IF(AND('2.5 CAPEX'!$L78&lt;&gt;"x",'2.5 CAPEX'!$M78&lt;&gt;"x"),0,
IF($F75=0,0,
IF(AG$4&lt;'2.1 Kraftwerk allgemein'!$F$16,0,
IF(AG$4='2.1 Kraftwerk allgemein'!$F$16,'2.5 CAPEX'!$J78/$F75,
IF(AG$4&lt;'2.1 Kraftwerk allgemein'!$F$16+$F75,
('2.5 CAPEX'!$J78+SUM(OFFSET('2.5 CAPEX'!AL78,0,-MIN(MAX($F75-1-('2.1 Kraftwerk allgemein'!$F$16-'2.1 Kraftwerk allgemein'!$F$15+1),0),COLUMN(X75)-1-('2.1 Kraftwerk allgemein'!$F$16-'2.1 Kraftwerk allgemein'!$F$15+1)),1,MIN(MAX($F75-('2.1 Kraftwerk allgemein'!$F$16-'2.1 Kraftwerk allgemein'!$F$15+1),1),COLUMN(X75)-('2.1 Kraftwerk allgemein'!$F$16-'2.1 Kraftwerk allgemein'!$F$15+1)))))/$F75,
SUM(OFFSET('2.5 CAPEX'!AL78,0,-MIN($F75-1,COLUMN(X75)-1),1,MIN($F75,COLUMN(X75))))/$F75)))))),
IF(OR(ISNUMBER($D75)=FALSE,$F75=""),"",
IF(AND('2.5 CAPEX'!$L78&lt;&gt;"x",'2.5 CAPEX'!$M78&lt;&gt;"x"),0,
IF($F75=0,0,
IF(AG$4&lt;'2.1 Kraftwerk allgemein'!$F$16,0,
IF(AG$4='2.1 Kraftwerk allgemein'!$F$16,'2.5 CAPEX'!$J78/$F75,
IF(AG$4&lt;'2.1 Kraftwerk allgemein'!$F$16+$F75,
('2.5 CAPEX'!$J78+SUM(OFFSET('2.5 CAPEX'!AL78,0,-MIN(MAX($F75-1-('2.1 Kraftwerk allgemein'!$F$16-'1.1 Allgemein'!$I$22+1),0),COLUMN(X75)-1-('2.1 Kraftwerk allgemein'!$F$16-'1.1 Allgemein'!$I$22+1)),1,MIN(MAX($F75-('2.1 Kraftwerk allgemein'!$F$16-'1.1 Allgemein'!$I$22+1),1),COLUMN(X75)-('2.1 Kraftwerk allgemein'!$F$16-'1.1 Allgemein'!$I$22+1)))))/$F75,
SUM(OFFSET('2.5 CAPEX'!AL78,0,-MIN($F75-1,COLUMN(X75)-1),1,MIN($F75,COLUMN(X75))))/$F75)))))))</f>
        <v/>
      </c>
      <c r="AH75" s="199" t="str">
        <f ca="1">IF('2.1 Kraftwerk allgemein'!$F$15&lt;'1.1 Allgemein'!$I$22,
IF(OR(ISNUMBER($D75)=FALSE,$F75=""),"",
IF(AND('2.5 CAPEX'!$L78&lt;&gt;"x",'2.5 CAPEX'!$M78&lt;&gt;"x"),0,
IF($F75=0,0,
IF(AH$4&lt;'2.1 Kraftwerk allgemein'!$F$16,0,
IF(AH$4='2.1 Kraftwerk allgemein'!$F$16,'2.5 CAPEX'!$J78/$F75,
IF(AH$4&lt;'2.1 Kraftwerk allgemein'!$F$16+$F75,
('2.5 CAPEX'!$J78+SUM(OFFSET('2.5 CAPEX'!AM78,0,-MIN(MAX($F75-1-('2.1 Kraftwerk allgemein'!$F$16-'2.1 Kraftwerk allgemein'!$F$15+1),0),COLUMN(Y75)-1-('2.1 Kraftwerk allgemein'!$F$16-'2.1 Kraftwerk allgemein'!$F$15+1)),1,MIN(MAX($F75-('2.1 Kraftwerk allgemein'!$F$16-'2.1 Kraftwerk allgemein'!$F$15+1),1),COLUMN(Y75)-('2.1 Kraftwerk allgemein'!$F$16-'2.1 Kraftwerk allgemein'!$F$15+1)))))/$F75,
SUM(OFFSET('2.5 CAPEX'!AM78,0,-MIN($F75-1,COLUMN(Y75)-1),1,MIN($F75,COLUMN(Y75))))/$F75)))))),
IF(OR(ISNUMBER($D75)=FALSE,$F75=""),"",
IF(AND('2.5 CAPEX'!$L78&lt;&gt;"x",'2.5 CAPEX'!$M78&lt;&gt;"x"),0,
IF($F75=0,0,
IF(AH$4&lt;'2.1 Kraftwerk allgemein'!$F$16,0,
IF(AH$4='2.1 Kraftwerk allgemein'!$F$16,'2.5 CAPEX'!$J78/$F75,
IF(AH$4&lt;'2.1 Kraftwerk allgemein'!$F$16+$F75,
('2.5 CAPEX'!$J78+SUM(OFFSET('2.5 CAPEX'!AM78,0,-MIN(MAX($F75-1-('2.1 Kraftwerk allgemein'!$F$16-'1.1 Allgemein'!$I$22+1),0),COLUMN(Y75)-1-('2.1 Kraftwerk allgemein'!$F$16-'1.1 Allgemein'!$I$22+1)),1,MIN(MAX($F75-('2.1 Kraftwerk allgemein'!$F$16-'1.1 Allgemein'!$I$22+1),1),COLUMN(Y75)-('2.1 Kraftwerk allgemein'!$F$16-'1.1 Allgemein'!$I$22+1)))))/$F75,
SUM(OFFSET('2.5 CAPEX'!AM78,0,-MIN($F75-1,COLUMN(Y75)-1),1,MIN($F75,COLUMN(Y75))))/$F75)))))))</f>
        <v/>
      </c>
      <c r="AI75" s="199" t="str">
        <f ca="1">IF('2.1 Kraftwerk allgemein'!$F$15&lt;'1.1 Allgemein'!$I$22,
IF(OR(ISNUMBER($D75)=FALSE,$F75=""),"",
IF(AND('2.5 CAPEX'!$L78&lt;&gt;"x",'2.5 CAPEX'!$M78&lt;&gt;"x"),0,
IF($F75=0,0,
IF(AI$4&lt;'2.1 Kraftwerk allgemein'!$F$16,0,
IF(AI$4='2.1 Kraftwerk allgemein'!$F$16,'2.5 CAPEX'!$J78/$F75,
IF(AI$4&lt;'2.1 Kraftwerk allgemein'!$F$16+$F75,
('2.5 CAPEX'!$J78+SUM(OFFSET('2.5 CAPEX'!AN78,0,-MIN(MAX($F75-1-('2.1 Kraftwerk allgemein'!$F$16-'2.1 Kraftwerk allgemein'!$F$15+1),0),COLUMN(Z75)-1-('2.1 Kraftwerk allgemein'!$F$16-'2.1 Kraftwerk allgemein'!$F$15+1)),1,MIN(MAX($F75-('2.1 Kraftwerk allgemein'!$F$16-'2.1 Kraftwerk allgemein'!$F$15+1),1),COLUMN(Z75)-('2.1 Kraftwerk allgemein'!$F$16-'2.1 Kraftwerk allgemein'!$F$15+1)))))/$F75,
SUM(OFFSET('2.5 CAPEX'!AN78,0,-MIN($F75-1,COLUMN(Z75)-1),1,MIN($F75,COLUMN(Z75))))/$F75)))))),
IF(OR(ISNUMBER($D75)=FALSE,$F75=""),"",
IF(AND('2.5 CAPEX'!$L78&lt;&gt;"x",'2.5 CAPEX'!$M78&lt;&gt;"x"),0,
IF($F75=0,0,
IF(AI$4&lt;'2.1 Kraftwerk allgemein'!$F$16,0,
IF(AI$4='2.1 Kraftwerk allgemein'!$F$16,'2.5 CAPEX'!$J78/$F75,
IF(AI$4&lt;'2.1 Kraftwerk allgemein'!$F$16+$F75,
('2.5 CAPEX'!$J78+SUM(OFFSET('2.5 CAPEX'!AN78,0,-MIN(MAX($F75-1-('2.1 Kraftwerk allgemein'!$F$16-'1.1 Allgemein'!$I$22+1),0),COLUMN(Z75)-1-('2.1 Kraftwerk allgemein'!$F$16-'1.1 Allgemein'!$I$22+1)),1,MIN(MAX($F75-('2.1 Kraftwerk allgemein'!$F$16-'1.1 Allgemein'!$I$22+1),1),COLUMN(Z75)-('2.1 Kraftwerk allgemein'!$F$16-'1.1 Allgemein'!$I$22+1)))))/$F75,
SUM(OFFSET('2.5 CAPEX'!AN78,0,-MIN($F75-1,COLUMN(Z75)-1),1,MIN($F75,COLUMN(Z75))))/$F75)))))))</f>
        <v/>
      </c>
      <c r="AJ75" s="199" t="str">
        <f ca="1">IF('2.1 Kraftwerk allgemein'!$F$15&lt;'1.1 Allgemein'!$I$22,
IF(OR(ISNUMBER($D75)=FALSE,$F75=""),"",
IF(AND('2.5 CAPEX'!$L78&lt;&gt;"x",'2.5 CAPEX'!$M78&lt;&gt;"x"),0,
IF($F75=0,0,
IF(AJ$4&lt;'2.1 Kraftwerk allgemein'!$F$16,0,
IF(AJ$4='2.1 Kraftwerk allgemein'!$F$16,'2.5 CAPEX'!$J78/$F75,
IF(AJ$4&lt;'2.1 Kraftwerk allgemein'!$F$16+$F75,
('2.5 CAPEX'!$J78+SUM(OFFSET('2.5 CAPEX'!AO78,0,-MIN(MAX($F75-1-('2.1 Kraftwerk allgemein'!$F$16-'2.1 Kraftwerk allgemein'!$F$15+1),0),COLUMN(AA75)-1-('2.1 Kraftwerk allgemein'!$F$16-'2.1 Kraftwerk allgemein'!$F$15+1)),1,MIN(MAX($F75-('2.1 Kraftwerk allgemein'!$F$16-'2.1 Kraftwerk allgemein'!$F$15+1),1),COLUMN(AA75)-('2.1 Kraftwerk allgemein'!$F$16-'2.1 Kraftwerk allgemein'!$F$15+1)))))/$F75,
SUM(OFFSET('2.5 CAPEX'!AO78,0,-MIN($F75-1,COLUMN(AA75)-1),1,MIN($F75,COLUMN(AA75))))/$F75)))))),
IF(OR(ISNUMBER($D75)=FALSE,$F75=""),"",
IF(AND('2.5 CAPEX'!$L78&lt;&gt;"x",'2.5 CAPEX'!$M78&lt;&gt;"x"),0,
IF($F75=0,0,
IF(AJ$4&lt;'2.1 Kraftwerk allgemein'!$F$16,0,
IF(AJ$4='2.1 Kraftwerk allgemein'!$F$16,'2.5 CAPEX'!$J78/$F75,
IF(AJ$4&lt;'2.1 Kraftwerk allgemein'!$F$16+$F75,
('2.5 CAPEX'!$J78+SUM(OFFSET('2.5 CAPEX'!AO78,0,-MIN(MAX($F75-1-('2.1 Kraftwerk allgemein'!$F$16-'1.1 Allgemein'!$I$22+1),0),COLUMN(AA75)-1-('2.1 Kraftwerk allgemein'!$F$16-'1.1 Allgemein'!$I$22+1)),1,MIN(MAX($F75-('2.1 Kraftwerk allgemein'!$F$16-'1.1 Allgemein'!$I$22+1),1),COLUMN(AA75)-('2.1 Kraftwerk allgemein'!$F$16-'1.1 Allgemein'!$I$22+1)))))/$F75,
SUM(OFFSET('2.5 CAPEX'!AO78,0,-MIN($F75-1,COLUMN(AA75)-1),1,MIN($F75,COLUMN(AA75))))/$F75)))))))</f>
        <v/>
      </c>
      <c r="AK75" s="199" t="str">
        <f ca="1">IF('2.1 Kraftwerk allgemein'!$F$15&lt;'1.1 Allgemein'!$I$22,
IF(OR(ISNUMBER($D75)=FALSE,$F75=""),"",
IF(AND('2.5 CAPEX'!$L78&lt;&gt;"x",'2.5 CAPEX'!$M78&lt;&gt;"x"),0,
IF($F75=0,0,
IF(AK$4&lt;'2.1 Kraftwerk allgemein'!$F$16,0,
IF(AK$4='2.1 Kraftwerk allgemein'!$F$16,'2.5 CAPEX'!$J78/$F75,
IF(AK$4&lt;'2.1 Kraftwerk allgemein'!$F$16+$F75,
('2.5 CAPEX'!$J78+SUM(OFFSET('2.5 CAPEX'!AP78,0,-MIN(MAX($F75-1-('2.1 Kraftwerk allgemein'!$F$16-'2.1 Kraftwerk allgemein'!$F$15+1),0),COLUMN(AB75)-1-('2.1 Kraftwerk allgemein'!$F$16-'2.1 Kraftwerk allgemein'!$F$15+1)),1,MIN(MAX($F75-('2.1 Kraftwerk allgemein'!$F$16-'2.1 Kraftwerk allgemein'!$F$15+1),1),COLUMN(AB75)-('2.1 Kraftwerk allgemein'!$F$16-'2.1 Kraftwerk allgemein'!$F$15+1)))))/$F75,
SUM(OFFSET('2.5 CAPEX'!AP78,0,-MIN($F75-1,COLUMN(AB75)-1),1,MIN($F75,COLUMN(AB75))))/$F75)))))),
IF(OR(ISNUMBER($D75)=FALSE,$F75=""),"",
IF(AND('2.5 CAPEX'!$L78&lt;&gt;"x",'2.5 CAPEX'!$M78&lt;&gt;"x"),0,
IF($F75=0,0,
IF(AK$4&lt;'2.1 Kraftwerk allgemein'!$F$16,0,
IF(AK$4='2.1 Kraftwerk allgemein'!$F$16,'2.5 CAPEX'!$J78/$F75,
IF(AK$4&lt;'2.1 Kraftwerk allgemein'!$F$16+$F75,
('2.5 CAPEX'!$J78+SUM(OFFSET('2.5 CAPEX'!AP78,0,-MIN(MAX($F75-1-('2.1 Kraftwerk allgemein'!$F$16-'1.1 Allgemein'!$I$22+1),0),COLUMN(AB75)-1-('2.1 Kraftwerk allgemein'!$F$16-'1.1 Allgemein'!$I$22+1)),1,MIN(MAX($F75-('2.1 Kraftwerk allgemein'!$F$16-'1.1 Allgemein'!$I$22+1),1),COLUMN(AB75)-('2.1 Kraftwerk allgemein'!$F$16-'1.1 Allgemein'!$I$22+1)))))/$F75,
SUM(OFFSET('2.5 CAPEX'!AP78,0,-MIN($F75-1,COLUMN(AB75)-1),1,MIN($F75,COLUMN(AB75))))/$F75)))))))</f>
        <v/>
      </c>
      <c r="AL75" s="199" t="str">
        <f ca="1">IF('2.1 Kraftwerk allgemein'!$F$15&lt;'1.1 Allgemein'!$I$22,
IF(OR(ISNUMBER($D75)=FALSE,$F75=""),"",
IF(AND('2.5 CAPEX'!$L78&lt;&gt;"x",'2.5 CAPEX'!$M78&lt;&gt;"x"),0,
IF($F75=0,0,
IF(AL$4&lt;'2.1 Kraftwerk allgemein'!$F$16,0,
IF(AL$4='2.1 Kraftwerk allgemein'!$F$16,'2.5 CAPEX'!$J78/$F75,
IF(AL$4&lt;'2.1 Kraftwerk allgemein'!$F$16+$F75,
('2.5 CAPEX'!$J78+SUM(OFFSET('2.5 CAPEX'!AQ78,0,-MIN(MAX($F75-1-('2.1 Kraftwerk allgemein'!$F$16-'2.1 Kraftwerk allgemein'!$F$15+1),0),COLUMN(AC75)-1-('2.1 Kraftwerk allgemein'!$F$16-'2.1 Kraftwerk allgemein'!$F$15+1)),1,MIN(MAX($F75-('2.1 Kraftwerk allgemein'!$F$16-'2.1 Kraftwerk allgemein'!$F$15+1),1),COLUMN(AC75)-('2.1 Kraftwerk allgemein'!$F$16-'2.1 Kraftwerk allgemein'!$F$15+1)))))/$F75,
SUM(OFFSET('2.5 CAPEX'!AQ78,0,-MIN($F75-1,COLUMN(AC75)-1),1,MIN($F75,COLUMN(AC75))))/$F75)))))),
IF(OR(ISNUMBER($D75)=FALSE,$F75=""),"",
IF(AND('2.5 CAPEX'!$L78&lt;&gt;"x",'2.5 CAPEX'!$M78&lt;&gt;"x"),0,
IF($F75=0,0,
IF(AL$4&lt;'2.1 Kraftwerk allgemein'!$F$16,0,
IF(AL$4='2.1 Kraftwerk allgemein'!$F$16,'2.5 CAPEX'!$J78/$F75,
IF(AL$4&lt;'2.1 Kraftwerk allgemein'!$F$16+$F75,
('2.5 CAPEX'!$J78+SUM(OFFSET('2.5 CAPEX'!AQ78,0,-MIN(MAX($F75-1-('2.1 Kraftwerk allgemein'!$F$16-'1.1 Allgemein'!$I$22+1),0),COLUMN(AC75)-1-('2.1 Kraftwerk allgemein'!$F$16-'1.1 Allgemein'!$I$22+1)),1,MIN(MAX($F75-('2.1 Kraftwerk allgemein'!$F$16-'1.1 Allgemein'!$I$22+1),1),COLUMN(AC75)-('2.1 Kraftwerk allgemein'!$F$16-'1.1 Allgemein'!$I$22+1)))))/$F75,
SUM(OFFSET('2.5 CAPEX'!AQ78,0,-MIN($F75-1,COLUMN(AC75)-1),1,MIN($F75,COLUMN(AC75))))/$F75)))))))</f>
        <v/>
      </c>
      <c r="AM75" s="199" t="str">
        <f ca="1">IF('2.1 Kraftwerk allgemein'!$F$15&lt;'1.1 Allgemein'!$I$22,
IF(OR(ISNUMBER($D75)=FALSE,$F75=""),"",
IF(AND('2.5 CAPEX'!$L78&lt;&gt;"x",'2.5 CAPEX'!$M78&lt;&gt;"x"),0,
IF($F75=0,0,
IF(AM$4&lt;'2.1 Kraftwerk allgemein'!$F$16,0,
IF(AM$4='2.1 Kraftwerk allgemein'!$F$16,'2.5 CAPEX'!$J78/$F75,
IF(AM$4&lt;'2.1 Kraftwerk allgemein'!$F$16+$F75,
('2.5 CAPEX'!$J78+SUM(OFFSET('2.5 CAPEX'!AR78,0,-MIN(MAX($F75-1-('2.1 Kraftwerk allgemein'!$F$16-'2.1 Kraftwerk allgemein'!$F$15+1),0),COLUMN(AD75)-1-('2.1 Kraftwerk allgemein'!$F$16-'2.1 Kraftwerk allgemein'!$F$15+1)),1,MIN(MAX($F75-('2.1 Kraftwerk allgemein'!$F$16-'2.1 Kraftwerk allgemein'!$F$15+1),1),COLUMN(AD75)-('2.1 Kraftwerk allgemein'!$F$16-'2.1 Kraftwerk allgemein'!$F$15+1)))))/$F75,
SUM(OFFSET('2.5 CAPEX'!AR78,0,-MIN($F75-1,COLUMN(AD75)-1),1,MIN($F75,COLUMN(AD75))))/$F75)))))),
IF(OR(ISNUMBER($D75)=FALSE,$F75=""),"",
IF(AND('2.5 CAPEX'!$L78&lt;&gt;"x",'2.5 CAPEX'!$M78&lt;&gt;"x"),0,
IF($F75=0,0,
IF(AM$4&lt;'2.1 Kraftwerk allgemein'!$F$16,0,
IF(AM$4='2.1 Kraftwerk allgemein'!$F$16,'2.5 CAPEX'!$J78/$F75,
IF(AM$4&lt;'2.1 Kraftwerk allgemein'!$F$16+$F75,
('2.5 CAPEX'!$J78+SUM(OFFSET('2.5 CAPEX'!AR78,0,-MIN(MAX($F75-1-('2.1 Kraftwerk allgemein'!$F$16-'1.1 Allgemein'!$I$22+1),0),COLUMN(AD75)-1-('2.1 Kraftwerk allgemein'!$F$16-'1.1 Allgemein'!$I$22+1)),1,MIN(MAX($F75-('2.1 Kraftwerk allgemein'!$F$16-'1.1 Allgemein'!$I$22+1),1),COLUMN(AD75)-('2.1 Kraftwerk allgemein'!$F$16-'1.1 Allgemein'!$I$22+1)))))/$F75,
SUM(OFFSET('2.5 CAPEX'!AR78,0,-MIN($F75-1,COLUMN(AD75)-1),1,MIN($F75,COLUMN(AD75))))/$F75)))))))</f>
        <v/>
      </c>
      <c r="AN75" s="199" t="str">
        <f ca="1">IF('2.1 Kraftwerk allgemein'!$F$15&lt;'1.1 Allgemein'!$I$22,
IF(OR(ISNUMBER($D75)=FALSE,$F75=""),"",
IF(AND('2.5 CAPEX'!$L78&lt;&gt;"x",'2.5 CAPEX'!$M78&lt;&gt;"x"),0,
IF($F75=0,0,
IF(AN$4&lt;'2.1 Kraftwerk allgemein'!$F$16,0,
IF(AN$4='2.1 Kraftwerk allgemein'!$F$16,'2.5 CAPEX'!$J78/$F75,
IF(AN$4&lt;'2.1 Kraftwerk allgemein'!$F$16+$F75,
('2.5 CAPEX'!$J78+SUM(OFFSET('2.5 CAPEX'!AS78,0,-MIN(MAX($F75-1-('2.1 Kraftwerk allgemein'!$F$16-'2.1 Kraftwerk allgemein'!$F$15+1),0),COLUMN(AE75)-1-('2.1 Kraftwerk allgemein'!$F$16-'2.1 Kraftwerk allgemein'!$F$15+1)),1,MIN(MAX($F75-('2.1 Kraftwerk allgemein'!$F$16-'2.1 Kraftwerk allgemein'!$F$15+1),1),COLUMN(AE75)-('2.1 Kraftwerk allgemein'!$F$16-'2.1 Kraftwerk allgemein'!$F$15+1)))))/$F75,
SUM(OFFSET('2.5 CAPEX'!AS78,0,-MIN($F75-1,COLUMN(AE75)-1),1,MIN($F75,COLUMN(AE75))))/$F75)))))),
IF(OR(ISNUMBER($D75)=FALSE,$F75=""),"",
IF(AND('2.5 CAPEX'!$L78&lt;&gt;"x",'2.5 CAPEX'!$M78&lt;&gt;"x"),0,
IF($F75=0,0,
IF(AN$4&lt;'2.1 Kraftwerk allgemein'!$F$16,0,
IF(AN$4='2.1 Kraftwerk allgemein'!$F$16,'2.5 CAPEX'!$J78/$F75,
IF(AN$4&lt;'2.1 Kraftwerk allgemein'!$F$16+$F75,
('2.5 CAPEX'!$J78+SUM(OFFSET('2.5 CAPEX'!AS78,0,-MIN(MAX($F75-1-('2.1 Kraftwerk allgemein'!$F$16-'1.1 Allgemein'!$I$22+1),0),COLUMN(AE75)-1-('2.1 Kraftwerk allgemein'!$F$16-'1.1 Allgemein'!$I$22+1)),1,MIN(MAX($F75-('2.1 Kraftwerk allgemein'!$F$16-'1.1 Allgemein'!$I$22+1),1),COLUMN(AE75)-('2.1 Kraftwerk allgemein'!$F$16-'1.1 Allgemein'!$I$22+1)))))/$F75,
SUM(OFFSET('2.5 CAPEX'!AS78,0,-MIN($F75-1,COLUMN(AE75)-1),1,MIN($F75,COLUMN(AE75))))/$F75)))))))</f>
        <v/>
      </c>
      <c r="AO75" s="199" t="str">
        <f ca="1">IF('2.1 Kraftwerk allgemein'!$F$15&lt;'1.1 Allgemein'!$I$22,
IF(OR(ISNUMBER($D75)=FALSE,$F75=""),"",
IF(AND('2.5 CAPEX'!$L78&lt;&gt;"x",'2.5 CAPEX'!$M78&lt;&gt;"x"),0,
IF($F75=0,0,
IF(AO$4&lt;'2.1 Kraftwerk allgemein'!$F$16,0,
IF(AO$4='2.1 Kraftwerk allgemein'!$F$16,'2.5 CAPEX'!$J78/$F75,
IF(AO$4&lt;'2.1 Kraftwerk allgemein'!$F$16+$F75,
('2.5 CAPEX'!$J78+SUM(OFFSET('2.5 CAPEX'!AT78,0,-MIN(MAX($F75-1-('2.1 Kraftwerk allgemein'!$F$16-'2.1 Kraftwerk allgemein'!$F$15+1),0),COLUMN(AF75)-1-('2.1 Kraftwerk allgemein'!$F$16-'2.1 Kraftwerk allgemein'!$F$15+1)),1,MIN(MAX($F75-('2.1 Kraftwerk allgemein'!$F$16-'2.1 Kraftwerk allgemein'!$F$15+1),1),COLUMN(AF75)-('2.1 Kraftwerk allgemein'!$F$16-'2.1 Kraftwerk allgemein'!$F$15+1)))))/$F75,
SUM(OFFSET('2.5 CAPEX'!AT78,0,-MIN($F75-1,COLUMN(AF75)-1),1,MIN($F75,COLUMN(AF75))))/$F75)))))),
IF(OR(ISNUMBER($D75)=FALSE,$F75=""),"",
IF(AND('2.5 CAPEX'!$L78&lt;&gt;"x",'2.5 CAPEX'!$M78&lt;&gt;"x"),0,
IF($F75=0,0,
IF(AO$4&lt;'2.1 Kraftwerk allgemein'!$F$16,0,
IF(AO$4='2.1 Kraftwerk allgemein'!$F$16,'2.5 CAPEX'!$J78/$F75,
IF(AO$4&lt;'2.1 Kraftwerk allgemein'!$F$16+$F75,
('2.5 CAPEX'!$J78+SUM(OFFSET('2.5 CAPEX'!AT78,0,-MIN(MAX($F75-1-('2.1 Kraftwerk allgemein'!$F$16-'1.1 Allgemein'!$I$22+1),0),COLUMN(AF75)-1-('2.1 Kraftwerk allgemein'!$F$16-'1.1 Allgemein'!$I$22+1)),1,MIN(MAX($F75-('2.1 Kraftwerk allgemein'!$F$16-'1.1 Allgemein'!$I$22+1),1),COLUMN(AF75)-('2.1 Kraftwerk allgemein'!$F$16-'1.1 Allgemein'!$I$22+1)))))/$F75,
SUM(OFFSET('2.5 CAPEX'!AT78,0,-MIN($F75-1,COLUMN(AF75)-1),1,MIN($F75,COLUMN(AF75))))/$F75)))))))</f>
        <v/>
      </c>
      <c r="AP75" s="199" t="str">
        <f ca="1">IF('2.1 Kraftwerk allgemein'!$F$15&lt;'1.1 Allgemein'!$I$22,
IF(OR(ISNUMBER($D75)=FALSE,$F75=""),"",
IF(AND('2.5 CAPEX'!$L78&lt;&gt;"x",'2.5 CAPEX'!$M78&lt;&gt;"x"),0,
IF($F75=0,0,
IF(AP$4&lt;'2.1 Kraftwerk allgemein'!$F$16,0,
IF(AP$4='2.1 Kraftwerk allgemein'!$F$16,'2.5 CAPEX'!$J78/$F75,
IF(AP$4&lt;'2.1 Kraftwerk allgemein'!$F$16+$F75,
('2.5 CAPEX'!$J78+SUM(OFFSET('2.5 CAPEX'!AU78,0,-MIN(MAX($F75-1-('2.1 Kraftwerk allgemein'!$F$16-'2.1 Kraftwerk allgemein'!$F$15+1),0),COLUMN(AG75)-1-('2.1 Kraftwerk allgemein'!$F$16-'2.1 Kraftwerk allgemein'!$F$15+1)),1,MIN(MAX($F75-('2.1 Kraftwerk allgemein'!$F$16-'2.1 Kraftwerk allgemein'!$F$15+1),1),COLUMN(AG75)-('2.1 Kraftwerk allgemein'!$F$16-'2.1 Kraftwerk allgemein'!$F$15+1)))))/$F75,
SUM(OFFSET('2.5 CAPEX'!AU78,0,-MIN($F75-1,COLUMN(AG75)-1),1,MIN($F75,COLUMN(AG75))))/$F75)))))),
IF(OR(ISNUMBER($D75)=FALSE,$F75=""),"",
IF(AND('2.5 CAPEX'!$L78&lt;&gt;"x",'2.5 CAPEX'!$M78&lt;&gt;"x"),0,
IF($F75=0,0,
IF(AP$4&lt;'2.1 Kraftwerk allgemein'!$F$16,0,
IF(AP$4='2.1 Kraftwerk allgemein'!$F$16,'2.5 CAPEX'!$J78/$F75,
IF(AP$4&lt;'2.1 Kraftwerk allgemein'!$F$16+$F75,
('2.5 CAPEX'!$J78+SUM(OFFSET('2.5 CAPEX'!AU78,0,-MIN(MAX($F75-1-('2.1 Kraftwerk allgemein'!$F$16-'1.1 Allgemein'!$I$22+1),0),COLUMN(AG75)-1-('2.1 Kraftwerk allgemein'!$F$16-'1.1 Allgemein'!$I$22+1)),1,MIN(MAX($F75-('2.1 Kraftwerk allgemein'!$F$16-'1.1 Allgemein'!$I$22+1),1),COLUMN(AG75)-('2.1 Kraftwerk allgemein'!$F$16-'1.1 Allgemein'!$I$22+1)))))/$F75,
SUM(OFFSET('2.5 CAPEX'!AU78,0,-MIN($F75-1,COLUMN(AG75)-1),1,MIN($F75,COLUMN(AG75))))/$F75)))))))</f>
        <v/>
      </c>
      <c r="AQ75" s="199" t="str">
        <f ca="1">IF('2.1 Kraftwerk allgemein'!$F$15&lt;'1.1 Allgemein'!$I$22,
IF(OR(ISNUMBER($D75)=FALSE,$F75=""),"",
IF(AND('2.5 CAPEX'!$L78&lt;&gt;"x",'2.5 CAPEX'!$M78&lt;&gt;"x"),0,
IF($F75=0,0,
IF(AQ$4&lt;'2.1 Kraftwerk allgemein'!$F$16,0,
IF(AQ$4='2.1 Kraftwerk allgemein'!$F$16,'2.5 CAPEX'!$J78/$F75,
IF(AQ$4&lt;'2.1 Kraftwerk allgemein'!$F$16+$F75,
('2.5 CAPEX'!$J78+SUM(OFFSET('2.5 CAPEX'!AV78,0,-MIN(MAX($F75-1-('2.1 Kraftwerk allgemein'!$F$16-'2.1 Kraftwerk allgemein'!$F$15+1),0),COLUMN(AH75)-1-('2.1 Kraftwerk allgemein'!$F$16-'2.1 Kraftwerk allgemein'!$F$15+1)),1,MIN(MAX($F75-('2.1 Kraftwerk allgemein'!$F$16-'2.1 Kraftwerk allgemein'!$F$15+1),1),COLUMN(AH75)-('2.1 Kraftwerk allgemein'!$F$16-'2.1 Kraftwerk allgemein'!$F$15+1)))))/$F75,
SUM(OFFSET('2.5 CAPEX'!AV78,0,-MIN($F75-1,COLUMN(AH75)-1),1,MIN($F75,COLUMN(AH75))))/$F75)))))),
IF(OR(ISNUMBER($D75)=FALSE,$F75=""),"",
IF(AND('2.5 CAPEX'!$L78&lt;&gt;"x",'2.5 CAPEX'!$M78&lt;&gt;"x"),0,
IF($F75=0,0,
IF(AQ$4&lt;'2.1 Kraftwerk allgemein'!$F$16,0,
IF(AQ$4='2.1 Kraftwerk allgemein'!$F$16,'2.5 CAPEX'!$J78/$F75,
IF(AQ$4&lt;'2.1 Kraftwerk allgemein'!$F$16+$F75,
('2.5 CAPEX'!$J78+SUM(OFFSET('2.5 CAPEX'!AV78,0,-MIN(MAX($F75-1-('2.1 Kraftwerk allgemein'!$F$16-'1.1 Allgemein'!$I$22+1),0),COLUMN(AH75)-1-('2.1 Kraftwerk allgemein'!$F$16-'1.1 Allgemein'!$I$22+1)),1,MIN(MAX($F75-('2.1 Kraftwerk allgemein'!$F$16-'1.1 Allgemein'!$I$22+1),1),COLUMN(AH75)-('2.1 Kraftwerk allgemein'!$F$16-'1.1 Allgemein'!$I$22+1)))))/$F75,
SUM(OFFSET('2.5 CAPEX'!AV78,0,-MIN($F75-1,COLUMN(AH75)-1),1,MIN($F75,COLUMN(AH75))))/$F75)))))))</f>
        <v/>
      </c>
      <c r="AR75" s="199" t="str">
        <f ca="1">IF('2.1 Kraftwerk allgemein'!$F$15&lt;'1.1 Allgemein'!$I$22,
IF(OR(ISNUMBER($D75)=FALSE,$F75=""),"",
IF(AND('2.5 CAPEX'!$L78&lt;&gt;"x",'2.5 CAPEX'!$M78&lt;&gt;"x"),0,
IF($F75=0,0,
IF(AR$4&lt;'2.1 Kraftwerk allgemein'!$F$16,0,
IF(AR$4='2.1 Kraftwerk allgemein'!$F$16,'2.5 CAPEX'!$J78/$F75,
IF(AR$4&lt;'2.1 Kraftwerk allgemein'!$F$16+$F75,
('2.5 CAPEX'!$J78+SUM(OFFSET('2.5 CAPEX'!AW78,0,-MIN(MAX($F75-1-('2.1 Kraftwerk allgemein'!$F$16-'2.1 Kraftwerk allgemein'!$F$15+1),0),COLUMN(AI75)-1-('2.1 Kraftwerk allgemein'!$F$16-'2.1 Kraftwerk allgemein'!$F$15+1)),1,MIN(MAX($F75-('2.1 Kraftwerk allgemein'!$F$16-'2.1 Kraftwerk allgemein'!$F$15+1),1),COLUMN(AI75)-('2.1 Kraftwerk allgemein'!$F$16-'2.1 Kraftwerk allgemein'!$F$15+1)))))/$F75,
SUM(OFFSET('2.5 CAPEX'!AW78,0,-MIN($F75-1,COLUMN(AI75)-1),1,MIN($F75,COLUMN(AI75))))/$F75)))))),
IF(OR(ISNUMBER($D75)=FALSE,$F75=""),"",
IF(AND('2.5 CAPEX'!$L78&lt;&gt;"x",'2.5 CAPEX'!$M78&lt;&gt;"x"),0,
IF($F75=0,0,
IF(AR$4&lt;'2.1 Kraftwerk allgemein'!$F$16,0,
IF(AR$4='2.1 Kraftwerk allgemein'!$F$16,'2.5 CAPEX'!$J78/$F75,
IF(AR$4&lt;'2.1 Kraftwerk allgemein'!$F$16+$F75,
('2.5 CAPEX'!$J78+SUM(OFFSET('2.5 CAPEX'!AW78,0,-MIN(MAX($F75-1-('2.1 Kraftwerk allgemein'!$F$16-'1.1 Allgemein'!$I$22+1),0),COLUMN(AI75)-1-('2.1 Kraftwerk allgemein'!$F$16-'1.1 Allgemein'!$I$22+1)),1,MIN(MAX($F75-('2.1 Kraftwerk allgemein'!$F$16-'1.1 Allgemein'!$I$22+1),1),COLUMN(AI75)-('2.1 Kraftwerk allgemein'!$F$16-'1.1 Allgemein'!$I$22+1)))))/$F75,
SUM(OFFSET('2.5 CAPEX'!AW78,0,-MIN($F75-1,COLUMN(AI75)-1),1,MIN($F75,COLUMN(AI75))))/$F75)))))))</f>
        <v/>
      </c>
      <c r="AS75" s="199" t="str">
        <f ca="1">IF('2.1 Kraftwerk allgemein'!$F$15&lt;'1.1 Allgemein'!$I$22,
IF(OR(ISNUMBER($D75)=FALSE,$F75=""),"",
IF(AND('2.5 CAPEX'!$L78&lt;&gt;"x",'2.5 CAPEX'!$M78&lt;&gt;"x"),0,
IF($F75=0,0,
IF(AS$4&lt;'2.1 Kraftwerk allgemein'!$F$16,0,
IF(AS$4='2.1 Kraftwerk allgemein'!$F$16,'2.5 CAPEX'!$J78/$F75,
IF(AS$4&lt;'2.1 Kraftwerk allgemein'!$F$16+$F75,
('2.5 CAPEX'!$J78+SUM(OFFSET('2.5 CAPEX'!AX78,0,-MIN(MAX($F75-1-('2.1 Kraftwerk allgemein'!$F$16-'2.1 Kraftwerk allgemein'!$F$15+1),0),COLUMN(AJ75)-1-('2.1 Kraftwerk allgemein'!$F$16-'2.1 Kraftwerk allgemein'!$F$15+1)),1,MIN(MAX($F75-('2.1 Kraftwerk allgemein'!$F$16-'2.1 Kraftwerk allgemein'!$F$15+1),1),COLUMN(AJ75)-('2.1 Kraftwerk allgemein'!$F$16-'2.1 Kraftwerk allgemein'!$F$15+1)))))/$F75,
SUM(OFFSET('2.5 CAPEX'!AX78,0,-MIN($F75-1,COLUMN(AJ75)-1),1,MIN($F75,COLUMN(AJ75))))/$F75)))))),
IF(OR(ISNUMBER($D75)=FALSE,$F75=""),"",
IF(AND('2.5 CAPEX'!$L78&lt;&gt;"x",'2.5 CAPEX'!$M78&lt;&gt;"x"),0,
IF($F75=0,0,
IF(AS$4&lt;'2.1 Kraftwerk allgemein'!$F$16,0,
IF(AS$4='2.1 Kraftwerk allgemein'!$F$16,'2.5 CAPEX'!$J78/$F75,
IF(AS$4&lt;'2.1 Kraftwerk allgemein'!$F$16+$F75,
('2.5 CAPEX'!$J78+SUM(OFFSET('2.5 CAPEX'!AX78,0,-MIN(MAX($F75-1-('2.1 Kraftwerk allgemein'!$F$16-'1.1 Allgemein'!$I$22+1),0),COLUMN(AJ75)-1-('2.1 Kraftwerk allgemein'!$F$16-'1.1 Allgemein'!$I$22+1)),1,MIN(MAX($F75-('2.1 Kraftwerk allgemein'!$F$16-'1.1 Allgemein'!$I$22+1),1),COLUMN(AJ75)-('2.1 Kraftwerk allgemein'!$F$16-'1.1 Allgemein'!$I$22+1)))))/$F75,
SUM(OFFSET('2.5 CAPEX'!AX78,0,-MIN($F75-1,COLUMN(AJ75)-1),1,MIN($F75,COLUMN(AJ75))))/$F75)))))))</f>
        <v/>
      </c>
      <c r="AT75" s="199" t="str">
        <f ca="1">IF('2.1 Kraftwerk allgemein'!$F$15&lt;'1.1 Allgemein'!$I$22,
IF(OR(ISNUMBER($D75)=FALSE,$F75=""),"",
IF(AND('2.5 CAPEX'!$L78&lt;&gt;"x",'2.5 CAPEX'!$M78&lt;&gt;"x"),0,
IF($F75=0,0,
IF(AT$4&lt;'2.1 Kraftwerk allgemein'!$F$16,0,
IF(AT$4='2.1 Kraftwerk allgemein'!$F$16,'2.5 CAPEX'!$J78/$F75,
IF(AT$4&lt;'2.1 Kraftwerk allgemein'!$F$16+$F75,
('2.5 CAPEX'!$J78+SUM(OFFSET('2.5 CAPEX'!AY78,0,-MIN(MAX($F75-1-('2.1 Kraftwerk allgemein'!$F$16-'2.1 Kraftwerk allgemein'!$F$15+1),0),COLUMN(AK75)-1-('2.1 Kraftwerk allgemein'!$F$16-'2.1 Kraftwerk allgemein'!$F$15+1)),1,MIN(MAX($F75-('2.1 Kraftwerk allgemein'!$F$16-'2.1 Kraftwerk allgemein'!$F$15+1),1),COLUMN(AK75)-('2.1 Kraftwerk allgemein'!$F$16-'2.1 Kraftwerk allgemein'!$F$15+1)))))/$F75,
SUM(OFFSET('2.5 CAPEX'!AY78,0,-MIN($F75-1,COLUMN(AK75)-1),1,MIN($F75,COLUMN(AK75))))/$F75)))))),
IF(OR(ISNUMBER($D75)=FALSE,$F75=""),"",
IF(AND('2.5 CAPEX'!$L78&lt;&gt;"x",'2.5 CAPEX'!$M78&lt;&gt;"x"),0,
IF($F75=0,0,
IF(AT$4&lt;'2.1 Kraftwerk allgemein'!$F$16,0,
IF(AT$4='2.1 Kraftwerk allgemein'!$F$16,'2.5 CAPEX'!$J78/$F75,
IF(AT$4&lt;'2.1 Kraftwerk allgemein'!$F$16+$F75,
('2.5 CAPEX'!$J78+SUM(OFFSET('2.5 CAPEX'!AY78,0,-MIN(MAX($F75-1-('2.1 Kraftwerk allgemein'!$F$16-'1.1 Allgemein'!$I$22+1),0),COLUMN(AK75)-1-('2.1 Kraftwerk allgemein'!$F$16-'1.1 Allgemein'!$I$22+1)),1,MIN(MAX($F75-('2.1 Kraftwerk allgemein'!$F$16-'1.1 Allgemein'!$I$22+1),1),COLUMN(AK75)-('2.1 Kraftwerk allgemein'!$F$16-'1.1 Allgemein'!$I$22+1)))))/$F75,
SUM(OFFSET('2.5 CAPEX'!AY78,0,-MIN($F75-1,COLUMN(AK75)-1),1,MIN($F75,COLUMN(AK75))))/$F75)))))))</f>
        <v/>
      </c>
      <c r="AU75" s="199" t="str">
        <f ca="1">IF('2.1 Kraftwerk allgemein'!$F$15&lt;'1.1 Allgemein'!$I$22,
IF(OR(ISNUMBER($D75)=FALSE,$F75=""),"",
IF(AND('2.5 CAPEX'!$L78&lt;&gt;"x",'2.5 CAPEX'!$M78&lt;&gt;"x"),0,
IF($F75=0,0,
IF(AU$4&lt;'2.1 Kraftwerk allgemein'!$F$16,0,
IF(AU$4='2.1 Kraftwerk allgemein'!$F$16,'2.5 CAPEX'!$J78/$F75,
IF(AU$4&lt;'2.1 Kraftwerk allgemein'!$F$16+$F75,
('2.5 CAPEX'!$J78+SUM(OFFSET('2.5 CAPEX'!AZ78,0,-MIN(MAX($F75-1-('2.1 Kraftwerk allgemein'!$F$16-'2.1 Kraftwerk allgemein'!$F$15+1),0),COLUMN(AL75)-1-('2.1 Kraftwerk allgemein'!$F$16-'2.1 Kraftwerk allgemein'!$F$15+1)),1,MIN(MAX($F75-('2.1 Kraftwerk allgemein'!$F$16-'2.1 Kraftwerk allgemein'!$F$15+1),1),COLUMN(AL75)-('2.1 Kraftwerk allgemein'!$F$16-'2.1 Kraftwerk allgemein'!$F$15+1)))))/$F75,
SUM(OFFSET('2.5 CAPEX'!AZ78,0,-MIN($F75-1,COLUMN(AL75)-1),1,MIN($F75,COLUMN(AL75))))/$F75)))))),
IF(OR(ISNUMBER($D75)=FALSE,$F75=""),"",
IF(AND('2.5 CAPEX'!$L78&lt;&gt;"x",'2.5 CAPEX'!$M78&lt;&gt;"x"),0,
IF($F75=0,0,
IF(AU$4&lt;'2.1 Kraftwerk allgemein'!$F$16,0,
IF(AU$4='2.1 Kraftwerk allgemein'!$F$16,'2.5 CAPEX'!$J78/$F75,
IF(AU$4&lt;'2.1 Kraftwerk allgemein'!$F$16+$F75,
('2.5 CAPEX'!$J78+SUM(OFFSET('2.5 CAPEX'!AZ78,0,-MIN(MAX($F75-1-('2.1 Kraftwerk allgemein'!$F$16-'1.1 Allgemein'!$I$22+1),0),COLUMN(AL75)-1-('2.1 Kraftwerk allgemein'!$F$16-'1.1 Allgemein'!$I$22+1)),1,MIN(MAX($F75-('2.1 Kraftwerk allgemein'!$F$16-'1.1 Allgemein'!$I$22+1),1),COLUMN(AL75)-('2.1 Kraftwerk allgemein'!$F$16-'1.1 Allgemein'!$I$22+1)))))/$F75,
SUM(OFFSET('2.5 CAPEX'!AZ78,0,-MIN($F75-1,COLUMN(AL75)-1),1,MIN($F75,COLUMN(AL75))))/$F75)))))))</f>
        <v/>
      </c>
      <c r="AV75" s="199" t="str">
        <f ca="1">IF('2.1 Kraftwerk allgemein'!$F$15&lt;'1.1 Allgemein'!$I$22,
IF(OR(ISNUMBER($D75)=FALSE,$F75=""),"",
IF(AND('2.5 CAPEX'!$L78&lt;&gt;"x",'2.5 CAPEX'!$M78&lt;&gt;"x"),0,
IF($F75=0,0,
IF(AV$4&lt;'2.1 Kraftwerk allgemein'!$F$16,0,
IF(AV$4='2.1 Kraftwerk allgemein'!$F$16,'2.5 CAPEX'!$J78/$F75,
IF(AV$4&lt;'2.1 Kraftwerk allgemein'!$F$16+$F75,
('2.5 CAPEX'!$J78+SUM(OFFSET('2.5 CAPEX'!BA78,0,-MIN(MAX($F75-1-('2.1 Kraftwerk allgemein'!$F$16-'2.1 Kraftwerk allgemein'!$F$15+1),0),COLUMN(AM75)-1-('2.1 Kraftwerk allgemein'!$F$16-'2.1 Kraftwerk allgemein'!$F$15+1)),1,MIN(MAX($F75-('2.1 Kraftwerk allgemein'!$F$16-'2.1 Kraftwerk allgemein'!$F$15+1),1),COLUMN(AM75)-('2.1 Kraftwerk allgemein'!$F$16-'2.1 Kraftwerk allgemein'!$F$15+1)))))/$F75,
SUM(OFFSET('2.5 CAPEX'!BA78,0,-MIN($F75-1,COLUMN(AM75)-1),1,MIN($F75,COLUMN(AM75))))/$F75)))))),
IF(OR(ISNUMBER($D75)=FALSE,$F75=""),"",
IF(AND('2.5 CAPEX'!$L78&lt;&gt;"x",'2.5 CAPEX'!$M78&lt;&gt;"x"),0,
IF($F75=0,0,
IF(AV$4&lt;'2.1 Kraftwerk allgemein'!$F$16,0,
IF(AV$4='2.1 Kraftwerk allgemein'!$F$16,'2.5 CAPEX'!$J78/$F75,
IF(AV$4&lt;'2.1 Kraftwerk allgemein'!$F$16+$F75,
('2.5 CAPEX'!$J78+SUM(OFFSET('2.5 CAPEX'!BA78,0,-MIN(MAX($F75-1-('2.1 Kraftwerk allgemein'!$F$16-'1.1 Allgemein'!$I$22+1),0),COLUMN(AM75)-1-('2.1 Kraftwerk allgemein'!$F$16-'1.1 Allgemein'!$I$22+1)),1,MIN(MAX($F75-('2.1 Kraftwerk allgemein'!$F$16-'1.1 Allgemein'!$I$22+1),1),COLUMN(AM75)-('2.1 Kraftwerk allgemein'!$F$16-'1.1 Allgemein'!$I$22+1)))))/$F75,
SUM(OFFSET('2.5 CAPEX'!BA78,0,-MIN($F75-1,COLUMN(AM75)-1),1,MIN($F75,COLUMN(AM75))))/$F75)))))))</f>
        <v/>
      </c>
      <c r="AW75" s="199" t="str">
        <f ca="1">IF('2.1 Kraftwerk allgemein'!$F$15&lt;'1.1 Allgemein'!$I$22,
IF(OR(ISNUMBER($D75)=FALSE,$F75=""),"",
IF(AND('2.5 CAPEX'!$L78&lt;&gt;"x",'2.5 CAPEX'!$M78&lt;&gt;"x"),0,
IF($F75=0,0,
IF(AW$4&lt;'2.1 Kraftwerk allgemein'!$F$16,0,
IF(AW$4='2.1 Kraftwerk allgemein'!$F$16,'2.5 CAPEX'!$J78/$F75,
IF(AW$4&lt;'2.1 Kraftwerk allgemein'!$F$16+$F75,
('2.5 CAPEX'!$J78+SUM(OFFSET('2.5 CAPEX'!BB78,0,-MIN(MAX($F75-1-('2.1 Kraftwerk allgemein'!$F$16-'2.1 Kraftwerk allgemein'!$F$15+1),0),COLUMN(AN75)-1-('2.1 Kraftwerk allgemein'!$F$16-'2.1 Kraftwerk allgemein'!$F$15+1)),1,MIN(MAX($F75-('2.1 Kraftwerk allgemein'!$F$16-'2.1 Kraftwerk allgemein'!$F$15+1),1),COLUMN(AN75)-('2.1 Kraftwerk allgemein'!$F$16-'2.1 Kraftwerk allgemein'!$F$15+1)))))/$F75,
SUM(OFFSET('2.5 CAPEX'!BB78,0,-MIN($F75-1,COLUMN(AN75)-1),1,MIN($F75,COLUMN(AN75))))/$F75)))))),
IF(OR(ISNUMBER($D75)=FALSE,$F75=""),"",
IF(AND('2.5 CAPEX'!$L78&lt;&gt;"x",'2.5 CAPEX'!$M78&lt;&gt;"x"),0,
IF($F75=0,0,
IF(AW$4&lt;'2.1 Kraftwerk allgemein'!$F$16,0,
IF(AW$4='2.1 Kraftwerk allgemein'!$F$16,'2.5 CAPEX'!$J78/$F75,
IF(AW$4&lt;'2.1 Kraftwerk allgemein'!$F$16+$F75,
('2.5 CAPEX'!$J78+SUM(OFFSET('2.5 CAPEX'!BB78,0,-MIN(MAX($F75-1-('2.1 Kraftwerk allgemein'!$F$16-'1.1 Allgemein'!$I$22+1),0),COLUMN(AN75)-1-('2.1 Kraftwerk allgemein'!$F$16-'1.1 Allgemein'!$I$22+1)),1,MIN(MAX($F75-('2.1 Kraftwerk allgemein'!$F$16-'1.1 Allgemein'!$I$22+1),1),COLUMN(AN75)-('2.1 Kraftwerk allgemein'!$F$16-'1.1 Allgemein'!$I$22+1)))))/$F75,
SUM(OFFSET('2.5 CAPEX'!BB78,0,-MIN($F75-1,COLUMN(AN75)-1),1,MIN($F75,COLUMN(AN75))))/$F75)))))))</f>
        <v/>
      </c>
      <c r="AX75" s="199" t="str">
        <f ca="1">IF('2.1 Kraftwerk allgemein'!$F$15&lt;'1.1 Allgemein'!$I$22,
IF(OR(ISNUMBER($D75)=FALSE,$F75=""),"",
IF(AND('2.5 CAPEX'!$L78&lt;&gt;"x",'2.5 CAPEX'!$M78&lt;&gt;"x"),0,
IF($F75=0,0,
IF(AX$4&lt;'2.1 Kraftwerk allgemein'!$F$16,0,
IF(AX$4='2.1 Kraftwerk allgemein'!$F$16,'2.5 CAPEX'!$J78/$F75,
IF(AX$4&lt;'2.1 Kraftwerk allgemein'!$F$16+$F75,
('2.5 CAPEX'!$J78+SUM(OFFSET('2.5 CAPEX'!BC78,0,-MIN(MAX($F75-1-('2.1 Kraftwerk allgemein'!$F$16-'2.1 Kraftwerk allgemein'!$F$15+1),0),COLUMN(AO75)-1-('2.1 Kraftwerk allgemein'!$F$16-'2.1 Kraftwerk allgemein'!$F$15+1)),1,MIN(MAX($F75-('2.1 Kraftwerk allgemein'!$F$16-'2.1 Kraftwerk allgemein'!$F$15+1),1),COLUMN(AO75)-('2.1 Kraftwerk allgemein'!$F$16-'2.1 Kraftwerk allgemein'!$F$15+1)))))/$F75,
SUM(OFFSET('2.5 CAPEX'!BC78,0,-MIN($F75-1,COLUMN(AO75)-1),1,MIN($F75,COLUMN(AO75))))/$F75)))))),
IF(OR(ISNUMBER($D75)=FALSE,$F75=""),"",
IF(AND('2.5 CAPEX'!$L78&lt;&gt;"x",'2.5 CAPEX'!$M78&lt;&gt;"x"),0,
IF($F75=0,0,
IF(AX$4&lt;'2.1 Kraftwerk allgemein'!$F$16,0,
IF(AX$4='2.1 Kraftwerk allgemein'!$F$16,'2.5 CAPEX'!$J78/$F75,
IF(AX$4&lt;'2.1 Kraftwerk allgemein'!$F$16+$F75,
('2.5 CAPEX'!$J78+SUM(OFFSET('2.5 CAPEX'!BC78,0,-MIN(MAX($F75-1-('2.1 Kraftwerk allgemein'!$F$16-'1.1 Allgemein'!$I$22+1),0),COLUMN(AO75)-1-('2.1 Kraftwerk allgemein'!$F$16-'1.1 Allgemein'!$I$22+1)),1,MIN(MAX($F75-('2.1 Kraftwerk allgemein'!$F$16-'1.1 Allgemein'!$I$22+1),1),COLUMN(AO75)-('2.1 Kraftwerk allgemein'!$F$16-'1.1 Allgemein'!$I$22+1)))))/$F75,
SUM(OFFSET('2.5 CAPEX'!BC78,0,-MIN($F75-1,COLUMN(AO75)-1),1,MIN($F75,COLUMN(AO75))))/$F75)))))))</f>
        <v/>
      </c>
      <c r="AY75" s="199" t="str">
        <f ca="1">IF('2.1 Kraftwerk allgemein'!$F$15&lt;'1.1 Allgemein'!$I$22,
IF(OR(ISNUMBER($D75)=FALSE,$F75=""),"",
IF(AND('2.5 CAPEX'!$L78&lt;&gt;"x",'2.5 CAPEX'!$M78&lt;&gt;"x"),0,
IF($F75=0,0,
IF(AY$4&lt;'2.1 Kraftwerk allgemein'!$F$16,0,
IF(AY$4='2.1 Kraftwerk allgemein'!$F$16,'2.5 CAPEX'!$J78/$F75,
IF(AY$4&lt;'2.1 Kraftwerk allgemein'!$F$16+$F75,
('2.5 CAPEX'!$J78+SUM(OFFSET('2.5 CAPEX'!BD78,0,-MIN(MAX($F75-1-('2.1 Kraftwerk allgemein'!$F$16-'2.1 Kraftwerk allgemein'!$F$15+1),0),COLUMN(AP75)-1-('2.1 Kraftwerk allgemein'!$F$16-'2.1 Kraftwerk allgemein'!$F$15+1)),1,MIN(MAX($F75-('2.1 Kraftwerk allgemein'!$F$16-'2.1 Kraftwerk allgemein'!$F$15+1),1),COLUMN(AP75)-('2.1 Kraftwerk allgemein'!$F$16-'2.1 Kraftwerk allgemein'!$F$15+1)))))/$F75,
SUM(OFFSET('2.5 CAPEX'!BD78,0,-MIN($F75-1,COLUMN(AP75)-1),1,MIN($F75,COLUMN(AP75))))/$F75)))))),
IF(OR(ISNUMBER($D75)=FALSE,$F75=""),"",
IF(AND('2.5 CAPEX'!$L78&lt;&gt;"x",'2.5 CAPEX'!$M78&lt;&gt;"x"),0,
IF($F75=0,0,
IF(AY$4&lt;'2.1 Kraftwerk allgemein'!$F$16,0,
IF(AY$4='2.1 Kraftwerk allgemein'!$F$16,'2.5 CAPEX'!$J78/$F75,
IF(AY$4&lt;'2.1 Kraftwerk allgemein'!$F$16+$F75,
('2.5 CAPEX'!$J78+SUM(OFFSET('2.5 CAPEX'!BD78,0,-MIN(MAX($F75-1-('2.1 Kraftwerk allgemein'!$F$16-'1.1 Allgemein'!$I$22+1),0),COLUMN(AP75)-1-('2.1 Kraftwerk allgemein'!$F$16-'1.1 Allgemein'!$I$22+1)),1,MIN(MAX($F75-('2.1 Kraftwerk allgemein'!$F$16-'1.1 Allgemein'!$I$22+1),1),COLUMN(AP75)-('2.1 Kraftwerk allgemein'!$F$16-'1.1 Allgemein'!$I$22+1)))))/$F75,
SUM(OFFSET('2.5 CAPEX'!BD78,0,-MIN($F75-1,COLUMN(AP75)-1),1,MIN($F75,COLUMN(AP75))))/$F75)))))))</f>
        <v/>
      </c>
      <c r="AZ75" s="199" t="str">
        <f ca="1">IF('2.1 Kraftwerk allgemein'!$F$15&lt;'1.1 Allgemein'!$I$22,
IF(OR(ISNUMBER($D75)=FALSE,$F75=""),"",
IF(AND('2.5 CAPEX'!$L78&lt;&gt;"x",'2.5 CAPEX'!$M78&lt;&gt;"x"),0,
IF($F75=0,0,
IF(AZ$4&lt;'2.1 Kraftwerk allgemein'!$F$16,0,
IF(AZ$4='2.1 Kraftwerk allgemein'!$F$16,'2.5 CAPEX'!$J78/$F75,
IF(AZ$4&lt;'2.1 Kraftwerk allgemein'!$F$16+$F75,
('2.5 CAPEX'!$J78+SUM(OFFSET('2.5 CAPEX'!BE78,0,-MIN(MAX($F75-1-('2.1 Kraftwerk allgemein'!$F$16-'2.1 Kraftwerk allgemein'!$F$15+1),0),COLUMN(AQ75)-1-('2.1 Kraftwerk allgemein'!$F$16-'2.1 Kraftwerk allgemein'!$F$15+1)),1,MIN(MAX($F75-('2.1 Kraftwerk allgemein'!$F$16-'2.1 Kraftwerk allgemein'!$F$15+1),1),COLUMN(AQ75)-('2.1 Kraftwerk allgemein'!$F$16-'2.1 Kraftwerk allgemein'!$F$15+1)))))/$F75,
SUM(OFFSET('2.5 CAPEX'!BE78,0,-MIN($F75-1,COLUMN(AQ75)-1),1,MIN($F75,COLUMN(AQ75))))/$F75)))))),
IF(OR(ISNUMBER($D75)=FALSE,$F75=""),"",
IF(AND('2.5 CAPEX'!$L78&lt;&gt;"x",'2.5 CAPEX'!$M78&lt;&gt;"x"),0,
IF($F75=0,0,
IF(AZ$4&lt;'2.1 Kraftwerk allgemein'!$F$16,0,
IF(AZ$4='2.1 Kraftwerk allgemein'!$F$16,'2.5 CAPEX'!$J78/$F75,
IF(AZ$4&lt;'2.1 Kraftwerk allgemein'!$F$16+$F75,
('2.5 CAPEX'!$J78+SUM(OFFSET('2.5 CAPEX'!BE78,0,-MIN(MAX($F75-1-('2.1 Kraftwerk allgemein'!$F$16-'1.1 Allgemein'!$I$22+1),0),COLUMN(AQ75)-1-('2.1 Kraftwerk allgemein'!$F$16-'1.1 Allgemein'!$I$22+1)),1,MIN(MAX($F75-('2.1 Kraftwerk allgemein'!$F$16-'1.1 Allgemein'!$I$22+1),1),COLUMN(AQ75)-('2.1 Kraftwerk allgemein'!$F$16-'1.1 Allgemein'!$I$22+1)))))/$F75,
SUM(OFFSET('2.5 CAPEX'!BE78,0,-MIN($F75-1,COLUMN(AQ75)-1),1,MIN($F75,COLUMN(AQ75))))/$F75)))))))</f>
        <v/>
      </c>
      <c r="BA75" s="199" t="str">
        <f ca="1">IF('2.1 Kraftwerk allgemein'!$F$15&lt;'1.1 Allgemein'!$I$22,
IF(OR(ISNUMBER($D75)=FALSE,$F75=""),"",
IF(AND('2.5 CAPEX'!$L78&lt;&gt;"x",'2.5 CAPEX'!$M78&lt;&gt;"x"),0,
IF($F75=0,0,
IF(BA$4&lt;'2.1 Kraftwerk allgemein'!$F$16,0,
IF(BA$4='2.1 Kraftwerk allgemein'!$F$16,'2.5 CAPEX'!$J78/$F75,
IF(BA$4&lt;'2.1 Kraftwerk allgemein'!$F$16+$F75,
('2.5 CAPEX'!$J78+SUM(OFFSET('2.5 CAPEX'!BF78,0,-MIN(MAX($F75-1-('2.1 Kraftwerk allgemein'!$F$16-'2.1 Kraftwerk allgemein'!$F$15+1),0),COLUMN(AR75)-1-('2.1 Kraftwerk allgemein'!$F$16-'2.1 Kraftwerk allgemein'!$F$15+1)),1,MIN(MAX($F75-('2.1 Kraftwerk allgemein'!$F$16-'2.1 Kraftwerk allgemein'!$F$15+1),1),COLUMN(AR75)-('2.1 Kraftwerk allgemein'!$F$16-'2.1 Kraftwerk allgemein'!$F$15+1)))))/$F75,
SUM(OFFSET('2.5 CAPEX'!BF78,0,-MIN($F75-1,COLUMN(AR75)-1),1,MIN($F75,COLUMN(AR75))))/$F75)))))),
IF(OR(ISNUMBER($D75)=FALSE,$F75=""),"",
IF(AND('2.5 CAPEX'!$L78&lt;&gt;"x",'2.5 CAPEX'!$M78&lt;&gt;"x"),0,
IF($F75=0,0,
IF(BA$4&lt;'2.1 Kraftwerk allgemein'!$F$16,0,
IF(BA$4='2.1 Kraftwerk allgemein'!$F$16,'2.5 CAPEX'!$J78/$F75,
IF(BA$4&lt;'2.1 Kraftwerk allgemein'!$F$16+$F75,
('2.5 CAPEX'!$J78+SUM(OFFSET('2.5 CAPEX'!BF78,0,-MIN(MAX($F75-1-('2.1 Kraftwerk allgemein'!$F$16-'1.1 Allgemein'!$I$22+1),0),COLUMN(AR75)-1-('2.1 Kraftwerk allgemein'!$F$16-'1.1 Allgemein'!$I$22+1)),1,MIN(MAX($F75-('2.1 Kraftwerk allgemein'!$F$16-'1.1 Allgemein'!$I$22+1),1),COLUMN(AR75)-('2.1 Kraftwerk allgemein'!$F$16-'1.1 Allgemein'!$I$22+1)))))/$F75,
SUM(OFFSET('2.5 CAPEX'!BF78,0,-MIN($F75-1,COLUMN(AR75)-1),1,MIN($F75,COLUMN(AR75))))/$F75)))))))</f>
        <v/>
      </c>
      <c r="BB75" s="199" t="str">
        <f ca="1">IF('2.1 Kraftwerk allgemein'!$F$15&lt;'1.1 Allgemein'!$I$22,
IF(OR(ISNUMBER($D75)=FALSE,$F75=""),"",
IF(AND('2.5 CAPEX'!$L78&lt;&gt;"x",'2.5 CAPEX'!$M78&lt;&gt;"x"),0,
IF($F75=0,0,
IF(BB$4&lt;'2.1 Kraftwerk allgemein'!$F$16,0,
IF(BB$4='2.1 Kraftwerk allgemein'!$F$16,'2.5 CAPEX'!$J78/$F75,
IF(BB$4&lt;'2.1 Kraftwerk allgemein'!$F$16+$F75,
('2.5 CAPEX'!$J78+SUM(OFFSET('2.5 CAPEX'!BG78,0,-MIN(MAX($F75-1-('2.1 Kraftwerk allgemein'!$F$16-'2.1 Kraftwerk allgemein'!$F$15+1),0),COLUMN(AS75)-1-('2.1 Kraftwerk allgemein'!$F$16-'2.1 Kraftwerk allgemein'!$F$15+1)),1,MIN(MAX($F75-('2.1 Kraftwerk allgemein'!$F$16-'2.1 Kraftwerk allgemein'!$F$15+1),1),COLUMN(AS75)-('2.1 Kraftwerk allgemein'!$F$16-'2.1 Kraftwerk allgemein'!$F$15+1)))))/$F75,
SUM(OFFSET('2.5 CAPEX'!BG78,0,-MIN($F75-1,COLUMN(AS75)-1),1,MIN($F75,COLUMN(AS75))))/$F75)))))),
IF(OR(ISNUMBER($D75)=FALSE,$F75=""),"",
IF(AND('2.5 CAPEX'!$L78&lt;&gt;"x",'2.5 CAPEX'!$M78&lt;&gt;"x"),0,
IF($F75=0,0,
IF(BB$4&lt;'2.1 Kraftwerk allgemein'!$F$16,0,
IF(BB$4='2.1 Kraftwerk allgemein'!$F$16,'2.5 CAPEX'!$J78/$F75,
IF(BB$4&lt;'2.1 Kraftwerk allgemein'!$F$16+$F75,
('2.5 CAPEX'!$J78+SUM(OFFSET('2.5 CAPEX'!BG78,0,-MIN(MAX($F75-1-('2.1 Kraftwerk allgemein'!$F$16-'1.1 Allgemein'!$I$22+1),0),COLUMN(AS75)-1-('2.1 Kraftwerk allgemein'!$F$16-'1.1 Allgemein'!$I$22+1)),1,MIN(MAX($F75-('2.1 Kraftwerk allgemein'!$F$16-'1.1 Allgemein'!$I$22+1),1),COLUMN(AS75)-('2.1 Kraftwerk allgemein'!$F$16-'1.1 Allgemein'!$I$22+1)))))/$F75,
SUM(OFFSET('2.5 CAPEX'!BG78,0,-MIN($F75-1,COLUMN(AS75)-1),1,MIN($F75,COLUMN(AS75))))/$F75)))))))</f>
        <v/>
      </c>
      <c r="BC75" s="199" t="str">
        <f ca="1">IF('2.1 Kraftwerk allgemein'!$F$15&lt;'1.1 Allgemein'!$I$22,
IF(OR(ISNUMBER($D75)=FALSE,$F75=""),"",
IF(AND('2.5 CAPEX'!$L78&lt;&gt;"x",'2.5 CAPEX'!$M78&lt;&gt;"x"),0,
IF($F75=0,0,
IF(BC$4&lt;'2.1 Kraftwerk allgemein'!$F$16,0,
IF(BC$4='2.1 Kraftwerk allgemein'!$F$16,'2.5 CAPEX'!$J78/$F75,
IF(BC$4&lt;'2.1 Kraftwerk allgemein'!$F$16+$F75,
('2.5 CAPEX'!$J78+SUM(OFFSET('2.5 CAPEX'!BH78,0,-MIN(MAX($F75-1-('2.1 Kraftwerk allgemein'!$F$16-'2.1 Kraftwerk allgemein'!$F$15+1),0),COLUMN(AT75)-1-('2.1 Kraftwerk allgemein'!$F$16-'2.1 Kraftwerk allgemein'!$F$15+1)),1,MIN(MAX($F75-('2.1 Kraftwerk allgemein'!$F$16-'2.1 Kraftwerk allgemein'!$F$15+1),1),COLUMN(AT75)-('2.1 Kraftwerk allgemein'!$F$16-'2.1 Kraftwerk allgemein'!$F$15+1)))))/$F75,
SUM(OFFSET('2.5 CAPEX'!BH78,0,-MIN($F75-1,COLUMN(AT75)-1),1,MIN($F75,COLUMN(AT75))))/$F75)))))),
IF(OR(ISNUMBER($D75)=FALSE,$F75=""),"",
IF(AND('2.5 CAPEX'!$L78&lt;&gt;"x",'2.5 CAPEX'!$M78&lt;&gt;"x"),0,
IF($F75=0,0,
IF(BC$4&lt;'2.1 Kraftwerk allgemein'!$F$16,0,
IF(BC$4='2.1 Kraftwerk allgemein'!$F$16,'2.5 CAPEX'!$J78/$F75,
IF(BC$4&lt;'2.1 Kraftwerk allgemein'!$F$16+$F75,
('2.5 CAPEX'!$J78+SUM(OFFSET('2.5 CAPEX'!BH78,0,-MIN(MAX($F75-1-('2.1 Kraftwerk allgemein'!$F$16-'1.1 Allgemein'!$I$22+1),0),COLUMN(AT75)-1-('2.1 Kraftwerk allgemein'!$F$16-'1.1 Allgemein'!$I$22+1)),1,MIN(MAX($F75-('2.1 Kraftwerk allgemein'!$F$16-'1.1 Allgemein'!$I$22+1),1),COLUMN(AT75)-('2.1 Kraftwerk allgemein'!$F$16-'1.1 Allgemein'!$I$22+1)))))/$F75,
SUM(OFFSET('2.5 CAPEX'!BH78,0,-MIN($F75-1,COLUMN(AT75)-1),1,MIN($F75,COLUMN(AT75))))/$F75)))))))</f>
        <v/>
      </c>
      <c r="BD75" s="199" t="str">
        <f ca="1">IF('2.1 Kraftwerk allgemein'!$F$15&lt;'1.1 Allgemein'!$I$22,
IF(OR(ISNUMBER($D75)=FALSE,$F75=""),"",
IF(AND('2.5 CAPEX'!$L78&lt;&gt;"x",'2.5 CAPEX'!$M78&lt;&gt;"x"),0,
IF($F75=0,0,
IF(BD$4&lt;'2.1 Kraftwerk allgemein'!$F$16,0,
IF(BD$4='2.1 Kraftwerk allgemein'!$F$16,'2.5 CAPEX'!$J78/$F75,
IF(BD$4&lt;'2.1 Kraftwerk allgemein'!$F$16+$F75,
('2.5 CAPEX'!$J78+SUM(OFFSET('2.5 CAPEX'!BI78,0,-MIN(MAX($F75-1-('2.1 Kraftwerk allgemein'!$F$16-'2.1 Kraftwerk allgemein'!$F$15+1),0),COLUMN(AU75)-1-('2.1 Kraftwerk allgemein'!$F$16-'2.1 Kraftwerk allgemein'!$F$15+1)),1,MIN(MAX($F75-('2.1 Kraftwerk allgemein'!$F$16-'2.1 Kraftwerk allgemein'!$F$15+1),1),COLUMN(AU75)-('2.1 Kraftwerk allgemein'!$F$16-'2.1 Kraftwerk allgemein'!$F$15+1)))))/$F75,
SUM(OFFSET('2.5 CAPEX'!BI78,0,-MIN($F75-1,COLUMN(AU75)-1),1,MIN($F75,COLUMN(AU75))))/$F75)))))),
IF(OR(ISNUMBER($D75)=FALSE,$F75=""),"",
IF(AND('2.5 CAPEX'!$L78&lt;&gt;"x",'2.5 CAPEX'!$M78&lt;&gt;"x"),0,
IF($F75=0,0,
IF(BD$4&lt;'2.1 Kraftwerk allgemein'!$F$16,0,
IF(BD$4='2.1 Kraftwerk allgemein'!$F$16,'2.5 CAPEX'!$J78/$F75,
IF(BD$4&lt;'2.1 Kraftwerk allgemein'!$F$16+$F75,
('2.5 CAPEX'!$J78+SUM(OFFSET('2.5 CAPEX'!BI78,0,-MIN(MAX($F75-1-('2.1 Kraftwerk allgemein'!$F$16-'1.1 Allgemein'!$I$22+1),0),COLUMN(AU75)-1-('2.1 Kraftwerk allgemein'!$F$16-'1.1 Allgemein'!$I$22+1)),1,MIN(MAX($F75-('2.1 Kraftwerk allgemein'!$F$16-'1.1 Allgemein'!$I$22+1),1),COLUMN(AU75)-('2.1 Kraftwerk allgemein'!$F$16-'1.1 Allgemein'!$I$22+1)))))/$F75,
SUM(OFFSET('2.5 CAPEX'!BI78,0,-MIN($F75-1,COLUMN(AU75)-1),1,MIN($F75,COLUMN(AU75))))/$F75)))))))</f>
        <v/>
      </c>
      <c r="BE75" s="199" t="str">
        <f ca="1">IF('2.1 Kraftwerk allgemein'!$F$15&lt;'1.1 Allgemein'!$I$22,
IF(OR(ISNUMBER($D75)=FALSE,$F75=""),"",
IF(AND('2.5 CAPEX'!$L78&lt;&gt;"x",'2.5 CAPEX'!$M78&lt;&gt;"x"),0,
IF($F75=0,0,
IF(BE$4&lt;'2.1 Kraftwerk allgemein'!$F$16,0,
IF(BE$4='2.1 Kraftwerk allgemein'!$F$16,'2.5 CAPEX'!$J78/$F75,
IF(BE$4&lt;'2.1 Kraftwerk allgemein'!$F$16+$F75,
('2.5 CAPEX'!$J78+SUM(OFFSET('2.5 CAPEX'!BJ78,0,-MIN(MAX($F75-1-('2.1 Kraftwerk allgemein'!$F$16-'2.1 Kraftwerk allgemein'!$F$15+1),0),COLUMN(AV75)-1-('2.1 Kraftwerk allgemein'!$F$16-'2.1 Kraftwerk allgemein'!$F$15+1)),1,MIN(MAX($F75-('2.1 Kraftwerk allgemein'!$F$16-'2.1 Kraftwerk allgemein'!$F$15+1),1),COLUMN(AV75)-('2.1 Kraftwerk allgemein'!$F$16-'2.1 Kraftwerk allgemein'!$F$15+1)))))/$F75,
SUM(OFFSET('2.5 CAPEX'!BJ78,0,-MIN($F75-1,COLUMN(AV75)-1),1,MIN($F75,COLUMN(AV75))))/$F75)))))),
IF(OR(ISNUMBER($D75)=FALSE,$F75=""),"",
IF(AND('2.5 CAPEX'!$L78&lt;&gt;"x",'2.5 CAPEX'!$M78&lt;&gt;"x"),0,
IF($F75=0,0,
IF(BE$4&lt;'2.1 Kraftwerk allgemein'!$F$16,0,
IF(BE$4='2.1 Kraftwerk allgemein'!$F$16,'2.5 CAPEX'!$J78/$F75,
IF(BE$4&lt;'2.1 Kraftwerk allgemein'!$F$16+$F75,
('2.5 CAPEX'!$J78+SUM(OFFSET('2.5 CAPEX'!BJ78,0,-MIN(MAX($F75-1-('2.1 Kraftwerk allgemein'!$F$16-'1.1 Allgemein'!$I$22+1),0),COLUMN(AV75)-1-('2.1 Kraftwerk allgemein'!$F$16-'1.1 Allgemein'!$I$22+1)),1,MIN(MAX($F75-('2.1 Kraftwerk allgemein'!$F$16-'1.1 Allgemein'!$I$22+1),1),COLUMN(AV75)-('2.1 Kraftwerk allgemein'!$F$16-'1.1 Allgemein'!$I$22+1)))))/$F75,
SUM(OFFSET('2.5 CAPEX'!BJ78,0,-MIN($F75-1,COLUMN(AV75)-1),1,MIN($F75,COLUMN(AV75))))/$F75)))))))</f>
        <v/>
      </c>
      <c r="BF75" s="199" t="str">
        <f ca="1">IF('2.1 Kraftwerk allgemein'!$F$15&lt;'1.1 Allgemein'!$I$22,
IF(OR(ISNUMBER($D75)=FALSE,$F75=""),"",
IF(AND('2.5 CAPEX'!$L78&lt;&gt;"x",'2.5 CAPEX'!$M78&lt;&gt;"x"),0,
IF($F75=0,0,
IF(BF$4&lt;'2.1 Kraftwerk allgemein'!$F$16,0,
IF(BF$4='2.1 Kraftwerk allgemein'!$F$16,'2.5 CAPEX'!$J78/$F75,
IF(BF$4&lt;'2.1 Kraftwerk allgemein'!$F$16+$F75,
('2.5 CAPEX'!$J78+SUM(OFFSET('2.5 CAPEX'!BK78,0,-MIN(MAX($F75-1-('2.1 Kraftwerk allgemein'!$F$16-'2.1 Kraftwerk allgemein'!$F$15+1),0),COLUMN(AW75)-1-('2.1 Kraftwerk allgemein'!$F$16-'2.1 Kraftwerk allgemein'!$F$15+1)),1,MIN(MAX($F75-('2.1 Kraftwerk allgemein'!$F$16-'2.1 Kraftwerk allgemein'!$F$15+1),1),COLUMN(AW75)-('2.1 Kraftwerk allgemein'!$F$16-'2.1 Kraftwerk allgemein'!$F$15+1)))))/$F75,
SUM(OFFSET('2.5 CAPEX'!BK78,0,-MIN($F75-1,COLUMN(AW75)-1),1,MIN($F75,COLUMN(AW75))))/$F75)))))),
IF(OR(ISNUMBER($D75)=FALSE,$F75=""),"",
IF(AND('2.5 CAPEX'!$L78&lt;&gt;"x",'2.5 CAPEX'!$M78&lt;&gt;"x"),0,
IF($F75=0,0,
IF(BF$4&lt;'2.1 Kraftwerk allgemein'!$F$16,0,
IF(BF$4='2.1 Kraftwerk allgemein'!$F$16,'2.5 CAPEX'!$J78/$F75,
IF(BF$4&lt;'2.1 Kraftwerk allgemein'!$F$16+$F75,
('2.5 CAPEX'!$J78+SUM(OFFSET('2.5 CAPEX'!BK78,0,-MIN(MAX($F75-1-('2.1 Kraftwerk allgemein'!$F$16-'1.1 Allgemein'!$I$22+1),0),COLUMN(AW75)-1-('2.1 Kraftwerk allgemein'!$F$16-'1.1 Allgemein'!$I$22+1)),1,MIN(MAX($F75-('2.1 Kraftwerk allgemein'!$F$16-'1.1 Allgemein'!$I$22+1),1),COLUMN(AW75)-('2.1 Kraftwerk allgemein'!$F$16-'1.1 Allgemein'!$I$22+1)))))/$F75,
SUM(OFFSET('2.5 CAPEX'!BK78,0,-MIN($F75-1,COLUMN(AW75)-1),1,MIN($F75,COLUMN(AW75))))/$F75)))))))</f>
        <v/>
      </c>
      <c r="BG75" s="199" t="str">
        <f ca="1">IF('2.1 Kraftwerk allgemein'!$F$15&lt;'1.1 Allgemein'!$I$22,
IF(OR(ISNUMBER($D75)=FALSE,$F75=""),"",
IF(AND('2.5 CAPEX'!$L78&lt;&gt;"x",'2.5 CAPEX'!$M78&lt;&gt;"x"),0,
IF($F75=0,0,
IF(BG$4&lt;'2.1 Kraftwerk allgemein'!$F$16,0,
IF(BG$4='2.1 Kraftwerk allgemein'!$F$16,'2.5 CAPEX'!$J78/$F75,
IF(BG$4&lt;'2.1 Kraftwerk allgemein'!$F$16+$F75,
('2.5 CAPEX'!$J78+SUM(OFFSET('2.5 CAPEX'!BL78,0,-MIN(MAX($F75-1-('2.1 Kraftwerk allgemein'!$F$16-'2.1 Kraftwerk allgemein'!$F$15+1),0),COLUMN(AX75)-1-('2.1 Kraftwerk allgemein'!$F$16-'2.1 Kraftwerk allgemein'!$F$15+1)),1,MIN(MAX($F75-('2.1 Kraftwerk allgemein'!$F$16-'2.1 Kraftwerk allgemein'!$F$15+1),1),COLUMN(AX75)-('2.1 Kraftwerk allgemein'!$F$16-'2.1 Kraftwerk allgemein'!$F$15+1)))))/$F75,
SUM(OFFSET('2.5 CAPEX'!BL78,0,-MIN($F75-1,COLUMN(AX75)-1),1,MIN($F75,COLUMN(AX75))))/$F75)))))),
IF(OR(ISNUMBER($D75)=FALSE,$F75=""),"",
IF(AND('2.5 CAPEX'!$L78&lt;&gt;"x",'2.5 CAPEX'!$M78&lt;&gt;"x"),0,
IF($F75=0,0,
IF(BG$4&lt;'2.1 Kraftwerk allgemein'!$F$16,0,
IF(BG$4='2.1 Kraftwerk allgemein'!$F$16,'2.5 CAPEX'!$J78/$F75,
IF(BG$4&lt;'2.1 Kraftwerk allgemein'!$F$16+$F75,
('2.5 CAPEX'!$J78+SUM(OFFSET('2.5 CAPEX'!BL78,0,-MIN(MAX($F75-1-('2.1 Kraftwerk allgemein'!$F$16-'1.1 Allgemein'!$I$22+1),0),COLUMN(AX75)-1-('2.1 Kraftwerk allgemein'!$F$16-'1.1 Allgemein'!$I$22+1)),1,MIN(MAX($F75-('2.1 Kraftwerk allgemein'!$F$16-'1.1 Allgemein'!$I$22+1),1),COLUMN(AX75)-('2.1 Kraftwerk allgemein'!$F$16-'1.1 Allgemein'!$I$22+1)))))/$F75,
SUM(OFFSET('2.5 CAPEX'!BL78,0,-MIN($F75-1,COLUMN(AX75)-1),1,MIN($F75,COLUMN(AX75))))/$F75)))))))</f>
        <v/>
      </c>
      <c r="BH75" s="199" t="str">
        <f ca="1">IF('2.1 Kraftwerk allgemein'!$F$15&lt;'1.1 Allgemein'!$I$22,
IF(OR(ISNUMBER($D75)=FALSE,$F75=""),"",
IF(AND('2.5 CAPEX'!$L78&lt;&gt;"x",'2.5 CAPEX'!$M78&lt;&gt;"x"),0,
IF($F75=0,0,
IF(BH$4&lt;'2.1 Kraftwerk allgemein'!$F$16,0,
IF(BH$4='2.1 Kraftwerk allgemein'!$F$16,'2.5 CAPEX'!$J78/$F75,
IF(BH$4&lt;'2.1 Kraftwerk allgemein'!$F$16+$F75,
('2.5 CAPEX'!$J78+SUM(OFFSET('2.5 CAPEX'!BM78,0,-MIN(MAX($F75-1-('2.1 Kraftwerk allgemein'!$F$16-'2.1 Kraftwerk allgemein'!$F$15+1),0),COLUMN(AY75)-1-('2.1 Kraftwerk allgemein'!$F$16-'2.1 Kraftwerk allgemein'!$F$15+1)),1,MIN(MAX($F75-('2.1 Kraftwerk allgemein'!$F$16-'2.1 Kraftwerk allgemein'!$F$15+1),1),COLUMN(AY75)-('2.1 Kraftwerk allgemein'!$F$16-'2.1 Kraftwerk allgemein'!$F$15+1)))))/$F75,
SUM(OFFSET('2.5 CAPEX'!BM78,0,-MIN($F75-1,COLUMN(AY75)-1),1,MIN($F75,COLUMN(AY75))))/$F75)))))),
IF(OR(ISNUMBER($D75)=FALSE,$F75=""),"",
IF(AND('2.5 CAPEX'!$L78&lt;&gt;"x",'2.5 CAPEX'!$M78&lt;&gt;"x"),0,
IF($F75=0,0,
IF(BH$4&lt;'2.1 Kraftwerk allgemein'!$F$16,0,
IF(BH$4='2.1 Kraftwerk allgemein'!$F$16,'2.5 CAPEX'!$J78/$F75,
IF(BH$4&lt;'2.1 Kraftwerk allgemein'!$F$16+$F75,
('2.5 CAPEX'!$J78+SUM(OFFSET('2.5 CAPEX'!BM78,0,-MIN(MAX($F75-1-('2.1 Kraftwerk allgemein'!$F$16-'1.1 Allgemein'!$I$22+1),0),COLUMN(AY75)-1-('2.1 Kraftwerk allgemein'!$F$16-'1.1 Allgemein'!$I$22+1)),1,MIN(MAX($F75-('2.1 Kraftwerk allgemein'!$F$16-'1.1 Allgemein'!$I$22+1),1),COLUMN(AY75)-('2.1 Kraftwerk allgemein'!$F$16-'1.1 Allgemein'!$I$22+1)))))/$F75,
SUM(OFFSET('2.5 CAPEX'!BM78,0,-MIN($F75-1,COLUMN(AY75)-1),1,MIN($F75,COLUMN(AY75))))/$F75)))))))</f>
        <v/>
      </c>
      <c r="BI75" s="199" t="str">
        <f ca="1">IF('2.1 Kraftwerk allgemein'!$F$15&lt;'1.1 Allgemein'!$I$22,
IF(OR(ISNUMBER($D75)=FALSE,$F75=""),"",
IF(AND('2.5 CAPEX'!$L78&lt;&gt;"x",'2.5 CAPEX'!$M78&lt;&gt;"x"),0,
IF($F75=0,0,
IF(BI$4&lt;'2.1 Kraftwerk allgemein'!$F$16,0,
IF(BI$4='2.1 Kraftwerk allgemein'!$F$16,'2.5 CAPEX'!$J78/$F75,
IF(BI$4&lt;'2.1 Kraftwerk allgemein'!$F$16+$F75,
('2.5 CAPEX'!$J78+SUM(OFFSET('2.5 CAPEX'!BN78,0,-MIN(MAX($F75-1-('2.1 Kraftwerk allgemein'!$F$16-'2.1 Kraftwerk allgemein'!$F$15+1),0),COLUMN(AZ75)-1-('2.1 Kraftwerk allgemein'!$F$16-'2.1 Kraftwerk allgemein'!$F$15+1)),1,MIN(MAX($F75-('2.1 Kraftwerk allgemein'!$F$16-'2.1 Kraftwerk allgemein'!$F$15+1),1),COLUMN(AZ75)-('2.1 Kraftwerk allgemein'!$F$16-'2.1 Kraftwerk allgemein'!$F$15+1)))))/$F75,
SUM(OFFSET('2.5 CAPEX'!BN78,0,-MIN($F75-1,COLUMN(AZ75)-1),1,MIN($F75,COLUMN(AZ75))))/$F75)))))),
IF(OR(ISNUMBER($D75)=FALSE,$F75=""),"",
IF(AND('2.5 CAPEX'!$L78&lt;&gt;"x",'2.5 CAPEX'!$M78&lt;&gt;"x"),0,
IF($F75=0,0,
IF(BI$4&lt;'2.1 Kraftwerk allgemein'!$F$16,0,
IF(BI$4='2.1 Kraftwerk allgemein'!$F$16,'2.5 CAPEX'!$J78/$F75,
IF(BI$4&lt;'2.1 Kraftwerk allgemein'!$F$16+$F75,
('2.5 CAPEX'!$J78+SUM(OFFSET('2.5 CAPEX'!BN78,0,-MIN(MAX($F75-1-('2.1 Kraftwerk allgemein'!$F$16-'1.1 Allgemein'!$I$22+1),0),COLUMN(AZ75)-1-('2.1 Kraftwerk allgemein'!$F$16-'1.1 Allgemein'!$I$22+1)),1,MIN(MAX($F75-('2.1 Kraftwerk allgemein'!$F$16-'1.1 Allgemein'!$I$22+1),1),COLUMN(AZ75)-('2.1 Kraftwerk allgemein'!$F$16-'1.1 Allgemein'!$I$22+1)))))/$F75,
SUM(OFFSET('2.5 CAPEX'!BN78,0,-MIN($F75-1,COLUMN(AZ75)-1),1,MIN($F75,COLUMN(AZ75))))/$F75)))))))</f>
        <v/>
      </c>
      <c r="BJ75" s="199" t="str">
        <f ca="1">IF('2.1 Kraftwerk allgemein'!$F$15&lt;'1.1 Allgemein'!$I$22,
IF(OR(ISNUMBER($D75)=FALSE,$F75=""),"",
IF(AND('2.5 CAPEX'!$L78&lt;&gt;"x",'2.5 CAPEX'!$M78&lt;&gt;"x"),0,
IF($F75=0,0,
IF(BJ$4&lt;'2.1 Kraftwerk allgemein'!$F$16,0,
IF(BJ$4='2.1 Kraftwerk allgemein'!$F$16,'2.5 CAPEX'!$J78/$F75,
IF(BJ$4&lt;'2.1 Kraftwerk allgemein'!$F$16+$F75,
('2.5 CAPEX'!$J78+SUM(OFFSET('2.5 CAPEX'!BO78,0,-MIN(MAX($F75-1-('2.1 Kraftwerk allgemein'!$F$16-'2.1 Kraftwerk allgemein'!$F$15+1),0),COLUMN(BA75)-1-('2.1 Kraftwerk allgemein'!$F$16-'2.1 Kraftwerk allgemein'!$F$15+1)),1,MIN(MAX($F75-('2.1 Kraftwerk allgemein'!$F$16-'2.1 Kraftwerk allgemein'!$F$15+1),1),COLUMN(BA75)-('2.1 Kraftwerk allgemein'!$F$16-'2.1 Kraftwerk allgemein'!$F$15+1)))))/$F75,
SUM(OFFSET('2.5 CAPEX'!BO78,0,-MIN($F75-1,COLUMN(BA75)-1),1,MIN($F75,COLUMN(BA75))))/$F75)))))),
IF(OR(ISNUMBER($D75)=FALSE,$F75=""),"",
IF(AND('2.5 CAPEX'!$L78&lt;&gt;"x",'2.5 CAPEX'!$M78&lt;&gt;"x"),0,
IF($F75=0,0,
IF(BJ$4&lt;'2.1 Kraftwerk allgemein'!$F$16,0,
IF(BJ$4='2.1 Kraftwerk allgemein'!$F$16,'2.5 CAPEX'!$J78/$F75,
IF(BJ$4&lt;'2.1 Kraftwerk allgemein'!$F$16+$F75,
('2.5 CAPEX'!$J78+SUM(OFFSET('2.5 CAPEX'!BO78,0,-MIN(MAX($F75-1-('2.1 Kraftwerk allgemein'!$F$16-'1.1 Allgemein'!$I$22+1),0),COLUMN(BA75)-1-('2.1 Kraftwerk allgemein'!$F$16-'1.1 Allgemein'!$I$22+1)),1,MIN(MAX($F75-('2.1 Kraftwerk allgemein'!$F$16-'1.1 Allgemein'!$I$22+1),1),COLUMN(BA75)-('2.1 Kraftwerk allgemein'!$F$16-'1.1 Allgemein'!$I$22+1)))))/$F75,
SUM(OFFSET('2.5 CAPEX'!BO78,0,-MIN($F75-1,COLUMN(BA75)-1),1,MIN($F75,COLUMN(BA75))))/$F75)))))))</f>
        <v/>
      </c>
      <c r="BK75" s="199" t="str">
        <f ca="1">IF('2.1 Kraftwerk allgemein'!$F$15&lt;'1.1 Allgemein'!$I$22,
IF(OR(ISNUMBER($D75)=FALSE,$F75=""),"",
IF(AND('2.5 CAPEX'!$L78&lt;&gt;"x",'2.5 CAPEX'!$M78&lt;&gt;"x"),0,
IF($F75=0,0,
IF(BK$4&lt;'2.1 Kraftwerk allgemein'!$F$16,0,
IF(BK$4='2.1 Kraftwerk allgemein'!$F$16,'2.5 CAPEX'!$J78/$F75,
IF(BK$4&lt;'2.1 Kraftwerk allgemein'!$F$16+$F75,
('2.5 CAPEX'!$J78+SUM(OFFSET('2.5 CAPEX'!BP78,0,-MIN(MAX($F75-1-('2.1 Kraftwerk allgemein'!$F$16-'2.1 Kraftwerk allgemein'!$F$15+1),0),COLUMN(BB75)-1-('2.1 Kraftwerk allgemein'!$F$16-'2.1 Kraftwerk allgemein'!$F$15+1)),1,MIN(MAX($F75-('2.1 Kraftwerk allgemein'!$F$16-'2.1 Kraftwerk allgemein'!$F$15+1),1),COLUMN(BB75)-('2.1 Kraftwerk allgemein'!$F$16-'2.1 Kraftwerk allgemein'!$F$15+1)))))/$F75,
SUM(OFFSET('2.5 CAPEX'!BP78,0,-MIN($F75-1,COLUMN(BB75)-1),1,MIN($F75,COLUMN(BB75))))/$F75)))))),
IF(OR(ISNUMBER($D75)=FALSE,$F75=""),"",
IF(AND('2.5 CAPEX'!$L78&lt;&gt;"x",'2.5 CAPEX'!$M78&lt;&gt;"x"),0,
IF($F75=0,0,
IF(BK$4&lt;'2.1 Kraftwerk allgemein'!$F$16,0,
IF(BK$4='2.1 Kraftwerk allgemein'!$F$16,'2.5 CAPEX'!$J78/$F75,
IF(BK$4&lt;'2.1 Kraftwerk allgemein'!$F$16+$F75,
('2.5 CAPEX'!$J78+SUM(OFFSET('2.5 CAPEX'!BP78,0,-MIN(MAX($F75-1-('2.1 Kraftwerk allgemein'!$F$16-'1.1 Allgemein'!$I$22+1),0),COLUMN(BB75)-1-('2.1 Kraftwerk allgemein'!$F$16-'1.1 Allgemein'!$I$22+1)),1,MIN(MAX($F75-('2.1 Kraftwerk allgemein'!$F$16-'1.1 Allgemein'!$I$22+1),1),COLUMN(BB75)-('2.1 Kraftwerk allgemein'!$F$16-'1.1 Allgemein'!$I$22+1)))))/$F75,
SUM(OFFSET('2.5 CAPEX'!BP78,0,-MIN($F75-1,COLUMN(BB75)-1),1,MIN($F75,COLUMN(BB75))))/$F75)))))))</f>
        <v/>
      </c>
      <c r="BL75" s="199" t="str">
        <f ca="1">IF('2.1 Kraftwerk allgemein'!$F$15&lt;'1.1 Allgemein'!$I$22,
IF(OR(ISNUMBER($D75)=FALSE,$F75=""),"",
IF(AND('2.5 CAPEX'!$L78&lt;&gt;"x",'2.5 CAPEX'!$M78&lt;&gt;"x"),0,
IF($F75=0,0,
IF(BL$4&lt;'2.1 Kraftwerk allgemein'!$F$16,0,
IF(BL$4='2.1 Kraftwerk allgemein'!$F$16,'2.5 CAPEX'!$J78/$F75,
IF(BL$4&lt;'2.1 Kraftwerk allgemein'!$F$16+$F75,
('2.5 CAPEX'!$J78+SUM(OFFSET('2.5 CAPEX'!BQ78,0,-MIN(MAX($F75-1-('2.1 Kraftwerk allgemein'!$F$16-'2.1 Kraftwerk allgemein'!$F$15+1),0),COLUMN(BC75)-1-('2.1 Kraftwerk allgemein'!$F$16-'2.1 Kraftwerk allgemein'!$F$15+1)),1,MIN(MAX($F75-('2.1 Kraftwerk allgemein'!$F$16-'2.1 Kraftwerk allgemein'!$F$15+1),1),COLUMN(BC75)-('2.1 Kraftwerk allgemein'!$F$16-'2.1 Kraftwerk allgemein'!$F$15+1)))))/$F75,
SUM(OFFSET('2.5 CAPEX'!BQ78,0,-MIN($F75-1,COLUMN(BC75)-1),1,MIN($F75,COLUMN(BC75))))/$F75)))))),
IF(OR(ISNUMBER($D75)=FALSE,$F75=""),"",
IF(AND('2.5 CAPEX'!$L78&lt;&gt;"x",'2.5 CAPEX'!$M78&lt;&gt;"x"),0,
IF($F75=0,0,
IF(BL$4&lt;'2.1 Kraftwerk allgemein'!$F$16,0,
IF(BL$4='2.1 Kraftwerk allgemein'!$F$16,'2.5 CAPEX'!$J78/$F75,
IF(BL$4&lt;'2.1 Kraftwerk allgemein'!$F$16+$F75,
('2.5 CAPEX'!$J78+SUM(OFFSET('2.5 CAPEX'!BQ78,0,-MIN(MAX($F75-1-('2.1 Kraftwerk allgemein'!$F$16-'1.1 Allgemein'!$I$22+1),0),COLUMN(BC75)-1-('2.1 Kraftwerk allgemein'!$F$16-'1.1 Allgemein'!$I$22+1)),1,MIN(MAX($F75-('2.1 Kraftwerk allgemein'!$F$16-'1.1 Allgemein'!$I$22+1),1),COLUMN(BC75)-('2.1 Kraftwerk allgemein'!$F$16-'1.1 Allgemein'!$I$22+1)))))/$F75,
SUM(OFFSET('2.5 CAPEX'!BQ78,0,-MIN($F75-1,COLUMN(BC75)-1),1,MIN($F75,COLUMN(BC75))))/$F75)))))))</f>
        <v/>
      </c>
      <c r="BM75" s="199" t="str">
        <f ca="1">IF('2.1 Kraftwerk allgemein'!$F$15&lt;'1.1 Allgemein'!$I$22,
IF(OR(ISNUMBER($D75)=FALSE,$F75=""),"",
IF(AND('2.5 CAPEX'!$L78&lt;&gt;"x",'2.5 CAPEX'!$M78&lt;&gt;"x"),0,
IF($F75=0,0,
IF(BM$4&lt;'2.1 Kraftwerk allgemein'!$F$16,0,
IF(BM$4='2.1 Kraftwerk allgemein'!$F$16,'2.5 CAPEX'!$J78/$F75,
IF(BM$4&lt;'2.1 Kraftwerk allgemein'!$F$16+$F75,
('2.5 CAPEX'!$J78+SUM(OFFSET('2.5 CAPEX'!BR78,0,-MIN(MAX($F75-1-('2.1 Kraftwerk allgemein'!$F$16-'2.1 Kraftwerk allgemein'!$F$15+1),0),COLUMN(BD75)-1-('2.1 Kraftwerk allgemein'!$F$16-'2.1 Kraftwerk allgemein'!$F$15+1)),1,MIN(MAX($F75-('2.1 Kraftwerk allgemein'!$F$16-'2.1 Kraftwerk allgemein'!$F$15+1),1),COLUMN(BD75)-('2.1 Kraftwerk allgemein'!$F$16-'2.1 Kraftwerk allgemein'!$F$15+1)))))/$F75,
SUM(OFFSET('2.5 CAPEX'!BR78,0,-MIN($F75-1,COLUMN(BD75)-1),1,MIN($F75,COLUMN(BD75))))/$F75)))))),
IF(OR(ISNUMBER($D75)=FALSE,$F75=""),"",
IF(AND('2.5 CAPEX'!$L78&lt;&gt;"x",'2.5 CAPEX'!$M78&lt;&gt;"x"),0,
IF($F75=0,0,
IF(BM$4&lt;'2.1 Kraftwerk allgemein'!$F$16,0,
IF(BM$4='2.1 Kraftwerk allgemein'!$F$16,'2.5 CAPEX'!$J78/$F75,
IF(BM$4&lt;'2.1 Kraftwerk allgemein'!$F$16+$F75,
('2.5 CAPEX'!$J78+SUM(OFFSET('2.5 CAPEX'!BR78,0,-MIN(MAX($F75-1-('2.1 Kraftwerk allgemein'!$F$16-'1.1 Allgemein'!$I$22+1),0),COLUMN(BD75)-1-('2.1 Kraftwerk allgemein'!$F$16-'1.1 Allgemein'!$I$22+1)),1,MIN(MAX($F75-('2.1 Kraftwerk allgemein'!$F$16-'1.1 Allgemein'!$I$22+1),1),COLUMN(BD75)-('2.1 Kraftwerk allgemein'!$F$16-'1.1 Allgemein'!$I$22+1)))))/$F75,
SUM(OFFSET('2.5 CAPEX'!BR78,0,-MIN($F75-1,COLUMN(BD75)-1),1,MIN($F75,COLUMN(BD75))))/$F75)))))))</f>
        <v/>
      </c>
      <c r="BN75" s="199" t="str">
        <f ca="1">IF('2.1 Kraftwerk allgemein'!$F$15&lt;'1.1 Allgemein'!$I$22,
IF(OR(ISNUMBER($D75)=FALSE,$F75=""),"",
IF(AND('2.5 CAPEX'!$L78&lt;&gt;"x",'2.5 CAPEX'!$M78&lt;&gt;"x"),0,
IF($F75=0,0,
IF(BN$4&lt;'2.1 Kraftwerk allgemein'!$F$16,0,
IF(BN$4='2.1 Kraftwerk allgemein'!$F$16,'2.5 CAPEX'!$J78/$F75,
IF(BN$4&lt;'2.1 Kraftwerk allgemein'!$F$16+$F75,
('2.5 CAPEX'!$J78+SUM(OFFSET('2.5 CAPEX'!BS78,0,-MIN(MAX($F75-1-('2.1 Kraftwerk allgemein'!$F$16-'2.1 Kraftwerk allgemein'!$F$15+1),0),COLUMN(BE75)-1-('2.1 Kraftwerk allgemein'!$F$16-'2.1 Kraftwerk allgemein'!$F$15+1)),1,MIN(MAX($F75-('2.1 Kraftwerk allgemein'!$F$16-'2.1 Kraftwerk allgemein'!$F$15+1),1),COLUMN(BE75)-('2.1 Kraftwerk allgemein'!$F$16-'2.1 Kraftwerk allgemein'!$F$15+1)))))/$F75,
SUM(OFFSET('2.5 CAPEX'!BS78,0,-MIN($F75-1,COLUMN(BE75)-1),1,MIN($F75,COLUMN(BE75))))/$F75)))))),
IF(OR(ISNUMBER($D75)=FALSE,$F75=""),"",
IF(AND('2.5 CAPEX'!$L78&lt;&gt;"x",'2.5 CAPEX'!$M78&lt;&gt;"x"),0,
IF($F75=0,0,
IF(BN$4&lt;'2.1 Kraftwerk allgemein'!$F$16,0,
IF(BN$4='2.1 Kraftwerk allgemein'!$F$16,'2.5 CAPEX'!$J78/$F75,
IF(BN$4&lt;'2.1 Kraftwerk allgemein'!$F$16+$F75,
('2.5 CAPEX'!$J78+SUM(OFFSET('2.5 CAPEX'!BS78,0,-MIN(MAX($F75-1-('2.1 Kraftwerk allgemein'!$F$16-'1.1 Allgemein'!$I$22+1),0),COLUMN(BE75)-1-('2.1 Kraftwerk allgemein'!$F$16-'1.1 Allgemein'!$I$22+1)),1,MIN(MAX($F75-('2.1 Kraftwerk allgemein'!$F$16-'1.1 Allgemein'!$I$22+1),1),COLUMN(BE75)-('2.1 Kraftwerk allgemein'!$F$16-'1.1 Allgemein'!$I$22+1)))))/$F75,
SUM(OFFSET('2.5 CAPEX'!BS78,0,-MIN($F75-1,COLUMN(BE75)-1),1,MIN($F75,COLUMN(BE75))))/$F75)))))))</f>
        <v/>
      </c>
      <c r="BO75" s="199" t="str">
        <f ca="1">IF('2.1 Kraftwerk allgemein'!$F$15&lt;'1.1 Allgemein'!$I$22,
IF(OR(ISNUMBER($D75)=FALSE,$F75=""),"",
IF(AND('2.5 CAPEX'!$L78&lt;&gt;"x",'2.5 CAPEX'!$M78&lt;&gt;"x"),0,
IF($F75=0,0,
IF(BO$4&lt;'2.1 Kraftwerk allgemein'!$F$16,0,
IF(BO$4='2.1 Kraftwerk allgemein'!$F$16,'2.5 CAPEX'!$J78/$F75,
IF(BO$4&lt;'2.1 Kraftwerk allgemein'!$F$16+$F75,
('2.5 CAPEX'!$J78+SUM(OFFSET('2.5 CAPEX'!BT78,0,-MIN(MAX($F75-1-('2.1 Kraftwerk allgemein'!$F$16-'2.1 Kraftwerk allgemein'!$F$15+1),0),COLUMN(BF75)-1-('2.1 Kraftwerk allgemein'!$F$16-'2.1 Kraftwerk allgemein'!$F$15+1)),1,MIN(MAX($F75-('2.1 Kraftwerk allgemein'!$F$16-'2.1 Kraftwerk allgemein'!$F$15+1),1),COLUMN(BF75)-('2.1 Kraftwerk allgemein'!$F$16-'2.1 Kraftwerk allgemein'!$F$15+1)))))/$F75,
SUM(OFFSET('2.5 CAPEX'!BT78,0,-MIN($F75-1,COLUMN(BF75)-1),1,MIN($F75,COLUMN(BF75))))/$F75)))))),
IF(OR(ISNUMBER($D75)=FALSE,$F75=""),"",
IF(AND('2.5 CAPEX'!$L78&lt;&gt;"x",'2.5 CAPEX'!$M78&lt;&gt;"x"),0,
IF($F75=0,0,
IF(BO$4&lt;'2.1 Kraftwerk allgemein'!$F$16,0,
IF(BO$4='2.1 Kraftwerk allgemein'!$F$16,'2.5 CAPEX'!$J78/$F75,
IF(BO$4&lt;'2.1 Kraftwerk allgemein'!$F$16+$F75,
('2.5 CAPEX'!$J78+SUM(OFFSET('2.5 CAPEX'!BT78,0,-MIN(MAX($F75-1-('2.1 Kraftwerk allgemein'!$F$16-'1.1 Allgemein'!$I$22+1),0),COLUMN(BF75)-1-('2.1 Kraftwerk allgemein'!$F$16-'1.1 Allgemein'!$I$22+1)),1,MIN(MAX($F75-('2.1 Kraftwerk allgemein'!$F$16-'1.1 Allgemein'!$I$22+1),1),COLUMN(BF75)-('2.1 Kraftwerk allgemein'!$F$16-'1.1 Allgemein'!$I$22+1)))))/$F75,
SUM(OFFSET('2.5 CAPEX'!BT78,0,-MIN($F75-1,COLUMN(BF75)-1),1,MIN($F75,COLUMN(BF75))))/$F75)))))))</f>
        <v/>
      </c>
      <c r="BP75" s="199" t="str">
        <f ca="1">IF('2.1 Kraftwerk allgemein'!$F$15&lt;'1.1 Allgemein'!$I$22,
IF(OR(ISNUMBER($D75)=FALSE,$F75=""),"",
IF(AND('2.5 CAPEX'!$L78&lt;&gt;"x",'2.5 CAPEX'!$M78&lt;&gt;"x"),0,
IF($F75=0,0,
IF(BP$4&lt;'2.1 Kraftwerk allgemein'!$F$16,0,
IF(BP$4='2.1 Kraftwerk allgemein'!$F$16,'2.5 CAPEX'!$J78/$F75,
IF(BP$4&lt;'2.1 Kraftwerk allgemein'!$F$16+$F75,
('2.5 CAPEX'!$J78+SUM(OFFSET('2.5 CAPEX'!BU78,0,-MIN(MAX($F75-1-('2.1 Kraftwerk allgemein'!$F$16-'2.1 Kraftwerk allgemein'!$F$15+1),0),COLUMN(BG75)-1-('2.1 Kraftwerk allgemein'!$F$16-'2.1 Kraftwerk allgemein'!$F$15+1)),1,MIN(MAX($F75-('2.1 Kraftwerk allgemein'!$F$16-'2.1 Kraftwerk allgemein'!$F$15+1),1),COLUMN(BG75)-('2.1 Kraftwerk allgemein'!$F$16-'2.1 Kraftwerk allgemein'!$F$15+1)))))/$F75,
SUM(OFFSET('2.5 CAPEX'!BU78,0,-MIN($F75-1,COLUMN(BG75)-1),1,MIN($F75,COLUMN(BG75))))/$F75)))))),
IF(OR(ISNUMBER($D75)=FALSE,$F75=""),"",
IF(AND('2.5 CAPEX'!$L78&lt;&gt;"x",'2.5 CAPEX'!$M78&lt;&gt;"x"),0,
IF($F75=0,0,
IF(BP$4&lt;'2.1 Kraftwerk allgemein'!$F$16,0,
IF(BP$4='2.1 Kraftwerk allgemein'!$F$16,'2.5 CAPEX'!$J78/$F75,
IF(BP$4&lt;'2.1 Kraftwerk allgemein'!$F$16+$F75,
('2.5 CAPEX'!$J78+SUM(OFFSET('2.5 CAPEX'!BU78,0,-MIN(MAX($F75-1-('2.1 Kraftwerk allgemein'!$F$16-'1.1 Allgemein'!$I$22+1),0),COLUMN(BG75)-1-('2.1 Kraftwerk allgemein'!$F$16-'1.1 Allgemein'!$I$22+1)),1,MIN(MAX($F75-('2.1 Kraftwerk allgemein'!$F$16-'1.1 Allgemein'!$I$22+1),1),COLUMN(BG75)-('2.1 Kraftwerk allgemein'!$F$16-'1.1 Allgemein'!$I$22+1)))))/$F75,
SUM(OFFSET('2.5 CAPEX'!BU78,0,-MIN($F75-1,COLUMN(BG75)-1),1,MIN($F75,COLUMN(BG75))))/$F75)))))))</f>
        <v/>
      </c>
      <c r="BQ75" s="199" t="str">
        <f ca="1">IF('2.1 Kraftwerk allgemein'!$F$15&lt;'1.1 Allgemein'!$I$22,
IF(OR(ISNUMBER($D75)=FALSE,$F75=""),"",
IF(AND('2.5 CAPEX'!$L78&lt;&gt;"x",'2.5 CAPEX'!$M78&lt;&gt;"x"),0,
IF($F75=0,0,
IF(BQ$4&lt;'2.1 Kraftwerk allgemein'!$F$16,0,
IF(BQ$4='2.1 Kraftwerk allgemein'!$F$16,'2.5 CAPEX'!$J78/$F75,
IF(BQ$4&lt;'2.1 Kraftwerk allgemein'!$F$16+$F75,
('2.5 CAPEX'!$J78+SUM(OFFSET('2.5 CAPEX'!BV78,0,-MIN(MAX($F75-1-('2.1 Kraftwerk allgemein'!$F$16-'2.1 Kraftwerk allgemein'!$F$15+1),0),COLUMN(BH75)-1-('2.1 Kraftwerk allgemein'!$F$16-'2.1 Kraftwerk allgemein'!$F$15+1)),1,MIN(MAX($F75-('2.1 Kraftwerk allgemein'!$F$16-'2.1 Kraftwerk allgemein'!$F$15+1),1),COLUMN(BH75)-('2.1 Kraftwerk allgemein'!$F$16-'2.1 Kraftwerk allgemein'!$F$15+1)))))/$F75,
SUM(OFFSET('2.5 CAPEX'!BV78,0,-MIN($F75-1,COLUMN(BH75)-1),1,MIN($F75,COLUMN(BH75))))/$F75)))))),
IF(OR(ISNUMBER($D75)=FALSE,$F75=""),"",
IF(AND('2.5 CAPEX'!$L78&lt;&gt;"x",'2.5 CAPEX'!$M78&lt;&gt;"x"),0,
IF($F75=0,0,
IF(BQ$4&lt;'2.1 Kraftwerk allgemein'!$F$16,0,
IF(BQ$4='2.1 Kraftwerk allgemein'!$F$16,'2.5 CAPEX'!$J78/$F75,
IF(BQ$4&lt;'2.1 Kraftwerk allgemein'!$F$16+$F75,
('2.5 CAPEX'!$J78+SUM(OFFSET('2.5 CAPEX'!BV78,0,-MIN(MAX($F75-1-('2.1 Kraftwerk allgemein'!$F$16-'1.1 Allgemein'!$I$22+1),0),COLUMN(BH75)-1-('2.1 Kraftwerk allgemein'!$F$16-'1.1 Allgemein'!$I$22+1)),1,MIN(MAX($F75-('2.1 Kraftwerk allgemein'!$F$16-'1.1 Allgemein'!$I$22+1),1),COLUMN(BH75)-('2.1 Kraftwerk allgemein'!$F$16-'1.1 Allgemein'!$I$22+1)))))/$F75,
SUM(OFFSET('2.5 CAPEX'!BV78,0,-MIN($F75-1,COLUMN(BH75)-1),1,MIN($F75,COLUMN(BH75))))/$F75)))))))</f>
        <v/>
      </c>
      <c r="BR75" s="199" t="str">
        <f ca="1">IF('2.1 Kraftwerk allgemein'!$F$15&lt;'1.1 Allgemein'!$I$22,
IF(OR(ISNUMBER($D75)=FALSE,$F75=""),"",
IF(AND('2.5 CAPEX'!$L78&lt;&gt;"x",'2.5 CAPEX'!$M78&lt;&gt;"x"),0,
IF($F75=0,0,
IF(BR$4&lt;'2.1 Kraftwerk allgemein'!$F$16,0,
IF(BR$4='2.1 Kraftwerk allgemein'!$F$16,'2.5 CAPEX'!$J78/$F75,
IF(BR$4&lt;'2.1 Kraftwerk allgemein'!$F$16+$F75,
('2.5 CAPEX'!$J78+SUM(OFFSET('2.5 CAPEX'!BW78,0,-MIN(MAX($F75-1-('2.1 Kraftwerk allgemein'!$F$16-'2.1 Kraftwerk allgemein'!$F$15+1),0),COLUMN(BI75)-1-('2.1 Kraftwerk allgemein'!$F$16-'2.1 Kraftwerk allgemein'!$F$15+1)),1,MIN(MAX($F75-('2.1 Kraftwerk allgemein'!$F$16-'2.1 Kraftwerk allgemein'!$F$15+1),1),COLUMN(BI75)-('2.1 Kraftwerk allgemein'!$F$16-'2.1 Kraftwerk allgemein'!$F$15+1)))))/$F75,
SUM(OFFSET('2.5 CAPEX'!BW78,0,-MIN($F75-1,COLUMN(BI75)-1),1,MIN($F75,COLUMN(BI75))))/$F75)))))),
IF(OR(ISNUMBER($D75)=FALSE,$F75=""),"",
IF(AND('2.5 CAPEX'!$L78&lt;&gt;"x",'2.5 CAPEX'!$M78&lt;&gt;"x"),0,
IF($F75=0,0,
IF(BR$4&lt;'2.1 Kraftwerk allgemein'!$F$16,0,
IF(BR$4='2.1 Kraftwerk allgemein'!$F$16,'2.5 CAPEX'!$J78/$F75,
IF(BR$4&lt;'2.1 Kraftwerk allgemein'!$F$16+$F75,
('2.5 CAPEX'!$J78+SUM(OFFSET('2.5 CAPEX'!BW78,0,-MIN(MAX($F75-1-('2.1 Kraftwerk allgemein'!$F$16-'1.1 Allgemein'!$I$22+1),0),COLUMN(BI75)-1-('2.1 Kraftwerk allgemein'!$F$16-'1.1 Allgemein'!$I$22+1)),1,MIN(MAX($F75-('2.1 Kraftwerk allgemein'!$F$16-'1.1 Allgemein'!$I$22+1),1),COLUMN(BI75)-('2.1 Kraftwerk allgemein'!$F$16-'1.1 Allgemein'!$I$22+1)))))/$F75,
SUM(OFFSET('2.5 CAPEX'!BW78,0,-MIN($F75-1,COLUMN(BI75)-1),1,MIN($F75,COLUMN(BI75))))/$F75)))))))</f>
        <v/>
      </c>
      <c r="BS75" s="199" t="str">
        <f ca="1">IF('2.1 Kraftwerk allgemein'!$F$15&lt;'1.1 Allgemein'!$I$22,
IF(OR(ISNUMBER($D75)=FALSE,$F75=""),"",
IF(AND('2.5 CAPEX'!$L78&lt;&gt;"x",'2.5 CAPEX'!$M78&lt;&gt;"x"),0,
IF($F75=0,0,
IF(BS$4&lt;'2.1 Kraftwerk allgemein'!$F$16,0,
IF(BS$4='2.1 Kraftwerk allgemein'!$F$16,'2.5 CAPEX'!$J78/$F75,
IF(BS$4&lt;'2.1 Kraftwerk allgemein'!$F$16+$F75,
('2.5 CAPEX'!$J78+SUM(OFFSET('2.5 CAPEX'!BX78,0,-MIN(MAX($F75-1-('2.1 Kraftwerk allgemein'!$F$16-'2.1 Kraftwerk allgemein'!$F$15+1),0),COLUMN(BJ75)-1-('2.1 Kraftwerk allgemein'!$F$16-'2.1 Kraftwerk allgemein'!$F$15+1)),1,MIN(MAX($F75-('2.1 Kraftwerk allgemein'!$F$16-'2.1 Kraftwerk allgemein'!$F$15+1),1),COLUMN(BJ75)-('2.1 Kraftwerk allgemein'!$F$16-'2.1 Kraftwerk allgemein'!$F$15+1)))))/$F75,
SUM(OFFSET('2.5 CAPEX'!BX78,0,-MIN($F75-1,COLUMN(BJ75)-1),1,MIN($F75,COLUMN(BJ75))))/$F75)))))),
IF(OR(ISNUMBER($D75)=FALSE,$F75=""),"",
IF(AND('2.5 CAPEX'!$L78&lt;&gt;"x",'2.5 CAPEX'!$M78&lt;&gt;"x"),0,
IF($F75=0,0,
IF(BS$4&lt;'2.1 Kraftwerk allgemein'!$F$16,0,
IF(BS$4='2.1 Kraftwerk allgemein'!$F$16,'2.5 CAPEX'!$J78/$F75,
IF(BS$4&lt;'2.1 Kraftwerk allgemein'!$F$16+$F75,
('2.5 CAPEX'!$J78+SUM(OFFSET('2.5 CAPEX'!BX78,0,-MIN(MAX($F75-1-('2.1 Kraftwerk allgemein'!$F$16-'1.1 Allgemein'!$I$22+1),0),COLUMN(BJ75)-1-('2.1 Kraftwerk allgemein'!$F$16-'1.1 Allgemein'!$I$22+1)),1,MIN(MAX($F75-('2.1 Kraftwerk allgemein'!$F$16-'1.1 Allgemein'!$I$22+1),1),COLUMN(BJ75)-('2.1 Kraftwerk allgemein'!$F$16-'1.1 Allgemein'!$I$22+1)))))/$F75,
SUM(OFFSET('2.5 CAPEX'!BX78,0,-MIN($F75-1,COLUMN(BJ75)-1),1,MIN($F75,COLUMN(BJ75))))/$F75)))))))</f>
        <v/>
      </c>
      <c r="BT75" s="199" t="str">
        <f ca="1">IF('2.1 Kraftwerk allgemein'!$F$15&lt;'1.1 Allgemein'!$I$22,
IF(OR(ISNUMBER($D75)=FALSE,$F75=""),"",
IF(AND('2.5 CAPEX'!$L78&lt;&gt;"x",'2.5 CAPEX'!$M78&lt;&gt;"x"),0,
IF($F75=0,0,
IF(BT$4&lt;'2.1 Kraftwerk allgemein'!$F$16,0,
IF(BT$4='2.1 Kraftwerk allgemein'!$F$16,'2.5 CAPEX'!$J78/$F75,
IF(BT$4&lt;'2.1 Kraftwerk allgemein'!$F$16+$F75,
('2.5 CAPEX'!$J78+SUM(OFFSET('2.5 CAPEX'!BY78,0,-MIN(MAX($F75-1-('2.1 Kraftwerk allgemein'!$F$16-'2.1 Kraftwerk allgemein'!$F$15+1),0),COLUMN(BK75)-1-('2.1 Kraftwerk allgemein'!$F$16-'2.1 Kraftwerk allgemein'!$F$15+1)),1,MIN(MAX($F75-('2.1 Kraftwerk allgemein'!$F$16-'2.1 Kraftwerk allgemein'!$F$15+1),1),COLUMN(BK75)-('2.1 Kraftwerk allgemein'!$F$16-'2.1 Kraftwerk allgemein'!$F$15+1)))))/$F75,
SUM(OFFSET('2.5 CAPEX'!BY78,0,-MIN($F75-1,COLUMN(BK75)-1),1,MIN($F75,COLUMN(BK75))))/$F75)))))),
IF(OR(ISNUMBER($D75)=FALSE,$F75=""),"",
IF(AND('2.5 CAPEX'!$L78&lt;&gt;"x",'2.5 CAPEX'!$M78&lt;&gt;"x"),0,
IF($F75=0,0,
IF(BT$4&lt;'2.1 Kraftwerk allgemein'!$F$16,0,
IF(BT$4='2.1 Kraftwerk allgemein'!$F$16,'2.5 CAPEX'!$J78/$F75,
IF(BT$4&lt;'2.1 Kraftwerk allgemein'!$F$16+$F75,
('2.5 CAPEX'!$J78+SUM(OFFSET('2.5 CAPEX'!BY78,0,-MIN(MAX($F75-1-('2.1 Kraftwerk allgemein'!$F$16-'1.1 Allgemein'!$I$22+1),0),COLUMN(BK75)-1-('2.1 Kraftwerk allgemein'!$F$16-'1.1 Allgemein'!$I$22+1)),1,MIN(MAX($F75-('2.1 Kraftwerk allgemein'!$F$16-'1.1 Allgemein'!$I$22+1),1),COLUMN(BK75)-('2.1 Kraftwerk allgemein'!$F$16-'1.1 Allgemein'!$I$22+1)))))/$F75,
SUM(OFFSET('2.5 CAPEX'!BY78,0,-MIN($F75-1,COLUMN(BK75)-1),1,MIN($F75,COLUMN(BK75))))/$F75)))))))</f>
        <v/>
      </c>
      <c r="BU75" s="199" t="str">
        <f ca="1">IF('2.1 Kraftwerk allgemein'!$F$15&lt;'1.1 Allgemein'!$I$22,
IF(OR(ISNUMBER($D75)=FALSE,$F75=""),"",
IF(AND('2.5 CAPEX'!$L78&lt;&gt;"x",'2.5 CAPEX'!$M78&lt;&gt;"x"),0,
IF($F75=0,0,
IF(BU$4&lt;'2.1 Kraftwerk allgemein'!$F$16,0,
IF(BU$4='2.1 Kraftwerk allgemein'!$F$16,'2.5 CAPEX'!$J78/$F75,
IF(BU$4&lt;'2.1 Kraftwerk allgemein'!$F$16+$F75,
('2.5 CAPEX'!$J78+SUM(OFFSET('2.5 CAPEX'!BZ78,0,-MIN(MAX($F75-1-('2.1 Kraftwerk allgemein'!$F$16-'2.1 Kraftwerk allgemein'!$F$15+1),0),COLUMN(BL75)-1-('2.1 Kraftwerk allgemein'!$F$16-'2.1 Kraftwerk allgemein'!$F$15+1)),1,MIN(MAX($F75-('2.1 Kraftwerk allgemein'!$F$16-'2.1 Kraftwerk allgemein'!$F$15+1),1),COLUMN(BL75)-('2.1 Kraftwerk allgemein'!$F$16-'2.1 Kraftwerk allgemein'!$F$15+1)))))/$F75,
SUM(OFFSET('2.5 CAPEX'!BZ78,0,-MIN($F75-1,COLUMN(BL75)-1),1,MIN($F75,COLUMN(BL75))))/$F75)))))),
IF(OR(ISNUMBER($D75)=FALSE,$F75=""),"",
IF(AND('2.5 CAPEX'!$L78&lt;&gt;"x",'2.5 CAPEX'!$M78&lt;&gt;"x"),0,
IF($F75=0,0,
IF(BU$4&lt;'2.1 Kraftwerk allgemein'!$F$16,0,
IF(BU$4='2.1 Kraftwerk allgemein'!$F$16,'2.5 CAPEX'!$J78/$F75,
IF(BU$4&lt;'2.1 Kraftwerk allgemein'!$F$16+$F75,
('2.5 CAPEX'!$J78+SUM(OFFSET('2.5 CAPEX'!BZ78,0,-MIN(MAX($F75-1-('2.1 Kraftwerk allgemein'!$F$16-'1.1 Allgemein'!$I$22+1),0),COLUMN(BL75)-1-('2.1 Kraftwerk allgemein'!$F$16-'1.1 Allgemein'!$I$22+1)),1,MIN(MAX($F75-('2.1 Kraftwerk allgemein'!$F$16-'1.1 Allgemein'!$I$22+1),1),COLUMN(BL75)-('2.1 Kraftwerk allgemein'!$F$16-'1.1 Allgemein'!$I$22+1)))))/$F75,
SUM(OFFSET('2.5 CAPEX'!BZ78,0,-MIN($F75-1,COLUMN(BL75)-1),1,MIN($F75,COLUMN(BL75))))/$F75)))))))</f>
        <v/>
      </c>
      <c r="BV75" s="199" t="str">
        <f ca="1">IF('2.1 Kraftwerk allgemein'!$F$15&lt;'1.1 Allgemein'!$I$22,
IF(OR(ISNUMBER($D75)=FALSE,$F75=""),"",
IF(AND('2.5 CAPEX'!$L78&lt;&gt;"x",'2.5 CAPEX'!$M78&lt;&gt;"x"),0,
IF($F75=0,0,
IF(BV$4&lt;'2.1 Kraftwerk allgemein'!$F$16,0,
IF(BV$4='2.1 Kraftwerk allgemein'!$F$16,'2.5 CAPEX'!$J78/$F75,
IF(BV$4&lt;'2.1 Kraftwerk allgemein'!$F$16+$F75,
('2.5 CAPEX'!$J78+SUM(OFFSET('2.5 CAPEX'!CA78,0,-MIN(MAX($F75-1-('2.1 Kraftwerk allgemein'!$F$16-'2.1 Kraftwerk allgemein'!$F$15+1),0),COLUMN(BM75)-1-('2.1 Kraftwerk allgemein'!$F$16-'2.1 Kraftwerk allgemein'!$F$15+1)),1,MIN(MAX($F75-('2.1 Kraftwerk allgemein'!$F$16-'2.1 Kraftwerk allgemein'!$F$15+1),1),COLUMN(BM75)-('2.1 Kraftwerk allgemein'!$F$16-'2.1 Kraftwerk allgemein'!$F$15+1)))))/$F75,
SUM(OFFSET('2.5 CAPEX'!CA78,0,-MIN($F75-1,COLUMN(BM75)-1),1,MIN($F75,COLUMN(BM75))))/$F75)))))),
IF(OR(ISNUMBER($D75)=FALSE,$F75=""),"",
IF(AND('2.5 CAPEX'!$L78&lt;&gt;"x",'2.5 CAPEX'!$M78&lt;&gt;"x"),0,
IF($F75=0,0,
IF(BV$4&lt;'2.1 Kraftwerk allgemein'!$F$16,0,
IF(BV$4='2.1 Kraftwerk allgemein'!$F$16,'2.5 CAPEX'!$J78/$F75,
IF(BV$4&lt;'2.1 Kraftwerk allgemein'!$F$16+$F75,
('2.5 CAPEX'!$J78+SUM(OFFSET('2.5 CAPEX'!CA78,0,-MIN(MAX($F75-1-('2.1 Kraftwerk allgemein'!$F$16-'1.1 Allgemein'!$I$22+1),0),COLUMN(BM75)-1-('2.1 Kraftwerk allgemein'!$F$16-'1.1 Allgemein'!$I$22+1)),1,MIN(MAX($F75-('2.1 Kraftwerk allgemein'!$F$16-'1.1 Allgemein'!$I$22+1),1),COLUMN(BM75)-('2.1 Kraftwerk allgemein'!$F$16-'1.1 Allgemein'!$I$22+1)))))/$F75,
SUM(OFFSET('2.5 CAPEX'!CA78,0,-MIN($F75-1,COLUMN(BM75)-1),1,MIN($F75,COLUMN(BM75))))/$F75)))))))</f>
        <v/>
      </c>
      <c r="BW75" s="199" t="str">
        <f ca="1">IF('2.1 Kraftwerk allgemein'!$F$15&lt;'1.1 Allgemein'!$I$22,
IF(OR(ISNUMBER($D75)=FALSE,$F75=""),"",
IF(AND('2.5 CAPEX'!$L78&lt;&gt;"x",'2.5 CAPEX'!$M78&lt;&gt;"x"),0,
IF($F75=0,0,
IF(BW$4&lt;'2.1 Kraftwerk allgemein'!$F$16,0,
IF(BW$4='2.1 Kraftwerk allgemein'!$F$16,'2.5 CAPEX'!$J78/$F75,
IF(BW$4&lt;'2.1 Kraftwerk allgemein'!$F$16+$F75,
('2.5 CAPEX'!$J78+SUM(OFFSET('2.5 CAPEX'!CB78,0,-MIN(MAX($F75-1-('2.1 Kraftwerk allgemein'!$F$16-'2.1 Kraftwerk allgemein'!$F$15+1),0),COLUMN(BN75)-1-('2.1 Kraftwerk allgemein'!$F$16-'2.1 Kraftwerk allgemein'!$F$15+1)),1,MIN(MAX($F75-('2.1 Kraftwerk allgemein'!$F$16-'2.1 Kraftwerk allgemein'!$F$15+1),1),COLUMN(BN75)-('2.1 Kraftwerk allgemein'!$F$16-'2.1 Kraftwerk allgemein'!$F$15+1)))))/$F75,
SUM(OFFSET('2.5 CAPEX'!CB78,0,-MIN($F75-1,COLUMN(BN75)-1),1,MIN($F75,COLUMN(BN75))))/$F75)))))),
IF(OR(ISNUMBER($D75)=FALSE,$F75=""),"",
IF(AND('2.5 CAPEX'!$L78&lt;&gt;"x",'2.5 CAPEX'!$M78&lt;&gt;"x"),0,
IF($F75=0,0,
IF(BW$4&lt;'2.1 Kraftwerk allgemein'!$F$16,0,
IF(BW$4='2.1 Kraftwerk allgemein'!$F$16,'2.5 CAPEX'!$J78/$F75,
IF(BW$4&lt;'2.1 Kraftwerk allgemein'!$F$16+$F75,
('2.5 CAPEX'!$J78+SUM(OFFSET('2.5 CAPEX'!CB78,0,-MIN(MAX($F75-1-('2.1 Kraftwerk allgemein'!$F$16-'1.1 Allgemein'!$I$22+1),0),COLUMN(BN75)-1-('2.1 Kraftwerk allgemein'!$F$16-'1.1 Allgemein'!$I$22+1)),1,MIN(MAX($F75-('2.1 Kraftwerk allgemein'!$F$16-'1.1 Allgemein'!$I$22+1),1),COLUMN(BN75)-('2.1 Kraftwerk allgemein'!$F$16-'1.1 Allgemein'!$I$22+1)))))/$F75,
SUM(OFFSET('2.5 CAPEX'!CB78,0,-MIN($F75-1,COLUMN(BN75)-1),1,MIN($F75,COLUMN(BN75))))/$F75)))))))</f>
        <v/>
      </c>
      <c r="BX75" s="199" t="str">
        <f ca="1">IF('2.1 Kraftwerk allgemein'!$F$15&lt;'1.1 Allgemein'!$I$22,
IF(OR(ISNUMBER($D75)=FALSE,$F75=""),"",
IF(AND('2.5 CAPEX'!$L78&lt;&gt;"x",'2.5 CAPEX'!$M78&lt;&gt;"x"),0,
IF($F75=0,0,
IF(BX$4&lt;'2.1 Kraftwerk allgemein'!$F$16,0,
IF(BX$4='2.1 Kraftwerk allgemein'!$F$16,'2.5 CAPEX'!$J78/$F75,
IF(BX$4&lt;'2.1 Kraftwerk allgemein'!$F$16+$F75,
('2.5 CAPEX'!$J78+SUM(OFFSET('2.5 CAPEX'!CC78,0,-MIN(MAX($F75-1-('2.1 Kraftwerk allgemein'!$F$16-'2.1 Kraftwerk allgemein'!$F$15+1),0),COLUMN(BO75)-1-('2.1 Kraftwerk allgemein'!$F$16-'2.1 Kraftwerk allgemein'!$F$15+1)),1,MIN(MAX($F75-('2.1 Kraftwerk allgemein'!$F$16-'2.1 Kraftwerk allgemein'!$F$15+1),1),COLUMN(BO75)-('2.1 Kraftwerk allgemein'!$F$16-'2.1 Kraftwerk allgemein'!$F$15+1)))))/$F75,
SUM(OFFSET('2.5 CAPEX'!CC78,0,-MIN($F75-1,COLUMN(BO75)-1),1,MIN($F75,COLUMN(BO75))))/$F75)))))),
IF(OR(ISNUMBER($D75)=FALSE,$F75=""),"",
IF(AND('2.5 CAPEX'!$L78&lt;&gt;"x",'2.5 CAPEX'!$M78&lt;&gt;"x"),0,
IF($F75=0,0,
IF(BX$4&lt;'2.1 Kraftwerk allgemein'!$F$16,0,
IF(BX$4='2.1 Kraftwerk allgemein'!$F$16,'2.5 CAPEX'!$J78/$F75,
IF(BX$4&lt;'2.1 Kraftwerk allgemein'!$F$16+$F75,
('2.5 CAPEX'!$J78+SUM(OFFSET('2.5 CAPEX'!CC78,0,-MIN(MAX($F75-1-('2.1 Kraftwerk allgemein'!$F$16-'1.1 Allgemein'!$I$22+1),0),COLUMN(BO75)-1-('2.1 Kraftwerk allgemein'!$F$16-'1.1 Allgemein'!$I$22+1)),1,MIN(MAX($F75-('2.1 Kraftwerk allgemein'!$F$16-'1.1 Allgemein'!$I$22+1),1),COLUMN(BO75)-('2.1 Kraftwerk allgemein'!$F$16-'1.1 Allgemein'!$I$22+1)))))/$F75,
SUM(OFFSET('2.5 CAPEX'!CC78,0,-MIN($F75-1,COLUMN(BO75)-1),1,MIN($F75,COLUMN(BO75))))/$F75)))))))</f>
        <v/>
      </c>
      <c r="BY75" s="199" t="str">
        <f ca="1">IF('2.1 Kraftwerk allgemein'!$F$15&lt;'1.1 Allgemein'!$I$22,
IF(OR(ISNUMBER($D75)=FALSE,$F75=""),"",
IF(AND('2.5 CAPEX'!$L78&lt;&gt;"x",'2.5 CAPEX'!$M78&lt;&gt;"x"),0,
IF($F75=0,0,
IF(BY$4&lt;'2.1 Kraftwerk allgemein'!$F$16,0,
IF(BY$4='2.1 Kraftwerk allgemein'!$F$16,'2.5 CAPEX'!$J78/$F75,
IF(BY$4&lt;'2.1 Kraftwerk allgemein'!$F$16+$F75,
('2.5 CAPEX'!$J78+SUM(OFFSET('2.5 CAPEX'!CD78,0,-MIN(MAX($F75-1-('2.1 Kraftwerk allgemein'!$F$16-'2.1 Kraftwerk allgemein'!$F$15+1),0),COLUMN(BP75)-1-('2.1 Kraftwerk allgemein'!$F$16-'2.1 Kraftwerk allgemein'!$F$15+1)),1,MIN(MAX($F75-('2.1 Kraftwerk allgemein'!$F$16-'2.1 Kraftwerk allgemein'!$F$15+1),1),COLUMN(BP75)-('2.1 Kraftwerk allgemein'!$F$16-'2.1 Kraftwerk allgemein'!$F$15+1)))))/$F75,
SUM(OFFSET('2.5 CAPEX'!CD78,0,-MIN($F75-1,COLUMN(BP75)-1),1,MIN($F75,COLUMN(BP75))))/$F75)))))),
IF(OR(ISNUMBER($D75)=FALSE,$F75=""),"",
IF(AND('2.5 CAPEX'!$L78&lt;&gt;"x",'2.5 CAPEX'!$M78&lt;&gt;"x"),0,
IF($F75=0,0,
IF(BY$4&lt;'2.1 Kraftwerk allgemein'!$F$16,0,
IF(BY$4='2.1 Kraftwerk allgemein'!$F$16,'2.5 CAPEX'!$J78/$F75,
IF(BY$4&lt;'2.1 Kraftwerk allgemein'!$F$16+$F75,
('2.5 CAPEX'!$J78+SUM(OFFSET('2.5 CAPEX'!CD78,0,-MIN(MAX($F75-1-('2.1 Kraftwerk allgemein'!$F$16-'1.1 Allgemein'!$I$22+1),0),COLUMN(BP75)-1-('2.1 Kraftwerk allgemein'!$F$16-'1.1 Allgemein'!$I$22+1)),1,MIN(MAX($F75-('2.1 Kraftwerk allgemein'!$F$16-'1.1 Allgemein'!$I$22+1),1),COLUMN(BP75)-('2.1 Kraftwerk allgemein'!$F$16-'1.1 Allgemein'!$I$22+1)))))/$F75,
SUM(OFFSET('2.5 CAPEX'!CD78,0,-MIN($F75-1,COLUMN(BP75)-1),1,MIN($F75,COLUMN(BP75))))/$F75)))))))</f>
        <v/>
      </c>
      <c r="BZ75" s="199" t="str">
        <f ca="1">IF('2.1 Kraftwerk allgemein'!$F$15&lt;'1.1 Allgemein'!$I$22,
IF(OR(ISNUMBER($D75)=FALSE,$F75=""),"",
IF(AND('2.5 CAPEX'!$L78&lt;&gt;"x",'2.5 CAPEX'!$M78&lt;&gt;"x"),0,
IF($F75=0,0,
IF(BZ$4&lt;'2.1 Kraftwerk allgemein'!$F$16,0,
IF(BZ$4='2.1 Kraftwerk allgemein'!$F$16,'2.5 CAPEX'!$J78/$F75,
IF(BZ$4&lt;'2.1 Kraftwerk allgemein'!$F$16+$F75,
('2.5 CAPEX'!$J78+SUM(OFFSET('2.5 CAPEX'!CE78,0,-MIN(MAX($F75-1-('2.1 Kraftwerk allgemein'!$F$16-'2.1 Kraftwerk allgemein'!$F$15+1),0),COLUMN(BQ75)-1-('2.1 Kraftwerk allgemein'!$F$16-'2.1 Kraftwerk allgemein'!$F$15+1)),1,MIN(MAX($F75-('2.1 Kraftwerk allgemein'!$F$16-'2.1 Kraftwerk allgemein'!$F$15+1),1),COLUMN(BQ75)-('2.1 Kraftwerk allgemein'!$F$16-'2.1 Kraftwerk allgemein'!$F$15+1)))))/$F75,
SUM(OFFSET('2.5 CAPEX'!CE78,0,-MIN($F75-1,COLUMN(BQ75)-1),1,MIN($F75,COLUMN(BQ75))))/$F75)))))),
IF(OR(ISNUMBER($D75)=FALSE,$F75=""),"",
IF(AND('2.5 CAPEX'!$L78&lt;&gt;"x",'2.5 CAPEX'!$M78&lt;&gt;"x"),0,
IF($F75=0,0,
IF(BZ$4&lt;'2.1 Kraftwerk allgemein'!$F$16,0,
IF(BZ$4='2.1 Kraftwerk allgemein'!$F$16,'2.5 CAPEX'!$J78/$F75,
IF(BZ$4&lt;'2.1 Kraftwerk allgemein'!$F$16+$F75,
('2.5 CAPEX'!$J78+SUM(OFFSET('2.5 CAPEX'!CE78,0,-MIN(MAX($F75-1-('2.1 Kraftwerk allgemein'!$F$16-'1.1 Allgemein'!$I$22+1),0),COLUMN(BQ75)-1-('2.1 Kraftwerk allgemein'!$F$16-'1.1 Allgemein'!$I$22+1)),1,MIN(MAX($F75-('2.1 Kraftwerk allgemein'!$F$16-'1.1 Allgemein'!$I$22+1),1),COLUMN(BQ75)-('2.1 Kraftwerk allgemein'!$F$16-'1.1 Allgemein'!$I$22+1)))))/$F75,
SUM(OFFSET('2.5 CAPEX'!CE78,0,-MIN($F75-1,COLUMN(BQ75)-1),1,MIN($F75,COLUMN(BQ75))))/$F75)))))))</f>
        <v/>
      </c>
      <c r="CA75" s="199" t="str">
        <f ca="1">IF('2.1 Kraftwerk allgemein'!$F$15&lt;'1.1 Allgemein'!$I$22,
IF(OR(ISNUMBER($D75)=FALSE,$F75=""),"",
IF(AND('2.5 CAPEX'!$L78&lt;&gt;"x",'2.5 CAPEX'!$M78&lt;&gt;"x"),0,
IF($F75=0,0,
IF(CA$4&lt;'2.1 Kraftwerk allgemein'!$F$16,0,
IF(CA$4='2.1 Kraftwerk allgemein'!$F$16,'2.5 CAPEX'!$J78/$F75,
IF(CA$4&lt;'2.1 Kraftwerk allgemein'!$F$16+$F75,
('2.5 CAPEX'!$J78+SUM(OFFSET('2.5 CAPEX'!CF78,0,-MIN(MAX($F75-1-('2.1 Kraftwerk allgemein'!$F$16-'2.1 Kraftwerk allgemein'!$F$15+1),0),COLUMN(BR75)-1-('2.1 Kraftwerk allgemein'!$F$16-'2.1 Kraftwerk allgemein'!$F$15+1)),1,MIN(MAX($F75-('2.1 Kraftwerk allgemein'!$F$16-'2.1 Kraftwerk allgemein'!$F$15+1),1),COLUMN(BR75)-('2.1 Kraftwerk allgemein'!$F$16-'2.1 Kraftwerk allgemein'!$F$15+1)))))/$F75,
SUM(OFFSET('2.5 CAPEX'!CF78,0,-MIN($F75-1,COLUMN(BR75)-1),1,MIN($F75,COLUMN(BR75))))/$F75)))))),
IF(OR(ISNUMBER($D75)=FALSE,$F75=""),"",
IF(AND('2.5 CAPEX'!$L78&lt;&gt;"x",'2.5 CAPEX'!$M78&lt;&gt;"x"),0,
IF($F75=0,0,
IF(CA$4&lt;'2.1 Kraftwerk allgemein'!$F$16,0,
IF(CA$4='2.1 Kraftwerk allgemein'!$F$16,'2.5 CAPEX'!$J78/$F75,
IF(CA$4&lt;'2.1 Kraftwerk allgemein'!$F$16+$F75,
('2.5 CAPEX'!$J78+SUM(OFFSET('2.5 CAPEX'!CF78,0,-MIN(MAX($F75-1-('2.1 Kraftwerk allgemein'!$F$16-'1.1 Allgemein'!$I$22+1),0),COLUMN(BR75)-1-('2.1 Kraftwerk allgemein'!$F$16-'1.1 Allgemein'!$I$22+1)),1,MIN(MAX($F75-('2.1 Kraftwerk allgemein'!$F$16-'1.1 Allgemein'!$I$22+1),1),COLUMN(BR75)-('2.1 Kraftwerk allgemein'!$F$16-'1.1 Allgemein'!$I$22+1)))))/$F75,
SUM(OFFSET('2.5 CAPEX'!CF78,0,-MIN($F75-1,COLUMN(BR75)-1),1,MIN($F75,COLUMN(BR75))))/$F75)))))))</f>
        <v/>
      </c>
      <c r="CB75" s="199" t="str">
        <f ca="1">IF('2.1 Kraftwerk allgemein'!$F$15&lt;'1.1 Allgemein'!$I$22,
IF(OR(ISNUMBER($D75)=FALSE,$F75=""),"",
IF(AND('2.5 CAPEX'!$L78&lt;&gt;"x",'2.5 CAPEX'!$M78&lt;&gt;"x"),0,
IF($F75=0,0,
IF(CB$4&lt;'2.1 Kraftwerk allgemein'!$F$16,0,
IF(CB$4='2.1 Kraftwerk allgemein'!$F$16,'2.5 CAPEX'!$J78/$F75,
IF(CB$4&lt;'2.1 Kraftwerk allgemein'!$F$16+$F75,
('2.5 CAPEX'!$J78+SUM(OFFSET('2.5 CAPEX'!CG78,0,-MIN(MAX($F75-1-('2.1 Kraftwerk allgemein'!$F$16-'2.1 Kraftwerk allgemein'!$F$15+1),0),COLUMN(BS75)-1-('2.1 Kraftwerk allgemein'!$F$16-'2.1 Kraftwerk allgemein'!$F$15+1)),1,MIN(MAX($F75-('2.1 Kraftwerk allgemein'!$F$16-'2.1 Kraftwerk allgemein'!$F$15+1),1),COLUMN(BS75)-('2.1 Kraftwerk allgemein'!$F$16-'2.1 Kraftwerk allgemein'!$F$15+1)))))/$F75,
SUM(OFFSET('2.5 CAPEX'!CG78,0,-MIN($F75-1,COLUMN(BS75)-1),1,MIN($F75,COLUMN(BS75))))/$F75)))))),
IF(OR(ISNUMBER($D75)=FALSE,$F75=""),"",
IF(AND('2.5 CAPEX'!$L78&lt;&gt;"x",'2.5 CAPEX'!$M78&lt;&gt;"x"),0,
IF($F75=0,0,
IF(CB$4&lt;'2.1 Kraftwerk allgemein'!$F$16,0,
IF(CB$4='2.1 Kraftwerk allgemein'!$F$16,'2.5 CAPEX'!$J78/$F75,
IF(CB$4&lt;'2.1 Kraftwerk allgemein'!$F$16+$F75,
('2.5 CAPEX'!$J78+SUM(OFFSET('2.5 CAPEX'!CG78,0,-MIN(MAX($F75-1-('2.1 Kraftwerk allgemein'!$F$16-'1.1 Allgemein'!$I$22+1),0),COLUMN(BS75)-1-('2.1 Kraftwerk allgemein'!$F$16-'1.1 Allgemein'!$I$22+1)),1,MIN(MAX($F75-('2.1 Kraftwerk allgemein'!$F$16-'1.1 Allgemein'!$I$22+1),1),COLUMN(BS75)-('2.1 Kraftwerk allgemein'!$F$16-'1.1 Allgemein'!$I$22+1)))))/$F75,
SUM(OFFSET('2.5 CAPEX'!CG78,0,-MIN($F75-1,COLUMN(BS75)-1),1,MIN($F75,COLUMN(BS75))))/$F75)))))))</f>
        <v/>
      </c>
      <c r="CC75" s="199" t="str">
        <f ca="1">IF('2.1 Kraftwerk allgemein'!$F$15&lt;'1.1 Allgemein'!$I$22,
IF(OR(ISNUMBER($D75)=FALSE,$F75=""),"",
IF(AND('2.5 CAPEX'!$L78&lt;&gt;"x",'2.5 CAPEX'!$M78&lt;&gt;"x"),0,
IF($F75=0,0,
IF(CC$4&lt;'2.1 Kraftwerk allgemein'!$F$16,0,
IF(CC$4='2.1 Kraftwerk allgemein'!$F$16,'2.5 CAPEX'!$J78/$F75,
IF(CC$4&lt;'2.1 Kraftwerk allgemein'!$F$16+$F75,
('2.5 CAPEX'!$J78+SUM(OFFSET('2.5 CAPEX'!CH78,0,-MIN(MAX($F75-1-('2.1 Kraftwerk allgemein'!$F$16-'2.1 Kraftwerk allgemein'!$F$15+1),0),COLUMN(BT75)-1-('2.1 Kraftwerk allgemein'!$F$16-'2.1 Kraftwerk allgemein'!$F$15+1)),1,MIN(MAX($F75-('2.1 Kraftwerk allgemein'!$F$16-'2.1 Kraftwerk allgemein'!$F$15+1),1),COLUMN(BT75)-('2.1 Kraftwerk allgemein'!$F$16-'2.1 Kraftwerk allgemein'!$F$15+1)))))/$F75,
SUM(OFFSET('2.5 CAPEX'!CH78,0,-MIN($F75-1,COLUMN(BT75)-1),1,MIN($F75,COLUMN(BT75))))/$F75)))))),
IF(OR(ISNUMBER($D75)=FALSE,$F75=""),"",
IF(AND('2.5 CAPEX'!$L78&lt;&gt;"x",'2.5 CAPEX'!$M78&lt;&gt;"x"),0,
IF($F75=0,0,
IF(CC$4&lt;'2.1 Kraftwerk allgemein'!$F$16,0,
IF(CC$4='2.1 Kraftwerk allgemein'!$F$16,'2.5 CAPEX'!$J78/$F75,
IF(CC$4&lt;'2.1 Kraftwerk allgemein'!$F$16+$F75,
('2.5 CAPEX'!$J78+SUM(OFFSET('2.5 CAPEX'!CH78,0,-MIN(MAX($F75-1-('2.1 Kraftwerk allgemein'!$F$16-'1.1 Allgemein'!$I$22+1),0),COLUMN(BT75)-1-('2.1 Kraftwerk allgemein'!$F$16-'1.1 Allgemein'!$I$22+1)),1,MIN(MAX($F75-('2.1 Kraftwerk allgemein'!$F$16-'1.1 Allgemein'!$I$22+1),1),COLUMN(BT75)-('2.1 Kraftwerk allgemein'!$F$16-'1.1 Allgemein'!$I$22+1)))))/$F75,
SUM(OFFSET('2.5 CAPEX'!CH78,0,-MIN($F75-1,COLUMN(BT75)-1),1,MIN($F75,COLUMN(BT75))))/$F75)))))))</f>
        <v/>
      </c>
      <c r="CD75" s="199" t="str">
        <f ca="1">IF('2.1 Kraftwerk allgemein'!$F$15&lt;'1.1 Allgemein'!$I$22,
IF(OR(ISNUMBER($D75)=FALSE,$F75=""),"",
IF(AND('2.5 CAPEX'!$L78&lt;&gt;"x",'2.5 CAPEX'!$M78&lt;&gt;"x"),0,
IF($F75=0,0,
IF(CD$4&lt;'2.1 Kraftwerk allgemein'!$F$16,0,
IF(CD$4='2.1 Kraftwerk allgemein'!$F$16,'2.5 CAPEX'!$J78/$F75,
IF(CD$4&lt;'2.1 Kraftwerk allgemein'!$F$16+$F75,
('2.5 CAPEX'!$J78+SUM(OFFSET('2.5 CAPEX'!CI78,0,-MIN(MAX($F75-1-('2.1 Kraftwerk allgemein'!$F$16-'2.1 Kraftwerk allgemein'!$F$15+1),0),COLUMN(BU75)-1-('2.1 Kraftwerk allgemein'!$F$16-'2.1 Kraftwerk allgemein'!$F$15+1)),1,MIN(MAX($F75-('2.1 Kraftwerk allgemein'!$F$16-'2.1 Kraftwerk allgemein'!$F$15+1),1),COLUMN(BU75)-('2.1 Kraftwerk allgemein'!$F$16-'2.1 Kraftwerk allgemein'!$F$15+1)))))/$F75,
SUM(OFFSET('2.5 CAPEX'!CI78,0,-MIN($F75-1,COLUMN(BU75)-1),1,MIN($F75,COLUMN(BU75))))/$F75)))))),
IF(OR(ISNUMBER($D75)=FALSE,$F75=""),"",
IF(AND('2.5 CAPEX'!$L78&lt;&gt;"x",'2.5 CAPEX'!$M78&lt;&gt;"x"),0,
IF($F75=0,0,
IF(CD$4&lt;'2.1 Kraftwerk allgemein'!$F$16,0,
IF(CD$4='2.1 Kraftwerk allgemein'!$F$16,'2.5 CAPEX'!$J78/$F75,
IF(CD$4&lt;'2.1 Kraftwerk allgemein'!$F$16+$F75,
('2.5 CAPEX'!$J78+SUM(OFFSET('2.5 CAPEX'!CI78,0,-MIN(MAX($F75-1-('2.1 Kraftwerk allgemein'!$F$16-'1.1 Allgemein'!$I$22+1),0),COLUMN(BU75)-1-('2.1 Kraftwerk allgemein'!$F$16-'1.1 Allgemein'!$I$22+1)),1,MIN(MAX($F75-('2.1 Kraftwerk allgemein'!$F$16-'1.1 Allgemein'!$I$22+1),1),COLUMN(BU75)-('2.1 Kraftwerk allgemein'!$F$16-'1.1 Allgemein'!$I$22+1)))))/$F75,
SUM(OFFSET('2.5 CAPEX'!CI78,0,-MIN($F75-1,COLUMN(BU75)-1),1,MIN($F75,COLUMN(BU75))))/$F75)))))))</f>
        <v/>
      </c>
      <c r="CE75" s="199" t="str">
        <f ca="1">IF('2.1 Kraftwerk allgemein'!$F$15&lt;'1.1 Allgemein'!$I$22,
IF(OR(ISNUMBER($D75)=FALSE,$F75=""),"",
IF(AND('2.5 CAPEX'!$L78&lt;&gt;"x",'2.5 CAPEX'!$M78&lt;&gt;"x"),0,
IF($F75=0,0,
IF(CE$4&lt;'2.1 Kraftwerk allgemein'!$F$16,0,
IF(CE$4='2.1 Kraftwerk allgemein'!$F$16,'2.5 CAPEX'!$J78/$F75,
IF(CE$4&lt;'2.1 Kraftwerk allgemein'!$F$16+$F75,
('2.5 CAPEX'!$J78+SUM(OFFSET('2.5 CAPEX'!CJ78,0,-MIN(MAX($F75-1-('2.1 Kraftwerk allgemein'!$F$16-'2.1 Kraftwerk allgemein'!$F$15+1),0),COLUMN(BV75)-1-('2.1 Kraftwerk allgemein'!$F$16-'2.1 Kraftwerk allgemein'!$F$15+1)),1,MIN(MAX($F75-('2.1 Kraftwerk allgemein'!$F$16-'2.1 Kraftwerk allgemein'!$F$15+1),1),COLUMN(BV75)-('2.1 Kraftwerk allgemein'!$F$16-'2.1 Kraftwerk allgemein'!$F$15+1)))))/$F75,
SUM(OFFSET('2.5 CAPEX'!CJ78,0,-MIN($F75-1,COLUMN(BV75)-1),1,MIN($F75,COLUMN(BV75))))/$F75)))))),
IF(OR(ISNUMBER($D75)=FALSE,$F75=""),"",
IF(AND('2.5 CAPEX'!$L78&lt;&gt;"x",'2.5 CAPEX'!$M78&lt;&gt;"x"),0,
IF($F75=0,0,
IF(CE$4&lt;'2.1 Kraftwerk allgemein'!$F$16,0,
IF(CE$4='2.1 Kraftwerk allgemein'!$F$16,'2.5 CAPEX'!$J78/$F75,
IF(CE$4&lt;'2.1 Kraftwerk allgemein'!$F$16+$F75,
('2.5 CAPEX'!$J78+SUM(OFFSET('2.5 CAPEX'!CJ78,0,-MIN(MAX($F75-1-('2.1 Kraftwerk allgemein'!$F$16-'1.1 Allgemein'!$I$22+1),0),COLUMN(BV75)-1-('2.1 Kraftwerk allgemein'!$F$16-'1.1 Allgemein'!$I$22+1)),1,MIN(MAX($F75-('2.1 Kraftwerk allgemein'!$F$16-'1.1 Allgemein'!$I$22+1),1),COLUMN(BV75)-('2.1 Kraftwerk allgemein'!$F$16-'1.1 Allgemein'!$I$22+1)))))/$F75,
SUM(OFFSET('2.5 CAPEX'!CJ78,0,-MIN($F75-1,COLUMN(BV75)-1),1,MIN($F75,COLUMN(BV75))))/$F75)))))))</f>
        <v/>
      </c>
      <c r="CF75" s="199" t="str">
        <f ca="1">IF('2.1 Kraftwerk allgemein'!$F$15&lt;'1.1 Allgemein'!$I$22,
IF(OR(ISNUMBER($D75)=FALSE,$F75=""),"",
IF(AND('2.5 CAPEX'!$L78&lt;&gt;"x",'2.5 CAPEX'!$M78&lt;&gt;"x"),0,
IF($F75=0,0,
IF(CF$4&lt;'2.1 Kraftwerk allgemein'!$F$16,0,
IF(CF$4='2.1 Kraftwerk allgemein'!$F$16,'2.5 CAPEX'!$J78/$F75,
IF(CF$4&lt;'2.1 Kraftwerk allgemein'!$F$16+$F75,
('2.5 CAPEX'!$J78+SUM(OFFSET('2.5 CAPEX'!CK78,0,-MIN(MAX($F75-1-('2.1 Kraftwerk allgemein'!$F$16-'2.1 Kraftwerk allgemein'!$F$15+1),0),COLUMN(BW75)-1-('2.1 Kraftwerk allgemein'!$F$16-'2.1 Kraftwerk allgemein'!$F$15+1)),1,MIN(MAX($F75-('2.1 Kraftwerk allgemein'!$F$16-'2.1 Kraftwerk allgemein'!$F$15+1),1),COLUMN(BW75)-('2.1 Kraftwerk allgemein'!$F$16-'2.1 Kraftwerk allgemein'!$F$15+1)))))/$F75,
SUM(OFFSET('2.5 CAPEX'!CK78,0,-MIN($F75-1,COLUMN(BW75)-1),1,MIN($F75,COLUMN(BW75))))/$F75)))))),
IF(OR(ISNUMBER($D75)=FALSE,$F75=""),"",
IF(AND('2.5 CAPEX'!$L78&lt;&gt;"x",'2.5 CAPEX'!$M78&lt;&gt;"x"),0,
IF($F75=0,0,
IF(CF$4&lt;'2.1 Kraftwerk allgemein'!$F$16,0,
IF(CF$4='2.1 Kraftwerk allgemein'!$F$16,'2.5 CAPEX'!$J78/$F75,
IF(CF$4&lt;'2.1 Kraftwerk allgemein'!$F$16+$F75,
('2.5 CAPEX'!$J78+SUM(OFFSET('2.5 CAPEX'!CK78,0,-MIN(MAX($F75-1-('2.1 Kraftwerk allgemein'!$F$16-'1.1 Allgemein'!$I$22+1),0),COLUMN(BW75)-1-('2.1 Kraftwerk allgemein'!$F$16-'1.1 Allgemein'!$I$22+1)),1,MIN(MAX($F75-('2.1 Kraftwerk allgemein'!$F$16-'1.1 Allgemein'!$I$22+1),1),COLUMN(BW75)-('2.1 Kraftwerk allgemein'!$F$16-'1.1 Allgemein'!$I$22+1)))))/$F75,
SUM(OFFSET('2.5 CAPEX'!CK78,0,-MIN($F75-1,COLUMN(BW75)-1),1,MIN($F75,COLUMN(BW75))))/$F75)))))))</f>
        <v/>
      </c>
      <c r="CG75" s="199" t="str">
        <f ca="1">IF('2.1 Kraftwerk allgemein'!$F$15&lt;'1.1 Allgemein'!$I$22,
IF(OR(ISNUMBER($D75)=FALSE,$F75=""),"",
IF(AND('2.5 CAPEX'!$L78&lt;&gt;"x",'2.5 CAPEX'!$M78&lt;&gt;"x"),0,
IF($F75=0,0,
IF(CG$4&lt;'2.1 Kraftwerk allgemein'!$F$16,0,
IF(CG$4='2.1 Kraftwerk allgemein'!$F$16,'2.5 CAPEX'!$J78/$F75,
IF(CG$4&lt;'2.1 Kraftwerk allgemein'!$F$16+$F75,
('2.5 CAPEX'!$J78+SUM(OFFSET('2.5 CAPEX'!CL78,0,-MIN(MAX($F75-1-('2.1 Kraftwerk allgemein'!$F$16-'2.1 Kraftwerk allgemein'!$F$15+1),0),COLUMN(BX75)-1-('2.1 Kraftwerk allgemein'!$F$16-'2.1 Kraftwerk allgemein'!$F$15+1)),1,MIN(MAX($F75-('2.1 Kraftwerk allgemein'!$F$16-'2.1 Kraftwerk allgemein'!$F$15+1),1),COLUMN(BX75)-('2.1 Kraftwerk allgemein'!$F$16-'2.1 Kraftwerk allgemein'!$F$15+1)))))/$F75,
SUM(OFFSET('2.5 CAPEX'!CL78,0,-MIN($F75-1,COLUMN(BX75)-1),1,MIN($F75,COLUMN(BX75))))/$F75)))))),
IF(OR(ISNUMBER($D75)=FALSE,$F75=""),"",
IF(AND('2.5 CAPEX'!$L78&lt;&gt;"x",'2.5 CAPEX'!$M78&lt;&gt;"x"),0,
IF($F75=0,0,
IF(CG$4&lt;'2.1 Kraftwerk allgemein'!$F$16,0,
IF(CG$4='2.1 Kraftwerk allgemein'!$F$16,'2.5 CAPEX'!$J78/$F75,
IF(CG$4&lt;'2.1 Kraftwerk allgemein'!$F$16+$F75,
('2.5 CAPEX'!$J78+SUM(OFFSET('2.5 CAPEX'!CL78,0,-MIN(MAX($F75-1-('2.1 Kraftwerk allgemein'!$F$16-'1.1 Allgemein'!$I$22+1),0),COLUMN(BX75)-1-('2.1 Kraftwerk allgemein'!$F$16-'1.1 Allgemein'!$I$22+1)),1,MIN(MAX($F75-('2.1 Kraftwerk allgemein'!$F$16-'1.1 Allgemein'!$I$22+1),1),COLUMN(BX75)-('2.1 Kraftwerk allgemein'!$F$16-'1.1 Allgemein'!$I$22+1)))))/$F75,
SUM(OFFSET('2.5 CAPEX'!CL78,0,-MIN($F75-1,COLUMN(BX75)-1),1,MIN($F75,COLUMN(BX75))))/$F75)))))))</f>
        <v/>
      </c>
      <c r="CH75" s="199" t="str">
        <f ca="1">IF('2.1 Kraftwerk allgemein'!$F$15&lt;'1.1 Allgemein'!$I$22,
IF(OR(ISNUMBER($D75)=FALSE,$F75=""),"",
IF(AND('2.5 CAPEX'!$L78&lt;&gt;"x",'2.5 CAPEX'!$M78&lt;&gt;"x"),0,
IF($F75=0,0,
IF(CH$4&lt;'2.1 Kraftwerk allgemein'!$F$16,0,
IF(CH$4='2.1 Kraftwerk allgemein'!$F$16,'2.5 CAPEX'!$J78/$F75,
IF(CH$4&lt;'2.1 Kraftwerk allgemein'!$F$16+$F75,
('2.5 CAPEX'!$J78+SUM(OFFSET('2.5 CAPEX'!CM78,0,-MIN(MAX($F75-1-('2.1 Kraftwerk allgemein'!$F$16-'2.1 Kraftwerk allgemein'!$F$15+1),0),COLUMN(BY75)-1-('2.1 Kraftwerk allgemein'!$F$16-'2.1 Kraftwerk allgemein'!$F$15+1)),1,MIN(MAX($F75-('2.1 Kraftwerk allgemein'!$F$16-'2.1 Kraftwerk allgemein'!$F$15+1),1),COLUMN(BY75)-('2.1 Kraftwerk allgemein'!$F$16-'2.1 Kraftwerk allgemein'!$F$15+1)))))/$F75,
SUM(OFFSET('2.5 CAPEX'!CM78,0,-MIN($F75-1,COLUMN(BY75)-1),1,MIN($F75,COLUMN(BY75))))/$F75)))))),
IF(OR(ISNUMBER($D75)=FALSE,$F75=""),"",
IF(AND('2.5 CAPEX'!$L78&lt;&gt;"x",'2.5 CAPEX'!$M78&lt;&gt;"x"),0,
IF($F75=0,0,
IF(CH$4&lt;'2.1 Kraftwerk allgemein'!$F$16,0,
IF(CH$4='2.1 Kraftwerk allgemein'!$F$16,'2.5 CAPEX'!$J78/$F75,
IF(CH$4&lt;'2.1 Kraftwerk allgemein'!$F$16+$F75,
('2.5 CAPEX'!$J78+SUM(OFFSET('2.5 CAPEX'!CM78,0,-MIN(MAX($F75-1-('2.1 Kraftwerk allgemein'!$F$16-'1.1 Allgemein'!$I$22+1),0),COLUMN(BY75)-1-('2.1 Kraftwerk allgemein'!$F$16-'1.1 Allgemein'!$I$22+1)),1,MIN(MAX($F75-('2.1 Kraftwerk allgemein'!$F$16-'1.1 Allgemein'!$I$22+1),1),COLUMN(BY75)-('2.1 Kraftwerk allgemein'!$F$16-'1.1 Allgemein'!$I$22+1)))))/$F75,
SUM(OFFSET('2.5 CAPEX'!CM78,0,-MIN($F75-1,COLUMN(BY75)-1),1,MIN($F75,COLUMN(BY75))))/$F75)))))))</f>
        <v/>
      </c>
      <c r="CI75" s="199" t="str">
        <f ca="1">IF('2.1 Kraftwerk allgemein'!$F$15&lt;'1.1 Allgemein'!$I$22,
IF(OR(ISNUMBER($D75)=FALSE,$F75=""),"",
IF(AND('2.5 CAPEX'!$L78&lt;&gt;"x",'2.5 CAPEX'!$M78&lt;&gt;"x"),0,
IF($F75=0,0,
IF(CI$4&lt;'2.1 Kraftwerk allgemein'!$F$16,0,
IF(CI$4='2.1 Kraftwerk allgemein'!$F$16,'2.5 CAPEX'!$J78/$F75,
IF(CI$4&lt;'2.1 Kraftwerk allgemein'!$F$16+$F75,
('2.5 CAPEX'!$J78+SUM(OFFSET('2.5 CAPEX'!CN78,0,-MIN(MAX($F75-1-('2.1 Kraftwerk allgemein'!$F$16-'2.1 Kraftwerk allgemein'!$F$15+1),0),COLUMN(BZ75)-1-('2.1 Kraftwerk allgemein'!$F$16-'2.1 Kraftwerk allgemein'!$F$15+1)),1,MIN(MAX($F75-('2.1 Kraftwerk allgemein'!$F$16-'2.1 Kraftwerk allgemein'!$F$15+1),1),COLUMN(BZ75)-('2.1 Kraftwerk allgemein'!$F$16-'2.1 Kraftwerk allgemein'!$F$15+1)))))/$F75,
SUM(OFFSET('2.5 CAPEX'!CN78,0,-MIN($F75-1,COLUMN(BZ75)-1),1,MIN($F75,COLUMN(BZ75))))/$F75)))))),
IF(OR(ISNUMBER($D75)=FALSE,$F75=""),"",
IF(AND('2.5 CAPEX'!$L78&lt;&gt;"x",'2.5 CAPEX'!$M78&lt;&gt;"x"),0,
IF($F75=0,0,
IF(CI$4&lt;'2.1 Kraftwerk allgemein'!$F$16,0,
IF(CI$4='2.1 Kraftwerk allgemein'!$F$16,'2.5 CAPEX'!$J78/$F75,
IF(CI$4&lt;'2.1 Kraftwerk allgemein'!$F$16+$F75,
('2.5 CAPEX'!$J78+SUM(OFFSET('2.5 CAPEX'!CN78,0,-MIN(MAX($F75-1-('2.1 Kraftwerk allgemein'!$F$16-'1.1 Allgemein'!$I$22+1),0),COLUMN(BZ75)-1-('2.1 Kraftwerk allgemein'!$F$16-'1.1 Allgemein'!$I$22+1)),1,MIN(MAX($F75-('2.1 Kraftwerk allgemein'!$F$16-'1.1 Allgemein'!$I$22+1),1),COLUMN(BZ75)-('2.1 Kraftwerk allgemein'!$F$16-'1.1 Allgemein'!$I$22+1)))))/$F75,
SUM(OFFSET('2.5 CAPEX'!CN78,0,-MIN($F75-1,COLUMN(BZ75)-1),1,MIN($F75,COLUMN(BZ75))))/$F75)))))))</f>
        <v/>
      </c>
      <c r="CJ75" s="199" t="str">
        <f ca="1">IF('2.1 Kraftwerk allgemein'!$F$15&lt;'1.1 Allgemein'!$I$22,
IF(OR(ISNUMBER($D75)=FALSE,$F75=""),"",
IF(AND('2.5 CAPEX'!$L78&lt;&gt;"x",'2.5 CAPEX'!$M78&lt;&gt;"x"),0,
IF($F75=0,0,
IF(CJ$4&lt;'2.1 Kraftwerk allgemein'!$F$16,0,
IF(CJ$4='2.1 Kraftwerk allgemein'!$F$16,'2.5 CAPEX'!$J78/$F75,
IF(CJ$4&lt;'2.1 Kraftwerk allgemein'!$F$16+$F75,
('2.5 CAPEX'!$J78+SUM(OFFSET('2.5 CAPEX'!CO78,0,-MIN(MAX($F75-1-('2.1 Kraftwerk allgemein'!$F$16-'2.1 Kraftwerk allgemein'!$F$15+1),0),COLUMN(CA75)-1-('2.1 Kraftwerk allgemein'!$F$16-'2.1 Kraftwerk allgemein'!$F$15+1)),1,MIN(MAX($F75-('2.1 Kraftwerk allgemein'!$F$16-'2.1 Kraftwerk allgemein'!$F$15+1),1),COLUMN(CA75)-('2.1 Kraftwerk allgemein'!$F$16-'2.1 Kraftwerk allgemein'!$F$15+1)))))/$F75,
SUM(OFFSET('2.5 CAPEX'!CO78,0,-MIN($F75-1,COLUMN(CA75)-1),1,MIN($F75,COLUMN(CA75))))/$F75)))))),
IF(OR(ISNUMBER($D75)=FALSE,$F75=""),"",
IF(AND('2.5 CAPEX'!$L78&lt;&gt;"x",'2.5 CAPEX'!$M78&lt;&gt;"x"),0,
IF($F75=0,0,
IF(CJ$4&lt;'2.1 Kraftwerk allgemein'!$F$16,0,
IF(CJ$4='2.1 Kraftwerk allgemein'!$F$16,'2.5 CAPEX'!$J78/$F75,
IF(CJ$4&lt;'2.1 Kraftwerk allgemein'!$F$16+$F75,
('2.5 CAPEX'!$J78+SUM(OFFSET('2.5 CAPEX'!CO78,0,-MIN(MAX($F75-1-('2.1 Kraftwerk allgemein'!$F$16-'1.1 Allgemein'!$I$22+1),0),COLUMN(CA75)-1-('2.1 Kraftwerk allgemein'!$F$16-'1.1 Allgemein'!$I$22+1)),1,MIN(MAX($F75-('2.1 Kraftwerk allgemein'!$F$16-'1.1 Allgemein'!$I$22+1),1),COLUMN(CA75)-('2.1 Kraftwerk allgemein'!$F$16-'1.1 Allgemein'!$I$22+1)))))/$F75,
SUM(OFFSET('2.5 CAPEX'!CO78,0,-MIN($F75-1,COLUMN(CA75)-1),1,MIN($F75,COLUMN(CA75))))/$F75)))))))</f>
        <v/>
      </c>
      <c r="CK75" s="199" t="str">
        <f ca="1">IF('2.1 Kraftwerk allgemein'!$F$15&lt;'1.1 Allgemein'!$I$22,
IF(OR(ISNUMBER($D75)=FALSE,$F75=""),"",
IF(AND('2.5 CAPEX'!$L78&lt;&gt;"x",'2.5 CAPEX'!$M78&lt;&gt;"x"),0,
IF($F75=0,0,
IF(CK$4&lt;'2.1 Kraftwerk allgemein'!$F$16,0,
IF(CK$4='2.1 Kraftwerk allgemein'!$F$16,'2.5 CAPEX'!$J78/$F75,
IF(CK$4&lt;'2.1 Kraftwerk allgemein'!$F$16+$F75,
('2.5 CAPEX'!$J78+SUM(OFFSET('2.5 CAPEX'!CP78,0,-MIN(MAX($F75-1-('2.1 Kraftwerk allgemein'!$F$16-'2.1 Kraftwerk allgemein'!$F$15+1),0),COLUMN(CB75)-1-('2.1 Kraftwerk allgemein'!$F$16-'2.1 Kraftwerk allgemein'!$F$15+1)),1,MIN(MAX($F75-('2.1 Kraftwerk allgemein'!$F$16-'2.1 Kraftwerk allgemein'!$F$15+1),1),COLUMN(CB75)-('2.1 Kraftwerk allgemein'!$F$16-'2.1 Kraftwerk allgemein'!$F$15+1)))))/$F75,
SUM(OFFSET('2.5 CAPEX'!CP78,0,-MIN($F75-1,COLUMN(CB75)-1),1,MIN($F75,COLUMN(CB75))))/$F75)))))),
IF(OR(ISNUMBER($D75)=FALSE,$F75=""),"",
IF(AND('2.5 CAPEX'!$L78&lt;&gt;"x",'2.5 CAPEX'!$M78&lt;&gt;"x"),0,
IF($F75=0,0,
IF(CK$4&lt;'2.1 Kraftwerk allgemein'!$F$16,0,
IF(CK$4='2.1 Kraftwerk allgemein'!$F$16,'2.5 CAPEX'!$J78/$F75,
IF(CK$4&lt;'2.1 Kraftwerk allgemein'!$F$16+$F75,
('2.5 CAPEX'!$J78+SUM(OFFSET('2.5 CAPEX'!CP78,0,-MIN(MAX($F75-1-('2.1 Kraftwerk allgemein'!$F$16-'1.1 Allgemein'!$I$22+1),0),COLUMN(CB75)-1-('2.1 Kraftwerk allgemein'!$F$16-'1.1 Allgemein'!$I$22+1)),1,MIN(MAX($F75-('2.1 Kraftwerk allgemein'!$F$16-'1.1 Allgemein'!$I$22+1),1),COLUMN(CB75)-('2.1 Kraftwerk allgemein'!$F$16-'1.1 Allgemein'!$I$22+1)))))/$F75,
SUM(OFFSET('2.5 CAPEX'!CP78,0,-MIN($F75-1,COLUMN(CB75)-1),1,MIN($F75,COLUMN(CB75))))/$F75)))))))</f>
        <v/>
      </c>
      <c r="CL75" s="199" t="str">
        <f ca="1">IF('2.1 Kraftwerk allgemein'!$F$15&lt;'1.1 Allgemein'!$I$22,
IF(OR(ISNUMBER($D75)=FALSE,$F75=""),"",
IF(AND('2.5 CAPEX'!$L78&lt;&gt;"x",'2.5 CAPEX'!$M78&lt;&gt;"x"),0,
IF($F75=0,0,
IF(CL$4&lt;'2.1 Kraftwerk allgemein'!$F$16,0,
IF(CL$4='2.1 Kraftwerk allgemein'!$F$16,'2.5 CAPEX'!$J78/$F75,
IF(CL$4&lt;'2.1 Kraftwerk allgemein'!$F$16+$F75,
('2.5 CAPEX'!$J78+SUM(OFFSET('2.5 CAPEX'!CQ78,0,-MIN(MAX($F75-1-('2.1 Kraftwerk allgemein'!$F$16-'2.1 Kraftwerk allgemein'!$F$15+1),0),COLUMN(CC75)-1-('2.1 Kraftwerk allgemein'!$F$16-'2.1 Kraftwerk allgemein'!$F$15+1)),1,MIN(MAX($F75-('2.1 Kraftwerk allgemein'!$F$16-'2.1 Kraftwerk allgemein'!$F$15+1),1),COLUMN(CC75)-('2.1 Kraftwerk allgemein'!$F$16-'2.1 Kraftwerk allgemein'!$F$15+1)))))/$F75,
SUM(OFFSET('2.5 CAPEX'!CQ78,0,-MIN($F75-1,COLUMN(CC75)-1),1,MIN($F75,COLUMN(CC75))))/$F75)))))),
IF(OR(ISNUMBER($D75)=FALSE,$F75=""),"",
IF(AND('2.5 CAPEX'!$L78&lt;&gt;"x",'2.5 CAPEX'!$M78&lt;&gt;"x"),0,
IF($F75=0,0,
IF(CL$4&lt;'2.1 Kraftwerk allgemein'!$F$16,0,
IF(CL$4='2.1 Kraftwerk allgemein'!$F$16,'2.5 CAPEX'!$J78/$F75,
IF(CL$4&lt;'2.1 Kraftwerk allgemein'!$F$16+$F75,
('2.5 CAPEX'!$J78+SUM(OFFSET('2.5 CAPEX'!CQ78,0,-MIN(MAX($F75-1-('2.1 Kraftwerk allgemein'!$F$16-'1.1 Allgemein'!$I$22+1),0),COLUMN(CC75)-1-('2.1 Kraftwerk allgemein'!$F$16-'1.1 Allgemein'!$I$22+1)),1,MIN(MAX($F75-('2.1 Kraftwerk allgemein'!$F$16-'1.1 Allgemein'!$I$22+1),1),COLUMN(CC75)-('2.1 Kraftwerk allgemein'!$F$16-'1.1 Allgemein'!$I$22+1)))))/$F75,
SUM(OFFSET('2.5 CAPEX'!CQ78,0,-MIN($F75-1,COLUMN(CC75)-1),1,MIN($F75,COLUMN(CC75))))/$F75)))))))</f>
        <v/>
      </c>
      <c r="CM75" s="199" t="str">
        <f ca="1">IF('2.1 Kraftwerk allgemein'!$F$15&lt;'1.1 Allgemein'!$I$22,
IF(OR(ISNUMBER($D75)=FALSE,$F75=""),"",
IF(AND('2.5 CAPEX'!$L78&lt;&gt;"x",'2.5 CAPEX'!$M78&lt;&gt;"x"),0,
IF($F75=0,0,
IF(CM$4&lt;'2.1 Kraftwerk allgemein'!$F$16,0,
IF(CM$4='2.1 Kraftwerk allgemein'!$F$16,'2.5 CAPEX'!$J78/$F75,
IF(CM$4&lt;'2.1 Kraftwerk allgemein'!$F$16+$F75,
('2.5 CAPEX'!$J78+SUM(OFFSET('2.5 CAPEX'!CR78,0,-MIN(MAX($F75-1-('2.1 Kraftwerk allgemein'!$F$16-'2.1 Kraftwerk allgemein'!$F$15+1),0),COLUMN(CD75)-1-('2.1 Kraftwerk allgemein'!$F$16-'2.1 Kraftwerk allgemein'!$F$15+1)),1,MIN(MAX($F75-('2.1 Kraftwerk allgemein'!$F$16-'2.1 Kraftwerk allgemein'!$F$15+1),1),COLUMN(CD75)-('2.1 Kraftwerk allgemein'!$F$16-'2.1 Kraftwerk allgemein'!$F$15+1)))))/$F75,
SUM(OFFSET('2.5 CAPEX'!CR78,0,-MIN($F75-1,COLUMN(CD75)-1),1,MIN($F75,COLUMN(CD75))))/$F75)))))),
IF(OR(ISNUMBER($D75)=FALSE,$F75=""),"",
IF(AND('2.5 CAPEX'!$L78&lt;&gt;"x",'2.5 CAPEX'!$M78&lt;&gt;"x"),0,
IF($F75=0,0,
IF(CM$4&lt;'2.1 Kraftwerk allgemein'!$F$16,0,
IF(CM$4='2.1 Kraftwerk allgemein'!$F$16,'2.5 CAPEX'!$J78/$F75,
IF(CM$4&lt;'2.1 Kraftwerk allgemein'!$F$16+$F75,
('2.5 CAPEX'!$J78+SUM(OFFSET('2.5 CAPEX'!CR78,0,-MIN(MAX($F75-1-('2.1 Kraftwerk allgemein'!$F$16-'1.1 Allgemein'!$I$22+1),0),COLUMN(CD75)-1-('2.1 Kraftwerk allgemein'!$F$16-'1.1 Allgemein'!$I$22+1)),1,MIN(MAX($F75-('2.1 Kraftwerk allgemein'!$F$16-'1.1 Allgemein'!$I$22+1),1),COLUMN(CD75)-('2.1 Kraftwerk allgemein'!$F$16-'1.1 Allgemein'!$I$22+1)))))/$F75,
SUM(OFFSET('2.5 CAPEX'!CR78,0,-MIN($F75-1,COLUMN(CD75)-1),1,MIN($F75,COLUMN(CD75))))/$F75)))))))</f>
        <v/>
      </c>
      <c r="CN75" s="199" t="str">
        <f ca="1">IF('2.1 Kraftwerk allgemein'!$F$15&lt;'1.1 Allgemein'!$I$22,
IF(OR(ISNUMBER($D75)=FALSE,$F75=""),"",
IF(AND('2.5 CAPEX'!$L78&lt;&gt;"x",'2.5 CAPEX'!$M78&lt;&gt;"x"),0,
IF($F75=0,0,
IF(CN$4&lt;'2.1 Kraftwerk allgemein'!$F$16,0,
IF(CN$4='2.1 Kraftwerk allgemein'!$F$16,'2.5 CAPEX'!$J78/$F75,
IF(CN$4&lt;'2.1 Kraftwerk allgemein'!$F$16+$F75,
('2.5 CAPEX'!$J78+SUM(OFFSET('2.5 CAPEX'!CS78,0,-MIN(MAX($F75-1-('2.1 Kraftwerk allgemein'!$F$16-'2.1 Kraftwerk allgemein'!$F$15+1),0),COLUMN(CE75)-1-('2.1 Kraftwerk allgemein'!$F$16-'2.1 Kraftwerk allgemein'!$F$15+1)),1,MIN(MAX($F75-('2.1 Kraftwerk allgemein'!$F$16-'2.1 Kraftwerk allgemein'!$F$15+1),1),COLUMN(CE75)-('2.1 Kraftwerk allgemein'!$F$16-'2.1 Kraftwerk allgemein'!$F$15+1)))))/$F75,
SUM(OFFSET('2.5 CAPEX'!CS78,0,-MIN($F75-1,COLUMN(CE75)-1),1,MIN($F75,COLUMN(CE75))))/$F75)))))),
IF(OR(ISNUMBER($D75)=FALSE,$F75=""),"",
IF(AND('2.5 CAPEX'!$L78&lt;&gt;"x",'2.5 CAPEX'!$M78&lt;&gt;"x"),0,
IF($F75=0,0,
IF(CN$4&lt;'2.1 Kraftwerk allgemein'!$F$16,0,
IF(CN$4='2.1 Kraftwerk allgemein'!$F$16,'2.5 CAPEX'!$J78/$F75,
IF(CN$4&lt;'2.1 Kraftwerk allgemein'!$F$16+$F75,
('2.5 CAPEX'!$J78+SUM(OFFSET('2.5 CAPEX'!CS78,0,-MIN(MAX($F75-1-('2.1 Kraftwerk allgemein'!$F$16-'1.1 Allgemein'!$I$22+1),0),COLUMN(CE75)-1-('2.1 Kraftwerk allgemein'!$F$16-'1.1 Allgemein'!$I$22+1)),1,MIN(MAX($F75-('2.1 Kraftwerk allgemein'!$F$16-'1.1 Allgemein'!$I$22+1),1),COLUMN(CE75)-('2.1 Kraftwerk allgemein'!$F$16-'1.1 Allgemein'!$I$22+1)))))/$F75,
SUM(OFFSET('2.5 CAPEX'!CS78,0,-MIN($F75-1,COLUMN(CE75)-1),1,MIN($F75,COLUMN(CE75))))/$F75)))))))</f>
        <v/>
      </c>
      <c r="CO75" s="199" t="str">
        <f ca="1">IF('2.1 Kraftwerk allgemein'!$F$15&lt;'1.1 Allgemein'!$I$22,
IF(OR(ISNUMBER($D75)=FALSE,$F75=""),"",
IF(AND('2.5 CAPEX'!$L78&lt;&gt;"x",'2.5 CAPEX'!$M78&lt;&gt;"x"),0,
IF($F75=0,0,
IF(CO$4&lt;'2.1 Kraftwerk allgemein'!$F$16,0,
IF(CO$4='2.1 Kraftwerk allgemein'!$F$16,'2.5 CAPEX'!$J78/$F75,
IF(CO$4&lt;'2.1 Kraftwerk allgemein'!$F$16+$F75,
('2.5 CAPEX'!$J78+SUM(OFFSET('2.5 CAPEX'!CT78,0,-MIN(MAX($F75-1-('2.1 Kraftwerk allgemein'!$F$16-'2.1 Kraftwerk allgemein'!$F$15+1),0),COLUMN(CF75)-1-('2.1 Kraftwerk allgemein'!$F$16-'2.1 Kraftwerk allgemein'!$F$15+1)),1,MIN(MAX($F75-('2.1 Kraftwerk allgemein'!$F$16-'2.1 Kraftwerk allgemein'!$F$15+1),1),COLUMN(CF75)-('2.1 Kraftwerk allgemein'!$F$16-'2.1 Kraftwerk allgemein'!$F$15+1)))))/$F75,
SUM(OFFSET('2.5 CAPEX'!CT78,0,-MIN($F75-1,COLUMN(CF75)-1),1,MIN($F75,COLUMN(CF75))))/$F75)))))),
IF(OR(ISNUMBER($D75)=FALSE,$F75=""),"",
IF(AND('2.5 CAPEX'!$L78&lt;&gt;"x",'2.5 CAPEX'!$M78&lt;&gt;"x"),0,
IF($F75=0,0,
IF(CO$4&lt;'2.1 Kraftwerk allgemein'!$F$16,0,
IF(CO$4='2.1 Kraftwerk allgemein'!$F$16,'2.5 CAPEX'!$J78/$F75,
IF(CO$4&lt;'2.1 Kraftwerk allgemein'!$F$16+$F75,
('2.5 CAPEX'!$J78+SUM(OFFSET('2.5 CAPEX'!CT78,0,-MIN(MAX($F75-1-('2.1 Kraftwerk allgemein'!$F$16-'1.1 Allgemein'!$I$22+1),0),COLUMN(CF75)-1-('2.1 Kraftwerk allgemein'!$F$16-'1.1 Allgemein'!$I$22+1)),1,MIN(MAX($F75-('2.1 Kraftwerk allgemein'!$F$16-'1.1 Allgemein'!$I$22+1),1),COLUMN(CF75)-('2.1 Kraftwerk allgemein'!$F$16-'1.1 Allgemein'!$I$22+1)))))/$F75,
SUM(OFFSET('2.5 CAPEX'!CT78,0,-MIN($F75-1,COLUMN(CF75)-1),1,MIN($F75,COLUMN(CF75))))/$F75)))))))</f>
        <v/>
      </c>
      <c r="CP75" s="199" t="str">
        <f ca="1">IF('2.1 Kraftwerk allgemein'!$F$15&lt;'1.1 Allgemein'!$I$22,
IF(OR(ISNUMBER($D75)=FALSE,$F75=""),"",
IF(AND('2.5 CAPEX'!$L78&lt;&gt;"x",'2.5 CAPEX'!$M78&lt;&gt;"x"),0,
IF($F75=0,0,
IF(CP$4&lt;'2.1 Kraftwerk allgemein'!$F$16,0,
IF(CP$4='2.1 Kraftwerk allgemein'!$F$16,'2.5 CAPEX'!$J78/$F75,
IF(CP$4&lt;'2.1 Kraftwerk allgemein'!$F$16+$F75,
('2.5 CAPEX'!$J78+SUM(OFFSET('2.5 CAPEX'!CU78,0,-MIN(MAX($F75-1-('2.1 Kraftwerk allgemein'!$F$16-'2.1 Kraftwerk allgemein'!$F$15+1),0),COLUMN(CG75)-1-('2.1 Kraftwerk allgemein'!$F$16-'2.1 Kraftwerk allgemein'!$F$15+1)),1,MIN(MAX($F75-('2.1 Kraftwerk allgemein'!$F$16-'2.1 Kraftwerk allgemein'!$F$15+1),1),COLUMN(CG75)-('2.1 Kraftwerk allgemein'!$F$16-'2.1 Kraftwerk allgemein'!$F$15+1)))))/$F75,
SUM(OFFSET('2.5 CAPEX'!CU78,0,-MIN($F75-1,COLUMN(CG75)-1),1,MIN($F75,COLUMN(CG75))))/$F75)))))),
IF(OR(ISNUMBER($D75)=FALSE,$F75=""),"",
IF(AND('2.5 CAPEX'!$L78&lt;&gt;"x",'2.5 CAPEX'!$M78&lt;&gt;"x"),0,
IF($F75=0,0,
IF(CP$4&lt;'2.1 Kraftwerk allgemein'!$F$16,0,
IF(CP$4='2.1 Kraftwerk allgemein'!$F$16,'2.5 CAPEX'!$J78/$F75,
IF(CP$4&lt;'2.1 Kraftwerk allgemein'!$F$16+$F75,
('2.5 CAPEX'!$J78+SUM(OFFSET('2.5 CAPEX'!CU78,0,-MIN(MAX($F75-1-('2.1 Kraftwerk allgemein'!$F$16-'1.1 Allgemein'!$I$22+1),0),COLUMN(CG75)-1-('2.1 Kraftwerk allgemein'!$F$16-'1.1 Allgemein'!$I$22+1)),1,MIN(MAX($F75-('2.1 Kraftwerk allgemein'!$F$16-'1.1 Allgemein'!$I$22+1),1),COLUMN(CG75)-('2.1 Kraftwerk allgemein'!$F$16-'1.1 Allgemein'!$I$22+1)))))/$F75,
SUM(OFFSET('2.5 CAPEX'!CU78,0,-MIN($F75-1,COLUMN(CG75)-1),1,MIN($F75,COLUMN(CG75))))/$F75)))))))</f>
        <v/>
      </c>
      <c r="CQ75" s="199" t="str">
        <f ca="1">IF('2.1 Kraftwerk allgemein'!$F$15&lt;'1.1 Allgemein'!$I$22,
IF(OR(ISNUMBER($D75)=FALSE,$F75=""),"",
IF(AND('2.5 CAPEX'!$L78&lt;&gt;"x",'2.5 CAPEX'!$M78&lt;&gt;"x"),0,
IF($F75=0,0,
IF(CQ$4&lt;'2.1 Kraftwerk allgemein'!$F$16,0,
IF(CQ$4='2.1 Kraftwerk allgemein'!$F$16,'2.5 CAPEX'!$J78/$F75,
IF(CQ$4&lt;'2.1 Kraftwerk allgemein'!$F$16+$F75,
('2.5 CAPEX'!$J78+SUM(OFFSET('2.5 CAPEX'!CV78,0,-MIN(MAX($F75-1-('2.1 Kraftwerk allgemein'!$F$16-'2.1 Kraftwerk allgemein'!$F$15+1),0),COLUMN(CH75)-1-('2.1 Kraftwerk allgemein'!$F$16-'2.1 Kraftwerk allgemein'!$F$15+1)),1,MIN(MAX($F75-('2.1 Kraftwerk allgemein'!$F$16-'2.1 Kraftwerk allgemein'!$F$15+1),1),COLUMN(CH75)-('2.1 Kraftwerk allgemein'!$F$16-'2.1 Kraftwerk allgemein'!$F$15+1)))))/$F75,
SUM(OFFSET('2.5 CAPEX'!CV78,0,-MIN($F75-1,COLUMN(CH75)-1),1,MIN($F75,COLUMN(CH75))))/$F75)))))),
IF(OR(ISNUMBER($D75)=FALSE,$F75=""),"",
IF(AND('2.5 CAPEX'!$L78&lt;&gt;"x",'2.5 CAPEX'!$M78&lt;&gt;"x"),0,
IF($F75=0,0,
IF(CQ$4&lt;'2.1 Kraftwerk allgemein'!$F$16,0,
IF(CQ$4='2.1 Kraftwerk allgemein'!$F$16,'2.5 CAPEX'!$J78/$F75,
IF(CQ$4&lt;'2.1 Kraftwerk allgemein'!$F$16+$F75,
('2.5 CAPEX'!$J78+SUM(OFFSET('2.5 CAPEX'!CV78,0,-MIN(MAX($F75-1-('2.1 Kraftwerk allgemein'!$F$16-'1.1 Allgemein'!$I$22+1),0),COLUMN(CH75)-1-('2.1 Kraftwerk allgemein'!$F$16-'1.1 Allgemein'!$I$22+1)),1,MIN(MAX($F75-('2.1 Kraftwerk allgemein'!$F$16-'1.1 Allgemein'!$I$22+1),1),COLUMN(CH75)-('2.1 Kraftwerk allgemein'!$F$16-'1.1 Allgemein'!$I$22+1)))))/$F75,
SUM(OFFSET('2.5 CAPEX'!CV78,0,-MIN($F75-1,COLUMN(CH75)-1),1,MIN($F75,COLUMN(CH75))))/$F75)))))))</f>
        <v/>
      </c>
      <c r="CR75" s="199" t="str">
        <f ca="1">IF('2.1 Kraftwerk allgemein'!$F$15&lt;'1.1 Allgemein'!$I$22,
IF(OR(ISNUMBER($D75)=FALSE,$F75=""),"",
IF(AND('2.5 CAPEX'!$L78&lt;&gt;"x",'2.5 CAPEX'!$M78&lt;&gt;"x"),0,
IF($F75=0,0,
IF(CR$4&lt;'2.1 Kraftwerk allgemein'!$F$16,0,
IF(CR$4='2.1 Kraftwerk allgemein'!$F$16,'2.5 CAPEX'!$J78/$F75,
IF(CR$4&lt;'2.1 Kraftwerk allgemein'!$F$16+$F75,
('2.5 CAPEX'!$J78+SUM(OFFSET('2.5 CAPEX'!CW78,0,-MIN(MAX($F75-1-('2.1 Kraftwerk allgemein'!$F$16-'2.1 Kraftwerk allgemein'!$F$15+1),0),COLUMN(CI75)-1-('2.1 Kraftwerk allgemein'!$F$16-'2.1 Kraftwerk allgemein'!$F$15+1)),1,MIN(MAX($F75-('2.1 Kraftwerk allgemein'!$F$16-'2.1 Kraftwerk allgemein'!$F$15+1),1),COLUMN(CI75)-('2.1 Kraftwerk allgemein'!$F$16-'2.1 Kraftwerk allgemein'!$F$15+1)))))/$F75,
SUM(OFFSET('2.5 CAPEX'!CW78,0,-MIN($F75-1,COLUMN(CI75)-1),1,MIN($F75,COLUMN(CI75))))/$F75)))))),
IF(OR(ISNUMBER($D75)=FALSE,$F75=""),"",
IF(AND('2.5 CAPEX'!$L78&lt;&gt;"x",'2.5 CAPEX'!$M78&lt;&gt;"x"),0,
IF($F75=0,0,
IF(CR$4&lt;'2.1 Kraftwerk allgemein'!$F$16,0,
IF(CR$4='2.1 Kraftwerk allgemein'!$F$16,'2.5 CAPEX'!$J78/$F75,
IF(CR$4&lt;'2.1 Kraftwerk allgemein'!$F$16+$F75,
('2.5 CAPEX'!$J78+SUM(OFFSET('2.5 CAPEX'!CW78,0,-MIN(MAX($F75-1-('2.1 Kraftwerk allgemein'!$F$16-'1.1 Allgemein'!$I$22+1),0),COLUMN(CI75)-1-('2.1 Kraftwerk allgemein'!$F$16-'1.1 Allgemein'!$I$22+1)),1,MIN(MAX($F75-('2.1 Kraftwerk allgemein'!$F$16-'1.1 Allgemein'!$I$22+1),1),COLUMN(CI75)-('2.1 Kraftwerk allgemein'!$F$16-'1.1 Allgemein'!$I$22+1)))))/$F75,
SUM(OFFSET('2.5 CAPEX'!CW78,0,-MIN($F75-1,COLUMN(CI75)-1),1,MIN($F75,COLUMN(CI75))))/$F75)))))))</f>
        <v/>
      </c>
      <c r="CS75" s="199" t="str">
        <f ca="1">IF('2.1 Kraftwerk allgemein'!$F$15&lt;'1.1 Allgemein'!$I$22,
IF(OR(ISNUMBER($D75)=FALSE,$F75=""),"",
IF(AND('2.5 CAPEX'!$L78&lt;&gt;"x",'2.5 CAPEX'!$M78&lt;&gt;"x"),0,
IF($F75=0,0,
IF(CS$4&lt;'2.1 Kraftwerk allgemein'!$F$16,0,
IF(CS$4='2.1 Kraftwerk allgemein'!$F$16,'2.5 CAPEX'!$J78/$F75,
IF(CS$4&lt;'2.1 Kraftwerk allgemein'!$F$16+$F75,
('2.5 CAPEX'!$J78+SUM(OFFSET('2.5 CAPEX'!CX78,0,-MIN(MAX($F75-1-('2.1 Kraftwerk allgemein'!$F$16-'2.1 Kraftwerk allgemein'!$F$15+1),0),COLUMN(CJ75)-1-('2.1 Kraftwerk allgemein'!$F$16-'2.1 Kraftwerk allgemein'!$F$15+1)),1,MIN(MAX($F75-('2.1 Kraftwerk allgemein'!$F$16-'2.1 Kraftwerk allgemein'!$F$15+1),1),COLUMN(CJ75)-('2.1 Kraftwerk allgemein'!$F$16-'2.1 Kraftwerk allgemein'!$F$15+1)))))/$F75,
SUM(OFFSET('2.5 CAPEX'!CX78,0,-MIN($F75-1,COLUMN(CJ75)-1),1,MIN($F75,COLUMN(CJ75))))/$F75)))))),
IF(OR(ISNUMBER($D75)=FALSE,$F75=""),"",
IF(AND('2.5 CAPEX'!$L78&lt;&gt;"x",'2.5 CAPEX'!$M78&lt;&gt;"x"),0,
IF($F75=0,0,
IF(CS$4&lt;'2.1 Kraftwerk allgemein'!$F$16,0,
IF(CS$4='2.1 Kraftwerk allgemein'!$F$16,'2.5 CAPEX'!$J78/$F75,
IF(CS$4&lt;'2.1 Kraftwerk allgemein'!$F$16+$F75,
('2.5 CAPEX'!$J78+SUM(OFFSET('2.5 CAPEX'!CX78,0,-MIN(MAX($F75-1-('2.1 Kraftwerk allgemein'!$F$16-'1.1 Allgemein'!$I$22+1),0),COLUMN(CJ75)-1-('2.1 Kraftwerk allgemein'!$F$16-'1.1 Allgemein'!$I$22+1)),1,MIN(MAX($F75-('2.1 Kraftwerk allgemein'!$F$16-'1.1 Allgemein'!$I$22+1),1),COLUMN(CJ75)-('2.1 Kraftwerk allgemein'!$F$16-'1.1 Allgemein'!$I$22+1)))))/$F75,
SUM(OFFSET('2.5 CAPEX'!CX78,0,-MIN($F75-1,COLUMN(CJ75)-1),1,MIN($F75,COLUMN(CJ75))))/$F75)))))))</f>
        <v/>
      </c>
      <c r="CT75" s="199" t="str">
        <f ca="1">IF('2.1 Kraftwerk allgemein'!$F$15&lt;'1.1 Allgemein'!$I$22,
IF(OR(ISNUMBER($D75)=FALSE,$F75=""),"",
IF(AND('2.5 CAPEX'!$L78&lt;&gt;"x",'2.5 CAPEX'!$M78&lt;&gt;"x"),0,
IF($F75=0,0,
IF(CT$4&lt;'2.1 Kraftwerk allgemein'!$F$16,0,
IF(CT$4='2.1 Kraftwerk allgemein'!$F$16,'2.5 CAPEX'!$J78/$F75,
IF(CT$4&lt;'2.1 Kraftwerk allgemein'!$F$16+$F75,
('2.5 CAPEX'!$J78+SUM(OFFSET('2.5 CAPEX'!CY78,0,-MIN(MAX($F75-1-('2.1 Kraftwerk allgemein'!$F$16-'2.1 Kraftwerk allgemein'!$F$15+1),0),COLUMN(CK75)-1-('2.1 Kraftwerk allgemein'!$F$16-'2.1 Kraftwerk allgemein'!$F$15+1)),1,MIN(MAX($F75-('2.1 Kraftwerk allgemein'!$F$16-'2.1 Kraftwerk allgemein'!$F$15+1),1),COLUMN(CK75)-('2.1 Kraftwerk allgemein'!$F$16-'2.1 Kraftwerk allgemein'!$F$15+1)))))/$F75,
SUM(OFFSET('2.5 CAPEX'!CY78,0,-MIN($F75-1,COLUMN(CK75)-1),1,MIN($F75,COLUMN(CK75))))/$F75)))))),
IF(OR(ISNUMBER($D75)=FALSE,$F75=""),"",
IF(AND('2.5 CAPEX'!$L78&lt;&gt;"x",'2.5 CAPEX'!$M78&lt;&gt;"x"),0,
IF($F75=0,0,
IF(CT$4&lt;'2.1 Kraftwerk allgemein'!$F$16,0,
IF(CT$4='2.1 Kraftwerk allgemein'!$F$16,'2.5 CAPEX'!$J78/$F75,
IF(CT$4&lt;'2.1 Kraftwerk allgemein'!$F$16+$F75,
('2.5 CAPEX'!$J78+SUM(OFFSET('2.5 CAPEX'!CY78,0,-MIN(MAX($F75-1-('2.1 Kraftwerk allgemein'!$F$16-'1.1 Allgemein'!$I$22+1),0),COLUMN(CK75)-1-('2.1 Kraftwerk allgemein'!$F$16-'1.1 Allgemein'!$I$22+1)),1,MIN(MAX($F75-('2.1 Kraftwerk allgemein'!$F$16-'1.1 Allgemein'!$I$22+1),1),COLUMN(CK75)-('2.1 Kraftwerk allgemein'!$F$16-'1.1 Allgemein'!$I$22+1)))))/$F75,
SUM(OFFSET('2.5 CAPEX'!CY78,0,-MIN($F75-1,COLUMN(CK75)-1),1,MIN($F75,COLUMN(CK75))))/$F75)))))))</f>
        <v/>
      </c>
      <c r="CU75" s="199" t="str">
        <f ca="1">IF('2.1 Kraftwerk allgemein'!$F$15&lt;'1.1 Allgemein'!$I$22,
IF(OR(ISNUMBER($D75)=FALSE,$F75=""),"",
IF(AND('2.5 CAPEX'!$L78&lt;&gt;"x",'2.5 CAPEX'!$M78&lt;&gt;"x"),0,
IF($F75=0,0,
IF(CU$4&lt;'2.1 Kraftwerk allgemein'!$F$16,0,
IF(CU$4='2.1 Kraftwerk allgemein'!$F$16,'2.5 CAPEX'!$J78/$F75,
IF(CU$4&lt;'2.1 Kraftwerk allgemein'!$F$16+$F75,
('2.5 CAPEX'!$J78+SUM(OFFSET('2.5 CAPEX'!CZ78,0,-MIN(MAX($F75-1-('2.1 Kraftwerk allgemein'!$F$16-'2.1 Kraftwerk allgemein'!$F$15+1),0),COLUMN(CL75)-1-('2.1 Kraftwerk allgemein'!$F$16-'2.1 Kraftwerk allgemein'!$F$15+1)),1,MIN(MAX($F75-('2.1 Kraftwerk allgemein'!$F$16-'2.1 Kraftwerk allgemein'!$F$15+1),1),COLUMN(CL75)-('2.1 Kraftwerk allgemein'!$F$16-'2.1 Kraftwerk allgemein'!$F$15+1)))))/$F75,
SUM(OFFSET('2.5 CAPEX'!CZ78,0,-MIN($F75-1,COLUMN(CL75)-1),1,MIN($F75,COLUMN(CL75))))/$F75)))))),
IF(OR(ISNUMBER($D75)=FALSE,$F75=""),"",
IF(AND('2.5 CAPEX'!$L78&lt;&gt;"x",'2.5 CAPEX'!$M78&lt;&gt;"x"),0,
IF($F75=0,0,
IF(CU$4&lt;'2.1 Kraftwerk allgemein'!$F$16,0,
IF(CU$4='2.1 Kraftwerk allgemein'!$F$16,'2.5 CAPEX'!$J78/$F75,
IF(CU$4&lt;'2.1 Kraftwerk allgemein'!$F$16+$F75,
('2.5 CAPEX'!$J78+SUM(OFFSET('2.5 CAPEX'!CZ78,0,-MIN(MAX($F75-1-('2.1 Kraftwerk allgemein'!$F$16-'1.1 Allgemein'!$I$22+1),0),COLUMN(CL75)-1-('2.1 Kraftwerk allgemein'!$F$16-'1.1 Allgemein'!$I$22+1)),1,MIN(MAX($F75-('2.1 Kraftwerk allgemein'!$F$16-'1.1 Allgemein'!$I$22+1),1),COLUMN(CL75)-('2.1 Kraftwerk allgemein'!$F$16-'1.1 Allgemein'!$I$22+1)))))/$F75,
SUM(OFFSET('2.5 CAPEX'!CZ78,0,-MIN($F75-1,COLUMN(CL75)-1),1,MIN($F75,COLUMN(CL75))))/$F75)))))))</f>
        <v/>
      </c>
      <c r="CV75" s="199" t="str">
        <f ca="1">IF('2.1 Kraftwerk allgemein'!$F$15&lt;'1.1 Allgemein'!$I$22,
IF(OR(ISNUMBER($D75)=FALSE,$F75=""),"",
IF(AND('2.5 CAPEX'!$L78&lt;&gt;"x",'2.5 CAPEX'!$M78&lt;&gt;"x"),0,
IF($F75=0,0,
IF(CV$4&lt;'2.1 Kraftwerk allgemein'!$F$16,0,
IF(CV$4='2.1 Kraftwerk allgemein'!$F$16,'2.5 CAPEX'!$J78/$F75,
IF(CV$4&lt;'2.1 Kraftwerk allgemein'!$F$16+$F75,
('2.5 CAPEX'!$J78+SUM(OFFSET('2.5 CAPEX'!DA78,0,-MIN(MAX($F75-1-('2.1 Kraftwerk allgemein'!$F$16-'2.1 Kraftwerk allgemein'!$F$15+1),0),COLUMN(CM75)-1-('2.1 Kraftwerk allgemein'!$F$16-'2.1 Kraftwerk allgemein'!$F$15+1)),1,MIN(MAX($F75-('2.1 Kraftwerk allgemein'!$F$16-'2.1 Kraftwerk allgemein'!$F$15+1),1),COLUMN(CM75)-('2.1 Kraftwerk allgemein'!$F$16-'2.1 Kraftwerk allgemein'!$F$15+1)))))/$F75,
SUM(OFFSET('2.5 CAPEX'!DA78,0,-MIN($F75-1,COLUMN(CM75)-1),1,MIN($F75,COLUMN(CM75))))/$F75)))))),
IF(OR(ISNUMBER($D75)=FALSE,$F75=""),"",
IF(AND('2.5 CAPEX'!$L78&lt;&gt;"x",'2.5 CAPEX'!$M78&lt;&gt;"x"),0,
IF($F75=0,0,
IF(CV$4&lt;'2.1 Kraftwerk allgemein'!$F$16,0,
IF(CV$4='2.1 Kraftwerk allgemein'!$F$16,'2.5 CAPEX'!$J78/$F75,
IF(CV$4&lt;'2.1 Kraftwerk allgemein'!$F$16+$F75,
('2.5 CAPEX'!$J78+SUM(OFFSET('2.5 CAPEX'!DA78,0,-MIN(MAX($F75-1-('2.1 Kraftwerk allgemein'!$F$16-'1.1 Allgemein'!$I$22+1),0),COLUMN(CM75)-1-('2.1 Kraftwerk allgemein'!$F$16-'1.1 Allgemein'!$I$22+1)),1,MIN(MAX($F75-('2.1 Kraftwerk allgemein'!$F$16-'1.1 Allgemein'!$I$22+1),1),COLUMN(CM75)-('2.1 Kraftwerk allgemein'!$F$16-'1.1 Allgemein'!$I$22+1)))))/$F75,
SUM(OFFSET('2.5 CAPEX'!DA78,0,-MIN($F75-1,COLUMN(CM75)-1),1,MIN($F75,COLUMN(CM75))))/$F75)))))))</f>
        <v/>
      </c>
      <c r="CW75" s="199" t="str">
        <f ca="1">IF('2.1 Kraftwerk allgemein'!$F$15&lt;'1.1 Allgemein'!$I$22,
IF(OR(ISNUMBER($D75)=FALSE,$F75=""),"",
IF(AND('2.5 CAPEX'!$L78&lt;&gt;"x",'2.5 CAPEX'!$M78&lt;&gt;"x"),0,
IF($F75=0,0,
IF(CW$4&lt;'2.1 Kraftwerk allgemein'!$F$16,0,
IF(CW$4='2.1 Kraftwerk allgemein'!$F$16,'2.5 CAPEX'!$J78/$F75,
IF(CW$4&lt;'2.1 Kraftwerk allgemein'!$F$16+$F75,
('2.5 CAPEX'!$J78+SUM(OFFSET('2.5 CAPEX'!DB78,0,-MIN(MAX($F75-1-('2.1 Kraftwerk allgemein'!$F$16-'2.1 Kraftwerk allgemein'!$F$15+1),0),COLUMN(CN75)-1-('2.1 Kraftwerk allgemein'!$F$16-'2.1 Kraftwerk allgemein'!$F$15+1)),1,MIN(MAX($F75-('2.1 Kraftwerk allgemein'!$F$16-'2.1 Kraftwerk allgemein'!$F$15+1),1),COLUMN(CN75)-('2.1 Kraftwerk allgemein'!$F$16-'2.1 Kraftwerk allgemein'!$F$15+1)))))/$F75,
SUM(OFFSET('2.5 CAPEX'!DB78,0,-MIN($F75-1,COLUMN(CN75)-1),1,MIN($F75,COLUMN(CN75))))/$F75)))))),
IF(OR(ISNUMBER($D75)=FALSE,$F75=""),"",
IF(AND('2.5 CAPEX'!$L78&lt;&gt;"x",'2.5 CAPEX'!$M78&lt;&gt;"x"),0,
IF($F75=0,0,
IF(CW$4&lt;'2.1 Kraftwerk allgemein'!$F$16,0,
IF(CW$4='2.1 Kraftwerk allgemein'!$F$16,'2.5 CAPEX'!$J78/$F75,
IF(CW$4&lt;'2.1 Kraftwerk allgemein'!$F$16+$F75,
('2.5 CAPEX'!$J78+SUM(OFFSET('2.5 CAPEX'!DB78,0,-MIN(MAX($F75-1-('2.1 Kraftwerk allgemein'!$F$16-'1.1 Allgemein'!$I$22+1),0),COLUMN(CN75)-1-('2.1 Kraftwerk allgemein'!$F$16-'1.1 Allgemein'!$I$22+1)),1,MIN(MAX($F75-('2.1 Kraftwerk allgemein'!$F$16-'1.1 Allgemein'!$I$22+1),1),COLUMN(CN75)-('2.1 Kraftwerk allgemein'!$F$16-'1.1 Allgemein'!$I$22+1)))))/$F75,
SUM(OFFSET('2.5 CAPEX'!DB78,0,-MIN($F75-1,COLUMN(CN75)-1),1,MIN($F75,COLUMN(CN75))))/$F75)))))))</f>
        <v/>
      </c>
      <c r="CX75" s="199" t="str">
        <f ca="1">IF('2.1 Kraftwerk allgemein'!$F$15&lt;'1.1 Allgemein'!$I$22,
IF(OR(ISNUMBER($D75)=FALSE,$F75=""),"",
IF(AND('2.5 CAPEX'!$L78&lt;&gt;"x",'2.5 CAPEX'!$M78&lt;&gt;"x"),0,
IF($F75=0,0,
IF(CX$4&lt;'2.1 Kraftwerk allgemein'!$F$16,0,
IF(CX$4='2.1 Kraftwerk allgemein'!$F$16,'2.5 CAPEX'!$J78/$F75,
IF(CX$4&lt;'2.1 Kraftwerk allgemein'!$F$16+$F75,
('2.5 CAPEX'!$J78+SUM(OFFSET('2.5 CAPEX'!DC78,0,-MIN(MAX($F75-1-('2.1 Kraftwerk allgemein'!$F$16-'2.1 Kraftwerk allgemein'!$F$15+1),0),COLUMN(CO75)-1-('2.1 Kraftwerk allgemein'!$F$16-'2.1 Kraftwerk allgemein'!$F$15+1)),1,MIN(MAX($F75-('2.1 Kraftwerk allgemein'!$F$16-'2.1 Kraftwerk allgemein'!$F$15+1),1),COLUMN(CO75)-('2.1 Kraftwerk allgemein'!$F$16-'2.1 Kraftwerk allgemein'!$F$15+1)))))/$F75,
SUM(OFFSET('2.5 CAPEX'!DC78,0,-MIN($F75-1,COLUMN(CO75)-1),1,MIN($F75,COLUMN(CO75))))/$F75)))))),
IF(OR(ISNUMBER($D75)=FALSE,$F75=""),"",
IF(AND('2.5 CAPEX'!$L78&lt;&gt;"x",'2.5 CAPEX'!$M78&lt;&gt;"x"),0,
IF($F75=0,0,
IF(CX$4&lt;'2.1 Kraftwerk allgemein'!$F$16,0,
IF(CX$4='2.1 Kraftwerk allgemein'!$F$16,'2.5 CAPEX'!$J78/$F75,
IF(CX$4&lt;'2.1 Kraftwerk allgemein'!$F$16+$F75,
('2.5 CAPEX'!$J78+SUM(OFFSET('2.5 CAPEX'!DC78,0,-MIN(MAX($F75-1-('2.1 Kraftwerk allgemein'!$F$16-'1.1 Allgemein'!$I$22+1),0),COLUMN(CO75)-1-('2.1 Kraftwerk allgemein'!$F$16-'1.1 Allgemein'!$I$22+1)),1,MIN(MAX($F75-('2.1 Kraftwerk allgemein'!$F$16-'1.1 Allgemein'!$I$22+1),1),COLUMN(CO75)-('2.1 Kraftwerk allgemein'!$F$16-'1.1 Allgemein'!$I$22+1)))))/$F75,
SUM(OFFSET('2.5 CAPEX'!DC78,0,-MIN($F75-1,COLUMN(CO75)-1),1,MIN($F75,COLUMN(CO75))))/$F75)))))))</f>
        <v/>
      </c>
      <c r="CY75" s="199" t="str">
        <f ca="1">IF('2.1 Kraftwerk allgemein'!$F$15&lt;'1.1 Allgemein'!$I$22,
IF(OR(ISNUMBER($D75)=FALSE,$F75=""),"",
IF(AND('2.5 CAPEX'!$L78&lt;&gt;"x",'2.5 CAPEX'!$M78&lt;&gt;"x"),0,
IF($F75=0,0,
IF(CY$4&lt;'2.1 Kraftwerk allgemein'!$F$16,0,
IF(CY$4='2.1 Kraftwerk allgemein'!$F$16,'2.5 CAPEX'!$J78/$F75,
IF(CY$4&lt;'2.1 Kraftwerk allgemein'!$F$16+$F75,
('2.5 CAPEX'!$J78+SUM(OFFSET('2.5 CAPEX'!DD78,0,-MIN(MAX($F75-1-('2.1 Kraftwerk allgemein'!$F$16-'2.1 Kraftwerk allgemein'!$F$15+1),0),COLUMN(CP75)-1-('2.1 Kraftwerk allgemein'!$F$16-'2.1 Kraftwerk allgemein'!$F$15+1)),1,MIN(MAX($F75-('2.1 Kraftwerk allgemein'!$F$16-'2.1 Kraftwerk allgemein'!$F$15+1),1),COLUMN(CP75)-('2.1 Kraftwerk allgemein'!$F$16-'2.1 Kraftwerk allgemein'!$F$15+1)))))/$F75,
SUM(OFFSET('2.5 CAPEX'!DD78,0,-MIN($F75-1,COLUMN(CP75)-1),1,MIN($F75,COLUMN(CP75))))/$F75)))))),
IF(OR(ISNUMBER($D75)=FALSE,$F75=""),"",
IF(AND('2.5 CAPEX'!$L78&lt;&gt;"x",'2.5 CAPEX'!$M78&lt;&gt;"x"),0,
IF($F75=0,0,
IF(CY$4&lt;'2.1 Kraftwerk allgemein'!$F$16,0,
IF(CY$4='2.1 Kraftwerk allgemein'!$F$16,'2.5 CAPEX'!$J78/$F75,
IF(CY$4&lt;'2.1 Kraftwerk allgemein'!$F$16+$F75,
('2.5 CAPEX'!$J78+SUM(OFFSET('2.5 CAPEX'!DD78,0,-MIN(MAX($F75-1-('2.1 Kraftwerk allgemein'!$F$16-'1.1 Allgemein'!$I$22+1),0),COLUMN(CP75)-1-('2.1 Kraftwerk allgemein'!$F$16-'1.1 Allgemein'!$I$22+1)),1,MIN(MAX($F75-('2.1 Kraftwerk allgemein'!$F$16-'1.1 Allgemein'!$I$22+1),1),COLUMN(CP75)-('2.1 Kraftwerk allgemein'!$F$16-'1.1 Allgemein'!$I$22+1)))))/$F75,
SUM(OFFSET('2.5 CAPEX'!DD78,0,-MIN($F75-1,COLUMN(CP75)-1),1,MIN($F75,COLUMN(CP75))))/$F75)))))))</f>
        <v/>
      </c>
      <c r="CZ75" s="199" t="str">
        <f ca="1">IF('2.1 Kraftwerk allgemein'!$F$15&lt;'1.1 Allgemein'!$I$22,
IF(OR(ISNUMBER($D75)=FALSE,$F75=""),"",
IF(AND('2.5 CAPEX'!$L78&lt;&gt;"x",'2.5 CAPEX'!$M78&lt;&gt;"x"),0,
IF($F75=0,0,
IF(CZ$4&lt;'2.1 Kraftwerk allgemein'!$F$16,0,
IF(CZ$4='2.1 Kraftwerk allgemein'!$F$16,'2.5 CAPEX'!$J78/$F75,
IF(CZ$4&lt;'2.1 Kraftwerk allgemein'!$F$16+$F75,
('2.5 CAPEX'!$J78+SUM(OFFSET('2.5 CAPEX'!DE78,0,-MIN(MAX($F75-1-('2.1 Kraftwerk allgemein'!$F$16-'2.1 Kraftwerk allgemein'!$F$15+1),0),COLUMN(CQ75)-1-('2.1 Kraftwerk allgemein'!$F$16-'2.1 Kraftwerk allgemein'!$F$15+1)),1,MIN(MAX($F75-('2.1 Kraftwerk allgemein'!$F$16-'2.1 Kraftwerk allgemein'!$F$15+1),1),COLUMN(CQ75)-('2.1 Kraftwerk allgemein'!$F$16-'2.1 Kraftwerk allgemein'!$F$15+1)))))/$F75,
SUM(OFFSET('2.5 CAPEX'!DE78,0,-MIN($F75-1,COLUMN(CQ75)-1),1,MIN($F75,COLUMN(CQ75))))/$F75)))))),
IF(OR(ISNUMBER($D75)=FALSE,$F75=""),"",
IF(AND('2.5 CAPEX'!$L78&lt;&gt;"x",'2.5 CAPEX'!$M78&lt;&gt;"x"),0,
IF($F75=0,0,
IF(CZ$4&lt;'2.1 Kraftwerk allgemein'!$F$16,0,
IF(CZ$4='2.1 Kraftwerk allgemein'!$F$16,'2.5 CAPEX'!$J78/$F75,
IF(CZ$4&lt;'2.1 Kraftwerk allgemein'!$F$16+$F75,
('2.5 CAPEX'!$J78+SUM(OFFSET('2.5 CAPEX'!DE78,0,-MIN(MAX($F75-1-('2.1 Kraftwerk allgemein'!$F$16-'1.1 Allgemein'!$I$22+1),0),COLUMN(CQ75)-1-('2.1 Kraftwerk allgemein'!$F$16-'1.1 Allgemein'!$I$22+1)),1,MIN(MAX($F75-('2.1 Kraftwerk allgemein'!$F$16-'1.1 Allgemein'!$I$22+1),1),COLUMN(CQ75)-('2.1 Kraftwerk allgemein'!$F$16-'1.1 Allgemein'!$I$22+1)))))/$F75,
SUM(OFFSET('2.5 CAPEX'!DE78,0,-MIN($F75-1,COLUMN(CQ75)-1),1,MIN($F75,COLUMN(CQ75))))/$F75)))))))</f>
        <v/>
      </c>
      <c r="DA75" s="199" t="str">
        <f ca="1">IF('2.1 Kraftwerk allgemein'!$F$15&lt;'1.1 Allgemein'!$I$22,
IF(OR(ISNUMBER($D75)=FALSE,$F75=""),"",
IF(AND('2.5 CAPEX'!$L78&lt;&gt;"x",'2.5 CAPEX'!$M78&lt;&gt;"x"),0,
IF($F75=0,0,
IF(DA$4&lt;'2.1 Kraftwerk allgemein'!$F$16,0,
IF(DA$4='2.1 Kraftwerk allgemein'!$F$16,'2.5 CAPEX'!$J78/$F75,
IF(DA$4&lt;'2.1 Kraftwerk allgemein'!$F$16+$F75,
('2.5 CAPEX'!$J78+SUM(OFFSET('2.5 CAPEX'!DF78,0,-MIN(MAX($F75-1-('2.1 Kraftwerk allgemein'!$F$16-'2.1 Kraftwerk allgemein'!$F$15+1),0),COLUMN(CR75)-1-('2.1 Kraftwerk allgemein'!$F$16-'2.1 Kraftwerk allgemein'!$F$15+1)),1,MIN(MAX($F75-('2.1 Kraftwerk allgemein'!$F$16-'2.1 Kraftwerk allgemein'!$F$15+1),1),COLUMN(CR75)-('2.1 Kraftwerk allgemein'!$F$16-'2.1 Kraftwerk allgemein'!$F$15+1)))))/$F75,
SUM(OFFSET('2.5 CAPEX'!DF78,0,-MIN($F75-1,COLUMN(CR75)-1),1,MIN($F75,COLUMN(CR75))))/$F75)))))),
IF(OR(ISNUMBER($D75)=FALSE,$F75=""),"",
IF(AND('2.5 CAPEX'!$L78&lt;&gt;"x",'2.5 CAPEX'!$M78&lt;&gt;"x"),0,
IF($F75=0,0,
IF(DA$4&lt;'2.1 Kraftwerk allgemein'!$F$16,0,
IF(DA$4='2.1 Kraftwerk allgemein'!$F$16,'2.5 CAPEX'!$J78/$F75,
IF(DA$4&lt;'2.1 Kraftwerk allgemein'!$F$16+$F75,
('2.5 CAPEX'!$J78+SUM(OFFSET('2.5 CAPEX'!DF78,0,-MIN(MAX($F75-1-('2.1 Kraftwerk allgemein'!$F$16-'1.1 Allgemein'!$I$22+1),0),COLUMN(CR75)-1-('2.1 Kraftwerk allgemein'!$F$16-'1.1 Allgemein'!$I$22+1)),1,MIN(MAX($F75-('2.1 Kraftwerk allgemein'!$F$16-'1.1 Allgemein'!$I$22+1),1),COLUMN(CR75)-('2.1 Kraftwerk allgemein'!$F$16-'1.1 Allgemein'!$I$22+1)))))/$F75,
SUM(OFFSET('2.5 CAPEX'!DF78,0,-MIN($F75-1,COLUMN(CR75)-1),1,MIN($F75,COLUMN(CR75))))/$F75)))))))</f>
        <v/>
      </c>
      <c r="DB75" s="199" t="str">
        <f ca="1">IF('2.1 Kraftwerk allgemein'!$F$15&lt;'1.1 Allgemein'!$I$22,
IF(OR(ISNUMBER($D75)=FALSE,$F75=""),"",
IF(AND('2.5 CAPEX'!$L78&lt;&gt;"x",'2.5 CAPEX'!$M78&lt;&gt;"x"),0,
IF($F75=0,0,
IF(DB$4&lt;'2.1 Kraftwerk allgemein'!$F$16,0,
IF(DB$4='2.1 Kraftwerk allgemein'!$F$16,'2.5 CAPEX'!$J78/$F75,
IF(DB$4&lt;'2.1 Kraftwerk allgemein'!$F$16+$F75,
('2.5 CAPEX'!$J78+SUM(OFFSET('2.5 CAPEX'!DG78,0,-MIN(MAX($F75-1-('2.1 Kraftwerk allgemein'!$F$16-'2.1 Kraftwerk allgemein'!$F$15+1),0),COLUMN(CS75)-1-('2.1 Kraftwerk allgemein'!$F$16-'2.1 Kraftwerk allgemein'!$F$15+1)),1,MIN(MAX($F75-('2.1 Kraftwerk allgemein'!$F$16-'2.1 Kraftwerk allgemein'!$F$15+1),1),COLUMN(CS75)-('2.1 Kraftwerk allgemein'!$F$16-'2.1 Kraftwerk allgemein'!$F$15+1)))))/$F75,
SUM(OFFSET('2.5 CAPEX'!DG78,0,-MIN($F75-1,COLUMN(CS75)-1),1,MIN($F75,COLUMN(CS75))))/$F75)))))),
IF(OR(ISNUMBER($D75)=FALSE,$F75=""),"",
IF(AND('2.5 CAPEX'!$L78&lt;&gt;"x",'2.5 CAPEX'!$M78&lt;&gt;"x"),0,
IF($F75=0,0,
IF(DB$4&lt;'2.1 Kraftwerk allgemein'!$F$16,0,
IF(DB$4='2.1 Kraftwerk allgemein'!$F$16,'2.5 CAPEX'!$J78/$F75,
IF(DB$4&lt;'2.1 Kraftwerk allgemein'!$F$16+$F75,
('2.5 CAPEX'!$J78+SUM(OFFSET('2.5 CAPEX'!DG78,0,-MIN(MAX($F75-1-('2.1 Kraftwerk allgemein'!$F$16-'1.1 Allgemein'!$I$22+1),0),COLUMN(CS75)-1-('2.1 Kraftwerk allgemein'!$F$16-'1.1 Allgemein'!$I$22+1)),1,MIN(MAX($F75-('2.1 Kraftwerk allgemein'!$F$16-'1.1 Allgemein'!$I$22+1),1),COLUMN(CS75)-('2.1 Kraftwerk allgemein'!$F$16-'1.1 Allgemein'!$I$22+1)))))/$F75,
SUM(OFFSET('2.5 CAPEX'!DG78,0,-MIN($F75-1,COLUMN(CS75)-1),1,MIN($F75,COLUMN(CS75))))/$F75)))))))</f>
        <v/>
      </c>
      <c r="DC75" s="199" t="str">
        <f ca="1">IF('2.1 Kraftwerk allgemein'!$F$15&lt;'1.1 Allgemein'!$I$22,
IF(OR(ISNUMBER($D75)=FALSE,$F75=""),"",
IF(AND('2.5 CAPEX'!$L78&lt;&gt;"x",'2.5 CAPEX'!$M78&lt;&gt;"x"),0,
IF($F75=0,0,
IF(DC$4&lt;'2.1 Kraftwerk allgemein'!$F$16,0,
IF(DC$4='2.1 Kraftwerk allgemein'!$F$16,'2.5 CAPEX'!$J78/$F75,
IF(DC$4&lt;'2.1 Kraftwerk allgemein'!$F$16+$F75,
('2.5 CAPEX'!$J78+SUM(OFFSET('2.5 CAPEX'!DH78,0,-MIN(MAX($F75-1-('2.1 Kraftwerk allgemein'!$F$16-'2.1 Kraftwerk allgemein'!$F$15+1),0),COLUMN(CT75)-1-('2.1 Kraftwerk allgemein'!$F$16-'2.1 Kraftwerk allgemein'!$F$15+1)),1,MIN(MAX($F75-('2.1 Kraftwerk allgemein'!$F$16-'2.1 Kraftwerk allgemein'!$F$15+1),1),COLUMN(CT75)-('2.1 Kraftwerk allgemein'!$F$16-'2.1 Kraftwerk allgemein'!$F$15+1)))))/$F75,
SUM(OFFSET('2.5 CAPEX'!DH78,0,-MIN($F75-1,COLUMN(CT75)-1),1,MIN($F75,COLUMN(CT75))))/$F75)))))),
IF(OR(ISNUMBER($D75)=FALSE,$F75=""),"",
IF(AND('2.5 CAPEX'!$L78&lt;&gt;"x",'2.5 CAPEX'!$M78&lt;&gt;"x"),0,
IF($F75=0,0,
IF(DC$4&lt;'2.1 Kraftwerk allgemein'!$F$16,0,
IF(DC$4='2.1 Kraftwerk allgemein'!$F$16,'2.5 CAPEX'!$J78/$F75,
IF(DC$4&lt;'2.1 Kraftwerk allgemein'!$F$16+$F75,
('2.5 CAPEX'!$J78+SUM(OFFSET('2.5 CAPEX'!DH78,0,-MIN(MAX($F75-1-('2.1 Kraftwerk allgemein'!$F$16-'1.1 Allgemein'!$I$22+1),0),COLUMN(CT75)-1-('2.1 Kraftwerk allgemein'!$F$16-'1.1 Allgemein'!$I$22+1)),1,MIN(MAX($F75-('2.1 Kraftwerk allgemein'!$F$16-'1.1 Allgemein'!$I$22+1),1),COLUMN(CT75)-('2.1 Kraftwerk allgemein'!$F$16-'1.1 Allgemein'!$I$22+1)))))/$F75,
SUM(OFFSET('2.5 CAPEX'!DH78,0,-MIN($F75-1,COLUMN(CT75)-1),1,MIN($F75,COLUMN(CT75))))/$F75)))))))</f>
        <v/>
      </c>
      <c r="DD75" s="199" t="str">
        <f ca="1">IF('2.1 Kraftwerk allgemein'!$F$15&lt;'1.1 Allgemein'!$I$22,
IF(OR(ISNUMBER($D75)=FALSE,$F75=""),"",
IF(AND('2.5 CAPEX'!$L78&lt;&gt;"x",'2.5 CAPEX'!$M78&lt;&gt;"x"),0,
IF($F75=0,0,
IF(DD$4&lt;'2.1 Kraftwerk allgemein'!$F$16,0,
IF(DD$4='2.1 Kraftwerk allgemein'!$F$16,'2.5 CAPEX'!$J78/$F75,
IF(DD$4&lt;'2.1 Kraftwerk allgemein'!$F$16+$F75,
('2.5 CAPEX'!$J78+SUM(OFFSET('2.5 CAPEX'!DI78,0,-MIN(MAX($F75-1-('2.1 Kraftwerk allgemein'!$F$16-'2.1 Kraftwerk allgemein'!$F$15+1),0),COLUMN(CU75)-1-('2.1 Kraftwerk allgemein'!$F$16-'2.1 Kraftwerk allgemein'!$F$15+1)),1,MIN(MAX($F75-('2.1 Kraftwerk allgemein'!$F$16-'2.1 Kraftwerk allgemein'!$F$15+1),1),COLUMN(CU75)-('2.1 Kraftwerk allgemein'!$F$16-'2.1 Kraftwerk allgemein'!$F$15+1)))))/$F75,
SUM(OFFSET('2.5 CAPEX'!DI78,0,-MIN($F75-1,COLUMN(CU75)-1),1,MIN($F75,COLUMN(CU75))))/$F75)))))),
IF(OR(ISNUMBER($D75)=FALSE,$F75=""),"",
IF(AND('2.5 CAPEX'!$L78&lt;&gt;"x",'2.5 CAPEX'!$M78&lt;&gt;"x"),0,
IF($F75=0,0,
IF(DD$4&lt;'2.1 Kraftwerk allgemein'!$F$16,0,
IF(DD$4='2.1 Kraftwerk allgemein'!$F$16,'2.5 CAPEX'!$J78/$F75,
IF(DD$4&lt;'2.1 Kraftwerk allgemein'!$F$16+$F75,
('2.5 CAPEX'!$J78+SUM(OFFSET('2.5 CAPEX'!DI78,0,-MIN(MAX($F75-1-('2.1 Kraftwerk allgemein'!$F$16-'1.1 Allgemein'!$I$22+1),0),COLUMN(CU75)-1-('2.1 Kraftwerk allgemein'!$F$16-'1.1 Allgemein'!$I$22+1)),1,MIN(MAX($F75-('2.1 Kraftwerk allgemein'!$F$16-'1.1 Allgemein'!$I$22+1),1),COLUMN(CU75)-('2.1 Kraftwerk allgemein'!$F$16-'1.1 Allgemein'!$I$22+1)))))/$F75,
SUM(OFFSET('2.5 CAPEX'!DI78,0,-MIN($F75-1,COLUMN(CU75)-1),1,MIN($F75,COLUMN(CU75))))/$F75)))))))</f>
        <v/>
      </c>
      <c r="DE75" s="199" t="str">
        <f ca="1">IF('2.1 Kraftwerk allgemein'!$F$15&lt;'1.1 Allgemein'!$I$22,
IF(OR(ISNUMBER($D75)=FALSE,$F75=""),"",
IF(AND('2.5 CAPEX'!$L78&lt;&gt;"x",'2.5 CAPEX'!$M78&lt;&gt;"x"),0,
IF($F75=0,0,
IF(DE$4&lt;'2.1 Kraftwerk allgemein'!$F$16,0,
IF(DE$4='2.1 Kraftwerk allgemein'!$F$16,'2.5 CAPEX'!$J78/$F75,
IF(DE$4&lt;'2.1 Kraftwerk allgemein'!$F$16+$F75,
('2.5 CAPEX'!$J78+SUM(OFFSET('2.5 CAPEX'!DJ78,0,-MIN(MAX($F75-1-('2.1 Kraftwerk allgemein'!$F$16-'2.1 Kraftwerk allgemein'!$F$15+1),0),COLUMN(CV75)-1-('2.1 Kraftwerk allgemein'!$F$16-'2.1 Kraftwerk allgemein'!$F$15+1)),1,MIN(MAX($F75-('2.1 Kraftwerk allgemein'!$F$16-'2.1 Kraftwerk allgemein'!$F$15+1),1),COLUMN(CV75)-('2.1 Kraftwerk allgemein'!$F$16-'2.1 Kraftwerk allgemein'!$F$15+1)))))/$F75,
SUM(OFFSET('2.5 CAPEX'!DJ78,0,-MIN($F75-1,COLUMN(CV75)-1),1,MIN($F75,COLUMN(CV75))))/$F75)))))),
IF(OR(ISNUMBER($D75)=FALSE,$F75=""),"",
IF(AND('2.5 CAPEX'!$L78&lt;&gt;"x",'2.5 CAPEX'!$M78&lt;&gt;"x"),0,
IF($F75=0,0,
IF(DE$4&lt;'2.1 Kraftwerk allgemein'!$F$16,0,
IF(DE$4='2.1 Kraftwerk allgemein'!$F$16,'2.5 CAPEX'!$J78/$F75,
IF(DE$4&lt;'2.1 Kraftwerk allgemein'!$F$16+$F75,
('2.5 CAPEX'!$J78+SUM(OFFSET('2.5 CAPEX'!DJ78,0,-MIN(MAX($F75-1-('2.1 Kraftwerk allgemein'!$F$16-'1.1 Allgemein'!$I$22+1),0),COLUMN(CV75)-1-('2.1 Kraftwerk allgemein'!$F$16-'1.1 Allgemein'!$I$22+1)),1,MIN(MAX($F75-('2.1 Kraftwerk allgemein'!$F$16-'1.1 Allgemein'!$I$22+1),1),COLUMN(CV75)-('2.1 Kraftwerk allgemein'!$F$16-'1.1 Allgemein'!$I$22+1)))))/$F75,
SUM(OFFSET('2.5 CAPEX'!DJ78,0,-MIN($F75-1,COLUMN(CV75)-1),1,MIN($F75,COLUMN(CV75))))/$F75)))))))</f>
        <v/>
      </c>
      <c r="DF75" s="199" t="str">
        <f ca="1">IF('2.1 Kraftwerk allgemein'!$F$15&lt;'1.1 Allgemein'!$I$22,
IF(OR(ISNUMBER($D75)=FALSE,$F75=""),"",
IF(AND('2.5 CAPEX'!$L78&lt;&gt;"x",'2.5 CAPEX'!$M78&lt;&gt;"x"),0,
IF($F75=0,0,
IF(DF$4&lt;'2.1 Kraftwerk allgemein'!$F$16,0,
IF(DF$4='2.1 Kraftwerk allgemein'!$F$16,'2.5 CAPEX'!$J78/$F75,
IF(DF$4&lt;'2.1 Kraftwerk allgemein'!$F$16+$F75,
('2.5 CAPEX'!$J78+SUM(OFFSET('2.5 CAPEX'!DK78,0,-MIN(MAX($F75-1-('2.1 Kraftwerk allgemein'!$F$16-'2.1 Kraftwerk allgemein'!$F$15+1),0),COLUMN(CW75)-1-('2.1 Kraftwerk allgemein'!$F$16-'2.1 Kraftwerk allgemein'!$F$15+1)),1,MIN(MAX($F75-('2.1 Kraftwerk allgemein'!$F$16-'2.1 Kraftwerk allgemein'!$F$15+1),1),COLUMN(CW75)-('2.1 Kraftwerk allgemein'!$F$16-'2.1 Kraftwerk allgemein'!$F$15+1)))))/$F75,
SUM(OFFSET('2.5 CAPEX'!DK78,0,-MIN($F75-1,COLUMN(CW75)-1),1,MIN($F75,COLUMN(CW75))))/$F75)))))),
IF(OR(ISNUMBER($D75)=FALSE,$F75=""),"",
IF(AND('2.5 CAPEX'!$L78&lt;&gt;"x",'2.5 CAPEX'!$M78&lt;&gt;"x"),0,
IF($F75=0,0,
IF(DF$4&lt;'2.1 Kraftwerk allgemein'!$F$16,0,
IF(DF$4='2.1 Kraftwerk allgemein'!$F$16,'2.5 CAPEX'!$J78/$F75,
IF(DF$4&lt;'2.1 Kraftwerk allgemein'!$F$16+$F75,
('2.5 CAPEX'!$J78+SUM(OFFSET('2.5 CAPEX'!DK78,0,-MIN(MAX($F75-1-('2.1 Kraftwerk allgemein'!$F$16-'1.1 Allgemein'!$I$22+1),0),COLUMN(CW75)-1-('2.1 Kraftwerk allgemein'!$F$16-'1.1 Allgemein'!$I$22+1)),1,MIN(MAX($F75-('2.1 Kraftwerk allgemein'!$F$16-'1.1 Allgemein'!$I$22+1),1),COLUMN(CW75)-('2.1 Kraftwerk allgemein'!$F$16-'1.1 Allgemein'!$I$22+1)))))/$F75,
SUM(OFFSET('2.5 CAPEX'!DK78,0,-MIN($F75-1,COLUMN(CW75)-1),1,MIN($F75,COLUMN(CW75))))/$F75)))))))</f>
        <v/>
      </c>
    </row>
    <row r="76" spans="1:110" s="200" customFormat="1" ht="14" x14ac:dyDescent="0.3">
      <c r="A76" s="104"/>
      <c r="B76" s="104"/>
      <c r="C76" s="104"/>
      <c r="D76" s="191">
        <f>IF('2.5 CAPEX'!D79&lt;&gt;"",'2.5 CAPEX'!D79,"")</f>
        <v>705</v>
      </c>
      <c r="E76" s="191" t="str">
        <f>IF('2.5 CAPEX'!E79&lt;&gt;"",'2.5 CAPEX'!E79,"")</f>
        <v/>
      </c>
      <c r="F76" s="196" t="str">
        <f>IF('2.5 CAPEX'!F79&lt;&gt;"",'2.5 CAPEX'!F79,"")</f>
        <v/>
      </c>
      <c r="G76" s="197">
        <f ca="1">IF(ISNUMBER(D76)=FALSE,"",INDEX('2.5 CAPEX'!$H:$H,MATCH('3.1 Abschreibung'!$D76,'2.5 CAPEX'!$D:$D,0))+INDEX('2.5 CAPEX'!$J:$J,MATCH('3.1 Abschreibung'!$D76,'2.5 CAPEX'!$D:$D,0)))</f>
        <v>0</v>
      </c>
      <c r="H76" s="197"/>
      <c r="I76" s="198">
        <v>0</v>
      </c>
      <c r="J76" s="199" t="str">
        <f ca="1">IF('2.1 Kraftwerk allgemein'!$F$15&lt;'1.1 Allgemein'!$I$22,
IF(OR(ISNUMBER($D76)=FALSE,$F76=""),"",
IF(AND('2.5 CAPEX'!$L79&lt;&gt;"x",'2.5 CAPEX'!$M79&lt;&gt;"x"),0,
IF($F76=0,0,
IF(J$4&lt;'2.1 Kraftwerk allgemein'!$F$16,0,
IF(J$4='2.1 Kraftwerk allgemein'!$F$16,'2.5 CAPEX'!$J79/$F76,
IF(J$4&lt;'2.1 Kraftwerk allgemein'!$F$16+$F76,
('2.5 CAPEX'!$J79+SUM(OFFSET('2.5 CAPEX'!O79,0,-MIN(MAX($F76-1-('2.1 Kraftwerk allgemein'!$F$16-'2.1 Kraftwerk allgemein'!$F$15+1),0),COLUMN(A76)-1-('2.1 Kraftwerk allgemein'!$F$16-'2.1 Kraftwerk allgemein'!$F$15+1)),1,MIN(MAX($F76-('2.1 Kraftwerk allgemein'!$F$16-'2.1 Kraftwerk allgemein'!$F$15+1),1),COLUMN(A76)-('2.1 Kraftwerk allgemein'!$F$16-'2.1 Kraftwerk allgemein'!$F$15+1)))))/$F76,
SUM(OFFSET('2.5 CAPEX'!O79,0,-MIN($F76-1,COLUMN(A76)-1),1,MIN($F76,COLUMN(A76))))/$F76)))))),
IF(OR(ISNUMBER($D76)=FALSE,$F76=""),"",
IF(AND('2.5 CAPEX'!$L79&lt;&gt;"x",'2.5 CAPEX'!$M79&lt;&gt;"x"),0,
IF($F76=0,0,
IF(J$4&lt;'2.1 Kraftwerk allgemein'!$F$16,0,
IF(J$4='2.1 Kraftwerk allgemein'!$F$16,'2.5 CAPEX'!$J79/$F76,
IF(J$4&lt;'2.1 Kraftwerk allgemein'!$F$16+$F76,
('2.5 CAPEX'!$J79+SUM(OFFSET('2.5 CAPEX'!O79,0,-MIN(MAX($F76-1-('2.1 Kraftwerk allgemein'!$F$16-'1.1 Allgemein'!$I$22+1),0),COLUMN(A76)-1-('2.1 Kraftwerk allgemein'!$F$16-'1.1 Allgemein'!$I$22+1)),1,MIN(MAX($F76-('2.1 Kraftwerk allgemein'!$F$16-'1.1 Allgemein'!$I$22+1),1),COLUMN(A76)-('2.1 Kraftwerk allgemein'!$F$16-'1.1 Allgemein'!$I$22+1)))))/$F76,
SUM(OFFSET('2.5 CAPEX'!O79,0,-MIN($F76-1,COLUMN(A76)-1),1,MIN($F76,COLUMN(A76))))/$F76)))))))</f>
        <v/>
      </c>
      <c r="K76" s="199" t="str">
        <f ca="1">IF('2.1 Kraftwerk allgemein'!$F$15&lt;'1.1 Allgemein'!$I$22,
IF(OR(ISNUMBER($D76)=FALSE,$F76=""),"",
IF(AND('2.5 CAPEX'!$L79&lt;&gt;"x",'2.5 CAPEX'!$M79&lt;&gt;"x"),0,
IF($F76=0,0,
IF(K$4&lt;'2.1 Kraftwerk allgemein'!$F$16,0,
IF(K$4='2.1 Kraftwerk allgemein'!$F$16,'2.5 CAPEX'!$J79/$F76,
IF(K$4&lt;'2.1 Kraftwerk allgemein'!$F$16+$F76,
('2.5 CAPEX'!$J79+SUM(OFFSET('2.5 CAPEX'!P79,0,-MIN(MAX($F76-1-('2.1 Kraftwerk allgemein'!$F$16-'2.1 Kraftwerk allgemein'!$F$15+1),0),COLUMN(B76)-1-('2.1 Kraftwerk allgemein'!$F$16-'2.1 Kraftwerk allgemein'!$F$15+1)),1,MIN(MAX($F76-('2.1 Kraftwerk allgemein'!$F$16-'2.1 Kraftwerk allgemein'!$F$15+1),1),COLUMN(B76)-('2.1 Kraftwerk allgemein'!$F$16-'2.1 Kraftwerk allgemein'!$F$15+1)))))/$F76,
SUM(OFFSET('2.5 CAPEX'!P79,0,-MIN($F76-1,COLUMN(B76)-1),1,MIN($F76,COLUMN(B76))))/$F76)))))),
IF(OR(ISNUMBER($D76)=FALSE,$F76=""),"",
IF(AND('2.5 CAPEX'!$L79&lt;&gt;"x",'2.5 CAPEX'!$M79&lt;&gt;"x"),0,
IF($F76=0,0,
IF(K$4&lt;'2.1 Kraftwerk allgemein'!$F$16,0,
IF(K$4='2.1 Kraftwerk allgemein'!$F$16,'2.5 CAPEX'!$J79/$F76,
IF(K$4&lt;'2.1 Kraftwerk allgemein'!$F$16+$F76,
('2.5 CAPEX'!$J79+SUM(OFFSET('2.5 CAPEX'!P79,0,-MIN(MAX($F76-1-('2.1 Kraftwerk allgemein'!$F$16-'1.1 Allgemein'!$I$22+1),0),COLUMN(B76)-1-('2.1 Kraftwerk allgemein'!$F$16-'1.1 Allgemein'!$I$22+1)),1,MIN(MAX($F76-('2.1 Kraftwerk allgemein'!$F$16-'1.1 Allgemein'!$I$22+1),1),COLUMN(B76)-('2.1 Kraftwerk allgemein'!$F$16-'1.1 Allgemein'!$I$22+1)))))/$F76,
SUM(OFFSET('2.5 CAPEX'!P79,0,-MIN($F76-1,COLUMN(B76)-1),1,MIN($F76,COLUMN(B76))))/$F76)))))))</f>
        <v/>
      </c>
      <c r="L76" s="199" t="str">
        <f ca="1">IF('2.1 Kraftwerk allgemein'!$F$15&lt;'1.1 Allgemein'!$I$22,
IF(OR(ISNUMBER($D76)=FALSE,$F76=""),"",
IF(AND('2.5 CAPEX'!$L79&lt;&gt;"x",'2.5 CAPEX'!$M79&lt;&gt;"x"),0,
IF($F76=0,0,
IF(L$4&lt;'2.1 Kraftwerk allgemein'!$F$16,0,
IF(L$4='2.1 Kraftwerk allgemein'!$F$16,'2.5 CAPEX'!$J79/$F76,
IF(L$4&lt;'2.1 Kraftwerk allgemein'!$F$16+$F76,
('2.5 CAPEX'!$J79+SUM(OFFSET('2.5 CAPEX'!Q79,0,-MIN(MAX($F76-1-('2.1 Kraftwerk allgemein'!$F$16-'2.1 Kraftwerk allgemein'!$F$15+1),0),COLUMN(C76)-1-('2.1 Kraftwerk allgemein'!$F$16-'2.1 Kraftwerk allgemein'!$F$15+1)),1,MIN(MAX($F76-('2.1 Kraftwerk allgemein'!$F$16-'2.1 Kraftwerk allgemein'!$F$15+1),1),COLUMN(C76)-('2.1 Kraftwerk allgemein'!$F$16-'2.1 Kraftwerk allgemein'!$F$15+1)))))/$F76,
SUM(OFFSET('2.5 CAPEX'!Q79,0,-MIN($F76-1,COLUMN(C76)-1),1,MIN($F76,COLUMN(C76))))/$F76)))))),
IF(OR(ISNUMBER($D76)=FALSE,$F76=""),"",
IF(AND('2.5 CAPEX'!$L79&lt;&gt;"x",'2.5 CAPEX'!$M79&lt;&gt;"x"),0,
IF($F76=0,0,
IF(L$4&lt;'2.1 Kraftwerk allgemein'!$F$16,0,
IF(L$4='2.1 Kraftwerk allgemein'!$F$16,'2.5 CAPEX'!$J79/$F76,
IF(L$4&lt;'2.1 Kraftwerk allgemein'!$F$16+$F76,
('2.5 CAPEX'!$J79+SUM(OFFSET('2.5 CAPEX'!Q79,0,-MIN(MAX($F76-1-('2.1 Kraftwerk allgemein'!$F$16-'1.1 Allgemein'!$I$22+1),0),COLUMN(C76)-1-('2.1 Kraftwerk allgemein'!$F$16-'1.1 Allgemein'!$I$22+1)),1,MIN(MAX($F76-('2.1 Kraftwerk allgemein'!$F$16-'1.1 Allgemein'!$I$22+1),1),COLUMN(C76)-('2.1 Kraftwerk allgemein'!$F$16-'1.1 Allgemein'!$I$22+1)))))/$F76,
SUM(OFFSET('2.5 CAPEX'!Q79,0,-MIN($F76-1,COLUMN(C76)-1),1,MIN($F76,COLUMN(C76))))/$F76)))))))</f>
        <v/>
      </c>
      <c r="M76" s="199" t="str">
        <f ca="1">IF('2.1 Kraftwerk allgemein'!$F$15&lt;'1.1 Allgemein'!$I$22,
IF(OR(ISNUMBER($D76)=FALSE,$F76=""),"",
IF(AND('2.5 CAPEX'!$L79&lt;&gt;"x",'2.5 CAPEX'!$M79&lt;&gt;"x"),0,
IF($F76=0,0,
IF(M$4&lt;'2.1 Kraftwerk allgemein'!$F$16,0,
IF(M$4='2.1 Kraftwerk allgemein'!$F$16,'2.5 CAPEX'!$J79/$F76,
IF(M$4&lt;'2.1 Kraftwerk allgemein'!$F$16+$F76,
('2.5 CAPEX'!$J79+SUM(OFFSET('2.5 CAPEX'!R79,0,-MIN(MAX($F76-1-('2.1 Kraftwerk allgemein'!$F$16-'2.1 Kraftwerk allgemein'!$F$15+1),0),COLUMN(D76)-1-('2.1 Kraftwerk allgemein'!$F$16-'2.1 Kraftwerk allgemein'!$F$15+1)),1,MIN(MAX($F76-('2.1 Kraftwerk allgemein'!$F$16-'2.1 Kraftwerk allgemein'!$F$15+1),1),COLUMN(D76)-('2.1 Kraftwerk allgemein'!$F$16-'2.1 Kraftwerk allgemein'!$F$15+1)))))/$F76,
SUM(OFFSET('2.5 CAPEX'!R79,0,-MIN($F76-1,COLUMN(D76)-1),1,MIN($F76,COLUMN(D76))))/$F76)))))),
IF(OR(ISNUMBER($D76)=FALSE,$F76=""),"",
IF(AND('2.5 CAPEX'!$L79&lt;&gt;"x",'2.5 CAPEX'!$M79&lt;&gt;"x"),0,
IF($F76=0,0,
IF(M$4&lt;'2.1 Kraftwerk allgemein'!$F$16,0,
IF(M$4='2.1 Kraftwerk allgemein'!$F$16,'2.5 CAPEX'!$J79/$F76,
IF(M$4&lt;'2.1 Kraftwerk allgemein'!$F$16+$F76,
('2.5 CAPEX'!$J79+SUM(OFFSET('2.5 CAPEX'!R79,0,-MIN(MAX($F76-1-('2.1 Kraftwerk allgemein'!$F$16-'1.1 Allgemein'!$I$22+1),0),COLUMN(D76)-1-('2.1 Kraftwerk allgemein'!$F$16-'1.1 Allgemein'!$I$22+1)),1,MIN(MAX($F76-('2.1 Kraftwerk allgemein'!$F$16-'1.1 Allgemein'!$I$22+1),1),COLUMN(D76)-('2.1 Kraftwerk allgemein'!$F$16-'1.1 Allgemein'!$I$22+1)))))/$F76,
SUM(OFFSET('2.5 CAPEX'!R79,0,-MIN($F76-1,COLUMN(D76)-1),1,MIN($F76,COLUMN(D76))))/$F76)))))))</f>
        <v/>
      </c>
      <c r="N76" s="199" t="str">
        <f ca="1">IF('2.1 Kraftwerk allgemein'!$F$15&lt;'1.1 Allgemein'!$I$22,
IF(OR(ISNUMBER($D76)=FALSE,$F76=""),"",
IF(AND('2.5 CAPEX'!$L79&lt;&gt;"x",'2.5 CAPEX'!$M79&lt;&gt;"x"),0,
IF($F76=0,0,
IF(N$4&lt;'2.1 Kraftwerk allgemein'!$F$16,0,
IF(N$4='2.1 Kraftwerk allgemein'!$F$16,'2.5 CAPEX'!$J79/$F76,
IF(N$4&lt;'2.1 Kraftwerk allgemein'!$F$16+$F76,
('2.5 CAPEX'!$J79+SUM(OFFSET('2.5 CAPEX'!S79,0,-MIN(MAX($F76-1-('2.1 Kraftwerk allgemein'!$F$16-'2.1 Kraftwerk allgemein'!$F$15+1),0),COLUMN(E76)-1-('2.1 Kraftwerk allgemein'!$F$16-'2.1 Kraftwerk allgemein'!$F$15+1)),1,MIN(MAX($F76-('2.1 Kraftwerk allgemein'!$F$16-'2.1 Kraftwerk allgemein'!$F$15+1),1),COLUMN(E76)-('2.1 Kraftwerk allgemein'!$F$16-'2.1 Kraftwerk allgemein'!$F$15+1)))))/$F76,
SUM(OFFSET('2.5 CAPEX'!S79,0,-MIN($F76-1,COLUMN(E76)-1),1,MIN($F76,COLUMN(E76))))/$F76)))))),
IF(OR(ISNUMBER($D76)=FALSE,$F76=""),"",
IF(AND('2.5 CAPEX'!$L79&lt;&gt;"x",'2.5 CAPEX'!$M79&lt;&gt;"x"),0,
IF($F76=0,0,
IF(N$4&lt;'2.1 Kraftwerk allgemein'!$F$16,0,
IF(N$4='2.1 Kraftwerk allgemein'!$F$16,'2.5 CAPEX'!$J79/$F76,
IF(N$4&lt;'2.1 Kraftwerk allgemein'!$F$16+$F76,
('2.5 CAPEX'!$J79+SUM(OFFSET('2.5 CAPEX'!S79,0,-MIN(MAX($F76-1-('2.1 Kraftwerk allgemein'!$F$16-'1.1 Allgemein'!$I$22+1),0),COLUMN(E76)-1-('2.1 Kraftwerk allgemein'!$F$16-'1.1 Allgemein'!$I$22+1)),1,MIN(MAX($F76-('2.1 Kraftwerk allgemein'!$F$16-'1.1 Allgemein'!$I$22+1),1),COLUMN(E76)-('2.1 Kraftwerk allgemein'!$F$16-'1.1 Allgemein'!$I$22+1)))))/$F76,
SUM(OFFSET('2.5 CAPEX'!S79,0,-MIN($F76-1,COLUMN(E76)-1),1,MIN($F76,COLUMN(E76))))/$F76)))))))</f>
        <v/>
      </c>
      <c r="O76" s="199" t="str">
        <f ca="1">IF('2.1 Kraftwerk allgemein'!$F$15&lt;'1.1 Allgemein'!$I$22,
IF(OR(ISNUMBER($D76)=FALSE,$F76=""),"",
IF(AND('2.5 CAPEX'!$L79&lt;&gt;"x",'2.5 CAPEX'!$M79&lt;&gt;"x"),0,
IF($F76=0,0,
IF(O$4&lt;'2.1 Kraftwerk allgemein'!$F$16,0,
IF(O$4='2.1 Kraftwerk allgemein'!$F$16,'2.5 CAPEX'!$J79/$F76,
IF(O$4&lt;'2.1 Kraftwerk allgemein'!$F$16+$F76,
('2.5 CAPEX'!$J79+SUM(OFFSET('2.5 CAPEX'!T79,0,-MIN(MAX($F76-1-('2.1 Kraftwerk allgemein'!$F$16-'2.1 Kraftwerk allgemein'!$F$15+1),0),COLUMN(F76)-1-('2.1 Kraftwerk allgemein'!$F$16-'2.1 Kraftwerk allgemein'!$F$15+1)),1,MIN(MAX($F76-('2.1 Kraftwerk allgemein'!$F$16-'2.1 Kraftwerk allgemein'!$F$15+1),1),COLUMN(F76)-('2.1 Kraftwerk allgemein'!$F$16-'2.1 Kraftwerk allgemein'!$F$15+1)))))/$F76,
SUM(OFFSET('2.5 CAPEX'!T79,0,-MIN($F76-1,COLUMN(F76)-1),1,MIN($F76,COLUMN(F76))))/$F76)))))),
IF(OR(ISNUMBER($D76)=FALSE,$F76=""),"",
IF(AND('2.5 CAPEX'!$L79&lt;&gt;"x",'2.5 CAPEX'!$M79&lt;&gt;"x"),0,
IF($F76=0,0,
IF(O$4&lt;'2.1 Kraftwerk allgemein'!$F$16,0,
IF(O$4='2.1 Kraftwerk allgemein'!$F$16,'2.5 CAPEX'!$J79/$F76,
IF(O$4&lt;'2.1 Kraftwerk allgemein'!$F$16+$F76,
('2.5 CAPEX'!$J79+SUM(OFFSET('2.5 CAPEX'!T79,0,-MIN(MAX($F76-1-('2.1 Kraftwerk allgemein'!$F$16-'1.1 Allgemein'!$I$22+1),0),COLUMN(F76)-1-('2.1 Kraftwerk allgemein'!$F$16-'1.1 Allgemein'!$I$22+1)),1,MIN(MAX($F76-('2.1 Kraftwerk allgemein'!$F$16-'1.1 Allgemein'!$I$22+1),1),COLUMN(F76)-('2.1 Kraftwerk allgemein'!$F$16-'1.1 Allgemein'!$I$22+1)))))/$F76,
SUM(OFFSET('2.5 CAPEX'!T79,0,-MIN($F76-1,COLUMN(F76)-1),1,MIN($F76,COLUMN(F76))))/$F76)))))))</f>
        <v/>
      </c>
      <c r="P76" s="199" t="str">
        <f ca="1">IF('2.1 Kraftwerk allgemein'!$F$15&lt;'1.1 Allgemein'!$I$22,
IF(OR(ISNUMBER($D76)=FALSE,$F76=""),"",
IF(AND('2.5 CAPEX'!$L79&lt;&gt;"x",'2.5 CAPEX'!$M79&lt;&gt;"x"),0,
IF($F76=0,0,
IF(P$4&lt;'2.1 Kraftwerk allgemein'!$F$16,0,
IF(P$4='2.1 Kraftwerk allgemein'!$F$16,'2.5 CAPEX'!$J79/$F76,
IF(P$4&lt;'2.1 Kraftwerk allgemein'!$F$16+$F76,
('2.5 CAPEX'!$J79+SUM(OFFSET('2.5 CAPEX'!U79,0,-MIN(MAX($F76-1-('2.1 Kraftwerk allgemein'!$F$16-'2.1 Kraftwerk allgemein'!$F$15+1),0),COLUMN(G76)-1-('2.1 Kraftwerk allgemein'!$F$16-'2.1 Kraftwerk allgemein'!$F$15+1)),1,MIN(MAX($F76-('2.1 Kraftwerk allgemein'!$F$16-'2.1 Kraftwerk allgemein'!$F$15+1),1),COLUMN(G76)-('2.1 Kraftwerk allgemein'!$F$16-'2.1 Kraftwerk allgemein'!$F$15+1)))))/$F76,
SUM(OFFSET('2.5 CAPEX'!U79,0,-MIN($F76-1,COLUMN(G76)-1),1,MIN($F76,COLUMN(G76))))/$F76)))))),
IF(OR(ISNUMBER($D76)=FALSE,$F76=""),"",
IF(AND('2.5 CAPEX'!$L79&lt;&gt;"x",'2.5 CAPEX'!$M79&lt;&gt;"x"),0,
IF($F76=0,0,
IF(P$4&lt;'2.1 Kraftwerk allgemein'!$F$16,0,
IF(P$4='2.1 Kraftwerk allgemein'!$F$16,'2.5 CAPEX'!$J79/$F76,
IF(P$4&lt;'2.1 Kraftwerk allgemein'!$F$16+$F76,
('2.5 CAPEX'!$J79+SUM(OFFSET('2.5 CAPEX'!U79,0,-MIN(MAX($F76-1-('2.1 Kraftwerk allgemein'!$F$16-'1.1 Allgemein'!$I$22+1),0),COLUMN(G76)-1-('2.1 Kraftwerk allgemein'!$F$16-'1.1 Allgemein'!$I$22+1)),1,MIN(MAX($F76-('2.1 Kraftwerk allgemein'!$F$16-'1.1 Allgemein'!$I$22+1),1),COLUMN(G76)-('2.1 Kraftwerk allgemein'!$F$16-'1.1 Allgemein'!$I$22+1)))))/$F76,
SUM(OFFSET('2.5 CAPEX'!U79,0,-MIN($F76-1,COLUMN(G76)-1),1,MIN($F76,COLUMN(G76))))/$F76)))))))</f>
        <v/>
      </c>
      <c r="Q76" s="199" t="str">
        <f ca="1">IF('2.1 Kraftwerk allgemein'!$F$15&lt;'1.1 Allgemein'!$I$22,
IF(OR(ISNUMBER($D76)=FALSE,$F76=""),"",
IF(AND('2.5 CAPEX'!$L79&lt;&gt;"x",'2.5 CAPEX'!$M79&lt;&gt;"x"),0,
IF($F76=0,0,
IF(Q$4&lt;'2.1 Kraftwerk allgemein'!$F$16,0,
IF(Q$4='2.1 Kraftwerk allgemein'!$F$16,'2.5 CAPEX'!$J79/$F76,
IF(Q$4&lt;'2.1 Kraftwerk allgemein'!$F$16+$F76,
('2.5 CAPEX'!$J79+SUM(OFFSET('2.5 CAPEX'!V79,0,-MIN(MAX($F76-1-('2.1 Kraftwerk allgemein'!$F$16-'2.1 Kraftwerk allgemein'!$F$15+1),0),COLUMN(H76)-1-('2.1 Kraftwerk allgemein'!$F$16-'2.1 Kraftwerk allgemein'!$F$15+1)),1,MIN(MAX($F76-('2.1 Kraftwerk allgemein'!$F$16-'2.1 Kraftwerk allgemein'!$F$15+1),1),COLUMN(H76)-('2.1 Kraftwerk allgemein'!$F$16-'2.1 Kraftwerk allgemein'!$F$15+1)))))/$F76,
SUM(OFFSET('2.5 CAPEX'!V79,0,-MIN($F76-1,COLUMN(H76)-1),1,MIN($F76,COLUMN(H76))))/$F76)))))),
IF(OR(ISNUMBER($D76)=FALSE,$F76=""),"",
IF(AND('2.5 CAPEX'!$L79&lt;&gt;"x",'2.5 CAPEX'!$M79&lt;&gt;"x"),0,
IF($F76=0,0,
IF(Q$4&lt;'2.1 Kraftwerk allgemein'!$F$16,0,
IF(Q$4='2.1 Kraftwerk allgemein'!$F$16,'2.5 CAPEX'!$J79/$F76,
IF(Q$4&lt;'2.1 Kraftwerk allgemein'!$F$16+$F76,
('2.5 CAPEX'!$J79+SUM(OFFSET('2.5 CAPEX'!V79,0,-MIN(MAX($F76-1-('2.1 Kraftwerk allgemein'!$F$16-'1.1 Allgemein'!$I$22+1),0),COLUMN(H76)-1-('2.1 Kraftwerk allgemein'!$F$16-'1.1 Allgemein'!$I$22+1)),1,MIN(MAX($F76-('2.1 Kraftwerk allgemein'!$F$16-'1.1 Allgemein'!$I$22+1),1),COLUMN(H76)-('2.1 Kraftwerk allgemein'!$F$16-'1.1 Allgemein'!$I$22+1)))))/$F76,
SUM(OFFSET('2.5 CAPEX'!V79,0,-MIN($F76-1,COLUMN(H76)-1),1,MIN($F76,COLUMN(H76))))/$F76)))))))</f>
        <v/>
      </c>
      <c r="R76" s="199" t="str">
        <f ca="1">IF('2.1 Kraftwerk allgemein'!$F$15&lt;'1.1 Allgemein'!$I$22,
IF(OR(ISNUMBER($D76)=FALSE,$F76=""),"",
IF(AND('2.5 CAPEX'!$L79&lt;&gt;"x",'2.5 CAPEX'!$M79&lt;&gt;"x"),0,
IF($F76=0,0,
IF(R$4&lt;'2.1 Kraftwerk allgemein'!$F$16,0,
IF(R$4='2.1 Kraftwerk allgemein'!$F$16,'2.5 CAPEX'!$J79/$F76,
IF(R$4&lt;'2.1 Kraftwerk allgemein'!$F$16+$F76,
('2.5 CAPEX'!$J79+SUM(OFFSET('2.5 CAPEX'!W79,0,-MIN(MAX($F76-1-('2.1 Kraftwerk allgemein'!$F$16-'2.1 Kraftwerk allgemein'!$F$15+1),0),COLUMN(I76)-1-('2.1 Kraftwerk allgemein'!$F$16-'2.1 Kraftwerk allgemein'!$F$15+1)),1,MIN(MAX($F76-('2.1 Kraftwerk allgemein'!$F$16-'2.1 Kraftwerk allgemein'!$F$15+1),1),COLUMN(I76)-('2.1 Kraftwerk allgemein'!$F$16-'2.1 Kraftwerk allgemein'!$F$15+1)))))/$F76,
SUM(OFFSET('2.5 CAPEX'!W79,0,-MIN($F76-1,COLUMN(I76)-1),1,MIN($F76,COLUMN(I76))))/$F76)))))),
IF(OR(ISNUMBER($D76)=FALSE,$F76=""),"",
IF(AND('2.5 CAPEX'!$L79&lt;&gt;"x",'2.5 CAPEX'!$M79&lt;&gt;"x"),0,
IF($F76=0,0,
IF(R$4&lt;'2.1 Kraftwerk allgemein'!$F$16,0,
IF(R$4='2.1 Kraftwerk allgemein'!$F$16,'2.5 CAPEX'!$J79/$F76,
IF(R$4&lt;'2.1 Kraftwerk allgemein'!$F$16+$F76,
('2.5 CAPEX'!$J79+SUM(OFFSET('2.5 CAPEX'!W79,0,-MIN(MAX($F76-1-('2.1 Kraftwerk allgemein'!$F$16-'1.1 Allgemein'!$I$22+1),0),COLUMN(I76)-1-('2.1 Kraftwerk allgemein'!$F$16-'1.1 Allgemein'!$I$22+1)),1,MIN(MAX($F76-('2.1 Kraftwerk allgemein'!$F$16-'1.1 Allgemein'!$I$22+1),1),COLUMN(I76)-('2.1 Kraftwerk allgemein'!$F$16-'1.1 Allgemein'!$I$22+1)))))/$F76,
SUM(OFFSET('2.5 CAPEX'!W79,0,-MIN($F76-1,COLUMN(I76)-1),1,MIN($F76,COLUMN(I76))))/$F76)))))))</f>
        <v/>
      </c>
      <c r="S76" s="199" t="str">
        <f ca="1">IF('2.1 Kraftwerk allgemein'!$F$15&lt;'1.1 Allgemein'!$I$22,
IF(OR(ISNUMBER($D76)=FALSE,$F76=""),"",
IF(AND('2.5 CAPEX'!$L79&lt;&gt;"x",'2.5 CAPEX'!$M79&lt;&gt;"x"),0,
IF($F76=0,0,
IF(S$4&lt;'2.1 Kraftwerk allgemein'!$F$16,0,
IF(S$4='2.1 Kraftwerk allgemein'!$F$16,'2.5 CAPEX'!$J79/$F76,
IF(S$4&lt;'2.1 Kraftwerk allgemein'!$F$16+$F76,
('2.5 CAPEX'!$J79+SUM(OFFSET('2.5 CAPEX'!X79,0,-MIN(MAX($F76-1-('2.1 Kraftwerk allgemein'!$F$16-'2.1 Kraftwerk allgemein'!$F$15+1),0),COLUMN(J76)-1-('2.1 Kraftwerk allgemein'!$F$16-'2.1 Kraftwerk allgemein'!$F$15+1)),1,MIN(MAX($F76-('2.1 Kraftwerk allgemein'!$F$16-'2.1 Kraftwerk allgemein'!$F$15+1),1),COLUMN(J76)-('2.1 Kraftwerk allgemein'!$F$16-'2.1 Kraftwerk allgemein'!$F$15+1)))))/$F76,
SUM(OFFSET('2.5 CAPEX'!X79,0,-MIN($F76-1,COLUMN(J76)-1),1,MIN($F76,COLUMN(J76))))/$F76)))))),
IF(OR(ISNUMBER($D76)=FALSE,$F76=""),"",
IF(AND('2.5 CAPEX'!$L79&lt;&gt;"x",'2.5 CAPEX'!$M79&lt;&gt;"x"),0,
IF($F76=0,0,
IF(S$4&lt;'2.1 Kraftwerk allgemein'!$F$16,0,
IF(S$4='2.1 Kraftwerk allgemein'!$F$16,'2.5 CAPEX'!$J79/$F76,
IF(S$4&lt;'2.1 Kraftwerk allgemein'!$F$16+$F76,
('2.5 CAPEX'!$J79+SUM(OFFSET('2.5 CAPEX'!X79,0,-MIN(MAX($F76-1-('2.1 Kraftwerk allgemein'!$F$16-'1.1 Allgemein'!$I$22+1),0),COLUMN(J76)-1-('2.1 Kraftwerk allgemein'!$F$16-'1.1 Allgemein'!$I$22+1)),1,MIN(MAX($F76-('2.1 Kraftwerk allgemein'!$F$16-'1.1 Allgemein'!$I$22+1),1),COLUMN(J76)-('2.1 Kraftwerk allgemein'!$F$16-'1.1 Allgemein'!$I$22+1)))))/$F76,
SUM(OFFSET('2.5 CAPEX'!X79,0,-MIN($F76-1,COLUMN(J76)-1),1,MIN($F76,COLUMN(J76))))/$F76)))))))</f>
        <v/>
      </c>
      <c r="T76" s="199" t="str">
        <f ca="1">IF('2.1 Kraftwerk allgemein'!$F$15&lt;'1.1 Allgemein'!$I$22,
IF(OR(ISNUMBER($D76)=FALSE,$F76=""),"",
IF(AND('2.5 CAPEX'!$L79&lt;&gt;"x",'2.5 CAPEX'!$M79&lt;&gt;"x"),0,
IF($F76=0,0,
IF(T$4&lt;'2.1 Kraftwerk allgemein'!$F$16,0,
IF(T$4='2.1 Kraftwerk allgemein'!$F$16,'2.5 CAPEX'!$J79/$F76,
IF(T$4&lt;'2.1 Kraftwerk allgemein'!$F$16+$F76,
('2.5 CAPEX'!$J79+SUM(OFFSET('2.5 CAPEX'!Y79,0,-MIN(MAX($F76-1-('2.1 Kraftwerk allgemein'!$F$16-'2.1 Kraftwerk allgemein'!$F$15+1),0),COLUMN(K76)-1-('2.1 Kraftwerk allgemein'!$F$16-'2.1 Kraftwerk allgemein'!$F$15+1)),1,MIN(MAX($F76-('2.1 Kraftwerk allgemein'!$F$16-'2.1 Kraftwerk allgemein'!$F$15+1),1),COLUMN(K76)-('2.1 Kraftwerk allgemein'!$F$16-'2.1 Kraftwerk allgemein'!$F$15+1)))))/$F76,
SUM(OFFSET('2.5 CAPEX'!Y79,0,-MIN($F76-1,COLUMN(K76)-1),1,MIN($F76,COLUMN(K76))))/$F76)))))),
IF(OR(ISNUMBER($D76)=FALSE,$F76=""),"",
IF(AND('2.5 CAPEX'!$L79&lt;&gt;"x",'2.5 CAPEX'!$M79&lt;&gt;"x"),0,
IF($F76=0,0,
IF(T$4&lt;'2.1 Kraftwerk allgemein'!$F$16,0,
IF(T$4='2.1 Kraftwerk allgemein'!$F$16,'2.5 CAPEX'!$J79/$F76,
IF(T$4&lt;'2.1 Kraftwerk allgemein'!$F$16+$F76,
('2.5 CAPEX'!$J79+SUM(OFFSET('2.5 CAPEX'!Y79,0,-MIN(MAX($F76-1-('2.1 Kraftwerk allgemein'!$F$16-'1.1 Allgemein'!$I$22+1),0),COLUMN(K76)-1-('2.1 Kraftwerk allgemein'!$F$16-'1.1 Allgemein'!$I$22+1)),1,MIN(MAX($F76-('2.1 Kraftwerk allgemein'!$F$16-'1.1 Allgemein'!$I$22+1),1),COLUMN(K76)-('2.1 Kraftwerk allgemein'!$F$16-'1.1 Allgemein'!$I$22+1)))))/$F76,
SUM(OFFSET('2.5 CAPEX'!Y79,0,-MIN($F76-1,COLUMN(K76)-1),1,MIN($F76,COLUMN(K76))))/$F76)))))))</f>
        <v/>
      </c>
      <c r="U76" s="199" t="str">
        <f ca="1">IF('2.1 Kraftwerk allgemein'!$F$15&lt;'1.1 Allgemein'!$I$22,
IF(OR(ISNUMBER($D76)=FALSE,$F76=""),"",
IF(AND('2.5 CAPEX'!$L79&lt;&gt;"x",'2.5 CAPEX'!$M79&lt;&gt;"x"),0,
IF($F76=0,0,
IF(U$4&lt;'2.1 Kraftwerk allgemein'!$F$16,0,
IF(U$4='2.1 Kraftwerk allgemein'!$F$16,'2.5 CAPEX'!$J79/$F76,
IF(U$4&lt;'2.1 Kraftwerk allgemein'!$F$16+$F76,
('2.5 CAPEX'!$J79+SUM(OFFSET('2.5 CAPEX'!Z79,0,-MIN(MAX($F76-1-('2.1 Kraftwerk allgemein'!$F$16-'2.1 Kraftwerk allgemein'!$F$15+1),0),COLUMN(L76)-1-('2.1 Kraftwerk allgemein'!$F$16-'2.1 Kraftwerk allgemein'!$F$15+1)),1,MIN(MAX($F76-('2.1 Kraftwerk allgemein'!$F$16-'2.1 Kraftwerk allgemein'!$F$15+1),1),COLUMN(L76)-('2.1 Kraftwerk allgemein'!$F$16-'2.1 Kraftwerk allgemein'!$F$15+1)))))/$F76,
SUM(OFFSET('2.5 CAPEX'!Z79,0,-MIN($F76-1,COLUMN(L76)-1),1,MIN($F76,COLUMN(L76))))/$F76)))))),
IF(OR(ISNUMBER($D76)=FALSE,$F76=""),"",
IF(AND('2.5 CAPEX'!$L79&lt;&gt;"x",'2.5 CAPEX'!$M79&lt;&gt;"x"),0,
IF($F76=0,0,
IF(U$4&lt;'2.1 Kraftwerk allgemein'!$F$16,0,
IF(U$4='2.1 Kraftwerk allgemein'!$F$16,'2.5 CAPEX'!$J79/$F76,
IF(U$4&lt;'2.1 Kraftwerk allgemein'!$F$16+$F76,
('2.5 CAPEX'!$J79+SUM(OFFSET('2.5 CAPEX'!Z79,0,-MIN(MAX($F76-1-('2.1 Kraftwerk allgemein'!$F$16-'1.1 Allgemein'!$I$22+1),0),COLUMN(L76)-1-('2.1 Kraftwerk allgemein'!$F$16-'1.1 Allgemein'!$I$22+1)),1,MIN(MAX($F76-('2.1 Kraftwerk allgemein'!$F$16-'1.1 Allgemein'!$I$22+1),1),COLUMN(L76)-('2.1 Kraftwerk allgemein'!$F$16-'1.1 Allgemein'!$I$22+1)))))/$F76,
SUM(OFFSET('2.5 CAPEX'!Z79,0,-MIN($F76-1,COLUMN(L76)-1),1,MIN($F76,COLUMN(L76))))/$F76)))))))</f>
        <v/>
      </c>
      <c r="V76" s="199" t="str">
        <f ca="1">IF('2.1 Kraftwerk allgemein'!$F$15&lt;'1.1 Allgemein'!$I$22,
IF(OR(ISNUMBER($D76)=FALSE,$F76=""),"",
IF(AND('2.5 CAPEX'!$L79&lt;&gt;"x",'2.5 CAPEX'!$M79&lt;&gt;"x"),0,
IF($F76=0,0,
IF(V$4&lt;'2.1 Kraftwerk allgemein'!$F$16,0,
IF(V$4='2.1 Kraftwerk allgemein'!$F$16,'2.5 CAPEX'!$J79/$F76,
IF(V$4&lt;'2.1 Kraftwerk allgemein'!$F$16+$F76,
('2.5 CAPEX'!$J79+SUM(OFFSET('2.5 CAPEX'!AA79,0,-MIN(MAX($F76-1-('2.1 Kraftwerk allgemein'!$F$16-'2.1 Kraftwerk allgemein'!$F$15+1),0),COLUMN(M76)-1-('2.1 Kraftwerk allgemein'!$F$16-'2.1 Kraftwerk allgemein'!$F$15+1)),1,MIN(MAX($F76-('2.1 Kraftwerk allgemein'!$F$16-'2.1 Kraftwerk allgemein'!$F$15+1),1),COLUMN(M76)-('2.1 Kraftwerk allgemein'!$F$16-'2.1 Kraftwerk allgemein'!$F$15+1)))))/$F76,
SUM(OFFSET('2.5 CAPEX'!AA79,0,-MIN($F76-1,COLUMN(M76)-1),1,MIN($F76,COLUMN(M76))))/$F76)))))),
IF(OR(ISNUMBER($D76)=FALSE,$F76=""),"",
IF(AND('2.5 CAPEX'!$L79&lt;&gt;"x",'2.5 CAPEX'!$M79&lt;&gt;"x"),0,
IF($F76=0,0,
IF(V$4&lt;'2.1 Kraftwerk allgemein'!$F$16,0,
IF(V$4='2.1 Kraftwerk allgemein'!$F$16,'2.5 CAPEX'!$J79/$F76,
IF(V$4&lt;'2.1 Kraftwerk allgemein'!$F$16+$F76,
('2.5 CAPEX'!$J79+SUM(OFFSET('2.5 CAPEX'!AA79,0,-MIN(MAX($F76-1-('2.1 Kraftwerk allgemein'!$F$16-'1.1 Allgemein'!$I$22+1),0),COLUMN(M76)-1-('2.1 Kraftwerk allgemein'!$F$16-'1.1 Allgemein'!$I$22+1)),1,MIN(MAX($F76-('2.1 Kraftwerk allgemein'!$F$16-'1.1 Allgemein'!$I$22+1),1),COLUMN(M76)-('2.1 Kraftwerk allgemein'!$F$16-'1.1 Allgemein'!$I$22+1)))))/$F76,
SUM(OFFSET('2.5 CAPEX'!AA79,0,-MIN($F76-1,COLUMN(M76)-1),1,MIN($F76,COLUMN(M76))))/$F76)))))))</f>
        <v/>
      </c>
      <c r="W76" s="199" t="str">
        <f ca="1">IF('2.1 Kraftwerk allgemein'!$F$15&lt;'1.1 Allgemein'!$I$22,
IF(OR(ISNUMBER($D76)=FALSE,$F76=""),"",
IF(AND('2.5 CAPEX'!$L79&lt;&gt;"x",'2.5 CAPEX'!$M79&lt;&gt;"x"),0,
IF($F76=0,0,
IF(W$4&lt;'2.1 Kraftwerk allgemein'!$F$16,0,
IF(W$4='2.1 Kraftwerk allgemein'!$F$16,'2.5 CAPEX'!$J79/$F76,
IF(W$4&lt;'2.1 Kraftwerk allgemein'!$F$16+$F76,
('2.5 CAPEX'!$J79+SUM(OFFSET('2.5 CAPEX'!AB79,0,-MIN(MAX($F76-1-('2.1 Kraftwerk allgemein'!$F$16-'2.1 Kraftwerk allgemein'!$F$15+1),0),COLUMN(N76)-1-('2.1 Kraftwerk allgemein'!$F$16-'2.1 Kraftwerk allgemein'!$F$15+1)),1,MIN(MAX($F76-('2.1 Kraftwerk allgemein'!$F$16-'2.1 Kraftwerk allgemein'!$F$15+1),1),COLUMN(N76)-('2.1 Kraftwerk allgemein'!$F$16-'2.1 Kraftwerk allgemein'!$F$15+1)))))/$F76,
SUM(OFFSET('2.5 CAPEX'!AB79,0,-MIN($F76-1,COLUMN(N76)-1),1,MIN($F76,COLUMN(N76))))/$F76)))))),
IF(OR(ISNUMBER($D76)=FALSE,$F76=""),"",
IF(AND('2.5 CAPEX'!$L79&lt;&gt;"x",'2.5 CAPEX'!$M79&lt;&gt;"x"),0,
IF($F76=0,0,
IF(W$4&lt;'2.1 Kraftwerk allgemein'!$F$16,0,
IF(W$4='2.1 Kraftwerk allgemein'!$F$16,'2.5 CAPEX'!$J79/$F76,
IF(W$4&lt;'2.1 Kraftwerk allgemein'!$F$16+$F76,
('2.5 CAPEX'!$J79+SUM(OFFSET('2.5 CAPEX'!AB79,0,-MIN(MAX($F76-1-('2.1 Kraftwerk allgemein'!$F$16-'1.1 Allgemein'!$I$22+1),0),COLUMN(N76)-1-('2.1 Kraftwerk allgemein'!$F$16-'1.1 Allgemein'!$I$22+1)),1,MIN(MAX($F76-('2.1 Kraftwerk allgemein'!$F$16-'1.1 Allgemein'!$I$22+1),1),COLUMN(N76)-('2.1 Kraftwerk allgemein'!$F$16-'1.1 Allgemein'!$I$22+1)))))/$F76,
SUM(OFFSET('2.5 CAPEX'!AB79,0,-MIN($F76-1,COLUMN(N76)-1),1,MIN($F76,COLUMN(N76))))/$F76)))))))</f>
        <v/>
      </c>
      <c r="X76" s="199" t="str">
        <f ca="1">IF('2.1 Kraftwerk allgemein'!$F$15&lt;'1.1 Allgemein'!$I$22,
IF(OR(ISNUMBER($D76)=FALSE,$F76=""),"",
IF(AND('2.5 CAPEX'!$L79&lt;&gt;"x",'2.5 CAPEX'!$M79&lt;&gt;"x"),0,
IF($F76=0,0,
IF(X$4&lt;'2.1 Kraftwerk allgemein'!$F$16,0,
IF(X$4='2.1 Kraftwerk allgemein'!$F$16,'2.5 CAPEX'!$J79/$F76,
IF(X$4&lt;'2.1 Kraftwerk allgemein'!$F$16+$F76,
('2.5 CAPEX'!$J79+SUM(OFFSET('2.5 CAPEX'!AC79,0,-MIN(MAX($F76-1-('2.1 Kraftwerk allgemein'!$F$16-'2.1 Kraftwerk allgemein'!$F$15+1),0),COLUMN(O76)-1-('2.1 Kraftwerk allgemein'!$F$16-'2.1 Kraftwerk allgemein'!$F$15+1)),1,MIN(MAX($F76-('2.1 Kraftwerk allgemein'!$F$16-'2.1 Kraftwerk allgemein'!$F$15+1),1),COLUMN(O76)-('2.1 Kraftwerk allgemein'!$F$16-'2.1 Kraftwerk allgemein'!$F$15+1)))))/$F76,
SUM(OFFSET('2.5 CAPEX'!AC79,0,-MIN($F76-1,COLUMN(O76)-1),1,MIN($F76,COLUMN(O76))))/$F76)))))),
IF(OR(ISNUMBER($D76)=FALSE,$F76=""),"",
IF(AND('2.5 CAPEX'!$L79&lt;&gt;"x",'2.5 CAPEX'!$M79&lt;&gt;"x"),0,
IF($F76=0,0,
IF(X$4&lt;'2.1 Kraftwerk allgemein'!$F$16,0,
IF(X$4='2.1 Kraftwerk allgemein'!$F$16,'2.5 CAPEX'!$J79/$F76,
IF(X$4&lt;'2.1 Kraftwerk allgemein'!$F$16+$F76,
('2.5 CAPEX'!$J79+SUM(OFFSET('2.5 CAPEX'!AC79,0,-MIN(MAX($F76-1-('2.1 Kraftwerk allgemein'!$F$16-'1.1 Allgemein'!$I$22+1),0),COLUMN(O76)-1-('2.1 Kraftwerk allgemein'!$F$16-'1.1 Allgemein'!$I$22+1)),1,MIN(MAX($F76-('2.1 Kraftwerk allgemein'!$F$16-'1.1 Allgemein'!$I$22+1),1),COLUMN(O76)-('2.1 Kraftwerk allgemein'!$F$16-'1.1 Allgemein'!$I$22+1)))))/$F76,
SUM(OFFSET('2.5 CAPEX'!AC79,0,-MIN($F76-1,COLUMN(O76)-1),1,MIN($F76,COLUMN(O76))))/$F76)))))))</f>
        <v/>
      </c>
      <c r="Y76" s="199" t="str">
        <f ca="1">IF('2.1 Kraftwerk allgemein'!$F$15&lt;'1.1 Allgemein'!$I$22,
IF(OR(ISNUMBER($D76)=FALSE,$F76=""),"",
IF(AND('2.5 CAPEX'!$L79&lt;&gt;"x",'2.5 CAPEX'!$M79&lt;&gt;"x"),0,
IF($F76=0,0,
IF(Y$4&lt;'2.1 Kraftwerk allgemein'!$F$16,0,
IF(Y$4='2.1 Kraftwerk allgemein'!$F$16,'2.5 CAPEX'!$J79/$F76,
IF(Y$4&lt;'2.1 Kraftwerk allgemein'!$F$16+$F76,
('2.5 CAPEX'!$J79+SUM(OFFSET('2.5 CAPEX'!AD79,0,-MIN(MAX($F76-1-('2.1 Kraftwerk allgemein'!$F$16-'2.1 Kraftwerk allgemein'!$F$15+1),0),COLUMN(P76)-1-('2.1 Kraftwerk allgemein'!$F$16-'2.1 Kraftwerk allgemein'!$F$15+1)),1,MIN(MAX($F76-('2.1 Kraftwerk allgemein'!$F$16-'2.1 Kraftwerk allgemein'!$F$15+1),1),COLUMN(P76)-('2.1 Kraftwerk allgemein'!$F$16-'2.1 Kraftwerk allgemein'!$F$15+1)))))/$F76,
SUM(OFFSET('2.5 CAPEX'!AD79,0,-MIN($F76-1,COLUMN(P76)-1),1,MIN($F76,COLUMN(P76))))/$F76)))))),
IF(OR(ISNUMBER($D76)=FALSE,$F76=""),"",
IF(AND('2.5 CAPEX'!$L79&lt;&gt;"x",'2.5 CAPEX'!$M79&lt;&gt;"x"),0,
IF($F76=0,0,
IF(Y$4&lt;'2.1 Kraftwerk allgemein'!$F$16,0,
IF(Y$4='2.1 Kraftwerk allgemein'!$F$16,'2.5 CAPEX'!$J79/$F76,
IF(Y$4&lt;'2.1 Kraftwerk allgemein'!$F$16+$F76,
('2.5 CAPEX'!$J79+SUM(OFFSET('2.5 CAPEX'!AD79,0,-MIN(MAX($F76-1-('2.1 Kraftwerk allgemein'!$F$16-'1.1 Allgemein'!$I$22+1),0),COLUMN(P76)-1-('2.1 Kraftwerk allgemein'!$F$16-'1.1 Allgemein'!$I$22+1)),1,MIN(MAX($F76-('2.1 Kraftwerk allgemein'!$F$16-'1.1 Allgemein'!$I$22+1),1),COLUMN(P76)-('2.1 Kraftwerk allgemein'!$F$16-'1.1 Allgemein'!$I$22+1)))))/$F76,
SUM(OFFSET('2.5 CAPEX'!AD79,0,-MIN($F76-1,COLUMN(P76)-1),1,MIN($F76,COLUMN(P76))))/$F76)))))))</f>
        <v/>
      </c>
      <c r="Z76" s="199" t="str">
        <f ca="1">IF('2.1 Kraftwerk allgemein'!$F$15&lt;'1.1 Allgemein'!$I$22,
IF(OR(ISNUMBER($D76)=FALSE,$F76=""),"",
IF(AND('2.5 CAPEX'!$L79&lt;&gt;"x",'2.5 CAPEX'!$M79&lt;&gt;"x"),0,
IF($F76=0,0,
IF(Z$4&lt;'2.1 Kraftwerk allgemein'!$F$16,0,
IF(Z$4='2.1 Kraftwerk allgemein'!$F$16,'2.5 CAPEX'!$J79/$F76,
IF(Z$4&lt;'2.1 Kraftwerk allgemein'!$F$16+$F76,
('2.5 CAPEX'!$J79+SUM(OFFSET('2.5 CAPEX'!AE79,0,-MIN(MAX($F76-1-('2.1 Kraftwerk allgemein'!$F$16-'2.1 Kraftwerk allgemein'!$F$15+1),0),COLUMN(Q76)-1-('2.1 Kraftwerk allgemein'!$F$16-'2.1 Kraftwerk allgemein'!$F$15+1)),1,MIN(MAX($F76-('2.1 Kraftwerk allgemein'!$F$16-'2.1 Kraftwerk allgemein'!$F$15+1),1),COLUMN(Q76)-('2.1 Kraftwerk allgemein'!$F$16-'2.1 Kraftwerk allgemein'!$F$15+1)))))/$F76,
SUM(OFFSET('2.5 CAPEX'!AE79,0,-MIN($F76-1,COLUMN(Q76)-1),1,MIN($F76,COLUMN(Q76))))/$F76)))))),
IF(OR(ISNUMBER($D76)=FALSE,$F76=""),"",
IF(AND('2.5 CAPEX'!$L79&lt;&gt;"x",'2.5 CAPEX'!$M79&lt;&gt;"x"),0,
IF($F76=0,0,
IF(Z$4&lt;'2.1 Kraftwerk allgemein'!$F$16,0,
IF(Z$4='2.1 Kraftwerk allgemein'!$F$16,'2.5 CAPEX'!$J79/$F76,
IF(Z$4&lt;'2.1 Kraftwerk allgemein'!$F$16+$F76,
('2.5 CAPEX'!$J79+SUM(OFFSET('2.5 CAPEX'!AE79,0,-MIN(MAX($F76-1-('2.1 Kraftwerk allgemein'!$F$16-'1.1 Allgemein'!$I$22+1),0),COLUMN(Q76)-1-('2.1 Kraftwerk allgemein'!$F$16-'1.1 Allgemein'!$I$22+1)),1,MIN(MAX($F76-('2.1 Kraftwerk allgemein'!$F$16-'1.1 Allgemein'!$I$22+1),1),COLUMN(Q76)-('2.1 Kraftwerk allgemein'!$F$16-'1.1 Allgemein'!$I$22+1)))))/$F76,
SUM(OFFSET('2.5 CAPEX'!AE79,0,-MIN($F76-1,COLUMN(Q76)-1),1,MIN($F76,COLUMN(Q76))))/$F76)))))))</f>
        <v/>
      </c>
      <c r="AA76" s="199" t="str">
        <f ca="1">IF('2.1 Kraftwerk allgemein'!$F$15&lt;'1.1 Allgemein'!$I$22,
IF(OR(ISNUMBER($D76)=FALSE,$F76=""),"",
IF(AND('2.5 CAPEX'!$L79&lt;&gt;"x",'2.5 CAPEX'!$M79&lt;&gt;"x"),0,
IF($F76=0,0,
IF(AA$4&lt;'2.1 Kraftwerk allgemein'!$F$16,0,
IF(AA$4='2.1 Kraftwerk allgemein'!$F$16,'2.5 CAPEX'!$J79/$F76,
IF(AA$4&lt;'2.1 Kraftwerk allgemein'!$F$16+$F76,
('2.5 CAPEX'!$J79+SUM(OFFSET('2.5 CAPEX'!AF79,0,-MIN(MAX($F76-1-('2.1 Kraftwerk allgemein'!$F$16-'2.1 Kraftwerk allgemein'!$F$15+1),0),COLUMN(R76)-1-('2.1 Kraftwerk allgemein'!$F$16-'2.1 Kraftwerk allgemein'!$F$15+1)),1,MIN(MAX($F76-('2.1 Kraftwerk allgemein'!$F$16-'2.1 Kraftwerk allgemein'!$F$15+1),1),COLUMN(R76)-('2.1 Kraftwerk allgemein'!$F$16-'2.1 Kraftwerk allgemein'!$F$15+1)))))/$F76,
SUM(OFFSET('2.5 CAPEX'!AF79,0,-MIN($F76-1,COLUMN(R76)-1),1,MIN($F76,COLUMN(R76))))/$F76)))))),
IF(OR(ISNUMBER($D76)=FALSE,$F76=""),"",
IF(AND('2.5 CAPEX'!$L79&lt;&gt;"x",'2.5 CAPEX'!$M79&lt;&gt;"x"),0,
IF($F76=0,0,
IF(AA$4&lt;'2.1 Kraftwerk allgemein'!$F$16,0,
IF(AA$4='2.1 Kraftwerk allgemein'!$F$16,'2.5 CAPEX'!$J79/$F76,
IF(AA$4&lt;'2.1 Kraftwerk allgemein'!$F$16+$F76,
('2.5 CAPEX'!$J79+SUM(OFFSET('2.5 CAPEX'!AF79,0,-MIN(MAX($F76-1-('2.1 Kraftwerk allgemein'!$F$16-'1.1 Allgemein'!$I$22+1),0),COLUMN(R76)-1-('2.1 Kraftwerk allgemein'!$F$16-'1.1 Allgemein'!$I$22+1)),1,MIN(MAX($F76-('2.1 Kraftwerk allgemein'!$F$16-'1.1 Allgemein'!$I$22+1),1),COLUMN(R76)-('2.1 Kraftwerk allgemein'!$F$16-'1.1 Allgemein'!$I$22+1)))))/$F76,
SUM(OFFSET('2.5 CAPEX'!AF79,0,-MIN($F76-1,COLUMN(R76)-1),1,MIN($F76,COLUMN(R76))))/$F76)))))))</f>
        <v/>
      </c>
      <c r="AB76" s="199" t="str">
        <f ca="1">IF('2.1 Kraftwerk allgemein'!$F$15&lt;'1.1 Allgemein'!$I$22,
IF(OR(ISNUMBER($D76)=FALSE,$F76=""),"",
IF(AND('2.5 CAPEX'!$L79&lt;&gt;"x",'2.5 CAPEX'!$M79&lt;&gt;"x"),0,
IF($F76=0,0,
IF(AB$4&lt;'2.1 Kraftwerk allgemein'!$F$16,0,
IF(AB$4='2.1 Kraftwerk allgemein'!$F$16,'2.5 CAPEX'!$J79/$F76,
IF(AB$4&lt;'2.1 Kraftwerk allgemein'!$F$16+$F76,
('2.5 CAPEX'!$J79+SUM(OFFSET('2.5 CAPEX'!AG79,0,-MIN(MAX($F76-1-('2.1 Kraftwerk allgemein'!$F$16-'2.1 Kraftwerk allgemein'!$F$15+1),0),COLUMN(S76)-1-('2.1 Kraftwerk allgemein'!$F$16-'2.1 Kraftwerk allgemein'!$F$15+1)),1,MIN(MAX($F76-('2.1 Kraftwerk allgemein'!$F$16-'2.1 Kraftwerk allgemein'!$F$15+1),1),COLUMN(S76)-('2.1 Kraftwerk allgemein'!$F$16-'2.1 Kraftwerk allgemein'!$F$15+1)))))/$F76,
SUM(OFFSET('2.5 CAPEX'!AG79,0,-MIN($F76-1,COLUMN(S76)-1),1,MIN($F76,COLUMN(S76))))/$F76)))))),
IF(OR(ISNUMBER($D76)=FALSE,$F76=""),"",
IF(AND('2.5 CAPEX'!$L79&lt;&gt;"x",'2.5 CAPEX'!$M79&lt;&gt;"x"),0,
IF($F76=0,0,
IF(AB$4&lt;'2.1 Kraftwerk allgemein'!$F$16,0,
IF(AB$4='2.1 Kraftwerk allgemein'!$F$16,'2.5 CAPEX'!$J79/$F76,
IF(AB$4&lt;'2.1 Kraftwerk allgemein'!$F$16+$F76,
('2.5 CAPEX'!$J79+SUM(OFFSET('2.5 CAPEX'!AG79,0,-MIN(MAX($F76-1-('2.1 Kraftwerk allgemein'!$F$16-'1.1 Allgemein'!$I$22+1),0),COLUMN(S76)-1-('2.1 Kraftwerk allgemein'!$F$16-'1.1 Allgemein'!$I$22+1)),1,MIN(MAX($F76-('2.1 Kraftwerk allgemein'!$F$16-'1.1 Allgemein'!$I$22+1),1),COLUMN(S76)-('2.1 Kraftwerk allgemein'!$F$16-'1.1 Allgemein'!$I$22+1)))))/$F76,
SUM(OFFSET('2.5 CAPEX'!AG79,0,-MIN($F76-1,COLUMN(S76)-1),1,MIN($F76,COLUMN(S76))))/$F76)))))))</f>
        <v/>
      </c>
      <c r="AC76" s="199" t="str">
        <f ca="1">IF('2.1 Kraftwerk allgemein'!$F$15&lt;'1.1 Allgemein'!$I$22,
IF(OR(ISNUMBER($D76)=FALSE,$F76=""),"",
IF(AND('2.5 CAPEX'!$L79&lt;&gt;"x",'2.5 CAPEX'!$M79&lt;&gt;"x"),0,
IF($F76=0,0,
IF(AC$4&lt;'2.1 Kraftwerk allgemein'!$F$16,0,
IF(AC$4='2.1 Kraftwerk allgemein'!$F$16,'2.5 CAPEX'!$J79/$F76,
IF(AC$4&lt;'2.1 Kraftwerk allgemein'!$F$16+$F76,
('2.5 CAPEX'!$J79+SUM(OFFSET('2.5 CAPEX'!AH79,0,-MIN(MAX($F76-1-('2.1 Kraftwerk allgemein'!$F$16-'2.1 Kraftwerk allgemein'!$F$15+1),0),COLUMN(T76)-1-('2.1 Kraftwerk allgemein'!$F$16-'2.1 Kraftwerk allgemein'!$F$15+1)),1,MIN(MAX($F76-('2.1 Kraftwerk allgemein'!$F$16-'2.1 Kraftwerk allgemein'!$F$15+1),1),COLUMN(T76)-('2.1 Kraftwerk allgemein'!$F$16-'2.1 Kraftwerk allgemein'!$F$15+1)))))/$F76,
SUM(OFFSET('2.5 CAPEX'!AH79,0,-MIN($F76-1,COLUMN(T76)-1),1,MIN($F76,COLUMN(T76))))/$F76)))))),
IF(OR(ISNUMBER($D76)=FALSE,$F76=""),"",
IF(AND('2.5 CAPEX'!$L79&lt;&gt;"x",'2.5 CAPEX'!$M79&lt;&gt;"x"),0,
IF($F76=0,0,
IF(AC$4&lt;'2.1 Kraftwerk allgemein'!$F$16,0,
IF(AC$4='2.1 Kraftwerk allgemein'!$F$16,'2.5 CAPEX'!$J79/$F76,
IF(AC$4&lt;'2.1 Kraftwerk allgemein'!$F$16+$F76,
('2.5 CAPEX'!$J79+SUM(OFFSET('2.5 CAPEX'!AH79,0,-MIN(MAX($F76-1-('2.1 Kraftwerk allgemein'!$F$16-'1.1 Allgemein'!$I$22+1),0),COLUMN(T76)-1-('2.1 Kraftwerk allgemein'!$F$16-'1.1 Allgemein'!$I$22+1)),1,MIN(MAX($F76-('2.1 Kraftwerk allgemein'!$F$16-'1.1 Allgemein'!$I$22+1),1),COLUMN(T76)-('2.1 Kraftwerk allgemein'!$F$16-'1.1 Allgemein'!$I$22+1)))))/$F76,
SUM(OFFSET('2.5 CAPEX'!AH79,0,-MIN($F76-1,COLUMN(T76)-1),1,MIN($F76,COLUMN(T76))))/$F76)))))))</f>
        <v/>
      </c>
      <c r="AD76" s="199" t="str">
        <f ca="1">IF('2.1 Kraftwerk allgemein'!$F$15&lt;'1.1 Allgemein'!$I$22,
IF(OR(ISNUMBER($D76)=FALSE,$F76=""),"",
IF(AND('2.5 CAPEX'!$L79&lt;&gt;"x",'2.5 CAPEX'!$M79&lt;&gt;"x"),0,
IF($F76=0,0,
IF(AD$4&lt;'2.1 Kraftwerk allgemein'!$F$16,0,
IF(AD$4='2.1 Kraftwerk allgemein'!$F$16,'2.5 CAPEX'!$J79/$F76,
IF(AD$4&lt;'2.1 Kraftwerk allgemein'!$F$16+$F76,
('2.5 CAPEX'!$J79+SUM(OFFSET('2.5 CAPEX'!AI79,0,-MIN(MAX($F76-1-('2.1 Kraftwerk allgemein'!$F$16-'2.1 Kraftwerk allgemein'!$F$15+1),0),COLUMN(U76)-1-('2.1 Kraftwerk allgemein'!$F$16-'2.1 Kraftwerk allgemein'!$F$15+1)),1,MIN(MAX($F76-('2.1 Kraftwerk allgemein'!$F$16-'2.1 Kraftwerk allgemein'!$F$15+1),1),COLUMN(U76)-('2.1 Kraftwerk allgemein'!$F$16-'2.1 Kraftwerk allgemein'!$F$15+1)))))/$F76,
SUM(OFFSET('2.5 CAPEX'!AI79,0,-MIN($F76-1,COLUMN(U76)-1),1,MIN($F76,COLUMN(U76))))/$F76)))))),
IF(OR(ISNUMBER($D76)=FALSE,$F76=""),"",
IF(AND('2.5 CAPEX'!$L79&lt;&gt;"x",'2.5 CAPEX'!$M79&lt;&gt;"x"),0,
IF($F76=0,0,
IF(AD$4&lt;'2.1 Kraftwerk allgemein'!$F$16,0,
IF(AD$4='2.1 Kraftwerk allgemein'!$F$16,'2.5 CAPEX'!$J79/$F76,
IF(AD$4&lt;'2.1 Kraftwerk allgemein'!$F$16+$F76,
('2.5 CAPEX'!$J79+SUM(OFFSET('2.5 CAPEX'!AI79,0,-MIN(MAX($F76-1-('2.1 Kraftwerk allgemein'!$F$16-'1.1 Allgemein'!$I$22+1),0),COLUMN(U76)-1-('2.1 Kraftwerk allgemein'!$F$16-'1.1 Allgemein'!$I$22+1)),1,MIN(MAX($F76-('2.1 Kraftwerk allgemein'!$F$16-'1.1 Allgemein'!$I$22+1),1),COLUMN(U76)-('2.1 Kraftwerk allgemein'!$F$16-'1.1 Allgemein'!$I$22+1)))))/$F76,
SUM(OFFSET('2.5 CAPEX'!AI79,0,-MIN($F76-1,COLUMN(U76)-1),1,MIN($F76,COLUMN(U76))))/$F76)))))))</f>
        <v/>
      </c>
      <c r="AE76" s="199" t="str">
        <f ca="1">IF('2.1 Kraftwerk allgemein'!$F$15&lt;'1.1 Allgemein'!$I$22,
IF(OR(ISNUMBER($D76)=FALSE,$F76=""),"",
IF(AND('2.5 CAPEX'!$L79&lt;&gt;"x",'2.5 CAPEX'!$M79&lt;&gt;"x"),0,
IF($F76=0,0,
IF(AE$4&lt;'2.1 Kraftwerk allgemein'!$F$16,0,
IF(AE$4='2.1 Kraftwerk allgemein'!$F$16,'2.5 CAPEX'!$J79/$F76,
IF(AE$4&lt;'2.1 Kraftwerk allgemein'!$F$16+$F76,
('2.5 CAPEX'!$J79+SUM(OFFSET('2.5 CAPEX'!AJ79,0,-MIN(MAX($F76-1-('2.1 Kraftwerk allgemein'!$F$16-'2.1 Kraftwerk allgemein'!$F$15+1),0),COLUMN(V76)-1-('2.1 Kraftwerk allgemein'!$F$16-'2.1 Kraftwerk allgemein'!$F$15+1)),1,MIN(MAX($F76-('2.1 Kraftwerk allgemein'!$F$16-'2.1 Kraftwerk allgemein'!$F$15+1),1),COLUMN(V76)-('2.1 Kraftwerk allgemein'!$F$16-'2.1 Kraftwerk allgemein'!$F$15+1)))))/$F76,
SUM(OFFSET('2.5 CAPEX'!AJ79,0,-MIN($F76-1,COLUMN(V76)-1),1,MIN($F76,COLUMN(V76))))/$F76)))))),
IF(OR(ISNUMBER($D76)=FALSE,$F76=""),"",
IF(AND('2.5 CAPEX'!$L79&lt;&gt;"x",'2.5 CAPEX'!$M79&lt;&gt;"x"),0,
IF($F76=0,0,
IF(AE$4&lt;'2.1 Kraftwerk allgemein'!$F$16,0,
IF(AE$4='2.1 Kraftwerk allgemein'!$F$16,'2.5 CAPEX'!$J79/$F76,
IF(AE$4&lt;'2.1 Kraftwerk allgemein'!$F$16+$F76,
('2.5 CAPEX'!$J79+SUM(OFFSET('2.5 CAPEX'!AJ79,0,-MIN(MAX($F76-1-('2.1 Kraftwerk allgemein'!$F$16-'1.1 Allgemein'!$I$22+1),0),COLUMN(V76)-1-('2.1 Kraftwerk allgemein'!$F$16-'1.1 Allgemein'!$I$22+1)),1,MIN(MAX($F76-('2.1 Kraftwerk allgemein'!$F$16-'1.1 Allgemein'!$I$22+1),1),COLUMN(V76)-('2.1 Kraftwerk allgemein'!$F$16-'1.1 Allgemein'!$I$22+1)))))/$F76,
SUM(OFFSET('2.5 CAPEX'!AJ79,0,-MIN($F76-1,COLUMN(V76)-1),1,MIN($F76,COLUMN(V76))))/$F76)))))))</f>
        <v/>
      </c>
      <c r="AF76" s="199" t="str">
        <f ca="1">IF('2.1 Kraftwerk allgemein'!$F$15&lt;'1.1 Allgemein'!$I$22,
IF(OR(ISNUMBER($D76)=FALSE,$F76=""),"",
IF(AND('2.5 CAPEX'!$L79&lt;&gt;"x",'2.5 CAPEX'!$M79&lt;&gt;"x"),0,
IF($F76=0,0,
IF(AF$4&lt;'2.1 Kraftwerk allgemein'!$F$16,0,
IF(AF$4='2.1 Kraftwerk allgemein'!$F$16,'2.5 CAPEX'!$J79/$F76,
IF(AF$4&lt;'2.1 Kraftwerk allgemein'!$F$16+$F76,
('2.5 CAPEX'!$J79+SUM(OFFSET('2.5 CAPEX'!AK79,0,-MIN(MAX($F76-1-('2.1 Kraftwerk allgemein'!$F$16-'2.1 Kraftwerk allgemein'!$F$15+1),0),COLUMN(W76)-1-('2.1 Kraftwerk allgemein'!$F$16-'2.1 Kraftwerk allgemein'!$F$15+1)),1,MIN(MAX($F76-('2.1 Kraftwerk allgemein'!$F$16-'2.1 Kraftwerk allgemein'!$F$15+1),1),COLUMN(W76)-('2.1 Kraftwerk allgemein'!$F$16-'2.1 Kraftwerk allgemein'!$F$15+1)))))/$F76,
SUM(OFFSET('2.5 CAPEX'!AK79,0,-MIN($F76-1,COLUMN(W76)-1),1,MIN($F76,COLUMN(W76))))/$F76)))))),
IF(OR(ISNUMBER($D76)=FALSE,$F76=""),"",
IF(AND('2.5 CAPEX'!$L79&lt;&gt;"x",'2.5 CAPEX'!$M79&lt;&gt;"x"),0,
IF($F76=0,0,
IF(AF$4&lt;'2.1 Kraftwerk allgemein'!$F$16,0,
IF(AF$4='2.1 Kraftwerk allgemein'!$F$16,'2.5 CAPEX'!$J79/$F76,
IF(AF$4&lt;'2.1 Kraftwerk allgemein'!$F$16+$F76,
('2.5 CAPEX'!$J79+SUM(OFFSET('2.5 CAPEX'!AK79,0,-MIN(MAX($F76-1-('2.1 Kraftwerk allgemein'!$F$16-'1.1 Allgemein'!$I$22+1),0),COLUMN(W76)-1-('2.1 Kraftwerk allgemein'!$F$16-'1.1 Allgemein'!$I$22+1)),1,MIN(MAX($F76-('2.1 Kraftwerk allgemein'!$F$16-'1.1 Allgemein'!$I$22+1),1),COLUMN(W76)-('2.1 Kraftwerk allgemein'!$F$16-'1.1 Allgemein'!$I$22+1)))))/$F76,
SUM(OFFSET('2.5 CAPEX'!AK79,0,-MIN($F76-1,COLUMN(W76)-1),1,MIN($F76,COLUMN(W76))))/$F76)))))))</f>
        <v/>
      </c>
      <c r="AG76" s="199" t="str">
        <f ca="1">IF('2.1 Kraftwerk allgemein'!$F$15&lt;'1.1 Allgemein'!$I$22,
IF(OR(ISNUMBER($D76)=FALSE,$F76=""),"",
IF(AND('2.5 CAPEX'!$L79&lt;&gt;"x",'2.5 CAPEX'!$M79&lt;&gt;"x"),0,
IF($F76=0,0,
IF(AG$4&lt;'2.1 Kraftwerk allgemein'!$F$16,0,
IF(AG$4='2.1 Kraftwerk allgemein'!$F$16,'2.5 CAPEX'!$J79/$F76,
IF(AG$4&lt;'2.1 Kraftwerk allgemein'!$F$16+$F76,
('2.5 CAPEX'!$J79+SUM(OFFSET('2.5 CAPEX'!AL79,0,-MIN(MAX($F76-1-('2.1 Kraftwerk allgemein'!$F$16-'2.1 Kraftwerk allgemein'!$F$15+1),0),COLUMN(X76)-1-('2.1 Kraftwerk allgemein'!$F$16-'2.1 Kraftwerk allgemein'!$F$15+1)),1,MIN(MAX($F76-('2.1 Kraftwerk allgemein'!$F$16-'2.1 Kraftwerk allgemein'!$F$15+1),1),COLUMN(X76)-('2.1 Kraftwerk allgemein'!$F$16-'2.1 Kraftwerk allgemein'!$F$15+1)))))/$F76,
SUM(OFFSET('2.5 CAPEX'!AL79,0,-MIN($F76-1,COLUMN(X76)-1),1,MIN($F76,COLUMN(X76))))/$F76)))))),
IF(OR(ISNUMBER($D76)=FALSE,$F76=""),"",
IF(AND('2.5 CAPEX'!$L79&lt;&gt;"x",'2.5 CAPEX'!$M79&lt;&gt;"x"),0,
IF($F76=0,0,
IF(AG$4&lt;'2.1 Kraftwerk allgemein'!$F$16,0,
IF(AG$4='2.1 Kraftwerk allgemein'!$F$16,'2.5 CAPEX'!$J79/$F76,
IF(AG$4&lt;'2.1 Kraftwerk allgemein'!$F$16+$F76,
('2.5 CAPEX'!$J79+SUM(OFFSET('2.5 CAPEX'!AL79,0,-MIN(MAX($F76-1-('2.1 Kraftwerk allgemein'!$F$16-'1.1 Allgemein'!$I$22+1),0),COLUMN(X76)-1-('2.1 Kraftwerk allgemein'!$F$16-'1.1 Allgemein'!$I$22+1)),1,MIN(MAX($F76-('2.1 Kraftwerk allgemein'!$F$16-'1.1 Allgemein'!$I$22+1),1),COLUMN(X76)-('2.1 Kraftwerk allgemein'!$F$16-'1.1 Allgemein'!$I$22+1)))))/$F76,
SUM(OFFSET('2.5 CAPEX'!AL79,0,-MIN($F76-1,COLUMN(X76)-1),1,MIN($F76,COLUMN(X76))))/$F76)))))))</f>
        <v/>
      </c>
      <c r="AH76" s="199" t="str">
        <f ca="1">IF('2.1 Kraftwerk allgemein'!$F$15&lt;'1.1 Allgemein'!$I$22,
IF(OR(ISNUMBER($D76)=FALSE,$F76=""),"",
IF(AND('2.5 CAPEX'!$L79&lt;&gt;"x",'2.5 CAPEX'!$M79&lt;&gt;"x"),0,
IF($F76=0,0,
IF(AH$4&lt;'2.1 Kraftwerk allgemein'!$F$16,0,
IF(AH$4='2.1 Kraftwerk allgemein'!$F$16,'2.5 CAPEX'!$J79/$F76,
IF(AH$4&lt;'2.1 Kraftwerk allgemein'!$F$16+$F76,
('2.5 CAPEX'!$J79+SUM(OFFSET('2.5 CAPEX'!AM79,0,-MIN(MAX($F76-1-('2.1 Kraftwerk allgemein'!$F$16-'2.1 Kraftwerk allgemein'!$F$15+1),0),COLUMN(Y76)-1-('2.1 Kraftwerk allgemein'!$F$16-'2.1 Kraftwerk allgemein'!$F$15+1)),1,MIN(MAX($F76-('2.1 Kraftwerk allgemein'!$F$16-'2.1 Kraftwerk allgemein'!$F$15+1),1),COLUMN(Y76)-('2.1 Kraftwerk allgemein'!$F$16-'2.1 Kraftwerk allgemein'!$F$15+1)))))/$F76,
SUM(OFFSET('2.5 CAPEX'!AM79,0,-MIN($F76-1,COLUMN(Y76)-1),1,MIN($F76,COLUMN(Y76))))/$F76)))))),
IF(OR(ISNUMBER($D76)=FALSE,$F76=""),"",
IF(AND('2.5 CAPEX'!$L79&lt;&gt;"x",'2.5 CAPEX'!$M79&lt;&gt;"x"),0,
IF($F76=0,0,
IF(AH$4&lt;'2.1 Kraftwerk allgemein'!$F$16,0,
IF(AH$4='2.1 Kraftwerk allgemein'!$F$16,'2.5 CAPEX'!$J79/$F76,
IF(AH$4&lt;'2.1 Kraftwerk allgemein'!$F$16+$F76,
('2.5 CAPEX'!$J79+SUM(OFFSET('2.5 CAPEX'!AM79,0,-MIN(MAX($F76-1-('2.1 Kraftwerk allgemein'!$F$16-'1.1 Allgemein'!$I$22+1),0),COLUMN(Y76)-1-('2.1 Kraftwerk allgemein'!$F$16-'1.1 Allgemein'!$I$22+1)),1,MIN(MAX($F76-('2.1 Kraftwerk allgemein'!$F$16-'1.1 Allgemein'!$I$22+1),1),COLUMN(Y76)-('2.1 Kraftwerk allgemein'!$F$16-'1.1 Allgemein'!$I$22+1)))))/$F76,
SUM(OFFSET('2.5 CAPEX'!AM79,0,-MIN($F76-1,COLUMN(Y76)-1),1,MIN($F76,COLUMN(Y76))))/$F76)))))))</f>
        <v/>
      </c>
      <c r="AI76" s="199" t="str">
        <f ca="1">IF('2.1 Kraftwerk allgemein'!$F$15&lt;'1.1 Allgemein'!$I$22,
IF(OR(ISNUMBER($D76)=FALSE,$F76=""),"",
IF(AND('2.5 CAPEX'!$L79&lt;&gt;"x",'2.5 CAPEX'!$M79&lt;&gt;"x"),0,
IF($F76=0,0,
IF(AI$4&lt;'2.1 Kraftwerk allgemein'!$F$16,0,
IF(AI$4='2.1 Kraftwerk allgemein'!$F$16,'2.5 CAPEX'!$J79/$F76,
IF(AI$4&lt;'2.1 Kraftwerk allgemein'!$F$16+$F76,
('2.5 CAPEX'!$J79+SUM(OFFSET('2.5 CAPEX'!AN79,0,-MIN(MAX($F76-1-('2.1 Kraftwerk allgemein'!$F$16-'2.1 Kraftwerk allgemein'!$F$15+1),0),COLUMN(Z76)-1-('2.1 Kraftwerk allgemein'!$F$16-'2.1 Kraftwerk allgemein'!$F$15+1)),1,MIN(MAX($F76-('2.1 Kraftwerk allgemein'!$F$16-'2.1 Kraftwerk allgemein'!$F$15+1),1),COLUMN(Z76)-('2.1 Kraftwerk allgemein'!$F$16-'2.1 Kraftwerk allgemein'!$F$15+1)))))/$F76,
SUM(OFFSET('2.5 CAPEX'!AN79,0,-MIN($F76-1,COLUMN(Z76)-1),1,MIN($F76,COLUMN(Z76))))/$F76)))))),
IF(OR(ISNUMBER($D76)=FALSE,$F76=""),"",
IF(AND('2.5 CAPEX'!$L79&lt;&gt;"x",'2.5 CAPEX'!$M79&lt;&gt;"x"),0,
IF($F76=0,0,
IF(AI$4&lt;'2.1 Kraftwerk allgemein'!$F$16,0,
IF(AI$4='2.1 Kraftwerk allgemein'!$F$16,'2.5 CAPEX'!$J79/$F76,
IF(AI$4&lt;'2.1 Kraftwerk allgemein'!$F$16+$F76,
('2.5 CAPEX'!$J79+SUM(OFFSET('2.5 CAPEX'!AN79,0,-MIN(MAX($F76-1-('2.1 Kraftwerk allgemein'!$F$16-'1.1 Allgemein'!$I$22+1),0),COLUMN(Z76)-1-('2.1 Kraftwerk allgemein'!$F$16-'1.1 Allgemein'!$I$22+1)),1,MIN(MAX($F76-('2.1 Kraftwerk allgemein'!$F$16-'1.1 Allgemein'!$I$22+1),1),COLUMN(Z76)-('2.1 Kraftwerk allgemein'!$F$16-'1.1 Allgemein'!$I$22+1)))))/$F76,
SUM(OFFSET('2.5 CAPEX'!AN79,0,-MIN($F76-1,COLUMN(Z76)-1),1,MIN($F76,COLUMN(Z76))))/$F76)))))))</f>
        <v/>
      </c>
      <c r="AJ76" s="199" t="str">
        <f ca="1">IF('2.1 Kraftwerk allgemein'!$F$15&lt;'1.1 Allgemein'!$I$22,
IF(OR(ISNUMBER($D76)=FALSE,$F76=""),"",
IF(AND('2.5 CAPEX'!$L79&lt;&gt;"x",'2.5 CAPEX'!$M79&lt;&gt;"x"),0,
IF($F76=0,0,
IF(AJ$4&lt;'2.1 Kraftwerk allgemein'!$F$16,0,
IF(AJ$4='2.1 Kraftwerk allgemein'!$F$16,'2.5 CAPEX'!$J79/$F76,
IF(AJ$4&lt;'2.1 Kraftwerk allgemein'!$F$16+$F76,
('2.5 CAPEX'!$J79+SUM(OFFSET('2.5 CAPEX'!AO79,0,-MIN(MAX($F76-1-('2.1 Kraftwerk allgemein'!$F$16-'2.1 Kraftwerk allgemein'!$F$15+1),0),COLUMN(AA76)-1-('2.1 Kraftwerk allgemein'!$F$16-'2.1 Kraftwerk allgemein'!$F$15+1)),1,MIN(MAX($F76-('2.1 Kraftwerk allgemein'!$F$16-'2.1 Kraftwerk allgemein'!$F$15+1),1),COLUMN(AA76)-('2.1 Kraftwerk allgemein'!$F$16-'2.1 Kraftwerk allgemein'!$F$15+1)))))/$F76,
SUM(OFFSET('2.5 CAPEX'!AO79,0,-MIN($F76-1,COLUMN(AA76)-1),1,MIN($F76,COLUMN(AA76))))/$F76)))))),
IF(OR(ISNUMBER($D76)=FALSE,$F76=""),"",
IF(AND('2.5 CAPEX'!$L79&lt;&gt;"x",'2.5 CAPEX'!$M79&lt;&gt;"x"),0,
IF($F76=0,0,
IF(AJ$4&lt;'2.1 Kraftwerk allgemein'!$F$16,0,
IF(AJ$4='2.1 Kraftwerk allgemein'!$F$16,'2.5 CAPEX'!$J79/$F76,
IF(AJ$4&lt;'2.1 Kraftwerk allgemein'!$F$16+$F76,
('2.5 CAPEX'!$J79+SUM(OFFSET('2.5 CAPEX'!AO79,0,-MIN(MAX($F76-1-('2.1 Kraftwerk allgemein'!$F$16-'1.1 Allgemein'!$I$22+1),0),COLUMN(AA76)-1-('2.1 Kraftwerk allgemein'!$F$16-'1.1 Allgemein'!$I$22+1)),1,MIN(MAX($F76-('2.1 Kraftwerk allgemein'!$F$16-'1.1 Allgemein'!$I$22+1),1),COLUMN(AA76)-('2.1 Kraftwerk allgemein'!$F$16-'1.1 Allgemein'!$I$22+1)))))/$F76,
SUM(OFFSET('2.5 CAPEX'!AO79,0,-MIN($F76-1,COLUMN(AA76)-1),1,MIN($F76,COLUMN(AA76))))/$F76)))))))</f>
        <v/>
      </c>
      <c r="AK76" s="199" t="str">
        <f ca="1">IF('2.1 Kraftwerk allgemein'!$F$15&lt;'1.1 Allgemein'!$I$22,
IF(OR(ISNUMBER($D76)=FALSE,$F76=""),"",
IF(AND('2.5 CAPEX'!$L79&lt;&gt;"x",'2.5 CAPEX'!$M79&lt;&gt;"x"),0,
IF($F76=0,0,
IF(AK$4&lt;'2.1 Kraftwerk allgemein'!$F$16,0,
IF(AK$4='2.1 Kraftwerk allgemein'!$F$16,'2.5 CAPEX'!$J79/$F76,
IF(AK$4&lt;'2.1 Kraftwerk allgemein'!$F$16+$F76,
('2.5 CAPEX'!$J79+SUM(OFFSET('2.5 CAPEX'!AP79,0,-MIN(MAX($F76-1-('2.1 Kraftwerk allgemein'!$F$16-'2.1 Kraftwerk allgemein'!$F$15+1),0),COLUMN(AB76)-1-('2.1 Kraftwerk allgemein'!$F$16-'2.1 Kraftwerk allgemein'!$F$15+1)),1,MIN(MAX($F76-('2.1 Kraftwerk allgemein'!$F$16-'2.1 Kraftwerk allgemein'!$F$15+1),1),COLUMN(AB76)-('2.1 Kraftwerk allgemein'!$F$16-'2.1 Kraftwerk allgemein'!$F$15+1)))))/$F76,
SUM(OFFSET('2.5 CAPEX'!AP79,0,-MIN($F76-1,COLUMN(AB76)-1),1,MIN($F76,COLUMN(AB76))))/$F76)))))),
IF(OR(ISNUMBER($D76)=FALSE,$F76=""),"",
IF(AND('2.5 CAPEX'!$L79&lt;&gt;"x",'2.5 CAPEX'!$M79&lt;&gt;"x"),0,
IF($F76=0,0,
IF(AK$4&lt;'2.1 Kraftwerk allgemein'!$F$16,0,
IF(AK$4='2.1 Kraftwerk allgemein'!$F$16,'2.5 CAPEX'!$J79/$F76,
IF(AK$4&lt;'2.1 Kraftwerk allgemein'!$F$16+$F76,
('2.5 CAPEX'!$J79+SUM(OFFSET('2.5 CAPEX'!AP79,0,-MIN(MAX($F76-1-('2.1 Kraftwerk allgemein'!$F$16-'1.1 Allgemein'!$I$22+1),0),COLUMN(AB76)-1-('2.1 Kraftwerk allgemein'!$F$16-'1.1 Allgemein'!$I$22+1)),1,MIN(MAX($F76-('2.1 Kraftwerk allgemein'!$F$16-'1.1 Allgemein'!$I$22+1),1),COLUMN(AB76)-('2.1 Kraftwerk allgemein'!$F$16-'1.1 Allgemein'!$I$22+1)))))/$F76,
SUM(OFFSET('2.5 CAPEX'!AP79,0,-MIN($F76-1,COLUMN(AB76)-1),1,MIN($F76,COLUMN(AB76))))/$F76)))))))</f>
        <v/>
      </c>
      <c r="AL76" s="199" t="str">
        <f ca="1">IF('2.1 Kraftwerk allgemein'!$F$15&lt;'1.1 Allgemein'!$I$22,
IF(OR(ISNUMBER($D76)=FALSE,$F76=""),"",
IF(AND('2.5 CAPEX'!$L79&lt;&gt;"x",'2.5 CAPEX'!$M79&lt;&gt;"x"),0,
IF($F76=0,0,
IF(AL$4&lt;'2.1 Kraftwerk allgemein'!$F$16,0,
IF(AL$4='2.1 Kraftwerk allgemein'!$F$16,'2.5 CAPEX'!$J79/$F76,
IF(AL$4&lt;'2.1 Kraftwerk allgemein'!$F$16+$F76,
('2.5 CAPEX'!$J79+SUM(OFFSET('2.5 CAPEX'!AQ79,0,-MIN(MAX($F76-1-('2.1 Kraftwerk allgemein'!$F$16-'2.1 Kraftwerk allgemein'!$F$15+1),0),COLUMN(AC76)-1-('2.1 Kraftwerk allgemein'!$F$16-'2.1 Kraftwerk allgemein'!$F$15+1)),1,MIN(MAX($F76-('2.1 Kraftwerk allgemein'!$F$16-'2.1 Kraftwerk allgemein'!$F$15+1),1),COLUMN(AC76)-('2.1 Kraftwerk allgemein'!$F$16-'2.1 Kraftwerk allgemein'!$F$15+1)))))/$F76,
SUM(OFFSET('2.5 CAPEX'!AQ79,0,-MIN($F76-1,COLUMN(AC76)-1),1,MIN($F76,COLUMN(AC76))))/$F76)))))),
IF(OR(ISNUMBER($D76)=FALSE,$F76=""),"",
IF(AND('2.5 CAPEX'!$L79&lt;&gt;"x",'2.5 CAPEX'!$M79&lt;&gt;"x"),0,
IF($F76=0,0,
IF(AL$4&lt;'2.1 Kraftwerk allgemein'!$F$16,0,
IF(AL$4='2.1 Kraftwerk allgemein'!$F$16,'2.5 CAPEX'!$J79/$F76,
IF(AL$4&lt;'2.1 Kraftwerk allgemein'!$F$16+$F76,
('2.5 CAPEX'!$J79+SUM(OFFSET('2.5 CAPEX'!AQ79,0,-MIN(MAX($F76-1-('2.1 Kraftwerk allgemein'!$F$16-'1.1 Allgemein'!$I$22+1),0),COLUMN(AC76)-1-('2.1 Kraftwerk allgemein'!$F$16-'1.1 Allgemein'!$I$22+1)),1,MIN(MAX($F76-('2.1 Kraftwerk allgemein'!$F$16-'1.1 Allgemein'!$I$22+1),1),COLUMN(AC76)-('2.1 Kraftwerk allgemein'!$F$16-'1.1 Allgemein'!$I$22+1)))))/$F76,
SUM(OFFSET('2.5 CAPEX'!AQ79,0,-MIN($F76-1,COLUMN(AC76)-1),1,MIN($F76,COLUMN(AC76))))/$F76)))))))</f>
        <v/>
      </c>
      <c r="AM76" s="199" t="str">
        <f ca="1">IF('2.1 Kraftwerk allgemein'!$F$15&lt;'1.1 Allgemein'!$I$22,
IF(OR(ISNUMBER($D76)=FALSE,$F76=""),"",
IF(AND('2.5 CAPEX'!$L79&lt;&gt;"x",'2.5 CAPEX'!$M79&lt;&gt;"x"),0,
IF($F76=0,0,
IF(AM$4&lt;'2.1 Kraftwerk allgemein'!$F$16,0,
IF(AM$4='2.1 Kraftwerk allgemein'!$F$16,'2.5 CAPEX'!$J79/$F76,
IF(AM$4&lt;'2.1 Kraftwerk allgemein'!$F$16+$F76,
('2.5 CAPEX'!$J79+SUM(OFFSET('2.5 CAPEX'!AR79,0,-MIN(MAX($F76-1-('2.1 Kraftwerk allgemein'!$F$16-'2.1 Kraftwerk allgemein'!$F$15+1),0),COLUMN(AD76)-1-('2.1 Kraftwerk allgemein'!$F$16-'2.1 Kraftwerk allgemein'!$F$15+1)),1,MIN(MAX($F76-('2.1 Kraftwerk allgemein'!$F$16-'2.1 Kraftwerk allgemein'!$F$15+1),1),COLUMN(AD76)-('2.1 Kraftwerk allgemein'!$F$16-'2.1 Kraftwerk allgemein'!$F$15+1)))))/$F76,
SUM(OFFSET('2.5 CAPEX'!AR79,0,-MIN($F76-1,COLUMN(AD76)-1),1,MIN($F76,COLUMN(AD76))))/$F76)))))),
IF(OR(ISNUMBER($D76)=FALSE,$F76=""),"",
IF(AND('2.5 CAPEX'!$L79&lt;&gt;"x",'2.5 CAPEX'!$M79&lt;&gt;"x"),0,
IF($F76=0,0,
IF(AM$4&lt;'2.1 Kraftwerk allgemein'!$F$16,0,
IF(AM$4='2.1 Kraftwerk allgemein'!$F$16,'2.5 CAPEX'!$J79/$F76,
IF(AM$4&lt;'2.1 Kraftwerk allgemein'!$F$16+$F76,
('2.5 CAPEX'!$J79+SUM(OFFSET('2.5 CAPEX'!AR79,0,-MIN(MAX($F76-1-('2.1 Kraftwerk allgemein'!$F$16-'1.1 Allgemein'!$I$22+1),0),COLUMN(AD76)-1-('2.1 Kraftwerk allgemein'!$F$16-'1.1 Allgemein'!$I$22+1)),1,MIN(MAX($F76-('2.1 Kraftwerk allgemein'!$F$16-'1.1 Allgemein'!$I$22+1),1),COLUMN(AD76)-('2.1 Kraftwerk allgemein'!$F$16-'1.1 Allgemein'!$I$22+1)))))/$F76,
SUM(OFFSET('2.5 CAPEX'!AR79,0,-MIN($F76-1,COLUMN(AD76)-1),1,MIN($F76,COLUMN(AD76))))/$F76)))))))</f>
        <v/>
      </c>
      <c r="AN76" s="199" t="str">
        <f ca="1">IF('2.1 Kraftwerk allgemein'!$F$15&lt;'1.1 Allgemein'!$I$22,
IF(OR(ISNUMBER($D76)=FALSE,$F76=""),"",
IF(AND('2.5 CAPEX'!$L79&lt;&gt;"x",'2.5 CAPEX'!$M79&lt;&gt;"x"),0,
IF($F76=0,0,
IF(AN$4&lt;'2.1 Kraftwerk allgemein'!$F$16,0,
IF(AN$4='2.1 Kraftwerk allgemein'!$F$16,'2.5 CAPEX'!$J79/$F76,
IF(AN$4&lt;'2.1 Kraftwerk allgemein'!$F$16+$F76,
('2.5 CAPEX'!$J79+SUM(OFFSET('2.5 CAPEX'!AS79,0,-MIN(MAX($F76-1-('2.1 Kraftwerk allgemein'!$F$16-'2.1 Kraftwerk allgemein'!$F$15+1),0),COLUMN(AE76)-1-('2.1 Kraftwerk allgemein'!$F$16-'2.1 Kraftwerk allgemein'!$F$15+1)),1,MIN(MAX($F76-('2.1 Kraftwerk allgemein'!$F$16-'2.1 Kraftwerk allgemein'!$F$15+1),1),COLUMN(AE76)-('2.1 Kraftwerk allgemein'!$F$16-'2.1 Kraftwerk allgemein'!$F$15+1)))))/$F76,
SUM(OFFSET('2.5 CAPEX'!AS79,0,-MIN($F76-1,COLUMN(AE76)-1),1,MIN($F76,COLUMN(AE76))))/$F76)))))),
IF(OR(ISNUMBER($D76)=FALSE,$F76=""),"",
IF(AND('2.5 CAPEX'!$L79&lt;&gt;"x",'2.5 CAPEX'!$M79&lt;&gt;"x"),0,
IF($F76=0,0,
IF(AN$4&lt;'2.1 Kraftwerk allgemein'!$F$16,0,
IF(AN$4='2.1 Kraftwerk allgemein'!$F$16,'2.5 CAPEX'!$J79/$F76,
IF(AN$4&lt;'2.1 Kraftwerk allgemein'!$F$16+$F76,
('2.5 CAPEX'!$J79+SUM(OFFSET('2.5 CAPEX'!AS79,0,-MIN(MAX($F76-1-('2.1 Kraftwerk allgemein'!$F$16-'1.1 Allgemein'!$I$22+1),0),COLUMN(AE76)-1-('2.1 Kraftwerk allgemein'!$F$16-'1.1 Allgemein'!$I$22+1)),1,MIN(MAX($F76-('2.1 Kraftwerk allgemein'!$F$16-'1.1 Allgemein'!$I$22+1),1),COLUMN(AE76)-('2.1 Kraftwerk allgemein'!$F$16-'1.1 Allgemein'!$I$22+1)))))/$F76,
SUM(OFFSET('2.5 CAPEX'!AS79,0,-MIN($F76-1,COLUMN(AE76)-1),1,MIN($F76,COLUMN(AE76))))/$F76)))))))</f>
        <v/>
      </c>
      <c r="AO76" s="199" t="str">
        <f ca="1">IF('2.1 Kraftwerk allgemein'!$F$15&lt;'1.1 Allgemein'!$I$22,
IF(OR(ISNUMBER($D76)=FALSE,$F76=""),"",
IF(AND('2.5 CAPEX'!$L79&lt;&gt;"x",'2.5 CAPEX'!$M79&lt;&gt;"x"),0,
IF($F76=0,0,
IF(AO$4&lt;'2.1 Kraftwerk allgemein'!$F$16,0,
IF(AO$4='2.1 Kraftwerk allgemein'!$F$16,'2.5 CAPEX'!$J79/$F76,
IF(AO$4&lt;'2.1 Kraftwerk allgemein'!$F$16+$F76,
('2.5 CAPEX'!$J79+SUM(OFFSET('2.5 CAPEX'!AT79,0,-MIN(MAX($F76-1-('2.1 Kraftwerk allgemein'!$F$16-'2.1 Kraftwerk allgemein'!$F$15+1),0),COLUMN(AF76)-1-('2.1 Kraftwerk allgemein'!$F$16-'2.1 Kraftwerk allgemein'!$F$15+1)),1,MIN(MAX($F76-('2.1 Kraftwerk allgemein'!$F$16-'2.1 Kraftwerk allgemein'!$F$15+1),1),COLUMN(AF76)-('2.1 Kraftwerk allgemein'!$F$16-'2.1 Kraftwerk allgemein'!$F$15+1)))))/$F76,
SUM(OFFSET('2.5 CAPEX'!AT79,0,-MIN($F76-1,COLUMN(AF76)-1),1,MIN($F76,COLUMN(AF76))))/$F76)))))),
IF(OR(ISNUMBER($D76)=FALSE,$F76=""),"",
IF(AND('2.5 CAPEX'!$L79&lt;&gt;"x",'2.5 CAPEX'!$M79&lt;&gt;"x"),0,
IF($F76=0,0,
IF(AO$4&lt;'2.1 Kraftwerk allgemein'!$F$16,0,
IF(AO$4='2.1 Kraftwerk allgemein'!$F$16,'2.5 CAPEX'!$J79/$F76,
IF(AO$4&lt;'2.1 Kraftwerk allgemein'!$F$16+$F76,
('2.5 CAPEX'!$J79+SUM(OFFSET('2.5 CAPEX'!AT79,0,-MIN(MAX($F76-1-('2.1 Kraftwerk allgemein'!$F$16-'1.1 Allgemein'!$I$22+1),0),COLUMN(AF76)-1-('2.1 Kraftwerk allgemein'!$F$16-'1.1 Allgemein'!$I$22+1)),1,MIN(MAX($F76-('2.1 Kraftwerk allgemein'!$F$16-'1.1 Allgemein'!$I$22+1),1),COLUMN(AF76)-('2.1 Kraftwerk allgemein'!$F$16-'1.1 Allgemein'!$I$22+1)))))/$F76,
SUM(OFFSET('2.5 CAPEX'!AT79,0,-MIN($F76-1,COLUMN(AF76)-1),1,MIN($F76,COLUMN(AF76))))/$F76)))))))</f>
        <v/>
      </c>
      <c r="AP76" s="199" t="str">
        <f ca="1">IF('2.1 Kraftwerk allgemein'!$F$15&lt;'1.1 Allgemein'!$I$22,
IF(OR(ISNUMBER($D76)=FALSE,$F76=""),"",
IF(AND('2.5 CAPEX'!$L79&lt;&gt;"x",'2.5 CAPEX'!$M79&lt;&gt;"x"),0,
IF($F76=0,0,
IF(AP$4&lt;'2.1 Kraftwerk allgemein'!$F$16,0,
IF(AP$4='2.1 Kraftwerk allgemein'!$F$16,'2.5 CAPEX'!$J79/$F76,
IF(AP$4&lt;'2.1 Kraftwerk allgemein'!$F$16+$F76,
('2.5 CAPEX'!$J79+SUM(OFFSET('2.5 CAPEX'!AU79,0,-MIN(MAX($F76-1-('2.1 Kraftwerk allgemein'!$F$16-'2.1 Kraftwerk allgemein'!$F$15+1),0),COLUMN(AG76)-1-('2.1 Kraftwerk allgemein'!$F$16-'2.1 Kraftwerk allgemein'!$F$15+1)),1,MIN(MAX($F76-('2.1 Kraftwerk allgemein'!$F$16-'2.1 Kraftwerk allgemein'!$F$15+1),1),COLUMN(AG76)-('2.1 Kraftwerk allgemein'!$F$16-'2.1 Kraftwerk allgemein'!$F$15+1)))))/$F76,
SUM(OFFSET('2.5 CAPEX'!AU79,0,-MIN($F76-1,COLUMN(AG76)-1),1,MIN($F76,COLUMN(AG76))))/$F76)))))),
IF(OR(ISNUMBER($D76)=FALSE,$F76=""),"",
IF(AND('2.5 CAPEX'!$L79&lt;&gt;"x",'2.5 CAPEX'!$M79&lt;&gt;"x"),0,
IF($F76=0,0,
IF(AP$4&lt;'2.1 Kraftwerk allgemein'!$F$16,0,
IF(AP$4='2.1 Kraftwerk allgemein'!$F$16,'2.5 CAPEX'!$J79/$F76,
IF(AP$4&lt;'2.1 Kraftwerk allgemein'!$F$16+$F76,
('2.5 CAPEX'!$J79+SUM(OFFSET('2.5 CAPEX'!AU79,0,-MIN(MAX($F76-1-('2.1 Kraftwerk allgemein'!$F$16-'1.1 Allgemein'!$I$22+1),0),COLUMN(AG76)-1-('2.1 Kraftwerk allgemein'!$F$16-'1.1 Allgemein'!$I$22+1)),1,MIN(MAX($F76-('2.1 Kraftwerk allgemein'!$F$16-'1.1 Allgemein'!$I$22+1),1),COLUMN(AG76)-('2.1 Kraftwerk allgemein'!$F$16-'1.1 Allgemein'!$I$22+1)))))/$F76,
SUM(OFFSET('2.5 CAPEX'!AU79,0,-MIN($F76-1,COLUMN(AG76)-1),1,MIN($F76,COLUMN(AG76))))/$F76)))))))</f>
        <v/>
      </c>
      <c r="AQ76" s="199" t="str">
        <f ca="1">IF('2.1 Kraftwerk allgemein'!$F$15&lt;'1.1 Allgemein'!$I$22,
IF(OR(ISNUMBER($D76)=FALSE,$F76=""),"",
IF(AND('2.5 CAPEX'!$L79&lt;&gt;"x",'2.5 CAPEX'!$M79&lt;&gt;"x"),0,
IF($F76=0,0,
IF(AQ$4&lt;'2.1 Kraftwerk allgemein'!$F$16,0,
IF(AQ$4='2.1 Kraftwerk allgemein'!$F$16,'2.5 CAPEX'!$J79/$F76,
IF(AQ$4&lt;'2.1 Kraftwerk allgemein'!$F$16+$F76,
('2.5 CAPEX'!$J79+SUM(OFFSET('2.5 CAPEX'!AV79,0,-MIN(MAX($F76-1-('2.1 Kraftwerk allgemein'!$F$16-'2.1 Kraftwerk allgemein'!$F$15+1),0),COLUMN(AH76)-1-('2.1 Kraftwerk allgemein'!$F$16-'2.1 Kraftwerk allgemein'!$F$15+1)),1,MIN(MAX($F76-('2.1 Kraftwerk allgemein'!$F$16-'2.1 Kraftwerk allgemein'!$F$15+1),1),COLUMN(AH76)-('2.1 Kraftwerk allgemein'!$F$16-'2.1 Kraftwerk allgemein'!$F$15+1)))))/$F76,
SUM(OFFSET('2.5 CAPEX'!AV79,0,-MIN($F76-1,COLUMN(AH76)-1),1,MIN($F76,COLUMN(AH76))))/$F76)))))),
IF(OR(ISNUMBER($D76)=FALSE,$F76=""),"",
IF(AND('2.5 CAPEX'!$L79&lt;&gt;"x",'2.5 CAPEX'!$M79&lt;&gt;"x"),0,
IF($F76=0,0,
IF(AQ$4&lt;'2.1 Kraftwerk allgemein'!$F$16,0,
IF(AQ$4='2.1 Kraftwerk allgemein'!$F$16,'2.5 CAPEX'!$J79/$F76,
IF(AQ$4&lt;'2.1 Kraftwerk allgemein'!$F$16+$F76,
('2.5 CAPEX'!$J79+SUM(OFFSET('2.5 CAPEX'!AV79,0,-MIN(MAX($F76-1-('2.1 Kraftwerk allgemein'!$F$16-'1.1 Allgemein'!$I$22+1),0),COLUMN(AH76)-1-('2.1 Kraftwerk allgemein'!$F$16-'1.1 Allgemein'!$I$22+1)),1,MIN(MAX($F76-('2.1 Kraftwerk allgemein'!$F$16-'1.1 Allgemein'!$I$22+1),1),COLUMN(AH76)-('2.1 Kraftwerk allgemein'!$F$16-'1.1 Allgemein'!$I$22+1)))))/$F76,
SUM(OFFSET('2.5 CAPEX'!AV79,0,-MIN($F76-1,COLUMN(AH76)-1),1,MIN($F76,COLUMN(AH76))))/$F76)))))))</f>
        <v/>
      </c>
      <c r="AR76" s="199" t="str">
        <f ca="1">IF('2.1 Kraftwerk allgemein'!$F$15&lt;'1.1 Allgemein'!$I$22,
IF(OR(ISNUMBER($D76)=FALSE,$F76=""),"",
IF(AND('2.5 CAPEX'!$L79&lt;&gt;"x",'2.5 CAPEX'!$M79&lt;&gt;"x"),0,
IF($F76=0,0,
IF(AR$4&lt;'2.1 Kraftwerk allgemein'!$F$16,0,
IF(AR$4='2.1 Kraftwerk allgemein'!$F$16,'2.5 CAPEX'!$J79/$F76,
IF(AR$4&lt;'2.1 Kraftwerk allgemein'!$F$16+$F76,
('2.5 CAPEX'!$J79+SUM(OFFSET('2.5 CAPEX'!AW79,0,-MIN(MAX($F76-1-('2.1 Kraftwerk allgemein'!$F$16-'2.1 Kraftwerk allgemein'!$F$15+1),0),COLUMN(AI76)-1-('2.1 Kraftwerk allgemein'!$F$16-'2.1 Kraftwerk allgemein'!$F$15+1)),1,MIN(MAX($F76-('2.1 Kraftwerk allgemein'!$F$16-'2.1 Kraftwerk allgemein'!$F$15+1),1),COLUMN(AI76)-('2.1 Kraftwerk allgemein'!$F$16-'2.1 Kraftwerk allgemein'!$F$15+1)))))/$F76,
SUM(OFFSET('2.5 CAPEX'!AW79,0,-MIN($F76-1,COLUMN(AI76)-1),1,MIN($F76,COLUMN(AI76))))/$F76)))))),
IF(OR(ISNUMBER($D76)=FALSE,$F76=""),"",
IF(AND('2.5 CAPEX'!$L79&lt;&gt;"x",'2.5 CAPEX'!$M79&lt;&gt;"x"),0,
IF($F76=0,0,
IF(AR$4&lt;'2.1 Kraftwerk allgemein'!$F$16,0,
IF(AR$4='2.1 Kraftwerk allgemein'!$F$16,'2.5 CAPEX'!$J79/$F76,
IF(AR$4&lt;'2.1 Kraftwerk allgemein'!$F$16+$F76,
('2.5 CAPEX'!$J79+SUM(OFFSET('2.5 CAPEX'!AW79,0,-MIN(MAX($F76-1-('2.1 Kraftwerk allgemein'!$F$16-'1.1 Allgemein'!$I$22+1),0),COLUMN(AI76)-1-('2.1 Kraftwerk allgemein'!$F$16-'1.1 Allgemein'!$I$22+1)),1,MIN(MAX($F76-('2.1 Kraftwerk allgemein'!$F$16-'1.1 Allgemein'!$I$22+1),1),COLUMN(AI76)-('2.1 Kraftwerk allgemein'!$F$16-'1.1 Allgemein'!$I$22+1)))))/$F76,
SUM(OFFSET('2.5 CAPEX'!AW79,0,-MIN($F76-1,COLUMN(AI76)-1),1,MIN($F76,COLUMN(AI76))))/$F76)))))))</f>
        <v/>
      </c>
      <c r="AS76" s="199" t="str">
        <f ca="1">IF('2.1 Kraftwerk allgemein'!$F$15&lt;'1.1 Allgemein'!$I$22,
IF(OR(ISNUMBER($D76)=FALSE,$F76=""),"",
IF(AND('2.5 CAPEX'!$L79&lt;&gt;"x",'2.5 CAPEX'!$M79&lt;&gt;"x"),0,
IF($F76=0,0,
IF(AS$4&lt;'2.1 Kraftwerk allgemein'!$F$16,0,
IF(AS$4='2.1 Kraftwerk allgemein'!$F$16,'2.5 CAPEX'!$J79/$F76,
IF(AS$4&lt;'2.1 Kraftwerk allgemein'!$F$16+$F76,
('2.5 CAPEX'!$J79+SUM(OFFSET('2.5 CAPEX'!AX79,0,-MIN(MAX($F76-1-('2.1 Kraftwerk allgemein'!$F$16-'2.1 Kraftwerk allgemein'!$F$15+1),0),COLUMN(AJ76)-1-('2.1 Kraftwerk allgemein'!$F$16-'2.1 Kraftwerk allgemein'!$F$15+1)),1,MIN(MAX($F76-('2.1 Kraftwerk allgemein'!$F$16-'2.1 Kraftwerk allgemein'!$F$15+1),1),COLUMN(AJ76)-('2.1 Kraftwerk allgemein'!$F$16-'2.1 Kraftwerk allgemein'!$F$15+1)))))/$F76,
SUM(OFFSET('2.5 CAPEX'!AX79,0,-MIN($F76-1,COLUMN(AJ76)-1),1,MIN($F76,COLUMN(AJ76))))/$F76)))))),
IF(OR(ISNUMBER($D76)=FALSE,$F76=""),"",
IF(AND('2.5 CAPEX'!$L79&lt;&gt;"x",'2.5 CAPEX'!$M79&lt;&gt;"x"),0,
IF($F76=0,0,
IF(AS$4&lt;'2.1 Kraftwerk allgemein'!$F$16,0,
IF(AS$4='2.1 Kraftwerk allgemein'!$F$16,'2.5 CAPEX'!$J79/$F76,
IF(AS$4&lt;'2.1 Kraftwerk allgemein'!$F$16+$F76,
('2.5 CAPEX'!$J79+SUM(OFFSET('2.5 CAPEX'!AX79,0,-MIN(MAX($F76-1-('2.1 Kraftwerk allgemein'!$F$16-'1.1 Allgemein'!$I$22+1),0),COLUMN(AJ76)-1-('2.1 Kraftwerk allgemein'!$F$16-'1.1 Allgemein'!$I$22+1)),1,MIN(MAX($F76-('2.1 Kraftwerk allgemein'!$F$16-'1.1 Allgemein'!$I$22+1),1),COLUMN(AJ76)-('2.1 Kraftwerk allgemein'!$F$16-'1.1 Allgemein'!$I$22+1)))))/$F76,
SUM(OFFSET('2.5 CAPEX'!AX79,0,-MIN($F76-1,COLUMN(AJ76)-1),1,MIN($F76,COLUMN(AJ76))))/$F76)))))))</f>
        <v/>
      </c>
      <c r="AT76" s="199" t="str">
        <f ca="1">IF('2.1 Kraftwerk allgemein'!$F$15&lt;'1.1 Allgemein'!$I$22,
IF(OR(ISNUMBER($D76)=FALSE,$F76=""),"",
IF(AND('2.5 CAPEX'!$L79&lt;&gt;"x",'2.5 CAPEX'!$M79&lt;&gt;"x"),0,
IF($F76=0,0,
IF(AT$4&lt;'2.1 Kraftwerk allgemein'!$F$16,0,
IF(AT$4='2.1 Kraftwerk allgemein'!$F$16,'2.5 CAPEX'!$J79/$F76,
IF(AT$4&lt;'2.1 Kraftwerk allgemein'!$F$16+$F76,
('2.5 CAPEX'!$J79+SUM(OFFSET('2.5 CAPEX'!AY79,0,-MIN(MAX($F76-1-('2.1 Kraftwerk allgemein'!$F$16-'2.1 Kraftwerk allgemein'!$F$15+1),0),COLUMN(AK76)-1-('2.1 Kraftwerk allgemein'!$F$16-'2.1 Kraftwerk allgemein'!$F$15+1)),1,MIN(MAX($F76-('2.1 Kraftwerk allgemein'!$F$16-'2.1 Kraftwerk allgemein'!$F$15+1),1),COLUMN(AK76)-('2.1 Kraftwerk allgemein'!$F$16-'2.1 Kraftwerk allgemein'!$F$15+1)))))/$F76,
SUM(OFFSET('2.5 CAPEX'!AY79,0,-MIN($F76-1,COLUMN(AK76)-1),1,MIN($F76,COLUMN(AK76))))/$F76)))))),
IF(OR(ISNUMBER($D76)=FALSE,$F76=""),"",
IF(AND('2.5 CAPEX'!$L79&lt;&gt;"x",'2.5 CAPEX'!$M79&lt;&gt;"x"),0,
IF($F76=0,0,
IF(AT$4&lt;'2.1 Kraftwerk allgemein'!$F$16,0,
IF(AT$4='2.1 Kraftwerk allgemein'!$F$16,'2.5 CAPEX'!$J79/$F76,
IF(AT$4&lt;'2.1 Kraftwerk allgemein'!$F$16+$F76,
('2.5 CAPEX'!$J79+SUM(OFFSET('2.5 CAPEX'!AY79,0,-MIN(MAX($F76-1-('2.1 Kraftwerk allgemein'!$F$16-'1.1 Allgemein'!$I$22+1),0),COLUMN(AK76)-1-('2.1 Kraftwerk allgemein'!$F$16-'1.1 Allgemein'!$I$22+1)),1,MIN(MAX($F76-('2.1 Kraftwerk allgemein'!$F$16-'1.1 Allgemein'!$I$22+1),1),COLUMN(AK76)-('2.1 Kraftwerk allgemein'!$F$16-'1.1 Allgemein'!$I$22+1)))))/$F76,
SUM(OFFSET('2.5 CAPEX'!AY79,0,-MIN($F76-1,COLUMN(AK76)-1),1,MIN($F76,COLUMN(AK76))))/$F76)))))))</f>
        <v/>
      </c>
      <c r="AU76" s="199" t="str">
        <f ca="1">IF('2.1 Kraftwerk allgemein'!$F$15&lt;'1.1 Allgemein'!$I$22,
IF(OR(ISNUMBER($D76)=FALSE,$F76=""),"",
IF(AND('2.5 CAPEX'!$L79&lt;&gt;"x",'2.5 CAPEX'!$M79&lt;&gt;"x"),0,
IF($F76=0,0,
IF(AU$4&lt;'2.1 Kraftwerk allgemein'!$F$16,0,
IF(AU$4='2.1 Kraftwerk allgemein'!$F$16,'2.5 CAPEX'!$J79/$F76,
IF(AU$4&lt;'2.1 Kraftwerk allgemein'!$F$16+$F76,
('2.5 CAPEX'!$J79+SUM(OFFSET('2.5 CAPEX'!AZ79,0,-MIN(MAX($F76-1-('2.1 Kraftwerk allgemein'!$F$16-'2.1 Kraftwerk allgemein'!$F$15+1),0),COLUMN(AL76)-1-('2.1 Kraftwerk allgemein'!$F$16-'2.1 Kraftwerk allgemein'!$F$15+1)),1,MIN(MAX($F76-('2.1 Kraftwerk allgemein'!$F$16-'2.1 Kraftwerk allgemein'!$F$15+1),1),COLUMN(AL76)-('2.1 Kraftwerk allgemein'!$F$16-'2.1 Kraftwerk allgemein'!$F$15+1)))))/$F76,
SUM(OFFSET('2.5 CAPEX'!AZ79,0,-MIN($F76-1,COLUMN(AL76)-1),1,MIN($F76,COLUMN(AL76))))/$F76)))))),
IF(OR(ISNUMBER($D76)=FALSE,$F76=""),"",
IF(AND('2.5 CAPEX'!$L79&lt;&gt;"x",'2.5 CAPEX'!$M79&lt;&gt;"x"),0,
IF($F76=0,0,
IF(AU$4&lt;'2.1 Kraftwerk allgemein'!$F$16,0,
IF(AU$4='2.1 Kraftwerk allgemein'!$F$16,'2.5 CAPEX'!$J79/$F76,
IF(AU$4&lt;'2.1 Kraftwerk allgemein'!$F$16+$F76,
('2.5 CAPEX'!$J79+SUM(OFFSET('2.5 CAPEX'!AZ79,0,-MIN(MAX($F76-1-('2.1 Kraftwerk allgemein'!$F$16-'1.1 Allgemein'!$I$22+1),0),COLUMN(AL76)-1-('2.1 Kraftwerk allgemein'!$F$16-'1.1 Allgemein'!$I$22+1)),1,MIN(MAX($F76-('2.1 Kraftwerk allgemein'!$F$16-'1.1 Allgemein'!$I$22+1),1),COLUMN(AL76)-('2.1 Kraftwerk allgemein'!$F$16-'1.1 Allgemein'!$I$22+1)))))/$F76,
SUM(OFFSET('2.5 CAPEX'!AZ79,0,-MIN($F76-1,COLUMN(AL76)-1),1,MIN($F76,COLUMN(AL76))))/$F76)))))))</f>
        <v/>
      </c>
      <c r="AV76" s="199" t="str">
        <f ca="1">IF('2.1 Kraftwerk allgemein'!$F$15&lt;'1.1 Allgemein'!$I$22,
IF(OR(ISNUMBER($D76)=FALSE,$F76=""),"",
IF(AND('2.5 CAPEX'!$L79&lt;&gt;"x",'2.5 CAPEX'!$M79&lt;&gt;"x"),0,
IF($F76=0,0,
IF(AV$4&lt;'2.1 Kraftwerk allgemein'!$F$16,0,
IF(AV$4='2.1 Kraftwerk allgemein'!$F$16,'2.5 CAPEX'!$J79/$F76,
IF(AV$4&lt;'2.1 Kraftwerk allgemein'!$F$16+$F76,
('2.5 CAPEX'!$J79+SUM(OFFSET('2.5 CAPEX'!BA79,0,-MIN(MAX($F76-1-('2.1 Kraftwerk allgemein'!$F$16-'2.1 Kraftwerk allgemein'!$F$15+1),0),COLUMN(AM76)-1-('2.1 Kraftwerk allgemein'!$F$16-'2.1 Kraftwerk allgemein'!$F$15+1)),1,MIN(MAX($F76-('2.1 Kraftwerk allgemein'!$F$16-'2.1 Kraftwerk allgemein'!$F$15+1),1),COLUMN(AM76)-('2.1 Kraftwerk allgemein'!$F$16-'2.1 Kraftwerk allgemein'!$F$15+1)))))/$F76,
SUM(OFFSET('2.5 CAPEX'!BA79,0,-MIN($F76-1,COLUMN(AM76)-1),1,MIN($F76,COLUMN(AM76))))/$F76)))))),
IF(OR(ISNUMBER($D76)=FALSE,$F76=""),"",
IF(AND('2.5 CAPEX'!$L79&lt;&gt;"x",'2.5 CAPEX'!$M79&lt;&gt;"x"),0,
IF($F76=0,0,
IF(AV$4&lt;'2.1 Kraftwerk allgemein'!$F$16,0,
IF(AV$4='2.1 Kraftwerk allgemein'!$F$16,'2.5 CAPEX'!$J79/$F76,
IF(AV$4&lt;'2.1 Kraftwerk allgemein'!$F$16+$F76,
('2.5 CAPEX'!$J79+SUM(OFFSET('2.5 CAPEX'!BA79,0,-MIN(MAX($F76-1-('2.1 Kraftwerk allgemein'!$F$16-'1.1 Allgemein'!$I$22+1),0),COLUMN(AM76)-1-('2.1 Kraftwerk allgemein'!$F$16-'1.1 Allgemein'!$I$22+1)),1,MIN(MAX($F76-('2.1 Kraftwerk allgemein'!$F$16-'1.1 Allgemein'!$I$22+1),1),COLUMN(AM76)-('2.1 Kraftwerk allgemein'!$F$16-'1.1 Allgemein'!$I$22+1)))))/$F76,
SUM(OFFSET('2.5 CAPEX'!BA79,0,-MIN($F76-1,COLUMN(AM76)-1),1,MIN($F76,COLUMN(AM76))))/$F76)))))))</f>
        <v/>
      </c>
      <c r="AW76" s="199" t="str">
        <f ca="1">IF('2.1 Kraftwerk allgemein'!$F$15&lt;'1.1 Allgemein'!$I$22,
IF(OR(ISNUMBER($D76)=FALSE,$F76=""),"",
IF(AND('2.5 CAPEX'!$L79&lt;&gt;"x",'2.5 CAPEX'!$M79&lt;&gt;"x"),0,
IF($F76=0,0,
IF(AW$4&lt;'2.1 Kraftwerk allgemein'!$F$16,0,
IF(AW$4='2.1 Kraftwerk allgemein'!$F$16,'2.5 CAPEX'!$J79/$F76,
IF(AW$4&lt;'2.1 Kraftwerk allgemein'!$F$16+$F76,
('2.5 CAPEX'!$J79+SUM(OFFSET('2.5 CAPEX'!BB79,0,-MIN(MAX($F76-1-('2.1 Kraftwerk allgemein'!$F$16-'2.1 Kraftwerk allgemein'!$F$15+1),0),COLUMN(AN76)-1-('2.1 Kraftwerk allgemein'!$F$16-'2.1 Kraftwerk allgemein'!$F$15+1)),1,MIN(MAX($F76-('2.1 Kraftwerk allgemein'!$F$16-'2.1 Kraftwerk allgemein'!$F$15+1),1),COLUMN(AN76)-('2.1 Kraftwerk allgemein'!$F$16-'2.1 Kraftwerk allgemein'!$F$15+1)))))/$F76,
SUM(OFFSET('2.5 CAPEX'!BB79,0,-MIN($F76-1,COLUMN(AN76)-1),1,MIN($F76,COLUMN(AN76))))/$F76)))))),
IF(OR(ISNUMBER($D76)=FALSE,$F76=""),"",
IF(AND('2.5 CAPEX'!$L79&lt;&gt;"x",'2.5 CAPEX'!$M79&lt;&gt;"x"),0,
IF($F76=0,0,
IF(AW$4&lt;'2.1 Kraftwerk allgemein'!$F$16,0,
IF(AW$4='2.1 Kraftwerk allgemein'!$F$16,'2.5 CAPEX'!$J79/$F76,
IF(AW$4&lt;'2.1 Kraftwerk allgemein'!$F$16+$F76,
('2.5 CAPEX'!$J79+SUM(OFFSET('2.5 CAPEX'!BB79,0,-MIN(MAX($F76-1-('2.1 Kraftwerk allgemein'!$F$16-'1.1 Allgemein'!$I$22+1),0),COLUMN(AN76)-1-('2.1 Kraftwerk allgemein'!$F$16-'1.1 Allgemein'!$I$22+1)),1,MIN(MAX($F76-('2.1 Kraftwerk allgemein'!$F$16-'1.1 Allgemein'!$I$22+1),1),COLUMN(AN76)-('2.1 Kraftwerk allgemein'!$F$16-'1.1 Allgemein'!$I$22+1)))))/$F76,
SUM(OFFSET('2.5 CAPEX'!BB79,0,-MIN($F76-1,COLUMN(AN76)-1),1,MIN($F76,COLUMN(AN76))))/$F76)))))))</f>
        <v/>
      </c>
      <c r="AX76" s="199" t="str">
        <f ca="1">IF('2.1 Kraftwerk allgemein'!$F$15&lt;'1.1 Allgemein'!$I$22,
IF(OR(ISNUMBER($D76)=FALSE,$F76=""),"",
IF(AND('2.5 CAPEX'!$L79&lt;&gt;"x",'2.5 CAPEX'!$M79&lt;&gt;"x"),0,
IF($F76=0,0,
IF(AX$4&lt;'2.1 Kraftwerk allgemein'!$F$16,0,
IF(AX$4='2.1 Kraftwerk allgemein'!$F$16,'2.5 CAPEX'!$J79/$F76,
IF(AX$4&lt;'2.1 Kraftwerk allgemein'!$F$16+$F76,
('2.5 CAPEX'!$J79+SUM(OFFSET('2.5 CAPEX'!BC79,0,-MIN(MAX($F76-1-('2.1 Kraftwerk allgemein'!$F$16-'2.1 Kraftwerk allgemein'!$F$15+1),0),COLUMN(AO76)-1-('2.1 Kraftwerk allgemein'!$F$16-'2.1 Kraftwerk allgemein'!$F$15+1)),1,MIN(MAX($F76-('2.1 Kraftwerk allgemein'!$F$16-'2.1 Kraftwerk allgemein'!$F$15+1),1),COLUMN(AO76)-('2.1 Kraftwerk allgemein'!$F$16-'2.1 Kraftwerk allgemein'!$F$15+1)))))/$F76,
SUM(OFFSET('2.5 CAPEX'!BC79,0,-MIN($F76-1,COLUMN(AO76)-1),1,MIN($F76,COLUMN(AO76))))/$F76)))))),
IF(OR(ISNUMBER($D76)=FALSE,$F76=""),"",
IF(AND('2.5 CAPEX'!$L79&lt;&gt;"x",'2.5 CAPEX'!$M79&lt;&gt;"x"),0,
IF($F76=0,0,
IF(AX$4&lt;'2.1 Kraftwerk allgemein'!$F$16,0,
IF(AX$4='2.1 Kraftwerk allgemein'!$F$16,'2.5 CAPEX'!$J79/$F76,
IF(AX$4&lt;'2.1 Kraftwerk allgemein'!$F$16+$F76,
('2.5 CAPEX'!$J79+SUM(OFFSET('2.5 CAPEX'!BC79,0,-MIN(MAX($F76-1-('2.1 Kraftwerk allgemein'!$F$16-'1.1 Allgemein'!$I$22+1),0),COLUMN(AO76)-1-('2.1 Kraftwerk allgemein'!$F$16-'1.1 Allgemein'!$I$22+1)),1,MIN(MAX($F76-('2.1 Kraftwerk allgemein'!$F$16-'1.1 Allgemein'!$I$22+1),1),COLUMN(AO76)-('2.1 Kraftwerk allgemein'!$F$16-'1.1 Allgemein'!$I$22+1)))))/$F76,
SUM(OFFSET('2.5 CAPEX'!BC79,0,-MIN($F76-1,COLUMN(AO76)-1),1,MIN($F76,COLUMN(AO76))))/$F76)))))))</f>
        <v/>
      </c>
      <c r="AY76" s="199" t="str">
        <f ca="1">IF('2.1 Kraftwerk allgemein'!$F$15&lt;'1.1 Allgemein'!$I$22,
IF(OR(ISNUMBER($D76)=FALSE,$F76=""),"",
IF(AND('2.5 CAPEX'!$L79&lt;&gt;"x",'2.5 CAPEX'!$M79&lt;&gt;"x"),0,
IF($F76=0,0,
IF(AY$4&lt;'2.1 Kraftwerk allgemein'!$F$16,0,
IF(AY$4='2.1 Kraftwerk allgemein'!$F$16,'2.5 CAPEX'!$J79/$F76,
IF(AY$4&lt;'2.1 Kraftwerk allgemein'!$F$16+$F76,
('2.5 CAPEX'!$J79+SUM(OFFSET('2.5 CAPEX'!BD79,0,-MIN(MAX($F76-1-('2.1 Kraftwerk allgemein'!$F$16-'2.1 Kraftwerk allgemein'!$F$15+1),0),COLUMN(AP76)-1-('2.1 Kraftwerk allgemein'!$F$16-'2.1 Kraftwerk allgemein'!$F$15+1)),1,MIN(MAX($F76-('2.1 Kraftwerk allgemein'!$F$16-'2.1 Kraftwerk allgemein'!$F$15+1),1),COLUMN(AP76)-('2.1 Kraftwerk allgemein'!$F$16-'2.1 Kraftwerk allgemein'!$F$15+1)))))/$F76,
SUM(OFFSET('2.5 CAPEX'!BD79,0,-MIN($F76-1,COLUMN(AP76)-1),1,MIN($F76,COLUMN(AP76))))/$F76)))))),
IF(OR(ISNUMBER($D76)=FALSE,$F76=""),"",
IF(AND('2.5 CAPEX'!$L79&lt;&gt;"x",'2.5 CAPEX'!$M79&lt;&gt;"x"),0,
IF($F76=0,0,
IF(AY$4&lt;'2.1 Kraftwerk allgemein'!$F$16,0,
IF(AY$4='2.1 Kraftwerk allgemein'!$F$16,'2.5 CAPEX'!$J79/$F76,
IF(AY$4&lt;'2.1 Kraftwerk allgemein'!$F$16+$F76,
('2.5 CAPEX'!$J79+SUM(OFFSET('2.5 CAPEX'!BD79,0,-MIN(MAX($F76-1-('2.1 Kraftwerk allgemein'!$F$16-'1.1 Allgemein'!$I$22+1),0),COLUMN(AP76)-1-('2.1 Kraftwerk allgemein'!$F$16-'1.1 Allgemein'!$I$22+1)),1,MIN(MAX($F76-('2.1 Kraftwerk allgemein'!$F$16-'1.1 Allgemein'!$I$22+1),1),COLUMN(AP76)-('2.1 Kraftwerk allgemein'!$F$16-'1.1 Allgemein'!$I$22+1)))))/$F76,
SUM(OFFSET('2.5 CAPEX'!BD79,0,-MIN($F76-1,COLUMN(AP76)-1),1,MIN($F76,COLUMN(AP76))))/$F76)))))))</f>
        <v/>
      </c>
      <c r="AZ76" s="199" t="str">
        <f ca="1">IF('2.1 Kraftwerk allgemein'!$F$15&lt;'1.1 Allgemein'!$I$22,
IF(OR(ISNUMBER($D76)=FALSE,$F76=""),"",
IF(AND('2.5 CAPEX'!$L79&lt;&gt;"x",'2.5 CAPEX'!$M79&lt;&gt;"x"),0,
IF($F76=0,0,
IF(AZ$4&lt;'2.1 Kraftwerk allgemein'!$F$16,0,
IF(AZ$4='2.1 Kraftwerk allgemein'!$F$16,'2.5 CAPEX'!$J79/$F76,
IF(AZ$4&lt;'2.1 Kraftwerk allgemein'!$F$16+$F76,
('2.5 CAPEX'!$J79+SUM(OFFSET('2.5 CAPEX'!BE79,0,-MIN(MAX($F76-1-('2.1 Kraftwerk allgemein'!$F$16-'2.1 Kraftwerk allgemein'!$F$15+1),0),COLUMN(AQ76)-1-('2.1 Kraftwerk allgemein'!$F$16-'2.1 Kraftwerk allgemein'!$F$15+1)),1,MIN(MAX($F76-('2.1 Kraftwerk allgemein'!$F$16-'2.1 Kraftwerk allgemein'!$F$15+1),1),COLUMN(AQ76)-('2.1 Kraftwerk allgemein'!$F$16-'2.1 Kraftwerk allgemein'!$F$15+1)))))/$F76,
SUM(OFFSET('2.5 CAPEX'!BE79,0,-MIN($F76-1,COLUMN(AQ76)-1),1,MIN($F76,COLUMN(AQ76))))/$F76)))))),
IF(OR(ISNUMBER($D76)=FALSE,$F76=""),"",
IF(AND('2.5 CAPEX'!$L79&lt;&gt;"x",'2.5 CAPEX'!$M79&lt;&gt;"x"),0,
IF($F76=0,0,
IF(AZ$4&lt;'2.1 Kraftwerk allgemein'!$F$16,0,
IF(AZ$4='2.1 Kraftwerk allgemein'!$F$16,'2.5 CAPEX'!$J79/$F76,
IF(AZ$4&lt;'2.1 Kraftwerk allgemein'!$F$16+$F76,
('2.5 CAPEX'!$J79+SUM(OFFSET('2.5 CAPEX'!BE79,0,-MIN(MAX($F76-1-('2.1 Kraftwerk allgemein'!$F$16-'1.1 Allgemein'!$I$22+1),0),COLUMN(AQ76)-1-('2.1 Kraftwerk allgemein'!$F$16-'1.1 Allgemein'!$I$22+1)),1,MIN(MAX($F76-('2.1 Kraftwerk allgemein'!$F$16-'1.1 Allgemein'!$I$22+1),1),COLUMN(AQ76)-('2.1 Kraftwerk allgemein'!$F$16-'1.1 Allgemein'!$I$22+1)))))/$F76,
SUM(OFFSET('2.5 CAPEX'!BE79,0,-MIN($F76-1,COLUMN(AQ76)-1),1,MIN($F76,COLUMN(AQ76))))/$F76)))))))</f>
        <v/>
      </c>
      <c r="BA76" s="199" t="str">
        <f ca="1">IF('2.1 Kraftwerk allgemein'!$F$15&lt;'1.1 Allgemein'!$I$22,
IF(OR(ISNUMBER($D76)=FALSE,$F76=""),"",
IF(AND('2.5 CAPEX'!$L79&lt;&gt;"x",'2.5 CAPEX'!$M79&lt;&gt;"x"),0,
IF($F76=0,0,
IF(BA$4&lt;'2.1 Kraftwerk allgemein'!$F$16,0,
IF(BA$4='2.1 Kraftwerk allgemein'!$F$16,'2.5 CAPEX'!$J79/$F76,
IF(BA$4&lt;'2.1 Kraftwerk allgemein'!$F$16+$F76,
('2.5 CAPEX'!$J79+SUM(OFFSET('2.5 CAPEX'!BF79,0,-MIN(MAX($F76-1-('2.1 Kraftwerk allgemein'!$F$16-'2.1 Kraftwerk allgemein'!$F$15+1),0),COLUMN(AR76)-1-('2.1 Kraftwerk allgemein'!$F$16-'2.1 Kraftwerk allgemein'!$F$15+1)),1,MIN(MAX($F76-('2.1 Kraftwerk allgemein'!$F$16-'2.1 Kraftwerk allgemein'!$F$15+1),1),COLUMN(AR76)-('2.1 Kraftwerk allgemein'!$F$16-'2.1 Kraftwerk allgemein'!$F$15+1)))))/$F76,
SUM(OFFSET('2.5 CAPEX'!BF79,0,-MIN($F76-1,COLUMN(AR76)-1),1,MIN($F76,COLUMN(AR76))))/$F76)))))),
IF(OR(ISNUMBER($D76)=FALSE,$F76=""),"",
IF(AND('2.5 CAPEX'!$L79&lt;&gt;"x",'2.5 CAPEX'!$M79&lt;&gt;"x"),0,
IF($F76=0,0,
IF(BA$4&lt;'2.1 Kraftwerk allgemein'!$F$16,0,
IF(BA$4='2.1 Kraftwerk allgemein'!$F$16,'2.5 CAPEX'!$J79/$F76,
IF(BA$4&lt;'2.1 Kraftwerk allgemein'!$F$16+$F76,
('2.5 CAPEX'!$J79+SUM(OFFSET('2.5 CAPEX'!BF79,0,-MIN(MAX($F76-1-('2.1 Kraftwerk allgemein'!$F$16-'1.1 Allgemein'!$I$22+1),0),COLUMN(AR76)-1-('2.1 Kraftwerk allgemein'!$F$16-'1.1 Allgemein'!$I$22+1)),1,MIN(MAX($F76-('2.1 Kraftwerk allgemein'!$F$16-'1.1 Allgemein'!$I$22+1),1),COLUMN(AR76)-('2.1 Kraftwerk allgemein'!$F$16-'1.1 Allgemein'!$I$22+1)))))/$F76,
SUM(OFFSET('2.5 CAPEX'!BF79,0,-MIN($F76-1,COLUMN(AR76)-1),1,MIN($F76,COLUMN(AR76))))/$F76)))))))</f>
        <v/>
      </c>
      <c r="BB76" s="199" t="str">
        <f ca="1">IF('2.1 Kraftwerk allgemein'!$F$15&lt;'1.1 Allgemein'!$I$22,
IF(OR(ISNUMBER($D76)=FALSE,$F76=""),"",
IF(AND('2.5 CAPEX'!$L79&lt;&gt;"x",'2.5 CAPEX'!$M79&lt;&gt;"x"),0,
IF($F76=0,0,
IF(BB$4&lt;'2.1 Kraftwerk allgemein'!$F$16,0,
IF(BB$4='2.1 Kraftwerk allgemein'!$F$16,'2.5 CAPEX'!$J79/$F76,
IF(BB$4&lt;'2.1 Kraftwerk allgemein'!$F$16+$F76,
('2.5 CAPEX'!$J79+SUM(OFFSET('2.5 CAPEX'!BG79,0,-MIN(MAX($F76-1-('2.1 Kraftwerk allgemein'!$F$16-'2.1 Kraftwerk allgemein'!$F$15+1),0),COLUMN(AS76)-1-('2.1 Kraftwerk allgemein'!$F$16-'2.1 Kraftwerk allgemein'!$F$15+1)),1,MIN(MAX($F76-('2.1 Kraftwerk allgemein'!$F$16-'2.1 Kraftwerk allgemein'!$F$15+1),1),COLUMN(AS76)-('2.1 Kraftwerk allgemein'!$F$16-'2.1 Kraftwerk allgemein'!$F$15+1)))))/$F76,
SUM(OFFSET('2.5 CAPEX'!BG79,0,-MIN($F76-1,COLUMN(AS76)-1),1,MIN($F76,COLUMN(AS76))))/$F76)))))),
IF(OR(ISNUMBER($D76)=FALSE,$F76=""),"",
IF(AND('2.5 CAPEX'!$L79&lt;&gt;"x",'2.5 CAPEX'!$M79&lt;&gt;"x"),0,
IF($F76=0,0,
IF(BB$4&lt;'2.1 Kraftwerk allgemein'!$F$16,0,
IF(BB$4='2.1 Kraftwerk allgemein'!$F$16,'2.5 CAPEX'!$J79/$F76,
IF(BB$4&lt;'2.1 Kraftwerk allgemein'!$F$16+$F76,
('2.5 CAPEX'!$J79+SUM(OFFSET('2.5 CAPEX'!BG79,0,-MIN(MAX($F76-1-('2.1 Kraftwerk allgemein'!$F$16-'1.1 Allgemein'!$I$22+1),0),COLUMN(AS76)-1-('2.1 Kraftwerk allgemein'!$F$16-'1.1 Allgemein'!$I$22+1)),1,MIN(MAX($F76-('2.1 Kraftwerk allgemein'!$F$16-'1.1 Allgemein'!$I$22+1),1),COLUMN(AS76)-('2.1 Kraftwerk allgemein'!$F$16-'1.1 Allgemein'!$I$22+1)))))/$F76,
SUM(OFFSET('2.5 CAPEX'!BG79,0,-MIN($F76-1,COLUMN(AS76)-1),1,MIN($F76,COLUMN(AS76))))/$F76)))))))</f>
        <v/>
      </c>
      <c r="BC76" s="199" t="str">
        <f ca="1">IF('2.1 Kraftwerk allgemein'!$F$15&lt;'1.1 Allgemein'!$I$22,
IF(OR(ISNUMBER($D76)=FALSE,$F76=""),"",
IF(AND('2.5 CAPEX'!$L79&lt;&gt;"x",'2.5 CAPEX'!$M79&lt;&gt;"x"),0,
IF($F76=0,0,
IF(BC$4&lt;'2.1 Kraftwerk allgemein'!$F$16,0,
IF(BC$4='2.1 Kraftwerk allgemein'!$F$16,'2.5 CAPEX'!$J79/$F76,
IF(BC$4&lt;'2.1 Kraftwerk allgemein'!$F$16+$F76,
('2.5 CAPEX'!$J79+SUM(OFFSET('2.5 CAPEX'!BH79,0,-MIN(MAX($F76-1-('2.1 Kraftwerk allgemein'!$F$16-'2.1 Kraftwerk allgemein'!$F$15+1),0),COLUMN(AT76)-1-('2.1 Kraftwerk allgemein'!$F$16-'2.1 Kraftwerk allgemein'!$F$15+1)),1,MIN(MAX($F76-('2.1 Kraftwerk allgemein'!$F$16-'2.1 Kraftwerk allgemein'!$F$15+1),1),COLUMN(AT76)-('2.1 Kraftwerk allgemein'!$F$16-'2.1 Kraftwerk allgemein'!$F$15+1)))))/$F76,
SUM(OFFSET('2.5 CAPEX'!BH79,0,-MIN($F76-1,COLUMN(AT76)-1),1,MIN($F76,COLUMN(AT76))))/$F76)))))),
IF(OR(ISNUMBER($D76)=FALSE,$F76=""),"",
IF(AND('2.5 CAPEX'!$L79&lt;&gt;"x",'2.5 CAPEX'!$M79&lt;&gt;"x"),0,
IF($F76=0,0,
IF(BC$4&lt;'2.1 Kraftwerk allgemein'!$F$16,0,
IF(BC$4='2.1 Kraftwerk allgemein'!$F$16,'2.5 CAPEX'!$J79/$F76,
IF(BC$4&lt;'2.1 Kraftwerk allgemein'!$F$16+$F76,
('2.5 CAPEX'!$J79+SUM(OFFSET('2.5 CAPEX'!BH79,0,-MIN(MAX($F76-1-('2.1 Kraftwerk allgemein'!$F$16-'1.1 Allgemein'!$I$22+1),0),COLUMN(AT76)-1-('2.1 Kraftwerk allgemein'!$F$16-'1.1 Allgemein'!$I$22+1)),1,MIN(MAX($F76-('2.1 Kraftwerk allgemein'!$F$16-'1.1 Allgemein'!$I$22+1),1),COLUMN(AT76)-('2.1 Kraftwerk allgemein'!$F$16-'1.1 Allgemein'!$I$22+1)))))/$F76,
SUM(OFFSET('2.5 CAPEX'!BH79,0,-MIN($F76-1,COLUMN(AT76)-1),1,MIN($F76,COLUMN(AT76))))/$F76)))))))</f>
        <v/>
      </c>
      <c r="BD76" s="199" t="str">
        <f ca="1">IF('2.1 Kraftwerk allgemein'!$F$15&lt;'1.1 Allgemein'!$I$22,
IF(OR(ISNUMBER($D76)=FALSE,$F76=""),"",
IF(AND('2.5 CAPEX'!$L79&lt;&gt;"x",'2.5 CAPEX'!$M79&lt;&gt;"x"),0,
IF($F76=0,0,
IF(BD$4&lt;'2.1 Kraftwerk allgemein'!$F$16,0,
IF(BD$4='2.1 Kraftwerk allgemein'!$F$16,'2.5 CAPEX'!$J79/$F76,
IF(BD$4&lt;'2.1 Kraftwerk allgemein'!$F$16+$F76,
('2.5 CAPEX'!$J79+SUM(OFFSET('2.5 CAPEX'!BI79,0,-MIN(MAX($F76-1-('2.1 Kraftwerk allgemein'!$F$16-'2.1 Kraftwerk allgemein'!$F$15+1),0),COLUMN(AU76)-1-('2.1 Kraftwerk allgemein'!$F$16-'2.1 Kraftwerk allgemein'!$F$15+1)),1,MIN(MAX($F76-('2.1 Kraftwerk allgemein'!$F$16-'2.1 Kraftwerk allgemein'!$F$15+1),1),COLUMN(AU76)-('2.1 Kraftwerk allgemein'!$F$16-'2.1 Kraftwerk allgemein'!$F$15+1)))))/$F76,
SUM(OFFSET('2.5 CAPEX'!BI79,0,-MIN($F76-1,COLUMN(AU76)-1),1,MIN($F76,COLUMN(AU76))))/$F76)))))),
IF(OR(ISNUMBER($D76)=FALSE,$F76=""),"",
IF(AND('2.5 CAPEX'!$L79&lt;&gt;"x",'2.5 CAPEX'!$M79&lt;&gt;"x"),0,
IF($F76=0,0,
IF(BD$4&lt;'2.1 Kraftwerk allgemein'!$F$16,0,
IF(BD$4='2.1 Kraftwerk allgemein'!$F$16,'2.5 CAPEX'!$J79/$F76,
IF(BD$4&lt;'2.1 Kraftwerk allgemein'!$F$16+$F76,
('2.5 CAPEX'!$J79+SUM(OFFSET('2.5 CAPEX'!BI79,0,-MIN(MAX($F76-1-('2.1 Kraftwerk allgemein'!$F$16-'1.1 Allgemein'!$I$22+1),0),COLUMN(AU76)-1-('2.1 Kraftwerk allgemein'!$F$16-'1.1 Allgemein'!$I$22+1)),1,MIN(MAX($F76-('2.1 Kraftwerk allgemein'!$F$16-'1.1 Allgemein'!$I$22+1),1),COLUMN(AU76)-('2.1 Kraftwerk allgemein'!$F$16-'1.1 Allgemein'!$I$22+1)))))/$F76,
SUM(OFFSET('2.5 CAPEX'!BI79,0,-MIN($F76-1,COLUMN(AU76)-1),1,MIN($F76,COLUMN(AU76))))/$F76)))))))</f>
        <v/>
      </c>
      <c r="BE76" s="199" t="str">
        <f ca="1">IF('2.1 Kraftwerk allgemein'!$F$15&lt;'1.1 Allgemein'!$I$22,
IF(OR(ISNUMBER($D76)=FALSE,$F76=""),"",
IF(AND('2.5 CAPEX'!$L79&lt;&gt;"x",'2.5 CAPEX'!$M79&lt;&gt;"x"),0,
IF($F76=0,0,
IF(BE$4&lt;'2.1 Kraftwerk allgemein'!$F$16,0,
IF(BE$4='2.1 Kraftwerk allgemein'!$F$16,'2.5 CAPEX'!$J79/$F76,
IF(BE$4&lt;'2.1 Kraftwerk allgemein'!$F$16+$F76,
('2.5 CAPEX'!$J79+SUM(OFFSET('2.5 CAPEX'!BJ79,0,-MIN(MAX($F76-1-('2.1 Kraftwerk allgemein'!$F$16-'2.1 Kraftwerk allgemein'!$F$15+1),0),COLUMN(AV76)-1-('2.1 Kraftwerk allgemein'!$F$16-'2.1 Kraftwerk allgemein'!$F$15+1)),1,MIN(MAX($F76-('2.1 Kraftwerk allgemein'!$F$16-'2.1 Kraftwerk allgemein'!$F$15+1),1),COLUMN(AV76)-('2.1 Kraftwerk allgemein'!$F$16-'2.1 Kraftwerk allgemein'!$F$15+1)))))/$F76,
SUM(OFFSET('2.5 CAPEX'!BJ79,0,-MIN($F76-1,COLUMN(AV76)-1),1,MIN($F76,COLUMN(AV76))))/$F76)))))),
IF(OR(ISNUMBER($D76)=FALSE,$F76=""),"",
IF(AND('2.5 CAPEX'!$L79&lt;&gt;"x",'2.5 CAPEX'!$M79&lt;&gt;"x"),0,
IF($F76=0,0,
IF(BE$4&lt;'2.1 Kraftwerk allgemein'!$F$16,0,
IF(BE$4='2.1 Kraftwerk allgemein'!$F$16,'2.5 CAPEX'!$J79/$F76,
IF(BE$4&lt;'2.1 Kraftwerk allgemein'!$F$16+$F76,
('2.5 CAPEX'!$J79+SUM(OFFSET('2.5 CAPEX'!BJ79,0,-MIN(MAX($F76-1-('2.1 Kraftwerk allgemein'!$F$16-'1.1 Allgemein'!$I$22+1),0),COLUMN(AV76)-1-('2.1 Kraftwerk allgemein'!$F$16-'1.1 Allgemein'!$I$22+1)),1,MIN(MAX($F76-('2.1 Kraftwerk allgemein'!$F$16-'1.1 Allgemein'!$I$22+1),1),COLUMN(AV76)-('2.1 Kraftwerk allgemein'!$F$16-'1.1 Allgemein'!$I$22+1)))))/$F76,
SUM(OFFSET('2.5 CAPEX'!BJ79,0,-MIN($F76-1,COLUMN(AV76)-1),1,MIN($F76,COLUMN(AV76))))/$F76)))))))</f>
        <v/>
      </c>
      <c r="BF76" s="199" t="str">
        <f ca="1">IF('2.1 Kraftwerk allgemein'!$F$15&lt;'1.1 Allgemein'!$I$22,
IF(OR(ISNUMBER($D76)=FALSE,$F76=""),"",
IF(AND('2.5 CAPEX'!$L79&lt;&gt;"x",'2.5 CAPEX'!$M79&lt;&gt;"x"),0,
IF($F76=0,0,
IF(BF$4&lt;'2.1 Kraftwerk allgemein'!$F$16,0,
IF(BF$4='2.1 Kraftwerk allgemein'!$F$16,'2.5 CAPEX'!$J79/$F76,
IF(BF$4&lt;'2.1 Kraftwerk allgemein'!$F$16+$F76,
('2.5 CAPEX'!$J79+SUM(OFFSET('2.5 CAPEX'!BK79,0,-MIN(MAX($F76-1-('2.1 Kraftwerk allgemein'!$F$16-'2.1 Kraftwerk allgemein'!$F$15+1),0),COLUMN(AW76)-1-('2.1 Kraftwerk allgemein'!$F$16-'2.1 Kraftwerk allgemein'!$F$15+1)),1,MIN(MAX($F76-('2.1 Kraftwerk allgemein'!$F$16-'2.1 Kraftwerk allgemein'!$F$15+1),1),COLUMN(AW76)-('2.1 Kraftwerk allgemein'!$F$16-'2.1 Kraftwerk allgemein'!$F$15+1)))))/$F76,
SUM(OFFSET('2.5 CAPEX'!BK79,0,-MIN($F76-1,COLUMN(AW76)-1),1,MIN($F76,COLUMN(AW76))))/$F76)))))),
IF(OR(ISNUMBER($D76)=FALSE,$F76=""),"",
IF(AND('2.5 CAPEX'!$L79&lt;&gt;"x",'2.5 CAPEX'!$M79&lt;&gt;"x"),0,
IF($F76=0,0,
IF(BF$4&lt;'2.1 Kraftwerk allgemein'!$F$16,0,
IF(BF$4='2.1 Kraftwerk allgemein'!$F$16,'2.5 CAPEX'!$J79/$F76,
IF(BF$4&lt;'2.1 Kraftwerk allgemein'!$F$16+$F76,
('2.5 CAPEX'!$J79+SUM(OFFSET('2.5 CAPEX'!BK79,0,-MIN(MAX($F76-1-('2.1 Kraftwerk allgemein'!$F$16-'1.1 Allgemein'!$I$22+1),0),COLUMN(AW76)-1-('2.1 Kraftwerk allgemein'!$F$16-'1.1 Allgemein'!$I$22+1)),1,MIN(MAX($F76-('2.1 Kraftwerk allgemein'!$F$16-'1.1 Allgemein'!$I$22+1),1),COLUMN(AW76)-('2.1 Kraftwerk allgemein'!$F$16-'1.1 Allgemein'!$I$22+1)))))/$F76,
SUM(OFFSET('2.5 CAPEX'!BK79,0,-MIN($F76-1,COLUMN(AW76)-1),1,MIN($F76,COLUMN(AW76))))/$F76)))))))</f>
        <v/>
      </c>
      <c r="BG76" s="199" t="str">
        <f ca="1">IF('2.1 Kraftwerk allgemein'!$F$15&lt;'1.1 Allgemein'!$I$22,
IF(OR(ISNUMBER($D76)=FALSE,$F76=""),"",
IF(AND('2.5 CAPEX'!$L79&lt;&gt;"x",'2.5 CAPEX'!$M79&lt;&gt;"x"),0,
IF($F76=0,0,
IF(BG$4&lt;'2.1 Kraftwerk allgemein'!$F$16,0,
IF(BG$4='2.1 Kraftwerk allgemein'!$F$16,'2.5 CAPEX'!$J79/$F76,
IF(BG$4&lt;'2.1 Kraftwerk allgemein'!$F$16+$F76,
('2.5 CAPEX'!$J79+SUM(OFFSET('2.5 CAPEX'!BL79,0,-MIN(MAX($F76-1-('2.1 Kraftwerk allgemein'!$F$16-'2.1 Kraftwerk allgemein'!$F$15+1),0),COLUMN(AX76)-1-('2.1 Kraftwerk allgemein'!$F$16-'2.1 Kraftwerk allgemein'!$F$15+1)),1,MIN(MAX($F76-('2.1 Kraftwerk allgemein'!$F$16-'2.1 Kraftwerk allgemein'!$F$15+1),1),COLUMN(AX76)-('2.1 Kraftwerk allgemein'!$F$16-'2.1 Kraftwerk allgemein'!$F$15+1)))))/$F76,
SUM(OFFSET('2.5 CAPEX'!BL79,0,-MIN($F76-1,COLUMN(AX76)-1),1,MIN($F76,COLUMN(AX76))))/$F76)))))),
IF(OR(ISNUMBER($D76)=FALSE,$F76=""),"",
IF(AND('2.5 CAPEX'!$L79&lt;&gt;"x",'2.5 CAPEX'!$M79&lt;&gt;"x"),0,
IF($F76=0,0,
IF(BG$4&lt;'2.1 Kraftwerk allgemein'!$F$16,0,
IF(BG$4='2.1 Kraftwerk allgemein'!$F$16,'2.5 CAPEX'!$J79/$F76,
IF(BG$4&lt;'2.1 Kraftwerk allgemein'!$F$16+$F76,
('2.5 CAPEX'!$J79+SUM(OFFSET('2.5 CAPEX'!BL79,0,-MIN(MAX($F76-1-('2.1 Kraftwerk allgemein'!$F$16-'1.1 Allgemein'!$I$22+1),0),COLUMN(AX76)-1-('2.1 Kraftwerk allgemein'!$F$16-'1.1 Allgemein'!$I$22+1)),1,MIN(MAX($F76-('2.1 Kraftwerk allgemein'!$F$16-'1.1 Allgemein'!$I$22+1),1),COLUMN(AX76)-('2.1 Kraftwerk allgemein'!$F$16-'1.1 Allgemein'!$I$22+1)))))/$F76,
SUM(OFFSET('2.5 CAPEX'!BL79,0,-MIN($F76-1,COLUMN(AX76)-1),1,MIN($F76,COLUMN(AX76))))/$F76)))))))</f>
        <v/>
      </c>
      <c r="BH76" s="199" t="str">
        <f ca="1">IF('2.1 Kraftwerk allgemein'!$F$15&lt;'1.1 Allgemein'!$I$22,
IF(OR(ISNUMBER($D76)=FALSE,$F76=""),"",
IF(AND('2.5 CAPEX'!$L79&lt;&gt;"x",'2.5 CAPEX'!$M79&lt;&gt;"x"),0,
IF($F76=0,0,
IF(BH$4&lt;'2.1 Kraftwerk allgemein'!$F$16,0,
IF(BH$4='2.1 Kraftwerk allgemein'!$F$16,'2.5 CAPEX'!$J79/$F76,
IF(BH$4&lt;'2.1 Kraftwerk allgemein'!$F$16+$F76,
('2.5 CAPEX'!$J79+SUM(OFFSET('2.5 CAPEX'!BM79,0,-MIN(MAX($F76-1-('2.1 Kraftwerk allgemein'!$F$16-'2.1 Kraftwerk allgemein'!$F$15+1),0),COLUMN(AY76)-1-('2.1 Kraftwerk allgemein'!$F$16-'2.1 Kraftwerk allgemein'!$F$15+1)),1,MIN(MAX($F76-('2.1 Kraftwerk allgemein'!$F$16-'2.1 Kraftwerk allgemein'!$F$15+1),1),COLUMN(AY76)-('2.1 Kraftwerk allgemein'!$F$16-'2.1 Kraftwerk allgemein'!$F$15+1)))))/$F76,
SUM(OFFSET('2.5 CAPEX'!BM79,0,-MIN($F76-1,COLUMN(AY76)-1),1,MIN($F76,COLUMN(AY76))))/$F76)))))),
IF(OR(ISNUMBER($D76)=FALSE,$F76=""),"",
IF(AND('2.5 CAPEX'!$L79&lt;&gt;"x",'2.5 CAPEX'!$M79&lt;&gt;"x"),0,
IF($F76=0,0,
IF(BH$4&lt;'2.1 Kraftwerk allgemein'!$F$16,0,
IF(BH$4='2.1 Kraftwerk allgemein'!$F$16,'2.5 CAPEX'!$J79/$F76,
IF(BH$4&lt;'2.1 Kraftwerk allgemein'!$F$16+$F76,
('2.5 CAPEX'!$J79+SUM(OFFSET('2.5 CAPEX'!BM79,0,-MIN(MAX($F76-1-('2.1 Kraftwerk allgemein'!$F$16-'1.1 Allgemein'!$I$22+1),0),COLUMN(AY76)-1-('2.1 Kraftwerk allgemein'!$F$16-'1.1 Allgemein'!$I$22+1)),1,MIN(MAX($F76-('2.1 Kraftwerk allgemein'!$F$16-'1.1 Allgemein'!$I$22+1),1),COLUMN(AY76)-('2.1 Kraftwerk allgemein'!$F$16-'1.1 Allgemein'!$I$22+1)))))/$F76,
SUM(OFFSET('2.5 CAPEX'!BM79,0,-MIN($F76-1,COLUMN(AY76)-1),1,MIN($F76,COLUMN(AY76))))/$F76)))))))</f>
        <v/>
      </c>
      <c r="BI76" s="199" t="str">
        <f ca="1">IF('2.1 Kraftwerk allgemein'!$F$15&lt;'1.1 Allgemein'!$I$22,
IF(OR(ISNUMBER($D76)=FALSE,$F76=""),"",
IF(AND('2.5 CAPEX'!$L79&lt;&gt;"x",'2.5 CAPEX'!$M79&lt;&gt;"x"),0,
IF($F76=0,0,
IF(BI$4&lt;'2.1 Kraftwerk allgemein'!$F$16,0,
IF(BI$4='2.1 Kraftwerk allgemein'!$F$16,'2.5 CAPEX'!$J79/$F76,
IF(BI$4&lt;'2.1 Kraftwerk allgemein'!$F$16+$F76,
('2.5 CAPEX'!$J79+SUM(OFFSET('2.5 CAPEX'!BN79,0,-MIN(MAX($F76-1-('2.1 Kraftwerk allgemein'!$F$16-'2.1 Kraftwerk allgemein'!$F$15+1),0),COLUMN(AZ76)-1-('2.1 Kraftwerk allgemein'!$F$16-'2.1 Kraftwerk allgemein'!$F$15+1)),1,MIN(MAX($F76-('2.1 Kraftwerk allgemein'!$F$16-'2.1 Kraftwerk allgemein'!$F$15+1),1),COLUMN(AZ76)-('2.1 Kraftwerk allgemein'!$F$16-'2.1 Kraftwerk allgemein'!$F$15+1)))))/$F76,
SUM(OFFSET('2.5 CAPEX'!BN79,0,-MIN($F76-1,COLUMN(AZ76)-1),1,MIN($F76,COLUMN(AZ76))))/$F76)))))),
IF(OR(ISNUMBER($D76)=FALSE,$F76=""),"",
IF(AND('2.5 CAPEX'!$L79&lt;&gt;"x",'2.5 CAPEX'!$M79&lt;&gt;"x"),0,
IF($F76=0,0,
IF(BI$4&lt;'2.1 Kraftwerk allgemein'!$F$16,0,
IF(BI$4='2.1 Kraftwerk allgemein'!$F$16,'2.5 CAPEX'!$J79/$F76,
IF(BI$4&lt;'2.1 Kraftwerk allgemein'!$F$16+$F76,
('2.5 CAPEX'!$J79+SUM(OFFSET('2.5 CAPEX'!BN79,0,-MIN(MAX($F76-1-('2.1 Kraftwerk allgemein'!$F$16-'1.1 Allgemein'!$I$22+1),0),COLUMN(AZ76)-1-('2.1 Kraftwerk allgemein'!$F$16-'1.1 Allgemein'!$I$22+1)),1,MIN(MAX($F76-('2.1 Kraftwerk allgemein'!$F$16-'1.1 Allgemein'!$I$22+1),1),COLUMN(AZ76)-('2.1 Kraftwerk allgemein'!$F$16-'1.1 Allgemein'!$I$22+1)))))/$F76,
SUM(OFFSET('2.5 CAPEX'!BN79,0,-MIN($F76-1,COLUMN(AZ76)-1),1,MIN($F76,COLUMN(AZ76))))/$F76)))))))</f>
        <v/>
      </c>
      <c r="BJ76" s="199" t="str">
        <f ca="1">IF('2.1 Kraftwerk allgemein'!$F$15&lt;'1.1 Allgemein'!$I$22,
IF(OR(ISNUMBER($D76)=FALSE,$F76=""),"",
IF(AND('2.5 CAPEX'!$L79&lt;&gt;"x",'2.5 CAPEX'!$M79&lt;&gt;"x"),0,
IF($F76=0,0,
IF(BJ$4&lt;'2.1 Kraftwerk allgemein'!$F$16,0,
IF(BJ$4='2.1 Kraftwerk allgemein'!$F$16,'2.5 CAPEX'!$J79/$F76,
IF(BJ$4&lt;'2.1 Kraftwerk allgemein'!$F$16+$F76,
('2.5 CAPEX'!$J79+SUM(OFFSET('2.5 CAPEX'!BO79,0,-MIN(MAX($F76-1-('2.1 Kraftwerk allgemein'!$F$16-'2.1 Kraftwerk allgemein'!$F$15+1),0),COLUMN(BA76)-1-('2.1 Kraftwerk allgemein'!$F$16-'2.1 Kraftwerk allgemein'!$F$15+1)),1,MIN(MAX($F76-('2.1 Kraftwerk allgemein'!$F$16-'2.1 Kraftwerk allgemein'!$F$15+1),1),COLUMN(BA76)-('2.1 Kraftwerk allgemein'!$F$16-'2.1 Kraftwerk allgemein'!$F$15+1)))))/$F76,
SUM(OFFSET('2.5 CAPEX'!BO79,0,-MIN($F76-1,COLUMN(BA76)-1),1,MIN($F76,COLUMN(BA76))))/$F76)))))),
IF(OR(ISNUMBER($D76)=FALSE,$F76=""),"",
IF(AND('2.5 CAPEX'!$L79&lt;&gt;"x",'2.5 CAPEX'!$M79&lt;&gt;"x"),0,
IF($F76=0,0,
IF(BJ$4&lt;'2.1 Kraftwerk allgemein'!$F$16,0,
IF(BJ$4='2.1 Kraftwerk allgemein'!$F$16,'2.5 CAPEX'!$J79/$F76,
IF(BJ$4&lt;'2.1 Kraftwerk allgemein'!$F$16+$F76,
('2.5 CAPEX'!$J79+SUM(OFFSET('2.5 CAPEX'!BO79,0,-MIN(MAX($F76-1-('2.1 Kraftwerk allgemein'!$F$16-'1.1 Allgemein'!$I$22+1),0),COLUMN(BA76)-1-('2.1 Kraftwerk allgemein'!$F$16-'1.1 Allgemein'!$I$22+1)),1,MIN(MAX($F76-('2.1 Kraftwerk allgemein'!$F$16-'1.1 Allgemein'!$I$22+1),1),COLUMN(BA76)-('2.1 Kraftwerk allgemein'!$F$16-'1.1 Allgemein'!$I$22+1)))))/$F76,
SUM(OFFSET('2.5 CAPEX'!BO79,0,-MIN($F76-1,COLUMN(BA76)-1),1,MIN($F76,COLUMN(BA76))))/$F76)))))))</f>
        <v/>
      </c>
      <c r="BK76" s="199" t="str">
        <f ca="1">IF('2.1 Kraftwerk allgemein'!$F$15&lt;'1.1 Allgemein'!$I$22,
IF(OR(ISNUMBER($D76)=FALSE,$F76=""),"",
IF(AND('2.5 CAPEX'!$L79&lt;&gt;"x",'2.5 CAPEX'!$M79&lt;&gt;"x"),0,
IF($F76=0,0,
IF(BK$4&lt;'2.1 Kraftwerk allgemein'!$F$16,0,
IF(BK$4='2.1 Kraftwerk allgemein'!$F$16,'2.5 CAPEX'!$J79/$F76,
IF(BK$4&lt;'2.1 Kraftwerk allgemein'!$F$16+$F76,
('2.5 CAPEX'!$J79+SUM(OFFSET('2.5 CAPEX'!BP79,0,-MIN(MAX($F76-1-('2.1 Kraftwerk allgemein'!$F$16-'2.1 Kraftwerk allgemein'!$F$15+1),0),COLUMN(BB76)-1-('2.1 Kraftwerk allgemein'!$F$16-'2.1 Kraftwerk allgemein'!$F$15+1)),1,MIN(MAX($F76-('2.1 Kraftwerk allgemein'!$F$16-'2.1 Kraftwerk allgemein'!$F$15+1),1),COLUMN(BB76)-('2.1 Kraftwerk allgemein'!$F$16-'2.1 Kraftwerk allgemein'!$F$15+1)))))/$F76,
SUM(OFFSET('2.5 CAPEX'!BP79,0,-MIN($F76-1,COLUMN(BB76)-1),1,MIN($F76,COLUMN(BB76))))/$F76)))))),
IF(OR(ISNUMBER($D76)=FALSE,$F76=""),"",
IF(AND('2.5 CAPEX'!$L79&lt;&gt;"x",'2.5 CAPEX'!$M79&lt;&gt;"x"),0,
IF($F76=0,0,
IF(BK$4&lt;'2.1 Kraftwerk allgemein'!$F$16,0,
IF(BK$4='2.1 Kraftwerk allgemein'!$F$16,'2.5 CAPEX'!$J79/$F76,
IF(BK$4&lt;'2.1 Kraftwerk allgemein'!$F$16+$F76,
('2.5 CAPEX'!$J79+SUM(OFFSET('2.5 CAPEX'!BP79,0,-MIN(MAX($F76-1-('2.1 Kraftwerk allgemein'!$F$16-'1.1 Allgemein'!$I$22+1),0),COLUMN(BB76)-1-('2.1 Kraftwerk allgemein'!$F$16-'1.1 Allgemein'!$I$22+1)),1,MIN(MAX($F76-('2.1 Kraftwerk allgemein'!$F$16-'1.1 Allgemein'!$I$22+1),1),COLUMN(BB76)-('2.1 Kraftwerk allgemein'!$F$16-'1.1 Allgemein'!$I$22+1)))))/$F76,
SUM(OFFSET('2.5 CAPEX'!BP79,0,-MIN($F76-1,COLUMN(BB76)-1),1,MIN($F76,COLUMN(BB76))))/$F76)))))))</f>
        <v/>
      </c>
      <c r="BL76" s="199" t="str">
        <f ca="1">IF('2.1 Kraftwerk allgemein'!$F$15&lt;'1.1 Allgemein'!$I$22,
IF(OR(ISNUMBER($D76)=FALSE,$F76=""),"",
IF(AND('2.5 CAPEX'!$L79&lt;&gt;"x",'2.5 CAPEX'!$M79&lt;&gt;"x"),0,
IF($F76=0,0,
IF(BL$4&lt;'2.1 Kraftwerk allgemein'!$F$16,0,
IF(BL$4='2.1 Kraftwerk allgemein'!$F$16,'2.5 CAPEX'!$J79/$F76,
IF(BL$4&lt;'2.1 Kraftwerk allgemein'!$F$16+$F76,
('2.5 CAPEX'!$J79+SUM(OFFSET('2.5 CAPEX'!BQ79,0,-MIN(MAX($F76-1-('2.1 Kraftwerk allgemein'!$F$16-'2.1 Kraftwerk allgemein'!$F$15+1),0),COLUMN(BC76)-1-('2.1 Kraftwerk allgemein'!$F$16-'2.1 Kraftwerk allgemein'!$F$15+1)),1,MIN(MAX($F76-('2.1 Kraftwerk allgemein'!$F$16-'2.1 Kraftwerk allgemein'!$F$15+1),1),COLUMN(BC76)-('2.1 Kraftwerk allgemein'!$F$16-'2.1 Kraftwerk allgemein'!$F$15+1)))))/$F76,
SUM(OFFSET('2.5 CAPEX'!BQ79,0,-MIN($F76-1,COLUMN(BC76)-1),1,MIN($F76,COLUMN(BC76))))/$F76)))))),
IF(OR(ISNUMBER($D76)=FALSE,$F76=""),"",
IF(AND('2.5 CAPEX'!$L79&lt;&gt;"x",'2.5 CAPEX'!$M79&lt;&gt;"x"),0,
IF($F76=0,0,
IF(BL$4&lt;'2.1 Kraftwerk allgemein'!$F$16,0,
IF(BL$4='2.1 Kraftwerk allgemein'!$F$16,'2.5 CAPEX'!$J79/$F76,
IF(BL$4&lt;'2.1 Kraftwerk allgemein'!$F$16+$F76,
('2.5 CAPEX'!$J79+SUM(OFFSET('2.5 CAPEX'!BQ79,0,-MIN(MAX($F76-1-('2.1 Kraftwerk allgemein'!$F$16-'1.1 Allgemein'!$I$22+1),0),COLUMN(BC76)-1-('2.1 Kraftwerk allgemein'!$F$16-'1.1 Allgemein'!$I$22+1)),1,MIN(MAX($F76-('2.1 Kraftwerk allgemein'!$F$16-'1.1 Allgemein'!$I$22+1),1),COLUMN(BC76)-('2.1 Kraftwerk allgemein'!$F$16-'1.1 Allgemein'!$I$22+1)))))/$F76,
SUM(OFFSET('2.5 CAPEX'!BQ79,0,-MIN($F76-1,COLUMN(BC76)-1),1,MIN($F76,COLUMN(BC76))))/$F76)))))))</f>
        <v/>
      </c>
      <c r="BM76" s="199" t="str">
        <f ca="1">IF('2.1 Kraftwerk allgemein'!$F$15&lt;'1.1 Allgemein'!$I$22,
IF(OR(ISNUMBER($D76)=FALSE,$F76=""),"",
IF(AND('2.5 CAPEX'!$L79&lt;&gt;"x",'2.5 CAPEX'!$M79&lt;&gt;"x"),0,
IF($F76=0,0,
IF(BM$4&lt;'2.1 Kraftwerk allgemein'!$F$16,0,
IF(BM$4='2.1 Kraftwerk allgemein'!$F$16,'2.5 CAPEX'!$J79/$F76,
IF(BM$4&lt;'2.1 Kraftwerk allgemein'!$F$16+$F76,
('2.5 CAPEX'!$J79+SUM(OFFSET('2.5 CAPEX'!BR79,0,-MIN(MAX($F76-1-('2.1 Kraftwerk allgemein'!$F$16-'2.1 Kraftwerk allgemein'!$F$15+1),0),COLUMN(BD76)-1-('2.1 Kraftwerk allgemein'!$F$16-'2.1 Kraftwerk allgemein'!$F$15+1)),1,MIN(MAX($F76-('2.1 Kraftwerk allgemein'!$F$16-'2.1 Kraftwerk allgemein'!$F$15+1),1),COLUMN(BD76)-('2.1 Kraftwerk allgemein'!$F$16-'2.1 Kraftwerk allgemein'!$F$15+1)))))/$F76,
SUM(OFFSET('2.5 CAPEX'!BR79,0,-MIN($F76-1,COLUMN(BD76)-1),1,MIN($F76,COLUMN(BD76))))/$F76)))))),
IF(OR(ISNUMBER($D76)=FALSE,$F76=""),"",
IF(AND('2.5 CAPEX'!$L79&lt;&gt;"x",'2.5 CAPEX'!$M79&lt;&gt;"x"),0,
IF($F76=0,0,
IF(BM$4&lt;'2.1 Kraftwerk allgemein'!$F$16,0,
IF(BM$4='2.1 Kraftwerk allgemein'!$F$16,'2.5 CAPEX'!$J79/$F76,
IF(BM$4&lt;'2.1 Kraftwerk allgemein'!$F$16+$F76,
('2.5 CAPEX'!$J79+SUM(OFFSET('2.5 CAPEX'!BR79,0,-MIN(MAX($F76-1-('2.1 Kraftwerk allgemein'!$F$16-'1.1 Allgemein'!$I$22+1),0),COLUMN(BD76)-1-('2.1 Kraftwerk allgemein'!$F$16-'1.1 Allgemein'!$I$22+1)),1,MIN(MAX($F76-('2.1 Kraftwerk allgemein'!$F$16-'1.1 Allgemein'!$I$22+1),1),COLUMN(BD76)-('2.1 Kraftwerk allgemein'!$F$16-'1.1 Allgemein'!$I$22+1)))))/$F76,
SUM(OFFSET('2.5 CAPEX'!BR79,0,-MIN($F76-1,COLUMN(BD76)-1),1,MIN($F76,COLUMN(BD76))))/$F76)))))))</f>
        <v/>
      </c>
      <c r="BN76" s="199" t="str">
        <f ca="1">IF('2.1 Kraftwerk allgemein'!$F$15&lt;'1.1 Allgemein'!$I$22,
IF(OR(ISNUMBER($D76)=FALSE,$F76=""),"",
IF(AND('2.5 CAPEX'!$L79&lt;&gt;"x",'2.5 CAPEX'!$M79&lt;&gt;"x"),0,
IF($F76=0,0,
IF(BN$4&lt;'2.1 Kraftwerk allgemein'!$F$16,0,
IF(BN$4='2.1 Kraftwerk allgemein'!$F$16,'2.5 CAPEX'!$J79/$F76,
IF(BN$4&lt;'2.1 Kraftwerk allgemein'!$F$16+$F76,
('2.5 CAPEX'!$J79+SUM(OFFSET('2.5 CAPEX'!BS79,0,-MIN(MAX($F76-1-('2.1 Kraftwerk allgemein'!$F$16-'2.1 Kraftwerk allgemein'!$F$15+1),0),COLUMN(BE76)-1-('2.1 Kraftwerk allgemein'!$F$16-'2.1 Kraftwerk allgemein'!$F$15+1)),1,MIN(MAX($F76-('2.1 Kraftwerk allgemein'!$F$16-'2.1 Kraftwerk allgemein'!$F$15+1),1),COLUMN(BE76)-('2.1 Kraftwerk allgemein'!$F$16-'2.1 Kraftwerk allgemein'!$F$15+1)))))/$F76,
SUM(OFFSET('2.5 CAPEX'!BS79,0,-MIN($F76-1,COLUMN(BE76)-1),1,MIN($F76,COLUMN(BE76))))/$F76)))))),
IF(OR(ISNUMBER($D76)=FALSE,$F76=""),"",
IF(AND('2.5 CAPEX'!$L79&lt;&gt;"x",'2.5 CAPEX'!$M79&lt;&gt;"x"),0,
IF($F76=0,0,
IF(BN$4&lt;'2.1 Kraftwerk allgemein'!$F$16,0,
IF(BN$4='2.1 Kraftwerk allgemein'!$F$16,'2.5 CAPEX'!$J79/$F76,
IF(BN$4&lt;'2.1 Kraftwerk allgemein'!$F$16+$F76,
('2.5 CAPEX'!$J79+SUM(OFFSET('2.5 CAPEX'!BS79,0,-MIN(MAX($F76-1-('2.1 Kraftwerk allgemein'!$F$16-'1.1 Allgemein'!$I$22+1),0),COLUMN(BE76)-1-('2.1 Kraftwerk allgemein'!$F$16-'1.1 Allgemein'!$I$22+1)),1,MIN(MAX($F76-('2.1 Kraftwerk allgemein'!$F$16-'1.1 Allgemein'!$I$22+1),1),COLUMN(BE76)-('2.1 Kraftwerk allgemein'!$F$16-'1.1 Allgemein'!$I$22+1)))))/$F76,
SUM(OFFSET('2.5 CAPEX'!BS79,0,-MIN($F76-1,COLUMN(BE76)-1),1,MIN($F76,COLUMN(BE76))))/$F76)))))))</f>
        <v/>
      </c>
      <c r="BO76" s="199" t="str">
        <f ca="1">IF('2.1 Kraftwerk allgemein'!$F$15&lt;'1.1 Allgemein'!$I$22,
IF(OR(ISNUMBER($D76)=FALSE,$F76=""),"",
IF(AND('2.5 CAPEX'!$L79&lt;&gt;"x",'2.5 CAPEX'!$M79&lt;&gt;"x"),0,
IF($F76=0,0,
IF(BO$4&lt;'2.1 Kraftwerk allgemein'!$F$16,0,
IF(BO$4='2.1 Kraftwerk allgemein'!$F$16,'2.5 CAPEX'!$J79/$F76,
IF(BO$4&lt;'2.1 Kraftwerk allgemein'!$F$16+$F76,
('2.5 CAPEX'!$J79+SUM(OFFSET('2.5 CAPEX'!BT79,0,-MIN(MAX($F76-1-('2.1 Kraftwerk allgemein'!$F$16-'2.1 Kraftwerk allgemein'!$F$15+1),0),COLUMN(BF76)-1-('2.1 Kraftwerk allgemein'!$F$16-'2.1 Kraftwerk allgemein'!$F$15+1)),1,MIN(MAX($F76-('2.1 Kraftwerk allgemein'!$F$16-'2.1 Kraftwerk allgemein'!$F$15+1),1),COLUMN(BF76)-('2.1 Kraftwerk allgemein'!$F$16-'2.1 Kraftwerk allgemein'!$F$15+1)))))/$F76,
SUM(OFFSET('2.5 CAPEX'!BT79,0,-MIN($F76-1,COLUMN(BF76)-1),1,MIN($F76,COLUMN(BF76))))/$F76)))))),
IF(OR(ISNUMBER($D76)=FALSE,$F76=""),"",
IF(AND('2.5 CAPEX'!$L79&lt;&gt;"x",'2.5 CAPEX'!$M79&lt;&gt;"x"),0,
IF($F76=0,0,
IF(BO$4&lt;'2.1 Kraftwerk allgemein'!$F$16,0,
IF(BO$4='2.1 Kraftwerk allgemein'!$F$16,'2.5 CAPEX'!$J79/$F76,
IF(BO$4&lt;'2.1 Kraftwerk allgemein'!$F$16+$F76,
('2.5 CAPEX'!$J79+SUM(OFFSET('2.5 CAPEX'!BT79,0,-MIN(MAX($F76-1-('2.1 Kraftwerk allgemein'!$F$16-'1.1 Allgemein'!$I$22+1),0),COLUMN(BF76)-1-('2.1 Kraftwerk allgemein'!$F$16-'1.1 Allgemein'!$I$22+1)),1,MIN(MAX($F76-('2.1 Kraftwerk allgemein'!$F$16-'1.1 Allgemein'!$I$22+1),1),COLUMN(BF76)-('2.1 Kraftwerk allgemein'!$F$16-'1.1 Allgemein'!$I$22+1)))))/$F76,
SUM(OFFSET('2.5 CAPEX'!BT79,0,-MIN($F76-1,COLUMN(BF76)-1),1,MIN($F76,COLUMN(BF76))))/$F76)))))))</f>
        <v/>
      </c>
      <c r="BP76" s="199" t="str">
        <f ca="1">IF('2.1 Kraftwerk allgemein'!$F$15&lt;'1.1 Allgemein'!$I$22,
IF(OR(ISNUMBER($D76)=FALSE,$F76=""),"",
IF(AND('2.5 CAPEX'!$L79&lt;&gt;"x",'2.5 CAPEX'!$M79&lt;&gt;"x"),0,
IF($F76=0,0,
IF(BP$4&lt;'2.1 Kraftwerk allgemein'!$F$16,0,
IF(BP$4='2.1 Kraftwerk allgemein'!$F$16,'2.5 CAPEX'!$J79/$F76,
IF(BP$4&lt;'2.1 Kraftwerk allgemein'!$F$16+$F76,
('2.5 CAPEX'!$J79+SUM(OFFSET('2.5 CAPEX'!BU79,0,-MIN(MAX($F76-1-('2.1 Kraftwerk allgemein'!$F$16-'2.1 Kraftwerk allgemein'!$F$15+1),0),COLUMN(BG76)-1-('2.1 Kraftwerk allgemein'!$F$16-'2.1 Kraftwerk allgemein'!$F$15+1)),1,MIN(MAX($F76-('2.1 Kraftwerk allgemein'!$F$16-'2.1 Kraftwerk allgemein'!$F$15+1),1),COLUMN(BG76)-('2.1 Kraftwerk allgemein'!$F$16-'2.1 Kraftwerk allgemein'!$F$15+1)))))/$F76,
SUM(OFFSET('2.5 CAPEX'!BU79,0,-MIN($F76-1,COLUMN(BG76)-1),1,MIN($F76,COLUMN(BG76))))/$F76)))))),
IF(OR(ISNUMBER($D76)=FALSE,$F76=""),"",
IF(AND('2.5 CAPEX'!$L79&lt;&gt;"x",'2.5 CAPEX'!$M79&lt;&gt;"x"),0,
IF($F76=0,0,
IF(BP$4&lt;'2.1 Kraftwerk allgemein'!$F$16,0,
IF(BP$4='2.1 Kraftwerk allgemein'!$F$16,'2.5 CAPEX'!$J79/$F76,
IF(BP$4&lt;'2.1 Kraftwerk allgemein'!$F$16+$F76,
('2.5 CAPEX'!$J79+SUM(OFFSET('2.5 CAPEX'!BU79,0,-MIN(MAX($F76-1-('2.1 Kraftwerk allgemein'!$F$16-'1.1 Allgemein'!$I$22+1),0),COLUMN(BG76)-1-('2.1 Kraftwerk allgemein'!$F$16-'1.1 Allgemein'!$I$22+1)),1,MIN(MAX($F76-('2.1 Kraftwerk allgemein'!$F$16-'1.1 Allgemein'!$I$22+1),1),COLUMN(BG76)-('2.1 Kraftwerk allgemein'!$F$16-'1.1 Allgemein'!$I$22+1)))))/$F76,
SUM(OFFSET('2.5 CAPEX'!BU79,0,-MIN($F76-1,COLUMN(BG76)-1),1,MIN($F76,COLUMN(BG76))))/$F76)))))))</f>
        <v/>
      </c>
      <c r="BQ76" s="199" t="str">
        <f ca="1">IF('2.1 Kraftwerk allgemein'!$F$15&lt;'1.1 Allgemein'!$I$22,
IF(OR(ISNUMBER($D76)=FALSE,$F76=""),"",
IF(AND('2.5 CAPEX'!$L79&lt;&gt;"x",'2.5 CAPEX'!$M79&lt;&gt;"x"),0,
IF($F76=0,0,
IF(BQ$4&lt;'2.1 Kraftwerk allgemein'!$F$16,0,
IF(BQ$4='2.1 Kraftwerk allgemein'!$F$16,'2.5 CAPEX'!$J79/$F76,
IF(BQ$4&lt;'2.1 Kraftwerk allgemein'!$F$16+$F76,
('2.5 CAPEX'!$J79+SUM(OFFSET('2.5 CAPEX'!BV79,0,-MIN(MAX($F76-1-('2.1 Kraftwerk allgemein'!$F$16-'2.1 Kraftwerk allgemein'!$F$15+1),0),COLUMN(BH76)-1-('2.1 Kraftwerk allgemein'!$F$16-'2.1 Kraftwerk allgemein'!$F$15+1)),1,MIN(MAX($F76-('2.1 Kraftwerk allgemein'!$F$16-'2.1 Kraftwerk allgemein'!$F$15+1),1),COLUMN(BH76)-('2.1 Kraftwerk allgemein'!$F$16-'2.1 Kraftwerk allgemein'!$F$15+1)))))/$F76,
SUM(OFFSET('2.5 CAPEX'!BV79,0,-MIN($F76-1,COLUMN(BH76)-1),1,MIN($F76,COLUMN(BH76))))/$F76)))))),
IF(OR(ISNUMBER($D76)=FALSE,$F76=""),"",
IF(AND('2.5 CAPEX'!$L79&lt;&gt;"x",'2.5 CAPEX'!$M79&lt;&gt;"x"),0,
IF($F76=0,0,
IF(BQ$4&lt;'2.1 Kraftwerk allgemein'!$F$16,0,
IF(BQ$4='2.1 Kraftwerk allgemein'!$F$16,'2.5 CAPEX'!$J79/$F76,
IF(BQ$4&lt;'2.1 Kraftwerk allgemein'!$F$16+$F76,
('2.5 CAPEX'!$J79+SUM(OFFSET('2.5 CAPEX'!BV79,0,-MIN(MAX($F76-1-('2.1 Kraftwerk allgemein'!$F$16-'1.1 Allgemein'!$I$22+1),0),COLUMN(BH76)-1-('2.1 Kraftwerk allgemein'!$F$16-'1.1 Allgemein'!$I$22+1)),1,MIN(MAX($F76-('2.1 Kraftwerk allgemein'!$F$16-'1.1 Allgemein'!$I$22+1),1),COLUMN(BH76)-('2.1 Kraftwerk allgemein'!$F$16-'1.1 Allgemein'!$I$22+1)))))/$F76,
SUM(OFFSET('2.5 CAPEX'!BV79,0,-MIN($F76-1,COLUMN(BH76)-1),1,MIN($F76,COLUMN(BH76))))/$F76)))))))</f>
        <v/>
      </c>
      <c r="BR76" s="199" t="str">
        <f ca="1">IF('2.1 Kraftwerk allgemein'!$F$15&lt;'1.1 Allgemein'!$I$22,
IF(OR(ISNUMBER($D76)=FALSE,$F76=""),"",
IF(AND('2.5 CAPEX'!$L79&lt;&gt;"x",'2.5 CAPEX'!$M79&lt;&gt;"x"),0,
IF($F76=0,0,
IF(BR$4&lt;'2.1 Kraftwerk allgemein'!$F$16,0,
IF(BR$4='2.1 Kraftwerk allgemein'!$F$16,'2.5 CAPEX'!$J79/$F76,
IF(BR$4&lt;'2.1 Kraftwerk allgemein'!$F$16+$F76,
('2.5 CAPEX'!$J79+SUM(OFFSET('2.5 CAPEX'!BW79,0,-MIN(MAX($F76-1-('2.1 Kraftwerk allgemein'!$F$16-'2.1 Kraftwerk allgemein'!$F$15+1),0),COLUMN(BI76)-1-('2.1 Kraftwerk allgemein'!$F$16-'2.1 Kraftwerk allgemein'!$F$15+1)),1,MIN(MAX($F76-('2.1 Kraftwerk allgemein'!$F$16-'2.1 Kraftwerk allgemein'!$F$15+1),1),COLUMN(BI76)-('2.1 Kraftwerk allgemein'!$F$16-'2.1 Kraftwerk allgemein'!$F$15+1)))))/$F76,
SUM(OFFSET('2.5 CAPEX'!BW79,0,-MIN($F76-1,COLUMN(BI76)-1),1,MIN($F76,COLUMN(BI76))))/$F76)))))),
IF(OR(ISNUMBER($D76)=FALSE,$F76=""),"",
IF(AND('2.5 CAPEX'!$L79&lt;&gt;"x",'2.5 CAPEX'!$M79&lt;&gt;"x"),0,
IF($F76=0,0,
IF(BR$4&lt;'2.1 Kraftwerk allgemein'!$F$16,0,
IF(BR$4='2.1 Kraftwerk allgemein'!$F$16,'2.5 CAPEX'!$J79/$F76,
IF(BR$4&lt;'2.1 Kraftwerk allgemein'!$F$16+$F76,
('2.5 CAPEX'!$J79+SUM(OFFSET('2.5 CAPEX'!BW79,0,-MIN(MAX($F76-1-('2.1 Kraftwerk allgemein'!$F$16-'1.1 Allgemein'!$I$22+1),0),COLUMN(BI76)-1-('2.1 Kraftwerk allgemein'!$F$16-'1.1 Allgemein'!$I$22+1)),1,MIN(MAX($F76-('2.1 Kraftwerk allgemein'!$F$16-'1.1 Allgemein'!$I$22+1),1),COLUMN(BI76)-('2.1 Kraftwerk allgemein'!$F$16-'1.1 Allgemein'!$I$22+1)))))/$F76,
SUM(OFFSET('2.5 CAPEX'!BW79,0,-MIN($F76-1,COLUMN(BI76)-1),1,MIN($F76,COLUMN(BI76))))/$F76)))))))</f>
        <v/>
      </c>
      <c r="BS76" s="199" t="str">
        <f ca="1">IF('2.1 Kraftwerk allgemein'!$F$15&lt;'1.1 Allgemein'!$I$22,
IF(OR(ISNUMBER($D76)=FALSE,$F76=""),"",
IF(AND('2.5 CAPEX'!$L79&lt;&gt;"x",'2.5 CAPEX'!$M79&lt;&gt;"x"),0,
IF($F76=0,0,
IF(BS$4&lt;'2.1 Kraftwerk allgemein'!$F$16,0,
IF(BS$4='2.1 Kraftwerk allgemein'!$F$16,'2.5 CAPEX'!$J79/$F76,
IF(BS$4&lt;'2.1 Kraftwerk allgemein'!$F$16+$F76,
('2.5 CAPEX'!$J79+SUM(OFFSET('2.5 CAPEX'!BX79,0,-MIN(MAX($F76-1-('2.1 Kraftwerk allgemein'!$F$16-'2.1 Kraftwerk allgemein'!$F$15+1),0),COLUMN(BJ76)-1-('2.1 Kraftwerk allgemein'!$F$16-'2.1 Kraftwerk allgemein'!$F$15+1)),1,MIN(MAX($F76-('2.1 Kraftwerk allgemein'!$F$16-'2.1 Kraftwerk allgemein'!$F$15+1),1),COLUMN(BJ76)-('2.1 Kraftwerk allgemein'!$F$16-'2.1 Kraftwerk allgemein'!$F$15+1)))))/$F76,
SUM(OFFSET('2.5 CAPEX'!BX79,0,-MIN($F76-1,COLUMN(BJ76)-1),1,MIN($F76,COLUMN(BJ76))))/$F76)))))),
IF(OR(ISNUMBER($D76)=FALSE,$F76=""),"",
IF(AND('2.5 CAPEX'!$L79&lt;&gt;"x",'2.5 CAPEX'!$M79&lt;&gt;"x"),0,
IF($F76=0,0,
IF(BS$4&lt;'2.1 Kraftwerk allgemein'!$F$16,0,
IF(BS$4='2.1 Kraftwerk allgemein'!$F$16,'2.5 CAPEX'!$J79/$F76,
IF(BS$4&lt;'2.1 Kraftwerk allgemein'!$F$16+$F76,
('2.5 CAPEX'!$J79+SUM(OFFSET('2.5 CAPEX'!BX79,0,-MIN(MAX($F76-1-('2.1 Kraftwerk allgemein'!$F$16-'1.1 Allgemein'!$I$22+1),0),COLUMN(BJ76)-1-('2.1 Kraftwerk allgemein'!$F$16-'1.1 Allgemein'!$I$22+1)),1,MIN(MAX($F76-('2.1 Kraftwerk allgemein'!$F$16-'1.1 Allgemein'!$I$22+1),1),COLUMN(BJ76)-('2.1 Kraftwerk allgemein'!$F$16-'1.1 Allgemein'!$I$22+1)))))/$F76,
SUM(OFFSET('2.5 CAPEX'!BX79,0,-MIN($F76-1,COLUMN(BJ76)-1),1,MIN($F76,COLUMN(BJ76))))/$F76)))))))</f>
        <v/>
      </c>
      <c r="BT76" s="199" t="str">
        <f ca="1">IF('2.1 Kraftwerk allgemein'!$F$15&lt;'1.1 Allgemein'!$I$22,
IF(OR(ISNUMBER($D76)=FALSE,$F76=""),"",
IF(AND('2.5 CAPEX'!$L79&lt;&gt;"x",'2.5 CAPEX'!$M79&lt;&gt;"x"),0,
IF($F76=0,0,
IF(BT$4&lt;'2.1 Kraftwerk allgemein'!$F$16,0,
IF(BT$4='2.1 Kraftwerk allgemein'!$F$16,'2.5 CAPEX'!$J79/$F76,
IF(BT$4&lt;'2.1 Kraftwerk allgemein'!$F$16+$F76,
('2.5 CAPEX'!$J79+SUM(OFFSET('2.5 CAPEX'!BY79,0,-MIN(MAX($F76-1-('2.1 Kraftwerk allgemein'!$F$16-'2.1 Kraftwerk allgemein'!$F$15+1),0),COLUMN(BK76)-1-('2.1 Kraftwerk allgemein'!$F$16-'2.1 Kraftwerk allgemein'!$F$15+1)),1,MIN(MAX($F76-('2.1 Kraftwerk allgemein'!$F$16-'2.1 Kraftwerk allgemein'!$F$15+1),1),COLUMN(BK76)-('2.1 Kraftwerk allgemein'!$F$16-'2.1 Kraftwerk allgemein'!$F$15+1)))))/$F76,
SUM(OFFSET('2.5 CAPEX'!BY79,0,-MIN($F76-1,COLUMN(BK76)-1),1,MIN($F76,COLUMN(BK76))))/$F76)))))),
IF(OR(ISNUMBER($D76)=FALSE,$F76=""),"",
IF(AND('2.5 CAPEX'!$L79&lt;&gt;"x",'2.5 CAPEX'!$M79&lt;&gt;"x"),0,
IF($F76=0,0,
IF(BT$4&lt;'2.1 Kraftwerk allgemein'!$F$16,0,
IF(BT$4='2.1 Kraftwerk allgemein'!$F$16,'2.5 CAPEX'!$J79/$F76,
IF(BT$4&lt;'2.1 Kraftwerk allgemein'!$F$16+$F76,
('2.5 CAPEX'!$J79+SUM(OFFSET('2.5 CAPEX'!BY79,0,-MIN(MAX($F76-1-('2.1 Kraftwerk allgemein'!$F$16-'1.1 Allgemein'!$I$22+1),0),COLUMN(BK76)-1-('2.1 Kraftwerk allgemein'!$F$16-'1.1 Allgemein'!$I$22+1)),1,MIN(MAX($F76-('2.1 Kraftwerk allgemein'!$F$16-'1.1 Allgemein'!$I$22+1),1),COLUMN(BK76)-('2.1 Kraftwerk allgemein'!$F$16-'1.1 Allgemein'!$I$22+1)))))/$F76,
SUM(OFFSET('2.5 CAPEX'!BY79,0,-MIN($F76-1,COLUMN(BK76)-1),1,MIN($F76,COLUMN(BK76))))/$F76)))))))</f>
        <v/>
      </c>
      <c r="BU76" s="199" t="str">
        <f ca="1">IF('2.1 Kraftwerk allgemein'!$F$15&lt;'1.1 Allgemein'!$I$22,
IF(OR(ISNUMBER($D76)=FALSE,$F76=""),"",
IF(AND('2.5 CAPEX'!$L79&lt;&gt;"x",'2.5 CAPEX'!$M79&lt;&gt;"x"),0,
IF($F76=0,0,
IF(BU$4&lt;'2.1 Kraftwerk allgemein'!$F$16,0,
IF(BU$4='2.1 Kraftwerk allgemein'!$F$16,'2.5 CAPEX'!$J79/$F76,
IF(BU$4&lt;'2.1 Kraftwerk allgemein'!$F$16+$F76,
('2.5 CAPEX'!$J79+SUM(OFFSET('2.5 CAPEX'!BZ79,0,-MIN(MAX($F76-1-('2.1 Kraftwerk allgemein'!$F$16-'2.1 Kraftwerk allgemein'!$F$15+1),0),COLUMN(BL76)-1-('2.1 Kraftwerk allgemein'!$F$16-'2.1 Kraftwerk allgemein'!$F$15+1)),1,MIN(MAX($F76-('2.1 Kraftwerk allgemein'!$F$16-'2.1 Kraftwerk allgemein'!$F$15+1),1),COLUMN(BL76)-('2.1 Kraftwerk allgemein'!$F$16-'2.1 Kraftwerk allgemein'!$F$15+1)))))/$F76,
SUM(OFFSET('2.5 CAPEX'!BZ79,0,-MIN($F76-1,COLUMN(BL76)-1),1,MIN($F76,COLUMN(BL76))))/$F76)))))),
IF(OR(ISNUMBER($D76)=FALSE,$F76=""),"",
IF(AND('2.5 CAPEX'!$L79&lt;&gt;"x",'2.5 CAPEX'!$M79&lt;&gt;"x"),0,
IF($F76=0,0,
IF(BU$4&lt;'2.1 Kraftwerk allgemein'!$F$16,0,
IF(BU$4='2.1 Kraftwerk allgemein'!$F$16,'2.5 CAPEX'!$J79/$F76,
IF(BU$4&lt;'2.1 Kraftwerk allgemein'!$F$16+$F76,
('2.5 CAPEX'!$J79+SUM(OFFSET('2.5 CAPEX'!BZ79,0,-MIN(MAX($F76-1-('2.1 Kraftwerk allgemein'!$F$16-'1.1 Allgemein'!$I$22+1),0),COLUMN(BL76)-1-('2.1 Kraftwerk allgemein'!$F$16-'1.1 Allgemein'!$I$22+1)),1,MIN(MAX($F76-('2.1 Kraftwerk allgemein'!$F$16-'1.1 Allgemein'!$I$22+1),1),COLUMN(BL76)-('2.1 Kraftwerk allgemein'!$F$16-'1.1 Allgemein'!$I$22+1)))))/$F76,
SUM(OFFSET('2.5 CAPEX'!BZ79,0,-MIN($F76-1,COLUMN(BL76)-1),1,MIN($F76,COLUMN(BL76))))/$F76)))))))</f>
        <v/>
      </c>
      <c r="BV76" s="199" t="str">
        <f ca="1">IF('2.1 Kraftwerk allgemein'!$F$15&lt;'1.1 Allgemein'!$I$22,
IF(OR(ISNUMBER($D76)=FALSE,$F76=""),"",
IF(AND('2.5 CAPEX'!$L79&lt;&gt;"x",'2.5 CAPEX'!$M79&lt;&gt;"x"),0,
IF($F76=0,0,
IF(BV$4&lt;'2.1 Kraftwerk allgemein'!$F$16,0,
IF(BV$4='2.1 Kraftwerk allgemein'!$F$16,'2.5 CAPEX'!$J79/$F76,
IF(BV$4&lt;'2.1 Kraftwerk allgemein'!$F$16+$F76,
('2.5 CAPEX'!$J79+SUM(OFFSET('2.5 CAPEX'!CA79,0,-MIN(MAX($F76-1-('2.1 Kraftwerk allgemein'!$F$16-'2.1 Kraftwerk allgemein'!$F$15+1),0),COLUMN(BM76)-1-('2.1 Kraftwerk allgemein'!$F$16-'2.1 Kraftwerk allgemein'!$F$15+1)),1,MIN(MAX($F76-('2.1 Kraftwerk allgemein'!$F$16-'2.1 Kraftwerk allgemein'!$F$15+1),1),COLUMN(BM76)-('2.1 Kraftwerk allgemein'!$F$16-'2.1 Kraftwerk allgemein'!$F$15+1)))))/$F76,
SUM(OFFSET('2.5 CAPEX'!CA79,0,-MIN($F76-1,COLUMN(BM76)-1),1,MIN($F76,COLUMN(BM76))))/$F76)))))),
IF(OR(ISNUMBER($D76)=FALSE,$F76=""),"",
IF(AND('2.5 CAPEX'!$L79&lt;&gt;"x",'2.5 CAPEX'!$M79&lt;&gt;"x"),0,
IF($F76=0,0,
IF(BV$4&lt;'2.1 Kraftwerk allgemein'!$F$16,0,
IF(BV$4='2.1 Kraftwerk allgemein'!$F$16,'2.5 CAPEX'!$J79/$F76,
IF(BV$4&lt;'2.1 Kraftwerk allgemein'!$F$16+$F76,
('2.5 CAPEX'!$J79+SUM(OFFSET('2.5 CAPEX'!CA79,0,-MIN(MAX($F76-1-('2.1 Kraftwerk allgemein'!$F$16-'1.1 Allgemein'!$I$22+1),0),COLUMN(BM76)-1-('2.1 Kraftwerk allgemein'!$F$16-'1.1 Allgemein'!$I$22+1)),1,MIN(MAX($F76-('2.1 Kraftwerk allgemein'!$F$16-'1.1 Allgemein'!$I$22+1),1),COLUMN(BM76)-('2.1 Kraftwerk allgemein'!$F$16-'1.1 Allgemein'!$I$22+1)))))/$F76,
SUM(OFFSET('2.5 CAPEX'!CA79,0,-MIN($F76-1,COLUMN(BM76)-1),1,MIN($F76,COLUMN(BM76))))/$F76)))))))</f>
        <v/>
      </c>
      <c r="BW76" s="199" t="str">
        <f ca="1">IF('2.1 Kraftwerk allgemein'!$F$15&lt;'1.1 Allgemein'!$I$22,
IF(OR(ISNUMBER($D76)=FALSE,$F76=""),"",
IF(AND('2.5 CAPEX'!$L79&lt;&gt;"x",'2.5 CAPEX'!$M79&lt;&gt;"x"),0,
IF($F76=0,0,
IF(BW$4&lt;'2.1 Kraftwerk allgemein'!$F$16,0,
IF(BW$4='2.1 Kraftwerk allgemein'!$F$16,'2.5 CAPEX'!$J79/$F76,
IF(BW$4&lt;'2.1 Kraftwerk allgemein'!$F$16+$F76,
('2.5 CAPEX'!$J79+SUM(OFFSET('2.5 CAPEX'!CB79,0,-MIN(MAX($F76-1-('2.1 Kraftwerk allgemein'!$F$16-'2.1 Kraftwerk allgemein'!$F$15+1),0),COLUMN(BN76)-1-('2.1 Kraftwerk allgemein'!$F$16-'2.1 Kraftwerk allgemein'!$F$15+1)),1,MIN(MAX($F76-('2.1 Kraftwerk allgemein'!$F$16-'2.1 Kraftwerk allgemein'!$F$15+1),1),COLUMN(BN76)-('2.1 Kraftwerk allgemein'!$F$16-'2.1 Kraftwerk allgemein'!$F$15+1)))))/$F76,
SUM(OFFSET('2.5 CAPEX'!CB79,0,-MIN($F76-1,COLUMN(BN76)-1),1,MIN($F76,COLUMN(BN76))))/$F76)))))),
IF(OR(ISNUMBER($D76)=FALSE,$F76=""),"",
IF(AND('2.5 CAPEX'!$L79&lt;&gt;"x",'2.5 CAPEX'!$M79&lt;&gt;"x"),0,
IF($F76=0,0,
IF(BW$4&lt;'2.1 Kraftwerk allgemein'!$F$16,0,
IF(BW$4='2.1 Kraftwerk allgemein'!$F$16,'2.5 CAPEX'!$J79/$F76,
IF(BW$4&lt;'2.1 Kraftwerk allgemein'!$F$16+$F76,
('2.5 CAPEX'!$J79+SUM(OFFSET('2.5 CAPEX'!CB79,0,-MIN(MAX($F76-1-('2.1 Kraftwerk allgemein'!$F$16-'1.1 Allgemein'!$I$22+1),0),COLUMN(BN76)-1-('2.1 Kraftwerk allgemein'!$F$16-'1.1 Allgemein'!$I$22+1)),1,MIN(MAX($F76-('2.1 Kraftwerk allgemein'!$F$16-'1.1 Allgemein'!$I$22+1),1),COLUMN(BN76)-('2.1 Kraftwerk allgemein'!$F$16-'1.1 Allgemein'!$I$22+1)))))/$F76,
SUM(OFFSET('2.5 CAPEX'!CB79,0,-MIN($F76-1,COLUMN(BN76)-1),1,MIN($F76,COLUMN(BN76))))/$F76)))))))</f>
        <v/>
      </c>
      <c r="BX76" s="199" t="str">
        <f ca="1">IF('2.1 Kraftwerk allgemein'!$F$15&lt;'1.1 Allgemein'!$I$22,
IF(OR(ISNUMBER($D76)=FALSE,$F76=""),"",
IF(AND('2.5 CAPEX'!$L79&lt;&gt;"x",'2.5 CAPEX'!$M79&lt;&gt;"x"),0,
IF($F76=0,0,
IF(BX$4&lt;'2.1 Kraftwerk allgemein'!$F$16,0,
IF(BX$4='2.1 Kraftwerk allgemein'!$F$16,'2.5 CAPEX'!$J79/$F76,
IF(BX$4&lt;'2.1 Kraftwerk allgemein'!$F$16+$F76,
('2.5 CAPEX'!$J79+SUM(OFFSET('2.5 CAPEX'!CC79,0,-MIN(MAX($F76-1-('2.1 Kraftwerk allgemein'!$F$16-'2.1 Kraftwerk allgemein'!$F$15+1),0),COLUMN(BO76)-1-('2.1 Kraftwerk allgemein'!$F$16-'2.1 Kraftwerk allgemein'!$F$15+1)),1,MIN(MAX($F76-('2.1 Kraftwerk allgemein'!$F$16-'2.1 Kraftwerk allgemein'!$F$15+1),1),COLUMN(BO76)-('2.1 Kraftwerk allgemein'!$F$16-'2.1 Kraftwerk allgemein'!$F$15+1)))))/$F76,
SUM(OFFSET('2.5 CAPEX'!CC79,0,-MIN($F76-1,COLUMN(BO76)-1),1,MIN($F76,COLUMN(BO76))))/$F76)))))),
IF(OR(ISNUMBER($D76)=FALSE,$F76=""),"",
IF(AND('2.5 CAPEX'!$L79&lt;&gt;"x",'2.5 CAPEX'!$M79&lt;&gt;"x"),0,
IF($F76=0,0,
IF(BX$4&lt;'2.1 Kraftwerk allgemein'!$F$16,0,
IF(BX$4='2.1 Kraftwerk allgemein'!$F$16,'2.5 CAPEX'!$J79/$F76,
IF(BX$4&lt;'2.1 Kraftwerk allgemein'!$F$16+$F76,
('2.5 CAPEX'!$J79+SUM(OFFSET('2.5 CAPEX'!CC79,0,-MIN(MAX($F76-1-('2.1 Kraftwerk allgemein'!$F$16-'1.1 Allgemein'!$I$22+1),0),COLUMN(BO76)-1-('2.1 Kraftwerk allgemein'!$F$16-'1.1 Allgemein'!$I$22+1)),1,MIN(MAX($F76-('2.1 Kraftwerk allgemein'!$F$16-'1.1 Allgemein'!$I$22+1),1),COLUMN(BO76)-('2.1 Kraftwerk allgemein'!$F$16-'1.1 Allgemein'!$I$22+1)))))/$F76,
SUM(OFFSET('2.5 CAPEX'!CC79,0,-MIN($F76-1,COLUMN(BO76)-1),1,MIN($F76,COLUMN(BO76))))/$F76)))))))</f>
        <v/>
      </c>
      <c r="BY76" s="199" t="str">
        <f ca="1">IF('2.1 Kraftwerk allgemein'!$F$15&lt;'1.1 Allgemein'!$I$22,
IF(OR(ISNUMBER($D76)=FALSE,$F76=""),"",
IF(AND('2.5 CAPEX'!$L79&lt;&gt;"x",'2.5 CAPEX'!$M79&lt;&gt;"x"),0,
IF($F76=0,0,
IF(BY$4&lt;'2.1 Kraftwerk allgemein'!$F$16,0,
IF(BY$4='2.1 Kraftwerk allgemein'!$F$16,'2.5 CAPEX'!$J79/$F76,
IF(BY$4&lt;'2.1 Kraftwerk allgemein'!$F$16+$F76,
('2.5 CAPEX'!$J79+SUM(OFFSET('2.5 CAPEX'!CD79,0,-MIN(MAX($F76-1-('2.1 Kraftwerk allgemein'!$F$16-'2.1 Kraftwerk allgemein'!$F$15+1),0),COLUMN(BP76)-1-('2.1 Kraftwerk allgemein'!$F$16-'2.1 Kraftwerk allgemein'!$F$15+1)),1,MIN(MAX($F76-('2.1 Kraftwerk allgemein'!$F$16-'2.1 Kraftwerk allgemein'!$F$15+1),1),COLUMN(BP76)-('2.1 Kraftwerk allgemein'!$F$16-'2.1 Kraftwerk allgemein'!$F$15+1)))))/$F76,
SUM(OFFSET('2.5 CAPEX'!CD79,0,-MIN($F76-1,COLUMN(BP76)-1),1,MIN($F76,COLUMN(BP76))))/$F76)))))),
IF(OR(ISNUMBER($D76)=FALSE,$F76=""),"",
IF(AND('2.5 CAPEX'!$L79&lt;&gt;"x",'2.5 CAPEX'!$M79&lt;&gt;"x"),0,
IF($F76=0,0,
IF(BY$4&lt;'2.1 Kraftwerk allgemein'!$F$16,0,
IF(BY$4='2.1 Kraftwerk allgemein'!$F$16,'2.5 CAPEX'!$J79/$F76,
IF(BY$4&lt;'2.1 Kraftwerk allgemein'!$F$16+$F76,
('2.5 CAPEX'!$J79+SUM(OFFSET('2.5 CAPEX'!CD79,0,-MIN(MAX($F76-1-('2.1 Kraftwerk allgemein'!$F$16-'1.1 Allgemein'!$I$22+1),0),COLUMN(BP76)-1-('2.1 Kraftwerk allgemein'!$F$16-'1.1 Allgemein'!$I$22+1)),1,MIN(MAX($F76-('2.1 Kraftwerk allgemein'!$F$16-'1.1 Allgemein'!$I$22+1),1),COLUMN(BP76)-('2.1 Kraftwerk allgemein'!$F$16-'1.1 Allgemein'!$I$22+1)))))/$F76,
SUM(OFFSET('2.5 CAPEX'!CD79,0,-MIN($F76-1,COLUMN(BP76)-1),1,MIN($F76,COLUMN(BP76))))/$F76)))))))</f>
        <v/>
      </c>
      <c r="BZ76" s="199" t="str">
        <f ca="1">IF('2.1 Kraftwerk allgemein'!$F$15&lt;'1.1 Allgemein'!$I$22,
IF(OR(ISNUMBER($D76)=FALSE,$F76=""),"",
IF(AND('2.5 CAPEX'!$L79&lt;&gt;"x",'2.5 CAPEX'!$M79&lt;&gt;"x"),0,
IF($F76=0,0,
IF(BZ$4&lt;'2.1 Kraftwerk allgemein'!$F$16,0,
IF(BZ$4='2.1 Kraftwerk allgemein'!$F$16,'2.5 CAPEX'!$J79/$F76,
IF(BZ$4&lt;'2.1 Kraftwerk allgemein'!$F$16+$F76,
('2.5 CAPEX'!$J79+SUM(OFFSET('2.5 CAPEX'!CE79,0,-MIN(MAX($F76-1-('2.1 Kraftwerk allgemein'!$F$16-'2.1 Kraftwerk allgemein'!$F$15+1),0),COLUMN(BQ76)-1-('2.1 Kraftwerk allgemein'!$F$16-'2.1 Kraftwerk allgemein'!$F$15+1)),1,MIN(MAX($F76-('2.1 Kraftwerk allgemein'!$F$16-'2.1 Kraftwerk allgemein'!$F$15+1),1),COLUMN(BQ76)-('2.1 Kraftwerk allgemein'!$F$16-'2.1 Kraftwerk allgemein'!$F$15+1)))))/$F76,
SUM(OFFSET('2.5 CAPEX'!CE79,0,-MIN($F76-1,COLUMN(BQ76)-1),1,MIN($F76,COLUMN(BQ76))))/$F76)))))),
IF(OR(ISNUMBER($D76)=FALSE,$F76=""),"",
IF(AND('2.5 CAPEX'!$L79&lt;&gt;"x",'2.5 CAPEX'!$M79&lt;&gt;"x"),0,
IF($F76=0,0,
IF(BZ$4&lt;'2.1 Kraftwerk allgemein'!$F$16,0,
IF(BZ$4='2.1 Kraftwerk allgemein'!$F$16,'2.5 CAPEX'!$J79/$F76,
IF(BZ$4&lt;'2.1 Kraftwerk allgemein'!$F$16+$F76,
('2.5 CAPEX'!$J79+SUM(OFFSET('2.5 CAPEX'!CE79,0,-MIN(MAX($F76-1-('2.1 Kraftwerk allgemein'!$F$16-'1.1 Allgemein'!$I$22+1),0),COLUMN(BQ76)-1-('2.1 Kraftwerk allgemein'!$F$16-'1.1 Allgemein'!$I$22+1)),1,MIN(MAX($F76-('2.1 Kraftwerk allgemein'!$F$16-'1.1 Allgemein'!$I$22+1),1),COLUMN(BQ76)-('2.1 Kraftwerk allgemein'!$F$16-'1.1 Allgemein'!$I$22+1)))))/$F76,
SUM(OFFSET('2.5 CAPEX'!CE79,0,-MIN($F76-1,COLUMN(BQ76)-1),1,MIN($F76,COLUMN(BQ76))))/$F76)))))))</f>
        <v/>
      </c>
      <c r="CA76" s="199" t="str">
        <f ca="1">IF('2.1 Kraftwerk allgemein'!$F$15&lt;'1.1 Allgemein'!$I$22,
IF(OR(ISNUMBER($D76)=FALSE,$F76=""),"",
IF(AND('2.5 CAPEX'!$L79&lt;&gt;"x",'2.5 CAPEX'!$M79&lt;&gt;"x"),0,
IF($F76=0,0,
IF(CA$4&lt;'2.1 Kraftwerk allgemein'!$F$16,0,
IF(CA$4='2.1 Kraftwerk allgemein'!$F$16,'2.5 CAPEX'!$J79/$F76,
IF(CA$4&lt;'2.1 Kraftwerk allgemein'!$F$16+$F76,
('2.5 CAPEX'!$J79+SUM(OFFSET('2.5 CAPEX'!CF79,0,-MIN(MAX($F76-1-('2.1 Kraftwerk allgemein'!$F$16-'2.1 Kraftwerk allgemein'!$F$15+1),0),COLUMN(BR76)-1-('2.1 Kraftwerk allgemein'!$F$16-'2.1 Kraftwerk allgemein'!$F$15+1)),1,MIN(MAX($F76-('2.1 Kraftwerk allgemein'!$F$16-'2.1 Kraftwerk allgemein'!$F$15+1),1),COLUMN(BR76)-('2.1 Kraftwerk allgemein'!$F$16-'2.1 Kraftwerk allgemein'!$F$15+1)))))/$F76,
SUM(OFFSET('2.5 CAPEX'!CF79,0,-MIN($F76-1,COLUMN(BR76)-1),1,MIN($F76,COLUMN(BR76))))/$F76)))))),
IF(OR(ISNUMBER($D76)=FALSE,$F76=""),"",
IF(AND('2.5 CAPEX'!$L79&lt;&gt;"x",'2.5 CAPEX'!$M79&lt;&gt;"x"),0,
IF($F76=0,0,
IF(CA$4&lt;'2.1 Kraftwerk allgemein'!$F$16,0,
IF(CA$4='2.1 Kraftwerk allgemein'!$F$16,'2.5 CAPEX'!$J79/$F76,
IF(CA$4&lt;'2.1 Kraftwerk allgemein'!$F$16+$F76,
('2.5 CAPEX'!$J79+SUM(OFFSET('2.5 CAPEX'!CF79,0,-MIN(MAX($F76-1-('2.1 Kraftwerk allgemein'!$F$16-'1.1 Allgemein'!$I$22+1),0),COLUMN(BR76)-1-('2.1 Kraftwerk allgemein'!$F$16-'1.1 Allgemein'!$I$22+1)),1,MIN(MAX($F76-('2.1 Kraftwerk allgemein'!$F$16-'1.1 Allgemein'!$I$22+1),1),COLUMN(BR76)-('2.1 Kraftwerk allgemein'!$F$16-'1.1 Allgemein'!$I$22+1)))))/$F76,
SUM(OFFSET('2.5 CAPEX'!CF79,0,-MIN($F76-1,COLUMN(BR76)-1),1,MIN($F76,COLUMN(BR76))))/$F76)))))))</f>
        <v/>
      </c>
      <c r="CB76" s="199" t="str">
        <f ca="1">IF('2.1 Kraftwerk allgemein'!$F$15&lt;'1.1 Allgemein'!$I$22,
IF(OR(ISNUMBER($D76)=FALSE,$F76=""),"",
IF(AND('2.5 CAPEX'!$L79&lt;&gt;"x",'2.5 CAPEX'!$M79&lt;&gt;"x"),0,
IF($F76=0,0,
IF(CB$4&lt;'2.1 Kraftwerk allgemein'!$F$16,0,
IF(CB$4='2.1 Kraftwerk allgemein'!$F$16,'2.5 CAPEX'!$J79/$F76,
IF(CB$4&lt;'2.1 Kraftwerk allgemein'!$F$16+$F76,
('2.5 CAPEX'!$J79+SUM(OFFSET('2.5 CAPEX'!CG79,0,-MIN(MAX($F76-1-('2.1 Kraftwerk allgemein'!$F$16-'2.1 Kraftwerk allgemein'!$F$15+1),0),COLUMN(BS76)-1-('2.1 Kraftwerk allgemein'!$F$16-'2.1 Kraftwerk allgemein'!$F$15+1)),1,MIN(MAX($F76-('2.1 Kraftwerk allgemein'!$F$16-'2.1 Kraftwerk allgemein'!$F$15+1),1),COLUMN(BS76)-('2.1 Kraftwerk allgemein'!$F$16-'2.1 Kraftwerk allgemein'!$F$15+1)))))/$F76,
SUM(OFFSET('2.5 CAPEX'!CG79,0,-MIN($F76-1,COLUMN(BS76)-1),1,MIN($F76,COLUMN(BS76))))/$F76)))))),
IF(OR(ISNUMBER($D76)=FALSE,$F76=""),"",
IF(AND('2.5 CAPEX'!$L79&lt;&gt;"x",'2.5 CAPEX'!$M79&lt;&gt;"x"),0,
IF($F76=0,0,
IF(CB$4&lt;'2.1 Kraftwerk allgemein'!$F$16,0,
IF(CB$4='2.1 Kraftwerk allgemein'!$F$16,'2.5 CAPEX'!$J79/$F76,
IF(CB$4&lt;'2.1 Kraftwerk allgemein'!$F$16+$F76,
('2.5 CAPEX'!$J79+SUM(OFFSET('2.5 CAPEX'!CG79,0,-MIN(MAX($F76-1-('2.1 Kraftwerk allgemein'!$F$16-'1.1 Allgemein'!$I$22+1),0),COLUMN(BS76)-1-('2.1 Kraftwerk allgemein'!$F$16-'1.1 Allgemein'!$I$22+1)),1,MIN(MAX($F76-('2.1 Kraftwerk allgemein'!$F$16-'1.1 Allgemein'!$I$22+1),1),COLUMN(BS76)-('2.1 Kraftwerk allgemein'!$F$16-'1.1 Allgemein'!$I$22+1)))))/$F76,
SUM(OFFSET('2.5 CAPEX'!CG79,0,-MIN($F76-1,COLUMN(BS76)-1),1,MIN($F76,COLUMN(BS76))))/$F76)))))))</f>
        <v/>
      </c>
      <c r="CC76" s="199" t="str">
        <f ca="1">IF('2.1 Kraftwerk allgemein'!$F$15&lt;'1.1 Allgemein'!$I$22,
IF(OR(ISNUMBER($D76)=FALSE,$F76=""),"",
IF(AND('2.5 CAPEX'!$L79&lt;&gt;"x",'2.5 CAPEX'!$M79&lt;&gt;"x"),0,
IF($F76=0,0,
IF(CC$4&lt;'2.1 Kraftwerk allgemein'!$F$16,0,
IF(CC$4='2.1 Kraftwerk allgemein'!$F$16,'2.5 CAPEX'!$J79/$F76,
IF(CC$4&lt;'2.1 Kraftwerk allgemein'!$F$16+$F76,
('2.5 CAPEX'!$J79+SUM(OFFSET('2.5 CAPEX'!CH79,0,-MIN(MAX($F76-1-('2.1 Kraftwerk allgemein'!$F$16-'2.1 Kraftwerk allgemein'!$F$15+1),0),COLUMN(BT76)-1-('2.1 Kraftwerk allgemein'!$F$16-'2.1 Kraftwerk allgemein'!$F$15+1)),1,MIN(MAX($F76-('2.1 Kraftwerk allgemein'!$F$16-'2.1 Kraftwerk allgemein'!$F$15+1),1),COLUMN(BT76)-('2.1 Kraftwerk allgemein'!$F$16-'2.1 Kraftwerk allgemein'!$F$15+1)))))/$F76,
SUM(OFFSET('2.5 CAPEX'!CH79,0,-MIN($F76-1,COLUMN(BT76)-1),1,MIN($F76,COLUMN(BT76))))/$F76)))))),
IF(OR(ISNUMBER($D76)=FALSE,$F76=""),"",
IF(AND('2.5 CAPEX'!$L79&lt;&gt;"x",'2.5 CAPEX'!$M79&lt;&gt;"x"),0,
IF($F76=0,0,
IF(CC$4&lt;'2.1 Kraftwerk allgemein'!$F$16,0,
IF(CC$4='2.1 Kraftwerk allgemein'!$F$16,'2.5 CAPEX'!$J79/$F76,
IF(CC$4&lt;'2.1 Kraftwerk allgemein'!$F$16+$F76,
('2.5 CAPEX'!$J79+SUM(OFFSET('2.5 CAPEX'!CH79,0,-MIN(MAX($F76-1-('2.1 Kraftwerk allgemein'!$F$16-'1.1 Allgemein'!$I$22+1),0),COLUMN(BT76)-1-('2.1 Kraftwerk allgemein'!$F$16-'1.1 Allgemein'!$I$22+1)),1,MIN(MAX($F76-('2.1 Kraftwerk allgemein'!$F$16-'1.1 Allgemein'!$I$22+1),1),COLUMN(BT76)-('2.1 Kraftwerk allgemein'!$F$16-'1.1 Allgemein'!$I$22+1)))))/$F76,
SUM(OFFSET('2.5 CAPEX'!CH79,0,-MIN($F76-1,COLUMN(BT76)-1),1,MIN($F76,COLUMN(BT76))))/$F76)))))))</f>
        <v/>
      </c>
      <c r="CD76" s="199" t="str">
        <f ca="1">IF('2.1 Kraftwerk allgemein'!$F$15&lt;'1.1 Allgemein'!$I$22,
IF(OR(ISNUMBER($D76)=FALSE,$F76=""),"",
IF(AND('2.5 CAPEX'!$L79&lt;&gt;"x",'2.5 CAPEX'!$M79&lt;&gt;"x"),0,
IF($F76=0,0,
IF(CD$4&lt;'2.1 Kraftwerk allgemein'!$F$16,0,
IF(CD$4='2.1 Kraftwerk allgemein'!$F$16,'2.5 CAPEX'!$J79/$F76,
IF(CD$4&lt;'2.1 Kraftwerk allgemein'!$F$16+$F76,
('2.5 CAPEX'!$J79+SUM(OFFSET('2.5 CAPEX'!CI79,0,-MIN(MAX($F76-1-('2.1 Kraftwerk allgemein'!$F$16-'2.1 Kraftwerk allgemein'!$F$15+1),0),COLUMN(BU76)-1-('2.1 Kraftwerk allgemein'!$F$16-'2.1 Kraftwerk allgemein'!$F$15+1)),1,MIN(MAX($F76-('2.1 Kraftwerk allgemein'!$F$16-'2.1 Kraftwerk allgemein'!$F$15+1),1),COLUMN(BU76)-('2.1 Kraftwerk allgemein'!$F$16-'2.1 Kraftwerk allgemein'!$F$15+1)))))/$F76,
SUM(OFFSET('2.5 CAPEX'!CI79,0,-MIN($F76-1,COLUMN(BU76)-1),1,MIN($F76,COLUMN(BU76))))/$F76)))))),
IF(OR(ISNUMBER($D76)=FALSE,$F76=""),"",
IF(AND('2.5 CAPEX'!$L79&lt;&gt;"x",'2.5 CAPEX'!$M79&lt;&gt;"x"),0,
IF($F76=0,0,
IF(CD$4&lt;'2.1 Kraftwerk allgemein'!$F$16,0,
IF(CD$4='2.1 Kraftwerk allgemein'!$F$16,'2.5 CAPEX'!$J79/$F76,
IF(CD$4&lt;'2.1 Kraftwerk allgemein'!$F$16+$F76,
('2.5 CAPEX'!$J79+SUM(OFFSET('2.5 CAPEX'!CI79,0,-MIN(MAX($F76-1-('2.1 Kraftwerk allgemein'!$F$16-'1.1 Allgemein'!$I$22+1),0),COLUMN(BU76)-1-('2.1 Kraftwerk allgemein'!$F$16-'1.1 Allgemein'!$I$22+1)),1,MIN(MAX($F76-('2.1 Kraftwerk allgemein'!$F$16-'1.1 Allgemein'!$I$22+1),1),COLUMN(BU76)-('2.1 Kraftwerk allgemein'!$F$16-'1.1 Allgemein'!$I$22+1)))))/$F76,
SUM(OFFSET('2.5 CAPEX'!CI79,0,-MIN($F76-1,COLUMN(BU76)-1),1,MIN($F76,COLUMN(BU76))))/$F76)))))))</f>
        <v/>
      </c>
      <c r="CE76" s="199" t="str">
        <f ca="1">IF('2.1 Kraftwerk allgemein'!$F$15&lt;'1.1 Allgemein'!$I$22,
IF(OR(ISNUMBER($D76)=FALSE,$F76=""),"",
IF(AND('2.5 CAPEX'!$L79&lt;&gt;"x",'2.5 CAPEX'!$M79&lt;&gt;"x"),0,
IF($F76=0,0,
IF(CE$4&lt;'2.1 Kraftwerk allgemein'!$F$16,0,
IF(CE$4='2.1 Kraftwerk allgemein'!$F$16,'2.5 CAPEX'!$J79/$F76,
IF(CE$4&lt;'2.1 Kraftwerk allgemein'!$F$16+$F76,
('2.5 CAPEX'!$J79+SUM(OFFSET('2.5 CAPEX'!CJ79,0,-MIN(MAX($F76-1-('2.1 Kraftwerk allgemein'!$F$16-'2.1 Kraftwerk allgemein'!$F$15+1),0),COLUMN(BV76)-1-('2.1 Kraftwerk allgemein'!$F$16-'2.1 Kraftwerk allgemein'!$F$15+1)),1,MIN(MAX($F76-('2.1 Kraftwerk allgemein'!$F$16-'2.1 Kraftwerk allgemein'!$F$15+1),1),COLUMN(BV76)-('2.1 Kraftwerk allgemein'!$F$16-'2.1 Kraftwerk allgemein'!$F$15+1)))))/$F76,
SUM(OFFSET('2.5 CAPEX'!CJ79,0,-MIN($F76-1,COLUMN(BV76)-1),1,MIN($F76,COLUMN(BV76))))/$F76)))))),
IF(OR(ISNUMBER($D76)=FALSE,$F76=""),"",
IF(AND('2.5 CAPEX'!$L79&lt;&gt;"x",'2.5 CAPEX'!$M79&lt;&gt;"x"),0,
IF($F76=0,0,
IF(CE$4&lt;'2.1 Kraftwerk allgemein'!$F$16,0,
IF(CE$4='2.1 Kraftwerk allgemein'!$F$16,'2.5 CAPEX'!$J79/$F76,
IF(CE$4&lt;'2.1 Kraftwerk allgemein'!$F$16+$F76,
('2.5 CAPEX'!$J79+SUM(OFFSET('2.5 CAPEX'!CJ79,0,-MIN(MAX($F76-1-('2.1 Kraftwerk allgemein'!$F$16-'1.1 Allgemein'!$I$22+1),0),COLUMN(BV76)-1-('2.1 Kraftwerk allgemein'!$F$16-'1.1 Allgemein'!$I$22+1)),1,MIN(MAX($F76-('2.1 Kraftwerk allgemein'!$F$16-'1.1 Allgemein'!$I$22+1),1),COLUMN(BV76)-('2.1 Kraftwerk allgemein'!$F$16-'1.1 Allgemein'!$I$22+1)))))/$F76,
SUM(OFFSET('2.5 CAPEX'!CJ79,0,-MIN($F76-1,COLUMN(BV76)-1),1,MIN($F76,COLUMN(BV76))))/$F76)))))))</f>
        <v/>
      </c>
      <c r="CF76" s="199" t="str">
        <f ca="1">IF('2.1 Kraftwerk allgemein'!$F$15&lt;'1.1 Allgemein'!$I$22,
IF(OR(ISNUMBER($D76)=FALSE,$F76=""),"",
IF(AND('2.5 CAPEX'!$L79&lt;&gt;"x",'2.5 CAPEX'!$M79&lt;&gt;"x"),0,
IF($F76=0,0,
IF(CF$4&lt;'2.1 Kraftwerk allgemein'!$F$16,0,
IF(CF$4='2.1 Kraftwerk allgemein'!$F$16,'2.5 CAPEX'!$J79/$F76,
IF(CF$4&lt;'2.1 Kraftwerk allgemein'!$F$16+$F76,
('2.5 CAPEX'!$J79+SUM(OFFSET('2.5 CAPEX'!CK79,0,-MIN(MAX($F76-1-('2.1 Kraftwerk allgemein'!$F$16-'2.1 Kraftwerk allgemein'!$F$15+1),0),COLUMN(BW76)-1-('2.1 Kraftwerk allgemein'!$F$16-'2.1 Kraftwerk allgemein'!$F$15+1)),1,MIN(MAX($F76-('2.1 Kraftwerk allgemein'!$F$16-'2.1 Kraftwerk allgemein'!$F$15+1),1),COLUMN(BW76)-('2.1 Kraftwerk allgemein'!$F$16-'2.1 Kraftwerk allgemein'!$F$15+1)))))/$F76,
SUM(OFFSET('2.5 CAPEX'!CK79,0,-MIN($F76-1,COLUMN(BW76)-1),1,MIN($F76,COLUMN(BW76))))/$F76)))))),
IF(OR(ISNUMBER($D76)=FALSE,$F76=""),"",
IF(AND('2.5 CAPEX'!$L79&lt;&gt;"x",'2.5 CAPEX'!$M79&lt;&gt;"x"),0,
IF($F76=0,0,
IF(CF$4&lt;'2.1 Kraftwerk allgemein'!$F$16,0,
IF(CF$4='2.1 Kraftwerk allgemein'!$F$16,'2.5 CAPEX'!$J79/$F76,
IF(CF$4&lt;'2.1 Kraftwerk allgemein'!$F$16+$F76,
('2.5 CAPEX'!$J79+SUM(OFFSET('2.5 CAPEX'!CK79,0,-MIN(MAX($F76-1-('2.1 Kraftwerk allgemein'!$F$16-'1.1 Allgemein'!$I$22+1),0),COLUMN(BW76)-1-('2.1 Kraftwerk allgemein'!$F$16-'1.1 Allgemein'!$I$22+1)),1,MIN(MAX($F76-('2.1 Kraftwerk allgemein'!$F$16-'1.1 Allgemein'!$I$22+1),1),COLUMN(BW76)-('2.1 Kraftwerk allgemein'!$F$16-'1.1 Allgemein'!$I$22+1)))))/$F76,
SUM(OFFSET('2.5 CAPEX'!CK79,0,-MIN($F76-1,COLUMN(BW76)-1),1,MIN($F76,COLUMN(BW76))))/$F76)))))))</f>
        <v/>
      </c>
      <c r="CG76" s="199" t="str">
        <f ca="1">IF('2.1 Kraftwerk allgemein'!$F$15&lt;'1.1 Allgemein'!$I$22,
IF(OR(ISNUMBER($D76)=FALSE,$F76=""),"",
IF(AND('2.5 CAPEX'!$L79&lt;&gt;"x",'2.5 CAPEX'!$M79&lt;&gt;"x"),0,
IF($F76=0,0,
IF(CG$4&lt;'2.1 Kraftwerk allgemein'!$F$16,0,
IF(CG$4='2.1 Kraftwerk allgemein'!$F$16,'2.5 CAPEX'!$J79/$F76,
IF(CG$4&lt;'2.1 Kraftwerk allgemein'!$F$16+$F76,
('2.5 CAPEX'!$J79+SUM(OFFSET('2.5 CAPEX'!CL79,0,-MIN(MAX($F76-1-('2.1 Kraftwerk allgemein'!$F$16-'2.1 Kraftwerk allgemein'!$F$15+1),0),COLUMN(BX76)-1-('2.1 Kraftwerk allgemein'!$F$16-'2.1 Kraftwerk allgemein'!$F$15+1)),1,MIN(MAX($F76-('2.1 Kraftwerk allgemein'!$F$16-'2.1 Kraftwerk allgemein'!$F$15+1),1),COLUMN(BX76)-('2.1 Kraftwerk allgemein'!$F$16-'2.1 Kraftwerk allgemein'!$F$15+1)))))/$F76,
SUM(OFFSET('2.5 CAPEX'!CL79,0,-MIN($F76-1,COLUMN(BX76)-1),1,MIN($F76,COLUMN(BX76))))/$F76)))))),
IF(OR(ISNUMBER($D76)=FALSE,$F76=""),"",
IF(AND('2.5 CAPEX'!$L79&lt;&gt;"x",'2.5 CAPEX'!$M79&lt;&gt;"x"),0,
IF($F76=0,0,
IF(CG$4&lt;'2.1 Kraftwerk allgemein'!$F$16,0,
IF(CG$4='2.1 Kraftwerk allgemein'!$F$16,'2.5 CAPEX'!$J79/$F76,
IF(CG$4&lt;'2.1 Kraftwerk allgemein'!$F$16+$F76,
('2.5 CAPEX'!$J79+SUM(OFFSET('2.5 CAPEX'!CL79,0,-MIN(MAX($F76-1-('2.1 Kraftwerk allgemein'!$F$16-'1.1 Allgemein'!$I$22+1),0),COLUMN(BX76)-1-('2.1 Kraftwerk allgemein'!$F$16-'1.1 Allgemein'!$I$22+1)),1,MIN(MAX($F76-('2.1 Kraftwerk allgemein'!$F$16-'1.1 Allgemein'!$I$22+1),1),COLUMN(BX76)-('2.1 Kraftwerk allgemein'!$F$16-'1.1 Allgemein'!$I$22+1)))))/$F76,
SUM(OFFSET('2.5 CAPEX'!CL79,0,-MIN($F76-1,COLUMN(BX76)-1),1,MIN($F76,COLUMN(BX76))))/$F76)))))))</f>
        <v/>
      </c>
      <c r="CH76" s="199" t="str">
        <f ca="1">IF('2.1 Kraftwerk allgemein'!$F$15&lt;'1.1 Allgemein'!$I$22,
IF(OR(ISNUMBER($D76)=FALSE,$F76=""),"",
IF(AND('2.5 CAPEX'!$L79&lt;&gt;"x",'2.5 CAPEX'!$M79&lt;&gt;"x"),0,
IF($F76=0,0,
IF(CH$4&lt;'2.1 Kraftwerk allgemein'!$F$16,0,
IF(CH$4='2.1 Kraftwerk allgemein'!$F$16,'2.5 CAPEX'!$J79/$F76,
IF(CH$4&lt;'2.1 Kraftwerk allgemein'!$F$16+$F76,
('2.5 CAPEX'!$J79+SUM(OFFSET('2.5 CAPEX'!CM79,0,-MIN(MAX($F76-1-('2.1 Kraftwerk allgemein'!$F$16-'2.1 Kraftwerk allgemein'!$F$15+1),0),COLUMN(BY76)-1-('2.1 Kraftwerk allgemein'!$F$16-'2.1 Kraftwerk allgemein'!$F$15+1)),1,MIN(MAX($F76-('2.1 Kraftwerk allgemein'!$F$16-'2.1 Kraftwerk allgemein'!$F$15+1),1),COLUMN(BY76)-('2.1 Kraftwerk allgemein'!$F$16-'2.1 Kraftwerk allgemein'!$F$15+1)))))/$F76,
SUM(OFFSET('2.5 CAPEX'!CM79,0,-MIN($F76-1,COLUMN(BY76)-1),1,MIN($F76,COLUMN(BY76))))/$F76)))))),
IF(OR(ISNUMBER($D76)=FALSE,$F76=""),"",
IF(AND('2.5 CAPEX'!$L79&lt;&gt;"x",'2.5 CAPEX'!$M79&lt;&gt;"x"),0,
IF($F76=0,0,
IF(CH$4&lt;'2.1 Kraftwerk allgemein'!$F$16,0,
IF(CH$4='2.1 Kraftwerk allgemein'!$F$16,'2.5 CAPEX'!$J79/$F76,
IF(CH$4&lt;'2.1 Kraftwerk allgemein'!$F$16+$F76,
('2.5 CAPEX'!$J79+SUM(OFFSET('2.5 CAPEX'!CM79,0,-MIN(MAX($F76-1-('2.1 Kraftwerk allgemein'!$F$16-'1.1 Allgemein'!$I$22+1),0),COLUMN(BY76)-1-('2.1 Kraftwerk allgemein'!$F$16-'1.1 Allgemein'!$I$22+1)),1,MIN(MAX($F76-('2.1 Kraftwerk allgemein'!$F$16-'1.1 Allgemein'!$I$22+1),1),COLUMN(BY76)-('2.1 Kraftwerk allgemein'!$F$16-'1.1 Allgemein'!$I$22+1)))))/$F76,
SUM(OFFSET('2.5 CAPEX'!CM79,0,-MIN($F76-1,COLUMN(BY76)-1),1,MIN($F76,COLUMN(BY76))))/$F76)))))))</f>
        <v/>
      </c>
      <c r="CI76" s="199" t="str">
        <f ca="1">IF('2.1 Kraftwerk allgemein'!$F$15&lt;'1.1 Allgemein'!$I$22,
IF(OR(ISNUMBER($D76)=FALSE,$F76=""),"",
IF(AND('2.5 CAPEX'!$L79&lt;&gt;"x",'2.5 CAPEX'!$M79&lt;&gt;"x"),0,
IF($F76=0,0,
IF(CI$4&lt;'2.1 Kraftwerk allgemein'!$F$16,0,
IF(CI$4='2.1 Kraftwerk allgemein'!$F$16,'2.5 CAPEX'!$J79/$F76,
IF(CI$4&lt;'2.1 Kraftwerk allgemein'!$F$16+$F76,
('2.5 CAPEX'!$J79+SUM(OFFSET('2.5 CAPEX'!CN79,0,-MIN(MAX($F76-1-('2.1 Kraftwerk allgemein'!$F$16-'2.1 Kraftwerk allgemein'!$F$15+1),0),COLUMN(BZ76)-1-('2.1 Kraftwerk allgemein'!$F$16-'2.1 Kraftwerk allgemein'!$F$15+1)),1,MIN(MAX($F76-('2.1 Kraftwerk allgemein'!$F$16-'2.1 Kraftwerk allgemein'!$F$15+1),1),COLUMN(BZ76)-('2.1 Kraftwerk allgemein'!$F$16-'2.1 Kraftwerk allgemein'!$F$15+1)))))/$F76,
SUM(OFFSET('2.5 CAPEX'!CN79,0,-MIN($F76-1,COLUMN(BZ76)-1),1,MIN($F76,COLUMN(BZ76))))/$F76)))))),
IF(OR(ISNUMBER($D76)=FALSE,$F76=""),"",
IF(AND('2.5 CAPEX'!$L79&lt;&gt;"x",'2.5 CAPEX'!$M79&lt;&gt;"x"),0,
IF($F76=0,0,
IF(CI$4&lt;'2.1 Kraftwerk allgemein'!$F$16,0,
IF(CI$4='2.1 Kraftwerk allgemein'!$F$16,'2.5 CAPEX'!$J79/$F76,
IF(CI$4&lt;'2.1 Kraftwerk allgemein'!$F$16+$F76,
('2.5 CAPEX'!$J79+SUM(OFFSET('2.5 CAPEX'!CN79,0,-MIN(MAX($F76-1-('2.1 Kraftwerk allgemein'!$F$16-'1.1 Allgemein'!$I$22+1),0),COLUMN(BZ76)-1-('2.1 Kraftwerk allgemein'!$F$16-'1.1 Allgemein'!$I$22+1)),1,MIN(MAX($F76-('2.1 Kraftwerk allgemein'!$F$16-'1.1 Allgemein'!$I$22+1),1),COLUMN(BZ76)-('2.1 Kraftwerk allgemein'!$F$16-'1.1 Allgemein'!$I$22+1)))))/$F76,
SUM(OFFSET('2.5 CAPEX'!CN79,0,-MIN($F76-1,COLUMN(BZ76)-1),1,MIN($F76,COLUMN(BZ76))))/$F76)))))))</f>
        <v/>
      </c>
      <c r="CJ76" s="199" t="str">
        <f ca="1">IF('2.1 Kraftwerk allgemein'!$F$15&lt;'1.1 Allgemein'!$I$22,
IF(OR(ISNUMBER($D76)=FALSE,$F76=""),"",
IF(AND('2.5 CAPEX'!$L79&lt;&gt;"x",'2.5 CAPEX'!$M79&lt;&gt;"x"),0,
IF($F76=0,0,
IF(CJ$4&lt;'2.1 Kraftwerk allgemein'!$F$16,0,
IF(CJ$4='2.1 Kraftwerk allgemein'!$F$16,'2.5 CAPEX'!$J79/$F76,
IF(CJ$4&lt;'2.1 Kraftwerk allgemein'!$F$16+$F76,
('2.5 CAPEX'!$J79+SUM(OFFSET('2.5 CAPEX'!CO79,0,-MIN(MAX($F76-1-('2.1 Kraftwerk allgemein'!$F$16-'2.1 Kraftwerk allgemein'!$F$15+1),0),COLUMN(CA76)-1-('2.1 Kraftwerk allgemein'!$F$16-'2.1 Kraftwerk allgemein'!$F$15+1)),1,MIN(MAX($F76-('2.1 Kraftwerk allgemein'!$F$16-'2.1 Kraftwerk allgemein'!$F$15+1),1),COLUMN(CA76)-('2.1 Kraftwerk allgemein'!$F$16-'2.1 Kraftwerk allgemein'!$F$15+1)))))/$F76,
SUM(OFFSET('2.5 CAPEX'!CO79,0,-MIN($F76-1,COLUMN(CA76)-1),1,MIN($F76,COLUMN(CA76))))/$F76)))))),
IF(OR(ISNUMBER($D76)=FALSE,$F76=""),"",
IF(AND('2.5 CAPEX'!$L79&lt;&gt;"x",'2.5 CAPEX'!$M79&lt;&gt;"x"),0,
IF($F76=0,0,
IF(CJ$4&lt;'2.1 Kraftwerk allgemein'!$F$16,0,
IF(CJ$4='2.1 Kraftwerk allgemein'!$F$16,'2.5 CAPEX'!$J79/$F76,
IF(CJ$4&lt;'2.1 Kraftwerk allgemein'!$F$16+$F76,
('2.5 CAPEX'!$J79+SUM(OFFSET('2.5 CAPEX'!CO79,0,-MIN(MAX($F76-1-('2.1 Kraftwerk allgemein'!$F$16-'1.1 Allgemein'!$I$22+1),0),COLUMN(CA76)-1-('2.1 Kraftwerk allgemein'!$F$16-'1.1 Allgemein'!$I$22+1)),1,MIN(MAX($F76-('2.1 Kraftwerk allgemein'!$F$16-'1.1 Allgemein'!$I$22+1),1),COLUMN(CA76)-('2.1 Kraftwerk allgemein'!$F$16-'1.1 Allgemein'!$I$22+1)))))/$F76,
SUM(OFFSET('2.5 CAPEX'!CO79,0,-MIN($F76-1,COLUMN(CA76)-1),1,MIN($F76,COLUMN(CA76))))/$F76)))))))</f>
        <v/>
      </c>
      <c r="CK76" s="199" t="str">
        <f ca="1">IF('2.1 Kraftwerk allgemein'!$F$15&lt;'1.1 Allgemein'!$I$22,
IF(OR(ISNUMBER($D76)=FALSE,$F76=""),"",
IF(AND('2.5 CAPEX'!$L79&lt;&gt;"x",'2.5 CAPEX'!$M79&lt;&gt;"x"),0,
IF($F76=0,0,
IF(CK$4&lt;'2.1 Kraftwerk allgemein'!$F$16,0,
IF(CK$4='2.1 Kraftwerk allgemein'!$F$16,'2.5 CAPEX'!$J79/$F76,
IF(CK$4&lt;'2.1 Kraftwerk allgemein'!$F$16+$F76,
('2.5 CAPEX'!$J79+SUM(OFFSET('2.5 CAPEX'!CP79,0,-MIN(MAX($F76-1-('2.1 Kraftwerk allgemein'!$F$16-'2.1 Kraftwerk allgemein'!$F$15+1),0),COLUMN(CB76)-1-('2.1 Kraftwerk allgemein'!$F$16-'2.1 Kraftwerk allgemein'!$F$15+1)),1,MIN(MAX($F76-('2.1 Kraftwerk allgemein'!$F$16-'2.1 Kraftwerk allgemein'!$F$15+1),1),COLUMN(CB76)-('2.1 Kraftwerk allgemein'!$F$16-'2.1 Kraftwerk allgemein'!$F$15+1)))))/$F76,
SUM(OFFSET('2.5 CAPEX'!CP79,0,-MIN($F76-1,COLUMN(CB76)-1),1,MIN($F76,COLUMN(CB76))))/$F76)))))),
IF(OR(ISNUMBER($D76)=FALSE,$F76=""),"",
IF(AND('2.5 CAPEX'!$L79&lt;&gt;"x",'2.5 CAPEX'!$M79&lt;&gt;"x"),0,
IF($F76=0,0,
IF(CK$4&lt;'2.1 Kraftwerk allgemein'!$F$16,0,
IF(CK$4='2.1 Kraftwerk allgemein'!$F$16,'2.5 CAPEX'!$J79/$F76,
IF(CK$4&lt;'2.1 Kraftwerk allgemein'!$F$16+$F76,
('2.5 CAPEX'!$J79+SUM(OFFSET('2.5 CAPEX'!CP79,0,-MIN(MAX($F76-1-('2.1 Kraftwerk allgemein'!$F$16-'1.1 Allgemein'!$I$22+1),0),COLUMN(CB76)-1-('2.1 Kraftwerk allgemein'!$F$16-'1.1 Allgemein'!$I$22+1)),1,MIN(MAX($F76-('2.1 Kraftwerk allgemein'!$F$16-'1.1 Allgemein'!$I$22+1),1),COLUMN(CB76)-('2.1 Kraftwerk allgemein'!$F$16-'1.1 Allgemein'!$I$22+1)))))/$F76,
SUM(OFFSET('2.5 CAPEX'!CP79,0,-MIN($F76-1,COLUMN(CB76)-1),1,MIN($F76,COLUMN(CB76))))/$F76)))))))</f>
        <v/>
      </c>
      <c r="CL76" s="199" t="str">
        <f ca="1">IF('2.1 Kraftwerk allgemein'!$F$15&lt;'1.1 Allgemein'!$I$22,
IF(OR(ISNUMBER($D76)=FALSE,$F76=""),"",
IF(AND('2.5 CAPEX'!$L79&lt;&gt;"x",'2.5 CAPEX'!$M79&lt;&gt;"x"),0,
IF($F76=0,0,
IF(CL$4&lt;'2.1 Kraftwerk allgemein'!$F$16,0,
IF(CL$4='2.1 Kraftwerk allgemein'!$F$16,'2.5 CAPEX'!$J79/$F76,
IF(CL$4&lt;'2.1 Kraftwerk allgemein'!$F$16+$F76,
('2.5 CAPEX'!$J79+SUM(OFFSET('2.5 CAPEX'!CQ79,0,-MIN(MAX($F76-1-('2.1 Kraftwerk allgemein'!$F$16-'2.1 Kraftwerk allgemein'!$F$15+1),0),COLUMN(CC76)-1-('2.1 Kraftwerk allgemein'!$F$16-'2.1 Kraftwerk allgemein'!$F$15+1)),1,MIN(MAX($F76-('2.1 Kraftwerk allgemein'!$F$16-'2.1 Kraftwerk allgemein'!$F$15+1),1),COLUMN(CC76)-('2.1 Kraftwerk allgemein'!$F$16-'2.1 Kraftwerk allgemein'!$F$15+1)))))/$F76,
SUM(OFFSET('2.5 CAPEX'!CQ79,0,-MIN($F76-1,COLUMN(CC76)-1),1,MIN($F76,COLUMN(CC76))))/$F76)))))),
IF(OR(ISNUMBER($D76)=FALSE,$F76=""),"",
IF(AND('2.5 CAPEX'!$L79&lt;&gt;"x",'2.5 CAPEX'!$M79&lt;&gt;"x"),0,
IF($F76=0,0,
IF(CL$4&lt;'2.1 Kraftwerk allgemein'!$F$16,0,
IF(CL$4='2.1 Kraftwerk allgemein'!$F$16,'2.5 CAPEX'!$J79/$F76,
IF(CL$4&lt;'2.1 Kraftwerk allgemein'!$F$16+$F76,
('2.5 CAPEX'!$J79+SUM(OFFSET('2.5 CAPEX'!CQ79,0,-MIN(MAX($F76-1-('2.1 Kraftwerk allgemein'!$F$16-'1.1 Allgemein'!$I$22+1),0),COLUMN(CC76)-1-('2.1 Kraftwerk allgemein'!$F$16-'1.1 Allgemein'!$I$22+1)),1,MIN(MAX($F76-('2.1 Kraftwerk allgemein'!$F$16-'1.1 Allgemein'!$I$22+1),1),COLUMN(CC76)-('2.1 Kraftwerk allgemein'!$F$16-'1.1 Allgemein'!$I$22+1)))))/$F76,
SUM(OFFSET('2.5 CAPEX'!CQ79,0,-MIN($F76-1,COLUMN(CC76)-1),1,MIN($F76,COLUMN(CC76))))/$F76)))))))</f>
        <v/>
      </c>
      <c r="CM76" s="199" t="str">
        <f ca="1">IF('2.1 Kraftwerk allgemein'!$F$15&lt;'1.1 Allgemein'!$I$22,
IF(OR(ISNUMBER($D76)=FALSE,$F76=""),"",
IF(AND('2.5 CAPEX'!$L79&lt;&gt;"x",'2.5 CAPEX'!$M79&lt;&gt;"x"),0,
IF($F76=0,0,
IF(CM$4&lt;'2.1 Kraftwerk allgemein'!$F$16,0,
IF(CM$4='2.1 Kraftwerk allgemein'!$F$16,'2.5 CAPEX'!$J79/$F76,
IF(CM$4&lt;'2.1 Kraftwerk allgemein'!$F$16+$F76,
('2.5 CAPEX'!$J79+SUM(OFFSET('2.5 CAPEX'!CR79,0,-MIN(MAX($F76-1-('2.1 Kraftwerk allgemein'!$F$16-'2.1 Kraftwerk allgemein'!$F$15+1),0),COLUMN(CD76)-1-('2.1 Kraftwerk allgemein'!$F$16-'2.1 Kraftwerk allgemein'!$F$15+1)),1,MIN(MAX($F76-('2.1 Kraftwerk allgemein'!$F$16-'2.1 Kraftwerk allgemein'!$F$15+1),1),COLUMN(CD76)-('2.1 Kraftwerk allgemein'!$F$16-'2.1 Kraftwerk allgemein'!$F$15+1)))))/$F76,
SUM(OFFSET('2.5 CAPEX'!CR79,0,-MIN($F76-1,COLUMN(CD76)-1),1,MIN($F76,COLUMN(CD76))))/$F76)))))),
IF(OR(ISNUMBER($D76)=FALSE,$F76=""),"",
IF(AND('2.5 CAPEX'!$L79&lt;&gt;"x",'2.5 CAPEX'!$M79&lt;&gt;"x"),0,
IF($F76=0,0,
IF(CM$4&lt;'2.1 Kraftwerk allgemein'!$F$16,0,
IF(CM$4='2.1 Kraftwerk allgemein'!$F$16,'2.5 CAPEX'!$J79/$F76,
IF(CM$4&lt;'2.1 Kraftwerk allgemein'!$F$16+$F76,
('2.5 CAPEX'!$J79+SUM(OFFSET('2.5 CAPEX'!CR79,0,-MIN(MAX($F76-1-('2.1 Kraftwerk allgemein'!$F$16-'1.1 Allgemein'!$I$22+1),0),COLUMN(CD76)-1-('2.1 Kraftwerk allgemein'!$F$16-'1.1 Allgemein'!$I$22+1)),1,MIN(MAX($F76-('2.1 Kraftwerk allgemein'!$F$16-'1.1 Allgemein'!$I$22+1),1),COLUMN(CD76)-('2.1 Kraftwerk allgemein'!$F$16-'1.1 Allgemein'!$I$22+1)))))/$F76,
SUM(OFFSET('2.5 CAPEX'!CR79,0,-MIN($F76-1,COLUMN(CD76)-1),1,MIN($F76,COLUMN(CD76))))/$F76)))))))</f>
        <v/>
      </c>
      <c r="CN76" s="199" t="str">
        <f ca="1">IF('2.1 Kraftwerk allgemein'!$F$15&lt;'1.1 Allgemein'!$I$22,
IF(OR(ISNUMBER($D76)=FALSE,$F76=""),"",
IF(AND('2.5 CAPEX'!$L79&lt;&gt;"x",'2.5 CAPEX'!$M79&lt;&gt;"x"),0,
IF($F76=0,0,
IF(CN$4&lt;'2.1 Kraftwerk allgemein'!$F$16,0,
IF(CN$4='2.1 Kraftwerk allgemein'!$F$16,'2.5 CAPEX'!$J79/$F76,
IF(CN$4&lt;'2.1 Kraftwerk allgemein'!$F$16+$F76,
('2.5 CAPEX'!$J79+SUM(OFFSET('2.5 CAPEX'!CS79,0,-MIN(MAX($F76-1-('2.1 Kraftwerk allgemein'!$F$16-'2.1 Kraftwerk allgemein'!$F$15+1),0),COLUMN(CE76)-1-('2.1 Kraftwerk allgemein'!$F$16-'2.1 Kraftwerk allgemein'!$F$15+1)),1,MIN(MAX($F76-('2.1 Kraftwerk allgemein'!$F$16-'2.1 Kraftwerk allgemein'!$F$15+1),1),COLUMN(CE76)-('2.1 Kraftwerk allgemein'!$F$16-'2.1 Kraftwerk allgemein'!$F$15+1)))))/$F76,
SUM(OFFSET('2.5 CAPEX'!CS79,0,-MIN($F76-1,COLUMN(CE76)-1),1,MIN($F76,COLUMN(CE76))))/$F76)))))),
IF(OR(ISNUMBER($D76)=FALSE,$F76=""),"",
IF(AND('2.5 CAPEX'!$L79&lt;&gt;"x",'2.5 CAPEX'!$M79&lt;&gt;"x"),0,
IF($F76=0,0,
IF(CN$4&lt;'2.1 Kraftwerk allgemein'!$F$16,0,
IF(CN$4='2.1 Kraftwerk allgemein'!$F$16,'2.5 CAPEX'!$J79/$F76,
IF(CN$4&lt;'2.1 Kraftwerk allgemein'!$F$16+$F76,
('2.5 CAPEX'!$J79+SUM(OFFSET('2.5 CAPEX'!CS79,0,-MIN(MAX($F76-1-('2.1 Kraftwerk allgemein'!$F$16-'1.1 Allgemein'!$I$22+1),0),COLUMN(CE76)-1-('2.1 Kraftwerk allgemein'!$F$16-'1.1 Allgemein'!$I$22+1)),1,MIN(MAX($F76-('2.1 Kraftwerk allgemein'!$F$16-'1.1 Allgemein'!$I$22+1),1),COLUMN(CE76)-('2.1 Kraftwerk allgemein'!$F$16-'1.1 Allgemein'!$I$22+1)))))/$F76,
SUM(OFFSET('2.5 CAPEX'!CS79,0,-MIN($F76-1,COLUMN(CE76)-1),1,MIN($F76,COLUMN(CE76))))/$F76)))))))</f>
        <v/>
      </c>
      <c r="CO76" s="199" t="str">
        <f ca="1">IF('2.1 Kraftwerk allgemein'!$F$15&lt;'1.1 Allgemein'!$I$22,
IF(OR(ISNUMBER($D76)=FALSE,$F76=""),"",
IF(AND('2.5 CAPEX'!$L79&lt;&gt;"x",'2.5 CAPEX'!$M79&lt;&gt;"x"),0,
IF($F76=0,0,
IF(CO$4&lt;'2.1 Kraftwerk allgemein'!$F$16,0,
IF(CO$4='2.1 Kraftwerk allgemein'!$F$16,'2.5 CAPEX'!$J79/$F76,
IF(CO$4&lt;'2.1 Kraftwerk allgemein'!$F$16+$F76,
('2.5 CAPEX'!$J79+SUM(OFFSET('2.5 CAPEX'!CT79,0,-MIN(MAX($F76-1-('2.1 Kraftwerk allgemein'!$F$16-'2.1 Kraftwerk allgemein'!$F$15+1),0),COLUMN(CF76)-1-('2.1 Kraftwerk allgemein'!$F$16-'2.1 Kraftwerk allgemein'!$F$15+1)),1,MIN(MAX($F76-('2.1 Kraftwerk allgemein'!$F$16-'2.1 Kraftwerk allgemein'!$F$15+1),1),COLUMN(CF76)-('2.1 Kraftwerk allgemein'!$F$16-'2.1 Kraftwerk allgemein'!$F$15+1)))))/$F76,
SUM(OFFSET('2.5 CAPEX'!CT79,0,-MIN($F76-1,COLUMN(CF76)-1),1,MIN($F76,COLUMN(CF76))))/$F76)))))),
IF(OR(ISNUMBER($D76)=FALSE,$F76=""),"",
IF(AND('2.5 CAPEX'!$L79&lt;&gt;"x",'2.5 CAPEX'!$M79&lt;&gt;"x"),0,
IF($F76=0,0,
IF(CO$4&lt;'2.1 Kraftwerk allgemein'!$F$16,0,
IF(CO$4='2.1 Kraftwerk allgemein'!$F$16,'2.5 CAPEX'!$J79/$F76,
IF(CO$4&lt;'2.1 Kraftwerk allgemein'!$F$16+$F76,
('2.5 CAPEX'!$J79+SUM(OFFSET('2.5 CAPEX'!CT79,0,-MIN(MAX($F76-1-('2.1 Kraftwerk allgemein'!$F$16-'1.1 Allgemein'!$I$22+1),0),COLUMN(CF76)-1-('2.1 Kraftwerk allgemein'!$F$16-'1.1 Allgemein'!$I$22+1)),1,MIN(MAX($F76-('2.1 Kraftwerk allgemein'!$F$16-'1.1 Allgemein'!$I$22+1),1),COLUMN(CF76)-('2.1 Kraftwerk allgemein'!$F$16-'1.1 Allgemein'!$I$22+1)))))/$F76,
SUM(OFFSET('2.5 CAPEX'!CT79,0,-MIN($F76-1,COLUMN(CF76)-1),1,MIN($F76,COLUMN(CF76))))/$F76)))))))</f>
        <v/>
      </c>
      <c r="CP76" s="199" t="str">
        <f ca="1">IF('2.1 Kraftwerk allgemein'!$F$15&lt;'1.1 Allgemein'!$I$22,
IF(OR(ISNUMBER($D76)=FALSE,$F76=""),"",
IF(AND('2.5 CAPEX'!$L79&lt;&gt;"x",'2.5 CAPEX'!$M79&lt;&gt;"x"),0,
IF($F76=0,0,
IF(CP$4&lt;'2.1 Kraftwerk allgemein'!$F$16,0,
IF(CP$4='2.1 Kraftwerk allgemein'!$F$16,'2.5 CAPEX'!$J79/$F76,
IF(CP$4&lt;'2.1 Kraftwerk allgemein'!$F$16+$F76,
('2.5 CAPEX'!$J79+SUM(OFFSET('2.5 CAPEX'!CU79,0,-MIN(MAX($F76-1-('2.1 Kraftwerk allgemein'!$F$16-'2.1 Kraftwerk allgemein'!$F$15+1),0),COLUMN(CG76)-1-('2.1 Kraftwerk allgemein'!$F$16-'2.1 Kraftwerk allgemein'!$F$15+1)),1,MIN(MAX($F76-('2.1 Kraftwerk allgemein'!$F$16-'2.1 Kraftwerk allgemein'!$F$15+1),1),COLUMN(CG76)-('2.1 Kraftwerk allgemein'!$F$16-'2.1 Kraftwerk allgemein'!$F$15+1)))))/$F76,
SUM(OFFSET('2.5 CAPEX'!CU79,0,-MIN($F76-1,COLUMN(CG76)-1),1,MIN($F76,COLUMN(CG76))))/$F76)))))),
IF(OR(ISNUMBER($D76)=FALSE,$F76=""),"",
IF(AND('2.5 CAPEX'!$L79&lt;&gt;"x",'2.5 CAPEX'!$M79&lt;&gt;"x"),0,
IF($F76=0,0,
IF(CP$4&lt;'2.1 Kraftwerk allgemein'!$F$16,0,
IF(CP$4='2.1 Kraftwerk allgemein'!$F$16,'2.5 CAPEX'!$J79/$F76,
IF(CP$4&lt;'2.1 Kraftwerk allgemein'!$F$16+$F76,
('2.5 CAPEX'!$J79+SUM(OFFSET('2.5 CAPEX'!CU79,0,-MIN(MAX($F76-1-('2.1 Kraftwerk allgemein'!$F$16-'1.1 Allgemein'!$I$22+1),0),COLUMN(CG76)-1-('2.1 Kraftwerk allgemein'!$F$16-'1.1 Allgemein'!$I$22+1)),1,MIN(MAX($F76-('2.1 Kraftwerk allgemein'!$F$16-'1.1 Allgemein'!$I$22+1),1),COLUMN(CG76)-('2.1 Kraftwerk allgemein'!$F$16-'1.1 Allgemein'!$I$22+1)))))/$F76,
SUM(OFFSET('2.5 CAPEX'!CU79,0,-MIN($F76-1,COLUMN(CG76)-1),1,MIN($F76,COLUMN(CG76))))/$F76)))))))</f>
        <v/>
      </c>
      <c r="CQ76" s="199" t="str">
        <f ca="1">IF('2.1 Kraftwerk allgemein'!$F$15&lt;'1.1 Allgemein'!$I$22,
IF(OR(ISNUMBER($D76)=FALSE,$F76=""),"",
IF(AND('2.5 CAPEX'!$L79&lt;&gt;"x",'2.5 CAPEX'!$M79&lt;&gt;"x"),0,
IF($F76=0,0,
IF(CQ$4&lt;'2.1 Kraftwerk allgemein'!$F$16,0,
IF(CQ$4='2.1 Kraftwerk allgemein'!$F$16,'2.5 CAPEX'!$J79/$F76,
IF(CQ$4&lt;'2.1 Kraftwerk allgemein'!$F$16+$F76,
('2.5 CAPEX'!$J79+SUM(OFFSET('2.5 CAPEX'!CV79,0,-MIN(MAX($F76-1-('2.1 Kraftwerk allgemein'!$F$16-'2.1 Kraftwerk allgemein'!$F$15+1),0),COLUMN(CH76)-1-('2.1 Kraftwerk allgemein'!$F$16-'2.1 Kraftwerk allgemein'!$F$15+1)),1,MIN(MAX($F76-('2.1 Kraftwerk allgemein'!$F$16-'2.1 Kraftwerk allgemein'!$F$15+1),1),COLUMN(CH76)-('2.1 Kraftwerk allgemein'!$F$16-'2.1 Kraftwerk allgemein'!$F$15+1)))))/$F76,
SUM(OFFSET('2.5 CAPEX'!CV79,0,-MIN($F76-1,COLUMN(CH76)-1),1,MIN($F76,COLUMN(CH76))))/$F76)))))),
IF(OR(ISNUMBER($D76)=FALSE,$F76=""),"",
IF(AND('2.5 CAPEX'!$L79&lt;&gt;"x",'2.5 CAPEX'!$M79&lt;&gt;"x"),0,
IF($F76=0,0,
IF(CQ$4&lt;'2.1 Kraftwerk allgemein'!$F$16,0,
IF(CQ$4='2.1 Kraftwerk allgemein'!$F$16,'2.5 CAPEX'!$J79/$F76,
IF(CQ$4&lt;'2.1 Kraftwerk allgemein'!$F$16+$F76,
('2.5 CAPEX'!$J79+SUM(OFFSET('2.5 CAPEX'!CV79,0,-MIN(MAX($F76-1-('2.1 Kraftwerk allgemein'!$F$16-'1.1 Allgemein'!$I$22+1),0),COLUMN(CH76)-1-('2.1 Kraftwerk allgemein'!$F$16-'1.1 Allgemein'!$I$22+1)),1,MIN(MAX($F76-('2.1 Kraftwerk allgemein'!$F$16-'1.1 Allgemein'!$I$22+1),1),COLUMN(CH76)-('2.1 Kraftwerk allgemein'!$F$16-'1.1 Allgemein'!$I$22+1)))))/$F76,
SUM(OFFSET('2.5 CAPEX'!CV79,0,-MIN($F76-1,COLUMN(CH76)-1),1,MIN($F76,COLUMN(CH76))))/$F76)))))))</f>
        <v/>
      </c>
      <c r="CR76" s="199" t="str">
        <f ca="1">IF('2.1 Kraftwerk allgemein'!$F$15&lt;'1.1 Allgemein'!$I$22,
IF(OR(ISNUMBER($D76)=FALSE,$F76=""),"",
IF(AND('2.5 CAPEX'!$L79&lt;&gt;"x",'2.5 CAPEX'!$M79&lt;&gt;"x"),0,
IF($F76=0,0,
IF(CR$4&lt;'2.1 Kraftwerk allgemein'!$F$16,0,
IF(CR$4='2.1 Kraftwerk allgemein'!$F$16,'2.5 CAPEX'!$J79/$F76,
IF(CR$4&lt;'2.1 Kraftwerk allgemein'!$F$16+$F76,
('2.5 CAPEX'!$J79+SUM(OFFSET('2.5 CAPEX'!CW79,0,-MIN(MAX($F76-1-('2.1 Kraftwerk allgemein'!$F$16-'2.1 Kraftwerk allgemein'!$F$15+1),0),COLUMN(CI76)-1-('2.1 Kraftwerk allgemein'!$F$16-'2.1 Kraftwerk allgemein'!$F$15+1)),1,MIN(MAX($F76-('2.1 Kraftwerk allgemein'!$F$16-'2.1 Kraftwerk allgemein'!$F$15+1),1),COLUMN(CI76)-('2.1 Kraftwerk allgemein'!$F$16-'2.1 Kraftwerk allgemein'!$F$15+1)))))/$F76,
SUM(OFFSET('2.5 CAPEX'!CW79,0,-MIN($F76-1,COLUMN(CI76)-1),1,MIN($F76,COLUMN(CI76))))/$F76)))))),
IF(OR(ISNUMBER($D76)=FALSE,$F76=""),"",
IF(AND('2.5 CAPEX'!$L79&lt;&gt;"x",'2.5 CAPEX'!$M79&lt;&gt;"x"),0,
IF($F76=0,0,
IF(CR$4&lt;'2.1 Kraftwerk allgemein'!$F$16,0,
IF(CR$4='2.1 Kraftwerk allgemein'!$F$16,'2.5 CAPEX'!$J79/$F76,
IF(CR$4&lt;'2.1 Kraftwerk allgemein'!$F$16+$F76,
('2.5 CAPEX'!$J79+SUM(OFFSET('2.5 CAPEX'!CW79,0,-MIN(MAX($F76-1-('2.1 Kraftwerk allgemein'!$F$16-'1.1 Allgemein'!$I$22+1),0),COLUMN(CI76)-1-('2.1 Kraftwerk allgemein'!$F$16-'1.1 Allgemein'!$I$22+1)),1,MIN(MAX($F76-('2.1 Kraftwerk allgemein'!$F$16-'1.1 Allgemein'!$I$22+1),1),COLUMN(CI76)-('2.1 Kraftwerk allgemein'!$F$16-'1.1 Allgemein'!$I$22+1)))))/$F76,
SUM(OFFSET('2.5 CAPEX'!CW79,0,-MIN($F76-1,COLUMN(CI76)-1),1,MIN($F76,COLUMN(CI76))))/$F76)))))))</f>
        <v/>
      </c>
      <c r="CS76" s="199" t="str">
        <f ca="1">IF('2.1 Kraftwerk allgemein'!$F$15&lt;'1.1 Allgemein'!$I$22,
IF(OR(ISNUMBER($D76)=FALSE,$F76=""),"",
IF(AND('2.5 CAPEX'!$L79&lt;&gt;"x",'2.5 CAPEX'!$M79&lt;&gt;"x"),0,
IF($F76=0,0,
IF(CS$4&lt;'2.1 Kraftwerk allgemein'!$F$16,0,
IF(CS$4='2.1 Kraftwerk allgemein'!$F$16,'2.5 CAPEX'!$J79/$F76,
IF(CS$4&lt;'2.1 Kraftwerk allgemein'!$F$16+$F76,
('2.5 CAPEX'!$J79+SUM(OFFSET('2.5 CAPEX'!CX79,0,-MIN(MAX($F76-1-('2.1 Kraftwerk allgemein'!$F$16-'2.1 Kraftwerk allgemein'!$F$15+1),0),COLUMN(CJ76)-1-('2.1 Kraftwerk allgemein'!$F$16-'2.1 Kraftwerk allgemein'!$F$15+1)),1,MIN(MAX($F76-('2.1 Kraftwerk allgemein'!$F$16-'2.1 Kraftwerk allgemein'!$F$15+1),1),COLUMN(CJ76)-('2.1 Kraftwerk allgemein'!$F$16-'2.1 Kraftwerk allgemein'!$F$15+1)))))/$F76,
SUM(OFFSET('2.5 CAPEX'!CX79,0,-MIN($F76-1,COLUMN(CJ76)-1),1,MIN($F76,COLUMN(CJ76))))/$F76)))))),
IF(OR(ISNUMBER($D76)=FALSE,$F76=""),"",
IF(AND('2.5 CAPEX'!$L79&lt;&gt;"x",'2.5 CAPEX'!$M79&lt;&gt;"x"),0,
IF($F76=0,0,
IF(CS$4&lt;'2.1 Kraftwerk allgemein'!$F$16,0,
IF(CS$4='2.1 Kraftwerk allgemein'!$F$16,'2.5 CAPEX'!$J79/$F76,
IF(CS$4&lt;'2.1 Kraftwerk allgemein'!$F$16+$F76,
('2.5 CAPEX'!$J79+SUM(OFFSET('2.5 CAPEX'!CX79,0,-MIN(MAX($F76-1-('2.1 Kraftwerk allgemein'!$F$16-'1.1 Allgemein'!$I$22+1),0),COLUMN(CJ76)-1-('2.1 Kraftwerk allgemein'!$F$16-'1.1 Allgemein'!$I$22+1)),1,MIN(MAX($F76-('2.1 Kraftwerk allgemein'!$F$16-'1.1 Allgemein'!$I$22+1),1),COLUMN(CJ76)-('2.1 Kraftwerk allgemein'!$F$16-'1.1 Allgemein'!$I$22+1)))))/$F76,
SUM(OFFSET('2.5 CAPEX'!CX79,0,-MIN($F76-1,COLUMN(CJ76)-1),1,MIN($F76,COLUMN(CJ76))))/$F76)))))))</f>
        <v/>
      </c>
      <c r="CT76" s="199" t="str">
        <f ca="1">IF('2.1 Kraftwerk allgemein'!$F$15&lt;'1.1 Allgemein'!$I$22,
IF(OR(ISNUMBER($D76)=FALSE,$F76=""),"",
IF(AND('2.5 CAPEX'!$L79&lt;&gt;"x",'2.5 CAPEX'!$M79&lt;&gt;"x"),0,
IF($F76=0,0,
IF(CT$4&lt;'2.1 Kraftwerk allgemein'!$F$16,0,
IF(CT$4='2.1 Kraftwerk allgemein'!$F$16,'2.5 CAPEX'!$J79/$F76,
IF(CT$4&lt;'2.1 Kraftwerk allgemein'!$F$16+$F76,
('2.5 CAPEX'!$J79+SUM(OFFSET('2.5 CAPEX'!CY79,0,-MIN(MAX($F76-1-('2.1 Kraftwerk allgemein'!$F$16-'2.1 Kraftwerk allgemein'!$F$15+1),0),COLUMN(CK76)-1-('2.1 Kraftwerk allgemein'!$F$16-'2.1 Kraftwerk allgemein'!$F$15+1)),1,MIN(MAX($F76-('2.1 Kraftwerk allgemein'!$F$16-'2.1 Kraftwerk allgemein'!$F$15+1),1),COLUMN(CK76)-('2.1 Kraftwerk allgemein'!$F$16-'2.1 Kraftwerk allgemein'!$F$15+1)))))/$F76,
SUM(OFFSET('2.5 CAPEX'!CY79,0,-MIN($F76-1,COLUMN(CK76)-1),1,MIN($F76,COLUMN(CK76))))/$F76)))))),
IF(OR(ISNUMBER($D76)=FALSE,$F76=""),"",
IF(AND('2.5 CAPEX'!$L79&lt;&gt;"x",'2.5 CAPEX'!$M79&lt;&gt;"x"),0,
IF($F76=0,0,
IF(CT$4&lt;'2.1 Kraftwerk allgemein'!$F$16,0,
IF(CT$4='2.1 Kraftwerk allgemein'!$F$16,'2.5 CAPEX'!$J79/$F76,
IF(CT$4&lt;'2.1 Kraftwerk allgemein'!$F$16+$F76,
('2.5 CAPEX'!$J79+SUM(OFFSET('2.5 CAPEX'!CY79,0,-MIN(MAX($F76-1-('2.1 Kraftwerk allgemein'!$F$16-'1.1 Allgemein'!$I$22+1),0),COLUMN(CK76)-1-('2.1 Kraftwerk allgemein'!$F$16-'1.1 Allgemein'!$I$22+1)),1,MIN(MAX($F76-('2.1 Kraftwerk allgemein'!$F$16-'1.1 Allgemein'!$I$22+1),1),COLUMN(CK76)-('2.1 Kraftwerk allgemein'!$F$16-'1.1 Allgemein'!$I$22+1)))))/$F76,
SUM(OFFSET('2.5 CAPEX'!CY79,0,-MIN($F76-1,COLUMN(CK76)-1),1,MIN($F76,COLUMN(CK76))))/$F76)))))))</f>
        <v/>
      </c>
      <c r="CU76" s="199" t="str">
        <f ca="1">IF('2.1 Kraftwerk allgemein'!$F$15&lt;'1.1 Allgemein'!$I$22,
IF(OR(ISNUMBER($D76)=FALSE,$F76=""),"",
IF(AND('2.5 CAPEX'!$L79&lt;&gt;"x",'2.5 CAPEX'!$M79&lt;&gt;"x"),0,
IF($F76=0,0,
IF(CU$4&lt;'2.1 Kraftwerk allgemein'!$F$16,0,
IF(CU$4='2.1 Kraftwerk allgemein'!$F$16,'2.5 CAPEX'!$J79/$F76,
IF(CU$4&lt;'2.1 Kraftwerk allgemein'!$F$16+$F76,
('2.5 CAPEX'!$J79+SUM(OFFSET('2.5 CAPEX'!CZ79,0,-MIN(MAX($F76-1-('2.1 Kraftwerk allgemein'!$F$16-'2.1 Kraftwerk allgemein'!$F$15+1),0),COLUMN(CL76)-1-('2.1 Kraftwerk allgemein'!$F$16-'2.1 Kraftwerk allgemein'!$F$15+1)),1,MIN(MAX($F76-('2.1 Kraftwerk allgemein'!$F$16-'2.1 Kraftwerk allgemein'!$F$15+1),1),COLUMN(CL76)-('2.1 Kraftwerk allgemein'!$F$16-'2.1 Kraftwerk allgemein'!$F$15+1)))))/$F76,
SUM(OFFSET('2.5 CAPEX'!CZ79,0,-MIN($F76-1,COLUMN(CL76)-1),1,MIN($F76,COLUMN(CL76))))/$F76)))))),
IF(OR(ISNUMBER($D76)=FALSE,$F76=""),"",
IF(AND('2.5 CAPEX'!$L79&lt;&gt;"x",'2.5 CAPEX'!$M79&lt;&gt;"x"),0,
IF($F76=0,0,
IF(CU$4&lt;'2.1 Kraftwerk allgemein'!$F$16,0,
IF(CU$4='2.1 Kraftwerk allgemein'!$F$16,'2.5 CAPEX'!$J79/$F76,
IF(CU$4&lt;'2.1 Kraftwerk allgemein'!$F$16+$F76,
('2.5 CAPEX'!$J79+SUM(OFFSET('2.5 CAPEX'!CZ79,0,-MIN(MAX($F76-1-('2.1 Kraftwerk allgemein'!$F$16-'1.1 Allgemein'!$I$22+1),0),COLUMN(CL76)-1-('2.1 Kraftwerk allgemein'!$F$16-'1.1 Allgemein'!$I$22+1)),1,MIN(MAX($F76-('2.1 Kraftwerk allgemein'!$F$16-'1.1 Allgemein'!$I$22+1),1),COLUMN(CL76)-('2.1 Kraftwerk allgemein'!$F$16-'1.1 Allgemein'!$I$22+1)))))/$F76,
SUM(OFFSET('2.5 CAPEX'!CZ79,0,-MIN($F76-1,COLUMN(CL76)-1),1,MIN($F76,COLUMN(CL76))))/$F76)))))))</f>
        <v/>
      </c>
      <c r="CV76" s="199" t="str">
        <f ca="1">IF('2.1 Kraftwerk allgemein'!$F$15&lt;'1.1 Allgemein'!$I$22,
IF(OR(ISNUMBER($D76)=FALSE,$F76=""),"",
IF(AND('2.5 CAPEX'!$L79&lt;&gt;"x",'2.5 CAPEX'!$M79&lt;&gt;"x"),0,
IF($F76=0,0,
IF(CV$4&lt;'2.1 Kraftwerk allgemein'!$F$16,0,
IF(CV$4='2.1 Kraftwerk allgemein'!$F$16,'2.5 CAPEX'!$J79/$F76,
IF(CV$4&lt;'2.1 Kraftwerk allgemein'!$F$16+$F76,
('2.5 CAPEX'!$J79+SUM(OFFSET('2.5 CAPEX'!DA79,0,-MIN(MAX($F76-1-('2.1 Kraftwerk allgemein'!$F$16-'2.1 Kraftwerk allgemein'!$F$15+1),0),COLUMN(CM76)-1-('2.1 Kraftwerk allgemein'!$F$16-'2.1 Kraftwerk allgemein'!$F$15+1)),1,MIN(MAX($F76-('2.1 Kraftwerk allgemein'!$F$16-'2.1 Kraftwerk allgemein'!$F$15+1),1),COLUMN(CM76)-('2.1 Kraftwerk allgemein'!$F$16-'2.1 Kraftwerk allgemein'!$F$15+1)))))/$F76,
SUM(OFFSET('2.5 CAPEX'!DA79,0,-MIN($F76-1,COLUMN(CM76)-1),1,MIN($F76,COLUMN(CM76))))/$F76)))))),
IF(OR(ISNUMBER($D76)=FALSE,$F76=""),"",
IF(AND('2.5 CAPEX'!$L79&lt;&gt;"x",'2.5 CAPEX'!$M79&lt;&gt;"x"),0,
IF($F76=0,0,
IF(CV$4&lt;'2.1 Kraftwerk allgemein'!$F$16,0,
IF(CV$4='2.1 Kraftwerk allgemein'!$F$16,'2.5 CAPEX'!$J79/$F76,
IF(CV$4&lt;'2.1 Kraftwerk allgemein'!$F$16+$F76,
('2.5 CAPEX'!$J79+SUM(OFFSET('2.5 CAPEX'!DA79,0,-MIN(MAX($F76-1-('2.1 Kraftwerk allgemein'!$F$16-'1.1 Allgemein'!$I$22+1),0),COLUMN(CM76)-1-('2.1 Kraftwerk allgemein'!$F$16-'1.1 Allgemein'!$I$22+1)),1,MIN(MAX($F76-('2.1 Kraftwerk allgemein'!$F$16-'1.1 Allgemein'!$I$22+1),1),COLUMN(CM76)-('2.1 Kraftwerk allgemein'!$F$16-'1.1 Allgemein'!$I$22+1)))))/$F76,
SUM(OFFSET('2.5 CAPEX'!DA79,0,-MIN($F76-1,COLUMN(CM76)-1),1,MIN($F76,COLUMN(CM76))))/$F76)))))))</f>
        <v/>
      </c>
      <c r="CW76" s="199" t="str">
        <f ca="1">IF('2.1 Kraftwerk allgemein'!$F$15&lt;'1.1 Allgemein'!$I$22,
IF(OR(ISNUMBER($D76)=FALSE,$F76=""),"",
IF(AND('2.5 CAPEX'!$L79&lt;&gt;"x",'2.5 CAPEX'!$M79&lt;&gt;"x"),0,
IF($F76=0,0,
IF(CW$4&lt;'2.1 Kraftwerk allgemein'!$F$16,0,
IF(CW$4='2.1 Kraftwerk allgemein'!$F$16,'2.5 CAPEX'!$J79/$F76,
IF(CW$4&lt;'2.1 Kraftwerk allgemein'!$F$16+$F76,
('2.5 CAPEX'!$J79+SUM(OFFSET('2.5 CAPEX'!DB79,0,-MIN(MAX($F76-1-('2.1 Kraftwerk allgemein'!$F$16-'2.1 Kraftwerk allgemein'!$F$15+1),0),COLUMN(CN76)-1-('2.1 Kraftwerk allgemein'!$F$16-'2.1 Kraftwerk allgemein'!$F$15+1)),1,MIN(MAX($F76-('2.1 Kraftwerk allgemein'!$F$16-'2.1 Kraftwerk allgemein'!$F$15+1),1),COLUMN(CN76)-('2.1 Kraftwerk allgemein'!$F$16-'2.1 Kraftwerk allgemein'!$F$15+1)))))/$F76,
SUM(OFFSET('2.5 CAPEX'!DB79,0,-MIN($F76-1,COLUMN(CN76)-1),1,MIN($F76,COLUMN(CN76))))/$F76)))))),
IF(OR(ISNUMBER($D76)=FALSE,$F76=""),"",
IF(AND('2.5 CAPEX'!$L79&lt;&gt;"x",'2.5 CAPEX'!$M79&lt;&gt;"x"),0,
IF($F76=0,0,
IF(CW$4&lt;'2.1 Kraftwerk allgemein'!$F$16,0,
IF(CW$4='2.1 Kraftwerk allgemein'!$F$16,'2.5 CAPEX'!$J79/$F76,
IF(CW$4&lt;'2.1 Kraftwerk allgemein'!$F$16+$F76,
('2.5 CAPEX'!$J79+SUM(OFFSET('2.5 CAPEX'!DB79,0,-MIN(MAX($F76-1-('2.1 Kraftwerk allgemein'!$F$16-'1.1 Allgemein'!$I$22+1),0),COLUMN(CN76)-1-('2.1 Kraftwerk allgemein'!$F$16-'1.1 Allgemein'!$I$22+1)),1,MIN(MAX($F76-('2.1 Kraftwerk allgemein'!$F$16-'1.1 Allgemein'!$I$22+1),1),COLUMN(CN76)-('2.1 Kraftwerk allgemein'!$F$16-'1.1 Allgemein'!$I$22+1)))))/$F76,
SUM(OFFSET('2.5 CAPEX'!DB79,0,-MIN($F76-1,COLUMN(CN76)-1),1,MIN($F76,COLUMN(CN76))))/$F76)))))))</f>
        <v/>
      </c>
      <c r="CX76" s="199" t="str">
        <f ca="1">IF('2.1 Kraftwerk allgemein'!$F$15&lt;'1.1 Allgemein'!$I$22,
IF(OR(ISNUMBER($D76)=FALSE,$F76=""),"",
IF(AND('2.5 CAPEX'!$L79&lt;&gt;"x",'2.5 CAPEX'!$M79&lt;&gt;"x"),0,
IF($F76=0,0,
IF(CX$4&lt;'2.1 Kraftwerk allgemein'!$F$16,0,
IF(CX$4='2.1 Kraftwerk allgemein'!$F$16,'2.5 CAPEX'!$J79/$F76,
IF(CX$4&lt;'2.1 Kraftwerk allgemein'!$F$16+$F76,
('2.5 CAPEX'!$J79+SUM(OFFSET('2.5 CAPEX'!DC79,0,-MIN(MAX($F76-1-('2.1 Kraftwerk allgemein'!$F$16-'2.1 Kraftwerk allgemein'!$F$15+1),0),COLUMN(CO76)-1-('2.1 Kraftwerk allgemein'!$F$16-'2.1 Kraftwerk allgemein'!$F$15+1)),1,MIN(MAX($F76-('2.1 Kraftwerk allgemein'!$F$16-'2.1 Kraftwerk allgemein'!$F$15+1),1),COLUMN(CO76)-('2.1 Kraftwerk allgemein'!$F$16-'2.1 Kraftwerk allgemein'!$F$15+1)))))/$F76,
SUM(OFFSET('2.5 CAPEX'!DC79,0,-MIN($F76-1,COLUMN(CO76)-1),1,MIN($F76,COLUMN(CO76))))/$F76)))))),
IF(OR(ISNUMBER($D76)=FALSE,$F76=""),"",
IF(AND('2.5 CAPEX'!$L79&lt;&gt;"x",'2.5 CAPEX'!$M79&lt;&gt;"x"),0,
IF($F76=0,0,
IF(CX$4&lt;'2.1 Kraftwerk allgemein'!$F$16,0,
IF(CX$4='2.1 Kraftwerk allgemein'!$F$16,'2.5 CAPEX'!$J79/$F76,
IF(CX$4&lt;'2.1 Kraftwerk allgemein'!$F$16+$F76,
('2.5 CAPEX'!$J79+SUM(OFFSET('2.5 CAPEX'!DC79,0,-MIN(MAX($F76-1-('2.1 Kraftwerk allgemein'!$F$16-'1.1 Allgemein'!$I$22+1),0),COLUMN(CO76)-1-('2.1 Kraftwerk allgemein'!$F$16-'1.1 Allgemein'!$I$22+1)),1,MIN(MAX($F76-('2.1 Kraftwerk allgemein'!$F$16-'1.1 Allgemein'!$I$22+1),1),COLUMN(CO76)-('2.1 Kraftwerk allgemein'!$F$16-'1.1 Allgemein'!$I$22+1)))))/$F76,
SUM(OFFSET('2.5 CAPEX'!DC79,0,-MIN($F76-1,COLUMN(CO76)-1),1,MIN($F76,COLUMN(CO76))))/$F76)))))))</f>
        <v/>
      </c>
      <c r="CY76" s="199" t="str">
        <f ca="1">IF('2.1 Kraftwerk allgemein'!$F$15&lt;'1.1 Allgemein'!$I$22,
IF(OR(ISNUMBER($D76)=FALSE,$F76=""),"",
IF(AND('2.5 CAPEX'!$L79&lt;&gt;"x",'2.5 CAPEX'!$M79&lt;&gt;"x"),0,
IF($F76=0,0,
IF(CY$4&lt;'2.1 Kraftwerk allgemein'!$F$16,0,
IF(CY$4='2.1 Kraftwerk allgemein'!$F$16,'2.5 CAPEX'!$J79/$F76,
IF(CY$4&lt;'2.1 Kraftwerk allgemein'!$F$16+$F76,
('2.5 CAPEX'!$J79+SUM(OFFSET('2.5 CAPEX'!DD79,0,-MIN(MAX($F76-1-('2.1 Kraftwerk allgemein'!$F$16-'2.1 Kraftwerk allgemein'!$F$15+1),0),COLUMN(CP76)-1-('2.1 Kraftwerk allgemein'!$F$16-'2.1 Kraftwerk allgemein'!$F$15+1)),1,MIN(MAX($F76-('2.1 Kraftwerk allgemein'!$F$16-'2.1 Kraftwerk allgemein'!$F$15+1),1),COLUMN(CP76)-('2.1 Kraftwerk allgemein'!$F$16-'2.1 Kraftwerk allgemein'!$F$15+1)))))/$F76,
SUM(OFFSET('2.5 CAPEX'!DD79,0,-MIN($F76-1,COLUMN(CP76)-1),1,MIN($F76,COLUMN(CP76))))/$F76)))))),
IF(OR(ISNUMBER($D76)=FALSE,$F76=""),"",
IF(AND('2.5 CAPEX'!$L79&lt;&gt;"x",'2.5 CAPEX'!$M79&lt;&gt;"x"),0,
IF($F76=0,0,
IF(CY$4&lt;'2.1 Kraftwerk allgemein'!$F$16,0,
IF(CY$4='2.1 Kraftwerk allgemein'!$F$16,'2.5 CAPEX'!$J79/$F76,
IF(CY$4&lt;'2.1 Kraftwerk allgemein'!$F$16+$F76,
('2.5 CAPEX'!$J79+SUM(OFFSET('2.5 CAPEX'!DD79,0,-MIN(MAX($F76-1-('2.1 Kraftwerk allgemein'!$F$16-'1.1 Allgemein'!$I$22+1),0),COLUMN(CP76)-1-('2.1 Kraftwerk allgemein'!$F$16-'1.1 Allgemein'!$I$22+1)),1,MIN(MAX($F76-('2.1 Kraftwerk allgemein'!$F$16-'1.1 Allgemein'!$I$22+1),1),COLUMN(CP76)-('2.1 Kraftwerk allgemein'!$F$16-'1.1 Allgemein'!$I$22+1)))))/$F76,
SUM(OFFSET('2.5 CAPEX'!DD79,0,-MIN($F76-1,COLUMN(CP76)-1),1,MIN($F76,COLUMN(CP76))))/$F76)))))))</f>
        <v/>
      </c>
      <c r="CZ76" s="199" t="str">
        <f ca="1">IF('2.1 Kraftwerk allgemein'!$F$15&lt;'1.1 Allgemein'!$I$22,
IF(OR(ISNUMBER($D76)=FALSE,$F76=""),"",
IF(AND('2.5 CAPEX'!$L79&lt;&gt;"x",'2.5 CAPEX'!$M79&lt;&gt;"x"),0,
IF($F76=0,0,
IF(CZ$4&lt;'2.1 Kraftwerk allgemein'!$F$16,0,
IF(CZ$4='2.1 Kraftwerk allgemein'!$F$16,'2.5 CAPEX'!$J79/$F76,
IF(CZ$4&lt;'2.1 Kraftwerk allgemein'!$F$16+$F76,
('2.5 CAPEX'!$J79+SUM(OFFSET('2.5 CAPEX'!DE79,0,-MIN(MAX($F76-1-('2.1 Kraftwerk allgemein'!$F$16-'2.1 Kraftwerk allgemein'!$F$15+1),0),COLUMN(CQ76)-1-('2.1 Kraftwerk allgemein'!$F$16-'2.1 Kraftwerk allgemein'!$F$15+1)),1,MIN(MAX($F76-('2.1 Kraftwerk allgemein'!$F$16-'2.1 Kraftwerk allgemein'!$F$15+1),1),COLUMN(CQ76)-('2.1 Kraftwerk allgemein'!$F$16-'2.1 Kraftwerk allgemein'!$F$15+1)))))/$F76,
SUM(OFFSET('2.5 CAPEX'!DE79,0,-MIN($F76-1,COLUMN(CQ76)-1),1,MIN($F76,COLUMN(CQ76))))/$F76)))))),
IF(OR(ISNUMBER($D76)=FALSE,$F76=""),"",
IF(AND('2.5 CAPEX'!$L79&lt;&gt;"x",'2.5 CAPEX'!$M79&lt;&gt;"x"),0,
IF($F76=0,0,
IF(CZ$4&lt;'2.1 Kraftwerk allgemein'!$F$16,0,
IF(CZ$4='2.1 Kraftwerk allgemein'!$F$16,'2.5 CAPEX'!$J79/$F76,
IF(CZ$4&lt;'2.1 Kraftwerk allgemein'!$F$16+$F76,
('2.5 CAPEX'!$J79+SUM(OFFSET('2.5 CAPEX'!DE79,0,-MIN(MAX($F76-1-('2.1 Kraftwerk allgemein'!$F$16-'1.1 Allgemein'!$I$22+1),0),COLUMN(CQ76)-1-('2.1 Kraftwerk allgemein'!$F$16-'1.1 Allgemein'!$I$22+1)),1,MIN(MAX($F76-('2.1 Kraftwerk allgemein'!$F$16-'1.1 Allgemein'!$I$22+1),1),COLUMN(CQ76)-('2.1 Kraftwerk allgemein'!$F$16-'1.1 Allgemein'!$I$22+1)))))/$F76,
SUM(OFFSET('2.5 CAPEX'!DE79,0,-MIN($F76-1,COLUMN(CQ76)-1),1,MIN($F76,COLUMN(CQ76))))/$F76)))))))</f>
        <v/>
      </c>
      <c r="DA76" s="199" t="str">
        <f ca="1">IF('2.1 Kraftwerk allgemein'!$F$15&lt;'1.1 Allgemein'!$I$22,
IF(OR(ISNUMBER($D76)=FALSE,$F76=""),"",
IF(AND('2.5 CAPEX'!$L79&lt;&gt;"x",'2.5 CAPEX'!$M79&lt;&gt;"x"),0,
IF($F76=0,0,
IF(DA$4&lt;'2.1 Kraftwerk allgemein'!$F$16,0,
IF(DA$4='2.1 Kraftwerk allgemein'!$F$16,'2.5 CAPEX'!$J79/$F76,
IF(DA$4&lt;'2.1 Kraftwerk allgemein'!$F$16+$F76,
('2.5 CAPEX'!$J79+SUM(OFFSET('2.5 CAPEX'!DF79,0,-MIN(MAX($F76-1-('2.1 Kraftwerk allgemein'!$F$16-'2.1 Kraftwerk allgemein'!$F$15+1),0),COLUMN(CR76)-1-('2.1 Kraftwerk allgemein'!$F$16-'2.1 Kraftwerk allgemein'!$F$15+1)),1,MIN(MAX($F76-('2.1 Kraftwerk allgemein'!$F$16-'2.1 Kraftwerk allgemein'!$F$15+1),1),COLUMN(CR76)-('2.1 Kraftwerk allgemein'!$F$16-'2.1 Kraftwerk allgemein'!$F$15+1)))))/$F76,
SUM(OFFSET('2.5 CAPEX'!DF79,0,-MIN($F76-1,COLUMN(CR76)-1),1,MIN($F76,COLUMN(CR76))))/$F76)))))),
IF(OR(ISNUMBER($D76)=FALSE,$F76=""),"",
IF(AND('2.5 CAPEX'!$L79&lt;&gt;"x",'2.5 CAPEX'!$M79&lt;&gt;"x"),0,
IF($F76=0,0,
IF(DA$4&lt;'2.1 Kraftwerk allgemein'!$F$16,0,
IF(DA$4='2.1 Kraftwerk allgemein'!$F$16,'2.5 CAPEX'!$J79/$F76,
IF(DA$4&lt;'2.1 Kraftwerk allgemein'!$F$16+$F76,
('2.5 CAPEX'!$J79+SUM(OFFSET('2.5 CAPEX'!DF79,0,-MIN(MAX($F76-1-('2.1 Kraftwerk allgemein'!$F$16-'1.1 Allgemein'!$I$22+1),0),COLUMN(CR76)-1-('2.1 Kraftwerk allgemein'!$F$16-'1.1 Allgemein'!$I$22+1)),1,MIN(MAX($F76-('2.1 Kraftwerk allgemein'!$F$16-'1.1 Allgemein'!$I$22+1),1),COLUMN(CR76)-('2.1 Kraftwerk allgemein'!$F$16-'1.1 Allgemein'!$I$22+1)))))/$F76,
SUM(OFFSET('2.5 CAPEX'!DF79,0,-MIN($F76-1,COLUMN(CR76)-1),1,MIN($F76,COLUMN(CR76))))/$F76)))))))</f>
        <v/>
      </c>
      <c r="DB76" s="199" t="str">
        <f ca="1">IF('2.1 Kraftwerk allgemein'!$F$15&lt;'1.1 Allgemein'!$I$22,
IF(OR(ISNUMBER($D76)=FALSE,$F76=""),"",
IF(AND('2.5 CAPEX'!$L79&lt;&gt;"x",'2.5 CAPEX'!$M79&lt;&gt;"x"),0,
IF($F76=0,0,
IF(DB$4&lt;'2.1 Kraftwerk allgemein'!$F$16,0,
IF(DB$4='2.1 Kraftwerk allgemein'!$F$16,'2.5 CAPEX'!$J79/$F76,
IF(DB$4&lt;'2.1 Kraftwerk allgemein'!$F$16+$F76,
('2.5 CAPEX'!$J79+SUM(OFFSET('2.5 CAPEX'!DG79,0,-MIN(MAX($F76-1-('2.1 Kraftwerk allgemein'!$F$16-'2.1 Kraftwerk allgemein'!$F$15+1),0),COLUMN(CS76)-1-('2.1 Kraftwerk allgemein'!$F$16-'2.1 Kraftwerk allgemein'!$F$15+1)),1,MIN(MAX($F76-('2.1 Kraftwerk allgemein'!$F$16-'2.1 Kraftwerk allgemein'!$F$15+1),1),COLUMN(CS76)-('2.1 Kraftwerk allgemein'!$F$16-'2.1 Kraftwerk allgemein'!$F$15+1)))))/$F76,
SUM(OFFSET('2.5 CAPEX'!DG79,0,-MIN($F76-1,COLUMN(CS76)-1),1,MIN($F76,COLUMN(CS76))))/$F76)))))),
IF(OR(ISNUMBER($D76)=FALSE,$F76=""),"",
IF(AND('2.5 CAPEX'!$L79&lt;&gt;"x",'2.5 CAPEX'!$M79&lt;&gt;"x"),0,
IF($F76=0,0,
IF(DB$4&lt;'2.1 Kraftwerk allgemein'!$F$16,0,
IF(DB$4='2.1 Kraftwerk allgemein'!$F$16,'2.5 CAPEX'!$J79/$F76,
IF(DB$4&lt;'2.1 Kraftwerk allgemein'!$F$16+$F76,
('2.5 CAPEX'!$J79+SUM(OFFSET('2.5 CAPEX'!DG79,0,-MIN(MAX($F76-1-('2.1 Kraftwerk allgemein'!$F$16-'1.1 Allgemein'!$I$22+1),0),COLUMN(CS76)-1-('2.1 Kraftwerk allgemein'!$F$16-'1.1 Allgemein'!$I$22+1)),1,MIN(MAX($F76-('2.1 Kraftwerk allgemein'!$F$16-'1.1 Allgemein'!$I$22+1),1),COLUMN(CS76)-('2.1 Kraftwerk allgemein'!$F$16-'1.1 Allgemein'!$I$22+1)))))/$F76,
SUM(OFFSET('2.5 CAPEX'!DG79,0,-MIN($F76-1,COLUMN(CS76)-1),1,MIN($F76,COLUMN(CS76))))/$F76)))))))</f>
        <v/>
      </c>
      <c r="DC76" s="199" t="str">
        <f ca="1">IF('2.1 Kraftwerk allgemein'!$F$15&lt;'1.1 Allgemein'!$I$22,
IF(OR(ISNUMBER($D76)=FALSE,$F76=""),"",
IF(AND('2.5 CAPEX'!$L79&lt;&gt;"x",'2.5 CAPEX'!$M79&lt;&gt;"x"),0,
IF($F76=0,0,
IF(DC$4&lt;'2.1 Kraftwerk allgemein'!$F$16,0,
IF(DC$4='2.1 Kraftwerk allgemein'!$F$16,'2.5 CAPEX'!$J79/$F76,
IF(DC$4&lt;'2.1 Kraftwerk allgemein'!$F$16+$F76,
('2.5 CAPEX'!$J79+SUM(OFFSET('2.5 CAPEX'!DH79,0,-MIN(MAX($F76-1-('2.1 Kraftwerk allgemein'!$F$16-'2.1 Kraftwerk allgemein'!$F$15+1),0),COLUMN(CT76)-1-('2.1 Kraftwerk allgemein'!$F$16-'2.1 Kraftwerk allgemein'!$F$15+1)),1,MIN(MAX($F76-('2.1 Kraftwerk allgemein'!$F$16-'2.1 Kraftwerk allgemein'!$F$15+1),1),COLUMN(CT76)-('2.1 Kraftwerk allgemein'!$F$16-'2.1 Kraftwerk allgemein'!$F$15+1)))))/$F76,
SUM(OFFSET('2.5 CAPEX'!DH79,0,-MIN($F76-1,COLUMN(CT76)-1),1,MIN($F76,COLUMN(CT76))))/$F76)))))),
IF(OR(ISNUMBER($D76)=FALSE,$F76=""),"",
IF(AND('2.5 CAPEX'!$L79&lt;&gt;"x",'2.5 CAPEX'!$M79&lt;&gt;"x"),0,
IF($F76=0,0,
IF(DC$4&lt;'2.1 Kraftwerk allgemein'!$F$16,0,
IF(DC$4='2.1 Kraftwerk allgemein'!$F$16,'2.5 CAPEX'!$J79/$F76,
IF(DC$4&lt;'2.1 Kraftwerk allgemein'!$F$16+$F76,
('2.5 CAPEX'!$J79+SUM(OFFSET('2.5 CAPEX'!DH79,0,-MIN(MAX($F76-1-('2.1 Kraftwerk allgemein'!$F$16-'1.1 Allgemein'!$I$22+1),0),COLUMN(CT76)-1-('2.1 Kraftwerk allgemein'!$F$16-'1.1 Allgemein'!$I$22+1)),1,MIN(MAX($F76-('2.1 Kraftwerk allgemein'!$F$16-'1.1 Allgemein'!$I$22+1),1),COLUMN(CT76)-('2.1 Kraftwerk allgemein'!$F$16-'1.1 Allgemein'!$I$22+1)))))/$F76,
SUM(OFFSET('2.5 CAPEX'!DH79,0,-MIN($F76-1,COLUMN(CT76)-1),1,MIN($F76,COLUMN(CT76))))/$F76)))))))</f>
        <v/>
      </c>
      <c r="DD76" s="199" t="str">
        <f ca="1">IF('2.1 Kraftwerk allgemein'!$F$15&lt;'1.1 Allgemein'!$I$22,
IF(OR(ISNUMBER($D76)=FALSE,$F76=""),"",
IF(AND('2.5 CAPEX'!$L79&lt;&gt;"x",'2.5 CAPEX'!$M79&lt;&gt;"x"),0,
IF($F76=0,0,
IF(DD$4&lt;'2.1 Kraftwerk allgemein'!$F$16,0,
IF(DD$4='2.1 Kraftwerk allgemein'!$F$16,'2.5 CAPEX'!$J79/$F76,
IF(DD$4&lt;'2.1 Kraftwerk allgemein'!$F$16+$F76,
('2.5 CAPEX'!$J79+SUM(OFFSET('2.5 CAPEX'!DI79,0,-MIN(MAX($F76-1-('2.1 Kraftwerk allgemein'!$F$16-'2.1 Kraftwerk allgemein'!$F$15+1),0),COLUMN(CU76)-1-('2.1 Kraftwerk allgemein'!$F$16-'2.1 Kraftwerk allgemein'!$F$15+1)),1,MIN(MAX($F76-('2.1 Kraftwerk allgemein'!$F$16-'2.1 Kraftwerk allgemein'!$F$15+1),1),COLUMN(CU76)-('2.1 Kraftwerk allgemein'!$F$16-'2.1 Kraftwerk allgemein'!$F$15+1)))))/$F76,
SUM(OFFSET('2.5 CAPEX'!DI79,0,-MIN($F76-1,COLUMN(CU76)-1),1,MIN($F76,COLUMN(CU76))))/$F76)))))),
IF(OR(ISNUMBER($D76)=FALSE,$F76=""),"",
IF(AND('2.5 CAPEX'!$L79&lt;&gt;"x",'2.5 CAPEX'!$M79&lt;&gt;"x"),0,
IF($F76=0,0,
IF(DD$4&lt;'2.1 Kraftwerk allgemein'!$F$16,0,
IF(DD$4='2.1 Kraftwerk allgemein'!$F$16,'2.5 CAPEX'!$J79/$F76,
IF(DD$4&lt;'2.1 Kraftwerk allgemein'!$F$16+$F76,
('2.5 CAPEX'!$J79+SUM(OFFSET('2.5 CAPEX'!DI79,0,-MIN(MAX($F76-1-('2.1 Kraftwerk allgemein'!$F$16-'1.1 Allgemein'!$I$22+1),0),COLUMN(CU76)-1-('2.1 Kraftwerk allgemein'!$F$16-'1.1 Allgemein'!$I$22+1)),1,MIN(MAX($F76-('2.1 Kraftwerk allgemein'!$F$16-'1.1 Allgemein'!$I$22+1),1),COLUMN(CU76)-('2.1 Kraftwerk allgemein'!$F$16-'1.1 Allgemein'!$I$22+1)))))/$F76,
SUM(OFFSET('2.5 CAPEX'!DI79,0,-MIN($F76-1,COLUMN(CU76)-1),1,MIN($F76,COLUMN(CU76))))/$F76)))))))</f>
        <v/>
      </c>
      <c r="DE76" s="199" t="str">
        <f ca="1">IF('2.1 Kraftwerk allgemein'!$F$15&lt;'1.1 Allgemein'!$I$22,
IF(OR(ISNUMBER($D76)=FALSE,$F76=""),"",
IF(AND('2.5 CAPEX'!$L79&lt;&gt;"x",'2.5 CAPEX'!$M79&lt;&gt;"x"),0,
IF($F76=0,0,
IF(DE$4&lt;'2.1 Kraftwerk allgemein'!$F$16,0,
IF(DE$4='2.1 Kraftwerk allgemein'!$F$16,'2.5 CAPEX'!$J79/$F76,
IF(DE$4&lt;'2.1 Kraftwerk allgemein'!$F$16+$F76,
('2.5 CAPEX'!$J79+SUM(OFFSET('2.5 CAPEX'!DJ79,0,-MIN(MAX($F76-1-('2.1 Kraftwerk allgemein'!$F$16-'2.1 Kraftwerk allgemein'!$F$15+1),0),COLUMN(CV76)-1-('2.1 Kraftwerk allgemein'!$F$16-'2.1 Kraftwerk allgemein'!$F$15+1)),1,MIN(MAX($F76-('2.1 Kraftwerk allgemein'!$F$16-'2.1 Kraftwerk allgemein'!$F$15+1),1),COLUMN(CV76)-('2.1 Kraftwerk allgemein'!$F$16-'2.1 Kraftwerk allgemein'!$F$15+1)))))/$F76,
SUM(OFFSET('2.5 CAPEX'!DJ79,0,-MIN($F76-1,COLUMN(CV76)-1),1,MIN($F76,COLUMN(CV76))))/$F76)))))),
IF(OR(ISNUMBER($D76)=FALSE,$F76=""),"",
IF(AND('2.5 CAPEX'!$L79&lt;&gt;"x",'2.5 CAPEX'!$M79&lt;&gt;"x"),0,
IF($F76=0,0,
IF(DE$4&lt;'2.1 Kraftwerk allgemein'!$F$16,0,
IF(DE$4='2.1 Kraftwerk allgemein'!$F$16,'2.5 CAPEX'!$J79/$F76,
IF(DE$4&lt;'2.1 Kraftwerk allgemein'!$F$16+$F76,
('2.5 CAPEX'!$J79+SUM(OFFSET('2.5 CAPEX'!DJ79,0,-MIN(MAX($F76-1-('2.1 Kraftwerk allgemein'!$F$16-'1.1 Allgemein'!$I$22+1),0),COLUMN(CV76)-1-('2.1 Kraftwerk allgemein'!$F$16-'1.1 Allgemein'!$I$22+1)),1,MIN(MAX($F76-('2.1 Kraftwerk allgemein'!$F$16-'1.1 Allgemein'!$I$22+1),1),COLUMN(CV76)-('2.1 Kraftwerk allgemein'!$F$16-'1.1 Allgemein'!$I$22+1)))))/$F76,
SUM(OFFSET('2.5 CAPEX'!DJ79,0,-MIN($F76-1,COLUMN(CV76)-1),1,MIN($F76,COLUMN(CV76))))/$F76)))))))</f>
        <v/>
      </c>
      <c r="DF76" s="199" t="str">
        <f ca="1">IF('2.1 Kraftwerk allgemein'!$F$15&lt;'1.1 Allgemein'!$I$22,
IF(OR(ISNUMBER($D76)=FALSE,$F76=""),"",
IF(AND('2.5 CAPEX'!$L79&lt;&gt;"x",'2.5 CAPEX'!$M79&lt;&gt;"x"),0,
IF($F76=0,0,
IF(DF$4&lt;'2.1 Kraftwerk allgemein'!$F$16,0,
IF(DF$4='2.1 Kraftwerk allgemein'!$F$16,'2.5 CAPEX'!$J79/$F76,
IF(DF$4&lt;'2.1 Kraftwerk allgemein'!$F$16+$F76,
('2.5 CAPEX'!$J79+SUM(OFFSET('2.5 CAPEX'!DK79,0,-MIN(MAX($F76-1-('2.1 Kraftwerk allgemein'!$F$16-'2.1 Kraftwerk allgemein'!$F$15+1),0),COLUMN(CW76)-1-('2.1 Kraftwerk allgemein'!$F$16-'2.1 Kraftwerk allgemein'!$F$15+1)),1,MIN(MAX($F76-('2.1 Kraftwerk allgemein'!$F$16-'2.1 Kraftwerk allgemein'!$F$15+1),1),COLUMN(CW76)-('2.1 Kraftwerk allgemein'!$F$16-'2.1 Kraftwerk allgemein'!$F$15+1)))))/$F76,
SUM(OFFSET('2.5 CAPEX'!DK79,0,-MIN($F76-1,COLUMN(CW76)-1),1,MIN($F76,COLUMN(CW76))))/$F76)))))),
IF(OR(ISNUMBER($D76)=FALSE,$F76=""),"",
IF(AND('2.5 CAPEX'!$L79&lt;&gt;"x",'2.5 CAPEX'!$M79&lt;&gt;"x"),0,
IF($F76=0,0,
IF(DF$4&lt;'2.1 Kraftwerk allgemein'!$F$16,0,
IF(DF$4='2.1 Kraftwerk allgemein'!$F$16,'2.5 CAPEX'!$J79/$F76,
IF(DF$4&lt;'2.1 Kraftwerk allgemein'!$F$16+$F76,
('2.5 CAPEX'!$J79+SUM(OFFSET('2.5 CAPEX'!DK79,0,-MIN(MAX($F76-1-('2.1 Kraftwerk allgemein'!$F$16-'1.1 Allgemein'!$I$22+1),0),COLUMN(CW76)-1-('2.1 Kraftwerk allgemein'!$F$16-'1.1 Allgemein'!$I$22+1)),1,MIN(MAX($F76-('2.1 Kraftwerk allgemein'!$F$16-'1.1 Allgemein'!$I$22+1),1),COLUMN(CW76)-('2.1 Kraftwerk allgemein'!$F$16-'1.1 Allgemein'!$I$22+1)))))/$F76,
SUM(OFFSET('2.5 CAPEX'!DK79,0,-MIN($F76-1,COLUMN(CW76)-1),1,MIN($F76,COLUMN(CW76))))/$F76)))))))</f>
        <v/>
      </c>
    </row>
    <row r="77" spans="1:110" s="200" customFormat="1" ht="14" x14ac:dyDescent="0.3">
      <c r="A77" s="104"/>
      <c r="B77" s="185">
        <v>0</v>
      </c>
      <c r="C77" s="185" t="str">
        <f>IF('2.5 CAPEX'!C80&lt;&gt;"",'2.5 CAPEX'!C80,"")</f>
        <v>Planungs- und Bauleitungskosten</v>
      </c>
      <c r="D77" s="185"/>
      <c r="E77" s="185"/>
      <c r="F77" s="186" t="str">
        <f>IF('2.5 CAPEX'!F80&lt;&gt;"",'2.5 CAPEX'!F80,"")</f>
        <v/>
      </c>
      <c r="G77" s="203" t="str">
        <f>IF(ISNUMBER(D77)=FALSE,"",INDEX('2.5 CAPEX'!$H:$H,MATCH('3.1 Abschreibung'!$D77,'2.5 CAPEX'!$D:$D,0))+INDEX('2.5 CAPEX'!$J:$J,MATCH('3.1 Abschreibung'!$D77,'2.5 CAPEX'!$D:$D,0)))</f>
        <v/>
      </c>
      <c r="H77" s="203"/>
      <c r="I77" s="204"/>
      <c r="J77" s="199" t="str">
        <f ca="1">IF('2.1 Kraftwerk allgemein'!$F$15&lt;'1.1 Allgemein'!$I$22,
IF(OR(ISNUMBER($D77)=FALSE,$F77=""),"",
IF(AND('2.5 CAPEX'!$L80&lt;&gt;"x",'2.5 CAPEX'!$M80&lt;&gt;"x"),0,
IF($F77=0,0,
IF(J$4&lt;'2.1 Kraftwerk allgemein'!$F$16,0,
IF(J$4='2.1 Kraftwerk allgemein'!$F$16,'2.5 CAPEX'!$J80/$F77,
IF(J$4&lt;'2.1 Kraftwerk allgemein'!$F$16+$F77,
('2.5 CAPEX'!$J80+SUM(OFFSET('2.5 CAPEX'!O80,0,-MIN(MAX($F77-1-('2.1 Kraftwerk allgemein'!$F$16-'2.1 Kraftwerk allgemein'!$F$15+1),0),COLUMN(A77)-1-('2.1 Kraftwerk allgemein'!$F$16-'2.1 Kraftwerk allgemein'!$F$15+1)),1,MIN(MAX($F77-('2.1 Kraftwerk allgemein'!$F$16-'2.1 Kraftwerk allgemein'!$F$15+1),1),COLUMN(A77)-('2.1 Kraftwerk allgemein'!$F$16-'2.1 Kraftwerk allgemein'!$F$15+1)))))/$F77,
SUM(OFFSET('2.5 CAPEX'!O80,0,-MIN($F77-1,COLUMN(A77)-1),1,MIN($F77,COLUMN(A77))))/$F77)))))),
IF(OR(ISNUMBER($D77)=FALSE,$F77=""),"",
IF(AND('2.5 CAPEX'!$L80&lt;&gt;"x",'2.5 CAPEX'!$M80&lt;&gt;"x"),0,
IF($F77=0,0,
IF(J$4&lt;'2.1 Kraftwerk allgemein'!$F$16,0,
IF(J$4='2.1 Kraftwerk allgemein'!$F$16,'2.5 CAPEX'!$J80/$F77,
IF(J$4&lt;'2.1 Kraftwerk allgemein'!$F$16+$F77,
('2.5 CAPEX'!$J80+SUM(OFFSET('2.5 CAPEX'!O80,0,-MIN(MAX($F77-1-('2.1 Kraftwerk allgemein'!$F$16-'1.1 Allgemein'!$I$22+1),0),COLUMN(A77)-1-('2.1 Kraftwerk allgemein'!$F$16-'1.1 Allgemein'!$I$22+1)),1,MIN(MAX($F77-('2.1 Kraftwerk allgemein'!$F$16-'1.1 Allgemein'!$I$22+1),1),COLUMN(A77)-('2.1 Kraftwerk allgemein'!$F$16-'1.1 Allgemein'!$I$22+1)))))/$F77,
SUM(OFFSET('2.5 CAPEX'!O80,0,-MIN($F77-1,COLUMN(A77)-1),1,MIN($F77,COLUMN(A77))))/$F77)))))))</f>
        <v/>
      </c>
      <c r="K77" s="199" t="str">
        <f ca="1">IF('2.1 Kraftwerk allgemein'!$F$15&lt;'1.1 Allgemein'!$I$22,
IF(OR(ISNUMBER($D77)=FALSE,$F77=""),"",
IF(AND('2.5 CAPEX'!$L80&lt;&gt;"x",'2.5 CAPEX'!$M80&lt;&gt;"x"),0,
IF($F77=0,0,
IF(K$4&lt;'2.1 Kraftwerk allgemein'!$F$16,0,
IF(K$4='2.1 Kraftwerk allgemein'!$F$16,'2.5 CAPEX'!$J80/$F77,
IF(K$4&lt;'2.1 Kraftwerk allgemein'!$F$16+$F77,
('2.5 CAPEX'!$J80+SUM(OFFSET('2.5 CAPEX'!P80,0,-MIN(MAX($F77-1-('2.1 Kraftwerk allgemein'!$F$16-'2.1 Kraftwerk allgemein'!$F$15+1),0),COLUMN(B77)-1-('2.1 Kraftwerk allgemein'!$F$16-'2.1 Kraftwerk allgemein'!$F$15+1)),1,MIN(MAX($F77-('2.1 Kraftwerk allgemein'!$F$16-'2.1 Kraftwerk allgemein'!$F$15+1),1),COLUMN(B77)-('2.1 Kraftwerk allgemein'!$F$16-'2.1 Kraftwerk allgemein'!$F$15+1)))))/$F77,
SUM(OFFSET('2.5 CAPEX'!P80,0,-MIN($F77-1,COLUMN(B77)-1),1,MIN($F77,COLUMN(B77))))/$F77)))))),
IF(OR(ISNUMBER($D77)=FALSE,$F77=""),"",
IF(AND('2.5 CAPEX'!$L80&lt;&gt;"x",'2.5 CAPEX'!$M80&lt;&gt;"x"),0,
IF($F77=0,0,
IF(K$4&lt;'2.1 Kraftwerk allgemein'!$F$16,0,
IF(K$4='2.1 Kraftwerk allgemein'!$F$16,'2.5 CAPEX'!$J80/$F77,
IF(K$4&lt;'2.1 Kraftwerk allgemein'!$F$16+$F77,
('2.5 CAPEX'!$J80+SUM(OFFSET('2.5 CAPEX'!P80,0,-MIN(MAX($F77-1-('2.1 Kraftwerk allgemein'!$F$16-'1.1 Allgemein'!$I$22+1),0),COLUMN(B77)-1-('2.1 Kraftwerk allgemein'!$F$16-'1.1 Allgemein'!$I$22+1)),1,MIN(MAX($F77-('2.1 Kraftwerk allgemein'!$F$16-'1.1 Allgemein'!$I$22+1),1),COLUMN(B77)-('2.1 Kraftwerk allgemein'!$F$16-'1.1 Allgemein'!$I$22+1)))))/$F77,
SUM(OFFSET('2.5 CAPEX'!P80,0,-MIN($F77-1,COLUMN(B77)-1),1,MIN($F77,COLUMN(B77))))/$F77)))))))</f>
        <v/>
      </c>
      <c r="L77" s="199" t="str">
        <f ca="1">IF('2.1 Kraftwerk allgemein'!$F$15&lt;'1.1 Allgemein'!$I$22,
IF(OR(ISNUMBER($D77)=FALSE,$F77=""),"",
IF(AND('2.5 CAPEX'!$L80&lt;&gt;"x",'2.5 CAPEX'!$M80&lt;&gt;"x"),0,
IF($F77=0,0,
IF(L$4&lt;'2.1 Kraftwerk allgemein'!$F$16,0,
IF(L$4='2.1 Kraftwerk allgemein'!$F$16,'2.5 CAPEX'!$J80/$F77,
IF(L$4&lt;'2.1 Kraftwerk allgemein'!$F$16+$F77,
('2.5 CAPEX'!$J80+SUM(OFFSET('2.5 CAPEX'!Q80,0,-MIN(MAX($F77-1-('2.1 Kraftwerk allgemein'!$F$16-'2.1 Kraftwerk allgemein'!$F$15+1),0),COLUMN(C77)-1-('2.1 Kraftwerk allgemein'!$F$16-'2.1 Kraftwerk allgemein'!$F$15+1)),1,MIN(MAX($F77-('2.1 Kraftwerk allgemein'!$F$16-'2.1 Kraftwerk allgemein'!$F$15+1),1),COLUMN(C77)-('2.1 Kraftwerk allgemein'!$F$16-'2.1 Kraftwerk allgemein'!$F$15+1)))))/$F77,
SUM(OFFSET('2.5 CAPEX'!Q80,0,-MIN($F77-1,COLUMN(C77)-1),1,MIN($F77,COLUMN(C77))))/$F77)))))),
IF(OR(ISNUMBER($D77)=FALSE,$F77=""),"",
IF(AND('2.5 CAPEX'!$L80&lt;&gt;"x",'2.5 CAPEX'!$M80&lt;&gt;"x"),0,
IF($F77=0,0,
IF(L$4&lt;'2.1 Kraftwerk allgemein'!$F$16,0,
IF(L$4='2.1 Kraftwerk allgemein'!$F$16,'2.5 CAPEX'!$J80/$F77,
IF(L$4&lt;'2.1 Kraftwerk allgemein'!$F$16+$F77,
('2.5 CAPEX'!$J80+SUM(OFFSET('2.5 CAPEX'!Q80,0,-MIN(MAX($F77-1-('2.1 Kraftwerk allgemein'!$F$16-'1.1 Allgemein'!$I$22+1),0),COLUMN(C77)-1-('2.1 Kraftwerk allgemein'!$F$16-'1.1 Allgemein'!$I$22+1)),1,MIN(MAX($F77-('2.1 Kraftwerk allgemein'!$F$16-'1.1 Allgemein'!$I$22+1),1),COLUMN(C77)-('2.1 Kraftwerk allgemein'!$F$16-'1.1 Allgemein'!$I$22+1)))))/$F77,
SUM(OFFSET('2.5 CAPEX'!Q80,0,-MIN($F77-1,COLUMN(C77)-1),1,MIN($F77,COLUMN(C77))))/$F77)))))))</f>
        <v/>
      </c>
      <c r="M77" s="199" t="str">
        <f ca="1">IF('2.1 Kraftwerk allgemein'!$F$15&lt;'1.1 Allgemein'!$I$22,
IF(OR(ISNUMBER($D77)=FALSE,$F77=""),"",
IF(AND('2.5 CAPEX'!$L80&lt;&gt;"x",'2.5 CAPEX'!$M80&lt;&gt;"x"),0,
IF($F77=0,0,
IF(M$4&lt;'2.1 Kraftwerk allgemein'!$F$16,0,
IF(M$4='2.1 Kraftwerk allgemein'!$F$16,'2.5 CAPEX'!$J80/$F77,
IF(M$4&lt;'2.1 Kraftwerk allgemein'!$F$16+$F77,
('2.5 CAPEX'!$J80+SUM(OFFSET('2.5 CAPEX'!R80,0,-MIN(MAX($F77-1-('2.1 Kraftwerk allgemein'!$F$16-'2.1 Kraftwerk allgemein'!$F$15+1),0),COLUMN(D77)-1-('2.1 Kraftwerk allgemein'!$F$16-'2.1 Kraftwerk allgemein'!$F$15+1)),1,MIN(MAX($F77-('2.1 Kraftwerk allgemein'!$F$16-'2.1 Kraftwerk allgemein'!$F$15+1),1),COLUMN(D77)-('2.1 Kraftwerk allgemein'!$F$16-'2.1 Kraftwerk allgemein'!$F$15+1)))))/$F77,
SUM(OFFSET('2.5 CAPEX'!R80,0,-MIN($F77-1,COLUMN(D77)-1),1,MIN($F77,COLUMN(D77))))/$F77)))))),
IF(OR(ISNUMBER($D77)=FALSE,$F77=""),"",
IF(AND('2.5 CAPEX'!$L80&lt;&gt;"x",'2.5 CAPEX'!$M80&lt;&gt;"x"),0,
IF($F77=0,0,
IF(M$4&lt;'2.1 Kraftwerk allgemein'!$F$16,0,
IF(M$4='2.1 Kraftwerk allgemein'!$F$16,'2.5 CAPEX'!$J80/$F77,
IF(M$4&lt;'2.1 Kraftwerk allgemein'!$F$16+$F77,
('2.5 CAPEX'!$J80+SUM(OFFSET('2.5 CAPEX'!R80,0,-MIN(MAX($F77-1-('2.1 Kraftwerk allgemein'!$F$16-'1.1 Allgemein'!$I$22+1),0),COLUMN(D77)-1-('2.1 Kraftwerk allgemein'!$F$16-'1.1 Allgemein'!$I$22+1)),1,MIN(MAX($F77-('2.1 Kraftwerk allgemein'!$F$16-'1.1 Allgemein'!$I$22+1),1),COLUMN(D77)-('2.1 Kraftwerk allgemein'!$F$16-'1.1 Allgemein'!$I$22+1)))))/$F77,
SUM(OFFSET('2.5 CAPEX'!R80,0,-MIN($F77-1,COLUMN(D77)-1),1,MIN($F77,COLUMN(D77))))/$F77)))))))</f>
        <v/>
      </c>
      <c r="N77" s="199" t="str">
        <f ca="1">IF('2.1 Kraftwerk allgemein'!$F$15&lt;'1.1 Allgemein'!$I$22,
IF(OR(ISNUMBER($D77)=FALSE,$F77=""),"",
IF(AND('2.5 CAPEX'!$L80&lt;&gt;"x",'2.5 CAPEX'!$M80&lt;&gt;"x"),0,
IF($F77=0,0,
IF(N$4&lt;'2.1 Kraftwerk allgemein'!$F$16,0,
IF(N$4='2.1 Kraftwerk allgemein'!$F$16,'2.5 CAPEX'!$J80/$F77,
IF(N$4&lt;'2.1 Kraftwerk allgemein'!$F$16+$F77,
('2.5 CAPEX'!$J80+SUM(OFFSET('2.5 CAPEX'!S80,0,-MIN(MAX($F77-1-('2.1 Kraftwerk allgemein'!$F$16-'2.1 Kraftwerk allgemein'!$F$15+1),0),COLUMN(E77)-1-('2.1 Kraftwerk allgemein'!$F$16-'2.1 Kraftwerk allgemein'!$F$15+1)),1,MIN(MAX($F77-('2.1 Kraftwerk allgemein'!$F$16-'2.1 Kraftwerk allgemein'!$F$15+1),1),COLUMN(E77)-('2.1 Kraftwerk allgemein'!$F$16-'2.1 Kraftwerk allgemein'!$F$15+1)))))/$F77,
SUM(OFFSET('2.5 CAPEX'!S80,0,-MIN($F77-1,COLUMN(E77)-1),1,MIN($F77,COLUMN(E77))))/$F77)))))),
IF(OR(ISNUMBER($D77)=FALSE,$F77=""),"",
IF(AND('2.5 CAPEX'!$L80&lt;&gt;"x",'2.5 CAPEX'!$M80&lt;&gt;"x"),0,
IF($F77=0,0,
IF(N$4&lt;'2.1 Kraftwerk allgemein'!$F$16,0,
IF(N$4='2.1 Kraftwerk allgemein'!$F$16,'2.5 CAPEX'!$J80/$F77,
IF(N$4&lt;'2.1 Kraftwerk allgemein'!$F$16+$F77,
('2.5 CAPEX'!$J80+SUM(OFFSET('2.5 CAPEX'!S80,0,-MIN(MAX($F77-1-('2.1 Kraftwerk allgemein'!$F$16-'1.1 Allgemein'!$I$22+1),0),COLUMN(E77)-1-('2.1 Kraftwerk allgemein'!$F$16-'1.1 Allgemein'!$I$22+1)),1,MIN(MAX($F77-('2.1 Kraftwerk allgemein'!$F$16-'1.1 Allgemein'!$I$22+1),1),COLUMN(E77)-('2.1 Kraftwerk allgemein'!$F$16-'1.1 Allgemein'!$I$22+1)))))/$F77,
SUM(OFFSET('2.5 CAPEX'!S80,0,-MIN($F77-1,COLUMN(E77)-1),1,MIN($F77,COLUMN(E77))))/$F77)))))))</f>
        <v/>
      </c>
      <c r="O77" s="199" t="str">
        <f ca="1">IF('2.1 Kraftwerk allgemein'!$F$15&lt;'1.1 Allgemein'!$I$22,
IF(OR(ISNUMBER($D77)=FALSE,$F77=""),"",
IF(AND('2.5 CAPEX'!$L80&lt;&gt;"x",'2.5 CAPEX'!$M80&lt;&gt;"x"),0,
IF($F77=0,0,
IF(O$4&lt;'2.1 Kraftwerk allgemein'!$F$16,0,
IF(O$4='2.1 Kraftwerk allgemein'!$F$16,'2.5 CAPEX'!$J80/$F77,
IF(O$4&lt;'2.1 Kraftwerk allgemein'!$F$16+$F77,
('2.5 CAPEX'!$J80+SUM(OFFSET('2.5 CAPEX'!T80,0,-MIN(MAX($F77-1-('2.1 Kraftwerk allgemein'!$F$16-'2.1 Kraftwerk allgemein'!$F$15+1),0),COLUMN(F77)-1-('2.1 Kraftwerk allgemein'!$F$16-'2.1 Kraftwerk allgemein'!$F$15+1)),1,MIN(MAX($F77-('2.1 Kraftwerk allgemein'!$F$16-'2.1 Kraftwerk allgemein'!$F$15+1),1),COLUMN(F77)-('2.1 Kraftwerk allgemein'!$F$16-'2.1 Kraftwerk allgemein'!$F$15+1)))))/$F77,
SUM(OFFSET('2.5 CAPEX'!T80,0,-MIN($F77-1,COLUMN(F77)-1),1,MIN($F77,COLUMN(F77))))/$F77)))))),
IF(OR(ISNUMBER($D77)=FALSE,$F77=""),"",
IF(AND('2.5 CAPEX'!$L80&lt;&gt;"x",'2.5 CAPEX'!$M80&lt;&gt;"x"),0,
IF($F77=0,0,
IF(O$4&lt;'2.1 Kraftwerk allgemein'!$F$16,0,
IF(O$4='2.1 Kraftwerk allgemein'!$F$16,'2.5 CAPEX'!$J80/$F77,
IF(O$4&lt;'2.1 Kraftwerk allgemein'!$F$16+$F77,
('2.5 CAPEX'!$J80+SUM(OFFSET('2.5 CAPEX'!T80,0,-MIN(MAX($F77-1-('2.1 Kraftwerk allgemein'!$F$16-'1.1 Allgemein'!$I$22+1),0),COLUMN(F77)-1-('2.1 Kraftwerk allgemein'!$F$16-'1.1 Allgemein'!$I$22+1)),1,MIN(MAX($F77-('2.1 Kraftwerk allgemein'!$F$16-'1.1 Allgemein'!$I$22+1),1),COLUMN(F77)-('2.1 Kraftwerk allgemein'!$F$16-'1.1 Allgemein'!$I$22+1)))))/$F77,
SUM(OFFSET('2.5 CAPEX'!T80,0,-MIN($F77-1,COLUMN(F77)-1),1,MIN($F77,COLUMN(F77))))/$F77)))))))</f>
        <v/>
      </c>
      <c r="P77" s="199" t="str">
        <f ca="1">IF('2.1 Kraftwerk allgemein'!$F$15&lt;'1.1 Allgemein'!$I$22,
IF(OR(ISNUMBER($D77)=FALSE,$F77=""),"",
IF(AND('2.5 CAPEX'!$L80&lt;&gt;"x",'2.5 CAPEX'!$M80&lt;&gt;"x"),0,
IF($F77=0,0,
IF(P$4&lt;'2.1 Kraftwerk allgemein'!$F$16,0,
IF(P$4='2.1 Kraftwerk allgemein'!$F$16,'2.5 CAPEX'!$J80/$F77,
IF(P$4&lt;'2.1 Kraftwerk allgemein'!$F$16+$F77,
('2.5 CAPEX'!$J80+SUM(OFFSET('2.5 CAPEX'!U80,0,-MIN(MAX($F77-1-('2.1 Kraftwerk allgemein'!$F$16-'2.1 Kraftwerk allgemein'!$F$15+1),0),COLUMN(G77)-1-('2.1 Kraftwerk allgemein'!$F$16-'2.1 Kraftwerk allgemein'!$F$15+1)),1,MIN(MAX($F77-('2.1 Kraftwerk allgemein'!$F$16-'2.1 Kraftwerk allgemein'!$F$15+1),1),COLUMN(G77)-('2.1 Kraftwerk allgemein'!$F$16-'2.1 Kraftwerk allgemein'!$F$15+1)))))/$F77,
SUM(OFFSET('2.5 CAPEX'!U80,0,-MIN($F77-1,COLUMN(G77)-1),1,MIN($F77,COLUMN(G77))))/$F77)))))),
IF(OR(ISNUMBER($D77)=FALSE,$F77=""),"",
IF(AND('2.5 CAPEX'!$L80&lt;&gt;"x",'2.5 CAPEX'!$M80&lt;&gt;"x"),0,
IF($F77=0,0,
IF(P$4&lt;'2.1 Kraftwerk allgemein'!$F$16,0,
IF(P$4='2.1 Kraftwerk allgemein'!$F$16,'2.5 CAPEX'!$J80/$F77,
IF(P$4&lt;'2.1 Kraftwerk allgemein'!$F$16+$F77,
('2.5 CAPEX'!$J80+SUM(OFFSET('2.5 CAPEX'!U80,0,-MIN(MAX($F77-1-('2.1 Kraftwerk allgemein'!$F$16-'1.1 Allgemein'!$I$22+1),0),COLUMN(G77)-1-('2.1 Kraftwerk allgemein'!$F$16-'1.1 Allgemein'!$I$22+1)),1,MIN(MAX($F77-('2.1 Kraftwerk allgemein'!$F$16-'1.1 Allgemein'!$I$22+1),1),COLUMN(G77)-('2.1 Kraftwerk allgemein'!$F$16-'1.1 Allgemein'!$I$22+1)))))/$F77,
SUM(OFFSET('2.5 CAPEX'!U80,0,-MIN($F77-1,COLUMN(G77)-1),1,MIN($F77,COLUMN(G77))))/$F77)))))))</f>
        <v/>
      </c>
      <c r="Q77" s="199" t="str">
        <f ca="1">IF('2.1 Kraftwerk allgemein'!$F$15&lt;'1.1 Allgemein'!$I$22,
IF(OR(ISNUMBER($D77)=FALSE,$F77=""),"",
IF(AND('2.5 CAPEX'!$L80&lt;&gt;"x",'2.5 CAPEX'!$M80&lt;&gt;"x"),0,
IF($F77=0,0,
IF(Q$4&lt;'2.1 Kraftwerk allgemein'!$F$16,0,
IF(Q$4='2.1 Kraftwerk allgemein'!$F$16,'2.5 CAPEX'!$J80/$F77,
IF(Q$4&lt;'2.1 Kraftwerk allgemein'!$F$16+$F77,
('2.5 CAPEX'!$J80+SUM(OFFSET('2.5 CAPEX'!V80,0,-MIN(MAX($F77-1-('2.1 Kraftwerk allgemein'!$F$16-'2.1 Kraftwerk allgemein'!$F$15+1),0),COLUMN(H77)-1-('2.1 Kraftwerk allgemein'!$F$16-'2.1 Kraftwerk allgemein'!$F$15+1)),1,MIN(MAX($F77-('2.1 Kraftwerk allgemein'!$F$16-'2.1 Kraftwerk allgemein'!$F$15+1),1),COLUMN(H77)-('2.1 Kraftwerk allgemein'!$F$16-'2.1 Kraftwerk allgemein'!$F$15+1)))))/$F77,
SUM(OFFSET('2.5 CAPEX'!V80,0,-MIN($F77-1,COLUMN(H77)-1),1,MIN($F77,COLUMN(H77))))/$F77)))))),
IF(OR(ISNUMBER($D77)=FALSE,$F77=""),"",
IF(AND('2.5 CAPEX'!$L80&lt;&gt;"x",'2.5 CAPEX'!$M80&lt;&gt;"x"),0,
IF($F77=0,0,
IF(Q$4&lt;'2.1 Kraftwerk allgemein'!$F$16,0,
IF(Q$4='2.1 Kraftwerk allgemein'!$F$16,'2.5 CAPEX'!$J80/$F77,
IF(Q$4&lt;'2.1 Kraftwerk allgemein'!$F$16+$F77,
('2.5 CAPEX'!$J80+SUM(OFFSET('2.5 CAPEX'!V80,0,-MIN(MAX($F77-1-('2.1 Kraftwerk allgemein'!$F$16-'1.1 Allgemein'!$I$22+1),0),COLUMN(H77)-1-('2.1 Kraftwerk allgemein'!$F$16-'1.1 Allgemein'!$I$22+1)),1,MIN(MAX($F77-('2.1 Kraftwerk allgemein'!$F$16-'1.1 Allgemein'!$I$22+1),1),COLUMN(H77)-('2.1 Kraftwerk allgemein'!$F$16-'1.1 Allgemein'!$I$22+1)))))/$F77,
SUM(OFFSET('2.5 CAPEX'!V80,0,-MIN($F77-1,COLUMN(H77)-1),1,MIN($F77,COLUMN(H77))))/$F77)))))))</f>
        <v/>
      </c>
      <c r="R77" s="199" t="str">
        <f ca="1">IF('2.1 Kraftwerk allgemein'!$F$15&lt;'1.1 Allgemein'!$I$22,
IF(OR(ISNUMBER($D77)=FALSE,$F77=""),"",
IF(AND('2.5 CAPEX'!$L80&lt;&gt;"x",'2.5 CAPEX'!$M80&lt;&gt;"x"),0,
IF($F77=0,0,
IF(R$4&lt;'2.1 Kraftwerk allgemein'!$F$16,0,
IF(R$4='2.1 Kraftwerk allgemein'!$F$16,'2.5 CAPEX'!$J80/$F77,
IF(R$4&lt;'2.1 Kraftwerk allgemein'!$F$16+$F77,
('2.5 CAPEX'!$J80+SUM(OFFSET('2.5 CAPEX'!W80,0,-MIN(MAX($F77-1-('2.1 Kraftwerk allgemein'!$F$16-'2.1 Kraftwerk allgemein'!$F$15+1),0),COLUMN(I77)-1-('2.1 Kraftwerk allgemein'!$F$16-'2.1 Kraftwerk allgemein'!$F$15+1)),1,MIN(MAX($F77-('2.1 Kraftwerk allgemein'!$F$16-'2.1 Kraftwerk allgemein'!$F$15+1),1),COLUMN(I77)-('2.1 Kraftwerk allgemein'!$F$16-'2.1 Kraftwerk allgemein'!$F$15+1)))))/$F77,
SUM(OFFSET('2.5 CAPEX'!W80,0,-MIN($F77-1,COLUMN(I77)-1),1,MIN($F77,COLUMN(I77))))/$F77)))))),
IF(OR(ISNUMBER($D77)=FALSE,$F77=""),"",
IF(AND('2.5 CAPEX'!$L80&lt;&gt;"x",'2.5 CAPEX'!$M80&lt;&gt;"x"),0,
IF($F77=0,0,
IF(R$4&lt;'2.1 Kraftwerk allgemein'!$F$16,0,
IF(R$4='2.1 Kraftwerk allgemein'!$F$16,'2.5 CAPEX'!$J80/$F77,
IF(R$4&lt;'2.1 Kraftwerk allgemein'!$F$16+$F77,
('2.5 CAPEX'!$J80+SUM(OFFSET('2.5 CAPEX'!W80,0,-MIN(MAX($F77-1-('2.1 Kraftwerk allgemein'!$F$16-'1.1 Allgemein'!$I$22+1),0),COLUMN(I77)-1-('2.1 Kraftwerk allgemein'!$F$16-'1.1 Allgemein'!$I$22+1)),1,MIN(MAX($F77-('2.1 Kraftwerk allgemein'!$F$16-'1.1 Allgemein'!$I$22+1),1),COLUMN(I77)-('2.1 Kraftwerk allgemein'!$F$16-'1.1 Allgemein'!$I$22+1)))))/$F77,
SUM(OFFSET('2.5 CAPEX'!W80,0,-MIN($F77-1,COLUMN(I77)-1),1,MIN($F77,COLUMN(I77))))/$F77)))))))</f>
        <v/>
      </c>
      <c r="S77" s="199" t="str">
        <f ca="1">IF('2.1 Kraftwerk allgemein'!$F$15&lt;'1.1 Allgemein'!$I$22,
IF(OR(ISNUMBER($D77)=FALSE,$F77=""),"",
IF(AND('2.5 CAPEX'!$L80&lt;&gt;"x",'2.5 CAPEX'!$M80&lt;&gt;"x"),0,
IF($F77=0,0,
IF(S$4&lt;'2.1 Kraftwerk allgemein'!$F$16,0,
IF(S$4='2.1 Kraftwerk allgemein'!$F$16,'2.5 CAPEX'!$J80/$F77,
IF(S$4&lt;'2.1 Kraftwerk allgemein'!$F$16+$F77,
('2.5 CAPEX'!$J80+SUM(OFFSET('2.5 CAPEX'!X80,0,-MIN(MAX($F77-1-('2.1 Kraftwerk allgemein'!$F$16-'2.1 Kraftwerk allgemein'!$F$15+1),0),COLUMN(J77)-1-('2.1 Kraftwerk allgemein'!$F$16-'2.1 Kraftwerk allgemein'!$F$15+1)),1,MIN(MAX($F77-('2.1 Kraftwerk allgemein'!$F$16-'2.1 Kraftwerk allgemein'!$F$15+1),1),COLUMN(J77)-('2.1 Kraftwerk allgemein'!$F$16-'2.1 Kraftwerk allgemein'!$F$15+1)))))/$F77,
SUM(OFFSET('2.5 CAPEX'!X80,0,-MIN($F77-1,COLUMN(J77)-1),1,MIN($F77,COLUMN(J77))))/$F77)))))),
IF(OR(ISNUMBER($D77)=FALSE,$F77=""),"",
IF(AND('2.5 CAPEX'!$L80&lt;&gt;"x",'2.5 CAPEX'!$M80&lt;&gt;"x"),0,
IF($F77=0,0,
IF(S$4&lt;'2.1 Kraftwerk allgemein'!$F$16,0,
IF(S$4='2.1 Kraftwerk allgemein'!$F$16,'2.5 CAPEX'!$J80/$F77,
IF(S$4&lt;'2.1 Kraftwerk allgemein'!$F$16+$F77,
('2.5 CAPEX'!$J80+SUM(OFFSET('2.5 CAPEX'!X80,0,-MIN(MAX($F77-1-('2.1 Kraftwerk allgemein'!$F$16-'1.1 Allgemein'!$I$22+1),0),COLUMN(J77)-1-('2.1 Kraftwerk allgemein'!$F$16-'1.1 Allgemein'!$I$22+1)),1,MIN(MAX($F77-('2.1 Kraftwerk allgemein'!$F$16-'1.1 Allgemein'!$I$22+1),1),COLUMN(J77)-('2.1 Kraftwerk allgemein'!$F$16-'1.1 Allgemein'!$I$22+1)))))/$F77,
SUM(OFFSET('2.5 CAPEX'!X80,0,-MIN($F77-1,COLUMN(J77)-1),1,MIN($F77,COLUMN(J77))))/$F77)))))))</f>
        <v/>
      </c>
      <c r="T77" s="199" t="str">
        <f ca="1">IF('2.1 Kraftwerk allgemein'!$F$15&lt;'1.1 Allgemein'!$I$22,
IF(OR(ISNUMBER($D77)=FALSE,$F77=""),"",
IF(AND('2.5 CAPEX'!$L80&lt;&gt;"x",'2.5 CAPEX'!$M80&lt;&gt;"x"),0,
IF($F77=0,0,
IF(T$4&lt;'2.1 Kraftwerk allgemein'!$F$16,0,
IF(T$4='2.1 Kraftwerk allgemein'!$F$16,'2.5 CAPEX'!$J80/$F77,
IF(T$4&lt;'2.1 Kraftwerk allgemein'!$F$16+$F77,
('2.5 CAPEX'!$J80+SUM(OFFSET('2.5 CAPEX'!Y80,0,-MIN(MAX($F77-1-('2.1 Kraftwerk allgemein'!$F$16-'2.1 Kraftwerk allgemein'!$F$15+1),0),COLUMN(K77)-1-('2.1 Kraftwerk allgemein'!$F$16-'2.1 Kraftwerk allgemein'!$F$15+1)),1,MIN(MAX($F77-('2.1 Kraftwerk allgemein'!$F$16-'2.1 Kraftwerk allgemein'!$F$15+1),1),COLUMN(K77)-('2.1 Kraftwerk allgemein'!$F$16-'2.1 Kraftwerk allgemein'!$F$15+1)))))/$F77,
SUM(OFFSET('2.5 CAPEX'!Y80,0,-MIN($F77-1,COLUMN(K77)-1),1,MIN($F77,COLUMN(K77))))/$F77)))))),
IF(OR(ISNUMBER($D77)=FALSE,$F77=""),"",
IF(AND('2.5 CAPEX'!$L80&lt;&gt;"x",'2.5 CAPEX'!$M80&lt;&gt;"x"),0,
IF($F77=0,0,
IF(T$4&lt;'2.1 Kraftwerk allgemein'!$F$16,0,
IF(T$4='2.1 Kraftwerk allgemein'!$F$16,'2.5 CAPEX'!$J80/$F77,
IF(T$4&lt;'2.1 Kraftwerk allgemein'!$F$16+$F77,
('2.5 CAPEX'!$J80+SUM(OFFSET('2.5 CAPEX'!Y80,0,-MIN(MAX($F77-1-('2.1 Kraftwerk allgemein'!$F$16-'1.1 Allgemein'!$I$22+1),0),COLUMN(K77)-1-('2.1 Kraftwerk allgemein'!$F$16-'1.1 Allgemein'!$I$22+1)),1,MIN(MAX($F77-('2.1 Kraftwerk allgemein'!$F$16-'1.1 Allgemein'!$I$22+1),1),COLUMN(K77)-('2.1 Kraftwerk allgemein'!$F$16-'1.1 Allgemein'!$I$22+1)))))/$F77,
SUM(OFFSET('2.5 CAPEX'!Y80,0,-MIN($F77-1,COLUMN(K77)-1),1,MIN($F77,COLUMN(K77))))/$F77)))))))</f>
        <v/>
      </c>
      <c r="U77" s="199" t="str">
        <f ca="1">IF('2.1 Kraftwerk allgemein'!$F$15&lt;'1.1 Allgemein'!$I$22,
IF(OR(ISNUMBER($D77)=FALSE,$F77=""),"",
IF(AND('2.5 CAPEX'!$L80&lt;&gt;"x",'2.5 CAPEX'!$M80&lt;&gt;"x"),0,
IF($F77=0,0,
IF(U$4&lt;'2.1 Kraftwerk allgemein'!$F$16,0,
IF(U$4='2.1 Kraftwerk allgemein'!$F$16,'2.5 CAPEX'!$J80/$F77,
IF(U$4&lt;'2.1 Kraftwerk allgemein'!$F$16+$F77,
('2.5 CAPEX'!$J80+SUM(OFFSET('2.5 CAPEX'!Z80,0,-MIN(MAX($F77-1-('2.1 Kraftwerk allgemein'!$F$16-'2.1 Kraftwerk allgemein'!$F$15+1),0),COLUMN(L77)-1-('2.1 Kraftwerk allgemein'!$F$16-'2.1 Kraftwerk allgemein'!$F$15+1)),1,MIN(MAX($F77-('2.1 Kraftwerk allgemein'!$F$16-'2.1 Kraftwerk allgemein'!$F$15+1),1),COLUMN(L77)-('2.1 Kraftwerk allgemein'!$F$16-'2.1 Kraftwerk allgemein'!$F$15+1)))))/$F77,
SUM(OFFSET('2.5 CAPEX'!Z80,0,-MIN($F77-1,COLUMN(L77)-1),1,MIN($F77,COLUMN(L77))))/$F77)))))),
IF(OR(ISNUMBER($D77)=FALSE,$F77=""),"",
IF(AND('2.5 CAPEX'!$L80&lt;&gt;"x",'2.5 CAPEX'!$M80&lt;&gt;"x"),0,
IF($F77=0,0,
IF(U$4&lt;'2.1 Kraftwerk allgemein'!$F$16,0,
IF(U$4='2.1 Kraftwerk allgemein'!$F$16,'2.5 CAPEX'!$J80/$F77,
IF(U$4&lt;'2.1 Kraftwerk allgemein'!$F$16+$F77,
('2.5 CAPEX'!$J80+SUM(OFFSET('2.5 CAPEX'!Z80,0,-MIN(MAX($F77-1-('2.1 Kraftwerk allgemein'!$F$16-'1.1 Allgemein'!$I$22+1),0),COLUMN(L77)-1-('2.1 Kraftwerk allgemein'!$F$16-'1.1 Allgemein'!$I$22+1)),1,MIN(MAX($F77-('2.1 Kraftwerk allgemein'!$F$16-'1.1 Allgemein'!$I$22+1),1),COLUMN(L77)-('2.1 Kraftwerk allgemein'!$F$16-'1.1 Allgemein'!$I$22+1)))))/$F77,
SUM(OFFSET('2.5 CAPEX'!Z80,0,-MIN($F77-1,COLUMN(L77)-1),1,MIN($F77,COLUMN(L77))))/$F77)))))))</f>
        <v/>
      </c>
      <c r="V77" s="199" t="str">
        <f ca="1">IF('2.1 Kraftwerk allgemein'!$F$15&lt;'1.1 Allgemein'!$I$22,
IF(OR(ISNUMBER($D77)=FALSE,$F77=""),"",
IF(AND('2.5 CAPEX'!$L80&lt;&gt;"x",'2.5 CAPEX'!$M80&lt;&gt;"x"),0,
IF($F77=0,0,
IF(V$4&lt;'2.1 Kraftwerk allgemein'!$F$16,0,
IF(V$4='2.1 Kraftwerk allgemein'!$F$16,'2.5 CAPEX'!$J80/$F77,
IF(V$4&lt;'2.1 Kraftwerk allgemein'!$F$16+$F77,
('2.5 CAPEX'!$J80+SUM(OFFSET('2.5 CAPEX'!AA80,0,-MIN(MAX($F77-1-('2.1 Kraftwerk allgemein'!$F$16-'2.1 Kraftwerk allgemein'!$F$15+1),0),COLUMN(M77)-1-('2.1 Kraftwerk allgemein'!$F$16-'2.1 Kraftwerk allgemein'!$F$15+1)),1,MIN(MAX($F77-('2.1 Kraftwerk allgemein'!$F$16-'2.1 Kraftwerk allgemein'!$F$15+1),1),COLUMN(M77)-('2.1 Kraftwerk allgemein'!$F$16-'2.1 Kraftwerk allgemein'!$F$15+1)))))/$F77,
SUM(OFFSET('2.5 CAPEX'!AA80,0,-MIN($F77-1,COLUMN(M77)-1),1,MIN($F77,COLUMN(M77))))/$F77)))))),
IF(OR(ISNUMBER($D77)=FALSE,$F77=""),"",
IF(AND('2.5 CAPEX'!$L80&lt;&gt;"x",'2.5 CAPEX'!$M80&lt;&gt;"x"),0,
IF($F77=0,0,
IF(V$4&lt;'2.1 Kraftwerk allgemein'!$F$16,0,
IF(V$4='2.1 Kraftwerk allgemein'!$F$16,'2.5 CAPEX'!$J80/$F77,
IF(V$4&lt;'2.1 Kraftwerk allgemein'!$F$16+$F77,
('2.5 CAPEX'!$J80+SUM(OFFSET('2.5 CAPEX'!AA80,0,-MIN(MAX($F77-1-('2.1 Kraftwerk allgemein'!$F$16-'1.1 Allgemein'!$I$22+1),0),COLUMN(M77)-1-('2.1 Kraftwerk allgemein'!$F$16-'1.1 Allgemein'!$I$22+1)),1,MIN(MAX($F77-('2.1 Kraftwerk allgemein'!$F$16-'1.1 Allgemein'!$I$22+1),1),COLUMN(M77)-('2.1 Kraftwerk allgemein'!$F$16-'1.1 Allgemein'!$I$22+1)))))/$F77,
SUM(OFFSET('2.5 CAPEX'!AA80,0,-MIN($F77-1,COLUMN(M77)-1),1,MIN($F77,COLUMN(M77))))/$F77)))))))</f>
        <v/>
      </c>
      <c r="W77" s="199" t="str">
        <f ca="1">IF('2.1 Kraftwerk allgemein'!$F$15&lt;'1.1 Allgemein'!$I$22,
IF(OR(ISNUMBER($D77)=FALSE,$F77=""),"",
IF(AND('2.5 CAPEX'!$L80&lt;&gt;"x",'2.5 CAPEX'!$M80&lt;&gt;"x"),0,
IF($F77=0,0,
IF(W$4&lt;'2.1 Kraftwerk allgemein'!$F$16,0,
IF(W$4='2.1 Kraftwerk allgemein'!$F$16,'2.5 CAPEX'!$J80/$F77,
IF(W$4&lt;'2.1 Kraftwerk allgemein'!$F$16+$F77,
('2.5 CAPEX'!$J80+SUM(OFFSET('2.5 CAPEX'!AB80,0,-MIN(MAX($F77-1-('2.1 Kraftwerk allgemein'!$F$16-'2.1 Kraftwerk allgemein'!$F$15+1),0),COLUMN(N77)-1-('2.1 Kraftwerk allgemein'!$F$16-'2.1 Kraftwerk allgemein'!$F$15+1)),1,MIN(MAX($F77-('2.1 Kraftwerk allgemein'!$F$16-'2.1 Kraftwerk allgemein'!$F$15+1),1),COLUMN(N77)-('2.1 Kraftwerk allgemein'!$F$16-'2.1 Kraftwerk allgemein'!$F$15+1)))))/$F77,
SUM(OFFSET('2.5 CAPEX'!AB80,0,-MIN($F77-1,COLUMN(N77)-1),1,MIN($F77,COLUMN(N77))))/$F77)))))),
IF(OR(ISNUMBER($D77)=FALSE,$F77=""),"",
IF(AND('2.5 CAPEX'!$L80&lt;&gt;"x",'2.5 CAPEX'!$M80&lt;&gt;"x"),0,
IF($F77=0,0,
IF(W$4&lt;'2.1 Kraftwerk allgemein'!$F$16,0,
IF(W$4='2.1 Kraftwerk allgemein'!$F$16,'2.5 CAPEX'!$J80/$F77,
IF(W$4&lt;'2.1 Kraftwerk allgemein'!$F$16+$F77,
('2.5 CAPEX'!$J80+SUM(OFFSET('2.5 CAPEX'!AB80,0,-MIN(MAX($F77-1-('2.1 Kraftwerk allgemein'!$F$16-'1.1 Allgemein'!$I$22+1),0),COLUMN(N77)-1-('2.1 Kraftwerk allgemein'!$F$16-'1.1 Allgemein'!$I$22+1)),1,MIN(MAX($F77-('2.1 Kraftwerk allgemein'!$F$16-'1.1 Allgemein'!$I$22+1),1),COLUMN(N77)-('2.1 Kraftwerk allgemein'!$F$16-'1.1 Allgemein'!$I$22+1)))))/$F77,
SUM(OFFSET('2.5 CAPEX'!AB80,0,-MIN($F77-1,COLUMN(N77)-1),1,MIN($F77,COLUMN(N77))))/$F77)))))))</f>
        <v/>
      </c>
      <c r="X77" s="199" t="str">
        <f ca="1">IF('2.1 Kraftwerk allgemein'!$F$15&lt;'1.1 Allgemein'!$I$22,
IF(OR(ISNUMBER($D77)=FALSE,$F77=""),"",
IF(AND('2.5 CAPEX'!$L80&lt;&gt;"x",'2.5 CAPEX'!$M80&lt;&gt;"x"),0,
IF($F77=0,0,
IF(X$4&lt;'2.1 Kraftwerk allgemein'!$F$16,0,
IF(X$4='2.1 Kraftwerk allgemein'!$F$16,'2.5 CAPEX'!$J80/$F77,
IF(X$4&lt;'2.1 Kraftwerk allgemein'!$F$16+$F77,
('2.5 CAPEX'!$J80+SUM(OFFSET('2.5 CAPEX'!AC80,0,-MIN(MAX($F77-1-('2.1 Kraftwerk allgemein'!$F$16-'2.1 Kraftwerk allgemein'!$F$15+1),0),COLUMN(O77)-1-('2.1 Kraftwerk allgemein'!$F$16-'2.1 Kraftwerk allgemein'!$F$15+1)),1,MIN(MAX($F77-('2.1 Kraftwerk allgemein'!$F$16-'2.1 Kraftwerk allgemein'!$F$15+1),1),COLUMN(O77)-('2.1 Kraftwerk allgemein'!$F$16-'2.1 Kraftwerk allgemein'!$F$15+1)))))/$F77,
SUM(OFFSET('2.5 CAPEX'!AC80,0,-MIN($F77-1,COLUMN(O77)-1),1,MIN($F77,COLUMN(O77))))/$F77)))))),
IF(OR(ISNUMBER($D77)=FALSE,$F77=""),"",
IF(AND('2.5 CAPEX'!$L80&lt;&gt;"x",'2.5 CAPEX'!$M80&lt;&gt;"x"),0,
IF($F77=0,0,
IF(X$4&lt;'2.1 Kraftwerk allgemein'!$F$16,0,
IF(X$4='2.1 Kraftwerk allgemein'!$F$16,'2.5 CAPEX'!$J80/$F77,
IF(X$4&lt;'2.1 Kraftwerk allgemein'!$F$16+$F77,
('2.5 CAPEX'!$J80+SUM(OFFSET('2.5 CAPEX'!AC80,0,-MIN(MAX($F77-1-('2.1 Kraftwerk allgemein'!$F$16-'1.1 Allgemein'!$I$22+1),0),COLUMN(O77)-1-('2.1 Kraftwerk allgemein'!$F$16-'1.1 Allgemein'!$I$22+1)),1,MIN(MAX($F77-('2.1 Kraftwerk allgemein'!$F$16-'1.1 Allgemein'!$I$22+1),1),COLUMN(O77)-('2.1 Kraftwerk allgemein'!$F$16-'1.1 Allgemein'!$I$22+1)))))/$F77,
SUM(OFFSET('2.5 CAPEX'!AC80,0,-MIN($F77-1,COLUMN(O77)-1),1,MIN($F77,COLUMN(O77))))/$F77)))))))</f>
        <v/>
      </c>
      <c r="Y77" s="199" t="str">
        <f ca="1">IF('2.1 Kraftwerk allgemein'!$F$15&lt;'1.1 Allgemein'!$I$22,
IF(OR(ISNUMBER($D77)=FALSE,$F77=""),"",
IF(AND('2.5 CAPEX'!$L80&lt;&gt;"x",'2.5 CAPEX'!$M80&lt;&gt;"x"),0,
IF($F77=0,0,
IF(Y$4&lt;'2.1 Kraftwerk allgemein'!$F$16,0,
IF(Y$4='2.1 Kraftwerk allgemein'!$F$16,'2.5 CAPEX'!$J80/$F77,
IF(Y$4&lt;'2.1 Kraftwerk allgemein'!$F$16+$F77,
('2.5 CAPEX'!$J80+SUM(OFFSET('2.5 CAPEX'!AD80,0,-MIN(MAX($F77-1-('2.1 Kraftwerk allgemein'!$F$16-'2.1 Kraftwerk allgemein'!$F$15+1),0),COLUMN(P77)-1-('2.1 Kraftwerk allgemein'!$F$16-'2.1 Kraftwerk allgemein'!$F$15+1)),1,MIN(MAX($F77-('2.1 Kraftwerk allgemein'!$F$16-'2.1 Kraftwerk allgemein'!$F$15+1),1),COLUMN(P77)-('2.1 Kraftwerk allgemein'!$F$16-'2.1 Kraftwerk allgemein'!$F$15+1)))))/$F77,
SUM(OFFSET('2.5 CAPEX'!AD80,0,-MIN($F77-1,COLUMN(P77)-1),1,MIN($F77,COLUMN(P77))))/$F77)))))),
IF(OR(ISNUMBER($D77)=FALSE,$F77=""),"",
IF(AND('2.5 CAPEX'!$L80&lt;&gt;"x",'2.5 CAPEX'!$M80&lt;&gt;"x"),0,
IF($F77=0,0,
IF(Y$4&lt;'2.1 Kraftwerk allgemein'!$F$16,0,
IF(Y$4='2.1 Kraftwerk allgemein'!$F$16,'2.5 CAPEX'!$J80/$F77,
IF(Y$4&lt;'2.1 Kraftwerk allgemein'!$F$16+$F77,
('2.5 CAPEX'!$J80+SUM(OFFSET('2.5 CAPEX'!AD80,0,-MIN(MAX($F77-1-('2.1 Kraftwerk allgemein'!$F$16-'1.1 Allgemein'!$I$22+1),0),COLUMN(P77)-1-('2.1 Kraftwerk allgemein'!$F$16-'1.1 Allgemein'!$I$22+1)),1,MIN(MAX($F77-('2.1 Kraftwerk allgemein'!$F$16-'1.1 Allgemein'!$I$22+1),1),COLUMN(P77)-('2.1 Kraftwerk allgemein'!$F$16-'1.1 Allgemein'!$I$22+1)))))/$F77,
SUM(OFFSET('2.5 CAPEX'!AD80,0,-MIN($F77-1,COLUMN(P77)-1),1,MIN($F77,COLUMN(P77))))/$F77)))))))</f>
        <v/>
      </c>
      <c r="Z77" s="199" t="str">
        <f ca="1">IF('2.1 Kraftwerk allgemein'!$F$15&lt;'1.1 Allgemein'!$I$22,
IF(OR(ISNUMBER($D77)=FALSE,$F77=""),"",
IF(AND('2.5 CAPEX'!$L80&lt;&gt;"x",'2.5 CAPEX'!$M80&lt;&gt;"x"),0,
IF($F77=0,0,
IF(Z$4&lt;'2.1 Kraftwerk allgemein'!$F$16,0,
IF(Z$4='2.1 Kraftwerk allgemein'!$F$16,'2.5 CAPEX'!$J80/$F77,
IF(Z$4&lt;'2.1 Kraftwerk allgemein'!$F$16+$F77,
('2.5 CAPEX'!$J80+SUM(OFFSET('2.5 CAPEX'!AE80,0,-MIN(MAX($F77-1-('2.1 Kraftwerk allgemein'!$F$16-'2.1 Kraftwerk allgemein'!$F$15+1),0),COLUMN(Q77)-1-('2.1 Kraftwerk allgemein'!$F$16-'2.1 Kraftwerk allgemein'!$F$15+1)),1,MIN(MAX($F77-('2.1 Kraftwerk allgemein'!$F$16-'2.1 Kraftwerk allgemein'!$F$15+1),1),COLUMN(Q77)-('2.1 Kraftwerk allgemein'!$F$16-'2.1 Kraftwerk allgemein'!$F$15+1)))))/$F77,
SUM(OFFSET('2.5 CAPEX'!AE80,0,-MIN($F77-1,COLUMN(Q77)-1),1,MIN($F77,COLUMN(Q77))))/$F77)))))),
IF(OR(ISNUMBER($D77)=FALSE,$F77=""),"",
IF(AND('2.5 CAPEX'!$L80&lt;&gt;"x",'2.5 CAPEX'!$M80&lt;&gt;"x"),0,
IF($F77=0,0,
IF(Z$4&lt;'2.1 Kraftwerk allgemein'!$F$16,0,
IF(Z$4='2.1 Kraftwerk allgemein'!$F$16,'2.5 CAPEX'!$J80/$F77,
IF(Z$4&lt;'2.1 Kraftwerk allgemein'!$F$16+$F77,
('2.5 CAPEX'!$J80+SUM(OFFSET('2.5 CAPEX'!AE80,0,-MIN(MAX($F77-1-('2.1 Kraftwerk allgemein'!$F$16-'1.1 Allgemein'!$I$22+1),0),COLUMN(Q77)-1-('2.1 Kraftwerk allgemein'!$F$16-'1.1 Allgemein'!$I$22+1)),1,MIN(MAX($F77-('2.1 Kraftwerk allgemein'!$F$16-'1.1 Allgemein'!$I$22+1),1),COLUMN(Q77)-('2.1 Kraftwerk allgemein'!$F$16-'1.1 Allgemein'!$I$22+1)))))/$F77,
SUM(OFFSET('2.5 CAPEX'!AE80,0,-MIN($F77-1,COLUMN(Q77)-1),1,MIN($F77,COLUMN(Q77))))/$F77)))))))</f>
        <v/>
      </c>
      <c r="AA77" s="199" t="str">
        <f ca="1">IF('2.1 Kraftwerk allgemein'!$F$15&lt;'1.1 Allgemein'!$I$22,
IF(OR(ISNUMBER($D77)=FALSE,$F77=""),"",
IF(AND('2.5 CAPEX'!$L80&lt;&gt;"x",'2.5 CAPEX'!$M80&lt;&gt;"x"),0,
IF($F77=0,0,
IF(AA$4&lt;'2.1 Kraftwerk allgemein'!$F$16,0,
IF(AA$4='2.1 Kraftwerk allgemein'!$F$16,'2.5 CAPEX'!$J80/$F77,
IF(AA$4&lt;'2.1 Kraftwerk allgemein'!$F$16+$F77,
('2.5 CAPEX'!$J80+SUM(OFFSET('2.5 CAPEX'!AF80,0,-MIN(MAX($F77-1-('2.1 Kraftwerk allgemein'!$F$16-'2.1 Kraftwerk allgemein'!$F$15+1),0),COLUMN(R77)-1-('2.1 Kraftwerk allgemein'!$F$16-'2.1 Kraftwerk allgemein'!$F$15+1)),1,MIN(MAX($F77-('2.1 Kraftwerk allgemein'!$F$16-'2.1 Kraftwerk allgemein'!$F$15+1),1),COLUMN(R77)-('2.1 Kraftwerk allgemein'!$F$16-'2.1 Kraftwerk allgemein'!$F$15+1)))))/$F77,
SUM(OFFSET('2.5 CAPEX'!AF80,0,-MIN($F77-1,COLUMN(R77)-1),1,MIN($F77,COLUMN(R77))))/$F77)))))),
IF(OR(ISNUMBER($D77)=FALSE,$F77=""),"",
IF(AND('2.5 CAPEX'!$L80&lt;&gt;"x",'2.5 CAPEX'!$M80&lt;&gt;"x"),0,
IF($F77=0,0,
IF(AA$4&lt;'2.1 Kraftwerk allgemein'!$F$16,0,
IF(AA$4='2.1 Kraftwerk allgemein'!$F$16,'2.5 CAPEX'!$J80/$F77,
IF(AA$4&lt;'2.1 Kraftwerk allgemein'!$F$16+$F77,
('2.5 CAPEX'!$J80+SUM(OFFSET('2.5 CAPEX'!AF80,0,-MIN(MAX($F77-1-('2.1 Kraftwerk allgemein'!$F$16-'1.1 Allgemein'!$I$22+1),0),COLUMN(R77)-1-('2.1 Kraftwerk allgemein'!$F$16-'1.1 Allgemein'!$I$22+1)),1,MIN(MAX($F77-('2.1 Kraftwerk allgemein'!$F$16-'1.1 Allgemein'!$I$22+1),1),COLUMN(R77)-('2.1 Kraftwerk allgemein'!$F$16-'1.1 Allgemein'!$I$22+1)))))/$F77,
SUM(OFFSET('2.5 CAPEX'!AF80,0,-MIN($F77-1,COLUMN(R77)-1),1,MIN($F77,COLUMN(R77))))/$F77)))))))</f>
        <v/>
      </c>
      <c r="AB77" s="199" t="str">
        <f ca="1">IF('2.1 Kraftwerk allgemein'!$F$15&lt;'1.1 Allgemein'!$I$22,
IF(OR(ISNUMBER($D77)=FALSE,$F77=""),"",
IF(AND('2.5 CAPEX'!$L80&lt;&gt;"x",'2.5 CAPEX'!$M80&lt;&gt;"x"),0,
IF($F77=0,0,
IF(AB$4&lt;'2.1 Kraftwerk allgemein'!$F$16,0,
IF(AB$4='2.1 Kraftwerk allgemein'!$F$16,'2.5 CAPEX'!$J80/$F77,
IF(AB$4&lt;'2.1 Kraftwerk allgemein'!$F$16+$F77,
('2.5 CAPEX'!$J80+SUM(OFFSET('2.5 CAPEX'!AG80,0,-MIN(MAX($F77-1-('2.1 Kraftwerk allgemein'!$F$16-'2.1 Kraftwerk allgemein'!$F$15+1),0),COLUMN(S77)-1-('2.1 Kraftwerk allgemein'!$F$16-'2.1 Kraftwerk allgemein'!$F$15+1)),1,MIN(MAX($F77-('2.1 Kraftwerk allgemein'!$F$16-'2.1 Kraftwerk allgemein'!$F$15+1),1),COLUMN(S77)-('2.1 Kraftwerk allgemein'!$F$16-'2.1 Kraftwerk allgemein'!$F$15+1)))))/$F77,
SUM(OFFSET('2.5 CAPEX'!AG80,0,-MIN($F77-1,COLUMN(S77)-1),1,MIN($F77,COLUMN(S77))))/$F77)))))),
IF(OR(ISNUMBER($D77)=FALSE,$F77=""),"",
IF(AND('2.5 CAPEX'!$L80&lt;&gt;"x",'2.5 CAPEX'!$M80&lt;&gt;"x"),0,
IF($F77=0,0,
IF(AB$4&lt;'2.1 Kraftwerk allgemein'!$F$16,0,
IF(AB$4='2.1 Kraftwerk allgemein'!$F$16,'2.5 CAPEX'!$J80/$F77,
IF(AB$4&lt;'2.1 Kraftwerk allgemein'!$F$16+$F77,
('2.5 CAPEX'!$J80+SUM(OFFSET('2.5 CAPEX'!AG80,0,-MIN(MAX($F77-1-('2.1 Kraftwerk allgemein'!$F$16-'1.1 Allgemein'!$I$22+1),0),COLUMN(S77)-1-('2.1 Kraftwerk allgemein'!$F$16-'1.1 Allgemein'!$I$22+1)),1,MIN(MAX($F77-('2.1 Kraftwerk allgemein'!$F$16-'1.1 Allgemein'!$I$22+1),1),COLUMN(S77)-('2.1 Kraftwerk allgemein'!$F$16-'1.1 Allgemein'!$I$22+1)))))/$F77,
SUM(OFFSET('2.5 CAPEX'!AG80,0,-MIN($F77-1,COLUMN(S77)-1),1,MIN($F77,COLUMN(S77))))/$F77)))))))</f>
        <v/>
      </c>
      <c r="AC77" s="199" t="str">
        <f ca="1">IF('2.1 Kraftwerk allgemein'!$F$15&lt;'1.1 Allgemein'!$I$22,
IF(OR(ISNUMBER($D77)=FALSE,$F77=""),"",
IF(AND('2.5 CAPEX'!$L80&lt;&gt;"x",'2.5 CAPEX'!$M80&lt;&gt;"x"),0,
IF($F77=0,0,
IF(AC$4&lt;'2.1 Kraftwerk allgemein'!$F$16,0,
IF(AC$4='2.1 Kraftwerk allgemein'!$F$16,'2.5 CAPEX'!$J80/$F77,
IF(AC$4&lt;'2.1 Kraftwerk allgemein'!$F$16+$F77,
('2.5 CAPEX'!$J80+SUM(OFFSET('2.5 CAPEX'!AH80,0,-MIN(MAX($F77-1-('2.1 Kraftwerk allgemein'!$F$16-'2.1 Kraftwerk allgemein'!$F$15+1),0),COLUMN(T77)-1-('2.1 Kraftwerk allgemein'!$F$16-'2.1 Kraftwerk allgemein'!$F$15+1)),1,MIN(MAX($F77-('2.1 Kraftwerk allgemein'!$F$16-'2.1 Kraftwerk allgemein'!$F$15+1),1),COLUMN(T77)-('2.1 Kraftwerk allgemein'!$F$16-'2.1 Kraftwerk allgemein'!$F$15+1)))))/$F77,
SUM(OFFSET('2.5 CAPEX'!AH80,0,-MIN($F77-1,COLUMN(T77)-1),1,MIN($F77,COLUMN(T77))))/$F77)))))),
IF(OR(ISNUMBER($D77)=FALSE,$F77=""),"",
IF(AND('2.5 CAPEX'!$L80&lt;&gt;"x",'2.5 CAPEX'!$M80&lt;&gt;"x"),0,
IF($F77=0,0,
IF(AC$4&lt;'2.1 Kraftwerk allgemein'!$F$16,0,
IF(AC$4='2.1 Kraftwerk allgemein'!$F$16,'2.5 CAPEX'!$J80/$F77,
IF(AC$4&lt;'2.1 Kraftwerk allgemein'!$F$16+$F77,
('2.5 CAPEX'!$J80+SUM(OFFSET('2.5 CAPEX'!AH80,0,-MIN(MAX($F77-1-('2.1 Kraftwerk allgemein'!$F$16-'1.1 Allgemein'!$I$22+1),0),COLUMN(T77)-1-('2.1 Kraftwerk allgemein'!$F$16-'1.1 Allgemein'!$I$22+1)),1,MIN(MAX($F77-('2.1 Kraftwerk allgemein'!$F$16-'1.1 Allgemein'!$I$22+1),1),COLUMN(T77)-('2.1 Kraftwerk allgemein'!$F$16-'1.1 Allgemein'!$I$22+1)))))/$F77,
SUM(OFFSET('2.5 CAPEX'!AH80,0,-MIN($F77-1,COLUMN(T77)-1),1,MIN($F77,COLUMN(T77))))/$F77)))))))</f>
        <v/>
      </c>
      <c r="AD77" s="199" t="str">
        <f ca="1">IF('2.1 Kraftwerk allgemein'!$F$15&lt;'1.1 Allgemein'!$I$22,
IF(OR(ISNUMBER($D77)=FALSE,$F77=""),"",
IF(AND('2.5 CAPEX'!$L80&lt;&gt;"x",'2.5 CAPEX'!$M80&lt;&gt;"x"),0,
IF($F77=0,0,
IF(AD$4&lt;'2.1 Kraftwerk allgemein'!$F$16,0,
IF(AD$4='2.1 Kraftwerk allgemein'!$F$16,'2.5 CAPEX'!$J80/$F77,
IF(AD$4&lt;'2.1 Kraftwerk allgemein'!$F$16+$F77,
('2.5 CAPEX'!$J80+SUM(OFFSET('2.5 CAPEX'!AI80,0,-MIN(MAX($F77-1-('2.1 Kraftwerk allgemein'!$F$16-'2.1 Kraftwerk allgemein'!$F$15+1),0),COLUMN(U77)-1-('2.1 Kraftwerk allgemein'!$F$16-'2.1 Kraftwerk allgemein'!$F$15+1)),1,MIN(MAX($F77-('2.1 Kraftwerk allgemein'!$F$16-'2.1 Kraftwerk allgemein'!$F$15+1),1),COLUMN(U77)-('2.1 Kraftwerk allgemein'!$F$16-'2.1 Kraftwerk allgemein'!$F$15+1)))))/$F77,
SUM(OFFSET('2.5 CAPEX'!AI80,0,-MIN($F77-1,COLUMN(U77)-1),1,MIN($F77,COLUMN(U77))))/$F77)))))),
IF(OR(ISNUMBER($D77)=FALSE,$F77=""),"",
IF(AND('2.5 CAPEX'!$L80&lt;&gt;"x",'2.5 CAPEX'!$M80&lt;&gt;"x"),0,
IF($F77=0,0,
IF(AD$4&lt;'2.1 Kraftwerk allgemein'!$F$16,0,
IF(AD$4='2.1 Kraftwerk allgemein'!$F$16,'2.5 CAPEX'!$J80/$F77,
IF(AD$4&lt;'2.1 Kraftwerk allgemein'!$F$16+$F77,
('2.5 CAPEX'!$J80+SUM(OFFSET('2.5 CAPEX'!AI80,0,-MIN(MAX($F77-1-('2.1 Kraftwerk allgemein'!$F$16-'1.1 Allgemein'!$I$22+1),0),COLUMN(U77)-1-('2.1 Kraftwerk allgemein'!$F$16-'1.1 Allgemein'!$I$22+1)),1,MIN(MAX($F77-('2.1 Kraftwerk allgemein'!$F$16-'1.1 Allgemein'!$I$22+1),1),COLUMN(U77)-('2.1 Kraftwerk allgemein'!$F$16-'1.1 Allgemein'!$I$22+1)))))/$F77,
SUM(OFFSET('2.5 CAPEX'!AI80,0,-MIN($F77-1,COLUMN(U77)-1),1,MIN($F77,COLUMN(U77))))/$F77)))))))</f>
        <v/>
      </c>
      <c r="AE77" s="199" t="str">
        <f ca="1">IF('2.1 Kraftwerk allgemein'!$F$15&lt;'1.1 Allgemein'!$I$22,
IF(OR(ISNUMBER($D77)=FALSE,$F77=""),"",
IF(AND('2.5 CAPEX'!$L80&lt;&gt;"x",'2.5 CAPEX'!$M80&lt;&gt;"x"),0,
IF($F77=0,0,
IF(AE$4&lt;'2.1 Kraftwerk allgemein'!$F$16,0,
IF(AE$4='2.1 Kraftwerk allgemein'!$F$16,'2.5 CAPEX'!$J80/$F77,
IF(AE$4&lt;'2.1 Kraftwerk allgemein'!$F$16+$F77,
('2.5 CAPEX'!$J80+SUM(OFFSET('2.5 CAPEX'!AJ80,0,-MIN(MAX($F77-1-('2.1 Kraftwerk allgemein'!$F$16-'2.1 Kraftwerk allgemein'!$F$15+1),0),COLUMN(V77)-1-('2.1 Kraftwerk allgemein'!$F$16-'2.1 Kraftwerk allgemein'!$F$15+1)),1,MIN(MAX($F77-('2.1 Kraftwerk allgemein'!$F$16-'2.1 Kraftwerk allgemein'!$F$15+1),1),COLUMN(V77)-('2.1 Kraftwerk allgemein'!$F$16-'2.1 Kraftwerk allgemein'!$F$15+1)))))/$F77,
SUM(OFFSET('2.5 CAPEX'!AJ80,0,-MIN($F77-1,COLUMN(V77)-1),1,MIN($F77,COLUMN(V77))))/$F77)))))),
IF(OR(ISNUMBER($D77)=FALSE,$F77=""),"",
IF(AND('2.5 CAPEX'!$L80&lt;&gt;"x",'2.5 CAPEX'!$M80&lt;&gt;"x"),0,
IF($F77=0,0,
IF(AE$4&lt;'2.1 Kraftwerk allgemein'!$F$16,0,
IF(AE$4='2.1 Kraftwerk allgemein'!$F$16,'2.5 CAPEX'!$J80/$F77,
IF(AE$4&lt;'2.1 Kraftwerk allgemein'!$F$16+$F77,
('2.5 CAPEX'!$J80+SUM(OFFSET('2.5 CAPEX'!AJ80,0,-MIN(MAX($F77-1-('2.1 Kraftwerk allgemein'!$F$16-'1.1 Allgemein'!$I$22+1),0),COLUMN(V77)-1-('2.1 Kraftwerk allgemein'!$F$16-'1.1 Allgemein'!$I$22+1)),1,MIN(MAX($F77-('2.1 Kraftwerk allgemein'!$F$16-'1.1 Allgemein'!$I$22+1),1),COLUMN(V77)-('2.1 Kraftwerk allgemein'!$F$16-'1.1 Allgemein'!$I$22+1)))))/$F77,
SUM(OFFSET('2.5 CAPEX'!AJ80,0,-MIN($F77-1,COLUMN(V77)-1),1,MIN($F77,COLUMN(V77))))/$F77)))))))</f>
        <v/>
      </c>
      <c r="AF77" s="199" t="str">
        <f ca="1">IF('2.1 Kraftwerk allgemein'!$F$15&lt;'1.1 Allgemein'!$I$22,
IF(OR(ISNUMBER($D77)=FALSE,$F77=""),"",
IF(AND('2.5 CAPEX'!$L80&lt;&gt;"x",'2.5 CAPEX'!$M80&lt;&gt;"x"),0,
IF($F77=0,0,
IF(AF$4&lt;'2.1 Kraftwerk allgemein'!$F$16,0,
IF(AF$4='2.1 Kraftwerk allgemein'!$F$16,'2.5 CAPEX'!$J80/$F77,
IF(AF$4&lt;'2.1 Kraftwerk allgemein'!$F$16+$F77,
('2.5 CAPEX'!$J80+SUM(OFFSET('2.5 CAPEX'!AK80,0,-MIN(MAX($F77-1-('2.1 Kraftwerk allgemein'!$F$16-'2.1 Kraftwerk allgemein'!$F$15+1),0),COLUMN(W77)-1-('2.1 Kraftwerk allgemein'!$F$16-'2.1 Kraftwerk allgemein'!$F$15+1)),1,MIN(MAX($F77-('2.1 Kraftwerk allgemein'!$F$16-'2.1 Kraftwerk allgemein'!$F$15+1),1),COLUMN(W77)-('2.1 Kraftwerk allgemein'!$F$16-'2.1 Kraftwerk allgemein'!$F$15+1)))))/$F77,
SUM(OFFSET('2.5 CAPEX'!AK80,0,-MIN($F77-1,COLUMN(W77)-1),1,MIN($F77,COLUMN(W77))))/$F77)))))),
IF(OR(ISNUMBER($D77)=FALSE,$F77=""),"",
IF(AND('2.5 CAPEX'!$L80&lt;&gt;"x",'2.5 CAPEX'!$M80&lt;&gt;"x"),0,
IF($F77=0,0,
IF(AF$4&lt;'2.1 Kraftwerk allgemein'!$F$16,0,
IF(AF$4='2.1 Kraftwerk allgemein'!$F$16,'2.5 CAPEX'!$J80/$F77,
IF(AF$4&lt;'2.1 Kraftwerk allgemein'!$F$16+$F77,
('2.5 CAPEX'!$J80+SUM(OFFSET('2.5 CAPEX'!AK80,0,-MIN(MAX($F77-1-('2.1 Kraftwerk allgemein'!$F$16-'1.1 Allgemein'!$I$22+1),0),COLUMN(W77)-1-('2.1 Kraftwerk allgemein'!$F$16-'1.1 Allgemein'!$I$22+1)),1,MIN(MAX($F77-('2.1 Kraftwerk allgemein'!$F$16-'1.1 Allgemein'!$I$22+1),1),COLUMN(W77)-('2.1 Kraftwerk allgemein'!$F$16-'1.1 Allgemein'!$I$22+1)))))/$F77,
SUM(OFFSET('2.5 CAPEX'!AK80,0,-MIN($F77-1,COLUMN(W77)-1),1,MIN($F77,COLUMN(W77))))/$F77)))))))</f>
        <v/>
      </c>
      <c r="AG77" s="199" t="str">
        <f ca="1">IF('2.1 Kraftwerk allgemein'!$F$15&lt;'1.1 Allgemein'!$I$22,
IF(OR(ISNUMBER($D77)=FALSE,$F77=""),"",
IF(AND('2.5 CAPEX'!$L80&lt;&gt;"x",'2.5 CAPEX'!$M80&lt;&gt;"x"),0,
IF($F77=0,0,
IF(AG$4&lt;'2.1 Kraftwerk allgemein'!$F$16,0,
IF(AG$4='2.1 Kraftwerk allgemein'!$F$16,'2.5 CAPEX'!$J80/$F77,
IF(AG$4&lt;'2.1 Kraftwerk allgemein'!$F$16+$F77,
('2.5 CAPEX'!$J80+SUM(OFFSET('2.5 CAPEX'!AL80,0,-MIN(MAX($F77-1-('2.1 Kraftwerk allgemein'!$F$16-'2.1 Kraftwerk allgemein'!$F$15+1),0),COLUMN(X77)-1-('2.1 Kraftwerk allgemein'!$F$16-'2.1 Kraftwerk allgemein'!$F$15+1)),1,MIN(MAX($F77-('2.1 Kraftwerk allgemein'!$F$16-'2.1 Kraftwerk allgemein'!$F$15+1),1),COLUMN(X77)-('2.1 Kraftwerk allgemein'!$F$16-'2.1 Kraftwerk allgemein'!$F$15+1)))))/$F77,
SUM(OFFSET('2.5 CAPEX'!AL80,0,-MIN($F77-1,COLUMN(X77)-1),1,MIN($F77,COLUMN(X77))))/$F77)))))),
IF(OR(ISNUMBER($D77)=FALSE,$F77=""),"",
IF(AND('2.5 CAPEX'!$L80&lt;&gt;"x",'2.5 CAPEX'!$M80&lt;&gt;"x"),0,
IF($F77=0,0,
IF(AG$4&lt;'2.1 Kraftwerk allgemein'!$F$16,0,
IF(AG$4='2.1 Kraftwerk allgemein'!$F$16,'2.5 CAPEX'!$J80/$F77,
IF(AG$4&lt;'2.1 Kraftwerk allgemein'!$F$16+$F77,
('2.5 CAPEX'!$J80+SUM(OFFSET('2.5 CAPEX'!AL80,0,-MIN(MAX($F77-1-('2.1 Kraftwerk allgemein'!$F$16-'1.1 Allgemein'!$I$22+1),0),COLUMN(X77)-1-('2.1 Kraftwerk allgemein'!$F$16-'1.1 Allgemein'!$I$22+1)),1,MIN(MAX($F77-('2.1 Kraftwerk allgemein'!$F$16-'1.1 Allgemein'!$I$22+1),1),COLUMN(X77)-('2.1 Kraftwerk allgemein'!$F$16-'1.1 Allgemein'!$I$22+1)))))/$F77,
SUM(OFFSET('2.5 CAPEX'!AL80,0,-MIN($F77-1,COLUMN(X77)-1),1,MIN($F77,COLUMN(X77))))/$F77)))))))</f>
        <v/>
      </c>
      <c r="AH77" s="199" t="str">
        <f ca="1">IF('2.1 Kraftwerk allgemein'!$F$15&lt;'1.1 Allgemein'!$I$22,
IF(OR(ISNUMBER($D77)=FALSE,$F77=""),"",
IF(AND('2.5 CAPEX'!$L80&lt;&gt;"x",'2.5 CAPEX'!$M80&lt;&gt;"x"),0,
IF($F77=0,0,
IF(AH$4&lt;'2.1 Kraftwerk allgemein'!$F$16,0,
IF(AH$4='2.1 Kraftwerk allgemein'!$F$16,'2.5 CAPEX'!$J80/$F77,
IF(AH$4&lt;'2.1 Kraftwerk allgemein'!$F$16+$F77,
('2.5 CAPEX'!$J80+SUM(OFFSET('2.5 CAPEX'!AM80,0,-MIN(MAX($F77-1-('2.1 Kraftwerk allgemein'!$F$16-'2.1 Kraftwerk allgemein'!$F$15+1),0),COLUMN(Y77)-1-('2.1 Kraftwerk allgemein'!$F$16-'2.1 Kraftwerk allgemein'!$F$15+1)),1,MIN(MAX($F77-('2.1 Kraftwerk allgemein'!$F$16-'2.1 Kraftwerk allgemein'!$F$15+1),1),COLUMN(Y77)-('2.1 Kraftwerk allgemein'!$F$16-'2.1 Kraftwerk allgemein'!$F$15+1)))))/$F77,
SUM(OFFSET('2.5 CAPEX'!AM80,0,-MIN($F77-1,COLUMN(Y77)-1),1,MIN($F77,COLUMN(Y77))))/$F77)))))),
IF(OR(ISNUMBER($D77)=FALSE,$F77=""),"",
IF(AND('2.5 CAPEX'!$L80&lt;&gt;"x",'2.5 CAPEX'!$M80&lt;&gt;"x"),0,
IF($F77=0,0,
IF(AH$4&lt;'2.1 Kraftwerk allgemein'!$F$16,0,
IF(AH$4='2.1 Kraftwerk allgemein'!$F$16,'2.5 CAPEX'!$J80/$F77,
IF(AH$4&lt;'2.1 Kraftwerk allgemein'!$F$16+$F77,
('2.5 CAPEX'!$J80+SUM(OFFSET('2.5 CAPEX'!AM80,0,-MIN(MAX($F77-1-('2.1 Kraftwerk allgemein'!$F$16-'1.1 Allgemein'!$I$22+1),0),COLUMN(Y77)-1-('2.1 Kraftwerk allgemein'!$F$16-'1.1 Allgemein'!$I$22+1)),1,MIN(MAX($F77-('2.1 Kraftwerk allgemein'!$F$16-'1.1 Allgemein'!$I$22+1),1),COLUMN(Y77)-('2.1 Kraftwerk allgemein'!$F$16-'1.1 Allgemein'!$I$22+1)))))/$F77,
SUM(OFFSET('2.5 CAPEX'!AM80,0,-MIN($F77-1,COLUMN(Y77)-1),1,MIN($F77,COLUMN(Y77))))/$F77)))))))</f>
        <v/>
      </c>
      <c r="AI77" s="199" t="str">
        <f ca="1">IF('2.1 Kraftwerk allgemein'!$F$15&lt;'1.1 Allgemein'!$I$22,
IF(OR(ISNUMBER($D77)=FALSE,$F77=""),"",
IF(AND('2.5 CAPEX'!$L80&lt;&gt;"x",'2.5 CAPEX'!$M80&lt;&gt;"x"),0,
IF($F77=0,0,
IF(AI$4&lt;'2.1 Kraftwerk allgemein'!$F$16,0,
IF(AI$4='2.1 Kraftwerk allgemein'!$F$16,'2.5 CAPEX'!$J80/$F77,
IF(AI$4&lt;'2.1 Kraftwerk allgemein'!$F$16+$F77,
('2.5 CAPEX'!$J80+SUM(OFFSET('2.5 CAPEX'!AN80,0,-MIN(MAX($F77-1-('2.1 Kraftwerk allgemein'!$F$16-'2.1 Kraftwerk allgemein'!$F$15+1),0),COLUMN(Z77)-1-('2.1 Kraftwerk allgemein'!$F$16-'2.1 Kraftwerk allgemein'!$F$15+1)),1,MIN(MAX($F77-('2.1 Kraftwerk allgemein'!$F$16-'2.1 Kraftwerk allgemein'!$F$15+1),1),COLUMN(Z77)-('2.1 Kraftwerk allgemein'!$F$16-'2.1 Kraftwerk allgemein'!$F$15+1)))))/$F77,
SUM(OFFSET('2.5 CAPEX'!AN80,0,-MIN($F77-1,COLUMN(Z77)-1),1,MIN($F77,COLUMN(Z77))))/$F77)))))),
IF(OR(ISNUMBER($D77)=FALSE,$F77=""),"",
IF(AND('2.5 CAPEX'!$L80&lt;&gt;"x",'2.5 CAPEX'!$M80&lt;&gt;"x"),0,
IF($F77=0,0,
IF(AI$4&lt;'2.1 Kraftwerk allgemein'!$F$16,0,
IF(AI$4='2.1 Kraftwerk allgemein'!$F$16,'2.5 CAPEX'!$J80/$F77,
IF(AI$4&lt;'2.1 Kraftwerk allgemein'!$F$16+$F77,
('2.5 CAPEX'!$J80+SUM(OFFSET('2.5 CAPEX'!AN80,0,-MIN(MAX($F77-1-('2.1 Kraftwerk allgemein'!$F$16-'1.1 Allgemein'!$I$22+1),0),COLUMN(Z77)-1-('2.1 Kraftwerk allgemein'!$F$16-'1.1 Allgemein'!$I$22+1)),1,MIN(MAX($F77-('2.1 Kraftwerk allgemein'!$F$16-'1.1 Allgemein'!$I$22+1),1),COLUMN(Z77)-('2.1 Kraftwerk allgemein'!$F$16-'1.1 Allgemein'!$I$22+1)))))/$F77,
SUM(OFFSET('2.5 CAPEX'!AN80,0,-MIN($F77-1,COLUMN(Z77)-1),1,MIN($F77,COLUMN(Z77))))/$F77)))))))</f>
        <v/>
      </c>
      <c r="AJ77" s="199" t="str">
        <f ca="1">IF('2.1 Kraftwerk allgemein'!$F$15&lt;'1.1 Allgemein'!$I$22,
IF(OR(ISNUMBER($D77)=FALSE,$F77=""),"",
IF(AND('2.5 CAPEX'!$L80&lt;&gt;"x",'2.5 CAPEX'!$M80&lt;&gt;"x"),0,
IF($F77=0,0,
IF(AJ$4&lt;'2.1 Kraftwerk allgemein'!$F$16,0,
IF(AJ$4='2.1 Kraftwerk allgemein'!$F$16,'2.5 CAPEX'!$J80/$F77,
IF(AJ$4&lt;'2.1 Kraftwerk allgemein'!$F$16+$F77,
('2.5 CAPEX'!$J80+SUM(OFFSET('2.5 CAPEX'!AO80,0,-MIN(MAX($F77-1-('2.1 Kraftwerk allgemein'!$F$16-'2.1 Kraftwerk allgemein'!$F$15+1),0),COLUMN(AA77)-1-('2.1 Kraftwerk allgemein'!$F$16-'2.1 Kraftwerk allgemein'!$F$15+1)),1,MIN(MAX($F77-('2.1 Kraftwerk allgemein'!$F$16-'2.1 Kraftwerk allgemein'!$F$15+1),1),COLUMN(AA77)-('2.1 Kraftwerk allgemein'!$F$16-'2.1 Kraftwerk allgemein'!$F$15+1)))))/$F77,
SUM(OFFSET('2.5 CAPEX'!AO80,0,-MIN($F77-1,COLUMN(AA77)-1),1,MIN($F77,COLUMN(AA77))))/$F77)))))),
IF(OR(ISNUMBER($D77)=FALSE,$F77=""),"",
IF(AND('2.5 CAPEX'!$L80&lt;&gt;"x",'2.5 CAPEX'!$M80&lt;&gt;"x"),0,
IF($F77=0,0,
IF(AJ$4&lt;'2.1 Kraftwerk allgemein'!$F$16,0,
IF(AJ$4='2.1 Kraftwerk allgemein'!$F$16,'2.5 CAPEX'!$J80/$F77,
IF(AJ$4&lt;'2.1 Kraftwerk allgemein'!$F$16+$F77,
('2.5 CAPEX'!$J80+SUM(OFFSET('2.5 CAPEX'!AO80,0,-MIN(MAX($F77-1-('2.1 Kraftwerk allgemein'!$F$16-'1.1 Allgemein'!$I$22+1),0),COLUMN(AA77)-1-('2.1 Kraftwerk allgemein'!$F$16-'1.1 Allgemein'!$I$22+1)),1,MIN(MAX($F77-('2.1 Kraftwerk allgemein'!$F$16-'1.1 Allgemein'!$I$22+1),1),COLUMN(AA77)-('2.1 Kraftwerk allgemein'!$F$16-'1.1 Allgemein'!$I$22+1)))))/$F77,
SUM(OFFSET('2.5 CAPEX'!AO80,0,-MIN($F77-1,COLUMN(AA77)-1),1,MIN($F77,COLUMN(AA77))))/$F77)))))))</f>
        <v/>
      </c>
      <c r="AK77" s="199" t="str">
        <f ca="1">IF('2.1 Kraftwerk allgemein'!$F$15&lt;'1.1 Allgemein'!$I$22,
IF(OR(ISNUMBER($D77)=FALSE,$F77=""),"",
IF(AND('2.5 CAPEX'!$L80&lt;&gt;"x",'2.5 CAPEX'!$M80&lt;&gt;"x"),0,
IF($F77=0,0,
IF(AK$4&lt;'2.1 Kraftwerk allgemein'!$F$16,0,
IF(AK$4='2.1 Kraftwerk allgemein'!$F$16,'2.5 CAPEX'!$J80/$F77,
IF(AK$4&lt;'2.1 Kraftwerk allgemein'!$F$16+$F77,
('2.5 CAPEX'!$J80+SUM(OFFSET('2.5 CAPEX'!AP80,0,-MIN(MAX($F77-1-('2.1 Kraftwerk allgemein'!$F$16-'2.1 Kraftwerk allgemein'!$F$15+1),0),COLUMN(AB77)-1-('2.1 Kraftwerk allgemein'!$F$16-'2.1 Kraftwerk allgemein'!$F$15+1)),1,MIN(MAX($F77-('2.1 Kraftwerk allgemein'!$F$16-'2.1 Kraftwerk allgemein'!$F$15+1),1),COLUMN(AB77)-('2.1 Kraftwerk allgemein'!$F$16-'2.1 Kraftwerk allgemein'!$F$15+1)))))/$F77,
SUM(OFFSET('2.5 CAPEX'!AP80,0,-MIN($F77-1,COLUMN(AB77)-1),1,MIN($F77,COLUMN(AB77))))/$F77)))))),
IF(OR(ISNUMBER($D77)=FALSE,$F77=""),"",
IF(AND('2.5 CAPEX'!$L80&lt;&gt;"x",'2.5 CAPEX'!$M80&lt;&gt;"x"),0,
IF($F77=0,0,
IF(AK$4&lt;'2.1 Kraftwerk allgemein'!$F$16,0,
IF(AK$4='2.1 Kraftwerk allgemein'!$F$16,'2.5 CAPEX'!$J80/$F77,
IF(AK$4&lt;'2.1 Kraftwerk allgemein'!$F$16+$F77,
('2.5 CAPEX'!$J80+SUM(OFFSET('2.5 CAPEX'!AP80,0,-MIN(MAX($F77-1-('2.1 Kraftwerk allgemein'!$F$16-'1.1 Allgemein'!$I$22+1),0),COLUMN(AB77)-1-('2.1 Kraftwerk allgemein'!$F$16-'1.1 Allgemein'!$I$22+1)),1,MIN(MAX($F77-('2.1 Kraftwerk allgemein'!$F$16-'1.1 Allgemein'!$I$22+1),1),COLUMN(AB77)-('2.1 Kraftwerk allgemein'!$F$16-'1.1 Allgemein'!$I$22+1)))))/$F77,
SUM(OFFSET('2.5 CAPEX'!AP80,0,-MIN($F77-1,COLUMN(AB77)-1),1,MIN($F77,COLUMN(AB77))))/$F77)))))))</f>
        <v/>
      </c>
      <c r="AL77" s="199" t="str">
        <f ca="1">IF('2.1 Kraftwerk allgemein'!$F$15&lt;'1.1 Allgemein'!$I$22,
IF(OR(ISNUMBER($D77)=FALSE,$F77=""),"",
IF(AND('2.5 CAPEX'!$L80&lt;&gt;"x",'2.5 CAPEX'!$M80&lt;&gt;"x"),0,
IF($F77=0,0,
IF(AL$4&lt;'2.1 Kraftwerk allgemein'!$F$16,0,
IF(AL$4='2.1 Kraftwerk allgemein'!$F$16,'2.5 CAPEX'!$J80/$F77,
IF(AL$4&lt;'2.1 Kraftwerk allgemein'!$F$16+$F77,
('2.5 CAPEX'!$J80+SUM(OFFSET('2.5 CAPEX'!AQ80,0,-MIN(MAX($F77-1-('2.1 Kraftwerk allgemein'!$F$16-'2.1 Kraftwerk allgemein'!$F$15+1),0),COLUMN(AC77)-1-('2.1 Kraftwerk allgemein'!$F$16-'2.1 Kraftwerk allgemein'!$F$15+1)),1,MIN(MAX($F77-('2.1 Kraftwerk allgemein'!$F$16-'2.1 Kraftwerk allgemein'!$F$15+1),1),COLUMN(AC77)-('2.1 Kraftwerk allgemein'!$F$16-'2.1 Kraftwerk allgemein'!$F$15+1)))))/$F77,
SUM(OFFSET('2.5 CAPEX'!AQ80,0,-MIN($F77-1,COLUMN(AC77)-1),1,MIN($F77,COLUMN(AC77))))/$F77)))))),
IF(OR(ISNUMBER($D77)=FALSE,$F77=""),"",
IF(AND('2.5 CAPEX'!$L80&lt;&gt;"x",'2.5 CAPEX'!$M80&lt;&gt;"x"),0,
IF($F77=0,0,
IF(AL$4&lt;'2.1 Kraftwerk allgemein'!$F$16,0,
IF(AL$4='2.1 Kraftwerk allgemein'!$F$16,'2.5 CAPEX'!$J80/$F77,
IF(AL$4&lt;'2.1 Kraftwerk allgemein'!$F$16+$F77,
('2.5 CAPEX'!$J80+SUM(OFFSET('2.5 CAPEX'!AQ80,0,-MIN(MAX($F77-1-('2.1 Kraftwerk allgemein'!$F$16-'1.1 Allgemein'!$I$22+1),0),COLUMN(AC77)-1-('2.1 Kraftwerk allgemein'!$F$16-'1.1 Allgemein'!$I$22+1)),1,MIN(MAX($F77-('2.1 Kraftwerk allgemein'!$F$16-'1.1 Allgemein'!$I$22+1),1),COLUMN(AC77)-('2.1 Kraftwerk allgemein'!$F$16-'1.1 Allgemein'!$I$22+1)))))/$F77,
SUM(OFFSET('2.5 CAPEX'!AQ80,0,-MIN($F77-1,COLUMN(AC77)-1),1,MIN($F77,COLUMN(AC77))))/$F77)))))))</f>
        <v/>
      </c>
      <c r="AM77" s="199" t="str">
        <f ca="1">IF('2.1 Kraftwerk allgemein'!$F$15&lt;'1.1 Allgemein'!$I$22,
IF(OR(ISNUMBER($D77)=FALSE,$F77=""),"",
IF(AND('2.5 CAPEX'!$L80&lt;&gt;"x",'2.5 CAPEX'!$M80&lt;&gt;"x"),0,
IF($F77=0,0,
IF(AM$4&lt;'2.1 Kraftwerk allgemein'!$F$16,0,
IF(AM$4='2.1 Kraftwerk allgemein'!$F$16,'2.5 CAPEX'!$J80/$F77,
IF(AM$4&lt;'2.1 Kraftwerk allgemein'!$F$16+$F77,
('2.5 CAPEX'!$J80+SUM(OFFSET('2.5 CAPEX'!AR80,0,-MIN(MAX($F77-1-('2.1 Kraftwerk allgemein'!$F$16-'2.1 Kraftwerk allgemein'!$F$15+1),0),COLUMN(AD77)-1-('2.1 Kraftwerk allgemein'!$F$16-'2.1 Kraftwerk allgemein'!$F$15+1)),1,MIN(MAX($F77-('2.1 Kraftwerk allgemein'!$F$16-'2.1 Kraftwerk allgemein'!$F$15+1),1),COLUMN(AD77)-('2.1 Kraftwerk allgemein'!$F$16-'2.1 Kraftwerk allgemein'!$F$15+1)))))/$F77,
SUM(OFFSET('2.5 CAPEX'!AR80,0,-MIN($F77-1,COLUMN(AD77)-1),1,MIN($F77,COLUMN(AD77))))/$F77)))))),
IF(OR(ISNUMBER($D77)=FALSE,$F77=""),"",
IF(AND('2.5 CAPEX'!$L80&lt;&gt;"x",'2.5 CAPEX'!$M80&lt;&gt;"x"),0,
IF($F77=0,0,
IF(AM$4&lt;'2.1 Kraftwerk allgemein'!$F$16,0,
IF(AM$4='2.1 Kraftwerk allgemein'!$F$16,'2.5 CAPEX'!$J80/$F77,
IF(AM$4&lt;'2.1 Kraftwerk allgemein'!$F$16+$F77,
('2.5 CAPEX'!$J80+SUM(OFFSET('2.5 CAPEX'!AR80,0,-MIN(MAX($F77-1-('2.1 Kraftwerk allgemein'!$F$16-'1.1 Allgemein'!$I$22+1),0),COLUMN(AD77)-1-('2.1 Kraftwerk allgemein'!$F$16-'1.1 Allgemein'!$I$22+1)),1,MIN(MAX($F77-('2.1 Kraftwerk allgemein'!$F$16-'1.1 Allgemein'!$I$22+1),1),COLUMN(AD77)-('2.1 Kraftwerk allgemein'!$F$16-'1.1 Allgemein'!$I$22+1)))))/$F77,
SUM(OFFSET('2.5 CAPEX'!AR80,0,-MIN($F77-1,COLUMN(AD77)-1),1,MIN($F77,COLUMN(AD77))))/$F77)))))))</f>
        <v/>
      </c>
      <c r="AN77" s="199" t="str">
        <f ca="1">IF('2.1 Kraftwerk allgemein'!$F$15&lt;'1.1 Allgemein'!$I$22,
IF(OR(ISNUMBER($D77)=FALSE,$F77=""),"",
IF(AND('2.5 CAPEX'!$L80&lt;&gt;"x",'2.5 CAPEX'!$M80&lt;&gt;"x"),0,
IF($F77=0,0,
IF(AN$4&lt;'2.1 Kraftwerk allgemein'!$F$16,0,
IF(AN$4='2.1 Kraftwerk allgemein'!$F$16,'2.5 CAPEX'!$J80/$F77,
IF(AN$4&lt;'2.1 Kraftwerk allgemein'!$F$16+$F77,
('2.5 CAPEX'!$J80+SUM(OFFSET('2.5 CAPEX'!AS80,0,-MIN(MAX($F77-1-('2.1 Kraftwerk allgemein'!$F$16-'2.1 Kraftwerk allgemein'!$F$15+1),0),COLUMN(AE77)-1-('2.1 Kraftwerk allgemein'!$F$16-'2.1 Kraftwerk allgemein'!$F$15+1)),1,MIN(MAX($F77-('2.1 Kraftwerk allgemein'!$F$16-'2.1 Kraftwerk allgemein'!$F$15+1),1),COLUMN(AE77)-('2.1 Kraftwerk allgemein'!$F$16-'2.1 Kraftwerk allgemein'!$F$15+1)))))/$F77,
SUM(OFFSET('2.5 CAPEX'!AS80,0,-MIN($F77-1,COLUMN(AE77)-1),1,MIN($F77,COLUMN(AE77))))/$F77)))))),
IF(OR(ISNUMBER($D77)=FALSE,$F77=""),"",
IF(AND('2.5 CAPEX'!$L80&lt;&gt;"x",'2.5 CAPEX'!$M80&lt;&gt;"x"),0,
IF($F77=0,0,
IF(AN$4&lt;'2.1 Kraftwerk allgemein'!$F$16,0,
IF(AN$4='2.1 Kraftwerk allgemein'!$F$16,'2.5 CAPEX'!$J80/$F77,
IF(AN$4&lt;'2.1 Kraftwerk allgemein'!$F$16+$F77,
('2.5 CAPEX'!$J80+SUM(OFFSET('2.5 CAPEX'!AS80,0,-MIN(MAX($F77-1-('2.1 Kraftwerk allgemein'!$F$16-'1.1 Allgemein'!$I$22+1),0),COLUMN(AE77)-1-('2.1 Kraftwerk allgemein'!$F$16-'1.1 Allgemein'!$I$22+1)),1,MIN(MAX($F77-('2.1 Kraftwerk allgemein'!$F$16-'1.1 Allgemein'!$I$22+1),1),COLUMN(AE77)-('2.1 Kraftwerk allgemein'!$F$16-'1.1 Allgemein'!$I$22+1)))))/$F77,
SUM(OFFSET('2.5 CAPEX'!AS80,0,-MIN($F77-1,COLUMN(AE77)-1),1,MIN($F77,COLUMN(AE77))))/$F77)))))))</f>
        <v/>
      </c>
      <c r="AO77" s="199" t="str">
        <f ca="1">IF('2.1 Kraftwerk allgemein'!$F$15&lt;'1.1 Allgemein'!$I$22,
IF(OR(ISNUMBER($D77)=FALSE,$F77=""),"",
IF(AND('2.5 CAPEX'!$L80&lt;&gt;"x",'2.5 CAPEX'!$M80&lt;&gt;"x"),0,
IF($F77=0,0,
IF(AO$4&lt;'2.1 Kraftwerk allgemein'!$F$16,0,
IF(AO$4='2.1 Kraftwerk allgemein'!$F$16,'2.5 CAPEX'!$J80/$F77,
IF(AO$4&lt;'2.1 Kraftwerk allgemein'!$F$16+$F77,
('2.5 CAPEX'!$J80+SUM(OFFSET('2.5 CAPEX'!AT80,0,-MIN(MAX($F77-1-('2.1 Kraftwerk allgemein'!$F$16-'2.1 Kraftwerk allgemein'!$F$15+1),0),COLUMN(AF77)-1-('2.1 Kraftwerk allgemein'!$F$16-'2.1 Kraftwerk allgemein'!$F$15+1)),1,MIN(MAX($F77-('2.1 Kraftwerk allgemein'!$F$16-'2.1 Kraftwerk allgemein'!$F$15+1),1),COLUMN(AF77)-('2.1 Kraftwerk allgemein'!$F$16-'2.1 Kraftwerk allgemein'!$F$15+1)))))/$F77,
SUM(OFFSET('2.5 CAPEX'!AT80,0,-MIN($F77-1,COLUMN(AF77)-1),1,MIN($F77,COLUMN(AF77))))/$F77)))))),
IF(OR(ISNUMBER($D77)=FALSE,$F77=""),"",
IF(AND('2.5 CAPEX'!$L80&lt;&gt;"x",'2.5 CAPEX'!$M80&lt;&gt;"x"),0,
IF($F77=0,0,
IF(AO$4&lt;'2.1 Kraftwerk allgemein'!$F$16,0,
IF(AO$4='2.1 Kraftwerk allgemein'!$F$16,'2.5 CAPEX'!$J80/$F77,
IF(AO$4&lt;'2.1 Kraftwerk allgemein'!$F$16+$F77,
('2.5 CAPEX'!$J80+SUM(OFFSET('2.5 CAPEX'!AT80,0,-MIN(MAX($F77-1-('2.1 Kraftwerk allgemein'!$F$16-'1.1 Allgemein'!$I$22+1),0),COLUMN(AF77)-1-('2.1 Kraftwerk allgemein'!$F$16-'1.1 Allgemein'!$I$22+1)),1,MIN(MAX($F77-('2.1 Kraftwerk allgemein'!$F$16-'1.1 Allgemein'!$I$22+1),1),COLUMN(AF77)-('2.1 Kraftwerk allgemein'!$F$16-'1.1 Allgemein'!$I$22+1)))))/$F77,
SUM(OFFSET('2.5 CAPEX'!AT80,0,-MIN($F77-1,COLUMN(AF77)-1),1,MIN($F77,COLUMN(AF77))))/$F77)))))))</f>
        <v/>
      </c>
      <c r="AP77" s="199" t="str">
        <f ca="1">IF('2.1 Kraftwerk allgemein'!$F$15&lt;'1.1 Allgemein'!$I$22,
IF(OR(ISNUMBER($D77)=FALSE,$F77=""),"",
IF(AND('2.5 CAPEX'!$L80&lt;&gt;"x",'2.5 CAPEX'!$M80&lt;&gt;"x"),0,
IF($F77=0,0,
IF(AP$4&lt;'2.1 Kraftwerk allgemein'!$F$16,0,
IF(AP$4='2.1 Kraftwerk allgemein'!$F$16,'2.5 CAPEX'!$J80/$F77,
IF(AP$4&lt;'2.1 Kraftwerk allgemein'!$F$16+$F77,
('2.5 CAPEX'!$J80+SUM(OFFSET('2.5 CAPEX'!AU80,0,-MIN(MAX($F77-1-('2.1 Kraftwerk allgemein'!$F$16-'2.1 Kraftwerk allgemein'!$F$15+1),0),COLUMN(AG77)-1-('2.1 Kraftwerk allgemein'!$F$16-'2.1 Kraftwerk allgemein'!$F$15+1)),1,MIN(MAX($F77-('2.1 Kraftwerk allgemein'!$F$16-'2.1 Kraftwerk allgemein'!$F$15+1),1),COLUMN(AG77)-('2.1 Kraftwerk allgemein'!$F$16-'2.1 Kraftwerk allgemein'!$F$15+1)))))/$F77,
SUM(OFFSET('2.5 CAPEX'!AU80,0,-MIN($F77-1,COLUMN(AG77)-1),1,MIN($F77,COLUMN(AG77))))/$F77)))))),
IF(OR(ISNUMBER($D77)=FALSE,$F77=""),"",
IF(AND('2.5 CAPEX'!$L80&lt;&gt;"x",'2.5 CAPEX'!$M80&lt;&gt;"x"),0,
IF($F77=0,0,
IF(AP$4&lt;'2.1 Kraftwerk allgemein'!$F$16,0,
IF(AP$4='2.1 Kraftwerk allgemein'!$F$16,'2.5 CAPEX'!$J80/$F77,
IF(AP$4&lt;'2.1 Kraftwerk allgemein'!$F$16+$F77,
('2.5 CAPEX'!$J80+SUM(OFFSET('2.5 CAPEX'!AU80,0,-MIN(MAX($F77-1-('2.1 Kraftwerk allgemein'!$F$16-'1.1 Allgemein'!$I$22+1),0),COLUMN(AG77)-1-('2.1 Kraftwerk allgemein'!$F$16-'1.1 Allgemein'!$I$22+1)),1,MIN(MAX($F77-('2.1 Kraftwerk allgemein'!$F$16-'1.1 Allgemein'!$I$22+1),1),COLUMN(AG77)-('2.1 Kraftwerk allgemein'!$F$16-'1.1 Allgemein'!$I$22+1)))))/$F77,
SUM(OFFSET('2.5 CAPEX'!AU80,0,-MIN($F77-1,COLUMN(AG77)-1),1,MIN($F77,COLUMN(AG77))))/$F77)))))))</f>
        <v/>
      </c>
      <c r="AQ77" s="199" t="str">
        <f ca="1">IF('2.1 Kraftwerk allgemein'!$F$15&lt;'1.1 Allgemein'!$I$22,
IF(OR(ISNUMBER($D77)=FALSE,$F77=""),"",
IF(AND('2.5 CAPEX'!$L80&lt;&gt;"x",'2.5 CAPEX'!$M80&lt;&gt;"x"),0,
IF($F77=0,0,
IF(AQ$4&lt;'2.1 Kraftwerk allgemein'!$F$16,0,
IF(AQ$4='2.1 Kraftwerk allgemein'!$F$16,'2.5 CAPEX'!$J80/$F77,
IF(AQ$4&lt;'2.1 Kraftwerk allgemein'!$F$16+$F77,
('2.5 CAPEX'!$J80+SUM(OFFSET('2.5 CAPEX'!AV80,0,-MIN(MAX($F77-1-('2.1 Kraftwerk allgemein'!$F$16-'2.1 Kraftwerk allgemein'!$F$15+1),0),COLUMN(AH77)-1-('2.1 Kraftwerk allgemein'!$F$16-'2.1 Kraftwerk allgemein'!$F$15+1)),1,MIN(MAX($F77-('2.1 Kraftwerk allgemein'!$F$16-'2.1 Kraftwerk allgemein'!$F$15+1),1),COLUMN(AH77)-('2.1 Kraftwerk allgemein'!$F$16-'2.1 Kraftwerk allgemein'!$F$15+1)))))/$F77,
SUM(OFFSET('2.5 CAPEX'!AV80,0,-MIN($F77-1,COLUMN(AH77)-1),1,MIN($F77,COLUMN(AH77))))/$F77)))))),
IF(OR(ISNUMBER($D77)=FALSE,$F77=""),"",
IF(AND('2.5 CAPEX'!$L80&lt;&gt;"x",'2.5 CAPEX'!$M80&lt;&gt;"x"),0,
IF($F77=0,0,
IF(AQ$4&lt;'2.1 Kraftwerk allgemein'!$F$16,0,
IF(AQ$4='2.1 Kraftwerk allgemein'!$F$16,'2.5 CAPEX'!$J80/$F77,
IF(AQ$4&lt;'2.1 Kraftwerk allgemein'!$F$16+$F77,
('2.5 CAPEX'!$J80+SUM(OFFSET('2.5 CAPEX'!AV80,0,-MIN(MAX($F77-1-('2.1 Kraftwerk allgemein'!$F$16-'1.1 Allgemein'!$I$22+1),0),COLUMN(AH77)-1-('2.1 Kraftwerk allgemein'!$F$16-'1.1 Allgemein'!$I$22+1)),1,MIN(MAX($F77-('2.1 Kraftwerk allgemein'!$F$16-'1.1 Allgemein'!$I$22+1),1),COLUMN(AH77)-('2.1 Kraftwerk allgemein'!$F$16-'1.1 Allgemein'!$I$22+1)))))/$F77,
SUM(OFFSET('2.5 CAPEX'!AV80,0,-MIN($F77-1,COLUMN(AH77)-1),1,MIN($F77,COLUMN(AH77))))/$F77)))))))</f>
        <v/>
      </c>
      <c r="AR77" s="199" t="str">
        <f ca="1">IF('2.1 Kraftwerk allgemein'!$F$15&lt;'1.1 Allgemein'!$I$22,
IF(OR(ISNUMBER($D77)=FALSE,$F77=""),"",
IF(AND('2.5 CAPEX'!$L80&lt;&gt;"x",'2.5 CAPEX'!$M80&lt;&gt;"x"),0,
IF($F77=0,0,
IF(AR$4&lt;'2.1 Kraftwerk allgemein'!$F$16,0,
IF(AR$4='2.1 Kraftwerk allgemein'!$F$16,'2.5 CAPEX'!$J80/$F77,
IF(AR$4&lt;'2.1 Kraftwerk allgemein'!$F$16+$F77,
('2.5 CAPEX'!$J80+SUM(OFFSET('2.5 CAPEX'!AW80,0,-MIN(MAX($F77-1-('2.1 Kraftwerk allgemein'!$F$16-'2.1 Kraftwerk allgemein'!$F$15+1),0),COLUMN(AI77)-1-('2.1 Kraftwerk allgemein'!$F$16-'2.1 Kraftwerk allgemein'!$F$15+1)),1,MIN(MAX($F77-('2.1 Kraftwerk allgemein'!$F$16-'2.1 Kraftwerk allgemein'!$F$15+1),1),COLUMN(AI77)-('2.1 Kraftwerk allgemein'!$F$16-'2.1 Kraftwerk allgemein'!$F$15+1)))))/$F77,
SUM(OFFSET('2.5 CAPEX'!AW80,0,-MIN($F77-1,COLUMN(AI77)-1),1,MIN($F77,COLUMN(AI77))))/$F77)))))),
IF(OR(ISNUMBER($D77)=FALSE,$F77=""),"",
IF(AND('2.5 CAPEX'!$L80&lt;&gt;"x",'2.5 CAPEX'!$M80&lt;&gt;"x"),0,
IF($F77=0,0,
IF(AR$4&lt;'2.1 Kraftwerk allgemein'!$F$16,0,
IF(AR$4='2.1 Kraftwerk allgemein'!$F$16,'2.5 CAPEX'!$J80/$F77,
IF(AR$4&lt;'2.1 Kraftwerk allgemein'!$F$16+$F77,
('2.5 CAPEX'!$J80+SUM(OFFSET('2.5 CAPEX'!AW80,0,-MIN(MAX($F77-1-('2.1 Kraftwerk allgemein'!$F$16-'1.1 Allgemein'!$I$22+1),0),COLUMN(AI77)-1-('2.1 Kraftwerk allgemein'!$F$16-'1.1 Allgemein'!$I$22+1)),1,MIN(MAX($F77-('2.1 Kraftwerk allgemein'!$F$16-'1.1 Allgemein'!$I$22+1),1),COLUMN(AI77)-('2.1 Kraftwerk allgemein'!$F$16-'1.1 Allgemein'!$I$22+1)))))/$F77,
SUM(OFFSET('2.5 CAPEX'!AW80,0,-MIN($F77-1,COLUMN(AI77)-1),1,MIN($F77,COLUMN(AI77))))/$F77)))))))</f>
        <v/>
      </c>
      <c r="AS77" s="199" t="str">
        <f ca="1">IF('2.1 Kraftwerk allgemein'!$F$15&lt;'1.1 Allgemein'!$I$22,
IF(OR(ISNUMBER($D77)=FALSE,$F77=""),"",
IF(AND('2.5 CAPEX'!$L80&lt;&gt;"x",'2.5 CAPEX'!$M80&lt;&gt;"x"),0,
IF($F77=0,0,
IF(AS$4&lt;'2.1 Kraftwerk allgemein'!$F$16,0,
IF(AS$4='2.1 Kraftwerk allgemein'!$F$16,'2.5 CAPEX'!$J80/$F77,
IF(AS$4&lt;'2.1 Kraftwerk allgemein'!$F$16+$F77,
('2.5 CAPEX'!$J80+SUM(OFFSET('2.5 CAPEX'!AX80,0,-MIN(MAX($F77-1-('2.1 Kraftwerk allgemein'!$F$16-'2.1 Kraftwerk allgemein'!$F$15+1),0),COLUMN(AJ77)-1-('2.1 Kraftwerk allgemein'!$F$16-'2.1 Kraftwerk allgemein'!$F$15+1)),1,MIN(MAX($F77-('2.1 Kraftwerk allgemein'!$F$16-'2.1 Kraftwerk allgemein'!$F$15+1),1),COLUMN(AJ77)-('2.1 Kraftwerk allgemein'!$F$16-'2.1 Kraftwerk allgemein'!$F$15+1)))))/$F77,
SUM(OFFSET('2.5 CAPEX'!AX80,0,-MIN($F77-1,COLUMN(AJ77)-1),1,MIN($F77,COLUMN(AJ77))))/$F77)))))),
IF(OR(ISNUMBER($D77)=FALSE,$F77=""),"",
IF(AND('2.5 CAPEX'!$L80&lt;&gt;"x",'2.5 CAPEX'!$M80&lt;&gt;"x"),0,
IF($F77=0,0,
IF(AS$4&lt;'2.1 Kraftwerk allgemein'!$F$16,0,
IF(AS$4='2.1 Kraftwerk allgemein'!$F$16,'2.5 CAPEX'!$J80/$F77,
IF(AS$4&lt;'2.1 Kraftwerk allgemein'!$F$16+$F77,
('2.5 CAPEX'!$J80+SUM(OFFSET('2.5 CAPEX'!AX80,0,-MIN(MAX($F77-1-('2.1 Kraftwerk allgemein'!$F$16-'1.1 Allgemein'!$I$22+1),0),COLUMN(AJ77)-1-('2.1 Kraftwerk allgemein'!$F$16-'1.1 Allgemein'!$I$22+1)),1,MIN(MAX($F77-('2.1 Kraftwerk allgemein'!$F$16-'1.1 Allgemein'!$I$22+1),1),COLUMN(AJ77)-('2.1 Kraftwerk allgemein'!$F$16-'1.1 Allgemein'!$I$22+1)))))/$F77,
SUM(OFFSET('2.5 CAPEX'!AX80,0,-MIN($F77-1,COLUMN(AJ77)-1),1,MIN($F77,COLUMN(AJ77))))/$F77)))))))</f>
        <v/>
      </c>
      <c r="AT77" s="199" t="str">
        <f ca="1">IF('2.1 Kraftwerk allgemein'!$F$15&lt;'1.1 Allgemein'!$I$22,
IF(OR(ISNUMBER($D77)=FALSE,$F77=""),"",
IF(AND('2.5 CAPEX'!$L80&lt;&gt;"x",'2.5 CAPEX'!$M80&lt;&gt;"x"),0,
IF($F77=0,0,
IF(AT$4&lt;'2.1 Kraftwerk allgemein'!$F$16,0,
IF(AT$4='2.1 Kraftwerk allgemein'!$F$16,'2.5 CAPEX'!$J80/$F77,
IF(AT$4&lt;'2.1 Kraftwerk allgemein'!$F$16+$F77,
('2.5 CAPEX'!$J80+SUM(OFFSET('2.5 CAPEX'!AY80,0,-MIN(MAX($F77-1-('2.1 Kraftwerk allgemein'!$F$16-'2.1 Kraftwerk allgemein'!$F$15+1),0),COLUMN(AK77)-1-('2.1 Kraftwerk allgemein'!$F$16-'2.1 Kraftwerk allgemein'!$F$15+1)),1,MIN(MAX($F77-('2.1 Kraftwerk allgemein'!$F$16-'2.1 Kraftwerk allgemein'!$F$15+1),1),COLUMN(AK77)-('2.1 Kraftwerk allgemein'!$F$16-'2.1 Kraftwerk allgemein'!$F$15+1)))))/$F77,
SUM(OFFSET('2.5 CAPEX'!AY80,0,-MIN($F77-1,COLUMN(AK77)-1),1,MIN($F77,COLUMN(AK77))))/$F77)))))),
IF(OR(ISNUMBER($D77)=FALSE,$F77=""),"",
IF(AND('2.5 CAPEX'!$L80&lt;&gt;"x",'2.5 CAPEX'!$M80&lt;&gt;"x"),0,
IF($F77=0,0,
IF(AT$4&lt;'2.1 Kraftwerk allgemein'!$F$16,0,
IF(AT$4='2.1 Kraftwerk allgemein'!$F$16,'2.5 CAPEX'!$J80/$F77,
IF(AT$4&lt;'2.1 Kraftwerk allgemein'!$F$16+$F77,
('2.5 CAPEX'!$J80+SUM(OFFSET('2.5 CAPEX'!AY80,0,-MIN(MAX($F77-1-('2.1 Kraftwerk allgemein'!$F$16-'1.1 Allgemein'!$I$22+1),0),COLUMN(AK77)-1-('2.1 Kraftwerk allgemein'!$F$16-'1.1 Allgemein'!$I$22+1)),1,MIN(MAX($F77-('2.1 Kraftwerk allgemein'!$F$16-'1.1 Allgemein'!$I$22+1),1),COLUMN(AK77)-('2.1 Kraftwerk allgemein'!$F$16-'1.1 Allgemein'!$I$22+1)))))/$F77,
SUM(OFFSET('2.5 CAPEX'!AY80,0,-MIN($F77-1,COLUMN(AK77)-1),1,MIN($F77,COLUMN(AK77))))/$F77)))))))</f>
        <v/>
      </c>
      <c r="AU77" s="199" t="str">
        <f ca="1">IF('2.1 Kraftwerk allgemein'!$F$15&lt;'1.1 Allgemein'!$I$22,
IF(OR(ISNUMBER($D77)=FALSE,$F77=""),"",
IF(AND('2.5 CAPEX'!$L80&lt;&gt;"x",'2.5 CAPEX'!$M80&lt;&gt;"x"),0,
IF($F77=0,0,
IF(AU$4&lt;'2.1 Kraftwerk allgemein'!$F$16,0,
IF(AU$4='2.1 Kraftwerk allgemein'!$F$16,'2.5 CAPEX'!$J80/$F77,
IF(AU$4&lt;'2.1 Kraftwerk allgemein'!$F$16+$F77,
('2.5 CAPEX'!$J80+SUM(OFFSET('2.5 CAPEX'!AZ80,0,-MIN(MAX($F77-1-('2.1 Kraftwerk allgemein'!$F$16-'2.1 Kraftwerk allgemein'!$F$15+1),0),COLUMN(AL77)-1-('2.1 Kraftwerk allgemein'!$F$16-'2.1 Kraftwerk allgemein'!$F$15+1)),1,MIN(MAX($F77-('2.1 Kraftwerk allgemein'!$F$16-'2.1 Kraftwerk allgemein'!$F$15+1),1),COLUMN(AL77)-('2.1 Kraftwerk allgemein'!$F$16-'2.1 Kraftwerk allgemein'!$F$15+1)))))/$F77,
SUM(OFFSET('2.5 CAPEX'!AZ80,0,-MIN($F77-1,COLUMN(AL77)-1),1,MIN($F77,COLUMN(AL77))))/$F77)))))),
IF(OR(ISNUMBER($D77)=FALSE,$F77=""),"",
IF(AND('2.5 CAPEX'!$L80&lt;&gt;"x",'2.5 CAPEX'!$M80&lt;&gt;"x"),0,
IF($F77=0,0,
IF(AU$4&lt;'2.1 Kraftwerk allgemein'!$F$16,0,
IF(AU$4='2.1 Kraftwerk allgemein'!$F$16,'2.5 CAPEX'!$J80/$F77,
IF(AU$4&lt;'2.1 Kraftwerk allgemein'!$F$16+$F77,
('2.5 CAPEX'!$J80+SUM(OFFSET('2.5 CAPEX'!AZ80,0,-MIN(MAX($F77-1-('2.1 Kraftwerk allgemein'!$F$16-'1.1 Allgemein'!$I$22+1),0),COLUMN(AL77)-1-('2.1 Kraftwerk allgemein'!$F$16-'1.1 Allgemein'!$I$22+1)),1,MIN(MAX($F77-('2.1 Kraftwerk allgemein'!$F$16-'1.1 Allgemein'!$I$22+1),1),COLUMN(AL77)-('2.1 Kraftwerk allgemein'!$F$16-'1.1 Allgemein'!$I$22+1)))))/$F77,
SUM(OFFSET('2.5 CAPEX'!AZ80,0,-MIN($F77-1,COLUMN(AL77)-1),1,MIN($F77,COLUMN(AL77))))/$F77)))))))</f>
        <v/>
      </c>
      <c r="AV77" s="199" t="str">
        <f ca="1">IF('2.1 Kraftwerk allgemein'!$F$15&lt;'1.1 Allgemein'!$I$22,
IF(OR(ISNUMBER($D77)=FALSE,$F77=""),"",
IF(AND('2.5 CAPEX'!$L80&lt;&gt;"x",'2.5 CAPEX'!$M80&lt;&gt;"x"),0,
IF($F77=0,0,
IF(AV$4&lt;'2.1 Kraftwerk allgemein'!$F$16,0,
IF(AV$4='2.1 Kraftwerk allgemein'!$F$16,'2.5 CAPEX'!$J80/$F77,
IF(AV$4&lt;'2.1 Kraftwerk allgemein'!$F$16+$F77,
('2.5 CAPEX'!$J80+SUM(OFFSET('2.5 CAPEX'!BA80,0,-MIN(MAX($F77-1-('2.1 Kraftwerk allgemein'!$F$16-'2.1 Kraftwerk allgemein'!$F$15+1),0),COLUMN(AM77)-1-('2.1 Kraftwerk allgemein'!$F$16-'2.1 Kraftwerk allgemein'!$F$15+1)),1,MIN(MAX($F77-('2.1 Kraftwerk allgemein'!$F$16-'2.1 Kraftwerk allgemein'!$F$15+1),1),COLUMN(AM77)-('2.1 Kraftwerk allgemein'!$F$16-'2.1 Kraftwerk allgemein'!$F$15+1)))))/$F77,
SUM(OFFSET('2.5 CAPEX'!BA80,0,-MIN($F77-1,COLUMN(AM77)-1),1,MIN($F77,COLUMN(AM77))))/$F77)))))),
IF(OR(ISNUMBER($D77)=FALSE,$F77=""),"",
IF(AND('2.5 CAPEX'!$L80&lt;&gt;"x",'2.5 CAPEX'!$M80&lt;&gt;"x"),0,
IF($F77=0,0,
IF(AV$4&lt;'2.1 Kraftwerk allgemein'!$F$16,0,
IF(AV$4='2.1 Kraftwerk allgemein'!$F$16,'2.5 CAPEX'!$J80/$F77,
IF(AV$4&lt;'2.1 Kraftwerk allgemein'!$F$16+$F77,
('2.5 CAPEX'!$J80+SUM(OFFSET('2.5 CAPEX'!BA80,0,-MIN(MAX($F77-1-('2.1 Kraftwerk allgemein'!$F$16-'1.1 Allgemein'!$I$22+1),0),COLUMN(AM77)-1-('2.1 Kraftwerk allgemein'!$F$16-'1.1 Allgemein'!$I$22+1)),1,MIN(MAX($F77-('2.1 Kraftwerk allgemein'!$F$16-'1.1 Allgemein'!$I$22+1),1),COLUMN(AM77)-('2.1 Kraftwerk allgemein'!$F$16-'1.1 Allgemein'!$I$22+1)))))/$F77,
SUM(OFFSET('2.5 CAPEX'!BA80,0,-MIN($F77-1,COLUMN(AM77)-1),1,MIN($F77,COLUMN(AM77))))/$F77)))))))</f>
        <v/>
      </c>
      <c r="AW77" s="199" t="str">
        <f ca="1">IF('2.1 Kraftwerk allgemein'!$F$15&lt;'1.1 Allgemein'!$I$22,
IF(OR(ISNUMBER($D77)=FALSE,$F77=""),"",
IF(AND('2.5 CAPEX'!$L80&lt;&gt;"x",'2.5 CAPEX'!$M80&lt;&gt;"x"),0,
IF($F77=0,0,
IF(AW$4&lt;'2.1 Kraftwerk allgemein'!$F$16,0,
IF(AW$4='2.1 Kraftwerk allgemein'!$F$16,'2.5 CAPEX'!$J80/$F77,
IF(AW$4&lt;'2.1 Kraftwerk allgemein'!$F$16+$F77,
('2.5 CAPEX'!$J80+SUM(OFFSET('2.5 CAPEX'!BB80,0,-MIN(MAX($F77-1-('2.1 Kraftwerk allgemein'!$F$16-'2.1 Kraftwerk allgemein'!$F$15+1),0),COLUMN(AN77)-1-('2.1 Kraftwerk allgemein'!$F$16-'2.1 Kraftwerk allgemein'!$F$15+1)),1,MIN(MAX($F77-('2.1 Kraftwerk allgemein'!$F$16-'2.1 Kraftwerk allgemein'!$F$15+1),1),COLUMN(AN77)-('2.1 Kraftwerk allgemein'!$F$16-'2.1 Kraftwerk allgemein'!$F$15+1)))))/$F77,
SUM(OFFSET('2.5 CAPEX'!BB80,0,-MIN($F77-1,COLUMN(AN77)-1),1,MIN($F77,COLUMN(AN77))))/$F77)))))),
IF(OR(ISNUMBER($D77)=FALSE,$F77=""),"",
IF(AND('2.5 CAPEX'!$L80&lt;&gt;"x",'2.5 CAPEX'!$M80&lt;&gt;"x"),0,
IF($F77=0,0,
IF(AW$4&lt;'2.1 Kraftwerk allgemein'!$F$16,0,
IF(AW$4='2.1 Kraftwerk allgemein'!$F$16,'2.5 CAPEX'!$J80/$F77,
IF(AW$4&lt;'2.1 Kraftwerk allgemein'!$F$16+$F77,
('2.5 CAPEX'!$J80+SUM(OFFSET('2.5 CAPEX'!BB80,0,-MIN(MAX($F77-1-('2.1 Kraftwerk allgemein'!$F$16-'1.1 Allgemein'!$I$22+1),0),COLUMN(AN77)-1-('2.1 Kraftwerk allgemein'!$F$16-'1.1 Allgemein'!$I$22+1)),1,MIN(MAX($F77-('2.1 Kraftwerk allgemein'!$F$16-'1.1 Allgemein'!$I$22+1),1),COLUMN(AN77)-('2.1 Kraftwerk allgemein'!$F$16-'1.1 Allgemein'!$I$22+1)))))/$F77,
SUM(OFFSET('2.5 CAPEX'!BB80,0,-MIN($F77-1,COLUMN(AN77)-1),1,MIN($F77,COLUMN(AN77))))/$F77)))))))</f>
        <v/>
      </c>
      <c r="AX77" s="199" t="str">
        <f ca="1">IF('2.1 Kraftwerk allgemein'!$F$15&lt;'1.1 Allgemein'!$I$22,
IF(OR(ISNUMBER($D77)=FALSE,$F77=""),"",
IF(AND('2.5 CAPEX'!$L80&lt;&gt;"x",'2.5 CAPEX'!$M80&lt;&gt;"x"),0,
IF($F77=0,0,
IF(AX$4&lt;'2.1 Kraftwerk allgemein'!$F$16,0,
IF(AX$4='2.1 Kraftwerk allgemein'!$F$16,'2.5 CAPEX'!$J80/$F77,
IF(AX$4&lt;'2.1 Kraftwerk allgemein'!$F$16+$F77,
('2.5 CAPEX'!$J80+SUM(OFFSET('2.5 CAPEX'!BC80,0,-MIN(MAX($F77-1-('2.1 Kraftwerk allgemein'!$F$16-'2.1 Kraftwerk allgemein'!$F$15+1),0),COLUMN(AO77)-1-('2.1 Kraftwerk allgemein'!$F$16-'2.1 Kraftwerk allgemein'!$F$15+1)),1,MIN(MAX($F77-('2.1 Kraftwerk allgemein'!$F$16-'2.1 Kraftwerk allgemein'!$F$15+1),1),COLUMN(AO77)-('2.1 Kraftwerk allgemein'!$F$16-'2.1 Kraftwerk allgemein'!$F$15+1)))))/$F77,
SUM(OFFSET('2.5 CAPEX'!BC80,0,-MIN($F77-1,COLUMN(AO77)-1),1,MIN($F77,COLUMN(AO77))))/$F77)))))),
IF(OR(ISNUMBER($D77)=FALSE,$F77=""),"",
IF(AND('2.5 CAPEX'!$L80&lt;&gt;"x",'2.5 CAPEX'!$M80&lt;&gt;"x"),0,
IF($F77=0,0,
IF(AX$4&lt;'2.1 Kraftwerk allgemein'!$F$16,0,
IF(AX$4='2.1 Kraftwerk allgemein'!$F$16,'2.5 CAPEX'!$J80/$F77,
IF(AX$4&lt;'2.1 Kraftwerk allgemein'!$F$16+$F77,
('2.5 CAPEX'!$J80+SUM(OFFSET('2.5 CAPEX'!BC80,0,-MIN(MAX($F77-1-('2.1 Kraftwerk allgemein'!$F$16-'1.1 Allgemein'!$I$22+1),0),COLUMN(AO77)-1-('2.1 Kraftwerk allgemein'!$F$16-'1.1 Allgemein'!$I$22+1)),1,MIN(MAX($F77-('2.1 Kraftwerk allgemein'!$F$16-'1.1 Allgemein'!$I$22+1),1),COLUMN(AO77)-('2.1 Kraftwerk allgemein'!$F$16-'1.1 Allgemein'!$I$22+1)))))/$F77,
SUM(OFFSET('2.5 CAPEX'!BC80,0,-MIN($F77-1,COLUMN(AO77)-1),1,MIN($F77,COLUMN(AO77))))/$F77)))))))</f>
        <v/>
      </c>
      <c r="AY77" s="199" t="str">
        <f ca="1">IF('2.1 Kraftwerk allgemein'!$F$15&lt;'1.1 Allgemein'!$I$22,
IF(OR(ISNUMBER($D77)=FALSE,$F77=""),"",
IF(AND('2.5 CAPEX'!$L80&lt;&gt;"x",'2.5 CAPEX'!$M80&lt;&gt;"x"),0,
IF($F77=0,0,
IF(AY$4&lt;'2.1 Kraftwerk allgemein'!$F$16,0,
IF(AY$4='2.1 Kraftwerk allgemein'!$F$16,'2.5 CAPEX'!$J80/$F77,
IF(AY$4&lt;'2.1 Kraftwerk allgemein'!$F$16+$F77,
('2.5 CAPEX'!$J80+SUM(OFFSET('2.5 CAPEX'!BD80,0,-MIN(MAX($F77-1-('2.1 Kraftwerk allgemein'!$F$16-'2.1 Kraftwerk allgemein'!$F$15+1),0),COLUMN(AP77)-1-('2.1 Kraftwerk allgemein'!$F$16-'2.1 Kraftwerk allgemein'!$F$15+1)),1,MIN(MAX($F77-('2.1 Kraftwerk allgemein'!$F$16-'2.1 Kraftwerk allgemein'!$F$15+1),1),COLUMN(AP77)-('2.1 Kraftwerk allgemein'!$F$16-'2.1 Kraftwerk allgemein'!$F$15+1)))))/$F77,
SUM(OFFSET('2.5 CAPEX'!BD80,0,-MIN($F77-1,COLUMN(AP77)-1),1,MIN($F77,COLUMN(AP77))))/$F77)))))),
IF(OR(ISNUMBER($D77)=FALSE,$F77=""),"",
IF(AND('2.5 CAPEX'!$L80&lt;&gt;"x",'2.5 CAPEX'!$M80&lt;&gt;"x"),0,
IF($F77=0,0,
IF(AY$4&lt;'2.1 Kraftwerk allgemein'!$F$16,0,
IF(AY$4='2.1 Kraftwerk allgemein'!$F$16,'2.5 CAPEX'!$J80/$F77,
IF(AY$4&lt;'2.1 Kraftwerk allgemein'!$F$16+$F77,
('2.5 CAPEX'!$J80+SUM(OFFSET('2.5 CAPEX'!BD80,0,-MIN(MAX($F77-1-('2.1 Kraftwerk allgemein'!$F$16-'1.1 Allgemein'!$I$22+1),0),COLUMN(AP77)-1-('2.1 Kraftwerk allgemein'!$F$16-'1.1 Allgemein'!$I$22+1)),1,MIN(MAX($F77-('2.1 Kraftwerk allgemein'!$F$16-'1.1 Allgemein'!$I$22+1),1),COLUMN(AP77)-('2.1 Kraftwerk allgemein'!$F$16-'1.1 Allgemein'!$I$22+1)))))/$F77,
SUM(OFFSET('2.5 CAPEX'!BD80,0,-MIN($F77-1,COLUMN(AP77)-1),1,MIN($F77,COLUMN(AP77))))/$F77)))))))</f>
        <v/>
      </c>
      <c r="AZ77" s="199" t="str">
        <f ca="1">IF('2.1 Kraftwerk allgemein'!$F$15&lt;'1.1 Allgemein'!$I$22,
IF(OR(ISNUMBER($D77)=FALSE,$F77=""),"",
IF(AND('2.5 CAPEX'!$L80&lt;&gt;"x",'2.5 CAPEX'!$M80&lt;&gt;"x"),0,
IF($F77=0,0,
IF(AZ$4&lt;'2.1 Kraftwerk allgemein'!$F$16,0,
IF(AZ$4='2.1 Kraftwerk allgemein'!$F$16,'2.5 CAPEX'!$J80/$F77,
IF(AZ$4&lt;'2.1 Kraftwerk allgemein'!$F$16+$F77,
('2.5 CAPEX'!$J80+SUM(OFFSET('2.5 CAPEX'!BE80,0,-MIN(MAX($F77-1-('2.1 Kraftwerk allgemein'!$F$16-'2.1 Kraftwerk allgemein'!$F$15+1),0),COLUMN(AQ77)-1-('2.1 Kraftwerk allgemein'!$F$16-'2.1 Kraftwerk allgemein'!$F$15+1)),1,MIN(MAX($F77-('2.1 Kraftwerk allgemein'!$F$16-'2.1 Kraftwerk allgemein'!$F$15+1),1),COLUMN(AQ77)-('2.1 Kraftwerk allgemein'!$F$16-'2.1 Kraftwerk allgemein'!$F$15+1)))))/$F77,
SUM(OFFSET('2.5 CAPEX'!BE80,0,-MIN($F77-1,COLUMN(AQ77)-1),1,MIN($F77,COLUMN(AQ77))))/$F77)))))),
IF(OR(ISNUMBER($D77)=FALSE,$F77=""),"",
IF(AND('2.5 CAPEX'!$L80&lt;&gt;"x",'2.5 CAPEX'!$M80&lt;&gt;"x"),0,
IF($F77=0,0,
IF(AZ$4&lt;'2.1 Kraftwerk allgemein'!$F$16,0,
IF(AZ$4='2.1 Kraftwerk allgemein'!$F$16,'2.5 CAPEX'!$J80/$F77,
IF(AZ$4&lt;'2.1 Kraftwerk allgemein'!$F$16+$F77,
('2.5 CAPEX'!$J80+SUM(OFFSET('2.5 CAPEX'!BE80,0,-MIN(MAX($F77-1-('2.1 Kraftwerk allgemein'!$F$16-'1.1 Allgemein'!$I$22+1),0),COLUMN(AQ77)-1-('2.1 Kraftwerk allgemein'!$F$16-'1.1 Allgemein'!$I$22+1)),1,MIN(MAX($F77-('2.1 Kraftwerk allgemein'!$F$16-'1.1 Allgemein'!$I$22+1),1),COLUMN(AQ77)-('2.1 Kraftwerk allgemein'!$F$16-'1.1 Allgemein'!$I$22+1)))))/$F77,
SUM(OFFSET('2.5 CAPEX'!BE80,0,-MIN($F77-1,COLUMN(AQ77)-1),1,MIN($F77,COLUMN(AQ77))))/$F77)))))))</f>
        <v/>
      </c>
      <c r="BA77" s="199" t="str">
        <f ca="1">IF('2.1 Kraftwerk allgemein'!$F$15&lt;'1.1 Allgemein'!$I$22,
IF(OR(ISNUMBER($D77)=FALSE,$F77=""),"",
IF(AND('2.5 CAPEX'!$L80&lt;&gt;"x",'2.5 CAPEX'!$M80&lt;&gt;"x"),0,
IF($F77=0,0,
IF(BA$4&lt;'2.1 Kraftwerk allgemein'!$F$16,0,
IF(BA$4='2.1 Kraftwerk allgemein'!$F$16,'2.5 CAPEX'!$J80/$F77,
IF(BA$4&lt;'2.1 Kraftwerk allgemein'!$F$16+$F77,
('2.5 CAPEX'!$J80+SUM(OFFSET('2.5 CAPEX'!BF80,0,-MIN(MAX($F77-1-('2.1 Kraftwerk allgemein'!$F$16-'2.1 Kraftwerk allgemein'!$F$15+1),0),COLUMN(AR77)-1-('2.1 Kraftwerk allgemein'!$F$16-'2.1 Kraftwerk allgemein'!$F$15+1)),1,MIN(MAX($F77-('2.1 Kraftwerk allgemein'!$F$16-'2.1 Kraftwerk allgemein'!$F$15+1),1),COLUMN(AR77)-('2.1 Kraftwerk allgemein'!$F$16-'2.1 Kraftwerk allgemein'!$F$15+1)))))/$F77,
SUM(OFFSET('2.5 CAPEX'!BF80,0,-MIN($F77-1,COLUMN(AR77)-1),1,MIN($F77,COLUMN(AR77))))/$F77)))))),
IF(OR(ISNUMBER($D77)=FALSE,$F77=""),"",
IF(AND('2.5 CAPEX'!$L80&lt;&gt;"x",'2.5 CAPEX'!$M80&lt;&gt;"x"),0,
IF($F77=0,0,
IF(BA$4&lt;'2.1 Kraftwerk allgemein'!$F$16,0,
IF(BA$4='2.1 Kraftwerk allgemein'!$F$16,'2.5 CAPEX'!$J80/$F77,
IF(BA$4&lt;'2.1 Kraftwerk allgemein'!$F$16+$F77,
('2.5 CAPEX'!$J80+SUM(OFFSET('2.5 CAPEX'!BF80,0,-MIN(MAX($F77-1-('2.1 Kraftwerk allgemein'!$F$16-'1.1 Allgemein'!$I$22+1),0),COLUMN(AR77)-1-('2.1 Kraftwerk allgemein'!$F$16-'1.1 Allgemein'!$I$22+1)),1,MIN(MAX($F77-('2.1 Kraftwerk allgemein'!$F$16-'1.1 Allgemein'!$I$22+1),1),COLUMN(AR77)-('2.1 Kraftwerk allgemein'!$F$16-'1.1 Allgemein'!$I$22+1)))))/$F77,
SUM(OFFSET('2.5 CAPEX'!BF80,0,-MIN($F77-1,COLUMN(AR77)-1),1,MIN($F77,COLUMN(AR77))))/$F77)))))))</f>
        <v/>
      </c>
      <c r="BB77" s="199" t="str">
        <f ca="1">IF('2.1 Kraftwerk allgemein'!$F$15&lt;'1.1 Allgemein'!$I$22,
IF(OR(ISNUMBER($D77)=FALSE,$F77=""),"",
IF(AND('2.5 CAPEX'!$L80&lt;&gt;"x",'2.5 CAPEX'!$M80&lt;&gt;"x"),0,
IF($F77=0,0,
IF(BB$4&lt;'2.1 Kraftwerk allgemein'!$F$16,0,
IF(BB$4='2.1 Kraftwerk allgemein'!$F$16,'2.5 CAPEX'!$J80/$F77,
IF(BB$4&lt;'2.1 Kraftwerk allgemein'!$F$16+$F77,
('2.5 CAPEX'!$J80+SUM(OFFSET('2.5 CAPEX'!BG80,0,-MIN(MAX($F77-1-('2.1 Kraftwerk allgemein'!$F$16-'2.1 Kraftwerk allgemein'!$F$15+1),0),COLUMN(AS77)-1-('2.1 Kraftwerk allgemein'!$F$16-'2.1 Kraftwerk allgemein'!$F$15+1)),1,MIN(MAX($F77-('2.1 Kraftwerk allgemein'!$F$16-'2.1 Kraftwerk allgemein'!$F$15+1),1),COLUMN(AS77)-('2.1 Kraftwerk allgemein'!$F$16-'2.1 Kraftwerk allgemein'!$F$15+1)))))/$F77,
SUM(OFFSET('2.5 CAPEX'!BG80,0,-MIN($F77-1,COLUMN(AS77)-1),1,MIN($F77,COLUMN(AS77))))/$F77)))))),
IF(OR(ISNUMBER($D77)=FALSE,$F77=""),"",
IF(AND('2.5 CAPEX'!$L80&lt;&gt;"x",'2.5 CAPEX'!$M80&lt;&gt;"x"),0,
IF($F77=0,0,
IF(BB$4&lt;'2.1 Kraftwerk allgemein'!$F$16,0,
IF(BB$4='2.1 Kraftwerk allgemein'!$F$16,'2.5 CAPEX'!$J80/$F77,
IF(BB$4&lt;'2.1 Kraftwerk allgemein'!$F$16+$F77,
('2.5 CAPEX'!$J80+SUM(OFFSET('2.5 CAPEX'!BG80,0,-MIN(MAX($F77-1-('2.1 Kraftwerk allgemein'!$F$16-'1.1 Allgemein'!$I$22+1),0),COLUMN(AS77)-1-('2.1 Kraftwerk allgemein'!$F$16-'1.1 Allgemein'!$I$22+1)),1,MIN(MAX($F77-('2.1 Kraftwerk allgemein'!$F$16-'1.1 Allgemein'!$I$22+1),1),COLUMN(AS77)-('2.1 Kraftwerk allgemein'!$F$16-'1.1 Allgemein'!$I$22+1)))))/$F77,
SUM(OFFSET('2.5 CAPEX'!BG80,0,-MIN($F77-1,COLUMN(AS77)-1),1,MIN($F77,COLUMN(AS77))))/$F77)))))))</f>
        <v/>
      </c>
      <c r="BC77" s="199" t="str">
        <f ca="1">IF('2.1 Kraftwerk allgemein'!$F$15&lt;'1.1 Allgemein'!$I$22,
IF(OR(ISNUMBER($D77)=FALSE,$F77=""),"",
IF(AND('2.5 CAPEX'!$L80&lt;&gt;"x",'2.5 CAPEX'!$M80&lt;&gt;"x"),0,
IF($F77=0,0,
IF(BC$4&lt;'2.1 Kraftwerk allgemein'!$F$16,0,
IF(BC$4='2.1 Kraftwerk allgemein'!$F$16,'2.5 CAPEX'!$J80/$F77,
IF(BC$4&lt;'2.1 Kraftwerk allgemein'!$F$16+$F77,
('2.5 CAPEX'!$J80+SUM(OFFSET('2.5 CAPEX'!BH80,0,-MIN(MAX($F77-1-('2.1 Kraftwerk allgemein'!$F$16-'2.1 Kraftwerk allgemein'!$F$15+1),0),COLUMN(AT77)-1-('2.1 Kraftwerk allgemein'!$F$16-'2.1 Kraftwerk allgemein'!$F$15+1)),1,MIN(MAX($F77-('2.1 Kraftwerk allgemein'!$F$16-'2.1 Kraftwerk allgemein'!$F$15+1),1),COLUMN(AT77)-('2.1 Kraftwerk allgemein'!$F$16-'2.1 Kraftwerk allgemein'!$F$15+1)))))/$F77,
SUM(OFFSET('2.5 CAPEX'!BH80,0,-MIN($F77-1,COLUMN(AT77)-1),1,MIN($F77,COLUMN(AT77))))/$F77)))))),
IF(OR(ISNUMBER($D77)=FALSE,$F77=""),"",
IF(AND('2.5 CAPEX'!$L80&lt;&gt;"x",'2.5 CAPEX'!$M80&lt;&gt;"x"),0,
IF($F77=0,0,
IF(BC$4&lt;'2.1 Kraftwerk allgemein'!$F$16,0,
IF(BC$4='2.1 Kraftwerk allgemein'!$F$16,'2.5 CAPEX'!$J80/$F77,
IF(BC$4&lt;'2.1 Kraftwerk allgemein'!$F$16+$F77,
('2.5 CAPEX'!$J80+SUM(OFFSET('2.5 CAPEX'!BH80,0,-MIN(MAX($F77-1-('2.1 Kraftwerk allgemein'!$F$16-'1.1 Allgemein'!$I$22+1),0),COLUMN(AT77)-1-('2.1 Kraftwerk allgemein'!$F$16-'1.1 Allgemein'!$I$22+1)),1,MIN(MAX($F77-('2.1 Kraftwerk allgemein'!$F$16-'1.1 Allgemein'!$I$22+1),1),COLUMN(AT77)-('2.1 Kraftwerk allgemein'!$F$16-'1.1 Allgemein'!$I$22+1)))))/$F77,
SUM(OFFSET('2.5 CAPEX'!BH80,0,-MIN($F77-1,COLUMN(AT77)-1),1,MIN($F77,COLUMN(AT77))))/$F77)))))))</f>
        <v/>
      </c>
      <c r="BD77" s="199" t="str">
        <f ca="1">IF('2.1 Kraftwerk allgemein'!$F$15&lt;'1.1 Allgemein'!$I$22,
IF(OR(ISNUMBER($D77)=FALSE,$F77=""),"",
IF(AND('2.5 CAPEX'!$L80&lt;&gt;"x",'2.5 CAPEX'!$M80&lt;&gt;"x"),0,
IF($F77=0,0,
IF(BD$4&lt;'2.1 Kraftwerk allgemein'!$F$16,0,
IF(BD$4='2.1 Kraftwerk allgemein'!$F$16,'2.5 CAPEX'!$J80/$F77,
IF(BD$4&lt;'2.1 Kraftwerk allgemein'!$F$16+$F77,
('2.5 CAPEX'!$J80+SUM(OFFSET('2.5 CAPEX'!BI80,0,-MIN(MAX($F77-1-('2.1 Kraftwerk allgemein'!$F$16-'2.1 Kraftwerk allgemein'!$F$15+1),0),COLUMN(AU77)-1-('2.1 Kraftwerk allgemein'!$F$16-'2.1 Kraftwerk allgemein'!$F$15+1)),1,MIN(MAX($F77-('2.1 Kraftwerk allgemein'!$F$16-'2.1 Kraftwerk allgemein'!$F$15+1),1),COLUMN(AU77)-('2.1 Kraftwerk allgemein'!$F$16-'2.1 Kraftwerk allgemein'!$F$15+1)))))/$F77,
SUM(OFFSET('2.5 CAPEX'!BI80,0,-MIN($F77-1,COLUMN(AU77)-1),1,MIN($F77,COLUMN(AU77))))/$F77)))))),
IF(OR(ISNUMBER($D77)=FALSE,$F77=""),"",
IF(AND('2.5 CAPEX'!$L80&lt;&gt;"x",'2.5 CAPEX'!$M80&lt;&gt;"x"),0,
IF($F77=0,0,
IF(BD$4&lt;'2.1 Kraftwerk allgemein'!$F$16,0,
IF(BD$4='2.1 Kraftwerk allgemein'!$F$16,'2.5 CAPEX'!$J80/$F77,
IF(BD$4&lt;'2.1 Kraftwerk allgemein'!$F$16+$F77,
('2.5 CAPEX'!$J80+SUM(OFFSET('2.5 CAPEX'!BI80,0,-MIN(MAX($F77-1-('2.1 Kraftwerk allgemein'!$F$16-'1.1 Allgemein'!$I$22+1),0),COLUMN(AU77)-1-('2.1 Kraftwerk allgemein'!$F$16-'1.1 Allgemein'!$I$22+1)),1,MIN(MAX($F77-('2.1 Kraftwerk allgemein'!$F$16-'1.1 Allgemein'!$I$22+1),1),COLUMN(AU77)-('2.1 Kraftwerk allgemein'!$F$16-'1.1 Allgemein'!$I$22+1)))))/$F77,
SUM(OFFSET('2.5 CAPEX'!BI80,0,-MIN($F77-1,COLUMN(AU77)-1),1,MIN($F77,COLUMN(AU77))))/$F77)))))))</f>
        <v/>
      </c>
      <c r="BE77" s="199" t="str">
        <f ca="1">IF('2.1 Kraftwerk allgemein'!$F$15&lt;'1.1 Allgemein'!$I$22,
IF(OR(ISNUMBER($D77)=FALSE,$F77=""),"",
IF(AND('2.5 CAPEX'!$L80&lt;&gt;"x",'2.5 CAPEX'!$M80&lt;&gt;"x"),0,
IF($F77=0,0,
IF(BE$4&lt;'2.1 Kraftwerk allgemein'!$F$16,0,
IF(BE$4='2.1 Kraftwerk allgemein'!$F$16,'2.5 CAPEX'!$J80/$F77,
IF(BE$4&lt;'2.1 Kraftwerk allgemein'!$F$16+$F77,
('2.5 CAPEX'!$J80+SUM(OFFSET('2.5 CAPEX'!BJ80,0,-MIN(MAX($F77-1-('2.1 Kraftwerk allgemein'!$F$16-'2.1 Kraftwerk allgemein'!$F$15+1),0),COLUMN(AV77)-1-('2.1 Kraftwerk allgemein'!$F$16-'2.1 Kraftwerk allgemein'!$F$15+1)),1,MIN(MAX($F77-('2.1 Kraftwerk allgemein'!$F$16-'2.1 Kraftwerk allgemein'!$F$15+1),1),COLUMN(AV77)-('2.1 Kraftwerk allgemein'!$F$16-'2.1 Kraftwerk allgemein'!$F$15+1)))))/$F77,
SUM(OFFSET('2.5 CAPEX'!BJ80,0,-MIN($F77-1,COLUMN(AV77)-1),1,MIN($F77,COLUMN(AV77))))/$F77)))))),
IF(OR(ISNUMBER($D77)=FALSE,$F77=""),"",
IF(AND('2.5 CAPEX'!$L80&lt;&gt;"x",'2.5 CAPEX'!$M80&lt;&gt;"x"),0,
IF($F77=0,0,
IF(BE$4&lt;'2.1 Kraftwerk allgemein'!$F$16,0,
IF(BE$4='2.1 Kraftwerk allgemein'!$F$16,'2.5 CAPEX'!$J80/$F77,
IF(BE$4&lt;'2.1 Kraftwerk allgemein'!$F$16+$F77,
('2.5 CAPEX'!$J80+SUM(OFFSET('2.5 CAPEX'!BJ80,0,-MIN(MAX($F77-1-('2.1 Kraftwerk allgemein'!$F$16-'1.1 Allgemein'!$I$22+1),0),COLUMN(AV77)-1-('2.1 Kraftwerk allgemein'!$F$16-'1.1 Allgemein'!$I$22+1)),1,MIN(MAX($F77-('2.1 Kraftwerk allgemein'!$F$16-'1.1 Allgemein'!$I$22+1),1),COLUMN(AV77)-('2.1 Kraftwerk allgemein'!$F$16-'1.1 Allgemein'!$I$22+1)))))/$F77,
SUM(OFFSET('2.5 CAPEX'!BJ80,0,-MIN($F77-1,COLUMN(AV77)-1),1,MIN($F77,COLUMN(AV77))))/$F77)))))))</f>
        <v/>
      </c>
      <c r="BF77" s="199" t="str">
        <f ca="1">IF('2.1 Kraftwerk allgemein'!$F$15&lt;'1.1 Allgemein'!$I$22,
IF(OR(ISNUMBER($D77)=FALSE,$F77=""),"",
IF(AND('2.5 CAPEX'!$L80&lt;&gt;"x",'2.5 CAPEX'!$M80&lt;&gt;"x"),0,
IF($F77=0,0,
IF(BF$4&lt;'2.1 Kraftwerk allgemein'!$F$16,0,
IF(BF$4='2.1 Kraftwerk allgemein'!$F$16,'2.5 CAPEX'!$J80/$F77,
IF(BF$4&lt;'2.1 Kraftwerk allgemein'!$F$16+$F77,
('2.5 CAPEX'!$J80+SUM(OFFSET('2.5 CAPEX'!BK80,0,-MIN(MAX($F77-1-('2.1 Kraftwerk allgemein'!$F$16-'2.1 Kraftwerk allgemein'!$F$15+1),0),COLUMN(AW77)-1-('2.1 Kraftwerk allgemein'!$F$16-'2.1 Kraftwerk allgemein'!$F$15+1)),1,MIN(MAX($F77-('2.1 Kraftwerk allgemein'!$F$16-'2.1 Kraftwerk allgemein'!$F$15+1),1),COLUMN(AW77)-('2.1 Kraftwerk allgemein'!$F$16-'2.1 Kraftwerk allgemein'!$F$15+1)))))/$F77,
SUM(OFFSET('2.5 CAPEX'!BK80,0,-MIN($F77-1,COLUMN(AW77)-1),1,MIN($F77,COLUMN(AW77))))/$F77)))))),
IF(OR(ISNUMBER($D77)=FALSE,$F77=""),"",
IF(AND('2.5 CAPEX'!$L80&lt;&gt;"x",'2.5 CAPEX'!$M80&lt;&gt;"x"),0,
IF($F77=0,0,
IF(BF$4&lt;'2.1 Kraftwerk allgemein'!$F$16,0,
IF(BF$4='2.1 Kraftwerk allgemein'!$F$16,'2.5 CAPEX'!$J80/$F77,
IF(BF$4&lt;'2.1 Kraftwerk allgemein'!$F$16+$F77,
('2.5 CAPEX'!$J80+SUM(OFFSET('2.5 CAPEX'!BK80,0,-MIN(MAX($F77-1-('2.1 Kraftwerk allgemein'!$F$16-'1.1 Allgemein'!$I$22+1),0),COLUMN(AW77)-1-('2.1 Kraftwerk allgemein'!$F$16-'1.1 Allgemein'!$I$22+1)),1,MIN(MAX($F77-('2.1 Kraftwerk allgemein'!$F$16-'1.1 Allgemein'!$I$22+1),1),COLUMN(AW77)-('2.1 Kraftwerk allgemein'!$F$16-'1.1 Allgemein'!$I$22+1)))))/$F77,
SUM(OFFSET('2.5 CAPEX'!BK80,0,-MIN($F77-1,COLUMN(AW77)-1),1,MIN($F77,COLUMN(AW77))))/$F77)))))))</f>
        <v/>
      </c>
      <c r="BG77" s="199" t="str">
        <f ca="1">IF('2.1 Kraftwerk allgemein'!$F$15&lt;'1.1 Allgemein'!$I$22,
IF(OR(ISNUMBER($D77)=FALSE,$F77=""),"",
IF(AND('2.5 CAPEX'!$L80&lt;&gt;"x",'2.5 CAPEX'!$M80&lt;&gt;"x"),0,
IF($F77=0,0,
IF(BG$4&lt;'2.1 Kraftwerk allgemein'!$F$16,0,
IF(BG$4='2.1 Kraftwerk allgemein'!$F$16,'2.5 CAPEX'!$J80/$F77,
IF(BG$4&lt;'2.1 Kraftwerk allgemein'!$F$16+$F77,
('2.5 CAPEX'!$J80+SUM(OFFSET('2.5 CAPEX'!BL80,0,-MIN(MAX($F77-1-('2.1 Kraftwerk allgemein'!$F$16-'2.1 Kraftwerk allgemein'!$F$15+1),0),COLUMN(AX77)-1-('2.1 Kraftwerk allgemein'!$F$16-'2.1 Kraftwerk allgemein'!$F$15+1)),1,MIN(MAX($F77-('2.1 Kraftwerk allgemein'!$F$16-'2.1 Kraftwerk allgemein'!$F$15+1),1),COLUMN(AX77)-('2.1 Kraftwerk allgemein'!$F$16-'2.1 Kraftwerk allgemein'!$F$15+1)))))/$F77,
SUM(OFFSET('2.5 CAPEX'!BL80,0,-MIN($F77-1,COLUMN(AX77)-1),1,MIN($F77,COLUMN(AX77))))/$F77)))))),
IF(OR(ISNUMBER($D77)=FALSE,$F77=""),"",
IF(AND('2.5 CAPEX'!$L80&lt;&gt;"x",'2.5 CAPEX'!$M80&lt;&gt;"x"),0,
IF($F77=0,0,
IF(BG$4&lt;'2.1 Kraftwerk allgemein'!$F$16,0,
IF(BG$4='2.1 Kraftwerk allgemein'!$F$16,'2.5 CAPEX'!$J80/$F77,
IF(BG$4&lt;'2.1 Kraftwerk allgemein'!$F$16+$F77,
('2.5 CAPEX'!$J80+SUM(OFFSET('2.5 CAPEX'!BL80,0,-MIN(MAX($F77-1-('2.1 Kraftwerk allgemein'!$F$16-'1.1 Allgemein'!$I$22+1),0),COLUMN(AX77)-1-('2.1 Kraftwerk allgemein'!$F$16-'1.1 Allgemein'!$I$22+1)),1,MIN(MAX($F77-('2.1 Kraftwerk allgemein'!$F$16-'1.1 Allgemein'!$I$22+1),1),COLUMN(AX77)-('2.1 Kraftwerk allgemein'!$F$16-'1.1 Allgemein'!$I$22+1)))))/$F77,
SUM(OFFSET('2.5 CAPEX'!BL80,0,-MIN($F77-1,COLUMN(AX77)-1),1,MIN($F77,COLUMN(AX77))))/$F77)))))))</f>
        <v/>
      </c>
      <c r="BH77" s="199" t="str">
        <f ca="1">IF('2.1 Kraftwerk allgemein'!$F$15&lt;'1.1 Allgemein'!$I$22,
IF(OR(ISNUMBER($D77)=FALSE,$F77=""),"",
IF(AND('2.5 CAPEX'!$L80&lt;&gt;"x",'2.5 CAPEX'!$M80&lt;&gt;"x"),0,
IF($F77=0,0,
IF(BH$4&lt;'2.1 Kraftwerk allgemein'!$F$16,0,
IF(BH$4='2.1 Kraftwerk allgemein'!$F$16,'2.5 CAPEX'!$J80/$F77,
IF(BH$4&lt;'2.1 Kraftwerk allgemein'!$F$16+$F77,
('2.5 CAPEX'!$J80+SUM(OFFSET('2.5 CAPEX'!BM80,0,-MIN(MAX($F77-1-('2.1 Kraftwerk allgemein'!$F$16-'2.1 Kraftwerk allgemein'!$F$15+1),0),COLUMN(AY77)-1-('2.1 Kraftwerk allgemein'!$F$16-'2.1 Kraftwerk allgemein'!$F$15+1)),1,MIN(MAX($F77-('2.1 Kraftwerk allgemein'!$F$16-'2.1 Kraftwerk allgemein'!$F$15+1),1),COLUMN(AY77)-('2.1 Kraftwerk allgemein'!$F$16-'2.1 Kraftwerk allgemein'!$F$15+1)))))/$F77,
SUM(OFFSET('2.5 CAPEX'!BM80,0,-MIN($F77-1,COLUMN(AY77)-1),1,MIN($F77,COLUMN(AY77))))/$F77)))))),
IF(OR(ISNUMBER($D77)=FALSE,$F77=""),"",
IF(AND('2.5 CAPEX'!$L80&lt;&gt;"x",'2.5 CAPEX'!$M80&lt;&gt;"x"),0,
IF($F77=0,0,
IF(BH$4&lt;'2.1 Kraftwerk allgemein'!$F$16,0,
IF(BH$4='2.1 Kraftwerk allgemein'!$F$16,'2.5 CAPEX'!$J80/$F77,
IF(BH$4&lt;'2.1 Kraftwerk allgemein'!$F$16+$F77,
('2.5 CAPEX'!$J80+SUM(OFFSET('2.5 CAPEX'!BM80,0,-MIN(MAX($F77-1-('2.1 Kraftwerk allgemein'!$F$16-'1.1 Allgemein'!$I$22+1),0),COLUMN(AY77)-1-('2.1 Kraftwerk allgemein'!$F$16-'1.1 Allgemein'!$I$22+1)),1,MIN(MAX($F77-('2.1 Kraftwerk allgemein'!$F$16-'1.1 Allgemein'!$I$22+1),1),COLUMN(AY77)-('2.1 Kraftwerk allgemein'!$F$16-'1.1 Allgemein'!$I$22+1)))))/$F77,
SUM(OFFSET('2.5 CAPEX'!BM80,0,-MIN($F77-1,COLUMN(AY77)-1),1,MIN($F77,COLUMN(AY77))))/$F77)))))))</f>
        <v/>
      </c>
      <c r="BI77" s="199" t="str">
        <f ca="1">IF('2.1 Kraftwerk allgemein'!$F$15&lt;'1.1 Allgemein'!$I$22,
IF(OR(ISNUMBER($D77)=FALSE,$F77=""),"",
IF(AND('2.5 CAPEX'!$L80&lt;&gt;"x",'2.5 CAPEX'!$M80&lt;&gt;"x"),0,
IF($F77=0,0,
IF(BI$4&lt;'2.1 Kraftwerk allgemein'!$F$16,0,
IF(BI$4='2.1 Kraftwerk allgemein'!$F$16,'2.5 CAPEX'!$J80/$F77,
IF(BI$4&lt;'2.1 Kraftwerk allgemein'!$F$16+$F77,
('2.5 CAPEX'!$J80+SUM(OFFSET('2.5 CAPEX'!BN80,0,-MIN(MAX($F77-1-('2.1 Kraftwerk allgemein'!$F$16-'2.1 Kraftwerk allgemein'!$F$15+1),0),COLUMN(AZ77)-1-('2.1 Kraftwerk allgemein'!$F$16-'2.1 Kraftwerk allgemein'!$F$15+1)),1,MIN(MAX($F77-('2.1 Kraftwerk allgemein'!$F$16-'2.1 Kraftwerk allgemein'!$F$15+1),1),COLUMN(AZ77)-('2.1 Kraftwerk allgemein'!$F$16-'2.1 Kraftwerk allgemein'!$F$15+1)))))/$F77,
SUM(OFFSET('2.5 CAPEX'!BN80,0,-MIN($F77-1,COLUMN(AZ77)-1),1,MIN($F77,COLUMN(AZ77))))/$F77)))))),
IF(OR(ISNUMBER($D77)=FALSE,$F77=""),"",
IF(AND('2.5 CAPEX'!$L80&lt;&gt;"x",'2.5 CAPEX'!$M80&lt;&gt;"x"),0,
IF($F77=0,0,
IF(BI$4&lt;'2.1 Kraftwerk allgemein'!$F$16,0,
IF(BI$4='2.1 Kraftwerk allgemein'!$F$16,'2.5 CAPEX'!$J80/$F77,
IF(BI$4&lt;'2.1 Kraftwerk allgemein'!$F$16+$F77,
('2.5 CAPEX'!$J80+SUM(OFFSET('2.5 CAPEX'!BN80,0,-MIN(MAX($F77-1-('2.1 Kraftwerk allgemein'!$F$16-'1.1 Allgemein'!$I$22+1),0),COLUMN(AZ77)-1-('2.1 Kraftwerk allgemein'!$F$16-'1.1 Allgemein'!$I$22+1)),1,MIN(MAX($F77-('2.1 Kraftwerk allgemein'!$F$16-'1.1 Allgemein'!$I$22+1),1),COLUMN(AZ77)-('2.1 Kraftwerk allgemein'!$F$16-'1.1 Allgemein'!$I$22+1)))))/$F77,
SUM(OFFSET('2.5 CAPEX'!BN80,0,-MIN($F77-1,COLUMN(AZ77)-1),1,MIN($F77,COLUMN(AZ77))))/$F77)))))))</f>
        <v/>
      </c>
      <c r="BJ77" s="199" t="str">
        <f ca="1">IF('2.1 Kraftwerk allgemein'!$F$15&lt;'1.1 Allgemein'!$I$22,
IF(OR(ISNUMBER($D77)=FALSE,$F77=""),"",
IF(AND('2.5 CAPEX'!$L80&lt;&gt;"x",'2.5 CAPEX'!$M80&lt;&gt;"x"),0,
IF($F77=0,0,
IF(BJ$4&lt;'2.1 Kraftwerk allgemein'!$F$16,0,
IF(BJ$4='2.1 Kraftwerk allgemein'!$F$16,'2.5 CAPEX'!$J80/$F77,
IF(BJ$4&lt;'2.1 Kraftwerk allgemein'!$F$16+$F77,
('2.5 CAPEX'!$J80+SUM(OFFSET('2.5 CAPEX'!BO80,0,-MIN(MAX($F77-1-('2.1 Kraftwerk allgemein'!$F$16-'2.1 Kraftwerk allgemein'!$F$15+1),0),COLUMN(BA77)-1-('2.1 Kraftwerk allgemein'!$F$16-'2.1 Kraftwerk allgemein'!$F$15+1)),1,MIN(MAX($F77-('2.1 Kraftwerk allgemein'!$F$16-'2.1 Kraftwerk allgemein'!$F$15+1),1),COLUMN(BA77)-('2.1 Kraftwerk allgemein'!$F$16-'2.1 Kraftwerk allgemein'!$F$15+1)))))/$F77,
SUM(OFFSET('2.5 CAPEX'!BO80,0,-MIN($F77-1,COLUMN(BA77)-1),1,MIN($F77,COLUMN(BA77))))/$F77)))))),
IF(OR(ISNUMBER($D77)=FALSE,$F77=""),"",
IF(AND('2.5 CAPEX'!$L80&lt;&gt;"x",'2.5 CAPEX'!$M80&lt;&gt;"x"),0,
IF($F77=0,0,
IF(BJ$4&lt;'2.1 Kraftwerk allgemein'!$F$16,0,
IF(BJ$4='2.1 Kraftwerk allgemein'!$F$16,'2.5 CAPEX'!$J80/$F77,
IF(BJ$4&lt;'2.1 Kraftwerk allgemein'!$F$16+$F77,
('2.5 CAPEX'!$J80+SUM(OFFSET('2.5 CAPEX'!BO80,0,-MIN(MAX($F77-1-('2.1 Kraftwerk allgemein'!$F$16-'1.1 Allgemein'!$I$22+1),0),COLUMN(BA77)-1-('2.1 Kraftwerk allgemein'!$F$16-'1.1 Allgemein'!$I$22+1)),1,MIN(MAX($F77-('2.1 Kraftwerk allgemein'!$F$16-'1.1 Allgemein'!$I$22+1),1),COLUMN(BA77)-('2.1 Kraftwerk allgemein'!$F$16-'1.1 Allgemein'!$I$22+1)))))/$F77,
SUM(OFFSET('2.5 CAPEX'!BO80,0,-MIN($F77-1,COLUMN(BA77)-1),1,MIN($F77,COLUMN(BA77))))/$F77)))))))</f>
        <v/>
      </c>
      <c r="BK77" s="199" t="str">
        <f ca="1">IF('2.1 Kraftwerk allgemein'!$F$15&lt;'1.1 Allgemein'!$I$22,
IF(OR(ISNUMBER($D77)=FALSE,$F77=""),"",
IF(AND('2.5 CAPEX'!$L80&lt;&gt;"x",'2.5 CAPEX'!$M80&lt;&gt;"x"),0,
IF($F77=0,0,
IF(BK$4&lt;'2.1 Kraftwerk allgemein'!$F$16,0,
IF(BK$4='2.1 Kraftwerk allgemein'!$F$16,'2.5 CAPEX'!$J80/$F77,
IF(BK$4&lt;'2.1 Kraftwerk allgemein'!$F$16+$F77,
('2.5 CAPEX'!$J80+SUM(OFFSET('2.5 CAPEX'!BP80,0,-MIN(MAX($F77-1-('2.1 Kraftwerk allgemein'!$F$16-'2.1 Kraftwerk allgemein'!$F$15+1),0),COLUMN(BB77)-1-('2.1 Kraftwerk allgemein'!$F$16-'2.1 Kraftwerk allgemein'!$F$15+1)),1,MIN(MAX($F77-('2.1 Kraftwerk allgemein'!$F$16-'2.1 Kraftwerk allgemein'!$F$15+1),1),COLUMN(BB77)-('2.1 Kraftwerk allgemein'!$F$16-'2.1 Kraftwerk allgemein'!$F$15+1)))))/$F77,
SUM(OFFSET('2.5 CAPEX'!BP80,0,-MIN($F77-1,COLUMN(BB77)-1),1,MIN($F77,COLUMN(BB77))))/$F77)))))),
IF(OR(ISNUMBER($D77)=FALSE,$F77=""),"",
IF(AND('2.5 CAPEX'!$L80&lt;&gt;"x",'2.5 CAPEX'!$M80&lt;&gt;"x"),0,
IF($F77=0,0,
IF(BK$4&lt;'2.1 Kraftwerk allgemein'!$F$16,0,
IF(BK$4='2.1 Kraftwerk allgemein'!$F$16,'2.5 CAPEX'!$J80/$F77,
IF(BK$4&lt;'2.1 Kraftwerk allgemein'!$F$16+$F77,
('2.5 CAPEX'!$J80+SUM(OFFSET('2.5 CAPEX'!BP80,0,-MIN(MAX($F77-1-('2.1 Kraftwerk allgemein'!$F$16-'1.1 Allgemein'!$I$22+1),0),COLUMN(BB77)-1-('2.1 Kraftwerk allgemein'!$F$16-'1.1 Allgemein'!$I$22+1)),1,MIN(MAX($F77-('2.1 Kraftwerk allgemein'!$F$16-'1.1 Allgemein'!$I$22+1),1),COLUMN(BB77)-('2.1 Kraftwerk allgemein'!$F$16-'1.1 Allgemein'!$I$22+1)))))/$F77,
SUM(OFFSET('2.5 CAPEX'!BP80,0,-MIN($F77-1,COLUMN(BB77)-1),1,MIN($F77,COLUMN(BB77))))/$F77)))))))</f>
        <v/>
      </c>
      <c r="BL77" s="199" t="str">
        <f ca="1">IF('2.1 Kraftwerk allgemein'!$F$15&lt;'1.1 Allgemein'!$I$22,
IF(OR(ISNUMBER($D77)=FALSE,$F77=""),"",
IF(AND('2.5 CAPEX'!$L80&lt;&gt;"x",'2.5 CAPEX'!$M80&lt;&gt;"x"),0,
IF($F77=0,0,
IF(BL$4&lt;'2.1 Kraftwerk allgemein'!$F$16,0,
IF(BL$4='2.1 Kraftwerk allgemein'!$F$16,'2.5 CAPEX'!$J80/$F77,
IF(BL$4&lt;'2.1 Kraftwerk allgemein'!$F$16+$F77,
('2.5 CAPEX'!$J80+SUM(OFFSET('2.5 CAPEX'!BQ80,0,-MIN(MAX($F77-1-('2.1 Kraftwerk allgemein'!$F$16-'2.1 Kraftwerk allgemein'!$F$15+1),0),COLUMN(BC77)-1-('2.1 Kraftwerk allgemein'!$F$16-'2.1 Kraftwerk allgemein'!$F$15+1)),1,MIN(MAX($F77-('2.1 Kraftwerk allgemein'!$F$16-'2.1 Kraftwerk allgemein'!$F$15+1),1),COLUMN(BC77)-('2.1 Kraftwerk allgemein'!$F$16-'2.1 Kraftwerk allgemein'!$F$15+1)))))/$F77,
SUM(OFFSET('2.5 CAPEX'!BQ80,0,-MIN($F77-1,COLUMN(BC77)-1),1,MIN($F77,COLUMN(BC77))))/$F77)))))),
IF(OR(ISNUMBER($D77)=FALSE,$F77=""),"",
IF(AND('2.5 CAPEX'!$L80&lt;&gt;"x",'2.5 CAPEX'!$M80&lt;&gt;"x"),0,
IF($F77=0,0,
IF(BL$4&lt;'2.1 Kraftwerk allgemein'!$F$16,0,
IF(BL$4='2.1 Kraftwerk allgemein'!$F$16,'2.5 CAPEX'!$J80/$F77,
IF(BL$4&lt;'2.1 Kraftwerk allgemein'!$F$16+$F77,
('2.5 CAPEX'!$J80+SUM(OFFSET('2.5 CAPEX'!BQ80,0,-MIN(MAX($F77-1-('2.1 Kraftwerk allgemein'!$F$16-'1.1 Allgemein'!$I$22+1),0),COLUMN(BC77)-1-('2.1 Kraftwerk allgemein'!$F$16-'1.1 Allgemein'!$I$22+1)),1,MIN(MAX($F77-('2.1 Kraftwerk allgemein'!$F$16-'1.1 Allgemein'!$I$22+1),1),COLUMN(BC77)-('2.1 Kraftwerk allgemein'!$F$16-'1.1 Allgemein'!$I$22+1)))))/$F77,
SUM(OFFSET('2.5 CAPEX'!BQ80,0,-MIN($F77-1,COLUMN(BC77)-1),1,MIN($F77,COLUMN(BC77))))/$F77)))))))</f>
        <v/>
      </c>
      <c r="BM77" s="199" t="str">
        <f ca="1">IF('2.1 Kraftwerk allgemein'!$F$15&lt;'1.1 Allgemein'!$I$22,
IF(OR(ISNUMBER($D77)=FALSE,$F77=""),"",
IF(AND('2.5 CAPEX'!$L80&lt;&gt;"x",'2.5 CAPEX'!$M80&lt;&gt;"x"),0,
IF($F77=0,0,
IF(BM$4&lt;'2.1 Kraftwerk allgemein'!$F$16,0,
IF(BM$4='2.1 Kraftwerk allgemein'!$F$16,'2.5 CAPEX'!$J80/$F77,
IF(BM$4&lt;'2.1 Kraftwerk allgemein'!$F$16+$F77,
('2.5 CAPEX'!$J80+SUM(OFFSET('2.5 CAPEX'!BR80,0,-MIN(MAX($F77-1-('2.1 Kraftwerk allgemein'!$F$16-'2.1 Kraftwerk allgemein'!$F$15+1),0),COLUMN(BD77)-1-('2.1 Kraftwerk allgemein'!$F$16-'2.1 Kraftwerk allgemein'!$F$15+1)),1,MIN(MAX($F77-('2.1 Kraftwerk allgemein'!$F$16-'2.1 Kraftwerk allgemein'!$F$15+1),1),COLUMN(BD77)-('2.1 Kraftwerk allgemein'!$F$16-'2.1 Kraftwerk allgemein'!$F$15+1)))))/$F77,
SUM(OFFSET('2.5 CAPEX'!BR80,0,-MIN($F77-1,COLUMN(BD77)-1),1,MIN($F77,COLUMN(BD77))))/$F77)))))),
IF(OR(ISNUMBER($D77)=FALSE,$F77=""),"",
IF(AND('2.5 CAPEX'!$L80&lt;&gt;"x",'2.5 CAPEX'!$M80&lt;&gt;"x"),0,
IF($F77=0,0,
IF(BM$4&lt;'2.1 Kraftwerk allgemein'!$F$16,0,
IF(BM$4='2.1 Kraftwerk allgemein'!$F$16,'2.5 CAPEX'!$J80/$F77,
IF(BM$4&lt;'2.1 Kraftwerk allgemein'!$F$16+$F77,
('2.5 CAPEX'!$J80+SUM(OFFSET('2.5 CAPEX'!BR80,0,-MIN(MAX($F77-1-('2.1 Kraftwerk allgemein'!$F$16-'1.1 Allgemein'!$I$22+1),0),COLUMN(BD77)-1-('2.1 Kraftwerk allgemein'!$F$16-'1.1 Allgemein'!$I$22+1)),1,MIN(MAX($F77-('2.1 Kraftwerk allgemein'!$F$16-'1.1 Allgemein'!$I$22+1),1),COLUMN(BD77)-('2.1 Kraftwerk allgemein'!$F$16-'1.1 Allgemein'!$I$22+1)))))/$F77,
SUM(OFFSET('2.5 CAPEX'!BR80,0,-MIN($F77-1,COLUMN(BD77)-1),1,MIN($F77,COLUMN(BD77))))/$F77)))))))</f>
        <v/>
      </c>
      <c r="BN77" s="199" t="str">
        <f ca="1">IF('2.1 Kraftwerk allgemein'!$F$15&lt;'1.1 Allgemein'!$I$22,
IF(OR(ISNUMBER($D77)=FALSE,$F77=""),"",
IF(AND('2.5 CAPEX'!$L80&lt;&gt;"x",'2.5 CAPEX'!$M80&lt;&gt;"x"),0,
IF($F77=0,0,
IF(BN$4&lt;'2.1 Kraftwerk allgemein'!$F$16,0,
IF(BN$4='2.1 Kraftwerk allgemein'!$F$16,'2.5 CAPEX'!$J80/$F77,
IF(BN$4&lt;'2.1 Kraftwerk allgemein'!$F$16+$F77,
('2.5 CAPEX'!$J80+SUM(OFFSET('2.5 CAPEX'!BS80,0,-MIN(MAX($F77-1-('2.1 Kraftwerk allgemein'!$F$16-'2.1 Kraftwerk allgemein'!$F$15+1),0),COLUMN(BE77)-1-('2.1 Kraftwerk allgemein'!$F$16-'2.1 Kraftwerk allgemein'!$F$15+1)),1,MIN(MAX($F77-('2.1 Kraftwerk allgemein'!$F$16-'2.1 Kraftwerk allgemein'!$F$15+1),1),COLUMN(BE77)-('2.1 Kraftwerk allgemein'!$F$16-'2.1 Kraftwerk allgemein'!$F$15+1)))))/$F77,
SUM(OFFSET('2.5 CAPEX'!BS80,0,-MIN($F77-1,COLUMN(BE77)-1),1,MIN($F77,COLUMN(BE77))))/$F77)))))),
IF(OR(ISNUMBER($D77)=FALSE,$F77=""),"",
IF(AND('2.5 CAPEX'!$L80&lt;&gt;"x",'2.5 CAPEX'!$M80&lt;&gt;"x"),0,
IF($F77=0,0,
IF(BN$4&lt;'2.1 Kraftwerk allgemein'!$F$16,0,
IF(BN$4='2.1 Kraftwerk allgemein'!$F$16,'2.5 CAPEX'!$J80/$F77,
IF(BN$4&lt;'2.1 Kraftwerk allgemein'!$F$16+$F77,
('2.5 CAPEX'!$J80+SUM(OFFSET('2.5 CAPEX'!BS80,0,-MIN(MAX($F77-1-('2.1 Kraftwerk allgemein'!$F$16-'1.1 Allgemein'!$I$22+1),0),COLUMN(BE77)-1-('2.1 Kraftwerk allgemein'!$F$16-'1.1 Allgemein'!$I$22+1)),1,MIN(MAX($F77-('2.1 Kraftwerk allgemein'!$F$16-'1.1 Allgemein'!$I$22+1),1),COLUMN(BE77)-('2.1 Kraftwerk allgemein'!$F$16-'1.1 Allgemein'!$I$22+1)))))/$F77,
SUM(OFFSET('2.5 CAPEX'!BS80,0,-MIN($F77-1,COLUMN(BE77)-1),1,MIN($F77,COLUMN(BE77))))/$F77)))))))</f>
        <v/>
      </c>
      <c r="BO77" s="199" t="str">
        <f ca="1">IF('2.1 Kraftwerk allgemein'!$F$15&lt;'1.1 Allgemein'!$I$22,
IF(OR(ISNUMBER($D77)=FALSE,$F77=""),"",
IF(AND('2.5 CAPEX'!$L80&lt;&gt;"x",'2.5 CAPEX'!$M80&lt;&gt;"x"),0,
IF($F77=0,0,
IF(BO$4&lt;'2.1 Kraftwerk allgemein'!$F$16,0,
IF(BO$4='2.1 Kraftwerk allgemein'!$F$16,'2.5 CAPEX'!$J80/$F77,
IF(BO$4&lt;'2.1 Kraftwerk allgemein'!$F$16+$F77,
('2.5 CAPEX'!$J80+SUM(OFFSET('2.5 CAPEX'!BT80,0,-MIN(MAX($F77-1-('2.1 Kraftwerk allgemein'!$F$16-'2.1 Kraftwerk allgemein'!$F$15+1),0),COLUMN(BF77)-1-('2.1 Kraftwerk allgemein'!$F$16-'2.1 Kraftwerk allgemein'!$F$15+1)),1,MIN(MAX($F77-('2.1 Kraftwerk allgemein'!$F$16-'2.1 Kraftwerk allgemein'!$F$15+1),1),COLUMN(BF77)-('2.1 Kraftwerk allgemein'!$F$16-'2.1 Kraftwerk allgemein'!$F$15+1)))))/$F77,
SUM(OFFSET('2.5 CAPEX'!BT80,0,-MIN($F77-1,COLUMN(BF77)-1),1,MIN($F77,COLUMN(BF77))))/$F77)))))),
IF(OR(ISNUMBER($D77)=FALSE,$F77=""),"",
IF(AND('2.5 CAPEX'!$L80&lt;&gt;"x",'2.5 CAPEX'!$M80&lt;&gt;"x"),0,
IF($F77=0,0,
IF(BO$4&lt;'2.1 Kraftwerk allgemein'!$F$16,0,
IF(BO$4='2.1 Kraftwerk allgemein'!$F$16,'2.5 CAPEX'!$J80/$F77,
IF(BO$4&lt;'2.1 Kraftwerk allgemein'!$F$16+$F77,
('2.5 CAPEX'!$J80+SUM(OFFSET('2.5 CAPEX'!BT80,0,-MIN(MAX($F77-1-('2.1 Kraftwerk allgemein'!$F$16-'1.1 Allgemein'!$I$22+1),0),COLUMN(BF77)-1-('2.1 Kraftwerk allgemein'!$F$16-'1.1 Allgemein'!$I$22+1)),1,MIN(MAX($F77-('2.1 Kraftwerk allgemein'!$F$16-'1.1 Allgemein'!$I$22+1),1),COLUMN(BF77)-('2.1 Kraftwerk allgemein'!$F$16-'1.1 Allgemein'!$I$22+1)))))/$F77,
SUM(OFFSET('2.5 CAPEX'!BT80,0,-MIN($F77-1,COLUMN(BF77)-1),1,MIN($F77,COLUMN(BF77))))/$F77)))))))</f>
        <v/>
      </c>
      <c r="BP77" s="199" t="str">
        <f ca="1">IF('2.1 Kraftwerk allgemein'!$F$15&lt;'1.1 Allgemein'!$I$22,
IF(OR(ISNUMBER($D77)=FALSE,$F77=""),"",
IF(AND('2.5 CAPEX'!$L80&lt;&gt;"x",'2.5 CAPEX'!$M80&lt;&gt;"x"),0,
IF($F77=0,0,
IF(BP$4&lt;'2.1 Kraftwerk allgemein'!$F$16,0,
IF(BP$4='2.1 Kraftwerk allgemein'!$F$16,'2.5 CAPEX'!$J80/$F77,
IF(BP$4&lt;'2.1 Kraftwerk allgemein'!$F$16+$F77,
('2.5 CAPEX'!$J80+SUM(OFFSET('2.5 CAPEX'!BU80,0,-MIN(MAX($F77-1-('2.1 Kraftwerk allgemein'!$F$16-'2.1 Kraftwerk allgemein'!$F$15+1),0),COLUMN(BG77)-1-('2.1 Kraftwerk allgemein'!$F$16-'2.1 Kraftwerk allgemein'!$F$15+1)),1,MIN(MAX($F77-('2.1 Kraftwerk allgemein'!$F$16-'2.1 Kraftwerk allgemein'!$F$15+1),1),COLUMN(BG77)-('2.1 Kraftwerk allgemein'!$F$16-'2.1 Kraftwerk allgemein'!$F$15+1)))))/$F77,
SUM(OFFSET('2.5 CAPEX'!BU80,0,-MIN($F77-1,COLUMN(BG77)-1),1,MIN($F77,COLUMN(BG77))))/$F77)))))),
IF(OR(ISNUMBER($D77)=FALSE,$F77=""),"",
IF(AND('2.5 CAPEX'!$L80&lt;&gt;"x",'2.5 CAPEX'!$M80&lt;&gt;"x"),0,
IF($F77=0,0,
IF(BP$4&lt;'2.1 Kraftwerk allgemein'!$F$16,0,
IF(BP$4='2.1 Kraftwerk allgemein'!$F$16,'2.5 CAPEX'!$J80/$F77,
IF(BP$4&lt;'2.1 Kraftwerk allgemein'!$F$16+$F77,
('2.5 CAPEX'!$J80+SUM(OFFSET('2.5 CAPEX'!BU80,0,-MIN(MAX($F77-1-('2.1 Kraftwerk allgemein'!$F$16-'1.1 Allgemein'!$I$22+1),0),COLUMN(BG77)-1-('2.1 Kraftwerk allgemein'!$F$16-'1.1 Allgemein'!$I$22+1)),1,MIN(MAX($F77-('2.1 Kraftwerk allgemein'!$F$16-'1.1 Allgemein'!$I$22+1),1),COLUMN(BG77)-('2.1 Kraftwerk allgemein'!$F$16-'1.1 Allgemein'!$I$22+1)))))/$F77,
SUM(OFFSET('2.5 CAPEX'!BU80,0,-MIN($F77-1,COLUMN(BG77)-1),1,MIN($F77,COLUMN(BG77))))/$F77)))))))</f>
        <v/>
      </c>
      <c r="BQ77" s="199" t="str">
        <f ca="1">IF('2.1 Kraftwerk allgemein'!$F$15&lt;'1.1 Allgemein'!$I$22,
IF(OR(ISNUMBER($D77)=FALSE,$F77=""),"",
IF(AND('2.5 CAPEX'!$L80&lt;&gt;"x",'2.5 CAPEX'!$M80&lt;&gt;"x"),0,
IF($F77=0,0,
IF(BQ$4&lt;'2.1 Kraftwerk allgemein'!$F$16,0,
IF(BQ$4='2.1 Kraftwerk allgemein'!$F$16,'2.5 CAPEX'!$J80/$F77,
IF(BQ$4&lt;'2.1 Kraftwerk allgemein'!$F$16+$F77,
('2.5 CAPEX'!$J80+SUM(OFFSET('2.5 CAPEX'!BV80,0,-MIN(MAX($F77-1-('2.1 Kraftwerk allgemein'!$F$16-'2.1 Kraftwerk allgemein'!$F$15+1),0),COLUMN(BH77)-1-('2.1 Kraftwerk allgemein'!$F$16-'2.1 Kraftwerk allgemein'!$F$15+1)),1,MIN(MAX($F77-('2.1 Kraftwerk allgemein'!$F$16-'2.1 Kraftwerk allgemein'!$F$15+1),1),COLUMN(BH77)-('2.1 Kraftwerk allgemein'!$F$16-'2.1 Kraftwerk allgemein'!$F$15+1)))))/$F77,
SUM(OFFSET('2.5 CAPEX'!BV80,0,-MIN($F77-1,COLUMN(BH77)-1),1,MIN($F77,COLUMN(BH77))))/$F77)))))),
IF(OR(ISNUMBER($D77)=FALSE,$F77=""),"",
IF(AND('2.5 CAPEX'!$L80&lt;&gt;"x",'2.5 CAPEX'!$M80&lt;&gt;"x"),0,
IF($F77=0,0,
IF(BQ$4&lt;'2.1 Kraftwerk allgemein'!$F$16,0,
IF(BQ$4='2.1 Kraftwerk allgemein'!$F$16,'2.5 CAPEX'!$J80/$F77,
IF(BQ$4&lt;'2.1 Kraftwerk allgemein'!$F$16+$F77,
('2.5 CAPEX'!$J80+SUM(OFFSET('2.5 CAPEX'!BV80,0,-MIN(MAX($F77-1-('2.1 Kraftwerk allgemein'!$F$16-'1.1 Allgemein'!$I$22+1),0),COLUMN(BH77)-1-('2.1 Kraftwerk allgemein'!$F$16-'1.1 Allgemein'!$I$22+1)),1,MIN(MAX($F77-('2.1 Kraftwerk allgemein'!$F$16-'1.1 Allgemein'!$I$22+1),1),COLUMN(BH77)-('2.1 Kraftwerk allgemein'!$F$16-'1.1 Allgemein'!$I$22+1)))))/$F77,
SUM(OFFSET('2.5 CAPEX'!BV80,0,-MIN($F77-1,COLUMN(BH77)-1),1,MIN($F77,COLUMN(BH77))))/$F77)))))))</f>
        <v/>
      </c>
      <c r="BR77" s="199" t="str">
        <f ca="1">IF('2.1 Kraftwerk allgemein'!$F$15&lt;'1.1 Allgemein'!$I$22,
IF(OR(ISNUMBER($D77)=FALSE,$F77=""),"",
IF(AND('2.5 CAPEX'!$L80&lt;&gt;"x",'2.5 CAPEX'!$M80&lt;&gt;"x"),0,
IF($F77=0,0,
IF(BR$4&lt;'2.1 Kraftwerk allgemein'!$F$16,0,
IF(BR$4='2.1 Kraftwerk allgemein'!$F$16,'2.5 CAPEX'!$J80/$F77,
IF(BR$4&lt;'2.1 Kraftwerk allgemein'!$F$16+$F77,
('2.5 CAPEX'!$J80+SUM(OFFSET('2.5 CAPEX'!BW80,0,-MIN(MAX($F77-1-('2.1 Kraftwerk allgemein'!$F$16-'2.1 Kraftwerk allgemein'!$F$15+1),0),COLUMN(BI77)-1-('2.1 Kraftwerk allgemein'!$F$16-'2.1 Kraftwerk allgemein'!$F$15+1)),1,MIN(MAX($F77-('2.1 Kraftwerk allgemein'!$F$16-'2.1 Kraftwerk allgemein'!$F$15+1),1),COLUMN(BI77)-('2.1 Kraftwerk allgemein'!$F$16-'2.1 Kraftwerk allgemein'!$F$15+1)))))/$F77,
SUM(OFFSET('2.5 CAPEX'!BW80,0,-MIN($F77-1,COLUMN(BI77)-1),1,MIN($F77,COLUMN(BI77))))/$F77)))))),
IF(OR(ISNUMBER($D77)=FALSE,$F77=""),"",
IF(AND('2.5 CAPEX'!$L80&lt;&gt;"x",'2.5 CAPEX'!$M80&lt;&gt;"x"),0,
IF($F77=0,0,
IF(BR$4&lt;'2.1 Kraftwerk allgemein'!$F$16,0,
IF(BR$4='2.1 Kraftwerk allgemein'!$F$16,'2.5 CAPEX'!$J80/$F77,
IF(BR$4&lt;'2.1 Kraftwerk allgemein'!$F$16+$F77,
('2.5 CAPEX'!$J80+SUM(OFFSET('2.5 CAPEX'!BW80,0,-MIN(MAX($F77-1-('2.1 Kraftwerk allgemein'!$F$16-'1.1 Allgemein'!$I$22+1),0),COLUMN(BI77)-1-('2.1 Kraftwerk allgemein'!$F$16-'1.1 Allgemein'!$I$22+1)),1,MIN(MAX($F77-('2.1 Kraftwerk allgemein'!$F$16-'1.1 Allgemein'!$I$22+1),1),COLUMN(BI77)-('2.1 Kraftwerk allgemein'!$F$16-'1.1 Allgemein'!$I$22+1)))))/$F77,
SUM(OFFSET('2.5 CAPEX'!BW80,0,-MIN($F77-1,COLUMN(BI77)-1),1,MIN($F77,COLUMN(BI77))))/$F77)))))))</f>
        <v/>
      </c>
      <c r="BS77" s="199" t="str">
        <f ca="1">IF('2.1 Kraftwerk allgemein'!$F$15&lt;'1.1 Allgemein'!$I$22,
IF(OR(ISNUMBER($D77)=FALSE,$F77=""),"",
IF(AND('2.5 CAPEX'!$L80&lt;&gt;"x",'2.5 CAPEX'!$M80&lt;&gt;"x"),0,
IF($F77=0,0,
IF(BS$4&lt;'2.1 Kraftwerk allgemein'!$F$16,0,
IF(BS$4='2.1 Kraftwerk allgemein'!$F$16,'2.5 CAPEX'!$J80/$F77,
IF(BS$4&lt;'2.1 Kraftwerk allgemein'!$F$16+$F77,
('2.5 CAPEX'!$J80+SUM(OFFSET('2.5 CAPEX'!BX80,0,-MIN(MAX($F77-1-('2.1 Kraftwerk allgemein'!$F$16-'2.1 Kraftwerk allgemein'!$F$15+1),0),COLUMN(BJ77)-1-('2.1 Kraftwerk allgemein'!$F$16-'2.1 Kraftwerk allgemein'!$F$15+1)),1,MIN(MAX($F77-('2.1 Kraftwerk allgemein'!$F$16-'2.1 Kraftwerk allgemein'!$F$15+1),1),COLUMN(BJ77)-('2.1 Kraftwerk allgemein'!$F$16-'2.1 Kraftwerk allgemein'!$F$15+1)))))/$F77,
SUM(OFFSET('2.5 CAPEX'!BX80,0,-MIN($F77-1,COLUMN(BJ77)-1),1,MIN($F77,COLUMN(BJ77))))/$F77)))))),
IF(OR(ISNUMBER($D77)=FALSE,$F77=""),"",
IF(AND('2.5 CAPEX'!$L80&lt;&gt;"x",'2.5 CAPEX'!$M80&lt;&gt;"x"),0,
IF($F77=0,0,
IF(BS$4&lt;'2.1 Kraftwerk allgemein'!$F$16,0,
IF(BS$4='2.1 Kraftwerk allgemein'!$F$16,'2.5 CAPEX'!$J80/$F77,
IF(BS$4&lt;'2.1 Kraftwerk allgemein'!$F$16+$F77,
('2.5 CAPEX'!$J80+SUM(OFFSET('2.5 CAPEX'!BX80,0,-MIN(MAX($F77-1-('2.1 Kraftwerk allgemein'!$F$16-'1.1 Allgemein'!$I$22+1),0),COLUMN(BJ77)-1-('2.1 Kraftwerk allgemein'!$F$16-'1.1 Allgemein'!$I$22+1)),1,MIN(MAX($F77-('2.1 Kraftwerk allgemein'!$F$16-'1.1 Allgemein'!$I$22+1),1),COLUMN(BJ77)-('2.1 Kraftwerk allgemein'!$F$16-'1.1 Allgemein'!$I$22+1)))))/$F77,
SUM(OFFSET('2.5 CAPEX'!BX80,0,-MIN($F77-1,COLUMN(BJ77)-1),1,MIN($F77,COLUMN(BJ77))))/$F77)))))))</f>
        <v/>
      </c>
      <c r="BT77" s="199" t="str">
        <f ca="1">IF('2.1 Kraftwerk allgemein'!$F$15&lt;'1.1 Allgemein'!$I$22,
IF(OR(ISNUMBER($D77)=FALSE,$F77=""),"",
IF(AND('2.5 CAPEX'!$L80&lt;&gt;"x",'2.5 CAPEX'!$M80&lt;&gt;"x"),0,
IF($F77=0,0,
IF(BT$4&lt;'2.1 Kraftwerk allgemein'!$F$16,0,
IF(BT$4='2.1 Kraftwerk allgemein'!$F$16,'2.5 CAPEX'!$J80/$F77,
IF(BT$4&lt;'2.1 Kraftwerk allgemein'!$F$16+$F77,
('2.5 CAPEX'!$J80+SUM(OFFSET('2.5 CAPEX'!BY80,0,-MIN(MAX($F77-1-('2.1 Kraftwerk allgemein'!$F$16-'2.1 Kraftwerk allgemein'!$F$15+1),0),COLUMN(BK77)-1-('2.1 Kraftwerk allgemein'!$F$16-'2.1 Kraftwerk allgemein'!$F$15+1)),1,MIN(MAX($F77-('2.1 Kraftwerk allgemein'!$F$16-'2.1 Kraftwerk allgemein'!$F$15+1),1),COLUMN(BK77)-('2.1 Kraftwerk allgemein'!$F$16-'2.1 Kraftwerk allgemein'!$F$15+1)))))/$F77,
SUM(OFFSET('2.5 CAPEX'!BY80,0,-MIN($F77-1,COLUMN(BK77)-1),1,MIN($F77,COLUMN(BK77))))/$F77)))))),
IF(OR(ISNUMBER($D77)=FALSE,$F77=""),"",
IF(AND('2.5 CAPEX'!$L80&lt;&gt;"x",'2.5 CAPEX'!$M80&lt;&gt;"x"),0,
IF($F77=0,0,
IF(BT$4&lt;'2.1 Kraftwerk allgemein'!$F$16,0,
IF(BT$4='2.1 Kraftwerk allgemein'!$F$16,'2.5 CAPEX'!$J80/$F77,
IF(BT$4&lt;'2.1 Kraftwerk allgemein'!$F$16+$F77,
('2.5 CAPEX'!$J80+SUM(OFFSET('2.5 CAPEX'!BY80,0,-MIN(MAX($F77-1-('2.1 Kraftwerk allgemein'!$F$16-'1.1 Allgemein'!$I$22+1),0),COLUMN(BK77)-1-('2.1 Kraftwerk allgemein'!$F$16-'1.1 Allgemein'!$I$22+1)),1,MIN(MAX($F77-('2.1 Kraftwerk allgemein'!$F$16-'1.1 Allgemein'!$I$22+1),1),COLUMN(BK77)-('2.1 Kraftwerk allgemein'!$F$16-'1.1 Allgemein'!$I$22+1)))))/$F77,
SUM(OFFSET('2.5 CAPEX'!BY80,0,-MIN($F77-1,COLUMN(BK77)-1),1,MIN($F77,COLUMN(BK77))))/$F77)))))))</f>
        <v/>
      </c>
      <c r="BU77" s="199" t="str">
        <f ca="1">IF('2.1 Kraftwerk allgemein'!$F$15&lt;'1.1 Allgemein'!$I$22,
IF(OR(ISNUMBER($D77)=FALSE,$F77=""),"",
IF(AND('2.5 CAPEX'!$L80&lt;&gt;"x",'2.5 CAPEX'!$M80&lt;&gt;"x"),0,
IF($F77=0,0,
IF(BU$4&lt;'2.1 Kraftwerk allgemein'!$F$16,0,
IF(BU$4='2.1 Kraftwerk allgemein'!$F$16,'2.5 CAPEX'!$J80/$F77,
IF(BU$4&lt;'2.1 Kraftwerk allgemein'!$F$16+$F77,
('2.5 CAPEX'!$J80+SUM(OFFSET('2.5 CAPEX'!BZ80,0,-MIN(MAX($F77-1-('2.1 Kraftwerk allgemein'!$F$16-'2.1 Kraftwerk allgemein'!$F$15+1),0),COLUMN(BL77)-1-('2.1 Kraftwerk allgemein'!$F$16-'2.1 Kraftwerk allgemein'!$F$15+1)),1,MIN(MAX($F77-('2.1 Kraftwerk allgemein'!$F$16-'2.1 Kraftwerk allgemein'!$F$15+1),1),COLUMN(BL77)-('2.1 Kraftwerk allgemein'!$F$16-'2.1 Kraftwerk allgemein'!$F$15+1)))))/$F77,
SUM(OFFSET('2.5 CAPEX'!BZ80,0,-MIN($F77-1,COLUMN(BL77)-1),1,MIN($F77,COLUMN(BL77))))/$F77)))))),
IF(OR(ISNUMBER($D77)=FALSE,$F77=""),"",
IF(AND('2.5 CAPEX'!$L80&lt;&gt;"x",'2.5 CAPEX'!$M80&lt;&gt;"x"),0,
IF($F77=0,0,
IF(BU$4&lt;'2.1 Kraftwerk allgemein'!$F$16,0,
IF(BU$4='2.1 Kraftwerk allgemein'!$F$16,'2.5 CAPEX'!$J80/$F77,
IF(BU$4&lt;'2.1 Kraftwerk allgemein'!$F$16+$F77,
('2.5 CAPEX'!$J80+SUM(OFFSET('2.5 CAPEX'!BZ80,0,-MIN(MAX($F77-1-('2.1 Kraftwerk allgemein'!$F$16-'1.1 Allgemein'!$I$22+1),0),COLUMN(BL77)-1-('2.1 Kraftwerk allgemein'!$F$16-'1.1 Allgemein'!$I$22+1)),1,MIN(MAX($F77-('2.1 Kraftwerk allgemein'!$F$16-'1.1 Allgemein'!$I$22+1),1),COLUMN(BL77)-('2.1 Kraftwerk allgemein'!$F$16-'1.1 Allgemein'!$I$22+1)))))/$F77,
SUM(OFFSET('2.5 CAPEX'!BZ80,0,-MIN($F77-1,COLUMN(BL77)-1),1,MIN($F77,COLUMN(BL77))))/$F77)))))))</f>
        <v/>
      </c>
      <c r="BV77" s="199" t="str">
        <f ca="1">IF('2.1 Kraftwerk allgemein'!$F$15&lt;'1.1 Allgemein'!$I$22,
IF(OR(ISNUMBER($D77)=FALSE,$F77=""),"",
IF(AND('2.5 CAPEX'!$L80&lt;&gt;"x",'2.5 CAPEX'!$M80&lt;&gt;"x"),0,
IF($F77=0,0,
IF(BV$4&lt;'2.1 Kraftwerk allgemein'!$F$16,0,
IF(BV$4='2.1 Kraftwerk allgemein'!$F$16,'2.5 CAPEX'!$J80/$F77,
IF(BV$4&lt;'2.1 Kraftwerk allgemein'!$F$16+$F77,
('2.5 CAPEX'!$J80+SUM(OFFSET('2.5 CAPEX'!CA80,0,-MIN(MAX($F77-1-('2.1 Kraftwerk allgemein'!$F$16-'2.1 Kraftwerk allgemein'!$F$15+1),0),COLUMN(BM77)-1-('2.1 Kraftwerk allgemein'!$F$16-'2.1 Kraftwerk allgemein'!$F$15+1)),1,MIN(MAX($F77-('2.1 Kraftwerk allgemein'!$F$16-'2.1 Kraftwerk allgemein'!$F$15+1),1),COLUMN(BM77)-('2.1 Kraftwerk allgemein'!$F$16-'2.1 Kraftwerk allgemein'!$F$15+1)))))/$F77,
SUM(OFFSET('2.5 CAPEX'!CA80,0,-MIN($F77-1,COLUMN(BM77)-1),1,MIN($F77,COLUMN(BM77))))/$F77)))))),
IF(OR(ISNUMBER($D77)=FALSE,$F77=""),"",
IF(AND('2.5 CAPEX'!$L80&lt;&gt;"x",'2.5 CAPEX'!$M80&lt;&gt;"x"),0,
IF($F77=0,0,
IF(BV$4&lt;'2.1 Kraftwerk allgemein'!$F$16,0,
IF(BV$4='2.1 Kraftwerk allgemein'!$F$16,'2.5 CAPEX'!$J80/$F77,
IF(BV$4&lt;'2.1 Kraftwerk allgemein'!$F$16+$F77,
('2.5 CAPEX'!$J80+SUM(OFFSET('2.5 CAPEX'!CA80,0,-MIN(MAX($F77-1-('2.1 Kraftwerk allgemein'!$F$16-'1.1 Allgemein'!$I$22+1),0),COLUMN(BM77)-1-('2.1 Kraftwerk allgemein'!$F$16-'1.1 Allgemein'!$I$22+1)),1,MIN(MAX($F77-('2.1 Kraftwerk allgemein'!$F$16-'1.1 Allgemein'!$I$22+1),1),COLUMN(BM77)-('2.1 Kraftwerk allgemein'!$F$16-'1.1 Allgemein'!$I$22+1)))))/$F77,
SUM(OFFSET('2.5 CAPEX'!CA80,0,-MIN($F77-1,COLUMN(BM77)-1),1,MIN($F77,COLUMN(BM77))))/$F77)))))))</f>
        <v/>
      </c>
      <c r="BW77" s="199" t="str">
        <f ca="1">IF('2.1 Kraftwerk allgemein'!$F$15&lt;'1.1 Allgemein'!$I$22,
IF(OR(ISNUMBER($D77)=FALSE,$F77=""),"",
IF(AND('2.5 CAPEX'!$L80&lt;&gt;"x",'2.5 CAPEX'!$M80&lt;&gt;"x"),0,
IF($F77=0,0,
IF(BW$4&lt;'2.1 Kraftwerk allgemein'!$F$16,0,
IF(BW$4='2.1 Kraftwerk allgemein'!$F$16,'2.5 CAPEX'!$J80/$F77,
IF(BW$4&lt;'2.1 Kraftwerk allgemein'!$F$16+$F77,
('2.5 CAPEX'!$J80+SUM(OFFSET('2.5 CAPEX'!CB80,0,-MIN(MAX($F77-1-('2.1 Kraftwerk allgemein'!$F$16-'2.1 Kraftwerk allgemein'!$F$15+1),0),COLUMN(BN77)-1-('2.1 Kraftwerk allgemein'!$F$16-'2.1 Kraftwerk allgemein'!$F$15+1)),1,MIN(MAX($F77-('2.1 Kraftwerk allgemein'!$F$16-'2.1 Kraftwerk allgemein'!$F$15+1),1),COLUMN(BN77)-('2.1 Kraftwerk allgemein'!$F$16-'2.1 Kraftwerk allgemein'!$F$15+1)))))/$F77,
SUM(OFFSET('2.5 CAPEX'!CB80,0,-MIN($F77-1,COLUMN(BN77)-1),1,MIN($F77,COLUMN(BN77))))/$F77)))))),
IF(OR(ISNUMBER($D77)=FALSE,$F77=""),"",
IF(AND('2.5 CAPEX'!$L80&lt;&gt;"x",'2.5 CAPEX'!$M80&lt;&gt;"x"),0,
IF($F77=0,0,
IF(BW$4&lt;'2.1 Kraftwerk allgemein'!$F$16,0,
IF(BW$4='2.1 Kraftwerk allgemein'!$F$16,'2.5 CAPEX'!$J80/$F77,
IF(BW$4&lt;'2.1 Kraftwerk allgemein'!$F$16+$F77,
('2.5 CAPEX'!$J80+SUM(OFFSET('2.5 CAPEX'!CB80,0,-MIN(MAX($F77-1-('2.1 Kraftwerk allgemein'!$F$16-'1.1 Allgemein'!$I$22+1),0),COLUMN(BN77)-1-('2.1 Kraftwerk allgemein'!$F$16-'1.1 Allgemein'!$I$22+1)),1,MIN(MAX($F77-('2.1 Kraftwerk allgemein'!$F$16-'1.1 Allgemein'!$I$22+1),1),COLUMN(BN77)-('2.1 Kraftwerk allgemein'!$F$16-'1.1 Allgemein'!$I$22+1)))))/$F77,
SUM(OFFSET('2.5 CAPEX'!CB80,0,-MIN($F77-1,COLUMN(BN77)-1),1,MIN($F77,COLUMN(BN77))))/$F77)))))))</f>
        <v/>
      </c>
      <c r="BX77" s="199" t="str">
        <f ca="1">IF('2.1 Kraftwerk allgemein'!$F$15&lt;'1.1 Allgemein'!$I$22,
IF(OR(ISNUMBER($D77)=FALSE,$F77=""),"",
IF(AND('2.5 CAPEX'!$L80&lt;&gt;"x",'2.5 CAPEX'!$M80&lt;&gt;"x"),0,
IF($F77=0,0,
IF(BX$4&lt;'2.1 Kraftwerk allgemein'!$F$16,0,
IF(BX$4='2.1 Kraftwerk allgemein'!$F$16,'2.5 CAPEX'!$J80/$F77,
IF(BX$4&lt;'2.1 Kraftwerk allgemein'!$F$16+$F77,
('2.5 CAPEX'!$J80+SUM(OFFSET('2.5 CAPEX'!CC80,0,-MIN(MAX($F77-1-('2.1 Kraftwerk allgemein'!$F$16-'2.1 Kraftwerk allgemein'!$F$15+1),0),COLUMN(BO77)-1-('2.1 Kraftwerk allgemein'!$F$16-'2.1 Kraftwerk allgemein'!$F$15+1)),1,MIN(MAX($F77-('2.1 Kraftwerk allgemein'!$F$16-'2.1 Kraftwerk allgemein'!$F$15+1),1),COLUMN(BO77)-('2.1 Kraftwerk allgemein'!$F$16-'2.1 Kraftwerk allgemein'!$F$15+1)))))/$F77,
SUM(OFFSET('2.5 CAPEX'!CC80,0,-MIN($F77-1,COLUMN(BO77)-1),1,MIN($F77,COLUMN(BO77))))/$F77)))))),
IF(OR(ISNUMBER($D77)=FALSE,$F77=""),"",
IF(AND('2.5 CAPEX'!$L80&lt;&gt;"x",'2.5 CAPEX'!$M80&lt;&gt;"x"),0,
IF($F77=0,0,
IF(BX$4&lt;'2.1 Kraftwerk allgemein'!$F$16,0,
IF(BX$4='2.1 Kraftwerk allgemein'!$F$16,'2.5 CAPEX'!$J80/$F77,
IF(BX$4&lt;'2.1 Kraftwerk allgemein'!$F$16+$F77,
('2.5 CAPEX'!$J80+SUM(OFFSET('2.5 CAPEX'!CC80,0,-MIN(MAX($F77-1-('2.1 Kraftwerk allgemein'!$F$16-'1.1 Allgemein'!$I$22+1),0),COLUMN(BO77)-1-('2.1 Kraftwerk allgemein'!$F$16-'1.1 Allgemein'!$I$22+1)),1,MIN(MAX($F77-('2.1 Kraftwerk allgemein'!$F$16-'1.1 Allgemein'!$I$22+1),1),COLUMN(BO77)-('2.1 Kraftwerk allgemein'!$F$16-'1.1 Allgemein'!$I$22+1)))))/$F77,
SUM(OFFSET('2.5 CAPEX'!CC80,0,-MIN($F77-1,COLUMN(BO77)-1),1,MIN($F77,COLUMN(BO77))))/$F77)))))))</f>
        <v/>
      </c>
      <c r="BY77" s="199" t="str">
        <f ca="1">IF('2.1 Kraftwerk allgemein'!$F$15&lt;'1.1 Allgemein'!$I$22,
IF(OR(ISNUMBER($D77)=FALSE,$F77=""),"",
IF(AND('2.5 CAPEX'!$L80&lt;&gt;"x",'2.5 CAPEX'!$M80&lt;&gt;"x"),0,
IF($F77=0,0,
IF(BY$4&lt;'2.1 Kraftwerk allgemein'!$F$16,0,
IF(BY$4='2.1 Kraftwerk allgemein'!$F$16,'2.5 CAPEX'!$J80/$F77,
IF(BY$4&lt;'2.1 Kraftwerk allgemein'!$F$16+$F77,
('2.5 CAPEX'!$J80+SUM(OFFSET('2.5 CAPEX'!CD80,0,-MIN(MAX($F77-1-('2.1 Kraftwerk allgemein'!$F$16-'2.1 Kraftwerk allgemein'!$F$15+1),0),COLUMN(BP77)-1-('2.1 Kraftwerk allgemein'!$F$16-'2.1 Kraftwerk allgemein'!$F$15+1)),1,MIN(MAX($F77-('2.1 Kraftwerk allgemein'!$F$16-'2.1 Kraftwerk allgemein'!$F$15+1),1),COLUMN(BP77)-('2.1 Kraftwerk allgemein'!$F$16-'2.1 Kraftwerk allgemein'!$F$15+1)))))/$F77,
SUM(OFFSET('2.5 CAPEX'!CD80,0,-MIN($F77-1,COLUMN(BP77)-1),1,MIN($F77,COLUMN(BP77))))/$F77)))))),
IF(OR(ISNUMBER($D77)=FALSE,$F77=""),"",
IF(AND('2.5 CAPEX'!$L80&lt;&gt;"x",'2.5 CAPEX'!$M80&lt;&gt;"x"),0,
IF($F77=0,0,
IF(BY$4&lt;'2.1 Kraftwerk allgemein'!$F$16,0,
IF(BY$4='2.1 Kraftwerk allgemein'!$F$16,'2.5 CAPEX'!$J80/$F77,
IF(BY$4&lt;'2.1 Kraftwerk allgemein'!$F$16+$F77,
('2.5 CAPEX'!$J80+SUM(OFFSET('2.5 CAPEX'!CD80,0,-MIN(MAX($F77-1-('2.1 Kraftwerk allgemein'!$F$16-'1.1 Allgemein'!$I$22+1),0),COLUMN(BP77)-1-('2.1 Kraftwerk allgemein'!$F$16-'1.1 Allgemein'!$I$22+1)),1,MIN(MAX($F77-('2.1 Kraftwerk allgemein'!$F$16-'1.1 Allgemein'!$I$22+1),1),COLUMN(BP77)-('2.1 Kraftwerk allgemein'!$F$16-'1.1 Allgemein'!$I$22+1)))))/$F77,
SUM(OFFSET('2.5 CAPEX'!CD80,0,-MIN($F77-1,COLUMN(BP77)-1),1,MIN($F77,COLUMN(BP77))))/$F77)))))))</f>
        <v/>
      </c>
      <c r="BZ77" s="199" t="str">
        <f ca="1">IF('2.1 Kraftwerk allgemein'!$F$15&lt;'1.1 Allgemein'!$I$22,
IF(OR(ISNUMBER($D77)=FALSE,$F77=""),"",
IF(AND('2.5 CAPEX'!$L80&lt;&gt;"x",'2.5 CAPEX'!$M80&lt;&gt;"x"),0,
IF($F77=0,0,
IF(BZ$4&lt;'2.1 Kraftwerk allgemein'!$F$16,0,
IF(BZ$4='2.1 Kraftwerk allgemein'!$F$16,'2.5 CAPEX'!$J80/$F77,
IF(BZ$4&lt;'2.1 Kraftwerk allgemein'!$F$16+$F77,
('2.5 CAPEX'!$J80+SUM(OFFSET('2.5 CAPEX'!CE80,0,-MIN(MAX($F77-1-('2.1 Kraftwerk allgemein'!$F$16-'2.1 Kraftwerk allgemein'!$F$15+1),0),COLUMN(BQ77)-1-('2.1 Kraftwerk allgemein'!$F$16-'2.1 Kraftwerk allgemein'!$F$15+1)),1,MIN(MAX($F77-('2.1 Kraftwerk allgemein'!$F$16-'2.1 Kraftwerk allgemein'!$F$15+1),1),COLUMN(BQ77)-('2.1 Kraftwerk allgemein'!$F$16-'2.1 Kraftwerk allgemein'!$F$15+1)))))/$F77,
SUM(OFFSET('2.5 CAPEX'!CE80,0,-MIN($F77-1,COLUMN(BQ77)-1),1,MIN($F77,COLUMN(BQ77))))/$F77)))))),
IF(OR(ISNUMBER($D77)=FALSE,$F77=""),"",
IF(AND('2.5 CAPEX'!$L80&lt;&gt;"x",'2.5 CAPEX'!$M80&lt;&gt;"x"),0,
IF($F77=0,0,
IF(BZ$4&lt;'2.1 Kraftwerk allgemein'!$F$16,0,
IF(BZ$4='2.1 Kraftwerk allgemein'!$F$16,'2.5 CAPEX'!$J80/$F77,
IF(BZ$4&lt;'2.1 Kraftwerk allgemein'!$F$16+$F77,
('2.5 CAPEX'!$J80+SUM(OFFSET('2.5 CAPEX'!CE80,0,-MIN(MAX($F77-1-('2.1 Kraftwerk allgemein'!$F$16-'1.1 Allgemein'!$I$22+1),0),COLUMN(BQ77)-1-('2.1 Kraftwerk allgemein'!$F$16-'1.1 Allgemein'!$I$22+1)),1,MIN(MAX($F77-('2.1 Kraftwerk allgemein'!$F$16-'1.1 Allgemein'!$I$22+1),1),COLUMN(BQ77)-('2.1 Kraftwerk allgemein'!$F$16-'1.1 Allgemein'!$I$22+1)))))/$F77,
SUM(OFFSET('2.5 CAPEX'!CE80,0,-MIN($F77-1,COLUMN(BQ77)-1),1,MIN($F77,COLUMN(BQ77))))/$F77)))))))</f>
        <v/>
      </c>
      <c r="CA77" s="199" t="str">
        <f ca="1">IF('2.1 Kraftwerk allgemein'!$F$15&lt;'1.1 Allgemein'!$I$22,
IF(OR(ISNUMBER($D77)=FALSE,$F77=""),"",
IF(AND('2.5 CAPEX'!$L80&lt;&gt;"x",'2.5 CAPEX'!$M80&lt;&gt;"x"),0,
IF($F77=0,0,
IF(CA$4&lt;'2.1 Kraftwerk allgemein'!$F$16,0,
IF(CA$4='2.1 Kraftwerk allgemein'!$F$16,'2.5 CAPEX'!$J80/$F77,
IF(CA$4&lt;'2.1 Kraftwerk allgemein'!$F$16+$F77,
('2.5 CAPEX'!$J80+SUM(OFFSET('2.5 CAPEX'!CF80,0,-MIN(MAX($F77-1-('2.1 Kraftwerk allgemein'!$F$16-'2.1 Kraftwerk allgemein'!$F$15+1),0),COLUMN(BR77)-1-('2.1 Kraftwerk allgemein'!$F$16-'2.1 Kraftwerk allgemein'!$F$15+1)),1,MIN(MAX($F77-('2.1 Kraftwerk allgemein'!$F$16-'2.1 Kraftwerk allgemein'!$F$15+1),1),COLUMN(BR77)-('2.1 Kraftwerk allgemein'!$F$16-'2.1 Kraftwerk allgemein'!$F$15+1)))))/$F77,
SUM(OFFSET('2.5 CAPEX'!CF80,0,-MIN($F77-1,COLUMN(BR77)-1),1,MIN($F77,COLUMN(BR77))))/$F77)))))),
IF(OR(ISNUMBER($D77)=FALSE,$F77=""),"",
IF(AND('2.5 CAPEX'!$L80&lt;&gt;"x",'2.5 CAPEX'!$M80&lt;&gt;"x"),0,
IF($F77=0,0,
IF(CA$4&lt;'2.1 Kraftwerk allgemein'!$F$16,0,
IF(CA$4='2.1 Kraftwerk allgemein'!$F$16,'2.5 CAPEX'!$J80/$F77,
IF(CA$4&lt;'2.1 Kraftwerk allgemein'!$F$16+$F77,
('2.5 CAPEX'!$J80+SUM(OFFSET('2.5 CAPEX'!CF80,0,-MIN(MAX($F77-1-('2.1 Kraftwerk allgemein'!$F$16-'1.1 Allgemein'!$I$22+1),0),COLUMN(BR77)-1-('2.1 Kraftwerk allgemein'!$F$16-'1.1 Allgemein'!$I$22+1)),1,MIN(MAX($F77-('2.1 Kraftwerk allgemein'!$F$16-'1.1 Allgemein'!$I$22+1),1),COLUMN(BR77)-('2.1 Kraftwerk allgemein'!$F$16-'1.1 Allgemein'!$I$22+1)))))/$F77,
SUM(OFFSET('2.5 CAPEX'!CF80,0,-MIN($F77-1,COLUMN(BR77)-1),1,MIN($F77,COLUMN(BR77))))/$F77)))))))</f>
        <v/>
      </c>
      <c r="CB77" s="199" t="str">
        <f ca="1">IF('2.1 Kraftwerk allgemein'!$F$15&lt;'1.1 Allgemein'!$I$22,
IF(OR(ISNUMBER($D77)=FALSE,$F77=""),"",
IF(AND('2.5 CAPEX'!$L80&lt;&gt;"x",'2.5 CAPEX'!$M80&lt;&gt;"x"),0,
IF($F77=0,0,
IF(CB$4&lt;'2.1 Kraftwerk allgemein'!$F$16,0,
IF(CB$4='2.1 Kraftwerk allgemein'!$F$16,'2.5 CAPEX'!$J80/$F77,
IF(CB$4&lt;'2.1 Kraftwerk allgemein'!$F$16+$F77,
('2.5 CAPEX'!$J80+SUM(OFFSET('2.5 CAPEX'!CG80,0,-MIN(MAX($F77-1-('2.1 Kraftwerk allgemein'!$F$16-'2.1 Kraftwerk allgemein'!$F$15+1),0),COLUMN(BS77)-1-('2.1 Kraftwerk allgemein'!$F$16-'2.1 Kraftwerk allgemein'!$F$15+1)),1,MIN(MAX($F77-('2.1 Kraftwerk allgemein'!$F$16-'2.1 Kraftwerk allgemein'!$F$15+1),1),COLUMN(BS77)-('2.1 Kraftwerk allgemein'!$F$16-'2.1 Kraftwerk allgemein'!$F$15+1)))))/$F77,
SUM(OFFSET('2.5 CAPEX'!CG80,0,-MIN($F77-1,COLUMN(BS77)-1),1,MIN($F77,COLUMN(BS77))))/$F77)))))),
IF(OR(ISNUMBER($D77)=FALSE,$F77=""),"",
IF(AND('2.5 CAPEX'!$L80&lt;&gt;"x",'2.5 CAPEX'!$M80&lt;&gt;"x"),0,
IF($F77=0,0,
IF(CB$4&lt;'2.1 Kraftwerk allgemein'!$F$16,0,
IF(CB$4='2.1 Kraftwerk allgemein'!$F$16,'2.5 CAPEX'!$J80/$F77,
IF(CB$4&lt;'2.1 Kraftwerk allgemein'!$F$16+$F77,
('2.5 CAPEX'!$J80+SUM(OFFSET('2.5 CAPEX'!CG80,0,-MIN(MAX($F77-1-('2.1 Kraftwerk allgemein'!$F$16-'1.1 Allgemein'!$I$22+1),0),COLUMN(BS77)-1-('2.1 Kraftwerk allgemein'!$F$16-'1.1 Allgemein'!$I$22+1)),1,MIN(MAX($F77-('2.1 Kraftwerk allgemein'!$F$16-'1.1 Allgemein'!$I$22+1),1),COLUMN(BS77)-('2.1 Kraftwerk allgemein'!$F$16-'1.1 Allgemein'!$I$22+1)))))/$F77,
SUM(OFFSET('2.5 CAPEX'!CG80,0,-MIN($F77-1,COLUMN(BS77)-1),1,MIN($F77,COLUMN(BS77))))/$F77)))))))</f>
        <v/>
      </c>
      <c r="CC77" s="199" t="str">
        <f ca="1">IF('2.1 Kraftwerk allgemein'!$F$15&lt;'1.1 Allgemein'!$I$22,
IF(OR(ISNUMBER($D77)=FALSE,$F77=""),"",
IF(AND('2.5 CAPEX'!$L80&lt;&gt;"x",'2.5 CAPEX'!$M80&lt;&gt;"x"),0,
IF($F77=0,0,
IF(CC$4&lt;'2.1 Kraftwerk allgemein'!$F$16,0,
IF(CC$4='2.1 Kraftwerk allgemein'!$F$16,'2.5 CAPEX'!$J80/$F77,
IF(CC$4&lt;'2.1 Kraftwerk allgemein'!$F$16+$F77,
('2.5 CAPEX'!$J80+SUM(OFFSET('2.5 CAPEX'!CH80,0,-MIN(MAX($F77-1-('2.1 Kraftwerk allgemein'!$F$16-'2.1 Kraftwerk allgemein'!$F$15+1),0),COLUMN(BT77)-1-('2.1 Kraftwerk allgemein'!$F$16-'2.1 Kraftwerk allgemein'!$F$15+1)),1,MIN(MAX($F77-('2.1 Kraftwerk allgemein'!$F$16-'2.1 Kraftwerk allgemein'!$F$15+1),1),COLUMN(BT77)-('2.1 Kraftwerk allgemein'!$F$16-'2.1 Kraftwerk allgemein'!$F$15+1)))))/$F77,
SUM(OFFSET('2.5 CAPEX'!CH80,0,-MIN($F77-1,COLUMN(BT77)-1),1,MIN($F77,COLUMN(BT77))))/$F77)))))),
IF(OR(ISNUMBER($D77)=FALSE,$F77=""),"",
IF(AND('2.5 CAPEX'!$L80&lt;&gt;"x",'2.5 CAPEX'!$M80&lt;&gt;"x"),0,
IF($F77=0,0,
IF(CC$4&lt;'2.1 Kraftwerk allgemein'!$F$16,0,
IF(CC$4='2.1 Kraftwerk allgemein'!$F$16,'2.5 CAPEX'!$J80/$F77,
IF(CC$4&lt;'2.1 Kraftwerk allgemein'!$F$16+$F77,
('2.5 CAPEX'!$J80+SUM(OFFSET('2.5 CAPEX'!CH80,0,-MIN(MAX($F77-1-('2.1 Kraftwerk allgemein'!$F$16-'1.1 Allgemein'!$I$22+1),0),COLUMN(BT77)-1-('2.1 Kraftwerk allgemein'!$F$16-'1.1 Allgemein'!$I$22+1)),1,MIN(MAX($F77-('2.1 Kraftwerk allgemein'!$F$16-'1.1 Allgemein'!$I$22+1),1),COLUMN(BT77)-('2.1 Kraftwerk allgemein'!$F$16-'1.1 Allgemein'!$I$22+1)))))/$F77,
SUM(OFFSET('2.5 CAPEX'!CH80,0,-MIN($F77-1,COLUMN(BT77)-1),1,MIN($F77,COLUMN(BT77))))/$F77)))))))</f>
        <v/>
      </c>
      <c r="CD77" s="199" t="str">
        <f ca="1">IF('2.1 Kraftwerk allgemein'!$F$15&lt;'1.1 Allgemein'!$I$22,
IF(OR(ISNUMBER($D77)=FALSE,$F77=""),"",
IF(AND('2.5 CAPEX'!$L80&lt;&gt;"x",'2.5 CAPEX'!$M80&lt;&gt;"x"),0,
IF($F77=0,0,
IF(CD$4&lt;'2.1 Kraftwerk allgemein'!$F$16,0,
IF(CD$4='2.1 Kraftwerk allgemein'!$F$16,'2.5 CAPEX'!$J80/$F77,
IF(CD$4&lt;'2.1 Kraftwerk allgemein'!$F$16+$F77,
('2.5 CAPEX'!$J80+SUM(OFFSET('2.5 CAPEX'!CI80,0,-MIN(MAX($F77-1-('2.1 Kraftwerk allgemein'!$F$16-'2.1 Kraftwerk allgemein'!$F$15+1),0),COLUMN(BU77)-1-('2.1 Kraftwerk allgemein'!$F$16-'2.1 Kraftwerk allgemein'!$F$15+1)),1,MIN(MAX($F77-('2.1 Kraftwerk allgemein'!$F$16-'2.1 Kraftwerk allgemein'!$F$15+1),1),COLUMN(BU77)-('2.1 Kraftwerk allgemein'!$F$16-'2.1 Kraftwerk allgemein'!$F$15+1)))))/$F77,
SUM(OFFSET('2.5 CAPEX'!CI80,0,-MIN($F77-1,COLUMN(BU77)-1),1,MIN($F77,COLUMN(BU77))))/$F77)))))),
IF(OR(ISNUMBER($D77)=FALSE,$F77=""),"",
IF(AND('2.5 CAPEX'!$L80&lt;&gt;"x",'2.5 CAPEX'!$M80&lt;&gt;"x"),0,
IF($F77=0,0,
IF(CD$4&lt;'2.1 Kraftwerk allgemein'!$F$16,0,
IF(CD$4='2.1 Kraftwerk allgemein'!$F$16,'2.5 CAPEX'!$J80/$F77,
IF(CD$4&lt;'2.1 Kraftwerk allgemein'!$F$16+$F77,
('2.5 CAPEX'!$J80+SUM(OFFSET('2.5 CAPEX'!CI80,0,-MIN(MAX($F77-1-('2.1 Kraftwerk allgemein'!$F$16-'1.1 Allgemein'!$I$22+1),0),COLUMN(BU77)-1-('2.1 Kraftwerk allgemein'!$F$16-'1.1 Allgemein'!$I$22+1)),1,MIN(MAX($F77-('2.1 Kraftwerk allgemein'!$F$16-'1.1 Allgemein'!$I$22+1),1),COLUMN(BU77)-('2.1 Kraftwerk allgemein'!$F$16-'1.1 Allgemein'!$I$22+1)))))/$F77,
SUM(OFFSET('2.5 CAPEX'!CI80,0,-MIN($F77-1,COLUMN(BU77)-1),1,MIN($F77,COLUMN(BU77))))/$F77)))))))</f>
        <v/>
      </c>
      <c r="CE77" s="199" t="str">
        <f ca="1">IF('2.1 Kraftwerk allgemein'!$F$15&lt;'1.1 Allgemein'!$I$22,
IF(OR(ISNUMBER($D77)=FALSE,$F77=""),"",
IF(AND('2.5 CAPEX'!$L80&lt;&gt;"x",'2.5 CAPEX'!$M80&lt;&gt;"x"),0,
IF($F77=0,0,
IF(CE$4&lt;'2.1 Kraftwerk allgemein'!$F$16,0,
IF(CE$4='2.1 Kraftwerk allgemein'!$F$16,'2.5 CAPEX'!$J80/$F77,
IF(CE$4&lt;'2.1 Kraftwerk allgemein'!$F$16+$F77,
('2.5 CAPEX'!$J80+SUM(OFFSET('2.5 CAPEX'!CJ80,0,-MIN(MAX($F77-1-('2.1 Kraftwerk allgemein'!$F$16-'2.1 Kraftwerk allgemein'!$F$15+1),0),COLUMN(BV77)-1-('2.1 Kraftwerk allgemein'!$F$16-'2.1 Kraftwerk allgemein'!$F$15+1)),1,MIN(MAX($F77-('2.1 Kraftwerk allgemein'!$F$16-'2.1 Kraftwerk allgemein'!$F$15+1),1),COLUMN(BV77)-('2.1 Kraftwerk allgemein'!$F$16-'2.1 Kraftwerk allgemein'!$F$15+1)))))/$F77,
SUM(OFFSET('2.5 CAPEX'!CJ80,0,-MIN($F77-1,COLUMN(BV77)-1),1,MIN($F77,COLUMN(BV77))))/$F77)))))),
IF(OR(ISNUMBER($D77)=FALSE,$F77=""),"",
IF(AND('2.5 CAPEX'!$L80&lt;&gt;"x",'2.5 CAPEX'!$M80&lt;&gt;"x"),0,
IF($F77=0,0,
IF(CE$4&lt;'2.1 Kraftwerk allgemein'!$F$16,0,
IF(CE$4='2.1 Kraftwerk allgemein'!$F$16,'2.5 CAPEX'!$J80/$F77,
IF(CE$4&lt;'2.1 Kraftwerk allgemein'!$F$16+$F77,
('2.5 CAPEX'!$J80+SUM(OFFSET('2.5 CAPEX'!CJ80,0,-MIN(MAX($F77-1-('2.1 Kraftwerk allgemein'!$F$16-'1.1 Allgemein'!$I$22+1),0),COLUMN(BV77)-1-('2.1 Kraftwerk allgemein'!$F$16-'1.1 Allgemein'!$I$22+1)),1,MIN(MAX($F77-('2.1 Kraftwerk allgemein'!$F$16-'1.1 Allgemein'!$I$22+1),1),COLUMN(BV77)-('2.1 Kraftwerk allgemein'!$F$16-'1.1 Allgemein'!$I$22+1)))))/$F77,
SUM(OFFSET('2.5 CAPEX'!CJ80,0,-MIN($F77-1,COLUMN(BV77)-1),1,MIN($F77,COLUMN(BV77))))/$F77)))))))</f>
        <v/>
      </c>
      <c r="CF77" s="199" t="str">
        <f ca="1">IF('2.1 Kraftwerk allgemein'!$F$15&lt;'1.1 Allgemein'!$I$22,
IF(OR(ISNUMBER($D77)=FALSE,$F77=""),"",
IF(AND('2.5 CAPEX'!$L80&lt;&gt;"x",'2.5 CAPEX'!$M80&lt;&gt;"x"),0,
IF($F77=0,0,
IF(CF$4&lt;'2.1 Kraftwerk allgemein'!$F$16,0,
IF(CF$4='2.1 Kraftwerk allgemein'!$F$16,'2.5 CAPEX'!$J80/$F77,
IF(CF$4&lt;'2.1 Kraftwerk allgemein'!$F$16+$F77,
('2.5 CAPEX'!$J80+SUM(OFFSET('2.5 CAPEX'!CK80,0,-MIN(MAX($F77-1-('2.1 Kraftwerk allgemein'!$F$16-'2.1 Kraftwerk allgemein'!$F$15+1),0),COLUMN(BW77)-1-('2.1 Kraftwerk allgemein'!$F$16-'2.1 Kraftwerk allgemein'!$F$15+1)),1,MIN(MAX($F77-('2.1 Kraftwerk allgemein'!$F$16-'2.1 Kraftwerk allgemein'!$F$15+1),1),COLUMN(BW77)-('2.1 Kraftwerk allgemein'!$F$16-'2.1 Kraftwerk allgemein'!$F$15+1)))))/$F77,
SUM(OFFSET('2.5 CAPEX'!CK80,0,-MIN($F77-1,COLUMN(BW77)-1),1,MIN($F77,COLUMN(BW77))))/$F77)))))),
IF(OR(ISNUMBER($D77)=FALSE,$F77=""),"",
IF(AND('2.5 CAPEX'!$L80&lt;&gt;"x",'2.5 CAPEX'!$M80&lt;&gt;"x"),0,
IF($F77=0,0,
IF(CF$4&lt;'2.1 Kraftwerk allgemein'!$F$16,0,
IF(CF$4='2.1 Kraftwerk allgemein'!$F$16,'2.5 CAPEX'!$J80/$F77,
IF(CF$4&lt;'2.1 Kraftwerk allgemein'!$F$16+$F77,
('2.5 CAPEX'!$J80+SUM(OFFSET('2.5 CAPEX'!CK80,0,-MIN(MAX($F77-1-('2.1 Kraftwerk allgemein'!$F$16-'1.1 Allgemein'!$I$22+1),0),COLUMN(BW77)-1-('2.1 Kraftwerk allgemein'!$F$16-'1.1 Allgemein'!$I$22+1)),1,MIN(MAX($F77-('2.1 Kraftwerk allgemein'!$F$16-'1.1 Allgemein'!$I$22+1),1),COLUMN(BW77)-('2.1 Kraftwerk allgemein'!$F$16-'1.1 Allgemein'!$I$22+1)))))/$F77,
SUM(OFFSET('2.5 CAPEX'!CK80,0,-MIN($F77-1,COLUMN(BW77)-1),1,MIN($F77,COLUMN(BW77))))/$F77)))))))</f>
        <v/>
      </c>
      <c r="CG77" s="199" t="str">
        <f ca="1">IF('2.1 Kraftwerk allgemein'!$F$15&lt;'1.1 Allgemein'!$I$22,
IF(OR(ISNUMBER($D77)=FALSE,$F77=""),"",
IF(AND('2.5 CAPEX'!$L80&lt;&gt;"x",'2.5 CAPEX'!$M80&lt;&gt;"x"),0,
IF($F77=0,0,
IF(CG$4&lt;'2.1 Kraftwerk allgemein'!$F$16,0,
IF(CG$4='2.1 Kraftwerk allgemein'!$F$16,'2.5 CAPEX'!$J80/$F77,
IF(CG$4&lt;'2.1 Kraftwerk allgemein'!$F$16+$F77,
('2.5 CAPEX'!$J80+SUM(OFFSET('2.5 CAPEX'!CL80,0,-MIN(MAX($F77-1-('2.1 Kraftwerk allgemein'!$F$16-'2.1 Kraftwerk allgemein'!$F$15+1),0),COLUMN(BX77)-1-('2.1 Kraftwerk allgemein'!$F$16-'2.1 Kraftwerk allgemein'!$F$15+1)),1,MIN(MAX($F77-('2.1 Kraftwerk allgemein'!$F$16-'2.1 Kraftwerk allgemein'!$F$15+1),1),COLUMN(BX77)-('2.1 Kraftwerk allgemein'!$F$16-'2.1 Kraftwerk allgemein'!$F$15+1)))))/$F77,
SUM(OFFSET('2.5 CAPEX'!CL80,0,-MIN($F77-1,COLUMN(BX77)-1),1,MIN($F77,COLUMN(BX77))))/$F77)))))),
IF(OR(ISNUMBER($D77)=FALSE,$F77=""),"",
IF(AND('2.5 CAPEX'!$L80&lt;&gt;"x",'2.5 CAPEX'!$M80&lt;&gt;"x"),0,
IF($F77=0,0,
IF(CG$4&lt;'2.1 Kraftwerk allgemein'!$F$16,0,
IF(CG$4='2.1 Kraftwerk allgemein'!$F$16,'2.5 CAPEX'!$J80/$F77,
IF(CG$4&lt;'2.1 Kraftwerk allgemein'!$F$16+$F77,
('2.5 CAPEX'!$J80+SUM(OFFSET('2.5 CAPEX'!CL80,0,-MIN(MAX($F77-1-('2.1 Kraftwerk allgemein'!$F$16-'1.1 Allgemein'!$I$22+1),0),COLUMN(BX77)-1-('2.1 Kraftwerk allgemein'!$F$16-'1.1 Allgemein'!$I$22+1)),1,MIN(MAX($F77-('2.1 Kraftwerk allgemein'!$F$16-'1.1 Allgemein'!$I$22+1),1),COLUMN(BX77)-('2.1 Kraftwerk allgemein'!$F$16-'1.1 Allgemein'!$I$22+1)))))/$F77,
SUM(OFFSET('2.5 CAPEX'!CL80,0,-MIN($F77-1,COLUMN(BX77)-1),1,MIN($F77,COLUMN(BX77))))/$F77)))))))</f>
        <v/>
      </c>
      <c r="CH77" s="199" t="str">
        <f ca="1">IF('2.1 Kraftwerk allgemein'!$F$15&lt;'1.1 Allgemein'!$I$22,
IF(OR(ISNUMBER($D77)=FALSE,$F77=""),"",
IF(AND('2.5 CAPEX'!$L80&lt;&gt;"x",'2.5 CAPEX'!$M80&lt;&gt;"x"),0,
IF($F77=0,0,
IF(CH$4&lt;'2.1 Kraftwerk allgemein'!$F$16,0,
IF(CH$4='2.1 Kraftwerk allgemein'!$F$16,'2.5 CAPEX'!$J80/$F77,
IF(CH$4&lt;'2.1 Kraftwerk allgemein'!$F$16+$F77,
('2.5 CAPEX'!$J80+SUM(OFFSET('2.5 CAPEX'!CM80,0,-MIN(MAX($F77-1-('2.1 Kraftwerk allgemein'!$F$16-'2.1 Kraftwerk allgemein'!$F$15+1),0),COLUMN(BY77)-1-('2.1 Kraftwerk allgemein'!$F$16-'2.1 Kraftwerk allgemein'!$F$15+1)),1,MIN(MAX($F77-('2.1 Kraftwerk allgemein'!$F$16-'2.1 Kraftwerk allgemein'!$F$15+1),1),COLUMN(BY77)-('2.1 Kraftwerk allgemein'!$F$16-'2.1 Kraftwerk allgemein'!$F$15+1)))))/$F77,
SUM(OFFSET('2.5 CAPEX'!CM80,0,-MIN($F77-1,COLUMN(BY77)-1),1,MIN($F77,COLUMN(BY77))))/$F77)))))),
IF(OR(ISNUMBER($D77)=FALSE,$F77=""),"",
IF(AND('2.5 CAPEX'!$L80&lt;&gt;"x",'2.5 CAPEX'!$M80&lt;&gt;"x"),0,
IF($F77=0,0,
IF(CH$4&lt;'2.1 Kraftwerk allgemein'!$F$16,0,
IF(CH$4='2.1 Kraftwerk allgemein'!$F$16,'2.5 CAPEX'!$J80/$F77,
IF(CH$4&lt;'2.1 Kraftwerk allgemein'!$F$16+$F77,
('2.5 CAPEX'!$J80+SUM(OFFSET('2.5 CAPEX'!CM80,0,-MIN(MAX($F77-1-('2.1 Kraftwerk allgemein'!$F$16-'1.1 Allgemein'!$I$22+1),0),COLUMN(BY77)-1-('2.1 Kraftwerk allgemein'!$F$16-'1.1 Allgemein'!$I$22+1)),1,MIN(MAX($F77-('2.1 Kraftwerk allgemein'!$F$16-'1.1 Allgemein'!$I$22+1),1),COLUMN(BY77)-('2.1 Kraftwerk allgemein'!$F$16-'1.1 Allgemein'!$I$22+1)))))/$F77,
SUM(OFFSET('2.5 CAPEX'!CM80,0,-MIN($F77-1,COLUMN(BY77)-1),1,MIN($F77,COLUMN(BY77))))/$F77)))))))</f>
        <v/>
      </c>
      <c r="CI77" s="199" t="str">
        <f ca="1">IF('2.1 Kraftwerk allgemein'!$F$15&lt;'1.1 Allgemein'!$I$22,
IF(OR(ISNUMBER($D77)=FALSE,$F77=""),"",
IF(AND('2.5 CAPEX'!$L80&lt;&gt;"x",'2.5 CAPEX'!$M80&lt;&gt;"x"),0,
IF($F77=0,0,
IF(CI$4&lt;'2.1 Kraftwerk allgemein'!$F$16,0,
IF(CI$4='2.1 Kraftwerk allgemein'!$F$16,'2.5 CAPEX'!$J80/$F77,
IF(CI$4&lt;'2.1 Kraftwerk allgemein'!$F$16+$F77,
('2.5 CAPEX'!$J80+SUM(OFFSET('2.5 CAPEX'!CN80,0,-MIN(MAX($F77-1-('2.1 Kraftwerk allgemein'!$F$16-'2.1 Kraftwerk allgemein'!$F$15+1),0),COLUMN(BZ77)-1-('2.1 Kraftwerk allgemein'!$F$16-'2.1 Kraftwerk allgemein'!$F$15+1)),1,MIN(MAX($F77-('2.1 Kraftwerk allgemein'!$F$16-'2.1 Kraftwerk allgemein'!$F$15+1),1),COLUMN(BZ77)-('2.1 Kraftwerk allgemein'!$F$16-'2.1 Kraftwerk allgemein'!$F$15+1)))))/$F77,
SUM(OFFSET('2.5 CAPEX'!CN80,0,-MIN($F77-1,COLUMN(BZ77)-1),1,MIN($F77,COLUMN(BZ77))))/$F77)))))),
IF(OR(ISNUMBER($D77)=FALSE,$F77=""),"",
IF(AND('2.5 CAPEX'!$L80&lt;&gt;"x",'2.5 CAPEX'!$M80&lt;&gt;"x"),0,
IF($F77=0,0,
IF(CI$4&lt;'2.1 Kraftwerk allgemein'!$F$16,0,
IF(CI$4='2.1 Kraftwerk allgemein'!$F$16,'2.5 CAPEX'!$J80/$F77,
IF(CI$4&lt;'2.1 Kraftwerk allgemein'!$F$16+$F77,
('2.5 CAPEX'!$J80+SUM(OFFSET('2.5 CAPEX'!CN80,0,-MIN(MAX($F77-1-('2.1 Kraftwerk allgemein'!$F$16-'1.1 Allgemein'!$I$22+1),0),COLUMN(BZ77)-1-('2.1 Kraftwerk allgemein'!$F$16-'1.1 Allgemein'!$I$22+1)),1,MIN(MAX($F77-('2.1 Kraftwerk allgemein'!$F$16-'1.1 Allgemein'!$I$22+1),1),COLUMN(BZ77)-('2.1 Kraftwerk allgemein'!$F$16-'1.1 Allgemein'!$I$22+1)))))/$F77,
SUM(OFFSET('2.5 CAPEX'!CN80,0,-MIN($F77-1,COLUMN(BZ77)-1),1,MIN($F77,COLUMN(BZ77))))/$F77)))))))</f>
        <v/>
      </c>
      <c r="CJ77" s="199" t="str">
        <f ca="1">IF('2.1 Kraftwerk allgemein'!$F$15&lt;'1.1 Allgemein'!$I$22,
IF(OR(ISNUMBER($D77)=FALSE,$F77=""),"",
IF(AND('2.5 CAPEX'!$L80&lt;&gt;"x",'2.5 CAPEX'!$M80&lt;&gt;"x"),0,
IF($F77=0,0,
IF(CJ$4&lt;'2.1 Kraftwerk allgemein'!$F$16,0,
IF(CJ$4='2.1 Kraftwerk allgemein'!$F$16,'2.5 CAPEX'!$J80/$F77,
IF(CJ$4&lt;'2.1 Kraftwerk allgemein'!$F$16+$F77,
('2.5 CAPEX'!$J80+SUM(OFFSET('2.5 CAPEX'!CO80,0,-MIN(MAX($F77-1-('2.1 Kraftwerk allgemein'!$F$16-'2.1 Kraftwerk allgemein'!$F$15+1),0),COLUMN(CA77)-1-('2.1 Kraftwerk allgemein'!$F$16-'2.1 Kraftwerk allgemein'!$F$15+1)),1,MIN(MAX($F77-('2.1 Kraftwerk allgemein'!$F$16-'2.1 Kraftwerk allgemein'!$F$15+1),1),COLUMN(CA77)-('2.1 Kraftwerk allgemein'!$F$16-'2.1 Kraftwerk allgemein'!$F$15+1)))))/$F77,
SUM(OFFSET('2.5 CAPEX'!CO80,0,-MIN($F77-1,COLUMN(CA77)-1),1,MIN($F77,COLUMN(CA77))))/$F77)))))),
IF(OR(ISNUMBER($D77)=FALSE,$F77=""),"",
IF(AND('2.5 CAPEX'!$L80&lt;&gt;"x",'2.5 CAPEX'!$M80&lt;&gt;"x"),0,
IF($F77=0,0,
IF(CJ$4&lt;'2.1 Kraftwerk allgemein'!$F$16,0,
IF(CJ$4='2.1 Kraftwerk allgemein'!$F$16,'2.5 CAPEX'!$J80/$F77,
IF(CJ$4&lt;'2.1 Kraftwerk allgemein'!$F$16+$F77,
('2.5 CAPEX'!$J80+SUM(OFFSET('2.5 CAPEX'!CO80,0,-MIN(MAX($F77-1-('2.1 Kraftwerk allgemein'!$F$16-'1.1 Allgemein'!$I$22+1),0),COLUMN(CA77)-1-('2.1 Kraftwerk allgemein'!$F$16-'1.1 Allgemein'!$I$22+1)),1,MIN(MAX($F77-('2.1 Kraftwerk allgemein'!$F$16-'1.1 Allgemein'!$I$22+1),1),COLUMN(CA77)-('2.1 Kraftwerk allgemein'!$F$16-'1.1 Allgemein'!$I$22+1)))))/$F77,
SUM(OFFSET('2.5 CAPEX'!CO80,0,-MIN($F77-1,COLUMN(CA77)-1),1,MIN($F77,COLUMN(CA77))))/$F77)))))))</f>
        <v/>
      </c>
      <c r="CK77" s="199" t="str">
        <f ca="1">IF('2.1 Kraftwerk allgemein'!$F$15&lt;'1.1 Allgemein'!$I$22,
IF(OR(ISNUMBER($D77)=FALSE,$F77=""),"",
IF(AND('2.5 CAPEX'!$L80&lt;&gt;"x",'2.5 CAPEX'!$M80&lt;&gt;"x"),0,
IF($F77=0,0,
IF(CK$4&lt;'2.1 Kraftwerk allgemein'!$F$16,0,
IF(CK$4='2.1 Kraftwerk allgemein'!$F$16,'2.5 CAPEX'!$J80/$F77,
IF(CK$4&lt;'2.1 Kraftwerk allgemein'!$F$16+$F77,
('2.5 CAPEX'!$J80+SUM(OFFSET('2.5 CAPEX'!CP80,0,-MIN(MAX($F77-1-('2.1 Kraftwerk allgemein'!$F$16-'2.1 Kraftwerk allgemein'!$F$15+1),0),COLUMN(CB77)-1-('2.1 Kraftwerk allgemein'!$F$16-'2.1 Kraftwerk allgemein'!$F$15+1)),1,MIN(MAX($F77-('2.1 Kraftwerk allgemein'!$F$16-'2.1 Kraftwerk allgemein'!$F$15+1),1),COLUMN(CB77)-('2.1 Kraftwerk allgemein'!$F$16-'2.1 Kraftwerk allgemein'!$F$15+1)))))/$F77,
SUM(OFFSET('2.5 CAPEX'!CP80,0,-MIN($F77-1,COLUMN(CB77)-1),1,MIN($F77,COLUMN(CB77))))/$F77)))))),
IF(OR(ISNUMBER($D77)=FALSE,$F77=""),"",
IF(AND('2.5 CAPEX'!$L80&lt;&gt;"x",'2.5 CAPEX'!$M80&lt;&gt;"x"),0,
IF($F77=0,0,
IF(CK$4&lt;'2.1 Kraftwerk allgemein'!$F$16,0,
IF(CK$4='2.1 Kraftwerk allgemein'!$F$16,'2.5 CAPEX'!$J80/$F77,
IF(CK$4&lt;'2.1 Kraftwerk allgemein'!$F$16+$F77,
('2.5 CAPEX'!$J80+SUM(OFFSET('2.5 CAPEX'!CP80,0,-MIN(MAX($F77-1-('2.1 Kraftwerk allgemein'!$F$16-'1.1 Allgemein'!$I$22+1),0),COLUMN(CB77)-1-('2.1 Kraftwerk allgemein'!$F$16-'1.1 Allgemein'!$I$22+1)),1,MIN(MAX($F77-('2.1 Kraftwerk allgemein'!$F$16-'1.1 Allgemein'!$I$22+1),1),COLUMN(CB77)-('2.1 Kraftwerk allgemein'!$F$16-'1.1 Allgemein'!$I$22+1)))))/$F77,
SUM(OFFSET('2.5 CAPEX'!CP80,0,-MIN($F77-1,COLUMN(CB77)-1),1,MIN($F77,COLUMN(CB77))))/$F77)))))))</f>
        <v/>
      </c>
      <c r="CL77" s="199" t="str">
        <f ca="1">IF('2.1 Kraftwerk allgemein'!$F$15&lt;'1.1 Allgemein'!$I$22,
IF(OR(ISNUMBER($D77)=FALSE,$F77=""),"",
IF(AND('2.5 CAPEX'!$L80&lt;&gt;"x",'2.5 CAPEX'!$M80&lt;&gt;"x"),0,
IF($F77=0,0,
IF(CL$4&lt;'2.1 Kraftwerk allgemein'!$F$16,0,
IF(CL$4='2.1 Kraftwerk allgemein'!$F$16,'2.5 CAPEX'!$J80/$F77,
IF(CL$4&lt;'2.1 Kraftwerk allgemein'!$F$16+$F77,
('2.5 CAPEX'!$J80+SUM(OFFSET('2.5 CAPEX'!CQ80,0,-MIN(MAX($F77-1-('2.1 Kraftwerk allgemein'!$F$16-'2.1 Kraftwerk allgemein'!$F$15+1),0),COLUMN(CC77)-1-('2.1 Kraftwerk allgemein'!$F$16-'2.1 Kraftwerk allgemein'!$F$15+1)),1,MIN(MAX($F77-('2.1 Kraftwerk allgemein'!$F$16-'2.1 Kraftwerk allgemein'!$F$15+1),1),COLUMN(CC77)-('2.1 Kraftwerk allgemein'!$F$16-'2.1 Kraftwerk allgemein'!$F$15+1)))))/$F77,
SUM(OFFSET('2.5 CAPEX'!CQ80,0,-MIN($F77-1,COLUMN(CC77)-1),1,MIN($F77,COLUMN(CC77))))/$F77)))))),
IF(OR(ISNUMBER($D77)=FALSE,$F77=""),"",
IF(AND('2.5 CAPEX'!$L80&lt;&gt;"x",'2.5 CAPEX'!$M80&lt;&gt;"x"),0,
IF($F77=0,0,
IF(CL$4&lt;'2.1 Kraftwerk allgemein'!$F$16,0,
IF(CL$4='2.1 Kraftwerk allgemein'!$F$16,'2.5 CAPEX'!$J80/$F77,
IF(CL$4&lt;'2.1 Kraftwerk allgemein'!$F$16+$F77,
('2.5 CAPEX'!$J80+SUM(OFFSET('2.5 CAPEX'!CQ80,0,-MIN(MAX($F77-1-('2.1 Kraftwerk allgemein'!$F$16-'1.1 Allgemein'!$I$22+1),0),COLUMN(CC77)-1-('2.1 Kraftwerk allgemein'!$F$16-'1.1 Allgemein'!$I$22+1)),1,MIN(MAX($F77-('2.1 Kraftwerk allgemein'!$F$16-'1.1 Allgemein'!$I$22+1),1),COLUMN(CC77)-('2.1 Kraftwerk allgemein'!$F$16-'1.1 Allgemein'!$I$22+1)))))/$F77,
SUM(OFFSET('2.5 CAPEX'!CQ80,0,-MIN($F77-1,COLUMN(CC77)-1),1,MIN($F77,COLUMN(CC77))))/$F77)))))))</f>
        <v/>
      </c>
      <c r="CM77" s="199" t="str">
        <f ca="1">IF('2.1 Kraftwerk allgemein'!$F$15&lt;'1.1 Allgemein'!$I$22,
IF(OR(ISNUMBER($D77)=FALSE,$F77=""),"",
IF(AND('2.5 CAPEX'!$L80&lt;&gt;"x",'2.5 CAPEX'!$M80&lt;&gt;"x"),0,
IF($F77=0,0,
IF(CM$4&lt;'2.1 Kraftwerk allgemein'!$F$16,0,
IF(CM$4='2.1 Kraftwerk allgemein'!$F$16,'2.5 CAPEX'!$J80/$F77,
IF(CM$4&lt;'2.1 Kraftwerk allgemein'!$F$16+$F77,
('2.5 CAPEX'!$J80+SUM(OFFSET('2.5 CAPEX'!CR80,0,-MIN(MAX($F77-1-('2.1 Kraftwerk allgemein'!$F$16-'2.1 Kraftwerk allgemein'!$F$15+1),0),COLUMN(CD77)-1-('2.1 Kraftwerk allgemein'!$F$16-'2.1 Kraftwerk allgemein'!$F$15+1)),1,MIN(MAX($F77-('2.1 Kraftwerk allgemein'!$F$16-'2.1 Kraftwerk allgemein'!$F$15+1),1),COLUMN(CD77)-('2.1 Kraftwerk allgemein'!$F$16-'2.1 Kraftwerk allgemein'!$F$15+1)))))/$F77,
SUM(OFFSET('2.5 CAPEX'!CR80,0,-MIN($F77-1,COLUMN(CD77)-1),1,MIN($F77,COLUMN(CD77))))/$F77)))))),
IF(OR(ISNUMBER($D77)=FALSE,$F77=""),"",
IF(AND('2.5 CAPEX'!$L80&lt;&gt;"x",'2.5 CAPEX'!$M80&lt;&gt;"x"),0,
IF($F77=0,0,
IF(CM$4&lt;'2.1 Kraftwerk allgemein'!$F$16,0,
IF(CM$4='2.1 Kraftwerk allgemein'!$F$16,'2.5 CAPEX'!$J80/$F77,
IF(CM$4&lt;'2.1 Kraftwerk allgemein'!$F$16+$F77,
('2.5 CAPEX'!$J80+SUM(OFFSET('2.5 CAPEX'!CR80,0,-MIN(MAX($F77-1-('2.1 Kraftwerk allgemein'!$F$16-'1.1 Allgemein'!$I$22+1),0),COLUMN(CD77)-1-('2.1 Kraftwerk allgemein'!$F$16-'1.1 Allgemein'!$I$22+1)),1,MIN(MAX($F77-('2.1 Kraftwerk allgemein'!$F$16-'1.1 Allgemein'!$I$22+1),1),COLUMN(CD77)-('2.1 Kraftwerk allgemein'!$F$16-'1.1 Allgemein'!$I$22+1)))))/$F77,
SUM(OFFSET('2.5 CAPEX'!CR80,0,-MIN($F77-1,COLUMN(CD77)-1),1,MIN($F77,COLUMN(CD77))))/$F77)))))))</f>
        <v/>
      </c>
      <c r="CN77" s="199" t="str">
        <f ca="1">IF('2.1 Kraftwerk allgemein'!$F$15&lt;'1.1 Allgemein'!$I$22,
IF(OR(ISNUMBER($D77)=FALSE,$F77=""),"",
IF(AND('2.5 CAPEX'!$L80&lt;&gt;"x",'2.5 CAPEX'!$M80&lt;&gt;"x"),0,
IF($F77=0,0,
IF(CN$4&lt;'2.1 Kraftwerk allgemein'!$F$16,0,
IF(CN$4='2.1 Kraftwerk allgemein'!$F$16,'2.5 CAPEX'!$J80/$F77,
IF(CN$4&lt;'2.1 Kraftwerk allgemein'!$F$16+$F77,
('2.5 CAPEX'!$J80+SUM(OFFSET('2.5 CAPEX'!CS80,0,-MIN(MAX($F77-1-('2.1 Kraftwerk allgemein'!$F$16-'2.1 Kraftwerk allgemein'!$F$15+1),0),COLUMN(CE77)-1-('2.1 Kraftwerk allgemein'!$F$16-'2.1 Kraftwerk allgemein'!$F$15+1)),1,MIN(MAX($F77-('2.1 Kraftwerk allgemein'!$F$16-'2.1 Kraftwerk allgemein'!$F$15+1),1),COLUMN(CE77)-('2.1 Kraftwerk allgemein'!$F$16-'2.1 Kraftwerk allgemein'!$F$15+1)))))/$F77,
SUM(OFFSET('2.5 CAPEX'!CS80,0,-MIN($F77-1,COLUMN(CE77)-1),1,MIN($F77,COLUMN(CE77))))/$F77)))))),
IF(OR(ISNUMBER($D77)=FALSE,$F77=""),"",
IF(AND('2.5 CAPEX'!$L80&lt;&gt;"x",'2.5 CAPEX'!$M80&lt;&gt;"x"),0,
IF($F77=0,0,
IF(CN$4&lt;'2.1 Kraftwerk allgemein'!$F$16,0,
IF(CN$4='2.1 Kraftwerk allgemein'!$F$16,'2.5 CAPEX'!$J80/$F77,
IF(CN$4&lt;'2.1 Kraftwerk allgemein'!$F$16+$F77,
('2.5 CAPEX'!$J80+SUM(OFFSET('2.5 CAPEX'!CS80,0,-MIN(MAX($F77-1-('2.1 Kraftwerk allgemein'!$F$16-'1.1 Allgemein'!$I$22+1),0),COLUMN(CE77)-1-('2.1 Kraftwerk allgemein'!$F$16-'1.1 Allgemein'!$I$22+1)),1,MIN(MAX($F77-('2.1 Kraftwerk allgemein'!$F$16-'1.1 Allgemein'!$I$22+1),1),COLUMN(CE77)-('2.1 Kraftwerk allgemein'!$F$16-'1.1 Allgemein'!$I$22+1)))))/$F77,
SUM(OFFSET('2.5 CAPEX'!CS80,0,-MIN($F77-1,COLUMN(CE77)-1),1,MIN($F77,COLUMN(CE77))))/$F77)))))))</f>
        <v/>
      </c>
      <c r="CO77" s="199" t="str">
        <f ca="1">IF('2.1 Kraftwerk allgemein'!$F$15&lt;'1.1 Allgemein'!$I$22,
IF(OR(ISNUMBER($D77)=FALSE,$F77=""),"",
IF(AND('2.5 CAPEX'!$L80&lt;&gt;"x",'2.5 CAPEX'!$M80&lt;&gt;"x"),0,
IF($F77=0,0,
IF(CO$4&lt;'2.1 Kraftwerk allgemein'!$F$16,0,
IF(CO$4='2.1 Kraftwerk allgemein'!$F$16,'2.5 CAPEX'!$J80/$F77,
IF(CO$4&lt;'2.1 Kraftwerk allgemein'!$F$16+$F77,
('2.5 CAPEX'!$J80+SUM(OFFSET('2.5 CAPEX'!CT80,0,-MIN(MAX($F77-1-('2.1 Kraftwerk allgemein'!$F$16-'2.1 Kraftwerk allgemein'!$F$15+1),0),COLUMN(CF77)-1-('2.1 Kraftwerk allgemein'!$F$16-'2.1 Kraftwerk allgemein'!$F$15+1)),1,MIN(MAX($F77-('2.1 Kraftwerk allgemein'!$F$16-'2.1 Kraftwerk allgemein'!$F$15+1),1),COLUMN(CF77)-('2.1 Kraftwerk allgemein'!$F$16-'2.1 Kraftwerk allgemein'!$F$15+1)))))/$F77,
SUM(OFFSET('2.5 CAPEX'!CT80,0,-MIN($F77-1,COLUMN(CF77)-1),1,MIN($F77,COLUMN(CF77))))/$F77)))))),
IF(OR(ISNUMBER($D77)=FALSE,$F77=""),"",
IF(AND('2.5 CAPEX'!$L80&lt;&gt;"x",'2.5 CAPEX'!$M80&lt;&gt;"x"),0,
IF($F77=0,0,
IF(CO$4&lt;'2.1 Kraftwerk allgemein'!$F$16,0,
IF(CO$4='2.1 Kraftwerk allgemein'!$F$16,'2.5 CAPEX'!$J80/$F77,
IF(CO$4&lt;'2.1 Kraftwerk allgemein'!$F$16+$F77,
('2.5 CAPEX'!$J80+SUM(OFFSET('2.5 CAPEX'!CT80,0,-MIN(MAX($F77-1-('2.1 Kraftwerk allgemein'!$F$16-'1.1 Allgemein'!$I$22+1),0),COLUMN(CF77)-1-('2.1 Kraftwerk allgemein'!$F$16-'1.1 Allgemein'!$I$22+1)),1,MIN(MAX($F77-('2.1 Kraftwerk allgemein'!$F$16-'1.1 Allgemein'!$I$22+1),1),COLUMN(CF77)-('2.1 Kraftwerk allgemein'!$F$16-'1.1 Allgemein'!$I$22+1)))))/$F77,
SUM(OFFSET('2.5 CAPEX'!CT80,0,-MIN($F77-1,COLUMN(CF77)-1),1,MIN($F77,COLUMN(CF77))))/$F77)))))))</f>
        <v/>
      </c>
      <c r="CP77" s="199" t="str">
        <f ca="1">IF('2.1 Kraftwerk allgemein'!$F$15&lt;'1.1 Allgemein'!$I$22,
IF(OR(ISNUMBER($D77)=FALSE,$F77=""),"",
IF(AND('2.5 CAPEX'!$L80&lt;&gt;"x",'2.5 CAPEX'!$M80&lt;&gt;"x"),0,
IF($F77=0,0,
IF(CP$4&lt;'2.1 Kraftwerk allgemein'!$F$16,0,
IF(CP$4='2.1 Kraftwerk allgemein'!$F$16,'2.5 CAPEX'!$J80/$F77,
IF(CP$4&lt;'2.1 Kraftwerk allgemein'!$F$16+$F77,
('2.5 CAPEX'!$J80+SUM(OFFSET('2.5 CAPEX'!CU80,0,-MIN(MAX($F77-1-('2.1 Kraftwerk allgemein'!$F$16-'2.1 Kraftwerk allgemein'!$F$15+1),0),COLUMN(CG77)-1-('2.1 Kraftwerk allgemein'!$F$16-'2.1 Kraftwerk allgemein'!$F$15+1)),1,MIN(MAX($F77-('2.1 Kraftwerk allgemein'!$F$16-'2.1 Kraftwerk allgemein'!$F$15+1),1),COLUMN(CG77)-('2.1 Kraftwerk allgemein'!$F$16-'2.1 Kraftwerk allgemein'!$F$15+1)))))/$F77,
SUM(OFFSET('2.5 CAPEX'!CU80,0,-MIN($F77-1,COLUMN(CG77)-1),1,MIN($F77,COLUMN(CG77))))/$F77)))))),
IF(OR(ISNUMBER($D77)=FALSE,$F77=""),"",
IF(AND('2.5 CAPEX'!$L80&lt;&gt;"x",'2.5 CAPEX'!$M80&lt;&gt;"x"),0,
IF($F77=0,0,
IF(CP$4&lt;'2.1 Kraftwerk allgemein'!$F$16,0,
IF(CP$4='2.1 Kraftwerk allgemein'!$F$16,'2.5 CAPEX'!$J80/$F77,
IF(CP$4&lt;'2.1 Kraftwerk allgemein'!$F$16+$F77,
('2.5 CAPEX'!$J80+SUM(OFFSET('2.5 CAPEX'!CU80,0,-MIN(MAX($F77-1-('2.1 Kraftwerk allgemein'!$F$16-'1.1 Allgemein'!$I$22+1),0),COLUMN(CG77)-1-('2.1 Kraftwerk allgemein'!$F$16-'1.1 Allgemein'!$I$22+1)),1,MIN(MAX($F77-('2.1 Kraftwerk allgemein'!$F$16-'1.1 Allgemein'!$I$22+1),1),COLUMN(CG77)-('2.1 Kraftwerk allgemein'!$F$16-'1.1 Allgemein'!$I$22+1)))))/$F77,
SUM(OFFSET('2.5 CAPEX'!CU80,0,-MIN($F77-1,COLUMN(CG77)-1),1,MIN($F77,COLUMN(CG77))))/$F77)))))))</f>
        <v/>
      </c>
      <c r="CQ77" s="199" t="str">
        <f ca="1">IF('2.1 Kraftwerk allgemein'!$F$15&lt;'1.1 Allgemein'!$I$22,
IF(OR(ISNUMBER($D77)=FALSE,$F77=""),"",
IF(AND('2.5 CAPEX'!$L80&lt;&gt;"x",'2.5 CAPEX'!$M80&lt;&gt;"x"),0,
IF($F77=0,0,
IF(CQ$4&lt;'2.1 Kraftwerk allgemein'!$F$16,0,
IF(CQ$4='2.1 Kraftwerk allgemein'!$F$16,'2.5 CAPEX'!$J80/$F77,
IF(CQ$4&lt;'2.1 Kraftwerk allgemein'!$F$16+$F77,
('2.5 CAPEX'!$J80+SUM(OFFSET('2.5 CAPEX'!CV80,0,-MIN(MAX($F77-1-('2.1 Kraftwerk allgemein'!$F$16-'2.1 Kraftwerk allgemein'!$F$15+1),0),COLUMN(CH77)-1-('2.1 Kraftwerk allgemein'!$F$16-'2.1 Kraftwerk allgemein'!$F$15+1)),1,MIN(MAX($F77-('2.1 Kraftwerk allgemein'!$F$16-'2.1 Kraftwerk allgemein'!$F$15+1),1),COLUMN(CH77)-('2.1 Kraftwerk allgemein'!$F$16-'2.1 Kraftwerk allgemein'!$F$15+1)))))/$F77,
SUM(OFFSET('2.5 CAPEX'!CV80,0,-MIN($F77-1,COLUMN(CH77)-1),1,MIN($F77,COLUMN(CH77))))/$F77)))))),
IF(OR(ISNUMBER($D77)=FALSE,$F77=""),"",
IF(AND('2.5 CAPEX'!$L80&lt;&gt;"x",'2.5 CAPEX'!$M80&lt;&gt;"x"),0,
IF($F77=0,0,
IF(CQ$4&lt;'2.1 Kraftwerk allgemein'!$F$16,0,
IF(CQ$4='2.1 Kraftwerk allgemein'!$F$16,'2.5 CAPEX'!$J80/$F77,
IF(CQ$4&lt;'2.1 Kraftwerk allgemein'!$F$16+$F77,
('2.5 CAPEX'!$J80+SUM(OFFSET('2.5 CAPEX'!CV80,0,-MIN(MAX($F77-1-('2.1 Kraftwerk allgemein'!$F$16-'1.1 Allgemein'!$I$22+1),0),COLUMN(CH77)-1-('2.1 Kraftwerk allgemein'!$F$16-'1.1 Allgemein'!$I$22+1)),1,MIN(MAX($F77-('2.1 Kraftwerk allgemein'!$F$16-'1.1 Allgemein'!$I$22+1),1),COLUMN(CH77)-('2.1 Kraftwerk allgemein'!$F$16-'1.1 Allgemein'!$I$22+1)))))/$F77,
SUM(OFFSET('2.5 CAPEX'!CV80,0,-MIN($F77-1,COLUMN(CH77)-1),1,MIN($F77,COLUMN(CH77))))/$F77)))))))</f>
        <v/>
      </c>
      <c r="CR77" s="199" t="str">
        <f ca="1">IF('2.1 Kraftwerk allgemein'!$F$15&lt;'1.1 Allgemein'!$I$22,
IF(OR(ISNUMBER($D77)=FALSE,$F77=""),"",
IF(AND('2.5 CAPEX'!$L80&lt;&gt;"x",'2.5 CAPEX'!$M80&lt;&gt;"x"),0,
IF($F77=0,0,
IF(CR$4&lt;'2.1 Kraftwerk allgemein'!$F$16,0,
IF(CR$4='2.1 Kraftwerk allgemein'!$F$16,'2.5 CAPEX'!$J80/$F77,
IF(CR$4&lt;'2.1 Kraftwerk allgemein'!$F$16+$F77,
('2.5 CAPEX'!$J80+SUM(OFFSET('2.5 CAPEX'!CW80,0,-MIN(MAX($F77-1-('2.1 Kraftwerk allgemein'!$F$16-'2.1 Kraftwerk allgemein'!$F$15+1),0),COLUMN(CI77)-1-('2.1 Kraftwerk allgemein'!$F$16-'2.1 Kraftwerk allgemein'!$F$15+1)),1,MIN(MAX($F77-('2.1 Kraftwerk allgemein'!$F$16-'2.1 Kraftwerk allgemein'!$F$15+1),1),COLUMN(CI77)-('2.1 Kraftwerk allgemein'!$F$16-'2.1 Kraftwerk allgemein'!$F$15+1)))))/$F77,
SUM(OFFSET('2.5 CAPEX'!CW80,0,-MIN($F77-1,COLUMN(CI77)-1),1,MIN($F77,COLUMN(CI77))))/$F77)))))),
IF(OR(ISNUMBER($D77)=FALSE,$F77=""),"",
IF(AND('2.5 CAPEX'!$L80&lt;&gt;"x",'2.5 CAPEX'!$M80&lt;&gt;"x"),0,
IF($F77=0,0,
IF(CR$4&lt;'2.1 Kraftwerk allgemein'!$F$16,0,
IF(CR$4='2.1 Kraftwerk allgemein'!$F$16,'2.5 CAPEX'!$J80/$F77,
IF(CR$4&lt;'2.1 Kraftwerk allgemein'!$F$16+$F77,
('2.5 CAPEX'!$J80+SUM(OFFSET('2.5 CAPEX'!CW80,0,-MIN(MAX($F77-1-('2.1 Kraftwerk allgemein'!$F$16-'1.1 Allgemein'!$I$22+1),0),COLUMN(CI77)-1-('2.1 Kraftwerk allgemein'!$F$16-'1.1 Allgemein'!$I$22+1)),1,MIN(MAX($F77-('2.1 Kraftwerk allgemein'!$F$16-'1.1 Allgemein'!$I$22+1),1),COLUMN(CI77)-('2.1 Kraftwerk allgemein'!$F$16-'1.1 Allgemein'!$I$22+1)))))/$F77,
SUM(OFFSET('2.5 CAPEX'!CW80,0,-MIN($F77-1,COLUMN(CI77)-1),1,MIN($F77,COLUMN(CI77))))/$F77)))))))</f>
        <v/>
      </c>
      <c r="CS77" s="199" t="str">
        <f ca="1">IF('2.1 Kraftwerk allgemein'!$F$15&lt;'1.1 Allgemein'!$I$22,
IF(OR(ISNUMBER($D77)=FALSE,$F77=""),"",
IF(AND('2.5 CAPEX'!$L80&lt;&gt;"x",'2.5 CAPEX'!$M80&lt;&gt;"x"),0,
IF($F77=0,0,
IF(CS$4&lt;'2.1 Kraftwerk allgemein'!$F$16,0,
IF(CS$4='2.1 Kraftwerk allgemein'!$F$16,'2.5 CAPEX'!$J80/$F77,
IF(CS$4&lt;'2.1 Kraftwerk allgemein'!$F$16+$F77,
('2.5 CAPEX'!$J80+SUM(OFFSET('2.5 CAPEX'!CX80,0,-MIN(MAX($F77-1-('2.1 Kraftwerk allgemein'!$F$16-'2.1 Kraftwerk allgemein'!$F$15+1),0),COLUMN(CJ77)-1-('2.1 Kraftwerk allgemein'!$F$16-'2.1 Kraftwerk allgemein'!$F$15+1)),1,MIN(MAX($F77-('2.1 Kraftwerk allgemein'!$F$16-'2.1 Kraftwerk allgemein'!$F$15+1),1),COLUMN(CJ77)-('2.1 Kraftwerk allgemein'!$F$16-'2.1 Kraftwerk allgemein'!$F$15+1)))))/$F77,
SUM(OFFSET('2.5 CAPEX'!CX80,0,-MIN($F77-1,COLUMN(CJ77)-1),1,MIN($F77,COLUMN(CJ77))))/$F77)))))),
IF(OR(ISNUMBER($D77)=FALSE,$F77=""),"",
IF(AND('2.5 CAPEX'!$L80&lt;&gt;"x",'2.5 CAPEX'!$M80&lt;&gt;"x"),0,
IF($F77=0,0,
IF(CS$4&lt;'2.1 Kraftwerk allgemein'!$F$16,0,
IF(CS$4='2.1 Kraftwerk allgemein'!$F$16,'2.5 CAPEX'!$J80/$F77,
IF(CS$4&lt;'2.1 Kraftwerk allgemein'!$F$16+$F77,
('2.5 CAPEX'!$J80+SUM(OFFSET('2.5 CAPEX'!CX80,0,-MIN(MAX($F77-1-('2.1 Kraftwerk allgemein'!$F$16-'1.1 Allgemein'!$I$22+1),0),COLUMN(CJ77)-1-('2.1 Kraftwerk allgemein'!$F$16-'1.1 Allgemein'!$I$22+1)),1,MIN(MAX($F77-('2.1 Kraftwerk allgemein'!$F$16-'1.1 Allgemein'!$I$22+1),1),COLUMN(CJ77)-('2.1 Kraftwerk allgemein'!$F$16-'1.1 Allgemein'!$I$22+1)))))/$F77,
SUM(OFFSET('2.5 CAPEX'!CX80,0,-MIN($F77-1,COLUMN(CJ77)-1),1,MIN($F77,COLUMN(CJ77))))/$F77)))))))</f>
        <v/>
      </c>
      <c r="CT77" s="199" t="str">
        <f ca="1">IF('2.1 Kraftwerk allgemein'!$F$15&lt;'1.1 Allgemein'!$I$22,
IF(OR(ISNUMBER($D77)=FALSE,$F77=""),"",
IF(AND('2.5 CAPEX'!$L80&lt;&gt;"x",'2.5 CAPEX'!$M80&lt;&gt;"x"),0,
IF($F77=0,0,
IF(CT$4&lt;'2.1 Kraftwerk allgemein'!$F$16,0,
IF(CT$4='2.1 Kraftwerk allgemein'!$F$16,'2.5 CAPEX'!$J80/$F77,
IF(CT$4&lt;'2.1 Kraftwerk allgemein'!$F$16+$F77,
('2.5 CAPEX'!$J80+SUM(OFFSET('2.5 CAPEX'!CY80,0,-MIN(MAX($F77-1-('2.1 Kraftwerk allgemein'!$F$16-'2.1 Kraftwerk allgemein'!$F$15+1),0),COLUMN(CK77)-1-('2.1 Kraftwerk allgemein'!$F$16-'2.1 Kraftwerk allgemein'!$F$15+1)),1,MIN(MAX($F77-('2.1 Kraftwerk allgemein'!$F$16-'2.1 Kraftwerk allgemein'!$F$15+1),1),COLUMN(CK77)-('2.1 Kraftwerk allgemein'!$F$16-'2.1 Kraftwerk allgemein'!$F$15+1)))))/$F77,
SUM(OFFSET('2.5 CAPEX'!CY80,0,-MIN($F77-1,COLUMN(CK77)-1),1,MIN($F77,COLUMN(CK77))))/$F77)))))),
IF(OR(ISNUMBER($D77)=FALSE,$F77=""),"",
IF(AND('2.5 CAPEX'!$L80&lt;&gt;"x",'2.5 CAPEX'!$M80&lt;&gt;"x"),0,
IF($F77=0,0,
IF(CT$4&lt;'2.1 Kraftwerk allgemein'!$F$16,0,
IF(CT$4='2.1 Kraftwerk allgemein'!$F$16,'2.5 CAPEX'!$J80/$F77,
IF(CT$4&lt;'2.1 Kraftwerk allgemein'!$F$16+$F77,
('2.5 CAPEX'!$J80+SUM(OFFSET('2.5 CAPEX'!CY80,0,-MIN(MAX($F77-1-('2.1 Kraftwerk allgemein'!$F$16-'1.1 Allgemein'!$I$22+1),0),COLUMN(CK77)-1-('2.1 Kraftwerk allgemein'!$F$16-'1.1 Allgemein'!$I$22+1)),1,MIN(MAX($F77-('2.1 Kraftwerk allgemein'!$F$16-'1.1 Allgemein'!$I$22+1),1),COLUMN(CK77)-('2.1 Kraftwerk allgemein'!$F$16-'1.1 Allgemein'!$I$22+1)))))/$F77,
SUM(OFFSET('2.5 CAPEX'!CY80,0,-MIN($F77-1,COLUMN(CK77)-1),1,MIN($F77,COLUMN(CK77))))/$F77)))))))</f>
        <v/>
      </c>
      <c r="CU77" s="199" t="str">
        <f ca="1">IF('2.1 Kraftwerk allgemein'!$F$15&lt;'1.1 Allgemein'!$I$22,
IF(OR(ISNUMBER($D77)=FALSE,$F77=""),"",
IF(AND('2.5 CAPEX'!$L80&lt;&gt;"x",'2.5 CAPEX'!$M80&lt;&gt;"x"),0,
IF($F77=0,0,
IF(CU$4&lt;'2.1 Kraftwerk allgemein'!$F$16,0,
IF(CU$4='2.1 Kraftwerk allgemein'!$F$16,'2.5 CAPEX'!$J80/$F77,
IF(CU$4&lt;'2.1 Kraftwerk allgemein'!$F$16+$F77,
('2.5 CAPEX'!$J80+SUM(OFFSET('2.5 CAPEX'!CZ80,0,-MIN(MAX($F77-1-('2.1 Kraftwerk allgemein'!$F$16-'2.1 Kraftwerk allgemein'!$F$15+1),0),COLUMN(CL77)-1-('2.1 Kraftwerk allgemein'!$F$16-'2.1 Kraftwerk allgemein'!$F$15+1)),1,MIN(MAX($F77-('2.1 Kraftwerk allgemein'!$F$16-'2.1 Kraftwerk allgemein'!$F$15+1),1),COLUMN(CL77)-('2.1 Kraftwerk allgemein'!$F$16-'2.1 Kraftwerk allgemein'!$F$15+1)))))/$F77,
SUM(OFFSET('2.5 CAPEX'!CZ80,0,-MIN($F77-1,COLUMN(CL77)-1),1,MIN($F77,COLUMN(CL77))))/$F77)))))),
IF(OR(ISNUMBER($D77)=FALSE,$F77=""),"",
IF(AND('2.5 CAPEX'!$L80&lt;&gt;"x",'2.5 CAPEX'!$M80&lt;&gt;"x"),0,
IF($F77=0,0,
IF(CU$4&lt;'2.1 Kraftwerk allgemein'!$F$16,0,
IF(CU$4='2.1 Kraftwerk allgemein'!$F$16,'2.5 CAPEX'!$J80/$F77,
IF(CU$4&lt;'2.1 Kraftwerk allgemein'!$F$16+$F77,
('2.5 CAPEX'!$J80+SUM(OFFSET('2.5 CAPEX'!CZ80,0,-MIN(MAX($F77-1-('2.1 Kraftwerk allgemein'!$F$16-'1.1 Allgemein'!$I$22+1),0),COLUMN(CL77)-1-('2.1 Kraftwerk allgemein'!$F$16-'1.1 Allgemein'!$I$22+1)),1,MIN(MAX($F77-('2.1 Kraftwerk allgemein'!$F$16-'1.1 Allgemein'!$I$22+1),1),COLUMN(CL77)-('2.1 Kraftwerk allgemein'!$F$16-'1.1 Allgemein'!$I$22+1)))))/$F77,
SUM(OFFSET('2.5 CAPEX'!CZ80,0,-MIN($F77-1,COLUMN(CL77)-1),1,MIN($F77,COLUMN(CL77))))/$F77)))))))</f>
        <v/>
      </c>
      <c r="CV77" s="199" t="str">
        <f ca="1">IF('2.1 Kraftwerk allgemein'!$F$15&lt;'1.1 Allgemein'!$I$22,
IF(OR(ISNUMBER($D77)=FALSE,$F77=""),"",
IF(AND('2.5 CAPEX'!$L80&lt;&gt;"x",'2.5 CAPEX'!$M80&lt;&gt;"x"),0,
IF($F77=0,0,
IF(CV$4&lt;'2.1 Kraftwerk allgemein'!$F$16,0,
IF(CV$4='2.1 Kraftwerk allgemein'!$F$16,'2.5 CAPEX'!$J80/$F77,
IF(CV$4&lt;'2.1 Kraftwerk allgemein'!$F$16+$F77,
('2.5 CAPEX'!$J80+SUM(OFFSET('2.5 CAPEX'!DA80,0,-MIN(MAX($F77-1-('2.1 Kraftwerk allgemein'!$F$16-'2.1 Kraftwerk allgemein'!$F$15+1),0),COLUMN(CM77)-1-('2.1 Kraftwerk allgemein'!$F$16-'2.1 Kraftwerk allgemein'!$F$15+1)),1,MIN(MAX($F77-('2.1 Kraftwerk allgemein'!$F$16-'2.1 Kraftwerk allgemein'!$F$15+1),1),COLUMN(CM77)-('2.1 Kraftwerk allgemein'!$F$16-'2.1 Kraftwerk allgemein'!$F$15+1)))))/$F77,
SUM(OFFSET('2.5 CAPEX'!DA80,0,-MIN($F77-1,COLUMN(CM77)-1),1,MIN($F77,COLUMN(CM77))))/$F77)))))),
IF(OR(ISNUMBER($D77)=FALSE,$F77=""),"",
IF(AND('2.5 CAPEX'!$L80&lt;&gt;"x",'2.5 CAPEX'!$M80&lt;&gt;"x"),0,
IF($F77=0,0,
IF(CV$4&lt;'2.1 Kraftwerk allgemein'!$F$16,0,
IF(CV$4='2.1 Kraftwerk allgemein'!$F$16,'2.5 CAPEX'!$J80/$F77,
IF(CV$4&lt;'2.1 Kraftwerk allgemein'!$F$16+$F77,
('2.5 CAPEX'!$J80+SUM(OFFSET('2.5 CAPEX'!DA80,0,-MIN(MAX($F77-1-('2.1 Kraftwerk allgemein'!$F$16-'1.1 Allgemein'!$I$22+1),0),COLUMN(CM77)-1-('2.1 Kraftwerk allgemein'!$F$16-'1.1 Allgemein'!$I$22+1)),1,MIN(MAX($F77-('2.1 Kraftwerk allgemein'!$F$16-'1.1 Allgemein'!$I$22+1),1),COLUMN(CM77)-('2.1 Kraftwerk allgemein'!$F$16-'1.1 Allgemein'!$I$22+1)))))/$F77,
SUM(OFFSET('2.5 CAPEX'!DA80,0,-MIN($F77-1,COLUMN(CM77)-1),1,MIN($F77,COLUMN(CM77))))/$F77)))))))</f>
        <v/>
      </c>
      <c r="CW77" s="199" t="str">
        <f ca="1">IF('2.1 Kraftwerk allgemein'!$F$15&lt;'1.1 Allgemein'!$I$22,
IF(OR(ISNUMBER($D77)=FALSE,$F77=""),"",
IF(AND('2.5 CAPEX'!$L80&lt;&gt;"x",'2.5 CAPEX'!$M80&lt;&gt;"x"),0,
IF($F77=0,0,
IF(CW$4&lt;'2.1 Kraftwerk allgemein'!$F$16,0,
IF(CW$4='2.1 Kraftwerk allgemein'!$F$16,'2.5 CAPEX'!$J80/$F77,
IF(CW$4&lt;'2.1 Kraftwerk allgemein'!$F$16+$F77,
('2.5 CAPEX'!$J80+SUM(OFFSET('2.5 CAPEX'!DB80,0,-MIN(MAX($F77-1-('2.1 Kraftwerk allgemein'!$F$16-'2.1 Kraftwerk allgemein'!$F$15+1),0),COLUMN(CN77)-1-('2.1 Kraftwerk allgemein'!$F$16-'2.1 Kraftwerk allgemein'!$F$15+1)),1,MIN(MAX($F77-('2.1 Kraftwerk allgemein'!$F$16-'2.1 Kraftwerk allgemein'!$F$15+1),1),COLUMN(CN77)-('2.1 Kraftwerk allgemein'!$F$16-'2.1 Kraftwerk allgemein'!$F$15+1)))))/$F77,
SUM(OFFSET('2.5 CAPEX'!DB80,0,-MIN($F77-1,COLUMN(CN77)-1),1,MIN($F77,COLUMN(CN77))))/$F77)))))),
IF(OR(ISNUMBER($D77)=FALSE,$F77=""),"",
IF(AND('2.5 CAPEX'!$L80&lt;&gt;"x",'2.5 CAPEX'!$M80&lt;&gt;"x"),0,
IF($F77=0,0,
IF(CW$4&lt;'2.1 Kraftwerk allgemein'!$F$16,0,
IF(CW$4='2.1 Kraftwerk allgemein'!$F$16,'2.5 CAPEX'!$J80/$F77,
IF(CW$4&lt;'2.1 Kraftwerk allgemein'!$F$16+$F77,
('2.5 CAPEX'!$J80+SUM(OFFSET('2.5 CAPEX'!DB80,0,-MIN(MAX($F77-1-('2.1 Kraftwerk allgemein'!$F$16-'1.1 Allgemein'!$I$22+1),0),COLUMN(CN77)-1-('2.1 Kraftwerk allgemein'!$F$16-'1.1 Allgemein'!$I$22+1)),1,MIN(MAX($F77-('2.1 Kraftwerk allgemein'!$F$16-'1.1 Allgemein'!$I$22+1),1),COLUMN(CN77)-('2.1 Kraftwerk allgemein'!$F$16-'1.1 Allgemein'!$I$22+1)))))/$F77,
SUM(OFFSET('2.5 CAPEX'!DB80,0,-MIN($F77-1,COLUMN(CN77)-1),1,MIN($F77,COLUMN(CN77))))/$F77)))))))</f>
        <v/>
      </c>
      <c r="CX77" s="199" t="str">
        <f ca="1">IF('2.1 Kraftwerk allgemein'!$F$15&lt;'1.1 Allgemein'!$I$22,
IF(OR(ISNUMBER($D77)=FALSE,$F77=""),"",
IF(AND('2.5 CAPEX'!$L80&lt;&gt;"x",'2.5 CAPEX'!$M80&lt;&gt;"x"),0,
IF($F77=0,0,
IF(CX$4&lt;'2.1 Kraftwerk allgemein'!$F$16,0,
IF(CX$4='2.1 Kraftwerk allgemein'!$F$16,'2.5 CAPEX'!$J80/$F77,
IF(CX$4&lt;'2.1 Kraftwerk allgemein'!$F$16+$F77,
('2.5 CAPEX'!$J80+SUM(OFFSET('2.5 CAPEX'!DC80,0,-MIN(MAX($F77-1-('2.1 Kraftwerk allgemein'!$F$16-'2.1 Kraftwerk allgemein'!$F$15+1),0),COLUMN(CO77)-1-('2.1 Kraftwerk allgemein'!$F$16-'2.1 Kraftwerk allgemein'!$F$15+1)),1,MIN(MAX($F77-('2.1 Kraftwerk allgemein'!$F$16-'2.1 Kraftwerk allgemein'!$F$15+1),1),COLUMN(CO77)-('2.1 Kraftwerk allgemein'!$F$16-'2.1 Kraftwerk allgemein'!$F$15+1)))))/$F77,
SUM(OFFSET('2.5 CAPEX'!DC80,0,-MIN($F77-1,COLUMN(CO77)-1),1,MIN($F77,COLUMN(CO77))))/$F77)))))),
IF(OR(ISNUMBER($D77)=FALSE,$F77=""),"",
IF(AND('2.5 CAPEX'!$L80&lt;&gt;"x",'2.5 CAPEX'!$M80&lt;&gt;"x"),0,
IF($F77=0,0,
IF(CX$4&lt;'2.1 Kraftwerk allgemein'!$F$16,0,
IF(CX$4='2.1 Kraftwerk allgemein'!$F$16,'2.5 CAPEX'!$J80/$F77,
IF(CX$4&lt;'2.1 Kraftwerk allgemein'!$F$16+$F77,
('2.5 CAPEX'!$J80+SUM(OFFSET('2.5 CAPEX'!DC80,0,-MIN(MAX($F77-1-('2.1 Kraftwerk allgemein'!$F$16-'1.1 Allgemein'!$I$22+1),0),COLUMN(CO77)-1-('2.1 Kraftwerk allgemein'!$F$16-'1.1 Allgemein'!$I$22+1)),1,MIN(MAX($F77-('2.1 Kraftwerk allgemein'!$F$16-'1.1 Allgemein'!$I$22+1),1),COLUMN(CO77)-('2.1 Kraftwerk allgemein'!$F$16-'1.1 Allgemein'!$I$22+1)))))/$F77,
SUM(OFFSET('2.5 CAPEX'!DC80,0,-MIN($F77-1,COLUMN(CO77)-1),1,MIN($F77,COLUMN(CO77))))/$F77)))))))</f>
        <v/>
      </c>
      <c r="CY77" s="199" t="str">
        <f ca="1">IF('2.1 Kraftwerk allgemein'!$F$15&lt;'1.1 Allgemein'!$I$22,
IF(OR(ISNUMBER($D77)=FALSE,$F77=""),"",
IF(AND('2.5 CAPEX'!$L80&lt;&gt;"x",'2.5 CAPEX'!$M80&lt;&gt;"x"),0,
IF($F77=0,0,
IF(CY$4&lt;'2.1 Kraftwerk allgemein'!$F$16,0,
IF(CY$4='2.1 Kraftwerk allgemein'!$F$16,'2.5 CAPEX'!$J80/$F77,
IF(CY$4&lt;'2.1 Kraftwerk allgemein'!$F$16+$F77,
('2.5 CAPEX'!$J80+SUM(OFFSET('2.5 CAPEX'!DD80,0,-MIN(MAX($F77-1-('2.1 Kraftwerk allgemein'!$F$16-'2.1 Kraftwerk allgemein'!$F$15+1),0),COLUMN(CP77)-1-('2.1 Kraftwerk allgemein'!$F$16-'2.1 Kraftwerk allgemein'!$F$15+1)),1,MIN(MAX($F77-('2.1 Kraftwerk allgemein'!$F$16-'2.1 Kraftwerk allgemein'!$F$15+1),1),COLUMN(CP77)-('2.1 Kraftwerk allgemein'!$F$16-'2.1 Kraftwerk allgemein'!$F$15+1)))))/$F77,
SUM(OFFSET('2.5 CAPEX'!DD80,0,-MIN($F77-1,COLUMN(CP77)-1),1,MIN($F77,COLUMN(CP77))))/$F77)))))),
IF(OR(ISNUMBER($D77)=FALSE,$F77=""),"",
IF(AND('2.5 CAPEX'!$L80&lt;&gt;"x",'2.5 CAPEX'!$M80&lt;&gt;"x"),0,
IF($F77=0,0,
IF(CY$4&lt;'2.1 Kraftwerk allgemein'!$F$16,0,
IF(CY$4='2.1 Kraftwerk allgemein'!$F$16,'2.5 CAPEX'!$J80/$F77,
IF(CY$4&lt;'2.1 Kraftwerk allgemein'!$F$16+$F77,
('2.5 CAPEX'!$J80+SUM(OFFSET('2.5 CAPEX'!DD80,0,-MIN(MAX($F77-1-('2.1 Kraftwerk allgemein'!$F$16-'1.1 Allgemein'!$I$22+1),0),COLUMN(CP77)-1-('2.1 Kraftwerk allgemein'!$F$16-'1.1 Allgemein'!$I$22+1)),1,MIN(MAX($F77-('2.1 Kraftwerk allgemein'!$F$16-'1.1 Allgemein'!$I$22+1),1),COLUMN(CP77)-('2.1 Kraftwerk allgemein'!$F$16-'1.1 Allgemein'!$I$22+1)))))/$F77,
SUM(OFFSET('2.5 CAPEX'!DD80,0,-MIN($F77-1,COLUMN(CP77)-1),1,MIN($F77,COLUMN(CP77))))/$F77)))))))</f>
        <v/>
      </c>
      <c r="CZ77" s="199" t="str">
        <f ca="1">IF('2.1 Kraftwerk allgemein'!$F$15&lt;'1.1 Allgemein'!$I$22,
IF(OR(ISNUMBER($D77)=FALSE,$F77=""),"",
IF(AND('2.5 CAPEX'!$L80&lt;&gt;"x",'2.5 CAPEX'!$M80&lt;&gt;"x"),0,
IF($F77=0,0,
IF(CZ$4&lt;'2.1 Kraftwerk allgemein'!$F$16,0,
IF(CZ$4='2.1 Kraftwerk allgemein'!$F$16,'2.5 CAPEX'!$J80/$F77,
IF(CZ$4&lt;'2.1 Kraftwerk allgemein'!$F$16+$F77,
('2.5 CAPEX'!$J80+SUM(OFFSET('2.5 CAPEX'!DE80,0,-MIN(MAX($F77-1-('2.1 Kraftwerk allgemein'!$F$16-'2.1 Kraftwerk allgemein'!$F$15+1),0),COLUMN(CQ77)-1-('2.1 Kraftwerk allgemein'!$F$16-'2.1 Kraftwerk allgemein'!$F$15+1)),1,MIN(MAX($F77-('2.1 Kraftwerk allgemein'!$F$16-'2.1 Kraftwerk allgemein'!$F$15+1),1),COLUMN(CQ77)-('2.1 Kraftwerk allgemein'!$F$16-'2.1 Kraftwerk allgemein'!$F$15+1)))))/$F77,
SUM(OFFSET('2.5 CAPEX'!DE80,0,-MIN($F77-1,COLUMN(CQ77)-1),1,MIN($F77,COLUMN(CQ77))))/$F77)))))),
IF(OR(ISNUMBER($D77)=FALSE,$F77=""),"",
IF(AND('2.5 CAPEX'!$L80&lt;&gt;"x",'2.5 CAPEX'!$M80&lt;&gt;"x"),0,
IF($F77=0,0,
IF(CZ$4&lt;'2.1 Kraftwerk allgemein'!$F$16,0,
IF(CZ$4='2.1 Kraftwerk allgemein'!$F$16,'2.5 CAPEX'!$J80/$F77,
IF(CZ$4&lt;'2.1 Kraftwerk allgemein'!$F$16+$F77,
('2.5 CAPEX'!$J80+SUM(OFFSET('2.5 CAPEX'!DE80,0,-MIN(MAX($F77-1-('2.1 Kraftwerk allgemein'!$F$16-'1.1 Allgemein'!$I$22+1),0),COLUMN(CQ77)-1-('2.1 Kraftwerk allgemein'!$F$16-'1.1 Allgemein'!$I$22+1)),1,MIN(MAX($F77-('2.1 Kraftwerk allgemein'!$F$16-'1.1 Allgemein'!$I$22+1),1),COLUMN(CQ77)-('2.1 Kraftwerk allgemein'!$F$16-'1.1 Allgemein'!$I$22+1)))))/$F77,
SUM(OFFSET('2.5 CAPEX'!DE80,0,-MIN($F77-1,COLUMN(CQ77)-1),1,MIN($F77,COLUMN(CQ77))))/$F77)))))))</f>
        <v/>
      </c>
      <c r="DA77" s="199" t="str">
        <f ca="1">IF('2.1 Kraftwerk allgemein'!$F$15&lt;'1.1 Allgemein'!$I$22,
IF(OR(ISNUMBER($D77)=FALSE,$F77=""),"",
IF(AND('2.5 CAPEX'!$L80&lt;&gt;"x",'2.5 CAPEX'!$M80&lt;&gt;"x"),0,
IF($F77=0,0,
IF(DA$4&lt;'2.1 Kraftwerk allgemein'!$F$16,0,
IF(DA$4='2.1 Kraftwerk allgemein'!$F$16,'2.5 CAPEX'!$J80/$F77,
IF(DA$4&lt;'2.1 Kraftwerk allgemein'!$F$16+$F77,
('2.5 CAPEX'!$J80+SUM(OFFSET('2.5 CAPEX'!DF80,0,-MIN(MAX($F77-1-('2.1 Kraftwerk allgemein'!$F$16-'2.1 Kraftwerk allgemein'!$F$15+1),0),COLUMN(CR77)-1-('2.1 Kraftwerk allgemein'!$F$16-'2.1 Kraftwerk allgemein'!$F$15+1)),1,MIN(MAX($F77-('2.1 Kraftwerk allgemein'!$F$16-'2.1 Kraftwerk allgemein'!$F$15+1),1),COLUMN(CR77)-('2.1 Kraftwerk allgemein'!$F$16-'2.1 Kraftwerk allgemein'!$F$15+1)))))/$F77,
SUM(OFFSET('2.5 CAPEX'!DF80,0,-MIN($F77-1,COLUMN(CR77)-1),1,MIN($F77,COLUMN(CR77))))/$F77)))))),
IF(OR(ISNUMBER($D77)=FALSE,$F77=""),"",
IF(AND('2.5 CAPEX'!$L80&lt;&gt;"x",'2.5 CAPEX'!$M80&lt;&gt;"x"),0,
IF($F77=0,0,
IF(DA$4&lt;'2.1 Kraftwerk allgemein'!$F$16,0,
IF(DA$4='2.1 Kraftwerk allgemein'!$F$16,'2.5 CAPEX'!$J80/$F77,
IF(DA$4&lt;'2.1 Kraftwerk allgemein'!$F$16+$F77,
('2.5 CAPEX'!$J80+SUM(OFFSET('2.5 CAPEX'!DF80,0,-MIN(MAX($F77-1-('2.1 Kraftwerk allgemein'!$F$16-'1.1 Allgemein'!$I$22+1),0),COLUMN(CR77)-1-('2.1 Kraftwerk allgemein'!$F$16-'1.1 Allgemein'!$I$22+1)),1,MIN(MAX($F77-('2.1 Kraftwerk allgemein'!$F$16-'1.1 Allgemein'!$I$22+1),1),COLUMN(CR77)-('2.1 Kraftwerk allgemein'!$F$16-'1.1 Allgemein'!$I$22+1)))))/$F77,
SUM(OFFSET('2.5 CAPEX'!DF80,0,-MIN($F77-1,COLUMN(CR77)-1),1,MIN($F77,COLUMN(CR77))))/$F77)))))))</f>
        <v/>
      </c>
      <c r="DB77" s="199" t="str">
        <f ca="1">IF('2.1 Kraftwerk allgemein'!$F$15&lt;'1.1 Allgemein'!$I$22,
IF(OR(ISNUMBER($D77)=FALSE,$F77=""),"",
IF(AND('2.5 CAPEX'!$L80&lt;&gt;"x",'2.5 CAPEX'!$M80&lt;&gt;"x"),0,
IF($F77=0,0,
IF(DB$4&lt;'2.1 Kraftwerk allgemein'!$F$16,0,
IF(DB$4='2.1 Kraftwerk allgemein'!$F$16,'2.5 CAPEX'!$J80/$F77,
IF(DB$4&lt;'2.1 Kraftwerk allgemein'!$F$16+$F77,
('2.5 CAPEX'!$J80+SUM(OFFSET('2.5 CAPEX'!DG80,0,-MIN(MAX($F77-1-('2.1 Kraftwerk allgemein'!$F$16-'2.1 Kraftwerk allgemein'!$F$15+1),0),COLUMN(CS77)-1-('2.1 Kraftwerk allgemein'!$F$16-'2.1 Kraftwerk allgemein'!$F$15+1)),1,MIN(MAX($F77-('2.1 Kraftwerk allgemein'!$F$16-'2.1 Kraftwerk allgemein'!$F$15+1),1),COLUMN(CS77)-('2.1 Kraftwerk allgemein'!$F$16-'2.1 Kraftwerk allgemein'!$F$15+1)))))/$F77,
SUM(OFFSET('2.5 CAPEX'!DG80,0,-MIN($F77-1,COLUMN(CS77)-1),1,MIN($F77,COLUMN(CS77))))/$F77)))))),
IF(OR(ISNUMBER($D77)=FALSE,$F77=""),"",
IF(AND('2.5 CAPEX'!$L80&lt;&gt;"x",'2.5 CAPEX'!$M80&lt;&gt;"x"),0,
IF($F77=0,0,
IF(DB$4&lt;'2.1 Kraftwerk allgemein'!$F$16,0,
IF(DB$4='2.1 Kraftwerk allgemein'!$F$16,'2.5 CAPEX'!$J80/$F77,
IF(DB$4&lt;'2.1 Kraftwerk allgemein'!$F$16+$F77,
('2.5 CAPEX'!$J80+SUM(OFFSET('2.5 CAPEX'!DG80,0,-MIN(MAX($F77-1-('2.1 Kraftwerk allgemein'!$F$16-'1.1 Allgemein'!$I$22+1),0),COLUMN(CS77)-1-('2.1 Kraftwerk allgemein'!$F$16-'1.1 Allgemein'!$I$22+1)),1,MIN(MAX($F77-('2.1 Kraftwerk allgemein'!$F$16-'1.1 Allgemein'!$I$22+1),1),COLUMN(CS77)-('2.1 Kraftwerk allgemein'!$F$16-'1.1 Allgemein'!$I$22+1)))))/$F77,
SUM(OFFSET('2.5 CAPEX'!DG80,0,-MIN($F77-1,COLUMN(CS77)-1),1,MIN($F77,COLUMN(CS77))))/$F77)))))))</f>
        <v/>
      </c>
      <c r="DC77" s="199" t="str">
        <f ca="1">IF('2.1 Kraftwerk allgemein'!$F$15&lt;'1.1 Allgemein'!$I$22,
IF(OR(ISNUMBER($D77)=FALSE,$F77=""),"",
IF(AND('2.5 CAPEX'!$L80&lt;&gt;"x",'2.5 CAPEX'!$M80&lt;&gt;"x"),0,
IF($F77=0,0,
IF(DC$4&lt;'2.1 Kraftwerk allgemein'!$F$16,0,
IF(DC$4='2.1 Kraftwerk allgemein'!$F$16,'2.5 CAPEX'!$J80/$F77,
IF(DC$4&lt;'2.1 Kraftwerk allgemein'!$F$16+$F77,
('2.5 CAPEX'!$J80+SUM(OFFSET('2.5 CAPEX'!DH80,0,-MIN(MAX($F77-1-('2.1 Kraftwerk allgemein'!$F$16-'2.1 Kraftwerk allgemein'!$F$15+1),0),COLUMN(CT77)-1-('2.1 Kraftwerk allgemein'!$F$16-'2.1 Kraftwerk allgemein'!$F$15+1)),1,MIN(MAX($F77-('2.1 Kraftwerk allgemein'!$F$16-'2.1 Kraftwerk allgemein'!$F$15+1),1),COLUMN(CT77)-('2.1 Kraftwerk allgemein'!$F$16-'2.1 Kraftwerk allgemein'!$F$15+1)))))/$F77,
SUM(OFFSET('2.5 CAPEX'!DH80,0,-MIN($F77-1,COLUMN(CT77)-1),1,MIN($F77,COLUMN(CT77))))/$F77)))))),
IF(OR(ISNUMBER($D77)=FALSE,$F77=""),"",
IF(AND('2.5 CAPEX'!$L80&lt;&gt;"x",'2.5 CAPEX'!$M80&lt;&gt;"x"),0,
IF($F77=0,0,
IF(DC$4&lt;'2.1 Kraftwerk allgemein'!$F$16,0,
IF(DC$4='2.1 Kraftwerk allgemein'!$F$16,'2.5 CAPEX'!$J80/$F77,
IF(DC$4&lt;'2.1 Kraftwerk allgemein'!$F$16+$F77,
('2.5 CAPEX'!$J80+SUM(OFFSET('2.5 CAPEX'!DH80,0,-MIN(MAX($F77-1-('2.1 Kraftwerk allgemein'!$F$16-'1.1 Allgemein'!$I$22+1),0),COLUMN(CT77)-1-('2.1 Kraftwerk allgemein'!$F$16-'1.1 Allgemein'!$I$22+1)),1,MIN(MAX($F77-('2.1 Kraftwerk allgemein'!$F$16-'1.1 Allgemein'!$I$22+1),1),COLUMN(CT77)-('2.1 Kraftwerk allgemein'!$F$16-'1.1 Allgemein'!$I$22+1)))))/$F77,
SUM(OFFSET('2.5 CAPEX'!DH80,0,-MIN($F77-1,COLUMN(CT77)-1),1,MIN($F77,COLUMN(CT77))))/$F77)))))))</f>
        <v/>
      </c>
      <c r="DD77" s="199" t="str">
        <f ca="1">IF('2.1 Kraftwerk allgemein'!$F$15&lt;'1.1 Allgemein'!$I$22,
IF(OR(ISNUMBER($D77)=FALSE,$F77=""),"",
IF(AND('2.5 CAPEX'!$L80&lt;&gt;"x",'2.5 CAPEX'!$M80&lt;&gt;"x"),0,
IF($F77=0,0,
IF(DD$4&lt;'2.1 Kraftwerk allgemein'!$F$16,0,
IF(DD$4='2.1 Kraftwerk allgemein'!$F$16,'2.5 CAPEX'!$J80/$F77,
IF(DD$4&lt;'2.1 Kraftwerk allgemein'!$F$16+$F77,
('2.5 CAPEX'!$J80+SUM(OFFSET('2.5 CAPEX'!DI80,0,-MIN(MAX($F77-1-('2.1 Kraftwerk allgemein'!$F$16-'2.1 Kraftwerk allgemein'!$F$15+1),0),COLUMN(CU77)-1-('2.1 Kraftwerk allgemein'!$F$16-'2.1 Kraftwerk allgemein'!$F$15+1)),1,MIN(MAX($F77-('2.1 Kraftwerk allgemein'!$F$16-'2.1 Kraftwerk allgemein'!$F$15+1),1),COLUMN(CU77)-('2.1 Kraftwerk allgemein'!$F$16-'2.1 Kraftwerk allgemein'!$F$15+1)))))/$F77,
SUM(OFFSET('2.5 CAPEX'!DI80,0,-MIN($F77-1,COLUMN(CU77)-1),1,MIN($F77,COLUMN(CU77))))/$F77)))))),
IF(OR(ISNUMBER($D77)=FALSE,$F77=""),"",
IF(AND('2.5 CAPEX'!$L80&lt;&gt;"x",'2.5 CAPEX'!$M80&lt;&gt;"x"),0,
IF($F77=0,0,
IF(DD$4&lt;'2.1 Kraftwerk allgemein'!$F$16,0,
IF(DD$4='2.1 Kraftwerk allgemein'!$F$16,'2.5 CAPEX'!$J80/$F77,
IF(DD$4&lt;'2.1 Kraftwerk allgemein'!$F$16+$F77,
('2.5 CAPEX'!$J80+SUM(OFFSET('2.5 CAPEX'!DI80,0,-MIN(MAX($F77-1-('2.1 Kraftwerk allgemein'!$F$16-'1.1 Allgemein'!$I$22+1),0),COLUMN(CU77)-1-('2.1 Kraftwerk allgemein'!$F$16-'1.1 Allgemein'!$I$22+1)),1,MIN(MAX($F77-('2.1 Kraftwerk allgemein'!$F$16-'1.1 Allgemein'!$I$22+1),1),COLUMN(CU77)-('2.1 Kraftwerk allgemein'!$F$16-'1.1 Allgemein'!$I$22+1)))))/$F77,
SUM(OFFSET('2.5 CAPEX'!DI80,0,-MIN($F77-1,COLUMN(CU77)-1),1,MIN($F77,COLUMN(CU77))))/$F77)))))))</f>
        <v/>
      </c>
      <c r="DE77" s="199" t="str">
        <f ca="1">IF('2.1 Kraftwerk allgemein'!$F$15&lt;'1.1 Allgemein'!$I$22,
IF(OR(ISNUMBER($D77)=FALSE,$F77=""),"",
IF(AND('2.5 CAPEX'!$L80&lt;&gt;"x",'2.5 CAPEX'!$M80&lt;&gt;"x"),0,
IF($F77=0,0,
IF(DE$4&lt;'2.1 Kraftwerk allgemein'!$F$16,0,
IF(DE$4='2.1 Kraftwerk allgemein'!$F$16,'2.5 CAPEX'!$J80/$F77,
IF(DE$4&lt;'2.1 Kraftwerk allgemein'!$F$16+$F77,
('2.5 CAPEX'!$J80+SUM(OFFSET('2.5 CAPEX'!DJ80,0,-MIN(MAX($F77-1-('2.1 Kraftwerk allgemein'!$F$16-'2.1 Kraftwerk allgemein'!$F$15+1),0),COLUMN(CV77)-1-('2.1 Kraftwerk allgemein'!$F$16-'2.1 Kraftwerk allgemein'!$F$15+1)),1,MIN(MAX($F77-('2.1 Kraftwerk allgemein'!$F$16-'2.1 Kraftwerk allgemein'!$F$15+1),1),COLUMN(CV77)-('2.1 Kraftwerk allgemein'!$F$16-'2.1 Kraftwerk allgemein'!$F$15+1)))))/$F77,
SUM(OFFSET('2.5 CAPEX'!DJ80,0,-MIN($F77-1,COLUMN(CV77)-1),1,MIN($F77,COLUMN(CV77))))/$F77)))))),
IF(OR(ISNUMBER($D77)=FALSE,$F77=""),"",
IF(AND('2.5 CAPEX'!$L80&lt;&gt;"x",'2.5 CAPEX'!$M80&lt;&gt;"x"),0,
IF($F77=0,0,
IF(DE$4&lt;'2.1 Kraftwerk allgemein'!$F$16,0,
IF(DE$4='2.1 Kraftwerk allgemein'!$F$16,'2.5 CAPEX'!$J80/$F77,
IF(DE$4&lt;'2.1 Kraftwerk allgemein'!$F$16+$F77,
('2.5 CAPEX'!$J80+SUM(OFFSET('2.5 CAPEX'!DJ80,0,-MIN(MAX($F77-1-('2.1 Kraftwerk allgemein'!$F$16-'1.1 Allgemein'!$I$22+1),0),COLUMN(CV77)-1-('2.1 Kraftwerk allgemein'!$F$16-'1.1 Allgemein'!$I$22+1)),1,MIN(MAX($F77-('2.1 Kraftwerk allgemein'!$F$16-'1.1 Allgemein'!$I$22+1),1),COLUMN(CV77)-('2.1 Kraftwerk allgemein'!$F$16-'1.1 Allgemein'!$I$22+1)))))/$F77,
SUM(OFFSET('2.5 CAPEX'!DJ80,0,-MIN($F77-1,COLUMN(CV77)-1),1,MIN($F77,COLUMN(CV77))))/$F77)))))))</f>
        <v/>
      </c>
      <c r="DF77" s="199" t="str">
        <f ca="1">IF('2.1 Kraftwerk allgemein'!$F$15&lt;'1.1 Allgemein'!$I$22,
IF(OR(ISNUMBER($D77)=FALSE,$F77=""),"",
IF(AND('2.5 CAPEX'!$L80&lt;&gt;"x",'2.5 CAPEX'!$M80&lt;&gt;"x"),0,
IF($F77=0,0,
IF(DF$4&lt;'2.1 Kraftwerk allgemein'!$F$16,0,
IF(DF$4='2.1 Kraftwerk allgemein'!$F$16,'2.5 CAPEX'!$J80/$F77,
IF(DF$4&lt;'2.1 Kraftwerk allgemein'!$F$16+$F77,
('2.5 CAPEX'!$J80+SUM(OFFSET('2.5 CAPEX'!DK80,0,-MIN(MAX($F77-1-('2.1 Kraftwerk allgemein'!$F$16-'2.1 Kraftwerk allgemein'!$F$15+1),0),COLUMN(CW77)-1-('2.1 Kraftwerk allgemein'!$F$16-'2.1 Kraftwerk allgemein'!$F$15+1)),1,MIN(MAX($F77-('2.1 Kraftwerk allgemein'!$F$16-'2.1 Kraftwerk allgemein'!$F$15+1),1),COLUMN(CW77)-('2.1 Kraftwerk allgemein'!$F$16-'2.1 Kraftwerk allgemein'!$F$15+1)))))/$F77,
SUM(OFFSET('2.5 CAPEX'!DK80,0,-MIN($F77-1,COLUMN(CW77)-1),1,MIN($F77,COLUMN(CW77))))/$F77)))))),
IF(OR(ISNUMBER($D77)=FALSE,$F77=""),"",
IF(AND('2.5 CAPEX'!$L80&lt;&gt;"x",'2.5 CAPEX'!$M80&lt;&gt;"x"),0,
IF($F77=0,0,
IF(DF$4&lt;'2.1 Kraftwerk allgemein'!$F$16,0,
IF(DF$4='2.1 Kraftwerk allgemein'!$F$16,'2.5 CAPEX'!$J80/$F77,
IF(DF$4&lt;'2.1 Kraftwerk allgemein'!$F$16+$F77,
('2.5 CAPEX'!$J80+SUM(OFFSET('2.5 CAPEX'!DK80,0,-MIN(MAX($F77-1-('2.1 Kraftwerk allgemein'!$F$16-'1.1 Allgemein'!$I$22+1),0),COLUMN(CW77)-1-('2.1 Kraftwerk allgemein'!$F$16-'1.1 Allgemein'!$I$22+1)),1,MIN(MAX($F77-('2.1 Kraftwerk allgemein'!$F$16-'1.1 Allgemein'!$I$22+1),1),COLUMN(CW77)-('2.1 Kraftwerk allgemein'!$F$16-'1.1 Allgemein'!$I$22+1)))))/$F77,
SUM(OFFSET('2.5 CAPEX'!DK80,0,-MIN($F77-1,COLUMN(CW77)-1),1,MIN($F77,COLUMN(CW77))))/$F77)))))))</f>
        <v/>
      </c>
    </row>
    <row r="78" spans="1:110" s="200" customFormat="1" ht="14" x14ac:dyDescent="0.3">
      <c r="A78" s="104"/>
      <c r="B78" s="190"/>
      <c r="C78" s="205">
        <v>0</v>
      </c>
      <c r="D78" s="190" t="str">
        <f>IF('2.5 CAPEX'!D81&lt;&gt;"",'2.5 CAPEX'!D81,"")</f>
        <v>Planungs- und Bauleitungskosten</v>
      </c>
      <c r="E78" s="190"/>
      <c r="F78" s="192" t="str">
        <f>IF('2.5 CAPEX'!F81&lt;&gt;"",'2.5 CAPEX'!F81,"")</f>
        <v/>
      </c>
      <c r="G78" s="201" t="str">
        <f>IF(ISNUMBER(D78)=FALSE,"",INDEX('2.5 CAPEX'!$H:$H,MATCH('3.1 Abschreibung'!$D78,'2.5 CAPEX'!$D:$D,0))+INDEX('2.5 CAPEX'!$J:$J,MATCH('3.1 Abschreibung'!$D78,'2.5 CAPEX'!$D:$D,0)))</f>
        <v/>
      </c>
      <c r="H78" s="201"/>
      <c r="I78" s="202"/>
      <c r="J78" s="199" t="str">
        <f ca="1">IF('2.1 Kraftwerk allgemein'!$F$15&lt;'1.1 Allgemein'!$I$22,
IF(OR(ISNUMBER($D78)=FALSE,$F78=""),"",
IF(AND('2.5 CAPEX'!$L81&lt;&gt;"x",'2.5 CAPEX'!$M81&lt;&gt;"x"),0,
IF($F78=0,0,
IF(J$4&lt;'2.1 Kraftwerk allgemein'!$F$16,0,
IF(J$4='2.1 Kraftwerk allgemein'!$F$16,'2.5 CAPEX'!$J81/$F78,
IF(J$4&lt;'2.1 Kraftwerk allgemein'!$F$16+$F78,
('2.5 CAPEX'!$J81+SUM(OFFSET('2.5 CAPEX'!O81,0,-MIN(MAX($F78-1-('2.1 Kraftwerk allgemein'!$F$16-'2.1 Kraftwerk allgemein'!$F$15+1),0),COLUMN(A78)-1-('2.1 Kraftwerk allgemein'!$F$16-'2.1 Kraftwerk allgemein'!$F$15+1)),1,MIN(MAX($F78-('2.1 Kraftwerk allgemein'!$F$16-'2.1 Kraftwerk allgemein'!$F$15+1),1),COLUMN(A78)-('2.1 Kraftwerk allgemein'!$F$16-'2.1 Kraftwerk allgemein'!$F$15+1)))))/$F78,
SUM(OFFSET('2.5 CAPEX'!O81,0,-MIN($F78-1,COLUMN(A78)-1),1,MIN($F78,COLUMN(A78))))/$F78)))))),
IF(OR(ISNUMBER($D78)=FALSE,$F78=""),"",
IF(AND('2.5 CAPEX'!$L81&lt;&gt;"x",'2.5 CAPEX'!$M81&lt;&gt;"x"),0,
IF($F78=0,0,
IF(J$4&lt;'2.1 Kraftwerk allgemein'!$F$16,0,
IF(J$4='2.1 Kraftwerk allgemein'!$F$16,'2.5 CAPEX'!$J81/$F78,
IF(J$4&lt;'2.1 Kraftwerk allgemein'!$F$16+$F78,
('2.5 CAPEX'!$J81+SUM(OFFSET('2.5 CAPEX'!O81,0,-MIN(MAX($F78-1-('2.1 Kraftwerk allgemein'!$F$16-'1.1 Allgemein'!$I$22+1),0),COLUMN(A78)-1-('2.1 Kraftwerk allgemein'!$F$16-'1.1 Allgemein'!$I$22+1)),1,MIN(MAX($F78-('2.1 Kraftwerk allgemein'!$F$16-'1.1 Allgemein'!$I$22+1),1),COLUMN(A78)-('2.1 Kraftwerk allgemein'!$F$16-'1.1 Allgemein'!$I$22+1)))))/$F78,
SUM(OFFSET('2.5 CAPEX'!O81,0,-MIN($F78-1,COLUMN(A78)-1),1,MIN($F78,COLUMN(A78))))/$F78)))))))</f>
        <v/>
      </c>
      <c r="K78" s="199" t="str">
        <f ca="1">IF('2.1 Kraftwerk allgemein'!$F$15&lt;'1.1 Allgemein'!$I$22,
IF(OR(ISNUMBER($D78)=FALSE,$F78=""),"",
IF(AND('2.5 CAPEX'!$L81&lt;&gt;"x",'2.5 CAPEX'!$M81&lt;&gt;"x"),0,
IF($F78=0,0,
IF(K$4&lt;'2.1 Kraftwerk allgemein'!$F$16,0,
IF(K$4='2.1 Kraftwerk allgemein'!$F$16,'2.5 CAPEX'!$J81/$F78,
IF(K$4&lt;'2.1 Kraftwerk allgemein'!$F$16+$F78,
('2.5 CAPEX'!$J81+SUM(OFFSET('2.5 CAPEX'!P81,0,-MIN(MAX($F78-1-('2.1 Kraftwerk allgemein'!$F$16-'2.1 Kraftwerk allgemein'!$F$15+1),0),COLUMN(B78)-1-('2.1 Kraftwerk allgemein'!$F$16-'2.1 Kraftwerk allgemein'!$F$15+1)),1,MIN(MAX($F78-('2.1 Kraftwerk allgemein'!$F$16-'2.1 Kraftwerk allgemein'!$F$15+1),1),COLUMN(B78)-('2.1 Kraftwerk allgemein'!$F$16-'2.1 Kraftwerk allgemein'!$F$15+1)))))/$F78,
SUM(OFFSET('2.5 CAPEX'!P81,0,-MIN($F78-1,COLUMN(B78)-1),1,MIN($F78,COLUMN(B78))))/$F78)))))),
IF(OR(ISNUMBER($D78)=FALSE,$F78=""),"",
IF(AND('2.5 CAPEX'!$L81&lt;&gt;"x",'2.5 CAPEX'!$M81&lt;&gt;"x"),0,
IF($F78=0,0,
IF(K$4&lt;'2.1 Kraftwerk allgemein'!$F$16,0,
IF(K$4='2.1 Kraftwerk allgemein'!$F$16,'2.5 CAPEX'!$J81/$F78,
IF(K$4&lt;'2.1 Kraftwerk allgemein'!$F$16+$F78,
('2.5 CAPEX'!$J81+SUM(OFFSET('2.5 CAPEX'!P81,0,-MIN(MAX($F78-1-('2.1 Kraftwerk allgemein'!$F$16-'1.1 Allgemein'!$I$22+1),0),COLUMN(B78)-1-('2.1 Kraftwerk allgemein'!$F$16-'1.1 Allgemein'!$I$22+1)),1,MIN(MAX($F78-('2.1 Kraftwerk allgemein'!$F$16-'1.1 Allgemein'!$I$22+1),1),COLUMN(B78)-('2.1 Kraftwerk allgemein'!$F$16-'1.1 Allgemein'!$I$22+1)))))/$F78,
SUM(OFFSET('2.5 CAPEX'!P81,0,-MIN($F78-1,COLUMN(B78)-1),1,MIN($F78,COLUMN(B78))))/$F78)))))))</f>
        <v/>
      </c>
      <c r="L78" s="199" t="str">
        <f ca="1">IF('2.1 Kraftwerk allgemein'!$F$15&lt;'1.1 Allgemein'!$I$22,
IF(OR(ISNUMBER($D78)=FALSE,$F78=""),"",
IF(AND('2.5 CAPEX'!$L81&lt;&gt;"x",'2.5 CAPEX'!$M81&lt;&gt;"x"),0,
IF($F78=0,0,
IF(L$4&lt;'2.1 Kraftwerk allgemein'!$F$16,0,
IF(L$4='2.1 Kraftwerk allgemein'!$F$16,'2.5 CAPEX'!$J81/$F78,
IF(L$4&lt;'2.1 Kraftwerk allgemein'!$F$16+$F78,
('2.5 CAPEX'!$J81+SUM(OFFSET('2.5 CAPEX'!Q81,0,-MIN(MAX($F78-1-('2.1 Kraftwerk allgemein'!$F$16-'2.1 Kraftwerk allgemein'!$F$15+1),0),COLUMN(C78)-1-('2.1 Kraftwerk allgemein'!$F$16-'2.1 Kraftwerk allgemein'!$F$15+1)),1,MIN(MAX($F78-('2.1 Kraftwerk allgemein'!$F$16-'2.1 Kraftwerk allgemein'!$F$15+1),1),COLUMN(C78)-('2.1 Kraftwerk allgemein'!$F$16-'2.1 Kraftwerk allgemein'!$F$15+1)))))/$F78,
SUM(OFFSET('2.5 CAPEX'!Q81,0,-MIN($F78-1,COLUMN(C78)-1),1,MIN($F78,COLUMN(C78))))/$F78)))))),
IF(OR(ISNUMBER($D78)=FALSE,$F78=""),"",
IF(AND('2.5 CAPEX'!$L81&lt;&gt;"x",'2.5 CAPEX'!$M81&lt;&gt;"x"),0,
IF($F78=0,0,
IF(L$4&lt;'2.1 Kraftwerk allgemein'!$F$16,0,
IF(L$4='2.1 Kraftwerk allgemein'!$F$16,'2.5 CAPEX'!$J81/$F78,
IF(L$4&lt;'2.1 Kraftwerk allgemein'!$F$16+$F78,
('2.5 CAPEX'!$J81+SUM(OFFSET('2.5 CAPEX'!Q81,0,-MIN(MAX($F78-1-('2.1 Kraftwerk allgemein'!$F$16-'1.1 Allgemein'!$I$22+1),0),COLUMN(C78)-1-('2.1 Kraftwerk allgemein'!$F$16-'1.1 Allgemein'!$I$22+1)),1,MIN(MAX($F78-('2.1 Kraftwerk allgemein'!$F$16-'1.1 Allgemein'!$I$22+1),1),COLUMN(C78)-('2.1 Kraftwerk allgemein'!$F$16-'1.1 Allgemein'!$I$22+1)))))/$F78,
SUM(OFFSET('2.5 CAPEX'!Q81,0,-MIN($F78-1,COLUMN(C78)-1),1,MIN($F78,COLUMN(C78))))/$F78)))))))</f>
        <v/>
      </c>
      <c r="M78" s="199" t="str">
        <f ca="1">IF('2.1 Kraftwerk allgemein'!$F$15&lt;'1.1 Allgemein'!$I$22,
IF(OR(ISNUMBER($D78)=FALSE,$F78=""),"",
IF(AND('2.5 CAPEX'!$L81&lt;&gt;"x",'2.5 CAPEX'!$M81&lt;&gt;"x"),0,
IF($F78=0,0,
IF(M$4&lt;'2.1 Kraftwerk allgemein'!$F$16,0,
IF(M$4='2.1 Kraftwerk allgemein'!$F$16,'2.5 CAPEX'!$J81/$F78,
IF(M$4&lt;'2.1 Kraftwerk allgemein'!$F$16+$F78,
('2.5 CAPEX'!$J81+SUM(OFFSET('2.5 CAPEX'!R81,0,-MIN(MAX($F78-1-('2.1 Kraftwerk allgemein'!$F$16-'2.1 Kraftwerk allgemein'!$F$15+1),0),COLUMN(D78)-1-('2.1 Kraftwerk allgemein'!$F$16-'2.1 Kraftwerk allgemein'!$F$15+1)),1,MIN(MAX($F78-('2.1 Kraftwerk allgemein'!$F$16-'2.1 Kraftwerk allgemein'!$F$15+1),1),COLUMN(D78)-('2.1 Kraftwerk allgemein'!$F$16-'2.1 Kraftwerk allgemein'!$F$15+1)))))/$F78,
SUM(OFFSET('2.5 CAPEX'!R81,0,-MIN($F78-1,COLUMN(D78)-1),1,MIN($F78,COLUMN(D78))))/$F78)))))),
IF(OR(ISNUMBER($D78)=FALSE,$F78=""),"",
IF(AND('2.5 CAPEX'!$L81&lt;&gt;"x",'2.5 CAPEX'!$M81&lt;&gt;"x"),0,
IF($F78=0,0,
IF(M$4&lt;'2.1 Kraftwerk allgemein'!$F$16,0,
IF(M$4='2.1 Kraftwerk allgemein'!$F$16,'2.5 CAPEX'!$J81/$F78,
IF(M$4&lt;'2.1 Kraftwerk allgemein'!$F$16+$F78,
('2.5 CAPEX'!$J81+SUM(OFFSET('2.5 CAPEX'!R81,0,-MIN(MAX($F78-1-('2.1 Kraftwerk allgemein'!$F$16-'1.1 Allgemein'!$I$22+1),0),COLUMN(D78)-1-('2.1 Kraftwerk allgemein'!$F$16-'1.1 Allgemein'!$I$22+1)),1,MIN(MAX($F78-('2.1 Kraftwerk allgemein'!$F$16-'1.1 Allgemein'!$I$22+1),1),COLUMN(D78)-('2.1 Kraftwerk allgemein'!$F$16-'1.1 Allgemein'!$I$22+1)))))/$F78,
SUM(OFFSET('2.5 CAPEX'!R81,0,-MIN($F78-1,COLUMN(D78)-1),1,MIN($F78,COLUMN(D78))))/$F78)))))))</f>
        <v/>
      </c>
      <c r="N78" s="199" t="str">
        <f ca="1">IF('2.1 Kraftwerk allgemein'!$F$15&lt;'1.1 Allgemein'!$I$22,
IF(OR(ISNUMBER($D78)=FALSE,$F78=""),"",
IF(AND('2.5 CAPEX'!$L81&lt;&gt;"x",'2.5 CAPEX'!$M81&lt;&gt;"x"),0,
IF($F78=0,0,
IF(N$4&lt;'2.1 Kraftwerk allgemein'!$F$16,0,
IF(N$4='2.1 Kraftwerk allgemein'!$F$16,'2.5 CAPEX'!$J81/$F78,
IF(N$4&lt;'2.1 Kraftwerk allgemein'!$F$16+$F78,
('2.5 CAPEX'!$J81+SUM(OFFSET('2.5 CAPEX'!S81,0,-MIN(MAX($F78-1-('2.1 Kraftwerk allgemein'!$F$16-'2.1 Kraftwerk allgemein'!$F$15+1),0),COLUMN(E78)-1-('2.1 Kraftwerk allgemein'!$F$16-'2.1 Kraftwerk allgemein'!$F$15+1)),1,MIN(MAX($F78-('2.1 Kraftwerk allgemein'!$F$16-'2.1 Kraftwerk allgemein'!$F$15+1),1),COLUMN(E78)-('2.1 Kraftwerk allgemein'!$F$16-'2.1 Kraftwerk allgemein'!$F$15+1)))))/$F78,
SUM(OFFSET('2.5 CAPEX'!S81,0,-MIN($F78-1,COLUMN(E78)-1),1,MIN($F78,COLUMN(E78))))/$F78)))))),
IF(OR(ISNUMBER($D78)=FALSE,$F78=""),"",
IF(AND('2.5 CAPEX'!$L81&lt;&gt;"x",'2.5 CAPEX'!$M81&lt;&gt;"x"),0,
IF($F78=0,0,
IF(N$4&lt;'2.1 Kraftwerk allgemein'!$F$16,0,
IF(N$4='2.1 Kraftwerk allgemein'!$F$16,'2.5 CAPEX'!$J81/$F78,
IF(N$4&lt;'2.1 Kraftwerk allgemein'!$F$16+$F78,
('2.5 CAPEX'!$J81+SUM(OFFSET('2.5 CAPEX'!S81,0,-MIN(MAX($F78-1-('2.1 Kraftwerk allgemein'!$F$16-'1.1 Allgemein'!$I$22+1),0),COLUMN(E78)-1-('2.1 Kraftwerk allgemein'!$F$16-'1.1 Allgemein'!$I$22+1)),1,MIN(MAX($F78-('2.1 Kraftwerk allgemein'!$F$16-'1.1 Allgemein'!$I$22+1),1),COLUMN(E78)-('2.1 Kraftwerk allgemein'!$F$16-'1.1 Allgemein'!$I$22+1)))))/$F78,
SUM(OFFSET('2.5 CAPEX'!S81,0,-MIN($F78-1,COLUMN(E78)-1),1,MIN($F78,COLUMN(E78))))/$F78)))))))</f>
        <v/>
      </c>
      <c r="O78" s="199" t="str">
        <f ca="1">IF('2.1 Kraftwerk allgemein'!$F$15&lt;'1.1 Allgemein'!$I$22,
IF(OR(ISNUMBER($D78)=FALSE,$F78=""),"",
IF(AND('2.5 CAPEX'!$L81&lt;&gt;"x",'2.5 CAPEX'!$M81&lt;&gt;"x"),0,
IF($F78=0,0,
IF(O$4&lt;'2.1 Kraftwerk allgemein'!$F$16,0,
IF(O$4='2.1 Kraftwerk allgemein'!$F$16,'2.5 CAPEX'!$J81/$F78,
IF(O$4&lt;'2.1 Kraftwerk allgemein'!$F$16+$F78,
('2.5 CAPEX'!$J81+SUM(OFFSET('2.5 CAPEX'!T81,0,-MIN(MAX($F78-1-('2.1 Kraftwerk allgemein'!$F$16-'2.1 Kraftwerk allgemein'!$F$15+1),0),COLUMN(F78)-1-('2.1 Kraftwerk allgemein'!$F$16-'2.1 Kraftwerk allgemein'!$F$15+1)),1,MIN(MAX($F78-('2.1 Kraftwerk allgemein'!$F$16-'2.1 Kraftwerk allgemein'!$F$15+1),1),COLUMN(F78)-('2.1 Kraftwerk allgemein'!$F$16-'2.1 Kraftwerk allgemein'!$F$15+1)))))/$F78,
SUM(OFFSET('2.5 CAPEX'!T81,0,-MIN($F78-1,COLUMN(F78)-1),1,MIN($F78,COLUMN(F78))))/$F78)))))),
IF(OR(ISNUMBER($D78)=FALSE,$F78=""),"",
IF(AND('2.5 CAPEX'!$L81&lt;&gt;"x",'2.5 CAPEX'!$M81&lt;&gt;"x"),0,
IF($F78=0,0,
IF(O$4&lt;'2.1 Kraftwerk allgemein'!$F$16,0,
IF(O$4='2.1 Kraftwerk allgemein'!$F$16,'2.5 CAPEX'!$J81/$F78,
IF(O$4&lt;'2.1 Kraftwerk allgemein'!$F$16+$F78,
('2.5 CAPEX'!$J81+SUM(OFFSET('2.5 CAPEX'!T81,0,-MIN(MAX($F78-1-('2.1 Kraftwerk allgemein'!$F$16-'1.1 Allgemein'!$I$22+1),0),COLUMN(F78)-1-('2.1 Kraftwerk allgemein'!$F$16-'1.1 Allgemein'!$I$22+1)),1,MIN(MAX($F78-('2.1 Kraftwerk allgemein'!$F$16-'1.1 Allgemein'!$I$22+1),1),COLUMN(F78)-('2.1 Kraftwerk allgemein'!$F$16-'1.1 Allgemein'!$I$22+1)))))/$F78,
SUM(OFFSET('2.5 CAPEX'!T81,0,-MIN($F78-1,COLUMN(F78)-1),1,MIN($F78,COLUMN(F78))))/$F78)))))))</f>
        <v/>
      </c>
      <c r="P78" s="199" t="str">
        <f ca="1">IF('2.1 Kraftwerk allgemein'!$F$15&lt;'1.1 Allgemein'!$I$22,
IF(OR(ISNUMBER($D78)=FALSE,$F78=""),"",
IF(AND('2.5 CAPEX'!$L81&lt;&gt;"x",'2.5 CAPEX'!$M81&lt;&gt;"x"),0,
IF($F78=0,0,
IF(P$4&lt;'2.1 Kraftwerk allgemein'!$F$16,0,
IF(P$4='2.1 Kraftwerk allgemein'!$F$16,'2.5 CAPEX'!$J81/$F78,
IF(P$4&lt;'2.1 Kraftwerk allgemein'!$F$16+$F78,
('2.5 CAPEX'!$J81+SUM(OFFSET('2.5 CAPEX'!U81,0,-MIN(MAX($F78-1-('2.1 Kraftwerk allgemein'!$F$16-'2.1 Kraftwerk allgemein'!$F$15+1),0),COLUMN(G78)-1-('2.1 Kraftwerk allgemein'!$F$16-'2.1 Kraftwerk allgemein'!$F$15+1)),1,MIN(MAX($F78-('2.1 Kraftwerk allgemein'!$F$16-'2.1 Kraftwerk allgemein'!$F$15+1),1),COLUMN(G78)-('2.1 Kraftwerk allgemein'!$F$16-'2.1 Kraftwerk allgemein'!$F$15+1)))))/$F78,
SUM(OFFSET('2.5 CAPEX'!U81,0,-MIN($F78-1,COLUMN(G78)-1),1,MIN($F78,COLUMN(G78))))/$F78)))))),
IF(OR(ISNUMBER($D78)=FALSE,$F78=""),"",
IF(AND('2.5 CAPEX'!$L81&lt;&gt;"x",'2.5 CAPEX'!$M81&lt;&gt;"x"),0,
IF($F78=0,0,
IF(P$4&lt;'2.1 Kraftwerk allgemein'!$F$16,0,
IF(P$4='2.1 Kraftwerk allgemein'!$F$16,'2.5 CAPEX'!$J81/$F78,
IF(P$4&lt;'2.1 Kraftwerk allgemein'!$F$16+$F78,
('2.5 CAPEX'!$J81+SUM(OFFSET('2.5 CAPEX'!U81,0,-MIN(MAX($F78-1-('2.1 Kraftwerk allgemein'!$F$16-'1.1 Allgemein'!$I$22+1),0),COLUMN(G78)-1-('2.1 Kraftwerk allgemein'!$F$16-'1.1 Allgemein'!$I$22+1)),1,MIN(MAX($F78-('2.1 Kraftwerk allgemein'!$F$16-'1.1 Allgemein'!$I$22+1),1),COLUMN(G78)-('2.1 Kraftwerk allgemein'!$F$16-'1.1 Allgemein'!$I$22+1)))))/$F78,
SUM(OFFSET('2.5 CAPEX'!U81,0,-MIN($F78-1,COLUMN(G78)-1),1,MIN($F78,COLUMN(G78))))/$F78)))))))</f>
        <v/>
      </c>
      <c r="Q78" s="199" t="str">
        <f ca="1">IF('2.1 Kraftwerk allgemein'!$F$15&lt;'1.1 Allgemein'!$I$22,
IF(OR(ISNUMBER($D78)=FALSE,$F78=""),"",
IF(AND('2.5 CAPEX'!$L81&lt;&gt;"x",'2.5 CAPEX'!$M81&lt;&gt;"x"),0,
IF($F78=0,0,
IF(Q$4&lt;'2.1 Kraftwerk allgemein'!$F$16,0,
IF(Q$4='2.1 Kraftwerk allgemein'!$F$16,'2.5 CAPEX'!$J81/$F78,
IF(Q$4&lt;'2.1 Kraftwerk allgemein'!$F$16+$F78,
('2.5 CAPEX'!$J81+SUM(OFFSET('2.5 CAPEX'!V81,0,-MIN(MAX($F78-1-('2.1 Kraftwerk allgemein'!$F$16-'2.1 Kraftwerk allgemein'!$F$15+1),0),COLUMN(H78)-1-('2.1 Kraftwerk allgemein'!$F$16-'2.1 Kraftwerk allgemein'!$F$15+1)),1,MIN(MAX($F78-('2.1 Kraftwerk allgemein'!$F$16-'2.1 Kraftwerk allgemein'!$F$15+1),1),COLUMN(H78)-('2.1 Kraftwerk allgemein'!$F$16-'2.1 Kraftwerk allgemein'!$F$15+1)))))/$F78,
SUM(OFFSET('2.5 CAPEX'!V81,0,-MIN($F78-1,COLUMN(H78)-1),1,MIN($F78,COLUMN(H78))))/$F78)))))),
IF(OR(ISNUMBER($D78)=FALSE,$F78=""),"",
IF(AND('2.5 CAPEX'!$L81&lt;&gt;"x",'2.5 CAPEX'!$M81&lt;&gt;"x"),0,
IF($F78=0,0,
IF(Q$4&lt;'2.1 Kraftwerk allgemein'!$F$16,0,
IF(Q$4='2.1 Kraftwerk allgemein'!$F$16,'2.5 CAPEX'!$J81/$F78,
IF(Q$4&lt;'2.1 Kraftwerk allgemein'!$F$16+$F78,
('2.5 CAPEX'!$J81+SUM(OFFSET('2.5 CAPEX'!V81,0,-MIN(MAX($F78-1-('2.1 Kraftwerk allgemein'!$F$16-'1.1 Allgemein'!$I$22+1),0),COLUMN(H78)-1-('2.1 Kraftwerk allgemein'!$F$16-'1.1 Allgemein'!$I$22+1)),1,MIN(MAX($F78-('2.1 Kraftwerk allgemein'!$F$16-'1.1 Allgemein'!$I$22+1),1),COLUMN(H78)-('2.1 Kraftwerk allgemein'!$F$16-'1.1 Allgemein'!$I$22+1)))))/$F78,
SUM(OFFSET('2.5 CAPEX'!V81,0,-MIN($F78-1,COLUMN(H78)-1),1,MIN($F78,COLUMN(H78))))/$F78)))))))</f>
        <v/>
      </c>
      <c r="R78" s="199" t="str">
        <f ca="1">IF('2.1 Kraftwerk allgemein'!$F$15&lt;'1.1 Allgemein'!$I$22,
IF(OR(ISNUMBER($D78)=FALSE,$F78=""),"",
IF(AND('2.5 CAPEX'!$L81&lt;&gt;"x",'2.5 CAPEX'!$M81&lt;&gt;"x"),0,
IF($F78=0,0,
IF(R$4&lt;'2.1 Kraftwerk allgemein'!$F$16,0,
IF(R$4='2.1 Kraftwerk allgemein'!$F$16,'2.5 CAPEX'!$J81/$F78,
IF(R$4&lt;'2.1 Kraftwerk allgemein'!$F$16+$F78,
('2.5 CAPEX'!$J81+SUM(OFFSET('2.5 CAPEX'!W81,0,-MIN(MAX($F78-1-('2.1 Kraftwerk allgemein'!$F$16-'2.1 Kraftwerk allgemein'!$F$15+1),0),COLUMN(I78)-1-('2.1 Kraftwerk allgemein'!$F$16-'2.1 Kraftwerk allgemein'!$F$15+1)),1,MIN(MAX($F78-('2.1 Kraftwerk allgemein'!$F$16-'2.1 Kraftwerk allgemein'!$F$15+1),1),COLUMN(I78)-('2.1 Kraftwerk allgemein'!$F$16-'2.1 Kraftwerk allgemein'!$F$15+1)))))/$F78,
SUM(OFFSET('2.5 CAPEX'!W81,0,-MIN($F78-1,COLUMN(I78)-1),1,MIN($F78,COLUMN(I78))))/$F78)))))),
IF(OR(ISNUMBER($D78)=FALSE,$F78=""),"",
IF(AND('2.5 CAPEX'!$L81&lt;&gt;"x",'2.5 CAPEX'!$M81&lt;&gt;"x"),0,
IF($F78=0,0,
IF(R$4&lt;'2.1 Kraftwerk allgemein'!$F$16,0,
IF(R$4='2.1 Kraftwerk allgemein'!$F$16,'2.5 CAPEX'!$J81/$F78,
IF(R$4&lt;'2.1 Kraftwerk allgemein'!$F$16+$F78,
('2.5 CAPEX'!$J81+SUM(OFFSET('2.5 CAPEX'!W81,0,-MIN(MAX($F78-1-('2.1 Kraftwerk allgemein'!$F$16-'1.1 Allgemein'!$I$22+1),0),COLUMN(I78)-1-('2.1 Kraftwerk allgemein'!$F$16-'1.1 Allgemein'!$I$22+1)),1,MIN(MAX($F78-('2.1 Kraftwerk allgemein'!$F$16-'1.1 Allgemein'!$I$22+1),1),COLUMN(I78)-('2.1 Kraftwerk allgemein'!$F$16-'1.1 Allgemein'!$I$22+1)))))/$F78,
SUM(OFFSET('2.5 CAPEX'!W81,0,-MIN($F78-1,COLUMN(I78)-1),1,MIN($F78,COLUMN(I78))))/$F78)))))))</f>
        <v/>
      </c>
      <c r="S78" s="199" t="str">
        <f ca="1">IF('2.1 Kraftwerk allgemein'!$F$15&lt;'1.1 Allgemein'!$I$22,
IF(OR(ISNUMBER($D78)=FALSE,$F78=""),"",
IF(AND('2.5 CAPEX'!$L81&lt;&gt;"x",'2.5 CAPEX'!$M81&lt;&gt;"x"),0,
IF($F78=0,0,
IF(S$4&lt;'2.1 Kraftwerk allgemein'!$F$16,0,
IF(S$4='2.1 Kraftwerk allgemein'!$F$16,'2.5 CAPEX'!$J81/$F78,
IF(S$4&lt;'2.1 Kraftwerk allgemein'!$F$16+$F78,
('2.5 CAPEX'!$J81+SUM(OFFSET('2.5 CAPEX'!X81,0,-MIN(MAX($F78-1-('2.1 Kraftwerk allgemein'!$F$16-'2.1 Kraftwerk allgemein'!$F$15+1),0),COLUMN(J78)-1-('2.1 Kraftwerk allgemein'!$F$16-'2.1 Kraftwerk allgemein'!$F$15+1)),1,MIN(MAX($F78-('2.1 Kraftwerk allgemein'!$F$16-'2.1 Kraftwerk allgemein'!$F$15+1),1),COLUMN(J78)-('2.1 Kraftwerk allgemein'!$F$16-'2.1 Kraftwerk allgemein'!$F$15+1)))))/$F78,
SUM(OFFSET('2.5 CAPEX'!X81,0,-MIN($F78-1,COLUMN(J78)-1),1,MIN($F78,COLUMN(J78))))/$F78)))))),
IF(OR(ISNUMBER($D78)=FALSE,$F78=""),"",
IF(AND('2.5 CAPEX'!$L81&lt;&gt;"x",'2.5 CAPEX'!$M81&lt;&gt;"x"),0,
IF($F78=0,0,
IF(S$4&lt;'2.1 Kraftwerk allgemein'!$F$16,0,
IF(S$4='2.1 Kraftwerk allgemein'!$F$16,'2.5 CAPEX'!$J81/$F78,
IF(S$4&lt;'2.1 Kraftwerk allgemein'!$F$16+$F78,
('2.5 CAPEX'!$J81+SUM(OFFSET('2.5 CAPEX'!X81,0,-MIN(MAX($F78-1-('2.1 Kraftwerk allgemein'!$F$16-'1.1 Allgemein'!$I$22+1),0),COLUMN(J78)-1-('2.1 Kraftwerk allgemein'!$F$16-'1.1 Allgemein'!$I$22+1)),1,MIN(MAX($F78-('2.1 Kraftwerk allgemein'!$F$16-'1.1 Allgemein'!$I$22+1),1),COLUMN(J78)-('2.1 Kraftwerk allgemein'!$F$16-'1.1 Allgemein'!$I$22+1)))))/$F78,
SUM(OFFSET('2.5 CAPEX'!X81,0,-MIN($F78-1,COLUMN(J78)-1),1,MIN($F78,COLUMN(J78))))/$F78)))))))</f>
        <v/>
      </c>
      <c r="T78" s="199" t="str">
        <f ca="1">IF('2.1 Kraftwerk allgemein'!$F$15&lt;'1.1 Allgemein'!$I$22,
IF(OR(ISNUMBER($D78)=FALSE,$F78=""),"",
IF(AND('2.5 CAPEX'!$L81&lt;&gt;"x",'2.5 CAPEX'!$M81&lt;&gt;"x"),0,
IF($F78=0,0,
IF(T$4&lt;'2.1 Kraftwerk allgemein'!$F$16,0,
IF(T$4='2.1 Kraftwerk allgemein'!$F$16,'2.5 CAPEX'!$J81/$F78,
IF(T$4&lt;'2.1 Kraftwerk allgemein'!$F$16+$F78,
('2.5 CAPEX'!$J81+SUM(OFFSET('2.5 CAPEX'!Y81,0,-MIN(MAX($F78-1-('2.1 Kraftwerk allgemein'!$F$16-'2.1 Kraftwerk allgemein'!$F$15+1),0),COLUMN(K78)-1-('2.1 Kraftwerk allgemein'!$F$16-'2.1 Kraftwerk allgemein'!$F$15+1)),1,MIN(MAX($F78-('2.1 Kraftwerk allgemein'!$F$16-'2.1 Kraftwerk allgemein'!$F$15+1),1),COLUMN(K78)-('2.1 Kraftwerk allgemein'!$F$16-'2.1 Kraftwerk allgemein'!$F$15+1)))))/$F78,
SUM(OFFSET('2.5 CAPEX'!Y81,0,-MIN($F78-1,COLUMN(K78)-1),1,MIN($F78,COLUMN(K78))))/$F78)))))),
IF(OR(ISNUMBER($D78)=FALSE,$F78=""),"",
IF(AND('2.5 CAPEX'!$L81&lt;&gt;"x",'2.5 CAPEX'!$M81&lt;&gt;"x"),0,
IF($F78=0,0,
IF(T$4&lt;'2.1 Kraftwerk allgemein'!$F$16,0,
IF(T$4='2.1 Kraftwerk allgemein'!$F$16,'2.5 CAPEX'!$J81/$F78,
IF(T$4&lt;'2.1 Kraftwerk allgemein'!$F$16+$F78,
('2.5 CAPEX'!$J81+SUM(OFFSET('2.5 CAPEX'!Y81,0,-MIN(MAX($F78-1-('2.1 Kraftwerk allgemein'!$F$16-'1.1 Allgemein'!$I$22+1),0),COLUMN(K78)-1-('2.1 Kraftwerk allgemein'!$F$16-'1.1 Allgemein'!$I$22+1)),1,MIN(MAX($F78-('2.1 Kraftwerk allgemein'!$F$16-'1.1 Allgemein'!$I$22+1),1),COLUMN(K78)-('2.1 Kraftwerk allgemein'!$F$16-'1.1 Allgemein'!$I$22+1)))))/$F78,
SUM(OFFSET('2.5 CAPEX'!Y81,0,-MIN($F78-1,COLUMN(K78)-1),1,MIN($F78,COLUMN(K78))))/$F78)))))))</f>
        <v/>
      </c>
      <c r="U78" s="199" t="str">
        <f ca="1">IF('2.1 Kraftwerk allgemein'!$F$15&lt;'1.1 Allgemein'!$I$22,
IF(OR(ISNUMBER($D78)=FALSE,$F78=""),"",
IF(AND('2.5 CAPEX'!$L81&lt;&gt;"x",'2.5 CAPEX'!$M81&lt;&gt;"x"),0,
IF($F78=0,0,
IF(U$4&lt;'2.1 Kraftwerk allgemein'!$F$16,0,
IF(U$4='2.1 Kraftwerk allgemein'!$F$16,'2.5 CAPEX'!$J81/$F78,
IF(U$4&lt;'2.1 Kraftwerk allgemein'!$F$16+$F78,
('2.5 CAPEX'!$J81+SUM(OFFSET('2.5 CAPEX'!Z81,0,-MIN(MAX($F78-1-('2.1 Kraftwerk allgemein'!$F$16-'2.1 Kraftwerk allgemein'!$F$15+1),0),COLUMN(L78)-1-('2.1 Kraftwerk allgemein'!$F$16-'2.1 Kraftwerk allgemein'!$F$15+1)),1,MIN(MAX($F78-('2.1 Kraftwerk allgemein'!$F$16-'2.1 Kraftwerk allgemein'!$F$15+1),1),COLUMN(L78)-('2.1 Kraftwerk allgemein'!$F$16-'2.1 Kraftwerk allgemein'!$F$15+1)))))/$F78,
SUM(OFFSET('2.5 CAPEX'!Z81,0,-MIN($F78-1,COLUMN(L78)-1),1,MIN($F78,COLUMN(L78))))/$F78)))))),
IF(OR(ISNUMBER($D78)=FALSE,$F78=""),"",
IF(AND('2.5 CAPEX'!$L81&lt;&gt;"x",'2.5 CAPEX'!$M81&lt;&gt;"x"),0,
IF($F78=0,0,
IF(U$4&lt;'2.1 Kraftwerk allgemein'!$F$16,0,
IF(U$4='2.1 Kraftwerk allgemein'!$F$16,'2.5 CAPEX'!$J81/$F78,
IF(U$4&lt;'2.1 Kraftwerk allgemein'!$F$16+$F78,
('2.5 CAPEX'!$J81+SUM(OFFSET('2.5 CAPEX'!Z81,0,-MIN(MAX($F78-1-('2.1 Kraftwerk allgemein'!$F$16-'1.1 Allgemein'!$I$22+1),0),COLUMN(L78)-1-('2.1 Kraftwerk allgemein'!$F$16-'1.1 Allgemein'!$I$22+1)),1,MIN(MAX($F78-('2.1 Kraftwerk allgemein'!$F$16-'1.1 Allgemein'!$I$22+1),1),COLUMN(L78)-('2.1 Kraftwerk allgemein'!$F$16-'1.1 Allgemein'!$I$22+1)))))/$F78,
SUM(OFFSET('2.5 CAPEX'!Z81,0,-MIN($F78-1,COLUMN(L78)-1),1,MIN($F78,COLUMN(L78))))/$F78)))))))</f>
        <v/>
      </c>
      <c r="V78" s="199" t="str">
        <f ca="1">IF('2.1 Kraftwerk allgemein'!$F$15&lt;'1.1 Allgemein'!$I$22,
IF(OR(ISNUMBER($D78)=FALSE,$F78=""),"",
IF(AND('2.5 CAPEX'!$L81&lt;&gt;"x",'2.5 CAPEX'!$M81&lt;&gt;"x"),0,
IF($F78=0,0,
IF(V$4&lt;'2.1 Kraftwerk allgemein'!$F$16,0,
IF(V$4='2.1 Kraftwerk allgemein'!$F$16,'2.5 CAPEX'!$J81/$F78,
IF(V$4&lt;'2.1 Kraftwerk allgemein'!$F$16+$F78,
('2.5 CAPEX'!$J81+SUM(OFFSET('2.5 CAPEX'!AA81,0,-MIN(MAX($F78-1-('2.1 Kraftwerk allgemein'!$F$16-'2.1 Kraftwerk allgemein'!$F$15+1),0),COLUMN(M78)-1-('2.1 Kraftwerk allgemein'!$F$16-'2.1 Kraftwerk allgemein'!$F$15+1)),1,MIN(MAX($F78-('2.1 Kraftwerk allgemein'!$F$16-'2.1 Kraftwerk allgemein'!$F$15+1),1),COLUMN(M78)-('2.1 Kraftwerk allgemein'!$F$16-'2.1 Kraftwerk allgemein'!$F$15+1)))))/$F78,
SUM(OFFSET('2.5 CAPEX'!AA81,0,-MIN($F78-1,COLUMN(M78)-1),1,MIN($F78,COLUMN(M78))))/$F78)))))),
IF(OR(ISNUMBER($D78)=FALSE,$F78=""),"",
IF(AND('2.5 CAPEX'!$L81&lt;&gt;"x",'2.5 CAPEX'!$M81&lt;&gt;"x"),0,
IF($F78=0,0,
IF(V$4&lt;'2.1 Kraftwerk allgemein'!$F$16,0,
IF(V$4='2.1 Kraftwerk allgemein'!$F$16,'2.5 CAPEX'!$J81/$F78,
IF(V$4&lt;'2.1 Kraftwerk allgemein'!$F$16+$F78,
('2.5 CAPEX'!$J81+SUM(OFFSET('2.5 CAPEX'!AA81,0,-MIN(MAX($F78-1-('2.1 Kraftwerk allgemein'!$F$16-'1.1 Allgemein'!$I$22+1),0),COLUMN(M78)-1-('2.1 Kraftwerk allgemein'!$F$16-'1.1 Allgemein'!$I$22+1)),1,MIN(MAX($F78-('2.1 Kraftwerk allgemein'!$F$16-'1.1 Allgemein'!$I$22+1),1),COLUMN(M78)-('2.1 Kraftwerk allgemein'!$F$16-'1.1 Allgemein'!$I$22+1)))))/$F78,
SUM(OFFSET('2.5 CAPEX'!AA81,0,-MIN($F78-1,COLUMN(M78)-1),1,MIN($F78,COLUMN(M78))))/$F78)))))))</f>
        <v/>
      </c>
      <c r="W78" s="199" t="str">
        <f ca="1">IF('2.1 Kraftwerk allgemein'!$F$15&lt;'1.1 Allgemein'!$I$22,
IF(OR(ISNUMBER($D78)=FALSE,$F78=""),"",
IF(AND('2.5 CAPEX'!$L81&lt;&gt;"x",'2.5 CAPEX'!$M81&lt;&gt;"x"),0,
IF($F78=0,0,
IF(W$4&lt;'2.1 Kraftwerk allgemein'!$F$16,0,
IF(W$4='2.1 Kraftwerk allgemein'!$F$16,'2.5 CAPEX'!$J81/$F78,
IF(W$4&lt;'2.1 Kraftwerk allgemein'!$F$16+$F78,
('2.5 CAPEX'!$J81+SUM(OFFSET('2.5 CAPEX'!AB81,0,-MIN(MAX($F78-1-('2.1 Kraftwerk allgemein'!$F$16-'2.1 Kraftwerk allgemein'!$F$15+1),0),COLUMN(N78)-1-('2.1 Kraftwerk allgemein'!$F$16-'2.1 Kraftwerk allgemein'!$F$15+1)),1,MIN(MAX($F78-('2.1 Kraftwerk allgemein'!$F$16-'2.1 Kraftwerk allgemein'!$F$15+1),1),COLUMN(N78)-('2.1 Kraftwerk allgemein'!$F$16-'2.1 Kraftwerk allgemein'!$F$15+1)))))/$F78,
SUM(OFFSET('2.5 CAPEX'!AB81,0,-MIN($F78-1,COLUMN(N78)-1),1,MIN($F78,COLUMN(N78))))/$F78)))))),
IF(OR(ISNUMBER($D78)=FALSE,$F78=""),"",
IF(AND('2.5 CAPEX'!$L81&lt;&gt;"x",'2.5 CAPEX'!$M81&lt;&gt;"x"),0,
IF($F78=0,0,
IF(W$4&lt;'2.1 Kraftwerk allgemein'!$F$16,0,
IF(W$4='2.1 Kraftwerk allgemein'!$F$16,'2.5 CAPEX'!$J81/$F78,
IF(W$4&lt;'2.1 Kraftwerk allgemein'!$F$16+$F78,
('2.5 CAPEX'!$J81+SUM(OFFSET('2.5 CAPEX'!AB81,0,-MIN(MAX($F78-1-('2.1 Kraftwerk allgemein'!$F$16-'1.1 Allgemein'!$I$22+1),0),COLUMN(N78)-1-('2.1 Kraftwerk allgemein'!$F$16-'1.1 Allgemein'!$I$22+1)),1,MIN(MAX($F78-('2.1 Kraftwerk allgemein'!$F$16-'1.1 Allgemein'!$I$22+1),1),COLUMN(N78)-('2.1 Kraftwerk allgemein'!$F$16-'1.1 Allgemein'!$I$22+1)))))/$F78,
SUM(OFFSET('2.5 CAPEX'!AB81,0,-MIN($F78-1,COLUMN(N78)-1),1,MIN($F78,COLUMN(N78))))/$F78)))))))</f>
        <v/>
      </c>
      <c r="X78" s="199" t="str">
        <f ca="1">IF('2.1 Kraftwerk allgemein'!$F$15&lt;'1.1 Allgemein'!$I$22,
IF(OR(ISNUMBER($D78)=FALSE,$F78=""),"",
IF(AND('2.5 CAPEX'!$L81&lt;&gt;"x",'2.5 CAPEX'!$M81&lt;&gt;"x"),0,
IF($F78=0,0,
IF(X$4&lt;'2.1 Kraftwerk allgemein'!$F$16,0,
IF(X$4='2.1 Kraftwerk allgemein'!$F$16,'2.5 CAPEX'!$J81/$F78,
IF(X$4&lt;'2.1 Kraftwerk allgemein'!$F$16+$F78,
('2.5 CAPEX'!$J81+SUM(OFFSET('2.5 CAPEX'!AC81,0,-MIN(MAX($F78-1-('2.1 Kraftwerk allgemein'!$F$16-'2.1 Kraftwerk allgemein'!$F$15+1),0),COLUMN(O78)-1-('2.1 Kraftwerk allgemein'!$F$16-'2.1 Kraftwerk allgemein'!$F$15+1)),1,MIN(MAX($F78-('2.1 Kraftwerk allgemein'!$F$16-'2.1 Kraftwerk allgemein'!$F$15+1),1),COLUMN(O78)-('2.1 Kraftwerk allgemein'!$F$16-'2.1 Kraftwerk allgemein'!$F$15+1)))))/$F78,
SUM(OFFSET('2.5 CAPEX'!AC81,0,-MIN($F78-1,COLUMN(O78)-1),1,MIN($F78,COLUMN(O78))))/$F78)))))),
IF(OR(ISNUMBER($D78)=FALSE,$F78=""),"",
IF(AND('2.5 CAPEX'!$L81&lt;&gt;"x",'2.5 CAPEX'!$M81&lt;&gt;"x"),0,
IF($F78=0,0,
IF(X$4&lt;'2.1 Kraftwerk allgemein'!$F$16,0,
IF(X$4='2.1 Kraftwerk allgemein'!$F$16,'2.5 CAPEX'!$J81/$F78,
IF(X$4&lt;'2.1 Kraftwerk allgemein'!$F$16+$F78,
('2.5 CAPEX'!$J81+SUM(OFFSET('2.5 CAPEX'!AC81,0,-MIN(MAX($F78-1-('2.1 Kraftwerk allgemein'!$F$16-'1.1 Allgemein'!$I$22+1),0),COLUMN(O78)-1-('2.1 Kraftwerk allgemein'!$F$16-'1.1 Allgemein'!$I$22+1)),1,MIN(MAX($F78-('2.1 Kraftwerk allgemein'!$F$16-'1.1 Allgemein'!$I$22+1),1),COLUMN(O78)-('2.1 Kraftwerk allgemein'!$F$16-'1.1 Allgemein'!$I$22+1)))))/$F78,
SUM(OFFSET('2.5 CAPEX'!AC81,0,-MIN($F78-1,COLUMN(O78)-1),1,MIN($F78,COLUMN(O78))))/$F78)))))))</f>
        <v/>
      </c>
      <c r="Y78" s="199" t="str">
        <f ca="1">IF('2.1 Kraftwerk allgemein'!$F$15&lt;'1.1 Allgemein'!$I$22,
IF(OR(ISNUMBER($D78)=FALSE,$F78=""),"",
IF(AND('2.5 CAPEX'!$L81&lt;&gt;"x",'2.5 CAPEX'!$M81&lt;&gt;"x"),0,
IF($F78=0,0,
IF(Y$4&lt;'2.1 Kraftwerk allgemein'!$F$16,0,
IF(Y$4='2.1 Kraftwerk allgemein'!$F$16,'2.5 CAPEX'!$J81/$F78,
IF(Y$4&lt;'2.1 Kraftwerk allgemein'!$F$16+$F78,
('2.5 CAPEX'!$J81+SUM(OFFSET('2.5 CAPEX'!AD81,0,-MIN(MAX($F78-1-('2.1 Kraftwerk allgemein'!$F$16-'2.1 Kraftwerk allgemein'!$F$15+1),0),COLUMN(P78)-1-('2.1 Kraftwerk allgemein'!$F$16-'2.1 Kraftwerk allgemein'!$F$15+1)),1,MIN(MAX($F78-('2.1 Kraftwerk allgemein'!$F$16-'2.1 Kraftwerk allgemein'!$F$15+1),1),COLUMN(P78)-('2.1 Kraftwerk allgemein'!$F$16-'2.1 Kraftwerk allgemein'!$F$15+1)))))/$F78,
SUM(OFFSET('2.5 CAPEX'!AD81,0,-MIN($F78-1,COLUMN(P78)-1),1,MIN($F78,COLUMN(P78))))/$F78)))))),
IF(OR(ISNUMBER($D78)=FALSE,$F78=""),"",
IF(AND('2.5 CAPEX'!$L81&lt;&gt;"x",'2.5 CAPEX'!$M81&lt;&gt;"x"),0,
IF($F78=0,0,
IF(Y$4&lt;'2.1 Kraftwerk allgemein'!$F$16,0,
IF(Y$4='2.1 Kraftwerk allgemein'!$F$16,'2.5 CAPEX'!$J81/$F78,
IF(Y$4&lt;'2.1 Kraftwerk allgemein'!$F$16+$F78,
('2.5 CAPEX'!$J81+SUM(OFFSET('2.5 CAPEX'!AD81,0,-MIN(MAX($F78-1-('2.1 Kraftwerk allgemein'!$F$16-'1.1 Allgemein'!$I$22+1),0),COLUMN(P78)-1-('2.1 Kraftwerk allgemein'!$F$16-'1.1 Allgemein'!$I$22+1)),1,MIN(MAX($F78-('2.1 Kraftwerk allgemein'!$F$16-'1.1 Allgemein'!$I$22+1),1),COLUMN(P78)-('2.1 Kraftwerk allgemein'!$F$16-'1.1 Allgemein'!$I$22+1)))))/$F78,
SUM(OFFSET('2.5 CAPEX'!AD81,0,-MIN($F78-1,COLUMN(P78)-1),1,MIN($F78,COLUMN(P78))))/$F78)))))))</f>
        <v/>
      </c>
      <c r="Z78" s="199" t="str">
        <f ca="1">IF('2.1 Kraftwerk allgemein'!$F$15&lt;'1.1 Allgemein'!$I$22,
IF(OR(ISNUMBER($D78)=FALSE,$F78=""),"",
IF(AND('2.5 CAPEX'!$L81&lt;&gt;"x",'2.5 CAPEX'!$M81&lt;&gt;"x"),0,
IF($F78=0,0,
IF(Z$4&lt;'2.1 Kraftwerk allgemein'!$F$16,0,
IF(Z$4='2.1 Kraftwerk allgemein'!$F$16,'2.5 CAPEX'!$J81/$F78,
IF(Z$4&lt;'2.1 Kraftwerk allgemein'!$F$16+$F78,
('2.5 CAPEX'!$J81+SUM(OFFSET('2.5 CAPEX'!AE81,0,-MIN(MAX($F78-1-('2.1 Kraftwerk allgemein'!$F$16-'2.1 Kraftwerk allgemein'!$F$15+1),0),COLUMN(Q78)-1-('2.1 Kraftwerk allgemein'!$F$16-'2.1 Kraftwerk allgemein'!$F$15+1)),1,MIN(MAX($F78-('2.1 Kraftwerk allgemein'!$F$16-'2.1 Kraftwerk allgemein'!$F$15+1),1),COLUMN(Q78)-('2.1 Kraftwerk allgemein'!$F$16-'2.1 Kraftwerk allgemein'!$F$15+1)))))/$F78,
SUM(OFFSET('2.5 CAPEX'!AE81,0,-MIN($F78-1,COLUMN(Q78)-1),1,MIN($F78,COLUMN(Q78))))/$F78)))))),
IF(OR(ISNUMBER($D78)=FALSE,$F78=""),"",
IF(AND('2.5 CAPEX'!$L81&lt;&gt;"x",'2.5 CAPEX'!$M81&lt;&gt;"x"),0,
IF($F78=0,0,
IF(Z$4&lt;'2.1 Kraftwerk allgemein'!$F$16,0,
IF(Z$4='2.1 Kraftwerk allgemein'!$F$16,'2.5 CAPEX'!$J81/$F78,
IF(Z$4&lt;'2.1 Kraftwerk allgemein'!$F$16+$F78,
('2.5 CAPEX'!$J81+SUM(OFFSET('2.5 CAPEX'!AE81,0,-MIN(MAX($F78-1-('2.1 Kraftwerk allgemein'!$F$16-'1.1 Allgemein'!$I$22+1),0),COLUMN(Q78)-1-('2.1 Kraftwerk allgemein'!$F$16-'1.1 Allgemein'!$I$22+1)),1,MIN(MAX($F78-('2.1 Kraftwerk allgemein'!$F$16-'1.1 Allgemein'!$I$22+1),1),COLUMN(Q78)-('2.1 Kraftwerk allgemein'!$F$16-'1.1 Allgemein'!$I$22+1)))))/$F78,
SUM(OFFSET('2.5 CAPEX'!AE81,0,-MIN($F78-1,COLUMN(Q78)-1),1,MIN($F78,COLUMN(Q78))))/$F78)))))))</f>
        <v/>
      </c>
      <c r="AA78" s="199" t="str">
        <f ca="1">IF('2.1 Kraftwerk allgemein'!$F$15&lt;'1.1 Allgemein'!$I$22,
IF(OR(ISNUMBER($D78)=FALSE,$F78=""),"",
IF(AND('2.5 CAPEX'!$L81&lt;&gt;"x",'2.5 CAPEX'!$M81&lt;&gt;"x"),0,
IF($F78=0,0,
IF(AA$4&lt;'2.1 Kraftwerk allgemein'!$F$16,0,
IF(AA$4='2.1 Kraftwerk allgemein'!$F$16,'2.5 CAPEX'!$J81/$F78,
IF(AA$4&lt;'2.1 Kraftwerk allgemein'!$F$16+$F78,
('2.5 CAPEX'!$J81+SUM(OFFSET('2.5 CAPEX'!AF81,0,-MIN(MAX($F78-1-('2.1 Kraftwerk allgemein'!$F$16-'2.1 Kraftwerk allgemein'!$F$15+1),0),COLUMN(R78)-1-('2.1 Kraftwerk allgemein'!$F$16-'2.1 Kraftwerk allgemein'!$F$15+1)),1,MIN(MAX($F78-('2.1 Kraftwerk allgemein'!$F$16-'2.1 Kraftwerk allgemein'!$F$15+1),1),COLUMN(R78)-('2.1 Kraftwerk allgemein'!$F$16-'2.1 Kraftwerk allgemein'!$F$15+1)))))/$F78,
SUM(OFFSET('2.5 CAPEX'!AF81,0,-MIN($F78-1,COLUMN(R78)-1),1,MIN($F78,COLUMN(R78))))/$F78)))))),
IF(OR(ISNUMBER($D78)=FALSE,$F78=""),"",
IF(AND('2.5 CAPEX'!$L81&lt;&gt;"x",'2.5 CAPEX'!$M81&lt;&gt;"x"),0,
IF($F78=0,0,
IF(AA$4&lt;'2.1 Kraftwerk allgemein'!$F$16,0,
IF(AA$4='2.1 Kraftwerk allgemein'!$F$16,'2.5 CAPEX'!$J81/$F78,
IF(AA$4&lt;'2.1 Kraftwerk allgemein'!$F$16+$F78,
('2.5 CAPEX'!$J81+SUM(OFFSET('2.5 CAPEX'!AF81,0,-MIN(MAX($F78-1-('2.1 Kraftwerk allgemein'!$F$16-'1.1 Allgemein'!$I$22+1),0),COLUMN(R78)-1-('2.1 Kraftwerk allgemein'!$F$16-'1.1 Allgemein'!$I$22+1)),1,MIN(MAX($F78-('2.1 Kraftwerk allgemein'!$F$16-'1.1 Allgemein'!$I$22+1),1),COLUMN(R78)-('2.1 Kraftwerk allgemein'!$F$16-'1.1 Allgemein'!$I$22+1)))))/$F78,
SUM(OFFSET('2.5 CAPEX'!AF81,0,-MIN($F78-1,COLUMN(R78)-1),1,MIN($F78,COLUMN(R78))))/$F78)))))))</f>
        <v/>
      </c>
      <c r="AB78" s="199" t="str">
        <f ca="1">IF('2.1 Kraftwerk allgemein'!$F$15&lt;'1.1 Allgemein'!$I$22,
IF(OR(ISNUMBER($D78)=FALSE,$F78=""),"",
IF(AND('2.5 CAPEX'!$L81&lt;&gt;"x",'2.5 CAPEX'!$M81&lt;&gt;"x"),0,
IF($F78=0,0,
IF(AB$4&lt;'2.1 Kraftwerk allgemein'!$F$16,0,
IF(AB$4='2.1 Kraftwerk allgemein'!$F$16,'2.5 CAPEX'!$J81/$F78,
IF(AB$4&lt;'2.1 Kraftwerk allgemein'!$F$16+$F78,
('2.5 CAPEX'!$J81+SUM(OFFSET('2.5 CAPEX'!AG81,0,-MIN(MAX($F78-1-('2.1 Kraftwerk allgemein'!$F$16-'2.1 Kraftwerk allgemein'!$F$15+1),0),COLUMN(S78)-1-('2.1 Kraftwerk allgemein'!$F$16-'2.1 Kraftwerk allgemein'!$F$15+1)),1,MIN(MAX($F78-('2.1 Kraftwerk allgemein'!$F$16-'2.1 Kraftwerk allgemein'!$F$15+1),1),COLUMN(S78)-('2.1 Kraftwerk allgemein'!$F$16-'2.1 Kraftwerk allgemein'!$F$15+1)))))/$F78,
SUM(OFFSET('2.5 CAPEX'!AG81,0,-MIN($F78-1,COLUMN(S78)-1),1,MIN($F78,COLUMN(S78))))/$F78)))))),
IF(OR(ISNUMBER($D78)=FALSE,$F78=""),"",
IF(AND('2.5 CAPEX'!$L81&lt;&gt;"x",'2.5 CAPEX'!$M81&lt;&gt;"x"),0,
IF($F78=0,0,
IF(AB$4&lt;'2.1 Kraftwerk allgemein'!$F$16,0,
IF(AB$4='2.1 Kraftwerk allgemein'!$F$16,'2.5 CAPEX'!$J81/$F78,
IF(AB$4&lt;'2.1 Kraftwerk allgemein'!$F$16+$F78,
('2.5 CAPEX'!$J81+SUM(OFFSET('2.5 CAPEX'!AG81,0,-MIN(MAX($F78-1-('2.1 Kraftwerk allgemein'!$F$16-'1.1 Allgemein'!$I$22+1),0),COLUMN(S78)-1-('2.1 Kraftwerk allgemein'!$F$16-'1.1 Allgemein'!$I$22+1)),1,MIN(MAX($F78-('2.1 Kraftwerk allgemein'!$F$16-'1.1 Allgemein'!$I$22+1),1),COLUMN(S78)-('2.1 Kraftwerk allgemein'!$F$16-'1.1 Allgemein'!$I$22+1)))))/$F78,
SUM(OFFSET('2.5 CAPEX'!AG81,0,-MIN($F78-1,COLUMN(S78)-1),1,MIN($F78,COLUMN(S78))))/$F78)))))))</f>
        <v/>
      </c>
      <c r="AC78" s="199" t="str">
        <f ca="1">IF('2.1 Kraftwerk allgemein'!$F$15&lt;'1.1 Allgemein'!$I$22,
IF(OR(ISNUMBER($D78)=FALSE,$F78=""),"",
IF(AND('2.5 CAPEX'!$L81&lt;&gt;"x",'2.5 CAPEX'!$M81&lt;&gt;"x"),0,
IF($F78=0,0,
IF(AC$4&lt;'2.1 Kraftwerk allgemein'!$F$16,0,
IF(AC$4='2.1 Kraftwerk allgemein'!$F$16,'2.5 CAPEX'!$J81/$F78,
IF(AC$4&lt;'2.1 Kraftwerk allgemein'!$F$16+$F78,
('2.5 CAPEX'!$J81+SUM(OFFSET('2.5 CAPEX'!AH81,0,-MIN(MAX($F78-1-('2.1 Kraftwerk allgemein'!$F$16-'2.1 Kraftwerk allgemein'!$F$15+1),0),COLUMN(T78)-1-('2.1 Kraftwerk allgemein'!$F$16-'2.1 Kraftwerk allgemein'!$F$15+1)),1,MIN(MAX($F78-('2.1 Kraftwerk allgemein'!$F$16-'2.1 Kraftwerk allgemein'!$F$15+1),1),COLUMN(T78)-('2.1 Kraftwerk allgemein'!$F$16-'2.1 Kraftwerk allgemein'!$F$15+1)))))/$F78,
SUM(OFFSET('2.5 CAPEX'!AH81,0,-MIN($F78-1,COLUMN(T78)-1),1,MIN($F78,COLUMN(T78))))/$F78)))))),
IF(OR(ISNUMBER($D78)=FALSE,$F78=""),"",
IF(AND('2.5 CAPEX'!$L81&lt;&gt;"x",'2.5 CAPEX'!$M81&lt;&gt;"x"),0,
IF($F78=0,0,
IF(AC$4&lt;'2.1 Kraftwerk allgemein'!$F$16,0,
IF(AC$4='2.1 Kraftwerk allgemein'!$F$16,'2.5 CAPEX'!$J81/$F78,
IF(AC$4&lt;'2.1 Kraftwerk allgemein'!$F$16+$F78,
('2.5 CAPEX'!$J81+SUM(OFFSET('2.5 CAPEX'!AH81,0,-MIN(MAX($F78-1-('2.1 Kraftwerk allgemein'!$F$16-'1.1 Allgemein'!$I$22+1),0),COLUMN(T78)-1-('2.1 Kraftwerk allgemein'!$F$16-'1.1 Allgemein'!$I$22+1)),1,MIN(MAX($F78-('2.1 Kraftwerk allgemein'!$F$16-'1.1 Allgemein'!$I$22+1),1),COLUMN(T78)-('2.1 Kraftwerk allgemein'!$F$16-'1.1 Allgemein'!$I$22+1)))))/$F78,
SUM(OFFSET('2.5 CAPEX'!AH81,0,-MIN($F78-1,COLUMN(T78)-1),1,MIN($F78,COLUMN(T78))))/$F78)))))))</f>
        <v/>
      </c>
      <c r="AD78" s="199" t="str">
        <f ca="1">IF('2.1 Kraftwerk allgemein'!$F$15&lt;'1.1 Allgemein'!$I$22,
IF(OR(ISNUMBER($D78)=FALSE,$F78=""),"",
IF(AND('2.5 CAPEX'!$L81&lt;&gt;"x",'2.5 CAPEX'!$M81&lt;&gt;"x"),0,
IF($F78=0,0,
IF(AD$4&lt;'2.1 Kraftwerk allgemein'!$F$16,0,
IF(AD$4='2.1 Kraftwerk allgemein'!$F$16,'2.5 CAPEX'!$J81/$F78,
IF(AD$4&lt;'2.1 Kraftwerk allgemein'!$F$16+$F78,
('2.5 CAPEX'!$J81+SUM(OFFSET('2.5 CAPEX'!AI81,0,-MIN(MAX($F78-1-('2.1 Kraftwerk allgemein'!$F$16-'2.1 Kraftwerk allgemein'!$F$15+1),0),COLUMN(U78)-1-('2.1 Kraftwerk allgemein'!$F$16-'2.1 Kraftwerk allgemein'!$F$15+1)),1,MIN(MAX($F78-('2.1 Kraftwerk allgemein'!$F$16-'2.1 Kraftwerk allgemein'!$F$15+1),1),COLUMN(U78)-('2.1 Kraftwerk allgemein'!$F$16-'2.1 Kraftwerk allgemein'!$F$15+1)))))/$F78,
SUM(OFFSET('2.5 CAPEX'!AI81,0,-MIN($F78-1,COLUMN(U78)-1),1,MIN($F78,COLUMN(U78))))/$F78)))))),
IF(OR(ISNUMBER($D78)=FALSE,$F78=""),"",
IF(AND('2.5 CAPEX'!$L81&lt;&gt;"x",'2.5 CAPEX'!$M81&lt;&gt;"x"),0,
IF($F78=0,0,
IF(AD$4&lt;'2.1 Kraftwerk allgemein'!$F$16,0,
IF(AD$4='2.1 Kraftwerk allgemein'!$F$16,'2.5 CAPEX'!$J81/$F78,
IF(AD$4&lt;'2.1 Kraftwerk allgemein'!$F$16+$F78,
('2.5 CAPEX'!$J81+SUM(OFFSET('2.5 CAPEX'!AI81,0,-MIN(MAX($F78-1-('2.1 Kraftwerk allgemein'!$F$16-'1.1 Allgemein'!$I$22+1),0),COLUMN(U78)-1-('2.1 Kraftwerk allgemein'!$F$16-'1.1 Allgemein'!$I$22+1)),1,MIN(MAX($F78-('2.1 Kraftwerk allgemein'!$F$16-'1.1 Allgemein'!$I$22+1),1),COLUMN(U78)-('2.1 Kraftwerk allgemein'!$F$16-'1.1 Allgemein'!$I$22+1)))))/$F78,
SUM(OFFSET('2.5 CAPEX'!AI81,0,-MIN($F78-1,COLUMN(U78)-1),1,MIN($F78,COLUMN(U78))))/$F78)))))))</f>
        <v/>
      </c>
      <c r="AE78" s="199" t="str">
        <f ca="1">IF('2.1 Kraftwerk allgemein'!$F$15&lt;'1.1 Allgemein'!$I$22,
IF(OR(ISNUMBER($D78)=FALSE,$F78=""),"",
IF(AND('2.5 CAPEX'!$L81&lt;&gt;"x",'2.5 CAPEX'!$M81&lt;&gt;"x"),0,
IF($F78=0,0,
IF(AE$4&lt;'2.1 Kraftwerk allgemein'!$F$16,0,
IF(AE$4='2.1 Kraftwerk allgemein'!$F$16,'2.5 CAPEX'!$J81/$F78,
IF(AE$4&lt;'2.1 Kraftwerk allgemein'!$F$16+$F78,
('2.5 CAPEX'!$J81+SUM(OFFSET('2.5 CAPEX'!AJ81,0,-MIN(MAX($F78-1-('2.1 Kraftwerk allgemein'!$F$16-'2.1 Kraftwerk allgemein'!$F$15+1),0),COLUMN(V78)-1-('2.1 Kraftwerk allgemein'!$F$16-'2.1 Kraftwerk allgemein'!$F$15+1)),1,MIN(MAX($F78-('2.1 Kraftwerk allgemein'!$F$16-'2.1 Kraftwerk allgemein'!$F$15+1),1),COLUMN(V78)-('2.1 Kraftwerk allgemein'!$F$16-'2.1 Kraftwerk allgemein'!$F$15+1)))))/$F78,
SUM(OFFSET('2.5 CAPEX'!AJ81,0,-MIN($F78-1,COLUMN(V78)-1),1,MIN($F78,COLUMN(V78))))/$F78)))))),
IF(OR(ISNUMBER($D78)=FALSE,$F78=""),"",
IF(AND('2.5 CAPEX'!$L81&lt;&gt;"x",'2.5 CAPEX'!$M81&lt;&gt;"x"),0,
IF($F78=0,0,
IF(AE$4&lt;'2.1 Kraftwerk allgemein'!$F$16,0,
IF(AE$4='2.1 Kraftwerk allgemein'!$F$16,'2.5 CAPEX'!$J81/$F78,
IF(AE$4&lt;'2.1 Kraftwerk allgemein'!$F$16+$F78,
('2.5 CAPEX'!$J81+SUM(OFFSET('2.5 CAPEX'!AJ81,0,-MIN(MAX($F78-1-('2.1 Kraftwerk allgemein'!$F$16-'1.1 Allgemein'!$I$22+1),0),COLUMN(V78)-1-('2.1 Kraftwerk allgemein'!$F$16-'1.1 Allgemein'!$I$22+1)),1,MIN(MAX($F78-('2.1 Kraftwerk allgemein'!$F$16-'1.1 Allgemein'!$I$22+1),1),COLUMN(V78)-('2.1 Kraftwerk allgemein'!$F$16-'1.1 Allgemein'!$I$22+1)))))/$F78,
SUM(OFFSET('2.5 CAPEX'!AJ81,0,-MIN($F78-1,COLUMN(V78)-1),1,MIN($F78,COLUMN(V78))))/$F78)))))))</f>
        <v/>
      </c>
      <c r="AF78" s="199" t="str">
        <f ca="1">IF('2.1 Kraftwerk allgemein'!$F$15&lt;'1.1 Allgemein'!$I$22,
IF(OR(ISNUMBER($D78)=FALSE,$F78=""),"",
IF(AND('2.5 CAPEX'!$L81&lt;&gt;"x",'2.5 CAPEX'!$M81&lt;&gt;"x"),0,
IF($F78=0,0,
IF(AF$4&lt;'2.1 Kraftwerk allgemein'!$F$16,0,
IF(AF$4='2.1 Kraftwerk allgemein'!$F$16,'2.5 CAPEX'!$J81/$F78,
IF(AF$4&lt;'2.1 Kraftwerk allgemein'!$F$16+$F78,
('2.5 CAPEX'!$J81+SUM(OFFSET('2.5 CAPEX'!AK81,0,-MIN(MAX($F78-1-('2.1 Kraftwerk allgemein'!$F$16-'2.1 Kraftwerk allgemein'!$F$15+1),0),COLUMN(W78)-1-('2.1 Kraftwerk allgemein'!$F$16-'2.1 Kraftwerk allgemein'!$F$15+1)),1,MIN(MAX($F78-('2.1 Kraftwerk allgemein'!$F$16-'2.1 Kraftwerk allgemein'!$F$15+1),1),COLUMN(W78)-('2.1 Kraftwerk allgemein'!$F$16-'2.1 Kraftwerk allgemein'!$F$15+1)))))/$F78,
SUM(OFFSET('2.5 CAPEX'!AK81,0,-MIN($F78-1,COLUMN(W78)-1),1,MIN($F78,COLUMN(W78))))/$F78)))))),
IF(OR(ISNUMBER($D78)=FALSE,$F78=""),"",
IF(AND('2.5 CAPEX'!$L81&lt;&gt;"x",'2.5 CAPEX'!$M81&lt;&gt;"x"),0,
IF($F78=0,0,
IF(AF$4&lt;'2.1 Kraftwerk allgemein'!$F$16,0,
IF(AF$4='2.1 Kraftwerk allgemein'!$F$16,'2.5 CAPEX'!$J81/$F78,
IF(AF$4&lt;'2.1 Kraftwerk allgemein'!$F$16+$F78,
('2.5 CAPEX'!$J81+SUM(OFFSET('2.5 CAPEX'!AK81,0,-MIN(MAX($F78-1-('2.1 Kraftwerk allgemein'!$F$16-'1.1 Allgemein'!$I$22+1),0),COLUMN(W78)-1-('2.1 Kraftwerk allgemein'!$F$16-'1.1 Allgemein'!$I$22+1)),1,MIN(MAX($F78-('2.1 Kraftwerk allgemein'!$F$16-'1.1 Allgemein'!$I$22+1),1),COLUMN(W78)-('2.1 Kraftwerk allgemein'!$F$16-'1.1 Allgemein'!$I$22+1)))))/$F78,
SUM(OFFSET('2.5 CAPEX'!AK81,0,-MIN($F78-1,COLUMN(W78)-1),1,MIN($F78,COLUMN(W78))))/$F78)))))))</f>
        <v/>
      </c>
      <c r="AG78" s="199" t="str">
        <f ca="1">IF('2.1 Kraftwerk allgemein'!$F$15&lt;'1.1 Allgemein'!$I$22,
IF(OR(ISNUMBER($D78)=FALSE,$F78=""),"",
IF(AND('2.5 CAPEX'!$L81&lt;&gt;"x",'2.5 CAPEX'!$M81&lt;&gt;"x"),0,
IF($F78=0,0,
IF(AG$4&lt;'2.1 Kraftwerk allgemein'!$F$16,0,
IF(AG$4='2.1 Kraftwerk allgemein'!$F$16,'2.5 CAPEX'!$J81/$F78,
IF(AG$4&lt;'2.1 Kraftwerk allgemein'!$F$16+$F78,
('2.5 CAPEX'!$J81+SUM(OFFSET('2.5 CAPEX'!AL81,0,-MIN(MAX($F78-1-('2.1 Kraftwerk allgemein'!$F$16-'2.1 Kraftwerk allgemein'!$F$15+1),0),COLUMN(X78)-1-('2.1 Kraftwerk allgemein'!$F$16-'2.1 Kraftwerk allgemein'!$F$15+1)),1,MIN(MAX($F78-('2.1 Kraftwerk allgemein'!$F$16-'2.1 Kraftwerk allgemein'!$F$15+1),1),COLUMN(X78)-('2.1 Kraftwerk allgemein'!$F$16-'2.1 Kraftwerk allgemein'!$F$15+1)))))/$F78,
SUM(OFFSET('2.5 CAPEX'!AL81,0,-MIN($F78-1,COLUMN(X78)-1),1,MIN($F78,COLUMN(X78))))/$F78)))))),
IF(OR(ISNUMBER($D78)=FALSE,$F78=""),"",
IF(AND('2.5 CAPEX'!$L81&lt;&gt;"x",'2.5 CAPEX'!$M81&lt;&gt;"x"),0,
IF($F78=0,0,
IF(AG$4&lt;'2.1 Kraftwerk allgemein'!$F$16,0,
IF(AG$4='2.1 Kraftwerk allgemein'!$F$16,'2.5 CAPEX'!$J81/$F78,
IF(AG$4&lt;'2.1 Kraftwerk allgemein'!$F$16+$F78,
('2.5 CAPEX'!$J81+SUM(OFFSET('2.5 CAPEX'!AL81,0,-MIN(MAX($F78-1-('2.1 Kraftwerk allgemein'!$F$16-'1.1 Allgemein'!$I$22+1),0),COLUMN(X78)-1-('2.1 Kraftwerk allgemein'!$F$16-'1.1 Allgemein'!$I$22+1)),1,MIN(MAX($F78-('2.1 Kraftwerk allgemein'!$F$16-'1.1 Allgemein'!$I$22+1),1),COLUMN(X78)-('2.1 Kraftwerk allgemein'!$F$16-'1.1 Allgemein'!$I$22+1)))))/$F78,
SUM(OFFSET('2.5 CAPEX'!AL81,0,-MIN($F78-1,COLUMN(X78)-1),1,MIN($F78,COLUMN(X78))))/$F78)))))))</f>
        <v/>
      </c>
      <c r="AH78" s="199" t="str">
        <f ca="1">IF('2.1 Kraftwerk allgemein'!$F$15&lt;'1.1 Allgemein'!$I$22,
IF(OR(ISNUMBER($D78)=FALSE,$F78=""),"",
IF(AND('2.5 CAPEX'!$L81&lt;&gt;"x",'2.5 CAPEX'!$M81&lt;&gt;"x"),0,
IF($F78=0,0,
IF(AH$4&lt;'2.1 Kraftwerk allgemein'!$F$16,0,
IF(AH$4='2.1 Kraftwerk allgemein'!$F$16,'2.5 CAPEX'!$J81/$F78,
IF(AH$4&lt;'2.1 Kraftwerk allgemein'!$F$16+$F78,
('2.5 CAPEX'!$J81+SUM(OFFSET('2.5 CAPEX'!AM81,0,-MIN(MAX($F78-1-('2.1 Kraftwerk allgemein'!$F$16-'2.1 Kraftwerk allgemein'!$F$15+1),0),COLUMN(Y78)-1-('2.1 Kraftwerk allgemein'!$F$16-'2.1 Kraftwerk allgemein'!$F$15+1)),1,MIN(MAX($F78-('2.1 Kraftwerk allgemein'!$F$16-'2.1 Kraftwerk allgemein'!$F$15+1),1),COLUMN(Y78)-('2.1 Kraftwerk allgemein'!$F$16-'2.1 Kraftwerk allgemein'!$F$15+1)))))/$F78,
SUM(OFFSET('2.5 CAPEX'!AM81,0,-MIN($F78-1,COLUMN(Y78)-1),1,MIN($F78,COLUMN(Y78))))/$F78)))))),
IF(OR(ISNUMBER($D78)=FALSE,$F78=""),"",
IF(AND('2.5 CAPEX'!$L81&lt;&gt;"x",'2.5 CAPEX'!$M81&lt;&gt;"x"),0,
IF($F78=0,0,
IF(AH$4&lt;'2.1 Kraftwerk allgemein'!$F$16,0,
IF(AH$4='2.1 Kraftwerk allgemein'!$F$16,'2.5 CAPEX'!$J81/$F78,
IF(AH$4&lt;'2.1 Kraftwerk allgemein'!$F$16+$F78,
('2.5 CAPEX'!$J81+SUM(OFFSET('2.5 CAPEX'!AM81,0,-MIN(MAX($F78-1-('2.1 Kraftwerk allgemein'!$F$16-'1.1 Allgemein'!$I$22+1),0),COLUMN(Y78)-1-('2.1 Kraftwerk allgemein'!$F$16-'1.1 Allgemein'!$I$22+1)),1,MIN(MAX($F78-('2.1 Kraftwerk allgemein'!$F$16-'1.1 Allgemein'!$I$22+1),1),COLUMN(Y78)-('2.1 Kraftwerk allgemein'!$F$16-'1.1 Allgemein'!$I$22+1)))))/$F78,
SUM(OFFSET('2.5 CAPEX'!AM81,0,-MIN($F78-1,COLUMN(Y78)-1),1,MIN($F78,COLUMN(Y78))))/$F78)))))))</f>
        <v/>
      </c>
      <c r="AI78" s="199" t="str">
        <f ca="1">IF('2.1 Kraftwerk allgemein'!$F$15&lt;'1.1 Allgemein'!$I$22,
IF(OR(ISNUMBER($D78)=FALSE,$F78=""),"",
IF(AND('2.5 CAPEX'!$L81&lt;&gt;"x",'2.5 CAPEX'!$M81&lt;&gt;"x"),0,
IF($F78=0,0,
IF(AI$4&lt;'2.1 Kraftwerk allgemein'!$F$16,0,
IF(AI$4='2.1 Kraftwerk allgemein'!$F$16,'2.5 CAPEX'!$J81/$F78,
IF(AI$4&lt;'2.1 Kraftwerk allgemein'!$F$16+$F78,
('2.5 CAPEX'!$J81+SUM(OFFSET('2.5 CAPEX'!AN81,0,-MIN(MAX($F78-1-('2.1 Kraftwerk allgemein'!$F$16-'2.1 Kraftwerk allgemein'!$F$15+1),0),COLUMN(Z78)-1-('2.1 Kraftwerk allgemein'!$F$16-'2.1 Kraftwerk allgemein'!$F$15+1)),1,MIN(MAX($F78-('2.1 Kraftwerk allgemein'!$F$16-'2.1 Kraftwerk allgemein'!$F$15+1),1),COLUMN(Z78)-('2.1 Kraftwerk allgemein'!$F$16-'2.1 Kraftwerk allgemein'!$F$15+1)))))/$F78,
SUM(OFFSET('2.5 CAPEX'!AN81,0,-MIN($F78-1,COLUMN(Z78)-1),1,MIN($F78,COLUMN(Z78))))/$F78)))))),
IF(OR(ISNUMBER($D78)=FALSE,$F78=""),"",
IF(AND('2.5 CAPEX'!$L81&lt;&gt;"x",'2.5 CAPEX'!$M81&lt;&gt;"x"),0,
IF($F78=0,0,
IF(AI$4&lt;'2.1 Kraftwerk allgemein'!$F$16,0,
IF(AI$4='2.1 Kraftwerk allgemein'!$F$16,'2.5 CAPEX'!$J81/$F78,
IF(AI$4&lt;'2.1 Kraftwerk allgemein'!$F$16+$F78,
('2.5 CAPEX'!$J81+SUM(OFFSET('2.5 CAPEX'!AN81,0,-MIN(MAX($F78-1-('2.1 Kraftwerk allgemein'!$F$16-'1.1 Allgemein'!$I$22+1),0),COLUMN(Z78)-1-('2.1 Kraftwerk allgemein'!$F$16-'1.1 Allgemein'!$I$22+1)),1,MIN(MAX($F78-('2.1 Kraftwerk allgemein'!$F$16-'1.1 Allgemein'!$I$22+1),1),COLUMN(Z78)-('2.1 Kraftwerk allgemein'!$F$16-'1.1 Allgemein'!$I$22+1)))))/$F78,
SUM(OFFSET('2.5 CAPEX'!AN81,0,-MIN($F78-1,COLUMN(Z78)-1),1,MIN($F78,COLUMN(Z78))))/$F78)))))))</f>
        <v/>
      </c>
      <c r="AJ78" s="199" t="str">
        <f ca="1">IF('2.1 Kraftwerk allgemein'!$F$15&lt;'1.1 Allgemein'!$I$22,
IF(OR(ISNUMBER($D78)=FALSE,$F78=""),"",
IF(AND('2.5 CAPEX'!$L81&lt;&gt;"x",'2.5 CAPEX'!$M81&lt;&gt;"x"),0,
IF($F78=0,0,
IF(AJ$4&lt;'2.1 Kraftwerk allgemein'!$F$16,0,
IF(AJ$4='2.1 Kraftwerk allgemein'!$F$16,'2.5 CAPEX'!$J81/$F78,
IF(AJ$4&lt;'2.1 Kraftwerk allgemein'!$F$16+$F78,
('2.5 CAPEX'!$J81+SUM(OFFSET('2.5 CAPEX'!AO81,0,-MIN(MAX($F78-1-('2.1 Kraftwerk allgemein'!$F$16-'2.1 Kraftwerk allgemein'!$F$15+1),0),COLUMN(AA78)-1-('2.1 Kraftwerk allgemein'!$F$16-'2.1 Kraftwerk allgemein'!$F$15+1)),1,MIN(MAX($F78-('2.1 Kraftwerk allgemein'!$F$16-'2.1 Kraftwerk allgemein'!$F$15+1),1),COLUMN(AA78)-('2.1 Kraftwerk allgemein'!$F$16-'2.1 Kraftwerk allgemein'!$F$15+1)))))/$F78,
SUM(OFFSET('2.5 CAPEX'!AO81,0,-MIN($F78-1,COLUMN(AA78)-1),1,MIN($F78,COLUMN(AA78))))/$F78)))))),
IF(OR(ISNUMBER($D78)=FALSE,$F78=""),"",
IF(AND('2.5 CAPEX'!$L81&lt;&gt;"x",'2.5 CAPEX'!$M81&lt;&gt;"x"),0,
IF($F78=0,0,
IF(AJ$4&lt;'2.1 Kraftwerk allgemein'!$F$16,0,
IF(AJ$4='2.1 Kraftwerk allgemein'!$F$16,'2.5 CAPEX'!$J81/$F78,
IF(AJ$4&lt;'2.1 Kraftwerk allgemein'!$F$16+$F78,
('2.5 CAPEX'!$J81+SUM(OFFSET('2.5 CAPEX'!AO81,0,-MIN(MAX($F78-1-('2.1 Kraftwerk allgemein'!$F$16-'1.1 Allgemein'!$I$22+1),0),COLUMN(AA78)-1-('2.1 Kraftwerk allgemein'!$F$16-'1.1 Allgemein'!$I$22+1)),1,MIN(MAX($F78-('2.1 Kraftwerk allgemein'!$F$16-'1.1 Allgemein'!$I$22+1),1),COLUMN(AA78)-('2.1 Kraftwerk allgemein'!$F$16-'1.1 Allgemein'!$I$22+1)))))/$F78,
SUM(OFFSET('2.5 CAPEX'!AO81,0,-MIN($F78-1,COLUMN(AA78)-1),1,MIN($F78,COLUMN(AA78))))/$F78)))))))</f>
        <v/>
      </c>
      <c r="AK78" s="199" t="str">
        <f ca="1">IF('2.1 Kraftwerk allgemein'!$F$15&lt;'1.1 Allgemein'!$I$22,
IF(OR(ISNUMBER($D78)=FALSE,$F78=""),"",
IF(AND('2.5 CAPEX'!$L81&lt;&gt;"x",'2.5 CAPEX'!$M81&lt;&gt;"x"),0,
IF($F78=0,0,
IF(AK$4&lt;'2.1 Kraftwerk allgemein'!$F$16,0,
IF(AK$4='2.1 Kraftwerk allgemein'!$F$16,'2.5 CAPEX'!$J81/$F78,
IF(AK$4&lt;'2.1 Kraftwerk allgemein'!$F$16+$F78,
('2.5 CAPEX'!$J81+SUM(OFFSET('2.5 CAPEX'!AP81,0,-MIN(MAX($F78-1-('2.1 Kraftwerk allgemein'!$F$16-'2.1 Kraftwerk allgemein'!$F$15+1),0),COLUMN(AB78)-1-('2.1 Kraftwerk allgemein'!$F$16-'2.1 Kraftwerk allgemein'!$F$15+1)),1,MIN(MAX($F78-('2.1 Kraftwerk allgemein'!$F$16-'2.1 Kraftwerk allgemein'!$F$15+1),1),COLUMN(AB78)-('2.1 Kraftwerk allgemein'!$F$16-'2.1 Kraftwerk allgemein'!$F$15+1)))))/$F78,
SUM(OFFSET('2.5 CAPEX'!AP81,0,-MIN($F78-1,COLUMN(AB78)-1),1,MIN($F78,COLUMN(AB78))))/$F78)))))),
IF(OR(ISNUMBER($D78)=FALSE,$F78=""),"",
IF(AND('2.5 CAPEX'!$L81&lt;&gt;"x",'2.5 CAPEX'!$M81&lt;&gt;"x"),0,
IF($F78=0,0,
IF(AK$4&lt;'2.1 Kraftwerk allgemein'!$F$16,0,
IF(AK$4='2.1 Kraftwerk allgemein'!$F$16,'2.5 CAPEX'!$J81/$F78,
IF(AK$4&lt;'2.1 Kraftwerk allgemein'!$F$16+$F78,
('2.5 CAPEX'!$J81+SUM(OFFSET('2.5 CAPEX'!AP81,0,-MIN(MAX($F78-1-('2.1 Kraftwerk allgemein'!$F$16-'1.1 Allgemein'!$I$22+1),0),COLUMN(AB78)-1-('2.1 Kraftwerk allgemein'!$F$16-'1.1 Allgemein'!$I$22+1)),1,MIN(MAX($F78-('2.1 Kraftwerk allgemein'!$F$16-'1.1 Allgemein'!$I$22+1),1),COLUMN(AB78)-('2.1 Kraftwerk allgemein'!$F$16-'1.1 Allgemein'!$I$22+1)))))/$F78,
SUM(OFFSET('2.5 CAPEX'!AP81,0,-MIN($F78-1,COLUMN(AB78)-1),1,MIN($F78,COLUMN(AB78))))/$F78)))))))</f>
        <v/>
      </c>
      <c r="AL78" s="199" t="str">
        <f ca="1">IF('2.1 Kraftwerk allgemein'!$F$15&lt;'1.1 Allgemein'!$I$22,
IF(OR(ISNUMBER($D78)=FALSE,$F78=""),"",
IF(AND('2.5 CAPEX'!$L81&lt;&gt;"x",'2.5 CAPEX'!$M81&lt;&gt;"x"),0,
IF($F78=0,0,
IF(AL$4&lt;'2.1 Kraftwerk allgemein'!$F$16,0,
IF(AL$4='2.1 Kraftwerk allgemein'!$F$16,'2.5 CAPEX'!$J81/$F78,
IF(AL$4&lt;'2.1 Kraftwerk allgemein'!$F$16+$F78,
('2.5 CAPEX'!$J81+SUM(OFFSET('2.5 CAPEX'!AQ81,0,-MIN(MAX($F78-1-('2.1 Kraftwerk allgemein'!$F$16-'2.1 Kraftwerk allgemein'!$F$15+1),0),COLUMN(AC78)-1-('2.1 Kraftwerk allgemein'!$F$16-'2.1 Kraftwerk allgemein'!$F$15+1)),1,MIN(MAX($F78-('2.1 Kraftwerk allgemein'!$F$16-'2.1 Kraftwerk allgemein'!$F$15+1),1),COLUMN(AC78)-('2.1 Kraftwerk allgemein'!$F$16-'2.1 Kraftwerk allgemein'!$F$15+1)))))/$F78,
SUM(OFFSET('2.5 CAPEX'!AQ81,0,-MIN($F78-1,COLUMN(AC78)-1),1,MIN($F78,COLUMN(AC78))))/$F78)))))),
IF(OR(ISNUMBER($D78)=FALSE,$F78=""),"",
IF(AND('2.5 CAPEX'!$L81&lt;&gt;"x",'2.5 CAPEX'!$M81&lt;&gt;"x"),0,
IF($F78=0,0,
IF(AL$4&lt;'2.1 Kraftwerk allgemein'!$F$16,0,
IF(AL$4='2.1 Kraftwerk allgemein'!$F$16,'2.5 CAPEX'!$J81/$F78,
IF(AL$4&lt;'2.1 Kraftwerk allgemein'!$F$16+$F78,
('2.5 CAPEX'!$J81+SUM(OFFSET('2.5 CAPEX'!AQ81,0,-MIN(MAX($F78-1-('2.1 Kraftwerk allgemein'!$F$16-'1.1 Allgemein'!$I$22+1),0),COLUMN(AC78)-1-('2.1 Kraftwerk allgemein'!$F$16-'1.1 Allgemein'!$I$22+1)),1,MIN(MAX($F78-('2.1 Kraftwerk allgemein'!$F$16-'1.1 Allgemein'!$I$22+1),1),COLUMN(AC78)-('2.1 Kraftwerk allgemein'!$F$16-'1.1 Allgemein'!$I$22+1)))))/$F78,
SUM(OFFSET('2.5 CAPEX'!AQ81,0,-MIN($F78-1,COLUMN(AC78)-1),1,MIN($F78,COLUMN(AC78))))/$F78)))))))</f>
        <v/>
      </c>
      <c r="AM78" s="199" t="str">
        <f ca="1">IF('2.1 Kraftwerk allgemein'!$F$15&lt;'1.1 Allgemein'!$I$22,
IF(OR(ISNUMBER($D78)=FALSE,$F78=""),"",
IF(AND('2.5 CAPEX'!$L81&lt;&gt;"x",'2.5 CAPEX'!$M81&lt;&gt;"x"),0,
IF($F78=0,0,
IF(AM$4&lt;'2.1 Kraftwerk allgemein'!$F$16,0,
IF(AM$4='2.1 Kraftwerk allgemein'!$F$16,'2.5 CAPEX'!$J81/$F78,
IF(AM$4&lt;'2.1 Kraftwerk allgemein'!$F$16+$F78,
('2.5 CAPEX'!$J81+SUM(OFFSET('2.5 CAPEX'!AR81,0,-MIN(MAX($F78-1-('2.1 Kraftwerk allgemein'!$F$16-'2.1 Kraftwerk allgemein'!$F$15+1),0),COLUMN(AD78)-1-('2.1 Kraftwerk allgemein'!$F$16-'2.1 Kraftwerk allgemein'!$F$15+1)),1,MIN(MAX($F78-('2.1 Kraftwerk allgemein'!$F$16-'2.1 Kraftwerk allgemein'!$F$15+1),1),COLUMN(AD78)-('2.1 Kraftwerk allgemein'!$F$16-'2.1 Kraftwerk allgemein'!$F$15+1)))))/$F78,
SUM(OFFSET('2.5 CAPEX'!AR81,0,-MIN($F78-1,COLUMN(AD78)-1),1,MIN($F78,COLUMN(AD78))))/$F78)))))),
IF(OR(ISNUMBER($D78)=FALSE,$F78=""),"",
IF(AND('2.5 CAPEX'!$L81&lt;&gt;"x",'2.5 CAPEX'!$M81&lt;&gt;"x"),0,
IF($F78=0,0,
IF(AM$4&lt;'2.1 Kraftwerk allgemein'!$F$16,0,
IF(AM$4='2.1 Kraftwerk allgemein'!$F$16,'2.5 CAPEX'!$J81/$F78,
IF(AM$4&lt;'2.1 Kraftwerk allgemein'!$F$16+$F78,
('2.5 CAPEX'!$J81+SUM(OFFSET('2.5 CAPEX'!AR81,0,-MIN(MAX($F78-1-('2.1 Kraftwerk allgemein'!$F$16-'1.1 Allgemein'!$I$22+1),0),COLUMN(AD78)-1-('2.1 Kraftwerk allgemein'!$F$16-'1.1 Allgemein'!$I$22+1)),1,MIN(MAX($F78-('2.1 Kraftwerk allgemein'!$F$16-'1.1 Allgemein'!$I$22+1),1),COLUMN(AD78)-('2.1 Kraftwerk allgemein'!$F$16-'1.1 Allgemein'!$I$22+1)))))/$F78,
SUM(OFFSET('2.5 CAPEX'!AR81,0,-MIN($F78-1,COLUMN(AD78)-1),1,MIN($F78,COLUMN(AD78))))/$F78)))))))</f>
        <v/>
      </c>
      <c r="AN78" s="199" t="str">
        <f ca="1">IF('2.1 Kraftwerk allgemein'!$F$15&lt;'1.1 Allgemein'!$I$22,
IF(OR(ISNUMBER($D78)=FALSE,$F78=""),"",
IF(AND('2.5 CAPEX'!$L81&lt;&gt;"x",'2.5 CAPEX'!$M81&lt;&gt;"x"),0,
IF($F78=0,0,
IF(AN$4&lt;'2.1 Kraftwerk allgemein'!$F$16,0,
IF(AN$4='2.1 Kraftwerk allgemein'!$F$16,'2.5 CAPEX'!$J81/$F78,
IF(AN$4&lt;'2.1 Kraftwerk allgemein'!$F$16+$F78,
('2.5 CAPEX'!$J81+SUM(OFFSET('2.5 CAPEX'!AS81,0,-MIN(MAX($F78-1-('2.1 Kraftwerk allgemein'!$F$16-'2.1 Kraftwerk allgemein'!$F$15+1),0),COLUMN(AE78)-1-('2.1 Kraftwerk allgemein'!$F$16-'2.1 Kraftwerk allgemein'!$F$15+1)),1,MIN(MAX($F78-('2.1 Kraftwerk allgemein'!$F$16-'2.1 Kraftwerk allgemein'!$F$15+1),1),COLUMN(AE78)-('2.1 Kraftwerk allgemein'!$F$16-'2.1 Kraftwerk allgemein'!$F$15+1)))))/$F78,
SUM(OFFSET('2.5 CAPEX'!AS81,0,-MIN($F78-1,COLUMN(AE78)-1),1,MIN($F78,COLUMN(AE78))))/$F78)))))),
IF(OR(ISNUMBER($D78)=FALSE,$F78=""),"",
IF(AND('2.5 CAPEX'!$L81&lt;&gt;"x",'2.5 CAPEX'!$M81&lt;&gt;"x"),0,
IF($F78=0,0,
IF(AN$4&lt;'2.1 Kraftwerk allgemein'!$F$16,0,
IF(AN$4='2.1 Kraftwerk allgemein'!$F$16,'2.5 CAPEX'!$J81/$F78,
IF(AN$4&lt;'2.1 Kraftwerk allgemein'!$F$16+$F78,
('2.5 CAPEX'!$J81+SUM(OFFSET('2.5 CAPEX'!AS81,0,-MIN(MAX($F78-1-('2.1 Kraftwerk allgemein'!$F$16-'1.1 Allgemein'!$I$22+1),0),COLUMN(AE78)-1-('2.1 Kraftwerk allgemein'!$F$16-'1.1 Allgemein'!$I$22+1)),1,MIN(MAX($F78-('2.1 Kraftwerk allgemein'!$F$16-'1.1 Allgemein'!$I$22+1),1),COLUMN(AE78)-('2.1 Kraftwerk allgemein'!$F$16-'1.1 Allgemein'!$I$22+1)))))/$F78,
SUM(OFFSET('2.5 CAPEX'!AS81,0,-MIN($F78-1,COLUMN(AE78)-1),1,MIN($F78,COLUMN(AE78))))/$F78)))))))</f>
        <v/>
      </c>
      <c r="AO78" s="199" t="str">
        <f ca="1">IF('2.1 Kraftwerk allgemein'!$F$15&lt;'1.1 Allgemein'!$I$22,
IF(OR(ISNUMBER($D78)=FALSE,$F78=""),"",
IF(AND('2.5 CAPEX'!$L81&lt;&gt;"x",'2.5 CAPEX'!$M81&lt;&gt;"x"),0,
IF($F78=0,0,
IF(AO$4&lt;'2.1 Kraftwerk allgemein'!$F$16,0,
IF(AO$4='2.1 Kraftwerk allgemein'!$F$16,'2.5 CAPEX'!$J81/$F78,
IF(AO$4&lt;'2.1 Kraftwerk allgemein'!$F$16+$F78,
('2.5 CAPEX'!$J81+SUM(OFFSET('2.5 CAPEX'!AT81,0,-MIN(MAX($F78-1-('2.1 Kraftwerk allgemein'!$F$16-'2.1 Kraftwerk allgemein'!$F$15+1),0),COLUMN(AF78)-1-('2.1 Kraftwerk allgemein'!$F$16-'2.1 Kraftwerk allgemein'!$F$15+1)),1,MIN(MAX($F78-('2.1 Kraftwerk allgemein'!$F$16-'2.1 Kraftwerk allgemein'!$F$15+1),1),COLUMN(AF78)-('2.1 Kraftwerk allgemein'!$F$16-'2.1 Kraftwerk allgemein'!$F$15+1)))))/$F78,
SUM(OFFSET('2.5 CAPEX'!AT81,0,-MIN($F78-1,COLUMN(AF78)-1),1,MIN($F78,COLUMN(AF78))))/$F78)))))),
IF(OR(ISNUMBER($D78)=FALSE,$F78=""),"",
IF(AND('2.5 CAPEX'!$L81&lt;&gt;"x",'2.5 CAPEX'!$M81&lt;&gt;"x"),0,
IF($F78=0,0,
IF(AO$4&lt;'2.1 Kraftwerk allgemein'!$F$16,0,
IF(AO$4='2.1 Kraftwerk allgemein'!$F$16,'2.5 CAPEX'!$J81/$F78,
IF(AO$4&lt;'2.1 Kraftwerk allgemein'!$F$16+$F78,
('2.5 CAPEX'!$J81+SUM(OFFSET('2.5 CAPEX'!AT81,0,-MIN(MAX($F78-1-('2.1 Kraftwerk allgemein'!$F$16-'1.1 Allgemein'!$I$22+1),0),COLUMN(AF78)-1-('2.1 Kraftwerk allgemein'!$F$16-'1.1 Allgemein'!$I$22+1)),1,MIN(MAX($F78-('2.1 Kraftwerk allgemein'!$F$16-'1.1 Allgemein'!$I$22+1),1),COLUMN(AF78)-('2.1 Kraftwerk allgemein'!$F$16-'1.1 Allgemein'!$I$22+1)))))/$F78,
SUM(OFFSET('2.5 CAPEX'!AT81,0,-MIN($F78-1,COLUMN(AF78)-1),1,MIN($F78,COLUMN(AF78))))/$F78)))))))</f>
        <v/>
      </c>
      <c r="AP78" s="199" t="str">
        <f ca="1">IF('2.1 Kraftwerk allgemein'!$F$15&lt;'1.1 Allgemein'!$I$22,
IF(OR(ISNUMBER($D78)=FALSE,$F78=""),"",
IF(AND('2.5 CAPEX'!$L81&lt;&gt;"x",'2.5 CAPEX'!$M81&lt;&gt;"x"),0,
IF($F78=0,0,
IF(AP$4&lt;'2.1 Kraftwerk allgemein'!$F$16,0,
IF(AP$4='2.1 Kraftwerk allgemein'!$F$16,'2.5 CAPEX'!$J81/$F78,
IF(AP$4&lt;'2.1 Kraftwerk allgemein'!$F$16+$F78,
('2.5 CAPEX'!$J81+SUM(OFFSET('2.5 CAPEX'!AU81,0,-MIN(MAX($F78-1-('2.1 Kraftwerk allgemein'!$F$16-'2.1 Kraftwerk allgemein'!$F$15+1),0),COLUMN(AG78)-1-('2.1 Kraftwerk allgemein'!$F$16-'2.1 Kraftwerk allgemein'!$F$15+1)),1,MIN(MAX($F78-('2.1 Kraftwerk allgemein'!$F$16-'2.1 Kraftwerk allgemein'!$F$15+1),1),COLUMN(AG78)-('2.1 Kraftwerk allgemein'!$F$16-'2.1 Kraftwerk allgemein'!$F$15+1)))))/$F78,
SUM(OFFSET('2.5 CAPEX'!AU81,0,-MIN($F78-1,COLUMN(AG78)-1),1,MIN($F78,COLUMN(AG78))))/$F78)))))),
IF(OR(ISNUMBER($D78)=FALSE,$F78=""),"",
IF(AND('2.5 CAPEX'!$L81&lt;&gt;"x",'2.5 CAPEX'!$M81&lt;&gt;"x"),0,
IF($F78=0,0,
IF(AP$4&lt;'2.1 Kraftwerk allgemein'!$F$16,0,
IF(AP$4='2.1 Kraftwerk allgemein'!$F$16,'2.5 CAPEX'!$J81/$F78,
IF(AP$4&lt;'2.1 Kraftwerk allgemein'!$F$16+$F78,
('2.5 CAPEX'!$J81+SUM(OFFSET('2.5 CAPEX'!AU81,0,-MIN(MAX($F78-1-('2.1 Kraftwerk allgemein'!$F$16-'1.1 Allgemein'!$I$22+1),0),COLUMN(AG78)-1-('2.1 Kraftwerk allgemein'!$F$16-'1.1 Allgemein'!$I$22+1)),1,MIN(MAX($F78-('2.1 Kraftwerk allgemein'!$F$16-'1.1 Allgemein'!$I$22+1),1),COLUMN(AG78)-('2.1 Kraftwerk allgemein'!$F$16-'1.1 Allgemein'!$I$22+1)))))/$F78,
SUM(OFFSET('2.5 CAPEX'!AU81,0,-MIN($F78-1,COLUMN(AG78)-1),1,MIN($F78,COLUMN(AG78))))/$F78)))))))</f>
        <v/>
      </c>
      <c r="AQ78" s="199" t="str">
        <f ca="1">IF('2.1 Kraftwerk allgemein'!$F$15&lt;'1.1 Allgemein'!$I$22,
IF(OR(ISNUMBER($D78)=FALSE,$F78=""),"",
IF(AND('2.5 CAPEX'!$L81&lt;&gt;"x",'2.5 CAPEX'!$M81&lt;&gt;"x"),0,
IF($F78=0,0,
IF(AQ$4&lt;'2.1 Kraftwerk allgemein'!$F$16,0,
IF(AQ$4='2.1 Kraftwerk allgemein'!$F$16,'2.5 CAPEX'!$J81/$F78,
IF(AQ$4&lt;'2.1 Kraftwerk allgemein'!$F$16+$F78,
('2.5 CAPEX'!$J81+SUM(OFFSET('2.5 CAPEX'!AV81,0,-MIN(MAX($F78-1-('2.1 Kraftwerk allgemein'!$F$16-'2.1 Kraftwerk allgemein'!$F$15+1),0),COLUMN(AH78)-1-('2.1 Kraftwerk allgemein'!$F$16-'2.1 Kraftwerk allgemein'!$F$15+1)),1,MIN(MAX($F78-('2.1 Kraftwerk allgemein'!$F$16-'2.1 Kraftwerk allgemein'!$F$15+1),1),COLUMN(AH78)-('2.1 Kraftwerk allgemein'!$F$16-'2.1 Kraftwerk allgemein'!$F$15+1)))))/$F78,
SUM(OFFSET('2.5 CAPEX'!AV81,0,-MIN($F78-1,COLUMN(AH78)-1),1,MIN($F78,COLUMN(AH78))))/$F78)))))),
IF(OR(ISNUMBER($D78)=FALSE,$F78=""),"",
IF(AND('2.5 CAPEX'!$L81&lt;&gt;"x",'2.5 CAPEX'!$M81&lt;&gt;"x"),0,
IF($F78=0,0,
IF(AQ$4&lt;'2.1 Kraftwerk allgemein'!$F$16,0,
IF(AQ$4='2.1 Kraftwerk allgemein'!$F$16,'2.5 CAPEX'!$J81/$F78,
IF(AQ$4&lt;'2.1 Kraftwerk allgemein'!$F$16+$F78,
('2.5 CAPEX'!$J81+SUM(OFFSET('2.5 CAPEX'!AV81,0,-MIN(MAX($F78-1-('2.1 Kraftwerk allgemein'!$F$16-'1.1 Allgemein'!$I$22+1),0),COLUMN(AH78)-1-('2.1 Kraftwerk allgemein'!$F$16-'1.1 Allgemein'!$I$22+1)),1,MIN(MAX($F78-('2.1 Kraftwerk allgemein'!$F$16-'1.1 Allgemein'!$I$22+1),1),COLUMN(AH78)-('2.1 Kraftwerk allgemein'!$F$16-'1.1 Allgemein'!$I$22+1)))))/$F78,
SUM(OFFSET('2.5 CAPEX'!AV81,0,-MIN($F78-1,COLUMN(AH78)-1),1,MIN($F78,COLUMN(AH78))))/$F78)))))))</f>
        <v/>
      </c>
      <c r="AR78" s="199" t="str">
        <f ca="1">IF('2.1 Kraftwerk allgemein'!$F$15&lt;'1.1 Allgemein'!$I$22,
IF(OR(ISNUMBER($D78)=FALSE,$F78=""),"",
IF(AND('2.5 CAPEX'!$L81&lt;&gt;"x",'2.5 CAPEX'!$M81&lt;&gt;"x"),0,
IF($F78=0,0,
IF(AR$4&lt;'2.1 Kraftwerk allgemein'!$F$16,0,
IF(AR$4='2.1 Kraftwerk allgemein'!$F$16,'2.5 CAPEX'!$J81/$F78,
IF(AR$4&lt;'2.1 Kraftwerk allgemein'!$F$16+$F78,
('2.5 CAPEX'!$J81+SUM(OFFSET('2.5 CAPEX'!AW81,0,-MIN(MAX($F78-1-('2.1 Kraftwerk allgemein'!$F$16-'2.1 Kraftwerk allgemein'!$F$15+1),0),COLUMN(AI78)-1-('2.1 Kraftwerk allgemein'!$F$16-'2.1 Kraftwerk allgemein'!$F$15+1)),1,MIN(MAX($F78-('2.1 Kraftwerk allgemein'!$F$16-'2.1 Kraftwerk allgemein'!$F$15+1),1),COLUMN(AI78)-('2.1 Kraftwerk allgemein'!$F$16-'2.1 Kraftwerk allgemein'!$F$15+1)))))/$F78,
SUM(OFFSET('2.5 CAPEX'!AW81,0,-MIN($F78-1,COLUMN(AI78)-1),1,MIN($F78,COLUMN(AI78))))/$F78)))))),
IF(OR(ISNUMBER($D78)=FALSE,$F78=""),"",
IF(AND('2.5 CAPEX'!$L81&lt;&gt;"x",'2.5 CAPEX'!$M81&lt;&gt;"x"),0,
IF($F78=0,0,
IF(AR$4&lt;'2.1 Kraftwerk allgemein'!$F$16,0,
IF(AR$4='2.1 Kraftwerk allgemein'!$F$16,'2.5 CAPEX'!$J81/$F78,
IF(AR$4&lt;'2.1 Kraftwerk allgemein'!$F$16+$F78,
('2.5 CAPEX'!$J81+SUM(OFFSET('2.5 CAPEX'!AW81,0,-MIN(MAX($F78-1-('2.1 Kraftwerk allgemein'!$F$16-'1.1 Allgemein'!$I$22+1),0),COLUMN(AI78)-1-('2.1 Kraftwerk allgemein'!$F$16-'1.1 Allgemein'!$I$22+1)),1,MIN(MAX($F78-('2.1 Kraftwerk allgemein'!$F$16-'1.1 Allgemein'!$I$22+1),1),COLUMN(AI78)-('2.1 Kraftwerk allgemein'!$F$16-'1.1 Allgemein'!$I$22+1)))))/$F78,
SUM(OFFSET('2.5 CAPEX'!AW81,0,-MIN($F78-1,COLUMN(AI78)-1),1,MIN($F78,COLUMN(AI78))))/$F78)))))))</f>
        <v/>
      </c>
      <c r="AS78" s="199" t="str">
        <f ca="1">IF('2.1 Kraftwerk allgemein'!$F$15&lt;'1.1 Allgemein'!$I$22,
IF(OR(ISNUMBER($D78)=FALSE,$F78=""),"",
IF(AND('2.5 CAPEX'!$L81&lt;&gt;"x",'2.5 CAPEX'!$M81&lt;&gt;"x"),0,
IF($F78=0,0,
IF(AS$4&lt;'2.1 Kraftwerk allgemein'!$F$16,0,
IF(AS$4='2.1 Kraftwerk allgemein'!$F$16,'2.5 CAPEX'!$J81/$F78,
IF(AS$4&lt;'2.1 Kraftwerk allgemein'!$F$16+$F78,
('2.5 CAPEX'!$J81+SUM(OFFSET('2.5 CAPEX'!AX81,0,-MIN(MAX($F78-1-('2.1 Kraftwerk allgemein'!$F$16-'2.1 Kraftwerk allgemein'!$F$15+1),0),COLUMN(AJ78)-1-('2.1 Kraftwerk allgemein'!$F$16-'2.1 Kraftwerk allgemein'!$F$15+1)),1,MIN(MAX($F78-('2.1 Kraftwerk allgemein'!$F$16-'2.1 Kraftwerk allgemein'!$F$15+1),1),COLUMN(AJ78)-('2.1 Kraftwerk allgemein'!$F$16-'2.1 Kraftwerk allgemein'!$F$15+1)))))/$F78,
SUM(OFFSET('2.5 CAPEX'!AX81,0,-MIN($F78-1,COLUMN(AJ78)-1),1,MIN($F78,COLUMN(AJ78))))/$F78)))))),
IF(OR(ISNUMBER($D78)=FALSE,$F78=""),"",
IF(AND('2.5 CAPEX'!$L81&lt;&gt;"x",'2.5 CAPEX'!$M81&lt;&gt;"x"),0,
IF($F78=0,0,
IF(AS$4&lt;'2.1 Kraftwerk allgemein'!$F$16,0,
IF(AS$4='2.1 Kraftwerk allgemein'!$F$16,'2.5 CAPEX'!$J81/$F78,
IF(AS$4&lt;'2.1 Kraftwerk allgemein'!$F$16+$F78,
('2.5 CAPEX'!$J81+SUM(OFFSET('2.5 CAPEX'!AX81,0,-MIN(MAX($F78-1-('2.1 Kraftwerk allgemein'!$F$16-'1.1 Allgemein'!$I$22+1),0),COLUMN(AJ78)-1-('2.1 Kraftwerk allgemein'!$F$16-'1.1 Allgemein'!$I$22+1)),1,MIN(MAX($F78-('2.1 Kraftwerk allgemein'!$F$16-'1.1 Allgemein'!$I$22+1),1),COLUMN(AJ78)-('2.1 Kraftwerk allgemein'!$F$16-'1.1 Allgemein'!$I$22+1)))))/$F78,
SUM(OFFSET('2.5 CAPEX'!AX81,0,-MIN($F78-1,COLUMN(AJ78)-1),1,MIN($F78,COLUMN(AJ78))))/$F78)))))))</f>
        <v/>
      </c>
      <c r="AT78" s="199" t="str">
        <f ca="1">IF('2.1 Kraftwerk allgemein'!$F$15&lt;'1.1 Allgemein'!$I$22,
IF(OR(ISNUMBER($D78)=FALSE,$F78=""),"",
IF(AND('2.5 CAPEX'!$L81&lt;&gt;"x",'2.5 CAPEX'!$M81&lt;&gt;"x"),0,
IF($F78=0,0,
IF(AT$4&lt;'2.1 Kraftwerk allgemein'!$F$16,0,
IF(AT$4='2.1 Kraftwerk allgemein'!$F$16,'2.5 CAPEX'!$J81/$F78,
IF(AT$4&lt;'2.1 Kraftwerk allgemein'!$F$16+$F78,
('2.5 CAPEX'!$J81+SUM(OFFSET('2.5 CAPEX'!AY81,0,-MIN(MAX($F78-1-('2.1 Kraftwerk allgemein'!$F$16-'2.1 Kraftwerk allgemein'!$F$15+1),0),COLUMN(AK78)-1-('2.1 Kraftwerk allgemein'!$F$16-'2.1 Kraftwerk allgemein'!$F$15+1)),1,MIN(MAX($F78-('2.1 Kraftwerk allgemein'!$F$16-'2.1 Kraftwerk allgemein'!$F$15+1),1),COLUMN(AK78)-('2.1 Kraftwerk allgemein'!$F$16-'2.1 Kraftwerk allgemein'!$F$15+1)))))/$F78,
SUM(OFFSET('2.5 CAPEX'!AY81,0,-MIN($F78-1,COLUMN(AK78)-1),1,MIN($F78,COLUMN(AK78))))/$F78)))))),
IF(OR(ISNUMBER($D78)=FALSE,$F78=""),"",
IF(AND('2.5 CAPEX'!$L81&lt;&gt;"x",'2.5 CAPEX'!$M81&lt;&gt;"x"),0,
IF($F78=0,0,
IF(AT$4&lt;'2.1 Kraftwerk allgemein'!$F$16,0,
IF(AT$4='2.1 Kraftwerk allgemein'!$F$16,'2.5 CAPEX'!$J81/$F78,
IF(AT$4&lt;'2.1 Kraftwerk allgemein'!$F$16+$F78,
('2.5 CAPEX'!$J81+SUM(OFFSET('2.5 CAPEX'!AY81,0,-MIN(MAX($F78-1-('2.1 Kraftwerk allgemein'!$F$16-'1.1 Allgemein'!$I$22+1),0),COLUMN(AK78)-1-('2.1 Kraftwerk allgemein'!$F$16-'1.1 Allgemein'!$I$22+1)),1,MIN(MAX($F78-('2.1 Kraftwerk allgemein'!$F$16-'1.1 Allgemein'!$I$22+1),1),COLUMN(AK78)-('2.1 Kraftwerk allgemein'!$F$16-'1.1 Allgemein'!$I$22+1)))))/$F78,
SUM(OFFSET('2.5 CAPEX'!AY81,0,-MIN($F78-1,COLUMN(AK78)-1),1,MIN($F78,COLUMN(AK78))))/$F78)))))))</f>
        <v/>
      </c>
      <c r="AU78" s="199" t="str">
        <f ca="1">IF('2.1 Kraftwerk allgemein'!$F$15&lt;'1.1 Allgemein'!$I$22,
IF(OR(ISNUMBER($D78)=FALSE,$F78=""),"",
IF(AND('2.5 CAPEX'!$L81&lt;&gt;"x",'2.5 CAPEX'!$M81&lt;&gt;"x"),0,
IF($F78=0,0,
IF(AU$4&lt;'2.1 Kraftwerk allgemein'!$F$16,0,
IF(AU$4='2.1 Kraftwerk allgemein'!$F$16,'2.5 CAPEX'!$J81/$F78,
IF(AU$4&lt;'2.1 Kraftwerk allgemein'!$F$16+$F78,
('2.5 CAPEX'!$J81+SUM(OFFSET('2.5 CAPEX'!AZ81,0,-MIN(MAX($F78-1-('2.1 Kraftwerk allgemein'!$F$16-'2.1 Kraftwerk allgemein'!$F$15+1),0),COLUMN(AL78)-1-('2.1 Kraftwerk allgemein'!$F$16-'2.1 Kraftwerk allgemein'!$F$15+1)),1,MIN(MAX($F78-('2.1 Kraftwerk allgemein'!$F$16-'2.1 Kraftwerk allgemein'!$F$15+1),1),COLUMN(AL78)-('2.1 Kraftwerk allgemein'!$F$16-'2.1 Kraftwerk allgemein'!$F$15+1)))))/$F78,
SUM(OFFSET('2.5 CAPEX'!AZ81,0,-MIN($F78-1,COLUMN(AL78)-1),1,MIN($F78,COLUMN(AL78))))/$F78)))))),
IF(OR(ISNUMBER($D78)=FALSE,$F78=""),"",
IF(AND('2.5 CAPEX'!$L81&lt;&gt;"x",'2.5 CAPEX'!$M81&lt;&gt;"x"),0,
IF($F78=0,0,
IF(AU$4&lt;'2.1 Kraftwerk allgemein'!$F$16,0,
IF(AU$4='2.1 Kraftwerk allgemein'!$F$16,'2.5 CAPEX'!$J81/$F78,
IF(AU$4&lt;'2.1 Kraftwerk allgemein'!$F$16+$F78,
('2.5 CAPEX'!$J81+SUM(OFFSET('2.5 CAPEX'!AZ81,0,-MIN(MAX($F78-1-('2.1 Kraftwerk allgemein'!$F$16-'1.1 Allgemein'!$I$22+1),0),COLUMN(AL78)-1-('2.1 Kraftwerk allgemein'!$F$16-'1.1 Allgemein'!$I$22+1)),1,MIN(MAX($F78-('2.1 Kraftwerk allgemein'!$F$16-'1.1 Allgemein'!$I$22+1),1),COLUMN(AL78)-('2.1 Kraftwerk allgemein'!$F$16-'1.1 Allgemein'!$I$22+1)))))/$F78,
SUM(OFFSET('2.5 CAPEX'!AZ81,0,-MIN($F78-1,COLUMN(AL78)-1),1,MIN($F78,COLUMN(AL78))))/$F78)))))))</f>
        <v/>
      </c>
      <c r="AV78" s="199" t="str">
        <f ca="1">IF('2.1 Kraftwerk allgemein'!$F$15&lt;'1.1 Allgemein'!$I$22,
IF(OR(ISNUMBER($D78)=FALSE,$F78=""),"",
IF(AND('2.5 CAPEX'!$L81&lt;&gt;"x",'2.5 CAPEX'!$M81&lt;&gt;"x"),0,
IF($F78=0,0,
IF(AV$4&lt;'2.1 Kraftwerk allgemein'!$F$16,0,
IF(AV$4='2.1 Kraftwerk allgemein'!$F$16,'2.5 CAPEX'!$J81/$F78,
IF(AV$4&lt;'2.1 Kraftwerk allgemein'!$F$16+$F78,
('2.5 CAPEX'!$J81+SUM(OFFSET('2.5 CAPEX'!BA81,0,-MIN(MAX($F78-1-('2.1 Kraftwerk allgemein'!$F$16-'2.1 Kraftwerk allgemein'!$F$15+1),0),COLUMN(AM78)-1-('2.1 Kraftwerk allgemein'!$F$16-'2.1 Kraftwerk allgemein'!$F$15+1)),1,MIN(MAX($F78-('2.1 Kraftwerk allgemein'!$F$16-'2.1 Kraftwerk allgemein'!$F$15+1),1),COLUMN(AM78)-('2.1 Kraftwerk allgemein'!$F$16-'2.1 Kraftwerk allgemein'!$F$15+1)))))/$F78,
SUM(OFFSET('2.5 CAPEX'!BA81,0,-MIN($F78-1,COLUMN(AM78)-1),1,MIN($F78,COLUMN(AM78))))/$F78)))))),
IF(OR(ISNUMBER($D78)=FALSE,$F78=""),"",
IF(AND('2.5 CAPEX'!$L81&lt;&gt;"x",'2.5 CAPEX'!$M81&lt;&gt;"x"),0,
IF($F78=0,0,
IF(AV$4&lt;'2.1 Kraftwerk allgemein'!$F$16,0,
IF(AV$4='2.1 Kraftwerk allgemein'!$F$16,'2.5 CAPEX'!$J81/$F78,
IF(AV$4&lt;'2.1 Kraftwerk allgemein'!$F$16+$F78,
('2.5 CAPEX'!$J81+SUM(OFFSET('2.5 CAPEX'!BA81,0,-MIN(MAX($F78-1-('2.1 Kraftwerk allgemein'!$F$16-'1.1 Allgemein'!$I$22+1),0),COLUMN(AM78)-1-('2.1 Kraftwerk allgemein'!$F$16-'1.1 Allgemein'!$I$22+1)),1,MIN(MAX($F78-('2.1 Kraftwerk allgemein'!$F$16-'1.1 Allgemein'!$I$22+1),1),COLUMN(AM78)-('2.1 Kraftwerk allgemein'!$F$16-'1.1 Allgemein'!$I$22+1)))))/$F78,
SUM(OFFSET('2.5 CAPEX'!BA81,0,-MIN($F78-1,COLUMN(AM78)-1),1,MIN($F78,COLUMN(AM78))))/$F78)))))))</f>
        <v/>
      </c>
      <c r="AW78" s="199" t="str">
        <f ca="1">IF('2.1 Kraftwerk allgemein'!$F$15&lt;'1.1 Allgemein'!$I$22,
IF(OR(ISNUMBER($D78)=FALSE,$F78=""),"",
IF(AND('2.5 CAPEX'!$L81&lt;&gt;"x",'2.5 CAPEX'!$M81&lt;&gt;"x"),0,
IF($F78=0,0,
IF(AW$4&lt;'2.1 Kraftwerk allgemein'!$F$16,0,
IF(AW$4='2.1 Kraftwerk allgemein'!$F$16,'2.5 CAPEX'!$J81/$F78,
IF(AW$4&lt;'2.1 Kraftwerk allgemein'!$F$16+$F78,
('2.5 CAPEX'!$J81+SUM(OFFSET('2.5 CAPEX'!BB81,0,-MIN(MAX($F78-1-('2.1 Kraftwerk allgemein'!$F$16-'2.1 Kraftwerk allgemein'!$F$15+1),0),COLUMN(AN78)-1-('2.1 Kraftwerk allgemein'!$F$16-'2.1 Kraftwerk allgemein'!$F$15+1)),1,MIN(MAX($F78-('2.1 Kraftwerk allgemein'!$F$16-'2.1 Kraftwerk allgemein'!$F$15+1),1),COLUMN(AN78)-('2.1 Kraftwerk allgemein'!$F$16-'2.1 Kraftwerk allgemein'!$F$15+1)))))/$F78,
SUM(OFFSET('2.5 CAPEX'!BB81,0,-MIN($F78-1,COLUMN(AN78)-1),1,MIN($F78,COLUMN(AN78))))/$F78)))))),
IF(OR(ISNUMBER($D78)=FALSE,$F78=""),"",
IF(AND('2.5 CAPEX'!$L81&lt;&gt;"x",'2.5 CAPEX'!$M81&lt;&gt;"x"),0,
IF($F78=0,0,
IF(AW$4&lt;'2.1 Kraftwerk allgemein'!$F$16,0,
IF(AW$4='2.1 Kraftwerk allgemein'!$F$16,'2.5 CAPEX'!$J81/$F78,
IF(AW$4&lt;'2.1 Kraftwerk allgemein'!$F$16+$F78,
('2.5 CAPEX'!$J81+SUM(OFFSET('2.5 CAPEX'!BB81,0,-MIN(MAX($F78-1-('2.1 Kraftwerk allgemein'!$F$16-'1.1 Allgemein'!$I$22+1),0),COLUMN(AN78)-1-('2.1 Kraftwerk allgemein'!$F$16-'1.1 Allgemein'!$I$22+1)),1,MIN(MAX($F78-('2.1 Kraftwerk allgemein'!$F$16-'1.1 Allgemein'!$I$22+1),1),COLUMN(AN78)-('2.1 Kraftwerk allgemein'!$F$16-'1.1 Allgemein'!$I$22+1)))))/$F78,
SUM(OFFSET('2.5 CAPEX'!BB81,0,-MIN($F78-1,COLUMN(AN78)-1),1,MIN($F78,COLUMN(AN78))))/$F78)))))))</f>
        <v/>
      </c>
      <c r="AX78" s="199" t="str">
        <f ca="1">IF('2.1 Kraftwerk allgemein'!$F$15&lt;'1.1 Allgemein'!$I$22,
IF(OR(ISNUMBER($D78)=FALSE,$F78=""),"",
IF(AND('2.5 CAPEX'!$L81&lt;&gt;"x",'2.5 CAPEX'!$M81&lt;&gt;"x"),0,
IF($F78=0,0,
IF(AX$4&lt;'2.1 Kraftwerk allgemein'!$F$16,0,
IF(AX$4='2.1 Kraftwerk allgemein'!$F$16,'2.5 CAPEX'!$J81/$F78,
IF(AX$4&lt;'2.1 Kraftwerk allgemein'!$F$16+$F78,
('2.5 CAPEX'!$J81+SUM(OFFSET('2.5 CAPEX'!BC81,0,-MIN(MAX($F78-1-('2.1 Kraftwerk allgemein'!$F$16-'2.1 Kraftwerk allgemein'!$F$15+1),0),COLUMN(AO78)-1-('2.1 Kraftwerk allgemein'!$F$16-'2.1 Kraftwerk allgemein'!$F$15+1)),1,MIN(MAX($F78-('2.1 Kraftwerk allgemein'!$F$16-'2.1 Kraftwerk allgemein'!$F$15+1),1),COLUMN(AO78)-('2.1 Kraftwerk allgemein'!$F$16-'2.1 Kraftwerk allgemein'!$F$15+1)))))/$F78,
SUM(OFFSET('2.5 CAPEX'!BC81,0,-MIN($F78-1,COLUMN(AO78)-1),1,MIN($F78,COLUMN(AO78))))/$F78)))))),
IF(OR(ISNUMBER($D78)=FALSE,$F78=""),"",
IF(AND('2.5 CAPEX'!$L81&lt;&gt;"x",'2.5 CAPEX'!$M81&lt;&gt;"x"),0,
IF($F78=0,0,
IF(AX$4&lt;'2.1 Kraftwerk allgemein'!$F$16,0,
IF(AX$4='2.1 Kraftwerk allgemein'!$F$16,'2.5 CAPEX'!$J81/$F78,
IF(AX$4&lt;'2.1 Kraftwerk allgemein'!$F$16+$F78,
('2.5 CAPEX'!$J81+SUM(OFFSET('2.5 CAPEX'!BC81,0,-MIN(MAX($F78-1-('2.1 Kraftwerk allgemein'!$F$16-'1.1 Allgemein'!$I$22+1),0),COLUMN(AO78)-1-('2.1 Kraftwerk allgemein'!$F$16-'1.1 Allgemein'!$I$22+1)),1,MIN(MAX($F78-('2.1 Kraftwerk allgemein'!$F$16-'1.1 Allgemein'!$I$22+1),1),COLUMN(AO78)-('2.1 Kraftwerk allgemein'!$F$16-'1.1 Allgemein'!$I$22+1)))))/$F78,
SUM(OFFSET('2.5 CAPEX'!BC81,0,-MIN($F78-1,COLUMN(AO78)-1),1,MIN($F78,COLUMN(AO78))))/$F78)))))))</f>
        <v/>
      </c>
      <c r="AY78" s="199" t="str">
        <f ca="1">IF('2.1 Kraftwerk allgemein'!$F$15&lt;'1.1 Allgemein'!$I$22,
IF(OR(ISNUMBER($D78)=FALSE,$F78=""),"",
IF(AND('2.5 CAPEX'!$L81&lt;&gt;"x",'2.5 CAPEX'!$M81&lt;&gt;"x"),0,
IF($F78=0,0,
IF(AY$4&lt;'2.1 Kraftwerk allgemein'!$F$16,0,
IF(AY$4='2.1 Kraftwerk allgemein'!$F$16,'2.5 CAPEX'!$J81/$F78,
IF(AY$4&lt;'2.1 Kraftwerk allgemein'!$F$16+$F78,
('2.5 CAPEX'!$J81+SUM(OFFSET('2.5 CAPEX'!BD81,0,-MIN(MAX($F78-1-('2.1 Kraftwerk allgemein'!$F$16-'2.1 Kraftwerk allgemein'!$F$15+1),0),COLUMN(AP78)-1-('2.1 Kraftwerk allgemein'!$F$16-'2.1 Kraftwerk allgemein'!$F$15+1)),1,MIN(MAX($F78-('2.1 Kraftwerk allgemein'!$F$16-'2.1 Kraftwerk allgemein'!$F$15+1),1),COLUMN(AP78)-('2.1 Kraftwerk allgemein'!$F$16-'2.1 Kraftwerk allgemein'!$F$15+1)))))/$F78,
SUM(OFFSET('2.5 CAPEX'!BD81,0,-MIN($F78-1,COLUMN(AP78)-1),1,MIN($F78,COLUMN(AP78))))/$F78)))))),
IF(OR(ISNUMBER($D78)=FALSE,$F78=""),"",
IF(AND('2.5 CAPEX'!$L81&lt;&gt;"x",'2.5 CAPEX'!$M81&lt;&gt;"x"),0,
IF($F78=0,0,
IF(AY$4&lt;'2.1 Kraftwerk allgemein'!$F$16,0,
IF(AY$4='2.1 Kraftwerk allgemein'!$F$16,'2.5 CAPEX'!$J81/$F78,
IF(AY$4&lt;'2.1 Kraftwerk allgemein'!$F$16+$F78,
('2.5 CAPEX'!$J81+SUM(OFFSET('2.5 CAPEX'!BD81,0,-MIN(MAX($F78-1-('2.1 Kraftwerk allgemein'!$F$16-'1.1 Allgemein'!$I$22+1),0),COLUMN(AP78)-1-('2.1 Kraftwerk allgemein'!$F$16-'1.1 Allgemein'!$I$22+1)),1,MIN(MAX($F78-('2.1 Kraftwerk allgemein'!$F$16-'1.1 Allgemein'!$I$22+1),1),COLUMN(AP78)-('2.1 Kraftwerk allgemein'!$F$16-'1.1 Allgemein'!$I$22+1)))))/$F78,
SUM(OFFSET('2.5 CAPEX'!BD81,0,-MIN($F78-1,COLUMN(AP78)-1),1,MIN($F78,COLUMN(AP78))))/$F78)))))))</f>
        <v/>
      </c>
      <c r="AZ78" s="199" t="str">
        <f ca="1">IF('2.1 Kraftwerk allgemein'!$F$15&lt;'1.1 Allgemein'!$I$22,
IF(OR(ISNUMBER($D78)=FALSE,$F78=""),"",
IF(AND('2.5 CAPEX'!$L81&lt;&gt;"x",'2.5 CAPEX'!$M81&lt;&gt;"x"),0,
IF($F78=0,0,
IF(AZ$4&lt;'2.1 Kraftwerk allgemein'!$F$16,0,
IF(AZ$4='2.1 Kraftwerk allgemein'!$F$16,'2.5 CAPEX'!$J81/$F78,
IF(AZ$4&lt;'2.1 Kraftwerk allgemein'!$F$16+$F78,
('2.5 CAPEX'!$J81+SUM(OFFSET('2.5 CAPEX'!BE81,0,-MIN(MAX($F78-1-('2.1 Kraftwerk allgemein'!$F$16-'2.1 Kraftwerk allgemein'!$F$15+1),0),COLUMN(AQ78)-1-('2.1 Kraftwerk allgemein'!$F$16-'2.1 Kraftwerk allgemein'!$F$15+1)),1,MIN(MAX($F78-('2.1 Kraftwerk allgemein'!$F$16-'2.1 Kraftwerk allgemein'!$F$15+1),1),COLUMN(AQ78)-('2.1 Kraftwerk allgemein'!$F$16-'2.1 Kraftwerk allgemein'!$F$15+1)))))/$F78,
SUM(OFFSET('2.5 CAPEX'!BE81,0,-MIN($F78-1,COLUMN(AQ78)-1),1,MIN($F78,COLUMN(AQ78))))/$F78)))))),
IF(OR(ISNUMBER($D78)=FALSE,$F78=""),"",
IF(AND('2.5 CAPEX'!$L81&lt;&gt;"x",'2.5 CAPEX'!$M81&lt;&gt;"x"),0,
IF($F78=0,0,
IF(AZ$4&lt;'2.1 Kraftwerk allgemein'!$F$16,0,
IF(AZ$4='2.1 Kraftwerk allgemein'!$F$16,'2.5 CAPEX'!$J81/$F78,
IF(AZ$4&lt;'2.1 Kraftwerk allgemein'!$F$16+$F78,
('2.5 CAPEX'!$J81+SUM(OFFSET('2.5 CAPEX'!BE81,0,-MIN(MAX($F78-1-('2.1 Kraftwerk allgemein'!$F$16-'1.1 Allgemein'!$I$22+1),0),COLUMN(AQ78)-1-('2.1 Kraftwerk allgemein'!$F$16-'1.1 Allgemein'!$I$22+1)),1,MIN(MAX($F78-('2.1 Kraftwerk allgemein'!$F$16-'1.1 Allgemein'!$I$22+1),1),COLUMN(AQ78)-('2.1 Kraftwerk allgemein'!$F$16-'1.1 Allgemein'!$I$22+1)))))/$F78,
SUM(OFFSET('2.5 CAPEX'!BE81,0,-MIN($F78-1,COLUMN(AQ78)-1),1,MIN($F78,COLUMN(AQ78))))/$F78)))))))</f>
        <v/>
      </c>
      <c r="BA78" s="199" t="str">
        <f ca="1">IF('2.1 Kraftwerk allgemein'!$F$15&lt;'1.1 Allgemein'!$I$22,
IF(OR(ISNUMBER($D78)=FALSE,$F78=""),"",
IF(AND('2.5 CAPEX'!$L81&lt;&gt;"x",'2.5 CAPEX'!$M81&lt;&gt;"x"),0,
IF($F78=0,0,
IF(BA$4&lt;'2.1 Kraftwerk allgemein'!$F$16,0,
IF(BA$4='2.1 Kraftwerk allgemein'!$F$16,'2.5 CAPEX'!$J81/$F78,
IF(BA$4&lt;'2.1 Kraftwerk allgemein'!$F$16+$F78,
('2.5 CAPEX'!$J81+SUM(OFFSET('2.5 CAPEX'!BF81,0,-MIN(MAX($F78-1-('2.1 Kraftwerk allgemein'!$F$16-'2.1 Kraftwerk allgemein'!$F$15+1),0),COLUMN(AR78)-1-('2.1 Kraftwerk allgemein'!$F$16-'2.1 Kraftwerk allgemein'!$F$15+1)),1,MIN(MAX($F78-('2.1 Kraftwerk allgemein'!$F$16-'2.1 Kraftwerk allgemein'!$F$15+1),1),COLUMN(AR78)-('2.1 Kraftwerk allgemein'!$F$16-'2.1 Kraftwerk allgemein'!$F$15+1)))))/$F78,
SUM(OFFSET('2.5 CAPEX'!BF81,0,-MIN($F78-1,COLUMN(AR78)-1),1,MIN($F78,COLUMN(AR78))))/$F78)))))),
IF(OR(ISNUMBER($D78)=FALSE,$F78=""),"",
IF(AND('2.5 CAPEX'!$L81&lt;&gt;"x",'2.5 CAPEX'!$M81&lt;&gt;"x"),0,
IF($F78=0,0,
IF(BA$4&lt;'2.1 Kraftwerk allgemein'!$F$16,0,
IF(BA$4='2.1 Kraftwerk allgemein'!$F$16,'2.5 CAPEX'!$J81/$F78,
IF(BA$4&lt;'2.1 Kraftwerk allgemein'!$F$16+$F78,
('2.5 CAPEX'!$J81+SUM(OFFSET('2.5 CAPEX'!BF81,0,-MIN(MAX($F78-1-('2.1 Kraftwerk allgemein'!$F$16-'1.1 Allgemein'!$I$22+1),0),COLUMN(AR78)-1-('2.1 Kraftwerk allgemein'!$F$16-'1.1 Allgemein'!$I$22+1)),1,MIN(MAX($F78-('2.1 Kraftwerk allgemein'!$F$16-'1.1 Allgemein'!$I$22+1),1),COLUMN(AR78)-('2.1 Kraftwerk allgemein'!$F$16-'1.1 Allgemein'!$I$22+1)))))/$F78,
SUM(OFFSET('2.5 CAPEX'!BF81,0,-MIN($F78-1,COLUMN(AR78)-1),1,MIN($F78,COLUMN(AR78))))/$F78)))))))</f>
        <v/>
      </c>
      <c r="BB78" s="199" t="str">
        <f ca="1">IF('2.1 Kraftwerk allgemein'!$F$15&lt;'1.1 Allgemein'!$I$22,
IF(OR(ISNUMBER($D78)=FALSE,$F78=""),"",
IF(AND('2.5 CAPEX'!$L81&lt;&gt;"x",'2.5 CAPEX'!$M81&lt;&gt;"x"),0,
IF($F78=0,0,
IF(BB$4&lt;'2.1 Kraftwerk allgemein'!$F$16,0,
IF(BB$4='2.1 Kraftwerk allgemein'!$F$16,'2.5 CAPEX'!$J81/$F78,
IF(BB$4&lt;'2.1 Kraftwerk allgemein'!$F$16+$F78,
('2.5 CAPEX'!$J81+SUM(OFFSET('2.5 CAPEX'!BG81,0,-MIN(MAX($F78-1-('2.1 Kraftwerk allgemein'!$F$16-'2.1 Kraftwerk allgemein'!$F$15+1),0),COLUMN(AS78)-1-('2.1 Kraftwerk allgemein'!$F$16-'2.1 Kraftwerk allgemein'!$F$15+1)),1,MIN(MAX($F78-('2.1 Kraftwerk allgemein'!$F$16-'2.1 Kraftwerk allgemein'!$F$15+1),1),COLUMN(AS78)-('2.1 Kraftwerk allgemein'!$F$16-'2.1 Kraftwerk allgemein'!$F$15+1)))))/$F78,
SUM(OFFSET('2.5 CAPEX'!BG81,0,-MIN($F78-1,COLUMN(AS78)-1),1,MIN($F78,COLUMN(AS78))))/$F78)))))),
IF(OR(ISNUMBER($D78)=FALSE,$F78=""),"",
IF(AND('2.5 CAPEX'!$L81&lt;&gt;"x",'2.5 CAPEX'!$M81&lt;&gt;"x"),0,
IF($F78=0,0,
IF(BB$4&lt;'2.1 Kraftwerk allgemein'!$F$16,0,
IF(BB$4='2.1 Kraftwerk allgemein'!$F$16,'2.5 CAPEX'!$J81/$F78,
IF(BB$4&lt;'2.1 Kraftwerk allgemein'!$F$16+$F78,
('2.5 CAPEX'!$J81+SUM(OFFSET('2.5 CAPEX'!BG81,0,-MIN(MAX($F78-1-('2.1 Kraftwerk allgemein'!$F$16-'1.1 Allgemein'!$I$22+1),0),COLUMN(AS78)-1-('2.1 Kraftwerk allgemein'!$F$16-'1.1 Allgemein'!$I$22+1)),1,MIN(MAX($F78-('2.1 Kraftwerk allgemein'!$F$16-'1.1 Allgemein'!$I$22+1),1),COLUMN(AS78)-('2.1 Kraftwerk allgemein'!$F$16-'1.1 Allgemein'!$I$22+1)))))/$F78,
SUM(OFFSET('2.5 CAPEX'!BG81,0,-MIN($F78-1,COLUMN(AS78)-1),1,MIN($F78,COLUMN(AS78))))/$F78)))))))</f>
        <v/>
      </c>
      <c r="BC78" s="199" t="str">
        <f ca="1">IF('2.1 Kraftwerk allgemein'!$F$15&lt;'1.1 Allgemein'!$I$22,
IF(OR(ISNUMBER($D78)=FALSE,$F78=""),"",
IF(AND('2.5 CAPEX'!$L81&lt;&gt;"x",'2.5 CAPEX'!$M81&lt;&gt;"x"),0,
IF($F78=0,0,
IF(BC$4&lt;'2.1 Kraftwerk allgemein'!$F$16,0,
IF(BC$4='2.1 Kraftwerk allgemein'!$F$16,'2.5 CAPEX'!$J81/$F78,
IF(BC$4&lt;'2.1 Kraftwerk allgemein'!$F$16+$F78,
('2.5 CAPEX'!$J81+SUM(OFFSET('2.5 CAPEX'!BH81,0,-MIN(MAX($F78-1-('2.1 Kraftwerk allgemein'!$F$16-'2.1 Kraftwerk allgemein'!$F$15+1),0),COLUMN(AT78)-1-('2.1 Kraftwerk allgemein'!$F$16-'2.1 Kraftwerk allgemein'!$F$15+1)),1,MIN(MAX($F78-('2.1 Kraftwerk allgemein'!$F$16-'2.1 Kraftwerk allgemein'!$F$15+1),1),COLUMN(AT78)-('2.1 Kraftwerk allgemein'!$F$16-'2.1 Kraftwerk allgemein'!$F$15+1)))))/$F78,
SUM(OFFSET('2.5 CAPEX'!BH81,0,-MIN($F78-1,COLUMN(AT78)-1),1,MIN($F78,COLUMN(AT78))))/$F78)))))),
IF(OR(ISNUMBER($D78)=FALSE,$F78=""),"",
IF(AND('2.5 CAPEX'!$L81&lt;&gt;"x",'2.5 CAPEX'!$M81&lt;&gt;"x"),0,
IF($F78=0,0,
IF(BC$4&lt;'2.1 Kraftwerk allgemein'!$F$16,0,
IF(BC$4='2.1 Kraftwerk allgemein'!$F$16,'2.5 CAPEX'!$J81/$F78,
IF(BC$4&lt;'2.1 Kraftwerk allgemein'!$F$16+$F78,
('2.5 CAPEX'!$J81+SUM(OFFSET('2.5 CAPEX'!BH81,0,-MIN(MAX($F78-1-('2.1 Kraftwerk allgemein'!$F$16-'1.1 Allgemein'!$I$22+1),0),COLUMN(AT78)-1-('2.1 Kraftwerk allgemein'!$F$16-'1.1 Allgemein'!$I$22+1)),1,MIN(MAX($F78-('2.1 Kraftwerk allgemein'!$F$16-'1.1 Allgemein'!$I$22+1),1),COLUMN(AT78)-('2.1 Kraftwerk allgemein'!$F$16-'1.1 Allgemein'!$I$22+1)))))/$F78,
SUM(OFFSET('2.5 CAPEX'!BH81,0,-MIN($F78-1,COLUMN(AT78)-1),1,MIN($F78,COLUMN(AT78))))/$F78)))))))</f>
        <v/>
      </c>
      <c r="BD78" s="199" t="str">
        <f ca="1">IF('2.1 Kraftwerk allgemein'!$F$15&lt;'1.1 Allgemein'!$I$22,
IF(OR(ISNUMBER($D78)=FALSE,$F78=""),"",
IF(AND('2.5 CAPEX'!$L81&lt;&gt;"x",'2.5 CAPEX'!$M81&lt;&gt;"x"),0,
IF($F78=0,0,
IF(BD$4&lt;'2.1 Kraftwerk allgemein'!$F$16,0,
IF(BD$4='2.1 Kraftwerk allgemein'!$F$16,'2.5 CAPEX'!$J81/$F78,
IF(BD$4&lt;'2.1 Kraftwerk allgemein'!$F$16+$F78,
('2.5 CAPEX'!$J81+SUM(OFFSET('2.5 CAPEX'!BI81,0,-MIN(MAX($F78-1-('2.1 Kraftwerk allgemein'!$F$16-'2.1 Kraftwerk allgemein'!$F$15+1),0),COLUMN(AU78)-1-('2.1 Kraftwerk allgemein'!$F$16-'2.1 Kraftwerk allgemein'!$F$15+1)),1,MIN(MAX($F78-('2.1 Kraftwerk allgemein'!$F$16-'2.1 Kraftwerk allgemein'!$F$15+1),1),COLUMN(AU78)-('2.1 Kraftwerk allgemein'!$F$16-'2.1 Kraftwerk allgemein'!$F$15+1)))))/$F78,
SUM(OFFSET('2.5 CAPEX'!BI81,0,-MIN($F78-1,COLUMN(AU78)-1),1,MIN($F78,COLUMN(AU78))))/$F78)))))),
IF(OR(ISNUMBER($D78)=FALSE,$F78=""),"",
IF(AND('2.5 CAPEX'!$L81&lt;&gt;"x",'2.5 CAPEX'!$M81&lt;&gt;"x"),0,
IF($F78=0,0,
IF(BD$4&lt;'2.1 Kraftwerk allgemein'!$F$16,0,
IF(BD$4='2.1 Kraftwerk allgemein'!$F$16,'2.5 CAPEX'!$J81/$F78,
IF(BD$4&lt;'2.1 Kraftwerk allgemein'!$F$16+$F78,
('2.5 CAPEX'!$J81+SUM(OFFSET('2.5 CAPEX'!BI81,0,-MIN(MAX($F78-1-('2.1 Kraftwerk allgemein'!$F$16-'1.1 Allgemein'!$I$22+1),0),COLUMN(AU78)-1-('2.1 Kraftwerk allgemein'!$F$16-'1.1 Allgemein'!$I$22+1)),1,MIN(MAX($F78-('2.1 Kraftwerk allgemein'!$F$16-'1.1 Allgemein'!$I$22+1),1),COLUMN(AU78)-('2.1 Kraftwerk allgemein'!$F$16-'1.1 Allgemein'!$I$22+1)))))/$F78,
SUM(OFFSET('2.5 CAPEX'!BI81,0,-MIN($F78-1,COLUMN(AU78)-1),1,MIN($F78,COLUMN(AU78))))/$F78)))))))</f>
        <v/>
      </c>
      <c r="BE78" s="199" t="str">
        <f ca="1">IF('2.1 Kraftwerk allgemein'!$F$15&lt;'1.1 Allgemein'!$I$22,
IF(OR(ISNUMBER($D78)=FALSE,$F78=""),"",
IF(AND('2.5 CAPEX'!$L81&lt;&gt;"x",'2.5 CAPEX'!$M81&lt;&gt;"x"),0,
IF($F78=0,0,
IF(BE$4&lt;'2.1 Kraftwerk allgemein'!$F$16,0,
IF(BE$4='2.1 Kraftwerk allgemein'!$F$16,'2.5 CAPEX'!$J81/$F78,
IF(BE$4&lt;'2.1 Kraftwerk allgemein'!$F$16+$F78,
('2.5 CAPEX'!$J81+SUM(OFFSET('2.5 CAPEX'!BJ81,0,-MIN(MAX($F78-1-('2.1 Kraftwerk allgemein'!$F$16-'2.1 Kraftwerk allgemein'!$F$15+1),0),COLUMN(AV78)-1-('2.1 Kraftwerk allgemein'!$F$16-'2.1 Kraftwerk allgemein'!$F$15+1)),1,MIN(MAX($F78-('2.1 Kraftwerk allgemein'!$F$16-'2.1 Kraftwerk allgemein'!$F$15+1),1),COLUMN(AV78)-('2.1 Kraftwerk allgemein'!$F$16-'2.1 Kraftwerk allgemein'!$F$15+1)))))/$F78,
SUM(OFFSET('2.5 CAPEX'!BJ81,0,-MIN($F78-1,COLUMN(AV78)-1),1,MIN($F78,COLUMN(AV78))))/$F78)))))),
IF(OR(ISNUMBER($D78)=FALSE,$F78=""),"",
IF(AND('2.5 CAPEX'!$L81&lt;&gt;"x",'2.5 CAPEX'!$M81&lt;&gt;"x"),0,
IF($F78=0,0,
IF(BE$4&lt;'2.1 Kraftwerk allgemein'!$F$16,0,
IF(BE$4='2.1 Kraftwerk allgemein'!$F$16,'2.5 CAPEX'!$J81/$F78,
IF(BE$4&lt;'2.1 Kraftwerk allgemein'!$F$16+$F78,
('2.5 CAPEX'!$J81+SUM(OFFSET('2.5 CAPEX'!BJ81,0,-MIN(MAX($F78-1-('2.1 Kraftwerk allgemein'!$F$16-'1.1 Allgemein'!$I$22+1),0),COLUMN(AV78)-1-('2.1 Kraftwerk allgemein'!$F$16-'1.1 Allgemein'!$I$22+1)),1,MIN(MAX($F78-('2.1 Kraftwerk allgemein'!$F$16-'1.1 Allgemein'!$I$22+1),1),COLUMN(AV78)-('2.1 Kraftwerk allgemein'!$F$16-'1.1 Allgemein'!$I$22+1)))))/$F78,
SUM(OFFSET('2.5 CAPEX'!BJ81,0,-MIN($F78-1,COLUMN(AV78)-1),1,MIN($F78,COLUMN(AV78))))/$F78)))))))</f>
        <v/>
      </c>
      <c r="BF78" s="199" t="str">
        <f ca="1">IF('2.1 Kraftwerk allgemein'!$F$15&lt;'1.1 Allgemein'!$I$22,
IF(OR(ISNUMBER($D78)=FALSE,$F78=""),"",
IF(AND('2.5 CAPEX'!$L81&lt;&gt;"x",'2.5 CAPEX'!$M81&lt;&gt;"x"),0,
IF($F78=0,0,
IF(BF$4&lt;'2.1 Kraftwerk allgemein'!$F$16,0,
IF(BF$4='2.1 Kraftwerk allgemein'!$F$16,'2.5 CAPEX'!$J81/$F78,
IF(BF$4&lt;'2.1 Kraftwerk allgemein'!$F$16+$F78,
('2.5 CAPEX'!$J81+SUM(OFFSET('2.5 CAPEX'!BK81,0,-MIN(MAX($F78-1-('2.1 Kraftwerk allgemein'!$F$16-'2.1 Kraftwerk allgemein'!$F$15+1),0),COLUMN(AW78)-1-('2.1 Kraftwerk allgemein'!$F$16-'2.1 Kraftwerk allgemein'!$F$15+1)),1,MIN(MAX($F78-('2.1 Kraftwerk allgemein'!$F$16-'2.1 Kraftwerk allgemein'!$F$15+1),1),COLUMN(AW78)-('2.1 Kraftwerk allgemein'!$F$16-'2.1 Kraftwerk allgemein'!$F$15+1)))))/$F78,
SUM(OFFSET('2.5 CAPEX'!BK81,0,-MIN($F78-1,COLUMN(AW78)-1),1,MIN($F78,COLUMN(AW78))))/$F78)))))),
IF(OR(ISNUMBER($D78)=FALSE,$F78=""),"",
IF(AND('2.5 CAPEX'!$L81&lt;&gt;"x",'2.5 CAPEX'!$M81&lt;&gt;"x"),0,
IF($F78=0,0,
IF(BF$4&lt;'2.1 Kraftwerk allgemein'!$F$16,0,
IF(BF$4='2.1 Kraftwerk allgemein'!$F$16,'2.5 CAPEX'!$J81/$F78,
IF(BF$4&lt;'2.1 Kraftwerk allgemein'!$F$16+$F78,
('2.5 CAPEX'!$J81+SUM(OFFSET('2.5 CAPEX'!BK81,0,-MIN(MAX($F78-1-('2.1 Kraftwerk allgemein'!$F$16-'1.1 Allgemein'!$I$22+1),0),COLUMN(AW78)-1-('2.1 Kraftwerk allgemein'!$F$16-'1.1 Allgemein'!$I$22+1)),1,MIN(MAX($F78-('2.1 Kraftwerk allgemein'!$F$16-'1.1 Allgemein'!$I$22+1),1),COLUMN(AW78)-('2.1 Kraftwerk allgemein'!$F$16-'1.1 Allgemein'!$I$22+1)))))/$F78,
SUM(OFFSET('2.5 CAPEX'!BK81,0,-MIN($F78-1,COLUMN(AW78)-1),1,MIN($F78,COLUMN(AW78))))/$F78)))))))</f>
        <v/>
      </c>
      <c r="BG78" s="199" t="str">
        <f ca="1">IF('2.1 Kraftwerk allgemein'!$F$15&lt;'1.1 Allgemein'!$I$22,
IF(OR(ISNUMBER($D78)=FALSE,$F78=""),"",
IF(AND('2.5 CAPEX'!$L81&lt;&gt;"x",'2.5 CAPEX'!$M81&lt;&gt;"x"),0,
IF($F78=0,0,
IF(BG$4&lt;'2.1 Kraftwerk allgemein'!$F$16,0,
IF(BG$4='2.1 Kraftwerk allgemein'!$F$16,'2.5 CAPEX'!$J81/$F78,
IF(BG$4&lt;'2.1 Kraftwerk allgemein'!$F$16+$F78,
('2.5 CAPEX'!$J81+SUM(OFFSET('2.5 CAPEX'!BL81,0,-MIN(MAX($F78-1-('2.1 Kraftwerk allgemein'!$F$16-'2.1 Kraftwerk allgemein'!$F$15+1),0),COLUMN(AX78)-1-('2.1 Kraftwerk allgemein'!$F$16-'2.1 Kraftwerk allgemein'!$F$15+1)),1,MIN(MAX($F78-('2.1 Kraftwerk allgemein'!$F$16-'2.1 Kraftwerk allgemein'!$F$15+1),1),COLUMN(AX78)-('2.1 Kraftwerk allgemein'!$F$16-'2.1 Kraftwerk allgemein'!$F$15+1)))))/$F78,
SUM(OFFSET('2.5 CAPEX'!BL81,0,-MIN($F78-1,COLUMN(AX78)-1),1,MIN($F78,COLUMN(AX78))))/$F78)))))),
IF(OR(ISNUMBER($D78)=FALSE,$F78=""),"",
IF(AND('2.5 CAPEX'!$L81&lt;&gt;"x",'2.5 CAPEX'!$M81&lt;&gt;"x"),0,
IF($F78=0,0,
IF(BG$4&lt;'2.1 Kraftwerk allgemein'!$F$16,0,
IF(BG$4='2.1 Kraftwerk allgemein'!$F$16,'2.5 CAPEX'!$J81/$F78,
IF(BG$4&lt;'2.1 Kraftwerk allgemein'!$F$16+$F78,
('2.5 CAPEX'!$J81+SUM(OFFSET('2.5 CAPEX'!BL81,0,-MIN(MAX($F78-1-('2.1 Kraftwerk allgemein'!$F$16-'1.1 Allgemein'!$I$22+1),0),COLUMN(AX78)-1-('2.1 Kraftwerk allgemein'!$F$16-'1.1 Allgemein'!$I$22+1)),1,MIN(MAX($F78-('2.1 Kraftwerk allgemein'!$F$16-'1.1 Allgemein'!$I$22+1),1),COLUMN(AX78)-('2.1 Kraftwerk allgemein'!$F$16-'1.1 Allgemein'!$I$22+1)))))/$F78,
SUM(OFFSET('2.5 CAPEX'!BL81,0,-MIN($F78-1,COLUMN(AX78)-1),1,MIN($F78,COLUMN(AX78))))/$F78)))))))</f>
        <v/>
      </c>
      <c r="BH78" s="199" t="str">
        <f ca="1">IF('2.1 Kraftwerk allgemein'!$F$15&lt;'1.1 Allgemein'!$I$22,
IF(OR(ISNUMBER($D78)=FALSE,$F78=""),"",
IF(AND('2.5 CAPEX'!$L81&lt;&gt;"x",'2.5 CAPEX'!$M81&lt;&gt;"x"),0,
IF($F78=0,0,
IF(BH$4&lt;'2.1 Kraftwerk allgemein'!$F$16,0,
IF(BH$4='2.1 Kraftwerk allgemein'!$F$16,'2.5 CAPEX'!$J81/$F78,
IF(BH$4&lt;'2.1 Kraftwerk allgemein'!$F$16+$F78,
('2.5 CAPEX'!$J81+SUM(OFFSET('2.5 CAPEX'!BM81,0,-MIN(MAX($F78-1-('2.1 Kraftwerk allgemein'!$F$16-'2.1 Kraftwerk allgemein'!$F$15+1),0),COLUMN(AY78)-1-('2.1 Kraftwerk allgemein'!$F$16-'2.1 Kraftwerk allgemein'!$F$15+1)),1,MIN(MAX($F78-('2.1 Kraftwerk allgemein'!$F$16-'2.1 Kraftwerk allgemein'!$F$15+1),1),COLUMN(AY78)-('2.1 Kraftwerk allgemein'!$F$16-'2.1 Kraftwerk allgemein'!$F$15+1)))))/$F78,
SUM(OFFSET('2.5 CAPEX'!BM81,0,-MIN($F78-1,COLUMN(AY78)-1),1,MIN($F78,COLUMN(AY78))))/$F78)))))),
IF(OR(ISNUMBER($D78)=FALSE,$F78=""),"",
IF(AND('2.5 CAPEX'!$L81&lt;&gt;"x",'2.5 CAPEX'!$M81&lt;&gt;"x"),0,
IF($F78=0,0,
IF(BH$4&lt;'2.1 Kraftwerk allgemein'!$F$16,0,
IF(BH$4='2.1 Kraftwerk allgemein'!$F$16,'2.5 CAPEX'!$J81/$F78,
IF(BH$4&lt;'2.1 Kraftwerk allgemein'!$F$16+$F78,
('2.5 CAPEX'!$J81+SUM(OFFSET('2.5 CAPEX'!BM81,0,-MIN(MAX($F78-1-('2.1 Kraftwerk allgemein'!$F$16-'1.1 Allgemein'!$I$22+1),0),COLUMN(AY78)-1-('2.1 Kraftwerk allgemein'!$F$16-'1.1 Allgemein'!$I$22+1)),1,MIN(MAX($F78-('2.1 Kraftwerk allgemein'!$F$16-'1.1 Allgemein'!$I$22+1),1),COLUMN(AY78)-('2.1 Kraftwerk allgemein'!$F$16-'1.1 Allgemein'!$I$22+1)))))/$F78,
SUM(OFFSET('2.5 CAPEX'!BM81,0,-MIN($F78-1,COLUMN(AY78)-1),1,MIN($F78,COLUMN(AY78))))/$F78)))))))</f>
        <v/>
      </c>
      <c r="BI78" s="199" t="str">
        <f ca="1">IF('2.1 Kraftwerk allgemein'!$F$15&lt;'1.1 Allgemein'!$I$22,
IF(OR(ISNUMBER($D78)=FALSE,$F78=""),"",
IF(AND('2.5 CAPEX'!$L81&lt;&gt;"x",'2.5 CAPEX'!$M81&lt;&gt;"x"),0,
IF($F78=0,0,
IF(BI$4&lt;'2.1 Kraftwerk allgemein'!$F$16,0,
IF(BI$4='2.1 Kraftwerk allgemein'!$F$16,'2.5 CAPEX'!$J81/$F78,
IF(BI$4&lt;'2.1 Kraftwerk allgemein'!$F$16+$F78,
('2.5 CAPEX'!$J81+SUM(OFFSET('2.5 CAPEX'!BN81,0,-MIN(MAX($F78-1-('2.1 Kraftwerk allgemein'!$F$16-'2.1 Kraftwerk allgemein'!$F$15+1),0),COLUMN(AZ78)-1-('2.1 Kraftwerk allgemein'!$F$16-'2.1 Kraftwerk allgemein'!$F$15+1)),1,MIN(MAX($F78-('2.1 Kraftwerk allgemein'!$F$16-'2.1 Kraftwerk allgemein'!$F$15+1),1),COLUMN(AZ78)-('2.1 Kraftwerk allgemein'!$F$16-'2.1 Kraftwerk allgemein'!$F$15+1)))))/$F78,
SUM(OFFSET('2.5 CAPEX'!BN81,0,-MIN($F78-1,COLUMN(AZ78)-1),1,MIN($F78,COLUMN(AZ78))))/$F78)))))),
IF(OR(ISNUMBER($D78)=FALSE,$F78=""),"",
IF(AND('2.5 CAPEX'!$L81&lt;&gt;"x",'2.5 CAPEX'!$M81&lt;&gt;"x"),0,
IF($F78=0,0,
IF(BI$4&lt;'2.1 Kraftwerk allgemein'!$F$16,0,
IF(BI$4='2.1 Kraftwerk allgemein'!$F$16,'2.5 CAPEX'!$J81/$F78,
IF(BI$4&lt;'2.1 Kraftwerk allgemein'!$F$16+$F78,
('2.5 CAPEX'!$J81+SUM(OFFSET('2.5 CAPEX'!BN81,0,-MIN(MAX($F78-1-('2.1 Kraftwerk allgemein'!$F$16-'1.1 Allgemein'!$I$22+1),0),COLUMN(AZ78)-1-('2.1 Kraftwerk allgemein'!$F$16-'1.1 Allgemein'!$I$22+1)),1,MIN(MAX($F78-('2.1 Kraftwerk allgemein'!$F$16-'1.1 Allgemein'!$I$22+1),1),COLUMN(AZ78)-('2.1 Kraftwerk allgemein'!$F$16-'1.1 Allgemein'!$I$22+1)))))/$F78,
SUM(OFFSET('2.5 CAPEX'!BN81,0,-MIN($F78-1,COLUMN(AZ78)-1),1,MIN($F78,COLUMN(AZ78))))/$F78)))))))</f>
        <v/>
      </c>
      <c r="BJ78" s="199" t="str">
        <f ca="1">IF('2.1 Kraftwerk allgemein'!$F$15&lt;'1.1 Allgemein'!$I$22,
IF(OR(ISNUMBER($D78)=FALSE,$F78=""),"",
IF(AND('2.5 CAPEX'!$L81&lt;&gt;"x",'2.5 CAPEX'!$M81&lt;&gt;"x"),0,
IF($F78=0,0,
IF(BJ$4&lt;'2.1 Kraftwerk allgemein'!$F$16,0,
IF(BJ$4='2.1 Kraftwerk allgemein'!$F$16,'2.5 CAPEX'!$J81/$F78,
IF(BJ$4&lt;'2.1 Kraftwerk allgemein'!$F$16+$F78,
('2.5 CAPEX'!$J81+SUM(OFFSET('2.5 CAPEX'!BO81,0,-MIN(MAX($F78-1-('2.1 Kraftwerk allgemein'!$F$16-'2.1 Kraftwerk allgemein'!$F$15+1),0),COLUMN(BA78)-1-('2.1 Kraftwerk allgemein'!$F$16-'2.1 Kraftwerk allgemein'!$F$15+1)),1,MIN(MAX($F78-('2.1 Kraftwerk allgemein'!$F$16-'2.1 Kraftwerk allgemein'!$F$15+1),1),COLUMN(BA78)-('2.1 Kraftwerk allgemein'!$F$16-'2.1 Kraftwerk allgemein'!$F$15+1)))))/$F78,
SUM(OFFSET('2.5 CAPEX'!BO81,0,-MIN($F78-1,COLUMN(BA78)-1),1,MIN($F78,COLUMN(BA78))))/$F78)))))),
IF(OR(ISNUMBER($D78)=FALSE,$F78=""),"",
IF(AND('2.5 CAPEX'!$L81&lt;&gt;"x",'2.5 CAPEX'!$M81&lt;&gt;"x"),0,
IF($F78=0,0,
IF(BJ$4&lt;'2.1 Kraftwerk allgemein'!$F$16,0,
IF(BJ$4='2.1 Kraftwerk allgemein'!$F$16,'2.5 CAPEX'!$J81/$F78,
IF(BJ$4&lt;'2.1 Kraftwerk allgemein'!$F$16+$F78,
('2.5 CAPEX'!$J81+SUM(OFFSET('2.5 CAPEX'!BO81,0,-MIN(MAX($F78-1-('2.1 Kraftwerk allgemein'!$F$16-'1.1 Allgemein'!$I$22+1),0),COLUMN(BA78)-1-('2.1 Kraftwerk allgemein'!$F$16-'1.1 Allgemein'!$I$22+1)),1,MIN(MAX($F78-('2.1 Kraftwerk allgemein'!$F$16-'1.1 Allgemein'!$I$22+1),1),COLUMN(BA78)-('2.1 Kraftwerk allgemein'!$F$16-'1.1 Allgemein'!$I$22+1)))))/$F78,
SUM(OFFSET('2.5 CAPEX'!BO81,0,-MIN($F78-1,COLUMN(BA78)-1),1,MIN($F78,COLUMN(BA78))))/$F78)))))))</f>
        <v/>
      </c>
      <c r="BK78" s="199" t="str">
        <f ca="1">IF('2.1 Kraftwerk allgemein'!$F$15&lt;'1.1 Allgemein'!$I$22,
IF(OR(ISNUMBER($D78)=FALSE,$F78=""),"",
IF(AND('2.5 CAPEX'!$L81&lt;&gt;"x",'2.5 CAPEX'!$M81&lt;&gt;"x"),0,
IF($F78=0,0,
IF(BK$4&lt;'2.1 Kraftwerk allgemein'!$F$16,0,
IF(BK$4='2.1 Kraftwerk allgemein'!$F$16,'2.5 CAPEX'!$J81/$F78,
IF(BK$4&lt;'2.1 Kraftwerk allgemein'!$F$16+$F78,
('2.5 CAPEX'!$J81+SUM(OFFSET('2.5 CAPEX'!BP81,0,-MIN(MAX($F78-1-('2.1 Kraftwerk allgemein'!$F$16-'2.1 Kraftwerk allgemein'!$F$15+1),0),COLUMN(BB78)-1-('2.1 Kraftwerk allgemein'!$F$16-'2.1 Kraftwerk allgemein'!$F$15+1)),1,MIN(MAX($F78-('2.1 Kraftwerk allgemein'!$F$16-'2.1 Kraftwerk allgemein'!$F$15+1),1),COLUMN(BB78)-('2.1 Kraftwerk allgemein'!$F$16-'2.1 Kraftwerk allgemein'!$F$15+1)))))/$F78,
SUM(OFFSET('2.5 CAPEX'!BP81,0,-MIN($F78-1,COLUMN(BB78)-1),1,MIN($F78,COLUMN(BB78))))/$F78)))))),
IF(OR(ISNUMBER($D78)=FALSE,$F78=""),"",
IF(AND('2.5 CAPEX'!$L81&lt;&gt;"x",'2.5 CAPEX'!$M81&lt;&gt;"x"),0,
IF($F78=0,0,
IF(BK$4&lt;'2.1 Kraftwerk allgemein'!$F$16,0,
IF(BK$4='2.1 Kraftwerk allgemein'!$F$16,'2.5 CAPEX'!$J81/$F78,
IF(BK$4&lt;'2.1 Kraftwerk allgemein'!$F$16+$F78,
('2.5 CAPEX'!$J81+SUM(OFFSET('2.5 CAPEX'!BP81,0,-MIN(MAX($F78-1-('2.1 Kraftwerk allgemein'!$F$16-'1.1 Allgemein'!$I$22+1),0),COLUMN(BB78)-1-('2.1 Kraftwerk allgemein'!$F$16-'1.1 Allgemein'!$I$22+1)),1,MIN(MAX($F78-('2.1 Kraftwerk allgemein'!$F$16-'1.1 Allgemein'!$I$22+1),1),COLUMN(BB78)-('2.1 Kraftwerk allgemein'!$F$16-'1.1 Allgemein'!$I$22+1)))))/$F78,
SUM(OFFSET('2.5 CAPEX'!BP81,0,-MIN($F78-1,COLUMN(BB78)-1),1,MIN($F78,COLUMN(BB78))))/$F78)))))))</f>
        <v/>
      </c>
      <c r="BL78" s="199" t="str">
        <f ca="1">IF('2.1 Kraftwerk allgemein'!$F$15&lt;'1.1 Allgemein'!$I$22,
IF(OR(ISNUMBER($D78)=FALSE,$F78=""),"",
IF(AND('2.5 CAPEX'!$L81&lt;&gt;"x",'2.5 CAPEX'!$M81&lt;&gt;"x"),0,
IF($F78=0,0,
IF(BL$4&lt;'2.1 Kraftwerk allgemein'!$F$16,0,
IF(BL$4='2.1 Kraftwerk allgemein'!$F$16,'2.5 CAPEX'!$J81/$F78,
IF(BL$4&lt;'2.1 Kraftwerk allgemein'!$F$16+$F78,
('2.5 CAPEX'!$J81+SUM(OFFSET('2.5 CAPEX'!BQ81,0,-MIN(MAX($F78-1-('2.1 Kraftwerk allgemein'!$F$16-'2.1 Kraftwerk allgemein'!$F$15+1),0),COLUMN(BC78)-1-('2.1 Kraftwerk allgemein'!$F$16-'2.1 Kraftwerk allgemein'!$F$15+1)),1,MIN(MAX($F78-('2.1 Kraftwerk allgemein'!$F$16-'2.1 Kraftwerk allgemein'!$F$15+1),1),COLUMN(BC78)-('2.1 Kraftwerk allgemein'!$F$16-'2.1 Kraftwerk allgemein'!$F$15+1)))))/$F78,
SUM(OFFSET('2.5 CAPEX'!BQ81,0,-MIN($F78-1,COLUMN(BC78)-1),1,MIN($F78,COLUMN(BC78))))/$F78)))))),
IF(OR(ISNUMBER($D78)=FALSE,$F78=""),"",
IF(AND('2.5 CAPEX'!$L81&lt;&gt;"x",'2.5 CAPEX'!$M81&lt;&gt;"x"),0,
IF($F78=0,0,
IF(BL$4&lt;'2.1 Kraftwerk allgemein'!$F$16,0,
IF(BL$4='2.1 Kraftwerk allgemein'!$F$16,'2.5 CAPEX'!$J81/$F78,
IF(BL$4&lt;'2.1 Kraftwerk allgemein'!$F$16+$F78,
('2.5 CAPEX'!$J81+SUM(OFFSET('2.5 CAPEX'!BQ81,0,-MIN(MAX($F78-1-('2.1 Kraftwerk allgemein'!$F$16-'1.1 Allgemein'!$I$22+1),0),COLUMN(BC78)-1-('2.1 Kraftwerk allgemein'!$F$16-'1.1 Allgemein'!$I$22+1)),1,MIN(MAX($F78-('2.1 Kraftwerk allgemein'!$F$16-'1.1 Allgemein'!$I$22+1),1),COLUMN(BC78)-('2.1 Kraftwerk allgemein'!$F$16-'1.1 Allgemein'!$I$22+1)))))/$F78,
SUM(OFFSET('2.5 CAPEX'!BQ81,0,-MIN($F78-1,COLUMN(BC78)-1),1,MIN($F78,COLUMN(BC78))))/$F78)))))))</f>
        <v/>
      </c>
      <c r="BM78" s="199" t="str">
        <f ca="1">IF('2.1 Kraftwerk allgemein'!$F$15&lt;'1.1 Allgemein'!$I$22,
IF(OR(ISNUMBER($D78)=FALSE,$F78=""),"",
IF(AND('2.5 CAPEX'!$L81&lt;&gt;"x",'2.5 CAPEX'!$M81&lt;&gt;"x"),0,
IF($F78=0,0,
IF(BM$4&lt;'2.1 Kraftwerk allgemein'!$F$16,0,
IF(BM$4='2.1 Kraftwerk allgemein'!$F$16,'2.5 CAPEX'!$J81/$F78,
IF(BM$4&lt;'2.1 Kraftwerk allgemein'!$F$16+$F78,
('2.5 CAPEX'!$J81+SUM(OFFSET('2.5 CAPEX'!BR81,0,-MIN(MAX($F78-1-('2.1 Kraftwerk allgemein'!$F$16-'2.1 Kraftwerk allgemein'!$F$15+1),0),COLUMN(BD78)-1-('2.1 Kraftwerk allgemein'!$F$16-'2.1 Kraftwerk allgemein'!$F$15+1)),1,MIN(MAX($F78-('2.1 Kraftwerk allgemein'!$F$16-'2.1 Kraftwerk allgemein'!$F$15+1),1),COLUMN(BD78)-('2.1 Kraftwerk allgemein'!$F$16-'2.1 Kraftwerk allgemein'!$F$15+1)))))/$F78,
SUM(OFFSET('2.5 CAPEX'!BR81,0,-MIN($F78-1,COLUMN(BD78)-1),1,MIN($F78,COLUMN(BD78))))/$F78)))))),
IF(OR(ISNUMBER($D78)=FALSE,$F78=""),"",
IF(AND('2.5 CAPEX'!$L81&lt;&gt;"x",'2.5 CAPEX'!$M81&lt;&gt;"x"),0,
IF($F78=0,0,
IF(BM$4&lt;'2.1 Kraftwerk allgemein'!$F$16,0,
IF(BM$4='2.1 Kraftwerk allgemein'!$F$16,'2.5 CAPEX'!$J81/$F78,
IF(BM$4&lt;'2.1 Kraftwerk allgemein'!$F$16+$F78,
('2.5 CAPEX'!$J81+SUM(OFFSET('2.5 CAPEX'!BR81,0,-MIN(MAX($F78-1-('2.1 Kraftwerk allgemein'!$F$16-'1.1 Allgemein'!$I$22+1),0),COLUMN(BD78)-1-('2.1 Kraftwerk allgemein'!$F$16-'1.1 Allgemein'!$I$22+1)),1,MIN(MAX($F78-('2.1 Kraftwerk allgemein'!$F$16-'1.1 Allgemein'!$I$22+1),1),COLUMN(BD78)-('2.1 Kraftwerk allgemein'!$F$16-'1.1 Allgemein'!$I$22+1)))))/$F78,
SUM(OFFSET('2.5 CAPEX'!BR81,0,-MIN($F78-1,COLUMN(BD78)-1),1,MIN($F78,COLUMN(BD78))))/$F78)))))))</f>
        <v/>
      </c>
      <c r="BN78" s="199" t="str">
        <f ca="1">IF('2.1 Kraftwerk allgemein'!$F$15&lt;'1.1 Allgemein'!$I$22,
IF(OR(ISNUMBER($D78)=FALSE,$F78=""),"",
IF(AND('2.5 CAPEX'!$L81&lt;&gt;"x",'2.5 CAPEX'!$M81&lt;&gt;"x"),0,
IF($F78=0,0,
IF(BN$4&lt;'2.1 Kraftwerk allgemein'!$F$16,0,
IF(BN$4='2.1 Kraftwerk allgemein'!$F$16,'2.5 CAPEX'!$J81/$F78,
IF(BN$4&lt;'2.1 Kraftwerk allgemein'!$F$16+$F78,
('2.5 CAPEX'!$J81+SUM(OFFSET('2.5 CAPEX'!BS81,0,-MIN(MAX($F78-1-('2.1 Kraftwerk allgemein'!$F$16-'2.1 Kraftwerk allgemein'!$F$15+1),0),COLUMN(BE78)-1-('2.1 Kraftwerk allgemein'!$F$16-'2.1 Kraftwerk allgemein'!$F$15+1)),1,MIN(MAX($F78-('2.1 Kraftwerk allgemein'!$F$16-'2.1 Kraftwerk allgemein'!$F$15+1),1),COLUMN(BE78)-('2.1 Kraftwerk allgemein'!$F$16-'2.1 Kraftwerk allgemein'!$F$15+1)))))/$F78,
SUM(OFFSET('2.5 CAPEX'!BS81,0,-MIN($F78-1,COLUMN(BE78)-1),1,MIN($F78,COLUMN(BE78))))/$F78)))))),
IF(OR(ISNUMBER($D78)=FALSE,$F78=""),"",
IF(AND('2.5 CAPEX'!$L81&lt;&gt;"x",'2.5 CAPEX'!$M81&lt;&gt;"x"),0,
IF($F78=0,0,
IF(BN$4&lt;'2.1 Kraftwerk allgemein'!$F$16,0,
IF(BN$4='2.1 Kraftwerk allgemein'!$F$16,'2.5 CAPEX'!$J81/$F78,
IF(BN$4&lt;'2.1 Kraftwerk allgemein'!$F$16+$F78,
('2.5 CAPEX'!$J81+SUM(OFFSET('2.5 CAPEX'!BS81,0,-MIN(MAX($F78-1-('2.1 Kraftwerk allgemein'!$F$16-'1.1 Allgemein'!$I$22+1),0),COLUMN(BE78)-1-('2.1 Kraftwerk allgemein'!$F$16-'1.1 Allgemein'!$I$22+1)),1,MIN(MAX($F78-('2.1 Kraftwerk allgemein'!$F$16-'1.1 Allgemein'!$I$22+1),1),COLUMN(BE78)-('2.1 Kraftwerk allgemein'!$F$16-'1.1 Allgemein'!$I$22+1)))))/$F78,
SUM(OFFSET('2.5 CAPEX'!BS81,0,-MIN($F78-1,COLUMN(BE78)-1),1,MIN($F78,COLUMN(BE78))))/$F78)))))))</f>
        <v/>
      </c>
      <c r="BO78" s="199" t="str">
        <f ca="1">IF('2.1 Kraftwerk allgemein'!$F$15&lt;'1.1 Allgemein'!$I$22,
IF(OR(ISNUMBER($D78)=FALSE,$F78=""),"",
IF(AND('2.5 CAPEX'!$L81&lt;&gt;"x",'2.5 CAPEX'!$M81&lt;&gt;"x"),0,
IF($F78=0,0,
IF(BO$4&lt;'2.1 Kraftwerk allgemein'!$F$16,0,
IF(BO$4='2.1 Kraftwerk allgemein'!$F$16,'2.5 CAPEX'!$J81/$F78,
IF(BO$4&lt;'2.1 Kraftwerk allgemein'!$F$16+$F78,
('2.5 CAPEX'!$J81+SUM(OFFSET('2.5 CAPEX'!BT81,0,-MIN(MAX($F78-1-('2.1 Kraftwerk allgemein'!$F$16-'2.1 Kraftwerk allgemein'!$F$15+1),0),COLUMN(BF78)-1-('2.1 Kraftwerk allgemein'!$F$16-'2.1 Kraftwerk allgemein'!$F$15+1)),1,MIN(MAX($F78-('2.1 Kraftwerk allgemein'!$F$16-'2.1 Kraftwerk allgemein'!$F$15+1),1),COLUMN(BF78)-('2.1 Kraftwerk allgemein'!$F$16-'2.1 Kraftwerk allgemein'!$F$15+1)))))/$F78,
SUM(OFFSET('2.5 CAPEX'!BT81,0,-MIN($F78-1,COLUMN(BF78)-1),1,MIN($F78,COLUMN(BF78))))/$F78)))))),
IF(OR(ISNUMBER($D78)=FALSE,$F78=""),"",
IF(AND('2.5 CAPEX'!$L81&lt;&gt;"x",'2.5 CAPEX'!$M81&lt;&gt;"x"),0,
IF($F78=0,0,
IF(BO$4&lt;'2.1 Kraftwerk allgemein'!$F$16,0,
IF(BO$4='2.1 Kraftwerk allgemein'!$F$16,'2.5 CAPEX'!$J81/$F78,
IF(BO$4&lt;'2.1 Kraftwerk allgemein'!$F$16+$F78,
('2.5 CAPEX'!$J81+SUM(OFFSET('2.5 CAPEX'!BT81,0,-MIN(MAX($F78-1-('2.1 Kraftwerk allgemein'!$F$16-'1.1 Allgemein'!$I$22+1),0),COLUMN(BF78)-1-('2.1 Kraftwerk allgemein'!$F$16-'1.1 Allgemein'!$I$22+1)),1,MIN(MAX($F78-('2.1 Kraftwerk allgemein'!$F$16-'1.1 Allgemein'!$I$22+1),1),COLUMN(BF78)-('2.1 Kraftwerk allgemein'!$F$16-'1.1 Allgemein'!$I$22+1)))))/$F78,
SUM(OFFSET('2.5 CAPEX'!BT81,0,-MIN($F78-1,COLUMN(BF78)-1),1,MIN($F78,COLUMN(BF78))))/$F78)))))))</f>
        <v/>
      </c>
      <c r="BP78" s="199" t="str">
        <f ca="1">IF('2.1 Kraftwerk allgemein'!$F$15&lt;'1.1 Allgemein'!$I$22,
IF(OR(ISNUMBER($D78)=FALSE,$F78=""),"",
IF(AND('2.5 CAPEX'!$L81&lt;&gt;"x",'2.5 CAPEX'!$M81&lt;&gt;"x"),0,
IF($F78=0,0,
IF(BP$4&lt;'2.1 Kraftwerk allgemein'!$F$16,0,
IF(BP$4='2.1 Kraftwerk allgemein'!$F$16,'2.5 CAPEX'!$J81/$F78,
IF(BP$4&lt;'2.1 Kraftwerk allgemein'!$F$16+$F78,
('2.5 CAPEX'!$J81+SUM(OFFSET('2.5 CAPEX'!BU81,0,-MIN(MAX($F78-1-('2.1 Kraftwerk allgemein'!$F$16-'2.1 Kraftwerk allgemein'!$F$15+1),0),COLUMN(BG78)-1-('2.1 Kraftwerk allgemein'!$F$16-'2.1 Kraftwerk allgemein'!$F$15+1)),1,MIN(MAX($F78-('2.1 Kraftwerk allgemein'!$F$16-'2.1 Kraftwerk allgemein'!$F$15+1),1),COLUMN(BG78)-('2.1 Kraftwerk allgemein'!$F$16-'2.1 Kraftwerk allgemein'!$F$15+1)))))/$F78,
SUM(OFFSET('2.5 CAPEX'!BU81,0,-MIN($F78-1,COLUMN(BG78)-1),1,MIN($F78,COLUMN(BG78))))/$F78)))))),
IF(OR(ISNUMBER($D78)=FALSE,$F78=""),"",
IF(AND('2.5 CAPEX'!$L81&lt;&gt;"x",'2.5 CAPEX'!$M81&lt;&gt;"x"),0,
IF($F78=0,0,
IF(BP$4&lt;'2.1 Kraftwerk allgemein'!$F$16,0,
IF(BP$4='2.1 Kraftwerk allgemein'!$F$16,'2.5 CAPEX'!$J81/$F78,
IF(BP$4&lt;'2.1 Kraftwerk allgemein'!$F$16+$F78,
('2.5 CAPEX'!$J81+SUM(OFFSET('2.5 CAPEX'!BU81,0,-MIN(MAX($F78-1-('2.1 Kraftwerk allgemein'!$F$16-'1.1 Allgemein'!$I$22+1),0),COLUMN(BG78)-1-('2.1 Kraftwerk allgemein'!$F$16-'1.1 Allgemein'!$I$22+1)),1,MIN(MAX($F78-('2.1 Kraftwerk allgemein'!$F$16-'1.1 Allgemein'!$I$22+1),1),COLUMN(BG78)-('2.1 Kraftwerk allgemein'!$F$16-'1.1 Allgemein'!$I$22+1)))))/$F78,
SUM(OFFSET('2.5 CAPEX'!BU81,0,-MIN($F78-1,COLUMN(BG78)-1),1,MIN($F78,COLUMN(BG78))))/$F78)))))))</f>
        <v/>
      </c>
      <c r="BQ78" s="199" t="str">
        <f ca="1">IF('2.1 Kraftwerk allgemein'!$F$15&lt;'1.1 Allgemein'!$I$22,
IF(OR(ISNUMBER($D78)=FALSE,$F78=""),"",
IF(AND('2.5 CAPEX'!$L81&lt;&gt;"x",'2.5 CAPEX'!$M81&lt;&gt;"x"),0,
IF($F78=0,0,
IF(BQ$4&lt;'2.1 Kraftwerk allgemein'!$F$16,0,
IF(BQ$4='2.1 Kraftwerk allgemein'!$F$16,'2.5 CAPEX'!$J81/$F78,
IF(BQ$4&lt;'2.1 Kraftwerk allgemein'!$F$16+$F78,
('2.5 CAPEX'!$J81+SUM(OFFSET('2.5 CAPEX'!BV81,0,-MIN(MAX($F78-1-('2.1 Kraftwerk allgemein'!$F$16-'2.1 Kraftwerk allgemein'!$F$15+1),0),COLUMN(BH78)-1-('2.1 Kraftwerk allgemein'!$F$16-'2.1 Kraftwerk allgemein'!$F$15+1)),1,MIN(MAX($F78-('2.1 Kraftwerk allgemein'!$F$16-'2.1 Kraftwerk allgemein'!$F$15+1),1),COLUMN(BH78)-('2.1 Kraftwerk allgemein'!$F$16-'2.1 Kraftwerk allgemein'!$F$15+1)))))/$F78,
SUM(OFFSET('2.5 CAPEX'!BV81,0,-MIN($F78-1,COLUMN(BH78)-1),1,MIN($F78,COLUMN(BH78))))/$F78)))))),
IF(OR(ISNUMBER($D78)=FALSE,$F78=""),"",
IF(AND('2.5 CAPEX'!$L81&lt;&gt;"x",'2.5 CAPEX'!$M81&lt;&gt;"x"),0,
IF($F78=0,0,
IF(BQ$4&lt;'2.1 Kraftwerk allgemein'!$F$16,0,
IF(BQ$4='2.1 Kraftwerk allgemein'!$F$16,'2.5 CAPEX'!$J81/$F78,
IF(BQ$4&lt;'2.1 Kraftwerk allgemein'!$F$16+$F78,
('2.5 CAPEX'!$J81+SUM(OFFSET('2.5 CAPEX'!BV81,0,-MIN(MAX($F78-1-('2.1 Kraftwerk allgemein'!$F$16-'1.1 Allgemein'!$I$22+1),0),COLUMN(BH78)-1-('2.1 Kraftwerk allgemein'!$F$16-'1.1 Allgemein'!$I$22+1)),1,MIN(MAX($F78-('2.1 Kraftwerk allgemein'!$F$16-'1.1 Allgemein'!$I$22+1),1),COLUMN(BH78)-('2.1 Kraftwerk allgemein'!$F$16-'1.1 Allgemein'!$I$22+1)))))/$F78,
SUM(OFFSET('2.5 CAPEX'!BV81,0,-MIN($F78-1,COLUMN(BH78)-1),1,MIN($F78,COLUMN(BH78))))/$F78)))))))</f>
        <v/>
      </c>
      <c r="BR78" s="199" t="str">
        <f ca="1">IF('2.1 Kraftwerk allgemein'!$F$15&lt;'1.1 Allgemein'!$I$22,
IF(OR(ISNUMBER($D78)=FALSE,$F78=""),"",
IF(AND('2.5 CAPEX'!$L81&lt;&gt;"x",'2.5 CAPEX'!$M81&lt;&gt;"x"),0,
IF($F78=0,0,
IF(BR$4&lt;'2.1 Kraftwerk allgemein'!$F$16,0,
IF(BR$4='2.1 Kraftwerk allgemein'!$F$16,'2.5 CAPEX'!$J81/$F78,
IF(BR$4&lt;'2.1 Kraftwerk allgemein'!$F$16+$F78,
('2.5 CAPEX'!$J81+SUM(OFFSET('2.5 CAPEX'!BW81,0,-MIN(MAX($F78-1-('2.1 Kraftwerk allgemein'!$F$16-'2.1 Kraftwerk allgemein'!$F$15+1),0),COLUMN(BI78)-1-('2.1 Kraftwerk allgemein'!$F$16-'2.1 Kraftwerk allgemein'!$F$15+1)),1,MIN(MAX($F78-('2.1 Kraftwerk allgemein'!$F$16-'2.1 Kraftwerk allgemein'!$F$15+1),1),COLUMN(BI78)-('2.1 Kraftwerk allgemein'!$F$16-'2.1 Kraftwerk allgemein'!$F$15+1)))))/$F78,
SUM(OFFSET('2.5 CAPEX'!BW81,0,-MIN($F78-1,COLUMN(BI78)-1),1,MIN($F78,COLUMN(BI78))))/$F78)))))),
IF(OR(ISNUMBER($D78)=FALSE,$F78=""),"",
IF(AND('2.5 CAPEX'!$L81&lt;&gt;"x",'2.5 CAPEX'!$M81&lt;&gt;"x"),0,
IF($F78=0,0,
IF(BR$4&lt;'2.1 Kraftwerk allgemein'!$F$16,0,
IF(BR$4='2.1 Kraftwerk allgemein'!$F$16,'2.5 CAPEX'!$J81/$F78,
IF(BR$4&lt;'2.1 Kraftwerk allgemein'!$F$16+$F78,
('2.5 CAPEX'!$J81+SUM(OFFSET('2.5 CAPEX'!BW81,0,-MIN(MAX($F78-1-('2.1 Kraftwerk allgemein'!$F$16-'1.1 Allgemein'!$I$22+1),0),COLUMN(BI78)-1-('2.1 Kraftwerk allgemein'!$F$16-'1.1 Allgemein'!$I$22+1)),1,MIN(MAX($F78-('2.1 Kraftwerk allgemein'!$F$16-'1.1 Allgemein'!$I$22+1),1),COLUMN(BI78)-('2.1 Kraftwerk allgemein'!$F$16-'1.1 Allgemein'!$I$22+1)))))/$F78,
SUM(OFFSET('2.5 CAPEX'!BW81,0,-MIN($F78-1,COLUMN(BI78)-1),1,MIN($F78,COLUMN(BI78))))/$F78)))))))</f>
        <v/>
      </c>
      <c r="BS78" s="199" t="str">
        <f ca="1">IF('2.1 Kraftwerk allgemein'!$F$15&lt;'1.1 Allgemein'!$I$22,
IF(OR(ISNUMBER($D78)=FALSE,$F78=""),"",
IF(AND('2.5 CAPEX'!$L81&lt;&gt;"x",'2.5 CAPEX'!$M81&lt;&gt;"x"),0,
IF($F78=0,0,
IF(BS$4&lt;'2.1 Kraftwerk allgemein'!$F$16,0,
IF(BS$4='2.1 Kraftwerk allgemein'!$F$16,'2.5 CAPEX'!$J81/$F78,
IF(BS$4&lt;'2.1 Kraftwerk allgemein'!$F$16+$F78,
('2.5 CAPEX'!$J81+SUM(OFFSET('2.5 CAPEX'!BX81,0,-MIN(MAX($F78-1-('2.1 Kraftwerk allgemein'!$F$16-'2.1 Kraftwerk allgemein'!$F$15+1),0),COLUMN(BJ78)-1-('2.1 Kraftwerk allgemein'!$F$16-'2.1 Kraftwerk allgemein'!$F$15+1)),1,MIN(MAX($F78-('2.1 Kraftwerk allgemein'!$F$16-'2.1 Kraftwerk allgemein'!$F$15+1),1),COLUMN(BJ78)-('2.1 Kraftwerk allgemein'!$F$16-'2.1 Kraftwerk allgemein'!$F$15+1)))))/$F78,
SUM(OFFSET('2.5 CAPEX'!BX81,0,-MIN($F78-1,COLUMN(BJ78)-1),1,MIN($F78,COLUMN(BJ78))))/$F78)))))),
IF(OR(ISNUMBER($D78)=FALSE,$F78=""),"",
IF(AND('2.5 CAPEX'!$L81&lt;&gt;"x",'2.5 CAPEX'!$M81&lt;&gt;"x"),0,
IF($F78=0,0,
IF(BS$4&lt;'2.1 Kraftwerk allgemein'!$F$16,0,
IF(BS$4='2.1 Kraftwerk allgemein'!$F$16,'2.5 CAPEX'!$J81/$F78,
IF(BS$4&lt;'2.1 Kraftwerk allgemein'!$F$16+$F78,
('2.5 CAPEX'!$J81+SUM(OFFSET('2.5 CAPEX'!BX81,0,-MIN(MAX($F78-1-('2.1 Kraftwerk allgemein'!$F$16-'1.1 Allgemein'!$I$22+1),0),COLUMN(BJ78)-1-('2.1 Kraftwerk allgemein'!$F$16-'1.1 Allgemein'!$I$22+1)),1,MIN(MAX($F78-('2.1 Kraftwerk allgemein'!$F$16-'1.1 Allgemein'!$I$22+1),1),COLUMN(BJ78)-('2.1 Kraftwerk allgemein'!$F$16-'1.1 Allgemein'!$I$22+1)))))/$F78,
SUM(OFFSET('2.5 CAPEX'!BX81,0,-MIN($F78-1,COLUMN(BJ78)-1),1,MIN($F78,COLUMN(BJ78))))/$F78)))))))</f>
        <v/>
      </c>
      <c r="BT78" s="199" t="str">
        <f ca="1">IF('2.1 Kraftwerk allgemein'!$F$15&lt;'1.1 Allgemein'!$I$22,
IF(OR(ISNUMBER($D78)=FALSE,$F78=""),"",
IF(AND('2.5 CAPEX'!$L81&lt;&gt;"x",'2.5 CAPEX'!$M81&lt;&gt;"x"),0,
IF($F78=0,0,
IF(BT$4&lt;'2.1 Kraftwerk allgemein'!$F$16,0,
IF(BT$4='2.1 Kraftwerk allgemein'!$F$16,'2.5 CAPEX'!$J81/$F78,
IF(BT$4&lt;'2.1 Kraftwerk allgemein'!$F$16+$F78,
('2.5 CAPEX'!$J81+SUM(OFFSET('2.5 CAPEX'!BY81,0,-MIN(MAX($F78-1-('2.1 Kraftwerk allgemein'!$F$16-'2.1 Kraftwerk allgemein'!$F$15+1),0),COLUMN(BK78)-1-('2.1 Kraftwerk allgemein'!$F$16-'2.1 Kraftwerk allgemein'!$F$15+1)),1,MIN(MAX($F78-('2.1 Kraftwerk allgemein'!$F$16-'2.1 Kraftwerk allgemein'!$F$15+1),1),COLUMN(BK78)-('2.1 Kraftwerk allgemein'!$F$16-'2.1 Kraftwerk allgemein'!$F$15+1)))))/$F78,
SUM(OFFSET('2.5 CAPEX'!BY81,0,-MIN($F78-1,COLUMN(BK78)-1),1,MIN($F78,COLUMN(BK78))))/$F78)))))),
IF(OR(ISNUMBER($D78)=FALSE,$F78=""),"",
IF(AND('2.5 CAPEX'!$L81&lt;&gt;"x",'2.5 CAPEX'!$M81&lt;&gt;"x"),0,
IF($F78=0,0,
IF(BT$4&lt;'2.1 Kraftwerk allgemein'!$F$16,0,
IF(BT$4='2.1 Kraftwerk allgemein'!$F$16,'2.5 CAPEX'!$J81/$F78,
IF(BT$4&lt;'2.1 Kraftwerk allgemein'!$F$16+$F78,
('2.5 CAPEX'!$J81+SUM(OFFSET('2.5 CAPEX'!BY81,0,-MIN(MAX($F78-1-('2.1 Kraftwerk allgemein'!$F$16-'1.1 Allgemein'!$I$22+1),0),COLUMN(BK78)-1-('2.1 Kraftwerk allgemein'!$F$16-'1.1 Allgemein'!$I$22+1)),1,MIN(MAX($F78-('2.1 Kraftwerk allgemein'!$F$16-'1.1 Allgemein'!$I$22+1),1),COLUMN(BK78)-('2.1 Kraftwerk allgemein'!$F$16-'1.1 Allgemein'!$I$22+1)))))/$F78,
SUM(OFFSET('2.5 CAPEX'!BY81,0,-MIN($F78-1,COLUMN(BK78)-1),1,MIN($F78,COLUMN(BK78))))/$F78)))))))</f>
        <v/>
      </c>
      <c r="BU78" s="199" t="str">
        <f ca="1">IF('2.1 Kraftwerk allgemein'!$F$15&lt;'1.1 Allgemein'!$I$22,
IF(OR(ISNUMBER($D78)=FALSE,$F78=""),"",
IF(AND('2.5 CAPEX'!$L81&lt;&gt;"x",'2.5 CAPEX'!$M81&lt;&gt;"x"),0,
IF($F78=0,0,
IF(BU$4&lt;'2.1 Kraftwerk allgemein'!$F$16,0,
IF(BU$4='2.1 Kraftwerk allgemein'!$F$16,'2.5 CAPEX'!$J81/$F78,
IF(BU$4&lt;'2.1 Kraftwerk allgemein'!$F$16+$F78,
('2.5 CAPEX'!$J81+SUM(OFFSET('2.5 CAPEX'!BZ81,0,-MIN(MAX($F78-1-('2.1 Kraftwerk allgemein'!$F$16-'2.1 Kraftwerk allgemein'!$F$15+1),0),COLUMN(BL78)-1-('2.1 Kraftwerk allgemein'!$F$16-'2.1 Kraftwerk allgemein'!$F$15+1)),1,MIN(MAX($F78-('2.1 Kraftwerk allgemein'!$F$16-'2.1 Kraftwerk allgemein'!$F$15+1),1),COLUMN(BL78)-('2.1 Kraftwerk allgemein'!$F$16-'2.1 Kraftwerk allgemein'!$F$15+1)))))/$F78,
SUM(OFFSET('2.5 CAPEX'!BZ81,0,-MIN($F78-1,COLUMN(BL78)-1),1,MIN($F78,COLUMN(BL78))))/$F78)))))),
IF(OR(ISNUMBER($D78)=FALSE,$F78=""),"",
IF(AND('2.5 CAPEX'!$L81&lt;&gt;"x",'2.5 CAPEX'!$M81&lt;&gt;"x"),0,
IF($F78=0,0,
IF(BU$4&lt;'2.1 Kraftwerk allgemein'!$F$16,0,
IF(BU$4='2.1 Kraftwerk allgemein'!$F$16,'2.5 CAPEX'!$J81/$F78,
IF(BU$4&lt;'2.1 Kraftwerk allgemein'!$F$16+$F78,
('2.5 CAPEX'!$J81+SUM(OFFSET('2.5 CAPEX'!BZ81,0,-MIN(MAX($F78-1-('2.1 Kraftwerk allgemein'!$F$16-'1.1 Allgemein'!$I$22+1),0),COLUMN(BL78)-1-('2.1 Kraftwerk allgemein'!$F$16-'1.1 Allgemein'!$I$22+1)),1,MIN(MAX($F78-('2.1 Kraftwerk allgemein'!$F$16-'1.1 Allgemein'!$I$22+1),1),COLUMN(BL78)-('2.1 Kraftwerk allgemein'!$F$16-'1.1 Allgemein'!$I$22+1)))))/$F78,
SUM(OFFSET('2.5 CAPEX'!BZ81,0,-MIN($F78-1,COLUMN(BL78)-1),1,MIN($F78,COLUMN(BL78))))/$F78)))))))</f>
        <v/>
      </c>
      <c r="BV78" s="199" t="str">
        <f ca="1">IF('2.1 Kraftwerk allgemein'!$F$15&lt;'1.1 Allgemein'!$I$22,
IF(OR(ISNUMBER($D78)=FALSE,$F78=""),"",
IF(AND('2.5 CAPEX'!$L81&lt;&gt;"x",'2.5 CAPEX'!$M81&lt;&gt;"x"),0,
IF($F78=0,0,
IF(BV$4&lt;'2.1 Kraftwerk allgemein'!$F$16,0,
IF(BV$4='2.1 Kraftwerk allgemein'!$F$16,'2.5 CAPEX'!$J81/$F78,
IF(BV$4&lt;'2.1 Kraftwerk allgemein'!$F$16+$F78,
('2.5 CAPEX'!$J81+SUM(OFFSET('2.5 CAPEX'!CA81,0,-MIN(MAX($F78-1-('2.1 Kraftwerk allgemein'!$F$16-'2.1 Kraftwerk allgemein'!$F$15+1),0),COLUMN(BM78)-1-('2.1 Kraftwerk allgemein'!$F$16-'2.1 Kraftwerk allgemein'!$F$15+1)),1,MIN(MAX($F78-('2.1 Kraftwerk allgemein'!$F$16-'2.1 Kraftwerk allgemein'!$F$15+1),1),COLUMN(BM78)-('2.1 Kraftwerk allgemein'!$F$16-'2.1 Kraftwerk allgemein'!$F$15+1)))))/$F78,
SUM(OFFSET('2.5 CAPEX'!CA81,0,-MIN($F78-1,COLUMN(BM78)-1),1,MIN($F78,COLUMN(BM78))))/$F78)))))),
IF(OR(ISNUMBER($D78)=FALSE,$F78=""),"",
IF(AND('2.5 CAPEX'!$L81&lt;&gt;"x",'2.5 CAPEX'!$M81&lt;&gt;"x"),0,
IF($F78=0,0,
IF(BV$4&lt;'2.1 Kraftwerk allgemein'!$F$16,0,
IF(BV$4='2.1 Kraftwerk allgemein'!$F$16,'2.5 CAPEX'!$J81/$F78,
IF(BV$4&lt;'2.1 Kraftwerk allgemein'!$F$16+$F78,
('2.5 CAPEX'!$J81+SUM(OFFSET('2.5 CAPEX'!CA81,0,-MIN(MAX($F78-1-('2.1 Kraftwerk allgemein'!$F$16-'1.1 Allgemein'!$I$22+1),0),COLUMN(BM78)-1-('2.1 Kraftwerk allgemein'!$F$16-'1.1 Allgemein'!$I$22+1)),1,MIN(MAX($F78-('2.1 Kraftwerk allgemein'!$F$16-'1.1 Allgemein'!$I$22+1),1),COLUMN(BM78)-('2.1 Kraftwerk allgemein'!$F$16-'1.1 Allgemein'!$I$22+1)))))/$F78,
SUM(OFFSET('2.5 CAPEX'!CA81,0,-MIN($F78-1,COLUMN(BM78)-1),1,MIN($F78,COLUMN(BM78))))/$F78)))))))</f>
        <v/>
      </c>
      <c r="BW78" s="199" t="str">
        <f ca="1">IF('2.1 Kraftwerk allgemein'!$F$15&lt;'1.1 Allgemein'!$I$22,
IF(OR(ISNUMBER($D78)=FALSE,$F78=""),"",
IF(AND('2.5 CAPEX'!$L81&lt;&gt;"x",'2.5 CAPEX'!$M81&lt;&gt;"x"),0,
IF($F78=0,0,
IF(BW$4&lt;'2.1 Kraftwerk allgemein'!$F$16,0,
IF(BW$4='2.1 Kraftwerk allgemein'!$F$16,'2.5 CAPEX'!$J81/$F78,
IF(BW$4&lt;'2.1 Kraftwerk allgemein'!$F$16+$F78,
('2.5 CAPEX'!$J81+SUM(OFFSET('2.5 CAPEX'!CB81,0,-MIN(MAX($F78-1-('2.1 Kraftwerk allgemein'!$F$16-'2.1 Kraftwerk allgemein'!$F$15+1),0),COLUMN(BN78)-1-('2.1 Kraftwerk allgemein'!$F$16-'2.1 Kraftwerk allgemein'!$F$15+1)),1,MIN(MAX($F78-('2.1 Kraftwerk allgemein'!$F$16-'2.1 Kraftwerk allgemein'!$F$15+1),1),COLUMN(BN78)-('2.1 Kraftwerk allgemein'!$F$16-'2.1 Kraftwerk allgemein'!$F$15+1)))))/$F78,
SUM(OFFSET('2.5 CAPEX'!CB81,0,-MIN($F78-1,COLUMN(BN78)-1),1,MIN($F78,COLUMN(BN78))))/$F78)))))),
IF(OR(ISNUMBER($D78)=FALSE,$F78=""),"",
IF(AND('2.5 CAPEX'!$L81&lt;&gt;"x",'2.5 CAPEX'!$M81&lt;&gt;"x"),0,
IF($F78=0,0,
IF(BW$4&lt;'2.1 Kraftwerk allgemein'!$F$16,0,
IF(BW$4='2.1 Kraftwerk allgemein'!$F$16,'2.5 CAPEX'!$J81/$F78,
IF(BW$4&lt;'2.1 Kraftwerk allgemein'!$F$16+$F78,
('2.5 CAPEX'!$J81+SUM(OFFSET('2.5 CAPEX'!CB81,0,-MIN(MAX($F78-1-('2.1 Kraftwerk allgemein'!$F$16-'1.1 Allgemein'!$I$22+1),0),COLUMN(BN78)-1-('2.1 Kraftwerk allgemein'!$F$16-'1.1 Allgemein'!$I$22+1)),1,MIN(MAX($F78-('2.1 Kraftwerk allgemein'!$F$16-'1.1 Allgemein'!$I$22+1),1),COLUMN(BN78)-('2.1 Kraftwerk allgemein'!$F$16-'1.1 Allgemein'!$I$22+1)))))/$F78,
SUM(OFFSET('2.5 CAPEX'!CB81,0,-MIN($F78-1,COLUMN(BN78)-1),1,MIN($F78,COLUMN(BN78))))/$F78)))))))</f>
        <v/>
      </c>
      <c r="BX78" s="199" t="str">
        <f ca="1">IF('2.1 Kraftwerk allgemein'!$F$15&lt;'1.1 Allgemein'!$I$22,
IF(OR(ISNUMBER($D78)=FALSE,$F78=""),"",
IF(AND('2.5 CAPEX'!$L81&lt;&gt;"x",'2.5 CAPEX'!$M81&lt;&gt;"x"),0,
IF($F78=0,0,
IF(BX$4&lt;'2.1 Kraftwerk allgemein'!$F$16,0,
IF(BX$4='2.1 Kraftwerk allgemein'!$F$16,'2.5 CAPEX'!$J81/$F78,
IF(BX$4&lt;'2.1 Kraftwerk allgemein'!$F$16+$F78,
('2.5 CAPEX'!$J81+SUM(OFFSET('2.5 CAPEX'!CC81,0,-MIN(MAX($F78-1-('2.1 Kraftwerk allgemein'!$F$16-'2.1 Kraftwerk allgemein'!$F$15+1),0),COLUMN(BO78)-1-('2.1 Kraftwerk allgemein'!$F$16-'2.1 Kraftwerk allgemein'!$F$15+1)),1,MIN(MAX($F78-('2.1 Kraftwerk allgemein'!$F$16-'2.1 Kraftwerk allgemein'!$F$15+1),1),COLUMN(BO78)-('2.1 Kraftwerk allgemein'!$F$16-'2.1 Kraftwerk allgemein'!$F$15+1)))))/$F78,
SUM(OFFSET('2.5 CAPEX'!CC81,0,-MIN($F78-1,COLUMN(BO78)-1),1,MIN($F78,COLUMN(BO78))))/$F78)))))),
IF(OR(ISNUMBER($D78)=FALSE,$F78=""),"",
IF(AND('2.5 CAPEX'!$L81&lt;&gt;"x",'2.5 CAPEX'!$M81&lt;&gt;"x"),0,
IF($F78=0,0,
IF(BX$4&lt;'2.1 Kraftwerk allgemein'!$F$16,0,
IF(BX$4='2.1 Kraftwerk allgemein'!$F$16,'2.5 CAPEX'!$J81/$F78,
IF(BX$4&lt;'2.1 Kraftwerk allgemein'!$F$16+$F78,
('2.5 CAPEX'!$J81+SUM(OFFSET('2.5 CAPEX'!CC81,0,-MIN(MAX($F78-1-('2.1 Kraftwerk allgemein'!$F$16-'1.1 Allgemein'!$I$22+1),0),COLUMN(BO78)-1-('2.1 Kraftwerk allgemein'!$F$16-'1.1 Allgemein'!$I$22+1)),1,MIN(MAX($F78-('2.1 Kraftwerk allgemein'!$F$16-'1.1 Allgemein'!$I$22+1),1),COLUMN(BO78)-('2.1 Kraftwerk allgemein'!$F$16-'1.1 Allgemein'!$I$22+1)))))/$F78,
SUM(OFFSET('2.5 CAPEX'!CC81,0,-MIN($F78-1,COLUMN(BO78)-1),1,MIN($F78,COLUMN(BO78))))/$F78)))))))</f>
        <v/>
      </c>
      <c r="BY78" s="199" t="str">
        <f ca="1">IF('2.1 Kraftwerk allgemein'!$F$15&lt;'1.1 Allgemein'!$I$22,
IF(OR(ISNUMBER($D78)=FALSE,$F78=""),"",
IF(AND('2.5 CAPEX'!$L81&lt;&gt;"x",'2.5 CAPEX'!$M81&lt;&gt;"x"),0,
IF($F78=0,0,
IF(BY$4&lt;'2.1 Kraftwerk allgemein'!$F$16,0,
IF(BY$4='2.1 Kraftwerk allgemein'!$F$16,'2.5 CAPEX'!$J81/$F78,
IF(BY$4&lt;'2.1 Kraftwerk allgemein'!$F$16+$F78,
('2.5 CAPEX'!$J81+SUM(OFFSET('2.5 CAPEX'!CD81,0,-MIN(MAX($F78-1-('2.1 Kraftwerk allgemein'!$F$16-'2.1 Kraftwerk allgemein'!$F$15+1),0),COLUMN(BP78)-1-('2.1 Kraftwerk allgemein'!$F$16-'2.1 Kraftwerk allgemein'!$F$15+1)),1,MIN(MAX($F78-('2.1 Kraftwerk allgemein'!$F$16-'2.1 Kraftwerk allgemein'!$F$15+1),1),COLUMN(BP78)-('2.1 Kraftwerk allgemein'!$F$16-'2.1 Kraftwerk allgemein'!$F$15+1)))))/$F78,
SUM(OFFSET('2.5 CAPEX'!CD81,0,-MIN($F78-1,COLUMN(BP78)-1),1,MIN($F78,COLUMN(BP78))))/$F78)))))),
IF(OR(ISNUMBER($D78)=FALSE,$F78=""),"",
IF(AND('2.5 CAPEX'!$L81&lt;&gt;"x",'2.5 CAPEX'!$M81&lt;&gt;"x"),0,
IF($F78=0,0,
IF(BY$4&lt;'2.1 Kraftwerk allgemein'!$F$16,0,
IF(BY$4='2.1 Kraftwerk allgemein'!$F$16,'2.5 CAPEX'!$J81/$F78,
IF(BY$4&lt;'2.1 Kraftwerk allgemein'!$F$16+$F78,
('2.5 CAPEX'!$J81+SUM(OFFSET('2.5 CAPEX'!CD81,0,-MIN(MAX($F78-1-('2.1 Kraftwerk allgemein'!$F$16-'1.1 Allgemein'!$I$22+1),0),COLUMN(BP78)-1-('2.1 Kraftwerk allgemein'!$F$16-'1.1 Allgemein'!$I$22+1)),1,MIN(MAX($F78-('2.1 Kraftwerk allgemein'!$F$16-'1.1 Allgemein'!$I$22+1),1),COLUMN(BP78)-('2.1 Kraftwerk allgemein'!$F$16-'1.1 Allgemein'!$I$22+1)))))/$F78,
SUM(OFFSET('2.5 CAPEX'!CD81,0,-MIN($F78-1,COLUMN(BP78)-1),1,MIN($F78,COLUMN(BP78))))/$F78)))))))</f>
        <v/>
      </c>
      <c r="BZ78" s="199" t="str">
        <f ca="1">IF('2.1 Kraftwerk allgemein'!$F$15&lt;'1.1 Allgemein'!$I$22,
IF(OR(ISNUMBER($D78)=FALSE,$F78=""),"",
IF(AND('2.5 CAPEX'!$L81&lt;&gt;"x",'2.5 CAPEX'!$M81&lt;&gt;"x"),0,
IF($F78=0,0,
IF(BZ$4&lt;'2.1 Kraftwerk allgemein'!$F$16,0,
IF(BZ$4='2.1 Kraftwerk allgemein'!$F$16,'2.5 CAPEX'!$J81/$F78,
IF(BZ$4&lt;'2.1 Kraftwerk allgemein'!$F$16+$F78,
('2.5 CAPEX'!$J81+SUM(OFFSET('2.5 CAPEX'!CE81,0,-MIN(MAX($F78-1-('2.1 Kraftwerk allgemein'!$F$16-'2.1 Kraftwerk allgemein'!$F$15+1),0),COLUMN(BQ78)-1-('2.1 Kraftwerk allgemein'!$F$16-'2.1 Kraftwerk allgemein'!$F$15+1)),1,MIN(MAX($F78-('2.1 Kraftwerk allgemein'!$F$16-'2.1 Kraftwerk allgemein'!$F$15+1),1),COLUMN(BQ78)-('2.1 Kraftwerk allgemein'!$F$16-'2.1 Kraftwerk allgemein'!$F$15+1)))))/$F78,
SUM(OFFSET('2.5 CAPEX'!CE81,0,-MIN($F78-1,COLUMN(BQ78)-1),1,MIN($F78,COLUMN(BQ78))))/$F78)))))),
IF(OR(ISNUMBER($D78)=FALSE,$F78=""),"",
IF(AND('2.5 CAPEX'!$L81&lt;&gt;"x",'2.5 CAPEX'!$M81&lt;&gt;"x"),0,
IF($F78=0,0,
IF(BZ$4&lt;'2.1 Kraftwerk allgemein'!$F$16,0,
IF(BZ$4='2.1 Kraftwerk allgemein'!$F$16,'2.5 CAPEX'!$J81/$F78,
IF(BZ$4&lt;'2.1 Kraftwerk allgemein'!$F$16+$F78,
('2.5 CAPEX'!$J81+SUM(OFFSET('2.5 CAPEX'!CE81,0,-MIN(MAX($F78-1-('2.1 Kraftwerk allgemein'!$F$16-'1.1 Allgemein'!$I$22+1),0),COLUMN(BQ78)-1-('2.1 Kraftwerk allgemein'!$F$16-'1.1 Allgemein'!$I$22+1)),1,MIN(MAX($F78-('2.1 Kraftwerk allgemein'!$F$16-'1.1 Allgemein'!$I$22+1),1),COLUMN(BQ78)-('2.1 Kraftwerk allgemein'!$F$16-'1.1 Allgemein'!$I$22+1)))))/$F78,
SUM(OFFSET('2.5 CAPEX'!CE81,0,-MIN($F78-1,COLUMN(BQ78)-1),1,MIN($F78,COLUMN(BQ78))))/$F78)))))))</f>
        <v/>
      </c>
      <c r="CA78" s="199" t="str">
        <f ca="1">IF('2.1 Kraftwerk allgemein'!$F$15&lt;'1.1 Allgemein'!$I$22,
IF(OR(ISNUMBER($D78)=FALSE,$F78=""),"",
IF(AND('2.5 CAPEX'!$L81&lt;&gt;"x",'2.5 CAPEX'!$M81&lt;&gt;"x"),0,
IF($F78=0,0,
IF(CA$4&lt;'2.1 Kraftwerk allgemein'!$F$16,0,
IF(CA$4='2.1 Kraftwerk allgemein'!$F$16,'2.5 CAPEX'!$J81/$F78,
IF(CA$4&lt;'2.1 Kraftwerk allgemein'!$F$16+$F78,
('2.5 CAPEX'!$J81+SUM(OFFSET('2.5 CAPEX'!CF81,0,-MIN(MAX($F78-1-('2.1 Kraftwerk allgemein'!$F$16-'2.1 Kraftwerk allgemein'!$F$15+1),0),COLUMN(BR78)-1-('2.1 Kraftwerk allgemein'!$F$16-'2.1 Kraftwerk allgemein'!$F$15+1)),1,MIN(MAX($F78-('2.1 Kraftwerk allgemein'!$F$16-'2.1 Kraftwerk allgemein'!$F$15+1),1),COLUMN(BR78)-('2.1 Kraftwerk allgemein'!$F$16-'2.1 Kraftwerk allgemein'!$F$15+1)))))/$F78,
SUM(OFFSET('2.5 CAPEX'!CF81,0,-MIN($F78-1,COLUMN(BR78)-1),1,MIN($F78,COLUMN(BR78))))/$F78)))))),
IF(OR(ISNUMBER($D78)=FALSE,$F78=""),"",
IF(AND('2.5 CAPEX'!$L81&lt;&gt;"x",'2.5 CAPEX'!$M81&lt;&gt;"x"),0,
IF($F78=0,0,
IF(CA$4&lt;'2.1 Kraftwerk allgemein'!$F$16,0,
IF(CA$4='2.1 Kraftwerk allgemein'!$F$16,'2.5 CAPEX'!$J81/$F78,
IF(CA$4&lt;'2.1 Kraftwerk allgemein'!$F$16+$F78,
('2.5 CAPEX'!$J81+SUM(OFFSET('2.5 CAPEX'!CF81,0,-MIN(MAX($F78-1-('2.1 Kraftwerk allgemein'!$F$16-'1.1 Allgemein'!$I$22+1),0),COLUMN(BR78)-1-('2.1 Kraftwerk allgemein'!$F$16-'1.1 Allgemein'!$I$22+1)),1,MIN(MAX($F78-('2.1 Kraftwerk allgemein'!$F$16-'1.1 Allgemein'!$I$22+1),1),COLUMN(BR78)-('2.1 Kraftwerk allgemein'!$F$16-'1.1 Allgemein'!$I$22+1)))))/$F78,
SUM(OFFSET('2.5 CAPEX'!CF81,0,-MIN($F78-1,COLUMN(BR78)-1),1,MIN($F78,COLUMN(BR78))))/$F78)))))))</f>
        <v/>
      </c>
      <c r="CB78" s="199" t="str">
        <f ca="1">IF('2.1 Kraftwerk allgemein'!$F$15&lt;'1.1 Allgemein'!$I$22,
IF(OR(ISNUMBER($D78)=FALSE,$F78=""),"",
IF(AND('2.5 CAPEX'!$L81&lt;&gt;"x",'2.5 CAPEX'!$M81&lt;&gt;"x"),0,
IF($F78=0,0,
IF(CB$4&lt;'2.1 Kraftwerk allgemein'!$F$16,0,
IF(CB$4='2.1 Kraftwerk allgemein'!$F$16,'2.5 CAPEX'!$J81/$F78,
IF(CB$4&lt;'2.1 Kraftwerk allgemein'!$F$16+$F78,
('2.5 CAPEX'!$J81+SUM(OFFSET('2.5 CAPEX'!CG81,0,-MIN(MAX($F78-1-('2.1 Kraftwerk allgemein'!$F$16-'2.1 Kraftwerk allgemein'!$F$15+1),0),COLUMN(BS78)-1-('2.1 Kraftwerk allgemein'!$F$16-'2.1 Kraftwerk allgemein'!$F$15+1)),1,MIN(MAX($F78-('2.1 Kraftwerk allgemein'!$F$16-'2.1 Kraftwerk allgemein'!$F$15+1),1),COLUMN(BS78)-('2.1 Kraftwerk allgemein'!$F$16-'2.1 Kraftwerk allgemein'!$F$15+1)))))/$F78,
SUM(OFFSET('2.5 CAPEX'!CG81,0,-MIN($F78-1,COLUMN(BS78)-1),1,MIN($F78,COLUMN(BS78))))/$F78)))))),
IF(OR(ISNUMBER($D78)=FALSE,$F78=""),"",
IF(AND('2.5 CAPEX'!$L81&lt;&gt;"x",'2.5 CAPEX'!$M81&lt;&gt;"x"),0,
IF($F78=0,0,
IF(CB$4&lt;'2.1 Kraftwerk allgemein'!$F$16,0,
IF(CB$4='2.1 Kraftwerk allgemein'!$F$16,'2.5 CAPEX'!$J81/$F78,
IF(CB$4&lt;'2.1 Kraftwerk allgemein'!$F$16+$F78,
('2.5 CAPEX'!$J81+SUM(OFFSET('2.5 CAPEX'!CG81,0,-MIN(MAX($F78-1-('2.1 Kraftwerk allgemein'!$F$16-'1.1 Allgemein'!$I$22+1),0),COLUMN(BS78)-1-('2.1 Kraftwerk allgemein'!$F$16-'1.1 Allgemein'!$I$22+1)),1,MIN(MAX($F78-('2.1 Kraftwerk allgemein'!$F$16-'1.1 Allgemein'!$I$22+1),1),COLUMN(BS78)-('2.1 Kraftwerk allgemein'!$F$16-'1.1 Allgemein'!$I$22+1)))))/$F78,
SUM(OFFSET('2.5 CAPEX'!CG81,0,-MIN($F78-1,COLUMN(BS78)-1),1,MIN($F78,COLUMN(BS78))))/$F78)))))))</f>
        <v/>
      </c>
      <c r="CC78" s="199" t="str">
        <f ca="1">IF('2.1 Kraftwerk allgemein'!$F$15&lt;'1.1 Allgemein'!$I$22,
IF(OR(ISNUMBER($D78)=FALSE,$F78=""),"",
IF(AND('2.5 CAPEX'!$L81&lt;&gt;"x",'2.5 CAPEX'!$M81&lt;&gt;"x"),0,
IF($F78=0,0,
IF(CC$4&lt;'2.1 Kraftwerk allgemein'!$F$16,0,
IF(CC$4='2.1 Kraftwerk allgemein'!$F$16,'2.5 CAPEX'!$J81/$F78,
IF(CC$4&lt;'2.1 Kraftwerk allgemein'!$F$16+$F78,
('2.5 CAPEX'!$J81+SUM(OFFSET('2.5 CAPEX'!CH81,0,-MIN(MAX($F78-1-('2.1 Kraftwerk allgemein'!$F$16-'2.1 Kraftwerk allgemein'!$F$15+1),0),COLUMN(BT78)-1-('2.1 Kraftwerk allgemein'!$F$16-'2.1 Kraftwerk allgemein'!$F$15+1)),1,MIN(MAX($F78-('2.1 Kraftwerk allgemein'!$F$16-'2.1 Kraftwerk allgemein'!$F$15+1),1),COLUMN(BT78)-('2.1 Kraftwerk allgemein'!$F$16-'2.1 Kraftwerk allgemein'!$F$15+1)))))/$F78,
SUM(OFFSET('2.5 CAPEX'!CH81,0,-MIN($F78-1,COLUMN(BT78)-1),1,MIN($F78,COLUMN(BT78))))/$F78)))))),
IF(OR(ISNUMBER($D78)=FALSE,$F78=""),"",
IF(AND('2.5 CAPEX'!$L81&lt;&gt;"x",'2.5 CAPEX'!$M81&lt;&gt;"x"),0,
IF($F78=0,0,
IF(CC$4&lt;'2.1 Kraftwerk allgemein'!$F$16,0,
IF(CC$4='2.1 Kraftwerk allgemein'!$F$16,'2.5 CAPEX'!$J81/$F78,
IF(CC$4&lt;'2.1 Kraftwerk allgemein'!$F$16+$F78,
('2.5 CAPEX'!$J81+SUM(OFFSET('2.5 CAPEX'!CH81,0,-MIN(MAX($F78-1-('2.1 Kraftwerk allgemein'!$F$16-'1.1 Allgemein'!$I$22+1),0),COLUMN(BT78)-1-('2.1 Kraftwerk allgemein'!$F$16-'1.1 Allgemein'!$I$22+1)),1,MIN(MAX($F78-('2.1 Kraftwerk allgemein'!$F$16-'1.1 Allgemein'!$I$22+1),1),COLUMN(BT78)-('2.1 Kraftwerk allgemein'!$F$16-'1.1 Allgemein'!$I$22+1)))))/$F78,
SUM(OFFSET('2.5 CAPEX'!CH81,0,-MIN($F78-1,COLUMN(BT78)-1),1,MIN($F78,COLUMN(BT78))))/$F78)))))))</f>
        <v/>
      </c>
      <c r="CD78" s="199" t="str">
        <f ca="1">IF('2.1 Kraftwerk allgemein'!$F$15&lt;'1.1 Allgemein'!$I$22,
IF(OR(ISNUMBER($D78)=FALSE,$F78=""),"",
IF(AND('2.5 CAPEX'!$L81&lt;&gt;"x",'2.5 CAPEX'!$M81&lt;&gt;"x"),0,
IF($F78=0,0,
IF(CD$4&lt;'2.1 Kraftwerk allgemein'!$F$16,0,
IF(CD$4='2.1 Kraftwerk allgemein'!$F$16,'2.5 CAPEX'!$J81/$F78,
IF(CD$4&lt;'2.1 Kraftwerk allgemein'!$F$16+$F78,
('2.5 CAPEX'!$J81+SUM(OFFSET('2.5 CAPEX'!CI81,0,-MIN(MAX($F78-1-('2.1 Kraftwerk allgemein'!$F$16-'2.1 Kraftwerk allgemein'!$F$15+1),0),COLUMN(BU78)-1-('2.1 Kraftwerk allgemein'!$F$16-'2.1 Kraftwerk allgemein'!$F$15+1)),1,MIN(MAX($F78-('2.1 Kraftwerk allgemein'!$F$16-'2.1 Kraftwerk allgemein'!$F$15+1),1),COLUMN(BU78)-('2.1 Kraftwerk allgemein'!$F$16-'2.1 Kraftwerk allgemein'!$F$15+1)))))/$F78,
SUM(OFFSET('2.5 CAPEX'!CI81,0,-MIN($F78-1,COLUMN(BU78)-1),1,MIN($F78,COLUMN(BU78))))/$F78)))))),
IF(OR(ISNUMBER($D78)=FALSE,$F78=""),"",
IF(AND('2.5 CAPEX'!$L81&lt;&gt;"x",'2.5 CAPEX'!$M81&lt;&gt;"x"),0,
IF($F78=0,0,
IF(CD$4&lt;'2.1 Kraftwerk allgemein'!$F$16,0,
IF(CD$4='2.1 Kraftwerk allgemein'!$F$16,'2.5 CAPEX'!$J81/$F78,
IF(CD$4&lt;'2.1 Kraftwerk allgemein'!$F$16+$F78,
('2.5 CAPEX'!$J81+SUM(OFFSET('2.5 CAPEX'!CI81,0,-MIN(MAX($F78-1-('2.1 Kraftwerk allgemein'!$F$16-'1.1 Allgemein'!$I$22+1),0),COLUMN(BU78)-1-('2.1 Kraftwerk allgemein'!$F$16-'1.1 Allgemein'!$I$22+1)),1,MIN(MAX($F78-('2.1 Kraftwerk allgemein'!$F$16-'1.1 Allgemein'!$I$22+1),1),COLUMN(BU78)-('2.1 Kraftwerk allgemein'!$F$16-'1.1 Allgemein'!$I$22+1)))))/$F78,
SUM(OFFSET('2.5 CAPEX'!CI81,0,-MIN($F78-1,COLUMN(BU78)-1),1,MIN($F78,COLUMN(BU78))))/$F78)))))))</f>
        <v/>
      </c>
      <c r="CE78" s="199" t="str">
        <f ca="1">IF('2.1 Kraftwerk allgemein'!$F$15&lt;'1.1 Allgemein'!$I$22,
IF(OR(ISNUMBER($D78)=FALSE,$F78=""),"",
IF(AND('2.5 CAPEX'!$L81&lt;&gt;"x",'2.5 CAPEX'!$M81&lt;&gt;"x"),0,
IF($F78=0,0,
IF(CE$4&lt;'2.1 Kraftwerk allgemein'!$F$16,0,
IF(CE$4='2.1 Kraftwerk allgemein'!$F$16,'2.5 CAPEX'!$J81/$F78,
IF(CE$4&lt;'2.1 Kraftwerk allgemein'!$F$16+$F78,
('2.5 CAPEX'!$J81+SUM(OFFSET('2.5 CAPEX'!CJ81,0,-MIN(MAX($F78-1-('2.1 Kraftwerk allgemein'!$F$16-'2.1 Kraftwerk allgemein'!$F$15+1),0),COLUMN(BV78)-1-('2.1 Kraftwerk allgemein'!$F$16-'2.1 Kraftwerk allgemein'!$F$15+1)),1,MIN(MAX($F78-('2.1 Kraftwerk allgemein'!$F$16-'2.1 Kraftwerk allgemein'!$F$15+1),1),COLUMN(BV78)-('2.1 Kraftwerk allgemein'!$F$16-'2.1 Kraftwerk allgemein'!$F$15+1)))))/$F78,
SUM(OFFSET('2.5 CAPEX'!CJ81,0,-MIN($F78-1,COLUMN(BV78)-1),1,MIN($F78,COLUMN(BV78))))/$F78)))))),
IF(OR(ISNUMBER($D78)=FALSE,$F78=""),"",
IF(AND('2.5 CAPEX'!$L81&lt;&gt;"x",'2.5 CAPEX'!$M81&lt;&gt;"x"),0,
IF($F78=0,0,
IF(CE$4&lt;'2.1 Kraftwerk allgemein'!$F$16,0,
IF(CE$4='2.1 Kraftwerk allgemein'!$F$16,'2.5 CAPEX'!$J81/$F78,
IF(CE$4&lt;'2.1 Kraftwerk allgemein'!$F$16+$F78,
('2.5 CAPEX'!$J81+SUM(OFFSET('2.5 CAPEX'!CJ81,0,-MIN(MAX($F78-1-('2.1 Kraftwerk allgemein'!$F$16-'1.1 Allgemein'!$I$22+1),0),COLUMN(BV78)-1-('2.1 Kraftwerk allgemein'!$F$16-'1.1 Allgemein'!$I$22+1)),1,MIN(MAX($F78-('2.1 Kraftwerk allgemein'!$F$16-'1.1 Allgemein'!$I$22+1),1),COLUMN(BV78)-('2.1 Kraftwerk allgemein'!$F$16-'1.1 Allgemein'!$I$22+1)))))/$F78,
SUM(OFFSET('2.5 CAPEX'!CJ81,0,-MIN($F78-1,COLUMN(BV78)-1),1,MIN($F78,COLUMN(BV78))))/$F78)))))))</f>
        <v/>
      </c>
      <c r="CF78" s="199" t="str">
        <f ca="1">IF('2.1 Kraftwerk allgemein'!$F$15&lt;'1.1 Allgemein'!$I$22,
IF(OR(ISNUMBER($D78)=FALSE,$F78=""),"",
IF(AND('2.5 CAPEX'!$L81&lt;&gt;"x",'2.5 CAPEX'!$M81&lt;&gt;"x"),0,
IF($F78=0,0,
IF(CF$4&lt;'2.1 Kraftwerk allgemein'!$F$16,0,
IF(CF$4='2.1 Kraftwerk allgemein'!$F$16,'2.5 CAPEX'!$J81/$F78,
IF(CF$4&lt;'2.1 Kraftwerk allgemein'!$F$16+$F78,
('2.5 CAPEX'!$J81+SUM(OFFSET('2.5 CAPEX'!CK81,0,-MIN(MAX($F78-1-('2.1 Kraftwerk allgemein'!$F$16-'2.1 Kraftwerk allgemein'!$F$15+1),0),COLUMN(BW78)-1-('2.1 Kraftwerk allgemein'!$F$16-'2.1 Kraftwerk allgemein'!$F$15+1)),1,MIN(MAX($F78-('2.1 Kraftwerk allgemein'!$F$16-'2.1 Kraftwerk allgemein'!$F$15+1),1),COLUMN(BW78)-('2.1 Kraftwerk allgemein'!$F$16-'2.1 Kraftwerk allgemein'!$F$15+1)))))/$F78,
SUM(OFFSET('2.5 CAPEX'!CK81,0,-MIN($F78-1,COLUMN(BW78)-1),1,MIN($F78,COLUMN(BW78))))/$F78)))))),
IF(OR(ISNUMBER($D78)=FALSE,$F78=""),"",
IF(AND('2.5 CAPEX'!$L81&lt;&gt;"x",'2.5 CAPEX'!$M81&lt;&gt;"x"),0,
IF($F78=0,0,
IF(CF$4&lt;'2.1 Kraftwerk allgemein'!$F$16,0,
IF(CF$4='2.1 Kraftwerk allgemein'!$F$16,'2.5 CAPEX'!$J81/$F78,
IF(CF$4&lt;'2.1 Kraftwerk allgemein'!$F$16+$F78,
('2.5 CAPEX'!$J81+SUM(OFFSET('2.5 CAPEX'!CK81,0,-MIN(MAX($F78-1-('2.1 Kraftwerk allgemein'!$F$16-'1.1 Allgemein'!$I$22+1),0),COLUMN(BW78)-1-('2.1 Kraftwerk allgemein'!$F$16-'1.1 Allgemein'!$I$22+1)),1,MIN(MAX($F78-('2.1 Kraftwerk allgemein'!$F$16-'1.1 Allgemein'!$I$22+1),1),COLUMN(BW78)-('2.1 Kraftwerk allgemein'!$F$16-'1.1 Allgemein'!$I$22+1)))))/$F78,
SUM(OFFSET('2.5 CAPEX'!CK81,0,-MIN($F78-1,COLUMN(BW78)-1),1,MIN($F78,COLUMN(BW78))))/$F78)))))))</f>
        <v/>
      </c>
      <c r="CG78" s="199" t="str">
        <f ca="1">IF('2.1 Kraftwerk allgemein'!$F$15&lt;'1.1 Allgemein'!$I$22,
IF(OR(ISNUMBER($D78)=FALSE,$F78=""),"",
IF(AND('2.5 CAPEX'!$L81&lt;&gt;"x",'2.5 CAPEX'!$M81&lt;&gt;"x"),0,
IF($F78=0,0,
IF(CG$4&lt;'2.1 Kraftwerk allgemein'!$F$16,0,
IF(CG$4='2.1 Kraftwerk allgemein'!$F$16,'2.5 CAPEX'!$J81/$F78,
IF(CG$4&lt;'2.1 Kraftwerk allgemein'!$F$16+$F78,
('2.5 CAPEX'!$J81+SUM(OFFSET('2.5 CAPEX'!CL81,0,-MIN(MAX($F78-1-('2.1 Kraftwerk allgemein'!$F$16-'2.1 Kraftwerk allgemein'!$F$15+1),0),COLUMN(BX78)-1-('2.1 Kraftwerk allgemein'!$F$16-'2.1 Kraftwerk allgemein'!$F$15+1)),1,MIN(MAX($F78-('2.1 Kraftwerk allgemein'!$F$16-'2.1 Kraftwerk allgemein'!$F$15+1),1),COLUMN(BX78)-('2.1 Kraftwerk allgemein'!$F$16-'2.1 Kraftwerk allgemein'!$F$15+1)))))/$F78,
SUM(OFFSET('2.5 CAPEX'!CL81,0,-MIN($F78-1,COLUMN(BX78)-1),1,MIN($F78,COLUMN(BX78))))/$F78)))))),
IF(OR(ISNUMBER($D78)=FALSE,$F78=""),"",
IF(AND('2.5 CAPEX'!$L81&lt;&gt;"x",'2.5 CAPEX'!$M81&lt;&gt;"x"),0,
IF($F78=0,0,
IF(CG$4&lt;'2.1 Kraftwerk allgemein'!$F$16,0,
IF(CG$4='2.1 Kraftwerk allgemein'!$F$16,'2.5 CAPEX'!$J81/$F78,
IF(CG$4&lt;'2.1 Kraftwerk allgemein'!$F$16+$F78,
('2.5 CAPEX'!$J81+SUM(OFFSET('2.5 CAPEX'!CL81,0,-MIN(MAX($F78-1-('2.1 Kraftwerk allgemein'!$F$16-'1.1 Allgemein'!$I$22+1),0),COLUMN(BX78)-1-('2.1 Kraftwerk allgemein'!$F$16-'1.1 Allgemein'!$I$22+1)),1,MIN(MAX($F78-('2.1 Kraftwerk allgemein'!$F$16-'1.1 Allgemein'!$I$22+1),1),COLUMN(BX78)-('2.1 Kraftwerk allgemein'!$F$16-'1.1 Allgemein'!$I$22+1)))))/$F78,
SUM(OFFSET('2.5 CAPEX'!CL81,0,-MIN($F78-1,COLUMN(BX78)-1),1,MIN($F78,COLUMN(BX78))))/$F78)))))))</f>
        <v/>
      </c>
      <c r="CH78" s="199" t="str">
        <f ca="1">IF('2.1 Kraftwerk allgemein'!$F$15&lt;'1.1 Allgemein'!$I$22,
IF(OR(ISNUMBER($D78)=FALSE,$F78=""),"",
IF(AND('2.5 CAPEX'!$L81&lt;&gt;"x",'2.5 CAPEX'!$M81&lt;&gt;"x"),0,
IF($F78=0,0,
IF(CH$4&lt;'2.1 Kraftwerk allgemein'!$F$16,0,
IF(CH$4='2.1 Kraftwerk allgemein'!$F$16,'2.5 CAPEX'!$J81/$F78,
IF(CH$4&lt;'2.1 Kraftwerk allgemein'!$F$16+$F78,
('2.5 CAPEX'!$J81+SUM(OFFSET('2.5 CAPEX'!CM81,0,-MIN(MAX($F78-1-('2.1 Kraftwerk allgemein'!$F$16-'2.1 Kraftwerk allgemein'!$F$15+1),0),COLUMN(BY78)-1-('2.1 Kraftwerk allgemein'!$F$16-'2.1 Kraftwerk allgemein'!$F$15+1)),1,MIN(MAX($F78-('2.1 Kraftwerk allgemein'!$F$16-'2.1 Kraftwerk allgemein'!$F$15+1),1),COLUMN(BY78)-('2.1 Kraftwerk allgemein'!$F$16-'2.1 Kraftwerk allgemein'!$F$15+1)))))/$F78,
SUM(OFFSET('2.5 CAPEX'!CM81,0,-MIN($F78-1,COLUMN(BY78)-1),1,MIN($F78,COLUMN(BY78))))/$F78)))))),
IF(OR(ISNUMBER($D78)=FALSE,$F78=""),"",
IF(AND('2.5 CAPEX'!$L81&lt;&gt;"x",'2.5 CAPEX'!$M81&lt;&gt;"x"),0,
IF($F78=0,0,
IF(CH$4&lt;'2.1 Kraftwerk allgemein'!$F$16,0,
IF(CH$4='2.1 Kraftwerk allgemein'!$F$16,'2.5 CAPEX'!$J81/$F78,
IF(CH$4&lt;'2.1 Kraftwerk allgemein'!$F$16+$F78,
('2.5 CAPEX'!$J81+SUM(OFFSET('2.5 CAPEX'!CM81,0,-MIN(MAX($F78-1-('2.1 Kraftwerk allgemein'!$F$16-'1.1 Allgemein'!$I$22+1),0),COLUMN(BY78)-1-('2.1 Kraftwerk allgemein'!$F$16-'1.1 Allgemein'!$I$22+1)),1,MIN(MAX($F78-('2.1 Kraftwerk allgemein'!$F$16-'1.1 Allgemein'!$I$22+1),1),COLUMN(BY78)-('2.1 Kraftwerk allgemein'!$F$16-'1.1 Allgemein'!$I$22+1)))))/$F78,
SUM(OFFSET('2.5 CAPEX'!CM81,0,-MIN($F78-1,COLUMN(BY78)-1),1,MIN($F78,COLUMN(BY78))))/$F78)))))))</f>
        <v/>
      </c>
      <c r="CI78" s="199" t="str">
        <f ca="1">IF('2.1 Kraftwerk allgemein'!$F$15&lt;'1.1 Allgemein'!$I$22,
IF(OR(ISNUMBER($D78)=FALSE,$F78=""),"",
IF(AND('2.5 CAPEX'!$L81&lt;&gt;"x",'2.5 CAPEX'!$M81&lt;&gt;"x"),0,
IF($F78=0,0,
IF(CI$4&lt;'2.1 Kraftwerk allgemein'!$F$16,0,
IF(CI$4='2.1 Kraftwerk allgemein'!$F$16,'2.5 CAPEX'!$J81/$F78,
IF(CI$4&lt;'2.1 Kraftwerk allgemein'!$F$16+$F78,
('2.5 CAPEX'!$J81+SUM(OFFSET('2.5 CAPEX'!CN81,0,-MIN(MAX($F78-1-('2.1 Kraftwerk allgemein'!$F$16-'2.1 Kraftwerk allgemein'!$F$15+1),0),COLUMN(BZ78)-1-('2.1 Kraftwerk allgemein'!$F$16-'2.1 Kraftwerk allgemein'!$F$15+1)),1,MIN(MAX($F78-('2.1 Kraftwerk allgemein'!$F$16-'2.1 Kraftwerk allgemein'!$F$15+1),1),COLUMN(BZ78)-('2.1 Kraftwerk allgemein'!$F$16-'2.1 Kraftwerk allgemein'!$F$15+1)))))/$F78,
SUM(OFFSET('2.5 CAPEX'!CN81,0,-MIN($F78-1,COLUMN(BZ78)-1),1,MIN($F78,COLUMN(BZ78))))/$F78)))))),
IF(OR(ISNUMBER($D78)=FALSE,$F78=""),"",
IF(AND('2.5 CAPEX'!$L81&lt;&gt;"x",'2.5 CAPEX'!$M81&lt;&gt;"x"),0,
IF($F78=0,0,
IF(CI$4&lt;'2.1 Kraftwerk allgemein'!$F$16,0,
IF(CI$4='2.1 Kraftwerk allgemein'!$F$16,'2.5 CAPEX'!$J81/$F78,
IF(CI$4&lt;'2.1 Kraftwerk allgemein'!$F$16+$F78,
('2.5 CAPEX'!$J81+SUM(OFFSET('2.5 CAPEX'!CN81,0,-MIN(MAX($F78-1-('2.1 Kraftwerk allgemein'!$F$16-'1.1 Allgemein'!$I$22+1),0),COLUMN(BZ78)-1-('2.1 Kraftwerk allgemein'!$F$16-'1.1 Allgemein'!$I$22+1)),1,MIN(MAX($F78-('2.1 Kraftwerk allgemein'!$F$16-'1.1 Allgemein'!$I$22+1),1),COLUMN(BZ78)-('2.1 Kraftwerk allgemein'!$F$16-'1.1 Allgemein'!$I$22+1)))))/$F78,
SUM(OFFSET('2.5 CAPEX'!CN81,0,-MIN($F78-1,COLUMN(BZ78)-1),1,MIN($F78,COLUMN(BZ78))))/$F78)))))))</f>
        <v/>
      </c>
      <c r="CJ78" s="199" t="str">
        <f ca="1">IF('2.1 Kraftwerk allgemein'!$F$15&lt;'1.1 Allgemein'!$I$22,
IF(OR(ISNUMBER($D78)=FALSE,$F78=""),"",
IF(AND('2.5 CAPEX'!$L81&lt;&gt;"x",'2.5 CAPEX'!$M81&lt;&gt;"x"),0,
IF($F78=0,0,
IF(CJ$4&lt;'2.1 Kraftwerk allgemein'!$F$16,0,
IF(CJ$4='2.1 Kraftwerk allgemein'!$F$16,'2.5 CAPEX'!$J81/$F78,
IF(CJ$4&lt;'2.1 Kraftwerk allgemein'!$F$16+$F78,
('2.5 CAPEX'!$J81+SUM(OFFSET('2.5 CAPEX'!CO81,0,-MIN(MAX($F78-1-('2.1 Kraftwerk allgemein'!$F$16-'2.1 Kraftwerk allgemein'!$F$15+1),0),COLUMN(CA78)-1-('2.1 Kraftwerk allgemein'!$F$16-'2.1 Kraftwerk allgemein'!$F$15+1)),1,MIN(MAX($F78-('2.1 Kraftwerk allgemein'!$F$16-'2.1 Kraftwerk allgemein'!$F$15+1),1),COLUMN(CA78)-('2.1 Kraftwerk allgemein'!$F$16-'2.1 Kraftwerk allgemein'!$F$15+1)))))/$F78,
SUM(OFFSET('2.5 CAPEX'!CO81,0,-MIN($F78-1,COLUMN(CA78)-1),1,MIN($F78,COLUMN(CA78))))/$F78)))))),
IF(OR(ISNUMBER($D78)=FALSE,$F78=""),"",
IF(AND('2.5 CAPEX'!$L81&lt;&gt;"x",'2.5 CAPEX'!$M81&lt;&gt;"x"),0,
IF($F78=0,0,
IF(CJ$4&lt;'2.1 Kraftwerk allgemein'!$F$16,0,
IF(CJ$4='2.1 Kraftwerk allgemein'!$F$16,'2.5 CAPEX'!$J81/$F78,
IF(CJ$4&lt;'2.1 Kraftwerk allgemein'!$F$16+$F78,
('2.5 CAPEX'!$J81+SUM(OFFSET('2.5 CAPEX'!CO81,0,-MIN(MAX($F78-1-('2.1 Kraftwerk allgemein'!$F$16-'1.1 Allgemein'!$I$22+1),0),COLUMN(CA78)-1-('2.1 Kraftwerk allgemein'!$F$16-'1.1 Allgemein'!$I$22+1)),1,MIN(MAX($F78-('2.1 Kraftwerk allgemein'!$F$16-'1.1 Allgemein'!$I$22+1),1),COLUMN(CA78)-('2.1 Kraftwerk allgemein'!$F$16-'1.1 Allgemein'!$I$22+1)))))/$F78,
SUM(OFFSET('2.5 CAPEX'!CO81,0,-MIN($F78-1,COLUMN(CA78)-1),1,MIN($F78,COLUMN(CA78))))/$F78)))))))</f>
        <v/>
      </c>
      <c r="CK78" s="199" t="str">
        <f ca="1">IF('2.1 Kraftwerk allgemein'!$F$15&lt;'1.1 Allgemein'!$I$22,
IF(OR(ISNUMBER($D78)=FALSE,$F78=""),"",
IF(AND('2.5 CAPEX'!$L81&lt;&gt;"x",'2.5 CAPEX'!$M81&lt;&gt;"x"),0,
IF($F78=0,0,
IF(CK$4&lt;'2.1 Kraftwerk allgemein'!$F$16,0,
IF(CK$4='2.1 Kraftwerk allgemein'!$F$16,'2.5 CAPEX'!$J81/$F78,
IF(CK$4&lt;'2.1 Kraftwerk allgemein'!$F$16+$F78,
('2.5 CAPEX'!$J81+SUM(OFFSET('2.5 CAPEX'!CP81,0,-MIN(MAX($F78-1-('2.1 Kraftwerk allgemein'!$F$16-'2.1 Kraftwerk allgemein'!$F$15+1),0),COLUMN(CB78)-1-('2.1 Kraftwerk allgemein'!$F$16-'2.1 Kraftwerk allgemein'!$F$15+1)),1,MIN(MAX($F78-('2.1 Kraftwerk allgemein'!$F$16-'2.1 Kraftwerk allgemein'!$F$15+1),1),COLUMN(CB78)-('2.1 Kraftwerk allgemein'!$F$16-'2.1 Kraftwerk allgemein'!$F$15+1)))))/$F78,
SUM(OFFSET('2.5 CAPEX'!CP81,0,-MIN($F78-1,COLUMN(CB78)-1),1,MIN($F78,COLUMN(CB78))))/$F78)))))),
IF(OR(ISNUMBER($D78)=FALSE,$F78=""),"",
IF(AND('2.5 CAPEX'!$L81&lt;&gt;"x",'2.5 CAPEX'!$M81&lt;&gt;"x"),0,
IF($F78=0,0,
IF(CK$4&lt;'2.1 Kraftwerk allgemein'!$F$16,0,
IF(CK$4='2.1 Kraftwerk allgemein'!$F$16,'2.5 CAPEX'!$J81/$F78,
IF(CK$4&lt;'2.1 Kraftwerk allgemein'!$F$16+$F78,
('2.5 CAPEX'!$J81+SUM(OFFSET('2.5 CAPEX'!CP81,0,-MIN(MAX($F78-1-('2.1 Kraftwerk allgemein'!$F$16-'1.1 Allgemein'!$I$22+1),0),COLUMN(CB78)-1-('2.1 Kraftwerk allgemein'!$F$16-'1.1 Allgemein'!$I$22+1)),1,MIN(MAX($F78-('2.1 Kraftwerk allgemein'!$F$16-'1.1 Allgemein'!$I$22+1),1),COLUMN(CB78)-('2.1 Kraftwerk allgemein'!$F$16-'1.1 Allgemein'!$I$22+1)))))/$F78,
SUM(OFFSET('2.5 CAPEX'!CP81,0,-MIN($F78-1,COLUMN(CB78)-1),1,MIN($F78,COLUMN(CB78))))/$F78)))))))</f>
        <v/>
      </c>
      <c r="CL78" s="199" t="str">
        <f ca="1">IF('2.1 Kraftwerk allgemein'!$F$15&lt;'1.1 Allgemein'!$I$22,
IF(OR(ISNUMBER($D78)=FALSE,$F78=""),"",
IF(AND('2.5 CAPEX'!$L81&lt;&gt;"x",'2.5 CAPEX'!$M81&lt;&gt;"x"),0,
IF($F78=0,0,
IF(CL$4&lt;'2.1 Kraftwerk allgemein'!$F$16,0,
IF(CL$4='2.1 Kraftwerk allgemein'!$F$16,'2.5 CAPEX'!$J81/$F78,
IF(CL$4&lt;'2.1 Kraftwerk allgemein'!$F$16+$F78,
('2.5 CAPEX'!$J81+SUM(OFFSET('2.5 CAPEX'!CQ81,0,-MIN(MAX($F78-1-('2.1 Kraftwerk allgemein'!$F$16-'2.1 Kraftwerk allgemein'!$F$15+1),0),COLUMN(CC78)-1-('2.1 Kraftwerk allgemein'!$F$16-'2.1 Kraftwerk allgemein'!$F$15+1)),1,MIN(MAX($F78-('2.1 Kraftwerk allgemein'!$F$16-'2.1 Kraftwerk allgemein'!$F$15+1),1),COLUMN(CC78)-('2.1 Kraftwerk allgemein'!$F$16-'2.1 Kraftwerk allgemein'!$F$15+1)))))/$F78,
SUM(OFFSET('2.5 CAPEX'!CQ81,0,-MIN($F78-1,COLUMN(CC78)-1),1,MIN($F78,COLUMN(CC78))))/$F78)))))),
IF(OR(ISNUMBER($D78)=FALSE,$F78=""),"",
IF(AND('2.5 CAPEX'!$L81&lt;&gt;"x",'2.5 CAPEX'!$M81&lt;&gt;"x"),0,
IF($F78=0,0,
IF(CL$4&lt;'2.1 Kraftwerk allgemein'!$F$16,0,
IF(CL$4='2.1 Kraftwerk allgemein'!$F$16,'2.5 CAPEX'!$J81/$F78,
IF(CL$4&lt;'2.1 Kraftwerk allgemein'!$F$16+$F78,
('2.5 CAPEX'!$J81+SUM(OFFSET('2.5 CAPEX'!CQ81,0,-MIN(MAX($F78-1-('2.1 Kraftwerk allgemein'!$F$16-'1.1 Allgemein'!$I$22+1),0),COLUMN(CC78)-1-('2.1 Kraftwerk allgemein'!$F$16-'1.1 Allgemein'!$I$22+1)),1,MIN(MAX($F78-('2.1 Kraftwerk allgemein'!$F$16-'1.1 Allgemein'!$I$22+1),1),COLUMN(CC78)-('2.1 Kraftwerk allgemein'!$F$16-'1.1 Allgemein'!$I$22+1)))))/$F78,
SUM(OFFSET('2.5 CAPEX'!CQ81,0,-MIN($F78-1,COLUMN(CC78)-1),1,MIN($F78,COLUMN(CC78))))/$F78)))))))</f>
        <v/>
      </c>
      <c r="CM78" s="199" t="str">
        <f ca="1">IF('2.1 Kraftwerk allgemein'!$F$15&lt;'1.1 Allgemein'!$I$22,
IF(OR(ISNUMBER($D78)=FALSE,$F78=""),"",
IF(AND('2.5 CAPEX'!$L81&lt;&gt;"x",'2.5 CAPEX'!$M81&lt;&gt;"x"),0,
IF($F78=0,0,
IF(CM$4&lt;'2.1 Kraftwerk allgemein'!$F$16,0,
IF(CM$4='2.1 Kraftwerk allgemein'!$F$16,'2.5 CAPEX'!$J81/$F78,
IF(CM$4&lt;'2.1 Kraftwerk allgemein'!$F$16+$F78,
('2.5 CAPEX'!$J81+SUM(OFFSET('2.5 CAPEX'!CR81,0,-MIN(MAX($F78-1-('2.1 Kraftwerk allgemein'!$F$16-'2.1 Kraftwerk allgemein'!$F$15+1),0),COLUMN(CD78)-1-('2.1 Kraftwerk allgemein'!$F$16-'2.1 Kraftwerk allgemein'!$F$15+1)),1,MIN(MAX($F78-('2.1 Kraftwerk allgemein'!$F$16-'2.1 Kraftwerk allgemein'!$F$15+1),1),COLUMN(CD78)-('2.1 Kraftwerk allgemein'!$F$16-'2.1 Kraftwerk allgemein'!$F$15+1)))))/$F78,
SUM(OFFSET('2.5 CAPEX'!CR81,0,-MIN($F78-1,COLUMN(CD78)-1),1,MIN($F78,COLUMN(CD78))))/$F78)))))),
IF(OR(ISNUMBER($D78)=FALSE,$F78=""),"",
IF(AND('2.5 CAPEX'!$L81&lt;&gt;"x",'2.5 CAPEX'!$M81&lt;&gt;"x"),0,
IF($F78=0,0,
IF(CM$4&lt;'2.1 Kraftwerk allgemein'!$F$16,0,
IF(CM$4='2.1 Kraftwerk allgemein'!$F$16,'2.5 CAPEX'!$J81/$F78,
IF(CM$4&lt;'2.1 Kraftwerk allgemein'!$F$16+$F78,
('2.5 CAPEX'!$J81+SUM(OFFSET('2.5 CAPEX'!CR81,0,-MIN(MAX($F78-1-('2.1 Kraftwerk allgemein'!$F$16-'1.1 Allgemein'!$I$22+1),0),COLUMN(CD78)-1-('2.1 Kraftwerk allgemein'!$F$16-'1.1 Allgemein'!$I$22+1)),1,MIN(MAX($F78-('2.1 Kraftwerk allgemein'!$F$16-'1.1 Allgemein'!$I$22+1),1),COLUMN(CD78)-('2.1 Kraftwerk allgemein'!$F$16-'1.1 Allgemein'!$I$22+1)))))/$F78,
SUM(OFFSET('2.5 CAPEX'!CR81,0,-MIN($F78-1,COLUMN(CD78)-1),1,MIN($F78,COLUMN(CD78))))/$F78)))))))</f>
        <v/>
      </c>
      <c r="CN78" s="199" t="str">
        <f ca="1">IF('2.1 Kraftwerk allgemein'!$F$15&lt;'1.1 Allgemein'!$I$22,
IF(OR(ISNUMBER($D78)=FALSE,$F78=""),"",
IF(AND('2.5 CAPEX'!$L81&lt;&gt;"x",'2.5 CAPEX'!$M81&lt;&gt;"x"),0,
IF($F78=0,0,
IF(CN$4&lt;'2.1 Kraftwerk allgemein'!$F$16,0,
IF(CN$4='2.1 Kraftwerk allgemein'!$F$16,'2.5 CAPEX'!$J81/$F78,
IF(CN$4&lt;'2.1 Kraftwerk allgemein'!$F$16+$F78,
('2.5 CAPEX'!$J81+SUM(OFFSET('2.5 CAPEX'!CS81,0,-MIN(MAX($F78-1-('2.1 Kraftwerk allgemein'!$F$16-'2.1 Kraftwerk allgemein'!$F$15+1),0),COLUMN(CE78)-1-('2.1 Kraftwerk allgemein'!$F$16-'2.1 Kraftwerk allgemein'!$F$15+1)),1,MIN(MAX($F78-('2.1 Kraftwerk allgemein'!$F$16-'2.1 Kraftwerk allgemein'!$F$15+1),1),COLUMN(CE78)-('2.1 Kraftwerk allgemein'!$F$16-'2.1 Kraftwerk allgemein'!$F$15+1)))))/$F78,
SUM(OFFSET('2.5 CAPEX'!CS81,0,-MIN($F78-1,COLUMN(CE78)-1),1,MIN($F78,COLUMN(CE78))))/$F78)))))),
IF(OR(ISNUMBER($D78)=FALSE,$F78=""),"",
IF(AND('2.5 CAPEX'!$L81&lt;&gt;"x",'2.5 CAPEX'!$M81&lt;&gt;"x"),0,
IF($F78=0,0,
IF(CN$4&lt;'2.1 Kraftwerk allgemein'!$F$16,0,
IF(CN$4='2.1 Kraftwerk allgemein'!$F$16,'2.5 CAPEX'!$J81/$F78,
IF(CN$4&lt;'2.1 Kraftwerk allgemein'!$F$16+$F78,
('2.5 CAPEX'!$J81+SUM(OFFSET('2.5 CAPEX'!CS81,0,-MIN(MAX($F78-1-('2.1 Kraftwerk allgemein'!$F$16-'1.1 Allgemein'!$I$22+1),0),COLUMN(CE78)-1-('2.1 Kraftwerk allgemein'!$F$16-'1.1 Allgemein'!$I$22+1)),1,MIN(MAX($F78-('2.1 Kraftwerk allgemein'!$F$16-'1.1 Allgemein'!$I$22+1),1),COLUMN(CE78)-('2.1 Kraftwerk allgemein'!$F$16-'1.1 Allgemein'!$I$22+1)))))/$F78,
SUM(OFFSET('2.5 CAPEX'!CS81,0,-MIN($F78-1,COLUMN(CE78)-1),1,MIN($F78,COLUMN(CE78))))/$F78)))))))</f>
        <v/>
      </c>
      <c r="CO78" s="199" t="str">
        <f ca="1">IF('2.1 Kraftwerk allgemein'!$F$15&lt;'1.1 Allgemein'!$I$22,
IF(OR(ISNUMBER($D78)=FALSE,$F78=""),"",
IF(AND('2.5 CAPEX'!$L81&lt;&gt;"x",'2.5 CAPEX'!$M81&lt;&gt;"x"),0,
IF($F78=0,0,
IF(CO$4&lt;'2.1 Kraftwerk allgemein'!$F$16,0,
IF(CO$4='2.1 Kraftwerk allgemein'!$F$16,'2.5 CAPEX'!$J81/$F78,
IF(CO$4&lt;'2.1 Kraftwerk allgemein'!$F$16+$F78,
('2.5 CAPEX'!$J81+SUM(OFFSET('2.5 CAPEX'!CT81,0,-MIN(MAX($F78-1-('2.1 Kraftwerk allgemein'!$F$16-'2.1 Kraftwerk allgemein'!$F$15+1),0),COLUMN(CF78)-1-('2.1 Kraftwerk allgemein'!$F$16-'2.1 Kraftwerk allgemein'!$F$15+1)),1,MIN(MAX($F78-('2.1 Kraftwerk allgemein'!$F$16-'2.1 Kraftwerk allgemein'!$F$15+1),1),COLUMN(CF78)-('2.1 Kraftwerk allgemein'!$F$16-'2.1 Kraftwerk allgemein'!$F$15+1)))))/$F78,
SUM(OFFSET('2.5 CAPEX'!CT81,0,-MIN($F78-1,COLUMN(CF78)-1),1,MIN($F78,COLUMN(CF78))))/$F78)))))),
IF(OR(ISNUMBER($D78)=FALSE,$F78=""),"",
IF(AND('2.5 CAPEX'!$L81&lt;&gt;"x",'2.5 CAPEX'!$M81&lt;&gt;"x"),0,
IF($F78=0,0,
IF(CO$4&lt;'2.1 Kraftwerk allgemein'!$F$16,0,
IF(CO$4='2.1 Kraftwerk allgemein'!$F$16,'2.5 CAPEX'!$J81/$F78,
IF(CO$4&lt;'2.1 Kraftwerk allgemein'!$F$16+$F78,
('2.5 CAPEX'!$J81+SUM(OFFSET('2.5 CAPEX'!CT81,0,-MIN(MAX($F78-1-('2.1 Kraftwerk allgemein'!$F$16-'1.1 Allgemein'!$I$22+1),0),COLUMN(CF78)-1-('2.1 Kraftwerk allgemein'!$F$16-'1.1 Allgemein'!$I$22+1)),1,MIN(MAX($F78-('2.1 Kraftwerk allgemein'!$F$16-'1.1 Allgemein'!$I$22+1),1),COLUMN(CF78)-('2.1 Kraftwerk allgemein'!$F$16-'1.1 Allgemein'!$I$22+1)))))/$F78,
SUM(OFFSET('2.5 CAPEX'!CT81,0,-MIN($F78-1,COLUMN(CF78)-1),1,MIN($F78,COLUMN(CF78))))/$F78)))))))</f>
        <v/>
      </c>
      <c r="CP78" s="199" t="str">
        <f ca="1">IF('2.1 Kraftwerk allgemein'!$F$15&lt;'1.1 Allgemein'!$I$22,
IF(OR(ISNUMBER($D78)=FALSE,$F78=""),"",
IF(AND('2.5 CAPEX'!$L81&lt;&gt;"x",'2.5 CAPEX'!$M81&lt;&gt;"x"),0,
IF($F78=0,0,
IF(CP$4&lt;'2.1 Kraftwerk allgemein'!$F$16,0,
IF(CP$4='2.1 Kraftwerk allgemein'!$F$16,'2.5 CAPEX'!$J81/$F78,
IF(CP$4&lt;'2.1 Kraftwerk allgemein'!$F$16+$F78,
('2.5 CAPEX'!$J81+SUM(OFFSET('2.5 CAPEX'!CU81,0,-MIN(MAX($F78-1-('2.1 Kraftwerk allgemein'!$F$16-'2.1 Kraftwerk allgemein'!$F$15+1),0),COLUMN(CG78)-1-('2.1 Kraftwerk allgemein'!$F$16-'2.1 Kraftwerk allgemein'!$F$15+1)),1,MIN(MAX($F78-('2.1 Kraftwerk allgemein'!$F$16-'2.1 Kraftwerk allgemein'!$F$15+1),1),COLUMN(CG78)-('2.1 Kraftwerk allgemein'!$F$16-'2.1 Kraftwerk allgemein'!$F$15+1)))))/$F78,
SUM(OFFSET('2.5 CAPEX'!CU81,0,-MIN($F78-1,COLUMN(CG78)-1),1,MIN($F78,COLUMN(CG78))))/$F78)))))),
IF(OR(ISNUMBER($D78)=FALSE,$F78=""),"",
IF(AND('2.5 CAPEX'!$L81&lt;&gt;"x",'2.5 CAPEX'!$M81&lt;&gt;"x"),0,
IF($F78=0,0,
IF(CP$4&lt;'2.1 Kraftwerk allgemein'!$F$16,0,
IF(CP$4='2.1 Kraftwerk allgemein'!$F$16,'2.5 CAPEX'!$J81/$F78,
IF(CP$4&lt;'2.1 Kraftwerk allgemein'!$F$16+$F78,
('2.5 CAPEX'!$J81+SUM(OFFSET('2.5 CAPEX'!CU81,0,-MIN(MAX($F78-1-('2.1 Kraftwerk allgemein'!$F$16-'1.1 Allgemein'!$I$22+1),0),COLUMN(CG78)-1-('2.1 Kraftwerk allgemein'!$F$16-'1.1 Allgemein'!$I$22+1)),1,MIN(MAX($F78-('2.1 Kraftwerk allgemein'!$F$16-'1.1 Allgemein'!$I$22+1),1),COLUMN(CG78)-('2.1 Kraftwerk allgemein'!$F$16-'1.1 Allgemein'!$I$22+1)))))/$F78,
SUM(OFFSET('2.5 CAPEX'!CU81,0,-MIN($F78-1,COLUMN(CG78)-1),1,MIN($F78,COLUMN(CG78))))/$F78)))))))</f>
        <v/>
      </c>
      <c r="CQ78" s="199" t="str">
        <f ca="1">IF('2.1 Kraftwerk allgemein'!$F$15&lt;'1.1 Allgemein'!$I$22,
IF(OR(ISNUMBER($D78)=FALSE,$F78=""),"",
IF(AND('2.5 CAPEX'!$L81&lt;&gt;"x",'2.5 CAPEX'!$M81&lt;&gt;"x"),0,
IF($F78=0,0,
IF(CQ$4&lt;'2.1 Kraftwerk allgemein'!$F$16,0,
IF(CQ$4='2.1 Kraftwerk allgemein'!$F$16,'2.5 CAPEX'!$J81/$F78,
IF(CQ$4&lt;'2.1 Kraftwerk allgemein'!$F$16+$F78,
('2.5 CAPEX'!$J81+SUM(OFFSET('2.5 CAPEX'!CV81,0,-MIN(MAX($F78-1-('2.1 Kraftwerk allgemein'!$F$16-'2.1 Kraftwerk allgemein'!$F$15+1),0),COLUMN(CH78)-1-('2.1 Kraftwerk allgemein'!$F$16-'2.1 Kraftwerk allgemein'!$F$15+1)),1,MIN(MAX($F78-('2.1 Kraftwerk allgemein'!$F$16-'2.1 Kraftwerk allgemein'!$F$15+1),1),COLUMN(CH78)-('2.1 Kraftwerk allgemein'!$F$16-'2.1 Kraftwerk allgemein'!$F$15+1)))))/$F78,
SUM(OFFSET('2.5 CAPEX'!CV81,0,-MIN($F78-1,COLUMN(CH78)-1),1,MIN($F78,COLUMN(CH78))))/$F78)))))),
IF(OR(ISNUMBER($D78)=FALSE,$F78=""),"",
IF(AND('2.5 CAPEX'!$L81&lt;&gt;"x",'2.5 CAPEX'!$M81&lt;&gt;"x"),0,
IF($F78=0,0,
IF(CQ$4&lt;'2.1 Kraftwerk allgemein'!$F$16,0,
IF(CQ$4='2.1 Kraftwerk allgemein'!$F$16,'2.5 CAPEX'!$J81/$F78,
IF(CQ$4&lt;'2.1 Kraftwerk allgemein'!$F$16+$F78,
('2.5 CAPEX'!$J81+SUM(OFFSET('2.5 CAPEX'!CV81,0,-MIN(MAX($F78-1-('2.1 Kraftwerk allgemein'!$F$16-'1.1 Allgemein'!$I$22+1),0),COLUMN(CH78)-1-('2.1 Kraftwerk allgemein'!$F$16-'1.1 Allgemein'!$I$22+1)),1,MIN(MAX($F78-('2.1 Kraftwerk allgemein'!$F$16-'1.1 Allgemein'!$I$22+1),1),COLUMN(CH78)-('2.1 Kraftwerk allgemein'!$F$16-'1.1 Allgemein'!$I$22+1)))))/$F78,
SUM(OFFSET('2.5 CAPEX'!CV81,0,-MIN($F78-1,COLUMN(CH78)-1),1,MIN($F78,COLUMN(CH78))))/$F78)))))))</f>
        <v/>
      </c>
      <c r="CR78" s="199" t="str">
        <f ca="1">IF('2.1 Kraftwerk allgemein'!$F$15&lt;'1.1 Allgemein'!$I$22,
IF(OR(ISNUMBER($D78)=FALSE,$F78=""),"",
IF(AND('2.5 CAPEX'!$L81&lt;&gt;"x",'2.5 CAPEX'!$M81&lt;&gt;"x"),0,
IF($F78=0,0,
IF(CR$4&lt;'2.1 Kraftwerk allgemein'!$F$16,0,
IF(CR$4='2.1 Kraftwerk allgemein'!$F$16,'2.5 CAPEX'!$J81/$F78,
IF(CR$4&lt;'2.1 Kraftwerk allgemein'!$F$16+$F78,
('2.5 CAPEX'!$J81+SUM(OFFSET('2.5 CAPEX'!CW81,0,-MIN(MAX($F78-1-('2.1 Kraftwerk allgemein'!$F$16-'2.1 Kraftwerk allgemein'!$F$15+1),0),COLUMN(CI78)-1-('2.1 Kraftwerk allgemein'!$F$16-'2.1 Kraftwerk allgemein'!$F$15+1)),1,MIN(MAX($F78-('2.1 Kraftwerk allgemein'!$F$16-'2.1 Kraftwerk allgemein'!$F$15+1),1),COLUMN(CI78)-('2.1 Kraftwerk allgemein'!$F$16-'2.1 Kraftwerk allgemein'!$F$15+1)))))/$F78,
SUM(OFFSET('2.5 CAPEX'!CW81,0,-MIN($F78-1,COLUMN(CI78)-1),1,MIN($F78,COLUMN(CI78))))/$F78)))))),
IF(OR(ISNUMBER($D78)=FALSE,$F78=""),"",
IF(AND('2.5 CAPEX'!$L81&lt;&gt;"x",'2.5 CAPEX'!$M81&lt;&gt;"x"),0,
IF($F78=0,0,
IF(CR$4&lt;'2.1 Kraftwerk allgemein'!$F$16,0,
IF(CR$4='2.1 Kraftwerk allgemein'!$F$16,'2.5 CAPEX'!$J81/$F78,
IF(CR$4&lt;'2.1 Kraftwerk allgemein'!$F$16+$F78,
('2.5 CAPEX'!$J81+SUM(OFFSET('2.5 CAPEX'!CW81,0,-MIN(MAX($F78-1-('2.1 Kraftwerk allgemein'!$F$16-'1.1 Allgemein'!$I$22+1),0),COLUMN(CI78)-1-('2.1 Kraftwerk allgemein'!$F$16-'1.1 Allgemein'!$I$22+1)),1,MIN(MAX($F78-('2.1 Kraftwerk allgemein'!$F$16-'1.1 Allgemein'!$I$22+1),1),COLUMN(CI78)-('2.1 Kraftwerk allgemein'!$F$16-'1.1 Allgemein'!$I$22+1)))))/$F78,
SUM(OFFSET('2.5 CAPEX'!CW81,0,-MIN($F78-1,COLUMN(CI78)-1),1,MIN($F78,COLUMN(CI78))))/$F78)))))))</f>
        <v/>
      </c>
      <c r="CS78" s="199" t="str">
        <f ca="1">IF('2.1 Kraftwerk allgemein'!$F$15&lt;'1.1 Allgemein'!$I$22,
IF(OR(ISNUMBER($D78)=FALSE,$F78=""),"",
IF(AND('2.5 CAPEX'!$L81&lt;&gt;"x",'2.5 CAPEX'!$M81&lt;&gt;"x"),0,
IF($F78=0,0,
IF(CS$4&lt;'2.1 Kraftwerk allgemein'!$F$16,0,
IF(CS$4='2.1 Kraftwerk allgemein'!$F$16,'2.5 CAPEX'!$J81/$F78,
IF(CS$4&lt;'2.1 Kraftwerk allgemein'!$F$16+$F78,
('2.5 CAPEX'!$J81+SUM(OFFSET('2.5 CAPEX'!CX81,0,-MIN(MAX($F78-1-('2.1 Kraftwerk allgemein'!$F$16-'2.1 Kraftwerk allgemein'!$F$15+1),0),COLUMN(CJ78)-1-('2.1 Kraftwerk allgemein'!$F$16-'2.1 Kraftwerk allgemein'!$F$15+1)),1,MIN(MAX($F78-('2.1 Kraftwerk allgemein'!$F$16-'2.1 Kraftwerk allgemein'!$F$15+1),1),COLUMN(CJ78)-('2.1 Kraftwerk allgemein'!$F$16-'2.1 Kraftwerk allgemein'!$F$15+1)))))/$F78,
SUM(OFFSET('2.5 CAPEX'!CX81,0,-MIN($F78-1,COLUMN(CJ78)-1),1,MIN($F78,COLUMN(CJ78))))/$F78)))))),
IF(OR(ISNUMBER($D78)=FALSE,$F78=""),"",
IF(AND('2.5 CAPEX'!$L81&lt;&gt;"x",'2.5 CAPEX'!$M81&lt;&gt;"x"),0,
IF($F78=0,0,
IF(CS$4&lt;'2.1 Kraftwerk allgemein'!$F$16,0,
IF(CS$4='2.1 Kraftwerk allgemein'!$F$16,'2.5 CAPEX'!$J81/$F78,
IF(CS$4&lt;'2.1 Kraftwerk allgemein'!$F$16+$F78,
('2.5 CAPEX'!$J81+SUM(OFFSET('2.5 CAPEX'!CX81,0,-MIN(MAX($F78-1-('2.1 Kraftwerk allgemein'!$F$16-'1.1 Allgemein'!$I$22+1),0),COLUMN(CJ78)-1-('2.1 Kraftwerk allgemein'!$F$16-'1.1 Allgemein'!$I$22+1)),1,MIN(MAX($F78-('2.1 Kraftwerk allgemein'!$F$16-'1.1 Allgemein'!$I$22+1),1),COLUMN(CJ78)-('2.1 Kraftwerk allgemein'!$F$16-'1.1 Allgemein'!$I$22+1)))))/$F78,
SUM(OFFSET('2.5 CAPEX'!CX81,0,-MIN($F78-1,COLUMN(CJ78)-1),1,MIN($F78,COLUMN(CJ78))))/$F78)))))))</f>
        <v/>
      </c>
      <c r="CT78" s="199" t="str">
        <f ca="1">IF('2.1 Kraftwerk allgemein'!$F$15&lt;'1.1 Allgemein'!$I$22,
IF(OR(ISNUMBER($D78)=FALSE,$F78=""),"",
IF(AND('2.5 CAPEX'!$L81&lt;&gt;"x",'2.5 CAPEX'!$M81&lt;&gt;"x"),0,
IF($F78=0,0,
IF(CT$4&lt;'2.1 Kraftwerk allgemein'!$F$16,0,
IF(CT$4='2.1 Kraftwerk allgemein'!$F$16,'2.5 CAPEX'!$J81/$F78,
IF(CT$4&lt;'2.1 Kraftwerk allgemein'!$F$16+$F78,
('2.5 CAPEX'!$J81+SUM(OFFSET('2.5 CAPEX'!CY81,0,-MIN(MAX($F78-1-('2.1 Kraftwerk allgemein'!$F$16-'2.1 Kraftwerk allgemein'!$F$15+1),0),COLUMN(CK78)-1-('2.1 Kraftwerk allgemein'!$F$16-'2.1 Kraftwerk allgemein'!$F$15+1)),1,MIN(MAX($F78-('2.1 Kraftwerk allgemein'!$F$16-'2.1 Kraftwerk allgemein'!$F$15+1),1),COLUMN(CK78)-('2.1 Kraftwerk allgemein'!$F$16-'2.1 Kraftwerk allgemein'!$F$15+1)))))/$F78,
SUM(OFFSET('2.5 CAPEX'!CY81,0,-MIN($F78-1,COLUMN(CK78)-1),1,MIN($F78,COLUMN(CK78))))/$F78)))))),
IF(OR(ISNUMBER($D78)=FALSE,$F78=""),"",
IF(AND('2.5 CAPEX'!$L81&lt;&gt;"x",'2.5 CAPEX'!$M81&lt;&gt;"x"),0,
IF($F78=0,0,
IF(CT$4&lt;'2.1 Kraftwerk allgemein'!$F$16,0,
IF(CT$4='2.1 Kraftwerk allgemein'!$F$16,'2.5 CAPEX'!$J81/$F78,
IF(CT$4&lt;'2.1 Kraftwerk allgemein'!$F$16+$F78,
('2.5 CAPEX'!$J81+SUM(OFFSET('2.5 CAPEX'!CY81,0,-MIN(MAX($F78-1-('2.1 Kraftwerk allgemein'!$F$16-'1.1 Allgemein'!$I$22+1),0),COLUMN(CK78)-1-('2.1 Kraftwerk allgemein'!$F$16-'1.1 Allgemein'!$I$22+1)),1,MIN(MAX($F78-('2.1 Kraftwerk allgemein'!$F$16-'1.1 Allgemein'!$I$22+1),1),COLUMN(CK78)-('2.1 Kraftwerk allgemein'!$F$16-'1.1 Allgemein'!$I$22+1)))))/$F78,
SUM(OFFSET('2.5 CAPEX'!CY81,0,-MIN($F78-1,COLUMN(CK78)-1),1,MIN($F78,COLUMN(CK78))))/$F78)))))))</f>
        <v/>
      </c>
      <c r="CU78" s="199" t="str">
        <f ca="1">IF('2.1 Kraftwerk allgemein'!$F$15&lt;'1.1 Allgemein'!$I$22,
IF(OR(ISNUMBER($D78)=FALSE,$F78=""),"",
IF(AND('2.5 CAPEX'!$L81&lt;&gt;"x",'2.5 CAPEX'!$M81&lt;&gt;"x"),0,
IF($F78=0,0,
IF(CU$4&lt;'2.1 Kraftwerk allgemein'!$F$16,0,
IF(CU$4='2.1 Kraftwerk allgemein'!$F$16,'2.5 CAPEX'!$J81/$F78,
IF(CU$4&lt;'2.1 Kraftwerk allgemein'!$F$16+$F78,
('2.5 CAPEX'!$J81+SUM(OFFSET('2.5 CAPEX'!CZ81,0,-MIN(MAX($F78-1-('2.1 Kraftwerk allgemein'!$F$16-'2.1 Kraftwerk allgemein'!$F$15+1),0),COLUMN(CL78)-1-('2.1 Kraftwerk allgemein'!$F$16-'2.1 Kraftwerk allgemein'!$F$15+1)),1,MIN(MAX($F78-('2.1 Kraftwerk allgemein'!$F$16-'2.1 Kraftwerk allgemein'!$F$15+1),1),COLUMN(CL78)-('2.1 Kraftwerk allgemein'!$F$16-'2.1 Kraftwerk allgemein'!$F$15+1)))))/$F78,
SUM(OFFSET('2.5 CAPEX'!CZ81,0,-MIN($F78-1,COLUMN(CL78)-1),1,MIN($F78,COLUMN(CL78))))/$F78)))))),
IF(OR(ISNUMBER($D78)=FALSE,$F78=""),"",
IF(AND('2.5 CAPEX'!$L81&lt;&gt;"x",'2.5 CAPEX'!$M81&lt;&gt;"x"),0,
IF($F78=0,0,
IF(CU$4&lt;'2.1 Kraftwerk allgemein'!$F$16,0,
IF(CU$4='2.1 Kraftwerk allgemein'!$F$16,'2.5 CAPEX'!$J81/$F78,
IF(CU$4&lt;'2.1 Kraftwerk allgemein'!$F$16+$F78,
('2.5 CAPEX'!$J81+SUM(OFFSET('2.5 CAPEX'!CZ81,0,-MIN(MAX($F78-1-('2.1 Kraftwerk allgemein'!$F$16-'1.1 Allgemein'!$I$22+1),0),COLUMN(CL78)-1-('2.1 Kraftwerk allgemein'!$F$16-'1.1 Allgemein'!$I$22+1)),1,MIN(MAX($F78-('2.1 Kraftwerk allgemein'!$F$16-'1.1 Allgemein'!$I$22+1),1),COLUMN(CL78)-('2.1 Kraftwerk allgemein'!$F$16-'1.1 Allgemein'!$I$22+1)))))/$F78,
SUM(OFFSET('2.5 CAPEX'!CZ81,0,-MIN($F78-1,COLUMN(CL78)-1),1,MIN($F78,COLUMN(CL78))))/$F78)))))))</f>
        <v/>
      </c>
      <c r="CV78" s="199" t="str">
        <f ca="1">IF('2.1 Kraftwerk allgemein'!$F$15&lt;'1.1 Allgemein'!$I$22,
IF(OR(ISNUMBER($D78)=FALSE,$F78=""),"",
IF(AND('2.5 CAPEX'!$L81&lt;&gt;"x",'2.5 CAPEX'!$M81&lt;&gt;"x"),0,
IF($F78=0,0,
IF(CV$4&lt;'2.1 Kraftwerk allgemein'!$F$16,0,
IF(CV$4='2.1 Kraftwerk allgemein'!$F$16,'2.5 CAPEX'!$J81/$F78,
IF(CV$4&lt;'2.1 Kraftwerk allgemein'!$F$16+$F78,
('2.5 CAPEX'!$J81+SUM(OFFSET('2.5 CAPEX'!DA81,0,-MIN(MAX($F78-1-('2.1 Kraftwerk allgemein'!$F$16-'2.1 Kraftwerk allgemein'!$F$15+1),0),COLUMN(CM78)-1-('2.1 Kraftwerk allgemein'!$F$16-'2.1 Kraftwerk allgemein'!$F$15+1)),1,MIN(MAX($F78-('2.1 Kraftwerk allgemein'!$F$16-'2.1 Kraftwerk allgemein'!$F$15+1),1),COLUMN(CM78)-('2.1 Kraftwerk allgemein'!$F$16-'2.1 Kraftwerk allgemein'!$F$15+1)))))/$F78,
SUM(OFFSET('2.5 CAPEX'!DA81,0,-MIN($F78-1,COLUMN(CM78)-1),1,MIN($F78,COLUMN(CM78))))/$F78)))))),
IF(OR(ISNUMBER($D78)=FALSE,$F78=""),"",
IF(AND('2.5 CAPEX'!$L81&lt;&gt;"x",'2.5 CAPEX'!$M81&lt;&gt;"x"),0,
IF($F78=0,0,
IF(CV$4&lt;'2.1 Kraftwerk allgemein'!$F$16,0,
IF(CV$4='2.1 Kraftwerk allgemein'!$F$16,'2.5 CAPEX'!$J81/$F78,
IF(CV$4&lt;'2.1 Kraftwerk allgemein'!$F$16+$F78,
('2.5 CAPEX'!$J81+SUM(OFFSET('2.5 CAPEX'!DA81,0,-MIN(MAX($F78-1-('2.1 Kraftwerk allgemein'!$F$16-'1.1 Allgemein'!$I$22+1),0),COLUMN(CM78)-1-('2.1 Kraftwerk allgemein'!$F$16-'1.1 Allgemein'!$I$22+1)),1,MIN(MAX($F78-('2.1 Kraftwerk allgemein'!$F$16-'1.1 Allgemein'!$I$22+1),1),COLUMN(CM78)-('2.1 Kraftwerk allgemein'!$F$16-'1.1 Allgemein'!$I$22+1)))))/$F78,
SUM(OFFSET('2.5 CAPEX'!DA81,0,-MIN($F78-1,COLUMN(CM78)-1),1,MIN($F78,COLUMN(CM78))))/$F78)))))))</f>
        <v/>
      </c>
      <c r="CW78" s="199" t="str">
        <f ca="1">IF('2.1 Kraftwerk allgemein'!$F$15&lt;'1.1 Allgemein'!$I$22,
IF(OR(ISNUMBER($D78)=FALSE,$F78=""),"",
IF(AND('2.5 CAPEX'!$L81&lt;&gt;"x",'2.5 CAPEX'!$M81&lt;&gt;"x"),0,
IF($F78=0,0,
IF(CW$4&lt;'2.1 Kraftwerk allgemein'!$F$16,0,
IF(CW$4='2.1 Kraftwerk allgemein'!$F$16,'2.5 CAPEX'!$J81/$F78,
IF(CW$4&lt;'2.1 Kraftwerk allgemein'!$F$16+$F78,
('2.5 CAPEX'!$J81+SUM(OFFSET('2.5 CAPEX'!DB81,0,-MIN(MAX($F78-1-('2.1 Kraftwerk allgemein'!$F$16-'2.1 Kraftwerk allgemein'!$F$15+1),0),COLUMN(CN78)-1-('2.1 Kraftwerk allgemein'!$F$16-'2.1 Kraftwerk allgemein'!$F$15+1)),1,MIN(MAX($F78-('2.1 Kraftwerk allgemein'!$F$16-'2.1 Kraftwerk allgemein'!$F$15+1),1),COLUMN(CN78)-('2.1 Kraftwerk allgemein'!$F$16-'2.1 Kraftwerk allgemein'!$F$15+1)))))/$F78,
SUM(OFFSET('2.5 CAPEX'!DB81,0,-MIN($F78-1,COLUMN(CN78)-1),1,MIN($F78,COLUMN(CN78))))/$F78)))))),
IF(OR(ISNUMBER($D78)=FALSE,$F78=""),"",
IF(AND('2.5 CAPEX'!$L81&lt;&gt;"x",'2.5 CAPEX'!$M81&lt;&gt;"x"),0,
IF($F78=0,0,
IF(CW$4&lt;'2.1 Kraftwerk allgemein'!$F$16,0,
IF(CW$4='2.1 Kraftwerk allgemein'!$F$16,'2.5 CAPEX'!$J81/$F78,
IF(CW$4&lt;'2.1 Kraftwerk allgemein'!$F$16+$F78,
('2.5 CAPEX'!$J81+SUM(OFFSET('2.5 CAPEX'!DB81,0,-MIN(MAX($F78-1-('2.1 Kraftwerk allgemein'!$F$16-'1.1 Allgemein'!$I$22+1),0),COLUMN(CN78)-1-('2.1 Kraftwerk allgemein'!$F$16-'1.1 Allgemein'!$I$22+1)),1,MIN(MAX($F78-('2.1 Kraftwerk allgemein'!$F$16-'1.1 Allgemein'!$I$22+1),1),COLUMN(CN78)-('2.1 Kraftwerk allgemein'!$F$16-'1.1 Allgemein'!$I$22+1)))))/$F78,
SUM(OFFSET('2.5 CAPEX'!DB81,0,-MIN($F78-1,COLUMN(CN78)-1),1,MIN($F78,COLUMN(CN78))))/$F78)))))))</f>
        <v/>
      </c>
      <c r="CX78" s="199" t="str">
        <f ca="1">IF('2.1 Kraftwerk allgemein'!$F$15&lt;'1.1 Allgemein'!$I$22,
IF(OR(ISNUMBER($D78)=FALSE,$F78=""),"",
IF(AND('2.5 CAPEX'!$L81&lt;&gt;"x",'2.5 CAPEX'!$M81&lt;&gt;"x"),0,
IF($F78=0,0,
IF(CX$4&lt;'2.1 Kraftwerk allgemein'!$F$16,0,
IF(CX$4='2.1 Kraftwerk allgemein'!$F$16,'2.5 CAPEX'!$J81/$F78,
IF(CX$4&lt;'2.1 Kraftwerk allgemein'!$F$16+$F78,
('2.5 CAPEX'!$J81+SUM(OFFSET('2.5 CAPEX'!DC81,0,-MIN(MAX($F78-1-('2.1 Kraftwerk allgemein'!$F$16-'2.1 Kraftwerk allgemein'!$F$15+1),0),COLUMN(CO78)-1-('2.1 Kraftwerk allgemein'!$F$16-'2.1 Kraftwerk allgemein'!$F$15+1)),1,MIN(MAX($F78-('2.1 Kraftwerk allgemein'!$F$16-'2.1 Kraftwerk allgemein'!$F$15+1),1),COLUMN(CO78)-('2.1 Kraftwerk allgemein'!$F$16-'2.1 Kraftwerk allgemein'!$F$15+1)))))/$F78,
SUM(OFFSET('2.5 CAPEX'!DC81,0,-MIN($F78-1,COLUMN(CO78)-1),1,MIN($F78,COLUMN(CO78))))/$F78)))))),
IF(OR(ISNUMBER($D78)=FALSE,$F78=""),"",
IF(AND('2.5 CAPEX'!$L81&lt;&gt;"x",'2.5 CAPEX'!$M81&lt;&gt;"x"),0,
IF($F78=0,0,
IF(CX$4&lt;'2.1 Kraftwerk allgemein'!$F$16,0,
IF(CX$4='2.1 Kraftwerk allgemein'!$F$16,'2.5 CAPEX'!$J81/$F78,
IF(CX$4&lt;'2.1 Kraftwerk allgemein'!$F$16+$F78,
('2.5 CAPEX'!$J81+SUM(OFFSET('2.5 CAPEX'!DC81,0,-MIN(MAX($F78-1-('2.1 Kraftwerk allgemein'!$F$16-'1.1 Allgemein'!$I$22+1),0),COLUMN(CO78)-1-('2.1 Kraftwerk allgemein'!$F$16-'1.1 Allgemein'!$I$22+1)),1,MIN(MAX($F78-('2.1 Kraftwerk allgemein'!$F$16-'1.1 Allgemein'!$I$22+1),1),COLUMN(CO78)-('2.1 Kraftwerk allgemein'!$F$16-'1.1 Allgemein'!$I$22+1)))))/$F78,
SUM(OFFSET('2.5 CAPEX'!DC81,0,-MIN($F78-1,COLUMN(CO78)-1),1,MIN($F78,COLUMN(CO78))))/$F78)))))))</f>
        <v/>
      </c>
      <c r="CY78" s="199" t="str">
        <f ca="1">IF('2.1 Kraftwerk allgemein'!$F$15&lt;'1.1 Allgemein'!$I$22,
IF(OR(ISNUMBER($D78)=FALSE,$F78=""),"",
IF(AND('2.5 CAPEX'!$L81&lt;&gt;"x",'2.5 CAPEX'!$M81&lt;&gt;"x"),0,
IF($F78=0,0,
IF(CY$4&lt;'2.1 Kraftwerk allgemein'!$F$16,0,
IF(CY$4='2.1 Kraftwerk allgemein'!$F$16,'2.5 CAPEX'!$J81/$F78,
IF(CY$4&lt;'2.1 Kraftwerk allgemein'!$F$16+$F78,
('2.5 CAPEX'!$J81+SUM(OFFSET('2.5 CAPEX'!DD81,0,-MIN(MAX($F78-1-('2.1 Kraftwerk allgemein'!$F$16-'2.1 Kraftwerk allgemein'!$F$15+1),0),COLUMN(CP78)-1-('2.1 Kraftwerk allgemein'!$F$16-'2.1 Kraftwerk allgemein'!$F$15+1)),1,MIN(MAX($F78-('2.1 Kraftwerk allgemein'!$F$16-'2.1 Kraftwerk allgemein'!$F$15+1),1),COLUMN(CP78)-('2.1 Kraftwerk allgemein'!$F$16-'2.1 Kraftwerk allgemein'!$F$15+1)))))/$F78,
SUM(OFFSET('2.5 CAPEX'!DD81,0,-MIN($F78-1,COLUMN(CP78)-1),1,MIN($F78,COLUMN(CP78))))/$F78)))))),
IF(OR(ISNUMBER($D78)=FALSE,$F78=""),"",
IF(AND('2.5 CAPEX'!$L81&lt;&gt;"x",'2.5 CAPEX'!$M81&lt;&gt;"x"),0,
IF($F78=0,0,
IF(CY$4&lt;'2.1 Kraftwerk allgemein'!$F$16,0,
IF(CY$4='2.1 Kraftwerk allgemein'!$F$16,'2.5 CAPEX'!$J81/$F78,
IF(CY$4&lt;'2.1 Kraftwerk allgemein'!$F$16+$F78,
('2.5 CAPEX'!$J81+SUM(OFFSET('2.5 CAPEX'!DD81,0,-MIN(MAX($F78-1-('2.1 Kraftwerk allgemein'!$F$16-'1.1 Allgemein'!$I$22+1),0),COLUMN(CP78)-1-('2.1 Kraftwerk allgemein'!$F$16-'1.1 Allgemein'!$I$22+1)),1,MIN(MAX($F78-('2.1 Kraftwerk allgemein'!$F$16-'1.1 Allgemein'!$I$22+1),1),COLUMN(CP78)-('2.1 Kraftwerk allgemein'!$F$16-'1.1 Allgemein'!$I$22+1)))))/$F78,
SUM(OFFSET('2.5 CAPEX'!DD81,0,-MIN($F78-1,COLUMN(CP78)-1),1,MIN($F78,COLUMN(CP78))))/$F78)))))))</f>
        <v/>
      </c>
      <c r="CZ78" s="199" t="str">
        <f ca="1">IF('2.1 Kraftwerk allgemein'!$F$15&lt;'1.1 Allgemein'!$I$22,
IF(OR(ISNUMBER($D78)=FALSE,$F78=""),"",
IF(AND('2.5 CAPEX'!$L81&lt;&gt;"x",'2.5 CAPEX'!$M81&lt;&gt;"x"),0,
IF($F78=0,0,
IF(CZ$4&lt;'2.1 Kraftwerk allgemein'!$F$16,0,
IF(CZ$4='2.1 Kraftwerk allgemein'!$F$16,'2.5 CAPEX'!$J81/$F78,
IF(CZ$4&lt;'2.1 Kraftwerk allgemein'!$F$16+$F78,
('2.5 CAPEX'!$J81+SUM(OFFSET('2.5 CAPEX'!DE81,0,-MIN(MAX($F78-1-('2.1 Kraftwerk allgemein'!$F$16-'2.1 Kraftwerk allgemein'!$F$15+1),0),COLUMN(CQ78)-1-('2.1 Kraftwerk allgemein'!$F$16-'2.1 Kraftwerk allgemein'!$F$15+1)),1,MIN(MAX($F78-('2.1 Kraftwerk allgemein'!$F$16-'2.1 Kraftwerk allgemein'!$F$15+1),1),COLUMN(CQ78)-('2.1 Kraftwerk allgemein'!$F$16-'2.1 Kraftwerk allgemein'!$F$15+1)))))/$F78,
SUM(OFFSET('2.5 CAPEX'!DE81,0,-MIN($F78-1,COLUMN(CQ78)-1),1,MIN($F78,COLUMN(CQ78))))/$F78)))))),
IF(OR(ISNUMBER($D78)=FALSE,$F78=""),"",
IF(AND('2.5 CAPEX'!$L81&lt;&gt;"x",'2.5 CAPEX'!$M81&lt;&gt;"x"),0,
IF($F78=0,0,
IF(CZ$4&lt;'2.1 Kraftwerk allgemein'!$F$16,0,
IF(CZ$4='2.1 Kraftwerk allgemein'!$F$16,'2.5 CAPEX'!$J81/$F78,
IF(CZ$4&lt;'2.1 Kraftwerk allgemein'!$F$16+$F78,
('2.5 CAPEX'!$J81+SUM(OFFSET('2.5 CAPEX'!DE81,0,-MIN(MAX($F78-1-('2.1 Kraftwerk allgemein'!$F$16-'1.1 Allgemein'!$I$22+1),0),COLUMN(CQ78)-1-('2.1 Kraftwerk allgemein'!$F$16-'1.1 Allgemein'!$I$22+1)),1,MIN(MAX($F78-('2.1 Kraftwerk allgemein'!$F$16-'1.1 Allgemein'!$I$22+1),1),COLUMN(CQ78)-('2.1 Kraftwerk allgemein'!$F$16-'1.1 Allgemein'!$I$22+1)))))/$F78,
SUM(OFFSET('2.5 CAPEX'!DE81,0,-MIN($F78-1,COLUMN(CQ78)-1),1,MIN($F78,COLUMN(CQ78))))/$F78)))))))</f>
        <v/>
      </c>
      <c r="DA78" s="199" t="str">
        <f ca="1">IF('2.1 Kraftwerk allgemein'!$F$15&lt;'1.1 Allgemein'!$I$22,
IF(OR(ISNUMBER($D78)=FALSE,$F78=""),"",
IF(AND('2.5 CAPEX'!$L81&lt;&gt;"x",'2.5 CAPEX'!$M81&lt;&gt;"x"),0,
IF($F78=0,0,
IF(DA$4&lt;'2.1 Kraftwerk allgemein'!$F$16,0,
IF(DA$4='2.1 Kraftwerk allgemein'!$F$16,'2.5 CAPEX'!$J81/$F78,
IF(DA$4&lt;'2.1 Kraftwerk allgemein'!$F$16+$F78,
('2.5 CAPEX'!$J81+SUM(OFFSET('2.5 CAPEX'!DF81,0,-MIN(MAX($F78-1-('2.1 Kraftwerk allgemein'!$F$16-'2.1 Kraftwerk allgemein'!$F$15+1),0),COLUMN(CR78)-1-('2.1 Kraftwerk allgemein'!$F$16-'2.1 Kraftwerk allgemein'!$F$15+1)),1,MIN(MAX($F78-('2.1 Kraftwerk allgemein'!$F$16-'2.1 Kraftwerk allgemein'!$F$15+1),1),COLUMN(CR78)-('2.1 Kraftwerk allgemein'!$F$16-'2.1 Kraftwerk allgemein'!$F$15+1)))))/$F78,
SUM(OFFSET('2.5 CAPEX'!DF81,0,-MIN($F78-1,COLUMN(CR78)-1),1,MIN($F78,COLUMN(CR78))))/$F78)))))),
IF(OR(ISNUMBER($D78)=FALSE,$F78=""),"",
IF(AND('2.5 CAPEX'!$L81&lt;&gt;"x",'2.5 CAPEX'!$M81&lt;&gt;"x"),0,
IF($F78=0,0,
IF(DA$4&lt;'2.1 Kraftwerk allgemein'!$F$16,0,
IF(DA$4='2.1 Kraftwerk allgemein'!$F$16,'2.5 CAPEX'!$J81/$F78,
IF(DA$4&lt;'2.1 Kraftwerk allgemein'!$F$16+$F78,
('2.5 CAPEX'!$J81+SUM(OFFSET('2.5 CAPEX'!DF81,0,-MIN(MAX($F78-1-('2.1 Kraftwerk allgemein'!$F$16-'1.1 Allgemein'!$I$22+1),0),COLUMN(CR78)-1-('2.1 Kraftwerk allgemein'!$F$16-'1.1 Allgemein'!$I$22+1)),1,MIN(MAX($F78-('2.1 Kraftwerk allgemein'!$F$16-'1.1 Allgemein'!$I$22+1),1),COLUMN(CR78)-('2.1 Kraftwerk allgemein'!$F$16-'1.1 Allgemein'!$I$22+1)))))/$F78,
SUM(OFFSET('2.5 CAPEX'!DF81,0,-MIN($F78-1,COLUMN(CR78)-1),1,MIN($F78,COLUMN(CR78))))/$F78)))))))</f>
        <v/>
      </c>
      <c r="DB78" s="199" t="str">
        <f ca="1">IF('2.1 Kraftwerk allgemein'!$F$15&lt;'1.1 Allgemein'!$I$22,
IF(OR(ISNUMBER($D78)=FALSE,$F78=""),"",
IF(AND('2.5 CAPEX'!$L81&lt;&gt;"x",'2.5 CAPEX'!$M81&lt;&gt;"x"),0,
IF($F78=0,0,
IF(DB$4&lt;'2.1 Kraftwerk allgemein'!$F$16,0,
IF(DB$4='2.1 Kraftwerk allgemein'!$F$16,'2.5 CAPEX'!$J81/$F78,
IF(DB$4&lt;'2.1 Kraftwerk allgemein'!$F$16+$F78,
('2.5 CAPEX'!$J81+SUM(OFFSET('2.5 CAPEX'!DG81,0,-MIN(MAX($F78-1-('2.1 Kraftwerk allgemein'!$F$16-'2.1 Kraftwerk allgemein'!$F$15+1),0),COLUMN(CS78)-1-('2.1 Kraftwerk allgemein'!$F$16-'2.1 Kraftwerk allgemein'!$F$15+1)),1,MIN(MAX($F78-('2.1 Kraftwerk allgemein'!$F$16-'2.1 Kraftwerk allgemein'!$F$15+1),1),COLUMN(CS78)-('2.1 Kraftwerk allgemein'!$F$16-'2.1 Kraftwerk allgemein'!$F$15+1)))))/$F78,
SUM(OFFSET('2.5 CAPEX'!DG81,0,-MIN($F78-1,COLUMN(CS78)-1),1,MIN($F78,COLUMN(CS78))))/$F78)))))),
IF(OR(ISNUMBER($D78)=FALSE,$F78=""),"",
IF(AND('2.5 CAPEX'!$L81&lt;&gt;"x",'2.5 CAPEX'!$M81&lt;&gt;"x"),0,
IF($F78=0,0,
IF(DB$4&lt;'2.1 Kraftwerk allgemein'!$F$16,0,
IF(DB$4='2.1 Kraftwerk allgemein'!$F$16,'2.5 CAPEX'!$J81/$F78,
IF(DB$4&lt;'2.1 Kraftwerk allgemein'!$F$16+$F78,
('2.5 CAPEX'!$J81+SUM(OFFSET('2.5 CAPEX'!DG81,0,-MIN(MAX($F78-1-('2.1 Kraftwerk allgemein'!$F$16-'1.1 Allgemein'!$I$22+1),0),COLUMN(CS78)-1-('2.1 Kraftwerk allgemein'!$F$16-'1.1 Allgemein'!$I$22+1)),1,MIN(MAX($F78-('2.1 Kraftwerk allgemein'!$F$16-'1.1 Allgemein'!$I$22+1),1),COLUMN(CS78)-('2.1 Kraftwerk allgemein'!$F$16-'1.1 Allgemein'!$I$22+1)))))/$F78,
SUM(OFFSET('2.5 CAPEX'!DG81,0,-MIN($F78-1,COLUMN(CS78)-1),1,MIN($F78,COLUMN(CS78))))/$F78)))))))</f>
        <v/>
      </c>
      <c r="DC78" s="199" t="str">
        <f ca="1">IF('2.1 Kraftwerk allgemein'!$F$15&lt;'1.1 Allgemein'!$I$22,
IF(OR(ISNUMBER($D78)=FALSE,$F78=""),"",
IF(AND('2.5 CAPEX'!$L81&lt;&gt;"x",'2.5 CAPEX'!$M81&lt;&gt;"x"),0,
IF($F78=0,0,
IF(DC$4&lt;'2.1 Kraftwerk allgemein'!$F$16,0,
IF(DC$4='2.1 Kraftwerk allgemein'!$F$16,'2.5 CAPEX'!$J81/$F78,
IF(DC$4&lt;'2.1 Kraftwerk allgemein'!$F$16+$F78,
('2.5 CAPEX'!$J81+SUM(OFFSET('2.5 CAPEX'!DH81,0,-MIN(MAX($F78-1-('2.1 Kraftwerk allgemein'!$F$16-'2.1 Kraftwerk allgemein'!$F$15+1),0),COLUMN(CT78)-1-('2.1 Kraftwerk allgemein'!$F$16-'2.1 Kraftwerk allgemein'!$F$15+1)),1,MIN(MAX($F78-('2.1 Kraftwerk allgemein'!$F$16-'2.1 Kraftwerk allgemein'!$F$15+1),1),COLUMN(CT78)-('2.1 Kraftwerk allgemein'!$F$16-'2.1 Kraftwerk allgemein'!$F$15+1)))))/$F78,
SUM(OFFSET('2.5 CAPEX'!DH81,0,-MIN($F78-1,COLUMN(CT78)-1),1,MIN($F78,COLUMN(CT78))))/$F78)))))),
IF(OR(ISNUMBER($D78)=FALSE,$F78=""),"",
IF(AND('2.5 CAPEX'!$L81&lt;&gt;"x",'2.5 CAPEX'!$M81&lt;&gt;"x"),0,
IF($F78=0,0,
IF(DC$4&lt;'2.1 Kraftwerk allgemein'!$F$16,0,
IF(DC$4='2.1 Kraftwerk allgemein'!$F$16,'2.5 CAPEX'!$J81/$F78,
IF(DC$4&lt;'2.1 Kraftwerk allgemein'!$F$16+$F78,
('2.5 CAPEX'!$J81+SUM(OFFSET('2.5 CAPEX'!DH81,0,-MIN(MAX($F78-1-('2.1 Kraftwerk allgemein'!$F$16-'1.1 Allgemein'!$I$22+1),0),COLUMN(CT78)-1-('2.1 Kraftwerk allgemein'!$F$16-'1.1 Allgemein'!$I$22+1)),1,MIN(MAX($F78-('2.1 Kraftwerk allgemein'!$F$16-'1.1 Allgemein'!$I$22+1),1),COLUMN(CT78)-('2.1 Kraftwerk allgemein'!$F$16-'1.1 Allgemein'!$I$22+1)))))/$F78,
SUM(OFFSET('2.5 CAPEX'!DH81,0,-MIN($F78-1,COLUMN(CT78)-1),1,MIN($F78,COLUMN(CT78))))/$F78)))))))</f>
        <v/>
      </c>
      <c r="DD78" s="199" t="str">
        <f ca="1">IF('2.1 Kraftwerk allgemein'!$F$15&lt;'1.1 Allgemein'!$I$22,
IF(OR(ISNUMBER($D78)=FALSE,$F78=""),"",
IF(AND('2.5 CAPEX'!$L81&lt;&gt;"x",'2.5 CAPEX'!$M81&lt;&gt;"x"),0,
IF($F78=0,0,
IF(DD$4&lt;'2.1 Kraftwerk allgemein'!$F$16,0,
IF(DD$4='2.1 Kraftwerk allgemein'!$F$16,'2.5 CAPEX'!$J81/$F78,
IF(DD$4&lt;'2.1 Kraftwerk allgemein'!$F$16+$F78,
('2.5 CAPEX'!$J81+SUM(OFFSET('2.5 CAPEX'!DI81,0,-MIN(MAX($F78-1-('2.1 Kraftwerk allgemein'!$F$16-'2.1 Kraftwerk allgemein'!$F$15+1),0),COLUMN(CU78)-1-('2.1 Kraftwerk allgemein'!$F$16-'2.1 Kraftwerk allgemein'!$F$15+1)),1,MIN(MAX($F78-('2.1 Kraftwerk allgemein'!$F$16-'2.1 Kraftwerk allgemein'!$F$15+1),1),COLUMN(CU78)-('2.1 Kraftwerk allgemein'!$F$16-'2.1 Kraftwerk allgemein'!$F$15+1)))))/$F78,
SUM(OFFSET('2.5 CAPEX'!DI81,0,-MIN($F78-1,COLUMN(CU78)-1),1,MIN($F78,COLUMN(CU78))))/$F78)))))),
IF(OR(ISNUMBER($D78)=FALSE,$F78=""),"",
IF(AND('2.5 CAPEX'!$L81&lt;&gt;"x",'2.5 CAPEX'!$M81&lt;&gt;"x"),0,
IF($F78=0,0,
IF(DD$4&lt;'2.1 Kraftwerk allgemein'!$F$16,0,
IF(DD$4='2.1 Kraftwerk allgemein'!$F$16,'2.5 CAPEX'!$J81/$F78,
IF(DD$4&lt;'2.1 Kraftwerk allgemein'!$F$16+$F78,
('2.5 CAPEX'!$J81+SUM(OFFSET('2.5 CAPEX'!DI81,0,-MIN(MAX($F78-1-('2.1 Kraftwerk allgemein'!$F$16-'1.1 Allgemein'!$I$22+1),0),COLUMN(CU78)-1-('2.1 Kraftwerk allgemein'!$F$16-'1.1 Allgemein'!$I$22+1)),1,MIN(MAX($F78-('2.1 Kraftwerk allgemein'!$F$16-'1.1 Allgemein'!$I$22+1),1),COLUMN(CU78)-('2.1 Kraftwerk allgemein'!$F$16-'1.1 Allgemein'!$I$22+1)))))/$F78,
SUM(OFFSET('2.5 CAPEX'!DI81,0,-MIN($F78-1,COLUMN(CU78)-1),1,MIN($F78,COLUMN(CU78))))/$F78)))))))</f>
        <v/>
      </c>
      <c r="DE78" s="199" t="str">
        <f ca="1">IF('2.1 Kraftwerk allgemein'!$F$15&lt;'1.1 Allgemein'!$I$22,
IF(OR(ISNUMBER($D78)=FALSE,$F78=""),"",
IF(AND('2.5 CAPEX'!$L81&lt;&gt;"x",'2.5 CAPEX'!$M81&lt;&gt;"x"),0,
IF($F78=0,0,
IF(DE$4&lt;'2.1 Kraftwerk allgemein'!$F$16,0,
IF(DE$4='2.1 Kraftwerk allgemein'!$F$16,'2.5 CAPEX'!$J81/$F78,
IF(DE$4&lt;'2.1 Kraftwerk allgemein'!$F$16+$F78,
('2.5 CAPEX'!$J81+SUM(OFFSET('2.5 CAPEX'!DJ81,0,-MIN(MAX($F78-1-('2.1 Kraftwerk allgemein'!$F$16-'2.1 Kraftwerk allgemein'!$F$15+1),0),COLUMN(CV78)-1-('2.1 Kraftwerk allgemein'!$F$16-'2.1 Kraftwerk allgemein'!$F$15+1)),1,MIN(MAX($F78-('2.1 Kraftwerk allgemein'!$F$16-'2.1 Kraftwerk allgemein'!$F$15+1),1),COLUMN(CV78)-('2.1 Kraftwerk allgemein'!$F$16-'2.1 Kraftwerk allgemein'!$F$15+1)))))/$F78,
SUM(OFFSET('2.5 CAPEX'!DJ81,0,-MIN($F78-1,COLUMN(CV78)-1),1,MIN($F78,COLUMN(CV78))))/$F78)))))),
IF(OR(ISNUMBER($D78)=FALSE,$F78=""),"",
IF(AND('2.5 CAPEX'!$L81&lt;&gt;"x",'2.5 CAPEX'!$M81&lt;&gt;"x"),0,
IF($F78=0,0,
IF(DE$4&lt;'2.1 Kraftwerk allgemein'!$F$16,0,
IF(DE$4='2.1 Kraftwerk allgemein'!$F$16,'2.5 CAPEX'!$J81/$F78,
IF(DE$4&lt;'2.1 Kraftwerk allgemein'!$F$16+$F78,
('2.5 CAPEX'!$J81+SUM(OFFSET('2.5 CAPEX'!DJ81,0,-MIN(MAX($F78-1-('2.1 Kraftwerk allgemein'!$F$16-'1.1 Allgemein'!$I$22+1),0),COLUMN(CV78)-1-('2.1 Kraftwerk allgemein'!$F$16-'1.1 Allgemein'!$I$22+1)),1,MIN(MAX($F78-('2.1 Kraftwerk allgemein'!$F$16-'1.1 Allgemein'!$I$22+1),1),COLUMN(CV78)-('2.1 Kraftwerk allgemein'!$F$16-'1.1 Allgemein'!$I$22+1)))))/$F78,
SUM(OFFSET('2.5 CAPEX'!DJ81,0,-MIN($F78-1,COLUMN(CV78)-1),1,MIN($F78,COLUMN(CV78))))/$F78)))))))</f>
        <v/>
      </c>
      <c r="DF78" s="199" t="str">
        <f ca="1">IF('2.1 Kraftwerk allgemein'!$F$15&lt;'1.1 Allgemein'!$I$22,
IF(OR(ISNUMBER($D78)=FALSE,$F78=""),"",
IF(AND('2.5 CAPEX'!$L81&lt;&gt;"x",'2.5 CAPEX'!$M81&lt;&gt;"x"),0,
IF($F78=0,0,
IF(DF$4&lt;'2.1 Kraftwerk allgemein'!$F$16,0,
IF(DF$4='2.1 Kraftwerk allgemein'!$F$16,'2.5 CAPEX'!$J81/$F78,
IF(DF$4&lt;'2.1 Kraftwerk allgemein'!$F$16+$F78,
('2.5 CAPEX'!$J81+SUM(OFFSET('2.5 CAPEX'!DK81,0,-MIN(MAX($F78-1-('2.1 Kraftwerk allgemein'!$F$16-'2.1 Kraftwerk allgemein'!$F$15+1),0),COLUMN(CW78)-1-('2.1 Kraftwerk allgemein'!$F$16-'2.1 Kraftwerk allgemein'!$F$15+1)),1,MIN(MAX($F78-('2.1 Kraftwerk allgemein'!$F$16-'2.1 Kraftwerk allgemein'!$F$15+1),1),COLUMN(CW78)-('2.1 Kraftwerk allgemein'!$F$16-'2.1 Kraftwerk allgemein'!$F$15+1)))))/$F78,
SUM(OFFSET('2.5 CAPEX'!DK81,0,-MIN($F78-1,COLUMN(CW78)-1),1,MIN($F78,COLUMN(CW78))))/$F78)))))),
IF(OR(ISNUMBER($D78)=FALSE,$F78=""),"",
IF(AND('2.5 CAPEX'!$L81&lt;&gt;"x",'2.5 CAPEX'!$M81&lt;&gt;"x"),0,
IF($F78=0,0,
IF(DF$4&lt;'2.1 Kraftwerk allgemein'!$F$16,0,
IF(DF$4='2.1 Kraftwerk allgemein'!$F$16,'2.5 CAPEX'!$J81/$F78,
IF(DF$4&lt;'2.1 Kraftwerk allgemein'!$F$16+$F78,
('2.5 CAPEX'!$J81+SUM(OFFSET('2.5 CAPEX'!DK81,0,-MIN(MAX($F78-1-('2.1 Kraftwerk allgemein'!$F$16-'1.1 Allgemein'!$I$22+1),0),COLUMN(CW78)-1-('2.1 Kraftwerk allgemein'!$F$16-'1.1 Allgemein'!$I$22+1)),1,MIN(MAX($F78-('2.1 Kraftwerk allgemein'!$F$16-'1.1 Allgemein'!$I$22+1),1),COLUMN(CW78)-('2.1 Kraftwerk allgemein'!$F$16-'1.1 Allgemein'!$I$22+1)))))/$F78,
SUM(OFFSET('2.5 CAPEX'!DK81,0,-MIN($F78-1,COLUMN(CW78)-1),1,MIN($F78,COLUMN(CW78))))/$F78)))))))</f>
        <v/>
      </c>
    </row>
    <row r="79" spans="1:110" s="200" customFormat="1" ht="14" x14ac:dyDescent="0.3">
      <c r="A79" s="104"/>
      <c r="B79" s="104"/>
      <c r="C79" s="104"/>
      <c r="D79" s="206">
        <f>IF('2.5 CAPEX'!D82&lt;&gt;"",'2.5 CAPEX'!D82,"")</f>
        <v>1</v>
      </c>
      <c r="E79" s="191" t="str">
        <f>IF('2.5 CAPEX'!E82&lt;&gt;"",'2.5 CAPEX'!E82,"")</f>
        <v>Projektierungs- und Planungskosten</v>
      </c>
      <c r="F79" s="196">
        <f>IF('2.5 CAPEX'!F82&lt;&gt;"",'2.5 CAPEX'!F82,"")</f>
        <v>40</v>
      </c>
      <c r="G79" s="197">
        <f ca="1">IF(ISNUMBER(D79)=FALSE,"",INDEX('2.5 CAPEX'!$H:$H,MATCH('3.1 Abschreibung'!$D79,'2.5 CAPEX'!$D:$D,0))+INDEX('2.5 CAPEX'!$J:$J,MATCH('3.1 Abschreibung'!$D79,'2.5 CAPEX'!$D:$D,0)))</f>
        <v>0</v>
      </c>
      <c r="H79" s="197"/>
      <c r="I79" s="198">
        <v>0</v>
      </c>
      <c r="J79" s="199">
        <f ca="1">IF('2.1 Kraftwerk allgemein'!$F$15&lt;'1.1 Allgemein'!$I$22,
IF(OR(ISNUMBER($D79)=FALSE,$F79=""),"",
IF(AND('2.5 CAPEX'!$L82&lt;&gt;"x",'2.5 CAPEX'!$M82&lt;&gt;"x"),0,
IF($F79=0,0,
IF(J$4&lt;'2.1 Kraftwerk allgemein'!$F$16,0,
IF(J$4='2.1 Kraftwerk allgemein'!$F$16,'2.5 CAPEX'!$J82/$F79,
IF(J$4&lt;'2.1 Kraftwerk allgemein'!$F$16+$F79,
('2.5 CAPEX'!$J82+SUM(OFFSET('2.5 CAPEX'!O82,0,-MIN(MAX($F79-1-('2.1 Kraftwerk allgemein'!$F$16-'2.1 Kraftwerk allgemein'!$F$15+1),0),COLUMN(A79)-1-('2.1 Kraftwerk allgemein'!$F$16-'2.1 Kraftwerk allgemein'!$F$15+1)),1,MIN(MAX($F79-('2.1 Kraftwerk allgemein'!$F$16-'2.1 Kraftwerk allgemein'!$F$15+1),1),COLUMN(A79)-('2.1 Kraftwerk allgemein'!$F$16-'2.1 Kraftwerk allgemein'!$F$15+1)))))/$F79,
SUM(OFFSET('2.5 CAPEX'!O82,0,-MIN($F79-1,COLUMN(A79)-1),1,MIN($F79,COLUMN(A79))))/$F79)))))),
IF(OR(ISNUMBER($D79)=FALSE,$F79=""),"",
IF(AND('2.5 CAPEX'!$L82&lt;&gt;"x",'2.5 CAPEX'!$M82&lt;&gt;"x"),0,
IF($F79=0,0,
IF(J$4&lt;'2.1 Kraftwerk allgemein'!$F$16,0,
IF(J$4='2.1 Kraftwerk allgemein'!$F$16,'2.5 CAPEX'!$J82/$F79,
IF(J$4&lt;'2.1 Kraftwerk allgemein'!$F$16+$F79,
('2.5 CAPEX'!$J82+SUM(OFFSET('2.5 CAPEX'!O82,0,-MIN(MAX($F79-1-('2.1 Kraftwerk allgemein'!$F$16-'1.1 Allgemein'!$I$22+1),0),COLUMN(A79)-1-('2.1 Kraftwerk allgemein'!$F$16-'1.1 Allgemein'!$I$22+1)),1,MIN(MAX($F79-('2.1 Kraftwerk allgemein'!$F$16-'1.1 Allgemein'!$I$22+1),1),COLUMN(A79)-('2.1 Kraftwerk allgemein'!$F$16-'1.1 Allgemein'!$I$22+1)))))/$F79,
SUM(OFFSET('2.5 CAPEX'!O82,0,-MIN($F79-1,COLUMN(A79)-1),1,MIN($F79,COLUMN(A79))))/$F79)))))))</f>
        <v>0</v>
      </c>
      <c r="K79" s="199">
        <f ca="1">IF('2.1 Kraftwerk allgemein'!$F$15&lt;'1.1 Allgemein'!$I$22,
IF(OR(ISNUMBER($D79)=FALSE,$F79=""),"",
IF(AND('2.5 CAPEX'!$L82&lt;&gt;"x",'2.5 CAPEX'!$M82&lt;&gt;"x"),0,
IF($F79=0,0,
IF(K$4&lt;'2.1 Kraftwerk allgemein'!$F$16,0,
IF(K$4='2.1 Kraftwerk allgemein'!$F$16,'2.5 CAPEX'!$J82/$F79,
IF(K$4&lt;'2.1 Kraftwerk allgemein'!$F$16+$F79,
('2.5 CAPEX'!$J82+SUM(OFFSET('2.5 CAPEX'!P82,0,-MIN(MAX($F79-1-('2.1 Kraftwerk allgemein'!$F$16-'2.1 Kraftwerk allgemein'!$F$15+1),0),COLUMN(B79)-1-('2.1 Kraftwerk allgemein'!$F$16-'2.1 Kraftwerk allgemein'!$F$15+1)),1,MIN(MAX($F79-('2.1 Kraftwerk allgemein'!$F$16-'2.1 Kraftwerk allgemein'!$F$15+1),1),COLUMN(B79)-('2.1 Kraftwerk allgemein'!$F$16-'2.1 Kraftwerk allgemein'!$F$15+1)))))/$F79,
SUM(OFFSET('2.5 CAPEX'!P82,0,-MIN($F79-1,COLUMN(B79)-1),1,MIN($F79,COLUMN(B79))))/$F79)))))),
IF(OR(ISNUMBER($D79)=FALSE,$F79=""),"",
IF(AND('2.5 CAPEX'!$L82&lt;&gt;"x",'2.5 CAPEX'!$M82&lt;&gt;"x"),0,
IF($F79=0,0,
IF(K$4&lt;'2.1 Kraftwerk allgemein'!$F$16,0,
IF(K$4='2.1 Kraftwerk allgemein'!$F$16,'2.5 CAPEX'!$J82/$F79,
IF(K$4&lt;'2.1 Kraftwerk allgemein'!$F$16+$F79,
('2.5 CAPEX'!$J82+SUM(OFFSET('2.5 CAPEX'!P82,0,-MIN(MAX($F79-1-('2.1 Kraftwerk allgemein'!$F$16-'1.1 Allgemein'!$I$22+1),0),COLUMN(B79)-1-('2.1 Kraftwerk allgemein'!$F$16-'1.1 Allgemein'!$I$22+1)),1,MIN(MAX($F79-('2.1 Kraftwerk allgemein'!$F$16-'1.1 Allgemein'!$I$22+1),1),COLUMN(B79)-('2.1 Kraftwerk allgemein'!$F$16-'1.1 Allgemein'!$I$22+1)))))/$F79,
SUM(OFFSET('2.5 CAPEX'!P82,0,-MIN($F79-1,COLUMN(B79)-1),1,MIN($F79,COLUMN(B79))))/$F79)))))))</f>
        <v>0</v>
      </c>
      <c r="L79" s="199">
        <f ca="1">IF('2.1 Kraftwerk allgemein'!$F$15&lt;'1.1 Allgemein'!$I$22,
IF(OR(ISNUMBER($D79)=FALSE,$F79=""),"",
IF(AND('2.5 CAPEX'!$L82&lt;&gt;"x",'2.5 CAPEX'!$M82&lt;&gt;"x"),0,
IF($F79=0,0,
IF(L$4&lt;'2.1 Kraftwerk allgemein'!$F$16,0,
IF(L$4='2.1 Kraftwerk allgemein'!$F$16,'2.5 CAPEX'!$J82/$F79,
IF(L$4&lt;'2.1 Kraftwerk allgemein'!$F$16+$F79,
('2.5 CAPEX'!$J82+SUM(OFFSET('2.5 CAPEX'!Q82,0,-MIN(MAX($F79-1-('2.1 Kraftwerk allgemein'!$F$16-'2.1 Kraftwerk allgemein'!$F$15+1),0),COLUMN(C79)-1-('2.1 Kraftwerk allgemein'!$F$16-'2.1 Kraftwerk allgemein'!$F$15+1)),1,MIN(MAX($F79-('2.1 Kraftwerk allgemein'!$F$16-'2.1 Kraftwerk allgemein'!$F$15+1),1),COLUMN(C79)-('2.1 Kraftwerk allgemein'!$F$16-'2.1 Kraftwerk allgemein'!$F$15+1)))))/$F79,
SUM(OFFSET('2.5 CAPEX'!Q82,0,-MIN($F79-1,COLUMN(C79)-1),1,MIN($F79,COLUMN(C79))))/$F79)))))),
IF(OR(ISNUMBER($D79)=FALSE,$F79=""),"",
IF(AND('2.5 CAPEX'!$L82&lt;&gt;"x",'2.5 CAPEX'!$M82&lt;&gt;"x"),0,
IF($F79=0,0,
IF(L$4&lt;'2.1 Kraftwerk allgemein'!$F$16,0,
IF(L$4='2.1 Kraftwerk allgemein'!$F$16,'2.5 CAPEX'!$J82/$F79,
IF(L$4&lt;'2.1 Kraftwerk allgemein'!$F$16+$F79,
('2.5 CAPEX'!$J82+SUM(OFFSET('2.5 CAPEX'!Q82,0,-MIN(MAX($F79-1-('2.1 Kraftwerk allgemein'!$F$16-'1.1 Allgemein'!$I$22+1),0),COLUMN(C79)-1-('2.1 Kraftwerk allgemein'!$F$16-'1.1 Allgemein'!$I$22+1)),1,MIN(MAX($F79-('2.1 Kraftwerk allgemein'!$F$16-'1.1 Allgemein'!$I$22+1),1),COLUMN(C79)-('2.1 Kraftwerk allgemein'!$F$16-'1.1 Allgemein'!$I$22+1)))))/$F79,
SUM(OFFSET('2.5 CAPEX'!Q82,0,-MIN($F79-1,COLUMN(C79)-1),1,MIN($F79,COLUMN(C79))))/$F79)))))))</f>
        <v>0</v>
      </c>
      <c r="M79" s="199">
        <f ca="1">IF('2.1 Kraftwerk allgemein'!$F$15&lt;'1.1 Allgemein'!$I$22,
IF(OR(ISNUMBER($D79)=FALSE,$F79=""),"",
IF(AND('2.5 CAPEX'!$L82&lt;&gt;"x",'2.5 CAPEX'!$M82&lt;&gt;"x"),0,
IF($F79=0,0,
IF(M$4&lt;'2.1 Kraftwerk allgemein'!$F$16,0,
IF(M$4='2.1 Kraftwerk allgemein'!$F$16,'2.5 CAPEX'!$J82/$F79,
IF(M$4&lt;'2.1 Kraftwerk allgemein'!$F$16+$F79,
('2.5 CAPEX'!$J82+SUM(OFFSET('2.5 CAPEX'!R82,0,-MIN(MAX($F79-1-('2.1 Kraftwerk allgemein'!$F$16-'2.1 Kraftwerk allgemein'!$F$15+1),0),COLUMN(D79)-1-('2.1 Kraftwerk allgemein'!$F$16-'2.1 Kraftwerk allgemein'!$F$15+1)),1,MIN(MAX($F79-('2.1 Kraftwerk allgemein'!$F$16-'2.1 Kraftwerk allgemein'!$F$15+1),1),COLUMN(D79)-('2.1 Kraftwerk allgemein'!$F$16-'2.1 Kraftwerk allgemein'!$F$15+1)))))/$F79,
SUM(OFFSET('2.5 CAPEX'!R82,0,-MIN($F79-1,COLUMN(D79)-1),1,MIN($F79,COLUMN(D79))))/$F79)))))),
IF(OR(ISNUMBER($D79)=FALSE,$F79=""),"",
IF(AND('2.5 CAPEX'!$L82&lt;&gt;"x",'2.5 CAPEX'!$M82&lt;&gt;"x"),0,
IF($F79=0,0,
IF(M$4&lt;'2.1 Kraftwerk allgemein'!$F$16,0,
IF(M$4='2.1 Kraftwerk allgemein'!$F$16,'2.5 CAPEX'!$J82/$F79,
IF(M$4&lt;'2.1 Kraftwerk allgemein'!$F$16+$F79,
('2.5 CAPEX'!$J82+SUM(OFFSET('2.5 CAPEX'!R82,0,-MIN(MAX($F79-1-('2.1 Kraftwerk allgemein'!$F$16-'1.1 Allgemein'!$I$22+1),0),COLUMN(D79)-1-('2.1 Kraftwerk allgemein'!$F$16-'1.1 Allgemein'!$I$22+1)),1,MIN(MAX($F79-('2.1 Kraftwerk allgemein'!$F$16-'1.1 Allgemein'!$I$22+1),1),COLUMN(D79)-('2.1 Kraftwerk allgemein'!$F$16-'1.1 Allgemein'!$I$22+1)))))/$F79,
SUM(OFFSET('2.5 CAPEX'!R82,0,-MIN($F79-1,COLUMN(D79)-1),1,MIN($F79,COLUMN(D79))))/$F79)))))))</f>
        <v>0</v>
      </c>
      <c r="N79" s="199">
        <f ca="1">IF('2.1 Kraftwerk allgemein'!$F$15&lt;'1.1 Allgemein'!$I$22,
IF(OR(ISNUMBER($D79)=FALSE,$F79=""),"",
IF(AND('2.5 CAPEX'!$L82&lt;&gt;"x",'2.5 CAPEX'!$M82&lt;&gt;"x"),0,
IF($F79=0,0,
IF(N$4&lt;'2.1 Kraftwerk allgemein'!$F$16,0,
IF(N$4='2.1 Kraftwerk allgemein'!$F$16,'2.5 CAPEX'!$J82/$F79,
IF(N$4&lt;'2.1 Kraftwerk allgemein'!$F$16+$F79,
('2.5 CAPEX'!$J82+SUM(OFFSET('2.5 CAPEX'!S82,0,-MIN(MAX($F79-1-('2.1 Kraftwerk allgemein'!$F$16-'2.1 Kraftwerk allgemein'!$F$15+1),0),COLUMN(E79)-1-('2.1 Kraftwerk allgemein'!$F$16-'2.1 Kraftwerk allgemein'!$F$15+1)),1,MIN(MAX($F79-('2.1 Kraftwerk allgemein'!$F$16-'2.1 Kraftwerk allgemein'!$F$15+1),1),COLUMN(E79)-('2.1 Kraftwerk allgemein'!$F$16-'2.1 Kraftwerk allgemein'!$F$15+1)))))/$F79,
SUM(OFFSET('2.5 CAPEX'!S82,0,-MIN($F79-1,COLUMN(E79)-1),1,MIN($F79,COLUMN(E79))))/$F79)))))),
IF(OR(ISNUMBER($D79)=FALSE,$F79=""),"",
IF(AND('2.5 CAPEX'!$L82&lt;&gt;"x",'2.5 CAPEX'!$M82&lt;&gt;"x"),0,
IF($F79=0,0,
IF(N$4&lt;'2.1 Kraftwerk allgemein'!$F$16,0,
IF(N$4='2.1 Kraftwerk allgemein'!$F$16,'2.5 CAPEX'!$J82/$F79,
IF(N$4&lt;'2.1 Kraftwerk allgemein'!$F$16+$F79,
('2.5 CAPEX'!$J82+SUM(OFFSET('2.5 CAPEX'!S82,0,-MIN(MAX($F79-1-('2.1 Kraftwerk allgemein'!$F$16-'1.1 Allgemein'!$I$22+1),0),COLUMN(E79)-1-('2.1 Kraftwerk allgemein'!$F$16-'1.1 Allgemein'!$I$22+1)),1,MIN(MAX($F79-('2.1 Kraftwerk allgemein'!$F$16-'1.1 Allgemein'!$I$22+1),1),COLUMN(E79)-('2.1 Kraftwerk allgemein'!$F$16-'1.1 Allgemein'!$I$22+1)))))/$F79,
SUM(OFFSET('2.5 CAPEX'!S82,0,-MIN($F79-1,COLUMN(E79)-1),1,MIN($F79,COLUMN(E79))))/$F79)))))))</f>
        <v>0</v>
      </c>
      <c r="O79" s="199">
        <f ca="1">IF('2.1 Kraftwerk allgemein'!$F$15&lt;'1.1 Allgemein'!$I$22,
IF(OR(ISNUMBER($D79)=FALSE,$F79=""),"",
IF(AND('2.5 CAPEX'!$L82&lt;&gt;"x",'2.5 CAPEX'!$M82&lt;&gt;"x"),0,
IF($F79=0,0,
IF(O$4&lt;'2.1 Kraftwerk allgemein'!$F$16,0,
IF(O$4='2.1 Kraftwerk allgemein'!$F$16,'2.5 CAPEX'!$J82/$F79,
IF(O$4&lt;'2.1 Kraftwerk allgemein'!$F$16+$F79,
('2.5 CAPEX'!$J82+SUM(OFFSET('2.5 CAPEX'!T82,0,-MIN(MAX($F79-1-('2.1 Kraftwerk allgemein'!$F$16-'2.1 Kraftwerk allgemein'!$F$15+1),0),COLUMN(F79)-1-('2.1 Kraftwerk allgemein'!$F$16-'2.1 Kraftwerk allgemein'!$F$15+1)),1,MIN(MAX($F79-('2.1 Kraftwerk allgemein'!$F$16-'2.1 Kraftwerk allgemein'!$F$15+1),1),COLUMN(F79)-('2.1 Kraftwerk allgemein'!$F$16-'2.1 Kraftwerk allgemein'!$F$15+1)))))/$F79,
SUM(OFFSET('2.5 CAPEX'!T82,0,-MIN($F79-1,COLUMN(F79)-1),1,MIN($F79,COLUMN(F79))))/$F79)))))),
IF(OR(ISNUMBER($D79)=FALSE,$F79=""),"",
IF(AND('2.5 CAPEX'!$L82&lt;&gt;"x",'2.5 CAPEX'!$M82&lt;&gt;"x"),0,
IF($F79=0,0,
IF(O$4&lt;'2.1 Kraftwerk allgemein'!$F$16,0,
IF(O$4='2.1 Kraftwerk allgemein'!$F$16,'2.5 CAPEX'!$J82/$F79,
IF(O$4&lt;'2.1 Kraftwerk allgemein'!$F$16+$F79,
('2.5 CAPEX'!$J82+SUM(OFFSET('2.5 CAPEX'!T82,0,-MIN(MAX($F79-1-('2.1 Kraftwerk allgemein'!$F$16-'1.1 Allgemein'!$I$22+1),0),COLUMN(F79)-1-('2.1 Kraftwerk allgemein'!$F$16-'1.1 Allgemein'!$I$22+1)),1,MIN(MAX($F79-('2.1 Kraftwerk allgemein'!$F$16-'1.1 Allgemein'!$I$22+1),1),COLUMN(F79)-('2.1 Kraftwerk allgemein'!$F$16-'1.1 Allgemein'!$I$22+1)))))/$F79,
SUM(OFFSET('2.5 CAPEX'!T82,0,-MIN($F79-1,COLUMN(F79)-1),1,MIN($F79,COLUMN(F79))))/$F79)))))))</f>
        <v>0</v>
      </c>
      <c r="P79" s="199">
        <f ca="1">IF('2.1 Kraftwerk allgemein'!$F$15&lt;'1.1 Allgemein'!$I$22,
IF(OR(ISNUMBER($D79)=FALSE,$F79=""),"",
IF(AND('2.5 CAPEX'!$L82&lt;&gt;"x",'2.5 CAPEX'!$M82&lt;&gt;"x"),0,
IF($F79=0,0,
IF(P$4&lt;'2.1 Kraftwerk allgemein'!$F$16,0,
IF(P$4='2.1 Kraftwerk allgemein'!$F$16,'2.5 CAPEX'!$J82/$F79,
IF(P$4&lt;'2.1 Kraftwerk allgemein'!$F$16+$F79,
('2.5 CAPEX'!$J82+SUM(OFFSET('2.5 CAPEX'!U82,0,-MIN(MAX($F79-1-('2.1 Kraftwerk allgemein'!$F$16-'2.1 Kraftwerk allgemein'!$F$15+1),0),COLUMN(G79)-1-('2.1 Kraftwerk allgemein'!$F$16-'2.1 Kraftwerk allgemein'!$F$15+1)),1,MIN(MAX($F79-('2.1 Kraftwerk allgemein'!$F$16-'2.1 Kraftwerk allgemein'!$F$15+1),1),COLUMN(G79)-('2.1 Kraftwerk allgemein'!$F$16-'2.1 Kraftwerk allgemein'!$F$15+1)))))/$F79,
SUM(OFFSET('2.5 CAPEX'!U82,0,-MIN($F79-1,COLUMN(G79)-1),1,MIN($F79,COLUMN(G79))))/$F79)))))),
IF(OR(ISNUMBER($D79)=FALSE,$F79=""),"",
IF(AND('2.5 CAPEX'!$L82&lt;&gt;"x",'2.5 CAPEX'!$M82&lt;&gt;"x"),0,
IF($F79=0,0,
IF(P$4&lt;'2.1 Kraftwerk allgemein'!$F$16,0,
IF(P$4='2.1 Kraftwerk allgemein'!$F$16,'2.5 CAPEX'!$J82/$F79,
IF(P$4&lt;'2.1 Kraftwerk allgemein'!$F$16+$F79,
('2.5 CAPEX'!$J82+SUM(OFFSET('2.5 CAPEX'!U82,0,-MIN(MAX($F79-1-('2.1 Kraftwerk allgemein'!$F$16-'1.1 Allgemein'!$I$22+1),0),COLUMN(G79)-1-('2.1 Kraftwerk allgemein'!$F$16-'1.1 Allgemein'!$I$22+1)),1,MIN(MAX($F79-('2.1 Kraftwerk allgemein'!$F$16-'1.1 Allgemein'!$I$22+1),1),COLUMN(G79)-('2.1 Kraftwerk allgemein'!$F$16-'1.1 Allgemein'!$I$22+1)))))/$F79,
SUM(OFFSET('2.5 CAPEX'!U82,0,-MIN($F79-1,COLUMN(G79)-1),1,MIN($F79,COLUMN(G79))))/$F79)))))))</f>
        <v>0</v>
      </c>
      <c r="Q79" s="199">
        <f ca="1">IF('2.1 Kraftwerk allgemein'!$F$15&lt;'1.1 Allgemein'!$I$22,
IF(OR(ISNUMBER($D79)=FALSE,$F79=""),"",
IF(AND('2.5 CAPEX'!$L82&lt;&gt;"x",'2.5 CAPEX'!$M82&lt;&gt;"x"),0,
IF($F79=0,0,
IF(Q$4&lt;'2.1 Kraftwerk allgemein'!$F$16,0,
IF(Q$4='2.1 Kraftwerk allgemein'!$F$16,'2.5 CAPEX'!$J82/$F79,
IF(Q$4&lt;'2.1 Kraftwerk allgemein'!$F$16+$F79,
('2.5 CAPEX'!$J82+SUM(OFFSET('2.5 CAPEX'!V82,0,-MIN(MAX($F79-1-('2.1 Kraftwerk allgemein'!$F$16-'2.1 Kraftwerk allgemein'!$F$15+1),0),COLUMN(H79)-1-('2.1 Kraftwerk allgemein'!$F$16-'2.1 Kraftwerk allgemein'!$F$15+1)),1,MIN(MAX($F79-('2.1 Kraftwerk allgemein'!$F$16-'2.1 Kraftwerk allgemein'!$F$15+1),1),COLUMN(H79)-('2.1 Kraftwerk allgemein'!$F$16-'2.1 Kraftwerk allgemein'!$F$15+1)))))/$F79,
SUM(OFFSET('2.5 CAPEX'!V82,0,-MIN($F79-1,COLUMN(H79)-1),1,MIN($F79,COLUMN(H79))))/$F79)))))),
IF(OR(ISNUMBER($D79)=FALSE,$F79=""),"",
IF(AND('2.5 CAPEX'!$L82&lt;&gt;"x",'2.5 CAPEX'!$M82&lt;&gt;"x"),0,
IF($F79=0,0,
IF(Q$4&lt;'2.1 Kraftwerk allgemein'!$F$16,0,
IF(Q$4='2.1 Kraftwerk allgemein'!$F$16,'2.5 CAPEX'!$J82/$F79,
IF(Q$4&lt;'2.1 Kraftwerk allgemein'!$F$16+$F79,
('2.5 CAPEX'!$J82+SUM(OFFSET('2.5 CAPEX'!V82,0,-MIN(MAX($F79-1-('2.1 Kraftwerk allgemein'!$F$16-'1.1 Allgemein'!$I$22+1),0),COLUMN(H79)-1-('2.1 Kraftwerk allgemein'!$F$16-'1.1 Allgemein'!$I$22+1)),1,MIN(MAX($F79-('2.1 Kraftwerk allgemein'!$F$16-'1.1 Allgemein'!$I$22+1),1),COLUMN(H79)-('2.1 Kraftwerk allgemein'!$F$16-'1.1 Allgemein'!$I$22+1)))))/$F79,
SUM(OFFSET('2.5 CAPEX'!V82,0,-MIN($F79-1,COLUMN(H79)-1),1,MIN($F79,COLUMN(H79))))/$F79)))))))</f>
        <v>0</v>
      </c>
      <c r="R79" s="199">
        <f ca="1">IF('2.1 Kraftwerk allgemein'!$F$15&lt;'1.1 Allgemein'!$I$22,
IF(OR(ISNUMBER($D79)=FALSE,$F79=""),"",
IF(AND('2.5 CAPEX'!$L82&lt;&gt;"x",'2.5 CAPEX'!$M82&lt;&gt;"x"),0,
IF($F79=0,0,
IF(R$4&lt;'2.1 Kraftwerk allgemein'!$F$16,0,
IF(R$4='2.1 Kraftwerk allgemein'!$F$16,'2.5 CAPEX'!$J82/$F79,
IF(R$4&lt;'2.1 Kraftwerk allgemein'!$F$16+$F79,
('2.5 CAPEX'!$J82+SUM(OFFSET('2.5 CAPEX'!W82,0,-MIN(MAX($F79-1-('2.1 Kraftwerk allgemein'!$F$16-'2.1 Kraftwerk allgemein'!$F$15+1),0),COLUMN(I79)-1-('2.1 Kraftwerk allgemein'!$F$16-'2.1 Kraftwerk allgemein'!$F$15+1)),1,MIN(MAX($F79-('2.1 Kraftwerk allgemein'!$F$16-'2.1 Kraftwerk allgemein'!$F$15+1),1),COLUMN(I79)-('2.1 Kraftwerk allgemein'!$F$16-'2.1 Kraftwerk allgemein'!$F$15+1)))))/$F79,
SUM(OFFSET('2.5 CAPEX'!W82,0,-MIN($F79-1,COLUMN(I79)-1),1,MIN($F79,COLUMN(I79))))/$F79)))))),
IF(OR(ISNUMBER($D79)=FALSE,$F79=""),"",
IF(AND('2.5 CAPEX'!$L82&lt;&gt;"x",'2.5 CAPEX'!$M82&lt;&gt;"x"),0,
IF($F79=0,0,
IF(R$4&lt;'2.1 Kraftwerk allgemein'!$F$16,0,
IF(R$4='2.1 Kraftwerk allgemein'!$F$16,'2.5 CAPEX'!$J82/$F79,
IF(R$4&lt;'2.1 Kraftwerk allgemein'!$F$16+$F79,
('2.5 CAPEX'!$J82+SUM(OFFSET('2.5 CAPEX'!W82,0,-MIN(MAX($F79-1-('2.1 Kraftwerk allgemein'!$F$16-'1.1 Allgemein'!$I$22+1),0),COLUMN(I79)-1-('2.1 Kraftwerk allgemein'!$F$16-'1.1 Allgemein'!$I$22+1)),1,MIN(MAX($F79-('2.1 Kraftwerk allgemein'!$F$16-'1.1 Allgemein'!$I$22+1),1),COLUMN(I79)-('2.1 Kraftwerk allgemein'!$F$16-'1.1 Allgemein'!$I$22+1)))))/$F79,
SUM(OFFSET('2.5 CAPEX'!W82,0,-MIN($F79-1,COLUMN(I79)-1),1,MIN($F79,COLUMN(I79))))/$F79)))))))</f>
        <v>0</v>
      </c>
      <c r="S79" s="199">
        <f ca="1">IF('2.1 Kraftwerk allgemein'!$F$15&lt;'1.1 Allgemein'!$I$22,
IF(OR(ISNUMBER($D79)=FALSE,$F79=""),"",
IF(AND('2.5 CAPEX'!$L82&lt;&gt;"x",'2.5 CAPEX'!$M82&lt;&gt;"x"),0,
IF($F79=0,0,
IF(S$4&lt;'2.1 Kraftwerk allgemein'!$F$16,0,
IF(S$4='2.1 Kraftwerk allgemein'!$F$16,'2.5 CAPEX'!$J82/$F79,
IF(S$4&lt;'2.1 Kraftwerk allgemein'!$F$16+$F79,
('2.5 CAPEX'!$J82+SUM(OFFSET('2.5 CAPEX'!X82,0,-MIN(MAX($F79-1-('2.1 Kraftwerk allgemein'!$F$16-'2.1 Kraftwerk allgemein'!$F$15+1),0),COLUMN(J79)-1-('2.1 Kraftwerk allgemein'!$F$16-'2.1 Kraftwerk allgemein'!$F$15+1)),1,MIN(MAX($F79-('2.1 Kraftwerk allgemein'!$F$16-'2.1 Kraftwerk allgemein'!$F$15+1),1),COLUMN(J79)-('2.1 Kraftwerk allgemein'!$F$16-'2.1 Kraftwerk allgemein'!$F$15+1)))))/$F79,
SUM(OFFSET('2.5 CAPEX'!X82,0,-MIN($F79-1,COLUMN(J79)-1),1,MIN($F79,COLUMN(J79))))/$F79)))))),
IF(OR(ISNUMBER($D79)=FALSE,$F79=""),"",
IF(AND('2.5 CAPEX'!$L82&lt;&gt;"x",'2.5 CAPEX'!$M82&lt;&gt;"x"),0,
IF($F79=0,0,
IF(S$4&lt;'2.1 Kraftwerk allgemein'!$F$16,0,
IF(S$4='2.1 Kraftwerk allgemein'!$F$16,'2.5 CAPEX'!$J82/$F79,
IF(S$4&lt;'2.1 Kraftwerk allgemein'!$F$16+$F79,
('2.5 CAPEX'!$J82+SUM(OFFSET('2.5 CAPEX'!X82,0,-MIN(MAX($F79-1-('2.1 Kraftwerk allgemein'!$F$16-'1.1 Allgemein'!$I$22+1),0),COLUMN(J79)-1-('2.1 Kraftwerk allgemein'!$F$16-'1.1 Allgemein'!$I$22+1)),1,MIN(MAX($F79-('2.1 Kraftwerk allgemein'!$F$16-'1.1 Allgemein'!$I$22+1),1),COLUMN(J79)-('2.1 Kraftwerk allgemein'!$F$16-'1.1 Allgemein'!$I$22+1)))))/$F79,
SUM(OFFSET('2.5 CAPEX'!X82,0,-MIN($F79-1,COLUMN(J79)-1),1,MIN($F79,COLUMN(J79))))/$F79)))))))</f>
        <v>0</v>
      </c>
      <c r="T79" s="199">
        <f ca="1">IF('2.1 Kraftwerk allgemein'!$F$15&lt;'1.1 Allgemein'!$I$22,
IF(OR(ISNUMBER($D79)=FALSE,$F79=""),"",
IF(AND('2.5 CAPEX'!$L82&lt;&gt;"x",'2.5 CAPEX'!$M82&lt;&gt;"x"),0,
IF($F79=0,0,
IF(T$4&lt;'2.1 Kraftwerk allgemein'!$F$16,0,
IF(T$4='2.1 Kraftwerk allgemein'!$F$16,'2.5 CAPEX'!$J82/$F79,
IF(T$4&lt;'2.1 Kraftwerk allgemein'!$F$16+$F79,
('2.5 CAPEX'!$J82+SUM(OFFSET('2.5 CAPEX'!Y82,0,-MIN(MAX($F79-1-('2.1 Kraftwerk allgemein'!$F$16-'2.1 Kraftwerk allgemein'!$F$15+1),0),COLUMN(K79)-1-('2.1 Kraftwerk allgemein'!$F$16-'2.1 Kraftwerk allgemein'!$F$15+1)),1,MIN(MAX($F79-('2.1 Kraftwerk allgemein'!$F$16-'2.1 Kraftwerk allgemein'!$F$15+1),1),COLUMN(K79)-('2.1 Kraftwerk allgemein'!$F$16-'2.1 Kraftwerk allgemein'!$F$15+1)))))/$F79,
SUM(OFFSET('2.5 CAPEX'!Y82,0,-MIN($F79-1,COLUMN(K79)-1),1,MIN($F79,COLUMN(K79))))/$F79)))))),
IF(OR(ISNUMBER($D79)=FALSE,$F79=""),"",
IF(AND('2.5 CAPEX'!$L82&lt;&gt;"x",'2.5 CAPEX'!$M82&lt;&gt;"x"),0,
IF($F79=0,0,
IF(T$4&lt;'2.1 Kraftwerk allgemein'!$F$16,0,
IF(T$4='2.1 Kraftwerk allgemein'!$F$16,'2.5 CAPEX'!$J82/$F79,
IF(T$4&lt;'2.1 Kraftwerk allgemein'!$F$16+$F79,
('2.5 CAPEX'!$J82+SUM(OFFSET('2.5 CAPEX'!Y82,0,-MIN(MAX($F79-1-('2.1 Kraftwerk allgemein'!$F$16-'1.1 Allgemein'!$I$22+1),0),COLUMN(K79)-1-('2.1 Kraftwerk allgemein'!$F$16-'1.1 Allgemein'!$I$22+1)),1,MIN(MAX($F79-('2.1 Kraftwerk allgemein'!$F$16-'1.1 Allgemein'!$I$22+1),1),COLUMN(K79)-('2.1 Kraftwerk allgemein'!$F$16-'1.1 Allgemein'!$I$22+1)))))/$F79,
SUM(OFFSET('2.5 CAPEX'!Y82,0,-MIN($F79-1,COLUMN(K79)-1),1,MIN($F79,COLUMN(K79))))/$F79)))))))</f>
        <v>0</v>
      </c>
      <c r="U79" s="199">
        <f ca="1">IF('2.1 Kraftwerk allgemein'!$F$15&lt;'1.1 Allgemein'!$I$22,
IF(OR(ISNUMBER($D79)=FALSE,$F79=""),"",
IF(AND('2.5 CAPEX'!$L82&lt;&gt;"x",'2.5 CAPEX'!$M82&lt;&gt;"x"),0,
IF($F79=0,0,
IF(U$4&lt;'2.1 Kraftwerk allgemein'!$F$16,0,
IF(U$4='2.1 Kraftwerk allgemein'!$F$16,'2.5 CAPEX'!$J82/$F79,
IF(U$4&lt;'2.1 Kraftwerk allgemein'!$F$16+$F79,
('2.5 CAPEX'!$J82+SUM(OFFSET('2.5 CAPEX'!Z82,0,-MIN(MAX($F79-1-('2.1 Kraftwerk allgemein'!$F$16-'2.1 Kraftwerk allgemein'!$F$15+1),0),COLUMN(L79)-1-('2.1 Kraftwerk allgemein'!$F$16-'2.1 Kraftwerk allgemein'!$F$15+1)),1,MIN(MAX($F79-('2.1 Kraftwerk allgemein'!$F$16-'2.1 Kraftwerk allgemein'!$F$15+1),1),COLUMN(L79)-('2.1 Kraftwerk allgemein'!$F$16-'2.1 Kraftwerk allgemein'!$F$15+1)))))/$F79,
SUM(OFFSET('2.5 CAPEX'!Z82,0,-MIN($F79-1,COLUMN(L79)-1),1,MIN($F79,COLUMN(L79))))/$F79)))))),
IF(OR(ISNUMBER($D79)=FALSE,$F79=""),"",
IF(AND('2.5 CAPEX'!$L82&lt;&gt;"x",'2.5 CAPEX'!$M82&lt;&gt;"x"),0,
IF($F79=0,0,
IF(U$4&lt;'2.1 Kraftwerk allgemein'!$F$16,0,
IF(U$4='2.1 Kraftwerk allgemein'!$F$16,'2.5 CAPEX'!$J82/$F79,
IF(U$4&lt;'2.1 Kraftwerk allgemein'!$F$16+$F79,
('2.5 CAPEX'!$J82+SUM(OFFSET('2.5 CAPEX'!Z82,0,-MIN(MAX($F79-1-('2.1 Kraftwerk allgemein'!$F$16-'1.1 Allgemein'!$I$22+1),0),COLUMN(L79)-1-('2.1 Kraftwerk allgemein'!$F$16-'1.1 Allgemein'!$I$22+1)),1,MIN(MAX($F79-('2.1 Kraftwerk allgemein'!$F$16-'1.1 Allgemein'!$I$22+1),1),COLUMN(L79)-('2.1 Kraftwerk allgemein'!$F$16-'1.1 Allgemein'!$I$22+1)))))/$F79,
SUM(OFFSET('2.5 CAPEX'!Z82,0,-MIN($F79-1,COLUMN(L79)-1),1,MIN($F79,COLUMN(L79))))/$F79)))))))</f>
        <v>0</v>
      </c>
      <c r="V79" s="199">
        <f ca="1">IF('2.1 Kraftwerk allgemein'!$F$15&lt;'1.1 Allgemein'!$I$22,
IF(OR(ISNUMBER($D79)=FALSE,$F79=""),"",
IF(AND('2.5 CAPEX'!$L82&lt;&gt;"x",'2.5 CAPEX'!$M82&lt;&gt;"x"),0,
IF($F79=0,0,
IF(V$4&lt;'2.1 Kraftwerk allgemein'!$F$16,0,
IF(V$4='2.1 Kraftwerk allgemein'!$F$16,'2.5 CAPEX'!$J82/$F79,
IF(V$4&lt;'2.1 Kraftwerk allgemein'!$F$16+$F79,
('2.5 CAPEX'!$J82+SUM(OFFSET('2.5 CAPEX'!AA82,0,-MIN(MAX($F79-1-('2.1 Kraftwerk allgemein'!$F$16-'2.1 Kraftwerk allgemein'!$F$15+1),0),COLUMN(M79)-1-('2.1 Kraftwerk allgemein'!$F$16-'2.1 Kraftwerk allgemein'!$F$15+1)),1,MIN(MAX($F79-('2.1 Kraftwerk allgemein'!$F$16-'2.1 Kraftwerk allgemein'!$F$15+1),1),COLUMN(M79)-('2.1 Kraftwerk allgemein'!$F$16-'2.1 Kraftwerk allgemein'!$F$15+1)))))/$F79,
SUM(OFFSET('2.5 CAPEX'!AA82,0,-MIN($F79-1,COLUMN(M79)-1),1,MIN($F79,COLUMN(M79))))/$F79)))))),
IF(OR(ISNUMBER($D79)=FALSE,$F79=""),"",
IF(AND('2.5 CAPEX'!$L82&lt;&gt;"x",'2.5 CAPEX'!$M82&lt;&gt;"x"),0,
IF($F79=0,0,
IF(V$4&lt;'2.1 Kraftwerk allgemein'!$F$16,0,
IF(V$4='2.1 Kraftwerk allgemein'!$F$16,'2.5 CAPEX'!$J82/$F79,
IF(V$4&lt;'2.1 Kraftwerk allgemein'!$F$16+$F79,
('2.5 CAPEX'!$J82+SUM(OFFSET('2.5 CAPEX'!AA82,0,-MIN(MAX($F79-1-('2.1 Kraftwerk allgemein'!$F$16-'1.1 Allgemein'!$I$22+1),0),COLUMN(M79)-1-('2.1 Kraftwerk allgemein'!$F$16-'1.1 Allgemein'!$I$22+1)),1,MIN(MAX($F79-('2.1 Kraftwerk allgemein'!$F$16-'1.1 Allgemein'!$I$22+1),1),COLUMN(M79)-('2.1 Kraftwerk allgemein'!$F$16-'1.1 Allgemein'!$I$22+1)))))/$F79,
SUM(OFFSET('2.5 CAPEX'!AA82,0,-MIN($F79-1,COLUMN(M79)-1),1,MIN($F79,COLUMN(M79))))/$F79)))))))</f>
        <v>0</v>
      </c>
      <c r="W79" s="199">
        <f ca="1">IF('2.1 Kraftwerk allgemein'!$F$15&lt;'1.1 Allgemein'!$I$22,
IF(OR(ISNUMBER($D79)=FALSE,$F79=""),"",
IF(AND('2.5 CAPEX'!$L82&lt;&gt;"x",'2.5 CAPEX'!$M82&lt;&gt;"x"),0,
IF($F79=0,0,
IF(W$4&lt;'2.1 Kraftwerk allgemein'!$F$16,0,
IF(W$4='2.1 Kraftwerk allgemein'!$F$16,'2.5 CAPEX'!$J82/$F79,
IF(W$4&lt;'2.1 Kraftwerk allgemein'!$F$16+$F79,
('2.5 CAPEX'!$J82+SUM(OFFSET('2.5 CAPEX'!AB82,0,-MIN(MAX($F79-1-('2.1 Kraftwerk allgemein'!$F$16-'2.1 Kraftwerk allgemein'!$F$15+1),0),COLUMN(N79)-1-('2.1 Kraftwerk allgemein'!$F$16-'2.1 Kraftwerk allgemein'!$F$15+1)),1,MIN(MAX($F79-('2.1 Kraftwerk allgemein'!$F$16-'2.1 Kraftwerk allgemein'!$F$15+1),1),COLUMN(N79)-('2.1 Kraftwerk allgemein'!$F$16-'2.1 Kraftwerk allgemein'!$F$15+1)))))/$F79,
SUM(OFFSET('2.5 CAPEX'!AB82,0,-MIN($F79-1,COLUMN(N79)-1),1,MIN($F79,COLUMN(N79))))/$F79)))))),
IF(OR(ISNUMBER($D79)=FALSE,$F79=""),"",
IF(AND('2.5 CAPEX'!$L82&lt;&gt;"x",'2.5 CAPEX'!$M82&lt;&gt;"x"),0,
IF($F79=0,0,
IF(W$4&lt;'2.1 Kraftwerk allgemein'!$F$16,0,
IF(W$4='2.1 Kraftwerk allgemein'!$F$16,'2.5 CAPEX'!$J82/$F79,
IF(W$4&lt;'2.1 Kraftwerk allgemein'!$F$16+$F79,
('2.5 CAPEX'!$J82+SUM(OFFSET('2.5 CAPEX'!AB82,0,-MIN(MAX($F79-1-('2.1 Kraftwerk allgemein'!$F$16-'1.1 Allgemein'!$I$22+1),0),COLUMN(N79)-1-('2.1 Kraftwerk allgemein'!$F$16-'1.1 Allgemein'!$I$22+1)),1,MIN(MAX($F79-('2.1 Kraftwerk allgemein'!$F$16-'1.1 Allgemein'!$I$22+1),1),COLUMN(N79)-('2.1 Kraftwerk allgemein'!$F$16-'1.1 Allgemein'!$I$22+1)))))/$F79,
SUM(OFFSET('2.5 CAPEX'!AB82,0,-MIN($F79-1,COLUMN(N79)-1),1,MIN($F79,COLUMN(N79))))/$F79)))))))</f>
        <v>0</v>
      </c>
      <c r="X79" s="199">
        <f ca="1">IF('2.1 Kraftwerk allgemein'!$F$15&lt;'1.1 Allgemein'!$I$22,
IF(OR(ISNUMBER($D79)=FALSE,$F79=""),"",
IF(AND('2.5 CAPEX'!$L82&lt;&gt;"x",'2.5 CAPEX'!$M82&lt;&gt;"x"),0,
IF($F79=0,0,
IF(X$4&lt;'2.1 Kraftwerk allgemein'!$F$16,0,
IF(X$4='2.1 Kraftwerk allgemein'!$F$16,'2.5 CAPEX'!$J82/$F79,
IF(X$4&lt;'2.1 Kraftwerk allgemein'!$F$16+$F79,
('2.5 CAPEX'!$J82+SUM(OFFSET('2.5 CAPEX'!AC82,0,-MIN(MAX($F79-1-('2.1 Kraftwerk allgemein'!$F$16-'2.1 Kraftwerk allgemein'!$F$15+1),0),COLUMN(O79)-1-('2.1 Kraftwerk allgemein'!$F$16-'2.1 Kraftwerk allgemein'!$F$15+1)),1,MIN(MAX($F79-('2.1 Kraftwerk allgemein'!$F$16-'2.1 Kraftwerk allgemein'!$F$15+1),1),COLUMN(O79)-('2.1 Kraftwerk allgemein'!$F$16-'2.1 Kraftwerk allgemein'!$F$15+1)))))/$F79,
SUM(OFFSET('2.5 CAPEX'!AC82,0,-MIN($F79-1,COLUMN(O79)-1),1,MIN($F79,COLUMN(O79))))/$F79)))))),
IF(OR(ISNUMBER($D79)=FALSE,$F79=""),"",
IF(AND('2.5 CAPEX'!$L82&lt;&gt;"x",'2.5 CAPEX'!$M82&lt;&gt;"x"),0,
IF($F79=0,0,
IF(X$4&lt;'2.1 Kraftwerk allgemein'!$F$16,0,
IF(X$4='2.1 Kraftwerk allgemein'!$F$16,'2.5 CAPEX'!$J82/$F79,
IF(X$4&lt;'2.1 Kraftwerk allgemein'!$F$16+$F79,
('2.5 CAPEX'!$J82+SUM(OFFSET('2.5 CAPEX'!AC82,0,-MIN(MAX($F79-1-('2.1 Kraftwerk allgemein'!$F$16-'1.1 Allgemein'!$I$22+1),0),COLUMN(O79)-1-('2.1 Kraftwerk allgemein'!$F$16-'1.1 Allgemein'!$I$22+1)),1,MIN(MAX($F79-('2.1 Kraftwerk allgemein'!$F$16-'1.1 Allgemein'!$I$22+1),1),COLUMN(O79)-('2.1 Kraftwerk allgemein'!$F$16-'1.1 Allgemein'!$I$22+1)))))/$F79,
SUM(OFFSET('2.5 CAPEX'!AC82,0,-MIN($F79-1,COLUMN(O79)-1),1,MIN($F79,COLUMN(O79))))/$F79)))))))</f>
        <v>0</v>
      </c>
      <c r="Y79" s="199">
        <f ca="1">IF('2.1 Kraftwerk allgemein'!$F$15&lt;'1.1 Allgemein'!$I$22,
IF(OR(ISNUMBER($D79)=FALSE,$F79=""),"",
IF(AND('2.5 CAPEX'!$L82&lt;&gt;"x",'2.5 CAPEX'!$M82&lt;&gt;"x"),0,
IF($F79=0,0,
IF(Y$4&lt;'2.1 Kraftwerk allgemein'!$F$16,0,
IF(Y$4='2.1 Kraftwerk allgemein'!$F$16,'2.5 CAPEX'!$J82/$F79,
IF(Y$4&lt;'2.1 Kraftwerk allgemein'!$F$16+$F79,
('2.5 CAPEX'!$J82+SUM(OFFSET('2.5 CAPEX'!AD82,0,-MIN(MAX($F79-1-('2.1 Kraftwerk allgemein'!$F$16-'2.1 Kraftwerk allgemein'!$F$15+1),0),COLUMN(P79)-1-('2.1 Kraftwerk allgemein'!$F$16-'2.1 Kraftwerk allgemein'!$F$15+1)),1,MIN(MAX($F79-('2.1 Kraftwerk allgemein'!$F$16-'2.1 Kraftwerk allgemein'!$F$15+1),1),COLUMN(P79)-('2.1 Kraftwerk allgemein'!$F$16-'2.1 Kraftwerk allgemein'!$F$15+1)))))/$F79,
SUM(OFFSET('2.5 CAPEX'!AD82,0,-MIN($F79-1,COLUMN(P79)-1),1,MIN($F79,COLUMN(P79))))/$F79)))))),
IF(OR(ISNUMBER($D79)=FALSE,$F79=""),"",
IF(AND('2.5 CAPEX'!$L82&lt;&gt;"x",'2.5 CAPEX'!$M82&lt;&gt;"x"),0,
IF($F79=0,0,
IF(Y$4&lt;'2.1 Kraftwerk allgemein'!$F$16,0,
IF(Y$4='2.1 Kraftwerk allgemein'!$F$16,'2.5 CAPEX'!$J82/$F79,
IF(Y$4&lt;'2.1 Kraftwerk allgemein'!$F$16+$F79,
('2.5 CAPEX'!$J82+SUM(OFFSET('2.5 CAPEX'!AD82,0,-MIN(MAX($F79-1-('2.1 Kraftwerk allgemein'!$F$16-'1.1 Allgemein'!$I$22+1),0),COLUMN(P79)-1-('2.1 Kraftwerk allgemein'!$F$16-'1.1 Allgemein'!$I$22+1)),1,MIN(MAX($F79-('2.1 Kraftwerk allgemein'!$F$16-'1.1 Allgemein'!$I$22+1),1),COLUMN(P79)-('2.1 Kraftwerk allgemein'!$F$16-'1.1 Allgemein'!$I$22+1)))))/$F79,
SUM(OFFSET('2.5 CAPEX'!AD82,0,-MIN($F79-1,COLUMN(P79)-1),1,MIN($F79,COLUMN(P79))))/$F79)))))))</f>
        <v>0</v>
      </c>
      <c r="Z79" s="199">
        <f ca="1">IF('2.1 Kraftwerk allgemein'!$F$15&lt;'1.1 Allgemein'!$I$22,
IF(OR(ISNUMBER($D79)=FALSE,$F79=""),"",
IF(AND('2.5 CAPEX'!$L82&lt;&gt;"x",'2.5 CAPEX'!$M82&lt;&gt;"x"),0,
IF($F79=0,0,
IF(Z$4&lt;'2.1 Kraftwerk allgemein'!$F$16,0,
IF(Z$4='2.1 Kraftwerk allgemein'!$F$16,'2.5 CAPEX'!$J82/$F79,
IF(Z$4&lt;'2.1 Kraftwerk allgemein'!$F$16+$F79,
('2.5 CAPEX'!$J82+SUM(OFFSET('2.5 CAPEX'!AE82,0,-MIN(MAX($F79-1-('2.1 Kraftwerk allgemein'!$F$16-'2.1 Kraftwerk allgemein'!$F$15+1),0),COLUMN(Q79)-1-('2.1 Kraftwerk allgemein'!$F$16-'2.1 Kraftwerk allgemein'!$F$15+1)),1,MIN(MAX($F79-('2.1 Kraftwerk allgemein'!$F$16-'2.1 Kraftwerk allgemein'!$F$15+1),1),COLUMN(Q79)-('2.1 Kraftwerk allgemein'!$F$16-'2.1 Kraftwerk allgemein'!$F$15+1)))))/$F79,
SUM(OFFSET('2.5 CAPEX'!AE82,0,-MIN($F79-1,COLUMN(Q79)-1),1,MIN($F79,COLUMN(Q79))))/$F79)))))),
IF(OR(ISNUMBER($D79)=FALSE,$F79=""),"",
IF(AND('2.5 CAPEX'!$L82&lt;&gt;"x",'2.5 CAPEX'!$M82&lt;&gt;"x"),0,
IF($F79=0,0,
IF(Z$4&lt;'2.1 Kraftwerk allgemein'!$F$16,0,
IF(Z$4='2.1 Kraftwerk allgemein'!$F$16,'2.5 CAPEX'!$J82/$F79,
IF(Z$4&lt;'2.1 Kraftwerk allgemein'!$F$16+$F79,
('2.5 CAPEX'!$J82+SUM(OFFSET('2.5 CAPEX'!AE82,0,-MIN(MAX($F79-1-('2.1 Kraftwerk allgemein'!$F$16-'1.1 Allgemein'!$I$22+1),0),COLUMN(Q79)-1-('2.1 Kraftwerk allgemein'!$F$16-'1.1 Allgemein'!$I$22+1)),1,MIN(MAX($F79-('2.1 Kraftwerk allgemein'!$F$16-'1.1 Allgemein'!$I$22+1),1),COLUMN(Q79)-('2.1 Kraftwerk allgemein'!$F$16-'1.1 Allgemein'!$I$22+1)))))/$F79,
SUM(OFFSET('2.5 CAPEX'!AE82,0,-MIN($F79-1,COLUMN(Q79)-1),1,MIN($F79,COLUMN(Q79))))/$F79)))))))</f>
        <v>0</v>
      </c>
      <c r="AA79" s="199">
        <f ca="1">IF('2.1 Kraftwerk allgemein'!$F$15&lt;'1.1 Allgemein'!$I$22,
IF(OR(ISNUMBER($D79)=FALSE,$F79=""),"",
IF(AND('2.5 CAPEX'!$L82&lt;&gt;"x",'2.5 CAPEX'!$M82&lt;&gt;"x"),0,
IF($F79=0,0,
IF(AA$4&lt;'2.1 Kraftwerk allgemein'!$F$16,0,
IF(AA$4='2.1 Kraftwerk allgemein'!$F$16,'2.5 CAPEX'!$J82/$F79,
IF(AA$4&lt;'2.1 Kraftwerk allgemein'!$F$16+$F79,
('2.5 CAPEX'!$J82+SUM(OFFSET('2.5 CAPEX'!AF82,0,-MIN(MAX($F79-1-('2.1 Kraftwerk allgemein'!$F$16-'2.1 Kraftwerk allgemein'!$F$15+1),0),COLUMN(R79)-1-('2.1 Kraftwerk allgemein'!$F$16-'2.1 Kraftwerk allgemein'!$F$15+1)),1,MIN(MAX($F79-('2.1 Kraftwerk allgemein'!$F$16-'2.1 Kraftwerk allgemein'!$F$15+1),1),COLUMN(R79)-('2.1 Kraftwerk allgemein'!$F$16-'2.1 Kraftwerk allgemein'!$F$15+1)))))/$F79,
SUM(OFFSET('2.5 CAPEX'!AF82,0,-MIN($F79-1,COLUMN(R79)-1),1,MIN($F79,COLUMN(R79))))/$F79)))))),
IF(OR(ISNUMBER($D79)=FALSE,$F79=""),"",
IF(AND('2.5 CAPEX'!$L82&lt;&gt;"x",'2.5 CAPEX'!$M82&lt;&gt;"x"),0,
IF($F79=0,0,
IF(AA$4&lt;'2.1 Kraftwerk allgemein'!$F$16,0,
IF(AA$4='2.1 Kraftwerk allgemein'!$F$16,'2.5 CAPEX'!$J82/$F79,
IF(AA$4&lt;'2.1 Kraftwerk allgemein'!$F$16+$F79,
('2.5 CAPEX'!$J82+SUM(OFFSET('2.5 CAPEX'!AF82,0,-MIN(MAX($F79-1-('2.1 Kraftwerk allgemein'!$F$16-'1.1 Allgemein'!$I$22+1),0),COLUMN(R79)-1-('2.1 Kraftwerk allgemein'!$F$16-'1.1 Allgemein'!$I$22+1)),1,MIN(MAX($F79-('2.1 Kraftwerk allgemein'!$F$16-'1.1 Allgemein'!$I$22+1),1),COLUMN(R79)-('2.1 Kraftwerk allgemein'!$F$16-'1.1 Allgemein'!$I$22+1)))))/$F79,
SUM(OFFSET('2.5 CAPEX'!AF82,0,-MIN($F79-1,COLUMN(R79)-1),1,MIN($F79,COLUMN(R79))))/$F79)))))))</f>
        <v>0</v>
      </c>
      <c r="AB79" s="199">
        <f ca="1">IF('2.1 Kraftwerk allgemein'!$F$15&lt;'1.1 Allgemein'!$I$22,
IF(OR(ISNUMBER($D79)=FALSE,$F79=""),"",
IF(AND('2.5 CAPEX'!$L82&lt;&gt;"x",'2.5 CAPEX'!$M82&lt;&gt;"x"),0,
IF($F79=0,0,
IF(AB$4&lt;'2.1 Kraftwerk allgemein'!$F$16,0,
IF(AB$4='2.1 Kraftwerk allgemein'!$F$16,'2.5 CAPEX'!$J82/$F79,
IF(AB$4&lt;'2.1 Kraftwerk allgemein'!$F$16+$F79,
('2.5 CAPEX'!$J82+SUM(OFFSET('2.5 CAPEX'!AG82,0,-MIN(MAX($F79-1-('2.1 Kraftwerk allgemein'!$F$16-'2.1 Kraftwerk allgemein'!$F$15+1),0),COLUMN(S79)-1-('2.1 Kraftwerk allgemein'!$F$16-'2.1 Kraftwerk allgemein'!$F$15+1)),1,MIN(MAX($F79-('2.1 Kraftwerk allgemein'!$F$16-'2.1 Kraftwerk allgemein'!$F$15+1),1),COLUMN(S79)-('2.1 Kraftwerk allgemein'!$F$16-'2.1 Kraftwerk allgemein'!$F$15+1)))))/$F79,
SUM(OFFSET('2.5 CAPEX'!AG82,0,-MIN($F79-1,COLUMN(S79)-1),1,MIN($F79,COLUMN(S79))))/$F79)))))),
IF(OR(ISNUMBER($D79)=FALSE,$F79=""),"",
IF(AND('2.5 CAPEX'!$L82&lt;&gt;"x",'2.5 CAPEX'!$M82&lt;&gt;"x"),0,
IF($F79=0,0,
IF(AB$4&lt;'2.1 Kraftwerk allgemein'!$F$16,0,
IF(AB$4='2.1 Kraftwerk allgemein'!$F$16,'2.5 CAPEX'!$J82/$F79,
IF(AB$4&lt;'2.1 Kraftwerk allgemein'!$F$16+$F79,
('2.5 CAPEX'!$J82+SUM(OFFSET('2.5 CAPEX'!AG82,0,-MIN(MAX($F79-1-('2.1 Kraftwerk allgemein'!$F$16-'1.1 Allgemein'!$I$22+1),0),COLUMN(S79)-1-('2.1 Kraftwerk allgemein'!$F$16-'1.1 Allgemein'!$I$22+1)),1,MIN(MAX($F79-('2.1 Kraftwerk allgemein'!$F$16-'1.1 Allgemein'!$I$22+1),1),COLUMN(S79)-('2.1 Kraftwerk allgemein'!$F$16-'1.1 Allgemein'!$I$22+1)))))/$F79,
SUM(OFFSET('2.5 CAPEX'!AG82,0,-MIN($F79-1,COLUMN(S79)-1),1,MIN($F79,COLUMN(S79))))/$F79)))))))</f>
        <v>0</v>
      </c>
      <c r="AC79" s="199">
        <f ca="1">IF('2.1 Kraftwerk allgemein'!$F$15&lt;'1.1 Allgemein'!$I$22,
IF(OR(ISNUMBER($D79)=FALSE,$F79=""),"",
IF(AND('2.5 CAPEX'!$L82&lt;&gt;"x",'2.5 CAPEX'!$M82&lt;&gt;"x"),0,
IF($F79=0,0,
IF(AC$4&lt;'2.1 Kraftwerk allgemein'!$F$16,0,
IF(AC$4='2.1 Kraftwerk allgemein'!$F$16,'2.5 CAPEX'!$J82/$F79,
IF(AC$4&lt;'2.1 Kraftwerk allgemein'!$F$16+$F79,
('2.5 CAPEX'!$J82+SUM(OFFSET('2.5 CAPEX'!AH82,0,-MIN(MAX($F79-1-('2.1 Kraftwerk allgemein'!$F$16-'2.1 Kraftwerk allgemein'!$F$15+1),0),COLUMN(T79)-1-('2.1 Kraftwerk allgemein'!$F$16-'2.1 Kraftwerk allgemein'!$F$15+1)),1,MIN(MAX($F79-('2.1 Kraftwerk allgemein'!$F$16-'2.1 Kraftwerk allgemein'!$F$15+1),1),COLUMN(T79)-('2.1 Kraftwerk allgemein'!$F$16-'2.1 Kraftwerk allgemein'!$F$15+1)))))/$F79,
SUM(OFFSET('2.5 CAPEX'!AH82,0,-MIN($F79-1,COLUMN(T79)-1),1,MIN($F79,COLUMN(T79))))/$F79)))))),
IF(OR(ISNUMBER($D79)=FALSE,$F79=""),"",
IF(AND('2.5 CAPEX'!$L82&lt;&gt;"x",'2.5 CAPEX'!$M82&lt;&gt;"x"),0,
IF($F79=0,0,
IF(AC$4&lt;'2.1 Kraftwerk allgemein'!$F$16,0,
IF(AC$4='2.1 Kraftwerk allgemein'!$F$16,'2.5 CAPEX'!$J82/$F79,
IF(AC$4&lt;'2.1 Kraftwerk allgemein'!$F$16+$F79,
('2.5 CAPEX'!$J82+SUM(OFFSET('2.5 CAPEX'!AH82,0,-MIN(MAX($F79-1-('2.1 Kraftwerk allgemein'!$F$16-'1.1 Allgemein'!$I$22+1),0),COLUMN(T79)-1-('2.1 Kraftwerk allgemein'!$F$16-'1.1 Allgemein'!$I$22+1)),1,MIN(MAX($F79-('2.1 Kraftwerk allgemein'!$F$16-'1.1 Allgemein'!$I$22+1),1),COLUMN(T79)-('2.1 Kraftwerk allgemein'!$F$16-'1.1 Allgemein'!$I$22+1)))))/$F79,
SUM(OFFSET('2.5 CAPEX'!AH82,0,-MIN($F79-1,COLUMN(T79)-1),1,MIN($F79,COLUMN(T79))))/$F79)))))))</f>
        <v>0</v>
      </c>
      <c r="AD79" s="199">
        <f ca="1">IF('2.1 Kraftwerk allgemein'!$F$15&lt;'1.1 Allgemein'!$I$22,
IF(OR(ISNUMBER($D79)=FALSE,$F79=""),"",
IF(AND('2.5 CAPEX'!$L82&lt;&gt;"x",'2.5 CAPEX'!$M82&lt;&gt;"x"),0,
IF($F79=0,0,
IF(AD$4&lt;'2.1 Kraftwerk allgemein'!$F$16,0,
IF(AD$4='2.1 Kraftwerk allgemein'!$F$16,'2.5 CAPEX'!$J82/$F79,
IF(AD$4&lt;'2.1 Kraftwerk allgemein'!$F$16+$F79,
('2.5 CAPEX'!$J82+SUM(OFFSET('2.5 CAPEX'!AI82,0,-MIN(MAX($F79-1-('2.1 Kraftwerk allgemein'!$F$16-'2.1 Kraftwerk allgemein'!$F$15+1),0),COLUMN(U79)-1-('2.1 Kraftwerk allgemein'!$F$16-'2.1 Kraftwerk allgemein'!$F$15+1)),1,MIN(MAX($F79-('2.1 Kraftwerk allgemein'!$F$16-'2.1 Kraftwerk allgemein'!$F$15+1),1),COLUMN(U79)-('2.1 Kraftwerk allgemein'!$F$16-'2.1 Kraftwerk allgemein'!$F$15+1)))))/$F79,
SUM(OFFSET('2.5 CAPEX'!AI82,0,-MIN($F79-1,COLUMN(U79)-1),1,MIN($F79,COLUMN(U79))))/$F79)))))),
IF(OR(ISNUMBER($D79)=FALSE,$F79=""),"",
IF(AND('2.5 CAPEX'!$L82&lt;&gt;"x",'2.5 CAPEX'!$M82&lt;&gt;"x"),0,
IF($F79=0,0,
IF(AD$4&lt;'2.1 Kraftwerk allgemein'!$F$16,0,
IF(AD$4='2.1 Kraftwerk allgemein'!$F$16,'2.5 CAPEX'!$J82/$F79,
IF(AD$4&lt;'2.1 Kraftwerk allgemein'!$F$16+$F79,
('2.5 CAPEX'!$J82+SUM(OFFSET('2.5 CAPEX'!AI82,0,-MIN(MAX($F79-1-('2.1 Kraftwerk allgemein'!$F$16-'1.1 Allgemein'!$I$22+1),0),COLUMN(U79)-1-('2.1 Kraftwerk allgemein'!$F$16-'1.1 Allgemein'!$I$22+1)),1,MIN(MAX($F79-('2.1 Kraftwerk allgemein'!$F$16-'1.1 Allgemein'!$I$22+1),1),COLUMN(U79)-('2.1 Kraftwerk allgemein'!$F$16-'1.1 Allgemein'!$I$22+1)))))/$F79,
SUM(OFFSET('2.5 CAPEX'!AI82,0,-MIN($F79-1,COLUMN(U79)-1),1,MIN($F79,COLUMN(U79))))/$F79)))))))</f>
        <v>0</v>
      </c>
      <c r="AE79" s="199">
        <f ca="1">IF('2.1 Kraftwerk allgemein'!$F$15&lt;'1.1 Allgemein'!$I$22,
IF(OR(ISNUMBER($D79)=FALSE,$F79=""),"",
IF(AND('2.5 CAPEX'!$L82&lt;&gt;"x",'2.5 CAPEX'!$M82&lt;&gt;"x"),0,
IF($F79=0,0,
IF(AE$4&lt;'2.1 Kraftwerk allgemein'!$F$16,0,
IF(AE$4='2.1 Kraftwerk allgemein'!$F$16,'2.5 CAPEX'!$J82/$F79,
IF(AE$4&lt;'2.1 Kraftwerk allgemein'!$F$16+$F79,
('2.5 CAPEX'!$J82+SUM(OFFSET('2.5 CAPEX'!AJ82,0,-MIN(MAX($F79-1-('2.1 Kraftwerk allgemein'!$F$16-'2.1 Kraftwerk allgemein'!$F$15+1),0),COLUMN(V79)-1-('2.1 Kraftwerk allgemein'!$F$16-'2.1 Kraftwerk allgemein'!$F$15+1)),1,MIN(MAX($F79-('2.1 Kraftwerk allgemein'!$F$16-'2.1 Kraftwerk allgemein'!$F$15+1),1),COLUMN(V79)-('2.1 Kraftwerk allgemein'!$F$16-'2.1 Kraftwerk allgemein'!$F$15+1)))))/$F79,
SUM(OFFSET('2.5 CAPEX'!AJ82,0,-MIN($F79-1,COLUMN(V79)-1),1,MIN($F79,COLUMN(V79))))/$F79)))))),
IF(OR(ISNUMBER($D79)=FALSE,$F79=""),"",
IF(AND('2.5 CAPEX'!$L82&lt;&gt;"x",'2.5 CAPEX'!$M82&lt;&gt;"x"),0,
IF($F79=0,0,
IF(AE$4&lt;'2.1 Kraftwerk allgemein'!$F$16,0,
IF(AE$4='2.1 Kraftwerk allgemein'!$F$16,'2.5 CAPEX'!$J82/$F79,
IF(AE$4&lt;'2.1 Kraftwerk allgemein'!$F$16+$F79,
('2.5 CAPEX'!$J82+SUM(OFFSET('2.5 CAPEX'!AJ82,0,-MIN(MAX($F79-1-('2.1 Kraftwerk allgemein'!$F$16-'1.1 Allgemein'!$I$22+1),0),COLUMN(V79)-1-('2.1 Kraftwerk allgemein'!$F$16-'1.1 Allgemein'!$I$22+1)),1,MIN(MAX($F79-('2.1 Kraftwerk allgemein'!$F$16-'1.1 Allgemein'!$I$22+1),1),COLUMN(V79)-('2.1 Kraftwerk allgemein'!$F$16-'1.1 Allgemein'!$I$22+1)))))/$F79,
SUM(OFFSET('2.5 CAPEX'!AJ82,0,-MIN($F79-1,COLUMN(V79)-1),1,MIN($F79,COLUMN(V79))))/$F79)))))))</f>
        <v>0</v>
      </c>
      <c r="AF79" s="199">
        <f ca="1">IF('2.1 Kraftwerk allgemein'!$F$15&lt;'1.1 Allgemein'!$I$22,
IF(OR(ISNUMBER($D79)=FALSE,$F79=""),"",
IF(AND('2.5 CAPEX'!$L82&lt;&gt;"x",'2.5 CAPEX'!$M82&lt;&gt;"x"),0,
IF($F79=0,0,
IF(AF$4&lt;'2.1 Kraftwerk allgemein'!$F$16,0,
IF(AF$4='2.1 Kraftwerk allgemein'!$F$16,'2.5 CAPEX'!$J82/$F79,
IF(AF$4&lt;'2.1 Kraftwerk allgemein'!$F$16+$F79,
('2.5 CAPEX'!$J82+SUM(OFFSET('2.5 CAPEX'!AK82,0,-MIN(MAX($F79-1-('2.1 Kraftwerk allgemein'!$F$16-'2.1 Kraftwerk allgemein'!$F$15+1),0),COLUMN(W79)-1-('2.1 Kraftwerk allgemein'!$F$16-'2.1 Kraftwerk allgemein'!$F$15+1)),1,MIN(MAX($F79-('2.1 Kraftwerk allgemein'!$F$16-'2.1 Kraftwerk allgemein'!$F$15+1),1),COLUMN(W79)-('2.1 Kraftwerk allgemein'!$F$16-'2.1 Kraftwerk allgemein'!$F$15+1)))))/$F79,
SUM(OFFSET('2.5 CAPEX'!AK82,0,-MIN($F79-1,COLUMN(W79)-1),1,MIN($F79,COLUMN(W79))))/$F79)))))),
IF(OR(ISNUMBER($D79)=FALSE,$F79=""),"",
IF(AND('2.5 CAPEX'!$L82&lt;&gt;"x",'2.5 CAPEX'!$M82&lt;&gt;"x"),0,
IF($F79=0,0,
IF(AF$4&lt;'2.1 Kraftwerk allgemein'!$F$16,0,
IF(AF$4='2.1 Kraftwerk allgemein'!$F$16,'2.5 CAPEX'!$J82/$F79,
IF(AF$4&lt;'2.1 Kraftwerk allgemein'!$F$16+$F79,
('2.5 CAPEX'!$J82+SUM(OFFSET('2.5 CAPEX'!AK82,0,-MIN(MAX($F79-1-('2.1 Kraftwerk allgemein'!$F$16-'1.1 Allgemein'!$I$22+1),0),COLUMN(W79)-1-('2.1 Kraftwerk allgemein'!$F$16-'1.1 Allgemein'!$I$22+1)),1,MIN(MAX($F79-('2.1 Kraftwerk allgemein'!$F$16-'1.1 Allgemein'!$I$22+1),1),COLUMN(W79)-('2.1 Kraftwerk allgemein'!$F$16-'1.1 Allgemein'!$I$22+1)))))/$F79,
SUM(OFFSET('2.5 CAPEX'!AK82,0,-MIN($F79-1,COLUMN(W79)-1),1,MIN($F79,COLUMN(W79))))/$F79)))))))</f>
        <v>0</v>
      </c>
      <c r="AG79" s="199">
        <f ca="1">IF('2.1 Kraftwerk allgemein'!$F$15&lt;'1.1 Allgemein'!$I$22,
IF(OR(ISNUMBER($D79)=FALSE,$F79=""),"",
IF(AND('2.5 CAPEX'!$L82&lt;&gt;"x",'2.5 CAPEX'!$M82&lt;&gt;"x"),0,
IF($F79=0,0,
IF(AG$4&lt;'2.1 Kraftwerk allgemein'!$F$16,0,
IF(AG$4='2.1 Kraftwerk allgemein'!$F$16,'2.5 CAPEX'!$J82/$F79,
IF(AG$4&lt;'2.1 Kraftwerk allgemein'!$F$16+$F79,
('2.5 CAPEX'!$J82+SUM(OFFSET('2.5 CAPEX'!AL82,0,-MIN(MAX($F79-1-('2.1 Kraftwerk allgemein'!$F$16-'2.1 Kraftwerk allgemein'!$F$15+1),0),COLUMN(X79)-1-('2.1 Kraftwerk allgemein'!$F$16-'2.1 Kraftwerk allgemein'!$F$15+1)),1,MIN(MAX($F79-('2.1 Kraftwerk allgemein'!$F$16-'2.1 Kraftwerk allgemein'!$F$15+1),1),COLUMN(X79)-('2.1 Kraftwerk allgemein'!$F$16-'2.1 Kraftwerk allgemein'!$F$15+1)))))/$F79,
SUM(OFFSET('2.5 CAPEX'!AL82,0,-MIN($F79-1,COLUMN(X79)-1),1,MIN($F79,COLUMN(X79))))/$F79)))))),
IF(OR(ISNUMBER($D79)=FALSE,$F79=""),"",
IF(AND('2.5 CAPEX'!$L82&lt;&gt;"x",'2.5 CAPEX'!$M82&lt;&gt;"x"),0,
IF($F79=0,0,
IF(AG$4&lt;'2.1 Kraftwerk allgemein'!$F$16,0,
IF(AG$4='2.1 Kraftwerk allgemein'!$F$16,'2.5 CAPEX'!$J82/$F79,
IF(AG$4&lt;'2.1 Kraftwerk allgemein'!$F$16+$F79,
('2.5 CAPEX'!$J82+SUM(OFFSET('2.5 CAPEX'!AL82,0,-MIN(MAX($F79-1-('2.1 Kraftwerk allgemein'!$F$16-'1.1 Allgemein'!$I$22+1),0),COLUMN(X79)-1-('2.1 Kraftwerk allgemein'!$F$16-'1.1 Allgemein'!$I$22+1)),1,MIN(MAX($F79-('2.1 Kraftwerk allgemein'!$F$16-'1.1 Allgemein'!$I$22+1),1),COLUMN(X79)-('2.1 Kraftwerk allgemein'!$F$16-'1.1 Allgemein'!$I$22+1)))))/$F79,
SUM(OFFSET('2.5 CAPEX'!AL82,0,-MIN($F79-1,COLUMN(X79)-1),1,MIN($F79,COLUMN(X79))))/$F79)))))))</f>
        <v>0</v>
      </c>
      <c r="AH79" s="199">
        <f ca="1">IF('2.1 Kraftwerk allgemein'!$F$15&lt;'1.1 Allgemein'!$I$22,
IF(OR(ISNUMBER($D79)=FALSE,$F79=""),"",
IF(AND('2.5 CAPEX'!$L82&lt;&gt;"x",'2.5 CAPEX'!$M82&lt;&gt;"x"),0,
IF($F79=0,0,
IF(AH$4&lt;'2.1 Kraftwerk allgemein'!$F$16,0,
IF(AH$4='2.1 Kraftwerk allgemein'!$F$16,'2.5 CAPEX'!$J82/$F79,
IF(AH$4&lt;'2.1 Kraftwerk allgemein'!$F$16+$F79,
('2.5 CAPEX'!$J82+SUM(OFFSET('2.5 CAPEX'!AM82,0,-MIN(MAX($F79-1-('2.1 Kraftwerk allgemein'!$F$16-'2.1 Kraftwerk allgemein'!$F$15+1),0),COLUMN(Y79)-1-('2.1 Kraftwerk allgemein'!$F$16-'2.1 Kraftwerk allgemein'!$F$15+1)),1,MIN(MAX($F79-('2.1 Kraftwerk allgemein'!$F$16-'2.1 Kraftwerk allgemein'!$F$15+1),1),COLUMN(Y79)-('2.1 Kraftwerk allgemein'!$F$16-'2.1 Kraftwerk allgemein'!$F$15+1)))))/$F79,
SUM(OFFSET('2.5 CAPEX'!AM82,0,-MIN($F79-1,COLUMN(Y79)-1),1,MIN($F79,COLUMN(Y79))))/$F79)))))),
IF(OR(ISNUMBER($D79)=FALSE,$F79=""),"",
IF(AND('2.5 CAPEX'!$L82&lt;&gt;"x",'2.5 CAPEX'!$M82&lt;&gt;"x"),0,
IF($F79=0,0,
IF(AH$4&lt;'2.1 Kraftwerk allgemein'!$F$16,0,
IF(AH$4='2.1 Kraftwerk allgemein'!$F$16,'2.5 CAPEX'!$J82/$F79,
IF(AH$4&lt;'2.1 Kraftwerk allgemein'!$F$16+$F79,
('2.5 CAPEX'!$J82+SUM(OFFSET('2.5 CAPEX'!AM82,0,-MIN(MAX($F79-1-('2.1 Kraftwerk allgemein'!$F$16-'1.1 Allgemein'!$I$22+1),0),COLUMN(Y79)-1-('2.1 Kraftwerk allgemein'!$F$16-'1.1 Allgemein'!$I$22+1)),1,MIN(MAX($F79-('2.1 Kraftwerk allgemein'!$F$16-'1.1 Allgemein'!$I$22+1),1),COLUMN(Y79)-('2.1 Kraftwerk allgemein'!$F$16-'1.1 Allgemein'!$I$22+1)))))/$F79,
SUM(OFFSET('2.5 CAPEX'!AM82,0,-MIN($F79-1,COLUMN(Y79)-1),1,MIN($F79,COLUMN(Y79))))/$F79)))))))</f>
        <v>0</v>
      </c>
      <c r="AI79" s="199">
        <f ca="1">IF('2.1 Kraftwerk allgemein'!$F$15&lt;'1.1 Allgemein'!$I$22,
IF(OR(ISNUMBER($D79)=FALSE,$F79=""),"",
IF(AND('2.5 CAPEX'!$L82&lt;&gt;"x",'2.5 CAPEX'!$M82&lt;&gt;"x"),0,
IF($F79=0,0,
IF(AI$4&lt;'2.1 Kraftwerk allgemein'!$F$16,0,
IF(AI$4='2.1 Kraftwerk allgemein'!$F$16,'2.5 CAPEX'!$J82/$F79,
IF(AI$4&lt;'2.1 Kraftwerk allgemein'!$F$16+$F79,
('2.5 CAPEX'!$J82+SUM(OFFSET('2.5 CAPEX'!AN82,0,-MIN(MAX($F79-1-('2.1 Kraftwerk allgemein'!$F$16-'2.1 Kraftwerk allgemein'!$F$15+1),0),COLUMN(Z79)-1-('2.1 Kraftwerk allgemein'!$F$16-'2.1 Kraftwerk allgemein'!$F$15+1)),1,MIN(MAX($F79-('2.1 Kraftwerk allgemein'!$F$16-'2.1 Kraftwerk allgemein'!$F$15+1),1),COLUMN(Z79)-('2.1 Kraftwerk allgemein'!$F$16-'2.1 Kraftwerk allgemein'!$F$15+1)))))/$F79,
SUM(OFFSET('2.5 CAPEX'!AN82,0,-MIN($F79-1,COLUMN(Z79)-1),1,MIN($F79,COLUMN(Z79))))/$F79)))))),
IF(OR(ISNUMBER($D79)=FALSE,$F79=""),"",
IF(AND('2.5 CAPEX'!$L82&lt;&gt;"x",'2.5 CAPEX'!$M82&lt;&gt;"x"),0,
IF($F79=0,0,
IF(AI$4&lt;'2.1 Kraftwerk allgemein'!$F$16,0,
IF(AI$4='2.1 Kraftwerk allgemein'!$F$16,'2.5 CAPEX'!$J82/$F79,
IF(AI$4&lt;'2.1 Kraftwerk allgemein'!$F$16+$F79,
('2.5 CAPEX'!$J82+SUM(OFFSET('2.5 CAPEX'!AN82,0,-MIN(MAX($F79-1-('2.1 Kraftwerk allgemein'!$F$16-'1.1 Allgemein'!$I$22+1),0),COLUMN(Z79)-1-('2.1 Kraftwerk allgemein'!$F$16-'1.1 Allgemein'!$I$22+1)),1,MIN(MAX($F79-('2.1 Kraftwerk allgemein'!$F$16-'1.1 Allgemein'!$I$22+1),1),COLUMN(Z79)-('2.1 Kraftwerk allgemein'!$F$16-'1.1 Allgemein'!$I$22+1)))))/$F79,
SUM(OFFSET('2.5 CAPEX'!AN82,0,-MIN($F79-1,COLUMN(Z79)-1),1,MIN($F79,COLUMN(Z79))))/$F79)))))))</f>
        <v>0</v>
      </c>
      <c r="AJ79" s="199">
        <f ca="1">IF('2.1 Kraftwerk allgemein'!$F$15&lt;'1.1 Allgemein'!$I$22,
IF(OR(ISNUMBER($D79)=FALSE,$F79=""),"",
IF(AND('2.5 CAPEX'!$L82&lt;&gt;"x",'2.5 CAPEX'!$M82&lt;&gt;"x"),0,
IF($F79=0,0,
IF(AJ$4&lt;'2.1 Kraftwerk allgemein'!$F$16,0,
IF(AJ$4='2.1 Kraftwerk allgemein'!$F$16,'2.5 CAPEX'!$J82/$F79,
IF(AJ$4&lt;'2.1 Kraftwerk allgemein'!$F$16+$F79,
('2.5 CAPEX'!$J82+SUM(OFFSET('2.5 CAPEX'!AO82,0,-MIN(MAX($F79-1-('2.1 Kraftwerk allgemein'!$F$16-'2.1 Kraftwerk allgemein'!$F$15+1),0),COLUMN(AA79)-1-('2.1 Kraftwerk allgemein'!$F$16-'2.1 Kraftwerk allgemein'!$F$15+1)),1,MIN(MAX($F79-('2.1 Kraftwerk allgemein'!$F$16-'2.1 Kraftwerk allgemein'!$F$15+1),1),COLUMN(AA79)-('2.1 Kraftwerk allgemein'!$F$16-'2.1 Kraftwerk allgemein'!$F$15+1)))))/$F79,
SUM(OFFSET('2.5 CAPEX'!AO82,0,-MIN($F79-1,COLUMN(AA79)-1),1,MIN($F79,COLUMN(AA79))))/$F79)))))),
IF(OR(ISNUMBER($D79)=FALSE,$F79=""),"",
IF(AND('2.5 CAPEX'!$L82&lt;&gt;"x",'2.5 CAPEX'!$M82&lt;&gt;"x"),0,
IF($F79=0,0,
IF(AJ$4&lt;'2.1 Kraftwerk allgemein'!$F$16,0,
IF(AJ$4='2.1 Kraftwerk allgemein'!$F$16,'2.5 CAPEX'!$J82/$F79,
IF(AJ$4&lt;'2.1 Kraftwerk allgemein'!$F$16+$F79,
('2.5 CAPEX'!$J82+SUM(OFFSET('2.5 CAPEX'!AO82,0,-MIN(MAX($F79-1-('2.1 Kraftwerk allgemein'!$F$16-'1.1 Allgemein'!$I$22+1),0),COLUMN(AA79)-1-('2.1 Kraftwerk allgemein'!$F$16-'1.1 Allgemein'!$I$22+1)),1,MIN(MAX($F79-('2.1 Kraftwerk allgemein'!$F$16-'1.1 Allgemein'!$I$22+1),1),COLUMN(AA79)-('2.1 Kraftwerk allgemein'!$F$16-'1.1 Allgemein'!$I$22+1)))))/$F79,
SUM(OFFSET('2.5 CAPEX'!AO82,0,-MIN($F79-1,COLUMN(AA79)-1),1,MIN($F79,COLUMN(AA79))))/$F79)))))))</f>
        <v>0</v>
      </c>
      <c r="AK79" s="199">
        <f ca="1">IF('2.1 Kraftwerk allgemein'!$F$15&lt;'1.1 Allgemein'!$I$22,
IF(OR(ISNUMBER($D79)=FALSE,$F79=""),"",
IF(AND('2.5 CAPEX'!$L82&lt;&gt;"x",'2.5 CAPEX'!$M82&lt;&gt;"x"),0,
IF($F79=0,0,
IF(AK$4&lt;'2.1 Kraftwerk allgemein'!$F$16,0,
IF(AK$4='2.1 Kraftwerk allgemein'!$F$16,'2.5 CAPEX'!$J82/$F79,
IF(AK$4&lt;'2.1 Kraftwerk allgemein'!$F$16+$F79,
('2.5 CAPEX'!$J82+SUM(OFFSET('2.5 CAPEX'!AP82,0,-MIN(MAX($F79-1-('2.1 Kraftwerk allgemein'!$F$16-'2.1 Kraftwerk allgemein'!$F$15+1),0),COLUMN(AB79)-1-('2.1 Kraftwerk allgemein'!$F$16-'2.1 Kraftwerk allgemein'!$F$15+1)),1,MIN(MAX($F79-('2.1 Kraftwerk allgemein'!$F$16-'2.1 Kraftwerk allgemein'!$F$15+1),1),COLUMN(AB79)-('2.1 Kraftwerk allgemein'!$F$16-'2.1 Kraftwerk allgemein'!$F$15+1)))))/$F79,
SUM(OFFSET('2.5 CAPEX'!AP82,0,-MIN($F79-1,COLUMN(AB79)-1),1,MIN($F79,COLUMN(AB79))))/$F79)))))),
IF(OR(ISNUMBER($D79)=FALSE,$F79=""),"",
IF(AND('2.5 CAPEX'!$L82&lt;&gt;"x",'2.5 CAPEX'!$M82&lt;&gt;"x"),0,
IF($F79=0,0,
IF(AK$4&lt;'2.1 Kraftwerk allgemein'!$F$16,0,
IF(AK$4='2.1 Kraftwerk allgemein'!$F$16,'2.5 CAPEX'!$J82/$F79,
IF(AK$4&lt;'2.1 Kraftwerk allgemein'!$F$16+$F79,
('2.5 CAPEX'!$J82+SUM(OFFSET('2.5 CAPEX'!AP82,0,-MIN(MAX($F79-1-('2.1 Kraftwerk allgemein'!$F$16-'1.1 Allgemein'!$I$22+1),0),COLUMN(AB79)-1-('2.1 Kraftwerk allgemein'!$F$16-'1.1 Allgemein'!$I$22+1)),1,MIN(MAX($F79-('2.1 Kraftwerk allgemein'!$F$16-'1.1 Allgemein'!$I$22+1),1),COLUMN(AB79)-('2.1 Kraftwerk allgemein'!$F$16-'1.1 Allgemein'!$I$22+1)))))/$F79,
SUM(OFFSET('2.5 CAPEX'!AP82,0,-MIN($F79-1,COLUMN(AB79)-1),1,MIN($F79,COLUMN(AB79))))/$F79)))))))</f>
        <v>0</v>
      </c>
      <c r="AL79" s="199">
        <f ca="1">IF('2.1 Kraftwerk allgemein'!$F$15&lt;'1.1 Allgemein'!$I$22,
IF(OR(ISNUMBER($D79)=FALSE,$F79=""),"",
IF(AND('2.5 CAPEX'!$L82&lt;&gt;"x",'2.5 CAPEX'!$M82&lt;&gt;"x"),0,
IF($F79=0,0,
IF(AL$4&lt;'2.1 Kraftwerk allgemein'!$F$16,0,
IF(AL$4='2.1 Kraftwerk allgemein'!$F$16,'2.5 CAPEX'!$J82/$F79,
IF(AL$4&lt;'2.1 Kraftwerk allgemein'!$F$16+$F79,
('2.5 CAPEX'!$J82+SUM(OFFSET('2.5 CAPEX'!AQ82,0,-MIN(MAX($F79-1-('2.1 Kraftwerk allgemein'!$F$16-'2.1 Kraftwerk allgemein'!$F$15+1),0),COLUMN(AC79)-1-('2.1 Kraftwerk allgemein'!$F$16-'2.1 Kraftwerk allgemein'!$F$15+1)),1,MIN(MAX($F79-('2.1 Kraftwerk allgemein'!$F$16-'2.1 Kraftwerk allgemein'!$F$15+1),1),COLUMN(AC79)-('2.1 Kraftwerk allgemein'!$F$16-'2.1 Kraftwerk allgemein'!$F$15+1)))))/$F79,
SUM(OFFSET('2.5 CAPEX'!AQ82,0,-MIN($F79-1,COLUMN(AC79)-1),1,MIN($F79,COLUMN(AC79))))/$F79)))))),
IF(OR(ISNUMBER($D79)=FALSE,$F79=""),"",
IF(AND('2.5 CAPEX'!$L82&lt;&gt;"x",'2.5 CAPEX'!$M82&lt;&gt;"x"),0,
IF($F79=0,0,
IF(AL$4&lt;'2.1 Kraftwerk allgemein'!$F$16,0,
IF(AL$4='2.1 Kraftwerk allgemein'!$F$16,'2.5 CAPEX'!$J82/$F79,
IF(AL$4&lt;'2.1 Kraftwerk allgemein'!$F$16+$F79,
('2.5 CAPEX'!$J82+SUM(OFFSET('2.5 CAPEX'!AQ82,0,-MIN(MAX($F79-1-('2.1 Kraftwerk allgemein'!$F$16-'1.1 Allgemein'!$I$22+1),0),COLUMN(AC79)-1-('2.1 Kraftwerk allgemein'!$F$16-'1.1 Allgemein'!$I$22+1)),1,MIN(MAX($F79-('2.1 Kraftwerk allgemein'!$F$16-'1.1 Allgemein'!$I$22+1),1),COLUMN(AC79)-('2.1 Kraftwerk allgemein'!$F$16-'1.1 Allgemein'!$I$22+1)))))/$F79,
SUM(OFFSET('2.5 CAPEX'!AQ82,0,-MIN($F79-1,COLUMN(AC79)-1),1,MIN($F79,COLUMN(AC79))))/$F79)))))))</f>
        <v>0</v>
      </c>
      <c r="AM79" s="199">
        <f ca="1">IF('2.1 Kraftwerk allgemein'!$F$15&lt;'1.1 Allgemein'!$I$22,
IF(OR(ISNUMBER($D79)=FALSE,$F79=""),"",
IF(AND('2.5 CAPEX'!$L82&lt;&gt;"x",'2.5 CAPEX'!$M82&lt;&gt;"x"),0,
IF($F79=0,0,
IF(AM$4&lt;'2.1 Kraftwerk allgemein'!$F$16,0,
IF(AM$4='2.1 Kraftwerk allgemein'!$F$16,'2.5 CAPEX'!$J82/$F79,
IF(AM$4&lt;'2.1 Kraftwerk allgemein'!$F$16+$F79,
('2.5 CAPEX'!$J82+SUM(OFFSET('2.5 CAPEX'!AR82,0,-MIN(MAX($F79-1-('2.1 Kraftwerk allgemein'!$F$16-'2.1 Kraftwerk allgemein'!$F$15+1),0),COLUMN(AD79)-1-('2.1 Kraftwerk allgemein'!$F$16-'2.1 Kraftwerk allgemein'!$F$15+1)),1,MIN(MAX($F79-('2.1 Kraftwerk allgemein'!$F$16-'2.1 Kraftwerk allgemein'!$F$15+1),1),COLUMN(AD79)-('2.1 Kraftwerk allgemein'!$F$16-'2.1 Kraftwerk allgemein'!$F$15+1)))))/$F79,
SUM(OFFSET('2.5 CAPEX'!AR82,0,-MIN($F79-1,COLUMN(AD79)-1),1,MIN($F79,COLUMN(AD79))))/$F79)))))),
IF(OR(ISNUMBER($D79)=FALSE,$F79=""),"",
IF(AND('2.5 CAPEX'!$L82&lt;&gt;"x",'2.5 CAPEX'!$M82&lt;&gt;"x"),0,
IF($F79=0,0,
IF(AM$4&lt;'2.1 Kraftwerk allgemein'!$F$16,0,
IF(AM$4='2.1 Kraftwerk allgemein'!$F$16,'2.5 CAPEX'!$J82/$F79,
IF(AM$4&lt;'2.1 Kraftwerk allgemein'!$F$16+$F79,
('2.5 CAPEX'!$J82+SUM(OFFSET('2.5 CAPEX'!AR82,0,-MIN(MAX($F79-1-('2.1 Kraftwerk allgemein'!$F$16-'1.1 Allgemein'!$I$22+1),0),COLUMN(AD79)-1-('2.1 Kraftwerk allgemein'!$F$16-'1.1 Allgemein'!$I$22+1)),1,MIN(MAX($F79-('2.1 Kraftwerk allgemein'!$F$16-'1.1 Allgemein'!$I$22+1),1),COLUMN(AD79)-('2.1 Kraftwerk allgemein'!$F$16-'1.1 Allgemein'!$I$22+1)))))/$F79,
SUM(OFFSET('2.5 CAPEX'!AR82,0,-MIN($F79-1,COLUMN(AD79)-1),1,MIN($F79,COLUMN(AD79))))/$F79)))))))</f>
        <v>0</v>
      </c>
      <c r="AN79" s="199">
        <f ca="1">IF('2.1 Kraftwerk allgemein'!$F$15&lt;'1.1 Allgemein'!$I$22,
IF(OR(ISNUMBER($D79)=FALSE,$F79=""),"",
IF(AND('2.5 CAPEX'!$L82&lt;&gt;"x",'2.5 CAPEX'!$M82&lt;&gt;"x"),0,
IF($F79=0,0,
IF(AN$4&lt;'2.1 Kraftwerk allgemein'!$F$16,0,
IF(AN$4='2.1 Kraftwerk allgemein'!$F$16,'2.5 CAPEX'!$J82/$F79,
IF(AN$4&lt;'2.1 Kraftwerk allgemein'!$F$16+$F79,
('2.5 CAPEX'!$J82+SUM(OFFSET('2.5 CAPEX'!AS82,0,-MIN(MAX($F79-1-('2.1 Kraftwerk allgemein'!$F$16-'2.1 Kraftwerk allgemein'!$F$15+1),0),COLUMN(AE79)-1-('2.1 Kraftwerk allgemein'!$F$16-'2.1 Kraftwerk allgemein'!$F$15+1)),1,MIN(MAX($F79-('2.1 Kraftwerk allgemein'!$F$16-'2.1 Kraftwerk allgemein'!$F$15+1),1),COLUMN(AE79)-('2.1 Kraftwerk allgemein'!$F$16-'2.1 Kraftwerk allgemein'!$F$15+1)))))/$F79,
SUM(OFFSET('2.5 CAPEX'!AS82,0,-MIN($F79-1,COLUMN(AE79)-1),1,MIN($F79,COLUMN(AE79))))/$F79)))))),
IF(OR(ISNUMBER($D79)=FALSE,$F79=""),"",
IF(AND('2.5 CAPEX'!$L82&lt;&gt;"x",'2.5 CAPEX'!$M82&lt;&gt;"x"),0,
IF($F79=0,0,
IF(AN$4&lt;'2.1 Kraftwerk allgemein'!$F$16,0,
IF(AN$4='2.1 Kraftwerk allgemein'!$F$16,'2.5 CAPEX'!$J82/$F79,
IF(AN$4&lt;'2.1 Kraftwerk allgemein'!$F$16+$F79,
('2.5 CAPEX'!$J82+SUM(OFFSET('2.5 CAPEX'!AS82,0,-MIN(MAX($F79-1-('2.1 Kraftwerk allgemein'!$F$16-'1.1 Allgemein'!$I$22+1),0),COLUMN(AE79)-1-('2.1 Kraftwerk allgemein'!$F$16-'1.1 Allgemein'!$I$22+1)),1,MIN(MAX($F79-('2.1 Kraftwerk allgemein'!$F$16-'1.1 Allgemein'!$I$22+1),1),COLUMN(AE79)-('2.1 Kraftwerk allgemein'!$F$16-'1.1 Allgemein'!$I$22+1)))))/$F79,
SUM(OFFSET('2.5 CAPEX'!AS82,0,-MIN($F79-1,COLUMN(AE79)-1),1,MIN($F79,COLUMN(AE79))))/$F79)))))))</f>
        <v>0</v>
      </c>
      <c r="AO79" s="199">
        <f ca="1">IF('2.1 Kraftwerk allgemein'!$F$15&lt;'1.1 Allgemein'!$I$22,
IF(OR(ISNUMBER($D79)=FALSE,$F79=""),"",
IF(AND('2.5 CAPEX'!$L82&lt;&gt;"x",'2.5 CAPEX'!$M82&lt;&gt;"x"),0,
IF($F79=0,0,
IF(AO$4&lt;'2.1 Kraftwerk allgemein'!$F$16,0,
IF(AO$4='2.1 Kraftwerk allgemein'!$F$16,'2.5 CAPEX'!$J82/$F79,
IF(AO$4&lt;'2.1 Kraftwerk allgemein'!$F$16+$F79,
('2.5 CAPEX'!$J82+SUM(OFFSET('2.5 CAPEX'!AT82,0,-MIN(MAX($F79-1-('2.1 Kraftwerk allgemein'!$F$16-'2.1 Kraftwerk allgemein'!$F$15+1),0),COLUMN(AF79)-1-('2.1 Kraftwerk allgemein'!$F$16-'2.1 Kraftwerk allgemein'!$F$15+1)),1,MIN(MAX($F79-('2.1 Kraftwerk allgemein'!$F$16-'2.1 Kraftwerk allgemein'!$F$15+1),1),COLUMN(AF79)-('2.1 Kraftwerk allgemein'!$F$16-'2.1 Kraftwerk allgemein'!$F$15+1)))))/$F79,
SUM(OFFSET('2.5 CAPEX'!AT82,0,-MIN($F79-1,COLUMN(AF79)-1),1,MIN($F79,COLUMN(AF79))))/$F79)))))),
IF(OR(ISNUMBER($D79)=FALSE,$F79=""),"",
IF(AND('2.5 CAPEX'!$L82&lt;&gt;"x",'2.5 CAPEX'!$M82&lt;&gt;"x"),0,
IF($F79=0,0,
IF(AO$4&lt;'2.1 Kraftwerk allgemein'!$F$16,0,
IF(AO$4='2.1 Kraftwerk allgemein'!$F$16,'2.5 CAPEX'!$J82/$F79,
IF(AO$4&lt;'2.1 Kraftwerk allgemein'!$F$16+$F79,
('2.5 CAPEX'!$J82+SUM(OFFSET('2.5 CAPEX'!AT82,0,-MIN(MAX($F79-1-('2.1 Kraftwerk allgemein'!$F$16-'1.1 Allgemein'!$I$22+1),0),COLUMN(AF79)-1-('2.1 Kraftwerk allgemein'!$F$16-'1.1 Allgemein'!$I$22+1)),1,MIN(MAX($F79-('2.1 Kraftwerk allgemein'!$F$16-'1.1 Allgemein'!$I$22+1),1),COLUMN(AF79)-('2.1 Kraftwerk allgemein'!$F$16-'1.1 Allgemein'!$I$22+1)))))/$F79,
SUM(OFFSET('2.5 CAPEX'!AT82,0,-MIN($F79-1,COLUMN(AF79)-1),1,MIN($F79,COLUMN(AF79))))/$F79)))))))</f>
        <v>0</v>
      </c>
      <c r="AP79" s="199">
        <f ca="1">IF('2.1 Kraftwerk allgemein'!$F$15&lt;'1.1 Allgemein'!$I$22,
IF(OR(ISNUMBER($D79)=FALSE,$F79=""),"",
IF(AND('2.5 CAPEX'!$L82&lt;&gt;"x",'2.5 CAPEX'!$M82&lt;&gt;"x"),0,
IF($F79=0,0,
IF(AP$4&lt;'2.1 Kraftwerk allgemein'!$F$16,0,
IF(AP$4='2.1 Kraftwerk allgemein'!$F$16,'2.5 CAPEX'!$J82/$F79,
IF(AP$4&lt;'2.1 Kraftwerk allgemein'!$F$16+$F79,
('2.5 CAPEX'!$J82+SUM(OFFSET('2.5 CAPEX'!AU82,0,-MIN(MAX($F79-1-('2.1 Kraftwerk allgemein'!$F$16-'2.1 Kraftwerk allgemein'!$F$15+1),0),COLUMN(AG79)-1-('2.1 Kraftwerk allgemein'!$F$16-'2.1 Kraftwerk allgemein'!$F$15+1)),1,MIN(MAX($F79-('2.1 Kraftwerk allgemein'!$F$16-'2.1 Kraftwerk allgemein'!$F$15+1),1),COLUMN(AG79)-('2.1 Kraftwerk allgemein'!$F$16-'2.1 Kraftwerk allgemein'!$F$15+1)))))/$F79,
SUM(OFFSET('2.5 CAPEX'!AU82,0,-MIN($F79-1,COLUMN(AG79)-1),1,MIN($F79,COLUMN(AG79))))/$F79)))))),
IF(OR(ISNUMBER($D79)=FALSE,$F79=""),"",
IF(AND('2.5 CAPEX'!$L82&lt;&gt;"x",'2.5 CAPEX'!$M82&lt;&gt;"x"),0,
IF($F79=0,0,
IF(AP$4&lt;'2.1 Kraftwerk allgemein'!$F$16,0,
IF(AP$4='2.1 Kraftwerk allgemein'!$F$16,'2.5 CAPEX'!$J82/$F79,
IF(AP$4&lt;'2.1 Kraftwerk allgemein'!$F$16+$F79,
('2.5 CAPEX'!$J82+SUM(OFFSET('2.5 CAPEX'!AU82,0,-MIN(MAX($F79-1-('2.1 Kraftwerk allgemein'!$F$16-'1.1 Allgemein'!$I$22+1),0),COLUMN(AG79)-1-('2.1 Kraftwerk allgemein'!$F$16-'1.1 Allgemein'!$I$22+1)),1,MIN(MAX($F79-('2.1 Kraftwerk allgemein'!$F$16-'1.1 Allgemein'!$I$22+1),1),COLUMN(AG79)-('2.1 Kraftwerk allgemein'!$F$16-'1.1 Allgemein'!$I$22+1)))))/$F79,
SUM(OFFSET('2.5 CAPEX'!AU82,0,-MIN($F79-1,COLUMN(AG79)-1),1,MIN($F79,COLUMN(AG79))))/$F79)))))))</f>
        <v>0</v>
      </c>
      <c r="AQ79" s="199">
        <f ca="1">IF('2.1 Kraftwerk allgemein'!$F$15&lt;'1.1 Allgemein'!$I$22,
IF(OR(ISNUMBER($D79)=FALSE,$F79=""),"",
IF(AND('2.5 CAPEX'!$L82&lt;&gt;"x",'2.5 CAPEX'!$M82&lt;&gt;"x"),0,
IF($F79=0,0,
IF(AQ$4&lt;'2.1 Kraftwerk allgemein'!$F$16,0,
IF(AQ$4='2.1 Kraftwerk allgemein'!$F$16,'2.5 CAPEX'!$J82/$F79,
IF(AQ$4&lt;'2.1 Kraftwerk allgemein'!$F$16+$F79,
('2.5 CAPEX'!$J82+SUM(OFFSET('2.5 CAPEX'!AV82,0,-MIN(MAX($F79-1-('2.1 Kraftwerk allgemein'!$F$16-'2.1 Kraftwerk allgemein'!$F$15+1),0),COLUMN(AH79)-1-('2.1 Kraftwerk allgemein'!$F$16-'2.1 Kraftwerk allgemein'!$F$15+1)),1,MIN(MAX($F79-('2.1 Kraftwerk allgemein'!$F$16-'2.1 Kraftwerk allgemein'!$F$15+1),1),COLUMN(AH79)-('2.1 Kraftwerk allgemein'!$F$16-'2.1 Kraftwerk allgemein'!$F$15+1)))))/$F79,
SUM(OFFSET('2.5 CAPEX'!AV82,0,-MIN($F79-1,COLUMN(AH79)-1),1,MIN($F79,COLUMN(AH79))))/$F79)))))),
IF(OR(ISNUMBER($D79)=FALSE,$F79=""),"",
IF(AND('2.5 CAPEX'!$L82&lt;&gt;"x",'2.5 CAPEX'!$M82&lt;&gt;"x"),0,
IF($F79=0,0,
IF(AQ$4&lt;'2.1 Kraftwerk allgemein'!$F$16,0,
IF(AQ$4='2.1 Kraftwerk allgemein'!$F$16,'2.5 CAPEX'!$J82/$F79,
IF(AQ$4&lt;'2.1 Kraftwerk allgemein'!$F$16+$F79,
('2.5 CAPEX'!$J82+SUM(OFFSET('2.5 CAPEX'!AV82,0,-MIN(MAX($F79-1-('2.1 Kraftwerk allgemein'!$F$16-'1.1 Allgemein'!$I$22+1),0),COLUMN(AH79)-1-('2.1 Kraftwerk allgemein'!$F$16-'1.1 Allgemein'!$I$22+1)),1,MIN(MAX($F79-('2.1 Kraftwerk allgemein'!$F$16-'1.1 Allgemein'!$I$22+1),1),COLUMN(AH79)-('2.1 Kraftwerk allgemein'!$F$16-'1.1 Allgemein'!$I$22+1)))))/$F79,
SUM(OFFSET('2.5 CAPEX'!AV82,0,-MIN($F79-1,COLUMN(AH79)-1),1,MIN($F79,COLUMN(AH79))))/$F79)))))))</f>
        <v>0</v>
      </c>
      <c r="AR79" s="199">
        <f ca="1">IF('2.1 Kraftwerk allgemein'!$F$15&lt;'1.1 Allgemein'!$I$22,
IF(OR(ISNUMBER($D79)=FALSE,$F79=""),"",
IF(AND('2.5 CAPEX'!$L82&lt;&gt;"x",'2.5 CAPEX'!$M82&lt;&gt;"x"),0,
IF($F79=0,0,
IF(AR$4&lt;'2.1 Kraftwerk allgemein'!$F$16,0,
IF(AR$4='2.1 Kraftwerk allgemein'!$F$16,'2.5 CAPEX'!$J82/$F79,
IF(AR$4&lt;'2.1 Kraftwerk allgemein'!$F$16+$F79,
('2.5 CAPEX'!$J82+SUM(OFFSET('2.5 CAPEX'!AW82,0,-MIN(MAX($F79-1-('2.1 Kraftwerk allgemein'!$F$16-'2.1 Kraftwerk allgemein'!$F$15+1),0),COLUMN(AI79)-1-('2.1 Kraftwerk allgemein'!$F$16-'2.1 Kraftwerk allgemein'!$F$15+1)),1,MIN(MAX($F79-('2.1 Kraftwerk allgemein'!$F$16-'2.1 Kraftwerk allgemein'!$F$15+1),1),COLUMN(AI79)-('2.1 Kraftwerk allgemein'!$F$16-'2.1 Kraftwerk allgemein'!$F$15+1)))))/$F79,
SUM(OFFSET('2.5 CAPEX'!AW82,0,-MIN($F79-1,COLUMN(AI79)-1),1,MIN($F79,COLUMN(AI79))))/$F79)))))),
IF(OR(ISNUMBER($D79)=FALSE,$F79=""),"",
IF(AND('2.5 CAPEX'!$L82&lt;&gt;"x",'2.5 CAPEX'!$M82&lt;&gt;"x"),0,
IF($F79=0,0,
IF(AR$4&lt;'2.1 Kraftwerk allgemein'!$F$16,0,
IF(AR$4='2.1 Kraftwerk allgemein'!$F$16,'2.5 CAPEX'!$J82/$F79,
IF(AR$4&lt;'2.1 Kraftwerk allgemein'!$F$16+$F79,
('2.5 CAPEX'!$J82+SUM(OFFSET('2.5 CAPEX'!AW82,0,-MIN(MAX($F79-1-('2.1 Kraftwerk allgemein'!$F$16-'1.1 Allgemein'!$I$22+1),0),COLUMN(AI79)-1-('2.1 Kraftwerk allgemein'!$F$16-'1.1 Allgemein'!$I$22+1)),1,MIN(MAX($F79-('2.1 Kraftwerk allgemein'!$F$16-'1.1 Allgemein'!$I$22+1),1),COLUMN(AI79)-('2.1 Kraftwerk allgemein'!$F$16-'1.1 Allgemein'!$I$22+1)))))/$F79,
SUM(OFFSET('2.5 CAPEX'!AW82,0,-MIN($F79-1,COLUMN(AI79)-1),1,MIN($F79,COLUMN(AI79))))/$F79)))))))</f>
        <v>0</v>
      </c>
      <c r="AS79" s="199">
        <f ca="1">IF('2.1 Kraftwerk allgemein'!$F$15&lt;'1.1 Allgemein'!$I$22,
IF(OR(ISNUMBER($D79)=FALSE,$F79=""),"",
IF(AND('2.5 CAPEX'!$L82&lt;&gt;"x",'2.5 CAPEX'!$M82&lt;&gt;"x"),0,
IF($F79=0,0,
IF(AS$4&lt;'2.1 Kraftwerk allgemein'!$F$16,0,
IF(AS$4='2.1 Kraftwerk allgemein'!$F$16,'2.5 CAPEX'!$J82/$F79,
IF(AS$4&lt;'2.1 Kraftwerk allgemein'!$F$16+$F79,
('2.5 CAPEX'!$J82+SUM(OFFSET('2.5 CAPEX'!AX82,0,-MIN(MAX($F79-1-('2.1 Kraftwerk allgemein'!$F$16-'2.1 Kraftwerk allgemein'!$F$15+1),0),COLUMN(AJ79)-1-('2.1 Kraftwerk allgemein'!$F$16-'2.1 Kraftwerk allgemein'!$F$15+1)),1,MIN(MAX($F79-('2.1 Kraftwerk allgemein'!$F$16-'2.1 Kraftwerk allgemein'!$F$15+1),1),COLUMN(AJ79)-('2.1 Kraftwerk allgemein'!$F$16-'2.1 Kraftwerk allgemein'!$F$15+1)))))/$F79,
SUM(OFFSET('2.5 CAPEX'!AX82,0,-MIN($F79-1,COLUMN(AJ79)-1),1,MIN($F79,COLUMN(AJ79))))/$F79)))))),
IF(OR(ISNUMBER($D79)=FALSE,$F79=""),"",
IF(AND('2.5 CAPEX'!$L82&lt;&gt;"x",'2.5 CAPEX'!$M82&lt;&gt;"x"),0,
IF($F79=0,0,
IF(AS$4&lt;'2.1 Kraftwerk allgemein'!$F$16,0,
IF(AS$4='2.1 Kraftwerk allgemein'!$F$16,'2.5 CAPEX'!$J82/$F79,
IF(AS$4&lt;'2.1 Kraftwerk allgemein'!$F$16+$F79,
('2.5 CAPEX'!$J82+SUM(OFFSET('2.5 CAPEX'!AX82,0,-MIN(MAX($F79-1-('2.1 Kraftwerk allgemein'!$F$16-'1.1 Allgemein'!$I$22+1),0),COLUMN(AJ79)-1-('2.1 Kraftwerk allgemein'!$F$16-'1.1 Allgemein'!$I$22+1)),1,MIN(MAX($F79-('2.1 Kraftwerk allgemein'!$F$16-'1.1 Allgemein'!$I$22+1),1),COLUMN(AJ79)-('2.1 Kraftwerk allgemein'!$F$16-'1.1 Allgemein'!$I$22+1)))))/$F79,
SUM(OFFSET('2.5 CAPEX'!AX82,0,-MIN($F79-1,COLUMN(AJ79)-1),1,MIN($F79,COLUMN(AJ79))))/$F79)))))))</f>
        <v>0</v>
      </c>
      <c r="AT79" s="199">
        <f ca="1">IF('2.1 Kraftwerk allgemein'!$F$15&lt;'1.1 Allgemein'!$I$22,
IF(OR(ISNUMBER($D79)=FALSE,$F79=""),"",
IF(AND('2.5 CAPEX'!$L82&lt;&gt;"x",'2.5 CAPEX'!$M82&lt;&gt;"x"),0,
IF($F79=0,0,
IF(AT$4&lt;'2.1 Kraftwerk allgemein'!$F$16,0,
IF(AT$4='2.1 Kraftwerk allgemein'!$F$16,'2.5 CAPEX'!$J82/$F79,
IF(AT$4&lt;'2.1 Kraftwerk allgemein'!$F$16+$F79,
('2.5 CAPEX'!$J82+SUM(OFFSET('2.5 CAPEX'!AY82,0,-MIN(MAX($F79-1-('2.1 Kraftwerk allgemein'!$F$16-'2.1 Kraftwerk allgemein'!$F$15+1),0),COLUMN(AK79)-1-('2.1 Kraftwerk allgemein'!$F$16-'2.1 Kraftwerk allgemein'!$F$15+1)),1,MIN(MAX($F79-('2.1 Kraftwerk allgemein'!$F$16-'2.1 Kraftwerk allgemein'!$F$15+1),1),COLUMN(AK79)-('2.1 Kraftwerk allgemein'!$F$16-'2.1 Kraftwerk allgemein'!$F$15+1)))))/$F79,
SUM(OFFSET('2.5 CAPEX'!AY82,0,-MIN($F79-1,COLUMN(AK79)-1),1,MIN($F79,COLUMN(AK79))))/$F79)))))),
IF(OR(ISNUMBER($D79)=FALSE,$F79=""),"",
IF(AND('2.5 CAPEX'!$L82&lt;&gt;"x",'2.5 CAPEX'!$M82&lt;&gt;"x"),0,
IF($F79=0,0,
IF(AT$4&lt;'2.1 Kraftwerk allgemein'!$F$16,0,
IF(AT$4='2.1 Kraftwerk allgemein'!$F$16,'2.5 CAPEX'!$J82/$F79,
IF(AT$4&lt;'2.1 Kraftwerk allgemein'!$F$16+$F79,
('2.5 CAPEX'!$J82+SUM(OFFSET('2.5 CAPEX'!AY82,0,-MIN(MAX($F79-1-('2.1 Kraftwerk allgemein'!$F$16-'1.1 Allgemein'!$I$22+1),0),COLUMN(AK79)-1-('2.1 Kraftwerk allgemein'!$F$16-'1.1 Allgemein'!$I$22+1)),1,MIN(MAX($F79-('2.1 Kraftwerk allgemein'!$F$16-'1.1 Allgemein'!$I$22+1),1),COLUMN(AK79)-('2.1 Kraftwerk allgemein'!$F$16-'1.1 Allgemein'!$I$22+1)))))/$F79,
SUM(OFFSET('2.5 CAPEX'!AY82,0,-MIN($F79-1,COLUMN(AK79)-1),1,MIN($F79,COLUMN(AK79))))/$F79)))))))</f>
        <v>0</v>
      </c>
      <c r="AU79" s="199">
        <f ca="1">IF('2.1 Kraftwerk allgemein'!$F$15&lt;'1.1 Allgemein'!$I$22,
IF(OR(ISNUMBER($D79)=FALSE,$F79=""),"",
IF(AND('2.5 CAPEX'!$L82&lt;&gt;"x",'2.5 CAPEX'!$M82&lt;&gt;"x"),0,
IF($F79=0,0,
IF(AU$4&lt;'2.1 Kraftwerk allgemein'!$F$16,0,
IF(AU$4='2.1 Kraftwerk allgemein'!$F$16,'2.5 CAPEX'!$J82/$F79,
IF(AU$4&lt;'2.1 Kraftwerk allgemein'!$F$16+$F79,
('2.5 CAPEX'!$J82+SUM(OFFSET('2.5 CAPEX'!AZ82,0,-MIN(MAX($F79-1-('2.1 Kraftwerk allgemein'!$F$16-'2.1 Kraftwerk allgemein'!$F$15+1),0),COLUMN(AL79)-1-('2.1 Kraftwerk allgemein'!$F$16-'2.1 Kraftwerk allgemein'!$F$15+1)),1,MIN(MAX($F79-('2.1 Kraftwerk allgemein'!$F$16-'2.1 Kraftwerk allgemein'!$F$15+1),1),COLUMN(AL79)-('2.1 Kraftwerk allgemein'!$F$16-'2.1 Kraftwerk allgemein'!$F$15+1)))))/$F79,
SUM(OFFSET('2.5 CAPEX'!AZ82,0,-MIN($F79-1,COLUMN(AL79)-1),1,MIN($F79,COLUMN(AL79))))/$F79)))))),
IF(OR(ISNUMBER($D79)=FALSE,$F79=""),"",
IF(AND('2.5 CAPEX'!$L82&lt;&gt;"x",'2.5 CAPEX'!$M82&lt;&gt;"x"),0,
IF($F79=0,0,
IF(AU$4&lt;'2.1 Kraftwerk allgemein'!$F$16,0,
IF(AU$4='2.1 Kraftwerk allgemein'!$F$16,'2.5 CAPEX'!$J82/$F79,
IF(AU$4&lt;'2.1 Kraftwerk allgemein'!$F$16+$F79,
('2.5 CAPEX'!$J82+SUM(OFFSET('2.5 CAPEX'!AZ82,0,-MIN(MAX($F79-1-('2.1 Kraftwerk allgemein'!$F$16-'1.1 Allgemein'!$I$22+1),0),COLUMN(AL79)-1-('2.1 Kraftwerk allgemein'!$F$16-'1.1 Allgemein'!$I$22+1)),1,MIN(MAX($F79-('2.1 Kraftwerk allgemein'!$F$16-'1.1 Allgemein'!$I$22+1),1),COLUMN(AL79)-('2.1 Kraftwerk allgemein'!$F$16-'1.1 Allgemein'!$I$22+1)))))/$F79,
SUM(OFFSET('2.5 CAPEX'!AZ82,0,-MIN($F79-1,COLUMN(AL79)-1),1,MIN($F79,COLUMN(AL79))))/$F79)))))))</f>
        <v>0</v>
      </c>
      <c r="AV79" s="199">
        <f ca="1">IF('2.1 Kraftwerk allgemein'!$F$15&lt;'1.1 Allgemein'!$I$22,
IF(OR(ISNUMBER($D79)=FALSE,$F79=""),"",
IF(AND('2.5 CAPEX'!$L82&lt;&gt;"x",'2.5 CAPEX'!$M82&lt;&gt;"x"),0,
IF($F79=0,0,
IF(AV$4&lt;'2.1 Kraftwerk allgemein'!$F$16,0,
IF(AV$4='2.1 Kraftwerk allgemein'!$F$16,'2.5 CAPEX'!$J82/$F79,
IF(AV$4&lt;'2.1 Kraftwerk allgemein'!$F$16+$F79,
('2.5 CAPEX'!$J82+SUM(OFFSET('2.5 CAPEX'!BA82,0,-MIN(MAX($F79-1-('2.1 Kraftwerk allgemein'!$F$16-'2.1 Kraftwerk allgemein'!$F$15+1),0),COLUMN(AM79)-1-('2.1 Kraftwerk allgemein'!$F$16-'2.1 Kraftwerk allgemein'!$F$15+1)),1,MIN(MAX($F79-('2.1 Kraftwerk allgemein'!$F$16-'2.1 Kraftwerk allgemein'!$F$15+1),1),COLUMN(AM79)-('2.1 Kraftwerk allgemein'!$F$16-'2.1 Kraftwerk allgemein'!$F$15+1)))))/$F79,
SUM(OFFSET('2.5 CAPEX'!BA82,0,-MIN($F79-1,COLUMN(AM79)-1),1,MIN($F79,COLUMN(AM79))))/$F79)))))),
IF(OR(ISNUMBER($D79)=FALSE,$F79=""),"",
IF(AND('2.5 CAPEX'!$L82&lt;&gt;"x",'2.5 CAPEX'!$M82&lt;&gt;"x"),0,
IF($F79=0,0,
IF(AV$4&lt;'2.1 Kraftwerk allgemein'!$F$16,0,
IF(AV$4='2.1 Kraftwerk allgemein'!$F$16,'2.5 CAPEX'!$J82/$F79,
IF(AV$4&lt;'2.1 Kraftwerk allgemein'!$F$16+$F79,
('2.5 CAPEX'!$J82+SUM(OFFSET('2.5 CAPEX'!BA82,0,-MIN(MAX($F79-1-('2.1 Kraftwerk allgemein'!$F$16-'1.1 Allgemein'!$I$22+1),0),COLUMN(AM79)-1-('2.1 Kraftwerk allgemein'!$F$16-'1.1 Allgemein'!$I$22+1)),1,MIN(MAX($F79-('2.1 Kraftwerk allgemein'!$F$16-'1.1 Allgemein'!$I$22+1),1),COLUMN(AM79)-('2.1 Kraftwerk allgemein'!$F$16-'1.1 Allgemein'!$I$22+1)))))/$F79,
SUM(OFFSET('2.5 CAPEX'!BA82,0,-MIN($F79-1,COLUMN(AM79)-1),1,MIN($F79,COLUMN(AM79))))/$F79)))))))</f>
        <v>0</v>
      </c>
      <c r="AW79" s="199">
        <f ca="1">IF('2.1 Kraftwerk allgemein'!$F$15&lt;'1.1 Allgemein'!$I$22,
IF(OR(ISNUMBER($D79)=FALSE,$F79=""),"",
IF(AND('2.5 CAPEX'!$L82&lt;&gt;"x",'2.5 CAPEX'!$M82&lt;&gt;"x"),0,
IF($F79=0,0,
IF(AW$4&lt;'2.1 Kraftwerk allgemein'!$F$16,0,
IF(AW$4='2.1 Kraftwerk allgemein'!$F$16,'2.5 CAPEX'!$J82/$F79,
IF(AW$4&lt;'2.1 Kraftwerk allgemein'!$F$16+$F79,
('2.5 CAPEX'!$J82+SUM(OFFSET('2.5 CAPEX'!BB82,0,-MIN(MAX($F79-1-('2.1 Kraftwerk allgemein'!$F$16-'2.1 Kraftwerk allgemein'!$F$15+1),0),COLUMN(AN79)-1-('2.1 Kraftwerk allgemein'!$F$16-'2.1 Kraftwerk allgemein'!$F$15+1)),1,MIN(MAX($F79-('2.1 Kraftwerk allgemein'!$F$16-'2.1 Kraftwerk allgemein'!$F$15+1),1),COLUMN(AN79)-('2.1 Kraftwerk allgemein'!$F$16-'2.1 Kraftwerk allgemein'!$F$15+1)))))/$F79,
SUM(OFFSET('2.5 CAPEX'!BB82,0,-MIN($F79-1,COLUMN(AN79)-1),1,MIN($F79,COLUMN(AN79))))/$F79)))))),
IF(OR(ISNUMBER($D79)=FALSE,$F79=""),"",
IF(AND('2.5 CAPEX'!$L82&lt;&gt;"x",'2.5 CAPEX'!$M82&lt;&gt;"x"),0,
IF($F79=0,0,
IF(AW$4&lt;'2.1 Kraftwerk allgemein'!$F$16,0,
IF(AW$4='2.1 Kraftwerk allgemein'!$F$16,'2.5 CAPEX'!$J82/$F79,
IF(AW$4&lt;'2.1 Kraftwerk allgemein'!$F$16+$F79,
('2.5 CAPEX'!$J82+SUM(OFFSET('2.5 CAPEX'!BB82,0,-MIN(MAX($F79-1-('2.1 Kraftwerk allgemein'!$F$16-'1.1 Allgemein'!$I$22+1),0),COLUMN(AN79)-1-('2.1 Kraftwerk allgemein'!$F$16-'1.1 Allgemein'!$I$22+1)),1,MIN(MAX($F79-('2.1 Kraftwerk allgemein'!$F$16-'1.1 Allgemein'!$I$22+1),1),COLUMN(AN79)-('2.1 Kraftwerk allgemein'!$F$16-'1.1 Allgemein'!$I$22+1)))))/$F79,
SUM(OFFSET('2.5 CAPEX'!BB82,0,-MIN($F79-1,COLUMN(AN79)-1),1,MIN($F79,COLUMN(AN79))))/$F79)))))))</f>
        <v>0</v>
      </c>
      <c r="AX79" s="199">
        <f ca="1">IF('2.1 Kraftwerk allgemein'!$F$15&lt;'1.1 Allgemein'!$I$22,
IF(OR(ISNUMBER($D79)=FALSE,$F79=""),"",
IF(AND('2.5 CAPEX'!$L82&lt;&gt;"x",'2.5 CAPEX'!$M82&lt;&gt;"x"),0,
IF($F79=0,0,
IF(AX$4&lt;'2.1 Kraftwerk allgemein'!$F$16,0,
IF(AX$4='2.1 Kraftwerk allgemein'!$F$16,'2.5 CAPEX'!$J82/$F79,
IF(AX$4&lt;'2.1 Kraftwerk allgemein'!$F$16+$F79,
('2.5 CAPEX'!$J82+SUM(OFFSET('2.5 CAPEX'!BC82,0,-MIN(MAX($F79-1-('2.1 Kraftwerk allgemein'!$F$16-'2.1 Kraftwerk allgemein'!$F$15+1),0),COLUMN(AO79)-1-('2.1 Kraftwerk allgemein'!$F$16-'2.1 Kraftwerk allgemein'!$F$15+1)),1,MIN(MAX($F79-('2.1 Kraftwerk allgemein'!$F$16-'2.1 Kraftwerk allgemein'!$F$15+1),1),COLUMN(AO79)-('2.1 Kraftwerk allgemein'!$F$16-'2.1 Kraftwerk allgemein'!$F$15+1)))))/$F79,
SUM(OFFSET('2.5 CAPEX'!BC82,0,-MIN($F79-1,COLUMN(AO79)-1),1,MIN($F79,COLUMN(AO79))))/$F79)))))),
IF(OR(ISNUMBER($D79)=FALSE,$F79=""),"",
IF(AND('2.5 CAPEX'!$L82&lt;&gt;"x",'2.5 CAPEX'!$M82&lt;&gt;"x"),0,
IF($F79=0,0,
IF(AX$4&lt;'2.1 Kraftwerk allgemein'!$F$16,0,
IF(AX$4='2.1 Kraftwerk allgemein'!$F$16,'2.5 CAPEX'!$J82/$F79,
IF(AX$4&lt;'2.1 Kraftwerk allgemein'!$F$16+$F79,
('2.5 CAPEX'!$J82+SUM(OFFSET('2.5 CAPEX'!BC82,0,-MIN(MAX($F79-1-('2.1 Kraftwerk allgemein'!$F$16-'1.1 Allgemein'!$I$22+1),0),COLUMN(AO79)-1-('2.1 Kraftwerk allgemein'!$F$16-'1.1 Allgemein'!$I$22+1)),1,MIN(MAX($F79-('2.1 Kraftwerk allgemein'!$F$16-'1.1 Allgemein'!$I$22+1),1),COLUMN(AO79)-('2.1 Kraftwerk allgemein'!$F$16-'1.1 Allgemein'!$I$22+1)))))/$F79,
SUM(OFFSET('2.5 CAPEX'!BC82,0,-MIN($F79-1,COLUMN(AO79)-1),1,MIN($F79,COLUMN(AO79))))/$F79)))))))</f>
        <v>0</v>
      </c>
      <c r="AY79" s="199">
        <f ca="1">IF('2.1 Kraftwerk allgemein'!$F$15&lt;'1.1 Allgemein'!$I$22,
IF(OR(ISNUMBER($D79)=FALSE,$F79=""),"",
IF(AND('2.5 CAPEX'!$L82&lt;&gt;"x",'2.5 CAPEX'!$M82&lt;&gt;"x"),0,
IF($F79=0,0,
IF(AY$4&lt;'2.1 Kraftwerk allgemein'!$F$16,0,
IF(AY$4='2.1 Kraftwerk allgemein'!$F$16,'2.5 CAPEX'!$J82/$F79,
IF(AY$4&lt;'2.1 Kraftwerk allgemein'!$F$16+$F79,
('2.5 CAPEX'!$J82+SUM(OFFSET('2.5 CAPEX'!BD82,0,-MIN(MAX($F79-1-('2.1 Kraftwerk allgemein'!$F$16-'2.1 Kraftwerk allgemein'!$F$15+1),0),COLUMN(AP79)-1-('2.1 Kraftwerk allgemein'!$F$16-'2.1 Kraftwerk allgemein'!$F$15+1)),1,MIN(MAX($F79-('2.1 Kraftwerk allgemein'!$F$16-'2.1 Kraftwerk allgemein'!$F$15+1),1),COLUMN(AP79)-('2.1 Kraftwerk allgemein'!$F$16-'2.1 Kraftwerk allgemein'!$F$15+1)))))/$F79,
SUM(OFFSET('2.5 CAPEX'!BD82,0,-MIN($F79-1,COLUMN(AP79)-1),1,MIN($F79,COLUMN(AP79))))/$F79)))))),
IF(OR(ISNUMBER($D79)=FALSE,$F79=""),"",
IF(AND('2.5 CAPEX'!$L82&lt;&gt;"x",'2.5 CAPEX'!$M82&lt;&gt;"x"),0,
IF($F79=0,0,
IF(AY$4&lt;'2.1 Kraftwerk allgemein'!$F$16,0,
IF(AY$4='2.1 Kraftwerk allgemein'!$F$16,'2.5 CAPEX'!$J82/$F79,
IF(AY$4&lt;'2.1 Kraftwerk allgemein'!$F$16+$F79,
('2.5 CAPEX'!$J82+SUM(OFFSET('2.5 CAPEX'!BD82,0,-MIN(MAX($F79-1-('2.1 Kraftwerk allgemein'!$F$16-'1.1 Allgemein'!$I$22+1),0),COLUMN(AP79)-1-('2.1 Kraftwerk allgemein'!$F$16-'1.1 Allgemein'!$I$22+1)),1,MIN(MAX($F79-('2.1 Kraftwerk allgemein'!$F$16-'1.1 Allgemein'!$I$22+1),1),COLUMN(AP79)-('2.1 Kraftwerk allgemein'!$F$16-'1.1 Allgemein'!$I$22+1)))))/$F79,
SUM(OFFSET('2.5 CAPEX'!BD82,0,-MIN($F79-1,COLUMN(AP79)-1),1,MIN($F79,COLUMN(AP79))))/$F79)))))))</f>
        <v>0</v>
      </c>
      <c r="AZ79" s="199">
        <f ca="1">IF('2.1 Kraftwerk allgemein'!$F$15&lt;'1.1 Allgemein'!$I$22,
IF(OR(ISNUMBER($D79)=FALSE,$F79=""),"",
IF(AND('2.5 CAPEX'!$L82&lt;&gt;"x",'2.5 CAPEX'!$M82&lt;&gt;"x"),0,
IF($F79=0,0,
IF(AZ$4&lt;'2.1 Kraftwerk allgemein'!$F$16,0,
IF(AZ$4='2.1 Kraftwerk allgemein'!$F$16,'2.5 CAPEX'!$J82/$F79,
IF(AZ$4&lt;'2.1 Kraftwerk allgemein'!$F$16+$F79,
('2.5 CAPEX'!$J82+SUM(OFFSET('2.5 CAPEX'!BE82,0,-MIN(MAX($F79-1-('2.1 Kraftwerk allgemein'!$F$16-'2.1 Kraftwerk allgemein'!$F$15+1),0),COLUMN(AQ79)-1-('2.1 Kraftwerk allgemein'!$F$16-'2.1 Kraftwerk allgemein'!$F$15+1)),1,MIN(MAX($F79-('2.1 Kraftwerk allgemein'!$F$16-'2.1 Kraftwerk allgemein'!$F$15+1),1),COLUMN(AQ79)-('2.1 Kraftwerk allgemein'!$F$16-'2.1 Kraftwerk allgemein'!$F$15+1)))))/$F79,
SUM(OFFSET('2.5 CAPEX'!BE82,0,-MIN($F79-1,COLUMN(AQ79)-1),1,MIN($F79,COLUMN(AQ79))))/$F79)))))),
IF(OR(ISNUMBER($D79)=FALSE,$F79=""),"",
IF(AND('2.5 CAPEX'!$L82&lt;&gt;"x",'2.5 CAPEX'!$M82&lt;&gt;"x"),0,
IF($F79=0,0,
IF(AZ$4&lt;'2.1 Kraftwerk allgemein'!$F$16,0,
IF(AZ$4='2.1 Kraftwerk allgemein'!$F$16,'2.5 CAPEX'!$J82/$F79,
IF(AZ$4&lt;'2.1 Kraftwerk allgemein'!$F$16+$F79,
('2.5 CAPEX'!$J82+SUM(OFFSET('2.5 CAPEX'!BE82,0,-MIN(MAX($F79-1-('2.1 Kraftwerk allgemein'!$F$16-'1.1 Allgemein'!$I$22+1),0),COLUMN(AQ79)-1-('2.1 Kraftwerk allgemein'!$F$16-'1.1 Allgemein'!$I$22+1)),1,MIN(MAX($F79-('2.1 Kraftwerk allgemein'!$F$16-'1.1 Allgemein'!$I$22+1),1),COLUMN(AQ79)-('2.1 Kraftwerk allgemein'!$F$16-'1.1 Allgemein'!$I$22+1)))))/$F79,
SUM(OFFSET('2.5 CAPEX'!BE82,0,-MIN($F79-1,COLUMN(AQ79)-1),1,MIN($F79,COLUMN(AQ79))))/$F79)))))))</f>
        <v>0</v>
      </c>
      <c r="BA79" s="199">
        <f ca="1">IF('2.1 Kraftwerk allgemein'!$F$15&lt;'1.1 Allgemein'!$I$22,
IF(OR(ISNUMBER($D79)=FALSE,$F79=""),"",
IF(AND('2.5 CAPEX'!$L82&lt;&gt;"x",'2.5 CAPEX'!$M82&lt;&gt;"x"),0,
IF($F79=0,0,
IF(BA$4&lt;'2.1 Kraftwerk allgemein'!$F$16,0,
IF(BA$4='2.1 Kraftwerk allgemein'!$F$16,'2.5 CAPEX'!$J82/$F79,
IF(BA$4&lt;'2.1 Kraftwerk allgemein'!$F$16+$F79,
('2.5 CAPEX'!$J82+SUM(OFFSET('2.5 CAPEX'!BF82,0,-MIN(MAX($F79-1-('2.1 Kraftwerk allgemein'!$F$16-'2.1 Kraftwerk allgemein'!$F$15+1),0),COLUMN(AR79)-1-('2.1 Kraftwerk allgemein'!$F$16-'2.1 Kraftwerk allgemein'!$F$15+1)),1,MIN(MAX($F79-('2.1 Kraftwerk allgemein'!$F$16-'2.1 Kraftwerk allgemein'!$F$15+1),1),COLUMN(AR79)-('2.1 Kraftwerk allgemein'!$F$16-'2.1 Kraftwerk allgemein'!$F$15+1)))))/$F79,
SUM(OFFSET('2.5 CAPEX'!BF82,0,-MIN($F79-1,COLUMN(AR79)-1),1,MIN($F79,COLUMN(AR79))))/$F79)))))),
IF(OR(ISNUMBER($D79)=FALSE,$F79=""),"",
IF(AND('2.5 CAPEX'!$L82&lt;&gt;"x",'2.5 CAPEX'!$M82&lt;&gt;"x"),0,
IF($F79=0,0,
IF(BA$4&lt;'2.1 Kraftwerk allgemein'!$F$16,0,
IF(BA$4='2.1 Kraftwerk allgemein'!$F$16,'2.5 CAPEX'!$J82/$F79,
IF(BA$4&lt;'2.1 Kraftwerk allgemein'!$F$16+$F79,
('2.5 CAPEX'!$J82+SUM(OFFSET('2.5 CAPEX'!BF82,0,-MIN(MAX($F79-1-('2.1 Kraftwerk allgemein'!$F$16-'1.1 Allgemein'!$I$22+1),0),COLUMN(AR79)-1-('2.1 Kraftwerk allgemein'!$F$16-'1.1 Allgemein'!$I$22+1)),1,MIN(MAX($F79-('2.1 Kraftwerk allgemein'!$F$16-'1.1 Allgemein'!$I$22+1),1),COLUMN(AR79)-('2.1 Kraftwerk allgemein'!$F$16-'1.1 Allgemein'!$I$22+1)))))/$F79,
SUM(OFFSET('2.5 CAPEX'!BF82,0,-MIN($F79-1,COLUMN(AR79)-1),1,MIN($F79,COLUMN(AR79))))/$F79)))))))</f>
        <v>0</v>
      </c>
      <c r="BB79" s="199">
        <f ca="1">IF('2.1 Kraftwerk allgemein'!$F$15&lt;'1.1 Allgemein'!$I$22,
IF(OR(ISNUMBER($D79)=FALSE,$F79=""),"",
IF(AND('2.5 CAPEX'!$L82&lt;&gt;"x",'2.5 CAPEX'!$M82&lt;&gt;"x"),0,
IF($F79=0,0,
IF(BB$4&lt;'2.1 Kraftwerk allgemein'!$F$16,0,
IF(BB$4='2.1 Kraftwerk allgemein'!$F$16,'2.5 CAPEX'!$J82/$F79,
IF(BB$4&lt;'2.1 Kraftwerk allgemein'!$F$16+$F79,
('2.5 CAPEX'!$J82+SUM(OFFSET('2.5 CAPEX'!BG82,0,-MIN(MAX($F79-1-('2.1 Kraftwerk allgemein'!$F$16-'2.1 Kraftwerk allgemein'!$F$15+1),0),COLUMN(AS79)-1-('2.1 Kraftwerk allgemein'!$F$16-'2.1 Kraftwerk allgemein'!$F$15+1)),1,MIN(MAX($F79-('2.1 Kraftwerk allgemein'!$F$16-'2.1 Kraftwerk allgemein'!$F$15+1),1),COLUMN(AS79)-('2.1 Kraftwerk allgemein'!$F$16-'2.1 Kraftwerk allgemein'!$F$15+1)))))/$F79,
SUM(OFFSET('2.5 CAPEX'!BG82,0,-MIN($F79-1,COLUMN(AS79)-1),1,MIN($F79,COLUMN(AS79))))/$F79)))))),
IF(OR(ISNUMBER($D79)=FALSE,$F79=""),"",
IF(AND('2.5 CAPEX'!$L82&lt;&gt;"x",'2.5 CAPEX'!$M82&lt;&gt;"x"),0,
IF($F79=0,0,
IF(BB$4&lt;'2.1 Kraftwerk allgemein'!$F$16,0,
IF(BB$4='2.1 Kraftwerk allgemein'!$F$16,'2.5 CAPEX'!$J82/$F79,
IF(BB$4&lt;'2.1 Kraftwerk allgemein'!$F$16+$F79,
('2.5 CAPEX'!$J82+SUM(OFFSET('2.5 CAPEX'!BG82,0,-MIN(MAX($F79-1-('2.1 Kraftwerk allgemein'!$F$16-'1.1 Allgemein'!$I$22+1),0),COLUMN(AS79)-1-('2.1 Kraftwerk allgemein'!$F$16-'1.1 Allgemein'!$I$22+1)),1,MIN(MAX($F79-('2.1 Kraftwerk allgemein'!$F$16-'1.1 Allgemein'!$I$22+1),1),COLUMN(AS79)-('2.1 Kraftwerk allgemein'!$F$16-'1.1 Allgemein'!$I$22+1)))))/$F79,
SUM(OFFSET('2.5 CAPEX'!BG82,0,-MIN($F79-1,COLUMN(AS79)-1),1,MIN($F79,COLUMN(AS79))))/$F79)))))))</f>
        <v>0</v>
      </c>
      <c r="BC79" s="199">
        <f ca="1">IF('2.1 Kraftwerk allgemein'!$F$15&lt;'1.1 Allgemein'!$I$22,
IF(OR(ISNUMBER($D79)=FALSE,$F79=""),"",
IF(AND('2.5 CAPEX'!$L82&lt;&gt;"x",'2.5 CAPEX'!$M82&lt;&gt;"x"),0,
IF($F79=0,0,
IF(BC$4&lt;'2.1 Kraftwerk allgemein'!$F$16,0,
IF(BC$4='2.1 Kraftwerk allgemein'!$F$16,'2.5 CAPEX'!$J82/$F79,
IF(BC$4&lt;'2.1 Kraftwerk allgemein'!$F$16+$F79,
('2.5 CAPEX'!$J82+SUM(OFFSET('2.5 CAPEX'!BH82,0,-MIN(MAX($F79-1-('2.1 Kraftwerk allgemein'!$F$16-'2.1 Kraftwerk allgemein'!$F$15+1),0),COLUMN(AT79)-1-('2.1 Kraftwerk allgemein'!$F$16-'2.1 Kraftwerk allgemein'!$F$15+1)),1,MIN(MAX($F79-('2.1 Kraftwerk allgemein'!$F$16-'2.1 Kraftwerk allgemein'!$F$15+1),1),COLUMN(AT79)-('2.1 Kraftwerk allgemein'!$F$16-'2.1 Kraftwerk allgemein'!$F$15+1)))))/$F79,
SUM(OFFSET('2.5 CAPEX'!BH82,0,-MIN($F79-1,COLUMN(AT79)-1),1,MIN($F79,COLUMN(AT79))))/$F79)))))),
IF(OR(ISNUMBER($D79)=FALSE,$F79=""),"",
IF(AND('2.5 CAPEX'!$L82&lt;&gt;"x",'2.5 CAPEX'!$M82&lt;&gt;"x"),0,
IF($F79=0,0,
IF(BC$4&lt;'2.1 Kraftwerk allgemein'!$F$16,0,
IF(BC$4='2.1 Kraftwerk allgemein'!$F$16,'2.5 CAPEX'!$J82/$F79,
IF(BC$4&lt;'2.1 Kraftwerk allgemein'!$F$16+$F79,
('2.5 CAPEX'!$J82+SUM(OFFSET('2.5 CAPEX'!BH82,0,-MIN(MAX($F79-1-('2.1 Kraftwerk allgemein'!$F$16-'1.1 Allgemein'!$I$22+1),0),COLUMN(AT79)-1-('2.1 Kraftwerk allgemein'!$F$16-'1.1 Allgemein'!$I$22+1)),1,MIN(MAX($F79-('2.1 Kraftwerk allgemein'!$F$16-'1.1 Allgemein'!$I$22+1),1),COLUMN(AT79)-('2.1 Kraftwerk allgemein'!$F$16-'1.1 Allgemein'!$I$22+1)))))/$F79,
SUM(OFFSET('2.5 CAPEX'!BH82,0,-MIN($F79-1,COLUMN(AT79)-1),1,MIN($F79,COLUMN(AT79))))/$F79)))))))</f>
        <v>0</v>
      </c>
      <c r="BD79" s="199">
        <f ca="1">IF('2.1 Kraftwerk allgemein'!$F$15&lt;'1.1 Allgemein'!$I$22,
IF(OR(ISNUMBER($D79)=FALSE,$F79=""),"",
IF(AND('2.5 CAPEX'!$L82&lt;&gt;"x",'2.5 CAPEX'!$M82&lt;&gt;"x"),0,
IF($F79=0,0,
IF(BD$4&lt;'2.1 Kraftwerk allgemein'!$F$16,0,
IF(BD$4='2.1 Kraftwerk allgemein'!$F$16,'2.5 CAPEX'!$J82/$F79,
IF(BD$4&lt;'2.1 Kraftwerk allgemein'!$F$16+$F79,
('2.5 CAPEX'!$J82+SUM(OFFSET('2.5 CAPEX'!BI82,0,-MIN(MAX($F79-1-('2.1 Kraftwerk allgemein'!$F$16-'2.1 Kraftwerk allgemein'!$F$15+1),0),COLUMN(AU79)-1-('2.1 Kraftwerk allgemein'!$F$16-'2.1 Kraftwerk allgemein'!$F$15+1)),1,MIN(MAX($F79-('2.1 Kraftwerk allgemein'!$F$16-'2.1 Kraftwerk allgemein'!$F$15+1),1),COLUMN(AU79)-('2.1 Kraftwerk allgemein'!$F$16-'2.1 Kraftwerk allgemein'!$F$15+1)))))/$F79,
SUM(OFFSET('2.5 CAPEX'!BI82,0,-MIN($F79-1,COLUMN(AU79)-1),1,MIN($F79,COLUMN(AU79))))/$F79)))))),
IF(OR(ISNUMBER($D79)=FALSE,$F79=""),"",
IF(AND('2.5 CAPEX'!$L82&lt;&gt;"x",'2.5 CAPEX'!$M82&lt;&gt;"x"),0,
IF($F79=0,0,
IF(BD$4&lt;'2.1 Kraftwerk allgemein'!$F$16,0,
IF(BD$4='2.1 Kraftwerk allgemein'!$F$16,'2.5 CAPEX'!$J82/$F79,
IF(BD$4&lt;'2.1 Kraftwerk allgemein'!$F$16+$F79,
('2.5 CAPEX'!$J82+SUM(OFFSET('2.5 CAPEX'!BI82,0,-MIN(MAX($F79-1-('2.1 Kraftwerk allgemein'!$F$16-'1.1 Allgemein'!$I$22+1),0),COLUMN(AU79)-1-('2.1 Kraftwerk allgemein'!$F$16-'1.1 Allgemein'!$I$22+1)),1,MIN(MAX($F79-('2.1 Kraftwerk allgemein'!$F$16-'1.1 Allgemein'!$I$22+1),1),COLUMN(AU79)-('2.1 Kraftwerk allgemein'!$F$16-'1.1 Allgemein'!$I$22+1)))))/$F79,
SUM(OFFSET('2.5 CAPEX'!BI82,0,-MIN($F79-1,COLUMN(AU79)-1),1,MIN($F79,COLUMN(AU79))))/$F79)))))))</f>
        <v>0</v>
      </c>
      <c r="BE79" s="199">
        <f ca="1">IF('2.1 Kraftwerk allgemein'!$F$15&lt;'1.1 Allgemein'!$I$22,
IF(OR(ISNUMBER($D79)=FALSE,$F79=""),"",
IF(AND('2.5 CAPEX'!$L82&lt;&gt;"x",'2.5 CAPEX'!$M82&lt;&gt;"x"),0,
IF($F79=0,0,
IF(BE$4&lt;'2.1 Kraftwerk allgemein'!$F$16,0,
IF(BE$4='2.1 Kraftwerk allgemein'!$F$16,'2.5 CAPEX'!$J82/$F79,
IF(BE$4&lt;'2.1 Kraftwerk allgemein'!$F$16+$F79,
('2.5 CAPEX'!$J82+SUM(OFFSET('2.5 CAPEX'!BJ82,0,-MIN(MAX($F79-1-('2.1 Kraftwerk allgemein'!$F$16-'2.1 Kraftwerk allgemein'!$F$15+1),0),COLUMN(AV79)-1-('2.1 Kraftwerk allgemein'!$F$16-'2.1 Kraftwerk allgemein'!$F$15+1)),1,MIN(MAX($F79-('2.1 Kraftwerk allgemein'!$F$16-'2.1 Kraftwerk allgemein'!$F$15+1),1),COLUMN(AV79)-('2.1 Kraftwerk allgemein'!$F$16-'2.1 Kraftwerk allgemein'!$F$15+1)))))/$F79,
SUM(OFFSET('2.5 CAPEX'!BJ82,0,-MIN($F79-1,COLUMN(AV79)-1),1,MIN($F79,COLUMN(AV79))))/$F79)))))),
IF(OR(ISNUMBER($D79)=FALSE,$F79=""),"",
IF(AND('2.5 CAPEX'!$L82&lt;&gt;"x",'2.5 CAPEX'!$M82&lt;&gt;"x"),0,
IF($F79=0,0,
IF(BE$4&lt;'2.1 Kraftwerk allgemein'!$F$16,0,
IF(BE$4='2.1 Kraftwerk allgemein'!$F$16,'2.5 CAPEX'!$J82/$F79,
IF(BE$4&lt;'2.1 Kraftwerk allgemein'!$F$16+$F79,
('2.5 CAPEX'!$J82+SUM(OFFSET('2.5 CAPEX'!BJ82,0,-MIN(MAX($F79-1-('2.1 Kraftwerk allgemein'!$F$16-'1.1 Allgemein'!$I$22+1),0),COLUMN(AV79)-1-('2.1 Kraftwerk allgemein'!$F$16-'1.1 Allgemein'!$I$22+1)),1,MIN(MAX($F79-('2.1 Kraftwerk allgemein'!$F$16-'1.1 Allgemein'!$I$22+1),1),COLUMN(AV79)-('2.1 Kraftwerk allgemein'!$F$16-'1.1 Allgemein'!$I$22+1)))))/$F79,
SUM(OFFSET('2.5 CAPEX'!BJ82,0,-MIN($F79-1,COLUMN(AV79)-1),1,MIN($F79,COLUMN(AV79))))/$F79)))))))</f>
        <v>0</v>
      </c>
      <c r="BF79" s="199">
        <f ca="1">IF('2.1 Kraftwerk allgemein'!$F$15&lt;'1.1 Allgemein'!$I$22,
IF(OR(ISNUMBER($D79)=FALSE,$F79=""),"",
IF(AND('2.5 CAPEX'!$L82&lt;&gt;"x",'2.5 CAPEX'!$M82&lt;&gt;"x"),0,
IF($F79=0,0,
IF(BF$4&lt;'2.1 Kraftwerk allgemein'!$F$16,0,
IF(BF$4='2.1 Kraftwerk allgemein'!$F$16,'2.5 CAPEX'!$J82/$F79,
IF(BF$4&lt;'2.1 Kraftwerk allgemein'!$F$16+$F79,
('2.5 CAPEX'!$J82+SUM(OFFSET('2.5 CAPEX'!BK82,0,-MIN(MAX($F79-1-('2.1 Kraftwerk allgemein'!$F$16-'2.1 Kraftwerk allgemein'!$F$15+1),0),COLUMN(AW79)-1-('2.1 Kraftwerk allgemein'!$F$16-'2.1 Kraftwerk allgemein'!$F$15+1)),1,MIN(MAX($F79-('2.1 Kraftwerk allgemein'!$F$16-'2.1 Kraftwerk allgemein'!$F$15+1),1),COLUMN(AW79)-('2.1 Kraftwerk allgemein'!$F$16-'2.1 Kraftwerk allgemein'!$F$15+1)))))/$F79,
SUM(OFFSET('2.5 CAPEX'!BK82,0,-MIN($F79-1,COLUMN(AW79)-1),1,MIN($F79,COLUMN(AW79))))/$F79)))))),
IF(OR(ISNUMBER($D79)=FALSE,$F79=""),"",
IF(AND('2.5 CAPEX'!$L82&lt;&gt;"x",'2.5 CAPEX'!$M82&lt;&gt;"x"),0,
IF($F79=0,0,
IF(BF$4&lt;'2.1 Kraftwerk allgemein'!$F$16,0,
IF(BF$4='2.1 Kraftwerk allgemein'!$F$16,'2.5 CAPEX'!$J82/$F79,
IF(BF$4&lt;'2.1 Kraftwerk allgemein'!$F$16+$F79,
('2.5 CAPEX'!$J82+SUM(OFFSET('2.5 CAPEX'!BK82,0,-MIN(MAX($F79-1-('2.1 Kraftwerk allgemein'!$F$16-'1.1 Allgemein'!$I$22+1),0),COLUMN(AW79)-1-('2.1 Kraftwerk allgemein'!$F$16-'1.1 Allgemein'!$I$22+1)),1,MIN(MAX($F79-('2.1 Kraftwerk allgemein'!$F$16-'1.1 Allgemein'!$I$22+1),1),COLUMN(AW79)-('2.1 Kraftwerk allgemein'!$F$16-'1.1 Allgemein'!$I$22+1)))))/$F79,
SUM(OFFSET('2.5 CAPEX'!BK82,0,-MIN($F79-1,COLUMN(AW79)-1),1,MIN($F79,COLUMN(AW79))))/$F79)))))))</f>
        <v>0</v>
      </c>
      <c r="BG79" s="199">
        <f ca="1">IF('2.1 Kraftwerk allgemein'!$F$15&lt;'1.1 Allgemein'!$I$22,
IF(OR(ISNUMBER($D79)=FALSE,$F79=""),"",
IF(AND('2.5 CAPEX'!$L82&lt;&gt;"x",'2.5 CAPEX'!$M82&lt;&gt;"x"),0,
IF($F79=0,0,
IF(BG$4&lt;'2.1 Kraftwerk allgemein'!$F$16,0,
IF(BG$4='2.1 Kraftwerk allgemein'!$F$16,'2.5 CAPEX'!$J82/$F79,
IF(BG$4&lt;'2.1 Kraftwerk allgemein'!$F$16+$F79,
('2.5 CAPEX'!$J82+SUM(OFFSET('2.5 CAPEX'!BL82,0,-MIN(MAX($F79-1-('2.1 Kraftwerk allgemein'!$F$16-'2.1 Kraftwerk allgemein'!$F$15+1),0),COLUMN(AX79)-1-('2.1 Kraftwerk allgemein'!$F$16-'2.1 Kraftwerk allgemein'!$F$15+1)),1,MIN(MAX($F79-('2.1 Kraftwerk allgemein'!$F$16-'2.1 Kraftwerk allgemein'!$F$15+1),1),COLUMN(AX79)-('2.1 Kraftwerk allgemein'!$F$16-'2.1 Kraftwerk allgemein'!$F$15+1)))))/$F79,
SUM(OFFSET('2.5 CAPEX'!BL82,0,-MIN($F79-1,COLUMN(AX79)-1),1,MIN($F79,COLUMN(AX79))))/$F79)))))),
IF(OR(ISNUMBER($D79)=FALSE,$F79=""),"",
IF(AND('2.5 CAPEX'!$L82&lt;&gt;"x",'2.5 CAPEX'!$M82&lt;&gt;"x"),0,
IF($F79=0,0,
IF(BG$4&lt;'2.1 Kraftwerk allgemein'!$F$16,0,
IF(BG$4='2.1 Kraftwerk allgemein'!$F$16,'2.5 CAPEX'!$J82/$F79,
IF(BG$4&lt;'2.1 Kraftwerk allgemein'!$F$16+$F79,
('2.5 CAPEX'!$J82+SUM(OFFSET('2.5 CAPEX'!BL82,0,-MIN(MAX($F79-1-('2.1 Kraftwerk allgemein'!$F$16-'1.1 Allgemein'!$I$22+1),0),COLUMN(AX79)-1-('2.1 Kraftwerk allgemein'!$F$16-'1.1 Allgemein'!$I$22+1)),1,MIN(MAX($F79-('2.1 Kraftwerk allgemein'!$F$16-'1.1 Allgemein'!$I$22+1),1),COLUMN(AX79)-('2.1 Kraftwerk allgemein'!$F$16-'1.1 Allgemein'!$I$22+1)))))/$F79,
SUM(OFFSET('2.5 CAPEX'!BL82,0,-MIN($F79-1,COLUMN(AX79)-1),1,MIN($F79,COLUMN(AX79))))/$F79)))))))</f>
        <v>0</v>
      </c>
      <c r="BH79" s="199">
        <f ca="1">IF('2.1 Kraftwerk allgemein'!$F$15&lt;'1.1 Allgemein'!$I$22,
IF(OR(ISNUMBER($D79)=FALSE,$F79=""),"",
IF(AND('2.5 CAPEX'!$L82&lt;&gt;"x",'2.5 CAPEX'!$M82&lt;&gt;"x"),0,
IF($F79=0,0,
IF(BH$4&lt;'2.1 Kraftwerk allgemein'!$F$16,0,
IF(BH$4='2.1 Kraftwerk allgemein'!$F$16,'2.5 CAPEX'!$J82/$F79,
IF(BH$4&lt;'2.1 Kraftwerk allgemein'!$F$16+$F79,
('2.5 CAPEX'!$J82+SUM(OFFSET('2.5 CAPEX'!BM82,0,-MIN(MAX($F79-1-('2.1 Kraftwerk allgemein'!$F$16-'2.1 Kraftwerk allgemein'!$F$15+1),0),COLUMN(AY79)-1-('2.1 Kraftwerk allgemein'!$F$16-'2.1 Kraftwerk allgemein'!$F$15+1)),1,MIN(MAX($F79-('2.1 Kraftwerk allgemein'!$F$16-'2.1 Kraftwerk allgemein'!$F$15+1),1),COLUMN(AY79)-('2.1 Kraftwerk allgemein'!$F$16-'2.1 Kraftwerk allgemein'!$F$15+1)))))/$F79,
SUM(OFFSET('2.5 CAPEX'!BM82,0,-MIN($F79-1,COLUMN(AY79)-1),1,MIN($F79,COLUMN(AY79))))/$F79)))))),
IF(OR(ISNUMBER($D79)=FALSE,$F79=""),"",
IF(AND('2.5 CAPEX'!$L82&lt;&gt;"x",'2.5 CAPEX'!$M82&lt;&gt;"x"),0,
IF($F79=0,0,
IF(BH$4&lt;'2.1 Kraftwerk allgemein'!$F$16,0,
IF(BH$4='2.1 Kraftwerk allgemein'!$F$16,'2.5 CAPEX'!$J82/$F79,
IF(BH$4&lt;'2.1 Kraftwerk allgemein'!$F$16+$F79,
('2.5 CAPEX'!$J82+SUM(OFFSET('2.5 CAPEX'!BM82,0,-MIN(MAX($F79-1-('2.1 Kraftwerk allgemein'!$F$16-'1.1 Allgemein'!$I$22+1),0),COLUMN(AY79)-1-('2.1 Kraftwerk allgemein'!$F$16-'1.1 Allgemein'!$I$22+1)),1,MIN(MAX($F79-('2.1 Kraftwerk allgemein'!$F$16-'1.1 Allgemein'!$I$22+1),1),COLUMN(AY79)-('2.1 Kraftwerk allgemein'!$F$16-'1.1 Allgemein'!$I$22+1)))))/$F79,
SUM(OFFSET('2.5 CAPEX'!BM82,0,-MIN($F79-1,COLUMN(AY79)-1),1,MIN($F79,COLUMN(AY79))))/$F79)))))))</f>
        <v>0</v>
      </c>
      <c r="BI79" s="199">
        <f ca="1">IF('2.1 Kraftwerk allgemein'!$F$15&lt;'1.1 Allgemein'!$I$22,
IF(OR(ISNUMBER($D79)=FALSE,$F79=""),"",
IF(AND('2.5 CAPEX'!$L82&lt;&gt;"x",'2.5 CAPEX'!$M82&lt;&gt;"x"),0,
IF($F79=0,0,
IF(BI$4&lt;'2.1 Kraftwerk allgemein'!$F$16,0,
IF(BI$4='2.1 Kraftwerk allgemein'!$F$16,'2.5 CAPEX'!$J82/$F79,
IF(BI$4&lt;'2.1 Kraftwerk allgemein'!$F$16+$F79,
('2.5 CAPEX'!$J82+SUM(OFFSET('2.5 CAPEX'!BN82,0,-MIN(MAX($F79-1-('2.1 Kraftwerk allgemein'!$F$16-'2.1 Kraftwerk allgemein'!$F$15+1),0),COLUMN(AZ79)-1-('2.1 Kraftwerk allgemein'!$F$16-'2.1 Kraftwerk allgemein'!$F$15+1)),1,MIN(MAX($F79-('2.1 Kraftwerk allgemein'!$F$16-'2.1 Kraftwerk allgemein'!$F$15+1),1),COLUMN(AZ79)-('2.1 Kraftwerk allgemein'!$F$16-'2.1 Kraftwerk allgemein'!$F$15+1)))))/$F79,
SUM(OFFSET('2.5 CAPEX'!BN82,0,-MIN($F79-1,COLUMN(AZ79)-1),1,MIN($F79,COLUMN(AZ79))))/$F79)))))),
IF(OR(ISNUMBER($D79)=FALSE,$F79=""),"",
IF(AND('2.5 CAPEX'!$L82&lt;&gt;"x",'2.5 CAPEX'!$M82&lt;&gt;"x"),0,
IF($F79=0,0,
IF(BI$4&lt;'2.1 Kraftwerk allgemein'!$F$16,0,
IF(BI$4='2.1 Kraftwerk allgemein'!$F$16,'2.5 CAPEX'!$J82/$F79,
IF(BI$4&lt;'2.1 Kraftwerk allgemein'!$F$16+$F79,
('2.5 CAPEX'!$J82+SUM(OFFSET('2.5 CAPEX'!BN82,0,-MIN(MAX($F79-1-('2.1 Kraftwerk allgemein'!$F$16-'1.1 Allgemein'!$I$22+1),0),COLUMN(AZ79)-1-('2.1 Kraftwerk allgemein'!$F$16-'1.1 Allgemein'!$I$22+1)),1,MIN(MAX($F79-('2.1 Kraftwerk allgemein'!$F$16-'1.1 Allgemein'!$I$22+1),1),COLUMN(AZ79)-('2.1 Kraftwerk allgemein'!$F$16-'1.1 Allgemein'!$I$22+1)))))/$F79,
SUM(OFFSET('2.5 CAPEX'!BN82,0,-MIN($F79-1,COLUMN(AZ79)-1),1,MIN($F79,COLUMN(AZ79))))/$F79)))))))</f>
        <v>0</v>
      </c>
      <c r="BJ79" s="199">
        <f ca="1">IF('2.1 Kraftwerk allgemein'!$F$15&lt;'1.1 Allgemein'!$I$22,
IF(OR(ISNUMBER($D79)=FALSE,$F79=""),"",
IF(AND('2.5 CAPEX'!$L82&lt;&gt;"x",'2.5 CAPEX'!$M82&lt;&gt;"x"),0,
IF($F79=0,0,
IF(BJ$4&lt;'2.1 Kraftwerk allgemein'!$F$16,0,
IF(BJ$4='2.1 Kraftwerk allgemein'!$F$16,'2.5 CAPEX'!$J82/$F79,
IF(BJ$4&lt;'2.1 Kraftwerk allgemein'!$F$16+$F79,
('2.5 CAPEX'!$J82+SUM(OFFSET('2.5 CAPEX'!BO82,0,-MIN(MAX($F79-1-('2.1 Kraftwerk allgemein'!$F$16-'2.1 Kraftwerk allgemein'!$F$15+1),0),COLUMN(BA79)-1-('2.1 Kraftwerk allgemein'!$F$16-'2.1 Kraftwerk allgemein'!$F$15+1)),1,MIN(MAX($F79-('2.1 Kraftwerk allgemein'!$F$16-'2.1 Kraftwerk allgemein'!$F$15+1),1),COLUMN(BA79)-('2.1 Kraftwerk allgemein'!$F$16-'2.1 Kraftwerk allgemein'!$F$15+1)))))/$F79,
SUM(OFFSET('2.5 CAPEX'!BO82,0,-MIN($F79-1,COLUMN(BA79)-1),1,MIN($F79,COLUMN(BA79))))/$F79)))))),
IF(OR(ISNUMBER($D79)=FALSE,$F79=""),"",
IF(AND('2.5 CAPEX'!$L82&lt;&gt;"x",'2.5 CAPEX'!$M82&lt;&gt;"x"),0,
IF($F79=0,0,
IF(BJ$4&lt;'2.1 Kraftwerk allgemein'!$F$16,0,
IF(BJ$4='2.1 Kraftwerk allgemein'!$F$16,'2.5 CAPEX'!$J82/$F79,
IF(BJ$4&lt;'2.1 Kraftwerk allgemein'!$F$16+$F79,
('2.5 CAPEX'!$J82+SUM(OFFSET('2.5 CAPEX'!BO82,0,-MIN(MAX($F79-1-('2.1 Kraftwerk allgemein'!$F$16-'1.1 Allgemein'!$I$22+1),0),COLUMN(BA79)-1-('2.1 Kraftwerk allgemein'!$F$16-'1.1 Allgemein'!$I$22+1)),1,MIN(MAX($F79-('2.1 Kraftwerk allgemein'!$F$16-'1.1 Allgemein'!$I$22+1),1),COLUMN(BA79)-('2.1 Kraftwerk allgemein'!$F$16-'1.1 Allgemein'!$I$22+1)))))/$F79,
SUM(OFFSET('2.5 CAPEX'!BO82,0,-MIN($F79-1,COLUMN(BA79)-1),1,MIN($F79,COLUMN(BA79))))/$F79)))))))</f>
        <v>0</v>
      </c>
      <c r="BK79" s="199">
        <f ca="1">IF('2.1 Kraftwerk allgemein'!$F$15&lt;'1.1 Allgemein'!$I$22,
IF(OR(ISNUMBER($D79)=FALSE,$F79=""),"",
IF(AND('2.5 CAPEX'!$L82&lt;&gt;"x",'2.5 CAPEX'!$M82&lt;&gt;"x"),0,
IF($F79=0,0,
IF(BK$4&lt;'2.1 Kraftwerk allgemein'!$F$16,0,
IF(BK$4='2.1 Kraftwerk allgemein'!$F$16,'2.5 CAPEX'!$J82/$F79,
IF(BK$4&lt;'2.1 Kraftwerk allgemein'!$F$16+$F79,
('2.5 CAPEX'!$J82+SUM(OFFSET('2.5 CAPEX'!BP82,0,-MIN(MAX($F79-1-('2.1 Kraftwerk allgemein'!$F$16-'2.1 Kraftwerk allgemein'!$F$15+1),0),COLUMN(BB79)-1-('2.1 Kraftwerk allgemein'!$F$16-'2.1 Kraftwerk allgemein'!$F$15+1)),1,MIN(MAX($F79-('2.1 Kraftwerk allgemein'!$F$16-'2.1 Kraftwerk allgemein'!$F$15+1),1),COLUMN(BB79)-('2.1 Kraftwerk allgemein'!$F$16-'2.1 Kraftwerk allgemein'!$F$15+1)))))/$F79,
SUM(OFFSET('2.5 CAPEX'!BP82,0,-MIN($F79-1,COLUMN(BB79)-1),1,MIN($F79,COLUMN(BB79))))/$F79)))))),
IF(OR(ISNUMBER($D79)=FALSE,$F79=""),"",
IF(AND('2.5 CAPEX'!$L82&lt;&gt;"x",'2.5 CAPEX'!$M82&lt;&gt;"x"),0,
IF($F79=0,0,
IF(BK$4&lt;'2.1 Kraftwerk allgemein'!$F$16,0,
IF(BK$4='2.1 Kraftwerk allgemein'!$F$16,'2.5 CAPEX'!$J82/$F79,
IF(BK$4&lt;'2.1 Kraftwerk allgemein'!$F$16+$F79,
('2.5 CAPEX'!$J82+SUM(OFFSET('2.5 CAPEX'!BP82,0,-MIN(MAX($F79-1-('2.1 Kraftwerk allgemein'!$F$16-'1.1 Allgemein'!$I$22+1),0),COLUMN(BB79)-1-('2.1 Kraftwerk allgemein'!$F$16-'1.1 Allgemein'!$I$22+1)),1,MIN(MAX($F79-('2.1 Kraftwerk allgemein'!$F$16-'1.1 Allgemein'!$I$22+1),1),COLUMN(BB79)-('2.1 Kraftwerk allgemein'!$F$16-'1.1 Allgemein'!$I$22+1)))))/$F79,
SUM(OFFSET('2.5 CAPEX'!BP82,0,-MIN($F79-1,COLUMN(BB79)-1),1,MIN($F79,COLUMN(BB79))))/$F79)))))))</f>
        <v>0</v>
      </c>
      <c r="BL79" s="199">
        <f ca="1">IF('2.1 Kraftwerk allgemein'!$F$15&lt;'1.1 Allgemein'!$I$22,
IF(OR(ISNUMBER($D79)=FALSE,$F79=""),"",
IF(AND('2.5 CAPEX'!$L82&lt;&gt;"x",'2.5 CAPEX'!$M82&lt;&gt;"x"),0,
IF($F79=0,0,
IF(BL$4&lt;'2.1 Kraftwerk allgemein'!$F$16,0,
IF(BL$4='2.1 Kraftwerk allgemein'!$F$16,'2.5 CAPEX'!$J82/$F79,
IF(BL$4&lt;'2.1 Kraftwerk allgemein'!$F$16+$F79,
('2.5 CAPEX'!$J82+SUM(OFFSET('2.5 CAPEX'!BQ82,0,-MIN(MAX($F79-1-('2.1 Kraftwerk allgemein'!$F$16-'2.1 Kraftwerk allgemein'!$F$15+1),0),COLUMN(BC79)-1-('2.1 Kraftwerk allgemein'!$F$16-'2.1 Kraftwerk allgemein'!$F$15+1)),1,MIN(MAX($F79-('2.1 Kraftwerk allgemein'!$F$16-'2.1 Kraftwerk allgemein'!$F$15+1),1),COLUMN(BC79)-('2.1 Kraftwerk allgemein'!$F$16-'2.1 Kraftwerk allgemein'!$F$15+1)))))/$F79,
SUM(OFFSET('2.5 CAPEX'!BQ82,0,-MIN($F79-1,COLUMN(BC79)-1),1,MIN($F79,COLUMN(BC79))))/$F79)))))),
IF(OR(ISNUMBER($D79)=FALSE,$F79=""),"",
IF(AND('2.5 CAPEX'!$L82&lt;&gt;"x",'2.5 CAPEX'!$M82&lt;&gt;"x"),0,
IF($F79=0,0,
IF(BL$4&lt;'2.1 Kraftwerk allgemein'!$F$16,0,
IF(BL$4='2.1 Kraftwerk allgemein'!$F$16,'2.5 CAPEX'!$J82/$F79,
IF(BL$4&lt;'2.1 Kraftwerk allgemein'!$F$16+$F79,
('2.5 CAPEX'!$J82+SUM(OFFSET('2.5 CAPEX'!BQ82,0,-MIN(MAX($F79-1-('2.1 Kraftwerk allgemein'!$F$16-'1.1 Allgemein'!$I$22+1),0),COLUMN(BC79)-1-('2.1 Kraftwerk allgemein'!$F$16-'1.1 Allgemein'!$I$22+1)),1,MIN(MAX($F79-('2.1 Kraftwerk allgemein'!$F$16-'1.1 Allgemein'!$I$22+1),1),COLUMN(BC79)-('2.1 Kraftwerk allgemein'!$F$16-'1.1 Allgemein'!$I$22+1)))))/$F79,
SUM(OFFSET('2.5 CAPEX'!BQ82,0,-MIN($F79-1,COLUMN(BC79)-1),1,MIN($F79,COLUMN(BC79))))/$F79)))))))</f>
        <v>0</v>
      </c>
      <c r="BM79" s="199">
        <f ca="1">IF('2.1 Kraftwerk allgemein'!$F$15&lt;'1.1 Allgemein'!$I$22,
IF(OR(ISNUMBER($D79)=FALSE,$F79=""),"",
IF(AND('2.5 CAPEX'!$L82&lt;&gt;"x",'2.5 CAPEX'!$M82&lt;&gt;"x"),0,
IF($F79=0,0,
IF(BM$4&lt;'2.1 Kraftwerk allgemein'!$F$16,0,
IF(BM$4='2.1 Kraftwerk allgemein'!$F$16,'2.5 CAPEX'!$J82/$F79,
IF(BM$4&lt;'2.1 Kraftwerk allgemein'!$F$16+$F79,
('2.5 CAPEX'!$J82+SUM(OFFSET('2.5 CAPEX'!BR82,0,-MIN(MAX($F79-1-('2.1 Kraftwerk allgemein'!$F$16-'2.1 Kraftwerk allgemein'!$F$15+1),0),COLUMN(BD79)-1-('2.1 Kraftwerk allgemein'!$F$16-'2.1 Kraftwerk allgemein'!$F$15+1)),1,MIN(MAX($F79-('2.1 Kraftwerk allgemein'!$F$16-'2.1 Kraftwerk allgemein'!$F$15+1),1),COLUMN(BD79)-('2.1 Kraftwerk allgemein'!$F$16-'2.1 Kraftwerk allgemein'!$F$15+1)))))/$F79,
SUM(OFFSET('2.5 CAPEX'!BR82,0,-MIN($F79-1,COLUMN(BD79)-1),1,MIN($F79,COLUMN(BD79))))/$F79)))))),
IF(OR(ISNUMBER($D79)=FALSE,$F79=""),"",
IF(AND('2.5 CAPEX'!$L82&lt;&gt;"x",'2.5 CAPEX'!$M82&lt;&gt;"x"),0,
IF($F79=0,0,
IF(BM$4&lt;'2.1 Kraftwerk allgemein'!$F$16,0,
IF(BM$4='2.1 Kraftwerk allgemein'!$F$16,'2.5 CAPEX'!$J82/$F79,
IF(BM$4&lt;'2.1 Kraftwerk allgemein'!$F$16+$F79,
('2.5 CAPEX'!$J82+SUM(OFFSET('2.5 CAPEX'!BR82,0,-MIN(MAX($F79-1-('2.1 Kraftwerk allgemein'!$F$16-'1.1 Allgemein'!$I$22+1),0),COLUMN(BD79)-1-('2.1 Kraftwerk allgemein'!$F$16-'1.1 Allgemein'!$I$22+1)),1,MIN(MAX($F79-('2.1 Kraftwerk allgemein'!$F$16-'1.1 Allgemein'!$I$22+1),1),COLUMN(BD79)-('2.1 Kraftwerk allgemein'!$F$16-'1.1 Allgemein'!$I$22+1)))))/$F79,
SUM(OFFSET('2.5 CAPEX'!BR82,0,-MIN($F79-1,COLUMN(BD79)-1),1,MIN($F79,COLUMN(BD79))))/$F79)))))))</f>
        <v>0</v>
      </c>
      <c r="BN79" s="199">
        <f ca="1">IF('2.1 Kraftwerk allgemein'!$F$15&lt;'1.1 Allgemein'!$I$22,
IF(OR(ISNUMBER($D79)=FALSE,$F79=""),"",
IF(AND('2.5 CAPEX'!$L82&lt;&gt;"x",'2.5 CAPEX'!$M82&lt;&gt;"x"),0,
IF($F79=0,0,
IF(BN$4&lt;'2.1 Kraftwerk allgemein'!$F$16,0,
IF(BN$4='2.1 Kraftwerk allgemein'!$F$16,'2.5 CAPEX'!$J82/$F79,
IF(BN$4&lt;'2.1 Kraftwerk allgemein'!$F$16+$F79,
('2.5 CAPEX'!$J82+SUM(OFFSET('2.5 CAPEX'!BS82,0,-MIN(MAX($F79-1-('2.1 Kraftwerk allgemein'!$F$16-'2.1 Kraftwerk allgemein'!$F$15+1),0),COLUMN(BE79)-1-('2.1 Kraftwerk allgemein'!$F$16-'2.1 Kraftwerk allgemein'!$F$15+1)),1,MIN(MAX($F79-('2.1 Kraftwerk allgemein'!$F$16-'2.1 Kraftwerk allgemein'!$F$15+1),1),COLUMN(BE79)-('2.1 Kraftwerk allgemein'!$F$16-'2.1 Kraftwerk allgemein'!$F$15+1)))))/$F79,
SUM(OFFSET('2.5 CAPEX'!BS82,0,-MIN($F79-1,COLUMN(BE79)-1),1,MIN($F79,COLUMN(BE79))))/$F79)))))),
IF(OR(ISNUMBER($D79)=FALSE,$F79=""),"",
IF(AND('2.5 CAPEX'!$L82&lt;&gt;"x",'2.5 CAPEX'!$M82&lt;&gt;"x"),0,
IF($F79=0,0,
IF(BN$4&lt;'2.1 Kraftwerk allgemein'!$F$16,0,
IF(BN$4='2.1 Kraftwerk allgemein'!$F$16,'2.5 CAPEX'!$J82/$F79,
IF(BN$4&lt;'2.1 Kraftwerk allgemein'!$F$16+$F79,
('2.5 CAPEX'!$J82+SUM(OFFSET('2.5 CAPEX'!BS82,0,-MIN(MAX($F79-1-('2.1 Kraftwerk allgemein'!$F$16-'1.1 Allgemein'!$I$22+1),0),COLUMN(BE79)-1-('2.1 Kraftwerk allgemein'!$F$16-'1.1 Allgemein'!$I$22+1)),1,MIN(MAX($F79-('2.1 Kraftwerk allgemein'!$F$16-'1.1 Allgemein'!$I$22+1),1),COLUMN(BE79)-('2.1 Kraftwerk allgemein'!$F$16-'1.1 Allgemein'!$I$22+1)))))/$F79,
SUM(OFFSET('2.5 CAPEX'!BS82,0,-MIN($F79-1,COLUMN(BE79)-1),1,MIN($F79,COLUMN(BE79))))/$F79)))))))</f>
        <v>0</v>
      </c>
      <c r="BO79" s="199">
        <f ca="1">IF('2.1 Kraftwerk allgemein'!$F$15&lt;'1.1 Allgemein'!$I$22,
IF(OR(ISNUMBER($D79)=FALSE,$F79=""),"",
IF(AND('2.5 CAPEX'!$L82&lt;&gt;"x",'2.5 CAPEX'!$M82&lt;&gt;"x"),0,
IF($F79=0,0,
IF(BO$4&lt;'2.1 Kraftwerk allgemein'!$F$16,0,
IF(BO$4='2.1 Kraftwerk allgemein'!$F$16,'2.5 CAPEX'!$J82/$F79,
IF(BO$4&lt;'2.1 Kraftwerk allgemein'!$F$16+$F79,
('2.5 CAPEX'!$J82+SUM(OFFSET('2.5 CAPEX'!BT82,0,-MIN(MAX($F79-1-('2.1 Kraftwerk allgemein'!$F$16-'2.1 Kraftwerk allgemein'!$F$15+1),0),COLUMN(BF79)-1-('2.1 Kraftwerk allgemein'!$F$16-'2.1 Kraftwerk allgemein'!$F$15+1)),1,MIN(MAX($F79-('2.1 Kraftwerk allgemein'!$F$16-'2.1 Kraftwerk allgemein'!$F$15+1),1),COLUMN(BF79)-('2.1 Kraftwerk allgemein'!$F$16-'2.1 Kraftwerk allgemein'!$F$15+1)))))/$F79,
SUM(OFFSET('2.5 CAPEX'!BT82,0,-MIN($F79-1,COLUMN(BF79)-1),1,MIN($F79,COLUMN(BF79))))/$F79)))))),
IF(OR(ISNUMBER($D79)=FALSE,$F79=""),"",
IF(AND('2.5 CAPEX'!$L82&lt;&gt;"x",'2.5 CAPEX'!$M82&lt;&gt;"x"),0,
IF($F79=0,0,
IF(BO$4&lt;'2.1 Kraftwerk allgemein'!$F$16,0,
IF(BO$4='2.1 Kraftwerk allgemein'!$F$16,'2.5 CAPEX'!$J82/$F79,
IF(BO$4&lt;'2.1 Kraftwerk allgemein'!$F$16+$F79,
('2.5 CAPEX'!$J82+SUM(OFFSET('2.5 CAPEX'!BT82,0,-MIN(MAX($F79-1-('2.1 Kraftwerk allgemein'!$F$16-'1.1 Allgemein'!$I$22+1),0),COLUMN(BF79)-1-('2.1 Kraftwerk allgemein'!$F$16-'1.1 Allgemein'!$I$22+1)),1,MIN(MAX($F79-('2.1 Kraftwerk allgemein'!$F$16-'1.1 Allgemein'!$I$22+1),1),COLUMN(BF79)-('2.1 Kraftwerk allgemein'!$F$16-'1.1 Allgemein'!$I$22+1)))))/$F79,
SUM(OFFSET('2.5 CAPEX'!BT82,0,-MIN($F79-1,COLUMN(BF79)-1),1,MIN($F79,COLUMN(BF79))))/$F79)))))))</f>
        <v>0</v>
      </c>
      <c r="BP79" s="199">
        <f ca="1">IF('2.1 Kraftwerk allgemein'!$F$15&lt;'1.1 Allgemein'!$I$22,
IF(OR(ISNUMBER($D79)=FALSE,$F79=""),"",
IF(AND('2.5 CAPEX'!$L82&lt;&gt;"x",'2.5 CAPEX'!$M82&lt;&gt;"x"),0,
IF($F79=0,0,
IF(BP$4&lt;'2.1 Kraftwerk allgemein'!$F$16,0,
IF(BP$4='2.1 Kraftwerk allgemein'!$F$16,'2.5 CAPEX'!$J82/$F79,
IF(BP$4&lt;'2.1 Kraftwerk allgemein'!$F$16+$F79,
('2.5 CAPEX'!$J82+SUM(OFFSET('2.5 CAPEX'!BU82,0,-MIN(MAX($F79-1-('2.1 Kraftwerk allgemein'!$F$16-'2.1 Kraftwerk allgemein'!$F$15+1),0),COLUMN(BG79)-1-('2.1 Kraftwerk allgemein'!$F$16-'2.1 Kraftwerk allgemein'!$F$15+1)),1,MIN(MAX($F79-('2.1 Kraftwerk allgemein'!$F$16-'2.1 Kraftwerk allgemein'!$F$15+1),1),COLUMN(BG79)-('2.1 Kraftwerk allgemein'!$F$16-'2.1 Kraftwerk allgemein'!$F$15+1)))))/$F79,
SUM(OFFSET('2.5 CAPEX'!BU82,0,-MIN($F79-1,COLUMN(BG79)-1),1,MIN($F79,COLUMN(BG79))))/$F79)))))),
IF(OR(ISNUMBER($D79)=FALSE,$F79=""),"",
IF(AND('2.5 CAPEX'!$L82&lt;&gt;"x",'2.5 CAPEX'!$M82&lt;&gt;"x"),0,
IF($F79=0,0,
IF(BP$4&lt;'2.1 Kraftwerk allgemein'!$F$16,0,
IF(BP$4='2.1 Kraftwerk allgemein'!$F$16,'2.5 CAPEX'!$J82/$F79,
IF(BP$4&lt;'2.1 Kraftwerk allgemein'!$F$16+$F79,
('2.5 CAPEX'!$J82+SUM(OFFSET('2.5 CAPEX'!BU82,0,-MIN(MAX($F79-1-('2.1 Kraftwerk allgemein'!$F$16-'1.1 Allgemein'!$I$22+1),0),COLUMN(BG79)-1-('2.1 Kraftwerk allgemein'!$F$16-'1.1 Allgemein'!$I$22+1)),1,MIN(MAX($F79-('2.1 Kraftwerk allgemein'!$F$16-'1.1 Allgemein'!$I$22+1),1),COLUMN(BG79)-('2.1 Kraftwerk allgemein'!$F$16-'1.1 Allgemein'!$I$22+1)))))/$F79,
SUM(OFFSET('2.5 CAPEX'!BU82,0,-MIN($F79-1,COLUMN(BG79)-1),1,MIN($F79,COLUMN(BG79))))/$F79)))))))</f>
        <v>0</v>
      </c>
      <c r="BQ79" s="199">
        <f ca="1">IF('2.1 Kraftwerk allgemein'!$F$15&lt;'1.1 Allgemein'!$I$22,
IF(OR(ISNUMBER($D79)=FALSE,$F79=""),"",
IF(AND('2.5 CAPEX'!$L82&lt;&gt;"x",'2.5 CAPEX'!$M82&lt;&gt;"x"),0,
IF($F79=0,0,
IF(BQ$4&lt;'2.1 Kraftwerk allgemein'!$F$16,0,
IF(BQ$4='2.1 Kraftwerk allgemein'!$F$16,'2.5 CAPEX'!$J82/$F79,
IF(BQ$4&lt;'2.1 Kraftwerk allgemein'!$F$16+$F79,
('2.5 CAPEX'!$J82+SUM(OFFSET('2.5 CAPEX'!BV82,0,-MIN(MAX($F79-1-('2.1 Kraftwerk allgemein'!$F$16-'2.1 Kraftwerk allgemein'!$F$15+1),0),COLUMN(BH79)-1-('2.1 Kraftwerk allgemein'!$F$16-'2.1 Kraftwerk allgemein'!$F$15+1)),1,MIN(MAX($F79-('2.1 Kraftwerk allgemein'!$F$16-'2.1 Kraftwerk allgemein'!$F$15+1),1),COLUMN(BH79)-('2.1 Kraftwerk allgemein'!$F$16-'2.1 Kraftwerk allgemein'!$F$15+1)))))/$F79,
SUM(OFFSET('2.5 CAPEX'!BV82,0,-MIN($F79-1,COLUMN(BH79)-1),1,MIN($F79,COLUMN(BH79))))/$F79)))))),
IF(OR(ISNUMBER($D79)=FALSE,$F79=""),"",
IF(AND('2.5 CAPEX'!$L82&lt;&gt;"x",'2.5 CAPEX'!$M82&lt;&gt;"x"),0,
IF($F79=0,0,
IF(BQ$4&lt;'2.1 Kraftwerk allgemein'!$F$16,0,
IF(BQ$4='2.1 Kraftwerk allgemein'!$F$16,'2.5 CAPEX'!$J82/$F79,
IF(BQ$4&lt;'2.1 Kraftwerk allgemein'!$F$16+$F79,
('2.5 CAPEX'!$J82+SUM(OFFSET('2.5 CAPEX'!BV82,0,-MIN(MAX($F79-1-('2.1 Kraftwerk allgemein'!$F$16-'1.1 Allgemein'!$I$22+1),0),COLUMN(BH79)-1-('2.1 Kraftwerk allgemein'!$F$16-'1.1 Allgemein'!$I$22+1)),1,MIN(MAX($F79-('2.1 Kraftwerk allgemein'!$F$16-'1.1 Allgemein'!$I$22+1),1),COLUMN(BH79)-('2.1 Kraftwerk allgemein'!$F$16-'1.1 Allgemein'!$I$22+1)))))/$F79,
SUM(OFFSET('2.5 CAPEX'!BV82,0,-MIN($F79-1,COLUMN(BH79)-1),1,MIN($F79,COLUMN(BH79))))/$F79)))))))</f>
        <v>0</v>
      </c>
      <c r="BR79" s="199">
        <f ca="1">IF('2.1 Kraftwerk allgemein'!$F$15&lt;'1.1 Allgemein'!$I$22,
IF(OR(ISNUMBER($D79)=FALSE,$F79=""),"",
IF(AND('2.5 CAPEX'!$L82&lt;&gt;"x",'2.5 CAPEX'!$M82&lt;&gt;"x"),0,
IF($F79=0,0,
IF(BR$4&lt;'2.1 Kraftwerk allgemein'!$F$16,0,
IF(BR$4='2.1 Kraftwerk allgemein'!$F$16,'2.5 CAPEX'!$J82/$F79,
IF(BR$4&lt;'2.1 Kraftwerk allgemein'!$F$16+$F79,
('2.5 CAPEX'!$J82+SUM(OFFSET('2.5 CAPEX'!BW82,0,-MIN(MAX($F79-1-('2.1 Kraftwerk allgemein'!$F$16-'2.1 Kraftwerk allgemein'!$F$15+1),0),COLUMN(BI79)-1-('2.1 Kraftwerk allgemein'!$F$16-'2.1 Kraftwerk allgemein'!$F$15+1)),1,MIN(MAX($F79-('2.1 Kraftwerk allgemein'!$F$16-'2.1 Kraftwerk allgemein'!$F$15+1),1),COLUMN(BI79)-('2.1 Kraftwerk allgemein'!$F$16-'2.1 Kraftwerk allgemein'!$F$15+1)))))/$F79,
SUM(OFFSET('2.5 CAPEX'!BW82,0,-MIN($F79-1,COLUMN(BI79)-1),1,MIN($F79,COLUMN(BI79))))/$F79)))))),
IF(OR(ISNUMBER($D79)=FALSE,$F79=""),"",
IF(AND('2.5 CAPEX'!$L82&lt;&gt;"x",'2.5 CAPEX'!$M82&lt;&gt;"x"),0,
IF($F79=0,0,
IF(BR$4&lt;'2.1 Kraftwerk allgemein'!$F$16,0,
IF(BR$4='2.1 Kraftwerk allgemein'!$F$16,'2.5 CAPEX'!$J82/$F79,
IF(BR$4&lt;'2.1 Kraftwerk allgemein'!$F$16+$F79,
('2.5 CAPEX'!$J82+SUM(OFFSET('2.5 CAPEX'!BW82,0,-MIN(MAX($F79-1-('2.1 Kraftwerk allgemein'!$F$16-'1.1 Allgemein'!$I$22+1),0),COLUMN(BI79)-1-('2.1 Kraftwerk allgemein'!$F$16-'1.1 Allgemein'!$I$22+1)),1,MIN(MAX($F79-('2.1 Kraftwerk allgemein'!$F$16-'1.1 Allgemein'!$I$22+1),1),COLUMN(BI79)-('2.1 Kraftwerk allgemein'!$F$16-'1.1 Allgemein'!$I$22+1)))))/$F79,
SUM(OFFSET('2.5 CAPEX'!BW82,0,-MIN($F79-1,COLUMN(BI79)-1),1,MIN($F79,COLUMN(BI79))))/$F79)))))))</f>
        <v>0</v>
      </c>
      <c r="BS79" s="199">
        <f ca="1">IF('2.1 Kraftwerk allgemein'!$F$15&lt;'1.1 Allgemein'!$I$22,
IF(OR(ISNUMBER($D79)=FALSE,$F79=""),"",
IF(AND('2.5 CAPEX'!$L82&lt;&gt;"x",'2.5 CAPEX'!$M82&lt;&gt;"x"),0,
IF($F79=0,0,
IF(BS$4&lt;'2.1 Kraftwerk allgemein'!$F$16,0,
IF(BS$4='2.1 Kraftwerk allgemein'!$F$16,'2.5 CAPEX'!$J82/$F79,
IF(BS$4&lt;'2.1 Kraftwerk allgemein'!$F$16+$F79,
('2.5 CAPEX'!$J82+SUM(OFFSET('2.5 CAPEX'!BX82,0,-MIN(MAX($F79-1-('2.1 Kraftwerk allgemein'!$F$16-'2.1 Kraftwerk allgemein'!$F$15+1),0),COLUMN(BJ79)-1-('2.1 Kraftwerk allgemein'!$F$16-'2.1 Kraftwerk allgemein'!$F$15+1)),1,MIN(MAX($F79-('2.1 Kraftwerk allgemein'!$F$16-'2.1 Kraftwerk allgemein'!$F$15+1),1),COLUMN(BJ79)-('2.1 Kraftwerk allgemein'!$F$16-'2.1 Kraftwerk allgemein'!$F$15+1)))))/$F79,
SUM(OFFSET('2.5 CAPEX'!BX82,0,-MIN($F79-1,COLUMN(BJ79)-1),1,MIN($F79,COLUMN(BJ79))))/$F79)))))),
IF(OR(ISNUMBER($D79)=FALSE,$F79=""),"",
IF(AND('2.5 CAPEX'!$L82&lt;&gt;"x",'2.5 CAPEX'!$M82&lt;&gt;"x"),0,
IF($F79=0,0,
IF(BS$4&lt;'2.1 Kraftwerk allgemein'!$F$16,0,
IF(BS$4='2.1 Kraftwerk allgemein'!$F$16,'2.5 CAPEX'!$J82/$F79,
IF(BS$4&lt;'2.1 Kraftwerk allgemein'!$F$16+$F79,
('2.5 CAPEX'!$J82+SUM(OFFSET('2.5 CAPEX'!BX82,0,-MIN(MAX($F79-1-('2.1 Kraftwerk allgemein'!$F$16-'1.1 Allgemein'!$I$22+1),0),COLUMN(BJ79)-1-('2.1 Kraftwerk allgemein'!$F$16-'1.1 Allgemein'!$I$22+1)),1,MIN(MAX($F79-('2.1 Kraftwerk allgemein'!$F$16-'1.1 Allgemein'!$I$22+1),1),COLUMN(BJ79)-('2.1 Kraftwerk allgemein'!$F$16-'1.1 Allgemein'!$I$22+1)))))/$F79,
SUM(OFFSET('2.5 CAPEX'!BX82,0,-MIN($F79-1,COLUMN(BJ79)-1),1,MIN($F79,COLUMN(BJ79))))/$F79)))))))</f>
        <v>0</v>
      </c>
      <c r="BT79" s="199">
        <f ca="1">IF('2.1 Kraftwerk allgemein'!$F$15&lt;'1.1 Allgemein'!$I$22,
IF(OR(ISNUMBER($D79)=FALSE,$F79=""),"",
IF(AND('2.5 CAPEX'!$L82&lt;&gt;"x",'2.5 CAPEX'!$M82&lt;&gt;"x"),0,
IF($F79=0,0,
IF(BT$4&lt;'2.1 Kraftwerk allgemein'!$F$16,0,
IF(BT$4='2.1 Kraftwerk allgemein'!$F$16,'2.5 CAPEX'!$J82/$F79,
IF(BT$4&lt;'2.1 Kraftwerk allgemein'!$F$16+$F79,
('2.5 CAPEX'!$J82+SUM(OFFSET('2.5 CAPEX'!BY82,0,-MIN(MAX($F79-1-('2.1 Kraftwerk allgemein'!$F$16-'2.1 Kraftwerk allgemein'!$F$15+1),0),COLUMN(BK79)-1-('2.1 Kraftwerk allgemein'!$F$16-'2.1 Kraftwerk allgemein'!$F$15+1)),1,MIN(MAX($F79-('2.1 Kraftwerk allgemein'!$F$16-'2.1 Kraftwerk allgemein'!$F$15+1),1),COLUMN(BK79)-('2.1 Kraftwerk allgemein'!$F$16-'2.1 Kraftwerk allgemein'!$F$15+1)))))/$F79,
SUM(OFFSET('2.5 CAPEX'!BY82,0,-MIN($F79-1,COLUMN(BK79)-1),1,MIN($F79,COLUMN(BK79))))/$F79)))))),
IF(OR(ISNUMBER($D79)=FALSE,$F79=""),"",
IF(AND('2.5 CAPEX'!$L82&lt;&gt;"x",'2.5 CAPEX'!$M82&lt;&gt;"x"),0,
IF($F79=0,0,
IF(BT$4&lt;'2.1 Kraftwerk allgemein'!$F$16,0,
IF(BT$4='2.1 Kraftwerk allgemein'!$F$16,'2.5 CAPEX'!$J82/$F79,
IF(BT$4&lt;'2.1 Kraftwerk allgemein'!$F$16+$F79,
('2.5 CAPEX'!$J82+SUM(OFFSET('2.5 CAPEX'!BY82,0,-MIN(MAX($F79-1-('2.1 Kraftwerk allgemein'!$F$16-'1.1 Allgemein'!$I$22+1),0),COLUMN(BK79)-1-('2.1 Kraftwerk allgemein'!$F$16-'1.1 Allgemein'!$I$22+1)),1,MIN(MAX($F79-('2.1 Kraftwerk allgemein'!$F$16-'1.1 Allgemein'!$I$22+1),1),COLUMN(BK79)-('2.1 Kraftwerk allgemein'!$F$16-'1.1 Allgemein'!$I$22+1)))))/$F79,
SUM(OFFSET('2.5 CAPEX'!BY82,0,-MIN($F79-1,COLUMN(BK79)-1),1,MIN($F79,COLUMN(BK79))))/$F79)))))))</f>
        <v>0</v>
      </c>
      <c r="BU79" s="199">
        <f ca="1">IF('2.1 Kraftwerk allgemein'!$F$15&lt;'1.1 Allgemein'!$I$22,
IF(OR(ISNUMBER($D79)=FALSE,$F79=""),"",
IF(AND('2.5 CAPEX'!$L82&lt;&gt;"x",'2.5 CAPEX'!$M82&lt;&gt;"x"),0,
IF($F79=0,0,
IF(BU$4&lt;'2.1 Kraftwerk allgemein'!$F$16,0,
IF(BU$4='2.1 Kraftwerk allgemein'!$F$16,'2.5 CAPEX'!$J82/$F79,
IF(BU$4&lt;'2.1 Kraftwerk allgemein'!$F$16+$F79,
('2.5 CAPEX'!$J82+SUM(OFFSET('2.5 CAPEX'!BZ82,0,-MIN(MAX($F79-1-('2.1 Kraftwerk allgemein'!$F$16-'2.1 Kraftwerk allgemein'!$F$15+1),0),COLUMN(BL79)-1-('2.1 Kraftwerk allgemein'!$F$16-'2.1 Kraftwerk allgemein'!$F$15+1)),1,MIN(MAX($F79-('2.1 Kraftwerk allgemein'!$F$16-'2.1 Kraftwerk allgemein'!$F$15+1),1),COLUMN(BL79)-('2.1 Kraftwerk allgemein'!$F$16-'2.1 Kraftwerk allgemein'!$F$15+1)))))/$F79,
SUM(OFFSET('2.5 CAPEX'!BZ82,0,-MIN($F79-1,COLUMN(BL79)-1),1,MIN($F79,COLUMN(BL79))))/$F79)))))),
IF(OR(ISNUMBER($D79)=FALSE,$F79=""),"",
IF(AND('2.5 CAPEX'!$L82&lt;&gt;"x",'2.5 CAPEX'!$M82&lt;&gt;"x"),0,
IF($F79=0,0,
IF(BU$4&lt;'2.1 Kraftwerk allgemein'!$F$16,0,
IF(BU$4='2.1 Kraftwerk allgemein'!$F$16,'2.5 CAPEX'!$J82/$F79,
IF(BU$4&lt;'2.1 Kraftwerk allgemein'!$F$16+$F79,
('2.5 CAPEX'!$J82+SUM(OFFSET('2.5 CAPEX'!BZ82,0,-MIN(MAX($F79-1-('2.1 Kraftwerk allgemein'!$F$16-'1.1 Allgemein'!$I$22+1),0),COLUMN(BL79)-1-('2.1 Kraftwerk allgemein'!$F$16-'1.1 Allgemein'!$I$22+1)),1,MIN(MAX($F79-('2.1 Kraftwerk allgemein'!$F$16-'1.1 Allgemein'!$I$22+1),1),COLUMN(BL79)-('2.1 Kraftwerk allgemein'!$F$16-'1.1 Allgemein'!$I$22+1)))))/$F79,
SUM(OFFSET('2.5 CAPEX'!BZ82,0,-MIN($F79-1,COLUMN(BL79)-1),1,MIN($F79,COLUMN(BL79))))/$F79)))))))</f>
        <v>0</v>
      </c>
      <c r="BV79" s="199">
        <f ca="1">IF('2.1 Kraftwerk allgemein'!$F$15&lt;'1.1 Allgemein'!$I$22,
IF(OR(ISNUMBER($D79)=FALSE,$F79=""),"",
IF(AND('2.5 CAPEX'!$L82&lt;&gt;"x",'2.5 CAPEX'!$M82&lt;&gt;"x"),0,
IF($F79=0,0,
IF(BV$4&lt;'2.1 Kraftwerk allgemein'!$F$16,0,
IF(BV$4='2.1 Kraftwerk allgemein'!$F$16,'2.5 CAPEX'!$J82/$F79,
IF(BV$4&lt;'2.1 Kraftwerk allgemein'!$F$16+$F79,
('2.5 CAPEX'!$J82+SUM(OFFSET('2.5 CAPEX'!CA82,0,-MIN(MAX($F79-1-('2.1 Kraftwerk allgemein'!$F$16-'2.1 Kraftwerk allgemein'!$F$15+1),0),COLUMN(BM79)-1-('2.1 Kraftwerk allgemein'!$F$16-'2.1 Kraftwerk allgemein'!$F$15+1)),1,MIN(MAX($F79-('2.1 Kraftwerk allgemein'!$F$16-'2.1 Kraftwerk allgemein'!$F$15+1),1),COLUMN(BM79)-('2.1 Kraftwerk allgemein'!$F$16-'2.1 Kraftwerk allgemein'!$F$15+1)))))/$F79,
SUM(OFFSET('2.5 CAPEX'!CA82,0,-MIN($F79-1,COLUMN(BM79)-1),1,MIN($F79,COLUMN(BM79))))/$F79)))))),
IF(OR(ISNUMBER($D79)=FALSE,$F79=""),"",
IF(AND('2.5 CAPEX'!$L82&lt;&gt;"x",'2.5 CAPEX'!$M82&lt;&gt;"x"),0,
IF($F79=0,0,
IF(BV$4&lt;'2.1 Kraftwerk allgemein'!$F$16,0,
IF(BV$4='2.1 Kraftwerk allgemein'!$F$16,'2.5 CAPEX'!$J82/$F79,
IF(BV$4&lt;'2.1 Kraftwerk allgemein'!$F$16+$F79,
('2.5 CAPEX'!$J82+SUM(OFFSET('2.5 CAPEX'!CA82,0,-MIN(MAX($F79-1-('2.1 Kraftwerk allgemein'!$F$16-'1.1 Allgemein'!$I$22+1),0),COLUMN(BM79)-1-('2.1 Kraftwerk allgemein'!$F$16-'1.1 Allgemein'!$I$22+1)),1,MIN(MAX($F79-('2.1 Kraftwerk allgemein'!$F$16-'1.1 Allgemein'!$I$22+1),1),COLUMN(BM79)-('2.1 Kraftwerk allgemein'!$F$16-'1.1 Allgemein'!$I$22+1)))))/$F79,
SUM(OFFSET('2.5 CAPEX'!CA82,0,-MIN($F79-1,COLUMN(BM79)-1),1,MIN($F79,COLUMN(BM79))))/$F79)))))))</f>
        <v>0</v>
      </c>
      <c r="BW79" s="199">
        <f ca="1">IF('2.1 Kraftwerk allgemein'!$F$15&lt;'1.1 Allgemein'!$I$22,
IF(OR(ISNUMBER($D79)=FALSE,$F79=""),"",
IF(AND('2.5 CAPEX'!$L82&lt;&gt;"x",'2.5 CAPEX'!$M82&lt;&gt;"x"),0,
IF($F79=0,0,
IF(BW$4&lt;'2.1 Kraftwerk allgemein'!$F$16,0,
IF(BW$4='2.1 Kraftwerk allgemein'!$F$16,'2.5 CAPEX'!$J82/$F79,
IF(BW$4&lt;'2.1 Kraftwerk allgemein'!$F$16+$F79,
('2.5 CAPEX'!$J82+SUM(OFFSET('2.5 CAPEX'!CB82,0,-MIN(MAX($F79-1-('2.1 Kraftwerk allgemein'!$F$16-'2.1 Kraftwerk allgemein'!$F$15+1),0),COLUMN(BN79)-1-('2.1 Kraftwerk allgemein'!$F$16-'2.1 Kraftwerk allgemein'!$F$15+1)),1,MIN(MAX($F79-('2.1 Kraftwerk allgemein'!$F$16-'2.1 Kraftwerk allgemein'!$F$15+1),1),COLUMN(BN79)-('2.1 Kraftwerk allgemein'!$F$16-'2.1 Kraftwerk allgemein'!$F$15+1)))))/$F79,
SUM(OFFSET('2.5 CAPEX'!CB82,0,-MIN($F79-1,COLUMN(BN79)-1),1,MIN($F79,COLUMN(BN79))))/$F79)))))),
IF(OR(ISNUMBER($D79)=FALSE,$F79=""),"",
IF(AND('2.5 CAPEX'!$L82&lt;&gt;"x",'2.5 CAPEX'!$M82&lt;&gt;"x"),0,
IF($F79=0,0,
IF(BW$4&lt;'2.1 Kraftwerk allgemein'!$F$16,0,
IF(BW$4='2.1 Kraftwerk allgemein'!$F$16,'2.5 CAPEX'!$J82/$F79,
IF(BW$4&lt;'2.1 Kraftwerk allgemein'!$F$16+$F79,
('2.5 CAPEX'!$J82+SUM(OFFSET('2.5 CAPEX'!CB82,0,-MIN(MAX($F79-1-('2.1 Kraftwerk allgemein'!$F$16-'1.1 Allgemein'!$I$22+1),0),COLUMN(BN79)-1-('2.1 Kraftwerk allgemein'!$F$16-'1.1 Allgemein'!$I$22+1)),1,MIN(MAX($F79-('2.1 Kraftwerk allgemein'!$F$16-'1.1 Allgemein'!$I$22+1),1),COLUMN(BN79)-('2.1 Kraftwerk allgemein'!$F$16-'1.1 Allgemein'!$I$22+1)))))/$F79,
SUM(OFFSET('2.5 CAPEX'!CB82,0,-MIN($F79-1,COLUMN(BN79)-1),1,MIN($F79,COLUMN(BN79))))/$F79)))))))</f>
        <v>0</v>
      </c>
      <c r="BX79" s="199">
        <f ca="1">IF('2.1 Kraftwerk allgemein'!$F$15&lt;'1.1 Allgemein'!$I$22,
IF(OR(ISNUMBER($D79)=FALSE,$F79=""),"",
IF(AND('2.5 CAPEX'!$L82&lt;&gt;"x",'2.5 CAPEX'!$M82&lt;&gt;"x"),0,
IF($F79=0,0,
IF(BX$4&lt;'2.1 Kraftwerk allgemein'!$F$16,0,
IF(BX$4='2.1 Kraftwerk allgemein'!$F$16,'2.5 CAPEX'!$J82/$F79,
IF(BX$4&lt;'2.1 Kraftwerk allgemein'!$F$16+$F79,
('2.5 CAPEX'!$J82+SUM(OFFSET('2.5 CAPEX'!CC82,0,-MIN(MAX($F79-1-('2.1 Kraftwerk allgemein'!$F$16-'2.1 Kraftwerk allgemein'!$F$15+1),0),COLUMN(BO79)-1-('2.1 Kraftwerk allgemein'!$F$16-'2.1 Kraftwerk allgemein'!$F$15+1)),1,MIN(MAX($F79-('2.1 Kraftwerk allgemein'!$F$16-'2.1 Kraftwerk allgemein'!$F$15+1),1),COLUMN(BO79)-('2.1 Kraftwerk allgemein'!$F$16-'2.1 Kraftwerk allgemein'!$F$15+1)))))/$F79,
SUM(OFFSET('2.5 CAPEX'!CC82,0,-MIN($F79-1,COLUMN(BO79)-1),1,MIN($F79,COLUMN(BO79))))/$F79)))))),
IF(OR(ISNUMBER($D79)=FALSE,$F79=""),"",
IF(AND('2.5 CAPEX'!$L82&lt;&gt;"x",'2.5 CAPEX'!$M82&lt;&gt;"x"),0,
IF($F79=0,0,
IF(BX$4&lt;'2.1 Kraftwerk allgemein'!$F$16,0,
IF(BX$4='2.1 Kraftwerk allgemein'!$F$16,'2.5 CAPEX'!$J82/$F79,
IF(BX$4&lt;'2.1 Kraftwerk allgemein'!$F$16+$F79,
('2.5 CAPEX'!$J82+SUM(OFFSET('2.5 CAPEX'!CC82,0,-MIN(MAX($F79-1-('2.1 Kraftwerk allgemein'!$F$16-'1.1 Allgemein'!$I$22+1),0),COLUMN(BO79)-1-('2.1 Kraftwerk allgemein'!$F$16-'1.1 Allgemein'!$I$22+1)),1,MIN(MAX($F79-('2.1 Kraftwerk allgemein'!$F$16-'1.1 Allgemein'!$I$22+1),1),COLUMN(BO79)-('2.1 Kraftwerk allgemein'!$F$16-'1.1 Allgemein'!$I$22+1)))))/$F79,
SUM(OFFSET('2.5 CAPEX'!CC82,0,-MIN($F79-1,COLUMN(BO79)-1),1,MIN($F79,COLUMN(BO79))))/$F79)))))))</f>
        <v>0</v>
      </c>
      <c r="BY79" s="199">
        <f ca="1">IF('2.1 Kraftwerk allgemein'!$F$15&lt;'1.1 Allgemein'!$I$22,
IF(OR(ISNUMBER($D79)=FALSE,$F79=""),"",
IF(AND('2.5 CAPEX'!$L82&lt;&gt;"x",'2.5 CAPEX'!$M82&lt;&gt;"x"),0,
IF($F79=0,0,
IF(BY$4&lt;'2.1 Kraftwerk allgemein'!$F$16,0,
IF(BY$4='2.1 Kraftwerk allgemein'!$F$16,'2.5 CAPEX'!$J82/$F79,
IF(BY$4&lt;'2.1 Kraftwerk allgemein'!$F$16+$F79,
('2.5 CAPEX'!$J82+SUM(OFFSET('2.5 CAPEX'!CD82,0,-MIN(MAX($F79-1-('2.1 Kraftwerk allgemein'!$F$16-'2.1 Kraftwerk allgemein'!$F$15+1),0),COLUMN(BP79)-1-('2.1 Kraftwerk allgemein'!$F$16-'2.1 Kraftwerk allgemein'!$F$15+1)),1,MIN(MAX($F79-('2.1 Kraftwerk allgemein'!$F$16-'2.1 Kraftwerk allgemein'!$F$15+1),1),COLUMN(BP79)-('2.1 Kraftwerk allgemein'!$F$16-'2.1 Kraftwerk allgemein'!$F$15+1)))))/$F79,
SUM(OFFSET('2.5 CAPEX'!CD82,0,-MIN($F79-1,COLUMN(BP79)-1),1,MIN($F79,COLUMN(BP79))))/$F79)))))),
IF(OR(ISNUMBER($D79)=FALSE,$F79=""),"",
IF(AND('2.5 CAPEX'!$L82&lt;&gt;"x",'2.5 CAPEX'!$M82&lt;&gt;"x"),0,
IF($F79=0,0,
IF(BY$4&lt;'2.1 Kraftwerk allgemein'!$F$16,0,
IF(BY$4='2.1 Kraftwerk allgemein'!$F$16,'2.5 CAPEX'!$J82/$F79,
IF(BY$4&lt;'2.1 Kraftwerk allgemein'!$F$16+$F79,
('2.5 CAPEX'!$J82+SUM(OFFSET('2.5 CAPEX'!CD82,0,-MIN(MAX($F79-1-('2.1 Kraftwerk allgemein'!$F$16-'1.1 Allgemein'!$I$22+1),0),COLUMN(BP79)-1-('2.1 Kraftwerk allgemein'!$F$16-'1.1 Allgemein'!$I$22+1)),1,MIN(MAX($F79-('2.1 Kraftwerk allgemein'!$F$16-'1.1 Allgemein'!$I$22+1),1),COLUMN(BP79)-('2.1 Kraftwerk allgemein'!$F$16-'1.1 Allgemein'!$I$22+1)))))/$F79,
SUM(OFFSET('2.5 CAPEX'!CD82,0,-MIN($F79-1,COLUMN(BP79)-1),1,MIN($F79,COLUMN(BP79))))/$F79)))))))</f>
        <v>0</v>
      </c>
      <c r="BZ79" s="199">
        <f ca="1">IF('2.1 Kraftwerk allgemein'!$F$15&lt;'1.1 Allgemein'!$I$22,
IF(OR(ISNUMBER($D79)=FALSE,$F79=""),"",
IF(AND('2.5 CAPEX'!$L82&lt;&gt;"x",'2.5 CAPEX'!$M82&lt;&gt;"x"),0,
IF($F79=0,0,
IF(BZ$4&lt;'2.1 Kraftwerk allgemein'!$F$16,0,
IF(BZ$4='2.1 Kraftwerk allgemein'!$F$16,'2.5 CAPEX'!$J82/$F79,
IF(BZ$4&lt;'2.1 Kraftwerk allgemein'!$F$16+$F79,
('2.5 CAPEX'!$J82+SUM(OFFSET('2.5 CAPEX'!CE82,0,-MIN(MAX($F79-1-('2.1 Kraftwerk allgemein'!$F$16-'2.1 Kraftwerk allgemein'!$F$15+1),0),COLUMN(BQ79)-1-('2.1 Kraftwerk allgemein'!$F$16-'2.1 Kraftwerk allgemein'!$F$15+1)),1,MIN(MAX($F79-('2.1 Kraftwerk allgemein'!$F$16-'2.1 Kraftwerk allgemein'!$F$15+1),1),COLUMN(BQ79)-('2.1 Kraftwerk allgemein'!$F$16-'2.1 Kraftwerk allgemein'!$F$15+1)))))/$F79,
SUM(OFFSET('2.5 CAPEX'!CE82,0,-MIN($F79-1,COLUMN(BQ79)-1),1,MIN($F79,COLUMN(BQ79))))/$F79)))))),
IF(OR(ISNUMBER($D79)=FALSE,$F79=""),"",
IF(AND('2.5 CAPEX'!$L82&lt;&gt;"x",'2.5 CAPEX'!$M82&lt;&gt;"x"),0,
IF($F79=0,0,
IF(BZ$4&lt;'2.1 Kraftwerk allgemein'!$F$16,0,
IF(BZ$4='2.1 Kraftwerk allgemein'!$F$16,'2.5 CAPEX'!$J82/$F79,
IF(BZ$4&lt;'2.1 Kraftwerk allgemein'!$F$16+$F79,
('2.5 CAPEX'!$J82+SUM(OFFSET('2.5 CAPEX'!CE82,0,-MIN(MAX($F79-1-('2.1 Kraftwerk allgemein'!$F$16-'1.1 Allgemein'!$I$22+1),0),COLUMN(BQ79)-1-('2.1 Kraftwerk allgemein'!$F$16-'1.1 Allgemein'!$I$22+1)),1,MIN(MAX($F79-('2.1 Kraftwerk allgemein'!$F$16-'1.1 Allgemein'!$I$22+1),1),COLUMN(BQ79)-('2.1 Kraftwerk allgemein'!$F$16-'1.1 Allgemein'!$I$22+1)))))/$F79,
SUM(OFFSET('2.5 CAPEX'!CE82,0,-MIN($F79-1,COLUMN(BQ79)-1),1,MIN($F79,COLUMN(BQ79))))/$F79)))))))</f>
        <v>0</v>
      </c>
      <c r="CA79" s="199">
        <f ca="1">IF('2.1 Kraftwerk allgemein'!$F$15&lt;'1.1 Allgemein'!$I$22,
IF(OR(ISNUMBER($D79)=FALSE,$F79=""),"",
IF(AND('2.5 CAPEX'!$L82&lt;&gt;"x",'2.5 CAPEX'!$M82&lt;&gt;"x"),0,
IF($F79=0,0,
IF(CA$4&lt;'2.1 Kraftwerk allgemein'!$F$16,0,
IF(CA$4='2.1 Kraftwerk allgemein'!$F$16,'2.5 CAPEX'!$J82/$F79,
IF(CA$4&lt;'2.1 Kraftwerk allgemein'!$F$16+$F79,
('2.5 CAPEX'!$J82+SUM(OFFSET('2.5 CAPEX'!CF82,0,-MIN(MAX($F79-1-('2.1 Kraftwerk allgemein'!$F$16-'2.1 Kraftwerk allgemein'!$F$15+1),0),COLUMN(BR79)-1-('2.1 Kraftwerk allgemein'!$F$16-'2.1 Kraftwerk allgemein'!$F$15+1)),1,MIN(MAX($F79-('2.1 Kraftwerk allgemein'!$F$16-'2.1 Kraftwerk allgemein'!$F$15+1),1),COLUMN(BR79)-('2.1 Kraftwerk allgemein'!$F$16-'2.1 Kraftwerk allgemein'!$F$15+1)))))/$F79,
SUM(OFFSET('2.5 CAPEX'!CF82,0,-MIN($F79-1,COLUMN(BR79)-1),1,MIN($F79,COLUMN(BR79))))/$F79)))))),
IF(OR(ISNUMBER($D79)=FALSE,$F79=""),"",
IF(AND('2.5 CAPEX'!$L82&lt;&gt;"x",'2.5 CAPEX'!$M82&lt;&gt;"x"),0,
IF($F79=0,0,
IF(CA$4&lt;'2.1 Kraftwerk allgemein'!$F$16,0,
IF(CA$4='2.1 Kraftwerk allgemein'!$F$16,'2.5 CAPEX'!$J82/$F79,
IF(CA$4&lt;'2.1 Kraftwerk allgemein'!$F$16+$F79,
('2.5 CAPEX'!$J82+SUM(OFFSET('2.5 CAPEX'!CF82,0,-MIN(MAX($F79-1-('2.1 Kraftwerk allgemein'!$F$16-'1.1 Allgemein'!$I$22+1),0),COLUMN(BR79)-1-('2.1 Kraftwerk allgemein'!$F$16-'1.1 Allgemein'!$I$22+1)),1,MIN(MAX($F79-('2.1 Kraftwerk allgemein'!$F$16-'1.1 Allgemein'!$I$22+1),1),COLUMN(BR79)-('2.1 Kraftwerk allgemein'!$F$16-'1.1 Allgemein'!$I$22+1)))))/$F79,
SUM(OFFSET('2.5 CAPEX'!CF82,0,-MIN($F79-1,COLUMN(BR79)-1),1,MIN($F79,COLUMN(BR79))))/$F79)))))))</f>
        <v>0</v>
      </c>
      <c r="CB79" s="199">
        <f ca="1">IF('2.1 Kraftwerk allgemein'!$F$15&lt;'1.1 Allgemein'!$I$22,
IF(OR(ISNUMBER($D79)=FALSE,$F79=""),"",
IF(AND('2.5 CAPEX'!$L82&lt;&gt;"x",'2.5 CAPEX'!$M82&lt;&gt;"x"),0,
IF($F79=0,0,
IF(CB$4&lt;'2.1 Kraftwerk allgemein'!$F$16,0,
IF(CB$4='2.1 Kraftwerk allgemein'!$F$16,'2.5 CAPEX'!$J82/$F79,
IF(CB$4&lt;'2.1 Kraftwerk allgemein'!$F$16+$F79,
('2.5 CAPEX'!$J82+SUM(OFFSET('2.5 CAPEX'!CG82,0,-MIN(MAX($F79-1-('2.1 Kraftwerk allgemein'!$F$16-'2.1 Kraftwerk allgemein'!$F$15+1),0),COLUMN(BS79)-1-('2.1 Kraftwerk allgemein'!$F$16-'2.1 Kraftwerk allgemein'!$F$15+1)),1,MIN(MAX($F79-('2.1 Kraftwerk allgemein'!$F$16-'2.1 Kraftwerk allgemein'!$F$15+1),1),COLUMN(BS79)-('2.1 Kraftwerk allgemein'!$F$16-'2.1 Kraftwerk allgemein'!$F$15+1)))))/$F79,
SUM(OFFSET('2.5 CAPEX'!CG82,0,-MIN($F79-1,COLUMN(BS79)-1),1,MIN($F79,COLUMN(BS79))))/$F79)))))),
IF(OR(ISNUMBER($D79)=FALSE,$F79=""),"",
IF(AND('2.5 CAPEX'!$L82&lt;&gt;"x",'2.5 CAPEX'!$M82&lt;&gt;"x"),0,
IF($F79=0,0,
IF(CB$4&lt;'2.1 Kraftwerk allgemein'!$F$16,0,
IF(CB$4='2.1 Kraftwerk allgemein'!$F$16,'2.5 CAPEX'!$J82/$F79,
IF(CB$4&lt;'2.1 Kraftwerk allgemein'!$F$16+$F79,
('2.5 CAPEX'!$J82+SUM(OFFSET('2.5 CAPEX'!CG82,0,-MIN(MAX($F79-1-('2.1 Kraftwerk allgemein'!$F$16-'1.1 Allgemein'!$I$22+1),0),COLUMN(BS79)-1-('2.1 Kraftwerk allgemein'!$F$16-'1.1 Allgemein'!$I$22+1)),1,MIN(MAX($F79-('2.1 Kraftwerk allgemein'!$F$16-'1.1 Allgemein'!$I$22+1),1),COLUMN(BS79)-('2.1 Kraftwerk allgemein'!$F$16-'1.1 Allgemein'!$I$22+1)))))/$F79,
SUM(OFFSET('2.5 CAPEX'!CG82,0,-MIN($F79-1,COLUMN(BS79)-1),1,MIN($F79,COLUMN(BS79))))/$F79)))))))</f>
        <v>0</v>
      </c>
      <c r="CC79" s="199">
        <f ca="1">IF('2.1 Kraftwerk allgemein'!$F$15&lt;'1.1 Allgemein'!$I$22,
IF(OR(ISNUMBER($D79)=FALSE,$F79=""),"",
IF(AND('2.5 CAPEX'!$L82&lt;&gt;"x",'2.5 CAPEX'!$M82&lt;&gt;"x"),0,
IF($F79=0,0,
IF(CC$4&lt;'2.1 Kraftwerk allgemein'!$F$16,0,
IF(CC$4='2.1 Kraftwerk allgemein'!$F$16,'2.5 CAPEX'!$J82/$F79,
IF(CC$4&lt;'2.1 Kraftwerk allgemein'!$F$16+$F79,
('2.5 CAPEX'!$J82+SUM(OFFSET('2.5 CAPEX'!CH82,0,-MIN(MAX($F79-1-('2.1 Kraftwerk allgemein'!$F$16-'2.1 Kraftwerk allgemein'!$F$15+1),0),COLUMN(BT79)-1-('2.1 Kraftwerk allgemein'!$F$16-'2.1 Kraftwerk allgemein'!$F$15+1)),1,MIN(MAX($F79-('2.1 Kraftwerk allgemein'!$F$16-'2.1 Kraftwerk allgemein'!$F$15+1),1),COLUMN(BT79)-('2.1 Kraftwerk allgemein'!$F$16-'2.1 Kraftwerk allgemein'!$F$15+1)))))/$F79,
SUM(OFFSET('2.5 CAPEX'!CH82,0,-MIN($F79-1,COLUMN(BT79)-1),1,MIN($F79,COLUMN(BT79))))/$F79)))))),
IF(OR(ISNUMBER($D79)=FALSE,$F79=""),"",
IF(AND('2.5 CAPEX'!$L82&lt;&gt;"x",'2.5 CAPEX'!$M82&lt;&gt;"x"),0,
IF($F79=0,0,
IF(CC$4&lt;'2.1 Kraftwerk allgemein'!$F$16,0,
IF(CC$4='2.1 Kraftwerk allgemein'!$F$16,'2.5 CAPEX'!$J82/$F79,
IF(CC$4&lt;'2.1 Kraftwerk allgemein'!$F$16+$F79,
('2.5 CAPEX'!$J82+SUM(OFFSET('2.5 CAPEX'!CH82,0,-MIN(MAX($F79-1-('2.1 Kraftwerk allgemein'!$F$16-'1.1 Allgemein'!$I$22+1),0),COLUMN(BT79)-1-('2.1 Kraftwerk allgemein'!$F$16-'1.1 Allgemein'!$I$22+1)),1,MIN(MAX($F79-('2.1 Kraftwerk allgemein'!$F$16-'1.1 Allgemein'!$I$22+1),1),COLUMN(BT79)-('2.1 Kraftwerk allgemein'!$F$16-'1.1 Allgemein'!$I$22+1)))))/$F79,
SUM(OFFSET('2.5 CAPEX'!CH82,0,-MIN($F79-1,COLUMN(BT79)-1),1,MIN($F79,COLUMN(BT79))))/$F79)))))))</f>
        <v>0</v>
      </c>
      <c r="CD79" s="199">
        <f ca="1">IF('2.1 Kraftwerk allgemein'!$F$15&lt;'1.1 Allgemein'!$I$22,
IF(OR(ISNUMBER($D79)=FALSE,$F79=""),"",
IF(AND('2.5 CAPEX'!$L82&lt;&gt;"x",'2.5 CAPEX'!$M82&lt;&gt;"x"),0,
IF($F79=0,0,
IF(CD$4&lt;'2.1 Kraftwerk allgemein'!$F$16,0,
IF(CD$4='2.1 Kraftwerk allgemein'!$F$16,'2.5 CAPEX'!$J82/$F79,
IF(CD$4&lt;'2.1 Kraftwerk allgemein'!$F$16+$F79,
('2.5 CAPEX'!$J82+SUM(OFFSET('2.5 CAPEX'!CI82,0,-MIN(MAX($F79-1-('2.1 Kraftwerk allgemein'!$F$16-'2.1 Kraftwerk allgemein'!$F$15+1),0),COLUMN(BU79)-1-('2.1 Kraftwerk allgemein'!$F$16-'2.1 Kraftwerk allgemein'!$F$15+1)),1,MIN(MAX($F79-('2.1 Kraftwerk allgemein'!$F$16-'2.1 Kraftwerk allgemein'!$F$15+1),1),COLUMN(BU79)-('2.1 Kraftwerk allgemein'!$F$16-'2.1 Kraftwerk allgemein'!$F$15+1)))))/$F79,
SUM(OFFSET('2.5 CAPEX'!CI82,0,-MIN($F79-1,COLUMN(BU79)-1),1,MIN($F79,COLUMN(BU79))))/$F79)))))),
IF(OR(ISNUMBER($D79)=FALSE,$F79=""),"",
IF(AND('2.5 CAPEX'!$L82&lt;&gt;"x",'2.5 CAPEX'!$M82&lt;&gt;"x"),0,
IF($F79=0,0,
IF(CD$4&lt;'2.1 Kraftwerk allgemein'!$F$16,0,
IF(CD$4='2.1 Kraftwerk allgemein'!$F$16,'2.5 CAPEX'!$J82/$F79,
IF(CD$4&lt;'2.1 Kraftwerk allgemein'!$F$16+$F79,
('2.5 CAPEX'!$J82+SUM(OFFSET('2.5 CAPEX'!CI82,0,-MIN(MAX($F79-1-('2.1 Kraftwerk allgemein'!$F$16-'1.1 Allgemein'!$I$22+1),0),COLUMN(BU79)-1-('2.1 Kraftwerk allgemein'!$F$16-'1.1 Allgemein'!$I$22+1)),1,MIN(MAX($F79-('2.1 Kraftwerk allgemein'!$F$16-'1.1 Allgemein'!$I$22+1),1),COLUMN(BU79)-('2.1 Kraftwerk allgemein'!$F$16-'1.1 Allgemein'!$I$22+1)))))/$F79,
SUM(OFFSET('2.5 CAPEX'!CI82,0,-MIN($F79-1,COLUMN(BU79)-1),1,MIN($F79,COLUMN(BU79))))/$F79)))))))</f>
        <v>0</v>
      </c>
      <c r="CE79" s="199">
        <f ca="1">IF('2.1 Kraftwerk allgemein'!$F$15&lt;'1.1 Allgemein'!$I$22,
IF(OR(ISNUMBER($D79)=FALSE,$F79=""),"",
IF(AND('2.5 CAPEX'!$L82&lt;&gt;"x",'2.5 CAPEX'!$M82&lt;&gt;"x"),0,
IF($F79=0,0,
IF(CE$4&lt;'2.1 Kraftwerk allgemein'!$F$16,0,
IF(CE$4='2.1 Kraftwerk allgemein'!$F$16,'2.5 CAPEX'!$J82/$F79,
IF(CE$4&lt;'2.1 Kraftwerk allgemein'!$F$16+$F79,
('2.5 CAPEX'!$J82+SUM(OFFSET('2.5 CAPEX'!CJ82,0,-MIN(MAX($F79-1-('2.1 Kraftwerk allgemein'!$F$16-'2.1 Kraftwerk allgemein'!$F$15+1),0),COLUMN(BV79)-1-('2.1 Kraftwerk allgemein'!$F$16-'2.1 Kraftwerk allgemein'!$F$15+1)),1,MIN(MAX($F79-('2.1 Kraftwerk allgemein'!$F$16-'2.1 Kraftwerk allgemein'!$F$15+1),1),COLUMN(BV79)-('2.1 Kraftwerk allgemein'!$F$16-'2.1 Kraftwerk allgemein'!$F$15+1)))))/$F79,
SUM(OFFSET('2.5 CAPEX'!CJ82,0,-MIN($F79-1,COLUMN(BV79)-1),1,MIN($F79,COLUMN(BV79))))/$F79)))))),
IF(OR(ISNUMBER($D79)=FALSE,$F79=""),"",
IF(AND('2.5 CAPEX'!$L82&lt;&gt;"x",'2.5 CAPEX'!$M82&lt;&gt;"x"),0,
IF($F79=0,0,
IF(CE$4&lt;'2.1 Kraftwerk allgemein'!$F$16,0,
IF(CE$4='2.1 Kraftwerk allgemein'!$F$16,'2.5 CAPEX'!$J82/$F79,
IF(CE$4&lt;'2.1 Kraftwerk allgemein'!$F$16+$F79,
('2.5 CAPEX'!$J82+SUM(OFFSET('2.5 CAPEX'!CJ82,0,-MIN(MAX($F79-1-('2.1 Kraftwerk allgemein'!$F$16-'1.1 Allgemein'!$I$22+1),0),COLUMN(BV79)-1-('2.1 Kraftwerk allgemein'!$F$16-'1.1 Allgemein'!$I$22+1)),1,MIN(MAX($F79-('2.1 Kraftwerk allgemein'!$F$16-'1.1 Allgemein'!$I$22+1),1),COLUMN(BV79)-('2.1 Kraftwerk allgemein'!$F$16-'1.1 Allgemein'!$I$22+1)))))/$F79,
SUM(OFFSET('2.5 CAPEX'!CJ82,0,-MIN($F79-1,COLUMN(BV79)-1),1,MIN($F79,COLUMN(BV79))))/$F79)))))))</f>
        <v>0</v>
      </c>
      <c r="CF79" s="199">
        <f ca="1">IF('2.1 Kraftwerk allgemein'!$F$15&lt;'1.1 Allgemein'!$I$22,
IF(OR(ISNUMBER($D79)=FALSE,$F79=""),"",
IF(AND('2.5 CAPEX'!$L82&lt;&gt;"x",'2.5 CAPEX'!$M82&lt;&gt;"x"),0,
IF($F79=0,0,
IF(CF$4&lt;'2.1 Kraftwerk allgemein'!$F$16,0,
IF(CF$4='2.1 Kraftwerk allgemein'!$F$16,'2.5 CAPEX'!$J82/$F79,
IF(CF$4&lt;'2.1 Kraftwerk allgemein'!$F$16+$F79,
('2.5 CAPEX'!$J82+SUM(OFFSET('2.5 CAPEX'!CK82,0,-MIN(MAX($F79-1-('2.1 Kraftwerk allgemein'!$F$16-'2.1 Kraftwerk allgemein'!$F$15+1),0),COLUMN(BW79)-1-('2.1 Kraftwerk allgemein'!$F$16-'2.1 Kraftwerk allgemein'!$F$15+1)),1,MIN(MAX($F79-('2.1 Kraftwerk allgemein'!$F$16-'2.1 Kraftwerk allgemein'!$F$15+1),1),COLUMN(BW79)-('2.1 Kraftwerk allgemein'!$F$16-'2.1 Kraftwerk allgemein'!$F$15+1)))))/$F79,
SUM(OFFSET('2.5 CAPEX'!CK82,0,-MIN($F79-1,COLUMN(BW79)-1),1,MIN($F79,COLUMN(BW79))))/$F79)))))),
IF(OR(ISNUMBER($D79)=FALSE,$F79=""),"",
IF(AND('2.5 CAPEX'!$L82&lt;&gt;"x",'2.5 CAPEX'!$M82&lt;&gt;"x"),0,
IF($F79=0,0,
IF(CF$4&lt;'2.1 Kraftwerk allgemein'!$F$16,0,
IF(CF$4='2.1 Kraftwerk allgemein'!$F$16,'2.5 CAPEX'!$J82/$F79,
IF(CF$4&lt;'2.1 Kraftwerk allgemein'!$F$16+$F79,
('2.5 CAPEX'!$J82+SUM(OFFSET('2.5 CAPEX'!CK82,0,-MIN(MAX($F79-1-('2.1 Kraftwerk allgemein'!$F$16-'1.1 Allgemein'!$I$22+1),0),COLUMN(BW79)-1-('2.1 Kraftwerk allgemein'!$F$16-'1.1 Allgemein'!$I$22+1)),1,MIN(MAX($F79-('2.1 Kraftwerk allgemein'!$F$16-'1.1 Allgemein'!$I$22+1),1),COLUMN(BW79)-('2.1 Kraftwerk allgemein'!$F$16-'1.1 Allgemein'!$I$22+1)))))/$F79,
SUM(OFFSET('2.5 CAPEX'!CK82,0,-MIN($F79-1,COLUMN(BW79)-1),1,MIN($F79,COLUMN(BW79))))/$F79)))))))</f>
        <v>0</v>
      </c>
      <c r="CG79" s="199">
        <f ca="1">IF('2.1 Kraftwerk allgemein'!$F$15&lt;'1.1 Allgemein'!$I$22,
IF(OR(ISNUMBER($D79)=FALSE,$F79=""),"",
IF(AND('2.5 CAPEX'!$L82&lt;&gt;"x",'2.5 CAPEX'!$M82&lt;&gt;"x"),0,
IF($F79=0,0,
IF(CG$4&lt;'2.1 Kraftwerk allgemein'!$F$16,0,
IF(CG$4='2.1 Kraftwerk allgemein'!$F$16,'2.5 CAPEX'!$J82/$F79,
IF(CG$4&lt;'2.1 Kraftwerk allgemein'!$F$16+$F79,
('2.5 CAPEX'!$J82+SUM(OFFSET('2.5 CAPEX'!CL82,0,-MIN(MAX($F79-1-('2.1 Kraftwerk allgemein'!$F$16-'2.1 Kraftwerk allgemein'!$F$15+1),0),COLUMN(BX79)-1-('2.1 Kraftwerk allgemein'!$F$16-'2.1 Kraftwerk allgemein'!$F$15+1)),1,MIN(MAX($F79-('2.1 Kraftwerk allgemein'!$F$16-'2.1 Kraftwerk allgemein'!$F$15+1),1),COLUMN(BX79)-('2.1 Kraftwerk allgemein'!$F$16-'2.1 Kraftwerk allgemein'!$F$15+1)))))/$F79,
SUM(OFFSET('2.5 CAPEX'!CL82,0,-MIN($F79-1,COLUMN(BX79)-1),1,MIN($F79,COLUMN(BX79))))/$F79)))))),
IF(OR(ISNUMBER($D79)=FALSE,$F79=""),"",
IF(AND('2.5 CAPEX'!$L82&lt;&gt;"x",'2.5 CAPEX'!$M82&lt;&gt;"x"),0,
IF($F79=0,0,
IF(CG$4&lt;'2.1 Kraftwerk allgemein'!$F$16,0,
IF(CG$4='2.1 Kraftwerk allgemein'!$F$16,'2.5 CAPEX'!$J82/$F79,
IF(CG$4&lt;'2.1 Kraftwerk allgemein'!$F$16+$F79,
('2.5 CAPEX'!$J82+SUM(OFFSET('2.5 CAPEX'!CL82,0,-MIN(MAX($F79-1-('2.1 Kraftwerk allgemein'!$F$16-'1.1 Allgemein'!$I$22+1),0),COLUMN(BX79)-1-('2.1 Kraftwerk allgemein'!$F$16-'1.1 Allgemein'!$I$22+1)),1,MIN(MAX($F79-('2.1 Kraftwerk allgemein'!$F$16-'1.1 Allgemein'!$I$22+1),1),COLUMN(BX79)-('2.1 Kraftwerk allgemein'!$F$16-'1.1 Allgemein'!$I$22+1)))))/$F79,
SUM(OFFSET('2.5 CAPEX'!CL82,0,-MIN($F79-1,COLUMN(BX79)-1),1,MIN($F79,COLUMN(BX79))))/$F79)))))))</f>
        <v>0</v>
      </c>
      <c r="CH79" s="199">
        <f ca="1">IF('2.1 Kraftwerk allgemein'!$F$15&lt;'1.1 Allgemein'!$I$22,
IF(OR(ISNUMBER($D79)=FALSE,$F79=""),"",
IF(AND('2.5 CAPEX'!$L82&lt;&gt;"x",'2.5 CAPEX'!$M82&lt;&gt;"x"),0,
IF($F79=0,0,
IF(CH$4&lt;'2.1 Kraftwerk allgemein'!$F$16,0,
IF(CH$4='2.1 Kraftwerk allgemein'!$F$16,'2.5 CAPEX'!$J82/$F79,
IF(CH$4&lt;'2.1 Kraftwerk allgemein'!$F$16+$F79,
('2.5 CAPEX'!$J82+SUM(OFFSET('2.5 CAPEX'!CM82,0,-MIN(MAX($F79-1-('2.1 Kraftwerk allgemein'!$F$16-'2.1 Kraftwerk allgemein'!$F$15+1),0),COLUMN(BY79)-1-('2.1 Kraftwerk allgemein'!$F$16-'2.1 Kraftwerk allgemein'!$F$15+1)),1,MIN(MAX($F79-('2.1 Kraftwerk allgemein'!$F$16-'2.1 Kraftwerk allgemein'!$F$15+1),1),COLUMN(BY79)-('2.1 Kraftwerk allgemein'!$F$16-'2.1 Kraftwerk allgemein'!$F$15+1)))))/$F79,
SUM(OFFSET('2.5 CAPEX'!CM82,0,-MIN($F79-1,COLUMN(BY79)-1),1,MIN($F79,COLUMN(BY79))))/$F79)))))),
IF(OR(ISNUMBER($D79)=FALSE,$F79=""),"",
IF(AND('2.5 CAPEX'!$L82&lt;&gt;"x",'2.5 CAPEX'!$M82&lt;&gt;"x"),0,
IF($F79=0,0,
IF(CH$4&lt;'2.1 Kraftwerk allgemein'!$F$16,0,
IF(CH$4='2.1 Kraftwerk allgemein'!$F$16,'2.5 CAPEX'!$J82/$F79,
IF(CH$4&lt;'2.1 Kraftwerk allgemein'!$F$16+$F79,
('2.5 CAPEX'!$J82+SUM(OFFSET('2.5 CAPEX'!CM82,0,-MIN(MAX($F79-1-('2.1 Kraftwerk allgemein'!$F$16-'1.1 Allgemein'!$I$22+1),0),COLUMN(BY79)-1-('2.1 Kraftwerk allgemein'!$F$16-'1.1 Allgemein'!$I$22+1)),1,MIN(MAX($F79-('2.1 Kraftwerk allgemein'!$F$16-'1.1 Allgemein'!$I$22+1),1),COLUMN(BY79)-('2.1 Kraftwerk allgemein'!$F$16-'1.1 Allgemein'!$I$22+1)))))/$F79,
SUM(OFFSET('2.5 CAPEX'!CM82,0,-MIN($F79-1,COLUMN(BY79)-1),1,MIN($F79,COLUMN(BY79))))/$F79)))))))</f>
        <v>0</v>
      </c>
      <c r="CI79" s="199">
        <f ca="1">IF('2.1 Kraftwerk allgemein'!$F$15&lt;'1.1 Allgemein'!$I$22,
IF(OR(ISNUMBER($D79)=FALSE,$F79=""),"",
IF(AND('2.5 CAPEX'!$L82&lt;&gt;"x",'2.5 CAPEX'!$M82&lt;&gt;"x"),0,
IF($F79=0,0,
IF(CI$4&lt;'2.1 Kraftwerk allgemein'!$F$16,0,
IF(CI$4='2.1 Kraftwerk allgemein'!$F$16,'2.5 CAPEX'!$J82/$F79,
IF(CI$4&lt;'2.1 Kraftwerk allgemein'!$F$16+$F79,
('2.5 CAPEX'!$J82+SUM(OFFSET('2.5 CAPEX'!CN82,0,-MIN(MAX($F79-1-('2.1 Kraftwerk allgemein'!$F$16-'2.1 Kraftwerk allgemein'!$F$15+1),0),COLUMN(BZ79)-1-('2.1 Kraftwerk allgemein'!$F$16-'2.1 Kraftwerk allgemein'!$F$15+1)),1,MIN(MAX($F79-('2.1 Kraftwerk allgemein'!$F$16-'2.1 Kraftwerk allgemein'!$F$15+1),1),COLUMN(BZ79)-('2.1 Kraftwerk allgemein'!$F$16-'2.1 Kraftwerk allgemein'!$F$15+1)))))/$F79,
SUM(OFFSET('2.5 CAPEX'!CN82,0,-MIN($F79-1,COLUMN(BZ79)-1),1,MIN($F79,COLUMN(BZ79))))/$F79)))))),
IF(OR(ISNUMBER($D79)=FALSE,$F79=""),"",
IF(AND('2.5 CAPEX'!$L82&lt;&gt;"x",'2.5 CAPEX'!$M82&lt;&gt;"x"),0,
IF($F79=0,0,
IF(CI$4&lt;'2.1 Kraftwerk allgemein'!$F$16,0,
IF(CI$4='2.1 Kraftwerk allgemein'!$F$16,'2.5 CAPEX'!$J82/$F79,
IF(CI$4&lt;'2.1 Kraftwerk allgemein'!$F$16+$F79,
('2.5 CAPEX'!$J82+SUM(OFFSET('2.5 CAPEX'!CN82,0,-MIN(MAX($F79-1-('2.1 Kraftwerk allgemein'!$F$16-'1.1 Allgemein'!$I$22+1),0),COLUMN(BZ79)-1-('2.1 Kraftwerk allgemein'!$F$16-'1.1 Allgemein'!$I$22+1)),1,MIN(MAX($F79-('2.1 Kraftwerk allgemein'!$F$16-'1.1 Allgemein'!$I$22+1),1),COLUMN(BZ79)-('2.1 Kraftwerk allgemein'!$F$16-'1.1 Allgemein'!$I$22+1)))))/$F79,
SUM(OFFSET('2.5 CAPEX'!CN82,0,-MIN($F79-1,COLUMN(BZ79)-1),1,MIN($F79,COLUMN(BZ79))))/$F79)))))))</f>
        <v>0</v>
      </c>
      <c r="CJ79" s="199">
        <f ca="1">IF('2.1 Kraftwerk allgemein'!$F$15&lt;'1.1 Allgemein'!$I$22,
IF(OR(ISNUMBER($D79)=FALSE,$F79=""),"",
IF(AND('2.5 CAPEX'!$L82&lt;&gt;"x",'2.5 CAPEX'!$M82&lt;&gt;"x"),0,
IF($F79=0,0,
IF(CJ$4&lt;'2.1 Kraftwerk allgemein'!$F$16,0,
IF(CJ$4='2.1 Kraftwerk allgemein'!$F$16,'2.5 CAPEX'!$J82/$F79,
IF(CJ$4&lt;'2.1 Kraftwerk allgemein'!$F$16+$F79,
('2.5 CAPEX'!$J82+SUM(OFFSET('2.5 CAPEX'!CO82,0,-MIN(MAX($F79-1-('2.1 Kraftwerk allgemein'!$F$16-'2.1 Kraftwerk allgemein'!$F$15+1),0),COLUMN(CA79)-1-('2.1 Kraftwerk allgemein'!$F$16-'2.1 Kraftwerk allgemein'!$F$15+1)),1,MIN(MAX($F79-('2.1 Kraftwerk allgemein'!$F$16-'2.1 Kraftwerk allgemein'!$F$15+1),1),COLUMN(CA79)-('2.1 Kraftwerk allgemein'!$F$16-'2.1 Kraftwerk allgemein'!$F$15+1)))))/$F79,
SUM(OFFSET('2.5 CAPEX'!CO82,0,-MIN($F79-1,COLUMN(CA79)-1),1,MIN($F79,COLUMN(CA79))))/$F79)))))),
IF(OR(ISNUMBER($D79)=FALSE,$F79=""),"",
IF(AND('2.5 CAPEX'!$L82&lt;&gt;"x",'2.5 CAPEX'!$M82&lt;&gt;"x"),0,
IF($F79=0,0,
IF(CJ$4&lt;'2.1 Kraftwerk allgemein'!$F$16,0,
IF(CJ$4='2.1 Kraftwerk allgemein'!$F$16,'2.5 CAPEX'!$J82/$F79,
IF(CJ$4&lt;'2.1 Kraftwerk allgemein'!$F$16+$F79,
('2.5 CAPEX'!$J82+SUM(OFFSET('2.5 CAPEX'!CO82,0,-MIN(MAX($F79-1-('2.1 Kraftwerk allgemein'!$F$16-'1.1 Allgemein'!$I$22+1),0),COLUMN(CA79)-1-('2.1 Kraftwerk allgemein'!$F$16-'1.1 Allgemein'!$I$22+1)),1,MIN(MAX($F79-('2.1 Kraftwerk allgemein'!$F$16-'1.1 Allgemein'!$I$22+1),1),COLUMN(CA79)-('2.1 Kraftwerk allgemein'!$F$16-'1.1 Allgemein'!$I$22+1)))))/$F79,
SUM(OFFSET('2.5 CAPEX'!CO82,0,-MIN($F79-1,COLUMN(CA79)-1),1,MIN($F79,COLUMN(CA79))))/$F79)))))))</f>
        <v>0</v>
      </c>
      <c r="CK79" s="199">
        <f ca="1">IF('2.1 Kraftwerk allgemein'!$F$15&lt;'1.1 Allgemein'!$I$22,
IF(OR(ISNUMBER($D79)=FALSE,$F79=""),"",
IF(AND('2.5 CAPEX'!$L82&lt;&gt;"x",'2.5 CAPEX'!$M82&lt;&gt;"x"),0,
IF($F79=0,0,
IF(CK$4&lt;'2.1 Kraftwerk allgemein'!$F$16,0,
IF(CK$4='2.1 Kraftwerk allgemein'!$F$16,'2.5 CAPEX'!$J82/$F79,
IF(CK$4&lt;'2.1 Kraftwerk allgemein'!$F$16+$F79,
('2.5 CAPEX'!$J82+SUM(OFFSET('2.5 CAPEX'!CP82,0,-MIN(MAX($F79-1-('2.1 Kraftwerk allgemein'!$F$16-'2.1 Kraftwerk allgemein'!$F$15+1),0),COLUMN(CB79)-1-('2.1 Kraftwerk allgemein'!$F$16-'2.1 Kraftwerk allgemein'!$F$15+1)),1,MIN(MAX($F79-('2.1 Kraftwerk allgemein'!$F$16-'2.1 Kraftwerk allgemein'!$F$15+1),1),COLUMN(CB79)-('2.1 Kraftwerk allgemein'!$F$16-'2.1 Kraftwerk allgemein'!$F$15+1)))))/$F79,
SUM(OFFSET('2.5 CAPEX'!CP82,0,-MIN($F79-1,COLUMN(CB79)-1),1,MIN($F79,COLUMN(CB79))))/$F79)))))),
IF(OR(ISNUMBER($D79)=FALSE,$F79=""),"",
IF(AND('2.5 CAPEX'!$L82&lt;&gt;"x",'2.5 CAPEX'!$M82&lt;&gt;"x"),0,
IF($F79=0,0,
IF(CK$4&lt;'2.1 Kraftwerk allgemein'!$F$16,0,
IF(CK$4='2.1 Kraftwerk allgemein'!$F$16,'2.5 CAPEX'!$J82/$F79,
IF(CK$4&lt;'2.1 Kraftwerk allgemein'!$F$16+$F79,
('2.5 CAPEX'!$J82+SUM(OFFSET('2.5 CAPEX'!CP82,0,-MIN(MAX($F79-1-('2.1 Kraftwerk allgemein'!$F$16-'1.1 Allgemein'!$I$22+1),0),COLUMN(CB79)-1-('2.1 Kraftwerk allgemein'!$F$16-'1.1 Allgemein'!$I$22+1)),1,MIN(MAX($F79-('2.1 Kraftwerk allgemein'!$F$16-'1.1 Allgemein'!$I$22+1),1),COLUMN(CB79)-('2.1 Kraftwerk allgemein'!$F$16-'1.1 Allgemein'!$I$22+1)))))/$F79,
SUM(OFFSET('2.5 CAPEX'!CP82,0,-MIN($F79-1,COLUMN(CB79)-1),1,MIN($F79,COLUMN(CB79))))/$F79)))))))</f>
        <v>0</v>
      </c>
      <c r="CL79" s="199">
        <f ca="1">IF('2.1 Kraftwerk allgemein'!$F$15&lt;'1.1 Allgemein'!$I$22,
IF(OR(ISNUMBER($D79)=FALSE,$F79=""),"",
IF(AND('2.5 CAPEX'!$L82&lt;&gt;"x",'2.5 CAPEX'!$M82&lt;&gt;"x"),0,
IF($F79=0,0,
IF(CL$4&lt;'2.1 Kraftwerk allgemein'!$F$16,0,
IF(CL$4='2.1 Kraftwerk allgemein'!$F$16,'2.5 CAPEX'!$J82/$F79,
IF(CL$4&lt;'2.1 Kraftwerk allgemein'!$F$16+$F79,
('2.5 CAPEX'!$J82+SUM(OFFSET('2.5 CAPEX'!CQ82,0,-MIN(MAX($F79-1-('2.1 Kraftwerk allgemein'!$F$16-'2.1 Kraftwerk allgemein'!$F$15+1),0),COLUMN(CC79)-1-('2.1 Kraftwerk allgemein'!$F$16-'2.1 Kraftwerk allgemein'!$F$15+1)),1,MIN(MAX($F79-('2.1 Kraftwerk allgemein'!$F$16-'2.1 Kraftwerk allgemein'!$F$15+1),1),COLUMN(CC79)-('2.1 Kraftwerk allgemein'!$F$16-'2.1 Kraftwerk allgemein'!$F$15+1)))))/$F79,
SUM(OFFSET('2.5 CAPEX'!CQ82,0,-MIN($F79-1,COLUMN(CC79)-1),1,MIN($F79,COLUMN(CC79))))/$F79)))))),
IF(OR(ISNUMBER($D79)=FALSE,$F79=""),"",
IF(AND('2.5 CAPEX'!$L82&lt;&gt;"x",'2.5 CAPEX'!$M82&lt;&gt;"x"),0,
IF($F79=0,0,
IF(CL$4&lt;'2.1 Kraftwerk allgemein'!$F$16,0,
IF(CL$4='2.1 Kraftwerk allgemein'!$F$16,'2.5 CAPEX'!$J82/$F79,
IF(CL$4&lt;'2.1 Kraftwerk allgemein'!$F$16+$F79,
('2.5 CAPEX'!$J82+SUM(OFFSET('2.5 CAPEX'!CQ82,0,-MIN(MAX($F79-1-('2.1 Kraftwerk allgemein'!$F$16-'1.1 Allgemein'!$I$22+1),0),COLUMN(CC79)-1-('2.1 Kraftwerk allgemein'!$F$16-'1.1 Allgemein'!$I$22+1)),1,MIN(MAX($F79-('2.1 Kraftwerk allgemein'!$F$16-'1.1 Allgemein'!$I$22+1),1),COLUMN(CC79)-('2.1 Kraftwerk allgemein'!$F$16-'1.1 Allgemein'!$I$22+1)))))/$F79,
SUM(OFFSET('2.5 CAPEX'!CQ82,0,-MIN($F79-1,COLUMN(CC79)-1),1,MIN($F79,COLUMN(CC79))))/$F79)))))))</f>
        <v>0</v>
      </c>
      <c r="CM79" s="199">
        <f ca="1">IF('2.1 Kraftwerk allgemein'!$F$15&lt;'1.1 Allgemein'!$I$22,
IF(OR(ISNUMBER($D79)=FALSE,$F79=""),"",
IF(AND('2.5 CAPEX'!$L82&lt;&gt;"x",'2.5 CAPEX'!$M82&lt;&gt;"x"),0,
IF($F79=0,0,
IF(CM$4&lt;'2.1 Kraftwerk allgemein'!$F$16,0,
IF(CM$4='2.1 Kraftwerk allgemein'!$F$16,'2.5 CAPEX'!$J82/$F79,
IF(CM$4&lt;'2.1 Kraftwerk allgemein'!$F$16+$F79,
('2.5 CAPEX'!$J82+SUM(OFFSET('2.5 CAPEX'!CR82,0,-MIN(MAX($F79-1-('2.1 Kraftwerk allgemein'!$F$16-'2.1 Kraftwerk allgemein'!$F$15+1),0),COLUMN(CD79)-1-('2.1 Kraftwerk allgemein'!$F$16-'2.1 Kraftwerk allgemein'!$F$15+1)),1,MIN(MAX($F79-('2.1 Kraftwerk allgemein'!$F$16-'2.1 Kraftwerk allgemein'!$F$15+1),1),COLUMN(CD79)-('2.1 Kraftwerk allgemein'!$F$16-'2.1 Kraftwerk allgemein'!$F$15+1)))))/$F79,
SUM(OFFSET('2.5 CAPEX'!CR82,0,-MIN($F79-1,COLUMN(CD79)-1),1,MIN($F79,COLUMN(CD79))))/$F79)))))),
IF(OR(ISNUMBER($D79)=FALSE,$F79=""),"",
IF(AND('2.5 CAPEX'!$L82&lt;&gt;"x",'2.5 CAPEX'!$M82&lt;&gt;"x"),0,
IF($F79=0,0,
IF(CM$4&lt;'2.1 Kraftwerk allgemein'!$F$16,0,
IF(CM$4='2.1 Kraftwerk allgemein'!$F$16,'2.5 CAPEX'!$J82/$F79,
IF(CM$4&lt;'2.1 Kraftwerk allgemein'!$F$16+$F79,
('2.5 CAPEX'!$J82+SUM(OFFSET('2.5 CAPEX'!CR82,0,-MIN(MAX($F79-1-('2.1 Kraftwerk allgemein'!$F$16-'1.1 Allgemein'!$I$22+1),0),COLUMN(CD79)-1-('2.1 Kraftwerk allgemein'!$F$16-'1.1 Allgemein'!$I$22+1)),1,MIN(MAX($F79-('2.1 Kraftwerk allgemein'!$F$16-'1.1 Allgemein'!$I$22+1),1),COLUMN(CD79)-('2.1 Kraftwerk allgemein'!$F$16-'1.1 Allgemein'!$I$22+1)))))/$F79,
SUM(OFFSET('2.5 CAPEX'!CR82,0,-MIN($F79-1,COLUMN(CD79)-1),1,MIN($F79,COLUMN(CD79))))/$F79)))))))</f>
        <v>0</v>
      </c>
      <c r="CN79" s="199">
        <f ca="1">IF('2.1 Kraftwerk allgemein'!$F$15&lt;'1.1 Allgemein'!$I$22,
IF(OR(ISNUMBER($D79)=FALSE,$F79=""),"",
IF(AND('2.5 CAPEX'!$L82&lt;&gt;"x",'2.5 CAPEX'!$M82&lt;&gt;"x"),0,
IF($F79=0,0,
IF(CN$4&lt;'2.1 Kraftwerk allgemein'!$F$16,0,
IF(CN$4='2.1 Kraftwerk allgemein'!$F$16,'2.5 CAPEX'!$J82/$F79,
IF(CN$4&lt;'2.1 Kraftwerk allgemein'!$F$16+$F79,
('2.5 CAPEX'!$J82+SUM(OFFSET('2.5 CAPEX'!CS82,0,-MIN(MAX($F79-1-('2.1 Kraftwerk allgemein'!$F$16-'2.1 Kraftwerk allgemein'!$F$15+1),0),COLUMN(CE79)-1-('2.1 Kraftwerk allgemein'!$F$16-'2.1 Kraftwerk allgemein'!$F$15+1)),1,MIN(MAX($F79-('2.1 Kraftwerk allgemein'!$F$16-'2.1 Kraftwerk allgemein'!$F$15+1),1),COLUMN(CE79)-('2.1 Kraftwerk allgemein'!$F$16-'2.1 Kraftwerk allgemein'!$F$15+1)))))/$F79,
SUM(OFFSET('2.5 CAPEX'!CS82,0,-MIN($F79-1,COLUMN(CE79)-1),1,MIN($F79,COLUMN(CE79))))/$F79)))))),
IF(OR(ISNUMBER($D79)=FALSE,$F79=""),"",
IF(AND('2.5 CAPEX'!$L82&lt;&gt;"x",'2.5 CAPEX'!$M82&lt;&gt;"x"),0,
IF($F79=0,0,
IF(CN$4&lt;'2.1 Kraftwerk allgemein'!$F$16,0,
IF(CN$4='2.1 Kraftwerk allgemein'!$F$16,'2.5 CAPEX'!$J82/$F79,
IF(CN$4&lt;'2.1 Kraftwerk allgemein'!$F$16+$F79,
('2.5 CAPEX'!$J82+SUM(OFFSET('2.5 CAPEX'!CS82,0,-MIN(MAX($F79-1-('2.1 Kraftwerk allgemein'!$F$16-'1.1 Allgemein'!$I$22+1),0),COLUMN(CE79)-1-('2.1 Kraftwerk allgemein'!$F$16-'1.1 Allgemein'!$I$22+1)),1,MIN(MAX($F79-('2.1 Kraftwerk allgemein'!$F$16-'1.1 Allgemein'!$I$22+1),1),COLUMN(CE79)-('2.1 Kraftwerk allgemein'!$F$16-'1.1 Allgemein'!$I$22+1)))))/$F79,
SUM(OFFSET('2.5 CAPEX'!CS82,0,-MIN($F79-1,COLUMN(CE79)-1),1,MIN($F79,COLUMN(CE79))))/$F79)))))))</f>
        <v>0</v>
      </c>
      <c r="CO79" s="199">
        <f ca="1">IF('2.1 Kraftwerk allgemein'!$F$15&lt;'1.1 Allgemein'!$I$22,
IF(OR(ISNUMBER($D79)=FALSE,$F79=""),"",
IF(AND('2.5 CAPEX'!$L82&lt;&gt;"x",'2.5 CAPEX'!$M82&lt;&gt;"x"),0,
IF($F79=0,0,
IF(CO$4&lt;'2.1 Kraftwerk allgemein'!$F$16,0,
IF(CO$4='2.1 Kraftwerk allgemein'!$F$16,'2.5 CAPEX'!$J82/$F79,
IF(CO$4&lt;'2.1 Kraftwerk allgemein'!$F$16+$F79,
('2.5 CAPEX'!$J82+SUM(OFFSET('2.5 CAPEX'!CT82,0,-MIN(MAX($F79-1-('2.1 Kraftwerk allgemein'!$F$16-'2.1 Kraftwerk allgemein'!$F$15+1),0),COLUMN(CF79)-1-('2.1 Kraftwerk allgemein'!$F$16-'2.1 Kraftwerk allgemein'!$F$15+1)),1,MIN(MAX($F79-('2.1 Kraftwerk allgemein'!$F$16-'2.1 Kraftwerk allgemein'!$F$15+1),1),COLUMN(CF79)-('2.1 Kraftwerk allgemein'!$F$16-'2.1 Kraftwerk allgemein'!$F$15+1)))))/$F79,
SUM(OFFSET('2.5 CAPEX'!CT82,0,-MIN($F79-1,COLUMN(CF79)-1),1,MIN($F79,COLUMN(CF79))))/$F79)))))),
IF(OR(ISNUMBER($D79)=FALSE,$F79=""),"",
IF(AND('2.5 CAPEX'!$L82&lt;&gt;"x",'2.5 CAPEX'!$M82&lt;&gt;"x"),0,
IF($F79=0,0,
IF(CO$4&lt;'2.1 Kraftwerk allgemein'!$F$16,0,
IF(CO$4='2.1 Kraftwerk allgemein'!$F$16,'2.5 CAPEX'!$J82/$F79,
IF(CO$4&lt;'2.1 Kraftwerk allgemein'!$F$16+$F79,
('2.5 CAPEX'!$J82+SUM(OFFSET('2.5 CAPEX'!CT82,0,-MIN(MAX($F79-1-('2.1 Kraftwerk allgemein'!$F$16-'1.1 Allgemein'!$I$22+1),0),COLUMN(CF79)-1-('2.1 Kraftwerk allgemein'!$F$16-'1.1 Allgemein'!$I$22+1)),1,MIN(MAX($F79-('2.1 Kraftwerk allgemein'!$F$16-'1.1 Allgemein'!$I$22+1),1),COLUMN(CF79)-('2.1 Kraftwerk allgemein'!$F$16-'1.1 Allgemein'!$I$22+1)))))/$F79,
SUM(OFFSET('2.5 CAPEX'!CT82,0,-MIN($F79-1,COLUMN(CF79)-1),1,MIN($F79,COLUMN(CF79))))/$F79)))))))</f>
        <v>0</v>
      </c>
      <c r="CP79" s="199">
        <f ca="1">IF('2.1 Kraftwerk allgemein'!$F$15&lt;'1.1 Allgemein'!$I$22,
IF(OR(ISNUMBER($D79)=FALSE,$F79=""),"",
IF(AND('2.5 CAPEX'!$L82&lt;&gt;"x",'2.5 CAPEX'!$M82&lt;&gt;"x"),0,
IF($F79=0,0,
IF(CP$4&lt;'2.1 Kraftwerk allgemein'!$F$16,0,
IF(CP$4='2.1 Kraftwerk allgemein'!$F$16,'2.5 CAPEX'!$J82/$F79,
IF(CP$4&lt;'2.1 Kraftwerk allgemein'!$F$16+$F79,
('2.5 CAPEX'!$J82+SUM(OFFSET('2.5 CAPEX'!CU82,0,-MIN(MAX($F79-1-('2.1 Kraftwerk allgemein'!$F$16-'2.1 Kraftwerk allgemein'!$F$15+1),0),COLUMN(CG79)-1-('2.1 Kraftwerk allgemein'!$F$16-'2.1 Kraftwerk allgemein'!$F$15+1)),1,MIN(MAX($F79-('2.1 Kraftwerk allgemein'!$F$16-'2.1 Kraftwerk allgemein'!$F$15+1),1),COLUMN(CG79)-('2.1 Kraftwerk allgemein'!$F$16-'2.1 Kraftwerk allgemein'!$F$15+1)))))/$F79,
SUM(OFFSET('2.5 CAPEX'!CU82,0,-MIN($F79-1,COLUMN(CG79)-1),1,MIN($F79,COLUMN(CG79))))/$F79)))))),
IF(OR(ISNUMBER($D79)=FALSE,$F79=""),"",
IF(AND('2.5 CAPEX'!$L82&lt;&gt;"x",'2.5 CAPEX'!$M82&lt;&gt;"x"),0,
IF($F79=0,0,
IF(CP$4&lt;'2.1 Kraftwerk allgemein'!$F$16,0,
IF(CP$4='2.1 Kraftwerk allgemein'!$F$16,'2.5 CAPEX'!$J82/$F79,
IF(CP$4&lt;'2.1 Kraftwerk allgemein'!$F$16+$F79,
('2.5 CAPEX'!$J82+SUM(OFFSET('2.5 CAPEX'!CU82,0,-MIN(MAX($F79-1-('2.1 Kraftwerk allgemein'!$F$16-'1.1 Allgemein'!$I$22+1),0),COLUMN(CG79)-1-('2.1 Kraftwerk allgemein'!$F$16-'1.1 Allgemein'!$I$22+1)),1,MIN(MAX($F79-('2.1 Kraftwerk allgemein'!$F$16-'1.1 Allgemein'!$I$22+1),1),COLUMN(CG79)-('2.1 Kraftwerk allgemein'!$F$16-'1.1 Allgemein'!$I$22+1)))))/$F79,
SUM(OFFSET('2.5 CAPEX'!CU82,0,-MIN($F79-1,COLUMN(CG79)-1),1,MIN($F79,COLUMN(CG79))))/$F79)))))))</f>
        <v>0</v>
      </c>
      <c r="CQ79" s="199">
        <f ca="1">IF('2.1 Kraftwerk allgemein'!$F$15&lt;'1.1 Allgemein'!$I$22,
IF(OR(ISNUMBER($D79)=FALSE,$F79=""),"",
IF(AND('2.5 CAPEX'!$L82&lt;&gt;"x",'2.5 CAPEX'!$M82&lt;&gt;"x"),0,
IF($F79=0,0,
IF(CQ$4&lt;'2.1 Kraftwerk allgemein'!$F$16,0,
IF(CQ$4='2.1 Kraftwerk allgemein'!$F$16,'2.5 CAPEX'!$J82/$F79,
IF(CQ$4&lt;'2.1 Kraftwerk allgemein'!$F$16+$F79,
('2.5 CAPEX'!$J82+SUM(OFFSET('2.5 CAPEX'!CV82,0,-MIN(MAX($F79-1-('2.1 Kraftwerk allgemein'!$F$16-'2.1 Kraftwerk allgemein'!$F$15+1),0),COLUMN(CH79)-1-('2.1 Kraftwerk allgemein'!$F$16-'2.1 Kraftwerk allgemein'!$F$15+1)),1,MIN(MAX($F79-('2.1 Kraftwerk allgemein'!$F$16-'2.1 Kraftwerk allgemein'!$F$15+1),1),COLUMN(CH79)-('2.1 Kraftwerk allgemein'!$F$16-'2.1 Kraftwerk allgemein'!$F$15+1)))))/$F79,
SUM(OFFSET('2.5 CAPEX'!CV82,0,-MIN($F79-1,COLUMN(CH79)-1),1,MIN($F79,COLUMN(CH79))))/$F79)))))),
IF(OR(ISNUMBER($D79)=FALSE,$F79=""),"",
IF(AND('2.5 CAPEX'!$L82&lt;&gt;"x",'2.5 CAPEX'!$M82&lt;&gt;"x"),0,
IF($F79=0,0,
IF(CQ$4&lt;'2.1 Kraftwerk allgemein'!$F$16,0,
IF(CQ$4='2.1 Kraftwerk allgemein'!$F$16,'2.5 CAPEX'!$J82/$F79,
IF(CQ$4&lt;'2.1 Kraftwerk allgemein'!$F$16+$F79,
('2.5 CAPEX'!$J82+SUM(OFFSET('2.5 CAPEX'!CV82,0,-MIN(MAX($F79-1-('2.1 Kraftwerk allgemein'!$F$16-'1.1 Allgemein'!$I$22+1),0),COLUMN(CH79)-1-('2.1 Kraftwerk allgemein'!$F$16-'1.1 Allgemein'!$I$22+1)),1,MIN(MAX($F79-('2.1 Kraftwerk allgemein'!$F$16-'1.1 Allgemein'!$I$22+1),1),COLUMN(CH79)-('2.1 Kraftwerk allgemein'!$F$16-'1.1 Allgemein'!$I$22+1)))))/$F79,
SUM(OFFSET('2.5 CAPEX'!CV82,0,-MIN($F79-1,COLUMN(CH79)-1),1,MIN($F79,COLUMN(CH79))))/$F79)))))))</f>
        <v>0</v>
      </c>
      <c r="CR79" s="199">
        <f ca="1">IF('2.1 Kraftwerk allgemein'!$F$15&lt;'1.1 Allgemein'!$I$22,
IF(OR(ISNUMBER($D79)=FALSE,$F79=""),"",
IF(AND('2.5 CAPEX'!$L82&lt;&gt;"x",'2.5 CAPEX'!$M82&lt;&gt;"x"),0,
IF($F79=0,0,
IF(CR$4&lt;'2.1 Kraftwerk allgemein'!$F$16,0,
IF(CR$4='2.1 Kraftwerk allgemein'!$F$16,'2.5 CAPEX'!$J82/$F79,
IF(CR$4&lt;'2.1 Kraftwerk allgemein'!$F$16+$F79,
('2.5 CAPEX'!$J82+SUM(OFFSET('2.5 CAPEX'!CW82,0,-MIN(MAX($F79-1-('2.1 Kraftwerk allgemein'!$F$16-'2.1 Kraftwerk allgemein'!$F$15+1),0),COLUMN(CI79)-1-('2.1 Kraftwerk allgemein'!$F$16-'2.1 Kraftwerk allgemein'!$F$15+1)),1,MIN(MAX($F79-('2.1 Kraftwerk allgemein'!$F$16-'2.1 Kraftwerk allgemein'!$F$15+1),1),COLUMN(CI79)-('2.1 Kraftwerk allgemein'!$F$16-'2.1 Kraftwerk allgemein'!$F$15+1)))))/$F79,
SUM(OFFSET('2.5 CAPEX'!CW82,0,-MIN($F79-1,COLUMN(CI79)-1),1,MIN($F79,COLUMN(CI79))))/$F79)))))),
IF(OR(ISNUMBER($D79)=FALSE,$F79=""),"",
IF(AND('2.5 CAPEX'!$L82&lt;&gt;"x",'2.5 CAPEX'!$M82&lt;&gt;"x"),0,
IF($F79=0,0,
IF(CR$4&lt;'2.1 Kraftwerk allgemein'!$F$16,0,
IF(CR$4='2.1 Kraftwerk allgemein'!$F$16,'2.5 CAPEX'!$J82/$F79,
IF(CR$4&lt;'2.1 Kraftwerk allgemein'!$F$16+$F79,
('2.5 CAPEX'!$J82+SUM(OFFSET('2.5 CAPEX'!CW82,0,-MIN(MAX($F79-1-('2.1 Kraftwerk allgemein'!$F$16-'1.1 Allgemein'!$I$22+1),0),COLUMN(CI79)-1-('2.1 Kraftwerk allgemein'!$F$16-'1.1 Allgemein'!$I$22+1)),1,MIN(MAX($F79-('2.1 Kraftwerk allgemein'!$F$16-'1.1 Allgemein'!$I$22+1),1),COLUMN(CI79)-('2.1 Kraftwerk allgemein'!$F$16-'1.1 Allgemein'!$I$22+1)))))/$F79,
SUM(OFFSET('2.5 CAPEX'!CW82,0,-MIN($F79-1,COLUMN(CI79)-1),1,MIN($F79,COLUMN(CI79))))/$F79)))))))</f>
        <v>0</v>
      </c>
      <c r="CS79" s="199">
        <f ca="1">IF('2.1 Kraftwerk allgemein'!$F$15&lt;'1.1 Allgemein'!$I$22,
IF(OR(ISNUMBER($D79)=FALSE,$F79=""),"",
IF(AND('2.5 CAPEX'!$L82&lt;&gt;"x",'2.5 CAPEX'!$M82&lt;&gt;"x"),0,
IF($F79=0,0,
IF(CS$4&lt;'2.1 Kraftwerk allgemein'!$F$16,0,
IF(CS$4='2.1 Kraftwerk allgemein'!$F$16,'2.5 CAPEX'!$J82/$F79,
IF(CS$4&lt;'2.1 Kraftwerk allgemein'!$F$16+$F79,
('2.5 CAPEX'!$J82+SUM(OFFSET('2.5 CAPEX'!CX82,0,-MIN(MAX($F79-1-('2.1 Kraftwerk allgemein'!$F$16-'2.1 Kraftwerk allgemein'!$F$15+1),0),COLUMN(CJ79)-1-('2.1 Kraftwerk allgemein'!$F$16-'2.1 Kraftwerk allgemein'!$F$15+1)),1,MIN(MAX($F79-('2.1 Kraftwerk allgemein'!$F$16-'2.1 Kraftwerk allgemein'!$F$15+1),1),COLUMN(CJ79)-('2.1 Kraftwerk allgemein'!$F$16-'2.1 Kraftwerk allgemein'!$F$15+1)))))/$F79,
SUM(OFFSET('2.5 CAPEX'!CX82,0,-MIN($F79-1,COLUMN(CJ79)-1),1,MIN($F79,COLUMN(CJ79))))/$F79)))))),
IF(OR(ISNUMBER($D79)=FALSE,$F79=""),"",
IF(AND('2.5 CAPEX'!$L82&lt;&gt;"x",'2.5 CAPEX'!$M82&lt;&gt;"x"),0,
IF($F79=0,0,
IF(CS$4&lt;'2.1 Kraftwerk allgemein'!$F$16,0,
IF(CS$4='2.1 Kraftwerk allgemein'!$F$16,'2.5 CAPEX'!$J82/$F79,
IF(CS$4&lt;'2.1 Kraftwerk allgemein'!$F$16+$F79,
('2.5 CAPEX'!$J82+SUM(OFFSET('2.5 CAPEX'!CX82,0,-MIN(MAX($F79-1-('2.1 Kraftwerk allgemein'!$F$16-'1.1 Allgemein'!$I$22+1),0),COLUMN(CJ79)-1-('2.1 Kraftwerk allgemein'!$F$16-'1.1 Allgemein'!$I$22+1)),1,MIN(MAX($F79-('2.1 Kraftwerk allgemein'!$F$16-'1.1 Allgemein'!$I$22+1),1),COLUMN(CJ79)-('2.1 Kraftwerk allgemein'!$F$16-'1.1 Allgemein'!$I$22+1)))))/$F79,
SUM(OFFSET('2.5 CAPEX'!CX82,0,-MIN($F79-1,COLUMN(CJ79)-1),1,MIN($F79,COLUMN(CJ79))))/$F79)))))))</f>
        <v>0</v>
      </c>
      <c r="CT79" s="199">
        <f ca="1">IF('2.1 Kraftwerk allgemein'!$F$15&lt;'1.1 Allgemein'!$I$22,
IF(OR(ISNUMBER($D79)=FALSE,$F79=""),"",
IF(AND('2.5 CAPEX'!$L82&lt;&gt;"x",'2.5 CAPEX'!$M82&lt;&gt;"x"),0,
IF($F79=0,0,
IF(CT$4&lt;'2.1 Kraftwerk allgemein'!$F$16,0,
IF(CT$4='2.1 Kraftwerk allgemein'!$F$16,'2.5 CAPEX'!$J82/$F79,
IF(CT$4&lt;'2.1 Kraftwerk allgemein'!$F$16+$F79,
('2.5 CAPEX'!$J82+SUM(OFFSET('2.5 CAPEX'!CY82,0,-MIN(MAX($F79-1-('2.1 Kraftwerk allgemein'!$F$16-'2.1 Kraftwerk allgemein'!$F$15+1),0),COLUMN(CK79)-1-('2.1 Kraftwerk allgemein'!$F$16-'2.1 Kraftwerk allgemein'!$F$15+1)),1,MIN(MAX($F79-('2.1 Kraftwerk allgemein'!$F$16-'2.1 Kraftwerk allgemein'!$F$15+1),1),COLUMN(CK79)-('2.1 Kraftwerk allgemein'!$F$16-'2.1 Kraftwerk allgemein'!$F$15+1)))))/$F79,
SUM(OFFSET('2.5 CAPEX'!CY82,0,-MIN($F79-1,COLUMN(CK79)-1),1,MIN($F79,COLUMN(CK79))))/$F79)))))),
IF(OR(ISNUMBER($D79)=FALSE,$F79=""),"",
IF(AND('2.5 CAPEX'!$L82&lt;&gt;"x",'2.5 CAPEX'!$M82&lt;&gt;"x"),0,
IF($F79=0,0,
IF(CT$4&lt;'2.1 Kraftwerk allgemein'!$F$16,0,
IF(CT$4='2.1 Kraftwerk allgemein'!$F$16,'2.5 CAPEX'!$J82/$F79,
IF(CT$4&lt;'2.1 Kraftwerk allgemein'!$F$16+$F79,
('2.5 CAPEX'!$J82+SUM(OFFSET('2.5 CAPEX'!CY82,0,-MIN(MAX($F79-1-('2.1 Kraftwerk allgemein'!$F$16-'1.1 Allgemein'!$I$22+1),0),COLUMN(CK79)-1-('2.1 Kraftwerk allgemein'!$F$16-'1.1 Allgemein'!$I$22+1)),1,MIN(MAX($F79-('2.1 Kraftwerk allgemein'!$F$16-'1.1 Allgemein'!$I$22+1),1),COLUMN(CK79)-('2.1 Kraftwerk allgemein'!$F$16-'1.1 Allgemein'!$I$22+1)))))/$F79,
SUM(OFFSET('2.5 CAPEX'!CY82,0,-MIN($F79-1,COLUMN(CK79)-1),1,MIN($F79,COLUMN(CK79))))/$F79)))))))</f>
        <v>0</v>
      </c>
      <c r="CU79" s="199">
        <f ca="1">IF('2.1 Kraftwerk allgemein'!$F$15&lt;'1.1 Allgemein'!$I$22,
IF(OR(ISNUMBER($D79)=FALSE,$F79=""),"",
IF(AND('2.5 CAPEX'!$L82&lt;&gt;"x",'2.5 CAPEX'!$M82&lt;&gt;"x"),0,
IF($F79=0,0,
IF(CU$4&lt;'2.1 Kraftwerk allgemein'!$F$16,0,
IF(CU$4='2.1 Kraftwerk allgemein'!$F$16,'2.5 CAPEX'!$J82/$F79,
IF(CU$4&lt;'2.1 Kraftwerk allgemein'!$F$16+$F79,
('2.5 CAPEX'!$J82+SUM(OFFSET('2.5 CAPEX'!CZ82,0,-MIN(MAX($F79-1-('2.1 Kraftwerk allgemein'!$F$16-'2.1 Kraftwerk allgemein'!$F$15+1),0),COLUMN(CL79)-1-('2.1 Kraftwerk allgemein'!$F$16-'2.1 Kraftwerk allgemein'!$F$15+1)),1,MIN(MAX($F79-('2.1 Kraftwerk allgemein'!$F$16-'2.1 Kraftwerk allgemein'!$F$15+1),1),COLUMN(CL79)-('2.1 Kraftwerk allgemein'!$F$16-'2.1 Kraftwerk allgemein'!$F$15+1)))))/$F79,
SUM(OFFSET('2.5 CAPEX'!CZ82,0,-MIN($F79-1,COLUMN(CL79)-1),1,MIN($F79,COLUMN(CL79))))/$F79)))))),
IF(OR(ISNUMBER($D79)=FALSE,$F79=""),"",
IF(AND('2.5 CAPEX'!$L82&lt;&gt;"x",'2.5 CAPEX'!$M82&lt;&gt;"x"),0,
IF($F79=0,0,
IF(CU$4&lt;'2.1 Kraftwerk allgemein'!$F$16,0,
IF(CU$4='2.1 Kraftwerk allgemein'!$F$16,'2.5 CAPEX'!$J82/$F79,
IF(CU$4&lt;'2.1 Kraftwerk allgemein'!$F$16+$F79,
('2.5 CAPEX'!$J82+SUM(OFFSET('2.5 CAPEX'!CZ82,0,-MIN(MAX($F79-1-('2.1 Kraftwerk allgemein'!$F$16-'1.1 Allgemein'!$I$22+1),0),COLUMN(CL79)-1-('2.1 Kraftwerk allgemein'!$F$16-'1.1 Allgemein'!$I$22+1)),1,MIN(MAX($F79-('2.1 Kraftwerk allgemein'!$F$16-'1.1 Allgemein'!$I$22+1),1),COLUMN(CL79)-('2.1 Kraftwerk allgemein'!$F$16-'1.1 Allgemein'!$I$22+1)))))/$F79,
SUM(OFFSET('2.5 CAPEX'!CZ82,0,-MIN($F79-1,COLUMN(CL79)-1),1,MIN($F79,COLUMN(CL79))))/$F79)))))))</f>
        <v>0</v>
      </c>
      <c r="CV79" s="199">
        <f ca="1">IF('2.1 Kraftwerk allgemein'!$F$15&lt;'1.1 Allgemein'!$I$22,
IF(OR(ISNUMBER($D79)=FALSE,$F79=""),"",
IF(AND('2.5 CAPEX'!$L82&lt;&gt;"x",'2.5 CAPEX'!$M82&lt;&gt;"x"),0,
IF($F79=0,0,
IF(CV$4&lt;'2.1 Kraftwerk allgemein'!$F$16,0,
IF(CV$4='2.1 Kraftwerk allgemein'!$F$16,'2.5 CAPEX'!$J82/$F79,
IF(CV$4&lt;'2.1 Kraftwerk allgemein'!$F$16+$F79,
('2.5 CAPEX'!$J82+SUM(OFFSET('2.5 CAPEX'!DA82,0,-MIN(MAX($F79-1-('2.1 Kraftwerk allgemein'!$F$16-'2.1 Kraftwerk allgemein'!$F$15+1),0),COLUMN(CM79)-1-('2.1 Kraftwerk allgemein'!$F$16-'2.1 Kraftwerk allgemein'!$F$15+1)),1,MIN(MAX($F79-('2.1 Kraftwerk allgemein'!$F$16-'2.1 Kraftwerk allgemein'!$F$15+1),1),COLUMN(CM79)-('2.1 Kraftwerk allgemein'!$F$16-'2.1 Kraftwerk allgemein'!$F$15+1)))))/$F79,
SUM(OFFSET('2.5 CAPEX'!DA82,0,-MIN($F79-1,COLUMN(CM79)-1),1,MIN($F79,COLUMN(CM79))))/$F79)))))),
IF(OR(ISNUMBER($D79)=FALSE,$F79=""),"",
IF(AND('2.5 CAPEX'!$L82&lt;&gt;"x",'2.5 CAPEX'!$M82&lt;&gt;"x"),0,
IF($F79=0,0,
IF(CV$4&lt;'2.1 Kraftwerk allgemein'!$F$16,0,
IF(CV$4='2.1 Kraftwerk allgemein'!$F$16,'2.5 CAPEX'!$J82/$F79,
IF(CV$4&lt;'2.1 Kraftwerk allgemein'!$F$16+$F79,
('2.5 CAPEX'!$J82+SUM(OFFSET('2.5 CAPEX'!DA82,0,-MIN(MAX($F79-1-('2.1 Kraftwerk allgemein'!$F$16-'1.1 Allgemein'!$I$22+1),0),COLUMN(CM79)-1-('2.1 Kraftwerk allgemein'!$F$16-'1.1 Allgemein'!$I$22+1)),1,MIN(MAX($F79-('2.1 Kraftwerk allgemein'!$F$16-'1.1 Allgemein'!$I$22+1),1),COLUMN(CM79)-('2.1 Kraftwerk allgemein'!$F$16-'1.1 Allgemein'!$I$22+1)))))/$F79,
SUM(OFFSET('2.5 CAPEX'!DA82,0,-MIN($F79-1,COLUMN(CM79)-1),1,MIN($F79,COLUMN(CM79))))/$F79)))))))</f>
        <v>0</v>
      </c>
      <c r="CW79" s="199">
        <f ca="1">IF('2.1 Kraftwerk allgemein'!$F$15&lt;'1.1 Allgemein'!$I$22,
IF(OR(ISNUMBER($D79)=FALSE,$F79=""),"",
IF(AND('2.5 CAPEX'!$L82&lt;&gt;"x",'2.5 CAPEX'!$M82&lt;&gt;"x"),0,
IF($F79=0,0,
IF(CW$4&lt;'2.1 Kraftwerk allgemein'!$F$16,0,
IF(CW$4='2.1 Kraftwerk allgemein'!$F$16,'2.5 CAPEX'!$J82/$F79,
IF(CW$4&lt;'2.1 Kraftwerk allgemein'!$F$16+$F79,
('2.5 CAPEX'!$J82+SUM(OFFSET('2.5 CAPEX'!DB82,0,-MIN(MAX($F79-1-('2.1 Kraftwerk allgemein'!$F$16-'2.1 Kraftwerk allgemein'!$F$15+1),0),COLUMN(CN79)-1-('2.1 Kraftwerk allgemein'!$F$16-'2.1 Kraftwerk allgemein'!$F$15+1)),1,MIN(MAX($F79-('2.1 Kraftwerk allgemein'!$F$16-'2.1 Kraftwerk allgemein'!$F$15+1),1),COLUMN(CN79)-('2.1 Kraftwerk allgemein'!$F$16-'2.1 Kraftwerk allgemein'!$F$15+1)))))/$F79,
SUM(OFFSET('2.5 CAPEX'!DB82,0,-MIN($F79-1,COLUMN(CN79)-1),1,MIN($F79,COLUMN(CN79))))/$F79)))))),
IF(OR(ISNUMBER($D79)=FALSE,$F79=""),"",
IF(AND('2.5 CAPEX'!$L82&lt;&gt;"x",'2.5 CAPEX'!$M82&lt;&gt;"x"),0,
IF($F79=0,0,
IF(CW$4&lt;'2.1 Kraftwerk allgemein'!$F$16,0,
IF(CW$4='2.1 Kraftwerk allgemein'!$F$16,'2.5 CAPEX'!$J82/$F79,
IF(CW$4&lt;'2.1 Kraftwerk allgemein'!$F$16+$F79,
('2.5 CAPEX'!$J82+SUM(OFFSET('2.5 CAPEX'!DB82,0,-MIN(MAX($F79-1-('2.1 Kraftwerk allgemein'!$F$16-'1.1 Allgemein'!$I$22+1),0),COLUMN(CN79)-1-('2.1 Kraftwerk allgemein'!$F$16-'1.1 Allgemein'!$I$22+1)),1,MIN(MAX($F79-('2.1 Kraftwerk allgemein'!$F$16-'1.1 Allgemein'!$I$22+1),1),COLUMN(CN79)-('2.1 Kraftwerk allgemein'!$F$16-'1.1 Allgemein'!$I$22+1)))))/$F79,
SUM(OFFSET('2.5 CAPEX'!DB82,0,-MIN($F79-1,COLUMN(CN79)-1),1,MIN($F79,COLUMN(CN79))))/$F79)))))))</f>
        <v>0</v>
      </c>
      <c r="CX79" s="199">
        <f ca="1">IF('2.1 Kraftwerk allgemein'!$F$15&lt;'1.1 Allgemein'!$I$22,
IF(OR(ISNUMBER($D79)=FALSE,$F79=""),"",
IF(AND('2.5 CAPEX'!$L82&lt;&gt;"x",'2.5 CAPEX'!$M82&lt;&gt;"x"),0,
IF($F79=0,0,
IF(CX$4&lt;'2.1 Kraftwerk allgemein'!$F$16,0,
IF(CX$4='2.1 Kraftwerk allgemein'!$F$16,'2.5 CAPEX'!$J82/$F79,
IF(CX$4&lt;'2.1 Kraftwerk allgemein'!$F$16+$F79,
('2.5 CAPEX'!$J82+SUM(OFFSET('2.5 CAPEX'!DC82,0,-MIN(MAX($F79-1-('2.1 Kraftwerk allgemein'!$F$16-'2.1 Kraftwerk allgemein'!$F$15+1),0),COLUMN(CO79)-1-('2.1 Kraftwerk allgemein'!$F$16-'2.1 Kraftwerk allgemein'!$F$15+1)),1,MIN(MAX($F79-('2.1 Kraftwerk allgemein'!$F$16-'2.1 Kraftwerk allgemein'!$F$15+1),1),COLUMN(CO79)-('2.1 Kraftwerk allgemein'!$F$16-'2.1 Kraftwerk allgemein'!$F$15+1)))))/$F79,
SUM(OFFSET('2.5 CAPEX'!DC82,0,-MIN($F79-1,COLUMN(CO79)-1),1,MIN($F79,COLUMN(CO79))))/$F79)))))),
IF(OR(ISNUMBER($D79)=FALSE,$F79=""),"",
IF(AND('2.5 CAPEX'!$L82&lt;&gt;"x",'2.5 CAPEX'!$M82&lt;&gt;"x"),0,
IF($F79=0,0,
IF(CX$4&lt;'2.1 Kraftwerk allgemein'!$F$16,0,
IF(CX$4='2.1 Kraftwerk allgemein'!$F$16,'2.5 CAPEX'!$J82/$F79,
IF(CX$4&lt;'2.1 Kraftwerk allgemein'!$F$16+$F79,
('2.5 CAPEX'!$J82+SUM(OFFSET('2.5 CAPEX'!DC82,0,-MIN(MAX($F79-1-('2.1 Kraftwerk allgemein'!$F$16-'1.1 Allgemein'!$I$22+1),0),COLUMN(CO79)-1-('2.1 Kraftwerk allgemein'!$F$16-'1.1 Allgemein'!$I$22+1)),1,MIN(MAX($F79-('2.1 Kraftwerk allgemein'!$F$16-'1.1 Allgemein'!$I$22+1),1),COLUMN(CO79)-('2.1 Kraftwerk allgemein'!$F$16-'1.1 Allgemein'!$I$22+1)))))/$F79,
SUM(OFFSET('2.5 CAPEX'!DC82,0,-MIN($F79-1,COLUMN(CO79)-1),1,MIN($F79,COLUMN(CO79))))/$F79)))))))</f>
        <v>0</v>
      </c>
      <c r="CY79" s="199">
        <f ca="1">IF('2.1 Kraftwerk allgemein'!$F$15&lt;'1.1 Allgemein'!$I$22,
IF(OR(ISNUMBER($D79)=FALSE,$F79=""),"",
IF(AND('2.5 CAPEX'!$L82&lt;&gt;"x",'2.5 CAPEX'!$M82&lt;&gt;"x"),0,
IF($F79=0,0,
IF(CY$4&lt;'2.1 Kraftwerk allgemein'!$F$16,0,
IF(CY$4='2.1 Kraftwerk allgemein'!$F$16,'2.5 CAPEX'!$J82/$F79,
IF(CY$4&lt;'2.1 Kraftwerk allgemein'!$F$16+$F79,
('2.5 CAPEX'!$J82+SUM(OFFSET('2.5 CAPEX'!DD82,0,-MIN(MAX($F79-1-('2.1 Kraftwerk allgemein'!$F$16-'2.1 Kraftwerk allgemein'!$F$15+1),0),COLUMN(CP79)-1-('2.1 Kraftwerk allgemein'!$F$16-'2.1 Kraftwerk allgemein'!$F$15+1)),1,MIN(MAX($F79-('2.1 Kraftwerk allgemein'!$F$16-'2.1 Kraftwerk allgemein'!$F$15+1),1),COLUMN(CP79)-('2.1 Kraftwerk allgemein'!$F$16-'2.1 Kraftwerk allgemein'!$F$15+1)))))/$F79,
SUM(OFFSET('2.5 CAPEX'!DD82,0,-MIN($F79-1,COLUMN(CP79)-1),1,MIN($F79,COLUMN(CP79))))/$F79)))))),
IF(OR(ISNUMBER($D79)=FALSE,$F79=""),"",
IF(AND('2.5 CAPEX'!$L82&lt;&gt;"x",'2.5 CAPEX'!$M82&lt;&gt;"x"),0,
IF($F79=0,0,
IF(CY$4&lt;'2.1 Kraftwerk allgemein'!$F$16,0,
IF(CY$4='2.1 Kraftwerk allgemein'!$F$16,'2.5 CAPEX'!$J82/$F79,
IF(CY$4&lt;'2.1 Kraftwerk allgemein'!$F$16+$F79,
('2.5 CAPEX'!$J82+SUM(OFFSET('2.5 CAPEX'!DD82,0,-MIN(MAX($F79-1-('2.1 Kraftwerk allgemein'!$F$16-'1.1 Allgemein'!$I$22+1),0),COLUMN(CP79)-1-('2.1 Kraftwerk allgemein'!$F$16-'1.1 Allgemein'!$I$22+1)),1,MIN(MAX($F79-('2.1 Kraftwerk allgemein'!$F$16-'1.1 Allgemein'!$I$22+1),1),COLUMN(CP79)-('2.1 Kraftwerk allgemein'!$F$16-'1.1 Allgemein'!$I$22+1)))))/$F79,
SUM(OFFSET('2.5 CAPEX'!DD82,0,-MIN($F79-1,COLUMN(CP79)-1),1,MIN($F79,COLUMN(CP79))))/$F79)))))))</f>
        <v>0</v>
      </c>
      <c r="CZ79" s="199">
        <f ca="1">IF('2.1 Kraftwerk allgemein'!$F$15&lt;'1.1 Allgemein'!$I$22,
IF(OR(ISNUMBER($D79)=FALSE,$F79=""),"",
IF(AND('2.5 CAPEX'!$L82&lt;&gt;"x",'2.5 CAPEX'!$M82&lt;&gt;"x"),0,
IF($F79=0,0,
IF(CZ$4&lt;'2.1 Kraftwerk allgemein'!$F$16,0,
IF(CZ$4='2.1 Kraftwerk allgemein'!$F$16,'2.5 CAPEX'!$J82/$F79,
IF(CZ$4&lt;'2.1 Kraftwerk allgemein'!$F$16+$F79,
('2.5 CAPEX'!$J82+SUM(OFFSET('2.5 CAPEX'!DE82,0,-MIN(MAX($F79-1-('2.1 Kraftwerk allgemein'!$F$16-'2.1 Kraftwerk allgemein'!$F$15+1),0),COLUMN(CQ79)-1-('2.1 Kraftwerk allgemein'!$F$16-'2.1 Kraftwerk allgemein'!$F$15+1)),1,MIN(MAX($F79-('2.1 Kraftwerk allgemein'!$F$16-'2.1 Kraftwerk allgemein'!$F$15+1),1),COLUMN(CQ79)-('2.1 Kraftwerk allgemein'!$F$16-'2.1 Kraftwerk allgemein'!$F$15+1)))))/$F79,
SUM(OFFSET('2.5 CAPEX'!DE82,0,-MIN($F79-1,COLUMN(CQ79)-1),1,MIN($F79,COLUMN(CQ79))))/$F79)))))),
IF(OR(ISNUMBER($D79)=FALSE,$F79=""),"",
IF(AND('2.5 CAPEX'!$L82&lt;&gt;"x",'2.5 CAPEX'!$M82&lt;&gt;"x"),0,
IF($F79=0,0,
IF(CZ$4&lt;'2.1 Kraftwerk allgemein'!$F$16,0,
IF(CZ$4='2.1 Kraftwerk allgemein'!$F$16,'2.5 CAPEX'!$J82/$F79,
IF(CZ$4&lt;'2.1 Kraftwerk allgemein'!$F$16+$F79,
('2.5 CAPEX'!$J82+SUM(OFFSET('2.5 CAPEX'!DE82,0,-MIN(MAX($F79-1-('2.1 Kraftwerk allgemein'!$F$16-'1.1 Allgemein'!$I$22+1),0),COLUMN(CQ79)-1-('2.1 Kraftwerk allgemein'!$F$16-'1.1 Allgemein'!$I$22+1)),1,MIN(MAX($F79-('2.1 Kraftwerk allgemein'!$F$16-'1.1 Allgemein'!$I$22+1),1),COLUMN(CQ79)-('2.1 Kraftwerk allgemein'!$F$16-'1.1 Allgemein'!$I$22+1)))))/$F79,
SUM(OFFSET('2.5 CAPEX'!DE82,0,-MIN($F79-1,COLUMN(CQ79)-1),1,MIN($F79,COLUMN(CQ79))))/$F79)))))))</f>
        <v>0</v>
      </c>
      <c r="DA79" s="199">
        <f ca="1">IF('2.1 Kraftwerk allgemein'!$F$15&lt;'1.1 Allgemein'!$I$22,
IF(OR(ISNUMBER($D79)=FALSE,$F79=""),"",
IF(AND('2.5 CAPEX'!$L82&lt;&gt;"x",'2.5 CAPEX'!$M82&lt;&gt;"x"),0,
IF($F79=0,0,
IF(DA$4&lt;'2.1 Kraftwerk allgemein'!$F$16,0,
IF(DA$4='2.1 Kraftwerk allgemein'!$F$16,'2.5 CAPEX'!$J82/$F79,
IF(DA$4&lt;'2.1 Kraftwerk allgemein'!$F$16+$F79,
('2.5 CAPEX'!$J82+SUM(OFFSET('2.5 CAPEX'!DF82,0,-MIN(MAX($F79-1-('2.1 Kraftwerk allgemein'!$F$16-'2.1 Kraftwerk allgemein'!$F$15+1),0),COLUMN(CR79)-1-('2.1 Kraftwerk allgemein'!$F$16-'2.1 Kraftwerk allgemein'!$F$15+1)),1,MIN(MAX($F79-('2.1 Kraftwerk allgemein'!$F$16-'2.1 Kraftwerk allgemein'!$F$15+1),1),COLUMN(CR79)-('2.1 Kraftwerk allgemein'!$F$16-'2.1 Kraftwerk allgemein'!$F$15+1)))))/$F79,
SUM(OFFSET('2.5 CAPEX'!DF82,0,-MIN($F79-1,COLUMN(CR79)-1),1,MIN($F79,COLUMN(CR79))))/$F79)))))),
IF(OR(ISNUMBER($D79)=FALSE,$F79=""),"",
IF(AND('2.5 CAPEX'!$L82&lt;&gt;"x",'2.5 CAPEX'!$M82&lt;&gt;"x"),0,
IF($F79=0,0,
IF(DA$4&lt;'2.1 Kraftwerk allgemein'!$F$16,0,
IF(DA$4='2.1 Kraftwerk allgemein'!$F$16,'2.5 CAPEX'!$J82/$F79,
IF(DA$4&lt;'2.1 Kraftwerk allgemein'!$F$16+$F79,
('2.5 CAPEX'!$J82+SUM(OFFSET('2.5 CAPEX'!DF82,0,-MIN(MAX($F79-1-('2.1 Kraftwerk allgemein'!$F$16-'1.1 Allgemein'!$I$22+1),0),COLUMN(CR79)-1-('2.1 Kraftwerk allgemein'!$F$16-'1.1 Allgemein'!$I$22+1)),1,MIN(MAX($F79-('2.1 Kraftwerk allgemein'!$F$16-'1.1 Allgemein'!$I$22+1),1),COLUMN(CR79)-('2.1 Kraftwerk allgemein'!$F$16-'1.1 Allgemein'!$I$22+1)))))/$F79,
SUM(OFFSET('2.5 CAPEX'!DF82,0,-MIN($F79-1,COLUMN(CR79)-1),1,MIN($F79,COLUMN(CR79))))/$F79)))))))</f>
        <v>0</v>
      </c>
      <c r="DB79" s="199">
        <f ca="1">IF('2.1 Kraftwerk allgemein'!$F$15&lt;'1.1 Allgemein'!$I$22,
IF(OR(ISNUMBER($D79)=FALSE,$F79=""),"",
IF(AND('2.5 CAPEX'!$L82&lt;&gt;"x",'2.5 CAPEX'!$M82&lt;&gt;"x"),0,
IF($F79=0,0,
IF(DB$4&lt;'2.1 Kraftwerk allgemein'!$F$16,0,
IF(DB$4='2.1 Kraftwerk allgemein'!$F$16,'2.5 CAPEX'!$J82/$F79,
IF(DB$4&lt;'2.1 Kraftwerk allgemein'!$F$16+$F79,
('2.5 CAPEX'!$J82+SUM(OFFSET('2.5 CAPEX'!DG82,0,-MIN(MAX($F79-1-('2.1 Kraftwerk allgemein'!$F$16-'2.1 Kraftwerk allgemein'!$F$15+1),0),COLUMN(CS79)-1-('2.1 Kraftwerk allgemein'!$F$16-'2.1 Kraftwerk allgemein'!$F$15+1)),1,MIN(MAX($F79-('2.1 Kraftwerk allgemein'!$F$16-'2.1 Kraftwerk allgemein'!$F$15+1),1),COLUMN(CS79)-('2.1 Kraftwerk allgemein'!$F$16-'2.1 Kraftwerk allgemein'!$F$15+1)))))/$F79,
SUM(OFFSET('2.5 CAPEX'!DG82,0,-MIN($F79-1,COLUMN(CS79)-1),1,MIN($F79,COLUMN(CS79))))/$F79)))))),
IF(OR(ISNUMBER($D79)=FALSE,$F79=""),"",
IF(AND('2.5 CAPEX'!$L82&lt;&gt;"x",'2.5 CAPEX'!$M82&lt;&gt;"x"),0,
IF($F79=0,0,
IF(DB$4&lt;'2.1 Kraftwerk allgemein'!$F$16,0,
IF(DB$4='2.1 Kraftwerk allgemein'!$F$16,'2.5 CAPEX'!$J82/$F79,
IF(DB$4&lt;'2.1 Kraftwerk allgemein'!$F$16+$F79,
('2.5 CAPEX'!$J82+SUM(OFFSET('2.5 CAPEX'!DG82,0,-MIN(MAX($F79-1-('2.1 Kraftwerk allgemein'!$F$16-'1.1 Allgemein'!$I$22+1),0),COLUMN(CS79)-1-('2.1 Kraftwerk allgemein'!$F$16-'1.1 Allgemein'!$I$22+1)),1,MIN(MAX($F79-('2.1 Kraftwerk allgemein'!$F$16-'1.1 Allgemein'!$I$22+1),1),COLUMN(CS79)-('2.1 Kraftwerk allgemein'!$F$16-'1.1 Allgemein'!$I$22+1)))))/$F79,
SUM(OFFSET('2.5 CAPEX'!DG82,0,-MIN($F79-1,COLUMN(CS79)-1),1,MIN($F79,COLUMN(CS79))))/$F79)))))))</f>
        <v>0</v>
      </c>
      <c r="DC79" s="199">
        <f ca="1">IF('2.1 Kraftwerk allgemein'!$F$15&lt;'1.1 Allgemein'!$I$22,
IF(OR(ISNUMBER($D79)=FALSE,$F79=""),"",
IF(AND('2.5 CAPEX'!$L82&lt;&gt;"x",'2.5 CAPEX'!$M82&lt;&gt;"x"),0,
IF($F79=0,0,
IF(DC$4&lt;'2.1 Kraftwerk allgemein'!$F$16,0,
IF(DC$4='2.1 Kraftwerk allgemein'!$F$16,'2.5 CAPEX'!$J82/$F79,
IF(DC$4&lt;'2.1 Kraftwerk allgemein'!$F$16+$F79,
('2.5 CAPEX'!$J82+SUM(OFFSET('2.5 CAPEX'!DH82,0,-MIN(MAX($F79-1-('2.1 Kraftwerk allgemein'!$F$16-'2.1 Kraftwerk allgemein'!$F$15+1),0),COLUMN(CT79)-1-('2.1 Kraftwerk allgemein'!$F$16-'2.1 Kraftwerk allgemein'!$F$15+1)),1,MIN(MAX($F79-('2.1 Kraftwerk allgemein'!$F$16-'2.1 Kraftwerk allgemein'!$F$15+1),1),COLUMN(CT79)-('2.1 Kraftwerk allgemein'!$F$16-'2.1 Kraftwerk allgemein'!$F$15+1)))))/$F79,
SUM(OFFSET('2.5 CAPEX'!DH82,0,-MIN($F79-1,COLUMN(CT79)-1),1,MIN($F79,COLUMN(CT79))))/$F79)))))),
IF(OR(ISNUMBER($D79)=FALSE,$F79=""),"",
IF(AND('2.5 CAPEX'!$L82&lt;&gt;"x",'2.5 CAPEX'!$M82&lt;&gt;"x"),0,
IF($F79=0,0,
IF(DC$4&lt;'2.1 Kraftwerk allgemein'!$F$16,0,
IF(DC$4='2.1 Kraftwerk allgemein'!$F$16,'2.5 CAPEX'!$J82/$F79,
IF(DC$4&lt;'2.1 Kraftwerk allgemein'!$F$16+$F79,
('2.5 CAPEX'!$J82+SUM(OFFSET('2.5 CAPEX'!DH82,0,-MIN(MAX($F79-1-('2.1 Kraftwerk allgemein'!$F$16-'1.1 Allgemein'!$I$22+1),0),COLUMN(CT79)-1-('2.1 Kraftwerk allgemein'!$F$16-'1.1 Allgemein'!$I$22+1)),1,MIN(MAX($F79-('2.1 Kraftwerk allgemein'!$F$16-'1.1 Allgemein'!$I$22+1),1),COLUMN(CT79)-('2.1 Kraftwerk allgemein'!$F$16-'1.1 Allgemein'!$I$22+1)))))/$F79,
SUM(OFFSET('2.5 CAPEX'!DH82,0,-MIN($F79-1,COLUMN(CT79)-1),1,MIN($F79,COLUMN(CT79))))/$F79)))))))</f>
        <v>0</v>
      </c>
      <c r="DD79" s="199">
        <f ca="1">IF('2.1 Kraftwerk allgemein'!$F$15&lt;'1.1 Allgemein'!$I$22,
IF(OR(ISNUMBER($D79)=FALSE,$F79=""),"",
IF(AND('2.5 CAPEX'!$L82&lt;&gt;"x",'2.5 CAPEX'!$M82&lt;&gt;"x"),0,
IF($F79=0,0,
IF(DD$4&lt;'2.1 Kraftwerk allgemein'!$F$16,0,
IF(DD$4='2.1 Kraftwerk allgemein'!$F$16,'2.5 CAPEX'!$J82/$F79,
IF(DD$4&lt;'2.1 Kraftwerk allgemein'!$F$16+$F79,
('2.5 CAPEX'!$J82+SUM(OFFSET('2.5 CAPEX'!DI82,0,-MIN(MAX($F79-1-('2.1 Kraftwerk allgemein'!$F$16-'2.1 Kraftwerk allgemein'!$F$15+1),0),COLUMN(CU79)-1-('2.1 Kraftwerk allgemein'!$F$16-'2.1 Kraftwerk allgemein'!$F$15+1)),1,MIN(MAX($F79-('2.1 Kraftwerk allgemein'!$F$16-'2.1 Kraftwerk allgemein'!$F$15+1),1),COLUMN(CU79)-('2.1 Kraftwerk allgemein'!$F$16-'2.1 Kraftwerk allgemein'!$F$15+1)))))/$F79,
SUM(OFFSET('2.5 CAPEX'!DI82,0,-MIN($F79-1,COLUMN(CU79)-1),1,MIN($F79,COLUMN(CU79))))/$F79)))))),
IF(OR(ISNUMBER($D79)=FALSE,$F79=""),"",
IF(AND('2.5 CAPEX'!$L82&lt;&gt;"x",'2.5 CAPEX'!$M82&lt;&gt;"x"),0,
IF($F79=0,0,
IF(DD$4&lt;'2.1 Kraftwerk allgemein'!$F$16,0,
IF(DD$4='2.1 Kraftwerk allgemein'!$F$16,'2.5 CAPEX'!$J82/$F79,
IF(DD$4&lt;'2.1 Kraftwerk allgemein'!$F$16+$F79,
('2.5 CAPEX'!$J82+SUM(OFFSET('2.5 CAPEX'!DI82,0,-MIN(MAX($F79-1-('2.1 Kraftwerk allgemein'!$F$16-'1.1 Allgemein'!$I$22+1),0),COLUMN(CU79)-1-('2.1 Kraftwerk allgemein'!$F$16-'1.1 Allgemein'!$I$22+1)),1,MIN(MAX($F79-('2.1 Kraftwerk allgemein'!$F$16-'1.1 Allgemein'!$I$22+1),1),COLUMN(CU79)-('2.1 Kraftwerk allgemein'!$F$16-'1.1 Allgemein'!$I$22+1)))))/$F79,
SUM(OFFSET('2.5 CAPEX'!DI82,0,-MIN($F79-1,COLUMN(CU79)-1),1,MIN($F79,COLUMN(CU79))))/$F79)))))))</f>
        <v>0</v>
      </c>
      <c r="DE79" s="199">
        <f ca="1">IF('2.1 Kraftwerk allgemein'!$F$15&lt;'1.1 Allgemein'!$I$22,
IF(OR(ISNUMBER($D79)=FALSE,$F79=""),"",
IF(AND('2.5 CAPEX'!$L82&lt;&gt;"x",'2.5 CAPEX'!$M82&lt;&gt;"x"),0,
IF($F79=0,0,
IF(DE$4&lt;'2.1 Kraftwerk allgemein'!$F$16,0,
IF(DE$4='2.1 Kraftwerk allgemein'!$F$16,'2.5 CAPEX'!$J82/$F79,
IF(DE$4&lt;'2.1 Kraftwerk allgemein'!$F$16+$F79,
('2.5 CAPEX'!$J82+SUM(OFFSET('2.5 CAPEX'!DJ82,0,-MIN(MAX($F79-1-('2.1 Kraftwerk allgemein'!$F$16-'2.1 Kraftwerk allgemein'!$F$15+1),0),COLUMN(CV79)-1-('2.1 Kraftwerk allgemein'!$F$16-'2.1 Kraftwerk allgemein'!$F$15+1)),1,MIN(MAX($F79-('2.1 Kraftwerk allgemein'!$F$16-'2.1 Kraftwerk allgemein'!$F$15+1),1),COLUMN(CV79)-('2.1 Kraftwerk allgemein'!$F$16-'2.1 Kraftwerk allgemein'!$F$15+1)))))/$F79,
SUM(OFFSET('2.5 CAPEX'!DJ82,0,-MIN($F79-1,COLUMN(CV79)-1),1,MIN($F79,COLUMN(CV79))))/$F79)))))),
IF(OR(ISNUMBER($D79)=FALSE,$F79=""),"",
IF(AND('2.5 CAPEX'!$L82&lt;&gt;"x",'2.5 CAPEX'!$M82&lt;&gt;"x"),0,
IF($F79=0,0,
IF(DE$4&lt;'2.1 Kraftwerk allgemein'!$F$16,0,
IF(DE$4='2.1 Kraftwerk allgemein'!$F$16,'2.5 CAPEX'!$J82/$F79,
IF(DE$4&lt;'2.1 Kraftwerk allgemein'!$F$16+$F79,
('2.5 CAPEX'!$J82+SUM(OFFSET('2.5 CAPEX'!DJ82,0,-MIN(MAX($F79-1-('2.1 Kraftwerk allgemein'!$F$16-'1.1 Allgemein'!$I$22+1),0),COLUMN(CV79)-1-('2.1 Kraftwerk allgemein'!$F$16-'1.1 Allgemein'!$I$22+1)),1,MIN(MAX($F79-('2.1 Kraftwerk allgemein'!$F$16-'1.1 Allgemein'!$I$22+1),1),COLUMN(CV79)-('2.1 Kraftwerk allgemein'!$F$16-'1.1 Allgemein'!$I$22+1)))))/$F79,
SUM(OFFSET('2.5 CAPEX'!DJ82,0,-MIN($F79-1,COLUMN(CV79)-1),1,MIN($F79,COLUMN(CV79))))/$F79)))))))</f>
        <v>0</v>
      </c>
      <c r="DF79" s="199">
        <f ca="1">IF('2.1 Kraftwerk allgemein'!$F$15&lt;'1.1 Allgemein'!$I$22,
IF(OR(ISNUMBER($D79)=FALSE,$F79=""),"",
IF(AND('2.5 CAPEX'!$L82&lt;&gt;"x",'2.5 CAPEX'!$M82&lt;&gt;"x"),0,
IF($F79=0,0,
IF(DF$4&lt;'2.1 Kraftwerk allgemein'!$F$16,0,
IF(DF$4='2.1 Kraftwerk allgemein'!$F$16,'2.5 CAPEX'!$J82/$F79,
IF(DF$4&lt;'2.1 Kraftwerk allgemein'!$F$16+$F79,
('2.5 CAPEX'!$J82+SUM(OFFSET('2.5 CAPEX'!DK82,0,-MIN(MAX($F79-1-('2.1 Kraftwerk allgemein'!$F$16-'2.1 Kraftwerk allgemein'!$F$15+1),0),COLUMN(CW79)-1-('2.1 Kraftwerk allgemein'!$F$16-'2.1 Kraftwerk allgemein'!$F$15+1)),1,MIN(MAX($F79-('2.1 Kraftwerk allgemein'!$F$16-'2.1 Kraftwerk allgemein'!$F$15+1),1),COLUMN(CW79)-('2.1 Kraftwerk allgemein'!$F$16-'2.1 Kraftwerk allgemein'!$F$15+1)))))/$F79,
SUM(OFFSET('2.5 CAPEX'!DK82,0,-MIN($F79-1,COLUMN(CW79)-1),1,MIN($F79,COLUMN(CW79))))/$F79)))))),
IF(OR(ISNUMBER($D79)=FALSE,$F79=""),"",
IF(AND('2.5 CAPEX'!$L82&lt;&gt;"x",'2.5 CAPEX'!$M82&lt;&gt;"x"),0,
IF($F79=0,0,
IF(DF$4&lt;'2.1 Kraftwerk allgemein'!$F$16,0,
IF(DF$4='2.1 Kraftwerk allgemein'!$F$16,'2.5 CAPEX'!$J82/$F79,
IF(DF$4&lt;'2.1 Kraftwerk allgemein'!$F$16+$F79,
('2.5 CAPEX'!$J82+SUM(OFFSET('2.5 CAPEX'!DK82,0,-MIN(MAX($F79-1-('2.1 Kraftwerk allgemein'!$F$16-'1.1 Allgemein'!$I$22+1),0),COLUMN(CW79)-1-('2.1 Kraftwerk allgemein'!$F$16-'1.1 Allgemein'!$I$22+1)),1,MIN(MAX($F79-('2.1 Kraftwerk allgemein'!$F$16-'1.1 Allgemein'!$I$22+1),1),COLUMN(CW79)-('2.1 Kraftwerk allgemein'!$F$16-'1.1 Allgemein'!$I$22+1)))))/$F79,
SUM(OFFSET('2.5 CAPEX'!DK82,0,-MIN($F79-1,COLUMN(CW79)-1),1,MIN($F79,COLUMN(CW79))))/$F79)))))))</f>
        <v>0</v>
      </c>
    </row>
    <row r="80" spans="1:110" s="200" customFormat="1" ht="14" x14ac:dyDescent="0.3">
      <c r="A80" s="104"/>
      <c r="B80" s="104"/>
      <c r="C80" s="104"/>
      <c r="D80" s="206">
        <f>IF('2.5 CAPEX'!D83&lt;&gt;"",'2.5 CAPEX'!D83,"")</f>
        <v>2</v>
      </c>
      <c r="E80" s="191" t="str">
        <f>IF('2.5 CAPEX'!E83&lt;&gt;"",'2.5 CAPEX'!E83,"")</f>
        <v>Bauleitungskosten</v>
      </c>
      <c r="F80" s="196">
        <f>IF('2.5 CAPEX'!F83&lt;&gt;"",'2.5 CAPEX'!F83,"")</f>
        <v>40</v>
      </c>
      <c r="G80" s="197">
        <f ca="1">IF(ISNUMBER(D80)=FALSE,"",INDEX('2.5 CAPEX'!$H:$H,MATCH('3.1 Abschreibung'!$D80,'2.5 CAPEX'!$D:$D,0))+INDEX('2.5 CAPEX'!$J:$J,MATCH('3.1 Abschreibung'!$D80,'2.5 CAPEX'!$D:$D,0)))</f>
        <v>0</v>
      </c>
      <c r="H80" s="197"/>
      <c r="I80" s="198">
        <v>0</v>
      </c>
      <c r="J80" s="199">
        <f ca="1">IF('2.1 Kraftwerk allgemein'!$F$15&lt;'1.1 Allgemein'!$I$22,
IF(OR(ISNUMBER($D80)=FALSE,$F80=""),"",
IF(AND('2.5 CAPEX'!$L83&lt;&gt;"x",'2.5 CAPEX'!$M83&lt;&gt;"x"),0,
IF($F80=0,0,
IF(J$4&lt;'2.1 Kraftwerk allgemein'!$F$16,0,
IF(J$4='2.1 Kraftwerk allgemein'!$F$16,'2.5 CAPEX'!$J83/$F80,
IF(J$4&lt;'2.1 Kraftwerk allgemein'!$F$16+$F80,
('2.5 CAPEX'!$J83+SUM(OFFSET('2.5 CAPEX'!O83,0,-MIN(MAX($F80-1-('2.1 Kraftwerk allgemein'!$F$16-'2.1 Kraftwerk allgemein'!$F$15+1),0),COLUMN(A80)-1-('2.1 Kraftwerk allgemein'!$F$16-'2.1 Kraftwerk allgemein'!$F$15+1)),1,MIN(MAX($F80-('2.1 Kraftwerk allgemein'!$F$16-'2.1 Kraftwerk allgemein'!$F$15+1),1),COLUMN(A80)-('2.1 Kraftwerk allgemein'!$F$16-'2.1 Kraftwerk allgemein'!$F$15+1)))))/$F80,
SUM(OFFSET('2.5 CAPEX'!O83,0,-MIN($F80-1,COLUMN(A80)-1),1,MIN($F80,COLUMN(A80))))/$F80)))))),
IF(OR(ISNUMBER($D80)=FALSE,$F80=""),"",
IF(AND('2.5 CAPEX'!$L83&lt;&gt;"x",'2.5 CAPEX'!$M83&lt;&gt;"x"),0,
IF($F80=0,0,
IF(J$4&lt;'2.1 Kraftwerk allgemein'!$F$16,0,
IF(J$4='2.1 Kraftwerk allgemein'!$F$16,'2.5 CAPEX'!$J83/$F80,
IF(J$4&lt;'2.1 Kraftwerk allgemein'!$F$16+$F80,
('2.5 CAPEX'!$J83+SUM(OFFSET('2.5 CAPEX'!O83,0,-MIN(MAX($F80-1-('2.1 Kraftwerk allgemein'!$F$16-'1.1 Allgemein'!$I$22+1),0),COLUMN(A80)-1-('2.1 Kraftwerk allgemein'!$F$16-'1.1 Allgemein'!$I$22+1)),1,MIN(MAX($F80-('2.1 Kraftwerk allgemein'!$F$16-'1.1 Allgemein'!$I$22+1),1),COLUMN(A80)-('2.1 Kraftwerk allgemein'!$F$16-'1.1 Allgemein'!$I$22+1)))))/$F80,
SUM(OFFSET('2.5 CAPEX'!O83,0,-MIN($F80-1,COLUMN(A80)-1),1,MIN($F80,COLUMN(A80))))/$F80)))))))</f>
        <v>0</v>
      </c>
      <c r="K80" s="199">
        <f ca="1">IF('2.1 Kraftwerk allgemein'!$F$15&lt;'1.1 Allgemein'!$I$22,
IF(OR(ISNUMBER($D80)=FALSE,$F80=""),"",
IF(AND('2.5 CAPEX'!$L83&lt;&gt;"x",'2.5 CAPEX'!$M83&lt;&gt;"x"),0,
IF($F80=0,0,
IF(K$4&lt;'2.1 Kraftwerk allgemein'!$F$16,0,
IF(K$4='2.1 Kraftwerk allgemein'!$F$16,'2.5 CAPEX'!$J83/$F80,
IF(K$4&lt;'2.1 Kraftwerk allgemein'!$F$16+$F80,
('2.5 CAPEX'!$J83+SUM(OFFSET('2.5 CAPEX'!P83,0,-MIN(MAX($F80-1-('2.1 Kraftwerk allgemein'!$F$16-'2.1 Kraftwerk allgemein'!$F$15+1),0),COLUMN(B80)-1-('2.1 Kraftwerk allgemein'!$F$16-'2.1 Kraftwerk allgemein'!$F$15+1)),1,MIN(MAX($F80-('2.1 Kraftwerk allgemein'!$F$16-'2.1 Kraftwerk allgemein'!$F$15+1),1),COLUMN(B80)-('2.1 Kraftwerk allgemein'!$F$16-'2.1 Kraftwerk allgemein'!$F$15+1)))))/$F80,
SUM(OFFSET('2.5 CAPEX'!P83,0,-MIN($F80-1,COLUMN(B80)-1),1,MIN($F80,COLUMN(B80))))/$F80)))))),
IF(OR(ISNUMBER($D80)=FALSE,$F80=""),"",
IF(AND('2.5 CAPEX'!$L83&lt;&gt;"x",'2.5 CAPEX'!$M83&lt;&gt;"x"),0,
IF($F80=0,0,
IF(K$4&lt;'2.1 Kraftwerk allgemein'!$F$16,0,
IF(K$4='2.1 Kraftwerk allgemein'!$F$16,'2.5 CAPEX'!$J83/$F80,
IF(K$4&lt;'2.1 Kraftwerk allgemein'!$F$16+$F80,
('2.5 CAPEX'!$J83+SUM(OFFSET('2.5 CAPEX'!P83,0,-MIN(MAX($F80-1-('2.1 Kraftwerk allgemein'!$F$16-'1.1 Allgemein'!$I$22+1),0),COLUMN(B80)-1-('2.1 Kraftwerk allgemein'!$F$16-'1.1 Allgemein'!$I$22+1)),1,MIN(MAX($F80-('2.1 Kraftwerk allgemein'!$F$16-'1.1 Allgemein'!$I$22+1),1),COLUMN(B80)-('2.1 Kraftwerk allgemein'!$F$16-'1.1 Allgemein'!$I$22+1)))))/$F80,
SUM(OFFSET('2.5 CAPEX'!P83,0,-MIN($F80-1,COLUMN(B80)-1),1,MIN($F80,COLUMN(B80))))/$F80)))))))</f>
        <v>0</v>
      </c>
      <c r="L80" s="199">
        <f ca="1">IF('2.1 Kraftwerk allgemein'!$F$15&lt;'1.1 Allgemein'!$I$22,
IF(OR(ISNUMBER($D80)=FALSE,$F80=""),"",
IF(AND('2.5 CAPEX'!$L83&lt;&gt;"x",'2.5 CAPEX'!$M83&lt;&gt;"x"),0,
IF($F80=0,0,
IF(L$4&lt;'2.1 Kraftwerk allgemein'!$F$16,0,
IF(L$4='2.1 Kraftwerk allgemein'!$F$16,'2.5 CAPEX'!$J83/$F80,
IF(L$4&lt;'2.1 Kraftwerk allgemein'!$F$16+$F80,
('2.5 CAPEX'!$J83+SUM(OFFSET('2.5 CAPEX'!Q83,0,-MIN(MAX($F80-1-('2.1 Kraftwerk allgemein'!$F$16-'2.1 Kraftwerk allgemein'!$F$15+1),0),COLUMN(C80)-1-('2.1 Kraftwerk allgemein'!$F$16-'2.1 Kraftwerk allgemein'!$F$15+1)),1,MIN(MAX($F80-('2.1 Kraftwerk allgemein'!$F$16-'2.1 Kraftwerk allgemein'!$F$15+1),1),COLUMN(C80)-('2.1 Kraftwerk allgemein'!$F$16-'2.1 Kraftwerk allgemein'!$F$15+1)))))/$F80,
SUM(OFFSET('2.5 CAPEX'!Q83,0,-MIN($F80-1,COLUMN(C80)-1),1,MIN($F80,COLUMN(C80))))/$F80)))))),
IF(OR(ISNUMBER($D80)=FALSE,$F80=""),"",
IF(AND('2.5 CAPEX'!$L83&lt;&gt;"x",'2.5 CAPEX'!$M83&lt;&gt;"x"),0,
IF($F80=0,0,
IF(L$4&lt;'2.1 Kraftwerk allgemein'!$F$16,0,
IF(L$4='2.1 Kraftwerk allgemein'!$F$16,'2.5 CAPEX'!$J83/$F80,
IF(L$4&lt;'2.1 Kraftwerk allgemein'!$F$16+$F80,
('2.5 CAPEX'!$J83+SUM(OFFSET('2.5 CAPEX'!Q83,0,-MIN(MAX($F80-1-('2.1 Kraftwerk allgemein'!$F$16-'1.1 Allgemein'!$I$22+1),0),COLUMN(C80)-1-('2.1 Kraftwerk allgemein'!$F$16-'1.1 Allgemein'!$I$22+1)),1,MIN(MAX($F80-('2.1 Kraftwerk allgemein'!$F$16-'1.1 Allgemein'!$I$22+1),1),COLUMN(C80)-('2.1 Kraftwerk allgemein'!$F$16-'1.1 Allgemein'!$I$22+1)))))/$F80,
SUM(OFFSET('2.5 CAPEX'!Q83,0,-MIN($F80-1,COLUMN(C80)-1),1,MIN($F80,COLUMN(C80))))/$F80)))))))</f>
        <v>0</v>
      </c>
      <c r="M80" s="199">
        <f ca="1">IF('2.1 Kraftwerk allgemein'!$F$15&lt;'1.1 Allgemein'!$I$22,
IF(OR(ISNUMBER($D80)=FALSE,$F80=""),"",
IF(AND('2.5 CAPEX'!$L83&lt;&gt;"x",'2.5 CAPEX'!$M83&lt;&gt;"x"),0,
IF($F80=0,0,
IF(M$4&lt;'2.1 Kraftwerk allgemein'!$F$16,0,
IF(M$4='2.1 Kraftwerk allgemein'!$F$16,'2.5 CAPEX'!$J83/$F80,
IF(M$4&lt;'2.1 Kraftwerk allgemein'!$F$16+$F80,
('2.5 CAPEX'!$J83+SUM(OFFSET('2.5 CAPEX'!R83,0,-MIN(MAX($F80-1-('2.1 Kraftwerk allgemein'!$F$16-'2.1 Kraftwerk allgemein'!$F$15+1),0),COLUMN(D80)-1-('2.1 Kraftwerk allgemein'!$F$16-'2.1 Kraftwerk allgemein'!$F$15+1)),1,MIN(MAX($F80-('2.1 Kraftwerk allgemein'!$F$16-'2.1 Kraftwerk allgemein'!$F$15+1),1),COLUMN(D80)-('2.1 Kraftwerk allgemein'!$F$16-'2.1 Kraftwerk allgemein'!$F$15+1)))))/$F80,
SUM(OFFSET('2.5 CAPEX'!R83,0,-MIN($F80-1,COLUMN(D80)-1),1,MIN($F80,COLUMN(D80))))/$F80)))))),
IF(OR(ISNUMBER($D80)=FALSE,$F80=""),"",
IF(AND('2.5 CAPEX'!$L83&lt;&gt;"x",'2.5 CAPEX'!$M83&lt;&gt;"x"),0,
IF($F80=0,0,
IF(M$4&lt;'2.1 Kraftwerk allgemein'!$F$16,0,
IF(M$4='2.1 Kraftwerk allgemein'!$F$16,'2.5 CAPEX'!$J83/$F80,
IF(M$4&lt;'2.1 Kraftwerk allgemein'!$F$16+$F80,
('2.5 CAPEX'!$J83+SUM(OFFSET('2.5 CAPEX'!R83,0,-MIN(MAX($F80-1-('2.1 Kraftwerk allgemein'!$F$16-'1.1 Allgemein'!$I$22+1),0),COLUMN(D80)-1-('2.1 Kraftwerk allgemein'!$F$16-'1.1 Allgemein'!$I$22+1)),1,MIN(MAX($F80-('2.1 Kraftwerk allgemein'!$F$16-'1.1 Allgemein'!$I$22+1),1),COLUMN(D80)-('2.1 Kraftwerk allgemein'!$F$16-'1.1 Allgemein'!$I$22+1)))))/$F80,
SUM(OFFSET('2.5 CAPEX'!R83,0,-MIN($F80-1,COLUMN(D80)-1),1,MIN($F80,COLUMN(D80))))/$F80)))))))</f>
        <v>0</v>
      </c>
      <c r="N80" s="199">
        <f ca="1">IF('2.1 Kraftwerk allgemein'!$F$15&lt;'1.1 Allgemein'!$I$22,
IF(OR(ISNUMBER($D80)=FALSE,$F80=""),"",
IF(AND('2.5 CAPEX'!$L83&lt;&gt;"x",'2.5 CAPEX'!$M83&lt;&gt;"x"),0,
IF($F80=0,0,
IF(N$4&lt;'2.1 Kraftwerk allgemein'!$F$16,0,
IF(N$4='2.1 Kraftwerk allgemein'!$F$16,'2.5 CAPEX'!$J83/$F80,
IF(N$4&lt;'2.1 Kraftwerk allgemein'!$F$16+$F80,
('2.5 CAPEX'!$J83+SUM(OFFSET('2.5 CAPEX'!S83,0,-MIN(MAX($F80-1-('2.1 Kraftwerk allgemein'!$F$16-'2.1 Kraftwerk allgemein'!$F$15+1),0),COLUMN(E80)-1-('2.1 Kraftwerk allgemein'!$F$16-'2.1 Kraftwerk allgemein'!$F$15+1)),1,MIN(MAX($F80-('2.1 Kraftwerk allgemein'!$F$16-'2.1 Kraftwerk allgemein'!$F$15+1),1),COLUMN(E80)-('2.1 Kraftwerk allgemein'!$F$16-'2.1 Kraftwerk allgemein'!$F$15+1)))))/$F80,
SUM(OFFSET('2.5 CAPEX'!S83,0,-MIN($F80-1,COLUMN(E80)-1),1,MIN($F80,COLUMN(E80))))/$F80)))))),
IF(OR(ISNUMBER($D80)=FALSE,$F80=""),"",
IF(AND('2.5 CAPEX'!$L83&lt;&gt;"x",'2.5 CAPEX'!$M83&lt;&gt;"x"),0,
IF($F80=0,0,
IF(N$4&lt;'2.1 Kraftwerk allgemein'!$F$16,0,
IF(N$4='2.1 Kraftwerk allgemein'!$F$16,'2.5 CAPEX'!$J83/$F80,
IF(N$4&lt;'2.1 Kraftwerk allgemein'!$F$16+$F80,
('2.5 CAPEX'!$J83+SUM(OFFSET('2.5 CAPEX'!S83,0,-MIN(MAX($F80-1-('2.1 Kraftwerk allgemein'!$F$16-'1.1 Allgemein'!$I$22+1),0),COLUMN(E80)-1-('2.1 Kraftwerk allgemein'!$F$16-'1.1 Allgemein'!$I$22+1)),1,MIN(MAX($F80-('2.1 Kraftwerk allgemein'!$F$16-'1.1 Allgemein'!$I$22+1),1),COLUMN(E80)-('2.1 Kraftwerk allgemein'!$F$16-'1.1 Allgemein'!$I$22+1)))))/$F80,
SUM(OFFSET('2.5 CAPEX'!S83,0,-MIN($F80-1,COLUMN(E80)-1),1,MIN($F80,COLUMN(E80))))/$F80)))))))</f>
        <v>0</v>
      </c>
      <c r="O80" s="199">
        <f ca="1">IF('2.1 Kraftwerk allgemein'!$F$15&lt;'1.1 Allgemein'!$I$22,
IF(OR(ISNUMBER($D80)=FALSE,$F80=""),"",
IF(AND('2.5 CAPEX'!$L83&lt;&gt;"x",'2.5 CAPEX'!$M83&lt;&gt;"x"),0,
IF($F80=0,0,
IF(O$4&lt;'2.1 Kraftwerk allgemein'!$F$16,0,
IF(O$4='2.1 Kraftwerk allgemein'!$F$16,'2.5 CAPEX'!$J83/$F80,
IF(O$4&lt;'2.1 Kraftwerk allgemein'!$F$16+$F80,
('2.5 CAPEX'!$J83+SUM(OFFSET('2.5 CAPEX'!T83,0,-MIN(MAX($F80-1-('2.1 Kraftwerk allgemein'!$F$16-'2.1 Kraftwerk allgemein'!$F$15+1),0),COLUMN(F80)-1-('2.1 Kraftwerk allgemein'!$F$16-'2.1 Kraftwerk allgemein'!$F$15+1)),1,MIN(MAX($F80-('2.1 Kraftwerk allgemein'!$F$16-'2.1 Kraftwerk allgemein'!$F$15+1),1),COLUMN(F80)-('2.1 Kraftwerk allgemein'!$F$16-'2.1 Kraftwerk allgemein'!$F$15+1)))))/$F80,
SUM(OFFSET('2.5 CAPEX'!T83,0,-MIN($F80-1,COLUMN(F80)-1),1,MIN($F80,COLUMN(F80))))/$F80)))))),
IF(OR(ISNUMBER($D80)=FALSE,$F80=""),"",
IF(AND('2.5 CAPEX'!$L83&lt;&gt;"x",'2.5 CAPEX'!$M83&lt;&gt;"x"),0,
IF($F80=0,0,
IF(O$4&lt;'2.1 Kraftwerk allgemein'!$F$16,0,
IF(O$4='2.1 Kraftwerk allgemein'!$F$16,'2.5 CAPEX'!$J83/$F80,
IF(O$4&lt;'2.1 Kraftwerk allgemein'!$F$16+$F80,
('2.5 CAPEX'!$J83+SUM(OFFSET('2.5 CAPEX'!T83,0,-MIN(MAX($F80-1-('2.1 Kraftwerk allgemein'!$F$16-'1.1 Allgemein'!$I$22+1),0),COLUMN(F80)-1-('2.1 Kraftwerk allgemein'!$F$16-'1.1 Allgemein'!$I$22+1)),1,MIN(MAX($F80-('2.1 Kraftwerk allgemein'!$F$16-'1.1 Allgemein'!$I$22+1),1),COLUMN(F80)-('2.1 Kraftwerk allgemein'!$F$16-'1.1 Allgemein'!$I$22+1)))))/$F80,
SUM(OFFSET('2.5 CAPEX'!T83,0,-MIN($F80-1,COLUMN(F80)-1),1,MIN($F80,COLUMN(F80))))/$F80)))))))</f>
        <v>0</v>
      </c>
      <c r="P80" s="199">
        <f ca="1">IF('2.1 Kraftwerk allgemein'!$F$15&lt;'1.1 Allgemein'!$I$22,
IF(OR(ISNUMBER($D80)=FALSE,$F80=""),"",
IF(AND('2.5 CAPEX'!$L83&lt;&gt;"x",'2.5 CAPEX'!$M83&lt;&gt;"x"),0,
IF($F80=0,0,
IF(P$4&lt;'2.1 Kraftwerk allgemein'!$F$16,0,
IF(P$4='2.1 Kraftwerk allgemein'!$F$16,'2.5 CAPEX'!$J83/$F80,
IF(P$4&lt;'2.1 Kraftwerk allgemein'!$F$16+$F80,
('2.5 CAPEX'!$J83+SUM(OFFSET('2.5 CAPEX'!U83,0,-MIN(MAX($F80-1-('2.1 Kraftwerk allgemein'!$F$16-'2.1 Kraftwerk allgemein'!$F$15+1),0),COLUMN(G80)-1-('2.1 Kraftwerk allgemein'!$F$16-'2.1 Kraftwerk allgemein'!$F$15+1)),1,MIN(MAX($F80-('2.1 Kraftwerk allgemein'!$F$16-'2.1 Kraftwerk allgemein'!$F$15+1),1),COLUMN(G80)-('2.1 Kraftwerk allgemein'!$F$16-'2.1 Kraftwerk allgemein'!$F$15+1)))))/$F80,
SUM(OFFSET('2.5 CAPEX'!U83,0,-MIN($F80-1,COLUMN(G80)-1),1,MIN($F80,COLUMN(G80))))/$F80)))))),
IF(OR(ISNUMBER($D80)=FALSE,$F80=""),"",
IF(AND('2.5 CAPEX'!$L83&lt;&gt;"x",'2.5 CAPEX'!$M83&lt;&gt;"x"),0,
IF($F80=0,0,
IF(P$4&lt;'2.1 Kraftwerk allgemein'!$F$16,0,
IF(P$4='2.1 Kraftwerk allgemein'!$F$16,'2.5 CAPEX'!$J83/$F80,
IF(P$4&lt;'2.1 Kraftwerk allgemein'!$F$16+$F80,
('2.5 CAPEX'!$J83+SUM(OFFSET('2.5 CAPEX'!U83,0,-MIN(MAX($F80-1-('2.1 Kraftwerk allgemein'!$F$16-'1.1 Allgemein'!$I$22+1),0),COLUMN(G80)-1-('2.1 Kraftwerk allgemein'!$F$16-'1.1 Allgemein'!$I$22+1)),1,MIN(MAX($F80-('2.1 Kraftwerk allgemein'!$F$16-'1.1 Allgemein'!$I$22+1),1),COLUMN(G80)-('2.1 Kraftwerk allgemein'!$F$16-'1.1 Allgemein'!$I$22+1)))))/$F80,
SUM(OFFSET('2.5 CAPEX'!U83,0,-MIN($F80-1,COLUMN(G80)-1),1,MIN($F80,COLUMN(G80))))/$F80)))))))</f>
        <v>0</v>
      </c>
      <c r="Q80" s="199">
        <f ca="1">IF('2.1 Kraftwerk allgemein'!$F$15&lt;'1.1 Allgemein'!$I$22,
IF(OR(ISNUMBER($D80)=FALSE,$F80=""),"",
IF(AND('2.5 CAPEX'!$L83&lt;&gt;"x",'2.5 CAPEX'!$M83&lt;&gt;"x"),0,
IF($F80=0,0,
IF(Q$4&lt;'2.1 Kraftwerk allgemein'!$F$16,0,
IF(Q$4='2.1 Kraftwerk allgemein'!$F$16,'2.5 CAPEX'!$J83/$F80,
IF(Q$4&lt;'2.1 Kraftwerk allgemein'!$F$16+$F80,
('2.5 CAPEX'!$J83+SUM(OFFSET('2.5 CAPEX'!V83,0,-MIN(MAX($F80-1-('2.1 Kraftwerk allgemein'!$F$16-'2.1 Kraftwerk allgemein'!$F$15+1),0),COLUMN(H80)-1-('2.1 Kraftwerk allgemein'!$F$16-'2.1 Kraftwerk allgemein'!$F$15+1)),1,MIN(MAX($F80-('2.1 Kraftwerk allgemein'!$F$16-'2.1 Kraftwerk allgemein'!$F$15+1),1),COLUMN(H80)-('2.1 Kraftwerk allgemein'!$F$16-'2.1 Kraftwerk allgemein'!$F$15+1)))))/$F80,
SUM(OFFSET('2.5 CAPEX'!V83,0,-MIN($F80-1,COLUMN(H80)-1),1,MIN($F80,COLUMN(H80))))/$F80)))))),
IF(OR(ISNUMBER($D80)=FALSE,$F80=""),"",
IF(AND('2.5 CAPEX'!$L83&lt;&gt;"x",'2.5 CAPEX'!$M83&lt;&gt;"x"),0,
IF($F80=0,0,
IF(Q$4&lt;'2.1 Kraftwerk allgemein'!$F$16,0,
IF(Q$4='2.1 Kraftwerk allgemein'!$F$16,'2.5 CAPEX'!$J83/$F80,
IF(Q$4&lt;'2.1 Kraftwerk allgemein'!$F$16+$F80,
('2.5 CAPEX'!$J83+SUM(OFFSET('2.5 CAPEX'!V83,0,-MIN(MAX($F80-1-('2.1 Kraftwerk allgemein'!$F$16-'1.1 Allgemein'!$I$22+1),0),COLUMN(H80)-1-('2.1 Kraftwerk allgemein'!$F$16-'1.1 Allgemein'!$I$22+1)),1,MIN(MAX($F80-('2.1 Kraftwerk allgemein'!$F$16-'1.1 Allgemein'!$I$22+1),1),COLUMN(H80)-('2.1 Kraftwerk allgemein'!$F$16-'1.1 Allgemein'!$I$22+1)))))/$F80,
SUM(OFFSET('2.5 CAPEX'!V83,0,-MIN($F80-1,COLUMN(H80)-1),1,MIN($F80,COLUMN(H80))))/$F80)))))))</f>
        <v>0</v>
      </c>
      <c r="R80" s="199">
        <f ca="1">IF('2.1 Kraftwerk allgemein'!$F$15&lt;'1.1 Allgemein'!$I$22,
IF(OR(ISNUMBER($D80)=FALSE,$F80=""),"",
IF(AND('2.5 CAPEX'!$L83&lt;&gt;"x",'2.5 CAPEX'!$M83&lt;&gt;"x"),0,
IF($F80=0,0,
IF(R$4&lt;'2.1 Kraftwerk allgemein'!$F$16,0,
IF(R$4='2.1 Kraftwerk allgemein'!$F$16,'2.5 CAPEX'!$J83/$F80,
IF(R$4&lt;'2.1 Kraftwerk allgemein'!$F$16+$F80,
('2.5 CAPEX'!$J83+SUM(OFFSET('2.5 CAPEX'!W83,0,-MIN(MAX($F80-1-('2.1 Kraftwerk allgemein'!$F$16-'2.1 Kraftwerk allgemein'!$F$15+1),0),COLUMN(I80)-1-('2.1 Kraftwerk allgemein'!$F$16-'2.1 Kraftwerk allgemein'!$F$15+1)),1,MIN(MAX($F80-('2.1 Kraftwerk allgemein'!$F$16-'2.1 Kraftwerk allgemein'!$F$15+1),1),COLUMN(I80)-('2.1 Kraftwerk allgemein'!$F$16-'2.1 Kraftwerk allgemein'!$F$15+1)))))/$F80,
SUM(OFFSET('2.5 CAPEX'!W83,0,-MIN($F80-1,COLUMN(I80)-1),1,MIN($F80,COLUMN(I80))))/$F80)))))),
IF(OR(ISNUMBER($D80)=FALSE,$F80=""),"",
IF(AND('2.5 CAPEX'!$L83&lt;&gt;"x",'2.5 CAPEX'!$M83&lt;&gt;"x"),0,
IF($F80=0,0,
IF(R$4&lt;'2.1 Kraftwerk allgemein'!$F$16,0,
IF(R$4='2.1 Kraftwerk allgemein'!$F$16,'2.5 CAPEX'!$J83/$F80,
IF(R$4&lt;'2.1 Kraftwerk allgemein'!$F$16+$F80,
('2.5 CAPEX'!$J83+SUM(OFFSET('2.5 CAPEX'!W83,0,-MIN(MAX($F80-1-('2.1 Kraftwerk allgemein'!$F$16-'1.1 Allgemein'!$I$22+1),0),COLUMN(I80)-1-('2.1 Kraftwerk allgemein'!$F$16-'1.1 Allgemein'!$I$22+1)),1,MIN(MAX($F80-('2.1 Kraftwerk allgemein'!$F$16-'1.1 Allgemein'!$I$22+1),1),COLUMN(I80)-('2.1 Kraftwerk allgemein'!$F$16-'1.1 Allgemein'!$I$22+1)))))/$F80,
SUM(OFFSET('2.5 CAPEX'!W83,0,-MIN($F80-1,COLUMN(I80)-1),1,MIN($F80,COLUMN(I80))))/$F80)))))))</f>
        <v>0</v>
      </c>
      <c r="S80" s="199">
        <f ca="1">IF('2.1 Kraftwerk allgemein'!$F$15&lt;'1.1 Allgemein'!$I$22,
IF(OR(ISNUMBER($D80)=FALSE,$F80=""),"",
IF(AND('2.5 CAPEX'!$L83&lt;&gt;"x",'2.5 CAPEX'!$M83&lt;&gt;"x"),0,
IF($F80=0,0,
IF(S$4&lt;'2.1 Kraftwerk allgemein'!$F$16,0,
IF(S$4='2.1 Kraftwerk allgemein'!$F$16,'2.5 CAPEX'!$J83/$F80,
IF(S$4&lt;'2.1 Kraftwerk allgemein'!$F$16+$F80,
('2.5 CAPEX'!$J83+SUM(OFFSET('2.5 CAPEX'!X83,0,-MIN(MAX($F80-1-('2.1 Kraftwerk allgemein'!$F$16-'2.1 Kraftwerk allgemein'!$F$15+1),0),COLUMN(J80)-1-('2.1 Kraftwerk allgemein'!$F$16-'2.1 Kraftwerk allgemein'!$F$15+1)),1,MIN(MAX($F80-('2.1 Kraftwerk allgemein'!$F$16-'2.1 Kraftwerk allgemein'!$F$15+1),1),COLUMN(J80)-('2.1 Kraftwerk allgemein'!$F$16-'2.1 Kraftwerk allgemein'!$F$15+1)))))/$F80,
SUM(OFFSET('2.5 CAPEX'!X83,0,-MIN($F80-1,COLUMN(J80)-1),1,MIN($F80,COLUMN(J80))))/$F80)))))),
IF(OR(ISNUMBER($D80)=FALSE,$F80=""),"",
IF(AND('2.5 CAPEX'!$L83&lt;&gt;"x",'2.5 CAPEX'!$M83&lt;&gt;"x"),0,
IF($F80=0,0,
IF(S$4&lt;'2.1 Kraftwerk allgemein'!$F$16,0,
IF(S$4='2.1 Kraftwerk allgemein'!$F$16,'2.5 CAPEX'!$J83/$F80,
IF(S$4&lt;'2.1 Kraftwerk allgemein'!$F$16+$F80,
('2.5 CAPEX'!$J83+SUM(OFFSET('2.5 CAPEX'!X83,0,-MIN(MAX($F80-1-('2.1 Kraftwerk allgemein'!$F$16-'1.1 Allgemein'!$I$22+1),0),COLUMN(J80)-1-('2.1 Kraftwerk allgemein'!$F$16-'1.1 Allgemein'!$I$22+1)),1,MIN(MAX($F80-('2.1 Kraftwerk allgemein'!$F$16-'1.1 Allgemein'!$I$22+1),1),COLUMN(J80)-('2.1 Kraftwerk allgemein'!$F$16-'1.1 Allgemein'!$I$22+1)))))/$F80,
SUM(OFFSET('2.5 CAPEX'!X83,0,-MIN($F80-1,COLUMN(J80)-1),1,MIN($F80,COLUMN(J80))))/$F80)))))))</f>
        <v>0</v>
      </c>
      <c r="T80" s="199">
        <f ca="1">IF('2.1 Kraftwerk allgemein'!$F$15&lt;'1.1 Allgemein'!$I$22,
IF(OR(ISNUMBER($D80)=FALSE,$F80=""),"",
IF(AND('2.5 CAPEX'!$L83&lt;&gt;"x",'2.5 CAPEX'!$M83&lt;&gt;"x"),0,
IF($F80=0,0,
IF(T$4&lt;'2.1 Kraftwerk allgemein'!$F$16,0,
IF(T$4='2.1 Kraftwerk allgemein'!$F$16,'2.5 CAPEX'!$J83/$F80,
IF(T$4&lt;'2.1 Kraftwerk allgemein'!$F$16+$F80,
('2.5 CAPEX'!$J83+SUM(OFFSET('2.5 CAPEX'!Y83,0,-MIN(MAX($F80-1-('2.1 Kraftwerk allgemein'!$F$16-'2.1 Kraftwerk allgemein'!$F$15+1),0),COLUMN(K80)-1-('2.1 Kraftwerk allgemein'!$F$16-'2.1 Kraftwerk allgemein'!$F$15+1)),1,MIN(MAX($F80-('2.1 Kraftwerk allgemein'!$F$16-'2.1 Kraftwerk allgemein'!$F$15+1),1),COLUMN(K80)-('2.1 Kraftwerk allgemein'!$F$16-'2.1 Kraftwerk allgemein'!$F$15+1)))))/$F80,
SUM(OFFSET('2.5 CAPEX'!Y83,0,-MIN($F80-1,COLUMN(K80)-1),1,MIN($F80,COLUMN(K80))))/$F80)))))),
IF(OR(ISNUMBER($D80)=FALSE,$F80=""),"",
IF(AND('2.5 CAPEX'!$L83&lt;&gt;"x",'2.5 CAPEX'!$M83&lt;&gt;"x"),0,
IF($F80=0,0,
IF(T$4&lt;'2.1 Kraftwerk allgemein'!$F$16,0,
IF(T$4='2.1 Kraftwerk allgemein'!$F$16,'2.5 CAPEX'!$J83/$F80,
IF(T$4&lt;'2.1 Kraftwerk allgemein'!$F$16+$F80,
('2.5 CAPEX'!$J83+SUM(OFFSET('2.5 CAPEX'!Y83,0,-MIN(MAX($F80-1-('2.1 Kraftwerk allgemein'!$F$16-'1.1 Allgemein'!$I$22+1),0),COLUMN(K80)-1-('2.1 Kraftwerk allgemein'!$F$16-'1.1 Allgemein'!$I$22+1)),1,MIN(MAX($F80-('2.1 Kraftwerk allgemein'!$F$16-'1.1 Allgemein'!$I$22+1),1),COLUMN(K80)-('2.1 Kraftwerk allgemein'!$F$16-'1.1 Allgemein'!$I$22+1)))))/$F80,
SUM(OFFSET('2.5 CAPEX'!Y83,0,-MIN($F80-1,COLUMN(K80)-1),1,MIN($F80,COLUMN(K80))))/$F80)))))))</f>
        <v>0</v>
      </c>
      <c r="U80" s="199">
        <f ca="1">IF('2.1 Kraftwerk allgemein'!$F$15&lt;'1.1 Allgemein'!$I$22,
IF(OR(ISNUMBER($D80)=FALSE,$F80=""),"",
IF(AND('2.5 CAPEX'!$L83&lt;&gt;"x",'2.5 CAPEX'!$M83&lt;&gt;"x"),0,
IF($F80=0,0,
IF(U$4&lt;'2.1 Kraftwerk allgemein'!$F$16,0,
IF(U$4='2.1 Kraftwerk allgemein'!$F$16,'2.5 CAPEX'!$J83/$F80,
IF(U$4&lt;'2.1 Kraftwerk allgemein'!$F$16+$F80,
('2.5 CAPEX'!$J83+SUM(OFFSET('2.5 CAPEX'!Z83,0,-MIN(MAX($F80-1-('2.1 Kraftwerk allgemein'!$F$16-'2.1 Kraftwerk allgemein'!$F$15+1),0),COLUMN(L80)-1-('2.1 Kraftwerk allgemein'!$F$16-'2.1 Kraftwerk allgemein'!$F$15+1)),1,MIN(MAX($F80-('2.1 Kraftwerk allgemein'!$F$16-'2.1 Kraftwerk allgemein'!$F$15+1),1),COLUMN(L80)-('2.1 Kraftwerk allgemein'!$F$16-'2.1 Kraftwerk allgemein'!$F$15+1)))))/$F80,
SUM(OFFSET('2.5 CAPEX'!Z83,0,-MIN($F80-1,COLUMN(L80)-1),1,MIN($F80,COLUMN(L80))))/$F80)))))),
IF(OR(ISNUMBER($D80)=FALSE,$F80=""),"",
IF(AND('2.5 CAPEX'!$L83&lt;&gt;"x",'2.5 CAPEX'!$M83&lt;&gt;"x"),0,
IF($F80=0,0,
IF(U$4&lt;'2.1 Kraftwerk allgemein'!$F$16,0,
IF(U$4='2.1 Kraftwerk allgemein'!$F$16,'2.5 CAPEX'!$J83/$F80,
IF(U$4&lt;'2.1 Kraftwerk allgemein'!$F$16+$F80,
('2.5 CAPEX'!$J83+SUM(OFFSET('2.5 CAPEX'!Z83,0,-MIN(MAX($F80-1-('2.1 Kraftwerk allgemein'!$F$16-'1.1 Allgemein'!$I$22+1),0),COLUMN(L80)-1-('2.1 Kraftwerk allgemein'!$F$16-'1.1 Allgemein'!$I$22+1)),1,MIN(MAX($F80-('2.1 Kraftwerk allgemein'!$F$16-'1.1 Allgemein'!$I$22+1),1),COLUMN(L80)-('2.1 Kraftwerk allgemein'!$F$16-'1.1 Allgemein'!$I$22+1)))))/$F80,
SUM(OFFSET('2.5 CAPEX'!Z83,0,-MIN($F80-1,COLUMN(L80)-1),1,MIN($F80,COLUMN(L80))))/$F80)))))))</f>
        <v>0</v>
      </c>
      <c r="V80" s="199">
        <f ca="1">IF('2.1 Kraftwerk allgemein'!$F$15&lt;'1.1 Allgemein'!$I$22,
IF(OR(ISNUMBER($D80)=FALSE,$F80=""),"",
IF(AND('2.5 CAPEX'!$L83&lt;&gt;"x",'2.5 CAPEX'!$M83&lt;&gt;"x"),0,
IF($F80=0,0,
IF(V$4&lt;'2.1 Kraftwerk allgemein'!$F$16,0,
IF(V$4='2.1 Kraftwerk allgemein'!$F$16,'2.5 CAPEX'!$J83/$F80,
IF(V$4&lt;'2.1 Kraftwerk allgemein'!$F$16+$F80,
('2.5 CAPEX'!$J83+SUM(OFFSET('2.5 CAPEX'!AA83,0,-MIN(MAX($F80-1-('2.1 Kraftwerk allgemein'!$F$16-'2.1 Kraftwerk allgemein'!$F$15+1),0),COLUMN(M80)-1-('2.1 Kraftwerk allgemein'!$F$16-'2.1 Kraftwerk allgemein'!$F$15+1)),1,MIN(MAX($F80-('2.1 Kraftwerk allgemein'!$F$16-'2.1 Kraftwerk allgemein'!$F$15+1),1),COLUMN(M80)-('2.1 Kraftwerk allgemein'!$F$16-'2.1 Kraftwerk allgemein'!$F$15+1)))))/$F80,
SUM(OFFSET('2.5 CAPEX'!AA83,0,-MIN($F80-1,COLUMN(M80)-1),1,MIN($F80,COLUMN(M80))))/$F80)))))),
IF(OR(ISNUMBER($D80)=FALSE,$F80=""),"",
IF(AND('2.5 CAPEX'!$L83&lt;&gt;"x",'2.5 CAPEX'!$M83&lt;&gt;"x"),0,
IF($F80=0,0,
IF(V$4&lt;'2.1 Kraftwerk allgemein'!$F$16,0,
IF(V$4='2.1 Kraftwerk allgemein'!$F$16,'2.5 CAPEX'!$J83/$F80,
IF(V$4&lt;'2.1 Kraftwerk allgemein'!$F$16+$F80,
('2.5 CAPEX'!$J83+SUM(OFFSET('2.5 CAPEX'!AA83,0,-MIN(MAX($F80-1-('2.1 Kraftwerk allgemein'!$F$16-'1.1 Allgemein'!$I$22+1),0),COLUMN(M80)-1-('2.1 Kraftwerk allgemein'!$F$16-'1.1 Allgemein'!$I$22+1)),1,MIN(MAX($F80-('2.1 Kraftwerk allgemein'!$F$16-'1.1 Allgemein'!$I$22+1),1),COLUMN(M80)-('2.1 Kraftwerk allgemein'!$F$16-'1.1 Allgemein'!$I$22+1)))))/$F80,
SUM(OFFSET('2.5 CAPEX'!AA83,0,-MIN($F80-1,COLUMN(M80)-1),1,MIN($F80,COLUMN(M80))))/$F80)))))))</f>
        <v>0</v>
      </c>
      <c r="W80" s="199">
        <f ca="1">IF('2.1 Kraftwerk allgemein'!$F$15&lt;'1.1 Allgemein'!$I$22,
IF(OR(ISNUMBER($D80)=FALSE,$F80=""),"",
IF(AND('2.5 CAPEX'!$L83&lt;&gt;"x",'2.5 CAPEX'!$M83&lt;&gt;"x"),0,
IF($F80=0,0,
IF(W$4&lt;'2.1 Kraftwerk allgemein'!$F$16,0,
IF(W$4='2.1 Kraftwerk allgemein'!$F$16,'2.5 CAPEX'!$J83/$F80,
IF(W$4&lt;'2.1 Kraftwerk allgemein'!$F$16+$F80,
('2.5 CAPEX'!$J83+SUM(OFFSET('2.5 CAPEX'!AB83,0,-MIN(MAX($F80-1-('2.1 Kraftwerk allgemein'!$F$16-'2.1 Kraftwerk allgemein'!$F$15+1),0),COLUMN(N80)-1-('2.1 Kraftwerk allgemein'!$F$16-'2.1 Kraftwerk allgemein'!$F$15+1)),1,MIN(MAX($F80-('2.1 Kraftwerk allgemein'!$F$16-'2.1 Kraftwerk allgemein'!$F$15+1),1),COLUMN(N80)-('2.1 Kraftwerk allgemein'!$F$16-'2.1 Kraftwerk allgemein'!$F$15+1)))))/$F80,
SUM(OFFSET('2.5 CAPEX'!AB83,0,-MIN($F80-1,COLUMN(N80)-1),1,MIN($F80,COLUMN(N80))))/$F80)))))),
IF(OR(ISNUMBER($D80)=FALSE,$F80=""),"",
IF(AND('2.5 CAPEX'!$L83&lt;&gt;"x",'2.5 CAPEX'!$M83&lt;&gt;"x"),0,
IF($F80=0,0,
IF(W$4&lt;'2.1 Kraftwerk allgemein'!$F$16,0,
IF(W$4='2.1 Kraftwerk allgemein'!$F$16,'2.5 CAPEX'!$J83/$F80,
IF(W$4&lt;'2.1 Kraftwerk allgemein'!$F$16+$F80,
('2.5 CAPEX'!$J83+SUM(OFFSET('2.5 CAPEX'!AB83,0,-MIN(MAX($F80-1-('2.1 Kraftwerk allgemein'!$F$16-'1.1 Allgemein'!$I$22+1),0),COLUMN(N80)-1-('2.1 Kraftwerk allgemein'!$F$16-'1.1 Allgemein'!$I$22+1)),1,MIN(MAX($F80-('2.1 Kraftwerk allgemein'!$F$16-'1.1 Allgemein'!$I$22+1),1),COLUMN(N80)-('2.1 Kraftwerk allgemein'!$F$16-'1.1 Allgemein'!$I$22+1)))))/$F80,
SUM(OFFSET('2.5 CAPEX'!AB83,0,-MIN($F80-1,COLUMN(N80)-1),1,MIN($F80,COLUMN(N80))))/$F80)))))))</f>
        <v>0</v>
      </c>
      <c r="X80" s="199">
        <f ca="1">IF('2.1 Kraftwerk allgemein'!$F$15&lt;'1.1 Allgemein'!$I$22,
IF(OR(ISNUMBER($D80)=FALSE,$F80=""),"",
IF(AND('2.5 CAPEX'!$L83&lt;&gt;"x",'2.5 CAPEX'!$M83&lt;&gt;"x"),0,
IF($F80=0,0,
IF(X$4&lt;'2.1 Kraftwerk allgemein'!$F$16,0,
IF(X$4='2.1 Kraftwerk allgemein'!$F$16,'2.5 CAPEX'!$J83/$F80,
IF(X$4&lt;'2.1 Kraftwerk allgemein'!$F$16+$F80,
('2.5 CAPEX'!$J83+SUM(OFFSET('2.5 CAPEX'!AC83,0,-MIN(MAX($F80-1-('2.1 Kraftwerk allgemein'!$F$16-'2.1 Kraftwerk allgemein'!$F$15+1),0),COLUMN(O80)-1-('2.1 Kraftwerk allgemein'!$F$16-'2.1 Kraftwerk allgemein'!$F$15+1)),1,MIN(MAX($F80-('2.1 Kraftwerk allgemein'!$F$16-'2.1 Kraftwerk allgemein'!$F$15+1),1),COLUMN(O80)-('2.1 Kraftwerk allgemein'!$F$16-'2.1 Kraftwerk allgemein'!$F$15+1)))))/$F80,
SUM(OFFSET('2.5 CAPEX'!AC83,0,-MIN($F80-1,COLUMN(O80)-1),1,MIN($F80,COLUMN(O80))))/$F80)))))),
IF(OR(ISNUMBER($D80)=FALSE,$F80=""),"",
IF(AND('2.5 CAPEX'!$L83&lt;&gt;"x",'2.5 CAPEX'!$M83&lt;&gt;"x"),0,
IF($F80=0,0,
IF(X$4&lt;'2.1 Kraftwerk allgemein'!$F$16,0,
IF(X$4='2.1 Kraftwerk allgemein'!$F$16,'2.5 CAPEX'!$J83/$F80,
IF(X$4&lt;'2.1 Kraftwerk allgemein'!$F$16+$F80,
('2.5 CAPEX'!$J83+SUM(OFFSET('2.5 CAPEX'!AC83,0,-MIN(MAX($F80-1-('2.1 Kraftwerk allgemein'!$F$16-'1.1 Allgemein'!$I$22+1),0),COLUMN(O80)-1-('2.1 Kraftwerk allgemein'!$F$16-'1.1 Allgemein'!$I$22+1)),1,MIN(MAX($F80-('2.1 Kraftwerk allgemein'!$F$16-'1.1 Allgemein'!$I$22+1),1),COLUMN(O80)-('2.1 Kraftwerk allgemein'!$F$16-'1.1 Allgemein'!$I$22+1)))))/$F80,
SUM(OFFSET('2.5 CAPEX'!AC83,0,-MIN($F80-1,COLUMN(O80)-1),1,MIN($F80,COLUMN(O80))))/$F80)))))))</f>
        <v>0</v>
      </c>
      <c r="Y80" s="199">
        <f ca="1">IF('2.1 Kraftwerk allgemein'!$F$15&lt;'1.1 Allgemein'!$I$22,
IF(OR(ISNUMBER($D80)=FALSE,$F80=""),"",
IF(AND('2.5 CAPEX'!$L83&lt;&gt;"x",'2.5 CAPEX'!$M83&lt;&gt;"x"),0,
IF($F80=0,0,
IF(Y$4&lt;'2.1 Kraftwerk allgemein'!$F$16,0,
IF(Y$4='2.1 Kraftwerk allgemein'!$F$16,'2.5 CAPEX'!$J83/$F80,
IF(Y$4&lt;'2.1 Kraftwerk allgemein'!$F$16+$F80,
('2.5 CAPEX'!$J83+SUM(OFFSET('2.5 CAPEX'!AD83,0,-MIN(MAX($F80-1-('2.1 Kraftwerk allgemein'!$F$16-'2.1 Kraftwerk allgemein'!$F$15+1),0),COLUMN(P80)-1-('2.1 Kraftwerk allgemein'!$F$16-'2.1 Kraftwerk allgemein'!$F$15+1)),1,MIN(MAX($F80-('2.1 Kraftwerk allgemein'!$F$16-'2.1 Kraftwerk allgemein'!$F$15+1),1),COLUMN(P80)-('2.1 Kraftwerk allgemein'!$F$16-'2.1 Kraftwerk allgemein'!$F$15+1)))))/$F80,
SUM(OFFSET('2.5 CAPEX'!AD83,0,-MIN($F80-1,COLUMN(P80)-1),1,MIN($F80,COLUMN(P80))))/$F80)))))),
IF(OR(ISNUMBER($D80)=FALSE,$F80=""),"",
IF(AND('2.5 CAPEX'!$L83&lt;&gt;"x",'2.5 CAPEX'!$M83&lt;&gt;"x"),0,
IF($F80=0,0,
IF(Y$4&lt;'2.1 Kraftwerk allgemein'!$F$16,0,
IF(Y$4='2.1 Kraftwerk allgemein'!$F$16,'2.5 CAPEX'!$J83/$F80,
IF(Y$4&lt;'2.1 Kraftwerk allgemein'!$F$16+$F80,
('2.5 CAPEX'!$J83+SUM(OFFSET('2.5 CAPEX'!AD83,0,-MIN(MAX($F80-1-('2.1 Kraftwerk allgemein'!$F$16-'1.1 Allgemein'!$I$22+1),0),COLUMN(P80)-1-('2.1 Kraftwerk allgemein'!$F$16-'1.1 Allgemein'!$I$22+1)),1,MIN(MAX($F80-('2.1 Kraftwerk allgemein'!$F$16-'1.1 Allgemein'!$I$22+1),1),COLUMN(P80)-('2.1 Kraftwerk allgemein'!$F$16-'1.1 Allgemein'!$I$22+1)))))/$F80,
SUM(OFFSET('2.5 CAPEX'!AD83,0,-MIN($F80-1,COLUMN(P80)-1),1,MIN($F80,COLUMN(P80))))/$F80)))))))</f>
        <v>0</v>
      </c>
      <c r="Z80" s="199">
        <f ca="1">IF('2.1 Kraftwerk allgemein'!$F$15&lt;'1.1 Allgemein'!$I$22,
IF(OR(ISNUMBER($D80)=FALSE,$F80=""),"",
IF(AND('2.5 CAPEX'!$L83&lt;&gt;"x",'2.5 CAPEX'!$M83&lt;&gt;"x"),0,
IF($F80=0,0,
IF(Z$4&lt;'2.1 Kraftwerk allgemein'!$F$16,0,
IF(Z$4='2.1 Kraftwerk allgemein'!$F$16,'2.5 CAPEX'!$J83/$F80,
IF(Z$4&lt;'2.1 Kraftwerk allgemein'!$F$16+$F80,
('2.5 CAPEX'!$J83+SUM(OFFSET('2.5 CAPEX'!AE83,0,-MIN(MAX($F80-1-('2.1 Kraftwerk allgemein'!$F$16-'2.1 Kraftwerk allgemein'!$F$15+1),0),COLUMN(Q80)-1-('2.1 Kraftwerk allgemein'!$F$16-'2.1 Kraftwerk allgemein'!$F$15+1)),1,MIN(MAX($F80-('2.1 Kraftwerk allgemein'!$F$16-'2.1 Kraftwerk allgemein'!$F$15+1),1),COLUMN(Q80)-('2.1 Kraftwerk allgemein'!$F$16-'2.1 Kraftwerk allgemein'!$F$15+1)))))/$F80,
SUM(OFFSET('2.5 CAPEX'!AE83,0,-MIN($F80-1,COLUMN(Q80)-1),1,MIN($F80,COLUMN(Q80))))/$F80)))))),
IF(OR(ISNUMBER($D80)=FALSE,$F80=""),"",
IF(AND('2.5 CAPEX'!$L83&lt;&gt;"x",'2.5 CAPEX'!$M83&lt;&gt;"x"),0,
IF($F80=0,0,
IF(Z$4&lt;'2.1 Kraftwerk allgemein'!$F$16,0,
IF(Z$4='2.1 Kraftwerk allgemein'!$F$16,'2.5 CAPEX'!$J83/$F80,
IF(Z$4&lt;'2.1 Kraftwerk allgemein'!$F$16+$F80,
('2.5 CAPEX'!$J83+SUM(OFFSET('2.5 CAPEX'!AE83,0,-MIN(MAX($F80-1-('2.1 Kraftwerk allgemein'!$F$16-'1.1 Allgemein'!$I$22+1),0),COLUMN(Q80)-1-('2.1 Kraftwerk allgemein'!$F$16-'1.1 Allgemein'!$I$22+1)),1,MIN(MAX($F80-('2.1 Kraftwerk allgemein'!$F$16-'1.1 Allgemein'!$I$22+1),1),COLUMN(Q80)-('2.1 Kraftwerk allgemein'!$F$16-'1.1 Allgemein'!$I$22+1)))))/$F80,
SUM(OFFSET('2.5 CAPEX'!AE83,0,-MIN($F80-1,COLUMN(Q80)-1),1,MIN($F80,COLUMN(Q80))))/$F80)))))))</f>
        <v>0</v>
      </c>
      <c r="AA80" s="199">
        <f ca="1">IF('2.1 Kraftwerk allgemein'!$F$15&lt;'1.1 Allgemein'!$I$22,
IF(OR(ISNUMBER($D80)=FALSE,$F80=""),"",
IF(AND('2.5 CAPEX'!$L83&lt;&gt;"x",'2.5 CAPEX'!$M83&lt;&gt;"x"),0,
IF($F80=0,0,
IF(AA$4&lt;'2.1 Kraftwerk allgemein'!$F$16,0,
IF(AA$4='2.1 Kraftwerk allgemein'!$F$16,'2.5 CAPEX'!$J83/$F80,
IF(AA$4&lt;'2.1 Kraftwerk allgemein'!$F$16+$F80,
('2.5 CAPEX'!$J83+SUM(OFFSET('2.5 CAPEX'!AF83,0,-MIN(MAX($F80-1-('2.1 Kraftwerk allgemein'!$F$16-'2.1 Kraftwerk allgemein'!$F$15+1),0),COLUMN(R80)-1-('2.1 Kraftwerk allgemein'!$F$16-'2.1 Kraftwerk allgemein'!$F$15+1)),1,MIN(MAX($F80-('2.1 Kraftwerk allgemein'!$F$16-'2.1 Kraftwerk allgemein'!$F$15+1),1),COLUMN(R80)-('2.1 Kraftwerk allgemein'!$F$16-'2.1 Kraftwerk allgemein'!$F$15+1)))))/$F80,
SUM(OFFSET('2.5 CAPEX'!AF83,0,-MIN($F80-1,COLUMN(R80)-1),1,MIN($F80,COLUMN(R80))))/$F80)))))),
IF(OR(ISNUMBER($D80)=FALSE,$F80=""),"",
IF(AND('2.5 CAPEX'!$L83&lt;&gt;"x",'2.5 CAPEX'!$M83&lt;&gt;"x"),0,
IF($F80=0,0,
IF(AA$4&lt;'2.1 Kraftwerk allgemein'!$F$16,0,
IF(AA$4='2.1 Kraftwerk allgemein'!$F$16,'2.5 CAPEX'!$J83/$F80,
IF(AA$4&lt;'2.1 Kraftwerk allgemein'!$F$16+$F80,
('2.5 CAPEX'!$J83+SUM(OFFSET('2.5 CAPEX'!AF83,0,-MIN(MAX($F80-1-('2.1 Kraftwerk allgemein'!$F$16-'1.1 Allgemein'!$I$22+1),0),COLUMN(R80)-1-('2.1 Kraftwerk allgemein'!$F$16-'1.1 Allgemein'!$I$22+1)),1,MIN(MAX($F80-('2.1 Kraftwerk allgemein'!$F$16-'1.1 Allgemein'!$I$22+1),1),COLUMN(R80)-('2.1 Kraftwerk allgemein'!$F$16-'1.1 Allgemein'!$I$22+1)))))/$F80,
SUM(OFFSET('2.5 CAPEX'!AF83,0,-MIN($F80-1,COLUMN(R80)-1),1,MIN($F80,COLUMN(R80))))/$F80)))))))</f>
        <v>0</v>
      </c>
      <c r="AB80" s="199">
        <f ca="1">IF('2.1 Kraftwerk allgemein'!$F$15&lt;'1.1 Allgemein'!$I$22,
IF(OR(ISNUMBER($D80)=FALSE,$F80=""),"",
IF(AND('2.5 CAPEX'!$L83&lt;&gt;"x",'2.5 CAPEX'!$M83&lt;&gt;"x"),0,
IF($F80=0,0,
IF(AB$4&lt;'2.1 Kraftwerk allgemein'!$F$16,0,
IF(AB$4='2.1 Kraftwerk allgemein'!$F$16,'2.5 CAPEX'!$J83/$F80,
IF(AB$4&lt;'2.1 Kraftwerk allgemein'!$F$16+$F80,
('2.5 CAPEX'!$J83+SUM(OFFSET('2.5 CAPEX'!AG83,0,-MIN(MAX($F80-1-('2.1 Kraftwerk allgemein'!$F$16-'2.1 Kraftwerk allgemein'!$F$15+1),0),COLUMN(S80)-1-('2.1 Kraftwerk allgemein'!$F$16-'2.1 Kraftwerk allgemein'!$F$15+1)),1,MIN(MAX($F80-('2.1 Kraftwerk allgemein'!$F$16-'2.1 Kraftwerk allgemein'!$F$15+1),1),COLUMN(S80)-('2.1 Kraftwerk allgemein'!$F$16-'2.1 Kraftwerk allgemein'!$F$15+1)))))/$F80,
SUM(OFFSET('2.5 CAPEX'!AG83,0,-MIN($F80-1,COLUMN(S80)-1),1,MIN($F80,COLUMN(S80))))/$F80)))))),
IF(OR(ISNUMBER($D80)=FALSE,$F80=""),"",
IF(AND('2.5 CAPEX'!$L83&lt;&gt;"x",'2.5 CAPEX'!$M83&lt;&gt;"x"),0,
IF($F80=0,0,
IF(AB$4&lt;'2.1 Kraftwerk allgemein'!$F$16,0,
IF(AB$4='2.1 Kraftwerk allgemein'!$F$16,'2.5 CAPEX'!$J83/$F80,
IF(AB$4&lt;'2.1 Kraftwerk allgemein'!$F$16+$F80,
('2.5 CAPEX'!$J83+SUM(OFFSET('2.5 CAPEX'!AG83,0,-MIN(MAX($F80-1-('2.1 Kraftwerk allgemein'!$F$16-'1.1 Allgemein'!$I$22+1),0),COLUMN(S80)-1-('2.1 Kraftwerk allgemein'!$F$16-'1.1 Allgemein'!$I$22+1)),1,MIN(MAX($F80-('2.1 Kraftwerk allgemein'!$F$16-'1.1 Allgemein'!$I$22+1),1),COLUMN(S80)-('2.1 Kraftwerk allgemein'!$F$16-'1.1 Allgemein'!$I$22+1)))))/$F80,
SUM(OFFSET('2.5 CAPEX'!AG83,0,-MIN($F80-1,COLUMN(S80)-1),1,MIN($F80,COLUMN(S80))))/$F80)))))))</f>
        <v>0</v>
      </c>
      <c r="AC80" s="199">
        <f ca="1">IF('2.1 Kraftwerk allgemein'!$F$15&lt;'1.1 Allgemein'!$I$22,
IF(OR(ISNUMBER($D80)=FALSE,$F80=""),"",
IF(AND('2.5 CAPEX'!$L83&lt;&gt;"x",'2.5 CAPEX'!$M83&lt;&gt;"x"),0,
IF($F80=0,0,
IF(AC$4&lt;'2.1 Kraftwerk allgemein'!$F$16,0,
IF(AC$4='2.1 Kraftwerk allgemein'!$F$16,'2.5 CAPEX'!$J83/$F80,
IF(AC$4&lt;'2.1 Kraftwerk allgemein'!$F$16+$F80,
('2.5 CAPEX'!$J83+SUM(OFFSET('2.5 CAPEX'!AH83,0,-MIN(MAX($F80-1-('2.1 Kraftwerk allgemein'!$F$16-'2.1 Kraftwerk allgemein'!$F$15+1),0),COLUMN(T80)-1-('2.1 Kraftwerk allgemein'!$F$16-'2.1 Kraftwerk allgemein'!$F$15+1)),1,MIN(MAX($F80-('2.1 Kraftwerk allgemein'!$F$16-'2.1 Kraftwerk allgemein'!$F$15+1),1),COLUMN(T80)-('2.1 Kraftwerk allgemein'!$F$16-'2.1 Kraftwerk allgemein'!$F$15+1)))))/$F80,
SUM(OFFSET('2.5 CAPEX'!AH83,0,-MIN($F80-1,COLUMN(T80)-1),1,MIN($F80,COLUMN(T80))))/$F80)))))),
IF(OR(ISNUMBER($D80)=FALSE,$F80=""),"",
IF(AND('2.5 CAPEX'!$L83&lt;&gt;"x",'2.5 CAPEX'!$M83&lt;&gt;"x"),0,
IF($F80=0,0,
IF(AC$4&lt;'2.1 Kraftwerk allgemein'!$F$16,0,
IF(AC$4='2.1 Kraftwerk allgemein'!$F$16,'2.5 CAPEX'!$J83/$F80,
IF(AC$4&lt;'2.1 Kraftwerk allgemein'!$F$16+$F80,
('2.5 CAPEX'!$J83+SUM(OFFSET('2.5 CAPEX'!AH83,0,-MIN(MAX($F80-1-('2.1 Kraftwerk allgemein'!$F$16-'1.1 Allgemein'!$I$22+1),0),COLUMN(T80)-1-('2.1 Kraftwerk allgemein'!$F$16-'1.1 Allgemein'!$I$22+1)),1,MIN(MAX($F80-('2.1 Kraftwerk allgemein'!$F$16-'1.1 Allgemein'!$I$22+1),1),COLUMN(T80)-('2.1 Kraftwerk allgemein'!$F$16-'1.1 Allgemein'!$I$22+1)))))/$F80,
SUM(OFFSET('2.5 CAPEX'!AH83,0,-MIN($F80-1,COLUMN(T80)-1),1,MIN($F80,COLUMN(T80))))/$F80)))))))</f>
        <v>0</v>
      </c>
      <c r="AD80" s="199">
        <f ca="1">IF('2.1 Kraftwerk allgemein'!$F$15&lt;'1.1 Allgemein'!$I$22,
IF(OR(ISNUMBER($D80)=FALSE,$F80=""),"",
IF(AND('2.5 CAPEX'!$L83&lt;&gt;"x",'2.5 CAPEX'!$M83&lt;&gt;"x"),0,
IF($F80=0,0,
IF(AD$4&lt;'2.1 Kraftwerk allgemein'!$F$16,0,
IF(AD$4='2.1 Kraftwerk allgemein'!$F$16,'2.5 CAPEX'!$J83/$F80,
IF(AD$4&lt;'2.1 Kraftwerk allgemein'!$F$16+$F80,
('2.5 CAPEX'!$J83+SUM(OFFSET('2.5 CAPEX'!AI83,0,-MIN(MAX($F80-1-('2.1 Kraftwerk allgemein'!$F$16-'2.1 Kraftwerk allgemein'!$F$15+1),0),COLUMN(U80)-1-('2.1 Kraftwerk allgemein'!$F$16-'2.1 Kraftwerk allgemein'!$F$15+1)),1,MIN(MAX($F80-('2.1 Kraftwerk allgemein'!$F$16-'2.1 Kraftwerk allgemein'!$F$15+1),1),COLUMN(U80)-('2.1 Kraftwerk allgemein'!$F$16-'2.1 Kraftwerk allgemein'!$F$15+1)))))/$F80,
SUM(OFFSET('2.5 CAPEX'!AI83,0,-MIN($F80-1,COLUMN(U80)-1),1,MIN($F80,COLUMN(U80))))/$F80)))))),
IF(OR(ISNUMBER($D80)=FALSE,$F80=""),"",
IF(AND('2.5 CAPEX'!$L83&lt;&gt;"x",'2.5 CAPEX'!$M83&lt;&gt;"x"),0,
IF($F80=0,0,
IF(AD$4&lt;'2.1 Kraftwerk allgemein'!$F$16,0,
IF(AD$4='2.1 Kraftwerk allgemein'!$F$16,'2.5 CAPEX'!$J83/$F80,
IF(AD$4&lt;'2.1 Kraftwerk allgemein'!$F$16+$F80,
('2.5 CAPEX'!$J83+SUM(OFFSET('2.5 CAPEX'!AI83,0,-MIN(MAX($F80-1-('2.1 Kraftwerk allgemein'!$F$16-'1.1 Allgemein'!$I$22+1),0),COLUMN(U80)-1-('2.1 Kraftwerk allgemein'!$F$16-'1.1 Allgemein'!$I$22+1)),1,MIN(MAX($F80-('2.1 Kraftwerk allgemein'!$F$16-'1.1 Allgemein'!$I$22+1),1),COLUMN(U80)-('2.1 Kraftwerk allgemein'!$F$16-'1.1 Allgemein'!$I$22+1)))))/$F80,
SUM(OFFSET('2.5 CAPEX'!AI83,0,-MIN($F80-1,COLUMN(U80)-1),1,MIN($F80,COLUMN(U80))))/$F80)))))))</f>
        <v>0</v>
      </c>
      <c r="AE80" s="199">
        <f ca="1">IF('2.1 Kraftwerk allgemein'!$F$15&lt;'1.1 Allgemein'!$I$22,
IF(OR(ISNUMBER($D80)=FALSE,$F80=""),"",
IF(AND('2.5 CAPEX'!$L83&lt;&gt;"x",'2.5 CAPEX'!$M83&lt;&gt;"x"),0,
IF($F80=0,0,
IF(AE$4&lt;'2.1 Kraftwerk allgemein'!$F$16,0,
IF(AE$4='2.1 Kraftwerk allgemein'!$F$16,'2.5 CAPEX'!$J83/$F80,
IF(AE$4&lt;'2.1 Kraftwerk allgemein'!$F$16+$F80,
('2.5 CAPEX'!$J83+SUM(OFFSET('2.5 CAPEX'!AJ83,0,-MIN(MAX($F80-1-('2.1 Kraftwerk allgemein'!$F$16-'2.1 Kraftwerk allgemein'!$F$15+1),0),COLUMN(V80)-1-('2.1 Kraftwerk allgemein'!$F$16-'2.1 Kraftwerk allgemein'!$F$15+1)),1,MIN(MAX($F80-('2.1 Kraftwerk allgemein'!$F$16-'2.1 Kraftwerk allgemein'!$F$15+1),1),COLUMN(V80)-('2.1 Kraftwerk allgemein'!$F$16-'2.1 Kraftwerk allgemein'!$F$15+1)))))/$F80,
SUM(OFFSET('2.5 CAPEX'!AJ83,0,-MIN($F80-1,COLUMN(V80)-1),1,MIN($F80,COLUMN(V80))))/$F80)))))),
IF(OR(ISNUMBER($D80)=FALSE,$F80=""),"",
IF(AND('2.5 CAPEX'!$L83&lt;&gt;"x",'2.5 CAPEX'!$M83&lt;&gt;"x"),0,
IF($F80=0,0,
IF(AE$4&lt;'2.1 Kraftwerk allgemein'!$F$16,0,
IF(AE$4='2.1 Kraftwerk allgemein'!$F$16,'2.5 CAPEX'!$J83/$F80,
IF(AE$4&lt;'2.1 Kraftwerk allgemein'!$F$16+$F80,
('2.5 CAPEX'!$J83+SUM(OFFSET('2.5 CAPEX'!AJ83,0,-MIN(MAX($F80-1-('2.1 Kraftwerk allgemein'!$F$16-'1.1 Allgemein'!$I$22+1),0),COLUMN(V80)-1-('2.1 Kraftwerk allgemein'!$F$16-'1.1 Allgemein'!$I$22+1)),1,MIN(MAX($F80-('2.1 Kraftwerk allgemein'!$F$16-'1.1 Allgemein'!$I$22+1),1),COLUMN(V80)-('2.1 Kraftwerk allgemein'!$F$16-'1.1 Allgemein'!$I$22+1)))))/$F80,
SUM(OFFSET('2.5 CAPEX'!AJ83,0,-MIN($F80-1,COLUMN(V80)-1),1,MIN($F80,COLUMN(V80))))/$F80)))))))</f>
        <v>0</v>
      </c>
      <c r="AF80" s="199">
        <f ca="1">IF('2.1 Kraftwerk allgemein'!$F$15&lt;'1.1 Allgemein'!$I$22,
IF(OR(ISNUMBER($D80)=FALSE,$F80=""),"",
IF(AND('2.5 CAPEX'!$L83&lt;&gt;"x",'2.5 CAPEX'!$M83&lt;&gt;"x"),0,
IF($F80=0,0,
IF(AF$4&lt;'2.1 Kraftwerk allgemein'!$F$16,0,
IF(AF$4='2.1 Kraftwerk allgemein'!$F$16,'2.5 CAPEX'!$J83/$F80,
IF(AF$4&lt;'2.1 Kraftwerk allgemein'!$F$16+$F80,
('2.5 CAPEX'!$J83+SUM(OFFSET('2.5 CAPEX'!AK83,0,-MIN(MAX($F80-1-('2.1 Kraftwerk allgemein'!$F$16-'2.1 Kraftwerk allgemein'!$F$15+1),0),COLUMN(W80)-1-('2.1 Kraftwerk allgemein'!$F$16-'2.1 Kraftwerk allgemein'!$F$15+1)),1,MIN(MAX($F80-('2.1 Kraftwerk allgemein'!$F$16-'2.1 Kraftwerk allgemein'!$F$15+1),1),COLUMN(W80)-('2.1 Kraftwerk allgemein'!$F$16-'2.1 Kraftwerk allgemein'!$F$15+1)))))/$F80,
SUM(OFFSET('2.5 CAPEX'!AK83,0,-MIN($F80-1,COLUMN(W80)-1),1,MIN($F80,COLUMN(W80))))/$F80)))))),
IF(OR(ISNUMBER($D80)=FALSE,$F80=""),"",
IF(AND('2.5 CAPEX'!$L83&lt;&gt;"x",'2.5 CAPEX'!$M83&lt;&gt;"x"),0,
IF($F80=0,0,
IF(AF$4&lt;'2.1 Kraftwerk allgemein'!$F$16,0,
IF(AF$4='2.1 Kraftwerk allgemein'!$F$16,'2.5 CAPEX'!$J83/$F80,
IF(AF$4&lt;'2.1 Kraftwerk allgemein'!$F$16+$F80,
('2.5 CAPEX'!$J83+SUM(OFFSET('2.5 CAPEX'!AK83,0,-MIN(MAX($F80-1-('2.1 Kraftwerk allgemein'!$F$16-'1.1 Allgemein'!$I$22+1),0),COLUMN(W80)-1-('2.1 Kraftwerk allgemein'!$F$16-'1.1 Allgemein'!$I$22+1)),1,MIN(MAX($F80-('2.1 Kraftwerk allgemein'!$F$16-'1.1 Allgemein'!$I$22+1),1),COLUMN(W80)-('2.1 Kraftwerk allgemein'!$F$16-'1.1 Allgemein'!$I$22+1)))))/$F80,
SUM(OFFSET('2.5 CAPEX'!AK83,0,-MIN($F80-1,COLUMN(W80)-1),1,MIN($F80,COLUMN(W80))))/$F80)))))))</f>
        <v>0</v>
      </c>
      <c r="AG80" s="199">
        <f ca="1">IF('2.1 Kraftwerk allgemein'!$F$15&lt;'1.1 Allgemein'!$I$22,
IF(OR(ISNUMBER($D80)=FALSE,$F80=""),"",
IF(AND('2.5 CAPEX'!$L83&lt;&gt;"x",'2.5 CAPEX'!$M83&lt;&gt;"x"),0,
IF($F80=0,0,
IF(AG$4&lt;'2.1 Kraftwerk allgemein'!$F$16,0,
IF(AG$4='2.1 Kraftwerk allgemein'!$F$16,'2.5 CAPEX'!$J83/$F80,
IF(AG$4&lt;'2.1 Kraftwerk allgemein'!$F$16+$F80,
('2.5 CAPEX'!$J83+SUM(OFFSET('2.5 CAPEX'!AL83,0,-MIN(MAX($F80-1-('2.1 Kraftwerk allgemein'!$F$16-'2.1 Kraftwerk allgemein'!$F$15+1),0),COLUMN(X80)-1-('2.1 Kraftwerk allgemein'!$F$16-'2.1 Kraftwerk allgemein'!$F$15+1)),1,MIN(MAX($F80-('2.1 Kraftwerk allgemein'!$F$16-'2.1 Kraftwerk allgemein'!$F$15+1),1),COLUMN(X80)-('2.1 Kraftwerk allgemein'!$F$16-'2.1 Kraftwerk allgemein'!$F$15+1)))))/$F80,
SUM(OFFSET('2.5 CAPEX'!AL83,0,-MIN($F80-1,COLUMN(X80)-1),1,MIN($F80,COLUMN(X80))))/$F80)))))),
IF(OR(ISNUMBER($D80)=FALSE,$F80=""),"",
IF(AND('2.5 CAPEX'!$L83&lt;&gt;"x",'2.5 CAPEX'!$M83&lt;&gt;"x"),0,
IF($F80=0,0,
IF(AG$4&lt;'2.1 Kraftwerk allgemein'!$F$16,0,
IF(AG$4='2.1 Kraftwerk allgemein'!$F$16,'2.5 CAPEX'!$J83/$F80,
IF(AG$4&lt;'2.1 Kraftwerk allgemein'!$F$16+$F80,
('2.5 CAPEX'!$J83+SUM(OFFSET('2.5 CAPEX'!AL83,0,-MIN(MAX($F80-1-('2.1 Kraftwerk allgemein'!$F$16-'1.1 Allgemein'!$I$22+1),0),COLUMN(X80)-1-('2.1 Kraftwerk allgemein'!$F$16-'1.1 Allgemein'!$I$22+1)),1,MIN(MAX($F80-('2.1 Kraftwerk allgemein'!$F$16-'1.1 Allgemein'!$I$22+1),1),COLUMN(X80)-('2.1 Kraftwerk allgemein'!$F$16-'1.1 Allgemein'!$I$22+1)))))/$F80,
SUM(OFFSET('2.5 CAPEX'!AL83,0,-MIN($F80-1,COLUMN(X80)-1),1,MIN($F80,COLUMN(X80))))/$F80)))))))</f>
        <v>0</v>
      </c>
      <c r="AH80" s="199">
        <f ca="1">IF('2.1 Kraftwerk allgemein'!$F$15&lt;'1.1 Allgemein'!$I$22,
IF(OR(ISNUMBER($D80)=FALSE,$F80=""),"",
IF(AND('2.5 CAPEX'!$L83&lt;&gt;"x",'2.5 CAPEX'!$M83&lt;&gt;"x"),0,
IF($F80=0,0,
IF(AH$4&lt;'2.1 Kraftwerk allgemein'!$F$16,0,
IF(AH$4='2.1 Kraftwerk allgemein'!$F$16,'2.5 CAPEX'!$J83/$F80,
IF(AH$4&lt;'2.1 Kraftwerk allgemein'!$F$16+$F80,
('2.5 CAPEX'!$J83+SUM(OFFSET('2.5 CAPEX'!AM83,0,-MIN(MAX($F80-1-('2.1 Kraftwerk allgemein'!$F$16-'2.1 Kraftwerk allgemein'!$F$15+1),0),COLUMN(Y80)-1-('2.1 Kraftwerk allgemein'!$F$16-'2.1 Kraftwerk allgemein'!$F$15+1)),1,MIN(MAX($F80-('2.1 Kraftwerk allgemein'!$F$16-'2.1 Kraftwerk allgemein'!$F$15+1),1),COLUMN(Y80)-('2.1 Kraftwerk allgemein'!$F$16-'2.1 Kraftwerk allgemein'!$F$15+1)))))/$F80,
SUM(OFFSET('2.5 CAPEX'!AM83,0,-MIN($F80-1,COLUMN(Y80)-1),1,MIN($F80,COLUMN(Y80))))/$F80)))))),
IF(OR(ISNUMBER($D80)=FALSE,$F80=""),"",
IF(AND('2.5 CAPEX'!$L83&lt;&gt;"x",'2.5 CAPEX'!$M83&lt;&gt;"x"),0,
IF($F80=0,0,
IF(AH$4&lt;'2.1 Kraftwerk allgemein'!$F$16,0,
IF(AH$4='2.1 Kraftwerk allgemein'!$F$16,'2.5 CAPEX'!$J83/$F80,
IF(AH$4&lt;'2.1 Kraftwerk allgemein'!$F$16+$F80,
('2.5 CAPEX'!$J83+SUM(OFFSET('2.5 CAPEX'!AM83,0,-MIN(MAX($F80-1-('2.1 Kraftwerk allgemein'!$F$16-'1.1 Allgemein'!$I$22+1),0),COLUMN(Y80)-1-('2.1 Kraftwerk allgemein'!$F$16-'1.1 Allgemein'!$I$22+1)),1,MIN(MAX($F80-('2.1 Kraftwerk allgemein'!$F$16-'1.1 Allgemein'!$I$22+1),1),COLUMN(Y80)-('2.1 Kraftwerk allgemein'!$F$16-'1.1 Allgemein'!$I$22+1)))))/$F80,
SUM(OFFSET('2.5 CAPEX'!AM83,0,-MIN($F80-1,COLUMN(Y80)-1),1,MIN($F80,COLUMN(Y80))))/$F80)))))))</f>
        <v>0</v>
      </c>
      <c r="AI80" s="199">
        <f ca="1">IF('2.1 Kraftwerk allgemein'!$F$15&lt;'1.1 Allgemein'!$I$22,
IF(OR(ISNUMBER($D80)=FALSE,$F80=""),"",
IF(AND('2.5 CAPEX'!$L83&lt;&gt;"x",'2.5 CAPEX'!$M83&lt;&gt;"x"),0,
IF($F80=0,0,
IF(AI$4&lt;'2.1 Kraftwerk allgemein'!$F$16,0,
IF(AI$4='2.1 Kraftwerk allgemein'!$F$16,'2.5 CAPEX'!$J83/$F80,
IF(AI$4&lt;'2.1 Kraftwerk allgemein'!$F$16+$F80,
('2.5 CAPEX'!$J83+SUM(OFFSET('2.5 CAPEX'!AN83,0,-MIN(MAX($F80-1-('2.1 Kraftwerk allgemein'!$F$16-'2.1 Kraftwerk allgemein'!$F$15+1),0),COLUMN(Z80)-1-('2.1 Kraftwerk allgemein'!$F$16-'2.1 Kraftwerk allgemein'!$F$15+1)),1,MIN(MAX($F80-('2.1 Kraftwerk allgemein'!$F$16-'2.1 Kraftwerk allgemein'!$F$15+1),1),COLUMN(Z80)-('2.1 Kraftwerk allgemein'!$F$16-'2.1 Kraftwerk allgemein'!$F$15+1)))))/$F80,
SUM(OFFSET('2.5 CAPEX'!AN83,0,-MIN($F80-1,COLUMN(Z80)-1),1,MIN($F80,COLUMN(Z80))))/$F80)))))),
IF(OR(ISNUMBER($D80)=FALSE,$F80=""),"",
IF(AND('2.5 CAPEX'!$L83&lt;&gt;"x",'2.5 CAPEX'!$M83&lt;&gt;"x"),0,
IF($F80=0,0,
IF(AI$4&lt;'2.1 Kraftwerk allgemein'!$F$16,0,
IF(AI$4='2.1 Kraftwerk allgemein'!$F$16,'2.5 CAPEX'!$J83/$F80,
IF(AI$4&lt;'2.1 Kraftwerk allgemein'!$F$16+$F80,
('2.5 CAPEX'!$J83+SUM(OFFSET('2.5 CAPEX'!AN83,0,-MIN(MAX($F80-1-('2.1 Kraftwerk allgemein'!$F$16-'1.1 Allgemein'!$I$22+1),0),COLUMN(Z80)-1-('2.1 Kraftwerk allgemein'!$F$16-'1.1 Allgemein'!$I$22+1)),1,MIN(MAX($F80-('2.1 Kraftwerk allgemein'!$F$16-'1.1 Allgemein'!$I$22+1),1),COLUMN(Z80)-('2.1 Kraftwerk allgemein'!$F$16-'1.1 Allgemein'!$I$22+1)))))/$F80,
SUM(OFFSET('2.5 CAPEX'!AN83,0,-MIN($F80-1,COLUMN(Z80)-1),1,MIN($F80,COLUMN(Z80))))/$F80)))))))</f>
        <v>0</v>
      </c>
      <c r="AJ80" s="199">
        <f ca="1">IF('2.1 Kraftwerk allgemein'!$F$15&lt;'1.1 Allgemein'!$I$22,
IF(OR(ISNUMBER($D80)=FALSE,$F80=""),"",
IF(AND('2.5 CAPEX'!$L83&lt;&gt;"x",'2.5 CAPEX'!$M83&lt;&gt;"x"),0,
IF($F80=0,0,
IF(AJ$4&lt;'2.1 Kraftwerk allgemein'!$F$16,0,
IF(AJ$4='2.1 Kraftwerk allgemein'!$F$16,'2.5 CAPEX'!$J83/$F80,
IF(AJ$4&lt;'2.1 Kraftwerk allgemein'!$F$16+$F80,
('2.5 CAPEX'!$J83+SUM(OFFSET('2.5 CAPEX'!AO83,0,-MIN(MAX($F80-1-('2.1 Kraftwerk allgemein'!$F$16-'2.1 Kraftwerk allgemein'!$F$15+1),0),COLUMN(AA80)-1-('2.1 Kraftwerk allgemein'!$F$16-'2.1 Kraftwerk allgemein'!$F$15+1)),1,MIN(MAX($F80-('2.1 Kraftwerk allgemein'!$F$16-'2.1 Kraftwerk allgemein'!$F$15+1),1),COLUMN(AA80)-('2.1 Kraftwerk allgemein'!$F$16-'2.1 Kraftwerk allgemein'!$F$15+1)))))/$F80,
SUM(OFFSET('2.5 CAPEX'!AO83,0,-MIN($F80-1,COLUMN(AA80)-1),1,MIN($F80,COLUMN(AA80))))/$F80)))))),
IF(OR(ISNUMBER($D80)=FALSE,$F80=""),"",
IF(AND('2.5 CAPEX'!$L83&lt;&gt;"x",'2.5 CAPEX'!$M83&lt;&gt;"x"),0,
IF($F80=0,0,
IF(AJ$4&lt;'2.1 Kraftwerk allgemein'!$F$16,0,
IF(AJ$4='2.1 Kraftwerk allgemein'!$F$16,'2.5 CAPEX'!$J83/$F80,
IF(AJ$4&lt;'2.1 Kraftwerk allgemein'!$F$16+$F80,
('2.5 CAPEX'!$J83+SUM(OFFSET('2.5 CAPEX'!AO83,0,-MIN(MAX($F80-1-('2.1 Kraftwerk allgemein'!$F$16-'1.1 Allgemein'!$I$22+1),0),COLUMN(AA80)-1-('2.1 Kraftwerk allgemein'!$F$16-'1.1 Allgemein'!$I$22+1)),1,MIN(MAX($F80-('2.1 Kraftwerk allgemein'!$F$16-'1.1 Allgemein'!$I$22+1),1),COLUMN(AA80)-('2.1 Kraftwerk allgemein'!$F$16-'1.1 Allgemein'!$I$22+1)))))/$F80,
SUM(OFFSET('2.5 CAPEX'!AO83,0,-MIN($F80-1,COLUMN(AA80)-1),1,MIN($F80,COLUMN(AA80))))/$F80)))))))</f>
        <v>0</v>
      </c>
      <c r="AK80" s="199">
        <f ca="1">IF('2.1 Kraftwerk allgemein'!$F$15&lt;'1.1 Allgemein'!$I$22,
IF(OR(ISNUMBER($D80)=FALSE,$F80=""),"",
IF(AND('2.5 CAPEX'!$L83&lt;&gt;"x",'2.5 CAPEX'!$M83&lt;&gt;"x"),0,
IF($F80=0,0,
IF(AK$4&lt;'2.1 Kraftwerk allgemein'!$F$16,0,
IF(AK$4='2.1 Kraftwerk allgemein'!$F$16,'2.5 CAPEX'!$J83/$F80,
IF(AK$4&lt;'2.1 Kraftwerk allgemein'!$F$16+$F80,
('2.5 CAPEX'!$J83+SUM(OFFSET('2.5 CAPEX'!AP83,0,-MIN(MAX($F80-1-('2.1 Kraftwerk allgemein'!$F$16-'2.1 Kraftwerk allgemein'!$F$15+1),0),COLUMN(AB80)-1-('2.1 Kraftwerk allgemein'!$F$16-'2.1 Kraftwerk allgemein'!$F$15+1)),1,MIN(MAX($F80-('2.1 Kraftwerk allgemein'!$F$16-'2.1 Kraftwerk allgemein'!$F$15+1),1),COLUMN(AB80)-('2.1 Kraftwerk allgemein'!$F$16-'2.1 Kraftwerk allgemein'!$F$15+1)))))/$F80,
SUM(OFFSET('2.5 CAPEX'!AP83,0,-MIN($F80-1,COLUMN(AB80)-1),1,MIN($F80,COLUMN(AB80))))/$F80)))))),
IF(OR(ISNUMBER($D80)=FALSE,$F80=""),"",
IF(AND('2.5 CAPEX'!$L83&lt;&gt;"x",'2.5 CAPEX'!$M83&lt;&gt;"x"),0,
IF($F80=0,0,
IF(AK$4&lt;'2.1 Kraftwerk allgemein'!$F$16,0,
IF(AK$4='2.1 Kraftwerk allgemein'!$F$16,'2.5 CAPEX'!$J83/$F80,
IF(AK$4&lt;'2.1 Kraftwerk allgemein'!$F$16+$F80,
('2.5 CAPEX'!$J83+SUM(OFFSET('2.5 CAPEX'!AP83,0,-MIN(MAX($F80-1-('2.1 Kraftwerk allgemein'!$F$16-'1.1 Allgemein'!$I$22+1),0),COLUMN(AB80)-1-('2.1 Kraftwerk allgemein'!$F$16-'1.1 Allgemein'!$I$22+1)),1,MIN(MAX($F80-('2.1 Kraftwerk allgemein'!$F$16-'1.1 Allgemein'!$I$22+1),1),COLUMN(AB80)-('2.1 Kraftwerk allgemein'!$F$16-'1.1 Allgemein'!$I$22+1)))))/$F80,
SUM(OFFSET('2.5 CAPEX'!AP83,0,-MIN($F80-1,COLUMN(AB80)-1),1,MIN($F80,COLUMN(AB80))))/$F80)))))))</f>
        <v>0</v>
      </c>
      <c r="AL80" s="199">
        <f ca="1">IF('2.1 Kraftwerk allgemein'!$F$15&lt;'1.1 Allgemein'!$I$22,
IF(OR(ISNUMBER($D80)=FALSE,$F80=""),"",
IF(AND('2.5 CAPEX'!$L83&lt;&gt;"x",'2.5 CAPEX'!$M83&lt;&gt;"x"),0,
IF($F80=0,0,
IF(AL$4&lt;'2.1 Kraftwerk allgemein'!$F$16,0,
IF(AL$4='2.1 Kraftwerk allgemein'!$F$16,'2.5 CAPEX'!$J83/$F80,
IF(AL$4&lt;'2.1 Kraftwerk allgemein'!$F$16+$F80,
('2.5 CAPEX'!$J83+SUM(OFFSET('2.5 CAPEX'!AQ83,0,-MIN(MAX($F80-1-('2.1 Kraftwerk allgemein'!$F$16-'2.1 Kraftwerk allgemein'!$F$15+1),0),COLUMN(AC80)-1-('2.1 Kraftwerk allgemein'!$F$16-'2.1 Kraftwerk allgemein'!$F$15+1)),1,MIN(MAX($F80-('2.1 Kraftwerk allgemein'!$F$16-'2.1 Kraftwerk allgemein'!$F$15+1),1),COLUMN(AC80)-('2.1 Kraftwerk allgemein'!$F$16-'2.1 Kraftwerk allgemein'!$F$15+1)))))/$F80,
SUM(OFFSET('2.5 CAPEX'!AQ83,0,-MIN($F80-1,COLUMN(AC80)-1),1,MIN($F80,COLUMN(AC80))))/$F80)))))),
IF(OR(ISNUMBER($D80)=FALSE,$F80=""),"",
IF(AND('2.5 CAPEX'!$L83&lt;&gt;"x",'2.5 CAPEX'!$M83&lt;&gt;"x"),0,
IF($F80=0,0,
IF(AL$4&lt;'2.1 Kraftwerk allgemein'!$F$16,0,
IF(AL$4='2.1 Kraftwerk allgemein'!$F$16,'2.5 CAPEX'!$J83/$F80,
IF(AL$4&lt;'2.1 Kraftwerk allgemein'!$F$16+$F80,
('2.5 CAPEX'!$J83+SUM(OFFSET('2.5 CAPEX'!AQ83,0,-MIN(MAX($F80-1-('2.1 Kraftwerk allgemein'!$F$16-'1.1 Allgemein'!$I$22+1),0),COLUMN(AC80)-1-('2.1 Kraftwerk allgemein'!$F$16-'1.1 Allgemein'!$I$22+1)),1,MIN(MAX($F80-('2.1 Kraftwerk allgemein'!$F$16-'1.1 Allgemein'!$I$22+1),1),COLUMN(AC80)-('2.1 Kraftwerk allgemein'!$F$16-'1.1 Allgemein'!$I$22+1)))))/$F80,
SUM(OFFSET('2.5 CAPEX'!AQ83,0,-MIN($F80-1,COLUMN(AC80)-1),1,MIN($F80,COLUMN(AC80))))/$F80)))))))</f>
        <v>0</v>
      </c>
      <c r="AM80" s="199">
        <f ca="1">IF('2.1 Kraftwerk allgemein'!$F$15&lt;'1.1 Allgemein'!$I$22,
IF(OR(ISNUMBER($D80)=FALSE,$F80=""),"",
IF(AND('2.5 CAPEX'!$L83&lt;&gt;"x",'2.5 CAPEX'!$M83&lt;&gt;"x"),0,
IF($F80=0,0,
IF(AM$4&lt;'2.1 Kraftwerk allgemein'!$F$16,0,
IF(AM$4='2.1 Kraftwerk allgemein'!$F$16,'2.5 CAPEX'!$J83/$F80,
IF(AM$4&lt;'2.1 Kraftwerk allgemein'!$F$16+$F80,
('2.5 CAPEX'!$J83+SUM(OFFSET('2.5 CAPEX'!AR83,0,-MIN(MAX($F80-1-('2.1 Kraftwerk allgemein'!$F$16-'2.1 Kraftwerk allgemein'!$F$15+1),0),COLUMN(AD80)-1-('2.1 Kraftwerk allgemein'!$F$16-'2.1 Kraftwerk allgemein'!$F$15+1)),1,MIN(MAX($F80-('2.1 Kraftwerk allgemein'!$F$16-'2.1 Kraftwerk allgemein'!$F$15+1),1),COLUMN(AD80)-('2.1 Kraftwerk allgemein'!$F$16-'2.1 Kraftwerk allgemein'!$F$15+1)))))/$F80,
SUM(OFFSET('2.5 CAPEX'!AR83,0,-MIN($F80-1,COLUMN(AD80)-1),1,MIN($F80,COLUMN(AD80))))/$F80)))))),
IF(OR(ISNUMBER($D80)=FALSE,$F80=""),"",
IF(AND('2.5 CAPEX'!$L83&lt;&gt;"x",'2.5 CAPEX'!$M83&lt;&gt;"x"),0,
IF($F80=0,0,
IF(AM$4&lt;'2.1 Kraftwerk allgemein'!$F$16,0,
IF(AM$4='2.1 Kraftwerk allgemein'!$F$16,'2.5 CAPEX'!$J83/$F80,
IF(AM$4&lt;'2.1 Kraftwerk allgemein'!$F$16+$F80,
('2.5 CAPEX'!$J83+SUM(OFFSET('2.5 CAPEX'!AR83,0,-MIN(MAX($F80-1-('2.1 Kraftwerk allgemein'!$F$16-'1.1 Allgemein'!$I$22+1),0),COLUMN(AD80)-1-('2.1 Kraftwerk allgemein'!$F$16-'1.1 Allgemein'!$I$22+1)),1,MIN(MAX($F80-('2.1 Kraftwerk allgemein'!$F$16-'1.1 Allgemein'!$I$22+1),1),COLUMN(AD80)-('2.1 Kraftwerk allgemein'!$F$16-'1.1 Allgemein'!$I$22+1)))))/$F80,
SUM(OFFSET('2.5 CAPEX'!AR83,0,-MIN($F80-1,COLUMN(AD80)-1),1,MIN($F80,COLUMN(AD80))))/$F80)))))))</f>
        <v>0</v>
      </c>
      <c r="AN80" s="199">
        <f ca="1">IF('2.1 Kraftwerk allgemein'!$F$15&lt;'1.1 Allgemein'!$I$22,
IF(OR(ISNUMBER($D80)=FALSE,$F80=""),"",
IF(AND('2.5 CAPEX'!$L83&lt;&gt;"x",'2.5 CAPEX'!$M83&lt;&gt;"x"),0,
IF($F80=0,0,
IF(AN$4&lt;'2.1 Kraftwerk allgemein'!$F$16,0,
IF(AN$4='2.1 Kraftwerk allgemein'!$F$16,'2.5 CAPEX'!$J83/$F80,
IF(AN$4&lt;'2.1 Kraftwerk allgemein'!$F$16+$F80,
('2.5 CAPEX'!$J83+SUM(OFFSET('2.5 CAPEX'!AS83,0,-MIN(MAX($F80-1-('2.1 Kraftwerk allgemein'!$F$16-'2.1 Kraftwerk allgemein'!$F$15+1),0),COLUMN(AE80)-1-('2.1 Kraftwerk allgemein'!$F$16-'2.1 Kraftwerk allgemein'!$F$15+1)),1,MIN(MAX($F80-('2.1 Kraftwerk allgemein'!$F$16-'2.1 Kraftwerk allgemein'!$F$15+1),1),COLUMN(AE80)-('2.1 Kraftwerk allgemein'!$F$16-'2.1 Kraftwerk allgemein'!$F$15+1)))))/$F80,
SUM(OFFSET('2.5 CAPEX'!AS83,0,-MIN($F80-1,COLUMN(AE80)-1),1,MIN($F80,COLUMN(AE80))))/$F80)))))),
IF(OR(ISNUMBER($D80)=FALSE,$F80=""),"",
IF(AND('2.5 CAPEX'!$L83&lt;&gt;"x",'2.5 CAPEX'!$M83&lt;&gt;"x"),0,
IF($F80=0,0,
IF(AN$4&lt;'2.1 Kraftwerk allgemein'!$F$16,0,
IF(AN$4='2.1 Kraftwerk allgemein'!$F$16,'2.5 CAPEX'!$J83/$F80,
IF(AN$4&lt;'2.1 Kraftwerk allgemein'!$F$16+$F80,
('2.5 CAPEX'!$J83+SUM(OFFSET('2.5 CAPEX'!AS83,0,-MIN(MAX($F80-1-('2.1 Kraftwerk allgemein'!$F$16-'1.1 Allgemein'!$I$22+1),0),COLUMN(AE80)-1-('2.1 Kraftwerk allgemein'!$F$16-'1.1 Allgemein'!$I$22+1)),1,MIN(MAX($F80-('2.1 Kraftwerk allgemein'!$F$16-'1.1 Allgemein'!$I$22+1),1),COLUMN(AE80)-('2.1 Kraftwerk allgemein'!$F$16-'1.1 Allgemein'!$I$22+1)))))/$F80,
SUM(OFFSET('2.5 CAPEX'!AS83,0,-MIN($F80-1,COLUMN(AE80)-1),1,MIN($F80,COLUMN(AE80))))/$F80)))))))</f>
        <v>0</v>
      </c>
      <c r="AO80" s="199">
        <f ca="1">IF('2.1 Kraftwerk allgemein'!$F$15&lt;'1.1 Allgemein'!$I$22,
IF(OR(ISNUMBER($D80)=FALSE,$F80=""),"",
IF(AND('2.5 CAPEX'!$L83&lt;&gt;"x",'2.5 CAPEX'!$M83&lt;&gt;"x"),0,
IF($F80=0,0,
IF(AO$4&lt;'2.1 Kraftwerk allgemein'!$F$16,0,
IF(AO$4='2.1 Kraftwerk allgemein'!$F$16,'2.5 CAPEX'!$J83/$F80,
IF(AO$4&lt;'2.1 Kraftwerk allgemein'!$F$16+$F80,
('2.5 CAPEX'!$J83+SUM(OFFSET('2.5 CAPEX'!AT83,0,-MIN(MAX($F80-1-('2.1 Kraftwerk allgemein'!$F$16-'2.1 Kraftwerk allgemein'!$F$15+1),0),COLUMN(AF80)-1-('2.1 Kraftwerk allgemein'!$F$16-'2.1 Kraftwerk allgemein'!$F$15+1)),1,MIN(MAX($F80-('2.1 Kraftwerk allgemein'!$F$16-'2.1 Kraftwerk allgemein'!$F$15+1),1),COLUMN(AF80)-('2.1 Kraftwerk allgemein'!$F$16-'2.1 Kraftwerk allgemein'!$F$15+1)))))/$F80,
SUM(OFFSET('2.5 CAPEX'!AT83,0,-MIN($F80-1,COLUMN(AF80)-1),1,MIN($F80,COLUMN(AF80))))/$F80)))))),
IF(OR(ISNUMBER($D80)=FALSE,$F80=""),"",
IF(AND('2.5 CAPEX'!$L83&lt;&gt;"x",'2.5 CAPEX'!$M83&lt;&gt;"x"),0,
IF($F80=0,0,
IF(AO$4&lt;'2.1 Kraftwerk allgemein'!$F$16,0,
IF(AO$4='2.1 Kraftwerk allgemein'!$F$16,'2.5 CAPEX'!$J83/$F80,
IF(AO$4&lt;'2.1 Kraftwerk allgemein'!$F$16+$F80,
('2.5 CAPEX'!$J83+SUM(OFFSET('2.5 CAPEX'!AT83,0,-MIN(MAX($F80-1-('2.1 Kraftwerk allgemein'!$F$16-'1.1 Allgemein'!$I$22+1),0),COLUMN(AF80)-1-('2.1 Kraftwerk allgemein'!$F$16-'1.1 Allgemein'!$I$22+1)),1,MIN(MAX($F80-('2.1 Kraftwerk allgemein'!$F$16-'1.1 Allgemein'!$I$22+1),1),COLUMN(AF80)-('2.1 Kraftwerk allgemein'!$F$16-'1.1 Allgemein'!$I$22+1)))))/$F80,
SUM(OFFSET('2.5 CAPEX'!AT83,0,-MIN($F80-1,COLUMN(AF80)-1),1,MIN($F80,COLUMN(AF80))))/$F80)))))))</f>
        <v>0</v>
      </c>
      <c r="AP80" s="199">
        <f ca="1">IF('2.1 Kraftwerk allgemein'!$F$15&lt;'1.1 Allgemein'!$I$22,
IF(OR(ISNUMBER($D80)=FALSE,$F80=""),"",
IF(AND('2.5 CAPEX'!$L83&lt;&gt;"x",'2.5 CAPEX'!$M83&lt;&gt;"x"),0,
IF($F80=0,0,
IF(AP$4&lt;'2.1 Kraftwerk allgemein'!$F$16,0,
IF(AP$4='2.1 Kraftwerk allgemein'!$F$16,'2.5 CAPEX'!$J83/$F80,
IF(AP$4&lt;'2.1 Kraftwerk allgemein'!$F$16+$F80,
('2.5 CAPEX'!$J83+SUM(OFFSET('2.5 CAPEX'!AU83,0,-MIN(MAX($F80-1-('2.1 Kraftwerk allgemein'!$F$16-'2.1 Kraftwerk allgemein'!$F$15+1),0),COLUMN(AG80)-1-('2.1 Kraftwerk allgemein'!$F$16-'2.1 Kraftwerk allgemein'!$F$15+1)),1,MIN(MAX($F80-('2.1 Kraftwerk allgemein'!$F$16-'2.1 Kraftwerk allgemein'!$F$15+1),1),COLUMN(AG80)-('2.1 Kraftwerk allgemein'!$F$16-'2.1 Kraftwerk allgemein'!$F$15+1)))))/$F80,
SUM(OFFSET('2.5 CAPEX'!AU83,0,-MIN($F80-1,COLUMN(AG80)-1),1,MIN($F80,COLUMN(AG80))))/$F80)))))),
IF(OR(ISNUMBER($D80)=FALSE,$F80=""),"",
IF(AND('2.5 CAPEX'!$L83&lt;&gt;"x",'2.5 CAPEX'!$M83&lt;&gt;"x"),0,
IF($F80=0,0,
IF(AP$4&lt;'2.1 Kraftwerk allgemein'!$F$16,0,
IF(AP$4='2.1 Kraftwerk allgemein'!$F$16,'2.5 CAPEX'!$J83/$F80,
IF(AP$4&lt;'2.1 Kraftwerk allgemein'!$F$16+$F80,
('2.5 CAPEX'!$J83+SUM(OFFSET('2.5 CAPEX'!AU83,0,-MIN(MAX($F80-1-('2.1 Kraftwerk allgemein'!$F$16-'1.1 Allgemein'!$I$22+1),0),COLUMN(AG80)-1-('2.1 Kraftwerk allgemein'!$F$16-'1.1 Allgemein'!$I$22+1)),1,MIN(MAX($F80-('2.1 Kraftwerk allgemein'!$F$16-'1.1 Allgemein'!$I$22+1),1),COLUMN(AG80)-('2.1 Kraftwerk allgemein'!$F$16-'1.1 Allgemein'!$I$22+1)))))/$F80,
SUM(OFFSET('2.5 CAPEX'!AU83,0,-MIN($F80-1,COLUMN(AG80)-1),1,MIN($F80,COLUMN(AG80))))/$F80)))))))</f>
        <v>0</v>
      </c>
      <c r="AQ80" s="199">
        <f ca="1">IF('2.1 Kraftwerk allgemein'!$F$15&lt;'1.1 Allgemein'!$I$22,
IF(OR(ISNUMBER($D80)=FALSE,$F80=""),"",
IF(AND('2.5 CAPEX'!$L83&lt;&gt;"x",'2.5 CAPEX'!$M83&lt;&gt;"x"),0,
IF($F80=0,0,
IF(AQ$4&lt;'2.1 Kraftwerk allgemein'!$F$16,0,
IF(AQ$4='2.1 Kraftwerk allgemein'!$F$16,'2.5 CAPEX'!$J83/$F80,
IF(AQ$4&lt;'2.1 Kraftwerk allgemein'!$F$16+$F80,
('2.5 CAPEX'!$J83+SUM(OFFSET('2.5 CAPEX'!AV83,0,-MIN(MAX($F80-1-('2.1 Kraftwerk allgemein'!$F$16-'2.1 Kraftwerk allgemein'!$F$15+1),0),COLUMN(AH80)-1-('2.1 Kraftwerk allgemein'!$F$16-'2.1 Kraftwerk allgemein'!$F$15+1)),1,MIN(MAX($F80-('2.1 Kraftwerk allgemein'!$F$16-'2.1 Kraftwerk allgemein'!$F$15+1),1),COLUMN(AH80)-('2.1 Kraftwerk allgemein'!$F$16-'2.1 Kraftwerk allgemein'!$F$15+1)))))/$F80,
SUM(OFFSET('2.5 CAPEX'!AV83,0,-MIN($F80-1,COLUMN(AH80)-1),1,MIN($F80,COLUMN(AH80))))/$F80)))))),
IF(OR(ISNUMBER($D80)=FALSE,$F80=""),"",
IF(AND('2.5 CAPEX'!$L83&lt;&gt;"x",'2.5 CAPEX'!$M83&lt;&gt;"x"),0,
IF($F80=0,0,
IF(AQ$4&lt;'2.1 Kraftwerk allgemein'!$F$16,0,
IF(AQ$4='2.1 Kraftwerk allgemein'!$F$16,'2.5 CAPEX'!$J83/$F80,
IF(AQ$4&lt;'2.1 Kraftwerk allgemein'!$F$16+$F80,
('2.5 CAPEX'!$J83+SUM(OFFSET('2.5 CAPEX'!AV83,0,-MIN(MAX($F80-1-('2.1 Kraftwerk allgemein'!$F$16-'1.1 Allgemein'!$I$22+1),0),COLUMN(AH80)-1-('2.1 Kraftwerk allgemein'!$F$16-'1.1 Allgemein'!$I$22+1)),1,MIN(MAX($F80-('2.1 Kraftwerk allgemein'!$F$16-'1.1 Allgemein'!$I$22+1),1),COLUMN(AH80)-('2.1 Kraftwerk allgemein'!$F$16-'1.1 Allgemein'!$I$22+1)))))/$F80,
SUM(OFFSET('2.5 CAPEX'!AV83,0,-MIN($F80-1,COLUMN(AH80)-1),1,MIN($F80,COLUMN(AH80))))/$F80)))))))</f>
        <v>0</v>
      </c>
      <c r="AR80" s="199">
        <f ca="1">IF('2.1 Kraftwerk allgemein'!$F$15&lt;'1.1 Allgemein'!$I$22,
IF(OR(ISNUMBER($D80)=FALSE,$F80=""),"",
IF(AND('2.5 CAPEX'!$L83&lt;&gt;"x",'2.5 CAPEX'!$M83&lt;&gt;"x"),0,
IF($F80=0,0,
IF(AR$4&lt;'2.1 Kraftwerk allgemein'!$F$16,0,
IF(AR$4='2.1 Kraftwerk allgemein'!$F$16,'2.5 CAPEX'!$J83/$F80,
IF(AR$4&lt;'2.1 Kraftwerk allgemein'!$F$16+$F80,
('2.5 CAPEX'!$J83+SUM(OFFSET('2.5 CAPEX'!AW83,0,-MIN(MAX($F80-1-('2.1 Kraftwerk allgemein'!$F$16-'2.1 Kraftwerk allgemein'!$F$15+1),0),COLUMN(AI80)-1-('2.1 Kraftwerk allgemein'!$F$16-'2.1 Kraftwerk allgemein'!$F$15+1)),1,MIN(MAX($F80-('2.1 Kraftwerk allgemein'!$F$16-'2.1 Kraftwerk allgemein'!$F$15+1),1),COLUMN(AI80)-('2.1 Kraftwerk allgemein'!$F$16-'2.1 Kraftwerk allgemein'!$F$15+1)))))/$F80,
SUM(OFFSET('2.5 CAPEX'!AW83,0,-MIN($F80-1,COLUMN(AI80)-1),1,MIN($F80,COLUMN(AI80))))/$F80)))))),
IF(OR(ISNUMBER($D80)=FALSE,$F80=""),"",
IF(AND('2.5 CAPEX'!$L83&lt;&gt;"x",'2.5 CAPEX'!$M83&lt;&gt;"x"),0,
IF($F80=0,0,
IF(AR$4&lt;'2.1 Kraftwerk allgemein'!$F$16,0,
IF(AR$4='2.1 Kraftwerk allgemein'!$F$16,'2.5 CAPEX'!$J83/$F80,
IF(AR$4&lt;'2.1 Kraftwerk allgemein'!$F$16+$F80,
('2.5 CAPEX'!$J83+SUM(OFFSET('2.5 CAPEX'!AW83,0,-MIN(MAX($F80-1-('2.1 Kraftwerk allgemein'!$F$16-'1.1 Allgemein'!$I$22+1),0),COLUMN(AI80)-1-('2.1 Kraftwerk allgemein'!$F$16-'1.1 Allgemein'!$I$22+1)),1,MIN(MAX($F80-('2.1 Kraftwerk allgemein'!$F$16-'1.1 Allgemein'!$I$22+1),1),COLUMN(AI80)-('2.1 Kraftwerk allgemein'!$F$16-'1.1 Allgemein'!$I$22+1)))))/$F80,
SUM(OFFSET('2.5 CAPEX'!AW83,0,-MIN($F80-1,COLUMN(AI80)-1),1,MIN($F80,COLUMN(AI80))))/$F80)))))))</f>
        <v>0</v>
      </c>
      <c r="AS80" s="199">
        <f ca="1">IF('2.1 Kraftwerk allgemein'!$F$15&lt;'1.1 Allgemein'!$I$22,
IF(OR(ISNUMBER($D80)=FALSE,$F80=""),"",
IF(AND('2.5 CAPEX'!$L83&lt;&gt;"x",'2.5 CAPEX'!$M83&lt;&gt;"x"),0,
IF($F80=0,0,
IF(AS$4&lt;'2.1 Kraftwerk allgemein'!$F$16,0,
IF(AS$4='2.1 Kraftwerk allgemein'!$F$16,'2.5 CAPEX'!$J83/$F80,
IF(AS$4&lt;'2.1 Kraftwerk allgemein'!$F$16+$F80,
('2.5 CAPEX'!$J83+SUM(OFFSET('2.5 CAPEX'!AX83,0,-MIN(MAX($F80-1-('2.1 Kraftwerk allgemein'!$F$16-'2.1 Kraftwerk allgemein'!$F$15+1),0),COLUMN(AJ80)-1-('2.1 Kraftwerk allgemein'!$F$16-'2.1 Kraftwerk allgemein'!$F$15+1)),1,MIN(MAX($F80-('2.1 Kraftwerk allgemein'!$F$16-'2.1 Kraftwerk allgemein'!$F$15+1),1),COLUMN(AJ80)-('2.1 Kraftwerk allgemein'!$F$16-'2.1 Kraftwerk allgemein'!$F$15+1)))))/$F80,
SUM(OFFSET('2.5 CAPEX'!AX83,0,-MIN($F80-1,COLUMN(AJ80)-1),1,MIN($F80,COLUMN(AJ80))))/$F80)))))),
IF(OR(ISNUMBER($D80)=FALSE,$F80=""),"",
IF(AND('2.5 CAPEX'!$L83&lt;&gt;"x",'2.5 CAPEX'!$M83&lt;&gt;"x"),0,
IF($F80=0,0,
IF(AS$4&lt;'2.1 Kraftwerk allgemein'!$F$16,0,
IF(AS$4='2.1 Kraftwerk allgemein'!$F$16,'2.5 CAPEX'!$J83/$F80,
IF(AS$4&lt;'2.1 Kraftwerk allgemein'!$F$16+$F80,
('2.5 CAPEX'!$J83+SUM(OFFSET('2.5 CAPEX'!AX83,0,-MIN(MAX($F80-1-('2.1 Kraftwerk allgemein'!$F$16-'1.1 Allgemein'!$I$22+1),0),COLUMN(AJ80)-1-('2.1 Kraftwerk allgemein'!$F$16-'1.1 Allgemein'!$I$22+1)),1,MIN(MAX($F80-('2.1 Kraftwerk allgemein'!$F$16-'1.1 Allgemein'!$I$22+1),1),COLUMN(AJ80)-('2.1 Kraftwerk allgemein'!$F$16-'1.1 Allgemein'!$I$22+1)))))/$F80,
SUM(OFFSET('2.5 CAPEX'!AX83,0,-MIN($F80-1,COLUMN(AJ80)-1),1,MIN($F80,COLUMN(AJ80))))/$F80)))))))</f>
        <v>0</v>
      </c>
      <c r="AT80" s="199">
        <f ca="1">IF('2.1 Kraftwerk allgemein'!$F$15&lt;'1.1 Allgemein'!$I$22,
IF(OR(ISNUMBER($D80)=FALSE,$F80=""),"",
IF(AND('2.5 CAPEX'!$L83&lt;&gt;"x",'2.5 CAPEX'!$M83&lt;&gt;"x"),0,
IF($F80=0,0,
IF(AT$4&lt;'2.1 Kraftwerk allgemein'!$F$16,0,
IF(AT$4='2.1 Kraftwerk allgemein'!$F$16,'2.5 CAPEX'!$J83/$F80,
IF(AT$4&lt;'2.1 Kraftwerk allgemein'!$F$16+$F80,
('2.5 CAPEX'!$J83+SUM(OFFSET('2.5 CAPEX'!AY83,0,-MIN(MAX($F80-1-('2.1 Kraftwerk allgemein'!$F$16-'2.1 Kraftwerk allgemein'!$F$15+1),0),COLUMN(AK80)-1-('2.1 Kraftwerk allgemein'!$F$16-'2.1 Kraftwerk allgemein'!$F$15+1)),1,MIN(MAX($F80-('2.1 Kraftwerk allgemein'!$F$16-'2.1 Kraftwerk allgemein'!$F$15+1),1),COLUMN(AK80)-('2.1 Kraftwerk allgemein'!$F$16-'2.1 Kraftwerk allgemein'!$F$15+1)))))/$F80,
SUM(OFFSET('2.5 CAPEX'!AY83,0,-MIN($F80-1,COLUMN(AK80)-1),1,MIN($F80,COLUMN(AK80))))/$F80)))))),
IF(OR(ISNUMBER($D80)=FALSE,$F80=""),"",
IF(AND('2.5 CAPEX'!$L83&lt;&gt;"x",'2.5 CAPEX'!$M83&lt;&gt;"x"),0,
IF($F80=0,0,
IF(AT$4&lt;'2.1 Kraftwerk allgemein'!$F$16,0,
IF(AT$4='2.1 Kraftwerk allgemein'!$F$16,'2.5 CAPEX'!$J83/$F80,
IF(AT$4&lt;'2.1 Kraftwerk allgemein'!$F$16+$F80,
('2.5 CAPEX'!$J83+SUM(OFFSET('2.5 CAPEX'!AY83,0,-MIN(MAX($F80-1-('2.1 Kraftwerk allgemein'!$F$16-'1.1 Allgemein'!$I$22+1),0),COLUMN(AK80)-1-('2.1 Kraftwerk allgemein'!$F$16-'1.1 Allgemein'!$I$22+1)),1,MIN(MAX($F80-('2.1 Kraftwerk allgemein'!$F$16-'1.1 Allgemein'!$I$22+1),1),COLUMN(AK80)-('2.1 Kraftwerk allgemein'!$F$16-'1.1 Allgemein'!$I$22+1)))))/$F80,
SUM(OFFSET('2.5 CAPEX'!AY83,0,-MIN($F80-1,COLUMN(AK80)-1),1,MIN($F80,COLUMN(AK80))))/$F80)))))))</f>
        <v>0</v>
      </c>
      <c r="AU80" s="199">
        <f ca="1">IF('2.1 Kraftwerk allgemein'!$F$15&lt;'1.1 Allgemein'!$I$22,
IF(OR(ISNUMBER($D80)=FALSE,$F80=""),"",
IF(AND('2.5 CAPEX'!$L83&lt;&gt;"x",'2.5 CAPEX'!$M83&lt;&gt;"x"),0,
IF($F80=0,0,
IF(AU$4&lt;'2.1 Kraftwerk allgemein'!$F$16,0,
IF(AU$4='2.1 Kraftwerk allgemein'!$F$16,'2.5 CAPEX'!$J83/$F80,
IF(AU$4&lt;'2.1 Kraftwerk allgemein'!$F$16+$F80,
('2.5 CAPEX'!$J83+SUM(OFFSET('2.5 CAPEX'!AZ83,0,-MIN(MAX($F80-1-('2.1 Kraftwerk allgemein'!$F$16-'2.1 Kraftwerk allgemein'!$F$15+1),0),COLUMN(AL80)-1-('2.1 Kraftwerk allgemein'!$F$16-'2.1 Kraftwerk allgemein'!$F$15+1)),1,MIN(MAX($F80-('2.1 Kraftwerk allgemein'!$F$16-'2.1 Kraftwerk allgemein'!$F$15+1),1),COLUMN(AL80)-('2.1 Kraftwerk allgemein'!$F$16-'2.1 Kraftwerk allgemein'!$F$15+1)))))/$F80,
SUM(OFFSET('2.5 CAPEX'!AZ83,0,-MIN($F80-1,COLUMN(AL80)-1),1,MIN($F80,COLUMN(AL80))))/$F80)))))),
IF(OR(ISNUMBER($D80)=FALSE,$F80=""),"",
IF(AND('2.5 CAPEX'!$L83&lt;&gt;"x",'2.5 CAPEX'!$M83&lt;&gt;"x"),0,
IF($F80=0,0,
IF(AU$4&lt;'2.1 Kraftwerk allgemein'!$F$16,0,
IF(AU$4='2.1 Kraftwerk allgemein'!$F$16,'2.5 CAPEX'!$J83/$F80,
IF(AU$4&lt;'2.1 Kraftwerk allgemein'!$F$16+$F80,
('2.5 CAPEX'!$J83+SUM(OFFSET('2.5 CAPEX'!AZ83,0,-MIN(MAX($F80-1-('2.1 Kraftwerk allgemein'!$F$16-'1.1 Allgemein'!$I$22+1),0),COLUMN(AL80)-1-('2.1 Kraftwerk allgemein'!$F$16-'1.1 Allgemein'!$I$22+1)),1,MIN(MAX($F80-('2.1 Kraftwerk allgemein'!$F$16-'1.1 Allgemein'!$I$22+1),1),COLUMN(AL80)-('2.1 Kraftwerk allgemein'!$F$16-'1.1 Allgemein'!$I$22+1)))))/$F80,
SUM(OFFSET('2.5 CAPEX'!AZ83,0,-MIN($F80-1,COLUMN(AL80)-1),1,MIN($F80,COLUMN(AL80))))/$F80)))))))</f>
        <v>0</v>
      </c>
      <c r="AV80" s="199">
        <f ca="1">IF('2.1 Kraftwerk allgemein'!$F$15&lt;'1.1 Allgemein'!$I$22,
IF(OR(ISNUMBER($D80)=FALSE,$F80=""),"",
IF(AND('2.5 CAPEX'!$L83&lt;&gt;"x",'2.5 CAPEX'!$M83&lt;&gt;"x"),0,
IF($F80=0,0,
IF(AV$4&lt;'2.1 Kraftwerk allgemein'!$F$16,0,
IF(AV$4='2.1 Kraftwerk allgemein'!$F$16,'2.5 CAPEX'!$J83/$F80,
IF(AV$4&lt;'2.1 Kraftwerk allgemein'!$F$16+$F80,
('2.5 CAPEX'!$J83+SUM(OFFSET('2.5 CAPEX'!BA83,0,-MIN(MAX($F80-1-('2.1 Kraftwerk allgemein'!$F$16-'2.1 Kraftwerk allgemein'!$F$15+1),0),COLUMN(AM80)-1-('2.1 Kraftwerk allgemein'!$F$16-'2.1 Kraftwerk allgemein'!$F$15+1)),1,MIN(MAX($F80-('2.1 Kraftwerk allgemein'!$F$16-'2.1 Kraftwerk allgemein'!$F$15+1),1),COLUMN(AM80)-('2.1 Kraftwerk allgemein'!$F$16-'2.1 Kraftwerk allgemein'!$F$15+1)))))/$F80,
SUM(OFFSET('2.5 CAPEX'!BA83,0,-MIN($F80-1,COLUMN(AM80)-1),1,MIN($F80,COLUMN(AM80))))/$F80)))))),
IF(OR(ISNUMBER($D80)=FALSE,$F80=""),"",
IF(AND('2.5 CAPEX'!$L83&lt;&gt;"x",'2.5 CAPEX'!$M83&lt;&gt;"x"),0,
IF($F80=0,0,
IF(AV$4&lt;'2.1 Kraftwerk allgemein'!$F$16,0,
IF(AV$4='2.1 Kraftwerk allgemein'!$F$16,'2.5 CAPEX'!$J83/$F80,
IF(AV$4&lt;'2.1 Kraftwerk allgemein'!$F$16+$F80,
('2.5 CAPEX'!$J83+SUM(OFFSET('2.5 CAPEX'!BA83,0,-MIN(MAX($F80-1-('2.1 Kraftwerk allgemein'!$F$16-'1.1 Allgemein'!$I$22+1),0),COLUMN(AM80)-1-('2.1 Kraftwerk allgemein'!$F$16-'1.1 Allgemein'!$I$22+1)),1,MIN(MAX($F80-('2.1 Kraftwerk allgemein'!$F$16-'1.1 Allgemein'!$I$22+1),1),COLUMN(AM80)-('2.1 Kraftwerk allgemein'!$F$16-'1.1 Allgemein'!$I$22+1)))))/$F80,
SUM(OFFSET('2.5 CAPEX'!BA83,0,-MIN($F80-1,COLUMN(AM80)-1),1,MIN($F80,COLUMN(AM80))))/$F80)))))))</f>
        <v>0</v>
      </c>
      <c r="AW80" s="199">
        <f ca="1">IF('2.1 Kraftwerk allgemein'!$F$15&lt;'1.1 Allgemein'!$I$22,
IF(OR(ISNUMBER($D80)=FALSE,$F80=""),"",
IF(AND('2.5 CAPEX'!$L83&lt;&gt;"x",'2.5 CAPEX'!$M83&lt;&gt;"x"),0,
IF($F80=0,0,
IF(AW$4&lt;'2.1 Kraftwerk allgemein'!$F$16,0,
IF(AW$4='2.1 Kraftwerk allgemein'!$F$16,'2.5 CAPEX'!$J83/$F80,
IF(AW$4&lt;'2.1 Kraftwerk allgemein'!$F$16+$F80,
('2.5 CAPEX'!$J83+SUM(OFFSET('2.5 CAPEX'!BB83,0,-MIN(MAX($F80-1-('2.1 Kraftwerk allgemein'!$F$16-'2.1 Kraftwerk allgemein'!$F$15+1),0),COLUMN(AN80)-1-('2.1 Kraftwerk allgemein'!$F$16-'2.1 Kraftwerk allgemein'!$F$15+1)),1,MIN(MAX($F80-('2.1 Kraftwerk allgemein'!$F$16-'2.1 Kraftwerk allgemein'!$F$15+1),1),COLUMN(AN80)-('2.1 Kraftwerk allgemein'!$F$16-'2.1 Kraftwerk allgemein'!$F$15+1)))))/$F80,
SUM(OFFSET('2.5 CAPEX'!BB83,0,-MIN($F80-1,COLUMN(AN80)-1),1,MIN($F80,COLUMN(AN80))))/$F80)))))),
IF(OR(ISNUMBER($D80)=FALSE,$F80=""),"",
IF(AND('2.5 CAPEX'!$L83&lt;&gt;"x",'2.5 CAPEX'!$M83&lt;&gt;"x"),0,
IF($F80=0,0,
IF(AW$4&lt;'2.1 Kraftwerk allgemein'!$F$16,0,
IF(AW$4='2.1 Kraftwerk allgemein'!$F$16,'2.5 CAPEX'!$J83/$F80,
IF(AW$4&lt;'2.1 Kraftwerk allgemein'!$F$16+$F80,
('2.5 CAPEX'!$J83+SUM(OFFSET('2.5 CAPEX'!BB83,0,-MIN(MAX($F80-1-('2.1 Kraftwerk allgemein'!$F$16-'1.1 Allgemein'!$I$22+1),0),COLUMN(AN80)-1-('2.1 Kraftwerk allgemein'!$F$16-'1.1 Allgemein'!$I$22+1)),1,MIN(MAX($F80-('2.1 Kraftwerk allgemein'!$F$16-'1.1 Allgemein'!$I$22+1),1),COLUMN(AN80)-('2.1 Kraftwerk allgemein'!$F$16-'1.1 Allgemein'!$I$22+1)))))/$F80,
SUM(OFFSET('2.5 CAPEX'!BB83,0,-MIN($F80-1,COLUMN(AN80)-1),1,MIN($F80,COLUMN(AN80))))/$F80)))))))</f>
        <v>0</v>
      </c>
      <c r="AX80" s="199">
        <f ca="1">IF('2.1 Kraftwerk allgemein'!$F$15&lt;'1.1 Allgemein'!$I$22,
IF(OR(ISNUMBER($D80)=FALSE,$F80=""),"",
IF(AND('2.5 CAPEX'!$L83&lt;&gt;"x",'2.5 CAPEX'!$M83&lt;&gt;"x"),0,
IF($F80=0,0,
IF(AX$4&lt;'2.1 Kraftwerk allgemein'!$F$16,0,
IF(AX$4='2.1 Kraftwerk allgemein'!$F$16,'2.5 CAPEX'!$J83/$F80,
IF(AX$4&lt;'2.1 Kraftwerk allgemein'!$F$16+$F80,
('2.5 CAPEX'!$J83+SUM(OFFSET('2.5 CAPEX'!BC83,0,-MIN(MAX($F80-1-('2.1 Kraftwerk allgemein'!$F$16-'2.1 Kraftwerk allgemein'!$F$15+1),0),COLUMN(AO80)-1-('2.1 Kraftwerk allgemein'!$F$16-'2.1 Kraftwerk allgemein'!$F$15+1)),1,MIN(MAX($F80-('2.1 Kraftwerk allgemein'!$F$16-'2.1 Kraftwerk allgemein'!$F$15+1),1),COLUMN(AO80)-('2.1 Kraftwerk allgemein'!$F$16-'2.1 Kraftwerk allgemein'!$F$15+1)))))/$F80,
SUM(OFFSET('2.5 CAPEX'!BC83,0,-MIN($F80-1,COLUMN(AO80)-1),1,MIN($F80,COLUMN(AO80))))/$F80)))))),
IF(OR(ISNUMBER($D80)=FALSE,$F80=""),"",
IF(AND('2.5 CAPEX'!$L83&lt;&gt;"x",'2.5 CAPEX'!$M83&lt;&gt;"x"),0,
IF($F80=0,0,
IF(AX$4&lt;'2.1 Kraftwerk allgemein'!$F$16,0,
IF(AX$4='2.1 Kraftwerk allgemein'!$F$16,'2.5 CAPEX'!$J83/$F80,
IF(AX$4&lt;'2.1 Kraftwerk allgemein'!$F$16+$F80,
('2.5 CAPEX'!$J83+SUM(OFFSET('2.5 CAPEX'!BC83,0,-MIN(MAX($F80-1-('2.1 Kraftwerk allgemein'!$F$16-'1.1 Allgemein'!$I$22+1),0),COLUMN(AO80)-1-('2.1 Kraftwerk allgemein'!$F$16-'1.1 Allgemein'!$I$22+1)),1,MIN(MAX($F80-('2.1 Kraftwerk allgemein'!$F$16-'1.1 Allgemein'!$I$22+1),1),COLUMN(AO80)-('2.1 Kraftwerk allgemein'!$F$16-'1.1 Allgemein'!$I$22+1)))))/$F80,
SUM(OFFSET('2.5 CAPEX'!BC83,0,-MIN($F80-1,COLUMN(AO80)-1),1,MIN($F80,COLUMN(AO80))))/$F80)))))))</f>
        <v>0</v>
      </c>
      <c r="AY80" s="199">
        <f ca="1">IF('2.1 Kraftwerk allgemein'!$F$15&lt;'1.1 Allgemein'!$I$22,
IF(OR(ISNUMBER($D80)=FALSE,$F80=""),"",
IF(AND('2.5 CAPEX'!$L83&lt;&gt;"x",'2.5 CAPEX'!$M83&lt;&gt;"x"),0,
IF($F80=0,0,
IF(AY$4&lt;'2.1 Kraftwerk allgemein'!$F$16,0,
IF(AY$4='2.1 Kraftwerk allgemein'!$F$16,'2.5 CAPEX'!$J83/$F80,
IF(AY$4&lt;'2.1 Kraftwerk allgemein'!$F$16+$F80,
('2.5 CAPEX'!$J83+SUM(OFFSET('2.5 CAPEX'!BD83,0,-MIN(MAX($F80-1-('2.1 Kraftwerk allgemein'!$F$16-'2.1 Kraftwerk allgemein'!$F$15+1),0),COLUMN(AP80)-1-('2.1 Kraftwerk allgemein'!$F$16-'2.1 Kraftwerk allgemein'!$F$15+1)),1,MIN(MAX($F80-('2.1 Kraftwerk allgemein'!$F$16-'2.1 Kraftwerk allgemein'!$F$15+1),1),COLUMN(AP80)-('2.1 Kraftwerk allgemein'!$F$16-'2.1 Kraftwerk allgemein'!$F$15+1)))))/$F80,
SUM(OFFSET('2.5 CAPEX'!BD83,0,-MIN($F80-1,COLUMN(AP80)-1),1,MIN($F80,COLUMN(AP80))))/$F80)))))),
IF(OR(ISNUMBER($D80)=FALSE,$F80=""),"",
IF(AND('2.5 CAPEX'!$L83&lt;&gt;"x",'2.5 CAPEX'!$M83&lt;&gt;"x"),0,
IF($F80=0,0,
IF(AY$4&lt;'2.1 Kraftwerk allgemein'!$F$16,0,
IF(AY$4='2.1 Kraftwerk allgemein'!$F$16,'2.5 CAPEX'!$J83/$F80,
IF(AY$4&lt;'2.1 Kraftwerk allgemein'!$F$16+$F80,
('2.5 CAPEX'!$J83+SUM(OFFSET('2.5 CAPEX'!BD83,0,-MIN(MAX($F80-1-('2.1 Kraftwerk allgemein'!$F$16-'1.1 Allgemein'!$I$22+1),0),COLUMN(AP80)-1-('2.1 Kraftwerk allgemein'!$F$16-'1.1 Allgemein'!$I$22+1)),1,MIN(MAX($F80-('2.1 Kraftwerk allgemein'!$F$16-'1.1 Allgemein'!$I$22+1),1),COLUMN(AP80)-('2.1 Kraftwerk allgemein'!$F$16-'1.1 Allgemein'!$I$22+1)))))/$F80,
SUM(OFFSET('2.5 CAPEX'!BD83,0,-MIN($F80-1,COLUMN(AP80)-1),1,MIN($F80,COLUMN(AP80))))/$F80)))))))</f>
        <v>0</v>
      </c>
      <c r="AZ80" s="199">
        <f ca="1">IF('2.1 Kraftwerk allgemein'!$F$15&lt;'1.1 Allgemein'!$I$22,
IF(OR(ISNUMBER($D80)=FALSE,$F80=""),"",
IF(AND('2.5 CAPEX'!$L83&lt;&gt;"x",'2.5 CAPEX'!$M83&lt;&gt;"x"),0,
IF($F80=0,0,
IF(AZ$4&lt;'2.1 Kraftwerk allgemein'!$F$16,0,
IF(AZ$4='2.1 Kraftwerk allgemein'!$F$16,'2.5 CAPEX'!$J83/$F80,
IF(AZ$4&lt;'2.1 Kraftwerk allgemein'!$F$16+$F80,
('2.5 CAPEX'!$J83+SUM(OFFSET('2.5 CAPEX'!BE83,0,-MIN(MAX($F80-1-('2.1 Kraftwerk allgemein'!$F$16-'2.1 Kraftwerk allgemein'!$F$15+1),0),COLUMN(AQ80)-1-('2.1 Kraftwerk allgemein'!$F$16-'2.1 Kraftwerk allgemein'!$F$15+1)),1,MIN(MAX($F80-('2.1 Kraftwerk allgemein'!$F$16-'2.1 Kraftwerk allgemein'!$F$15+1),1),COLUMN(AQ80)-('2.1 Kraftwerk allgemein'!$F$16-'2.1 Kraftwerk allgemein'!$F$15+1)))))/$F80,
SUM(OFFSET('2.5 CAPEX'!BE83,0,-MIN($F80-1,COLUMN(AQ80)-1),1,MIN($F80,COLUMN(AQ80))))/$F80)))))),
IF(OR(ISNUMBER($D80)=FALSE,$F80=""),"",
IF(AND('2.5 CAPEX'!$L83&lt;&gt;"x",'2.5 CAPEX'!$M83&lt;&gt;"x"),0,
IF($F80=0,0,
IF(AZ$4&lt;'2.1 Kraftwerk allgemein'!$F$16,0,
IF(AZ$4='2.1 Kraftwerk allgemein'!$F$16,'2.5 CAPEX'!$J83/$F80,
IF(AZ$4&lt;'2.1 Kraftwerk allgemein'!$F$16+$F80,
('2.5 CAPEX'!$J83+SUM(OFFSET('2.5 CAPEX'!BE83,0,-MIN(MAX($F80-1-('2.1 Kraftwerk allgemein'!$F$16-'1.1 Allgemein'!$I$22+1),0),COLUMN(AQ80)-1-('2.1 Kraftwerk allgemein'!$F$16-'1.1 Allgemein'!$I$22+1)),1,MIN(MAX($F80-('2.1 Kraftwerk allgemein'!$F$16-'1.1 Allgemein'!$I$22+1),1),COLUMN(AQ80)-('2.1 Kraftwerk allgemein'!$F$16-'1.1 Allgemein'!$I$22+1)))))/$F80,
SUM(OFFSET('2.5 CAPEX'!BE83,0,-MIN($F80-1,COLUMN(AQ80)-1),1,MIN($F80,COLUMN(AQ80))))/$F80)))))))</f>
        <v>0</v>
      </c>
      <c r="BA80" s="199">
        <f ca="1">IF('2.1 Kraftwerk allgemein'!$F$15&lt;'1.1 Allgemein'!$I$22,
IF(OR(ISNUMBER($D80)=FALSE,$F80=""),"",
IF(AND('2.5 CAPEX'!$L83&lt;&gt;"x",'2.5 CAPEX'!$M83&lt;&gt;"x"),0,
IF($F80=0,0,
IF(BA$4&lt;'2.1 Kraftwerk allgemein'!$F$16,0,
IF(BA$4='2.1 Kraftwerk allgemein'!$F$16,'2.5 CAPEX'!$J83/$F80,
IF(BA$4&lt;'2.1 Kraftwerk allgemein'!$F$16+$F80,
('2.5 CAPEX'!$J83+SUM(OFFSET('2.5 CAPEX'!BF83,0,-MIN(MAX($F80-1-('2.1 Kraftwerk allgemein'!$F$16-'2.1 Kraftwerk allgemein'!$F$15+1),0),COLUMN(AR80)-1-('2.1 Kraftwerk allgemein'!$F$16-'2.1 Kraftwerk allgemein'!$F$15+1)),1,MIN(MAX($F80-('2.1 Kraftwerk allgemein'!$F$16-'2.1 Kraftwerk allgemein'!$F$15+1),1),COLUMN(AR80)-('2.1 Kraftwerk allgemein'!$F$16-'2.1 Kraftwerk allgemein'!$F$15+1)))))/$F80,
SUM(OFFSET('2.5 CAPEX'!BF83,0,-MIN($F80-1,COLUMN(AR80)-1),1,MIN($F80,COLUMN(AR80))))/$F80)))))),
IF(OR(ISNUMBER($D80)=FALSE,$F80=""),"",
IF(AND('2.5 CAPEX'!$L83&lt;&gt;"x",'2.5 CAPEX'!$M83&lt;&gt;"x"),0,
IF($F80=0,0,
IF(BA$4&lt;'2.1 Kraftwerk allgemein'!$F$16,0,
IF(BA$4='2.1 Kraftwerk allgemein'!$F$16,'2.5 CAPEX'!$J83/$F80,
IF(BA$4&lt;'2.1 Kraftwerk allgemein'!$F$16+$F80,
('2.5 CAPEX'!$J83+SUM(OFFSET('2.5 CAPEX'!BF83,0,-MIN(MAX($F80-1-('2.1 Kraftwerk allgemein'!$F$16-'1.1 Allgemein'!$I$22+1),0),COLUMN(AR80)-1-('2.1 Kraftwerk allgemein'!$F$16-'1.1 Allgemein'!$I$22+1)),1,MIN(MAX($F80-('2.1 Kraftwerk allgemein'!$F$16-'1.1 Allgemein'!$I$22+1),1),COLUMN(AR80)-('2.1 Kraftwerk allgemein'!$F$16-'1.1 Allgemein'!$I$22+1)))))/$F80,
SUM(OFFSET('2.5 CAPEX'!BF83,0,-MIN($F80-1,COLUMN(AR80)-1),1,MIN($F80,COLUMN(AR80))))/$F80)))))))</f>
        <v>0</v>
      </c>
      <c r="BB80" s="199">
        <f ca="1">IF('2.1 Kraftwerk allgemein'!$F$15&lt;'1.1 Allgemein'!$I$22,
IF(OR(ISNUMBER($D80)=FALSE,$F80=""),"",
IF(AND('2.5 CAPEX'!$L83&lt;&gt;"x",'2.5 CAPEX'!$M83&lt;&gt;"x"),0,
IF($F80=0,0,
IF(BB$4&lt;'2.1 Kraftwerk allgemein'!$F$16,0,
IF(BB$4='2.1 Kraftwerk allgemein'!$F$16,'2.5 CAPEX'!$J83/$F80,
IF(BB$4&lt;'2.1 Kraftwerk allgemein'!$F$16+$F80,
('2.5 CAPEX'!$J83+SUM(OFFSET('2.5 CAPEX'!BG83,0,-MIN(MAX($F80-1-('2.1 Kraftwerk allgemein'!$F$16-'2.1 Kraftwerk allgemein'!$F$15+1),0),COLUMN(AS80)-1-('2.1 Kraftwerk allgemein'!$F$16-'2.1 Kraftwerk allgemein'!$F$15+1)),1,MIN(MAX($F80-('2.1 Kraftwerk allgemein'!$F$16-'2.1 Kraftwerk allgemein'!$F$15+1),1),COLUMN(AS80)-('2.1 Kraftwerk allgemein'!$F$16-'2.1 Kraftwerk allgemein'!$F$15+1)))))/$F80,
SUM(OFFSET('2.5 CAPEX'!BG83,0,-MIN($F80-1,COLUMN(AS80)-1),1,MIN($F80,COLUMN(AS80))))/$F80)))))),
IF(OR(ISNUMBER($D80)=FALSE,$F80=""),"",
IF(AND('2.5 CAPEX'!$L83&lt;&gt;"x",'2.5 CAPEX'!$M83&lt;&gt;"x"),0,
IF($F80=0,0,
IF(BB$4&lt;'2.1 Kraftwerk allgemein'!$F$16,0,
IF(BB$4='2.1 Kraftwerk allgemein'!$F$16,'2.5 CAPEX'!$J83/$F80,
IF(BB$4&lt;'2.1 Kraftwerk allgemein'!$F$16+$F80,
('2.5 CAPEX'!$J83+SUM(OFFSET('2.5 CAPEX'!BG83,0,-MIN(MAX($F80-1-('2.1 Kraftwerk allgemein'!$F$16-'1.1 Allgemein'!$I$22+1),0),COLUMN(AS80)-1-('2.1 Kraftwerk allgemein'!$F$16-'1.1 Allgemein'!$I$22+1)),1,MIN(MAX($F80-('2.1 Kraftwerk allgemein'!$F$16-'1.1 Allgemein'!$I$22+1),1),COLUMN(AS80)-('2.1 Kraftwerk allgemein'!$F$16-'1.1 Allgemein'!$I$22+1)))))/$F80,
SUM(OFFSET('2.5 CAPEX'!BG83,0,-MIN($F80-1,COLUMN(AS80)-1),1,MIN($F80,COLUMN(AS80))))/$F80)))))))</f>
        <v>0</v>
      </c>
      <c r="BC80" s="199">
        <f ca="1">IF('2.1 Kraftwerk allgemein'!$F$15&lt;'1.1 Allgemein'!$I$22,
IF(OR(ISNUMBER($D80)=FALSE,$F80=""),"",
IF(AND('2.5 CAPEX'!$L83&lt;&gt;"x",'2.5 CAPEX'!$M83&lt;&gt;"x"),0,
IF($F80=0,0,
IF(BC$4&lt;'2.1 Kraftwerk allgemein'!$F$16,0,
IF(BC$4='2.1 Kraftwerk allgemein'!$F$16,'2.5 CAPEX'!$J83/$F80,
IF(BC$4&lt;'2.1 Kraftwerk allgemein'!$F$16+$F80,
('2.5 CAPEX'!$J83+SUM(OFFSET('2.5 CAPEX'!BH83,0,-MIN(MAX($F80-1-('2.1 Kraftwerk allgemein'!$F$16-'2.1 Kraftwerk allgemein'!$F$15+1),0),COLUMN(AT80)-1-('2.1 Kraftwerk allgemein'!$F$16-'2.1 Kraftwerk allgemein'!$F$15+1)),1,MIN(MAX($F80-('2.1 Kraftwerk allgemein'!$F$16-'2.1 Kraftwerk allgemein'!$F$15+1),1),COLUMN(AT80)-('2.1 Kraftwerk allgemein'!$F$16-'2.1 Kraftwerk allgemein'!$F$15+1)))))/$F80,
SUM(OFFSET('2.5 CAPEX'!BH83,0,-MIN($F80-1,COLUMN(AT80)-1),1,MIN($F80,COLUMN(AT80))))/$F80)))))),
IF(OR(ISNUMBER($D80)=FALSE,$F80=""),"",
IF(AND('2.5 CAPEX'!$L83&lt;&gt;"x",'2.5 CAPEX'!$M83&lt;&gt;"x"),0,
IF($F80=0,0,
IF(BC$4&lt;'2.1 Kraftwerk allgemein'!$F$16,0,
IF(BC$4='2.1 Kraftwerk allgemein'!$F$16,'2.5 CAPEX'!$J83/$F80,
IF(BC$4&lt;'2.1 Kraftwerk allgemein'!$F$16+$F80,
('2.5 CAPEX'!$J83+SUM(OFFSET('2.5 CAPEX'!BH83,0,-MIN(MAX($F80-1-('2.1 Kraftwerk allgemein'!$F$16-'1.1 Allgemein'!$I$22+1),0),COLUMN(AT80)-1-('2.1 Kraftwerk allgemein'!$F$16-'1.1 Allgemein'!$I$22+1)),1,MIN(MAX($F80-('2.1 Kraftwerk allgemein'!$F$16-'1.1 Allgemein'!$I$22+1),1),COLUMN(AT80)-('2.1 Kraftwerk allgemein'!$F$16-'1.1 Allgemein'!$I$22+1)))))/$F80,
SUM(OFFSET('2.5 CAPEX'!BH83,0,-MIN($F80-1,COLUMN(AT80)-1),1,MIN($F80,COLUMN(AT80))))/$F80)))))))</f>
        <v>0</v>
      </c>
      <c r="BD80" s="199">
        <f ca="1">IF('2.1 Kraftwerk allgemein'!$F$15&lt;'1.1 Allgemein'!$I$22,
IF(OR(ISNUMBER($D80)=FALSE,$F80=""),"",
IF(AND('2.5 CAPEX'!$L83&lt;&gt;"x",'2.5 CAPEX'!$M83&lt;&gt;"x"),0,
IF($F80=0,0,
IF(BD$4&lt;'2.1 Kraftwerk allgemein'!$F$16,0,
IF(BD$4='2.1 Kraftwerk allgemein'!$F$16,'2.5 CAPEX'!$J83/$F80,
IF(BD$4&lt;'2.1 Kraftwerk allgemein'!$F$16+$F80,
('2.5 CAPEX'!$J83+SUM(OFFSET('2.5 CAPEX'!BI83,0,-MIN(MAX($F80-1-('2.1 Kraftwerk allgemein'!$F$16-'2.1 Kraftwerk allgemein'!$F$15+1),0),COLUMN(AU80)-1-('2.1 Kraftwerk allgemein'!$F$16-'2.1 Kraftwerk allgemein'!$F$15+1)),1,MIN(MAX($F80-('2.1 Kraftwerk allgemein'!$F$16-'2.1 Kraftwerk allgemein'!$F$15+1),1),COLUMN(AU80)-('2.1 Kraftwerk allgemein'!$F$16-'2.1 Kraftwerk allgemein'!$F$15+1)))))/$F80,
SUM(OFFSET('2.5 CAPEX'!BI83,0,-MIN($F80-1,COLUMN(AU80)-1),1,MIN($F80,COLUMN(AU80))))/$F80)))))),
IF(OR(ISNUMBER($D80)=FALSE,$F80=""),"",
IF(AND('2.5 CAPEX'!$L83&lt;&gt;"x",'2.5 CAPEX'!$M83&lt;&gt;"x"),0,
IF($F80=0,0,
IF(BD$4&lt;'2.1 Kraftwerk allgemein'!$F$16,0,
IF(BD$4='2.1 Kraftwerk allgemein'!$F$16,'2.5 CAPEX'!$J83/$F80,
IF(BD$4&lt;'2.1 Kraftwerk allgemein'!$F$16+$F80,
('2.5 CAPEX'!$J83+SUM(OFFSET('2.5 CAPEX'!BI83,0,-MIN(MAX($F80-1-('2.1 Kraftwerk allgemein'!$F$16-'1.1 Allgemein'!$I$22+1),0),COLUMN(AU80)-1-('2.1 Kraftwerk allgemein'!$F$16-'1.1 Allgemein'!$I$22+1)),1,MIN(MAX($F80-('2.1 Kraftwerk allgemein'!$F$16-'1.1 Allgemein'!$I$22+1),1),COLUMN(AU80)-('2.1 Kraftwerk allgemein'!$F$16-'1.1 Allgemein'!$I$22+1)))))/$F80,
SUM(OFFSET('2.5 CAPEX'!BI83,0,-MIN($F80-1,COLUMN(AU80)-1),1,MIN($F80,COLUMN(AU80))))/$F80)))))))</f>
        <v>0</v>
      </c>
      <c r="BE80" s="199">
        <f ca="1">IF('2.1 Kraftwerk allgemein'!$F$15&lt;'1.1 Allgemein'!$I$22,
IF(OR(ISNUMBER($D80)=FALSE,$F80=""),"",
IF(AND('2.5 CAPEX'!$L83&lt;&gt;"x",'2.5 CAPEX'!$M83&lt;&gt;"x"),0,
IF($F80=0,0,
IF(BE$4&lt;'2.1 Kraftwerk allgemein'!$F$16,0,
IF(BE$4='2.1 Kraftwerk allgemein'!$F$16,'2.5 CAPEX'!$J83/$F80,
IF(BE$4&lt;'2.1 Kraftwerk allgemein'!$F$16+$F80,
('2.5 CAPEX'!$J83+SUM(OFFSET('2.5 CAPEX'!BJ83,0,-MIN(MAX($F80-1-('2.1 Kraftwerk allgemein'!$F$16-'2.1 Kraftwerk allgemein'!$F$15+1),0),COLUMN(AV80)-1-('2.1 Kraftwerk allgemein'!$F$16-'2.1 Kraftwerk allgemein'!$F$15+1)),1,MIN(MAX($F80-('2.1 Kraftwerk allgemein'!$F$16-'2.1 Kraftwerk allgemein'!$F$15+1),1),COLUMN(AV80)-('2.1 Kraftwerk allgemein'!$F$16-'2.1 Kraftwerk allgemein'!$F$15+1)))))/$F80,
SUM(OFFSET('2.5 CAPEX'!BJ83,0,-MIN($F80-1,COLUMN(AV80)-1),1,MIN($F80,COLUMN(AV80))))/$F80)))))),
IF(OR(ISNUMBER($D80)=FALSE,$F80=""),"",
IF(AND('2.5 CAPEX'!$L83&lt;&gt;"x",'2.5 CAPEX'!$M83&lt;&gt;"x"),0,
IF($F80=0,0,
IF(BE$4&lt;'2.1 Kraftwerk allgemein'!$F$16,0,
IF(BE$4='2.1 Kraftwerk allgemein'!$F$16,'2.5 CAPEX'!$J83/$F80,
IF(BE$4&lt;'2.1 Kraftwerk allgemein'!$F$16+$F80,
('2.5 CAPEX'!$J83+SUM(OFFSET('2.5 CAPEX'!BJ83,0,-MIN(MAX($F80-1-('2.1 Kraftwerk allgemein'!$F$16-'1.1 Allgemein'!$I$22+1),0),COLUMN(AV80)-1-('2.1 Kraftwerk allgemein'!$F$16-'1.1 Allgemein'!$I$22+1)),1,MIN(MAX($F80-('2.1 Kraftwerk allgemein'!$F$16-'1.1 Allgemein'!$I$22+1),1),COLUMN(AV80)-('2.1 Kraftwerk allgemein'!$F$16-'1.1 Allgemein'!$I$22+1)))))/$F80,
SUM(OFFSET('2.5 CAPEX'!BJ83,0,-MIN($F80-1,COLUMN(AV80)-1),1,MIN($F80,COLUMN(AV80))))/$F80)))))))</f>
        <v>0</v>
      </c>
      <c r="BF80" s="199">
        <f ca="1">IF('2.1 Kraftwerk allgemein'!$F$15&lt;'1.1 Allgemein'!$I$22,
IF(OR(ISNUMBER($D80)=FALSE,$F80=""),"",
IF(AND('2.5 CAPEX'!$L83&lt;&gt;"x",'2.5 CAPEX'!$M83&lt;&gt;"x"),0,
IF($F80=0,0,
IF(BF$4&lt;'2.1 Kraftwerk allgemein'!$F$16,0,
IF(BF$4='2.1 Kraftwerk allgemein'!$F$16,'2.5 CAPEX'!$J83/$F80,
IF(BF$4&lt;'2.1 Kraftwerk allgemein'!$F$16+$F80,
('2.5 CAPEX'!$J83+SUM(OFFSET('2.5 CAPEX'!BK83,0,-MIN(MAX($F80-1-('2.1 Kraftwerk allgemein'!$F$16-'2.1 Kraftwerk allgemein'!$F$15+1),0),COLUMN(AW80)-1-('2.1 Kraftwerk allgemein'!$F$16-'2.1 Kraftwerk allgemein'!$F$15+1)),1,MIN(MAX($F80-('2.1 Kraftwerk allgemein'!$F$16-'2.1 Kraftwerk allgemein'!$F$15+1),1),COLUMN(AW80)-('2.1 Kraftwerk allgemein'!$F$16-'2.1 Kraftwerk allgemein'!$F$15+1)))))/$F80,
SUM(OFFSET('2.5 CAPEX'!BK83,0,-MIN($F80-1,COLUMN(AW80)-1),1,MIN($F80,COLUMN(AW80))))/$F80)))))),
IF(OR(ISNUMBER($D80)=FALSE,$F80=""),"",
IF(AND('2.5 CAPEX'!$L83&lt;&gt;"x",'2.5 CAPEX'!$M83&lt;&gt;"x"),0,
IF($F80=0,0,
IF(BF$4&lt;'2.1 Kraftwerk allgemein'!$F$16,0,
IF(BF$4='2.1 Kraftwerk allgemein'!$F$16,'2.5 CAPEX'!$J83/$F80,
IF(BF$4&lt;'2.1 Kraftwerk allgemein'!$F$16+$F80,
('2.5 CAPEX'!$J83+SUM(OFFSET('2.5 CAPEX'!BK83,0,-MIN(MAX($F80-1-('2.1 Kraftwerk allgemein'!$F$16-'1.1 Allgemein'!$I$22+1),0),COLUMN(AW80)-1-('2.1 Kraftwerk allgemein'!$F$16-'1.1 Allgemein'!$I$22+1)),1,MIN(MAX($F80-('2.1 Kraftwerk allgemein'!$F$16-'1.1 Allgemein'!$I$22+1),1),COLUMN(AW80)-('2.1 Kraftwerk allgemein'!$F$16-'1.1 Allgemein'!$I$22+1)))))/$F80,
SUM(OFFSET('2.5 CAPEX'!BK83,0,-MIN($F80-1,COLUMN(AW80)-1),1,MIN($F80,COLUMN(AW80))))/$F80)))))))</f>
        <v>0</v>
      </c>
      <c r="BG80" s="199">
        <f ca="1">IF('2.1 Kraftwerk allgemein'!$F$15&lt;'1.1 Allgemein'!$I$22,
IF(OR(ISNUMBER($D80)=FALSE,$F80=""),"",
IF(AND('2.5 CAPEX'!$L83&lt;&gt;"x",'2.5 CAPEX'!$M83&lt;&gt;"x"),0,
IF($F80=0,0,
IF(BG$4&lt;'2.1 Kraftwerk allgemein'!$F$16,0,
IF(BG$4='2.1 Kraftwerk allgemein'!$F$16,'2.5 CAPEX'!$J83/$F80,
IF(BG$4&lt;'2.1 Kraftwerk allgemein'!$F$16+$F80,
('2.5 CAPEX'!$J83+SUM(OFFSET('2.5 CAPEX'!BL83,0,-MIN(MAX($F80-1-('2.1 Kraftwerk allgemein'!$F$16-'2.1 Kraftwerk allgemein'!$F$15+1),0),COLUMN(AX80)-1-('2.1 Kraftwerk allgemein'!$F$16-'2.1 Kraftwerk allgemein'!$F$15+1)),1,MIN(MAX($F80-('2.1 Kraftwerk allgemein'!$F$16-'2.1 Kraftwerk allgemein'!$F$15+1),1),COLUMN(AX80)-('2.1 Kraftwerk allgemein'!$F$16-'2.1 Kraftwerk allgemein'!$F$15+1)))))/$F80,
SUM(OFFSET('2.5 CAPEX'!BL83,0,-MIN($F80-1,COLUMN(AX80)-1),1,MIN($F80,COLUMN(AX80))))/$F80)))))),
IF(OR(ISNUMBER($D80)=FALSE,$F80=""),"",
IF(AND('2.5 CAPEX'!$L83&lt;&gt;"x",'2.5 CAPEX'!$M83&lt;&gt;"x"),0,
IF($F80=0,0,
IF(BG$4&lt;'2.1 Kraftwerk allgemein'!$F$16,0,
IF(BG$4='2.1 Kraftwerk allgemein'!$F$16,'2.5 CAPEX'!$J83/$F80,
IF(BG$4&lt;'2.1 Kraftwerk allgemein'!$F$16+$F80,
('2.5 CAPEX'!$J83+SUM(OFFSET('2.5 CAPEX'!BL83,0,-MIN(MAX($F80-1-('2.1 Kraftwerk allgemein'!$F$16-'1.1 Allgemein'!$I$22+1),0),COLUMN(AX80)-1-('2.1 Kraftwerk allgemein'!$F$16-'1.1 Allgemein'!$I$22+1)),1,MIN(MAX($F80-('2.1 Kraftwerk allgemein'!$F$16-'1.1 Allgemein'!$I$22+1),1),COLUMN(AX80)-('2.1 Kraftwerk allgemein'!$F$16-'1.1 Allgemein'!$I$22+1)))))/$F80,
SUM(OFFSET('2.5 CAPEX'!BL83,0,-MIN($F80-1,COLUMN(AX80)-1),1,MIN($F80,COLUMN(AX80))))/$F80)))))))</f>
        <v>0</v>
      </c>
      <c r="BH80" s="199">
        <f ca="1">IF('2.1 Kraftwerk allgemein'!$F$15&lt;'1.1 Allgemein'!$I$22,
IF(OR(ISNUMBER($D80)=FALSE,$F80=""),"",
IF(AND('2.5 CAPEX'!$L83&lt;&gt;"x",'2.5 CAPEX'!$M83&lt;&gt;"x"),0,
IF($F80=0,0,
IF(BH$4&lt;'2.1 Kraftwerk allgemein'!$F$16,0,
IF(BH$4='2.1 Kraftwerk allgemein'!$F$16,'2.5 CAPEX'!$J83/$F80,
IF(BH$4&lt;'2.1 Kraftwerk allgemein'!$F$16+$F80,
('2.5 CAPEX'!$J83+SUM(OFFSET('2.5 CAPEX'!BM83,0,-MIN(MAX($F80-1-('2.1 Kraftwerk allgemein'!$F$16-'2.1 Kraftwerk allgemein'!$F$15+1),0),COLUMN(AY80)-1-('2.1 Kraftwerk allgemein'!$F$16-'2.1 Kraftwerk allgemein'!$F$15+1)),1,MIN(MAX($F80-('2.1 Kraftwerk allgemein'!$F$16-'2.1 Kraftwerk allgemein'!$F$15+1),1),COLUMN(AY80)-('2.1 Kraftwerk allgemein'!$F$16-'2.1 Kraftwerk allgemein'!$F$15+1)))))/$F80,
SUM(OFFSET('2.5 CAPEX'!BM83,0,-MIN($F80-1,COLUMN(AY80)-1),1,MIN($F80,COLUMN(AY80))))/$F80)))))),
IF(OR(ISNUMBER($D80)=FALSE,$F80=""),"",
IF(AND('2.5 CAPEX'!$L83&lt;&gt;"x",'2.5 CAPEX'!$M83&lt;&gt;"x"),0,
IF($F80=0,0,
IF(BH$4&lt;'2.1 Kraftwerk allgemein'!$F$16,0,
IF(BH$4='2.1 Kraftwerk allgemein'!$F$16,'2.5 CAPEX'!$J83/$F80,
IF(BH$4&lt;'2.1 Kraftwerk allgemein'!$F$16+$F80,
('2.5 CAPEX'!$J83+SUM(OFFSET('2.5 CAPEX'!BM83,0,-MIN(MAX($F80-1-('2.1 Kraftwerk allgemein'!$F$16-'1.1 Allgemein'!$I$22+1),0),COLUMN(AY80)-1-('2.1 Kraftwerk allgemein'!$F$16-'1.1 Allgemein'!$I$22+1)),1,MIN(MAX($F80-('2.1 Kraftwerk allgemein'!$F$16-'1.1 Allgemein'!$I$22+1),1),COLUMN(AY80)-('2.1 Kraftwerk allgemein'!$F$16-'1.1 Allgemein'!$I$22+1)))))/$F80,
SUM(OFFSET('2.5 CAPEX'!BM83,0,-MIN($F80-1,COLUMN(AY80)-1),1,MIN($F80,COLUMN(AY80))))/$F80)))))))</f>
        <v>0</v>
      </c>
      <c r="BI80" s="199">
        <f ca="1">IF('2.1 Kraftwerk allgemein'!$F$15&lt;'1.1 Allgemein'!$I$22,
IF(OR(ISNUMBER($D80)=FALSE,$F80=""),"",
IF(AND('2.5 CAPEX'!$L83&lt;&gt;"x",'2.5 CAPEX'!$M83&lt;&gt;"x"),0,
IF($F80=0,0,
IF(BI$4&lt;'2.1 Kraftwerk allgemein'!$F$16,0,
IF(BI$4='2.1 Kraftwerk allgemein'!$F$16,'2.5 CAPEX'!$J83/$F80,
IF(BI$4&lt;'2.1 Kraftwerk allgemein'!$F$16+$F80,
('2.5 CAPEX'!$J83+SUM(OFFSET('2.5 CAPEX'!BN83,0,-MIN(MAX($F80-1-('2.1 Kraftwerk allgemein'!$F$16-'2.1 Kraftwerk allgemein'!$F$15+1),0),COLUMN(AZ80)-1-('2.1 Kraftwerk allgemein'!$F$16-'2.1 Kraftwerk allgemein'!$F$15+1)),1,MIN(MAX($F80-('2.1 Kraftwerk allgemein'!$F$16-'2.1 Kraftwerk allgemein'!$F$15+1),1),COLUMN(AZ80)-('2.1 Kraftwerk allgemein'!$F$16-'2.1 Kraftwerk allgemein'!$F$15+1)))))/$F80,
SUM(OFFSET('2.5 CAPEX'!BN83,0,-MIN($F80-1,COLUMN(AZ80)-1),1,MIN($F80,COLUMN(AZ80))))/$F80)))))),
IF(OR(ISNUMBER($D80)=FALSE,$F80=""),"",
IF(AND('2.5 CAPEX'!$L83&lt;&gt;"x",'2.5 CAPEX'!$M83&lt;&gt;"x"),0,
IF($F80=0,0,
IF(BI$4&lt;'2.1 Kraftwerk allgemein'!$F$16,0,
IF(BI$4='2.1 Kraftwerk allgemein'!$F$16,'2.5 CAPEX'!$J83/$F80,
IF(BI$4&lt;'2.1 Kraftwerk allgemein'!$F$16+$F80,
('2.5 CAPEX'!$J83+SUM(OFFSET('2.5 CAPEX'!BN83,0,-MIN(MAX($F80-1-('2.1 Kraftwerk allgemein'!$F$16-'1.1 Allgemein'!$I$22+1),0),COLUMN(AZ80)-1-('2.1 Kraftwerk allgemein'!$F$16-'1.1 Allgemein'!$I$22+1)),1,MIN(MAX($F80-('2.1 Kraftwerk allgemein'!$F$16-'1.1 Allgemein'!$I$22+1),1),COLUMN(AZ80)-('2.1 Kraftwerk allgemein'!$F$16-'1.1 Allgemein'!$I$22+1)))))/$F80,
SUM(OFFSET('2.5 CAPEX'!BN83,0,-MIN($F80-1,COLUMN(AZ80)-1),1,MIN($F80,COLUMN(AZ80))))/$F80)))))))</f>
        <v>0</v>
      </c>
      <c r="BJ80" s="199">
        <f ca="1">IF('2.1 Kraftwerk allgemein'!$F$15&lt;'1.1 Allgemein'!$I$22,
IF(OR(ISNUMBER($D80)=FALSE,$F80=""),"",
IF(AND('2.5 CAPEX'!$L83&lt;&gt;"x",'2.5 CAPEX'!$M83&lt;&gt;"x"),0,
IF($F80=0,0,
IF(BJ$4&lt;'2.1 Kraftwerk allgemein'!$F$16,0,
IF(BJ$4='2.1 Kraftwerk allgemein'!$F$16,'2.5 CAPEX'!$J83/$F80,
IF(BJ$4&lt;'2.1 Kraftwerk allgemein'!$F$16+$F80,
('2.5 CAPEX'!$J83+SUM(OFFSET('2.5 CAPEX'!BO83,0,-MIN(MAX($F80-1-('2.1 Kraftwerk allgemein'!$F$16-'2.1 Kraftwerk allgemein'!$F$15+1),0),COLUMN(BA80)-1-('2.1 Kraftwerk allgemein'!$F$16-'2.1 Kraftwerk allgemein'!$F$15+1)),1,MIN(MAX($F80-('2.1 Kraftwerk allgemein'!$F$16-'2.1 Kraftwerk allgemein'!$F$15+1),1),COLUMN(BA80)-('2.1 Kraftwerk allgemein'!$F$16-'2.1 Kraftwerk allgemein'!$F$15+1)))))/$F80,
SUM(OFFSET('2.5 CAPEX'!BO83,0,-MIN($F80-1,COLUMN(BA80)-1),1,MIN($F80,COLUMN(BA80))))/$F80)))))),
IF(OR(ISNUMBER($D80)=FALSE,$F80=""),"",
IF(AND('2.5 CAPEX'!$L83&lt;&gt;"x",'2.5 CAPEX'!$M83&lt;&gt;"x"),0,
IF($F80=0,0,
IF(BJ$4&lt;'2.1 Kraftwerk allgemein'!$F$16,0,
IF(BJ$4='2.1 Kraftwerk allgemein'!$F$16,'2.5 CAPEX'!$J83/$F80,
IF(BJ$4&lt;'2.1 Kraftwerk allgemein'!$F$16+$F80,
('2.5 CAPEX'!$J83+SUM(OFFSET('2.5 CAPEX'!BO83,0,-MIN(MAX($F80-1-('2.1 Kraftwerk allgemein'!$F$16-'1.1 Allgemein'!$I$22+1),0),COLUMN(BA80)-1-('2.1 Kraftwerk allgemein'!$F$16-'1.1 Allgemein'!$I$22+1)),1,MIN(MAX($F80-('2.1 Kraftwerk allgemein'!$F$16-'1.1 Allgemein'!$I$22+1),1),COLUMN(BA80)-('2.1 Kraftwerk allgemein'!$F$16-'1.1 Allgemein'!$I$22+1)))))/$F80,
SUM(OFFSET('2.5 CAPEX'!BO83,0,-MIN($F80-1,COLUMN(BA80)-1),1,MIN($F80,COLUMN(BA80))))/$F80)))))))</f>
        <v>0</v>
      </c>
      <c r="BK80" s="199">
        <f ca="1">IF('2.1 Kraftwerk allgemein'!$F$15&lt;'1.1 Allgemein'!$I$22,
IF(OR(ISNUMBER($D80)=FALSE,$F80=""),"",
IF(AND('2.5 CAPEX'!$L83&lt;&gt;"x",'2.5 CAPEX'!$M83&lt;&gt;"x"),0,
IF($F80=0,0,
IF(BK$4&lt;'2.1 Kraftwerk allgemein'!$F$16,0,
IF(BK$4='2.1 Kraftwerk allgemein'!$F$16,'2.5 CAPEX'!$J83/$F80,
IF(BK$4&lt;'2.1 Kraftwerk allgemein'!$F$16+$F80,
('2.5 CAPEX'!$J83+SUM(OFFSET('2.5 CAPEX'!BP83,0,-MIN(MAX($F80-1-('2.1 Kraftwerk allgemein'!$F$16-'2.1 Kraftwerk allgemein'!$F$15+1),0),COLUMN(BB80)-1-('2.1 Kraftwerk allgemein'!$F$16-'2.1 Kraftwerk allgemein'!$F$15+1)),1,MIN(MAX($F80-('2.1 Kraftwerk allgemein'!$F$16-'2.1 Kraftwerk allgemein'!$F$15+1),1),COLUMN(BB80)-('2.1 Kraftwerk allgemein'!$F$16-'2.1 Kraftwerk allgemein'!$F$15+1)))))/$F80,
SUM(OFFSET('2.5 CAPEX'!BP83,0,-MIN($F80-1,COLUMN(BB80)-1),1,MIN($F80,COLUMN(BB80))))/$F80)))))),
IF(OR(ISNUMBER($D80)=FALSE,$F80=""),"",
IF(AND('2.5 CAPEX'!$L83&lt;&gt;"x",'2.5 CAPEX'!$M83&lt;&gt;"x"),0,
IF($F80=0,0,
IF(BK$4&lt;'2.1 Kraftwerk allgemein'!$F$16,0,
IF(BK$4='2.1 Kraftwerk allgemein'!$F$16,'2.5 CAPEX'!$J83/$F80,
IF(BK$4&lt;'2.1 Kraftwerk allgemein'!$F$16+$F80,
('2.5 CAPEX'!$J83+SUM(OFFSET('2.5 CAPEX'!BP83,0,-MIN(MAX($F80-1-('2.1 Kraftwerk allgemein'!$F$16-'1.1 Allgemein'!$I$22+1),0),COLUMN(BB80)-1-('2.1 Kraftwerk allgemein'!$F$16-'1.1 Allgemein'!$I$22+1)),1,MIN(MAX($F80-('2.1 Kraftwerk allgemein'!$F$16-'1.1 Allgemein'!$I$22+1),1),COLUMN(BB80)-('2.1 Kraftwerk allgemein'!$F$16-'1.1 Allgemein'!$I$22+1)))))/$F80,
SUM(OFFSET('2.5 CAPEX'!BP83,0,-MIN($F80-1,COLUMN(BB80)-1),1,MIN($F80,COLUMN(BB80))))/$F80)))))))</f>
        <v>0</v>
      </c>
      <c r="BL80" s="199">
        <f ca="1">IF('2.1 Kraftwerk allgemein'!$F$15&lt;'1.1 Allgemein'!$I$22,
IF(OR(ISNUMBER($D80)=FALSE,$F80=""),"",
IF(AND('2.5 CAPEX'!$L83&lt;&gt;"x",'2.5 CAPEX'!$M83&lt;&gt;"x"),0,
IF($F80=0,0,
IF(BL$4&lt;'2.1 Kraftwerk allgemein'!$F$16,0,
IF(BL$4='2.1 Kraftwerk allgemein'!$F$16,'2.5 CAPEX'!$J83/$F80,
IF(BL$4&lt;'2.1 Kraftwerk allgemein'!$F$16+$F80,
('2.5 CAPEX'!$J83+SUM(OFFSET('2.5 CAPEX'!BQ83,0,-MIN(MAX($F80-1-('2.1 Kraftwerk allgemein'!$F$16-'2.1 Kraftwerk allgemein'!$F$15+1),0),COLUMN(BC80)-1-('2.1 Kraftwerk allgemein'!$F$16-'2.1 Kraftwerk allgemein'!$F$15+1)),1,MIN(MAX($F80-('2.1 Kraftwerk allgemein'!$F$16-'2.1 Kraftwerk allgemein'!$F$15+1),1),COLUMN(BC80)-('2.1 Kraftwerk allgemein'!$F$16-'2.1 Kraftwerk allgemein'!$F$15+1)))))/$F80,
SUM(OFFSET('2.5 CAPEX'!BQ83,0,-MIN($F80-1,COLUMN(BC80)-1),1,MIN($F80,COLUMN(BC80))))/$F80)))))),
IF(OR(ISNUMBER($D80)=FALSE,$F80=""),"",
IF(AND('2.5 CAPEX'!$L83&lt;&gt;"x",'2.5 CAPEX'!$M83&lt;&gt;"x"),0,
IF($F80=0,0,
IF(BL$4&lt;'2.1 Kraftwerk allgemein'!$F$16,0,
IF(BL$4='2.1 Kraftwerk allgemein'!$F$16,'2.5 CAPEX'!$J83/$F80,
IF(BL$4&lt;'2.1 Kraftwerk allgemein'!$F$16+$F80,
('2.5 CAPEX'!$J83+SUM(OFFSET('2.5 CAPEX'!BQ83,0,-MIN(MAX($F80-1-('2.1 Kraftwerk allgemein'!$F$16-'1.1 Allgemein'!$I$22+1),0),COLUMN(BC80)-1-('2.1 Kraftwerk allgemein'!$F$16-'1.1 Allgemein'!$I$22+1)),1,MIN(MAX($F80-('2.1 Kraftwerk allgemein'!$F$16-'1.1 Allgemein'!$I$22+1),1),COLUMN(BC80)-('2.1 Kraftwerk allgemein'!$F$16-'1.1 Allgemein'!$I$22+1)))))/$F80,
SUM(OFFSET('2.5 CAPEX'!BQ83,0,-MIN($F80-1,COLUMN(BC80)-1),1,MIN($F80,COLUMN(BC80))))/$F80)))))))</f>
        <v>0</v>
      </c>
      <c r="BM80" s="199">
        <f ca="1">IF('2.1 Kraftwerk allgemein'!$F$15&lt;'1.1 Allgemein'!$I$22,
IF(OR(ISNUMBER($D80)=FALSE,$F80=""),"",
IF(AND('2.5 CAPEX'!$L83&lt;&gt;"x",'2.5 CAPEX'!$M83&lt;&gt;"x"),0,
IF($F80=0,0,
IF(BM$4&lt;'2.1 Kraftwerk allgemein'!$F$16,0,
IF(BM$4='2.1 Kraftwerk allgemein'!$F$16,'2.5 CAPEX'!$J83/$F80,
IF(BM$4&lt;'2.1 Kraftwerk allgemein'!$F$16+$F80,
('2.5 CAPEX'!$J83+SUM(OFFSET('2.5 CAPEX'!BR83,0,-MIN(MAX($F80-1-('2.1 Kraftwerk allgemein'!$F$16-'2.1 Kraftwerk allgemein'!$F$15+1),0),COLUMN(BD80)-1-('2.1 Kraftwerk allgemein'!$F$16-'2.1 Kraftwerk allgemein'!$F$15+1)),1,MIN(MAX($F80-('2.1 Kraftwerk allgemein'!$F$16-'2.1 Kraftwerk allgemein'!$F$15+1),1),COLUMN(BD80)-('2.1 Kraftwerk allgemein'!$F$16-'2.1 Kraftwerk allgemein'!$F$15+1)))))/$F80,
SUM(OFFSET('2.5 CAPEX'!BR83,0,-MIN($F80-1,COLUMN(BD80)-1),1,MIN($F80,COLUMN(BD80))))/$F80)))))),
IF(OR(ISNUMBER($D80)=FALSE,$F80=""),"",
IF(AND('2.5 CAPEX'!$L83&lt;&gt;"x",'2.5 CAPEX'!$M83&lt;&gt;"x"),0,
IF($F80=0,0,
IF(BM$4&lt;'2.1 Kraftwerk allgemein'!$F$16,0,
IF(BM$4='2.1 Kraftwerk allgemein'!$F$16,'2.5 CAPEX'!$J83/$F80,
IF(BM$4&lt;'2.1 Kraftwerk allgemein'!$F$16+$F80,
('2.5 CAPEX'!$J83+SUM(OFFSET('2.5 CAPEX'!BR83,0,-MIN(MAX($F80-1-('2.1 Kraftwerk allgemein'!$F$16-'1.1 Allgemein'!$I$22+1),0),COLUMN(BD80)-1-('2.1 Kraftwerk allgemein'!$F$16-'1.1 Allgemein'!$I$22+1)),1,MIN(MAX($F80-('2.1 Kraftwerk allgemein'!$F$16-'1.1 Allgemein'!$I$22+1),1),COLUMN(BD80)-('2.1 Kraftwerk allgemein'!$F$16-'1.1 Allgemein'!$I$22+1)))))/$F80,
SUM(OFFSET('2.5 CAPEX'!BR83,0,-MIN($F80-1,COLUMN(BD80)-1),1,MIN($F80,COLUMN(BD80))))/$F80)))))))</f>
        <v>0</v>
      </c>
      <c r="BN80" s="199">
        <f ca="1">IF('2.1 Kraftwerk allgemein'!$F$15&lt;'1.1 Allgemein'!$I$22,
IF(OR(ISNUMBER($D80)=FALSE,$F80=""),"",
IF(AND('2.5 CAPEX'!$L83&lt;&gt;"x",'2.5 CAPEX'!$M83&lt;&gt;"x"),0,
IF($F80=0,0,
IF(BN$4&lt;'2.1 Kraftwerk allgemein'!$F$16,0,
IF(BN$4='2.1 Kraftwerk allgemein'!$F$16,'2.5 CAPEX'!$J83/$F80,
IF(BN$4&lt;'2.1 Kraftwerk allgemein'!$F$16+$F80,
('2.5 CAPEX'!$J83+SUM(OFFSET('2.5 CAPEX'!BS83,0,-MIN(MAX($F80-1-('2.1 Kraftwerk allgemein'!$F$16-'2.1 Kraftwerk allgemein'!$F$15+1),0),COLUMN(BE80)-1-('2.1 Kraftwerk allgemein'!$F$16-'2.1 Kraftwerk allgemein'!$F$15+1)),1,MIN(MAX($F80-('2.1 Kraftwerk allgemein'!$F$16-'2.1 Kraftwerk allgemein'!$F$15+1),1),COLUMN(BE80)-('2.1 Kraftwerk allgemein'!$F$16-'2.1 Kraftwerk allgemein'!$F$15+1)))))/$F80,
SUM(OFFSET('2.5 CAPEX'!BS83,0,-MIN($F80-1,COLUMN(BE80)-1),1,MIN($F80,COLUMN(BE80))))/$F80)))))),
IF(OR(ISNUMBER($D80)=FALSE,$F80=""),"",
IF(AND('2.5 CAPEX'!$L83&lt;&gt;"x",'2.5 CAPEX'!$M83&lt;&gt;"x"),0,
IF($F80=0,0,
IF(BN$4&lt;'2.1 Kraftwerk allgemein'!$F$16,0,
IF(BN$4='2.1 Kraftwerk allgemein'!$F$16,'2.5 CAPEX'!$J83/$F80,
IF(BN$4&lt;'2.1 Kraftwerk allgemein'!$F$16+$F80,
('2.5 CAPEX'!$J83+SUM(OFFSET('2.5 CAPEX'!BS83,0,-MIN(MAX($F80-1-('2.1 Kraftwerk allgemein'!$F$16-'1.1 Allgemein'!$I$22+1),0),COLUMN(BE80)-1-('2.1 Kraftwerk allgemein'!$F$16-'1.1 Allgemein'!$I$22+1)),1,MIN(MAX($F80-('2.1 Kraftwerk allgemein'!$F$16-'1.1 Allgemein'!$I$22+1),1),COLUMN(BE80)-('2.1 Kraftwerk allgemein'!$F$16-'1.1 Allgemein'!$I$22+1)))))/$F80,
SUM(OFFSET('2.5 CAPEX'!BS83,0,-MIN($F80-1,COLUMN(BE80)-1),1,MIN($F80,COLUMN(BE80))))/$F80)))))))</f>
        <v>0</v>
      </c>
      <c r="BO80" s="199">
        <f ca="1">IF('2.1 Kraftwerk allgemein'!$F$15&lt;'1.1 Allgemein'!$I$22,
IF(OR(ISNUMBER($D80)=FALSE,$F80=""),"",
IF(AND('2.5 CAPEX'!$L83&lt;&gt;"x",'2.5 CAPEX'!$M83&lt;&gt;"x"),0,
IF($F80=0,0,
IF(BO$4&lt;'2.1 Kraftwerk allgemein'!$F$16,0,
IF(BO$4='2.1 Kraftwerk allgemein'!$F$16,'2.5 CAPEX'!$J83/$F80,
IF(BO$4&lt;'2.1 Kraftwerk allgemein'!$F$16+$F80,
('2.5 CAPEX'!$J83+SUM(OFFSET('2.5 CAPEX'!BT83,0,-MIN(MAX($F80-1-('2.1 Kraftwerk allgemein'!$F$16-'2.1 Kraftwerk allgemein'!$F$15+1),0),COLUMN(BF80)-1-('2.1 Kraftwerk allgemein'!$F$16-'2.1 Kraftwerk allgemein'!$F$15+1)),1,MIN(MAX($F80-('2.1 Kraftwerk allgemein'!$F$16-'2.1 Kraftwerk allgemein'!$F$15+1),1),COLUMN(BF80)-('2.1 Kraftwerk allgemein'!$F$16-'2.1 Kraftwerk allgemein'!$F$15+1)))))/$F80,
SUM(OFFSET('2.5 CAPEX'!BT83,0,-MIN($F80-1,COLUMN(BF80)-1),1,MIN($F80,COLUMN(BF80))))/$F80)))))),
IF(OR(ISNUMBER($D80)=FALSE,$F80=""),"",
IF(AND('2.5 CAPEX'!$L83&lt;&gt;"x",'2.5 CAPEX'!$M83&lt;&gt;"x"),0,
IF($F80=0,0,
IF(BO$4&lt;'2.1 Kraftwerk allgemein'!$F$16,0,
IF(BO$4='2.1 Kraftwerk allgemein'!$F$16,'2.5 CAPEX'!$J83/$F80,
IF(BO$4&lt;'2.1 Kraftwerk allgemein'!$F$16+$F80,
('2.5 CAPEX'!$J83+SUM(OFFSET('2.5 CAPEX'!BT83,0,-MIN(MAX($F80-1-('2.1 Kraftwerk allgemein'!$F$16-'1.1 Allgemein'!$I$22+1),0),COLUMN(BF80)-1-('2.1 Kraftwerk allgemein'!$F$16-'1.1 Allgemein'!$I$22+1)),1,MIN(MAX($F80-('2.1 Kraftwerk allgemein'!$F$16-'1.1 Allgemein'!$I$22+1),1),COLUMN(BF80)-('2.1 Kraftwerk allgemein'!$F$16-'1.1 Allgemein'!$I$22+1)))))/$F80,
SUM(OFFSET('2.5 CAPEX'!BT83,0,-MIN($F80-1,COLUMN(BF80)-1),1,MIN($F80,COLUMN(BF80))))/$F80)))))))</f>
        <v>0</v>
      </c>
      <c r="BP80" s="199">
        <f ca="1">IF('2.1 Kraftwerk allgemein'!$F$15&lt;'1.1 Allgemein'!$I$22,
IF(OR(ISNUMBER($D80)=FALSE,$F80=""),"",
IF(AND('2.5 CAPEX'!$L83&lt;&gt;"x",'2.5 CAPEX'!$M83&lt;&gt;"x"),0,
IF($F80=0,0,
IF(BP$4&lt;'2.1 Kraftwerk allgemein'!$F$16,0,
IF(BP$4='2.1 Kraftwerk allgemein'!$F$16,'2.5 CAPEX'!$J83/$F80,
IF(BP$4&lt;'2.1 Kraftwerk allgemein'!$F$16+$F80,
('2.5 CAPEX'!$J83+SUM(OFFSET('2.5 CAPEX'!BU83,0,-MIN(MAX($F80-1-('2.1 Kraftwerk allgemein'!$F$16-'2.1 Kraftwerk allgemein'!$F$15+1),0),COLUMN(BG80)-1-('2.1 Kraftwerk allgemein'!$F$16-'2.1 Kraftwerk allgemein'!$F$15+1)),1,MIN(MAX($F80-('2.1 Kraftwerk allgemein'!$F$16-'2.1 Kraftwerk allgemein'!$F$15+1),1),COLUMN(BG80)-('2.1 Kraftwerk allgemein'!$F$16-'2.1 Kraftwerk allgemein'!$F$15+1)))))/$F80,
SUM(OFFSET('2.5 CAPEX'!BU83,0,-MIN($F80-1,COLUMN(BG80)-1),1,MIN($F80,COLUMN(BG80))))/$F80)))))),
IF(OR(ISNUMBER($D80)=FALSE,$F80=""),"",
IF(AND('2.5 CAPEX'!$L83&lt;&gt;"x",'2.5 CAPEX'!$M83&lt;&gt;"x"),0,
IF($F80=0,0,
IF(BP$4&lt;'2.1 Kraftwerk allgemein'!$F$16,0,
IF(BP$4='2.1 Kraftwerk allgemein'!$F$16,'2.5 CAPEX'!$J83/$F80,
IF(BP$4&lt;'2.1 Kraftwerk allgemein'!$F$16+$F80,
('2.5 CAPEX'!$J83+SUM(OFFSET('2.5 CAPEX'!BU83,0,-MIN(MAX($F80-1-('2.1 Kraftwerk allgemein'!$F$16-'1.1 Allgemein'!$I$22+1),0),COLUMN(BG80)-1-('2.1 Kraftwerk allgemein'!$F$16-'1.1 Allgemein'!$I$22+1)),1,MIN(MAX($F80-('2.1 Kraftwerk allgemein'!$F$16-'1.1 Allgemein'!$I$22+1),1),COLUMN(BG80)-('2.1 Kraftwerk allgemein'!$F$16-'1.1 Allgemein'!$I$22+1)))))/$F80,
SUM(OFFSET('2.5 CAPEX'!BU83,0,-MIN($F80-1,COLUMN(BG80)-1),1,MIN($F80,COLUMN(BG80))))/$F80)))))))</f>
        <v>0</v>
      </c>
      <c r="BQ80" s="199">
        <f ca="1">IF('2.1 Kraftwerk allgemein'!$F$15&lt;'1.1 Allgemein'!$I$22,
IF(OR(ISNUMBER($D80)=FALSE,$F80=""),"",
IF(AND('2.5 CAPEX'!$L83&lt;&gt;"x",'2.5 CAPEX'!$M83&lt;&gt;"x"),0,
IF($F80=0,0,
IF(BQ$4&lt;'2.1 Kraftwerk allgemein'!$F$16,0,
IF(BQ$4='2.1 Kraftwerk allgemein'!$F$16,'2.5 CAPEX'!$J83/$F80,
IF(BQ$4&lt;'2.1 Kraftwerk allgemein'!$F$16+$F80,
('2.5 CAPEX'!$J83+SUM(OFFSET('2.5 CAPEX'!BV83,0,-MIN(MAX($F80-1-('2.1 Kraftwerk allgemein'!$F$16-'2.1 Kraftwerk allgemein'!$F$15+1),0),COLUMN(BH80)-1-('2.1 Kraftwerk allgemein'!$F$16-'2.1 Kraftwerk allgemein'!$F$15+1)),1,MIN(MAX($F80-('2.1 Kraftwerk allgemein'!$F$16-'2.1 Kraftwerk allgemein'!$F$15+1),1),COLUMN(BH80)-('2.1 Kraftwerk allgemein'!$F$16-'2.1 Kraftwerk allgemein'!$F$15+1)))))/$F80,
SUM(OFFSET('2.5 CAPEX'!BV83,0,-MIN($F80-1,COLUMN(BH80)-1),1,MIN($F80,COLUMN(BH80))))/$F80)))))),
IF(OR(ISNUMBER($D80)=FALSE,$F80=""),"",
IF(AND('2.5 CAPEX'!$L83&lt;&gt;"x",'2.5 CAPEX'!$M83&lt;&gt;"x"),0,
IF($F80=0,0,
IF(BQ$4&lt;'2.1 Kraftwerk allgemein'!$F$16,0,
IF(BQ$4='2.1 Kraftwerk allgemein'!$F$16,'2.5 CAPEX'!$J83/$F80,
IF(BQ$4&lt;'2.1 Kraftwerk allgemein'!$F$16+$F80,
('2.5 CAPEX'!$J83+SUM(OFFSET('2.5 CAPEX'!BV83,0,-MIN(MAX($F80-1-('2.1 Kraftwerk allgemein'!$F$16-'1.1 Allgemein'!$I$22+1),0),COLUMN(BH80)-1-('2.1 Kraftwerk allgemein'!$F$16-'1.1 Allgemein'!$I$22+1)),1,MIN(MAX($F80-('2.1 Kraftwerk allgemein'!$F$16-'1.1 Allgemein'!$I$22+1),1),COLUMN(BH80)-('2.1 Kraftwerk allgemein'!$F$16-'1.1 Allgemein'!$I$22+1)))))/$F80,
SUM(OFFSET('2.5 CAPEX'!BV83,0,-MIN($F80-1,COLUMN(BH80)-1),1,MIN($F80,COLUMN(BH80))))/$F80)))))))</f>
        <v>0</v>
      </c>
      <c r="BR80" s="199">
        <f ca="1">IF('2.1 Kraftwerk allgemein'!$F$15&lt;'1.1 Allgemein'!$I$22,
IF(OR(ISNUMBER($D80)=FALSE,$F80=""),"",
IF(AND('2.5 CAPEX'!$L83&lt;&gt;"x",'2.5 CAPEX'!$M83&lt;&gt;"x"),0,
IF($F80=0,0,
IF(BR$4&lt;'2.1 Kraftwerk allgemein'!$F$16,0,
IF(BR$4='2.1 Kraftwerk allgemein'!$F$16,'2.5 CAPEX'!$J83/$F80,
IF(BR$4&lt;'2.1 Kraftwerk allgemein'!$F$16+$F80,
('2.5 CAPEX'!$J83+SUM(OFFSET('2.5 CAPEX'!BW83,0,-MIN(MAX($F80-1-('2.1 Kraftwerk allgemein'!$F$16-'2.1 Kraftwerk allgemein'!$F$15+1),0),COLUMN(BI80)-1-('2.1 Kraftwerk allgemein'!$F$16-'2.1 Kraftwerk allgemein'!$F$15+1)),1,MIN(MAX($F80-('2.1 Kraftwerk allgemein'!$F$16-'2.1 Kraftwerk allgemein'!$F$15+1),1),COLUMN(BI80)-('2.1 Kraftwerk allgemein'!$F$16-'2.1 Kraftwerk allgemein'!$F$15+1)))))/$F80,
SUM(OFFSET('2.5 CAPEX'!BW83,0,-MIN($F80-1,COLUMN(BI80)-1),1,MIN($F80,COLUMN(BI80))))/$F80)))))),
IF(OR(ISNUMBER($D80)=FALSE,$F80=""),"",
IF(AND('2.5 CAPEX'!$L83&lt;&gt;"x",'2.5 CAPEX'!$M83&lt;&gt;"x"),0,
IF($F80=0,0,
IF(BR$4&lt;'2.1 Kraftwerk allgemein'!$F$16,0,
IF(BR$4='2.1 Kraftwerk allgemein'!$F$16,'2.5 CAPEX'!$J83/$F80,
IF(BR$4&lt;'2.1 Kraftwerk allgemein'!$F$16+$F80,
('2.5 CAPEX'!$J83+SUM(OFFSET('2.5 CAPEX'!BW83,0,-MIN(MAX($F80-1-('2.1 Kraftwerk allgemein'!$F$16-'1.1 Allgemein'!$I$22+1),0),COLUMN(BI80)-1-('2.1 Kraftwerk allgemein'!$F$16-'1.1 Allgemein'!$I$22+1)),1,MIN(MAX($F80-('2.1 Kraftwerk allgemein'!$F$16-'1.1 Allgemein'!$I$22+1),1),COLUMN(BI80)-('2.1 Kraftwerk allgemein'!$F$16-'1.1 Allgemein'!$I$22+1)))))/$F80,
SUM(OFFSET('2.5 CAPEX'!BW83,0,-MIN($F80-1,COLUMN(BI80)-1),1,MIN($F80,COLUMN(BI80))))/$F80)))))))</f>
        <v>0</v>
      </c>
      <c r="BS80" s="199">
        <f ca="1">IF('2.1 Kraftwerk allgemein'!$F$15&lt;'1.1 Allgemein'!$I$22,
IF(OR(ISNUMBER($D80)=FALSE,$F80=""),"",
IF(AND('2.5 CAPEX'!$L83&lt;&gt;"x",'2.5 CAPEX'!$M83&lt;&gt;"x"),0,
IF($F80=0,0,
IF(BS$4&lt;'2.1 Kraftwerk allgemein'!$F$16,0,
IF(BS$4='2.1 Kraftwerk allgemein'!$F$16,'2.5 CAPEX'!$J83/$F80,
IF(BS$4&lt;'2.1 Kraftwerk allgemein'!$F$16+$F80,
('2.5 CAPEX'!$J83+SUM(OFFSET('2.5 CAPEX'!BX83,0,-MIN(MAX($F80-1-('2.1 Kraftwerk allgemein'!$F$16-'2.1 Kraftwerk allgemein'!$F$15+1),0),COLUMN(BJ80)-1-('2.1 Kraftwerk allgemein'!$F$16-'2.1 Kraftwerk allgemein'!$F$15+1)),1,MIN(MAX($F80-('2.1 Kraftwerk allgemein'!$F$16-'2.1 Kraftwerk allgemein'!$F$15+1),1),COLUMN(BJ80)-('2.1 Kraftwerk allgemein'!$F$16-'2.1 Kraftwerk allgemein'!$F$15+1)))))/$F80,
SUM(OFFSET('2.5 CAPEX'!BX83,0,-MIN($F80-1,COLUMN(BJ80)-1),1,MIN($F80,COLUMN(BJ80))))/$F80)))))),
IF(OR(ISNUMBER($D80)=FALSE,$F80=""),"",
IF(AND('2.5 CAPEX'!$L83&lt;&gt;"x",'2.5 CAPEX'!$M83&lt;&gt;"x"),0,
IF($F80=0,0,
IF(BS$4&lt;'2.1 Kraftwerk allgemein'!$F$16,0,
IF(BS$4='2.1 Kraftwerk allgemein'!$F$16,'2.5 CAPEX'!$J83/$F80,
IF(BS$4&lt;'2.1 Kraftwerk allgemein'!$F$16+$F80,
('2.5 CAPEX'!$J83+SUM(OFFSET('2.5 CAPEX'!BX83,0,-MIN(MAX($F80-1-('2.1 Kraftwerk allgemein'!$F$16-'1.1 Allgemein'!$I$22+1),0),COLUMN(BJ80)-1-('2.1 Kraftwerk allgemein'!$F$16-'1.1 Allgemein'!$I$22+1)),1,MIN(MAX($F80-('2.1 Kraftwerk allgemein'!$F$16-'1.1 Allgemein'!$I$22+1),1),COLUMN(BJ80)-('2.1 Kraftwerk allgemein'!$F$16-'1.1 Allgemein'!$I$22+1)))))/$F80,
SUM(OFFSET('2.5 CAPEX'!BX83,0,-MIN($F80-1,COLUMN(BJ80)-1),1,MIN($F80,COLUMN(BJ80))))/$F80)))))))</f>
        <v>0</v>
      </c>
      <c r="BT80" s="199">
        <f ca="1">IF('2.1 Kraftwerk allgemein'!$F$15&lt;'1.1 Allgemein'!$I$22,
IF(OR(ISNUMBER($D80)=FALSE,$F80=""),"",
IF(AND('2.5 CAPEX'!$L83&lt;&gt;"x",'2.5 CAPEX'!$M83&lt;&gt;"x"),0,
IF($F80=0,0,
IF(BT$4&lt;'2.1 Kraftwerk allgemein'!$F$16,0,
IF(BT$4='2.1 Kraftwerk allgemein'!$F$16,'2.5 CAPEX'!$J83/$F80,
IF(BT$4&lt;'2.1 Kraftwerk allgemein'!$F$16+$F80,
('2.5 CAPEX'!$J83+SUM(OFFSET('2.5 CAPEX'!BY83,0,-MIN(MAX($F80-1-('2.1 Kraftwerk allgemein'!$F$16-'2.1 Kraftwerk allgemein'!$F$15+1),0),COLUMN(BK80)-1-('2.1 Kraftwerk allgemein'!$F$16-'2.1 Kraftwerk allgemein'!$F$15+1)),1,MIN(MAX($F80-('2.1 Kraftwerk allgemein'!$F$16-'2.1 Kraftwerk allgemein'!$F$15+1),1),COLUMN(BK80)-('2.1 Kraftwerk allgemein'!$F$16-'2.1 Kraftwerk allgemein'!$F$15+1)))))/$F80,
SUM(OFFSET('2.5 CAPEX'!BY83,0,-MIN($F80-1,COLUMN(BK80)-1),1,MIN($F80,COLUMN(BK80))))/$F80)))))),
IF(OR(ISNUMBER($D80)=FALSE,$F80=""),"",
IF(AND('2.5 CAPEX'!$L83&lt;&gt;"x",'2.5 CAPEX'!$M83&lt;&gt;"x"),0,
IF($F80=0,0,
IF(BT$4&lt;'2.1 Kraftwerk allgemein'!$F$16,0,
IF(BT$4='2.1 Kraftwerk allgemein'!$F$16,'2.5 CAPEX'!$J83/$F80,
IF(BT$4&lt;'2.1 Kraftwerk allgemein'!$F$16+$F80,
('2.5 CAPEX'!$J83+SUM(OFFSET('2.5 CAPEX'!BY83,0,-MIN(MAX($F80-1-('2.1 Kraftwerk allgemein'!$F$16-'1.1 Allgemein'!$I$22+1),0),COLUMN(BK80)-1-('2.1 Kraftwerk allgemein'!$F$16-'1.1 Allgemein'!$I$22+1)),1,MIN(MAX($F80-('2.1 Kraftwerk allgemein'!$F$16-'1.1 Allgemein'!$I$22+1),1),COLUMN(BK80)-('2.1 Kraftwerk allgemein'!$F$16-'1.1 Allgemein'!$I$22+1)))))/$F80,
SUM(OFFSET('2.5 CAPEX'!BY83,0,-MIN($F80-1,COLUMN(BK80)-1),1,MIN($F80,COLUMN(BK80))))/$F80)))))))</f>
        <v>0</v>
      </c>
      <c r="BU80" s="199">
        <f ca="1">IF('2.1 Kraftwerk allgemein'!$F$15&lt;'1.1 Allgemein'!$I$22,
IF(OR(ISNUMBER($D80)=FALSE,$F80=""),"",
IF(AND('2.5 CAPEX'!$L83&lt;&gt;"x",'2.5 CAPEX'!$M83&lt;&gt;"x"),0,
IF($F80=0,0,
IF(BU$4&lt;'2.1 Kraftwerk allgemein'!$F$16,0,
IF(BU$4='2.1 Kraftwerk allgemein'!$F$16,'2.5 CAPEX'!$J83/$F80,
IF(BU$4&lt;'2.1 Kraftwerk allgemein'!$F$16+$F80,
('2.5 CAPEX'!$J83+SUM(OFFSET('2.5 CAPEX'!BZ83,0,-MIN(MAX($F80-1-('2.1 Kraftwerk allgemein'!$F$16-'2.1 Kraftwerk allgemein'!$F$15+1),0),COLUMN(BL80)-1-('2.1 Kraftwerk allgemein'!$F$16-'2.1 Kraftwerk allgemein'!$F$15+1)),1,MIN(MAX($F80-('2.1 Kraftwerk allgemein'!$F$16-'2.1 Kraftwerk allgemein'!$F$15+1),1),COLUMN(BL80)-('2.1 Kraftwerk allgemein'!$F$16-'2.1 Kraftwerk allgemein'!$F$15+1)))))/$F80,
SUM(OFFSET('2.5 CAPEX'!BZ83,0,-MIN($F80-1,COLUMN(BL80)-1),1,MIN($F80,COLUMN(BL80))))/$F80)))))),
IF(OR(ISNUMBER($D80)=FALSE,$F80=""),"",
IF(AND('2.5 CAPEX'!$L83&lt;&gt;"x",'2.5 CAPEX'!$M83&lt;&gt;"x"),0,
IF($F80=0,0,
IF(BU$4&lt;'2.1 Kraftwerk allgemein'!$F$16,0,
IF(BU$4='2.1 Kraftwerk allgemein'!$F$16,'2.5 CAPEX'!$J83/$F80,
IF(BU$4&lt;'2.1 Kraftwerk allgemein'!$F$16+$F80,
('2.5 CAPEX'!$J83+SUM(OFFSET('2.5 CAPEX'!BZ83,0,-MIN(MAX($F80-1-('2.1 Kraftwerk allgemein'!$F$16-'1.1 Allgemein'!$I$22+1),0),COLUMN(BL80)-1-('2.1 Kraftwerk allgemein'!$F$16-'1.1 Allgemein'!$I$22+1)),1,MIN(MAX($F80-('2.1 Kraftwerk allgemein'!$F$16-'1.1 Allgemein'!$I$22+1),1),COLUMN(BL80)-('2.1 Kraftwerk allgemein'!$F$16-'1.1 Allgemein'!$I$22+1)))))/$F80,
SUM(OFFSET('2.5 CAPEX'!BZ83,0,-MIN($F80-1,COLUMN(BL80)-1),1,MIN($F80,COLUMN(BL80))))/$F80)))))))</f>
        <v>0</v>
      </c>
      <c r="BV80" s="199">
        <f ca="1">IF('2.1 Kraftwerk allgemein'!$F$15&lt;'1.1 Allgemein'!$I$22,
IF(OR(ISNUMBER($D80)=FALSE,$F80=""),"",
IF(AND('2.5 CAPEX'!$L83&lt;&gt;"x",'2.5 CAPEX'!$M83&lt;&gt;"x"),0,
IF($F80=0,0,
IF(BV$4&lt;'2.1 Kraftwerk allgemein'!$F$16,0,
IF(BV$4='2.1 Kraftwerk allgemein'!$F$16,'2.5 CAPEX'!$J83/$F80,
IF(BV$4&lt;'2.1 Kraftwerk allgemein'!$F$16+$F80,
('2.5 CAPEX'!$J83+SUM(OFFSET('2.5 CAPEX'!CA83,0,-MIN(MAX($F80-1-('2.1 Kraftwerk allgemein'!$F$16-'2.1 Kraftwerk allgemein'!$F$15+1),0),COLUMN(BM80)-1-('2.1 Kraftwerk allgemein'!$F$16-'2.1 Kraftwerk allgemein'!$F$15+1)),1,MIN(MAX($F80-('2.1 Kraftwerk allgemein'!$F$16-'2.1 Kraftwerk allgemein'!$F$15+1),1),COLUMN(BM80)-('2.1 Kraftwerk allgemein'!$F$16-'2.1 Kraftwerk allgemein'!$F$15+1)))))/$F80,
SUM(OFFSET('2.5 CAPEX'!CA83,0,-MIN($F80-1,COLUMN(BM80)-1),1,MIN($F80,COLUMN(BM80))))/$F80)))))),
IF(OR(ISNUMBER($D80)=FALSE,$F80=""),"",
IF(AND('2.5 CAPEX'!$L83&lt;&gt;"x",'2.5 CAPEX'!$M83&lt;&gt;"x"),0,
IF($F80=0,0,
IF(BV$4&lt;'2.1 Kraftwerk allgemein'!$F$16,0,
IF(BV$4='2.1 Kraftwerk allgemein'!$F$16,'2.5 CAPEX'!$J83/$F80,
IF(BV$4&lt;'2.1 Kraftwerk allgemein'!$F$16+$F80,
('2.5 CAPEX'!$J83+SUM(OFFSET('2.5 CAPEX'!CA83,0,-MIN(MAX($F80-1-('2.1 Kraftwerk allgemein'!$F$16-'1.1 Allgemein'!$I$22+1),0),COLUMN(BM80)-1-('2.1 Kraftwerk allgemein'!$F$16-'1.1 Allgemein'!$I$22+1)),1,MIN(MAX($F80-('2.1 Kraftwerk allgemein'!$F$16-'1.1 Allgemein'!$I$22+1),1),COLUMN(BM80)-('2.1 Kraftwerk allgemein'!$F$16-'1.1 Allgemein'!$I$22+1)))))/$F80,
SUM(OFFSET('2.5 CAPEX'!CA83,0,-MIN($F80-1,COLUMN(BM80)-1),1,MIN($F80,COLUMN(BM80))))/$F80)))))))</f>
        <v>0</v>
      </c>
      <c r="BW80" s="199">
        <f ca="1">IF('2.1 Kraftwerk allgemein'!$F$15&lt;'1.1 Allgemein'!$I$22,
IF(OR(ISNUMBER($D80)=FALSE,$F80=""),"",
IF(AND('2.5 CAPEX'!$L83&lt;&gt;"x",'2.5 CAPEX'!$M83&lt;&gt;"x"),0,
IF($F80=0,0,
IF(BW$4&lt;'2.1 Kraftwerk allgemein'!$F$16,0,
IF(BW$4='2.1 Kraftwerk allgemein'!$F$16,'2.5 CAPEX'!$J83/$F80,
IF(BW$4&lt;'2.1 Kraftwerk allgemein'!$F$16+$F80,
('2.5 CAPEX'!$J83+SUM(OFFSET('2.5 CAPEX'!CB83,0,-MIN(MAX($F80-1-('2.1 Kraftwerk allgemein'!$F$16-'2.1 Kraftwerk allgemein'!$F$15+1),0),COLUMN(BN80)-1-('2.1 Kraftwerk allgemein'!$F$16-'2.1 Kraftwerk allgemein'!$F$15+1)),1,MIN(MAX($F80-('2.1 Kraftwerk allgemein'!$F$16-'2.1 Kraftwerk allgemein'!$F$15+1),1),COLUMN(BN80)-('2.1 Kraftwerk allgemein'!$F$16-'2.1 Kraftwerk allgemein'!$F$15+1)))))/$F80,
SUM(OFFSET('2.5 CAPEX'!CB83,0,-MIN($F80-1,COLUMN(BN80)-1),1,MIN($F80,COLUMN(BN80))))/$F80)))))),
IF(OR(ISNUMBER($D80)=FALSE,$F80=""),"",
IF(AND('2.5 CAPEX'!$L83&lt;&gt;"x",'2.5 CAPEX'!$M83&lt;&gt;"x"),0,
IF($F80=0,0,
IF(BW$4&lt;'2.1 Kraftwerk allgemein'!$F$16,0,
IF(BW$4='2.1 Kraftwerk allgemein'!$F$16,'2.5 CAPEX'!$J83/$F80,
IF(BW$4&lt;'2.1 Kraftwerk allgemein'!$F$16+$F80,
('2.5 CAPEX'!$J83+SUM(OFFSET('2.5 CAPEX'!CB83,0,-MIN(MAX($F80-1-('2.1 Kraftwerk allgemein'!$F$16-'1.1 Allgemein'!$I$22+1),0),COLUMN(BN80)-1-('2.1 Kraftwerk allgemein'!$F$16-'1.1 Allgemein'!$I$22+1)),1,MIN(MAX($F80-('2.1 Kraftwerk allgemein'!$F$16-'1.1 Allgemein'!$I$22+1),1),COLUMN(BN80)-('2.1 Kraftwerk allgemein'!$F$16-'1.1 Allgemein'!$I$22+1)))))/$F80,
SUM(OFFSET('2.5 CAPEX'!CB83,0,-MIN($F80-1,COLUMN(BN80)-1),1,MIN($F80,COLUMN(BN80))))/$F80)))))))</f>
        <v>0</v>
      </c>
      <c r="BX80" s="199">
        <f ca="1">IF('2.1 Kraftwerk allgemein'!$F$15&lt;'1.1 Allgemein'!$I$22,
IF(OR(ISNUMBER($D80)=FALSE,$F80=""),"",
IF(AND('2.5 CAPEX'!$L83&lt;&gt;"x",'2.5 CAPEX'!$M83&lt;&gt;"x"),0,
IF($F80=0,0,
IF(BX$4&lt;'2.1 Kraftwerk allgemein'!$F$16,0,
IF(BX$4='2.1 Kraftwerk allgemein'!$F$16,'2.5 CAPEX'!$J83/$F80,
IF(BX$4&lt;'2.1 Kraftwerk allgemein'!$F$16+$F80,
('2.5 CAPEX'!$J83+SUM(OFFSET('2.5 CAPEX'!CC83,0,-MIN(MAX($F80-1-('2.1 Kraftwerk allgemein'!$F$16-'2.1 Kraftwerk allgemein'!$F$15+1),0),COLUMN(BO80)-1-('2.1 Kraftwerk allgemein'!$F$16-'2.1 Kraftwerk allgemein'!$F$15+1)),1,MIN(MAX($F80-('2.1 Kraftwerk allgemein'!$F$16-'2.1 Kraftwerk allgemein'!$F$15+1),1),COLUMN(BO80)-('2.1 Kraftwerk allgemein'!$F$16-'2.1 Kraftwerk allgemein'!$F$15+1)))))/$F80,
SUM(OFFSET('2.5 CAPEX'!CC83,0,-MIN($F80-1,COLUMN(BO80)-1),1,MIN($F80,COLUMN(BO80))))/$F80)))))),
IF(OR(ISNUMBER($D80)=FALSE,$F80=""),"",
IF(AND('2.5 CAPEX'!$L83&lt;&gt;"x",'2.5 CAPEX'!$M83&lt;&gt;"x"),0,
IF($F80=0,0,
IF(BX$4&lt;'2.1 Kraftwerk allgemein'!$F$16,0,
IF(BX$4='2.1 Kraftwerk allgemein'!$F$16,'2.5 CAPEX'!$J83/$F80,
IF(BX$4&lt;'2.1 Kraftwerk allgemein'!$F$16+$F80,
('2.5 CAPEX'!$J83+SUM(OFFSET('2.5 CAPEX'!CC83,0,-MIN(MAX($F80-1-('2.1 Kraftwerk allgemein'!$F$16-'1.1 Allgemein'!$I$22+1),0),COLUMN(BO80)-1-('2.1 Kraftwerk allgemein'!$F$16-'1.1 Allgemein'!$I$22+1)),1,MIN(MAX($F80-('2.1 Kraftwerk allgemein'!$F$16-'1.1 Allgemein'!$I$22+1),1),COLUMN(BO80)-('2.1 Kraftwerk allgemein'!$F$16-'1.1 Allgemein'!$I$22+1)))))/$F80,
SUM(OFFSET('2.5 CAPEX'!CC83,0,-MIN($F80-1,COLUMN(BO80)-1),1,MIN($F80,COLUMN(BO80))))/$F80)))))))</f>
        <v>0</v>
      </c>
      <c r="BY80" s="199">
        <f ca="1">IF('2.1 Kraftwerk allgemein'!$F$15&lt;'1.1 Allgemein'!$I$22,
IF(OR(ISNUMBER($D80)=FALSE,$F80=""),"",
IF(AND('2.5 CAPEX'!$L83&lt;&gt;"x",'2.5 CAPEX'!$M83&lt;&gt;"x"),0,
IF($F80=0,0,
IF(BY$4&lt;'2.1 Kraftwerk allgemein'!$F$16,0,
IF(BY$4='2.1 Kraftwerk allgemein'!$F$16,'2.5 CAPEX'!$J83/$F80,
IF(BY$4&lt;'2.1 Kraftwerk allgemein'!$F$16+$F80,
('2.5 CAPEX'!$J83+SUM(OFFSET('2.5 CAPEX'!CD83,0,-MIN(MAX($F80-1-('2.1 Kraftwerk allgemein'!$F$16-'2.1 Kraftwerk allgemein'!$F$15+1),0),COLUMN(BP80)-1-('2.1 Kraftwerk allgemein'!$F$16-'2.1 Kraftwerk allgemein'!$F$15+1)),1,MIN(MAX($F80-('2.1 Kraftwerk allgemein'!$F$16-'2.1 Kraftwerk allgemein'!$F$15+1),1),COLUMN(BP80)-('2.1 Kraftwerk allgemein'!$F$16-'2.1 Kraftwerk allgemein'!$F$15+1)))))/$F80,
SUM(OFFSET('2.5 CAPEX'!CD83,0,-MIN($F80-1,COLUMN(BP80)-1),1,MIN($F80,COLUMN(BP80))))/$F80)))))),
IF(OR(ISNUMBER($D80)=FALSE,$F80=""),"",
IF(AND('2.5 CAPEX'!$L83&lt;&gt;"x",'2.5 CAPEX'!$M83&lt;&gt;"x"),0,
IF($F80=0,0,
IF(BY$4&lt;'2.1 Kraftwerk allgemein'!$F$16,0,
IF(BY$4='2.1 Kraftwerk allgemein'!$F$16,'2.5 CAPEX'!$J83/$F80,
IF(BY$4&lt;'2.1 Kraftwerk allgemein'!$F$16+$F80,
('2.5 CAPEX'!$J83+SUM(OFFSET('2.5 CAPEX'!CD83,0,-MIN(MAX($F80-1-('2.1 Kraftwerk allgemein'!$F$16-'1.1 Allgemein'!$I$22+1),0),COLUMN(BP80)-1-('2.1 Kraftwerk allgemein'!$F$16-'1.1 Allgemein'!$I$22+1)),1,MIN(MAX($F80-('2.1 Kraftwerk allgemein'!$F$16-'1.1 Allgemein'!$I$22+1),1),COLUMN(BP80)-('2.1 Kraftwerk allgemein'!$F$16-'1.1 Allgemein'!$I$22+1)))))/$F80,
SUM(OFFSET('2.5 CAPEX'!CD83,0,-MIN($F80-1,COLUMN(BP80)-1),1,MIN($F80,COLUMN(BP80))))/$F80)))))))</f>
        <v>0</v>
      </c>
      <c r="BZ80" s="199">
        <f ca="1">IF('2.1 Kraftwerk allgemein'!$F$15&lt;'1.1 Allgemein'!$I$22,
IF(OR(ISNUMBER($D80)=FALSE,$F80=""),"",
IF(AND('2.5 CAPEX'!$L83&lt;&gt;"x",'2.5 CAPEX'!$M83&lt;&gt;"x"),0,
IF($F80=0,0,
IF(BZ$4&lt;'2.1 Kraftwerk allgemein'!$F$16,0,
IF(BZ$4='2.1 Kraftwerk allgemein'!$F$16,'2.5 CAPEX'!$J83/$F80,
IF(BZ$4&lt;'2.1 Kraftwerk allgemein'!$F$16+$F80,
('2.5 CAPEX'!$J83+SUM(OFFSET('2.5 CAPEX'!CE83,0,-MIN(MAX($F80-1-('2.1 Kraftwerk allgemein'!$F$16-'2.1 Kraftwerk allgemein'!$F$15+1),0),COLUMN(BQ80)-1-('2.1 Kraftwerk allgemein'!$F$16-'2.1 Kraftwerk allgemein'!$F$15+1)),1,MIN(MAX($F80-('2.1 Kraftwerk allgemein'!$F$16-'2.1 Kraftwerk allgemein'!$F$15+1),1),COLUMN(BQ80)-('2.1 Kraftwerk allgemein'!$F$16-'2.1 Kraftwerk allgemein'!$F$15+1)))))/$F80,
SUM(OFFSET('2.5 CAPEX'!CE83,0,-MIN($F80-1,COLUMN(BQ80)-1),1,MIN($F80,COLUMN(BQ80))))/$F80)))))),
IF(OR(ISNUMBER($D80)=FALSE,$F80=""),"",
IF(AND('2.5 CAPEX'!$L83&lt;&gt;"x",'2.5 CAPEX'!$M83&lt;&gt;"x"),0,
IF($F80=0,0,
IF(BZ$4&lt;'2.1 Kraftwerk allgemein'!$F$16,0,
IF(BZ$4='2.1 Kraftwerk allgemein'!$F$16,'2.5 CAPEX'!$J83/$F80,
IF(BZ$4&lt;'2.1 Kraftwerk allgemein'!$F$16+$F80,
('2.5 CAPEX'!$J83+SUM(OFFSET('2.5 CAPEX'!CE83,0,-MIN(MAX($F80-1-('2.1 Kraftwerk allgemein'!$F$16-'1.1 Allgemein'!$I$22+1),0),COLUMN(BQ80)-1-('2.1 Kraftwerk allgemein'!$F$16-'1.1 Allgemein'!$I$22+1)),1,MIN(MAX($F80-('2.1 Kraftwerk allgemein'!$F$16-'1.1 Allgemein'!$I$22+1),1),COLUMN(BQ80)-('2.1 Kraftwerk allgemein'!$F$16-'1.1 Allgemein'!$I$22+1)))))/$F80,
SUM(OFFSET('2.5 CAPEX'!CE83,0,-MIN($F80-1,COLUMN(BQ80)-1),1,MIN($F80,COLUMN(BQ80))))/$F80)))))))</f>
        <v>0</v>
      </c>
      <c r="CA80" s="199">
        <f ca="1">IF('2.1 Kraftwerk allgemein'!$F$15&lt;'1.1 Allgemein'!$I$22,
IF(OR(ISNUMBER($D80)=FALSE,$F80=""),"",
IF(AND('2.5 CAPEX'!$L83&lt;&gt;"x",'2.5 CAPEX'!$M83&lt;&gt;"x"),0,
IF($F80=0,0,
IF(CA$4&lt;'2.1 Kraftwerk allgemein'!$F$16,0,
IF(CA$4='2.1 Kraftwerk allgemein'!$F$16,'2.5 CAPEX'!$J83/$F80,
IF(CA$4&lt;'2.1 Kraftwerk allgemein'!$F$16+$F80,
('2.5 CAPEX'!$J83+SUM(OFFSET('2.5 CAPEX'!CF83,0,-MIN(MAX($F80-1-('2.1 Kraftwerk allgemein'!$F$16-'2.1 Kraftwerk allgemein'!$F$15+1),0),COLUMN(BR80)-1-('2.1 Kraftwerk allgemein'!$F$16-'2.1 Kraftwerk allgemein'!$F$15+1)),1,MIN(MAX($F80-('2.1 Kraftwerk allgemein'!$F$16-'2.1 Kraftwerk allgemein'!$F$15+1),1),COLUMN(BR80)-('2.1 Kraftwerk allgemein'!$F$16-'2.1 Kraftwerk allgemein'!$F$15+1)))))/$F80,
SUM(OFFSET('2.5 CAPEX'!CF83,0,-MIN($F80-1,COLUMN(BR80)-1),1,MIN($F80,COLUMN(BR80))))/$F80)))))),
IF(OR(ISNUMBER($D80)=FALSE,$F80=""),"",
IF(AND('2.5 CAPEX'!$L83&lt;&gt;"x",'2.5 CAPEX'!$M83&lt;&gt;"x"),0,
IF($F80=0,0,
IF(CA$4&lt;'2.1 Kraftwerk allgemein'!$F$16,0,
IF(CA$4='2.1 Kraftwerk allgemein'!$F$16,'2.5 CAPEX'!$J83/$F80,
IF(CA$4&lt;'2.1 Kraftwerk allgemein'!$F$16+$F80,
('2.5 CAPEX'!$J83+SUM(OFFSET('2.5 CAPEX'!CF83,0,-MIN(MAX($F80-1-('2.1 Kraftwerk allgemein'!$F$16-'1.1 Allgemein'!$I$22+1),0),COLUMN(BR80)-1-('2.1 Kraftwerk allgemein'!$F$16-'1.1 Allgemein'!$I$22+1)),1,MIN(MAX($F80-('2.1 Kraftwerk allgemein'!$F$16-'1.1 Allgemein'!$I$22+1),1),COLUMN(BR80)-('2.1 Kraftwerk allgemein'!$F$16-'1.1 Allgemein'!$I$22+1)))))/$F80,
SUM(OFFSET('2.5 CAPEX'!CF83,0,-MIN($F80-1,COLUMN(BR80)-1),1,MIN($F80,COLUMN(BR80))))/$F80)))))))</f>
        <v>0</v>
      </c>
      <c r="CB80" s="199">
        <f ca="1">IF('2.1 Kraftwerk allgemein'!$F$15&lt;'1.1 Allgemein'!$I$22,
IF(OR(ISNUMBER($D80)=FALSE,$F80=""),"",
IF(AND('2.5 CAPEX'!$L83&lt;&gt;"x",'2.5 CAPEX'!$M83&lt;&gt;"x"),0,
IF($F80=0,0,
IF(CB$4&lt;'2.1 Kraftwerk allgemein'!$F$16,0,
IF(CB$4='2.1 Kraftwerk allgemein'!$F$16,'2.5 CAPEX'!$J83/$F80,
IF(CB$4&lt;'2.1 Kraftwerk allgemein'!$F$16+$F80,
('2.5 CAPEX'!$J83+SUM(OFFSET('2.5 CAPEX'!CG83,0,-MIN(MAX($F80-1-('2.1 Kraftwerk allgemein'!$F$16-'2.1 Kraftwerk allgemein'!$F$15+1),0),COLUMN(BS80)-1-('2.1 Kraftwerk allgemein'!$F$16-'2.1 Kraftwerk allgemein'!$F$15+1)),1,MIN(MAX($F80-('2.1 Kraftwerk allgemein'!$F$16-'2.1 Kraftwerk allgemein'!$F$15+1),1),COLUMN(BS80)-('2.1 Kraftwerk allgemein'!$F$16-'2.1 Kraftwerk allgemein'!$F$15+1)))))/$F80,
SUM(OFFSET('2.5 CAPEX'!CG83,0,-MIN($F80-1,COLUMN(BS80)-1),1,MIN($F80,COLUMN(BS80))))/$F80)))))),
IF(OR(ISNUMBER($D80)=FALSE,$F80=""),"",
IF(AND('2.5 CAPEX'!$L83&lt;&gt;"x",'2.5 CAPEX'!$M83&lt;&gt;"x"),0,
IF($F80=0,0,
IF(CB$4&lt;'2.1 Kraftwerk allgemein'!$F$16,0,
IF(CB$4='2.1 Kraftwerk allgemein'!$F$16,'2.5 CAPEX'!$J83/$F80,
IF(CB$4&lt;'2.1 Kraftwerk allgemein'!$F$16+$F80,
('2.5 CAPEX'!$J83+SUM(OFFSET('2.5 CAPEX'!CG83,0,-MIN(MAX($F80-1-('2.1 Kraftwerk allgemein'!$F$16-'1.1 Allgemein'!$I$22+1),0),COLUMN(BS80)-1-('2.1 Kraftwerk allgemein'!$F$16-'1.1 Allgemein'!$I$22+1)),1,MIN(MAX($F80-('2.1 Kraftwerk allgemein'!$F$16-'1.1 Allgemein'!$I$22+1),1),COLUMN(BS80)-('2.1 Kraftwerk allgemein'!$F$16-'1.1 Allgemein'!$I$22+1)))))/$F80,
SUM(OFFSET('2.5 CAPEX'!CG83,0,-MIN($F80-1,COLUMN(BS80)-1),1,MIN($F80,COLUMN(BS80))))/$F80)))))))</f>
        <v>0</v>
      </c>
      <c r="CC80" s="199">
        <f ca="1">IF('2.1 Kraftwerk allgemein'!$F$15&lt;'1.1 Allgemein'!$I$22,
IF(OR(ISNUMBER($D80)=FALSE,$F80=""),"",
IF(AND('2.5 CAPEX'!$L83&lt;&gt;"x",'2.5 CAPEX'!$M83&lt;&gt;"x"),0,
IF($F80=0,0,
IF(CC$4&lt;'2.1 Kraftwerk allgemein'!$F$16,0,
IF(CC$4='2.1 Kraftwerk allgemein'!$F$16,'2.5 CAPEX'!$J83/$F80,
IF(CC$4&lt;'2.1 Kraftwerk allgemein'!$F$16+$F80,
('2.5 CAPEX'!$J83+SUM(OFFSET('2.5 CAPEX'!CH83,0,-MIN(MAX($F80-1-('2.1 Kraftwerk allgemein'!$F$16-'2.1 Kraftwerk allgemein'!$F$15+1),0),COLUMN(BT80)-1-('2.1 Kraftwerk allgemein'!$F$16-'2.1 Kraftwerk allgemein'!$F$15+1)),1,MIN(MAX($F80-('2.1 Kraftwerk allgemein'!$F$16-'2.1 Kraftwerk allgemein'!$F$15+1),1),COLUMN(BT80)-('2.1 Kraftwerk allgemein'!$F$16-'2.1 Kraftwerk allgemein'!$F$15+1)))))/$F80,
SUM(OFFSET('2.5 CAPEX'!CH83,0,-MIN($F80-1,COLUMN(BT80)-1),1,MIN($F80,COLUMN(BT80))))/$F80)))))),
IF(OR(ISNUMBER($D80)=FALSE,$F80=""),"",
IF(AND('2.5 CAPEX'!$L83&lt;&gt;"x",'2.5 CAPEX'!$M83&lt;&gt;"x"),0,
IF($F80=0,0,
IF(CC$4&lt;'2.1 Kraftwerk allgemein'!$F$16,0,
IF(CC$4='2.1 Kraftwerk allgemein'!$F$16,'2.5 CAPEX'!$J83/$F80,
IF(CC$4&lt;'2.1 Kraftwerk allgemein'!$F$16+$F80,
('2.5 CAPEX'!$J83+SUM(OFFSET('2.5 CAPEX'!CH83,0,-MIN(MAX($F80-1-('2.1 Kraftwerk allgemein'!$F$16-'1.1 Allgemein'!$I$22+1),0),COLUMN(BT80)-1-('2.1 Kraftwerk allgemein'!$F$16-'1.1 Allgemein'!$I$22+1)),1,MIN(MAX($F80-('2.1 Kraftwerk allgemein'!$F$16-'1.1 Allgemein'!$I$22+1),1),COLUMN(BT80)-('2.1 Kraftwerk allgemein'!$F$16-'1.1 Allgemein'!$I$22+1)))))/$F80,
SUM(OFFSET('2.5 CAPEX'!CH83,0,-MIN($F80-1,COLUMN(BT80)-1),1,MIN($F80,COLUMN(BT80))))/$F80)))))))</f>
        <v>0</v>
      </c>
      <c r="CD80" s="199">
        <f ca="1">IF('2.1 Kraftwerk allgemein'!$F$15&lt;'1.1 Allgemein'!$I$22,
IF(OR(ISNUMBER($D80)=FALSE,$F80=""),"",
IF(AND('2.5 CAPEX'!$L83&lt;&gt;"x",'2.5 CAPEX'!$M83&lt;&gt;"x"),0,
IF($F80=0,0,
IF(CD$4&lt;'2.1 Kraftwerk allgemein'!$F$16,0,
IF(CD$4='2.1 Kraftwerk allgemein'!$F$16,'2.5 CAPEX'!$J83/$F80,
IF(CD$4&lt;'2.1 Kraftwerk allgemein'!$F$16+$F80,
('2.5 CAPEX'!$J83+SUM(OFFSET('2.5 CAPEX'!CI83,0,-MIN(MAX($F80-1-('2.1 Kraftwerk allgemein'!$F$16-'2.1 Kraftwerk allgemein'!$F$15+1),0),COLUMN(BU80)-1-('2.1 Kraftwerk allgemein'!$F$16-'2.1 Kraftwerk allgemein'!$F$15+1)),1,MIN(MAX($F80-('2.1 Kraftwerk allgemein'!$F$16-'2.1 Kraftwerk allgemein'!$F$15+1),1),COLUMN(BU80)-('2.1 Kraftwerk allgemein'!$F$16-'2.1 Kraftwerk allgemein'!$F$15+1)))))/$F80,
SUM(OFFSET('2.5 CAPEX'!CI83,0,-MIN($F80-1,COLUMN(BU80)-1),1,MIN($F80,COLUMN(BU80))))/$F80)))))),
IF(OR(ISNUMBER($D80)=FALSE,$F80=""),"",
IF(AND('2.5 CAPEX'!$L83&lt;&gt;"x",'2.5 CAPEX'!$M83&lt;&gt;"x"),0,
IF($F80=0,0,
IF(CD$4&lt;'2.1 Kraftwerk allgemein'!$F$16,0,
IF(CD$4='2.1 Kraftwerk allgemein'!$F$16,'2.5 CAPEX'!$J83/$F80,
IF(CD$4&lt;'2.1 Kraftwerk allgemein'!$F$16+$F80,
('2.5 CAPEX'!$J83+SUM(OFFSET('2.5 CAPEX'!CI83,0,-MIN(MAX($F80-1-('2.1 Kraftwerk allgemein'!$F$16-'1.1 Allgemein'!$I$22+1),0),COLUMN(BU80)-1-('2.1 Kraftwerk allgemein'!$F$16-'1.1 Allgemein'!$I$22+1)),1,MIN(MAX($F80-('2.1 Kraftwerk allgemein'!$F$16-'1.1 Allgemein'!$I$22+1),1),COLUMN(BU80)-('2.1 Kraftwerk allgemein'!$F$16-'1.1 Allgemein'!$I$22+1)))))/$F80,
SUM(OFFSET('2.5 CAPEX'!CI83,0,-MIN($F80-1,COLUMN(BU80)-1),1,MIN($F80,COLUMN(BU80))))/$F80)))))))</f>
        <v>0</v>
      </c>
      <c r="CE80" s="199">
        <f ca="1">IF('2.1 Kraftwerk allgemein'!$F$15&lt;'1.1 Allgemein'!$I$22,
IF(OR(ISNUMBER($D80)=FALSE,$F80=""),"",
IF(AND('2.5 CAPEX'!$L83&lt;&gt;"x",'2.5 CAPEX'!$M83&lt;&gt;"x"),0,
IF($F80=0,0,
IF(CE$4&lt;'2.1 Kraftwerk allgemein'!$F$16,0,
IF(CE$4='2.1 Kraftwerk allgemein'!$F$16,'2.5 CAPEX'!$J83/$F80,
IF(CE$4&lt;'2.1 Kraftwerk allgemein'!$F$16+$F80,
('2.5 CAPEX'!$J83+SUM(OFFSET('2.5 CAPEX'!CJ83,0,-MIN(MAX($F80-1-('2.1 Kraftwerk allgemein'!$F$16-'2.1 Kraftwerk allgemein'!$F$15+1),0),COLUMN(BV80)-1-('2.1 Kraftwerk allgemein'!$F$16-'2.1 Kraftwerk allgemein'!$F$15+1)),1,MIN(MAX($F80-('2.1 Kraftwerk allgemein'!$F$16-'2.1 Kraftwerk allgemein'!$F$15+1),1),COLUMN(BV80)-('2.1 Kraftwerk allgemein'!$F$16-'2.1 Kraftwerk allgemein'!$F$15+1)))))/$F80,
SUM(OFFSET('2.5 CAPEX'!CJ83,0,-MIN($F80-1,COLUMN(BV80)-1),1,MIN($F80,COLUMN(BV80))))/$F80)))))),
IF(OR(ISNUMBER($D80)=FALSE,$F80=""),"",
IF(AND('2.5 CAPEX'!$L83&lt;&gt;"x",'2.5 CAPEX'!$M83&lt;&gt;"x"),0,
IF($F80=0,0,
IF(CE$4&lt;'2.1 Kraftwerk allgemein'!$F$16,0,
IF(CE$4='2.1 Kraftwerk allgemein'!$F$16,'2.5 CAPEX'!$J83/$F80,
IF(CE$4&lt;'2.1 Kraftwerk allgemein'!$F$16+$F80,
('2.5 CAPEX'!$J83+SUM(OFFSET('2.5 CAPEX'!CJ83,0,-MIN(MAX($F80-1-('2.1 Kraftwerk allgemein'!$F$16-'1.1 Allgemein'!$I$22+1),0),COLUMN(BV80)-1-('2.1 Kraftwerk allgemein'!$F$16-'1.1 Allgemein'!$I$22+1)),1,MIN(MAX($F80-('2.1 Kraftwerk allgemein'!$F$16-'1.1 Allgemein'!$I$22+1),1),COLUMN(BV80)-('2.1 Kraftwerk allgemein'!$F$16-'1.1 Allgemein'!$I$22+1)))))/$F80,
SUM(OFFSET('2.5 CAPEX'!CJ83,0,-MIN($F80-1,COLUMN(BV80)-1),1,MIN($F80,COLUMN(BV80))))/$F80)))))))</f>
        <v>0</v>
      </c>
      <c r="CF80" s="199">
        <f ca="1">IF('2.1 Kraftwerk allgemein'!$F$15&lt;'1.1 Allgemein'!$I$22,
IF(OR(ISNUMBER($D80)=FALSE,$F80=""),"",
IF(AND('2.5 CAPEX'!$L83&lt;&gt;"x",'2.5 CAPEX'!$M83&lt;&gt;"x"),0,
IF($F80=0,0,
IF(CF$4&lt;'2.1 Kraftwerk allgemein'!$F$16,0,
IF(CF$4='2.1 Kraftwerk allgemein'!$F$16,'2.5 CAPEX'!$J83/$F80,
IF(CF$4&lt;'2.1 Kraftwerk allgemein'!$F$16+$F80,
('2.5 CAPEX'!$J83+SUM(OFFSET('2.5 CAPEX'!CK83,0,-MIN(MAX($F80-1-('2.1 Kraftwerk allgemein'!$F$16-'2.1 Kraftwerk allgemein'!$F$15+1),0),COLUMN(BW80)-1-('2.1 Kraftwerk allgemein'!$F$16-'2.1 Kraftwerk allgemein'!$F$15+1)),1,MIN(MAX($F80-('2.1 Kraftwerk allgemein'!$F$16-'2.1 Kraftwerk allgemein'!$F$15+1),1),COLUMN(BW80)-('2.1 Kraftwerk allgemein'!$F$16-'2.1 Kraftwerk allgemein'!$F$15+1)))))/$F80,
SUM(OFFSET('2.5 CAPEX'!CK83,0,-MIN($F80-1,COLUMN(BW80)-1),1,MIN($F80,COLUMN(BW80))))/$F80)))))),
IF(OR(ISNUMBER($D80)=FALSE,$F80=""),"",
IF(AND('2.5 CAPEX'!$L83&lt;&gt;"x",'2.5 CAPEX'!$M83&lt;&gt;"x"),0,
IF($F80=0,0,
IF(CF$4&lt;'2.1 Kraftwerk allgemein'!$F$16,0,
IF(CF$4='2.1 Kraftwerk allgemein'!$F$16,'2.5 CAPEX'!$J83/$F80,
IF(CF$4&lt;'2.1 Kraftwerk allgemein'!$F$16+$F80,
('2.5 CAPEX'!$J83+SUM(OFFSET('2.5 CAPEX'!CK83,0,-MIN(MAX($F80-1-('2.1 Kraftwerk allgemein'!$F$16-'1.1 Allgemein'!$I$22+1),0),COLUMN(BW80)-1-('2.1 Kraftwerk allgemein'!$F$16-'1.1 Allgemein'!$I$22+1)),1,MIN(MAX($F80-('2.1 Kraftwerk allgemein'!$F$16-'1.1 Allgemein'!$I$22+1),1),COLUMN(BW80)-('2.1 Kraftwerk allgemein'!$F$16-'1.1 Allgemein'!$I$22+1)))))/$F80,
SUM(OFFSET('2.5 CAPEX'!CK83,0,-MIN($F80-1,COLUMN(BW80)-1),1,MIN($F80,COLUMN(BW80))))/$F80)))))))</f>
        <v>0</v>
      </c>
      <c r="CG80" s="199">
        <f ca="1">IF('2.1 Kraftwerk allgemein'!$F$15&lt;'1.1 Allgemein'!$I$22,
IF(OR(ISNUMBER($D80)=FALSE,$F80=""),"",
IF(AND('2.5 CAPEX'!$L83&lt;&gt;"x",'2.5 CAPEX'!$M83&lt;&gt;"x"),0,
IF($F80=0,0,
IF(CG$4&lt;'2.1 Kraftwerk allgemein'!$F$16,0,
IF(CG$4='2.1 Kraftwerk allgemein'!$F$16,'2.5 CAPEX'!$J83/$F80,
IF(CG$4&lt;'2.1 Kraftwerk allgemein'!$F$16+$F80,
('2.5 CAPEX'!$J83+SUM(OFFSET('2.5 CAPEX'!CL83,0,-MIN(MAX($F80-1-('2.1 Kraftwerk allgemein'!$F$16-'2.1 Kraftwerk allgemein'!$F$15+1),0),COLUMN(BX80)-1-('2.1 Kraftwerk allgemein'!$F$16-'2.1 Kraftwerk allgemein'!$F$15+1)),1,MIN(MAX($F80-('2.1 Kraftwerk allgemein'!$F$16-'2.1 Kraftwerk allgemein'!$F$15+1),1),COLUMN(BX80)-('2.1 Kraftwerk allgemein'!$F$16-'2.1 Kraftwerk allgemein'!$F$15+1)))))/$F80,
SUM(OFFSET('2.5 CAPEX'!CL83,0,-MIN($F80-1,COLUMN(BX80)-1),1,MIN($F80,COLUMN(BX80))))/$F80)))))),
IF(OR(ISNUMBER($D80)=FALSE,$F80=""),"",
IF(AND('2.5 CAPEX'!$L83&lt;&gt;"x",'2.5 CAPEX'!$M83&lt;&gt;"x"),0,
IF($F80=0,0,
IF(CG$4&lt;'2.1 Kraftwerk allgemein'!$F$16,0,
IF(CG$4='2.1 Kraftwerk allgemein'!$F$16,'2.5 CAPEX'!$J83/$F80,
IF(CG$4&lt;'2.1 Kraftwerk allgemein'!$F$16+$F80,
('2.5 CAPEX'!$J83+SUM(OFFSET('2.5 CAPEX'!CL83,0,-MIN(MAX($F80-1-('2.1 Kraftwerk allgemein'!$F$16-'1.1 Allgemein'!$I$22+1),0),COLUMN(BX80)-1-('2.1 Kraftwerk allgemein'!$F$16-'1.1 Allgemein'!$I$22+1)),1,MIN(MAX($F80-('2.1 Kraftwerk allgemein'!$F$16-'1.1 Allgemein'!$I$22+1),1),COLUMN(BX80)-('2.1 Kraftwerk allgemein'!$F$16-'1.1 Allgemein'!$I$22+1)))))/$F80,
SUM(OFFSET('2.5 CAPEX'!CL83,0,-MIN($F80-1,COLUMN(BX80)-1),1,MIN($F80,COLUMN(BX80))))/$F80)))))))</f>
        <v>0</v>
      </c>
      <c r="CH80" s="199">
        <f ca="1">IF('2.1 Kraftwerk allgemein'!$F$15&lt;'1.1 Allgemein'!$I$22,
IF(OR(ISNUMBER($D80)=FALSE,$F80=""),"",
IF(AND('2.5 CAPEX'!$L83&lt;&gt;"x",'2.5 CAPEX'!$M83&lt;&gt;"x"),0,
IF($F80=0,0,
IF(CH$4&lt;'2.1 Kraftwerk allgemein'!$F$16,0,
IF(CH$4='2.1 Kraftwerk allgemein'!$F$16,'2.5 CAPEX'!$J83/$F80,
IF(CH$4&lt;'2.1 Kraftwerk allgemein'!$F$16+$F80,
('2.5 CAPEX'!$J83+SUM(OFFSET('2.5 CAPEX'!CM83,0,-MIN(MAX($F80-1-('2.1 Kraftwerk allgemein'!$F$16-'2.1 Kraftwerk allgemein'!$F$15+1),0),COLUMN(BY80)-1-('2.1 Kraftwerk allgemein'!$F$16-'2.1 Kraftwerk allgemein'!$F$15+1)),1,MIN(MAX($F80-('2.1 Kraftwerk allgemein'!$F$16-'2.1 Kraftwerk allgemein'!$F$15+1),1),COLUMN(BY80)-('2.1 Kraftwerk allgemein'!$F$16-'2.1 Kraftwerk allgemein'!$F$15+1)))))/$F80,
SUM(OFFSET('2.5 CAPEX'!CM83,0,-MIN($F80-1,COLUMN(BY80)-1),1,MIN($F80,COLUMN(BY80))))/$F80)))))),
IF(OR(ISNUMBER($D80)=FALSE,$F80=""),"",
IF(AND('2.5 CAPEX'!$L83&lt;&gt;"x",'2.5 CAPEX'!$M83&lt;&gt;"x"),0,
IF($F80=0,0,
IF(CH$4&lt;'2.1 Kraftwerk allgemein'!$F$16,0,
IF(CH$4='2.1 Kraftwerk allgemein'!$F$16,'2.5 CAPEX'!$J83/$F80,
IF(CH$4&lt;'2.1 Kraftwerk allgemein'!$F$16+$F80,
('2.5 CAPEX'!$J83+SUM(OFFSET('2.5 CAPEX'!CM83,0,-MIN(MAX($F80-1-('2.1 Kraftwerk allgemein'!$F$16-'1.1 Allgemein'!$I$22+1),0),COLUMN(BY80)-1-('2.1 Kraftwerk allgemein'!$F$16-'1.1 Allgemein'!$I$22+1)),1,MIN(MAX($F80-('2.1 Kraftwerk allgemein'!$F$16-'1.1 Allgemein'!$I$22+1),1),COLUMN(BY80)-('2.1 Kraftwerk allgemein'!$F$16-'1.1 Allgemein'!$I$22+1)))))/$F80,
SUM(OFFSET('2.5 CAPEX'!CM83,0,-MIN($F80-1,COLUMN(BY80)-1),1,MIN($F80,COLUMN(BY80))))/$F80)))))))</f>
        <v>0</v>
      </c>
      <c r="CI80" s="199">
        <f ca="1">IF('2.1 Kraftwerk allgemein'!$F$15&lt;'1.1 Allgemein'!$I$22,
IF(OR(ISNUMBER($D80)=FALSE,$F80=""),"",
IF(AND('2.5 CAPEX'!$L83&lt;&gt;"x",'2.5 CAPEX'!$M83&lt;&gt;"x"),0,
IF($F80=0,0,
IF(CI$4&lt;'2.1 Kraftwerk allgemein'!$F$16,0,
IF(CI$4='2.1 Kraftwerk allgemein'!$F$16,'2.5 CAPEX'!$J83/$F80,
IF(CI$4&lt;'2.1 Kraftwerk allgemein'!$F$16+$F80,
('2.5 CAPEX'!$J83+SUM(OFFSET('2.5 CAPEX'!CN83,0,-MIN(MAX($F80-1-('2.1 Kraftwerk allgemein'!$F$16-'2.1 Kraftwerk allgemein'!$F$15+1),0),COLUMN(BZ80)-1-('2.1 Kraftwerk allgemein'!$F$16-'2.1 Kraftwerk allgemein'!$F$15+1)),1,MIN(MAX($F80-('2.1 Kraftwerk allgemein'!$F$16-'2.1 Kraftwerk allgemein'!$F$15+1),1),COLUMN(BZ80)-('2.1 Kraftwerk allgemein'!$F$16-'2.1 Kraftwerk allgemein'!$F$15+1)))))/$F80,
SUM(OFFSET('2.5 CAPEX'!CN83,0,-MIN($F80-1,COLUMN(BZ80)-1),1,MIN($F80,COLUMN(BZ80))))/$F80)))))),
IF(OR(ISNUMBER($D80)=FALSE,$F80=""),"",
IF(AND('2.5 CAPEX'!$L83&lt;&gt;"x",'2.5 CAPEX'!$M83&lt;&gt;"x"),0,
IF($F80=0,0,
IF(CI$4&lt;'2.1 Kraftwerk allgemein'!$F$16,0,
IF(CI$4='2.1 Kraftwerk allgemein'!$F$16,'2.5 CAPEX'!$J83/$F80,
IF(CI$4&lt;'2.1 Kraftwerk allgemein'!$F$16+$F80,
('2.5 CAPEX'!$J83+SUM(OFFSET('2.5 CAPEX'!CN83,0,-MIN(MAX($F80-1-('2.1 Kraftwerk allgemein'!$F$16-'1.1 Allgemein'!$I$22+1),0),COLUMN(BZ80)-1-('2.1 Kraftwerk allgemein'!$F$16-'1.1 Allgemein'!$I$22+1)),1,MIN(MAX($F80-('2.1 Kraftwerk allgemein'!$F$16-'1.1 Allgemein'!$I$22+1),1),COLUMN(BZ80)-('2.1 Kraftwerk allgemein'!$F$16-'1.1 Allgemein'!$I$22+1)))))/$F80,
SUM(OFFSET('2.5 CAPEX'!CN83,0,-MIN($F80-1,COLUMN(BZ80)-1),1,MIN($F80,COLUMN(BZ80))))/$F80)))))))</f>
        <v>0</v>
      </c>
      <c r="CJ80" s="199">
        <f ca="1">IF('2.1 Kraftwerk allgemein'!$F$15&lt;'1.1 Allgemein'!$I$22,
IF(OR(ISNUMBER($D80)=FALSE,$F80=""),"",
IF(AND('2.5 CAPEX'!$L83&lt;&gt;"x",'2.5 CAPEX'!$M83&lt;&gt;"x"),0,
IF($F80=0,0,
IF(CJ$4&lt;'2.1 Kraftwerk allgemein'!$F$16,0,
IF(CJ$4='2.1 Kraftwerk allgemein'!$F$16,'2.5 CAPEX'!$J83/$F80,
IF(CJ$4&lt;'2.1 Kraftwerk allgemein'!$F$16+$F80,
('2.5 CAPEX'!$J83+SUM(OFFSET('2.5 CAPEX'!CO83,0,-MIN(MAX($F80-1-('2.1 Kraftwerk allgemein'!$F$16-'2.1 Kraftwerk allgemein'!$F$15+1),0),COLUMN(CA80)-1-('2.1 Kraftwerk allgemein'!$F$16-'2.1 Kraftwerk allgemein'!$F$15+1)),1,MIN(MAX($F80-('2.1 Kraftwerk allgemein'!$F$16-'2.1 Kraftwerk allgemein'!$F$15+1),1),COLUMN(CA80)-('2.1 Kraftwerk allgemein'!$F$16-'2.1 Kraftwerk allgemein'!$F$15+1)))))/$F80,
SUM(OFFSET('2.5 CAPEX'!CO83,0,-MIN($F80-1,COLUMN(CA80)-1),1,MIN($F80,COLUMN(CA80))))/$F80)))))),
IF(OR(ISNUMBER($D80)=FALSE,$F80=""),"",
IF(AND('2.5 CAPEX'!$L83&lt;&gt;"x",'2.5 CAPEX'!$M83&lt;&gt;"x"),0,
IF($F80=0,0,
IF(CJ$4&lt;'2.1 Kraftwerk allgemein'!$F$16,0,
IF(CJ$4='2.1 Kraftwerk allgemein'!$F$16,'2.5 CAPEX'!$J83/$F80,
IF(CJ$4&lt;'2.1 Kraftwerk allgemein'!$F$16+$F80,
('2.5 CAPEX'!$J83+SUM(OFFSET('2.5 CAPEX'!CO83,0,-MIN(MAX($F80-1-('2.1 Kraftwerk allgemein'!$F$16-'1.1 Allgemein'!$I$22+1),0),COLUMN(CA80)-1-('2.1 Kraftwerk allgemein'!$F$16-'1.1 Allgemein'!$I$22+1)),1,MIN(MAX($F80-('2.1 Kraftwerk allgemein'!$F$16-'1.1 Allgemein'!$I$22+1),1),COLUMN(CA80)-('2.1 Kraftwerk allgemein'!$F$16-'1.1 Allgemein'!$I$22+1)))))/$F80,
SUM(OFFSET('2.5 CAPEX'!CO83,0,-MIN($F80-1,COLUMN(CA80)-1),1,MIN($F80,COLUMN(CA80))))/$F80)))))))</f>
        <v>0</v>
      </c>
      <c r="CK80" s="199">
        <f ca="1">IF('2.1 Kraftwerk allgemein'!$F$15&lt;'1.1 Allgemein'!$I$22,
IF(OR(ISNUMBER($D80)=FALSE,$F80=""),"",
IF(AND('2.5 CAPEX'!$L83&lt;&gt;"x",'2.5 CAPEX'!$M83&lt;&gt;"x"),0,
IF($F80=0,0,
IF(CK$4&lt;'2.1 Kraftwerk allgemein'!$F$16,0,
IF(CK$4='2.1 Kraftwerk allgemein'!$F$16,'2.5 CAPEX'!$J83/$F80,
IF(CK$4&lt;'2.1 Kraftwerk allgemein'!$F$16+$F80,
('2.5 CAPEX'!$J83+SUM(OFFSET('2.5 CAPEX'!CP83,0,-MIN(MAX($F80-1-('2.1 Kraftwerk allgemein'!$F$16-'2.1 Kraftwerk allgemein'!$F$15+1),0),COLUMN(CB80)-1-('2.1 Kraftwerk allgemein'!$F$16-'2.1 Kraftwerk allgemein'!$F$15+1)),1,MIN(MAX($F80-('2.1 Kraftwerk allgemein'!$F$16-'2.1 Kraftwerk allgemein'!$F$15+1),1),COLUMN(CB80)-('2.1 Kraftwerk allgemein'!$F$16-'2.1 Kraftwerk allgemein'!$F$15+1)))))/$F80,
SUM(OFFSET('2.5 CAPEX'!CP83,0,-MIN($F80-1,COLUMN(CB80)-1),1,MIN($F80,COLUMN(CB80))))/$F80)))))),
IF(OR(ISNUMBER($D80)=FALSE,$F80=""),"",
IF(AND('2.5 CAPEX'!$L83&lt;&gt;"x",'2.5 CAPEX'!$M83&lt;&gt;"x"),0,
IF($F80=0,0,
IF(CK$4&lt;'2.1 Kraftwerk allgemein'!$F$16,0,
IF(CK$4='2.1 Kraftwerk allgemein'!$F$16,'2.5 CAPEX'!$J83/$F80,
IF(CK$4&lt;'2.1 Kraftwerk allgemein'!$F$16+$F80,
('2.5 CAPEX'!$J83+SUM(OFFSET('2.5 CAPEX'!CP83,0,-MIN(MAX($F80-1-('2.1 Kraftwerk allgemein'!$F$16-'1.1 Allgemein'!$I$22+1),0),COLUMN(CB80)-1-('2.1 Kraftwerk allgemein'!$F$16-'1.1 Allgemein'!$I$22+1)),1,MIN(MAX($F80-('2.1 Kraftwerk allgemein'!$F$16-'1.1 Allgemein'!$I$22+1),1),COLUMN(CB80)-('2.1 Kraftwerk allgemein'!$F$16-'1.1 Allgemein'!$I$22+1)))))/$F80,
SUM(OFFSET('2.5 CAPEX'!CP83,0,-MIN($F80-1,COLUMN(CB80)-1),1,MIN($F80,COLUMN(CB80))))/$F80)))))))</f>
        <v>0</v>
      </c>
      <c r="CL80" s="199">
        <f ca="1">IF('2.1 Kraftwerk allgemein'!$F$15&lt;'1.1 Allgemein'!$I$22,
IF(OR(ISNUMBER($D80)=FALSE,$F80=""),"",
IF(AND('2.5 CAPEX'!$L83&lt;&gt;"x",'2.5 CAPEX'!$M83&lt;&gt;"x"),0,
IF($F80=0,0,
IF(CL$4&lt;'2.1 Kraftwerk allgemein'!$F$16,0,
IF(CL$4='2.1 Kraftwerk allgemein'!$F$16,'2.5 CAPEX'!$J83/$F80,
IF(CL$4&lt;'2.1 Kraftwerk allgemein'!$F$16+$F80,
('2.5 CAPEX'!$J83+SUM(OFFSET('2.5 CAPEX'!CQ83,0,-MIN(MAX($F80-1-('2.1 Kraftwerk allgemein'!$F$16-'2.1 Kraftwerk allgemein'!$F$15+1),0),COLUMN(CC80)-1-('2.1 Kraftwerk allgemein'!$F$16-'2.1 Kraftwerk allgemein'!$F$15+1)),1,MIN(MAX($F80-('2.1 Kraftwerk allgemein'!$F$16-'2.1 Kraftwerk allgemein'!$F$15+1),1),COLUMN(CC80)-('2.1 Kraftwerk allgemein'!$F$16-'2.1 Kraftwerk allgemein'!$F$15+1)))))/$F80,
SUM(OFFSET('2.5 CAPEX'!CQ83,0,-MIN($F80-1,COLUMN(CC80)-1),1,MIN($F80,COLUMN(CC80))))/$F80)))))),
IF(OR(ISNUMBER($D80)=FALSE,$F80=""),"",
IF(AND('2.5 CAPEX'!$L83&lt;&gt;"x",'2.5 CAPEX'!$M83&lt;&gt;"x"),0,
IF($F80=0,0,
IF(CL$4&lt;'2.1 Kraftwerk allgemein'!$F$16,0,
IF(CL$4='2.1 Kraftwerk allgemein'!$F$16,'2.5 CAPEX'!$J83/$F80,
IF(CL$4&lt;'2.1 Kraftwerk allgemein'!$F$16+$F80,
('2.5 CAPEX'!$J83+SUM(OFFSET('2.5 CAPEX'!CQ83,0,-MIN(MAX($F80-1-('2.1 Kraftwerk allgemein'!$F$16-'1.1 Allgemein'!$I$22+1),0),COLUMN(CC80)-1-('2.1 Kraftwerk allgemein'!$F$16-'1.1 Allgemein'!$I$22+1)),1,MIN(MAX($F80-('2.1 Kraftwerk allgemein'!$F$16-'1.1 Allgemein'!$I$22+1),1),COLUMN(CC80)-('2.1 Kraftwerk allgemein'!$F$16-'1.1 Allgemein'!$I$22+1)))))/$F80,
SUM(OFFSET('2.5 CAPEX'!CQ83,0,-MIN($F80-1,COLUMN(CC80)-1),1,MIN($F80,COLUMN(CC80))))/$F80)))))))</f>
        <v>0</v>
      </c>
      <c r="CM80" s="199">
        <f ca="1">IF('2.1 Kraftwerk allgemein'!$F$15&lt;'1.1 Allgemein'!$I$22,
IF(OR(ISNUMBER($D80)=FALSE,$F80=""),"",
IF(AND('2.5 CAPEX'!$L83&lt;&gt;"x",'2.5 CAPEX'!$M83&lt;&gt;"x"),0,
IF($F80=0,0,
IF(CM$4&lt;'2.1 Kraftwerk allgemein'!$F$16,0,
IF(CM$4='2.1 Kraftwerk allgemein'!$F$16,'2.5 CAPEX'!$J83/$F80,
IF(CM$4&lt;'2.1 Kraftwerk allgemein'!$F$16+$F80,
('2.5 CAPEX'!$J83+SUM(OFFSET('2.5 CAPEX'!CR83,0,-MIN(MAX($F80-1-('2.1 Kraftwerk allgemein'!$F$16-'2.1 Kraftwerk allgemein'!$F$15+1),0),COLUMN(CD80)-1-('2.1 Kraftwerk allgemein'!$F$16-'2.1 Kraftwerk allgemein'!$F$15+1)),1,MIN(MAX($F80-('2.1 Kraftwerk allgemein'!$F$16-'2.1 Kraftwerk allgemein'!$F$15+1),1),COLUMN(CD80)-('2.1 Kraftwerk allgemein'!$F$16-'2.1 Kraftwerk allgemein'!$F$15+1)))))/$F80,
SUM(OFFSET('2.5 CAPEX'!CR83,0,-MIN($F80-1,COLUMN(CD80)-1),1,MIN($F80,COLUMN(CD80))))/$F80)))))),
IF(OR(ISNUMBER($D80)=FALSE,$F80=""),"",
IF(AND('2.5 CAPEX'!$L83&lt;&gt;"x",'2.5 CAPEX'!$M83&lt;&gt;"x"),0,
IF($F80=0,0,
IF(CM$4&lt;'2.1 Kraftwerk allgemein'!$F$16,0,
IF(CM$4='2.1 Kraftwerk allgemein'!$F$16,'2.5 CAPEX'!$J83/$F80,
IF(CM$4&lt;'2.1 Kraftwerk allgemein'!$F$16+$F80,
('2.5 CAPEX'!$J83+SUM(OFFSET('2.5 CAPEX'!CR83,0,-MIN(MAX($F80-1-('2.1 Kraftwerk allgemein'!$F$16-'1.1 Allgemein'!$I$22+1),0),COLUMN(CD80)-1-('2.1 Kraftwerk allgemein'!$F$16-'1.1 Allgemein'!$I$22+1)),1,MIN(MAX($F80-('2.1 Kraftwerk allgemein'!$F$16-'1.1 Allgemein'!$I$22+1),1),COLUMN(CD80)-('2.1 Kraftwerk allgemein'!$F$16-'1.1 Allgemein'!$I$22+1)))))/$F80,
SUM(OFFSET('2.5 CAPEX'!CR83,0,-MIN($F80-1,COLUMN(CD80)-1),1,MIN($F80,COLUMN(CD80))))/$F80)))))))</f>
        <v>0</v>
      </c>
      <c r="CN80" s="199">
        <f ca="1">IF('2.1 Kraftwerk allgemein'!$F$15&lt;'1.1 Allgemein'!$I$22,
IF(OR(ISNUMBER($D80)=FALSE,$F80=""),"",
IF(AND('2.5 CAPEX'!$L83&lt;&gt;"x",'2.5 CAPEX'!$M83&lt;&gt;"x"),0,
IF($F80=0,0,
IF(CN$4&lt;'2.1 Kraftwerk allgemein'!$F$16,0,
IF(CN$4='2.1 Kraftwerk allgemein'!$F$16,'2.5 CAPEX'!$J83/$F80,
IF(CN$4&lt;'2.1 Kraftwerk allgemein'!$F$16+$F80,
('2.5 CAPEX'!$J83+SUM(OFFSET('2.5 CAPEX'!CS83,0,-MIN(MAX($F80-1-('2.1 Kraftwerk allgemein'!$F$16-'2.1 Kraftwerk allgemein'!$F$15+1),0),COLUMN(CE80)-1-('2.1 Kraftwerk allgemein'!$F$16-'2.1 Kraftwerk allgemein'!$F$15+1)),1,MIN(MAX($F80-('2.1 Kraftwerk allgemein'!$F$16-'2.1 Kraftwerk allgemein'!$F$15+1),1),COLUMN(CE80)-('2.1 Kraftwerk allgemein'!$F$16-'2.1 Kraftwerk allgemein'!$F$15+1)))))/$F80,
SUM(OFFSET('2.5 CAPEX'!CS83,0,-MIN($F80-1,COLUMN(CE80)-1),1,MIN($F80,COLUMN(CE80))))/$F80)))))),
IF(OR(ISNUMBER($D80)=FALSE,$F80=""),"",
IF(AND('2.5 CAPEX'!$L83&lt;&gt;"x",'2.5 CAPEX'!$M83&lt;&gt;"x"),0,
IF($F80=0,0,
IF(CN$4&lt;'2.1 Kraftwerk allgemein'!$F$16,0,
IF(CN$4='2.1 Kraftwerk allgemein'!$F$16,'2.5 CAPEX'!$J83/$F80,
IF(CN$4&lt;'2.1 Kraftwerk allgemein'!$F$16+$F80,
('2.5 CAPEX'!$J83+SUM(OFFSET('2.5 CAPEX'!CS83,0,-MIN(MAX($F80-1-('2.1 Kraftwerk allgemein'!$F$16-'1.1 Allgemein'!$I$22+1),0),COLUMN(CE80)-1-('2.1 Kraftwerk allgemein'!$F$16-'1.1 Allgemein'!$I$22+1)),1,MIN(MAX($F80-('2.1 Kraftwerk allgemein'!$F$16-'1.1 Allgemein'!$I$22+1),1),COLUMN(CE80)-('2.1 Kraftwerk allgemein'!$F$16-'1.1 Allgemein'!$I$22+1)))))/$F80,
SUM(OFFSET('2.5 CAPEX'!CS83,0,-MIN($F80-1,COLUMN(CE80)-1),1,MIN($F80,COLUMN(CE80))))/$F80)))))))</f>
        <v>0</v>
      </c>
      <c r="CO80" s="199">
        <f ca="1">IF('2.1 Kraftwerk allgemein'!$F$15&lt;'1.1 Allgemein'!$I$22,
IF(OR(ISNUMBER($D80)=FALSE,$F80=""),"",
IF(AND('2.5 CAPEX'!$L83&lt;&gt;"x",'2.5 CAPEX'!$M83&lt;&gt;"x"),0,
IF($F80=0,0,
IF(CO$4&lt;'2.1 Kraftwerk allgemein'!$F$16,0,
IF(CO$4='2.1 Kraftwerk allgemein'!$F$16,'2.5 CAPEX'!$J83/$F80,
IF(CO$4&lt;'2.1 Kraftwerk allgemein'!$F$16+$F80,
('2.5 CAPEX'!$J83+SUM(OFFSET('2.5 CAPEX'!CT83,0,-MIN(MAX($F80-1-('2.1 Kraftwerk allgemein'!$F$16-'2.1 Kraftwerk allgemein'!$F$15+1),0),COLUMN(CF80)-1-('2.1 Kraftwerk allgemein'!$F$16-'2.1 Kraftwerk allgemein'!$F$15+1)),1,MIN(MAX($F80-('2.1 Kraftwerk allgemein'!$F$16-'2.1 Kraftwerk allgemein'!$F$15+1),1),COLUMN(CF80)-('2.1 Kraftwerk allgemein'!$F$16-'2.1 Kraftwerk allgemein'!$F$15+1)))))/$F80,
SUM(OFFSET('2.5 CAPEX'!CT83,0,-MIN($F80-1,COLUMN(CF80)-1),1,MIN($F80,COLUMN(CF80))))/$F80)))))),
IF(OR(ISNUMBER($D80)=FALSE,$F80=""),"",
IF(AND('2.5 CAPEX'!$L83&lt;&gt;"x",'2.5 CAPEX'!$M83&lt;&gt;"x"),0,
IF($F80=0,0,
IF(CO$4&lt;'2.1 Kraftwerk allgemein'!$F$16,0,
IF(CO$4='2.1 Kraftwerk allgemein'!$F$16,'2.5 CAPEX'!$J83/$F80,
IF(CO$4&lt;'2.1 Kraftwerk allgemein'!$F$16+$F80,
('2.5 CAPEX'!$J83+SUM(OFFSET('2.5 CAPEX'!CT83,0,-MIN(MAX($F80-1-('2.1 Kraftwerk allgemein'!$F$16-'1.1 Allgemein'!$I$22+1),0),COLUMN(CF80)-1-('2.1 Kraftwerk allgemein'!$F$16-'1.1 Allgemein'!$I$22+1)),1,MIN(MAX($F80-('2.1 Kraftwerk allgemein'!$F$16-'1.1 Allgemein'!$I$22+1),1),COLUMN(CF80)-('2.1 Kraftwerk allgemein'!$F$16-'1.1 Allgemein'!$I$22+1)))))/$F80,
SUM(OFFSET('2.5 CAPEX'!CT83,0,-MIN($F80-1,COLUMN(CF80)-1),1,MIN($F80,COLUMN(CF80))))/$F80)))))))</f>
        <v>0</v>
      </c>
      <c r="CP80" s="199">
        <f ca="1">IF('2.1 Kraftwerk allgemein'!$F$15&lt;'1.1 Allgemein'!$I$22,
IF(OR(ISNUMBER($D80)=FALSE,$F80=""),"",
IF(AND('2.5 CAPEX'!$L83&lt;&gt;"x",'2.5 CAPEX'!$M83&lt;&gt;"x"),0,
IF($F80=0,0,
IF(CP$4&lt;'2.1 Kraftwerk allgemein'!$F$16,0,
IF(CP$4='2.1 Kraftwerk allgemein'!$F$16,'2.5 CAPEX'!$J83/$F80,
IF(CP$4&lt;'2.1 Kraftwerk allgemein'!$F$16+$F80,
('2.5 CAPEX'!$J83+SUM(OFFSET('2.5 CAPEX'!CU83,0,-MIN(MAX($F80-1-('2.1 Kraftwerk allgemein'!$F$16-'2.1 Kraftwerk allgemein'!$F$15+1),0),COLUMN(CG80)-1-('2.1 Kraftwerk allgemein'!$F$16-'2.1 Kraftwerk allgemein'!$F$15+1)),1,MIN(MAX($F80-('2.1 Kraftwerk allgemein'!$F$16-'2.1 Kraftwerk allgemein'!$F$15+1),1),COLUMN(CG80)-('2.1 Kraftwerk allgemein'!$F$16-'2.1 Kraftwerk allgemein'!$F$15+1)))))/$F80,
SUM(OFFSET('2.5 CAPEX'!CU83,0,-MIN($F80-1,COLUMN(CG80)-1),1,MIN($F80,COLUMN(CG80))))/$F80)))))),
IF(OR(ISNUMBER($D80)=FALSE,$F80=""),"",
IF(AND('2.5 CAPEX'!$L83&lt;&gt;"x",'2.5 CAPEX'!$M83&lt;&gt;"x"),0,
IF($F80=0,0,
IF(CP$4&lt;'2.1 Kraftwerk allgemein'!$F$16,0,
IF(CP$4='2.1 Kraftwerk allgemein'!$F$16,'2.5 CAPEX'!$J83/$F80,
IF(CP$4&lt;'2.1 Kraftwerk allgemein'!$F$16+$F80,
('2.5 CAPEX'!$J83+SUM(OFFSET('2.5 CAPEX'!CU83,0,-MIN(MAX($F80-1-('2.1 Kraftwerk allgemein'!$F$16-'1.1 Allgemein'!$I$22+1),0),COLUMN(CG80)-1-('2.1 Kraftwerk allgemein'!$F$16-'1.1 Allgemein'!$I$22+1)),1,MIN(MAX($F80-('2.1 Kraftwerk allgemein'!$F$16-'1.1 Allgemein'!$I$22+1),1),COLUMN(CG80)-('2.1 Kraftwerk allgemein'!$F$16-'1.1 Allgemein'!$I$22+1)))))/$F80,
SUM(OFFSET('2.5 CAPEX'!CU83,0,-MIN($F80-1,COLUMN(CG80)-1),1,MIN($F80,COLUMN(CG80))))/$F80)))))))</f>
        <v>0</v>
      </c>
      <c r="CQ80" s="199">
        <f ca="1">IF('2.1 Kraftwerk allgemein'!$F$15&lt;'1.1 Allgemein'!$I$22,
IF(OR(ISNUMBER($D80)=FALSE,$F80=""),"",
IF(AND('2.5 CAPEX'!$L83&lt;&gt;"x",'2.5 CAPEX'!$M83&lt;&gt;"x"),0,
IF($F80=0,0,
IF(CQ$4&lt;'2.1 Kraftwerk allgemein'!$F$16,0,
IF(CQ$4='2.1 Kraftwerk allgemein'!$F$16,'2.5 CAPEX'!$J83/$F80,
IF(CQ$4&lt;'2.1 Kraftwerk allgemein'!$F$16+$F80,
('2.5 CAPEX'!$J83+SUM(OFFSET('2.5 CAPEX'!CV83,0,-MIN(MAX($F80-1-('2.1 Kraftwerk allgemein'!$F$16-'2.1 Kraftwerk allgemein'!$F$15+1),0),COLUMN(CH80)-1-('2.1 Kraftwerk allgemein'!$F$16-'2.1 Kraftwerk allgemein'!$F$15+1)),1,MIN(MAX($F80-('2.1 Kraftwerk allgemein'!$F$16-'2.1 Kraftwerk allgemein'!$F$15+1),1),COLUMN(CH80)-('2.1 Kraftwerk allgemein'!$F$16-'2.1 Kraftwerk allgemein'!$F$15+1)))))/$F80,
SUM(OFFSET('2.5 CAPEX'!CV83,0,-MIN($F80-1,COLUMN(CH80)-1),1,MIN($F80,COLUMN(CH80))))/$F80)))))),
IF(OR(ISNUMBER($D80)=FALSE,$F80=""),"",
IF(AND('2.5 CAPEX'!$L83&lt;&gt;"x",'2.5 CAPEX'!$M83&lt;&gt;"x"),0,
IF($F80=0,0,
IF(CQ$4&lt;'2.1 Kraftwerk allgemein'!$F$16,0,
IF(CQ$4='2.1 Kraftwerk allgemein'!$F$16,'2.5 CAPEX'!$J83/$F80,
IF(CQ$4&lt;'2.1 Kraftwerk allgemein'!$F$16+$F80,
('2.5 CAPEX'!$J83+SUM(OFFSET('2.5 CAPEX'!CV83,0,-MIN(MAX($F80-1-('2.1 Kraftwerk allgemein'!$F$16-'1.1 Allgemein'!$I$22+1),0),COLUMN(CH80)-1-('2.1 Kraftwerk allgemein'!$F$16-'1.1 Allgemein'!$I$22+1)),1,MIN(MAX($F80-('2.1 Kraftwerk allgemein'!$F$16-'1.1 Allgemein'!$I$22+1),1),COLUMN(CH80)-('2.1 Kraftwerk allgemein'!$F$16-'1.1 Allgemein'!$I$22+1)))))/$F80,
SUM(OFFSET('2.5 CAPEX'!CV83,0,-MIN($F80-1,COLUMN(CH80)-1),1,MIN($F80,COLUMN(CH80))))/$F80)))))))</f>
        <v>0</v>
      </c>
      <c r="CR80" s="199">
        <f ca="1">IF('2.1 Kraftwerk allgemein'!$F$15&lt;'1.1 Allgemein'!$I$22,
IF(OR(ISNUMBER($D80)=FALSE,$F80=""),"",
IF(AND('2.5 CAPEX'!$L83&lt;&gt;"x",'2.5 CAPEX'!$M83&lt;&gt;"x"),0,
IF($F80=0,0,
IF(CR$4&lt;'2.1 Kraftwerk allgemein'!$F$16,0,
IF(CR$4='2.1 Kraftwerk allgemein'!$F$16,'2.5 CAPEX'!$J83/$F80,
IF(CR$4&lt;'2.1 Kraftwerk allgemein'!$F$16+$F80,
('2.5 CAPEX'!$J83+SUM(OFFSET('2.5 CAPEX'!CW83,0,-MIN(MAX($F80-1-('2.1 Kraftwerk allgemein'!$F$16-'2.1 Kraftwerk allgemein'!$F$15+1),0),COLUMN(CI80)-1-('2.1 Kraftwerk allgemein'!$F$16-'2.1 Kraftwerk allgemein'!$F$15+1)),1,MIN(MAX($F80-('2.1 Kraftwerk allgemein'!$F$16-'2.1 Kraftwerk allgemein'!$F$15+1),1),COLUMN(CI80)-('2.1 Kraftwerk allgemein'!$F$16-'2.1 Kraftwerk allgemein'!$F$15+1)))))/$F80,
SUM(OFFSET('2.5 CAPEX'!CW83,0,-MIN($F80-1,COLUMN(CI80)-1),1,MIN($F80,COLUMN(CI80))))/$F80)))))),
IF(OR(ISNUMBER($D80)=FALSE,$F80=""),"",
IF(AND('2.5 CAPEX'!$L83&lt;&gt;"x",'2.5 CAPEX'!$M83&lt;&gt;"x"),0,
IF($F80=0,0,
IF(CR$4&lt;'2.1 Kraftwerk allgemein'!$F$16,0,
IF(CR$4='2.1 Kraftwerk allgemein'!$F$16,'2.5 CAPEX'!$J83/$F80,
IF(CR$4&lt;'2.1 Kraftwerk allgemein'!$F$16+$F80,
('2.5 CAPEX'!$J83+SUM(OFFSET('2.5 CAPEX'!CW83,0,-MIN(MAX($F80-1-('2.1 Kraftwerk allgemein'!$F$16-'1.1 Allgemein'!$I$22+1),0),COLUMN(CI80)-1-('2.1 Kraftwerk allgemein'!$F$16-'1.1 Allgemein'!$I$22+1)),1,MIN(MAX($F80-('2.1 Kraftwerk allgemein'!$F$16-'1.1 Allgemein'!$I$22+1),1),COLUMN(CI80)-('2.1 Kraftwerk allgemein'!$F$16-'1.1 Allgemein'!$I$22+1)))))/$F80,
SUM(OFFSET('2.5 CAPEX'!CW83,0,-MIN($F80-1,COLUMN(CI80)-1),1,MIN($F80,COLUMN(CI80))))/$F80)))))))</f>
        <v>0</v>
      </c>
      <c r="CS80" s="199">
        <f ca="1">IF('2.1 Kraftwerk allgemein'!$F$15&lt;'1.1 Allgemein'!$I$22,
IF(OR(ISNUMBER($D80)=FALSE,$F80=""),"",
IF(AND('2.5 CAPEX'!$L83&lt;&gt;"x",'2.5 CAPEX'!$M83&lt;&gt;"x"),0,
IF($F80=0,0,
IF(CS$4&lt;'2.1 Kraftwerk allgemein'!$F$16,0,
IF(CS$4='2.1 Kraftwerk allgemein'!$F$16,'2.5 CAPEX'!$J83/$F80,
IF(CS$4&lt;'2.1 Kraftwerk allgemein'!$F$16+$F80,
('2.5 CAPEX'!$J83+SUM(OFFSET('2.5 CAPEX'!CX83,0,-MIN(MAX($F80-1-('2.1 Kraftwerk allgemein'!$F$16-'2.1 Kraftwerk allgemein'!$F$15+1),0),COLUMN(CJ80)-1-('2.1 Kraftwerk allgemein'!$F$16-'2.1 Kraftwerk allgemein'!$F$15+1)),1,MIN(MAX($F80-('2.1 Kraftwerk allgemein'!$F$16-'2.1 Kraftwerk allgemein'!$F$15+1),1),COLUMN(CJ80)-('2.1 Kraftwerk allgemein'!$F$16-'2.1 Kraftwerk allgemein'!$F$15+1)))))/$F80,
SUM(OFFSET('2.5 CAPEX'!CX83,0,-MIN($F80-1,COLUMN(CJ80)-1),1,MIN($F80,COLUMN(CJ80))))/$F80)))))),
IF(OR(ISNUMBER($D80)=FALSE,$F80=""),"",
IF(AND('2.5 CAPEX'!$L83&lt;&gt;"x",'2.5 CAPEX'!$M83&lt;&gt;"x"),0,
IF($F80=0,0,
IF(CS$4&lt;'2.1 Kraftwerk allgemein'!$F$16,0,
IF(CS$4='2.1 Kraftwerk allgemein'!$F$16,'2.5 CAPEX'!$J83/$F80,
IF(CS$4&lt;'2.1 Kraftwerk allgemein'!$F$16+$F80,
('2.5 CAPEX'!$J83+SUM(OFFSET('2.5 CAPEX'!CX83,0,-MIN(MAX($F80-1-('2.1 Kraftwerk allgemein'!$F$16-'1.1 Allgemein'!$I$22+1),0),COLUMN(CJ80)-1-('2.1 Kraftwerk allgemein'!$F$16-'1.1 Allgemein'!$I$22+1)),1,MIN(MAX($F80-('2.1 Kraftwerk allgemein'!$F$16-'1.1 Allgemein'!$I$22+1),1),COLUMN(CJ80)-('2.1 Kraftwerk allgemein'!$F$16-'1.1 Allgemein'!$I$22+1)))))/$F80,
SUM(OFFSET('2.5 CAPEX'!CX83,0,-MIN($F80-1,COLUMN(CJ80)-1),1,MIN($F80,COLUMN(CJ80))))/$F80)))))))</f>
        <v>0</v>
      </c>
      <c r="CT80" s="199">
        <f ca="1">IF('2.1 Kraftwerk allgemein'!$F$15&lt;'1.1 Allgemein'!$I$22,
IF(OR(ISNUMBER($D80)=FALSE,$F80=""),"",
IF(AND('2.5 CAPEX'!$L83&lt;&gt;"x",'2.5 CAPEX'!$M83&lt;&gt;"x"),0,
IF($F80=0,0,
IF(CT$4&lt;'2.1 Kraftwerk allgemein'!$F$16,0,
IF(CT$4='2.1 Kraftwerk allgemein'!$F$16,'2.5 CAPEX'!$J83/$F80,
IF(CT$4&lt;'2.1 Kraftwerk allgemein'!$F$16+$F80,
('2.5 CAPEX'!$J83+SUM(OFFSET('2.5 CAPEX'!CY83,0,-MIN(MAX($F80-1-('2.1 Kraftwerk allgemein'!$F$16-'2.1 Kraftwerk allgemein'!$F$15+1),0),COLUMN(CK80)-1-('2.1 Kraftwerk allgemein'!$F$16-'2.1 Kraftwerk allgemein'!$F$15+1)),1,MIN(MAX($F80-('2.1 Kraftwerk allgemein'!$F$16-'2.1 Kraftwerk allgemein'!$F$15+1),1),COLUMN(CK80)-('2.1 Kraftwerk allgemein'!$F$16-'2.1 Kraftwerk allgemein'!$F$15+1)))))/$F80,
SUM(OFFSET('2.5 CAPEX'!CY83,0,-MIN($F80-1,COLUMN(CK80)-1),1,MIN($F80,COLUMN(CK80))))/$F80)))))),
IF(OR(ISNUMBER($D80)=FALSE,$F80=""),"",
IF(AND('2.5 CAPEX'!$L83&lt;&gt;"x",'2.5 CAPEX'!$M83&lt;&gt;"x"),0,
IF($F80=0,0,
IF(CT$4&lt;'2.1 Kraftwerk allgemein'!$F$16,0,
IF(CT$4='2.1 Kraftwerk allgemein'!$F$16,'2.5 CAPEX'!$J83/$F80,
IF(CT$4&lt;'2.1 Kraftwerk allgemein'!$F$16+$F80,
('2.5 CAPEX'!$J83+SUM(OFFSET('2.5 CAPEX'!CY83,0,-MIN(MAX($F80-1-('2.1 Kraftwerk allgemein'!$F$16-'1.1 Allgemein'!$I$22+1),0),COLUMN(CK80)-1-('2.1 Kraftwerk allgemein'!$F$16-'1.1 Allgemein'!$I$22+1)),1,MIN(MAX($F80-('2.1 Kraftwerk allgemein'!$F$16-'1.1 Allgemein'!$I$22+1),1),COLUMN(CK80)-('2.1 Kraftwerk allgemein'!$F$16-'1.1 Allgemein'!$I$22+1)))))/$F80,
SUM(OFFSET('2.5 CAPEX'!CY83,0,-MIN($F80-1,COLUMN(CK80)-1),1,MIN($F80,COLUMN(CK80))))/$F80)))))))</f>
        <v>0</v>
      </c>
      <c r="CU80" s="199">
        <f ca="1">IF('2.1 Kraftwerk allgemein'!$F$15&lt;'1.1 Allgemein'!$I$22,
IF(OR(ISNUMBER($D80)=FALSE,$F80=""),"",
IF(AND('2.5 CAPEX'!$L83&lt;&gt;"x",'2.5 CAPEX'!$M83&lt;&gt;"x"),0,
IF($F80=0,0,
IF(CU$4&lt;'2.1 Kraftwerk allgemein'!$F$16,0,
IF(CU$4='2.1 Kraftwerk allgemein'!$F$16,'2.5 CAPEX'!$J83/$F80,
IF(CU$4&lt;'2.1 Kraftwerk allgemein'!$F$16+$F80,
('2.5 CAPEX'!$J83+SUM(OFFSET('2.5 CAPEX'!CZ83,0,-MIN(MAX($F80-1-('2.1 Kraftwerk allgemein'!$F$16-'2.1 Kraftwerk allgemein'!$F$15+1),0),COLUMN(CL80)-1-('2.1 Kraftwerk allgemein'!$F$16-'2.1 Kraftwerk allgemein'!$F$15+1)),1,MIN(MAX($F80-('2.1 Kraftwerk allgemein'!$F$16-'2.1 Kraftwerk allgemein'!$F$15+1),1),COLUMN(CL80)-('2.1 Kraftwerk allgemein'!$F$16-'2.1 Kraftwerk allgemein'!$F$15+1)))))/$F80,
SUM(OFFSET('2.5 CAPEX'!CZ83,0,-MIN($F80-1,COLUMN(CL80)-1),1,MIN($F80,COLUMN(CL80))))/$F80)))))),
IF(OR(ISNUMBER($D80)=FALSE,$F80=""),"",
IF(AND('2.5 CAPEX'!$L83&lt;&gt;"x",'2.5 CAPEX'!$M83&lt;&gt;"x"),0,
IF($F80=0,0,
IF(CU$4&lt;'2.1 Kraftwerk allgemein'!$F$16,0,
IF(CU$4='2.1 Kraftwerk allgemein'!$F$16,'2.5 CAPEX'!$J83/$F80,
IF(CU$4&lt;'2.1 Kraftwerk allgemein'!$F$16+$F80,
('2.5 CAPEX'!$J83+SUM(OFFSET('2.5 CAPEX'!CZ83,0,-MIN(MAX($F80-1-('2.1 Kraftwerk allgemein'!$F$16-'1.1 Allgemein'!$I$22+1),0),COLUMN(CL80)-1-('2.1 Kraftwerk allgemein'!$F$16-'1.1 Allgemein'!$I$22+1)),1,MIN(MAX($F80-('2.1 Kraftwerk allgemein'!$F$16-'1.1 Allgemein'!$I$22+1),1),COLUMN(CL80)-('2.1 Kraftwerk allgemein'!$F$16-'1.1 Allgemein'!$I$22+1)))))/$F80,
SUM(OFFSET('2.5 CAPEX'!CZ83,0,-MIN($F80-1,COLUMN(CL80)-1),1,MIN($F80,COLUMN(CL80))))/$F80)))))))</f>
        <v>0</v>
      </c>
      <c r="CV80" s="199">
        <f ca="1">IF('2.1 Kraftwerk allgemein'!$F$15&lt;'1.1 Allgemein'!$I$22,
IF(OR(ISNUMBER($D80)=FALSE,$F80=""),"",
IF(AND('2.5 CAPEX'!$L83&lt;&gt;"x",'2.5 CAPEX'!$M83&lt;&gt;"x"),0,
IF($F80=0,0,
IF(CV$4&lt;'2.1 Kraftwerk allgemein'!$F$16,0,
IF(CV$4='2.1 Kraftwerk allgemein'!$F$16,'2.5 CAPEX'!$J83/$F80,
IF(CV$4&lt;'2.1 Kraftwerk allgemein'!$F$16+$F80,
('2.5 CAPEX'!$J83+SUM(OFFSET('2.5 CAPEX'!DA83,0,-MIN(MAX($F80-1-('2.1 Kraftwerk allgemein'!$F$16-'2.1 Kraftwerk allgemein'!$F$15+1),0),COLUMN(CM80)-1-('2.1 Kraftwerk allgemein'!$F$16-'2.1 Kraftwerk allgemein'!$F$15+1)),1,MIN(MAX($F80-('2.1 Kraftwerk allgemein'!$F$16-'2.1 Kraftwerk allgemein'!$F$15+1),1),COLUMN(CM80)-('2.1 Kraftwerk allgemein'!$F$16-'2.1 Kraftwerk allgemein'!$F$15+1)))))/$F80,
SUM(OFFSET('2.5 CAPEX'!DA83,0,-MIN($F80-1,COLUMN(CM80)-1),1,MIN($F80,COLUMN(CM80))))/$F80)))))),
IF(OR(ISNUMBER($D80)=FALSE,$F80=""),"",
IF(AND('2.5 CAPEX'!$L83&lt;&gt;"x",'2.5 CAPEX'!$M83&lt;&gt;"x"),0,
IF($F80=0,0,
IF(CV$4&lt;'2.1 Kraftwerk allgemein'!$F$16,0,
IF(CV$4='2.1 Kraftwerk allgemein'!$F$16,'2.5 CAPEX'!$J83/$F80,
IF(CV$4&lt;'2.1 Kraftwerk allgemein'!$F$16+$F80,
('2.5 CAPEX'!$J83+SUM(OFFSET('2.5 CAPEX'!DA83,0,-MIN(MAX($F80-1-('2.1 Kraftwerk allgemein'!$F$16-'1.1 Allgemein'!$I$22+1),0),COLUMN(CM80)-1-('2.1 Kraftwerk allgemein'!$F$16-'1.1 Allgemein'!$I$22+1)),1,MIN(MAX($F80-('2.1 Kraftwerk allgemein'!$F$16-'1.1 Allgemein'!$I$22+1),1),COLUMN(CM80)-('2.1 Kraftwerk allgemein'!$F$16-'1.1 Allgemein'!$I$22+1)))))/$F80,
SUM(OFFSET('2.5 CAPEX'!DA83,0,-MIN($F80-1,COLUMN(CM80)-1),1,MIN($F80,COLUMN(CM80))))/$F80)))))))</f>
        <v>0</v>
      </c>
      <c r="CW80" s="199">
        <f ca="1">IF('2.1 Kraftwerk allgemein'!$F$15&lt;'1.1 Allgemein'!$I$22,
IF(OR(ISNUMBER($D80)=FALSE,$F80=""),"",
IF(AND('2.5 CAPEX'!$L83&lt;&gt;"x",'2.5 CAPEX'!$M83&lt;&gt;"x"),0,
IF($F80=0,0,
IF(CW$4&lt;'2.1 Kraftwerk allgemein'!$F$16,0,
IF(CW$4='2.1 Kraftwerk allgemein'!$F$16,'2.5 CAPEX'!$J83/$F80,
IF(CW$4&lt;'2.1 Kraftwerk allgemein'!$F$16+$F80,
('2.5 CAPEX'!$J83+SUM(OFFSET('2.5 CAPEX'!DB83,0,-MIN(MAX($F80-1-('2.1 Kraftwerk allgemein'!$F$16-'2.1 Kraftwerk allgemein'!$F$15+1),0),COLUMN(CN80)-1-('2.1 Kraftwerk allgemein'!$F$16-'2.1 Kraftwerk allgemein'!$F$15+1)),1,MIN(MAX($F80-('2.1 Kraftwerk allgemein'!$F$16-'2.1 Kraftwerk allgemein'!$F$15+1),1),COLUMN(CN80)-('2.1 Kraftwerk allgemein'!$F$16-'2.1 Kraftwerk allgemein'!$F$15+1)))))/$F80,
SUM(OFFSET('2.5 CAPEX'!DB83,0,-MIN($F80-1,COLUMN(CN80)-1),1,MIN($F80,COLUMN(CN80))))/$F80)))))),
IF(OR(ISNUMBER($D80)=FALSE,$F80=""),"",
IF(AND('2.5 CAPEX'!$L83&lt;&gt;"x",'2.5 CAPEX'!$M83&lt;&gt;"x"),0,
IF($F80=0,0,
IF(CW$4&lt;'2.1 Kraftwerk allgemein'!$F$16,0,
IF(CW$4='2.1 Kraftwerk allgemein'!$F$16,'2.5 CAPEX'!$J83/$F80,
IF(CW$4&lt;'2.1 Kraftwerk allgemein'!$F$16+$F80,
('2.5 CAPEX'!$J83+SUM(OFFSET('2.5 CAPEX'!DB83,0,-MIN(MAX($F80-1-('2.1 Kraftwerk allgemein'!$F$16-'1.1 Allgemein'!$I$22+1),0),COLUMN(CN80)-1-('2.1 Kraftwerk allgemein'!$F$16-'1.1 Allgemein'!$I$22+1)),1,MIN(MAX($F80-('2.1 Kraftwerk allgemein'!$F$16-'1.1 Allgemein'!$I$22+1),1),COLUMN(CN80)-('2.1 Kraftwerk allgemein'!$F$16-'1.1 Allgemein'!$I$22+1)))))/$F80,
SUM(OFFSET('2.5 CAPEX'!DB83,0,-MIN($F80-1,COLUMN(CN80)-1),1,MIN($F80,COLUMN(CN80))))/$F80)))))))</f>
        <v>0</v>
      </c>
      <c r="CX80" s="199">
        <f ca="1">IF('2.1 Kraftwerk allgemein'!$F$15&lt;'1.1 Allgemein'!$I$22,
IF(OR(ISNUMBER($D80)=FALSE,$F80=""),"",
IF(AND('2.5 CAPEX'!$L83&lt;&gt;"x",'2.5 CAPEX'!$M83&lt;&gt;"x"),0,
IF($F80=0,0,
IF(CX$4&lt;'2.1 Kraftwerk allgemein'!$F$16,0,
IF(CX$4='2.1 Kraftwerk allgemein'!$F$16,'2.5 CAPEX'!$J83/$F80,
IF(CX$4&lt;'2.1 Kraftwerk allgemein'!$F$16+$F80,
('2.5 CAPEX'!$J83+SUM(OFFSET('2.5 CAPEX'!DC83,0,-MIN(MAX($F80-1-('2.1 Kraftwerk allgemein'!$F$16-'2.1 Kraftwerk allgemein'!$F$15+1),0),COLUMN(CO80)-1-('2.1 Kraftwerk allgemein'!$F$16-'2.1 Kraftwerk allgemein'!$F$15+1)),1,MIN(MAX($F80-('2.1 Kraftwerk allgemein'!$F$16-'2.1 Kraftwerk allgemein'!$F$15+1),1),COLUMN(CO80)-('2.1 Kraftwerk allgemein'!$F$16-'2.1 Kraftwerk allgemein'!$F$15+1)))))/$F80,
SUM(OFFSET('2.5 CAPEX'!DC83,0,-MIN($F80-1,COLUMN(CO80)-1),1,MIN($F80,COLUMN(CO80))))/$F80)))))),
IF(OR(ISNUMBER($D80)=FALSE,$F80=""),"",
IF(AND('2.5 CAPEX'!$L83&lt;&gt;"x",'2.5 CAPEX'!$M83&lt;&gt;"x"),0,
IF($F80=0,0,
IF(CX$4&lt;'2.1 Kraftwerk allgemein'!$F$16,0,
IF(CX$4='2.1 Kraftwerk allgemein'!$F$16,'2.5 CAPEX'!$J83/$F80,
IF(CX$4&lt;'2.1 Kraftwerk allgemein'!$F$16+$F80,
('2.5 CAPEX'!$J83+SUM(OFFSET('2.5 CAPEX'!DC83,0,-MIN(MAX($F80-1-('2.1 Kraftwerk allgemein'!$F$16-'1.1 Allgemein'!$I$22+1),0),COLUMN(CO80)-1-('2.1 Kraftwerk allgemein'!$F$16-'1.1 Allgemein'!$I$22+1)),1,MIN(MAX($F80-('2.1 Kraftwerk allgemein'!$F$16-'1.1 Allgemein'!$I$22+1),1),COLUMN(CO80)-('2.1 Kraftwerk allgemein'!$F$16-'1.1 Allgemein'!$I$22+1)))))/$F80,
SUM(OFFSET('2.5 CAPEX'!DC83,0,-MIN($F80-1,COLUMN(CO80)-1),1,MIN($F80,COLUMN(CO80))))/$F80)))))))</f>
        <v>0</v>
      </c>
      <c r="CY80" s="199">
        <f ca="1">IF('2.1 Kraftwerk allgemein'!$F$15&lt;'1.1 Allgemein'!$I$22,
IF(OR(ISNUMBER($D80)=FALSE,$F80=""),"",
IF(AND('2.5 CAPEX'!$L83&lt;&gt;"x",'2.5 CAPEX'!$M83&lt;&gt;"x"),0,
IF($F80=0,0,
IF(CY$4&lt;'2.1 Kraftwerk allgemein'!$F$16,0,
IF(CY$4='2.1 Kraftwerk allgemein'!$F$16,'2.5 CAPEX'!$J83/$F80,
IF(CY$4&lt;'2.1 Kraftwerk allgemein'!$F$16+$F80,
('2.5 CAPEX'!$J83+SUM(OFFSET('2.5 CAPEX'!DD83,0,-MIN(MAX($F80-1-('2.1 Kraftwerk allgemein'!$F$16-'2.1 Kraftwerk allgemein'!$F$15+1),0),COLUMN(CP80)-1-('2.1 Kraftwerk allgemein'!$F$16-'2.1 Kraftwerk allgemein'!$F$15+1)),1,MIN(MAX($F80-('2.1 Kraftwerk allgemein'!$F$16-'2.1 Kraftwerk allgemein'!$F$15+1),1),COLUMN(CP80)-('2.1 Kraftwerk allgemein'!$F$16-'2.1 Kraftwerk allgemein'!$F$15+1)))))/$F80,
SUM(OFFSET('2.5 CAPEX'!DD83,0,-MIN($F80-1,COLUMN(CP80)-1),1,MIN($F80,COLUMN(CP80))))/$F80)))))),
IF(OR(ISNUMBER($D80)=FALSE,$F80=""),"",
IF(AND('2.5 CAPEX'!$L83&lt;&gt;"x",'2.5 CAPEX'!$M83&lt;&gt;"x"),0,
IF($F80=0,0,
IF(CY$4&lt;'2.1 Kraftwerk allgemein'!$F$16,0,
IF(CY$4='2.1 Kraftwerk allgemein'!$F$16,'2.5 CAPEX'!$J83/$F80,
IF(CY$4&lt;'2.1 Kraftwerk allgemein'!$F$16+$F80,
('2.5 CAPEX'!$J83+SUM(OFFSET('2.5 CAPEX'!DD83,0,-MIN(MAX($F80-1-('2.1 Kraftwerk allgemein'!$F$16-'1.1 Allgemein'!$I$22+1),0),COLUMN(CP80)-1-('2.1 Kraftwerk allgemein'!$F$16-'1.1 Allgemein'!$I$22+1)),1,MIN(MAX($F80-('2.1 Kraftwerk allgemein'!$F$16-'1.1 Allgemein'!$I$22+1),1),COLUMN(CP80)-('2.1 Kraftwerk allgemein'!$F$16-'1.1 Allgemein'!$I$22+1)))))/$F80,
SUM(OFFSET('2.5 CAPEX'!DD83,0,-MIN($F80-1,COLUMN(CP80)-1),1,MIN($F80,COLUMN(CP80))))/$F80)))))))</f>
        <v>0</v>
      </c>
      <c r="CZ80" s="199">
        <f ca="1">IF('2.1 Kraftwerk allgemein'!$F$15&lt;'1.1 Allgemein'!$I$22,
IF(OR(ISNUMBER($D80)=FALSE,$F80=""),"",
IF(AND('2.5 CAPEX'!$L83&lt;&gt;"x",'2.5 CAPEX'!$M83&lt;&gt;"x"),0,
IF($F80=0,0,
IF(CZ$4&lt;'2.1 Kraftwerk allgemein'!$F$16,0,
IF(CZ$4='2.1 Kraftwerk allgemein'!$F$16,'2.5 CAPEX'!$J83/$F80,
IF(CZ$4&lt;'2.1 Kraftwerk allgemein'!$F$16+$F80,
('2.5 CAPEX'!$J83+SUM(OFFSET('2.5 CAPEX'!DE83,0,-MIN(MAX($F80-1-('2.1 Kraftwerk allgemein'!$F$16-'2.1 Kraftwerk allgemein'!$F$15+1),0),COLUMN(CQ80)-1-('2.1 Kraftwerk allgemein'!$F$16-'2.1 Kraftwerk allgemein'!$F$15+1)),1,MIN(MAX($F80-('2.1 Kraftwerk allgemein'!$F$16-'2.1 Kraftwerk allgemein'!$F$15+1),1),COLUMN(CQ80)-('2.1 Kraftwerk allgemein'!$F$16-'2.1 Kraftwerk allgemein'!$F$15+1)))))/$F80,
SUM(OFFSET('2.5 CAPEX'!DE83,0,-MIN($F80-1,COLUMN(CQ80)-1),1,MIN($F80,COLUMN(CQ80))))/$F80)))))),
IF(OR(ISNUMBER($D80)=FALSE,$F80=""),"",
IF(AND('2.5 CAPEX'!$L83&lt;&gt;"x",'2.5 CAPEX'!$M83&lt;&gt;"x"),0,
IF($F80=0,0,
IF(CZ$4&lt;'2.1 Kraftwerk allgemein'!$F$16,0,
IF(CZ$4='2.1 Kraftwerk allgemein'!$F$16,'2.5 CAPEX'!$J83/$F80,
IF(CZ$4&lt;'2.1 Kraftwerk allgemein'!$F$16+$F80,
('2.5 CAPEX'!$J83+SUM(OFFSET('2.5 CAPEX'!DE83,0,-MIN(MAX($F80-1-('2.1 Kraftwerk allgemein'!$F$16-'1.1 Allgemein'!$I$22+1),0),COLUMN(CQ80)-1-('2.1 Kraftwerk allgemein'!$F$16-'1.1 Allgemein'!$I$22+1)),1,MIN(MAX($F80-('2.1 Kraftwerk allgemein'!$F$16-'1.1 Allgemein'!$I$22+1),1),COLUMN(CQ80)-('2.1 Kraftwerk allgemein'!$F$16-'1.1 Allgemein'!$I$22+1)))))/$F80,
SUM(OFFSET('2.5 CAPEX'!DE83,0,-MIN($F80-1,COLUMN(CQ80)-1),1,MIN($F80,COLUMN(CQ80))))/$F80)))))))</f>
        <v>0</v>
      </c>
      <c r="DA80" s="199">
        <f ca="1">IF('2.1 Kraftwerk allgemein'!$F$15&lt;'1.1 Allgemein'!$I$22,
IF(OR(ISNUMBER($D80)=FALSE,$F80=""),"",
IF(AND('2.5 CAPEX'!$L83&lt;&gt;"x",'2.5 CAPEX'!$M83&lt;&gt;"x"),0,
IF($F80=0,0,
IF(DA$4&lt;'2.1 Kraftwerk allgemein'!$F$16,0,
IF(DA$4='2.1 Kraftwerk allgemein'!$F$16,'2.5 CAPEX'!$J83/$F80,
IF(DA$4&lt;'2.1 Kraftwerk allgemein'!$F$16+$F80,
('2.5 CAPEX'!$J83+SUM(OFFSET('2.5 CAPEX'!DF83,0,-MIN(MAX($F80-1-('2.1 Kraftwerk allgemein'!$F$16-'2.1 Kraftwerk allgemein'!$F$15+1),0),COLUMN(CR80)-1-('2.1 Kraftwerk allgemein'!$F$16-'2.1 Kraftwerk allgemein'!$F$15+1)),1,MIN(MAX($F80-('2.1 Kraftwerk allgemein'!$F$16-'2.1 Kraftwerk allgemein'!$F$15+1),1),COLUMN(CR80)-('2.1 Kraftwerk allgemein'!$F$16-'2.1 Kraftwerk allgemein'!$F$15+1)))))/$F80,
SUM(OFFSET('2.5 CAPEX'!DF83,0,-MIN($F80-1,COLUMN(CR80)-1),1,MIN($F80,COLUMN(CR80))))/$F80)))))),
IF(OR(ISNUMBER($D80)=FALSE,$F80=""),"",
IF(AND('2.5 CAPEX'!$L83&lt;&gt;"x",'2.5 CAPEX'!$M83&lt;&gt;"x"),0,
IF($F80=0,0,
IF(DA$4&lt;'2.1 Kraftwerk allgemein'!$F$16,0,
IF(DA$4='2.1 Kraftwerk allgemein'!$F$16,'2.5 CAPEX'!$J83/$F80,
IF(DA$4&lt;'2.1 Kraftwerk allgemein'!$F$16+$F80,
('2.5 CAPEX'!$J83+SUM(OFFSET('2.5 CAPEX'!DF83,0,-MIN(MAX($F80-1-('2.1 Kraftwerk allgemein'!$F$16-'1.1 Allgemein'!$I$22+1),0),COLUMN(CR80)-1-('2.1 Kraftwerk allgemein'!$F$16-'1.1 Allgemein'!$I$22+1)),1,MIN(MAX($F80-('2.1 Kraftwerk allgemein'!$F$16-'1.1 Allgemein'!$I$22+1),1),COLUMN(CR80)-('2.1 Kraftwerk allgemein'!$F$16-'1.1 Allgemein'!$I$22+1)))))/$F80,
SUM(OFFSET('2.5 CAPEX'!DF83,0,-MIN($F80-1,COLUMN(CR80)-1),1,MIN($F80,COLUMN(CR80))))/$F80)))))))</f>
        <v>0</v>
      </c>
      <c r="DB80" s="199">
        <f ca="1">IF('2.1 Kraftwerk allgemein'!$F$15&lt;'1.1 Allgemein'!$I$22,
IF(OR(ISNUMBER($D80)=FALSE,$F80=""),"",
IF(AND('2.5 CAPEX'!$L83&lt;&gt;"x",'2.5 CAPEX'!$M83&lt;&gt;"x"),0,
IF($F80=0,0,
IF(DB$4&lt;'2.1 Kraftwerk allgemein'!$F$16,0,
IF(DB$4='2.1 Kraftwerk allgemein'!$F$16,'2.5 CAPEX'!$J83/$F80,
IF(DB$4&lt;'2.1 Kraftwerk allgemein'!$F$16+$F80,
('2.5 CAPEX'!$J83+SUM(OFFSET('2.5 CAPEX'!DG83,0,-MIN(MAX($F80-1-('2.1 Kraftwerk allgemein'!$F$16-'2.1 Kraftwerk allgemein'!$F$15+1),0),COLUMN(CS80)-1-('2.1 Kraftwerk allgemein'!$F$16-'2.1 Kraftwerk allgemein'!$F$15+1)),1,MIN(MAX($F80-('2.1 Kraftwerk allgemein'!$F$16-'2.1 Kraftwerk allgemein'!$F$15+1),1),COLUMN(CS80)-('2.1 Kraftwerk allgemein'!$F$16-'2.1 Kraftwerk allgemein'!$F$15+1)))))/$F80,
SUM(OFFSET('2.5 CAPEX'!DG83,0,-MIN($F80-1,COLUMN(CS80)-1),1,MIN($F80,COLUMN(CS80))))/$F80)))))),
IF(OR(ISNUMBER($D80)=FALSE,$F80=""),"",
IF(AND('2.5 CAPEX'!$L83&lt;&gt;"x",'2.5 CAPEX'!$M83&lt;&gt;"x"),0,
IF($F80=0,0,
IF(DB$4&lt;'2.1 Kraftwerk allgemein'!$F$16,0,
IF(DB$4='2.1 Kraftwerk allgemein'!$F$16,'2.5 CAPEX'!$J83/$F80,
IF(DB$4&lt;'2.1 Kraftwerk allgemein'!$F$16+$F80,
('2.5 CAPEX'!$J83+SUM(OFFSET('2.5 CAPEX'!DG83,0,-MIN(MAX($F80-1-('2.1 Kraftwerk allgemein'!$F$16-'1.1 Allgemein'!$I$22+1),0),COLUMN(CS80)-1-('2.1 Kraftwerk allgemein'!$F$16-'1.1 Allgemein'!$I$22+1)),1,MIN(MAX($F80-('2.1 Kraftwerk allgemein'!$F$16-'1.1 Allgemein'!$I$22+1),1),COLUMN(CS80)-('2.1 Kraftwerk allgemein'!$F$16-'1.1 Allgemein'!$I$22+1)))))/$F80,
SUM(OFFSET('2.5 CAPEX'!DG83,0,-MIN($F80-1,COLUMN(CS80)-1),1,MIN($F80,COLUMN(CS80))))/$F80)))))))</f>
        <v>0</v>
      </c>
      <c r="DC80" s="199">
        <f ca="1">IF('2.1 Kraftwerk allgemein'!$F$15&lt;'1.1 Allgemein'!$I$22,
IF(OR(ISNUMBER($D80)=FALSE,$F80=""),"",
IF(AND('2.5 CAPEX'!$L83&lt;&gt;"x",'2.5 CAPEX'!$M83&lt;&gt;"x"),0,
IF($F80=0,0,
IF(DC$4&lt;'2.1 Kraftwerk allgemein'!$F$16,0,
IF(DC$4='2.1 Kraftwerk allgemein'!$F$16,'2.5 CAPEX'!$J83/$F80,
IF(DC$4&lt;'2.1 Kraftwerk allgemein'!$F$16+$F80,
('2.5 CAPEX'!$J83+SUM(OFFSET('2.5 CAPEX'!DH83,0,-MIN(MAX($F80-1-('2.1 Kraftwerk allgemein'!$F$16-'2.1 Kraftwerk allgemein'!$F$15+1),0),COLUMN(CT80)-1-('2.1 Kraftwerk allgemein'!$F$16-'2.1 Kraftwerk allgemein'!$F$15+1)),1,MIN(MAX($F80-('2.1 Kraftwerk allgemein'!$F$16-'2.1 Kraftwerk allgemein'!$F$15+1),1),COLUMN(CT80)-('2.1 Kraftwerk allgemein'!$F$16-'2.1 Kraftwerk allgemein'!$F$15+1)))))/$F80,
SUM(OFFSET('2.5 CAPEX'!DH83,0,-MIN($F80-1,COLUMN(CT80)-1),1,MIN($F80,COLUMN(CT80))))/$F80)))))),
IF(OR(ISNUMBER($D80)=FALSE,$F80=""),"",
IF(AND('2.5 CAPEX'!$L83&lt;&gt;"x",'2.5 CAPEX'!$M83&lt;&gt;"x"),0,
IF($F80=0,0,
IF(DC$4&lt;'2.1 Kraftwerk allgemein'!$F$16,0,
IF(DC$4='2.1 Kraftwerk allgemein'!$F$16,'2.5 CAPEX'!$J83/$F80,
IF(DC$4&lt;'2.1 Kraftwerk allgemein'!$F$16+$F80,
('2.5 CAPEX'!$J83+SUM(OFFSET('2.5 CAPEX'!DH83,0,-MIN(MAX($F80-1-('2.1 Kraftwerk allgemein'!$F$16-'1.1 Allgemein'!$I$22+1),0),COLUMN(CT80)-1-('2.1 Kraftwerk allgemein'!$F$16-'1.1 Allgemein'!$I$22+1)),1,MIN(MAX($F80-('2.1 Kraftwerk allgemein'!$F$16-'1.1 Allgemein'!$I$22+1),1),COLUMN(CT80)-('2.1 Kraftwerk allgemein'!$F$16-'1.1 Allgemein'!$I$22+1)))))/$F80,
SUM(OFFSET('2.5 CAPEX'!DH83,0,-MIN($F80-1,COLUMN(CT80)-1),1,MIN($F80,COLUMN(CT80))))/$F80)))))))</f>
        <v>0</v>
      </c>
      <c r="DD80" s="199">
        <f ca="1">IF('2.1 Kraftwerk allgemein'!$F$15&lt;'1.1 Allgemein'!$I$22,
IF(OR(ISNUMBER($D80)=FALSE,$F80=""),"",
IF(AND('2.5 CAPEX'!$L83&lt;&gt;"x",'2.5 CAPEX'!$M83&lt;&gt;"x"),0,
IF($F80=0,0,
IF(DD$4&lt;'2.1 Kraftwerk allgemein'!$F$16,0,
IF(DD$4='2.1 Kraftwerk allgemein'!$F$16,'2.5 CAPEX'!$J83/$F80,
IF(DD$4&lt;'2.1 Kraftwerk allgemein'!$F$16+$F80,
('2.5 CAPEX'!$J83+SUM(OFFSET('2.5 CAPEX'!DI83,0,-MIN(MAX($F80-1-('2.1 Kraftwerk allgemein'!$F$16-'2.1 Kraftwerk allgemein'!$F$15+1),0),COLUMN(CU80)-1-('2.1 Kraftwerk allgemein'!$F$16-'2.1 Kraftwerk allgemein'!$F$15+1)),1,MIN(MAX($F80-('2.1 Kraftwerk allgemein'!$F$16-'2.1 Kraftwerk allgemein'!$F$15+1),1),COLUMN(CU80)-('2.1 Kraftwerk allgemein'!$F$16-'2.1 Kraftwerk allgemein'!$F$15+1)))))/$F80,
SUM(OFFSET('2.5 CAPEX'!DI83,0,-MIN($F80-1,COLUMN(CU80)-1),1,MIN($F80,COLUMN(CU80))))/$F80)))))),
IF(OR(ISNUMBER($D80)=FALSE,$F80=""),"",
IF(AND('2.5 CAPEX'!$L83&lt;&gt;"x",'2.5 CAPEX'!$M83&lt;&gt;"x"),0,
IF($F80=0,0,
IF(DD$4&lt;'2.1 Kraftwerk allgemein'!$F$16,0,
IF(DD$4='2.1 Kraftwerk allgemein'!$F$16,'2.5 CAPEX'!$J83/$F80,
IF(DD$4&lt;'2.1 Kraftwerk allgemein'!$F$16+$F80,
('2.5 CAPEX'!$J83+SUM(OFFSET('2.5 CAPEX'!DI83,0,-MIN(MAX($F80-1-('2.1 Kraftwerk allgemein'!$F$16-'1.1 Allgemein'!$I$22+1),0),COLUMN(CU80)-1-('2.1 Kraftwerk allgemein'!$F$16-'1.1 Allgemein'!$I$22+1)),1,MIN(MAX($F80-('2.1 Kraftwerk allgemein'!$F$16-'1.1 Allgemein'!$I$22+1),1),COLUMN(CU80)-('2.1 Kraftwerk allgemein'!$F$16-'1.1 Allgemein'!$I$22+1)))))/$F80,
SUM(OFFSET('2.5 CAPEX'!DI83,0,-MIN($F80-1,COLUMN(CU80)-1),1,MIN($F80,COLUMN(CU80))))/$F80)))))))</f>
        <v>0</v>
      </c>
      <c r="DE80" s="199">
        <f ca="1">IF('2.1 Kraftwerk allgemein'!$F$15&lt;'1.1 Allgemein'!$I$22,
IF(OR(ISNUMBER($D80)=FALSE,$F80=""),"",
IF(AND('2.5 CAPEX'!$L83&lt;&gt;"x",'2.5 CAPEX'!$M83&lt;&gt;"x"),0,
IF($F80=0,0,
IF(DE$4&lt;'2.1 Kraftwerk allgemein'!$F$16,0,
IF(DE$4='2.1 Kraftwerk allgemein'!$F$16,'2.5 CAPEX'!$J83/$F80,
IF(DE$4&lt;'2.1 Kraftwerk allgemein'!$F$16+$F80,
('2.5 CAPEX'!$J83+SUM(OFFSET('2.5 CAPEX'!DJ83,0,-MIN(MAX($F80-1-('2.1 Kraftwerk allgemein'!$F$16-'2.1 Kraftwerk allgemein'!$F$15+1),0),COLUMN(CV80)-1-('2.1 Kraftwerk allgemein'!$F$16-'2.1 Kraftwerk allgemein'!$F$15+1)),1,MIN(MAX($F80-('2.1 Kraftwerk allgemein'!$F$16-'2.1 Kraftwerk allgemein'!$F$15+1),1),COLUMN(CV80)-('2.1 Kraftwerk allgemein'!$F$16-'2.1 Kraftwerk allgemein'!$F$15+1)))))/$F80,
SUM(OFFSET('2.5 CAPEX'!DJ83,0,-MIN($F80-1,COLUMN(CV80)-1),1,MIN($F80,COLUMN(CV80))))/$F80)))))),
IF(OR(ISNUMBER($D80)=FALSE,$F80=""),"",
IF(AND('2.5 CAPEX'!$L83&lt;&gt;"x",'2.5 CAPEX'!$M83&lt;&gt;"x"),0,
IF($F80=0,0,
IF(DE$4&lt;'2.1 Kraftwerk allgemein'!$F$16,0,
IF(DE$4='2.1 Kraftwerk allgemein'!$F$16,'2.5 CAPEX'!$J83/$F80,
IF(DE$4&lt;'2.1 Kraftwerk allgemein'!$F$16+$F80,
('2.5 CAPEX'!$J83+SUM(OFFSET('2.5 CAPEX'!DJ83,0,-MIN(MAX($F80-1-('2.1 Kraftwerk allgemein'!$F$16-'1.1 Allgemein'!$I$22+1),0),COLUMN(CV80)-1-('2.1 Kraftwerk allgemein'!$F$16-'1.1 Allgemein'!$I$22+1)),1,MIN(MAX($F80-('2.1 Kraftwerk allgemein'!$F$16-'1.1 Allgemein'!$I$22+1),1),COLUMN(CV80)-('2.1 Kraftwerk allgemein'!$F$16-'1.1 Allgemein'!$I$22+1)))))/$F80,
SUM(OFFSET('2.5 CAPEX'!DJ83,0,-MIN($F80-1,COLUMN(CV80)-1),1,MIN($F80,COLUMN(CV80))))/$F80)))))))</f>
        <v>0</v>
      </c>
      <c r="DF80" s="199">
        <f ca="1">IF('2.1 Kraftwerk allgemein'!$F$15&lt;'1.1 Allgemein'!$I$22,
IF(OR(ISNUMBER($D80)=FALSE,$F80=""),"",
IF(AND('2.5 CAPEX'!$L83&lt;&gt;"x",'2.5 CAPEX'!$M83&lt;&gt;"x"),0,
IF($F80=0,0,
IF(DF$4&lt;'2.1 Kraftwerk allgemein'!$F$16,0,
IF(DF$4='2.1 Kraftwerk allgemein'!$F$16,'2.5 CAPEX'!$J83/$F80,
IF(DF$4&lt;'2.1 Kraftwerk allgemein'!$F$16+$F80,
('2.5 CAPEX'!$J83+SUM(OFFSET('2.5 CAPEX'!DK83,0,-MIN(MAX($F80-1-('2.1 Kraftwerk allgemein'!$F$16-'2.1 Kraftwerk allgemein'!$F$15+1),0),COLUMN(CW80)-1-('2.1 Kraftwerk allgemein'!$F$16-'2.1 Kraftwerk allgemein'!$F$15+1)),1,MIN(MAX($F80-('2.1 Kraftwerk allgemein'!$F$16-'2.1 Kraftwerk allgemein'!$F$15+1),1),COLUMN(CW80)-('2.1 Kraftwerk allgemein'!$F$16-'2.1 Kraftwerk allgemein'!$F$15+1)))))/$F80,
SUM(OFFSET('2.5 CAPEX'!DK83,0,-MIN($F80-1,COLUMN(CW80)-1),1,MIN($F80,COLUMN(CW80))))/$F80)))))),
IF(OR(ISNUMBER($D80)=FALSE,$F80=""),"",
IF(AND('2.5 CAPEX'!$L83&lt;&gt;"x",'2.5 CAPEX'!$M83&lt;&gt;"x"),0,
IF($F80=0,0,
IF(DF$4&lt;'2.1 Kraftwerk allgemein'!$F$16,0,
IF(DF$4='2.1 Kraftwerk allgemein'!$F$16,'2.5 CAPEX'!$J83/$F80,
IF(DF$4&lt;'2.1 Kraftwerk allgemein'!$F$16+$F80,
('2.5 CAPEX'!$J83+SUM(OFFSET('2.5 CAPEX'!DK83,0,-MIN(MAX($F80-1-('2.1 Kraftwerk allgemein'!$F$16-'1.1 Allgemein'!$I$22+1),0),COLUMN(CW80)-1-('2.1 Kraftwerk allgemein'!$F$16-'1.1 Allgemein'!$I$22+1)),1,MIN(MAX($F80-('2.1 Kraftwerk allgemein'!$F$16-'1.1 Allgemein'!$I$22+1),1),COLUMN(CW80)-('2.1 Kraftwerk allgemein'!$F$16-'1.1 Allgemein'!$I$22+1)))))/$F80,
SUM(OFFSET('2.5 CAPEX'!DK83,0,-MIN($F80-1,COLUMN(CW80)-1),1,MIN($F80,COLUMN(CW80))))/$F80)))))))</f>
        <v>0</v>
      </c>
    </row>
    <row r="81" spans="1:110" s="200" customFormat="1" ht="14" x14ac:dyDescent="0.3">
      <c r="A81" s="104"/>
      <c r="B81" s="104"/>
      <c r="C81" s="104"/>
      <c r="D81" s="206">
        <f>IF('2.5 CAPEX'!D84&lt;&gt;"",'2.5 CAPEX'!D84,"")</f>
        <v>3</v>
      </c>
      <c r="E81" s="191" t="str">
        <f>IF('2.5 CAPEX'!E84&lt;&gt;"",'2.5 CAPEX'!E84,"")</f>
        <v/>
      </c>
      <c r="F81" s="196" t="str">
        <f>IF('2.5 CAPEX'!F84&lt;&gt;"",'2.5 CAPEX'!F84,"")</f>
        <v/>
      </c>
      <c r="G81" s="197">
        <f ca="1">IF(ISNUMBER(D81)=FALSE,"",INDEX('2.5 CAPEX'!$H:$H,MATCH('3.1 Abschreibung'!$D81,'2.5 CAPEX'!$D:$D,0))+INDEX('2.5 CAPEX'!$J:$J,MATCH('3.1 Abschreibung'!$D81,'2.5 CAPEX'!$D:$D,0)))</f>
        <v>0</v>
      </c>
      <c r="H81" s="197"/>
      <c r="I81" s="198">
        <v>0</v>
      </c>
      <c r="J81" s="199" t="str">
        <f ca="1">IF('2.1 Kraftwerk allgemein'!$F$15&lt;'1.1 Allgemein'!$I$22,
IF(OR(ISNUMBER($D81)=FALSE,$F81=""),"",
IF(AND('2.5 CAPEX'!$L84&lt;&gt;"x",'2.5 CAPEX'!$M84&lt;&gt;"x"),0,
IF($F81=0,0,
IF(J$4&lt;'2.1 Kraftwerk allgemein'!$F$16,0,
IF(J$4='2.1 Kraftwerk allgemein'!$F$16,'2.5 CAPEX'!$J84/$F81,
IF(J$4&lt;'2.1 Kraftwerk allgemein'!$F$16+$F81,
('2.5 CAPEX'!$J84+SUM(OFFSET('2.5 CAPEX'!O84,0,-MIN(MAX($F81-1-('2.1 Kraftwerk allgemein'!$F$16-'2.1 Kraftwerk allgemein'!$F$15+1),0),COLUMN(A81)-1-('2.1 Kraftwerk allgemein'!$F$16-'2.1 Kraftwerk allgemein'!$F$15+1)),1,MIN(MAX($F81-('2.1 Kraftwerk allgemein'!$F$16-'2.1 Kraftwerk allgemein'!$F$15+1),1),COLUMN(A81)-('2.1 Kraftwerk allgemein'!$F$16-'2.1 Kraftwerk allgemein'!$F$15+1)))))/$F81,
SUM(OFFSET('2.5 CAPEX'!O84,0,-MIN($F81-1,COLUMN(A81)-1),1,MIN($F81,COLUMN(A81))))/$F81)))))),
IF(OR(ISNUMBER($D81)=FALSE,$F81=""),"",
IF(AND('2.5 CAPEX'!$L84&lt;&gt;"x",'2.5 CAPEX'!$M84&lt;&gt;"x"),0,
IF($F81=0,0,
IF(J$4&lt;'2.1 Kraftwerk allgemein'!$F$16,0,
IF(J$4='2.1 Kraftwerk allgemein'!$F$16,'2.5 CAPEX'!$J84/$F81,
IF(J$4&lt;'2.1 Kraftwerk allgemein'!$F$16+$F81,
('2.5 CAPEX'!$J84+SUM(OFFSET('2.5 CAPEX'!O84,0,-MIN(MAX($F81-1-('2.1 Kraftwerk allgemein'!$F$16-'1.1 Allgemein'!$I$22+1),0),COLUMN(A81)-1-('2.1 Kraftwerk allgemein'!$F$16-'1.1 Allgemein'!$I$22+1)),1,MIN(MAX($F81-('2.1 Kraftwerk allgemein'!$F$16-'1.1 Allgemein'!$I$22+1),1),COLUMN(A81)-('2.1 Kraftwerk allgemein'!$F$16-'1.1 Allgemein'!$I$22+1)))))/$F81,
SUM(OFFSET('2.5 CAPEX'!O84,0,-MIN($F81-1,COLUMN(A81)-1),1,MIN($F81,COLUMN(A81))))/$F81)))))))</f>
        <v/>
      </c>
      <c r="K81" s="199" t="str">
        <f ca="1">IF('2.1 Kraftwerk allgemein'!$F$15&lt;'1.1 Allgemein'!$I$22,
IF(OR(ISNUMBER($D81)=FALSE,$F81=""),"",
IF(AND('2.5 CAPEX'!$L84&lt;&gt;"x",'2.5 CAPEX'!$M84&lt;&gt;"x"),0,
IF($F81=0,0,
IF(K$4&lt;'2.1 Kraftwerk allgemein'!$F$16,0,
IF(K$4='2.1 Kraftwerk allgemein'!$F$16,'2.5 CAPEX'!$J84/$F81,
IF(K$4&lt;'2.1 Kraftwerk allgemein'!$F$16+$F81,
('2.5 CAPEX'!$J84+SUM(OFFSET('2.5 CAPEX'!P84,0,-MIN(MAX($F81-1-('2.1 Kraftwerk allgemein'!$F$16-'2.1 Kraftwerk allgemein'!$F$15+1),0),COLUMN(B81)-1-('2.1 Kraftwerk allgemein'!$F$16-'2.1 Kraftwerk allgemein'!$F$15+1)),1,MIN(MAX($F81-('2.1 Kraftwerk allgemein'!$F$16-'2.1 Kraftwerk allgemein'!$F$15+1),1),COLUMN(B81)-('2.1 Kraftwerk allgemein'!$F$16-'2.1 Kraftwerk allgemein'!$F$15+1)))))/$F81,
SUM(OFFSET('2.5 CAPEX'!P84,0,-MIN($F81-1,COLUMN(B81)-1),1,MIN($F81,COLUMN(B81))))/$F81)))))),
IF(OR(ISNUMBER($D81)=FALSE,$F81=""),"",
IF(AND('2.5 CAPEX'!$L84&lt;&gt;"x",'2.5 CAPEX'!$M84&lt;&gt;"x"),0,
IF($F81=0,0,
IF(K$4&lt;'2.1 Kraftwerk allgemein'!$F$16,0,
IF(K$4='2.1 Kraftwerk allgemein'!$F$16,'2.5 CAPEX'!$J84/$F81,
IF(K$4&lt;'2.1 Kraftwerk allgemein'!$F$16+$F81,
('2.5 CAPEX'!$J84+SUM(OFFSET('2.5 CAPEX'!P84,0,-MIN(MAX($F81-1-('2.1 Kraftwerk allgemein'!$F$16-'1.1 Allgemein'!$I$22+1),0),COLUMN(B81)-1-('2.1 Kraftwerk allgemein'!$F$16-'1.1 Allgemein'!$I$22+1)),1,MIN(MAX($F81-('2.1 Kraftwerk allgemein'!$F$16-'1.1 Allgemein'!$I$22+1),1),COLUMN(B81)-('2.1 Kraftwerk allgemein'!$F$16-'1.1 Allgemein'!$I$22+1)))))/$F81,
SUM(OFFSET('2.5 CAPEX'!P84,0,-MIN($F81-1,COLUMN(B81)-1),1,MIN($F81,COLUMN(B81))))/$F81)))))))</f>
        <v/>
      </c>
      <c r="L81" s="199" t="str">
        <f ca="1">IF('2.1 Kraftwerk allgemein'!$F$15&lt;'1.1 Allgemein'!$I$22,
IF(OR(ISNUMBER($D81)=FALSE,$F81=""),"",
IF(AND('2.5 CAPEX'!$L84&lt;&gt;"x",'2.5 CAPEX'!$M84&lt;&gt;"x"),0,
IF($F81=0,0,
IF(L$4&lt;'2.1 Kraftwerk allgemein'!$F$16,0,
IF(L$4='2.1 Kraftwerk allgemein'!$F$16,'2.5 CAPEX'!$J84/$F81,
IF(L$4&lt;'2.1 Kraftwerk allgemein'!$F$16+$F81,
('2.5 CAPEX'!$J84+SUM(OFFSET('2.5 CAPEX'!Q84,0,-MIN(MAX($F81-1-('2.1 Kraftwerk allgemein'!$F$16-'2.1 Kraftwerk allgemein'!$F$15+1),0),COLUMN(C81)-1-('2.1 Kraftwerk allgemein'!$F$16-'2.1 Kraftwerk allgemein'!$F$15+1)),1,MIN(MAX($F81-('2.1 Kraftwerk allgemein'!$F$16-'2.1 Kraftwerk allgemein'!$F$15+1),1),COLUMN(C81)-('2.1 Kraftwerk allgemein'!$F$16-'2.1 Kraftwerk allgemein'!$F$15+1)))))/$F81,
SUM(OFFSET('2.5 CAPEX'!Q84,0,-MIN($F81-1,COLUMN(C81)-1),1,MIN($F81,COLUMN(C81))))/$F81)))))),
IF(OR(ISNUMBER($D81)=FALSE,$F81=""),"",
IF(AND('2.5 CAPEX'!$L84&lt;&gt;"x",'2.5 CAPEX'!$M84&lt;&gt;"x"),0,
IF($F81=0,0,
IF(L$4&lt;'2.1 Kraftwerk allgemein'!$F$16,0,
IF(L$4='2.1 Kraftwerk allgemein'!$F$16,'2.5 CAPEX'!$J84/$F81,
IF(L$4&lt;'2.1 Kraftwerk allgemein'!$F$16+$F81,
('2.5 CAPEX'!$J84+SUM(OFFSET('2.5 CAPEX'!Q84,0,-MIN(MAX($F81-1-('2.1 Kraftwerk allgemein'!$F$16-'1.1 Allgemein'!$I$22+1),0),COLUMN(C81)-1-('2.1 Kraftwerk allgemein'!$F$16-'1.1 Allgemein'!$I$22+1)),1,MIN(MAX($F81-('2.1 Kraftwerk allgemein'!$F$16-'1.1 Allgemein'!$I$22+1),1),COLUMN(C81)-('2.1 Kraftwerk allgemein'!$F$16-'1.1 Allgemein'!$I$22+1)))))/$F81,
SUM(OFFSET('2.5 CAPEX'!Q84,0,-MIN($F81-1,COLUMN(C81)-1),1,MIN($F81,COLUMN(C81))))/$F81)))))))</f>
        <v/>
      </c>
      <c r="M81" s="199" t="str">
        <f ca="1">IF('2.1 Kraftwerk allgemein'!$F$15&lt;'1.1 Allgemein'!$I$22,
IF(OR(ISNUMBER($D81)=FALSE,$F81=""),"",
IF(AND('2.5 CAPEX'!$L84&lt;&gt;"x",'2.5 CAPEX'!$M84&lt;&gt;"x"),0,
IF($F81=0,0,
IF(M$4&lt;'2.1 Kraftwerk allgemein'!$F$16,0,
IF(M$4='2.1 Kraftwerk allgemein'!$F$16,'2.5 CAPEX'!$J84/$F81,
IF(M$4&lt;'2.1 Kraftwerk allgemein'!$F$16+$F81,
('2.5 CAPEX'!$J84+SUM(OFFSET('2.5 CAPEX'!R84,0,-MIN(MAX($F81-1-('2.1 Kraftwerk allgemein'!$F$16-'2.1 Kraftwerk allgemein'!$F$15+1),0),COLUMN(D81)-1-('2.1 Kraftwerk allgemein'!$F$16-'2.1 Kraftwerk allgemein'!$F$15+1)),1,MIN(MAX($F81-('2.1 Kraftwerk allgemein'!$F$16-'2.1 Kraftwerk allgemein'!$F$15+1),1),COLUMN(D81)-('2.1 Kraftwerk allgemein'!$F$16-'2.1 Kraftwerk allgemein'!$F$15+1)))))/$F81,
SUM(OFFSET('2.5 CAPEX'!R84,0,-MIN($F81-1,COLUMN(D81)-1),1,MIN($F81,COLUMN(D81))))/$F81)))))),
IF(OR(ISNUMBER($D81)=FALSE,$F81=""),"",
IF(AND('2.5 CAPEX'!$L84&lt;&gt;"x",'2.5 CAPEX'!$M84&lt;&gt;"x"),0,
IF($F81=0,0,
IF(M$4&lt;'2.1 Kraftwerk allgemein'!$F$16,0,
IF(M$4='2.1 Kraftwerk allgemein'!$F$16,'2.5 CAPEX'!$J84/$F81,
IF(M$4&lt;'2.1 Kraftwerk allgemein'!$F$16+$F81,
('2.5 CAPEX'!$J84+SUM(OFFSET('2.5 CAPEX'!R84,0,-MIN(MAX($F81-1-('2.1 Kraftwerk allgemein'!$F$16-'1.1 Allgemein'!$I$22+1),0),COLUMN(D81)-1-('2.1 Kraftwerk allgemein'!$F$16-'1.1 Allgemein'!$I$22+1)),1,MIN(MAX($F81-('2.1 Kraftwerk allgemein'!$F$16-'1.1 Allgemein'!$I$22+1),1),COLUMN(D81)-('2.1 Kraftwerk allgemein'!$F$16-'1.1 Allgemein'!$I$22+1)))))/$F81,
SUM(OFFSET('2.5 CAPEX'!R84,0,-MIN($F81-1,COLUMN(D81)-1),1,MIN($F81,COLUMN(D81))))/$F81)))))))</f>
        <v/>
      </c>
      <c r="N81" s="199" t="str">
        <f ca="1">IF('2.1 Kraftwerk allgemein'!$F$15&lt;'1.1 Allgemein'!$I$22,
IF(OR(ISNUMBER($D81)=FALSE,$F81=""),"",
IF(AND('2.5 CAPEX'!$L84&lt;&gt;"x",'2.5 CAPEX'!$M84&lt;&gt;"x"),0,
IF($F81=0,0,
IF(N$4&lt;'2.1 Kraftwerk allgemein'!$F$16,0,
IF(N$4='2.1 Kraftwerk allgemein'!$F$16,'2.5 CAPEX'!$J84/$F81,
IF(N$4&lt;'2.1 Kraftwerk allgemein'!$F$16+$F81,
('2.5 CAPEX'!$J84+SUM(OFFSET('2.5 CAPEX'!S84,0,-MIN(MAX($F81-1-('2.1 Kraftwerk allgemein'!$F$16-'2.1 Kraftwerk allgemein'!$F$15+1),0),COLUMN(E81)-1-('2.1 Kraftwerk allgemein'!$F$16-'2.1 Kraftwerk allgemein'!$F$15+1)),1,MIN(MAX($F81-('2.1 Kraftwerk allgemein'!$F$16-'2.1 Kraftwerk allgemein'!$F$15+1),1),COLUMN(E81)-('2.1 Kraftwerk allgemein'!$F$16-'2.1 Kraftwerk allgemein'!$F$15+1)))))/$F81,
SUM(OFFSET('2.5 CAPEX'!S84,0,-MIN($F81-1,COLUMN(E81)-1),1,MIN($F81,COLUMN(E81))))/$F81)))))),
IF(OR(ISNUMBER($D81)=FALSE,$F81=""),"",
IF(AND('2.5 CAPEX'!$L84&lt;&gt;"x",'2.5 CAPEX'!$M84&lt;&gt;"x"),0,
IF($F81=0,0,
IF(N$4&lt;'2.1 Kraftwerk allgemein'!$F$16,0,
IF(N$4='2.1 Kraftwerk allgemein'!$F$16,'2.5 CAPEX'!$J84/$F81,
IF(N$4&lt;'2.1 Kraftwerk allgemein'!$F$16+$F81,
('2.5 CAPEX'!$J84+SUM(OFFSET('2.5 CAPEX'!S84,0,-MIN(MAX($F81-1-('2.1 Kraftwerk allgemein'!$F$16-'1.1 Allgemein'!$I$22+1),0),COLUMN(E81)-1-('2.1 Kraftwerk allgemein'!$F$16-'1.1 Allgemein'!$I$22+1)),1,MIN(MAX($F81-('2.1 Kraftwerk allgemein'!$F$16-'1.1 Allgemein'!$I$22+1),1),COLUMN(E81)-('2.1 Kraftwerk allgemein'!$F$16-'1.1 Allgemein'!$I$22+1)))))/$F81,
SUM(OFFSET('2.5 CAPEX'!S84,0,-MIN($F81-1,COLUMN(E81)-1),1,MIN($F81,COLUMN(E81))))/$F81)))))))</f>
        <v/>
      </c>
      <c r="O81" s="199" t="str">
        <f ca="1">IF('2.1 Kraftwerk allgemein'!$F$15&lt;'1.1 Allgemein'!$I$22,
IF(OR(ISNUMBER($D81)=FALSE,$F81=""),"",
IF(AND('2.5 CAPEX'!$L84&lt;&gt;"x",'2.5 CAPEX'!$M84&lt;&gt;"x"),0,
IF($F81=0,0,
IF(O$4&lt;'2.1 Kraftwerk allgemein'!$F$16,0,
IF(O$4='2.1 Kraftwerk allgemein'!$F$16,'2.5 CAPEX'!$J84/$F81,
IF(O$4&lt;'2.1 Kraftwerk allgemein'!$F$16+$F81,
('2.5 CAPEX'!$J84+SUM(OFFSET('2.5 CAPEX'!T84,0,-MIN(MAX($F81-1-('2.1 Kraftwerk allgemein'!$F$16-'2.1 Kraftwerk allgemein'!$F$15+1),0),COLUMN(F81)-1-('2.1 Kraftwerk allgemein'!$F$16-'2.1 Kraftwerk allgemein'!$F$15+1)),1,MIN(MAX($F81-('2.1 Kraftwerk allgemein'!$F$16-'2.1 Kraftwerk allgemein'!$F$15+1),1),COLUMN(F81)-('2.1 Kraftwerk allgemein'!$F$16-'2.1 Kraftwerk allgemein'!$F$15+1)))))/$F81,
SUM(OFFSET('2.5 CAPEX'!T84,0,-MIN($F81-1,COLUMN(F81)-1),1,MIN($F81,COLUMN(F81))))/$F81)))))),
IF(OR(ISNUMBER($D81)=FALSE,$F81=""),"",
IF(AND('2.5 CAPEX'!$L84&lt;&gt;"x",'2.5 CAPEX'!$M84&lt;&gt;"x"),0,
IF($F81=0,0,
IF(O$4&lt;'2.1 Kraftwerk allgemein'!$F$16,0,
IF(O$4='2.1 Kraftwerk allgemein'!$F$16,'2.5 CAPEX'!$J84/$F81,
IF(O$4&lt;'2.1 Kraftwerk allgemein'!$F$16+$F81,
('2.5 CAPEX'!$J84+SUM(OFFSET('2.5 CAPEX'!T84,0,-MIN(MAX($F81-1-('2.1 Kraftwerk allgemein'!$F$16-'1.1 Allgemein'!$I$22+1),0),COLUMN(F81)-1-('2.1 Kraftwerk allgemein'!$F$16-'1.1 Allgemein'!$I$22+1)),1,MIN(MAX($F81-('2.1 Kraftwerk allgemein'!$F$16-'1.1 Allgemein'!$I$22+1),1),COLUMN(F81)-('2.1 Kraftwerk allgemein'!$F$16-'1.1 Allgemein'!$I$22+1)))))/$F81,
SUM(OFFSET('2.5 CAPEX'!T84,0,-MIN($F81-1,COLUMN(F81)-1),1,MIN($F81,COLUMN(F81))))/$F81)))))))</f>
        <v/>
      </c>
      <c r="P81" s="199" t="str">
        <f ca="1">IF('2.1 Kraftwerk allgemein'!$F$15&lt;'1.1 Allgemein'!$I$22,
IF(OR(ISNUMBER($D81)=FALSE,$F81=""),"",
IF(AND('2.5 CAPEX'!$L84&lt;&gt;"x",'2.5 CAPEX'!$M84&lt;&gt;"x"),0,
IF($F81=0,0,
IF(P$4&lt;'2.1 Kraftwerk allgemein'!$F$16,0,
IF(P$4='2.1 Kraftwerk allgemein'!$F$16,'2.5 CAPEX'!$J84/$F81,
IF(P$4&lt;'2.1 Kraftwerk allgemein'!$F$16+$F81,
('2.5 CAPEX'!$J84+SUM(OFFSET('2.5 CAPEX'!U84,0,-MIN(MAX($F81-1-('2.1 Kraftwerk allgemein'!$F$16-'2.1 Kraftwerk allgemein'!$F$15+1),0),COLUMN(G81)-1-('2.1 Kraftwerk allgemein'!$F$16-'2.1 Kraftwerk allgemein'!$F$15+1)),1,MIN(MAX($F81-('2.1 Kraftwerk allgemein'!$F$16-'2.1 Kraftwerk allgemein'!$F$15+1),1),COLUMN(G81)-('2.1 Kraftwerk allgemein'!$F$16-'2.1 Kraftwerk allgemein'!$F$15+1)))))/$F81,
SUM(OFFSET('2.5 CAPEX'!U84,0,-MIN($F81-1,COLUMN(G81)-1),1,MIN($F81,COLUMN(G81))))/$F81)))))),
IF(OR(ISNUMBER($D81)=FALSE,$F81=""),"",
IF(AND('2.5 CAPEX'!$L84&lt;&gt;"x",'2.5 CAPEX'!$M84&lt;&gt;"x"),0,
IF($F81=0,0,
IF(P$4&lt;'2.1 Kraftwerk allgemein'!$F$16,0,
IF(P$4='2.1 Kraftwerk allgemein'!$F$16,'2.5 CAPEX'!$J84/$F81,
IF(P$4&lt;'2.1 Kraftwerk allgemein'!$F$16+$F81,
('2.5 CAPEX'!$J84+SUM(OFFSET('2.5 CAPEX'!U84,0,-MIN(MAX($F81-1-('2.1 Kraftwerk allgemein'!$F$16-'1.1 Allgemein'!$I$22+1),0),COLUMN(G81)-1-('2.1 Kraftwerk allgemein'!$F$16-'1.1 Allgemein'!$I$22+1)),1,MIN(MAX($F81-('2.1 Kraftwerk allgemein'!$F$16-'1.1 Allgemein'!$I$22+1),1),COLUMN(G81)-('2.1 Kraftwerk allgemein'!$F$16-'1.1 Allgemein'!$I$22+1)))))/$F81,
SUM(OFFSET('2.5 CAPEX'!U84,0,-MIN($F81-1,COLUMN(G81)-1),1,MIN($F81,COLUMN(G81))))/$F81)))))))</f>
        <v/>
      </c>
      <c r="Q81" s="199" t="str">
        <f ca="1">IF('2.1 Kraftwerk allgemein'!$F$15&lt;'1.1 Allgemein'!$I$22,
IF(OR(ISNUMBER($D81)=FALSE,$F81=""),"",
IF(AND('2.5 CAPEX'!$L84&lt;&gt;"x",'2.5 CAPEX'!$M84&lt;&gt;"x"),0,
IF($F81=0,0,
IF(Q$4&lt;'2.1 Kraftwerk allgemein'!$F$16,0,
IF(Q$4='2.1 Kraftwerk allgemein'!$F$16,'2.5 CAPEX'!$J84/$F81,
IF(Q$4&lt;'2.1 Kraftwerk allgemein'!$F$16+$F81,
('2.5 CAPEX'!$J84+SUM(OFFSET('2.5 CAPEX'!V84,0,-MIN(MAX($F81-1-('2.1 Kraftwerk allgemein'!$F$16-'2.1 Kraftwerk allgemein'!$F$15+1),0),COLUMN(H81)-1-('2.1 Kraftwerk allgemein'!$F$16-'2.1 Kraftwerk allgemein'!$F$15+1)),1,MIN(MAX($F81-('2.1 Kraftwerk allgemein'!$F$16-'2.1 Kraftwerk allgemein'!$F$15+1),1),COLUMN(H81)-('2.1 Kraftwerk allgemein'!$F$16-'2.1 Kraftwerk allgemein'!$F$15+1)))))/$F81,
SUM(OFFSET('2.5 CAPEX'!V84,0,-MIN($F81-1,COLUMN(H81)-1),1,MIN($F81,COLUMN(H81))))/$F81)))))),
IF(OR(ISNUMBER($D81)=FALSE,$F81=""),"",
IF(AND('2.5 CAPEX'!$L84&lt;&gt;"x",'2.5 CAPEX'!$M84&lt;&gt;"x"),0,
IF($F81=0,0,
IF(Q$4&lt;'2.1 Kraftwerk allgemein'!$F$16,0,
IF(Q$4='2.1 Kraftwerk allgemein'!$F$16,'2.5 CAPEX'!$J84/$F81,
IF(Q$4&lt;'2.1 Kraftwerk allgemein'!$F$16+$F81,
('2.5 CAPEX'!$J84+SUM(OFFSET('2.5 CAPEX'!V84,0,-MIN(MAX($F81-1-('2.1 Kraftwerk allgemein'!$F$16-'1.1 Allgemein'!$I$22+1),0),COLUMN(H81)-1-('2.1 Kraftwerk allgemein'!$F$16-'1.1 Allgemein'!$I$22+1)),1,MIN(MAX($F81-('2.1 Kraftwerk allgemein'!$F$16-'1.1 Allgemein'!$I$22+1),1),COLUMN(H81)-('2.1 Kraftwerk allgemein'!$F$16-'1.1 Allgemein'!$I$22+1)))))/$F81,
SUM(OFFSET('2.5 CAPEX'!V84,0,-MIN($F81-1,COLUMN(H81)-1),1,MIN($F81,COLUMN(H81))))/$F81)))))))</f>
        <v/>
      </c>
      <c r="R81" s="199" t="str">
        <f ca="1">IF('2.1 Kraftwerk allgemein'!$F$15&lt;'1.1 Allgemein'!$I$22,
IF(OR(ISNUMBER($D81)=FALSE,$F81=""),"",
IF(AND('2.5 CAPEX'!$L84&lt;&gt;"x",'2.5 CAPEX'!$M84&lt;&gt;"x"),0,
IF($F81=0,0,
IF(R$4&lt;'2.1 Kraftwerk allgemein'!$F$16,0,
IF(R$4='2.1 Kraftwerk allgemein'!$F$16,'2.5 CAPEX'!$J84/$F81,
IF(R$4&lt;'2.1 Kraftwerk allgemein'!$F$16+$F81,
('2.5 CAPEX'!$J84+SUM(OFFSET('2.5 CAPEX'!W84,0,-MIN(MAX($F81-1-('2.1 Kraftwerk allgemein'!$F$16-'2.1 Kraftwerk allgemein'!$F$15+1),0),COLUMN(I81)-1-('2.1 Kraftwerk allgemein'!$F$16-'2.1 Kraftwerk allgemein'!$F$15+1)),1,MIN(MAX($F81-('2.1 Kraftwerk allgemein'!$F$16-'2.1 Kraftwerk allgemein'!$F$15+1),1),COLUMN(I81)-('2.1 Kraftwerk allgemein'!$F$16-'2.1 Kraftwerk allgemein'!$F$15+1)))))/$F81,
SUM(OFFSET('2.5 CAPEX'!W84,0,-MIN($F81-1,COLUMN(I81)-1),1,MIN($F81,COLUMN(I81))))/$F81)))))),
IF(OR(ISNUMBER($D81)=FALSE,$F81=""),"",
IF(AND('2.5 CAPEX'!$L84&lt;&gt;"x",'2.5 CAPEX'!$M84&lt;&gt;"x"),0,
IF($F81=0,0,
IF(R$4&lt;'2.1 Kraftwerk allgemein'!$F$16,0,
IF(R$4='2.1 Kraftwerk allgemein'!$F$16,'2.5 CAPEX'!$J84/$F81,
IF(R$4&lt;'2.1 Kraftwerk allgemein'!$F$16+$F81,
('2.5 CAPEX'!$J84+SUM(OFFSET('2.5 CAPEX'!W84,0,-MIN(MAX($F81-1-('2.1 Kraftwerk allgemein'!$F$16-'1.1 Allgemein'!$I$22+1),0),COLUMN(I81)-1-('2.1 Kraftwerk allgemein'!$F$16-'1.1 Allgemein'!$I$22+1)),1,MIN(MAX($F81-('2.1 Kraftwerk allgemein'!$F$16-'1.1 Allgemein'!$I$22+1),1),COLUMN(I81)-('2.1 Kraftwerk allgemein'!$F$16-'1.1 Allgemein'!$I$22+1)))))/$F81,
SUM(OFFSET('2.5 CAPEX'!W84,0,-MIN($F81-1,COLUMN(I81)-1),1,MIN($F81,COLUMN(I81))))/$F81)))))))</f>
        <v/>
      </c>
      <c r="S81" s="199" t="str">
        <f ca="1">IF('2.1 Kraftwerk allgemein'!$F$15&lt;'1.1 Allgemein'!$I$22,
IF(OR(ISNUMBER($D81)=FALSE,$F81=""),"",
IF(AND('2.5 CAPEX'!$L84&lt;&gt;"x",'2.5 CAPEX'!$M84&lt;&gt;"x"),0,
IF($F81=0,0,
IF(S$4&lt;'2.1 Kraftwerk allgemein'!$F$16,0,
IF(S$4='2.1 Kraftwerk allgemein'!$F$16,'2.5 CAPEX'!$J84/$F81,
IF(S$4&lt;'2.1 Kraftwerk allgemein'!$F$16+$F81,
('2.5 CAPEX'!$J84+SUM(OFFSET('2.5 CAPEX'!X84,0,-MIN(MAX($F81-1-('2.1 Kraftwerk allgemein'!$F$16-'2.1 Kraftwerk allgemein'!$F$15+1),0),COLUMN(J81)-1-('2.1 Kraftwerk allgemein'!$F$16-'2.1 Kraftwerk allgemein'!$F$15+1)),1,MIN(MAX($F81-('2.1 Kraftwerk allgemein'!$F$16-'2.1 Kraftwerk allgemein'!$F$15+1),1),COLUMN(J81)-('2.1 Kraftwerk allgemein'!$F$16-'2.1 Kraftwerk allgemein'!$F$15+1)))))/$F81,
SUM(OFFSET('2.5 CAPEX'!X84,0,-MIN($F81-1,COLUMN(J81)-1),1,MIN($F81,COLUMN(J81))))/$F81)))))),
IF(OR(ISNUMBER($D81)=FALSE,$F81=""),"",
IF(AND('2.5 CAPEX'!$L84&lt;&gt;"x",'2.5 CAPEX'!$M84&lt;&gt;"x"),0,
IF($F81=0,0,
IF(S$4&lt;'2.1 Kraftwerk allgemein'!$F$16,0,
IF(S$4='2.1 Kraftwerk allgemein'!$F$16,'2.5 CAPEX'!$J84/$F81,
IF(S$4&lt;'2.1 Kraftwerk allgemein'!$F$16+$F81,
('2.5 CAPEX'!$J84+SUM(OFFSET('2.5 CAPEX'!X84,0,-MIN(MAX($F81-1-('2.1 Kraftwerk allgemein'!$F$16-'1.1 Allgemein'!$I$22+1),0),COLUMN(J81)-1-('2.1 Kraftwerk allgemein'!$F$16-'1.1 Allgemein'!$I$22+1)),1,MIN(MAX($F81-('2.1 Kraftwerk allgemein'!$F$16-'1.1 Allgemein'!$I$22+1),1),COLUMN(J81)-('2.1 Kraftwerk allgemein'!$F$16-'1.1 Allgemein'!$I$22+1)))))/$F81,
SUM(OFFSET('2.5 CAPEX'!X84,0,-MIN($F81-1,COLUMN(J81)-1),1,MIN($F81,COLUMN(J81))))/$F81)))))))</f>
        <v/>
      </c>
      <c r="T81" s="199" t="str">
        <f ca="1">IF('2.1 Kraftwerk allgemein'!$F$15&lt;'1.1 Allgemein'!$I$22,
IF(OR(ISNUMBER($D81)=FALSE,$F81=""),"",
IF(AND('2.5 CAPEX'!$L84&lt;&gt;"x",'2.5 CAPEX'!$M84&lt;&gt;"x"),0,
IF($F81=0,0,
IF(T$4&lt;'2.1 Kraftwerk allgemein'!$F$16,0,
IF(T$4='2.1 Kraftwerk allgemein'!$F$16,'2.5 CAPEX'!$J84/$F81,
IF(T$4&lt;'2.1 Kraftwerk allgemein'!$F$16+$F81,
('2.5 CAPEX'!$J84+SUM(OFFSET('2.5 CAPEX'!Y84,0,-MIN(MAX($F81-1-('2.1 Kraftwerk allgemein'!$F$16-'2.1 Kraftwerk allgemein'!$F$15+1),0),COLUMN(K81)-1-('2.1 Kraftwerk allgemein'!$F$16-'2.1 Kraftwerk allgemein'!$F$15+1)),1,MIN(MAX($F81-('2.1 Kraftwerk allgemein'!$F$16-'2.1 Kraftwerk allgemein'!$F$15+1),1),COLUMN(K81)-('2.1 Kraftwerk allgemein'!$F$16-'2.1 Kraftwerk allgemein'!$F$15+1)))))/$F81,
SUM(OFFSET('2.5 CAPEX'!Y84,0,-MIN($F81-1,COLUMN(K81)-1),1,MIN($F81,COLUMN(K81))))/$F81)))))),
IF(OR(ISNUMBER($D81)=FALSE,$F81=""),"",
IF(AND('2.5 CAPEX'!$L84&lt;&gt;"x",'2.5 CAPEX'!$M84&lt;&gt;"x"),0,
IF($F81=0,0,
IF(T$4&lt;'2.1 Kraftwerk allgemein'!$F$16,0,
IF(T$4='2.1 Kraftwerk allgemein'!$F$16,'2.5 CAPEX'!$J84/$F81,
IF(T$4&lt;'2.1 Kraftwerk allgemein'!$F$16+$F81,
('2.5 CAPEX'!$J84+SUM(OFFSET('2.5 CAPEX'!Y84,0,-MIN(MAX($F81-1-('2.1 Kraftwerk allgemein'!$F$16-'1.1 Allgemein'!$I$22+1),0),COLUMN(K81)-1-('2.1 Kraftwerk allgemein'!$F$16-'1.1 Allgemein'!$I$22+1)),1,MIN(MAX($F81-('2.1 Kraftwerk allgemein'!$F$16-'1.1 Allgemein'!$I$22+1),1),COLUMN(K81)-('2.1 Kraftwerk allgemein'!$F$16-'1.1 Allgemein'!$I$22+1)))))/$F81,
SUM(OFFSET('2.5 CAPEX'!Y84,0,-MIN($F81-1,COLUMN(K81)-1),1,MIN($F81,COLUMN(K81))))/$F81)))))))</f>
        <v/>
      </c>
      <c r="U81" s="199" t="str">
        <f ca="1">IF('2.1 Kraftwerk allgemein'!$F$15&lt;'1.1 Allgemein'!$I$22,
IF(OR(ISNUMBER($D81)=FALSE,$F81=""),"",
IF(AND('2.5 CAPEX'!$L84&lt;&gt;"x",'2.5 CAPEX'!$M84&lt;&gt;"x"),0,
IF($F81=0,0,
IF(U$4&lt;'2.1 Kraftwerk allgemein'!$F$16,0,
IF(U$4='2.1 Kraftwerk allgemein'!$F$16,'2.5 CAPEX'!$J84/$F81,
IF(U$4&lt;'2.1 Kraftwerk allgemein'!$F$16+$F81,
('2.5 CAPEX'!$J84+SUM(OFFSET('2.5 CAPEX'!Z84,0,-MIN(MAX($F81-1-('2.1 Kraftwerk allgemein'!$F$16-'2.1 Kraftwerk allgemein'!$F$15+1),0),COLUMN(L81)-1-('2.1 Kraftwerk allgemein'!$F$16-'2.1 Kraftwerk allgemein'!$F$15+1)),1,MIN(MAX($F81-('2.1 Kraftwerk allgemein'!$F$16-'2.1 Kraftwerk allgemein'!$F$15+1),1),COLUMN(L81)-('2.1 Kraftwerk allgemein'!$F$16-'2.1 Kraftwerk allgemein'!$F$15+1)))))/$F81,
SUM(OFFSET('2.5 CAPEX'!Z84,0,-MIN($F81-1,COLUMN(L81)-1),1,MIN($F81,COLUMN(L81))))/$F81)))))),
IF(OR(ISNUMBER($D81)=FALSE,$F81=""),"",
IF(AND('2.5 CAPEX'!$L84&lt;&gt;"x",'2.5 CAPEX'!$M84&lt;&gt;"x"),0,
IF($F81=0,0,
IF(U$4&lt;'2.1 Kraftwerk allgemein'!$F$16,0,
IF(U$4='2.1 Kraftwerk allgemein'!$F$16,'2.5 CAPEX'!$J84/$F81,
IF(U$4&lt;'2.1 Kraftwerk allgemein'!$F$16+$F81,
('2.5 CAPEX'!$J84+SUM(OFFSET('2.5 CAPEX'!Z84,0,-MIN(MAX($F81-1-('2.1 Kraftwerk allgemein'!$F$16-'1.1 Allgemein'!$I$22+1),0),COLUMN(L81)-1-('2.1 Kraftwerk allgemein'!$F$16-'1.1 Allgemein'!$I$22+1)),1,MIN(MAX($F81-('2.1 Kraftwerk allgemein'!$F$16-'1.1 Allgemein'!$I$22+1),1),COLUMN(L81)-('2.1 Kraftwerk allgemein'!$F$16-'1.1 Allgemein'!$I$22+1)))))/$F81,
SUM(OFFSET('2.5 CAPEX'!Z84,0,-MIN($F81-1,COLUMN(L81)-1),1,MIN($F81,COLUMN(L81))))/$F81)))))))</f>
        <v/>
      </c>
      <c r="V81" s="199" t="str">
        <f ca="1">IF('2.1 Kraftwerk allgemein'!$F$15&lt;'1.1 Allgemein'!$I$22,
IF(OR(ISNUMBER($D81)=FALSE,$F81=""),"",
IF(AND('2.5 CAPEX'!$L84&lt;&gt;"x",'2.5 CAPEX'!$M84&lt;&gt;"x"),0,
IF($F81=0,0,
IF(V$4&lt;'2.1 Kraftwerk allgemein'!$F$16,0,
IF(V$4='2.1 Kraftwerk allgemein'!$F$16,'2.5 CAPEX'!$J84/$F81,
IF(V$4&lt;'2.1 Kraftwerk allgemein'!$F$16+$F81,
('2.5 CAPEX'!$J84+SUM(OFFSET('2.5 CAPEX'!AA84,0,-MIN(MAX($F81-1-('2.1 Kraftwerk allgemein'!$F$16-'2.1 Kraftwerk allgemein'!$F$15+1),0),COLUMN(M81)-1-('2.1 Kraftwerk allgemein'!$F$16-'2.1 Kraftwerk allgemein'!$F$15+1)),1,MIN(MAX($F81-('2.1 Kraftwerk allgemein'!$F$16-'2.1 Kraftwerk allgemein'!$F$15+1),1),COLUMN(M81)-('2.1 Kraftwerk allgemein'!$F$16-'2.1 Kraftwerk allgemein'!$F$15+1)))))/$F81,
SUM(OFFSET('2.5 CAPEX'!AA84,0,-MIN($F81-1,COLUMN(M81)-1),1,MIN($F81,COLUMN(M81))))/$F81)))))),
IF(OR(ISNUMBER($D81)=FALSE,$F81=""),"",
IF(AND('2.5 CAPEX'!$L84&lt;&gt;"x",'2.5 CAPEX'!$M84&lt;&gt;"x"),0,
IF($F81=0,0,
IF(V$4&lt;'2.1 Kraftwerk allgemein'!$F$16,0,
IF(V$4='2.1 Kraftwerk allgemein'!$F$16,'2.5 CAPEX'!$J84/$F81,
IF(V$4&lt;'2.1 Kraftwerk allgemein'!$F$16+$F81,
('2.5 CAPEX'!$J84+SUM(OFFSET('2.5 CAPEX'!AA84,0,-MIN(MAX($F81-1-('2.1 Kraftwerk allgemein'!$F$16-'1.1 Allgemein'!$I$22+1),0),COLUMN(M81)-1-('2.1 Kraftwerk allgemein'!$F$16-'1.1 Allgemein'!$I$22+1)),1,MIN(MAX($F81-('2.1 Kraftwerk allgemein'!$F$16-'1.1 Allgemein'!$I$22+1),1),COLUMN(M81)-('2.1 Kraftwerk allgemein'!$F$16-'1.1 Allgemein'!$I$22+1)))))/$F81,
SUM(OFFSET('2.5 CAPEX'!AA84,0,-MIN($F81-1,COLUMN(M81)-1),1,MIN($F81,COLUMN(M81))))/$F81)))))))</f>
        <v/>
      </c>
      <c r="W81" s="199" t="str">
        <f ca="1">IF('2.1 Kraftwerk allgemein'!$F$15&lt;'1.1 Allgemein'!$I$22,
IF(OR(ISNUMBER($D81)=FALSE,$F81=""),"",
IF(AND('2.5 CAPEX'!$L84&lt;&gt;"x",'2.5 CAPEX'!$M84&lt;&gt;"x"),0,
IF($F81=0,0,
IF(W$4&lt;'2.1 Kraftwerk allgemein'!$F$16,0,
IF(W$4='2.1 Kraftwerk allgemein'!$F$16,'2.5 CAPEX'!$J84/$F81,
IF(W$4&lt;'2.1 Kraftwerk allgemein'!$F$16+$F81,
('2.5 CAPEX'!$J84+SUM(OFFSET('2.5 CAPEX'!AB84,0,-MIN(MAX($F81-1-('2.1 Kraftwerk allgemein'!$F$16-'2.1 Kraftwerk allgemein'!$F$15+1),0),COLUMN(N81)-1-('2.1 Kraftwerk allgemein'!$F$16-'2.1 Kraftwerk allgemein'!$F$15+1)),1,MIN(MAX($F81-('2.1 Kraftwerk allgemein'!$F$16-'2.1 Kraftwerk allgemein'!$F$15+1),1),COLUMN(N81)-('2.1 Kraftwerk allgemein'!$F$16-'2.1 Kraftwerk allgemein'!$F$15+1)))))/$F81,
SUM(OFFSET('2.5 CAPEX'!AB84,0,-MIN($F81-1,COLUMN(N81)-1),1,MIN($F81,COLUMN(N81))))/$F81)))))),
IF(OR(ISNUMBER($D81)=FALSE,$F81=""),"",
IF(AND('2.5 CAPEX'!$L84&lt;&gt;"x",'2.5 CAPEX'!$M84&lt;&gt;"x"),0,
IF($F81=0,0,
IF(W$4&lt;'2.1 Kraftwerk allgemein'!$F$16,0,
IF(W$4='2.1 Kraftwerk allgemein'!$F$16,'2.5 CAPEX'!$J84/$F81,
IF(W$4&lt;'2.1 Kraftwerk allgemein'!$F$16+$F81,
('2.5 CAPEX'!$J84+SUM(OFFSET('2.5 CAPEX'!AB84,0,-MIN(MAX($F81-1-('2.1 Kraftwerk allgemein'!$F$16-'1.1 Allgemein'!$I$22+1),0),COLUMN(N81)-1-('2.1 Kraftwerk allgemein'!$F$16-'1.1 Allgemein'!$I$22+1)),1,MIN(MAX($F81-('2.1 Kraftwerk allgemein'!$F$16-'1.1 Allgemein'!$I$22+1),1),COLUMN(N81)-('2.1 Kraftwerk allgemein'!$F$16-'1.1 Allgemein'!$I$22+1)))))/$F81,
SUM(OFFSET('2.5 CAPEX'!AB84,0,-MIN($F81-1,COLUMN(N81)-1),1,MIN($F81,COLUMN(N81))))/$F81)))))))</f>
        <v/>
      </c>
      <c r="X81" s="199" t="str">
        <f ca="1">IF('2.1 Kraftwerk allgemein'!$F$15&lt;'1.1 Allgemein'!$I$22,
IF(OR(ISNUMBER($D81)=FALSE,$F81=""),"",
IF(AND('2.5 CAPEX'!$L84&lt;&gt;"x",'2.5 CAPEX'!$M84&lt;&gt;"x"),0,
IF($F81=0,0,
IF(X$4&lt;'2.1 Kraftwerk allgemein'!$F$16,0,
IF(X$4='2.1 Kraftwerk allgemein'!$F$16,'2.5 CAPEX'!$J84/$F81,
IF(X$4&lt;'2.1 Kraftwerk allgemein'!$F$16+$F81,
('2.5 CAPEX'!$J84+SUM(OFFSET('2.5 CAPEX'!AC84,0,-MIN(MAX($F81-1-('2.1 Kraftwerk allgemein'!$F$16-'2.1 Kraftwerk allgemein'!$F$15+1),0),COLUMN(O81)-1-('2.1 Kraftwerk allgemein'!$F$16-'2.1 Kraftwerk allgemein'!$F$15+1)),1,MIN(MAX($F81-('2.1 Kraftwerk allgemein'!$F$16-'2.1 Kraftwerk allgemein'!$F$15+1),1),COLUMN(O81)-('2.1 Kraftwerk allgemein'!$F$16-'2.1 Kraftwerk allgemein'!$F$15+1)))))/$F81,
SUM(OFFSET('2.5 CAPEX'!AC84,0,-MIN($F81-1,COLUMN(O81)-1),1,MIN($F81,COLUMN(O81))))/$F81)))))),
IF(OR(ISNUMBER($D81)=FALSE,$F81=""),"",
IF(AND('2.5 CAPEX'!$L84&lt;&gt;"x",'2.5 CAPEX'!$M84&lt;&gt;"x"),0,
IF($F81=0,0,
IF(X$4&lt;'2.1 Kraftwerk allgemein'!$F$16,0,
IF(X$4='2.1 Kraftwerk allgemein'!$F$16,'2.5 CAPEX'!$J84/$F81,
IF(X$4&lt;'2.1 Kraftwerk allgemein'!$F$16+$F81,
('2.5 CAPEX'!$J84+SUM(OFFSET('2.5 CAPEX'!AC84,0,-MIN(MAX($F81-1-('2.1 Kraftwerk allgemein'!$F$16-'1.1 Allgemein'!$I$22+1),0),COLUMN(O81)-1-('2.1 Kraftwerk allgemein'!$F$16-'1.1 Allgemein'!$I$22+1)),1,MIN(MAX($F81-('2.1 Kraftwerk allgemein'!$F$16-'1.1 Allgemein'!$I$22+1),1),COLUMN(O81)-('2.1 Kraftwerk allgemein'!$F$16-'1.1 Allgemein'!$I$22+1)))))/$F81,
SUM(OFFSET('2.5 CAPEX'!AC84,0,-MIN($F81-1,COLUMN(O81)-1),1,MIN($F81,COLUMN(O81))))/$F81)))))))</f>
        <v/>
      </c>
      <c r="Y81" s="199" t="str">
        <f ca="1">IF('2.1 Kraftwerk allgemein'!$F$15&lt;'1.1 Allgemein'!$I$22,
IF(OR(ISNUMBER($D81)=FALSE,$F81=""),"",
IF(AND('2.5 CAPEX'!$L84&lt;&gt;"x",'2.5 CAPEX'!$M84&lt;&gt;"x"),0,
IF($F81=0,0,
IF(Y$4&lt;'2.1 Kraftwerk allgemein'!$F$16,0,
IF(Y$4='2.1 Kraftwerk allgemein'!$F$16,'2.5 CAPEX'!$J84/$F81,
IF(Y$4&lt;'2.1 Kraftwerk allgemein'!$F$16+$F81,
('2.5 CAPEX'!$J84+SUM(OFFSET('2.5 CAPEX'!AD84,0,-MIN(MAX($F81-1-('2.1 Kraftwerk allgemein'!$F$16-'2.1 Kraftwerk allgemein'!$F$15+1),0),COLUMN(P81)-1-('2.1 Kraftwerk allgemein'!$F$16-'2.1 Kraftwerk allgemein'!$F$15+1)),1,MIN(MAX($F81-('2.1 Kraftwerk allgemein'!$F$16-'2.1 Kraftwerk allgemein'!$F$15+1),1),COLUMN(P81)-('2.1 Kraftwerk allgemein'!$F$16-'2.1 Kraftwerk allgemein'!$F$15+1)))))/$F81,
SUM(OFFSET('2.5 CAPEX'!AD84,0,-MIN($F81-1,COLUMN(P81)-1),1,MIN($F81,COLUMN(P81))))/$F81)))))),
IF(OR(ISNUMBER($D81)=FALSE,$F81=""),"",
IF(AND('2.5 CAPEX'!$L84&lt;&gt;"x",'2.5 CAPEX'!$M84&lt;&gt;"x"),0,
IF($F81=0,0,
IF(Y$4&lt;'2.1 Kraftwerk allgemein'!$F$16,0,
IF(Y$4='2.1 Kraftwerk allgemein'!$F$16,'2.5 CAPEX'!$J84/$F81,
IF(Y$4&lt;'2.1 Kraftwerk allgemein'!$F$16+$F81,
('2.5 CAPEX'!$J84+SUM(OFFSET('2.5 CAPEX'!AD84,0,-MIN(MAX($F81-1-('2.1 Kraftwerk allgemein'!$F$16-'1.1 Allgemein'!$I$22+1),0),COLUMN(P81)-1-('2.1 Kraftwerk allgemein'!$F$16-'1.1 Allgemein'!$I$22+1)),1,MIN(MAX($F81-('2.1 Kraftwerk allgemein'!$F$16-'1.1 Allgemein'!$I$22+1),1),COLUMN(P81)-('2.1 Kraftwerk allgemein'!$F$16-'1.1 Allgemein'!$I$22+1)))))/$F81,
SUM(OFFSET('2.5 CAPEX'!AD84,0,-MIN($F81-1,COLUMN(P81)-1),1,MIN($F81,COLUMN(P81))))/$F81)))))))</f>
        <v/>
      </c>
      <c r="Z81" s="199" t="str">
        <f ca="1">IF('2.1 Kraftwerk allgemein'!$F$15&lt;'1.1 Allgemein'!$I$22,
IF(OR(ISNUMBER($D81)=FALSE,$F81=""),"",
IF(AND('2.5 CAPEX'!$L84&lt;&gt;"x",'2.5 CAPEX'!$M84&lt;&gt;"x"),0,
IF($F81=0,0,
IF(Z$4&lt;'2.1 Kraftwerk allgemein'!$F$16,0,
IF(Z$4='2.1 Kraftwerk allgemein'!$F$16,'2.5 CAPEX'!$J84/$F81,
IF(Z$4&lt;'2.1 Kraftwerk allgemein'!$F$16+$F81,
('2.5 CAPEX'!$J84+SUM(OFFSET('2.5 CAPEX'!AE84,0,-MIN(MAX($F81-1-('2.1 Kraftwerk allgemein'!$F$16-'2.1 Kraftwerk allgemein'!$F$15+1),0),COLUMN(Q81)-1-('2.1 Kraftwerk allgemein'!$F$16-'2.1 Kraftwerk allgemein'!$F$15+1)),1,MIN(MAX($F81-('2.1 Kraftwerk allgemein'!$F$16-'2.1 Kraftwerk allgemein'!$F$15+1),1),COLUMN(Q81)-('2.1 Kraftwerk allgemein'!$F$16-'2.1 Kraftwerk allgemein'!$F$15+1)))))/$F81,
SUM(OFFSET('2.5 CAPEX'!AE84,0,-MIN($F81-1,COLUMN(Q81)-1),1,MIN($F81,COLUMN(Q81))))/$F81)))))),
IF(OR(ISNUMBER($D81)=FALSE,$F81=""),"",
IF(AND('2.5 CAPEX'!$L84&lt;&gt;"x",'2.5 CAPEX'!$M84&lt;&gt;"x"),0,
IF($F81=0,0,
IF(Z$4&lt;'2.1 Kraftwerk allgemein'!$F$16,0,
IF(Z$4='2.1 Kraftwerk allgemein'!$F$16,'2.5 CAPEX'!$J84/$F81,
IF(Z$4&lt;'2.1 Kraftwerk allgemein'!$F$16+$F81,
('2.5 CAPEX'!$J84+SUM(OFFSET('2.5 CAPEX'!AE84,0,-MIN(MAX($F81-1-('2.1 Kraftwerk allgemein'!$F$16-'1.1 Allgemein'!$I$22+1),0),COLUMN(Q81)-1-('2.1 Kraftwerk allgemein'!$F$16-'1.1 Allgemein'!$I$22+1)),1,MIN(MAX($F81-('2.1 Kraftwerk allgemein'!$F$16-'1.1 Allgemein'!$I$22+1),1),COLUMN(Q81)-('2.1 Kraftwerk allgemein'!$F$16-'1.1 Allgemein'!$I$22+1)))))/$F81,
SUM(OFFSET('2.5 CAPEX'!AE84,0,-MIN($F81-1,COLUMN(Q81)-1),1,MIN($F81,COLUMN(Q81))))/$F81)))))))</f>
        <v/>
      </c>
      <c r="AA81" s="199" t="str">
        <f ca="1">IF('2.1 Kraftwerk allgemein'!$F$15&lt;'1.1 Allgemein'!$I$22,
IF(OR(ISNUMBER($D81)=FALSE,$F81=""),"",
IF(AND('2.5 CAPEX'!$L84&lt;&gt;"x",'2.5 CAPEX'!$M84&lt;&gt;"x"),0,
IF($F81=0,0,
IF(AA$4&lt;'2.1 Kraftwerk allgemein'!$F$16,0,
IF(AA$4='2.1 Kraftwerk allgemein'!$F$16,'2.5 CAPEX'!$J84/$F81,
IF(AA$4&lt;'2.1 Kraftwerk allgemein'!$F$16+$F81,
('2.5 CAPEX'!$J84+SUM(OFFSET('2.5 CAPEX'!AF84,0,-MIN(MAX($F81-1-('2.1 Kraftwerk allgemein'!$F$16-'2.1 Kraftwerk allgemein'!$F$15+1),0),COLUMN(R81)-1-('2.1 Kraftwerk allgemein'!$F$16-'2.1 Kraftwerk allgemein'!$F$15+1)),1,MIN(MAX($F81-('2.1 Kraftwerk allgemein'!$F$16-'2.1 Kraftwerk allgemein'!$F$15+1),1),COLUMN(R81)-('2.1 Kraftwerk allgemein'!$F$16-'2.1 Kraftwerk allgemein'!$F$15+1)))))/$F81,
SUM(OFFSET('2.5 CAPEX'!AF84,0,-MIN($F81-1,COLUMN(R81)-1),1,MIN($F81,COLUMN(R81))))/$F81)))))),
IF(OR(ISNUMBER($D81)=FALSE,$F81=""),"",
IF(AND('2.5 CAPEX'!$L84&lt;&gt;"x",'2.5 CAPEX'!$M84&lt;&gt;"x"),0,
IF($F81=0,0,
IF(AA$4&lt;'2.1 Kraftwerk allgemein'!$F$16,0,
IF(AA$4='2.1 Kraftwerk allgemein'!$F$16,'2.5 CAPEX'!$J84/$F81,
IF(AA$4&lt;'2.1 Kraftwerk allgemein'!$F$16+$F81,
('2.5 CAPEX'!$J84+SUM(OFFSET('2.5 CAPEX'!AF84,0,-MIN(MAX($F81-1-('2.1 Kraftwerk allgemein'!$F$16-'1.1 Allgemein'!$I$22+1),0),COLUMN(R81)-1-('2.1 Kraftwerk allgemein'!$F$16-'1.1 Allgemein'!$I$22+1)),1,MIN(MAX($F81-('2.1 Kraftwerk allgemein'!$F$16-'1.1 Allgemein'!$I$22+1),1),COLUMN(R81)-('2.1 Kraftwerk allgemein'!$F$16-'1.1 Allgemein'!$I$22+1)))))/$F81,
SUM(OFFSET('2.5 CAPEX'!AF84,0,-MIN($F81-1,COLUMN(R81)-1),1,MIN($F81,COLUMN(R81))))/$F81)))))))</f>
        <v/>
      </c>
      <c r="AB81" s="199" t="str">
        <f ca="1">IF('2.1 Kraftwerk allgemein'!$F$15&lt;'1.1 Allgemein'!$I$22,
IF(OR(ISNUMBER($D81)=FALSE,$F81=""),"",
IF(AND('2.5 CAPEX'!$L84&lt;&gt;"x",'2.5 CAPEX'!$M84&lt;&gt;"x"),0,
IF($F81=0,0,
IF(AB$4&lt;'2.1 Kraftwerk allgemein'!$F$16,0,
IF(AB$4='2.1 Kraftwerk allgemein'!$F$16,'2.5 CAPEX'!$J84/$F81,
IF(AB$4&lt;'2.1 Kraftwerk allgemein'!$F$16+$F81,
('2.5 CAPEX'!$J84+SUM(OFFSET('2.5 CAPEX'!AG84,0,-MIN(MAX($F81-1-('2.1 Kraftwerk allgemein'!$F$16-'2.1 Kraftwerk allgemein'!$F$15+1),0),COLUMN(S81)-1-('2.1 Kraftwerk allgemein'!$F$16-'2.1 Kraftwerk allgemein'!$F$15+1)),1,MIN(MAX($F81-('2.1 Kraftwerk allgemein'!$F$16-'2.1 Kraftwerk allgemein'!$F$15+1),1),COLUMN(S81)-('2.1 Kraftwerk allgemein'!$F$16-'2.1 Kraftwerk allgemein'!$F$15+1)))))/$F81,
SUM(OFFSET('2.5 CAPEX'!AG84,0,-MIN($F81-1,COLUMN(S81)-1),1,MIN($F81,COLUMN(S81))))/$F81)))))),
IF(OR(ISNUMBER($D81)=FALSE,$F81=""),"",
IF(AND('2.5 CAPEX'!$L84&lt;&gt;"x",'2.5 CAPEX'!$M84&lt;&gt;"x"),0,
IF($F81=0,0,
IF(AB$4&lt;'2.1 Kraftwerk allgemein'!$F$16,0,
IF(AB$4='2.1 Kraftwerk allgemein'!$F$16,'2.5 CAPEX'!$J84/$F81,
IF(AB$4&lt;'2.1 Kraftwerk allgemein'!$F$16+$F81,
('2.5 CAPEX'!$J84+SUM(OFFSET('2.5 CAPEX'!AG84,0,-MIN(MAX($F81-1-('2.1 Kraftwerk allgemein'!$F$16-'1.1 Allgemein'!$I$22+1),0),COLUMN(S81)-1-('2.1 Kraftwerk allgemein'!$F$16-'1.1 Allgemein'!$I$22+1)),1,MIN(MAX($F81-('2.1 Kraftwerk allgemein'!$F$16-'1.1 Allgemein'!$I$22+1),1),COLUMN(S81)-('2.1 Kraftwerk allgemein'!$F$16-'1.1 Allgemein'!$I$22+1)))))/$F81,
SUM(OFFSET('2.5 CAPEX'!AG84,0,-MIN($F81-1,COLUMN(S81)-1),1,MIN($F81,COLUMN(S81))))/$F81)))))))</f>
        <v/>
      </c>
      <c r="AC81" s="199" t="str">
        <f ca="1">IF('2.1 Kraftwerk allgemein'!$F$15&lt;'1.1 Allgemein'!$I$22,
IF(OR(ISNUMBER($D81)=FALSE,$F81=""),"",
IF(AND('2.5 CAPEX'!$L84&lt;&gt;"x",'2.5 CAPEX'!$M84&lt;&gt;"x"),0,
IF($F81=0,0,
IF(AC$4&lt;'2.1 Kraftwerk allgemein'!$F$16,0,
IF(AC$4='2.1 Kraftwerk allgemein'!$F$16,'2.5 CAPEX'!$J84/$F81,
IF(AC$4&lt;'2.1 Kraftwerk allgemein'!$F$16+$F81,
('2.5 CAPEX'!$J84+SUM(OFFSET('2.5 CAPEX'!AH84,0,-MIN(MAX($F81-1-('2.1 Kraftwerk allgemein'!$F$16-'2.1 Kraftwerk allgemein'!$F$15+1),0),COLUMN(T81)-1-('2.1 Kraftwerk allgemein'!$F$16-'2.1 Kraftwerk allgemein'!$F$15+1)),1,MIN(MAX($F81-('2.1 Kraftwerk allgemein'!$F$16-'2.1 Kraftwerk allgemein'!$F$15+1),1),COLUMN(T81)-('2.1 Kraftwerk allgemein'!$F$16-'2.1 Kraftwerk allgemein'!$F$15+1)))))/$F81,
SUM(OFFSET('2.5 CAPEX'!AH84,0,-MIN($F81-1,COLUMN(T81)-1),1,MIN($F81,COLUMN(T81))))/$F81)))))),
IF(OR(ISNUMBER($D81)=FALSE,$F81=""),"",
IF(AND('2.5 CAPEX'!$L84&lt;&gt;"x",'2.5 CAPEX'!$M84&lt;&gt;"x"),0,
IF($F81=0,0,
IF(AC$4&lt;'2.1 Kraftwerk allgemein'!$F$16,0,
IF(AC$4='2.1 Kraftwerk allgemein'!$F$16,'2.5 CAPEX'!$J84/$F81,
IF(AC$4&lt;'2.1 Kraftwerk allgemein'!$F$16+$F81,
('2.5 CAPEX'!$J84+SUM(OFFSET('2.5 CAPEX'!AH84,0,-MIN(MAX($F81-1-('2.1 Kraftwerk allgemein'!$F$16-'1.1 Allgemein'!$I$22+1),0),COLUMN(T81)-1-('2.1 Kraftwerk allgemein'!$F$16-'1.1 Allgemein'!$I$22+1)),1,MIN(MAX($F81-('2.1 Kraftwerk allgemein'!$F$16-'1.1 Allgemein'!$I$22+1),1),COLUMN(T81)-('2.1 Kraftwerk allgemein'!$F$16-'1.1 Allgemein'!$I$22+1)))))/$F81,
SUM(OFFSET('2.5 CAPEX'!AH84,0,-MIN($F81-1,COLUMN(T81)-1),1,MIN($F81,COLUMN(T81))))/$F81)))))))</f>
        <v/>
      </c>
      <c r="AD81" s="199" t="str">
        <f ca="1">IF('2.1 Kraftwerk allgemein'!$F$15&lt;'1.1 Allgemein'!$I$22,
IF(OR(ISNUMBER($D81)=FALSE,$F81=""),"",
IF(AND('2.5 CAPEX'!$L84&lt;&gt;"x",'2.5 CAPEX'!$M84&lt;&gt;"x"),0,
IF($F81=0,0,
IF(AD$4&lt;'2.1 Kraftwerk allgemein'!$F$16,0,
IF(AD$4='2.1 Kraftwerk allgemein'!$F$16,'2.5 CAPEX'!$J84/$F81,
IF(AD$4&lt;'2.1 Kraftwerk allgemein'!$F$16+$F81,
('2.5 CAPEX'!$J84+SUM(OFFSET('2.5 CAPEX'!AI84,0,-MIN(MAX($F81-1-('2.1 Kraftwerk allgemein'!$F$16-'2.1 Kraftwerk allgemein'!$F$15+1),0),COLUMN(U81)-1-('2.1 Kraftwerk allgemein'!$F$16-'2.1 Kraftwerk allgemein'!$F$15+1)),1,MIN(MAX($F81-('2.1 Kraftwerk allgemein'!$F$16-'2.1 Kraftwerk allgemein'!$F$15+1),1),COLUMN(U81)-('2.1 Kraftwerk allgemein'!$F$16-'2.1 Kraftwerk allgemein'!$F$15+1)))))/$F81,
SUM(OFFSET('2.5 CAPEX'!AI84,0,-MIN($F81-1,COLUMN(U81)-1),1,MIN($F81,COLUMN(U81))))/$F81)))))),
IF(OR(ISNUMBER($D81)=FALSE,$F81=""),"",
IF(AND('2.5 CAPEX'!$L84&lt;&gt;"x",'2.5 CAPEX'!$M84&lt;&gt;"x"),0,
IF($F81=0,0,
IF(AD$4&lt;'2.1 Kraftwerk allgemein'!$F$16,0,
IF(AD$4='2.1 Kraftwerk allgemein'!$F$16,'2.5 CAPEX'!$J84/$F81,
IF(AD$4&lt;'2.1 Kraftwerk allgemein'!$F$16+$F81,
('2.5 CAPEX'!$J84+SUM(OFFSET('2.5 CAPEX'!AI84,0,-MIN(MAX($F81-1-('2.1 Kraftwerk allgemein'!$F$16-'1.1 Allgemein'!$I$22+1),0),COLUMN(U81)-1-('2.1 Kraftwerk allgemein'!$F$16-'1.1 Allgemein'!$I$22+1)),1,MIN(MAX($F81-('2.1 Kraftwerk allgemein'!$F$16-'1.1 Allgemein'!$I$22+1),1),COLUMN(U81)-('2.1 Kraftwerk allgemein'!$F$16-'1.1 Allgemein'!$I$22+1)))))/$F81,
SUM(OFFSET('2.5 CAPEX'!AI84,0,-MIN($F81-1,COLUMN(U81)-1),1,MIN($F81,COLUMN(U81))))/$F81)))))))</f>
        <v/>
      </c>
      <c r="AE81" s="199" t="str">
        <f ca="1">IF('2.1 Kraftwerk allgemein'!$F$15&lt;'1.1 Allgemein'!$I$22,
IF(OR(ISNUMBER($D81)=FALSE,$F81=""),"",
IF(AND('2.5 CAPEX'!$L84&lt;&gt;"x",'2.5 CAPEX'!$M84&lt;&gt;"x"),0,
IF($F81=0,0,
IF(AE$4&lt;'2.1 Kraftwerk allgemein'!$F$16,0,
IF(AE$4='2.1 Kraftwerk allgemein'!$F$16,'2.5 CAPEX'!$J84/$F81,
IF(AE$4&lt;'2.1 Kraftwerk allgemein'!$F$16+$F81,
('2.5 CAPEX'!$J84+SUM(OFFSET('2.5 CAPEX'!AJ84,0,-MIN(MAX($F81-1-('2.1 Kraftwerk allgemein'!$F$16-'2.1 Kraftwerk allgemein'!$F$15+1),0),COLUMN(V81)-1-('2.1 Kraftwerk allgemein'!$F$16-'2.1 Kraftwerk allgemein'!$F$15+1)),1,MIN(MAX($F81-('2.1 Kraftwerk allgemein'!$F$16-'2.1 Kraftwerk allgemein'!$F$15+1),1),COLUMN(V81)-('2.1 Kraftwerk allgemein'!$F$16-'2.1 Kraftwerk allgemein'!$F$15+1)))))/$F81,
SUM(OFFSET('2.5 CAPEX'!AJ84,0,-MIN($F81-1,COLUMN(V81)-1),1,MIN($F81,COLUMN(V81))))/$F81)))))),
IF(OR(ISNUMBER($D81)=FALSE,$F81=""),"",
IF(AND('2.5 CAPEX'!$L84&lt;&gt;"x",'2.5 CAPEX'!$M84&lt;&gt;"x"),0,
IF($F81=0,0,
IF(AE$4&lt;'2.1 Kraftwerk allgemein'!$F$16,0,
IF(AE$4='2.1 Kraftwerk allgemein'!$F$16,'2.5 CAPEX'!$J84/$F81,
IF(AE$4&lt;'2.1 Kraftwerk allgemein'!$F$16+$F81,
('2.5 CAPEX'!$J84+SUM(OFFSET('2.5 CAPEX'!AJ84,0,-MIN(MAX($F81-1-('2.1 Kraftwerk allgemein'!$F$16-'1.1 Allgemein'!$I$22+1),0),COLUMN(V81)-1-('2.1 Kraftwerk allgemein'!$F$16-'1.1 Allgemein'!$I$22+1)),1,MIN(MAX($F81-('2.1 Kraftwerk allgemein'!$F$16-'1.1 Allgemein'!$I$22+1),1),COLUMN(V81)-('2.1 Kraftwerk allgemein'!$F$16-'1.1 Allgemein'!$I$22+1)))))/$F81,
SUM(OFFSET('2.5 CAPEX'!AJ84,0,-MIN($F81-1,COLUMN(V81)-1),1,MIN($F81,COLUMN(V81))))/$F81)))))))</f>
        <v/>
      </c>
      <c r="AF81" s="199" t="str">
        <f ca="1">IF('2.1 Kraftwerk allgemein'!$F$15&lt;'1.1 Allgemein'!$I$22,
IF(OR(ISNUMBER($D81)=FALSE,$F81=""),"",
IF(AND('2.5 CAPEX'!$L84&lt;&gt;"x",'2.5 CAPEX'!$M84&lt;&gt;"x"),0,
IF($F81=0,0,
IF(AF$4&lt;'2.1 Kraftwerk allgemein'!$F$16,0,
IF(AF$4='2.1 Kraftwerk allgemein'!$F$16,'2.5 CAPEX'!$J84/$F81,
IF(AF$4&lt;'2.1 Kraftwerk allgemein'!$F$16+$F81,
('2.5 CAPEX'!$J84+SUM(OFFSET('2.5 CAPEX'!AK84,0,-MIN(MAX($F81-1-('2.1 Kraftwerk allgemein'!$F$16-'2.1 Kraftwerk allgemein'!$F$15+1),0),COLUMN(W81)-1-('2.1 Kraftwerk allgemein'!$F$16-'2.1 Kraftwerk allgemein'!$F$15+1)),1,MIN(MAX($F81-('2.1 Kraftwerk allgemein'!$F$16-'2.1 Kraftwerk allgemein'!$F$15+1),1),COLUMN(W81)-('2.1 Kraftwerk allgemein'!$F$16-'2.1 Kraftwerk allgemein'!$F$15+1)))))/$F81,
SUM(OFFSET('2.5 CAPEX'!AK84,0,-MIN($F81-1,COLUMN(W81)-1),1,MIN($F81,COLUMN(W81))))/$F81)))))),
IF(OR(ISNUMBER($D81)=FALSE,$F81=""),"",
IF(AND('2.5 CAPEX'!$L84&lt;&gt;"x",'2.5 CAPEX'!$M84&lt;&gt;"x"),0,
IF($F81=0,0,
IF(AF$4&lt;'2.1 Kraftwerk allgemein'!$F$16,0,
IF(AF$4='2.1 Kraftwerk allgemein'!$F$16,'2.5 CAPEX'!$J84/$F81,
IF(AF$4&lt;'2.1 Kraftwerk allgemein'!$F$16+$F81,
('2.5 CAPEX'!$J84+SUM(OFFSET('2.5 CAPEX'!AK84,0,-MIN(MAX($F81-1-('2.1 Kraftwerk allgemein'!$F$16-'1.1 Allgemein'!$I$22+1),0),COLUMN(W81)-1-('2.1 Kraftwerk allgemein'!$F$16-'1.1 Allgemein'!$I$22+1)),1,MIN(MAX($F81-('2.1 Kraftwerk allgemein'!$F$16-'1.1 Allgemein'!$I$22+1),1),COLUMN(W81)-('2.1 Kraftwerk allgemein'!$F$16-'1.1 Allgemein'!$I$22+1)))))/$F81,
SUM(OFFSET('2.5 CAPEX'!AK84,0,-MIN($F81-1,COLUMN(W81)-1),1,MIN($F81,COLUMN(W81))))/$F81)))))))</f>
        <v/>
      </c>
      <c r="AG81" s="199" t="str">
        <f ca="1">IF('2.1 Kraftwerk allgemein'!$F$15&lt;'1.1 Allgemein'!$I$22,
IF(OR(ISNUMBER($D81)=FALSE,$F81=""),"",
IF(AND('2.5 CAPEX'!$L84&lt;&gt;"x",'2.5 CAPEX'!$M84&lt;&gt;"x"),0,
IF($F81=0,0,
IF(AG$4&lt;'2.1 Kraftwerk allgemein'!$F$16,0,
IF(AG$4='2.1 Kraftwerk allgemein'!$F$16,'2.5 CAPEX'!$J84/$F81,
IF(AG$4&lt;'2.1 Kraftwerk allgemein'!$F$16+$F81,
('2.5 CAPEX'!$J84+SUM(OFFSET('2.5 CAPEX'!AL84,0,-MIN(MAX($F81-1-('2.1 Kraftwerk allgemein'!$F$16-'2.1 Kraftwerk allgemein'!$F$15+1),0),COLUMN(X81)-1-('2.1 Kraftwerk allgemein'!$F$16-'2.1 Kraftwerk allgemein'!$F$15+1)),1,MIN(MAX($F81-('2.1 Kraftwerk allgemein'!$F$16-'2.1 Kraftwerk allgemein'!$F$15+1),1),COLUMN(X81)-('2.1 Kraftwerk allgemein'!$F$16-'2.1 Kraftwerk allgemein'!$F$15+1)))))/$F81,
SUM(OFFSET('2.5 CAPEX'!AL84,0,-MIN($F81-1,COLUMN(X81)-1),1,MIN($F81,COLUMN(X81))))/$F81)))))),
IF(OR(ISNUMBER($D81)=FALSE,$F81=""),"",
IF(AND('2.5 CAPEX'!$L84&lt;&gt;"x",'2.5 CAPEX'!$M84&lt;&gt;"x"),0,
IF($F81=0,0,
IF(AG$4&lt;'2.1 Kraftwerk allgemein'!$F$16,0,
IF(AG$4='2.1 Kraftwerk allgemein'!$F$16,'2.5 CAPEX'!$J84/$F81,
IF(AG$4&lt;'2.1 Kraftwerk allgemein'!$F$16+$F81,
('2.5 CAPEX'!$J84+SUM(OFFSET('2.5 CAPEX'!AL84,0,-MIN(MAX($F81-1-('2.1 Kraftwerk allgemein'!$F$16-'1.1 Allgemein'!$I$22+1),0),COLUMN(X81)-1-('2.1 Kraftwerk allgemein'!$F$16-'1.1 Allgemein'!$I$22+1)),1,MIN(MAX($F81-('2.1 Kraftwerk allgemein'!$F$16-'1.1 Allgemein'!$I$22+1),1),COLUMN(X81)-('2.1 Kraftwerk allgemein'!$F$16-'1.1 Allgemein'!$I$22+1)))))/$F81,
SUM(OFFSET('2.5 CAPEX'!AL84,0,-MIN($F81-1,COLUMN(X81)-1),1,MIN($F81,COLUMN(X81))))/$F81)))))))</f>
        <v/>
      </c>
      <c r="AH81" s="199" t="str">
        <f ca="1">IF('2.1 Kraftwerk allgemein'!$F$15&lt;'1.1 Allgemein'!$I$22,
IF(OR(ISNUMBER($D81)=FALSE,$F81=""),"",
IF(AND('2.5 CAPEX'!$L84&lt;&gt;"x",'2.5 CAPEX'!$M84&lt;&gt;"x"),0,
IF($F81=0,0,
IF(AH$4&lt;'2.1 Kraftwerk allgemein'!$F$16,0,
IF(AH$4='2.1 Kraftwerk allgemein'!$F$16,'2.5 CAPEX'!$J84/$F81,
IF(AH$4&lt;'2.1 Kraftwerk allgemein'!$F$16+$F81,
('2.5 CAPEX'!$J84+SUM(OFFSET('2.5 CAPEX'!AM84,0,-MIN(MAX($F81-1-('2.1 Kraftwerk allgemein'!$F$16-'2.1 Kraftwerk allgemein'!$F$15+1),0),COLUMN(Y81)-1-('2.1 Kraftwerk allgemein'!$F$16-'2.1 Kraftwerk allgemein'!$F$15+1)),1,MIN(MAX($F81-('2.1 Kraftwerk allgemein'!$F$16-'2.1 Kraftwerk allgemein'!$F$15+1),1),COLUMN(Y81)-('2.1 Kraftwerk allgemein'!$F$16-'2.1 Kraftwerk allgemein'!$F$15+1)))))/$F81,
SUM(OFFSET('2.5 CAPEX'!AM84,0,-MIN($F81-1,COLUMN(Y81)-1),1,MIN($F81,COLUMN(Y81))))/$F81)))))),
IF(OR(ISNUMBER($D81)=FALSE,$F81=""),"",
IF(AND('2.5 CAPEX'!$L84&lt;&gt;"x",'2.5 CAPEX'!$M84&lt;&gt;"x"),0,
IF($F81=0,0,
IF(AH$4&lt;'2.1 Kraftwerk allgemein'!$F$16,0,
IF(AH$4='2.1 Kraftwerk allgemein'!$F$16,'2.5 CAPEX'!$J84/$F81,
IF(AH$4&lt;'2.1 Kraftwerk allgemein'!$F$16+$F81,
('2.5 CAPEX'!$J84+SUM(OFFSET('2.5 CAPEX'!AM84,0,-MIN(MAX($F81-1-('2.1 Kraftwerk allgemein'!$F$16-'1.1 Allgemein'!$I$22+1),0),COLUMN(Y81)-1-('2.1 Kraftwerk allgemein'!$F$16-'1.1 Allgemein'!$I$22+1)),1,MIN(MAX($F81-('2.1 Kraftwerk allgemein'!$F$16-'1.1 Allgemein'!$I$22+1),1),COLUMN(Y81)-('2.1 Kraftwerk allgemein'!$F$16-'1.1 Allgemein'!$I$22+1)))))/$F81,
SUM(OFFSET('2.5 CAPEX'!AM84,0,-MIN($F81-1,COLUMN(Y81)-1),1,MIN($F81,COLUMN(Y81))))/$F81)))))))</f>
        <v/>
      </c>
      <c r="AI81" s="199" t="str">
        <f ca="1">IF('2.1 Kraftwerk allgemein'!$F$15&lt;'1.1 Allgemein'!$I$22,
IF(OR(ISNUMBER($D81)=FALSE,$F81=""),"",
IF(AND('2.5 CAPEX'!$L84&lt;&gt;"x",'2.5 CAPEX'!$M84&lt;&gt;"x"),0,
IF($F81=0,0,
IF(AI$4&lt;'2.1 Kraftwerk allgemein'!$F$16,0,
IF(AI$4='2.1 Kraftwerk allgemein'!$F$16,'2.5 CAPEX'!$J84/$F81,
IF(AI$4&lt;'2.1 Kraftwerk allgemein'!$F$16+$F81,
('2.5 CAPEX'!$J84+SUM(OFFSET('2.5 CAPEX'!AN84,0,-MIN(MAX($F81-1-('2.1 Kraftwerk allgemein'!$F$16-'2.1 Kraftwerk allgemein'!$F$15+1),0),COLUMN(Z81)-1-('2.1 Kraftwerk allgemein'!$F$16-'2.1 Kraftwerk allgemein'!$F$15+1)),1,MIN(MAX($F81-('2.1 Kraftwerk allgemein'!$F$16-'2.1 Kraftwerk allgemein'!$F$15+1),1),COLUMN(Z81)-('2.1 Kraftwerk allgemein'!$F$16-'2.1 Kraftwerk allgemein'!$F$15+1)))))/$F81,
SUM(OFFSET('2.5 CAPEX'!AN84,0,-MIN($F81-1,COLUMN(Z81)-1),1,MIN($F81,COLUMN(Z81))))/$F81)))))),
IF(OR(ISNUMBER($D81)=FALSE,$F81=""),"",
IF(AND('2.5 CAPEX'!$L84&lt;&gt;"x",'2.5 CAPEX'!$M84&lt;&gt;"x"),0,
IF($F81=0,0,
IF(AI$4&lt;'2.1 Kraftwerk allgemein'!$F$16,0,
IF(AI$4='2.1 Kraftwerk allgemein'!$F$16,'2.5 CAPEX'!$J84/$F81,
IF(AI$4&lt;'2.1 Kraftwerk allgemein'!$F$16+$F81,
('2.5 CAPEX'!$J84+SUM(OFFSET('2.5 CAPEX'!AN84,0,-MIN(MAX($F81-1-('2.1 Kraftwerk allgemein'!$F$16-'1.1 Allgemein'!$I$22+1),0),COLUMN(Z81)-1-('2.1 Kraftwerk allgemein'!$F$16-'1.1 Allgemein'!$I$22+1)),1,MIN(MAX($F81-('2.1 Kraftwerk allgemein'!$F$16-'1.1 Allgemein'!$I$22+1),1),COLUMN(Z81)-('2.1 Kraftwerk allgemein'!$F$16-'1.1 Allgemein'!$I$22+1)))))/$F81,
SUM(OFFSET('2.5 CAPEX'!AN84,0,-MIN($F81-1,COLUMN(Z81)-1),1,MIN($F81,COLUMN(Z81))))/$F81)))))))</f>
        <v/>
      </c>
      <c r="AJ81" s="199" t="str">
        <f ca="1">IF('2.1 Kraftwerk allgemein'!$F$15&lt;'1.1 Allgemein'!$I$22,
IF(OR(ISNUMBER($D81)=FALSE,$F81=""),"",
IF(AND('2.5 CAPEX'!$L84&lt;&gt;"x",'2.5 CAPEX'!$M84&lt;&gt;"x"),0,
IF($F81=0,0,
IF(AJ$4&lt;'2.1 Kraftwerk allgemein'!$F$16,0,
IF(AJ$4='2.1 Kraftwerk allgemein'!$F$16,'2.5 CAPEX'!$J84/$F81,
IF(AJ$4&lt;'2.1 Kraftwerk allgemein'!$F$16+$F81,
('2.5 CAPEX'!$J84+SUM(OFFSET('2.5 CAPEX'!AO84,0,-MIN(MAX($F81-1-('2.1 Kraftwerk allgemein'!$F$16-'2.1 Kraftwerk allgemein'!$F$15+1),0),COLUMN(AA81)-1-('2.1 Kraftwerk allgemein'!$F$16-'2.1 Kraftwerk allgemein'!$F$15+1)),1,MIN(MAX($F81-('2.1 Kraftwerk allgemein'!$F$16-'2.1 Kraftwerk allgemein'!$F$15+1),1),COLUMN(AA81)-('2.1 Kraftwerk allgemein'!$F$16-'2.1 Kraftwerk allgemein'!$F$15+1)))))/$F81,
SUM(OFFSET('2.5 CAPEX'!AO84,0,-MIN($F81-1,COLUMN(AA81)-1),1,MIN($F81,COLUMN(AA81))))/$F81)))))),
IF(OR(ISNUMBER($D81)=FALSE,$F81=""),"",
IF(AND('2.5 CAPEX'!$L84&lt;&gt;"x",'2.5 CAPEX'!$M84&lt;&gt;"x"),0,
IF($F81=0,0,
IF(AJ$4&lt;'2.1 Kraftwerk allgemein'!$F$16,0,
IF(AJ$4='2.1 Kraftwerk allgemein'!$F$16,'2.5 CAPEX'!$J84/$F81,
IF(AJ$4&lt;'2.1 Kraftwerk allgemein'!$F$16+$F81,
('2.5 CAPEX'!$J84+SUM(OFFSET('2.5 CAPEX'!AO84,0,-MIN(MAX($F81-1-('2.1 Kraftwerk allgemein'!$F$16-'1.1 Allgemein'!$I$22+1),0),COLUMN(AA81)-1-('2.1 Kraftwerk allgemein'!$F$16-'1.1 Allgemein'!$I$22+1)),1,MIN(MAX($F81-('2.1 Kraftwerk allgemein'!$F$16-'1.1 Allgemein'!$I$22+1),1),COLUMN(AA81)-('2.1 Kraftwerk allgemein'!$F$16-'1.1 Allgemein'!$I$22+1)))))/$F81,
SUM(OFFSET('2.5 CAPEX'!AO84,0,-MIN($F81-1,COLUMN(AA81)-1),1,MIN($F81,COLUMN(AA81))))/$F81)))))))</f>
        <v/>
      </c>
      <c r="AK81" s="199" t="str">
        <f ca="1">IF('2.1 Kraftwerk allgemein'!$F$15&lt;'1.1 Allgemein'!$I$22,
IF(OR(ISNUMBER($D81)=FALSE,$F81=""),"",
IF(AND('2.5 CAPEX'!$L84&lt;&gt;"x",'2.5 CAPEX'!$M84&lt;&gt;"x"),0,
IF($F81=0,0,
IF(AK$4&lt;'2.1 Kraftwerk allgemein'!$F$16,0,
IF(AK$4='2.1 Kraftwerk allgemein'!$F$16,'2.5 CAPEX'!$J84/$F81,
IF(AK$4&lt;'2.1 Kraftwerk allgemein'!$F$16+$F81,
('2.5 CAPEX'!$J84+SUM(OFFSET('2.5 CAPEX'!AP84,0,-MIN(MAX($F81-1-('2.1 Kraftwerk allgemein'!$F$16-'2.1 Kraftwerk allgemein'!$F$15+1),0),COLUMN(AB81)-1-('2.1 Kraftwerk allgemein'!$F$16-'2.1 Kraftwerk allgemein'!$F$15+1)),1,MIN(MAX($F81-('2.1 Kraftwerk allgemein'!$F$16-'2.1 Kraftwerk allgemein'!$F$15+1),1),COLUMN(AB81)-('2.1 Kraftwerk allgemein'!$F$16-'2.1 Kraftwerk allgemein'!$F$15+1)))))/$F81,
SUM(OFFSET('2.5 CAPEX'!AP84,0,-MIN($F81-1,COLUMN(AB81)-1),1,MIN($F81,COLUMN(AB81))))/$F81)))))),
IF(OR(ISNUMBER($D81)=FALSE,$F81=""),"",
IF(AND('2.5 CAPEX'!$L84&lt;&gt;"x",'2.5 CAPEX'!$M84&lt;&gt;"x"),0,
IF($F81=0,0,
IF(AK$4&lt;'2.1 Kraftwerk allgemein'!$F$16,0,
IF(AK$4='2.1 Kraftwerk allgemein'!$F$16,'2.5 CAPEX'!$J84/$F81,
IF(AK$4&lt;'2.1 Kraftwerk allgemein'!$F$16+$F81,
('2.5 CAPEX'!$J84+SUM(OFFSET('2.5 CAPEX'!AP84,0,-MIN(MAX($F81-1-('2.1 Kraftwerk allgemein'!$F$16-'1.1 Allgemein'!$I$22+1),0),COLUMN(AB81)-1-('2.1 Kraftwerk allgemein'!$F$16-'1.1 Allgemein'!$I$22+1)),1,MIN(MAX($F81-('2.1 Kraftwerk allgemein'!$F$16-'1.1 Allgemein'!$I$22+1),1),COLUMN(AB81)-('2.1 Kraftwerk allgemein'!$F$16-'1.1 Allgemein'!$I$22+1)))))/$F81,
SUM(OFFSET('2.5 CAPEX'!AP84,0,-MIN($F81-1,COLUMN(AB81)-1),1,MIN($F81,COLUMN(AB81))))/$F81)))))))</f>
        <v/>
      </c>
      <c r="AL81" s="199" t="str">
        <f ca="1">IF('2.1 Kraftwerk allgemein'!$F$15&lt;'1.1 Allgemein'!$I$22,
IF(OR(ISNUMBER($D81)=FALSE,$F81=""),"",
IF(AND('2.5 CAPEX'!$L84&lt;&gt;"x",'2.5 CAPEX'!$M84&lt;&gt;"x"),0,
IF($F81=0,0,
IF(AL$4&lt;'2.1 Kraftwerk allgemein'!$F$16,0,
IF(AL$4='2.1 Kraftwerk allgemein'!$F$16,'2.5 CAPEX'!$J84/$F81,
IF(AL$4&lt;'2.1 Kraftwerk allgemein'!$F$16+$F81,
('2.5 CAPEX'!$J84+SUM(OFFSET('2.5 CAPEX'!AQ84,0,-MIN(MAX($F81-1-('2.1 Kraftwerk allgemein'!$F$16-'2.1 Kraftwerk allgemein'!$F$15+1),0),COLUMN(AC81)-1-('2.1 Kraftwerk allgemein'!$F$16-'2.1 Kraftwerk allgemein'!$F$15+1)),1,MIN(MAX($F81-('2.1 Kraftwerk allgemein'!$F$16-'2.1 Kraftwerk allgemein'!$F$15+1),1),COLUMN(AC81)-('2.1 Kraftwerk allgemein'!$F$16-'2.1 Kraftwerk allgemein'!$F$15+1)))))/$F81,
SUM(OFFSET('2.5 CAPEX'!AQ84,0,-MIN($F81-1,COLUMN(AC81)-1),1,MIN($F81,COLUMN(AC81))))/$F81)))))),
IF(OR(ISNUMBER($D81)=FALSE,$F81=""),"",
IF(AND('2.5 CAPEX'!$L84&lt;&gt;"x",'2.5 CAPEX'!$M84&lt;&gt;"x"),0,
IF($F81=0,0,
IF(AL$4&lt;'2.1 Kraftwerk allgemein'!$F$16,0,
IF(AL$4='2.1 Kraftwerk allgemein'!$F$16,'2.5 CAPEX'!$J84/$F81,
IF(AL$4&lt;'2.1 Kraftwerk allgemein'!$F$16+$F81,
('2.5 CAPEX'!$J84+SUM(OFFSET('2.5 CAPEX'!AQ84,0,-MIN(MAX($F81-1-('2.1 Kraftwerk allgemein'!$F$16-'1.1 Allgemein'!$I$22+1),0),COLUMN(AC81)-1-('2.1 Kraftwerk allgemein'!$F$16-'1.1 Allgemein'!$I$22+1)),1,MIN(MAX($F81-('2.1 Kraftwerk allgemein'!$F$16-'1.1 Allgemein'!$I$22+1),1),COLUMN(AC81)-('2.1 Kraftwerk allgemein'!$F$16-'1.1 Allgemein'!$I$22+1)))))/$F81,
SUM(OFFSET('2.5 CAPEX'!AQ84,0,-MIN($F81-1,COLUMN(AC81)-1),1,MIN($F81,COLUMN(AC81))))/$F81)))))))</f>
        <v/>
      </c>
      <c r="AM81" s="199" t="str">
        <f ca="1">IF('2.1 Kraftwerk allgemein'!$F$15&lt;'1.1 Allgemein'!$I$22,
IF(OR(ISNUMBER($D81)=FALSE,$F81=""),"",
IF(AND('2.5 CAPEX'!$L84&lt;&gt;"x",'2.5 CAPEX'!$M84&lt;&gt;"x"),0,
IF($F81=0,0,
IF(AM$4&lt;'2.1 Kraftwerk allgemein'!$F$16,0,
IF(AM$4='2.1 Kraftwerk allgemein'!$F$16,'2.5 CAPEX'!$J84/$F81,
IF(AM$4&lt;'2.1 Kraftwerk allgemein'!$F$16+$F81,
('2.5 CAPEX'!$J84+SUM(OFFSET('2.5 CAPEX'!AR84,0,-MIN(MAX($F81-1-('2.1 Kraftwerk allgemein'!$F$16-'2.1 Kraftwerk allgemein'!$F$15+1),0),COLUMN(AD81)-1-('2.1 Kraftwerk allgemein'!$F$16-'2.1 Kraftwerk allgemein'!$F$15+1)),1,MIN(MAX($F81-('2.1 Kraftwerk allgemein'!$F$16-'2.1 Kraftwerk allgemein'!$F$15+1),1),COLUMN(AD81)-('2.1 Kraftwerk allgemein'!$F$16-'2.1 Kraftwerk allgemein'!$F$15+1)))))/$F81,
SUM(OFFSET('2.5 CAPEX'!AR84,0,-MIN($F81-1,COLUMN(AD81)-1),1,MIN($F81,COLUMN(AD81))))/$F81)))))),
IF(OR(ISNUMBER($D81)=FALSE,$F81=""),"",
IF(AND('2.5 CAPEX'!$L84&lt;&gt;"x",'2.5 CAPEX'!$M84&lt;&gt;"x"),0,
IF($F81=0,0,
IF(AM$4&lt;'2.1 Kraftwerk allgemein'!$F$16,0,
IF(AM$4='2.1 Kraftwerk allgemein'!$F$16,'2.5 CAPEX'!$J84/$F81,
IF(AM$4&lt;'2.1 Kraftwerk allgemein'!$F$16+$F81,
('2.5 CAPEX'!$J84+SUM(OFFSET('2.5 CAPEX'!AR84,0,-MIN(MAX($F81-1-('2.1 Kraftwerk allgemein'!$F$16-'1.1 Allgemein'!$I$22+1),0),COLUMN(AD81)-1-('2.1 Kraftwerk allgemein'!$F$16-'1.1 Allgemein'!$I$22+1)),1,MIN(MAX($F81-('2.1 Kraftwerk allgemein'!$F$16-'1.1 Allgemein'!$I$22+1),1),COLUMN(AD81)-('2.1 Kraftwerk allgemein'!$F$16-'1.1 Allgemein'!$I$22+1)))))/$F81,
SUM(OFFSET('2.5 CAPEX'!AR84,0,-MIN($F81-1,COLUMN(AD81)-1),1,MIN($F81,COLUMN(AD81))))/$F81)))))))</f>
        <v/>
      </c>
      <c r="AN81" s="199" t="str">
        <f ca="1">IF('2.1 Kraftwerk allgemein'!$F$15&lt;'1.1 Allgemein'!$I$22,
IF(OR(ISNUMBER($D81)=FALSE,$F81=""),"",
IF(AND('2.5 CAPEX'!$L84&lt;&gt;"x",'2.5 CAPEX'!$M84&lt;&gt;"x"),0,
IF($F81=0,0,
IF(AN$4&lt;'2.1 Kraftwerk allgemein'!$F$16,0,
IF(AN$4='2.1 Kraftwerk allgemein'!$F$16,'2.5 CAPEX'!$J84/$F81,
IF(AN$4&lt;'2.1 Kraftwerk allgemein'!$F$16+$F81,
('2.5 CAPEX'!$J84+SUM(OFFSET('2.5 CAPEX'!AS84,0,-MIN(MAX($F81-1-('2.1 Kraftwerk allgemein'!$F$16-'2.1 Kraftwerk allgemein'!$F$15+1),0),COLUMN(AE81)-1-('2.1 Kraftwerk allgemein'!$F$16-'2.1 Kraftwerk allgemein'!$F$15+1)),1,MIN(MAX($F81-('2.1 Kraftwerk allgemein'!$F$16-'2.1 Kraftwerk allgemein'!$F$15+1),1),COLUMN(AE81)-('2.1 Kraftwerk allgemein'!$F$16-'2.1 Kraftwerk allgemein'!$F$15+1)))))/$F81,
SUM(OFFSET('2.5 CAPEX'!AS84,0,-MIN($F81-1,COLUMN(AE81)-1),1,MIN($F81,COLUMN(AE81))))/$F81)))))),
IF(OR(ISNUMBER($D81)=FALSE,$F81=""),"",
IF(AND('2.5 CAPEX'!$L84&lt;&gt;"x",'2.5 CAPEX'!$M84&lt;&gt;"x"),0,
IF($F81=0,0,
IF(AN$4&lt;'2.1 Kraftwerk allgemein'!$F$16,0,
IF(AN$4='2.1 Kraftwerk allgemein'!$F$16,'2.5 CAPEX'!$J84/$F81,
IF(AN$4&lt;'2.1 Kraftwerk allgemein'!$F$16+$F81,
('2.5 CAPEX'!$J84+SUM(OFFSET('2.5 CAPEX'!AS84,0,-MIN(MAX($F81-1-('2.1 Kraftwerk allgemein'!$F$16-'1.1 Allgemein'!$I$22+1),0),COLUMN(AE81)-1-('2.1 Kraftwerk allgemein'!$F$16-'1.1 Allgemein'!$I$22+1)),1,MIN(MAX($F81-('2.1 Kraftwerk allgemein'!$F$16-'1.1 Allgemein'!$I$22+1),1),COLUMN(AE81)-('2.1 Kraftwerk allgemein'!$F$16-'1.1 Allgemein'!$I$22+1)))))/$F81,
SUM(OFFSET('2.5 CAPEX'!AS84,0,-MIN($F81-1,COLUMN(AE81)-1),1,MIN($F81,COLUMN(AE81))))/$F81)))))))</f>
        <v/>
      </c>
      <c r="AO81" s="199" t="str">
        <f ca="1">IF('2.1 Kraftwerk allgemein'!$F$15&lt;'1.1 Allgemein'!$I$22,
IF(OR(ISNUMBER($D81)=FALSE,$F81=""),"",
IF(AND('2.5 CAPEX'!$L84&lt;&gt;"x",'2.5 CAPEX'!$M84&lt;&gt;"x"),0,
IF($F81=0,0,
IF(AO$4&lt;'2.1 Kraftwerk allgemein'!$F$16,0,
IF(AO$4='2.1 Kraftwerk allgemein'!$F$16,'2.5 CAPEX'!$J84/$F81,
IF(AO$4&lt;'2.1 Kraftwerk allgemein'!$F$16+$F81,
('2.5 CAPEX'!$J84+SUM(OFFSET('2.5 CAPEX'!AT84,0,-MIN(MAX($F81-1-('2.1 Kraftwerk allgemein'!$F$16-'2.1 Kraftwerk allgemein'!$F$15+1),0),COLUMN(AF81)-1-('2.1 Kraftwerk allgemein'!$F$16-'2.1 Kraftwerk allgemein'!$F$15+1)),1,MIN(MAX($F81-('2.1 Kraftwerk allgemein'!$F$16-'2.1 Kraftwerk allgemein'!$F$15+1),1),COLUMN(AF81)-('2.1 Kraftwerk allgemein'!$F$16-'2.1 Kraftwerk allgemein'!$F$15+1)))))/$F81,
SUM(OFFSET('2.5 CAPEX'!AT84,0,-MIN($F81-1,COLUMN(AF81)-1),1,MIN($F81,COLUMN(AF81))))/$F81)))))),
IF(OR(ISNUMBER($D81)=FALSE,$F81=""),"",
IF(AND('2.5 CAPEX'!$L84&lt;&gt;"x",'2.5 CAPEX'!$M84&lt;&gt;"x"),0,
IF($F81=0,0,
IF(AO$4&lt;'2.1 Kraftwerk allgemein'!$F$16,0,
IF(AO$4='2.1 Kraftwerk allgemein'!$F$16,'2.5 CAPEX'!$J84/$F81,
IF(AO$4&lt;'2.1 Kraftwerk allgemein'!$F$16+$F81,
('2.5 CAPEX'!$J84+SUM(OFFSET('2.5 CAPEX'!AT84,0,-MIN(MAX($F81-1-('2.1 Kraftwerk allgemein'!$F$16-'1.1 Allgemein'!$I$22+1),0),COLUMN(AF81)-1-('2.1 Kraftwerk allgemein'!$F$16-'1.1 Allgemein'!$I$22+1)),1,MIN(MAX($F81-('2.1 Kraftwerk allgemein'!$F$16-'1.1 Allgemein'!$I$22+1),1),COLUMN(AF81)-('2.1 Kraftwerk allgemein'!$F$16-'1.1 Allgemein'!$I$22+1)))))/$F81,
SUM(OFFSET('2.5 CAPEX'!AT84,0,-MIN($F81-1,COLUMN(AF81)-1),1,MIN($F81,COLUMN(AF81))))/$F81)))))))</f>
        <v/>
      </c>
      <c r="AP81" s="199" t="str">
        <f ca="1">IF('2.1 Kraftwerk allgemein'!$F$15&lt;'1.1 Allgemein'!$I$22,
IF(OR(ISNUMBER($D81)=FALSE,$F81=""),"",
IF(AND('2.5 CAPEX'!$L84&lt;&gt;"x",'2.5 CAPEX'!$M84&lt;&gt;"x"),0,
IF($F81=0,0,
IF(AP$4&lt;'2.1 Kraftwerk allgemein'!$F$16,0,
IF(AP$4='2.1 Kraftwerk allgemein'!$F$16,'2.5 CAPEX'!$J84/$F81,
IF(AP$4&lt;'2.1 Kraftwerk allgemein'!$F$16+$F81,
('2.5 CAPEX'!$J84+SUM(OFFSET('2.5 CAPEX'!AU84,0,-MIN(MAX($F81-1-('2.1 Kraftwerk allgemein'!$F$16-'2.1 Kraftwerk allgemein'!$F$15+1),0),COLUMN(AG81)-1-('2.1 Kraftwerk allgemein'!$F$16-'2.1 Kraftwerk allgemein'!$F$15+1)),1,MIN(MAX($F81-('2.1 Kraftwerk allgemein'!$F$16-'2.1 Kraftwerk allgemein'!$F$15+1),1),COLUMN(AG81)-('2.1 Kraftwerk allgemein'!$F$16-'2.1 Kraftwerk allgemein'!$F$15+1)))))/$F81,
SUM(OFFSET('2.5 CAPEX'!AU84,0,-MIN($F81-1,COLUMN(AG81)-1),1,MIN($F81,COLUMN(AG81))))/$F81)))))),
IF(OR(ISNUMBER($D81)=FALSE,$F81=""),"",
IF(AND('2.5 CAPEX'!$L84&lt;&gt;"x",'2.5 CAPEX'!$M84&lt;&gt;"x"),0,
IF($F81=0,0,
IF(AP$4&lt;'2.1 Kraftwerk allgemein'!$F$16,0,
IF(AP$4='2.1 Kraftwerk allgemein'!$F$16,'2.5 CAPEX'!$J84/$F81,
IF(AP$4&lt;'2.1 Kraftwerk allgemein'!$F$16+$F81,
('2.5 CAPEX'!$J84+SUM(OFFSET('2.5 CAPEX'!AU84,0,-MIN(MAX($F81-1-('2.1 Kraftwerk allgemein'!$F$16-'1.1 Allgemein'!$I$22+1),0),COLUMN(AG81)-1-('2.1 Kraftwerk allgemein'!$F$16-'1.1 Allgemein'!$I$22+1)),1,MIN(MAX($F81-('2.1 Kraftwerk allgemein'!$F$16-'1.1 Allgemein'!$I$22+1),1),COLUMN(AG81)-('2.1 Kraftwerk allgemein'!$F$16-'1.1 Allgemein'!$I$22+1)))))/$F81,
SUM(OFFSET('2.5 CAPEX'!AU84,0,-MIN($F81-1,COLUMN(AG81)-1),1,MIN($F81,COLUMN(AG81))))/$F81)))))))</f>
        <v/>
      </c>
      <c r="AQ81" s="199" t="str">
        <f ca="1">IF('2.1 Kraftwerk allgemein'!$F$15&lt;'1.1 Allgemein'!$I$22,
IF(OR(ISNUMBER($D81)=FALSE,$F81=""),"",
IF(AND('2.5 CAPEX'!$L84&lt;&gt;"x",'2.5 CAPEX'!$M84&lt;&gt;"x"),0,
IF($F81=0,0,
IF(AQ$4&lt;'2.1 Kraftwerk allgemein'!$F$16,0,
IF(AQ$4='2.1 Kraftwerk allgemein'!$F$16,'2.5 CAPEX'!$J84/$F81,
IF(AQ$4&lt;'2.1 Kraftwerk allgemein'!$F$16+$F81,
('2.5 CAPEX'!$J84+SUM(OFFSET('2.5 CAPEX'!AV84,0,-MIN(MAX($F81-1-('2.1 Kraftwerk allgemein'!$F$16-'2.1 Kraftwerk allgemein'!$F$15+1),0),COLUMN(AH81)-1-('2.1 Kraftwerk allgemein'!$F$16-'2.1 Kraftwerk allgemein'!$F$15+1)),1,MIN(MAX($F81-('2.1 Kraftwerk allgemein'!$F$16-'2.1 Kraftwerk allgemein'!$F$15+1),1),COLUMN(AH81)-('2.1 Kraftwerk allgemein'!$F$16-'2.1 Kraftwerk allgemein'!$F$15+1)))))/$F81,
SUM(OFFSET('2.5 CAPEX'!AV84,0,-MIN($F81-1,COLUMN(AH81)-1),1,MIN($F81,COLUMN(AH81))))/$F81)))))),
IF(OR(ISNUMBER($D81)=FALSE,$F81=""),"",
IF(AND('2.5 CAPEX'!$L84&lt;&gt;"x",'2.5 CAPEX'!$M84&lt;&gt;"x"),0,
IF($F81=0,0,
IF(AQ$4&lt;'2.1 Kraftwerk allgemein'!$F$16,0,
IF(AQ$4='2.1 Kraftwerk allgemein'!$F$16,'2.5 CAPEX'!$J84/$F81,
IF(AQ$4&lt;'2.1 Kraftwerk allgemein'!$F$16+$F81,
('2.5 CAPEX'!$J84+SUM(OFFSET('2.5 CAPEX'!AV84,0,-MIN(MAX($F81-1-('2.1 Kraftwerk allgemein'!$F$16-'1.1 Allgemein'!$I$22+1),0),COLUMN(AH81)-1-('2.1 Kraftwerk allgemein'!$F$16-'1.1 Allgemein'!$I$22+1)),1,MIN(MAX($F81-('2.1 Kraftwerk allgemein'!$F$16-'1.1 Allgemein'!$I$22+1),1),COLUMN(AH81)-('2.1 Kraftwerk allgemein'!$F$16-'1.1 Allgemein'!$I$22+1)))))/$F81,
SUM(OFFSET('2.5 CAPEX'!AV84,0,-MIN($F81-1,COLUMN(AH81)-1),1,MIN($F81,COLUMN(AH81))))/$F81)))))))</f>
        <v/>
      </c>
      <c r="AR81" s="199" t="str">
        <f ca="1">IF('2.1 Kraftwerk allgemein'!$F$15&lt;'1.1 Allgemein'!$I$22,
IF(OR(ISNUMBER($D81)=FALSE,$F81=""),"",
IF(AND('2.5 CAPEX'!$L84&lt;&gt;"x",'2.5 CAPEX'!$M84&lt;&gt;"x"),0,
IF($F81=0,0,
IF(AR$4&lt;'2.1 Kraftwerk allgemein'!$F$16,0,
IF(AR$4='2.1 Kraftwerk allgemein'!$F$16,'2.5 CAPEX'!$J84/$F81,
IF(AR$4&lt;'2.1 Kraftwerk allgemein'!$F$16+$F81,
('2.5 CAPEX'!$J84+SUM(OFFSET('2.5 CAPEX'!AW84,0,-MIN(MAX($F81-1-('2.1 Kraftwerk allgemein'!$F$16-'2.1 Kraftwerk allgemein'!$F$15+1),0),COLUMN(AI81)-1-('2.1 Kraftwerk allgemein'!$F$16-'2.1 Kraftwerk allgemein'!$F$15+1)),1,MIN(MAX($F81-('2.1 Kraftwerk allgemein'!$F$16-'2.1 Kraftwerk allgemein'!$F$15+1),1),COLUMN(AI81)-('2.1 Kraftwerk allgemein'!$F$16-'2.1 Kraftwerk allgemein'!$F$15+1)))))/$F81,
SUM(OFFSET('2.5 CAPEX'!AW84,0,-MIN($F81-1,COLUMN(AI81)-1),1,MIN($F81,COLUMN(AI81))))/$F81)))))),
IF(OR(ISNUMBER($D81)=FALSE,$F81=""),"",
IF(AND('2.5 CAPEX'!$L84&lt;&gt;"x",'2.5 CAPEX'!$M84&lt;&gt;"x"),0,
IF($F81=0,0,
IF(AR$4&lt;'2.1 Kraftwerk allgemein'!$F$16,0,
IF(AR$4='2.1 Kraftwerk allgemein'!$F$16,'2.5 CAPEX'!$J84/$F81,
IF(AR$4&lt;'2.1 Kraftwerk allgemein'!$F$16+$F81,
('2.5 CAPEX'!$J84+SUM(OFFSET('2.5 CAPEX'!AW84,0,-MIN(MAX($F81-1-('2.1 Kraftwerk allgemein'!$F$16-'1.1 Allgemein'!$I$22+1),0),COLUMN(AI81)-1-('2.1 Kraftwerk allgemein'!$F$16-'1.1 Allgemein'!$I$22+1)),1,MIN(MAX($F81-('2.1 Kraftwerk allgemein'!$F$16-'1.1 Allgemein'!$I$22+1),1),COLUMN(AI81)-('2.1 Kraftwerk allgemein'!$F$16-'1.1 Allgemein'!$I$22+1)))))/$F81,
SUM(OFFSET('2.5 CAPEX'!AW84,0,-MIN($F81-1,COLUMN(AI81)-1),1,MIN($F81,COLUMN(AI81))))/$F81)))))))</f>
        <v/>
      </c>
      <c r="AS81" s="199" t="str">
        <f ca="1">IF('2.1 Kraftwerk allgemein'!$F$15&lt;'1.1 Allgemein'!$I$22,
IF(OR(ISNUMBER($D81)=FALSE,$F81=""),"",
IF(AND('2.5 CAPEX'!$L84&lt;&gt;"x",'2.5 CAPEX'!$M84&lt;&gt;"x"),0,
IF($F81=0,0,
IF(AS$4&lt;'2.1 Kraftwerk allgemein'!$F$16,0,
IF(AS$4='2.1 Kraftwerk allgemein'!$F$16,'2.5 CAPEX'!$J84/$F81,
IF(AS$4&lt;'2.1 Kraftwerk allgemein'!$F$16+$F81,
('2.5 CAPEX'!$J84+SUM(OFFSET('2.5 CAPEX'!AX84,0,-MIN(MAX($F81-1-('2.1 Kraftwerk allgemein'!$F$16-'2.1 Kraftwerk allgemein'!$F$15+1),0),COLUMN(AJ81)-1-('2.1 Kraftwerk allgemein'!$F$16-'2.1 Kraftwerk allgemein'!$F$15+1)),1,MIN(MAX($F81-('2.1 Kraftwerk allgemein'!$F$16-'2.1 Kraftwerk allgemein'!$F$15+1),1),COLUMN(AJ81)-('2.1 Kraftwerk allgemein'!$F$16-'2.1 Kraftwerk allgemein'!$F$15+1)))))/$F81,
SUM(OFFSET('2.5 CAPEX'!AX84,0,-MIN($F81-1,COLUMN(AJ81)-1),1,MIN($F81,COLUMN(AJ81))))/$F81)))))),
IF(OR(ISNUMBER($D81)=FALSE,$F81=""),"",
IF(AND('2.5 CAPEX'!$L84&lt;&gt;"x",'2.5 CAPEX'!$M84&lt;&gt;"x"),0,
IF($F81=0,0,
IF(AS$4&lt;'2.1 Kraftwerk allgemein'!$F$16,0,
IF(AS$4='2.1 Kraftwerk allgemein'!$F$16,'2.5 CAPEX'!$J84/$F81,
IF(AS$4&lt;'2.1 Kraftwerk allgemein'!$F$16+$F81,
('2.5 CAPEX'!$J84+SUM(OFFSET('2.5 CAPEX'!AX84,0,-MIN(MAX($F81-1-('2.1 Kraftwerk allgemein'!$F$16-'1.1 Allgemein'!$I$22+1),0),COLUMN(AJ81)-1-('2.1 Kraftwerk allgemein'!$F$16-'1.1 Allgemein'!$I$22+1)),1,MIN(MAX($F81-('2.1 Kraftwerk allgemein'!$F$16-'1.1 Allgemein'!$I$22+1),1),COLUMN(AJ81)-('2.1 Kraftwerk allgemein'!$F$16-'1.1 Allgemein'!$I$22+1)))))/$F81,
SUM(OFFSET('2.5 CAPEX'!AX84,0,-MIN($F81-1,COLUMN(AJ81)-1),1,MIN($F81,COLUMN(AJ81))))/$F81)))))))</f>
        <v/>
      </c>
      <c r="AT81" s="199" t="str">
        <f ca="1">IF('2.1 Kraftwerk allgemein'!$F$15&lt;'1.1 Allgemein'!$I$22,
IF(OR(ISNUMBER($D81)=FALSE,$F81=""),"",
IF(AND('2.5 CAPEX'!$L84&lt;&gt;"x",'2.5 CAPEX'!$M84&lt;&gt;"x"),0,
IF($F81=0,0,
IF(AT$4&lt;'2.1 Kraftwerk allgemein'!$F$16,0,
IF(AT$4='2.1 Kraftwerk allgemein'!$F$16,'2.5 CAPEX'!$J84/$F81,
IF(AT$4&lt;'2.1 Kraftwerk allgemein'!$F$16+$F81,
('2.5 CAPEX'!$J84+SUM(OFFSET('2.5 CAPEX'!AY84,0,-MIN(MAX($F81-1-('2.1 Kraftwerk allgemein'!$F$16-'2.1 Kraftwerk allgemein'!$F$15+1),0),COLUMN(AK81)-1-('2.1 Kraftwerk allgemein'!$F$16-'2.1 Kraftwerk allgemein'!$F$15+1)),1,MIN(MAX($F81-('2.1 Kraftwerk allgemein'!$F$16-'2.1 Kraftwerk allgemein'!$F$15+1),1),COLUMN(AK81)-('2.1 Kraftwerk allgemein'!$F$16-'2.1 Kraftwerk allgemein'!$F$15+1)))))/$F81,
SUM(OFFSET('2.5 CAPEX'!AY84,0,-MIN($F81-1,COLUMN(AK81)-1),1,MIN($F81,COLUMN(AK81))))/$F81)))))),
IF(OR(ISNUMBER($D81)=FALSE,$F81=""),"",
IF(AND('2.5 CAPEX'!$L84&lt;&gt;"x",'2.5 CAPEX'!$M84&lt;&gt;"x"),0,
IF($F81=0,0,
IF(AT$4&lt;'2.1 Kraftwerk allgemein'!$F$16,0,
IF(AT$4='2.1 Kraftwerk allgemein'!$F$16,'2.5 CAPEX'!$J84/$F81,
IF(AT$4&lt;'2.1 Kraftwerk allgemein'!$F$16+$F81,
('2.5 CAPEX'!$J84+SUM(OFFSET('2.5 CAPEX'!AY84,0,-MIN(MAX($F81-1-('2.1 Kraftwerk allgemein'!$F$16-'1.1 Allgemein'!$I$22+1),0),COLUMN(AK81)-1-('2.1 Kraftwerk allgemein'!$F$16-'1.1 Allgemein'!$I$22+1)),1,MIN(MAX($F81-('2.1 Kraftwerk allgemein'!$F$16-'1.1 Allgemein'!$I$22+1),1),COLUMN(AK81)-('2.1 Kraftwerk allgemein'!$F$16-'1.1 Allgemein'!$I$22+1)))))/$F81,
SUM(OFFSET('2.5 CAPEX'!AY84,0,-MIN($F81-1,COLUMN(AK81)-1),1,MIN($F81,COLUMN(AK81))))/$F81)))))))</f>
        <v/>
      </c>
      <c r="AU81" s="199" t="str">
        <f ca="1">IF('2.1 Kraftwerk allgemein'!$F$15&lt;'1.1 Allgemein'!$I$22,
IF(OR(ISNUMBER($D81)=FALSE,$F81=""),"",
IF(AND('2.5 CAPEX'!$L84&lt;&gt;"x",'2.5 CAPEX'!$M84&lt;&gt;"x"),0,
IF($F81=0,0,
IF(AU$4&lt;'2.1 Kraftwerk allgemein'!$F$16,0,
IF(AU$4='2.1 Kraftwerk allgemein'!$F$16,'2.5 CAPEX'!$J84/$F81,
IF(AU$4&lt;'2.1 Kraftwerk allgemein'!$F$16+$F81,
('2.5 CAPEX'!$J84+SUM(OFFSET('2.5 CAPEX'!AZ84,0,-MIN(MAX($F81-1-('2.1 Kraftwerk allgemein'!$F$16-'2.1 Kraftwerk allgemein'!$F$15+1),0),COLUMN(AL81)-1-('2.1 Kraftwerk allgemein'!$F$16-'2.1 Kraftwerk allgemein'!$F$15+1)),1,MIN(MAX($F81-('2.1 Kraftwerk allgemein'!$F$16-'2.1 Kraftwerk allgemein'!$F$15+1),1),COLUMN(AL81)-('2.1 Kraftwerk allgemein'!$F$16-'2.1 Kraftwerk allgemein'!$F$15+1)))))/$F81,
SUM(OFFSET('2.5 CAPEX'!AZ84,0,-MIN($F81-1,COLUMN(AL81)-1),1,MIN($F81,COLUMN(AL81))))/$F81)))))),
IF(OR(ISNUMBER($D81)=FALSE,$F81=""),"",
IF(AND('2.5 CAPEX'!$L84&lt;&gt;"x",'2.5 CAPEX'!$M84&lt;&gt;"x"),0,
IF($F81=0,0,
IF(AU$4&lt;'2.1 Kraftwerk allgemein'!$F$16,0,
IF(AU$4='2.1 Kraftwerk allgemein'!$F$16,'2.5 CAPEX'!$J84/$F81,
IF(AU$4&lt;'2.1 Kraftwerk allgemein'!$F$16+$F81,
('2.5 CAPEX'!$J84+SUM(OFFSET('2.5 CAPEX'!AZ84,0,-MIN(MAX($F81-1-('2.1 Kraftwerk allgemein'!$F$16-'1.1 Allgemein'!$I$22+1),0),COLUMN(AL81)-1-('2.1 Kraftwerk allgemein'!$F$16-'1.1 Allgemein'!$I$22+1)),1,MIN(MAX($F81-('2.1 Kraftwerk allgemein'!$F$16-'1.1 Allgemein'!$I$22+1),1),COLUMN(AL81)-('2.1 Kraftwerk allgemein'!$F$16-'1.1 Allgemein'!$I$22+1)))))/$F81,
SUM(OFFSET('2.5 CAPEX'!AZ84,0,-MIN($F81-1,COLUMN(AL81)-1),1,MIN($F81,COLUMN(AL81))))/$F81)))))))</f>
        <v/>
      </c>
      <c r="AV81" s="199" t="str">
        <f ca="1">IF('2.1 Kraftwerk allgemein'!$F$15&lt;'1.1 Allgemein'!$I$22,
IF(OR(ISNUMBER($D81)=FALSE,$F81=""),"",
IF(AND('2.5 CAPEX'!$L84&lt;&gt;"x",'2.5 CAPEX'!$M84&lt;&gt;"x"),0,
IF($F81=0,0,
IF(AV$4&lt;'2.1 Kraftwerk allgemein'!$F$16,0,
IF(AV$4='2.1 Kraftwerk allgemein'!$F$16,'2.5 CAPEX'!$J84/$F81,
IF(AV$4&lt;'2.1 Kraftwerk allgemein'!$F$16+$F81,
('2.5 CAPEX'!$J84+SUM(OFFSET('2.5 CAPEX'!BA84,0,-MIN(MAX($F81-1-('2.1 Kraftwerk allgemein'!$F$16-'2.1 Kraftwerk allgemein'!$F$15+1),0),COLUMN(AM81)-1-('2.1 Kraftwerk allgemein'!$F$16-'2.1 Kraftwerk allgemein'!$F$15+1)),1,MIN(MAX($F81-('2.1 Kraftwerk allgemein'!$F$16-'2.1 Kraftwerk allgemein'!$F$15+1),1),COLUMN(AM81)-('2.1 Kraftwerk allgemein'!$F$16-'2.1 Kraftwerk allgemein'!$F$15+1)))))/$F81,
SUM(OFFSET('2.5 CAPEX'!BA84,0,-MIN($F81-1,COLUMN(AM81)-1),1,MIN($F81,COLUMN(AM81))))/$F81)))))),
IF(OR(ISNUMBER($D81)=FALSE,$F81=""),"",
IF(AND('2.5 CAPEX'!$L84&lt;&gt;"x",'2.5 CAPEX'!$M84&lt;&gt;"x"),0,
IF($F81=0,0,
IF(AV$4&lt;'2.1 Kraftwerk allgemein'!$F$16,0,
IF(AV$4='2.1 Kraftwerk allgemein'!$F$16,'2.5 CAPEX'!$J84/$F81,
IF(AV$4&lt;'2.1 Kraftwerk allgemein'!$F$16+$F81,
('2.5 CAPEX'!$J84+SUM(OFFSET('2.5 CAPEX'!BA84,0,-MIN(MAX($F81-1-('2.1 Kraftwerk allgemein'!$F$16-'1.1 Allgemein'!$I$22+1),0),COLUMN(AM81)-1-('2.1 Kraftwerk allgemein'!$F$16-'1.1 Allgemein'!$I$22+1)),1,MIN(MAX($F81-('2.1 Kraftwerk allgemein'!$F$16-'1.1 Allgemein'!$I$22+1),1),COLUMN(AM81)-('2.1 Kraftwerk allgemein'!$F$16-'1.1 Allgemein'!$I$22+1)))))/$F81,
SUM(OFFSET('2.5 CAPEX'!BA84,0,-MIN($F81-1,COLUMN(AM81)-1),1,MIN($F81,COLUMN(AM81))))/$F81)))))))</f>
        <v/>
      </c>
      <c r="AW81" s="199" t="str">
        <f ca="1">IF('2.1 Kraftwerk allgemein'!$F$15&lt;'1.1 Allgemein'!$I$22,
IF(OR(ISNUMBER($D81)=FALSE,$F81=""),"",
IF(AND('2.5 CAPEX'!$L84&lt;&gt;"x",'2.5 CAPEX'!$M84&lt;&gt;"x"),0,
IF($F81=0,0,
IF(AW$4&lt;'2.1 Kraftwerk allgemein'!$F$16,0,
IF(AW$4='2.1 Kraftwerk allgemein'!$F$16,'2.5 CAPEX'!$J84/$F81,
IF(AW$4&lt;'2.1 Kraftwerk allgemein'!$F$16+$F81,
('2.5 CAPEX'!$J84+SUM(OFFSET('2.5 CAPEX'!BB84,0,-MIN(MAX($F81-1-('2.1 Kraftwerk allgemein'!$F$16-'2.1 Kraftwerk allgemein'!$F$15+1),0),COLUMN(AN81)-1-('2.1 Kraftwerk allgemein'!$F$16-'2.1 Kraftwerk allgemein'!$F$15+1)),1,MIN(MAX($F81-('2.1 Kraftwerk allgemein'!$F$16-'2.1 Kraftwerk allgemein'!$F$15+1),1),COLUMN(AN81)-('2.1 Kraftwerk allgemein'!$F$16-'2.1 Kraftwerk allgemein'!$F$15+1)))))/$F81,
SUM(OFFSET('2.5 CAPEX'!BB84,0,-MIN($F81-1,COLUMN(AN81)-1),1,MIN($F81,COLUMN(AN81))))/$F81)))))),
IF(OR(ISNUMBER($D81)=FALSE,$F81=""),"",
IF(AND('2.5 CAPEX'!$L84&lt;&gt;"x",'2.5 CAPEX'!$M84&lt;&gt;"x"),0,
IF($F81=0,0,
IF(AW$4&lt;'2.1 Kraftwerk allgemein'!$F$16,0,
IF(AW$4='2.1 Kraftwerk allgemein'!$F$16,'2.5 CAPEX'!$J84/$F81,
IF(AW$4&lt;'2.1 Kraftwerk allgemein'!$F$16+$F81,
('2.5 CAPEX'!$J84+SUM(OFFSET('2.5 CAPEX'!BB84,0,-MIN(MAX($F81-1-('2.1 Kraftwerk allgemein'!$F$16-'1.1 Allgemein'!$I$22+1),0),COLUMN(AN81)-1-('2.1 Kraftwerk allgemein'!$F$16-'1.1 Allgemein'!$I$22+1)),1,MIN(MAX($F81-('2.1 Kraftwerk allgemein'!$F$16-'1.1 Allgemein'!$I$22+1),1),COLUMN(AN81)-('2.1 Kraftwerk allgemein'!$F$16-'1.1 Allgemein'!$I$22+1)))))/$F81,
SUM(OFFSET('2.5 CAPEX'!BB84,0,-MIN($F81-1,COLUMN(AN81)-1),1,MIN($F81,COLUMN(AN81))))/$F81)))))))</f>
        <v/>
      </c>
      <c r="AX81" s="199" t="str">
        <f ca="1">IF('2.1 Kraftwerk allgemein'!$F$15&lt;'1.1 Allgemein'!$I$22,
IF(OR(ISNUMBER($D81)=FALSE,$F81=""),"",
IF(AND('2.5 CAPEX'!$L84&lt;&gt;"x",'2.5 CAPEX'!$M84&lt;&gt;"x"),0,
IF($F81=0,0,
IF(AX$4&lt;'2.1 Kraftwerk allgemein'!$F$16,0,
IF(AX$4='2.1 Kraftwerk allgemein'!$F$16,'2.5 CAPEX'!$J84/$F81,
IF(AX$4&lt;'2.1 Kraftwerk allgemein'!$F$16+$F81,
('2.5 CAPEX'!$J84+SUM(OFFSET('2.5 CAPEX'!BC84,0,-MIN(MAX($F81-1-('2.1 Kraftwerk allgemein'!$F$16-'2.1 Kraftwerk allgemein'!$F$15+1),0),COLUMN(AO81)-1-('2.1 Kraftwerk allgemein'!$F$16-'2.1 Kraftwerk allgemein'!$F$15+1)),1,MIN(MAX($F81-('2.1 Kraftwerk allgemein'!$F$16-'2.1 Kraftwerk allgemein'!$F$15+1),1),COLUMN(AO81)-('2.1 Kraftwerk allgemein'!$F$16-'2.1 Kraftwerk allgemein'!$F$15+1)))))/$F81,
SUM(OFFSET('2.5 CAPEX'!BC84,0,-MIN($F81-1,COLUMN(AO81)-1),1,MIN($F81,COLUMN(AO81))))/$F81)))))),
IF(OR(ISNUMBER($D81)=FALSE,$F81=""),"",
IF(AND('2.5 CAPEX'!$L84&lt;&gt;"x",'2.5 CAPEX'!$M84&lt;&gt;"x"),0,
IF($F81=0,0,
IF(AX$4&lt;'2.1 Kraftwerk allgemein'!$F$16,0,
IF(AX$4='2.1 Kraftwerk allgemein'!$F$16,'2.5 CAPEX'!$J84/$F81,
IF(AX$4&lt;'2.1 Kraftwerk allgemein'!$F$16+$F81,
('2.5 CAPEX'!$J84+SUM(OFFSET('2.5 CAPEX'!BC84,0,-MIN(MAX($F81-1-('2.1 Kraftwerk allgemein'!$F$16-'1.1 Allgemein'!$I$22+1),0),COLUMN(AO81)-1-('2.1 Kraftwerk allgemein'!$F$16-'1.1 Allgemein'!$I$22+1)),1,MIN(MAX($F81-('2.1 Kraftwerk allgemein'!$F$16-'1.1 Allgemein'!$I$22+1),1),COLUMN(AO81)-('2.1 Kraftwerk allgemein'!$F$16-'1.1 Allgemein'!$I$22+1)))))/$F81,
SUM(OFFSET('2.5 CAPEX'!BC84,0,-MIN($F81-1,COLUMN(AO81)-1),1,MIN($F81,COLUMN(AO81))))/$F81)))))))</f>
        <v/>
      </c>
      <c r="AY81" s="199" t="str">
        <f ca="1">IF('2.1 Kraftwerk allgemein'!$F$15&lt;'1.1 Allgemein'!$I$22,
IF(OR(ISNUMBER($D81)=FALSE,$F81=""),"",
IF(AND('2.5 CAPEX'!$L84&lt;&gt;"x",'2.5 CAPEX'!$M84&lt;&gt;"x"),0,
IF($F81=0,0,
IF(AY$4&lt;'2.1 Kraftwerk allgemein'!$F$16,0,
IF(AY$4='2.1 Kraftwerk allgemein'!$F$16,'2.5 CAPEX'!$J84/$F81,
IF(AY$4&lt;'2.1 Kraftwerk allgemein'!$F$16+$F81,
('2.5 CAPEX'!$J84+SUM(OFFSET('2.5 CAPEX'!BD84,0,-MIN(MAX($F81-1-('2.1 Kraftwerk allgemein'!$F$16-'2.1 Kraftwerk allgemein'!$F$15+1),0),COLUMN(AP81)-1-('2.1 Kraftwerk allgemein'!$F$16-'2.1 Kraftwerk allgemein'!$F$15+1)),1,MIN(MAX($F81-('2.1 Kraftwerk allgemein'!$F$16-'2.1 Kraftwerk allgemein'!$F$15+1),1),COLUMN(AP81)-('2.1 Kraftwerk allgemein'!$F$16-'2.1 Kraftwerk allgemein'!$F$15+1)))))/$F81,
SUM(OFFSET('2.5 CAPEX'!BD84,0,-MIN($F81-1,COLUMN(AP81)-1),1,MIN($F81,COLUMN(AP81))))/$F81)))))),
IF(OR(ISNUMBER($D81)=FALSE,$F81=""),"",
IF(AND('2.5 CAPEX'!$L84&lt;&gt;"x",'2.5 CAPEX'!$M84&lt;&gt;"x"),0,
IF($F81=0,0,
IF(AY$4&lt;'2.1 Kraftwerk allgemein'!$F$16,0,
IF(AY$4='2.1 Kraftwerk allgemein'!$F$16,'2.5 CAPEX'!$J84/$F81,
IF(AY$4&lt;'2.1 Kraftwerk allgemein'!$F$16+$F81,
('2.5 CAPEX'!$J84+SUM(OFFSET('2.5 CAPEX'!BD84,0,-MIN(MAX($F81-1-('2.1 Kraftwerk allgemein'!$F$16-'1.1 Allgemein'!$I$22+1),0),COLUMN(AP81)-1-('2.1 Kraftwerk allgemein'!$F$16-'1.1 Allgemein'!$I$22+1)),1,MIN(MAX($F81-('2.1 Kraftwerk allgemein'!$F$16-'1.1 Allgemein'!$I$22+1),1),COLUMN(AP81)-('2.1 Kraftwerk allgemein'!$F$16-'1.1 Allgemein'!$I$22+1)))))/$F81,
SUM(OFFSET('2.5 CAPEX'!BD84,0,-MIN($F81-1,COLUMN(AP81)-1),1,MIN($F81,COLUMN(AP81))))/$F81)))))))</f>
        <v/>
      </c>
      <c r="AZ81" s="199" t="str">
        <f ca="1">IF('2.1 Kraftwerk allgemein'!$F$15&lt;'1.1 Allgemein'!$I$22,
IF(OR(ISNUMBER($D81)=FALSE,$F81=""),"",
IF(AND('2.5 CAPEX'!$L84&lt;&gt;"x",'2.5 CAPEX'!$M84&lt;&gt;"x"),0,
IF($F81=0,0,
IF(AZ$4&lt;'2.1 Kraftwerk allgemein'!$F$16,0,
IF(AZ$4='2.1 Kraftwerk allgemein'!$F$16,'2.5 CAPEX'!$J84/$F81,
IF(AZ$4&lt;'2.1 Kraftwerk allgemein'!$F$16+$F81,
('2.5 CAPEX'!$J84+SUM(OFFSET('2.5 CAPEX'!BE84,0,-MIN(MAX($F81-1-('2.1 Kraftwerk allgemein'!$F$16-'2.1 Kraftwerk allgemein'!$F$15+1),0),COLUMN(AQ81)-1-('2.1 Kraftwerk allgemein'!$F$16-'2.1 Kraftwerk allgemein'!$F$15+1)),1,MIN(MAX($F81-('2.1 Kraftwerk allgemein'!$F$16-'2.1 Kraftwerk allgemein'!$F$15+1),1),COLUMN(AQ81)-('2.1 Kraftwerk allgemein'!$F$16-'2.1 Kraftwerk allgemein'!$F$15+1)))))/$F81,
SUM(OFFSET('2.5 CAPEX'!BE84,0,-MIN($F81-1,COLUMN(AQ81)-1),1,MIN($F81,COLUMN(AQ81))))/$F81)))))),
IF(OR(ISNUMBER($D81)=FALSE,$F81=""),"",
IF(AND('2.5 CAPEX'!$L84&lt;&gt;"x",'2.5 CAPEX'!$M84&lt;&gt;"x"),0,
IF($F81=0,0,
IF(AZ$4&lt;'2.1 Kraftwerk allgemein'!$F$16,0,
IF(AZ$4='2.1 Kraftwerk allgemein'!$F$16,'2.5 CAPEX'!$J84/$F81,
IF(AZ$4&lt;'2.1 Kraftwerk allgemein'!$F$16+$F81,
('2.5 CAPEX'!$J84+SUM(OFFSET('2.5 CAPEX'!BE84,0,-MIN(MAX($F81-1-('2.1 Kraftwerk allgemein'!$F$16-'1.1 Allgemein'!$I$22+1),0),COLUMN(AQ81)-1-('2.1 Kraftwerk allgemein'!$F$16-'1.1 Allgemein'!$I$22+1)),1,MIN(MAX($F81-('2.1 Kraftwerk allgemein'!$F$16-'1.1 Allgemein'!$I$22+1),1),COLUMN(AQ81)-('2.1 Kraftwerk allgemein'!$F$16-'1.1 Allgemein'!$I$22+1)))))/$F81,
SUM(OFFSET('2.5 CAPEX'!BE84,0,-MIN($F81-1,COLUMN(AQ81)-1),1,MIN($F81,COLUMN(AQ81))))/$F81)))))))</f>
        <v/>
      </c>
      <c r="BA81" s="199" t="str">
        <f ca="1">IF('2.1 Kraftwerk allgemein'!$F$15&lt;'1.1 Allgemein'!$I$22,
IF(OR(ISNUMBER($D81)=FALSE,$F81=""),"",
IF(AND('2.5 CAPEX'!$L84&lt;&gt;"x",'2.5 CAPEX'!$M84&lt;&gt;"x"),0,
IF($F81=0,0,
IF(BA$4&lt;'2.1 Kraftwerk allgemein'!$F$16,0,
IF(BA$4='2.1 Kraftwerk allgemein'!$F$16,'2.5 CAPEX'!$J84/$F81,
IF(BA$4&lt;'2.1 Kraftwerk allgemein'!$F$16+$F81,
('2.5 CAPEX'!$J84+SUM(OFFSET('2.5 CAPEX'!BF84,0,-MIN(MAX($F81-1-('2.1 Kraftwerk allgemein'!$F$16-'2.1 Kraftwerk allgemein'!$F$15+1),0),COLUMN(AR81)-1-('2.1 Kraftwerk allgemein'!$F$16-'2.1 Kraftwerk allgemein'!$F$15+1)),1,MIN(MAX($F81-('2.1 Kraftwerk allgemein'!$F$16-'2.1 Kraftwerk allgemein'!$F$15+1),1),COLUMN(AR81)-('2.1 Kraftwerk allgemein'!$F$16-'2.1 Kraftwerk allgemein'!$F$15+1)))))/$F81,
SUM(OFFSET('2.5 CAPEX'!BF84,0,-MIN($F81-1,COLUMN(AR81)-1),1,MIN($F81,COLUMN(AR81))))/$F81)))))),
IF(OR(ISNUMBER($D81)=FALSE,$F81=""),"",
IF(AND('2.5 CAPEX'!$L84&lt;&gt;"x",'2.5 CAPEX'!$M84&lt;&gt;"x"),0,
IF($F81=0,0,
IF(BA$4&lt;'2.1 Kraftwerk allgemein'!$F$16,0,
IF(BA$4='2.1 Kraftwerk allgemein'!$F$16,'2.5 CAPEX'!$J84/$F81,
IF(BA$4&lt;'2.1 Kraftwerk allgemein'!$F$16+$F81,
('2.5 CAPEX'!$J84+SUM(OFFSET('2.5 CAPEX'!BF84,0,-MIN(MAX($F81-1-('2.1 Kraftwerk allgemein'!$F$16-'1.1 Allgemein'!$I$22+1),0),COLUMN(AR81)-1-('2.1 Kraftwerk allgemein'!$F$16-'1.1 Allgemein'!$I$22+1)),1,MIN(MAX($F81-('2.1 Kraftwerk allgemein'!$F$16-'1.1 Allgemein'!$I$22+1),1),COLUMN(AR81)-('2.1 Kraftwerk allgemein'!$F$16-'1.1 Allgemein'!$I$22+1)))))/$F81,
SUM(OFFSET('2.5 CAPEX'!BF84,0,-MIN($F81-1,COLUMN(AR81)-1),1,MIN($F81,COLUMN(AR81))))/$F81)))))))</f>
        <v/>
      </c>
      <c r="BB81" s="199" t="str">
        <f ca="1">IF('2.1 Kraftwerk allgemein'!$F$15&lt;'1.1 Allgemein'!$I$22,
IF(OR(ISNUMBER($D81)=FALSE,$F81=""),"",
IF(AND('2.5 CAPEX'!$L84&lt;&gt;"x",'2.5 CAPEX'!$M84&lt;&gt;"x"),0,
IF($F81=0,0,
IF(BB$4&lt;'2.1 Kraftwerk allgemein'!$F$16,0,
IF(BB$4='2.1 Kraftwerk allgemein'!$F$16,'2.5 CAPEX'!$J84/$F81,
IF(BB$4&lt;'2.1 Kraftwerk allgemein'!$F$16+$F81,
('2.5 CAPEX'!$J84+SUM(OFFSET('2.5 CAPEX'!BG84,0,-MIN(MAX($F81-1-('2.1 Kraftwerk allgemein'!$F$16-'2.1 Kraftwerk allgemein'!$F$15+1),0),COLUMN(AS81)-1-('2.1 Kraftwerk allgemein'!$F$16-'2.1 Kraftwerk allgemein'!$F$15+1)),1,MIN(MAX($F81-('2.1 Kraftwerk allgemein'!$F$16-'2.1 Kraftwerk allgemein'!$F$15+1),1),COLUMN(AS81)-('2.1 Kraftwerk allgemein'!$F$16-'2.1 Kraftwerk allgemein'!$F$15+1)))))/$F81,
SUM(OFFSET('2.5 CAPEX'!BG84,0,-MIN($F81-1,COLUMN(AS81)-1),1,MIN($F81,COLUMN(AS81))))/$F81)))))),
IF(OR(ISNUMBER($D81)=FALSE,$F81=""),"",
IF(AND('2.5 CAPEX'!$L84&lt;&gt;"x",'2.5 CAPEX'!$M84&lt;&gt;"x"),0,
IF($F81=0,0,
IF(BB$4&lt;'2.1 Kraftwerk allgemein'!$F$16,0,
IF(BB$4='2.1 Kraftwerk allgemein'!$F$16,'2.5 CAPEX'!$J84/$F81,
IF(BB$4&lt;'2.1 Kraftwerk allgemein'!$F$16+$F81,
('2.5 CAPEX'!$J84+SUM(OFFSET('2.5 CAPEX'!BG84,0,-MIN(MAX($F81-1-('2.1 Kraftwerk allgemein'!$F$16-'1.1 Allgemein'!$I$22+1),0),COLUMN(AS81)-1-('2.1 Kraftwerk allgemein'!$F$16-'1.1 Allgemein'!$I$22+1)),1,MIN(MAX($F81-('2.1 Kraftwerk allgemein'!$F$16-'1.1 Allgemein'!$I$22+1),1),COLUMN(AS81)-('2.1 Kraftwerk allgemein'!$F$16-'1.1 Allgemein'!$I$22+1)))))/$F81,
SUM(OFFSET('2.5 CAPEX'!BG84,0,-MIN($F81-1,COLUMN(AS81)-1),1,MIN($F81,COLUMN(AS81))))/$F81)))))))</f>
        <v/>
      </c>
      <c r="BC81" s="199" t="str">
        <f ca="1">IF('2.1 Kraftwerk allgemein'!$F$15&lt;'1.1 Allgemein'!$I$22,
IF(OR(ISNUMBER($D81)=FALSE,$F81=""),"",
IF(AND('2.5 CAPEX'!$L84&lt;&gt;"x",'2.5 CAPEX'!$M84&lt;&gt;"x"),0,
IF($F81=0,0,
IF(BC$4&lt;'2.1 Kraftwerk allgemein'!$F$16,0,
IF(BC$4='2.1 Kraftwerk allgemein'!$F$16,'2.5 CAPEX'!$J84/$F81,
IF(BC$4&lt;'2.1 Kraftwerk allgemein'!$F$16+$F81,
('2.5 CAPEX'!$J84+SUM(OFFSET('2.5 CAPEX'!BH84,0,-MIN(MAX($F81-1-('2.1 Kraftwerk allgemein'!$F$16-'2.1 Kraftwerk allgemein'!$F$15+1),0),COLUMN(AT81)-1-('2.1 Kraftwerk allgemein'!$F$16-'2.1 Kraftwerk allgemein'!$F$15+1)),1,MIN(MAX($F81-('2.1 Kraftwerk allgemein'!$F$16-'2.1 Kraftwerk allgemein'!$F$15+1),1),COLUMN(AT81)-('2.1 Kraftwerk allgemein'!$F$16-'2.1 Kraftwerk allgemein'!$F$15+1)))))/$F81,
SUM(OFFSET('2.5 CAPEX'!BH84,0,-MIN($F81-1,COLUMN(AT81)-1),1,MIN($F81,COLUMN(AT81))))/$F81)))))),
IF(OR(ISNUMBER($D81)=FALSE,$F81=""),"",
IF(AND('2.5 CAPEX'!$L84&lt;&gt;"x",'2.5 CAPEX'!$M84&lt;&gt;"x"),0,
IF($F81=0,0,
IF(BC$4&lt;'2.1 Kraftwerk allgemein'!$F$16,0,
IF(BC$4='2.1 Kraftwerk allgemein'!$F$16,'2.5 CAPEX'!$J84/$F81,
IF(BC$4&lt;'2.1 Kraftwerk allgemein'!$F$16+$F81,
('2.5 CAPEX'!$J84+SUM(OFFSET('2.5 CAPEX'!BH84,0,-MIN(MAX($F81-1-('2.1 Kraftwerk allgemein'!$F$16-'1.1 Allgemein'!$I$22+1),0),COLUMN(AT81)-1-('2.1 Kraftwerk allgemein'!$F$16-'1.1 Allgemein'!$I$22+1)),1,MIN(MAX($F81-('2.1 Kraftwerk allgemein'!$F$16-'1.1 Allgemein'!$I$22+1),1),COLUMN(AT81)-('2.1 Kraftwerk allgemein'!$F$16-'1.1 Allgemein'!$I$22+1)))))/$F81,
SUM(OFFSET('2.5 CAPEX'!BH84,0,-MIN($F81-1,COLUMN(AT81)-1),1,MIN($F81,COLUMN(AT81))))/$F81)))))))</f>
        <v/>
      </c>
      <c r="BD81" s="199" t="str">
        <f ca="1">IF('2.1 Kraftwerk allgemein'!$F$15&lt;'1.1 Allgemein'!$I$22,
IF(OR(ISNUMBER($D81)=FALSE,$F81=""),"",
IF(AND('2.5 CAPEX'!$L84&lt;&gt;"x",'2.5 CAPEX'!$M84&lt;&gt;"x"),0,
IF($F81=0,0,
IF(BD$4&lt;'2.1 Kraftwerk allgemein'!$F$16,0,
IF(BD$4='2.1 Kraftwerk allgemein'!$F$16,'2.5 CAPEX'!$J84/$F81,
IF(BD$4&lt;'2.1 Kraftwerk allgemein'!$F$16+$F81,
('2.5 CAPEX'!$J84+SUM(OFFSET('2.5 CAPEX'!BI84,0,-MIN(MAX($F81-1-('2.1 Kraftwerk allgemein'!$F$16-'2.1 Kraftwerk allgemein'!$F$15+1),0),COLUMN(AU81)-1-('2.1 Kraftwerk allgemein'!$F$16-'2.1 Kraftwerk allgemein'!$F$15+1)),1,MIN(MAX($F81-('2.1 Kraftwerk allgemein'!$F$16-'2.1 Kraftwerk allgemein'!$F$15+1),1),COLUMN(AU81)-('2.1 Kraftwerk allgemein'!$F$16-'2.1 Kraftwerk allgemein'!$F$15+1)))))/$F81,
SUM(OFFSET('2.5 CAPEX'!BI84,0,-MIN($F81-1,COLUMN(AU81)-1),1,MIN($F81,COLUMN(AU81))))/$F81)))))),
IF(OR(ISNUMBER($D81)=FALSE,$F81=""),"",
IF(AND('2.5 CAPEX'!$L84&lt;&gt;"x",'2.5 CAPEX'!$M84&lt;&gt;"x"),0,
IF($F81=0,0,
IF(BD$4&lt;'2.1 Kraftwerk allgemein'!$F$16,0,
IF(BD$4='2.1 Kraftwerk allgemein'!$F$16,'2.5 CAPEX'!$J84/$F81,
IF(BD$4&lt;'2.1 Kraftwerk allgemein'!$F$16+$F81,
('2.5 CAPEX'!$J84+SUM(OFFSET('2.5 CAPEX'!BI84,0,-MIN(MAX($F81-1-('2.1 Kraftwerk allgemein'!$F$16-'1.1 Allgemein'!$I$22+1),0),COLUMN(AU81)-1-('2.1 Kraftwerk allgemein'!$F$16-'1.1 Allgemein'!$I$22+1)),1,MIN(MAX($F81-('2.1 Kraftwerk allgemein'!$F$16-'1.1 Allgemein'!$I$22+1),1),COLUMN(AU81)-('2.1 Kraftwerk allgemein'!$F$16-'1.1 Allgemein'!$I$22+1)))))/$F81,
SUM(OFFSET('2.5 CAPEX'!BI84,0,-MIN($F81-1,COLUMN(AU81)-1),1,MIN($F81,COLUMN(AU81))))/$F81)))))))</f>
        <v/>
      </c>
      <c r="BE81" s="199" t="str">
        <f ca="1">IF('2.1 Kraftwerk allgemein'!$F$15&lt;'1.1 Allgemein'!$I$22,
IF(OR(ISNUMBER($D81)=FALSE,$F81=""),"",
IF(AND('2.5 CAPEX'!$L84&lt;&gt;"x",'2.5 CAPEX'!$M84&lt;&gt;"x"),0,
IF($F81=0,0,
IF(BE$4&lt;'2.1 Kraftwerk allgemein'!$F$16,0,
IF(BE$4='2.1 Kraftwerk allgemein'!$F$16,'2.5 CAPEX'!$J84/$F81,
IF(BE$4&lt;'2.1 Kraftwerk allgemein'!$F$16+$F81,
('2.5 CAPEX'!$J84+SUM(OFFSET('2.5 CAPEX'!BJ84,0,-MIN(MAX($F81-1-('2.1 Kraftwerk allgemein'!$F$16-'2.1 Kraftwerk allgemein'!$F$15+1),0),COLUMN(AV81)-1-('2.1 Kraftwerk allgemein'!$F$16-'2.1 Kraftwerk allgemein'!$F$15+1)),1,MIN(MAX($F81-('2.1 Kraftwerk allgemein'!$F$16-'2.1 Kraftwerk allgemein'!$F$15+1),1),COLUMN(AV81)-('2.1 Kraftwerk allgemein'!$F$16-'2.1 Kraftwerk allgemein'!$F$15+1)))))/$F81,
SUM(OFFSET('2.5 CAPEX'!BJ84,0,-MIN($F81-1,COLUMN(AV81)-1),1,MIN($F81,COLUMN(AV81))))/$F81)))))),
IF(OR(ISNUMBER($D81)=FALSE,$F81=""),"",
IF(AND('2.5 CAPEX'!$L84&lt;&gt;"x",'2.5 CAPEX'!$M84&lt;&gt;"x"),0,
IF($F81=0,0,
IF(BE$4&lt;'2.1 Kraftwerk allgemein'!$F$16,0,
IF(BE$4='2.1 Kraftwerk allgemein'!$F$16,'2.5 CAPEX'!$J84/$F81,
IF(BE$4&lt;'2.1 Kraftwerk allgemein'!$F$16+$F81,
('2.5 CAPEX'!$J84+SUM(OFFSET('2.5 CAPEX'!BJ84,0,-MIN(MAX($F81-1-('2.1 Kraftwerk allgemein'!$F$16-'1.1 Allgemein'!$I$22+1),0),COLUMN(AV81)-1-('2.1 Kraftwerk allgemein'!$F$16-'1.1 Allgemein'!$I$22+1)),1,MIN(MAX($F81-('2.1 Kraftwerk allgemein'!$F$16-'1.1 Allgemein'!$I$22+1),1),COLUMN(AV81)-('2.1 Kraftwerk allgemein'!$F$16-'1.1 Allgemein'!$I$22+1)))))/$F81,
SUM(OFFSET('2.5 CAPEX'!BJ84,0,-MIN($F81-1,COLUMN(AV81)-1),1,MIN($F81,COLUMN(AV81))))/$F81)))))))</f>
        <v/>
      </c>
      <c r="BF81" s="199" t="str">
        <f ca="1">IF('2.1 Kraftwerk allgemein'!$F$15&lt;'1.1 Allgemein'!$I$22,
IF(OR(ISNUMBER($D81)=FALSE,$F81=""),"",
IF(AND('2.5 CAPEX'!$L84&lt;&gt;"x",'2.5 CAPEX'!$M84&lt;&gt;"x"),0,
IF($F81=0,0,
IF(BF$4&lt;'2.1 Kraftwerk allgemein'!$F$16,0,
IF(BF$4='2.1 Kraftwerk allgemein'!$F$16,'2.5 CAPEX'!$J84/$F81,
IF(BF$4&lt;'2.1 Kraftwerk allgemein'!$F$16+$F81,
('2.5 CAPEX'!$J84+SUM(OFFSET('2.5 CAPEX'!BK84,0,-MIN(MAX($F81-1-('2.1 Kraftwerk allgemein'!$F$16-'2.1 Kraftwerk allgemein'!$F$15+1),0),COLUMN(AW81)-1-('2.1 Kraftwerk allgemein'!$F$16-'2.1 Kraftwerk allgemein'!$F$15+1)),1,MIN(MAX($F81-('2.1 Kraftwerk allgemein'!$F$16-'2.1 Kraftwerk allgemein'!$F$15+1),1),COLUMN(AW81)-('2.1 Kraftwerk allgemein'!$F$16-'2.1 Kraftwerk allgemein'!$F$15+1)))))/$F81,
SUM(OFFSET('2.5 CAPEX'!BK84,0,-MIN($F81-1,COLUMN(AW81)-1),1,MIN($F81,COLUMN(AW81))))/$F81)))))),
IF(OR(ISNUMBER($D81)=FALSE,$F81=""),"",
IF(AND('2.5 CAPEX'!$L84&lt;&gt;"x",'2.5 CAPEX'!$M84&lt;&gt;"x"),0,
IF($F81=0,0,
IF(BF$4&lt;'2.1 Kraftwerk allgemein'!$F$16,0,
IF(BF$4='2.1 Kraftwerk allgemein'!$F$16,'2.5 CAPEX'!$J84/$F81,
IF(BF$4&lt;'2.1 Kraftwerk allgemein'!$F$16+$F81,
('2.5 CAPEX'!$J84+SUM(OFFSET('2.5 CAPEX'!BK84,0,-MIN(MAX($F81-1-('2.1 Kraftwerk allgemein'!$F$16-'1.1 Allgemein'!$I$22+1),0),COLUMN(AW81)-1-('2.1 Kraftwerk allgemein'!$F$16-'1.1 Allgemein'!$I$22+1)),1,MIN(MAX($F81-('2.1 Kraftwerk allgemein'!$F$16-'1.1 Allgemein'!$I$22+1),1),COLUMN(AW81)-('2.1 Kraftwerk allgemein'!$F$16-'1.1 Allgemein'!$I$22+1)))))/$F81,
SUM(OFFSET('2.5 CAPEX'!BK84,0,-MIN($F81-1,COLUMN(AW81)-1),1,MIN($F81,COLUMN(AW81))))/$F81)))))))</f>
        <v/>
      </c>
      <c r="BG81" s="199" t="str">
        <f ca="1">IF('2.1 Kraftwerk allgemein'!$F$15&lt;'1.1 Allgemein'!$I$22,
IF(OR(ISNUMBER($D81)=FALSE,$F81=""),"",
IF(AND('2.5 CAPEX'!$L84&lt;&gt;"x",'2.5 CAPEX'!$M84&lt;&gt;"x"),0,
IF($F81=0,0,
IF(BG$4&lt;'2.1 Kraftwerk allgemein'!$F$16,0,
IF(BG$4='2.1 Kraftwerk allgemein'!$F$16,'2.5 CAPEX'!$J84/$F81,
IF(BG$4&lt;'2.1 Kraftwerk allgemein'!$F$16+$F81,
('2.5 CAPEX'!$J84+SUM(OFFSET('2.5 CAPEX'!BL84,0,-MIN(MAX($F81-1-('2.1 Kraftwerk allgemein'!$F$16-'2.1 Kraftwerk allgemein'!$F$15+1),0),COLUMN(AX81)-1-('2.1 Kraftwerk allgemein'!$F$16-'2.1 Kraftwerk allgemein'!$F$15+1)),1,MIN(MAX($F81-('2.1 Kraftwerk allgemein'!$F$16-'2.1 Kraftwerk allgemein'!$F$15+1),1),COLUMN(AX81)-('2.1 Kraftwerk allgemein'!$F$16-'2.1 Kraftwerk allgemein'!$F$15+1)))))/$F81,
SUM(OFFSET('2.5 CAPEX'!BL84,0,-MIN($F81-1,COLUMN(AX81)-1),1,MIN($F81,COLUMN(AX81))))/$F81)))))),
IF(OR(ISNUMBER($D81)=FALSE,$F81=""),"",
IF(AND('2.5 CAPEX'!$L84&lt;&gt;"x",'2.5 CAPEX'!$M84&lt;&gt;"x"),0,
IF($F81=0,0,
IF(BG$4&lt;'2.1 Kraftwerk allgemein'!$F$16,0,
IF(BG$4='2.1 Kraftwerk allgemein'!$F$16,'2.5 CAPEX'!$J84/$F81,
IF(BG$4&lt;'2.1 Kraftwerk allgemein'!$F$16+$F81,
('2.5 CAPEX'!$J84+SUM(OFFSET('2.5 CAPEX'!BL84,0,-MIN(MAX($F81-1-('2.1 Kraftwerk allgemein'!$F$16-'1.1 Allgemein'!$I$22+1),0),COLUMN(AX81)-1-('2.1 Kraftwerk allgemein'!$F$16-'1.1 Allgemein'!$I$22+1)),1,MIN(MAX($F81-('2.1 Kraftwerk allgemein'!$F$16-'1.1 Allgemein'!$I$22+1),1),COLUMN(AX81)-('2.1 Kraftwerk allgemein'!$F$16-'1.1 Allgemein'!$I$22+1)))))/$F81,
SUM(OFFSET('2.5 CAPEX'!BL84,0,-MIN($F81-1,COLUMN(AX81)-1),1,MIN($F81,COLUMN(AX81))))/$F81)))))))</f>
        <v/>
      </c>
      <c r="BH81" s="199" t="str">
        <f ca="1">IF('2.1 Kraftwerk allgemein'!$F$15&lt;'1.1 Allgemein'!$I$22,
IF(OR(ISNUMBER($D81)=FALSE,$F81=""),"",
IF(AND('2.5 CAPEX'!$L84&lt;&gt;"x",'2.5 CAPEX'!$M84&lt;&gt;"x"),0,
IF($F81=0,0,
IF(BH$4&lt;'2.1 Kraftwerk allgemein'!$F$16,0,
IF(BH$4='2.1 Kraftwerk allgemein'!$F$16,'2.5 CAPEX'!$J84/$F81,
IF(BH$4&lt;'2.1 Kraftwerk allgemein'!$F$16+$F81,
('2.5 CAPEX'!$J84+SUM(OFFSET('2.5 CAPEX'!BM84,0,-MIN(MAX($F81-1-('2.1 Kraftwerk allgemein'!$F$16-'2.1 Kraftwerk allgemein'!$F$15+1),0),COLUMN(AY81)-1-('2.1 Kraftwerk allgemein'!$F$16-'2.1 Kraftwerk allgemein'!$F$15+1)),1,MIN(MAX($F81-('2.1 Kraftwerk allgemein'!$F$16-'2.1 Kraftwerk allgemein'!$F$15+1),1),COLUMN(AY81)-('2.1 Kraftwerk allgemein'!$F$16-'2.1 Kraftwerk allgemein'!$F$15+1)))))/$F81,
SUM(OFFSET('2.5 CAPEX'!BM84,0,-MIN($F81-1,COLUMN(AY81)-1),1,MIN($F81,COLUMN(AY81))))/$F81)))))),
IF(OR(ISNUMBER($D81)=FALSE,$F81=""),"",
IF(AND('2.5 CAPEX'!$L84&lt;&gt;"x",'2.5 CAPEX'!$M84&lt;&gt;"x"),0,
IF($F81=0,0,
IF(BH$4&lt;'2.1 Kraftwerk allgemein'!$F$16,0,
IF(BH$4='2.1 Kraftwerk allgemein'!$F$16,'2.5 CAPEX'!$J84/$F81,
IF(BH$4&lt;'2.1 Kraftwerk allgemein'!$F$16+$F81,
('2.5 CAPEX'!$J84+SUM(OFFSET('2.5 CAPEX'!BM84,0,-MIN(MAX($F81-1-('2.1 Kraftwerk allgemein'!$F$16-'1.1 Allgemein'!$I$22+1),0),COLUMN(AY81)-1-('2.1 Kraftwerk allgemein'!$F$16-'1.1 Allgemein'!$I$22+1)),1,MIN(MAX($F81-('2.1 Kraftwerk allgemein'!$F$16-'1.1 Allgemein'!$I$22+1),1),COLUMN(AY81)-('2.1 Kraftwerk allgemein'!$F$16-'1.1 Allgemein'!$I$22+1)))))/$F81,
SUM(OFFSET('2.5 CAPEX'!BM84,0,-MIN($F81-1,COLUMN(AY81)-1),1,MIN($F81,COLUMN(AY81))))/$F81)))))))</f>
        <v/>
      </c>
      <c r="BI81" s="199" t="str">
        <f ca="1">IF('2.1 Kraftwerk allgemein'!$F$15&lt;'1.1 Allgemein'!$I$22,
IF(OR(ISNUMBER($D81)=FALSE,$F81=""),"",
IF(AND('2.5 CAPEX'!$L84&lt;&gt;"x",'2.5 CAPEX'!$M84&lt;&gt;"x"),0,
IF($F81=0,0,
IF(BI$4&lt;'2.1 Kraftwerk allgemein'!$F$16,0,
IF(BI$4='2.1 Kraftwerk allgemein'!$F$16,'2.5 CAPEX'!$J84/$F81,
IF(BI$4&lt;'2.1 Kraftwerk allgemein'!$F$16+$F81,
('2.5 CAPEX'!$J84+SUM(OFFSET('2.5 CAPEX'!BN84,0,-MIN(MAX($F81-1-('2.1 Kraftwerk allgemein'!$F$16-'2.1 Kraftwerk allgemein'!$F$15+1),0),COLUMN(AZ81)-1-('2.1 Kraftwerk allgemein'!$F$16-'2.1 Kraftwerk allgemein'!$F$15+1)),1,MIN(MAX($F81-('2.1 Kraftwerk allgemein'!$F$16-'2.1 Kraftwerk allgemein'!$F$15+1),1),COLUMN(AZ81)-('2.1 Kraftwerk allgemein'!$F$16-'2.1 Kraftwerk allgemein'!$F$15+1)))))/$F81,
SUM(OFFSET('2.5 CAPEX'!BN84,0,-MIN($F81-1,COLUMN(AZ81)-1),1,MIN($F81,COLUMN(AZ81))))/$F81)))))),
IF(OR(ISNUMBER($D81)=FALSE,$F81=""),"",
IF(AND('2.5 CAPEX'!$L84&lt;&gt;"x",'2.5 CAPEX'!$M84&lt;&gt;"x"),0,
IF($F81=0,0,
IF(BI$4&lt;'2.1 Kraftwerk allgemein'!$F$16,0,
IF(BI$4='2.1 Kraftwerk allgemein'!$F$16,'2.5 CAPEX'!$J84/$F81,
IF(BI$4&lt;'2.1 Kraftwerk allgemein'!$F$16+$F81,
('2.5 CAPEX'!$J84+SUM(OFFSET('2.5 CAPEX'!BN84,0,-MIN(MAX($F81-1-('2.1 Kraftwerk allgemein'!$F$16-'1.1 Allgemein'!$I$22+1),0),COLUMN(AZ81)-1-('2.1 Kraftwerk allgemein'!$F$16-'1.1 Allgemein'!$I$22+1)),1,MIN(MAX($F81-('2.1 Kraftwerk allgemein'!$F$16-'1.1 Allgemein'!$I$22+1),1),COLUMN(AZ81)-('2.1 Kraftwerk allgemein'!$F$16-'1.1 Allgemein'!$I$22+1)))))/$F81,
SUM(OFFSET('2.5 CAPEX'!BN84,0,-MIN($F81-1,COLUMN(AZ81)-1),1,MIN($F81,COLUMN(AZ81))))/$F81)))))))</f>
        <v/>
      </c>
      <c r="BJ81" s="199" t="str">
        <f ca="1">IF('2.1 Kraftwerk allgemein'!$F$15&lt;'1.1 Allgemein'!$I$22,
IF(OR(ISNUMBER($D81)=FALSE,$F81=""),"",
IF(AND('2.5 CAPEX'!$L84&lt;&gt;"x",'2.5 CAPEX'!$M84&lt;&gt;"x"),0,
IF($F81=0,0,
IF(BJ$4&lt;'2.1 Kraftwerk allgemein'!$F$16,0,
IF(BJ$4='2.1 Kraftwerk allgemein'!$F$16,'2.5 CAPEX'!$J84/$F81,
IF(BJ$4&lt;'2.1 Kraftwerk allgemein'!$F$16+$F81,
('2.5 CAPEX'!$J84+SUM(OFFSET('2.5 CAPEX'!BO84,0,-MIN(MAX($F81-1-('2.1 Kraftwerk allgemein'!$F$16-'2.1 Kraftwerk allgemein'!$F$15+1),0),COLUMN(BA81)-1-('2.1 Kraftwerk allgemein'!$F$16-'2.1 Kraftwerk allgemein'!$F$15+1)),1,MIN(MAX($F81-('2.1 Kraftwerk allgemein'!$F$16-'2.1 Kraftwerk allgemein'!$F$15+1),1),COLUMN(BA81)-('2.1 Kraftwerk allgemein'!$F$16-'2.1 Kraftwerk allgemein'!$F$15+1)))))/$F81,
SUM(OFFSET('2.5 CAPEX'!BO84,0,-MIN($F81-1,COLUMN(BA81)-1),1,MIN($F81,COLUMN(BA81))))/$F81)))))),
IF(OR(ISNUMBER($D81)=FALSE,$F81=""),"",
IF(AND('2.5 CAPEX'!$L84&lt;&gt;"x",'2.5 CAPEX'!$M84&lt;&gt;"x"),0,
IF($F81=0,0,
IF(BJ$4&lt;'2.1 Kraftwerk allgemein'!$F$16,0,
IF(BJ$4='2.1 Kraftwerk allgemein'!$F$16,'2.5 CAPEX'!$J84/$F81,
IF(BJ$4&lt;'2.1 Kraftwerk allgemein'!$F$16+$F81,
('2.5 CAPEX'!$J84+SUM(OFFSET('2.5 CAPEX'!BO84,0,-MIN(MAX($F81-1-('2.1 Kraftwerk allgemein'!$F$16-'1.1 Allgemein'!$I$22+1),0),COLUMN(BA81)-1-('2.1 Kraftwerk allgemein'!$F$16-'1.1 Allgemein'!$I$22+1)),1,MIN(MAX($F81-('2.1 Kraftwerk allgemein'!$F$16-'1.1 Allgemein'!$I$22+1),1),COLUMN(BA81)-('2.1 Kraftwerk allgemein'!$F$16-'1.1 Allgemein'!$I$22+1)))))/$F81,
SUM(OFFSET('2.5 CAPEX'!BO84,0,-MIN($F81-1,COLUMN(BA81)-1),1,MIN($F81,COLUMN(BA81))))/$F81)))))))</f>
        <v/>
      </c>
      <c r="BK81" s="199" t="str">
        <f ca="1">IF('2.1 Kraftwerk allgemein'!$F$15&lt;'1.1 Allgemein'!$I$22,
IF(OR(ISNUMBER($D81)=FALSE,$F81=""),"",
IF(AND('2.5 CAPEX'!$L84&lt;&gt;"x",'2.5 CAPEX'!$M84&lt;&gt;"x"),0,
IF($F81=0,0,
IF(BK$4&lt;'2.1 Kraftwerk allgemein'!$F$16,0,
IF(BK$4='2.1 Kraftwerk allgemein'!$F$16,'2.5 CAPEX'!$J84/$F81,
IF(BK$4&lt;'2.1 Kraftwerk allgemein'!$F$16+$F81,
('2.5 CAPEX'!$J84+SUM(OFFSET('2.5 CAPEX'!BP84,0,-MIN(MAX($F81-1-('2.1 Kraftwerk allgemein'!$F$16-'2.1 Kraftwerk allgemein'!$F$15+1),0),COLUMN(BB81)-1-('2.1 Kraftwerk allgemein'!$F$16-'2.1 Kraftwerk allgemein'!$F$15+1)),1,MIN(MAX($F81-('2.1 Kraftwerk allgemein'!$F$16-'2.1 Kraftwerk allgemein'!$F$15+1),1),COLUMN(BB81)-('2.1 Kraftwerk allgemein'!$F$16-'2.1 Kraftwerk allgemein'!$F$15+1)))))/$F81,
SUM(OFFSET('2.5 CAPEX'!BP84,0,-MIN($F81-1,COLUMN(BB81)-1),1,MIN($F81,COLUMN(BB81))))/$F81)))))),
IF(OR(ISNUMBER($D81)=FALSE,$F81=""),"",
IF(AND('2.5 CAPEX'!$L84&lt;&gt;"x",'2.5 CAPEX'!$M84&lt;&gt;"x"),0,
IF($F81=0,0,
IF(BK$4&lt;'2.1 Kraftwerk allgemein'!$F$16,0,
IF(BK$4='2.1 Kraftwerk allgemein'!$F$16,'2.5 CAPEX'!$J84/$F81,
IF(BK$4&lt;'2.1 Kraftwerk allgemein'!$F$16+$F81,
('2.5 CAPEX'!$J84+SUM(OFFSET('2.5 CAPEX'!BP84,0,-MIN(MAX($F81-1-('2.1 Kraftwerk allgemein'!$F$16-'1.1 Allgemein'!$I$22+1),0),COLUMN(BB81)-1-('2.1 Kraftwerk allgemein'!$F$16-'1.1 Allgemein'!$I$22+1)),1,MIN(MAX($F81-('2.1 Kraftwerk allgemein'!$F$16-'1.1 Allgemein'!$I$22+1),1),COLUMN(BB81)-('2.1 Kraftwerk allgemein'!$F$16-'1.1 Allgemein'!$I$22+1)))))/$F81,
SUM(OFFSET('2.5 CAPEX'!BP84,0,-MIN($F81-1,COLUMN(BB81)-1),1,MIN($F81,COLUMN(BB81))))/$F81)))))))</f>
        <v/>
      </c>
      <c r="BL81" s="199" t="str">
        <f ca="1">IF('2.1 Kraftwerk allgemein'!$F$15&lt;'1.1 Allgemein'!$I$22,
IF(OR(ISNUMBER($D81)=FALSE,$F81=""),"",
IF(AND('2.5 CAPEX'!$L84&lt;&gt;"x",'2.5 CAPEX'!$M84&lt;&gt;"x"),0,
IF($F81=0,0,
IF(BL$4&lt;'2.1 Kraftwerk allgemein'!$F$16,0,
IF(BL$4='2.1 Kraftwerk allgemein'!$F$16,'2.5 CAPEX'!$J84/$F81,
IF(BL$4&lt;'2.1 Kraftwerk allgemein'!$F$16+$F81,
('2.5 CAPEX'!$J84+SUM(OFFSET('2.5 CAPEX'!BQ84,0,-MIN(MAX($F81-1-('2.1 Kraftwerk allgemein'!$F$16-'2.1 Kraftwerk allgemein'!$F$15+1),0),COLUMN(BC81)-1-('2.1 Kraftwerk allgemein'!$F$16-'2.1 Kraftwerk allgemein'!$F$15+1)),1,MIN(MAX($F81-('2.1 Kraftwerk allgemein'!$F$16-'2.1 Kraftwerk allgemein'!$F$15+1),1),COLUMN(BC81)-('2.1 Kraftwerk allgemein'!$F$16-'2.1 Kraftwerk allgemein'!$F$15+1)))))/$F81,
SUM(OFFSET('2.5 CAPEX'!BQ84,0,-MIN($F81-1,COLUMN(BC81)-1),1,MIN($F81,COLUMN(BC81))))/$F81)))))),
IF(OR(ISNUMBER($D81)=FALSE,$F81=""),"",
IF(AND('2.5 CAPEX'!$L84&lt;&gt;"x",'2.5 CAPEX'!$M84&lt;&gt;"x"),0,
IF($F81=0,0,
IF(BL$4&lt;'2.1 Kraftwerk allgemein'!$F$16,0,
IF(BL$4='2.1 Kraftwerk allgemein'!$F$16,'2.5 CAPEX'!$J84/$F81,
IF(BL$4&lt;'2.1 Kraftwerk allgemein'!$F$16+$F81,
('2.5 CAPEX'!$J84+SUM(OFFSET('2.5 CAPEX'!BQ84,0,-MIN(MAX($F81-1-('2.1 Kraftwerk allgemein'!$F$16-'1.1 Allgemein'!$I$22+1),0),COLUMN(BC81)-1-('2.1 Kraftwerk allgemein'!$F$16-'1.1 Allgemein'!$I$22+1)),1,MIN(MAX($F81-('2.1 Kraftwerk allgemein'!$F$16-'1.1 Allgemein'!$I$22+1),1),COLUMN(BC81)-('2.1 Kraftwerk allgemein'!$F$16-'1.1 Allgemein'!$I$22+1)))))/$F81,
SUM(OFFSET('2.5 CAPEX'!BQ84,0,-MIN($F81-1,COLUMN(BC81)-1),1,MIN($F81,COLUMN(BC81))))/$F81)))))))</f>
        <v/>
      </c>
      <c r="BM81" s="199" t="str">
        <f ca="1">IF('2.1 Kraftwerk allgemein'!$F$15&lt;'1.1 Allgemein'!$I$22,
IF(OR(ISNUMBER($D81)=FALSE,$F81=""),"",
IF(AND('2.5 CAPEX'!$L84&lt;&gt;"x",'2.5 CAPEX'!$M84&lt;&gt;"x"),0,
IF($F81=0,0,
IF(BM$4&lt;'2.1 Kraftwerk allgemein'!$F$16,0,
IF(BM$4='2.1 Kraftwerk allgemein'!$F$16,'2.5 CAPEX'!$J84/$F81,
IF(BM$4&lt;'2.1 Kraftwerk allgemein'!$F$16+$F81,
('2.5 CAPEX'!$J84+SUM(OFFSET('2.5 CAPEX'!BR84,0,-MIN(MAX($F81-1-('2.1 Kraftwerk allgemein'!$F$16-'2.1 Kraftwerk allgemein'!$F$15+1),0),COLUMN(BD81)-1-('2.1 Kraftwerk allgemein'!$F$16-'2.1 Kraftwerk allgemein'!$F$15+1)),1,MIN(MAX($F81-('2.1 Kraftwerk allgemein'!$F$16-'2.1 Kraftwerk allgemein'!$F$15+1),1),COLUMN(BD81)-('2.1 Kraftwerk allgemein'!$F$16-'2.1 Kraftwerk allgemein'!$F$15+1)))))/$F81,
SUM(OFFSET('2.5 CAPEX'!BR84,0,-MIN($F81-1,COLUMN(BD81)-1),1,MIN($F81,COLUMN(BD81))))/$F81)))))),
IF(OR(ISNUMBER($D81)=FALSE,$F81=""),"",
IF(AND('2.5 CAPEX'!$L84&lt;&gt;"x",'2.5 CAPEX'!$M84&lt;&gt;"x"),0,
IF($F81=0,0,
IF(BM$4&lt;'2.1 Kraftwerk allgemein'!$F$16,0,
IF(BM$4='2.1 Kraftwerk allgemein'!$F$16,'2.5 CAPEX'!$J84/$F81,
IF(BM$4&lt;'2.1 Kraftwerk allgemein'!$F$16+$F81,
('2.5 CAPEX'!$J84+SUM(OFFSET('2.5 CAPEX'!BR84,0,-MIN(MAX($F81-1-('2.1 Kraftwerk allgemein'!$F$16-'1.1 Allgemein'!$I$22+1),0),COLUMN(BD81)-1-('2.1 Kraftwerk allgemein'!$F$16-'1.1 Allgemein'!$I$22+1)),1,MIN(MAX($F81-('2.1 Kraftwerk allgemein'!$F$16-'1.1 Allgemein'!$I$22+1),1),COLUMN(BD81)-('2.1 Kraftwerk allgemein'!$F$16-'1.1 Allgemein'!$I$22+1)))))/$F81,
SUM(OFFSET('2.5 CAPEX'!BR84,0,-MIN($F81-1,COLUMN(BD81)-1),1,MIN($F81,COLUMN(BD81))))/$F81)))))))</f>
        <v/>
      </c>
      <c r="BN81" s="199" t="str">
        <f ca="1">IF('2.1 Kraftwerk allgemein'!$F$15&lt;'1.1 Allgemein'!$I$22,
IF(OR(ISNUMBER($D81)=FALSE,$F81=""),"",
IF(AND('2.5 CAPEX'!$L84&lt;&gt;"x",'2.5 CAPEX'!$M84&lt;&gt;"x"),0,
IF($F81=0,0,
IF(BN$4&lt;'2.1 Kraftwerk allgemein'!$F$16,0,
IF(BN$4='2.1 Kraftwerk allgemein'!$F$16,'2.5 CAPEX'!$J84/$F81,
IF(BN$4&lt;'2.1 Kraftwerk allgemein'!$F$16+$F81,
('2.5 CAPEX'!$J84+SUM(OFFSET('2.5 CAPEX'!BS84,0,-MIN(MAX($F81-1-('2.1 Kraftwerk allgemein'!$F$16-'2.1 Kraftwerk allgemein'!$F$15+1),0),COLUMN(BE81)-1-('2.1 Kraftwerk allgemein'!$F$16-'2.1 Kraftwerk allgemein'!$F$15+1)),1,MIN(MAX($F81-('2.1 Kraftwerk allgemein'!$F$16-'2.1 Kraftwerk allgemein'!$F$15+1),1),COLUMN(BE81)-('2.1 Kraftwerk allgemein'!$F$16-'2.1 Kraftwerk allgemein'!$F$15+1)))))/$F81,
SUM(OFFSET('2.5 CAPEX'!BS84,0,-MIN($F81-1,COLUMN(BE81)-1),1,MIN($F81,COLUMN(BE81))))/$F81)))))),
IF(OR(ISNUMBER($D81)=FALSE,$F81=""),"",
IF(AND('2.5 CAPEX'!$L84&lt;&gt;"x",'2.5 CAPEX'!$M84&lt;&gt;"x"),0,
IF($F81=0,0,
IF(BN$4&lt;'2.1 Kraftwerk allgemein'!$F$16,0,
IF(BN$4='2.1 Kraftwerk allgemein'!$F$16,'2.5 CAPEX'!$J84/$F81,
IF(BN$4&lt;'2.1 Kraftwerk allgemein'!$F$16+$F81,
('2.5 CAPEX'!$J84+SUM(OFFSET('2.5 CAPEX'!BS84,0,-MIN(MAX($F81-1-('2.1 Kraftwerk allgemein'!$F$16-'1.1 Allgemein'!$I$22+1),0),COLUMN(BE81)-1-('2.1 Kraftwerk allgemein'!$F$16-'1.1 Allgemein'!$I$22+1)),1,MIN(MAX($F81-('2.1 Kraftwerk allgemein'!$F$16-'1.1 Allgemein'!$I$22+1),1),COLUMN(BE81)-('2.1 Kraftwerk allgemein'!$F$16-'1.1 Allgemein'!$I$22+1)))))/$F81,
SUM(OFFSET('2.5 CAPEX'!BS84,0,-MIN($F81-1,COLUMN(BE81)-1),1,MIN($F81,COLUMN(BE81))))/$F81)))))))</f>
        <v/>
      </c>
      <c r="BO81" s="199" t="str">
        <f ca="1">IF('2.1 Kraftwerk allgemein'!$F$15&lt;'1.1 Allgemein'!$I$22,
IF(OR(ISNUMBER($D81)=FALSE,$F81=""),"",
IF(AND('2.5 CAPEX'!$L84&lt;&gt;"x",'2.5 CAPEX'!$M84&lt;&gt;"x"),0,
IF($F81=0,0,
IF(BO$4&lt;'2.1 Kraftwerk allgemein'!$F$16,0,
IF(BO$4='2.1 Kraftwerk allgemein'!$F$16,'2.5 CAPEX'!$J84/$F81,
IF(BO$4&lt;'2.1 Kraftwerk allgemein'!$F$16+$F81,
('2.5 CAPEX'!$J84+SUM(OFFSET('2.5 CAPEX'!BT84,0,-MIN(MAX($F81-1-('2.1 Kraftwerk allgemein'!$F$16-'2.1 Kraftwerk allgemein'!$F$15+1),0),COLUMN(BF81)-1-('2.1 Kraftwerk allgemein'!$F$16-'2.1 Kraftwerk allgemein'!$F$15+1)),1,MIN(MAX($F81-('2.1 Kraftwerk allgemein'!$F$16-'2.1 Kraftwerk allgemein'!$F$15+1),1),COLUMN(BF81)-('2.1 Kraftwerk allgemein'!$F$16-'2.1 Kraftwerk allgemein'!$F$15+1)))))/$F81,
SUM(OFFSET('2.5 CAPEX'!BT84,0,-MIN($F81-1,COLUMN(BF81)-1),1,MIN($F81,COLUMN(BF81))))/$F81)))))),
IF(OR(ISNUMBER($D81)=FALSE,$F81=""),"",
IF(AND('2.5 CAPEX'!$L84&lt;&gt;"x",'2.5 CAPEX'!$M84&lt;&gt;"x"),0,
IF($F81=0,0,
IF(BO$4&lt;'2.1 Kraftwerk allgemein'!$F$16,0,
IF(BO$4='2.1 Kraftwerk allgemein'!$F$16,'2.5 CAPEX'!$J84/$F81,
IF(BO$4&lt;'2.1 Kraftwerk allgemein'!$F$16+$F81,
('2.5 CAPEX'!$J84+SUM(OFFSET('2.5 CAPEX'!BT84,0,-MIN(MAX($F81-1-('2.1 Kraftwerk allgemein'!$F$16-'1.1 Allgemein'!$I$22+1),0),COLUMN(BF81)-1-('2.1 Kraftwerk allgemein'!$F$16-'1.1 Allgemein'!$I$22+1)),1,MIN(MAX($F81-('2.1 Kraftwerk allgemein'!$F$16-'1.1 Allgemein'!$I$22+1),1),COLUMN(BF81)-('2.1 Kraftwerk allgemein'!$F$16-'1.1 Allgemein'!$I$22+1)))))/$F81,
SUM(OFFSET('2.5 CAPEX'!BT84,0,-MIN($F81-1,COLUMN(BF81)-1),1,MIN($F81,COLUMN(BF81))))/$F81)))))))</f>
        <v/>
      </c>
      <c r="BP81" s="199" t="str">
        <f ca="1">IF('2.1 Kraftwerk allgemein'!$F$15&lt;'1.1 Allgemein'!$I$22,
IF(OR(ISNUMBER($D81)=FALSE,$F81=""),"",
IF(AND('2.5 CAPEX'!$L84&lt;&gt;"x",'2.5 CAPEX'!$M84&lt;&gt;"x"),0,
IF($F81=0,0,
IF(BP$4&lt;'2.1 Kraftwerk allgemein'!$F$16,0,
IF(BP$4='2.1 Kraftwerk allgemein'!$F$16,'2.5 CAPEX'!$J84/$F81,
IF(BP$4&lt;'2.1 Kraftwerk allgemein'!$F$16+$F81,
('2.5 CAPEX'!$J84+SUM(OFFSET('2.5 CAPEX'!BU84,0,-MIN(MAX($F81-1-('2.1 Kraftwerk allgemein'!$F$16-'2.1 Kraftwerk allgemein'!$F$15+1),0),COLUMN(BG81)-1-('2.1 Kraftwerk allgemein'!$F$16-'2.1 Kraftwerk allgemein'!$F$15+1)),1,MIN(MAX($F81-('2.1 Kraftwerk allgemein'!$F$16-'2.1 Kraftwerk allgemein'!$F$15+1),1),COLUMN(BG81)-('2.1 Kraftwerk allgemein'!$F$16-'2.1 Kraftwerk allgemein'!$F$15+1)))))/$F81,
SUM(OFFSET('2.5 CAPEX'!BU84,0,-MIN($F81-1,COLUMN(BG81)-1),1,MIN($F81,COLUMN(BG81))))/$F81)))))),
IF(OR(ISNUMBER($D81)=FALSE,$F81=""),"",
IF(AND('2.5 CAPEX'!$L84&lt;&gt;"x",'2.5 CAPEX'!$M84&lt;&gt;"x"),0,
IF($F81=0,0,
IF(BP$4&lt;'2.1 Kraftwerk allgemein'!$F$16,0,
IF(BP$4='2.1 Kraftwerk allgemein'!$F$16,'2.5 CAPEX'!$J84/$F81,
IF(BP$4&lt;'2.1 Kraftwerk allgemein'!$F$16+$F81,
('2.5 CAPEX'!$J84+SUM(OFFSET('2.5 CAPEX'!BU84,0,-MIN(MAX($F81-1-('2.1 Kraftwerk allgemein'!$F$16-'1.1 Allgemein'!$I$22+1),0),COLUMN(BG81)-1-('2.1 Kraftwerk allgemein'!$F$16-'1.1 Allgemein'!$I$22+1)),1,MIN(MAX($F81-('2.1 Kraftwerk allgemein'!$F$16-'1.1 Allgemein'!$I$22+1),1),COLUMN(BG81)-('2.1 Kraftwerk allgemein'!$F$16-'1.1 Allgemein'!$I$22+1)))))/$F81,
SUM(OFFSET('2.5 CAPEX'!BU84,0,-MIN($F81-1,COLUMN(BG81)-1),1,MIN($F81,COLUMN(BG81))))/$F81)))))))</f>
        <v/>
      </c>
      <c r="BQ81" s="199" t="str">
        <f ca="1">IF('2.1 Kraftwerk allgemein'!$F$15&lt;'1.1 Allgemein'!$I$22,
IF(OR(ISNUMBER($D81)=FALSE,$F81=""),"",
IF(AND('2.5 CAPEX'!$L84&lt;&gt;"x",'2.5 CAPEX'!$M84&lt;&gt;"x"),0,
IF($F81=0,0,
IF(BQ$4&lt;'2.1 Kraftwerk allgemein'!$F$16,0,
IF(BQ$4='2.1 Kraftwerk allgemein'!$F$16,'2.5 CAPEX'!$J84/$F81,
IF(BQ$4&lt;'2.1 Kraftwerk allgemein'!$F$16+$F81,
('2.5 CAPEX'!$J84+SUM(OFFSET('2.5 CAPEX'!BV84,0,-MIN(MAX($F81-1-('2.1 Kraftwerk allgemein'!$F$16-'2.1 Kraftwerk allgemein'!$F$15+1),0),COLUMN(BH81)-1-('2.1 Kraftwerk allgemein'!$F$16-'2.1 Kraftwerk allgemein'!$F$15+1)),1,MIN(MAX($F81-('2.1 Kraftwerk allgemein'!$F$16-'2.1 Kraftwerk allgemein'!$F$15+1),1),COLUMN(BH81)-('2.1 Kraftwerk allgemein'!$F$16-'2.1 Kraftwerk allgemein'!$F$15+1)))))/$F81,
SUM(OFFSET('2.5 CAPEX'!BV84,0,-MIN($F81-1,COLUMN(BH81)-1),1,MIN($F81,COLUMN(BH81))))/$F81)))))),
IF(OR(ISNUMBER($D81)=FALSE,$F81=""),"",
IF(AND('2.5 CAPEX'!$L84&lt;&gt;"x",'2.5 CAPEX'!$M84&lt;&gt;"x"),0,
IF($F81=0,0,
IF(BQ$4&lt;'2.1 Kraftwerk allgemein'!$F$16,0,
IF(BQ$4='2.1 Kraftwerk allgemein'!$F$16,'2.5 CAPEX'!$J84/$F81,
IF(BQ$4&lt;'2.1 Kraftwerk allgemein'!$F$16+$F81,
('2.5 CAPEX'!$J84+SUM(OFFSET('2.5 CAPEX'!BV84,0,-MIN(MAX($F81-1-('2.1 Kraftwerk allgemein'!$F$16-'1.1 Allgemein'!$I$22+1),0),COLUMN(BH81)-1-('2.1 Kraftwerk allgemein'!$F$16-'1.1 Allgemein'!$I$22+1)),1,MIN(MAX($F81-('2.1 Kraftwerk allgemein'!$F$16-'1.1 Allgemein'!$I$22+1),1),COLUMN(BH81)-('2.1 Kraftwerk allgemein'!$F$16-'1.1 Allgemein'!$I$22+1)))))/$F81,
SUM(OFFSET('2.5 CAPEX'!BV84,0,-MIN($F81-1,COLUMN(BH81)-1),1,MIN($F81,COLUMN(BH81))))/$F81)))))))</f>
        <v/>
      </c>
      <c r="BR81" s="199" t="str">
        <f ca="1">IF('2.1 Kraftwerk allgemein'!$F$15&lt;'1.1 Allgemein'!$I$22,
IF(OR(ISNUMBER($D81)=FALSE,$F81=""),"",
IF(AND('2.5 CAPEX'!$L84&lt;&gt;"x",'2.5 CAPEX'!$M84&lt;&gt;"x"),0,
IF($F81=0,0,
IF(BR$4&lt;'2.1 Kraftwerk allgemein'!$F$16,0,
IF(BR$4='2.1 Kraftwerk allgemein'!$F$16,'2.5 CAPEX'!$J84/$F81,
IF(BR$4&lt;'2.1 Kraftwerk allgemein'!$F$16+$F81,
('2.5 CAPEX'!$J84+SUM(OFFSET('2.5 CAPEX'!BW84,0,-MIN(MAX($F81-1-('2.1 Kraftwerk allgemein'!$F$16-'2.1 Kraftwerk allgemein'!$F$15+1),0),COLUMN(BI81)-1-('2.1 Kraftwerk allgemein'!$F$16-'2.1 Kraftwerk allgemein'!$F$15+1)),1,MIN(MAX($F81-('2.1 Kraftwerk allgemein'!$F$16-'2.1 Kraftwerk allgemein'!$F$15+1),1),COLUMN(BI81)-('2.1 Kraftwerk allgemein'!$F$16-'2.1 Kraftwerk allgemein'!$F$15+1)))))/$F81,
SUM(OFFSET('2.5 CAPEX'!BW84,0,-MIN($F81-1,COLUMN(BI81)-1),1,MIN($F81,COLUMN(BI81))))/$F81)))))),
IF(OR(ISNUMBER($D81)=FALSE,$F81=""),"",
IF(AND('2.5 CAPEX'!$L84&lt;&gt;"x",'2.5 CAPEX'!$M84&lt;&gt;"x"),0,
IF($F81=0,0,
IF(BR$4&lt;'2.1 Kraftwerk allgemein'!$F$16,0,
IF(BR$4='2.1 Kraftwerk allgemein'!$F$16,'2.5 CAPEX'!$J84/$F81,
IF(BR$4&lt;'2.1 Kraftwerk allgemein'!$F$16+$F81,
('2.5 CAPEX'!$J84+SUM(OFFSET('2.5 CAPEX'!BW84,0,-MIN(MAX($F81-1-('2.1 Kraftwerk allgemein'!$F$16-'1.1 Allgemein'!$I$22+1),0),COLUMN(BI81)-1-('2.1 Kraftwerk allgemein'!$F$16-'1.1 Allgemein'!$I$22+1)),1,MIN(MAX($F81-('2.1 Kraftwerk allgemein'!$F$16-'1.1 Allgemein'!$I$22+1),1),COLUMN(BI81)-('2.1 Kraftwerk allgemein'!$F$16-'1.1 Allgemein'!$I$22+1)))))/$F81,
SUM(OFFSET('2.5 CAPEX'!BW84,0,-MIN($F81-1,COLUMN(BI81)-1),1,MIN($F81,COLUMN(BI81))))/$F81)))))))</f>
        <v/>
      </c>
      <c r="BS81" s="199" t="str">
        <f ca="1">IF('2.1 Kraftwerk allgemein'!$F$15&lt;'1.1 Allgemein'!$I$22,
IF(OR(ISNUMBER($D81)=FALSE,$F81=""),"",
IF(AND('2.5 CAPEX'!$L84&lt;&gt;"x",'2.5 CAPEX'!$M84&lt;&gt;"x"),0,
IF($F81=0,0,
IF(BS$4&lt;'2.1 Kraftwerk allgemein'!$F$16,0,
IF(BS$4='2.1 Kraftwerk allgemein'!$F$16,'2.5 CAPEX'!$J84/$F81,
IF(BS$4&lt;'2.1 Kraftwerk allgemein'!$F$16+$F81,
('2.5 CAPEX'!$J84+SUM(OFFSET('2.5 CAPEX'!BX84,0,-MIN(MAX($F81-1-('2.1 Kraftwerk allgemein'!$F$16-'2.1 Kraftwerk allgemein'!$F$15+1),0),COLUMN(BJ81)-1-('2.1 Kraftwerk allgemein'!$F$16-'2.1 Kraftwerk allgemein'!$F$15+1)),1,MIN(MAX($F81-('2.1 Kraftwerk allgemein'!$F$16-'2.1 Kraftwerk allgemein'!$F$15+1),1),COLUMN(BJ81)-('2.1 Kraftwerk allgemein'!$F$16-'2.1 Kraftwerk allgemein'!$F$15+1)))))/$F81,
SUM(OFFSET('2.5 CAPEX'!BX84,0,-MIN($F81-1,COLUMN(BJ81)-1),1,MIN($F81,COLUMN(BJ81))))/$F81)))))),
IF(OR(ISNUMBER($D81)=FALSE,$F81=""),"",
IF(AND('2.5 CAPEX'!$L84&lt;&gt;"x",'2.5 CAPEX'!$M84&lt;&gt;"x"),0,
IF($F81=0,0,
IF(BS$4&lt;'2.1 Kraftwerk allgemein'!$F$16,0,
IF(BS$4='2.1 Kraftwerk allgemein'!$F$16,'2.5 CAPEX'!$J84/$F81,
IF(BS$4&lt;'2.1 Kraftwerk allgemein'!$F$16+$F81,
('2.5 CAPEX'!$J84+SUM(OFFSET('2.5 CAPEX'!BX84,0,-MIN(MAX($F81-1-('2.1 Kraftwerk allgemein'!$F$16-'1.1 Allgemein'!$I$22+1),0),COLUMN(BJ81)-1-('2.1 Kraftwerk allgemein'!$F$16-'1.1 Allgemein'!$I$22+1)),1,MIN(MAX($F81-('2.1 Kraftwerk allgemein'!$F$16-'1.1 Allgemein'!$I$22+1),1),COLUMN(BJ81)-('2.1 Kraftwerk allgemein'!$F$16-'1.1 Allgemein'!$I$22+1)))))/$F81,
SUM(OFFSET('2.5 CAPEX'!BX84,0,-MIN($F81-1,COLUMN(BJ81)-1),1,MIN($F81,COLUMN(BJ81))))/$F81)))))))</f>
        <v/>
      </c>
      <c r="BT81" s="199" t="str">
        <f ca="1">IF('2.1 Kraftwerk allgemein'!$F$15&lt;'1.1 Allgemein'!$I$22,
IF(OR(ISNUMBER($D81)=FALSE,$F81=""),"",
IF(AND('2.5 CAPEX'!$L84&lt;&gt;"x",'2.5 CAPEX'!$M84&lt;&gt;"x"),0,
IF($F81=0,0,
IF(BT$4&lt;'2.1 Kraftwerk allgemein'!$F$16,0,
IF(BT$4='2.1 Kraftwerk allgemein'!$F$16,'2.5 CAPEX'!$J84/$F81,
IF(BT$4&lt;'2.1 Kraftwerk allgemein'!$F$16+$F81,
('2.5 CAPEX'!$J84+SUM(OFFSET('2.5 CAPEX'!BY84,0,-MIN(MAX($F81-1-('2.1 Kraftwerk allgemein'!$F$16-'2.1 Kraftwerk allgemein'!$F$15+1),0),COLUMN(BK81)-1-('2.1 Kraftwerk allgemein'!$F$16-'2.1 Kraftwerk allgemein'!$F$15+1)),1,MIN(MAX($F81-('2.1 Kraftwerk allgemein'!$F$16-'2.1 Kraftwerk allgemein'!$F$15+1),1),COLUMN(BK81)-('2.1 Kraftwerk allgemein'!$F$16-'2.1 Kraftwerk allgemein'!$F$15+1)))))/$F81,
SUM(OFFSET('2.5 CAPEX'!BY84,0,-MIN($F81-1,COLUMN(BK81)-1),1,MIN($F81,COLUMN(BK81))))/$F81)))))),
IF(OR(ISNUMBER($D81)=FALSE,$F81=""),"",
IF(AND('2.5 CAPEX'!$L84&lt;&gt;"x",'2.5 CAPEX'!$M84&lt;&gt;"x"),0,
IF($F81=0,0,
IF(BT$4&lt;'2.1 Kraftwerk allgemein'!$F$16,0,
IF(BT$4='2.1 Kraftwerk allgemein'!$F$16,'2.5 CAPEX'!$J84/$F81,
IF(BT$4&lt;'2.1 Kraftwerk allgemein'!$F$16+$F81,
('2.5 CAPEX'!$J84+SUM(OFFSET('2.5 CAPEX'!BY84,0,-MIN(MAX($F81-1-('2.1 Kraftwerk allgemein'!$F$16-'1.1 Allgemein'!$I$22+1),0),COLUMN(BK81)-1-('2.1 Kraftwerk allgemein'!$F$16-'1.1 Allgemein'!$I$22+1)),1,MIN(MAX($F81-('2.1 Kraftwerk allgemein'!$F$16-'1.1 Allgemein'!$I$22+1),1),COLUMN(BK81)-('2.1 Kraftwerk allgemein'!$F$16-'1.1 Allgemein'!$I$22+1)))))/$F81,
SUM(OFFSET('2.5 CAPEX'!BY84,0,-MIN($F81-1,COLUMN(BK81)-1),1,MIN($F81,COLUMN(BK81))))/$F81)))))))</f>
        <v/>
      </c>
      <c r="BU81" s="199" t="str">
        <f ca="1">IF('2.1 Kraftwerk allgemein'!$F$15&lt;'1.1 Allgemein'!$I$22,
IF(OR(ISNUMBER($D81)=FALSE,$F81=""),"",
IF(AND('2.5 CAPEX'!$L84&lt;&gt;"x",'2.5 CAPEX'!$M84&lt;&gt;"x"),0,
IF($F81=0,0,
IF(BU$4&lt;'2.1 Kraftwerk allgemein'!$F$16,0,
IF(BU$4='2.1 Kraftwerk allgemein'!$F$16,'2.5 CAPEX'!$J84/$F81,
IF(BU$4&lt;'2.1 Kraftwerk allgemein'!$F$16+$F81,
('2.5 CAPEX'!$J84+SUM(OFFSET('2.5 CAPEX'!BZ84,0,-MIN(MAX($F81-1-('2.1 Kraftwerk allgemein'!$F$16-'2.1 Kraftwerk allgemein'!$F$15+1),0),COLUMN(BL81)-1-('2.1 Kraftwerk allgemein'!$F$16-'2.1 Kraftwerk allgemein'!$F$15+1)),1,MIN(MAX($F81-('2.1 Kraftwerk allgemein'!$F$16-'2.1 Kraftwerk allgemein'!$F$15+1),1),COLUMN(BL81)-('2.1 Kraftwerk allgemein'!$F$16-'2.1 Kraftwerk allgemein'!$F$15+1)))))/$F81,
SUM(OFFSET('2.5 CAPEX'!BZ84,0,-MIN($F81-1,COLUMN(BL81)-1),1,MIN($F81,COLUMN(BL81))))/$F81)))))),
IF(OR(ISNUMBER($D81)=FALSE,$F81=""),"",
IF(AND('2.5 CAPEX'!$L84&lt;&gt;"x",'2.5 CAPEX'!$M84&lt;&gt;"x"),0,
IF($F81=0,0,
IF(BU$4&lt;'2.1 Kraftwerk allgemein'!$F$16,0,
IF(BU$4='2.1 Kraftwerk allgemein'!$F$16,'2.5 CAPEX'!$J84/$F81,
IF(BU$4&lt;'2.1 Kraftwerk allgemein'!$F$16+$F81,
('2.5 CAPEX'!$J84+SUM(OFFSET('2.5 CAPEX'!BZ84,0,-MIN(MAX($F81-1-('2.1 Kraftwerk allgemein'!$F$16-'1.1 Allgemein'!$I$22+1),0),COLUMN(BL81)-1-('2.1 Kraftwerk allgemein'!$F$16-'1.1 Allgemein'!$I$22+1)),1,MIN(MAX($F81-('2.1 Kraftwerk allgemein'!$F$16-'1.1 Allgemein'!$I$22+1),1),COLUMN(BL81)-('2.1 Kraftwerk allgemein'!$F$16-'1.1 Allgemein'!$I$22+1)))))/$F81,
SUM(OFFSET('2.5 CAPEX'!BZ84,0,-MIN($F81-1,COLUMN(BL81)-1),1,MIN($F81,COLUMN(BL81))))/$F81)))))))</f>
        <v/>
      </c>
      <c r="BV81" s="199" t="str">
        <f ca="1">IF('2.1 Kraftwerk allgemein'!$F$15&lt;'1.1 Allgemein'!$I$22,
IF(OR(ISNUMBER($D81)=FALSE,$F81=""),"",
IF(AND('2.5 CAPEX'!$L84&lt;&gt;"x",'2.5 CAPEX'!$M84&lt;&gt;"x"),0,
IF($F81=0,0,
IF(BV$4&lt;'2.1 Kraftwerk allgemein'!$F$16,0,
IF(BV$4='2.1 Kraftwerk allgemein'!$F$16,'2.5 CAPEX'!$J84/$F81,
IF(BV$4&lt;'2.1 Kraftwerk allgemein'!$F$16+$F81,
('2.5 CAPEX'!$J84+SUM(OFFSET('2.5 CAPEX'!CA84,0,-MIN(MAX($F81-1-('2.1 Kraftwerk allgemein'!$F$16-'2.1 Kraftwerk allgemein'!$F$15+1),0),COLUMN(BM81)-1-('2.1 Kraftwerk allgemein'!$F$16-'2.1 Kraftwerk allgemein'!$F$15+1)),1,MIN(MAX($F81-('2.1 Kraftwerk allgemein'!$F$16-'2.1 Kraftwerk allgemein'!$F$15+1),1),COLUMN(BM81)-('2.1 Kraftwerk allgemein'!$F$16-'2.1 Kraftwerk allgemein'!$F$15+1)))))/$F81,
SUM(OFFSET('2.5 CAPEX'!CA84,0,-MIN($F81-1,COLUMN(BM81)-1),1,MIN($F81,COLUMN(BM81))))/$F81)))))),
IF(OR(ISNUMBER($D81)=FALSE,$F81=""),"",
IF(AND('2.5 CAPEX'!$L84&lt;&gt;"x",'2.5 CAPEX'!$M84&lt;&gt;"x"),0,
IF($F81=0,0,
IF(BV$4&lt;'2.1 Kraftwerk allgemein'!$F$16,0,
IF(BV$4='2.1 Kraftwerk allgemein'!$F$16,'2.5 CAPEX'!$J84/$F81,
IF(BV$4&lt;'2.1 Kraftwerk allgemein'!$F$16+$F81,
('2.5 CAPEX'!$J84+SUM(OFFSET('2.5 CAPEX'!CA84,0,-MIN(MAX($F81-1-('2.1 Kraftwerk allgemein'!$F$16-'1.1 Allgemein'!$I$22+1),0),COLUMN(BM81)-1-('2.1 Kraftwerk allgemein'!$F$16-'1.1 Allgemein'!$I$22+1)),1,MIN(MAX($F81-('2.1 Kraftwerk allgemein'!$F$16-'1.1 Allgemein'!$I$22+1),1),COLUMN(BM81)-('2.1 Kraftwerk allgemein'!$F$16-'1.1 Allgemein'!$I$22+1)))))/$F81,
SUM(OFFSET('2.5 CAPEX'!CA84,0,-MIN($F81-1,COLUMN(BM81)-1),1,MIN($F81,COLUMN(BM81))))/$F81)))))))</f>
        <v/>
      </c>
      <c r="BW81" s="199" t="str">
        <f ca="1">IF('2.1 Kraftwerk allgemein'!$F$15&lt;'1.1 Allgemein'!$I$22,
IF(OR(ISNUMBER($D81)=FALSE,$F81=""),"",
IF(AND('2.5 CAPEX'!$L84&lt;&gt;"x",'2.5 CAPEX'!$M84&lt;&gt;"x"),0,
IF($F81=0,0,
IF(BW$4&lt;'2.1 Kraftwerk allgemein'!$F$16,0,
IF(BW$4='2.1 Kraftwerk allgemein'!$F$16,'2.5 CAPEX'!$J84/$F81,
IF(BW$4&lt;'2.1 Kraftwerk allgemein'!$F$16+$F81,
('2.5 CAPEX'!$J84+SUM(OFFSET('2.5 CAPEX'!CB84,0,-MIN(MAX($F81-1-('2.1 Kraftwerk allgemein'!$F$16-'2.1 Kraftwerk allgemein'!$F$15+1),0),COLUMN(BN81)-1-('2.1 Kraftwerk allgemein'!$F$16-'2.1 Kraftwerk allgemein'!$F$15+1)),1,MIN(MAX($F81-('2.1 Kraftwerk allgemein'!$F$16-'2.1 Kraftwerk allgemein'!$F$15+1),1),COLUMN(BN81)-('2.1 Kraftwerk allgemein'!$F$16-'2.1 Kraftwerk allgemein'!$F$15+1)))))/$F81,
SUM(OFFSET('2.5 CAPEX'!CB84,0,-MIN($F81-1,COLUMN(BN81)-1),1,MIN($F81,COLUMN(BN81))))/$F81)))))),
IF(OR(ISNUMBER($D81)=FALSE,$F81=""),"",
IF(AND('2.5 CAPEX'!$L84&lt;&gt;"x",'2.5 CAPEX'!$M84&lt;&gt;"x"),0,
IF($F81=0,0,
IF(BW$4&lt;'2.1 Kraftwerk allgemein'!$F$16,0,
IF(BW$4='2.1 Kraftwerk allgemein'!$F$16,'2.5 CAPEX'!$J84/$F81,
IF(BW$4&lt;'2.1 Kraftwerk allgemein'!$F$16+$F81,
('2.5 CAPEX'!$J84+SUM(OFFSET('2.5 CAPEX'!CB84,0,-MIN(MAX($F81-1-('2.1 Kraftwerk allgemein'!$F$16-'1.1 Allgemein'!$I$22+1),0),COLUMN(BN81)-1-('2.1 Kraftwerk allgemein'!$F$16-'1.1 Allgemein'!$I$22+1)),1,MIN(MAX($F81-('2.1 Kraftwerk allgemein'!$F$16-'1.1 Allgemein'!$I$22+1),1),COLUMN(BN81)-('2.1 Kraftwerk allgemein'!$F$16-'1.1 Allgemein'!$I$22+1)))))/$F81,
SUM(OFFSET('2.5 CAPEX'!CB84,0,-MIN($F81-1,COLUMN(BN81)-1),1,MIN($F81,COLUMN(BN81))))/$F81)))))))</f>
        <v/>
      </c>
      <c r="BX81" s="199" t="str">
        <f ca="1">IF('2.1 Kraftwerk allgemein'!$F$15&lt;'1.1 Allgemein'!$I$22,
IF(OR(ISNUMBER($D81)=FALSE,$F81=""),"",
IF(AND('2.5 CAPEX'!$L84&lt;&gt;"x",'2.5 CAPEX'!$M84&lt;&gt;"x"),0,
IF($F81=0,0,
IF(BX$4&lt;'2.1 Kraftwerk allgemein'!$F$16,0,
IF(BX$4='2.1 Kraftwerk allgemein'!$F$16,'2.5 CAPEX'!$J84/$F81,
IF(BX$4&lt;'2.1 Kraftwerk allgemein'!$F$16+$F81,
('2.5 CAPEX'!$J84+SUM(OFFSET('2.5 CAPEX'!CC84,0,-MIN(MAX($F81-1-('2.1 Kraftwerk allgemein'!$F$16-'2.1 Kraftwerk allgemein'!$F$15+1),0),COLUMN(BO81)-1-('2.1 Kraftwerk allgemein'!$F$16-'2.1 Kraftwerk allgemein'!$F$15+1)),1,MIN(MAX($F81-('2.1 Kraftwerk allgemein'!$F$16-'2.1 Kraftwerk allgemein'!$F$15+1),1),COLUMN(BO81)-('2.1 Kraftwerk allgemein'!$F$16-'2.1 Kraftwerk allgemein'!$F$15+1)))))/$F81,
SUM(OFFSET('2.5 CAPEX'!CC84,0,-MIN($F81-1,COLUMN(BO81)-1),1,MIN($F81,COLUMN(BO81))))/$F81)))))),
IF(OR(ISNUMBER($D81)=FALSE,$F81=""),"",
IF(AND('2.5 CAPEX'!$L84&lt;&gt;"x",'2.5 CAPEX'!$M84&lt;&gt;"x"),0,
IF($F81=0,0,
IF(BX$4&lt;'2.1 Kraftwerk allgemein'!$F$16,0,
IF(BX$4='2.1 Kraftwerk allgemein'!$F$16,'2.5 CAPEX'!$J84/$F81,
IF(BX$4&lt;'2.1 Kraftwerk allgemein'!$F$16+$F81,
('2.5 CAPEX'!$J84+SUM(OFFSET('2.5 CAPEX'!CC84,0,-MIN(MAX($F81-1-('2.1 Kraftwerk allgemein'!$F$16-'1.1 Allgemein'!$I$22+1),0),COLUMN(BO81)-1-('2.1 Kraftwerk allgemein'!$F$16-'1.1 Allgemein'!$I$22+1)),1,MIN(MAX($F81-('2.1 Kraftwerk allgemein'!$F$16-'1.1 Allgemein'!$I$22+1),1),COLUMN(BO81)-('2.1 Kraftwerk allgemein'!$F$16-'1.1 Allgemein'!$I$22+1)))))/$F81,
SUM(OFFSET('2.5 CAPEX'!CC84,0,-MIN($F81-1,COLUMN(BO81)-1),1,MIN($F81,COLUMN(BO81))))/$F81)))))))</f>
        <v/>
      </c>
      <c r="BY81" s="199" t="str">
        <f ca="1">IF('2.1 Kraftwerk allgemein'!$F$15&lt;'1.1 Allgemein'!$I$22,
IF(OR(ISNUMBER($D81)=FALSE,$F81=""),"",
IF(AND('2.5 CAPEX'!$L84&lt;&gt;"x",'2.5 CAPEX'!$M84&lt;&gt;"x"),0,
IF($F81=0,0,
IF(BY$4&lt;'2.1 Kraftwerk allgemein'!$F$16,0,
IF(BY$4='2.1 Kraftwerk allgemein'!$F$16,'2.5 CAPEX'!$J84/$F81,
IF(BY$4&lt;'2.1 Kraftwerk allgemein'!$F$16+$F81,
('2.5 CAPEX'!$J84+SUM(OFFSET('2.5 CAPEX'!CD84,0,-MIN(MAX($F81-1-('2.1 Kraftwerk allgemein'!$F$16-'2.1 Kraftwerk allgemein'!$F$15+1),0),COLUMN(BP81)-1-('2.1 Kraftwerk allgemein'!$F$16-'2.1 Kraftwerk allgemein'!$F$15+1)),1,MIN(MAX($F81-('2.1 Kraftwerk allgemein'!$F$16-'2.1 Kraftwerk allgemein'!$F$15+1),1),COLUMN(BP81)-('2.1 Kraftwerk allgemein'!$F$16-'2.1 Kraftwerk allgemein'!$F$15+1)))))/$F81,
SUM(OFFSET('2.5 CAPEX'!CD84,0,-MIN($F81-1,COLUMN(BP81)-1),1,MIN($F81,COLUMN(BP81))))/$F81)))))),
IF(OR(ISNUMBER($D81)=FALSE,$F81=""),"",
IF(AND('2.5 CAPEX'!$L84&lt;&gt;"x",'2.5 CAPEX'!$M84&lt;&gt;"x"),0,
IF($F81=0,0,
IF(BY$4&lt;'2.1 Kraftwerk allgemein'!$F$16,0,
IF(BY$4='2.1 Kraftwerk allgemein'!$F$16,'2.5 CAPEX'!$J84/$F81,
IF(BY$4&lt;'2.1 Kraftwerk allgemein'!$F$16+$F81,
('2.5 CAPEX'!$J84+SUM(OFFSET('2.5 CAPEX'!CD84,0,-MIN(MAX($F81-1-('2.1 Kraftwerk allgemein'!$F$16-'1.1 Allgemein'!$I$22+1),0),COLUMN(BP81)-1-('2.1 Kraftwerk allgemein'!$F$16-'1.1 Allgemein'!$I$22+1)),1,MIN(MAX($F81-('2.1 Kraftwerk allgemein'!$F$16-'1.1 Allgemein'!$I$22+1),1),COLUMN(BP81)-('2.1 Kraftwerk allgemein'!$F$16-'1.1 Allgemein'!$I$22+1)))))/$F81,
SUM(OFFSET('2.5 CAPEX'!CD84,0,-MIN($F81-1,COLUMN(BP81)-1),1,MIN($F81,COLUMN(BP81))))/$F81)))))))</f>
        <v/>
      </c>
      <c r="BZ81" s="199" t="str">
        <f ca="1">IF('2.1 Kraftwerk allgemein'!$F$15&lt;'1.1 Allgemein'!$I$22,
IF(OR(ISNUMBER($D81)=FALSE,$F81=""),"",
IF(AND('2.5 CAPEX'!$L84&lt;&gt;"x",'2.5 CAPEX'!$M84&lt;&gt;"x"),0,
IF($F81=0,0,
IF(BZ$4&lt;'2.1 Kraftwerk allgemein'!$F$16,0,
IF(BZ$4='2.1 Kraftwerk allgemein'!$F$16,'2.5 CAPEX'!$J84/$F81,
IF(BZ$4&lt;'2.1 Kraftwerk allgemein'!$F$16+$F81,
('2.5 CAPEX'!$J84+SUM(OFFSET('2.5 CAPEX'!CE84,0,-MIN(MAX($F81-1-('2.1 Kraftwerk allgemein'!$F$16-'2.1 Kraftwerk allgemein'!$F$15+1),0),COLUMN(BQ81)-1-('2.1 Kraftwerk allgemein'!$F$16-'2.1 Kraftwerk allgemein'!$F$15+1)),1,MIN(MAX($F81-('2.1 Kraftwerk allgemein'!$F$16-'2.1 Kraftwerk allgemein'!$F$15+1),1),COLUMN(BQ81)-('2.1 Kraftwerk allgemein'!$F$16-'2.1 Kraftwerk allgemein'!$F$15+1)))))/$F81,
SUM(OFFSET('2.5 CAPEX'!CE84,0,-MIN($F81-1,COLUMN(BQ81)-1),1,MIN($F81,COLUMN(BQ81))))/$F81)))))),
IF(OR(ISNUMBER($D81)=FALSE,$F81=""),"",
IF(AND('2.5 CAPEX'!$L84&lt;&gt;"x",'2.5 CAPEX'!$M84&lt;&gt;"x"),0,
IF($F81=0,0,
IF(BZ$4&lt;'2.1 Kraftwerk allgemein'!$F$16,0,
IF(BZ$4='2.1 Kraftwerk allgemein'!$F$16,'2.5 CAPEX'!$J84/$F81,
IF(BZ$4&lt;'2.1 Kraftwerk allgemein'!$F$16+$F81,
('2.5 CAPEX'!$J84+SUM(OFFSET('2.5 CAPEX'!CE84,0,-MIN(MAX($F81-1-('2.1 Kraftwerk allgemein'!$F$16-'1.1 Allgemein'!$I$22+1),0),COLUMN(BQ81)-1-('2.1 Kraftwerk allgemein'!$F$16-'1.1 Allgemein'!$I$22+1)),1,MIN(MAX($F81-('2.1 Kraftwerk allgemein'!$F$16-'1.1 Allgemein'!$I$22+1),1),COLUMN(BQ81)-('2.1 Kraftwerk allgemein'!$F$16-'1.1 Allgemein'!$I$22+1)))))/$F81,
SUM(OFFSET('2.5 CAPEX'!CE84,0,-MIN($F81-1,COLUMN(BQ81)-1),1,MIN($F81,COLUMN(BQ81))))/$F81)))))))</f>
        <v/>
      </c>
      <c r="CA81" s="199" t="str">
        <f ca="1">IF('2.1 Kraftwerk allgemein'!$F$15&lt;'1.1 Allgemein'!$I$22,
IF(OR(ISNUMBER($D81)=FALSE,$F81=""),"",
IF(AND('2.5 CAPEX'!$L84&lt;&gt;"x",'2.5 CAPEX'!$M84&lt;&gt;"x"),0,
IF($F81=0,0,
IF(CA$4&lt;'2.1 Kraftwerk allgemein'!$F$16,0,
IF(CA$4='2.1 Kraftwerk allgemein'!$F$16,'2.5 CAPEX'!$J84/$F81,
IF(CA$4&lt;'2.1 Kraftwerk allgemein'!$F$16+$F81,
('2.5 CAPEX'!$J84+SUM(OFFSET('2.5 CAPEX'!CF84,0,-MIN(MAX($F81-1-('2.1 Kraftwerk allgemein'!$F$16-'2.1 Kraftwerk allgemein'!$F$15+1),0),COLUMN(BR81)-1-('2.1 Kraftwerk allgemein'!$F$16-'2.1 Kraftwerk allgemein'!$F$15+1)),1,MIN(MAX($F81-('2.1 Kraftwerk allgemein'!$F$16-'2.1 Kraftwerk allgemein'!$F$15+1),1),COLUMN(BR81)-('2.1 Kraftwerk allgemein'!$F$16-'2.1 Kraftwerk allgemein'!$F$15+1)))))/$F81,
SUM(OFFSET('2.5 CAPEX'!CF84,0,-MIN($F81-1,COLUMN(BR81)-1),1,MIN($F81,COLUMN(BR81))))/$F81)))))),
IF(OR(ISNUMBER($D81)=FALSE,$F81=""),"",
IF(AND('2.5 CAPEX'!$L84&lt;&gt;"x",'2.5 CAPEX'!$M84&lt;&gt;"x"),0,
IF($F81=0,0,
IF(CA$4&lt;'2.1 Kraftwerk allgemein'!$F$16,0,
IF(CA$4='2.1 Kraftwerk allgemein'!$F$16,'2.5 CAPEX'!$J84/$F81,
IF(CA$4&lt;'2.1 Kraftwerk allgemein'!$F$16+$F81,
('2.5 CAPEX'!$J84+SUM(OFFSET('2.5 CAPEX'!CF84,0,-MIN(MAX($F81-1-('2.1 Kraftwerk allgemein'!$F$16-'1.1 Allgemein'!$I$22+1),0),COLUMN(BR81)-1-('2.1 Kraftwerk allgemein'!$F$16-'1.1 Allgemein'!$I$22+1)),1,MIN(MAX($F81-('2.1 Kraftwerk allgemein'!$F$16-'1.1 Allgemein'!$I$22+1),1),COLUMN(BR81)-('2.1 Kraftwerk allgemein'!$F$16-'1.1 Allgemein'!$I$22+1)))))/$F81,
SUM(OFFSET('2.5 CAPEX'!CF84,0,-MIN($F81-1,COLUMN(BR81)-1),1,MIN($F81,COLUMN(BR81))))/$F81)))))))</f>
        <v/>
      </c>
      <c r="CB81" s="199" t="str">
        <f ca="1">IF('2.1 Kraftwerk allgemein'!$F$15&lt;'1.1 Allgemein'!$I$22,
IF(OR(ISNUMBER($D81)=FALSE,$F81=""),"",
IF(AND('2.5 CAPEX'!$L84&lt;&gt;"x",'2.5 CAPEX'!$M84&lt;&gt;"x"),0,
IF($F81=0,0,
IF(CB$4&lt;'2.1 Kraftwerk allgemein'!$F$16,0,
IF(CB$4='2.1 Kraftwerk allgemein'!$F$16,'2.5 CAPEX'!$J84/$F81,
IF(CB$4&lt;'2.1 Kraftwerk allgemein'!$F$16+$F81,
('2.5 CAPEX'!$J84+SUM(OFFSET('2.5 CAPEX'!CG84,0,-MIN(MAX($F81-1-('2.1 Kraftwerk allgemein'!$F$16-'2.1 Kraftwerk allgemein'!$F$15+1),0),COLUMN(BS81)-1-('2.1 Kraftwerk allgemein'!$F$16-'2.1 Kraftwerk allgemein'!$F$15+1)),1,MIN(MAX($F81-('2.1 Kraftwerk allgemein'!$F$16-'2.1 Kraftwerk allgemein'!$F$15+1),1),COLUMN(BS81)-('2.1 Kraftwerk allgemein'!$F$16-'2.1 Kraftwerk allgemein'!$F$15+1)))))/$F81,
SUM(OFFSET('2.5 CAPEX'!CG84,0,-MIN($F81-1,COLUMN(BS81)-1),1,MIN($F81,COLUMN(BS81))))/$F81)))))),
IF(OR(ISNUMBER($D81)=FALSE,$F81=""),"",
IF(AND('2.5 CAPEX'!$L84&lt;&gt;"x",'2.5 CAPEX'!$M84&lt;&gt;"x"),0,
IF($F81=0,0,
IF(CB$4&lt;'2.1 Kraftwerk allgemein'!$F$16,0,
IF(CB$4='2.1 Kraftwerk allgemein'!$F$16,'2.5 CAPEX'!$J84/$F81,
IF(CB$4&lt;'2.1 Kraftwerk allgemein'!$F$16+$F81,
('2.5 CAPEX'!$J84+SUM(OFFSET('2.5 CAPEX'!CG84,0,-MIN(MAX($F81-1-('2.1 Kraftwerk allgemein'!$F$16-'1.1 Allgemein'!$I$22+1),0),COLUMN(BS81)-1-('2.1 Kraftwerk allgemein'!$F$16-'1.1 Allgemein'!$I$22+1)),1,MIN(MAX($F81-('2.1 Kraftwerk allgemein'!$F$16-'1.1 Allgemein'!$I$22+1),1),COLUMN(BS81)-('2.1 Kraftwerk allgemein'!$F$16-'1.1 Allgemein'!$I$22+1)))))/$F81,
SUM(OFFSET('2.5 CAPEX'!CG84,0,-MIN($F81-1,COLUMN(BS81)-1),1,MIN($F81,COLUMN(BS81))))/$F81)))))))</f>
        <v/>
      </c>
      <c r="CC81" s="199" t="str">
        <f ca="1">IF('2.1 Kraftwerk allgemein'!$F$15&lt;'1.1 Allgemein'!$I$22,
IF(OR(ISNUMBER($D81)=FALSE,$F81=""),"",
IF(AND('2.5 CAPEX'!$L84&lt;&gt;"x",'2.5 CAPEX'!$M84&lt;&gt;"x"),0,
IF($F81=0,0,
IF(CC$4&lt;'2.1 Kraftwerk allgemein'!$F$16,0,
IF(CC$4='2.1 Kraftwerk allgemein'!$F$16,'2.5 CAPEX'!$J84/$F81,
IF(CC$4&lt;'2.1 Kraftwerk allgemein'!$F$16+$F81,
('2.5 CAPEX'!$J84+SUM(OFFSET('2.5 CAPEX'!CH84,0,-MIN(MAX($F81-1-('2.1 Kraftwerk allgemein'!$F$16-'2.1 Kraftwerk allgemein'!$F$15+1),0),COLUMN(BT81)-1-('2.1 Kraftwerk allgemein'!$F$16-'2.1 Kraftwerk allgemein'!$F$15+1)),1,MIN(MAX($F81-('2.1 Kraftwerk allgemein'!$F$16-'2.1 Kraftwerk allgemein'!$F$15+1),1),COLUMN(BT81)-('2.1 Kraftwerk allgemein'!$F$16-'2.1 Kraftwerk allgemein'!$F$15+1)))))/$F81,
SUM(OFFSET('2.5 CAPEX'!CH84,0,-MIN($F81-1,COLUMN(BT81)-1),1,MIN($F81,COLUMN(BT81))))/$F81)))))),
IF(OR(ISNUMBER($D81)=FALSE,$F81=""),"",
IF(AND('2.5 CAPEX'!$L84&lt;&gt;"x",'2.5 CAPEX'!$M84&lt;&gt;"x"),0,
IF($F81=0,0,
IF(CC$4&lt;'2.1 Kraftwerk allgemein'!$F$16,0,
IF(CC$4='2.1 Kraftwerk allgemein'!$F$16,'2.5 CAPEX'!$J84/$F81,
IF(CC$4&lt;'2.1 Kraftwerk allgemein'!$F$16+$F81,
('2.5 CAPEX'!$J84+SUM(OFFSET('2.5 CAPEX'!CH84,0,-MIN(MAX($F81-1-('2.1 Kraftwerk allgemein'!$F$16-'1.1 Allgemein'!$I$22+1),0),COLUMN(BT81)-1-('2.1 Kraftwerk allgemein'!$F$16-'1.1 Allgemein'!$I$22+1)),1,MIN(MAX($F81-('2.1 Kraftwerk allgemein'!$F$16-'1.1 Allgemein'!$I$22+1),1),COLUMN(BT81)-('2.1 Kraftwerk allgemein'!$F$16-'1.1 Allgemein'!$I$22+1)))))/$F81,
SUM(OFFSET('2.5 CAPEX'!CH84,0,-MIN($F81-1,COLUMN(BT81)-1),1,MIN($F81,COLUMN(BT81))))/$F81)))))))</f>
        <v/>
      </c>
      <c r="CD81" s="199" t="str">
        <f ca="1">IF('2.1 Kraftwerk allgemein'!$F$15&lt;'1.1 Allgemein'!$I$22,
IF(OR(ISNUMBER($D81)=FALSE,$F81=""),"",
IF(AND('2.5 CAPEX'!$L84&lt;&gt;"x",'2.5 CAPEX'!$M84&lt;&gt;"x"),0,
IF($F81=0,0,
IF(CD$4&lt;'2.1 Kraftwerk allgemein'!$F$16,0,
IF(CD$4='2.1 Kraftwerk allgemein'!$F$16,'2.5 CAPEX'!$J84/$F81,
IF(CD$4&lt;'2.1 Kraftwerk allgemein'!$F$16+$F81,
('2.5 CAPEX'!$J84+SUM(OFFSET('2.5 CAPEX'!CI84,0,-MIN(MAX($F81-1-('2.1 Kraftwerk allgemein'!$F$16-'2.1 Kraftwerk allgemein'!$F$15+1),0),COLUMN(BU81)-1-('2.1 Kraftwerk allgemein'!$F$16-'2.1 Kraftwerk allgemein'!$F$15+1)),1,MIN(MAX($F81-('2.1 Kraftwerk allgemein'!$F$16-'2.1 Kraftwerk allgemein'!$F$15+1),1),COLUMN(BU81)-('2.1 Kraftwerk allgemein'!$F$16-'2.1 Kraftwerk allgemein'!$F$15+1)))))/$F81,
SUM(OFFSET('2.5 CAPEX'!CI84,0,-MIN($F81-1,COLUMN(BU81)-1),1,MIN($F81,COLUMN(BU81))))/$F81)))))),
IF(OR(ISNUMBER($D81)=FALSE,$F81=""),"",
IF(AND('2.5 CAPEX'!$L84&lt;&gt;"x",'2.5 CAPEX'!$M84&lt;&gt;"x"),0,
IF($F81=0,0,
IF(CD$4&lt;'2.1 Kraftwerk allgemein'!$F$16,0,
IF(CD$4='2.1 Kraftwerk allgemein'!$F$16,'2.5 CAPEX'!$J84/$F81,
IF(CD$4&lt;'2.1 Kraftwerk allgemein'!$F$16+$F81,
('2.5 CAPEX'!$J84+SUM(OFFSET('2.5 CAPEX'!CI84,0,-MIN(MAX($F81-1-('2.1 Kraftwerk allgemein'!$F$16-'1.1 Allgemein'!$I$22+1),0),COLUMN(BU81)-1-('2.1 Kraftwerk allgemein'!$F$16-'1.1 Allgemein'!$I$22+1)),1,MIN(MAX($F81-('2.1 Kraftwerk allgemein'!$F$16-'1.1 Allgemein'!$I$22+1),1),COLUMN(BU81)-('2.1 Kraftwerk allgemein'!$F$16-'1.1 Allgemein'!$I$22+1)))))/$F81,
SUM(OFFSET('2.5 CAPEX'!CI84,0,-MIN($F81-1,COLUMN(BU81)-1),1,MIN($F81,COLUMN(BU81))))/$F81)))))))</f>
        <v/>
      </c>
      <c r="CE81" s="199" t="str">
        <f ca="1">IF('2.1 Kraftwerk allgemein'!$F$15&lt;'1.1 Allgemein'!$I$22,
IF(OR(ISNUMBER($D81)=FALSE,$F81=""),"",
IF(AND('2.5 CAPEX'!$L84&lt;&gt;"x",'2.5 CAPEX'!$M84&lt;&gt;"x"),0,
IF($F81=0,0,
IF(CE$4&lt;'2.1 Kraftwerk allgemein'!$F$16,0,
IF(CE$4='2.1 Kraftwerk allgemein'!$F$16,'2.5 CAPEX'!$J84/$F81,
IF(CE$4&lt;'2.1 Kraftwerk allgemein'!$F$16+$F81,
('2.5 CAPEX'!$J84+SUM(OFFSET('2.5 CAPEX'!CJ84,0,-MIN(MAX($F81-1-('2.1 Kraftwerk allgemein'!$F$16-'2.1 Kraftwerk allgemein'!$F$15+1),0),COLUMN(BV81)-1-('2.1 Kraftwerk allgemein'!$F$16-'2.1 Kraftwerk allgemein'!$F$15+1)),1,MIN(MAX($F81-('2.1 Kraftwerk allgemein'!$F$16-'2.1 Kraftwerk allgemein'!$F$15+1),1),COLUMN(BV81)-('2.1 Kraftwerk allgemein'!$F$16-'2.1 Kraftwerk allgemein'!$F$15+1)))))/$F81,
SUM(OFFSET('2.5 CAPEX'!CJ84,0,-MIN($F81-1,COLUMN(BV81)-1),1,MIN($F81,COLUMN(BV81))))/$F81)))))),
IF(OR(ISNUMBER($D81)=FALSE,$F81=""),"",
IF(AND('2.5 CAPEX'!$L84&lt;&gt;"x",'2.5 CAPEX'!$M84&lt;&gt;"x"),0,
IF($F81=0,0,
IF(CE$4&lt;'2.1 Kraftwerk allgemein'!$F$16,0,
IF(CE$4='2.1 Kraftwerk allgemein'!$F$16,'2.5 CAPEX'!$J84/$F81,
IF(CE$4&lt;'2.1 Kraftwerk allgemein'!$F$16+$F81,
('2.5 CAPEX'!$J84+SUM(OFFSET('2.5 CAPEX'!CJ84,0,-MIN(MAX($F81-1-('2.1 Kraftwerk allgemein'!$F$16-'1.1 Allgemein'!$I$22+1),0),COLUMN(BV81)-1-('2.1 Kraftwerk allgemein'!$F$16-'1.1 Allgemein'!$I$22+1)),1,MIN(MAX($F81-('2.1 Kraftwerk allgemein'!$F$16-'1.1 Allgemein'!$I$22+1),1),COLUMN(BV81)-('2.1 Kraftwerk allgemein'!$F$16-'1.1 Allgemein'!$I$22+1)))))/$F81,
SUM(OFFSET('2.5 CAPEX'!CJ84,0,-MIN($F81-1,COLUMN(BV81)-1),1,MIN($F81,COLUMN(BV81))))/$F81)))))))</f>
        <v/>
      </c>
      <c r="CF81" s="199" t="str">
        <f ca="1">IF('2.1 Kraftwerk allgemein'!$F$15&lt;'1.1 Allgemein'!$I$22,
IF(OR(ISNUMBER($D81)=FALSE,$F81=""),"",
IF(AND('2.5 CAPEX'!$L84&lt;&gt;"x",'2.5 CAPEX'!$M84&lt;&gt;"x"),0,
IF($F81=0,0,
IF(CF$4&lt;'2.1 Kraftwerk allgemein'!$F$16,0,
IF(CF$4='2.1 Kraftwerk allgemein'!$F$16,'2.5 CAPEX'!$J84/$F81,
IF(CF$4&lt;'2.1 Kraftwerk allgemein'!$F$16+$F81,
('2.5 CAPEX'!$J84+SUM(OFFSET('2.5 CAPEX'!CK84,0,-MIN(MAX($F81-1-('2.1 Kraftwerk allgemein'!$F$16-'2.1 Kraftwerk allgemein'!$F$15+1),0),COLUMN(BW81)-1-('2.1 Kraftwerk allgemein'!$F$16-'2.1 Kraftwerk allgemein'!$F$15+1)),1,MIN(MAX($F81-('2.1 Kraftwerk allgemein'!$F$16-'2.1 Kraftwerk allgemein'!$F$15+1),1),COLUMN(BW81)-('2.1 Kraftwerk allgemein'!$F$16-'2.1 Kraftwerk allgemein'!$F$15+1)))))/$F81,
SUM(OFFSET('2.5 CAPEX'!CK84,0,-MIN($F81-1,COLUMN(BW81)-1),1,MIN($F81,COLUMN(BW81))))/$F81)))))),
IF(OR(ISNUMBER($D81)=FALSE,$F81=""),"",
IF(AND('2.5 CAPEX'!$L84&lt;&gt;"x",'2.5 CAPEX'!$M84&lt;&gt;"x"),0,
IF($F81=0,0,
IF(CF$4&lt;'2.1 Kraftwerk allgemein'!$F$16,0,
IF(CF$4='2.1 Kraftwerk allgemein'!$F$16,'2.5 CAPEX'!$J84/$F81,
IF(CF$4&lt;'2.1 Kraftwerk allgemein'!$F$16+$F81,
('2.5 CAPEX'!$J84+SUM(OFFSET('2.5 CAPEX'!CK84,0,-MIN(MAX($F81-1-('2.1 Kraftwerk allgemein'!$F$16-'1.1 Allgemein'!$I$22+1),0),COLUMN(BW81)-1-('2.1 Kraftwerk allgemein'!$F$16-'1.1 Allgemein'!$I$22+1)),1,MIN(MAX($F81-('2.1 Kraftwerk allgemein'!$F$16-'1.1 Allgemein'!$I$22+1),1),COLUMN(BW81)-('2.1 Kraftwerk allgemein'!$F$16-'1.1 Allgemein'!$I$22+1)))))/$F81,
SUM(OFFSET('2.5 CAPEX'!CK84,0,-MIN($F81-1,COLUMN(BW81)-1),1,MIN($F81,COLUMN(BW81))))/$F81)))))))</f>
        <v/>
      </c>
      <c r="CG81" s="199" t="str">
        <f ca="1">IF('2.1 Kraftwerk allgemein'!$F$15&lt;'1.1 Allgemein'!$I$22,
IF(OR(ISNUMBER($D81)=FALSE,$F81=""),"",
IF(AND('2.5 CAPEX'!$L84&lt;&gt;"x",'2.5 CAPEX'!$M84&lt;&gt;"x"),0,
IF($F81=0,0,
IF(CG$4&lt;'2.1 Kraftwerk allgemein'!$F$16,0,
IF(CG$4='2.1 Kraftwerk allgemein'!$F$16,'2.5 CAPEX'!$J84/$F81,
IF(CG$4&lt;'2.1 Kraftwerk allgemein'!$F$16+$F81,
('2.5 CAPEX'!$J84+SUM(OFFSET('2.5 CAPEX'!CL84,0,-MIN(MAX($F81-1-('2.1 Kraftwerk allgemein'!$F$16-'2.1 Kraftwerk allgemein'!$F$15+1),0),COLUMN(BX81)-1-('2.1 Kraftwerk allgemein'!$F$16-'2.1 Kraftwerk allgemein'!$F$15+1)),1,MIN(MAX($F81-('2.1 Kraftwerk allgemein'!$F$16-'2.1 Kraftwerk allgemein'!$F$15+1),1),COLUMN(BX81)-('2.1 Kraftwerk allgemein'!$F$16-'2.1 Kraftwerk allgemein'!$F$15+1)))))/$F81,
SUM(OFFSET('2.5 CAPEX'!CL84,0,-MIN($F81-1,COLUMN(BX81)-1),1,MIN($F81,COLUMN(BX81))))/$F81)))))),
IF(OR(ISNUMBER($D81)=FALSE,$F81=""),"",
IF(AND('2.5 CAPEX'!$L84&lt;&gt;"x",'2.5 CAPEX'!$M84&lt;&gt;"x"),0,
IF($F81=0,0,
IF(CG$4&lt;'2.1 Kraftwerk allgemein'!$F$16,0,
IF(CG$4='2.1 Kraftwerk allgemein'!$F$16,'2.5 CAPEX'!$J84/$F81,
IF(CG$4&lt;'2.1 Kraftwerk allgemein'!$F$16+$F81,
('2.5 CAPEX'!$J84+SUM(OFFSET('2.5 CAPEX'!CL84,0,-MIN(MAX($F81-1-('2.1 Kraftwerk allgemein'!$F$16-'1.1 Allgemein'!$I$22+1),0),COLUMN(BX81)-1-('2.1 Kraftwerk allgemein'!$F$16-'1.1 Allgemein'!$I$22+1)),1,MIN(MAX($F81-('2.1 Kraftwerk allgemein'!$F$16-'1.1 Allgemein'!$I$22+1),1),COLUMN(BX81)-('2.1 Kraftwerk allgemein'!$F$16-'1.1 Allgemein'!$I$22+1)))))/$F81,
SUM(OFFSET('2.5 CAPEX'!CL84,0,-MIN($F81-1,COLUMN(BX81)-1),1,MIN($F81,COLUMN(BX81))))/$F81)))))))</f>
        <v/>
      </c>
      <c r="CH81" s="199" t="str">
        <f ca="1">IF('2.1 Kraftwerk allgemein'!$F$15&lt;'1.1 Allgemein'!$I$22,
IF(OR(ISNUMBER($D81)=FALSE,$F81=""),"",
IF(AND('2.5 CAPEX'!$L84&lt;&gt;"x",'2.5 CAPEX'!$M84&lt;&gt;"x"),0,
IF($F81=0,0,
IF(CH$4&lt;'2.1 Kraftwerk allgemein'!$F$16,0,
IF(CH$4='2.1 Kraftwerk allgemein'!$F$16,'2.5 CAPEX'!$J84/$F81,
IF(CH$4&lt;'2.1 Kraftwerk allgemein'!$F$16+$F81,
('2.5 CAPEX'!$J84+SUM(OFFSET('2.5 CAPEX'!CM84,0,-MIN(MAX($F81-1-('2.1 Kraftwerk allgemein'!$F$16-'2.1 Kraftwerk allgemein'!$F$15+1),0),COLUMN(BY81)-1-('2.1 Kraftwerk allgemein'!$F$16-'2.1 Kraftwerk allgemein'!$F$15+1)),1,MIN(MAX($F81-('2.1 Kraftwerk allgemein'!$F$16-'2.1 Kraftwerk allgemein'!$F$15+1),1),COLUMN(BY81)-('2.1 Kraftwerk allgemein'!$F$16-'2.1 Kraftwerk allgemein'!$F$15+1)))))/$F81,
SUM(OFFSET('2.5 CAPEX'!CM84,0,-MIN($F81-1,COLUMN(BY81)-1),1,MIN($F81,COLUMN(BY81))))/$F81)))))),
IF(OR(ISNUMBER($D81)=FALSE,$F81=""),"",
IF(AND('2.5 CAPEX'!$L84&lt;&gt;"x",'2.5 CAPEX'!$M84&lt;&gt;"x"),0,
IF($F81=0,0,
IF(CH$4&lt;'2.1 Kraftwerk allgemein'!$F$16,0,
IF(CH$4='2.1 Kraftwerk allgemein'!$F$16,'2.5 CAPEX'!$J84/$F81,
IF(CH$4&lt;'2.1 Kraftwerk allgemein'!$F$16+$F81,
('2.5 CAPEX'!$J84+SUM(OFFSET('2.5 CAPEX'!CM84,0,-MIN(MAX($F81-1-('2.1 Kraftwerk allgemein'!$F$16-'1.1 Allgemein'!$I$22+1),0),COLUMN(BY81)-1-('2.1 Kraftwerk allgemein'!$F$16-'1.1 Allgemein'!$I$22+1)),1,MIN(MAX($F81-('2.1 Kraftwerk allgemein'!$F$16-'1.1 Allgemein'!$I$22+1),1),COLUMN(BY81)-('2.1 Kraftwerk allgemein'!$F$16-'1.1 Allgemein'!$I$22+1)))))/$F81,
SUM(OFFSET('2.5 CAPEX'!CM84,0,-MIN($F81-1,COLUMN(BY81)-1),1,MIN($F81,COLUMN(BY81))))/$F81)))))))</f>
        <v/>
      </c>
      <c r="CI81" s="199" t="str">
        <f ca="1">IF('2.1 Kraftwerk allgemein'!$F$15&lt;'1.1 Allgemein'!$I$22,
IF(OR(ISNUMBER($D81)=FALSE,$F81=""),"",
IF(AND('2.5 CAPEX'!$L84&lt;&gt;"x",'2.5 CAPEX'!$M84&lt;&gt;"x"),0,
IF($F81=0,0,
IF(CI$4&lt;'2.1 Kraftwerk allgemein'!$F$16,0,
IF(CI$4='2.1 Kraftwerk allgemein'!$F$16,'2.5 CAPEX'!$J84/$F81,
IF(CI$4&lt;'2.1 Kraftwerk allgemein'!$F$16+$F81,
('2.5 CAPEX'!$J84+SUM(OFFSET('2.5 CAPEX'!CN84,0,-MIN(MAX($F81-1-('2.1 Kraftwerk allgemein'!$F$16-'2.1 Kraftwerk allgemein'!$F$15+1),0),COLUMN(BZ81)-1-('2.1 Kraftwerk allgemein'!$F$16-'2.1 Kraftwerk allgemein'!$F$15+1)),1,MIN(MAX($F81-('2.1 Kraftwerk allgemein'!$F$16-'2.1 Kraftwerk allgemein'!$F$15+1),1),COLUMN(BZ81)-('2.1 Kraftwerk allgemein'!$F$16-'2.1 Kraftwerk allgemein'!$F$15+1)))))/$F81,
SUM(OFFSET('2.5 CAPEX'!CN84,0,-MIN($F81-1,COLUMN(BZ81)-1),1,MIN($F81,COLUMN(BZ81))))/$F81)))))),
IF(OR(ISNUMBER($D81)=FALSE,$F81=""),"",
IF(AND('2.5 CAPEX'!$L84&lt;&gt;"x",'2.5 CAPEX'!$M84&lt;&gt;"x"),0,
IF($F81=0,0,
IF(CI$4&lt;'2.1 Kraftwerk allgemein'!$F$16,0,
IF(CI$4='2.1 Kraftwerk allgemein'!$F$16,'2.5 CAPEX'!$J84/$F81,
IF(CI$4&lt;'2.1 Kraftwerk allgemein'!$F$16+$F81,
('2.5 CAPEX'!$J84+SUM(OFFSET('2.5 CAPEX'!CN84,0,-MIN(MAX($F81-1-('2.1 Kraftwerk allgemein'!$F$16-'1.1 Allgemein'!$I$22+1),0),COLUMN(BZ81)-1-('2.1 Kraftwerk allgemein'!$F$16-'1.1 Allgemein'!$I$22+1)),1,MIN(MAX($F81-('2.1 Kraftwerk allgemein'!$F$16-'1.1 Allgemein'!$I$22+1),1),COLUMN(BZ81)-('2.1 Kraftwerk allgemein'!$F$16-'1.1 Allgemein'!$I$22+1)))))/$F81,
SUM(OFFSET('2.5 CAPEX'!CN84,0,-MIN($F81-1,COLUMN(BZ81)-1),1,MIN($F81,COLUMN(BZ81))))/$F81)))))))</f>
        <v/>
      </c>
      <c r="CJ81" s="199" t="str">
        <f ca="1">IF('2.1 Kraftwerk allgemein'!$F$15&lt;'1.1 Allgemein'!$I$22,
IF(OR(ISNUMBER($D81)=FALSE,$F81=""),"",
IF(AND('2.5 CAPEX'!$L84&lt;&gt;"x",'2.5 CAPEX'!$M84&lt;&gt;"x"),0,
IF($F81=0,0,
IF(CJ$4&lt;'2.1 Kraftwerk allgemein'!$F$16,0,
IF(CJ$4='2.1 Kraftwerk allgemein'!$F$16,'2.5 CAPEX'!$J84/$F81,
IF(CJ$4&lt;'2.1 Kraftwerk allgemein'!$F$16+$F81,
('2.5 CAPEX'!$J84+SUM(OFFSET('2.5 CAPEX'!CO84,0,-MIN(MAX($F81-1-('2.1 Kraftwerk allgemein'!$F$16-'2.1 Kraftwerk allgemein'!$F$15+1),0),COLUMN(CA81)-1-('2.1 Kraftwerk allgemein'!$F$16-'2.1 Kraftwerk allgemein'!$F$15+1)),1,MIN(MAX($F81-('2.1 Kraftwerk allgemein'!$F$16-'2.1 Kraftwerk allgemein'!$F$15+1),1),COLUMN(CA81)-('2.1 Kraftwerk allgemein'!$F$16-'2.1 Kraftwerk allgemein'!$F$15+1)))))/$F81,
SUM(OFFSET('2.5 CAPEX'!CO84,0,-MIN($F81-1,COLUMN(CA81)-1),1,MIN($F81,COLUMN(CA81))))/$F81)))))),
IF(OR(ISNUMBER($D81)=FALSE,$F81=""),"",
IF(AND('2.5 CAPEX'!$L84&lt;&gt;"x",'2.5 CAPEX'!$M84&lt;&gt;"x"),0,
IF($F81=0,0,
IF(CJ$4&lt;'2.1 Kraftwerk allgemein'!$F$16,0,
IF(CJ$4='2.1 Kraftwerk allgemein'!$F$16,'2.5 CAPEX'!$J84/$F81,
IF(CJ$4&lt;'2.1 Kraftwerk allgemein'!$F$16+$F81,
('2.5 CAPEX'!$J84+SUM(OFFSET('2.5 CAPEX'!CO84,0,-MIN(MAX($F81-1-('2.1 Kraftwerk allgemein'!$F$16-'1.1 Allgemein'!$I$22+1),0),COLUMN(CA81)-1-('2.1 Kraftwerk allgemein'!$F$16-'1.1 Allgemein'!$I$22+1)),1,MIN(MAX($F81-('2.1 Kraftwerk allgemein'!$F$16-'1.1 Allgemein'!$I$22+1),1),COLUMN(CA81)-('2.1 Kraftwerk allgemein'!$F$16-'1.1 Allgemein'!$I$22+1)))))/$F81,
SUM(OFFSET('2.5 CAPEX'!CO84,0,-MIN($F81-1,COLUMN(CA81)-1),1,MIN($F81,COLUMN(CA81))))/$F81)))))))</f>
        <v/>
      </c>
      <c r="CK81" s="199" t="str">
        <f ca="1">IF('2.1 Kraftwerk allgemein'!$F$15&lt;'1.1 Allgemein'!$I$22,
IF(OR(ISNUMBER($D81)=FALSE,$F81=""),"",
IF(AND('2.5 CAPEX'!$L84&lt;&gt;"x",'2.5 CAPEX'!$M84&lt;&gt;"x"),0,
IF($F81=0,0,
IF(CK$4&lt;'2.1 Kraftwerk allgemein'!$F$16,0,
IF(CK$4='2.1 Kraftwerk allgemein'!$F$16,'2.5 CAPEX'!$J84/$F81,
IF(CK$4&lt;'2.1 Kraftwerk allgemein'!$F$16+$F81,
('2.5 CAPEX'!$J84+SUM(OFFSET('2.5 CAPEX'!CP84,0,-MIN(MAX($F81-1-('2.1 Kraftwerk allgemein'!$F$16-'2.1 Kraftwerk allgemein'!$F$15+1),0),COLUMN(CB81)-1-('2.1 Kraftwerk allgemein'!$F$16-'2.1 Kraftwerk allgemein'!$F$15+1)),1,MIN(MAX($F81-('2.1 Kraftwerk allgemein'!$F$16-'2.1 Kraftwerk allgemein'!$F$15+1),1),COLUMN(CB81)-('2.1 Kraftwerk allgemein'!$F$16-'2.1 Kraftwerk allgemein'!$F$15+1)))))/$F81,
SUM(OFFSET('2.5 CAPEX'!CP84,0,-MIN($F81-1,COLUMN(CB81)-1),1,MIN($F81,COLUMN(CB81))))/$F81)))))),
IF(OR(ISNUMBER($D81)=FALSE,$F81=""),"",
IF(AND('2.5 CAPEX'!$L84&lt;&gt;"x",'2.5 CAPEX'!$M84&lt;&gt;"x"),0,
IF($F81=0,0,
IF(CK$4&lt;'2.1 Kraftwerk allgemein'!$F$16,0,
IF(CK$4='2.1 Kraftwerk allgemein'!$F$16,'2.5 CAPEX'!$J84/$F81,
IF(CK$4&lt;'2.1 Kraftwerk allgemein'!$F$16+$F81,
('2.5 CAPEX'!$J84+SUM(OFFSET('2.5 CAPEX'!CP84,0,-MIN(MAX($F81-1-('2.1 Kraftwerk allgemein'!$F$16-'1.1 Allgemein'!$I$22+1),0),COLUMN(CB81)-1-('2.1 Kraftwerk allgemein'!$F$16-'1.1 Allgemein'!$I$22+1)),1,MIN(MAX($F81-('2.1 Kraftwerk allgemein'!$F$16-'1.1 Allgemein'!$I$22+1),1),COLUMN(CB81)-('2.1 Kraftwerk allgemein'!$F$16-'1.1 Allgemein'!$I$22+1)))))/$F81,
SUM(OFFSET('2.5 CAPEX'!CP84,0,-MIN($F81-1,COLUMN(CB81)-1),1,MIN($F81,COLUMN(CB81))))/$F81)))))))</f>
        <v/>
      </c>
      <c r="CL81" s="199" t="str">
        <f ca="1">IF('2.1 Kraftwerk allgemein'!$F$15&lt;'1.1 Allgemein'!$I$22,
IF(OR(ISNUMBER($D81)=FALSE,$F81=""),"",
IF(AND('2.5 CAPEX'!$L84&lt;&gt;"x",'2.5 CAPEX'!$M84&lt;&gt;"x"),0,
IF($F81=0,0,
IF(CL$4&lt;'2.1 Kraftwerk allgemein'!$F$16,0,
IF(CL$4='2.1 Kraftwerk allgemein'!$F$16,'2.5 CAPEX'!$J84/$F81,
IF(CL$4&lt;'2.1 Kraftwerk allgemein'!$F$16+$F81,
('2.5 CAPEX'!$J84+SUM(OFFSET('2.5 CAPEX'!CQ84,0,-MIN(MAX($F81-1-('2.1 Kraftwerk allgemein'!$F$16-'2.1 Kraftwerk allgemein'!$F$15+1),0),COLUMN(CC81)-1-('2.1 Kraftwerk allgemein'!$F$16-'2.1 Kraftwerk allgemein'!$F$15+1)),1,MIN(MAX($F81-('2.1 Kraftwerk allgemein'!$F$16-'2.1 Kraftwerk allgemein'!$F$15+1),1),COLUMN(CC81)-('2.1 Kraftwerk allgemein'!$F$16-'2.1 Kraftwerk allgemein'!$F$15+1)))))/$F81,
SUM(OFFSET('2.5 CAPEX'!CQ84,0,-MIN($F81-1,COLUMN(CC81)-1),1,MIN($F81,COLUMN(CC81))))/$F81)))))),
IF(OR(ISNUMBER($D81)=FALSE,$F81=""),"",
IF(AND('2.5 CAPEX'!$L84&lt;&gt;"x",'2.5 CAPEX'!$M84&lt;&gt;"x"),0,
IF($F81=0,0,
IF(CL$4&lt;'2.1 Kraftwerk allgemein'!$F$16,0,
IF(CL$4='2.1 Kraftwerk allgemein'!$F$16,'2.5 CAPEX'!$J84/$F81,
IF(CL$4&lt;'2.1 Kraftwerk allgemein'!$F$16+$F81,
('2.5 CAPEX'!$J84+SUM(OFFSET('2.5 CAPEX'!CQ84,0,-MIN(MAX($F81-1-('2.1 Kraftwerk allgemein'!$F$16-'1.1 Allgemein'!$I$22+1),0),COLUMN(CC81)-1-('2.1 Kraftwerk allgemein'!$F$16-'1.1 Allgemein'!$I$22+1)),1,MIN(MAX($F81-('2.1 Kraftwerk allgemein'!$F$16-'1.1 Allgemein'!$I$22+1),1),COLUMN(CC81)-('2.1 Kraftwerk allgemein'!$F$16-'1.1 Allgemein'!$I$22+1)))))/$F81,
SUM(OFFSET('2.5 CAPEX'!CQ84,0,-MIN($F81-1,COLUMN(CC81)-1),1,MIN($F81,COLUMN(CC81))))/$F81)))))))</f>
        <v/>
      </c>
      <c r="CM81" s="199" t="str">
        <f ca="1">IF('2.1 Kraftwerk allgemein'!$F$15&lt;'1.1 Allgemein'!$I$22,
IF(OR(ISNUMBER($D81)=FALSE,$F81=""),"",
IF(AND('2.5 CAPEX'!$L84&lt;&gt;"x",'2.5 CAPEX'!$M84&lt;&gt;"x"),0,
IF($F81=0,0,
IF(CM$4&lt;'2.1 Kraftwerk allgemein'!$F$16,0,
IF(CM$4='2.1 Kraftwerk allgemein'!$F$16,'2.5 CAPEX'!$J84/$F81,
IF(CM$4&lt;'2.1 Kraftwerk allgemein'!$F$16+$F81,
('2.5 CAPEX'!$J84+SUM(OFFSET('2.5 CAPEX'!CR84,0,-MIN(MAX($F81-1-('2.1 Kraftwerk allgemein'!$F$16-'2.1 Kraftwerk allgemein'!$F$15+1),0),COLUMN(CD81)-1-('2.1 Kraftwerk allgemein'!$F$16-'2.1 Kraftwerk allgemein'!$F$15+1)),1,MIN(MAX($F81-('2.1 Kraftwerk allgemein'!$F$16-'2.1 Kraftwerk allgemein'!$F$15+1),1),COLUMN(CD81)-('2.1 Kraftwerk allgemein'!$F$16-'2.1 Kraftwerk allgemein'!$F$15+1)))))/$F81,
SUM(OFFSET('2.5 CAPEX'!CR84,0,-MIN($F81-1,COLUMN(CD81)-1),1,MIN($F81,COLUMN(CD81))))/$F81)))))),
IF(OR(ISNUMBER($D81)=FALSE,$F81=""),"",
IF(AND('2.5 CAPEX'!$L84&lt;&gt;"x",'2.5 CAPEX'!$M84&lt;&gt;"x"),0,
IF($F81=0,0,
IF(CM$4&lt;'2.1 Kraftwerk allgemein'!$F$16,0,
IF(CM$4='2.1 Kraftwerk allgemein'!$F$16,'2.5 CAPEX'!$J84/$F81,
IF(CM$4&lt;'2.1 Kraftwerk allgemein'!$F$16+$F81,
('2.5 CAPEX'!$J84+SUM(OFFSET('2.5 CAPEX'!CR84,0,-MIN(MAX($F81-1-('2.1 Kraftwerk allgemein'!$F$16-'1.1 Allgemein'!$I$22+1),0),COLUMN(CD81)-1-('2.1 Kraftwerk allgemein'!$F$16-'1.1 Allgemein'!$I$22+1)),1,MIN(MAX($F81-('2.1 Kraftwerk allgemein'!$F$16-'1.1 Allgemein'!$I$22+1),1),COLUMN(CD81)-('2.1 Kraftwerk allgemein'!$F$16-'1.1 Allgemein'!$I$22+1)))))/$F81,
SUM(OFFSET('2.5 CAPEX'!CR84,0,-MIN($F81-1,COLUMN(CD81)-1),1,MIN($F81,COLUMN(CD81))))/$F81)))))))</f>
        <v/>
      </c>
      <c r="CN81" s="199" t="str">
        <f ca="1">IF('2.1 Kraftwerk allgemein'!$F$15&lt;'1.1 Allgemein'!$I$22,
IF(OR(ISNUMBER($D81)=FALSE,$F81=""),"",
IF(AND('2.5 CAPEX'!$L84&lt;&gt;"x",'2.5 CAPEX'!$M84&lt;&gt;"x"),0,
IF($F81=0,0,
IF(CN$4&lt;'2.1 Kraftwerk allgemein'!$F$16,0,
IF(CN$4='2.1 Kraftwerk allgemein'!$F$16,'2.5 CAPEX'!$J84/$F81,
IF(CN$4&lt;'2.1 Kraftwerk allgemein'!$F$16+$F81,
('2.5 CAPEX'!$J84+SUM(OFFSET('2.5 CAPEX'!CS84,0,-MIN(MAX($F81-1-('2.1 Kraftwerk allgemein'!$F$16-'2.1 Kraftwerk allgemein'!$F$15+1),0),COLUMN(CE81)-1-('2.1 Kraftwerk allgemein'!$F$16-'2.1 Kraftwerk allgemein'!$F$15+1)),1,MIN(MAX($F81-('2.1 Kraftwerk allgemein'!$F$16-'2.1 Kraftwerk allgemein'!$F$15+1),1),COLUMN(CE81)-('2.1 Kraftwerk allgemein'!$F$16-'2.1 Kraftwerk allgemein'!$F$15+1)))))/$F81,
SUM(OFFSET('2.5 CAPEX'!CS84,0,-MIN($F81-1,COLUMN(CE81)-1),1,MIN($F81,COLUMN(CE81))))/$F81)))))),
IF(OR(ISNUMBER($D81)=FALSE,$F81=""),"",
IF(AND('2.5 CAPEX'!$L84&lt;&gt;"x",'2.5 CAPEX'!$M84&lt;&gt;"x"),0,
IF($F81=0,0,
IF(CN$4&lt;'2.1 Kraftwerk allgemein'!$F$16,0,
IF(CN$4='2.1 Kraftwerk allgemein'!$F$16,'2.5 CAPEX'!$J84/$F81,
IF(CN$4&lt;'2.1 Kraftwerk allgemein'!$F$16+$F81,
('2.5 CAPEX'!$J84+SUM(OFFSET('2.5 CAPEX'!CS84,0,-MIN(MAX($F81-1-('2.1 Kraftwerk allgemein'!$F$16-'1.1 Allgemein'!$I$22+1),0),COLUMN(CE81)-1-('2.1 Kraftwerk allgemein'!$F$16-'1.1 Allgemein'!$I$22+1)),1,MIN(MAX($F81-('2.1 Kraftwerk allgemein'!$F$16-'1.1 Allgemein'!$I$22+1),1),COLUMN(CE81)-('2.1 Kraftwerk allgemein'!$F$16-'1.1 Allgemein'!$I$22+1)))))/$F81,
SUM(OFFSET('2.5 CAPEX'!CS84,0,-MIN($F81-1,COLUMN(CE81)-1),1,MIN($F81,COLUMN(CE81))))/$F81)))))))</f>
        <v/>
      </c>
      <c r="CO81" s="199" t="str">
        <f ca="1">IF('2.1 Kraftwerk allgemein'!$F$15&lt;'1.1 Allgemein'!$I$22,
IF(OR(ISNUMBER($D81)=FALSE,$F81=""),"",
IF(AND('2.5 CAPEX'!$L84&lt;&gt;"x",'2.5 CAPEX'!$M84&lt;&gt;"x"),0,
IF($F81=0,0,
IF(CO$4&lt;'2.1 Kraftwerk allgemein'!$F$16,0,
IF(CO$4='2.1 Kraftwerk allgemein'!$F$16,'2.5 CAPEX'!$J84/$F81,
IF(CO$4&lt;'2.1 Kraftwerk allgemein'!$F$16+$F81,
('2.5 CAPEX'!$J84+SUM(OFFSET('2.5 CAPEX'!CT84,0,-MIN(MAX($F81-1-('2.1 Kraftwerk allgemein'!$F$16-'2.1 Kraftwerk allgemein'!$F$15+1),0),COLUMN(CF81)-1-('2.1 Kraftwerk allgemein'!$F$16-'2.1 Kraftwerk allgemein'!$F$15+1)),1,MIN(MAX($F81-('2.1 Kraftwerk allgemein'!$F$16-'2.1 Kraftwerk allgemein'!$F$15+1),1),COLUMN(CF81)-('2.1 Kraftwerk allgemein'!$F$16-'2.1 Kraftwerk allgemein'!$F$15+1)))))/$F81,
SUM(OFFSET('2.5 CAPEX'!CT84,0,-MIN($F81-1,COLUMN(CF81)-1),1,MIN($F81,COLUMN(CF81))))/$F81)))))),
IF(OR(ISNUMBER($D81)=FALSE,$F81=""),"",
IF(AND('2.5 CAPEX'!$L84&lt;&gt;"x",'2.5 CAPEX'!$M84&lt;&gt;"x"),0,
IF($F81=0,0,
IF(CO$4&lt;'2.1 Kraftwerk allgemein'!$F$16,0,
IF(CO$4='2.1 Kraftwerk allgemein'!$F$16,'2.5 CAPEX'!$J84/$F81,
IF(CO$4&lt;'2.1 Kraftwerk allgemein'!$F$16+$F81,
('2.5 CAPEX'!$J84+SUM(OFFSET('2.5 CAPEX'!CT84,0,-MIN(MAX($F81-1-('2.1 Kraftwerk allgemein'!$F$16-'1.1 Allgemein'!$I$22+1),0),COLUMN(CF81)-1-('2.1 Kraftwerk allgemein'!$F$16-'1.1 Allgemein'!$I$22+1)),1,MIN(MAX($F81-('2.1 Kraftwerk allgemein'!$F$16-'1.1 Allgemein'!$I$22+1),1),COLUMN(CF81)-('2.1 Kraftwerk allgemein'!$F$16-'1.1 Allgemein'!$I$22+1)))))/$F81,
SUM(OFFSET('2.5 CAPEX'!CT84,0,-MIN($F81-1,COLUMN(CF81)-1),1,MIN($F81,COLUMN(CF81))))/$F81)))))))</f>
        <v/>
      </c>
      <c r="CP81" s="199" t="str">
        <f ca="1">IF('2.1 Kraftwerk allgemein'!$F$15&lt;'1.1 Allgemein'!$I$22,
IF(OR(ISNUMBER($D81)=FALSE,$F81=""),"",
IF(AND('2.5 CAPEX'!$L84&lt;&gt;"x",'2.5 CAPEX'!$M84&lt;&gt;"x"),0,
IF($F81=0,0,
IF(CP$4&lt;'2.1 Kraftwerk allgemein'!$F$16,0,
IF(CP$4='2.1 Kraftwerk allgemein'!$F$16,'2.5 CAPEX'!$J84/$F81,
IF(CP$4&lt;'2.1 Kraftwerk allgemein'!$F$16+$F81,
('2.5 CAPEX'!$J84+SUM(OFFSET('2.5 CAPEX'!CU84,0,-MIN(MAX($F81-1-('2.1 Kraftwerk allgemein'!$F$16-'2.1 Kraftwerk allgemein'!$F$15+1),0),COLUMN(CG81)-1-('2.1 Kraftwerk allgemein'!$F$16-'2.1 Kraftwerk allgemein'!$F$15+1)),1,MIN(MAX($F81-('2.1 Kraftwerk allgemein'!$F$16-'2.1 Kraftwerk allgemein'!$F$15+1),1),COLUMN(CG81)-('2.1 Kraftwerk allgemein'!$F$16-'2.1 Kraftwerk allgemein'!$F$15+1)))))/$F81,
SUM(OFFSET('2.5 CAPEX'!CU84,0,-MIN($F81-1,COLUMN(CG81)-1),1,MIN($F81,COLUMN(CG81))))/$F81)))))),
IF(OR(ISNUMBER($D81)=FALSE,$F81=""),"",
IF(AND('2.5 CAPEX'!$L84&lt;&gt;"x",'2.5 CAPEX'!$M84&lt;&gt;"x"),0,
IF($F81=0,0,
IF(CP$4&lt;'2.1 Kraftwerk allgemein'!$F$16,0,
IF(CP$4='2.1 Kraftwerk allgemein'!$F$16,'2.5 CAPEX'!$J84/$F81,
IF(CP$4&lt;'2.1 Kraftwerk allgemein'!$F$16+$F81,
('2.5 CAPEX'!$J84+SUM(OFFSET('2.5 CAPEX'!CU84,0,-MIN(MAX($F81-1-('2.1 Kraftwerk allgemein'!$F$16-'1.1 Allgemein'!$I$22+1),0),COLUMN(CG81)-1-('2.1 Kraftwerk allgemein'!$F$16-'1.1 Allgemein'!$I$22+1)),1,MIN(MAX($F81-('2.1 Kraftwerk allgemein'!$F$16-'1.1 Allgemein'!$I$22+1),1),COLUMN(CG81)-('2.1 Kraftwerk allgemein'!$F$16-'1.1 Allgemein'!$I$22+1)))))/$F81,
SUM(OFFSET('2.5 CAPEX'!CU84,0,-MIN($F81-1,COLUMN(CG81)-1),1,MIN($F81,COLUMN(CG81))))/$F81)))))))</f>
        <v/>
      </c>
      <c r="CQ81" s="199" t="str">
        <f ca="1">IF('2.1 Kraftwerk allgemein'!$F$15&lt;'1.1 Allgemein'!$I$22,
IF(OR(ISNUMBER($D81)=FALSE,$F81=""),"",
IF(AND('2.5 CAPEX'!$L84&lt;&gt;"x",'2.5 CAPEX'!$M84&lt;&gt;"x"),0,
IF($F81=0,0,
IF(CQ$4&lt;'2.1 Kraftwerk allgemein'!$F$16,0,
IF(CQ$4='2.1 Kraftwerk allgemein'!$F$16,'2.5 CAPEX'!$J84/$F81,
IF(CQ$4&lt;'2.1 Kraftwerk allgemein'!$F$16+$F81,
('2.5 CAPEX'!$J84+SUM(OFFSET('2.5 CAPEX'!CV84,0,-MIN(MAX($F81-1-('2.1 Kraftwerk allgemein'!$F$16-'2.1 Kraftwerk allgemein'!$F$15+1),0),COLUMN(CH81)-1-('2.1 Kraftwerk allgemein'!$F$16-'2.1 Kraftwerk allgemein'!$F$15+1)),1,MIN(MAX($F81-('2.1 Kraftwerk allgemein'!$F$16-'2.1 Kraftwerk allgemein'!$F$15+1),1),COLUMN(CH81)-('2.1 Kraftwerk allgemein'!$F$16-'2.1 Kraftwerk allgemein'!$F$15+1)))))/$F81,
SUM(OFFSET('2.5 CAPEX'!CV84,0,-MIN($F81-1,COLUMN(CH81)-1),1,MIN($F81,COLUMN(CH81))))/$F81)))))),
IF(OR(ISNUMBER($D81)=FALSE,$F81=""),"",
IF(AND('2.5 CAPEX'!$L84&lt;&gt;"x",'2.5 CAPEX'!$M84&lt;&gt;"x"),0,
IF($F81=0,0,
IF(CQ$4&lt;'2.1 Kraftwerk allgemein'!$F$16,0,
IF(CQ$4='2.1 Kraftwerk allgemein'!$F$16,'2.5 CAPEX'!$J84/$F81,
IF(CQ$4&lt;'2.1 Kraftwerk allgemein'!$F$16+$F81,
('2.5 CAPEX'!$J84+SUM(OFFSET('2.5 CAPEX'!CV84,0,-MIN(MAX($F81-1-('2.1 Kraftwerk allgemein'!$F$16-'1.1 Allgemein'!$I$22+1),0),COLUMN(CH81)-1-('2.1 Kraftwerk allgemein'!$F$16-'1.1 Allgemein'!$I$22+1)),1,MIN(MAX($F81-('2.1 Kraftwerk allgemein'!$F$16-'1.1 Allgemein'!$I$22+1),1),COLUMN(CH81)-('2.1 Kraftwerk allgemein'!$F$16-'1.1 Allgemein'!$I$22+1)))))/$F81,
SUM(OFFSET('2.5 CAPEX'!CV84,0,-MIN($F81-1,COLUMN(CH81)-1),1,MIN($F81,COLUMN(CH81))))/$F81)))))))</f>
        <v/>
      </c>
      <c r="CR81" s="199" t="str">
        <f ca="1">IF('2.1 Kraftwerk allgemein'!$F$15&lt;'1.1 Allgemein'!$I$22,
IF(OR(ISNUMBER($D81)=FALSE,$F81=""),"",
IF(AND('2.5 CAPEX'!$L84&lt;&gt;"x",'2.5 CAPEX'!$M84&lt;&gt;"x"),0,
IF($F81=0,0,
IF(CR$4&lt;'2.1 Kraftwerk allgemein'!$F$16,0,
IF(CR$4='2.1 Kraftwerk allgemein'!$F$16,'2.5 CAPEX'!$J84/$F81,
IF(CR$4&lt;'2.1 Kraftwerk allgemein'!$F$16+$F81,
('2.5 CAPEX'!$J84+SUM(OFFSET('2.5 CAPEX'!CW84,0,-MIN(MAX($F81-1-('2.1 Kraftwerk allgemein'!$F$16-'2.1 Kraftwerk allgemein'!$F$15+1),0),COLUMN(CI81)-1-('2.1 Kraftwerk allgemein'!$F$16-'2.1 Kraftwerk allgemein'!$F$15+1)),1,MIN(MAX($F81-('2.1 Kraftwerk allgemein'!$F$16-'2.1 Kraftwerk allgemein'!$F$15+1),1),COLUMN(CI81)-('2.1 Kraftwerk allgemein'!$F$16-'2.1 Kraftwerk allgemein'!$F$15+1)))))/$F81,
SUM(OFFSET('2.5 CAPEX'!CW84,0,-MIN($F81-1,COLUMN(CI81)-1),1,MIN($F81,COLUMN(CI81))))/$F81)))))),
IF(OR(ISNUMBER($D81)=FALSE,$F81=""),"",
IF(AND('2.5 CAPEX'!$L84&lt;&gt;"x",'2.5 CAPEX'!$M84&lt;&gt;"x"),0,
IF($F81=0,0,
IF(CR$4&lt;'2.1 Kraftwerk allgemein'!$F$16,0,
IF(CR$4='2.1 Kraftwerk allgemein'!$F$16,'2.5 CAPEX'!$J84/$F81,
IF(CR$4&lt;'2.1 Kraftwerk allgemein'!$F$16+$F81,
('2.5 CAPEX'!$J84+SUM(OFFSET('2.5 CAPEX'!CW84,0,-MIN(MAX($F81-1-('2.1 Kraftwerk allgemein'!$F$16-'1.1 Allgemein'!$I$22+1),0),COLUMN(CI81)-1-('2.1 Kraftwerk allgemein'!$F$16-'1.1 Allgemein'!$I$22+1)),1,MIN(MAX($F81-('2.1 Kraftwerk allgemein'!$F$16-'1.1 Allgemein'!$I$22+1),1),COLUMN(CI81)-('2.1 Kraftwerk allgemein'!$F$16-'1.1 Allgemein'!$I$22+1)))))/$F81,
SUM(OFFSET('2.5 CAPEX'!CW84,0,-MIN($F81-1,COLUMN(CI81)-1),1,MIN($F81,COLUMN(CI81))))/$F81)))))))</f>
        <v/>
      </c>
      <c r="CS81" s="199" t="str">
        <f ca="1">IF('2.1 Kraftwerk allgemein'!$F$15&lt;'1.1 Allgemein'!$I$22,
IF(OR(ISNUMBER($D81)=FALSE,$F81=""),"",
IF(AND('2.5 CAPEX'!$L84&lt;&gt;"x",'2.5 CAPEX'!$M84&lt;&gt;"x"),0,
IF($F81=0,0,
IF(CS$4&lt;'2.1 Kraftwerk allgemein'!$F$16,0,
IF(CS$4='2.1 Kraftwerk allgemein'!$F$16,'2.5 CAPEX'!$J84/$F81,
IF(CS$4&lt;'2.1 Kraftwerk allgemein'!$F$16+$F81,
('2.5 CAPEX'!$J84+SUM(OFFSET('2.5 CAPEX'!CX84,0,-MIN(MAX($F81-1-('2.1 Kraftwerk allgemein'!$F$16-'2.1 Kraftwerk allgemein'!$F$15+1),0),COLUMN(CJ81)-1-('2.1 Kraftwerk allgemein'!$F$16-'2.1 Kraftwerk allgemein'!$F$15+1)),1,MIN(MAX($F81-('2.1 Kraftwerk allgemein'!$F$16-'2.1 Kraftwerk allgemein'!$F$15+1),1),COLUMN(CJ81)-('2.1 Kraftwerk allgemein'!$F$16-'2.1 Kraftwerk allgemein'!$F$15+1)))))/$F81,
SUM(OFFSET('2.5 CAPEX'!CX84,0,-MIN($F81-1,COLUMN(CJ81)-1),1,MIN($F81,COLUMN(CJ81))))/$F81)))))),
IF(OR(ISNUMBER($D81)=FALSE,$F81=""),"",
IF(AND('2.5 CAPEX'!$L84&lt;&gt;"x",'2.5 CAPEX'!$M84&lt;&gt;"x"),0,
IF($F81=0,0,
IF(CS$4&lt;'2.1 Kraftwerk allgemein'!$F$16,0,
IF(CS$4='2.1 Kraftwerk allgemein'!$F$16,'2.5 CAPEX'!$J84/$F81,
IF(CS$4&lt;'2.1 Kraftwerk allgemein'!$F$16+$F81,
('2.5 CAPEX'!$J84+SUM(OFFSET('2.5 CAPEX'!CX84,0,-MIN(MAX($F81-1-('2.1 Kraftwerk allgemein'!$F$16-'1.1 Allgemein'!$I$22+1),0),COLUMN(CJ81)-1-('2.1 Kraftwerk allgemein'!$F$16-'1.1 Allgemein'!$I$22+1)),1,MIN(MAX($F81-('2.1 Kraftwerk allgemein'!$F$16-'1.1 Allgemein'!$I$22+1),1),COLUMN(CJ81)-('2.1 Kraftwerk allgemein'!$F$16-'1.1 Allgemein'!$I$22+1)))))/$F81,
SUM(OFFSET('2.5 CAPEX'!CX84,0,-MIN($F81-1,COLUMN(CJ81)-1),1,MIN($F81,COLUMN(CJ81))))/$F81)))))))</f>
        <v/>
      </c>
      <c r="CT81" s="199" t="str">
        <f ca="1">IF('2.1 Kraftwerk allgemein'!$F$15&lt;'1.1 Allgemein'!$I$22,
IF(OR(ISNUMBER($D81)=FALSE,$F81=""),"",
IF(AND('2.5 CAPEX'!$L84&lt;&gt;"x",'2.5 CAPEX'!$M84&lt;&gt;"x"),0,
IF($F81=0,0,
IF(CT$4&lt;'2.1 Kraftwerk allgemein'!$F$16,0,
IF(CT$4='2.1 Kraftwerk allgemein'!$F$16,'2.5 CAPEX'!$J84/$F81,
IF(CT$4&lt;'2.1 Kraftwerk allgemein'!$F$16+$F81,
('2.5 CAPEX'!$J84+SUM(OFFSET('2.5 CAPEX'!CY84,0,-MIN(MAX($F81-1-('2.1 Kraftwerk allgemein'!$F$16-'2.1 Kraftwerk allgemein'!$F$15+1),0),COLUMN(CK81)-1-('2.1 Kraftwerk allgemein'!$F$16-'2.1 Kraftwerk allgemein'!$F$15+1)),1,MIN(MAX($F81-('2.1 Kraftwerk allgemein'!$F$16-'2.1 Kraftwerk allgemein'!$F$15+1),1),COLUMN(CK81)-('2.1 Kraftwerk allgemein'!$F$16-'2.1 Kraftwerk allgemein'!$F$15+1)))))/$F81,
SUM(OFFSET('2.5 CAPEX'!CY84,0,-MIN($F81-1,COLUMN(CK81)-1),1,MIN($F81,COLUMN(CK81))))/$F81)))))),
IF(OR(ISNUMBER($D81)=FALSE,$F81=""),"",
IF(AND('2.5 CAPEX'!$L84&lt;&gt;"x",'2.5 CAPEX'!$M84&lt;&gt;"x"),0,
IF($F81=0,0,
IF(CT$4&lt;'2.1 Kraftwerk allgemein'!$F$16,0,
IF(CT$4='2.1 Kraftwerk allgemein'!$F$16,'2.5 CAPEX'!$J84/$F81,
IF(CT$4&lt;'2.1 Kraftwerk allgemein'!$F$16+$F81,
('2.5 CAPEX'!$J84+SUM(OFFSET('2.5 CAPEX'!CY84,0,-MIN(MAX($F81-1-('2.1 Kraftwerk allgemein'!$F$16-'1.1 Allgemein'!$I$22+1),0),COLUMN(CK81)-1-('2.1 Kraftwerk allgemein'!$F$16-'1.1 Allgemein'!$I$22+1)),1,MIN(MAX($F81-('2.1 Kraftwerk allgemein'!$F$16-'1.1 Allgemein'!$I$22+1),1),COLUMN(CK81)-('2.1 Kraftwerk allgemein'!$F$16-'1.1 Allgemein'!$I$22+1)))))/$F81,
SUM(OFFSET('2.5 CAPEX'!CY84,0,-MIN($F81-1,COLUMN(CK81)-1),1,MIN($F81,COLUMN(CK81))))/$F81)))))))</f>
        <v/>
      </c>
      <c r="CU81" s="199" t="str">
        <f ca="1">IF('2.1 Kraftwerk allgemein'!$F$15&lt;'1.1 Allgemein'!$I$22,
IF(OR(ISNUMBER($D81)=FALSE,$F81=""),"",
IF(AND('2.5 CAPEX'!$L84&lt;&gt;"x",'2.5 CAPEX'!$M84&lt;&gt;"x"),0,
IF($F81=0,0,
IF(CU$4&lt;'2.1 Kraftwerk allgemein'!$F$16,0,
IF(CU$4='2.1 Kraftwerk allgemein'!$F$16,'2.5 CAPEX'!$J84/$F81,
IF(CU$4&lt;'2.1 Kraftwerk allgemein'!$F$16+$F81,
('2.5 CAPEX'!$J84+SUM(OFFSET('2.5 CAPEX'!CZ84,0,-MIN(MAX($F81-1-('2.1 Kraftwerk allgemein'!$F$16-'2.1 Kraftwerk allgemein'!$F$15+1),0),COLUMN(CL81)-1-('2.1 Kraftwerk allgemein'!$F$16-'2.1 Kraftwerk allgemein'!$F$15+1)),1,MIN(MAX($F81-('2.1 Kraftwerk allgemein'!$F$16-'2.1 Kraftwerk allgemein'!$F$15+1),1),COLUMN(CL81)-('2.1 Kraftwerk allgemein'!$F$16-'2.1 Kraftwerk allgemein'!$F$15+1)))))/$F81,
SUM(OFFSET('2.5 CAPEX'!CZ84,0,-MIN($F81-1,COLUMN(CL81)-1),1,MIN($F81,COLUMN(CL81))))/$F81)))))),
IF(OR(ISNUMBER($D81)=FALSE,$F81=""),"",
IF(AND('2.5 CAPEX'!$L84&lt;&gt;"x",'2.5 CAPEX'!$M84&lt;&gt;"x"),0,
IF($F81=0,0,
IF(CU$4&lt;'2.1 Kraftwerk allgemein'!$F$16,0,
IF(CU$4='2.1 Kraftwerk allgemein'!$F$16,'2.5 CAPEX'!$J84/$F81,
IF(CU$4&lt;'2.1 Kraftwerk allgemein'!$F$16+$F81,
('2.5 CAPEX'!$J84+SUM(OFFSET('2.5 CAPEX'!CZ84,0,-MIN(MAX($F81-1-('2.1 Kraftwerk allgemein'!$F$16-'1.1 Allgemein'!$I$22+1),0),COLUMN(CL81)-1-('2.1 Kraftwerk allgemein'!$F$16-'1.1 Allgemein'!$I$22+1)),1,MIN(MAX($F81-('2.1 Kraftwerk allgemein'!$F$16-'1.1 Allgemein'!$I$22+1),1),COLUMN(CL81)-('2.1 Kraftwerk allgemein'!$F$16-'1.1 Allgemein'!$I$22+1)))))/$F81,
SUM(OFFSET('2.5 CAPEX'!CZ84,0,-MIN($F81-1,COLUMN(CL81)-1),1,MIN($F81,COLUMN(CL81))))/$F81)))))))</f>
        <v/>
      </c>
      <c r="CV81" s="199" t="str">
        <f ca="1">IF('2.1 Kraftwerk allgemein'!$F$15&lt;'1.1 Allgemein'!$I$22,
IF(OR(ISNUMBER($D81)=FALSE,$F81=""),"",
IF(AND('2.5 CAPEX'!$L84&lt;&gt;"x",'2.5 CAPEX'!$M84&lt;&gt;"x"),0,
IF($F81=0,0,
IF(CV$4&lt;'2.1 Kraftwerk allgemein'!$F$16,0,
IF(CV$4='2.1 Kraftwerk allgemein'!$F$16,'2.5 CAPEX'!$J84/$F81,
IF(CV$4&lt;'2.1 Kraftwerk allgemein'!$F$16+$F81,
('2.5 CAPEX'!$J84+SUM(OFFSET('2.5 CAPEX'!DA84,0,-MIN(MAX($F81-1-('2.1 Kraftwerk allgemein'!$F$16-'2.1 Kraftwerk allgemein'!$F$15+1),0),COLUMN(CM81)-1-('2.1 Kraftwerk allgemein'!$F$16-'2.1 Kraftwerk allgemein'!$F$15+1)),1,MIN(MAX($F81-('2.1 Kraftwerk allgemein'!$F$16-'2.1 Kraftwerk allgemein'!$F$15+1),1),COLUMN(CM81)-('2.1 Kraftwerk allgemein'!$F$16-'2.1 Kraftwerk allgemein'!$F$15+1)))))/$F81,
SUM(OFFSET('2.5 CAPEX'!DA84,0,-MIN($F81-1,COLUMN(CM81)-1),1,MIN($F81,COLUMN(CM81))))/$F81)))))),
IF(OR(ISNUMBER($D81)=FALSE,$F81=""),"",
IF(AND('2.5 CAPEX'!$L84&lt;&gt;"x",'2.5 CAPEX'!$M84&lt;&gt;"x"),0,
IF($F81=0,0,
IF(CV$4&lt;'2.1 Kraftwerk allgemein'!$F$16,0,
IF(CV$4='2.1 Kraftwerk allgemein'!$F$16,'2.5 CAPEX'!$J84/$F81,
IF(CV$4&lt;'2.1 Kraftwerk allgemein'!$F$16+$F81,
('2.5 CAPEX'!$J84+SUM(OFFSET('2.5 CAPEX'!DA84,0,-MIN(MAX($F81-1-('2.1 Kraftwerk allgemein'!$F$16-'1.1 Allgemein'!$I$22+1),0),COLUMN(CM81)-1-('2.1 Kraftwerk allgemein'!$F$16-'1.1 Allgemein'!$I$22+1)),1,MIN(MAX($F81-('2.1 Kraftwerk allgemein'!$F$16-'1.1 Allgemein'!$I$22+1),1),COLUMN(CM81)-('2.1 Kraftwerk allgemein'!$F$16-'1.1 Allgemein'!$I$22+1)))))/$F81,
SUM(OFFSET('2.5 CAPEX'!DA84,0,-MIN($F81-1,COLUMN(CM81)-1),1,MIN($F81,COLUMN(CM81))))/$F81)))))))</f>
        <v/>
      </c>
      <c r="CW81" s="199" t="str">
        <f ca="1">IF('2.1 Kraftwerk allgemein'!$F$15&lt;'1.1 Allgemein'!$I$22,
IF(OR(ISNUMBER($D81)=FALSE,$F81=""),"",
IF(AND('2.5 CAPEX'!$L84&lt;&gt;"x",'2.5 CAPEX'!$M84&lt;&gt;"x"),0,
IF($F81=0,0,
IF(CW$4&lt;'2.1 Kraftwerk allgemein'!$F$16,0,
IF(CW$4='2.1 Kraftwerk allgemein'!$F$16,'2.5 CAPEX'!$J84/$F81,
IF(CW$4&lt;'2.1 Kraftwerk allgemein'!$F$16+$F81,
('2.5 CAPEX'!$J84+SUM(OFFSET('2.5 CAPEX'!DB84,0,-MIN(MAX($F81-1-('2.1 Kraftwerk allgemein'!$F$16-'2.1 Kraftwerk allgemein'!$F$15+1),0),COLUMN(CN81)-1-('2.1 Kraftwerk allgemein'!$F$16-'2.1 Kraftwerk allgemein'!$F$15+1)),1,MIN(MAX($F81-('2.1 Kraftwerk allgemein'!$F$16-'2.1 Kraftwerk allgemein'!$F$15+1),1),COLUMN(CN81)-('2.1 Kraftwerk allgemein'!$F$16-'2.1 Kraftwerk allgemein'!$F$15+1)))))/$F81,
SUM(OFFSET('2.5 CAPEX'!DB84,0,-MIN($F81-1,COLUMN(CN81)-1),1,MIN($F81,COLUMN(CN81))))/$F81)))))),
IF(OR(ISNUMBER($D81)=FALSE,$F81=""),"",
IF(AND('2.5 CAPEX'!$L84&lt;&gt;"x",'2.5 CAPEX'!$M84&lt;&gt;"x"),0,
IF($F81=0,0,
IF(CW$4&lt;'2.1 Kraftwerk allgemein'!$F$16,0,
IF(CW$4='2.1 Kraftwerk allgemein'!$F$16,'2.5 CAPEX'!$J84/$F81,
IF(CW$4&lt;'2.1 Kraftwerk allgemein'!$F$16+$F81,
('2.5 CAPEX'!$J84+SUM(OFFSET('2.5 CAPEX'!DB84,0,-MIN(MAX($F81-1-('2.1 Kraftwerk allgemein'!$F$16-'1.1 Allgemein'!$I$22+1),0),COLUMN(CN81)-1-('2.1 Kraftwerk allgemein'!$F$16-'1.1 Allgemein'!$I$22+1)),1,MIN(MAX($F81-('2.1 Kraftwerk allgemein'!$F$16-'1.1 Allgemein'!$I$22+1),1),COLUMN(CN81)-('2.1 Kraftwerk allgemein'!$F$16-'1.1 Allgemein'!$I$22+1)))))/$F81,
SUM(OFFSET('2.5 CAPEX'!DB84,0,-MIN($F81-1,COLUMN(CN81)-1),1,MIN($F81,COLUMN(CN81))))/$F81)))))))</f>
        <v/>
      </c>
      <c r="CX81" s="199" t="str">
        <f ca="1">IF('2.1 Kraftwerk allgemein'!$F$15&lt;'1.1 Allgemein'!$I$22,
IF(OR(ISNUMBER($D81)=FALSE,$F81=""),"",
IF(AND('2.5 CAPEX'!$L84&lt;&gt;"x",'2.5 CAPEX'!$M84&lt;&gt;"x"),0,
IF($F81=0,0,
IF(CX$4&lt;'2.1 Kraftwerk allgemein'!$F$16,0,
IF(CX$4='2.1 Kraftwerk allgemein'!$F$16,'2.5 CAPEX'!$J84/$F81,
IF(CX$4&lt;'2.1 Kraftwerk allgemein'!$F$16+$F81,
('2.5 CAPEX'!$J84+SUM(OFFSET('2.5 CAPEX'!DC84,0,-MIN(MAX($F81-1-('2.1 Kraftwerk allgemein'!$F$16-'2.1 Kraftwerk allgemein'!$F$15+1),0),COLUMN(CO81)-1-('2.1 Kraftwerk allgemein'!$F$16-'2.1 Kraftwerk allgemein'!$F$15+1)),1,MIN(MAX($F81-('2.1 Kraftwerk allgemein'!$F$16-'2.1 Kraftwerk allgemein'!$F$15+1),1),COLUMN(CO81)-('2.1 Kraftwerk allgemein'!$F$16-'2.1 Kraftwerk allgemein'!$F$15+1)))))/$F81,
SUM(OFFSET('2.5 CAPEX'!DC84,0,-MIN($F81-1,COLUMN(CO81)-1),1,MIN($F81,COLUMN(CO81))))/$F81)))))),
IF(OR(ISNUMBER($D81)=FALSE,$F81=""),"",
IF(AND('2.5 CAPEX'!$L84&lt;&gt;"x",'2.5 CAPEX'!$M84&lt;&gt;"x"),0,
IF($F81=0,0,
IF(CX$4&lt;'2.1 Kraftwerk allgemein'!$F$16,0,
IF(CX$4='2.1 Kraftwerk allgemein'!$F$16,'2.5 CAPEX'!$J84/$F81,
IF(CX$4&lt;'2.1 Kraftwerk allgemein'!$F$16+$F81,
('2.5 CAPEX'!$J84+SUM(OFFSET('2.5 CAPEX'!DC84,0,-MIN(MAX($F81-1-('2.1 Kraftwerk allgemein'!$F$16-'1.1 Allgemein'!$I$22+1),0),COLUMN(CO81)-1-('2.1 Kraftwerk allgemein'!$F$16-'1.1 Allgemein'!$I$22+1)),1,MIN(MAX($F81-('2.1 Kraftwerk allgemein'!$F$16-'1.1 Allgemein'!$I$22+1),1),COLUMN(CO81)-('2.1 Kraftwerk allgemein'!$F$16-'1.1 Allgemein'!$I$22+1)))))/$F81,
SUM(OFFSET('2.5 CAPEX'!DC84,0,-MIN($F81-1,COLUMN(CO81)-1),1,MIN($F81,COLUMN(CO81))))/$F81)))))))</f>
        <v/>
      </c>
      <c r="CY81" s="199" t="str">
        <f ca="1">IF('2.1 Kraftwerk allgemein'!$F$15&lt;'1.1 Allgemein'!$I$22,
IF(OR(ISNUMBER($D81)=FALSE,$F81=""),"",
IF(AND('2.5 CAPEX'!$L84&lt;&gt;"x",'2.5 CAPEX'!$M84&lt;&gt;"x"),0,
IF($F81=0,0,
IF(CY$4&lt;'2.1 Kraftwerk allgemein'!$F$16,0,
IF(CY$4='2.1 Kraftwerk allgemein'!$F$16,'2.5 CAPEX'!$J84/$F81,
IF(CY$4&lt;'2.1 Kraftwerk allgemein'!$F$16+$F81,
('2.5 CAPEX'!$J84+SUM(OFFSET('2.5 CAPEX'!DD84,0,-MIN(MAX($F81-1-('2.1 Kraftwerk allgemein'!$F$16-'2.1 Kraftwerk allgemein'!$F$15+1),0),COLUMN(CP81)-1-('2.1 Kraftwerk allgemein'!$F$16-'2.1 Kraftwerk allgemein'!$F$15+1)),1,MIN(MAX($F81-('2.1 Kraftwerk allgemein'!$F$16-'2.1 Kraftwerk allgemein'!$F$15+1),1),COLUMN(CP81)-('2.1 Kraftwerk allgemein'!$F$16-'2.1 Kraftwerk allgemein'!$F$15+1)))))/$F81,
SUM(OFFSET('2.5 CAPEX'!DD84,0,-MIN($F81-1,COLUMN(CP81)-1),1,MIN($F81,COLUMN(CP81))))/$F81)))))),
IF(OR(ISNUMBER($D81)=FALSE,$F81=""),"",
IF(AND('2.5 CAPEX'!$L84&lt;&gt;"x",'2.5 CAPEX'!$M84&lt;&gt;"x"),0,
IF($F81=0,0,
IF(CY$4&lt;'2.1 Kraftwerk allgemein'!$F$16,0,
IF(CY$4='2.1 Kraftwerk allgemein'!$F$16,'2.5 CAPEX'!$J84/$F81,
IF(CY$4&lt;'2.1 Kraftwerk allgemein'!$F$16+$F81,
('2.5 CAPEX'!$J84+SUM(OFFSET('2.5 CAPEX'!DD84,0,-MIN(MAX($F81-1-('2.1 Kraftwerk allgemein'!$F$16-'1.1 Allgemein'!$I$22+1),0),COLUMN(CP81)-1-('2.1 Kraftwerk allgemein'!$F$16-'1.1 Allgemein'!$I$22+1)),1,MIN(MAX($F81-('2.1 Kraftwerk allgemein'!$F$16-'1.1 Allgemein'!$I$22+1),1),COLUMN(CP81)-('2.1 Kraftwerk allgemein'!$F$16-'1.1 Allgemein'!$I$22+1)))))/$F81,
SUM(OFFSET('2.5 CAPEX'!DD84,0,-MIN($F81-1,COLUMN(CP81)-1),1,MIN($F81,COLUMN(CP81))))/$F81)))))))</f>
        <v/>
      </c>
      <c r="CZ81" s="199" t="str">
        <f ca="1">IF('2.1 Kraftwerk allgemein'!$F$15&lt;'1.1 Allgemein'!$I$22,
IF(OR(ISNUMBER($D81)=FALSE,$F81=""),"",
IF(AND('2.5 CAPEX'!$L84&lt;&gt;"x",'2.5 CAPEX'!$M84&lt;&gt;"x"),0,
IF($F81=0,0,
IF(CZ$4&lt;'2.1 Kraftwerk allgemein'!$F$16,0,
IF(CZ$4='2.1 Kraftwerk allgemein'!$F$16,'2.5 CAPEX'!$J84/$F81,
IF(CZ$4&lt;'2.1 Kraftwerk allgemein'!$F$16+$F81,
('2.5 CAPEX'!$J84+SUM(OFFSET('2.5 CAPEX'!DE84,0,-MIN(MAX($F81-1-('2.1 Kraftwerk allgemein'!$F$16-'2.1 Kraftwerk allgemein'!$F$15+1),0),COLUMN(CQ81)-1-('2.1 Kraftwerk allgemein'!$F$16-'2.1 Kraftwerk allgemein'!$F$15+1)),1,MIN(MAX($F81-('2.1 Kraftwerk allgemein'!$F$16-'2.1 Kraftwerk allgemein'!$F$15+1),1),COLUMN(CQ81)-('2.1 Kraftwerk allgemein'!$F$16-'2.1 Kraftwerk allgemein'!$F$15+1)))))/$F81,
SUM(OFFSET('2.5 CAPEX'!DE84,0,-MIN($F81-1,COLUMN(CQ81)-1),1,MIN($F81,COLUMN(CQ81))))/$F81)))))),
IF(OR(ISNUMBER($D81)=FALSE,$F81=""),"",
IF(AND('2.5 CAPEX'!$L84&lt;&gt;"x",'2.5 CAPEX'!$M84&lt;&gt;"x"),0,
IF($F81=0,0,
IF(CZ$4&lt;'2.1 Kraftwerk allgemein'!$F$16,0,
IF(CZ$4='2.1 Kraftwerk allgemein'!$F$16,'2.5 CAPEX'!$J84/$F81,
IF(CZ$4&lt;'2.1 Kraftwerk allgemein'!$F$16+$F81,
('2.5 CAPEX'!$J84+SUM(OFFSET('2.5 CAPEX'!DE84,0,-MIN(MAX($F81-1-('2.1 Kraftwerk allgemein'!$F$16-'1.1 Allgemein'!$I$22+1),0),COLUMN(CQ81)-1-('2.1 Kraftwerk allgemein'!$F$16-'1.1 Allgemein'!$I$22+1)),1,MIN(MAX($F81-('2.1 Kraftwerk allgemein'!$F$16-'1.1 Allgemein'!$I$22+1),1),COLUMN(CQ81)-('2.1 Kraftwerk allgemein'!$F$16-'1.1 Allgemein'!$I$22+1)))))/$F81,
SUM(OFFSET('2.5 CAPEX'!DE84,0,-MIN($F81-1,COLUMN(CQ81)-1),1,MIN($F81,COLUMN(CQ81))))/$F81)))))))</f>
        <v/>
      </c>
      <c r="DA81" s="199" t="str">
        <f ca="1">IF('2.1 Kraftwerk allgemein'!$F$15&lt;'1.1 Allgemein'!$I$22,
IF(OR(ISNUMBER($D81)=FALSE,$F81=""),"",
IF(AND('2.5 CAPEX'!$L84&lt;&gt;"x",'2.5 CAPEX'!$M84&lt;&gt;"x"),0,
IF($F81=0,0,
IF(DA$4&lt;'2.1 Kraftwerk allgemein'!$F$16,0,
IF(DA$4='2.1 Kraftwerk allgemein'!$F$16,'2.5 CAPEX'!$J84/$F81,
IF(DA$4&lt;'2.1 Kraftwerk allgemein'!$F$16+$F81,
('2.5 CAPEX'!$J84+SUM(OFFSET('2.5 CAPEX'!DF84,0,-MIN(MAX($F81-1-('2.1 Kraftwerk allgemein'!$F$16-'2.1 Kraftwerk allgemein'!$F$15+1),0),COLUMN(CR81)-1-('2.1 Kraftwerk allgemein'!$F$16-'2.1 Kraftwerk allgemein'!$F$15+1)),1,MIN(MAX($F81-('2.1 Kraftwerk allgemein'!$F$16-'2.1 Kraftwerk allgemein'!$F$15+1),1),COLUMN(CR81)-('2.1 Kraftwerk allgemein'!$F$16-'2.1 Kraftwerk allgemein'!$F$15+1)))))/$F81,
SUM(OFFSET('2.5 CAPEX'!DF84,0,-MIN($F81-1,COLUMN(CR81)-1),1,MIN($F81,COLUMN(CR81))))/$F81)))))),
IF(OR(ISNUMBER($D81)=FALSE,$F81=""),"",
IF(AND('2.5 CAPEX'!$L84&lt;&gt;"x",'2.5 CAPEX'!$M84&lt;&gt;"x"),0,
IF($F81=0,0,
IF(DA$4&lt;'2.1 Kraftwerk allgemein'!$F$16,0,
IF(DA$4='2.1 Kraftwerk allgemein'!$F$16,'2.5 CAPEX'!$J84/$F81,
IF(DA$4&lt;'2.1 Kraftwerk allgemein'!$F$16+$F81,
('2.5 CAPEX'!$J84+SUM(OFFSET('2.5 CAPEX'!DF84,0,-MIN(MAX($F81-1-('2.1 Kraftwerk allgemein'!$F$16-'1.1 Allgemein'!$I$22+1),0),COLUMN(CR81)-1-('2.1 Kraftwerk allgemein'!$F$16-'1.1 Allgemein'!$I$22+1)),1,MIN(MAX($F81-('2.1 Kraftwerk allgemein'!$F$16-'1.1 Allgemein'!$I$22+1),1),COLUMN(CR81)-('2.1 Kraftwerk allgemein'!$F$16-'1.1 Allgemein'!$I$22+1)))))/$F81,
SUM(OFFSET('2.5 CAPEX'!DF84,0,-MIN($F81-1,COLUMN(CR81)-1),1,MIN($F81,COLUMN(CR81))))/$F81)))))))</f>
        <v/>
      </c>
      <c r="DB81" s="199" t="str">
        <f ca="1">IF('2.1 Kraftwerk allgemein'!$F$15&lt;'1.1 Allgemein'!$I$22,
IF(OR(ISNUMBER($D81)=FALSE,$F81=""),"",
IF(AND('2.5 CAPEX'!$L84&lt;&gt;"x",'2.5 CAPEX'!$M84&lt;&gt;"x"),0,
IF($F81=0,0,
IF(DB$4&lt;'2.1 Kraftwerk allgemein'!$F$16,0,
IF(DB$4='2.1 Kraftwerk allgemein'!$F$16,'2.5 CAPEX'!$J84/$F81,
IF(DB$4&lt;'2.1 Kraftwerk allgemein'!$F$16+$F81,
('2.5 CAPEX'!$J84+SUM(OFFSET('2.5 CAPEX'!DG84,0,-MIN(MAX($F81-1-('2.1 Kraftwerk allgemein'!$F$16-'2.1 Kraftwerk allgemein'!$F$15+1),0),COLUMN(CS81)-1-('2.1 Kraftwerk allgemein'!$F$16-'2.1 Kraftwerk allgemein'!$F$15+1)),1,MIN(MAX($F81-('2.1 Kraftwerk allgemein'!$F$16-'2.1 Kraftwerk allgemein'!$F$15+1),1),COLUMN(CS81)-('2.1 Kraftwerk allgemein'!$F$16-'2.1 Kraftwerk allgemein'!$F$15+1)))))/$F81,
SUM(OFFSET('2.5 CAPEX'!DG84,0,-MIN($F81-1,COLUMN(CS81)-1),1,MIN($F81,COLUMN(CS81))))/$F81)))))),
IF(OR(ISNUMBER($D81)=FALSE,$F81=""),"",
IF(AND('2.5 CAPEX'!$L84&lt;&gt;"x",'2.5 CAPEX'!$M84&lt;&gt;"x"),0,
IF($F81=0,0,
IF(DB$4&lt;'2.1 Kraftwerk allgemein'!$F$16,0,
IF(DB$4='2.1 Kraftwerk allgemein'!$F$16,'2.5 CAPEX'!$J84/$F81,
IF(DB$4&lt;'2.1 Kraftwerk allgemein'!$F$16+$F81,
('2.5 CAPEX'!$J84+SUM(OFFSET('2.5 CAPEX'!DG84,0,-MIN(MAX($F81-1-('2.1 Kraftwerk allgemein'!$F$16-'1.1 Allgemein'!$I$22+1),0),COLUMN(CS81)-1-('2.1 Kraftwerk allgemein'!$F$16-'1.1 Allgemein'!$I$22+1)),1,MIN(MAX($F81-('2.1 Kraftwerk allgemein'!$F$16-'1.1 Allgemein'!$I$22+1),1),COLUMN(CS81)-('2.1 Kraftwerk allgemein'!$F$16-'1.1 Allgemein'!$I$22+1)))))/$F81,
SUM(OFFSET('2.5 CAPEX'!DG84,0,-MIN($F81-1,COLUMN(CS81)-1),1,MIN($F81,COLUMN(CS81))))/$F81)))))))</f>
        <v/>
      </c>
      <c r="DC81" s="199" t="str">
        <f ca="1">IF('2.1 Kraftwerk allgemein'!$F$15&lt;'1.1 Allgemein'!$I$22,
IF(OR(ISNUMBER($D81)=FALSE,$F81=""),"",
IF(AND('2.5 CAPEX'!$L84&lt;&gt;"x",'2.5 CAPEX'!$M84&lt;&gt;"x"),0,
IF($F81=0,0,
IF(DC$4&lt;'2.1 Kraftwerk allgemein'!$F$16,0,
IF(DC$4='2.1 Kraftwerk allgemein'!$F$16,'2.5 CAPEX'!$J84/$F81,
IF(DC$4&lt;'2.1 Kraftwerk allgemein'!$F$16+$F81,
('2.5 CAPEX'!$J84+SUM(OFFSET('2.5 CAPEX'!DH84,0,-MIN(MAX($F81-1-('2.1 Kraftwerk allgemein'!$F$16-'2.1 Kraftwerk allgemein'!$F$15+1),0),COLUMN(CT81)-1-('2.1 Kraftwerk allgemein'!$F$16-'2.1 Kraftwerk allgemein'!$F$15+1)),1,MIN(MAX($F81-('2.1 Kraftwerk allgemein'!$F$16-'2.1 Kraftwerk allgemein'!$F$15+1),1),COLUMN(CT81)-('2.1 Kraftwerk allgemein'!$F$16-'2.1 Kraftwerk allgemein'!$F$15+1)))))/$F81,
SUM(OFFSET('2.5 CAPEX'!DH84,0,-MIN($F81-1,COLUMN(CT81)-1),1,MIN($F81,COLUMN(CT81))))/$F81)))))),
IF(OR(ISNUMBER($D81)=FALSE,$F81=""),"",
IF(AND('2.5 CAPEX'!$L84&lt;&gt;"x",'2.5 CAPEX'!$M84&lt;&gt;"x"),0,
IF($F81=0,0,
IF(DC$4&lt;'2.1 Kraftwerk allgemein'!$F$16,0,
IF(DC$4='2.1 Kraftwerk allgemein'!$F$16,'2.5 CAPEX'!$J84/$F81,
IF(DC$4&lt;'2.1 Kraftwerk allgemein'!$F$16+$F81,
('2.5 CAPEX'!$J84+SUM(OFFSET('2.5 CAPEX'!DH84,0,-MIN(MAX($F81-1-('2.1 Kraftwerk allgemein'!$F$16-'1.1 Allgemein'!$I$22+1),0),COLUMN(CT81)-1-('2.1 Kraftwerk allgemein'!$F$16-'1.1 Allgemein'!$I$22+1)),1,MIN(MAX($F81-('2.1 Kraftwerk allgemein'!$F$16-'1.1 Allgemein'!$I$22+1),1),COLUMN(CT81)-('2.1 Kraftwerk allgemein'!$F$16-'1.1 Allgemein'!$I$22+1)))))/$F81,
SUM(OFFSET('2.5 CAPEX'!DH84,0,-MIN($F81-1,COLUMN(CT81)-1),1,MIN($F81,COLUMN(CT81))))/$F81)))))))</f>
        <v/>
      </c>
      <c r="DD81" s="199" t="str">
        <f ca="1">IF('2.1 Kraftwerk allgemein'!$F$15&lt;'1.1 Allgemein'!$I$22,
IF(OR(ISNUMBER($D81)=FALSE,$F81=""),"",
IF(AND('2.5 CAPEX'!$L84&lt;&gt;"x",'2.5 CAPEX'!$M84&lt;&gt;"x"),0,
IF($F81=0,0,
IF(DD$4&lt;'2.1 Kraftwerk allgemein'!$F$16,0,
IF(DD$4='2.1 Kraftwerk allgemein'!$F$16,'2.5 CAPEX'!$J84/$F81,
IF(DD$4&lt;'2.1 Kraftwerk allgemein'!$F$16+$F81,
('2.5 CAPEX'!$J84+SUM(OFFSET('2.5 CAPEX'!DI84,0,-MIN(MAX($F81-1-('2.1 Kraftwerk allgemein'!$F$16-'2.1 Kraftwerk allgemein'!$F$15+1),0),COLUMN(CU81)-1-('2.1 Kraftwerk allgemein'!$F$16-'2.1 Kraftwerk allgemein'!$F$15+1)),1,MIN(MAX($F81-('2.1 Kraftwerk allgemein'!$F$16-'2.1 Kraftwerk allgemein'!$F$15+1),1),COLUMN(CU81)-('2.1 Kraftwerk allgemein'!$F$16-'2.1 Kraftwerk allgemein'!$F$15+1)))))/$F81,
SUM(OFFSET('2.5 CAPEX'!DI84,0,-MIN($F81-1,COLUMN(CU81)-1),1,MIN($F81,COLUMN(CU81))))/$F81)))))),
IF(OR(ISNUMBER($D81)=FALSE,$F81=""),"",
IF(AND('2.5 CAPEX'!$L84&lt;&gt;"x",'2.5 CAPEX'!$M84&lt;&gt;"x"),0,
IF($F81=0,0,
IF(DD$4&lt;'2.1 Kraftwerk allgemein'!$F$16,0,
IF(DD$4='2.1 Kraftwerk allgemein'!$F$16,'2.5 CAPEX'!$J84/$F81,
IF(DD$4&lt;'2.1 Kraftwerk allgemein'!$F$16+$F81,
('2.5 CAPEX'!$J84+SUM(OFFSET('2.5 CAPEX'!DI84,0,-MIN(MAX($F81-1-('2.1 Kraftwerk allgemein'!$F$16-'1.1 Allgemein'!$I$22+1),0),COLUMN(CU81)-1-('2.1 Kraftwerk allgemein'!$F$16-'1.1 Allgemein'!$I$22+1)),1,MIN(MAX($F81-('2.1 Kraftwerk allgemein'!$F$16-'1.1 Allgemein'!$I$22+1),1),COLUMN(CU81)-('2.1 Kraftwerk allgemein'!$F$16-'1.1 Allgemein'!$I$22+1)))))/$F81,
SUM(OFFSET('2.5 CAPEX'!DI84,0,-MIN($F81-1,COLUMN(CU81)-1),1,MIN($F81,COLUMN(CU81))))/$F81)))))))</f>
        <v/>
      </c>
      <c r="DE81" s="199" t="str">
        <f ca="1">IF('2.1 Kraftwerk allgemein'!$F$15&lt;'1.1 Allgemein'!$I$22,
IF(OR(ISNUMBER($D81)=FALSE,$F81=""),"",
IF(AND('2.5 CAPEX'!$L84&lt;&gt;"x",'2.5 CAPEX'!$M84&lt;&gt;"x"),0,
IF($F81=0,0,
IF(DE$4&lt;'2.1 Kraftwerk allgemein'!$F$16,0,
IF(DE$4='2.1 Kraftwerk allgemein'!$F$16,'2.5 CAPEX'!$J84/$F81,
IF(DE$4&lt;'2.1 Kraftwerk allgemein'!$F$16+$F81,
('2.5 CAPEX'!$J84+SUM(OFFSET('2.5 CAPEX'!DJ84,0,-MIN(MAX($F81-1-('2.1 Kraftwerk allgemein'!$F$16-'2.1 Kraftwerk allgemein'!$F$15+1),0),COLUMN(CV81)-1-('2.1 Kraftwerk allgemein'!$F$16-'2.1 Kraftwerk allgemein'!$F$15+1)),1,MIN(MAX($F81-('2.1 Kraftwerk allgemein'!$F$16-'2.1 Kraftwerk allgemein'!$F$15+1),1),COLUMN(CV81)-('2.1 Kraftwerk allgemein'!$F$16-'2.1 Kraftwerk allgemein'!$F$15+1)))))/$F81,
SUM(OFFSET('2.5 CAPEX'!DJ84,0,-MIN($F81-1,COLUMN(CV81)-1),1,MIN($F81,COLUMN(CV81))))/$F81)))))),
IF(OR(ISNUMBER($D81)=FALSE,$F81=""),"",
IF(AND('2.5 CAPEX'!$L84&lt;&gt;"x",'2.5 CAPEX'!$M84&lt;&gt;"x"),0,
IF($F81=0,0,
IF(DE$4&lt;'2.1 Kraftwerk allgemein'!$F$16,0,
IF(DE$4='2.1 Kraftwerk allgemein'!$F$16,'2.5 CAPEX'!$J84/$F81,
IF(DE$4&lt;'2.1 Kraftwerk allgemein'!$F$16+$F81,
('2.5 CAPEX'!$J84+SUM(OFFSET('2.5 CAPEX'!DJ84,0,-MIN(MAX($F81-1-('2.1 Kraftwerk allgemein'!$F$16-'1.1 Allgemein'!$I$22+1),0),COLUMN(CV81)-1-('2.1 Kraftwerk allgemein'!$F$16-'1.1 Allgemein'!$I$22+1)),1,MIN(MAX($F81-('2.1 Kraftwerk allgemein'!$F$16-'1.1 Allgemein'!$I$22+1),1),COLUMN(CV81)-('2.1 Kraftwerk allgemein'!$F$16-'1.1 Allgemein'!$I$22+1)))))/$F81,
SUM(OFFSET('2.5 CAPEX'!DJ84,0,-MIN($F81-1,COLUMN(CV81)-1),1,MIN($F81,COLUMN(CV81))))/$F81)))))))</f>
        <v/>
      </c>
      <c r="DF81" s="199" t="str">
        <f ca="1">IF('2.1 Kraftwerk allgemein'!$F$15&lt;'1.1 Allgemein'!$I$22,
IF(OR(ISNUMBER($D81)=FALSE,$F81=""),"",
IF(AND('2.5 CAPEX'!$L84&lt;&gt;"x",'2.5 CAPEX'!$M84&lt;&gt;"x"),0,
IF($F81=0,0,
IF(DF$4&lt;'2.1 Kraftwerk allgemein'!$F$16,0,
IF(DF$4='2.1 Kraftwerk allgemein'!$F$16,'2.5 CAPEX'!$J84/$F81,
IF(DF$4&lt;'2.1 Kraftwerk allgemein'!$F$16+$F81,
('2.5 CAPEX'!$J84+SUM(OFFSET('2.5 CAPEX'!DK84,0,-MIN(MAX($F81-1-('2.1 Kraftwerk allgemein'!$F$16-'2.1 Kraftwerk allgemein'!$F$15+1),0),COLUMN(CW81)-1-('2.1 Kraftwerk allgemein'!$F$16-'2.1 Kraftwerk allgemein'!$F$15+1)),1,MIN(MAX($F81-('2.1 Kraftwerk allgemein'!$F$16-'2.1 Kraftwerk allgemein'!$F$15+1),1),COLUMN(CW81)-('2.1 Kraftwerk allgemein'!$F$16-'2.1 Kraftwerk allgemein'!$F$15+1)))))/$F81,
SUM(OFFSET('2.5 CAPEX'!DK84,0,-MIN($F81-1,COLUMN(CW81)-1),1,MIN($F81,COLUMN(CW81))))/$F81)))))),
IF(OR(ISNUMBER($D81)=FALSE,$F81=""),"",
IF(AND('2.5 CAPEX'!$L84&lt;&gt;"x",'2.5 CAPEX'!$M84&lt;&gt;"x"),0,
IF($F81=0,0,
IF(DF$4&lt;'2.1 Kraftwerk allgemein'!$F$16,0,
IF(DF$4='2.1 Kraftwerk allgemein'!$F$16,'2.5 CAPEX'!$J84/$F81,
IF(DF$4&lt;'2.1 Kraftwerk allgemein'!$F$16+$F81,
('2.5 CAPEX'!$J84+SUM(OFFSET('2.5 CAPEX'!DK84,0,-MIN(MAX($F81-1-('2.1 Kraftwerk allgemein'!$F$16-'1.1 Allgemein'!$I$22+1),0),COLUMN(CW81)-1-('2.1 Kraftwerk allgemein'!$F$16-'1.1 Allgemein'!$I$22+1)),1,MIN(MAX($F81-('2.1 Kraftwerk allgemein'!$F$16-'1.1 Allgemein'!$I$22+1),1),COLUMN(CW81)-('2.1 Kraftwerk allgemein'!$F$16-'1.1 Allgemein'!$I$22+1)))))/$F81,
SUM(OFFSET('2.5 CAPEX'!DK84,0,-MIN($F81-1,COLUMN(CW81)-1),1,MIN($F81,COLUMN(CW81))))/$F81)))))))</f>
        <v/>
      </c>
    </row>
    <row r="82" spans="1:110" s="200" customFormat="1" ht="14" x14ac:dyDescent="0.3">
      <c r="A82" s="104"/>
      <c r="B82" s="104"/>
      <c r="C82" s="104"/>
      <c r="D82" s="206">
        <f>IF('2.5 CAPEX'!D85&lt;&gt;"",'2.5 CAPEX'!D85,"")</f>
        <v>4</v>
      </c>
      <c r="E82" s="191" t="str">
        <f>IF('2.5 CAPEX'!E85&lt;&gt;"",'2.5 CAPEX'!E85,"")</f>
        <v/>
      </c>
      <c r="F82" s="196" t="str">
        <f>IF('2.5 CAPEX'!F85&lt;&gt;"",'2.5 CAPEX'!F85,"")</f>
        <v/>
      </c>
      <c r="G82" s="197">
        <f ca="1">IF(ISNUMBER(D82)=FALSE,"",INDEX('2.5 CAPEX'!$H:$H,MATCH('3.1 Abschreibung'!$D82,'2.5 CAPEX'!$D:$D,0))+INDEX('2.5 CAPEX'!$J:$J,MATCH('3.1 Abschreibung'!$D82,'2.5 CAPEX'!$D:$D,0)))</f>
        <v>0</v>
      </c>
      <c r="H82" s="197"/>
      <c r="I82" s="198">
        <v>0</v>
      </c>
      <c r="J82" s="199" t="str">
        <f ca="1">IF('2.1 Kraftwerk allgemein'!$F$15&lt;'1.1 Allgemein'!$I$22,
IF(OR(ISNUMBER($D82)=FALSE,$F82=""),"",
IF(AND('2.5 CAPEX'!$L85&lt;&gt;"x",'2.5 CAPEX'!$M85&lt;&gt;"x"),0,
IF($F82=0,0,
IF(J$4&lt;'2.1 Kraftwerk allgemein'!$F$16,0,
IF(J$4='2.1 Kraftwerk allgemein'!$F$16,'2.5 CAPEX'!$J85/$F82,
IF(J$4&lt;'2.1 Kraftwerk allgemein'!$F$16+$F82,
('2.5 CAPEX'!$J85+SUM(OFFSET('2.5 CAPEX'!O85,0,-MIN(MAX($F82-1-('2.1 Kraftwerk allgemein'!$F$16-'2.1 Kraftwerk allgemein'!$F$15+1),0),COLUMN(A82)-1-('2.1 Kraftwerk allgemein'!$F$16-'2.1 Kraftwerk allgemein'!$F$15+1)),1,MIN(MAX($F82-('2.1 Kraftwerk allgemein'!$F$16-'2.1 Kraftwerk allgemein'!$F$15+1),1),COLUMN(A82)-('2.1 Kraftwerk allgemein'!$F$16-'2.1 Kraftwerk allgemein'!$F$15+1)))))/$F82,
SUM(OFFSET('2.5 CAPEX'!O85,0,-MIN($F82-1,COLUMN(A82)-1),1,MIN($F82,COLUMN(A82))))/$F82)))))),
IF(OR(ISNUMBER($D82)=FALSE,$F82=""),"",
IF(AND('2.5 CAPEX'!$L85&lt;&gt;"x",'2.5 CAPEX'!$M85&lt;&gt;"x"),0,
IF($F82=0,0,
IF(J$4&lt;'2.1 Kraftwerk allgemein'!$F$16,0,
IF(J$4='2.1 Kraftwerk allgemein'!$F$16,'2.5 CAPEX'!$J85/$F82,
IF(J$4&lt;'2.1 Kraftwerk allgemein'!$F$16+$F82,
('2.5 CAPEX'!$J85+SUM(OFFSET('2.5 CAPEX'!O85,0,-MIN(MAX($F82-1-('2.1 Kraftwerk allgemein'!$F$16-'1.1 Allgemein'!$I$22+1),0),COLUMN(A82)-1-('2.1 Kraftwerk allgemein'!$F$16-'1.1 Allgemein'!$I$22+1)),1,MIN(MAX($F82-('2.1 Kraftwerk allgemein'!$F$16-'1.1 Allgemein'!$I$22+1),1),COLUMN(A82)-('2.1 Kraftwerk allgemein'!$F$16-'1.1 Allgemein'!$I$22+1)))))/$F82,
SUM(OFFSET('2.5 CAPEX'!O85,0,-MIN($F82-1,COLUMN(A82)-1),1,MIN($F82,COLUMN(A82))))/$F82)))))))</f>
        <v/>
      </c>
      <c r="K82" s="199" t="str">
        <f ca="1">IF('2.1 Kraftwerk allgemein'!$F$15&lt;'1.1 Allgemein'!$I$22,
IF(OR(ISNUMBER($D82)=FALSE,$F82=""),"",
IF(AND('2.5 CAPEX'!$L85&lt;&gt;"x",'2.5 CAPEX'!$M85&lt;&gt;"x"),0,
IF($F82=0,0,
IF(K$4&lt;'2.1 Kraftwerk allgemein'!$F$16,0,
IF(K$4='2.1 Kraftwerk allgemein'!$F$16,'2.5 CAPEX'!$J85/$F82,
IF(K$4&lt;'2.1 Kraftwerk allgemein'!$F$16+$F82,
('2.5 CAPEX'!$J85+SUM(OFFSET('2.5 CAPEX'!P85,0,-MIN(MAX($F82-1-('2.1 Kraftwerk allgemein'!$F$16-'2.1 Kraftwerk allgemein'!$F$15+1),0),COLUMN(B82)-1-('2.1 Kraftwerk allgemein'!$F$16-'2.1 Kraftwerk allgemein'!$F$15+1)),1,MIN(MAX($F82-('2.1 Kraftwerk allgemein'!$F$16-'2.1 Kraftwerk allgemein'!$F$15+1),1),COLUMN(B82)-('2.1 Kraftwerk allgemein'!$F$16-'2.1 Kraftwerk allgemein'!$F$15+1)))))/$F82,
SUM(OFFSET('2.5 CAPEX'!P85,0,-MIN($F82-1,COLUMN(B82)-1),1,MIN($F82,COLUMN(B82))))/$F82)))))),
IF(OR(ISNUMBER($D82)=FALSE,$F82=""),"",
IF(AND('2.5 CAPEX'!$L85&lt;&gt;"x",'2.5 CAPEX'!$M85&lt;&gt;"x"),0,
IF($F82=0,0,
IF(K$4&lt;'2.1 Kraftwerk allgemein'!$F$16,0,
IF(K$4='2.1 Kraftwerk allgemein'!$F$16,'2.5 CAPEX'!$J85/$F82,
IF(K$4&lt;'2.1 Kraftwerk allgemein'!$F$16+$F82,
('2.5 CAPEX'!$J85+SUM(OFFSET('2.5 CAPEX'!P85,0,-MIN(MAX($F82-1-('2.1 Kraftwerk allgemein'!$F$16-'1.1 Allgemein'!$I$22+1),0),COLUMN(B82)-1-('2.1 Kraftwerk allgemein'!$F$16-'1.1 Allgemein'!$I$22+1)),1,MIN(MAX($F82-('2.1 Kraftwerk allgemein'!$F$16-'1.1 Allgemein'!$I$22+1),1),COLUMN(B82)-('2.1 Kraftwerk allgemein'!$F$16-'1.1 Allgemein'!$I$22+1)))))/$F82,
SUM(OFFSET('2.5 CAPEX'!P85,0,-MIN($F82-1,COLUMN(B82)-1),1,MIN($F82,COLUMN(B82))))/$F82)))))))</f>
        <v/>
      </c>
      <c r="L82" s="199" t="str">
        <f ca="1">IF('2.1 Kraftwerk allgemein'!$F$15&lt;'1.1 Allgemein'!$I$22,
IF(OR(ISNUMBER($D82)=FALSE,$F82=""),"",
IF(AND('2.5 CAPEX'!$L85&lt;&gt;"x",'2.5 CAPEX'!$M85&lt;&gt;"x"),0,
IF($F82=0,0,
IF(L$4&lt;'2.1 Kraftwerk allgemein'!$F$16,0,
IF(L$4='2.1 Kraftwerk allgemein'!$F$16,'2.5 CAPEX'!$J85/$F82,
IF(L$4&lt;'2.1 Kraftwerk allgemein'!$F$16+$F82,
('2.5 CAPEX'!$J85+SUM(OFFSET('2.5 CAPEX'!Q85,0,-MIN(MAX($F82-1-('2.1 Kraftwerk allgemein'!$F$16-'2.1 Kraftwerk allgemein'!$F$15+1),0),COLUMN(C82)-1-('2.1 Kraftwerk allgemein'!$F$16-'2.1 Kraftwerk allgemein'!$F$15+1)),1,MIN(MAX($F82-('2.1 Kraftwerk allgemein'!$F$16-'2.1 Kraftwerk allgemein'!$F$15+1),1),COLUMN(C82)-('2.1 Kraftwerk allgemein'!$F$16-'2.1 Kraftwerk allgemein'!$F$15+1)))))/$F82,
SUM(OFFSET('2.5 CAPEX'!Q85,0,-MIN($F82-1,COLUMN(C82)-1),1,MIN($F82,COLUMN(C82))))/$F82)))))),
IF(OR(ISNUMBER($D82)=FALSE,$F82=""),"",
IF(AND('2.5 CAPEX'!$L85&lt;&gt;"x",'2.5 CAPEX'!$M85&lt;&gt;"x"),0,
IF($F82=0,0,
IF(L$4&lt;'2.1 Kraftwerk allgemein'!$F$16,0,
IF(L$4='2.1 Kraftwerk allgemein'!$F$16,'2.5 CAPEX'!$J85/$F82,
IF(L$4&lt;'2.1 Kraftwerk allgemein'!$F$16+$F82,
('2.5 CAPEX'!$J85+SUM(OFFSET('2.5 CAPEX'!Q85,0,-MIN(MAX($F82-1-('2.1 Kraftwerk allgemein'!$F$16-'1.1 Allgemein'!$I$22+1),0),COLUMN(C82)-1-('2.1 Kraftwerk allgemein'!$F$16-'1.1 Allgemein'!$I$22+1)),1,MIN(MAX($F82-('2.1 Kraftwerk allgemein'!$F$16-'1.1 Allgemein'!$I$22+1),1),COLUMN(C82)-('2.1 Kraftwerk allgemein'!$F$16-'1.1 Allgemein'!$I$22+1)))))/$F82,
SUM(OFFSET('2.5 CAPEX'!Q85,0,-MIN($F82-1,COLUMN(C82)-1),1,MIN($F82,COLUMN(C82))))/$F82)))))))</f>
        <v/>
      </c>
      <c r="M82" s="199" t="str">
        <f ca="1">IF('2.1 Kraftwerk allgemein'!$F$15&lt;'1.1 Allgemein'!$I$22,
IF(OR(ISNUMBER($D82)=FALSE,$F82=""),"",
IF(AND('2.5 CAPEX'!$L85&lt;&gt;"x",'2.5 CAPEX'!$M85&lt;&gt;"x"),0,
IF($F82=0,0,
IF(M$4&lt;'2.1 Kraftwerk allgemein'!$F$16,0,
IF(M$4='2.1 Kraftwerk allgemein'!$F$16,'2.5 CAPEX'!$J85/$F82,
IF(M$4&lt;'2.1 Kraftwerk allgemein'!$F$16+$F82,
('2.5 CAPEX'!$J85+SUM(OFFSET('2.5 CAPEX'!R85,0,-MIN(MAX($F82-1-('2.1 Kraftwerk allgemein'!$F$16-'2.1 Kraftwerk allgemein'!$F$15+1),0),COLUMN(D82)-1-('2.1 Kraftwerk allgemein'!$F$16-'2.1 Kraftwerk allgemein'!$F$15+1)),1,MIN(MAX($F82-('2.1 Kraftwerk allgemein'!$F$16-'2.1 Kraftwerk allgemein'!$F$15+1),1),COLUMN(D82)-('2.1 Kraftwerk allgemein'!$F$16-'2.1 Kraftwerk allgemein'!$F$15+1)))))/$F82,
SUM(OFFSET('2.5 CAPEX'!R85,0,-MIN($F82-1,COLUMN(D82)-1),1,MIN($F82,COLUMN(D82))))/$F82)))))),
IF(OR(ISNUMBER($D82)=FALSE,$F82=""),"",
IF(AND('2.5 CAPEX'!$L85&lt;&gt;"x",'2.5 CAPEX'!$M85&lt;&gt;"x"),0,
IF($F82=0,0,
IF(M$4&lt;'2.1 Kraftwerk allgemein'!$F$16,0,
IF(M$4='2.1 Kraftwerk allgemein'!$F$16,'2.5 CAPEX'!$J85/$F82,
IF(M$4&lt;'2.1 Kraftwerk allgemein'!$F$16+$F82,
('2.5 CAPEX'!$J85+SUM(OFFSET('2.5 CAPEX'!R85,0,-MIN(MAX($F82-1-('2.1 Kraftwerk allgemein'!$F$16-'1.1 Allgemein'!$I$22+1),0),COLUMN(D82)-1-('2.1 Kraftwerk allgemein'!$F$16-'1.1 Allgemein'!$I$22+1)),1,MIN(MAX($F82-('2.1 Kraftwerk allgemein'!$F$16-'1.1 Allgemein'!$I$22+1),1),COLUMN(D82)-('2.1 Kraftwerk allgemein'!$F$16-'1.1 Allgemein'!$I$22+1)))))/$F82,
SUM(OFFSET('2.5 CAPEX'!R85,0,-MIN($F82-1,COLUMN(D82)-1),1,MIN($F82,COLUMN(D82))))/$F82)))))))</f>
        <v/>
      </c>
      <c r="N82" s="199" t="str">
        <f ca="1">IF('2.1 Kraftwerk allgemein'!$F$15&lt;'1.1 Allgemein'!$I$22,
IF(OR(ISNUMBER($D82)=FALSE,$F82=""),"",
IF(AND('2.5 CAPEX'!$L85&lt;&gt;"x",'2.5 CAPEX'!$M85&lt;&gt;"x"),0,
IF($F82=0,0,
IF(N$4&lt;'2.1 Kraftwerk allgemein'!$F$16,0,
IF(N$4='2.1 Kraftwerk allgemein'!$F$16,'2.5 CAPEX'!$J85/$F82,
IF(N$4&lt;'2.1 Kraftwerk allgemein'!$F$16+$F82,
('2.5 CAPEX'!$J85+SUM(OFFSET('2.5 CAPEX'!S85,0,-MIN(MAX($F82-1-('2.1 Kraftwerk allgemein'!$F$16-'2.1 Kraftwerk allgemein'!$F$15+1),0),COLUMN(E82)-1-('2.1 Kraftwerk allgemein'!$F$16-'2.1 Kraftwerk allgemein'!$F$15+1)),1,MIN(MAX($F82-('2.1 Kraftwerk allgemein'!$F$16-'2.1 Kraftwerk allgemein'!$F$15+1),1),COLUMN(E82)-('2.1 Kraftwerk allgemein'!$F$16-'2.1 Kraftwerk allgemein'!$F$15+1)))))/$F82,
SUM(OFFSET('2.5 CAPEX'!S85,0,-MIN($F82-1,COLUMN(E82)-1),1,MIN($F82,COLUMN(E82))))/$F82)))))),
IF(OR(ISNUMBER($D82)=FALSE,$F82=""),"",
IF(AND('2.5 CAPEX'!$L85&lt;&gt;"x",'2.5 CAPEX'!$M85&lt;&gt;"x"),0,
IF($F82=0,0,
IF(N$4&lt;'2.1 Kraftwerk allgemein'!$F$16,0,
IF(N$4='2.1 Kraftwerk allgemein'!$F$16,'2.5 CAPEX'!$J85/$F82,
IF(N$4&lt;'2.1 Kraftwerk allgemein'!$F$16+$F82,
('2.5 CAPEX'!$J85+SUM(OFFSET('2.5 CAPEX'!S85,0,-MIN(MAX($F82-1-('2.1 Kraftwerk allgemein'!$F$16-'1.1 Allgemein'!$I$22+1),0),COLUMN(E82)-1-('2.1 Kraftwerk allgemein'!$F$16-'1.1 Allgemein'!$I$22+1)),1,MIN(MAX($F82-('2.1 Kraftwerk allgemein'!$F$16-'1.1 Allgemein'!$I$22+1),1),COLUMN(E82)-('2.1 Kraftwerk allgemein'!$F$16-'1.1 Allgemein'!$I$22+1)))))/$F82,
SUM(OFFSET('2.5 CAPEX'!S85,0,-MIN($F82-1,COLUMN(E82)-1),1,MIN($F82,COLUMN(E82))))/$F82)))))))</f>
        <v/>
      </c>
      <c r="O82" s="199" t="str">
        <f ca="1">IF('2.1 Kraftwerk allgemein'!$F$15&lt;'1.1 Allgemein'!$I$22,
IF(OR(ISNUMBER($D82)=FALSE,$F82=""),"",
IF(AND('2.5 CAPEX'!$L85&lt;&gt;"x",'2.5 CAPEX'!$M85&lt;&gt;"x"),0,
IF($F82=0,0,
IF(O$4&lt;'2.1 Kraftwerk allgemein'!$F$16,0,
IF(O$4='2.1 Kraftwerk allgemein'!$F$16,'2.5 CAPEX'!$J85/$F82,
IF(O$4&lt;'2.1 Kraftwerk allgemein'!$F$16+$F82,
('2.5 CAPEX'!$J85+SUM(OFFSET('2.5 CAPEX'!T85,0,-MIN(MAX($F82-1-('2.1 Kraftwerk allgemein'!$F$16-'2.1 Kraftwerk allgemein'!$F$15+1),0),COLUMN(F82)-1-('2.1 Kraftwerk allgemein'!$F$16-'2.1 Kraftwerk allgemein'!$F$15+1)),1,MIN(MAX($F82-('2.1 Kraftwerk allgemein'!$F$16-'2.1 Kraftwerk allgemein'!$F$15+1),1),COLUMN(F82)-('2.1 Kraftwerk allgemein'!$F$16-'2.1 Kraftwerk allgemein'!$F$15+1)))))/$F82,
SUM(OFFSET('2.5 CAPEX'!T85,0,-MIN($F82-1,COLUMN(F82)-1),1,MIN($F82,COLUMN(F82))))/$F82)))))),
IF(OR(ISNUMBER($D82)=FALSE,$F82=""),"",
IF(AND('2.5 CAPEX'!$L85&lt;&gt;"x",'2.5 CAPEX'!$M85&lt;&gt;"x"),0,
IF($F82=0,0,
IF(O$4&lt;'2.1 Kraftwerk allgemein'!$F$16,0,
IF(O$4='2.1 Kraftwerk allgemein'!$F$16,'2.5 CAPEX'!$J85/$F82,
IF(O$4&lt;'2.1 Kraftwerk allgemein'!$F$16+$F82,
('2.5 CAPEX'!$J85+SUM(OFFSET('2.5 CAPEX'!T85,0,-MIN(MAX($F82-1-('2.1 Kraftwerk allgemein'!$F$16-'1.1 Allgemein'!$I$22+1),0),COLUMN(F82)-1-('2.1 Kraftwerk allgemein'!$F$16-'1.1 Allgemein'!$I$22+1)),1,MIN(MAX($F82-('2.1 Kraftwerk allgemein'!$F$16-'1.1 Allgemein'!$I$22+1),1),COLUMN(F82)-('2.1 Kraftwerk allgemein'!$F$16-'1.1 Allgemein'!$I$22+1)))))/$F82,
SUM(OFFSET('2.5 CAPEX'!T85,0,-MIN($F82-1,COLUMN(F82)-1),1,MIN($F82,COLUMN(F82))))/$F82)))))))</f>
        <v/>
      </c>
      <c r="P82" s="199" t="str">
        <f ca="1">IF('2.1 Kraftwerk allgemein'!$F$15&lt;'1.1 Allgemein'!$I$22,
IF(OR(ISNUMBER($D82)=FALSE,$F82=""),"",
IF(AND('2.5 CAPEX'!$L85&lt;&gt;"x",'2.5 CAPEX'!$M85&lt;&gt;"x"),0,
IF($F82=0,0,
IF(P$4&lt;'2.1 Kraftwerk allgemein'!$F$16,0,
IF(P$4='2.1 Kraftwerk allgemein'!$F$16,'2.5 CAPEX'!$J85/$F82,
IF(P$4&lt;'2.1 Kraftwerk allgemein'!$F$16+$F82,
('2.5 CAPEX'!$J85+SUM(OFFSET('2.5 CAPEX'!U85,0,-MIN(MAX($F82-1-('2.1 Kraftwerk allgemein'!$F$16-'2.1 Kraftwerk allgemein'!$F$15+1),0),COLUMN(G82)-1-('2.1 Kraftwerk allgemein'!$F$16-'2.1 Kraftwerk allgemein'!$F$15+1)),1,MIN(MAX($F82-('2.1 Kraftwerk allgemein'!$F$16-'2.1 Kraftwerk allgemein'!$F$15+1),1),COLUMN(G82)-('2.1 Kraftwerk allgemein'!$F$16-'2.1 Kraftwerk allgemein'!$F$15+1)))))/$F82,
SUM(OFFSET('2.5 CAPEX'!U85,0,-MIN($F82-1,COLUMN(G82)-1),1,MIN($F82,COLUMN(G82))))/$F82)))))),
IF(OR(ISNUMBER($D82)=FALSE,$F82=""),"",
IF(AND('2.5 CAPEX'!$L85&lt;&gt;"x",'2.5 CAPEX'!$M85&lt;&gt;"x"),0,
IF($F82=0,0,
IF(P$4&lt;'2.1 Kraftwerk allgemein'!$F$16,0,
IF(P$4='2.1 Kraftwerk allgemein'!$F$16,'2.5 CAPEX'!$J85/$F82,
IF(P$4&lt;'2.1 Kraftwerk allgemein'!$F$16+$F82,
('2.5 CAPEX'!$J85+SUM(OFFSET('2.5 CAPEX'!U85,0,-MIN(MAX($F82-1-('2.1 Kraftwerk allgemein'!$F$16-'1.1 Allgemein'!$I$22+1),0),COLUMN(G82)-1-('2.1 Kraftwerk allgemein'!$F$16-'1.1 Allgemein'!$I$22+1)),1,MIN(MAX($F82-('2.1 Kraftwerk allgemein'!$F$16-'1.1 Allgemein'!$I$22+1),1),COLUMN(G82)-('2.1 Kraftwerk allgemein'!$F$16-'1.1 Allgemein'!$I$22+1)))))/$F82,
SUM(OFFSET('2.5 CAPEX'!U85,0,-MIN($F82-1,COLUMN(G82)-1),1,MIN($F82,COLUMN(G82))))/$F82)))))))</f>
        <v/>
      </c>
      <c r="Q82" s="199" t="str">
        <f ca="1">IF('2.1 Kraftwerk allgemein'!$F$15&lt;'1.1 Allgemein'!$I$22,
IF(OR(ISNUMBER($D82)=FALSE,$F82=""),"",
IF(AND('2.5 CAPEX'!$L85&lt;&gt;"x",'2.5 CAPEX'!$M85&lt;&gt;"x"),0,
IF($F82=0,0,
IF(Q$4&lt;'2.1 Kraftwerk allgemein'!$F$16,0,
IF(Q$4='2.1 Kraftwerk allgemein'!$F$16,'2.5 CAPEX'!$J85/$F82,
IF(Q$4&lt;'2.1 Kraftwerk allgemein'!$F$16+$F82,
('2.5 CAPEX'!$J85+SUM(OFFSET('2.5 CAPEX'!V85,0,-MIN(MAX($F82-1-('2.1 Kraftwerk allgemein'!$F$16-'2.1 Kraftwerk allgemein'!$F$15+1),0),COLUMN(H82)-1-('2.1 Kraftwerk allgemein'!$F$16-'2.1 Kraftwerk allgemein'!$F$15+1)),1,MIN(MAX($F82-('2.1 Kraftwerk allgemein'!$F$16-'2.1 Kraftwerk allgemein'!$F$15+1),1),COLUMN(H82)-('2.1 Kraftwerk allgemein'!$F$16-'2.1 Kraftwerk allgemein'!$F$15+1)))))/$F82,
SUM(OFFSET('2.5 CAPEX'!V85,0,-MIN($F82-1,COLUMN(H82)-1),1,MIN($F82,COLUMN(H82))))/$F82)))))),
IF(OR(ISNUMBER($D82)=FALSE,$F82=""),"",
IF(AND('2.5 CAPEX'!$L85&lt;&gt;"x",'2.5 CAPEX'!$M85&lt;&gt;"x"),0,
IF($F82=0,0,
IF(Q$4&lt;'2.1 Kraftwerk allgemein'!$F$16,0,
IF(Q$4='2.1 Kraftwerk allgemein'!$F$16,'2.5 CAPEX'!$J85/$F82,
IF(Q$4&lt;'2.1 Kraftwerk allgemein'!$F$16+$F82,
('2.5 CAPEX'!$J85+SUM(OFFSET('2.5 CAPEX'!V85,0,-MIN(MAX($F82-1-('2.1 Kraftwerk allgemein'!$F$16-'1.1 Allgemein'!$I$22+1),0),COLUMN(H82)-1-('2.1 Kraftwerk allgemein'!$F$16-'1.1 Allgemein'!$I$22+1)),1,MIN(MAX($F82-('2.1 Kraftwerk allgemein'!$F$16-'1.1 Allgemein'!$I$22+1),1),COLUMN(H82)-('2.1 Kraftwerk allgemein'!$F$16-'1.1 Allgemein'!$I$22+1)))))/$F82,
SUM(OFFSET('2.5 CAPEX'!V85,0,-MIN($F82-1,COLUMN(H82)-1),1,MIN($F82,COLUMN(H82))))/$F82)))))))</f>
        <v/>
      </c>
      <c r="R82" s="199" t="str">
        <f ca="1">IF('2.1 Kraftwerk allgemein'!$F$15&lt;'1.1 Allgemein'!$I$22,
IF(OR(ISNUMBER($D82)=FALSE,$F82=""),"",
IF(AND('2.5 CAPEX'!$L85&lt;&gt;"x",'2.5 CAPEX'!$M85&lt;&gt;"x"),0,
IF($F82=0,0,
IF(R$4&lt;'2.1 Kraftwerk allgemein'!$F$16,0,
IF(R$4='2.1 Kraftwerk allgemein'!$F$16,'2.5 CAPEX'!$J85/$F82,
IF(R$4&lt;'2.1 Kraftwerk allgemein'!$F$16+$F82,
('2.5 CAPEX'!$J85+SUM(OFFSET('2.5 CAPEX'!W85,0,-MIN(MAX($F82-1-('2.1 Kraftwerk allgemein'!$F$16-'2.1 Kraftwerk allgemein'!$F$15+1),0),COLUMN(I82)-1-('2.1 Kraftwerk allgemein'!$F$16-'2.1 Kraftwerk allgemein'!$F$15+1)),1,MIN(MAX($F82-('2.1 Kraftwerk allgemein'!$F$16-'2.1 Kraftwerk allgemein'!$F$15+1),1),COLUMN(I82)-('2.1 Kraftwerk allgemein'!$F$16-'2.1 Kraftwerk allgemein'!$F$15+1)))))/$F82,
SUM(OFFSET('2.5 CAPEX'!W85,0,-MIN($F82-1,COLUMN(I82)-1),1,MIN($F82,COLUMN(I82))))/$F82)))))),
IF(OR(ISNUMBER($D82)=FALSE,$F82=""),"",
IF(AND('2.5 CAPEX'!$L85&lt;&gt;"x",'2.5 CAPEX'!$M85&lt;&gt;"x"),0,
IF($F82=0,0,
IF(R$4&lt;'2.1 Kraftwerk allgemein'!$F$16,0,
IF(R$4='2.1 Kraftwerk allgemein'!$F$16,'2.5 CAPEX'!$J85/$F82,
IF(R$4&lt;'2.1 Kraftwerk allgemein'!$F$16+$F82,
('2.5 CAPEX'!$J85+SUM(OFFSET('2.5 CAPEX'!W85,0,-MIN(MAX($F82-1-('2.1 Kraftwerk allgemein'!$F$16-'1.1 Allgemein'!$I$22+1),0),COLUMN(I82)-1-('2.1 Kraftwerk allgemein'!$F$16-'1.1 Allgemein'!$I$22+1)),1,MIN(MAX($F82-('2.1 Kraftwerk allgemein'!$F$16-'1.1 Allgemein'!$I$22+1),1),COLUMN(I82)-('2.1 Kraftwerk allgemein'!$F$16-'1.1 Allgemein'!$I$22+1)))))/$F82,
SUM(OFFSET('2.5 CAPEX'!W85,0,-MIN($F82-1,COLUMN(I82)-1),1,MIN($F82,COLUMN(I82))))/$F82)))))))</f>
        <v/>
      </c>
      <c r="S82" s="199" t="str">
        <f ca="1">IF('2.1 Kraftwerk allgemein'!$F$15&lt;'1.1 Allgemein'!$I$22,
IF(OR(ISNUMBER($D82)=FALSE,$F82=""),"",
IF(AND('2.5 CAPEX'!$L85&lt;&gt;"x",'2.5 CAPEX'!$M85&lt;&gt;"x"),0,
IF($F82=0,0,
IF(S$4&lt;'2.1 Kraftwerk allgemein'!$F$16,0,
IF(S$4='2.1 Kraftwerk allgemein'!$F$16,'2.5 CAPEX'!$J85/$F82,
IF(S$4&lt;'2.1 Kraftwerk allgemein'!$F$16+$F82,
('2.5 CAPEX'!$J85+SUM(OFFSET('2.5 CAPEX'!X85,0,-MIN(MAX($F82-1-('2.1 Kraftwerk allgemein'!$F$16-'2.1 Kraftwerk allgemein'!$F$15+1),0),COLUMN(J82)-1-('2.1 Kraftwerk allgemein'!$F$16-'2.1 Kraftwerk allgemein'!$F$15+1)),1,MIN(MAX($F82-('2.1 Kraftwerk allgemein'!$F$16-'2.1 Kraftwerk allgemein'!$F$15+1),1),COLUMN(J82)-('2.1 Kraftwerk allgemein'!$F$16-'2.1 Kraftwerk allgemein'!$F$15+1)))))/$F82,
SUM(OFFSET('2.5 CAPEX'!X85,0,-MIN($F82-1,COLUMN(J82)-1),1,MIN($F82,COLUMN(J82))))/$F82)))))),
IF(OR(ISNUMBER($D82)=FALSE,$F82=""),"",
IF(AND('2.5 CAPEX'!$L85&lt;&gt;"x",'2.5 CAPEX'!$M85&lt;&gt;"x"),0,
IF($F82=0,0,
IF(S$4&lt;'2.1 Kraftwerk allgemein'!$F$16,0,
IF(S$4='2.1 Kraftwerk allgemein'!$F$16,'2.5 CAPEX'!$J85/$F82,
IF(S$4&lt;'2.1 Kraftwerk allgemein'!$F$16+$F82,
('2.5 CAPEX'!$J85+SUM(OFFSET('2.5 CAPEX'!X85,0,-MIN(MAX($F82-1-('2.1 Kraftwerk allgemein'!$F$16-'1.1 Allgemein'!$I$22+1),0),COLUMN(J82)-1-('2.1 Kraftwerk allgemein'!$F$16-'1.1 Allgemein'!$I$22+1)),1,MIN(MAX($F82-('2.1 Kraftwerk allgemein'!$F$16-'1.1 Allgemein'!$I$22+1),1),COLUMN(J82)-('2.1 Kraftwerk allgemein'!$F$16-'1.1 Allgemein'!$I$22+1)))))/$F82,
SUM(OFFSET('2.5 CAPEX'!X85,0,-MIN($F82-1,COLUMN(J82)-1),1,MIN($F82,COLUMN(J82))))/$F82)))))))</f>
        <v/>
      </c>
      <c r="T82" s="199" t="str">
        <f ca="1">IF('2.1 Kraftwerk allgemein'!$F$15&lt;'1.1 Allgemein'!$I$22,
IF(OR(ISNUMBER($D82)=FALSE,$F82=""),"",
IF(AND('2.5 CAPEX'!$L85&lt;&gt;"x",'2.5 CAPEX'!$M85&lt;&gt;"x"),0,
IF($F82=0,0,
IF(T$4&lt;'2.1 Kraftwerk allgemein'!$F$16,0,
IF(T$4='2.1 Kraftwerk allgemein'!$F$16,'2.5 CAPEX'!$J85/$F82,
IF(T$4&lt;'2.1 Kraftwerk allgemein'!$F$16+$F82,
('2.5 CAPEX'!$J85+SUM(OFFSET('2.5 CAPEX'!Y85,0,-MIN(MAX($F82-1-('2.1 Kraftwerk allgemein'!$F$16-'2.1 Kraftwerk allgemein'!$F$15+1),0),COLUMN(K82)-1-('2.1 Kraftwerk allgemein'!$F$16-'2.1 Kraftwerk allgemein'!$F$15+1)),1,MIN(MAX($F82-('2.1 Kraftwerk allgemein'!$F$16-'2.1 Kraftwerk allgemein'!$F$15+1),1),COLUMN(K82)-('2.1 Kraftwerk allgemein'!$F$16-'2.1 Kraftwerk allgemein'!$F$15+1)))))/$F82,
SUM(OFFSET('2.5 CAPEX'!Y85,0,-MIN($F82-1,COLUMN(K82)-1),1,MIN($F82,COLUMN(K82))))/$F82)))))),
IF(OR(ISNUMBER($D82)=FALSE,$F82=""),"",
IF(AND('2.5 CAPEX'!$L85&lt;&gt;"x",'2.5 CAPEX'!$M85&lt;&gt;"x"),0,
IF($F82=0,0,
IF(T$4&lt;'2.1 Kraftwerk allgemein'!$F$16,0,
IF(T$4='2.1 Kraftwerk allgemein'!$F$16,'2.5 CAPEX'!$J85/$F82,
IF(T$4&lt;'2.1 Kraftwerk allgemein'!$F$16+$F82,
('2.5 CAPEX'!$J85+SUM(OFFSET('2.5 CAPEX'!Y85,0,-MIN(MAX($F82-1-('2.1 Kraftwerk allgemein'!$F$16-'1.1 Allgemein'!$I$22+1),0),COLUMN(K82)-1-('2.1 Kraftwerk allgemein'!$F$16-'1.1 Allgemein'!$I$22+1)),1,MIN(MAX($F82-('2.1 Kraftwerk allgemein'!$F$16-'1.1 Allgemein'!$I$22+1),1),COLUMN(K82)-('2.1 Kraftwerk allgemein'!$F$16-'1.1 Allgemein'!$I$22+1)))))/$F82,
SUM(OFFSET('2.5 CAPEX'!Y85,0,-MIN($F82-1,COLUMN(K82)-1),1,MIN($F82,COLUMN(K82))))/$F82)))))))</f>
        <v/>
      </c>
      <c r="U82" s="199" t="str">
        <f ca="1">IF('2.1 Kraftwerk allgemein'!$F$15&lt;'1.1 Allgemein'!$I$22,
IF(OR(ISNUMBER($D82)=FALSE,$F82=""),"",
IF(AND('2.5 CAPEX'!$L85&lt;&gt;"x",'2.5 CAPEX'!$M85&lt;&gt;"x"),0,
IF($F82=0,0,
IF(U$4&lt;'2.1 Kraftwerk allgemein'!$F$16,0,
IF(U$4='2.1 Kraftwerk allgemein'!$F$16,'2.5 CAPEX'!$J85/$F82,
IF(U$4&lt;'2.1 Kraftwerk allgemein'!$F$16+$F82,
('2.5 CAPEX'!$J85+SUM(OFFSET('2.5 CAPEX'!Z85,0,-MIN(MAX($F82-1-('2.1 Kraftwerk allgemein'!$F$16-'2.1 Kraftwerk allgemein'!$F$15+1),0),COLUMN(L82)-1-('2.1 Kraftwerk allgemein'!$F$16-'2.1 Kraftwerk allgemein'!$F$15+1)),1,MIN(MAX($F82-('2.1 Kraftwerk allgemein'!$F$16-'2.1 Kraftwerk allgemein'!$F$15+1),1),COLUMN(L82)-('2.1 Kraftwerk allgemein'!$F$16-'2.1 Kraftwerk allgemein'!$F$15+1)))))/$F82,
SUM(OFFSET('2.5 CAPEX'!Z85,0,-MIN($F82-1,COLUMN(L82)-1),1,MIN($F82,COLUMN(L82))))/$F82)))))),
IF(OR(ISNUMBER($D82)=FALSE,$F82=""),"",
IF(AND('2.5 CAPEX'!$L85&lt;&gt;"x",'2.5 CAPEX'!$M85&lt;&gt;"x"),0,
IF($F82=0,0,
IF(U$4&lt;'2.1 Kraftwerk allgemein'!$F$16,0,
IF(U$4='2.1 Kraftwerk allgemein'!$F$16,'2.5 CAPEX'!$J85/$F82,
IF(U$4&lt;'2.1 Kraftwerk allgemein'!$F$16+$F82,
('2.5 CAPEX'!$J85+SUM(OFFSET('2.5 CAPEX'!Z85,0,-MIN(MAX($F82-1-('2.1 Kraftwerk allgemein'!$F$16-'1.1 Allgemein'!$I$22+1),0),COLUMN(L82)-1-('2.1 Kraftwerk allgemein'!$F$16-'1.1 Allgemein'!$I$22+1)),1,MIN(MAX($F82-('2.1 Kraftwerk allgemein'!$F$16-'1.1 Allgemein'!$I$22+1),1),COLUMN(L82)-('2.1 Kraftwerk allgemein'!$F$16-'1.1 Allgemein'!$I$22+1)))))/$F82,
SUM(OFFSET('2.5 CAPEX'!Z85,0,-MIN($F82-1,COLUMN(L82)-1),1,MIN($F82,COLUMN(L82))))/$F82)))))))</f>
        <v/>
      </c>
      <c r="V82" s="199" t="str">
        <f ca="1">IF('2.1 Kraftwerk allgemein'!$F$15&lt;'1.1 Allgemein'!$I$22,
IF(OR(ISNUMBER($D82)=FALSE,$F82=""),"",
IF(AND('2.5 CAPEX'!$L85&lt;&gt;"x",'2.5 CAPEX'!$M85&lt;&gt;"x"),0,
IF($F82=0,0,
IF(V$4&lt;'2.1 Kraftwerk allgemein'!$F$16,0,
IF(V$4='2.1 Kraftwerk allgemein'!$F$16,'2.5 CAPEX'!$J85/$F82,
IF(V$4&lt;'2.1 Kraftwerk allgemein'!$F$16+$F82,
('2.5 CAPEX'!$J85+SUM(OFFSET('2.5 CAPEX'!AA85,0,-MIN(MAX($F82-1-('2.1 Kraftwerk allgemein'!$F$16-'2.1 Kraftwerk allgemein'!$F$15+1),0),COLUMN(M82)-1-('2.1 Kraftwerk allgemein'!$F$16-'2.1 Kraftwerk allgemein'!$F$15+1)),1,MIN(MAX($F82-('2.1 Kraftwerk allgemein'!$F$16-'2.1 Kraftwerk allgemein'!$F$15+1),1),COLUMN(M82)-('2.1 Kraftwerk allgemein'!$F$16-'2.1 Kraftwerk allgemein'!$F$15+1)))))/$F82,
SUM(OFFSET('2.5 CAPEX'!AA85,0,-MIN($F82-1,COLUMN(M82)-1),1,MIN($F82,COLUMN(M82))))/$F82)))))),
IF(OR(ISNUMBER($D82)=FALSE,$F82=""),"",
IF(AND('2.5 CAPEX'!$L85&lt;&gt;"x",'2.5 CAPEX'!$M85&lt;&gt;"x"),0,
IF($F82=0,0,
IF(V$4&lt;'2.1 Kraftwerk allgemein'!$F$16,0,
IF(V$4='2.1 Kraftwerk allgemein'!$F$16,'2.5 CAPEX'!$J85/$F82,
IF(V$4&lt;'2.1 Kraftwerk allgemein'!$F$16+$F82,
('2.5 CAPEX'!$J85+SUM(OFFSET('2.5 CAPEX'!AA85,0,-MIN(MAX($F82-1-('2.1 Kraftwerk allgemein'!$F$16-'1.1 Allgemein'!$I$22+1),0),COLUMN(M82)-1-('2.1 Kraftwerk allgemein'!$F$16-'1.1 Allgemein'!$I$22+1)),1,MIN(MAX($F82-('2.1 Kraftwerk allgemein'!$F$16-'1.1 Allgemein'!$I$22+1),1),COLUMN(M82)-('2.1 Kraftwerk allgemein'!$F$16-'1.1 Allgemein'!$I$22+1)))))/$F82,
SUM(OFFSET('2.5 CAPEX'!AA85,0,-MIN($F82-1,COLUMN(M82)-1),1,MIN($F82,COLUMN(M82))))/$F82)))))))</f>
        <v/>
      </c>
      <c r="W82" s="199" t="str">
        <f ca="1">IF('2.1 Kraftwerk allgemein'!$F$15&lt;'1.1 Allgemein'!$I$22,
IF(OR(ISNUMBER($D82)=FALSE,$F82=""),"",
IF(AND('2.5 CAPEX'!$L85&lt;&gt;"x",'2.5 CAPEX'!$M85&lt;&gt;"x"),0,
IF($F82=0,0,
IF(W$4&lt;'2.1 Kraftwerk allgemein'!$F$16,0,
IF(W$4='2.1 Kraftwerk allgemein'!$F$16,'2.5 CAPEX'!$J85/$F82,
IF(W$4&lt;'2.1 Kraftwerk allgemein'!$F$16+$F82,
('2.5 CAPEX'!$J85+SUM(OFFSET('2.5 CAPEX'!AB85,0,-MIN(MAX($F82-1-('2.1 Kraftwerk allgemein'!$F$16-'2.1 Kraftwerk allgemein'!$F$15+1),0),COLUMN(N82)-1-('2.1 Kraftwerk allgemein'!$F$16-'2.1 Kraftwerk allgemein'!$F$15+1)),1,MIN(MAX($F82-('2.1 Kraftwerk allgemein'!$F$16-'2.1 Kraftwerk allgemein'!$F$15+1),1),COLUMN(N82)-('2.1 Kraftwerk allgemein'!$F$16-'2.1 Kraftwerk allgemein'!$F$15+1)))))/$F82,
SUM(OFFSET('2.5 CAPEX'!AB85,0,-MIN($F82-1,COLUMN(N82)-1),1,MIN($F82,COLUMN(N82))))/$F82)))))),
IF(OR(ISNUMBER($D82)=FALSE,$F82=""),"",
IF(AND('2.5 CAPEX'!$L85&lt;&gt;"x",'2.5 CAPEX'!$M85&lt;&gt;"x"),0,
IF($F82=0,0,
IF(W$4&lt;'2.1 Kraftwerk allgemein'!$F$16,0,
IF(W$4='2.1 Kraftwerk allgemein'!$F$16,'2.5 CAPEX'!$J85/$F82,
IF(W$4&lt;'2.1 Kraftwerk allgemein'!$F$16+$F82,
('2.5 CAPEX'!$J85+SUM(OFFSET('2.5 CAPEX'!AB85,0,-MIN(MAX($F82-1-('2.1 Kraftwerk allgemein'!$F$16-'1.1 Allgemein'!$I$22+1),0),COLUMN(N82)-1-('2.1 Kraftwerk allgemein'!$F$16-'1.1 Allgemein'!$I$22+1)),1,MIN(MAX($F82-('2.1 Kraftwerk allgemein'!$F$16-'1.1 Allgemein'!$I$22+1),1),COLUMN(N82)-('2.1 Kraftwerk allgemein'!$F$16-'1.1 Allgemein'!$I$22+1)))))/$F82,
SUM(OFFSET('2.5 CAPEX'!AB85,0,-MIN($F82-1,COLUMN(N82)-1),1,MIN($F82,COLUMN(N82))))/$F82)))))))</f>
        <v/>
      </c>
      <c r="X82" s="199" t="str">
        <f ca="1">IF('2.1 Kraftwerk allgemein'!$F$15&lt;'1.1 Allgemein'!$I$22,
IF(OR(ISNUMBER($D82)=FALSE,$F82=""),"",
IF(AND('2.5 CAPEX'!$L85&lt;&gt;"x",'2.5 CAPEX'!$M85&lt;&gt;"x"),0,
IF($F82=0,0,
IF(X$4&lt;'2.1 Kraftwerk allgemein'!$F$16,0,
IF(X$4='2.1 Kraftwerk allgemein'!$F$16,'2.5 CAPEX'!$J85/$F82,
IF(X$4&lt;'2.1 Kraftwerk allgemein'!$F$16+$F82,
('2.5 CAPEX'!$J85+SUM(OFFSET('2.5 CAPEX'!AC85,0,-MIN(MAX($F82-1-('2.1 Kraftwerk allgemein'!$F$16-'2.1 Kraftwerk allgemein'!$F$15+1),0),COLUMN(O82)-1-('2.1 Kraftwerk allgemein'!$F$16-'2.1 Kraftwerk allgemein'!$F$15+1)),1,MIN(MAX($F82-('2.1 Kraftwerk allgemein'!$F$16-'2.1 Kraftwerk allgemein'!$F$15+1),1),COLUMN(O82)-('2.1 Kraftwerk allgemein'!$F$16-'2.1 Kraftwerk allgemein'!$F$15+1)))))/$F82,
SUM(OFFSET('2.5 CAPEX'!AC85,0,-MIN($F82-1,COLUMN(O82)-1),1,MIN($F82,COLUMN(O82))))/$F82)))))),
IF(OR(ISNUMBER($D82)=FALSE,$F82=""),"",
IF(AND('2.5 CAPEX'!$L85&lt;&gt;"x",'2.5 CAPEX'!$M85&lt;&gt;"x"),0,
IF($F82=0,0,
IF(X$4&lt;'2.1 Kraftwerk allgemein'!$F$16,0,
IF(X$4='2.1 Kraftwerk allgemein'!$F$16,'2.5 CAPEX'!$J85/$F82,
IF(X$4&lt;'2.1 Kraftwerk allgemein'!$F$16+$F82,
('2.5 CAPEX'!$J85+SUM(OFFSET('2.5 CAPEX'!AC85,0,-MIN(MAX($F82-1-('2.1 Kraftwerk allgemein'!$F$16-'1.1 Allgemein'!$I$22+1),0),COLUMN(O82)-1-('2.1 Kraftwerk allgemein'!$F$16-'1.1 Allgemein'!$I$22+1)),1,MIN(MAX($F82-('2.1 Kraftwerk allgemein'!$F$16-'1.1 Allgemein'!$I$22+1),1),COLUMN(O82)-('2.1 Kraftwerk allgemein'!$F$16-'1.1 Allgemein'!$I$22+1)))))/$F82,
SUM(OFFSET('2.5 CAPEX'!AC85,0,-MIN($F82-1,COLUMN(O82)-1),1,MIN($F82,COLUMN(O82))))/$F82)))))))</f>
        <v/>
      </c>
      <c r="Y82" s="199" t="str">
        <f ca="1">IF('2.1 Kraftwerk allgemein'!$F$15&lt;'1.1 Allgemein'!$I$22,
IF(OR(ISNUMBER($D82)=FALSE,$F82=""),"",
IF(AND('2.5 CAPEX'!$L85&lt;&gt;"x",'2.5 CAPEX'!$M85&lt;&gt;"x"),0,
IF($F82=0,0,
IF(Y$4&lt;'2.1 Kraftwerk allgemein'!$F$16,0,
IF(Y$4='2.1 Kraftwerk allgemein'!$F$16,'2.5 CAPEX'!$J85/$F82,
IF(Y$4&lt;'2.1 Kraftwerk allgemein'!$F$16+$F82,
('2.5 CAPEX'!$J85+SUM(OFFSET('2.5 CAPEX'!AD85,0,-MIN(MAX($F82-1-('2.1 Kraftwerk allgemein'!$F$16-'2.1 Kraftwerk allgemein'!$F$15+1),0),COLUMN(P82)-1-('2.1 Kraftwerk allgemein'!$F$16-'2.1 Kraftwerk allgemein'!$F$15+1)),1,MIN(MAX($F82-('2.1 Kraftwerk allgemein'!$F$16-'2.1 Kraftwerk allgemein'!$F$15+1),1),COLUMN(P82)-('2.1 Kraftwerk allgemein'!$F$16-'2.1 Kraftwerk allgemein'!$F$15+1)))))/$F82,
SUM(OFFSET('2.5 CAPEX'!AD85,0,-MIN($F82-1,COLUMN(P82)-1),1,MIN($F82,COLUMN(P82))))/$F82)))))),
IF(OR(ISNUMBER($D82)=FALSE,$F82=""),"",
IF(AND('2.5 CAPEX'!$L85&lt;&gt;"x",'2.5 CAPEX'!$M85&lt;&gt;"x"),0,
IF($F82=0,0,
IF(Y$4&lt;'2.1 Kraftwerk allgemein'!$F$16,0,
IF(Y$4='2.1 Kraftwerk allgemein'!$F$16,'2.5 CAPEX'!$J85/$F82,
IF(Y$4&lt;'2.1 Kraftwerk allgemein'!$F$16+$F82,
('2.5 CAPEX'!$J85+SUM(OFFSET('2.5 CAPEX'!AD85,0,-MIN(MAX($F82-1-('2.1 Kraftwerk allgemein'!$F$16-'1.1 Allgemein'!$I$22+1),0),COLUMN(P82)-1-('2.1 Kraftwerk allgemein'!$F$16-'1.1 Allgemein'!$I$22+1)),1,MIN(MAX($F82-('2.1 Kraftwerk allgemein'!$F$16-'1.1 Allgemein'!$I$22+1),1),COLUMN(P82)-('2.1 Kraftwerk allgemein'!$F$16-'1.1 Allgemein'!$I$22+1)))))/$F82,
SUM(OFFSET('2.5 CAPEX'!AD85,0,-MIN($F82-1,COLUMN(P82)-1),1,MIN($F82,COLUMN(P82))))/$F82)))))))</f>
        <v/>
      </c>
      <c r="Z82" s="199" t="str">
        <f ca="1">IF('2.1 Kraftwerk allgemein'!$F$15&lt;'1.1 Allgemein'!$I$22,
IF(OR(ISNUMBER($D82)=FALSE,$F82=""),"",
IF(AND('2.5 CAPEX'!$L85&lt;&gt;"x",'2.5 CAPEX'!$M85&lt;&gt;"x"),0,
IF($F82=0,0,
IF(Z$4&lt;'2.1 Kraftwerk allgemein'!$F$16,0,
IF(Z$4='2.1 Kraftwerk allgemein'!$F$16,'2.5 CAPEX'!$J85/$F82,
IF(Z$4&lt;'2.1 Kraftwerk allgemein'!$F$16+$F82,
('2.5 CAPEX'!$J85+SUM(OFFSET('2.5 CAPEX'!AE85,0,-MIN(MAX($F82-1-('2.1 Kraftwerk allgemein'!$F$16-'2.1 Kraftwerk allgemein'!$F$15+1),0),COLUMN(Q82)-1-('2.1 Kraftwerk allgemein'!$F$16-'2.1 Kraftwerk allgemein'!$F$15+1)),1,MIN(MAX($F82-('2.1 Kraftwerk allgemein'!$F$16-'2.1 Kraftwerk allgemein'!$F$15+1),1),COLUMN(Q82)-('2.1 Kraftwerk allgemein'!$F$16-'2.1 Kraftwerk allgemein'!$F$15+1)))))/$F82,
SUM(OFFSET('2.5 CAPEX'!AE85,0,-MIN($F82-1,COLUMN(Q82)-1),1,MIN($F82,COLUMN(Q82))))/$F82)))))),
IF(OR(ISNUMBER($D82)=FALSE,$F82=""),"",
IF(AND('2.5 CAPEX'!$L85&lt;&gt;"x",'2.5 CAPEX'!$M85&lt;&gt;"x"),0,
IF($F82=0,0,
IF(Z$4&lt;'2.1 Kraftwerk allgemein'!$F$16,0,
IF(Z$4='2.1 Kraftwerk allgemein'!$F$16,'2.5 CAPEX'!$J85/$F82,
IF(Z$4&lt;'2.1 Kraftwerk allgemein'!$F$16+$F82,
('2.5 CAPEX'!$J85+SUM(OFFSET('2.5 CAPEX'!AE85,0,-MIN(MAX($F82-1-('2.1 Kraftwerk allgemein'!$F$16-'1.1 Allgemein'!$I$22+1),0),COLUMN(Q82)-1-('2.1 Kraftwerk allgemein'!$F$16-'1.1 Allgemein'!$I$22+1)),1,MIN(MAX($F82-('2.1 Kraftwerk allgemein'!$F$16-'1.1 Allgemein'!$I$22+1),1),COLUMN(Q82)-('2.1 Kraftwerk allgemein'!$F$16-'1.1 Allgemein'!$I$22+1)))))/$F82,
SUM(OFFSET('2.5 CAPEX'!AE85,0,-MIN($F82-1,COLUMN(Q82)-1),1,MIN($F82,COLUMN(Q82))))/$F82)))))))</f>
        <v/>
      </c>
      <c r="AA82" s="199" t="str">
        <f ca="1">IF('2.1 Kraftwerk allgemein'!$F$15&lt;'1.1 Allgemein'!$I$22,
IF(OR(ISNUMBER($D82)=FALSE,$F82=""),"",
IF(AND('2.5 CAPEX'!$L85&lt;&gt;"x",'2.5 CAPEX'!$M85&lt;&gt;"x"),0,
IF($F82=0,0,
IF(AA$4&lt;'2.1 Kraftwerk allgemein'!$F$16,0,
IF(AA$4='2.1 Kraftwerk allgemein'!$F$16,'2.5 CAPEX'!$J85/$F82,
IF(AA$4&lt;'2.1 Kraftwerk allgemein'!$F$16+$F82,
('2.5 CAPEX'!$J85+SUM(OFFSET('2.5 CAPEX'!AF85,0,-MIN(MAX($F82-1-('2.1 Kraftwerk allgemein'!$F$16-'2.1 Kraftwerk allgemein'!$F$15+1),0),COLUMN(R82)-1-('2.1 Kraftwerk allgemein'!$F$16-'2.1 Kraftwerk allgemein'!$F$15+1)),1,MIN(MAX($F82-('2.1 Kraftwerk allgemein'!$F$16-'2.1 Kraftwerk allgemein'!$F$15+1),1),COLUMN(R82)-('2.1 Kraftwerk allgemein'!$F$16-'2.1 Kraftwerk allgemein'!$F$15+1)))))/$F82,
SUM(OFFSET('2.5 CAPEX'!AF85,0,-MIN($F82-1,COLUMN(R82)-1),1,MIN($F82,COLUMN(R82))))/$F82)))))),
IF(OR(ISNUMBER($D82)=FALSE,$F82=""),"",
IF(AND('2.5 CAPEX'!$L85&lt;&gt;"x",'2.5 CAPEX'!$M85&lt;&gt;"x"),0,
IF($F82=0,0,
IF(AA$4&lt;'2.1 Kraftwerk allgemein'!$F$16,0,
IF(AA$4='2.1 Kraftwerk allgemein'!$F$16,'2.5 CAPEX'!$J85/$F82,
IF(AA$4&lt;'2.1 Kraftwerk allgemein'!$F$16+$F82,
('2.5 CAPEX'!$J85+SUM(OFFSET('2.5 CAPEX'!AF85,0,-MIN(MAX($F82-1-('2.1 Kraftwerk allgemein'!$F$16-'1.1 Allgemein'!$I$22+1),0),COLUMN(R82)-1-('2.1 Kraftwerk allgemein'!$F$16-'1.1 Allgemein'!$I$22+1)),1,MIN(MAX($F82-('2.1 Kraftwerk allgemein'!$F$16-'1.1 Allgemein'!$I$22+1),1),COLUMN(R82)-('2.1 Kraftwerk allgemein'!$F$16-'1.1 Allgemein'!$I$22+1)))))/$F82,
SUM(OFFSET('2.5 CAPEX'!AF85,0,-MIN($F82-1,COLUMN(R82)-1),1,MIN($F82,COLUMN(R82))))/$F82)))))))</f>
        <v/>
      </c>
      <c r="AB82" s="199" t="str">
        <f ca="1">IF('2.1 Kraftwerk allgemein'!$F$15&lt;'1.1 Allgemein'!$I$22,
IF(OR(ISNUMBER($D82)=FALSE,$F82=""),"",
IF(AND('2.5 CAPEX'!$L85&lt;&gt;"x",'2.5 CAPEX'!$M85&lt;&gt;"x"),0,
IF($F82=0,0,
IF(AB$4&lt;'2.1 Kraftwerk allgemein'!$F$16,0,
IF(AB$4='2.1 Kraftwerk allgemein'!$F$16,'2.5 CAPEX'!$J85/$F82,
IF(AB$4&lt;'2.1 Kraftwerk allgemein'!$F$16+$F82,
('2.5 CAPEX'!$J85+SUM(OFFSET('2.5 CAPEX'!AG85,0,-MIN(MAX($F82-1-('2.1 Kraftwerk allgemein'!$F$16-'2.1 Kraftwerk allgemein'!$F$15+1),0),COLUMN(S82)-1-('2.1 Kraftwerk allgemein'!$F$16-'2.1 Kraftwerk allgemein'!$F$15+1)),1,MIN(MAX($F82-('2.1 Kraftwerk allgemein'!$F$16-'2.1 Kraftwerk allgemein'!$F$15+1),1),COLUMN(S82)-('2.1 Kraftwerk allgemein'!$F$16-'2.1 Kraftwerk allgemein'!$F$15+1)))))/$F82,
SUM(OFFSET('2.5 CAPEX'!AG85,0,-MIN($F82-1,COLUMN(S82)-1),1,MIN($F82,COLUMN(S82))))/$F82)))))),
IF(OR(ISNUMBER($D82)=FALSE,$F82=""),"",
IF(AND('2.5 CAPEX'!$L85&lt;&gt;"x",'2.5 CAPEX'!$M85&lt;&gt;"x"),0,
IF($F82=0,0,
IF(AB$4&lt;'2.1 Kraftwerk allgemein'!$F$16,0,
IF(AB$4='2.1 Kraftwerk allgemein'!$F$16,'2.5 CAPEX'!$J85/$F82,
IF(AB$4&lt;'2.1 Kraftwerk allgemein'!$F$16+$F82,
('2.5 CAPEX'!$J85+SUM(OFFSET('2.5 CAPEX'!AG85,0,-MIN(MAX($F82-1-('2.1 Kraftwerk allgemein'!$F$16-'1.1 Allgemein'!$I$22+1),0),COLUMN(S82)-1-('2.1 Kraftwerk allgemein'!$F$16-'1.1 Allgemein'!$I$22+1)),1,MIN(MAX($F82-('2.1 Kraftwerk allgemein'!$F$16-'1.1 Allgemein'!$I$22+1),1),COLUMN(S82)-('2.1 Kraftwerk allgemein'!$F$16-'1.1 Allgemein'!$I$22+1)))))/$F82,
SUM(OFFSET('2.5 CAPEX'!AG85,0,-MIN($F82-1,COLUMN(S82)-1),1,MIN($F82,COLUMN(S82))))/$F82)))))))</f>
        <v/>
      </c>
      <c r="AC82" s="199" t="str">
        <f ca="1">IF('2.1 Kraftwerk allgemein'!$F$15&lt;'1.1 Allgemein'!$I$22,
IF(OR(ISNUMBER($D82)=FALSE,$F82=""),"",
IF(AND('2.5 CAPEX'!$L85&lt;&gt;"x",'2.5 CAPEX'!$M85&lt;&gt;"x"),0,
IF($F82=0,0,
IF(AC$4&lt;'2.1 Kraftwerk allgemein'!$F$16,0,
IF(AC$4='2.1 Kraftwerk allgemein'!$F$16,'2.5 CAPEX'!$J85/$F82,
IF(AC$4&lt;'2.1 Kraftwerk allgemein'!$F$16+$F82,
('2.5 CAPEX'!$J85+SUM(OFFSET('2.5 CAPEX'!AH85,0,-MIN(MAX($F82-1-('2.1 Kraftwerk allgemein'!$F$16-'2.1 Kraftwerk allgemein'!$F$15+1),0),COLUMN(T82)-1-('2.1 Kraftwerk allgemein'!$F$16-'2.1 Kraftwerk allgemein'!$F$15+1)),1,MIN(MAX($F82-('2.1 Kraftwerk allgemein'!$F$16-'2.1 Kraftwerk allgemein'!$F$15+1),1),COLUMN(T82)-('2.1 Kraftwerk allgemein'!$F$16-'2.1 Kraftwerk allgemein'!$F$15+1)))))/$F82,
SUM(OFFSET('2.5 CAPEX'!AH85,0,-MIN($F82-1,COLUMN(T82)-1),1,MIN($F82,COLUMN(T82))))/$F82)))))),
IF(OR(ISNUMBER($D82)=FALSE,$F82=""),"",
IF(AND('2.5 CAPEX'!$L85&lt;&gt;"x",'2.5 CAPEX'!$M85&lt;&gt;"x"),0,
IF($F82=0,0,
IF(AC$4&lt;'2.1 Kraftwerk allgemein'!$F$16,0,
IF(AC$4='2.1 Kraftwerk allgemein'!$F$16,'2.5 CAPEX'!$J85/$F82,
IF(AC$4&lt;'2.1 Kraftwerk allgemein'!$F$16+$F82,
('2.5 CAPEX'!$J85+SUM(OFFSET('2.5 CAPEX'!AH85,0,-MIN(MAX($F82-1-('2.1 Kraftwerk allgemein'!$F$16-'1.1 Allgemein'!$I$22+1),0),COLUMN(T82)-1-('2.1 Kraftwerk allgemein'!$F$16-'1.1 Allgemein'!$I$22+1)),1,MIN(MAX($F82-('2.1 Kraftwerk allgemein'!$F$16-'1.1 Allgemein'!$I$22+1),1),COLUMN(T82)-('2.1 Kraftwerk allgemein'!$F$16-'1.1 Allgemein'!$I$22+1)))))/$F82,
SUM(OFFSET('2.5 CAPEX'!AH85,0,-MIN($F82-1,COLUMN(T82)-1),1,MIN($F82,COLUMN(T82))))/$F82)))))))</f>
        <v/>
      </c>
      <c r="AD82" s="199" t="str">
        <f ca="1">IF('2.1 Kraftwerk allgemein'!$F$15&lt;'1.1 Allgemein'!$I$22,
IF(OR(ISNUMBER($D82)=FALSE,$F82=""),"",
IF(AND('2.5 CAPEX'!$L85&lt;&gt;"x",'2.5 CAPEX'!$M85&lt;&gt;"x"),0,
IF($F82=0,0,
IF(AD$4&lt;'2.1 Kraftwerk allgemein'!$F$16,0,
IF(AD$4='2.1 Kraftwerk allgemein'!$F$16,'2.5 CAPEX'!$J85/$F82,
IF(AD$4&lt;'2.1 Kraftwerk allgemein'!$F$16+$F82,
('2.5 CAPEX'!$J85+SUM(OFFSET('2.5 CAPEX'!AI85,0,-MIN(MAX($F82-1-('2.1 Kraftwerk allgemein'!$F$16-'2.1 Kraftwerk allgemein'!$F$15+1),0),COLUMN(U82)-1-('2.1 Kraftwerk allgemein'!$F$16-'2.1 Kraftwerk allgemein'!$F$15+1)),1,MIN(MAX($F82-('2.1 Kraftwerk allgemein'!$F$16-'2.1 Kraftwerk allgemein'!$F$15+1),1),COLUMN(U82)-('2.1 Kraftwerk allgemein'!$F$16-'2.1 Kraftwerk allgemein'!$F$15+1)))))/$F82,
SUM(OFFSET('2.5 CAPEX'!AI85,0,-MIN($F82-1,COLUMN(U82)-1),1,MIN($F82,COLUMN(U82))))/$F82)))))),
IF(OR(ISNUMBER($D82)=FALSE,$F82=""),"",
IF(AND('2.5 CAPEX'!$L85&lt;&gt;"x",'2.5 CAPEX'!$M85&lt;&gt;"x"),0,
IF($F82=0,0,
IF(AD$4&lt;'2.1 Kraftwerk allgemein'!$F$16,0,
IF(AD$4='2.1 Kraftwerk allgemein'!$F$16,'2.5 CAPEX'!$J85/$F82,
IF(AD$4&lt;'2.1 Kraftwerk allgemein'!$F$16+$F82,
('2.5 CAPEX'!$J85+SUM(OFFSET('2.5 CAPEX'!AI85,0,-MIN(MAX($F82-1-('2.1 Kraftwerk allgemein'!$F$16-'1.1 Allgemein'!$I$22+1),0),COLUMN(U82)-1-('2.1 Kraftwerk allgemein'!$F$16-'1.1 Allgemein'!$I$22+1)),1,MIN(MAX($F82-('2.1 Kraftwerk allgemein'!$F$16-'1.1 Allgemein'!$I$22+1),1),COLUMN(U82)-('2.1 Kraftwerk allgemein'!$F$16-'1.1 Allgemein'!$I$22+1)))))/$F82,
SUM(OFFSET('2.5 CAPEX'!AI85,0,-MIN($F82-1,COLUMN(U82)-1),1,MIN($F82,COLUMN(U82))))/$F82)))))))</f>
        <v/>
      </c>
      <c r="AE82" s="199" t="str">
        <f ca="1">IF('2.1 Kraftwerk allgemein'!$F$15&lt;'1.1 Allgemein'!$I$22,
IF(OR(ISNUMBER($D82)=FALSE,$F82=""),"",
IF(AND('2.5 CAPEX'!$L85&lt;&gt;"x",'2.5 CAPEX'!$M85&lt;&gt;"x"),0,
IF($F82=0,0,
IF(AE$4&lt;'2.1 Kraftwerk allgemein'!$F$16,0,
IF(AE$4='2.1 Kraftwerk allgemein'!$F$16,'2.5 CAPEX'!$J85/$F82,
IF(AE$4&lt;'2.1 Kraftwerk allgemein'!$F$16+$F82,
('2.5 CAPEX'!$J85+SUM(OFFSET('2.5 CAPEX'!AJ85,0,-MIN(MAX($F82-1-('2.1 Kraftwerk allgemein'!$F$16-'2.1 Kraftwerk allgemein'!$F$15+1),0),COLUMN(V82)-1-('2.1 Kraftwerk allgemein'!$F$16-'2.1 Kraftwerk allgemein'!$F$15+1)),1,MIN(MAX($F82-('2.1 Kraftwerk allgemein'!$F$16-'2.1 Kraftwerk allgemein'!$F$15+1),1),COLUMN(V82)-('2.1 Kraftwerk allgemein'!$F$16-'2.1 Kraftwerk allgemein'!$F$15+1)))))/$F82,
SUM(OFFSET('2.5 CAPEX'!AJ85,0,-MIN($F82-1,COLUMN(V82)-1),1,MIN($F82,COLUMN(V82))))/$F82)))))),
IF(OR(ISNUMBER($D82)=FALSE,$F82=""),"",
IF(AND('2.5 CAPEX'!$L85&lt;&gt;"x",'2.5 CAPEX'!$M85&lt;&gt;"x"),0,
IF($F82=0,0,
IF(AE$4&lt;'2.1 Kraftwerk allgemein'!$F$16,0,
IF(AE$4='2.1 Kraftwerk allgemein'!$F$16,'2.5 CAPEX'!$J85/$F82,
IF(AE$4&lt;'2.1 Kraftwerk allgemein'!$F$16+$F82,
('2.5 CAPEX'!$J85+SUM(OFFSET('2.5 CAPEX'!AJ85,0,-MIN(MAX($F82-1-('2.1 Kraftwerk allgemein'!$F$16-'1.1 Allgemein'!$I$22+1),0),COLUMN(V82)-1-('2.1 Kraftwerk allgemein'!$F$16-'1.1 Allgemein'!$I$22+1)),1,MIN(MAX($F82-('2.1 Kraftwerk allgemein'!$F$16-'1.1 Allgemein'!$I$22+1),1),COLUMN(V82)-('2.1 Kraftwerk allgemein'!$F$16-'1.1 Allgemein'!$I$22+1)))))/$F82,
SUM(OFFSET('2.5 CAPEX'!AJ85,0,-MIN($F82-1,COLUMN(V82)-1),1,MIN($F82,COLUMN(V82))))/$F82)))))))</f>
        <v/>
      </c>
      <c r="AF82" s="199" t="str">
        <f ca="1">IF('2.1 Kraftwerk allgemein'!$F$15&lt;'1.1 Allgemein'!$I$22,
IF(OR(ISNUMBER($D82)=FALSE,$F82=""),"",
IF(AND('2.5 CAPEX'!$L85&lt;&gt;"x",'2.5 CAPEX'!$M85&lt;&gt;"x"),0,
IF($F82=0,0,
IF(AF$4&lt;'2.1 Kraftwerk allgemein'!$F$16,0,
IF(AF$4='2.1 Kraftwerk allgemein'!$F$16,'2.5 CAPEX'!$J85/$F82,
IF(AF$4&lt;'2.1 Kraftwerk allgemein'!$F$16+$F82,
('2.5 CAPEX'!$J85+SUM(OFFSET('2.5 CAPEX'!AK85,0,-MIN(MAX($F82-1-('2.1 Kraftwerk allgemein'!$F$16-'2.1 Kraftwerk allgemein'!$F$15+1),0),COLUMN(W82)-1-('2.1 Kraftwerk allgemein'!$F$16-'2.1 Kraftwerk allgemein'!$F$15+1)),1,MIN(MAX($F82-('2.1 Kraftwerk allgemein'!$F$16-'2.1 Kraftwerk allgemein'!$F$15+1),1),COLUMN(W82)-('2.1 Kraftwerk allgemein'!$F$16-'2.1 Kraftwerk allgemein'!$F$15+1)))))/$F82,
SUM(OFFSET('2.5 CAPEX'!AK85,0,-MIN($F82-1,COLUMN(W82)-1),1,MIN($F82,COLUMN(W82))))/$F82)))))),
IF(OR(ISNUMBER($D82)=FALSE,$F82=""),"",
IF(AND('2.5 CAPEX'!$L85&lt;&gt;"x",'2.5 CAPEX'!$M85&lt;&gt;"x"),0,
IF($F82=0,0,
IF(AF$4&lt;'2.1 Kraftwerk allgemein'!$F$16,0,
IF(AF$4='2.1 Kraftwerk allgemein'!$F$16,'2.5 CAPEX'!$J85/$F82,
IF(AF$4&lt;'2.1 Kraftwerk allgemein'!$F$16+$F82,
('2.5 CAPEX'!$J85+SUM(OFFSET('2.5 CAPEX'!AK85,0,-MIN(MAX($F82-1-('2.1 Kraftwerk allgemein'!$F$16-'1.1 Allgemein'!$I$22+1),0),COLUMN(W82)-1-('2.1 Kraftwerk allgemein'!$F$16-'1.1 Allgemein'!$I$22+1)),1,MIN(MAX($F82-('2.1 Kraftwerk allgemein'!$F$16-'1.1 Allgemein'!$I$22+1),1),COLUMN(W82)-('2.1 Kraftwerk allgemein'!$F$16-'1.1 Allgemein'!$I$22+1)))))/$F82,
SUM(OFFSET('2.5 CAPEX'!AK85,0,-MIN($F82-1,COLUMN(W82)-1),1,MIN($F82,COLUMN(W82))))/$F82)))))))</f>
        <v/>
      </c>
      <c r="AG82" s="199" t="str">
        <f ca="1">IF('2.1 Kraftwerk allgemein'!$F$15&lt;'1.1 Allgemein'!$I$22,
IF(OR(ISNUMBER($D82)=FALSE,$F82=""),"",
IF(AND('2.5 CAPEX'!$L85&lt;&gt;"x",'2.5 CAPEX'!$M85&lt;&gt;"x"),0,
IF($F82=0,0,
IF(AG$4&lt;'2.1 Kraftwerk allgemein'!$F$16,0,
IF(AG$4='2.1 Kraftwerk allgemein'!$F$16,'2.5 CAPEX'!$J85/$F82,
IF(AG$4&lt;'2.1 Kraftwerk allgemein'!$F$16+$F82,
('2.5 CAPEX'!$J85+SUM(OFFSET('2.5 CAPEX'!AL85,0,-MIN(MAX($F82-1-('2.1 Kraftwerk allgemein'!$F$16-'2.1 Kraftwerk allgemein'!$F$15+1),0),COLUMN(X82)-1-('2.1 Kraftwerk allgemein'!$F$16-'2.1 Kraftwerk allgemein'!$F$15+1)),1,MIN(MAX($F82-('2.1 Kraftwerk allgemein'!$F$16-'2.1 Kraftwerk allgemein'!$F$15+1),1),COLUMN(X82)-('2.1 Kraftwerk allgemein'!$F$16-'2.1 Kraftwerk allgemein'!$F$15+1)))))/$F82,
SUM(OFFSET('2.5 CAPEX'!AL85,0,-MIN($F82-1,COLUMN(X82)-1),1,MIN($F82,COLUMN(X82))))/$F82)))))),
IF(OR(ISNUMBER($D82)=FALSE,$F82=""),"",
IF(AND('2.5 CAPEX'!$L85&lt;&gt;"x",'2.5 CAPEX'!$M85&lt;&gt;"x"),0,
IF($F82=0,0,
IF(AG$4&lt;'2.1 Kraftwerk allgemein'!$F$16,0,
IF(AG$4='2.1 Kraftwerk allgemein'!$F$16,'2.5 CAPEX'!$J85/$F82,
IF(AG$4&lt;'2.1 Kraftwerk allgemein'!$F$16+$F82,
('2.5 CAPEX'!$J85+SUM(OFFSET('2.5 CAPEX'!AL85,0,-MIN(MAX($F82-1-('2.1 Kraftwerk allgemein'!$F$16-'1.1 Allgemein'!$I$22+1),0),COLUMN(X82)-1-('2.1 Kraftwerk allgemein'!$F$16-'1.1 Allgemein'!$I$22+1)),1,MIN(MAX($F82-('2.1 Kraftwerk allgemein'!$F$16-'1.1 Allgemein'!$I$22+1),1),COLUMN(X82)-('2.1 Kraftwerk allgemein'!$F$16-'1.1 Allgemein'!$I$22+1)))))/$F82,
SUM(OFFSET('2.5 CAPEX'!AL85,0,-MIN($F82-1,COLUMN(X82)-1),1,MIN($F82,COLUMN(X82))))/$F82)))))))</f>
        <v/>
      </c>
      <c r="AH82" s="199" t="str">
        <f ca="1">IF('2.1 Kraftwerk allgemein'!$F$15&lt;'1.1 Allgemein'!$I$22,
IF(OR(ISNUMBER($D82)=FALSE,$F82=""),"",
IF(AND('2.5 CAPEX'!$L85&lt;&gt;"x",'2.5 CAPEX'!$M85&lt;&gt;"x"),0,
IF($F82=0,0,
IF(AH$4&lt;'2.1 Kraftwerk allgemein'!$F$16,0,
IF(AH$4='2.1 Kraftwerk allgemein'!$F$16,'2.5 CAPEX'!$J85/$F82,
IF(AH$4&lt;'2.1 Kraftwerk allgemein'!$F$16+$F82,
('2.5 CAPEX'!$J85+SUM(OFFSET('2.5 CAPEX'!AM85,0,-MIN(MAX($F82-1-('2.1 Kraftwerk allgemein'!$F$16-'2.1 Kraftwerk allgemein'!$F$15+1),0),COLUMN(Y82)-1-('2.1 Kraftwerk allgemein'!$F$16-'2.1 Kraftwerk allgemein'!$F$15+1)),1,MIN(MAX($F82-('2.1 Kraftwerk allgemein'!$F$16-'2.1 Kraftwerk allgemein'!$F$15+1),1),COLUMN(Y82)-('2.1 Kraftwerk allgemein'!$F$16-'2.1 Kraftwerk allgemein'!$F$15+1)))))/$F82,
SUM(OFFSET('2.5 CAPEX'!AM85,0,-MIN($F82-1,COLUMN(Y82)-1),1,MIN($F82,COLUMN(Y82))))/$F82)))))),
IF(OR(ISNUMBER($D82)=FALSE,$F82=""),"",
IF(AND('2.5 CAPEX'!$L85&lt;&gt;"x",'2.5 CAPEX'!$M85&lt;&gt;"x"),0,
IF($F82=0,0,
IF(AH$4&lt;'2.1 Kraftwerk allgemein'!$F$16,0,
IF(AH$4='2.1 Kraftwerk allgemein'!$F$16,'2.5 CAPEX'!$J85/$F82,
IF(AH$4&lt;'2.1 Kraftwerk allgemein'!$F$16+$F82,
('2.5 CAPEX'!$J85+SUM(OFFSET('2.5 CAPEX'!AM85,0,-MIN(MAX($F82-1-('2.1 Kraftwerk allgemein'!$F$16-'1.1 Allgemein'!$I$22+1),0),COLUMN(Y82)-1-('2.1 Kraftwerk allgemein'!$F$16-'1.1 Allgemein'!$I$22+1)),1,MIN(MAX($F82-('2.1 Kraftwerk allgemein'!$F$16-'1.1 Allgemein'!$I$22+1),1),COLUMN(Y82)-('2.1 Kraftwerk allgemein'!$F$16-'1.1 Allgemein'!$I$22+1)))))/$F82,
SUM(OFFSET('2.5 CAPEX'!AM85,0,-MIN($F82-1,COLUMN(Y82)-1),1,MIN($F82,COLUMN(Y82))))/$F82)))))))</f>
        <v/>
      </c>
      <c r="AI82" s="199" t="str">
        <f ca="1">IF('2.1 Kraftwerk allgemein'!$F$15&lt;'1.1 Allgemein'!$I$22,
IF(OR(ISNUMBER($D82)=FALSE,$F82=""),"",
IF(AND('2.5 CAPEX'!$L85&lt;&gt;"x",'2.5 CAPEX'!$M85&lt;&gt;"x"),0,
IF($F82=0,0,
IF(AI$4&lt;'2.1 Kraftwerk allgemein'!$F$16,0,
IF(AI$4='2.1 Kraftwerk allgemein'!$F$16,'2.5 CAPEX'!$J85/$F82,
IF(AI$4&lt;'2.1 Kraftwerk allgemein'!$F$16+$F82,
('2.5 CAPEX'!$J85+SUM(OFFSET('2.5 CAPEX'!AN85,0,-MIN(MAX($F82-1-('2.1 Kraftwerk allgemein'!$F$16-'2.1 Kraftwerk allgemein'!$F$15+1),0),COLUMN(Z82)-1-('2.1 Kraftwerk allgemein'!$F$16-'2.1 Kraftwerk allgemein'!$F$15+1)),1,MIN(MAX($F82-('2.1 Kraftwerk allgemein'!$F$16-'2.1 Kraftwerk allgemein'!$F$15+1),1),COLUMN(Z82)-('2.1 Kraftwerk allgemein'!$F$16-'2.1 Kraftwerk allgemein'!$F$15+1)))))/$F82,
SUM(OFFSET('2.5 CAPEX'!AN85,0,-MIN($F82-1,COLUMN(Z82)-1),1,MIN($F82,COLUMN(Z82))))/$F82)))))),
IF(OR(ISNUMBER($D82)=FALSE,$F82=""),"",
IF(AND('2.5 CAPEX'!$L85&lt;&gt;"x",'2.5 CAPEX'!$M85&lt;&gt;"x"),0,
IF($F82=0,0,
IF(AI$4&lt;'2.1 Kraftwerk allgemein'!$F$16,0,
IF(AI$4='2.1 Kraftwerk allgemein'!$F$16,'2.5 CAPEX'!$J85/$F82,
IF(AI$4&lt;'2.1 Kraftwerk allgemein'!$F$16+$F82,
('2.5 CAPEX'!$J85+SUM(OFFSET('2.5 CAPEX'!AN85,0,-MIN(MAX($F82-1-('2.1 Kraftwerk allgemein'!$F$16-'1.1 Allgemein'!$I$22+1),0),COLUMN(Z82)-1-('2.1 Kraftwerk allgemein'!$F$16-'1.1 Allgemein'!$I$22+1)),1,MIN(MAX($F82-('2.1 Kraftwerk allgemein'!$F$16-'1.1 Allgemein'!$I$22+1),1),COLUMN(Z82)-('2.1 Kraftwerk allgemein'!$F$16-'1.1 Allgemein'!$I$22+1)))))/$F82,
SUM(OFFSET('2.5 CAPEX'!AN85,0,-MIN($F82-1,COLUMN(Z82)-1),1,MIN($F82,COLUMN(Z82))))/$F82)))))))</f>
        <v/>
      </c>
      <c r="AJ82" s="199" t="str">
        <f ca="1">IF('2.1 Kraftwerk allgemein'!$F$15&lt;'1.1 Allgemein'!$I$22,
IF(OR(ISNUMBER($D82)=FALSE,$F82=""),"",
IF(AND('2.5 CAPEX'!$L85&lt;&gt;"x",'2.5 CAPEX'!$M85&lt;&gt;"x"),0,
IF($F82=0,0,
IF(AJ$4&lt;'2.1 Kraftwerk allgemein'!$F$16,0,
IF(AJ$4='2.1 Kraftwerk allgemein'!$F$16,'2.5 CAPEX'!$J85/$F82,
IF(AJ$4&lt;'2.1 Kraftwerk allgemein'!$F$16+$F82,
('2.5 CAPEX'!$J85+SUM(OFFSET('2.5 CAPEX'!AO85,0,-MIN(MAX($F82-1-('2.1 Kraftwerk allgemein'!$F$16-'2.1 Kraftwerk allgemein'!$F$15+1),0),COLUMN(AA82)-1-('2.1 Kraftwerk allgemein'!$F$16-'2.1 Kraftwerk allgemein'!$F$15+1)),1,MIN(MAX($F82-('2.1 Kraftwerk allgemein'!$F$16-'2.1 Kraftwerk allgemein'!$F$15+1),1),COLUMN(AA82)-('2.1 Kraftwerk allgemein'!$F$16-'2.1 Kraftwerk allgemein'!$F$15+1)))))/$F82,
SUM(OFFSET('2.5 CAPEX'!AO85,0,-MIN($F82-1,COLUMN(AA82)-1),1,MIN($F82,COLUMN(AA82))))/$F82)))))),
IF(OR(ISNUMBER($D82)=FALSE,$F82=""),"",
IF(AND('2.5 CAPEX'!$L85&lt;&gt;"x",'2.5 CAPEX'!$M85&lt;&gt;"x"),0,
IF($F82=0,0,
IF(AJ$4&lt;'2.1 Kraftwerk allgemein'!$F$16,0,
IF(AJ$4='2.1 Kraftwerk allgemein'!$F$16,'2.5 CAPEX'!$J85/$F82,
IF(AJ$4&lt;'2.1 Kraftwerk allgemein'!$F$16+$F82,
('2.5 CAPEX'!$J85+SUM(OFFSET('2.5 CAPEX'!AO85,0,-MIN(MAX($F82-1-('2.1 Kraftwerk allgemein'!$F$16-'1.1 Allgemein'!$I$22+1),0),COLUMN(AA82)-1-('2.1 Kraftwerk allgemein'!$F$16-'1.1 Allgemein'!$I$22+1)),1,MIN(MAX($F82-('2.1 Kraftwerk allgemein'!$F$16-'1.1 Allgemein'!$I$22+1),1),COLUMN(AA82)-('2.1 Kraftwerk allgemein'!$F$16-'1.1 Allgemein'!$I$22+1)))))/$F82,
SUM(OFFSET('2.5 CAPEX'!AO85,0,-MIN($F82-1,COLUMN(AA82)-1),1,MIN($F82,COLUMN(AA82))))/$F82)))))))</f>
        <v/>
      </c>
      <c r="AK82" s="199" t="str">
        <f ca="1">IF('2.1 Kraftwerk allgemein'!$F$15&lt;'1.1 Allgemein'!$I$22,
IF(OR(ISNUMBER($D82)=FALSE,$F82=""),"",
IF(AND('2.5 CAPEX'!$L85&lt;&gt;"x",'2.5 CAPEX'!$M85&lt;&gt;"x"),0,
IF($F82=0,0,
IF(AK$4&lt;'2.1 Kraftwerk allgemein'!$F$16,0,
IF(AK$4='2.1 Kraftwerk allgemein'!$F$16,'2.5 CAPEX'!$J85/$F82,
IF(AK$4&lt;'2.1 Kraftwerk allgemein'!$F$16+$F82,
('2.5 CAPEX'!$J85+SUM(OFFSET('2.5 CAPEX'!AP85,0,-MIN(MAX($F82-1-('2.1 Kraftwerk allgemein'!$F$16-'2.1 Kraftwerk allgemein'!$F$15+1),0),COLUMN(AB82)-1-('2.1 Kraftwerk allgemein'!$F$16-'2.1 Kraftwerk allgemein'!$F$15+1)),1,MIN(MAX($F82-('2.1 Kraftwerk allgemein'!$F$16-'2.1 Kraftwerk allgemein'!$F$15+1),1),COLUMN(AB82)-('2.1 Kraftwerk allgemein'!$F$16-'2.1 Kraftwerk allgemein'!$F$15+1)))))/$F82,
SUM(OFFSET('2.5 CAPEX'!AP85,0,-MIN($F82-1,COLUMN(AB82)-1),1,MIN($F82,COLUMN(AB82))))/$F82)))))),
IF(OR(ISNUMBER($D82)=FALSE,$F82=""),"",
IF(AND('2.5 CAPEX'!$L85&lt;&gt;"x",'2.5 CAPEX'!$M85&lt;&gt;"x"),0,
IF($F82=0,0,
IF(AK$4&lt;'2.1 Kraftwerk allgemein'!$F$16,0,
IF(AK$4='2.1 Kraftwerk allgemein'!$F$16,'2.5 CAPEX'!$J85/$F82,
IF(AK$4&lt;'2.1 Kraftwerk allgemein'!$F$16+$F82,
('2.5 CAPEX'!$J85+SUM(OFFSET('2.5 CAPEX'!AP85,0,-MIN(MAX($F82-1-('2.1 Kraftwerk allgemein'!$F$16-'1.1 Allgemein'!$I$22+1),0),COLUMN(AB82)-1-('2.1 Kraftwerk allgemein'!$F$16-'1.1 Allgemein'!$I$22+1)),1,MIN(MAX($F82-('2.1 Kraftwerk allgemein'!$F$16-'1.1 Allgemein'!$I$22+1),1),COLUMN(AB82)-('2.1 Kraftwerk allgemein'!$F$16-'1.1 Allgemein'!$I$22+1)))))/$F82,
SUM(OFFSET('2.5 CAPEX'!AP85,0,-MIN($F82-1,COLUMN(AB82)-1),1,MIN($F82,COLUMN(AB82))))/$F82)))))))</f>
        <v/>
      </c>
      <c r="AL82" s="199" t="str">
        <f ca="1">IF('2.1 Kraftwerk allgemein'!$F$15&lt;'1.1 Allgemein'!$I$22,
IF(OR(ISNUMBER($D82)=FALSE,$F82=""),"",
IF(AND('2.5 CAPEX'!$L85&lt;&gt;"x",'2.5 CAPEX'!$M85&lt;&gt;"x"),0,
IF($F82=0,0,
IF(AL$4&lt;'2.1 Kraftwerk allgemein'!$F$16,0,
IF(AL$4='2.1 Kraftwerk allgemein'!$F$16,'2.5 CAPEX'!$J85/$F82,
IF(AL$4&lt;'2.1 Kraftwerk allgemein'!$F$16+$F82,
('2.5 CAPEX'!$J85+SUM(OFFSET('2.5 CAPEX'!AQ85,0,-MIN(MAX($F82-1-('2.1 Kraftwerk allgemein'!$F$16-'2.1 Kraftwerk allgemein'!$F$15+1),0),COLUMN(AC82)-1-('2.1 Kraftwerk allgemein'!$F$16-'2.1 Kraftwerk allgemein'!$F$15+1)),1,MIN(MAX($F82-('2.1 Kraftwerk allgemein'!$F$16-'2.1 Kraftwerk allgemein'!$F$15+1),1),COLUMN(AC82)-('2.1 Kraftwerk allgemein'!$F$16-'2.1 Kraftwerk allgemein'!$F$15+1)))))/$F82,
SUM(OFFSET('2.5 CAPEX'!AQ85,0,-MIN($F82-1,COLUMN(AC82)-1),1,MIN($F82,COLUMN(AC82))))/$F82)))))),
IF(OR(ISNUMBER($D82)=FALSE,$F82=""),"",
IF(AND('2.5 CAPEX'!$L85&lt;&gt;"x",'2.5 CAPEX'!$M85&lt;&gt;"x"),0,
IF($F82=0,0,
IF(AL$4&lt;'2.1 Kraftwerk allgemein'!$F$16,0,
IF(AL$4='2.1 Kraftwerk allgemein'!$F$16,'2.5 CAPEX'!$J85/$F82,
IF(AL$4&lt;'2.1 Kraftwerk allgemein'!$F$16+$F82,
('2.5 CAPEX'!$J85+SUM(OFFSET('2.5 CAPEX'!AQ85,0,-MIN(MAX($F82-1-('2.1 Kraftwerk allgemein'!$F$16-'1.1 Allgemein'!$I$22+1),0),COLUMN(AC82)-1-('2.1 Kraftwerk allgemein'!$F$16-'1.1 Allgemein'!$I$22+1)),1,MIN(MAX($F82-('2.1 Kraftwerk allgemein'!$F$16-'1.1 Allgemein'!$I$22+1),1),COLUMN(AC82)-('2.1 Kraftwerk allgemein'!$F$16-'1.1 Allgemein'!$I$22+1)))))/$F82,
SUM(OFFSET('2.5 CAPEX'!AQ85,0,-MIN($F82-1,COLUMN(AC82)-1),1,MIN($F82,COLUMN(AC82))))/$F82)))))))</f>
        <v/>
      </c>
      <c r="AM82" s="199" t="str">
        <f ca="1">IF('2.1 Kraftwerk allgemein'!$F$15&lt;'1.1 Allgemein'!$I$22,
IF(OR(ISNUMBER($D82)=FALSE,$F82=""),"",
IF(AND('2.5 CAPEX'!$L85&lt;&gt;"x",'2.5 CAPEX'!$M85&lt;&gt;"x"),0,
IF($F82=0,0,
IF(AM$4&lt;'2.1 Kraftwerk allgemein'!$F$16,0,
IF(AM$4='2.1 Kraftwerk allgemein'!$F$16,'2.5 CAPEX'!$J85/$F82,
IF(AM$4&lt;'2.1 Kraftwerk allgemein'!$F$16+$F82,
('2.5 CAPEX'!$J85+SUM(OFFSET('2.5 CAPEX'!AR85,0,-MIN(MAX($F82-1-('2.1 Kraftwerk allgemein'!$F$16-'2.1 Kraftwerk allgemein'!$F$15+1),0),COLUMN(AD82)-1-('2.1 Kraftwerk allgemein'!$F$16-'2.1 Kraftwerk allgemein'!$F$15+1)),1,MIN(MAX($F82-('2.1 Kraftwerk allgemein'!$F$16-'2.1 Kraftwerk allgemein'!$F$15+1),1),COLUMN(AD82)-('2.1 Kraftwerk allgemein'!$F$16-'2.1 Kraftwerk allgemein'!$F$15+1)))))/$F82,
SUM(OFFSET('2.5 CAPEX'!AR85,0,-MIN($F82-1,COLUMN(AD82)-1),1,MIN($F82,COLUMN(AD82))))/$F82)))))),
IF(OR(ISNUMBER($D82)=FALSE,$F82=""),"",
IF(AND('2.5 CAPEX'!$L85&lt;&gt;"x",'2.5 CAPEX'!$M85&lt;&gt;"x"),0,
IF($F82=0,0,
IF(AM$4&lt;'2.1 Kraftwerk allgemein'!$F$16,0,
IF(AM$4='2.1 Kraftwerk allgemein'!$F$16,'2.5 CAPEX'!$J85/$F82,
IF(AM$4&lt;'2.1 Kraftwerk allgemein'!$F$16+$F82,
('2.5 CAPEX'!$J85+SUM(OFFSET('2.5 CAPEX'!AR85,0,-MIN(MAX($F82-1-('2.1 Kraftwerk allgemein'!$F$16-'1.1 Allgemein'!$I$22+1),0),COLUMN(AD82)-1-('2.1 Kraftwerk allgemein'!$F$16-'1.1 Allgemein'!$I$22+1)),1,MIN(MAX($F82-('2.1 Kraftwerk allgemein'!$F$16-'1.1 Allgemein'!$I$22+1),1),COLUMN(AD82)-('2.1 Kraftwerk allgemein'!$F$16-'1.1 Allgemein'!$I$22+1)))))/$F82,
SUM(OFFSET('2.5 CAPEX'!AR85,0,-MIN($F82-1,COLUMN(AD82)-1),1,MIN($F82,COLUMN(AD82))))/$F82)))))))</f>
        <v/>
      </c>
      <c r="AN82" s="199" t="str">
        <f ca="1">IF('2.1 Kraftwerk allgemein'!$F$15&lt;'1.1 Allgemein'!$I$22,
IF(OR(ISNUMBER($D82)=FALSE,$F82=""),"",
IF(AND('2.5 CAPEX'!$L85&lt;&gt;"x",'2.5 CAPEX'!$M85&lt;&gt;"x"),0,
IF($F82=0,0,
IF(AN$4&lt;'2.1 Kraftwerk allgemein'!$F$16,0,
IF(AN$4='2.1 Kraftwerk allgemein'!$F$16,'2.5 CAPEX'!$J85/$F82,
IF(AN$4&lt;'2.1 Kraftwerk allgemein'!$F$16+$F82,
('2.5 CAPEX'!$J85+SUM(OFFSET('2.5 CAPEX'!AS85,0,-MIN(MAX($F82-1-('2.1 Kraftwerk allgemein'!$F$16-'2.1 Kraftwerk allgemein'!$F$15+1),0),COLUMN(AE82)-1-('2.1 Kraftwerk allgemein'!$F$16-'2.1 Kraftwerk allgemein'!$F$15+1)),1,MIN(MAX($F82-('2.1 Kraftwerk allgemein'!$F$16-'2.1 Kraftwerk allgemein'!$F$15+1),1),COLUMN(AE82)-('2.1 Kraftwerk allgemein'!$F$16-'2.1 Kraftwerk allgemein'!$F$15+1)))))/$F82,
SUM(OFFSET('2.5 CAPEX'!AS85,0,-MIN($F82-1,COLUMN(AE82)-1),1,MIN($F82,COLUMN(AE82))))/$F82)))))),
IF(OR(ISNUMBER($D82)=FALSE,$F82=""),"",
IF(AND('2.5 CAPEX'!$L85&lt;&gt;"x",'2.5 CAPEX'!$M85&lt;&gt;"x"),0,
IF($F82=0,0,
IF(AN$4&lt;'2.1 Kraftwerk allgemein'!$F$16,0,
IF(AN$4='2.1 Kraftwerk allgemein'!$F$16,'2.5 CAPEX'!$J85/$F82,
IF(AN$4&lt;'2.1 Kraftwerk allgemein'!$F$16+$F82,
('2.5 CAPEX'!$J85+SUM(OFFSET('2.5 CAPEX'!AS85,0,-MIN(MAX($F82-1-('2.1 Kraftwerk allgemein'!$F$16-'1.1 Allgemein'!$I$22+1),0),COLUMN(AE82)-1-('2.1 Kraftwerk allgemein'!$F$16-'1.1 Allgemein'!$I$22+1)),1,MIN(MAX($F82-('2.1 Kraftwerk allgemein'!$F$16-'1.1 Allgemein'!$I$22+1),1),COLUMN(AE82)-('2.1 Kraftwerk allgemein'!$F$16-'1.1 Allgemein'!$I$22+1)))))/$F82,
SUM(OFFSET('2.5 CAPEX'!AS85,0,-MIN($F82-1,COLUMN(AE82)-1),1,MIN($F82,COLUMN(AE82))))/$F82)))))))</f>
        <v/>
      </c>
      <c r="AO82" s="199" t="str">
        <f ca="1">IF('2.1 Kraftwerk allgemein'!$F$15&lt;'1.1 Allgemein'!$I$22,
IF(OR(ISNUMBER($D82)=FALSE,$F82=""),"",
IF(AND('2.5 CAPEX'!$L85&lt;&gt;"x",'2.5 CAPEX'!$M85&lt;&gt;"x"),0,
IF($F82=0,0,
IF(AO$4&lt;'2.1 Kraftwerk allgemein'!$F$16,0,
IF(AO$4='2.1 Kraftwerk allgemein'!$F$16,'2.5 CAPEX'!$J85/$F82,
IF(AO$4&lt;'2.1 Kraftwerk allgemein'!$F$16+$F82,
('2.5 CAPEX'!$J85+SUM(OFFSET('2.5 CAPEX'!AT85,0,-MIN(MAX($F82-1-('2.1 Kraftwerk allgemein'!$F$16-'2.1 Kraftwerk allgemein'!$F$15+1),0),COLUMN(AF82)-1-('2.1 Kraftwerk allgemein'!$F$16-'2.1 Kraftwerk allgemein'!$F$15+1)),1,MIN(MAX($F82-('2.1 Kraftwerk allgemein'!$F$16-'2.1 Kraftwerk allgemein'!$F$15+1),1),COLUMN(AF82)-('2.1 Kraftwerk allgemein'!$F$16-'2.1 Kraftwerk allgemein'!$F$15+1)))))/$F82,
SUM(OFFSET('2.5 CAPEX'!AT85,0,-MIN($F82-1,COLUMN(AF82)-1),1,MIN($F82,COLUMN(AF82))))/$F82)))))),
IF(OR(ISNUMBER($D82)=FALSE,$F82=""),"",
IF(AND('2.5 CAPEX'!$L85&lt;&gt;"x",'2.5 CAPEX'!$M85&lt;&gt;"x"),0,
IF($F82=0,0,
IF(AO$4&lt;'2.1 Kraftwerk allgemein'!$F$16,0,
IF(AO$4='2.1 Kraftwerk allgemein'!$F$16,'2.5 CAPEX'!$J85/$F82,
IF(AO$4&lt;'2.1 Kraftwerk allgemein'!$F$16+$F82,
('2.5 CAPEX'!$J85+SUM(OFFSET('2.5 CAPEX'!AT85,0,-MIN(MAX($F82-1-('2.1 Kraftwerk allgemein'!$F$16-'1.1 Allgemein'!$I$22+1),0),COLUMN(AF82)-1-('2.1 Kraftwerk allgemein'!$F$16-'1.1 Allgemein'!$I$22+1)),1,MIN(MAX($F82-('2.1 Kraftwerk allgemein'!$F$16-'1.1 Allgemein'!$I$22+1),1),COLUMN(AF82)-('2.1 Kraftwerk allgemein'!$F$16-'1.1 Allgemein'!$I$22+1)))))/$F82,
SUM(OFFSET('2.5 CAPEX'!AT85,0,-MIN($F82-1,COLUMN(AF82)-1),1,MIN($F82,COLUMN(AF82))))/$F82)))))))</f>
        <v/>
      </c>
      <c r="AP82" s="199" t="str">
        <f ca="1">IF('2.1 Kraftwerk allgemein'!$F$15&lt;'1.1 Allgemein'!$I$22,
IF(OR(ISNUMBER($D82)=FALSE,$F82=""),"",
IF(AND('2.5 CAPEX'!$L85&lt;&gt;"x",'2.5 CAPEX'!$M85&lt;&gt;"x"),0,
IF($F82=0,0,
IF(AP$4&lt;'2.1 Kraftwerk allgemein'!$F$16,0,
IF(AP$4='2.1 Kraftwerk allgemein'!$F$16,'2.5 CAPEX'!$J85/$F82,
IF(AP$4&lt;'2.1 Kraftwerk allgemein'!$F$16+$F82,
('2.5 CAPEX'!$J85+SUM(OFFSET('2.5 CAPEX'!AU85,0,-MIN(MAX($F82-1-('2.1 Kraftwerk allgemein'!$F$16-'2.1 Kraftwerk allgemein'!$F$15+1),0),COLUMN(AG82)-1-('2.1 Kraftwerk allgemein'!$F$16-'2.1 Kraftwerk allgemein'!$F$15+1)),1,MIN(MAX($F82-('2.1 Kraftwerk allgemein'!$F$16-'2.1 Kraftwerk allgemein'!$F$15+1),1),COLUMN(AG82)-('2.1 Kraftwerk allgemein'!$F$16-'2.1 Kraftwerk allgemein'!$F$15+1)))))/$F82,
SUM(OFFSET('2.5 CAPEX'!AU85,0,-MIN($F82-1,COLUMN(AG82)-1),1,MIN($F82,COLUMN(AG82))))/$F82)))))),
IF(OR(ISNUMBER($D82)=FALSE,$F82=""),"",
IF(AND('2.5 CAPEX'!$L85&lt;&gt;"x",'2.5 CAPEX'!$M85&lt;&gt;"x"),0,
IF($F82=0,0,
IF(AP$4&lt;'2.1 Kraftwerk allgemein'!$F$16,0,
IF(AP$4='2.1 Kraftwerk allgemein'!$F$16,'2.5 CAPEX'!$J85/$F82,
IF(AP$4&lt;'2.1 Kraftwerk allgemein'!$F$16+$F82,
('2.5 CAPEX'!$J85+SUM(OFFSET('2.5 CAPEX'!AU85,0,-MIN(MAX($F82-1-('2.1 Kraftwerk allgemein'!$F$16-'1.1 Allgemein'!$I$22+1),0),COLUMN(AG82)-1-('2.1 Kraftwerk allgemein'!$F$16-'1.1 Allgemein'!$I$22+1)),1,MIN(MAX($F82-('2.1 Kraftwerk allgemein'!$F$16-'1.1 Allgemein'!$I$22+1),1),COLUMN(AG82)-('2.1 Kraftwerk allgemein'!$F$16-'1.1 Allgemein'!$I$22+1)))))/$F82,
SUM(OFFSET('2.5 CAPEX'!AU85,0,-MIN($F82-1,COLUMN(AG82)-1),1,MIN($F82,COLUMN(AG82))))/$F82)))))))</f>
        <v/>
      </c>
      <c r="AQ82" s="199" t="str">
        <f ca="1">IF('2.1 Kraftwerk allgemein'!$F$15&lt;'1.1 Allgemein'!$I$22,
IF(OR(ISNUMBER($D82)=FALSE,$F82=""),"",
IF(AND('2.5 CAPEX'!$L85&lt;&gt;"x",'2.5 CAPEX'!$M85&lt;&gt;"x"),0,
IF($F82=0,0,
IF(AQ$4&lt;'2.1 Kraftwerk allgemein'!$F$16,0,
IF(AQ$4='2.1 Kraftwerk allgemein'!$F$16,'2.5 CAPEX'!$J85/$F82,
IF(AQ$4&lt;'2.1 Kraftwerk allgemein'!$F$16+$F82,
('2.5 CAPEX'!$J85+SUM(OFFSET('2.5 CAPEX'!AV85,0,-MIN(MAX($F82-1-('2.1 Kraftwerk allgemein'!$F$16-'2.1 Kraftwerk allgemein'!$F$15+1),0),COLUMN(AH82)-1-('2.1 Kraftwerk allgemein'!$F$16-'2.1 Kraftwerk allgemein'!$F$15+1)),1,MIN(MAX($F82-('2.1 Kraftwerk allgemein'!$F$16-'2.1 Kraftwerk allgemein'!$F$15+1),1),COLUMN(AH82)-('2.1 Kraftwerk allgemein'!$F$16-'2.1 Kraftwerk allgemein'!$F$15+1)))))/$F82,
SUM(OFFSET('2.5 CAPEX'!AV85,0,-MIN($F82-1,COLUMN(AH82)-1),1,MIN($F82,COLUMN(AH82))))/$F82)))))),
IF(OR(ISNUMBER($D82)=FALSE,$F82=""),"",
IF(AND('2.5 CAPEX'!$L85&lt;&gt;"x",'2.5 CAPEX'!$M85&lt;&gt;"x"),0,
IF($F82=0,0,
IF(AQ$4&lt;'2.1 Kraftwerk allgemein'!$F$16,0,
IF(AQ$4='2.1 Kraftwerk allgemein'!$F$16,'2.5 CAPEX'!$J85/$F82,
IF(AQ$4&lt;'2.1 Kraftwerk allgemein'!$F$16+$F82,
('2.5 CAPEX'!$J85+SUM(OFFSET('2.5 CAPEX'!AV85,0,-MIN(MAX($F82-1-('2.1 Kraftwerk allgemein'!$F$16-'1.1 Allgemein'!$I$22+1),0),COLUMN(AH82)-1-('2.1 Kraftwerk allgemein'!$F$16-'1.1 Allgemein'!$I$22+1)),1,MIN(MAX($F82-('2.1 Kraftwerk allgemein'!$F$16-'1.1 Allgemein'!$I$22+1),1),COLUMN(AH82)-('2.1 Kraftwerk allgemein'!$F$16-'1.1 Allgemein'!$I$22+1)))))/$F82,
SUM(OFFSET('2.5 CAPEX'!AV85,0,-MIN($F82-1,COLUMN(AH82)-1),1,MIN($F82,COLUMN(AH82))))/$F82)))))))</f>
        <v/>
      </c>
      <c r="AR82" s="199" t="str">
        <f ca="1">IF('2.1 Kraftwerk allgemein'!$F$15&lt;'1.1 Allgemein'!$I$22,
IF(OR(ISNUMBER($D82)=FALSE,$F82=""),"",
IF(AND('2.5 CAPEX'!$L85&lt;&gt;"x",'2.5 CAPEX'!$M85&lt;&gt;"x"),0,
IF($F82=0,0,
IF(AR$4&lt;'2.1 Kraftwerk allgemein'!$F$16,0,
IF(AR$4='2.1 Kraftwerk allgemein'!$F$16,'2.5 CAPEX'!$J85/$F82,
IF(AR$4&lt;'2.1 Kraftwerk allgemein'!$F$16+$F82,
('2.5 CAPEX'!$J85+SUM(OFFSET('2.5 CAPEX'!AW85,0,-MIN(MAX($F82-1-('2.1 Kraftwerk allgemein'!$F$16-'2.1 Kraftwerk allgemein'!$F$15+1),0),COLUMN(AI82)-1-('2.1 Kraftwerk allgemein'!$F$16-'2.1 Kraftwerk allgemein'!$F$15+1)),1,MIN(MAX($F82-('2.1 Kraftwerk allgemein'!$F$16-'2.1 Kraftwerk allgemein'!$F$15+1),1),COLUMN(AI82)-('2.1 Kraftwerk allgemein'!$F$16-'2.1 Kraftwerk allgemein'!$F$15+1)))))/$F82,
SUM(OFFSET('2.5 CAPEX'!AW85,0,-MIN($F82-1,COLUMN(AI82)-1),1,MIN($F82,COLUMN(AI82))))/$F82)))))),
IF(OR(ISNUMBER($D82)=FALSE,$F82=""),"",
IF(AND('2.5 CAPEX'!$L85&lt;&gt;"x",'2.5 CAPEX'!$M85&lt;&gt;"x"),0,
IF($F82=0,0,
IF(AR$4&lt;'2.1 Kraftwerk allgemein'!$F$16,0,
IF(AR$4='2.1 Kraftwerk allgemein'!$F$16,'2.5 CAPEX'!$J85/$F82,
IF(AR$4&lt;'2.1 Kraftwerk allgemein'!$F$16+$F82,
('2.5 CAPEX'!$J85+SUM(OFFSET('2.5 CAPEX'!AW85,0,-MIN(MAX($F82-1-('2.1 Kraftwerk allgemein'!$F$16-'1.1 Allgemein'!$I$22+1),0),COLUMN(AI82)-1-('2.1 Kraftwerk allgemein'!$F$16-'1.1 Allgemein'!$I$22+1)),1,MIN(MAX($F82-('2.1 Kraftwerk allgemein'!$F$16-'1.1 Allgemein'!$I$22+1),1),COLUMN(AI82)-('2.1 Kraftwerk allgemein'!$F$16-'1.1 Allgemein'!$I$22+1)))))/$F82,
SUM(OFFSET('2.5 CAPEX'!AW85,0,-MIN($F82-1,COLUMN(AI82)-1),1,MIN($F82,COLUMN(AI82))))/$F82)))))))</f>
        <v/>
      </c>
      <c r="AS82" s="199" t="str">
        <f ca="1">IF('2.1 Kraftwerk allgemein'!$F$15&lt;'1.1 Allgemein'!$I$22,
IF(OR(ISNUMBER($D82)=FALSE,$F82=""),"",
IF(AND('2.5 CAPEX'!$L85&lt;&gt;"x",'2.5 CAPEX'!$M85&lt;&gt;"x"),0,
IF($F82=0,0,
IF(AS$4&lt;'2.1 Kraftwerk allgemein'!$F$16,0,
IF(AS$4='2.1 Kraftwerk allgemein'!$F$16,'2.5 CAPEX'!$J85/$F82,
IF(AS$4&lt;'2.1 Kraftwerk allgemein'!$F$16+$F82,
('2.5 CAPEX'!$J85+SUM(OFFSET('2.5 CAPEX'!AX85,0,-MIN(MAX($F82-1-('2.1 Kraftwerk allgemein'!$F$16-'2.1 Kraftwerk allgemein'!$F$15+1),0),COLUMN(AJ82)-1-('2.1 Kraftwerk allgemein'!$F$16-'2.1 Kraftwerk allgemein'!$F$15+1)),1,MIN(MAX($F82-('2.1 Kraftwerk allgemein'!$F$16-'2.1 Kraftwerk allgemein'!$F$15+1),1),COLUMN(AJ82)-('2.1 Kraftwerk allgemein'!$F$16-'2.1 Kraftwerk allgemein'!$F$15+1)))))/$F82,
SUM(OFFSET('2.5 CAPEX'!AX85,0,-MIN($F82-1,COLUMN(AJ82)-1),1,MIN($F82,COLUMN(AJ82))))/$F82)))))),
IF(OR(ISNUMBER($D82)=FALSE,$F82=""),"",
IF(AND('2.5 CAPEX'!$L85&lt;&gt;"x",'2.5 CAPEX'!$M85&lt;&gt;"x"),0,
IF($F82=0,0,
IF(AS$4&lt;'2.1 Kraftwerk allgemein'!$F$16,0,
IF(AS$4='2.1 Kraftwerk allgemein'!$F$16,'2.5 CAPEX'!$J85/$F82,
IF(AS$4&lt;'2.1 Kraftwerk allgemein'!$F$16+$F82,
('2.5 CAPEX'!$J85+SUM(OFFSET('2.5 CAPEX'!AX85,0,-MIN(MAX($F82-1-('2.1 Kraftwerk allgemein'!$F$16-'1.1 Allgemein'!$I$22+1),0),COLUMN(AJ82)-1-('2.1 Kraftwerk allgemein'!$F$16-'1.1 Allgemein'!$I$22+1)),1,MIN(MAX($F82-('2.1 Kraftwerk allgemein'!$F$16-'1.1 Allgemein'!$I$22+1),1),COLUMN(AJ82)-('2.1 Kraftwerk allgemein'!$F$16-'1.1 Allgemein'!$I$22+1)))))/$F82,
SUM(OFFSET('2.5 CAPEX'!AX85,0,-MIN($F82-1,COLUMN(AJ82)-1),1,MIN($F82,COLUMN(AJ82))))/$F82)))))))</f>
        <v/>
      </c>
      <c r="AT82" s="199" t="str">
        <f ca="1">IF('2.1 Kraftwerk allgemein'!$F$15&lt;'1.1 Allgemein'!$I$22,
IF(OR(ISNUMBER($D82)=FALSE,$F82=""),"",
IF(AND('2.5 CAPEX'!$L85&lt;&gt;"x",'2.5 CAPEX'!$M85&lt;&gt;"x"),0,
IF($F82=0,0,
IF(AT$4&lt;'2.1 Kraftwerk allgemein'!$F$16,0,
IF(AT$4='2.1 Kraftwerk allgemein'!$F$16,'2.5 CAPEX'!$J85/$F82,
IF(AT$4&lt;'2.1 Kraftwerk allgemein'!$F$16+$F82,
('2.5 CAPEX'!$J85+SUM(OFFSET('2.5 CAPEX'!AY85,0,-MIN(MAX($F82-1-('2.1 Kraftwerk allgemein'!$F$16-'2.1 Kraftwerk allgemein'!$F$15+1),0),COLUMN(AK82)-1-('2.1 Kraftwerk allgemein'!$F$16-'2.1 Kraftwerk allgemein'!$F$15+1)),1,MIN(MAX($F82-('2.1 Kraftwerk allgemein'!$F$16-'2.1 Kraftwerk allgemein'!$F$15+1),1),COLUMN(AK82)-('2.1 Kraftwerk allgemein'!$F$16-'2.1 Kraftwerk allgemein'!$F$15+1)))))/$F82,
SUM(OFFSET('2.5 CAPEX'!AY85,0,-MIN($F82-1,COLUMN(AK82)-1),1,MIN($F82,COLUMN(AK82))))/$F82)))))),
IF(OR(ISNUMBER($D82)=FALSE,$F82=""),"",
IF(AND('2.5 CAPEX'!$L85&lt;&gt;"x",'2.5 CAPEX'!$M85&lt;&gt;"x"),0,
IF($F82=0,0,
IF(AT$4&lt;'2.1 Kraftwerk allgemein'!$F$16,0,
IF(AT$4='2.1 Kraftwerk allgemein'!$F$16,'2.5 CAPEX'!$J85/$F82,
IF(AT$4&lt;'2.1 Kraftwerk allgemein'!$F$16+$F82,
('2.5 CAPEX'!$J85+SUM(OFFSET('2.5 CAPEX'!AY85,0,-MIN(MAX($F82-1-('2.1 Kraftwerk allgemein'!$F$16-'1.1 Allgemein'!$I$22+1),0),COLUMN(AK82)-1-('2.1 Kraftwerk allgemein'!$F$16-'1.1 Allgemein'!$I$22+1)),1,MIN(MAX($F82-('2.1 Kraftwerk allgemein'!$F$16-'1.1 Allgemein'!$I$22+1),1),COLUMN(AK82)-('2.1 Kraftwerk allgemein'!$F$16-'1.1 Allgemein'!$I$22+1)))))/$F82,
SUM(OFFSET('2.5 CAPEX'!AY85,0,-MIN($F82-1,COLUMN(AK82)-1),1,MIN($F82,COLUMN(AK82))))/$F82)))))))</f>
        <v/>
      </c>
      <c r="AU82" s="199" t="str">
        <f ca="1">IF('2.1 Kraftwerk allgemein'!$F$15&lt;'1.1 Allgemein'!$I$22,
IF(OR(ISNUMBER($D82)=FALSE,$F82=""),"",
IF(AND('2.5 CAPEX'!$L85&lt;&gt;"x",'2.5 CAPEX'!$M85&lt;&gt;"x"),0,
IF($F82=0,0,
IF(AU$4&lt;'2.1 Kraftwerk allgemein'!$F$16,0,
IF(AU$4='2.1 Kraftwerk allgemein'!$F$16,'2.5 CAPEX'!$J85/$F82,
IF(AU$4&lt;'2.1 Kraftwerk allgemein'!$F$16+$F82,
('2.5 CAPEX'!$J85+SUM(OFFSET('2.5 CAPEX'!AZ85,0,-MIN(MAX($F82-1-('2.1 Kraftwerk allgemein'!$F$16-'2.1 Kraftwerk allgemein'!$F$15+1),0),COLUMN(AL82)-1-('2.1 Kraftwerk allgemein'!$F$16-'2.1 Kraftwerk allgemein'!$F$15+1)),1,MIN(MAX($F82-('2.1 Kraftwerk allgemein'!$F$16-'2.1 Kraftwerk allgemein'!$F$15+1),1),COLUMN(AL82)-('2.1 Kraftwerk allgemein'!$F$16-'2.1 Kraftwerk allgemein'!$F$15+1)))))/$F82,
SUM(OFFSET('2.5 CAPEX'!AZ85,0,-MIN($F82-1,COLUMN(AL82)-1),1,MIN($F82,COLUMN(AL82))))/$F82)))))),
IF(OR(ISNUMBER($D82)=FALSE,$F82=""),"",
IF(AND('2.5 CAPEX'!$L85&lt;&gt;"x",'2.5 CAPEX'!$M85&lt;&gt;"x"),0,
IF($F82=0,0,
IF(AU$4&lt;'2.1 Kraftwerk allgemein'!$F$16,0,
IF(AU$4='2.1 Kraftwerk allgemein'!$F$16,'2.5 CAPEX'!$J85/$F82,
IF(AU$4&lt;'2.1 Kraftwerk allgemein'!$F$16+$F82,
('2.5 CAPEX'!$J85+SUM(OFFSET('2.5 CAPEX'!AZ85,0,-MIN(MAX($F82-1-('2.1 Kraftwerk allgemein'!$F$16-'1.1 Allgemein'!$I$22+1),0),COLUMN(AL82)-1-('2.1 Kraftwerk allgemein'!$F$16-'1.1 Allgemein'!$I$22+1)),1,MIN(MAX($F82-('2.1 Kraftwerk allgemein'!$F$16-'1.1 Allgemein'!$I$22+1),1),COLUMN(AL82)-('2.1 Kraftwerk allgemein'!$F$16-'1.1 Allgemein'!$I$22+1)))))/$F82,
SUM(OFFSET('2.5 CAPEX'!AZ85,0,-MIN($F82-1,COLUMN(AL82)-1),1,MIN($F82,COLUMN(AL82))))/$F82)))))))</f>
        <v/>
      </c>
      <c r="AV82" s="199" t="str">
        <f ca="1">IF('2.1 Kraftwerk allgemein'!$F$15&lt;'1.1 Allgemein'!$I$22,
IF(OR(ISNUMBER($D82)=FALSE,$F82=""),"",
IF(AND('2.5 CAPEX'!$L85&lt;&gt;"x",'2.5 CAPEX'!$M85&lt;&gt;"x"),0,
IF($F82=0,0,
IF(AV$4&lt;'2.1 Kraftwerk allgemein'!$F$16,0,
IF(AV$4='2.1 Kraftwerk allgemein'!$F$16,'2.5 CAPEX'!$J85/$F82,
IF(AV$4&lt;'2.1 Kraftwerk allgemein'!$F$16+$F82,
('2.5 CAPEX'!$J85+SUM(OFFSET('2.5 CAPEX'!BA85,0,-MIN(MAX($F82-1-('2.1 Kraftwerk allgemein'!$F$16-'2.1 Kraftwerk allgemein'!$F$15+1),0),COLUMN(AM82)-1-('2.1 Kraftwerk allgemein'!$F$16-'2.1 Kraftwerk allgemein'!$F$15+1)),1,MIN(MAX($F82-('2.1 Kraftwerk allgemein'!$F$16-'2.1 Kraftwerk allgemein'!$F$15+1),1),COLUMN(AM82)-('2.1 Kraftwerk allgemein'!$F$16-'2.1 Kraftwerk allgemein'!$F$15+1)))))/$F82,
SUM(OFFSET('2.5 CAPEX'!BA85,0,-MIN($F82-1,COLUMN(AM82)-1),1,MIN($F82,COLUMN(AM82))))/$F82)))))),
IF(OR(ISNUMBER($D82)=FALSE,$F82=""),"",
IF(AND('2.5 CAPEX'!$L85&lt;&gt;"x",'2.5 CAPEX'!$M85&lt;&gt;"x"),0,
IF($F82=0,0,
IF(AV$4&lt;'2.1 Kraftwerk allgemein'!$F$16,0,
IF(AV$4='2.1 Kraftwerk allgemein'!$F$16,'2.5 CAPEX'!$J85/$F82,
IF(AV$4&lt;'2.1 Kraftwerk allgemein'!$F$16+$F82,
('2.5 CAPEX'!$J85+SUM(OFFSET('2.5 CAPEX'!BA85,0,-MIN(MAX($F82-1-('2.1 Kraftwerk allgemein'!$F$16-'1.1 Allgemein'!$I$22+1),0),COLUMN(AM82)-1-('2.1 Kraftwerk allgemein'!$F$16-'1.1 Allgemein'!$I$22+1)),1,MIN(MAX($F82-('2.1 Kraftwerk allgemein'!$F$16-'1.1 Allgemein'!$I$22+1),1),COLUMN(AM82)-('2.1 Kraftwerk allgemein'!$F$16-'1.1 Allgemein'!$I$22+1)))))/$F82,
SUM(OFFSET('2.5 CAPEX'!BA85,0,-MIN($F82-1,COLUMN(AM82)-1),1,MIN($F82,COLUMN(AM82))))/$F82)))))))</f>
        <v/>
      </c>
      <c r="AW82" s="199" t="str">
        <f ca="1">IF('2.1 Kraftwerk allgemein'!$F$15&lt;'1.1 Allgemein'!$I$22,
IF(OR(ISNUMBER($D82)=FALSE,$F82=""),"",
IF(AND('2.5 CAPEX'!$L85&lt;&gt;"x",'2.5 CAPEX'!$M85&lt;&gt;"x"),0,
IF($F82=0,0,
IF(AW$4&lt;'2.1 Kraftwerk allgemein'!$F$16,0,
IF(AW$4='2.1 Kraftwerk allgemein'!$F$16,'2.5 CAPEX'!$J85/$F82,
IF(AW$4&lt;'2.1 Kraftwerk allgemein'!$F$16+$F82,
('2.5 CAPEX'!$J85+SUM(OFFSET('2.5 CAPEX'!BB85,0,-MIN(MAX($F82-1-('2.1 Kraftwerk allgemein'!$F$16-'2.1 Kraftwerk allgemein'!$F$15+1),0),COLUMN(AN82)-1-('2.1 Kraftwerk allgemein'!$F$16-'2.1 Kraftwerk allgemein'!$F$15+1)),1,MIN(MAX($F82-('2.1 Kraftwerk allgemein'!$F$16-'2.1 Kraftwerk allgemein'!$F$15+1),1),COLUMN(AN82)-('2.1 Kraftwerk allgemein'!$F$16-'2.1 Kraftwerk allgemein'!$F$15+1)))))/$F82,
SUM(OFFSET('2.5 CAPEX'!BB85,0,-MIN($F82-1,COLUMN(AN82)-1),1,MIN($F82,COLUMN(AN82))))/$F82)))))),
IF(OR(ISNUMBER($D82)=FALSE,$F82=""),"",
IF(AND('2.5 CAPEX'!$L85&lt;&gt;"x",'2.5 CAPEX'!$M85&lt;&gt;"x"),0,
IF($F82=0,0,
IF(AW$4&lt;'2.1 Kraftwerk allgemein'!$F$16,0,
IF(AW$4='2.1 Kraftwerk allgemein'!$F$16,'2.5 CAPEX'!$J85/$F82,
IF(AW$4&lt;'2.1 Kraftwerk allgemein'!$F$16+$F82,
('2.5 CAPEX'!$J85+SUM(OFFSET('2.5 CAPEX'!BB85,0,-MIN(MAX($F82-1-('2.1 Kraftwerk allgemein'!$F$16-'1.1 Allgemein'!$I$22+1),0),COLUMN(AN82)-1-('2.1 Kraftwerk allgemein'!$F$16-'1.1 Allgemein'!$I$22+1)),1,MIN(MAX($F82-('2.1 Kraftwerk allgemein'!$F$16-'1.1 Allgemein'!$I$22+1),1),COLUMN(AN82)-('2.1 Kraftwerk allgemein'!$F$16-'1.1 Allgemein'!$I$22+1)))))/$F82,
SUM(OFFSET('2.5 CAPEX'!BB85,0,-MIN($F82-1,COLUMN(AN82)-1),1,MIN($F82,COLUMN(AN82))))/$F82)))))))</f>
        <v/>
      </c>
      <c r="AX82" s="199" t="str">
        <f ca="1">IF('2.1 Kraftwerk allgemein'!$F$15&lt;'1.1 Allgemein'!$I$22,
IF(OR(ISNUMBER($D82)=FALSE,$F82=""),"",
IF(AND('2.5 CAPEX'!$L85&lt;&gt;"x",'2.5 CAPEX'!$M85&lt;&gt;"x"),0,
IF($F82=0,0,
IF(AX$4&lt;'2.1 Kraftwerk allgemein'!$F$16,0,
IF(AX$4='2.1 Kraftwerk allgemein'!$F$16,'2.5 CAPEX'!$J85/$F82,
IF(AX$4&lt;'2.1 Kraftwerk allgemein'!$F$16+$F82,
('2.5 CAPEX'!$J85+SUM(OFFSET('2.5 CAPEX'!BC85,0,-MIN(MAX($F82-1-('2.1 Kraftwerk allgemein'!$F$16-'2.1 Kraftwerk allgemein'!$F$15+1),0),COLUMN(AO82)-1-('2.1 Kraftwerk allgemein'!$F$16-'2.1 Kraftwerk allgemein'!$F$15+1)),1,MIN(MAX($F82-('2.1 Kraftwerk allgemein'!$F$16-'2.1 Kraftwerk allgemein'!$F$15+1),1),COLUMN(AO82)-('2.1 Kraftwerk allgemein'!$F$16-'2.1 Kraftwerk allgemein'!$F$15+1)))))/$F82,
SUM(OFFSET('2.5 CAPEX'!BC85,0,-MIN($F82-1,COLUMN(AO82)-1),1,MIN($F82,COLUMN(AO82))))/$F82)))))),
IF(OR(ISNUMBER($D82)=FALSE,$F82=""),"",
IF(AND('2.5 CAPEX'!$L85&lt;&gt;"x",'2.5 CAPEX'!$M85&lt;&gt;"x"),0,
IF($F82=0,0,
IF(AX$4&lt;'2.1 Kraftwerk allgemein'!$F$16,0,
IF(AX$4='2.1 Kraftwerk allgemein'!$F$16,'2.5 CAPEX'!$J85/$F82,
IF(AX$4&lt;'2.1 Kraftwerk allgemein'!$F$16+$F82,
('2.5 CAPEX'!$J85+SUM(OFFSET('2.5 CAPEX'!BC85,0,-MIN(MAX($F82-1-('2.1 Kraftwerk allgemein'!$F$16-'1.1 Allgemein'!$I$22+1),0),COLUMN(AO82)-1-('2.1 Kraftwerk allgemein'!$F$16-'1.1 Allgemein'!$I$22+1)),1,MIN(MAX($F82-('2.1 Kraftwerk allgemein'!$F$16-'1.1 Allgemein'!$I$22+1),1),COLUMN(AO82)-('2.1 Kraftwerk allgemein'!$F$16-'1.1 Allgemein'!$I$22+1)))))/$F82,
SUM(OFFSET('2.5 CAPEX'!BC85,0,-MIN($F82-1,COLUMN(AO82)-1),1,MIN($F82,COLUMN(AO82))))/$F82)))))))</f>
        <v/>
      </c>
      <c r="AY82" s="199" t="str">
        <f ca="1">IF('2.1 Kraftwerk allgemein'!$F$15&lt;'1.1 Allgemein'!$I$22,
IF(OR(ISNUMBER($D82)=FALSE,$F82=""),"",
IF(AND('2.5 CAPEX'!$L85&lt;&gt;"x",'2.5 CAPEX'!$M85&lt;&gt;"x"),0,
IF($F82=0,0,
IF(AY$4&lt;'2.1 Kraftwerk allgemein'!$F$16,0,
IF(AY$4='2.1 Kraftwerk allgemein'!$F$16,'2.5 CAPEX'!$J85/$F82,
IF(AY$4&lt;'2.1 Kraftwerk allgemein'!$F$16+$F82,
('2.5 CAPEX'!$J85+SUM(OFFSET('2.5 CAPEX'!BD85,0,-MIN(MAX($F82-1-('2.1 Kraftwerk allgemein'!$F$16-'2.1 Kraftwerk allgemein'!$F$15+1),0),COLUMN(AP82)-1-('2.1 Kraftwerk allgemein'!$F$16-'2.1 Kraftwerk allgemein'!$F$15+1)),1,MIN(MAX($F82-('2.1 Kraftwerk allgemein'!$F$16-'2.1 Kraftwerk allgemein'!$F$15+1),1),COLUMN(AP82)-('2.1 Kraftwerk allgemein'!$F$16-'2.1 Kraftwerk allgemein'!$F$15+1)))))/$F82,
SUM(OFFSET('2.5 CAPEX'!BD85,0,-MIN($F82-1,COLUMN(AP82)-1),1,MIN($F82,COLUMN(AP82))))/$F82)))))),
IF(OR(ISNUMBER($D82)=FALSE,$F82=""),"",
IF(AND('2.5 CAPEX'!$L85&lt;&gt;"x",'2.5 CAPEX'!$M85&lt;&gt;"x"),0,
IF($F82=0,0,
IF(AY$4&lt;'2.1 Kraftwerk allgemein'!$F$16,0,
IF(AY$4='2.1 Kraftwerk allgemein'!$F$16,'2.5 CAPEX'!$J85/$F82,
IF(AY$4&lt;'2.1 Kraftwerk allgemein'!$F$16+$F82,
('2.5 CAPEX'!$J85+SUM(OFFSET('2.5 CAPEX'!BD85,0,-MIN(MAX($F82-1-('2.1 Kraftwerk allgemein'!$F$16-'1.1 Allgemein'!$I$22+1),0),COLUMN(AP82)-1-('2.1 Kraftwerk allgemein'!$F$16-'1.1 Allgemein'!$I$22+1)),1,MIN(MAX($F82-('2.1 Kraftwerk allgemein'!$F$16-'1.1 Allgemein'!$I$22+1),1),COLUMN(AP82)-('2.1 Kraftwerk allgemein'!$F$16-'1.1 Allgemein'!$I$22+1)))))/$F82,
SUM(OFFSET('2.5 CAPEX'!BD85,0,-MIN($F82-1,COLUMN(AP82)-1),1,MIN($F82,COLUMN(AP82))))/$F82)))))))</f>
        <v/>
      </c>
      <c r="AZ82" s="199" t="str">
        <f ca="1">IF('2.1 Kraftwerk allgemein'!$F$15&lt;'1.1 Allgemein'!$I$22,
IF(OR(ISNUMBER($D82)=FALSE,$F82=""),"",
IF(AND('2.5 CAPEX'!$L85&lt;&gt;"x",'2.5 CAPEX'!$M85&lt;&gt;"x"),0,
IF($F82=0,0,
IF(AZ$4&lt;'2.1 Kraftwerk allgemein'!$F$16,0,
IF(AZ$4='2.1 Kraftwerk allgemein'!$F$16,'2.5 CAPEX'!$J85/$F82,
IF(AZ$4&lt;'2.1 Kraftwerk allgemein'!$F$16+$F82,
('2.5 CAPEX'!$J85+SUM(OFFSET('2.5 CAPEX'!BE85,0,-MIN(MAX($F82-1-('2.1 Kraftwerk allgemein'!$F$16-'2.1 Kraftwerk allgemein'!$F$15+1),0),COLUMN(AQ82)-1-('2.1 Kraftwerk allgemein'!$F$16-'2.1 Kraftwerk allgemein'!$F$15+1)),1,MIN(MAX($F82-('2.1 Kraftwerk allgemein'!$F$16-'2.1 Kraftwerk allgemein'!$F$15+1),1),COLUMN(AQ82)-('2.1 Kraftwerk allgemein'!$F$16-'2.1 Kraftwerk allgemein'!$F$15+1)))))/$F82,
SUM(OFFSET('2.5 CAPEX'!BE85,0,-MIN($F82-1,COLUMN(AQ82)-1),1,MIN($F82,COLUMN(AQ82))))/$F82)))))),
IF(OR(ISNUMBER($D82)=FALSE,$F82=""),"",
IF(AND('2.5 CAPEX'!$L85&lt;&gt;"x",'2.5 CAPEX'!$M85&lt;&gt;"x"),0,
IF($F82=0,0,
IF(AZ$4&lt;'2.1 Kraftwerk allgemein'!$F$16,0,
IF(AZ$4='2.1 Kraftwerk allgemein'!$F$16,'2.5 CAPEX'!$J85/$F82,
IF(AZ$4&lt;'2.1 Kraftwerk allgemein'!$F$16+$F82,
('2.5 CAPEX'!$J85+SUM(OFFSET('2.5 CAPEX'!BE85,0,-MIN(MAX($F82-1-('2.1 Kraftwerk allgemein'!$F$16-'1.1 Allgemein'!$I$22+1),0),COLUMN(AQ82)-1-('2.1 Kraftwerk allgemein'!$F$16-'1.1 Allgemein'!$I$22+1)),1,MIN(MAX($F82-('2.1 Kraftwerk allgemein'!$F$16-'1.1 Allgemein'!$I$22+1),1),COLUMN(AQ82)-('2.1 Kraftwerk allgemein'!$F$16-'1.1 Allgemein'!$I$22+1)))))/$F82,
SUM(OFFSET('2.5 CAPEX'!BE85,0,-MIN($F82-1,COLUMN(AQ82)-1),1,MIN($F82,COLUMN(AQ82))))/$F82)))))))</f>
        <v/>
      </c>
      <c r="BA82" s="199" t="str">
        <f ca="1">IF('2.1 Kraftwerk allgemein'!$F$15&lt;'1.1 Allgemein'!$I$22,
IF(OR(ISNUMBER($D82)=FALSE,$F82=""),"",
IF(AND('2.5 CAPEX'!$L85&lt;&gt;"x",'2.5 CAPEX'!$M85&lt;&gt;"x"),0,
IF($F82=0,0,
IF(BA$4&lt;'2.1 Kraftwerk allgemein'!$F$16,0,
IF(BA$4='2.1 Kraftwerk allgemein'!$F$16,'2.5 CAPEX'!$J85/$F82,
IF(BA$4&lt;'2.1 Kraftwerk allgemein'!$F$16+$F82,
('2.5 CAPEX'!$J85+SUM(OFFSET('2.5 CAPEX'!BF85,0,-MIN(MAX($F82-1-('2.1 Kraftwerk allgemein'!$F$16-'2.1 Kraftwerk allgemein'!$F$15+1),0),COLUMN(AR82)-1-('2.1 Kraftwerk allgemein'!$F$16-'2.1 Kraftwerk allgemein'!$F$15+1)),1,MIN(MAX($F82-('2.1 Kraftwerk allgemein'!$F$16-'2.1 Kraftwerk allgemein'!$F$15+1),1),COLUMN(AR82)-('2.1 Kraftwerk allgemein'!$F$16-'2.1 Kraftwerk allgemein'!$F$15+1)))))/$F82,
SUM(OFFSET('2.5 CAPEX'!BF85,0,-MIN($F82-1,COLUMN(AR82)-1),1,MIN($F82,COLUMN(AR82))))/$F82)))))),
IF(OR(ISNUMBER($D82)=FALSE,$F82=""),"",
IF(AND('2.5 CAPEX'!$L85&lt;&gt;"x",'2.5 CAPEX'!$M85&lt;&gt;"x"),0,
IF($F82=0,0,
IF(BA$4&lt;'2.1 Kraftwerk allgemein'!$F$16,0,
IF(BA$4='2.1 Kraftwerk allgemein'!$F$16,'2.5 CAPEX'!$J85/$F82,
IF(BA$4&lt;'2.1 Kraftwerk allgemein'!$F$16+$F82,
('2.5 CAPEX'!$J85+SUM(OFFSET('2.5 CAPEX'!BF85,0,-MIN(MAX($F82-1-('2.1 Kraftwerk allgemein'!$F$16-'1.1 Allgemein'!$I$22+1),0),COLUMN(AR82)-1-('2.1 Kraftwerk allgemein'!$F$16-'1.1 Allgemein'!$I$22+1)),1,MIN(MAX($F82-('2.1 Kraftwerk allgemein'!$F$16-'1.1 Allgemein'!$I$22+1),1),COLUMN(AR82)-('2.1 Kraftwerk allgemein'!$F$16-'1.1 Allgemein'!$I$22+1)))))/$F82,
SUM(OFFSET('2.5 CAPEX'!BF85,0,-MIN($F82-1,COLUMN(AR82)-1),1,MIN($F82,COLUMN(AR82))))/$F82)))))))</f>
        <v/>
      </c>
      <c r="BB82" s="199" t="str">
        <f ca="1">IF('2.1 Kraftwerk allgemein'!$F$15&lt;'1.1 Allgemein'!$I$22,
IF(OR(ISNUMBER($D82)=FALSE,$F82=""),"",
IF(AND('2.5 CAPEX'!$L85&lt;&gt;"x",'2.5 CAPEX'!$M85&lt;&gt;"x"),0,
IF($F82=0,0,
IF(BB$4&lt;'2.1 Kraftwerk allgemein'!$F$16,0,
IF(BB$4='2.1 Kraftwerk allgemein'!$F$16,'2.5 CAPEX'!$J85/$F82,
IF(BB$4&lt;'2.1 Kraftwerk allgemein'!$F$16+$F82,
('2.5 CAPEX'!$J85+SUM(OFFSET('2.5 CAPEX'!BG85,0,-MIN(MAX($F82-1-('2.1 Kraftwerk allgemein'!$F$16-'2.1 Kraftwerk allgemein'!$F$15+1),0),COLUMN(AS82)-1-('2.1 Kraftwerk allgemein'!$F$16-'2.1 Kraftwerk allgemein'!$F$15+1)),1,MIN(MAX($F82-('2.1 Kraftwerk allgemein'!$F$16-'2.1 Kraftwerk allgemein'!$F$15+1),1),COLUMN(AS82)-('2.1 Kraftwerk allgemein'!$F$16-'2.1 Kraftwerk allgemein'!$F$15+1)))))/$F82,
SUM(OFFSET('2.5 CAPEX'!BG85,0,-MIN($F82-1,COLUMN(AS82)-1),1,MIN($F82,COLUMN(AS82))))/$F82)))))),
IF(OR(ISNUMBER($D82)=FALSE,$F82=""),"",
IF(AND('2.5 CAPEX'!$L85&lt;&gt;"x",'2.5 CAPEX'!$M85&lt;&gt;"x"),0,
IF($F82=0,0,
IF(BB$4&lt;'2.1 Kraftwerk allgemein'!$F$16,0,
IF(BB$4='2.1 Kraftwerk allgemein'!$F$16,'2.5 CAPEX'!$J85/$F82,
IF(BB$4&lt;'2.1 Kraftwerk allgemein'!$F$16+$F82,
('2.5 CAPEX'!$J85+SUM(OFFSET('2.5 CAPEX'!BG85,0,-MIN(MAX($F82-1-('2.1 Kraftwerk allgemein'!$F$16-'1.1 Allgemein'!$I$22+1),0),COLUMN(AS82)-1-('2.1 Kraftwerk allgemein'!$F$16-'1.1 Allgemein'!$I$22+1)),1,MIN(MAX($F82-('2.1 Kraftwerk allgemein'!$F$16-'1.1 Allgemein'!$I$22+1),1),COLUMN(AS82)-('2.1 Kraftwerk allgemein'!$F$16-'1.1 Allgemein'!$I$22+1)))))/$F82,
SUM(OFFSET('2.5 CAPEX'!BG85,0,-MIN($F82-1,COLUMN(AS82)-1),1,MIN($F82,COLUMN(AS82))))/$F82)))))))</f>
        <v/>
      </c>
      <c r="BC82" s="199" t="str">
        <f ca="1">IF('2.1 Kraftwerk allgemein'!$F$15&lt;'1.1 Allgemein'!$I$22,
IF(OR(ISNUMBER($D82)=FALSE,$F82=""),"",
IF(AND('2.5 CAPEX'!$L85&lt;&gt;"x",'2.5 CAPEX'!$M85&lt;&gt;"x"),0,
IF($F82=0,0,
IF(BC$4&lt;'2.1 Kraftwerk allgemein'!$F$16,0,
IF(BC$4='2.1 Kraftwerk allgemein'!$F$16,'2.5 CAPEX'!$J85/$F82,
IF(BC$4&lt;'2.1 Kraftwerk allgemein'!$F$16+$F82,
('2.5 CAPEX'!$J85+SUM(OFFSET('2.5 CAPEX'!BH85,0,-MIN(MAX($F82-1-('2.1 Kraftwerk allgemein'!$F$16-'2.1 Kraftwerk allgemein'!$F$15+1),0),COLUMN(AT82)-1-('2.1 Kraftwerk allgemein'!$F$16-'2.1 Kraftwerk allgemein'!$F$15+1)),1,MIN(MAX($F82-('2.1 Kraftwerk allgemein'!$F$16-'2.1 Kraftwerk allgemein'!$F$15+1),1),COLUMN(AT82)-('2.1 Kraftwerk allgemein'!$F$16-'2.1 Kraftwerk allgemein'!$F$15+1)))))/$F82,
SUM(OFFSET('2.5 CAPEX'!BH85,0,-MIN($F82-1,COLUMN(AT82)-1),1,MIN($F82,COLUMN(AT82))))/$F82)))))),
IF(OR(ISNUMBER($D82)=FALSE,$F82=""),"",
IF(AND('2.5 CAPEX'!$L85&lt;&gt;"x",'2.5 CAPEX'!$M85&lt;&gt;"x"),0,
IF($F82=0,0,
IF(BC$4&lt;'2.1 Kraftwerk allgemein'!$F$16,0,
IF(BC$4='2.1 Kraftwerk allgemein'!$F$16,'2.5 CAPEX'!$J85/$F82,
IF(BC$4&lt;'2.1 Kraftwerk allgemein'!$F$16+$F82,
('2.5 CAPEX'!$J85+SUM(OFFSET('2.5 CAPEX'!BH85,0,-MIN(MAX($F82-1-('2.1 Kraftwerk allgemein'!$F$16-'1.1 Allgemein'!$I$22+1),0),COLUMN(AT82)-1-('2.1 Kraftwerk allgemein'!$F$16-'1.1 Allgemein'!$I$22+1)),1,MIN(MAX($F82-('2.1 Kraftwerk allgemein'!$F$16-'1.1 Allgemein'!$I$22+1),1),COLUMN(AT82)-('2.1 Kraftwerk allgemein'!$F$16-'1.1 Allgemein'!$I$22+1)))))/$F82,
SUM(OFFSET('2.5 CAPEX'!BH85,0,-MIN($F82-1,COLUMN(AT82)-1),1,MIN($F82,COLUMN(AT82))))/$F82)))))))</f>
        <v/>
      </c>
      <c r="BD82" s="199" t="str">
        <f ca="1">IF('2.1 Kraftwerk allgemein'!$F$15&lt;'1.1 Allgemein'!$I$22,
IF(OR(ISNUMBER($D82)=FALSE,$F82=""),"",
IF(AND('2.5 CAPEX'!$L85&lt;&gt;"x",'2.5 CAPEX'!$M85&lt;&gt;"x"),0,
IF($F82=0,0,
IF(BD$4&lt;'2.1 Kraftwerk allgemein'!$F$16,0,
IF(BD$4='2.1 Kraftwerk allgemein'!$F$16,'2.5 CAPEX'!$J85/$F82,
IF(BD$4&lt;'2.1 Kraftwerk allgemein'!$F$16+$F82,
('2.5 CAPEX'!$J85+SUM(OFFSET('2.5 CAPEX'!BI85,0,-MIN(MAX($F82-1-('2.1 Kraftwerk allgemein'!$F$16-'2.1 Kraftwerk allgemein'!$F$15+1),0),COLUMN(AU82)-1-('2.1 Kraftwerk allgemein'!$F$16-'2.1 Kraftwerk allgemein'!$F$15+1)),1,MIN(MAX($F82-('2.1 Kraftwerk allgemein'!$F$16-'2.1 Kraftwerk allgemein'!$F$15+1),1),COLUMN(AU82)-('2.1 Kraftwerk allgemein'!$F$16-'2.1 Kraftwerk allgemein'!$F$15+1)))))/$F82,
SUM(OFFSET('2.5 CAPEX'!BI85,0,-MIN($F82-1,COLUMN(AU82)-1),1,MIN($F82,COLUMN(AU82))))/$F82)))))),
IF(OR(ISNUMBER($D82)=FALSE,$F82=""),"",
IF(AND('2.5 CAPEX'!$L85&lt;&gt;"x",'2.5 CAPEX'!$M85&lt;&gt;"x"),0,
IF($F82=0,0,
IF(BD$4&lt;'2.1 Kraftwerk allgemein'!$F$16,0,
IF(BD$4='2.1 Kraftwerk allgemein'!$F$16,'2.5 CAPEX'!$J85/$F82,
IF(BD$4&lt;'2.1 Kraftwerk allgemein'!$F$16+$F82,
('2.5 CAPEX'!$J85+SUM(OFFSET('2.5 CAPEX'!BI85,0,-MIN(MAX($F82-1-('2.1 Kraftwerk allgemein'!$F$16-'1.1 Allgemein'!$I$22+1),0),COLUMN(AU82)-1-('2.1 Kraftwerk allgemein'!$F$16-'1.1 Allgemein'!$I$22+1)),1,MIN(MAX($F82-('2.1 Kraftwerk allgemein'!$F$16-'1.1 Allgemein'!$I$22+1),1),COLUMN(AU82)-('2.1 Kraftwerk allgemein'!$F$16-'1.1 Allgemein'!$I$22+1)))))/$F82,
SUM(OFFSET('2.5 CAPEX'!BI85,0,-MIN($F82-1,COLUMN(AU82)-1),1,MIN($F82,COLUMN(AU82))))/$F82)))))))</f>
        <v/>
      </c>
      <c r="BE82" s="199" t="str">
        <f ca="1">IF('2.1 Kraftwerk allgemein'!$F$15&lt;'1.1 Allgemein'!$I$22,
IF(OR(ISNUMBER($D82)=FALSE,$F82=""),"",
IF(AND('2.5 CAPEX'!$L85&lt;&gt;"x",'2.5 CAPEX'!$M85&lt;&gt;"x"),0,
IF($F82=0,0,
IF(BE$4&lt;'2.1 Kraftwerk allgemein'!$F$16,0,
IF(BE$4='2.1 Kraftwerk allgemein'!$F$16,'2.5 CAPEX'!$J85/$F82,
IF(BE$4&lt;'2.1 Kraftwerk allgemein'!$F$16+$F82,
('2.5 CAPEX'!$J85+SUM(OFFSET('2.5 CAPEX'!BJ85,0,-MIN(MAX($F82-1-('2.1 Kraftwerk allgemein'!$F$16-'2.1 Kraftwerk allgemein'!$F$15+1),0),COLUMN(AV82)-1-('2.1 Kraftwerk allgemein'!$F$16-'2.1 Kraftwerk allgemein'!$F$15+1)),1,MIN(MAX($F82-('2.1 Kraftwerk allgemein'!$F$16-'2.1 Kraftwerk allgemein'!$F$15+1),1),COLUMN(AV82)-('2.1 Kraftwerk allgemein'!$F$16-'2.1 Kraftwerk allgemein'!$F$15+1)))))/$F82,
SUM(OFFSET('2.5 CAPEX'!BJ85,0,-MIN($F82-1,COLUMN(AV82)-1),1,MIN($F82,COLUMN(AV82))))/$F82)))))),
IF(OR(ISNUMBER($D82)=FALSE,$F82=""),"",
IF(AND('2.5 CAPEX'!$L85&lt;&gt;"x",'2.5 CAPEX'!$M85&lt;&gt;"x"),0,
IF($F82=0,0,
IF(BE$4&lt;'2.1 Kraftwerk allgemein'!$F$16,0,
IF(BE$4='2.1 Kraftwerk allgemein'!$F$16,'2.5 CAPEX'!$J85/$F82,
IF(BE$4&lt;'2.1 Kraftwerk allgemein'!$F$16+$F82,
('2.5 CAPEX'!$J85+SUM(OFFSET('2.5 CAPEX'!BJ85,0,-MIN(MAX($F82-1-('2.1 Kraftwerk allgemein'!$F$16-'1.1 Allgemein'!$I$22+1),0),COLUMN(AV82)-1-('2.1 Kraftwerk allgemein'!$F$16-'1.1 Allgemein'!$I$22+1)),1,MIN(MAX($F82-('2.1 Kraftwerk allgemein'!$F$16-'1.1 Allgemein'!$I$22+1),1),COLUMN(AV82)-('2.1 Kraftwerk allgemein'!$F$16-'1.1 Allgemein'!$I$22+1)))))/$F82,
SUM(OFFSET('2.5 CAPEX'!BJ85,0,-MIN($F82-1,COLUMN(AV82)-1),1,MIN($F82,COLUMN(AV82))))/$F82)))))))</f>
        <v/>
      </c>
      <c r="BF82" s="199" t="str">
        <f ca="1">IF('2.1 Kraftwerk allgemein'!$F$15&lt;'1.1 Allgemein'!$I$22,
IF(OR(ISNUMBER($D82)=FALSE,$F82=""),"",
IF(AND('2.5 CAPEX'!$L85&lt;&gt;"x",'2.5 CAPEX'!$M85&lt;&gt;"x"),0,
IF($F82=0,0,
IF(BF$4&lt;'2.1 Kraftwerk allgemein'!$F$16,0,
IF(BF$4='2.1 Kraftwerk allgemein'!$F$16,'2.5 CAPEX'!$J85/$F82,
IF(BF$4&lt;'2.1 Kraftwerk allgemein'!$F$16+$F82,
('2.5 CAPEX'!$J85+SUM(OFFSET('2.5 CAPEX'!BK85,0,-MIN(MAX($F82-1-('2.1 Kraftwerk allgemein'!$F$16-'2.1 Kraftwerk allgemein'!$F$15+1),0),COLUMN(AW82)-1-('2.1 Kraftwerk allgemein'!$F$16-'2.1 Kraftwerk allgemein'!$F$15+1)),1,MIN(MAX($F82-('2.1 Kraftwerk allgemein'!$F$16-'2.1 Kraftwerk allgemein'!$F$15+1),1),COLUMN(AW82)-('2.1 Kraftwerk allgemein'!$F$16-'2.1 Kraftwerk allgemein'!$F$15+1)))))/$F82,
SUM(OFFSET('2.5 CAPEX'!BK85,0,-MIN($F82-1,COLUMN(AW82)-1),1,MIN($F82,COLUMN(AW82))))/$F82)))))),
IF(OR(ISNUMBER($D82)=FALSE,$F82=""),"",
IF(AND('2.5 CAPEX'!$L85&lt;&gt;"x",'2.5 CAPEX'!$M85&lt;&gt;"x"),0,
IF($F82=0,0,
IF(BF$4&lt;'2.1 Kraftwerk allgemein'!$F$16,0,
IF(BF$4='2.1 Kraftwerk allgemein'!$F$16,'2.5 CAPEX'!$J85/$F82,
IF(BF$4&lt;'2.1 Kraftwerk allgemein'!$F$16+$F82,
('2.5 CAPEX'!$J85+SUM(OFFSET('2.5 CAPEX'!BK85,0,-MIN(MAX($F82-1-('2.1 Kraftwerk allgemein'!$F$16-'1.1 Allgemein'!$I$22+1),0),COLUMN(AW82)-1-('2.1 Kraftwerk allgemein'!$F$16-'1.1 Allgemein'!$I$22+1)),1,MIN(MAX($F82-('2.1 Kraftwerk allgemein'!$F$16-'1.1 Allgemein'!$I$22+1),1),COLUMN(AW82)-('2.1 Kraftwerk allgemein'!$F$16-'1.1 Allgemein'!$I$22+1)))))/$F82,
SUM(OFFSET('2.5 CAPEX'!BK85,0,-MIN($F82-1,COLUMN(AW82)-1),1,MIN($F82,COLUMN(AW82))))/$F82)))))))</f>
        <v/>
      </c>
      <c r="BG82" s="199" t="str">
        <f ca="1">IF('2.1 Kraftwerk allgemein'!$F$15&lt;'1.1 Allgemein'!$I$22,
IF(OR(ISNUMBER($D82)=FALSE,$F82=""),"",
IF(AND('2.5 CAPEX'!$L85&lt;&gt;"x",'2.5 CAPEX'!$M85&lt;&gt;"x"),0,
IF($F82=0,0,
IF(BG$4&lt;'2.1 Kraftwerk allgemein'!$F$16,0,
IF(BG$4='2.1 Kraftwerk allgemein'!$F$16,'2.5 CAPEX'!$J85/$F82,
IF(BG$4&lt;'2.1 Kraftwerk allgemein'!$F$16+$F82,
('2.5 CAPEX'!$J85+SUM(OFFSET('2.5 CAPEX'!BL85,0,-MIN(MAX($F82-1-('2.1 Kraftwerk allgemein'!$F$16-'2.1 Kraftwerk allgemein'!$F$15+1),0),COLUMN(AX82)-1-('2.1 Kraftwerk allgemein'!$F$16-'2.1 Kraftwerk allgemein'!$F$15+1)),1,MIN(MAX($F82-('2.1 Kraftwerk allgemein'!$F$16-'2.1 Kraftwerk allgemein'!$F$15+1),1),COLUMN(AX82)-('2.1 Kraftwerk allgemein'!$F$16-'2.1 Kraftwerk allgemein'!$F$15+1)))))/$F82,
SUM(OFFSET('2.5 CAPEX'!BL85,0,-MIN($F82-1,COLUMN(AX82)-1),1,MIN($F82,COLUMN(AX82))))/$F82)))))),
IF(OR(ISNUMBER($D82)=FALSE,$F82=""),"",
IF(AND('2.5 CAPEX'!$L85&lt;&gt;"x",'2.5 CAPEX'!$M85&lt;&gt;"x"),0,
IF($F82=0,0,
IF(BG$4&lt;'2.1 Kraftwerk allgemein'!$F$16,0,
IF(BG$4='2.1 Kraftwerk allgemein'!$F$16,'2.5 CAPEX'!$J85/$F82,
IF(BG$4&lt;'2.1 Kraftwerk allgemein'!$F$16+$F82,
('2.5 CAPEX'!$J85+SUM(OFFSET('2.5 CAPEX'!BL85,0,-MIN(MAX($F82-1-('2.1 Kraftwerk allgemein'!$F$16-'1.1 Allgemein'!$I$22+1),0),COLUMN(AX82)-1-('2.1 Kraftwerk allgemein'!$F$16-'1.1 Allgemein'!$I$22+1)),1,MIN(MAX($F82-('2.1 Kraftwerk allgemein'!$F$16-'1.1 Allgemein'!$I$22+1),1),COLUMN(AX82)-('2.1 Kraftwerk allgemein'!$F$16-'1.1 Allgemein'!$I$22+1)))))/$F82,
SUM(OFFSET('2.5 CAPEX'!BL85,0,-MIN($F82-1,COLUMN(AX82)-1),1,MIN($F82,COLUMN(AX82))))/$F82)))))))</f>
        <v/>
      </c>
      <c r="BH82" s="199" t="str">
        <f ca="1">IF('2.1 Kraftwerk allgemein'!$F$15&lt;'1.1 Allgemein'!$I$22,
IF(OR(ISNUMBER($D82)=FALSE,$F82=""),"",
IF(AND('2.5 CAPEX'!$L85&lt;&gt;"x",'2.5 CAPEX'!$M85&lt;&gt;"x"),0,
IF($F82=0,0,
IF(BH$4&lt;'2.1 Kraftwerk allgemein'!$F$16,0,
IF(BH$4='2.1 Kraftwerk allgemein'!$F$16,'2.5 CAPEX'!$J85/$F82,
IF(BH$4&lt;'2.1 Kraftwerk allgemein'!$F$16+$F82,
('2.5 CAPEX'!$J85+SUM(OFFSET('2.5 CAPEX'!BM85,0,-MIN(MAX($F82-1-('2.1 Kraftwerk allgemein'!$F$16-'2.1 Kraftwerk allgemein'!$F$15+1),0),COLUMN(AY82)-1-('2.1 Kraftwerk allgemein'!$F$16-'2.1 Kraftwerk allgemein'!$F$15+1)),1,MIN(MAX($F82-('2.1 Kraftwerk allgemein'!$F$16-'2.1 Kraftwerk allgemein'!$F$15+1),1),COLUMN(AY82)-('2.1 Kraftwerk allgemein'!$F$16-'2.1 Kraftwerk allgemein'!$F$15+1)))))/$F82,
SUM(OFFSET('2.5 CAPEX'!BM85,0,-MIN($F82-1,COLUMN(AY82)-1),1,MIN($F82,COLUMN(AY82))))/$F82)))))),
IF(OR(ISNUMBER($D82)=FALSE,$F82=""),"",
IF(AND('2.5 CAPEX'!$L85&lt;&gt;"x",'2.5 CAPEX'!$M85&lt;&gt;"x"),0,
IF($F82=0,0,
IF(BH$4&lt;'2.1 Kraftwerk allgemein'!$F$16,0,
IF(BH$4='2.1 Kraftwerk allgemein'!$F$16,'2.5 CAPEX'!$J85/$F82,
IF(BH$4&lt;'2.1 Kraftwerk allgemein'!$F$16+$F82,
('2.5 CAPEX'!$J85+SUM(OFFSET('2.5 CAPEX'!BM85,0,-MIN(MAX($F82-1-('2.1 Kraftwerk allgemein'!$F$16-'1.1 Allgemein'!$I$22+1),0),COLUMN(AY82)-1-('2.1 Kraftwerk allgemein'!$F$16-'1.1 Allgemein'!$I$22+1)),1,MIN(MAX($F82-('2.1 Kraftwerk allgemein'!$F$16-'1.1 Allgemein'!$I$22+1),1),COLUMN(AY82)-('2.1 Kraftwerk allgemein'!$F$16-'1.1 Allgemein'!$I$22+1)))))/$F82,
SUM(OFFSET('2.5 CAPEX'!BM85,0,-MIN($F82-1,COLUMN(AY82)-1),1,MIN($F82,COLUMN(AY82))))/$F82)))))))</f>
        <v/>
      </c>
      <c r="BI82" s="199" t="str">
        <f ca="1">IF('2.1 Kraftwerk allgemein'!$F$15&lt;'1.1 Allgemein'!$I$22,
IF(OR(ISNUMBER($D82)=FALSE,$F82=""),"",
IF(AND('2.5 CAPEX'!$L85&lt;&gt;"x",'2.5 CAPEX'!$M85&lt;&gt;"x"),0,
IF($F82=0,0,
IF(BI$4&lt;'2.1 Kraftwerk allgemein'!$F$16,0,
IF(BI$4='2.1 Kraftwerk allgemein'!$F$16,'2.5 CAPEX'!$J85/$F82,
IF(BI$4&lt;'2.1 Kraftwerk allgemein'!$F$16+$F82,
('2.5 CAPEX'!$J85+SUM(OFFSET('2.5 CAPEX'!BN85,0,-MIN(MAX($F82-1-('2.1 Kraftwerk allgemein'!$F$16-'2.1 Kraftwerk allgemein'!$F$15+1),0),COLUMN(AZ82)-1-('2.1 Kraftwerk allgemein'!$F$16-'2.1 Kraftwerk allgemein'!$F$15+1)),1,MIN(MAX($F82-('2.1 Kraftwerk allgemein'!$F$16-'2.1 Kraftwerk allgemein'!$F$15+1),1),COLUMN(AZ82)-('2.1 Kraftwerk allgemein'!$F$16-'2.1 Kraftwerk allgemein'!$F$15+1)))))/$F82,
SUM(OFFSET('2.5 CAPEX'!BN85,0,-MIN($F82-1,COLUMN(AZ82)-1),1,MIN($F82,COLUMN(AZ82))))/$F82)))))),
IF(OR(ISNUMBER($D82)=FALSE,$F82=""),"",
IF(AND('2.5 CAPEX'!$L85&lt;&gt;"x",'2.5 CAPEX'!$M85&lt;&gt;"x"),0,
IF($F82=0,0,
IF(BI$4&lt;'2.1 Kraftwerk allgemein'!$F$16,0,
IF(BI$4='2.1 Kraftwerk allgemein'!$F$16,'2.5 CAPEX'!$J85/$F82,
IF(BI$4&lt;'2.1 Kraftwerk allgemein'!$F$16+$F82,
('2.5 CAPEX'!$J85+SUM(OFFSET('2.5 CAPEX'!BN85,0,-MIN(MAX($F82-1-('2.1 Kraftwerk allgemein'!$F$16-'1.1 Allgemein'!$I$22+1),0),COLUMN(AZ82)-1-('2.1 Kraftwerk allgemein'!$F$16-'1.1 Allgemein'!$I$22+1)),1,MIN(MAX($F82-('2.1 Kraftwerk allgemein'!$F$16-'1.1 Allgemein'!$I$22+1),1),COLUMN(AZ82)-('2.1 Kraftwerk allgemein'!$F$16-'1.1 Allgemein'!$I$22+1)))))/$F82,
SUM(OFFSET('2.5 CAPEX'!BN85,0,-MIN($F82-1,COLUMN(AZ82)-1),1,MIN($F82,COLUMN(AZ82))))/$F82)))))))</f>
        <v/>
      </c>
      <c r="BJ82" s="199" t="str">
        <f ca="1">IF('2.1 Kraftwerk allgemein'!$F$15&lt;'1.1 Allgemein'!$I$22,
IF(OR(ISNUMBER($D82)=FALSE,$F82=""),"",
IF(AND('2.5 CAPEX'!$L85&lt;&gt;"x",'2.5 CAPEX'!$M85&lt;&gt;"x"),0,
IF($F82=0,0,
IF(BJ$4&lt;'2.1 Kraftwerk allgemein'!$F$16,0,
IF(BJ$4='2.1 Kraftwerk allgemein'!$F$16,'2.5 CAPEX'!$J85/$F82,
IF(BJ$4&lt;'2.1 Kraftwerk allgemein'!$F$16+$F82,
('2.5 CAPEX'!$J85+SUM(OFFSET('2.5 CAPEX'!BO85,0,-MIN(MAX($F82-1-('2.1 Kraftwerk allgemein'!$F$16-'2.1 Kraftwerk allgemein'!$F$15+1),0),COLUMN(BA82)-1-('2.1 Kraftwerk allgemein'!$F$16-'2.1 Kraftwerk allgemein'!$F$15+1)),1,MIN(MAX($F82-('2.1 Kraftwerk allgemein'!$F$16-'2.1 Kraftwerk allgemein'!$F$15+1),1),COLUMN(BA82)-('2.1 Kraftwerk allgemein'!$F$16-'2.1 Kraftwerk allgemein'!$F$15+1)))))/$F82,
SUM(OFFSET('2.5 CAPEX'!BO85,0,-MIN($F82-1,COLUMN(BA82)-1),1,MIN($F82,COLUMN(BA82))))/$F82)))))),
IF(OR(ISNUMBER($D82)=FALSE,$F82=""),"",
IF(AND('2.5 CAPEX'!$L85&lt;&gt;"x",'2.5 CAPEX'!$M85&lt;&gt;"x"),0,
IF($F82=0,0,
IF(BJ$4&lt;'2.1 Kraftwerk allgemein'!$F$16,0,
IF(BJ$4='2.1 Kraftwerk allgemein'!$F$16,'2.5 CAPEX'!$J85/$F82,
IF(BJ$4&lt;'2.1 Kraftwerk allgemein'!$F$16+$F82,
('2.5 CAPEX'!$J85+SUM(OFFSET('2.5 CAPEX'!BO85,0,-MIN(MAX($F82-1-('2.1 Kraftwerk allgemein'!$F$16-'1.1 Allgemein'!$I$22+1),0),COLUMN(BA82)-1-('2.1 Kraftwerk allgemein'!$F$16-'1.1 Allgemein'!$I$22+1)),1,MIN(MAX($F82-('2.1 Kraftwerk allgemein'!$F$16-'1.1 Allgemein'!$I$22+1),1),COLUMN(BA82)-('2.1 Kraftwerk allgemein'!$F$16-'1.1 Allgemein'!$I$22+1)))))/$F82,
SUM(OFFSET('2.5 CAPEX'!BO85,0,-MIN($F82-1,COLUMN(BA82)-1),1,MIN($F82,COLUMN(BA82))))/$F82)))))))</f>
        <v/>
      </c>
      <c r="BK82" s="199" t="str">
        <f ca="1">IF('2.1 Kraftwerk allgemein'!$F$15&lt;'1.1 Allgemein'!$I$22,
IF(OR(ISNUMBER($D82)=FALSE,$F82=""),"",
IF(AND('2.5 CAPEX'!$L85&lt;&gt;"x",'2.5 CAPEX'!$M85&lt;&gt;"x"),0,
IF($F82=0,0,
IF(BK$4&lt;'2.1 Kraftwerk allgemein'!$F$16,0,
IF(BK$4='2.1 Kraftwerk allgemein'!$F$16,'2.5 CAPEX'!$J85/$F82,
IF(BK$4&lt;'2.1 Kraftwerk allgemein'!$F$16+$F82,
('2.5 CAPEX'!$J85+SUM(OFFSET('2.5 CAPEX'!BP85,0,-MIN(MAX($F82-1-('2.1 Kraftwerk allgemein'!$F$16-'2.1 Kraftwerk allgemein'!$F$15+1),0),COLUMN(BB82)-1-('2.1 Kraftwerk allgemein'!$F$16-'2.1 Kraftwerk allgemein'!$F$15+1)),1,MIN(MAX($F82-('2.1 Kraftwerk allgemein'!$F$16-'2.1 Kraftwerk allgemein'!$F$15+1),1),COLUMN(BB82)-('2.1 Kraftwerk allgemein'!$F$16-'2.1 Kraftwerk allgemein'!$F$15+1)))))/$F82,
SUM(OFFSET('2.5 CAPEX'!BP85,0,-MIN($F82-1,COLUMN(BB82)-1),1,MIN($F82,COLUMN(BB82))))/$F82)))))),
IF(OR(ISNUMBER($D82)=FALSE,$F82=""),"",
IF(AND('2.5 CAPEX'!$L85&lt;&gt;"x",'2.5 CAPEX'!$M85&lt;&gt;"x"),0,
IF($F82=0,0,
IF(BK$4&lt;'2.1 Kraftwerk allgemein'!$F$16,0,
IF(BK$4='2.1 Kraftwerk allgemein'!$F$16,'2.5 CAPEX'!$J85/$F82,
IF(BK$4&lt;'2.1 Kraftwerk allgemein'!$F$16+$F82,
('2.5 CAPEX'!$J85+SUM(OFFSET('2.5 CAPEX'!BP85,0,-MIN(MAX($F82-1-('2.1 Kraftwerk allgemein'!$F$16-'1.1 Allgemein'!$I$22+1),0),COLUMN(BB82)-1-('2.1 Kraftwerk allgemein'!$F$16-'1.1 Allgemein'!$I$22+1)),1,MIN(MAX($F82-('2.1 Kraftwerk allgemein'!$F$16-'1.1 Allgemein'!$I$22+1),1),COLUMN(BB82)-('2.1 Kraftwerk allgemein'!$F$16-'1.1 Allgemein'!$I$22+1)))))/$F82,
SUM(OFFSET('2.5 CAPEX'!BP85,0,-MIN($F82-1,COLUMN(BB82)-1),1,MIN($F82,COLUMN(BB82))))/$F82)))))))</f>
        <v/>
      </c>
      <c r="BL82" s="199" t="str">
        <f ca="1">IF('2.1 Kraftwerk allgemein'!$F$15&lt;'1.1 Allgemein'!$I$22,
IF(OR(ISNUMBER($D82)=FALSE,$F82=""),"",
IF(AND('2.5 CAPEX'!$L85&lt;&gt;"x",'2.5 CAPEX'!$M85&lt;&gt;"x"),0,
IF($F82=0,0,
IF(BL$4&lt;'2.1 Kraftwerk allgemein'!$F$16,0,
IF(BL$4='2.1 Kraftwerk allgemein'!$F$16,'2.5 CAPEX'!$J85/$F82,
IF(BL$4&lt;'2.1 Kraftwerk allgemein'!$F$16+$F82,
('2.5 CAPEX'!$J85+SUM(OFFSET('2.5 CAPEX'!BQ85,0,-MIN(MAX($F82-1-('2.1 Kraftwerk allgemein'!$F$16-'2.1 Kraftwerk allgemein'!$F$15+1),0),COLUMN(BC82)-1-('2.1 Kraftwerk allgemein'!$F$16-'2.1 Kraftwerk allgemein'!$F$15+1)),1,MIN(MAX($F82-('2.1 Kraftwerk allgemein'!$F$16-'2.1 Kraftwerk allgemein'!$F$15+1),1),COLUMN(BC82)-('2.1 Kraftwerk allgemein'!$F$16-'2.1 Kraftwerk allgemein'!$F$15+1)))))/$F82,
SUM(OFFSET('2.5 CAPEX'!BQ85,0,-MIN($F82-1,COLUMN(BC82)-1),1,MIN($F82,COLUMN(BC82))))/$F82)))))),
IF(OR(ISNUMBER($D82)=FALSE,$F82=""),"",
IF(AND('2.5 CAPEX'!$L85&lt;&gt;"x",'2.5 CAPEX'!$M85&lt;&gt;"x"),0,
IF($F82=0,0,
IF(BL$4&lt;'2.1 Kraftwerk allgemein'!$F$16,0,
IF(BL$4='2.1 Kraftwerk allgemein'!$F$16,'2.5 CAPEX'!$J85/$F82,
IF(BL$4&lt;'2.1 Kraftwerk allgemein'!$F$16+$F82,
('2.5 CAPEX'!$J85+SUM(OFFSET('2.5 CAPEX'!BQ85,0,-MIN(MAX($F82-1-('2.1 Kraftwerk allgemein'!$F$16-'1.1 Allgemein'!$I$22+1),0),COLUMN(BC82)-1-('2.1 Kraftwerk allgemein'!$F$16-'1.1 Allgemein'!$I$22+1)),1,MIN(MAX($F82-('2.1 Kraftwerk allgemein'!$F$16-'1.1 Allgemein'!$I$22+1),1),COLUMN(BC82)-('2.1 Kraftwerk allgemein'!$F$16-'1.1 Allgemein'!$I$22+1)))))/$F82,
SUM(OFFSET('2.5 CAPEX'!BQ85,0,-MIN($F82-1,COLUMN(BC82)-1),1,MIN($F82,COLUMN(BC82))))/$F82)))))))</f>
        <v/>
      </c>
      <c r="BM82" s="199" t="str">
        <f ca="1">IF('2.1 Kraftwerk allgemein'!$F$15&lt;'1.1 Allgemein'!$I$22,
IF(OR(ISNUMBER($D82)=FALSE,$F82=""),"",
IF(AND('2.5 CAPEX'!$L85&lt;&gt;"x",'2.5 CAPEX'!$M85&lt;&gt;"x"),0,
IF($F82=0,0,
IF(BM$4&lt;'2.1 Kraftwerk allgemein'!$F$16,0,
IF(BM$4='2.1 Kraftwerk allgemein'!$F$16,'2.5 CAPEX'!$J85/$F82,
IF(BM$4&lt;'2.1 Kraftwerk allgemein'!$F$16+$F82,
('2.5 CAPEX'!$J85+SUM(OFFSET('2.5 CAPEX'!BR85,0,-MIN(MAX($F82-1-('2.1 Kraftwerk allgemein'!$F$16-'2.1 Kraftwerk allgemein'!$F$15+1),0),COLUMN(BD82)-1-('2.1 Kraftwerk allgemein'!$F$16-'2.1 Kraftwerk allgemein'!$F$15+1)),1,MIN(MAX($F82-('2.1 Kraftwerk allgemein'!$F$16-'2.1 Kraftwerk allgemein'!$F$15+1),1),COLUMN(BD82)-('2.1 Kraftwerk allgemein'!$F$16-'2.1 Kraftwerk allgemein'!$F$15+1)))))/$F82,
SUM(OFFSET('2.5 CAPEX'!BR85,0,-MIN($F82-1,COLUMN(BD82)-1),1,MIN($F82,COLUMN(BD82))))/$F82)))))),
IF(OR(ISNUMBER($D82)=FALSE,$F82=""),"",
IF(AND('2.5 CAPEX'!$L85&lt;&gt;"x",'2.5 CAPEX'!$M85&lt;&gt;"x"),0,
IF($F82=0,0,
IF(BM$4&lt;'2.1 Kraftwerk allgemein'!$F$16,0,
IF(BM$4='2.1 Kraftwerk allgemein'!$F$16,'2.5 CAPEX'!$J85/$F82,
IF(BM$4&lt;'2.1 Kraftwerk allgemein'!$F$16+$F82,
('2.5 CAPEX'!$J85+SUM(OFFSET('2.5 CAPEX'!BR85,0,-MIN(MAX($F82-1-('2.1 Kraftwerk allgemein'!$F$16-'1.1 Allgemein'!$I$22+1),0),COLUMN(BD82)-1-('2.1 Kraftwerk allgemein'!$F$16-'1.1 Allgemein'!$I$22+1)),1,MIN(MAX($F82-('2.1 Kraftwerk allgemein'!$F$16-'1.1 Allgemein'!$I$22+1),1),COLUMN(BD82)-('2.1 Kraftwerk allgemein'!$F$16-'1.1 Allgemein'!$I$22+1)))))/$F82,
SUM(OFFSET('2.5 CAPEX'!BR85,0,-MIN($F82-1,COLUMN(BD82)-1),1,MIN($F82,COLUMN(BD82))))/$F82)))))))</f>
        <v/>
      </c>
      <c r="BN82" s="199" t="str">
        <f ca="1">IF('2.1 Kraftwerk allgemein'!$F$15&lt;'1.1 Allgemein'!$I$22,
IF(OR(ISNUMBER($D82)=FALSE,$F82=""),"",
IF(AND('2.5 CAPEX'!$L85&lt;&gt;"x",'2.5 CAPEX'!$M85&lt;&gt;"x"),0,
IF($F82=0,0,
IF(BN$4&lt;'2.1 Kraftwerk allgemein'!$F$16,0,
IF(BN$4='2.1 Kraftwerk allgemein'!$F$16,'2.5 CAPEX'!$J85/$F82,
IF(BN$4&lt;'2.1 Kraftwerk allgemein'!$F$16+$F82,
('2.5 CAPEX'!$J85+SUM(OFFSET('2.5 CAPEX'!BS85,0,-MIN(MAX($F82-1-('2.1 Kraftwerk allgemein'!$F$16-'2.1 Kraftwerk allgemein'!$F$15+1),0),COLUMN(BE82)-1-('2.1 Kraftwerk allgemein'!$F$16-'2.1 Kraftwerk allgemein'!$F$15+1)),1,MIN(MAX($F82-('2.1 Kraftwerk allgemein'!$F$16-'2.1 Kraftwerk allgemein'!$F$15+1),1),COLUMN(BE82)-('2.1 Kraftwerk allgemein'!$F$16-'2.1 Kraftwerk allgemein'!$F$15+1)))))/$F82,
SUM(OFFSET('2.5 CAPEX'!BS85,0,-MIN($F82-1,COLUMN(BE82)-1),1,MIN($F82,COLUMN(BE82))))/$F82)))))),
IF(OR(ISNUMBER($D82)=FALSE,$F82=""),"",
IF(AND('2.5 CAPEX'!$L85&lt;&gt;"x",'2.5 CAPEX'!$M85&lt;&gt;"x"),0,
IF($F82=0,0,
IF(BN$4&lt;'2.1 Kraftwerk allgemein'!$F$16,0,
IF(BN$4='2.1 Kraftwerk allgemein'!$F$16,'2.5 CAPEX'!$J85/$F82,
IF(BN$4&lt;'2.1 Kraftwerk allgemein'!$F$16+$F82,
('2.5 CAPEX'!$J85+SUM(OFFSET('2.5 CAPEX'!BS85,0,-MIN(MAX($F82-1-('2.1 Kraftwerk allgemein'!$F$16-'1.1 Allgemein'!$I$22+1),0),COLUMN(BE82)-1-('2.1 Kraftwerk allgemein'!$F$16-'1.1 Allgemein'!$I$22+1)),1,MIN(MAX($F82-('2.1 Kraftwerk allgemein'!$F$16-'1.1 Allgemein'!$I$22+1),1),COLUMN(BE82)-('2.1 Kraftwerk allgemein'!$F$16-'1.1 Allgemein'!$I$22+1)))))/$F82,
SUM(OFFSET('2.5 CAPEX'!BS85,0,-MIN($F82-1,COLUMN(BE82)-1),1,MIN($F82,COLUMN(BE82))))/$F82)))))))</f>
        <v/>
      </c>
      <c r="BO82" s="199" t="str">
        <f ca="1">IF('2.1 Kraftwerk allgemein'!$F$15&lt;'1.1 Allgemein'!$I$22,
IF(OR(ISNUMBER($D82)=FALSE,$F82=""),"",
IF(AND('2.5 CAPEX'!$L85&lt;&gt;"x",'2.5 CAPEX'!$M85&lt;&gt;"x"),0,
IF($F82=0,0,
IF(BO$4&lt;'2.1 Kraftwerk allgemein'!$F$16,0,
IF(BO$4='2.1 Kraftwerk allgemein'!$F$16,'2.5 CAPEX'!$J85/$F82,
IF(BO$4&lt;'2.1 Kraftwerk allgemein'!$F$16+$F82,
('2.5 CAPEX'!$J85+SUM(OFFSET('2.5 CAPEX'!BT85,0,-MIN(MAX($F82-1-('2.1 Kraftwerk allgemein'!$F$16-'2.1 Kraftwerk allgemein'!$F$15+1),0),COLUMN(BF82)-1-('2.1 Kraftwerk allgemein'!$F$16-'2.1 Kraftwerk allgemein'!$F$15+1)),1,MIN(MAX($F82-('2.1 Kraftwerk allgemein'!$F$16-'2.1 Kraftwerk allgemein'!$F$15+1),1),COLUMN(BF82)-('2.1 Kraftwerk allgemein'!$F$16-'2.1 Kraftwerk allgemein'!$F$15+1)))))/$F82,
SUM(OFFSET('2.5 CAPEX'!BT85,0,-MIN($F82-1,COLUMN(BF82)-1),1,MIN($F82,COLUMN(BF82))))/$F82)))))),
IF(OR(ISNUMBER($D82)=FALSE,$F82=""),"",
IF(AND('2.5 CAPEX'!$L85&lt;&gt;"x",'2.5 CAPEX'!$M85&lt;&gt;"x"),0,
IF($F82=0,0,
IF(BO$4&lt;'2.1 Kraftwerk allgemein'!$F$16,0,
IF(BO$4='2.1 Kraftwerk allgemein'!$F$16,'2.5 CAPEX'!$J85/$F82,
IF(BO$4&lt;'2.1 Kraftwerk allgemein'!$F$16+$F82,
('2.5 CAPEX'!$J85+SUM(OFFSET('2.5 CAPEX'!BT85,0,-MIN(MAX($F82-1-('2.1 Kraftwerk allgemein'!$F$16-'1.1 Allgemein'!$I$22+1),0),COLUMN(BF82)-1-('2.1 Kraftwerk allgemein'!$F$16-'1.1 Allgemein'!$I$22+1)),1,MIN(MAX($F82-('2.1 Kraftwerk allgemein'!$F$16-'1.1 Allgemein'!$I$22+1),1),COLUMN(BF82)-('2.1 Kraftwerk allgemein'!$F$16-'1.1 Allgemein'!$I$22+1)))))/$F82,
SUM(OFFSET('2.5 CAPEX'!BT85,0,-MIN($F82-1,COLUMN(BF82)-1),1,MIN($F82,COLUMN(BF82))))/$F82)))))))</f>
        <v/>
      </c>
      <c r="BP82" s="199" t="str">
        <f ca="1">IF('2.1 Kraftwerk allgemein'!$F$15&lt;'1.1 Allgemein'!$I$22,
IF(OR(ISNUMBER($D82)=FALSE,$F82=""),"",
IF(AND('2.5 CAPEX'!$L85&lt;&gt;"x",'2.5 CAPEX'!$M85&lt;&gt;"x"),0,
IF($F82=0,0,
IF(BP$4&lt;'2.1 Kraftwerk allgemein'!$F$16,0,
IF(BP$4='2.1 Kraftwerk allgemein'!$F$16,'2.5 CAPEX'!$J85/$F82,
IF(BP$4&lt;'2.1 Kraftwerk allgemein'!$F$16+$F82,
('2.5 CAPEX'!$J85+SUM(OFFSET('2.5 CAPEX'!BU85,0,-MIN(MAX($F82-1-('2.1 Kraftwerk allgemein'!$F$16-'2.1 Kraftwerk allgemein'!$F$15+1),0),COLUMN(BG82)-1-('2.1 Kraftwerk allgemein'!$F$16-'2.1 Kraftwerk allgemein'!$F$15+1)),1,MIN(MAX($F82-('2.1 Kraftwerk allgemein'!$F$16-'2.1 Kraftwerk allgemein'!$F$15+1),1),COLUMN(BG82)-('2.1 Kraftwerk allgemein'!$F$16-'2.1 Kraftwerk allgemein'!$F$15+1)))))/$F82,
SUM(OFFSET('2.5 CAPEX'!BU85,0,-MIN($F82-1,COLUMN(BG82)-1),1,MIN($F82,COLUMN(BG82))))/$F82)))))),
IF(OR(ISNUMBER($D82)=FALSE,$F82=""),"",
IF(AND('2.5 CAPEX'!$L85&lt;&gt;"x",'2.5 CAPEX'!$M85&lt;&gt;"x"),0,
IF($F82=0,0,
IF(BP$4&lt;'2.1 Kraftwerk allgemein'!$F$16,0,
IF(BP$4='2.1 Kraftwerk allgemein'!$F$16,'2.5 CAPEX'!$J85/$F82,
IF(BP$4&lt;'2.1 Kraftwerk allgemein'!$F$16+$F82,
('2.5 CAPEX'!$J85+SUM(OFFSET('2.5 CAPEX'!BU85,0,-MIN(MAX($F82-1-('2.1 Kraftwerk allgemein'!$F$16-'1.1 Allgemein'!$I$22+1),0),COLUMN(BG82)-1-('2.1 Kraftwerk allgemein'!$F$16-'1.1 Allgemein'!$I$22+1)),1,MIN(MAX($F82-('2.1 Kraftwerk allgemein'!$F$16-'1.1 Allgemein'!$I$22+1),1),COLUMN(BG82)-('2.1 Kraftwerk allgemein'!$F$16-'1.1 Allgemein'!$I$22+1)))))/$F82,
SUM(OFFSET('2.5 CAPEX'!BU85,0,-MIN($F82-1,COLUMN(BG82)-1),1,MIN($F82,COLUMN(BG82))))/$F82)))))))</f>
        <v/>
      </c>
      <c r="BQ82" s="199" t="str">
        <f ca="1">IF('2.1 Kraftwerk allgemein'!$F$15&lt;'1.1 Allgemein'!$I$22,
IF(OR(ISNUMBER($D82)=FALSE,$F82=""),"",
IF(AND('2.5 CAPEX'!$L85&lt;&gt;"x",'2.5 CAPEX'!$M85&lt;&gt;"x"),0,
IF($F82=0,0,
IF(BQ$4&lt;'2.1 Kraftwerk allgemein'!$F$16,0,
IF(BQ$4='2.1 Kraftwerk allgemein'!$F$16,'2.5 CAPEX'!$J85/$F82,
IF(BQ$4&lt;'2.1 Kraftwerk allgemein'!$F$16+$F82,
('2.5 CAPEX'!$J85+SUM(OFFSET('2.5 CAPEX'!BV85,0,-MIN(MAX($F82-1-('2.1 Kraftwerk allgemein'!$F$16-'2.1 Kraftwerk allgemein'!$F$15+1),0),COLUMN(BH82)-1-('2.1 Kraftwerk allgemein'!$F$16-'2.1 Kraftwerk allgemein'!$F$15+1)),1,MIN(MAX($F82-('2.1 Kraftwerk allgemein'!$F$16-'2.1 Kraftwerk allgemein'!$F$15+1),1),COLUMN(BH82)-('2.1 Kraftwerk allgemein'!$F$16-'2.1 Kraftwerk allgemein'!$F$15+1)))))/$F82,
SUM(OFFSET('2.5 CAPEX'!BV85,0,-MIN($F82-1,COLUMN(BH82)-1),1,MIN($F82,COLUMN(BH82))))/$F82)))))),
IF(OR(ISNUMBER($D82)=FALSE,$F82=""),"",
IF(AND('2.5 CAPEX'!$L85&lt;&gt;"x",'2.5 CAPEX'!$M85&lt;&gt;"x"),0,
IF($F82=0,0,
IF(BQ$4&lt;'2.1 Kraftwerk allgemein'!$F$16,0,
IF(BQ$4='2.1 Kraftwerk allgemein'!$F$16,'2.5 CAPEX'!$J85/$F82,
IF(BQ$4&lt;'2.1 Kraftwerk allgemein'!$F$16+$F82,
('2.5 CAPEX'!$J85+SUM(OFFSET('2.5 CAPEX'!BV85,0,-MIN(MAX($F82-1-('2.1 Kraftwerk allgemein'!$F$16-'1.1 Allgemein'!$I$22+1),0),COLUMN(BH82)-1-('2.1 Kraftwerk allgemein'!$F$16-'1.1 Allgemein'!$I$22+1)),1,MIN(MAX($F82-('2.1 Kraftwerk allgemein'!$F$16-'1.1 Allgemein'!$I$22+1),1),COLUMN(BH82)-('2.1 Kraftwerk allgemein'!$F$16-'1.1 Allgemein'!$I$22+1)))))/$F82,
SUM(OFFSET('2.5 CAPEX'!BV85,0,-MIN($F82-1,COLUMN(BH82)-1),1,MIN($F82,COLUMN(BH82))))/$F82)))))))</f>
        <v/>
      </c>
      <c r="BR82" s="199" t="str">
        <f ca="1">IF('2.1 Kraftwerk allgemein'!$F$15&lt;'1.1 Allgemein'!$I$22,
IF(OR(ISNUMBER($D82)=FALSE,$F82=""),"",
IF(AND('2.5 CAPEX'!$L85&lt;&gt;"x",'2.5 CAPEX'!$M85&lt;&gt;"x"),0,
IF($F82=0,0,
IF(BR$4&lt;'2.1 Kraftwerk allgemein'!$F$16,0,
IF(BR$4='2.1 Kraftwerk allgemein'!$F$16,'2.5 CAPEX'!$J85/$F82,
IF(BR$4&lt;'2.1 Kraftwerk allgemein'!$F$16+$F82,
('2.5 CAPEX'!$J85+SUM(OFFSET('2.5 CAPEX'!BW85,0,-MIN(MAX($F82-1-('2.1 Kraftwerk allgemein'!$F$16-'2.1 Kraftwerk allgemein'!$F$15+1),0),COLUMN(BI82)-1-('2.1 Kraftwerk allgemein'!$F$16-'2.1 Kraftwerk allgemein'!$F$15+1)),1,MIN(MAX($F82-('2.1 Kraftwerk allgemein'!$F$16-'2.1 Kraftwerk allgemein'!$F$15+1),1),COLUMN(BI82)-('2.1 Kraftwerk allgemein'!$F$16-'2.1 Kraftwerk allgemein'!$F$15+1)))))/$F82,
SUM(OFFSET('2.5 CAPEX'!BW85,0,-MIN($F82-1,COLUMN(BI82)-1),1,MIN($F82,COLUMN(BI82))))/$F82)))))),
IF(OR(ISNUMBER($D82)=FALSE,$F82=""),"",
IF(AND('2.5 CAPEX'!$L85&lt;&gt;"x",'2.5 CAPEX'!$M85&lt;&gt;"x"),0,
IF($F82=0,0,
IF(BR$4&lt;'2.1 Kraftwerk allgemein'!$F$16,0,
IF(BR$4='2.1 Kraftwerk allgemein'!$F$16,'2.5 CAPEX'!$J85/$F82,
IF(BR$4&lt;'2.1 Kraftwerk allgemein'!$F$16+$F82,
('2.5 CAPEX'!$J85+SUM(OFFSET('2.5 CAPEX'!BW85,0,-MIN(MAX($F82-1-('2.1 Kraftwerk allgemein'!$F$16-'1.1 Allgemein'!$I$22+1),0),COLUMN(BI82)-1-('2.1 Kraftwerk allgemein'!$F$16-'1.1 Allgemein'!$I$22+1)),1,MIN(MAX($F82-('2.1 Kraftwerk allgemein'!$F$16-'1.1 Allgemein'!$I$22+1),1),COLUMN(BI82)-('2.1 Kraftwerk allgemein'!$F$16-'1.1 Allgemein'!$I$22+1)))))/$F82,
SUM(OFFSET('2.5 CAPEX'!BW85,0,-MIN($F82-1,COLUMN(BI82)-1),1,MIN($F82,COLUMN(BI82))))/$F82)))))))</f>
        <v/>
      </c>
      <c r="BS82" s="199" t="str">
        <f ca="1">IF('2.1 Kraftwerk allgemein'!$F$15&lt;'1.1 Allgemein'!$I$22,
IF(OR(ISNUMBER($D82)=FALSE,$F82=""),"",
IF(AND('2.5 CAPEX'!$L85&lt;&gt;"x",'2.5 CAPEX'!$M85&lt;&gt;"x"),0,
IF($F82=0,0,
IF(BS$4&lt;'2.1 Kraftwerk allgemein'!$F$16,0,
IF(BS$4='2.1 Kraftwerk allgemein'!$F$16,'2.5 CAPEX'!$J85/$F82,
IF(BS$4&lt;'2.1 Kraftwerk allgemein'!$F$16+$F82,
('2.5 CAPEX'!$J85+SUM(OFFSET('2.5 CAPEX'!BX85,0,-MIN(MAX($F82-1-('2.1 Kraftwerk allgemein'!$F$16-'2.1 Kraftwerk allgemein'!$F$15+1),0),COLUMN(BJ82)-1-('2.1 Kraftwerk allgemein'!$F$16-'2.1 Kraftwerk allgemein'!$F$15+1)),1,MIN(MAX($F82-('2.1 Kraftwerk allgemein'!$F$16-'2.1 Kraftwerk allgemein'!$F$15+1),1),COLUMN(BJ82)-('2.1 Kraftwerk allgemein'!$F$16-'2.1 Kraftwerk allgemein'!$F$15+1)))))/$F82,
SUM(OFFSET('2.5 CAPEX'!BX85,0,-MIN($F82-1,COLUMN(BJ82)-1),1,MIN($F82,COLUMN(BJ82))))/$F82)))))),
IF(OR(ISNUMBER($D82)=FALSE,$F82=""),"",
IF(AND('2.5 CAPEX'!$L85&lt;&gt;"x",'2.5 CAPEX'!$M85&lt;&gt;"x"),0,
IF($F82=0,0,
IF(BS$4&lt;'2.1 Kraftwerk allgemein'!$F$16,0,
IF(BS$4='2.1 Kraftwerk allgemein'!$F$16,'2.5 CAPEX'!$J85/$F82,
IF(BS$4&lt;'2.1 Kraftwerk allgemein'!$F$16+$F82,
('2.5 CAPEX'!$J85+SUM(OFFSET('2.5 CAPEX'!BX85,0,-MIN(MAX($F82-1-('2.1 Kraftwerk allgemein'!$F$16-'1.1 Allgemein'!$I$22+1),0),COLUMN(BJ82)-1-('2.1 Kraftwerk allgemein'!$F$16-'1.1 Allgemein'!$I$22+1)),1,MIN(MAX($F82-('2.1 Kraftwerk allgemein'!$F$16-'1.1 Allgemein'!$I$22+1),1),COLUMN(BJ82)-('2.1 Kraftwerk allgemein'!$F$16-'1.1 Allgemein'!$I$22+1)))))/$F82,
SUM(OFFSET('2.5 CAPEX'!BX85,0,-MIN($F82-1,COLUMN(BJ82)-1),1,MIN($F82,COLUMN(BJ82))))/$F82)))))))</f>
        <v/>
      </c>
      <c r="BT82" s="199" t="str">
        <f ca="1">IF('2.1 Kraftwerk allgemein'!$F$15&lt;'1.1 Allgemein'!$I$22,
IF(OR(ISNUMBER($D82)=FALSE,$F82=""),"",
IF(AND('2.5 CAPEX'!$L85&lt;&gt;"x",'2.5 CAPEX'!$M85&lt;&gt;"x"),0,
IF($F82=0,0,
IF(BT$4&lt;'2.1 Kraftwerk allgemein'!$F$16,0,
IF(BT$4='2.1 Kraftwerk allgemein'!$F$16,'2.5 CAPEX'!$J85/$F82,
IF(BT$4&lt;'2.1 Kraftwerk allgemein'!$F$16+$F82,
('2.5 CAPEX'!$J85+SUM(OFFSET('2.5 CAPEX'!BY85,0,-MIN(MAX($F82-1-('2.1 Kraftwerk allgemein'!$F$16-'2.1 Kraftwerk allgemein'!$F$15+1),0),COLUMN(BK82)-1-('2.1 Kraftwerk allgemein'!$F$16-'2.1 Kraftwerk allgemein'!$F$15+1)),1,MIN(MAX($F82-('2.1 Kraftwerk allgemein'!$F$16-'2.1 Kraftwerk allgemein'!$F$15+1),1),COLUMN(BK82)-('2.1 Kraftwerk allgemein'!$F$16-'2.1 Kraftwerk allgemein'!$F$15+1)))))/$F82,
SUM(OFFSET('2.5 CAPEX'!BY85,0,-MIN($F82-1,COLUMN(BK82)-1),1,MIN($F82,COLUMN(BK82))))/$F82)))))),
IF(OR(ISNUMBER($D82)=FALSE,$F82=""),"",
IF(AND('2.5 CAPEX'!$L85&lt;&gt;"x",'2.5 CAPEX'!$M85&lt;&gt;"x"),0,
IF($F82=0,0,
IF(BT$4&lt;'2.1 Kraftwerk allgemein'!$F$16,0,
IF(BT$4='2.1 Kraftwerk allgemein'!$F$16,'2.5 CAPEX'!$J85/$F82,
IF(BT$4&lt;'2.1 Kraftwerk allgemein'!$F$16+$F82,
('2.5 CAPEX'!$J85+SUM(OFFSET('2.5 CAPEX'!BY85,0,-MIN(MAX($F82-1-('2.1 Kraftwerk allgemein'!$F$16-'1.1 Allgemein'!$I$22+1),0),COLUMN(BK82)-1-('2.1 Kraftwerk allgemein'!$F$16-'1.1 Allgemein'!$I$22+1)),1,MIN(MAX($F82-('2.1 Kraftwerk allgemein'!$F$16-'1.1 Allgemein'!$I$22+1),1),COLUMN(BK82)-('2.1 Kraftwerk allgemein'!$F$16-'1.1 Allgemein'!$I$22+1)))))/$F82,
SUM(OFFSET('2.5 CAPEX'!BY85,0,-MIN($F82-1,COLUMN(BK82)-1),1,MIN($F82,COLUMN(BK82))))/$F82)))))))</f>
        <v/>
      </c>
      <c r="BU82" s="199" t="str">
        <f ca="1">IF('2.1 Kraftwerk allgemein'!$F$15&lt;'1.1 Allgemein'!$I$22,
IF(OR(ISNUMBER($D82)=FALSE,$F82=""),"",
IF(AND('2.5 CAPEX'!$L85&lt;&gt;"x",'2.5 CAPEX'!$M85&lt;&gt;"x"),0,
IF($F82=0,0,
IF(BU$4&lt;'2.1 Kraftwerk allgemein'!$F$16,0,
IF(BU$4='2.1 Kraftwerk allgemein'!$F$16,'2.5 CAPEX'!$J85/$F82,
IF(BU$4&lt;'2.1 Kraftwerk allgemein'!$F$16+$F82,
('2.5 CAPEX'!$J85+SUM(OFFSET('2.5 CAPEX'!BZ85,0,-MIN(MAX($F82-1-('2.1 Kraftwerk allgemein'!$F$16-'2.1 Kraftwerk allgemein'!$F$15+1),0),COLUMN(BL82)-1-('2.1 Kraftwerk allgemein'!$F$16-'2.1 Kraftwerk allgemein'!$F$15+1)),1,MIN(MAX($F82-('2.1 Kraftwerk allgemein'!$F$16-'2.1 Kraftwerk allgemein'!$F$15+1),1),COLUMN(BL82)-('2.1 Kraftwerk allgemein'!$F$16-'2.1 Kraftwerk allgemein'!$F$15+1)))))/$F82,
SUM(OFFSET('2.5 CAPEX'!BZ85,0,-MIN($F82-1,COLUMN(BL82)-1),1,MIN($F82,COLUMN(BL82))))/$F82)))))),
IF(OR(ISNUMBER($D82)=FALSE,$F82=""),"",
IF(AND('2.5 CAPEX'!$L85&lt;&gt;"x",'2.5 CAPEX'!$M85&lt;&gt;"x"),0,
IF($F82=0,0,
IF(BU$4&lt;'2.1 Kraftwerk allgemein'!$F$16,0,
IF(BU$4='2.1 Kraftwerk allgemein'!$F$16,'2.5 CAPEX'!$J85/$F82,
IF(BU$4&lt;'2.1 Kraftwerk allgemein'!$F$16+$F82,
('2.5 CAPEX'!$J85+SUM(OFFSET('2.5 CAPEX'!BZ85,0,-MIN(MAX($F82-1-('2.1 Kraftwerk allgemein'!$F$16-'1.1 Allgemein'!$I$22+1),0),COLUMN(BL82)-1-('2.1 Kraftwerk allgemein'!$F$16-'1.1 Allgemein'!$I$22+1)),1,MIN(MAX($F82-('2.1 Kraftwerk allgemein'!$F$16-'1.1 Allgemein'!$I$22+1),1),COLUMN(BL82)-('2.1 Kraftwerk allgemein'!$F$16-'1.1 Allgemein'!$I$22+1)))))/$F82,
SUM(OFFSET('2.5 CAPEX'!BZ85,0,-MIN($F82-1,COLUMN(BL82)-1),1,MIN($F82,COLUMN(BL82))))/$F82)))))))</f>
        <v/>
      </c>
      <c r="BV82" s="199" t="str">
        <f ca="1">IF('2.1 Kraftwerk allgemein'!$F$15&lt;'1.1 Allgemein'!$I$22,
IF(OR(ISNUMBER($D82)=FALSE,$F82=""),"",
IF(AND('2.5 CAPEX'!$L85&lt;&gt;"x",'2.5 CAPEX'!$M85&lt;&gt;"x"),0,
IF($F82=0,0,
IF(BV$4&lt;'2.1 Kraftwerk allgemein'!$F$16,0,
IF(BV$4='2.1 Kraftwerk allgemein'!$F$16,'2.5 CAPEX'!$J85/$F82,
IF(BV$4&lt;'2.1 Kraftwerk allgemein'!$F$16+$F82,
('2.5 CAPEX'!$J85+SUM(OFFSET('2.5 CAPEX'!CA85,0,-MIN(MAX($F82-1-('2.1 Kraftwerk allgemein'!$F$16-'2.1 Kraftwerk allgemein'!$F$15+1),0),COLUMN(BM82)-1-('2.1 Kraftwerk allgemein'!$F$16-'2.1 Kraftwerk allgemein'!$F$15+1)),1,MIN(MAX($F82-('2.1 Kraftwerk allgemein'!$F$16-'2.1 Kraftwerk allgemein'!$F$15+1),1),COLUMN(BM82)-('2.1 Kraftwerk allgemein'!$F$16-'2.1 Kraftwerk allgemein'!$F$15+1)))))/$F82,
SUM(OFFSET('2.5 CAPEX'!CA85,0,-MIN($F82-1,COLUMN(BM82)-1),1,MIN($F82,COLUMN(BM82))))/$F82)))))),
IF(OR(ISNUMBER($D82)=FALSE,$F82=""),"",
IF(AND('2.5 CAPEX'!$L85&lt;&gt;"x",'2.5 CAPEX'!$M85&lt;&gt;"x"),0,
IF($F82=0,0,
IF(BV$4&lt;'2.1 Kraftwerk allgemein'!$F$16,0,
IF(BV$4='2.1 Kraftwerk allgemein'!$F$16,'2.5 CAPEX'!$J85/$F82,
IF(BV$4&lt;'2.1 Kraftwerk allgemein'!$F$16+$F82,
('2.5 CAPEX'!$J85+SUM(OFFSET('2.5 CAPEX'!CA85,0,-MIN(MAX($F82-1-('2.1 Kraftwerk allgemein'!$F$16-'1.1 Allgemein'!$I$22+1),0),COLUMN(BM82)-1-('2.1 Kraftwerk allgemein'!$F$16-'1.1 Allgemein'!$I$22+1)),1,MIN(MAX($F82-('2.1 Kraftwerk allgemein'!$F$16-'1.1 Allgemein'!$I$22+1),1),COLUMN(BM82)-('2.1 Kraftwerk allgemein'!$F$16-'1.1 Allgemein'!$I$22+1)))))/$F82,
SUM(OFFSET('2.5 CAPEX'!CA85,0,-MIN($F82-1,COLUMN(BM82)-1),1,MIN($F82,COLUMN(BM82))))/$F82)))))))</f>
        <v/>
      </c>
      <c r="BW82" s="199" t="str">
        <f ca="1">IF('2.1 Kraftwerk allgemein'!$F$15&lt;'1.1 Allgemein'!$I$22,
IF(OR(ISNUMBER($D82)=FALSE,$F82=""),"",
IF(AND('2.5 CAPEX'!$L85&lt;&gt;"x",'2.5 CAPEX'!$M85&lt;&gt;"x"),0,
IF($F82=0,0,
IF(BW$4&lt;'2.1 Kraftwerk allgemein'!$F$16,0,
IF(BW$4='2.1 Kraftwerk allgemein'!$F$16,'2.5 CAPEX'!$J85/$F82,
IF(BW$4&lt;'2.1 Kraftwerk allgemein'!$F$16+$F82,
('2.5 CAPEX'!$J85+SUM(OFFSET('2.5 CAPEX'!CB85,0,-MIN(MAX($F82-1-('2.1 Kraftwerk allgemein'!$F$16-'2.1 Kraftwerk allgemein'!$F$15+1),0),COLUMN(BN82)-1-('2.1 Kraftwerk allgemein'!$F$16-'2.1 Kraftwerk allgemein'!$F$15+1)),1,MIN(MAX($F82-('2.1 Kraftwerk allgemein'!$F$16-'2.1 Kraftwerk allgemein'!$F$15+1),1),COLUMN(BN82)-('2.1 Kraftwerk allgemein'!$F$16-'2.1 Kraftwerk allgemein'!$F$15+1)))))/$F82,
SUM(OFFSET('2.5 CAPEX'!CB85,0,-MIN($F82-1,COLUMN(BN82)-1),1,MIN($F82,COLUMN(BN82))))/$F82)))))),
IF(OR(ISNUMBER($D82)=FALSE,$F82=""),"",
IF(AND('2.5 CAPEX'!$L85&lt;&gt;"x",'2.5 CAPEX'!$M85&lt;&gt;"x"),0,
IF($F82=0,0,
IF(BW$4&lt;'2.1 Kraftwerk allgemein'!$F$16,0,
IF(BW$4='2.1 Kraftwerk allgemein'!$F$16,'2.5 CAPEX'!$J85/$F82,
IF(BW$4&lt;'2.1 Kraftwerk allgemein'!$F$16+$F82,
('2.5 CAPEX'!$J85+SUM(OFFSET('2.5 CAPEX'!CB85,0,-MIN(MAX($F82-1-('2.1 Kraftwerk allgemein'!$F$16-'1.1 Allgemein'!$I$22+1),0),COLUMN(BN82)-1-('2.1 Kraftwerk allgemein'!$F$16-'1.1 Allgemein'!$I$22+1)),1,MIN(MAX($F82-('2.1 Kraftwerk allgemein'!$F$16-'1.1 Allgemein'!$I$22+1),1),COLUMN(BN82)-('2.1 Kraftwerk allgemein'!$F$16-'1.1 Allgemein'!$I$22+1)))))/$F82,
SUM(OFFSET('2.5 CAPEX'!CB85,0,-MIN($F82-1,COLUMN(BN82)-1),1,MIN($F82,COLUMN(BN82))))/$F82)))))))</f>
        <v/>
      </c>
      <c r="BX82" s="199" t="str">
        <f ca="1">IF('2.1 Kraftwerk allgemein'!$F$15&lt;'1.1 Allgemein'!$I$22,
IF(OR(ISNUMBER($D82)=FALSE,$F82=""),"",
IF(AND('2.5 CAPEX'!$L85&lt;&gt;"x",'2.5 CAPEX'!$M85&lt;&gt;"x"),0,
IF($F82=0,0,
IF(BX$4&lt;'2.1 Kraftwerk allgemein'!$F$16,0,
IF(BX$4='2.1 Kraftwerk allgemein'!$F$16,'2.5 CAPEX'!$J85/$F82,
IF(BX$4&lt;'2.1 Kraftwerk allgemein'!$F$16+$F82,
('2.5 CAPEX'!$J85+SUM(OFFSET('2.5 CAPEX'!CC85,0,-MIN(MAX($F82-1-('2.1 Kraftwerk allgemein'!$F$16-'2.1 Kraftwerk allgemein'!$F$15+1),0),COLUMN(BO82)-1-('2.1 Kraftwerk allgemein'!$F$16-'2.1 Kraftwerk allgemein'!$F$15+1)),1,MIN(MAX($F82-('2.1 Kraftwerk allgemein'!$F$16-'2.1 Kraftwerk allgemein'!$F$15+1),1),COLUMN(BO82)-('2.1 Kraftwerk allgemein'!$F$16-'2.1 Kraftwerk allgemein'!$F$15+1)))))/$F82,
SUM(OFFSET('2.5 CAPEX'!CC85,0,-MIN($F82-1,COLUMN(BO82)-1),1,MIN($F82,COLUMN(BO82))))/$F82)))))),
IF(OR(ISNUMBER($D82)=FALSE,$F82=""),"",
IF(AND('2.5 CAPEX'!$L85&lt;&gt;"x",'2.5 CAPEX'!$M85&lt;&gt;"x"),0,
IF($F82=0,0,
IF(BX$4&lt;'2.1 Kraftwerk allgemein'!$F$16,0,
IF(BX$4='2.1 Kraftwerk allgemein'!$F$16,'2.5 CAPEX'!$J85/$F82,
IF(BX$4&lt;'2.1 Kraftwerk allgemein'!$F$16+$F82,
('2.5 CAPEX'!$J85+SUM(OFFSET('2.5 CAPEX'!CC85,0,-MIN(MAX($F82-1-('2.1 Kraftwerk allgemein'!$F$16-'1.1 Allgemein'!$I$22+1),0),COLUMN(BO82)-1-('2.1 Kraftwerk allgemein'!$F$16-'1.1 Allgemein'!$I$22+1)),1,MIN(MAX($F82-('2.1 Kraftwerk allgemein'!$F$16-'1.1 Allgemein'!$I$22+1),1),COLUMN(BO82)-('2.1 Kraftwerk allgemein'!$F$16-'1.1 Allgemein'!$I$22+1)))))/$F82,
SUM(OFFSET('2.5 CAPEX'!CC85,0,-MIN($F82-1,COLUMN(BO82)-1),1,MIN($F82,COLUMN(BO82))))/$F82)))))))</f>
        <v/>
      </c>
      <c r="BY82" s="199" t="str">
        <f ca="1">IF('2.1 Kraftwerk allgemein'!$F$15&lt;'1.1 Allgemein'!$I$22,
IF(OR(ISNUMBER($D82)=FALSE,$F82=""),"",
IF(AND('2.5 CAPEX'!$L85&lt;&gt;"x",'2.5 CAPEX'!$M85&lt;&gt;"x"),0,
IF($F82=0,0,
IF(BY$4&lt;'2.1 Kraftwerk allgemein'!$F$16,0,
IF(BY$4='2.1 Kraftwerk allgemein'!$F$16,'2.5 CAPEX'!$J85/$F82,
IF(BY$4&lt;'2.1 Kraftwerk allgemein'!$F$16+$F82,
('2.5 CAPEX'!$J85+SUM(OFFSET('2.5 CAPEX'!CD85,0,-MIN(MAX($F82-1-('2.1 Kraftwerk allgemein'!$F$16-'2.1 Kraftwerk allgemein'!$F$15+1),0),COLUMN(BP82)-1-('2.1 Kraftwerk allgemein'!$F$16-'2.1 Kraftwerk allgemein'!$F$15+1)),1,MIN(MAX($F82-('2.1 Kraftwerk allgemein'!$F$16-'2.1 Kraftwerk allgemein'!$F$15+1),1),COLUMN(BP82)-('2.1 Kraftwerk allgemein'!$F$16-'2.1 Kraftwerk allgemein'!$F$15+1)))))/$F82,
SUM(OFFSET('2.5 CAPEX'!CD85,0,-MIN($F82-1,COLUMN(BP82)-1),1,MIN($F82,COLUMN(BP82))))/$F82)))))),
IF(OR(ISNUMBER($D82)=FALSE,$F82=""),"",
IF(AND('2.5 CAPEX'!$L85&lt;&gt;"x",'2.5 CAPEX'!$M85&lt;&gt;"x"),0,
IF($F82=0,0,
IF(BY$4&lt;'2.1 Kraftwerk allgemein'!$F$16,0,
IF(BY$4='2.1 Kraftwerk allgemein'!$F$16,'2.5 CAPEX'!$J85/$F82,
IF(BY$4&lt;'2.1 Kraftwerk allgemein'!$F$16+$F82,
('2.5 CAPEX'!$J85+SUM(OFFSET('2.5 CAPEX'!CD85,0,-MIN(MAX($F82-1-('2.1 Kraftwerk allgemein'!$F$16-'1.1 Allgemein'!$I$22+1),0),COLUMN(BP82)-1-('2.1 Kraftwerk allgemein'!$F$16-'1.1 Allgemein'!$I$22+1)),1,MIN(MAX($F82-('2.1 Kraftwerk allgemein'!$F$16-'1.1 Allgemein'!$I$22+1),1),COLUMN(BP82)-('2.1 Kraftwerk allgemein'!$F$16-'1.1 Allgemein'!$I$22+1)))))/$F82,
SUM(OFFSET('2.5 CAPEX'!CD85,0,-MIN($F82-1,COLUMN(BP82)-1),1,MIN($F82,COLUMN(BP82))))/$F82)))))))</f>
        <v/>
      </c>
      <c r="BZ82" s="199" t="str">
        <f ca="1">IF('2.1 Kraftwerk allgemein'!$F$15&lt;'1.1 Allgemein'!$I$22,
IF(OR(ISNUMBER($D82)=FALSE,$F82=""),"",
IF(AND('2.5 CAPEX'!$L85&lt;&gt;"x",'2.5 CAPEX'!$M85&lt;&gt;"x"),0,
IF($F82=0,0,
IF(BZ$4&lt;'2.1 Kraftwerk allgemein'!$F$16,0,
IF(BZ$4='2.1 Kraftwerk allgemein'!$F$16,'2.5 CAPEX'!$J85/$F82,
IF(BZ$4&lt;'2.1 Kraftwerk allgemein'!$F$16+$F82,
('2.5 CAPEX'!$J85+SUM(OFFSET('2.5 CAPEX'!CE85,0,-MIN(MAX($F82-1-('2.1 Kraftwerk allgemein'!$F$16-'2.1 Kraftwerk allgemein'!$F$15+1),0),COLUMN(BQ82)-1-('2.1 Kraftwerk allgemein'!$F$16-'2.1 Kraftwerk allgemein'!$F$15+1)),1,MIN(MAX($F82-('2.1 Kraftwerk allgemein'!$F$16-'2.1 Kraftwerk allgemein'!$F$15+1),1),COLUMN(BQ82)-('2.1 Kraftwerk allgemein'!$F$16-'2.1 Kraftwerk allgemein'!$F$15+1)))))/$F82,
SUM(OFFSET('2.5 CAPEX'!CE85,0,-MIN($F82-1,COLUMN(BQ82)-1),1,MIN($F82,COLUMN(BQ82))))/$F82)))))),
IF(OR(ISNUMBER($D82)=FALSE,$F82=""),"",
IF(AND('2.5 CAPEX'!$L85&lt;&gt;"x",'2.5 CAPEX'!$M85&lt;&gt;"x"),0,
IF($F82=0,0,
IF(BZ$4&lt;'2.1 Kraftwerk allgemein'!$F$16,0,
IF(BZ$4='2.1 Kraftwerk allgemein'!$F$16,'2.5 CAPEX'!$J85/$F82,
IF(BZ$4&lt;'2.1 Kraftwerk allgemein'!$F$16+$F82,
('2.5 CAPEX'!$J85+SUM(OFFSET('2.5 CAPEX'!CE85,0,-MIN(MAX($F82-1-('2.1 Kraftwerk allgemein'!$F$16-'1.1 Allgemein'!$I$22+1),0),COLUMN(BQ82)-1-('2.1 Kraftwerk allgemein'!$F$16-'1.1 Allgemein'!$I$22+1)),1,MIN(MAX($F82-('2.1 Kraftwerk allgemein'!$F$16-'1.1 Allgemein'!$I$22+1),1),COLUMN(BQ82)-('2.1 Kraftwerk allgemein'!$F$16-'1.1 Allgemein'!$I$22+1)))))/$F82,
SUM(OFFSET('2.5 CAPEX'!CE85,0,-MIN($F82-1,COLUMN(BQ82)-1),1,MIN($F82,COLUMN(BQ82))))/$F82)))))))</f>
        <v/>
      </c>
      <c r="CA82" s="199" t="str">
        <f ca="1">IF('2.1 Kraftwerk allgemein'!$F$15&lt;'1.1 Allgemein'!$I$22,
IF(OR(ISNUMBER($D82)=FALSE,$F82=""),"",
IF(AND('2.5 CAPEX'!$L85&lt;&gt;"x",'2.5 CAPEX'!$M85&lt;&gt;"x"),0,
IF($F82=0,0,
IF(CA$4&lt;'2.1 Kraftwerk allgemein'!$F$16,0,
IF(CA$4='2.1 Kraftwerk allgemein'!$F$16,'2.5 CAPEX'!$J85/$F82,
IF(CA$4&lt;'2.1 Kraftwerk allgemein'!$F$16+$F82,
('2.5 CAPEX'!$J85+SUM(OFFSET('2.5 CAPEX'!CF85,0,-MIN(MAX($F82-1-('2.1 Kraftwerk allgemein'!$F$16-'2.1 Kraftwerk allgemein'!$F$15+1),0),COLUMN(BR82)-1-('2.1 Kraftwerk allgemein'!$F$16-'2.1 Kraftwerk allgemein'!$F$15+1)),1,MIN(MAX($F82-('2.1 Kraftwerk allgemein'!$F$16-'2.1 Kraftwerk allgemein'!$F$15+1),1),COLUMN(BR82)-('2.1 Kraftwerk allgemein'!$F$16-'2.1 Kraftwerk allgemein'!$F$15+1)))))/$F82,
SUM(OFFSET('2.5 CAPEX'!CF85,0,-MIN($F82-1,COLUMN(BR82)-1),1,MIN($F82,COLUMN(BR82))))/$F82)))))),
IF(OR(ISNUMBER($D82)=FALSE,$F82=""),"",
IF(AND('2.5 CAPEX'!$L85&lt;&gt;"x",'2.5 CAPEX'!$M85&lt;&gt;"x"),0,
IF($F82=0,0,
IF(CA$4&lt;'2.1 Kraftwerk allgemein'!$F$16,0,
IF(CA$4='2.1 Kraftwerk allgemein'!$F$16,'2.5 CAPEX'!$J85/$F82,
IF(CA$4&lt;'2.1 Kraftwerk allgemein'!$F$16+$F82,
('2.5 CAPEX'!$J85+SUM(OFFSET('2.5 CAPEX'!CF85,0,-MIN(MAX($F82-1-('2.1 Kraftwerk allgemein'!$F$16-'1.1 Allgemein'!$I$22+1),0),COLUMN(BR82)-1-('2.1 Kraftwerk allgemein'!$F$16-'1.1 Allgemein'!$I$22+1)),1,MIN(MAX($F82-('2.1 Kraftwerk allgemein'!$F$16-'1.1 Allgemein'!$I$22+1),1),COLUMN(BR82)-('2.1 Kraftwerk allgemein'!$F$16-'1.1 Allgemein'!$I$22+1)))))/$F82,
SUM(OFFSET('2.5 CAPEX'!CF85,0,-MIN($F82-1,COLUMN(BR82)-1),1,MIN($F82,COLUMN(BR82))))/$F82)))))))</f>
        <v/>
      </c>
      <c r="CB82" s="199" t="str">
        <f ca="1">IF('2.1 Kraftwerk allgemein'!$F$15&lt;'1.1 Allgemein'!$I$22,
IF(OR(ISNUMBER($D82)=FALSE,$F82=""),"",
IF(AND('2.5 CAPEX'!$L85&lt;&gt;"x",'2.5 CAPEX'!$M85&lt;&gt;"x"),0,
IF($F82=0,0,
IF(CB$4&lt;'2.1 Kraftwerk allgemein'!$F$16,0,
IF(CB$4='2.1 Kraftwerk allgemein'!$F$16,'2.5 CAPEX'!$J85/$F82,
IF(CB$4&lt;'2.1 Kraftwerk allgemein'!$F$16+$F82,
('2.5 CAPEX'!$J85+SUM(OFFSET('2.5 CAPEX'!CG85,0,-MIN(MAX($F82-1-('2.1 Kraftwerk allgemein'!$F$16-'2.1 Kraftwerk allgemein'!$F$15+1),0),COLUMN(BS82)-1-('2.1 Kraftwerk allgemein'!$F$16-'2.1 Kraftwerk allgemein'!$F$15+1)),1,MIN(MAX($F82-('2.1 Kraftwerk allgemein'!$F$16-'2.1 Kraftwerk allgemein'!$F$15+1),1),COLUMN(BS82)-('2.1 Kraftwerk allgemein'!$F$16-'2.1 Kraftwerk allgemein'!$F$15+1)))))/$F82,
SUM(OFFSET('2.5 CAPEX'!CG85,0,-MIN($F82-1,COLUMN(BS82)-1),1,MIN($F82,COLUMN(BS82))))/$F82)))))),
IF(OR(ISNUMBER($D82)=FALSE,$F82=""),"",
IF(AND('2.5 CAPEX'!$L85&lt;&gt;"x",'2.5 CAPEX'!$M85&lt;&gt;"x"),0,
IF($F82=0,0,
IF(CB$4&lt;'2.1 Kraftwerk allgemein'!$F$16,0,
IF(CB$4='2.1 Kraftwerk allgemein'!$F$16,'2.5 CAPEX'!$J85/$F82,
IF(CB$4&lt;'2.1 Kraftwerk allgemein'!$F$16+$F82,
('2.5 CAPEX'!$J85+SUM(OFFSET('2.5 CAPEX'!CG85,0,-MIN(MAX($F82-1-('2.1 Kraftwerk allgemein'!$F$16-'1.1 Allgemein'!$I$22+1),0),COLUMN(BS82)-1-('2.1 Kraftwerk allgemein'!$F$16-'1.1 Allgemein'!$I$22+1)),1,MIN(MAX($F82-('2.1 Kraftwerk allgemein'!$F$16-'1.1 Allgemein'!$I$22+1),1),COLUMN(BS82)-('2.1 Kraftwerk allgemein'!$F$16-'1.1 Allgemein'!$I$22+1)))))/$F82,
SUM(OFFSET('2.5 CAPEX'!CG85,0,-MIN($F82-1,COLUMN(BS82)-1),1,MIN($F82,COLUMN(BS82))))/$F82)))))))</f>
        <v/>
      </c>
      <c r="CC82" s="199" t="str">
        <f ca="1">IF('2.1 Kraftwerk allgemein'!$F$15&lt;'1.1 Allgemein'!$I$22,
IF(OR(ISNUMBER($D82)=FALSE,$F82=""),"",
IF(AND('2.5 CAPEX'!$L85&lt;&gt;"x",'2.5 CAPEX'!$M85&lt;&gt;"x"),0,
IF($F82=0,0,
IF(CC$4&lt;'2.1 Kraftwerk allgemein'!$F$16,0,
IF(CC$4='2.1 Kraftwerk allgemein'!$F$16,'2.5 CAPEX'!$J85/$F82,
IF(CC$4&lt;'2.1 Kraftwerk allgemein'!$F$16+$F82,
('2.5 CAPEX'!$J85+SUM(OFFSET('2.5 CAPEX'!CH85,0,-MIN(MAX($F82-1-('2.1 Kraftwerk allgemein'!$F$16-'2.1 Kraftwerk allgemein'!$F$15+1),0),COLUMN(BT82)-1-('2.1 Kraftwerk allgemein'!$F$16-'2.1 Kraftwerk allgemein'!$F$15+1)),1,MIN(MAX($F82-('2.1 Kraftwerk allgemein'!$F$16-'2.1 Kraftwerk allgemein'!$F$15+1),1),COLUMN(BT82)-('2.1 Kraftwerk allgemein'!$F$16-'2.1 Kraftwerk allgemein'!$F$15+1)))))/$F82,
SUM(OFFSET('2.5 CAPEX'!CH85,0,-MIN($F82-1,COLUMN(BT82)-1),1,MIN($F82,COLUMN(BT82))))/$F82)))))),
IF(OR(ISNUMBER($D82)=FALSE,$F82=""),"",
IF(AND('2.5 CAPEX'!$L85&lt;&gt;"x",'2.5 CAPEX'!$M85&lt;&gt;"x"),0,
IF($F82=0,0,
IF(CC$4&lt;'2.1 Kraftwerk allgemein'!$F$16,0,
IF(CC$4='2.1 Kraftwerk allgemein'!$F$16,'2.5 CAPEX'!$J85/$F82,
IF(CC$4&lt;'2.1 Kraftwerk allgemein'!$F$16+$F82,
('2.5 CAPEX'!$J85+SUM(OFFSET('2.5 CAPEX'!CH85,0,-MIN(MAX($F82-1-('2.1 Kraftwerk allgemein'!$F$16-'1.1 Allgemein'!$I$22+1),0),COLUMN(BT82)-1-('2.1 Kraftwerk allgemein'!$F$16-'1.1 Allgemein'!$I$22+1)),1,MIN(MAX($F82-('2.1 Kraftwerk allgemein'!$F$16-'1.1 Allgemein'!$I$22+1),1),COLUMN(BT82)-('2.1 Kraftwerk allgemein'!$F$16-'1.1 Allgemein'!$I$22+1)))))/$F82,
SUM(OFFSET('2.5 CAPEX'!CH85,0,-MIN($F82-1,COLUMN(BT82)-1),1,MIN($F82,COLUMN(BT82))))/$F82)))))))</f>
        <v/>
      </c>
      <c r="CD82" s="199" t="str">
        <f ca="1">IF('2.1 Kraftwerk allgemein'!$F$15&lt;'1.1 Allgemein'!$I$22,
IF(OR(ISNUMBER($D82)=FALSE,$F82=""),"",
IF(AND('2.5 CAPEX'!$L85&lt;&gt;"x",'2.5 CAPEX'!$M85&lt;&gt;"x"),0,
IF($F82=0,0,
IF(CD$4&lt;'2.1 Kraftwerk allgemein'!$F$16,0,
IF(CD$4='2.1 Kraftwerk allgemein'!$F$16,'2.5 CAPEX'!$J85/$F82,
IF(CD$4&lt;'2.1 Kraftwerk allgemein'!$F$16+$F82,
('2.5 CAPEX'!$J85+SUM(OFFSET('2.5 CAPEX'!CI85,0,-MIN(MAX($F82-1-('2.1 Kraftwerk allgemein'!$F$16-'2.1 Kraftwerk allgemein'!$F$15+1),0),COLUMN(BU82)-1-('2.1 Kraftwerk allgemein'!$F$16-'2.1 Kraftwerk allgemein'!$F$15+1)),1,MIN(MAX($F82-('2.1 Kraftwerk allgemein'!$F$16-'2.1 Kraftwerk allgemein'!$F$15+1),1),COLUMN(BU82)-('2.1 Kraftwerk allgemein'!$F$16-'2.1 Kraftwerk allgemein'!$F$15+1)))))/$F82,
SUM(OFFSET('2.5 CAPEX'!CI85,0,-MIN($F82-1,COLUMN(BU82)-1),1,MIN($F82,COLUMN(BU82))))/$F82)))))),
IF(OR(ISNUMBER($D82)=FALSE,$F82=""),"",
IF(AND('2.5 CAPEX'!$L85&lt;&gt;"x",'2.5 CAPEX'!$M85&lt;&gt;"x"),0,
IF($F82=0,0,
IF(CD$4&lt;'2.1 Kraftwerk allgemein'!$F$16,0,
IF(CD$4='2.1 Kraftwerk allgemein'!$F$16,'2.5 CAPEX'!$J85/$F82,
IF(CD$4&lt;'2.1 Kraftwerk allgemein'!$F$16+$F82,
('2.5 CAPEX'!$J85+SUM(OFFSET('2.5 CAPEX'!CI85,0,-MIN(MAX($F82-1-('2.1 Kraftwerk allgemein'!$F$16-'1.1 Allgemein'!$I$22+1),0),COLUMN(BU82)-1-('2.1 Kraftwerk allgemein'!$F$16-'1.1 Allgemein'!$I$22+1)),1,MIN(MAX($F82-('2.1 Kraftwerk allgemein'!$F$16-'1.1 Allgemein'!$I$22+1),1),COLUMN(BU82)-('2.1 Kraftwerk allgemein'!$F$16-'1.1 Allgemein'!$I$22+1)))))/$F82,
SUM(OFFSET('2.5 CAPEX'!CI85,0,-MIN($F82-1,COLUMN(BU82)-1),1,MIN($F82,COLUMN(BU82))))/$F82)))))))</f>
        <v/>
      </c>
      <c r="CE82" s="199" t="str">
        <f ca="1">IF('2.1 Kraftwerk allgemein'!$F$15&lt;'1.1 Allgemein'!$I$22,
IF(OR(ISNUMBER($D82)=FALSE,$F82=""),"",
IF(AND('2.5 CAPEX'!$L85&lt;&gt;"x",'2.5 CAPEX'!$M85&lt;&gt;"x"),0,
IF($F82=0,0,
IF(CE$4&lt;'2.1 Kraftwerk allgemein'!$F$16,0,
IF(CE$4='2.1 Kraftwerk allgemein'!$F$16,'2.5 CAPEX'!$J85/$F82,
IF(CE$4&lt;'2.1 Kraftwerk allgemein'!$F$16+$F82,
('2.5 CAPEX'!$J85+SUM(OFFSET('2.5 CAPEX'!CJ85,0,-MIN(MAX($F82-1-('2.1 Kraftwerk allgemein'!$F$16-'2.1 Kraftwerk allgemein'!$F$15+1),0),COLUMN(BV82)-1-('2.1 Kraftwerk allgemein'!$F$16-'2.1 Kraftwerk allgemein'!$F$15+1)),1,MIN(MAX($F82-('2.1 Kraftwerk allgemein'!$F$16-'2.1 Kraftwerk allgemein'!$F$15+1),1),COLUMN(BV82)-('2.1 Kraftwerk allgemein'!$F$16-'2.1 Kraftwerk allgemein'!$F$15+1)))))/$F82,
SUM(OFFSET('2.5 CAPEX'!CJ85,0,-MIN($F82-1,COLUMN(BV82)-1),1,MIN($F82,COLUMN(BV82))))/$F82)))))),
IF(OR(ISNUMBER($D82)=FALSE,$F82=""),"",
IF(AND('2.5 CAPEX'!$L85&lt;&gt;"x",'2.5 CAPEX'!$M85&lt;&gt;"x"),0,
IF($F82=0,0,
IF(CE$4&lt;'2.1 Kraftwerk allgemein'!$F$16,0,
IF(CE$4='2.1 Kraftwerk allgemein'!$F$16,'2.5 CAPEX'!$J85/$F82,
IF(CE$4&lt;'2.1 Kraftwerk allgemein'!$F$16+$F82,
('2.5 CAPEX'!$J85+SUM(OFFSET('2.5 CAPEX'!CJ85,0,-MIN(MAX($F82-1-('2.1 Kraftwerk allgemein'!$F$16-'1.1 Allgemein'!$I$22+1),0),COLUMN(BV82)-1-('2.1 Kraftwerk allgemein'!$F$16-'1.1 Allgemein'!$I$22+1)),1,MIN(MAX($F82-('2.1 Kraftwerk allgemein'!$F$16-'1.1 Allgemein'!$I$22+1),1),COLUMN(BV82)-('2.1 Kraftwerk allgemein'!$F$16-'1.1 Allgemein'!$I$22+1)))))/$F82,
SUM(OFFSET('2.5 CAPEX'!CJ85,0,-MIN($F82-1,COLUMN(BV82)-1),1,MIN($F82,COLUMN(BV82))))/$F82)))))))</f>
        <v/>
      </c>
      <c r="CF82" s="199" t="str">
        <f ca="1">IF('2.1 Kraftwerk allgemein'!$F$15&lt;'1.1 Allgemein'!$I$22,
IF(OR(ISNUMBER($D82)=FALSE,$F82=""),"",
IF(AND('2.5 CAPEX'!$L85&lt;&gt;"x",'2.5 CAPEX'!$M85&lt;&gt;"x"),0,
IF($F82=0,0,
IF(CF$4&lt;'2.1 Kraftwerk allgemein'!$F$16,0,
IF(CF$4='2.1 Kraftwerk allgemein'!$F$16,'2.5 CAPEX'!$J85/$F82,
IF(CF$4&lt;'2.1 Kraftwerk allgemein'!$F$16+$F82,
('2.5 CAPEX'!$J85+SUM(OFFSET('2.5 CAPEX'!CK85,0,-MIN(MAX($F82-1-('2.1 Kraftwerk allgemein'!$F$16-'2.1 Kraftwerk allgemein'!$F$15+1),0),COLUMN(BW82)-1-('2.1 Kraftwerk allgemein'!$F$16-'2.1 Kraftwerk allgemein'!$F$15+1)),1,MIN(MAX($F82-('2.1 Kraftwerk allgemein'!$F$16-'2.1 Kraftwerk allgemein'!$F$15+1),1),COLUMN(BW82)-('2.1 Kraftwerk allgemein'!$F$16-'2.1 Kraftwerk allgemein'!$F$15+1)))))/$F82,
SUM(OFFSET('2.5 CAPEX'!CK85,0,-MIN($F82-1,COLUMN(BW82)-1),1,MIN($F82,COLUMN(BW82))))/$F82)))))),
IF(OR(ISNUMBER($D82)=FALSE,$F82=""),"",
IF(AND('2.5 CAPEX'!$L85&lt;&gt;"x",'2.5 CAPEX'!$M85&lt;&gt;"x"),0,
IF($F82=0,0,
IF(CF$4&lt;'2.1 Kraftwerk allgemein'!$F$16,0,
IF(CF$4='2.1 Kraftwerk allgemein'!$F$16,'2.5 CAPEX'!$J85/$F82,
IF(CF$4&lt;'2.1 Kraftwerk allgemein'!$F$16+$F82,
('2.5 CAPEX'!$J85+SUM(OFFSET('2.5 CAPEX'!CK85,0,-MIN(MAX($F82-1-('2.1 Kraftwerk allgemein'!$F$16-'1.1 Allgemein'!$I$22+1),0),COLUMN(BW82)-1-('2.1 Kraftwerk allgemein'!$F$16-'1.1 Allgemein'!$I$22+1)),1,MIN(MAX($F82-('2.1 Kraftwerk allgemein'!$F$16-'1.1 Allgemein'!$I$22+1),1),COLUMN(BW82)-('2.1 Kraftwerk allgemein'!$F$16-'1.1 Allgemein'!$I$22+1)))))/$F82,
SUM(OFFSET('2.5 CAPEX'!CK85,0,-MIN($F82-1,COLUMN(BW82)-1),1,MIN($F82,COLUMN(BW82))))/$F82)))))))</f>
        <v/>
      </c>
      <c r="CG82" s="199" t="str">
        <f ca="1">IF('2.1 Kraftwerk allgemein'!$F$15&lt;'1.1 Allgemein'!$I$22,
IF(OR(ISNUMBER($D82)=FALSE,$F82=""),"",
IF(AND('2.5 CAPEX'!$L85&lt;&gt;"x",'2.5 CAPEX'!$M85&lt;&gt;"x"),0,
IF($F82=0,0,
IF(CG$4&lt;'2.1 Kraftwerk allgemein'!$F$16,0,
IF(CG$4='2.1 Kraftwerk allgemein'!$F$16,'2.5 CAPEX'!$J85/$F82,
IF(CG$4&lt;'2.1 Kraftwerk allgemein'!$F$16+$F82,
('2.5 CAPEX'!$J85+SUM(OFFSET('2.5 CAPEX'!CL85,0,-MIN(MAX($F82-1-('2.1 Kraftwerk allgemein'!$F$16-'2.1 Kraftwerk allgemein'!$F$15+1),0),COLUMN(BX82)-1-('2.1 Kraftwerk allgemein'!$F$16-'2.1 Kraftwerk allgemein'!$F$15+1)),1,MIN(MAX($F82-('2.1 Kraftwerk allgemein'!$F$16-'2.1 Kraftwerk allgemein'!$F$15+1),1),COLUMN(BX82)-('2.1 Kraftwerk allgemein'!$F$16-'2.1 Kraftwerk allgemein'!$F$15+1)))))/$F82,
SUM(OFFSET('2.5 CAPEX'!CL85,0,-MIN($F82-1,COLUMN(BX82)-1),1,MIN($F82,COLUMN(BX82))))/$F82)))))),
IF(OR(ISNUMBER($D82)=FALSE,$F82=""),"",
IF(AND('2.5 CAPEX'!$L85&lt;&gt;"x",'2.5 CAPEX'!$M85&lt;&gt;"x"),0,
IF($F82=0,0,
IF(CG$4&lt;'2.1 Kraftwerk allgemein'!$F$16,0,
IF(CG$4='2.1 Kraftwerk allgemein'!$F$16,'2.5 CAPEX'!$J85/$F82,
IF(CG$4&lt;'2.1 Kraftwerk allgemein'!$F$16+$F82,
('2.5 CAPEX'!$J85+SUM(OFFSET('2.5 CAPEX'!CL85,0,-MIN(MAX($F82-1-('2.1 Kraftwerk allgemein'!$F$16-'1.1 Allgemein'!$I$22+1),0),COLUMN(BX82)-1-('2.1 Kraftwerk allgemein'!$F$16-'1.1 Allgemein'!$I$22+1)),1,MIN(MAX($F82-('2.1 Kraftwerk allgemein'!$F$16-'1.1 Allgemein'!$I$22+1),1),COLUMN(BX82)-('2.1 Kraftwerk allgemein'!$F$16-'1.1 Allgemein'!$I$22+1)))))/$F82,
SUM(OFFSET('2.5 CAPEX'!CL85,0,-MIN($F82-1,COLUMN(BX82)-1),1,MIN($F82,COLUMN(BX82))))/$F82)))))))</f>
        <v/>
      </c>
      <c r="CH82" s="199" t="str">
        <f ca="1">IF('2.1 Kraftwerk allgemein'!$F$15&lt;'1.1 Allgemein'!$I$22,
IF(OR(ISNUMBER($D82)=FALSE,$F82=""),"",
IF(AND('2.5 CAPEX'!$L85&lt;&gt;"x",'2.5 CAPEX'!$M85&lt;&gt;"x"),0,
IF($F82=0,0,
IF(CH$4&lt;'2.1 Kraftwerk allgemein'!$F$16,0,
IF(CH$4='2.1 Kraftwerk allgemein'!$F$16,'2.5 CAPEX'!$J85/$F82,
IF(CH$4&lt;'2.1 Kraftwerk allgemein'!$F$16+$F82,
('2.5 CAPEX'!$J85+SUM(OFFSET('2.5 CAPEX'!CM85,0,-MIN(MAX($F82-1-('2.1 Kraftwerk allgemein'!$F$16-'2.1 Kraftwerk allgemein'!$F$15+1),0),COLUMN(BY82)-1-('2.1 Kraftwerk allgemein'!$F$16-'2.1 Kraftwerk allgemein'!$F$15+1)),1,MIN(MAX($F82-('2.1 Kraftwerk allgemein'!$F$16-'2.1 Kraftwerk allgemein'!$F$15+1),1),COLUMN(BY82)-('2.1 Kraftwerk allgemein'!$F$16-'2.1 Kraftwerk allgemein'!$F$15+1)))))/$F82,
SUM(OFFSET('2.5 CAPEX'!CM85,0,-MIN($F82-1,COLUMN(BY82)-1),1,MIN($F82,COLUMN(BY82))))/$F82)))))),
IF(OR(ISNUMBER($D82)=FALSE,$F82=""),"",
IF(AND('2.5 CAPEX'!$L85&lt;&gt;"x",'2.5 CAPEX'!$M85&lt;&gt;"x"),0,
IF($F82=0,0,
IF(CH$4&lt;'2.1 Kraftwerk allgemein'!$F$16,0,
IF(CH$4='2.1 Kraftwerk allgemein'!$F$16,'2.5 CAPEX'!$J85/$F82,
IF(CH$4&lt;'2.1 Kraftwerk allgemein'!$F$16+$F82,
('2.5 CAPEX'!$J85+SUM(OFFSET('2.5 CAPEX'!CM85,0,-MIN(MAX($F82-1-('2.1 Kraftwerk allgemein'!$F$16-'1.1 Allgemein'!$I$22+1),0),COLUMN(BY82)-1-('2.1 Kraftwerk allgemein'!$F$16-'1.1 Allgemein'!$I$22+1)),1,MIN(MAX($F82-('2.1 Kraftwerk allgemein'!$F$16-'1.1 Allgemein'!$I$22+1),1),COLUMN(BY82)-('2.1 Kraftwerk allgemein'!$F$16-'1.1 Allgemein'!$I$22+1)))))/$F82,
SUM(OFFSET('2.5 CAPEX'!CM85,0,-MIN($F82-1,COLUMN(BY82)-1),1,MIN($F82,COLUMN(BY82))))/$F82)))))))</f>
        <v/>
      </c>
      <c r="CI82" s="199" t="str">
        <f ca="1">IF('2.1 Kraftwerk allgemein'!$F$15&lt;'1.1 Allgemein'!$I$22,
IF(OR(ISNUMBER($D82)=FALSE,$F82=""),"",
IF(AND('2.5 CAPEX'!$L85&lt;&gt;"x",'2.5 CAPEX'!$M85&lt;&gt;"x"),0,
IF($F82=0,0,
IF(CI$4&lt;'2.1 Kraftwerk allgemein'!$F$16,0,
IF(CI$4='2.1 Kraftwerk allgemein'!$F$16,'2.5 CAPEX'!$J85/$F82,
IF(CI$4&lt;'2.1 Kraftwerk allgemein'!$F$16+$F82,
('2.5 CAPEX'!$J85+SUM(OFFSET('2.5 CAPEX'!CN85,0,-MIN(MAX($F82-1-('2.1 Kraftwerk allgemein'!$F$16-'2.1 Kraftwerk allgemein'!$F$15+1),0),COLUMN(BZ82)-1-('2.1 Kraftwerk allgemein'!$F$16-'2.1 Kraftwerk allgemein'!$F$15+1)),1,MIN(MAX($F82-('2.1 Kraftwerk allgemein'!$F$16-'2.1 Kraftwerk allgemein'!$F$15+1),1),COLUMN(BZ82)-('2.1 Kraftwerk allgemein'!$F$16-'2.1 Kraftwerk allgemein'!$F$15+1)))))/$F82,
SUM(OFFSET('2.5 CAPEX'!CN85,0,-MIN($F82-1,COLUMN(BZ82)-1),1,MIN($F82,COLUMN(BZ82))))/$F82)))))),
IF(OR(ISNUMBER($D82)=FALSE,$F82=""),"",
IF(AND('2.5 CAPEX'!$L85&lt;&gt;"x",'2.5 CAPEX'!$M85&lt;&gt;"x"),0,
IF($F82=0,0,
IF(CI$4&lt;'2.1 Kraftwerk allgemein'!$F$16,0,
IF(CI$4='2.1 Kraftwerk allgemein'!$F$16,'2.5 CAPEX'!$J85/$F82,
IF(CI$4&lt;'2.1 Kraftwerk allgemein'!$F$16+$F82,
('2.5 CAPEX'!$J85+SUM(OFFSET('2.5 CAPEX'!CN85,0,-MIN(MAX($F82-1-('2.1 Kraftwerk allgemein'!$F$16-'1.1 Allgemein'!$I$22+1),0),COLUMN(BZ82)-1-('2.1 Kraftwerk allgemein'!$F$16-'1.1 Allgemein'!$I$22+1)),1,MIN(MAX($F82-('2.1 Kraftwerk allgemein'!$F$16-'1.1 Allgemein'!$I$22+1),1),COLUMN(BZ82)-('2.1 Kraftwerk allgemein'!$F$16-'1.1 Allgemein'!$I$22+1)))))/$F82,
SUM(OFFSET('2.5 CAPEX'!CN85,0,-MIN($F82-1,COLUMN(BZ82)-1),1,MIN($F82,COLUMN(BZ82))))/$F82)))))))</f>
        <v/>
      </c>
      <c r="CJ82" s="199" t="str">
        <f ca="1">IF('2.1 Kraftwerk allgemein'!$F$15&lt;'1.1 Allgemein'!$I$22,
IF(OR(ISNUMBER($D82)=FALSE,$F82=""),"",
IF(AND('2.5 CAPEX'!$L85&lt;&gt;"x",'2.5 CAPEX'!$M85&lt;&gt;"x"),0,
IF($F82=0,0,
IF(CJ$4&lt;'2.1 Kraftwerk allgemein'!$F$16,0,
IF(CJ$4='2.1 Kraftwerk allgemein'!$F$16,'2.5 CAPEX'!$J85/$F82,
IF(CJ$4&lt;'2.1 Kraftwerk allgemein'!$F$16+$F82,
('2.5 CAPEX'!$J85+SUM(OFFSET('2.5 CAPEX'!CO85,0,-MIN(MAX($F82-1-('2.1 Kraftwerk allgemein'!$F$16-'2.1 Kraftwerk allgemein'!$F$15+1),0),COLUMN(CA82)-1-('2.1 Kraftwerk allgemein'!$F$16-'2.1 Kraftwerk allgemein'!$F$15+1)),1,MIN(MAX($F82-('2.1 Kraftwerk allgemein'!$F$16-'2.1 Kraftwerk allgemein'!$F$15+1),1),COLUMN(CA82)-('2.1 Kraftwerk allgemein'!$F$16-'2.1 Kraftwerk allgemein'!$F$15+1)))))/$F82,
SUM(OFFSET('2.5 CAPEX'!CO85,0,-MIN($F82-1,COLUMN(CA82)-1),1,MIN($F82,COLUMN(CA82))))/$F82)))))),
IF(OR(ISNUMBER($D82)=FALSE,$F82=""),"",
IF(AND('2.5 CAPEX'!$L85&lt;&gt;"x",'2.5 CAPEX'!$M85&lt;&gt;"x"),0,
IF($F82=0,0,
IF(CJ$4&lt;'2.1 Kraftwerk allgemein'!$F$16,0,
IF(CJ$4='2.1 Kraftwerk allgemein'!$F$16,'2.5 CAPEX'!$J85/$F82,
IF(CJ$4&lt;'2.1 Kraftwerk allgemein'!$F$16+$F82,
('2.5 CAPEX'!$J85+SUM(OFFSET('2.5 CAPEX'!CO85,0,-MIN(MAX($F82-1-('2.1 Kraftwerk allgemein'!$F$16-'1.1 Allgemein'!$I$22+1),0),COLUMN(CA82)-1-('2.1 Kraftwerk allgemein'!$F$16-'1.1 Allgemein'!$I$22+1)),1,MIN(MAX($F82-('2.1 Kraftwerk allgemein'!$F$16-'1.1 Allgemein'!$I$22+1),1),COLUMN(CA82)-('2.1 Kraftwerk allgemein'!$F$16-'1.1 Allgemein'!$I$22+1)))))/$F82,
SUM(OFFSET('2.5 CAPEX'!CO85,0,-MIN($F82-1,COLUMN(CA82)-1),1,MIN($F82,COLUMN(CA82))))/$F82)))))))</f>
        <v/>
      </c>
      <c r="CK82" s="199" t="str">
        <f ca="1">IF('2.1 Kraftwerk allgemein'!$F$15&lt;'1.1 Allgemein'!$I$22,
IF(OR(ISNUMBER($D82)=FALSE,$F82=""),"",
IF(AND('2.5 CAPEX'!$L85&lt;&gt;"x",'2.5 CAPEX'!$M85&lt;&gt;"x"),0,
IF($F82=0,0,
IF(CK$4&lt;'2.1 Kraftwerk allgemein'!$F$16,0,
IF(CK$4='2.1 Kraftwerk allgemein'!$F$16,'2.5 CAPEX'!$J85/$F82,
IF(CK$4&lt;'2.1 Kraftwerk allgemein'!$F$16+$F82,
('2.5 CAPEX'!$J85+SUM(OFFSET('2.5 CAPEX'!CP85,0,-MIN(MAX($F82-1-('2.1 Kraftwerk allgemein'!$F$16-'2.1 Kraftwerk allgemein'!$F$15+1),0),COLUMN(CB82)-1-('2.1 Kraftwerk allgemein'!$F$16-'2.1 Kraftwerk allgemein'!$F$15+1)),1,MIN(MAX($F82-('2.1 Kraftwerk allgemein'!$F$16-'2.1 Kraftwerk allgemein'!$F$15+1),1),COLUMN(CB82)-('2.1 Kraftwerk allgemein'!$F$16-'2.1 Kraftwerk allgemein'!$F$15+1)))))/$F82,
SUM(OFFSET('2.5 CAPEX'!CP85,0,-MIN($F82-1,COLUMN(CB82)-1),1,MIN($F82,COLUMN(CB82))))/$F82)))))),
IF(OR(ISNUMBER($D82)=FALSE,$F82=""),"",
IF(AND('2.5 CAPEX'!$L85&lt;&gt;"x",'2.5 CAPEX'!$M85&lt;&gt;"x"),0,
IF($F82=0,0,
IF(CK$4&lt;'2.1 Kraftwerk allgemein'!$F$16,0,
IF(CK$4='2.1 Kraftwerk allgemein'!$F$16,'2.5 CAPEX'!$J85/$F82,
IF(CK$4&lt;'2.1 Kraftwerk allgemein'!$F$16+$F82,
('2.5 CAPEX'!$J85+SUM(OFFSET('2.5 CAPEX'!CP85,0,-MIN(MAX($F82-1-('2.1 Kraftwerk allgemein'!$F$16-'1.1 Allgemein'!$I$22+1),0),COLUMN(CB82)-1-('2.1 Kraftwerk allgemein'!$F$16-'1.1 Allgemein'!$I$22+1)),1,MIN(MAX($F82-('2.1 Kraftwerk allgemein'!$F$16-'1.1 Allgemein'!$I$22+1),1),COLUMN(CB82)-('2.1 Kraftwerk allgemein'!$F$16-'1.1 Allgemein'!$I$22+1)))))/$F82,
SUM(OFFSET('2.5 CAPEX'!CP85,0,-MIN($F82-1,COLUMN(CB82)-1),1,MIN($F82,COLUMN(CB82))))/$F82)))))))</f>
        <v/>
      </c>
      <c r="CL82" s="199" t="str">
        <f ca="1">IF('2.1 Kraftwerk allgemein'!$F$15&lt;'1.1 Allgemein'!$I$22,
IF(OR(ISNUMBER($D82)=FALSE,$F82=""),"",
IF(AND('2.5 CAPEX'!$L85&lt;&gt;"x",'2.5 CAPEX'!$M85&lt;&gt;"x"),0,
IF($F82=0,0,
IF(CL$4&lt;'2.1 Kraftwerk allgemein'!$F$16,0,
IF(CL$4='2.1 Kraftwerk allgemein'!$F$16,'2.5 CAPEX'!$J85/$F82,
IF(CL$4&lt;'2.1 Kraftwerk allgemein'!$F$16+$F82,
('2.5 CAPEX'!$J85+SUM(OFFSET('2.5 CAPEX'!CQ85,0,-MIN(MAX($F82-1-('2.1 Kraftwerk allgemein'!$F$16-'2.1 Kraftwerk allgemein'!$F$15+1),0),COLUMN(CC82)-1-('2.1 Kraftwerk allgemein'!$F$16-'2.1 Kraftwerk allgemein'!$F$15+1)),1,MIN(MAX($F82-('2.1 Kraftwerk allgemein'!$F$16-'2.1 Kraftwerk allgemein'!$F$15+1),1),COLUMN(CC82)-('2.1 Kraftwerk allgemein'!$F$16-'2.1 Kraftwerk allgemein'!$F$15+1)))))/$F82,
SUM(OFFSET('2.5 CAPEX'!CQ85,0,-MIN($F82-1,COLUMN(CC82)-1),1,MIN($F82,COLUMN(CC82))))/$F82)))))),
IF(OR(ISNUMBER($D82)=FALSE,$F82=""),"",
IF(AND('2.5 CAPEX'!$L85&lt;&gt;"x",'2.5 CAPEX'!$M85&lt;&gt;"x"),0,
IF($F82=0,0,
IF(CL$4&lt;'2.1 Kraftwerk allgemein'!$F$16,0,
IF(CL$4='2.1 Kraftwerk allgemein'!$F$16,'2.5 CAPEX'!$J85/$F82,
IF(CL$4&lt;'2.1 Kraftwerk allgemein'!$F$16+$F82,
('2.5 CAPEX'!$J85+SUM(OFFSET('2.5 CAPEX'!CQ85,0,-MIN(MAX($F82-1-('2.1 Kraftwerk allgemein'!$F$16-'1.1 Allgemein'!$I$22+1),0),COLUMN(CC82)-1-('2.1 Kraftwerk allgemein'!$F$16-'1.1 Allgemein'!$I$22+1)),1,MIN(MAX($F82-('2.1 Kraftwerk allgemein'!$F$16-'1.1 Allgemein'!$I$22+1),1),COLUMN(CC82)-('2.1 Kraftwerk allgemein'!$F$16-'1.1 Allgemein'!$I$22+1)))))/$F82,
SUM(OFFSET('2.5 CAPEX'!CQ85,0,-MIN($F82-1,COLUMN(CC82)-1),1,MIN($F82,COLUMN(CC82))))/$F82)))))))</f>
        <v/>
      </c>
      <c r="CM82" s="199" t="str">
        <f ca="1">IF('2.1 Kraftwerk allgemein'!$F$15&lt;'1.1 Allgemein'!$I$22,
IF(OR(ISNUMBER($D82)=FALSE,$F82=""),"",
IF(AND('2.5 CAPEX'!$L85&lt;&gt;"x",'2.5 CAPEX'!$M85&lt;&gt;"x"),0,
IF($F82=0,0,
IF(CM$4&lt;'2.1 Kraftwerk allgemein'!$F$16,0,
IF(CM$4='2.1 Kraftwerk allgemein'!$F$16,'2.5 CAPEX'!$J85/$F82,
IF(CM$4&lt;'2.1 Kraftwerk allgemein'!$F$16+$F82,
('2.5 CAPEX'!$J85+SUM(OFFSET('2.5 CAPEX'!CR85,0,-MIN(MAX($F82-1-('2.1 Kraftwerk allgemein'!$F$16-'2.1 Kraftwerk allgemein'!$F$15+1),0),COLUMN(CD82)-1-('2.1 Kraftwerk allgemein'!$F$16-'2.1 Kraftwerk allgemein'!$F$15+1)),1,MIN(MAX($F82-('2.1 Kraftwerk allgemein'!$F$16-'2.1 Kraftwerk allgemein'!$F$15+1),1),COLUMN(CD82)-('2.1 Kraftwerk allgemein'!$F$16-'2.1 Kraftwerk allgemein'!$F$15+1)))))/$F82,
SUM(OFFSET('2.5 CAPEX'!CR85,0,-MIN($F82-1,COLUMN(CD82)-1),1,MIN($F82,COLUMN(CD82))))/$F82)))))),
IF(OR(ISNUMBER($D82)=FALSE,$F82=""),"",
IF(AND('2.5 CAPEX'!$L85&lt;&gt;"x",'2.5 CAPEX'!$M85&lt;&gt;"x"),0,
IF($F82=0,0,
IF(CM$4&lt;'2.1 Kraftwerk allgemein'!$F$16,0,
IF(CM$4='2.1 Kraftwerk allgemein'!$F$16,'2.5 CAPEX'!$J85/$F82,
IF(CM$4&lt;'2.1 Kraftwerk allgemein'!$F$16+$F82,
('2.5 CAPEX'!$J85+SUM(OFFSET('2.5 CAPEX'!CR85,0,-MIN(MAX($F82-1-('2.1 Kraftwerk allgemein'!$F$16-'1.1 Allgemein'!$I$22+1),0),COLUMN(CD82)-1-('2.1 Kraftwerk allgemein'!$F$16-'1.1 Allgemein'!$I$22+1)),1,MIN(MAX($F82-('2.1 Kraftwerk allgemein'!$F$16-'1.1 Allgemein'!$I$22+1),1),COLUMN(CD82)-('2.1 Kraftwerk allgemein'!$F$16-'1.1 Allgemein'!$I$22+1)))))/$F82,
SUM(OFFSET('2.5 CAPEX'!CR85,0,-MIN($F82-1,COLUMN(CD82)-1),1,MIN($F82,COLUMN(CD82))))/$F82)))))))</f>
        <v/>
      </c>
      <c r="CN82" s="199" t="str">
        <f ca="1">IF('2.1 Kraftwerk allgemein'!$F$15&lt;'1.1 Allgemein'!$I$22,
IF(OR(ISNUMBER($D82)=FALSE,$F82=""),"",
IF(AND('2.5 CAPEX'!$L85&lt;&gt;"x",'2.5 CAPEX'!$M85&lt;&gt;"x"),0,
IF($F82=0,0,
IF(CN$4&lt;'2.1 Kraftwerk allgemein'!$F$16,0,
IF(CN$4='2.1 Kraftwerk allgemein'!$F$16,'2.5 CAPEX'!$J85/$F82,
IF(CN$4&lt;'2.1 Kraftwerk allgemein'!$F$16+$F82,
('2.5 CAPEX'!$J85+SUM(OFFSET('2.5 CAPEX'!CS85,0,-MIN(MAX($F82-1-('2.1 Kraftwerk allgemein'!$F$16-'2.1 Kraftwerk allgemein'!$F$15+1),0),COLUMN(CE82)-1-('2.1 Kraftwerk allgemein'!$F$16-'2.1 Kraftwerk allgemein'!$F$15+1)),1,MIN(MAX($F82-('2.1 Kraftwerk allgemein'!$F$16-'2.1 Kraftwerk allgemein'!$F$15+1),1),COLUMN(CE82)-('2.1 Kraftwerk allgemein'!$F$16-'2.1 Kraftwerk allgemein'!$F$15+1)))))/$F82,
SUM(OFFSET('2.5 CAPEX'!CS85,0,-MIN($F82-1,COLUMN(CE82)-1),1,MIN($F82,COLUMN(CE82))))/$F82)))))),
IF(OR(ISNUMBER($D82)=FALSE,$F82=""),"",
IF(AND('2.5 CAPEX'!$L85&lt;&gt;"x",'2.5 CAPEX'!$M85&lt;&gt;"x"),0,
IF($F82=0,0,
IF(CN$4&lt;'2.1 Kraftwerk allgemein'!$F$16,0,
IF(CN$4='2.1 Kraftwerk allgemein'!$F$16,'2.5 CAPEX'!$J85/$F82,
IF(CN$4&lt;'2.1 Kraftwerk allgemein'!$F$16+$F82,
('2.5 CAPEX'!$J85+SUM(OFFSET('2.5 CAPEX'!CS85,0,-MIN(MAX($F82-1-('2.1 Kraftwerk allgemein'!$F$16-'1.1 Allgemein'!$I$22+1),0),COLUMN(CE82)-1-('2.1 Kraftwerk allgemein'!$F$16-'1.1 Allgemein'!$I$22+1)),1,MIN(MAX($F82-('2.1 Kraftwerk allgemein'!$F$16-'1.1 Allgemein'!$I$22+1),1),COLUMN(CE82)-('2.1 Kraftwerk allgemein'!$F$16-'1.1 Allgemein'!$I$22+1)))))/$F82,
SUM(OFFSET('2.5 CAPEX'!CS85,0,-MIN($F82-1,COLUMN(CE82)-1),1,MIN($F82,COLUMN(CE82))))/$F82)))))))</f>
        <v/>
      </c>
      <c r="CO82" s="199" t="str">
        <f ca="1">IF('2.1 Kraftwerk allgemein'!$F$15&lt;'1.1 Allgemein'!$I$22,
IF(OR(ISNUMBER($D82)=FALSE,$F82=""),"",
IF(AND('2.5 CAPEX'!$L85&lt;&gt;"x",'2.5 CAPEX'!$M85&lt;&gt;"x"),0,
IF($F82=0,0,
IF(CO$4&lt;'2.1 Kraftwerk allgemein'!$F$16,0,
IF(CO$4='2.1 Kraftwerk allgemein'!$F$16,'2.5 CAPEX'!$J85/$F82,
IF(CO$4&lt;'2.1 Kraftwerk allgemein'!$F$16+$F82,
('2.5 CAPEX'!$J85+SUM(OFFSET('2.5 CAPEX'!CT85,0,-MIN(MAX($F82-1-('2.1 Kraftwerk allgemein'!$F$16-'2.1 Kraftwerk allgemein'!$F$15+1),0),COLUMN(CF82)-1-('2.1 Kraftwerk allgemein'!$F$16-'2.1 Kraftwerk allgemein'!$F$15+1)),1,MIN(MAX($F82-('2.1 Kraftwerk allgemein'!$F$16-'2.1 Kraftwerk allgemein'!$F$15+1),1),COLUMN(CF82)-('2.1 Kraftwerk allgemein'!$F$16-'2.1 Kraftwerk allgemein'!$F$15+1)))))/$F82,
SUM(OFFSET('2.5 CAPEX'!CT85,0,-MIN($F82-1,COLUMN(CF82)-1),1,MIN($F82,COLUMN(CF82))))/$F82)))))),
IF(OR(ISNUMBER($D82)=FALSE,$F82=""),"",
IF(AND('2.5 CAPEX'!$L85&lt;&gt;"x",'2.5 CAPEX'!$M85&lt;&gt;"x"),0,
IF($F82=0,0,
IF(CO$4&lt;'2.1 Kraftwerk allgemein'!$F$16,0,
IF(CO$4='2.1 Kraftwerk allgemein'!$F$16,'2.5 CAPEX'!$J85/$F82,
IF(CO$4&lt;'2.1 Kraftwerk allgemein'!$F$16+$F82,
('2.5 CAPEX'!$J85+SUM(OFFSET('2.5 CAPEX'!CT85,0,-MIN(MAX($F82-1-('2.1 Kraftwerk allgemein'!$F$16-'1.1 Allgemein'!$I$22+1),0),COLUMN(CF82)-1-('2.1 Kraftwerk allgemein'!$F$16-'1.1 Allgemein'!$I$22+1)),1,MIN(MAX($F82-('2.1 Kraftwerk allgemein'!$F$16-'1.1 Allgemein'!$I$22+1),1),COLUMN(CF82)-('2.1 Kraftwerk allgemein'!$F$16-'1.1 Allgemein'!$I$22+1)))))/$F82,
SUM(OFFSET('2.5 CAPEX'!CT85,0,-MIN($F82-1,COLUMN(CF82)-1),1,MIN($F82,COLUMN(CF82))))/$F82)))))))</f>
        <v/>
      </c>
      <c r="CP82" s="199" t="str">
        <f ca="1">IF('2.1 Kraftwerk allgemein'!$F$15&lt;'1.1 Allgemein'!$I$22,
IF(OR(ISNUMBER($D82)=FALSE,$F82=""),"",
IF(AND('2.5 CAPEX'!$L85&lt;&gt;"x",'2.5 CAPEX'!$M85&lt;&gt;"x"),0,
IF($F82=0,0,
IF(CP$4&lt;'2.1 Kraftwerk allgemein'!$F$16,0,
IF(CP$4='2.1 Kraftwerk allgemein'!$F$16,'2.5 CAPEX'!$J85/$F82,
IF(CP$4&lt;'2.1 Kraftwerk allgemein'!$F$16+$F82,
('2.5 CAPEX'!$J85+SUM(OFFSET('2.5 CAPEX'!CU85,0,-MIN(MAX($F82-1-('2.1 Kraftwerk allgemein'!$F$16-'2.1 Kraftwerk allgemein'!$F$15+1),0),COLUMN(CG82)-1-('2.1 Kraftwerk allgemein'!$F$16-'2.1 Kraftwerk allgemein'!$F$15+1)),1,MIN(MAX($F82-('2.1 Kraftwerk allgemein'!$F$16-'2.1 Kraftwerk allgemein'!$F$15+1),1),COLUMN(CG82)-('2.1 Kraftwerk allgemein'!$F$16-'2.1 Kraftwerk allgemein'!$F$15+1)))))/$F82,
SUM(OFFSET('2.5 CAPEX'!CU85,0,-MIN($F82-1,COLUMN(CG82)-1),1,MIN($F82,COLUMN(CG82))))/$F82)))))),
IF(OR(ISNUMBER($D82)=FALSE,$F82=""),"",
IF(AND('2.5 CAPEX'!$L85&lt;&gt;"x",'2.5 CAPEX'!$M85&lt;&gt;"x"),0,
IF($F82=0,0,
IF(CP$4&lt;'2.1 Kraftwerk allgemein'!$F$16,0,
IF(CP$4='2.1 Kraftwerk allgemein'!$F$16,'2.5 CAPEX'!$J85/$F82,
IF(CP$4&lt;'2.1 Kraftwerk allgemein'!$F$16+$F82,
('2.5 CAPEX'!$J85+SUM(OFFSET('2.5 CAPEX'!CU85,0,-MIN(MAX($F82-1-('2.1 Kraftwerk allgemein'!$F$16-'1.1 Allgemein'!$I$22+1),0),COLUMN(CG82)-1-('2.1 Kraftwerk allgemein'!$F$16-'1.1 Allgemein'!$I$22+1)),1,MIN(MAX($F82-('2.1 Kraftwerk allgemein'!$F$16-'1.1 Allgemein'!$I$22+1),1),COLUMN(CG82)-('2.1 Kraftwerk allgemein'!$F$16-'1.1 Allgemein'!$I$22+1)))))/$F82,
SUM(OFFSET('2.5 CAPEX'!CU85,0,-MIN($F82-1,COLUMN(CG82)-1),1,MIN($F82,COLUMN(CG82))))/$F82)))))))</f>
        <v/>
      </c>
      <c r="CQ82" s="199" t="str">
        <f ca="1">IF('2.1 Kraftwerk allgemein'!$F$15&lt;'1.1 Allgemein'!$I$22,
IF(OR(ISNUMBER($D82)=FALSE,$F82=""),"",
IF(AND('2.5 CAPEX'!$L85&lt;&gt;"x",'2.5 CAPEX'!$M85&lt;&gt;"x"),0,
IF($F82=0,0,
IF(CQ$4&lt;'2.1 Kraftwerk allgemein'!$F$16,0,
IF(CQ$4='2.1 Kraftwerk allgemein'!$F$16,'2.5 CAPEX'!$J85/$F82,
IF(CQ$4&lt;'2.1 Kraftwerk allgemein'!$F$16+$F82,
('2.5 CAPEX'!$J85+SUM(OFFSET('2.5 CAPEX'!CV85,0,-MIN(MAX($F82-1-('2.1 Kraftwerk allgemein'!$F$16-'2.1 Kraftwerk allgemein'!$F$15+1),0),COLUMN(CH82)-1-('2.1 Kraftwerk allgemein'!$F$16-'2.1 Kraftwerk allgemein'!$F$15+1)),1,MIN(MAX($F82-('2.1 Kraftwerk allgemein'!$F$16-'2.1 Kraftwerk allgemein'!$F$15+1),1),COLUMN(CH82)-('2.1 Kraftwerk allgemein'!$F$16-'2.1 Kraftwerk allgemein'!$F$15+1)))))/$F82,
SUM(OFFSET('2.5 CAPEX'!CV85,0,-MIN($F82-1,COLUMN(CH82)-1),1,MIN($F82,COLUMN(CH82))))/$F82)))))),
IF(OR(ISNUMBER($D82)=FALSE,$F82=""),"",
IF(AND('2.5 CAPEX'!$L85&lt;&gt;"x",'2.5 CAPEX'!$M85&lt;&gt;"x"),0,
IF($F82=0,0,
IF(CQ$4&lt;'2.1 Kraftwerk allgemein'!$F$16,0,
IF(CQ$4='2.1 Kraftwerk allgemein'!$F$16,'2.5 CAPEX'!$J85/$F82,
IF(CQ$4&lt;'2.1 Kraftwerk allgemein'!$F$16+$F82,
('2.5 CAPEX'!$J85+SUM(OFFSET('2.5 CAPEX'!CV85,0,-MIN(MAX($F82-1-('2.1 Kraftwerk allgemein'!$F$16-'1.1 Allgemein'!$I$22+1),0),COLUMN(CH82)-1-('2.1 Kraftwerk allgemein'!$F$16-'1.1 Allgemein'!$I$22+1)),1,MIN(MAX($F82-('2.1 Kraftwerk allgemein'!$F$16-'1.1 Allgemein'!$I$22+1),1),COLUMN(CH82)-('2.1 Kraftwerk allgemein'!$F$16-'1.1 Allgemein'!$I$22+1)))))/$F82,
SUM(OFFSET('2.5 CAPEX'!CV85,0,-MIN($F82-1,COLUMN(CH82)-1),1,MIN($F82,COLUMN(CH82))))/$F82)))))))</f>
        <v/>
      </c>
      <c r="CR82" s="199" t="str">
        <f ca="1">IF('2.1 Kraftwerk allgemein'!$F$15&lt;'1.1 Allgemein'!$I$22,
IF(OR(ISNUMBER($D82)=FALSE,$F82=""),"",
IF(AND('2.5 CAPEX'!$L85&lt;&gt;"x",'2.5 CAPEX'!$M85&lt;&gt;"x"),0,
IF($F82=0,0,
IF(CR$4&lt;'2.1 Kraftwerk allgemein'!$F$16,0,
IF(CR$4='2.1 Kraftwerk allgemein'!$F$16,'2.5 CAPEX'!$J85/$F82,
IF(CR$4&lt;'2.1 Kraftwerk allgemein'!$F$16+$F82,
('2.5 CAPEX'!$J85+SUM(OFFSET('2.5 CAPEX'!CW85,0,-MIN(MAX($F82-1-('2.1 Kraftwerk allgemein'!$F$16-'2.1 Kraftwerk allgemein'!$F$15+1),0),COLUMN(CI82)-1-('2.1 Kraftwerk allgemein'!$F$16-'2.1 Kraftwerk allgemein'!$F$15+1)),1,MIN(MAX($F82-('2.1 Kraftwerk allgemein'!$F$16-'2.1 Kraftwerk allgemein'!$F$15+1),1),COLUMN(CI82)-('2.1 Kraftwerk allgemein'!$F$16-'2.1 Kraftwerk allgemein'!$F$15+1)))))/$F82,
SUM(OFFSET('2.5 CAPEX'!CW85,0,-MIN($F82-1,COLUMN(CI82)-1),1,MIN($F82,COLUMN(CI82))))/$F82)))))),
IF(OR(ISNUMBER($D82)=FALSE,$F82=""),"",
IF(AND('2.5 CAPEX'!$L85&lt;&gt;"x",'2.5 CAPEX'!$M85&lt;&gt;"x"),0,
IF($F82=0,0,
IF(CR$4&lt;'2.1 Kraftwerk allgemein'!$F$16,0,
IF(CR$4='2.1 Kraftwerk allgemein'!$F$16,'2.5 CAPEX'!$J85/$F82,
IF(CR$4&lt;'2.1 Kraftwerk allgemein'!$F$16+$F82,
('2.5 CAPEX'!$J85+SUM(OFFSET('2.5 CAPEX'!CW85,0,-MIN(MAX($F82-1-('2.1 Kraftwerk allgemein'!$F$16-'1.1 Allgemein'!$I$22+1),0),COLUMN(CI82)-1-('2.1 Kraftwerk allgemein'!$F$16-'1.1 Allgemein'!$I$22+1)),1,MIN(MAX($F82-('2.1 Kraftwerk allgemein'!$F$16-'1.1 Allgemein'!$I$22+1),1),COLUMN(CI82)-('2.1 Kraftwerk allgemein'!$F$16-'1.1 Allgemein'!$I$22+1)))))/$F82,
SUM(OFFSET('2.5 CAPEX'!CW85,0,-MIN($F82-1,COLUMN(CI82)-1),1,MIN($F82,COLUMN(CI82))))/$F82)))))))</f>
        <v/>
      </c>
      <c r="CS82" s="199" t="str">
        <f ca="1">IF('2.1 Kraftwerk allgemein'!$F$15&lt;'1.1 Allgemein'!$I$22,
IF(OR(ISNUMBER($D82)=FALSE,$F82=""),"",
IF(AND('2.5 CAPEX'!$L85&lt;&gt;"x",'2.5 CAPEX'!$M85&lt;&gt;"x"),0,
IF($F82=0,0,
IF(CS$4&lt;'2.1 Kraftwerk allgemein'!$F$16,0,
IF(CS$4='2.1 Kraftwerk allgemein'!$F$16,'2.5 CAPEX'!$J85/$F82,
IF(CS$4&lt;'2.1 Kraftwerk allgemein'!$F$16+$F82,
('2.5 CAPEX'!$J85+SUM(OFFSET('2.5 CAPEX'!CX85,0,-MIN(MAX($F82-1-('2.1 Kraftwerk allgemein'!$F$16-'2.1 Kraftwerk allgemein'!$F$15+1),0),COLUMN(CJ82)-1-('2.1 Kraftwerk allgemein'!$F$16-'2.1 Kraftwerk allgemein'!$F$15+1)),1,MIN(MAX($F82-('2.1 Kraftwerk allgemein'!$F$16-'2.1 Kraftwerk allgemein'!$F$15+1),1),COLUMN(CJ82)-('2.1 Kraftwerk allgemein'!$F$16-'2.1 Kraftwerk allgemein'!$F$15+1)))))/$F82,
SUM(OFFSET('2.5 CAPEX'!CX85,0,-MIN($F82-1,COLUMN(CJ82)-1),1,MIN($F82,COLUMN(CJ82))))/$F82)))))),
IF(OR(ISNUMBER($D82)=FALSE,$F82=""),"",
IF(AND('2.5 CAPEX'!$L85&lt;&gt;"x",'2.5 CAPEX'!$M85&lt;&gt;"x"),0,
IF($F82=0,0,
IF(CS$4&lt;'2.1 Kraftwerk allgemein'!$F$16,0,
IF(CS$4='2.1 Kraftwerk allgemein'!$F$16,'2.5 CAPEX'!$J85/$F82,
IF(CS$4&lt;'2.1 Kraftwerk allgemein'!$F$16+$F82,
('2.5 CAPEX'!$J85+SUM(OFFSET('2.5 CAPEX'!CX85,0,-MIN(MAX($F82-1-('2.1 Kraftwerk allgemein'!$F$16-'1.1 Allgemein'!$I$22+1),0),COLUMN(CJ82)-1-('2.1 Kraftwerk allgemein'!$F$16-'1.1 Allgemein'!$I$22+1)),1,MIN(MAX($F82-('2.1 Kraftwerk allgemein'!$F$16-'1.1 Allgemein'!$I$22+1),1),COLUMN(CJ82)-('2.1 Kraftwerk allgemein'!$F$16-'1.1 Allgemein'!$I$22+1)))))/$F82,
SUM(OFFSET('2.5 CAPEX'!CX85,0,-MIN($F82-1,COLUMN(CJ82)-1),1,MIN($F82,COLUMN(CJ82))))/$F82)))))))</f>
        <v/>
      </c>
      <c r="CT82" s="199" t="str">
        <f ca="1">IF('2.1 Kraftwerk allgemein'!$F$15&lt;'1.1 Allgemein'!$I$22,
IF(OR(ISNUMBER($D82)=FALSE,$F82=""),"",
IF(AND('2.5 CAPEX'!$L85&lt;&gt;"x",'2.5 CAPEX'!$M85&lt;&gt;"x"),0,
IF($F82=0,0,
IF(CT$4&lt;'2.1 Kraftwerk allgemein'!$F$16,0,
IF(CT$4='2.1 Kraftwerk allgemein'!$F$16,'2.5 CAPEX'!$J85/$F82,
IF(CT$4&lt;'2.1 Kraftwerk allgemein'!$F$16+$F82,
('2.5 CAPEX'!$J85+SUM(OFFSET('2.5 CAPEX'!CY85,0,-MIN(MAX($F82-1-('2.1 Kraftwerk allgemein'!$F$16-'2.1 Kraftwerk allgemein'!$F$15+1),0),COLUMN(CK82)-1-('2.1 Kraftwerk allgemein'!$F$16-'2.1 Kraftwerk allgemein'!$F$15+1)),1,MIN(MAX($F82-('2.1 Kraftwerk allgemein'!$F$16-'2.1 Kraftwerk allgemein'!$F$15+1),1),COLUMN(CK82)-('2.1 Kraftwerk allgemein'!$F$16-'2.1 Kraftwerk allgemein'!$F$15+1)))))/$F82,
SUM(OFFSET('2.5 CAPEX'!CY85,0,-MIN($F82-1,COLUMN(CK82)-1),1,MIN($F82,COLUMN(CK82))))/$F82)))))),
IF(OR(ISNUMBER($D82)=FALSE,$F82=""),"",
IF(AND('2.5 CAPEX'!$L85&lt;&gt;"x",'2.5 CAPEX'!$M85&lt;&gt;"x"),0,
IF($F82=0,0,
IF(CT$4&lt;'2.1 Kraftwerk allgemein'!$F$16,0,
IF(CT$4='2.1 Kraftwerk allgemein'!$F$16,'2.5 CAPEX'!$J85/$F82,
IF(CT$4&lt;'2.1 Kraftwerk allgemein'!$F$16+$F82,
('2.5 CAPEX'!$J85+SUM(OFFSET('2.5 CAPEX'!CY85,0,-MIN(MAX($F82-1-('2.1 Kraftwerk allgemein'!$F$16-'1.1 Allgemein'!$I$22+1),0),COLUMN(CK82)-1-('2.1 Kraftwerk allgemein'!$F$16-'1.1 Allgemein'!$I$22+1)),1,MIN(MAX($F82-('2.1 Kraftwerk allgemein'!$F$16-'1.1 Allgemein'!$I$22+1),1),COLUMN(CK82)-('2.1 Kraftwerk allgemein'!$F$16-'1.1 Allgemein'!$I$22+1)))))/$F82,
SUM(OFFSET('2.5 CAPEX'!CY85,0,-MIN($F82-1,COLUMN(CK82)-1),1,MIN($F82,COLUMN(CK82))))/$F82)))))))</f>
        <v/>
      </c>
      <c r="CU82" s="199" t="str">
        <f ca="1">IF('2.1 Kraftwerk allgemein'!$F$15&lt;'1.1 Allgemein'!$I$22,
IF(OR(ISNUMBER($D82)=FALSE,$F82=""),"",
IF(AND('2.5 CAPEX'!$L85&lt;&gt;"x",'2.5 CAPEX'!$M85&lt;&gt;"x"),0,
IF($F82=0,0,
IF(CU$4&lt;'2.1 Kraftwerk allgemein'!$F$16,0,
IF(CU$4='2.1 Kraftwerk allgemein'!$F$16,'2.5 CAPEX'!$J85/$F82,
IF(CU$4&lt;'2.1 Kraftwerk allgemein'!$F$16+$F82,
('2.5 CAPEX'!$J85+SUM(OFFSET('2.5 CAPEX'!CZ85,0,-MIN(MAX($F82-1-('2.1 Kraftwerk allgemein'!$F$16-'2.1 Kraftwerk allgemein'!$F$15+1),0),COLUMN(CL82)-1-('2.1 Kraftwerk allgemein'!$F$16-'2.1 Kraftwerk allgemein'!$F$15+1)),1,MIN(MAX($F82-('2.1 Kraftwerk allgemein'!$F$16-'2.1 Kraftwerk allgemein'!$F$15+1),1),COLUMN(CL82)-('2.1 Kraftwerk allgemein'!$F$16-'2.1 Kraftwerk allgemein'!$F$15+1)))))/$F82,
SUM(OFFSET('2.5 CAPEX'!CZ85,0,-MIN($F82-1,COLUMN(CL82)-1),1,MIN($F82,COLUMN(CL82))))/$F82)))))),
IF(OR(ISNUMBER($D82)=FALSE,$F82=""),"",
IF(AND('2.5 CAPEX'!$L85&lt;&gt;"x",'2.5 CAPEX'!$M85&lt;&gt;"x"),0,
IF($F82=0,0,
IF(CU$4&lt;'2.1 Kraftwerk allgemein'!$F$16,0,
IF(CU$4='2.1 Kraftwerk allgemein'!$F$16,'2.5 CAPEX'!$J85/$F82,
IF(CU$4&lt;'2.1 Kraftwerk allgemein'!$F$16+$F82,
('2.5 CAPEX'!$J85+SUM(OFFSET('2.5 CAPEX'!CZ85,0,-MIN(MAX($F82-1-('2.1 Kraftwerk allgemein'!$F$16-'1.1 Allgemein'!$I$22+1),0),COLUMN(CL82)-1-('2.1 Kraftwerk allgemein'!$F$16-'1.1 Allgemein'!$I$22+1)),1,MIN(MAX($F82-('2.1 Kraftwerk allgemein'!$F$16-'1.1 Allgemein'!$I$22+1),1),COLUMN(CL82)-('2.1 Kraftwerk allgemein'!$F$16-'1.1 Allgemein'!$I$22+1)))))/$F82,
SUM(OFFSET('2.5 CAPEX'!CZ85,0,-MIN($F82-1,COLUMN(CL82)-1),1,MIN($F82,COLUMN(CL82))))/$F82)))))))</f>
        <v/>
      </c>
      <c r="CV82" s="199" t="str">
        <f ca="1">IF('2.1 Kraftwerk allgemein'!$F$15&lt;'1.1 Allgemein'!$I$22,
IF(OR(ISNUMBER($D82)=FALSE,$F82=""),"",
IF(AND('2.5 CAPEX'!$L85&lt;&gt;"x",'2.5 CAPEX'!$M85&lt;&gt;"x"),0,
IF($F82=0,0,
IF(CV$4&lt;'2.1 Kraftwerk allgemein'!$F$16,0,
IF(CV$4='2.1 Kraftwerk allgemein'!$F$16,'2.5 CAPEX'!$J85/$F82,
IF(CV$4&lt;'2.1 Kraftwerk allgemein'!$F$16+$F82,
('2.5 CAPEX'!$J85+SUM(OFFSET('2.5 CAPEX'!DA85,0,-MIN(MAX($F82-1-('2.1 Kraftwerk allgemein'!$F$16-'2.1 Kraftwerk allgemein'!$F$15+1),0),COLUMN(CM82)-1-('2.1 Kraftwerk allgemein'!$F$16-'2.1 Kraftwerk allgemein'!$F$15+1)),1,MIN(MAX($F82-('2.1 Kraftwerk allgemein'!$F$16-'2.1 Kraftwerk allgemein'!$F$15+1),1),COLUMN(CM82)-('2.1 Kraftwerk allgemein'!$F$16-'2.1 Kraftwerk allgemein'!$F$15+1)))))/$F82,
SUM(OFFSET('2.5 CAPEX'!DA85,0,-MIN($F82-1,COLUMN(CM82)-1),1,MIN($F82,COLUMN(CM82))))/$F82)))))),
IF(OR(ISNUMBER($D82)=FALSE,$F82=""),"",
IF(AND('2.5 CAPEX'!$L85&lt;&gt;"x",'2.5 CAPEX'!$M85&lt;&gt;"x"),0,
IF($F82=0,0,
IF(CV$4&lt;'2.1 Kraftwerk allgemein'!$F$16,0,
IF(CV$4='2.1 Kraftwerk allgemein'!$F$16,'2.5 CAPEX'!$J85/$F82,
IF(CV$4&lt;'2.1 Kraftwerk allgemein'!$F$16+$F82,
('2.5 CAPEX'!$J85+SUM(OFFSET('2.5 CAPEX'!DA85,0,-MIN(MAX($F82-1-('2.1 Kraftwerk allgemein'!$F$16-'1.1 Allgemein'!$I$22+1),0),COLUMN(CM82)-1-('2.1 Kraftwerk allgemein'!$F$16-'1.1 Allgemein'!$I$22+1)),1,MIN(MAX($F82-('2.1 Kraftwerk allgemein'!$F$16-'1.1 Allgemein'!$I$22+1),1),COLUMN(CM82)-('2.1 Kraftwerk allgemein'!$F$16-'1.1 Allgemein'!$I$22+1)))))/$F82,
SUM(OFFSET('2.5 CAPEX'!DA85,0,-MIN($F82-1,COLUMN(CM82)-1),1,MIN($F82,COLUMN(CM82))))/$F82)))))))</f>
        <v/>
      </c>
      <c r="CW82" s="199" t="str">
        <f ca="1">IF('2.1 Kraftwerk allgemein'!$F$15&lt;'1.1 Allgemein'!$I$22,
IF(OR(ISNUMBER($D82)=FALSE,$F82=""),"",
IF(AND('2.5 CAPEX'!$L85&lt;&gt;"x",'2.5 CAPEX'!$M85&lt;&gt;"x"),0,
IF($F82=0,0,
IF(CW$4&lt;'2.1 Kraftwerk allgemein'!$F$16,0,
IF(CW$4='2.1 Kraftwerk allgemein'!$F$16,'2.5 CAPEX'!$J85/$F82,
IF(CW$4&lt;'2.1 Kraftwerk allgemein'!$F$16+$F82,
('2.5 CAPEX'!$J85+SUM(OFFSET('2.5 CAPEX'!DB85,0,-MIN(MAX($F82-1-('2.1 Kraftwerk allgemein'!$F$16-'2.1 Kraftwerk allgemein'!$F$15+1),0),COLUMN(CN82)-1-('2.1 Kraftwerk allgemein'!$F$16-'2.1 Kraftwerk allgemein'!$F$15+1)),1,MIN(MAX($F82-('2.1 Kraftwerk allgemein'!$F$16-'2.1 Kraftwerk allgemein'!$F$15+1),1),COLUMN(CN82)-('2.1 Kraftwerk allgemein'!$F$16-'2.1 Kraftwerk allgemein'!$F$15+1)))))/$F82,
SUM(OFFSET('2.5 CAPEX'!DB85,0,-MIN($F82-1,COLUMN(CN82)-1),1,MIN($F82,COLUMN(CN82))))/$F82)))))),
IF(OR(ISNUMBER($D82)=FALSE,$F82=""),"",
IF(AND('2.5 CAPEX'!$L85&lt;&gt;"x",'2.5 CAPEX'!$M85&lt;&gt;"x"),0,
IF($F82=0,0,
IF(CW$4&lt;'2.1 Kraftwerk allgemein'!$F$16,0,
IF(CW$4='2.1 Kraftwerk allgemein'!$F$16,'2.5 CAPEX'!$J85/$F82,
IF(CW$4&lt;'2.1 Kraftwerk allgemein'!$F$16+$F82,
('2.5 CAPEX'!$J85+SUM(OFFSET('2.5 CAPEX'!DB85,0,-MIN(MAX($F82-1-('2.1 Kraftwerk allgemein'!$F$16-'1.1 Allgemein'!$I$22+1),0),COLUMN(CN82)-1-('2.1 Kraftwerk allgemein'!$F$16-'1.1 Allgemein'!$I$22+1)),1,MIN(MAX($F82-('2.1 Kraftwerk allgemein'!$F$16-'1.1 Allgemein'!$I$22+1),1),COLUMN(CN82)-('2.1 Kraftwerk allgemein'!$F$16-'1.1 Allgemein'!$I$22+1)))))/$F82,
SUM(OFFSET('2.5 CAPEX'!DB85,0,-MIN($F82-1,COLUMN(CN82)-1),1,MIN($F82,COLUMN(CN82))))/$F82)))))))</f>
        <v/>
      </c>
      <c r="CX82" s="199" t="str">
        <f ca="1">IF('2.1 Kraftwerk allgemein'!$F$15&lt;'1.1 Allgemein'!$I$22,
IF(OR(ISNUMBER($D82)=FALSE,$F82=""),"",
IF(AND('2.5 CAPEX'!$L85&lt;&gt;"x",'2.5 CAPEX'!$M85&lt;&gt;"x"),0,
IF($F82=0,0,
IF(CX$4&lt;'2.1 Kraftwerk allgemein'!$F$16,0,
IF(CX$4='2.1 Kraftwerk allgemein'!$F$16,'2.5 CAPEX'!$J85/$F82,
IF(CX$4&lt;'2.1 Kraftwerk allgemein'!$F$16+$F82,
('2.5 CAPEX'!$J85+SUM(OFFSET('2.5 CAPEX'!DC85,0,-MIN(MAX($F82-1-('2.1 Kraftwerk allgemein'!$F$16-'2.1 Kraftwerk allgemein'!$F$15+1),0),COLUMN(CO82)-1-('2.1 Kraftwerk allgemein'!$F$16-'2.1 Kraftwerk allgemein'!$F$15+1)),1,MIN(MAX($F82-('2.1 Kraftwerk allgemein'!$F$16-'2.1 Kraftwerk allgemein'!$F$15+1),1),COLUMN(CO82)-('2.1 Kraftwerk allgemein'!$F$16-'2.1 Kraftwerk allgemein'!$F$15+1)))))/$F82,
SUM(OFFSET('2.5 CAPEX'!DC85,0,-MIN($F82-1,COLUMN(CO82)-1),1,MIN($F82,COLUMN(CO82))))/$F82)))))),
IF(OR(ISNUMBER($D82)=FALSE,$F82=""),"",
IF(AND('2.5 CAPEX'!$L85&lt;&gt;"x",'2.5 CAPEX'!$M85&lt;&gt;"x"),0,
IF($F82=0,0,
IF(CX$4&lt;'2.1 Kraftwerk allgemein'!$F$16,0,
IF(CX$4='2.1 Kraftwerk allgemein'!$F$16,'2.5 CAPEX'!$J85/$F82,
IF(CX$4&lt;'2.1 Kraftwerk allgemein'!$F$16+$F82,
('2.5 CAPEX'!$J85+SUM(OFFSET('2.5 CAPEX'!DC85,0,-MIN(MAX($F82-1-('2.1 Kraftwerk allgemein'!$F$16-'1.1 Allgemein'!$I$22+1),0),COLUMN(CO82)-1-('2.1 Kraftwerk allgemein'!$F$16-'1.1 Allgemein'!$I$22+1)),1,MIN(MAX($F82-('2.1 Kraftwerk allgemein'!$F$16-'1.1 Allgemein'!$I$22+1),1),COLUMN(CO82)-('2.1 Kraftwerk allgemein'!$F$16-'1.1 Allgemein'!$I$22+1)))))/$F82,
SUM(OFFSET('2.5 CAPEX'!DC85,0,-MIN($F82-1,COLUMN(CO82)-1),1,MIN($F82,COLUMN(CO82))))/$F82)))))))</f>
        <v/>
      </c>
      <c r="CY82" s="199" t="str">
        <f ca="1">IF('2.1 Kraftwerk allgemein'!$F$15&lt;'1.1 Allgemein'!$I$22,
IF(OR(ISNUMBER($D82)=FALSE,$F82=""),"",
IF(AND('2.5 CAPEX'!$L85&lt;&gt;"x",'2.5 CAPEX'!$M85&lt;&gt;"x"),0,
IF($F82=0,0,
IF(CY$4&lt;'2.1 Kraftwerk allgemein'!$F$16,0,
IF(CY$4='2.1 Kraftwerk allgemein'!$F$16,'2.5 CAPEX'!$J85/$F82,
IF(CY$4&lt;'2.1 Kraftwerk allgemein'!$F$16+$F82,
('2.5 CAPEX'!$J85+SUM(OFFSET('2.5 CAPEX'!DD85,0,-MIN(MAX($F82-1-('2.1 Kraftwerk allgemein'!$F$16-'2.1 Kraftwerk allgemein'!$F$15+1),0),COLUMN(CP82)-1-('2.1 Kraftwerk allgemein'!$F$16-'2.1 Kraftwerk allgemein'!$F$15+1)),1,MIN(MAX($F82-('2.1 Kraftwerk allgemein'!$F$16-'2.1 Kraftwerk allgemein'!$F$15+1),1),COLUMN(CP82)-('2.1 Kraftwerk allgemein'!$F$16-'2.1 Kraftwerk allgemein'!$F$15+1)))))/$F82,
SUM(OFFSET('2.5 CAPEX'!DD85,0,-MIN($F82-1,COLUMN(CP82)-1),1,MIN($F82,COLUMN(CP82))))/$F82)))))),
IF(OR(ISNUMBER($D82)=FALSE,$F82=""),"",
IF(AND('2.5 CAPEX'!$L85&lt;&gt;"x",'2.5 CAPEX'!$M85&lt;&gt;"x"),0,
IF($F82=0,0,
IF(CY$4&lt;'2.1 Kraftwerk allgemein'!$F$16,0,
IF(CY$4='2.1 Kraftwerk allgemein'!$F$16,'2.5 CAPEX'!$J85/$F82,
IF(CY$4&lt;'2.1 Kraftwerk allgemein'!$F$16+$F82,
('2.5 CAPEX'!$J85+SUM(OFFSET('2.5 CAPEX'!DD85,0,-MIN(MAX($F82-1-('2.1 Kraftwerk allgemein'!$F$16-'1.1 Allgemein'!$I$22+1),0),COLUMN(CP82)-1-('2.1 Kraftwerk allgemein'!$F$16-'1.1 Allgemein'!$I$22+1)),1,MIN(MAX($F82-('2.1 Kraftwerk allgemein'!$F$16-'1.1 Allgemein'!$I$22+1),1),COLUMN(CP82)-('2.1 Kraftwerk allgemein'!$F$16-'1.1 Allgemein'!$I$22+1)))))/$F82,
SUM(OFFSET('2.5 CAPEX'!DD85,0,-MIN($F82-1,COLUMN(CP82)-1),1,MIN($F82,COLUMN(CP82))))/$F82)))))))</f>
        <v/>
      </c>
      <c r="CZ82" s="199" t="str">
        <f ca="1">IF('2.1 Kraftwerk allgemein'!$F$15&lt;'1.1 Allgemein'!$I$22,
IF(OR(ISNUMBER($D82)=FALSE,$F82=""),"",
IF(AND('2.5 CAPEX'!$L85&lt;&gt;"x",'2.5 CAPEX'!$M85&lt;&gt;"x"),0,
IF($F82=0,0,
IF(CZ$4&lt;'2.1 Kraftwerk allgemein'!$F$16,0,
IF(CZ$4='2.1 Kraftwerk allgemein'!$F$16,'2.5 CAPEX'!$J85/$F82,
IF(CZ$4&lt;'2.1 Kraftwerk allgemein'!$F$16+$F82,
('2.5 CAPEX'!$J85+SUM(OFFSET('2.5 CAPEX'!DE85,0,-MIN(MAX($F82-1-('2.1 Kraftwerk allgemein'!$F$16-'2.1 Kraftwerk allgemein'!$F$15+1),0),COLUMN(CQ82)-1-('2.1 Kraftwerk allgemein'!$F$16-'2.1 Kraftwerk allgemein'!$F$15+1)),1,MIN(MAX($F82-('2.1 Kraftwerk allgemein'!$F$16-'2.1 Kraftwerk allgemein'!$F$15+1),1),COLUMN(CQ82)-('2.1 Kraftwerk allgemein'!$F$16-'2.1 Kraftwerk allgemein'!$F$15+1)))))/$F82,
SUM(OFFSET('2.5 CAPEX'!DE85,0,-MIN($F82-1,COLUMN(CQ82)-1),1,MIN($F82,COLUMN(CQ82))))/$F82)))))),
IF(OR(ISNUMBER($D82)=FALSE,$F82=""),"",
IF(AND('2.5 CAPEX'!$L85&lt;&gt;"x",'2.5 CAPEX'!$M85&lt;&gt;"x"),0,
IF($F82=0,0,
IF(CZ$4&lt;'2.1 Kraftwerk allgemein'!$F$16,0,
IF(CZ$4='2.1 Kraftwerk allgemein'!$F$16,'2.5 CAPEX'!$J85/$F82,
IF(CZ$4&lt;'2.1 Kraftwerk allgemein'!$F$16+$F82,
('2.5 CAPEX'!$J85+SUM(OFFSET('2.5 CAPEX'!DE85,0,-MIN(MAX($F82-1-('2.1 Kraftwerk allgemein'!$F$16-'1.1 Allgemein'!$I$22+1),0),COLUMN(CQ82)-1-('2.1 Kraftwerk allgemein'!$F$16-'1.1 Allgemein'!$I$22+1)),1,MIN(MAX($F82-('2.1 Kraftwerk allgemein'!$F$16-'1.1 Allgemein'!$I$22+1),1),COLUMN(CQ82)-('2.1 Kraftwerk allgemein'!$F$16-'1.1 Allgemein'!$I$22+1)))))/$F82,
SUM(OFFSET('2.5 CAPEX'!DE85,0,-MIN($F82-1,COLUMN(CQ82)-1),1,MIN($F82,COLUMN(CQ82))))/$F82)))))))</f>
        <v/>
      </c>
      <c r="DA82" s="199" t="str">
        <f ca="1">IF('2.1 Kraftwerk allgemein'!$F$15&lt;'1.1 Allgemein'!$I$22,
IF(OR(ISNUMBER($D82)=FALSE,$F82=""),"",
IF(AND('2.5 CAPEX'!$L85&lt;&gt;"x",'2.5 CAPEX'!$M85&lt;&gt;"x"),0,
IF($F82=0,0,
IF(DA$4&lt;'2.1 Kraftwerk allgemein'!$F$16,0,
IF(DA$4='2.1 Kraftwerk allgemein'!$F$16,'2.5 CAPEX'!$J85/$F82,
IF(DA$4&lt;'2.1 Kraftwerk allgemein'!$F$16+$F82,
('2.5 CAPEX'!$J85+SUM(OFFSET('2.5 CAPEX'!DF85,0,-MIN(MAX($F82-1-('2.1 Kraftwerk allgemein'!$F$16-'2.1 Kraftwerk allgemein'!$F$15+1),0),COLUMN(CR82)-1-('2.1 Kraftwerk allgemein'!$F$16-'2.1 Kraftwerk allgemein'!$F$15+1)),1,MIN(MAX($F82-('2.1 Kraftwerk allgemein'!$F$16-'2.1 Kraftwerk allgemein'!$F$15+1),1),COLUMN(CR82)-('2.1 Kraftwerk allgemein'!$F$16-'2.1 Kraftwerk allgemein'!$F$15+1)))))/$F82,
SUM(OFFSET('2.5 CAPEX'!DF85,0,-MIN($F82-1,COLUMN(CR82)-1),1,MIN($F82,COLUMN(CR82))))/$F82)))))),
IF(OR(ISNUMBER($D82)=FALSE,$F82=""),"",
IF(AND('2.5 CAPEX'!$L85&lt;&gt;"x",'2.5 CAPEX'!$M85&lt;&gt;"x"),0,
IF($F82=0,0,
IF(DA$4&lt;'2.1 Kraftwerk allgemein'!$F$16,0,
IF(DA$4='2.1 Kraftwerk allgemein'!$F$16,'2.5 CAPEX'!$J85/$F82,
IF(DA$4&lt;'2.1 Kraftwerk allgemein'!$F$16+$F82,
('2.5 CAPEX'!$J85+SUM(OFFSET('2.5 CAPEX'!DF85,0,-MIN(MAX($F82-1-('2.1 Kraftwerk allgemein'!$F$16-'1.1 Allgemein'!$I$22+1),0),COLUMN(CR82)-1-('2.1 Kraftwerk allgemein'!$F$16-'1.1 Allgemein'!$I$22+1)),1,MIN(MAX($F82-('2.1 Kraftwerk allgemein'!$F$16-'1.1 Allgemein'!$I$22+1),1),COLUMN(CR82)-('2.1 Kraftwerk allgemein'!$F$16-'1.1 Allgemein'!$I$22+1)))))/$F82,
SUM(OFFSET('2.5 CAPEX'!DF85,0,-MIN($F82-1,COLUMN(CR82)-1),1,MIN($F82,COLUMN(CR82))))/$F82)))))))</f>
        <v/>
      </c>
      <c r="DB82" s="199" t="str">
        <f ca="1">IF('2.1 Kraftwerk allgemein'!$F$15&lt;'1.1 Allgemein'!$I$22,
IF(OR(ISNUMBER($D82)=FALSE,$F82=""),"",
IF(AND('2.5 CAPEX'!$L85&lt;&gt;"x",'2.5 CAPEX'!$M85&lt;&gt;"x"),0,
IF($F82=0,0,
IF(DB$4&lt;'2.1 Kraftwerk allgemein'!$F$16,0,
IF(DB$4='2.1 Kraftwerk allgemein'!$F$16,'2.5 CAPEX'!$J85/$F82,
IF(DB$4&lt;'2.1 Kraftwerk allgemein'!$F$16+$F82,
('2.5 CAPEX'!$J85+SUM(OFFSET('2.5 CAPEX'!DG85,0,-MIN(MAX($F82-1-('2.1 Kraftwerk allgemein'!$F$16-'2.1 Kraftwerk allgemein'!$F$15+1),0),COLUMN(CS82)-1-('2.1 Kraftwerk allgemein'!$F$16-'2.1 Kraftwerk allgemein'!$F$15+1)),1,MIN(MAX($F82-('2.1 Kraftwerk allgemein'!$F$16-'2.1 Kraftwerk allgemein'!$F$15+1),1),COLUMN(CS82)-('2.1 Kraftwerk allgemein'!$F$16-'2.1 Kraftwerk allgemein'!$F$15+1)))))/$F82,
SUM(OFFSET('2.5 CAPEX'!DG85,0,-MIN($F82-1,COLUMN(CS82)-1),1,MIN($F82,COLUMN(CS82))))/$F82)))))),
IF(OR(ISNUMBER($D82)=FALSE,$F82=""),"",
IF(AND('2.5 CAPEX'!$L85&lt;&gt;"x",'2.5 CAPEX'!$M85&lt;&gt;"x"),0,
IF($F82=0,0,
IF(DB$4&lt;'2.1 Kraftwerk allgemein'!$F$16,0,
IF(DB$4='2.1 Kraftwerk allgemein'!$F$16,'2.5 CAPEX'!$J85/$F82,
IF(DB$4&lt;'2.1 Kraftwerk allgemein'!$F$16+$F82,
('2.5 CAPEX'!$J85+SUM(OFFSET('2.5 CAPEX'!DG85,0,-MIN(MAX($F82-1-('2.1 Kraftwerk allgemein'!$F$16-'1.1 Allgemein'!$I$22+1),0),COLUMN(CS82)-1-('2.1 Kraftwerk allgemein'!$F$16-'1.1 Allgemein'!$I$22+1)),1,MIN(MAX($F82-('2.1 Kraftwerk allgemein'!$F$16-'1.1 Allgemein'!$I$22+1),1),COLUMN(CS82)-('2.1 Kraftwerk allgemein'!$F$16-'1.1 Allgemein'!$I$22+1)))))/$F82,
SUM(OFFSET('2.5 CAPEX'!DG85,0,-MIN($F82-1,COLUMN(CS82)-1),1,MIN($F82,COLUMN(CS82))))/$F82)))))))</f>
        <v/>
      </c>
      <c r="DC82" s="199" t="str">
        <f ca="1">IF('2.1 Kraftwerk allgemein'!$F$15&lt;'1.1 Allgemein'!$I$22,
IF(OR(ISNUMBER($D82)=FALSE,$F82=""),"",
IF(AND('2.5 CAPEX'!$L85&lt;&gt;"x",'2.5 CAPEX'!$M85&lt;&gt;"x"),0,
IF($F82=0,0,
IF(DC$4&lt;'2.1 Kraftwerk allgemein'!$F$16,0,
IF(DC$4='2.1 Kraftwerk allgemein'!$F$16,'2.5 CAPEX'!$J85/$F82,
IF(DC$4&lt;'2.1 Kraftwerk allgemein'!$F$16+$F82,
('2.5 CAPEX'!$J85+SUM(OFFSET('2.5 CAPEX'!DH85,0,-MIN(MAX($F82-1-('2.1 Kraftwerk allgemein'!$F$16-'2.1 Kraftwerk allgemein'!$F$15+1),0),COLUMN(CT82)-1-('2.1 Kraftwerk allgemein'!$F$16-'2.1 Kraftwerk allgemein'!$F$15+1)),1,MIN(MAX($F82-('2.1 Kraftwerk allgemein'!$F$16-'2.1 Kraftwerk allgemein'!$F$15+1),1),COLUMN(CT82)-('2.1 Kraftwerk allgemein'!$F$16-'2.1 Kraftwerk allgemein'!$F$15+1)))))/$F82,
SUM(OFFSET('2.5 CAPEX'!DH85,0,-MIN($F82-1,COLUMN(CT82)-1),1,MIN($F82,COLUMN(CT82))))/$F82)))))),
IF(OR(ISNUMBER($D82)=FALSE,$F82=""),"",
IF(AND('2.5 CAPEX'!$L85&lt;&gt;"x",'2.5 CAPEX'!$M85&lt;&gt;"x"),0,
IF($F82=0,0,
IF(DC$4&lt;'2.1 Kraftwerk allgemein'!$F$16,0,
IF(DC$4='2.1 Kraftwerk allgemein'!$F$16,'2.5 CAPEX'!$J85/$F82,
IF(DC$4&lt;'2.1 Kraftwerk allgemein'!$F$16+$F82,
('2.5 CAPEX'!$J85+SUM(OFFSET('2.5 CAPEX'!DH85,0,-MIN(MAX($F82-1-('2.1 Kraftwerk allgemein'!$F$16-'1.1 Allgemein'!$I$22+1),0),COLUMN(CT82)-1-('2.1 Kraftwerk allgemein'!$F$16-'1.1 Allgemein'!$I$22+1)),1,MIN(MAX($F82-('2.1 Kraftwerk allgemein'!$F$16-'1.1 Allgemein'!$I$22+1),1),COLUMN(CT82)-('2.1 Kraftwerk allgemein'!$F$16-'1.1 Allgemein'!$I$22+1)))))/$F82,
SUM(OFFSET('2.5 CAPEX'!DH85,0,-MIN($F82-1,COLUMN(CT82)-1),1,MIN($F82,COLUMN(CT82))))/$F82)))))))</f>
        <v/>
      </c>
      <c r="DD82" s="199" t="str">
        <f ca="1">IF('2.1 Kraftwerk allgemein'!$F$15&lt;'1.1 Allgemein'!$I$22,
IF(OR(ISNUMBER($D82)=FALSE,$F82=""),"",
IF(AND('2.5 CAPEX'!$L85&lt;&gt;"x",'2.5 CAPEX'!$M85&lt;&gt;"x"),0,
IF($F82=0,0,
IF(DD$4&lt;'2.1 Kraftwerk allgemein'!$F$16,0,
IF(DD$4='2.1 Kraftwerk allgemein'!$F$16,'2.5 CAPEX'!$J85/$F82,
IF(DD$4&lt;'2.1 Kraftwerk allgemein'!$F$16+$F82,
('2.5 CAPEX'!$J85+SUM(OFFSET('2.5 CAPEX'!DI85,0,-MIN(MAX($F82-1-('2.1 Kraftwerk allgemein'!$F$16-'2.1 Kraftwerk allgemein'!$F$15+1),0),COLUMN(CU82)-1-('2.1 Kraftwerk allgemein'!$F$16-'2.1 Kraftwerk allgemein'!$F$15+1)),1,MIN(MAX($F82-('2.1 Kraftwerk allgemein'!$F$16-'2.1 Kraftwerk allgemein'!$F$15+1),1),COLUMN(CU82)-('2.1 Kraftwerk allgemein'!$F$16-'2.1 Kraftwerk allgemein'!$F$15+1)))))/$F82,
SUM(OFFSET('2.5 CAPEX'!DI85,0,-MIN($F82-1,COLUMN(CU82)-1),1,MIN($F82,COLUMN(CU82))))/$F82)))))),
IF(OR(ISNUMBER($D82)=FALSE,$F82=""),"",
IF(AND('2.5 CAPEX'!$L85&lt;&gt;"x",'2.5 CAPEX'!$M85&lt;&gt;"x"),0,
IF($F82=0,0,
IF(DD$4&lt;'2.1 Kraftwerk allgemein'!$F$16,0,
IF(DD$4='2.1 Kraftwerk allgemein'!$F$16,'2.5 CAPEX'!$J85/$F82,
IF(DD$4&lt;'2.1 Kraftwerk allgemein'!$F$16+$F82,
('2.5 CAPEX'!$J85+SUM(OFFSET('2.5 CAPEX'!DI85,0,-MIN(MAX($F82-1-('2.1 Kraftwerk allgemein'!$F$16-'1.1 Allgemein'!$I$22+1),0),COLUMN(CU82)-1-('2.1 Kraftwerk allgemein'!$F$16-'1.1 Allgemein'!$I$22+1)),1,MIN(MAX($F82-('2.1 Kraftwerk allgemein'!$F$16-'1.1 Allgemein'!$I$22+1),1),COLUMN(CU82)-('2.1 Kraftwerk allgemein'!$F$16-'1.1 Allgemein'!$I$22+1)))))/$F82,
SUM(OFFSET('2.5 CAPEX'!DI85,0,-MIN($F82-1,COLUMN(CU82)-1),1,MIN($F82,COLUMN(CU82))))/$F82)))))))</f>
        <v/>
      </c>
      <c r="DE82" s="199" t="str">
        <f ca="1">IF('2.1 Kraftwerk allgemein'!$F$15&lt;'1.1 Allgemein'!$I$22,
IF(OR(ISNUMBER($D82)=FALSE,$F82=""),"",
IF(AND('2.5 CAPEX'!$L85&lt;&gt;"x",'2.5 CAPEX'!$M85&lt;&gt;"x"),0,
IF($F82=0,0,
IF(DE$4&lt;'2.1 Kraftwerk allgemein'!$F$16,0,
IF(DE$4='2.1 Kraftwerk allgemein'!$F$16,'2.5 CAPEX'!$J85/$F82,
IF(DE$4&lt;'2.1 Kraftwerk allgemein'!$F$16+$F82,
('2.5 CAPEX'!$J85+SUM(OFFSET('2.5 CAPEX'!DJ85,0,-MIN(MAX($F82-1-('2.1 Kraftwerk allgemein'!$F$16-'2.1 Kraftwerk allgemein'!$F$15+1),0),COLUMN(CV82)-1-('2.1 Kraftwerk allgemein'!$F$16-'2.1 Kraftwerk allgemein'!$F$15+1)),1,MIN(MAX($F82-('2.1 Kraftwerk allgemein'!$F$16-'2.1 Kraftwerk allgemein'!$F$15+1),1),COLUMN(CV82)-('2.1 Kraftwerk allgemein'!$F$16-'2.1 Kraftwerk allgemein'!$F$15+1)))))/$F82,
SUM(OFFSET('2.5 CAPEX'!DJ85,0,-MIN($F82-1,COLUMN(CV82)-1),1,MIN($F82,COLUMN(CV82))))/$F82)))))),
IF(OR(ISNUMBER($D82)=FALSE,$F82=""),"",
IF(AND('2.5 CAPEX'!$L85&lt;&gt;"x",'2.5 CAPEX'!$M85&lt;&gt;"x"),0,
IF($F82=0,0,
IF(DE$4&lt;'2.1 Kraftwerk allgemein'!$F$16,0,
IF(DE$4='2.1 Kraftwerk allgemein'!$F$16,'2.5 CAPEX'!$J85/$F82,
IF(DE$4&lt;'2.1 Kraftwerk allgemein'!$F$16+$F82,
('2.5 CAPEX'!$J85+SUM(OFFSET('2.5 CAPEX'!DJ85,0,-MIN(MAX($F82-1-('2.1 Kraftwerk allgemein'!$F$16-'1.1 Allgemein'!$I$22+1),0),COLUMN(CV82)-1-('2.1 Kraftwerk allgemein'!$F$16-'1.1 Allgemein'!$I$22+1)),1,MIN(MAX($F82-('2.1 Kraftwerk allgemein'!$F$16-'1.1 Allgemein'!$I$22+1),1),COLUMN(CV82)-('2.1 Kraftwerk allgemein'!$F$16-'1.1 Allgemein'!$I$22+1)))))/$F82,
SUM(OFFSET('2.5 CAPEX'!DJ85,0,-MIN($F82-1,COLUMN(CV82)-1),1,MIN($F82,COLUMN(CV82))))/$F82)))))))</f>
        <v/>
      </c>
      <c r="DF82" s="199" t="str">
        <f ca="1">IF('2.1 Kraftwerk allgemein'!$F$15&lt;'1.1 Allgemein'!$I$22,
IF(OR(ISNUMBER($D82)=FALSE,$F82=""),"",
IF(AND('2.5 CAPEX'!$L85&lt;&gt;"x",'2.5 CAPEX'!$M85&lt;&gt;"x"),0,
IF($F82=0,0,
IF(DF$4&lt;'2.1 Kraftwerk allgemein'!$F$16,0,
IF(DF$4='2.1 Kraftwerk allgemein'!$F$16,'2.5 CAPEX'!$J85/$F82,
IF(DF$4&lt;'2.1 Kraftwerk allgemein'!$F$16+$F82,
('2.5 CAPEX'!$J85+SUM(OFFSET('2.5 CAPEX'!DK85,0,-MIN(MAX($F82-1-('2.1 Kraftwerk allgemein'!$F$16-'2.1 Kraftwerk allgemein'!$F$15+1),0),COLUMN(CW82)-1-('2.1 Kraftwerk allgemein'!$F$16-'2.1 Kraftwerk allgemein'!$F$15+1)),1,MIN(MAX($F82-('2.1 Kraftwerk allgemein'!$F$16-'2.1 Kraftwerk allgemein'!$F$15+1),1),COLUMN(CW82)-('2.1 Kraftwerk allgemein'!$F$16-'2.1 Kraftwerk allgemein'!$F$15+1)))))/$F82,
SUM(OFFSET('2.5 CAPEX'!DK85,0,-MIN($F82-1,COLUMN(CW82)-1),1,MIN($F82,COLUMN(CW82))))/$F82)))))),
IF(OR(ISNUMBER($D82)=FALSE,$F82=""),"",
IF(AND('2.5 CAPEX'!$L85&lt;&gt;"x",'2.5 CAPEX'!$M85&lt;&gt;"x"),0,
IF($F82=0,0,
IF(DF$4&lt;'2.1 Kraftwerk allgemein'!$F$16,0,
IF(DF$4='2.1 Kraftwerk allgemein'!$F$16,'2.5 CAPEX'!$J85/$F82,
IF(DF$4&lt;'2.1 Kraftwerk allgemein'!$F$16+$F82,
('2.5 CAPEX'!$J85+SUM(OFFSET('2.5 CAPEX'!DK85,0,-MIN(MAX($F82-1-('2.1 Kraftwerk allgemein'!$F$16-'1.1 Allgemein'!$I$22+1),0),COLUMN(CW82)-1-('2.1 Kraftwerk allgemein'!$F$16-'1.1 Allgemein'!$I$22+1)),1,MIN(MAX($F82-('2.1 Kraftwerk allgemein'!$F$16-'1.1 Allgemein'!$I$22+1),1),COLUMN(CW82)-('2.1 Kraftwerk allgemein'!$F$16-'1.1 Allgemein'!$I$22+1)))))/$F82,
SUM(OFFSET('2.5 CAPEX'!DK85,0,-MIN($F82-1,COLUMN(CW82)-1),1,MIN($F82,COLUMN(CW82))))/$F82)))))))</f>
        <v/>
      </c>
    </row>
    <row r="83" spans="1:110" s="200" customFormat="1" ht="14" x14ac:dyDescent="0.3">
      <c r="A83" s="104"/>
      <c r="B83" s="104"/>
      <c r="C83" s="104"/>
      <c r="D83" s="206">
        <f>IF('2.5 CAPEX'!D86&lt;&gt;"",'2.5 CAPEX'!D86,"")</f>
        <v>5</v>
      </c>
      <c r="E83" s="191" t="str">
        <f>IF('2.5 CAPEX'!E86&lt;&gt;"",'2.5 CAPEX'!E86,"")</f>
        <v/>
      </c>
      <c r="F83" s="196" t="str">
        <f>IF('2.5 CAPEX'!F86&lt;&gt;"",'2.5 CAPEX'!F86,"")</f>
        <v/>
      </c>
      <c r="G83" s="197">
        <f ca="1">IF(ISNUMBER(D83)=FALSE,"",INDEX('2.5 CAPEX'!$H:$H,MATCH('3.1 Abschreibung'!$D83,'2.5 CAPEX'!$D:$D,0))+INDEX('2.5 CAPEX'!$J:$J,MATCH('3.1 Abschreibung'!$D83,'2.5 CAPEX'!$D:$D,0)))</f>
        <v>0</v>
      </c>
      <c r="H83" s="197"/>
      <c r="I83" s="198">
        <v>0</v>
      </c>
      <c r="J83" s="199" t="str">
        <f ca="1">IF('2.1 Kraftwerk allgemein'!$F$15&lt;'1.1 Allgemein'!$I$22,
IF(OR(ISNUMBER($D83)=FALSE,$F83=""),"",
IF(AND('2.5 CAPEX'!$L86&lt;&gt;"x",'2.5 CAPEX'!$M86&lt;&gt;"x"),0,
IF($F83=0,0,
IF(J$4&lt;'2.1 Kraftwerk allgemein'!$F$16,0,
IF(J$4='2.1 Kraftwerk allgemein'!$F$16,'2.5 CAPEX'!$J86/$F83,
IF(J$4&lt;'2.1 Kraftwerk allgemein'!$F$16+$F83,
('2.5 CAPEX'!$J86+SUM(OFFSET('2.5 CAPEX'!O86,0,-MIN(MAX($F83-1-('2.1 Kraftwerk allgemein'!$F$16-'2.1 Kraftwerk allgemein'!$F$15+1),0),COLUMN(A83)-1-('2.1 Kraftwerk allgemein'!$F$16-'2.1 Kraftwerk allgemein'!$F$15+1)),1,MIN(MAX($F83-('2.1 Kraftwerk allgemein'!$F$16-'2.1 Kraftwerk allgemein'!$F$15+1),1),COLUMN(A83)-('2.1 Kraftwerk allgemein'!$F$16-'2.1 Kraftwerk allgemein'!$F$15+1)))))/$F83,
SUM(OFFSET('2.5 CAPEX'!O86,0,-MIN($F83-1,COLUMN(A83)-1),1,MIN($F83,COLUMN(A83))))/$F83)))))),
IF(OR(ISNUMBER($D83)=FALSE,$F83=""),"",
IF(AND('2.5 CAPEX'!$L86&lt;&gt;"x",'2.5 CAPEX'!$M86&lt;&gt;"x"),0,
IF($F83=0,0,
IF(J$4&lt;'2.1 Kraftwerk allgemein'!$F$16,0,
IF(J$4='2.1 Kraftwerk allgemein'!$F$16,'2.5 CAPEX'!$J86/$F83,
IF(J$4&lt;'2.1 Kraftwerk allgemein'!$F$16+$F83,
('2.5 CAPEX'!$J86+SUM(OFFSET('2.5 CAPEX'!O86,0,-MIN(MAX($F83-1-('2.1 Kraftwerk allgemein'!$F$16-'1.1 Allgemein'!$I$22+1),0),COLUMN(A83)-1-('2.1 Kraftwerk allgemein'!$F$16-'1.1 Allgemein'!$I$22+1)),1,MIN(MAX($F83-('2.1 Kraftwerk allgemein'!$F$16-'1.1 Allgemein'!$I$22+1),1),COLUMN(A83)-('2.1 Kraftwerk allgemein'!$F$16-'1.1 Allgemein'!$I$22+1)))))/$F83,
SUM(OFFSET('2.5 CAPEX'!O86,0,-MIN($F83-1,COLUMN(A83)-1),1,MIN($F83,COLUMN(A83))))/$F83)))))))</f>
        <v/>
      </c>
      <c r="K83" s="199" t="str">
        <f ca="1">IF('2.1 Kraftwerk allgemein'!$F$15&lt;'1.1 Allgemein'!$I$22,
IF(OR(ISNUMBER($D83)=FALSE,$F83=""),"",
IF(AND('2.5 CAPEX'!$L86&lt;&gt;"x",'2.5 CAPEX'!$M86&lt;&gt;"x"),0,
IF($F83=0,0,
IF(K$4&lt;'2.1 Kraftwerk allgemein'!$F$16,0,
IF(K$4='2.1 Kraftwerk allgemein'!$F$16,'2.5 CAPEX'!$J86/$F83,
IF(K$4&lt;'2.1 Kraftwerk allgemein'!$F$16+$F83,
('2.5 CAPEX'!$J86+SUM(OFFSET('2.5 CAPEX'!P86,0,-MIN(MAX($F83-1-('2.1 Kraftwerk allgemein'!$F$16-'2.1 Kraftwerk allgemein'!$F$15+1),0),COLUMN(B83)-1-('2.1 Kraftwerk allgemein'!$F$16-'2.1 Kraftwerk allgemein'!$F$15+1)),1,MIN(MAX($F83-('2.1 Kraftwerk allgemein'!$F$16-'2.1 Kraftwerk allgemein'!$F$15+1),1),COLUMN(B83)-('2.1 Kraftwerk allgemein'!$F$16-'2.1 Kraftwerk allgemein'!$F$15+1)))))/$F83,
SUM(OFFSET('2.5 CAPEX'!P86,0,-MIN($F83-1,COLUMN(B83)-1),1,MIN($F83,COLUMN(B83))))/$F83)))))),
IF(OR(ISNUMBER($D83)=FALSE,$F83=""),"",
IF(AND('2.5 CAPEX'!$L86&lt;&gt;"x",'2.5 CAPEX'!$M86&lt;&gt;"x"),0,
IF($F83=0,0,
IF(K$4&lt;'2.1 Kraftwerk allgemein'!$F$16,0,
IF(K$4='2.1 Kraftwerk allgemein'!$F$16,'2.5 CAPEX'!$J86/$F83,
IF(K$4&lt;'2.1 Kraftwerk allgemein'!$F$16+$F83,
('2.5 CAPEX'!$J86+SUM(OFFSET('2.5 CAPEX'!P86,0,-MIN(MAX($F83-1-('2.1 Kraftwerk allgemein'!$F$16-'1.1 Allgemein'!$I$22+1),0),COLUMN(B83)-1-('2.1 Kraftwerk allgemein'!$F$16-'1.1 Allgemein'!$I$22+1)),1,MIN(MAX($F83-('2.1 Kraftwerk allgemein'!$F$16-'1.1 Allgemein'!$I$22+1),1),COLUMN(B83)-('2.1 Kraftwerk allgemein'!$F$16-'1.1 Allgemein'!$I$22+1)))))/$F83,
SUM(OFFSET('2.5 CAPEX'!P86,0,-MIN($F83-1,COLUMN(B83)-1),1,MIN($F83,COLUMN(B83))))/$F83)))))))</f>
        <v/>
      </c>
      <c r="L83" s="199" t="str">
        <f ca="1">IF('2.1 Kraftwerk allgemein'!$F$15&lt;'1.1 Allgemein'!$I$22,
IF(OR(ISNUMBER($D83)=FALSE,$F83=""),"",
IF(AND('2.5 CAPEX'!$L86&lt;&gt;"x",'2.5 CAPEX'!$M86&lt;&gt;"x"),0,
IF($F83=0,0,
IF(L$4&lt;'2.1 Kraftwerk allgemein'!$F$16,0,
IF(L$4='2.1 Kraftwerk allgemein'!$F$16,'2.5 CAPEX'!$J86/$F83,
IF(L$4&lt;'2.1 Kraftwerk allgemein'!$F$16+$F83,
('2.5 CAPEX'!$J86+SUM(OFFSET('2.5 CAPEX'!Q86,0,-MIN(MAX($F83-1-('2.1 Kraftwerk allgemein'!$F$16-'2.1 Kraftwerk allgemein'!$F$15+1),0),COLUMN(C83)-1-('2.1 Kraftwerk allgemein'!$F$16-'2.1 Kraftwerk allgemein'!$F$15+1)),1,MIN(MAX($F83-('2.1 Kraftwerk allgemein'!$F$16-'2.1 Kraftwerk allgemein'!$F$15+1),1),COLUMN(C83)-('2.1 Kraftwerk allgemein'!$F$16-'2.1 Kraftwerk allgemein'!$F$15+1)))))/$F83,
SUM(OFFSET('2.5 CAPEX'!Q86,0,-MIN($F83-1,COLUMN(C83)-1),1,MIN($F83,COLUMN(C83))))/$F83)))))),
IF(OR(ISNUMBER($D83)=FALSE,$F83=""),"",
IF(AND('2.5 CAPEX'!$L86&lt;&gt;"x",'2.5 CAPEX'!$M86&lt;&gt;"x"),0,
IF($F83=0,0,
IF(L$4&lt;'2.1 Kraftwerk allgemein'!$F$16,0,
IF(L$4='2.1 Kraftwerk allgemein'!$F$16,'2.5 CAPEX'!$J86/$F83,
IF(L$4&lt;'2.1 Kraftwerk allgemein'!$F$16+$F83,
('2.5 CAPEX'!$J86+SUM(OFFSET('2.5 CAPEX'!Q86,0,-MIN(MAX($F83-1-('2.1 Kraftwerk allgemein'!$F$16-'1.1 Allgemein'!$I$22+1),0),COLUMN(C83)-1-('2.1 Kraftwerk allgemein'!$F$16-'1.1 Allgemein'!$I$22+1)),1,MIN(MAX($F83-('2.1 Kraftwerk allgemein'!$F$16-'1.1 Allgemein'!$I$22+1),1),COLUMN(C83)-('2.1 Kraftwerk allgemein'!$F$16-'1.1 Allgemein'!$I$22+1)))))/$F83,
SUM(OFFSET('2.5 CAPEX'!Q86,0,-MIN($F83-1,COLUMN(C83)-1),1,MIN($F83,COLUMN(C83))))/$F83)))))))</f>
        <v/>
      </c>
      <c r="M83" s="199" t="str">
        <f ca="1">IF('2.1 Kraftwerk allgemein'!$F$15&lt;'1.1 Allgemein'!$I$22,
IF(OR(ISNUMBER($D83)=FALSE,$F83=""),"",
IF(AND('2.5 CAPEX'!$L86&lt;&gt;"x",'2.5 CAPEX'!$M86&lt;&gt;"x"),0,
IF($F83=0,0,
IF(M$4&lt;'2.1 Kraftwerk allgemein'!$F$16,0,
IF(M$4='2.1 Kraftwerk allgemein'!$F$16,'2.5 CAPEX'!$J86/$F83,
IF(M$4&lt;'2.1 Kraftwerk allgemein'!$F$16+$F83,
('2.5 CAPEX'!$J86+SUM(OFFSET('2.5 CAPEX'!R86,0,-MIN(MAX($F83-1-('2.1 Kraftwerk allgemein'!$F$16-'2.1 Kraftwerk allgemein'!$F$15+1),0),COLUMN(D83)-1-('2.1 Kraftwerk allgemein'!$F$16-'2.1 Kraftwerk allgemein'!$F$15+1)),1,MIN(MAX($F83-('2.1 Kraftwerk allgemein'!$F$16-'2.1 Kraftwerk allgemein'!$F$15+1),1),COLUMN(D83)-('2.1 Kraftwerk allgemein'!$F$16-'2.1 Kraftwerk allgemein'!$F$15+1)))))/$F83,
SUM(OFFSET('2.5 CAPEX'!R86,0,-MIN($F83-1,COLUMN(D83)-1),1,MIN($F83,COLUMN(D83))))/$F83)))))),
IF(OR(ISNUMBER($D83)=FALSE,$F83=""),"",
IF(AND('2.5 CAPEX'!$L86&lt;&gt;"x",'2.5 CAPEX'!$M86&lt;&gt;"x"),0,
IF($F83=0,0,
IF(M$4&lt;'2.1 Kraftwerk allgemein'!$F$16,0,
IF(M$4='2.1 Kraftwerk allgemein'!$F$16,'2.5 CAPEX'!$J86/$F83,
IF(M$4&lt;'2.1 Kraftwerk allgemein'!$F$16+$F83,
('2.5 CAPEX'!$J86+SUM(OFFSET('2.5 CAPEX'!R86,0,-MIN(MAX($F83-1-('2.1 Kraftwerk allgemein'!$F$16-'1.1 Allgemein'!$I$22+1),0),COLUMN(D83)-1-('2.1 Kraftwerk allgemein'!$F$16-'1.1 Allgemein'!$I$22+1)),1,MIN(MAX($F83-('2.1 Kraftwerk allgemein'!$F$16-'1.1 Allgemein'!$I$22+1),1),COLUMN(D83)-('2.1 Kraftwerk allgemein'!$F$16-'1.1 Allgemein'!$I$22+1)))))/$F83,
SUM(OFFSET('2.5 CAPEX'!R86,0,-MIN($F83-1,COLUMN(D83)-1),1,MIN($F83,COLUMN(D83))))/$F83)))))))</f>
        <v/>
      </c>
      <c r="N83" s="199" t="str">
        <f ca="1">IF('2.1 Kraftwerk allgemein'!$F$15&lt;'1.1 Allgemein'!$I$22,
IF(OR(ISNUMBER($D83)=FALSE,$F83=""),"",
IF(AND('2.5 CAPEX'!$L86&lt;&gt;"x",'2.5 CAPEX'!$M86&lt;&gt;"x"),0,
IF($F83=0,0,
IF(N$4&lt;'2.1 Kraftwerk allgemein'!$F$16,0,
IF(N$4='2.1 Kraftwerk allgemein'!$F$16,'2.5 CAPEX'!$J86/$F83,
IF(N$4&lt;'2.1 Kraftwerk allgemein'!$F$16+$F83,
('2.5 CAPEX'!$J86+SUM(OFFSET('2.5 CAPEX'!S86,0,-MIN(MAX($F83-1-('2.1 Kraftwerk allgemein'!$F$16-'2.1 Kraftwerk allgemein'!$F$15+1),0),COLUMN(E83)-1-('2.1 Kraftwerk allgemein'!$F$16-'2.1 Kraftwerk allgemein'!$F$15+1)),1,MIN(MAX($F83-('2.1 Kraftwerk allgemein'!$F$16-'2.1 Kraftwerk allgemein'!$F$15+1),1),COLUMN(E83)-('2.1 Kraftwerk allgemein'!$F$16-'2.1 Kraftwerk allgemein'!$F$15+1)))))/$F83,
SUM(OFFSET('2.5 CAPEX'!S86,0,-MIN($F83-1,COLUMN(E83)-1),1,MIN($F83,COLUMN(E83))))/$F83)))))),
IF(OR(ISNUMBER($D83)=FALSE,$F83=""),"",
IF(AND('2.5 CAPEX'!$L86&lt;&gt;"x",'2.5 CAPEX'!$M86&lt;&gt;"x"),0,
IF($F83=0,0,
IF(N$4&lt;'2.1 Kraftwerk allgemein'!$F$16,0,
IF(N$4='2.1 Kraftwerk allgemein'!$F$16,'2.5 CAPEX'!$J86/$F83,
IF(N$4&lt;'2.1 Kraftwerk allgemein'!$F$16+$F83,
('2.5 CAPEX'!$J86+SUM(OFFSET('2.5 CAPEX'!S86,0,-MIN(MAX($F83-1-('2.1 Kraftwerk allgemein'!$F$16-'1.1 Allgemein'!$I$22+1),0),COLUMN(E83)-1-('2.1 Kraftwerk allgemein'!$F$16-'1.1 Allgemein'!$I$22+1)),1,MIN(MAX($F83-('2.1 Kraftwerk allgemein'!$F$16-'1.1 Allgemein'!$I$22+1),1),COLUMN(E83)-('2.1 Kraftwerk allgemein'!$F$16-'1.1 Allgemein'!$I$22+1)))))/$F83,
SUM(OFFSET('2.5 CAPEX'!S86,0,-MIN($F83-1,COLUMN(E83)-1),1,MIN($F83,COLUMN(E83))))/$F83)))))))</f>
        <v/>
      </c>
      <c r="O83" s="199" t="str">
        <f ca="1">IF('2.1 Kraftwerk allgemein'!$F$15&lt;'1.1 Allgemein'!$I$22,
IF(OR(ISNUMBER($D83)=FALSE,$F83=""),"",
IF(AND('2.5 CAPEX'!$L86&lt;&gt;"x",'2.5 CAPEX'!$M86&lt;&gt;"x"),0,
IF($F83=0,0,
IF(O$4&lt;'2.1 Kraftwerk allgemein'!$F$16,0,
IF(O$4='2.1 Kraftwerk allgemein'!$F$16,'2.5 CAPEX'!$J86/$F83,
IF(O$4&lt;'2.1 Kraftwerk allgemein'!$F$16+$F83,
('2.5 CAPEX'!$J86+SUM(OFFSET('2.5 CAPEX'!T86,0,-MIN(MAX($F83-1-('2.1 Kraftwerk allgemein'!$F$16-'2.1 Kraftwerk allgemein'!$F$15+1),0),COLUMN(F83)-1-('2.1 Kraftwerk allgemein'!$F$16-'2.1 Kraftwerk allgemein'!$F$15+1)),1,MIN(MAX($F83-('2.1 Kraftwerk allgemein'!$F$16-'2.1 Kraftwerk allgemein'!$F$15+1),1),COLUMN(F83)-('2.1 Kraftwerk allgemein'!$F$16-'2.1 Kraftwerk allgemein'!$F$15+1)))))/$F83,
SUM(OFFSET('2.5 CAPEX'!T86,0,-MIN($F83-1,COLUMN(F83)-1),1,MIN($F83,COLUMN(F83))))/$F83)))))),
IF(OR(ISNUMBER($D83)=FALSE,$F83=""),"",
IF(AND('2.5 CAPEX'!$L86&lt;&gt;"x",'2.5 CAPEX'!$M86&lt;&gt;"x"),0,
IF($F83=0,0,
IF(O$4&lt;'2.1 Kraftwerk allgemein'!$F$16,0,
IF(O$4='2.1 Kraftwerk allgemein'!$F$16,'2.5 CAPEX'!$J86/$F83,
IF(O$4&lt;'2.1 Kraftwerk allgemein'!$F$16+$F83,
('2.5 CAPEX'!$J86+SUM(OFFSET('2.5 CAPEX'!T86,0,-MIN(MAX($F83-1-('2.1 Kraftwerk allgemein'!$F$16-'1.1 Allgemein'!$I$22+1),0),COLUMN(F83)-1-('2.1 Kraftwerk allgemein'!$F$16-'1.1 Allgemein'!$I$22+1)),1,MIN(MAX($F83-('2.1 Kraftwerk allgemein'!$F$16-'1.1 Allgemein'!$I$22+1),1),COLUMN(F83)-('2.1 Kraftwerk allgemein'!$F$16-'1.1 Allgemein'!$I$22+1)))))/$F83,
SUM(OFFSET('2.5 CAPEX'!T86,0,-MIN($F83-1,COLUMN(F83)-1),1,MIN($F83,COLUMN(F83))))/$F83)))))))</f>
        <v/>
      </c>
      <c r="P83" s="199" t="str">
        <f ca="1">IF('2.1 Kraftwerk allgemein'!$F$15&lt;'1.1 Allgemein'!$I$22,
IF(OR(ISNUMBER($D83)=FALSE,$F83=""),"",
IF(AND('2.5 CAPEX'!$L86&lt;&gt;"x",'2.5 CAPEX'!$M86&lt;&gt;"x"),0,
IF($F83=0,0,
IF(P$4&lt;'2.1 Kraftwerk allgemein'!$F$16,0,
IF(P$4='2.1 Kraftwerk allgemein'!$F$16,'2.5 CAPEX'!$J86/$F83,
IF(P$4&lt;'2.1 Kraftwerk allgemein'!$F$16+$F83,
('2.5 CAPEX'!$J86+SUM(OFFSET('2.5 CAPEX'!U86,0,-MIN(MAX($F83-1-('2.1 Kraftwerk allgemein'!$F$16-'2.1 Kraftwerk allgemein'!$F$15+1),0),COLUMN(G83)-1-('2.1 Kraftwerk allgemein'!$F$16-'2.1 Kraftwerk allgemein'!$F$15+1)),1,MIN(MAX($F83-('2.1 Kraftwerk allgemein'!$F$16-'2.1 Kraftwerk allgemein'!$F$15+1),1),COLUMN(G83)-('2.1 Kraftwerk allgemein'!$F$16-'2.1 Kraftwerk allgemein'!$F$15+1)))))/$F83,
SUM(OFFSET('2.5 CAPEX'!U86,0,-MIN($F83-1,COLUMN(G83)-1),1,MIN($F83,COLUMN(G83))))/$F83)))))),
IF(OR(ISNUMBER($D83)=FALSE,$F83=""),"",
IF(AND('2.5 CAPEX'!$L86&lt;&gt;"x",'2.5 CAPEX'!$M86&lt;&gt;"x"),0,
IF($F83=0,0,
IF(P$4&lt;'2.1 Kraftwerk allgemein'!$F$16,0,
IF(P$4='2.1 Kraftwerk allgemein'!$F$16,'2.5 CAPEX'!$J86/$F83,
IF(P$4&lt;'2.1 Kraftwerk allgemein'!$F$16+$F83,
('2.5 CAPEX'!$J86+SUM(OFFSET('2.5 CAPEX'!U86,0,-MIN(MAX($F83-1-('2.1 Kraftwerk allgemein'!$F$16-'1.1 Allgemein'!$I$22+1),0),COLUMN(G83)-1-('2.1 Kraftwerk allgemein'!$F$16-'1.1 Allgemein'!$I$22+1)),1,MIN(MAX($F83-('2.1 Kraftwerk allgemein'!$F$16-'1.1 Allgemein'!$I$22+1),1),COLUMN(G83)-('2.1 Kraftwerk allgemein'!$F$16-'1.1 Allgemein'!$I$22+1)))))/$F83,
SUM(OFFSET('2.5 CAPEX'!U86,0,-MIN($F83-1,COLUMN(G83)-1),1,MIN($F83,COLUMN(G83))))/$F83)))))))</f>
        <v/>
      </c>
      <c r="Q83" s="199" t="str">
        <f ca="1">IF('2.1 Kraftwerk allgemein'!$F$15&lt;'1.1 Allgemein'!$I$22,
IF(OR(ISNUMBER($D83)=FALSE,$F83=""),"",
IF(AND('2.5 CAPEX'!$L86&lt;&gt;"x",'2.5 CAPEX'!$M86&lt;&gt;"x"),0,
IF($F83=0,0,
IF(Q$4&lt;'2.1 Kraftwerk allgemein'!$F$16,0,
IF(Q$4='2.1 Kraftwerk allgemein'!$F$16,'2.5 CAPEX'!$J86/$F83,
IF(Q$4&lt;'2.1 Kraftwerk allgemein'!$F$16+$F83,
('2.5 CAPEX'!$J86+SUM(OFFSET('2.5 CAPEX'!V86,0,-MIN(MAX($F83-1-('2.1 Kraftwerk allgemein'!$F$16-'2.1 Kraftwerk allgemein'!$F$15+1),0),COLUMN(H83)-1-('2.1 Kraftwerk allgemein'!$F$16-'2.1 Kraftwerk allgemein'!$F$15+1)),1,MIN(MAX($F83-('2.1 Kraftwerk allgemein'!$F$16-'2.1 Kraftwerk allgemein'!$F$15+1),1),COLUMN(H83)-('2.1 Kraftwerk allgemein'!$F$16-'2.1 Kraftwerk allgemein'!$F$15+1)))))/$F83,
SUM(OFFSET('2.5 CAPEX'!V86,0,-MIN($F83-1,COLUMN(H83)-1),1,MIN($F83,COLUMN(H83))))/$F83)))))),
IF(OR(ISNUMBER($D83)=FALSE,$F83=""),"",
IF(AND('2.5 CAPEX'!$L86&lt;&gt;"x",'2.5 CAPEX'!$M86&lt;&gt;"x"),0,
IF($F83=0,0,
IF(Q$4&lt;'2.1 Kraftwerk allgemein'!$F$16,0,
IF(Q$4='2.1 Kraftwerk allgemein'!$F$16,'2.5 CAPEX'!$J86/$F83,
IF(Q$4&lt;'2.1 Kraftwerk allgemein'!$F$16+$F83,
('2.5 CAPEX'!$J86+SUM(OFFSET('2.5 CAPEX'!V86,0,-MIN(MAX($F83-1-('2.1 Kraftwerk allgemein'!$F$16-'1.1 Allgemein'!$I$22+1),0),COLUMN(H83)-1-('2.1 Kraftwerk allgemein'!$F$16-'1.1 Allgemein'!$I$22+1)),1,MIN(MAX($F83-('2.1 Kraftwerk allgemein'!$F$16-'1.1 Allgemein'!$I$22+1),1),COLUMN(H83)-('2.1 Kraftwerk allgemein'!$F$16-'1.1 Allgemein'!$I$22+1)))))/$F83,
SUM(OFFSET('2.5 CAPEX'!V86,0,-MIN($F83-1,COLUMN(H83)-1),1,MIN($F83,COLUMN(H83))))/$F83)))))))</f>
        <v/>
      </c>
      <c r="R83" s="199" t="str">
        <f ca="1">IF('2.1 Kraftwerk allgemein'!$F$15&lt;'1.1 Allgemein'!$I$22,
IF(OR(ISNUMBER($D83)=FALSE,$F83=""),"",
IF(AND('2.5 CAPEX'!$L86&lt;&gt;"x",'2.5 CAPEX'!$M86&lt;&gt;"x"),0,
IF($F83=0,0,
IF(R$4&lt;'2.1 Kraftwerk allgemein'!$F$16,0,
IF(R$4='2.1 Kraftwerk allgemein'!$F$16,'2.5 CAPEX'!$J86/$F83,
IF(R$4&lt;'2.1 Kraftwerk allgemein'!$F$16+$F83,
('2.5 CAPEX'!$J86+SUM(OFFSET('2.5 CAPEX'!W86,0,-MIN(MAX($F83-1-('2.1 Kraftwerk allgemein'!$F$16-'2.1 Kraftwerk allgemein'!$F$15+1),0),COLUMN(I83)-1-('2.1 Kraftwerk allgemein'!$F$16-'2.1 Kraftwerk allgemein'!$F$15+1)),1,MIN(MAX($F83-('2.1 Kraftwerk allgemein'!$F$16-'2.1 Kraftwerk allgemein'!$F$15+1),1),COLUMN(I83)-('2.1 Kraftwerk allgemein'!$F$16-'2.1 Kraftwerk allgemein'!$F$15+1)))))/$F83,
SUM(OFFSET('2.5 CAPEX'!W86,0,-MIN($F83-1,COLUMN(I83)-1),1,MIN($F83,COLUMN(I83))))/$F83)))))),
IF(OR(ISNUMBER($D83)=FALSE,$F83=""),"",
IF(AND('2.5 CAPEX'!$L86&lt;&gt;"x",'2.5 CAPEX'!$M86&lt;&gt;"x"),0,
IF($F83=0,0,
IF(R$4&lt;'2.1 Kraftwerk allgemein'!$F$16,0,
IF(R$4='2.1 Kraftwerk allgemein'!$F$16,'2.5 CAPEX'!$J86/$F83,
IF(R$4&lt;'2.1 Kraftwerk allgemein'!$F$16+$F83,
('2.5 CAPEX'!$J86+SUM(OFFSET('2.5 CAPEX'!W86,0,-MIN(MAX($F83-1-('2.1 Kraftwerk allgemein'!$F$16-'1.1 Allgemein'!$I$22+1),0),COLUMN(I83)-1-('2.1 Kraftwerk allgemein'!$F$16-'1.1 Allgemein'!$I$22+1)),1,MIN(MAX($F83-('2.1 Kraftwerk allgemein'!$F$16-'1.1 Allgemein'!$I$22+1),1),COLUMN(I83)-('2.1 Kraftwerk allgemein'!$F$16-'1.1 Allgemein'!$I$22+1)))))/$F83,
SUM(OFFSET('2.5 CAPEX'!W86,0,-MIN($F83-1,COLUMN(I83)-1),1,MIN($F83,COLUMN(I83))))/$F83)))))))</f>
        <v/>
      </c>
      <c r="S83" s="199" t="str">
        <f ca="1">IF('2.1 Kraftwerk allgemein'!$F$15&lt;'1.1 Allgemein'!$I$22,
IF(OR(ISNUMBER($D83)=FALSE,$F83=""),"",
IF(AND('2.5 CAPEX'!$L86&lt;&gt;"x",'2.5 CAPEX'!$M86&lt;&gt;"x"),0,
IF($F83=0,0,
IF(S$4&lt;'2.1 Kraftwerk allgemein'!$F$16,0,
IF(S$4='2.1 Kraftwerk allgemein'!$F$16,'2.5 CAPEX'!$J86/$F83,
IF(S$4&lt;'2.1 Kraftwerk allgemein'!$F$16+$F83,
('2.5 CAPEX'!$J86+SUM(OFFSET('2.5 CAPEX'!X86,0,-MIN(MAX($F83-1-('2.1 Kraftwerk allgemein'!$F$16-'2.1 Kraftwerk allgemein'!$F$15+1),0),COLUMN(J83)-1-('2.1 Kraftwerk allgemein'!$F$16-'2.1 Kraftwerk allgemein'!$F$15+1)),1,MIN(MAX($F83-('2.1 Kraftwerk allgemein'!$F$16-'2.1 Kraftwerk allgemein'!$F$15+1),1),COLUMN(J83)-('2.1 Kraftwerk allgemein'!$F$16-'2.1 Kraftwerk allgemein'!$F$15+1)))))/$F83,
SUM(OFFSET('2.5 CAPEX'!X86,0,-MIN($F83-1,COLUMN(J83)-1),1,MIN($F83,COLUMN(J83))))/$F83)))))),
IF(OR(ISNUMBER($D83)=FALSE,$F83=""),"",
IF(AND('2.5 CAPEX'!$L86&lt;&gt;"x",'2.5 CAPEX'!$M86&lt;&gt;"x"),0,
IF($F83=0,0,
IF(S$4&lt;'2.1 Kraftwerk allgemein'!$F$16,0,
IF(S$4='2.1 Kraftwerk allgemein'!$F$16,'2.5 CAPEX'!$J86/$F83,
IF(S$4&lt;'2.1 Kraftwerk allgemein'!$F$16+$F83,
('2.5 CAPEX'!$J86+SUM(OFFSET('2.5 CAPEX'!X86,0,-MIN(MAX($F83-1-('2.1 Kraftwerk allgemein'!$F$16-'1.1 Allgemein'!$I$22+1),0),COLUMN(J83)-1-('2.1 Kraftwerk allgemein'!$F$16-'1.1 Allgemein'!$I$22+1)),1,MIN(MAX($F83-('2.1 Kraftwerk allgemein'!$F$16-'1.1 Allgemein'!$I$22+1),1),COLUMN(J83)-('2.1 Kraftwerk allgemein'!$F$16-'1.1 Allgemein'!$I$22+1)))))/$F83,
SUM(OFFSET('2.5 CAPEX'!X86,0,-MIN($F83-1,COLUMN(J83)-1),1,MIN($F83,COLUMN(J83))))/$F83)))))))</f>
        <v/>
      </c>
      <c r="T83" s="199" t="str">
        <f ca="1">IF('2.1 Kraftwerk allgemein'!$F$15&lt;'1.1 Allgemein'!$I$22,
IF(OR(ISNUMBER($D83)=FALSE,$F83=""),"",
IF(AND('2.5 CAPEX'!$L86&lt;&gt;"x",'2.5 CAPEX'!$M86&lt;&gt;"x"),0,
IF($F83=0,0,
IF(T$4&lt;'2.1 Kraftwerk allgemein'!$F$16,0,
IF(T$4='2.1 Kraftwerk allgemein'!$F$16,'2.5 CAPEX'!$J86/$F83,
IF(T$4&lt;'2.1 Kraftwerk allgemein'!$F$16+$F83,
('2.5 CAPEX'!$J86+SUM(OFFSET('2.5 CAPEX'!Y86,0,-MIN(MAX($F83-1-('2.1 Kraftwerk allgemein'!$F$16-'2.1 Kraftwerk allgemein'!$F$15+1),0),COLUMN(K83)-1-('2.1 Kraftwerk allgemein'!$F$16-'2.1 Kraftwerk allgemein'!$F$15+1)),1,MIN(MAX($F83-('2.1 Kraftwerk allgemein'!$F$16-'2.1 Kraftwerk allgemein'!$F$15+1),1),COLUMN(K83)-('2.1 Kraftwerk allgemein'!$F$16-'2.1 Kraftwerk allgemein'!$F$15+1)))))/$F83,
SUM(OFFSET('2.5 CAPEX'!Y86,0,-MIN($F83-1,COLUMN(K83)-1),1,MIN($F83,COLUMN(K83))))/$F83)))))),
IF(OR(ISNUMBER($D83)=FALSE,$F83=""),"",
IF(AND('2.5 CAPEX'!$L86&lt;&gt;"x",'2.5 CAPEX'!$M86&lt;&gt;"x"),0,
IF($F83=0,0,
IF(T$4&lt;'2.1 Kraftwerk allgemein'!$F$16,0,
IF(T$4='2.1 Kraftwerk allgemein'!$F$16,'2.5 CAPEX'!$J86/$F83,
IF(T$4&lt;'2.1 Kraftwerk allgemein'!$F$16+$F83,
('2.5 CAPEX'!$J86+SUM(OFFSET('2.5 CAPEX'!Y86,0,-MIN(MAX($F83-1-('2.1 Kraftwerk allgemein'!$F$16-'1.1 Allgemein'!$I$22+1),0),COLUMN(K83)-1-('2.1 Kraftwerk allgemein'!$F$16-'1.1 Allgemein'!$I$22+1)),1,MIN(MAX($F83-('2.1 Kraftwerk allgemein'!$F$16-'1.1 Allgemein'!$I$22+1),1),COLUMN(K83)-('2.1 Kraftwerk allgemein'!$F$16-'1.1 Allgemein'!$I$22+1)))))/$F83,
SUM(OFFSET('2.5 CAPEX'!Y86,0,-MIN($F83-1,COLUMN(K83)-1),1,MIN($F83,COLUMN(K83))))/$F83)))))))</f>
        <v/>
      </c>
      <c r="U83" s="199" t="str">
        <f ca="1">IF('2.1 Kraftwerk allgemein'!$F$15&lt;'1.1 Allgemein'!$I$22,
IF(OR(ISNUMBER($D83)=FALSE,$F83=""),"",
IF(AND('2.5 CAPEX'!$L86&lt;&gt;"x",'2.5 CAPEX'!$M86&lt;&gt;"x"),0,
IF($F83=0,0,
IF(U$4&lt;'2.1 Kraftwerk allgemein'!$F$16,0,
IF(U$4='2.1 Kraftwerk allgemein'!$F$16,'2.5 CAPEX'!$J86/$F83,
IF(U$4&lt;'2.1 Kraftwerk allgemein'!$F$16+$F83,
('2.5 CAPEX'!$J86+SUM(OFFSET('2.5 CAPEX'!Z86,0,-MIN(MAX($F83-1-('2.1 Kraftwerk allgemein'!$F$16-'2.1 Kraftwerk allgemein'!$F$15+1),0),COLUMN(L83)-1-('2.1 Kraftwerk allgemein'!$F$16-'2.1 Kraftwerk allgemein'!$F$15+1)),1,MIN(MAX($F83-('2.1 Kraftwerk allgemein'!$F$16-'2.1 Kraftwerk allgemein'!$F$15+1),1),COLUMN(L83)-('2.1 Kraftwerk allgemein'!$F$16-'2.1 Kraftwerk allgemein'!$F$15+1)))))/$F83,
SUM(OFFSET('2.5 CAPEX'!Z86,0,-MIN($F83-1,COLUMN(L83)-1),1,MIN($F83,COLUMN(L83))))/$F83)))))),
IF(OR(ISNUMBER($D83)=FALSE,$F83=""),"",
IF(AND('2.5 CAPEX'!$L86&lt;&gt;"x",'2.5 CAPEX'!$M86&lt;&gt;"x"),0,
IF($F83=0,0,
IF(U$4&lt;'2.1 Kraftwerk allgemein'!$F$16,0,
IF(U$4='2.1 Kraftwerk allgemein'!$F$16,'2.5 CAPEX'!$J86/$F83,
IF(U$4&lt;'2.1 Kraftwerk allgemein'!$F$16+$F83,
('2.5 CAPEX'!$J86+SUM(OFFSET('2.5 CAPEX'!Z86,0,-MIN(MAX($F83-1-('2.1 Kraftwerk allgemein'!$F$16-'1.1 Allgemein'!$I$22+1),0),COLUMN(L83)-1-('2.1 Kraftwerk allgemein'!$F$16-'1.1 Allgemein'!$I$22+1)),1,MIN(MAX($F83-('2.1 Kraftwerk allgemein'!$F$16-'1.1 Allgemein'!$I$22+1),1),COLUMN(L83)-('2.1 Kraftwerk allgemein'!$F$16-'1.1 Allgemein'!$I$22+1)))))/$F83,
SUM(OFFSET('2.5 CAPEX'!Z86,0,-MIN($F83-1,COLUMN(L83)-1),1,MIN($F83,COLUMN(L83))))/$F83)))))))</f>
        <v/>
      </c>
      <c r="V83" s="199" t="str">
        <f ca="1">IF('2.1 Kraftwerk allgemein'!$F$15&lt;'1.1 Allgemein'!$I$22,
IF(OR(ISNUMBER($D83)=FALSE,$F83=""),"",
IF(AND('2.5 CAPEX'!$L86&lt;&gt;"x",'2.5 CAPEX'!$M86&lt;&gt;"x"),0,
IF($F83=0,0,
IF(V$4&lt;'2.1 Kraftwerk allgemein'!$F$16,0,
IF(V$4='2.1 Kraftwerk allgemein'!$F$16,'2.5 CAPEX'!$J86/$F83,
IF(V$4&lt;'2.1 Kraftwerk allgemein'!$F$16+$F83,
('2.5 CAPEX'!$J86+SUM(OFFSET('2.5 CAPEX'!AA86,0,-MIN(MAX($F83-1-('2.1 Kraftwerk allgemein'!$F$16-'2.1 Kraftwerk allgemein'!$F$15+1),0),COLUMN(M83)-1-('2.1 Kraftwerk allgemein'!$F$16-'2.1 Kraftwerk allgemein'!$F$15+1)),1,MIN(MAX($F83-('2.1 Kraftwerk allgemein'!$F$16-'2.1 Kraftwerk allgemein'!$F$15+1),1),COLUMN(M83)-('2.1 Kraftwerk allgemein'!$F$16-'2.1 Kraftwerk allgemein'!$F$15+1)))))/$F83,
SUM(OFFSET('2.5 CAPEX'!AA86,0,-MIN($F83-1,COLUMN(M83)-1),1,MIN($F83,COLUMN(M83))))/$F83)))))),
IF(OR(ISNUMBER($D83)=FALSE,$F83=""),"",
IF(AND('2.5 CAPEX'!$L86&lt;&gt;"x",'2.5 CAPEX'!$M86&lt;&gt;"x"),0,
IF($F83=0,0,
IF(V$4&lt;'2.1 Kraftwerk allgemein'!$F$16,0,
IF(V$4='2.1 Kraftwerk allgemein'!$F$16,'2.5 CAPEX'!$J86/$F83,
IF(V$4&lt;'2.1 Kraftwerk allgemein'!$F$16+$F83,
('2.5 CAPEX'!$J86+SUM(OFFSET('2.5 CAPEX'!AA86,0,-MIN(MAX($F83-1-('2.1 Kraftwerk allgemein'!$F$16-'1.1 Allgemein'!$I$22+1),0),COLUMN(M83)-1-('2.1 Kraftwerk allgemein'!$F$16-'1.1 Allgemein'!$I$22+1)),1,MIN(MAX($F83-('2.1 Kraftwerk allgemein'!$F$16-'1.1 Allgemein'!$I$22+1),1),COLUMN(M83)-('2.1 Kraftwerk allgemein'!$F$16-'1.1 Allgemein'!$I$22+1)))))/$F83,
SUM(OFFSET('2.5 CAPEX'!AA86,0,-MIN($F83-1,COLUMN(M83)-1),1,MIN($F83,COLUMN(M83))))/$F83)))))))</f>
        <v/>
      </c>
      <c r="W83" s="199" t="str">
        <f ca="1">IF('2.1 Kraftwerk allgemein'!$F$15&lt;'1.1 Allgemein'!$I$22,
IF(OR(ISNUMBER($D83)=FALSE,$F83=""),"",
IF(AND('2.5 CAPEX'!$L86&lt;&gt;"x",'2.5 CAPEX'!$M86&lt;&gt;"x"),0,
IF($F83=0,0,
IF(W$4&lt;'2.1 Kraftwerk allgemein'!$F$16,0,
IF(W$4='2.1 Kraftwerk allgemein'!$F$16,'2.5 CAPEX'!$J86/$F83,
IF(W$4&lt;'2.1 Kraftwerk allgemein'!$F$16+$F83,
('2.5 CAPEX'!$J86+SUM(OFFSET('2.5 CAPEX'!AB86,0,-MIN(MAX($F83-1-('2.1 Kraftwerk allgemein'!$F$16-'2.1 Kraftwerk allgemein'!$F$15+1),0),COLUMN(N83)-1-('2.1 Kraftwerk allgemein'!$F$16-'2.1 Kraftwerk allgemein'!$F$15+1)),1,MIN(MAX($F83-('2.1 Kraftwerk allgemein'!$F$16-'2.1 Kraftwerk allgemein'!$F$15+1),1),COLUMN(N83)-('2.1 Kraftwerk allgemein'!$F$16-'2.1 Kraftwerk allgemein'!$F$15+1)))))/$F83,
SUM(OFFSET('2.5 CAPEX'!AB86,0,-MIN($F83-1,COLUMN(N83)-1),1,MIN($F83,COLUMN(N83))))/$F83)))))),
IF(OR(ISNUMBER($D83)=FALSE,$F83=""),"",
IF(AND('2.5 CAPEX'!$L86&lt;&gt;"x",'2.5 CAPEX'!$M86&lt;&gt;"x"),0,
IF($F83=0,0,
IF(W$4&lt;'2.1 Kraftwerk allgemein'!$F$16,0,
IF(W$4='2.1 Kraftwerk allgemein'!$F$16,'2.5 CAPEX'!$J86/$F83,
IF(W$4&lt;'2.1 Kraftwerk allgemein'!$F$16+$F83,
('2.5 CAPEX'!$J86+SUM(OFFSET('2.5 CAPEX'!AB86,0,-MIN(MAX($F83-1-('2.1 Kraftwerk allgemein'!$F$16-'1.1 Allgemein'!$I$22+1),0),COLUMN(N83)-1-('2.1 Kraftwerk allgemein'!$F$16-'1.1 Allgemein'!$I$22+1)),1,MIN(MAX($F83-('2.1 Kraftwerk allgemein'!$F$16-'1.1 Allgemein'!$I$22+1),1),COLUMN(N83)-('2.1 Kraftwerk allgemein'!$F$16-'1.1 Allgemein'!$I$22+1)))))/$F83,
SUM(OFFSET('2.5 CAPEX'!AB86,0,-MIN($F83-1,COLUMN(N83)-1),1,MIN($F83,COLUMN(N83))))/$F83)))))))</f>
        <v/>
      </c>
      <c r="X83" s="199" t="str">
        <f ca="1">IF('2.1 Kraftwerk allgemein'!$F$15&lt;'1.1 Allgemein'!$I$22,
IF(OR(ISNUMBER($D83)=FALSE,$F83=""),"",
IF(AND('2.5 CAPEX'!$L86&lt;&gt;"x",'2.5 CAPEX'!$M86&lt;&gt;"x"),0,
IF($F83=0,0,
IF(X$4&lt;'2.1 Kraftwerk allgemein'!$F$16,0,
IF(X$4='2.1 Kraftwerk allgemein'!$F$16,'2.5 CAPEX'!$J86/$F83,
IF(X$4&lt;'2.1 Kraftwerk allgemein'!$F$16+$F83,
('2.5 CAPEX'!$J86+SUM(OFFSET('2.5 CAPEX'!AC86,0,-MIN(MAX($F83-1-('2.1 Kraftwerk allgemein'!$F$16-'2.1 Kraftwerk allgemein'!$F$15+1),0),COLUMN(O83)-1-('2.1 Kraftwerk allgemein'!$F$16-'2.1 Kraftwerk allgemein'!$F$15+1)),1,MIN(MAX($F83-('2.1 Kraftwerk allgemein'!$F$16-'2.1 Kraftwerk allgemein'!$F$15+1),1),COLUMN(O83)-('2.1 Kraftwerk allgemein'!$F$16-'2.1 Kraftwerk allgemein'!$F$15+1)))))/$F83,
SUM(OFFSET('2.5 CAPEX'!AC86,0,-MIN($F83-1,COLUMN(O83)-1),1,MIN($F83,COLUMN(O83))))/$F83)))))),
IF(OR(ISNUMBER($D83)=FALSE,$F83=""),"",
IF(AND('2.5 CAPEX'!$L86&lt;&gt;"x",'2.5 CAPEX'!$M86&lt;&gt;"x"),0,
IF($F83=0,0,
IF(X$4&lt;'2.1 Kraftwerk allgemein'!$F$16,0,
IF(X$4='2.1 Kraftwerk allgemein'!$F$16,'2.5 CAPEX'!$J86/$F83,
IF(X$4&lt;'2.1 Kraftwerk allgemein'!$F$16+$F83,
('2.5 CAPEX'!$J86+SUM(OFFSET('2.5 CAPEX'!AC86,0,-MIN(MAX($F83-1-('2.1 Kraftwerk allgemein'!$F$16-'1.1 Allgemein'!$I$22+1),0),COLUMN(O83)-1-('2.1 Kraftwerk allgemein'!$F$16-'1.1 Allgemein'!$I$22+1)),1,MIN(MAX($F83-('2.1 Kraftwerk allgemein'!$F$16-'1.1 Allgemein'!$I$22+1),1),COLUMN(O83)-('2.1 Kraftwerk allgemein'!$F$16-'1.1 Allgemein'!$I$22+1)))))/$F83,
SUM(OFFSET('2.5 CAPEX'!AC86,0,-MIN($F83-1,COLUMN(O83)-1),1,MIN($F83,COLUMN(O83))))/$F83)))))))</f>
        <v/>
      </c>
      <c r="Y83" s="199" t="str">
        <f ca="1">IF('2.1 Kraftwerk allgemein'!$F$15&lt;'1.1 Allgemein'!$I$22,
IF(OR(ISNUMBER($D83)=FALSE,$F83=""),"",
IF(AND('2.5 CAPEX'!$L86&lt;&gt;"x",'2.5 CAPEX'!$M86&lt;&gt;"x"),0,
IF($F83=0,0,
IF(Y$4&lt;'2.1 Kraftwerk allgemein'!$F$16,0,
IF(Y$4='2.1 Kraftwerk allgemein'!$F$16,'2.5 CAPEX'!$J86/$F83,
IF(Y$4&lt;'2.1 Kraftwerk allgemein'!$F$16+$F83,
('2.5 CAPEX'!$J86+SUM(OFFSET('2.5 CAPEX'!AD86,0,-MIN(MAX($F83-1-('2.1 Kraftwerk allgemein'!$F$16-'2.1 Kraftwerk allgemein'!$F$15+1),0),COLUMN(P83)-1-('2.1 Kraftwerk allgemein'!$F$16-'2.1 Kraftwerk allgemein'!$F$15+1)),1,MIN(MAX($F83-('2.1 Kraftwerk allgemein'!$F$16-'2.1 Kraftwerk allgemein'!$F$15+1),1),COLUMN(P83)-('2.1 Kraftwerk allgemein'!$F$16-'2.1 Kraftwerk allgemein'!$F$15+1)))))/$F83,
SUM(OFFSET('2.5 CAPEX'!AD86,0,-MIN($F83-1,COLUMN(P83)-1),1,MIN($F83,COLUMN(P83))))/$F83)))))),
IF(OR(ISNUMBER($D83)=FALSE,$F83=""),"",
IF(AND('2.5 CAPEX'!$L86&lt;&gt;"x",'2.5 CAPEX'!$M86&lt;&gt;"x"),0,
IF($F83=0,0,
IF(Y$4&lt;'2.1 Kraftwerk allgemein'!$F$16,0,
IF(Y$4='2.1 Kraftwerk allgemein'!$F$16,'2.5 CAPEX'!$J86/$F83,
IF(Y$4&lt;'2.1 Kraftwerk allgemein'!$F$16+$F83,
('2.5 CAPEX'!$J86+SUM(OFFSET('2.5 CAPEX'!AD86,0,-MIN(MAX($F83-1-('2.1 Kraftwerk allgemein'!$F$16-'1.1 Allgemein'!$I$22+1),0),COLUMN(P83)-1-('2.1 Kraftwerk allgemein'!$F$16-'1.1 Allgemein'!$I$22+1)),1,MIN(MAX($F83-('2.1 Kraftwerk allgemein'!$F$16-'1.1 Allgemein'!$I$22+1),1),COLUMN(P83)-('2.1 Kraftwerk allgemein'!$F$16-'1.1 Allgemein'!$I$22+1)))))/$F83,
SUM(OFFSET('2.5 CAPEX'!AD86,0,-MIN($F83-1,COLUMN(P83)-1),1,MIN($F83,COLUMN(P83))))/$F83)))))))</f>
        <v/>
      </c>
      <c r="Z83" s="199" t="str">
        <f ca="1">IF('2.1 Kraftwerk allgemein'!$F$15&lt;'1.1 Allgemein'!$I$22,
IF(OR(ISNUMBER($D83)=FALSE,$F83=""),"",
IF(AND('2.5 CAPEX'!$L86&lt;&gt;"x",'2.5 CAPEX'!$M86&lt;&gt;"x"),0,
IF($F83=0,0,
IF(Z$4&lt;'2.1 Kraftwerk allgemein'!$F$16,0,
IF(Z$4='2.1 Kraftwerk allgemein'!$F$16,'2.5 CAPEX'!$J86/$F83,
IF(Z$4&lt;'2.1 Kraftwerk allgemein'!$F$16+$F83,
('2.5 CAPEX'!$J86+SUM(OFFSET('2.5 CAPEX'!AE86,0,-MIN(MAX($F83-1-('2.1 Kraftwerk allgemein'!$F$16-'2.1 Kraftwerk allgemein'!$F$15+1),0),COLUMN(Q83)-1-('2.1 Kraftwerk allgemein'!$F$16-'2.1 Kraftwerk allgemein'!$F$15+1)),1,MIN(MAX($F83-('2.1 Kraftwerk allgemein'!$F$16-'2.1 Kraftwerk allgemein'!$F$15+1),1),COLUMN(Q83)-('2.1 Kraftwerk allgemein'!$F$16-'2.1 Kraftwerk allgemein'!$F$15+1)))))/$F83,
SUM(OFFSET('2.5 CAPEX'!AE86,0,-MIN($F83-1,COLUMN(Q83)-1),1,MIN($F83,COLUMN(Q83))))/$F83)))))),
IF(OR(ISNUMBER($D83)=FALSE,$F83=""),"",
IF(AND('2.5 CAPEX'!$L86&lt;&gt;"x",'2.5 CAPEX'!$M86&lt;&gt;"x"),0,
IF($F83=0,0,
IF(Z$4&lt;'2.1 Kraftwerk allgemein'!$F$16,0,
IF(Z$4='2.1 Kraftwerk allgemein'!$F$16,'2.5 CAPEX'!$J86/$F83,
IF(Z$4&lt;'2.1 Kraftwerk allgemein'!$F$16+$F83,
('2.5 CAPEX'!$J86+SUM(OFFSET('2.5 CAPEX'!AE86,0,-MIN(MAX($F83-1-('2.1 Kraftwerk allgemein'!$F$16-'1.1 Allgemein'!$I$22+1),0),COLUMN(Q83)-1-('2.1 Kraftwerk allgemein'!$F$16-'1.1 Allgemein'!$I$22+1)),1,MIN(MAX($F83-('2.1 Kraftwerk allgemein'!$F$16-'1.1 Allgemein'!$I$22+1),1),COLUMN(Q83)-('2.1 Kraftwerk allgemein'!$F$16-'1.1 Allgemein'!$I$22+1)))))/$F83,
SUM(OFFSET('2.5 CAPEX'!AE86,0,-MIN($F83-1,COLUMN(Q83)-1),1,MIN($F83,COLUMN(Q83))))/$F83)))))))</f>
        <v/>
      </c>
      <c r="AA83" s="199" t="str">
        <f ca="1">IF('2.1 Kraftwerk allgemein'!$F$15&lt;'1.1 Allgemein'!$I$22,
IF(OR(ISNUMBER($D83)=FALSE,$F83=""),"",
IF(AND('2.5 CAPEX'!$L86&lt;&gt;"x",'2.5 CAPEX'!$M86&lt;&gt;"x"),0,
IF($F83=0,0,
IF(AA$4&lt;'2.1 Kraftwerk allgemein'!$F$16,0,
IF(AA$4='2.1 Kraftwerk allgemein'!$F$16,'2.5 CAPEX'!$J86/$F83,
IF(AA$4&lt;'2.1 Kraftwerk allgemein'!$F$16+$F83,
('2.5 CAPEX'!$J86+SUM(OFFSET('2.5 CAPEX'!AF86,0,-MIN(MAX($F83-1-('2.1 Kraftwerk allgemein'!$F$16-'2.1 Kraftwerk allgemein'!$F$15+1),0),COLUMN(R83)-1-('2.1 Kraftwerk allgemein'!$F$16-'2.1 Kraftwerk allgemein'!$F$15+1)),1,MIN(MAX($F83-('2.1 Kraftwerk allgemein'!$F$16-'2.1 Kraftwerk allgemein'!$F$15+1),1),COLUMN(R83)-('2.1 Kraftwerk allgemein'!$F$16-'2.1 Kraftwerk allgemein'!$F$15+1)))))/$F83,
SUM(OFFSET('2.5 CAPEX'!AF86,0,-MIN($F83-1,COLUMN(R83)-1),1,MIN($F83,COLUMN(R83))))/$F83)))))),
IF(OR(ISNUMBER($D83)=FALSE,$F83=""),"",
IF(AND('2.5 CAPEX'!$L86&lt;&gt;"x",'2.5 CAPEX'!$M86&lt;&gt;"x"),0,
IF($F83=0,0,
IF(AA$4&lt;'2.1 Kraftwerk allgemein'!$F$16,0,
IF(AA$4='2.1 Kraftwerk allgemein'!$F$16,'2.5 CAPEX'!$J86/$F83,
IF(AA$4&lt;'2.1 Kraftwerk allgemein'!$F$16+$F83,
('2.5 CAPEX'!$J86+SUM(OFFSET('2.5 CAPEX'!AF86,0,-MIN(MAX($F83-1-('2.1 Kraftwerk allgemein'!$F$16-'1.1 Allgemein'!$I$22+1),0),COLUMN(R83)-1-('2.1 Kraftwerk allgemein'!$F$16-'1.1 Allgemein'!$I$22+1)),1,MIN(MAX($F83-('2.1 Kraftwerk allgemein'!$F$16-'1.1 Allgemein'!$I$22+1),1),COLUMN(R83)-('2.1 Kraftwerk allgemein'!$F$16-'1.1 Allgemein'!$I$22+1)))))/$F83,
SUM(OFFSET('2.5 CAPEX'!AF86,0,-MIN($F83-1,COLUMN(R83)-1),1,MIN($F83,COLUMN(R83))))/$F83)))))))</f>
        <v/>
      </c>
      <c r="AB83" s="199" t="str">
        <f ca="1">IF('2.1 Kraftwerk allgemein'!$F$15&lt;'1.1 Allgemein'!$I$22,
IF(OR(ISNUMBER($D83)=FALSE,$F83=""),"",
IF(AND('2.5 CAPEX'!$L86&lt;&gt;"x",'2.5 CAPEX'!$M86&lt;&gt;"x"),0,
IF($F83=0,0,
IF(AB$4&lt;'2.1 Kraftwerk allgemein'!$F$16,0,
IF(AB$4='2.1 Kraftwerk allgemein'!$F$16,'2.5 CAPEX'!$J86/$F83,
IF(AB$4&lt;'2.1 Kraftwerk allgemein'!$F$16+$F83,
('2.5 CAPEX'!$J86+SUM(OFFSET('2.5 CAPEX'!AG86,0,-MIN(MAX($F83-1-('2.1 Kraftwerk allgemein'!$F$16-'2.1 Kraftwerk allgemein'!$F$15+1),0),COLUMN(S83)-1-('2.1 Kraftwerk allgemein'!$F$16-'2.1 Kraftwerk allgemein'!$F$15+1)),1,MIN(MAX($F83-('2.1 Kraftwerk allgemein'!$F$16-'2.1 Kraftwerk allgemein'!$F$15+1),1),COLUMN(S83)-('2.1 Kraftwerk allgemein'!$F$16-'2.1 Kraftwerk allgemein'!$F$15+1)))))/$F83,
SUM(OFFSET('2.5 CAPEX'!AG86,0,-MIN($F83-1,COLUMN(S83)-1),1,MIN($F83,COLUMN(S83))))/$F83)))))),
IF(OR(ISNUMBER($D83)=FALSE,$F83=""),"",
IF(AND('2.5 CAPEX'!$L86&lt;&gt;"x",'2.5 CAPEX'!$M86&lt;&gt;"x"),0,
IF($F83=0,0,
IF(AB$4&lt;'2.1 Kraftwerk allgemein'!$F$16,0,
IF(AB$4='2.1 Kraftwerk allgemein'!$F$16,'2.5 CAPEX'!$J86/$F83,
IF(AB$4&lt;'2.1 Kraftwerk allgemein'!$F$16+$F83,
('2.5 CAPEX'!$J86+SUM(OFFSET('2.5 CAPEX'!AG86,0,-MIN(MAX($F83-1-('2.1 Kraftwerk allgemein'!$F$16-'1.1 Allgemein'!$I$22+1),0),COLUMN(S83)-1-('2.1 Kraftwerk allgemein'!$F$16-'1.1 Allgemein'!$I$22+1)),1,MIN(MAX($F83-('2.1 Kraftwerk allgemein'!$F$16-'1.1 Allgemein'!$I$22+1),1),COLUMN(S83)-('2.1 Kraftwerk allgemein'!$F$16-'1.1 Allgemein'!$I$22+1)))))/$F83,
SUM(OFFSET('2.5 CAPEX'!AG86,0,-MIN($F83-1,COLUMN(S83)-1),1,MIN($F83,COLUMN(S83))))/$F83)))))))</f>
        <v/>
      </c>
      <c r="AC83" s="199" t="str">
        <f ca="1">IF('2.1 Kraftwerk allgemein'!$F$15&lt;'1.1 Allgemein'!$I$22,
IF(OR(ISNUMBER($D83)=FALSE,$F83=""),"",
IF(AND('2.5 CAPEX'!$L86&lt;&gt;"x",'2.5 CAPEX'!$M86&lt;&gt;"x"),0,
IF($F83=0,0,
IF(AC$4&lt;'2.1 Kraftwerk allgemein'!$F$16,0,
IF(AC$4='2.1 Kraftwerk allgemein'!$F$16,'2.5 CAPEX'!$J86/$F83,
IF(AC$4&lt;'2.1 Kraftwerk allgemein'!$F$16+$F83,
('2.5 CAPEX'!$J86+SUM(OFFSET('2.5 CAPEX'!AH86,0,-MIN(MAX($F83-1-('2.1 Kraftwerk allgemein'!$F$16-'2.1 Kraftwerk allgemein'!$F$15+1),0),COLUMN(T83)-1-('2.1 Kraftwerk allgemein'!$F$16-'2.1 Kraftwerk allgemein'!$F$15+1)),1,MIN(MAX($F83-('2.1 Kraftwerk allgemein'!$F$16-'2.1 Kraftwerk allgemein'!$F$15+1),1),COLUMN(T83)-('2.1 Kraftwerk allgemein'!$F$16-'2.1 Kraftwerk allgemein'!$F$15+1)))))/$F83,
SUM(OFFSET('2.5 CAPEX'!AH86,0,-MIN($F83-1,COLUMN(T83)-1),1,MIN($F83,COLUMN(T83))))/$F83)))))),
IF(OR(ISNUMBER($D83)=FALSE,$F83=""),"",
IF(AND('2.5 CAPEX'!$L86&lt;&gt;"x",'2.5 CAPEX'!$M86&lt;&gt;"x"),0,
IF($F83=0,0,
IF(AC$4&lt;'2.1 Kraftwerk allgemein'!$F$16,0,
IF(AC$4='2.1 Kraftwerk allgemein'!$F$16,'2.5 CAPEX'!$J86/$F83,
IF(AC$4&lt;'2.1 Kraftwerk allgemein'!$F$16+$F83,
('2.5 CAPEX'!$J86+SUM(OFFSET('2.5 CAPEX'!AH86,0,-MIN(MAX($F83-1-('2.1 Kraftwerk allgemein'!$F$16-'1.1 Allgemein'!$I$22+1),0),COLUMN(T83)-1-('2.1 Kraftwerk allgemein'!$F$16-'1.1 Allgemein'!$I$22+1)),1,MIN(MAX($F83-('2.1 Kraftwerk allgemein'!$F$16-'1.1 Allgemein'!$I$22+1),1),COLUMN(T83)-('2.1 Kraftwerk allgemein'!$F$16-'1.1 Allgemein'!$I$22+1)))))/$F83,
SUM(OFFSET('2.5 CAPEX'!AH86,0,-MIN($F83-1,COLUMN(T83)-1),1,MIN($F83,COLUMN(T83))))/$F83)))))))</f>
        <v/>
      </c>
      <c r="AD83" s="199" t="str">
        <f ca="1">IF('2.1 Kraftwerk allgemein'!$F$15&lt;'1.1 Allgemein'!$I$22,
IF(OR(ISNUMBER($D83)=FALSE,$F83=""),"",
IF(AND('2.5 CAPEX'!$L86&lt;&gt;"x",'2.5 CAPEX'!$M86&lt;&gt;"x"),0,
IF($F83=0,0,
IF(AD$4&lt;'2.1 Kraftwerk allgemein'!$F$16,0,
IF(AD$4='2.1 Kraftwerk allgemein'!$F$16,'2.5 CAPEX'!$J86/$F83,
IF(AD$4&lt;'2.1 Kraftwerk allgemein'!$F$16+$F83,
('2.5 CAPEX'!$J86+SUM(OFFSET('2.5 CAPEX'!AI86,0,-MIN(MAX($F83-1-('2.1 Kraftwerk allgemein'!$F$16-'2.1 Kraftwerk allgemein'!$F$15+1),0),COLUMN(U83)-1-('2.1 Kraftwerk allgemein'!$F$16-'2.1 Kraftwerk allgemein'!$F$15+1)),1,MIN(MAX($F83-('2.1 Kraftwerk allgemein'!$F$16-'2.1 Kraftwerk allgemein'!$F$15+1),1),COLUMN(U83)-('2.1 Kraftwerk allgemein'!$F$16-'2.1 Kraftwerk allgemein'!$F$15+1)))))/$F83,
SUM(OFFSET('2.5 CAPEX'!AI86,0,-MIN($F83-1,COLUMN(U83)-1),1,MIN($F83,COLUMN(U83))))/$F83)))))),
IF(OR(ISNUMBER($D83)=FALSE,$F83=""),"",
IF(AND('2.5 CAPEX'!$L86&lt;&gt;"x",'2.5 CAPEX'!$M86&lt;&gt;"x"),0,
IF($F83=0,0,
IF(AD$4&lt;'2.1 Kraftwerk allgemein'!$F$16,0,
IF(AD$4='2.1 Kraftwerk allgemein'!$F$16,'2.5 CAPEX'!$J86/$F83,
IF(AD$4&lt;'2.1 Kraftwerk allgemein'!$F$16+$F83,
('2.5 CAPEX'!$J86+SUM(OFFSET('2.5 CAPEX'!AI86,0,-MIN(MAX($F83-1-('2.1 Kraftwerk allgemein'!$F$16-'1.1 Allgemein'!$I$22+1),0),COLUMN(U83)-1-('2.1 Kraftwerk allgemein'!$F$16-'1.1 Allgemein'!$I$22+1)),1,MIN(MAX($F83-('2.1 Kraftwerk allgemein'!$F$16-'1.1 Allgemein'!$I$22+1),1),COLUMN(U83)-('2.1 Kraftwerk allgemein'!$F$16-'1.1 Allgemein'!$I$22+1)))))/$F83,
SUM(OFFSET('2.5 CAPEX'!AI86,0,-MIN($F83-1,COLUMN(U83)-1),1,MIN($F83,COLUMN(U83))))/$F83)))))))</f>
        <v/>
      </c>
      <c r="AE83" s="199" t="str">
        <f ca="1">IF('2.1 Kraftwerk allgemein'!$F$15&lt;'1.1 Allgemein'!$I$22,
IF(OR(ISNUMBER($D83)=FALSE,$F83=""),"",
IF(AND('2.5 CAPEX'!$L86&lt;&gt;"x",'2.5 CAPEX'!$M86&lt;&gt;"x"),0,
IF($F83=0,0,
IF(AE$4&lt;'2.1 Kraftwerk allgemein'!$F$16,0,
IF(AE$4='2.1 Kraftwerk allgemein'!$F$16,'2.5 CAPEX'!$J86/$F83,
IF(AE$4&lt;'2.1 Kraftwerk allgemein'!$F$16+$F83,
('2.5 CAPEX'!$J86+SUM(OFFSET('2.5 CAPEX'!AJ86,0,-MIN(MAX($F83-1-('2.1 Kraftwerk allgemein'!$F$16-'2.1 Kraftwerk allgemein'!$F$15+1),0),COLUMN(V83)-1-('2.1 Kraftwerk allgemein'!$F$16-'2.1 Kraftwerk allgemein'!$F$15+1)),1,MIN(MAX($F83-('2.1 Kraftwerk allgemein'!$F$16-'2.1 Kraftwerk allgemein'!$F$15+1),1),COLUMN(V83)-('2.1 Kraftwerk allgemein'!$F$16-'2.1 Kraftwerk allgemein'!$F$15+1)))))/$F83,
SUM(OFFSET('2.5 CAPEX'!AJ86,0,-MIN($F83-1,COLUMN(V83)-1),1,MIN($F83,COLUMN(V83))))/$F83)))))),
IF(OR(ISNUMBER($D83)=FALSE,$F83=""),"",
IF(AND('2.5 CAPEX'!$L86&lt;&gt;"x",'2.5 CAPEX'!$M86&lt;&gt;"x"),0,
IF($F83=0,0,
IF(AE$4&lt;'2.1 Kraftwerk allgemein'!$F$16,0,
IF(AE$4='2.1 Kraftwerk allgemein'!$F$16,'2.5 CAPEX'!$J86/$F83,
IF(AE$4&lt;'2.1 Kraftwerk allgemein'!$F$16+$F83,
('2.5 CAPEX'!$J86+SUM(OFFSET('2.5 CAPEX'!AJ86,0,-MIN(MAX($F83-1-('2.1 Kraftwerk allgemein'!$F$16-'1.1 Allgemein'!$I$22+1),0),COLUMN(V83)-1-('2.1 Kraftwerk allgemein'!$F$16-'1.1 Allgemein'!$I$22+1)),1,MIN(MAX($F83-('2.1 Kraftwerk allgemein'!$F$16-'1.1 Allgemein'!$I$22+1),1),COLUMN(V83)-('2.1 Kraftwerk allgemein'!$F$16-'1.1 Allgemein'!$I$22+1)))))/$F83,
SUM(OFFSET('2.5 CAPEX'!AJ86,0,-MIN($F83-1,COLUMN(V83)-1),1,MIN($F83,COLUMN(V83))))/$F83)))))))</f>
        <v/>
      </c>
      <c r="AF83" s="199" t="str">
        <f ca="1">IF('2.1 Kraftwerk allgemein'!$F$15&lt;'1.1 Allgemein'!$I$22,
IF(OR(ISNUMBER($D83)=FALSE,$F83=""),"",
IF(AND('2.5 CAPEX'!$L86&lt;&gt;"x",'2.5 CAPEX'!$M86&lt;&gt;"x"),0,
IF($F83=0,0,
IF(AF$4&lt;'2.1 Kraftwerk allgemein'!$F$16,0,
IF(AF$4='2.1 Kraftwerk allgemein'!$F$16,'2.5 CAPEX'!$J86/$F83,
IF(AF$4&lt;'2.1 Kraftwerk allgemein'!$F$16+$F83,
('2.5 CAPEX'!$J86+SUM(OFFSET('2.5 CAPEX'!AK86,0,-MIN(MAX($F83-1-('2.1 Kraftwerk allgemein'!$F$16-'2.1 Kraftwerk allgemein'!$F$15+1),0),COLUMN(W83)-1-('2.1 Kraftwerk allgemein'!$F$16-'2.1 Kraftwerk allgemein'!$F$15+1)),1,MIN(MAX($F83-('2.1 Kraftwerk allgemein'!$F$16-'2.1 Kraftwerk allgemein'!$F$15+1),1),COLUMN(W83)-('2.1 Kraftwerk allgemein'!$F$16-'2.1 Kraftwerk allgemein'!$F$15+1)))))/$F83,
SUM(OFFSET('2.5 CAPEX'!AK86,0,-MIN($F83-1,COLUMN(W83)-1),1,MIN($F83,COLUMN(W83))))/$F83)))))),
IF(OR(ISNUMBER($D83)=FALSE,$F83=""),"",
IF(AND('2.5 CAPEX'!$L86&lt;&gt;"x",'2.5 CAPEX'!$M86&lt;&gt;"x"),0,
IF($F83=0,0,
IF(AF$4&lt;'2.1 Kraftwerk allgemein'!$F$16,0,
IF(AF$4='2.1 Kraftwerk allgemein'!$F$16,'2.5 CAPEX'!$J86/$F83,
IF(AF$4&lt;'2.1 Kraftwerk allgemein'!$F$16+$F83,
('2.5 CAPEX'!$J86+SUM(OFFSET('2.5 CAPEX'!AK86,0,-MIN(MAX($F83-1-('2.1 Kraftwerk allgemein'!$F$16-'1.1 Allgemein'!$I$22+1),0),COLUMN(W83)-1-('2.1 Kraftwerk allgemein'!$F$16-'1.1 Allgemein'!$I$22+1)),1,MIN(MAX($F83-('2.1 Kraftwerk allgemein'!$F$16-'1.1 Allgemein'!$I$22+1),1),COLUMN(W83)-('2.1 Kraftwerk allgemein'!$F$16-'1.1 Allgemein'!$I$22+1)))))/$F83,
SUM(OFFSET('2.5 CAPEX'!AK86,0,-MIN($F83-1,COLUMN(W83)-1),1,MIN($F83,COLUMN(W83))))/$F83)))))))</f>
        <v/>
      </c>
      <c r="AG83" s="199" t="str">
        <f ca="1">IF('2.1 Kraftwerk allgemein'!$F$15&lt;'1.1 Allgemein'!$I$22,
IF(OR(ISNUMBER($D83)=FALSE,$F83=""),"",
IF(AND('2.5 CAPEX'!$L86&lt;&gt;"x",'2.5 CAPEX'!$M86&lt;&gt;"x"),0,
IF($F83=0,0,
IF(AG$4&lt;'2.1 Kraftwerk allgemein'!$F$16,0,
IF(AG$4='2.1 Kraftwerk allgemein'!$F$16,'2.5 CAPEX'!$J86/$F83,
IF(AG$4&lt;'2.1 Kraftwerk allgemein'!$F$16+$F83,
('2.5 CAPEX'!$J86+SUM(OFFSET('2.5 CAPEX'!AL86,0,-MIN(MAX($F83-1-('2.1 Kraftwerk allgemein'!$F$16-'2.1 Kraftwerk allgemein'!$F$15+1),0),COLUMN(X83)-1-('2.1 Kraftwerk allgemein'!$F$16-'2.1 Kraftwerk allgemein'!$F$15+1)),1,MIN(MAX($F83-('2.1 Kraftwerk allgemein'!$F$16-'2.1 Kraftwerk allgemein'!$F$15+1),1),COLUMN(X83)-('2.1 Kraftwerk allgemein'!$F$16-'2.1 Kraftwerk allgemein'!$F$15+1)))))/$F83,
SUM(OFFSET('2.5 CAPEX'!AL86,0,-MIN($F83-1,COLUMN(X83)-1),1,MIN($F83,COLUMN(X83))))/$F83)))))),
IF(OR(ISNUMBER($D83)=FALSE,$F83=""),"",
IF(AND('2.5 CAPEX'!$L86&lt;&gt;"x",'2.5 CAPEX'!$M86&lt;&gt;"x"),0,
IF($F83=0,0,
IF(AG$4&lt;'2.1 Kraftwerk allgemein'!$F$16,0,
IF(AG$4='2.1 Kraftwerk allgemein'!$F$16,'2.5 CAPEX'!$J86/$F83,
IF(AG$4&lt;'2.1 Kraftwerk allgemein'!$F$16+$F83,
('2.5 CAPEX'!$J86+SUM(OFFSET('2.5 CAPEX'!AL86,0,-MIN(MAX($F83-1-('2.1 Kraftwerk allgemein'!$F$16-'1.1 Allgemein'!$I$22+1),0),COLUMN(X83)-1-('2.1 Kraftwerk allgemein'!$F$16-'1.1 Allgemein'!$I$22+1)),1,MIN(MAX($F83-('2.1 Kraftwerk allgemein'!$F$16-'1.1 Allgemein'!$I$22+1),1),COLUMN(X83)-('2.1 Kraftwerk allgemein'!$F$16-'1.1 Allgemein'!$I$22+1)))))/$F83,
SUM(OFFSET('2.5 CAPEX'!AL86,0,-MIN($F83-1,COLUMN(X83)-1),1,MIN($F83,COLUMN(X83))))/$F83)))))))</f>
        <v/>
      </c>
      <c r="AH83" s="199" t="str">
        <f ca="1">IF('2.1 Kraftwerk allgemein'!$F$15&lt;'1.1 Allgemein'!$I$22,
IF(OR(ISNUMBER($D83)=FALSE,$F83=""),"",
IF(AND('2.5 CAPEX'!$L86&lt;&gt;"x",'2.5 CAPEX'!$M86&lt;&gt;"x"),0,
IF($F83=0,0,
IF(AH$4&lt;'2.1 Kraftwerk allgemein'!$F$16,0,
IF(AH$4='2.1 Kraftwerk allgemein'!$F$16,'2.5 CAPEX'!$J86/$F83,
IF(AH$4&lt;'2.1 Kraftwerk allgemein'!$F$16+$F83,
('2.5 CAPEX'!$J86+SUM(OFFSET('2.5 CAPEX'!AM86,0,-MIN(MAX($F83-1-('2.1 Kraftwerk allgemein'!$F$16-'2.1 Kraftwerk allgemein'!$F$15+1),0),COLUMN(Y83)-1-('2.1 Kraftwerk allgemein'!$F$16-'2.1 Kraftwerk allgemein'!$F$15+1)),1,MIN(MAX($F83-('2.1 Kraftwerk allgemein'!$F$16-'2.1 Kraftwerk allgemein'!$F$15+1),1),COLUMN(Y83)-('2.1 Kraftwerk allgemein'!$F$16-'2.1 Kraftwerk allgemein'!$F$15+1)))))/$F83,
SUM(OFFSET('2.5 CAPEX'!AM86,0,-MIN($F83-1,COLUMN(Y83)-1),1,MIN($F83,COLUMN(Y83))))/$F83)))))),
IF(OR(ISNUMBER($D83)=FALSE,$F83=""),"",
IF(AND('2.5 CAPEX'!$L86&lt;&gt;"x",'2.5 CAPEX'!$M86&lt;&gt;"x"),0,
IF($F83=0,0,
IF(AH$4&lt;'2.1 Kraftwerk allgemein'!$F$16,0,
IF(AH$4='2.1 Kraftwerk allgemein'!$F$16,'2.5 CAPEX'!$J86/$F83,
IF(AH$4&lt;'2.1 Kraftwerk allgemein'!$F$16+$F83,
('2.5 CAPEX'!$J86+SUM(OFFSET('2.5 CAPEX'!AM86,0,-MIN(MAX($F83-1-('2.1 Kraftwerk allgemein'!$F$16-'1.1 Allgemein'!$I$22+1),0),COLUMN(Y83)-1-('2.1 Kraftwerk allgemein'!$F$16-'1.1 Allgemein'!$I$22+1)),1,MIN(MAX($F83-('2.1 Kraftwerk allgemein'!$F$16-'1.1 Allgemein'!$I$22+1),1),COLUMN(Y83)-('2.1 Kraftwerk allgemein'!$F$16-'1.1 Allgemein'!$I$22+1)))))/$F83,
SUM(OFFSET('2.5 CAPEX'!AM86,0,-MIN($F83-1,COLUMN(Y83)-1),1,MIN($F83,COLUMN(Y83))))/$F83)))))))</f>
        <v/>
      </c>
      <c r="AI83" s="199" t="str">
        <f ca="1">IF('2.1 Kraftwerk allgemein'!$F$15&lt;'1.1 Allgemein'!$I$22,
IF(OR(ISNUMBER($D83)=FALSE,$F83=""),"",
IF(AND('2.5 CAPEX'!$L86&lt;&gt;"x",'2.5 CAPEX'!$M86&lt;&gt;"x"),0,
IF($F83=0,0,
IF(AI$4&lt;'2.1 Kraftwerk allgemein'!$F$16,0,
IF(AI$4='2.1 Kraftwerk allgemein'!$F$16,'2.5 CAPEX'!$J86/$F83,
IF(AI$4&lt;'2.1 Kraftwerk allgemein'!$F$16+$F83,
('2.5 CAPEX'!$J86+SUM(OFFSET('2.5 CAPEX'!AN86,0,-MIN(MAX($F83-1-('2.1 Kraftwerk allgemein'!$F$16-'2.1 Kraftwerk allgemein'!$F$15+1),0),COLUMN(Z83)-1-('2.1 Kraftwerk allgemein'!$F$16-'2.1 Kraftwerk allgemein'!$F$15+1)),1,MIN(MAX($F83-('2.1 Kraftwerk allgemein'!$F$16-'2.1 Kraftwerk allgemein'!$F$15+1),1),COLUMN(Z83)-('2.1 Kraftwerk allgemein'!$F$16-'2.1 Kraftwerk allgemein'!$F$15+1)))))/$F83,
SUM(OFFSET('2.5 CAPEX'!AN86,0,-MIN($F83-1,COLUMN(Z83)-1),1,MIN($F83,COLUMN(Z83))))/$F83)))))),
IF(OR(ISNUMBER($D83)=FALSE,$F83=""),"",
IF(AND('2.5 CAPEX'!$L86&lt;&gt;"x",'2.5 CAPEX'!$M86&lt;&gt;"x"),0,
IF($F83=0,0,
IF(AI$4&lt;'2.1 Kraftwerk allgemein'!$F$16,0,
IF(AI$4='2.1 Kraftwerk allgemein'!$F$16,'2.5 CAPEX'!$J86/$F83,
IF(AI$4&lt;'2.1 Kraftwerk allgemein'!$F$16+$F83,
('2.5 CAPEX'!$J86+SUM(OFFSET('2.5 CAPEX'!AN86,0,-MIN(MAX($F83-1-('2.1 Kraftwerk allgemein'!$F$16-'1.1 Allgemein'!$I$22+1),0),COLUMN(Z83)-1-('2.1 Kraftwerk allgemein'!$F$16-'1.1 Allgemein'!$I$22+1)),1,MIN(MAX($F83-('2.1 Kraftwerk allgemein'!$F$16-'1.1 Allgemein'!$I$22+1),1),COLUMN(Z83)-('2.1 Kraftwerk allgemein'!$F$16-'1.1 Allgemein'!$I$22+1)))))/$F83,
SUM(OFFSET('2.5 CAPEX'!AN86,0,-MIN($F83-1,COLUMN(Z83)-1),1,MIN($F83,COLUMN(Z83))))/$F83)))))))</f>
        <v/>
      </c>
      <c r="AJ83" s="199" t="str">
        <f ca="1">IF('2.1 Kraftwerk allgemein'!$F$15&lt;'1.1 Allgemein'!$I$22,
IF(OR(ISNUMBER($D83)=FALSE,$F83=""),"",
IF(AND('2.5 CAPEX'!$L86&lt;&gt;"x",'2.5 CAPEX'!$M86&lt;&gt;"x"),0,
IF($F83=0,0,
IF(AJ$4&lt;'2.1 Kraftwerk allgemein'!$F$16,0,
IF(AJ$4='2.1 Kraftwerk allgemein'!$F$16,'2.5 CAPEX'!$J86/$F83,
IF(AJ$4&lt;'2.1 Kraftwerk allgemein'!$F$16+$F83,
('2.5 CAPEX'!$J86+SUM(OFFSET('2.5 CAPEX'!AO86,0,-MIN(MAX($F83-1-('2.1 Kraftwerk allgemein'!$F$16-'2.1 Kraftwerk allgemein'!$F$15+1),0),COLUMN(AA83)-1-('2.1 Kraftwerk allgemein'!$F$16-'2.1 Kraftwerk allgemein'!$F$15+1)),1,MIN(MAX($F83-('2.1 Kraftwerk allgemein'!$F$16-'2.1 Kraftwerk allgemein'!$F$15+1),1),COLUMN(AA83)-('2.1 Kraftwerk allgemein'!$F$16-'2.1 Kraftwerk allgemein'!$F$15+1)))))/$F83,
SUM(OFFSET('2.5 CAPEX'!AO86,0,-MIN($F83-1,COLUMN(AA83)-1),1,MIN($F83,COLUMN(AA83))))/$F83)))))),
IF(OR(ISNUMBER($D83)=FALSE,$F83=""),"",
IF(AND('2.5 CAPEX'!$L86&lt;&gt;"x",'2.5 CAPEX'!$M86&lt;&gt;"x"),0,
IF($F83=0,0,
IF(AJ$4&lt;'2.1 Kraftwerk allgemein'!$F$16,0,
IF(AJ$4='2.1 Kraftwerk allgemein'!$F$16,'2.5 CAPEX'!$J86/$F83,
IF(AJ$4&lt;'2.1 Kraftwerk allgemein'!$F$16+$F83,
('2.5 CAPEX'!$J86+SUM(OFFSET('2.5 CAPEX'!AO86,0,-MIN(MAX($F83-1-('2.1 Kraftwerk allgemein'!$F$16-'1.1 Allgemein'!$I$22+1),0),COLUMN(AA83)-1-('2.1 Kraftwerk allgemein'!$F$16-'1.1 Allgemein'!$I$22+1)),1,MIN(MAX($F83-('2.1 Kraftwerk allgemein'!$F$16-'1.1 Allgemein'!$I$22+1),1),COLUMN(AA83)-('2.1 Kraftwerk allgemein'!$F$16-'1.1 Allgemein'!$I$22+1)))))/$F83,
SUM(OFFSET('2.5 CAPEX'!AO86,0,-MIN($F83-1,COLUMN(AA83)-1),1,MIN($F83,COLUMN(AA83))))/$F83)))))))</f>
        <v/>
      </c>
      <c r="AK83" s="199" t="str">
        <f ca="1">IF('2.1 Kraftwerk allgemein'!$F$15&lt;'1.1 Allgemein'!$I$22,
IF(OR(ISNUMBER($D83)=FALSE,$F83=""),"",
IF(AND('2.5 CAPEX'!$L86&lt;&gt;"x",'2.5 CAPEX'!$M86&lt;&gt;"x"),0,
IF($F83=0,0,
IF(AK$4&lt;'2.1 Kraftwerk allgemein'!$F$16,0,
IF(AK$4='2.1 Kraftwerk allgemein'!$F$16,'2.5 CAPEX'!$J86/$F83,
IF(AK$4&lt;'2.1 Kraftwerk allgemein'!$F$16+$F83,
('2.5 CAPEX'!$J86+SUM(OFFSET('2.5 CAPEX'!AP86,0,-MIN(MAX($F83-1-('2.1 Kraftwerk allgemein'!$F$16-'2.1 Kraftwerk allgemein'!$F$15+1),0),COLUMN(AB83)-1-('2.1 Kraftwerk allgemein'!$F$16-'2.1 Kraftwerk allgemein'!$F$15+1)),1,MIN(MAX($F83-('2.1 Kraftwerk allgemein'!$F$16-'2.1 Kraftwerk allgemein'!$F$15+1),1),COLUMN(AB83)-('2.1 Kraftwerk allgemein'!$F$16-'2.1 Kraftwerk allgemein'!$F$15+1)))))/$F83,
SUM(OFFSET('2.5 CAPEX'!AP86,0,-MIN($F83-1,COLUMN(AB83)-1),1,MIN($F83,COLUMN(AB83))))/$F83)))))),
IF(OR(ISNUMBER($D83)=FALSE,$F83=""),"",
IF(AND('2.5 CAPEX'!$L86&lt;&gt;"x",'2.5 CAPEX'!$M86&lt;&gt;"x"),0,
IF($F83=0,0,
IF(AK$4&lt;'2.1 Kraftwerk allgemein'!$F$16,0,
IF(AK$4='2.1 Kraftwerk allgemein'!$F$16,'2.5 CAPEX'!$J86/$F83,
IF(AK$4&lt;'2.1 Kraftwerk allgemein'!$F$16+$F83,
('2.5 CAPEX'!$J86+SUM(OFFSET('2.5 CAPEX'!AP86,0,-MIN(MAX($F83-1-('2.1 Kraftwerk allgemein'!$F$16-'1.1 Allgemein'!$I$22+1),0),COLUMN(AB83)-1-('2.1 Kraftwerk allgemein'!$F$16-'1.1 Allgemein'!$I$22+1)),1,MIN(MAX($F83-('2.1 Kraftwerk allgemein'!$F$16-'1.1 Allgemein'!$I$22+1),1),COLUMN(AB83)-('2.1 Kraftwerk allgemein'!$F$16-'1.1 Allgemein'!$I$22+1)))))/$F83,
SUM(OFFSET('2.5 CAPEX'!AP86,0,-MIN($F83-1,COLUMN(AB83)-1),1,MIN($F83,COLUMN(AB83))))/$F83)))))))</f>
        <v/>
      </c>
      <c r="AL83" s="199" t="str">
        <f ca="1">IF('2.1 Kraftwerk allgemein'!$F$15&lt;'1.1 Allgemein'!$I$22,
IF(OR(ISNUMBER($D83)=FALSE,$F83=""),"",
IF(AND('2.5 CAPEX'!$L86&lt;&gt;"x",'2.5 CAPEX'!$M86&lt;&gt;"x"),0,
IF($F83=0,0,
IF(AL$4&lt;'2.1 Kraftwerk allgemein'!$F$16,0,
IF(AL$4='2.1 Kraftwerk allgemein'!$F$16,'2.5 CAPEX'!$J86/$F83,
IF(AL$4&lt;'2.1 Kraftwerk allgemein'!$F$16+$F83,
('2.5 CAPEX'!$J86+SUM(OFFSET('2.5 CAPEX'!AQ86,0,-MIN(MAX($F83-1-('2.1 Kraftwerk allgemein'!$F$16-'2.1 Kraftwerk allgemein'!$F$15+1),0),COLUMN(AC83)-1-('2.1 Kraftwerk allgemein'!$F$16-'2.1 Kraftwerk allgemein'!$F$15+1)),1,MIN(MAX($F83-('2.1 Kraftwerk allgemein'!$F$16-'2.1 Kraftwerk allgemein'!$F$15+1),1),COLUMN(AC83)-('2.1 Kraftwerk allgemein'!$F$16-'2.1 Kraftwerk allgemein'!$F$15+1)))))/$F83,
SUM(OFFSET('2.5 CAPEX'!AQ86,0,-MIN($F83-1,COLUMN(AC83)-1),1,MIN($F83,COLUMN(AC83))))/$F83)))))),
IF(OR(ISNUMBER($D83)=FALSE,$F83=""),"",
IF(AND('2.5 CAPEX'!$L86&lt;&gt;"x",'2.5 CAPEX'!$M86&lt;&gt;"x"),0,
IF($F83=0,0,
IF(AL$4&lt;'2.1 Kraftwerk allgemein'!$F$16,0,
IF(AL$4='2.1 Kraftwerk allgemein'!$F$16,'2.5 CAPEX'!$J86/$F83,
IF(AL$4&lt;'2.1 Kraftwerk allgemein'!$F$16+$F83,
('2.5 CAPEX'!$J86+SUM(OFFSET('2.5 CAPEX'!AQ86,0,-MIN(MAX($F83-1-('2.1 Kraftwerk allgemein'!$F$16-'1.1 Allgemein'!$I$22+1),0),COLUMN(AC83)-1-('2.1 Kraftwerk allgemein'!$F$16-'1.1 Allgemein'!$I$22+1)),1,MIN(MAX($F83-('2.1 Kraftwerk allgemein'!$F$16-'1.1 Allgemein'!$I$22+1),1),COLUMN(AC83)-('2.1 Kraftwerk allgemein'!$F$16-'1.1 Allgemein'!$I$22+1)))))/$F83,
SUM(OFFSET('2.5 CAPEX'!AQ86,0,-MIN($F83-1,COLUMN(AC83)-1),1,MIN($F83,COLUMN(AC83))))/$F83)))))))</f>
        <v/>
      </c>
      <c r="AM83" s="199" t="str">
        <f ca="1">IF('2.1 Kraftwerk allgemein'!$F$15&lt;'1.1 Allgemein'!$I$22,
IF(OR(ISNUMBER($D83)=FALSE,$F83=""),"",
IF(AND('2.5 CAPEX'!$L86&lt;&gt;"x",'2.5 CAPEX'!$M86&lt;&gt;"x"),0,
IF($F83=0,0,
IF(AM$4&lt;'2.1 Kraftwerk allgemein'!$F$16,0,
IF(AM$4='2.1 Kraftwerk allgemein'!$F$16,'2.5 CAPEX'!$J86/$F83,
IF(AM$4&lt;'2.1 Kraftwerk allgemein'!$F$16+$F83,
('2.5 CAPEX'!$J86+SUM(OFFSET('2.5 CAPEX'!AR86,0,-MIN(MAX($F83-1-('2.1 Kraftwerk allgemein'!$F$16-'2.1 Kraftwerk allgemein'!$F$15+1),0),COLUMN(AD83)-1-('2.1 Kraftwerk allgemein'!$F$16-'2.1 Kraftwerk allgemein'!$F$15+1)),1,MIN(MAX($F83-('2.1 Kraftwerk allgemein'!$F$16-'2.1 Kraftwerk allgemein'!$F$15+1),1),COLUMN(AD83)-('2.1 Kraftwerk allgemein'!$F$16-'2.1 Kraftwerk allgemein'!$F$15+1)))))/$F83,
SUM(OFFSET('2.5 CAPEX'!AR86,0,-MIN($F83-1,COLUMN(AD83)-1),1,MIN($F83,COLUMN(AD83))))/$F83)))))),
IF(OR(ISNUMBER($D83)=FALSE,$F83=""),"",
IF(AND('2.5 CAPEX'!$L86&lt;&gt;"x",'2.5 CAPEX'!$M86&lt;&gt;"x"),0,
IF($F83=0,0,
IF(AM$4&lt;'2.1 Kraftwerk allgemein'!$F$16,0,
IF(AM$4='2.1 Kraftwerk allgemein'!$F$16,'2.5 CAPEX'!$J86/$F83,
IF(AM$4&lt;'2.1 Kraftwerk allgemein'!$F$16+$F83,
('2.5 CAPEX'!$J86+SUM(OFFSET('2.5 CAPEX'!AR86,0,-MIN(MAX($F83-1-('2.1 Kraftwerk allgemein'!$F$16-'1.1 Allgemein'!$I$22+1),0),COLUMN(AD83)-1-('2.1 Kraftwerk allgemein'!$F$16-'1.1 Allgemein'!$I$22+1)),1,MIN(MAX($F83-('2.1 Kraftwerk allgemein'!$F$16-'1.1 Allgemein'!$I$22+1),1),COLUMN(AD83)-('2.1 Kraftwerk allgemein'!$F$16-'1.1 Allgemein'!$I$22+1)))))/$F83,
SUM(OFFSET('2.5 CAPEX'!AR86,0,-MIN($F83-1,COLUMN(AD83)-1),1,MIN($F83,COLUMN(AD83))))/$F83)))))))</f>
        <v/>
      </c>
      <c r="AN83" s="199" t="str">
        <f ca="1">IF('2.1 Kraftwerk allgemein'!$F$15&lt;'1.1 Allgemein'!$I$22,
IF(OR(ISNUMBER($D83)=FALSE,$F83=""),"",
IF(AND('2.5 CAPEX'!$L86&lt;&gt;"x",'2.5 CAPEX'!$M86&lt;&gt;"x"),0,
IF($F83=0,0,
IF(AN$4&lt;'2.1 Kraftwerk allgemein'!$F$16,0,
IF(AN$4='2.1 Kraftwerk allgemein'!$F$16,'2.5 CAPEX'!$J86/$F83,
IF(AN$4&lt;'2.1 Kraftwerk allgemein'!$F$16+$F83,
('2.5 CAPEX'!$J86+SUM(OFFSET('2.5 CAPEX'!AS86,0,-MIN(MAX($F83-1-('2.1 Kraftwerk allgemein'!$F$16-'2.1 Kraftwerk allgemein'!$F$15+1),0),COLUMN(AE83)-1-('2.1 Kraftwerk allgemein'!$F$16-'2.1 Kraftwerk allgemein'!$F$15+1)),1,MIN(MAX($F83-('2.1 Kraftwerk allgemein'!$F$16-'2.1 Kraftwerk allgemein'!$F$15+1),1),COLUMN(AE83)-('2.1 Kraftwerk allgemein'!$F$16-'2.1 Kraftwerk allgemein'!$F$15+1)))))/$F83,
SUM(OFFSET('2.5 CAPEX'!AS86,0,-MIN($F83-1,COLUMN(AE83)-1),1,MIN($F83,COLUMN(AE83))))/$F83)))))),
IF(OR(ISNUMBER($D83)=FALSE,$F83=""),"",
IF(AND('2.5 CAPEX'!$L86&lt;&gt;"x",'2.5 CAPEX'!$M86&lt;&gt;"x"),0,
IF($F83=0,0,
IF(AN$4&lt;'2.1 Kraftwerk allgemein'!$F$16,0,
IF(AN$4='2.1 Kraftwerk allgemein'!$F$16,'2.5 CAPEX'!$J86/$F83,
IF(AN$4&lt;'2.1 Kraftwerk allgemein'!$F$16+$F83,
('2.5 CAPEX'!$J86+SUM(OFFSET('2.5 CAPEX'!AS86,0,-MIN(MAX($F83-1-('2.1 Kraftwerk allgemein'!$F$16-'1.1 Allgemein'!$I$22+1),0),COLUMN(AE83)-1-('2.1 Kraftwerk allgemein'!$F$16-'1.1 Allgemein'!$I$22+1)),1,MIN(MAX($F83-('2.1 Kraftwerk allgemein'!$F$16-'1.1 Allgemein'!$I$22+1),1),COLUMN(AE83)-('2.1 Kraftwerk allgemein'!$F$16-'1.1 Allgemein'!$I$22+1)))))/$F83,
SUM(OFFSET('2.5 CAPEX'!AS86,0,-MIN($F83-1,COLUMN(AE83)-1),1,MIN($F83,COLUMN(AE83))))/$F83)))))))</f>
        <v/>
      </c>
      <c r="AO83" s="199" t="str">
        <f ca="1">IF('2.1 Kraftwerk allgemein'!$F$15&lt;'1.1 Allgemein'!$I$22,
IF(OR(ISNUMBER($D83)=FALSE,$F83=""),"",
IF(AND('2.5 CAPEX'!$L86&lt;&gt;"x",'2.5 CAPEX'!$M86&lt;&gt;"x"),0,
IF($F83=0,0,
IF(AO$4&lt;'2.1 Kraftwerk allgemein'!$F$16,0,
IF(AO$4='2.1 Kraftwerk allgemein'!$F$16,'2.5 CAPEX'!$J86/$F83,
IF(AO$4&lt;'2.1 Kraftwerk allgemein'!$F$16+$F83,
('2.5 CAPEX'!$J86+SUM(OFFSET('2.5 CAPEX'!AT86,0,-MIN(MAX($F83-1-('2.1 Kraftwerk allgemein'!$F$16-'2.1 Kraftwerk allgemein'!$F$15+1),0),COLUMN(AF83)-1-('2.1 Kraftwerk allgemein'!$F$16-'2.1 Kraftwerk allgemein'!$F$15+1)),1,MIN(MAX($F83-('2.1 Kraftwerk allgemein'!$F$16-'2.1 Kraftwerk allgemein'!$F$15+1),1),COLUMN(AF83)-('2.1 Kraftwerk allgemein'!$F$16-'2.1 Kraftwerk allgemein'!$F$15+1)))))/$F83,
SUM(OFFSET('2.5 CAPEX'!AT86,0,-MIN($F83-1,COLUMN(AF83)-1),1,MIN($F83,COLUMN(AF83))))/$F83)))))),
IF(OR(ISNUMBER($D83)=FALSE,$F83=""),"",
IF(AND('2.5 CAPEX'!$L86&lt;&gt;"x",'2.5 CAPEX'!$M86&lt;&gt;"x"),0,
IF($F83=0,0,
IF(AO$4&lt;'2.1 Kraftwerk allgemein'!$F$16,0,
IF(AO$4='2.1 Kraftwerk allgemein'!$F$16,'2.5 CAPEX'!$J86/$F83,
IF(AO$4&lt;'2.1 Kraftwerk allgemein'!$F$16+$F83,
('2.5 CAPEX'!$J86+SUM(OFFSET('2.5 CAPEX'!AT86,0,-MIN(MAX($F83-1-('2.1 Kraftwerk allgemein'!$F$16-'1.1 Allgemein'!$I$22+1),0),COLUMN(AF83)-1-('2.1 Kraftwerk allgemein'!$F$16-'1.1 Allgemein'!$I$22+1)),1,MIN(MAX($F83-('2.1 Kraftwerk allgemein'!$F$16-'1.1 Allgemein'!$I$22+1),1),COLUMN(AF83)-('2.1 Kraftwerk allgemein'!$F$16-'1.1 Allgemein'!$I$22+1)))))/$F83,
SUM(OFFSET('2.5 CAPEX'!AT86,0,-MIN($F83-1,COLUMN(AF83)-1),1,MIN($F83,COLUMN(AF83))))/$F83)))))))</f>
        <v/>
      </c>
      <c r="AP83" s="199" t="str">
        <f ca="1">IF('2.1 Kraftwerk allgemein'!$F$15&lt;'1.1 Allgemein'!$I$22,
IF(OR(ISNUMBER($D83)=FALSE,$F83=""),"",
IF(AND('2.5 CAPEX'!$L86&lt;&gt;"x",'2.5 CAPEX'!$M86&lt;&gt;"x"),0,
IF($F83=0,0,
IF(AP$4&lt;'2.1 Kraftwerk allgemein'!$F$16,0,
IF(AP$4='2.1 Kraftwerk allgemein'!$F$16,'2.5 CAPEX'!$J86/$F83,
IF(AP$4&lt;'2.1 Kraftwerk allgemein'!$F$16+$F83,
('2.5 CAPEX'!$J86+SUM(OFFSET('2.5 CAPEX'!AU86,0,-MIN(MAX($F83-1-('2.1 Kraftwerk allgemein'!$F$16-'2.1 Kraftwerk allgemein'!$F$15+1),0),COLUMN(AG83)-1-('2.1 Kraftwerk allgemein'!$F$16-'2.1 Kraftwerk allgemein'!$F$15+1)),1,MIN(MAX($F83-('2.1 Kraftwerk allgemein'!$F$16-'2.1 Kraftwerk allgemein'!$F$15+1),1),COLUMN(AG83)-('2.1 Kraftwerk allgemein'!$F$16-'2.1 Kraftwerk allgemein'!$F$15+1)))))/$F83,
SUM(OFFSET('2.5 CAPEX'!AU86,0,-MIN($F83-1,COLUMN(AG83)-1),1,MIN($F83,COLUMN(AG83))))/$F83)))))),
IF(OR(ISNUMBER($D83)=FALSE,$F83=""),"",
IF(AND('2.5 CAPEX'!$L86&lt;&gt;"x",'2.5 CAPEX'!$M86&lt;&gt;"x"),0,
IF($F83=0,0,
IF(AP$4&lt;'2.1 Kraftwerk allgemein'!$F$16,0,
IF(AP$4='2.1 Kraftwerk allgemein'!$F$16,'2.5 CAPEX'!$J86/$F83,
IF(AP$4&lt;'2.1 Kraftwerk allgemein'!$F$16+$F83,
('2.5 CAPEX'!$J86+SUM(OFFSET('2.5 CAPEX'!AU86,0,-MIN(MAX($F83-1-('2.1 Kraftwerk allgemein'!$F$16-'1.1 Allgemein'!$I$22+1),0),COLUMN(AG83)-1-('2.1 Kraftwerk allgemein'!$F$16-'1.1 Allgemein'!$I$22+1)),1,MIN(MAX($F83-('2.1 Kraftwerk allgemein'!$F$16-'1.1 Allgemein'!$I$22+1),1),COLUMN(AG83)-('2.1 Kraftwerk allgemein'!$F$16-'1.1 Allgemein'!$I$22+1)))))/$F83,
SUM(OFFSET('2.5 CAPEX'!AU86,0,-MIN($F83-1,COLUMN(AG83)-1),1,MIN($F83,COLUMN(AG83))))/$F83)))))))</f>
        <v/>
      </c>
      <c r="AQ83" s="199" t="str">
        <f ca="1">IF('2.1 Kraftwerk allgemein'!$F$15&lt;'1.1 Allgemein'!$I$22,
IF(OR(ISNUMBER($D83)=FALSE,$F83=""),"",
IF(AND('2.5 CAPEX'!$L86&lt;&gt;"x",'2.5 CAPEX'!$M86&lt;&gt;"x"),0,
IF($F83=0,0,
IF(AQ$4&lt;'2.1 Kraftwerk allgemein'!$F$16,0,
IF(AQ$4='2.1 Kraftwerk allgemein'!$F$16,'2.5 CAPEX'!$J86/$F83,
IF(AQ$4&lt;'2.1 Kraftwerk allgemein'!$F$16+$F83,
('2.5 CAPEX'!$J86+SUM(OFFSET('2.5 CAPEX'!AV86,0,-MIN(MAX($F83-1-('2.1 Kraftwerk allgemein'!$F$16-'2.1 Kraftwerk allgemein'!$F$15+1),0),COLUMN(AH83)-1-('2.1 Kraftwerk allgemein'!$F$16-'2.1 Kraftwerk allgemein'!$F$15+1)),1,MIN(MAX($F83-('2.1 Kraftwerk allgemein'!$F$16-'2.1 Kraftwerk allgemein'!$F$15+1),1),COLUMN(AH83)-('2.1 Kraftwerk allgemein'!$F$16-'2.1 Kraftwerk allgemein'!$F$15+1)))))/$F83,
SUM(OFFSET('2.5 CAPEX'!AV86,0,-MIN($F83-1,COLUMN(AH83)-1),1,MIN($F83,COLUMN(AH83))))/$F83)))))),
IF(OR(ISNUMBER($D83)=FALSE,$F83=""),"",
IF(AND('2.5 CAPEX'!$L86&lt;&gt;"x",'2.5 CAPEX'!$M86&lt;&gt;"x"),0,
IF($F83=0,0,
IF(AQ$4&lt;'2.1 Kraftwerk allgemein'!$F$16,0,
IF(AQ$4='2.1 Kraftwerk allgemein'!$F$16,'2.5 CAPEX'!$J86/$F83,
IF(AQ$4&lt;'2.1 Kraftwerk allgemein'!$F$16+$F83,
('2.5 CAPEX'!$J86+SUM(OFFSET('2.5 CAPEX'!AV86,0,-MIN(MAX($F83-1-('2.1 Kraftwerk allgemein'!$F$16-'1.1 Allgemein'!$I$22+1),0),COLUMN(AH83)-1-('2.1 Kraftwerk allgemein'!$F$16-'1.1 Allgemein'!$I$22+1)),1,MIN(MAX($F83-('2.1 Kraftwerk allgemein'!$F$16-'1.1 Allgemein'!$I$22+1),1),COLUMN(AH83)-('2.1 Kraftwerk allgemein'!$F$16-'1.1 Allgemein'!$I$22+1)))))/$F83,
SUM(OFFSET('2.5 CAPEX'!AV86,0,-MIN($F83-1,COLUMN(AH83)-1),1,MIN($F83,COLUMN(AH83))))/$F83)))))))</f>
        <v/>
      </c>
      <c r="AR83" s="199" t="str">
        <f ca="1">IF('2.1 Kraftwerk allgemein'!$F$15&lt;'1.1 Allgemein'!$I$22,
IF(OR(ISNUMBER($D83)=FALSE,$F83=""),"",
IF(AND('2.5 CAPEX'!$L86&lt;&gt;"x",'2.5 CAPEX'!$M86&lt;&gt;"x"),0,
IF($F83=0,0,
IF(AR$4&lt;'2.1 Kraftwerk allgemein'!$F$16,0,
IF(AR$4='2.1 Kraftwerk allgemein'!$F$16,'2.5 CAPEX'!$J86/$F83,
IF(AR$4&lt;'2.1 Kraftwerk allgemein'!$F$16+$F83,
('2.5 CAPEX'!$J86+SUM(OFFSET('2.5 CAPEX'!AW86,0,-MIN(MAX($F83-1-('2.1 Kraftwerk allgemein'!$F$16-'2.1 Kraftwerk allgemein'!$F$15+1),0),COLUMN(AI83)-1-('2.1 Kraftwerk allgemein'!$F$16-'2.1 Kraftwerk allgemein'!$F$15+1)),1,MIN(MAX($F83-('2.1 Kraftwerk allgemein'!$F$16-'2.1 Kraftwerk allgemein'!$F$15+1),1),COLUMN(AI83)-('2.1 Kraftwerk allgemein'!$F$16-'2.1 Kraftwerk allgemein'!$F$15+1)))))/$F83,
SUM(OFFSET('2.5 CAPEX'!AW86,0,-MIN($F83-1,COLUMN(AI83)-1),1,MIN($F83,COLUMN(AI83))))/$F83)))))),
IF(OR(ISNUMBER($D83)=FALSE,$F83=""),"",
IF(AND('2.5 CAPEX'!$L86&lt;&gt;"x",'2.5 CAPEX'!$M86&lt;&gt;"x"),0,
IF($F83=0,0,
IF(AR$4&lt;'2.1 Kraftwerk allgemein'!$F$16,0,
IF(AR$4='2.1 Kraftwerk allgemein'!$F$16,'2.5 CAPEX'!$J86/$F83,
IF(AR$4&lt;'2.1 Kraftwerk allgemein'!$F$16+$F83,
('2.5 CAPEX'!$J86+SUM(OFFSET('2.5 CAPEX'!AW86,0,-MIN(MAX($F83-1-('2.1 Kraftwerk allgemein'!$F$16-'1.1 Allgemein'!$I$22+1),0),COLUMN(AI83)-1-('2.1 Kraftwerk allgemein'!$F$16-'1.1 Allgemein'!$I$22+1)),1,MIN(MAX($F83-('2.1 Kraftwerk allgemein'!$F$16-'1.1 Allgemein'!$I$22+1),1),COLUMN(AI83)-('2.1 Kraftwerk allgemein'!$F$16-'1.1 Allgemein'!$I$22+1)))))/$F83,
SUM(OFFSET('2.5 CAPEX'!AW86,0,-MIN($F83-1,COLUMN(AI83)-1),1,MIN($F83,COLUMN(AI83))))/$F83)))))))</f>
        <v/>
      </c>
      <c r="AS83" s="199" t="str">
        <f ca="1">IF('2.1 Kraftwerk allgemein'!$F$15&lt;'1.1 Allgemein'!$I$22,
IF(OR(ISNUMBER($D83)=FALSE,$F83=""),"",
IF(AND('2.5 CAPEX'!$L86&lt;&gt;"x",'2.5 CAPEX'!$M86&lt;&gt;"x"),0,
IF($F83=0,0,
IF(AS$4&lt;'2.1 Kraftwerk allgemein'!$F$16,0,
IF(AS$4='2.1 Kraftwerk allgemein'!$F$16,'2.5 CAPEX'!$J86/$F83,
IF(AS$4&lt;'2.1 Kraftwerk allgemein'!$F$16+$F83,
('2.5 CAPEX'!$J86+SUM(OFFSET('2.5 CAPEX'!AX86,0,-MIN(MAX($F83-1-('2.1 Kraftwerk allgemein'!$F$16-'2.1 Kraftwerk allgemein'!$F$15+1),0),COLUMN(AJ83)-1-('2.1 Kraftwerk allgemein'!$F$16-'2.1 Kraftwerk allgemein'!$F$15+1)),1,MIN(MAX($F83-('2.1 Kraftwerk allgemein'!$F$16-'2.1 Kraftwerk allgemein'!$F$15+1),1),COLUMN(AJ83)-('2.1 Kraftwerk allgemein'!$F$16-'2.1 Kraftwerk allgemein'!$F$15+1)))))/$F83,
SUM(OFFSET('2.5 CAPEX'!AX86,0,-MIN($F83-1,COLUMN(AJ83)-1),1,MIN($F83,COLUMN(AJ83))))/$F83)))))),
IF(OR(ISNUMBER($D83)=FALSE,$F83=""),"",
IF(AND('2.5 CAPEX'!$L86&lt;&gt;"x",'2.5 CAPEX'!$M86&lt;&gt;"x"),0,
IF($F83=0,0,
IF(AS$4&lt;'2.1 Kraftwerk allgemein'!$F$16,0,
IF(AS$4='2.1 Kraftwerk allgemein'!$F$16,'2.5 CAPEX'!$J86/$F83,
IF(AS$4&lt;'2.1 Kraftwerk allgemein'!$F$16+$F83,
('2.5 CAPEX'!$J86+SUM(OFFSET('2.5 CAPEX'!AX86,0,-MIN(MAX($F83-1-('2.1 Kraftwerk allgemein'!$F$16-'1.1 Allgemein'!$I$22+1),0),COLUMN(AJ83)-1-('2.1 Kraftwerk allgemein'!$F$16-'1.1 Allgemein'!$I$22+1)),1,MIN(MAX($F83-('2.1 Kraftwerk allgemein'!$F$16-'1.1 Allgemein'!$I$22+1),1),COLUMN(AJ83)-('2.1 Kraftwerk allgemein'!$F$16-'1.1 Allgemein'!$I$22+1)))))/$F83,
SUM(OFFSET('2.5 CAPEX'!AX86,0,-MIN($F83-1,COLUMN(AJ83)-1),1,MIN($F83,COLUMN(AJ83))))/$F83)))))))</f>
        <v/>
      </c>
      <c r="AT83" s="199" t="str">
        <f ca="1">IF('2.1 Kraftwerk allgemein'!$F$15&lt;'1.1 Allgemein'!$I$22,
IF(OR(ISNUMBER($D83)=FALSE,$F83=""),"",
IF(AND('2.5 CAPEX'!$L86&lt;&gt;"x",'2.5 CAPEX'!$M86&lt;&gt;"x"),0,
IF($F83=0,0,
IF(AT$4&lt;'2.1 Kraftwerk allgemein'!$F$16,0,
IF(AT$4='2.1 Kraftwerk allgemein'!$F$16,'2.5 CAPEX'!$J86/$F83,
IF(AT$4&lt;'2.1 Kraftwerk allgemein'!$F$16+$F83,
('2.5 CAPEX'!$J86+SUM(OFFSET('2.5 CAPEX'!AY86,0,-MIN(MAX($F83-1-('2.1 Kraftwerk allgemein'!$F$16-'2.1 Kraftwerk allgemein'!$F$15+1),0),COLUMN(AK83)-1-('2.1 Kraftwerk allgemein'!$F$16-'2.1 Kraftwerk allgemein'!$F$15+1)),1,MIN(MAX($F83-('2.1 Kraftwerk allgemein'!$F$16-'2.1 Kraftwerk allgemein'!$F$15+1),1),COLUMN(AK83)-('2.1 Kraftwerk allgemein'!$F$16-'2.1 Kraftwerk allgemein'!$F$15+1)))))/$F83,
SUM(OFFSET('2.5 CAPEX'!AY86,0,-MIN($F83-1,COLUMN(AK83)-1),1,MIN($F83,COLUMN(AK83))))/$F83)))))),
IF(OR(ISNUMBER($D83)=FALSE,$F83=""),"",
IF(AND('2.5 CAPEX'!$L86&lt;&gt;"x",'2.5 CAPEX'!$M86&lt;&gt;"x"),0,
IF($F83=0,0,
IF(AT$4&lt;'2.1 Kraftwerk allgemein'!$F$16,0,
IF(AT$4='2.1 Kraftwerk allgemein'!$F$16,'2.5 CAPEX'!$J86/$F83,
IF(AT$4&lt;'2.1 Kraftwerk allgemein'!$F$16+$F83,
('2.5 CAPEX'!$J86+SUM(OFFSET('2.5 CAPEX'!AY86,0,-MIN(MAX($F83-1-('2.1 Kraftwerk allgemein'!$F$16-'1.1 Allgemein'!$I$22+1),0),COLUMN(AK83)-1-('2.1 Kraftwerk allgemein'!$F$16-'1.1 Allgemein'!$I$22+1)),1,MIN(MAX($F83-('2.1 Kraftwerk allgemein'!$F$16-'1.1 Allgemein'!$I$22+1),1),COLUMN(AK83)-('2.1 Kraftwerk allgemein'!$F$16-'1.1 Allgemein'!$I$22+1)))))/$F83,
SUM(OFFSET('2.5 CAPEX'!AY86,0,-MIN($F83-1,COLUMN(AK83)-1),1,MIN($F83,COLUMN(AK83))))/$F83)))))))</f>
        <v/>
      </c>
      <c r="AU83" s="199" t="str">
        <f ca="1">IF('2.1 Kraftwerk allgemein'!$F$15&lt;'1.1 Allgemein'!$I$22,
IF(OR(ISNUMBER($D83)=FALSE,$F83=""),"",
IF(AND('2.5 CAPEX'!$L86&lt;&gt;"x",'2.5 CAPEX'!$M86&lt;&gt;"x"),0,
IF($F83=0,0,
IF(AU$4&lt;'2.1 Kraftwerk allgemein'!$F$16,0,
IF(AU$4='2.1 Kraftwerk allgemein'!$F$16,'2.5 CAPEX'!$J86/$F83,
IF(AU$4&lt;'2.1 Kraftwerk allgemein'!$F$16+$F83,
('2.5 CAPEX'!$J86+SUM(OFFSET('2.5 CAPEX'!AZ86,0,-MIN(MAX($F83-1-('2.1 Kraftwerk allgemein'!$F$16-'2.1 Kraftwerk allgemein'!$F$15+1),0),COLUMN(AL83)-1-('2.1 Kraftwerk allgemein'!$F$16-'2.1 Kraftwerk allgemein'!$F$15+1)),1,MIN(MAX($F83-('2.1 Kraftwerk allgemein'!$F$16-'2.1 Kraftwerk allgemein'!$F$15+1),1),COLUMN(AL83)-('2.1 Kraftwerk allgemein'!$F$16-'2.1 Kraftwerk allgemein'!$F$15+1)))))/$F83,
SUM(OFFSET('2.5 CAPEX'!AZ86,0,-MIN($F83-1,COLUMN(AL83)-1),1,MIN($F83,COLUMN(AL83))))/$F83)))))),
IF(OR(ISNUMBER($D83)=FALSE,$F83=""),"",
IF(AND('2.5 CAPEX'!$L86&lt;&gt;"x",'2.5 CAPEX'!$M86&lt;&gt;"x"),0,
IF($F83=0,0,
IF(AU$4&lt;'2.1 Kraftwerk allgemein'!$F$16,0,
IF(AU$4='2.1 Kraftwerk allgemein'!$F$16,'2.5 CAPEX'!$J86/$F83,
IF(AU$4&lt;'2.1 Kraftwerk allgemein'!$F$16+$F83,
('2.5 CAPEX'!$J86+SUM(OFFSET('2.5 CAPEX'!AZ86,0,-MIN(MAX($F83-1-('2.1 Kraftwerk allgemein'!$F$16-'1.1 Allgemein'!$I$22+1),0),COLUMN(AL83)-1-('2.1 Kraftwerk allgemein'!$F$16-'1.1 Allgemein'!$I$22+1)),1,MIN(MAX($F83-('2.1 Kraftwerk allgemein'!$F$16-'1.1 Allgemein'!$I$22+1),1),COLUMN(AL83)-('2.1 Kraftwerk allgemein'!$F$16-'1.1 Allgemein'!$I$22+1)))))/$F83,
SUM(OFFSET('2.5 CAPEX'!AZ86,0,-MIN($F83-1,COLUMN(AL83)-1),1,MIN($F83,COLUMN(AL83))))/$F83)))))))</f>
        <v/>
      </c>
      <c r="AV83" s="199" t="str">
        <f ca="1">IF('2.1 Kraftwerk allgemein'!$F$15&lt;'1.1 Allgemein'!$I$22,
IF(OR(ISNUMBER($D83)=FALSE,$F83=""),"",
IF(AND('2.5 CAPEX'!$L86&lt;&gt;"x",'2.5 CAPEX'!$M86&lt;&gt;"x"),0,
IF($F83=0,0,
IF(AV$4&lt;'2.1 Kraftwerk allgemein'!$F$16,0,
IF(AV$4='2.1 Kraftwerk allgemein'!$F$16,'2.5 CAPEX'!$J86/$F83,
IF(AV$4&lt;'2.1 Kraftwerk allgemein'!$F$16+$F83,
('2.5 CAPEX'!$J86+SUM(OFFSET('2.5 CAPEX'!BA86,0,-MIN(MAX($F83-1-('2.1 Kraftwerk allgemein'!$F$16-'2.1 Kraftwerk allgemein'!$F$15+1),0),COLUMN(AM83)-1-('2.1 Kraftwerk allgemein'!$F$16-'2.1 Kraftwerk allgemein'!$F$15+1)),1,MIN(MAX($F83-('2.1 Kraftwerk allgemein'!$F$16-'2.1 Kraftwerk allgemein'!$F$15+1),1),COLUMN(AM83)-('2.1 Kraftwerk allgemein'!$F$16-'2.1 Kraftwerk allgemein'!$F$15+1)))))/$F83,
SUM(OFFSET('2.5 CAPEX'!BA86,0,-MIN($F83-1,COLUMN(AM83)-1),1,MIN($F83,COLUMN(AM83))))/$F83)))))),
IF(OR(ISNUMBER($D83)=FALSE,$F83=""),"",
IF(AND('2.5 CAPEX'!$L86&lt;&gt;"x",'2.5 CAPEX'!$M86&lt;&gt;"x"),0,
IF($F83=0,0,
IF(AV$4&lt;'2.1 Kraftwerk allgemein'!$F$16,0,
IF(AV$4='2.1 Kraftwerk allgemein'!$F$16,'2.5 CAPEX'!$J86/$F83,
IF(AV$4&lt;'2.1 Kraftwerk allgemein'!$F$16+$F83,
('2.5 CAPEX'!$J86+SUM(OFFSET('2.5 CAPEX'!BA86,0,-MIN(MAX($F83-1-('2.1 Kraftwerk allgemein'!$F$16-'1.1 Allgemein'!$I$22+1),0),COLUMN(AM83)-1-('2.1 Kraftwerk allgemein'!$F$16-'1.1 Allgemein'!$I$22+1)),1,MIN(MAX($F83-('2.1 Kraftwerk allgemein'!$F$16-'1.1 Allgemein'!$I$22+1),1),COLUMN(AM83)-('2.1 Kraftwerk allgemein'!$F$16-'1.1 Allgemein'!$I$22+1)))))/$F83,
SUM(OFFSET('2.5 CAPEX'!BA86,0,-MIN($F83-1,COLUMN(AM83)-1),1,MIN($F83,COLUMN(AM83))))/$F83)))))))</f>
        <v/>
      </c>
      <c r="AW83" s="199" t="str">
        <f ca="1">IF('2.1 Kraftwerk allgemein'!$F$15&lt;'1.1 Allgemein'!$I$22,
IF(OR(ISNUMBER($D83)=FALSE,$F83=""),"",
IF(AND('2.5 CAPEX'!$L86&lt;&gt;"x",'2.5 CAPEX'!$M86&lt;&gt;"x"),0,
IF($F83=0,0,
IF(AW$4&lt;'2.1 Kraftwerk allgemein'!$F$16,0,
IF(AW$4='2.1 Kraftwerk allgemein'!$F$16,'2.5 CAPEX'!$J86/$F83,
IF(AW$4&lt;'2.1 Kraftwerk allgemein'!$F$16+$F83,
('2.5 CAPEX'!$J86+SUM(OFFSET('2.5 CAPEX'!BB86,0,-MIN(MAX($F83-1-('2.1 Kraftwerk allgemein'!$F$16-'2.1 Kraftwerk allgemein'!$F$15+1),0),COLUMN(AN83)-1-('2.1 Kraftwerk allgemein'!$F$16-'2.1 Kraftwerk allgemein'!$F$15+1)),1,MIN(MAX($F83-('2.1 Kraftwerk allgemein'!$F$16-'2.1 Kraftwerk allgemein'!$F$15+1),1),COLUMN(AN83)-('2.1 Kraftwerk allgemein'!$F$16-'2.1 Kraftwerk allgemein'!$F$15+1)))))/$F83,
SUM(OFFSET('2.5 CAPEX'!BB86,0,-MIN($F83-1,COLUMN(AN83)-1),1,MIN($F83,COLUMN(AN83))))/$F83)))))),
IF(OR(ISNUMBER($D83)=FALSE,$F83=""),"",
IF(AND('2.5 CAPEX'!$L86&lt;&gt;"x",'2.5 CAPEX'!$M86&lt;&gt;"x"),0,
IF($F83=0,0,
IF(AW$4&lt;'2.1 Kraftwerk allgemein'!$F$16,0,
IF(AW$4='2.1 Kraftwerk allgemein'!$F$16,'2.5 CAPEX'!$J86/$F83,
IF(AW$4&lt;'2.1 Kraftwerk allgemein'!$F$16+$F83,
('2.5 CAPEX'!$J86+SUM(OFFSET('2.5 CAPEX'!BB86,0,-MIN(MAX($F83-1-('2.1 Kraftwerk allgemein'!$F$16-'1.1 Allgemein'!$I$22+1),0),COLUMN(AN83)-1-('2.1 Kraftwerk allgemein'!$F$16-'1.1 Allgemein'!$I$22+1)),1,MIN(MAX($F83-('2.1 Kraftwerk allgemein'!$F$16-'1.1 Allgemein'!$I$22+1),1),COLUMN(AN83)-('2.1 Kraftwerk allgemein'!$F$16-'1.1 Allgemein'!$I$22+1)))))/$F83,
SUM(OFFSET('2.5 CAPEX'!BB86,0,-MIN($F83-1,COLUMN(AN83)-1),1,MIN($F83,COLUMN(AN83))))/$F83)))))))</f>
        <v/>
      </c>
      <c r="AX83" s="199" t="str">
        <f ca="1">IF('2.1 Kraftwerk allgemein'!$F$15&lt;'1.1 Allgemein'!$I$22,
IF(OR(ISNUMBER($D83)=FALSE,$F83=""),"",
IF(AND('2.5 CAPEX'!$L86&lt;&gt;"x",'2.5 CAPEX'!$M86&lt;&gt;"x"),0,
IF($F83=0,0,
IF(AX$4&lt;'2.1 Kraftwerk allgemein'!$F$16,0,
IF(AX$4='2.1 Kraftwerk allgemein'!$F$16,'2.5 CAPEX'!$J86/$F83,
IF(AX$4&lt;'2.1 Kraftwerk allgemein'!$F$16+$F83,
('2.5 CAPEX'!$J86+SUM(OFFSET('2.5 CAPEX'!BC86,0,-MIN(MAX($F83-1-('2.1 Kraftwerk allgemein'!$F$16-'2.1 Kraftwerk allgemein'!$F$15+1),0),COLUMN(AO83)-1-('2.1 Kraftwerk allgemein'!$F$16-'2.1 Kraftwerk allgemein'!$F$15+1)),1,MIN(MAX($F83-('2.1 Kraftwerk allgemein'!$F$16-'2.1 Kraftwerk allgemein'!$F$15+1),1),COLUMN(AO83)-('2.1 Kraftwerk allgemein'!$F$16-'2.1 Kraftwerk allgemein'!$F$15+1)))))/$F83,
SUM(OFFSET('2.5 CAPEX'!BC86,0,-MIN($F83-1,COLUMN(AO83)-1),1,MIN($F83,COLUMN(AO83))))/$F83)))))),
IF(OR(ISNUMBER($D83)=FALSE,$F83=""),"",
IF(AND('2.5 CAPEX'!$L86&lt;&gt;"x",'2.5 CAPEX'!$M86&lt;&gt;"x"),0,
IF($F83=0,0,
IF(AX$4&lt;'2.1 Kraftwerk allgemein'!$F$16,0,
IF(AX$4='2.1 Kraftwerk allgemein'!$F$16,'2.5 CAPEX'!$J86/$F83,
IF(AX$4&lt;'2.1 Kraftwerk allgemein'!$F$16+$F83,
('2.5 CAPEX'!$J86+SUM(OFFSET('2.5 CAPEX'!BC86,0,-MIN(MAX($F83-1-('2.1 Kraftwerk allgemein'!$F$16-'1.1 Allgemein'!$I$22+1),0),COLUMN(AO83)-1-('2.1 Kraftwerk allgemein'!$F$16-'1.1 Allgemein'!$I$22+1)),1,MIN(MAX($F83-('2.1 Kraftwerk allgemein'!$F$16-'1.1 Allgemein'!$I$22+1),1),COLUMN(AO83)-('2.1 Kraftwerk allgemein'!$F$16-'1.1 Allgemein'!$I$22+1)))))/$F83,
SUM(OFFSET('2.5 CAPEX'!BC86,0,-MIN($F83-1,COLUMN(AO83)-1),1,MIN($F83,COLUMN(AO83))))/$F83)))))))</f>
        <v/>
      </c>
      <c r="AY83" s="199" t="str">
        <f ca="1">IF('2.1 Kraftwerk allgemein'!$F$15&lt;'1.1 Allgemein'!$I$22,
IF(OR(ISNUMBER($D83)=FALSE,$F83=""),"",
IF(AND('2.5 CAPEX'!$L86&lt;&gt;"x",'2.5 CAPEX'!$M86&lt;&gt;"x"),0,
IF($F83=0,0,
IF(AY$4&lt;'2.1 Kraftwerk allgemein'!$F$16,0,
IF(AY$4='2.1 Kraftwerk allgemein'!$F$16,'2.5 CAPEX'!$J86/$F83,
IF(AY$4&lt;'2.1 Kraftwerk allgemein'!$F$16+$F83,
('2.5 CAPEX'!$J86+SUM(OFFSET('2.5 CAPEX'!BD86,0,-MIN(MAX($F83-1-('2.1 Kraftwerk allgemein'!$F$16-'2.1 Kraftwerk allgemein'!$F$15+1),0),COLUMN(AP83)-1-('2.1 Kraftwerk allgemein'!$F$16-'2.1 Kraftwerk allgemein'!$F$15+1)),1,MIN(MAX($F83-('2.1 Kraftwerk allgemein'!$F$16-'2.1 Kraftwerk allgemein'!$F$15+1),1),COLUMN(AP83)-('2.1 Kraftwerk allgemein'!$F$16-'2.1 Kraftwerk allgemein'!$F$15+1)))))/$F83,
SUM(OFFSET('2.5 CAPEX'!BD86,0,-MIN($F83-1,COLUMN(AP83)-1),1,MIN($F83,COLUMN(AP83))))/$F83)))))),
IF(OR(ISNUMBER($D83)=FALSE,$F83=""),"",
IF(AND('2.5 CAPEX'!$L86&lt;&gt;"x",'2.5 CAPEX'!$M86&lt;&gt;"x"),0,
IF($F83=0,0,
IF(AY$4&lt;'2.1 Kraftwerk allgemein'!$F$16,0,
IF(AY$4='2.1 Kraftwerk allgemein'!$F$16,'2.5 CAPEX'!$J86/$F83,
IF(AY$4&lt;'2.1 Kraftwerk allgemein'!$F$16+$F83,
('2.5 CAPEX'!$J86+SUM(OFFSET('2.5 CAPEX'!BD86,0,-MIN(MAX($F83-1-('2.1 Kraftwerk allgemein'!$F$16-'1.1 Allgemein'!$I$22+1),0),COLUMN(AP83)-1-('2.1 Kraftwerk allgemein'!$F$16-'1.1 Allgemein'!$I$22+1)),1,MIN(MAX($F83-('2.1 Kraftwerk allgemein'!$F$16-'1.1 Allgemein'!$I$22+1),1),COLUMN(AP83)-('2.1 Kraftwerk allgemein'!$F$16-'1.1 Allgemein'!$I$22+1)))))/$F83,
SUM(OFFSET('2.5 CAPEX'!BD86,0,-MIN($F83-1,COLUMN(AP83)-1),1,MIN($F83,COLUMN(AP83))))/$F83)))))))</f>
        <v/>
      </c>
      <c r="AZ83" s="199" t="str">
        <f ca="1">IF('2.1 Kraftwerk allgemein'!$F$15&lt;'1.1 Allgemein'!$I$22,
IF(OR(ISNUMBER($D83)=FALSE,$F83=""),"",
IF(AND('2.5 CAPEX'!$L86&lt;&gt;"x",'2.5 CAPEX'!$M86&lt;&gt;"x"),0,
IF($F83=0,0,
IF(AZ$4&lt;'2.1 Kraftwerk allgemein'!$F$16,0,
IF(AZ$4='2.1 Kraftwerk allgemein'!$F$16,'2.5 CAPEX'!$J86/$F83,
IF(AZ$4&lt;'2.1 Kraftwerk allgemein'!$F$16+$F83,
('2.5 CAPEX'!$J86+SUM(OFFSET('2.5 CAPEX'!BE86,0,-MIN(MAX($F83-1-('2.1 Kraftwerk allgemein'!$F$16-'2.1 Kraftwerk allgemein'!$F$15+1),0),COLUMN(AQ83)-1-('2.1 Kraftwerk allgemein'!$F$16-'2.1 Kraftwerk allgemein'!$F$15+1)),1,MIN(MAX($F83-('2.1 Kraftwerk allgemein'!$F$16-'2.1 Kraftwerk allgemein'!$F$15+1),1),COLUMN(AQ83)-('2.1 Kraftwerk allgemein'!$F$16-'2.1 Kraftwerk allgemein'!$F$15+1)))))/$F83,
SUM(OFFSET('2.5 CAPEX'!BE86,0,-MIN($F83-1,COLUMN(AQ83)-1),1,MIN($F83,COLUMN(AQ83))))/$F83)))))),
IF(OR(ISNUMBER($D83)=FALSE,$F83=""),"",
IF(AND('2.5 CAPEX'!$L86&lt;&gt;"x",'2.5 CAPEX'!$M86&lt;&gt;"x"),0,
IF($F83=0,0,
IF(AZ$4&lt;'2.1 Kraftwerk allgemein'!$F$16,0,
IF(AZ$4='2.1 Kraftwerk allgemein'!$F$16,'2.5 CAPEX'!$J86/$F83,
IF(AZ$4&lt;'2.1 Kraftwerk allgemein'!$F$16+$F83,
('2.5 CAPEX'!$J86+SUM(OFFSET('2.5 CAPEX'!BE86,0,-MIN(MAX($F83-1-('2.1 Kraftwerk allgemein'!$F$16-'1.1 Allgemein'!$I$22+1),0),COLUMN(AQ83)-1-('2.1 Kraftwerk allgemein'!$F$16-'1.1 Allgemein'!$I$22+1)),1,MIN(MAX($F83-('2.1 Kraftwerk allgemein'!$F$16-'1.1 Allgemein'!$I$22+1),1),COLUMN(AQ83)-('2.1 Kraftwerk allgemein'!$F$16-'1.1 Allgemein'!$I$22+1)))))/$F83,
SUM(OFFSET('2.5 CAPEX'!BE86,0,-MIN($F83-1,COLUMN(AQ83)-1),1,MIN($F83,COLUMN(AQ83))))/$F83)))))))</f>
        <v/>
      </c>
      <c r="BA83" s="199" t="str">
        <f ca="1">IF('2.1 Kraftwerk allgemein'!$F$15&lt;'1.1 Allgemein'!$I$22,
IF(OR(ISNUMBER($D83)=FALSE,$F83=""),"",
IF(AND('2.5 CAPEX'!$L86&lt;&gt;"x",'2.5 CAPEX'!$M86&lt;&gt;"x"),0,
IF($F83=0,0,
IF(BA$4&lt;'2.1 Kraftwerk allgemein'!$F$16,0,
IF(BA$4='2.1 Kraftwerk allgemein'!$F$16,'2.5 CAPEX'!$J86/$F83,
IF(BA$4&lt;'2.1 Kraftwerk allgemein'!$F$16+$F83,
('2.5 CAPEX'!$J86+SUM(OFFSET('2.5 CAPEX'!BF86,0,-MIN(MAX($F83-1-('2.1 Kraftwerk allgemein'!$F$16-'2.1 Kraftwerk allgemein'!$F$15+1),0),COLUMN(AR83)-1-('2.1 Kraftwerk allgemein'!$F$16-'2.1 Kraftwerk allgemein'!$F$15+1)),1,MIN(MAX($F83-('2.1 Kraftwerk allgemein'!$F$16-'2.1 Kraftwerk allgemein'!$F$15+1),1),COLUMN(AR83)-('2.1 Kraftwerk allgemein'!$F$16-'2.1 Kraftwerk allgemein'!$F$15+1)))))/$F83,
SUM(OFFSET('2.5 CAPEX'!BF86,0,-MIN($F83-1,COLUMN(AR83)-1),1,MIN($F83,COLUMN(AR83))))/$F83)))))),
IF(OR(ISNUMBER($D83)=FALSE,$F83=""),"",
IF(AND('2.5 CAPEX'!$L86&lt;&gt;"x",'2.5 CAPEX'!$M86&lt;&gt;"x"),0,
IF($F83=0,0,
IF(BA$4&lt;'2.1 Kraftwerk allgemein'!$F$16,0,
IF(BA$4='2.1 Kraftwerk allgemein'!$F$16,'2.5 CAPEX'!$J86/$F83,
IF(BA$4&lt;'2.1 Kraftwerk allgemein'!$F$16+$F83,
('2.5 CAPEX'!$J86+SUM(OFFSET('2.5 CAPEX'!BF86,0,-MIN(MAX($F83-1-('2.1 Kraftwerk allgemein'!$F$16-'1.1 Allgemein'!$I$22+1),0),COLUMN(AR83)-1-('2.1 Kraftwerk allgemein'!$F$16-'1.1 Allgemein'!$I$22+1)),1,MIN(MAX($F83-('2.1 Kraftwerk allgemein'!$F$16-'1.1 Allgemein'!$I$22+1),1),COLUMN(AR83)-('2.1 Kraftwerk allgemein'!$F$16-'1.1 Allgemein'!$I$22+1)))))/$F83,
SUM(OFFSET('2.5 CAPEX'!BF86,0,-MIN($F83-1,COLUMN(AR83)-1),1,MIN($F83,COLUMN(AR83))))/$F83)))))))</f>
        <v/>
      </c>
      <c r="BB83" s="199" t="str">
        <f ca="1">IF('2.1 Kraftwerk allgemein'!$F$15&lt;'1.1 Allgemein'!$I$22,
IF(OR(ISNUMBER($D83)=FALSE,$F83=""),"",
IF(AND('2.5 CAPEX'!$L86&lt;&gt;"x",'2.5 CAPEX'!$M86&lt;&gt;"x"),0,
IF($F83=0,0,
IF(BB$4&lt;'2.1 Kraftwerk allgemein'!$F$16,0,
IF(BB$4='2.1 Kraftwerk allgemein'!$F$16,'2.5 CAPEX'!$J86/$F83,
IF(BB$4&lt;'2.1 Kraftwerk allgemein'!$F$16+$F83,
('2.5 CAPEX'!$J86+SUM(OFFSET('2.5 CAPEX'!BG86,0,-MIN(MAX($F83-1-('2.1 Kraftwerk allgemein'!$F$16-'2.1 Kraftwerk allgemein'!$F$15+1),0),COLUMN(AS83)-1-('2.1 Kraftwerk allgemein'!$F$16-'2.1 Kraftwerk allgemein'!$F$15+1)),1,MIN(MAX($F83-('2.1 Kraftwerk allgemein'!$F$16-'2.1 Kraftwerk allgemein'!$F$15+1),1),COLUMN(AS83)-('2.1 Kraftwerk allgemein'!$F$16-'2.1 Kraftwerk allgemein'!$F$15+1)))))/$F83,
SUM(OFFSET('2.5 CAPEX'!BG86,0,-MIN($F83-1,COLUMN(AS83)-1),1,MIN($F83,COLUMN(AS83))))/$F83)))))),
IF(OR(ISNUMBER($D83)=FALSE,$F83=""),"",
IF(AND('2.5 CAPEX'!$L86&lt;&gt;"x",'2.5 CAPEX'!$M86&lt;&gt;"x"),0,
IF($F83=0,0,
IF(BB$4&lt;'2.1 Kraftwerk allgemein'!$F$16,0,
IF(BB$4='2.1 Kraftwerk allgemein'!$F$16,'2.5 CAPEX'!$J86/$F83,
IF(BB$4&lt;'2.1 Kraftwerk allgemein'!$F$16+$F83,
('2.5 CAPEX'!$J86+SUM(OFFSET('2.5 CAPEX'!BG86,0,-MIN(MAX($F83-1-('2.1 Kraftwerk allgemein'!$F$16-'1.1 Allgemein'!$I$22+1),0),COLUMN(AS83)-1-('2.1 Kraftwerk allgemein'!$F$16-'1.1 Allgemein'!$I$22+1)),1,MIN(MAX($F83-('2.1 Kraftwerk allgemein'!$F$16-'1.1 Allgemein'!$I$22+1),1),COLUMN(AS83)-('2.1 Kraftwerk allgemein'!$F$16-'1.1 Allgemein'!$I$22+1)))))/$F83,
SUM(OFFSET('2.5 CAPEX'!BG86,0,-MIN($F83-1,COLUMN(AS83)-1),1,MIN($F83,COLUMN(AS83))))/$F83)))))))</f>
        <v/>
      </c>
      <c r="BC83" s="199" t="str">
        <f ca="1">IF('2.1 Kraftwerk allgemein'!$F$15&lt;'1.1 Allgemein'!$I$22,
IF(OR(ISNUMBER($D83)=FALSE,$F83=""),"",
IF(AND('2.5 CAPEX'!$L86&lt;&gt;"x",'2.5 CAPEX'!$M86&lt;&gt;"x"),0,
IF($F83=0,0,
IF(BC$4&lt;'2.1 Kraftwerk allgemein'!$F$16,0,
IF(BC$4='2.1 Kraftwerk allgemein'!$F$16,'2.5 CAPEX'!$J86/$F83,
IF(BC$4&lt;'2.1 Kraftwerk allgemein'!$F$16+$F83,
('2.5 CAPEX'!$J86+SUM(OFFSET('2.5 CAPEX'!BH86,0,-MIN(MAX($F83-1-('2.1 Kraftwerk allgemein'!$F$16-'2.1 Kraftwerk allgemein'!$F$15+1),0),COLUMN(AT83)-1-('2.1 Kraftwerk allgemein'!$F$16-'2.1 Kraftwerk allgemein'!$F$15+1)),1,MIN(MAX($F83-('2.1 Kraftwerk allgemein'!$F$16-'2.1 Kraftwerk allgemein'!$F$15+1),1),COLUMN(AT83)-('2.1 Kraftwerk allgemein'!$F$16-'2.1 Kraftwerk allgemein'!$F$15+1)))))/$F83,
SUM(OFFSET('2.5 CAPEX'!BH86,0,-MIN($F83-1,COLUMN(AT83)-1),1,MIN($F83,COLUMN(AT83))))/$F83)))))),
IF(OR(ISNUMBER($D83)=FALSE,$F83=""),"",
IF(AND('2.5 CAPEX'!$L86&lt;&gt;"x",'2.5 CAPEX'!$M86&lt;&gt;"x"),0,
IF($F83=0,0,
IF(BC$4&lt;'2.1 Kraftwerk allgemein'!$F$16,0,
IF(BC$4='2.1 Kraftwerk allgemein'!$F$16,'2.5 CAPEX'!$J86/$F83,
IF(BC$4&lt;'2.1 Kraftwerk allgemein'!$F$16+$F83,
('2.5 CAPEX'!$J86+SUM(OFFSET('2.5 CAPEX'!BH86,0,-MIN(MAX($F83-1-('2.1 Kraftwerk allgemein'!$F$16-'1.1 Allgemein'!$I$22+1),0),COLUMN(AT83)-1-('2.1 Kraftwerk allgemein'!$F$16-'1.1 Allgemein'!$I$22+1)),1,MIN(MAX($F83-('2.1 Kraftwerk allgemein'!$F$16-'1.1 Allgemein'!$I$22+1),1),COLUMN(AT83)-('2.1 Kraftwerk allgemein'!$F$16-'1.1 Allgemein'!$I$22+1)))))/$F83,
SUM(OFFSET('2.5 CAPEX'!BH86,0,-MIN($F83-1,COLUMN(AT83)-1),1,MIN($F83,COLUMN(AT83))))/$F83)))))))</f>
        <v/>
      </c>
      <c r="BD83" s="199" t="str">
        <f ca="1">IF('2.1 Kraftwerk allgemein'!$F$15&lt;'1.1 Allgemein'!$I$22,
IF(OR(ISNUMBER($D83)=FALSE,$F83=""),"",
IF(AND('2.5 CAPEX'!$L86&lt;&gt;"x",'2.5 CAPEX'!$M86&lt;&gt;"x"),0,
IF($F83=0,0,
IF(BD$4&lt;'2.1 Kraftwerk allgemein'!$F$16,0,
IF(BD$4='2.1 Kraftwerk allgemein'!$F$16,'2.5 CAPEX'!$J86/$F83,
IF(BD$4&lt;'2.1 Kraftwerk allgemein'!$F$16+$F83,
('2.5 CAPEX'!$J86+SUM(OFFSET('2.5 CAPEX'!BI86,0,-MIN(MAX($F83-1-('2.1 Kraftwerk allgemein'!$F$16-'2.1 Kraftwerk allgemein'!$F$15+1),0),COLUMN(AU83)-1-('2.1 Kraftwerk allgemein'!$F$16-'2.1 Kraftwerk allgemein'!$F$15+1)),1,MIN(MAX($F83-('2.1 Kraftwerk allgemein'!$F$16-'2.1 Kraftwerk allgemein'!$F$15+1),1),COLUMN(AU83)-('2.1 Kraftwerk allgemein'!$F$16-'2.1 Kraftwerk allgemein'!$F$15+1)))))/$F83,
SUM(OFFSET('2.5 CAPEX'!BI86,0,-MIN($F83-1,COLUMN(AU83)-1),1,MIN($F83,COLUMN(AU83))))/$F83)))))),
IF(OR(ISNUMBER($D83)=FALSE,$F83=""),"",
IF(AND('2.5 CAPEX'!$L86&lt;&gt;"x",'2.5 CAPEX'!$M86&lt;&gt;"x"),0,
IF($F83=0,0,
IF(BD$4&lt;'2.1 Kraftwerk allgemein'!$F$16,0,
IF(BD$4='2.1 Kraftwerk allgemein'!$F$16,'2.5 CAPEX'!$J86/$F83,
IF(BD$4&lt;'2.1 Kraftwerk allgemein'!$F$16+$F83,
('2.5 CAPEX'!$J86+SUM(OFFSET('2.5 CAPEX'!BI86,0,-MIN(MAX($F83-1-('2.1 Kraftwerk allgemein'!$F$16-'1.1 Allgemein'!$I$22+1),0),COLUMN(AU83)-1-('2.1 Kraftwerk allgemein'!$F$16-'1.1 Allgemein'!$I$22+1)),1,MIN(MAX($F83-('2.1 Kraftwerk allgemein'!$F$16-'1.1 Allgemein'!$I$22+1),1),COLUMN(AU83)-('2.1 Kraftwerk allgemein'!$F$16-'1.1 Allgemein'!$I$22+1)))))/$F83,
SUM(OFFSET('2.5 CAPEX'!BI86,0,-MIN($F83-1,COLUMN(AU83)-1),1,MIN($F83,COLUMN(AU83))))/$F83)))))))</f>
        <v/>
      </c>
      <c r="BE83" s="199" t="str">
        <f ca="1">IF('2.1 Kraftwerk allgemein'!$F$15&lt;'1.1 Allgemein'!$I$22,
IF(OR(ISNUMBER($D83)=FALSE,$F83=""),"",
IF(AND('2.5 CAPEX'!$L86&lt;&gt;"x",'2.5 CAPEX'!$M86&lt;&gt;"x"),0,
IF($F83=0,0,
IF(BE$4&lt;'2.1 Kraftwerk allgemein'!$F$16,0,
IF(BE$4='2.1 Kraftwerk allgemein'!$F$16,'2.5 CAPEX'!$J86/$F83,
IF(BE$4&lt;'2.1 Kraftwerk allgemein'!$F$16+$F83,
('2.5 CAPEX'!$J86+SUM(OFFSET('2.5 CAPEX'!BJ86,0,-MIN(MAX($F83-1-('2.1 Kraftwerk allgemein'!$F$16-'2.1 Kraftwerk allgemein'!$F$15+1),0),COLUMN(AV83)-1-('2.1 Kraftwerk allgemein'!$F$16-'2.1 Kraftwerk allgemein'!$F$15+1)),1,MIN(MAX($F83-('2.1 Kraftwerk allgemein'!$F$16-'2.1 Kraftwerk allgemein'!$F$15+1),1),COLUMN(AV83)-('2.1 Kraftwerk allgemein'!$F$16-'2.1 Kraftwerk allgemein'!$F$15+1)))))/$F83,
SUM(OFFSET('2.5 CAPEX'!BJ86,0,-MIN($F83-1,COLUMN(AV83)-1),1,MIN($F83,COLUMN(AV83))))/$F83)))))),
IF(OR(ISNUMBER($D83)=FALSE,$F83=""),"",
IF(AND('2.5 CAPEX'!$L86&lt;&gt;"x",'2.5 CAPEX'!$M86&lt;&gt;"x"),0,
IF($F83=0,0,
IF(BE$4&lt;'2.1 Kraftwerk allgemein'!$F$16,0,
IF(BE$4='2.1 Kraftwerk allgemein'!$F$16,'2.5 CAPEX'!$J86/$F83,
IF(BE$4&lt;'2.1 Kraftwerk allgemein'!$F$16+$F83,
('2.5 CAPEX'!$J86+SUM(OFFSET('2.5 CAPEX'!BJ86,0,-MIN(MAX($F83-1-('2.1 Kraftwerk allgemein'!$F$16-'1.1 Allgemein'!$I$22+1),0),COLUMN(AV83)-1-('2.1 Kraftwerk allgemein'!$F$16-'1.1 Allgemein'!$I$22+1)),1,MIN(MAX($F83-('2.1 Kraftwerk allgemein'!$F$16-'1.1 Allgemein'!$I$22+1),1),COLUMN(AV83)-('2.1 Kraftwerk allgemein'!$F$16-'1.1 Allgemein'!$I$22+1)))))/$F83,
SUM(OFFSET('2.5 CAPEX'!BJ86,0,-MIN($F83-1,COLUMN(AV83)-1),1,MIN($F83,COLUMN(AV83))))/$F83)))))))</f>
        <v/>
      </c>
      <c r="BF83" s="199" t="str">
        <f ca="1">IF('2.1 Kraftwerk allgemein'!$F$15&lt;'1.1 Allgemein'!$I$22,
IF(OR(ISNUMBER($D83)=FALSE,$F83=""),"",
IF(AND('2.5 CAPEX'!$L86&lt;&gt;"x",'2.5 CAPEX'!$M86&lt;&gt;"x"),0,
IF($F83=0,0,
IF(BF$4&lt;'2.1 Kraftwerk allgemein'!$F$16,0,
IF(BF$4='2.1 Kraftwerk allgemein'!$F$16,'2.5 CAPEX'!$J86/$F83,
IF(BF$4&lt;'2.1 Kraftwerk allgemein'!$F$16+$F83,
('2.5 CAPEX'!$J86+SUM(OFFSET('2.5 CAPEX'!BK86,0,-MIN(MAX($F83-1-('2.1 Kraftwerk allgemein'!$F$16-'2.1 Kraftwerk allgemein'!$F$15+1),0),COLUMN(AW83)-1-('2.1 Kraftwerk allgemein'!$F$16-'2.1 Kraftwerk allgemein'!$F$15+1)),1,MIN(MAX($F83-('2.1 Kraftwerk allgemein'!$F$16-'2.1 Kraftwerk allgemein'!$F$15+1),1),COLUMN(AW83)-('2.1 Kraftwerk allgemein'!$F$16-'2.1 Kraftwerk allgemein'!$F$15+1)))))/$F83,
SUM(OFFSET('2.5 CAPEX'!BK86,0,-MIN($F83-1,COLUMN(AW83)-1),1,MIN($F83,COLUMN(AW83))))/$F83)))))),
IF(OR(ISNUMBER($D83)=FALSE,$F83=""),"",
IF(AND('2.5 CAPEX'!$L86&lt;&gt;"x",'2.5 CAPEX'!$M86&lt;&gt;"x"),0,
IF($F83=0,0,
IF(BF$4&lt;'2.1 Kraftwerk allgemein'!$F$16,0,
IF(BF$4='2.1 Kraftwerk allgemein'!$F$16,'2.5 CAPEX'!$J86/$F83,
IF(BF$4&lt;'2.1 Kraftwerk allgemein'!$F$16+$F83,
('2.5 CAPEX'!$J86+SUM(OFFSET('2.5 CAPEX'!BK86,0,-MIN(MAX($F83-1-('2.1 Kraftwerk allgemein'!$F$16-'1.1 Allgemein'!$I$22+1),0),COLUMN(AW83)-1-('2.1 Kraftwerk allgemein'!$F$16-'1.1 Allgemein'!$I$22+1)),1,MIN(MAX($F83-('2.1 Kraftwerk allgemein'!$F$16-'1.1 Allgemein'!$I$22+1),1),COLUMN(AW83)-('2.1 Kraftwerk allgemein'!$F$16-'1.1 Allgemein'!$I$22+1)))))/$F83,
SUM(OFFSET('2.5 CAPEX'!BK86,0,-MIN($F83-1,COLUMN(AW83)-1),1,MIN($F83,COLUMN(AW83))))/$F83)))))))</f>
        <v/>
      </c>
      <c r="BG83" s="199" t="str">
        <f ca="1">IF('2.1 Kraftwerk allgemein'!$F$15&lt;'1.1 Allgemein'!$I$22,
IF(OR(ISNUMBER($D83)=FALSE,$F83=""),"",
IF(AND('2.5 CAPEX'!$L86&lt;&gt;"x",'2.5 CAPEX'!$M86&lt;&gt;"x"),0,
IF($F83=0,0,
IF(BG$4&lt;'2.1 Kraftwerk allgemein'!$F$16,0,
IF(BG$4='2.1 Kraftwerk allgemein'!$F$16,'2.5 CAPEX'!$J86/$F83,
IF(BG$4&lt;'2.1 Kraftwerk allgemein'!$F$16+$F83,
('2.5 CAPEX'!$J86+SUM(OFFSET('2.5 CAPEX'!BL86,0,-MIN(MAX($F83-1-('2.1 Kraftwerk allgemein'!$F$16-'2.1 Kraftwerk allgemein'!$F$15+1),0),COLUMN(AX83)-1-('2.1 Kraftwerk allgemein'!$F$16-'2.1 Kraftwerk allgemein'!$F$15+1)),1,MIN(MAX($F83-('2.1 Kraftwerk allgemein'!$F$16-'2.1 Kraftwerk allgemein'!$F$15+1),1),COLUMN(AX83)-('2.1 Kraftwerk allgemein'!$F$16-'2.1 Kraftwerk allgemein'!$F$15+1)))))/$F83,
SUM(OFFSET('2.5 CAPEX'!BL86,0,-MIN($F83-1,COLUMN(AX83)-1),1,MIN($F83,COLUMN(AX83))))/$F83)))))),
IF(OR(ISNUMBER($D83)=FALSE,$F83=""),"",
IF(AND('2.5 CAPEX'!$L86&lt;&gt;"x",'2.5 CAPEX'!$M86&lt;&gt;"x"),0,
IF($F83=0,0,
IF(BG$4&lt;'2.1 Kraftwerk allgemein'!$F$16,0,
IF(BG$4='2.1 Kraftwerk allgemein'!$F$16,'2.5 CAPEX'!$J86/$F83,
IF(BG$4&lt;'2.1 Kraftwerk allgemein'!$F$16+$F83,
('2.5 CAPEX'!$J86+SUM(OFFSET('2.5 CAPEX'!BL86,0,-MIN(MAX($F83-1-('2.1 Kraftwerk allgemein'!$F$16-'1.1 Allgemein'!$I$22+1),0),COLUMN(AX83)-1-('2.1 Kraftwerk allgemein'!$F$16-'1.1 Allgemein'!$I$22+1)),1,MIN(MAX($F83-('2.1 Kraftwerk allgemein'!$F$16-'1.1 Allgemein'!$I$22+1),1),COLUMN(AX83)-('2.1 Kraftwerk allgemein'!$F$16-'1.1 Allgemein'!$I$22+1)))))/$F83,
SUM(OFFSET('2.5 CAPEX'!BL86,0,-MIN($F83-1,COLUMN(AX83)-1),1,MIN($F83,COLUMN(AX83))))/$F83)))))))</f>
        <v/>
      </c>
      <c r="BH83" s="199" t="str">
        <f ca="1">IF('2.1 Kraftwerk allgemein'!$F$15&lt;'1.1 Allgemein'!$I$22,
IF(OR(ISNUMBER($D83)=FALSE,$F83=""),"",
IF(AND('2.5 CAPEX'!$L86&lt;&gt;"x",'2.5 CAPEX'!$M86&lt;&gt;"x"),0,
IF($F83=0,0,
IF(BH$4&lt;'2.1 Kraftwerk allgemein'!$F$16,0,
IF(BH$4='2.1 Kraftwerk allgemein'!$F$16,'2.5 CAPEX'!$J86/$F83,
IF(BH$4&lt;'2.1 Kraftwerk allgemein'!$F$16+$F83,
('2.5 CAPEX'!$J86+SUM(OFFSET('2.5 CAPEX'!BM86,0,-MIN(MAX($F83-1-('2.1 Kraftwerk allgemein'!$F$16-'2.1 Kraftwerk allgemein'!$F$15+1),0),COLUMN(AY83)-1-('2.1 Kraftwerk allgemein'!$F$16-'2.1 Kraftwerk allgemein'!$F$15+1)),1,MIN(MAX($F83-('2.1 Kraftwerk allgemein'!$F$16-'2.1 Kraftwerk allgemein'!$F$15+1),1),COLUMN(AY83)-('2.1 Kraftwerk allgemein'!$F$16-'2.1 Kraftwerk allgemein'!$F$15+1)))))/$F83,
SUM(OFFSET('2.5 CAPEX'!BM86,0,-MIN($F83-1,COLUMN(AY83)-1),1,MIN($F83,COLUMN(AY83))))/$F83)))))),
IF(OR(ISNUMBER($D83)=FALSE,$F83=""),"",
IF(AND('2.5 CAPEX'!$L86&lt;&gt;"x",'2.5 CAPEX'!$M86&lt;&gt;"x"),0,
IF($F83=0,0,
IF(BH$4&lt;'2.1 Kraftwerk allgemein'!$F$16,0,
IF(BH$4='2.1 Kraftwerk allgemein'!$F$16,'2.5 CAPEX'!$J86/$F83,
IF(BH$4&lt;'2.1 Kraftwerk allgemein'!$F$16+$F83,
('2.5 CAPEX'!$J86+SUM(OFFSET('2.5 CAPEX'!BM86,0,-MIN(MAX($F83-1-('2.1 Kraftwerk allgemein'!$F$16-'1.1 Allgemein'!$I$22+1),0),COLUMN(AY83)-1-('2.1 Kraftwerk allgemein'!$F$16-'1.1 Allgemein'!$I$22+1)),1,MIN(MAX($F83-('2.1 Kraftwerk allgemein'!$F$16-'1.1 Allgemein'!$I$22+1),1),COLUMN(AY83)-('2.1 Kraftwerk allgemein'!$F$16-'1.1 Allgemein'!$I$22+1)))))/$F83,
SUM(OFFSET('2.5 CAPEX'!BM86,0,-MIN($F83-1,COLUMN(AY83)-1),1,MIN($F83,COLUMN(AY83))))/$F83)))))))</f>
        <v/>
      </c>
      <c r="BI83" s="199" t="str">
        <f ca="1">IF('2.1 Kraftwerk allgemein'!$F$15&lt;'1.1 Allgemein'!$I$22,
IF(OR(ISNUMBER($D83)=FALSE,$F83=""),"",
IF(AND('2.5 CAPEX'!$L86&lt;&gt;"x",'2.5 CAPEX'!$M86&lt;&gt;"x"),0,
IF($F83=0,0,
IF(BI$4&lt;'2.1 Kraftwerk allgemein'!$F$16,0,
IF(BI$4='2.1 Kraftwerk allgemein'!$F$16,'2.5 CAPEX'!$J86/$F83,
IF(BI$4&lt;'2.1 Kraftwerk allgemein'!$F$16+$F83,
('2.5 CAPEX'!$J86+SUM(OFFSET('2.5 CAPEX'!BN86,0,-MIN(MAX($F83-1-('2.1 Kraftwerk allgemein'!$F$16-'2.1 Kraftwerk allgemein'!$F$15+1),0),COLUMN(AZ83)-1-('2.1 Kraftwerk allgemein'!$F$16-'2.1 Kraftwerk allgemein'!$F$15+1)),1,MIN(MAX($F83-('2.1 Kraftwerk allgemein'!$F$16-'2.1 Kraftwerk allgemein'!$F$15+1),1),COLUMN(AZ83)-('2.1 Kraftwerk allgemein'!$F$16-'2.1 Kraftwerk allgemein'!$F$15+1)))))/$F83,
SUM(OFFSET('2.5 CAPEX'!BN86,0,-MIN($F83-1,COLUMN(AZ83)-1),1,MIN($F83,COLUMN(AZ83))))/$F83)))))),
IF(OR(ISNUMBER($D83)=FALSE,$F83=""),"",
IF(AND('2.5 CAPEX'!$L86&lt;&gt;"x",'2.5 CAPEX'!$M86&lt;&gt;"x"),0,
IF($F83=0,0,
IF(BI$4&lt;'2.1 Kraftwerk allgemein'!$F$16,0,
IF(BI$4='2.1 Kraftwerk allgemein'!$F$16,'2.5 CAPEX'!$J86/$F83,
IF(BI$4&lt;'2.1 Kraftwerk allgemein'!$F$16+$F83,
('2.5 CAPEX'!$J86+SUM(OFFSET('2.5 CAPEX'!BN86,0,-MIN(MAX($F83-1-('2.1 Kraftwerk allgemein'!$F$16-'1.1 Allgemein'!$I$22+1),0),COLUMN(AZ83)-1-('2.1 Kraftwerk allgemein'!$F$16-'1.1 Allgemein'!$I$22+1)),1,MIN(MAX($F83-('2.1 Kraftwerk allgemein'!$F$16-'1.1 Allgemein'!$I$22+1),1),COLUMN(AZ83)-('2.1 Kraftwerk allgemein'!$F$16-'1.1 Allgemein'!$I$22+1)))))/$F83,
SUM(OFFSET('2.5 CAPEX'!BN86,0,-MIN($F83-1,COLUMN(AZ83)-1),1,MIN($F83,COLUMN(AZ83))))/$F83)))))))</f>
        <v/>
      </c>
      <c r="BJ83" s="199" t="str">
        <f ca="1">IF('2.1 Kraftwerk allgemein'!$F$15&lt;'1.1 Allgemein'!$I$22,
IF(OR(ISNUMBER($D83)=FALSE,$F83=""),"",
IF(AND('2.5 CAPEX'!$L86&lt;&gt;"x",'2.5 CAPEX'!$M86&lt;&gt;"x"),0,
IF($F83=0,0,
IF(BJ$4&lt;'2.1 Kraftwerk allgemein'!$F$16,0,
IF(BJ$4='2.1 Kraftwerk allgemein'!$F$16,'2.5 CAPEX'!$J86/$F83,
IF(BJ$4&lt;'2.1 Kraftwerk allgemein'!$F$16+$F83,
('2.5 CAPEX'!$J86+SUM(OFFSET('2.5 CAPEX'!BO86,0,-MIN(MAX($F83-1-('2.1 Kraftwerk allgemein'!$F$16-'2.1 Kraftwerk allgemein'!$F$15+1),0),COLUMN(BA83)-1-('2.1 Kraftwerk allgemein'!$F$16-'2.1 Kraftwerk allgemein'!$F$15+1)),1,MIN(MAX($F83-('2.1 Kraftwerk allgemein'!$F$16-'2.1 Kraftwerk allgemein'!$F$15+1),1),COLUMN(BA83)-('2.1 Kraftwerk allgemein'!$F$16-'2.1 Kraftwerk allgemein'!$F$15+1)))))/$F83,
SUM(OFFSET('2.5 CAPEX'!BO86,0,-MIN($F83-1,COLUMN(BA83)-1),1,MIN($F83,COLUMN(BA83))))/$F83)))))),
IF(OR(ISNUMBER($D83)=FALSE,$F83=""),"",
IF(AND('2.5 CAPEX'!$L86&lt;&gt;"x",'2.5 CAPEX'!$M86&lt;&gt;"x"),0,
IF($F83=0,0,
IF(BJ$4&lt;'2.1 Kraftwerk allgemein'!$F$16,0,
IF(BJ$4='2.1 Kraftwerk allgemein'!$F$16,'2.5 CAPEX'!$J86/$F83,
IF(BJ$4&lt;'2.1 Kraftwerk allgemein'!$F$16+$F83,
('2.5 CAPEX'!$J86+SUM(OFFSET('2.5 CAPEX'!BO86,0,-MIN(MAX($F83-1-('2.1 Kraftwerk allgemein'!$F$16-'1.1 Allgemein'!$I$22+1),0),COLUMN(BA83)-1-('2.1 Kraftwerk allgemein'!$F$16-'1.1 Allgemein'!$I$22+1)),1,MIN(MAX($F83-('2.1 Kraftwerk allgemein'!$F$16-'1.1 Allgemein'!$I$22+1),1),COLUMN(BA83)-('2.1 Kraftwerk allgemein'!$F$16-'1.1 Allgemein'!$I$22+1)))))/$F83,
SUM(OFFSET('2.5 CAPEX'!BO86,0,-MIN($F83-1,COLUMN(BA83)-1),1,MIN($F83,COLUMN(BA83))))/$F83)))))))</f>
        <v/>
      </c>
      <c r="BK83" s="199" t="str">
        <f ca="1">IF('2.1 Kraftwerk allgemein'!$F$15&lt;'1.1 Allgemein'!$I$22,
IF(OR(ISNUMBER($D83)=FALSE,$F83=""),"",
IF(AND('2.5 CAPEX'!$L86&lt;&gt;"x",'2.5 CAPEX'!$M86&lt;&gt;"x"),0,
IF($F83=0,0,
IF(BK$4&lt;'2.1 Kraftwerk allgemein'!$F$16,0,
IF(BK$4='2.1 Kraftwerk allgemein'!$F$16,'2.5 CAPEX'!$J86/$F83,
IF(BK$4&lt;'2.1 Kraftwerk allgemein'!$F$16+$F83,
('2.5 CAPEX'!$J86+SUM(OFFSET('2.5 CAPEX'!BP86,0,-MIN(MAX($F83-1-('2.1 Kraftwerk allgemein'!$F$16-'2.1 Kraftwerk allgemein'!$F$15+1),0),COLUMN(BB83)-1-('2.1 Kraftwerk allgemein'!$F$16-'2.1 Kraftwerk allgemein'!$F$15+1)),1,MIN(MAX($F83-('2.1 Kraftwerk allgemein'!$F$16-'2.1 Kraftwerk allgemein'!$F$15+1),1),COLUMN(BB83)-('2.1 Kraftwerk allgemein'!$F$16-'2.1 Kraftwerk allgemein'!$F$15+1)))))/$F83,
SUM(OFFSET('2.5 CAPEX'!BP86,0,-MIN($F83-1,COLUMN(BB83)-1),1,MIN($F83,COLUMN(BB83))))/$F83)))))),
IF(OR(ISNUMBER($D83)=FALSE,$F83=""),"",
IF(AND('2.5 CAPEX'!$L86&lt;&gt;"x",'2.5 CAPEX'!$M86&lt;&gt;"x"),0,
IF($F83=0,0,
IF(BK$4&lt;'2.1 Kraftwerk allgemein'!$F$16,0,
IF(BK$4='2.1 Kraftwerk allgemein'!$F$16,'2.5 CAPEX'!$J86/$F83,
IF(BK$4&lt;'2.1 Kraftwerk allgemein'!$F$16+$F83,
('2.5 CAPEX'!$J86+SUM(OFFSET('2.5 CAPEX'!BP86,0,-MIN(MAX($F83-1-('2.1 Kraftwerk allgemein'!$F$16-'1.1 Allgemein'!$I$22+1),0),COLUMN(BB83)-1-('2.1 Kraftwerk allgemein'!$F$16-'1.1 Allgemein'!$I$22+1)),1,MIN(MAX($F83-('2.1 Kraftwerk allgemein'!$F$16-'1.1 Allgemein'!$I$22+1),1),COLUMN(BB83)-('2.1 Kraftwerk allgemein'!$F$16-'1.1 Allgemein'!$I$22+1)))))/$F83,
SUM(OFFSET('2.5 CAPEX'!BP86,0,-MIN($F83-1,COLUMN(BB83)-1),1,MIN($F83,COLUMN(BB83))))/$F83)))))))</f>
        <v/>
      </c>
      <c r="BL83" s="199" t="str">
        <f ca="1">IF('2.1 Kraftwerk allgemein'!$F$15&lt;'1.1 Allgemein'!$I$22,
IF(OR(ISNUMBER($D83)=FALSE,$F83=""),"",
IF(AND('2.5 CAPEX'!$L86&lt;&gt;"x",'2.5 CAPEX'!$M86&lt;&gt;"x"),0,
IF($F83=0,0,
IF(BL$4&lt;'2.1 Kraftwerk allgemein'!$F$16,0,
IF(BL$4='2.1 Kraftwerk allgemein'!$F$16,'2.5 CAPEX'!$J86/$F83,
IF(BL$4&lt;'2.1 Kraftwerk allgemein'!$F$16+$F83,
('2.5 CAPEX'!$J86+SUM(OFFSET('2.5 CAPEX'!BQ86,0,-MIN(MAX($F83-1-('2.1 Kraftwerk allgemein'!$F$16-'2.1 Kraftwerk allgemein'!$F$15+1),0),COLUMN(BC83)-1-('2.1 Kraftwerk allgemein'!$F$16-'2.1 Kraftwerk allgemein'!$F$15+1)),1,MIN(MAX($F83-('2.1 Kraftwerk allgemein'!$F$16-'2.1 Kraftwerk allgemein'!$F$15+1),1),COLUMN(BC83)-('2.1 Kraftwerk allgemein'!$F$16-'2.1 Kraftwerk allgemein'!$F$15+1)))))/$F83,
SUM(OFFSET('2.5 CAPEX'!BQ86,0,-MIN($F83-1,COLUMN(BC83)-1),1,MIN($F83,COLUMN(BC83))))/$F83)))))),
IF(OR(ISNUMBER($D83)=FALSE,$F83=""),"",
IF(AND('2.5 CAPEX'!$L86&lt;&gt;"x",'2.5 CAPEX'!$M86&lt;&gt;"x"),0,
IF($F83=0,0,
IF(BL$4&lt;'2.1 Kraftwerk allgemein'!$F$16,0,
IF(BL$4='2.1 Kraftwerk allgemein'!$F$16,'2.5 CAPEX'!$J86/$F83,
IF(BL$4&lt;'2.1 Kraftwerk allgemein'!$F$16+$F83,
('2.5 CAPEX'!$J86+SUM(OFFSET('2.5 CAPEX'!BQ86,0,-MIN(MAX($F83-1-('2.1 Kraftwerk allgemein'!$F$16-'1.1 Allgemein'!$I$22+1),0),COLUMN(BC83)-1-('2.1 Kraftwerk allgemein'!$F$16-'1.1 Allgemein'!$I$22+1)),1,MIN(MAX($F83-('2.1 Kraftwerk allgemein'!$F$16-'1.1 Allgemein'!$I$22+1),1),COLUMN(BC83)-('2.1 Kraftwerk allgemein'!$F$16-'1.1 Allgemein'!$I$22+1)))))/$F83,
SUM(OFFSET('2.5 CAPEX'!BQ86,0,-MIN($F83-1,COLUMN(BC83)-1),1,MIN($F83,COLUMN(BC83))))/$F83)))))))</f>
        <v/>
      </c>
      <c r="BM83" s="199" t="str">
        <f ca="1">IF('2.1 Kraftwerk allgemein'!$F$15&lt;'1.1 Allgemein'!$I$22,
IF(OR(ISNUMBER($D83)=FALSE,$F83=""),"",
IF(AND('2.5 CAPEX'!$L86&lt;&gt;"x",'2.5 CAPEX'!$M86&lt;&gt;"x"),0,
IF($F83=0,0,
IF(BM$4&lt;'2.1 Kraftwerk allgemein'!$F$16,0,
IF(BM$4='2.1 Kraftwerk allgemein'!$F$16,'2.5 CAPEX'!$J86/$F83,
IF(BM$4&lt;'2.1 Kraftwerk allgemein'!$F$16+$F83,
('2.5 CAPEX'!$J86+SUM(OFFSET('2.5 CAPEX'!BR86,0,-MIN(MAX($F83-1-('2.1 Kraftwerk allgemein'!$F$16-'2.1 Kraftwerk allgemein'!$F$15+1),0),COLUMN(BD83)-1-('2.1 Kraftwerk allgemein'!$F$16-'2.1 Kraftwerk allgemein'!$F$15+1)),1,MIN(MAX($F83-('2.1 Kraftwerk allgemein'!$F$16-'2.1 Kraftwerk allgemein'!$F$15+1),1),COLUMN(BD83)-('2.1 Kraftwerk allgemein'!$F$16-'2.1 Kraftwerk allgemein'!$F$15+1)))))/$F83,
SUM(OFFSET('2.5 CAPEX'!BR86,0,-MIN($F83-1,COLUMN(BD83)-1),1,MIN($F83,COLUMN(BD83))))/$F83)))))),
IF(OR(ISNUMBER($D83)=FALSE,$F83=""),"",
IF(AND('2.5 CAPEX'!$L86&lt;&gt;"x",'2.5 CAPEX'!$M86&lt;&gt;"x"),0,
IF($F83=0,0,
IF(BM$4&lt;'2.1 Kraftwerk allgemein'!$F$16,0,
IF(BM$4='2.1 Kraftwerk allgemein'!$F$16,'2.5 CAPEX'!$J86/$F83,
IF(BM$4&lt;'2.1 Kraftwerk allgemein'!$F$16+$F83,
('2.5 CAPEX'!$J86+SUM(OFFSET('2.5 CAPEX'!BR86,0,-MIN(MAX($F83-1-('2.1 Kraftwerk allgemein'!$F$16-'1.1 Allgemein'!$I$22+1),0),COLUMN(BD83)-1-('2.1 Kraftwerk allgemein'!$F$16-'1.1 Allgemein'!$I$22+1)),1,MIN(MAX($F83-('2.1 Kraftwerk allgemein'!$F$16-'1.1 Allgemein'!$I$22+1),1),COLUMN(BD83)-('2.1 Kraftwerk allgemein'!$F$16-'1.1 Allgemein'!$I$22+1)))))/$F83,
SUM(OFFSET('2.5 CAPEX'!BR86,0,-MIN($F83-1,COLUMN(BD83)-1),1,MIN($F83,COLUMN(BD83))))/$F83)))))))</f>
        <v/>
      </c>
      <c r="BN83" s="199" t="str">
        <f ca="1">IF('2.1 Kraftwerk allgemein'!$F$15&lt;'1.1 Allgemein'!$I$22,
IF(OR(ISNUMBER($D83)=FALSE,$F83=""),"",
IF(AND('2.5 CAPEX'!$L86&lt;&gt;"x",'2.5 CAPEX'!$M86&lt;&gt;"x"),0,
IF($F83=0,0,
IF(BN$4&lt;'2.1 Kraftwerk allgemein'!$F$16,0,
IF(BN$4='2.1 Kraftwerk allgemein'!$F$16,'2.5 CAPEX'!$J86/$F83,
IF(BN$4&lt;'2.1 Kraftwerk allgemein'!$F$16+$F83,
('2.5 CAPEX'!$J86+SUM(OFFSET('2.5 CAPEX'!BS86,0,-MIN(MAX($F83-1-('2.1 Kraftwerk allgemein'!$F$16-'2.1 Kraftwerk allgemein'!$F$15+1),0),COLUMN(BE83)-1-('2.1 Kraftwerk allgemein'!$F$16-'2.1 Kraftwerk allgemein'!$F$15+1)),1,MIN(MAX($F83-('2.1 Kraftwerk allgemein'!$F$16-'2.1 Kraftwerk allgemein'!$F$15+1),1),COLUMN(BE83)-('2.1 Kraftwerk allgemein'!$F$16-'2.1 Kraftwerk allgemein'!$F$15+1)))))/$F83,
SUM(OFFSET('2.5 CAPEX'!BS86,0,-MIN($F83-1,COLUMN(BE83)-1),1,MIN($F83,COLUMN(BE83))))/$F83)))))),
IF(OR(ISNUMBER($D83)=FALSE,$F83=""),"",
IF(AND('2.5 CAPEX'!$L86&lt;&gt;"x",'2.5 CAPEX'!$M86&lt;&gt;"x"),0,
IF($F83=0,0,
IF(BN$4&lt;'2.1 Kraftwerk allgemein'!$F$16,0,
IF(BN$4='2.1 Kraftwerk allgemein'!$F$16,'2.5 CAPEX'!$J86/$F83,
IF(BN$4&lt;'2.1 Kraftwerk allgemein'!$F$16+$F83,
('2.5 CAPEX'!$J86+SUM(OFFSET('2.5 CAPEX'!BS86,0,-MIN(MAX($F83-1-('2.1 Kraftwerk allgemein'!$F$16-'1.1 Allgemein'!$I$22+1),0),COLUMN(BE83)-1-('2.1 Kraftwerk allgemein'!$F$16-'1.1 Allgemein'!$I$22+1)),1,MIN(MAX($F83-('2.1 Kraftwerk allgemein'!$F$16-'1.1 Allgemein'!$I$22+1),1),COLUMN(BE83)-('2.1 Kraftwerk allgemein'!$F$16-'1.1 Allgemein'!$I$22+1)))))/$F83,
SUM(OFFSET('2.5 CAPEX'!BS86,0,-MIN($F83-1,COLUMN(BE83)-1),1,MIN($F83,COLUMN(BE83))))/$F83)))))))</f>
        <v/>
      </c>
      <c r="BO83" s="199" t="str">
        <f ca="1">IF('2.1 Kraftwerk allgemein'!$F$15&lt;'1.1 Allgemein'!$I$22,
IF(OR(ISNUMBER($D83)=FALSE,$F83=""),"",
IF(AND('2.5 CAPEX'!$L86&lt;&gt;"x",'2.5 CAPEX'!$M86&lt;&gt;"x"),0,
IF($F83=0,0,
IF(BO$4&lt;'2.1 Kraftwerk allgemein'!$F$16,0,
IF(BO$4='2.1 Kraftwerk allgemein'!$F$16,'2.5 CAPEX'!$J86/$F83,
IF(BO$4&lt;'2.1 Kraftwerk allgemein'!$F$16+$F83,
('2.5 CAPEX'!$J86+SUM(OFFSET('2.5 CAPEX'!BT86,0,-MIN(MAX($F83-1-('2.1 Kraftwerk allgemein'!$F$16-'2.1 Kraftwerk allgemein'!$F$15+1),0),COLUMN(BF83)-1-('2.1 Kraftwerk allgemein'!$F$16-'2.1 Kraftwerk allgemein'!$F$15+1)),1,MIN(MAX($F83-('2.1 Kraftwerk allgemein'!$F$16-'2.1 Kraftwerk allgemein'!$F$15+1),1),COLUMN(BF83)-('2.1 Kraftwerk allgemein'!$F$16-'2.1 Kraftwerk allgemein'!$F$15+1)))))/$F83,
SUM(OFFSET('2.5 CAPEX'!BT86,0,-MIN($F83-1,COLUMN(BF83)-1),1,MIN($F83,COLUMN(BF83))))/$F83)))))),
IF(OR(ISNUMBER($D83)=FALSE,$F83=""),"",
IF(AND('2.5 CAPEX'!$L86&lt;&gt;"x",'2.5 CAPEX'!$M86&lt;&gt;"x"),0,
IF($F83=0,0,
IF(BO$4&lt;'2.1 Kraftwerk allgemein'!$F$16,0,
IF(BO$4='2.1 Kraftwerk allgemein'!$F$16,'2.5 CAPEX'!$J86/$F83,
IF(BO$4&lt;'2.1 Kraftwerk allgemein'!$F$16+$F83,
('2.5 CAPEX'!$J86+SUM(OFFSET('2.5 CAPEX'!BT86,0,-MIN(MAX($F83-1-('2.1 Kraftwerk allgemein'!$F$16-'1.1 Allgemein'!$I$22+1),0),COLUMN(BF83)-1-('2.1 Kraftwerk allgemein'!$F$16-'1.1 Allgemein'!$I$22+1)),1,MIN(MAX($F83-('2.1 Kraftwerk allgemein'!$F$16-'1.1 Allgemein'!$I$22+1),1),COLUMN(BF83)-('2.1 Kraftwerk allgemein'!$F$16-'1.1 Allgemein'!$I$22+1)))))/$F83,
SUM(OFFSET('2.5 CAPEX'!BT86,0,-MIN($F83-1,COLUMN(BF83)-1),1,MIN($F83,COLUMN(BF83))))/$F83)))))))</f>
        <v/>
      </c>
      <c r="BP83" s="199" t="str">
        <f ca="1">IF('2.1 Kraftwerk allgemein'!$F$15&lt;'1.1 Allgemein'!$I$22,
IF(OR(ISNUMBER($D83)=FALSE,$F83=""),"",
IF(AND('2.5 CAPEX'!$L86&lt;&gt;"x",'2.5 CAPEX'!$M86&lt;&gt;"x"),0,
IF($F83=0,0,
IF(BP$4&lt;'2.1 Kraftwerk allgemein'!$F$16,0,
IF(BP$4='2.1 Kraftwerk allgemein'!$F$16,'2.5 CAPEX'!$J86/$F83,
IF(BP$4&lt;'2.1 Kraftwerk allgemein'!$F$16+$F83,
('2.5 CAPEX'!$J86+SUM(OFFSET('2.5 CAPEX'!BU86,0,-MIN(MAX($F83-1-('2.1 Kraftwerk allgemein'!$F$16-'2.1 Kraftwerk allgemein'!$F$15+1),0),COLUMN(BG83)-1-('2.1 Kraftwerk allgemein'!$F$16-'2.1 Kraftwerk allgemein'!$F$15+1)),1,MIN(MAX($F83-('2.1 Kraftwerk allgemein'!$F$16-'2.1 Kraftwerk allgemein'!$F$15+1),1),COLUMN(BG83)-('2.1 Kraftwerk allgemein'!$F$16-'2.1 Kraftwerk allgemein'!$F$15+1)))))/$F83,
SUM(OFFSET('2.5 CAPEX'!BU86,0,-MIN($F83-1,COLUMN(BG83)-1),1,MIN($F83,COLUMN(BG83))))/$F83)))))),
IF(OR(ISNUMBER($D83)=FALSE,$F83=""),"",
IF(AND('2.5 CAPEX'!$L86&lt;&gt;"x",'2.5 CAPEX'!$M86&lt;&gt;"x"),0,
IF($F83=0,0,
IF(BP$4&lt;'2.1 Kraftwerk allgemein'!$F$16,0,
IF(BP$4='2.1 Kraftwerk allgemein'!$F$16,'2.5 CAPEX'!$J86/$F83,
IF(BP$4&lt;'2.1 Kraftwerk allgemein'!$F$16+$F83,
('2.5 CAPEX'!$J86+SUM(OFFSET('2.5 CAPEX'!BU86,0,-MIN(MAX($F83-1-('2.1 Kraftwerk allgemein'!$F$16-'1.1 Allgemein'!$I$22+1),0),COLUMN(BG83)-1-('2.1 Kraftwerk allgemein'!$F$16-'1.1 Allgemein'!$I$22+1)),1,MIN(MAX($F83-('2.1 Kraftwerk allgemein'!$F$16-'1.1 Allgemein'!$I$22+1),1),COLUMN(BG83)-('2.1 Kraftwerk allgemein'!$F$16-'1.1 Allgemein'!$I$22+1)))))/$F83,
SUM(OFFSET('2.5 CAPEX'!BU86,0,-MIN($F83-1,COLUMN(BG83)-1),1,MIN($F83,COLUMN(BG83))))/$F83)))))))</f>
        <v/>
      </c>
      <c r="BQ83" s="199" t="str">
        <f ca="1">IF('2.1 Kraftwerk allgemein'!$F$15&lt;'1.1 Allgemein'!$I$22,
IF(OR(ISNUMBER($D83)=FALSE,$F83=""),"",
IF(AND('2.5 CAPEX'!$L86&lt;&gt;"x",'2.5 CAPEX'!$M86&lt;&gt;"x"),0,
IF($F83=0,0,
IF(BQ$4&lt;'2.1 Kraftwerk allgemein'!$F$16,0,
IF(BQ$4='2.1 Kraftwerk allgemein'!$F$16,'2.5 CAPEX'!$J86/$F83,
IF(BQ$4&lt;'2.1 Kraftwerk allgemein'!$F$16+$F83,
('2.5 CAPEX'!$J86+SUM(OFFSET('2.5 CAPEX'!BV86,0,-MIN(MAX($F83-1-('2.1 Kraftwerk allgemein'!$F$16-'2.1 Kraftwerk allgemein'!$F$15+1),0),COLUMN(BH83)-1-('2.1 Kraftwerk allgemein'!$F$16-'2.1 Kraftwerk allgemein'!$F$15+1)),1,MIN(MAX($F83-('2.1 Kraftwerk allgemein'!$F$16-'2.1 Kraftwerk allgemein'!$F$15+1),1),COLUMN(BH83)-('2.1 Kraftwerk allgemein'!$F$16-'2.1 Kraftwerk allgemein'!$F$15+1)))))/$F83,
SUM(OFFSET('2.5 CAPEX'!BV86,0,-MIN($F83-1,COLUMN(BH83)-1),1,MIN($F83,COLUMN(BH83))))/$F83)))))),
IF(OR(ISNUMBER($D83)=FALSE,$F83=""),"",
IF(AND('2.5 CAPEX'!$L86&lt;&gt;"x",'2.5 CAPEX'!$M86&lt;&gt;"x"),0,
IF($F83=0,0,
IF(BQ$4&lt;'2.1 Kraftwerk allgemein'!$F$16,0,
IF(BQ$4='2.1 Kraftwerk allgemein'!$F$16,'2.5 CAPEX'!$J86/$F83,
IF(BQ$4&lt;'2.1 Kraftwerk allgemein'!$F$16+$F83,
('2.5 CAPEX'!$J86+SUM(OFFSET('2.5 CAPEX'!BV86,0,-MIN(MAX($F83-1-('2.1 Kraftwerk allgemein'!$F$16-'1.1 Allgemein'!$I$22+1),0),COLUMN(BH83)-1-('2.1 Kraftwerk allgemein'!$F$16-'1.1 Allgemein'!$I$22+1)),1,MIN(MAX($F83-('2.1 Kraftwerk allgemein'!$F$16-'1.1 Allgemein'!$I$22+1),1),COLUMN(BH83)-('2.1 Kraftwerk allgemein'!$F$16-'1.1 Allgemein'!$I$22+1)))))/$F83,
SUM(OFFSET('2.5 CAPEX'!BV86,0,-MIN($F83-1,COLUMN(BH83)-1),1,MIN($F83,COLUMN(BH83))))/$F83)))))))</f>
        <v/>
      </c>
      <c r="BR83" s="199" t="str">
        <f ca="1">IF('2.1 Kraftwerk allgemein'!$F$15&lt;'1.1 Allgemein'!$I$22,
IF(OR(ISNUMBER($D83)=FALSE,$F83=""),"",
IF(AND('2.5 CAPEX'!$L86&lt;&gt;"x",'2.5 CAPEX'!$M86&lt;&gt;"x"),0,
IF($F83=0,0,
IF(BR$4&lt;'2.1 Kraftwerk allgemein'!$F$16,0,
IF(BR$4='2.1 Kraftwerk allgemein'!$F$16,'2.5 CAPEX'!$J86/$F83,
IF(BR$4&lt;'2.1 Kraftwerk allgemein'!$F$16+$F83,
('2.5 CAPEX'!$J86+SUM(OFFSET('2.5 CAPEX'!BW86,0,-MIN(MAX($F83-1-('2.1 Kraftwerk allgemein'!$F$16-'2.1 Kraftwerk allgemein'!$F$15+1),0),COLUMN(BI83)-1-('2.1 Kraftwerk allgemein'!$F$16-'2.1 Kraftwerk allgemein'!$F$15+1)),1,MIN(MAX($F83-('2.1 Kraftwerk allgemein'!$F$16-'2.1 Kraftwerk allgemein'!$F$15+1),1),COLUMN(BI83)-('2.1 Kraftwerk allgemein'!$F$16-'2.1 Kraftwerk allgemein'!$F$15+1)))))/$F83,
SUM(OFFSET('2.5 CAPEX'!BW86,0,-MIN($F83-1,COLUMN(BI83)-1),1,MIN($F83,COLUMN(BI83))))/$F83)))))),
IF(OR(ISNUMBER($D83)=FALSE,$F83=""),"",
IF(AND('2.5 CAPEX'!$L86&lt;&gt;"x",'2.5 CAPEX'!$M86&lt;&gt;"x"),0,
IF($F83=0,0,
IF(BR$4&lt;'2.1 Kraftwerk allgemein'!$F$16,0,
IF(BR$4='2.1 Kraftwerk allgemein'!$F$16,'2.5 CAPEX'!$J86/$F83,
IF(BR$4&lt;'2.1 Kraftwerk allgemein'!$F$16+$F83,
('2.5 CAPEX'!$J86+SUM(OFFSET('2.5 CAPEX'!BW86,0,-MIN(MAX($F83-1-('2.1 Kraftwerk allgemein'!$F$16-'1.1 Allgemein'!$I$22+1),0),COLUMN(BI83)-1-('2.1 Kraftwerk allgemein'!$F$16-'1.1 Allgemein'!$I$22+1)),1,MIN(MAX($F83-('2.1 Kraftwerk allgemein'!$F$16-'1.1 Allgemein'!$I$22+1),1),COLUMN(BI83)-('2.1 Kraftwerk allgemein'!$F$16-'1.1 Allgemein'!$I$22+1)))))/$F83,
SUM(OFFSET('2.5 CAPEX'!BW86,0,-MIN($F83-1,COLUMN(BI83)-1),1,MIN($F83,COLUMN(BI83))))/$F83)))))))</f>
        <v/>
      </c>
      <c r="BS83" s="199" t="str">
        <f ca="1">IF('2.1 Kraftwerk allgemein'!$F$15&lt;'1.1 Allgemein'!$I$22,
IF(OR(ISNUMBER($D83)=FALSE,$F83=""),"",
IF(AND('2.5 CAPEX'!$L86&lt;&gt;"x",'2.5 CAPEX'!$M86&lt;&gt;"x"),0,
IF($F83=0,0,
IF(BS$4&lt;'2.1 Kraftwerk allgemein'!$F$16,0,
IF(BS$4='2.1 Kraftwerk allgemein'!$F$16,'2.5 CAPEX'!$J86/$F83,
IF(BS$4&lt;'2.1 Kraftwerk allgemein'!$F$16+$F83,
('2.5 CAPEX'!$J86+SUM(OFFSET('2.5 CAPEX'!BX86,0,-MIN(MAX($F83-1-('2.1 Kraftwerk allgemein'!$F$16-'2.1 Kraftwerk allgemein'!$F$15+1),0),COLUMN(BJ83)-1-('2.1 Kraftwerk allgemein'!$F$16-'2.1 Kraftwerk allgemein'!$F$15+1)),1,MIN(MAX($F83-('2.1 Kraftwerk allgemein'!$F$16-'2.1 Kraftwerk allgemein'!$F$15+1),1),COLUMN(BJ83)-('2.1 Kraftwerk allgemein'!$F$16-'2.1 Kraftwerk allgemein'!$F$15+1)))))/$F83,
SUM(OFFSET('2.5 CAPEX'!BX86,0,-MIN($F83-1,COLUMN(BJ83)-1),1,MIN($F83,COLUMN(BJ83))))/$F83)))))),
IF(OR(ISNUMBER($D83)=FALSE,$F83=""),"",
IF(AND('2.5 CAPEX'!$L86&lt;&gt;"x",'2.5 CAPEX'!$M86&lt;&gt;"x"),0,
IF($F83=0,0,
IF(BS$4&lt;'2.1 Kraftwerk allgemein'!$F$16,0,
IF(BS$4='2.1 Kraftwerk allgemein'!$F$16,'2.5 CAPEX'!$J86/$F83,
IF(BS$4&lt;'2.1 Kraftwerk allgemein'!$F$16+$F83,
('2.5 CAPEX'!$J86+SUM(OFFSET('2.5 CAPEX'!BX86,0,-MIN(MAX($F83-1-('2.1 Kraftwerk allgemein'!$F$16-'1.1 Allgemein'!$I$22+1),0),COLUMN(BJ83)-1-('2.1 Kraftwerk allgemein'!$F$16-'1.1 Allgemein'!$I$22+1)),1,MIN(MAX($F83-('2.1 Kraftwerk allgemein'!$F$16-'1.1 Allgemein'!$I$22+1),1),COLUMN(BJ83)-('2.1 Kraftwerk allgemein'!$F$16-'1.1 Allgemein'!$I$22+1)))))/$F83,
SUM(OFFSET('2.5 CAPEX'!BX86,0,-MIN($F83-1,COLUMN(BJ83)-1),1,MIN($F83,COLUMN(BJ83))))/$F83)))))))</f>
        <v/>
      </c>
      <c r="BT83" s="199" t="str">
        <f ca="1">IF('2.1 Kraftwerk allgemein'!$F$15&lt;'1.1 Allgemein'!$I$22,
IF(OR(ISNUMBER($D83)=FALSE,$F83=""),"",
IF(AND('2.5 CAPEX'!$L86&lt;&gt;"x",'2.5 CAPEX'!$M86&lt;&gt;"x"),0,
IF($F83=0,0,
IF(BT$4&lt;'2.1 Kraftwerk allgemein'!$F$16,0,
IF(BT$4='2.1 Kraftwerk allgemein'!$F$16,'2.5 CAPEX'!$J86/$F83,
IF(BT$4&lt;'2.1 Kraftwerk allgemein'!$F$16+$F83,
('2.5 CAPEX'!$J86+SUM(OFFSET('2.5 CAPEX'!BY86,0,-MIN(MAX($F83-1-('2.1 Kraftwerk allgemein'!$F$16-'2.1 Kraftwerk allgemein'!$F$15+1),0),COLUMN(BK83)-1-('2.1 Kraftwerk allgemein'!$F$16-'2.1 Kraftwerk allgemein'!$F$15+1)),1,MIN(MAX($F83-('2.1 Kraftwerk allgemein'!$F$16-'2.1 Kraftwerk allgemein'!$F$15+1),1),COLUMN(BK83)-('2.1 Kraftwerk allgemein'!$F$16-'2.1 Kraftwerk allgemein'!$F$15+1)))))/$F83,
SUM(OFFSET('2.5 CAPEX'!BY86,0,-MIN($F83-1,COLUMN(BK83)-1),1,MIN($F83,COLUMN(BK83))))/$F83)))))),
IF(OR(ISNUMBER($D83)=FALSE,$F83=""),"",
IF(AND('2.5 CAPEX'!$L86&lt;&gt;"x",'2.5 CAPEX'!$M86&lt;&gt;"x"),0,
IF($F83=0,0,
IF(BT$4&lt;'2.1 Kraftwerk allgemein'!$F$16,0,
IF(BT$4='2.1 Kraftwerk allgemein'!$F$16,'2.5 CAPEX'!$J86/$F83,
IF(BT$4&lt;'2.1 Kraftwerk allgemein'!$F$16+$F83,
('2.5 CAPEX'!$J86+SUM(OFFSET('2.5 CAPEX'!BY86,0,-MIN(MAX($F83-1-('2.1 Kraftwerk allgemein'!$F$16-'1.1 Allgemein'!$I$22+1),0),COLUMN(BK83)-1-('2.1 Kraftwerk allgemein'!$F$16-'1.1 Allgemein'!$I$22+1)),1,MIN(MAX($F83-('2.1 Kraftwerk allgemein'!$F$16-'1.1 Allgemein'!$I$22+1),1),COLUMN(BK83)-('2.1 Kraftwerk allgemein'!$F$16-'1.1 Allgemein'!$I$22+1)))))/$F83,
SUM(OFFSET('2.5 CAPEX'!BY86,0,-MIN($F83-1,COLUMN(BK83)-1),1,MIN($F83,COLUMN(BK83))))/$F83)))))))</f>
        <v/>
      </c>
      <c r="BU83" s="199" t="str">
        <f ca="1">IF('2.1 Kraftwerk allgemein'!$F$15&lt;'1.1 Allgemein'!$I$22,
IF(OR(ISNUMBER($D83)=FALSE,$F83=""),"",
IF(AND('2.5 CAPEX'!$L86&lt;&gt;"x",'2.5 CAPEX'!$M86&lt;&gt;"x"),0,
IF($F83=0,0,
IF(BU$4&lt;'2.1 Kraftwerk allgemein'!$F$16,0,
IF(BU$4='2.1 Kraftwerk allgemein'!$F$16,'2.5 CAPEX'!$J86/$F83,
IF(BU$4&lt;'2.1 Kraftwerk allgemein'!$F$16+$F83,
('2.5 CAPEX'!$J86+SUM(OFFSET('2.5 CAPEX'!BZ86,0,-MIN(MAX($F83-1-('2.1 Kraftwerk allgemein'!$F$16-'2.1 Kraftwerk allgemein'!$F$15+1),0),COLUMN(BL83)-1-('2.1 Kraftwerk allgemein'!$F$16-'2.1 Kraftwerk allgemein'!$F$15+1)),1,MIN(MAX($F83-('2.1 Kraftwerk allgemein'!$F$16-'2.1 Kraftwerk allgemein'!$F$15+1),1),COLUMN(BL83)-('2.1 Kraftwerk allgemein'!$F$16-'2.1 Kraftwerk allgemein'!$F$15+1)))))/$F83,
SUM(OFFSET('2.5 CAPEX'!BZ86,0,-MIN($F83-1,COLUMN(BL83)-1),1,MIN($F83,COLUMN(BL83))))/$F83)))))),
IF(OR(ISNUMBER($D83)=FALSE,$F83=""),"",
IF(AND('2.5 CAPEX'!$L86&lt;&gt;"x",'2.5 CAPEX'!$M86&lt;&gt;"x"),0,
IF($F83=0,0,
IF(BU$4&lt;'2.1 Kraftwerk allgemein'!$F$16,0,
IF(BU$4='2.1 Kraftwerk allgemein'!$F$16,'2.5 CAPEX'!$J86/$F83,
IF(BU$4&lt;'2.1 Kraftwerk allgemein'!$F$16+$F83,
('2.5 CAPEX'!$J86+SUM(OFFSET('2.5 CAPEX'!BZ86,0,-MIN(MAX($F83-1-('2.1 Kraftwerk allgemein'!$F$16-'1.1 Allgemein'!$I$22+1),0),COLUMN(BL83)-1-('2.1 Kraftwerk allgemein'!$F$16-'1.1 Allgemein'!$I$22+1)),1,MIN(MAX($F83-('2.1 Kraftwerk allgemein'!$F$16-'1.1 Allgemein'!$I$22+1),1),COLUMN(BL83)-('2.1 Kraftwerk allgemein'!$F$16-'1.1 Allgemein'!$I$22+1)))))/$F83,
SUM(OFFSET('2.5 CAPEX'!BZ86,0,-MIN($F83-1,COLUMN(BL83)-1),1,MIN($F83,COLUMN(BL83))))/$F83)))))))</f>
        <v/>
      </c>
      <c r="BV83" s="199" t="str">
        <f ca="1">IF('2.1 Kraftwerk allgemein'!$F$15&lt;'1.1 Allgemein'!$I$22,
IF(OR(ISNUMBER($D83)=FALSE,$F83=""),"",
IF(AND('2.5 CAPEX'!$L86&lt;&gt;"x",'2.5 CAPEX'!$M86&lt;&gt;"x"),0,
IF($F83=0,0,
IF(BV$4&lt;'2.1 Kraftwerk allgemein'!$F$16,0,
IF(BV$4='2.1 Kraftwerk allgemein'!$F$16,'2.5 CAPEX'!$J86/$F83,
IF(BV$4&lt;'2.1 Kraftwerk allgemein'!$F$16+$F83,
('2.5 CAPEX'!$J86+SUM(OFFSET('2.5 CAPEX'!CA86,0,-MIN(MAX($F83-1-('2.1 Kraftwerk allgemein'!$F$16-'2.1 Kraftwerk allgemein'!$F$15+1),0),COLUMN(BM83)-1-('2.1 Kraftwerk allgemein'!$F$16-'2.1 Kraftwerk allgemein'!$F$15+1)),1,MIN(MAX($F83-('2.1 Kraftwerk allgemein'!$F$16-'2.1 Kraftwerk allgemein'!$F$15+1),1),COLUMN(BM83)-('2.1 Kraftwerk allgemein'!$F$16-'2.1 Kraftwerk allgemein'!$F$15+1)))))/$F83,
SUM(OFFSET('2.5 CAPEX'!CA86,0,-MIN($F83-1,COLUMN(BM83)-1),1,MIN($F83,COLUMN(BM83))))/$F83)))))),
IF(OR(ISNUMBER($D83)=FALSE,$F83=""),"",
IF(AND('2.5 CAPEX'!$L86&lt;&gt;"x",'2.5 CAPEX'!$M86&lt;&gt;"x"),0,
IF($F83=0,0,
IF(BV$4&lt;'2.1 Kraftwerk allgemein'!$F$16,0,
IF(BV$4='2.1 Kraftwerk allgemein'!$F$16,'2.5 CAPEX'!$J86/$F83,
IF(BV$4&lt;'2.1 Kraftwerk allgemein'!$F$16+$F83,
('2.5 CAPEX'!$J86+SUM(OFFSET('2.5 CAPEX'!CA86,0,-MIN(MAX($F83-1-('2.1 Kraftwerk allgemein'!$F$16-'1.1 Allgemein'!$I$22+1),0),COLUMN(BM83)-1-('2.1 Kraftwerk allgemein'!$F$16-'1.1 Allgemein'!$I$22+1)),1,MIN(MAX($F83-('2.1 Kraftwerk allgemein'!$F$16-'1.1 Allgemein'!$I$22+1),1),COLUMN(BM83)-('2.1 Kraftwerk allgemein'!$F$16-'1.1 Allgemein'!$I$22+1)))))/$F83,
SUM(OFFSET('2.5 CAPEX'!CA86,0,-MIN($F83-1,COLUMN(BM83)-1),1,MIN($F83,COLUMN(BM83))))/$F83)))))))</f>
        <v/>
      </c>
      <c r="BW83" s="199" t="str">
        <f ca="1">IF('2.1 Kraftwerk allgemein'!$F$15&lt;'1.1 Allgemein'!$I$22,
IF(OR(ISNUMBER($D83)=FALSE,$F83=""),"",
IF(AND('2.5 CAPEX'!$L86&lt;&gt;"x",'2.5 CAPEX'!$M86&lt;&gt;"x"),0,
IF($F83=0,0,
IF(BW$4&lt;'2.1 Kraftwerk allgemein'!$F$16,0,
IF(BW$4='2.1 Kraftwerk allgemein'!$F$16,'2.5 CAPEX'!$J86/$F83,
IF(BW$4&lt;'2.1 Kraftwerk allgemein'!$F$16+$F83,
('2.5 CAPEX'!$J86+SUM(OFFSET('2.5 CAPEX'!CB86,0,-MIN(MAX($F83-1-('2.1 Kraftwerk allgemein'!$F$16-'2.1 Kraftwerk allgemein'!$F$15+1),0),COLUMN(BN83)-1-('2.1 Kraftwerk allgemein'!$F$16-'2.1 Kraftwerk allgemein'!$F$15+1)),1,MIN(MAX($F83-('2.1 Kraftwerk allgemein'!$F$16-'2.1 Kraftwerk allgemein'!$F$15+1),1),COLUMN(BN83)-('2.1 Kraftwerk allgemein'!$F$16-'2.1 Kraftwerk allgemein'!$F$15+1)))))/$F83,
SUM(OFFSET('2.5 CAPEX'!CB86,0,-MIN($F83-1,COLUMN(BN83)-1),1,MIN($F83,COLUMN(BN83))))/$F83)))))),
IF(OR(ISNUMBER($D83)=FALSE,$F83=""),"",
IF(AND('2.5 CAPEX'!$L86&lt;&gt;"x",'2.5 CAPEX'!$M86&lt;&gt;"x"),0,
IF($F83=0,0,
IF(BW$4&lt;'2.1 Kraftwerk allgemein'!$F$16,0,
IF(BW$4='2.1 Kraftwerk allgemein'!$F$16,'2.5 CAPEX'!$J86/$F83,
IF(BW$4&lt;'2.1 Kraftwerk allgemein'!$F$16+$F83,
('2.5 CAPEX'!$J86+SUM(OFFSET('2.5 CAPEX'!CB86,0,-MIN(MAX($F83-1-('2.1 Kraftwerk allgemein'!$F$16-'1.1 Allgemein'!$I$22+1),0),COLUMN(BN83)-1-('2.1 Kraftwerk allgemein'!$F$16-'1.1 Allgemein'!$I$22+1)),1,MIN(MAX($F83-('2.1 Kraftwerk allgemein'!$F$16-'1.1 Allgemein'!$I$22+1),1),COLUMN(BN83)-('2.1 Kraftwerk allgemein'!$F$16-'1.1 Allgemein'!$I$22+1)))))/$F83,
SUM(OFFSET('2.5 CAPEX'!CB86,0,-MIN($F83-1,COLUMN(BN83)-1),1,MIN($F83,COLUMN(BN83))))/$F83)))))))</f>
        <v/>
      </c>
      <c r="BX83" s="199" t="str">
        <f ca="1">IF('2.1 Kraftwerk allgemein'!$F$15&lt;'1.1 Allgemein'!$I$22,
IF(OR(ISNUMBER($D83)=FALSE,$F83=""),"",
IF(AND('2.5 CAPEX'!$L86&lt;&gt;"x",'2.5 CAPEX'!$M86&lt;&gt;"x"),0,
IF($F83=0,0,
IF(BX$4&lt;'2.1 Kraftwerk allgemein'!$F$16,0,
IF(BX$4='2.1 Kraftwerk allgemein'!$F$16,'2.5 CAPEX'!$J86/$F83,
IF(BX$4&lt;'2.1 Kraftwerk allgemein'!$F$16+$F83,
('2.5 CAPEX'!$J86+SUM(OFFSET('2.5 CAPEX'!CC86,0,-MIN(MAX($F83-1-('2.1 Kraftwerk allgemein'!$F$16-'2.1 Kraftwerk allgemein'!$F$15+1),0),COLUMN(BO83)-1-('2.1 Kraftwerk allgemein'!$F$16-'2.1 Kraftwerk allgemein'!$F$15+1)),1,MIN(MAX($F83-('2.1 Kraftwerk allgemein'!$F$16-'2.1 Kraftwerk allgemein'!$F$15+1),1),COLUMN(BO83)-('2.1 Kraftwerk allgemein'!$F$16-'2.1 Kraftwerk allgemein'!$F$15+1)))))/$F83,
SUM(OFFSET('2.5 CAPEX'!CC86,0,-MIN($F83-1,COLUMN(BO83)-1),1,MIN($F83,COLUMN(BO83))))/$F83)))))),
IF(OR(ISNUMBER($D83)=FALSE,$F83=""),"",
IF(AND('2.5 CAPEX'!$L86&lt;&gt;"x",'2.5 CAPEX'!$M86&lt;&gt;"x"),0,
IF($F83=0,0,
IF(BX$4&lt;'2.1 Kraftwerk allgemein'!$F$16,0,
IF(BX$4='2.1 Kraftwerk allgemein'!$F$16,'2.5 CAPEX'!$J86/$F83,
IF(BX$4&lt;'2.1 Kraftwerk allgemein'!$F$16+$F83,
('2.5 CAPEX'!$J86+SUM(OFFSET('2.5 CAPEX'!CC86,0,-MIN(MAX($F83-1-('2.1 Kraftwerk allgemein'!$F$16-'1.1 Allgemein'!$I$22+1),0),COLUMN(BO83)-1-('2.1 Kraftwerk allgemein'!$F$16-'1.1 Allgemein'!$I$22+1)),1,MIN(MAX($F83-('2.1 Kraftwerk allgemein'!$F$16-'1.1 Allgemein'!$I$22+1),1),COLUMN(BO83)-('2.1 Kraftwerk allgemein'!$F$16-'1.1 Allgemein'!$I$22+1)))))/$F83,
SUM(OFFSET('2.5 CAPEX'!CC86,0,-MIN($F83-1,COLUMN(BO83)-1),1,MIN($F83,COLUMN(BO83))))/$F83)))))))</f>
        <v/>
      </c>
      <c r="BY83" s="199" t="str">
        <f ca="1">IF('2.1 Kraftwerk allgemein'!$F$15&lt;'1.1 Allgemein'!$I$22,
IF(OR(ISNUMBER($D83)=FALSE,$F83=""),"",
IF(AND('2.5 CAPEX'!$L86&lt;&gt;"x",'2.5 CAPEX'!$M86&lt;&gt;"x"),0,
IF($F83=0,0,
IF(BY$4&lt;'2.1 Kraftwerk allgemein'!$F$16,0,
IF(BY$4='2.1 Kraftwerk allgemein'!$F$16,'2.5 CAPEX'!$J86/$F83,
IF(BY$4&lt;'2.1 Kraftwerk allgemein'!$F$16+$F83,
('2.5 CAPEX'!$J86+SUM(OFFSET('2.5 CAPEX'!CD86,0,-MIN(MAX($F83-1-('2.1 Kraftwerk allgemein'!$F$16-'2.1 Kraftwerk allgemein'!$F$15+1),0),COLUMN(BP83)-1-('2.1 Kraftwerk allgemein'!$F$16-'2.1 Kraftwerk allgemein'!$F$15+1)),1,MIN(MAX($F83-('2.1 Kraftwerk allgemein'!$F$16-'2.1 Kraftwerk allgemein'!$F$15+1),1),COLUMN(BP83)-('2.1 Kraftwerk allgemein'!$F$16-'2.1 Kraftwerk allgemein'!$F$15+1)))))/$F83,
SUM(OFFSET('2.5 CAPEX'!CD86,0,-MIN($F83-1,COLUMN(BP83)-1),1,MIN($F83,COLUMN(BP83))))/$F83)))))),
IF(OR(ISNUMBER($D83)=FALSE,$F83=""),"",
IF(AND('2.5 CAPEX'!$L86&lt;&gt;"x",'2.5 CAPEX'!$M86&lt;&gt;"x"),0,
IF($F83=0,0,
IF(BY$4&lt;'2.1 Kraftwerk allgemein'!$F$16,0,
IF(BY$4='2.1 Kraftwerk allgemein'!$F$16,'2.5 CAPEX'!$J86/$F83,
IF(BY$4&lt;'2.1 Kraftwerk allgemein'!$F$16+$F83,
('2.5 CAPEX'!$J86+SUM(OFFSET('2.5 CAPEX'!CD86,0,-MIN(MAX($F83-1-('2.1 Kraftwerk allgemein'!$F$16-'1.1 Allgemein'!$I$22+1),0),COLUMN(BP83)-1-('2.1 Kraftwerk allgemein'!$F$16-'1.1 Allgemein'!$I$22+1)),1,MIN(MAX($F83-('2.1 Kraftwerk allgemein'!$F$16-'1.1 Allgemein'!$I$22+1),1),COLUMN(BP83)-('2.1 Kraftwerk allgemein'!$F$16-'1.1 Allgemein'!$I$22+1)))))/$F83,
SUM(OFFSET('2.5 CAPEX'!CD86,0,-MIN($F83-1,COLUMN(BP83)-1),1,MIN($F83,COLUMN(BP83))))/$F83)))))))</f>
        <v/>
      </c>
      <c r="BZ83" s="199" t="str">
        <f ca="1">IF('2.1 Kraftwerk allgemein'!$F$15&lt;'1.1 Allgemein'!$I$22,
IF(OR(ISNUMBER($D83)=FALSE,$F83=""),"",
IF(AND('2.5 CAPEX'!$L86&lt;&gt;"x",'2.5 CAPEX'!$M86&lt;&gt;"x"),0,
IF($F83=0,0,
IF(BZ$4&lt;'2.1 Kraftwerk allgemein'!$F$16,0,
IF(BZ$4='2.1 Kraftwerk allgemein'!$F$16,'2.5 CAPEX'!$J86/$F83,
IF(BZ$4&lt;'2.1 Kraftwerk allgemein'!$F$16+$F83,
('2.5 CAPEX'!$J86+SUM(OFFSET('2.5 CAPEX'!CE86,0,-MIN(MAX($F83-1-('2.1 Kraftwerk allgemein'!$F$16-'2.1 Kraftwerk allgemein'!$F$15+1),0),COLUMN(BQ83)-1-('2.1 Kraftwerk allgemein'!$F$16-'2.1 Kraftwerk allgemein'!$F$15+1)),1,MIN(MAX($F83-('2.1 Kraftwerk allgemein'!$F$16-'2.1 Kraftwerk allgemein'!$F$15+1),1),COLUMN(BQ83)-('2.1 Kraftwerk allgemein'!$F$16-'2.1 Kraftwerk allgemein'!$F$15+1)))))/$F83,
SUM(OFFSET('2.5 CAPEX'!CE86,0,-MIN($F83-1,COLUMN(BQ83)-1),1,MIN($F83,COLUMN(BQ83))))/$F83)))))),
IF(OR(ISNUMBER($D83)=FALSE,$F83=""),"",
IF(AND('2.5 CAPEX'!$L86&lt;&gt;"x",'2.5 CAPEX'!$M86&lt;&gt;"x"),0,
IF($F83=0,0,
IF(BZ$4&lt;'2.1 Kraftwerk allgemein'!$F$16,0,
IF(BZ$4='2.1 Kraftwerk allgemein'!$F$16,'2.5 CAPEX'!$J86/$F83,
IF(BZ$4&lt;'2.1 Kraftwerk allgemein'!$F$16+$F83,
('2.5 CAPEX'!$J86+SUM(OFFSET('2.5 CAPEX'!CE86,0,-MIN(MAX($F83-1-('2.1 Kraftwerk allgemein'!$F$16-'1.1 Allgemein'!$I$22+1),0),COLUMN(BQ83)-1-('2.1 Kraftwerk allgemein'!$F$16-'1.1 Allgemein'!$I$22+1)),1,MIN(MAX($F83-('2.1 Kraftwerk allgemein'!$F$16-'1.1 Allgemein'!$I$22+1),1),COLUMN(BQ83)-('2.1 Kraftwerk allgemein'!$F$16-'1.1 Allgemein'!$I$22+1)))))/$F83,
SUM(OFFSET('2.5 CAPEX'!CE86,0,-MIN($F83-1,COLUMN(BQ83)-1),1,MIN($F83,COLUMN(BQ83))))/$F83)))))))</f>
        <v/>
      </c>
      <c r="CA83" s="199" t="str">
        <f ca="1">IF('2.1 Kraftwerk allgemein'!$F$15&lt;'1.1 Allgemein'!$I$22,
IF(OR(ISNUMBER($D83)=FALSE,$F83=""),"",
IF(AND('2.5 CAPEX'!$L86&lt;&gt;"x",'2.5 CAPEX'!$M86&lt;&gt;"x"),0,
IF($F83=0,0,
IF(CA$4&lt;'2.1 Kraftwerk allgemein'!$F$16,0,
IF(CA$4='2.1 Kraftwerk allgemein'!$F$16,'2.5 CAPEX'!$J86/$F83,
IF(CA$4&lt;'2.1 Kraftwerk allgemein'!$F$16+$F83,
('2.5 CAPEX'!$J86+SUM(OFFSET('2.5 CAPEX'!CF86,0,-MIN(MAX($F83-1-('2.1 Kraftwerk allgemein'!$F$16-'2.1 Kraftwerk allgemein'!$F$15+1),0),COLUMN(BR83)-1-('2.1 Kraftwerk allgemein'!$F$16-'2.1 Kraftwerk allgemein'!$F$15+1)),1,MIN(MAX($F83-('2.1 Kraftwerk allgemein'!$F$16-'2.1 Kraftwerk allgemein'!$F$15+1),1),COLUMN(BR83)-('2.1 Kraftwerk allgemein'!$F$16-'2.1 Kraftwerk allgemein'!$F$15+1)))))/$F83,
SUM(OFFSET('2.5 CAPEX'!CF86,0,-MIN($F83-1,COLUMN(BR83)-1),1,MIN($F83,COLUMN(BR83))))/$F83)))))),
IF(OR(ISNUMBER($D83)=FALSE,$F83=""),"",
IF(AND('2.5 CAPEX'!$L86&lt;&gt;"x",'2.5 CAPEX'!$M86&lt;&gt;"x"),0,
IF($F83=0,0,
IF(CA$4&lt;'2.1 Kraftwerk allgemein'!$F$16,0,
IF(CA$4='2.1 Kraftwerk allgemein'!$F$16,'2.5 CAPEX'!$J86/$F83,
IF(CA$4&lt;'2.1 Kraftwerk allgemein'!$F$16+$F83,
('2.5 CAPEX'!$J86+SUM(OFFSET('2.5 CAPEX'!CF86,0,-MIN(MAX($F83-1-('2.1 Kraftwerk allgemein'!$F$16-'1.1 Allgemein'!$I$22+1),0),COLUMN(BR83)-1-('2.1 Kraftwerk allgemein'!$F$16-'1.1 Allgemein'!$I$22+1)),1,MIN(MAX($F83-('2.1 Kraftwerk allgemein'!$F$16-'1.1 Allgemein'!$I$22+1),1),COLUMN(BR83)-('2.1 Kraftwerk allgemein'!$F$16-'1.1 Allgemein'!$I$22+1)))))/$F83,
SUM(OFFSET('2.5 CAPEX'!CF86,0,-MIN($F83-1,COLUMN(BR83)-1),1,MIN($F83,COLUMN(BR83))))/$F83)))))))</f>
        <v/>
      </c>
      <c r="CB83" s="199" t="str">
        <f ca="1">IF('2.1 Kraftwerk allgemein'!$F$15&lt;'1.1 Allgemein'!$I$22,
IF(OR(ISNUMBER($D83)=FALSE,$F83=""),"",
IF(AND('2.5 CAPEX'!$L86&lt;&gt;"x",'2.5 CAPEX'!$M86&lt;&gt;"x"),0,
IF($F83=0,0,
IF(CB$4&lt;'2.1 Kraftwerk allgemein'!$F$16,0,
IF(CB$4='2.1 Kraftwerk allgemein'!$F$16,'2.5 CAPEX'!$J86/$F83,
IF(CB$4&lt;'2.1 Kraftwerk allgemein'!$F$16+$F83,
('2.5 CAPEX'!$J86+SUM(OFFSET('2.5 CAPEX'!CG86,0,-MIN(MAX($F83-1-('2.1 Kraftwerk allgemein'!$F$16-'2.1 Kraftwerk allgemein'!$F$15+1),0),COLUMN(BS83)-1-('2.1 Kraftwerk allgemein'!$F$16-'2.1 Kraftwerk allgemein'!$F$15+1)),1,MIN(MAX($F83-('2.1 Kraftwerk allgemein'!$F$16-'2.1 Kraftwerk allgemein'!$F$15+1),1),COLUMN(BS83)-('2.1 Kraftwerk allgemein'!$F$16-'2.1 Kraftwerk allgemein'!$F$15+1)))))/$F83,
SUM(OFFSET('2.5 CAPEX'!CG86,0,-MIN($F83-1,COLUMN(BS83)-1),1,MIN($F83,COLUMN(BS83))))/$F83)))))),
IF(OR(ISNUMBER($D83)=FALSE,$F83=""),"",
IF(AND('2.5 CAPEX'!$L86&lt;&gt;"x",'2.5 CAPEX'!$M86&lt;&gt;"x"),0,
IF($F83=0,0,
IF(CB$4&lt;'2.1 Kraftwerk allgemein'!$F$16,0,
IF(CB$4='2.1 Kraftwerk allgemein'!$F$16,'2.5 CAPEX'!$J86/$F83,
IF(CB$4&lt;'2.1 Kraftwerk allgemein'!$F$16+$F83,
('2.5 CAPEX'!$J86+SUM(OFFSET('2.5 CAPEX'!CG86,0,-MIN(MAX($F83-1-('2.1 Kraftwerk allgemein'!$F$16-'1.1 Allgemein'!$I$22+1),0),COLUMN(BS83)-1-('2.1 Kraftwerk allgemein'!$F$16-'1.1 Allgemein'!$I$22+1)),1,MIN(MAX($F83-('2.1 Kraftwerk allgemein'!$F$16-'1.1 Allgemein'!$I$22+1),1),COLUMN(BS83)-('2.1 Kraftwerk allgemein'!$F$16-'1.1 Allgemein'!$I$22+1)))))/$F83,
SUM(OFFSET('2.5 CAPEX'!CG86,0,-MIN($F83-1,COLUMN(BS83)-1),1,MIN($F83,COLUMN(BS83))))/$F83)))))))</f>
        <v/>
      </c>
      <c r="CC83" s="199" t="str">
        <f ca="1">IF('2.1 Kraftwerk allgemein'!$F$15&lt;'1.1 Allgemein'!$I$22,
IF(OR(ISNUMBER($D83)=FALSE,$F83=""),"",
IF(AND('2.5 CAPEX'!$L86&lt;&gt;"x",'2.5 CAPEX'!$M86&lt;&gt;"x"),0,
IF($F83=0,0,
IF(CC$4&lt;'2.1 Kraftwerk allgemein'!$F$16,0,
IF(CC$4='2.1 Kraftwerk allgemein'!$F$16,'2.5 CAPEX'!$J86/$F83,
IF(CC$4&lt;'2.1 Kraftwerk allgemein'!$F$16+$F83,
('2.5 CAPEX'!$J86+SUM(OFFSET('2.5 CAPEX'!CH86,0,-MIN(MAX($F83-1-('2.1 Kraftwerk allgemein'!$F$16-'2.1 Kraftwerk allgemein'!$F$15+1),0),COLUMN(BT83)-1-('2.1 Kraftwerk allgemein'!$F$16-'2.1 Kraftwerk allgemein'!$F$15+1)),1,MIN(MAX($F83-('2.1 Kraftwerk allgemein'!$F$16-'2.1 Kraftwerk allgemein'!$F$15+1),1),COLUMN(BT83)-('2.1 Kraftwerk allgemein'!$F$16-'2.1 Kraftwerk allgemein'!$F$15+1)))))/$F83,
SUM(OFFSET('2.5 CAPEX'!CH86,0,-MIN($F83-1,COLUMN(BT83)-1),1,MIN($F83,COLUMN(BT83))))/$F83)))))),
IF(OR(ISNUMBER($D83)=FALSE,$F83=""),"",
IF(AND('2.5 CAPEX'!$L86&lt;&gt;"x",'2.5 CAPEX'!$M86&lt;&gt;"x"),0,
IF($F83=0,0,
IF(CC$4&lt;'2.1 Kraftwerk allgemein'!$F$16,0,
IF(CC$4='2.1 Kraftwerk allgemein'!$F$16,'2.5 CAPEX'!$J86/$F83,
IF(CC$4&lt;'2.1 Kraftwerk allgemein'!$F$16+$F83,
('2.5 CAPEX'!$J86+SUM(OFFSET('2.5 CAPEX'!CH86,0,-MIN(MAX($F83-1-('2.1 Kraftwerk allgemein'!$F$16-'1.1 Allgemein'!$I$22+1),0),COLUMN(BT83)-1-('2.1 Kraftwerk allgemein'!$F$16-'1.1 Allgemein'!$I$22+1)),1,MIN(MAX($F83-('2.1 Kraftwerk allgemein'!$F$16-'1.1 Allgemein'!$I$22+1),1),COLUMN(BT83)-('2.1 Kraftwerk allgemein'!$F$16-'1.1 Allgemein'!$I$22+1)))))/$F83,
SUM(OFFSET('2.5 CAPEX'!CH86,0,-MIN($F83-1,COLUMN(BT83)-1),1,MIN($F83,COLUMN(BT83))))/$F83)))))))</f>
        <v/>
      </c>
      <c r="CD83" s="199" t="str">
        <f ca="1">IF('2.1 Kraftwerk allgemein'!$F$15&lt;'1.1 Allgemein'!$I$22,
IF(OR(ISNUMBER($D83)=FALSE,$F83=""),"",
IF(AND('2.5 CAPEX'!$L86&lt;&gt;"x",'2.5 CAPEX'!$M86&lt;&gt;"x"),0,
IF($F83=0,0,
IF(CD$4&lt;'2.1 Kraftwerk allgemein'!$F$16,0,
IF(CD$4='2.1 Kraftwerk allgemein'!$F$16,'2.5 CAPEX'!$J86/$F83,
IF(CD$4&lt;'2.1 Kraftwerk allgemein'!$F$16+$F83,
('2.5 CAPEX'!$J86+SUM(OFFSET('2.5 CAPEX'!CI86,0,-MIN(MAX($F83-1-('2.1 Kraftwerk allgemein'!$F$16-'2.1 Kraftwerk allgemein'!$F$15+1),0),COLUMN(BU83)-1-('2.1 Kraftwerk allgemein'!$F$16-'2.1 Kraftwerk allgemein'!$F$15+1)),1,MIN(MAX($F83-('2.1 Kraftwerk allgemein'!$F$16-'2.1 Kraftwerk allgemein'!$F$15+1),1),COLUMN(BU83)-('2.1 Kraftwerk allgemein'!$F$16-'2.1 Kraftwerk allgemein'!$F$15+1)))))/$F83,
SUM(OFFSET('2.5 CAPEX'!CI86,0,-MIN($F83-1,COLUMN(BU83)-1),1,MIN($F83,COLUMN(BU83))))/$F83)))))),
IF(OR(ISNUMBER($D83)=FALSE,$F83=""),"",
IF(AND('2.5 CAPEX'!$L86&lt;&gt;"x",'2.5 CAPEX'!$M86&lt;&gt;"x"),0,
IF($F83=0,0,
IF(CD$4&lt;'2.1 Kraftwerk allgemein'!$F$16,0,
IF(CD$4='2.1 Kraftwerk allgemein'!$F$16,'2.5 CAPEX'!$J86/$F83,
IF(CD$4&lt;'2.1 Kraftwerk allgemein'!$F$16+$F83,
('2.5 CAPEX'!$J86+SUM(OFFSET('2.5 CAPEX'!CI86,0,-MIN(MAX($F83-1-('2.1 Kraftwerk allgemein'!$F$16-'1.1 Allgemein'!$I$22+1),0),COLUMN(BU83)-1-('2.1 Kraftwerk allgemein'!$F$16-'1.1 Allgemein'!$I$22+1)),1,MIN(MAX($F83-('2.1 Kraftwerk allgemein'!$F$16-'1.1 Allgemein'!$I$22+1),1),COLUMN(BU83)-('2.1 Kraftwerk allgemein'!$F$16-'1.1 Allgemein'!$I$22+1)))))/$F83,
SUM(OFFSET('2.5 CAPEX'!CI86,0,-MIN($F83-1,COLUMN(BU83)-1),1,MIN($F83,COLUMN(BU83))))/$F83)))))))</f>
        <v/>
      </c>
      <c r="CE83" s="199" t="str">
        <f ca="1">IF('2.1 Kraftwerk allgemein'!$F$15&lt;'1.1 Allgemein'!$I$22,
IF(OR(ISNUMBER($D83)=FALSE,$F83=""),"",
IF(AND('2.5 CAPEX'!$L86&lt;&gt;"x",'2.5 CAPEX'!$M86&lt;&gt;"x"),0,
IF($F83=0,0,
IF(CE$4&lt;'2.1 Kraftwerk allgemein'!$F$16,0,
IF(CE$4='2.1 Kraftwerk allgemein'!$F$16,'2.5 CAPEX'!$J86/$F83,
IF(CE$4&lt;'2.1 Kraftwerk allgemein'!$F$16+$F83,
('2.5 CAPEX'!$J86+SUM(OFFSET('2.5 CAPEX'!CJ86,0,-MIN(MAX($F83-1-('2.1 Kraftwerk allgemein'!$F$16-'2.1 Kraftwerk allgemein'!$F$15+1),0),COLUMN(BV83)-1-('2.1 Kraftwerk allgemein'!$F$16-'2.1 Kraftwerk allgemein'!$F$15+1)),1,MIN(MAX($F83-('2.1 Kraftwerk allgemein'!$F$16-'2.1 Kraftwerk allgemein'!$F$15+1),1),COLUMN(BV83)-('2.1 Kraftwerk allgemein'!$F$16-'2.1 Kraftwerk allgemein'!$F$15+1)))))/$F83,
SUM(OFFSET('2.5 CAPEX'!CJ86,0,-MIN($F83-1,COLUMN(BV83)-1),1,MIN($F83,COLUMN(BV83))))/$F83)))))),
IF(OR(ISNUMBER($D83)=FALSE,$F83=""),"",
IF(AND('2.5 CAPEX'!$L86&lt;&gt;"x",'2.5 CAPEX'!$M86&lt;&gt;"x"),0,
IF($F83=0,0,
IF(CE$4&lt;'2.1 Kraftwerk allgemein'!$F$16,0,
IF(CE$4='2.1 Kraftwerk allgemein'!$F$16,'2.5 CAPEX'!$J86/$F83,
IF(CE$4&lt;'2.1 Kraftwerk allgemein'!$F$16+$F83,
('2.5 CAPEX'!$J86+SUM(OFFSET('2.5 CAPEX'!CJ86,0,-MIN(MAX($F83-1-('2.1 Kraftwerk allgemein'!$F$16-'1.1 Allgemein'!$I$22+1),0),COLUMN(BV83)-1-('2.1 Kraftwerk allgemein'!$F$16-'1.1 Allgemein'!$I$22+1)),1,MIN(MAX($F83-('2.1 Kraftwerk allgemein'!$F$16-'1.1 Allgemein'!$I$22+1),1),COLUMN(BV83)-('2.1 Kraftwerk allgemein'!$F$16-'1.1 Allgemein'!$I$22+1)))))/$F83,
SUM(OFFSET('2.5 CAPEX'!CJ86,0,-MIN($F83-1,COLUMN(BV83)-1),1,MIN($F83,COLUMN(BV83))))/$F83)))))))</f>
        <v/>
      </c>
      <c r="CF83" s="199" t="str">
        <f ca="1">IF('2.1 Kraftwerk allgemein'!$F$15&lt;'1.1 Allgemein'!$I$22,
IF(OR(ISNUMBER($D83)=FALSE,$F83=""),"",
IF(AND('2.5 CAPEX'!$L86&lt;&gt;"x",'2.5 CAPEX'!$M86&lt;&gt;"x"),0,
IF($F83=0,0,
IF(CF$4&lt;'2.1 Kraftwerk allgemein'!$F$16,0,
IF(CF$4='2.1 Kraftwerk allgemein'!$F$16,'2.5 CAPEX'!$J86/$F83,
IF(CF$4&lt;'2.1 Kraftwerk allgemein'!$F$16+$F83,
('2.5 CAPEX'!$J86+SUM(OFFSET('2.5 CAPEX'!CK86,0,-MIN(MAX($F83-1-('2.1 Kraftwerk allgemein'!$F$16-'2.1 Kraftwerk allgemein'!$F$15+1),0),COLUMN(BW83)-1-('2.1 Kraftwerk allgemein'!$F$16-'2.1 Kraftwerk allgemein'!$F$15+1)),1,MIN(MAX($F83-('2.1 Kraftwerk allgemein'!$F$16-'2.1 Kraftwerk allgemein'!$F$15+1),1),COLUMN(BW83)-('2.1 Kraftwerk allgemein'!$F$16-'2.1 Kraftwerk allgemein'!$F$15+1)))))/$F83,
SUM(OFFSET('2.5 CAPEX'!CK86,0,-MIN($F83-1,COLUMN(BW83)-1),1,MIN($F83,COLUMN(BW83))))/$F83)))))),
IF(OR(ISNUMBER($D83)=FALSE,$F83=""),"",
IF(AND('2.5 CAPEX'!$L86&lt;&gt;"x",'2.5 CAPEX'!$M86&lt;&gt;"x"),0,
IF($F83=0,0,
IF(CF$4&lt;'2.1 Kraftwerk allgemein'!$F$16,0,
IF(CF$4='2.1 Kraftwerk allgemein'!$F$16,'2.5 CAPEX'!$J86/$F83,
IF(CF$4&lt;'2.1 Kraftwerk allgemein'!$F$16+$F83,
('2.5 CAPEX'!$J86+SUM(OFFSET('2.5 CAPEX'!CK86,0,-MIN(MAX($F83-1-('2.1 Kraftwerk allgemein'!$F$16-'1.1 Allgemein'!$I$22+1),0),COLUMN(BW83)-1-('2.1 Kraftwerk allgemein'!$F$16-'1.1 Allgemein'!$I$22+1)),1,MIN(MAX($F83-('2.1 Kraftwerk allgemein'!$F$16-'1.1 Allgemein'!$I$22+1),1),COLUMN(BW83)-('2.1 Kraftwerk allgemein'!$F$16-'1.1 Allgemein'!$I$22+1)))))/$F83,
SUM(OFFSET('2.5 CAPEX'!CK86,0,-MIN($F83-1,COLUMN(BW83)-1),1,MIN($F83,COLUMN(BW83))))/$F83)))))))</f>
        <v/>
      </c>
      <c r="CG83" s="199" t="str">
        <f ca="1">IF('2.1 Kraftwerk allgemein'!$F$15&lt;'1.1 Allgemein'!$I$22,
IF(OR(ISNUMBER($D83)=FALSE,$F83=""),"",
IF(AND('2.5 CAPEX'!$L86&lt;&gt;"x",'2.5 CAPEX'!$M86&lt;&gt;"x"),0,
IF($F83=0,0,
IF(CG$4&lt;'2.1 Kraftwerk allgemein'!$F$16,0,
IF(CG$4='2.1 Kraftwerk allgemein'!$F$16,'2.5 CAPEX'!$J86/$F83,
IF(CG$4&lt;'2.1 Kraftwerk allgemein'!$F$16+$F83,
('2.5 CAPEX'!$J86+SUM(OFFSET('2.5 CAPEX'!CL86,0,-MIN(MAX($F83-1-('2.1 Kraftwerk allgemein'!$F$16-'2.1 Kraftwerk allgemein'!$F$15+1),0),COLUMN(BX83)-1-('2.1 Kraftwerk allgemein'!$F$16-'2.1 Kraftwerk allgemein'!$F$15+1)),1,MIN(MAX($F83-('2.1 Kraftwerk allgemein'!$F$16-'2.1 Kraftwerk allgemein'!$F$15+1),1),COLUMN(BX83)-('2.1 Kraftwerk allgemein'!$F$16-'2.1 Kraftwerk allgemein'!$F$15+1)))))/$F83,
SUM(OFFSET('2.5 CAPEX'!CL86,0,-MIN($F83-1,COLUMN(BX83)-1),1,MIN($F83,COLUMN(BX83))))/$F83)))))),
IF(OR(ISNUMBER($D83)=FALSE,$F83=""),"",
IF(AND('2.5 CAPEX'!$L86&lt;&gt;"x",'2.5 CAPEX'!$M86&lt;&gt;"x"),0,
IF($F83=0,0,
IF(CG$4&lt;'2.1 Kraftwerk allgemein'!$F$16,0,
IF(CG$4='2.1 Kraftwerk allgemein'!$F$16,'2.5 CAPEX'!$J86/$F83,
IF(CG$4&lt;'2.1 Kraftwerk allgemein'!$F$16+$F83,
('2.5 CAPEX'!$J86+SUM(OFFSET('2.5 CAPEX'!CL86,0,-MIN(MAX($F83-1-('2.1 Kraftwerk allgemein'!$F$16-'1.1 Allgemein'!$I$22+1),0),COLUMN(BX83)-1-('2.1 Kraftwerk allgemein'!$F$16-'1.1 Allgemein'!$I$22+1)),1,MIN(MAX($F83-('2.1 Kraftwerk allgemein'!$F$16-'1.1 Allgemein'!$I$22+1),1),COLUMN(BX83)-('2.1 Kraftwerk allgemein'!$F$16-'1.1 Allgemein'!$I$22+1)))))/$F83,
SUM(OFFSET('2.5 CAPEX'!CL86,0,-MIN($F83-1,COLUMN(BX83)-1),1,MIN($F83,COLUMN(BX83))))/$F83)))))))</f>
        <v/>
      </c>
      <c r="CH83" s="199" t="str">
        <f ca="1">IF('2.1 Kraftwerk allgemein'!$F$15&lt;'1.1 Allgemein'!$I$22,
IF(OR(ISNUMBER($D83)=FALSE,$F83=""),"",
IF(AND('2.5 CAPEX'!$L86&lt;&gt;"x",'2.5 CAPEX'!$M86&lt;&gt;"x"),0,
IF($F83=0,0,
IF(CH$4&lt;'2.1 Kraftwerk allgemein'!$F$16,0,
IF(CH$4='2.1 Kraftwerk allgemein'!$F$16,'2.5 CAPEX'!$J86/$F83,
IF(CH$4&lt;'2.1 Kraftwerk allgemein'!$F$16+$F83,
('2.5 CAPEX'!$J86+SUM(OFFSET('2.5 CAPEX'!CM86,0,-MIN(MAX($F83-1-('2.1 Kraftwerk allgemein'!$F$16-'2.1 Kraftwerk allgemein'!$F$15+1),0),COLUMN(BY83)-1-('2.1 Kraftwerk allgemein'!$F$16-'2.1 Kraftwerk allgemein'!$F$15+1)),1,MIN(MAX($F83-('2.1 Kraftwerk allgemein'!$F$16-'2.1 Kraftwerk allgemein'!$F$15+1),1),COLUMN(BY83)-('2.1 Kraftwerk allgemein'!$F$16-'2.1 Kraftwerk allgemein'!$F$15+1)))))/$F83,
SUM(OFFSET('2.5 CAPEX'!CM86,0,-MIN($F83-1,COLUMN(BY83)-1),1,MIN($F83,COLUMN(BY83))))/$F83)))))),
IF(OR(ISNUMBER($D83)=FALSE,$F83=""),"",
IF(AND('2.5 CAPEX'!$L86&lt;&gt;"x",'2.5 CAPEX'!$M86&lt;&gt;"x"),0,
IF($F83=0,0,
IF(CH$4&lt;'2.1 Kraftwerk allgemein'!$F$16,0,
IF(CH$4='2.1 Kraftwerk allgemein'!$F$16,'2.5 CAPEX'!$J86/$F83,
IF(CH$4&lt;'2.1 Kraftwerk allgemein'!$F$16+$F83,
('2.5 CAPEX'!$J86+SUM(OFFSET('2.5 CAPEX'!CM86,0,-MIN(MAX($F83-1-('2.1 Kraftwerk allgemein'!$F$16-'1.1 Allgemein'!$I$22+1),0),COLUMN(BY83)-1-('2.1 Kraftwerk allgemein'!$F$16-'1.1 Allgemein'!$I$22+1)),1,MIN(MAX($F83-('2.1 Kraftwerk allgemein'!$F$16-'1.1 Allgemein'!$I$22+1),1),COLUMN(BY83)-('2.1 Kraftwerk allgemein'!$F$16-'1.1 Allgemein'!$I$22+1)))))/$F83,
SUM(OFFSET('2.5 CAPEX'!CM86,0,-MIN($F83-1,COLUMN(BY83)-1),1,MIN($F83,COLUMN(BY83))))/$F83)))))))</f>
        <v/>
      </c>
      <c r="CI83" s="199" t="str">
        <f ca="1">IF('2.1 Kraftwerk allgemein'!$F$15&lt;'1.1 Allgemein'!$I$22,
IF(OR(ISNUMBER($D83)=FALSE,$F83=""),"",
IF(AND('2.5 CAPEX'!$L86&lt;&gt;"x",'2.5 CAPEX'!$M86&lt;&gt;"x"),0,
IF($F83=0,0,
IF(CI$4&lt;'2.1 Kraftwerk allgemein'!$F$16,0,
IF(CI$4='2.1 Kraftwerk allgemein'!$F$16,'2.5 CAPEX'!$J86/$F83,
IF(CI$4&lt;'2.1 Kraftwerk allgemein'!$F$16+$F83,
('2.5 CAPEX'!$J86+SUM(OFFSET('2.5 CAPEX'!CN86,0,-MIN(MAX($F83-1-('2.1 Kraftwerk allgemein'!$F$16-'2.1 Kraftwerk allgemein'!$F$15+1),0),COLUMN(BZ83)-1-('2.1 Kraftwerk allgemein'!$F$16-'2.1 Kraftwerk allgemein'!$F$15+1)),1,MIN(MAX($F83-('2.1 Kraftwerk allgemein'!$F$16-'2.1 Kraftwerk allgemein'!$F$15+1),1),COLUMN(BZ83)-('2.1 Kraftwerk allgemein'!$F$16-'2.1 Kraftwerk allgemein'!$F$15+1)))))/$F83,
SUM(OFFSET('2.5 CAPEX'!CN86,0,-MIN($F83-1,COLUMN(BZ83)-1),1,MIN($F83,COLUMN(BZ83))))/$F83)))))),
IF(OR(ISNUMBER($D83)=FALSE,$F83=""),"",
IF(AND('2.5 CAPEX'!$L86&lt;&gt;"x",'2.5 CAPEX'!$M86&lt;&gt;"x"),0,
IF($F83=0,0,
IF(CI$4&lt;'2.1 Kraftwerk allgemein'!$F$16,0,
IF(CI$4='2.1 Kraftwerk allgemein'!$F$16,'2.5 CAPEX'!$J86/$F83,
IF(CI$4&lt;'2.1 Kraftwerk allgemein'!$F$16+$F83,
('2.5 CAPEX'!$J86+SUM(OFFSET('2.5 CAPEX'!CN86,0,-MIN(MAX($F83-1-('2.1 Kraftwerk allgemein'!$F$16-'1.1 Allgemein'!$I$22+1),0),COLUMN(BZ83)-1-('2.1 Kraftwerk allgemein'!$F$16-'1.1 Allgemein'!$I$22+1)),1,MIN(MAX($F83-('2.1 Kraftwerk allgemein'!$F$16-'1.1 Allgemein'!$I$22+1),1),COLUMN(BZ83)-('2.1 Kraftwerk allgemein'!$F$16-'1.1 Allgemein'!$I$22+1)))))/$F83,
SUM(OFFSET('2.5 CAPEX'!CN86,0,-MIN($F83-1,COLUMN(BZ83)-1),1,MIN($F83,COLUMN(BZ83))))/$F83)))))))</f>
        <v/>
      </c>
      <c r="CJ83" s="199" t="str">
        <f ca="1">IF('2.1 Kraftwerk allgemein'!$F$15&lt;'1.1 Allgemein'!$I$22,
IF(OR(ISNUMBER($D83)=FALSE,$F83=""),"",
IF(AND('2.5 CAPEX'!$L86&lt;&gt;"x",'2.5 CAPEX'!$M86&lt;&gt;"x"),0,
IF($F83=0,0,
IF(CJ$4&lt;'2.1 Kraftwerk allgemein'!$F$16,0,
IF(CJ$4='2.1 Kraftwerk allgemein'!$F$16,'2.5 CAPEX'!$J86/$F83,
IF(CJ$4&lt;'2.1 Kraftwerk allgemein'!$F$16+$F83,
('2.5 CAPEX'!$J86+SUM(OFFSET('2.5 CAPEX'!CO86,0,-MIN(MAX($F83-1-('2.1 Kraftwerk allgemein'!$F$16-'2.1 Kraftwerk allgemein'!$F$15+1),0),COLUMN(CA83)-1-('2.1 Kraftwerk allgemein'!$F$16-'2.1 Kraftwerk allgemein'!$F$15+1)),1,MIN(MAX($F83-('2.1 Kraftwerk allgemein'!$F$16-'2.1 Kraftwerk allgemein'!$F$15+1),1),COLUMN(CA83)-('2.1 Kraftwerk allgemein'!$F$16-'2.1 Kraftwerk allgemein'!$F$15+1)))))/$F83,
SUM(OFFSET('2.5 CAPEX'!CO86,0,-MIN($F83-1,COLUMN(CA83)-1),1,MIN($F83,COLUMN(CA83))))/$F83)))))),
IF(OR(ISNUMBER($D83)=FALSE,$F83=""),"",
IF(AND('2.5 CAPEX'!$L86&lt;&gt;"x",'2.5 CAPEX'!$M86&lt;&gt;"x"),0,
IF($F83=0,0,
IF(CJ$4&lt;'2.1 Kraftwerk allgemein'!$F$16,0,
IF(CJ$4='2.1 Kraftwerk allgemein'!$F$16,'2.5 CAPEX'!$J86/$F83,
IF(CJ$4&lt;'2.1 Kraftwerk allgemein'!$F$16+$F83,
('2.5 CAPEX'!$J86+SUM(OFFSET('2.5 CAPEX'!CO86,0,-MIN(MAX($F83-1-('2.1 Kraftwerk allgemein'!$F$16-'1.1 Allgemein'!$I$22+1),0),COLUMN(CA83)-1-('2.1 Kraftwerk allgemein'!$F$16-'1.1 Allgemein'!$I$22+1)),1,MIN(MAX($F83-('2.1 Kraftwerk allgemein'!$F$16-'1.1 Allgemein'!$I$22+1),1),COLUMN(CA83)-('2.1 Kraftwerk allgemein'!$F$16-'1.1 Allgemein'!$I$22+1)))))/$F83,
SUM(OFFSET('2.5 CAPEX'!CO86,0,-MIN($F83-1,COLUMN(CA83)-1),1,MIN($F83,COLUMN(CA83))))/$F83)))))))</f>
        <v/>
      </c>
      <c r="CK83" s="199" t="str">
        <f ca="1">IF('2.1 Kraftwerk allgemein'!$F$15&lt;'1.1 Allgemein'!$I$22,
IF(OR(ISNUMBER($D83)=FALSE,$F83=""),"",
IF(AND('2.5 CAPEX'!$L86&lt;&gt;"x",'2.5 CAPEX'!$M86&lt;&gt;"x"),0,
IF($F83=0,0,
IF(CK$4&lt;'2.1 Kraftwerk allgemein'!$F$16,0,
IF(CK$4='2.1 Kraftwerk allgemein'!$F$16,'2.5 CAPEX'!$J86/$F83,
IF(CK$4&lt;'2.1 Kraftwerk allgemein'!$F$16+$F83,
('2.5 CAPEX'!$J86+SUM(OFFSET('2.5 CAPEX'!CP86,0,-MIN(MAX($F83-1-('2.1 Kraftwerk allgemein'!$F$16-'2.1 Kraftwerk allgemein'!$F$15+1),0),COLUMN(CB83)-1-('2.1 Kraftwerk allgemein'!$F$16-'2.1 Kraftwerk allgemein'!$F$15+1)),1,MIN(MAX($F83-('2.1 Kraftwerk allgemein'!$F$16-'2.1 Kraftwerk allgemein'!$F$15+1),1),COLUMN(CB83)-('2.1 Kraftwerk allgemein'!$F$16-'2.1 Kraftwerk allgemein'!$F$15+1)))))/$F83,
SUM(OFFSET('2.5 CAPEX'!CP86,0,-MIN($F83-1,COLUMN(CB83)-1),1,MIN($F83,COLUMN(CB83))))/$F83)))))),
IF(OR(ISNUMBER($D83)=FALSE,$F83=""),"",
IF(AND('2.5 CAPEX'!$L86&lt;&gt;"x",'2.5 CAPEX'!$M86&lt;&gt;"x"),0,
IF($F83=0,0,
IF(CK$4&lt;'2.1 Kraftwerk allgemein'!$F$16,0,
IF(CK$4='2.1 Kraftwerk allgemein'!$F$16,'2.5 CAPEX'!$J86/$F83,
IF(CK$4&lt;'2.1 Kraftwerk allgemein'!$F$16+$F83,
('2.5 CAPEX'!$J86+SUM(OFFSET('2.5 CAPEX'!CP86,0,-MIN(MAX($F83-1-('2.1 Kraftwerk allgemein'!$F$16-'1.1 Allgemein'!$I$22+1),0),COLUMN(CB83)-1-('2.1 Kraftwerk allgemein'!$F$16-'1.1 Allgemein'!$I$22+1)),1,MIN(MAX($F83-('2.1 Kraftwerk allgemein'!$F$16-'1.1 Allgemein'!$I$22+1),1),COLUMN(CB83)-('2.1 Kraftwerk allgemein'!$F$16-'1.1 Allgemein'!$I$22+1)))))/$F83,
SUM(OFFSET('2.5 CAPEX'!CP86,0,-MIN($F83-1,COLUMN(CB83)-1),1,MIN($F83,COLUMN(CB83))))/$F83)))))))</f>
        <v/>
      </c>
      <c r="CL83" s="199" t="str">
        <f ca="1">IF('2.1 Kraftwerk allgemein'!$F$15&lt;'1.1 Allgemein'!$I$22,
IF(OR(ISNUMBER($D83)=FALSE,$F83=""),"",
IF(AND('2.5 CAPEX'!$L86&lt;&gt;"x",'2.5 CAPEX'!$M86&lt;&gt;"x"),0,
IF($F83=0,0,
IF(CL$4&lt;'2.1 Kraftwerk allgemein'!$F$16,0,
IF(CL$4='2.1 Kraftwerk allgemein'!$F$16,'2.5 CAPEX'!$J86/$F83,
IF(CL$4&lt;'2.1 Kraftwerk allgemein'!$F$16+$F83,
('2.5 CAPEX'!$J86+SUM(OFFSET('2.5 CAPEX'!CQ86,0,-MIN(MAX($F83-1-('2.1 Kraftwerk allgemein'!$F$16-'2.1 Kraftwerk allgemein'!$F$15+1),0),COLUMN(CC83)-1-('2.1 Kraftwerk allgemein'!$F$16-'2.1 Kraftwerk allgemein'!$F$15+1)),1,MIN(MAX($F83-('2.1 Kraftwerk allgemein'!$F$16-'2.1 Kraftwerk allgemein'!$F$15+1),1),COLUMN(CC83)-('2.1 Kraftwerk allgemein'!$F$16-'2.1 Kraftwerk allgemein'!$F$15+1)))))/$F83,
SUM(OFFSET('2.5 CAPEX'!CQ86,0,-MIN($F83-1,COLUMN(CC83)-1),1,MIN($F83,COLUMN(CC83))))/$F83)))))),
IF(OR(ISNUMBER($D83)=FALSE,$F83=""),"",
IF(AND('2.5 CAPEX'!$L86&lt;&gt;"x",'2.5 CAPEX'!$M86&lt;&gt;"x"),0,
IF($F83=0,0,
IF(CL$4&lt;'2.1 Kraftwerk allgemein'!$F$16,0,
IF(CL$4='2.1 Kraftwerk allgemein'!$F$16,'2.5 CAPEX'!$J86/$F83,
IF(CL$4&lt;'2.1 Kraftwerk allgemein'!$F$16+$F83,
('2.5 CAPEX'!$J86+SUM(OFFSET('2.5 CAPEX'!CQ86,0,-MIN(MAX($F83-1-('2.1 Kraftwerk allgemein'!$F$16-'1.1 Allgemein'!$I$22+1),0),COLUMN(CC83)-1-('2.1 Kraftwerk allgemein'!$F$16-'1.1 Allgemein'!$I$22+1)),1,MIN(MAX($F83-('2.1 Kraftwerk allgemein'!$F$16-'1.1 Allgemein'!$I$22+1),1),COLUMN(CC83)-('2.1 Kraftwerk allgemein'!$F$16-'1.1 Allgemein'!$I$22+1)))))/$F83,
SUM(OFFSET('2.5 CAPEX'!CQ86,0,-MIN($F83-1,COLUMN(CC83)-1),1,MIN($F83,COLUMN(CC83))))/$F83)))))))</f>
        <v/>
      </c>
      <c r="CM83" s="199" t="str">
        <f ca="1">IF('2.1 Kraftwerk allgemein'!$F$15&lt;'1.1 Allgemein'!$I$22,
IF(OR(ISNUMBER($D83)=FALSE,$F83=""),"",
IF(AND('2.5 CAPEX'!$L86&lt;&gt;"x",'2.5 CAPEX'!$M86&lt;&gt;"x"),0,
IF($F83=0,0,
IF(CM$4&lt;'2.1 Kraftwerk allgemein'!$F$16,0,
IF(CM$4='2.1 Kraftwerk allgemein'!$F$16,'2.5 CAPEX'!$J86/$F83,
IF(CM$4&lt;'2.1 Kraftwerk allgemein'!$F$16+$F83,
('2.5 CAPEX'!$J86+SUM(OFFSET('2.5 CAPEX'!CR86,0,-MIN(MAX($F83-1-('2.1 Kraftwerk allgemein'!$F$16-'2.1 Kraftwerk allgemein'!$F$15+1),0),COLUMN(CD83)-1-('2.1 Kraftwerk allgemein'!$F$16-'2.1 Kraftwerk allgemein'!$F$15+1)),1,MIN(MAX($F83-('2.1 Kraftwerk allgemein'!$F$16-'2.1 Kraftwerk allgemein'!$F$15+1),1),COLUMN(CD83)-('2.1 Kraftwerk allgemein'!$F$16-'2.1 Kraftwerk allgemein'!$F$15+1)))))/$F83,
SUM(OFFSET('2.5 CAPEX'!CR86,0,-MIN($F83-1,COLUMN(CD83)-1),1,MIN($F83,COLUMN(CD83))))/$F83)))))),
IF(OR(ISNUMBER($D83)=FALSE,$F83=""),"",
IF(AND('2.5 CAPEX'!$L86&lt;&gt;"x",'2.5 CAPEX'!$M86&lt;&gt;"x"),0,
IF($F83=0,0,
IF(CM$4&lt;'2.1 Kraftwerk allgemein'!$F$16,0,
IF(CM$4='2.1 Kraftwerk allgemein'!$F$16,'2.5 CAPEX'!$J86/$F83,
IF(CM$4&lt;'2.1 Kraftwerk allgemein'!$F$16+$F83,
('2.5 CAPEX'!$J86+SUM(OFFSET('2.5 CAPEX'!CR86,0,-MIN(MAX($F83-1-('2.1 Kraftwerk allgemein'!$F$16-'1.1 Allgemein'!$I$22+1),0),COLUMN(CD83)-1-('2.1 Kraftwerk allgemein'!$F$16-'1.1 Allgemein'!$I$22+1)),1,MIN(MAX($F83-('2.1 Kraftwerk allgemein'!$F$16-'1.1 Allgemein'!$I$22+1),1),COLUMN(CD83)-('2.1 Kraftwerk allgemein'!$F$16-'1.1 Allgemein'!$I$22+1)))))/$F83,
SUM(OFFSET('2.5 CAPEX'!CR86,0,-MIN($F83-1,COLUMN(CD83)-1),1,MIN($F83,COLUMN(CD83))))/$F83)))))))</f>
        <v/>
      </c>
      <c r="CN83" s="199" t="str">
        <f ca="1">IF('2.1 Kraftwerk allgemein'!$F$15&lt;'1.1 Allgemein'!$I$22,
IF(OR(ISNUMBER($D83)=FALSE,$F83=""),"",
IF(AND('2.5 CAPEX'!$L86&lt;&gt;"x",'2.5 CAPEX'!$M86&lt;&gt;"x"),0,
IF($F83=0,0,
IF(CN$4&lt;'2.1 Kraftwerk allgemein'!$F$16,0,
IF(CN$4='2.1 Kraftwerk allgemein'!$F$16,'2.5 CAPEX'!$J86/$F83,
IF(CN$4&lt;'2.1 Kraftwerk allgemein'!$F$16+$F83,
('2.5 CAPEX'!$J86+SUM(OFFSET('2.5 CAPEX'!CS86,0,-MIN(MAX($F83-1-('2.1 Kraftwerk allgemein'!$F$16-'2.1 Kraftwerk allgemein'!$F$15+1),0),COLUMN(CE83)-1-('2.1 Kraftwerk allgemein'!$F$16-'2.1 Kraftwerk allgemein'!$F$15+1)),1,MIN(MAX($F83-('2.1 Kraftwerk allgemein'!$F$16-'2.1 Kraftwerk allgemein'!$F$15+1),1),COLUMN(CE83)-('2.1 Kraftwerk allgemein'!$F$16-'2.1 Kraftwerk allgemein'!$F$15+1)))))/$F83,
SUM(OFFSET('2.5 CAPEX'!CS86,0,-MIN($F83-1,COLUMN(CE83)-1),1,MIN($F83,COLUMN(CE83))))/$F83)))))),
IF(OR(ISNUMBER($D83)=FALSE,$F83=""),"",
IF(AND('2.5 CAPEX'!$L86&lt;&gt;"x",'2.5 CAPEX'!$M86&lt;&gt;"x"),0,
IF($F83=0,0,
IF(CN$4&lt;'2.1 Kraftwerk allgemein'!$F$16,0,
IF(CN$4='2.1 Kraftwerk allgemein'!$F$16,'2.5 CAPEX'!$J86/$F83,
IF(CN$4&lt;'2.1 Kraftwerk allgemein'!$F$16+$F83,
('2.5 CAPEX'!$J86+SUM(OFFSET('2.5 CAPEX'!CS86,0,-MIN(MAX($F83-1-('2.1 Kraftwerk allgemein'!$F$16-'1.1 Allgemein'!$I$22+1),0),COLUMN(CE83)-1-('2.1 Kraftwerk allgemein'!$F$16-'1.1 Allgemein'!$I$22+1)),1,MIN(MAX($F83-('2.1 Kraftwerk allgemein'!$F$16-'1.1 Allgemein'!$I$22+1),1),COLUMN(CE83)-('2.1 Kraftwerk allgemein'!$F$16-'1.1 Allgemein'!$I$22+1)))))/$F83,
SUM(OFFSET('2.5 CAPEX'!CS86,0,-MIN($F83-1,COLUMN(CE83)-1),1,MIN($F83,COLUMN(CE83))))/$F83)))))))</f>
        <v/>
      </c>
      <c r="CO83" s="199" t="str">
        <f ca="1">IF('2.1 Kraftwerk allgemein'!$F$15&lt;'1.1 Allgemein'!$I$22,
IF(OR(ISNUMBER($D83)=FALSE,$F83=""),"",
IF(AND('2.5 CAPEX'!$L86&lt;&gt;"x",'2.5 CAPEX'!$M86&lt;&gt;"x"),0,
IF($F83=0,0,
IF(CO$4&lt;'2.1 Kraftwerk allgemein'!$F$16,0,
IF(CO$4='2.1 Kraftwerk allgemein'!$F$16,'2.5 CAPEX'!$J86/$F83,
IF(CO$4&lt;'2.1 Kraftwerk allgemein'!$F$16+$F83,
('2.5 CAPEX'!$J86+SUM(OFFSET('2.5 CAPEX'!CT86,0,-MIN(MAX($F83-1-('2.1 Kraftwerk allgemein'!$F$16-'2.1 Kraftwerk allgemein'!$F$15+1),0),COLUMN(CF83)-1-('2.1 Kraftwerk allgemein'!$F$16-'2.1 Kraftwerk allgemein'!$F$15+1)),1,MIN(MAX($F83-('2.1 Kraftwerk allgemein'!$F$16-'2.1 Kraftwerk allgemein'!$F$15+1),1),COLUMN(CF83)-('2.1 Kraftwerk allgemein'!$F$16-'2.1 Kraftwerk allgemein'!$F$15+1)))))/$F83,
SUM(OFFSET('2.5 CAPEX'!CT86,0,-MIN($F83-1,COLUMN(CF83)-1),1,MIN($F83,COLUMN(CF83))))/$F83)))))),
IF(OR(ISNUMBER($D83)=FALSE,$F83=""),"",
IF(AND('2.5 CAPEX'!$L86&lt;&gt;"x",'2.5 CAPEX'!$M86&lt;&gt;"x"),0,
IF($F83=0,0,
IF(CO$4&lt;'2.1 Kraftwerk allgemein'!$F$16,0,
IF(CO$4='2.1 Kraftwerk allgemein'!$F$16,'2.5 CAPEX'!$J86/$F83,
IF(CO$4&lt;'2.1 Kraftwerk allgemein'!$F$16+$F83,
('2.5 CAPEX'!$J86+SUM(OFFSET('2.5 CAPEX'!CT86,0,-MIN(MAX($F83-1-('2.1 Kraftwerk allgemein'!$F$16-'1.1 Allgemein'!$I$22+1),0),COLUMN(CF83)-1-('2.1 Kraftwerk allgemein'!$F$16-'1.1 Allgemein'!$I$22+1)),1,MIN(MAX($F83-('2.1 Kraftwerk allgemein'!$F$16-'1.1 Allgemein'!$I$22+1),1),COLUMN(CF83)-('2.1 Kraftwerk allgemein'!$F$16-'1.1 Allgemein'!$I$22+1)))))/$F83,
SUM(OFFSET('2.5 CAPEX'!CT86,0,-MIN($F83-1,COLUMN(CF83)-1),1,MIN($F83,COLUMN(CF83))))/$F83)))))))</f>
        <v/>
      </c>
      <c r="CP83" s="199" t="str">
        <f ca="1">IF('2.1 Kraftwerk allgemein'!$F$15&lt;'1.1 Allgemein'!$I$22,
IF(OR(ISNUMBER($D83)=FALSE,$F83=""),"",
IF(AND('2.5 CAPEX'!$L86&lt;&gt;"x",'2.5 CAPEX'!$M86&lt;&gt;"x"),0,
IF($F83=0,0,
IF(CP$4&lt;'2.1 Kraftwerk allgemein'!$F$16,0,
IF(CP$4='2.1 Kraftwerk allgemein'!$F$16,'2.5 CAPEX'!$J86/$F83,
IF(CP$4&lt;'2.1 Kraftwerk allgemein'!$F$16+$F83,
('2.5 CAPEX'!$J86+SUM(OFFSET('2.5 CAPEX'!CU86,0,-MIN(MAX($F83-1-('2.1 Kraftwerk allgemein'!$F$16-'2.1 Kraftwerk allgemein'!$F$15+1),0),COLUMN(CG83)-1-('2.1 Kraftwerk allgemein'!$F$16-'2.1 Kraftwerk allgemein'!$F$15+1)),1,MIN(MAX($F83-('2.1 Kraftwerk allgemein'!$F$16-'2.1 Kraftwerk allgemein'!$F$15+1),1),COLUMN(CG83)-('2.1 Kraftwerk allgemein'!$F$16-'2.1 Kraftwerk allgemein'!$F$15+1)))))/$F83,
SUM(OFFSET('2.5 CAPEX'!CU86,0,-MIN($F83-1,COLUMN(CG83)-1),1,MIN($F83,COLUMN(CG83))))/$F83)))))),
IF(OR(ISNUMBER($D83)=FALSE,$F83=""),"",
IF(AND('2.5 CAPEX'!$L86&lt;&gt;"x",'2.5 CAPEX'!$M86&lt;&gt;"x"),0,
IF($F83=0,0,
IF(CP$4&lt;'2.1 Kraftwerk allgemein'!$F$16,0,
IF(CP$4='2.1 Kraftwerk allgemein'!$F$16,'2.5 CAPEX'!$J86/$F83,
IF(CP$4&lt;'2.1 Kraftwerk allgemein'!$F$16+$F83,
('2.5 CAPEX'!$J86+SUM(OFFSET('2.5 CAPEX'!CU86,0,-MIN(MAX($F83-1-('2.1 Kraftwerk allgemein'!$F$16-'1.1 Allgemein'!$I$22+1),0),COLUMN(CG83)-1-('2.1 Kraftwerk allgemein'!$F$16-'1.1 Allgemein'!$I$22+1)),1,MIN(MAX($F83-('2.1 Kraftwerk allgemein'!$F$16-'1.1 Allgemein'!$I$22+1),1),COLUMN(CG83)-('2.1 Kraftwerk allgemein'!$F$16-'1.1 Allgemein'!$I$22+1)))))/$F83,
SUM(OFFSET('2.5 CAPEX'!CU86,0,-MIN($F83-1,COLUMN(CG83)-1),1,MIN($F83,COLUMN(CG83))))/$F83)))))))</f>
        <v/>
      </c>
      <c r="CQ83" s="199" t="str">
        <f ca="1">IF('2.1 Kraftwerk allgemein'!$F$15&lt;'1.1 Allgemein'!$I$22,
IF(OR(ISNUMBER($D83)=FALSE,$F83=""),"",
IF(AND('2.5 CAPEX'!$L86&lt;&gt;"x",'2.5 CAPEX'!$M86&lt;&gt;"x"),0,
IF($F83=0,0,
IF(CQ$4&lt;'2.1 Kraftwerk allgemein'!$F$16,0,
IF(CQ$4='2.1 Kraftwerk allgemein'!$F$16,'2.5 CAPEX'!$J86/$F83,
IF(CQ$4&lt;'2.1 Kraftwerk allgemein'!$F$16+$F83,
('2.5 CAPEX'!$J86+SUM(OFFSET('2.5 CAPEX'!CV86,0,-MIN(MAX($F83-1-('2.1 Kraftwerk allgemein'!$F$16-'2.1 Kraftwerk allgemein'!$F$15+1),0),COLUMN(CH83)-1-('2.1 Kraftwerk allgemein'!$F$16-'2.1 Kraftwerk allgemein'!$F$15+1)),1,MIN(MAX($F83-('2.1 Kraftwerk allgemein'!$F$16-'2.1 Kraftwerk allgemein'!$F$15+1),1),COLUMN(CH83)-('2.1 Kraftwerk allgemein'!$F$16-'2.1 Kraftwerk allgemein'!$F$15+1)))))/$F83,
SUM(OFFSET('2.5 CAPEX'!CV86,0,-MIN($F83-1,COLUMN(CH83)-1),1,MIN($F83,COLUMN(CH83))))/$F83)))))),
IF(OR(ISNUMBER($D83)=FALSE,$F83=""),"",
IF(AND('2.5 CAPEX'!$L86&lt;&gt;"x",'2.5 CAPEX'!$M86&lt;&gt;"x"),0,
IF($F83=0,0,
IF(CQ$4&lt;'2.1 Kraftwerk allgemein'!$F$16,0,
IF(CQ$4='2.1 Kraftwerk allgemein'!$F$16,'2.5 CAPEX'!$J86/$F83,
IF(CQ$4&lt;'2.1 Kraftwerk allgemein'!$F$16+$F83,
('2.5 CAPEX'!$J86+SUM(OFFSET('2.5 CAPEX'!CV86,0,-MIN(MAX($F83-1-('2.1 Kraftwerk allgemein'!$F$16-'1.1 Allgemein'!$I$22+1),0),COLUMN(CH83)-1-('2.1 Kraftwerk allgemein'!$F$16-'1.1 Allgemein'!$I$22+1)),1,MIN(MAX($F83-('2.1 Kraftwerk allgemein'!$F$16-'1.1 Allgemein'!$I$22+1),1),COLUMN(CH83)-('2.1 Kraftwerk allgemein'!$F$16-'1.1 Allgemein'!$I$22+1)))))/$F83,
SUM(OFFSET('2.5 CAPEX'!CV86,0,-MIN($F83-1,COLUMN(CH83)-1),1,MIN($F83,COLUMN(CH83))))/$F83)))))))</f>
        <v/>
      </c>
      <c r="CR83" s="199" t="str">
        <f ca="1">IF('2.1 Kraftwerk allgemein'!$F$15&lt;'1.1 Allgemein'!$I$22,
IF(OR(ISNUMBER($D83)=FALSE,$F83=""),"",
IF(AND('2.5 CAPEX'!$L86&lt;&gt;"x",'2.5 CAPEX'!$M86&lt;&gt;"x"),0,
IF($F83=0,0,
IF(CR$4&lt;'2.1 Kraftwerk allgemein'!$F$16,0,
IF(CR$4='2.1 Kraftwerk allgemein'!$F$16,'2.5 CAPEX'!$J86/$F83,
IF(CR$4&lt;'2.1 Kraftwerk allgemein'!$F$16+$F83,
('2.5 CAPEX'!$J86+SUM(OFFSET('2.5 CAPEX'!CW86,0,-MIN(MAX($F83-1-('2.1 Kraftwerk allgemein'!$F$16-'2.1 Kraftwerk allgemein'!$F$15+1),0),COLUMN(CI83)-1-('2.1 Kraftwerk allgemein'!$F$16-'2.1 Kraftwerk allgemein'!$F$15+1)),1,MIN(MAX($F83-('2.1 Kraftwerk allgemein'!$F$16-'2.1 Kraftwerk allgemein'!$F$15+1),1),COLUMN(CI83)-('2.1 Kraftwerk allgemein'!$F$16-'2.1 Kraftwerk allgemein'!$F$15+1)))))/$F83,
SUM(OFFSET('2.5 CAPEX'!CW86,0,-MIN($F83-1,COLUMN(CI83)-1),1,MIN($F83,COLUMN(CI83))))/$F83)))))),
IF(OR(ISNUMBER($D83)=FALSE,$F83=""),"",
IF(AND('2.5 CAPEX'!$L86&lt;&gt;"x",'2.5 CAPEX'!$M86&lt;&gt;"x"),0,
IF($F83=0,0,
IF(CR$4&lt;'2.1 Kraftwerk allgemein'!$F$16,0,
IF(CR$4='2.1 Kraftwerk allgemein'!$F$16,'2.5 CAPEX'!$J86/$F83,
IF(CR$4&lt;'2.1 Kraftwerk allgemein'!$F$16+$F83,
('2.5 CAPEX'!$J86+SUM(OFFSET('2.5 CAPEX'!CW86,0,-MIN(MAX($F83-1-('2.1 Kraftwerk allgemein'!$F$16-'1.1 Allgemein'!$I$22+1),0),COLUMN(CI83)-1-('2.1 Kraftwerk allgemein'!$F$16-'1.1 Allgemein'!$I$22+1)),1,MIN(MAX($F83-('2.1 Kraftwerk allgemein'!$F$16-'1.1 Allgemein'!$I$22+1),1),COLUMN(CI83)-('2.1 Kraftwerk allgemein'!$F$16-'1.1 Allgemein'!$I$22+1)))))/$F83,
SUM(OFFSET('2.5 CAPEX'!CW86,0,-MIN($F83-1,COLUMN(CI83)-1),1,MIN($F83,COLUMN(CI83))))/$F83)))))))</f>
        <v/>
      </c>
      <c r="CS83" s="199" t="str">
        <f ca="1">IF('2.1 Kraftwerk allgemein'!$F$15&lt;'1.1 Allgemein'!$I$22,
IF(OR(ISNUMBER($D83)=FALSE,$F83=""),"",
IF(AND('2.5 CAPEX'!$L86&lt;&gt;"x",'2.5 CAPEX'!$M86&lt;&gt;"x"),0,
IF($F83=0,0,
IF(CS$4&lt;'2.1 Kraftwerk allgemein'!$F$16,0,
IF(CS$4='2.1 Kraftwerk allgemein'!$F$16,'2.5 CAPEX'!$J86/$F83,
IF(CS$4&lt;'2.1 Kraftwerk allgemein'!$F$16+$F83,
('2.5 CAPEX'!$J86+SUM(OFFSET('2.5 CAPEX'!CX86,0,-MIN(MAX($F83-1-('2.1 Kraftwerk allgemein'!$F$16-'2.1 Kraftwerk allgemein'!$F$15+1),0),COLUMN(CJ83)-1-('2.1 Kraftwerk allgemein'!$F$16-'2.1 Kraftwerk allgemein'!$F$15+1)),1,MIN(MAX($F83-('2.1 Kraftwerk allgemein'!$F$16-'2.1 Kraftwerk allgemein'!$F$15+1),1),COLUMN(CJ83)-('2.1 Kraftwerk allgemein'!$F$16-'2.1 Kraftwerk allgemein'!$F$15+1)))))/$F83,
SUM(OFFSET('2.5 CAPEX'!CX86,0,-MIN($F83-1,COLUMN(CJ83)-1),1,MIN($F83,COLUMN(CJ83))))/$F83)))))),
IF(OR(ISNUMBER($D83)=FALSE,$F83=""),"",
IF(AND('2.5 CAPEX'!$L86&lt;&gt;"x",'2.5 CAPEX'!$M86&lt;&gt;"x"),0,
IF($F83=0,0,
IF(CS$4&lt;'2.1 Kraftwerk allgemein'!$F$16,0,
IF(CS$4='2.1 Kraftwerk allgemein'!$F$16,'2.5 CAPEX'!$J86/$F83,
IF(CS$4&lt;'2.1 Kraftwerk allgemein'!$F$16+$F83,
('2.5 CAPEX'!$J86+SUM(OFFSET('2.5 CAPEX'!CX86,0,-MIN(MAX($F83-1-('2.1 Kraftwerk allgemein'!$F$16-'1.1 Allgemein'!$I$22+1),0),COLUMN(CJ83)-1-('2.1 Kraftwerk allgemein'!$F$16-'1.1 Allgemein'!$I$22+1)),1,MIN(MAX($F83-('2.1 Kraftwerk allgemein'!$F$16-'1.1 Allgemein'!$I$22+1),1),COLUMN(CJ83)-('2.1 Kraftwerk allgemein'!$F$16-'1.1 Allgemein'!$I$22+1)))))/$F83,
SUM(OFFSET('2.5 CAPEX'!CX86,0,-MIN($F83-1,COLUMN(CJ83)-1),1,MIN($F83,COLUMN(CJ83))))/$F83)))))))</f>
        <v/>
      </c>
      <c r="CT83" s="199" t="str">
        <f ca="1">IF('2.1 Kraftwerk allgemein'!$F$15&lt;'1.1 Allgemein'!$I$22,
IF(OR(ISNUMBER($D83)=FALSE,$F83=""),"",
IF(AND('2.5 CAPEX'!$L86&lt;&gt;"x",'2.5 CAPEX'!$M86&lt;&gt;"x"),0,
IF($F83=0,0,
IF(CT$4&lt;'2.1 Kraftwerk allgemein'!$F$16,0,
IF(CT$4='2.1 Kraftwerk allgemein'!$F$16,'2.5 CAPEX'!$J86/$F83,
IF(CT$4&lt;'2.1 Kraftwerk allgemein'!$F$16+$F83,
('2.5 CAPEX'!$J86+SUM(OFFSET('2.5 CAPEX'!CY86,0,-MIN(MAX($F83-1-('2.1 Kraftwerk allgemein'!$F$16-'2.1 Kraftwerk allgemein'!$F$15+1),0),COLUMN(CK83)-1-('2.1 Kraftwerk allgemein'!$F$16-'2.1 Kraftwerk allgemein'!$F$15+1)),1,MIN(MAX($F83-('2.1 Kraftwerk allgemein'!$F$16-'2.1 Kraftwerk allgemein'!$F$15+1),1),COLUMN(CK83)-('2.1 Kraftwerk allgemein'!$F$16-'2.1 Kraftwerk allgemein'!$F$15+1)))))/$F83,
SUM(OFFSET('2.5 CAPEX'!CY86,0,-MIN($F83-1,COLUMN(CK83)-1),1,MIN($F83,COLUMN(CK83))))/$F83)))))),
IF(OR(ISNUMBER($D83)=FALSE,$F83=""),"",
IF(AND('2.5 CAPEX'!$L86&lt;&gt;"x",'2.5 CAPEX'!$M86&lt;&gt;"x"),0,
IF($F83=0,0,
IF(CT$4&lt;'2.1 Kraftwerk allgemein'!$F$16,0,
IF(CT$4='2.1 Kraftwerk allgemein'!$F$16,'2.5 CAPEX'!$J86/$F83,
IF(CT$4&lt;'2.1 Kraftwerk allgemein'!$F$16+$F83,
('2.5 CAPEX'!$J86+SUM(OFFSET('2.5 CAPEX'!CY86,0,-MIN(MAX($F83-1-('2.1 Kraftwerk allgemein'!$F$16-'1.1 Allgemein'!$I$22+1),0),COLUMN(CK83)-1-('2.1 Kraftwerk allgemein'!$F$16-'1.1 Allgemein'!$I$22+1)),1,MIN(MAX($F83-('2.1 Kraftwerk allgemein'!$F$16-'1.1 Allgemein'!$I$22+1),1),COLUMN(CK83)-('2.1 Kraftwerk allgemein'!$F$16-'1.1 Allgemein'!$I$22+1)))))/$F83,
SUM(OFFSET('2.5 CAPEX'!CY86,0,-MIN($F83-1,COLUMN(CK83)-1),1,MIN($F83,COLUMN(CK83))))/$F83)))))))</f>
        <v/>
      </c>
      <c r="CU83" s="199" t="str">
        <f ca="1">IF('2.1 Kraftwerk allgemein'!$F$15&lt;'1.1 Allgemein'!$I$22,
IF(OR(ISNUMBER($D83)=FALSE,$F83=""),"",
IF(AND('2.5 CAPEX'!$L86&lt;&gt;"x",'2.5 CAPEX'!$M86&lt;&gt;"x"),0,
IF($F83=0,0,
IF(CU$4&lt;'2.1 Kraftwerk allgemein'!$F$16,0,
IF(CU$4='2.1 Kraftwerk allgemein'!$F$16,'2.5 CAPEX'!$J86/$F83,
IF(CU$4&lt;'2.1 Kraftwerk allgemein'!$F$16+$F83,
('2.5 CAPEX'!$J86+SUM(OFFSET('2.5 CAPEX'!CZ86,0,-MIN(MAX($F83-1-('2.1 Kraftwerk allgemein'!$F$16-'2.1 Kraftwerk allgemein'!$F$15+1),0),COLUMN(CL83)-1-('2.1 Kraftwerk allgemein'!$F$16-'2.1 Kraftwerk allgemein'!$F$15+1)),1,MIN(MAX($F83-('2.1 Kraftwerk allgemein'!$F$16-'2.1 Kraftwerk allgemein'!$F$15+1),1),COLUMN(CL83)-('2.1 Kraftwerk allgemein'!$F$16-'2.1 Kraftwerk allgemein'!$F$15+1)))))/$F83,
SUM(OFFSET('2.5 CAPEX'!CZ86,0,-MIN($F83-1,COLUMN(CL83)-1),1,MIN($F83,COLUMN(CL83))))/$F83)))))),
IF(OR(ISNUMBER($D83)=FALSE,$F83=""),"",
IF(AND('2.5 CAPEX'!$L86&lt;&gt;"x",'2.5 CAPEX'!$M86&lt;&gt;"x"),0,
IF($F83=0,0,
IF(CU$4&lt;'2.1 Kraftwerk allgemein'!$F$16,0,
IF(CU$4='2.1 Kraftwerk allgemein'!$F$16,'2.5 CAPEX'!$J86/$F83,
IF(CU$4&lt;'2.1 Kraftwerk allgemein'!$F$16+$F83,
('2.5 CAPEX'!$J86+SUM(OFFSET('2.5 CAPEX'!CZ86,0,-MIN(MAX($F83-1-('2.1 Kraftwerk allgemein'!$F$16-'1.1 Allgemein'!$I$22+1),0),COLUMN(CL83)-1-('2.1 Kraftwerk allgemein'!$F$16-'1.1 Allgemein'!$I$22+1)),1,MIN(MAX($F83-('2.1 Kraftwerk allgemein'!$F$16-'1.1 Allgemein'!$I$22+1),1),COLUMN(CL83)-('2.1 Kraftwerk allgemein'!$F$16-'1.1 Allgemein'!$I$22+1)))))/$F83,
SUM(OFFSET('2.5 CAPEX'!CZ86,0,-MIN($F83-1,COLUMN(CL83)-1),1,MIN($F83,COLUMN(CL83))))/$F83)))))))</f>
        <v/>
      </c>
      <c r="CV83" s="199" t="str">
        <f ca="1">IF('2.1 Kraftwerk allgemein'!$F$15&lt;'1.1 Allgemein'!$I$22,
IF(OR(ISNUMBER($D83)=FALSE,$F83=""),"",
IF(AND('2.5 CAPEX'!$L86&lt;&gt;"x",'2.5 CAPEX'!$M86&lt;&gt;"x"),0,
IF($F83=0,0,
IF(CV$4&lt;'2.1 Kraftwerk allgemein'!$F$16,0,
IF(CV$4='2.1 Kraftwerk allgemein'!$F$16,'2.5 CAPEX'!$J86/$F83,
IF(CV$4&lt;'2.1 Kraftwerk allgemein'!$F$16+$F83,
('2.5 CAPEX'!$J86+SUM(OFFSET('2.5 CAPEX'!DA86,0,-MIN(MAX($F83-1-('2.1 Kraftwerk allgemein'!$F$16-'2.1 Kraftwerk allgemein'!$F$15+1),0),COLUMN(CM83)-1-('2.1 Kraftwerk allgemein'!$F$16-'2.1 Kraftwerk allgemein'!$F$15+1)),1,MIN(MAX($F83-('2.1 Kraftwerk allgemein'!$F$16-'2.1 Kraftwerk allgemein'!$F$15+1),1),COLUMN(CM83)-('2.1 Kraftwerk allgemein'!$F$16-'2.1 Kraftwerk allgemein'!$F$15+1)))))/$F83,
SUM(OFFSET('2.5 CAPEX'!DA86,0,-MIN($F83-1,COLUMN(CM83)-1),1,MIN($F83,COLUMN(CM83))))/$F83)))))),
IF(OR(ISNUMBER($D83)=FALSE,$F83=""),"",
IF(AND('2.5 CAPEX'!$L86&lt;&gt;"x",'2.5 CAPEX'!$M86&lt;&gt;"x"),0,
IF($F83=0,0,
IF(CV$4&lt;'2.1 Kraftwerk allgemein'!$F$16,0,
IF(CV$4='2.1 Kraftwerk allgemein'!$F$16,'2.5 CAPEX'!$J86/$F83,
IF(CV$4&lt;'2.1 Kraftwerk allgemein'!$F$16+$F83,
('2.5 CAPEX'!$J86+SUM(OFFSET('2.5 CAPEX'!DA86,0,-MIN(MAX($F83-1-('2.1 Kraftwerk allgemein'!$F$16-'1.1 Allgemein'!$I$22+1),0),COLUMN(CM83)-1-('2.1 Kraftwerk allgemein'!$F$16-'1.1 Allgemein'!$I$22+1)),1,MIN(MAX($F83-('2.1 Kraftwerk allgemein'!$F$16-'1.1 Allgemein'!$I$22+1),1),COLUMN(CM83)-('2.1 Kraftwerk allgemein'!$F$16-'1.1 Allgemein'!$I$22+1)))))/$F83,
SUM(OFFSET('2.5 CAPEX'!DA86,0,-MIN($F83-1,COLUMN(CM83)-1),1,MIN($F83,COLUMN(CM83))))/$F83)))))))</f>
        <v/>
      </c>
      <c r="CW83" s="199" t="str">
        <f ca="1">IF('2.1 Kraftwerk allgemein'!$F$15&lt;'1.1 Allgemein'!$I$22,
IF(OR(ISNUMBER($D83)=FALSE,$F83=""),"",
IF(AND('2.5 CAPEX'!$L86&lt;&gt;"x",'2.5 CAPEX'!$M86&lt;&gt;"x"),0,
IF($F83=0,0,
IF(CW$4&lt;'2.1 Kraftwerk allgemein'!$F$16,0,
IF(CW$4='2.1 Kraftwerk allgemein'!$F$16,'2.5 CAPEX'!$J86/$F83,
IF(CW$4&lt;'2.1 Kraftwerk allgemein'!$F$16+$F83,
('2.5 CAPEX'!$J86+SUM(OFFSET('2.5 CAPEX'!DB86,0,-MIN(MAX($F83-1-('2.1 Kraftwerk allgemein'!$F$16-'2.1 Kraftwerk allgemein'!$F$15+1),0),COLUMN(CN83)-1-('2.1 Kraftwerk allgemein'!$F$16-'2.1 Kraftwerk allgemein'!$F$15+1)),1,MIN(MAX($F83-('2.1 Kraftwerk allgemein'!$F$16-'2.1 Kraftwerk allgemein'!$F$15+1),1),COLUMN(CN83)-('2.1 Kraftwerk allgemein'!$F$16-'2.1 Kraftwerk allgemein'!$F$15+1)))))/$F83,
SUM(OFFSET('2.5 CAPEX'!DB86,0,-MIN($F83-1,COLUMN(CN83)-1),1,MIN($F83,COLUMN(CN83))))/$F83)))))),
IF(OR(ISNUMBER($D83)=FALSE,$F83=""),"",
IF(AND('2.5 CAPEX'!$L86&lt;&gt;"x",'2.5 CAPEX'!$M86&lt;&gt;"x"),0,
IF($F83=0,0,
IF(CW$4&lt;'2.1 Kraftwerk allgemein'!$F$16,0,
IF(CW$4='2.1 Kraftwerk allgemein'!$F$16,'2.5 CAPEX'!$J86/$F83,
IF(CW$4&lt;'2.1 Kraftwerk allgemein'!$F$16+$F83,
('2.5 CAPEX'!$J86+SUM(OFFSET('2.5 CAPEX'!DB86,0,-MIN(MAX($F83-1-('2.1 Kraftwerk allgemein'!$F$16-'1.1 Allgemein'!$I$22+1),0),COLUMN(CN83)-1-('2.1 Kraftwerk allgemein'!$F$16-'1.1 Allgemein'!$I$22+1)),1,MIN(MAX($F83-('2.1 Kraftwerk allgemein'!$F$16-'1.1 Allgemein'!$I$22+1),1),COLUMN(CN83)-('2.1 Kraftwerk allgemein'!$F$16-'1.1 Allgemein'!$I$22+1)))))/$F83,
SUM(OFFSET('2.5 CAPEX'!DB86,0,-MIN($F83-1,COLUMN(CN83)-1),1,MIN($F83,COLUMN(CN83))))/$F83)))))))</f>
        <v/>
      </c>
      <c r="CX83" s="199" t="str">
        <f ca="1">IF('2.1 Kraftwerk allgemein'!$F$15&lt;'1.1 Allgemein'!$I$22,
IF(OR(ISNUMBER($D83)=FALSE,$F83=""),"",
IF(AND('2.5 CAPEX'!$L86&lt;&gt;"x",'2.5 CAPEX'!$M86&lt;&gt;"x"),0,
IF($F83=0,0,
IF(CX$4&lt;'2.1 Kraftwerk allgemein'!$F$16,0,
IF(CX$4='2.1 Kraftwerk allgemein'!$F$16,'2.5 CAPEX'!$J86/$F83,
IF(CX$4&lt;'2.1 Kraftwerk allgemein'!$F$16+$F83,
('2.5 CAPEX'!$J86+SUM(OFFSET('2.5 CAPEX'!DC86,0,-MIN(MAX($F83-1-('2.1 Kraftwerk allgemein'!$F$16-'2.1 Kraftwerk allgemein'!$F$15+1),0),COLUMN(CO83)-1-('2.1 Kraftwerk allgemein'!$F$16-'2.1 Kraftwerk allgemein'!$F$15+1)),1,MIN(MAX($F83-('2.1 Kraftwerk allgemein'!$F$16-'2.1 Kraftwerk allgemein'!$F$15+1),1),COLUMN(CO83)-('2.1 Kraftwerk allgemein'!$F$16-'2.1 Kraftwerk allgemein'!$F$15+1)))))/$F83,
SUM(OFFSET('2.5 CAPEX'!DC86,0,-MIN($F83-1,COLUMN(CO83)-1),1,MIN($F83,COLUMN(CO83))))/$F83)))))),
IF(OR(ISNUMBER($D83)=FALSE,$F83=""),"",
IF(AND('2.5 CAPEX'!$L86&lt;&gt;"x",'2.5 CAPEX'!$M86&lt;&gt;"x"),0,
IF($F83=0,0,
IF(CX$4&lt;'2.1 Kraftwerk allgemein'!$F$16,0,
IF(CX$4='2.1 Kraftwerk allgemein'!$F$16,'2.5 CAPEX'!$J86/$F83,
IF(CX$4&lt;'2.1 Kraftwerk allgemein'!$F$16+$F83,
('2.5 CAPEX'!$J86+SUM(OFFSET('2.5 CAPEX'!DC86,0,-MIN(MAX($F83-1-('2.1 Kraftwerk allgemein'!$F$16-'1.1 Allgemein'!$I$22+1),0),COLUMN(CO83)-1-('2.1 Kraftwerk allgemein'!$F$16-'1.1 Allgemein'!$I$22+1)),1,MIN(MAX($F83-('2.1 Kraftwerk allgemein'!$F$16-'1.1 Allgemein'!$I$22+1),1),COLUMN(CO83)-('2.1 Kraftwerk allgemein'!$F$16-'1.1 Allgemein'!$I$22+1)))))/$F83,
SUM(OFFSET('2.5 CAPEX'!DC86,0,-MIN($F83-1,COLUMN(CO83)-1),1,MIN($F83,COLUMN(CO83))))/$F83)))))))</f>
        <v/>
      </c>
      <c r="CY83" s="199" t="str">
        <f ca="1">IF('2.1 Kraftwerk allgemein'!$F$15&lt;'1.1 Allgemein'!$I$22,
IF(OR(ISNUMBER($D83)=FALSE,$F83=""),"",
IF(AND('2.5 CAPEX'!$L86&lt;&gt;"x",'2.5 CAPEX'!$M86&lt;&gt;"x"),0,
IF($F83=0,0,
IF(CY$4&lt;'2.1 Kraftwerk allgemein'!$F$16,0,
IF(CY$4='2.1 Kraftwerk allgemein'!$F$16,'2.5 CAPEX'!$J86/$F83,
IF(CY$4&lt;'2.1 Kraftwerk allgemein'!$F$16+$F83,
('2.5 CAPEX'!$J86+SUM(OFFSET('2.5 CAPEX'!DD86,0,-MIN(MAX($F83-1-('2.1 Kraftwerk allgemein'!$F$16-'2.1 Kraftwerk allgemein'!$F$15+1),0),COLUMN(CP83)-1-('2.1 Kraftwerk allgemein'!$F$16-'2.1 Kraftwerk allgemein'!$F$15+1)),1,MIN(MAX($F83-('2.1 Kraftwerk allgemein'!$F$16-'2.1 Kraftwerk allgemein'!$F$15+1),1),COLUMN(CP83)-('2.1 Kraftwerk allgemein'!$F$16-'2.1 Kraftwerk allgemein'!$F$15+1)))))/$F83,
SUM(OFFSET('2.5 CAPEX'!DD86,0,-MIN($F83-1,COLUMN(CP83)-1),1,MIN($F83,COLUMN(CP83))))/$F83)))))),
IF(OR(ISNUMBER($D83)=FALSE,$F83=""),"",
IF(AND('2.5 CAPEX'!$L86&lt;&gt;"x",'2.5 CAPEX'!$M86&lt;&gt;"x"),0,
IF($F83=0,0,
IF(CY$4&lt;'2.1 Kraftwerk allgemein'!$F$16,0,
IF(CY$4='2.1 Kraftwerk allgemein'!$F$16,'2.5 CAPEX'!$J86/$F83,
IF(CY$4&lt;'2.1 Kraftwerk allgemein'!$F$16+$F83,
('2.5 CAPEX'!$J86+SUM(OFFSET('2.5 CAPEX'!DD86,0,-MIN(MAX($F83-1-('2.1 Kraftwerk allgemein'!$F$16-'1.1 Allgemein'!$I$22+1),0),COLUMN(CP83)-1-('2.1 Kraftwerk allgemein'!$F$16-'1.1 Allgemein'!$I$22+1)),1,MIN(MAX($F83-('2.1 Kraftwerk allgemein'!$F$16-'1.1 Allgemein'!$I$22+1),1),COLUMN(CP83)-('2.1 Kraftwerk allgemein'!$F$16-'1.1 Allgemein'!$I$22+1)))))/$F83,
SUM(OFFSET('2.5 CAPEX'!DD86,0,-MIN($F83-1,COLUMN(CP83)-1),1,MIN($F83,COLUMN(CP83))))/$F83)))))))</f>
        <v/>
      </c>
      <c r="CZ83" s="199" t="str">
        <f ca="1">IF('2.1 Kraftwerk allgemein'!$F$15&lt;'1.1 Allgemein'!$I$22,
IF(OR(ISNUMBER($D83)=FALSE,$F83=""),"",
IF(AND('2.5 CAPEX'!$L86&lt;&gt;"x",'2.5 CAPEX'!$M86&lt;&gt;"x"),0,
IF($F83=0,0,
IF(CZ$4&lt;'2.1 Kraftwerk allgemein'!$F$16,0,
IF(CZ$4='2.1 Kraftwerk allgemein'!$F$16,'2.5 CAPEX'!$J86/$F83,
IF(CZ$4&lt;'2.1 Kraftwerk allgemein'!$F$16+$F83,
('2.5 CAPEX'!$J86+SUM(OFFSET('2.5 CAPEX'!DE86,0,-MIN(MAX($F83-1-('2.1 Kraftwerk allgemein'!$F$16-'2.1 Kraftwerk allgemein'!$F$15+1),0),COLUMN(CQ83)-1-('2.1 Kraftwerk allgemein'!$F$16-'2.1 Kraftwerk allgemein'!$F$15+1)),1,MIN(MAX($F83-('2.1 Kraftwerk allgemein'!$F$16-'2.1 Kraftwerk allgemein'!$F$15+1),1),COLUMN(CQ83)-('2.1 Kraftwerk allgemein'!$F$16-'2.1 Kraftwerk allgemein'!$F$15+1)))))/$F83,
SUM(OFFSET('2.5 CAPEX'!DE86,0,-MIN($F83-1,COLUMN(CQ83)-1),1,MIN($F83,COLUMN(CQ83))))/$F83)))))),
IF(OR(ISNUMBER($D83)=FALSE,$F83=""),"",
IF(AND('2.5 CAPEX'!$L86&lt;&gt;"x",'2.5 CAPEX'!$M86&lt;&gt;"x"),0,
IF($F83=0,0,
IF(CZ$4&lt;'2.1 Kraftwerk allgemein'!$F$16,0,
IF(CZ$4='2.1 Kraftwerk allgemein'!$F$16,'2.5 CAPEX'!$J86/$F83,
IF(CZ$4&lt;'2.1 Kraftwerk allgemein'!$F$16+$F83,
('2.5 CAPEX'!$J86+SUM(OFFSET('2.5 CAPEX'!DE86,0,-MIN(MAX($F83-1-('2.1 Kraftwerk allgemein'!$F$16-'1.1 Allgemein'!$I$22+1),0),COLUMN(CQ83)-1-('2.1 Kraftwerk allgemein'!$F$16-'1.1 Allgemein'!$I$22+1)),1,MIN(MAX($F83-('2.1 Kraftwerk allgemein'!$F$16-'1.1 Allgemein'!$I$22+1),1),COLUMN(CQ83)-('2.1 Kraftwerk allgemein'!$F$16-'1.1 Allgemein'!$I$22+1)))))/$F83,
SUM(OFFSET('2.5 CAPEX'!DE86,0,-MIN($F83-1,COLUMN(CQ83)-1),1,MIN($F83,COLUMN(CQ83))))/$F83)))))))</f>
        <v/>
      </c>
      <c r="DA83" s="199" t="str">
        <f ca="1">IF('2.1 Kraftwerk allgemein'!$F$15&lt;'1.1 Allgemein'!$I$22,
IF(OR(ISNUMBER($D83)=FALSE,$F83=""),"",
IF(AND('2.5 CAPEX'!$L86&lt;&gt;"x",'2.5 CAPEX'!$M86&lt;&gt;"x"),0,
IF($F83=0,0,
IF(DA$4&lt;'2.1 Kraftwerk allgemein'!$F$16,0,
IF(DA$4='2.1 Kraftwerk allgemein'!$F$16,'2.5 CAPEX'!$J86/$F83,
IF(DA$4&lt;'2.1 Kraftwerk allgemein'!$F$16+$F83,
('2.5 CAPEX'!$J86+SUM(OFFSET('2.5 CAPEX'!DF86,0,-MIN(MAX($F83-1-('2.1 Kraftwerk allgemein'!$F$16-'2.1 Kraftwerk allgemein'!$F$15+1),0),COLUMN(CR83)-1-('2.1 Kraftwerk allgemein'!$F$16-'2.1 Kraftwerk allgemein'!$F$15+1)),1,MIN(MAX($F83-('2.1 Kraftwerk allgemein'!$F$16-'2.1 Kraftwerk allgemein'!$F$15+1),1),COLUMN(CR83)-('2.1 Kraftwerk allgemein'!$F$16-'2.1 Kraftwerk allgemein'!$F$15+1)))))/$F83,
SUM(OFFSET('2.5 CAPEX'!DF86,0,-MIN($F83-1,COLUMN(CR83)-1),1,MIN($F83,COLUMN(CR83))))/$F83)))))),
IF(OR(ISNUMBER($D83)=FALSE,$F83=""),"",
IF(AND('2.5 CAPEX'!$L86&lt;&gt;"x",'2.5 CAPEX'!$M86&lt;&gt;"x"),0,
IF($F83=0,0,
IF(DA$4&lt;'2.1 Kraftwerk allgemein'!$F$16,0,
IF(DA$4='2.1 Kraftwerk allgemein'!$F$16,'2.5 CAPEX'!$J86/$F83,
IF(DA$4&lt;'2.1 Kraftwerk allgemein'!$F$16+$F83,
('2.5 CAPEX'!$J86+SUM(OFFSET('2.5 CAPEX'!DF86,0,-MIN(MAX($F83-1-('2.1 Kraftwerk allgemein'!$F$16-'1.1 Allgemein'!$I$22+1),0),COLUMN(CR83)-1-('2.1 Kraftwerk allgemein'!$F$16-'1.1 Allgemein'!$I$22+1)),1,MIN(MAX($F83-('2.1 Kraftwerk allgemein'!$F$16-'1.1 Allgemein'!$I$22+1),1),COLUMN(CR83)-('2.1 Kraftwerk allgemein'!$F$16-'1.1 Allgemein'!$I$22+1)))))/$F83,
SUM(OFFSET('2.5 CAPEX'!DF86,0,-MIN($F83-1,COLUMN(CR83)-1),1,MIN($F83,COLUMN(CR83))))/$F83)))))))</f>
        <v/>
      </c>
      <c r="DB83" s="199" t="str">
        <f ca="1">IF('2.1 Kraftwerk allgemein'!$F$15&lt;'1.1 Allgemein'!$I$22,
IF(OR(ISNUMBER($D83)=FALSE,$F83=""),"",
IF(AND('2.5 CAPEX'!$L86&lt;&gt;"x",'2.5 CAPEX'!$M86&lt;&gt;"x"),0,
IF($F83=0,0,
IF(DB$4&lt;'2.1 Kraftwerk allgemein'!$F$16,0,
IF(DB$4='2.1 Kraftwerk allgemein'!$F$16,'2.5 CAPEX'!$J86/$F83,
IF(DB$4&lt;'2.1 Kraftwerk allgemein'!$F$16+$F83,
('2.5 CAPEX'!$J86+SUM(OFFSET('2.5 CAPEX'!DG86,0,-MIN(MAX($F83-1-('2.1 Kraftwerk allgemein'!$F$16-'2.1 Kraftwerk allgemein'!$F$15+1),0),COLUMN(CS83)-1-('2.1 Kraftwerk allgemein'!$F$16-'2.1 Kraftwerk allgemein'!$F$15+1)),1,MIN(MAX($F83-('2.1 Kraftwerk allgemein'!$F$16-'2.1 Kraftwerk allgemein'!$F$15+1),1),COLUMN(CS83)-('2.1 Kraftwerk allgemein'!$F$16-'2.1 Kraftwerk allgemein'!$F$15+1)))))/$F83,
SUM(OFFSET('2.5 CAPEX'!DG86,0,-MIN($F83-1,COLUMN(CS83)-1),1,MIN($F83,COLUMN(CS83))))/$F83)))))),
IF(OR(ISNUMBER($D83)=FALSE,$F83=""),"",
IF(AND('2.5 CAPEX'!$L86&lt;&gt;"x",'2.5 CAPEX'!$M86&lt;&gt;"x"),0,
IF($F83=0,0,
IF(DB$4&lt;'2.1 Kraftwerk allgemein'!$F$16,0,
IF(DB$4='2.1 Kraftwerk allgemein'!$F$16,'2.5 CAPEX'!$J86/$F83,
IF(DB$4&lt;'2.1 Kraftwerk allgemein'!$F$16+$F83,
('2.5 CAPEX'!$J86+SUM(OFFSET('2.5 CAPEX'!DG86,0,-MIN(MAX($F83-1-('2.1 Kraftwerk allgemein'!$F$16-'1.1 Allgemein'!$I$22+1),0),COLUMN(CS83)-1-('2.1 Kraftwerk allgemein'!$F$16-'1.1 Allgemein'!$I$22+1)),1,MIN(MAX($F83-('2.1 Kraftwerk allgemein'!$F$16-'1.1 Allgemein'!$I$22+1),1),COLUMN(CS83)-('2.1 Kraftwerk allgemein'!$F$16-'1.1 Allgemein'!$I$22+1)))))/$F83,
SUM(OFFSET('2.5 CAPEX'!DG86,0,-MIN($F83-1,COLUMN(CS83)-1),1,MIN($F83,COLUMN(CS83))))/$F83)))))))</f>
        <v/>
      </c>
      <c r="DC83" s="199" t="str">
        <f ca="1">IF('2.1 Kraftwerk allgemein'!$F$15&lt;'1.1 Allgemein'!$I$22,
IF(OR(ISNUMBER($D83)=FALSE,$F83=""),"",
IF(AND('2.5 CAPEX'!$L86&lt;&gt;"x",'2.5 CAPEX'!$M86&lt;&gt;"x"),0,
IF($F83=0,0,
IF(DC$4&lt;'2.1 Kraftwerk allgemein'!$F$16,0,
IF(DC$4='2.1 Kraftwerk allgemein'!$F$16,'2.5 CAPEX'!$J86/$F83,
IF(DC$4&lt;'2.1 Kraftwerk allgemein'!$F$16+$F83,
('2.5 CAPEX'!$J86+SUM(OFFSET('2.5 CAPEX'!DH86,0,-MIN(MAX($F83-1-('2.1 Kraftwerk allgemein'!$F$16-'2.1 Kraftwerk allgemein'!$F$15+1),0),COLUMN(CT83)-1-('2.1 Kraftwerk allgemein'!$F$16-'2.1 Kraftwerk allgemein'!$F$15+1)),1,MIN(MAX($F83-('2.1 Kraftwerk allgemein'!$F$16-'2.1 Kraftwerk allgemein'!$F$15+1),1),COLUMN(CT83)-('2.1 Kraftwerk allgemein'!$F$16-'2.1 Kraftwerk allgemein'!$F$15+1)))))/$F83,
SUM(OFFSET('2.5 CAPEX'!DH86,0,-MIN($F83-1,COLUMN(CT83)-1),1,MIN($F83,COLUMN(CT83))))/$F83)))))),
IF(OR(ISNUMBER($D83)=FALSE,$F83=""),"",
IF(AND('2.5 CAPEX'!$L86&lt;&gt;"x",'2.5 CAPEX'!$M86&lt;&gt;"x"),0,
IF($F83=0,0,
IF(DC$4&lt;'2.1 Kraftwerk allgemein'!$F$16,0,
IF(DC$4='2.1 Kraftwerk allgemein'!$F$16,'2.5 CAPEX'!$J86/$F83,
IF(DC$4&lt;'2.1 Kraftwerk allgemein'!$F$16+$F83,
('2.5 CAPEX'!$J86+SUM(OFFSET('2.5 CAPEX'!DH86,0,-MIN(MAX($F83-1-('2.1 Kraftwerk allgemein'!$F$16-'1.1 Allgemein'!$I$22+1),0),COLUMN(CT83)-1-('2.1 Kraftwerk allgemein'!$F$16-'1.1 Allgemein'!$I$22+1)),1,MIN(MAX($F83-('2.1 Kraftwerk allgemein'!$F$16-'1.1 Allgemein'!$I$22+1),1),COLUMN(CT83)-('2.1 Kraftwerk allgemein'!$F$16-'1.1 Allgemein'!$I$22+1)))))/$F83,
SUM(OFFSET('2.5 CAPEX'!DH86,0,-MIN($F83-1,COLUMN(CT83)-1),1,MIN($F83,COLUMN(CT83))))/$F83)))))))</f>
        <v/>
      </c>
      <c r="DD83" s="199" t="str">
        <f ca="1">IF('2.1 Kraftwerk allgemein'!$F$15&lt;'1.1 Allgemein'!$I$22,
IF(OR(ISNUMBER($D83)=FALSE,$F83=""),"",
IF(AND('2.5 CAPEX'!$L86&lt;&gt;"x",'2.5 CAPEX'!$M86&lt;&gt;"x"),0,
IF($F83=0,0,
IF(DD$4&lt;'2.1 Kraftwerk allgemein'!$F$16,0,
IF(DD$4='2.1 Kraftwerk allgemein'!$F$16,'2.5 CAPEX'!$J86/$F83,
IF(DD$4&lt;'2.1 Kraftwerk allgemein'!$F$16+$F83,
('2.5 CAPEX'!$J86+SUM(OFFSET('2.5 CAPEX'!DI86,0,-MIN(MAX($F83-1-('2.1 Kraftwerk allgemein'!$F$16-'2.1 Kraftwerk allgemein'!$F$15+1),0),COLUMN(CU83)-1-('2.1 Kraftwerk allgemein'!$F$16-'2.1 Kraftwerk allgemein'!$F$15+1)),1,MIN(MAX($F83-('2.1 Kraftwerk allgemein'!$F$16-'2.1 Kraftwerk allgemein'!$F$15+1),1),COLUMN(CU83)-('2.1 Kraftwerk allgemein'!$F$16-'2.1 Kraftwerk allgemein'!$F$15+1)))))/$F83,
SUM(OFFSET('2.5 CAPEX'!DI86,0,-MIN($F83-1,COLUMN(CU83)-1),1,MIN($F83,COLUMN(CU83))))/$F83)))))),
IF(OR(ISNUMBER($D83)=FALSE,$F83=""),"",
IF(AND('2.5 CAPEX'!$L86&lt;&gt;"x",'2.5 CAPEX'!$M86&lt;&gt;"x"),0,
IF($F83=0,0,
IF(DD$4&lt;'2.1 Kraftwerk allgemein'!$F$16,0,
IF(DD$4='2.1 Kraftwerk allgemein'!$F$16,'2.5 CAPEX'!$J86/$F83,
IF(DD$4&lt;'2.1 Kraftwerk allgemein'!$F$16+$F83,
('2.5 CAPEX'!$J86+SUM(OFFSET('2.5 CAPEX'!DI86,0,-MIN(MAX($F83-1-('2.1 Kraftwerk allgemein'!$F$16-'1.1 Allgemein'!$I$22+1),0),COLUMN(CU83)-1-('2.1 Kraftwerk allgemein'!$F$16-'1.1 Allgemein'!$I$22+1)),1,MIN(MAX($F83-('2.1 Kraftwerk allgemein'!$F$16-'1.1 Allgemein'!$I$22+1),1),COLUMN(CU83)-('2.1 Kraftwerk allgemein'!$F$16-'1.1 Allgemein'!$I$22+1)))))/$F83,
SUM(OFFSET('2.5 CAPEX'!DI86,0,-MIN($F83-1,COLUMN(CU83)-1),1,MIN($F83,COLUMN(CU83))))/$F83)))))))</f>
        <v/>
      </c>
      <c r="DE83" s="199" t="str">
        <f ca="1">IF('2.1 Kraftwerk allgemein'!$F$15&lt;'1.1 Allgemein'!$I$22,
IF(OR(ISNUMBER($D83)=FALSE,$F83=""),"",
IF(AND('2.5 CAPEX'!$L86&lt;&gt;"x",'2.5 CAPEX'!$M86&lt;&gt;"x"),0,
IF($F83=0,0,
IF(DE$4&lt;'2.1 Kraftwerk allgemein'!$F$16,0,
IF(DE$4='2.1 Kraftwerk allgemein'!$F$16,'2.5 CAPEX'!$J86/$F83,
IF(DE$4&lt;'2.1 Kraftwerk allgemein'!$F$16+$F83,
('2.5 CAPEX'!$J86+SUM(OFFSET('2.5 CAPEX'!DJ86,0,-MIN(MAX($F83-1-('2.1 Kraftwerk allgemein'!$F$16-'2.1 Kraftwerk allgemein'!$F$15+1),0),COLUMN(CV83)-1-('2.1 Kraftwerk allgemein'!$F$16-'2.1 Kraftwerk allgemein'!$F$15+1)),1,MIN(MAX($F83-('2.1 Kraftwerk allgemein'!$F$16-'2.1 Kraftwerk allgemein'!$F$15+1),1),COLUMN(CV83)-('2.1 Kraftwerk allgemein'!$F$16-'2.1 Kraftwerk allgemein'!$F$15+1)))))/$F83,
SUM(OFFSET('2.5 CAPEX'!DJ86,0,-MIN($F83-1,COLUMN(CV83)-1),1,MIN($F83,COLUMN(CV83))))/$F83)))))),
IF(OR(ISNUMBER($D83)=FALSE,$F83=""),"",
IF(AND('2.5 CAPEX'!$L86&lt;&gt;"x",'2.5 CAPEX'!$M86&lt;&gt;"x"),0,
IF($F83=0,0,
IF(DE$4&lt;'2.1 Kraftwerk allgemein'!$F$16,0,
IF(DE$4='2.1 Kraftwerk allgemein'!$F$16,'2.5 CAPEX'!$J86/$F83,
IF(DE$4&lt;'2.1 Kraftwerk allgemein'!$F$16+$F83,
('2.5 CAPEX'!$J86+SUM(OFFSET('2.5 CAPEX'!DJ86,0,-MIN(MAX($F83-1-('2.1 Kraftwerk allgemein'!$F$16-'1.1 Allgemein'!$I$22+1),0),COLUMN(CV83)-1-('2.1 Kraftwerk allgemein'!$F$16-'1.1 Allgemein'!$I$22+1)),1,MIN(MAX($F83-('2.1 Kraftwerk allgemein'!$F$16-'1.1 Allgemein'!$I$22+1),1),COLUMN(CV83)-('2.1 Kraftwerk allgemein'!$F$16-'1.1 Allgemein'!$I$22+1)))))/$F83,
SUM(OFFSET('2.5 CAPEX'!DJ86,0,-MIN($F83-1,COLUMN(CV83)-1),1,MIN($F83,COLUMN(CV83))))/$F83)))))))</f>
        <v/>
      </c>
      <c r="DF83" s="199" t="str">
        <f ca="1">IF('2.1 Kraftwerk allgemein'!$F$15&lt;'1.1 Allgemein'!$I$22,
IF(OR(ISNUMBER($D83)=FALSE,$F83=""),"",
IF(AND('2.5 CAPEX'!$L86&lt;&gt;"x",'2.5 CAPEX'!$M86&lt;&gt;"x"),0,
IF($F83=0,0,
IF(DF$4&lt;'2.1 Kraftwerk allgemein'!$F$16,0,
IF(DF$4='2.1 Kraftwerk allgemein'!$F$16,'2.5 CAPEX'!$J86/$F83,
IF(DF$4&lt;'2.1 Kraftwerk allgemein'!$F$16+$F83,
('2.5 CAPEX'!$J86+SUM(OFFSET('2.5 CAPEX'!DK86,0,-MIN(MAX($F83-1-('2.1 Kraftwerk allgemein'!$F$16-'2.1 Kraftwerk allgemein'!$F$15+1),0),COLUMN(CW83)-1-('2.1 Kraftwerk allgemein'!$F$16-'2.1 Kraftwerk allgemein'!$F$15+1)),1,MIN(MAX($F83-('2.1 Kraftwerk allgemein'!$F$16-'2.1 Kraftwerk allgemein'!$F$15+1),1),COLUMN(CW83)-('2.1 Kraftwerk allgemein'!$F$16-'2.1 Kraftwerk allgemein'!$F$15+1)))))/$F83,
SUM(OFFSET('2.5 CAPEX'!DK86,0,-MIN($F83-1,COLUMN(CW83)-1),1,MIN($F83,COLUMN(CW83))))/$F83)))))),
IF(OR(ISNUMBER($D83)=FALSE,$F83=""),"",
IF(AND('2.5 CAPEX'!$L86&lt;&gt;"x",'2.5 CAPEX'!$M86&lt;&gt;"x"),0,
IF($F83=0,0,
IF(DF$4&lt;'2.1 Kraftwerk allgemein'!$F$16,0,
IF(DF$4='2.1 Kraftwerk allgemein'!$F$16,'2.5 CAPEX'!$J86/$F83,
IF(DF$4&lt;'2.1 Kraftwerk allgemein'!$F$16+$F83,
('2.5 CAPEX'!$J86+SUM(OFFSET('2.5 CAPEX'!DK86,0,-MIN(MAX($F83-1-('2.1 Kraftwerk allgemein'!$F$16-'1.1 Allgemein'!$I$22+1),0),COLUMN(CW83)-1-('2.1 Kraftwerk allgemein'!$F$16-'1.1 Allgemein'!$I$22+1)),1,MIN(MAX($F83-('2.1 Kraftwerk allgemein'!$F$16-'1.1 Allgemein'!$I$22+1),1),COLUMN(CW83)-('2.1 Kraftwerk allgemein'!$F$16-'1.1 Allgemein'!$I$22+1)))))/$F83,
SUM(OFFSET('2.5 CAPEX'!DK86,0,-MIN($F83-1,COLUMN(CW83)-1),1,MIN($F83,COLUMN(CW83))))/$F83)))))))</f>
        <v/>
      </c>
    </row>
  </sheetData>
  <sheetProtection algorithmName="SHA-512" hashValue="6xjKsWwNwHx51FcSz/kRfaKyeXqL0N5x4cKV2s5pAynQEHmAVte5tuLnRPeZYCA87qpDJKyMCL9rAa2hip1qZg==" saltValue="9g68QSc1rClQykgsGM/qUw==" spinCount="100000" sheet="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2.0_Bewertungsmodell_NAM-INFLEX_06-13_D"/>
    <f:field ref="objsubject" par="" edit="true" text=""/>
    <f:field ref="objcreatedby" par="" text="Putzi, Thomas (BFE - put)"/>
    <f:field ref="objcreatedat" par="" text="05.03.2019 10:11:46"/>
    <f:field ref="objchangedby" par="" text="Semadeni, Gianni (BFE - seg)"/>
    <f:field ref="objmodifiedat" par="" text="06.03.2019 08:39:27"/>
    <f:field ref="doc_FSCFOLIO_1_1001_FieldDocumentNumber" par="" text=""/>
    <f:field ref="doc_FSCFOLIO_1_1001_FieldSubject" par="" edit="true" text=""/>
    <f:field ref="FSCFOLIO_1_1001_FieldCurrentUser" par="" text="Thomas Putzi"/>
    <f:field ref="CCAPRECONFIG_15_1001_Objektname" par="" edit="true" text="2.0_Bewertungsmodell_NAM-INFLEX_06-13_D"/>
    <f:field ref="CHPRECONFIG_1_1001_Objektname" par="" edit="true" text="2.0_Bewertungsmodell_NAM-INFLEX_06-13_D"/>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3</vt:i4>
      </vt:variant>
    </vt:vector>
  </HeadingPairs>
  <TitlesOfParts>
    <vt:vector size="17" baseType="lpstr">
      <vt:lpstr>START, DEBUT, INIZIO</vt:lpstr>
      <vt:lpstr>1.1 Allgemein</vt:lpstr>
      <vt:lpstr>1.2 Strompreise</vt:lpstr>
      <vt:lpstr>2.1 Kraftwerk allgemein</vt:lpstr>
      <vt:lpstr>2.2 Produktion Mtl.</vt:lpstr>
      <vt:lpstr>2.3 Weitere Erträge</vt:lpstr>
      <vt:lpstr>2.4 OPEX</vt:lpstr>
      <vt:lpstr>2.5 CAPEX</vt:lpstr>
      <vt:lpstr>3.1 Abschreibung</vt:lpstr>
      <vt:lpstr>3.2 Modell</vt:lpstr>
      <vt:lpstr>4.1 Auswertungen</vt:lpstr>
      <vt:lpstr>d_f_i</vt:lpstr>
      <vt:lpstr>5.1 Strompreise EXX u. Szenario</vt:lpstr>
      <vt:lpstr>Dropdowns</vt:lpstr>
      <vt:lpstr>'1.1 Allgemein'!Druckbereich</vt:lpstr>
      <vt:lpstr>'4.1 Auswertungen'!Druckbereich</vt:lpstr>
      <vt:lpstr>'START, DEBUT, INIZIO'!Druckbereich</vt:lpstr>
    </vt:vector>
  </TitlesOfParts>
  <Company>Pöyry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Peterer, Dominik</dc:creator>
  <cp:lastModifiedBy>Heiniger Leo-Philipp BFE</cp:lastModifiedBy>
  <cp:lastPrinted>2020-02-28T14:47:57Z</cp:lastPrinted>
  <dcterms:created xsi:type="dcterms:W3CDTF">2017-08-31T09:51:29Z</dcterms:created>
  <dcterms:modified xsi:type="dcterms:W3CDTF">2026-06-29T13:22:06Z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Wasserkraft</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put</vt:lpwstr>
  </property>
  <property fmtid="{D5CDD505-2E9C-101B-9397-08002B2CF9AE}" pid="19" name="FSC#UVEKCFG@15.1700:CategoryReference">
    <vt:lpwstr>452.11</vt:lpwstr>
  </property>
  <property fmtid="{D5CDD505-2E9C-101B-9397-08002B2CF9AE}" pid="20" name="FSC#UVEKCFG@15.1700:cooAddress">
    <vt:lpwstr>COO.2207.110.2.1769593</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2.0_Bewertungsmodell_NAM-INFLEX_06-13_D</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2019-03-05-0076</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26.04.2019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2.0_Bewertungsmodell_NAM-INFLEX_06-13_D</vt:lpwstr>
  </property>
  <property fmtid="{D5CDD505-2E9C-101B-9397-08002B2CF9AE}" pid="100" name="FSC#UVEKCFG@15.1700:Nummer">
    <vt:lpwstr>2019-03-05-0076</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452.11-00008</vt:lpwstr>
  </property>
  <property fmtid="{D5CDD505-2E9C-101B-9397-08002B2CF9AE}" pid="136" name="FSC#COOELAK@1.1001:FileRefYear">
    <vt:lpwstr>2017</vt:lpwstr>
  </property>
  <property fmtid="{D5CDD505-2E9C-101B-9397-08002B2CF9AE}" pid="137" name="FSC#COOELAK@1.1001:FileRefOrdinal">
    <vt:lpwstr>8</vt:lpwstr>
  </property>
  <property fmtid="{D5CDD505-2E9C-101B-9397-08002B2CF9AE}" pid="138" name="FSC#COOELAK@1.1001:FileRefOU">
    <vt:lpwstr>EE</vt:lpwstr>
  </property>
  <property fmtid="{D5CDD505-2E9C-101B-9397-08002B2CF9AE}" pid="139" name="FSC#COOELAK@1.1001:Organization">
    <vt:lpwstr/>
  </property>
  <property fmtid="{D5CDD505-2E9C-101B-9397-08002B2CF9AE}" pid="140" name="FSC#COOELAK@1.1001:Owner">
    <vt:lpwstr>Putzi Thomas</vt:lpwstr>
  </property>
  <property fmtid="{D5CDD505-2E9C-101B-9397-08002B2CF9AE}" pid="141" name="FSC#COOELAK@1.1001:OwnerExtension">
    <vt:lpwstr>+41 58 462 45 34</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Wasserkraft (BFE)</vt:lpwstr>
  </property>
  <property fmtid="{D5CDD505-2E9C-101B-9397-08002B2CF9AE}" pid="148" name="FSC#COOELAK@1.1001:CreatedAt">
    <vt:lpwstr>05.03.2019</vt:lpwstr>
  </property>
  <property fmtid="{D5CDD505-2E9C-101B-9397-08002B2CF9AE}" pid="149" name="FSC#COOELAK@1.1001:OU">
    <vt:lpwstr>Wasserkraft (BFE)</vt:lpwstr>
  </property>
  <property fmtid="{D5CDD505-2E9C-101B-9397-08002B2CF9AE}" pid="150" name="FSC#COOELAK@1.1001:Priority">
    <vt:lpwstr> ()</vt:lpwstr>
  </property>
  <property fmtid="{D5CDD505-2E9C-101B-9397-08002B2CF9AE}" pid="151" name="FSC#COOELAK@1.1001:ObjBarCode">
    <vt:lpwstr>*COO.2207.110.2.1769593*</vt:lpwstr>
  </property>
  <property fmtid="{D5CDD505-2E9C-101B-9397-08002B2CF9AE}" pid="152" name="FSC#COOELAK@1.1001:RefBarCode">
    <vt:lpwstr>*COO.2207.110.4.1769593*</vt:lpwstr>
  </property>
  <property fmtid="{D5CDD505-2E9C-101B-9397-08002B2CF9AE}" pid="153" name="FSC#COOELAK@1.1001:FileRefBarCode">
    <vt:lpwstr>*452.11-00008*</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452.11</vt:lpwstr>
  </property>
  <property fmtid="{D5CDD505-2E9C-101B-9397-08002B2CF9AE}" pid="167" name="FSC#COOELAK@1.1001:CurrentUserRolePos">
    <vt:lpwstr>Sachbearbeiter/in</vt:lpwstr>
  </property>
  <property fmtid="{D5CDD505-2E9C-101B-9397-08002B2CF9AE}" pid="168" name="FSC#COOELAK@1.1001:CurrentUserEmail">
    <vt:lpwstr>thomas.putzi@bfe.admin.ch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2.0 aus Bewertungsmodell_NAM-INFLEX_06-13_D</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452.11-00008/00001/00010</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COO.2207.110.2.1769593</vt:lpwstr>
  </property>
  <property fmtid="{D5CDD505-2E9C-101B-9397-08002B2CF9AE}" pid="198" name="FSC#FSCFOLIO@1.1001:docpropproject">
    <vt:lpwstr/>
  </property>
  <property fmtid="{D5CDD505-2E9C-101B-9397-08002B2CF9AE}" pid="199" name="MSIP_Label_c5c8fc13-10ff-486c-8b98-f1c4969692dd_Enabled">
    <vt:lpwstr>true</vt:lpwstr>
  </property>
  <property fmtid="{D5CDD505-2E9C-101B-9397-08002B2CF9AE}" pid="200" name="MSIP_Label_c5c8fc13-10ff-486c-8b98-f1c4969692dd_SetDate">
    <vt:lpwstr>2025-02-12T08:56:42Z</vt:lpwstr>
  </property>
  <property fmtid="{D5CDD505-2E9C-101B-9397-08002B2CF9AE}" pid="201" name="MSIP_Label_c5c8fc13-10ff-486c-8b98-f1c4969692dd_Method">
    <vt:lpwstr>Privileged</vt:lpwstr>
  </property>
  <property fmtid="{D5CDD505-2E9C-101B-9397-08002B2CF9AE}" pid="202" name="MSIP_Label_c5c8fc13-10ff-486c-8b98-f1c4969692dd_Name">
    <vt:lpwstr>L3</vt:lpwstr>
  </property>
  <property fmtid="{D5CDD505-2E9C-101B-9397-08002B2CF9AE}" pid="203" name="MSIP_Label_c5c8fc13-10ff-486c-8b98-f1c4969692dd_SiteId">
    <vt:lpwstr>6ae27add-8276-4a38-88c1-3a9c1f973767</vt:lpwstr>
  </property>
  <property fmtid="{D5CDD505-2E9C-101B-9397-08002B2CF9AE}" pid="204" name="MSIP_Label_c5c8fc13-10ff-486c-8b98-f1c4969692dd_ActionId">
    <vt:lpwstr>e4db1503-975c-42c9-88bd-055204550cc1</vt:lpwstr>
  </property>
  <property fmtid="{D5CDD505-2E9C-101B-9397-08002B2CF9AE}" pid="205" name="MSIP_Label_c5c8fc13-10ff-486c-8b98-f1c4969692dd_ContentBits">
    <vt:lpwstr>0</vt:lpwstr>
  </property>
</Properties>
</file>